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1840" windowHeight="8355" firstSheet="5" activeTab="5"/>
  </bookViews>
  <sheets>
    <sheet name="VstupHlavička" sheetId="2" r:id="rId1"/>
    <sheet name="Hlavicka" sheetId="3" r:id="rId2"/>
    <sheet name="hk2018" sheetId="4" r:id="rId3"/>
    <sheet name="hk2017" sheetId="5" r:id="rId4"/>
    <sheet name="Osnova" sheetId="6" state="hidden" r:id="rId5"/>
    <sheet name="poznamky 2018" sheetId="8" r:id="rId6"/>
    <sheet name="HL KNIHA VYPOC" sheetId="11" state="hidden" r:id="rId7"/>
    <sheet name="SKNACE" sheetId="12" state="hidden" r:id="rId8"/>
    <sheet name="PrekladHlav" sheetId="13" state="hidden" r:id="rId9"/>
    <sheet name="List1 (2)" sheetId="14" state="hidden" r:id="rId10"/>
    <sheet name="suvaha_p" sheetId="15" state="hidden" r:id="rId11"/>
    <sheet name="vykaz_p" sheetId="16" state="hidden" r:id="rId12"/>
    <sheet name="SUVAHAVUJ skratena4" sheetId="32" state="hidden" r:id="rId13"/>
  </sheets>
  <externalReferences>
    <externalReference r:id="rId14"/>
    <externalReference r:id="rId15"/>
    <externalReference r:id="rId16"/>
    <externalReference r:id="rId17"/>
    <externalReference r:id="rId18"/>
    <externalReference r:id="rId19"/>
    <externalReference r:id="rId20"/>
  </externalReferences>
  <definedNames>
    <definedName name="_DAT2" localSheetId="12">[1]Hárok1!#REF!</definedName>
    <definedName name="_DAT2">[1]Hárok1!#REF!</definedName>
    <definedName name="_Order1" hidden="1">0</definedName>
    <definedName name="_Order2" hidden="1">0</definedName>
    <definedName name="a.." hidden="1">0</definedName>
    <definedName name="a._PR._PS" hidden="1">0</definedName>
    <definedName name="AAA">'[2]hl kniha'!$A$3:$C$420</definedName>
    <definedName name="actual_year" localSheetId="12">#REF!</definedName>
    <definedName name="actual_year">#REF!</definedName>
    <definedName name="AREAS" localSheetId="12">#REF!</definedName>
    <definedName name="AREAS">#REF!</definedName>
    <definedName name="AS2DocOpenMode" hidden="1">"AS2DocumentEdit"</definedName>
    <definedName name="BBB" localSheetId="12">#REF!</definedName>
    <definedName name="BBB">#REF!</definedName>
    <definedName name="COUNTIFTabulka" localSheetId="7">#REF!</definedName>
    <definedName name="COUNTIFTabulka" localSheetId="12">#REF!</definedName>
    <definedName name="COUNTIFTabulka" localSheetId="0">#REF!</definedName>
    <definedName name="COUNTIFTabulka">#REF!</definedName>
    <definedName name="DANOVE" localSheetId="12">#REF!</definedName>
    <definedName name="DANOVE">#REF!</definedName>
    <definedName name="Fedtaxtable" localSheetId="7">'[3]Tvorba vykazov'!#REF!</definedName>
    <definedName name="Fedtaxtable" localSheetId="12">'[3]Tvorba vykazov'!#REF!</definedName>
    <definedName name="Fedtaxtable" localSheetId="0">'[3]Tvorba vykazov'!#REF!</definedName>
    <definedName name="Fedtaxtable">'[3]Tvorba vykazov'!#REF!</definedName>
    <definedName name="Choices_Wrapper">[0]!Choices_Wrapper</definedName>
    <definedName name="KomentarFunkcieLEN" localSheetId="7">#REF!</definedName>
    <definedName name="KomentarFunkcieLEN" localSheetId="12">#REF!</definedName>
    <definedName name="KomentarFunkcieLEN" localSheetId="0">#REF!</definedName>
    <definedName name="KomentarFunkcieLEN">#REF!</definedName>
    <definedName name="KomentarFunkcieSEARCH" localSheetId="7">#REF!</definedName>
    <definedName name="KomentarFunkcieSEARCH" localSheetId="12">#REF!</definedName>
    <definedName name="KomentarFunkcieSEARCH" localSheetId="0">#REF!</definedName>
    <definedName name="KomentarFunkcieSEARCH">#REF!</definedName>
    <definedName name="last_year" localSheetId="12">#REF!</definedName>
    <definedName name="last_year">#REF!</definedName>
    <definedName name="legal_form" localSheetId="12">#REF!</definedName>
    <definedName name="legal_form">#REF!</definedName>
    <definedName name="name" localSheetId="12">#REF!</definedName>
    <definedName name="name">#REF!</definedName>
    <definedName name="_xlnm.Print_Area" localSheetId="3">'hk2017'!$A$1:$I$65</definedName>
    <definedName name="_xlnm.Print_Area" localSheetId="2">'hk2018'!$A$1:$I$81</definedName>
    <definedName name="_xlnm.Print_Area" localSheetId="1">Hlavicka!$H$1:$AQ$58</definedName>
    <definedName name="_xlnm.Print_Area" localSheetId="5">'poznamky 2018'!$A$1:$BC$1860</definedName>
    <definedName name="_xlnm.Print_Area" localSheetId="12">'SUVAHAVUJ skratena4'!$D$1:$M$102</definedName>
    <definedName name="op" localSheetId="12">#REF!</definedName>
    <definedName name="op">#REF!</definedName>
    <definedName name="Osnova" localSheetId="4">Osnova!$A$1:$G$293</definedName>
    <definedName name="Osnova">'HL KNIHA VYPOC'!$A$2:$C$421</definedName>
    <definedName name="Prvni" localSheetId="12">#REF!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12">#REF!</definedName>
    <definedName name="SI_diskontovane_PT_V">#REF!</definedName>
    <definedName name="TabTriedy">[4]!Tabuľka2[#All]</definedName>
    <definedName name="taxtable" localSheetId="7">#REF!</definedName>
    <definedName name="taxtable" localSheetId="12">#REF!</definedName>
    <definedName name="taxtable" localSheetId="0">#REF!</definedName>
    <definedName name="taxtable">#REF!</definedName>
    <definedName name="VS_doplňkové_údaje_pro_export_N" localSheetId="12">#REF!</definedName>
    <definedName name="VS_doplňkové_údaje_pro_export_N">#REF!</definedName>
    <definedName name="VS_doplňkové_údaje_pro_export_V" localSheetId="12">#REF!</definedName>
    <definedName name="VS_doplňkové_údaje_pro_export_V">#REF!</definedName>
  </definedNames>
  <calcPr calcId="1257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P1434" i="8"/>
  <c r="P1434"/>
  <c r="Y1434"/>
  <c r="AI825"/>
  <c r="AI823"/>
  <c r="AI805"/>
  <c r="D116" i="32" l="1"/>
  <c r="D115"/>
  <c r="D114"/>
  <c r="D113"/>
  <c r="D112"/>
  <c r="D111"/>
  <c r="D110"/>
  <c r="D109"/>
  <c r="D108"/>
  <c r="D107"/>
  <c r="D106"/>
  <c r="D105"/>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39"/>
  <c r="D38"/>
  <c r="D37"/>
  <c r="D36"/>
  <c r="D35"/>
  <c r="D34"/>
  <c r="D33"/>
  <c r="D32"/>
  <c r="D31"/>
  <c r="D30"/>
  <c r="D29"/>
  <c r="D28"/>
  <c r="D27"/>
  <c r="D26"/>
  <c r="D25"/>
  <c r="D24"/>
  <c r="D23"/>
  <c r="D22"/>
  <c r="D21"/>
  <c r="D20"/>
  <c r="D19"/>
  <c r="D17"/>
  <c r="D16"/>
  <c r="D15"/>
  <c r="D14"/>
  <c r="D13"/>
  <c r="D12"/>
  <c r="D11"/>
  <c r="D10"/>
  <c r="D9"/>
  <c r="D8"/>
  <c r="D6"/>
  <c r="D5"/>
  <c r="D4"/>
  <c r="D3"/>
  <c r="I213" i="4"/>
  <c r="H213"/>
  <c r="G213"/>
  <c r="I212"/>
  <c r="H212"/>
  <c r="G212"/>
  <c r="I211"/>
  <c r="H211"/>
  <c r="G211"/>
  <c r="I210"/>
  <c r="H210"/>
  <c r="G210"/>
  <c r="I209"/>
  <c r="H209"/>
  <c r="G209"/>
  <c r="I208"/>
  <c r="H208"/>
  <c r="G208"/>
  <c r="I207"/>
  <c r="H207"/>
  <c r="G207"/>
  <c r="I206"/>
  <c r="H206"/>
  <c r="G206"/>
  <c r="I205"/>
  <c r="H205"/>
  <c r="G205"/>
  <c r="I204"/>
  <c r="H204"/>
  <c r="G204"/>
  <c r="I203"/>
  <c r="H203"/>
  <c r="G203"/>
  <c r="I202"/>
  <c r="H202"/>
  <c r="G202"/>
  <c r="I201"/>
  <c r="H201"/>
  <c r="G201"/>
  <c r="I200"/>
  <c r="H200"/>
  <c r="G200"/>
  <c r="I199"/>
  <c r="H199"/>
  <c r="G199"/>
  <c r="I198"/>
  <c r="H198"/>
  <c r="G198"/>
  <c r="I197"/>
  <c r="H197"/>
  <c r="G197"/>
  <c r="I196"/>
  <c r="H196"/>
  <c r="G196"/>
  <c r="I195"/>
  <c r="H195"/>
  <c r="G195"/>
  <c r="I194"/>
  <c r="H194"/>
  <c r="G194"/>
  <c r="I193"/>
  <c r="H193"/>
  <c r="G193"/>
  <c r="I192"/>
  <c r="H192"/>
  <c r="G192"/>
  <c r="I191"/>
  <c r="H191"/>
  <c r="G191"/>
  <c r="I190"/>
  <c r="H190"/>
  <c r="G190"/>
  <c r="I189"/>
  <c r="H189"/>
  <c r="G189"/>
  <c r="I188"/>
  <c r="H188"/>
  <c r="G188"/>
  <c r="I187"/>
  <c r="H187"/>
  <c r="G187"/>
  <c r="I186"/>
  <c r="H186"/>
  <c r="G186"/>
  <c r="I185"/>
  <c r="H185"/>
  <c r="G185"/>
  <c r="I184"/>
  <c r="H184"/>
  <c r="G184"/>
  <c r="I183"/>
  <c r="H183"/>
  <c r="G183"/>
  <c r="I182"/>
  <c r="H182"/>
  <c r="G182"/>
  <c r="I181"/>
  <c r="H181"/>
  <c r="G181"/>
  <c r="I180"/>
  <c r="H180"/>
  <c r="G180"/>
  <c r="I179"/>
  <c r="H179"/>
  <c r="G179"/>
  <c r="I178"/>
  <c r="H178"/>
  <c r="G178"/>
  <c r="I177"/>
  <c r="H177"/>
  <c r="G177"/>
  <c r="I176"/>
  <c r="H176"/>
  <c r="G176"/>
  <c r="I175"/>
  <c r="H175"/>
  <c r="G175"/>
  <c r="I174"/>
  <c r="H174"/>
  <c r="G174"/>
  <c r="I173"/>
  <c r="H173"/>
  <c r="G173"/>
  <c r="I172"/>
  <c r="H172"/>
  <c r="G172"/>
  <c r="I171"/>
  <c r="H171"/>
  <c r="G171"/>
  <c r="I170"/>
  <c r="H170"/>
  <c r="G170"/>
  <c r="I169"/>
  <c r="H169"/>
  <c r="G169"/>
  <c r="I168"/>
  <c r="H168"/>
  <c r="G168"/>
  <c r="I167"/>
  <c r="H167"/>
  <c r="G167"/>
  <c r="I166"/>
  <c r="H166"/>
  <c r="G166"/>
  <c r="I165"/>
  <c r="H165"/>
  <c r="G165"/>
  <c r="I164"/>
  <c r="H164"/>
  <c r="G164"/>
  <c r="I163"/>
  <c r="H163"/>
  <c r="G163"/>
  <c r="I162"/>
  <c r="H162"/>
  <c r="G162"/>
  <c r="I161"/>
  <c r="H161"/>
  <c r="G161"/>
  <c r="I160"/>
  <c r="H160"/>
  <c r="G160"/>
  <c r="I159"/>
  <c r="H159"/>
  <c r="G159"/>
  <c r="I158"/>
  <c r="H158"/>
  <c r="G158"/>
  <c r="I157"/>
  <c r="H157"/>
  <c r="G157"/>
  <c r="I156"/>
  <c r="H156"/>
  <c r="G156"/>
  <c r="I155"/>
  <c r="H155"/>
  <c r="G155"/>
  <c r="I154"/>
  <c r="H154"/>
  <c r="G154"/>
  <c r="I153"/>
  <c r="H153"/>
  <c r="G153"/>
  <c r="I152"/>
  <c r="H152"/>
  <c r="G152"/>
  <c r="I151"/>
  <c r="H151"/>
  <c r="G151"/>
  <c r="I150"/>
  <c r="H150"/>
  <c r="G150"/>
  <c r="I149"/>
  <c r="H149"/>
  <c r="G149"/>
  <c r="I148"/>
  <c r="H148"/>
  <c r="G148"/>
  <c r="I147"/>
  <c r="H147"/>
  <c r="G147"/>
  <c r="I146"/>
  <c r="H146"/>
  <c r="G146"/>
  <c r="I145"/>
  <c r="H145"/>
  <c r="G145"/>
  <c r="I144"/>
  <c r="H144"/>
  <c r="G144"/>
  <c r="I143"/>
  <c r="H143"/>
  <c r="G143"/>
  <c r="I142"/>
  <c r="H142"/>
  <c r="G142"/>
  <c r="I141"/>
  <c r="H141"/>
  <c r="G141"/>
  <c r="I140"/>
  <c r="H140"/>
  <c r="G140"/>
  <c r="I139"/>
  <c r="H139"/>
  <c r="G139"/>
  <c r="I138"/>
  <c r="H138"/>
  <c r="G138"/>
  <c r="I137"/>
  <c r="H137"/>
  <c r="G137"/>
  <c r="I136"/>
  <c r="H136"/>
  <c r="G136"/>
  <c r="I135"/>
  <c r="H135"/>
  <c r="G135"/>
  <c r="I134"/>
  <c r="H134"/>
  <c r="G134"/>
  <c r="I133"/>
  <c r="H133"/>
  <c r="G133"/>
  <c r="I132"/>
  <c r="H132"/>
  <c r="G132"/>
  <c r="I131"/>
  <c r="H131"/>
  <c r="G131"/>
  <c r="I130"/>
  <c r="H130"/>
  <c r="G130"/>
  <c r="I129"/>
  <c r="H129"/>
  <c r="G129"/>
  <c r="I128"/>
  <c r="H128"/>
  <c r="G128"/>
  <c r="I127"/>
  <c r="H127"/>
  <c r="G127"/>
  <c r="I126"/>
  <c r="H126"/>
  <c r="G126"/>
  <c r="I125"/>
  <c r="H125"/>
  <c r="G125"/>
  <c r="I124"/>
  <c r="H124"/>
  <c r="G124"/>
  <c r="I123"/>
  <c r="H123"/>
  <c r="G123"/>
  <c r="I122"/>
  <c r="H122"/>
  <c r="G122"/>
  <c r="I121"/>
  <c r="H121"/>
  <c r="G121"/>
  <c r="I120"/>
  <c r="H120"/>
  <c r="G120"/>
  <c r="I119"/>
  <c r="H119"/>
  <c r="G119"/>
  <c r="I118"/>
  <c r="H118"/>
  <c r="G118"/>
  <c r="I117"/>
  <c r="H117"/>
  <c r="G117"/>
  <c r="I116"/>
  <c r="H116"/>
  <c r="G116"/>
  <c r="I115"/>
  <c r="H115"/>
  <c r="G115"/>
  <c r="I114"/>
  <c r="H114"/>
  <c r="G114"/>
  <c r="I113"/>
  <c r="H113"/>
  <c r="G113"/>
  <c r="I112"/>
  <c r="H112"/>
  <c r="G112"/>
  <c r="I111"/>
  <c r="H111"/>
  <c r="G111"/>
  <c r="I110"/>
  <c r="H110"/>
  <c r="G110"/>
  <c r="I109"/>
  <c r="H109"/>
  <c r="G109"/>
  <c r="I108"/>
  <c r="H108"/>
  <c r="G108"/>
  <c r="I107"/>
  <c r="H107"/>
  <c r="G107"/>
  <c r="I106"/>
  <c r="H106"/>
  <c r="G106"/>
  <c r="I105"/>
  <c r="H105"/>
  <c r="G105"/>
  <c r="I104"/>
  <c r="H104"/>
  <c r="G104"/>
  <c r="I103"/>
  <c r="H103"/>
  <c r="G103"/>
  <c r="I102"/>
  <c r="H102"/>
  <c r="G102"/>
  <c r="I101"/>
  <c r="H101"/>
  <c r="G101"/>
  <c r="I100"/>
  <c r="H100"/>
  <c r="G100"/>
  <c r="I99"/>
  <c r="H99"/>
  <c r="G99"/>
  <c r="I98"/>
  <c r="H98"/>
  <c r="G98"/>
  <c r="I97"/>
  <c r="H97"/>
  <c r="G97"/>
  <c r="I96"/>
  <c r="H96"/>
  <c r="G96"/>
  <c r="I95"/>
  <c r="H95"/>
  <c r="G95"/>
  <c r="I94"/>
  <c r="H94"/>
  <c r="G94"/>
  <c r="I93"/>
  <c r="H93"/>
  <c r="G93"/>
  <c r="I92"/>
  <c r="H92"/>
  <c r="G92"/>
  <c r="I91"/>
  <c r="H91"/>
  <c r="G91"/>
  <c r="I90"/>
  <c r="H90"/>
  <c r="G90"/>
  <c r="I89"/>
  <c r="H89"/>
  <c r="G89"/>
  <c r="I88"/>
  <c r="H88"/>
  <c r="G88"/>
  <c r="I87"/>
  <c r="H87"/>
  <c r="G87"/>
  <c r="I86"/>
  <c r="H86"/>
  <c r="G86"/>
  <c r="I85"/>
  <c r="H85"/>
  <c r="G85"/>
  <c r="I84"/>
  <c r="H84"/>
  <c r="G84"/>
  <c r="I83"/>
  <c r="H83"/>
  <c r="G83"/>
  <c r="I82"/>
  <c r="H82"/>
  <c r="G82"/>
  <c r="I81"/>
  <c r="H81"/>
  <c r="G81"/>
  <c r="I80"/>
  <c r="H80"/>
  <c r="G80"/>
  <c r="I79"/>
  <c r="H79"/>
  <c r="G79"/>
  <c r="I78"/>
  <c r="H78"/>
  <c r="G78"/>
  <c r="I77"/>
  <c r="H77"/>
  <c r="G77"/>
  <c r="I76"/>
  <c r="H76"/>
  <c r="G76"/>
  <c r="I75"/>
  <c r="H75"/>
  <c r="G75"/>
  <c r="I74"/>
  <c r="H74"/>
  <c r="G74"/>
  <c r="I73"/>
  <c r="H73"/>
  <c r="G73"/>
  <c r="I72"/>
  <c r="H72"/>
  <c r="G72"/>
  <c r="I71"/>
  <c r="H71"/>
  <c r="G71"/>
  <c r="I70"/>
  <c r="H70"/>
  <c r="G70"/>
  <c r="I69"/>
  <c r="H69"/>
  <c r="G69"/>
  <c r="I68"/>
  <c r="H68"/>
  <c r="G68"/>
  <c r="I67"/>
  <c r="H67"/>
  <c r="G67"/>
  <c r="I66"/>
  <c r="H66"/>
  <c r="G66"/>
  <c r="I65"/>
  <c r="H65"/>
  <c r="G65"/>
  <c r="I64"/>
  <c r="H64"/>
  <c r="G64"/>
  <c r="I63"/>
  <c r="H63"/>
  <c r="G63"/>
  <c r="I62"/>
  <c r="H62"/>
  <c r="G62"/>
  <c r="I61"/>
  <c r="H61"/>
  <c r="G61"/>
  <c r="I60"/>
  <c r="H60"/>
  <c r="G60"/>
  <c r="I59"/>
  <c r="H59"/>
  <c r="G59"/>
  <c r="I58"/>
  <c r="H58"/>
  <c r="G58"/>
  <c r="I57"/>
  <c r="H57"/>
  <c r="G57"/>
  <c r="I56"/>
  <c r="H56"/>
  <c r="G56"/>
  <c r="I55"/>
  <c r="H55"/>
  <c r="G55"/>
  <c r="I54"/>
  <c r="H54"/>
  <c r="G54"/>
  <c r="I53"/>
  <c r="H53"/>
  <c r="G53"/>
  <c r="I52"/>
  <c r="H52"/>
  <c r="G52"/>
  <c r="I51"/>
  <c r="H51"/>
  <c r="G51"/>
  <c r="I50"/>
  <c r="H50"/>
  <c r="G50"/>
  <c r="I49"/>
  <c r="H49"/>
  <c r="G49"/>
  <c r="I48"/>
  <c r="H48"/>
  <c r="G48"/>
  <c r="I47"/>
  <c r="H47"/>
  <c r="G47"/>
  <c r="I46"/>
  <c r="H46"/>
  <c r="G46"/>
  <c r="I45"/>
  <c r="H45"/>
  <c r="G45"/>
  <c r="I44"/>
  <c r="H44"/>
  <c r="G44"/>
  <c r="I43"/>
  <c r="H43"/>
  <c r="G43"/>
  <c r="I42"/>
  <c r="H42"/>
  <c r="G42"/>
  <c r="I41"/>
  <c r="H41"/>
  <c r="G41"/>
  <c r="I40"/>
  <c r="H40"/>
  <c r="G40"/>
  <c r="I39"/>
  <c r="H39"/>
  <c r="G39"/>
  <c r="I38"/>
  <c r="H38"/>
  <c r="G38"/>
  <c r="I37"/>
  <c r="H37"/>
  <c r="G37"/>
  <c r="I36"/>
  <c r="H36"/>
  <c r="G36"/>
  <c r="I35"/>
  <c r="H35"/>
  <c r="G35"/>
  <c r="I34"/>
  <c r="H34"/>
  <c r="G34"/>
  <c r="I33"/>
  <c r="H33"/>
  <c r="G33"/>
  <c r="I32"/>
  <c r="H32"/>
  <c r="G32"/>
  <c r="I31"/>
  <c r="H31"/>
  <c r="G31"/>
  <c r="I30"/>
  <c r="H30"/>
  <c r="G30"/>
  <c r="I29"/>
  <c r="H29"/>
  <c r="G29"/>
  <c r="I28"/>
  <c r="H28"/>
  <c r="G28"/>
  <c r="I27"/>
  <c r="H27"/>
  <c r="G27"/>
  <c r="I26"/>
  <c r="H26"/>
  <c r="G26"/>
  <c r="I25"/>
  <c r="H25"/>
  <c r="G25"/>
  <c r="I24"/>
  <c r="H24"/>
  <c r="G24"/>
  <c r="I23"/>
  <c r="H23"/>
  <c r="G23"/>
  <c r="I22"/>
  <c r="H22"/>
  <c r="G22"/>
  <c r="I21"/>
  <c r="H21"/>
  <c r="G21"/>
  <c r="I20"/>
  <c r="H20"/>
  <c r="G20"/>
  <c r="I19"/>
  <c r="H19"/>
  <c r="G19"/>
  <c r="I18"/>
  <c r="H18"/>
  <c r="G18"/>
  <c r="I17"/>
  <c r="H17"/>
  <c r="G17"/>
  <c r="I16"/>
  <c r="H16"/>
  <c r="G16"/>
  <c r="I15"/>
  <c r="H15"/>
  <c r="G15"/>
  <c r="I14"/>
  <c r="H14"/>
  <c r="G14"/>
  <c r="I13"/>
  <c r="H13"/>
  <c r="G13"/>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S74" i="32" l="1"/>
  <c r="F39"/>
  <c r="F38"/>
  <c r="F37"/>
  <c r="F36"/>
  <c r="F35"/>
  <c r="F34"/>
  <c r="F33"/>
  <c r="F32"/>
  <c r="F31"/>
  <c r="F30"/>
  <c r="F29"/>
  <c r="F28"/>
  <c r="F27"/>
  <c r="F26"/>
  <c r="F25"/>
  <c r="F24"/>
  <c r="F23"/>
  <c r="F22"/>
  <c r="G19"/>
  <c r="F19"/>
  <c r="B1"/>
  <c r="C2" l="1"/>
  <c r="D2"/>
  <c r="E2"/>
  <c r="M2" l="1"/>
  <c r="I2"/>
  <c r="J2"/>
  <c r="F2"/>
  <c r="L2"/>
  <c r="H2"/>
  <c r="K2"/>
  <c r="G2"/>
  <c r="J1"/>
  <c r="J41"/>
  <c r="I41"/>
  <c r="F1"/>
  <c r="G13" i="5" l="1"/>
  <c r="H13"/>
  <c r="G14"/>
  <c r="H14"/>
  <c r="G15"/>
  <c r="H15"/>
  <c r="G16"/>
  <c r="H16"/>
  <c r="G17"/>
  <c r="H17"/>
  <c r="G18"/>
  <c r="H18"/>
  <c r="G19"/>
  <c r="H19"/>
  <c r="G20"/>
  <c r="H20"/>
  <c r="G21"/>
  <c r="H21"/>
  <c r="G22"/>
  <c r="H22"/>
  <c r="G23"/>
  <c r="H23"/>
  <c r="G24"/>
  <c r="H24"/>
  <c r="G25"/>
  <c r="H25"/>
  <c r="G26"/>
  <c r="H26"/>
  <c r="G27"/>
  <c r="H27"/>
  <c r="G28"/>
  <c r="H28"/>
  <c r="G29"/>
  <c r="H29"/>
  <c r="G30"/>
  <c r="H30"/>
  <c r="G31"/>
  <c r="H31"/>
  <c r="G32"/>
  <c r="H32"/>
  <c r="G33"/>
  <c r="H33"/>
  <c r="G34"/>
  <c r="H34"/>
  <c r="G35"/>
  <c r="H35"/>
  <c r="G36"/>
  <c r="H36"/>
  <c r="G37"/>
  <c r="H37"/>
  <c r="G38"/>
  <c r="H38"/>
  <c r="G39"/>
  <c r="H39"/>
  <c r="G40"/>
  <c r="H40"/>
  <c r="G41"/>
  <c r="H41"/>
  <c r="G42"/>
  <c r="H42"/>
  <c r="G43"/>
  <c r="H43"/>
  <c r="G44"/>
  <c r="H44"/>
  <c r="G45"/>
  <c r="H45"/>
  <c r="G46"/>
  <c r="H46"/>
  <c r="G47"/>
  <c r="H47"/>
  <c r="G48"/>
  <c r="H48"/>
  <c r="G49"/>
  <c r="H49"/>
  <c r="G50"/>
  <c r="H50"/>
  <c r="G51"/>
  <c r="H51"/>
  <c r="G52"/>
  <c r="H52"/>
  <c r="G53"/>
  <c r="H53"/>
  <c r="G54"/>
  <c r="H54"/>
  <c r="G55"/>
  <c r="H55"/>
  <c r="G56"/>
  <c r="H56"/>
  <c r="G57"/>
  <c r="H57"/>
  <c r="G58"/>
  <c r="H58"/>
  <c r="G59"/>
  <c r="H59"/>
  <c r="G60"/>
  <c r="H60"/>
  <c r="G61"/>
  <c r="H61"/>
  <c r="G62"/>
  <c r="H62"/>
  <c r="G63"/>
  <c r="H63"/>
  <c r="G64"/>
  <c r="H64"/>
  <c r="G65"/>
  <c r="H65"/>
  <c r="G66"/>
  <c r="H66"/>
  <c r="G67"/>
  <c r="H67"/>
  <c r="G68"/>
  <c r="H68"/>
  <c r="G69"/>
  <c r="H69"/>
  <c r="G70"/>
  <c r="H70"/>
  <c r="G71"/>
  <c r="H71"/>
  <c r="G72"/>
  <c r="H72"/>
  <c r="G73"/>
  <c r="H73"/>
  <c r="G74"/>
  <c r="H74"/>
  <c r="G75"/>
  <c r="H75"/>
  <c r="G76"/>
  <c r="H76"/>
  <c r="G77"/>
  <c r="H77"/>
  <c r="G78"/>
  <c r="H78"/>
  <c r="G79"/>
  <c r="H79"/>
  <c r="G80"/>
  <c r="H80"/>
  <c r="G81"/>
  <c r="H81"/>
  <c r="G82"/>
  <c r="H82"/>
  <c r="G83"/>
  <c r="H83"/>
  <c r="G84"/>
  <c r="H84"/>
  <c r="G85"/>
  <c r="H85"/>
  <c r="G86"/>
  <c r="H86"/>
  <c r="G87"/>
  <c r="H87"/>
  <c r="G88"/>
  <c r="H88"/>
  <c r="G89"/>
  <c r="H89"/>
  <c r="G90"/>
  <c r="H90"/>
  <c r="G91"/>
  <c r="H91"/>
  <c r="G92"/>
  <c r="H92"/>
  <c r="G93"/>
  <c r="H93"/>
  <c r="G94"/>
  <c r="H94"/>
  <c r="G95"/>
  <c r="H95"/>
  <c r="G96"/>
  <c r="H96"/>
  <c r="G97"/>
  <c r="H97"/>
  <c r="G98"/>
  <c r="H98"/>
  <c r="G99"/>
  <c r="H99"/>
  <c r="G100"/>
  <c r="H100"/>
  <c r="G101"/>
  <c r="H101"/>
  <c r="G102"/>
  <c r="H102"/>
  <c r="G103"/>
  <c r="H103"/>
  <c r="G104"/>
  <c r="H104"/>
  <c r="G105"/>
  <c r="H105"/>
  <c r="G106"/>
  <c r="H106"/>
  <c r="G107"/>
  <c r="H107"/>
  <c r="G108"/>
  <c r="H108"/>
  <c r="G109"/>
  <c r="H109"/>
  <c r="G110"/>
  <c r="H110"/>
  <c r="G111"/>
  <c r="H111"/>
  <c r="G112"/>
  <c r="H112"/>
  <c r="G113"/>
  <c r="H113"/>
  <c r="G114"/>
  <c r="H114"/>
  <c r="G115"/>
  <c r="H115"/>
  <c r="G116"/>
  <c r="H116"/>
  <c r="G117"/>
  <c r="H117"/>
  <c r="G118"/>
  <c r="H118"/>
  <c r="G119"/>
  <c r="H119"/>
  <c r="G120"/>
  <c r="H120"/>
  <c r="G121"/>
  <c r="H121"/>
  <c r="G122"/>
  <c r="H122"/>
  <c r="G123"/>
  <c r="H123"/>
  <c r="G124"/>
  <c r="H124"/>
  <c r="G125"/>
  <c r="H125"/>
  <c r="G126"/>
  <c r="H126"/>
  <c r="G127"/>
  <c r="H127"/>
  <c r="G128"/>
  <c r="H128"/>
  <c r="G129"/>
  <c r="H129"/>
  <c r="G130"/>
  <c r="H130"/>
  <c r="G131"/>
  <c r="H131"/>
  <c r="G132"/>
  <c r="H132"/>
  <c r="G133"/>
  <c r="H133"/>
  <c r="G134"/>
  <c r="H134"/>
  <c r="G135"/>
  <c r="H135"/>
  <c r="G136"/>
  <c r="H136"/>
  <c r="G137"/>
  <c r="H137"/>
  <c r="G138"/>
  <c r="H138"/>
  <c r="G139"/>
  <c r="H139"/>
  <c r="G140"/>
  <c r="H140"/>
  <c r="G141"/>
  <c r="H141"/>
  <c r="G142"/>
  <c r="H142"/>
  <c r="G143"/>
  <c r="H143"/>
  <c r="G144"/>
  <c r="H144"/>
  <c r="G145"/>
  <c r="H145"/>
  <c r="G146"/>
  <c r="H146"/>
  <c r="G147"/>
  <c r="H147"/>
  <c r="G148"/>
  <c r="H148"/>
  <c r="G149"/>
  <c r="H149"/>
  <c r="G150"/>
  <c r="H150"/>
  <c r="G151"/>
  <c r="H151"/>
  <c r="G152"/>
  <c r="H152"/>
  <c r="G153"/>
  <c r="H153"/>
  <c r="G154"/>
  <c r="H154"/>
  <c r="G155"/>
  <c r="H155"/>
  <c r="G156"/>
  <c r="H156"/>
  <c r="G157"/>
  <c r="H157"/>
  <c r="G158"/>
  <c r="H158"/>
  <c r="G159"/>
  <c r="H159"/>
  <c r="G160"/>
  <c r="H160"/>
  <c r="G161"/>
  <c r="H161"/>
  <c r="G162"/>
  <c r="H162"/>
  <c r="G163"/>
  <c r="H163"/>
  <c r="G164"/>
  <c r="H164"/>
  <c r="G165"/>
  <c r="H165"/>
  <c r="G166"/>
  <c r="H166"/>
  <c r="G167"/>
  <c r="H167"/>
  <c r="G168"/>
  <c r="H168"/>
  <c r="G169"/>
  <c r="H169"/>
  <c r="G170"/>
  <c r="H170"/>
  <c r="G171"/>
  <c r="H171"/>
  <c r="G172"/>
  <c r="H172"/>
  <c r="G173"/>
  <c r="H173"/>
  <c r="G174"/>
  <c r="H174"/>
  <c r="G175"/>
  <c r="H175"/>
  <c r="G176"/>
  <c r="H176"/>
  <c r="G177"/>
  <c r="H177"/>
  <c r="G178"/>
  <c r="H178"/>
  <c r="G179"/>
  <c r="H179"/>
  <c r="G180"/>
  <c r="H180"/>
  <c r="G181"/>
  <c r="H181"/>
  <c r="G182"/>
  <c r="H182"/>
  <c r="G183"/>
  <c r="H183"/>
  <c r="G184"/>
  <c r="H184"/>
  <c r="G185"/>
  <c r="H185"/>
  <c r="G186"/>
  <c r="H186"/>
  <c r="G187"/>
  <c r="H187"/>
  <c r="G188"/>
  <c r="H188"/>
  <c r="G189"/>
  <c r="H189"/>
  <c r="G190"/>
  <c r="H190"/>
  <c r="G191"/>
  <c r="H191"/>
  <c r="G192"/>
  <c r="H192"/>
  <c r="G193"/>
  <c r="H193"/>
  <c r="G194"/>
  <c r="H194"/>
  <c r="G195"/>
  <c r="H195"/>
  <c r="G196"/>
  <c r="H196"/>
  <c r="G197"/>
  <c r="H197"/>
  <c r="G198"/>
  <c r="H198"/>
  <c r="G199"/>
  <c r="H199"/>
  <c r="G200"/>
  <c r="H200"/>
  <c r="G201"/>
  <c r="H201"/>
  <c r="G202"/>
  <c r="H202"/>
  <c r="G203"/>
  <c r="H203"/>
  <c r="G204"/>
  <c r="H204"/>
  <c r="G205"/>
  <c r="H205"/>
  <c r="G206"/>
  <c r="H206"/>
  <c r="G207"/>
  <c r="H207"/>
  <c r="G208"/>
  <c r="H208"/>
  <c r="G209"/>
  <c r="H209"/>
  <c r="G210"/>
  <c r="H210"/>
  <c r="G211"/>
  <c r="H211"/>
  <c r="G212"/>
  <c r="H212"/>
  <c r="G213"/>
  <c r="H213"/>
  <c r="I13"/>
  <c r="D13" s="1"/>
  <c r="I14"/>
  <c r="D14" s="1"/>
  <c r="I15"/>
  <c r="I16"/>
  <c r="I17"/>
  <c r="D17" s="1"/>
  <c r="I18"/>
  <c r="D18" s="1"/>
  <c r="I19"/>
  <c r="I20"/>
  <c r="I21"/>
  <c r="D21" s="1"/>
  <c r="I22"/>
  <c r="D22" s="1"/>
  <c r="I23"/>
  <c r="I24"/>
  <c r="I25"/>
  <c r="D25" s="1"/>
  <c r="I26"/>
  <c r="D26" s="1"/>
  <c r="I27"/>
  <c r="I28"/>
  <c r="I29"/>
  <c r="D29" s="1"/>
  <c r="I30"/>
  <c r="D30" s="1"/>
  <c r="I31"/>
  <c r="I32"/>
  <c r="I33"/>
  <c r="D33" s="1"/>
  <c r="I34"/>
  <c r="D34" s="1"/>
  <c r="I35"/>
  <c r="I36"/>
  <c r="I37"/>
  <c r="D37" s="1"/>
  <c r="I38"/>
  <c r="D38" s="1"/>
  <c r="I39"/>
  <c r="I40"/>
  <c r="I41"/>
  <c r="D41" s="1"/>
  <c r="I42"/>
  <c r="D42" s="1"/>
  <c r="I43"/>
  <c r="I44"/>
  <c r="I45"/>
  <c r="D45" s="1"/>
  <c r="I46"/>
  <c r="D46" s="1"/>
  <c r="I47"/>
  <c r="I48"/>
  <c r="I49"/>
  <c r="D49" s="1"/>
  <c r="I50"/>
  <c r="D50" s="1"/>
  <c r="I51"/>
  <c r="I52"/>
  <c r="I53"/>
  <c r="D53" s="1"/>
  <c r="I54"/>
  <c r="D54" s="1"/>
  <c r="I55"/>
  <c r="I56"/>
  <c r="I57"/>
  <c r="D57" s="1"/>
  <c r="I58"/>
  <c r="D58" s="1"/>
  <c r="I59"/>
  <c r="I60"/>
  <c r="I61"/>
  <c r="D61" s="1"/>
  <c r="I62"/>
  <c r="D62" s="1"/>
  <c r="I63"/>
  <c r="I64"/>
  <c r="I65"/>
  <c r="D65" s="1"/>
  <c r="I66"/>
  <c r="D66" s="1"/>
  <c r="I67"/>
  <c r="I68"/>
  <c r="I69"/>
  <c r="D69" s="1"/>
  <c r="I70"/>
  <c r="D70" s="1"/>
  <c r="I71"/>
  <c r="I72"/>
  <c r="I73"/>
  <c r="D73" s="1"/>
  <c r="I74"/>
  <c r="D74" s="1"/>
  <c r="I75"/>
  <c r="I76"/>
  <c r="I77"/>
  <c r="D77" s="1"/>
  <c r="I78"/>
  <c r="D78" s="1"/>
  <c r="I79"/>
  <c r="I80"/>
  <c r="I81"/>
  <c r="D81" s="1"/>
  <c r="I82"/>
  <c r="D82" s="1"/>
  <c r="I83"/>
  <c r="I84"/>
  <c r="I85"/>
  <c r="D85" s="1"/>
  <c r="I86"/>
  <c r="D86" s="1"/>
  <c r="I87"/>
  <c r="I88"/>
  <c r="I89"/>
  <c r="D89" s="1"/>
  <c r="I90"/>
  <c r="D90" s="1"/>
  <c r="I91"/>
  <c r="I92"/>
  <c r="I93"/>
  <c r="D93" s="1"/>
  <c r="I94"/>
  <c r="D94" s="1"/>
  <c r="I95"/>
  <c r="I96"/>
  <c r="I97"/>
  <c r="D97" s="1"/>
  <c r="I98"/>
  <c r="D98" s="1"/>
  <c r="I99"/>
  <c r="I100"/>
  <c r="I101"/>
  <c r="D101" s="1"/>
  <c r="I102"/>
  <c r="D102" s="1"/>
  <c r="I103"/>
  <c r="I104"/>
  <c r="I105"/>
  <c r="D105" s="1"/>
  <c r="I106"/>
  <c r="D106" s="1"/>
  <c r="I107"/>
  <c r="I108"/>
  <c r="I109"/>
  <c r="D109" s="1"/>
  <c r="I110"/>
  <c r="D110" s="1"/>
  <c r="I111"/>
  <c r="I112"/>
  <c r="I113"/>
  <c r="D113" s="1"/>
  <c r="I114"/>
  <c r="D114" s="1"/>
  <c r="I115"/>
  <c r="I116"/>
  <c r="I117"/>
  <c r="D117" s="1"/>
  <c r="I118"/>
  <c r="D118" s="1"/>
  <c r="I119"/>
  <c r="I120"/>
  <c r="I121"/>
  <c r="D121" s="1"/>
  <c r="I122"/>
  <c r="D122" s="1"/>
  <c r="I123"/>
  <c r="I124"/>
  <c r="I125"/>
  <c r="D125" s="1"/>
  <c r="I126"/>
  <c r="D126" s="1"/>
  <c r="I127"/>
  <c r="I128"/>
  <c r="I129"/>
  <c r="D129" s="1"/>
  <c r="I130"/>
  <c r="D130" s="1"/>
  <c r="I131"/>
  <c r="I132"/>
  <c r="I133"/>
  <c r="D133" s="1"/>
  <c r="I134"/>
  <c r="D134" s="1"/>
  <c r="I135"/>
  <c r="I136"/>
  <c r="I137"/>
  <c r="D137" s="1"/>
  <c r="I138"/>
  <c r="D138" s="1"/>
  <c r="I139"/>
  <c r="I140"/>
  <c r="I141"/>
  <c r="D141" s="1"/>
  <c r="I142"/>
  <c r="D142" s="1"/>
  <c r="I143"/>
  <c r="I144"/>
  <c r="I145"/>
  <c r="D145" s="1"/>
  <c r="I146"/>
  <c r="D146" s="1"/>
  <c r="I147"/>
  <c r="I148"/>
  <c r="I149"/>
  <c r="D149" s="1"/>
  <c r="I150"/>
  <c r="D150" s="1"/>
  <c r="I151"/>
  <c r="I152"/>
  <c r="I153"/>
  <c r="D153" s="1"/>
  <c r="I154"/>
  <c r="D154" s="1"/>
  <c r="I155"/>
  <c r="I156"/>
  <c r="I157"/>
  <c r="D157" s="1"/>
  <c r="I158"/>
  <c r="D158" s="1"/>
  <c r="I159"/>
  <c r="I160"/>
  <c r="I161"/>
  <c r="D161" s="1"/>
  <c r="I162"/>
  <c r="D162" s="1"/>
  <c r="I163"/>
  <c r="I164"/>
  <c r="I165"/>
  <c r="D165" s="1"/>
  <c r="I166"/>
  <c r="D166" s="1"/>
  <c r="I167"/>
  <c r="I168"/>
  <c r="I169"/>
  <c r="D169" s="1"/>
  <c r="I170"/>
  <c r="D170" s="1"/>
  <c r="I171"/>
  <c r="I172"/>
  <c r="I173"/>
  <c r="D173" s="1"/>
  <c r="I174"/>
  <c r="D174" s="1"/>
  <c r="I175"/>
  <c r="I176"/>
  <c r="I177"/>
  <c r="D177" s="1"/>
  <c r="I178"/>
  <c r="D178" s="1"/>
  <c r="I179"/>
  <c r="I180"/>
  <c r="I181"/>
  <c r="D181" s="1"/>
  <c r="I182"/>
  <c r="D182" s="1"/>
  <c r="I183"/>
  <c r="I184"/>
  <c r="I185"/>
  <c r="D185" s="1"/>
  <c r="I186"/>
  <c r="D186" s="1"/>
  <c r="I187"/>
  <c r="I188"/>
  <c r="I189"/>
  <c r="D189" s="1"/>
  <c r="I190"/>
  <c r="D190" s="1"/>
  <c r="I191"/>
  <c r="I192"/>
  <c r="I193"/>
  <c r="D193" s="1"/>
  <c r="I194"/>
  <c r="D194" s="1"/>
  <c r="I195"/>
  <c r="I196"/>
  <c r="I197"/>
  <c r="D197" s="1"/>
  <c r="I198"/>
  <c r="D198" s="1"/>
  <c r="I199"/>
  <c r="I200"/>
  <c r="I201"/>
  <c r="D201" s="1"/>
  <c r="I202"/>
  <c r="D202" s="1"/>
  <c r="I203"/>
  <c r="I204"/>
  <c r="I205"/>
  <c r="D205" s="1"/>
  <c r="I206"/>
  <c r="D206" s="1"/>
  <c r="I207"/>
  <c r="I208"/>
  <c r="I209"/>
  <c r="D209" s="1"/>
  <c r="I210"/>
  <c r="D210" s="1"/>
  <c r="I211"/>
  <c r="I212"/>
  <c r="I213"/>
  <c r="D213" s="1"/>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D17" i="4"/>
  <c r="D21"/>
  <c r="D25"/>
  <c r="D29"/>
  <c r="D33"/>
  <c r="D37"/>
  <c r="D41"/>
  <c r="D45"/>
  <c r="D49"/>
  <c r="D53"/>
  <c r="D57"/>
  <c r="D61"/>
  <c r="D65"/>
  <c r="D69"/>
  <c r="D73"/>
  <c r="D77"/>
  <c r="D81"/>
  <c r="D85"/>
  <c r="D89"/>
  <c r="D93"/>
  <c r="D97"/>
  <c r="D101"/>
  <c r="D105"/>
  <c r="D109"/>
  <c r="D113"/>
  <c r="D117"/>
  <c r="D121"/>
  <c r="D125"/>
  <c r="D129"/>
  <c r="D133"/>
  <c r="D137"/>
  <c r="D141"/>
  <c r="D145"/>
  <c r="D149"/>
  <c r="D153"/>
  <c r="D157"/>
  <c r="D161"/>
  <c r="D165"/>
  <c r="D169"/>
  <c r="D173"/>
  <c r="D177"/>
  <c r="D181"/>
  <c r="D185"/>
  <c r="D189"/>
  <c r="D193"/>
  <c r="D197"/>
  <c r="D201"/>
  <c r="D205"/>
  <c r="D209"/>
  <c r="D213"/>
  <c r="D200" i="5" l="1"/>
  <c r="D184"/>
  <c r="D136"/>
  <c r="D120"/>
  <c r="D72"/>
  <c r="D56"/>
  <c r="D212" i="4"/>
  <c r="D196"/>
  <c r="D180"/>
  <c r="D164"/>
  <c r="D148"/>
  <c r="D132"/>
  <c r="D116"/>
  <c r="D100"/>
  <c r="D84"/>
  <c r="D68"/>
  <c r="D52"/>
  <c r="D36"/>
  <c r="D20"/>
  <c r="D212" i="5"/>
  <c r="D208"/>
  <c r="D204"/>
  <c r="D196"/>
  <c r="D192"/>
  <c r="D188"/>
  <c r="D180"/>
  <c r="D176"/>
  <c r="D172"/>
  <c r="D168"/>
  <c r="D152"/>
  <c r="D104"/>
  <c r="D88"/>
  <c r="D40"/>
  <c r="D24"/>
  <c r="D164"/>
  <c r="D160"/>
  <c r="D156"/>
  <c r="D148"/>
  <c r="D144"/>
  <c r="D140"/>
  <c r="D132"/>
  <c r="D128"/>
  <c r="D124"/>
  <c r="D116"/>
  <c r="D112"/>
  <c r="D108"/>
  <c r="D100"/>
  <c r="D96"/>
  <c r="D92"/>
  <c r="D84"/>
  <c r="D80"/>
  <c r="D76"/>
  <c r="D68"/>
  <c r="D64"/>
  <c r="D60"/>
  <c r="D52"/>
  <c r="D48"/>
  <c r="D44"/>
  <c r="D36"/>
  <c r="D32"/>
  <c r="D28"/>
  <c r="D20"/>
  <c r="D16"/>
  <c r="D211"/>
  <c r="D207"/>
  <c r="D203"/>
  <c r="D199"/>
  <c r="D195"/>
  <c r="D191"/>
  <c r="D187"/>
  <c r="D183"/>
  <c r="D179"/>
  <c r="D175"/>
  <c r="D171"/>
  <c r="D167"/>
  <c r="D163"/>
  <c r="D159"/>
  <c r="D155"/>
  <c r="D151"/>
  <c r="D147"/>
  <c r="D143"/>
  <c r="D139"/>
  <c r="D135"/>
  <c r="D131"/>
  <c r="D127"/>
  <c r="D123"/>
  <c r="D119"/>
  <c r="D115"/>
  <c r="D111"/>
  <c r="D107"/>
  <c r="D103"/>
  <c r="D99"/>
  <c r="D95"/>
  <c r="D91"/>
  <c r="D87"/>
  <c r="D83"/>
  <c r="D79"/>
  <c r="D75"/>
  <c r="D71"/>
  <c r="D67"/>
  <c r="D63"/>
  <c r="D59"/>
  <c r="D55"/>
  <c r="D51"/>
  <c r="D47"/>
  <c r="D43"/>
  <c r="D39"/>
  <c r="D35"/>
  <c r="D31"/>
  <c r="D27"/>
  <c r="D23"/>
  <c r="D19"/>
  <c r="D15"/>
  <c r="D200" i="4"/>
  <c r="D188"/>
  <c r="D172"/>
  <c r="D160"/>
  <c r="D136"/>
  <c r="D128"/>
  <c r="D104"/>
  <c r="D92"/>
  <c r="D76"/>
  <c r="D64"/>
  <c r="D44"/>
  <c r="D32"/>
  <c r="D16"/>
  <c r="D208"/>
  <c r="D184"/>
  <c r="D176"/>
  <c r="D152"/>
  <c r="D144"/>
  <c r="D120"/>
  <c r="D108"/>
  <c r="D88"/>
  <c r="D72"/>
  <c r="D60"/>
  <c r="D48"/>
  <c r="D28"/>
  <c r="D211"/>
  <c r="D207"/>
  <c r="D203"/>
  <c r="D199"/>
  <c r="D195"/>
  <c r="D191"/>
  <c r="D187"/>
  <c r="D183"/>
  <c r="D179"/>
  <c r="D175"/>
  <c r="D171"/>
  <c r="D167"/>
  <c r="D163"/>
  <c r="D159"/>
  <c r="D155"/>
  <c r="D151"/>
  <c r="D147"/>
  <c r="D143"/>
  <c r="D139"/>
  <c r="D135"/>
  <c r="D131"/>
  <c r="D127"/>
  <c r="D123"/>
  <c r="D119"/>
  <c r="D115"/>
  <c r="D111"/>
  <c r="D107"/>
  <c r="D103"/>
  <c r="D204"/>
  <c r="D192"/>
  <c r="D168"/>
  <c r="D156"/>
  <c r="D140"/>
  <c r="D124"/>
  <c r="D112"/>
  <c r="D96"/>
  <c r="D80"/>
  <c r="D56"/>
  <c r="D40"/>
  <c r="D24"/>
  <c r="D210"/>
  <c r="D206"/>
  <c r="D202"/>
  <c r="D198"/>
  <c r="D194"/>
  <c r="D190"/>
  <c r="D186"/>
  <c r="D182"/>
  <c r="D178"/>
  <c r="D174"/>
  <c r="D170"/>
  <c r="D166"/>
  <c r="D162"/>
  <c r="D158"/>
  <c r="D154"/>
  <c r="D150"/>
  <c r="D146"/>
  <c r="D142"/>
  <c r="D138"/>
  <c r="D134"/>
  <c r="D130"/>
  <c r="D126"/>
  <c r="D122"/>
  <c r="D118"/>
  <c r="D114"/>
  <c r="D110"/>
  <c r="D106"/>
  <c r="D102"/>
  <c r="D13"/>
  <c r="D99"/>
  <c r="D95"/>
  <c r="D91"/>
  <c r="D87"/>
  <c r="D83"/>
  <c r="D79"/>
  <c r="D75"/>
  <c r="D71"/>
  <c r="D67"/>
  <c r="D63"/>
  <c r="D59"/>
  <c r="D55"/>
  <c r="D51"/>
  <c r="D47"/>
  <c r="D43"/>
  <c r="D39"/>
  <c r="D35"/>
  <c r="D31"/>
  <c r="D27"/>
  <c r="D23"/>
  <c r="F23" s="1"/>
  <c r="D19"/>
  <c r="D15"/>
  <c r="D98"/>
  <c r="D94"/>
  <c r="D90"/>
  <c r="D86"/>
  <c r="D82"/>
  <c r="D78"/>
  <c r="D74"/>
  <c r="D70"/>
  <c r="D66"/>
  <c r="D62"/>
  <c r="D58"/>
  <c r="D54"/>
  <c r="D50"/>
  <c r="D46"/>
  <c r="D42"/>
  <c r="D38"/>
  <c r="D34"/>
  <c r="D30"/>
  <c r="D26"/>
  <c r="D22"/>
  <c r="D18"/>
  <c r="D14"/>
  <c r="C5" i="2" l="1"/>
  <c r="AH653" i="8"/>
  <c r="AA653"/>
  <c r="T653"/>
  <c r="A421" i="11" l="1"/>
  <c r="J421" s="1"/>
  <c r="J420" s="1"/>
  <c r="A418"/>
  <c r="F418" s="1"/>
  <c r="A417"/>
  <c r="J417" s="1"/>
  <c r="A413"/>
  <c r="H413" s="1"/>
  <c r="A412"/>
  <c r="J412" s="1"/>
  <c r="A409"/>
  <c r="H409" s="1"/>
  <c r="A408"/>
  <c r="J408" s="1"/>
  <c r="A407"/>
  <c r="A406"/>
  <c r="J406" s="1"/>
  <c r="A405"/>
  <c r="F405" s="1"/>
  <c r="J404"/>
  <c r="I404"/>
  <c r="H404"/>
  <c r="F404"/>
  <c r="E404"/>
  <c r="D404"/>
  <c r="E401"/>
  <c r="A401"/>
  <c r="J401" s="1"/>
  <c r="A400"/>
  <c r="H400" s="1"/>
  <c r="A397"/>
  <c r="I397" s="1"/>
  <c r="A396"/>
  <c r="H396" s="1"/>
  <c r="A395"/>
  <c r="A394"/>
  <c r="F394" s="1"/>
  <c r="A393"/>
  <c r="I393" s="1"/>
  <c r="A392"/>
  <c r="J392" s="1"/>
  <c r="A391"/>
  <c r="F390"/>
  <c r="A390"/>
  <c r="J389"/>
  <c r="I389"/>
  <c r="H389"/>
  <c r="F389"/>
  <c r="E389"/>
  <c r="D389"/>
  <c r="A386"/>
  <c r="A385"/>
  <c r="H385" s="1"/>
  <c r="A384"/>
  <c r="F384" s="1"/>
  <c r="A383"/>
  <c r="A382"/>
  <c r="A381"/>
  <c r="F381" s="1"/>
  <c r="A378"/>
  <c r="A377"/>
  <c r="F377" s="1"/>
  <c r="A376"/>
  <c r="I376" s="1"/>
  <c r="A375"/>
  <c r="I375" s="1"/>
  <c r="A374"/>
  <c r="A373"/>
  <c r="F373" s="1"/>
  <c r="J372"/>
  <c r="I372"/>
  <c r="H372"/>
  <c r="F372"/>
  <c r="E372"/>
  <c r="D372"/>
  <c r="A369"/>
  <c r="A368"/>
  <c r="H368" s="1"/>
  <c r="A367"/>
  <c r="E367" s="1"/>
  <c r="A366"/>
  <c r="J365"/>
  <c r="I365"/>
  <c r="H365"/>
  <c r="F365"/>
  <c r="E365"/>
  <c r="D365"/>
  <c r="A362"/>
  <c r="A361"/>
  <c r="I361" s="1"/>
  <c r="A360"/>
  <c r="H360" s="1"/>
  <c r="A359"/>
  <c r="J359" s="1"/>
  <c r="J358"/>
  <c r="I358"/>
  <c r="H358"/>
  <c r="F358"/>
  <c r="E358"/>
  <c r="D358"/>
  <c r="J356"/>
  <c r="I356"/>
  <c r="H356"/>
  <c r="F356"/>
  <c r="E356"/>
  <c r="D356"/>
  <c r="J355"/>
  <c r="I355"/>
  <c r="H355"/>
  <c r="F355"/>
  <c r="E355"/>
  <c r="D355"/>
  <c r="I354"/>
  <c r="A354"/>
  <c r="I353"/>
  <c r="E353"/>
  <c r="A353"/>
  <c r="J353" s="1"/>
  <c r="A352"/>
  <c r="J352" s="1"/>
  <c r="J351"/>
  <c r="I351"/>
  <c r="H351"/>
  <c r="F351"/>
  <c r="E351"/>
  <c r="D351"/>
  <c r="A347"/>
  <c r="A346"/>
  <c r="I346" s="1"/>
  <c r="A345"/>
  <c r="F345" s="1"/>
  <c r="A344"/>
  <c r="J344" s="1"/>
  <c r="A343"/>
  <c r="H343" s="1"/>
  <c r="D342"/>
  <c r="A342"/>
  <c r="I342" s="1"/>
  <c r="A341"/>
  <c r="I341" s="1"/>
  <c r="A340"/>
  <c r="J340" s="1"/>
  <c r="A337"/>
  <c r="I337" s="1"/>
  <c r="A336"/>
  <c r="I336" s="1"/>
  <c r="A335"/>
  <c r="I335" s="1"/>
  <c r="A334"/>
  <c r="H334" s="1"/>
  <c r="A333"/>
  <c r="I333" s="1"/>
  <c r="J332"/>
  <c r="I332"/>
  <c r="H332"/>
  <c r="F332"/>
  <c r="E332"/>
  <c r="D332"/>
  <c r="A329"/>
  <c r="I329" s="1"/>
  <c r="A328"/>
  <c r="I328" s="1"/>
  <c r="A325"/>
  <c r="I325" s="1"/>
  <c r="A324"/>
  <c r="I324" s="1"/>
  <c r="F323"/>
  <c r="A323"/>
  <c r="H323" s="1"/>
  <c r="A322"/>
  <c r="I322" s="1"/>
  <c r="J321"/>
  <c r="I321"/>
  <c r="H321"/>
  <c r="F321"/>
  <c r="E321"/>
  <c r="D321"/>
  <c r="A320"/>
  <c r="I320" s="1"/>
  <c r="A319"/>
  <c r="I319" s="1"/>
  <c r="A318"/>
  <c r="J318" s="1"/>
  <c r="A317"/>
  <c r="I317" s="1"/>
  <c r="J316"/>
  <c r="I316"/>
  <c r="H316"/>
  <c r="F316"/>
  <c r="E316"/>
  <c r="D316"/>
  <c r="A313"/>
  <c r="I313" s="1"/>
  <c r="A312"/>
  <c r="I312" s="1"/>
  <c r="A311"/>
  <c r="H311" s="1"/>
  <c r="A310"/>
  <c r="J310" s="1"/>
  <c r="J309"/>
  <c r="I309"/>
  <c r="H309"/>
  <c r="F309"/>
  <c r="E309"/>
  <c r="D309"/>
  <c r="A308"/>
  <c r="A307"/>
  <c r="J305"/>
  <c r="I305"/>
  <c r="F305"/>
  <c r="E305"/>
  <c r="J304"/>
  <c r="I304"/>
  <c r="F304"/>
  <c r="E304"/>
  <c r="J303"/>
  <c r="I303"/>
  <c r="F303"/>
  <c r="E303"/>
  <c r="A302"/>
  <c r="J302" s="1"/>
  <c r="A301"/>
  <c r="I301" s="1"/>
  <c r="A300"/>
  <c r="I300" s="1"/>
  <c r="A299"/>
  <c r="I299" s="1"/>
  <c r="A298"/>
  <c r="J298" s="1"/>
  <c r="E297"/>
  <c r="A297"/>
  <c r="I297" s="1"/>
  <c r="J296"/>
  <c r="I296"/>
  <c r="H296"/>
  <c r="F296"/>
  <c r="E296"/>
  <c r="D296"/>
  <c r="J293"/>
  <c r="A293"/>
  <c r="I293" s="1"/>
  <c r="A292"/>
  <c r="I292" s="1"/>
  <c r="A291"/>
  <c r="J291" s="1"/>
  <c r="J290"/>
  <c r="I290"/>
  <c r="H290"/>
  <c r="F290"/>
  <c r="E290"/>
  <c r="D290"/>
  <c r="E287"/>
  <c r="A287"/>
  <c r="I287" s="1"/>
  <c r="A286"/>
  <c r="I286" s="1"/>
  <c r="A285"/>
  <c r="A284"/>
  <c r="I284" s="1"/>
  <c r="A283"/>
  <c r="A282"/>
  <c r="I282" s="1"/>
  <c r="A281"/>
  <c r="I281" s="1"/>
  <c r="A280"/>
  <c r="J280" s="1"/>
  <c r="J279"/>
  <c r="I279"/>
  <c r="H279"/>
  <c r="F279"/>
  <c r="E279"/>
  <c r="D279"/>
  <c r="A276"/>
  <c r="J276" s="1"/>
  <c r="A275"/>
  <c r="F275" s="1"/>
  <c r="A274"/>
  <c r="A273"/>
  <c r="I273" s="1"/>
  <c r="J272"/>
  <c r="I272"/>
  <c r="H272"/>
  <c r="F272"/>
  <c r="E272"/>
  <c r="D272"/>
  <c r="J270"/>
  <c r="I270"/>
  <c r="H270"/>
  <c r="F270"/>
  <c r="E270"/>
  <c r="D270"/>
  <c r="J269"/>
  <c r="I269"/>
  <c r="F269"/>
  <c r="E269"/>
  <c r="A268"/>
  <c r="I268" s="1"/>
  <c r="A267"/>
  <c r="A266"/>
  <c r="I266" s="1"/>
  <c r="A265"/>
  <c r="I265" s="1"/>
  <c r="J264"/>
  <c r="I264"/>
  <c r="H264"/>
  <c r="F264"/>
  <c r="E264"/>
  <c r="D264"/>
  <c r="A260"/>
  <c r="I260" s="1"/>
  <c r="I259" s="1"/>
  <c r="A257"/>
  <c r="E254"/>
  <c r="A254"/>
  <c r="I254" s="1"/>
  <c r="A253"/>
  <c r="F253" s="1"/>
  <c r="A252"/>
  <c r="I252" s="1"/>
  <c r="A251"/>
  <c r="H251" s="1"/>
  <c r="A250"/>
  <c r="I250" s="1"/>
  <c r="A249"/>
  <c r="H249" s="1"/>
  <c r="A248"/>
  <c r="A247"/>
  <c r="H247" s="1"/>
  <c r="A244"/>
  <c r="A241"/>
  <c r="I241" s="1"/>
  <c r="J240"/>
  <c r="I240"/>
  <c r="H240"/>
  <c r="F240"/>
  <c r="E240"/>
  <c r="D240"/>
  <c r="A239"/>
  <c r="I239" s="1"/>
  <c r="J237"/>
  <c r="J236" s="1"/>
  <c r="I237"/>
  <c r="I236" s="1"/>
  <c r="H237"/>
  <c r="F237"/>
  <c r="F236" s="1"/>
  <c r="E237"/>
  <c r="E236" s="1"/>
  <c r="D237"/>
  <c r="A234"/>
  <c r="I231"/>
  <c r="A231"/>
  <c r="E231" s="1"/>
  <c r="AB1630" i="8" s="1"/>
  <c r="A230" i="11"/>
  <c r="I230" s="1"/>
  <c r="AB1690" i="8" s="1"/>
  <c r="A229" i="11"/>
  <c r="E229" s="1"/>
  <c r="AB1618" i="8" s="1"/>
  <c r="A228" i="11"/>
  <c r="I227"/>
  <c r="A227"/>
  <c r="E227" s="1"/>
  <c r="A226"/>
  <c r="I226" s="1"/>
  <c r="A223"/>
  <c r="J223" s="1"/>
  <c r="U1672" i="8" s="1"/>
  <c r="A222" i="11"/>
  <c r="H222" s="1"/>
  <c r="A221"/>
  <c r="I221" s="1"/>
  <c r="A220"/>
  <c r="F220" s="1"/>
  <c r="U1624" i="8" s="1"/>
  <c r="A219" i="11"/>
  <c r="J219" s="1"/>
  <c r="U1684" i="8" s="1"/>
  <c r="A218" i="11"/>
  <c r="A217"/>
  <c r="I217" s="1"/>
  <c r="AB1676" i="8" s="1"/>
  <c r="A216" i="11"/>
  <c r="A215"/>
  <c r="J215" s="1"/>
  <c r="U1669" i="8" s="1"/>
  <c r="A210" i="11"/>
  <c r="H210" s="1"/>
  <c r="A209"/>
  <c r="I209" s="1"/>
  <c r="A208"/>
  <c r="J205"/>
  <c r="I205"/>
  <c r="H205"/>
  <c r="F205"/>
  <c r="E205"/>
  <c r="D205"/>
  <c r="J204"/>
  <c r="I204"/>
  <c r="H204"/>
  <c r="F204"/>
  <c r="E204"/>
  <c r="D204"/>
  <c r="J203"/>
  <c r="I203"/>
  <c r="H203"/>
  <c r="F203"/>
  <c r="E203"/>
  <c r="D203"/>
  <c r="J202"/>
  <c r="I202"/>
  <c r="H202"/>
  <c r="F202"/>
  <c r="E202"/>
  <c r="D202"/>
  <c r="A201"/>
  <c r="J201" s="1"/>
  <c r="A200"/>
  <c r="J199"/>
  <c r="A199"/>
  <c r="I199" s="1"/>
  <c r="E198"/>
  <c r="A198"/>
  <c r="I198" s="1"/>
  <c r="E197"/>
  <c r="A197"/>
  <c r="J197" s="1"/>
  <c r="A194"/>
  <c r="I194" s="1"/>
  <c r="A193"/>
  <c r="I193" s="1"/>
  <c r="A192"/>
  <c r="A191"/>
  <c r="H191" s="1"/>
  <c r="A190"/>
  <c r="J190" s="1"/>
  <c r="A189"/>
  <c r="F189" s="1"/>
  <c r="A188"/>
  <c r="I188" s="1"/>
  <c r="A187"/>
  <c r="H187" s="1"/>
  <c r="A186"/>
  <c r="J186" s="1"/>
  <c r="A183"/>
  <c r="A182"/>
  <c r="I182" s="1"/>
  <c r="A181"/>
  <c r="E181" s="1"/>
  <c r="A180"/>
  <c r="E180" s="1"/>
  <c r="A179"/>
  <c r="A178"/>
  <c r="I178" s="1"/>
  <c r="A175"/>
  <c r="H175" s="1"/>
  <c r="E174"/>
  <c r="A174"/>
  <c r="J174" s="1"/>
  <c r="A173"/>
  <c r="F173" s="1"/>
  <c r="A172"/>
  <c r="I172" s="1"/>
  <c r="AB1673" i="8" s="1"/>
  <c r="A171" i="11"/>
  <c r="I171" s="1"/>
  <c r="A168"/>
  <c r="J168" s="1"/>
  <c r="A167"/>
  <c r="A166"/>
  <c r="I166" s="1"/>
  <c r="A165"/>
  <c r="I165" s="1"/>
  <c r="J164"/>
  <c r="A164"/>
  <c r="A163"/>
  <c r="A160"/>
  <c r="J159"/>
  <c r="A159"/>
  <c r="A158"/>
  <c r="A157"/>
  <c r="F157" s="1"/>
  <c r="J155"/>
  <c r="I155"/>
  <c r="H155"/>
  <c r="F155"/>
  <c r="E155"/>
  <c r="D155"/>
  <c r="A154"/>
  <c r="I154" s="1"/>
  <c r="A153"/>
  <c r="J153" s="1"/>
  <c r="E152"/>
  <c r="A152"/>
  <c r="F152" s="1"/>
  <c r="A151"/>
  <c r="A150"/>
  <c r="I150" s="1"/>
  <c r="A149"/>
  <c r="J149" s="1"/>
  <c r="J147"/>
  <c r="I147"/>
  <c r="H147"/>
  <c r="F147"/>
  <c r="E147"/>
  <c r="A146"/>
  <c r="A145"/>
  <c r="F145" s="1"/>
  <c r="A144"/>
  <c r="I144" s="1"/>
  <c r="D143"/>
  <c r="A143"/>
  <c r="H143" s="1"/>
  <c r="A142"/>
  <c r="J138"/>
  <c r="I138"/>
  <c r="H138"/>
  <c r="F138"/>
  <c r="E138"/>
  <c r="D138"/>
  <c r="A137"/>
  <c r="F137" s="1"/>
  <c r="A134"/>
  <c r="I134" s="1"/>
  <c r="I133" s="1"/>
  <c r="A131"/>
  <c r="I131" s="1"/>
  <c r="A130"/>
  <c r="A129"/>
  <c r="A128"/>
  <c r="D128" s="1"/>
  <c r="A127"/>
  <c r="H127" s="1"/>
  <c r="A126"/>
  <c r="J126" s="1"/>
  <c r="A125"/>
  <c r="A122"/>
  <c r="I122" s="1"/>
  <c r="A121"/>
  <c r="I121" s="1"/>
  <c r="A118"/>
  <c r="A117"/>
  <c r="F117" s="1"/>
  <c r="J115"/>
  <c r="I115"/>
  <c r="H115"/>
  <c r="F115"/>
  <c r="E115"/>
  <c r="D115"/>
  <c r="A114"/>
  <c r="I114" s="1"/>
  <c r="A111"/>
  <c r="J111" s="1"/>
  <c r="A110"/>
  <c r="J110" s="1"/>
  <c r="J109"/>
  <c r="I109"/>
  <c r="H109"/>
  <c r="F109"/>
  <c r="E109"/>
  <c r="D109"/>
  <c r="A104"/>
  <c r="F104" s="1"/>
  <c r="A103"/>
  <c r="A102"/>
  <c r="A101"/>
  <c r="A100"/>
  <c r="A99"/>
  <c r="A96"/>
  <c r="I96" s="1"/>
  <c r="J95"/>
  <c r="I95"/>
  <c r="H95"/>
  <c r="F95"/>
  <c r="E95"/>
  <c r="D95"/>
  <c r="A94"/>
  <c r="A93"/>
  <c r="F93" s="1"/>
  <c r="A90"/>
  <c r="I90" s="1"/>
  <c r="E89"/>
  <c r="A89"/>
  <c r="J89" s="1"/>
  <c r="A88"/>
  <c r="A87"/>
  <c r="F87" s="1"/>
  <c r="D84"/>
  <c r="A84"/>
  <c r="I84" s="1"/>
  <c r="A83"/>
  <c r="J83" s="1"/>
  <c r="A82"/>
  <c r="A78"/>
  <c r="H78" s="1"/>
  <c r="A77"/>
  <c r="J76"/>
  <c r="A76"/>
  <c r="H76" s="1"/>
  <c r="E75"/>
  <c r="A75"/>
  <c r="F75" s="1"/>
  <c r="A74"/>
  <c r="F74" s="1"/>
  <c r="A73"/>
  <c r="A72"/>
  <c r="H72" s="1"/>
  <c r="A71"/>
  <c r="J71" s="1"/>
  <c r="A68"/>
  <c r="J67"/>
  <c r="I67"/>
  <c r="H67"/>
  <c r="F67"/>
  <c r="E67"/>
  <c r="D67"/>
  <c r="A66"/>
  <c r="I66" s="1"/>
  <c r="A65"/>
  <c r="J64"/>
  <c r="I64"/>
  <c r="H64"/>
  <c r="F64"/>
  <c r="E64"/>
  <c r="D64"/>
  <c r="J63"/>
  <c r="I63"/>
  <c r="H63"/>
  <c r="F63"/>
  <c r="E63"/>
  <c r="D63"/>
  <c r="A62"/>
  <c r="E62" s="1"/>
  <c r="A61"/>
  <c r="A58"/>
  <c r="I58" s="1"/>
  <c r="AC315" i="8" s="1"/>
  <c r="J57" i="11"/>
  <c r="I57"/>
  <c r="H57"/>
  <c r="F57"/>
  <c r="E57"/>
  <c r="D57"/>
  <c r="A56"/>
  <c r="F56" s="1"/>
  <c r="X277" i="8" s="1"/>
  <c r="A55" i="11"/>
  <c r="A54"/>
  <c r="A53"/>
  <c r="D53" s="1"/>
  <c r="L275" i="8" s="1"/>
  <c r="A52" i="11"/>
  <c r="F52" s="1"/>
  <c r="J51"/>
  <c r="I51"/>
  <c r="H51"/>
  <c r="F51"/>
  <c r="E51"/>
  <c r="D51"/>
  <c r="A48"/>
  <c r="E48" s="1"/>
  <c r="A47"/>
  <c r="A46"/>
  <c r="I46" s="1"/>
  <c r="A45"/>
  <c r="I45" s="1"/>
  <c r="A44"/>
  <c r="E44" s="1"/>
  <c r="A43"/>
  <c r="A42"/>
  <c r="I42" s="1"/>
  <c r="F39"/>
  <c r="AS485" i="8" s="1"/>
  <c r="A39" i="11"/>
  <c r="D39" s="1"/>
  <c r="A38"/>
  <c r="E38" s="1"/>
  <c r="AO364" i="8" s="1"/>
  <c r="A37" i="11"/>
  <c r="J36"/>
  <c r="I36"/>
  <c r="H36"/>
  <c r="F36"/>
  <c r="E36"/>
  <c r="D36"/>
  <c r="A33"/>
  <c r="H33" s="1"/>
  <c r="A32"/>
  <c r="A31"/>
  <c r="F31" s="1"/>
  <c r="AH270" i="8" s="1"/>
  <c r="J30" i="11"/>
  <c r="I30"/>
  <c r="H30"/>
  <c r="F30"/>
  <c r="E30"/>
  <c r="D30"/>
  <c r="A27"/>
  <c r="J27" s="1"/>
  <c r="A26"/>
  <c r="E26" s="1"/>
  <c r="A23"/>
  <c r="E23" s="1"/>
  <c r="J22"/>
  <c r="I22"/>
  <c r="H22"/>
  <c r="F22"/>
  <c r="E22"/>
  <c r="D22"/>
  <c r="A21"/>
  <c r="F21" s="1"/>
  <c r="A20"/>
  <c r="J19"/>
  <c r="I19"/>
  <c r="H19"/>
  <c r="F19"/>
  <c r="E19"/>
  <c r="D19"/>
  <c r="J18"/>
  <c r="I18"/>
  <c r="H18"/>
  <c r="F18"/>
  <c r="E18"/>
  <c r="D18"/>
  <c r="A17"/>
  <c r="A16"/>
  <c r="F16" s="1"/>
  <c r="A13"/>
  <c r="I13" s="1"/>
  <c r="AC306" i="8" s="1"/>
  <c r="J12" i="11"/>
  <c r="I12"/>
  <c r="H12"/>
  <c r="F12"/>
  <c r="E12"/>
  <c r="D12"/>
  <c r="A11"/>
  <c r="J11" s="1"/>
  <c r="X307" i="8" s="1"/>
  <c r="A10" i="11"/>
  <c r="E10" s="1"/>
  <c r="T269" i="8" s="1"/>
  <c r="A9" i="11"/>
  <c r="I9" s="1"/>
  <c r="P306" i="8" s="1"/>
  <c r="A8" i="11"/>
  <c r="A7"/>
  <c r="J7" s="1"/>
  <c r="A6"/>
  <c r="E6" s="1"/>
  <c r="M33" i="32"/>
  <c r="I33"/>
  <c r="L9"/>
  <c r="K9"/>
  <c r="AB1692" i="8"/>
  <c r="AP1670"/>
  <c r="AP1637"/>
  <c r="AP1635"/>
  <c r="AP1608"/>
  <c r="AQ1287"/>
  <c r="AI1287"/>
  <c r="AC1287"/>
  <c r="W1287"/>
  <c r="O1287"/>
  <c r="I1287"/>
  <c r="AQ1270"/>
  <c r="AI1270"/>
  <c r="AC1270"/>
  <c r="W1270"/>
  <c r="O1270"/>
  <c r="I1270"/>
  <c r="AI1037"/>
  <c r="AI1023"/>
  <c r="Q920"/>
  <c r="Q919"/>
  <c r="Q918"/>
  <c r="Q917"/>
  <c r="Q916"/>
  <c r="Q915"/>
  <c r="Q914"/>
  <c r="Q913"/>
  <c r="Q912"/>
  <c r="Q911"/>
  <c r="Q910"/>
  <c r="N877"/>
  <c r="AQ862"/>
  <c r="AQ860"/>
  <c r="X826"/>
  <c r="X813"/>
  <c r="AW553"/>
  <c r="AW552"/>
  <c r="AW551"/>
  <c r="AK562"/>
  <c r="AW542"/>
  <c r="AS536"/>
  <c r="AO536"/>
  <c r="AW497"/>
  <c r="AW496"/>
  <c r="AW495"/>
  <c r="AK506"/>
  <c r="AW486"/>
  <c r="AT442"/>
  <c r="AT441"/>
  <c r="AT440"/>
  <c r="AT431"/>
  <c r="AT420"/>
  <c r="AT388"/>
  <c r="AT387"/>
  <c r="AT386"/>
  <c r="AT377"/>
  <c r="AT366"/>
  <c r="AT324"/>
  <c r="AT323"/>
  <c r="AT322"/>
  <c r="AT316"/>
  <c r="AT308"/>
  <c r="AT287"/>
  <c r="AT286"/>
  <c r="AT285"/>
  <c r="AT279"/>
  <c r="AT271"/>
  <c r="H351" i="5"/>
  <c r="G351"/>
  <c r="H350"/>
  <c r="G350"/>
  <c r="H349"/>
  <c r="G349"/>
  <c r="H348"/>
  <c r="G348"/>
  <c r="H347"/>
  <c r="G347"/>
  <c r="H346"/>
  <c r="G346"/>
  <c r="H345"/>
  <c r="G345"/>
  <c r="H344"/>
  <c r="G344"/>
  <c r="H343"/>
  <c r="G343"/>
  <c r="H342"/>
  <c r="G342"/>
  <c r="H341"/>
  <c r="G341"/>
  <c r="H340"/>
  <c r="G340"/>
  <c r="H339"/>
  <c r="G339"/>
  <c r="H338"/>
  <c r="G338"/>
  <c r="H337"/>
  <c r="G337"/>
  <c r="H336"/>
  <c r="G336"/>
  <c r="H335"/>
  <c r="G335"/>
  <c r="H334"/>
  <c r="G334"/>
  <c r="H333"/>
  <c r="G333"/>
  <c r="H332"/>
  <c r="G332"/>
  <c r="H331"/>
  <c r="G331"/>
  <c r="H330"/>
  <c r="G330"/>
  <c r="H329"/>
  <c r="G329"/>
  <c r="H328"/>
  <c r="G328"/>
  <c r="H327"/>
  <c r="G327"/>
  <c r="H326"/>
  <c r="G326"/>
  <c r="H325"/>
  <c r="G325"/>
  <c r="H324"/>
  <c r="G324"/>
  <c r="H323"/>
  <c r="G323"/>
  <c r="H322"/>
  <c r="G322"/>
  <c r="H321"/>
  <c r="G321"/>
  <c r="H320"/>
  <c r="G320"/>
  <c r="D320"/>
  <c r="H319"/>
  <c r="G319"/>
  <c r="D319"/>
  <c r="H318"/>
  <c r="G318"/>
  <c r="D318"/>
  <c r="H317"/>
  <c r="G317"/>
  <c r="D317"/>
  <c r="H316"/>
  <c r="G316"/>
  <c r="D316"/>
  <c r="H315"/>
  <c r="G315"/>
  <c r="D315"/>
  <c r="H314"/>
  <c r="G314"/>
  <c r="D314"/>
  <c r="F313"/>
  <c r="I313" s="1"/>
  <c r="C313"/>
  <c r="B313"/>
  <c r="F312"/>
  <c r="I312" s="1"/>
  <c r="C312"/>
  <c r="B312"/>
  <c r="F311"/>
  <c r="I311" s="1"/>
  <c r="C311"/>
  <c r="B311"/>
  <c r="F310"/>
  <c r="I310" s="1"/>
  <c r="C310"/>
  <c r="B310"/>
  <c r="F309"/>
  <c r="I309" s="1"/>
  <c r="C309"/>
  <c r="B309"/>
  <c r="F308"/>
  <c r="I308" s="1"/>
  <c r="C308"/>
  <c r="B308"/>
  <c r="F307"/>
  <c r="I307" s="1"/>
  <c r="C307"/>
  <c r="B307"/>
  <c r="F306"/>
  <c r="I306" s="1"/>
  <c r="C306"/>
  <c r="B306"/>
  <c r="F305"/>
  <c r="I305" s="1"/>
  <c r="C305"/>
  <c r="B305"/>
  <c r="F304"/>
  <c r="I304" s="1"/>
  <c r="C304"/>
  <c r="B304"/>
  <c r="F303"/>
  <c r="I303" s="1"/>
  <c r="C303"/>
  <c r="B303"/>
  <c r="F302"/>
  <c r="I302" s="1"/>
  <c r="C302"/>
  <c r="B302"/>
  <c r="F301"/>
  <c r="I301" s="1"/>
  <c r="C301"/>
  <c r="B301"/>
  <c r="F300"/>
  <c r="I300" s="1"/>
  <c r="C300"/>
  <c r="B300"/>
  <c r="F299"/>
  <c r="I299" s="1"/>
  <c r="C299"/>
  <c r="B299"/>
  <c r="F298"/>
  <c r="I298" s="1"/>
  <c r="C298"/>
  <c r="B298"/>
  <c r="F297"/>
  <c r="I297" s="1"/>
  <c r="C297"/>
  <c r="B297"/>
  <c r="F296"/>
  <c r="I296" s="1"/>
  <c r="C296"/>
  <c r="B296"/>
  <c r="F295"/>
  <c r="I295" s="1"/>
  <c r="C295"/>
  <c r="B295"/>
  <c r="F294"/>
  <c r="I294" s="1"/>
  <c r="C294"/>
  <c r="B294"/>
  <c r="F293"/>
  <c r="I293" s="1"/>
  <c r="C293"/>
  <c r="B293"/>
  <c r="F292"/>
  <c r="I292" s="1"/>
  <c r="C292"/>
  <c r="B292"/>
  <c r="F291"/>
  <c r="I291" s="1"/>
  <c r="C291"/>
  <c r="B291"/>
  <c r="F290"/>
  <c r="I290" s="1"/>
  <c r="C290"/>
  <c r="B290"/>
  <c r="F289"/>
  <c r="I289" s="1"/>
  <c r="C289"/>
  <c r="B289"/>
  <c r="F288"/>
  <c r="I288" s="1"/>
  <c r="C288"/>
  <c r="B288"/>
  <c r="F287"/>
  <c r="I287" s="1"/>
  <c r="C287"/>
  <c r="B287"/>
  <c r="F286"/>
  <c r="I286" s="1"/>
  <c r="C286"/>
  <c r="B286"/>
  <c r="F285"/>
  <c r="I285" s="1"/>
  <c r="C285"/>
  <c r="B285"/>
  <c r="F284"/>
  <c r="I284" s="1"/>
  <c r="C284"/>
  <c r="B284"/>
  <c r="F283"/>
  <c r="I283" s="1"/>
  <c r="C283"/>
  <c r="B283"/>
  <c r="F282"/>
  <c r="I282" s="1"/>
  <c r="C282"/>
  <c r="B282"/>
  <c r="F281"/>
  <c r="I281" s="1"/>
  <c r="C281"/>
  <c r="B281"/>
  <c r="F280"/>
  <c r="I280" s="1"/>
  <c r="C280"/>
  <c r="B280"/>
  <c r="F279"/>
  <c r="I279" s="1"/>
  <c r="C279"/>
  <c r="B279"/>
  <c r="F278"/>
  <c r="I278" s="1"/>
  <c r="C278"/>
  <c r="B278"/>
  <c r="F277"/>
  <c r="I277" s="1"/>
  <c r="C277"/>
  <c r="B277"/>
  <c r="F276"/>
  <c r="I276" s="1"/>
  <c r="C276"/>
  <c r="B276"/>
  <c r="F275"/>
  <c r="I275" s="1"/>
  <c r="C275"/>
  <c r="B275"/>
  <c r="F274"/>
  <c r="I274" s="1"/>
  <c r="C274"/>
  <c r="B274"/>
  <c r="F273"/>
  <c r="I273" s="1"/>
  <c r="C273"/>
  <c r="B273"/>
  <c r="F272"/>
  <c r="I272" s="1"/>
  <c r="C272"/>
  <c r="B272"/>
  <c r="F271"/>
  <c r="I271" s="1"/>
  <c r="C271"/>
  <c r="B271"/>
  <c r="F270"/>
  <c r="I270" s="1"/>
  <c r="C270"/>
  <c r="B270"/>
  <c r="F269"/>
  <c r="I269" s="1"/>
  <c r="C269"/>
  <c r="B269"/>
  <c r="F268"/>
  <c r="I268" s="1"/>
  <c r="C268"/>
  <c r="B268"/>
  <c r="F267"/>
  <c r="I267" s="1"/>
  <c r="C267"/>
  <c r="B267"/>
  <c r="F266"/>
  <c r="I266" s="1"/>
  <c r="C266"/>
  <c r="B266"/>
  <c r="F265"/>
  <c r="I265" s="1"/>
  <c r="C265"/>
  <c r="B265"/>
  <c r="F264"/>
  <c r="I264" s="1"/>
  <c r="C264"/>
  <c r="B264"/>
  <c r="F263"/>
  <c r="I263" s="1"/>
  <c r="C263"/>
  <c r="B263"/>
  <c r="F262"/>
  <c r="I262" s="1"/>
  <c r="C262"/>
  <c r="B262"/>
  <c r="F261"/>
  <c r="I261" s="1"/>
  <c r="C261"/>
  <c r="B261"/>
  <c r="F260"/>
  <c r="I260" s="1"/>
  <c r="C260"/>
  <c r="B260"/>
  <c r="F259"/>
  <c r="I259" s="1"/>
  <c r="C259"/>
  <c r="B259"/>
  <c r="F258"/>
  <c r="I258" s="1"/>
  <c r="C258"/>
  <c r="B258"/>
  <c r="F257"/>
  <c r="I257" s="1"/>
  <c r="C257"/>
  <c r="B257"/>
  <c r="F256"/>
  <c r="I256" s="1"/>
  <c r="C256"/>
  <c r="B256"/>
  <c r="F255"/>
  <c r="I255" s="1"/>
  <c r="C255"/>
  <c r="B255"/>
  <c r="F254"/>
  <c r="I254" s="1"/>
  <c r="C254"/>
  <c r="B254"/>
  <c r="F253"/>
  <c r="I253" s="1"/>
  <c r="C253"/>
  <c r="B253"/>
  <c r="F252"/>
  <c r="I252" s="1"/>
  <c r="C252"/>
  <c r="B252"/>
  <c r="F251"/>
  <c r="I251" s="1"/>
  <c r="C251"/>
  <c r="B251"/>
  <c r="F250"/>
  <c r="I250" s="1"/>
  <c r="C250"/>
  <c r="B250"/>
  <c r="F249"/>
  <c r="I249" s="1"/>
  <c r="C249"/>
  <c r="B249"/>
  <c r="F248"/>
  <c r="I248" s="1"/>
  <c r="C248"/>
  <c r="B248"/>
  <c r="F247"/>
  <c r="I247" s="1"/>
  <c r="C247"/>
  <c r="B247"/>
  <c r="F246"/>
  <c r="I246" s="1"/>
  <c r="C246"/>
  <c r="B246"/>
  <c r="F245"/>
  <c r="I245" s="1"/>
  <c r="C245"/>
  <c r="B245"/>
  <c r="F244"/>
  <c r="I244" s="1"/>
  <c r="C244"/>
  <c r="B244"/>
  <c r="F243"/>
  <c r="I243" s="1"/>
  <c r="C243"/>
  <c r="B243"/>
  <c r="F242"/>
  <c r="I242" s="1"/>
  <c r="C242"/>
  <c r="B242"/>
  <c r="F241"/>
  <c r="I241" s="1"/>
  <c r="C241"/>
  <c r="B241"/>
  <c r="F240"/>
  <c r="I240" s="1"/>
  <c r="C240"/>
  <c r="B240"/>
  <c r="F239"/>
  <c r="I239" s="1"/>
  <c r="C239"/>
  <c r="B239"/>
  <c r="F238"/>
  <c r="I238" s="1"/>
  <c r="C238"/>
  <c r="B238"/>
  <c r="F237"/>
  <c r="I237" s="1"/>
  <c r="C237"/>
  <c r="B237"/>
  <c r="F236"/>
  <c r="I236" s="1"/>
  <c r="C236"/>
  <c r="B236"/>
  <c r="F235"/>
  <c r="I235" s="1"/>
  <c r="C235"/>
  <c r="B235"/>
  <c r="F234"/>
  <c r="I234" s="1"/>
  <c r="C234"/>
  <c r="B234"/>
  <c r="F233"/>
  <c r="I233" s="1"/>
  <c r="C233"/>
  <c r="B233"/>
  <c r="F232"/>
  <c r="I232" s="1"/>
  <c r="C232"/>
  <c r="B232"/>
  <c r="F231"/>
  <c r="I231" s="1"/>
  <c r="C231"/>
  <c r="B231"/>
  <c r="F230"/>
  <c r="I230" s="1"/>
  <c r="C230"/>
  <c r="B230"/>
  <c r="F229"/>
  <c r="I229" s="1"/>
  <c r="C229"/>
  <c r="B229"/>
  <c r="F228"/>
  <c r="I228" s="1"/>
  <c r="C228"/>
  <c r="B228"/>
  <c r="F227"/>
  <c r="I227" s="1"/>
  <c r="C227"/>
  <c r="B227"/>
  <c r="F226"/>
  <c r="I226" s="1"/>
  <c r="C226"/>
  <c r="B226"/>
  <c r="F225"/>
  <c r="I225" s="1"/>
  <c r="C225"/>
  <c r="B225"/>
  <c r="F224"/>
  <c r="I224" s="1"/>
  <c r="C224"/>
  <c r="B224"/>
  <c r="F223"/>
  <c r="I223" s="1"/>
  <c r="C223"/>
  <c r="B223"/>
  <c r="F222"/>
  <c r="I222" s="1"/>
  <c r="C222"/>
  <c r="B222"/>
  <c r="F221"/>
  <c r="I221" s="1"/>
  <c r="C221"/>
  <c r="B221"/>
  <c r="F220"/>
  <c r="I220" s="1"/>
  <c r="C220"/>
  <c r="B220"/>
  <c r="F219"/>
  <c r="I219" s="1"/>
  <c r="C219"/>
  <c r="B219"/>
  <c r="F218"/>
  <c r="I218" s="1"/>
  <c r="C218"/>
  <c r="B218"/>
  <c r="F217"/>
  <c r="I217" s="1"/>
  <c r="C217"/>
  <c r="B217"/>
  <c r="F216"/>
  <c r="I216" s="1"/>
  <c r="C216"/>
  <c r="B216"/>
  <c r="F215"/>
  <c r="I215" s="1"/>
  <c r="C215"/>
  <c r="B215"/>
  <c r="F214"/>
  <c r="I214" s="1"/>
  <c r="C214"/>
  <c r="B214"/>
  <c r="F213"/>
  <c r="C213"/>
  <c r="B213"/>
  <c r="F212"/>
  <c r="C212"/>
  <c r="B212"/>
  <c r="F211"/>
  <c r="C211"/>
  <c r="B211"/>
  <c r="F210"/>
  <c r="C210"/>
  <c r="B210"/>
  <c r="F209"/>
  <c r="C209"/>
  <c r="B209"/>
  <c r="F208"/>
  <c r="C208"/>
  <c r="B208"/>
  <c r="F207"/>
  <c r="C207"/>
  <c r="B207"/>
  <c r="F206"/>
  <c r="C206"/>
  <c r="B206"/>
  <c r="F205"/>
  <c r="C205"/>
  <c r="B205"/>
  <c r="F204"/>
  <c r="C204"/>
  <c r="B204"/>
  <c r="F203"/>
  <c r="C203"/>
  <c r="B203"/>
  <c r="F202"/>
  <c r="C202"/>
  <c r="B202"/>
  <c r="F201"/>
  <c r="C201"/>
  <c r="B201"/>
  <c r="F200"/>
  <c r="C200"/>
  <c r="B200"/>
  <c r="F199"/>
  <c r="C199"/>
  <c r="B199"/>
  <c r="F198"/>
  <c r="C198"/>
  <c r="B198"/>
  <c r="F197"/>
  <c r="C197"/>
  <c r="B197"/>
  <c r="F196"/>
  <c r="C196"/>
  <c r="B196"/>
  <c r="F195"/>
  <c r="C195"/>
  <c r="B195"/>
  <c r="F194"/>
  <c r="C194"/>
  <c r="B194"/>
  <c r="F193"/>
  <c r="C193"/>
  <c r="B193"/>
  <c r="F192"/>
  <c r="C192"/>
  <c r="B192"/>
  <c r="F191"/>
  <c r="C191"/>
  <c r="B191"/>
  <c r="F190"/>
  <c r="C190"/>
  <c r="B190"/>
  <c r="F189"/>
  <c r="C189"/>
  <c r="B189"/>
  <c r="F188"/>
  <c r="C188"/>
  <c r="B188"/>
  <c r="F187"/>
  <c r="C187"/>
  <c r="B187"/>
  <c r="F186"/>
  <c r="C186"/>
  <c r="B186"/>
  <c r="F185"/>
  <c r="C185"/>
  <c r="B185"/>
  <c r="F184"/>
  <c r="C184"/>
  <c r="B184"/>
  <c r="F183"/>
  <c r="C183"/>
  <c r="B183"/>
  <c r="F182"/>
  <c r="C182"/>
  <c r="B182"/>
  <c r="F181"/>
  <c r="C181"/>
  <c r="B181"/>
  <c r="F180"/>
  <c r="C180"/>
  <c r="B180"/>
  <c r="F179"/>
  <c r="C179"/>
  <c r="B179"/>
  <c r="F178"/>
  <c r="C178"/>
  <c r="B178"/>
  <c r="F177"/>
  <c r="C177"/>
  <c r="B177"/>
  <c r="F176"/>
  <c r="C176"/>
  <c r="B176"/>
  <c r="F175"/>
  <c r="C175"/>
  <c r="B175"/>
  <c r="F174"/>
  <c r="C174"/>
  <c r="B174"/>
  <c r="F173"/>
  <c r="C173"/>
  <c r="B173"/>
  <c r="F172"/>
  <c r="C172"/>
  <c r="B172"/>
  <c r="F171"/>
  <c r="C171"/>
  <c r="B171"/>
  <c r="F170"/>
  <c r="C170"/>
  <c r="B170"/>
  <c r="F169"/>
  <c r="C169"/>
  <c r="B169"/>
  <c r="F168"/>
  <c r="C168"/>
  <c r="B168"/>
  <c r="F167"/>
  <c r="C167"/>
  <c r="B167"/>
  <c r="F166"/>
  <c r="C166"/>
  <c r="B166"/>
  <c r="F165"/>
  <c r="C165"/>
  <c r="B165"/>
  <c r="F164"/>
  <c r="C164"/>
  <c r="B164"/>
  <c r="F163"/>
  <c r="C163"/>
  <c r="B163"/>
  <c r="F162"/>
  <c r="C162"/>
  <c r="B162"/>
  <c r="F161"/>
  <c r="C161"/>
  <c r="B161"/>
  <c r="F160"/>
  <c r="C160"/>
  <c r="B160"/>
  <c r="F159"/>
  <c r="C159"/>
  <c r="B159"/>
  <c r="F158"/>
  <c r="C158"/>
  <c r="B158"/>
  <c r="F157"/>
  <c r="C157"/>
  <c r="B157"/>
  <c r="F156"/>
  <c r="C156"/>
  <c r="B156"/>
  <c r="F155"/>
  <c r="C155"/>
  <c r="B155"/>
  <c r="F154"/>
  <c r="C154"/>
  <c r="B154"/>
  <c r="F153"/>
  <c r="C153"/>
  <c r="B153"/>
  <c r="F152"/>
  <c r="C152"/>
  <c r="B152"/>
  <c r="F151"/>
  <c r="C151"/>
  <c r="B151"/>
  <c r="F150"/>
  <c r="C150"/>
  <c r="B150"/>
  <c r="F149"/>
  <c r="C149"/>
  <c r="B149"/>
  <c r="F148"/>
  <c r="C148"/>
  <c r="B148"/>
  <c r="F147"/>
  <c r="C147"/>
  <c r="B147"/>
  <c r="F146"/>
  <c r="C146"/>
  <c r="B146"/>
  <c r="F145"/>
  <c r="C145"/>
  <c r="B145"/>
  <c r="F144"/>
  <c r="C144"/>
  <c r="B144"/>
  <c r="F143"/>
  <c r="C143"/>
  <c r="B143"/>
  <c r="F142"/>
  <c r="C142"/>
  <c r="B142"/>
  <c r="F141"/>
  <c r="C141"/>
  <c r="B141"/>
  <c r="F140"/>
  <c r="C140"/>
  <c r="B140"/>
  <c r="F139"/>
  <c r="C139"/>
  <c r="B139"/>
  <c r="F138"/>
  <c r="C138"/>
  <c r="B138"/>
  <c r="F137"/>
  <c r="C137"/>
  <c r="B137"/>
  <c r="F136"/>
  <c r="C136"/>
  <c r="B136"/>
  <c r="F135"/>
  <c r="C135"/>
  <c r="B135"/>
  <c r="F134"/>
  <c r="C134"/>
  <c r="B134"/>
  <c r="F133"/>
  <c r="C133"/>
  <c r="B133"/>
  <c r="F132"/>
  <c r="C132"/>
  <c r="B132"/>
  <c r="F131"/>
  <c r="C131"/>
  <c r="B131"/>
  <c r="F130"/>
  <c r="C130"/>
  <c r="B130"/>
  <c r="F129"/>
  <c r="C129"/>
  <c r="B129"/>
  <c r="F128"/>
  <c r="C128"/>
  <c r="B128"/>
  <c r="F127"/>
  <c r="C127"/>
  <c r="B127"/>
  <c r="F126"/>
  <c r="C126"/>
  <c r="B126"/>
  <c r="F125"/>
  <c r="C125"/>
  <c r="B125"/>
  <c r="F124"/>
  <c r="C124"/>
  <c r="B124"/>
  <c r="F123"/>
  <c r="C123"/>
  <c r="B123"/>
  <c r="F122"/>
  <c r="C122"/>
  <c r="B122"/>
  <c r="F121"/>
  <c r="C121"/>
  <c r="F120"/>
  <c r="C120"/>
  <c r="F119"/>
  <c r="C119"/>
  <c r="F118"/>
  <c r="C118"/>
  <c r="F117"/>
  <c r="C117"/>
  <c r="F116"/>
  <c r="C116"/>
  <c r="F115"/>
  <c r="C115"/>
  <c r="F114"/>
  <c r="C114"/>
  <c r="F113"/>
  <c r="H305" i="11" s="1"/>
  <c r="C113" i="5"/>
  <c r="F112"/>
  <c r="C112"/>
  <c r="F111"/>
  <c r="C111"/>
  <c r="F110"/>
  <c r="C110"/>
  <c r="F109"/>
  <c r="C109"/>
  <c r="F108"/>
  <c r="C108"/>
  <c r="F107"/>
  <c r="C107"/>
  <c r="F106"/>
  <c r="C106"/>
  <c r="F105"/>
  <c r="C105"/>
  <c r="F104"/>
  <c r="C104"/>
  <c r="F103"/>
  <c r="C103"/>
  <c r="F102"/>
  <c r="C102"/>
  <c r="F101"/>
  <c r="C101"/>
  <c r="F100"/>
  <c r="C100"/>
  <c r="F99"/>
  <c r="C99"/>
  <c r="F98"/>
  <c r="C98"/>
  <c r="F97"/>
  <c r="C97"/>
  <c r="F96"/>
  <c r="C96"/>
  <c r="F95"/>
  <c r="C95"/>
  <c r="F94"/>
  <c r="C94"/>
  <c r="F93"/>
  <c r="H269" i="11" s="1"/>
  <c r="C93" i="5"/>
  <c r="F92"/>
  <c r="C92"/>
  <c r="F91"/>
  <c r="C91"/>
  <c r="F90"/>
  <c r="C90"/>
  <c r="F89"/>
  <c r="C89"/>
  <c r="F88"/>
  <c r="C88"/>
  <c r="F87"/>
  <c r="C87"/>
  <c r="F86"/>
  <c r="C86"/>
  <c r="F85"/>
  <c r="C85"/>
  <c r="F84"/>
  <c r="C84"/>
  <c r="F83"/>
  <c r="F82"/>
  <c r="C82"/>
  <c r="F81"/>
  <c r="C81"/>
  <c r="F80"/>
  <c r="C80"/>
  <c r="F79"/>
  <c r="F78"/>
  <c r="C78"/>
  <c r="F77"/>
  <c r="C77"/>
  <c r="F76"/>
  <c r="C76"/>
  <c r="F75"/>
  <c r="C75"/>
  <c r="F74"/>
  <c r="C74"/>
  <c r="F73"/>
  <c r="C73"/>
  <c r="F72"/>
  <c r="C72"/>
  <c r="F71"/>
  <c r="C71"/>
  <c r="F70"/>
  <c r="C70"/>
  <c r="F69"/>
  <c r="C69"/>
  <c r="F68"/>
  <c r="C68"/>
  <c r="F67"/>
  <c r="C67"/>
  <c r="F66"/>
  <c r="C66"/>
  <c r="F65"/>
  <c r="C65"/>
  <c r="F64"/>
  <c r="C64"/>
  <c r="F63"/>
  <c r="C63"/>
  <c r="F62"/>
  <c r="C62"/>
  <c r="F61"/>
  <c r="C61"/>
  <c r="F60"/>
  <c r="C60"/>
  <c r="F59"/>
  <c r="C59"/>
  <c r="F58"/>
  <c r="C58"/>
  <c r="F57"/>
  <c r="C57"/>
  <c r="F56"/>
  <c r="C56"/>
  <c r="F55"/>
  <c r="C55"/>
  <c r="F54"/>
  <c r="C54"/>
  <c r="F53"/>
  <c r="H257" i="11" s="1"/>
  <c r="C53" i="5"/>
  <c r="F52"/>
  <c r="C52"/>
  <c r="F51"/>
  <c r="C51"/>
  <c r="F50"/>
  <c r="C50"/>
  <c r="F49"/>
  <c r="F48"/>
  <c r="C48"/>
  <c r="F47"/>
  <c r="C47"/>
  <c r="F46"/>
  <c r="C46"/>
  <c r="F45"/>
  <c r="C45"/>
  <c r="F44"/>
  <c r="C44"/>
  <c r="F43"/>
  <c r="C43"/>
  <c r="F42"/>
  <c r="C42"/>
  <c r="F41"/>
  <c r="C41"/>
  <c r="F40"/>
  <c r="C40"/>
  <c r="F39"/>
  <c r="C39"/>
  <c r="F38"/>
  <c r="C38"/>
  <c r="F37"/>
  <c r="C37"/>
  <c r="F36"/>
  <c r="H104" i="11" s="1"/>
  <c r="F35" i="5"/>
  <c r="C35"/>
  <c r="F34"/>
  <c r="C34"/>
  <c r="F33"/>
  <c r="C33"/>
  <c r="F32"/>
  <c r="C32"/>
  <c r="F31"/>
  <c r="C31"/>
  <c r="F30"/>
  <c r="C30"/>
  <c r="F29"/>
  <c r="C29"/>
  <c r="F28"/>
  <c r="C28"/>
  <c r="F27"/>
  <c r="H61" i="11" s="1"/>
  <c r="C27" i="5"/>
  <c r="F26"/>
  <c r="C26"/>
  <c r="F25"/>
  <c r="C25"/>
  <c r="F24"/>
  <c r="C24"/>
  <c r="F23"/>
  <c r="C23"/>
  <c r="F22"/>
  <c r="H89" i="11" s="1"/>
  <c r="C22" i="5"/>
  <c r="F21"/>
  <c r="H87" i="11" s="1"/>
  <c r="C21" i="5"/>
  <c r="F20"/>
  <c r="C20"/>
  <c r="F19"/>
  <c r="C19"/>
  <c r="F18"/>
  <c r="C18"/>
  <c r="F17"/>
  <c r="C17"/>
  <c r="F16"/>
  <c r="C16"/>
  <c r="F15"/>
  <c r="C15"/>
  <c r="F14"/>
  <c r="C14"/>
  <c r="F13"/>
  <c r="H9" i="11" s="1"/>
  <c r="C13" i="5"/>
  <c r="E10"/>
  <c r="B83" s="1"/>
  <c r="F213" i="4"/>
  <c r="C213"/>
  <c r="B213"/>
  <c r="F212"/>
  <c r="C212"/>
  <c r="B212"/>
  <c r="F211"/>
  <c r="C211"/>
  <c r="B211"/>
  <c r="F210"/>
  <c r="C210"/>
  <c r="B210"/>
  <c r="F209"/>
  <c r="C209"/>
  <c r="B209"/>
  <c r="F208"/>
  <c r="C208"/>
  <c r="B208"/>
  <c r="F207"/>
  <c r="C207"/>
  <c r="B207"/>
  <c r="F206"/>
  <c r="C206"/>
  <c r="B206"/>
  <c r="F205"/>
  <c r="C205"/>
  <c r="B205"/>
  <c r="F204"/>
  <c r="C204"/>
  <c r="B204"/>
  <c r="F203"/>
  <c r="C203"/>
  <c r="B203"/>
  <c r="F202"/>
  <c r="C202"/>
  <c r="B202"/>
  <c r="F201"/>
  <c r="C201"/>
  <c r="B201"/>
  <c r="F200"/>
  <c r="C200"/>
  <c r="B200"/>
  <c r="F199"/>
  <c r="C199"/>
  <c r="B199"/>
  <c r="F198"/>
  <c r="C198"/>
  <c r="B198"/>
  <c r="F197"/>
  <c r="C197"/>
  <c r="B197"/>
  <c r="F196"/>
  <c r="C196"/>
  <c r="B196"/>
  <c r="F195"/>
  <c r="C195"/>
  <c r="B195"/>
  <c r="F194"/>
  <c r="C194"/>
  <c r="B194"/>
  <c r="F193"/>
  <c r="C193"/>
  <c r="B193"/>
  <c r="F192"/>
  <c r="C192"/>
  <c r="B192"/>
  <c r="F191"/>
  <c r="C191"/>
  <c r="B191"/>
  <c r="F190"/>
  <c r="C190"/>
  <c r="B190"/>
  <c r="F189"/>
  <c r="C189"/>
  <c r="B189"/>
  <c r="F188"/>
  <c r="C188"/>
  <c r="B188"/>
  <c r="F187"/>
  <c r="C187"/>
  <c r="B187"/>
  <c r="F186"/>
  <c r="C186"/>
  <c r="B186"/>
  <c r="F185"/>
  <c r="C185"/>
  <c r="B185"/>
  <c r="F184"/>
  <c r="C184"/>
  <c r="B184"/>
  <c r="F183"/>
  <c r="C183"/>
  <c r="B183"/>
  <c r="F182"/>
  <c r="C182"/>
  <c r="B182"/>
  <c r="F181"/>
  <c r="C181"/>
  <c r="B181"/>
  <c r="F180"/>
  <c r="C180"/>
  <c r="B180"/>
  <c r="F179"/>
  <c r="C179"/>
  <c r="B179"/>
  <c r="F178"/>
  <c r="C178"/>
  <c r="B178"/>
  <c r="F177"/>
  <c r="C177"/>
  <c r="B177"/>
  <c r="F176"/>
  <c r="C176"/>
  <c r="B176"/>
  <c r="F175"/>
  <c r="C175"/>
  <c r="B175"/>
  <c r="F174"/>
  <c r="C174"/>
  <c r="B174"/>
  <c r="F173"/>
  <c r="C173"/>
  <c r="B173"/>
  <c r="F172"/>
  <c r="C172"/>
  <c r="B172"/>
  <c r="F171"/>
  <c r="C171"/>
  <c r="B171"/>
  <c r="F170"/>
  <c r="C170"/>
  <c r="B170"/>
  <c r="F169"/>
  <c r="C169"/>
  <c r="B169"/>
  <c r="F168"/>
  <c r="C168"/>
  <c r="B168"/>
  <c r="F167"/>
  <c r="C167"/>
  <c r="B167"/>
  <c r="F166"/>
  <c r="C166"/>
  <c r="B166"/>
  <c r="F165"/>
  <c r="C165"/>
  <c r="B165"/>
  <c r="F164"/>
  <c r="C164"/>
  <c r="B164"/>
  <c r="F163"/>
  <c r="C163"/>
  <c r="B163"/>
  <c r="F162"/>
  <c r="C162"/>
  <c r="B162"/>
  <c r="F161"/>
  <c r="C161"/>
  <c r="B161"/>
  <c r="F160"/>
  <c r="C160"/>
  <c r="B160"/>
  <c r="F159"/>
  <c r="C159"/>
  <c r="B159"/>
  <c r="F158"/>
  <c r="C158"/>
  <c r="B158"/>
  <c r="F157"/>
  <c r="C157"/>
  <c r="B157"/>
  <c r="F156"/>
  <c r="C156"/>
  <c r="B156"/>
  <c r="F155"/>
  <c r="C155"/>
  <c r="B155"/>
  <c r="F154"/>
  <c r="C154"/>
  <c r="B154"/>
  <c r="F153"/>
  <c r="C153"/>
  <c r="B153"/>
  <c r="F152"/>
  <c r="C152"/>
  <c r="B152"/>
  <c r="F151"/>
  <c r="C151"/>
  <c r="B151"/>
  <c r="F150"/>
  <c r="C150"/>
  <c r="B150"/>
  <c r="F149"/>
  <c r="C149"/>
  <c r="B149"/>
  <c r="F148"/>
  <c r="C148"/>
  <c r="B148"/>
  <c r="F147"/>
  <c r="C147"/>
  <c r="B147"/>
  <c r="F146"/>
  <c r="C146"/>
  <c r="B146"/>
  <c r="F145"/>
  <c r="C145"/>
  <c r="B145"/>
  <c r="F144"/>
  <c r="C144"/>
  <c r="B144"/>
  <c r="F143"/>
  <c r="C143"/>
  <c r="B143"/>
  <c r="F142"/>
  <c r="C142"/>
  <c r="B142"/>
  <c r="F141"/>
  <c r="C141"/>
  <c r="B141"/>
  <c r="F140"/>
  <c r="C140"/>
  <c r="B140"/>
  <c r="F139"/>
  <c r="C139"/>
  <c r="B139"/>
  <c r="F138"/>
  <c r="C138"/>
  <c r="B138"/>
  <c r="F137"/>
  <c r="C137"/>
  <c r="B137"/>
  <c r="F136"/>
  <c r="C136"/>
  <c r="B136"/>
  <c r="F135"/>
  <c r="C135"/>
  <c r="F134"/>
  <c r="C134"/>
  <c r="F133"/>
  <c r="C133"/>
  <c r="F132"/>
  <c r="C132"/>
  <c r="F131"/>
  <c r="C131"/>
  <c r="F130"/>
  <c r="C130"/>
  <c r="F129"/>
  <c r="C129"/>
  <c r="F128"/>
  <c r="C128"/>
  <c r="F127"/>
  <c r="C127"/>
  <c r="F126"/>
  <c r="C126"/>
  <c r="F125"/>
  <c r="C125"/>
  <c r="F124"/>
  <c r="C124"/>
  <c r="F123"/>
  <c r="C123"/>
  <c r="F122"/>
  <c r="C122"/>
  <c r="F121"/>
  <c r="C121"/>
  <c r="B121"/>
  <c r="F120"/>
  <c r="C120"/>
  <c r="F119"/>
  <c r="C119"/>
  <c r="F118"/>
  <c r="C118"/>
  <c r="F117"/>
  <c r="C117"/>
  <c r="F116"/>
  <c r="C116"/>
  <c r="F115"/>
  <c r="C115"/>
  <c r="F114"/>
  <c r="C114"/>
  <c r="F113"/>
  <c r="C113"/>
  <c r="F112"/>
  <c r="C112"/>
  <c r="F111"/>
  <c r="C111"/>
  <c r="F110"/>
  <c r="C110"/>
  <c r="F109"/>
  <c r="C109"/>
  <c r="F108"/>
  <c r="C108"/>
  <c r="F107"/>
  <c r="C107"/>
  <c r="F106"/>
  <c r="C106"/>
  <c r="F105"/>
  <c r="C105"/>
  <c r="F104"/>
  <c r="C104"/>
  <c r="F103"/>
  <c r="C103"/>
  <c r="F102"/>
  <c r="C102"/>
  <c r="F101"/>
  <c r="C101"/>
  <c r="F100"/>
  <c r="C100"/>
  <c r="F99"/>
  <c r="C99"/>
  <c r="F98"/>
  <c r="C98"/>
  <c r="F97"/>
  <c r="C97"/>
  <c r="F96"/>
  <c r="C96"/>
  <c r="F95"/>
  <c r="C95"/>
  <c r="F94"/>
  <c r="C94"/>
  <c r="F93"/>
  <c r="C93"/>
  <c r="F92"/>
  <c r="C92"/>
  <c r="F91"/>
  <c r="C91"/>
  <c r="F90"/>
  <c r="C90"/>
  <c r="F89"/>
  <c r="C89"/>
  <c r="F88"/>
  <c r="C88"/>
  <c r="F87"/>
  <c r="C87"/>
  <c r="F86"/>
  <c r="C86"/>
  <c r="F85"/>
  <c r="C85"/>
  <c r="F84"/>
  <c r="C84"/>
  <c r="F83"/>
  <c r="C83"/>
  <c r="F82"/>
  <c r="C82"/>
  <c r="F81"/>
  <c r="C81"/>
  <c r="F80"/>
  <c r="C80"/>
  <c r="F79"/>
  <c r="C79"/>
  <c r="F78"/>
  <c r="C78"/>
  <c r="F77"/>
  <c r="C77"/>
  <c r="F76"/>
  <c r="C76"/>
  <c r="F75"/>
  <c r="F74"/>
  <c r="C74"/>
  <c r="F73"/>
  <c r="C73"/>
  <c r="F72"/>
  <c r="C72"/>
  <c r="F71"/>
  <c r="C71"/>
  <c r="F70"/>
  <c r="C70"/>
  <c r="F69"/>
  <c r="C69"/>
  <c r="F68"/>
  <c r="C68"/>
  <c r="F67"/>
  <c r="D300" i="11" s="1"/>
  <c r="C67" i="4"/>
  <c r="F66"/>
  <c r="C66"/>
  <c r="F65"/>
  <c r="C65"/>
  <c r="F64"/>
  <c r="C64"/>
  <c r="F63"/>
  <c r="C63"/>
  <c r="F62"/>
  <c r="C62"/>
  <c r="F61"/>
  <c r="C61"/>
  <c r="F60"/>
  <c r="C60"/>
  <c r="F59"/>
  <c r="C59"/>
  <c r="F58"/>
  <c r="C58"/>
  <c r="F57"/>
  <c r="C57"/>
  <c r="F56"/>
  <c r="C56"/>
  <c r="F55"/>
  <c r="C55"/>
  <c r="F54"/>
  <c r="C54"/>
  <c r="F53"/>
  <c r="C53"/>
  <c r="F52"/>
  <c r="D178" i="11" s="1"/>
  <c r="C52" i="4"/>
  <c r="F51"/>
  <c r="C51"/>
  <c r="F50"/>
  <c r="C50"/>
  <c r="F49"/>
  <c r="C49"/>
  <c r="F48"/>
  <c r="C48"/>
  <c r="F47"/>
  <c r="C47"/>
  <c r="F46"/>
  <c r="C46"/>
  <c r="F45"/>
  <c r="C45"/>
  <c r="F44"/>
  <c r="C44"/>
  <c r="F43"/>
  <c r="C43"/>
  <c r="F42"/>
  <c r="C42"/>
  <c r="F41"/>
  <c r="D166" i="11" s="1"/>
  <c r="C41" i="4"/>
  <c r="F40"/>
  <c r="C40"/>
  <c r="F39"/>
  <c r="C39"/>
  <c r="F38"/>
  <c r="C38"/>
  <c r="F37"/>
  <c r="D160" i="11" s="1"/>
  <c r="C37" i="4"/>
  <c r="F36"/>
  <c r="C36"/>
  <c r="F35"/>
  <c r="D154" i="11" s="1"/>
  <c r="C35" i="4"/>
  <c r="F34"/>
  <c r="C34"/>
  <c r="F33"/>
  <c r="C33"/>
  <c r="F32"/>
  <c r="C32"/>
  <c r="F31"/>
  <c r="D149" i="11" s="1"/>
  <c r="C31" i="4"/>
  <c r="F30"/>
  <c r="C30"/>
  <c r="F29"/>
  <c r="F28"/>
  <c r="C28"/>
  <c r="F27"/>
  <c r="C27"/>
  <c r="F26"/>
  <c r="D58" i="11" s="1"/>
  <c r="C26" i="4"/>
  <c r="F25"/>
  <c r="D46" i="11" s="1"/>
  <c r="C25" i="4"/>
  <c r="F24"/>
  <c r="C24"/>
  <c r="F22"/>
  <c r="C22"/>
  <c r="F21"/>
  <c r="C21"/>
  <c r="F20"/>
  <c r="C20"/>
  <c r="F19"/>
  <c r="F18"/>
  <c r="F17"/>
  <c r="C17"/>
  <c r="F16"/>
  <c r="D32" i="11" s="1"/>
  <c r="C16" i="4"/>
  <c r="F15"/>
  <c r="C15"/>
  <c r="F14"/>
  <c r="C14"/>
  <c r="F13"/>
  <c r="D9" i="11" s="1"/>
  <c r="C13" i="4"/>
  <c r="E10"/>
  <c r="B96" s="1"/>
  <c r="H55" i="3"/>
  <c r="H51"/>
  <c r="H54"/>
  <c r="H50"/>
  <c r="AK48"/>
  <c r="AJ48"/>
  <c r="AI48"/>
  <c r="AH48"/>
  <c r="AG48"/>
  <c r="AF48"/>
  <c r="AE48"/>
  <c r="AD48"/>
  <c r="AC48"/>
  <c r="AB48"/>
  <c r="AA48"/>
  <c r="Z48"/>
  <c r="Y48"/>
  <c r="X48"/>
  <c r="W48"/>
  <c r="V48"/>
  <c r="U48"/>
  <c r="T48"/>
  <c r="S48"/>
  <c r="R48"/>
  <c r="Q48"/>
  <c r="P48"/>
  <c r="O48"/>
  <c r="N48"/>
  <c r="M48"/>
  <c r="L48"/>
  <c r="K48"/>
  <c r="J48"/>
  <c r="I48"/>
  <c r="H48"/>
  <c r="H47"/>
  <c r="AK45"/>
  <c r="AJ45"/>
  <c r="AI45"/>
  <c r="AH45"/>
  <c r="AG45"/>
  <c r="AF45"/>
  <c r="AE45"/>
  <c r="AD45"/>
  <c r="AC45"/>
  <c r="AB45"/>
  <c r="AA45"/>
  <c r="Z45"/>
  <c r="Y45"/>
  <c r="X45"/>
  <c r="U45"/>
  <c r="T45"/>
  <c r="S45"/>
  <c r="R45"/>
  <c r="Q45"/>
  <c r="P45"/>
  <c r="O45"/>
  <c r="N45"/>
  <c r="M45"/>
  <c r="L45"/>
  <c r="K45"/>
  <c r="J45"/>
  <c r="I45"/>
  <c r="H45"/>
  <c r="X44"/>
  <c r="H44"/>
  <c r="AQ42"/>
  <c r="AP42"/>
  <c r="AO42"/>
  <c r="AN42"/>
  <c r="AM42"/>
  <c r="AL42"/>
  <c r="AK42"/>
  <c r="AJ42"/>
  <c r="AI42"/>
  <c r="AH42"/>
  <c r="AG42"/>
  <c r="AF42"/>
  <c r="AE42"/>
  <c r="AD42"/>
  <c r="AC42"/>
  <c r="AB42"/>
  <c r="AA42"/>
  <c r="Z42"/>
  <c r="Y42"/>
  <c r="X42"/>
  <c r="W42"/>
  <c r="V42"/>
  <c r="U42"/>
  <c r="T42"/>
  <c r="S42"/>
  <c r="R42"/>
  <c r="Q42"/>
  <c r="P42"/>
  <c r="O42"/>
  <c r="N42"/>
  <c r="M42"/>
  <c r="L42"/>
  <c r="K42"/>
  <c r="J42"/>
  <c r="I42"/>
  <c r="H42"/>
  <c r="AQ41"/>
  <c r="AP41"/>
  <c r="AO41"/>
  <c r="AN41"/>
  <c r="AM41"/>
  <c r="AL41"/>
  <c r="AK41"/>
  <c r="AJ41"/>
  <c r="AI41"/>
  <c r="AH41"/>
  <c r="AG41"/>
  <c r="AF41"/>
  <c r="AE41"/>
  <c r="AD41"/>
  <c r="AC41"/>
  <c r="AB41"/>
  <c r="AA41"/>
  <c r="Z41"/>
  <c r="Y41"/>
  <c r="X41"/>
  <c r="W41"/>
  <c r="V41"/>
  <c r="U41"/>
  <c r="T41"/>
  <c r="S41"/>
  <c r="R41"/>
  <c r="Q41"/>
  <c r="P41"/>
  <c r="O41"/>
  <c r="N41"/>
  <c r="M41"/>
  <c r="L41"/>
  <c r="K41"/>
  <c r="J41"/>
  <c r="I41"/>
  <c r="H41"/>
  <c r="H40"/>
  <c r="AQ38"/>
  <c r="AP38"/>
  <c r="AO38"/>
  <c r="AN38"/>
  <c r="AM38"/>
  <c r="AL38"/>
  <c r="AK38"/>
  <c r="AJ38"/>
  <c r="AI38"/>
  <c r="AH38"/>
  <c r="AG38"/>
  <c r="AF38"/>
  <c r="AE38"/>
  <c r="AD38"/>
  <c r="AC38"/>
  <c r="AB38"/>
  <c r="AA38"/>
  <c r="Z38"/>
  <c r="Y38"/>
  <c r="X38"/>
  <c r="W38"/>
  <c r="V38"/>
  <c r="U38"/>
  <c r="T38"/>
  <c r="S38"/>
  <c r="R38"/>
  <c r="Q38"/>
  <c r="P38"/>
  <c r="O38"/>
  <c r="N38"/>
  <c r="L38"/>
  <c r="K38"/>
  <c r="J38"/>
  <c r="I38"/>
  <c r="H38"/>
  <c r="N37"/>
  <c r="H37"/>
  <c r="AQ35"/>
  <c r="AP35"/>
  <c r="AO35"/>
  <c r="AN35"/>
  <c r="AM35"/>
  <c r="AL35"/>
  <c r="AK35"/>
  <c r="AJ35"/>
  <c r="AI35"/>
  <c r="AH35"/>
  <c r="AG35"/>
  <c r="AF35"/>
  <c r="AE35"/>
  <c r="AD35"/>
  <c r="AC35"/>
  <c r="AB35"/>
  <c r="AA35"/>
  <c r="Z35"/>
  <c r="Y35"/>
  <c r="X35"/>
  <c r="W35"/>
  <c r="V35"/>
  <c r="U35"/>
  <c r="T35"/>
  <c r="S35"/>
  <c r="R35"/>
  <c r="Q35"/>
  <c r="P35"/>
  <c r="O35"/>
  <c r="N35"/>
  <c r="M35"/>
  <c r="L35"/>
  <c r="K35"/>
  <c r="J35"/>
  <c r="I35"/>
  <c r="H35"/>
  <c r="AQ34"/>
  <c r="AP34"/>
  <c r="AO34"/>
  <c r="AN34"/>
  <c r="AM34"/>
  <c r="AL34"/>
  <c r="AK34"/>
  <c r="AJ34"/>
  <c r="AI34"/>
  <c r="AH34"/>
  <c r="AG34"/>
  <c r="AF34"/>
  <c r="AE34"/>
  <c r="AD34"/>
  <c r="AC34"/>
  <c r="AB34"/>
  <c r="AA34"/>
  <c r="Z34"/>
  <c r="Y34"/>
  <c r="X34"/>
  <c r="W34"/>
  <c r="V34"/>
  <c r="U34"/>
  <c r="T34"/>
  <c r="S34"/>
  <c r="R34"/>
  <c r="Q34"/>
  <c r="P34"/>
  <c r="O34"/>
  <c r="N34"/>
  <c r="M34"/>
  <c r="L34"/>
  <c r="K34"/>
  <c r="J34"/>
  <c r="I34"/>
  <c r="H34"/>
  <c r="H33"/>
  <c r="AQ31"/>
  <c r="AP31"/>
  <c r="AO31"/>
  <c r="AN31"/>
  <c r="AM31"/>
  <c r="AL31"/>
  <c r="AK31"/>
  <c r="AJ31"/>
  <c r="AI31"/>
  <c r="AH31"/>
  <c r="AG31"/>
  <c r="AF31"/>
  <c r="AE31"/>
  <c r="AD31"/>
  <c r="AC31"/>
  <c r="AB31"/>
  <c r="AA31"/>
  <c r="Z31"/>
  <c r="Y31"/>
  <c r="X31"/>
  <c r="W31"/>
  <c r="V31"/>
  <c r="U31"/>
  <c r="T31"/>
  <c r="S31"/>
  <c r="R31"/>
  <c r="Q31"/>
  <c r="P31"/>
  <c r="O31"/>
  <c r="N31"/>
  <c r="M31"/>
  <c r="L31"/>
  <c r="K31"/>
  <c r="J31"/>
  <c r="I31"/>
  <c r="H31"/>
  <c r="AQ30"/>
  <c r="AP30"/>
  <c r="AO30"/>
  <c r="AN30"/>
  <c r="AM30"/>
  <c r="AL30"/>
  <c r="AK30"/>
  <c r="AJ30"/>
  <c r="AI30"/>
  <c r="AH30"/>
  <c r="AG30"/>
  <c r="AF30"/>
  <c r="AE30"/>
  <c r="AD30"/>
  <c r="AC30"/>
  <c r="AB30"/>
  <c r="AA30"/>
  <c r="Z30"/>
  <c r="Y30"/>
  <c r="X30"/>
  <c r="W30"/>
  <c r="V30"/>
  <c r="U30"/>
  <c r="T30"/>
  <c r="S30"/>
  <c r="R30"/>
  <c r="Q30"/>
  <c r="P30"/>
  <c r="O30"/>
  <c r="N30"/>
  <c r="M30"/>
  <c r="L30"/>
  <c r="K30"/>
  <c r="J30"/>
  <c r="I30"/>
  <c r="H30"/>
  <c r="H29"/>
  <c r="AF26"/>
  <c r="S26"/>
  <c r="J26"/>
  <c r="H25"/>
  <c r="AH24"/>
  <c r="AH23"/>
  <c r="AM22"/>
  <c r="AJ22"/>
  <c r="N21"/>
  <c r="L21"/>
  <c r="K21"/>
  <c r="I21"/>
  <c r="H21"/>
  <c r="S20"/>
  <c r="AH19"/>
  <c r="U18"/>
  <c r="O18"/>
  <c r="N18"/>
  <c r="M18"/>
  <c r="L18"/>
  <c r="K18"/>
  <c r="J18"/>
  <c r="I18"/>
  <c r="H18"/>
  <c r="AH17"/>
  <c r="AC17"/>
  <c r="U17"/>
  <c r="H17"/>
  <c r="AH16"/>
  <c r="AC16"/>
  <c r="U16"/>
  <c r="AM15"/>
  <c r="AJ15"/>
  <c r="Q15"/>
  <c r="P15"/>
  <c r="O15"/>
  <c r="N15"/>
  <c r="M15"/>
  <c r="L15"/>
  <c r="K15"/>
  <c r="J15"/>
  <c r="I15"/>
  <c r="H15"/>
  <c r="AH14"/>
  <c r="AA14"/>
  <c r="S14"/>
  <c r="H14"/>
  <c r="AB8"/>
  <c r="Y8"/>
  <c r="V8"/>
  <c r="S8"/>
  <c r="N7"/>
  <c r="P4"/>
  <c r="AR1"/>
  <c r="I52" i="11" l="1"/>
  <c r="F111"/>
  <c r="I187"/>
  <c r="E191"/>
  <c r="E376"/>
  <c r="J45"/>
  <c r="E111"/>
  <c r="I111"/>
  <c r="E172"/>
  <c r="AB1611" i="8" s="1"/>
  <c r="E187" i="11"/>
  <c r="D191"/>
  <c r="F191"/>
  <c r="I229"/>
  <c r="AB1680" i="8" s="1"/>
  <c r="E252" i="11"/>
  <c r="E266"/>
  <c r="D325"/>
  <c r="F353"/>
  <c r="D376"/>
  <c r="E397"/>
  <c r="I409"/>
  <c r="I32"/>
  <c r="J32"/>
  <c r="J72"/>
  <c r="J175"/>
  <c r="J334"/>
  <c r="J384"/>
  <c r="E396"/>
  <c r="F401"/>
  <c r="D413"/>
  <c r="H39"/>
  <c r="E71"/>
  <c r="D72"/>
  <c r="E83"/>
  <c r="E110"/>
  <c r="E108" s="1"/>
  <c r="D131"/>
  <c r="D150"/>
  <c r="D175"/>
  <c r="E190"/>
  <c r="F197"/>
  <c r="F247"/>
  <c r="D249"/>
  <c r="E250"/>
  <c r="D282"/>
  <c r="E292"/>
  <c r="D311"/>
  <c r="D313"/>
  <c r="D320"/>
  <c r="E322"/>
  <c r="D334"/>
  <c r="E340"/>
  <c r="E352"/>
  <c r="I396"/>
  <c r="J62"/>
  <c r="F71"/>
  <c r="E72"/>
  <c r="D76"/>
  <c r="F78"/>
  <c r="J96"/>
  <c r="H121"/>
  <c r="E126"/>
  <c r="T861" i="8" s="1"/>
  <c r="D144" i="11"/>
  <c r="E153"/>
  <c r="E175"/>
  <c r="D187"/>
  <c r="E188"/>
  <c r="J191"/>
  <c r="E194"/>
  <c r="I197"/>
  <c r="E249"/>
  <c r="E260"/>
  <c r="E259" s="1"/>
  <c r="E268"/>
  <c r="F280"/>
  <c r="F282"/>
  <c r="E299"/>
  <c r="F302"/>
  <c r="I311"/>
  <c r="E318"/>
  <c r="D329"/>
  <c r="E333"/>
  <c r="E334"/>
  <c r="F352"/>
  <c r="E360"/>
  <c r="F385"/>
  <c r="F392"/>
  <c r="F72"/>
  <c r="F175"/>
  <c r="G175" s="1"/>
  <c r="I249"/>
  <c r="F334"/>
  <c r="O33" i="32"/>
  <c r="H361" i="11"/>
  <c r="H280"/>
  <c r="H375"/>
  <c r="B79" i="5"/>
  <c r="B15"/>
  <c r="B19"/>
  <c r="B23"/>
  <c r="B27"/>
  <c r="B31"/>
  <c r="B35"/>
  <c r="B39"/>
  <c r="B43"/>
  <c r="B47"/>
  <c r="B51"/>
  <c r="B55"/>
  <c r="B59"/>
  <c r="B63"/>
  <c r="B67"/>
  <c r="B71"/>
  <c r="B18"/>
  <c r="B38"/>
  <c r="B50"/>
  <c r="B66"/>
  <c r="B16"/>
  <c r="B20"/>
  <c r="B24"/>
  <c r="B28"/>
  <c r="B32"/>
  <c r="B36"/>
  <c r="B40"/>
  <c r="B44"/>
  <c r="B48"/>
  <c r="B52"/>
  <c r="B56"/>
  <c r="B60"/>
  <c r="B64"/>
  <c r="B68"/>
  <c r="B72"/>
  <c r="B73"/>
  <c r="B26"/>
  <c r="B34"/>
  <c r="B58"/>
  <c r="B70"/>
  <c r="B17"/>
  <c r="B21"/>
  <c r="B25"/>
  <c r="B29"/>
  <c r="B33"/>
  <c r="B37"/>
  <c r="B41"/>
  <c r="B45"/>
  <c r="B49"/>
  <c r="B53"/>
  <c r="B57"/>
  <c r="B61"/>
  <c r="B65"/>
  <c r="B69"/>
  <c r="B22"/>
  <c r="B42"/>
  <c r="B54"/>
  <c r="B30"/>
  <c r="B46"/>
  <c r="B62"/>
  <c r="B14"/>
  <c r="B82"/>
  <c r="B85"/>
  <c r="B89"/>
  <c r="B93"/>
  <c r="B97"/>
  <c r="B101"/>
  <c r="B105"/>
  <c r="B109"/>
  <c r="H303" i="11"/>
  <c r="K303" s="1"/>
  <c r="H362"/>
  <c r="B113" i="5"/>
  <c r="B117"/>
  <c r="B121"/>
  <c r="M79" i="32"/>
  <c r="M82"/>
  <c r="J23" i="11"/>
  <c r="AG419" i="8" s="1"/>
  <c r="F23" i="11"/>
  <c r="I23"/>
  <c r="D45"/>
  <c r="F100"/>
  <c r="H100"/>
  <c r="B13" i="5"/>
  <c r="B81"/>
  <c r="B84"/>
  <c r="B88"/>
  <c r="B92"/>
  <c r="B96"/>
  <c r="B100"/>
  <c r="B104"/>
  <c r="B108"/>
  <c r="B112"/>
  <c r="B116"/>
  <c r="B120"/>
  <c r="H16" i="32"/>
  <c r="M78"/>
  <c r="I92"/>
  <c r="H37" i="11"/>
  <c r="D37"/>
  <c r="AM267" i="8" s="1"/>
  <c r="AM291" s="1"/>
  <c r="J37" i="11"/>
  <c r="F44"/>
  <c r="J44"/>
  <c r="F48"/>
  <c r="J48"/>
  <c r="H52"/>
  <c r="J52"/>
  <c r="D52"/>
  <c r="E52"/>
  <c r="H149"/>
  <c r="H273"/>
  <c r="H293"/>
  <c r="K293" s="1"/>
  <c r="B80" i="5"/>
  <c r="B87"/>
  <c r="B91"/>
  <c r="B95"/>
  <c r="B99"/>
  <c r="B103"/>
  <c r="B107"/>
  <c r="B111"/>
  <c r="B115"/>
  <c r="B119"/>
  <c r="K14" i="32"/>
  <c r="K15"/>
  <c r="G16"/>
  <c r="M75"/>
  <c r="F20" i="11"/>
  <c r="W365" i="8" s="1"/>
  <c r="J20" i="11"/>
  <c r="W419" i="8" s="1"/>
  <c r="E55" i="11"/>
  <c r="T278" i="8" s="1"/>
  <c r="J55" i="11"/>
  <c r="T314" i="8" s="1"/>
  <c r="J94" i="11"/>
  <c r="E94"/>
  <c r="F94"/>
  <c r="D102"/>
  <c r="I102"/>
  <c r="H102"/>
  <c r="B86" i="5"/>
  <c r="B90"/>
  <c r="B94"/>
  <c r="B98"/>
  <c r="H284" i="11"/>
  <c r="B102" i="5"/>
  <c r="B106"/>
  <c r="B110"/>
  <c r="B114"/>
  <c r="B118"/>
  <c r="H392" i="11"/>
  <c r="M74" i="32"/>
  <c r="I82"/>
  <c r="D20" i="11"/>
  <c r="W360" i="8" s="1"/>
  <c r="I38" i="11"/>
  <c r="AO418" i="8" s="1"/>
  <c r="H45" i="11"/>
  <c r="K45" s="1"/>
  <c r="E45"/>
  <c r="F45"/>
  <c r="E56"/>
  <c r="X278" i="8" s="1"/>
  <c r="J56" i="11"/>
  <c r="X314" i="8" s="1"/>
  <c r="H65" i="11"/>
  <c r="D65"/>
  <c r="W371" i="8" s="1"/>
  <c r="J82" i="11"/>
  <c r="E82"/>
  <c r="F82"/>
  <c r="D99"/>
  <c r="I99"/>
  <c r="E99"/>
  <c r="I103"/>
  <c r="D103"/>
  <c r="E103"/>
  <c r="I75" i="32"/>
  <c r="I78"/>
  <c r="I79"/>
  <c r="M92"/>
  <c r="E32" i="11"/>
  <c r="I72"/>
  <c r="K72" s="1"/>
  <c r="J75"/>
  <c r="F76"/>
  <c r="D121"/>
  <c r="I143"/>
  <c r="J152"/>
  <c r="I153"/>
  <c r="J165"/>
  <c r="J171"/>
  <c r="I175"/>
  <c r="K175" s="1"/>
  <c r="J181"/>
  <c r="J187"/>
  <c r="I191"/>
  <c r="K191" s="1"/>
  <c r="F193"/>
  <c r="F199"/>
  <c r="E201"/>
  <c r="J209"/>
  <c r="J249"/>
  <c r="E280"/>
  <c r="J286"/>
  <c r="F291"/>
  <c r="F293"/>
  <c r="F298"/>
  <c r="F300"/>
  <c r="E302"/>
  <c r="E312"/>
  <c r="F313"/>
  <c r="D323"/>
  <c r="J323"/>
  <c r="I334"/>
  <c r="I331" s="1"/>
  <c r="D336"/>
  <c r="D346"/>
  <c r="D368"/>
  <c r="E384"/>
  <c r="D385"/>
  <c r="J385"/>
  <c r="E392"/>
  <c r="D396"/>
  <c r="AS480" i="8" s="1"/>
  <c r="AS502" s="1"/>
  <c r="D409" i="11"/>
  <c r="E412"/>
  <c r="F417"/>
  <c r="F416" s="1"/>
  <c r="I76"/>
  <c r="K76" s="1"/>
  <c r="J300"/>
  <c r="H313"/>
  <c r="E323"/>
  <c r="H367"/>
  <c r="I368"/>
  <c r="E385"/>
  <c r="I74" i="32"/>
  <c r="E76" i="11"/>
  <c r="F83"/>
  <c r="E144"/>
  <c r="F153"/>
  <c r="F209"/>
  <c r="E215"/>
  <c r="AB1607" i="8" s="1"/>
  <c r="D221" i="11"/>
  <c r="E239"/>
  <c r="E281"/>
  <c r="F286"/>
  <c r="E291"/>
  <c r="E298"/>
  <c r="E310"/>
  <c r="I323"/>
  <c r="I385"/>
  <c r="D393"/>
  <c r="J396"/>
  <c r="D406"/>
  <c r="D412"/>
  <c r="D411" s="1"/>
  <c r="D421"/>
  <c r="D420" s="1"/>
  <c r="H54"/>
  <c r="H298"/>
  <c r="B84" i="4"/>
  <c r="B23"/>
  <c r="B24"/>
  <c r="B16"/>
  <c r="B20"/>
  <c r="B26"/>
  <c r="B30"/>
  <c r="B34"/>
  <c r="B38"/>
  <c r="B42"/>
  <c r="B46"/>
  <c r="B50"/>
  <c r="B54"/>
  <c r="B58"/>
  <c r="B62"/>
  <c r="B66"/>
  <c r="B22"/>
  <c r="B32"/>
  <c r="B36"/>
  <c r="B48"/>
  <c r="B52"/>
  <c r="B60"/>
  <c r="B68"/>
  <c r="B25"/>
  <c r="B37"/>
  <c r="B49"/>
  <c r="B61"/>
  <c r="B17"/>
  <c r="B21"/>
  <c r="B27"/>
  <c r="B31"/>
  <c r="B35"/>
  <c r="B39"/>
  <c r="B43"/>
  <c r="B47"/>
  <c r="B51"/>
  <c r="B55"/>
  <c r="B59"/>
  <c r="B63"/>
  <c r="B67"/>
  <c r="B18"/>
  <c r="B28"/>
  <c r="B40"/>
  <c r="B44"/>
  <c r="B56"/>
  <c r="B64"/>
  <c r="B15"/>
  <c r="B29"/>
  <c r="B33"/>
  <c r="B45"/>
  <c r="B57"/>
  <c r="B69"/>
  <c r="B19"/>
  <c r="B41"/>
  <c r="B53"/>
  <c r="B65"/>
  <c r="B90"/>
  <c r="B109"/>
  <c r="D197" i="11"/>
  <c r="D234"/>
  <c r="D233" s="1"/>
  <c r="D362"/>
  <c r="D226"/>
  <c r="D89"/>
  <c r="J12" i="32"/>
  <c r="G8"/>
  <c r="K13"/>
  <c r="D7" i="11"/>
  <c r="E9"/>
  <c r="P269" i="8" s="1"/>
  <c r="E16" i="11"/>
  <c r="F32"/>
  <c r="J39"/>
  <c r="AS541" i="8" s="1"/>
  <c r="E39" i="11"/>
  <c r="AS484" i="8" s="1"/>
  <c r="I39" i="11"/>
  <c r="AS540" i="8" s="1"/>
  <c r="E53" i="11"/>
  <c r="L278" i="8" s="1"/>
  <c r="I56" i="11"/>
  <c r="X315" i="8" s="1"/>
  <c r="F65" i="11"/>
  <c r="W375" i="8" s="1"/>
  <c r="D66" i="11"/>
  <c r="I77"/>
  <c r="D77"/>
  <c r="F102"/>
  <c r="J102"/>
  <c r="E102"/>
  <c r="J118"/>
  <c r="E118"/>
  <c r="F127"/>
  <c r="H131"/>
  <c r="F143"/>
  <c r="J143"/>
  <c r="E143"/>
  <c r="I149"/>
  <c r="J158"/>
  <c r="E158"/>
  <c r="I160"/>
  <c r="E160"/>
  <c r="F165"/>
  <c r="E165"/>
  <c r="F171"/>
  <c r="E171"/>
  <c r="I181"/>
  <c r="F181"/>
  <c r="K8" i="32"/>
  <c r="G17"/>
  <c r="H17"/>
  <c r="K17"/>
  <c r="F9" i="11"/>
  <c r="P270" i="8" s="1"/>
  <c r="I16" i="11"/>
  <c r="I53"/>
  <c r="L315" i="8" s="1"/>
  <c r="E66" i="11"/>
  <c r="J88"/>
  <c r="E88"/>
  <c r="E90"/>
  <c r="D90"/>
  <c r="F96"/>
  <c r="F92" s="1"/>
  <c r="E96"/>
  <c r="F121"/>
  <c r="J121"/>
  <c r="K121" s="1"/>
  <c r="E121"/>
  <c r="J130"/>
  <c r="E130"/>
  <c r="J146"/>
  <c r="E146"/>
  <c r="I159"/>
  <c r="F159"/>
  <c r="I192"/>
  <c r="E192"/>
  <c r="I200"/>
  <c r="E200"/>
  <c r="H12" i="32"/>
  <c r="K16"/>
  <c r="L17"/>
  <c r="J9" i="11"/>
  <c r="P307" i="8" s="1"/>
  <c r="J16" i="11"/>
  <c r="I37"/>
  <c r="F37"/>
  <c r="AM270" i="8" s="1"/>
  <c r="J65" i="11"/>
  <c r="W429" i="8" s="1"/>
  <c r="E65" i="11"/>
  <c r="W376" i="8" s="1"/>
  <c r="I65" i="11"/>
  <c r="W430" i="8" s="1"/>
  <c r="I89" i="11"/>
  <c r="K89" s="1"/>
  <c r="F89"/>
  <c r="I128"/>
  <c r="E128"/>
  <c r="F131"/>
  <c r="J131"/>
  <c r="E131"/>
  <c r="E159"/>
  <c r="F164"/>
  <c r="E164"/>
  <c r="F168"/>
  <c r="E168"/>
  <c r="J180"/>
  <c r="F180"/>
  <c r="E186"/>
  <c r="I73"/>
  <c r="D73"/>
  <c r="J101"/>
  <c r="E101"/>
  <c r="J127"/>
  <c r="E127"/>
  <c r="I127"/>
  <c r="D127"/>
  <c r="J142"/>
  <c r="E142"/>
  <c r="F149"/>
  <c r="E149"/>
  <c r="H220"/>
  <c r="J226"/>
  <c r="J230"/>
  <c r="U1690" i="8" s="1"/>
  <c r="J241" i="11"/>
  <c r="H253"/>
  <c r="J265"/>
  <c r="J273"/>
  <c r="K273" s="1"/>
  <c r="J284"/>
  <c r="H345"/>
  <c r="J361"/>
  <c r="J375"/>
  <c r="H381"/>
  <c r="H405"/>
  <c r="H418"/>
  <c r="I83"/>
  <c r="F187"/>
  <c r="J193"/>
  <c r="F201"/>
  <c r="E210"/>
  <c r="F215"/>
  <c r="U1607" i="8" s="1"/>
  <c r="E219" i="11"/>
  <c r="AB1622" i="8" s="1"/>
  <c r="D220" i="11"/>
  <c r="M1624" i="8" s="1"/>
  <c r="I220" i="11"/>
  <c r="AB1686" i="8" s="1"/>
  <c r="E223" i="11"/>
  <c r="AB1610" i="8" s="1"/>
  <c r="E226" i="11"/>
  <c r="E230"/>
  <c r="AB1628" i="8" s="1"/>
  <c r="E241" i="11"/>
  <c r="F249"/>
  <c r="G249" s="1"/>
  <c r="D253"/>
  <c r="I253"/>
  <c r="E265"/>
  <c r="E273"/>
  <c r="E276"/>
  <c r="I280"/>
  <c r="K280" s="1"/>
  <c r="H282"/>
  <c r="E284"/>
  <c r="I291"/>
  <c r="I289" s="1"/>
  <c r="I298"/>
  <c r="K298" s="1"/>
  <c r="I302"/>
  <c r="F310"/>
  <c r="E311"/>
  <c r="J311"/>
  <c r="J313"/>
  <c r="K313" s="1"/>
  <c r="E317"/>
  <c r="F318"/>
  <c r="E319"/>
  <c r="F320"/>
  <c r="E324"/>
  <c r="F325"/>
  <c r="E328"/>
  <c r="F329"/>
  <c r="E335"/>
  <c r="F336"/>
  <c r="E337"/>
  <c r="F340"/>
  <c r="E341"/>
  <c r="E344"/>
  <c r="D345"/>
  <c r="I345"/>
  <c r="F360"/>
  <c r="E361"/>
  <c r="F367"/>
  <c r="E368"/>
  <c r="J368"/>
  <c r="E375"/>
  <c r="D381"/>
  <c r="I381"/>
  <c r="I392"/>
  <c r="E393"/>
  <c r="F396"/>
  <c r="D405"/>
  <c r="I405"/>
  <c r="E406"/>
  <c r="E409"/>
  <c r="J409"/>
  <c r="H412"/>
  <c r="D418"/>
  <c r="I418"/>
  <c r="E421"/>
  <c r="E420" s="1"/>
  <c r="I201"/>
  <c r="I210"/>
  <c r="I215"/>
  <c r="AB1669" i="8" s="1"/>
  <c r="F219" i="11"/>
  <c r="U1622" i="8" s="1"/>
  <c r="E220" i="11"/>
  <c r="AB1624" i="8" s="1"/>
  <c r="J220" i="11"/>
  <c r="U1686" i="8" s="1"/>
  <c r="F223" i="11"/>
  <c r="U1610" i="8" s="1"/>
  <c r="F226" i="11"/>
  <c r="F230"/>
  <c r="F241"/>
  <c r="E253"/>
  <c r="J253"/>
  <c r="F265"/>
  <c r="F273"/>
  <c r="F276"/>
  <c r="J282"/>
  <c r="F284"/>
  <c r="F311"/>
  <c r="I318"/>
  <c r="I315" s="1"/>
  <c r="H320"/>
  <c r="H325"/>
  <c r="H329"/>
  <c r="H336"/>
  <c r="I340"/>
  <c r="F344"/>
  <c r="E345"/>
  <c r="J345"/>
  <c r="I360"/>
  <c r="F361"/>
  <c r="J367"/>
  <c r="F368"/>
  <c r="F375"/>
  <c r="E381"/>
  <c r="J381"/>
  <c r="E405"/>
  <c r="J405"/>
  <c r="H406"/>
  <c r="F409"/>
  <c r="I412"/>
  <c r="E418"/>
  <c r="J418"/>
  <c r="J416" s="1"/>
  <c r="H421"/>
  <c r="H420" s="1"/>
  <c r="J320"/>
  <c r="J325"/>
  <c r="J329"/>
  <c r="J336"/>
  <c r="J360"/>
  <c r="I406"/>
  <c r="I421"/>
  <c r="I420" s="1"/>
  <c r="D293"/>
  <c r="H181"/>
  <c r="H215"/>
  <c r="D291"/>
  <c r="D304"/>
  <c r="G304" s="1"/>
  <c r="D318"/>
  <c r="D273"/>
  <c r="D27"/>
  <c r="H244"/>
  <c r="H302"/>
  <c r="H32"/>
  <c r="H286"/>
  <c r="K286" s="1"/>
  <c r="H340"/>
  <c r="H197"/>
  <c r="H226"/>
  <c r="K361"/>
  <c r="B93" i="4"/>
  <c r="B106"/>
  <c r="B112"/>
  <c r="B129"/>
  <c r="B86"/>
  <c r="B92"/>
  <c r="B105"/>
  <c r="B108"/>
  <c r="B118"/>
  <c r="B126"/>
  <c r="B134"/>
  <c r="B89"/>
  <c r="B102"/>
  <c r="B85"/>
  <c r="B88"/>
  <c r="B98"/>
  <c r="B101"/>
  <c r="B104"/>
  <c r="B114"/>
  <c r="B117"/>
  <c r="B125"/>
  <c r="B133"/>
  <c r="B94"/>
  <c r="B97"/>
  <c r="B100"/>
  <c r="B110"/>
  <c r="B113"/>
  <c r="B116"/>
  <c r="B122"/>
  <c r="B130"/>
  <c r="B120"/>
  <c r="B124"/>
  <c r="B128"/>
  <c r="B132"/>
  <c r="B87"/>
  <c r="B91"/>
  <c r="B95"/>
  <c r="B99"/>
  <c r="B103"/>
  <c r="B107"/>
  <c r="B111"/>
  <c r="B115"/>
  <c r="B119"/>
  <c r="B123"/>
  <c r="B127"/>
  <c r="B131"/>
  <c r="B135"/>
  <c r="H16" i="11"/>
  <c r="H56"/>
  <c r="H171"/>
  <c r="H209"/>
  <c r="H241"/>
  <c r="H153"/>
  <c r="H165"/>
  <c r="H230"/>
  <c r="H265"/>
  <c r="H291"/>
  <c r="H304"/>
  <c r="K304" s="1"/>
  <c r="H318"/>
  <c r="K318" s="1"/>
  <c r="H353"/>
  <c r="K353" s="1"/>
  <c r="H96"/>
  <c r="H199"/>
  <c r="H201"/>
  <c r="H228"/>
  <c r="H159"/>
  <c r="H234"/>
  <c r="H233" s="1"/>
  <c r="H274"/>
  <c r="H300"/>
  <c r="H83"/>
  <c r="H111"/>
  <c r="K111" s="1"/>
  <c r="H193"/>
  <c r="H23"/>
  <c r="H74"/>
  <c r="H117"/>
  <c r="D392"/>
  <c r="D340"/>
  <c r="D353"/>
  <c r="G353" s="1"/>
  <c r="D361"/>
  <c r="D375"/>
  <c r="D230"/>
  <c r="D266"/>
  <c r="D280"/>
  <c r="D172"/>
  <c r="M1611" i="8" s="1"/>
  <c r="D241" i="11"/>
  <c r="D250"/>
  <c r="D274"/>
  <c r="D217"/>
  <c r="D269"/>
  <c r="G269" s="1"/>
  <c r="D199"/>
  <c r="D286"/>
  <c r="D11"/>
  <c r="X267" i="8" s="1"/>
  <c r="D96" i="11"/>
  <c r="D182"/>
  <c r="D302"/>
  <c r="D305"/>
  <c r="G305" s="1"/>
  <c r="AH1305" i="8" s="1"/>
  <c r="D159" i="11"/>
  <c r="D153"/>
  <c r="D83"/>
  <c r="G83" s="1"/>
  <c r="D111"/>
  <c r="D134"/>
  <c r="D133" s="1"/>
  <c r="D265"/>
  <c r="D397"/>
  <c r="D42"/>
  <c r="D56"/>
  <c r="X275" i="8" s="1"/>
  <c r="D122" i="11"/>
  <c r="D120" s="1"/>
  <c r="D165"/>
  <c r="D231"/>
  <c r="M1630" i="8" s="1"/>
  <c r="D188" i="11"/>
  <c r="D244"/>
  <c r="D243" s="1"/>
  <c r="D254"/>
  <c r="D284"/>
  <c r="G284" s="1"/>
  <c r="D298"/>
  <c r="D303"/>
  <c r="G303" s="1"/>
  <c r="D354"/>
  <c r="G389"/>
  <c r="K404"/>
  <c r="D215"/>
  <c r="D16"/>
  <c r="D23"/>
  <c r="AG360" i="8" s="1"/>
  <c r="D181" i="11"/>
  <c r="D114"/>
  <c r="D113" s="1"/>
  <c r="D193"/>
  <c r="D257"/>
  <c r="D256" s="1"/>
  <c r="D147"/>
  <c r="G147" s="1"/>
  <c r="D171"/>
  <c r="D227"/>
  <c r="D201"/>
  <c r="D209"/>
  <c r="G404"/>
  <c r="AS558" i="8"/>
  <c r="I562"/>
  <c r="AG558"/>
  <c r="AK558"/>
  <c r="U506"/>
  <c r="AO558"/>
  <c r="AG562"/>
  <c r="AG502"/>
  <c r="I502"/>
  <c r="U562"/>
  <c r="U502"/>
  <c r="I506"/>
  <c r="I558"/>
  <c r="AB1678"/>
  <c r="G203" i="11"/>
  <c r="G205"/>
  <c r="G351"/>
  <c r="G237"/>
  <c r="G236" s="1"/>
  <c r="G272"/>
  <c r="K309"/>
  <c r="M64" i="32" s="1"/>
  <c r="W425" i="8"/>
  <c r="K237" i="11"/>
  <c r="K236" s="1"/>
  <c r="K351"/>
  <c r="K19"/>
  <c r="K131"/>
  <c r="K12"/>
  <c r="K109"/>
  <c r="K127"/>
  <c r="K305"/>
  <c r="AO1305" i="8" s="1"/>
  <c r="K332" i="11"/>
  <c r="K389"/>
  <c r="K138"/>
  <c r="K204"/>
  <c r="H236"/>
  <c r="K272"/>
  <c r="K372"/>
  <c r="K22"/>
  <c r="K270"/>
  <c r="K355"/>
  <c r="AO1345" i="8" s="1"/>
  <c r="G138" i="11"/>
  <c r="G22"/>
  <c r="G30"/>
  <c r="G67"/>
  <c r="G372"/>
  <c r="G36"/>
  <c r="G109"/>
  <c r="G309"/>
  <c r="G321"/>
  <c r="G356"/>
  <c r="G18"/>
  <c r="G264"/>
  <c r="G270"/>
  <c r="F136"/>
  <c r="D236"/>
  <c r="G19"/>
  <c r="G155"/>
  <c r="G316"/>
  <c r="G323"/>
  <c r="G12"/>
  <c r="G95"/>
  <c r="G115"/>
  <c r="G296"/>
  <c r="G355"/>
  <c r="AF1345" i="8" s="1"/>
  <c r="AF1348" s="1"/>
  <c r="G358" i="11"/>
  <c r="G365"/>
  <c r="J108"/>
  <c r="I120"/>
  <c r="K63"/>
  <c r="K18"/>
  <c r="K57"/>
  <c r="K95"/>
  <c r="K147"/>
  <c r="K187"/>
  <c r="K269"/>
  <c r="K279"/>
  <c r="K284"/>
  <c r="K356"/>
  <c r="K36"/>
  <c r="K51"/>
  <c r="K64"/>
  <c r="K67"/>
  <c r="I113"/>
  <c r="K115"/>
  <c r="K155"/>
  <c r="K203"/>
  <c r="K205"/>
  <c r="K240"/>
  <c r="B70" i="4"/>
  <c r="B71"/>
  <c r="B72"/>
  <c r="B73"/>
  <c r="B74"/>
  <c r="B75"/>
  <c r="H256" i="11"/>
  <c r="G197"/>
  <c r="B13" i="4"/>
  <c r="B14"/>
  <c r="B76"/>
  <c r="B77"/>
  <c r="B78"/>
  <c r="B79"/>
  <c r="B80"/>
  <c r="B81"/>
  <c r="B82"/>
  <c r="B83"/>
  <c r="B74" i="5"/>
  <c r="B75"/>
  <c r="B76"/>
  <c r="B77"/>
  <c r="B78"/>
  <c r="M562" i="8"/>
  <c r="M558"/>
  <c r="AK502"/>
  <c r="M506"/>
  <c r="M502"/>
  <c r="AG506"/>
  <c r="U558"/>
  <c r="H11" i="32"/>
  <c r="K10"/>
  <c r="G10"/>
  <c r="F12"/>
  <c r="G15"/>
  <c r="M32"/>
  <c r="G12"/>
  <c r="I32"/>
  <c r="H8" i="11"/>
  <c r="D8"/>
  <c r="F8"/>
  <c r="L270" i="8" s="1"/>
  <c r="J8" i="11"/>
  <c r="L307" i="8" s="1"/>
  <c r="E8" i="11"/>
  <c r="L269" i="8" s="1"/>
  <c r="J17" i="11"/>
  <c r="F17"/>
  <c r="E17"/>
  <c r="I17"/>
  <c r="D17"/>
  <c r="I8"/>
  <c r="L306" i="8" s="1"/>
  <c r="H13" i="11"/>
  <c r="D13"/>
  <c r="F13"/>
  <c r="AC270" i="8" s="1"/>
  <c r="J13" i="11"/>
  <c r="AC307" i="8" s="1"/>
  <c r="E13" i="11"/>
  <c r="AC269" i="8" s="1"/>
  <c r="H17" i="11"/>
  <c r="J33"/>
  <c r="AO541" i="8" s="1"/>
  <c r="F33" i="11"/>
  <c r="AO485" i="8" s="1"/>
  <c r="AW485" s="1"/>
  <c r="E33" i="11"/>
  <c r="AO484" i="8" s="1"/>
  <c r="I33" i="11"/>
  <c r="AO540" i="8" s="1"/>
  <c r="D33" i="11"/>
  <c r="L16" i="32"/>
  <c r="I43" i="11"/>
  <c r="E43"/>
  <c r="J43"/>
  <c r="D43"/>
  <c r="I47"/>
  <c r="E47"/>
  <c r="J47"/>
  <c r="D47"/>
  <c r="I68"/>
  <c r="AG430" i="8" s="1"/>
  <c r="E68" i="11"/>
  <c r="AG376" i="8" s="1"/>
  <c r="J68" i="11"/>
  <c r="AG429" i="8" s="1"/>
  <c r="D68" i="11"/>
  <c r="I125"/>
  <c r="E125"/>
  <c r="J125"/>
  <c r="D125"/>
  <c r="I129"/>
  <c r="E129"/>
  <c r="J129"/>
  <c r="D129"/>
  <c r="I7"/>
  <c r="E7"/>
  <c r="H7"/>
  <c r="I11"/>
  <c r="X306" i="8" s="1"/>
  <c r="E11" i="11"/>
  <c r="H11"/>
  <c r="I27"/>
  <c r="E27"/>
  <c r="E25" s="1"/>
  <c r="H27"/>
  <c r="K30"/>
  <c r="H38"/>
  <c r="D38"/>
  <c r="J38"/>
  <c r="F38"/>
  <c r="AO365" i="8" s="1"/>
  <c r="F43" i="11"/>
  <c r="F47"/>
  <c r="G51"/>
  <c r="G64"/>
  <c r="F68"/>
  <c r="AG375" i="8" s="1"/>
  <c r="I93" i="11"/>
  <c r="E93"/>
  <c r="J93"/>
  <c r="J92" s="1"/>
  <c r="D93"/>
  <c r="F125"/>
  <c r="F129"/>
  <c r="J6"/>
  <c r="F6"/>
  <c r="H6"/>
  <c r="J10"/>
  <c r="T307" i="8" s="1"/>
  <c r="F10" i="11"/>
  <c r="T270" i="8" s="1"/>
  <c r="H10" i="11"/>
  <c r="H21"/>
  <c r="D21"/>
  <c r="I21"/>
  <c r="J26"/>
  <c r="F26"/>
  <c r="H26"/>
  <c r="H31"/>
  <c r="D31"/>
  <c r="I31"/>
  <c r="H43"/>
  <c r="H47"/>
  <c r="I54"/>
  <c r="P315" i="8" s="1"/>
  <c r="E54" i="11"/>
  <c r="P278" i="8" s="1"/>
  <c r="J54" i="11"/>
  <c r="P314" i="8" s="1"/>
  <c r="D54" i="11"/>
  <c r="I61"/>
  <c r="E61"/>
  <c r="J61"/>
  <c r="D61"/>
  <c r="H68"/>
  <c r="H125"/>
  <c r="H129"/>
  <c r="D6"/>
  <c r="I6"/>
  <c r="F7"/>
  <c r="D10"/>
  <c r="I10"/>
  <c r="T306" i="8" s="1"/>
  <c r="F11" i="11"/>
  <c r="X270" i="8" s="1"/>
  <c r="I20" i="11"/>
  <c r="W418" i="8" s="1"/>
  <c r="E20" i="11"/>
  <c r="W364" i="8" s="1"/>
  <c r="H20" i="11"/>
  <c r="E21"/>
  <c r="J21"/>
  <c r="D26"/>
  <c r="I26"/>
  <c r="F27"/>
  <c r="E31"/>
  <c r="J31"/>
  <c r="F54"/>
  <c r="P277" i="8" s="1"/>
  <c r="F61" i="11"/>
  <c r="G63"/>
  <c r="I74"/>
  <c r="E74"/>
  <c r="J74"/>
  <c r="D74"/>
  <c r="I78"/>
  <c r="E78"/>
  <c r="J78"/>
  <c r="D78"/>
  <c r="I87"/>
  <c r="E87"/>
  <c r="J87"/>
  <c r="D87"/>
  <c r="H93"/>
  <c r="I100"/>
  <c r="E100"/>
  <c r="J100"/>
  <c r="D100"/>
  <c r="I104"/>
  <c r="E104"/>
  <c r="J104"/>
  <c r="D104"/>
  <c r="I117"/>
  <c r="E117"/>
  <c r="J117"/>
  <c r="D117"/>
  <c r="I151"/>
  <c r="E151"/>
  <c r="H151"/>
  <c r="I163"/>
  <c r="E163"/>
  <c r="H163"/>
  <c r="I167"/>
  <c r="E167"/>
  <c r="H167"/>
  <c r="I179"/>
  <c r="E179"/>
  <c r="H179"/>
  <c r="I183"/>
  <c r="E183"/>
  <c r="H183"/>
  <c r="J42"/>
  <c r="F42"/>
  <c r="H42"/>
  <c r="J46"/>
  <c r="F46"/>
  <c r="H46"/>
  <c r="H55"/>
  <c r="D55"/>
  <c r="I55"/>
  <c r="T315" i="8" s="1"/>
  <c r="J58" i="11"/>
  <c r="AC314" i="8" s="1"/>
  <c r="F58" i="11"/>
  <c r="AC277" i="8" s="1"/>
  <c r="H58" i="11"/>
  <c r="H62"/>
  <c r="D62"/>
  <c r="I62"/>
  <c r="J73"/>
  <c r="F73"/>
  <c r="H73"/>
  <c r="J77"/>
  <c r="F77"/>
  <c r="H77"/>
  <c r="J84"/>
  <c r="F84"/>
  <c r="F81" s="1"/>
  <c r="H84"/>
  <c r="H88"/>
  <c r="D88"/>
  <c r="I88"/>
  <c r="H101"/>
  <c r="D101"/>
  <c r="I101"/>
  <c r="H110"/>
  <c r="D110"/>
  <c r="I110"/>
  <c r="J114"/>
  <c r="J113" s="1"/>
  <c r="F114"/>
  <c r="H114"/>
  <c r="H118"/>
  <c r="D118"/>
  <c r="I118"/>
  <c r="J122"/>
  <c r="J120" s="1"/>
  <c r="F122"/>
  <c r="H122"/>
  <c r="H120" s="1"/>
  <c r="H126"/>
  <c r="D126"/>
  <c r="I126"/>
  <c r="H130"/>
  <c r="D130"/>
  <c r="I130"/>
  <c r="J134"/>
  <c r="J133" s="1"/>
  <c r="F134"/>
  <c r="F133" s="1"/>
  <c r="H134"/>
  <c r="H142"/>
  <c r="D142"/>
  <c r="I142"/>
  <c r="H146"/>
  <c r="D146"/>
  <c r="I146"/>
  <c r="J150"/>
  <c r="F150"/>
  <c r="H150"/>
  <c r="D151"/>
  <c r="J151"/>
  <c r="J154"/>
  <c r="F154"/>
  <c r="H154"/>
  <c r="H158"/>
  <c r="D158"/>
  <c r="I158"/>
  <c r="D163"/>
  <c r="J163"/>
  <c r="J166"/>
  <c r="F166"/>
  <c r="H166"/>
  <c r="D167"/>
  <c r="J167"/>
  <c r="H174"/>
  <c r="D174"/>
  <c r="I174"/>
  <c r="J178"/>
  <c r="F178"/>
  <c r="H178"/>
  <c r="D179"/>
  <c r="J179"/>
  <c r="J182"/>
  <c r="F182"/>
  <c r="H182"/>
  <c r="D183"/>
  <c r="J183"/>
  <c r="H186"/>
  <c r="D186"/>
  <c r="I186"/>
  <c r="H190"/>
  <c r="D190"/>
  <c r="I190"/>
  <c r="G191"/>
  <c r="H194"/>
  <c r="D194"/>
  <c r="J194"/>
  <c r="F194"/>
  <c r="J198"/>
  <c r="F198"/>
  <c r="H198"/>
  <c r="D198"/>
  <c r="J208"/>
  <c r="F208"/>
  <c r="I208"/>
  <c r="E208"/>
  <c r="H208"/>
  <c r="D208"/>
  <c r="I137"/>
  <c r="I136" s="1"/>
  <c r="E137"/>
  <c r="E136" s="1"/>
  <c r="H137"/>
  <c r="I145"/>
  <c r="E145"/>
  <c r="H145"/>
  <c r="F151"/>
  <c r="I157"/>
  <c r="E157"/>
  <c r="H157"/>
  <c r="F163"/>
  <c r="F167"/>
  <c r="I173"/>
  <c r="E173"/>
  <c r="H173"/>
  <c r="F179"/>
  <c r="F183"/>
  <c r="I189"/>
  <c r="E189"/>
  <c r="H189"/>
  <c r="K202"/>
  <c r="I218"/>
  <c r="AB1681" i="8" s="1"/>
  <c r="E218" i="11"/>
  <c r="F218"/>
  <c r="U1619" i="8" s="1"/>
  <c r="J218" i="11"/>
  <c r="D218"/>
  <c r="H275"/>
  <c r="E37"/>
  <c r="E42"/>
  <c r="H44"/>
  <c r="D44"/>
  <c r="I44"/>
  <c r="E46"/>
  <c r="H48"/>
  <c r="D48"/>
  <c r="I48"/>
  <c r="J53"/>
  <c r="L314" i="8" s="1"/>
  <c r="F53" i="11"/>
  <c r="H53"/>
  <c r="F55"/>
  <c r="T277" i="8" s="1"/>
  <c r="G57" i="11"/>
  <c r="E58"/>
  <c r="AC278" i="8" s="1"/>
  <c r="F62" i="11"/>
  <c r="J66"/>
  <c r="F66"/>
  <c r="H66"/>
  <c r="H71"/>
  <c r="D71"/>
  <c r="I71"/>
  <c r="E73"/>
  <c r="H75"/>
  <c r="D75"/>
  <c r="G75" s="1"/>
  <c r="I75"/>
  <c r="G76"/>
  <c r="E77"/>
  <c r="H82"/>
  <c r="D82"/>
  <c r="I82"/>
  <c r="E84"/>
  <c r="F88"/>
  <c r="J90"/>
  <c r="F90"/>
  <c r="H90"/>
  <c r="H94"/>
  <c r="D94"/>
  <c r="I94"/>
  <c r="J99"/>
  <c r="F99"/>
  <c r="H99"/>
  <c r="F101"/>
  <c r="J103"/>
  <c r="F103"/>
  <c r="H103"/>
  <c r="F110"/>
  <c r="E114"/>
  <c r="F118"/>
  <c r="F116" s="1"/>
  <c r="E122"/>
  <c r="F126"/>
  <c r="AA861" i="8" s="1"/>
  <c r="J128" i="11"/>
  <c r="F128"/>
  <c r="G128" s="1"/>
  <c r="H128"/>
  <c r="F130"/>
  <c r="E134"/>
  <c r="E133" s="1"/>
  <c r="D137"/>
  <c r="J137"/>
  <c r="J136" s="1"/>
  <c r="F142"/>
  <c r="J144"/>
  <c r="F144"/>
  <c r="H144"/>
  <c r="D145"/>
  <c r="J145"/>
  <c r="F146"/>
  <c r="E150"/>
  <c r="H152"/>
  <c r="D152"/>
  <c r="G152" s="1"/>
  <c r="I152"/>
  <c r="E154"/>
  <c r="D157"/>
  <c r="J157"/>
  <c r="F158"/>
  <c r="J160"/>
  <c r="F160"/>
  <c r="H160"/>
  <c r="H164"/>
  <c r="D164"/>
  <c r="I164"/>
  <c r="E166"/>
  <c r="H168"/>
  <c r="D168"/>
  <c r="I168"/>
  <c r="J172"/>
  <c r="F172"/>
  <c r="H172"/>
  <c r="D173"/>
  <c r="J173"/>
  <c r="F174"/>
  <c r="E178"/>
  <c r="H180"/>
  <c r="D180"/>
  <c r="I180"/>
  <c r="E182"/>
  <c r="F186"/>
  <c r="J188"/>
  <c r="F188"/>
  <c r="H188"/>
  <c r="D189"/>
  <c r="J189"/>
  <c r="F190"/>
  <c r="J192"/>
  <c r="F192"/>
  <c r="H192"/>
  <c r="D192"/>
  <c r="H200"/>
  <c r="D200"/>
  <c r="J200"/>
  <c r="F200"/>
  <c r="G202"/>
  <c r="G204"/>
  <c r="J216"/>
  <c r="U1675" i="8" s="1"/>
  <c r="F216" i="11"/>
  <c r="U1613" i="8" s="1"/>
  <c r="I216" i="11"/>
  <c r="E216"/>
  <c r="H216"/>
  <c r="D216"/>
  <c r="H218"/>
  <c r="I222"/>
  <c r="AB1677" i="8" s="1"/>
  <c r="E222" i="11"/>
  <c r="AB1615" i="8" s="1"/>
  <c r="F222" i="11"/>
  <c r="J222"/>
  <c r="D222"/>
  <c r="H248"/>
  <c r="D248"/>
  <c r="F248"/>
  <c r="J248"/>
  <c r="I267"/>
  <c r="I263" s="1"/>
  <c r="E267"/>
  <c r="J267"/>
  <c r="D267"/>
  <c r="F210"/>
  <c r="J210"/>
  <c r="J217"/>
  <c r="U1676" i="8" s="1"/>
  <c r="F217" i="11"/>
  <c r="U1614" i="8" s="1"/>
  <c r="H217" i="11"/>
  <c r="J221"/>
  <c r="F221"/>
  <c r="H221"/>
  <c r="I234"/>
  <c r="E234"/>
  <c r="J234"/>
  <c r="G240"/>
  <c r="J244"/>
  <c r="J243" s="1"/>
  <c r="F244"/>
  <c r="F243" s="1"/>
  <c r="E244"/>
  <c r="E243" s="1"/>
  <c r="I244"/>
  <c r="I243" s="1"/>
  <c r="E248"/>
  <c r="K249"/>
  <c r="I257"/>
  <c r="I256" s="1"/>
  <c r="E257"/>
  <c r="E256" s="1"/>
  <c r="J257"/>
  <c r="J256" s="1"/>
  <c r="K264"/>
  <c r="F267"/>
  <c r="H268"/>
  <c r="D268"/>
  <c r="F268"/>
  <c r="J268"/>
  <c r="J274"/>
  <c r="F274"/>
  <c r="E274"/>
  <c r="I274"/>
  <c r="I228"/>
  <c r="AB1679" i="8" s="1"/>
  <c r="E228" i="11"/>
  <c r="J228"/>
  <c r="U1679" i="8" s="1"/>
  <c r="D228" i="11"/>
  <c r="I238"/>
  <c r="I251"/>
  <c r="E251"/>
  <c r="J251"/>
  <c r="D251"/>
  <c r="I275"/>
  <c r="E275"/>
  <c r="J275"/>
  <c r="G279"/>
  <c r="H283"/>
  <c r="D283"/>
  <c r="J283"/>
  <c r="F283"/>
  <c r="E283"/>
  <c r="I283"/>
  <c r="K290"/>
  <c r="E193"/>
  <c r="E199"/>
  <c r="E209"/>
  <c r="D210"/>
  <c r="E217"/>
  <c r="H219"/>
  <c r="D219"/>
  <c r="I219"/>
  <c r="AB1684" i="8" s="1"/>
  <c r="E221" i="11"/>
  <c r="H223"/>
  <c r="D223"/>
  <c r="I223"/>
  <c r="AB1672" i="8" s="1"/>
  <c r="J227" i="11"/>
  <c r="F227"/>
  <c r="H227"/>
  <c r="F228"/>
  <c r="H229"/>
  <c r="D229"/>
  <c r="F229"/>
  <c r="U1618" i="8" s="1"/>
  <c r="J229" i="11"/>
  <c r="U1680" i="8" s="1"/>
  <c r="F234" i="11"/>
  <c r="H239"/>
  <c r="D239"/>
  <c r="F239"/>
  <c r="F238" s="1"/>
  <c r="J239"/>
  <c r="J238" s="1"/>
  <c r="I247"/>
  <c r="E247"/>
  <c r="J247"/>
  <c r="D247"/>
  <c r="I248"/>
  <c r="F251"/>
  <c r="H252"/>
  <c r="D252"/>
  <c r="F252"/>
  <c r="J252"/>
  <c r="F257"/>
  <c r="F256" s="1"/>
  <c r="H260"/>
  <c r="D260"/>
  <c r="F260"/>
  <c r="F259" s="1"/>
  <c r="J260"/>
  <c r="J259" s="1"/>
  <c r="H267"/>
  <c r="D275"/>
  <c r="J285"/>
  <c r="F285"/>
  <c r="H285"/>
  <c r="D285"/>
  <c r="E285"/>
  <c r="I285"/>
  <c r="G290"/>
  <c r="J231"/>
  <c r="U1692" i="8" s="1"/>
  <c r="F231" i="11"/>
  <c r="U1630" i="8" s="1"/>
  <c r="H231" i="11"/>
  <c r="J250"/>
  <c r="F250"/>
  <c r="H250"/>
  <c r="J254"/>
  <c r="F254"/>
  <c r="H254"/>
  <c r="J266"/>
  <c r="F266"/>
  <c r="H266"/>
  <c r="H276"/>
  <c r="D276"/>
  <c r="I276"/>
  <c r="J281"/>
  <c r="F281"/>
  <c r="H281"/>
  <c r="D281"/>
  <c r="H287"/>
  <c r="D287"/>
  <c r="J287"/>
  <c r="F287"/>
  <c r="J292"/>
  <c r="J289" s="1"/>
  <c r="F292"/>
  <c r="H292"/>
  <c r="D292"/>
  <c r="H297"/>
  <c r="D297"/>
  <c r="J297"/>
  <c r="F297"/>
  <c r="J299"/>
  <c r="F299"/>
  <c r="H299"/>
  <c r="D299"/>
  <c r="I308"/>
  <c r="E308"/>
  <c r="F308"/>
  <c r="J308"/>
  <c r="D308"/>
  <c r="K296"/>
  <c r="H308"/>
  <c r="H301"/>
  <c r="D301"/>
  <c r="J301"/>
  <c r="F301"/>
  <c r="J307"/>
  <c r="F307"/>
  <c r="I307"/>
  <c r="E307"/>
  <c r="H307"/>
  <c r="D307"/>
  <c r="E301"/>
  <c r="K365"/>
  <c r="H374"/>
  <c r="D374"/>
  <c r="F374"/>
  <c r="J374"/>
  <c r="E374"/>
  <c r="I374"/>
  <c r="H312"/>
  <c r="D312"/>
  <c r="J312"/>
  <c r="F312"/>
  <c r="J317"/>
  <c r="F317"/>
  <c r="H317"/>
  <c r="D317"/>
  <c r="H319"/>
  <c r="D319"/>
  <c r="J319"/>
  <c r="F319"/>
  <c r="J322"/>
  <c r="F322"/>
  <c r="H322"/>
  <c r="D322"/>
  <c r="H324"/>
  <c r="D324"/>
  <c r="J324"/>
  <c r="F324"/>
  <c r="G332"/>
  <c r="H337"/>
  <c r="D337"/>
  <c r="J337"/>
  <c r="F337"/>
  <c r="J341"/>
  <c r="F341"/>
  <c r="H341"/>
  <c r="D341"/>
  <c r="K316"/>
  <c r="K321"/>
  <c r="I327"/>
  <c r="I343"/>
  <c r="E343"/>
  <c r="J343"/>
  <c r="D343"/>
  <c r="I347"/>
  <c r="E347"/>
  <c r="F347"/>
  <c r="J347"/>
  <c r="D347"/>
  <c r="E282"/>
  <c r="E286"/>
  <c r="E293"/>
  <c r="E289" s="1"/>
  <c r="E300"/>
  <c r="G300" s="1"/>
  <c r="H310"/>
  <c r="D310"/>
  <c r="I310"/>
  <c r="J328"/>
  <c r="F328"/>
  <c r="H328"/>
  <c r="D328"/>
  <c r="H333"/>
  <c r="D333"/>
  <c r="J333"/>
  <c r="F333"/>
  <c r="J335"/>
  <c r="F335"/>
  <c r="H335"/>
  <c r="D335"/>
  <c r="F343"/>
  <c r="H347"/>
  <c r="I366"/>
  <c r="E366"/>
  <c r="H366"/>
  <c r="D366"/>
  <c r="J366"/>
  <c r="F366"/>
  <c r="E313"/>
  <c r="E320"/>
  <c r="E325"/>
  <c r="J342"/>
  <c r="F342"/>
  <c r="H342"/>
  <c r="J346"/>
  <c r="F346"/>
  <c r="H346"/>
  <c r="J354"/>
  <c r="J350" s="1"/>
  <c r="F354"/>
  <c r="F350" s="1"/>
  <c r="H354"/>
  <c r="K358"/>
  <c r="J369"/>
  <c r="F369"/>
  <c r="E369"/>
  <c r="I369"/>
  <c r="D369"/>
  <c r="I383"/>
  <c r="E383"/>
  <c r="F383"/>
  <c r="J383"/>
  <c r="D383"/>
  <c r="I359"/>
  <c r="E359"/>
  <c r="H359"/>
  <c r="D359"/>
  <c r="H383"/>
  <c r="J407"/>
  <c r="F407"/>
  <c r="I407"/>
  <c r="E407"/>
  <c r="H407"/>
  <c r="D407"/>
  <c r="E329"/>
  <c r="E336"/>
  <c r="E331" s="1"/>
  <c r="E342"/>
  <c r="H344"/>
  <c r="D344"/>
  <c r="I344"/>
  <c r="E346"/>
  <c r="H352"/>
  <c r="D352"/>
  <c r="I352"/>
  <c r="I350" s="1"/>
  <c r="E354"/>
  <c r="F359"/>
  <c r="J362"/>
  <c r="J357" s="1"/>
  <c r="F362"/>
  <c r="I362"/>
  <c r="E362"/>
  <c r="H369"/>
  <c r="I400"/>
  <c r="E400"/>
  <c r="E399" s="1"/>
  <c r="F400"/>
  <c r="F399" s="1"/>
  <c r="J400"/>
  <c r="J399" s="1"/>
  <c r="D400"/>
  <c r="H378"/>
  <c r="D378"/>
  <c r="I378"/>
  <c r="J382"/>
  <c r="F382"/>
  <c r="H382"/>
  <c r="J386"/>
  <c r="F386"/>
  <c r="H386"/>
  <c r="H391"/>
  <c r="D391"/>
  <c r="I391"/>
  <c r="H395"/>
  <c r="D395"/>
  <c r="I395"/>
  <c r="I408"/>
  <c r="E408"/>
  <c r="H408"/>
  <c r="D408"/>
  <c r="I373"/>
  <c r="E373"/>
  <c r="H373"/>
  <c r="I377"/>
  <c r="E377"/>
  <c r="H377"/>
  <c r="E378"/>
  <c r="J378"/>
  <c r="D382"/>
  <c r="I382"/>
  <c r="D386"/>
  <c r="I386"/>
  <c r="I390"/>
  <c r="E390"/>
  <c r="H390"/>
  <c r="E391"/>
  <c r="J391"/>
  <c r="I394"/>
  <c r="E394"/>
  <c r="H394"/>
  <c r="E395"/>
  <c r="J395"/>
  <c r="F408"/>
  <c r="J413"/>
  <c r="J411" s="1"/>
  <c r="F413"/>
  <c r="I413"/>
  <c r="E413"/>
  <c r="D360"/>
  <c r="D367"/>
  <c r="I367"/>
  <c r="D373"/>
  <c r="J373"/>
  <c r="J376"/>
  <c r="F376"/>
  <c r="G376" s="1"/>
  <c r="H376"/>
  <c r="D377"/>
  <c r="J377"/>
  <c r="F378"/>
  <c r="E382"/>
  <c r="H384"/>
  <c r="D384"/>
  <c r="I384"/>
  <c r="E386"/>
  <c r="D390"/>
  <c r="J390"/>
  <c r="F391"/>
  <c r="J393"/>
  <c r="F393"/>
  <c r="H393"/>
  <c r="D394"/>
  <c r="J394"/>
  <c r="F395"/>
  <c r="J397"/>
  <c r="F397"/>
  <c r="H397"/>
  <c r="H401"/>
  <c r="D401"/>
  <c r="G401" s="1"/>
  <c r="I401"/>
  <c r="I417"/>
  <c r="E417"/>
  <c r="H417"/>
  <c r="D417"/>
  <c r="F406"/>
  <c r="F412"/>
  <c r="F421"/>
  <c r="F420" s="1"/>
  <c r="G385" l="1"/>
  <c r="G334"/>
  <c r="K396"/>
  <c r="K409"/>
  <c r="J403"/>
  <c r="G313"/>
  <c r="K241"/>
  <c r="G168"/>
  <c r="G94"/>
  <c r="G48"/>
  <c r="G44"/>
  <c r="I108"/>
  <c r="H35"/>
  <c r="AG418" i="8"/>
  <c r="G111" i="11"/>
  <c r="K159"/>
  <c r="K96"/>
  <c r="K302"/>
  <c r="K320"/>
  <c r="G253"/>
  <c r="G89"/>
  <c r="G409"/>
  <c r="G345"/>
  <c r="G45"/>
  <c r="K375"/>
  <c r="K311"/>
  <c r="G72"/>
  <c r="I295"/>
  <c r="G276"/>
  <c r="E116"/>
  <c r="D35"/>
  <c r="G302"/>
  <c r="G280"/>
  <c r="K265"/>
  <c r="K360"/>
  <c r="I416"/>
  <c r="E225"/>
  <c r="U1678" i="8"/>
  <c r="G201" i="11"/>
  <c r="G392"/>
  <c r="K83"/>
  <c r="K226"/>
  <c r="K215"/>
  <c r="G187"/>
  <c r="G367"/>
  <c r="E327"/>
  <c r="H243"/>
  <c r="G39"/>
  <c r="I12" i="32"/>
  <c r="K385" i="11"/>
  <c r="K323"/>
  <c r="K143"/>
  <c r="K406"/>
  <c r="K325"/>
  <c r="K412"/>
  <c r="K52"/>
  <c r="K282"/>
  <c r="M58" i="32" s="1"/>
  <c r="K392" i="11"/>
  <c r="K37"/>
  <c r="W367" i="8"/>
  <c r="E92" i="11"/>
  <c r="G32"/>
  <c r="G396"/>
  <c r="G52"/>
  <c r="W393" i="8"/>
  <c r="G384" i="11"/>
  <c r="F289"/>
  <c r="E238"/>
  <c r="AG365" i="8"/>
  <c r="G153" i="11"/>
  <c r="G144"/>
  <c r="G103"/>
  <c r="G298"/>
  <c r="X280" i="8"/>
  <c r="G340" i="11"/>
  <c r="G291"/>
  <c r="I81"/>
  <c r="K209"/>
  <c r="I196"/>
  <c r="K368"/>
  <c r="K149"/>
  <c r="H411"/>
  <c r="J327"/>
  <c r="K220"/>
  <c r="K65"/>
  <c r="K9"/>
  <c r="AP1669" i="8"/>
  <c r="K334" i="11"/>
  <c r="I35"/>
  <c r="K300"/>
  <c r="K102"/>
  <c r="K23"/>
  <c r="J81"/>
  <c r="K32"/>
  <c r="AM306" i="8"/>
  <c r="K418" i="11"/>
  <c r="K11" i="32"/>
  <c r="K12"/>
  <c r="M31"/>
  <c r="I64"/>
  <c r="G311" i="11"/>
  <c r="I31" i="32"/>
  <c r="G13"/>
  <c r="G14"/>
  <c r="O32"/>
  <c r="S9" s="1"/>
  <c r="L11"/>
  <c r="L12"/>
  <c r="K340" i="11"/>
  <c r="K336"/>
  <c r="K421"/>
  <c r="K420" s="1"/>
  <c r="K381"/>
  <c r="K329"/>
  <c r="K405"/>
  <c r="K345"/>
  <c r="K181"/>
  <c r="K367"/>
  <c r="I207"/>
  <c r="J116"/>
  <c r="K39"/>
  <c r="K210"/>
  <c r="K253"/>
  <c r="K291"/>
  <c r="AW541" i="8"/>
  <c r="K193" i="11"/>
  <c r="M1686" i="8"/>
  <c r="F271" i="11"/>
  <c r="F120"/>
  <c r="E196"/>
  <c r="G159"/>
  <c r="G149"/>
  <c r="G393"/>
  <c r="G90"/>
  <c r="G241"/>
  <c r="G418"/>
  <c r="G127"/>
  <c r="G131"/>
  <c r="G121"/>
  <c r="G143"/>
  <c r="G405"/>
  <c r="G368"/>
  <c r="G165"/>
  <c r="E156"/>
  <c r="G65"/>
  <c r="G9"/>
  <c r="G181"/>
  <c r="G318"/>
  <c r="E416"/>
  <c r="G320"/>
  <c r="E263"/>
  <c r="G226"/>
  <c r="G375"/>
  <c r="F327"/>
  <c r="U1616" i="8"/>
  <c r="G164" i="11"/>
  <c r="E120"/>
  <c r="G37"/>
  <c r="E141"/>
  <c r="G381"/>
  <c r="G102"/>
  <c r="G344"/>
  <c r="E86"/>
  <c r="G96"/>
  <c r="G310"/>
  <c r="G180"/>
  <c r="G265"/>
  <c r="G360"/>
  <c r="G220"/>
  <c r="G160"/>
  <c r="E170"/>
  <c r="G171"/>
  <c r="G361"/>
  <c r="G273"/>
  <c r="AW484" i="8"/>
  <c r="AP1624"/>
  <c r="AW540"/>
  <c r="W378"/>
  <c r="W397" s="1"/>
  <c r="W432"/>
  <c r="AP1607"/>
  <c r="AP1628"/>
  <c r="AP1686"/>
  <c r="P816"/>
  <c r="AO963"/>
  <c r="N638"/>
  <c r="AF963"/>
  <c r="K197" i="11"/>
  <c r="X312" i="8"/>
  <c r="X317" s="1"/>
  <c r="G16" i="11"/>
  <c r="G250"/>
  <c r="G397"/>
  <c r="G23"/>
  <c r="G346"/>
  <c r="G188"/>
  <c r="K165"/>
  <c r="K16"/>
  <c r="K201"/>
  <c r="K153"/>
  <c r="G266"/>
  <c r="AP1630" i="8"/>
  <c r="K171" i="11"/>
  <c r="K199"/>
  <c r="K56"/>
  <c r="M447" i="8"/>
  <c r="G227" i="11"/>
  <c r="G172"/>
  <c r="G254"/>
  <c r="G230"/>
  <c r="G193"/>
  <c r="G77"/>
  <c r="G286"/>
  <c r="G209"/>
  <c r="D108"/>
  <c r="G215"/>
  <c r="M421" i="8"/>
  <c r="K230" i="11"/>
  <c r="K267"/>
  <c r="AP1690" i="8"/>
  <c r="M1679"/>
  <c r="AP1679" s="1"/>
  <c r="K247" i="11"/>
  <c r="J263"/>
  <c r="K397"/>
  <c r="K384"/>
  <c r="K362"/>
  <c r="G56"/>
  <c r="X291" i="8"/>
  <c r="G182" i="11"/>
  <c r="G46"/>
  <c r="AT314" i="8"/>
  <c r="J271" i="11"/>
  <c r="K281"/>
  <c r="K251"/>
  <c r="K337"/>
  <c r="K297"/>
  <c r="M65" i="32" s="1"/>
  <c r="K287" i="11"/>
  <c r="H50"/>
  <c r="I170"/>
  <c r="J5"/>
  <c r="G268"/>
  <c r="G145"/>
  <c r="D50"/>
  <c r="G166"/>
  <c r="G173"/>
  <c r="G287"/>
  <c r="G281"/>
  <c r="G283"/>
  <c r="F196"/>
  <c r="G192"/>
  <c r="G154"/>
  <c r="F86"/>
  <c r="H364"/>
  <c r="K94"/>
  <c r="H403"/>
  <c r="I156"/>
  <c r="I5"/>
  <c r="K322"/>
  <c r="K312"/>
  <c r="K84"/>
  <c r="K401"/>
  <c r="K347"/>
  <c r="K180"/>
  <c r="M54" i="32"/>
  <c r="I246" i="11"/>
  <c r="D403"/>
  <c r="F141"/>
  <c r="G198"/>
  <c r="F162"/>
  <c r="G33"/>
  <c r="D15"/>
  <c r="G383"/>
  <c r="E278"/>
  <c r="G341"/>
  <c r="G299"/>
  <c r="F295"/>
  <c r="G292"/>
  <c r="G252"/>
  <c r="G362"/>
  <c r="E70"/>
  <c r="G100"/>
  <c r="F403"/>
  <c r="E357"/>
  <c r="E315"/>
  <c r="E246"/>
  <c r="AT278" i="8"/>
  <c r="G78" i="11"/>
  <c r="G74"/>
  <c r="E403"/>
  <c r="F380"/>
  <c r="F357"/>
  <c r="F339"/>
  <c r="G324"/>
  <c r="F278"/>
  <c r="G275"/>
  <c r="G244"/>
  <c r="D263"/>
  <c r="F156"/>
  <c r="G84"/>
  <c r="D148"/>
  <c r="F35"/>
  <c r="F411"/>
  <c r="G394"/>
  <c r="F388"/>
  <c r="E380"/>
  <c r="G337"/>
  <c r="I54" i="32"/>
  <c r="G251" i="11"/>
  <c r="G274"/>
  <c r="G189"/>
  <c r="H214"/>
  <c r="I70"/>
  <c r="K33"/>
  <c r="AO543" i="8" s="1"/>
  <c r="AO562" s="1"/>
  <c r="K344" i="11"/>
  <c r="K354"/>
  <c r="K333"/>
  <c r="K343"/>
  <c r="K317"/>
  <c r="J295"/>
  <c r="J185"/>
  <c r="K88"/>
  <c r="I148"/>
  <c r="K376"/>
  <c r="K413"/>
  <c r="K373"/>
  <c r="K369"/>
  <c r="J364"/>
  <c r="J141"/>
  <c r="I41"/>
  <c r="J196"/>
  <c r="J70"/>
  <c r="H380"/>
  <c r="J339"/>
  <c r="J315"/>
  <c r="H271"/>
  <c r="I177"/>
  <c r="I86"/>
  <c r="K78"/>
  <c r="K74"/>
  <c r="K61"/>
  <c r="D416"/>
  <c r="G417"/>
  <c r="K394"/>
  <c r="G408"/>
  <c r="G391"/>
  <c r="I399"/>
  <c r="E339"/>
  <c r="G342"/>
  <c r="I411"/>
  <c r="I403"/>
  <c r="G359"/>
  <c r="D357"/>
  <c r="F371"/>
  <c r="I364"/>
  <c r="K328"/>
  <c r="K327" s="1"/>
  <c r="H327"/>
  <c r="K400"/>
  <c r="G329"/>
  <c r="I306"/>
  <c r="H315"/>
  <c r="E295"/>
  <c r="K250"/>
  <c r="K252"/>
  <c r="D246"/>
  <c r="G247"/>
  <c r="AB1617" i="8"/>
  <c r="U1617"/>
  <c r="G217" i="11"/>
  <c r="AB1614" i="8"/>
  <c r="I278" i="11"/>
  <c r="I271"/>
  <c r="I233"/>
  <c r="K217"/>
  <c r="AP1676" i="8"/>
  <c r="G248" i="11"/>
  <c r="U1677" i="8"/>
  <c r="K218" i="11"/>
  <c r="I214"/>
  <c r="AB1675" i="8"/>
  <c r="G178" i="11"/>
  <c r="E177"/>
  <c r="K172"/>
  <c r="M1673" i="8"/>
  <c r="G150" i="11"/>
  <c r="E148"/>
  <c r="K144"/>
  <c r="K128"/>
  <c r="E113"/>
  <c r="J98"/>
  <c r="K82"/>
  <c r="H81"/>
  <c r="G66"/>
  <c r="AB378" i="8"/>
  <c r="K44" i="11"/>
  <c r="E185"/>
  <c r="K173"/>
  <c r="E271"/>
  <c r="D207"/>
  <c r="G208"/>
  <c r="F207"/>
  <c r="K198"/>
  <c r="F177"/>
  <c r="G174"/>
  <c r="K150"/>
  <c r="G146"/>
  <c r="D141"/>
  <c r="G142"/>
  <c r="K130"/>
  <c r="K126"/>
  <c r="F113"/>
  <c r="K110"/>
  <c r="H108"/>
  <c r="K101"/>
  <c r="K62"/>
  <c r="K183"/>
  <c r="K167"/>
  <c r="E162"/>
  <c r="H92"/>
  <c r="K93"/>
  <c r="G61"/>
  <c r="D60"/>
  <c r="AT315" i="8"/>
  <c r="K43" i="11"/>
  <c r="G31"/>
  <c r="D29"/>
  <c r="J25"/>
  <c r="K21"/>
  <c r="K11"/>
  <c r="X304" i="8"/>
  <c r="G7" i="11"/>
  <c r="E124"/>
  <c r="T859" i="8"/>
  <c r="G47" i="11"/>
  <c r="G43"/>
  <c r="K17"/>
  <c r="G13"/>
  <c r="G122"/>
  <c r="F15"/>
  <c r="AT270" i="8"/>
  <c r="H86" i="11"/>
  <c r="G134"/>
  <c r="D196"/>
  <c r="H278"/>
  <c r="K417"/>
  <c r="K416" s="1"/>
  <c r="H416"/>
  <c r="G382"/>
  <c r="G400"/>
  <c r="G399" s="1"/>
  <c r="D399"/>
  <c r="K393"/>
  <c r="J388"/>
  <c r="D380"/>
  <c r="G377"/>
  <c r="J371"/>
  <c r="E411"/>
  <c r="G413"/>
  <c r="K390"/>
  <c r="G386"/>
  <c r="K377"/>
  <c r="E371"/>
  <c r="K408"/>
  <c r="G395"/>
  <c r="K391"/>
  <c r="K382"/>
  <c r="G378"/>
  <c r="G352"/>
  <c r="D350"/>
  <c r="G407"/>
  <c r="H388"/>
  <c r="K359"/>
  <c r="G369"/>
  <c r="K342"/>
  <c r="G366"/>
  <c r="D364"/>
  <c r="G335"/>
  <c r="F331"/>
  <c r="H331"/>
  <c r="H371"/>
  <c r="K341"/>
  <c r="G336"/>
  <c r="K324"/>
  <c r="G319"/>
  <c r="F315"/>
  <c r="G421"/>
  <c r="G420" s="1"/>
  <c r="G307"/>
  <c r="D306"/>
  <c r="F306"/>
  <c r="G301"/>
  <c r="K308"/>
  <c r="K299"/>
  <c r="K292"/>
  <c r="K276"/>
  <c r="K254"/>
  <c r="J246"/>
  <c r="D238"/>
  <c r="G239"/>
  <c r="K227"/>
  <c r="M1677" i="8"/>
  <c r="G223" i="11"/>
  <c r="M1610" i="8"/>
  <c r="AP1610" s="1"/>
  <c r="G210" i="11"/>
  <c r="H295"/>
  <c r="K283"/>
  <c r="K221"/>
  <c r="AP1678" i="8"/>
  <c r="K248" i="11"/>
  <c r="U1615" i="8"/>
  <c r="G216" i="11"/>
  <c r="M1613" i="8"/>
  <c r="G200" i="11"/>
  <c r="K192"/>
  <c r="F170"/>
  <c r="U1611" i="8"/>
  <c r="K168" i="11"/>
  <c r="K164"/>
  <c r="G137"/>
  <c r="D136"/>
  <c r="F108"/>
  <c r="K90"/>
  <c r="K75"/>
  <c r="D70"/>
  <c r="G71"/>
  <c r="G42"/>
  <c r="E41"/>
  <c r="G231"/>
  <c r="K189"/>
  <c r="H156"/>
  <c r="K157"/>
  <c r="K145"/>
  <c r="H136"/>
  <c r="K137"/>
  <c r="K208"/>
  <c r="H207"/>
  <c r="J207"/>
  <c r="I185"/>
  <c r="G183"/>
  <c r="J177"/>
  <c r="K174"/>
  <c r="G167"/>
  <c r="J162"/>
  <c r="G158"/>
  <c r="F148"/>
  <c r="K146"/>
  <c r="K142"/>
  <c r="H141"/>
  <c r="K122"/>
  <c r="K120" s="1"/>
  <c r="G118"/>
  <c r="K58"/>
  <c r="K42"/>
  <c r="H41"/>
  <c r="K228"/>
  <c r="I162"/>
  <c r="I116"/>
  <c r="K104"/>
  <c r="E98"/>
  <c r="G87"/>
  <c r="D86"/>
  <c r="I25"/>
  <c r="K20"/>
  <c r="W414" i="8"/>
  <c r="G6" i="11"/>
  <c r="D5"/>
  <c r="E81"/>
  <c r="J60"/>
  <c r="G54"/>
  <c r="K31"/>
  <c r="F124"/>
  <c r="AA859" i="8"/>
  <c r="AO419"/>
  <c r="AM307"/>
  <c r="G11" i="11"/>
  <c r="X269" i="8"/>
  <c r="X272" s="1"/>
  <c r="X293" s="1"/>
  <c r="I124" i="11"/>
  <c r="H29"/>
  <c r="K13"/>
  <c r="G73"/>
  <c r="G17"/>
  <c r="J15"/>
  <c r="G8"/>
  <c r="L267" i="8"/>
  <c r="K117" i="11"/>
  <c r="K54"/>
  <c r="P309" i="8"/>
  <c r="H225" i="11"/>
  <c r="D339"/>
  <c r="D271"/>
  <c r="K257"/>
  <c r="G390"/>
  <c r="D388"/>
  <c r="AO480" i="8"/>
  <c r="AO502" s="1"/>
  <c r="G373" i="11"/>
  <c r="D371"/>
  <c r="G412"/>
  <c r="E388"/>
  <c r="I371"/>
  <c r="K395"/>
  <c r="K386"/>
  <c r="K378"/>
  <c r="K352"/>
  <c r="H350"/>
  <c r="K407"/>
  <c r="K383"/>
  <c r="K346"/>
  <c r="K366"/>
  <c r="K335"/>
  <c r="J331"/>
  <c r="K310"/>
  <c r="G347"/>
  <c r="I339"/>
  <c r="G322"/>
  <c r="K319"/>
  <c r="G312"/>
  <c r="G374"/>
  <c r="K307"/>
  <c r="H306"/>
  <c r="J306"/>
  <c r="K301"/>
  <c r="G308"/>
  <c r="G297"/>
  <c r="D295"/>
  <c r="J278"/>
  <c r="K266"/>
  <c r="G285"/>
  <c r="F263"/>
  <c r="D259"/>
  <c r="G260"/>
  <c r="G259" s="1"/>
  <c r="K239"/>
  <c r="H238"/>
  <c r="G229"/>
  <c r="M1618" i="8"/>
  <c r="AP1618" s="1"/>
  <c r="F225" i="11"/>
  <c r="K223"/>
  <c r="M1672" i="8"/>
  <c r="AP1672" s="1"/>
  <c r="G219" i="11"/>
  <c r="M1622" i="8"/>
  <c r="AP1622" s="1"/>
  <c r="G282" i="11"/>
  <c r="G228"/>
  <c r="M1617" i="8"/>
  <c r="J233" i="11"/>
  <c r="G267"/>
  <c r="F246"/>
  <c r="I225"/>
  <c r="K216"/>
  <c r="M1675" i="8"/>
  <c r="K200" i="11"/>
  <c r="F185"/>
  <c r="J170"/>
  <c r="U1673" i="8"/>
  <c r="K160" i="11"/>
  <c r="J156"/>
  <c r="K103"/>
  <c r="K99"/>
  <c r="H98"/>
  <c r="K71"/>
  <c r="H70"/>
  <c r="K53"/>
  <c r="L312" i="8"/>
  <c r="E35" i="11"/>
  <c r="AM269" i="8"/>
  <c r="AM272" s="1"/>
  <c r="AM293" s="1"/>
  <c r="G218" i="11"/>
  <c r="E207"/>
  <c r="G194"/>
  <c r="G190"/>
  <c r="D185"/>
  <c r="G186"/>
  <c r="K182"/>
  <c r="G179"/>
  <c r="D170"/>
  <c r="K166"/>
  <c r="G163"/>
  <c r="D162"/>
  <c r="K158"/>
  <c r="J148"/>
  <c r="K134"/>
  <c r="H133"/>
  <c r="K118"/>
  <c r="G88"/>
  <c r="K73"/>
  <c r="G55"/>
  <c r="K46"/>
  <c r="F41"/>
  <c r="K222"/>
  <c r="H170"/>
  <c r="G117"/>
  <c r="D116"/>
  <c r="G104"/>
  <c r="K100"/>
  <c r="J86"/>
  <c r="AS487" i="8"/>
  <c r="AS506" s="1"/>
  <c r="J29" i="11"/>
  <c r="AH307" i="8"/>
  <c r="G26" i="11"/>
  <c r="D25"/>
  <c r="G10"/>
  <c r="K129"/>
  <c r="K68"/>
  <c r="AG425" i="8"/>
  <c r="AG432" s="1"/>
  <c r="E60" i="11"/>
  <c r="AT376" i="8"/>
  <c r="H25" i="11"/>
  <c r="K26"/>
  <c r="H5"/>
  <c r="K6"/>
  <c r="I92"/>
  <c r="G38"/>
  <c r="AO360" i="8"/>
  <c r="AT360" s="1"/>
  <c r="K27" i="11"/>
  <c r="AG414" i="8"/>
  <c r="H15" i="11"/>
  <c r="G129"/>
  <c r="G125"/>
  <c r="D124"/>
  <c r="N859" i="8"/>
  <c r="E5" i="11"/>
  <c r="J50"/>
  <c r="I15"/>
  <c r="K8"/>
  <c r="L304" i="8"/>
  <c r="H116" i="11"/>
  <c r="G20"/>
  <c r="H148"/>
  <c r="AK421" i="8"/>
  <c r="G293" i="11"/>
  <c r="D278"/>
  <c r="D214"/>
  <c r="K274"/>
  <c r="K234"/>
  <c r="K233" s="1"/>
  <c r="H339"/>
  <c r="H289"/>
  <c r="I388"/>
  <c r="I380"/>
  <c r="J380"/>
  <c r="G354"/>
  <c r="G406"/>
  <c r="I357"/>
  <c r="F364"/>
  <c r="E364"/>
  <c r="G333"/>
  <c r="D331"/>
  <c r="D327"/>
  <c r="G328"/>
  <c r="G325"/>
  <c r="H399"/>
  <c r="G343"/>
  <c r="H357"/>
  <c r="G317"/>
  <c r="D315"/>
  <c r="K374"/>
  <c r="E350"/>
  <c r="E306"/>
  <c r="K231"/>
  <c r="M1692" i="8"/>
  <c r="AP1692" s="1"/>
  <c r="K285" i="11"/>
  <c r="K260"/>
  <c r="K259" s="1"/>
  <c r="H259"/>
  <c r="F233"/>
  <c r="K229"/>
  <c r="M1680" i="8"/>
  <c r="AP1680" s="1"/>
  <c r="J225" i="11"/>
  <c r="G221"/>
  <c r="AB1616" i="8"/>
  <c r="AP1616" s="1"/>
  <c r="K219" i="11"/>
  <c r="M1684" i="8"/>
  <c r="AP1684" s="1"/>
  <c r="H246" i="11"/>
  <c r="K268"/>
  <c r="E233"/>
  <c r="K244"/>
  <c r="G222"/>
  <c r="M1615" i="8"/>
  <c r="E214" i="11"/>
  <c r="AB1613" i="8"/>
  <c r="F214" i="11"/>
  <c r="G199"/>
  <c r="K188"/>
  <c r="G157"/>
  <c r="D156"/>
  <c r="K152"/>
  <c r="F98"/>
  <c r="G99"/>
  <c r="D81"/>
  <c r="G82"/>
  <c r="K66"/>
  <c r="AB432" i="8"/>
  <c r="F50" i="11"/>
  <c r="G53"/>
  <c r="L277" i="8"/>
  <c r="K48" i="11"/>
  <c r="K275"/>
  <c r="J214"/>
  <c r="K194"/>
  <c r="K190"/>
  <c r="K186"/>
  <c r="H185"/>
  <c r="K178"/>
  <c r="H177"/>
  <c r="K154"/>
  <c r="G151"/>
  <c r="I141"/>
  <c r="G130"/>
  <c r="G126"/>
  <c r="N861" i="8"/>
  <c r="AQ861" s="1"/>
  <c r="K114" i="11"/>
  <c r="H113"/>
  <c r="G110"/>
  <c r="G101"/>
  <c r="K77"/>
  <c r="F70"/>
  <c r="G62"/>
  <c r="R378" i="8"/>
  <c r="K55" i="11"/>
  <c r="T317" i="8"/>
  <c r="J41" i="11"/>
  <c r="K179"/>
  <c r="K163"/>
  <c r="H162"/>
  <c r="K151"/>
  <c r="D177"/>
  <c r="D98"/>
  <c r="F60"/>
  <c r="E29"/>
  <c r="AH269" i="8"/>
  <c r="H124" i="11"/>
  <c r="K125"/>
  <c r="I98"/>
  <c r="I60"/>
  <c r="AT430" i="8"/>
  <c r="K47" i="11"/>
  <c r="I29"/>
  <c r="AH306" i="8"/>
  <c r="F25" i="11"/>
  <c r="G21"/>
  <c r="K10"/>
  <c r="F5"/>
  <c r="G93"/>
  <c r="D92"/>
  <c r="I50"/>
  <c r="D41"/>
  <c r="K38"/>
  <c r="AM304" i="8"/>
  <c r="AO414"/>
  <c r="G27" i="11"/>
  <c r="AG364" i="8"/>
  <c r="AG367" s="1"/>
  <c r="K7" i="11"/>
  <c r="J124"/>
  <c r="G68"/>
  <c r="AG371" i="8"/>
  <c r="H60" i="11"/>
  <c r="J35"/>
  <c r="F29"/>
  <c r="E50"/>
  <c r="E15"/>
  <c r="G58"/>
  <c r="K87"/>
  <c r="P317" i="8"/>
  <c r="G114" i="11"/>
  <c r="H196"/>
  <c r="D289"/>
  <c r="G257"/>
  <c r="G234"/>
  <c r="G233" s="1"/>
  <c r="D225"/>
  <c r="H263"/>
  <c r="P272" i="8"/>
  <c r="O31" i="32" l="1"/>
  <c r="M12"/>
  <c r="O12" s="1"/>
  <c r="I99"/>
  <c r="G416" i="11"/>
  <c r="AT306" i="8"/>
  <c r="M99" i="32"/>
  <c r="K289" i="11"/>
  <c r="M61" i="32" s="1"/>
  <c r="J107" i="11"/>
  <c r="H4" i="5" s="1"/>
  <c r="M84" i="32"/>
  <c r="M94"/>
  <c r="I100"/>
  <c r="AF1326" i="8"/>
  <c r="I83" i="32"/>
  <c r="S15" s="1"/>
  <c r="I85"/>
  <c r="I58"/>
  <c r="M23"/>
  <c r="M101"/>
  <c r="M66"/>
  <c r="M91"/>
  <c r="M85"/>
  <c r="M46"/>
  <c r="I91"/>
  <c r="M100"/>
  <c r="I23"/>
  <c r="I101"/>
  <c r="M89"/>
  <c r="G11"/>
  <c r="I84"/>
  <c r="M83"/>
  <c r="I89"/>
  <c r="I52"/>
  <c r="M60"/>
  <c r="I66"/>
  <c r="I46"/>
  <c r="I94"/>
  <c r="AS543" i="8"/>
  <c r="AS562" s="1"/>
  <c r="G92" i="11"/>
  <c r="E80"/>
  <c r="G3" i="4" s="1"/>
  <c r="K92" i="11"/>
  <c r="K357"/>
  <c r="M47" i="32" s="1"/>
  <c r="AP1611" i="8"/>
  <c r="K170" i="11"/>
  <c r="Q506" i="8"/>
  <c r="AK389"/>
  <c r="AK382" s="1"/>
  <c r="AK393" s="1"/>
  <c r="AO487"/>
  <c r="AO506" s="1"/>
  <c r="K246" i="11"/>
  <c r="K81"/>
  <c r="G327"/>
  <c r="J213"/>
  <c r="H6" i="5" s="1"/>
  <c r="K271" i="11"/>
  <c r="K371"/>
  <c r="K331"/>
  <c r="J80"/>
  <c r="H3" i="5" s="1"/>
  <c r="K411" i="11"/>
  <c r="K399"/>
  <c r="AK443" i="8"/>
  <c r="AK436" s="1"/>
  <c r="AK447" s="1"/>
  <c r="F80" i="11"/>
  <c r="H3" i="4" s="1"/>
  <c r="AW491" i="8"/>
  <c r="G263" i="11"/>
  <c r="G120"/>
  <c r="I95" i="32"/>
  <c r="I67"/>
  <c r="AT307" i="8"/>
  <c r="AP1677"/>
  <c r="AP1615"/>
  <c r="AP1675"/>
  <c r="E349" i="11"/>
  <c r="G8" i="4" s="1"/>
  <c r="G271" i="11"/>
  <c r="G380"/>
  <c r="G289"/>
  <c r="I61" i="32" s="1"/>
  <c r="G196" i="11"/>
  <c r="J140"/>
  <c r="H5" i="5" s="1"/>
  <c r="K295" i="11"/>
  <c r="I262"/>
  <c r="G7" i="5" s="1"/>
  <c r="M50" i="32"/>
  <c r="I140" i="11"/>
  <c r="G5" i="5" s="1"/>
  <c r="K339" i="11"/>
  <c r="K364"/>
  <c r="M48" i="32" s="1"/>
  <c r="K403" i="11"/>
  <c r="I107"/>
  <c r="G4" i="5" s="1"/>
  <c r="H262" i="11"/>
  <c r="F7" i="5" s="1"/>
  <c r="M95" i="32"/>
  <c r="R447" i="8"/>
  <c r="M22" i="32"/>
  <c r="M39"/>
  <c r="L8"/>
  <c r="J262" i="11"/>
  <c r="H7" i="5" s="1"/>
  <c r="G403" i="11"/>
  <c r="G278"/>
  <c r="G15"/>
  <c r="G331"/>
  <c r="AT365" i="8"/>
  <c r="AP1617"/>
  <c r="F140" i="11"/>
  <c r="H5" i="4" s="1"/>
  <c r="D107" i="11"/>
  <c r="F4" i="4" s="1"/>
  <c r="I50" i="32"/>
  <c r="G364" i="11"/>
  <c r="I48" i="32" s="1"/>
  <c r="E262" i="11"/>
  <c r="G7" i="4" s="1"/>
  <c r="G357" i="11"/>
  <c r="I47" i="32" s="1"/>
  <c r="I27"/>
  <c r="AT269" i="8"/>
  <c r="F262" i="11"/>
  <c r="H7" i="4" s="1"/>
  <c r="F107" i="11"/>
  <c r="H4" i="4" s="1"/>
  <c r="D213" i="11"/>
  <c r="F6" i="4" s="1"/>
  <c r="I93" i="32"/>
  <c r="S16" s="1"/>
  <c r="G214" i="11"/>
  <c r="F4"/>
  <c r="H2" i="4" s="1"/>
  <c r="G81" i="11"/>
  <c r="G339"/>
  <c r="F349"/>
  <c r="H8" i="4" s="1"/>
  <c r="G243" i="11"/>
  <c r="D262"/>
  <c r="F7" i="4" s="1"/>
  <c r="E213" i="11"/>
  <c r="G6" i="4" s="1"/>
  <c r="G170" i="11"/>
  <c r="AT364" i="8"/>
  <c r="I22" i="32"/>
  <c r="E140" i="11"/>
  <c r="G5" i="4" s="1"/>
  <c r="I73" i="32"/>
  <c r="J349" i="11"/>
  <c r="H8" i="5" s="1"/>
  <c r="I349" i="11"/>
  <c r="G8" i="5" s="1"/>
  <c r="K196" i="11"/>
  <c r="K5" i="32"/>
  <c r="I4" i="11"/>
  <c r="G2" i="5" s="1"/>
  <c r="I80" i="11"/>
  <c r="G3" i="5" s="1"/>
  <c r="H213" i="11"/>
  <c r="F6" i="5" s="1"/>
  <c r="J4" i="11"/>
  <c r="H2" i="5" s="1"/>
  <c r="K29" i="11"/>
  <c r="AC506" i="8"/>
  <c r="AC502"/>
  <c r="K116" i="11"/>
  <c r="AH309" i="8"/>
  <c r="D4" i="11"/>
  <c r="F2" i="4" s="1"/>
  <c r="K136" i="11"/>
  <c r="L15" i="32"/>
  <c r="K156" i="11"/>
  <c r="AP1613" i="8"/>
  <c r="G306" i="11"/>
  <c r="I63" i="32"/>
  <c r="D349" i="11"/>
  <c r="F8" i="4" s="1"/>
  <c r="X328" i="8"/>
  <c r="X309"/>
  <c r="X330" s="1"/>
  <c r="AB447"/>
  <c r="AB421"/>
  <c r="AB451" s="1"/>
  <c r="G60" i="11"/>
  <c r="H107"/>
  <c r="F4" i="5" s="1"/>
  <c r="G141" i="11"/>
  <c r="M49" i="32"/>
  <c r="AG378" i="8"/>
  <c r="AG397" s="1"/>
  <c r="AG393"/>
  <c r="K113" i="11"/>
  <c r="K162"/>
  <c r="G108"/>
  <c r="G156"/>
  <c r="K225"/>
  <c r="L328" i="8"/>
  <c r="L309"/>
  <c r="E4" i="11"/>
  <c r="G2" i="4" s="1"/>
  <c r="K5" i="11"/>
  <c r="H447" i="8"/>
  <c r="H421"/>
  <c r="AT414"/>
  <c r="K50" i="11"/>
  <c r="T291" i="8"/>
  <c r="T293"/>
  <c r="G25" i="11"/>
  <c r="K133"/>
  <c r="G162"/>
  <c r="K238"/>
  <c r="K380"/>
  <c r="I49" i="32"/>
  <c r="G371" i="11"/>
  <c r="I71" i="32"/>
  <c r="G388" i="11"/>
  <c r="AT267" i="8"/>
  <c r="L291"/>
  <c r="L272"/>
  <c r="AT275"/>
  <c r="G5" i="11"/>
  <c r="AT418" i="8"/>
  <c r="G70" i="11"/>
  <c r="I45" i="32"/>
  <c r="G350" i="11"/>
  <c r="G225"/>
  <c r="G133"/>
  <c r="K35"/>
  <c r="R421" i="8"/>
  <c r="K108" i="11"/>
  <c r="D140"/>
  <c r="F5" i="4" s="1"/>
  <c r="AP1673" i="8"/>
  <c r="I213" i="11"/>
  <c r="G6" i="5" s="1"/>
  <c r="K315" i="11"/>
  <c r="K60"/>
  <c r="K86"/>
  <c r="AB397" i="8"/>
  <c r="AB393"/>
  <c r="K124" i="11"/>
  <c r="K185"/>
  <c r="I25" i="32"/>
  <c r="G113" i="11"/>
  <c r="K15"/>
  <c r="AM328" i="8"/>
  <c r="AM309"/>
  <c r="AM330" s="1"/>
  <c r="T328"/>
  <c r="T309"/>
  <c r="T330" s="1"/>
  <c r="K177" i="11"/>
  <c r="AT277" i="8"/>
  <c r="G148" i="11"/>
  <c r="M27" i="32"/>
  <c r="K148" i="11"/>
  <c r="G5" i="32"/>
  <c r="D80" i="11"/>
  <c r="F3" i="4" s="1"/>
  <c r="F213" i="11"/>
  <c r="H6" i="4" s="1"/>
  <c r="AQ859" i="8"/>
  <c r="AO393"/>
  <c r="AO367"/>
  <c r="AO397" s="1"/>
  <c r="H4" i="11"/>
  <c r="F2" i="5" s="1"/>
  <c r="G116" i="11"/>
  <c r="AT312" i="8"/>
  <c r="L317"/>
  <c r="AT317" s="1"/>
  <c r="I65" i="32"/>
  <c r="G295" i="11"/>
  <c r="H349"/>
  <c r="F8" i="5" s="1"/>
  <c r="K256" i="11"/>
  <c r="AC328" i="8"/>
  <c r="AC309"/>
  <c r="AC330" s="1"/>
  <c r="W421"/>
  <c r="W451" s="1"/>
  <c r="W447"/>
  <c r="G86" i="11"/>
  <c r="K41"/>
  <c r="H140"/>
  <c r="F5" i="5" s="1"/>
  <c r="K207" i="11"/>
  <c r="G136"/>
  <c r="K263"/>
  <c r="M67" i="32"/>
  <c r="G9"/>
  <c r="AT419" i="8"/>
  <c r="F5" i="32"/>
  <c r="G29" i="11"/>
  <c r="M378" i="8"/>
  <c r="M393"/>
  <c r="R432"/>
  <c r="AT425"/>
  <c r="H80" i="11"/>
  <c r="F3" i="5" s="1"/>
  <c r="E107" i="11"/>
  <c r="G4" i="4" s="1"/>
  <c r="G246" i="11"/>
  <c r="AO421" i="8"/>
  <c r="G124" i="11"/>
  <c r="G256"/>
  <c r="G98"/>
  <c r="K243"/>
  <c r="I87" i="32"/>
  <c r="G315" i="11"/>
  <c r="K214"/>
  <c r="J5" i="32"/>
  <c r="AG421" i="8"/>
  <c r="AG451" s="1"/>
  <c r="AG447"/>
  <c r="K25" i="11"/>
  <c r="H367" i="8"/>
  <c r="H393"/>
  <c r="AH325"/>
  <c r="AH320" s="1"/>
  <c r="AH328" s="1"/>
  <c r="G185" i="11"/>
  <c r="K70"/>
  <c r="K98"/>
  <c r="K306"/>
  <c r="M63" i="32"/>
  <c r="K350" i="11"/>
  <c r="M45" i="32"/>
  <c r="G411" i="11"/>
  <c r="AH288" i="8"/>
  <c r="AH283" s="1"/>
  <c r="AH291" s="1"/>
  <c r="M432"/>
  <c r="AT429"/>
  <c r="M25" i="32"/>
  <c r="G50" i="11"/>
  <c r="K141"/>
  <c r="G41"/>
  <c r="G238"/>
  <c r="K388"/>
  <c r="M71" i="32"/>
  <c r="AC291" i="8"/>
  <c r="AC293"/>
  <c r="G207" i="11"/>
  <c r="G177"/>
  <c r="G35"/>
  <c r="K278"/>
  <c r="O23" i="32" l="1"/>
  <c r="O22"/>
  <c r="M59"/>
  <c r="M57"/>
  <c r="I57"/>
  <c r="O25"/>
  <c r="H8"/>
  <c r="I38"/>
  <c r="O27"/>
  <c r="M88"/>
  <c r="M72"/>
  <c r="M73"/>
  <c r="M93"/>
  <c r="M81"/>
  <c r="I59"/>
  <c r="M44"/>
  <c r="I90"/>
  <c r="S13" s="1"/>
  <c r="M98"/>
  <c r="S17"/>
  <c r="I53"/>
  <c r="M35"/>
  <c r="M77"/>
  <c r="M52"/>
  <c r="F17"/>
  <c r="I17" s="1"/>
  <c r="M55"/>
  <c r="I60"/>
  <c r="L13"/>
  <c r="L14"/>
  <c r="I81"/>
  <c r="I88"/>
  <c r="M53"/>
  <c r="S95"/>
  <c r="I98"/>
  <c r="S30" s="1"/>
  <c r="I77"/>
  <c r="M87"/>
  <c r="M7"/>
  <c r="I55"/>
  <c r="M90"/>
  <c r="M80"/>
  <c r="Q502" i="8"/>
  <c r="H6" i="32"/>
  <c r="L10"/>
  <c r="AT382" i="8"/>
  <c r="AT393" s="1"/>
  <c r="AT389"/>
  <c r="AK397"/>
  <c r="M24" i="32"/>
  <c r="AW498" i="8"/>
  <c r="R397"/>
  <c r="L6" i="32"/>
  <c r="J17"/>
  <c r="M17" s="1"/>
  <c r="AO451" i="8"/>
  <c r="H9" i="5"/>
  <c r="I7" i="32"/>
  <c r="K80" i="11"/>
  <c r="I3" i="5" s="1"/>
  <c r="AW547" i="8"/>
  <c r="AT280"/>
  <c r="Y502"/>
  <c r="H9" i="4"/>
  <c r="I39" i="32"/>
  <c r="O39" s="1"/>
  <c r="G80" i="11"/>
  <c r="I3" i="4" s="1"/>
  <c r="G349" i="11"/>
  <c r="I8" i="4" s="1"/>
  <c r="G262" i="11"/>
  <c r="I7" i="4" s="1"/>
  <c r="G213" i="11"/>
  <c r="I6" i="4" s="1"/>
  <c r="R393" i="8"/>
  <c r="I72" i="32"/>
  <c r="AH330" i="8"/>
  <c r="K349" i="11"/>
  <c r="I8" i="5" s="1"/>
  <c r="J10" i="32"/>
  <c r="G9" i="5"/>
  <c r="R451" i="8"/>
  <c r="K107" i="11"/>
  <c r="I4" i="5" s="1"/>
  <c r="K4" i="11"/>
  <c r="I2" i="5" s="1"/>
  <c r="I62" i="32"/>
  <c r="M56"/>
  <c r="J6"/>
  <c r="K213" i="11"/>
  <c r="I6" i="5" s="1"/>
  <c r="Y562" i="8"/>
  <c r="Y558"/>
  <c r="AT378"/>
  <c r="M397"/>
  <c r="K262" i="11"/>
  <c r="I7" i="5" s="1"/>
  <c r="F10" i="32"/>
  <c r="G4" i="11"/>
  <c r="I2" i="4" s="1"/>
  <c r="G9"/>
  <c r="G6" i="32"/>
  <c r="AH293" i="8"/>
  <c r="AT432"/>
  <c r="H10" i="32"/>
  <c r="H14"/>
  <c r="M62"/>
  <c r="Q562" i="8"/>
  <c r="Q558"/>
  <c r="H397"/>
  <c r="AT367"/>
  <c r="F9" i="5"/>
  <c r="K140" i="11"/>
  <c r="I5" i="5" s="1"/>
  <c r="F506" i="8"/>
  <c r="AT272"/>
  <c r="L293"/>
  <c r="AT421"/>
  <c r="H451"/>
  <c r="L330"/>
  <c r="AT309"/>
  <c r="AC562"/>
  <c r="AC558"/>
  <c r="G107" i="11"/>
  <c r="I4" i="4" s="1"/>
  <c r="G140" i="11"/>
  <c r="I5" i="4" s="1"/>
  <c r="F562" i="8"/>
  <c r="F9" i="4"/>
  <c r="AW480" i="8" l="1"/>
  <c r="I10" i="32"/>
  <c r="M10"/>
  <c r="O7"/>
  <c r="Q11" s="1"/>
  <c r="I44"/>
  <c r="M36"/>
  <c r="M43"/>
  <c r="I56"/>
  <c r="M86"/>
  <c r="O17"/>
  <c r="M21"/>
  <c r="K6"/>
  <c r="M6" s="1"/>
  <c r="M38"/>
  <c r="O38" s="1"/>
  <c r="M76"/>
  <c r="M42"/>
  <c r="M69"/>
  <c r="I86"/>
  <c r="H15"/>
  <c r="S6"/>
  <c r="Q5"/>
  <c r="F6"/>
  <c r="I6" s="1"/>
  <c r="I26"/>
  <c r="M26"/>
  <c r="I80"/>
  <c r="S14" s="1"/>
  <c r="I21"/>
  <c r="I76"/>
  <c r="N653" i="8"/>
  <c r="AT443"/>
  <c r="AO447"/>
  <c r="AT447" s="1"/>
  <c r="J14" i="32"/>
  <c r="M14" s="1"/>
  <c r="I10" i="4"/>
  <c r="I10" i="5"/>
  <c r="Y506" i="8"/>
  <c r="AW506" s="1"/>
  <c r="AT397"/>
  <c r="I9" i="4"/>
  <c r="J11" i="32"/>
  <c r="M11" s="1"/>
  <c r="F558" i="8"/>
  <c r="AW558" s="1"/>
  <c r="F502"/>
  <c r="AW502" s="1"/>
  <c r="J15" i="32"/>
  <c r="M15" s="1"/>
  <c r="AT325" i="8"/>
  <c r="P330"/>
  <c r="AT330" s="1"/>
  <c r="AT288"/>
  <c r="P293"/>
  <c r="AT293" s="1"/>
  <c r="I51" i="32"/>
  <c r="G4"/>
  <c r="I43"/>
  <c r="I42"/>
  <c r="H5"/>
  <c r="I5" s="1"/>
  <c r="I9" i="5"/>
  <c r="M51" i="32"/>
  <c r="O10" l="1"/>
  <c r="Q9" s="1"/>
  <c r="O26"/>
  <c r="I37"/>
  <c r="S22"/>
  <c r="O21"/>
  <c r="S10"/>
  <c r="M37"/>
  <c r="O37" s="1"/>
  <c r="F8"/>
  <c r="I8" s="1"/>
  <c r="O6"/>
  <c r="Q6"/>
  <c r="S11"/>
  <c r="I69"/>
  <c r="F14"/>
  <c r="I14" s="1"/>
  <c r="O14" s="1"/>
  <c r="I24"/>
  <c r="O24" s="1"/>
  <c r="M70"/>
  <c r="H13"/>
  <c r="I70"/>
  <c r="K3"/>
  <c r="K4"/>
  <c r="F15"/>
  <c r="I15" s="1"/>
  <c r="O15" s="1"/>
  <c r="L5"/>
  <c r="M5" s="1"/>
  <c r="O5" s="1"/>
  <c r="M96"/>
  <c r="I36"/>
  <c r="O36" s="1"/>
  <c r="J4"/>
  <c r="J8"/>
  <c r="M8" s="1"/>
  <c r="I35"/>
  <c r="O35" s="1"/>
  <c r="F11"/>
  <c r="I11" s="1"/>
  <c r="O11" s="1"/>
  <c r="F16"/>
  <c r="I16" s="1"/>
  <c r="AI826" i="8"/>
  <c r="AT436"/>
  <c r="M34" i="32"/>
  <c r="J13"/>
  <c r="M13" s="1"/>
  <c r="H4"/>
  <c r="I68"/>
  <c r="AT320" i="8"/>
  <c r="P328"/>
  <c r="AT328" s="1"/>
  <c r="G3" i="32"/>
  <c r="M68"/>
  <c r="AT283" i="8"/>
  <c r="P291"/>
  <c r="AT291" s="1"/>
  <c r="S23" i="32" l="1"/>
  <c r="Q10"/>
  <c r="S35"/>
  <c r="Q13"/>
  <c r="L3"/>
  <c r="L4"/>
  <c r="M4" s="1"/>
  <c r="O8"/>
  <c r="Q15" s="1"/>
  <c r="S37" s="1"/>
  <c r="F4"/>
  <c r="I4" s="1"/>
  <c r="M30"/>
  <c r="H9"/>
  <c r="I96"/>
  <c r="Q14"/>
  <c r="S36"/>
  <c r="S65"/>
  <c r="Q20"/>
  <c r="S63"/>
  <c r="Q18"/>
  <c r="I30"/>
  <c r="F13"/>
  <c r="I13" s="1"/>
  <c r="O13" s="1"/>
  <c r="I34"/>
  <c r="O34" s="1"/>
  <c r="Q23"/>
  <c r="S96"/>
  <c r="T1077" i="8"/>
  <c r="M29" i="32"/>
  <c r="AG1077" i="8"/>
  <c r="I97" i="32"/>
  <c r="S4" s="1"/>
  <c r="M97"/>
  <c r="O4" l="1"/>
  <c r="O30"/>
  <c r="S64" s="1"/>
  <c r="Q16"/>
  <c r="H3"/>
  <c r="S59"/>
  <c r="S21"/>
  <c r="Q8"/>
  <c r="S20"/>
  <c r="Q7"/>
  <c r="F9"/>
  <c r="I9" s="1"/>
  <c r="J16"/>
  <c r="M16" s="1"/>
  <c r="I29"/>
  <c r="O29" s="1"/>
  <c r="I102"/>
  <c r="M102"/>
  <c r="Q19" l="1"/>
  <c r="Q12"/>
  <c r="S19"/>
  <c r="Q3"/>
  <c r="Q25" s="1"/>
  <c r="S2"/>
  <c r="S93"/>
  <c r="S101" s="1"/>
  <c r="O16"/>
  <c r="O18" s="1"/>
  <c r="J3"/>
  <c r="M3" s="1"/>
  <c r="J9"/>
  <c r="M9" s="1"/>
  <c r="O9" s="1"/>
  <c r="F3"/>
  <c r="I3" s="1"/>
  <c r="M28"/>
  <c r="M20" s="1"/>
  <c r="M19" s="1"/>
  <c r="O3" l="1"/>
  <c r="I28"/>
  <c r="J102" l="1"/>
  <c r="Q4"/>
  <c r="O28"/>
  <c r="I20"/>
  <c r="I19" s="1"/>
  <c r="O19" s="1"/>
  <c r="AI1029" i="8"/>
  <c r="AI1030" s="1"/>
  <c r="AI1014"/>
  <c r="O20" i="32" l="1"/>
  <c r="O40"/>
  <c r="P39" s="1"/>
  <c r="Q17" l="1"/>
  <c r="Q21" s="1"/>
  <c r="Q22" s="1"/>
  <c r="Q27" s="1"/>
  <c r="S5" l="1"/>
  <c r="S24" s="1"/>
  <c r="S62"/>
  <c r="S29" l="1"/>
  <c r="S61"/>
  <c r="S33" l="1"/>
  <c r="S91"/>
  <c r="S92" l="1"/>
  <c r="S98" s="1"/>
</calcChain>
</file>

<file path=xl/sharedStrings.xml><?xml version="1.0" encoding="utf-8"?>
<sst xmlns="http://schemas.openxmlformats.org/spreadsheetml/2006/main" count="7414" uniqueCount="5031">
  <si>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</si>
  <si>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</si>
  <si>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</si>
  <si>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</si>
  <si>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</si>
  <si>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</si>
  <si>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</si>
  <si>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</si>
  <si>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</si>
  <si>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</si>
  <si>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</si>
  <si>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</si>
  <si>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</si>
  <si>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</si>
  <si>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</si>
  <si>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</si>
  <si>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</si>
  <si>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</si>
  <si>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</si>
  <si>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</si>
  <si>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</si>
  <si>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</si>
  <si>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</si>
  <si>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</si>
  <si>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</si>
  <si>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</si>
  <si>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</si>
  <si>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</si>
  <si>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</si>
  <si>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</si>
  <si>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</si>
  <si>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</si>
  <si>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</si>
  <si>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</si>
  <si>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</si>
  <si>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</si>
  <si>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</si>
  <si>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</si>
  <si>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</si>
  <si>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</si>
  <si>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</si>
  <si>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</si>
  <si>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</si>
  <si>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</si>
  <si>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</si>
  <si>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</si>
  <si>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</si>
  <si>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</si>
  <si>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</si>
  <si>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</si>
  <si>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</si>
  <si>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</si>
  <si>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</si>
  <si>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</si>
  <si>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</si>
  <si>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</si>
  <si>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</si>
  <si>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</si>
  <si>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</si>
  <si>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</si>
  <si>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</si>
  <si>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</si>
  <si>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</si>
  <si>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</si>
  <si>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</si>
  <si>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</si>
  <si>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</si>
  <si>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</si>
  <si>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</si>
  <si>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</si>
  <si>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</si>
  <si>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</si>
  <si>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</si>
  <si>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</si>
  <si>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</si>
  <si>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</si>
  <si>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</si>
  <si>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</si>
  <si>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</si>
  <si>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</si>
  <si>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</si>
  <si>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</si>
  <si>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</si>
  <si>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</si>
  <si>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</si>
  <si>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</si>
  <si>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</si>
  <si>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</si>
  <si>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</si>
  <si>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</si>
  <si>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</si>
  <si>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</si>
  <si>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</si>
  <si>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</si>
  <si>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</si>
  <si>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</si>
  <si>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</si>
  <si>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</si>
  <si>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</si>
  <si>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</si>
  <si>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</si>
  <si>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</si>
  <si>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</si>
  <si>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</si>
  <si>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</si>
  <si>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</si>
  <si>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</si>
  <si>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</si>
  <si>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</si>
  <si>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</si>
  <si>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</si>
  <si>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</si>
  <si>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</si>
  <si>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</si>
  <si>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</si>
  <si>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</si>
  <si>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</si>
  <si>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</si>
  <si>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ROCNE OBRATY</t>
  </si>
  <si>
    <t>PS MD</t>
  </si>
  <si>
    <t>PS DAL</t>
  </si>
  <si>
    <t>PS SUM</t>
  </si>
  <si>
    <t>ROK MD</t>
  </si>
  <si>
    <t>ROK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</si>
  <si>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</si>
  <si>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</si>
  <si>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</si>
  <si>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</si>
  <si>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</si>
  <si>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</si>
  <si>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</si>
  <si>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</si>
  <si>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</si>
  <si>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</si>
  <si>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</si>
  <si>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</si>
  <si>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</si>
  <si>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</si>
  <si>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</si>
  <si>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</si>
  <si>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</si>
  <si>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</si>
  <si>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</si>
  <si>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</si>
  <si>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</si>
  <si>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</si>
  <si>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</si>
  <si>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</si>
  <si>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</si>
  <si>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</si>
  <si>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</si>
  <si>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</si>
  <si>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</si>
  <si>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</si>
  <si>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</si>
  <si>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</si>
  <si>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</si>
  <si>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</si>
  <si>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</si>
  <si>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</si>
  <si>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</si>
  <si>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</si>
  <si>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</si>
  <si>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</si>
  <si>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</si>
  <si>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</si>
  <si>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</si>
  <si>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</si>
  <si>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</si>
  <si>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</si>
  <si>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</si>
  <si>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</si>
  <si>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</si>
  <si>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</si>
  <si>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</si>
  <si>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</si>
  <si>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</si>
  <si>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</si>
  <si>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</si>
  <si>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</si>
  <si>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</si>
  <si>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</si>
  <si>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</si>
  <si>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</si>
  <si>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</si>
  <si>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</si>
  <si>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</si>
  <si>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</si>
  <si>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</si>
  <si>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</si>
  <si>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</si>
  <si>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</si>
  <si>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</si>
  <si>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</si>
  <si>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</si>
  <si>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</si>
  <si>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</si>
  <si>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</si>
  <si>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</si>
  <si>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</si>
  <si>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</si>
  <si>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</si>
  <si>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</si>
  <si>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</si>
  <si>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</si>
  <si>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</si>
  <si>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</si>
  <si>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</si>
  <si>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</si>
  <si>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</si>
  <si>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</si>
  <si>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</si>
  <si>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</si>
  <si>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</si>
  <si>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</si>
  <si>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</si>
  <si>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</si>
  <si>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</si>
  <si>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</si>
  <si>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</si>
  <si>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</si>
  <si>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</si>
  <si>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</si>
  <si>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</si>
  <si>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</si>
  <si>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</si>
  <si>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</si>
  <si>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</si>
  <si>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</si>
  <si>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</si>
  <si>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</si>
  <si>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</si>
  <si>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</si>
  <si>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</si>
  <si>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</si>
  <si>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</si>
  <si>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</si>
  <si>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</si>
  <si>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</si>
  <si>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</si>
  <si>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</si>
  <si>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</si>
  <si>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</si>
  <si>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</si>
  <si>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</si>
  <si>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</si>
  <si>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</si>
  <si>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</si>
  <si>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</si>
  <si>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</si>
  <si>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</si>
  <si>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</si>
  <si>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</si>
  <si>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</si>
  <si>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</si>
  <si>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</si>
  <si>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</si>
  <si>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</si>
  <si>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</si>
  <si>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</si>
  <si>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</si>
  <si>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</si>
  <si>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</si>
  <si>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</si>
  <si>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</si>
  <si>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</si>
  <si>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</si>
  <si>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</si>
  <si>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</si>
  <si>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</si>
  <si>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</si>
  <si>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</si>
  <si>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</si>
  <si>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</si>
  <si>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</si>
  <si>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</si>
  <si>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</si>
  <si>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</si>
  <si>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</si>
  <si>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</si>
  <si>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</si>
  <si>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</si>
  <si>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</si>
  <si>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</si>
  <si>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</si>
  <si>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</si>
  <si>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</si>
  <si>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</si>
  <si>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</si>
  <si>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</si>
  <si>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</si>
  <si>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</si>
  <si>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</si>
  <si>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</si>
  <si>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</si>
  <si>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</si>
  <si>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</si>
  <si>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</si>
  <si>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</si>
  <si>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</si>
  <si>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</si>
  <si>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</si>
  <si>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</si>
  <si>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</si>
  <si>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</si>
  <si>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</si>
  <si>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</si>
  <si>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</si>
  <si>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</si>
  <si>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</si>
  <si>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</si>
  <si>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</si>
  <si>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</si>
  <si>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</si>
  <si>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</si>
  <si>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</si>
  <si>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</si>
  <si>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</si>
  <si>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</si>
  <si>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</si>
  <si>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</si>
  <si>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</si>
  <si>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</si>
  <si>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</si>
  <si>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</si>
  <si>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</si>
  <si>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</si>
  <si>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</si>
  <si>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</si>
  <si>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</si>
  <si>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</si>
  <si>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</si>
  <si>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</si>
  <si>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</si>
  <si>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</si>
  <si>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</si>
  <si>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</si>
  <si>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</si>
  <si>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</si>
  <si>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</si>
  <si>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</si>
  <si>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</si>
  <si>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</si>
  <si>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</si>
  <si>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</si>
  <si>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</si>
  <si>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</si>
  <si>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</si>
  <si>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</si>
  <si>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</si>
  <si>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</si>
  <si>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</si>
  <si>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</si>
  <si>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</si>
  <si>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</si>
  <si>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</si>
  <si>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</si>
  <si>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</si>
  <si>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</si>
  <si>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</si>
  <si>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</si>
  <si>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</si>
  <si>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</si>
  <si>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</si>
  <si>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</si>
  <si>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</si>
  <si>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</si>
  <si>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</si>
  <si>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</si>
  <si>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</si>
  <si>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</si>
  <si>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</si>
  <si>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</si>
  <si>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</si>
  <si>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</si>
  <si>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</si>
  <si>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</si>
  <si>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</si>
  <si>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</si>
  <si>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</si>
  <si>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</si>
  <si>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</si>
  <si>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</si>
  <si>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</si>
  <si>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</si>
  <si>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</si>
  <si>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</si>
  <si>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</si>
  <si>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</si>
  <si>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</si>
  <si>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</si>
  <si>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</si>
  <si>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</si>
  <si>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</si>
  <si>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</si>
  <si>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</si>
  <si>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</si>
  <si>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</si>
  <si>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</si>
  <si>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</si>
  <si>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</si>
  <si>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</si>
  <si>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</si>
  <si>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</si>
  <si>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</si>
  <si>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</si>
  <si>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</si>
  <si>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</si>
  <si>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</si>
  <si>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</si>
  <si>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</si>
  <si>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</si>
  <si>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</si>
  <si>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</si>
  <si>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</si>
  <si>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</si>
  <si>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</si>
  <si>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</si>
  <si>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</si>
  <si>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</si>
  <si>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</si>
  <si>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</si>
  <si>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</si>
  <si>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</si>
  <si>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</si>
  <si>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</si>
  <si>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</si>
  <si>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</si>
  <si>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</si>
  <si>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</si>
  <si>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</si>
  <si>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</si>
  <si>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</si>
  <si>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</si>
  <si>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</si>
  <si>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</si>
  <si>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</si>
  <si>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</si>
  <si>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</si>
  <si>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</si>
  <si>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</si>
  <si>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</si>
  <si>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</si>
  <si>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</si>
  <si>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</si>
  <si>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</si>
  <si>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</si>
  <si>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</si>
  <si>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</si>
  <si>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</si>
  <si>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</si>
  <si>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</si>
  <si>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</si>
  <si>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</si>
  <si>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</si>
  <si>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</si>
  <si>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</si>
  <si>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</si>
  <si>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</si>
  <si>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</si>
  <si>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</si>
  <si>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</si>
  <si>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</si>
  <si>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</si>
  <si>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</si>
  <si>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</si>
  <si>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</si>
  <si>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</si>
  <si>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</si>
  <si>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</si>
  <si>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</si>
  <si>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</si>
  <si>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</si>
  <si>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</si>
  <si>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</si>
  <si>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</si>
  <si>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</si>
  <si>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</si>
  <si>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</si>
  <si>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</si>
  <si>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</si>
  <si>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</si>
  <si>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</si>
  <si>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</si>
  <si>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</si>
  <si>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</si>
  <si>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</si>
  <si>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</si>
  <si>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</si>
  <si>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</si>
  <si>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</si>
  <si>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</si>
  <si>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</si>
  <si>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</si>
  <si>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</si>
  <si>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</si>
  <si>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</si>
  <si>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</si>
  <si>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</si>
  <si>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</si>
  <si>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</si>
  <si>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</si>
  <si>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</si>
  <si>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</si>
  <si>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</si>
  <si>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</si>
  <si>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</si>
  <si>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</si>
  <si>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</si>
  <si>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</si>
  <si>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</si>
  <si>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</si>
  <si>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</si>
  <si>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</si>
  <si>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</si>
  <si>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</si>
  <si>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</si>
  <si>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</si>
  <si>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</si>
  <si>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</si>
  <si>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</si>
  <si>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</si>
  <si>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</si>
  <si>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</si>
  <si>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</si>
  <si>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</si>
  <si>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</si>
  <si>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</si>
  <si>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</si>
  <si>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</si>
  <si>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</si>
  <si>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</si>
  <si>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</si>
  <si>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</si>
  <si>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</si>
  <si>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</si>
  <si>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</si>
  <si>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</si>
  <si>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</si>
  <si>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</si>
  <si>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</si>
  <si>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</si>
  <si>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</si>
  <si>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</si>
  <si>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</si>
  <si>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</si>
  <si>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</si>
  <si>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</si>
  <si>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</si>
  <si>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</si>
  <si>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</si>
  <si>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</si>
  <si>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</si>
  <si>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</si>
  <si>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</si>
  <si>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</si>
  <si>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</si>
  <si>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</si>
  <si>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</si>
  <si>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</si>
  <si>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</si>
  <si>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</si>
  <si>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</si>
  <si>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</si>
  <si>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</si>
  <si>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</si>
  <si>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</si>
  <si>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</si>
  <si>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</si>
  <si>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</si>
  <si>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</si>
  <si>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</si>
  <si>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</si>
  <si>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</si>
  <si>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</si>
  <si>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</si>
  <si>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</si>
  <si>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</si>
  <si>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</si>
  <si>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</si>
  <si>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</si>
  <si>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</si>
  <si>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</si>
  <si>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</si>
  <si>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</si>
  <si>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</si>
  <si>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</si>
  <si>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</si>
  <si>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</si>
  <si>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</si>
  <si>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</si>
  <si>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</si>
  <si>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</si>
  <si>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</si>
  <si>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</si>
  <si>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</si>
  <si>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</si>
  <si>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</si>
  <si>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</si>
  <si>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</si>
  <si>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</si>
  <si>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</si>
  <si>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</si>
  <si>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</si>
  <si>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</si>
  <si>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</si>
  <si>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</si>
  <si>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</si>
  <si>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</si>
  <si>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</si>
  <si>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</si>
  <si>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</si>
  <si>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</si>
  <si>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</si>
  <si>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</si>
  <si>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</si>
  <si>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</si>
  <si>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</si>
  <si>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</si>
  <si>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</si>
  <si>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</si>
  <si>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</si>
  <si>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</si>
  <si>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</si>
  <si>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</si>
  <si>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</si>
  <si>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</si>
  <si>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</si>
  <si>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</si>
  <si>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</si>
  <si>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</si>
  <si>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</si>
  <si>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</si>
  <si>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</si>
  <si>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</si>
  <si>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</si>
  <si>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</si>
  <si>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</si>
  <si>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</si>
  <si>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</si>
  <si>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</si>
  <si>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</si>
  <si>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</si>
  <si>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</si>
  <si>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</si>
  <si>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</si>
  <si>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</si>
  <si>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</si>
  <si>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</si>
  <si>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</si>
  <si>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</si>
  <si>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</si>
  <si>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</si>
  <si>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</si>
  <si>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</si>
  <si>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</si>
  <si>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</si>
  <si>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</si>
  <si>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</si>
  <si>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</si>
  <si>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</si>
  <si>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</si>
  <si>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</si>
  <si>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</si>
  <si>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</si>
  <si>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</si>
  <si>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</si>
  <si>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</si>
  <si>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</si>
  <si>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</si>
  <si>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</si>
  <si>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</si>
  <si>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</si>
  <si>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</si>
  <si>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</si>
  <si>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</si>
  <si>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</si>
  <si>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</si>
  <si>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</si>
  <si>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</si>
  <si>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</si>
  <si>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</si>
  <si>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</si>
  <si>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</si>
  <si>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</si>
  <si>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</si>
  <si>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</si>
  <si>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</si>
  <si>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</si>
  <si>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</si>
  <si>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</si>
  <si>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</si>
  <si>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</si>
  <si>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</si>
  <si>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</si>
  <si>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</si>
  <si>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</si>
  <si>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</si>
  <si>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</si>
  <si>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</si>
  <si>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</si>
  <si>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</si>
  <si>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</si>
  <si>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</si>
  <si>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</si>
  <si>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</si>
  <si>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</si>
  <si>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</si>
  <si>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</si>
  <si>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</si>
  <si>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</si>
  <si>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</si>
  <si>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</si>
  <si>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</si>
  <si>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</si>
  <si>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</si>
  <si>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</si>
  <si>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</si>
  <si>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</si>
  <si>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</si>
  <si>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</si>
  <si>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</si>
  <si>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</si>
  <si>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</si>
  <si>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</si>
  <si>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</si>
  <si>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</si>
  <si>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</si>
  <si>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</si>
  <si>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</si>
  <si>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</si>
  <si>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</si>
  <si>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</si>
  <si>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</si>
  <si>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</si>
  <si>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</si>
  <si>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</si>
  <si>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</si>
  <si>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</si>
  <si>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</si>
  <si>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</si>
  <si>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</si>
  <si>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</si>
  <si>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</si>
  <si>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</si>
  <si>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</si>
  <si>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</si>
  <si>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</si>
  <si>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</si>
  <si>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</si>
  <si>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</si>
  <si>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</si>
  <si>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</si>
  <si>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</si>
  <si>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</si>
  <si>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</si>
  <si>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</si>
  <si>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</si>
  <si>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</si>
  <si>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</si>
  <si>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</si>
  <si>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</si>
  <si>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</si>
  <si>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</si>
  <si>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</si>
  <si>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</si>
  <si>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</si>
  <si>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</si>
  <si>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</si>
  <si>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</si>
  <si>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</si>
  <si>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</si>
  <si>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</si>
  <si>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</si>
  <si>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</si>
  <si>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</si>
  <si>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</si>
  <si>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</si>
  <si>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</si>
  <si>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</si>
  <si>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</si>
  <si>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</si>
  <si>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</si>
  <si>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</si>
  <si>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</si>
  <si>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</si>
  <si>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</si>
  <si>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</si>
  <si>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</si>
  <si>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</si>
  <si>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</si>
  <si>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</si>
  <si>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</si>
  <si>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</si>
  <si>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</si>
  <si>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</si>
  <si>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</si>
  <si>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</si>
  <si>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</si>
  <si>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</si>
  <si>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</si>
  <si>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</si>
  <si>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</si>
  <si>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</si>
  <si>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</si>
  <si>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</si>
  <si>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</si>
  <si>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</si>
  <si>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</si>
  <si>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</si>
  <si>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</si>
  <si>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</si>
  <si>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</si>
  <si>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</si>
  <si>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</si>
  <si>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</si>
  <si>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</si>
  <si>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</si>
  <si>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</si>
  <si>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</si>
  <si>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</si>
  <si>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</si>
  <si>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</si>
  <si>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</si>
  <si>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</si>
  <si>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</si>
  <si>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</si>
  <si>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</si>
  <si>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</si>
  <si>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</si>
  <si>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</si>
  <si>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</si>
  <si>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</si>
  <si>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</si>
  <si>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</si>
  <si>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</si>
  <si>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</si>
  <si>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</si>
  <si>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</si>
  <si>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</si>
  <si>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</si>
  <si>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</si>
  <si>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</si>
  <si>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</si>
  <si>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</si>
  <si>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</si>
  <si>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</si>
  <si>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</si>
  <si>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</si>
  <si>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</si>
  <si>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</si>
  <si>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</si>
  <si>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</si>
  <si>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</si>
  <si>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</si>
  <si>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</si>
  <si>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</si>
  <si>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</si>
  <si>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</si>
  <si>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</si>
  <si>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</si>
  <si>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</si>
  <si>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</si>
  <si>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</si>
  <si>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</si>
  <si>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</si>
  <si>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</si>
  <si>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</si>
  <si>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</si>
  <si>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</si>
  <si>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</si>
  <si>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</si>
  <si>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</si>
  <si>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</si>
  <si>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</si>
  <si>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</si>
  <si>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</si>
  <si>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</si>
  <si>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</si>
  <si>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</si>
  <si>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</si>
  <si>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</si>
  <si>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</si>
  <si>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</si>
  <si>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</si>
  <si>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</si>
  <si>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</si>
  <si>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</si>
  <si>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</si>
  <si>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</si>
  <si>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</si>
  <si>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</si>
  <si>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</si>
  <si>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</si>
  <si>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</si>
  <si>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</si>
  <si>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</si>
  <si>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</si>
  <si>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</si>
  <si>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</si>
  <si>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</si>
  <si>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</si>
  <si>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</si>
  <si>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</si>
  <si>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</si>
  <si>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</si>
  <si>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</si>
  <si>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</si>
  <si>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</si>
  <si>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</si>
  <si>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</si>
  <si>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</si>
  <si>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</si>
  <si>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</si>
  <si>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</si>
  <si>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</si>
  <si>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</si>
  <si>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</si>
  <si>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</si>
  <si>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</si>
  <si>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</si>
  <si>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</si>
  <si>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</si>
  <si>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</si>
  <si>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</si>
  <si>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</si>
  <si>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</si>
  <si>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</si>
  <si>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</si>
  <si>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</si>
  <si>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</si>
  <si>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</si>
  <si>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</si>
  <si>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</si>
  <si>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</si>
  <si>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</si>
  <si>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</si>
  <si>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</si>
  <si>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</si>
  <si>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</si>
  <si>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</si>
  <si>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</si>
  <si>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</si>
  <si>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</si>
  <si>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</si>
  <si>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</si>
  <si>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</si>
  <si>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</si>
  <si>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</si>
  <si>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</si>
  <si>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</si>
  <si>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</si>
  <si>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</si>
  <si>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</si>
  <si>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</si>
  <si>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</si>
  <si>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</si>
  <si>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</si>
  <si>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</si>
  <si>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</si>
  <si>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</si>
  <si>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</si>
  <si>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</si>
  <si>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</si>
  <si>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</si>
  <si>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</si>
  <si>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</si>
  <si>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</si>
  <si>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</si>
  <si>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</si>
  <si>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</si>
  <si>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</si>
  <si>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</si>
  <si>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</si>
  <si>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</si>
  <si>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</si>
  <si>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</si>
  <si>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</si>
  <si>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</si>
  <si>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</si>
  <si>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</si>
  <si>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</si>
  <si>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</si>
  <si>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</si>
  <si>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</si>
  <si>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</si>
  <si>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</si>
  <si>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</si>
  <si>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</si>
  <si>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</si>
  <si>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</si>
  <si>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</si>
  <si>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</si>
  <si>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</si>
  <si>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</si>
  <si>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</si>
  <si>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</si>
  <si>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</si>
  <si>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</si>
  <si>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</si>
  <si>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</si>
  <si>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</si>
  <si>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</si>
  <si>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</si>
  <si>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</si>
  <si>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</si>
  <si>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</si>
  <si>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</si>
  <si>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</si>
  <si>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</si>
  <si>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</si>
  <si>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</si>
  <si>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</si>
  <si>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</si>
  <si>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</si>
  <si>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</si>
  <si>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</si>
  <si>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</si>
  <si>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</si>
  <si>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</si>
  <si>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</si>
  <si>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</si>
  <si>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</si>
  <si>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</si>
  <si>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</si>
  <si>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</si>
  <si>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</si>
  <si>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</si>
  <si>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</si>
  <si>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</si>
  <si>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</si>
  <si>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</si>
  <si>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</si>
  <si>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</si>
  <si>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</si>
  <si>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</si>
  <si>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</si>
  <si>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</si>
  <si>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</si>
  <si>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</si>
  <si>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</si>
  <si>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</si>
  <si>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</si>
  <si>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</si>
  <si>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</si>
  <si>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</si>
  <si>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</si>
  <si>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</si>
  <si>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</si>
  <si>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</si>
  <si>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</si>
  <si>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</si>
  <si>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</si>
  <si>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</si>
  <si>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</si>
  <si>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</si>
  <si>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</si>
  <si>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</si>
  <si>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</si>
  <si>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</si>
  <si>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</si>
  <si>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</si>
  <si>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</si>
  <si>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</si>
  <si>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</si>
  <si>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</si>
  <si>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</si>
  <si>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</si>
  <si>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</si>
  <si>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</si>
  <si>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</si>
  <si>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</si>
  <si>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</si>
  <si>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</si>
  <si>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</si>
  <si>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</si>
  <si>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</si>
  <si>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</si>
  <si>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</si>
  <si>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</si>
  <si>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</si>
  <si>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</si>
  <si>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</si>
  <si>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</si>
  <si>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</si>
  <si>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</si>
  <si>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</si>
  <si>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</si>
  <si>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</si>
  <si>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</si>
  <si>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</si>
  <si>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</si>
  <si>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</si>
  <si>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</si>
  <si>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</si>
  <si>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</si>
  <si>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</si>
  <si>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</si>
  <si>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</si>
  <si>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</si>
  <si>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</si>
  <si>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</si>
  <si>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</si>
  <si>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</si>
  <si>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</si>
  <si>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</si>
  <si>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</si>
  <si>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</si>
  <si>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</si>
  <si>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</si>
  <si>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</si>
  <si>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</si>
  <si>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</si>
  <si>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</si>
  <si>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</si>
  <si>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</si>
  <si>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</si>
  <si>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</si>
  <si>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</si>
  <si>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</si>
  <si>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</si>
  <si>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</si>
  <si>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</si>
  <si>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</si>
  <si>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</si>
  <si>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</si>
  <si>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</si>
  <si>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</si>
  <si>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</si>
  <si>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</si>
  <si>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</si>
  <si>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</si>
  <si>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</si>
  <si>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</si>
  <si>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</si>
  <si>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</si>
  <si>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</si>
  <si>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</si>
  <si>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</si>
  <si>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</si>
  <si>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</si>
  <si>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</si>
  <si>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</si>
  <si>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</si>
  <si>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</si>
  <si>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</si>
  <si>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</si>
  <si>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</si>
  <si>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</si>
  <si>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</si>
  <si>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</si>
  <si>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</si>
  <si>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</si>
  <si>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</si>
  <si>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</si>
  <si>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</si>
  <si>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</si>
  <si>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</si>
  <si>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</si>
  <si>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</si>
  <si>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</si>
  <si>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</si>
  <si>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</si>
  <si>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</si>
  <si>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</si>
  <si>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</si>
  <si>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</si>
  <si>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</si>
  <si>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</si>
  <si>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</si>
  <si>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</si>
  <si>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</si>
  <si>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</si>
  <si>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</si>
  <si>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</si>
  <si>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</si>
  <si>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</si>
  <si>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</si>
  <si>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</si>
  <si>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</si>
  <si>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</si>
  <si>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</si>
  <si>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</si>
  <si>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</si>
  <si>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</si>
  <si>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</si>
  <si>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</si>
  <si>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</si>
  <si>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</si>
  <si>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</si>
  <si>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</si>
  <si>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</si>
  <si>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</si>
  <si>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</si>
  <si>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</si>
  <si>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</si>
  <si>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</si>
  <si>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</si>
  <si>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</si>
  <si>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</si>
  <si>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</si>
  <si>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</si>
  <si>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</si>
  <si>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</si>
  <si>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</si>
  <si>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</si>
  <si>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</si>
  <si>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</si>
  <si>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</si>
  <si>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</si>
  <si>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</si>
  <si>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</si>
  <si>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</si>
  <si>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</si>
  <si>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</si>
  <si>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</si>
  <si>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</si>
  <si>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</si>
  <si>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</si>
  <si>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</si>
  <si>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</si>
  <si>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</si>
  <si>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</si>
  <si>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</si>
  <si>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</si>
  <si>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</si>
  <si>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</si>
  <si>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</si>
  <si>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</si>
  <si>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</si>
  <si>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</si>
  <si>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</si>
  <si>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</si>
  <si>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</si>
  <si>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</si>
  <si>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</si>
  <si>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</si>
  <si>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30</t>
  </si>
  <si>
    <t>46</t>
  </si>
  <si>
    <t>58</t>
  </si>
  <si>
    <t>52</t>
  </si>
  <si>
    <t>k :</t>
  </si>
  <si>
    <t>ano</t>
  </si>
  <si>
    <t>ANO</t>
  </si>
  <si>
    <t>A. Informácie o účtovnej jednotke :</t>
  </si>
  <si>
    <t>Dátum zápisu do OR: 10.06.2005</t>
  </si>
  <si>
    <t>nie</t>
  </si>
  <si>
    <t>ne</t>
  </si>
  <si>
    <t>NIE</t>
  </si>
  <si>
    <t xml:space="preserve">Dátum výpisu: </t>
  </si>
  <si>
    <t>Zoznam výpisov: OR OS Banská Bystrica</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</si>
  <si>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</si>
  <si>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</si>
  <si>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</si>
  <si>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</si>
  <si>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</si>
  <si>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</si>
  <si>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</si>
  <si>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</si>
  <si>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</si>
  <si>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</si>
  <si>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</si>
  <si>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</si>
  <si>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</si>
  <si>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</si>
  <si>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</si>
  <si>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</si>
  <si>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</si>
  <si>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</si>
  <si>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</si>
  <si>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</si>
  <si>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</si>
  <si>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</si>
  <si>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</si>
  <si>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</si>
  <si>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</si>
  <si>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</si>
  <si>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</si>
  <si>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</si>
  <si>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</si>
  <si>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</si>
  <si>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</si>
  <si>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</si>
  <si>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</si>
  <si>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</si>
  <si>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</si>
  <si>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</si>
  <si>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</si>
  <si>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</si>
  <si>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</si>
  <si>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</si>
  <si>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</si>
  <si>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</si>
  <si>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</si>
  <si>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</si>
  <si>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</si>
  <si>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</si>
  <si>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</si>
  <si>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</si>
  <si>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</si>
  <si>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</si>
  <si>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</si>
  <si>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</si>
  <si>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</si>
  <si>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</si>
  <si>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</si>
  <si>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</si>
  <si>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</si>
  <si>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</si>
  <si>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</si>
  <si>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</si>
  <si>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</si>
  <si>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</si>
  <si>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</si>
  <si>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</si>
  <si>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</si>
  <si>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</si>
  <si>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</si>
  <si>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</si>
  <si>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</si>
  <si>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</si>
  <si>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</si>
  <si>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</si>
  <si>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</si>
  <si>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</si>
  <si>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</si>
  <si>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</si>
  <si>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</si>
  <si>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</si>
  <si>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</si>
  <si>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</si>
  <si>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</si>
  <si>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</si>
  <si>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</si>
  <si>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</si>
  <si>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</si>
  <si>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</si>
  <si>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</si>
  <si>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</si>
  <si>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</si>
  <si>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</si>
  <si>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</si>
  <si>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</si>
  <si>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</si>
  <si>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</si>
  <si>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</si>
  <si>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</si>
  <si>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</si>
  <si>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</si>
  <si>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</si>
  <si>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</si>
  <si>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</si>
  <si>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</si>
  <si>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</si>
  <si>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</si>
  <si>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</si>
  <si>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</si>
  <si>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</si>
  <si>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</si>
  <si>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</si>
  <si>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</si>
  <si>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</si>
  <si>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</si>
  <si>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</si>
  <si>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</si>
  <si>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</si>
  <si>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</si>
  <si>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</si>
  <si>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</si>
  <si>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</si>
  <si>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</si>
  <si>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</si>
  <si>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</si>
  <si>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</si>
  <si>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</si>
  <si>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</si>
  <si>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</si>
  <si>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</si>
  <si>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</si>
  <si>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</si>
  <si>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</si>
  <si>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</si>
  <si>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</si>
  <si>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</si>
  <si>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</si>
  <si>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</si>
  <si>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</si>
  <si>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</si>
  <si>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</si>
  <si>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</si>
  <si>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</si>
  <si>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</si>
  <si>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</si>
  <si>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</si>
  <si>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</si>
  <si>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</si>
  <si>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</si>
  <si>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</si>
  <si>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</si>
  <si>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</si>
  <si>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</si>
  <si>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</si>
  <si>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</si>
  <si>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</si>
  <si>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</si>
  <si>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</si>
  <si>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</si>
  <si>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</si>
  <si>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</si>
  <si>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</si>
  <si>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</si>
  <si>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</si>
  <si>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</si>
  <si>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</si>
  <si>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</si>
  <si>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</si>
  <si>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</si>
  <si>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</si>
  <si>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</si>
  <si>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</si>
  <si>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</si>
  <si>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</si>
  <si>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</si>
  <si>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</si>
  <si>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</si>
  <si>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</si>
  <si>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</si>
  <si>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</si>
  <si>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</si>
  <si>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</si>
  <si>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</si>
  <si>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</si>
  <si>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</si>
  <si>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</si>
  <si>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</si>
  <si>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</si>
  <si>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</si>
  <si>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</si>
  <si>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</si>
  <si>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</si>
  <si>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</si>
  <si>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</si>
  <si>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</si>
  <si>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</si>
  <si>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</si>
  <si>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</si>
  <si>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</si>
  <si>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</si>
  <si>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</si>
  <si>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</si>
  <si>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</si>
  <si>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</si>
  <si>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</si>
  <si>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</si>
  <si>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</si>
  <si>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</si>
  <si>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</si>
  <si>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</si>
  <si>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</si>
  <si>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</si>
  <si>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</si>
  <si>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</si>
  <si>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</si>
  <si>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</si>
  <si>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</si>
  <si>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</si>
  <si>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</si>
  <si>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</si>
  <si>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</si>
  <si>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</si>
  <si>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</si>
  <si>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</si>
  <si>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</si>
  <si>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</si>
  <si>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</si>
  <si>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</si>
  <si>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</si>
  <si>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</si>
  <si>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</si>
  <si>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</si>
  <si>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</si>
  <si>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</si>
  <si>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</si>
  <si>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</si>
  <si>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</si>
  <si>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</si>
  <si>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</si>
  <si>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</si>
  <si>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</si>
  <si>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</si>
  <si>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</si>
  <si>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</si>
  <si>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</si>
  <si>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</si>
  <si>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</si>
  <si>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</si>
  <si>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</si>
  <si>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</si>
  <si>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</si>
  <si>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</si>
  <si>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</si>
  <si>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</si>
  <si>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</si>
  <si>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</si>
  <si>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</si>
  <si>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</si>
  <si>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</si>
  <si>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</si>
  <si>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</si>
  <si>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</si>
  <si>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</si>
  <si>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</si>
  <si>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</si>
  <si>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</si>
  <si>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</si>
  <si>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</si>
  <si>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</si>
  <si>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</si>
  <si>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</si>
  <si>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</si>
  <si>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</si>
  <si>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</si>
  <si>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</si>
  <si>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</si>
  <si>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</si>
  <si>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</si>
  <si>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</si>
  <si>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</si>
  <si>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</si>
  <si>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</si>
  <si>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</si>
  <si>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</si>
  <si>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</si>
  <si>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</si>
  <si>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</si>
  <si>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</si>
  <si>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</si>
  <si>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</si>
  <si>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</si>
  <si>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</si>
  <si>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</si>
  <si>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</si>
  <si>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</si>
  <si>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</si>
  <si>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</si>
  <si>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</si>
  <si>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</si>
  <si>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</si>
  <si>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</si>
  <si>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</si>
  <si>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</si>
  <si>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</si>
  <si>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</si>
  <si>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</si>
  <si>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</si>
  <si>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</si>
  <si>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</si>
  <si>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</si>
  <si>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</si>
  <si>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</si>
  <si>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</si>
  <si>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</si>
  <si>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</si>
  <si>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</si>
  <si>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</si>
  <si>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</si>
  <si>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</si>
  <si>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</si>
  <si>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</si>
  <si>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</si>
  <si>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</si>
  <si>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</si>
  <si>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</si>
  <si>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</si>
  <si>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</si>
  <si>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</si>
  <si>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</si>
  <si>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</si>
  <si>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</si>
  <si>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</si>
  <si>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</si>
  <si>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</si>
  <si>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</si>
  <si>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</si>
  <si>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</si>
  <si>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</si>
  <si>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</si>
  <si>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</si>
  <si>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</si>
  <si>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</si>
  <si>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</si>
  <si>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</si>
  <si>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</si>
  <si>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</si>
  <si>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</si>
  <si>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</si>
  <si>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</si>
  <si>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</si>
  <si>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</si>
  <si>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</si>
  <si>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</si>
  <si>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</si>
  <si>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</si>
  <si>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</si>
  <si>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</si>
  <si>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</si>
  <si>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</si>
  <si>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</si>
  <si>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</si>
  <si>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</si>
  <si>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</si>
  <si>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</si>
  <si>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</si>
  <si>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</si>
  <si>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</si>
  <si>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</si>
  <si>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</si>
  <si>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</si>
  <si>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</si>
  <si>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</si>
  <si>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</si>
  <si>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</si>
  <si>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</si>
  <si>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</si>
  <si>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</si>
  <si>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</si>
  <si>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</si>
  <si>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</si>
  <si>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</si>
  <si>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</si>
  <si>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</si>
  <si>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</si>
  <si>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</si>
  <si>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</si>
  <si>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</si>
  <si>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</si>
  <si>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</si>
  <si>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</si>
  <si>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</si>
  <si>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</si>
  <si>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</si>
  <si>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</si>
  <si>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</si>
  <si>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zániku</t>
  </si>
  <si>
    <t>opodstatne-</t>
  </si>
  <si>
    <t>majetku z</t>
  </si>
  <si>
    <t>nosti</t>
  </si>
  <si>
    <t>Krátkodobý finančný majetok, na ktorý bolo zriadené záložné právo</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</si>
  <si>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</si>
  <si>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</si>
  <si>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</si>
  <si>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</si>
  <si>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</si>
  <si>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</si>
  <si>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</si>
  <si>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</si>
  <si>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</si>
  <si>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</si>
  <si>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</si>
  <si>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</si>
  <si>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</si>
  <si>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</si>
  <si>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</si>
  <si>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</si>
  <si>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</si>
  <si>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</si>
  <si>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</si>
  <si>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</si>
  <si>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</si>
  <si>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</si>
  <si>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</si>
  <si>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</si>
  <si>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</si>
  <si>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</si>
  <si>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</si>
  <si>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</si>
  <si>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</si>
  <si>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</si>
  <si>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</si>
  <si>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</si>
  <si>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</si>
  <si>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</si>
  <si>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</si>
  <si>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</si>
  <si>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</si>
  <si>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</si>
  <si>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</si>
  <si>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</si>
  <si>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</si>
  <si>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</si>
  <si>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</si>
  <si>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</si>
  <si>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</si>
  <si>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</si>
  <si>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</si>
  <si>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</si>
  <si>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</si>
  <si>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</si>
  <si>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</si>
  <si>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</si>
  <si>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</si>
  <si>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</si>
  <si>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</si>
  <si>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</si>
  <si>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</si>
  <si>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</si>
  <si>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</si>
  <si>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</si>
  <si>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</si>
  <si>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</si>
  <si>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</si>
  <si>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</si>
  <si>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</si>
  <si>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</si>
  <si>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</si>
  <si>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</si>
  <si>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</si>
  <si>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</si>
  <si>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</si>
  <si>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</si>
  <si>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</si>
  <si>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</si>
  <si>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</si>
  <si>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</si>
  <si>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</si>
  <si>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</si>
  <si>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</si>
  <si>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</si>
  <si>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</si>
  <si>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</si>
  <si>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</si>
  <si>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</si>
  <si>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</si>
  <si>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</si>
  <si>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</si>
  <si>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</si>
  <si>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</si>
  <si>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</si>
  <si>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</si>
  <si>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</si>
  <si>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</si>
  <si>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</si>
  <si>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</si>
  <si>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</si>
  <si>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</si>
  <si>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</si>
  <si>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</si>
  <si>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</si>
  <si>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</si>
  <si>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</si>
  <si>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</si>
  <si>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</si>
  <si>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</si>
  <si>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</si>
  <si>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</si>
  <si>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</si>
  <si>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</si>
  <si>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</si>
  <si>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</si>
  <si>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</si>
  <si>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</si>
  <si>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</si>
  <si>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</si>
  <si>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</si>
  <si>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</si>
  <si>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</si>
  <si>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</si>
  <si>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</si>
  <si>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</si>
  <si>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</si>
  <si>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</si>
  <si>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</si>
  <si>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</si>
  <si>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</si>
  <si>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</si>
  <si>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</si>
  <si>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</si>
  <si>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</si>
  <si>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</si>
  <si>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</si>
  <si>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</si>
  <si>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</si>
  <si>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</si>
  <si>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</si>
  <si>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</si>
  <si>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</si>
  <si>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</si>
  <si>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</si>
  <si>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</si>
  <si>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</si>
  <si>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</si>
  <si>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</si>
  <si>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</si>
  <si>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</si>
  <si>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</si>
  <si>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</si>
  <si>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</si>
  <si>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</si>
  <si>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</si>
  <si>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</si>
  <si>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</si>
  <si>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</si>
  <si>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</si>
  <si>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</si>
  <si>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</si>
  <si>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</si>
  <si>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Oblasť odbytu</t>
  </si>
  <si>
    <t>Typ výrobkov, tovarov, služieb  (napríklad A)</t>
  </si>
  <si>
    <t>Typ výrobkov, tovarov, služieb  (napríklad B)</t>
  </si>
  <si>
    <t>Typ výrobkov, tovarov, služieb  (napríklad C)</t>
  </si>
  <si>
    <t>H Informácie o výnosoch</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</si>
  <si>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</si>
  <si>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</si>
  <si>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</si>
  <si>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</si>
  <si>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</si>
  <si>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</si>
  <si>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</si>
  <si>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</si>
  <si>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</si>
  <si>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</si>
  <si>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</si>
  <si>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</si>
  <si>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</si>
  <si>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</si>
  <si>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</si>
  <si>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</si>
  <si>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</si>
  <si>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</si>
  <si>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</si>
  <si>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</si>
  <si>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</si>
  <si>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</si>
  <si>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</si>
  <si>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</si>
  <si>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</si>
  <si>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</si>
  <si>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</si>
  <si>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</si>
  <si>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</si>
  <si>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</si>
  <si>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</si>
  <si>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</si>
  <si>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</si>
  <si>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</si>
  <si>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</si>
  <si>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</si>
  <si>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</si>
  <si>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</si>
  <si>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</si>
  <si>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</si>
  <si>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</si>
  <si>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</si>
  <si>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</si>
  <si>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</si>
  <si>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</si>
  <si>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</si>
  <si>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</si>
  <si>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</si>
  <si>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</si>
  <si>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</si>
  <si>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</si>
  <si>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</si>
  <si>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</si>
  <si>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</si>
  <si>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</si>
  <si>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</si>
  <si>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</si>
  <si>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</si>
  <si>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</si>
  <si>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</si>
  <si>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</si>
  <si>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</si>
  <si>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</si>
  <si>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</si>
  <si>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</si>
  <si>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</si>
  <si>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</si>
  <si>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</si>
  <si>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</si>
  <si>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</si>
  <si>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</si>
  <si>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</si>
  <si>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</si>
  <si>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</si>
  <si>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</si>
  <si>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</si>
  <si>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</si>
  <si>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</si>
  <si>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</si>
  <si>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</si>
  <si>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</si>
  <si>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</si>
  <si>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</si>
  <si>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</si>
  <si>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</si>
  <si>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</si>
  <si>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L. Informácie o iných aktívach a pasívach</t>
  </si>
  <si>
    <t>1. Podmienené záväzky</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</si>
  <si>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</si>
  <si>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</si>
  <si>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</si>
  <si>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</si>
  <si>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</si>
  <si>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</si>
  <si>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</si>
  <si>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</si>
  <si>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</si>
  <si>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</si>
  <si>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</si>
  <si>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</si>
  <si>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</si>
  <si>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</si>
  <si>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</si>
  <si>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</si>
  <si>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</si>
  <si>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</si>
  <si>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</si>
  <si>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</si>
  <si>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</si>
  <si>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</si>
  <si>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</si>
  <si>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</si>
  <si>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</si>
  <si>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</si>
  <si>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</si>
  <si>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</si>
  <si>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</si>
  <si>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</si>
  <si>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</si>
  <si>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</si>
  <si>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</si>
  <si>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</si>
  <si>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</si>
  <si>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</si>
  <si>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</si>
  <si>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</si>
  <si>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</si>
  <si>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</si>
  <si>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</si>
  <si>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Dňa 10.1.2016 došlo ku .....</t>
  </si>
  <si>
    <t>N. Informácie o ekonomických vzťahoch medzi účtovnou jednotkou a spriaznenými osobami</t>
  </si>
  <si>
    <t>Členom štatutárnych orgánov neboli vyplatené žiadne odmeny a neboli poskytnuté pôžičky.</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</si>
  <si>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</si>
  <si>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</si>
  <si>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</si>
  <si>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</si>
  <si>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</si>
  <si>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</si>
  <si>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</si>
  <si>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</si>
  <si>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</si>
  <si>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</si>
  <si>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</si>
  <si>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</si>
  <si>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</si>
  <si>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</si>
  <si>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</si>
  <si>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</si>
  <si>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</si>
  <si>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</si>
  <si>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</si>
  <si>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</si>
  <si>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</si>
  <si>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</si>
  <si>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</si>
  <si>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</si>
  <si>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</si>
  <si>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</si>
  <si>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</si>
  <si>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</si>
  <si>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</si>
  <si>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</si>
  <si>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</si>
  <si>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</si>
  <si>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</si>
  <si>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</si>
  <si>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</si>
  <si>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</si>
  <si>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</si>
  <si>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</si>
  <si>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</si>
  <si>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</si>
  <si>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</si>
  <si>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</si>
  <si>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Komentár k tab.47b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</si>
  <si>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</si>
  <si>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</si>
  <si>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</si>
  <si>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</si>
  <si>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</si>
  <si>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</si>
  <si>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</si>
  <si>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</si>
  <si>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</si>
  <si>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</si>
  <si>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</si>
  <si>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</si>
  <si>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</si>
  <si>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</si>
  <si>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</si>
  <si>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</si>
  <si>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</si>
  <si>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</si>
  <si>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</si>
  <si>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</si>
  <si>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</si>
  <si>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</si>
  <si>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</si>
  <si>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</si>
  <si>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</si>
  <si>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</si>
  <si>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</si>
  <si>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</si>
  <si>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</si>
  <si>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</si>
  <si>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</si>
  <si>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</si>
  <si>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</si>
  <si>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</si>
  <si>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</si>
  <si>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</si>
  <si>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</si>
  <si>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</si>
  <si>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</si>
  <si>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</si>
  <si>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</si>
  <si>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</si>
  <si>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</si>
  <si>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</si>
  <si>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</si>
  <si>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</si>
  <si>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</si>
  <si>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</si>
  <si>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</si>
  <si>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</si>
  <si>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</si>
  <si>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</si>
  <si>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</si>
  <si>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</si>
  <si>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</si>
  <si>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</si>
  <si>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</si>
  <si>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</si>
  <si>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</si>
  <si>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</si>
  <si>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</si>
  <si>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</si>
  <si>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</si>
  <si>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</si>
  <si>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</si>
  <si>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</si>
  <si>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</si>
  <si>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</si>
  <si>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</si>
  <si>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</si>
  <si>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</si>
  <si>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</si>
  <si>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</si>
  <si>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</si>
  <si>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</si>
  <si>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</si>
  <si>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</si>
  <si>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</si>
  <si>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</si>
  <si>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</si>
  <si>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</si>
  <si>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</si>
  <si>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</si>
  <si>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</si>
  <si>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</si>
  <si>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85</t>
  </si>
  <si>
    <t xml:space="preserve">A.III. </t>
  </si>
  <si>
    <t>86</t>
  </si>
  <si>
    <t>A.IV.</t>
  </si>
  <si>
    <t>87</t>
  </si>
  <si>
    <t>A.IV.1.</t>
  </si>
  <si>
    <t>A.V.</t>
  </si>
  <si>
    <t>90</t>
  </si>
  <si>
    <t>A.V.1.</t>
  </si>
  <si>
    <t>A.VI.</t>
  </si>
  <si>
    <t>93</t>
  </si>
  <si>
    <t>A.VI.1.</t>
  </si>
  <si>
    <t>A.VII.</t>
  </si>
  <si>
    <t>97</t>
  </si>
  <si>
    <t>A.VII.1.</t>
  </si>
  <si>
    <t>A.VIII.</t>
  </si>
  <si>
    <t>100</t>
  </si>
  <si>
    <t>101</t>
  </si>
  <si>
    <t>102</t>
  </si>
  <si>
    <t>103</t>
  </si>
  <si>
    <t>12.</t>
  </si>
  <si>
    <t>118</t>
  </si>
  <si>
    <t>136</t>
  </si>
  <si>
    <t>B.VI.</t>
  </si>
  <si>
    <t>B.VII.</t>
  </si>
  <si>
    <t>140</t>
  </si>
  <si>
    <t>141</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</si>
  <si>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</si>
  <si>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</si>
  <si>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</si>
  <si>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</si>
  <si>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</si>
  <si>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</si>
  <si>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</si>
  <si>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</si>
  <si>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</si>
  <si>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</si>
  <si>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</si>
  <si>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</si>
  <si>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</si>
  <si>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</si>
  <si>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</si>
  <si>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</si>
  <si>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</si>
  <si>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</si>
  <si>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</si>
  <si>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</si>
  <si>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</si>
  <si>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</si>
  <si>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</si>
  <si>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</si>
  <si>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</si>
  <si>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</si>
  <si>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</si>
  <si>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</si>
  <si>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</si>
  <si>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</si>
  <si>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</si>
  <si>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</si>
  <si>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</si>
  <si>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</si>
  <si>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</si>
  <si>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</si>
  <si>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</si>
  <si>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</si>
  <si>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</si>
  <si>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</si>
  <si>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DIČ</t>
  </si>
  <si>
    <t>Peňažné toky z prevádzkovej činnosti</t>
  </si>
  <si>
    <t>Výsledok hospodárenia z bežnej činnosti pred zdanením daňou z príjmov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</si>
  <si>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</si>
  <si>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</si>
  <si>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</si>
  <si>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</si>
  <si>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</si>
  <si>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</si>
  <si>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</si>
  <si>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</si>
  <si>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</si>
  <si>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</si>
  <si>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</si>
  <si>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</si>
  <si>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</si>
  <si>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Zmena stavu pohľadávok z prevádzkovej činnosti (-/+)</t>
  </si>
  <si>
    <t>Zmena stavu záväzkov z prevádzkovej činnosti (+/-)</t>
  </si>
  <si>
    <t>Zmena stavu zásob (-/+)</t>
  </si>
  <si>
    <t>Peňažné  toky  z prevádzkovej  činnosti s výnimkou príjmov a výdavkov, ktoré sa  uvádzajú  osobitne v iných častiach prehľadu  peňažných tokov (+/-),  (súčet Z/S  +  A. 1. + A. 2.)</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</si>
  <si>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</si>
  <si>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</si>
  <si>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</si>
  <si>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</si>
  <si>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</si>
  <si>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</si>
  <si>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</si>
  <si>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Peňažné toky z investičnej činnosti</t>
  </si>
  <si>
    <t>Výdavky na obstaranie dlhodobého nehmotného majetku (-)</t>
  </si>
  <si>
    <t>Výdavky na obstaranie dlhodobého hmotného majetku (-)</t>
  </si>
  <si>
    <t>Príjmy z predaja dlhodobého nehmotného majetku (+)</t>
  </si>
  <si>
    <t>Príjmy z predaja dlhodobého hmotného majetku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</si>
  <si>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</si>
  <si>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</si>
  <si>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</si>
  <si>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</si>
  <si>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</si>
  <si>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</si>
  <si>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</si>
  <si>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</si>
  <si>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</si>
  <si>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</si>
  <si>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</si>
  <si>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</si>
  <si>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</si>
  <si>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Peňažné toky z finančnej činnosti</t>
  </si>
  <si>
    <t>Peňažné toky vo  vlastnom  imaní (súčet C. 1. 1. až C. 1. 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</si>
  <si>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</si>
  <si>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</si>
  <si>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</si>
  <si>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</si>
  <si>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</si>
  <si>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</si>
  <si>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</si>
  <si>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</si>
  <si>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Príjmy z emisie dlhových cenných papierov (+)</t>
  </si>
  <si>
    <t>Výdavky na úhradu záväzkov z dlhových CP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</si>
  <si>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</si>
  <si>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</si>
  <si>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</si>
  <si>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</si>
  <si>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</si>
  <si>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</si>
  <si>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</si>
  <si>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</si>
  <si>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</si>
  <si>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</si>
  <si>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</si>
  <si>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</si>
  <si>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</si>
  <si>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peňažné  toky  z finančnej činnosti (súčet C. 1. až C. 9.)</t>
  </si>
  <si>
    <t>Čisté zvýšenie alebo čisté  zníženie peňažných prostriedkov (+/-), (súčet A + B + C)</t>
  </si>
  <si>
    <t>Stav peňažných prostriedkov a peňažných ekvivalentov na konci účtovného  obdobia pred zohľadnením kurzových rozdielov vyčíslených ku dňu, ku ktorému  sa zostavuje účtovná závierka (+/-)</t>
  </si>
  <si>
    <t xml:space="preserve">Kurzové rozdiely vyčíslené k peňažným prostriedkom a peňažným ekvivalentom ku dňu, ku ktorému sa zostavuje účtovná závierka (+/-)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</si>
  <si>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</si>
  <si>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</si>
  <si>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</si>
  <si>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</si>
  <si>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</si>
  <si>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</si>
  <si>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</si>
  <si>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</si>
  <si>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</si>
  <si>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</si>
  <si>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</si>
  <si>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</si>
  <si>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</si>
  <si>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</si>
  <si>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</si>
  <si>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</si>
  <si>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</si>
  <si>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</si>
  <si>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</si>
  <si>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</si>
  <si>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</si>
  <si>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</si>
  <si>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</si>
  <si>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</si>
  <si>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</si>
  <si>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</si>
  <si>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</si>
  <si>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</si>
  <si>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</si>
  <si>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</si>
  <si>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</si>
  <si>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</si>
  <si>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</si>
  <si>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</si>
  <si>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</si>
  <si>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</si>
  <si>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</si>
  <si>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</si>
  <si>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</si>
  <si>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</si>
  <si>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</si>
  <si>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</si>
  <si>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</si>
  <si>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</si>
  <si>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</si>
  <si>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</si>
  <si>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</si>
  <si>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</si>
  <si>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</si>
  <si>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</si>
  <si>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</si>
  <si>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</si>
  <si>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</si>
  <si>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</si>
  <si>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</si>
  <si>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</si>
  <si>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</si>
  <si>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</si>
  <si>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</si>
  <si>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</si>
  <si>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</si>
  <si>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</si>
  <si>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</si>
  <si>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</si>
  <si>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</si>
  <si>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</si>
  <si>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</si>
  <si>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</si>
  <si>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</si>
  <si>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</si>
  <si>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</si>
  <si>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</si>
  <si>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</si>
  <si>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</si>
  <si>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</si>
  <si>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</si>
  <si>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</si>
  <si>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</si>
  <si>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</si>
  <si>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</si>
  <si>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</si>
  <si>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</si>
  <si>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</si>
  <si>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</si>
  <si>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</si>
  <si>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</si>
  <si>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</si>
  <si>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</si>
  <si>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</si>
  <si>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</si>
  <si>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</si>
  <si>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</si>
  <si>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</si>
  <si>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</si>
  <si>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</si>
  <si>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</si>
  <si>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</si>
  <si>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</si>
  <si>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</si>
  <si>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</si>
  <si>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</si>
  <si>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</si>
  <si>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</si>
  <si>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</si>
  <si>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</si>
  <si>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</si>
  <si>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</si>
  <si>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</si>
  <si>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</si>
  <si>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</si>
  <si>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</si>
  <si>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</si>
  <si>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</si>
  <si>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</si>
  <si>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</si>
  <si>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</si>
  <si>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</si>
  <si>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</si>
  <si>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</si>
  <si>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</si>
  <si>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</si>
  <si>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</si>
  <si>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</si>
  <si>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</si>
  <si>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</si>
  <si>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</si>
  <si>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</si>
  <si>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</si>
  <si>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</si>
  <si>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</si>
  <si>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</si>
  <si>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</si>
  <si>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</si>
  <si>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</si>
  <si>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</si>
  <si>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</si>
  <si>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</si>
  <si>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</si>
  <si>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</si>
  <si>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</si>
  <si>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</si>
  <si>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</si>
  <si>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</si>
  <si>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</si>
  <si>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</si>
  <si>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</si>
  <si>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</si>
  <si>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</si>
  <si>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</si>
  <si>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</si>
  <si>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</si>
  <si>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</si>
  <si>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</si>
  <si>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</si>
  <si>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</si>
  <si>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</si>
  <si>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</si>
  <si>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</si>
  <si>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</si>
  <si>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</si>
  <si>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</si>
  <si>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</si>
  <si>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</si>
  <si>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</si>
  <si>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</si>
  <si>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</si>
  <si>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</si>
  <si>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</si>
  <si>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</si>
  <si>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</si>
  <si>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</si>
  <si>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</si>
  <si>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</si>
  <si>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</si>
  <si>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</si>
  <si>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</si>
  <si>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</si>
  <si>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</si>
  <si>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</si>
  <si>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</si>
  <si>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</si>
  <si>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</si>
  <si>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</si>
  <si>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</si>
  <si>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</si>
  <si>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</si>
  <si>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</si>
  <si>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</si>
  <si>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</si>
  <si>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</si>
  <si>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</si>
  <si>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</si>
  <si>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</si>
  <si>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</si>
  <si>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</si>
  <si>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</si>
  <si>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</si>
  <si>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</si>
  <si>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</si>
  <si>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</si>
  <si>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</si>
  <si>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</si>
  <si>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</si>
  <si>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</si>
  <si>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</si>
  <si>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</si>
  <si>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</si>
  <si>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</si>
  <si>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</si>
  <si>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</si>
  <si>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</si>
  <si>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</si>
  <si>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</si>
  <si>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</si>
  <si>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</si>
  <si>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</si>
  <si>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</si>
  <si>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</si>
  <si>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</si>
  <si>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</si>
  <si>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</si>
  <si>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</si>
  <si>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</si>
  <si>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</si>
  <si>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</si>
  <si>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</si>
  <si>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</si>
  <si>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</si>
  <si>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</si>
  <si>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</si>
  <si>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</si>
  <si>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</si>
  <si>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</si>
  <si>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</si>
  <si>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</si>
  <si>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</si>
  <si>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</si>
  <si>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</si>
  <si>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</si>
  <si>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</si>
  <si>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</si>
  <si>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</si>
  <si>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</si>
  <si>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</si>
  <si>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</si>
  <si>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</si>
  <si>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</si>
  <si>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</si>
  <si>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</si>
  <si>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</si>
  <si>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</si>
  <si>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</si>
  <si>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</si>
  <si>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</si>
  <si>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</si>
  <si>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</si>
  <si>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</si>
  <si>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</si>
  <si>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</si>
  <si>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</si>
  <si>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</si>
  <si>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</si>
  <si>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</si>
  <si>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</si>
  <si>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</si>
  <si>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</si>
  <si>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</si>
  <si>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</si>
  <si>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</si>
  <si>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</si>
  <si>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</si>
  <si>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</si>
  <si>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</si>
  <si>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</si>
  <si>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</si>
  <si>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</si>
  <si>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</si>
  <si>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</si>
  <si>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</si>
  <si>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</si>
  <si>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</si>
  <si>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</si>
  <si>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</si>
  <si>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</si>
  <si>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</si>
  <si>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</si>
  <si>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</si>
  <si>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</si>
  <si>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</si>
  <si>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</si>
  <si>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</si>
  <si>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</si>
  <si>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</si>
  <si>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</si>
  <si>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</si>
  <si>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</si>
  <si>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</si>
  <si>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</si>
  <si>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</si>
  <si>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</si>
  <si>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</si>
  <si>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</si>
  <si>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</si>
  <si>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</si>
  <si>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</si>
  <si>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</si>
  <si>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</si>
  <si>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</si>
  <si>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</si>
  <si>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</si>
  <si>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</si>
  <si>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</si>
  <si>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</si>
  <si>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</si>
  <si>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</si>
  <si>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</si>
  <si>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</si>
  <si>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</si>
  <si>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</si>
  <si>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</si>
  <si>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</si>
  <si>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</si>
  <si>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</si>
  <si>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</si>
  <si>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</si>
  <si>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</si>
  <si>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</si>
  <si>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</si>
  <si>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</si>
  <si>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</si>
  <si>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</si>
  <si>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</si>
  <si>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</si>
  <si>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</si>
  <si>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</si>
  <si>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</si>
  <si>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</si>
  <si>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</si>
  <si>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</si>
  <si>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</si>
  <si>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</si>
  <si>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</si>
  <si>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</si>
  <si>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</si>
  <si>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</si>
  <si>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</si>
  <si>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</si>
  <si>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</si>
  <si>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</si>
  <si>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</si>
  <si>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</si>
  <si>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</si>
  <si>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</si>
  <si>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</si>
  <si>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</si>
  <si>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</si>
  <si>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</si>
  <si>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</si>
  <si>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</si>
  <si>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</si>
  <si>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</si>
  <si>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</si>
  <si>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</si>
  <si>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</si>
  <si>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</si>
  <si>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</si>
  <si>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</si>
  <si>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</si>
  <si>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</si>
  <si>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</si>
  <si>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</si>
  <si>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</si>
  <si>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</si>
  <si>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</si>
  <si>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</si>
  <si>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</si>
  <si>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</si>
  <si>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</si>
  <si>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</si>
  <si>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</si>
  <si>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</si>
  <si>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</si>
  <si>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</si>
  <si>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</si>
  <si>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</si>
  <si>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</si>
  <si>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</si>
  <si>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</si>
  <si>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</si>
  <si>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</si>
  <si>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</si>
  <si>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</si>
  <si>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</si>
  <si>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</si>
  <si>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</si>
  <si>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</si>
  <si>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</si>
  <si>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</si>
  <si>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</si>
  <si>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</si>
  <si>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</si>
  <si>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</si>
  <si>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</si>
  <si>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</si>
  <si>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</si>
  <si>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</si>
  <si>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</si>
  <si>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</si>
  <si>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</si>
  <si>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</si>
  <si>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</si>
  <si>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</si>
  <si>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</si>
  <si>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</si>
  <si>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</si>
  <si>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</si>
  <si>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</si>
  <si>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</si>
  <si>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</si>
  <si>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</si>
  <si>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</si>
  <si>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</si>
  <si>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</si>
  <si>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</si>
  <si>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</si>
  <si>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</si>
  <si>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</si>
  <si>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</si>
  <si>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</si>
  <si>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</si>
  <si>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</si>
  <si>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</si>
  <si>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</si>
  <si>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</si>
  <si>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</si>
  <si>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</si>
  <si>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</si>
  <si>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</si>
  <si>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</si>
  <si>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</si>
  <si>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</si>
  <si>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</si>
  <si>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</si>
  <si>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</si>
  <si>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</si>
  <si>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</si>
  <si>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</si>
  <si>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</si>
  <si>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</si>
  <si>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</si>
  <si>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</si>
  <si>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</si>
  <si>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</si>
  <si>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</si>
  <si>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</si>
  <si>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</si>
  <si>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</si>
  <si>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</si>
  <si>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</si>
  <si>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</si>
  <si>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</si>
  <si>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</si>
  <si>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</si>
  <si>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</si>
  <si>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</si>
  <si>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</si>
  <si>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</si>
  <si>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</si>
  <si>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</si>
  <si>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</si>
  <si>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</si>
  <si>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</si>
  <si>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</si>
  <si>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</si>
  <si>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</si>
  <si>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</si>
  <si>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</si>
  <si>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</si>
  <si>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</si>
  <si>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</si>
  <si>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</si>
  <si>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</si>
  <si>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</si>
  <si>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</si>
  <si>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</si>
  <si>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</si>
  <si>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</si>
  <si>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</si>
  <si>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</si>
  <si>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</si>
  <si>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</si>
  <si>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</si>
  <si>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</si>
  <si>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</si>
  <si>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</si>
  <si>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</si>
  <si>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</si>
  <si>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</si>
  <si>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</si>
  <si>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</si>
  <si>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</si>
  <si>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</si>
  <si>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</si>
  <si>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</si>
  <si>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</si>
  <si>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</si>
  <si>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</si>
  <si>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</si>
  <si>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</si>
  <si>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</si>
  <si>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</si>
  <si>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</si>
  <si>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</si>
  <si>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</si>
  <si>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</si>
  <si>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</si>
  <si>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</si>
  <si>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</si>
  <si>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</si>
  <si>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</si>
  <si>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</si>
  <si>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</si>
  <si>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</si>
  <si>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</si>
  <si>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</si>
  <si>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</si>
  <si>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</si>
  <si>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</si>
  <si>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</si>
  <si>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</si>
  <si>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</si>
  <si>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</si>
  <si>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</si>
  <si>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</si>
  <si>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</si>
  <si>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</si>
  <si>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</si>
  <si>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</si>
  <si>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</si>
  <si>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</si>
  <si>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</si>
  <si>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</si>
  <si>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</si>
  <si>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</si>
  <si>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</si>
  <si>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</si>
  <si>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</si>
  <si>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</si>
  <si>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</si>
  <si>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</si>
  <si>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</si>
  <si>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</si>
  <si>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</si>
  <si>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</si>
  <si>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</si>
  <si>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</si>
  <si>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</si>
  <si>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</si>
  <si>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</si>
  <si>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</si>
  <si>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</si>
  <si>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</si>
  <si>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</si>
  <si>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</si>
  <si>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</si>
  <si>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</si>
  <si>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</si>
  <si>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</si>
  <si>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</si>
  <si>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</si>
  <si>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</si>
  <si>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</si>
  <si>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</si>
  <si>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</si>
  <si>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</si>
  <si>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</si>
  <si>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</si>
  <si>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</si>
  <si>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</si>
  <si>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</si>
  <si>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</si>
  <si>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</si>
  <si>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</si>
  <si>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</si>
  <si>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</si>
  <si>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</si>
  <si>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</si>
  <si>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</si>
  <si>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</si>
  <si>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</si>
  <si>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</si>
  <si>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</si>
  <si>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</si>
  <si>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</si>
  <si>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</si>
  <si>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</si>
  <si>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</si>
  <si>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</si>
  <si>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</si>
  <si>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</si>
  <si>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</si>
  <si>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</si>
  <si>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</si>
  <si>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</si>
  <si>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</si>
  <si>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</si>
  <si>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</si>
  <si>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</si>
  <si>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</si>
  <si>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</si>
  <si>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</si>
  <si>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</si>
  <si>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</si>
  <si>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</si>
  <si>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</si>
  <si>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</si>
  <si>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</si>
  <si>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</si>
  <si>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</si>
  <si>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</si>
  <si>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</si>
  <si>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</si>
  <si>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</si>
  <si>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</si>
  <si>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</si>
  <si>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</si>
  <si>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</si>
  <si>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</si>
  <si>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</si>
  <si>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</si>
  <si>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</si>
  <si>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</si>
  <si>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</si>
  <si>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</si>
  <si>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</si>
  <si>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</si>
  <si>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</si>
  <si>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</si>
  <si>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</si>
  <si>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</si>
  <si>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</si>
  <si>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</si>
  <si>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</si>
  <si>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</si>
  <si>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</si>
  <si>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</si>
  <si>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</si>
  <si>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</si>
  <si>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</si>
  <si>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</si>
  <si>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</si>
  <si>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</si>
  <si>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</si>
  <si>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</si>
  <si>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</si>
  <si>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</si>
  <si>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</si>
  <si>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</si>
  <si>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</si>
  <si>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</si>
  <si>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</si>
  <si>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</si>
  <si>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</si>
  <si>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</si>
  <si>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</si>
  <si>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</si>
  <si>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</si>
  <si>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</si>
  <si>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</si>
  <si>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</si>
  <si>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</si>
  <si>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</si>
  <si>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</si>
  <si>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</si>
  <si>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</si>
  <si>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</si>
  <si>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</si>
  <si>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</si>
  <si>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</si>
  <si>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</si>
  <si>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</si>
  <si>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</si>
  <si>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</si>
  <si>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</si>
  <si>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</si>
  <si>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</si>
  <si>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</si>
  <si>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</si>
  <si>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</si>
  <si>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</si>
  <si>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</si>
  <si>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</si>
  <si>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</si>
  <si>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</si>
  <si>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</si>
  <si>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</si>
  <si>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</si>
  <si>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</si>
  <si>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</si>
  <si>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</si>
  <si>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</si>
  <si>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</si>
  <si>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</si>
  <si>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</si>
  <si>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</si>
  <si>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</si>
  <si>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</si>
  <si>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</si>
  <si>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</si>
  <si>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</si>
  <si>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</si>
  <si>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</si>
  <si>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</si>
  <si>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</si>
  <si>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</si>
  <si>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</si>
  <si>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</si>
  <si>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</si>
  <si>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</si>
  <si>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</si>
  <si>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</si>
  <si>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</si>
  <si>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</si>
  <si>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</si>
  <si>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</si>
  <si>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</si>
  <si>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</si>
  <si>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</si>
  <si>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</si>
  <si>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</si>
  <si>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</si>
  <si>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</si>
  <si>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</si>
  <si>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</si>
  <si>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</si>
  <si>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</si>
  <si>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</si>
  <si>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</si>
  <si>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</si>
  <si>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</si>
  <si>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</si>
  <si>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</si>
  <si>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</si>
  <si>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</si>
  <si>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</si>
  <si>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</si>
  <si>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</si>
  <si>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</si>
  <si>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</si>
  <si>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</si>
  <si>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</si>
  <si>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</si>
  <si>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</si>
  <si>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</si>
  <si>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</si>
  <si>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</si>
  <si>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</si>
  <si>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</si>
  <si>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</si>
  <si>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</si>
  <si>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</si>
  <si>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</si>
  <si>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</si>
  <si>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</si>
  <si>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</si>
  <si>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</si>
  <si>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</si>
  <si>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</si>
  <si>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</si>
  <si>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</si>
  <si>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</si>
  <si>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</si>
  <si>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</si>
  <si>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</si>
  <si>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</si>
  <si>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</si>
  <si>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</si>
  <si>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</si>
  <si>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</si>
  <si>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</si>
  <si>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</si>
  <si>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</si>
  <si>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</si>
  <si>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</si>
  <si>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</si>
  <si>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</si>
  <si>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</si>
  <si>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</si>
  <si>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</si>
  <si>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</si>
  <si>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</si>
  <si>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</si>
  <si>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</si>
  <si>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</si>
  <si>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</si>
  <si>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</si>
  <si>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</si>
  <si>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</si>
  <si>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</si>
  <si>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</si>
  <si>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</si>
  <si>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</si>
  <si>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</si>
  <si>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</si>
  <si>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</si>
  <si>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</si>
  <si>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</si>
  <si>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</si>
  <si>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</si>
  <si>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</si>
  <si>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</si>
  <si>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</si>
  <si>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</si>
  <si>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</si>
  <si>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</si>
  <si>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</si>
  <si>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</si>
  <si>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</si>
  <si>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</si>
  <si>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</si>
  <si>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</si>
  <si>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</si>
  <si>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</si>
  <si>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</si>
  <si>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</si>
  <si>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</si>
  <si>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</si>
  <si>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</si>
  <si>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</si>
  <si>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</si>
  <si>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</si>
  <si>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</si>
  <si>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</si>
  <si>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</si>
  <si>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</si>
  <si>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</si>
  <si>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</si>
  <si>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</si>
  <si>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</si>
  <si>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</si>
  <si>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</si>
  <si>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</si>
  <si>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</si>
  <si>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</si>
  <si>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</si>
  <si>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</si>
  <si>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</si>
  <si>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</si>
  <si>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</si>
  <si>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</si>
  <si>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</si>
  <si>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</si>
  <si>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</si>
  <si>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</si>
  <si>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</si>
  <si>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</si>
  <si>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</si>
  <si>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</si>
  <si>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</si>
  <si>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</si>
  <si>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</si>
  <si>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</si>
  <si>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</si>
  <si>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</si>
  <si>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</si>
  <si>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</si>
  <si>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</si>
  <si>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</si>
  <si>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</si>
  <si>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</si>
  <si>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</si>
  <si>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</si>
  <si>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</si>
  <si>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</si>
  <si>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</si>
  <si>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</si>
  <si>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</si>
  <si>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</si>
  <si>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</si>
  <si>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</si>
  <si>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</si>
  <si>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</si>
  <si>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</si>
  <si>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</si>
  <si>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</si>
  <si>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</si>
  <si>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</si>
  <si>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</si>
  <si>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</si>
  <si>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</si>
  <si>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</si>
  <si>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</si>
  <si>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</si>
  <si>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</si>
  <si>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</si>
  <si>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</si>
  <si>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</si>
  <si>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</si>
  <si>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</si>
  <si>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</si>
  <si>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</si>
  <si>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</si>
  <si>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</si>
  <si>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</si>
  <si>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</si>
  <si>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</si>
  <si>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</si>
  <si>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</si>
  <si>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</si>
  <si>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</si>
  <si>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</si>
  <si>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</si>
  <si>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</si>
  <si>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</si>
  <si>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</si>
  <si>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</si>
  <si>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</si>
  <si>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</si>
  <si>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</si>
  <si>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</si>
  <si>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</si>
  <si>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</si>
  <si>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</si>
  <si>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</si>
  <si>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</si>
  <si>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</si>
  <si>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</si>
  <si>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</si>
  <si>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</si>
  <si>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</si>
  <si>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</si>
  <si>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</si>
  <si>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</si>
  <si>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</si>
  <si>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</si>
  <si>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</si>
  <si>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</si>
  <si>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</si>
  <si>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</si>
  <si>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</si>
  <si>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</si>
  <si>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</si>
  <si>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</si>
  <si>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</si>
  <si>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</si>
  <si>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</si>
  <si>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</si>
  <si>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</si>
  <si>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</si>
  <si>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</si>
  <si>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</si>
  <si>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</si>
  <si>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</si>
  <si>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</si>
  <si>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</si>
  <si>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</si>
  <si>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</si>
  <si>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</si>
  <si>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</si>
  <si>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</si>
  <si>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</si>
  <si>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</si>
  <si>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</si>
  <si>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</si>
  <si>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</si>
  <si>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</si>
  <si>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</si>
  <si>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</si>
  <si>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</si>
  <si>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</si>
  <si>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</si>
  <si>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</si>
  <si>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</si>
  <si>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</si>
  <si>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</si>
  <si>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</si>
  <si>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</si>
  <si>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</si>
  <si>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</si>
  <si>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</si>
  <si>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</si>
  <si>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</si>
  <si>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</si>
  <si>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</si>
  <si>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</si>
  <si>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</si>
  <si>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</si>
  <si>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</si>
  <si>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</si>
  <si>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</si>
  <si>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</si>
  <si>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</si>
  <si>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</si>
  <si>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</si>
  <si>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</si>
  <si>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</si>
  <si>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</si>
  <si>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</si>
  <si>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</si>
  <si>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</si>
  <si>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</si>
  <si>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</si>
  <si>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</si>
  <si>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</si>
  <si>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</si>
  <si>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</si>
  <si>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</si>
  <si>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</si>
  <si>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</si>
  <si>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</si>
  <si>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</si>
  <si>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</si>
  <si>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</si>
  <si>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</si>
  <si>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</si>
  <si>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</si>
  <si>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</si>
  <si>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</si>
  <si>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</si>
  <si>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</si>
  <si>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</si>
  <si>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</si>
  <si>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</si>
  <si>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</si>
  <si>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</si>
  <si>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</si>
  <si>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</si>
  <si>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</si>
  <si>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</si>
  <si>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</si>
  <si>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</si>
  <si>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</si>
  <si>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</si>
  <si>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</si>
  <si>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</si>
  <si>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</si>
  <si>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</si>
  <si>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</si>
  <si>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</si>
  <si>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</si>
  <si>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</si>
  <si>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</si>
  <si>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</si>
  <si>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</si>
  <si>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</si>
  <si>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</si>
  <si>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</si>
  <si>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</si>
  <si>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</si>
  <si>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</si>
  <si>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</si>
  <si>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</si>
  <si>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</si>
  <si>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</si>
  <si>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</si>
  <si>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</si>
  <si>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</si>
  <si>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</si>
  <si>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</si>
  <si>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</si>
  <si>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</si>
  <si>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</si>
  <si>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</si>
  <si>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</si>
  <si>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</si>
  <si>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</si>
  <si>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</si>
  <si>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</si>
  <si>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</si>
  <si>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</si>
  <si>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</si>
  <si>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</si>
  <si>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</si>
  <si>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</si>
  <si>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</si>
  <si>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</si>
  <si>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</si>
  <si>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</si>
  <si>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</si>
  <si>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</si>
  <si>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</si>
  <si>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</si>
  <si>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</si>
  <si>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</si>
  <si>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</si>
  <si>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</si>
  <si>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</si>
  <si>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</si>
  <si>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</si>
  <si>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</si>
  <si>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</si>
  <si>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</si>
  <si>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</si>
  <si>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</si>
  <si>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</si>
  <si>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</si>
  <si>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</si>
  <si>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</si>
  <si>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</si>
  <si>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</si>
  <si>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</si>
  <si>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</si>
  <si>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</si>
  <si>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</si>
  <si>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</si>
  <si>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</si>
  <si>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</si>
  <si>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</si>
  <si>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</si>
  <si>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</si>
  <si>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</si>
  <si>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</si>
  <si>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</si>
  <si>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</si>
  <si>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</si>
  <si>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</si>
  <si>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</si>
  <si>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</si>
  <si>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</si>
  <si>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</si>
  <si>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</si>
  <si>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</si>
  <si>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</si>
  <si>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</si>
  <si>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</si>
  <si>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</si>
  <si>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</si>
  <si>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</si>
  <si>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</si>
  <si>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</si>
  <si>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</si>
  <si>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</si>
  <si>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</si>
  <si>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</si>
  <si>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</si>
  <si>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</si>
  <si>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</si>
  <si>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</si>
  <si>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</si>
  <si>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</si>
  <si>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</si>
  <si>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</si>
  <si>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</si>
  <si>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</si>
  <si>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</si>
  <si>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</si>
  <si>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</si>
  <si>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</si>
  <si>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</si>
  <si>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</si>
  <si>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</si>
  <si>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</si>
  <si>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</si>
  <si>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</si>
  <si>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</si>
  <si>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</si>
  <si>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</si>
  <si>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</si>
  <si>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</si>
  <si>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</si>
  <si>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</si>
  <si>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</si>
  <si>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</si>
  <si>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</si>
  <si>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</si>
  <si>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</si>
  <si>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</si>
  <si>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</si>
  <si>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</si>
  <si>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</si>
  <si>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</si>
  <si>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</si>
  <si>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</si>
  <si>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</si>
  <si>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</si>
  <si>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</si>
  <si>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</si>
  <si>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</si>
  <si>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</si>
  <si>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</si>
  <si>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</si>
  <si>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</si>
  <si>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</si>
  <si>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</si>
  <si>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</si>
  <si>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</si>
  <si>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</si>
  <si>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</si>
  <si>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</si>
  <si>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</si>
  <si>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</si>
  <si>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</si>
  <si>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</si>
  <si>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</si>
  <si>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</si>
  <si>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</si>
  <si>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</si>
  <si>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</si>
  <si>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</si>
  <si>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</si>
  <si>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</si>
  <si>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</si>
  <si>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</si>
  <si>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</si>
  <si>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</si>
  <si>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</si>
  <si>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</si>
  <si>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</si>
  <si>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</si>
  <si>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</si>
  <si>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</si>
  <si>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</si>
  <si>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</si>
  <si>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</si>
  <si>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</si>
  <si>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</si>
  <si>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</si>
  <si>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</si>
  <si>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</si>
  <si>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</si>
  <si>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</si>
  <si>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</si>
  <si>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</si>
  <si>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</si>
  <si>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</si>
  <si>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</si>
  <si>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</si>
  <si>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</si>
  <si>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</si>
  <si>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</si>
  <si>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</si>
  <si>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</si>
  <si>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</si>
  <si>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</si>
  <si>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</si>
  <si>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</si>
  <si>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</si>
  <si>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</si>
  <si>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</si>
  <si>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</si>
  <si>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</si>
  <si>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</si>
  <si>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</si>
  <si>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</si>
  <si>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</si>
  <si>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</si>
  <si>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</si>
  <si>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</si>
  <si>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</si>
  <si>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</si>
  <si>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</si>
  <si>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</si>
  <si>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</si>
  <si>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</si>
  <si>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</si>
  <si>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</si>
  <si>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</si>
  <si>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</si>
  <si>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</si>
  <si>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</si>
  <si>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</si>
  <si>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</si>
  <si>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</si>
  <si>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</si>
  <si>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</si>
  <si>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</si>
  <si>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</si>
  <si>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</si>
  <si>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</si>
  <si>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</si>
  <si>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</si>
  <si>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</si>
  <si>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</si>
  <si>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</si>
  <si>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</si>
  <si>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</si>
  <si>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</si>
  <si>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</si>
  <si>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</si>
  <si>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</si>
  <si>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</si>
  <si>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</si>
  <si>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</si>
  <si>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</si>
  <si>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</si>
  <si>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</si>
  <si>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</si>
  <si>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</si>
  <si>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</si>
  <si>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</si>
  <si>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</si>
  <si>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</si>
  <si>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</si>
  <si>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</si>
  <si>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</si>
  <si>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</si>
  <si>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</si>
  <si>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</si>
  <si>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</si>
  <si>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</si>
  <si>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</si>
  <si>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</si>
  <si>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</si>
  <si>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</si>
  <si>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</si>
  <si>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</si>
  <si>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</si>
  <si>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</si>
  <si>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</si>
  <si>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</si>
  <si>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</si>
  <si>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</si>
  <si>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</si>
  <si>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</si>
  <si>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</si>
  <si>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</si>
  <si>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</si>
  <si>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</si>
  <si>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</si>
  <si>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</si>
  <si>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</si>
  <si>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</si>
  <si>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</si>
  <si>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</si>
  <si>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</si>
  <si>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</si>
  <si>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</si>
  <si>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</si>
  <si>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</si>
  <si>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</si>
  <si>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</si>
  <si>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</si>
  <si>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</si>
  <si>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</si>
  <si>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</si>
  <si>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</si>
  <si>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</si>
  <si>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</si>
  <si>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</si>
  <si>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</si>
  <si>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</si>
  <si>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</si>
  <si>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</si>
  <si>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</si>
  <si>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</si>
  <si>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</si>
  <si>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</si>
  <si>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</si>
  <si>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</si>
  <si>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</si>
  <si>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</si>
  <si>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</si>
  <si>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</si>
  <si>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</si>
  <si>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</si>
  <si>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</si>
  <si>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</si>
  <si>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</si>
  <si>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</si>
  <si>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</si>
  <si>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</si>
  <si>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</si>
  <si>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</si>
  <si>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</si>
  <si>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</si>
  <si>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</si>
  <si>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</si>
  <si>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</si>
  <si>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</si>
  <si>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</si>
  <si>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</si>
  <si>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</si>
  <si>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</si>
  <si>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</si>
  <si>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</si>
  <si>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</si>
  <si>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</si>
  <si>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</si>
  <si>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</si>
  <si>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</si>
  <si>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</si>
  <si>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</si>
  <si>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</si>
  <si>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</si>
  <si>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</si>
  <si>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</si>
  <si>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</si>
  <si>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</si>
  <si>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</si>
  <si>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</si>
  <si>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</si>
  <si>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</si>
  <si>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</si>
  <si>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</si>
  <si>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</si>
  <si>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</si>
  <si>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</si>
  <si>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</si>
  <si>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</si>
  <si>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</si>
  <si>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</si>
  <si>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</si>
  <si>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</si>
  <si>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</si>
  <si>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</si>
  <si>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</si>
  <si>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</si>
  <si>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</si>
  <si>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</si>
  <si>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</si>
  <si>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</si>
  <si>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</si>
  <si>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</si>
  <si>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</si>
  <si>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</si>
  <si>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</si>
  <si>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</si>
  <si>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</si>
  <si>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</si>
  <si>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</si>
  <si>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</si>
  <si>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</si>
  <si>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</si>
  <si>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</si>
  <si>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</si>
  <si>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</si>
  <si>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</si>
  <si>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</si>
  <si>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</si>
  <si>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</si>
  <si>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</si>
  <si>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</si>
  <si>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</si>
  <si>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</si>
  <si>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</si>
  <si>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</si>
  <si>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</si>
  <si>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</si>
  <si>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</si>
  <si>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</si>
  <si>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</si>
  <si>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</si>
  <si>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</si>
  <si>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</si>
  <si>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</si>
  <si>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</si>
  <si>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</si>
  <si>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</si>
  <si>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</si>
  <si>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</si>
  <si>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</si>
  <si>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</si>
  <si>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</si>
  <si>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</si>
  <si>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</si>
  <si>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</si>
  <si>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</si>
  <si>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</si>
  <si>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</si>
  <si>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</si>
  <si>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</si>
  <si>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</si>
  <si>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</si>
  <si>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</si>
  <si>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</si>
  <si>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</si>
  <si>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</si>
  <si>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</si>
  <si>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</si>
  <si>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</si>
  <si>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</si>
  <si>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</si>
  <si>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</si>
  <si>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</si>
  <si>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</si>
  <si>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</si>
  <si>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</si>
  <si>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</si>
  <si>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</si>
  <si>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</si>
  <si>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</si>
  <si>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</si>
  <si>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</si>
  <si>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</si>
  <si>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</si>
  <si>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</si>
  <si>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</si>
  <si>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</si>
  <si>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</si>
  <si>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</si>
  <si>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</si>
  <si>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</si>
  <si>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</si>
  <si>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</si>
  <si>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</si>
  <si>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</si>
  <si>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</si>
  <si>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</si>
  <si>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</si>
  <si>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</si>
  <si>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</si>
  <si>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</si>
  <si>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</si>
  <si>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</si>
  <si>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</si>
  <si>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</si>
  <si>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</si>
  <si>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</si>
  <si>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</si>
  <si>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</si>
  <si>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</si>
  <si>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</si>
  <si>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</si>
  <si>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</si>
  <si>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</si>
  <si>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</si>
  <si>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</si>
  <si>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</si>
  <si>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</si>
  <si>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</si>
  <si>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</si>
  <si>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</si>
  <si>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</si>
  <si>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</si>
  <si>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</si>
  <si>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</si>
  <si>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</si>
  <si>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</si>
  <si>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</si>
  <si>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</si>
  <si>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</si>
  <si>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</si>
  <si>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</si>
  <si>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</si>
  <si>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</si>
  <si>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</si>
  <si>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</si>
  <si>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</si>
  <si>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</si>
  <si>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</si>
  <si>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</si>
  <si>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</si>
  <si>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</si>
  <si>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</si>
  <si>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</si>
  <si>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</si>
  <si>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</si>
  <si>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</si>
  <si>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</si>
  <si>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</si>
  <si>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</si>
  <si>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</si>
  <si>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</si>
  <si>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</si>
  <si>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</si>
  <si>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</si>
  <si>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</si>
  <si>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</si>
  <si>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</si>
  <si>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</si>
  <si>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</si>
  <si>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</si>
  <si>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</si>
  <si>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</si>
  <si>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</si>
  <si>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</si>
  <si>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</si>
  <si>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</si>
  <si>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</si>
  <si>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</si>
  <si>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</si>
  <si>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</si>
  <si>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</si>
  <si>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</si>
  <si>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</si>
  <si>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</si>
  <si>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</si>
  <si>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</si>
  <si>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</si>
  <si>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</si>
  <si>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</si>
  <si>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</si>
  <si>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</si>
  <si>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</si>
  <si>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</si>
  <si>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</si>
  <si>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</si>
  <si>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</si>
  <si>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</si>
  <si>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</si>
  <si>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</si>
  <si>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</si>
  <si>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</si>
  <si>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</si>
  <si>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</si>
  <si>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</si>
  <si>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</si>
  <si>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</si>
  <si>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</si>
  <si>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</si>
  <si>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</si>
  <si>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</si>
  <si>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</si>
  <si>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</si>
  <si>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</si>
  <si>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</si>
  <si>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</si>
  <si>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</si>
  <si>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</si>
  <si>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</si>
  <si>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</si>
  <si>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</si>
  <si>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</si>
  <si>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</si>
  <si>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</si>
  <si>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</si>
  <si>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</si>
  <si>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</si>
  <si>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</si>
  <si>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</si>
  <si>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</si>
  <si>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</si>
  <si>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</si>
  <si>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</si>
  <si>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</si>
  <si>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</si>
  <si>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</si>
  <si>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</si>
  <si>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</si>
  <si>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</si>
  <si>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</si>
  <si>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</si>
  <si>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</si>
  <si>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</si>
  <si>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</si>
  <si>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</si>
  <si>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</si>
  <si>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</si>
  <si>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</si>
  <si>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</si>
  <si>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</si>
  <si>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</si>
  <si>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</si>
  <si>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</si>
  <si>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</si>
  <si>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</si>
  <si>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</si>
  <si>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</si>
  <si>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</si>
  <si>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</si>
  <si>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</si>
  <si>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</si>
  <si>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</si>
  <si>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</si>
  <si>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</si>
  <si>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</si>
  <si>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</si>
  <si>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</si>
  <si>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</si>
  <si>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</si>
  <si>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</si>
  <si>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</si>
  <si>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</si>
  <si>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</si>
  <si>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</si>
  <si>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</si>
  <si>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</si>
  <si>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</si>
  <si>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</si>
  <si>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</si>
  <si>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</si>
  <si>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</si>
  <si>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</si>
  <si>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</si>
  <si>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</si>
  <si>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</si>
  <si>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</si>
  <si>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</si>
  <si>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</si>
  <si>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</si>
  <si>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</si>
  <si>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</si>
  <si>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</si>
  <si>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</si>
  <si>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</si>
  <si>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</si>
  <si>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</si>
  <si>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</si>
  <si>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</si>
  <si>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</si>
  <si>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</si>
  <si>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</si>
  <si>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</si>
  <si>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</si>
  <si>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</si>
  <si>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</si>
  <si>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</si>
  <si>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</si>
  <si>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</si>
  <si>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</si>
  <si>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</si>
  <si>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</si>
  <si>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</si>
  <si>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</si>
  <si>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</si>
  <si>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</si>
  <si>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</si>
  <si>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</si>
  <si>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</si>
  <si>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</si>
  <si>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</si>
  <si>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</si>
  <si>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</si>
  <si>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</si>
  <si>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</si>
  <si>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</si>
  <si>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</si>
  <si>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</si>
  <si>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</si>
  <si>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</si>
  <si>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</si>
  <si>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</si>
  <si>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</si>
  <si>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</si>
  <si>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</si>
  <si>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</si>
  <si>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</si>
  <si>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</si>
  <si>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</si>
  <si>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</si>
  <si>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</si>
  <si>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</si>
  <si>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</si>
  <si>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</si>
  <si>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</si>
  <si>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</si>
  <si>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</si>
  <si>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</si>
  <si>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</si>
  <si>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</si>
  <si>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</si>
  <si>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</si>
  <si>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</si>
  <si>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</si>
  <si>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</si>
  <si>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</si>
  <si>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</si>
  <si>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</si>
  <si>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</si>
  <si>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</si>
  <si>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</si>
  <si>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</si>
  <si>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</si>
  <si>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</si>
  <si>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</si>
  <si>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</si>
  <si>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</si>
  <si>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</si>
  <si>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</si>
  <si>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</si>
  <si>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</si>
  <si>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</si>
  <si>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</si>
  <si>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</si>
  <si>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</si>
  <si>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</si>
  <si>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</si>
  <si>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</si>
  <si>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</si>
  <si>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</si>
  <si>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</si>
  <si>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</si>
  <si>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</si>
  <si>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</si>
  <si>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</si>
  <si>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</si>
  <si>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</si>
  <si>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</si>
  <si>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</si>
  <si>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</si>
  <si>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</si>
  <si>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</si>
  <si>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</si>
  <si>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</si>
  <si>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</si>
  <si>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</si>
  <si>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</si>
  <si>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</si>
  <si>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</si>
  <si>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</si>
  <si>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</si>
  <si>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</si>
  <si>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</si>
  <si>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</si>
  <si>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</si>
  <si>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</si>
  <si>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</si>
  <si>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</si>
  <si>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</si>
  <si>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</si>
  <si>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</si>
  <si>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</si>
  <si>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</si>
  <si>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</si>
  <si>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</si>
  <si>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</si>
  <si>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</si>
  <si>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</si>
  <si>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</si>
  <si>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</si>
  <si>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</si>
  <si>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</si>
  <si>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</si>
  <si>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</si>
  <si>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</si>
  <si>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</si>
  <si>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</si>
  <si>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</si>
  <si>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</si>
  <si>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</si>
  <si>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</si>
  <si>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</si>
  <si>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</si>
  <si>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</si>
  <si>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</si>
  <si>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</si>
  <si>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</si>
  <si>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</si>
  <si>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</si>
  <si>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</si>
  <si>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</si>
  <si>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</si>
  <si>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</si>
  <si>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</si>
  <si>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</si>
  <si>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</si>
  <si>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</si>
  <si>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</si>
  <si>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</si>
  <si>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</si>
  <si>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</si>
  <si>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</si>
  <si>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</si>
  <si>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</si>
  <si>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</si>
  <si>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</si>
  <si>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</si>
  <si>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</si>
  <si>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</si>
  <si>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</si>
  <si>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</si>
  <si>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</si>
  <si>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</si>
  <si>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</si>
  <si>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</si>
  <si>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</si>
  <si>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</si>
  <si>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</si>
  <si>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</si>
  <si>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</si>
  <si>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</si>
  <si>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</si>
  <si>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</si>
  <si>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</si>
  <si>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</si>
  <si>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</si>
  <si>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</si>
  <si>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</si>
  <si>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</si>
  <si>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</si>
  <si>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</si>
  <si>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</si>
  <si>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</si>
  <si>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</si>
  <si>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</si>
  <si>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</si>
  <si>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</si>
  <si>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</si>
  <si>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</si>
  <si>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</si>
  <si>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</si>
  <si>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</si>
  <si>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</si>
  <si>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</si>
  <si>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</si>
  <si>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</si>
  <si>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</si>
  <si>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</si>
  <si>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</si>
  <si>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</si>
  <si>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</si>
  <si>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</si>
  <si>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</si>
  <si>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</si>
  <si>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</si>
  <si>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</si>
  <si>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</si>
  <si>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</si>
  <si>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</si>
  <si>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</si>
  <si>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</si>
  <si>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</si>
  <si>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</si>
  <si>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</si>
  <si>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</si>
  <si>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</si>
  <si>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</si>
  <si>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</si>
  <si>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</si>
  <si>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</si>
  <si>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</si>
  <si>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</si>
  <si>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</si>
  <si>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</si>
  <si>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</si>
  <si>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</si>
  <si>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</si>
  <si>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</si>
  <si>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</si>
  <si>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</si>
  <si>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</si>
  <si>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</si>
  <si>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</si>
  <si>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</si>
  <si>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</si>
  <si>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</si>
  <si>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</si>
  <si>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</si>
  <si>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</si>
  <si>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</si>
  <si>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</si>
  <si>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</si>
  <si>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</si>
  <si>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</si>
  <si>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</si>
  <si>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</si>
  <si>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</si>
  <si>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</si>
  <si>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</si>
  <si>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</si>
  <si>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</si>
  <si>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</si>
  <si>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</si>
  <si>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</si>
  <si>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</si>
  <si>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</si>
  <si>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</si>
  <si>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</si>
  <si>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</si>
  <si>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</si>
  <si>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</si>
  <si>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</si>
  <si>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</si>
  <si>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</si>
  <si>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</si>
  <si>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</si>
  <si>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</si>
  <si>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</si>
  <si>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</si>
  <si>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</si>
  <si>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</si>
  <si>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</si>
  <si>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</si>
  <si>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</si>
  <si>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</si>
  <si>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</si>
  <si>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</si>
  <si>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</si>
  <si>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</si>
  <si>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</si>
  <si>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</si>
  <si>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</si>
  <si>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</si>
  <si>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</si>
  <si>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</si>
  <si>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</si>
  <si>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</si>
  <si>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</si>
  <si>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</si>
  <si>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</si>
  <si>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</si>
  <si>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</si>
  <si>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</si>
  <si>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</si>
  <si>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</si>
  <si>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</si>
  <si>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</si>
  <si>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</si>
  <si>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</si>
  <si>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</si>
  <si>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</si>
  <si>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</si>
  <si>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</si>
  <si>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</si>
  <si>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</si>
  <si>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</si>
  <si>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</si>
  <si>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</si>
  <si>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</si>
  <si>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</si>
  <si>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</si>
  <si>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</si>
  <si>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</si>
  <si>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</si>
  <si>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</si>
  <si>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</si>
  <si>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</si>
  <si>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</si>
  <si>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</si>
  <si>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</si>
  <si>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</si>
  <si>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</si>
  <si>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</si>
  <si>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</si>
  <si>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</si>
  <si>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</si>
  <si>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</si>
  <si>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</si>
  <si>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</si>
  <si>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</si>
  <si>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</si>
  <si>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</si>
  <si>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</si>
  <si>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</si>
  <si>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</si>
  <si>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</si>
  <si>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</si>
  <si>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</si>
  <si>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</si>
  <si>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</si>
  <si>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</si>
  <si>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</si>
  <si>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</si>
  <si>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</si>
  <si>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</si>
  <si>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</si>
  <si>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</si>
  <si>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</si>
  <si>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</si>
  <si>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</si>
  <si>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</si>
  <si>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</si>
  <si>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</si>
  <si>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</si>
  <si>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</si>
  <si>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</si>
  <si>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</si>
  <si>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</si>
  <si>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</si>
  <si>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</si>
  <si>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</si>
  <si>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</si>
  <si>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</si>
  <si>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</si>
  <si>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</si>
  <si>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</si>
  <si>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</si>
  <si>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</si>
  <si>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</si>
  <si>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</si>
  <si>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</si>
  <si>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</si>
  <si>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</si>
  <si>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</si>
  <si>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</si>
  <si>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</si>
  <si>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</si>
  <si>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</si>
  <si>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</si>
  <si>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</si>
  <si>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</si>
  <si>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</si>
  <si>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</si>
  <si>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</si>
  <si>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</si>
  <si>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</si>
  <si>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</si>
  <si>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</si>
  <si>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</si>
  <si>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</si>
  <si>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</si>
  <si>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</si>
  <si>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</si>
  <si>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</si>
  <si>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</si>
  <si>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</si>
  <si>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</si>
  <si>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</si>
  <si>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</si>
  <si>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</si>
  <si>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</si>
  <si>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</si>
  <si>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</si>
  <si>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</si>
  <si>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</si>
  <si>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</si>
  <si>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</si>
  <si>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</si>
  <si>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</si>
  <si>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</si>
  <si>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</si>
  <si>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</si>
  <si>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</si>
  <si>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</si>
  <si>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</si>
  <si>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</si>
  <si>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</si>
  <si>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</si>
  <si>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</si>
  <si>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</si>
  <si>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</si>
  <si>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</si>
  <si>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</si>
  <si>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</si>
  <si>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</si>
  <si>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</si>
  <si>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</si>
  <si>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</si>
  <si>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</si>
  <si>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</si>
  <si>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</si>
  <si>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</si>
  <si>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</si>
  <si>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</si>
  <si>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</si>
  <si>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</si>
  <si>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</si>
  <si>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</si>
  <si>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</si>
  <si>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</si>
  <si>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</si>
  <si>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</si>
  <si>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</si>
  <si>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</si>
  <si>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</si>
  <si>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</si>
  <si>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</si>
  <si>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</si>
  <si>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</si>
  <si>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</si>
  <si>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</si>
  <si>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</si>
  <si>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</si>
  <si>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</si>
  <si>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</si>
  <si>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</si>
  <si>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</si>
  <si>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</si>
  <si>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</si>
  <si>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</si>
  <si>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</si>
  <si>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</si>
  <si>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</si>
  <si>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</si>
  <si>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</si>
  <si>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</si>
  <si>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</si>
  <si>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</si>
  <si>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</si>
  <si>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</si>
  <si>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</si>
  <si>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</si>
  <si>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</si>
  <si>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</si>
  <si>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</si>
  <si>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</si>
  <si>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</si>
  <si>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</si>
  <si>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</si>
  <si>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</si>
  <si>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</si>
  <si>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</si>
  <si>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</si>
  <si>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</si>
  <si>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</si>
  <si>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</si>
  <si>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</si>
  <si>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</si>
  <si>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</si>
  <si>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</si>
  <si>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</si>
  <si>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</si>
  <si>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</si>
  <si>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</si>
  <si>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</si>
  <si>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</si>
  <si>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</si>
  <si>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</si>
  <si>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</si>
  <si>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</si>
  <si>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</si>
  <si>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</si>
  <si>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</si>
  <si>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</si>
  <si>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</si>
  <si>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</si>
  <si>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</si>
  <si>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</si>
  <si>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</si>
  <si>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</si>
  <si>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</si>
  <si>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</si>
  <si>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</si>
  <si>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</si>
  <si>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</si>
  <si>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</si>
  <si>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</si>
  <si>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</si>
  <si>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</si>
  <si>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</si>
  <si>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</si>
  <si>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</si>
  <si>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</si>
  <si>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</si>
  <si>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</si>
  <si>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</si>
  <si>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</si>
  <si>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</si>
  <si>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</si>
  <si>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</si>
  <si>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</si>
  <si>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</si>
  <si>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</si>
  <si>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</si>
  <si>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</si>
  <si>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</si>
  <si>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</si>
  <si>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</si>
  <si>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</si>
  <si>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</si>
  <si>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</si>
  <si>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</si>
  <si>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</si>
  <si>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</si>
  <si>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</si>
  <si>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</si>
  <si>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</si>
  <si>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</si>
  <si>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</si>
  <si>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</si>
  <si>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</si>
  <si>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</si>
  <si>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</si>
  <si>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</si>
  <si>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</si>
  <si>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</si>
  <si>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</si>
  <si>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</si>
  <si>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</si>
  <si>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</si>
  <si>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</si>
  <si>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</si>
  <si>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</si>
  <si>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</si>
  <si>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</si>
  <si>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</si>
  <si>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</si>
  <si>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</si>
  <si>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</si>
  <si>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</si>
  <si>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</si>
  <si>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</si>
  <si>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</si>
  <si>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</si>
  <si>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</si>
  <si>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</si>
  <si>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</si>
  <si>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</si>
  <si>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</si>
  <si>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</si>
  <si>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</si>
  <si>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</si>
  <si>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</si>
  <si>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</si>
  <si>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</si>
  <si>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</si>
  <si>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</si>
  <si>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</si>
  <si>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</si>
  <si>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</si>
  <si>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</si>
  <si>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</si>
  <si>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</si>
  <si>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</si>
  <si>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</si>
  <si>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</si>
  <si>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</si>
  <si>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</si>
  <si>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</si>
  <si>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</si>
  <si>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</si>
  <si>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</si>
  <si>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</si>
  <si>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</si>
  <si>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</si>
  <si>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</si>
  <si>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</si>
  <si>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</si>
  <si>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</si>
  <si>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</si>
  <si>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</si>
  <si>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</si>
  <si>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</si>
  <si>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</si>
  <si>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</si>
  <si>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</si>
  <si>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</si>
  <si>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</si>
  <si>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</si>
  <si>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</si>
  <si>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</si>
  <si>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</si>
  <si>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</si>
  <si>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</si>
  <si>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</si>
  <si>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</si>
  <si>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</si>
  <si>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</si>
  <si>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</si>
  <si>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</si>
  <si>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</si>
  <si>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</si>
  <si>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</si>
  <si>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</si>
  <si>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</si>
  <si>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</si>
  <si>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</si>
  <si>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</si>
  <si>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</si>
  <si>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</si>
  <si>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</si>
  <si>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</si>
  <si>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</si>
  <si>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</si>
  <si>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</si>
  <si>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</si>
  <si>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</si>
  <si>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</si>
  <si>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</si>
  <si>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</si>
  <si>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</si>
  <si>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</si>
  <si>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</si>
  <si>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</si>
  <si>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</si>
  <si>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</si>
  <si>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</si>
  <si>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</si>
  <si>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</si>
  <si>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</si>
  <si>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</si>
  <si>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</si>
  <si>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</si>
  <si>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</si>
  <si>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</si>
  <si>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</si>
  <si>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</si>
  <si>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</si>
  <si>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</si>
  <si>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</si>
  <si>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</si>
  <si>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</si>
  <si>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</si>
  <si>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</si>
  <si>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</si>
  <si>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</si>
  <si>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</si>
  <si>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</si>
  <si>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</si>
  <si>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</si>
  <si>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</si>
  <si>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</si>
  <si>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</si>
  <si>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</si>
  <si>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</si>
  <si>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</si>
  <si>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</si>
  <si>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</si>
  <si>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</si>
  <si>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</si>
  <si>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</si>
  <si>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</si>
  <si>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</si>
  <si>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</si>
  <si>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</si>
  <si>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</si>
  <si>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</si>
  <si>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</si>
  <si>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</si>
  <si>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</si>
  <si>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</si>
  <si>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</si>
  <si>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</si>
  <si>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</si>
  <si>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</si>
  <si>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</si>
  <si>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</si>
  <si>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</si>
  <si>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</si>
  <si>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</si>
  <si>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</si>
  <si>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</si>
  <si>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</si>
  <si>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</si>
  <si>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</si>
  <si>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</si>
  <si>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</si>
  <si>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</si>
  <si>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</si>
  <si>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</si>
  <si>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</si>
  <si>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</si>
  <si>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</si>
  <si>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</si>
  <si>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</si>
  <si>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</si>
  <si>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</si>
  <si>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</si>
  <si>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</si>
  <si>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</si>
  <si>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</si>
  <si>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</si>
  <si>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</si>
  <si>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</si>
  <si>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</si>
  <si>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</si>
  <si>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</si>
  <si>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</si>
  <si>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</si>
  <si>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</si>
  <si>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</si>
  <si>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</si>
  <si>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</si>
  <si>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</si>
  <si>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</si>
  <si>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</si>
  <si>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</si>
  <si>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</si>
  <si>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</si>
  <si>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</si>
  <si>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</si>
  <si>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</si>
  <si>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</si>
  <si>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</si>
  <si>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</si>
  <si>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</si>
  <si>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</si>
  <si>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</si>
  <si>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</si>
  <si>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</si>
  <si>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</si>
  <si>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</si>
  <si>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</si>
  <si>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</si>
  <si>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</si>
  <si>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</si>
  <si>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</si>
  <si>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</si>
  <si>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</si>
  <si>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</si>
  <si>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</si>
  <si>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</si>
  <si>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</si>
  <si>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</si>
  <si>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</si>
  <si>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</si>
  <si>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</si>
  <si>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</si>
  <si>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</si>
  <si>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</si>
  <si>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</si>
  <si>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</si>
  <si>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</si>
  <si>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</si>
  <si>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</si>
  <si>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</si>
  <si>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</si>
  <si>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</si>
  <si>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</si>
  <si>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</si>
  <si>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</si>
  <si>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</si>
  <si>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</si>
  <si>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</si>
  <si>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</si>
  <si>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</si>
  <si>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</si>
  <si>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</si>
  <si>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</si>
  <si>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</si>
  <si>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</si>
  <si>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</si>
  <si>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</si>
  <si>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</si>
  <si>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</si>
  <si>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</si>
  <si>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</si>
  <si>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</si>
  <si>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</si>
  <si>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</si>
  <si>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</si>
  <si>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</si>
  <si>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</si>
  <si>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</si>
  <si>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</si>
  <si>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</si>
  <si>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</si>
  <si>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</si>
  <si>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</si>
  <si>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</si>
  <si>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</si>
  <si>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</si>
  <si>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</si>
  <si>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</si>
  <si>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</si>
  <si>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</si>
  <si>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</si>
  <si>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</si>
  <si>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</si>
  <si>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</si>
  <si>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</si>
  <si>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</si>
  <si>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</si>
  <si>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</si>
  <si>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</si>
  <si>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</si>
  <si>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</si>
  <si>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</si>
  <si>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</si>
  <si>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</si>
  <si>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</si>
  <si>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</si>
  <si>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</si>
  <si>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</si>
  <si>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</si>
  <si>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</si>
  <si>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</si>
  <si>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</si>
  <si>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</si>
  <si>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</si>
  <si>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</si>
  <si>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</si>
  <si>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</si>
  <si>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</si>
  <si>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</si>
  <si>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</si>
  <si>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</si>
  <si>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</si>
  <si>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</si>
  <si>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</si>
  <si>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</si>
  <si>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</si>
  <si>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</si>
  <si>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</si>
  <si>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</si>
  <si>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</si>
  <si>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</si>
  <si>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</si>
  <si>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</si>
  <si>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</si>
  <si>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</si>
  <si>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</si>
  <si>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</si>
  <si>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</si>
  <si>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</si>
  <si>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</si>
  <si>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</si>
  <si>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</si>
  <si>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</si>
  <si>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</si>
  <si>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</si>
  <si>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</si>
  <si>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</si>
  <si>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</si>
  <si>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</si>
  <si>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</si>
  <si>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</si>
  <si>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</si>
  <si>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</si>
  <si>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</si>
  <si>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</si>
  <si>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</si>
  <si>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</si>
  <si>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</si>
  <si>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</si>
  <si>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</si>
  <si>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</si>
  <si>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</si>
  <si>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</si>
  <si>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</si>
  <si>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</si>
  <si>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</si>
  <si>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</si>
  <si>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</si>
  <si>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</si>
  <si>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</si>
  <si>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</si>
  <si>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</si>
  <si>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</si>
  <si>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</si>
  <si>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</si>
  <si>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</si>
  <si>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</si>
  <si>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</si>
  <si>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</si>
  <si>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</si>
  <si>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</si>
  <si>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</si>
  <si>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</si>
  <si>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</si>
  <si>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</si>
  <si>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</si>
  <si>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</si>
  <si>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</si>
  <si>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</si>
  <si>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</si>
  <si>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</si>
  <si>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</si>
  <si>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</si>
  <si>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</si>
  <si>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</si>
  <si>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</si>
  <si>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</si>
  <si>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</si>
  <si>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</si>
  <si>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</si>
  <si>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</si>
  <si>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</si>
  <si>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</si>
  <si>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</si>
  <si>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</si>
  <si>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</si>
  <si>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</si>
  <si>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</si>
  <si>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</si>
  <si>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Komentár</t>
  </si>
  <si>
    <t>Stav peňažných prostriedkov a peňažných ekvivalentov na začiatku účtovného obdobia (+/-)</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</si>
  <si>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</si>
  <si>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</si>
  <si>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Čisté  peňažné toky z investičnej  činnosti (súčet B. 1. až B. 19.)</t>
  </si>
  <si>
    <t>Príjmy z predaja dlhodobých cenných papierov a podielov v iných účtovných jednotkách, s výnimkou cenných papierov, ktoré sa považujú za peňažné ekvivalenty a cenných papierov určených na predaj alebo na obchodovanie  (+)</t>
  </si>
  <si>
    <t>Výdavky na obstaranie dlhodobých cenných papierov a podielov v iných účtovných jednotkách, s výnimkou cenných papierov, ktoré sa považujú za peňažné ekvivalenty a cenných papierov určených na predaj alebo na obchodovanie (-)</t>
  </si>
  <si>
    <t>Čisté peňažné toky z prevádzkovej činnosti (+/-), (súčet Z/S +  A. 1.  až  A. 9.)</t>
  </si>
  <si>
    <t>Peňažné  toky z prevádzkovej činnosti (+/-), (súčet Z/S + A. 1. až A. 6.)</t>
  </si>
  <si>
    <t>Zmena stavu krátkodobého finančného majetku, s výnimkou majetku, ktorý je súčasťou peňažných prostriedkov a peňažných ekvivalentov (-/+)</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</si>
  <si>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</si>
  <si>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Hlavnú knihu treba komplet vyplniť, pretože z nej si vyrátame súvahu aktuálny a minulý rok resp. vyplním všetky majetkové tabuľky
POCSTAV</t>
  </si>
  <si>
    <t xml:space="preserve">ÚJ </t>
  </si>
  <si>
    <t>Subjekt verejného záujmu: Spoločnosť</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</si>
  <si>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</si>
  <si>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</si>
  <si>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</si>
  <si>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</si>
  <si>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</si>
  <si>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</si>
  <si>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</si>
  <si>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</si>
  <si>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</si>
  <si>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</si>
  <si>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</si>
  <si>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</si>
  <si>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</si>
  <si>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</si>
  <si>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</si>
  <si>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 xml:space="preserve">Komentár </t>
  </si>
  <si>
    <t>Dlhodobý nehmotný majetok, pri ktorom má účtovná jednotka obmedzené právo s ním nakladať</t>
  </si>
  <si>
    <t>Dlhodobý hmotný majetok, pri ktorom má účtovná jednotka obmedzené právo s ním nakladať</t>
  </si>
  <si>
    <t>Dlhodobý finančný majetok, pri ktorom má účtovná jednotka obmedzené právo s ním nakladať</t>
  </si>
  <si>
    <t>Do splatnosti viac ako päť rokov</t>
  </si>
  <si>
    <t>Do splatnosti od troch rokov do piatich rokov vrátane</t>
  </si>
  <si>
    <t>Do splatnosti  od jedného roka do troch rokov vrátane</t>
  </si>
  <si>
    <t>Do splatnosti do jedného roka vrátane</t>
  </si>
  <si>
    <t>Zásoby, pri ktorých má účtovná jednotka obmedzené právo s nimi nakladať</t>
  </si>
  <si>
    <t>Hodnota pohľadávok, pri ktorých je obmedzené právo s nimi nakladať</t>
  </si>
  <si>
    <t>Emisné kvóty</t>
  </si>
  <si>
    <t>Dlhové CP so splatnosťou do  jedného roka držané do splatnosti</t>
  </si>
  <si>
    <t>Ostatné realizovateľné CP</t>
  </si>
  <si>
    <t>Obstarávanie krátkodobého finančného majetku</t>
  </si>
  <si>
    <t>Krátkodobý  finančný majetok, pri ktorom je obmedzené právo s ním nakladať</t>
  </si>
  <si>
    <t>39. Informácie k časti I. prílohy č. 3 o nákladoch -  voči audítorovi, audítorskej spoločnosti</t>
  </si>
  <si>
    <t>Odpisy</t>
  </si>
  <si>
    <t>Počiatočný stav finančných prostriedkov</t>
  </si>
  <si>
    <t>Zmena časového rozlíšenia</t>
  </si>
  <si>
    <t>Zmena stavu krátkodobých pohľadávok</t>
  </si>
  <si>
    <t>Zmena stavu krátkodobých záväzkov</t>
  </si>
  <si>
    <t>Zmena stavu zásob</t>
  </si>
  <si>
    <t>Peňažný tok z prevádzkovej činnosti</t>
  </si>
  <si>
    <t>Zmena dlhodobého nehmotného majetku</t>
  </si>
  <si>
    <t>Zmena dlhodobého hmotného majetku</t>
  </si>
  <si>
    <t>Zmena dlhodobého finančného majetku</t>
  </si>
  <si>
    <t>Peňažný tok z investičnej činnosti</t>
  </si>
  <si>
    <t>Zmena stavu vlastného imania</t>
  </si>
  <si>
    <t>Zmena stavu dlhodobých pohľadávok</t>
  </si>
  <si>
    <t>Zmena stavu dlhod. záväzkov a rezerv</t>
  </si>
  <si>
    <t>Zmena stavu úverov</t>
  </si>
  <si>
    <t>Peňažný tok z finančnej činnosti</t>
  </si>
  <si>
    <t>Cash flow v danom období</t>
  </si>
  <si>
    <t>Konečný stav peňažných prostriedkov</t>
  </si>
  <si>
    <t>Celkové výnosy</t>
  </si>
  <si>
    <t>Bankové účty termínované  z toho :</t>
  </si>
  <si>
    <t xml:space="preserve">Poznámky Úč POD 3-01
</t>
  </si>
  <si>
    <t>Úč POD</t>
  </si>
  <si>
    <t>UZPODv14_1</t>
  </si>
  <si>
    <t>SRO</t>
  </si>
  <si>
    <r>
      <rPr>
        <b/>
        <sz val="10"/>
        <color theme="0"/>
        <rFont val="Arial CE"/>
        <charset val="238"/>
      </rPr>
      <t xml:space="preserve">V tomto liste (hk2018) vkladáte údaje za rok 2018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HK2017 alebo na ANALYTIKAVUJ </t>
    </r>
  </si>
  <si>
    <r>
      <rPr>
        <b/>
        <sz val="10"/>
        <color theme="0"/>
        <rFont val="Arial CE"/>
        <charset val="238"/>
      </rPr>
      <t xml:space="preserve">V tomto liste (hk2017) vkladáte údaje za rok 2017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</si>
  <si>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t>3. Informácie k časti F. prílohy č. 3 o dlhodobom nehmotnom majetku</t>
  </si>
  <si>
    <t xml:space="preserve">4. Informácie k časti F. prílohy č. 3 o dlhodobom nehmotnom majetku </t>
  </si>
  <si>
    <t>5.  Informácie k časti F. prílohy č. 3 o dlhodobom hmotnom majetku</t>
  </si>
  <si>
    <t xml:space="preserve">6. Informácie k časti F. prílohy č. 3 o dlhodobom hmotnom majetku </t>
  </si>
  <si>
    <t>7. Informácie k časti F. prílohy č. 3 o  dlhodobom finančnom majetku</t>
  </si>
  <si>
    <t xml:space="preserve">8. Informácie k časti F. prílohy č. 3 o dlhodobom finančnom </t>
  </si>
  <si>
    <t>9. Informácie k časti F. prílohy č. 3 o štruktúre dlhodobého finančného majetku</t>
  </si>
  <si>
    <t xml:space="preserve">10. Informácie k časti F. prílohy č. 3 o dlhových CP držaných do splatnosti </t>
  </si>
  <si>
    <t>11. Informácie k časti F. prílohy č. 3 o poskytnutých dlhodobých pôžičkách</t>
  </si>
  <si>
    <t>12. Informácie k časti F. prílohy č. 3 o opravných položkách k zásobám</t>
  </si>
  <si>
    <t xml:space="preserve">13. Informácie k časti F. prílohy č. 3 o zásobách, na ktoré je zriadené záložné právo a o zásobách, pri ktorých má účtovná jednotka obmedzené právo s nimi nakladať </t>
  </si>
  <si>
    <t>14. Informácie k časti F. prílohy č. 3 o zákazkovej výrobe a o zákazkovej výstavbe nehnuteľnosti určenej na predaj</t>
  </si>
  <si>
    <t xml:space="preserve">15. Informácie k časti F. prílohy č. 3 o vývoji opravnej položky  k pohľadávkam </t>
  </si>
  <si>
    <t xml:space="preserve">16. Informácie k časti F. prílohy č. 3 o  vekovej štruktúre pohľadávok </t>
  </si>
  <si>
    <t xml:space="preserve">17. Informácie k časti F. prílohy č. 3  o pohľadávkach zabezpečených záložným právom alebo inou formou zabezpečenia   </t>
  </si>
  <si>
    <t xml:space="preserve">18. Informácie k časti F. prílohy č. 3 o krátkodobom finančnom majetku </t>
  </si>
  <si>
    <t>19. Informácie k časti  F. prílohy č. 3 o vývoji opravnej položky ku krátkodobému finančnému majetku</t>
  </si>
  <si>
    <t xml:space="preserve">20. Informácie k časti F. prílohy č. 3 o krátkodobom finančnom majetku, na ktorý bolo zriadené záložné právo a o krátkodobom finančnom majetku, pri ktorom má účtovná jednotka obmedzené právo s ním nakladať </t>
  </si>
  <si>
    <t>21. Informácie k prílohe č. 3 časti F. o ocenení krátkodobého a dlhodobého finančného majetku, ku dňu ku</t>
  </si>
  <si>
    <t>22. Informácie k časti F. prílohy č. 3 o významných položkách časového rozlíšenia na strane aktív</t>
  </si>
  <si>
    <t>23. Informácie k prílohe č. 3 časti F. o majetku prenajatom formou finančného prenájmu</t>
  </si>
  <si>
    <t xml:space="preserve">24. Informácie k časti G.  tretiemu bodu prílohy č. 3 o rozdelení účtovného zisku alebo o vysporiadaní účtovnej straty </t>
  </si>
  <si>
    <t>26. Informácie k časti G. prílohy č. 3 o záväzkoch</t>
  </si>
  <si>
    <t>25. Informácie k prílohe č. 3 časti G. o rezervách</t>
  </si>
  <si>
    <t>27. Informácie k časti F.  a časti G. prílohy č. 3 o odloženej daňovej pohľadávke alebo o odloženom daňovom záväzku</t>
  </si>
  <si>
    <t>28. Informácie k časti G. prílohy č. 3 o záväzkoch zo sociálneho fondu</t>
  </si>
  <si>
    <t>29. Informácie k časti G. prílohy č. 3 o vydaných dlhopisoch</t>
  </si>
  <si>
    <t>30. Informácie k časti G. prílohy č. 3 o bankových úveroch, pôžičkách a krátkodobých finančných výpomociach</t>
  </si>
  <si>
    <t>31. Informácie k časti G. prílohy č. 3 o významných položkách časového rozlíšenia na strane pasív</t>
  </si>
  <si>
    <t>32. Informácie k časti  G. prílohy č. 3 o významných položkách derivátov za bežné účtovné obdobie</t>
  </si>
  <si>
    <t>33. Informácie k časti G. prílohy č. 3 o položkách zabezpečených derivátmi</t>
  </si>
  <si>
    <t>34. Informácie k časti G. prílohy č. 3 o majetku prenajatom formou finančného prenájmu</t>
  </si>
  <si>
    <t>35. Informácie k časti H. prílohy č. 3 o tržbách</t>
  </si>
  <si>
    <t>36. Informácie k časti H. prílohy č. 3 o zmene stavu vnútroorganizačných zásob</t>
  </si>
  <si>
    <t>37. Informácie k časti H. prílohy č. 3 o výnosoch pri aktivácii nákladov a o výnosoch z hospodárskej činnosti, finančnej činnosti a mimoriadnej činnosti</t>
  </si>
  <si>
    <t>38. Informácie k časti H. prílohy č. 3 o čistom obrate</t>
  </si>
  <si>
    <t>40. Informácie k časti J. prílohy č. 3 o daniach z príjmov</t>
  </si>
  <si>
    <t>41. Informácie k časti J. prílohy č. 3 o daniach z príjmov</t>
  </si>
  <si>
    <t>43. Informácie k časti L. prílohy č. 3 o podmienených záväzkoch</t>
  </si>
  <si>
    <t>44. Informácie k časti L. prílohy č. 3 o podmienenom majetku</t>
  </si>
  <si>
    <t>C.1 Informácie o udelení výlučného práva alebo osobitného práva, ktorým sa udelilo právo poskytovať služby vo verejnom záujme, pričom sa uvádza náhrada za túto činnosť v akejkoľvek forme, a ak sa zároveň vykonávajú aj iné činnosti, uvádzajú sa aj informácie o</t>
  </si>
  <si>
    <t>a,  všetkých formách prijatej náhrady,</t>
  </si>
  <si>
    <t>ak áno</t>
  </si>
  <si>
    <t>účtovných zásadách použitých pri prideľovaní nákladov a výnosov,</t>
  </si>
  <si>
    <t>všetkých druhoch činností účtovnej jednotky.</t>
  </si>
  <si>
    <t>T.  Informácie o povinnostiach účtovnej jednotky, a to :</t>
  </si>
  <si>
    <t>(a) celkovej sume finančných povinností, ktoré sa nevykazujú v súvahe, ale sú významné na posúdenie finančnej situácie účtovnej jednotky, napríklad povinnosti nájomcu vyplývajúce z operatívneho prenájmu, z uzatvorených zmlúv na poskytnutie úveru alebo pôžičky, ktoré ešte neboli poskytnuté, finančné povinnosti vyplývajúce z licenčných a koncesionárskych zmlúv s uvedením sumy poplatku za celé zostávajúce obdobie platnosti zmluvy,</t>
  </si>
  <si>
    <t>celková suma :</t>
  </si>
  <si>
    <t>(b) celkovej sume významných podmienených záväzkov, ktorými sa rozumie</t>
  </si>
  <si>
    <t>(b.1) možná povinnosť, ktorá vznikla ako dôsledok minulej udalosti a ktorej existencia závisí od toho, či nastane alebo nenastane jedna alebo viac neistých udalostí v budúcnosti, ktorých vznik nezávisí od účtovnej jednotky, alebo</t>
  </si>
  <si>
    <t>(b.2a) existujúca povinnosť, ktorá vznikla ako dôsledok minulej udalosti, ale ktorá sa nevykazuje v súvahe, pretože - 
nie je pravdepodobné, že na splnenie tejto povinnosti bude potrebný úbytok ekonomických úžitkov</t>
  </si>
  <si>
    <t>(b.2b) výška tejto povinnosti sa nedá spoľahlivo oceniť,</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</si>
  <si>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</si>
  <si>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</si>
  <si>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</si>
  <si>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(f) o organizačnej štruktúre ÚJ a jednotlivých činnostiach</t>
  </si>
  <si>
    <t>(g) o všetkých druhoch činnosti účtovnej jednotky</t>
  </si>
  <si>
    <t>suma :</t>
  </si>
  <si>
    <t>(g) pôžičkách poskytnutých členom štatutárneho orgánu, dozorného orgánu a iného orgánu účtovnej jednotky a to</t>
  </si>
  <si>
    <t>úroková sadzba</t>
  </si>
  <si>
    <t>(g.1) celková suma poskytnutých pôžičiek k poslednému dňu účtovného obdobia v členení za jednotlivé orgány,</t>
  </si>
  <si>
    <t>(g.2) celková suma splatených pôžičiek k poslednému dňu účtovného obdobia v členení za jednotlivé orgány,</t>
  </si>
  <si>
    <t>(g.3) celková suma odpustených pôžičiek a odpísaných pôžičiek k poslednému dňu účtovného obdobia v členení za jednotlivé orgány</t>
  </si>
  <si>
    <t>(g.4) hlavných podmienkach, na základe ktorých im boli záruky alebo iné zabezpečenie a pôžičky poskytnuté; pri pôžičkách sa uvádzajú úrokové sadzby,</t>
  </si>
  <si>
    <t>(g.5) celkovej sume použitých finančných prostriedkov alebo iného plnenia na súkromné účely členmi štatutárneho orgánu, dozorného orgánu a iného orgánu účtovnej jednotky, ktoré je potrebné vyúčtovať.</t>
  </si>
  <si>
    <t>21 a. Informácie k prílohe č. 3 časti F. o vlastných akciách, a to, ku dňu ku ktorému sa zostavuje účtovná závierka reálnou hodnotou</t>
  </si>
  <si>
    <t>nadobudnuté vlastné akcie</t>
  </si>
  <si>
    <t>počet</t>
  </si>
  <si>
    <t>menovitá hodnota</t>
  </si>
  <si>
    <t>nadobudnuté vlastné akcie
počas účtovného obdobia</t>
  </si>
  <si>
    <t>percentuálna hodnota vlastných akcií na upísanom základnom imaní,</t>
  </si>
  <si>
    <t>prevedené vlastné akcie počas účtovného obdobia na inú osobu</t>
  </si>
  <si>
    <t>prevedené vlastné akcie počas účtovného obdobia do dražby</t>
  </si>
  <si>
    <t>o dôvode nadobudnutia vlastných akcií počas účtovného obdobia,</t>
  </si>
  <si>
    <t>a informáciách, ktorými sú</t>
  </si>
  <si>
    <r>
      <t xml:space="preserve">počte, menovitej hodnote a hodnote, za ktorú sa vlastné akcie nadobudli a ktoré účtovná jednotka </t>
    </r>
    <r>
      <rPr>
        <b/>
        <u/>
        <sz val="9"/>
        <color rgb="FF0000CC"/>
        <rFont val="Arial Narrow"/>
        <family val="2"/>
        <charset val="238"/>
      </rPr>
      <t xml:space="preserve">má v držbe </t>
    </r>
    <r>
      <rPr>
        <b/>
        <sz val="9"/>
        <color rgb="FF0000CC"/>
        <rFont val="Arial Narrow"/>
        <family val="2"/>
        <charset val="238"/>
      </rPr>
      <t>k poslednému dňu účtovného obdobia; uvádza  sa aj ich percentuálny podiel na upísanom základnom imaní.</t>
    </r>
  </si>
  <si>
    <r>
      <t xml:space="preserve">počet a hodnota, za ktorú sa vlastné akcie počas účtovného obdobia nadobudli a počet a hodnota, za ktorú sa vlastné akcie počas účtovného obdobia previedli </t>
    </r>
    <r>
      <rPr>
        <b/>
        <u/>
        <sz val="9"/>
        <color rgb="FF0000CC"/>
        <rFont val="Arial Narrow"/>
        <family val="2"/>
        <charset val="238"/>
      </rPr>
      <t>na inú osobu,</t>
    </r>
  </si>
  <si>
    <r>
      <t xml:space="preserve">počet a menovitá hodnota nadobudnutých vlastných akcií počas účtovného obdobia a počet a menovitá hodnota prevedených vlastných akcií počas účtovného obdobia, pričom sa uvádza percentuálna hodnota týchto vlastných akcií </t>
    </r>
    <r>
      <rPr>
        <b/>
        <u/>
        <sz val="9"/>
        <color rgb="FF0000CC"/>
        <rFont val="Arial Narrow"/>
        <family val="2"/>
        <charset val="238"/>
      </rPr>
      <t>na upísanom základnom imaní,</t>
    </r>
  </si>
  <si>
    <t>prevedené vlastné akcie počas účtovného obdobia na upísanom základnom imaní</t>
  </si>
  <si>
    <t xml:space="preserve">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</si>
  <si>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</si>
  <si>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Poznámky  VUJ 2018</t>
  </si>
  <si>
    <t>do žltých polí vkladáte údaje
ak ide o náklad, čiastku zapíšte s mínusovým znamienkom</t>
  </si>
  <si>
    <t>Rozdiel</t>
  </si>
  <si>
    <t>HV za účtovné obdobie - pozdanení - strata</t>
  </si>
  <si>
    <t>Nepeňažné operácie ovplyvňujúce výsledok hospodárenia z bežnej činnosti pred  zdanením daňou z príjmov (+/-), (súčet A. 1. 1. až A. 1. 13.)</t>
  </si>
  <si>
    <t xml:space="preserve">Opravná položka k nadobudnutému majetku </t>
  </si>
  <si>
    <t>Zmena stavu krátkodobého finančného majetku</t>
  </si>
  <si>
    <t>Zmena stavu opravných položiek</t>
  </si>
  <si>
    <t>Žilina</t>
  </si>
  <si>
    <r>
      <t xml:space="preserve">Účtovná závierka ÚJ k </t>
    </r>
    <r>
      <rPr>
        <b/>
        <sz val="8"/>
        <color rgb="FF0000CC"/>
        <rFont val="Arial Narrow"/>
        <family val="2"/>
        <charset val="238"/>
      </rPr>
      <t>31. decembru 2021</t>
    </r>
    <r>
      <rPr>
        <sz val="8"/>
        <rFont val="Arial Narrow"/>
        <family val="2"/>
        <charset val="238"/>
      </rPr>
      <t xml:space="preserve"> je zostavená ako riadna účtovná závierka podľa § 17 ods. 6 zákona NR SR č. 431/2002 Z. z. o účtovníctve za účtovné obdobie od </t>
    </r>
    <r>
      <rPr>
        <b/>
        <sz val="8"/>
        <color rgb="FF0000CC"/>
        <rFont val="Arial Narrow"/>
        <family val="2"/>
        <charset val="238"/>
      </rPr>
      <t>1. januára 2021 do 31. decembra 2021</t>
    </r>
  </si>
  <si>
    <t>Spoločnosť uplatnila účtovné zásady a účtovné metódy v súlade s platnými účtovnými predpismi. Spoločnosť vedie účtovníctvo na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</si>
  <si>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E.  Prehľad peňažných tokov k 31.12.2021</t>
  </si>
  <si>
    <r>
      <t xml:space="preserve">Prehľad o pohybe dlhodobého nehmotného majetku a dlhodobého hmotného majetku od </t>
    </r>
    <r>
      <rPr>
        <sz val="8"/>
        <color rgb="FF0000CC"/>
        <rFont val="Arial Narrow"/>
        <family val="2"/>
        <charset val="238"/>
      </rPr>
      <t xml:space="preserve">1. januára 2020 do 31. decembra 2020 </t>
    </r>
    <r>
      <rPr>
        <sz val="8"/>
        <rFont val="Arial Narrow"/>
        <family val="2"/>
        <charset val="238"/>
      </rPr>
      <t xml:space="preserve">a za porovnateľné obdobie od </t>
    </r>
    <r>
      <rPr>
        <sz val="8"/>
        <color rgb="FF0000CC"/>
        <rFont val="Arial Narrow"/>
        <family val="2"/>
        <charset val="238"/>
      </rPr>
      <t>1. januára 2021 do 31. decembra 2021</t>
    </r>
    <r>
      <rPr>
        <sz val="8"/>
        <rFont val="Arial Narrow"/>
        <family val="2"/>
        <charset val="238"/>
      </rPr>
      <t xml:space="preserve"> je uvedený v tabuľkách na nasledujúcich stranách.</t>
    </r>
  </si>
  <si>
    <t>Spltákový úver</t>
  </si>
  <si>
    <t>EURO</t>
  </si>
  <si>
    <t>Invst.dotácie</t>
  </si>
  <si>
    <t>Dotácie</t>
  </si>
  <si>
    <t>Nájomné za pôodu</t>
  </si>
  <si>
    <t>práce RV</t>
  </si>
  <si>
    <t>TURIEC-AGRO s.r.o.</t>
  </si>
  <si>
    <t>Schálenie útovnej závierky za rok 2020 bola dňa 25.05.2021</t>
  </si>
  <si>
    <t>Postupenie pohladavky</t>
  </si>
  <si>
    <t>Umorovanie dotácii poistne náhrady</t>
  </si>
  <si>
    <t>Ostatné</t>
  </si>
  <si>
    <t>opravy</t>
  </si>
  <si>
    <t>Práce RV ORAGRO</t>
  </si>
  <si>
    <t>ORAGRO-Z O.Vesele</t>
  </si>
  <si>
    <t>výnosy</t>
  </si>
  <si>
    <t>Pestovanie obilnín, Chov dojnic</t>
  </si>
  <si>
    <t>uverejneie účtovnej závierky 03.11.2021</t>
  </si>
  <si>
    <t>Rejduga Dušan</t>
  </si>
  <si>
    <t>Fin  účty                                                                                             200489                                                             209258</t>
  </si>
</sst>
</file>

<file path=xl/styles.xml><?xml version="1.0" encoding="utf-8"?>
<styleSheet xmlns="http://schemas.openxmlformats.org/spreadsheetml/2006/main">
  <numFmts count="4">
    <numFmt numFmtId="164" formatCode="dd/"/>
    <numFmt numFmtId="165" formatCode="mm/"/>
    <numFmt numFmtId="166" formatCode="yyyy"/>
    <numFmt numFmtId="167" formatCode="#,##0.00\ &quot;€&quot;"/>
  </numFmts>
  <fonts count="88">
    <font>
      <sz val="11"/>
      <color theme="1"/>
      <name val="Calibri"/>
      <family val="2"/>
      <charset val="238"/>
      <scheme val="minor"/>
    </font>
    <font>
      <sz val="10"/>
      <name val="Arial CE"/>
      <charset val="238"/>
    </font>
    <font>
      <sz val="10"/>
      <color rgb="FFFF0000"/>
      <name val="Arial CE"/>
      <family val="2"/>
      <charset val="238"/>
    </font>
    <font>
      <sz val="10"/>
      <name val="Arial CE"/>
      <family val="2"/>
      <charset val="238"/>
    </font>
    <font>
      <sz val="10"/>
      <color theme="0"/>
      <name val="Arial CE"/>
      <family val="2"/>
      <charset val="238"/>
    </font>
    <font>
      <sz val="12"/>
      <color theme="0"/>
      <name val="Arial Narrow"/>
      <family val="2"/>
      <charset val="238"/>
    </font>
    <font>
      <b/>
      <sz val="10"/>
      <color theme="0"/>
      <name val="Arial CE"/>
      <charset val="238"/>
    </font>
    <font>
      <u/>
      <sz val="11.5"/>
      <color indexed="12"/>
      <name val="Arial CE"/>
      <family val="2"/>
      <charset val="238"/>
    </font>
    <font>
      <u/>
      <sz val="12"/>
      <color theme="0"/>
      <name val="Arial Narrow"/>
      <family val="2"/>
      <charset val="238"/>
    </font>
    <font>
      <sz val="10"/>
      <name val="Arial Narrow"/>
      <family val="2"/>
      <charset val="238"/>
    </font>
    <font>
      <sz val="10"/>
      <name val="Helv"/>
    </font>
    <font>
      <b/>
      <sz val="11"/>
      <color rgb="FFFF000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theme="0"/>
      <name val="Arial CE"/>
      <charset val="238"/>
    </font>
    <font>
      <sz val="10"/>
      <color indexed="10"/>
      <name val="Arial CE"/>
      <family val="2"/>
      <charset val="238"/>
    </font>
    <font>
      <sz val="10"/>
      <name val="MS Sans Serif"/>
      <family val="2"/>
      <charset val="238"/>
    </font>
    <font>
      <b/>
      <sz val="9"/>
      <color theme="0"/>
      <name val="Arial CE"/>
      <charset val="238"/>
    </font>
    <font>
      <sz val="14"/>
      <color theme="0"/>
      <name val="Arial CE"/>
      <family val="2"/>
      <charset val="238"/>
    </font>
    <font>
      <sz val="10"/>
      <color rgb="FFFF0000"/>
      <name val="Arial CE"/>
      <charset val="238"/>
    </font>
    <font>
      <b/>
      <sz val="7"/>
      <color theme="0"/>
      <name val="Arial CE"/>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9"/>
      <color theme="0"/>
      <name val="Arial CE"/>
      <family val="2"/>
      <charset val="238"/>
    </font>
    <font>
      <b/>
      <sz val="8"/>
      <color theme="0"/>
      <name val="Arial"/>
      <family val="2"/>
      <charset val="238"/>
    </font>
    <font>
      <sz val="8.5"/>
      <color theme="0"/>
      <name val="Arial"/>
      <family val="2"/>
      <charset val="238"/>
    </font>
    <font>
      <b/>
      <sz val="8.5"/>
      <color theme="0"/>
      <name val="Arial"/>
      <family val="2"/>
      <charset val="238"/>
    </font>
    <font>
      <sz val="10"/>
      <color theme="0"/>
      <name val="Arial"/>
      <family val="2"/>
      <charset val="238"/>
    </font>
    <font>
      <b/>
      <sz val="10"/>
      <name val="Arial CE"/>
      <family val="2"/>
      <charset val="238"/>
    </font>
    <font>
      <b/>
      <sz val="8"/>
      <name val="Arial Narrow"/>
      <family val="2"/>
      <charset val="238"/>
    </font>
    <font>
      <sz val="8"/>
      <color rgb="FF0000CC"/>
      <name val="Arial Narrow"/>
      <family val="2"/>
      <charset val="238"/>
    </font>
    <font>
      <sz val="9"/>
      <name val="Arial Narrow"/>
      <family val="2"/>
      <charset val="238"/>
    </font>
    <font>
      <sz val="9"/>
      <color theme="0"/>
      <name val="Arial Narrow"/>
      <family val="2"/>
      <charset val="238"/>
    </font>
    <font>
      <b/>
      <sz val="9"/>
      <color rgb="FF0000CC"/>
      <name val="Arial Narrow"/>
      <family val="2"/>
      <charset val="238"/>
    </font>
    <font>
      <sz val="9"/>
      <color rgb="FF0000CC"/>
      <name val="Arial Narrow"/>
      <family val="2"/>
      <charset val="238"/>
    </font>
    <font>
      <b/>
      <sz val="8"/>
      <color rgb="FF0000CC"/>
      <name val="Arial Narrow"/>
      <family val="2"/>
      <charset val="238"/>
    </font>
    <font>
      <sz val="8"/>
      <color theme="0"/>
      <name val="Arial Narrow"/>
      <family val="2"/>
      <charset val="238"/>
    </font>
    <font>
      <b/>
      <sz val="9"/>
      <name val="Arial Narrow"/>
      <family val="2"/>
      <charset val="238"/>
    </font>
    <font>
      <sz val="8"/>
      <color rgb="FFFF0000"/>
      <name val="Arial Narrow"/>
      <family val="2"/>
      <charset val="238"/>
    </font>
    <font>
      <sz val="8"/>
      <name val="Arial CE"/>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theme="0"/>
      <name val="Arial Narrow"/>
      <family val="2"/>
      <charset val="238"/>
    </font>
    <font>
      <sz val="9"/>
      <color theme="1"/>
      <name val="Calibri"/>
      <family val="2"/>
      <charset val="238"/>
      <scheme val="minor"/>
    </font>
    <font>
      <sz val="9"/>
      <color rgb="FF006100"/>
      <name val="Calibri"/>
      <family val="2"/>
      <charset val="238"/>
      <scheme val="minor"/>
    </font>
    <font>
      <sz val="9"/>
      <name val="Calibri"/>
      <family val="2"/>
      <charset val="238"/>
      <scheme val="minor"/>
    </font>
    <font>
      <sz val="8"/>
      <name val="Calibri"/>
      <family val="2"/>
      <charset val="238"/>
      <scheme val="minor"/>
    </font>
    <font>
      <sz val="11"/>
      <color indexed="8"/>
      <name val="Calibri"/>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charset val="238"/>
    </font>
    <font>
      <sz val="9"/>
      <name val="Arial CE"/>
      <family val="2"/>
      <charset val="238"/>
    </font>
    <font>
      <sz val="7"/>
      <name val="Arial Narrow"/>
      <family val="2"/>
      <charset val="238"/>
    </font>
    <font>
      <b/>
      <sz val="7"/>
      <name val="Arial Narrow"/>
      <family val="2"/>
      <charset val="238"/>
    </font>
    <font>
      <sz val="11"/>
      <color theme="1"/>
      <name val="Calibri"/>
      <family val="2"/>
      <charset val="238"/>
      <scheme val="minor"/>
    </font>
    <font>
      <b/>
      <sz val="8"/>
      <color rgb="FFFF0000"/>
      <name val="Arial Narrow"/>
      <family val="2"/>
      <charset val="238"/>
    </font>
    <font>
      <b/>
      <sz val="8"/>
      <color rgb="FF0000CC"/>
      <name val="Arial CE"/>
      <charset val="238"/>
    </font>
    <font>
      <b/>
      <u/>
      <sz val="9"/>
      <color rgb="FF0000CC"/>
      <name val="Arial Narrow"/>
      <family val="2"/>
      <charset val="238"/>
    </font>
    <font>
      <i/>
      <sz val="8"/>
      <name val="Arial Narrow"/>
      <family val="2"/>
      <charset val="238"/>
    </font>
    <font>
      <i/>
      <sz val="8"/>
      <color rgb="FFC00000"/>
      <name val="Arial Narrow"/>
      <family val="2"/>
      <charset val="238"/>
    </font>
    <font>
      <b/>
      <i/>
      <sz val="8"/>
      <color rgb="FF00B050"/>
      <name val="Arial Narrow"/>
      <family val="2"/>
      <charset val="238"/>
    </font>
    <font>
      <i/>
      <sz val="9"/>
      <color rgb="FFC00000"/>
      <name val="Arial Narrow"/>
      <family val="2"/>
      <charset val="238"/>
    </font>
    <font>
      <sz val="8"/>
      <color rgb="FFC00000"/>
      <name val="Arial Narrow"/>
      <family val="2"/>
      <charset val="238"/>
    </font>
    <font>
      <sz val="9"/>
      <color rgb="FFC00000"/>
      <name val="Arial Narrow"/>
      <family val="2"/>
      <charset val="238"/>
    </font>
    <font>
      <b/>
      <sz val="8"/>
      <color rgb="FF00B050"/>
      <name val="Arial Narrow"/>
      <family val="2"/>
      <charset val="238"/>
    </font>
    <font>
      <b/>
      <sz val="9"/>
      <color rgb="FFFF0000"/>
      <name val="Arial Narrow"/>
      <family val="2"/>
      <charset val="238"/>
    </font>
    <font>
      <b/>
      <sz val="8"/>
      <color theme="0"/>
      <name val="Arial Narrow"/>
      <family val="2"/>
      <charset val="238"/>
    </font>
  </fonts>
  <fills count="17">
    <fill>
      <patternFill patternType="none"/>
    </fill>
    <fill>
      <patternFill patternType="gray125"/>
    </fill>
    <fill>
      <patternFill patternType="solid">
        <fgColor rgb="FFC6EFCE"/>
      </patternFill>
    </fill>
    <fill>
      <patternFill patternType="solid">
        <fgColor rgb="FFFFFFCC"/>
      </patternFill>
    </fill>
    <fill>
      <patternFill patternType="solid">
        <fgColor rgb="FFFFFF00"/>
        <bgColor indexed="64"/>
      </patternFill>
    </fill>
    <fill>
      <patternFill patternType="solid">
        <fgColor rgb="FF0000CC"/>
        <bgColor indexed="64"/>
      </patternFill>
    </fill>
    <fill>
      <patternFill patternType="solid">
        <fgColor indexed="27"/>
        <bgColor indexed="64"/>
      </patternFill>
    </fill>
    <fill>
      <patternFill patternType="solid">
        <fgColor rgb="FFFFFFCC"/>
        <bgColor indexed="64"/>
      </patternFill>
    </fill>
    <fill>
      <patternFill patternType="solid">
        <fgColor rgb="FFCCECFF"/>
        <bgColor indexed="64"/>
      </patternFill>
    </fill>
    <fill>
      <patternFill patternType="solid">
        <fgColor theme="0"/>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rgb="FF31A0B7"/>
        <bgColor indexed="64"/>
      </patternFill>
    </fill>
    <fill>
      <patternFill patternType="solid">
        <fgColor rgb="FF99FFCC"/>
        <bgColor indexed="64"/>
      </patternFill>
    </fill>
  </fills>
  <borders count="60">
    <border>
      <left/>
      <right/>
      <top/>
      <bottom/>
      <diagonal/>
    </border>
    <border>
      <left style="thin">
        <color rgb="FFB2B2B2"/>
      </left>
      <right style="thin">
        <color rgb="FFB2B2B2"/>
      </right>
      <top style="thin">
        <color rgb="FFB2B2B2"/>
      </top>
      <bottom style="thin">
        <color rgb="FFB2B2B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theme="0" tint="-4.9989318521683403E-2"/>
      </bottom>
      <diagonal/>
    </border>
    <border>
      <left style="medium">
        <color theme="6" tint="0.39994506668294322"/>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s>
  <cellStyleXfs count="17">
    <xf numFmtId="0" fontId="0" fillId="0" borderId="0"/>
    <xf numFmtId="0" fontId="1" fillId="0" borderId="0"/>
    <xf numFmtId="0" fontId="7" fillId="0" borderId="0" applyNumberFormat="0" applyFill="0" applyBorder="0" applyAlignment="0" applyProtection="0">
      <alignment vertical="top"/>
      <protection locked="0"/>
    </xf>
    <xf numFmtId="0" fontId="10" fillId="0" borderId="0"/>
    <xf numFmtId="0" fontId="18" fillId="0" borderId="0"/>
    <xf numFmtId="0" fontId="21" fillId="0" borderId="0"/>
    <xf numFmtId="0" fontId="26" fillId="0" borderId="0"/>
    <xf numFmtId="0" fontId="21" fillId="0" borderId="0"/>
    <xf numFmtId="0" fontId="26" fillId="0" borderId="0" applyNumberFormat="0" applyFill="0" applyBorder="0" applyAlignment="0" applyProtection="0"/>
    <xf numFmtId="0" fontId="57" fillId="0" borderId="0"/>
    <xf numFmtId="0" fontId="58" fillId="2" borderId="0" applyNumberFormat="0" applyBorder="0" applyAlignment="0" applyProtection="0"/>
    <xf numFmtId="0" fontId="61" fillId="3" borderId="1" applyNumberFormat="0" applyFont="0" applyAlignment="0" applyProtection="0"/>
    <xf numFmtId="0" fontId="21" fillId="0" borderId="0"/>
    <xf numFmtId="0" fontId="3" fillId="0" borderId="0"/>
    <xf numFmtId="0" fontId="75" fillId="0" borderId="0"/>
    <xf numFmtId="9" fontId="75" fillId="0" borderId="0" applyFont="0" applyFill="0" applyBorder="0" applyAlignment="0" applyProtection="0"/>
    <xf numFmtId="9" fontId="1" fillId="0" borderId="0" applyFont="0" applyFill="0" applyBorder="0" applyAlignment="0" applyProtection="0"/>
  </cellStyleXfs>
  <cellXfs count="1116">
    <xf numFmtId="0" fontId="0" fillId="0" borderId="0" xfId="0"/>
    <xf numFmtId="0" fontId="2" fillId="0" borderId="0" xfId="1" applyFont="1" applyAlignment="1" applyProtection="1">
      <alignment horizontal="center"/>
      <protection locked="0" hidden="1"/>
    </xf>
    <xf numFmtId="0" fontId="1" fillId="0" borderId="0" xfId="1"/>
    <xf numFmtId="0" fontId="1" fillId="0" borderId="0" xfId="1" applyProtection="1">
      <protection hidden="1"/>
    </xf>
    <xf numFmtId="0" fontId="1" fillId="0" borderId="0" xfId="1" applyFill="1" applyProtection="1">
      <protection hidden="1"/>
    </xf>
    <xf numFmtId="0" fontId="9" fillId="0" borderId="0" xfId="1" applyNumberFormat="1" applyFont="1" applyProtection="1">
      <protection hidden="1"/>
    </xf>
    <xf numFmtId="0" fontId="9" fillId="0" borderId="0" xfId="3" applyNumberFormat="1" applyFont="1" applyProtection="1">
      <protection hidden="1"/>
    </xf>
    <xf numFmtId="0" fontId="9" fillId="0" borderId="0" xfId="3" applyNumberFormat="1" applyFont="1" applyAlignment="1" applyProtection="1">
      <alignment horizontal="right"/>
      <protection hidden="1"/>
    </xf>
    <xf numFmtId="0" fontId="9" fillId="0" borderId="0" xfId="3" applyNumberFormat="1" applyFont="1" applyBorder="1" applyProtection="1">
      <protection hidden="1"/>
    </xf>
    <xf numFmtId="0" fontId="9" fillId="0" borderId="0" xfId="3" applyNumberFormat="1" applyFont="1" applyBorder="1" applyAlignment="1" applyProtection="1">
      <alignment horizontal="center"/>
      <protection hidden="1"/>
    </xf>
    <xf numFmtId="0" fontId="9" fillId="0" borderId="0" xfId="3" applyNumberFormat="1" applyFont="1" applyAlignment="1" applyProtection="1">
      <protection hidden="1"/>
    </xf>
    <xf numFmtId="0" fontId="13" fillId="0" borderId="0" xfId="3" applyNumberFormat="1" applyFont="1" applyProtection="1">
      <protection hidden="1"/>
    </xf>
    <xf numFmtId="0" fontId="13" fillId="0" borderId="0" xfId="3" applyNumberFormat="1" applyFont="1" applyFill="1" applyAlignment="1" applyProtection="1">
      <alignment horizontal="center" wrapText="1"/>
      <protection hidden="1"/>
    </xf>
    <xf numFmtId="0" fontId="13" fillId="0" borderId="0" xfId="3" applyNumberFormat="1" applyFont="1" applyFill="1" applyAlignment="1" applyProtection="1">
      <alignment wrapText="1"/>
      <protection hidden="1"/>
    </xf>
    <xf numFmtId="0" fontId="13" fillId="0" borderId="0" xfId="3" applyNumberFormat="1" applyFont="1" applyFill="1" applyAlignment="1" applyProtection="1">
      <alignment vertical="center"/>
      <protection hidden="1"/>
    </xf>
    <xf numFmtId="0" fontId="13" fillId="0" borderId="0" xfId="3" applyNumberFormat="1" applyFont="1" applyAlignment="1" applyProtection="1">
      <alignment wrapText="1"/>
      <protection hidden="1"/>
    </xf>
    <xf numFmtId="0" fontId="9" fillId="0" borderId="6" xfId="3" applyNumberFormat="1" applyFont="1" applyBorder="1" applyAlignment="1" applyProtection="1">
      <alignment horizontal="center" vertical="center"/>
      <protection hidden="1"/>
    </xf>
    <xf numFmtId="0" fontId="9" fillId="0" borderId="6" xfId="3" applyNumberFormat="1" applyFont="1" applyBorder="1" applyAlignment="1" applyProtection="1">
      <alignment horizontal="center" vertical="center"/>
      <protection locked="0" hidden="1"/>
    </xf>
    <xf numFmtId="0" fontId="13" fillId="0" borderId="0" xfId="3" applyNumberFormat="1" applyFont="1" applyAlignment="1" applyProtection="1">
      <protection hidden="1"/>
    </xf>
    <xf numFmtId="0" fontId="9" fillId="0" borderId="6" xfId="3" applyNumberFormat="1" applyFont="1" applyBorder="1" applyAlignment="1" applyProtection="1">
      <alignment horizontal="center"/>
      <protection hidden="1"/>
    </xf>
    <xf numFmtId="0" fontId="9" fillId="0" borderId="0" xfId="3" applyNumberFormat="1" applyFont="1" applyBorder="1" applyAlignment="1" applyProtection="1">
      <alignment horizontal="center" vertical="center"/>
      <protection hidden="1"/>
    </xf>
    <xf numFmtId="0" fontId="14" fillId="0" borderId="0" xfId="3" applyNumberFormat="1" applyFont="1" applyProtection="1">
      <protection hidden="1"/>
    </xf>
    <xf numFmtId="0" fontId="9" fillId="0" borderId="0" xfId="3" applyNumberFormat="1" applyFont="1" applyAlignment="1" applyProtection="1">
      <alignment horizontal="center" vertical="center"/>
      <protection hidden="1"/>
    </xf>
    <xf numFmtId="0" fontId="9" fillId="0" borderId="0" xfId="3" applyNumberFormat="1" applyFont="1" applyBorder="1" applyAlignment="1" applyProtection="1">
      <alignment horizontal="left" vertical="center"/>
      <protection hidden="1"/>
    </xf>
    <xf numFmtId="0" fontId="15" fillId="0" borderId="0" xfId="1" applyNumberFormat="1" applyFont="1" applyProtection="1">
      <protection hidden="1"/>
    </xf>
    <xf numFmtId="0" fontId="16" fillId="0" borderId="0" xfId="3" applyNumberFormat="1" applyFont="1" applyProtection="1">
      <protection hidden="1"/>
    </xf>
    <xf numFmtId="0" fontId="17" fillId="0" borderId="0" xfId="3" applyNumberFormat="1" applyFont="1" applyProtection="1">
      <protection hidden="1"/>
    </xf>
    <xf numFmtId="0" fontId="17" fillId="0" borderId="0" xfId="3" applyNumberFormat="1" applyFont="1" applyBorder="1" applyAlignment="1" applyProtection="1">
      <alignment horizontal="left" vertical="center"/>
      <protection hidden="1"/>
    </xf>
    <xf numFmtId="0" fontId="17" fillId="0" borderId="0" xfId="3" applyNumberFormat="1" applyFont="1" applyBorder="1" applyProtection="1">
      <protection hidden="1"/>
    </xf>
    <xf numFmtId="0" fontId="9" fillId="0" borderId="0" xfId="1" applyNumberFormat="1" applyFont="1" applyBorder="1" applyProtection="1">
      <protection hidden="1"/>
    </xf>
    <xf numFmtId="0" fontId="17" fillId="0" borderId="0" xfId="3" applyNumberFormat="1" applyFont="1" applyBorder="1" applyAlignment="1" applyProtection="1">
      <protection hidden="1"/>
    </xf>
    <xf numFmtId="0" fontId="18" fillId="0" borderId="0" xfId="1" applyFont="1" applyFill="1" applyProtection="1">
      <protection hidden="1"/>
    </xf>
    <xf numFmtId="49" fontId="18" fillId="0" borderId="0" xfId="1" applyNumberFormat="1" applyFont="1" applyProtection="1">
      <protection hidden="1"/>
    </xf>
    <xf numFmtId="0" fontId="20" fillId="0" borderId="0" xfId="1" applyFont="1" applyFill="1" applyAlignment="1" applyProtection="1">
      <alignment horizontal="center"/>
      <protection hidden="1"/>
    </xf>
    <xf numFmtId="49" fontId="18" fillId="0" borderId="0" xfId="1" applyNumberFormat="1" applyFont="1" applyFill="1" applyProtection="1">
      <protection hidden="1"/>
    </xf>
    <xf numFmtId="0" fontId="24" fillId="0" borderId="0" xfId="1" applyFont="1" applyProtection="1">
      <protection hidden="1"/>
    </xf>
    <xf numFmtId="49" fontId="18" fillId="0" borderId="6" xfId="1" applyNumberFormat="1" applyFont="1" applyFill="1" applyBorder="1" applyAlignment="1" applyProtection="1">
      <protection locked="0" hidden="1"/>
    </xf>
    <xf numFmtId="1" fontId="18" fillId="6" borderId="6" xfId="4" applyNumberFormat="1" applyFont="1" applyFill="1" applyBorder="1" applyAlignment="1" applyProtection="1">
      <protection hidden="1"/>
    </xf>
    <xf numFmtId="4" fontId="18" fillId="0" borderId="6" xfId="1" applyNumberFormat="1" applyFont="1" applyFill="1" applyBorder="1" applyAlignment="1" applyProtection="1">
      <protection locked="0" hidden="1"/>
    </xf>
    <xf numFmtId="4" fontId="27" fillId="0" borderId="6" xfId="6" applyNumberFormat="1" applyFont="1" applyFill="1" applyBorder="1" applyAlignment="1" applyProtection="1">
      <protection locked="0" hidden="1"/>
    </xf>
    <xf numFmtId="0" fontId="28" fillId="0" borderId="0" xfId="1" applyFont="1" applyFill="1" applyAlignment="1" applyProtection="1">
      <protection hidden="1"/>
    </xf>
    <xf numFmtId="0" fontId="18" fillId="0" borderId="0" xfId="1" applyFont="1" applyAlignment="1" applyProtection="1">
      <protection hidden="1"/>
    </xf>
    <xf numFmtId="0" fontId="18" fillId="0" borderId="0" xfId="1" applyFont="1" applyFill="1" applyAlignment="1" applyProtection="1">
      <protection hidden="1"/>
    </xf>
    <xf numFmtId="0" fontId="29" fillId="0" borderId="0" xfId="1" applyFont="1" applyFill="1" applyAlignment="1" applyProtection="1">
      <protection hidden="1"/>
    </xf>
    <xf numFmtId="49" fontId="18" fillId="0" borderId="0" xfId="1" applyNumberFormat="1" applyFont="1" applyAlignment="1" applyProtection="1">
      <protection hidden="1"/>
    </xf>
    <xf numFmtId="0" fontId="18" fillId="0" borderId="0" xfId="1" applyFont="1" applyAlignment="1" applyProtection="1">
      <alignment horizontal="center"/>
      <protection hidden="1"/>
    </xf>
    <xf numFmtId="49" fontId="30" fillId="0" borderId="6" xfId="1" applyNumberFormat="1" applyFont="1" applyFill="1" applyBorder="1" applyAlignment="1" applyProtection="1">
      <protection locked="0" hidden="1"/>
    </xf>
    <xf numFmtId="49" fontId="30" fillId="0" borderId="6" xfId="1" applyNumberFormat="1" applyFont="1" applyFill="1" applyBorder="1" applyProtection="1">
      <protection locked="0" hidden="1"/>
    </xf>
    <xf numFmtId="4" fontId="27" fillId="0" borderId="6" xfId="6" applyNumberFormat="1" applyFont="1" applyFill="1" applyBorder="1" applyProtection="1">
      <protection locked="0" hidden="1"/>
    </xf>
    <xf numFmtId="0" fontId="18" fillId="0" borderId="0" xfId="1" applyFont="1" applyProtection="1">
      <protection hidden="1"/>
    </xf>
    <xf numFmtId="4" fontId="18" fillId="0" borderId="6" xfId="1" applyNumberFormat="1" applyFont="1" applyFill="1" applyBorder="1" applyProtection="1">
      <protection locked="0" hidden="1"/>
    </xf>
    <xf numFmtId="4" fontId="18" fillId="0" borderId="0" xfId="1" applyNumberFormat="1" applyFont="1" applyProtection="1">
      <protection hidden="1"/>
    </xf>
    <xf numFmtId="49" fontId="18" fillId="0" borderId="0" xfId="1" applyNumberFormat="1" applyFont="1" applyFill="1" applyAlignment="1" applyProtection="1">
      <alignment vertical="center" wrapText="1"/>
      <protection hidden="1"/>
    </xf>
    <xf numFmtId="0" fontId="15" fillId="0" borderId="0" xfId="1" applyFont="1" applyBorder="1" applyProtection="1">
      <protection hidden="1"/>
    </xf>
    <xf numFmtId="0" fontId="3" fillId="0" borderId="0" xfId="1" applyFont="1" applyProtection="1">
      <protection hidden="1"/>
    </xf>
    <xf numFmtId="0" fontId="3" fillId="0" borderId="0" xfId="1" applyFont="1" applyFill="1" applyProtection="1">
      <protection hidden="1"/>
    </xf>
    <xf numFmtId="4" fontId="3" fillId="0" borderId="0" xfId="1" applyNumberFormat="1" applyFont="1" applyProtection="1">
      <protection hidden="1"/>
    </xf>
    <xf numFmtId="49" fontId="1" fillId="0" borderId="0" xfId="1" applyNumberFormat="1" applyProtection="1">
      <protection hidden="1"/>
    </xf>
    <xf numFmtId="49" fontId="1" fillId="0" borderId="0" xfId="1" applyNumberFormat="1" applyFill="1" applyProtection="1">
      <protection hidden="1"/>
    </xf>
    <xf numFmtId="0" fontId="18" fillId="0" borderId="0" xfId="1" applyFont="1" applyFill="1" applyBorder="1" applyAlignment="1" applyProtection="1">
      <alignment horizontal="center"/>
      <protection hidden="1"/>
    </xf>
    <xf numFmtId="4" fontId="18" fillId="0" borderId="6" xfId="4" applyNumberFormat="1" applyFont="1" applyFill="1" applyBorder="1" applyAlignment="1" applyProtection="1">
      <alignment wrapText="1"/>
      <protection hidden="1"/>
    </xf>
    <xf numFmtId="4" fontId="18" fillId="0" borderId="0" xfId="1" applyNumberFormat="1" applyFont="1" applyFill="1" applyProtection="1">
      <protection hidden="1"/>
    </xf>
    <xf numFmtId="49" fontId="18" fillId="0" borderId="6" xfId="1" applyNumberFormat="1" applyFont="1" applyFill="1" applyBorder="1" applyProtection="1">
      <protection locked="0" hidden="1"/>
    </xf>
    <xf numFmtId="4" fontId="28" fillId="0" borderId="0" xfId="1" applyNumberFormat="1" applyFont="1" applyFill="1" applyProtection="1">
      <protection hidden="1"/>
    </xf>
    <xf numFmtId="4" fontId="29" fillId="0" borderId="0" xfId="1" applyNumberFormat="1" applyFont="1" applyFill="1" applyProtection="1">
      <protection hidden="1"/>
    </xf>
    <xf numFmtId="4" fontId="18" fillId="0" borderId="6" xfId="4" applyNumberFormat="1" applyFont="1" applyFill="1" applyBorder="1" applyAlignment="1" applyProtection="1">
      <protection hidden="1"/>
    </xf>
    <xf numFmtId="49" fontId="30" fillId="0" borderId="6" xfId="1" applyNumberFormat="1" applyFont="1" applyBorder="1" applyProtection="1">
      <protection locked="0" hidden="1"/>
    </xf>
    <xf numFmtId="49" fontId="30" fillId="0" borderId="12" xfId="1" applyNumberFormat="1" applyFont="1" applyBorder="1" applyProtection="1">
      <protection locked="0" hidden="1"/>
    </xf>
    <xf numFmtId="4" fontId="18" fillId="0" borderId="12" xfId="4" applyNumberFormat="1" applyFont="1" applyFill="1" applyBorder="1" applyAlignment="1" applyProtection="1">
      <protection hidden="1"/>
    </xf>
    <xf numFmtId="4" fontId="18" fillId="0" borderId="12" xfId="1" applyNumberFormat="1" applyFont="1" applyFill="1" applyBorder="1" applyAlignment="1" applyProtection="1">
      <protection locked="0" hidden="1"/>
    </xf>
    <xf numFmtId="4" fontId="18" fillId="0" borderId="12" xfId="1" applyNumberFormat="1" applyFont="1" applyFill="1" applyBorder="1" applyProtection="1">
      <protection locked="0" hidden="1"/>
    </xf>
    <xf numFmtId="49" fontId="18" fillId="0" borderId="0" xfId="1" applyNumberFormat="1" applyFont="1" applyFill="1" applyBorder="1" applyProtection="1">
      <protection hidden="1"/>
    </xf>
    <xf numFmtId="0" fontId="18" fillId="0" borderId="0" xfId="1" applyFont="1" applyBorder="1" applyProtection="1">
      <protection hidden="1"/>
    </xf>
    <xf numFmtId="0" fontId="18" fillId="0" borderId="0" xfId="1" applyFont="1" applyFill="1" applyBorder="1" applyProtection="1">
      <protection hidden="1"/>
    </xf>
    <xf numFmtId="4" fontId="18" fillId="0" borderId="0" xfId="1" applyNumberFormat="1" applyFont="1" applyFill="1" applyBorder="1" applyAlignment="1" applyProtection="1">
      <protection locked="0" hidden="1"/>
    </xf>
    <xf numFmtId="4" fontId="18" fillId="0" borderId="0" xfId="1" applyNumberFormat="1" applyFont="1" applyBorder="1" applyProtection="1">
      <protection hidden="1"/>
    </xf>
    <xf numFmtId="0" fontId="18" fillId="0" borderId="0" xfId="1" applyNumberFormat="1" applyFont="1" applyFill="1" applyBorder="1" applyAlignment="1" applyProtection="1">
      <alignment vertical="top" wrapText="1"/>
      <protection hidden="1"/>
    </xf>
    <xf numFmtId="49" fontId="3" fillId="0" borderId="0" xfId="1" applyNumberFormat="1" applyFont="1" applyFill="1" applyProtection="1">
      <protection hidden="1"/>
    </xf>
    <xf numFmtId="49" fontId="3" fillId="0" borderId="0" xfId="1" applyNumberFormat="1" applyFont="1" applyProtection="1">
      <protection hidden="1"/>
    </xf>
    <xf numFmtId="49" fontId="33" fillId="0" borderId="0" xfId="7" quotePrefix="1" applyNumberFormat="1" applyFont="1" applyProtection="1">
      <protection hidden="1"/>
    </xf>
    <xf numFmtId="0" fontId="33" fillId="0" borderId="0" xfId="7" quotePrefix="1" applyFont="1" applyProtection="1">
      <protection hidden="1"/>
    </xf>
    <xf numFmtId="0" fontId="34" fillId="0" borderId="0" xfId="7" quotePrefix="1" applyFont="1" applyProtection="1">
      <protection hidden="1"/>
    </xf>
    <xf numFmtId="0" fontId="33" fillId="0" borderId="0" xfId="7" applyFont="1" applyProtection="1">
      <protection hidden="1"/>
    </xf>
    <xf numFmtId="49" fontId="33" fillId="0" borderId="0" xfId="7" applyNumberFormat="1" applyFont="1" applyProtection="1">
      <protection hidden="1"/>
    </xf>
    <xf numFmtId="0" fontId="35" fillId="0" borderId="0" xfId="1" applyFont="1" applyFill="1" applyBorder="1"/>
    <xf numFmtId="0" fontId="35" fillId="0" borderId="0" xfId="1" applyFont="1"/>
    <xf numFmtId="0" fontId="33" fillId="4" borderId="0" xfId="7" applyFont="1" applyFill="1" applyProtection="1">
      <protection hidden="1"/>
    </xf>
    <xf numFmtId="0" fontId="34" fillId="0" borderId="0" xfId="7" applyFont="1" applyProtection="1">
      <protection hidden="1"/>
    </xf>
    <xf numFmtId="0" fontId="15" fillId="0" borderId="0" xfId="1" applyFont="1" applyAlignment="1" applyProtection="1">
      <alignment wrapText="1"/>
      <protection locked="0" hidden="1"/>
    </xf>
    <xf numFmtId="0" fontId="38" fillId="0" borderId="0" xfId="1" applyFont="1" applyBorder="1" applyProtection="1">
      <protection locked="0" hidden="1"/>
    </xf>
    <xf numFmtId="0" fontId="39" fillId="0" borderId="0" xfId="1" applyFont="1" applyProtection="1">
      <protection locked="0" hidden="1"/>
    </xf>
    <xf numFmtId="0" fontId="40" fillId="0" borderId="0" xfId="1" applyFont="1" applyFill="1" applyProtection="1">
      <protection locked="0" hidden="1"/>
    </xf>
    <xf numFmtId="0" fontId="41" fillId="0" borderId="0" xfId="1" applyFont="1" applyBorder="1" applyProtection="1">
      <protection locked="0" hidden="1"/>
    </xf>
    <xf numFmtId="0" fontId="42" fillId="0" borderId="0" xfId="1" applyFont="1" applyBorder="1" applyProtection="1">
      <protection locked="0" hidden="1"/>
    </xf>
    <xf numFmtId="0" fontId="42" fillId="0" borderId="0" xfId="1" applyFont="1" applyFill="1" applyProtection="1">
      <protection locked="0" hidden="1"/>
    </xf>
    <xf numFmtId="0" fontId="42" fillId="0" borderId="0" xfId="1" applyFont="1" applyProtection="1">
      <protection locked="0" hidden="1"/>
    </xf>
    <xf numFmtId="0" fontId="15" fillId="0" borderId="0" xfId="1" applyFont="1" applyAlignment="1" applyProtection="1">
      <protection locked="0" hidden="1"/>
    </xf>
    <xf numFmtId="0" fontId="44" fillId="0" borderId="0" xfId="1" applyFont="1" applyFill="1" applyAlignment="1" applyProtection="1">
      <protection locked="0" hidden="1"/>
    </xf>
    <xf numFmtId="14" fontId="18" fillId="0" borderId="0" xfId="1" applyNumberFormat="1" applyFont="1" applyBorder="1" applyAlignment="1" applyProtection="1">
      <alignment vertical="top" wrapText="1"/>
      <protection locked="0" hidden="1"/>
    </xf>
    <xf numFmtId="0" fontId="18" fillId="0" borderId="0" xfId="1" applyFont="1" applyBorder="1" applyAlignment="1" applyProtection="1">
      <alignment vertical="top" wrapText="1"/>
      <protection locked="0" hidden="1"/>
    </xf>
    <xf numFmtId="0" fontId="36" fillId="0" borderId="0" xfId="1" applyFont="1" applyBorder="1" applyAlignment="1" applyProtection="1">
      <alignment vertical="top" wrapText="1"/>
      <protection locked="0" hidden="1"/>
    </xf>
    <xf numFmtId="0" fontId="39" fillId="0" borderId="0" xfId="1" applyFont="1" applyAlignment="1" applyProtection="1">
      <protection locked="0" hidden="1"/>
    </xf>
    <xf numFmtId="0" fontId="1" fillId="0" borderId="0" xfId="1" applyBorder="1" applyAlignment="1" applyProtection="1">
      <alignment vertical="top" wrapText="1"/>
      <protection locked="0" hidden="1"/>
    </xf>
    <xf numFmtId="0" fontId="39" fillId="0" borderId="0" xfId="1" applyFont="1" applyBorder="1" applyProtection="1">
      <protection locked="0" hidden="1"/>
    </xf>
    <xf numFmtId="0" fontId="39" fillId="0" borderId="0" xfId="1" applyFont="1" applyAlignment="1" applyProtection="1">
      <alignment horizontal="center"/>
      <protection locked="0" hidden="1"/>
    </xf>
    <xf numFmtId="0" fontId="45" fillId="0" borderId="11" xfId="1" applyFont="1" applyBorder="1" applyAlignment="1" applyProtection="1">
      <protection locked="0" hidden="1"/>
    </xf>
    <xf numFmtId="0" fontId="45" fillId="0" borderId="0" xfId="1" applyFont="1" applyBorder="1" applyAlignment="1" applyProtection="1">
      <protection locked="0" hidden="1"/>
    </xf>
    <xf numFmtId="0" fontId="39" fillId="0" borderId="3" xfId="1" applyFont="1" applyBorder="1" applyProtection="1">
      <protection locked="0" hidden="1"/>
    </xf>
    <xf numFmtId="0" fontId="39" fillId="0" borderId="4" xfId="1" applyFont="1" applyBorder="1" applyProtection="1">
      <protection locked="0" hidden="1"/>
    </xf>
    <xf numFmtId="0" fontId="39" fillId="0" borderId="5" xfId="1" applyFont="1" applyBorder="1" applyProtection="1">
      <protection locked="0" hidden="1"/>
    </xf>
    <xf numFmtId="1" fontId="39" fillId="0" borderId="11" xfId="1" applyNumberFormat="1" applyFont="1" applyBorder="1" applyAlignment="1" applyProtection="1">
      <protection locked="0" hidden="1"/>
    </xf>
    <xf numFmtId="1" fontId="39" fillId="0" borderId="0" xfId="1" applyNumberFormat="1" applyFont="1" applyBorder="1" applyAlignment="1" applyProtection="1">
      <protection locked="0" hidden="1"/>
    </xf>
    <xf numFmtId="0" fontId="39" fillId="0" borderId="0" xfId="1" applyFont="1" applyBorder="1" applyAlignment="1" applyProtection="1">
      <protection locked="0" hidden="1"/>
    </xf>
    <xf numFmtId="0" fontId="39" fillId="0" borderId="7" xfId="1" applyFont="1" applyBorder="1" applyProtection="1">
      <protection locked="0" hidden="1"/>
    </xf>
    <xf numFmtId="0" fontId="39" fillId="0" borderId="8" xfId="1" applyFont="1" applyBorder="1" applyProtection="1">
      <protection locked="0" hidden="1"/>
    </xf>
    <xf numFmtId="0" fontId="39" fillId="0" borderId="9" xfId="1" applyFont="1" applyBorder="1" applyProtection="1">
      <protection locked="0" hidden="1"/>
    </xf>
    <xf numFmtId="0" fontId="39" fillId="0" borderId="13" xfId="1" applyFont="1" applyBorder="1" applyProtection="1">
      <protection locked="0" hidden="1"/>
    </xf>
    <xf numFmtId="0" fontId="39" fillId="0" borderId="15" xfId="1" applyFont="1" applyBorder="1" applyProtection="1">
      <protection locked="0" hidden="1"/>
    </xf>
    <xf numFmtId="0" fontId="39" fillId="0" borderId="14" xfId="1" applyFont="1" applyBorder="1" applyProtection="1">
      <protection locked="0" hidden="1"/>
    </xf>
    <xf numFmtId="0" fontId="15" fillId="0" borderId="0" xfId="1" applyFont="1" applyBorder="1" applyAlignment="1" applyProtection="1">
      <protection locked="0" hidden="1"/>
    </xf>
    <xf numFmtId="0" fontId="15" fillId="0" borderId="0" xfId="1" applyFont="1" applyBorder="1" applyAlignment="1" applyProtection="1">
      <alignment vertical="top" wrapText="1"/>
      <protection locked="0" hidden="1"/>
    </xf>
    <xf numFmtId="0" fontId="37" fillId="0" borderId="0" xfId="1" applyFont="1" applyBorder="1" applyAlignment="1" applyProtection="1">
      <alignment vertical="top" wrapText="1"/>
      <protection locked="0" hidden="1"/>
    </xf>
    <xf numFmtId="0" fontId="37" fillId="0" borderId="0" xfId="1" applyFont="1" applyBorder="1" applyAlignment="1" applyProtection="1">
      <alignment horizontal="left" vertical="top" wrapText="1"/>
      <protection locked="0" hidden="1"/>
    </xf>
    <xf numFmtId="0" fontId="15" fillId="0" borderId="0" xfId="1" applyFont="1" applyBorder="1" applyAlignment="1" applyProtection="1">
      <alignment horizontal="left" vertical="top" wrapText="1"/>
      <protection locked="0" hidden="1"/>
    </xf>
    <xf numFmtId="0" fontId="41" fillId="0" borderId="0" xfId="1" applyFont="1" applyBorder="1" applyAlignment="1" applyProtection="1">
      <alignment horizontal="left" vertical="top"/>
      <protection locked="0" hidden="1"/>
    </xf>
    <xf numFmtId="0" fontId="41" fillId="0" borderId="0" xfId="1" applyFont="1" applyProtection="1">
      <protection locked="0" hidden="1"/>
    </xf>
    <xf numFmtId="0" fontId="42" fillId="0" borderId="0" xfId="1" applyFont="1" applyBorder="1" applyAlignment="1" applyProtection="1">
      <alignment horizontal="left" vertical="top"/>
      <protection locked="0" hidden="1"/>
    </xf>
    <xf numFmtId="0" fontId="42" fillId="0" borderId="0" xfId="1" applyFont="1" applyAlignment="1" applyProtection="1">
      <protection locked="0" hidden="1"/>
    </xf>
    <xf numFmtId="0" fontId="15" fillId="0" borderId="0" xfId="1" applyFont="1" applyBorder="1" applyAlignment="1" applyProtection="1">
      <alignment vertical="justify" wrapText="1"/>
      <protection locked="0" hidden="1"/>
    </xf>
    <xf numFmtId="0" fontId="15" fillId="0" borderId="0" xfId="1" applyFont="1" applyBorder="1" applyAlignment="1" applyProtection="1">
      <alignment horizontal="justify" vertical="justify" wrapText="1"/>
      <protection locked="0" hidden="1"/>
    </xf>
    <xf numFmtId="0" fontId="36" fillId="0" borderId="0" xfId="1" applyFont="1" applyBorder="1" applyAlignment="1" applyProtection="1">
      <alignment horizontal="left" vertical="top" wrapText="1"/>
      <protection locked="0" hidden="1"/>
    </xf>
    <xf numFmtId="0" fontId="18" fillId="0" borderId="0" xfId="1" applyFont="1" applyBorder="1" applyAlignment="1" applyProtection="1">
      <alignment horizontal="justify" vertical="justify"/>
      <protection locked="0" hidden="1"/>
    </xf>
    <xf numFmtId="0" fontId="15" fillId="0" borderId="0" xfId="1" applyFont="1" applyBorder="1" applyProtection="1">
      <protection locked="0" hidden="1"/>
    </xf>
    <xf numFmtId="49" fontId="39" fillId="0" borderId="0" xfId="1" applyNumberFormat="1" applyFont="1" applyBorder="1" applyAlignment="1" applyProtection="1">
      <protection locked="0" hidden="1"/>
    </xf>
    <xf numFmtId="0" fontId="15" fillId="0" borderId="0" xfId="8" applyFont="1" applyBorder="1" applyAlignment="1" applyProtection="1">
      <alignment horizontal="left" vertical="top" wrapText="1"/>
      <protection locked="0" hidden="1"/>
    </xf>
    <xf numFmtId="0" fontId="15" fillId="0" borderId="0" xfId="8" applyFont="1" applyBorder="1" applyAlignment="1" applyProtection="1">
      <alignment vertical="top" wrapText="1"/>
      <protection locked="0" hidden="1"/>
    </xf>
    <xf numFmtId="0" fontId="15" fillId="0" borderId="0" xfId="8" applyFont="1" applyBorder="1" applyAlignment="1" applyProtection="1">
      <alignment horizontal="center" vertical="top" wrapText="1"/>
      <protection locked="0" hidden="1"/>
    </xf>
    <xf numFmtId="0" fontId="48" fillId="0" borderId="0" xfId="1" applyFont="1" applyAlignment="1" applyProtection="1">
      <alignment vertical="center"/>
      <protection locked="0" hidden="1"/>
    </xf>
    <xf numFmtId="0" fontId="45" fillId="0" borderId="0" xfId="1" applyFont="1" applyBorder="1" applyAlignment="1" applyProtection="1">
      <alignment vertical="top"/>
      <protection locked="0" hidden="1"/>
    </xf>
    <xf numFmtId="0" fontId="45" fillId="0" borderId="0" xfId="1" applyFont="1" applyBorder="1" applyAlignment="1" applyProtection="1">
      <alignment horizontal="left" vertical="top"/>
      <protection locked="0" hidden="1"/>
    </xf>
    <xf numFmtId="0" fontId="45" fillId="0" borderId="0" xfId="1" applyFont="1" applyProtection="1">
      <protection locked="0" hidden="1"/>
    </xf>
    <xf numFmtId="0" fontId="45" fillId="0" borderId="7" xfId="1" applyFont="1" applyBorder="1" applyProtection="1">
      <protection locked="0" hidden="1"/>
    </xf>
    <xf numFmtId="0" fontId="45" fillId="0" borderId="8" xfId="1" applyFont="1" applyBorder="1" applyProtection="1">
      <protection locked="0" hidden="1"/>
    </xf>
    <xf numFmtId="0" fontId="45" fillId="0" borderId="11" xfId="1" applyFont="1" applyBorder="1" applyProtection="1">
      <protection locked="0" hidden="1"/>
    </xf>
    <xf numFmtId="0" fontId="45" fillId="0" borderId="0" xfId="1" applyFont="1" applyBorder="1" applyProtection="1">
      <protection locked="0" hidden="1"/>
    </xf>
    <xf numFmtId="0" fontId="39" fillId="0" borderId="16" xfId="1" applyFont="1" applyBorder="1" applyProtection="1">
      <protection locked="0" hidden="1"/>
    </xf>
    <xf numFmtId="0" fontId="45" fillId="0" borderId="13" xfId="1" applyFont="1" applyBorder="1" applyProtection="1">
      <protection locked="0" hidden="1"/>
    </xf>
    <xf numFmtId="1" fontId="15" fillId="0" borderId="4" xfId="1" applyNumberFormat="1" applyFont="1" applyBorder="1" applyAlignment="1" applyProtection="1">
      <alignment horizontal="right"/>
      <protection locked="0" hidden="1"/>
    </xf>
    <xf numFmtId="1" fontId="15" fillId="0" borderId="4" xfId="1" applyNumberFormat="1" applyFont="1" applyBorder="1" applyAlignment="1" applyProtection="1">
      <protection locked="0" hidden="1"/>
    </xf>
    <xf numFmtId="1" fontId="15" fillId="0" borderId="5" xfId="1" applyNumberFormat="1" applyFont="1" applyBorder="1" applyAlignment="1" applyProtection="1">
      <protection locked="0" hidden="1"/>
    </xf>
    <xf numFmtId="0" fontId="39" fillId="0" borderId="21" xfId="1" applyFont="1" applyBorder="1" applyProtection="1">
      <protection locked="0" hidden="1"/>
    </xf>
    <xf numFmtId="0" fontId="39" fillId="0" borderId="22" xfId="1" applyFont="1" applyBorder="1" applyProtection="1">
      <protection locked="0" hidden="1"/>
    </xf>
    <xf numFmtId="0" fontId="39" fillId="0" borderId="23" xfId="1" applyFont="1" applyBorder="1" applyProtection="1">
      <protection locked="0" hidden="1"/>
    </xf>
    <xf numFmtId="1" fontId="15" fillId="0" borderId="0" xfId="1" applyNumberFormat="1" applyFont="1" applyBorder="1" applyAlignment="1" applyProtection="1">
      <alignment horizontal="right"/>
      <protection locked="0" hidden="1"/>
    </xf>
    <xf numFmtId="1" fontId="15" fillId="0" borderId="0" xfId="1" applyNumberFormat="1" applyFont="1" applyBorder="1" applyAlignment="1" applyProtection="1">
      <protection locked="0" hidden="1"/>
    </xf>
    <xf numFmtId="1" fontId="39" fillId="0" borderId="0" xfId="1" applyNumberFormat="1" applyFont="1" applyBorder="1" applyAlignment="1" applyProtection="1">
      <alignment horizontal="right"/>
      <protection locked="0" hidden="1"/>
    </xf>
    <xf numFmtId="0" fontId="15" fillId="0" borderId="0" xfId="1" applyFont="1" applyFill="1" applyBorder="1" applyAlignment="1" applyProtection="1">
      <alignment horizontal="left" vertical="top" wrapText="1"/>
      <protection locked="0" hidden="1"/>
    </xf>
    <xf numFmtId="0" fontId="45" fillId="0" borderId="9" xfId="1" applyFont="1" applyBorder="1" applyProtection="1">
      <protection locked="0" hidden="1"/>
    </xf>
    <xf numFmtId="0" fontId="45" fillId="0" borderId="16" xfId="1" applyFont="1" applyBorder="1" applyProtection="1">
      <protection locked="0" hidden="1"/>
    </xf>
    <xf numFmtId="0" fontId="39" fillId="0" borderId="30" xfId="1" applyFont="1" applyBorder="1" applyProtection="1">
      <protection locked="0" hidden="1"/>
    </xf>
    <xf numFmtId="1" fontId="15" fillId="0" borderId="8" xfId="1" applyNumberFormat="1" applyFont="1" applyBorder="1" applyAlignment="1" applyProtection="1">
      <alignment horizontal="right"/>
      <protection locked="0" hidden="1"/>
    </xf>
    <xf numFmtId="1" fontId="15" fillId="0" borderId="8" xfId="1" applyNumberFormat="1" applyFont="1" applyBorder="1" applyProtection="1">
      <protection locked="0" hidden="1"/>
    </xf>
    <xf numFmtId="1" fontId="15" fillId="0" borderId="5" xfId="1" applyNumberFormat="1" applyFont="1" applyBorder="1" applyProtection="1">
      <protection locked="0" hidden="1"/>
    </xf>
    <xf numFmtId="1" fontId="15" fillId="0" borderId="4" xfId="1" applyNumberFormat="1" applyFont="1" applyBorder="1" applyProtection="1">
      <protection locked="0" hidden="1"/>
    </xf>
    <xf numFmtId="0" fontId="49" fillId="0" borderId="7" xfId="1" applyFont="1" applyBorder="1" applyAlignment="1" applyProtection="1">
      <alignment horizontal="center" vertical="center"/>
      <protection locked="0" hidden="1"/>
    </xf>
    <xf numFmtId="0" fontId="49" fillId="0" borderId="8" xfId="1" applyFont="1" applyBorder="1" applyAlignment="1" applyProtection="1">
      <alignment horizontal="center" vertical="center"/>
      <protection locked="0" hidden="1"/>
    </xf>
    <xf numFmtId="0" fontId="49" fillId="0" borderId="0" xfId="1" applyFont="1" applyBorder="1" applyAlignment="1" applyProtection="1">
      <protection locked="0" hidden="1"/>
    </xf>
    <xf numFmtId="0" fontId="49" fillId="0" borderId="0" xfId="1" applyFont="1" applyFill="1" applyBorder="1" applyAlignment="1" applyProtection="1">
      <protection locked="0" hidden="1"/>
    </xf>
    <xf numFmtId="0" fontId="39" fillId="0" borderId="0" xfId="1" applyFont="1" applyFill="1" applyProtection="1">
      <protection locked="0" hidden="1"/>
    </xf>
    <xf numFmtId="0" fontId="49" fillId="0" borderId="11" xfId="1" applyFont="1" applyBorder="1" applyAlignment="1" applyProtection="1">
      <alignment horizontal="center" vertical="center"/>
      <protection locked="0" hidden="1"/>
    </xf>
    <xf numFmtId="0" fontId="49" fillId="0" borderId="0" xfId="1" applyFont="1" applyBorder="1" applyAlignment="1" applyProtection="1">
      <alignment horizontal="center" vertical="center"/>
      <protection locked="0" hidden="1"/>
    </xf>
    <xf numFmtId="1" fontId="39" fillId="0" borderId="0" xfId="1" applyNumberFormat="1" applyFont="1" applyBorder="1" applyProtection="1">
      <protection locked="0" hidden="1"/>
    </xf>
    <xf numFmtId="0" fontId="49" fillId="0" borderId="7" xfId="1" applyFont="1" applyBorder="1" applyProtection="1">
      <protection locked="0" hidden="1"/>
    </xf>
    <xf numFmtId="0" fontId="49" fillId="0" borderId="8" xfId="1" applyFont="1" applyBorder="1" applyProtection="1">
      <protection locked="0" hidden="1"/>
    </xf>
    <xf numFmtId="0" fontId="49" fillId="0" borderId="11" xfId="1" applyFont="1" applyBorder="1" applyAlignment="1" applyProtection="1">
      <protection locked="0" hidden="1"/>
    </xf>
    <xf numFmtId="0" fontId="49" fillId="0" borderId="0" xfId="1" applyFont="1" applyBorder="1" applyProtection="1">
      <protection locked="0" hidden="1"/>
    </xf>
    <xf numFmtId="0" fontId="39" fillId="0" borderId="11" xfId="1" applyFont="1" applyBorder="1" applyProtection="1">
      <protection locked="0" hidden="1"/>
    </xf>
    <xf numFmtId="0" fontId="49" fillId="0" borderId="11" xfId="1" applyFont="1" applyBorder="1" applyProtection="1">
      <protection locked="0" hidden="1"/>
    </xf>
    <xf numFmtId="1" fontId="39" fillId="0" borderId="0" xfId="1" applyNumberFormat="1" applyFont="1" applyProtection="1">
      <protection locked="0" hidden="1"/>
    </xf>
    <xf numFmtId="0" fontId="45" fillId="0" borderId="0" xfId="1" applyFont="1" applyFill="1" applyProtection="1">
      <protection locked="0" hidden="1"/>
    </xf>
    <xf numFmtId="0" fontId="50" fillId="0" borderId="0" xfId="1" applyFont="1" applyProtection="1">
      <protection locked="0" hidden="1"/>
    </xf>
    <xf numFmtId="0" fontId="51" fillId="0" borderId="0" xfId="1" applyFont="1" applyProtection="1">
      <protection locked="0" hidden="1"/>
    </xf>
    <xf numFmtId="0" fontId="45" fillId="0" borderId="7" xfId="1" applyFont="1" applyBorder="1" applyAlignment="1" applyProtection="1">
      <protection locked="0" hidden="1"/>
    </xf>
    <xf numFmtId="0" fontId="45" fillId="0" borderId="8" xfId="1" applyFont="1" applyBorder="1" applyAlignment="1" applyProtection="1">
      <protection locked="0" hidden="1"/>
    </xf>
    <xf numFmtId="0" fontId="45" fillId="0" borderId="9" xfId="1" applyFont="1" applyBorder="1" applyAlignment="1" applyProtection="1">
      <protection locked="0" hidden="1"/>
    </xf>
    <xf numFmtId="0" fontId="45" fillId="0" borderId="4" xfId="1" applyFont="1" applyBorder="1" applyProtection="1">
      <protection locked="0" hidden="1"/>
    </xf>
    <xf numFmtId="3" fontId="39" fillId="0" borderId="15" xfId="1" applyNumberFormat="1" applyFont="1" applyBorder="1" applyProtection="1">
      <protection locked="0" hidden="1"/>
    </xf>
    <xf numFmtId="3" fontId="39" fillId="0" borderId="0" xfId="1" applyNumberFormat="1" applyFont="1" applyBorder="1" applyProtection="1">
      <protection locked="0" hidden="1"/>
    </xf>
    <xf numFmtId="0" fontId="15" fillId="0" borderId="3" xfId="1" applyFont="1" applyBorder="1" applyProtection="1">
      <protection locked="0" hidden="1"/>
    </xf>
    <xf numFmtId="0" fontId="15" fillId="0" borderId="4" xfId="1" applyFont="1" applyBorder="1" applyProtection="1">
      <protection locked="0" hidden="1"/>
    </xf>
    <xf numFmtId="0" fontId="15" fillId="0" borderId="5" xfId="1" applyFont="1" applyBorder="1" applyProtection="1">
      <protection locked="0" hidden="1"/>
    </xf>
    <xf numFmtId="0" fontId="15" fillId="0" borderId="21" xfId="1" applyFont="1" applyBorder="1" applyProtection="1">
      <protection locked="0" hidden="1"/>
    </xf>
    <xf numFmtId="0" fontId="45" fillId="0" borderId="3" xfId="1" applyFont="1" applyBorder="1" applyProtection="1">
      <protection locked="0" hidden="1"/>
    </xf>
    <xf numFmtId="0" fontId="45" fillId="0" borderId="15" xfId="1" applyFont="1" applyBorder="1" applyProtection="1">
      <protection locked="0" hidden="1"/>
    </xf>
    <xf numFmtId="0" fontId="45" fillId="0" borderId="13" xfId="1" applyFont="1" applyBorder="1" applyAlignment="1" applyProtection="1">
      <protection locked="0" hidden="1"/>
    </xf>
    <xf numFmtId="0" fontId="45" fillId="0" borderId="15" xfId="1" applyFont="1" applyBorder="1" applyAlignment="1" applyProtection="1">
      <protection locked="0" hidden="1"/>
    </xf>
    <xf numFmtId="0" fontId="45" fillId="0" borderId="14" xfId="1" applyFont="1" applyBorder="1" applyAlignment="1" applyProtection="1">
      <protection locked="0" hidden="1"/>
    </xf>
    <xf numFmtId="0" fontId="45" fillId="0" borderId="16" xfId="1" applyFont="1" applyBorder="1" applyAlignment="1" applyProtection="1">
      <protection locked="0" hidden="1"/>
    </xf>
    <xf numFmtId="0" fontId="15" fillId="0" borderId="0" xfId="1" applyFont="1" applyBorder="1" applyAlignment="1" applyProtection="1">
      <alignment horizontal="left" vertical="top"/>
      <protection locked="0" hidden="1"/>
    </xf>
    <xf numFmtId="0" fontId="15" fillId="0" borderId="27" xfId="1" applyFont="1" applyBorder="1" applyAlignment="1" applyProtection="1">
      <alignment vertical="top" wrapText="1"/>
      <protection locked="0" hidden="1"/>
    </xf>
    <xf numFmtId="0" fontId="15" fillId="0" borderId="28" xfId="1" applyFont="1" applyBorder="1" applyAlignment="1" applyProtection="1">
      <alignment vertical="top" wrapText="1"/>
      <protection locked="0" hidden="1"/>
    </xf>
    <xf numFmtId="0" fontId="15" fillId="0" borderId="29" xfId="1" applyFont="1" applyBorder="1" applyAlignment="1" applyProtection="1">
      <alignment vertical="top" wrapText="1"/>
      <protection locked="0" hidden="1"/>
    </xf>
    <xf numFmtId="0" fontId="45" fillId="0" borderId="5" xfId="1" applyFont="1" applyBorder="1" applyProtection="1">
      <protection locked="0" hidden="1"/>
    </xf>
    <xf numFmtId="0" fontId="15" fillId="0" borderId="3" xfId="1" applyFont="1" applyBorder="1" applyAlignment="1" applyProtection="1">
      <alignment horizontal="left"/>
      <protection locked="0" hidden="1"/>
    </xf>
    <xf numFmtId="0" fontId="15" fillId="0" borderId="4" xfId="1" applyFont="1" applyBorder="1" applyAlignment="1" applyProtection="1">
      <alignment horizontal="left"/>
      <protection locked="0" hidden="1"/>
    </xf>
    <xf numFmtId="0" fontId="15" fillId="0" borderId="5" xfId="1" applyFont="1" applyBorder="1" applyAlignment="1" applyProtection="1">
      <alignment horizontal="left"/>
      <protection locked="0" hidden="1"/>
    </xf>
    <xf numFmtId="0" fontId="45" fillId="0" borderId="14" xfId="1" applyFont="1" applyBorder="1" applyProtection="1">
      <protection locked="0" hidden="1"/>
    </xf>
    <xf numFmtId="0" fontId="15" fillId="0" borderId="0" xfId="1" applyFont="1" applyProtection="1">
      <protection locked="0" hidden="1"/>
    </xf>
    <xf numFmtId="0" fontId="15" fillId="0" borderId="34" xfId="1" applyFont="1" applyBorder="1" applyAlignment="1" applyProtection="1">
      <alignment horizontal="left" vertical="top"/>
      <protection locked="0" hidden="1"/>
    </xf>
    <xf numFmtId="0" fontId="38" fillId="0" borderId="0" xfId="1" applyFont="1" applyBorder="1" applyAlignment="1" applyProtection="1">
      <alignment vertical="top" wrapText="1"/>
      <protection locked="0" hidden="1"/>
    </xf>
    <xf numFmtId="0" fontId="38" fillId="0" borderId="34" xfId="1" applyFont="1" applyBorder="1" applyAlignment="1" applyProtection="1">
      <alignment vertical="top" wrapText="1"/>
      <protection locked="0" hidden="1"/>
    </xf>
    <xf numFmtId="0" fontId="39" fillId="0" borderId="13" xfId="1" applyFont="1" applyBorder="1" applyAlignment="1" applyProtection="1">
      <protection locked="0" hidden="1"/>
    </xf>
    <xf numFmtId="0" fontId="39" fillId="0" borderId="15" xfId="1" applyFont="1" applyBorder="1" applyAlignment="1" applyProtection="1">
      <protection locked="0" hidden="1"/>
    </xf>
    <xf numFmtId="0" fontId="39" fillId="0" borderId="14" xfId="1" applyFont="1" applyBorder="1" applyAlignment="1" applyProtection="1">
      <protection locked="0" hidden="1"/>
    </xf>
    <xf numFmtId="0" fontId="41" fillId="0" borderId="25" xfId="1" applyFont="1" applyBorder="1" applyAlignment="1" applyProtection="1">
      <alignment horizontal="left" vertical="top"/>
      <protection locked="0" hidden="1"/>
    </xf>
    <xf numFmtId="0" fontId="38" fillId="0" borderId="25" xfId="1" applyFont="1" applyBorder="1" applyAlignment="1" applyProtection="1">
      <alignment vertical="top" wrapText="1"/>
      <protection locked="0" hidden="1"/>
    </xf>
    <xf numFmtId="0" fontId="15" fillId="0" borderId="33" xfId="1" applyFont="1" applyBorder="1" applyAlignment="1" applyProtection="1">
      <alignment vertical="top" wrapText="1"/>
      <protection locked="0" hidden="1"/>
    </xf>
    <xf numFmtId="0" fontId="15" fillId="0" borderId="34" xfId="1" applyFont="1" applyBorder="1" applyAlignment="1" applyProtection="1">
      <alignment vertical="top" wrapText="1"/>
      <protection locked="0" hidden="1"/>
    </xf>
    <xf numFmtId="0" fontId="38" fillId="0" borderId="0" xfId="1" applyFont="1" applyBorder="1" applyAlignment="1" applyProtection="1">
      <alignment horizontal="left" vertical="top"/>
      <protection locked="0" hidden="1"/>
    </xf>
    <xf numFmtId="0" fontId="15" fillId="0" borderId="25" xfId="1" applyFont="1" applyBorder="1" applyAlignment="1" applyProtection="1">
      <alignment vertical="top" wrapText="1"/>
      <protection locked="0" hidden="1"/>
    </xf>
    <xf numFmtId="0" fontId="15" fillId="0" borderId="26" xfId="1" applyFont="1" applyBorder="1" applyAlignment="1" applyProtection="1">
      <alignment vertical="top" wrapText="1"/>
      <protection locked="0" hidden="1"/>
    </xf>
    <xf numFmtId="0" fontId="39" fillId="0" borderId="8" xfId="1" applyFont="1" applyBorder="1" applyAlignment="1" applyProtection="1">
      <alignment vertical="center" wrapText="1"/>
      <protection locked="0" hidden="1"/>
    </xf>
    <xf numFmtId="3" fontId="15" fillId="0" borderId="8" xfId="1" applyNumberFormat="1" applyFont="1" applyBorder="1" applyAlignment="1" applyProtection="1">
      <alignment vertical="center" wrapText="1"/>
      <protection locked="0" hidden="1"/>
    </xf>
    <xf numFmtId="0" fontId="41" fillId="0" borderId="0" xfId="1" applyFont="1" applyBorder="1" applyAlignment="1" applyProtection="1">
      <alignment horizontal="left" vertical="top" wrapText="1"/>
      <protection locked="0" hidden="1"/>
    </xf>
    <xf numFmtId="0" fontId="37" fillId="0" borderId="0" xfId="1" applyFont="1" applyBorder="1" applyAlignment="1" applyProtection="1">
      <alignment horizontal="left" vertical="top"/>
      <protection locked="0" hidden="1"/>
    </xf>
    <xf numFmtId="0" fontId="45" fillId="0" borderId="0" xfId="1" applyFont="1" applyBorder="1" applyAlignment="1" applyProtection="1">
      <alignment horizontal="center" vertical="top"/>
      <protection locked="0" hidden="1"/>
    </xf>
    <xf numFmtId="0" fontId="39" fillId="0" borderId="0" xfId="1" applyFont="1" applyBorder="1" applyAlignment="1" applyProtection="1">
      <alignment horizontal="center" vertical="top"/>
      <protection locked="0" hidden="1"/>
    </xf>
    <xf numFmtId="0" fontId="45" fillId="0" borderId="3" xfId="1" applyFont="1" applyBorder="1" applyAlignment="1" applyProtection="1">
      <protection locked="0" hidden="1"/>
    </xf>
    <xf numFmtId="0" fontId="45" fillId="0" borderId="4" xfId="1" applyFont="1" applyBorder="1" applyAlignment="1" applyProtection="1">
      <protection locked="0" hidden="1"/>
    </xf>
    <xf numFmtId="0" fontId="45" fillId="0" borderId="5" xfId="1" applyFont="1" applyBorder="1" applyAlignment="1" applyProtection="1">
      <protection locked="0" hidden="1"/>
    </xf>
    <xf numFmtId="0" fontId="37" fillId="0" borderId="0" xfId="1" applyFont="1" applyProtection="1">
      <protection locked="0" hidden="1"/>
    </xf>
    <xf numFmtId="0" fontId="18" fillId="0" borderId="0" xfId="1" applyNumberFormat="1" applyFont="1" applyProtection="1">
      <protection locked="0" hidden="1"/>
    </xf>
    <xf numFmtId="0" fontId="39" fillId="0" borderId="40" xfId="1" applyFont="1" applyBorder="1" applyProtection="1">
      <protection locked="0" hidden="1"/>
    </xf>
    <xf numFmtId="0" fontId="44" fillId="0" borderId="0" xfId="1" applyFont="1" applyFill="1" applyBorder="1" applyProtection="1">
      <protection hidden="1"/>
    </xf>
    <xf numFmtId="0" fontId="56" fillId="0" borderId="0" xfId="1" applyFont="1" applyFill="1" applyBorder="1" applyProtection="1">
      <protection hidden="1"/>
    </xf>
    <xf numFmtId="0" fontId="15" fillId="0" borderId="0" xfId="1" applyFont="1" applyFill="1" applyBorder="1" applyProtection="1">
      <protection hidden="1"/>
    </xf>
    <xf numFmtId="0" fontId="37" fillId="0" borderId="0" xfId="1" applyFont="1" applyFill="1" applyBorder="1" applyAlignment="1" applyProtection="1">
      <protection hidden="1"/>
    </xf>
    <xf numFmtId="4" fontId="15" fillId="0" borderId="0" xfId="1" applyNumberFormat="1" applyFont="1" applyFill="1" applyBorder="1" applyProtection="1">
      <protection hidden="1"/>
    </xf>
    <xf numFmtId="0" fontId="39" fillId="0" borderId="0" xfId="1" applyFont="1" applyFill="1" applyBorder="1" applyAlignment="1" applyProtection="1">
      <alignment horizontal="center"/>
      <protection hidden="1"/>
    </xf>
    <xf numFmtId="0" fontId="45" fillId="0" borderId="0" xfId="1" applyFont="1" applyFill="1" applyBorder="1" applyAlignment="1" applyProtection="1">
      <alignment horizontal="center" wrapText="1"/>
      <protection hidden="1"/>
    </xf>
    <xf numFmtId="0" fontId="45" fillId="0" borderId="0" xfId="1" applyFont="1" applyFill="1" applyBorder="1" applyAlignment="1" applyProtection="1">
      <alignment horizontal="center"/>
      <protection hidden="1"/>
    </xf>
    <xf numFmtId="4" fontId="45" fillId="0" borderId="0" xfId="1" applyNumberFormat="1" applyFont="1" applyFill="1" applyBorder="1" applyAlignment="1" applyProtection="1">
      <alignment horizontal="center"/>
      <protection hidden="1"/>
    </xf>
    <xf numFmtId="0" fontId="15" fillId="0" borderId="0" xfId="9" applyFont="1" applyFill="1" applyAlignment="1" applyProtection="1">
      <alignment horizontal="right"/>
      <protection hidden="1"/>
    </xf>
    <xf numFmtId="0" fontId="37" fillId="0" borderId="0" xfId="1" applyFont="1" applyFill="1" applyBorder="1" applyAlignment="1" applyProtection="1">
      <alignment horizontal="right" wrapText="1"/>
      <protection hidden="1"/>
    </xf>
    <xf numFmtId="2" fontId="37" fillId="0" borderId="0" xfId="1" applyNumberFormat="1" applyFont="1" applyFill="1" applyBorder="1" applyProtection="1">
      <protection hidden="1"/>
    </xf>
    <xf numFmtId="0" fontId="15" fillId="4" borderId="0" xfId="1" applyFont="1" applyFill="1" applyBorder="1" applyProtection="1">
      <protection hidden="1"/>
    </xf>
    <xf numFmtId="4" fontId="37" fillId="0" borderId="0" xfId="1" applyNumberFormat="1" applyFont="1" applyFill="1" applyBorder="1" applyProtection="1">
      <protection hidden="1"/>
    </xf>
    <xf numFmtId="0" fontId="15" fillId="0" borderId="0" xfId="1" applyFont="1" applyFill="1" applyBorder="1" applyAlignment="1" applyProtection="1">
      <protection hidden="1"/>
    </xf>
    <xf numFmtId="49" fontId="15" fillId="0" borderId="0" xfId="1" applyNumberFormat="1" applyFont="1" applyFill="1" applyBorder="1" applyAlignment="1" applyProtection="1">
      <alignment horizontal="right"/>
      <protection hidden="1"/>
    </xf>
    <xf numFmtId="2" fontId="15" fillId="0" borderId="0" xfId="1" applyNumberFormat="1" applyFont="1" applyFill="1" applyBorder="1" applyProtection="1">
      <protection hidden="1"/>
    </xf>
    <xf numFmtId="0" fontId="15" fillId="0" borderId="0" xfId="9" applyFont="1" applyFill="1" applyProtection="1">
      <protection hidden="1"/>
    </xf>
    <xf numFmtId="0" fontId="44" fillId="9" borderId="42" xfId="1" applyFont="1" applyFill="1" applyBorder="1" applyProtection="1">
      <protection hidden="1"/>
    </xf>
    <xf numFmtId="0" fontId="15" fillId="0" borderId="42" xfId="1" applyFont="1" applyFill="1" applyBorder="1" applyProtection="1">
      <protection hidden="1"/>
    </xf>
    <xf numFmtId="0" fontId="15" fillId="0" borderId="43" xfId="1" applyFont="1" applyFill="1" applyBorder="1" applyProtection="1">
      <protection hidden="1"/>
    </xf>
    <xf numFmtId="0" fontId="37" fillId="0" borderId="0" xfId="1" applyFont="1" applyFill="1" applyBorder="1" applyAlignment="1" applyProtection="1">
      <alignment wrapText="1"/>
      <protection hidden="1"/>
    </xf>
    <xf numFmtId="49" fontId="37" fillId="0" borderId="0" xfId="1" applyNumberFormat="1" applyFont="1" applyFill="1" applyBorder="1" applyAlignment="1" applyProtection="1">
      <alignment horizontal="right"/>
      <protection hidden="1"/>
    </xf>
    <xf numFmtId="0" fontId="60" fillId="0" borderId="0" xfId="9" applyFont="1" applyFill="1" applyProtection="1">
      <protection hidden="1"/>
    </xf>
    <xf numFmtId="0" fontId="15" fillId="0" borderId="0" xfId="1" applyFont="1" applyFill="1" applyProtection="1">
      <protection hidden="1"/>
    </xf>
    <xf numFmtId="0" fontId="44" fillId="9" borderId="44" xfId="1" applyFont="1" applyFill="1" applyBorder="1" applyProtection="1">
      <protection hidden="1"/>
    </xf>
    <xf numFmtId="0" fontId="15" fillId="0" borderId="45" xfId="1" applyFont="1" applyFill="1" applyBorder="1" applyProtection="1">
      <protection hidden="1"/>
    </xf>
    <xf numFmtId="0" fontId="44" fillId="9" borderId="46" xfId="1" applyFont="1" applyFill="1" applyBorder="1" applyProtection="1">
      <protection hidden="1"/>
    </xf>
    <xf numFmtId="0" fontId="44" fillId="9" borderId="47" xfId="1" applyFont="1" applyFill="1" applyBorder="1" applyProtection="1">
      <protection hidden="1"/>
    </xf>
    <xf numFmtId="0" fontId="15" fillId="0" borderId="48" xfId="1" applyFont="1" applyFill="1" applyBorder="1" applyProtection="1">
      <protection hidden="1"/>
    </xf>
    <xf numFmtId="0" fontId="15" fillId="0" borderId="47" xfId="1" applyFont="1" applyFill="1" applyBorder="1" applyProtection="1">
      <protection hidden="1"/>
    </xf>
    <xf numFmtId="0" fontId="15" fillId="0" borderId="46" xfId="1" applyFont="1" applyFill="1" applyBorder="1" applyProtection="1">
      <protection hidden="1"/>
    </xf>
    <xf numFmtId="0" fontId="59" fillId="0" borderId="0" xfId="9" applyFont="1" applyFill="1" applyProtection="1">
      <protection hidden="1"/>
    </xf>
    <xf numFmtId="49" fontId="62" fillId="0" borderId="0" xfId="5" applyNumberFormat="1" applyFont="1" applyProtection="1">
      <protection hidden="1"/>
    </xf>
    <xf numFmtId="0" fontId="62" fillId="0" borderId="0" xfId="5" applyFont="1" applyProtection="1">
      <protection hidden="1"/>
    </xf>
    <xf numFmtId="0" fontId="62" fillId="0" borderId="0" xfId="5" applyFont="1" applyFill="1" applyBorder="1" applyProtection="1">
      <protection hidden="1"/>
    </xf>
    <xf numFmtId="49" fontId="62" fillId="0" borderId="0" xfId="5" quotePrefix="1" applyNumberFormat="1" applyFont="1" applyAlignment="1" applyProtection="1">
      <alignment wrapText="1"/>
      <protection hidden="1"/>
    </xf>
    <xf numFmtId="0" fontId="62" fillId="0" borderId="0" xfId="5" quotePrefix="1" applyFont="1" applyProtection="1">
      <protection hidden="1"/>
    </xf>
    <xf numFmtId="2" fontId="28" fillId="10" borderId="6" xfId="4" applyNumberFormat="1" applyFont="1" applyFill="1" applyBorder="1" applyAlignment="1" applyProtection="1">
      <alignment horizontal="center"/>
      <protection hidden="1"/>
    </xf>
    <xf numFmtId="2" fontId="28" fillId="11" borderId="3" xfId="4" applyNumberFormat="1" applyFont="1" applyFill="1" applyBorder="1" applyProtection="1">
      <protection hidden="1"/>
    </xf>
    <xf numFmtId="2" fontId="28" fillId="12" borderId="3" xfId="4" applyNumberFormat="1" applyFont="1" applyFill="1" applyBorder="1" applyProtection="1">
      <protection hidden="1"/>
    </xf>
    <xf numFmtId="49" fontId="62" fillId="0" borderId="0" xfId="5" quotePrefix="1" applyNumberFormat="1" applyFont="1" applyProtection="1">
      <protection hidden="1"/>
    </xf>
    <xf numFmtId="49" fontId="64" fillId="13" borderId="49" xfId="5" applyNumberFormat="1" applyFont="1" applyFill="1" applyBorder="1" applyAlignment="1" applyProtection="1">
      <alignment horizontal="left"/>
      <protection hidden="1"/>
    </xf>
    <xf numFmtId="0" fontId="64" fillId="13" borderId="12" xfId="5" applyFont="1" applyFill="1" applyBorder="1" applyProtection="1">
      <protection hidden="1"/>
    </xf>
    <xf numFmtId="2" fontId="65" fillId="13" borderId="6" xfId="5" applyNumberFormat="1" applyFont="1" applyFill="1" applyBorder="1" applyProtection="1">
      <protection hidden="1"/>
    </xf>
    <xf numFmtId="2" fontId="65" fillId="11" borderId="3" xfId="5" applyNumberFormat="1" applyFont="1" applyFill="1" applyBorder="1" applyProtection="1">
      <protection hidden="1"/>
    </xf>
    <xf numFmtId="2" fontId="65" fillId="12" borderId="3" xfId="5" applyNumberFormat="1" applyFont="1" applyFill="1" applyBorder="1" applyProtection="1">
      <protection hidden="1"/>
    </xf>
    <xf numFmtId="49" fontId="66" fillId="10" borderId="6" xfId="5" quotePrefix="1" applyNumberFormat="1" applyFont="1" applyFill="1" applyBorder="1" applyProtection="1">
      <protection hidden="1"/>
    </xf>
    <xf numFmtId="0" fontId="62" fillId="10" borderId="6" xfId="5" applyFont="1" applyFill="1" applyBorder="1" applyProtection="1">
      <protection hidden="1"/>
    </xf>
    <xf numFmtId="0" fontId="66" fillId="10" borderId="6" xfId="5" quotePrefix="1" applyFont="1" applyFill="1" applyBorder="1" applyProtection="1">
      <protection hidden="1"/>
    </xf>
    <xf numFmtId="2" fontId="67" fillId="10" borderId="50" xfId="5" applyNumberFormat="1" applyFont="1" applyFill="1" applyBorder="1" applyProtection="1">
      <protection hidden="1"/>
    </xf>
    <xf numFmtId="2" fontId="67" fillId="11" borderId="50" xfId="5" applyNumberFormat="1" applyFont="1" applyFill="1" applyBorder="1" applyProtection="1">
      <protection hidden="1"/>
    </xf>
    <xf numFmtId="2" fontId="67" fillId="12" borderId="50" xfId="5" applyNumberFormat="1" applyFont="1" applyFill="1" applyBorder="1" applyProtection="1">
      <protection hidden="1"/>
    </xf>
    <xf numFmtId="49" fontId="62" fillId="0" borderId="22" xfId="5" quotePrefix="1" applyNumberFormat="1" applyFont="1" applyBorder="1" applyProtection="1">
      <protection hidden="1"/>
    </xf>
    <xf numFmtId="0" fontId="62" fillId="0" borderId="0" xfId="5" quotePrefix="1" applyFont="1" applyBorder="1" applyProtection="1">
      <protection hidden="1"/>
    </xf>
    <xf numFmtId="0" fontId="68" fillId="0" borderId="0" xfId="12" quotePrefix="1" applyFont="1" applyProtection="1">
      <protection hidden="1"/>
    </xf>
    <xf numFmtId="2" fontId="68" fillId="0" borderId="0" xfId="5" applyNumberFormat="1" applyFont="1" applyBorder="1" applyProtection="1">
      <protection hidden="1"/>
    </xf>
    <xf numFmtId="2" fontId="68" fillId="11" borderId="0" xfId="5" applyNumberFormat="1" applyFont="1" applyFill="1" applyBorder="1" applyProtection="1">
      <protection hidden="1"/>
    </xf>
    <xf numFmtId="2" fontId="68" fillId="12" borderId="0" xfId="5" applyNumberFormat="1" applyFont="1" applyFill="1" applyBorder="1" applyProtection="1">
      <protection hidden="1"/>
    </xf>
    <xf numFmtId="2" fontId="62" fillId="0" borderId="0" xfId="5" applyNumberFormat="1" applyFont="1" applyBorder="1" applyProtection="1">
      <protection hidden="1"/>
    </xf>
    <xf numFmtId="2" fontId="62" fillId="11" borderId="0" xfId="5" applyNumberFormat="1" applyFont="1" applyFill="1" applyBorder="1" applyProtection="1">
      <protection hidden="1"/>
    </xf>
    <xf numFmtId="2" fontId="62" fillId="12" borderId="0" xfId="5" applyNumberFormat="1" applyFont="1" applyFill="1" applyBorder="1" applyProtection="1">
      <protection hidden="1"/>
    </xf>
    <xf numFmtId="49" fontId="62" fillId="0" borderId="22" xfId="5" applyNumberFormat="1" applyFont="1" applyBorder="1" applyProtection="1">
      <protection hidden="1"/>
    </xf>
    <xf numFmtId="2" fontId="62" fillId="0" borderId="51" xfId="5" applyNumberFormat="1" applyFont="1" applyBorder="1" applyProtection="1">
      <protection hidden="1"/>
    </xf>
    <xf numFmtId="2" fontId="62" fillId="11" borderId="51" xfId="5" applyNumberFormat="1" applyFont="1" applyFill="1" applyBorder="1" applyProtection="1">
      <protection hidden="1"/>
    </xf>
    <xf numFmtId="2" fontId="62" fillId="12" borderId="51" xfId="5" applyNumberFormat="1" applyFont="1" applyFill="1" applyBorder="1" applyProtection="1">
      <protection hidden="1"/>
    </xf>
    <xf numFmtId="2" fontId="67" fillId="11" borderId="52" xfId="5" applyNumberFormat="1" applyFont="1" applyFill="1" applyBorder="1" applyProtection="1">
      <protection hidden="1"/>
    </xf>
    <xf numFmtId="2" fontId="67" fillId="12" borderId="52" xfId="5" applyNumberFormat="1" applyFont="1" applyFill="1" applyBorder="1" applyProtection="1">
      <protection hidden="1"/>
    </xf>
    <xf numFmtId="49" fontId="21" fillId="0" borderId="0" xfId="1" applyNumberFormat="1" applyFont="1" applyProtection="1">
      <protection hidden="1"/>
    </xf>
    <xf numFmtId="49" fontId="62" fillId="0" borderId="53" xfId="5" quotePrefix="1" applyNumberFormat="1" applyFont="1" applyBorder="1" applyProtection="1">
      <protection hidden="1"/>
    </xf>
    <xf numFmtId="0" fontId="62" fillId="0" borderId="51" xfId="5" quotePrefix="1" applyFont="1" applyBorder="1" applyProtection="1">
      <protection hidden="1"/>
    </xf>
    <xf numFmtId="49" fontId="66" fillId="0" borderId="0" xfId="5" applyNumberFormat="1" applyFont="1" applyFill="1" applyBorder="1" applyProtection="1">
      <protection hidden="1"/>
    </xf>
    <xf numFmtId="0" fontId="68" fillId="0" borderId="0" xfId="12" quotePrefix="1" applyFont="1" applyFill="1" applyProtection="1">
      <protection hidden="1"/>
    </xf>
    <xf numFmtId="49" fontId="66" fillId="10" borderId="0" xfId="5" applyNumberFormat="1" applyFont="1" applyFill="1" applyBorder="1" applyProtection="1">
      <protection hidden="1"/>
    </xf>
    <xf numFmtId="0" fontId="62" fillId="10" borderId="0" xfId="5" applyFont="1" applyFill="1" applyBorder="1" applyProtection="1">
      <protection hidden="1"/>
    </xf>
    <xf numFmtId="49" fontId="62" fillId="0" borderId="0" xfId="12" applyNumberFormat="1" applyFont="1" applyProtection="1">
      <protection hidden="1"/>
    </xf>
    <xf numFmtId="2" fontId="65" fillId="13" borderId="12" xfId="5" applyNumberFormat="1" applyFont="1" applyFill="1" applyBorder="1" applyProtection="1">
      <protection hidden="1"/>
    </xf>
    <xf numFmtId="2" fontId="65" fillId="11" borderId="7" xfId="5" applyNumberFormat="1" applyFont="1" applyFill="1" applyBorder="1" applyProtection="1">
      <protection hidden="1"/>
    </xf>
    <xf numFmtId="2" fontId="65" fillId="12" borderId="7" xfId="5" applyNumberFormat="1" applyFont="1" applyFill="1" applyBorder="1" applyProtection="1">
      <protection hidden="1"/>
    </xf>
    <xf numFmtId="49" fontId="66" fillId="10" borderId="54" xfId="5" quotePrefix="1" applyNumberFormat="1" applyFont="1" applyFill="1" applyBorder="1" applyProtection="1">
      <protection hidden="1"/>
    </xf>
    <xf numFmtId="0" fontId="62" fillId="10" borderId="50" xfId="5" applyFont="1" applyFill="1" applyBorder="1" applyProtection="1">
      <protection hidden="1"/>
    </xf>
    <xf numFmtId="0" fontId="66" fillId="10" borderId="50" xfId="5" quotePrefix="1" applyFont="1" applyFill="1" applyBorder="1" applyProtection="1">
      <protection hidden="1"/>
    </xf>
    <xf numFmtId="0" fontId="69" fillId="0" borderId="0" xfId="5" applyFont="1" applyFill="1" applyBorder="1" applyProtection="1">
      <protection hidden="1"/>
    </xf>
    <xf numFmtId="49" fontId="62" fillId="14" borderId="22" xfId="5" applyNumberFormat="1" applyFont="1" applyFill="1" applyBorder="1" applyProtection="1">
      <protection hidden="1"/>
    </xf>
    <xf numFmtId="0" fontId="62" fillId="14" borderId="0" xfId="5" quotePrefix="1" applyFont="1" applyFill="1" applyBorder="1" applyProtection="1">
      <protection hidden="1"/>
    </xf>
    <xf numFmtId="2" fontId="62" fillId="0" borderId="0" xfId="5" applyNumberFormat="1" applyFont="1" applyProtection="1">
      <protection hidden="1"/>
    </xf>
    <xf numFmtId="2" fontId="62" fillId="11" borderId="0" xfId="5" applyNumberFormat="1" applyFont="1" applyFill="1" applyProtection="1">
      <protection hidden="1"/>
    </xf>
    <xf numFmtId="2" fontId="62" fillId="12" borderId="0" xfId="5" applyNumberFormat="1" applyFont="1" applyFill="1" applyProtection="1">
      <protection hidden="1"/>
    </xf>
    <xf numFmtId="49" fontId="62" fillId="0" borderId="22" xfId="5" quotePrefix="1" applyNumberFormat="1" applyFont="1" applyFill="1" applyBorder="1" applyProtection="1">
      <protection hidden="1"/>
    </xf>
    <xf numFmtId="0" fontId="21" fillId="0" borderId="51" xfId="5" applyBorder="1" applyProtection="1">
      <protection hidden="1"/>
    </xf>
    <xf numFmtId="0" fontId="21" fillId="0" borderId="0" xfId="5" applyFont="1" applyFill="1" applyBorder="1" applyProtection="1">
      <protection hidden="1"/>
    </xf>
    <xf numFmtId="49" fontId="62" fillId="14" borderId="53" xfId="5" applyNumberFormat="1" applyFont="1" applyFill="1" applyBorder="1" applyProtection="1">
      <protection hidden="1"/>
    </xf>
    <xf numFmtId="49" fontId="62" fillId="0" borderId="30" xfId="5" quotePrefix="1" applyNumberFormat="1" applyFont="1" applyBorder="1" applyProtection="1">
      <protection hidden="1"/>
    </xf>
    <xf numFmtId="0" fontId="62" fillId="0" borderId="8" xfId="5" quotePrefix="1" applyFont="1" applyBorder="1" applyProtection="1">
      <protection hidden="1"/>
    </xf>
    <xf numFmtId="2" fontId="62" fillId="0" borderId="8" xfId="5" applyNumberFormat="1" applyFont="1" applyBorder="1" applyProtection="1">
      <protection hidden="1"/>
    </xf>
    <xf numFmtId="2" fontId="62" fillId="11" borderId="8" xfId="5" applyNumberFormat="1" applyFont="1" applyFill="1" applyBorder="1" applyProtection="1">
      <protection hidden="1"/>
    </xf>
    <xf numFmtId="2" fontId="62" fillId="12" borderId="8" xfId="5" applyNumberFormat="1" applyFont="1" applyFill="1" applyBorder="1" applyProtection="1">
      <protection hidden="1"/>
    </xf>
    <xf numFmtId="49" fontId="62" fillId="0" borderId="0" xfId="5" quotePrefix="1" applyNumberFormat="1" applyFont="1" applyBorder="1" applyProtection="1">
      <protection hidden="1"/>
    </xf>
    <xf numFmtId="2" fontId="65" fillId="11" borderId="12" xfId="5" applyNumberFormat="1" applyFont="1" applyFill="1" applyBorder="1" applyProtection="1">
      <protection hidden="1"/>
    </xf>
    <xf numFmtId="2" fontId="65" fillId="12" borderId="12" xfId="5" applyNumberFormat="1" applyFont="1" applyFill="1" applyBorder="1" applyProtection="1">
      <protection hidden="1"/>
    </xf>
    <xf numFmtId="49" fontId="66" fillId="10" borderId="54" xfId="5" applyNumberFormat="1" applyFont="1" applyFill="1" applyBorder="1" applyProtection="1">
      <protection hidden="1"/>
    </xf>
    <xf numFmtId="49" fontId="68" fillId="0" borderId="0" xfId="5" applyNumberFormat="1" applyFont="1" applyProtection="1">
      <protection hidden="1"/>
    </xf>
    <xf numFmtId="0" fontId="70" fillId="0" borderId="0" xfId="5" applyFont="1" applyFill="1" applyBorder="1" applyProtection="1">
      <protection hidden="1"/>
    </xf>
    <xf numFmtId="49" fontId="62" fillId="0" borderId="0" xfId="5" quotePrefix="1" applyNumberFormat="1" applyFont="1" applyFill="1" applyBorder="1" applyProtection="1">
      <protection hidden="1"/>
    </xf>
    <xf numFmtId="0" fontId="62" fillId="0" borderId="0" xfId="5" quotePrefix="1" applyFont="1" applyFill="1" applyBorder="1" applyProtection="1">
      <protection hidden="1"/>
    </xf>
    <xf numFmtId="49" fontId="1" fillId="14" borderId="0" xfId="1" applyNumberFormat="1" applyFill="1" applyProtection="1">
      <protection hidden="1"/>
    </xf>
    <xf numFmtId="49" fontId="62" fillId="0" borderId="0" xfId="5" quotePrefix="1" applyNumberFormat="1" applyFont="1" applyFill="1" applyProtection="1">
      <protection hidden="1"/>
    </xf>
    <xf numFmtId="49" fontId="68" fillId="0" borderId="0" xfId="5" quotePrefix="1" applyNumberFormat="1" applyFont="1" applyProtection="1">
      <protection hidden="1"/>
    </xf>
    <xf numFmtId="49" fontId="62" fillId="0" borderId="0" xfId="12" applyNumberFormat="1" applyFont="1" applyFill="1" applyProtection="1">
      <protection hidden="1"/>
    </xf>
    <xf numFmtId="2" fontId="62" fillId="0" borderId="0" xfId="5" applyNumberFormat="1" applyFont="1" applyFill="1" applyBorder="1" applyProtection="1">
      <protection hidden="1"/>
    </xf>
    <xf numFmtId="49" fontId="62" fillId="0" borderId="0" xfId="5" applyNumberFormat="1" applyFont="1" applyFill="1" applyBorder="1" applyProtection="1">
      <protection hidden="1"/>
    </xf>
    <xf numFmtId="0" fontId="62" fillId="12" borderId="0" xfId="5" applyFont="1" applyFill="1" applyBorder="1" applyProtection="1">
      <protection hidden="1"/>
    </xf>
    <xf numFmtId="49" fontId="1" fillId="0" borderId="0" xfId="1" applyNumberFormat="1"/>
    <xf numFmtId="49" fontId="1" fillId="4" borderId="0" xfId="1" applyNumberFormat="1" applyFill="1"/>
    <xf numFmtId="0" fontId="71" fillId="0" borderId="0" xfId="1" applyFont="1"/>
    <xf numFmtId="49" fontId="1" fillId="7" borderId="0" xfId="1" applyNumberFormat="1" applyFill="1"/>
    <xf numFmtId="0" fontId="9" fillId="0" borderId="0" xfId="1" applyFont="1" applyProtection="1">
      <protection hidden="1"/>
    </xf>
    <xf numFmtId="0" fontId="15" fillId="0" borderId="0" xfId="1" applyFont="1" applyProtection="1">
      <protection hidden="1"/>
    </xf>
    <xf numFmtId="49" fontId="16" fillId="0" borderId="0" xfId="3" applyNumberFormat="1" applyFont="1" applyProtection="1">
      <protection hidden="1"/>
    </xf>
    <xf numFmtId="49" fontId="17" fillId="0" borderId="0" xfId="3" applyNumberFormat="1" applyFont="1" applyProtection="1">
      <protection hidden="1"/>
    </xf>
    <xf numFmtId="49" fontId="17" fillId="0" borderId="0" xfId="3" applyNumberFormat="1" applyFont="1" applyBorder="1" applyAlignment="1" applyProtection="1">
      <alignment horizontal="left" vertical="center"/>
      <protection hidden="1"/>
    </xf>
    <xf numFmtId="49" fontId="17" fillId="0" borderId="0" xfId="3" applyNumberFormat="1" applyFont="1" applyBorder="1" applyProtection="1">
      <protection hidden="1"/>
    </xf>
    <xf numFmtId="0" fontId="9" fillId="0" borderId="0" xfId="1" applyFont="1" applyBorder="1" applyProtection="1">
      <protection hidden="1"/>
    </xf>
    <xf numFmtId="49" fontId="17" fillId="0" borderId="0" xfId="3" applyNumberFormat="1" applyFont="1" applyBorder="1" applyAlignment="1" applyProtection="1">
      <protection hidden="1"/>
    </xf>
    <xf numFmtId="0" fontId="72" fillId="0" borderId="0" xfId="1" applyFont="1"/>
    <xf numFmtId="0" fontId="44" fillId="0" borderId="0" xfId="9" applyFont="1" applyBorder="1" applyAlignment="1">
      <alignment horizontal="right"/>
    </xf>
    <xf numFmtId="0" fontId="44" fillId="0" borderId="0" xfId="9" applyFont="1" applyBorder="1"/>
    <xf numFmtId="0" fontId="44" fillId="0" borderId="0" xfId="1" applyFont="1" applyBorder="1"/>
    <xf numFmtId="0" fontId="44" fillId="0" borderId="0" xfId="9" applyFont="1"/>
    <xf numFmtId="0" fontId="9" fillId="0" borderId="7" xfId="3" applyNumberFormat="1" applyFont="1" applyBorder="1" applyAlignment="1" applyProtection="1">
      <protection hidden="1"/>
    </xf>
    <xf numFmtId="0" fontId="9" fillId="0" borderId="8" xfId="3" applyNumberFormat="1" applyFont="1" applyBorder="1" applyAlignment="1" applyProtection="1">
      <protection hidden="1"/>
    </xf>
    <xf numFmtId="0" fontId="9" fillId="0" borderId="6" xfId="3" applyNumberFormat="1" applyFont="1" applyBorder="1" applyAlignment="1" applyProtection="1">
      <alignment vertical="center"/>
      <protection locked="0" hidden="1"/>
    </xf>
    <xf numFmtId="0" fontId="9" fillId="0" borderId="0" xfId="1" applyNumberFormat="1" applyFont="1" applyAlignment="1" applyProtection="1">
      <alignment horizontal="left" vertical="top" wrapText="1"/>
      <protection hidden="1"/>
    </xf>
    <xf numFmtId="0" fontId="15" fillId="0" borderId="0" xfId="1" applyFont="1" applyBorder="1" applyAlignment="1" applyProtection="1">
      <alignment horizontal="right" vertical="top" wrapText="1"/>
      <protection locked="0" hidden="1"/>
    </xf>
    <xf numFmtId="0" fontId="15" fillId="0" borderId="0" xfId="1" applyFont="1" applyFill="1" applyBorder="1" applyAlignment="1" applyProtection="1">
      <alignment vertical="top"/>
      <protection locked="0" hidden="1"/>
    </xf>
    <xf numFmtId="0" fontId="45" fillId="0" borderId="11" xfId="1" applyFont="1" applyBorder="1" applyAlignment="1" applyProtection="1">
      <alignment vertical="center"/>
      <protection locked="0" hidden="1"/>
    </xf>
    <xf numFmtId="0" fontId="45" fillId="0" borderId="0" xfId="1" applyFont="1" applyBorder="1" applyAlignment="1" applyProtection="1">
      <alignment vertical="center"/>
      <protection locked="0" hidden="1"/>
    </xf>
    <xf numFmtId="1" fontId="73" fillId="0" borderId="0" xfId="1" applyNumberFormat="1" applyFont="1" applyBorder="1" applyAlignment="1" applyProtection="1">
      <protection locked="0" hidden="1"/>
    </xf>
    <xf numFmtId="1" fontId="73" fillId="0" borderId="4" xfId="1" applyNumberFormat="1" applyFont="1" applyBorder="1" applyAlignment="1" applyProtection="1">
      <protection locked="0" hidden="1"/>
    </xf>
    <xf numFmtId="1" fontId="15" fillId="0" borderId="0" xfId="1" applyNumberFormat="1" applyFont="1" applyFill="1" applyBorder="1" applyAlignment="1" applyProtection="1">
      <protection locked="0" hidden="1"/>
    </xf>
    <xf numFmtId="0" fontId="49" fillId="0" borderId="11" xfId="1" applyFont="1" applyBorder="1" applyAlignment="1" applyProtection="1">
      <alignment vertical="center" wrapText="1"/>
      <protection locked="0" hidden="1"/>
    </xf>
    <xf numFmtId="0" fontId="39" fillId="0" borderId="55" xfId="1" applyFont="1" applyBorder="1" applyProtection="1">
      <protection locked="0" hidden="1"/>
    </xf>
    <xf numFmtId="0" fontId="39" fillId="0" borderId="0" xfId="1" applyFont="1" applyBorder="1" applyAlignment="1" applyProtection="1">
      <alignment horizontal="left"/>
      <protection locked="0" hidden="1"/>
    </xf>
    <xf numFmtId="0" fontId="18" fillId="0" borderId="6" xfId="1" applyFont="1" applyBorder="1" applyAlignment="1" applyProtection="1">
      <alignment horizontal="justify" vertical="justify"/>
      <protection locked="0" hidden="1"/>
    </xf>
    <xf numFmtId="0" fontId="15" fillId="0" borderId="8" xfId="1" applyFont="1" applyBorder="1" applyAlignment="1" applyProtection="1">
      <alignment horizontal="right" vertical="top" wrapText="1"/>
      <protection locked="0" hidden="1"/>
    </xf>
    <xf numFmtId="0" fontId="52" fillId="0" borderId="3" xfId="1" applyFont="1" applyFill="1" applyBorder="1" applyProtection="1">
      <protection locked="0" hidden="1"/>
    </xf>
    <xf numFmtId="0" fontId="39" fillId="0" borderId="4" xfId="1" applyFont="1" applyFill="1" applyBorder="1" applyProtection="1">
      <protection locked="0" hidden="1"/>
    </xf>
    <xf numFmtId="0" fontId="39" fillId="0" borderId="5" xfId="1" applyFont="1" applyFill="1" applyBorder="1" applyProtection="1">
      <protection locked="0" hidden="1"/>
    </xf>
    <xf numFmtId="49" fontId="18" fillId="0" borderId="6" xfId="0" applyNumberFormat="1" applyFont="1" applyFill="1" applyBorder="1" applyAlignment="1" applyProtection="1">
      <protection locked="0" hidden="1"/>
    </xf>
    <xf numFmtId="49" fontId="18" fillId="0" borderId="6" xfId="0" applyNumberFormat="1" applyFont="1" applyFill="1" applyBorder="1" applyAlignment="1" applyProtection="1">
      <protection hidden="1"/>
    </xf>
    <xf numFmtId="49" fontId="18" fillId="0" borderId="6" xfId="0" applyNumberFormat="1" applyFont="1" applyFill="1" applyBorder="1" applyProtection="1">
      <protection locked="0" hidden="1"/>
    </xf>
    <xf numFmtId="4" fontId="18" fillId="0" borderId="6" xfId="0" applyNumberFormat="1" applyFont="1" applyFill="1" applyBorder="1" applyAlignment="1" applyProtection="1">
      <protection locked="0" hidden="1"/>
    </xf>
    <xf numFmtId="4" fontId="18" fillId="0" borderId="6" xfId="0" applyNumberFormat="1" applyFont="1" applyBorder="1" applyAlignment="1" applyProtection="1">
      <protection locked="0" hidden="1"/>
    </xf>
    <xf numFmtId="4" fontId="18" fillId="0" borderId="6" xfId="0" applyNumberFormat="1" applyFont="1" applyBorder="1" applyAlignment="1" applyProtection="1">
      <protection hidden="1"/>
    </xf>
    <xf numFmtId="4" fontId="18" fillId="0" borderId="6" xfId="0" applyNumberFormat="1" applyFont="1" applyBorder="1" applyProtection="1">
      <protection locked="0" hidden="1"/>
    </xf>
    <xf numFmtId="1" fontId="19" fillId="15" borderId="6" xfId="4" applyNumberFormat="1" applyFont="1" applyFill="1" applyBorder="1" applyAlignment="1" applyProtection="1">
      <protection hidden="1"/>
    </xf>
    <xf numFmtId="4" fontId="19" fillId="15" borderId="0" xfId="4" applyNumberFormat="1" applyFont="1" applyFill="1" applyAlignment="1" applyProtection="1">
      <protection hidden="1"/>
    </xf>
    <xf numFmtId="4" fontId="19" fillId="15" borderId="0" xfId="4" applyNumberFormat="1" applyFont="1" applyFill="1" applyAlignment="1" applyProtection="1">
      <alignment horizontal="center"/>
      <protection hidden="1"/>
    </xf>
    <xf numFmtId="49" fontId="19" fillId="15" borderId="0" xfId="4" applyNumberFormat="1" applyFont="1" applyFill="1" applyProtection="1">
      <protection hidden="1"/>
    </xf>
    <xf numFmtId="4" fontId="19" fillId="15" borderId="13" xfId="4" applyNumberFormat="1" applyFont="1" applyFill="1" applyBorder="1" applyAlignment="1" applyProtection="1">
      <alignment horizontal="center"/>
      <protection hidden="1"/>
    </xf>
    <xf numFmtId="4" fontId="19" fillId="15" borderId="15" xfId="4" applyNumberFormat="1" applyFont="1" applyFill="1" applyBorder="1" applyAlignment="1" applyProtection="1">
      <alignment horizontal="center"/>
      <protection hidden="1"/>
    </xf>
    <xf numFmtId="4" fontId="19" fillId="15" borderId="14" xfId="4" applyNumberFormat="1" applyFont="1" applyFill="1" applyBorder="1" applyAlignment="1" applyProtection="1">
      <alignment horizontal="center"/>
      <protection hidden="1"/>
    </xf>
    <xf numFmtId="1" fontId="19" fillId="15" borderId="0" xfId="4" applyNumberFormat="1" applyFont="1" applyFill="1" applyProtection="1">
      <protection hidden="1"/>
    </xf>
    <xf numFmtId="4" fontId="19" fillId="15" borderId="6" xfId="4" applyNumberFormat="1" applyFont="1" applyFill="1" applyBorder="1" applyAlignment="1" applyProtection="1">
      <alignment horizontal="center"/>
      <protection hidden="1"/>
    </xf>
    <xf numFmtId="4" fontId="19" fillId="15" borderId="6" xfId="4" applyNumberFormat="1" applyFont="1" applyFill="1" applyBorder="1" applyProtection="1">
      <protection hidden="1"/>
    </xf>
    <xf numFmtId="4" fontId="22" fillId="15" borderId="6" xfId="1" applyNumberFormat="1" applyFont="1" applyFill="1" applyBorder="1" applyProtection="1">
      <protection hidden="1"/>
    </xf>
    <xf numFmtId="4" fontId="19" fillId="15" borderId="12" xfId="1" applyNumberFormat="1" applyFont="1" applyFill="1" applyBorder="1" applyProtection="1">
      <protection hidden="1"/>
    </xf>
    <xf numFmtId="4" fontId="19" fillId="15" borderId="6" xfId="1" applyNumberFormat="1" applyFont="1" applyFill="1" applyBorder="1" applyProtection="1">
      <protection hidden="1"/>
    </xf>
    <xf numFmtId="4" fontId="19" fillId="15" borderId="3" xfId="4" applyNumberFormat="1" applyFont="1" applyFill="1" applyBorder="1" applyAlignment="1" applyProtection="1">
      <protection hidden="1"/>
    </xf>
    <xf numFmtId="4" fontId="19" fillId="15" borderId="4" xfId="4" applyNumberFormat="1" applyFont="1" applyFill="1" applyBorder="1" applyAlignment="1" applyProtection="1">
      <protection hidden="1"/>
    </xf>
    <xf numFmtId="4" fontId="19" fillId="15" borderId="5" xfId="4" applyNumberFormat="1" applyFont="1" applyFill="1" applyBorder="1" applyAlignment="1" applyProtection="1">
      <protection hidden="1"/>
    </xf>
    <xf numFmtId="4" fontId="31" fillId="15" borderId="6" xfId="1" applyNumberFormat="1" applyFont="1" applyFill="1" applyBorder="1" applyProtection="1">
      <protection hidden="1"/>
    </xf>
    <xf numFmtId="1" fontId="25" fillId="15" borderId="0" xfId="4" applyNumberFormat="1" applyFont="1" applyFill="1" applyAlignment="1" applyProtection="1">
      <alignment horizontal="left" vertical="top" wrapText="1"/>
      <protection hidden="1"/>
    </xf>
    <xf numFmtId="4" fontId="19" fillId="15" borderId="12" xfId="4" applyNumberFormat="1" applyFont="1" applyFill="1" applyBorder="1" applyProtection="1">
      <protection hidden="1"/>
    </xf>
    <xf numFmtId="4" fontId="32" fillId="15" borderId="6" xfId="6" applyNumberFormat="1" applyFont="1" applyFill="1" applyBorder="1" applyProtection="1">
      <protection hidden="1"/>
    </xf>
    <xf numFmtId="4" fontId="32" fillId="15" borderId="12" xfId="6" applyNumberFormat="1" applyFont="1" applyFill="1" applyBorder="1" applyProtection="1">
      <protection hidden="1"/>
    </xf>
    <xf numFmtId="0" fontId="9" fillId="0" borderId="0" xfId="1" applyNumberFormat="1" applyFont="1" applyFill="1" applyProtection="1">
      <protection hidden="1"/>
    </xf>
    <xf numFmtId="4" fontId="19" fillId="15" borderId="6" xfId="4" applyNumberFormat="1" applyFont="1" applyFill="1" applyBorder="1" applyAlignment="1" applyProtection="1">
      <protection hidden="1"/>
    </xf>
    <xf numFmtId="0" fontId="20" fillId="0" borderId="0" xfId="1" applyFont="1" applyFill="1" applyAlignment="1" applyProtection="1">
      <alignment horizontal="center"/>
      <protection hidden="1"/>
    </xf>
    <xf numFmtId="0" fontId="39" fillId="0" borderId="0" xfId="1" applyNumberFormat="1" applyFont="1" applyProtection="1">
      <protection hidden="1"/>
    </xf>
    <xf numFmtId="49" fontId="5" fillId="15" borderId="2" xfId="1" applyNumberFormat="1" applyFont="1" applyFill="1" applyBorder="1" applyAlignment="1" applyProtection="1">
      <alignment horizontal="left"/>
      <protection locked="0" hidden="1"/>
    </xf>
    <xf numFmtId="49" fontId="8" fillId="15" borderId="2" xfId="2" applyNumberFormat="1" applyFont="1" applyFill="1" applyBorder="1" applyAlignment="1" applyProtection="1">
      <alignment horizontal="left"/>
      <protection locked="0" hidden="1"/>
    </xf>
    <xf numFmtId="14" fontId="5" fillId="15" borderId="2" xfId="1" applyNumberFormat="1" applyFont="1" applyFill="1" applyBorder="1" applyAlignment="1" applyProtection="1">
      <alignment horizontal="left"/>
      <protection locked="0" hidden="1"/>
    </xf>
    <xf numFmtId="0" fontId="5" fillId="15" borderId="2" xfId="1" applyFont="1" applyFill="1" applyBorder="1" applyAlignment="1" applyProtection="1">
      <alignment horizontal="left"/>
      <protection locked="0" hidden="1"/>
    </xf>
    <xf numFmtId="1" fontId="73" fillId="0" borderId="0" xfId="1" applyNumberFormat="1" applyFont="1" applyBorder="1" applyAlignment="1" applyProtection="1">
      <alignment horizontal="right"/>
      <protection locked="0" hidden="1"/>
    </xf>
    <xf numFmtId="1" fontId="73" fillId="0" borderId="0" xfId="1" applyNumberFormat="1" applyFont="1" applyBorder="1" applyAlignment="1" applyProtection="1">
      <protection locked="0" hidden="1"/>
    </xf>
    <xf numFmtId="0" fontId="15" fillId="0" borderId="0" xfId="1" applyFont="1" applyBorder="1" applyAlignment="1" applyProtection="1">
      <alignment horizontal="left" vertical="top" wrapText="1"/>
      <protection locked="0" hidden="1"/>
    </xf>
    <xf numFmtId="0" fontId="15" fillId="0" borderId="0" xfId="1" applyFont="1" applyBorder="1" applyAlignment="1" applyProtection="1">
      <alignment horizontal="justify" vertical="justify" wrapText="1"/>
      <protection locked="0" hidden="1"/>
    </xf>
    <xf numFmtId="1" fontId="39" fillId="0" borderId="0" xfId="1" applyNumberFormat="1" applyFont="1" applyBorder="1" applyAlignment="1" applyProtection="1">
      <alignment horizontal="right"/>
      <protection locked="0" hidden="1"/>
    </xf>
    <xf numFmtId="1" fontId="74" fillId="0" borderId="0" xfId="1" applyNumberFormat="1" applyFont="1" applyBorder="1" applyAlignment="1" applyProtection="1">
      <alignment horizontal="right"/>
      <protection locked="0" hidden="1"/>
    </xf>
    <xf numFmtId="1" fontId="15" fillId="0" borderId="0" xfId="1" applyNumberFormat="1" applyFont="1" applyBorder="1" applyAlignment="1" applyProtection="1">
      <protection locked="0" hidden="1"/>
    </xf>
    <xf numFmtId="0" fontId="36" fillId="0" borderId="0" xfId="1" applyFont="1" applyBorder="1" applyAlignment="1" applyProtection="1">
      <alignment horizontal="left" vertical="top" wrapText="1"/>
      <protection locked="0" hidden="1"/>
    </xf>
    <xf numFmtId="0" fontId="18" fillId="0" borderId="0" xfId="1" applyFont="1" applyBorder="1" applyAlignment="1" applyProtection="1">
      <alignment horizontal="left" vertical="top" wrapText="1"/>
      <protection locked="0" hidden="1"/>
    </xf>
    <xf numFmtId="0" fontId="1" fillId="0" borderId="0" xfId="1" applyFont="1" applyBorder="1" applyAlignment="1" applyProtection="1">
      <alignment horizontal="left" vertical="top" wrapText="1"/>
      <protection locked="0" hidden="1"/>
    </xf>
    <xf numFmtId="167" fontId="39" fillId="0" borderId="40" xfId="1" applyNumberFormat="1" applyFont="1" applyBorder="1" applyAlignment="1" applyProtection="1">
      <protection locked="0" hidden="1"/>
    </xf>
    <xf numFmtId="167" fontId="39" fillId="0" borderId="0" xfId="1" applyNumberFormat="1" applyFont="1" applyAlignment="1" applyProtection="1">
      <protection locked="0" hidden="1"/>
    </xf>
    <xf numFmtId="0" fontId="43" fillId="0" borderId="0" xfId="1" applyFont="1" applyProtection="1">
      <protection locked="0" hidden="1"/>
    </xf>
    <xf numFmtId="1" fontId="45" fillId="0" borderId="0" xfId="1" applyNumberFormat="1" applyFont="1" applyBorder="1" applyAlignment="1" applyProtection="1">
      <protection locked="0" hidden="1"/>
    </xf>
    <xf numFmtId="0" fontId="45" fillId="0" borderId="0" xfId="1" applyFont="1" applyBorder="1" applyAlignment="1" applyProtection="1">
      <alignment wrapText="1"/>
      <protection locked="0" hidden="1"/>
    </xf>
    <xf numFmtId="0" fontId="39" fillId="0" borderId="0" xfId="1" applyFont="1" applyBorder="1" applyAlignment="1" applyProtection="1">
      <alignment horizontal="left" vertical="center" wrapText="1"/>
      <protection locked="0" hidden="1"/>
    </xf>
    <xf numFmtId="3" fontId="15" fillId="0" borderId="0" xfId="1" applyNumberFormat="1" applyFont="1" applyBorder="1" applyAlignment="1" applyProtection="1">
      <alignment horizontal="right" vertical="center" wrapText="1"/>
      <protection locked="0" hidden="1"/>
    </xf>
    <xf numFmtId="0" fontId="1" fillId="0" borderId="0" xfId="1" applyProtection="1">
      <protection locked="0" hidden="1"/>
    </xf>
    <xf numFmtId="0" fontId="1" fillId="0" borderId="0" xfId="1" applyFill="1" applyProtection="1">
      <protection locked="0" hidden="1"/>
    </xf>
    <xf numFmtId="0" fontId="3" fillId="0" borderId="0" xfId="1" applyFont="1" applyFill="1" applyProtection="1">
      <protection locked="0" hidden="1"/>
    </xf>
    <xf numFmtId="0" fontId="4" fillId="15" borderId="0" xfId="1" applyFont="1" applyFill="1" applyProtection="1">
      <protection locked="0" hidden="1"/>
    </xf>
    <xf numFmtId="49" fontId="5" fillId="15" borderId="2" xfId="1" applyNumberFormat="1" applyFont="1" applyFill="1" applyBorder="1" applyAlignment="1" applyProtection="1">
      <alignment horizontal="left" wrapText="1"/>
      <protection locked="0" hidden="1"/>
    </xf>
    <xf numFmtId="0" fontId="1" fillId="0" borderId="0" xfId="1" applyAlignment="1" applyProtection="1">
      <alignment wrapText="1"/>
      <protection locked="0" hidden="1"/>
    </xf>
    <xf numFmtId="0" fontId="1" fillId="0" borderId="0" xfId="1" applyAlignment="1" applyProtection="1">
      <alignment horizontal="left" wrapText="1"/>
      <protection locked="0" hidden="1"/>
    </xf>
    <xf numFmtId="14" fontId="5" fillId="15" borderId="2" xfId="1" applyNumberFormat="1" applyFont="1" applyFill="1" applyBorder="1" applyAlignment="1" applyProtection="1">
      <alignment horizontal="left"/>
      <protection hidden="1"/>
    </xf>
    <xf numFmtId="0" fontId="56" fillId="5" borderId="0" xfId="1" applyFont="1" applyFill="1" applyBorder="1" applyAlignment="1" applyProtection="1">
      <alignment horizontal="center" vertical="center"/>
      <protection hidden="1"/>
    </xf>
    <xf numFmtId="0" fontId="15" fillId="7" borderId="0" xfId="1" applyFont="1" applyFill="1" applyBorder="1" applyProtection="1">
      <protection hidden="1"/>
    </xf>
    <xf numFmtId="0" fontId="15" fillId="0" borderId="0" xfId="1" applyFont="1" applyFill="1" applyBorder="1" applyAlignment="1" applyProtection="1">
      <alignment horizontal="center"/>
      <protection hidden="1"/>
    </xf>
    <xf numFmtId="0" fontId="39" fillId="0" borderId="0" xfId="1" applyFont="1" applyFill="1" applyBorder="1" applyProtection="1">
      <protection hidden="1"/>
    </xf>
    <xf numFmtId="4" fontId="37" fillId="0" borderId="8" xfId="1" applyNumberFormat="1" applyFont="1" applyFill="1" applyBorder="1" applyProtection="1">
      <protection hidden="1"/>
    </xf>
    <xf numFmtId="4" fontId="37" fillId="7" borderId="8" xfId="1" applyNumberFormat="1" applyFont="1" applyFill="1" applyBorder="1" applyProtection="1">
      <protection hidden="1"/>
    </xf>
    <xf numFmtId="4" fontId="15" fillId="7" borderId="0" xfId="1" applyNumberFormat="1" applyFont="1" applyFill="1" applyBorder="1" applyProtection="1">
      <protection hidden="1"/>
    </xf>
    <xf numFmtId="0" fontId="45" fillId="0" borderId="0" xfId="1" applyFont="1" applyFill="1" applyBorder="1" applyProtection="1">
      <protection hidden="1"/>
    </xf>
    <xf numFmtId="4" fontId="37" fillId="7" borderId="0" xfId="1" applyNumberFormat="1" applyFont="1" applyFill="1" applyBorder="1" applyProtection="1">
      <protection hidden="1"/>
    </xf>
    <xf numFmtId="4" fontId="79" fillId="0" borderId="0" xfId="1" applyNumberFormat="1" applyFont="1" applyFill="1" applyBorder="1" applyProtection="1">
      <protection hidden="1"/>
    </xf>
    <xf numFmtId="0" fontId="80" fillId="0" borderId="0" xfId="1" applyFont="1" applyFill="1" applyBorder="1" applyProtection="1">
      <protection hidden="1"/>
    </xf>
    <xf numFmtId="4" fontId="81" fillId="0" borderId="0" xfId="1" applyNumberFormat="1" applyFont="1" applyFill="1" applyBorder="1" applyProtection="1">
      <protection hidden="1"/>
    </xf>
    <xf numFmtId="0" fontId="82" fillId="0" borderId="0" xfId="1" applyFont="1" applyFill="1" applyBorder="1" applyProtection="1">
      <protection hidden="1"/>
    </xf>
    <xf numFmtId="0" fontId="42" fillId="0" borderId="0" xfId="1" applyFont="1" applyFill="1" applyBorder="1" applyProtection="1">
      <protection hidden="1"/>
    </xf>
    <xf numFmtId="0" fontId="83" fillId="0" borderId="0" xfId="1" applyFont="1" applyFill="1" applyBorder="1" applyProtection="1">
      <protection hidden="1"/>
    </xf>
    <xf numFmtId="0" fontId="15" fillId="7" borderId="57" xfId="1" applyFont="1" applyFill="1" applyBorder="1" applyProtection="1">
      <protection locked="0" hidden="1"/>
    </xf>
    <xf numFmtId="4" fontId="15" fillId="16" borderId="0" xfId="1" applyNumberFormat="1" applyFont="1" applyFill="1" applyBorder="1" applyProtection="1">
      <protection hidden="1"/>
    </xf>
    <xf numFmtId="0" fontId="39" fillId="16" borderId="0" xfId="1" applyFont="1" applyFill="1" applyBorder="1" applyProtection="1">
      <protection hidden="1"/>
    </xf>
    <xf numFmtId="4" fontId="43" fillId="0" borderId="0" xfId="1" applyNumberFormat="1" applyFont="1" applyFill="1" applyBorder="1" applyProtection="1">
      <protection hidden="1"/>
    </xf>
    <xf numFmtId="0" fontId="43" fillId="0" borderId="0" xfId="1" applyFont="1" applyFill="1" applyBorder="1" applyProtection="1">
      <protection hidden="1"/>
    </xf>
    <xf numFmtId="4" fontId="15" fillId="8" borderId="0" xfId="1" applyNumberFormat="1" applyFont="1" applyFill="1" applyBorder="1" applyProtection="1">
      <protection hidden="1"/>
    </xf>
    <xf numFmtId="0" fontId="44" fillId="9" borderId="0" xfId="1" applyFont="1" applyFill="1" applyBorder="1" applyProtection="1">
      <protection hidden="1"/>
    </xf>
    <xf numFmtId="4" fontId="38" fillId="0" borderId="0" xfId="1" applyNumberFormat="1" applyFont="1" applyFill="1" applyBorder="1" applyProtection="1">
      <protection hidden="1"/>
    </xf>
    <xf numFmtId="0" fontId="44" fillId="9" borderId="43" xfId="1" applyFont="1" applyFill="1" applyBorder="1" applyProtection="1">
      <protection hidden="1"/>
    </xf>
    <xf numFmtId="0" fontId="84" fillId="0" borderId="0" xfId="1" applyFont="1" applyFill="1" applyBorder="1" applyProtection="1">
      <protection hidden="1"/>
    </xf>
    <xf numFmtId="0" fontId="41" fillId="0" borderId="0" xfId="1" applyFont="1" applyFill="1" applyBorder="1" applyProtection="1">
      <protection hidden="1"/>
    </xf>
    <xf numFmtId="0" fontId="15" fillId="7" borderId="58" xfId="1" applyFont="1" applyFill="1" applyBorder="1" applyProtection="1">
      <protection locked="0" hidden="1"/>
    </xf>
    <xf numFmtId="0" fontId="15" fillId="7" borderId="59" xfId="1" applyFont="1" applyFill="1" applyBorder="1" applyProtection="1">
      <protection locked="0" hidden="1"/>
    </xf>
    <xf numFmtId="4" fontId="85" fillId="0" borderId="0" xfId="1" applyNumberFormat="1" applyFont="1" applyFill="1" applyBorder="1" applyProtection="1">
      <protection hidden="1"/>
    </xf>
    <xf numFmtId="4" fontId="46" fillId="0" borderId="0" xfId="1" applyNumberFormat="1" applyFont="1" applyFill="1" applyBorder="1" applyProtection="1">
      <protection hidden="1"/>
    </xf>
    <xf numFmtId="4" fontId="76" fillId="0" borderId="0" xfId="1" applyNumberFormat="1" applyFont="1" applyFill="1" applyBorder="1" applyProtection="1">
      <protection hidden="1"/>
    </xf>
    <xf numFmtId="0" fontId="86" fillId="0" borderId="0" xfId="1" applyFont="1" applyFill="1" applyBorder="1" applyProtection="1">
      <protection hidden="1"/>
    </xf>
    <xf numFmtId="0" fontId="44" fillId="0" borderId="42" xfId="1" applyFont="1" applyFill="1" applyBorder="1" applyProtection="1">
      <protection hidden="1"/>
    </xf>
    <xf numFmtId="0" fontId="87" fillId="9" borderId="46" xfId="1" applyFont="1" applyFill="1" applyBorder="1" applyProtection="1">
      <protection hidden="1"/>
    </xf>
    <xf numFmtId="0" fontId="87" fillId="9" borderId="47" xfId="1" applyFont="1" applyFill="1" applyBorder="1" applyProtection="1">
      <protection hidden="1"/>
    </xf>
    <xf numFmtId="0" fontId="37" fillId="0" borderId="48" xfId="1" applyFont="1" applyFill="1" applyBorder="1" applyProtection="1">
      <protection hidden="1"/>
    </xf>
    <xf numFmtId="0" fontId="76" fillId="0" borderId="0" xfId="1" applyFont="1" applyFill="1" applyBorder="1" applyProtection="1">
      <protection hidden="1"/>
    </xf>
    <xf numFmtId="0" fontId="45" fillId="9" borderId="0" xfId="1" applyFont="1" applyFill="1" applyProtection="1">
      <protection locked="0" hidden="1"/>
    </xf>
    <xf numFmtId="0" fontId="39" fillId="9" borderId="0" xfId="1" applyFont="1" applyFill="1" applyProtection="1">
      <protection locked="0" hidden="1"/>
    </xf>
    <xf numFmtId="0" fontId="15" fillId="9" borderId="0" xfId="1" applyFont="1" applyFill="1" applyBorder="1" applyAlignment="1" applyProtection="1">
      <alignment vertical="top"/>
      <protection locked="0" hidden="1"/>
    </xf>
    <xf numFmtId="0" fontId="45" fillId="9" borderId="7" xfId="1" applyFont="1" applyFill="1" applyBorder="1" applyAlignment="1" applyProtection="1">
      <protection locked="0" hidden="1"/>
    </xf>
    <xf numFmtId="0" fontId="45" fillId="9" borderId="8" xfId="1" applyFont="1" applyFill="1" applyBorder="1" applyAlignment="1" applyProtection="1">
      <protection locked="0" hidden="1"/>
    </xf>
    <xf numFmtId="0" fontId="45" fillId="9" borderId="9" xfId="1" applyFont="1" applyFill="1" applyBorder="1" applyAlignment="1" applyProtection="1">
      <protection locked="0" hidden="1"/>
    </xf>
    <xf numFmtId="0" fontId="45" fillId="9" borderId="13" xfId="1" applyFont="1" applyFill="1" applyBorder="1" applyAlignment="1" applyProtection="1">
      <protection locked="0" hidden="1"/>
    </xf>
    <xf numFmtId="0" fontId="45" fillId="9" borderId="15" xfId="1" applyFont="1" applyFill="1" applyBorder="1" applyAlignment="1" applyProtection="1">
      <protection locked="0" hidden="1"/>
    </xf>
    <xf numFmtId="0" fontId="45" fillId="9" borderId="14" xfId="1" applyFont="1" applyFill="1" applyBorder="1" applyAlignment="1" applyProtection="1">
      <protection locked="0" hidden="1"/>
    </xf>
    <xf numFmtId="0" fontId="39" fillId="9" borderId="7" xfId="1" applyFont="1" applyFill="1" applyBorder="1" applyProtection="1">
      <protection locked="0" hidden="1"/>
    </xf>
    <xf numFmtId="0" fontId="39" fillId="9" borderId="8" xfId="1" applyFont="1" applyFill="1" applyBorder="1" applyProtection="1">
      <protection locked="0" hidden="1"/>
    </xf>
    <xf numFmtId="0" fontId="39" fillId="9" borderId="9" xfId="1" applyFont="1" applyFill="1" applyBorder="1" applyProtection="1">
      <protection locked="0" hidden="1"/>
    </xf>
    <xf numFmtId="0" fontId="39" fillId="9" borderId="13" xfId="1" applyFont="1" applyFill="1" applyBorder="1" applyProtection="1">
      <protection locked="0" hidden="1"/>
    </xf>
    <xf numFmtId="0" fontId="39" fillId="9" borderId="15" xfId="1" applyFont="1" applyFill="1" applyBorder="1" applyProtection="1">
      <protection locked="0" hidden="1"/>
    </xf>
    <xf numFmtId="0" fontId="39" fillId="9" borderId="14" xfId="1" applyFont="1" applyFill="1" applyBorder="1" applyProtection="1">
      <protection locked="0" hidden="1"/>
    </xf>
    <xf numFmtId="0" fontId="45" fillId="9" borderId="4" xfId="1" applyFont="1" applyFill="1" applyBorder="1" applyProtection="1">
      <protection locked="0" hidden="1"/>
    </xf>
    <xf numFmtId="0" fontId="39" fillId="9" borderId="4" xfId="1" applyFont="1" applyFill="1" applyBorder="1" applyProtection="1">
      <protection locked="0" hidden="1"/>
    </xf>
    <xf numFmtId="0" fontId="39" fillId="9" borderId="5" xfId="1" applyFont="1" applyFill="1" applyBorder="1" applyProtection="1">
      <protection locked="0" hidden="1"/>
    </xf>
    <xf numFmtId="0" fontId="39" fillId="9" borderId="3" xfId="1" applyFont="1" applyFill="1" applyBorder="1" applyProtection="1">
      <protection locked="0" hidden="1"/>
    </xf>
    <xf numFmtId="0" fontId="39" fillId="9" borderId="0" xfId="1" applyFont="1" applyFill="1" applyBorder="1" applyProtection="1">
      <protection locked="0" hidden="1"/>
    </xf>
    <xf numFmtId="0" fontId="1" fillId="0" borderId="56" xfId="1" applyBorder="1" applyAlignment="1" applyProtection="1">
      <alignment horizontal="left"/>
      <protection locked="0" hidden="1"/>
    </xf>
    <xf numFmtId="0" fontId="1" fillId="0" borderId="0" xfId="1" applyBorder="1" applyAlignment="1" applyProtection="1">
      <alignment horizontal="left"/>
      <protection locked="0" hidden="1"/>
    </xf>
    <xf numFmtId="0" fontId="9" fillId="0" borderId="8" xfId="3" applyNumberFormat="1" applyFont="1" applyBorder="1" applyAlignment="1" applyProtection="1">
      <alignment horizontal="left" vertical="top" wrapText="1"/>
      <protection hidden="1"/>
    </xf>
    <xf numFmtId="0" fontId="9" fillId="0" borderId="9" xfId="3" applyNumberFormat="1" applyFont="1" applyBorder="1" applyAlignment="1" applyProtection="1">
      <alignment horizontal="left" vertical="top" wrapText="1"/>
      <protection hidden="1"/>
    </xf>
    <xf numFmtId="0" fontId="9" fillId="0" borderId="0" xfId="3" applyNumberFormat="1" applyFont="1" applyBorder="1" applyAlignment="1" applyProtection="1">
      <alignment horizontal="left" vertical="top" wrapText="1"/>
      <protection hidden="1"/>
    </xf>
    <xf numFmtId="0" fontId="9" fillId="0" borderId="16" xfId="3" applyNumberFormat="1" applyFont="1" applyBorder="1" applyAlignment="1" applyProtection="1">
      <alignment horizontal="left" vertical="top" wrapText="1"/>
      <protection hidden="1"/>
    </xf>
    <xf numFmtId="0" fontId="9" fillId="0" borderId="15" xfId="3" applyNumberFormat="1" applyFont="1" applyBorder="1" applyAlignment="1" applyProtection="1">
      <alignment horizontal="left" vertical="top" wrapText="1"/>
      <protection hidden="1"/>
    </xf>
    <xf numFmtId="0" fontId="9" fillId="0" borderId="14" xfId="3" applyNumberFormat="1" applyFont="1" applyBorder="1" applyAlignment="1" applyProtection="1">
      <alignment horizontal="left" vertical="top" wrapText="1"/>
      <protection hidden="1"/>
    </xf>
    <xf numFmtId="0" fontId="9" fillId="0" borderId="7" xfId="3" applyNumberFormat="1" applyFont="1" applyBorder="1" applyAlignment="1" applyProtection="1">
      <alignment horizontal="left" vertical="top" wrapText="1"/>
      <protection hidden="1"/>
    </xf>
    <xf numFmtId="0" fontId="9" fillId="0" borderId="11" xfId="3" applyNumberFormat="1" applyFont="1" applyBorder="1" applyAlignment="1" applyProtection="1">
      <alignment horizontal="left" vertical="top" wrapText="1"/>
      <protection hidden="1"/>
    </xf>
    <xf numFmtId="0" fontId="9" fillId="0" borderId="13" xfId="3" applyNumberFormat="1" applyFont="1" applyBorder="1" applyAlignment="1" applyProtection="1">
      <alignment horizontal="left" vertical="top" wrapText="1"/>
      <protection hidden="1"/>
    </xf>
    <xf numFmtId="14" fontId="9" fillId="0" borderId="11" xfId="3" applyNumberFormat="1" applyFont="1" applyBorder="1" applyAlignment="1" applyProtection="1">
      <alignment horizontal="center" vertical="center"/>
      <protection locked="0" hidden="1"/>
    </xf>
    <xf numFmtId="14" fontId="9" fillId="0" borderId="0" xfId="3" applyNumberFormat="1" applyFont="1" applyBorder="1" applyAlignment="1" applyProtection="1">
      <alignment horizontal="center" vertical="center"/>
      <protection locked="0" hidden="1"/>
    </xf>
    <xf numFmtId="14" fontId="9" fillId="0" borderId="16" xfId="3" applyNumberFormat="1" applyFont="1" applyBorder="1" applyAlignment="1" applyProtection="1">
      <alignment horizontal="center" vertical="center"/>
      <protection locked="0" hidden="1"/>
    </xf>
    <xf numFmtId="14" fontId="9" fillId="0" borderId="13" xfId="3" applyNumberFormat="1" applyFont="1" applyBorder="1" applyAlignment="1" applyProtection="1">
      <alignment horizontal="center" vertical="center"/>
      <protection locked="0" hidden="1"/>
    </xf>
    <xf numFmtId="14" fontId="9" fillId="0" borderId="15" xfId="3" applyNumberFormat="1" applyFont="1" applyBorder="1" applyAlignment="1" applyProtection="1">
      <alignment horizontal="center" vertical="center"/>
      <protection locked="0" hidden="1"/>
    </xf>
    <xf numFmtId="14" fontId="9" fillId="0" borderId="14" xfId="3" applyNumberFormat="1" applyFont="1" applyBorder="1" applyAlignment="1" applyProtection="1">
      <alignment horizontal="center" vertical="center"/>
      <protection locked="0" hidden="1"/>
    </xf>
    <xf numFmtId="0" fontId="13" fillId="0" borderId="0" xfId="3" applyNumberFormat="1" applyFont="1" applyAlignment="1" applyProtection="1">
      <alignment horizontal="center"/>
      <protection hidden="1"/>
    </xf>
    <xf numFmtId="0" fontId="13" fillId="0" borderId="0" xfId="3" applyNumberFormat="1" applyFont="1" applyAlignment="1" applyProtection="1">
      <alignment horizontal="center" vertical="center" wrapText="1"/>
      <protection hidden="1"/>
    </xf>
    <xf numFmtId="0" fontId="11" fillId="0" borderId="0" xfId="3" applyNumberFormat="1" applyFont="1" applyBorder="1" applyAlignment="1" applyProtection="1">
      <alignment horizontal="center"/>
      <protection hidden="1"/>
    </xf>
    <xf numFmtId="0" fontId="9" fillId="0" borderId="3" xfId="3" applyNumberFormat="1" applyFont="1" applyBorder="1" applyAlignment="1" applyProtection="1">
      <alignment horizontal="center"/>
      <protection hidden="1"/>
    </xf>
    <xf numFmtId="0" fontId="9" fillId="0" borderId="4" xfId="3" applyNumberFormat="1" applyFont="1" applyBorder="1" applyAlignment="1" applyProtection="1">
      <alignment horizontal="center"/>
      <protection hidden="1"/>
    </xf>
    <xf numFmtId="0" fontId="9" fillId="0" borderId="5" xfId="3" applyNumberFormat="1" applyFont="1" applyBorder="1" applyAlignment="1" applyProtection="1">
      <alignment horizontal="center"/>
      <protection hidden="1"/>
    </xf>
    <xf numFmtId="0" fontId="12" fillId="0" borderId="0" xfId="3" applyNumberFormat="1" applyFont="1" applyAlignment="1" applyProtection="1">
      <alignment horizontal="center"/>
      <protection hidden="1"/>
    </xf>
    <xf numFmtId="0" fontId="9" fillId="0" borderId="0" xfId="3" applyNumberFormat="1" applyFont="1" applyAlignment="1" applyProtection="1">
      <alignment horizontal="center"/>
      <protection hidden="1"/>
    </xf>
    <xf numFmtId="164" fontId="13" fillId="0" borderId="0" xfId="3" applyNumberFormat="1" applyFont="1" applyFill="1" applyAlignment="1" applyProtection="1">
      <alignment horizontal="center" wrapText="1"/>
      <protection hidden="1"/>
    </xf>
    <xf numFmtId="165" fontId="13" fillId="0" borderId="0" xfId="3" applyNumberFormat="1" applyFont="1" applyAlignment="1" applyProtection="1">
      <alignment horizontal="center"/>
      <protection hidden="1"/>
    </xf>
    <xf numFmtId="166" fontId="13" fillId="0" borderId="0" xfId="3" applyNumberFormat="1" applyFont="1" applyFill="1" applyAlignment="1" applyProtection="1">
      <alignment horizontal="center" vertical="center"/>
      <protection hidden="1"/>
    </xf>
    <xf numFmtId="0" fontId="18" fillId="0" borderId="0" xfId="1" applyNumberFormat="1" applyFont="1" applyFill="1" applyAlignment="1" applyProtection="1">
      <alignment horizontal="left" vertical="center" wrapText="1"/>
      <protection hidden="1"/>
    </xf>
    <xf numFmtId="0" fontId="19" fillId="15" borderId="6" xfId="1" applyFont="1" applyFill="1" applyBorder="1" applyAlignment="1" applyProtection="1">
      <alignment horizontal="left"/>
      <protection hidden="1"/>
    </xf>
    <xf numFmtId="0" fontId="23" fillId="5" borderId="11" xfId="1" applyFont="1" applyFill="1" applyBorder="1" applyAlignment="1" applyProtection="1">
      <alignment horizontal="center"/>
      <protection hidden="1"/>
    </xf>
    <xf numFmtId="0" fontId="23" fillId="5" borderId="0" xfId="1" applyFont="1" applyFill="1" applyBorder="1" applyAlignment="1" applyProtection="1">
      <alignment horizontal="center"/>
      <protection hidden="1"/>
    </xf>
    <xf numFmtId="4" fontId="25" fillId="15" borderId="7" xfId="4" applyNumberFormat="1" applyFont="1" applyFill="1" applyBorder="1" applyAlignment="1" applyProtection="1">
      <alignment horizontal="left" vertical="top" wrapText="1"/>
      <protection hidden="1"/>
    </xf>
    <xf numFmtId="4" fontId="19" fillId="15" borderId="9" xfId="4" applyNumberFormat="1" applyFont="1" applyFill="1" applyBorder="1" applyAlignment="1" applyProtection="1">
      <alignment horizontal="left" vertical="top" wrapText="1"/>
      <protection hidden="1"/>
    </xf>
    <xf numFmtId="4" fontId="19" fillId="15" borderId="7" xfId="4" applyNumberFormat="1" applyFont="1" applyFill="1" applyBorder="1" applyAlignment="1" applyProtection="1">
      <alignment horizontal="center" wrapText="1"/>
      <protection hidden="1"/>
    </xf>
    <xf numFmtId="4" fontId="19" fillId="15" borderId="8" xfId="4" applyNumberFormat="1" applyFont="1" applyFill="1" applyBorder="1" applyAlignment="1" applyProtection="1">
      <alignment horizontal="center"/>
      <protection hidden="1"/>
    </xf>
    <xf numFmtId="4" fontId="19" fillId="15" borderId="9" xfId="4" applyNumberFormat="1" applyFont="1" applyFill="1" applyBorder="1" applyAlignment="1" applyProtection="1">
      <alignment horizontal="center"/>
      <protection hidden="1"/>
    </xf>
    <xf numFmtId="1" fontId="19" fillId="15" borderId="13" xfId="4" applyNumberFormat="1" applyFont="1" applyFill="1" applyBorder="1" applyAlignment="1" applyProtection="1">
      <alignment horizontal="center"/>
      <protection hidden="1"/>
    </xf>
    <xf numFmtId="1" fontId="19" fillId="15" borderId="14" xfId="4" applyNumberFormat="1" applyFont="1" applyFill="1" applyBorder="1" applyAlignment="1" applyProtection="1">
      <alignment horizontal="center"/>
      <protection hidden="1"/>
    </xf>
    <xf numFmtId="4" fontId="19" fillId="15" borderId="3" xfId="4" applyNumberFormat="1" applyFont="1" applyFill="1" applyBorder="1" applyAlignment="1" applyProtection="1">
      <alignment horizontal="center"/>
      <protection hidden="1"/>
    </xf>
    <xf numFmtId="4" fontId="19" fillId="15" borderId="4" xfId="4" applyNumberFormat="1" applyFont="1" applyFill="1" applyBorder="1" applyAlignment="1" applyProtection="1">
      <alignment horizontal="center"/>
      <protection hidden="1"/>
    </xf>
    <xf numFmtId="4" fontId="19" fillId="15" borderId="5" xfId="4" applyNumberFormat="1" applyFont="1" applyFill="1" applyBorder="1" applyAlignment="1" applyProtection="1">
      <alignment horizontal="center"/>
      <protection hidden="1"/>
    </xf>
    <xf numFmtId="0" fontId="20" fillId="0" borderId="0" xfId="1" applyFont="1" applyFill="1" applyAlignment="1" applyProtection="1">
      <alignment horizontal="center"/>
      <protection hidden="1"/>
    </xf>
    <xf numFmtId="0" fontId="19" fillId="15" borderId="6" xfId="5" applyFont="1" applyFill="1" applyBorder="1" applyAlignment="1" applyProtection="1">
      <alignment horizontal="left"/>
      <protection hidden="1"/>
    </xf>
    <xf numFmtId="0" fontId="20" fillId="0" borderId="0" xfId="1" applyFont="1" applyFill="1" applyAlignment="1" applyProtection="1">
      <alignment horizontal="center" vertical="center" wrapText="1"/>
      <protection hidden="1"/>
    </xf>
    <xf numFmtId="4" fontId="19" fillId="15" borderId="7" xfId="4" applyNumberFormat="1" applyFont="1" applyFill="1" applyBorder="1" applyAlignment="1" applyProtection="1">
      <alignment horizontal="center"/>
      <protection hidden="1"/>
    </xf>
    <xf numFmtId="4" fontId="18" fillId="0" borderId="0" xfId="1" applyNumberFormat="1" applyFont="1" applyAlignment="1" applyProtection="1">
      <alignment horizontal="center"/>
      <protection hidden="1"/>
    </xf>
    <xf numFmtId="1" fontId="45" fillId="0" borderId="6" xfId="1" applyNumberFormat="1" applyFont="1" applyBorder="1" applyAlignment="1" applyProtection="1">
      <alignment horizontal="center" vertical="center"/>
      <protection locked="0" hidden="1"/>
    </xf>
    <xf numFmtId="1" fontId="45" fillId="0" borderId="6" xfId="1" applyNumberFormat="1" applyFont="1" applyBorder="1" applyAlignment="1" applyProtection="1">
      <alignment horizontal="center" vertical="center" wrapText="1"/>
      <protection locked="0" hidden="1"/>
    </xf>
    <xf numFmtId="0" fontId="52" fillId="0" borderId="6" xfId="1" applyFont="1" applyBorder="1" applyAlignment="1" applyProtection="1">
      <alignment horizontal="left" vertical="top" wrapText="1"/>
      <protection locked="0" hidden="1"/>
    </xf>
    <xf numFmtId="1" fontId="45" fillId="0" borderId="6" xfId="1" applyNumberFormat="1" applyFont="1" applyBorder="1" applyAlignment="1" applyProtection="1">
      <alignment horizontal="center"/>
      <protection locked="0" hidden="1"/>
    </xf>
    <xf numFmtId="1" fontId="45" fillId="0" borderId="6" xfId="1" applyNumberFormat="1" applyFont="1" applyBorder="1" applyAlignment="1" applyProtection="1">
      <alignment horizontal="center" wrapText="1"/>
      <protection locked="0" hidden="1"/>
    </xf>
    <xf numFmtId="0" fontId="15" fillId="0" borderId="0" xfId="1" applyFont="1" applyBorder="1" applyAlignment="1" applyProtection="1">
      <alignment horizontal="left" vertical="top" wrapText="1"/>
      <protection locked="0" hidden="1"/>
    </xf>
    <xf numFmtId="0" fontId="45" fillId="0" borderId="6" xfId="1" applyFont="1" applyBorder="1" applyAlignment="1" applyProtection="1">
      <alignment horizontal="center" wrapText="1"/>
      <protection locked="0" hidden="1"/>
    </xf>
    <xf numFmtId="0" fontId="41" fillId="0" borderId="0" xfId="1" applyFont="1" applyAlignment="1" applyProtection="1">
      <alignment horizontal="left" wrapText="1"/>
      <protection locked="0" hidden="1"/>
    </xf>
    <xf numFmtId="0" fontId="52" fillId="0" borderId="6" xfId="1" applyFont="1" applyBorder="1" applyAlignment="1" applyProtection="1">
      <alignment horizontal="center" vertical="center" wrapText="1"/>
      <protection locked="0" hidden="1"/>
    </xf>
    <xf numFmtId="0" fontId="41" fillId="0" borderId="25" xfId="1" applyFont="1" applyBorder="1" applyAlignment="1" applyProtection="1">
      <alignment horizontal="left" wrapText="1"/>
      <protection locked="0" hidden="1"/>
    </xf>
    <xf numFmtId="0" fontId="45" fillId="0" borderId="25" xfId="1" applyFont="1" applyBorder="1" applyAlignment="1" applyProtection="1">
      <alignment horizontal="left" wrapText="1"/>
      <protection locked="0" hidden="1"/>
    </xf>
    <xf numFmtId="0" fontId="39" fillId="7" borderId="39" xfId="1" applyFont="1" applyFill="1" applyBorder="1" applyAlignment="1" applyProtection="1">
      <alignment horizontal="left" vertical="top"/>
      <protection locked="0" hidden="1"/>
    </xf>
    <xf numFmtId="0" fontId="39" fillId="7" borderId="40" xfId="1" applyFont="1" applyFill="1" applyBorder="1" applyAlignment="1" applyProtection="1">
      <alignment horizontal="left" vertical="top"/>
      <protection locked="0" hidden="1"/>
    </xf>
    <xf numFmtId="0" fontId="39" fillId="7" borderId="41" xfId="1" applyFont="1" applyFill="1" applyBorder="1" applyAlignment="1" applyProtection="1">
      <alignment horizontal="left" vertical="top"/>
      <protection locked="0" hidden="1"/>
    </xf>
    <xf numFmtId="167" fontId="39" fillId="0" borderId="0" xfId="1" applyNumberFormat="1" applyFont="1" applyAlignment="1" applyProtection="1">
      <alignment horizontal="right"/>
      <protection locked="0" hidden="1"/>
    </xf>
    <xf numFmtId="0" fontId="43" fillId="0" borderId="0" xfId="1" applyFont="1" applyAlignment="1" applyProtection="1">
      <alignment horizontal="left" wrapText="1"/>
      <protection locked="0" hidden="1"/>
    </xf>
    <xf numFmtId="0" fontId="77" fillId="0" borderId="0" xfId="1" applyNumberFormat="1" applyFont="1" applyAlignment="1" applyProtection="1">
      <alignment horizontal="left" vertical="top" wrapText="1"/>
      <protection locked="0" hidden="1"/>
    </xf>
    <xf numFmtId="10" fontId="39" fillId="0" borderId="0" xfId="1" applyNumberFormat="1" applyFont="1" applyBorder="1" applyAlignment="1" applyProtection="1">
      <alignment horizontal="right"/>
      <protection locked="0" hidden="1"/>
    </xf>
    <xf numFmtId="0" fontId="41" fillId="0" borderId="0" xfId="1" applyFont="1" applyBorder="1" applyAlignment="1" applyProtection="1">
      <alignment horizontal="left" wrapText="1"/>
      <protection locked="0" hidden="1"/>
    </xf>
    <xf numFmtId="167" fontId="39" fillId="0" borderId="28" xfId="1" applyNumberFormat="1" applyFont="1" applyBorder="1" applyAlignment="1" applyProtection="1">
      <alignment horizontal="right"/>
      <protection locked="0" hidden="1"/>
    </xf>
    <xf numFmtId="167" fontId="39" fillId="0" borderId="40" xfId="1" applyNumberFormat="1" applyFont="1" applyBorder="1" applyAlignment="1" applyProtection="1">
      <alignment horizontal="right"/>
      <protection locked="0" hidden="1"/>
    </xf>
    <xf numFmtId="3" fontId="15" fillId="0" borderId="3" xfId="1" applyNumberFormat="1" applyFont="1" applyBorder="1" applyAlignment="1" applyProtection="1">
      <protection locked="0" hidden="1"/>
    </xf>
    <xf numFmtId="3" fontId="15" fillId="0" borderId="4" xfId="1" applyNumberFormat="1" applyFont="1" applyBorder="1" applyAlignment="1" applyProtection="1">
      <protection locked="0" hidden="1"/>
    </xf>
    <xf numFmtId="3" fontId="15" fillId="0" borderId="5" xfId="1" applyNumberFormat="1" applyFont="1" applyBorder="1" applyAlignment="1" applyProtection="1">
      <protection locked="0" hidden="1"/>
    </xf>
    <xf numFmtId="0" fontId="39" fillId="0" borderId="13" xfId="1" applyFont="1" applyBorder="1" applyAlignment="1" applyProtection="1">
      <alignment horizontal="left" vertical="top" wrapText="1"/>
      <protection locked="0" hidden="1"/>
    </xf>
    <xf numFmtId="0" fontId="39" fillId="0" borderId="15" xfId="1" applyFont="1" applyBorder="1" applyAlignment="1" applyProtection="1">
      <alignment horizontal="left" vertical="top" wrapText="1"/>
      <protection locked="0" hidden="1"/>
    </xf>
    <xf numFmtId="0" fontId="39" fillId="0" borderId="14" xfId="1" applyFont="1" applyBorder="1" applyAlignment="1" applyProtection="1">
      <alignment horizontal="left" vertical="top" wrapText="1"/>
      <protection locked="0" hidden="1"/>
    </xf>
    <xf numFmtId="3" fontId="15" fillId="0" borderId="7" xfId="1" applyNumberFormat="1" applyFont="1" applyBorder="1" applyAlignment="1" applyProtection="1">
      <protection locked="0" hidden="1"/>
    </xf>
    <xf numFmtId="3" fontId="15" fillId="0" borderId="8" xfId="1" applyNumberFormat="1" applyFont="1" applyBorder="1" applyAlignment="1" applyProtection="1">
      <protection locked="0" hidden="1"/>
    </xf>
    <xf numFmtId="3" fontId="15" fillId="0" borderId="9" xfId="1" applyNumberFormat="1" applyFont="1" applyBorder="1" applyAlignment="1" applyProtection="1">
      <protection locked="0" hidden="1"/>
    </xf>
    <xf numFmtId="3" fontId="15" fillId="0" borderId="6" xfId="1" applyNumberFormat="1" applyFont="1" applyBorder="1" applyAlignment="1" applyProtection="1">
      <protection locked="0" hidden="1"/>
    </xf>
    <xf numFmtId="3" fontId="15" fillId="0" borderId="13" xfId="1" applyNumberFormat="1" applyFont="1" applyBorder="1" applyAlignment="1" applyProtection="1">
      <protection locked="0" hidden="1"/>
    </xf>
    <xf numFmtId="3" fontId="15" fillId="0" borderId="15" xfId="1" applyNumberFormat="1" applyFont="1" applyBorder="1" applyAlignment="1" applyProtection="1">
      <protection locked="0" hidden="1"/>
    </xf>
    <xf numFmtId="3" fontId="15" fillId="0" borderId="14" xfId="1" applyNumberFormat="1" applyFont="1" applyBorder="1" applyAlignment="1" applyProtection="1">
      <protection locked="0" hidden="1"/>
    </xf>
    <xf numFmtId="0" fontId="45" fillId="0" borderId="11" xfId="1" applyFont="1" applyBorder="1" applyAlignment="1" applyProtection="1">
      <alignment horizontal="center"/>
      <protection locked="0" hidden="1"/>
    </xf>
    <xf numFmtId="0" fontId="45" fillId="0" borderId="0" xfId="1" applyFont="1" applyBorder="1" applyAlignment="1" applyProtection="1">
      <alignment horizontal="center"/>
      <protection locked="0" hidden="1"/>
    </xf>
    <xf numFmtId="0" fontId="45" fillId="0" borderId="16" xfId="1" applyFont="1" applyBorder="1" applyAlignment="1" applyProtection="1">
      <alignment horizontal="center"/>
      <protection locked="0" hidden="1"/>
    </xf>
    <xf numFmtId="0" fontId="45" fillId="0" borderId="13" xfId="1" applyFont="1" applyBorder="1" applyAlignment="1" applyProtection="1">
      <alignment horizontal="center"/>
      <protection locked="0" hidden="1"/>
    </xf>
    <xf numFmtId="0" fontId="45" fillId="0" borderId="15" xfId="1" applyFont="1" applyBorder="1" applyAlignment="1" applyProtection="1">
      <alignment horizontal="center"/>
      <protection locked="0" hidden="1"/>
    </xf>
    <xf numFmtId="0" fontId="45" fillId="0" borderId="14" xfId="1" applyFont="1" applyBorder="1" applyAlignment="1" applyProtection="1">
      <alignment horizontal="center"/>
      <protection locked="0" hidden="1"/>
    </xf>
    <xf numFmtId="1" fontId="39" fillId="0" borderId="11" xfId="1" applyNumberFormat="1" applyFont="1" applyBorder="1" applyAlignment="1" applyProtection="1">
      <alignment horizontal="center"/>
      <protection locked="0" hidden="1"/>
    </xf>
    <xf numFmtId="1" fontId="39" fillId="0" borderId="0" xfId="1" applyNumberFormat="1" applyFont="1" applyBorder="1" applyAlignment="1" applyProtection="1">
      <alignment horizontal="center"/>
      <protection locked="0" hidden="1"/>
    </xf>
    <xf numFmtId="0" fontId="15" fillId="7" borderId="24" xfId="1" applyFont="1" applyFill="1" applyBorder="1" applyAlignment="1" applyProtection="1">
      <alignment horizontal="left" vertical="top" wrapText="1"/>
      <protection locked="0" hidden="1"/>
    </xf>
    <xf numFmtId="0" fontId="15" fillId="7" borderId="25" xfId="1" applyFont="1" applyFill="1" applyBorder="1" applyAlignment="1" applyProtection="1">
      <alignment horizontal="left" vertical="top" wrapText="1"/>
      <protection locked="0" hidden="1"/>
    </xf>
    <xf numFmtId="0" fontId="15" fillId="7" borderId="27" xfId="1" applyFont="1" applyFill="1" applyBorder="1" applyAlignment="1" applyProtection="1">
      <alignment horizontal="left" vertical="top" wrapText="1"/>
      <protection locked="0" hidden="1"/>
    </xf>
    <xf numFmtId="0" fontId="15" fillId="7" borderId="28" xfId="1" applyFont="1" applyFill="1" applyBorder="1" applyAlignment="1" applyProtection="1">
      <alignment horizontal="left" vertical="top" wrapText="1"/>
      <protection locked="0" hidden="1"/>
    </xf>
    <xf numFmtId="3" fontId="39" fillId="0" borderId="6" xfId="1" applyNumberFormat="1" applyFont="1" applyBorder="1" applyAlignment="1" applyProtection="1">
      <alignment horizontal="right"/>
      <protection locked="0" hidden="1"/>
    </xf>
    <xf numFmtId="1" fontId="39" fillId="0" borderId="10" xfId="1" applyNumberFormat="1" applyFont="1" applyBorder="1" applyAlignment="1" applyProtection="1">
      <protection locked="0" hidden="1"/>
    </xf>
    <xf numFmtId="1" fontId="39" fillId="0" borderId="3" xfId="1" applyNumberFormat="1" applyFont="1" applyBorder="1" applyAlignment="1" applyProtection="1">
      <protection locked="0" hidden="1"/>
    </xf>
    <xf numFmtId="1" fontId="39" fillId="0" borderId="4" xfId="1" applyNumberFormat="1" applyFont="1" applyBorder="1" applyAlignment="1" applyProtection="1">
      <protection locked="0" hidden="1"/>
    </xf>
    <xf numFmtId="1" fontId="39" fillId="0" borderId="5" xfId="1" applyNumberFormat="1" applyFont="1" applyBorder="1" applyAlignment="1" applyProtection="1">
      <protection locked="0" hidden="1"/>
    </xf>
    <xf numFmtId="1" fontId="39" fillId="0" borderId="6" xfId="1" applyNumberFormat="1" applyFont="1" applyBorder="1" applyAlignment="1" applyProtection="1">
      <protection locked="0" hidden="1"/>
    </xf>
    <xf numFmtId="0" fontId="39" fillId="0" borderId="7" xfId="1" applyFont="1" applyBorder="1" applyAlignment="1" applyProtection="1">
      <alignment horizontal="left"/>
      <protection locked="0" hidden="1"/>
    </xf>
    <xf numFmtId="0" fontId="39" fillId="0" borderId="8" xfId="1" applyFont="1" applyBorder="1" applyAlignment="1" applyProtection="1">
      <alignment horizontal="left"/>
      <protection locked="0" hidden="1"/>
    </xf>
    <xf numFmtId="0" fontId="39" fillId="0" borderId="9" xfId="1" applyFont="1" applyBorder="1" applyAlignment="1" applyProtection="1">
      <alignment horizontal="left"/>
      <protection locked="0" hidden="1"/>
    </xf>
    <xf numFmtId="0" fontId="39" fillId="0" borderId="13" xfId="1" applyFont="1" applyBorder="1" applyAlignment="1" applyProtection="1">
      <alignment horizontal="left"/>
      <protection locked="0" hidden="1"/>
    </xf>
    <xf numFmtId="0" fontId="39" fillId="0" borderId="15" xfId="1" applyFont="1" applyBorder="1" applyAlignment="1" applyProtection="1">
      <alignment horizontal="left"/>
      <protection locked="0" hidden="1"/>
    </xf>
    <xf numFmtId="0" fontId="39" fillId="0" borderId="14" xfId="1" applyFont="1" applyBorder="1" applyAlignment="1" applyProtection="1">
      <alignment horizontal="left"/>
      <protection locked="0" hidden="1"/>
    </xf>
    <xf numFmtId="1" fontId="39" fillId="0" borderId="13" xfId="1" applyNumberFormat="1" applyFont="1" applyBorder="1" applyAlignment="1" applyProtection="1">
      <protection locked="0" hidden="1"/>
    </xf>
    <xf numFmtId="1" fontId="39" fillId="0" borderId="15" xfId="1" applyNumberFormat="1" applyFont="1" applyBorder="1" applyAlignment="1" applyProtection="1">
      <protection locked="0" hidden="1"/>
    </xf>
    <xf numFmtId="1" fontId="39" fillId="0" borderId="14" xfId="1" applyNumberFormat="1" applyFont="1" applyBorder="1" applyAlignment="1" applyProtection="1">
      <protection locked="0" hidden="1"/>
    </xf>
    <xf numFmtId="0" fontId="39" fillId="0" borderId="6" xfId="1" applyFont="1" applyBorder="1" applyAlignment="1" applyProtection="1">
      <alignment horizontal="left"/>
      <protection locked="0" hidden="1"/>
    </xf>
    <xf numFmtId="1" fontId="39" fillId="0" borderId="6" xfId="1" applyNumberFormat="1" applyFont="1" applyBorder="1" applyAlignment="1" applyProtection="1">
      <alignment horizontal="right"/>
      <protection locked="0" hidden="1"/>
    </xf>
    <xf numFmtId="1" fontId="15" fillId="7" borderId="3" xfId="1" applyNumberFormat="1" applyFont="1" applyFill="1" applyBorder="1" applyAlignment="1" applyProtection="1">
      <alignment horizontal="right"/>
      <protection locked="0" hidden="1"/>
    </xf>
    <xf numFmtId="1" fontId="15" fillId="7" borderId="4" xfId="1" applyNumberFormat="1" applyFont="1" applyFill="1" applyBorder="1" applyAlignment="1" applyProtection="1">
      <alignment horizontal="right"/>
      <protection locked="0" hidden="1"/>
    </xf>
    <xf numFmtId="1" fontId="15" fillId="7" borderId="5" xfId="1" applyNumberFormat="1" applyFont="1" applyFill="1" applyBorder="1" applyAlignment="1" applyProtection="1">
      <alignment horizontal="right"/>
      <protection locked="0" hidden="1"/>
    </xf>
    <xf numFmtId="1" fontId="15" fillId="0" borderId="7" xfId="1" applyNumberFormat="1" applyFont="1" applyBorder="1" applyAlignment="1" applyProtection="1">
      <alignment horizontal="right"/>
      <protection locked="0" hidden="1"/>
    </xf>
    <xf numFmtId="1" fontId="15" fillId="0" borderId="8" xfId="1" applyNumberFormat="1" applyFont="1" applyBorder="1" applyAlignment="1" applyProtection="1">
      <alignment horizontal="right"/>
      <protection locked="0" hidden="1"/>
    </xf>
    <xf numFmtId="1" fontId="15" fillId="0" borderId="9" xfId="1" applyNumberFormat="1" applyFont="1" applyBorder="1" applyAlignment="1" applyProtection="1">
      <alignment horizontal="right"/>
      <protection locked="0" hidden="1"/>
    </xf>
    <xf numFmtId="1" fontId="15" fillId="0" borderId="11" xfId="1" applyNumberFormat="1" applyFont="1" applyBorder="1" applyAlignment="1" applyProtection="1">
      <alignment horizontal="right"/>
      <protection locked="0" hidden="1"/>
    </xf>
    <xf numFmtId="1" fontId="15" fillId="0" borderId="0" xfId="1" applyNumberFormat="1" applyFont="1" applyBorder="1" applyAlignment="1" applyProtection="1">
      <alignment horizontal="right"/>
      <protection locked="0" hidden="1"/>
    </xf>
    <xf numFmtId="1" fontId="15" fillId="0" borderId="16" xfId="1" applyNumberFormat="1" applyFont="1" applyBorder="1" applyAlignment="1" applyProtection="1">
      <alignment horizontal="right"/>
      <protection locked="0" hidden="1"/>
    </xf>
    <xf numFmtId="1" fontId="15" fillId="0" borderId="13" xfId="1" applyNumberFormat="1" applyFont="1" applyBorder="1" applyAlignment="1" applyProtection="1">
      <alignment horizontal="right"/>
      <protection locked="0" hidden="1"/>
    </xf>
    <xf numFmtId="1" fontId="15" fillId="0" borderId="15" xfId="1" applyNumberFormat="1" applyFont="1" applyBorder="1" applyAlignment="1" applyProtection="1">
      <alignment horizontal="right"/>
      <protection locked="0" hidden="1"/>
    </xf>
    <xf numFmtId="1" fontId="15" fillId="0" borderId="14" xfId="1" applyNumberFormat="1" applyFont="1" applyBorder="1" applyAlignment="1" applyProtection="1">
      <alignment horizontal="right"/>
      <protection locked="0" hidden="1"/>
    </xf>
    <xf numFmtId="0" fontId="45" fillId="0" borderId="10" xfId="1" applyFont="1" applyBorder="1" applyAlignment="1" applyProtection="1">
      <alignment horizontal="center"/>
      <protection locked="0" hidden="1"/>
    </xf>
    <xf numFmtId="1" fontId="15" fillId="0" borderId="3" xfId="1" applyNumberFormat="1" applyFont="1" applyBorder="1" applyAlignment="1" applyProtection="1">
      <alignment horizontal="right"/>
      <protection locked="0" hidden="1"/>
    </xf>
    <xf numFmtId="1" fontId="15" fillId="0" borderId="4" xfId="1" applyNumberFormat="1" applyFont="1" applyBorder="1" applyAlignment="1" applyProtection="1">
      <alignment horizontal="right"/>
      <protection locked="0" hidden="1"/>
    </xf>
    <xf numFmtId="1" fontId="15" fillId="0" borderId="5" xfId="1" applyNumberFormat="1" applyFont="1" applyBorder="1" applyAlignment="1" applyProtection="1">
      <alignment horizontal="right"/>
      <protection locked="0" hidden="1"/>
    </xf>
    <xf numFmtId="0" fontId="39" fillId="0" borderId="13" xfId="1" applyFont="1" applyBorder="1" applyAlignment="1" applyProtection="1">
      <alignment horizontal="left" wrapText="1"/>
      <protection locked="0" hidden="1"/>
    </xf>
    <xf numFmtId="0" fontId="39" fillId="0" borderId="15" xfId="1" applyFont="1" applyBorder="1" applyAlignment="1" applyProtection="1">
      <alignment horizontal="left" wrapText="1"/>
      <protection locked="0" hidden="1"/>
    </xf>
    <xf numFmtId="1" fontId="45" fillId="0" borderId="10" xfId="1" applyNumberFormat="1" applyFont="1" applyBorder="1" applyAlignment="1" applyProtection="1">
      <protection locked="0" hidden="1"/>
    </xf>
    <xf numFmtId="0" fontId="73" fillId="0" borderId="8" xfId="1" applyFont="1" applyBorder="1" applyAlignment="1" applyProtection="1">
      <alignment horizontal="center"/>
      <protection locked="0" hidden="1"/>
    </xf>
    <xf numFmtId="0" fontId="37" fillId="0" borderId="3" xfId="1" applyFont="1" applyBorder="1" applyAlignment="1" applyProtection="1">
      <alignment horizontal="center"/>
      <protection locked="0" hidden="1"/>
    </xf>
    <xf numFmtId="0" fontId="37" fillId="0" borderId="4" xfId="1" applyFont="1" applyBorder="1" applyAlignment="1" applyProtection="1">
      <alignment horizontal="center"/>
      <protection locked="0" hidden="1"/>
    </xf>
    <xf numFmtId="0" fontId="37" fillId="0" borderId="5" xfId="1" applyFont="1" applyBorder="1" applyAlignment="1" applyProtection="1">
      <alignment horizontal="center"/>
      <protection locked="0" hidden="1"/>
    </xf>
    <xf numFmtId="3" fontId="39" fillId="0" borderId="6" xfId="1" applyNumberFormat="1" applyFont="1" applyFill="1" applyBorder="1" applyAlignment="1" applyProtection="1">
      <alignment horizontal="right"/>
      <protection locked="0" hidden="1"/>
    </xf>
    <xf numFmtId="0" fontId="39" fillId="0" borderId="3" xfId="1" applyFont="1" applyBorder="1" applyAlignment="1" applyProtection="1">
      <alignment horizontal="left" vertical="top"/>
      <protection locked="0" hidden="1"/>
    </xf>
    <xf numFmtId="0" fontId="39" fillId="0" borderId="4" xfId="1" applyFont="1" applyBorder="1" applyAlignment="1" applyProtection="1">
      <alignment horizontal="left" vertical="top"/>
      <protection locked="0" hidden="1"/>
    </xf>
    <xf numFmtId="0" fontId="39" fillId="0" borderId="5" xfId="1" applyFont="1" applyBorder="1" applyAlignment="1" applyProtection="1">
      <alignment horizontal="left" vertical="top"/>
      <protection locked="0" hidden="1"/>
    </xf>
    <xf numFmtId="0" fontId="39" fillId="0" borderId="3" xfId="1" applyFont="1" applyBorder="1" applyAlignment="1" applyProtection="1">
      <alignment horizontal="left" vertical="top" wrapText="1"/>
      <protection locked="0" hidden="1"/>
    </xf>
    <xf numFmtId="0" fontId="39" fillId="0" borderId="4" xfId="1" applyFont="1" applyBorder="1" applyAlignment="1" applyProtection="1">
      <alignment horizontal="left" vertical="top" wrapText="1"/>
      <protection locked="0" hidden="1"/>
    </xf>
    <xf numFmtId="0" fontId="39" fillId="0" borderId="5" xfId="1" applyFont="1" applyBorder="1" applyAlignment="1" applyProtection="1">
      <alignment horizontal="left" vertical="top" wrapText="1"/>
      <protection locked="0" hidden="1"/>
    </xf>
    <xf numFmtId="3" fontId="39" fillId="0" borderId="14" xfId="1" applyNumberFormat="1" applyFont="1" applyBorder="1" applyAlignment="1" applyProtection="1">
      <alignment horizontal="right"/>
      <protection locked="0" hidden="1"/>
    </xf>
    <xf numFmtId="3" fontId="39" fillId="0" borderId="10" xfId="1" applyNumberFormat="1" applyFont="1" applyBorder="1" applyAlignment="1" applyProtection="1">
      <alignment horizontal="right"/>
      <protection locked="0" hidden="1"/>
    </xf>
    <xf numFmtId="3" fontId="39" fillId="0" borderId="5" xfId="1" applyNumberFormat="1" applyFont="1" applyBorder="1" applyAlignment="1" applyProtection="1">
      <alignment horizontal="right"/>
      <protection locked="0" hidden="1"/>
    </xf>
    <xf numFmtId="0" fontId="39" fillId="0" borderId="11" xfId="1" applyFont="1" applyBorder="1" applyAlignment="1" applyProtection="1">
      <alignment horizontal="left"/>
      <protection locked="0" hidden="1"/>
    </xf>
    <xf numFmtId="0" fontId="39" fillId="0" borderId="0" xfId="1" applyFont="1" applyBorder="1" applyAlignment="1" applyProtection="1">
      <alignment horizontal="left"/>
      <protection locked="0" hidden="1"/>
    </xf>
    <xf numFmtId="0" fontId="39" fillId="0" borderId="16" xfId="1" applyFont="1" applyBorder="1" applyAlignment="1" applyProtection="1">
      <alignment horizontal="left"/>
      <protection locked="0" hidden="1"/>
    </xf>
    <xf numFmtId="1" fontId="73" fillId="0" borderId="7" xfId="1" applyNumberFormat="1" applyFont="1" applyBorder="1" applyAlignment="1" applyProtection="1">
      <alignment horizontal="right"/>
      <protection locked="0" hidden="1"/>
    </xf>
    <xf numFmtId="1" fontId="73" fillId="0" borderId="8" xfId="1" applyNumberFormat="1" applyFont="1" applyBorder="1" applyAlignment="1" applyProtection="1">
      <alignment horizontal="right"/>
      <protection locked="0" hidden="1"/>
    </xf>
    <xf numFmtId="1" fontId="73" fillId="0" borderId="9" xfId="1" applyNumberFormat="1" applyFont="1" applyBorder="1" applyAlignment="1" applyProtection="1">
      <alignment horizontal="right"/>
      <protection locked="0" hidden="1"/>
    </xf>
    <xf numFmtId="1" fontId="73" fillId="0" borderId="11" xfId="1" applyNumberFormat="1" applyFont="1" applyBorder="1" applyAlignment="1" applyProtection="1">
      <alignment horizontal="right"/>
      <protection locked="0" hidden="1"/>
    </xf>
    <xf numFmtId="1" fontId="73" fillId="0" borderId="0" xfId="1" applyNumberFormat="1" applyFont="1" applyBorder="1" applyAlignment="1" applyProtection="1">
      <alignment horizontal="right"/>
      <protection locked="0" hidden="1"/>
    </xf>
    <xf numFmtId="1" fontId="73" fillId="0" borderId="16" xfId="1" applyNumberFormat="1" applyFont="1" applyBorder="1" applyAlignment="1" applyProtection="1">
      <alignment horizontal="right"/>
      <protection locked="0" hidden="1"/>
    </xf>
    <xf numFmtId="1" fontId="73" fillId="0" borderId="13" xfId="1" applyNumberFormat="1" applyFont="1" applyBorder="1" applyAlignment="1" applyProtection="1">
      <alignment horizontal="right"/>
      <protection locked="0" hidden="1"/>
    </xf>
    <xf numFmtId="1" fontId="73" fillId="0" borderId="15" xfId="1" applyNumberFormat="1" applyFont="1" applyBorder="1" applyAlignment="1" applyProtection="1">
      <alignment horizontal="right"/>
      <protection locked="0" hidden="1"/>
    </xf>
    <xf numFmtId="1" fontId="73" fillId="0" borderId="14" xfId="1" applyNumberFormat="1" applyFont="1" applyBorder="1" applyAlignment="1" applyProtection="1">
      <alignment horizontal="right"/>
      <protection locked="0" hidden="1"/>
    </xf>
    <xf numFmtId="0" fontId="37" fillId="0" borderId="7" xfId="1" applyFont="1" applyBorder="1" applyAlignment="1" applyProtection="1">
      <alignment horizontal="center" vertical="center" wrapText="1"/>
      <protection locked="0" hidden="1"/>
    </xf>
    <xf numFmtId="0" fontId="37" fillId="0" borderId="8" xfId="1" applyFont="1" applyBorder="1" applyAlignment="1" applyProtection="1">
      <alignment horizontal="center" vertical="center" wrapText="1"/>
      <protection locked="0" hidden="1"/>
    </xf>
    <xf numFmtId="0" fontId="37" fillId="0" borderId="9" xfId="1" applyFont="1" applyBorder="1" applyAlignment="1" applyProtection="1">
      <alignment horizontal="center" vertical="center" wrapText="1"/>
      <protection locked="0" hidden="1"/>
    </xf>
    <xf numFmtId="0" fontId="37" fillId="0" borderId="11" xfId="1" applyFont="1" applyBorder="1" applyAlignment="1" applyProtection="1">
      <alignment horizontal="center" vertical="center" wrapText="1"/>
      <protection locked="0" hidden="1"/>
    </xf>
    <xf numFmtId="0" fontId="37" fillId="0" borderId="0" xfId="1" applyFont="1" applyBorder="1" applyAlignment="1" applyProtection="1">
      <alignment horizontal="center" vertical="center" wrapText="1"/>
      <protection locked="0" hidden="1"/>
    </xf>
    <xf numFmtId="0" fontId="37" fillId="0" borderId="16" xfId="1" applyFont="1" applyBorder="1" applyAlignment="1" applyProtection="1">
      <alignment horizontal="center" vertical="center" wrapText="1"/>
      <protection locked="0" hidden="1"/>
    </xf>
    <xf numFmtId="0" fontId="37" fillId="0" borderId="13" xfId="1" applyFont="1" applyBorder="1" applyAlignment="1" applyProtection="1">
      <alignment horizontal="center"/>
      <protection locked="0" hidden="1"/>
    </xf>
    <xf numFmtId="0" fontId="37" fillId="0" borderId="15" xfId="1" applyFont="1" applyBorder="1" applyAlignment="1" applyProtection="1">
      <alignment horizontal="center"/>
      <protection locked="0" hidden="1"/>
    </xf>
    <xf numFmtId="0" fontId="37" fillId="0" borderId="14" xfId="1" applyFont="1" applyBorder="1" applyAlignment="1" applyProtection="1">
      <alignment horizontal="center"/>
      <protection locked="0" hidden="1"/>
    </xf>
    <xf numFmtId="1" fontId="73" fillId="0" borderId="7" xfId="1" applyNumberFormat="1" applyFont="1" applyBorder="1" applyAlignment="1" applyProtection="1">
      <protection locked="0" hidden="1"/>
    </xf>
    <xf numFmtId="1" fontId="73" fillId="0" borderId="8" xfId="1" applyNumberFormat="1" applyFont="1" applyBorder="1" applyAlignment="1" applyProtection="1">
      <protection locked="0" hidden="1"/>
    </xf>
    <xf numFmtId="1" fontId="73" fillId="0" borderId="9" xfId="1" applyNumberFormat="1" applyFont="1" applyBorder="1" applyAlignment="1" applyProtection="1">
      <protection locked="0" hidden="1"/>
    </xf>
    <xf numFmtId="1" fontId="73" fillId="0" borderId="11" xfId="1" applyNumberFormat="1" applyFont="1" applyBorder="1" applyAlignment="1" applyProtection="1">
      <protection locked="0" hidden="1"/>
    </xf>
    <xf numFmtId="1" fontId="73" fillId="0" borderId="0" xfId="1" applyNumberFormat="1" applyFont="1" applyBorder="1" applyAlignment="1" applyProtection="1">
      <protection locked="0" hidden="1"/>
    </xf>
    <xf numFmtId="1" fontId="73" fillId="0" borderId="16" xfId="1" applyNumberFormat="1" applyFont="1" applyBorder="1" applyAlignment="1" applyProtection="1">
      <protection locked="0" hidden="1"/>
    </xf>
    <xf numFmtId="1" fontId="73" fillId="0" borderId="13" xfId="1" applyNumberFormat="1" applyFont="1" applyBorder="1" applyAlignment="1" applyProtection="1">
      <protection locked="0" hidden="1"/>
    </xf>
    <xf numFmtId="1" fontId="73" fillId="0" borderId="15" xfId="1" applyNumberFormat="1" applyFont="1" applyBorder="1" applyAlignment="1" applyProtection="1">
      <protection locked="0" hidden="1"/>
    </xf>
    <xf numFmtId="1" fontId="73" fillId="0" borderId="14" xfId="1" applyNumberFormat="1" applyFont="1" applyBorder="1" applyAlignment="1" applyProtection="1">
      <protection locked="0" hidden="1"/>
    </xf>
    <xf numFmtId="1" fontId="73" fillId="7" borderId="3" xfId="1" applyNumberFormat="1" applyFont="1" applyFill="1" applyBorder="1" applyAlignment="1" applyProtection="1">
      <alignment horizontal="right"/>
      <protection locked="0" hidden="1"/>
    </xf>
    <xf numFmtId="1" fontId="73" fillId="7" borderId="4" xfId="1" applyNumberFormat="1" applyFont="1" applyFill="1" applyBorder="1" applyAlignment="1" applyProtection="1">
      <alignment horizontal="right"/>
      <protection locked="0" hidden="1"/>
    </xf>
    <xf numFmtId="1" fontId="73" fillId="7" borderId="5" xfId="1" applyNumberFormat="1" applyFont="1" applyFill="1" applyBorder="1" applyAlignment="1" applyProtection="1">
      <alignment horizontal="right"/>
      <protection locked="0" hidden="1"/>
    </xf>
    <xf numFmtId="1" fontId="73" fillId="0" borderId="3" xfId="1" applyNumberFormat="1" applyFont="1" applyBorder="1" applyAlignment="1" applyProtection="1">
      <alignment horizontal="right"/>
      <protection locked="0" hidden="1"/>
    </xf>
    <xf numFmtId="1" fontId="73" fillId="0" borderId="4" xfId="1" applyNumberFormat="1" applyFont="1" applyBorder="1" applyAlignment="1" applyProtection="1">
      <alignment horizontal="right"/>
      <protection locked="0" hidden="1"/>
    </xf>
    <xf numFmtId="1" fontId="73" fillId="0" borderId="5" xfId="1" applyNumberFormat="1" applyFont="1" applyBorder="1" applyAlignment="1" applyProtection="1">
      <alignment horizontal="right"/>
      <protection locked="0" hidden="1"/>
    </xf>
    <xf numFmtId="0" fontId="45" fillId="0" borderId="7" xfId="1" applyFont="1" applyBorder="1" applyAlignment="1" applyProtection="1">
      <alignment horizontal="center"/>
      <protection locked="0" hidden="1"/>
    </xf>
    <xf numFmtId="0" fontId="45" fillId="0" borderId="8" xfId="1" applyFont="1" applyBorder="1" applyAlignment="1" applyProtection="1">
      <alignment horizontal="center"/>
      <protection locked="0" hidden="1"/>
    </xf>
    <xf numFmtId="0" fontId="45" fillId="0" borderId="13" xfId="1" applyFont="1" applyBorder="1" applyAlignment="1" applyProtection="1">
      <alignment horizontal="center" vertical="center"/>
      <protection locked="0" hidden="1"/>
    </xf>
    <xf numFmtId="0" fontId="45" fillId="0" borderId="15" xfId="1" applyFont="1" applyBorder="1" applyAlignment="1" applyProtection="1">
      <alignment horizontal="center" vertical="center"/>
      <protection locked="0" hidden="1"/>
    </xf>
    <xf numFmtId="1" fontId="39" fillId="0" borderId="3" xfId="1" applyNumberFormat="1" applyFont="1" applyBorder="1" applyAlignment="1" applyProtection="1">
      <alignment horizontal="right"/>
      <protection locked="0" hidden="1"/>
    </xf>
    <xf numFmtId="1" fontId="39" fillId="0" borderId="4" xfId="1" applyNumberFormat="1" applyFont="1" applyBorder="1" applyAlignment="1" applyProtection="1">
      <alignment horizontal="right"/>
      <protection locked="0" hidden="1"/>
    </xf>
    <xf numFmtId="1" fontId="15" fillId="0" borderId="3" xfId="1" applyNumberFormat="1" applyFont="1" applyFill="1" applyBorder="1" applyAlignment="1" applyProtection="1">
      <alignment horizontal="right"/>
      <protection locked="0" hidden="1"/>
    </xf>
    <xf numFmtId="1" fontId="15" fillId="0" borderId="4" xfId="1" applyNumberFormat="1" applyFont="1" applyFill="1" applyBorder="1" applyAlignment="1" applyProtection="1">
      <alignment horizontal="right"/>
      <protection locked="0" hidden="1"/>
    </xf>
    <xf numFmtId="1" fontId="15" fillId="0" borderId="5" xfId="1" applyNumberFormat="1" applyFont="1" applyFill="1" applyBorder="1" applyAlignment="1" applyProtection="1">
      <alignment horizontal="right"/>
      <protection locked="0" hidden="1"/>
    </xf>
    <xf numFmtId="0" fontId="49" fillId="0" borderId="11" xfId="1" applyFont="1" applyBorder="1" applyAlignment="1" applyProtection="1">
      <alignment horizontal="center" vertical="center"/>
      <protection locked="0" hidden="1"/>
    </xf>
    <xf numFmtId="0" fontId="49" fillId="0" borderId="0" xfId="1" applyFont="1" applyBorder="1" applyAlignment="1" applyProtection="1">
      <alignment horizontal="center" vertical="center"/>
      <protection locked="0" hidden="1"/>
    </xf>
    <xf numFmtId="0" fontId="49" fillId="0" borderId="16" xfId="1" applyFont="1" applyBorder="1" applyAlignment="1" applyProtection="1">
      <alignment horizontal="center" vertical="center"/>
      <protection locked="0" hidden="1"/>
    </xf>
    <xf numFmtId="0" fontId="49" fillId="0" borderId="7" xfId="1" applyFont="1" applyBorder="1" applyAlignment="1" applyProtection="1">
      <alignment horizontal="center" vertical="center" wrapText="1"/>
      <protection locked="0" hidden="1"/>
    </xf>
    <xf numFmtId="0" fontId="49" fillId="0" borderId="8" xfId="1" applyFont="1" applyBorder="1" applyAlignment="1" applyProtection="1">
      <alignment horizontal="center" vertical="center" wrapText="1"/>
      <protection locked="0" hidden="1"/>
    </xf>
    <xf numFmtId="0" fontId="49" fillId="0" borderId="9" xfId="1" applyFont="1" applyBorder="1" applyAlignment="1" applyProtection="1">
      <alignment horizontal="center" vertical="center" wrapText="1"/>
      <protection locked="0" hidden="1"/>
    </xf>
    <xf numFmtId="0" fontId="49" fillId="0" borderId="11" xfId="1" applyFont="1" applyBorder="1" applyAlignment="1" applyProtection="1">
      <alignment horizontal="center" vertical="center" wrapText="1"/>
      <protection locked="0" hidden="1"/>
    </xf>
    <xf numFmtId="0" fontId="49" fillId="0" borderId="0" xfId="1" applyFont="1" applyBorder="1" applyAlignment="1" applyProtection="1">
      <alignment horizontal="center" vertical="center" wrapText="1"/>
      <protection locked="0" hidden="1"/>
    </xf>
    <xf numFmtId="0" fontId="49" fillId="0" borderId="16" xfId="1" applyFont="1" applyBorder="1" applyAlignment="1" applyProtection="1">
      <alignment horizontal="center" vertical="center" wrapText="1"/>
      <protection locked="0" hidden="1"/>
    </xf>
    <xf numFmtId="1" fontId="73" fillId="7" borderId="3" xfId="1" applyNumberFormat="1" applyFont="1" applyFill="1" applyBorder="1" applyAlignment="1" applyProtection="1">
      <protection locked="0" hidden="1"/>
    </xf>
    <xf numFmtId="1" fontId="73" fillId="7" borderId="4" xfId="1" applyNumberFormat="1" applyFont="1" applyFill="1" applyBorder="1" applyAlignment="1" applyProtection="1">
      <protection locked="0" hidden="1"/>
    </xf>
    <xf numFmtId="1" fontId="73" fillId="7" borderId="5" xfId="1" applyNumberFormat="1" applyFont="1" applyFill="1" applyBorder="1" applyAlignment="1" applyProtection="1">
      <protection locked="0" hidden="1"/>
    </xf>
    <xf numFmtId="1" fontId="15" fillId="0" borderId="7" xfId="1" applyNumberFormat="1" applyFont="1" applyBorder="1" applyAlignment="1" applyProtection="1">
      <protection locked="0" hidden="1"/>
    </xf>
    <xf numFmtId="1" fontId="15" fillId="0" borderId="8" xfId="1" applyNumberFormat="1" applyFont="1" applyBorder="1" applyAlignment="1" applyProtection="1">
      <protection locked="0" hidden="1"/>
    </xf>
    <xf numFmtId="1" fontId="15" fillId="0" borderId="9" xfId="1" applyNumberFormat="1" applyFont="1" applyBorder="1" applyAlignment="1" applyProtection="1">
      <protection locked="0" hidden="1"/>
    </xf>
    <xf numFmtId="1" fontId="15" fillId="0" borderId="11" xfId="1" applyNumberFormat="1" applyFont="1" applyBorder="1" applyAlignment="1" applyProtection="1">
      <protection locked="0" hidden="1"/>
    </xf>
    <xf numFmtId="1" fontId="15" fillId="0" borderId="0" xfId="1" applyNumberFormat="1" applyFont="1" applyBorder="1" applyAlignment="1" applyProtection="1">
      <protection locked="0" hidden="1"/>
    </xf>
    <xf numFmtId="1" fontId="15" fillId="0" borderId="16" xfId="1" applyNumberFormat="1" applyFont="1" applyBorder="1" applyAlignment="1" applyProtection="1">
      <protection locked="0" hidden="1"/>
    </xf>
    <xf numFmtId="1" fontId="15" fillId="0" borderId="13" xfId="1" applyNumberFormat="1" applyFont="1" applyBorder="1" applyAlignment="1" applyProtection="1">
      <protection locked="0" hidden="1"/>
    </xf>
    <xf numFmtId="1" fontId="15" fillId="0" borderId="15" xfId="1" applyNumberFormat="1" applyFont="1" applyBorder="1" applyAlignment="1" applyProtection="1">
      <protection locked="0" hidden="1"/>
    </xf>
    <xf numFmtId="1" fontId="15" fillId="0" borderId="14" xfId="1" applyNumberFormat="1" applyFont="1" applyBorder="1" applyAlignment="1" applyProtection="1">
      <protection locked="0" hidden="1"/>
    </xf>
    <xf numFmtId="1" fontId="15" fillId="0" borderId="6" xfId="1" applyNumberFormat="1" applyFont="1" applyBorder="1" applyAlignment="1" applyProtection="1">
      <alignment horizontal="right"/>
      <protection locked="0" hidden="1"/>
    </xf>
    <xf numFmtId="0" fontId="15" fillId="0" borderId="6" xfId="1" applyFont="1" applyBorder="1" applyAlignment="1" applyProtection="1">
      <alignment horizontal="left" vertical="top" wrapText="1"/>
      <protection locked="0" hidden="1"/>
    </xf>
    <xf numFmtId="0" fontId="15" fillId="0" borderId="6" xfId="1" applyFont="1" applyBorder="1" applyAlignment="1" applyProtection="1">
      <alignment horizontal="right" vertical="top" wrapText="1"/>
      <protection locked="0" hidden="1"/>
    </xf>
    <xf numFmtId="0" fontId="15" fillId="0" borderId="6" xfId="1" applyFont="1" applyBorder="1" applyAlignment="1" applyProtection="1">
      <alignment horizontal="center" vertical="top" wrapText="1"/>
      <protection locked="0" hidden="1"/>
    </xf>
    <xf numFmtId="0" fontId="15" fillId="7" borderId="0" xfId="1" applyFont="1" applyFill="1" applyBorder="1" applyAlignment="1" applyProtection="1">
      <alignment horizontal="center" vertical="top" wrapText="1"/>
      <protection locked="0" hidden="1"/>
    </xf>
    <xf numFmtId="0" fontId="15" fillId="0" borderId="0" xfId="1" applyFont="1" applyBorder="1" applyAlignment="1" applyProtection="1">
      <alignment horizontal="center" vertical="top" wrapText="1"/>
      <protection locked="0" hidden="1"/>
    </xf>
    <xf numFmtId="0" fontId="15" fillId="0" borderId="15" xfId="1" applyFont="1" applyBorder="1" applyAlignment="1" applyProtection="1">
      <alignment horizontal="right" vertical="top" wrapText="1"/>
      <protection locked="0" hidden="1"/>
    </xf>
    <xf numFmtId="0" fontId="15" fillId="7" borderId="15" xfId="1" applyFont="1" applyFill="1" applyBorder="1" applyAlignment="1" applyProtection="1">
      <alignment horizontal="center" vertical="top" wrapText="1"/>
      <protection locked="0" hidden="1"/>
    </xf>
    <xf numFmtId="0" fontId="15" fillId="0" borderId="6" xfId="1" applyFont="1" applyBorder="1" applyAlignment="1" applyProtection="1">
      <alignment horizontal="left" vertical="center" wrapText="1"/>
      <protection locked="0" hidden="1"/>
    </xf>
    <xf numFmtId="0" fontId="15" fillId="0" borderId="6" xfId="1" applyFont="1" applyBorder="1" applyAlignment="1" applyProtection="1">
      <alignment horizontal="center" vertical="center" wrapText="1"/>
      <protection locked="0" hidden="1"/>
    </xf>
    <xf numFmtId="0" fontId="15" fillId="0" borderId="6" xfId="1" applyFont="1" applyBorder="1" applyAlignment="1" applyProtection="1">
      <alignment vertical="top" wrapText="1"/>
      <protection locked="0" hidden="1"/>
    </xf>
    <xf numFmtId="0" fontId="41" fillId="0" borderId="0" xfId="1" applyFont="1" applyBorder="1" applyAlignment="1" applyProtection="1">
      <alignment horizontal="left" vertical="top" wrapText="1"/>
      <protection locked="0" hidden="1"/>
    </xf>
    <xf numFmtId="0" fontId="39" fillId="7" borderId="0" xfId="1" applyFont="1" applyFill="1" applyAlignment="1" applyProtection="1">
      <alignment horizontal="left" wrapText="1"/>
      <protection locked="0" hidden="1"/>
    </xf>
    <xf numFmtId="0" fontId="37" fillId="0" borderId="0" xfId="1" applyFont="1" applyAlignment="1" applyProtection="1">
      <alignment horizontal="left" vertical="top" wrapText="1"/>
      <protection locked="0" hidden="1"/>
    </xf>
    <xf numFmtId="3" fontId="15" fillId="0" borderId="11" xfId="1" applyNumberFormat="1" applyFont="1" applyBorder="1" applyAlignment="1" applyProtection="1">
      <protection locked="0" hidden="1"/>
    </xf>
    <xf numFmtId="3" fontId="15" fillId="0" borderId="0" xfId="1" applyNumberFormat="1" applyFont="1" applyBorder="1" applyAlignment="1" applyProtection="1">
      <protection locked="0" hidden="1"/>
    </xf>
    <xf numFmtId="3" fontId="15" fillId="0" borderId="16" xfId="1" applyNumberFormat="1" applyFont="1" applyBorder="1" applyAlignment="1" applyProtection="1">
      <protection locked="0" hidden="1"/>
    </xf>
    <xf numFmtId="3" fontId="39" fillId="0" borderId="7" xfId="1" applyNumberFormat="1" applyFont="1" applyBorder="1" applyAlignment="1" applyProtection="1">
      <alignment horizontal="right"/>
      <protection locked="0" hidden="1"/>
    </xf>
    <xf numFmtId="3" fontId="39" fillId="0" borderId="8" xfId="1" applyNumberFormat="1" applyFont="1" applyBorder="1" applyAlignment="1" applyProtection="1">
      <alignment horizontal="right"/>
      <protection locked="0" hidden="1"/>
    </xf>
    <xf numFmtId="3" fontId="39" fillId="0" borderId="9" xfId="1" applyNumberFormat="1" applyFont="1" applyBorder="1" applyAlignment="1" applyProtection="1">
      <alignment horizontal="right"/>
      <protection locked="0" hidden="1"/>
    </xf>
    <xf numFmtId="3" fontId="39" fillId="0" borderId="13" xfId="1" applyNumberFormat="1" applyFont="1" applyBorder="1" applyAlignment="1" applyProtection="1">
      <alignment horizontal="right"/>
      <protection locked="0" hidden="1"/>
    </xf>
    <xf numFmtId="3" fontId="39" fillId="0" borderId="15" xfId="1" applyNumberFormat="1" applyFont="1" applyBorder="1" applyAlignment="1" applyProtection="1">
      <alignment horizontal="right"/>
      <protection locked="0" hidden="1"/>
    </xf>
    <xf numFmtId="3" fontId="39" fillId="0" borderId="11" xfId="1" applyNumberFormat="1" applyFont="1" applyBorder="1" applyAlignment="1" applyProtection="1">
      <alignment horizontal="right"/>
      <protection locked="0" hidden="1"/>
    </xf>
    <xf numFmtId="3" fontId="39" fillId="0" borderId="0" xfId="1" applyNumberFormat="1" applyFont="1" applyBorder="1" applyAlignment="1" applyProtection="1">
      <alignment horizontal="right"/>
      <protection locked="0" hidden="1"/>
    </xf>
    <xf numFmtId="3" fontId="39" fillId="0" borderId="16" xfId="1" applyNumberFormat="1" applyFont="1" applyBorder="1" applyAlignment="1" applyProtection="1">
      <alignment horizontal="right"/>
      <protection locked="0" hidden="1"/>
    </xf>
    <xf numFmtId="3" fontId="39" fillId="0" borderId="3" xfId="1" applyNumberFormat="1" applyFont="1" applyBorder="1" applyAlignment="1" applyProtection="1">
      <alignment horizontal="right"/>
      <protection locked="0" hidden="1"/>
    </xf>
    <xf numFmtId="3" fontId="39" fillId="0" borderId="4" xfId="1" applyNumberFormat="1" applyFont="1" applyBorder="1" applyAlignment="1" applyProtection="1">
      <alignment horizontal="right"/>
      <protection locked="0" hidden="1"/>
    </xf>
    <xf numFmtId="3" fontId="15" fillId="0" borderId="3" xfId="1" applyNumberFormat="1" applyFont="1" applyBorder="1" applyAlignment="1" applyProtection="1">
      <alignment horizontal="right"/>
      <protection locked="0" hidden="1"/>
    </xf>
    <xf numFmtId="3" fontId="15" fillId="0" borderId="4" xfId="1" applyNumberFormat="1" applyFont="1" applyBorder="1" applyAlignment="1" applyProtection="1">
      <alignment horizontal="right"/>
      <protection locked="0" hidden="1"/>
    </xf>
    <xf numFmtId="3" fontId="15" fillId="0" borderId="5" xfId="1" applyNumberFormat="1" applyFont="1" applyBorder="1" applyAlignment="1" applyProtection="1">
      <alignment horizontal="right"/>
      <protection locked="0" hidden="1"/>
    </xf>
    <xf numFmtId="3" fontId="15" fillId="0" borderId="6" xfId="1" applyNumberFormat="1" applyFont="1" applyBorder="1" applyAlignment="1" applyProtection="1">
      <alignment horizontal="right"/>
      <protection locked="0" hidden="1"/>
    </xf>
    <xf numFmtId="3" fontId="15" fillId="0" borderId="7" xfId="1" applyNumberFormat="1" applyFont="1" applyBorder="1" applyAlignment="1" applyProtection="1">
      <alignment horizontal="right"/>
      <protection locked="0" hidden="1"/>
    </xf>
    <xf numFmtId="3" fontId="15" fillId="0" borderId="8" xfId="1" applyNumberFormat="1" applyFont="1" applyBorder="1" applyAlignment="1" applyProtection="1">
      <alignment horizontal="right"/>
      <protection locked="0" hidden="1"/>
    </xf>
    <xf numFmtId="3" fontId="15" fillId="0" borderId="9" xfId="1" applyNumberFormat="1" applyFont="1" applyBorder="1" applyAlignment="1" applyProtection="1">
      <alignment horizontal="right"/>
      <protection locked="0" hidden="1"/>
    </xf>
    <xf numFmtId="3" fontId="15" fillId="0" borderId="13" xfId="1" applyNumberFormat="1" applyFont="1" applyBorder="1" applyAlignment="1" applyProtection="1">
      <alignment horizontal="right"/>
      <protection locked="0" hidden="1"/>
    </xf>
    <xf numFmtId="3" fontId="15" fillId="0" borderId="15" xfId="1" applyNumberFormat="1" applyFont="1" applyBorder="1" applyAlignment="1" applyProtection="1">
      <alignment horizontal="right"/>
      <protection locked="0" hidden="1"/>
    </xf>
    <xf numFmtId="3" fontId="15" fillId="0" borderId="14" xfId="1" applyNumberFormat="1" applyFont="1" applyBorder="1" applyAlignment="1" applyProtection="1">
      <alignment horizontal="right"/>
      <protection locked="0" hidden="1"/>
    </xf>
    <xf numFmtId="0" fontId="45" fillId="0" borderId="6" xfId="1" applyFont="1" applyBorder="1" applyAlignment="1" applyProtection="1">
      <alignment horizontal="center" vertical="top"/>
      <protection locked="0" hidden="1"/>
    </xf>
    <xf numFmtId="0" fontId="39" fillId="0" borderId="6" xfId="1" applyFont="1" applyBorder="1" applyAlignment="1" applyProtection="1">
      <alignment horizontal="center" vertical="top"/>
      <protection locked="0" hidden="1"/>
    </xf>
    <xf numFmtId="0" fontId="39" fillId="0" borderId="6" xfId="1" applyFont="1" applyBorder="1" applyAlignment="1" applyProtection="1">
      <alignment horizontal="center" vertical="center"/>
      <protection locked="0" hidden="1"/>
    </xf>
    <xf numFmtId="0" fontId="39" fillId="0" borderId="6" xfId="1" applyFont="1" applyBorder="1" applyAlignment="1" applyProtection="1">
      <alignment horizontal="center" vertical="center" wrapText="1"/>
      <protection locked="0" hidden="1"/>
    </xf>
    <xf numFmtId="0" fontId="15" fillId="0" borderId="0" xfId="1" applyFont="1" applyBorder="1" applyAlignment="1" applyProtection="1">
      <alignment horizontal="justify" vertical="justify" wrapText="1"/>
      <protection locked="0" hidden="1"/>
    </xf>
    <xf numFmtId="0" fontId="15" fillId="7" borderId="0" xfId="1" applyFont="1" applyFill="1" applyBorder="1" applyAlignment="1" applyProtection="1">
      <alignment horizontal="justify" vertical="justify" wrapText="1"/>
      <protection locked="0" hidden="1"/>
    </xf>
    <xf numFmtId="1" fontId="39" fillId="0" borderId="10" xfId="1" applyNumberFormat="1" applyFont="1" applyBorder="1" applyAlignment="1" applyProtection="1">
      <alignment horizontal="center" vertical="center"/>
      <protection locked="0" hidden="1"/>
    </xf>
    <xf numFmtId="0" fontId="45" fillId="0" borderId="12" xfId="1" applyFont="1" applyBorder="1" applyAlignment="1" applyProtection="1">
      <alignment horizontal="center"/>
      <protection locked="0" hidden="1"/>
    </xf>
    <xf numFmtId="0" fontId="45" fillId="0" borderId="11" xfId="1" applyFont="1" applyBorder="1" applyAlignment="1" applyProtection="1">
      <alignment horizontal="center" wrapText="1"/>
      <protection locked="0" hidden="1"/>
    </xf>
    <xf numFmtId="0" fontId="45" fillId="0" borderId="0" xfId="1" applyFont="1" applyBorder="1" applyAlignment="1" applyProtection="1">
      <alignment horizontal="center" wrapText="1"/>
      <protection locked="0" hidden="1"/>
    </xf>
    <xf numFmtId="0" fontId="45" fillId="0" borderId="16" xfId="1" applyFont="1" applyBorder="1" applyAlignment="1" applyProtection="1">
      <alignment horizontal="center" wrapText="1"/>
      <protection locked="0" hidden="1"/>
    </xf>
    <xf numFmtId="0" fontId="45" fillId="0" borderId="11" xfId="1" applyFont="1" applyBorder="1" applyAlignment="1" applyProtection="1">
      <alignment horizontal="center" vertical="center"/>
      <protection locked="0" hidden="1"/>
    </xf>
    <xf numFmtId="0" fontId="45" fillId="0" borderId="0" xfId="1" applyFont="1" applyBorder="1" applyAlignment="1" applyProtection="1">
      <alignment horizontal="center" vertical="center"/>
      <protection locked="0" hidden="1"/>
    </xf>
    <xf numFmtId="0" fontId="45" fillId="0" borderId="16" xfId="1" applyFont="1" applyBorder="1" applyAlignment="1" applyProtection="1">
      <alignment horizontal="center" vertical="center"/>
      <protection locked="0" hidden="1"/>
    </xf>
    <xf numFmtId="0" fontId="45" fillId="0" borderId="7" xfId="1" applyFont="1" applyBorder="1" applyAlignment="1" applyProtection="1">
      <alignment horizontal="center" vertical="center"/>
      <protection locked="0" hidden="1"/>
    </xf>
    <xf numFmtId="0" fontId="45" fillId="0" borderId="8" xfId="1" applyFont="1" applyBorder="1" applyAlignment="1" applyProtection="1">
      <alignment horizontal="center" vertical="center"/>
      <protection locked="0" hidden="1"/>
    </xf>
    <xf numFmtId="0" fontId="45" fillId="0" borderId="9" xfId="1" applyFont="1" applyBorder="1" applyAlignment="1" applyProtection="1">
      <alignment horizontal="center" vertical="center"/>
      <protection locked="0" hidden="1"/>
    </xf>
    <xf numFmtId="0" fontId="45" fillId="0" borderId="14" xfId="1" applyFont="1" applyBorder="1" applyAlignment="1" applyProtection="1">
      <alignment horizontal="center" vertical="center"/>
      <protection locked="0" hidden="1"/>
    </xf>
    <xf numFmtId="0" fontId="45" fillId="0" borderId="7" xfId="1" applyFont="1" applyBorder="1" applyAlignment="1" applyProtection="1">
      <alignment horizontal="center" vertical="center" wrapText="1"/>
      <protection locked="0" hidden="1"/>
    </xf>
    <xf numFmtId="0" fontId="45" fillId="0" borderId="8" xfId="1" applyFont="1" applyBorder="1" applyAlignment="1" applyProtection="1">
      <alignment horizontal="center" vertical="center" wrapText="1"/>
      <protection locked="0" hidden="1"/>
    </xf>
    <xf numFmtId="0" fontId="45" fillId="0" borderId="9" xfId="1" applyFont="1" applyBorder="1" applyAlignment="1" applyProtection="1">
      <alignment horizontal="center" vertical="center" wrapText="1"/>
      <protection locked="0" hidden="1"/>
    </xf>
    <xf numFmtId="0" fontId="45" fillId="0" borderId="13" xfId="1" applyFont="1" applyBorder="1" applyAlignment="1" applyProtection="1">
      <alignment horizontal="center" vertical="center" wrapText="1"/>
      <protection locked="0" hidden="1"/>
    </xf>
    <xf numFmtId="0" fontId="45" fillId="0" borderId="15" xfId="1" applyFont="1" applyBorder="1" applyAlignment="1" applyProtection="1">
      <alignment horizontal="center" vertical="center" wrapText="1"/>
      <protection locked="0" hidden="1"/>
    </xf>
    <xf numFmtId="0" fontId="45" fillId="0" borderId="14" xfId="1" applyFont="1" applyBorder="1" applyAlignment="1" applyProtection="1">
      <alignment horizontal="center" vertical="center" wrapText="1"/>
      <protection locked="0" hidden="1"/>
    </xf>
    <xf numFmtId="1" fontId="39" fillId="0" borderId="13" xfId="1" applyNumberFormat="1" applyFont="1" applyBorder="1" applyAlignment="1" applyProtection="1">
      <alignment horizontal="center" vertical="center"/>
      <protection locked="0" hidden="1"/>
    </xf>
    <xf numFmtId="1" fontId="39" fillId="0" borderId="15" xfId="1" applyNumberFormat="1" applyFont="1" applyBorder="1" applyAlignment="1" applyProtection="1">
      <alignment horizontal="center" vertical="center"/>
      <protection locked="0" hidden="1"/>
    </xf>
    <xf numFmtId="1" fontId="39" fillId="0" borderId="14" xfId="1" applyNumberFormat="1" applyFont="1" applyBorder="1" applyAlignment="1" applyProtection="1">
      <alignment horizontal="center" vertical="center"/>
      <protection locked="0" hidden="1"/>
    </xf>
    <xf numFmtId="0" fontId="39" fillId="0" borderId="3" xfId="1" applyFont="1" applyBorder="1" applyAlignment="1" applyProtection="1">
      <alignment horizontal="left" vertical="center" wrapText="1"/>
      <protection locked="0" hidden="1"/>
    </xf>
    <xf numFmtId="0" fontId="39" fillId="0" borderId="4" xfId="1" applyFont="1" applyBorder="1" applyAlignment="1" applyProtection="1">
      <alignment horizontal="left" vertical="center" wrapText="1"/>
      <protection locked="0" hidden="1"/>
    </xf>
    <xf numFmtId="0" fontId="39" fillId="0" borderId="5" xfId="1" applyFont="1" applyBorder="1" applyAlignment="1" applyProtection="1">
      <alignment horizontal="left" vertical="center" wrapText="1"/>
      <protection locked="0" hidden="1"/>
    </xf>
    <xf numFmtId="3" fontId="15" fillId="0" borderId="3" xfId="1" applyNumberFormat="1" applyFont="1" applyBorder="1" applyAlignment="1" applyProtection="1">
      <alignment vertical="center" wrapText="1"/>
      <protection locked="0" hidden="1"/>
    </xf>
    <xf numFmtId="3" fontId="15" fillId="0" borderId="4" xfId="1" applyNumberFormat="1" applyFont="1" applyBorder="1" applyAlignment="1" applyProtection="1">
      <alignment vertical="center" wrapText="1"/>
      <protection locked="0" hidden="1"/>
    </xf>
    <xf numFmtId="3" fontId="15" fillId="0" borderId="5" xfId="1" applyNumberFormat="1" applyFont="1" applyBorder="1" applyAlignment="1" applyProtection="1">
      <alignment vertical="center" wrapText="1"/>
      <protection locked="0" hidden="1"/>
    </xf>
    <xf numFmtId="0" fontId="39" fillId="0" borderId="3" xfId="1" applyFont="1" applyBorder="1" applyAlignment="1" applyProtection="1">
      <alignment horizontal="center" vertical="center" wrapText="1"/>
      <protection locked="0" hidden="1"/>
    </xf>
    <xf numFmtId="0" fontId="39" fillId="0" borderId="4" xfId="1" applyFont="1" applyBorder="1" applyAlignment="1" applyProtection="1">
      <alignment horizontal="center" vertical="center" wrapText="1"/>
      <protection locked="0" hidden="1"/>
    </xf>
    <xf numFmtId="0" fontId="39" fillId="0" borderId="5" xfId="1" applyFont="1" applyBorder="1" applyAlignment="1" applyProtection="1">
      <alignment horizontal="center" vertical="center" wrapText="1"/>
      <protection locked="0" hidden="1"/>
    </xf>
    <xf numFmtId="3" fontId="15" fillId="0" borderId="3" xfId="1" applyNumberFormat="1" applyFont="1" applyBorder="1" applyAlignment="1" applyProtection="1">
      <alignment horizontal="center" vertical="center" wrapText="1"/>
      <protection locked="0" hidden="1"/>
    </xf>
    <xf numFmtId="3" fontId="15" fillId="0" borderId="4" xfId="1" applyNumberFormat="1" applyFont="1" applyBorder="1" applyAlignment="1" applyProtection="1">
      <alignment horizontal="center" vertical="center" wrapText="1"/>
      <protection locked="0" hidden="1"/>
    </xf>
    <xf numFmtId="3" fontId="15" fillId="0" borderId="5" xfId="1" applyNumberFormat="1" applyFont="1" applyBorder="1" applyAlignment="1" applyProtection="1">
      <alignment horizontal="center" vertical="center" wrapText="1"/>
      <protection locked="0" hidden="1"/>
    </xf>
    <xf numFmtId="0" fontId="45" fillId="0" borderId="0" xfId="1" applyFont="1" applyBorder="1" applyAlignment="1" applyProtection="1">
      <alignment horizontal="left" vertical="top" wrapText="1"/>
      <protection locked="0" hidden="1"/>
    </xf>
    <xf numFmtId="3" fontId="15" fillId="0" borderId="3" xfId="1" applyNumberFormat="1" applyFont="1" applyBorder="1" applyAlignment="1" applyProtection="1">
      <alignment horizontal="right" vertical="center" wrapText="1"/>
      <protection locked="0" hidden="1"/>
    </xf>
    <xf numFmtId="3" fontId="15" fillId="0" borderId="4" xfId="1" applyNumberFormat="1" applyFont="1" applyBorder="1" applyAlignment="1" applyProtection="1">
      <alignment horizontal="right" vertical="center" wrapText="1"/>
      <protection locked="0" hidden="1"/>
    </xf>
    <xf numFmtId="3" fontId="15" fillId="0" borderId="5" xfId="1" applyNumberFormat="1" applyFont="1" applyBorder="1" applyAlignment="1" applyProtection="1">
      <alignment horizontal="right" vertical="center" wrapText="1"/>
      <protection locked="0" hidden="1"/>
    </xf>
    <xf numFmtId="0" fontId="39" fillId="0" borderId="7" xfId="1" applyFont="1" applyBorder="1" applyAlignment="1" applyProtection="1">
      <alignment horizontal="center" vertical="center" wrapText="1"/>
      <protection locked="0" hidden="1"/>
    </xf>
    <xf numFmtId="0" fontId="39" fillId="0" borderId="8" xfId="1" applyFont="1" applyBorder="1" applyAlignment="1" applyProtection="1">
      <alignment horizontal="center" vertical="center" wrapText="1"/>
      <protection locked="0" hidden="1"/>
    </xf>
    <xf numFmtId="0" fontId="39" fillId="0" borderId="9" xfId="1" applyFont="1" applyBorder="1" applyAlignment="1" applyProtection="1">
      <alignment horizontal="center" vertical="center" wrapText="1"/>
      <protection locked="0" hidden="1"/>
    </xf>
    <xf numFmtId="0" fontId="39" fillId="0" borderId="13" xfId="1" applyFont="1" applyBorder="1" applyAlignment="1" applyProtection="1">
      <alignment horizontal="center" vertical="center" wrapText="1"/>
      <protection locked="0" hidden="1"/>
    </xf>
    <xf numFmtId="0" fontId="39" fillId="0" borderId="15" xfId="1" applyFont="1" applyBorder="1" applyAlignment="1" applyProtection="1">
      <alignment horizontal="center" vertical="center" wrapText="1"/>
      <protection locked="0" hidden="1"/>
    </xf>
    <xf numFmtId="0" fontId="39" fillId="0" borderId="14" xfId="1" applyFont="1" applyBorder="1" applyAlignment="1" applyProtection="1">
      <alignment horizontal="center" vertical="center" wrapText="1"/>
      <protection locked="0" hidden="1"/>
    </xf>
    <xf numFmtId="0" fontId="45" fillId="0" borderId="6" xfId="1" applyFont="1" applyBorder="1" applyAlignment="1" applyProtection="1">
      <alignment horizontal="center"/>
      <protection locked="0" hidden="1"/>
    </xf>
    <xf numFmtId="0" fontId="45" fillId="0" borderId="3" xfId="1" applyFont="1" applyBorder="1" applyAlignment="1" applyProtection="1">
      <alignment horizontal="center"/>
      <protection locked="0" hidden="1"/>
    </xf>
    <xf numFmtId="0" fontId="45" fillId="0" borderId="4" xfId="1" applyFont="1" applyBorder="1" applyAlignment="1" applyProtection="1">
      <alignment horizontal="center"/>
      <protection locked="0" hidden="1"/>
    </xf>
    <xf numFmtId="0" fontId="45" fillId="0" borderId="5" xfId="1" applyFont="1" applyBorder="1" applyAlignment="1" applyProtection="1">
      <alignment horizontal="center"/>
      <protection locked="0" hidden="1"/>
    </xf>
    <xf numFmtId="1" fontId="39" fillId="0" borderId="3" xfId="1" applyNumberFormat="1" applyFont="1" applyBorder="1" applyAlignment="1" applyProtection="1">
      <alignment horizontal="center"/>
      <protection locked="0" hidden="1"/>
    </xf>
    <xf numFmtId="1" fontId="39" fillId="0" borderId="4" xfId="1" applyNumberFormat="1" applyFont="1" applyBorder="1" applyAlignment="1" applyProtection="1">
      <alignment horizontal="center"/>
      <protection locked="0" hidden="1"/>
    </xf>
    <xf numFmtId="1" fontId="39" fillId="0" borderId="5" xfId="1" applyNumberFormat="1" applyFont="1" applyBorder="1" applyAlignment="1" applyProtection="1">
      <alignment horizontal="center"/>
      <protection locked="0" hidden="1"/>
    </xf>
    <xf numFmtId="1" fontId="39" fillId="0" borderId="5" xfId="1" applyNumberFormat="1" applyFont="1" applyBorder="1" applyAlignment="1" applyProtection="1">
      <alignment horizontal="right"/>
      <protection locked="0" hidden="1"/>
    </xf>
    <xf numFmtId="1" fontId="39" fillId="0" borderId="7" xfId="1" applyNumberFormat="1" applyFont="1" applyBorder="1" applyAlignment="1" applyProtection="1">
      <alignment horizontal="right"/>
      <protection locked="0" hidden="1"/>
    </xf>
    <xf numFmtId="1" fontId="39" fillId="0" borderId="8" xfId="1" applyNumberFormat="1" applyFont="1" applyBorder="1" applyAlignment="1" applyProtection="1">
      <alignment horizontal="right"/>
      <protection locked="0" hidden="1"/>
    </xf>
    <xf numFmtId="1" fontId="39" fillId="0" borderId="9" xfId="1" applyNumberFormat="1" applyFont="1" applyBorder="1" applyAlignment="1" applyProtection="1">
      <alignment horizontal="right"/>
      <protection locked="0" hidden="1"/>
    </xf>
    <xf numFmtId="1" fontId="39" fillId="0" borderId="13" xfId="1" applyNumberFormat="1" applyFont="1" applyBorder="1" applyAlignment="1" applyProtection="1">
      <alignment horizontal="right"/>
      <protection locked="0" hidden="1"/>
    </xf>
    <xf numFmtId="1" fontId="39" fillId="0" borderId="15" xfId="1" applyNumberFormat="1" applyFont="1" applyBorder="1" applyAlignment="1" applyProtection="1">
      <alignment horizontal="right"/>
      <protection locked="0" hidden="1"/>
    </xf>
    <xf numFmtId="1" fontId="39" fillId="0" borderId="14" xfId="1" applyNumberFormat="1" applyFont="1" applyBorder="1" applyAlignment="1" applyProtection="1">
      <alignment horizontal="right"/>
      <protection locked="0" hidden="1"/>
    </xf>
    <xf numFmtId="1" fontId="39" fillId="0" borderId="7" xfId="1" applyNumberFormat="1" applyFont="1" applyBorder="1" applyAlignment="1" applyProtection="1">
      <alignment horizontal="center"/>
      <protection locked="0" hidden="1"/>
    </xf>
    <xf numFmtId="1" fontId="39" fillId="0" borderId="8" xfId="1" applyNumberFormat="1" applyFont="1" applyBorder="1" applyAlignment="1" applyProtection="1">
      <alignment horizontal="center"/>
      <protection locked="0" hidden="1"/>
    </xf>
    <xf numFmtId="1" fontId="39" fillId="0" borderId="9" xfId="1" applyNumberFormat="1" applyFont="1" applyBorder="1" applyAlignment="1" applyProtection="1">
      <alignment horizontal="center"/>
      <protection locked="0" hidden="1"/>
    </xf>
    <xf numFmtId="1" fontId="39" fillId="0" borderId="13" xfId="1" applyNumberFormat="1" applyFont="1" applyBorder="1" applyAlignment="1" applyProtection="1">
      <alignment horizontal="center"/>
      <protection locked="0" hidden="1"/>
    </xf>
    <xf numFmtId="1" fontId="39" fillId="0" borderId="15" xfId="1" applyNumberFormat="1" applyFont="1" applyBorder="1" applyAlignment="1" applyProtection="1">
      <alignment horizontal="center"/>
      <protection locked="0" hidden="1"/>
    </xf>
    <xf numFmtId="1" fontId="39" fillId="0" borderId="14" xfId="1" applyNumberFormat="1" applyFont="1" applyBorder="1" applyAlignment="1" applyProtection="1">
      <alignment horizontal="center"/>
      <protection locked="0" hidden="1"/>
    </xf>
    <xf numFmtId="1" fontId="39" fillId="0" borderId="6" xfId="1" applyNumberFormat="1" applyFont="1" applyBorder="1" applyAlignment="1" applyProtection="1">
      <alignment horizontal="right" wrapText="1"/>
      <protection locked="0" hidden="1"/>
    </xf>
    <xf numFmtId="1" fontId="39" fillId="0" borderId="10" xfId="1" applyNumberFormat="1" applyFont="1" applyBorder="1" applyAlignment="1" applyProtection="1">
      <alignment horizontal="right"/>
      <protection locked="0" hidden="1"/>
    </xf>
    <xf numFmtId="1" fontId="39" fillId="0" borderId="11" xfId="1" applyNumberFormat="1" applyFont="1" applyBorder="1" applyAlignment="1" applyProtection="1">
      <alignment horizontal="right"/>
      <protection locked="0" hidden="1"/>
    </xf>
    <xf numFmtId="1" fontId="39" fillId="0" borderId="0" xfId="1" applyNumberFormat="1" applyFont="1" applyBorder="1" applyAlignment="1" applyProtection="1">
      <alignment horizontal="right"/>
      <protection locked="0" hidden="1"/>
    </xf>
    <xf numFmtId="1" fontId="39" fillId="0" borderId="16" xfId="1" applyNumberFormat="1" applyFont="1" applyBorder="1" applyAlignment="1" applyProtection="1">
      <alignment horizontal="right"/>
      <protection locked="0" hidden="1"/>
    </xf>
    <xf numFmtId="0" fontId="45" fillId="0" borderId="9" xfId="1" applyFont="1" applyBorder="1" applyAlignment="1" applyProtection="1">
      <alignment horizontal="center"/>
      <protection locked="0" hidden="1"/>
    </xf>
    <xf numFmtId="1" fontId="39" fillId="0" borderId="7" xfId="1" applyNumberFormat="1" applyFont="1" applyBorder="1" applyAlignment="1" applyProtection="1">
      <protection locked="0" hidden="1"/>
    </xf>
    <xf numFmtId="1" fontId="39" fillId="0" borderId="8" xfId="1" applyNumberFormat="1" applyFont="1" applyBorder="1" applyAlignment="1" applyProtection="1">
      <protection locked="0" hidden="1"/>
    </xf>
    <xf numFmtId="1" fontId="39" fillId="0" borderId="9" xfId="1" applyNumberFormat="1" applyFont="1" applyBorder="1" applyAlignment="1" applyProtection="1">
      <protection locked="0" hidden="1"/>
    </xf>
    <xf numFmtId="1" fontId="39" fillId="0" borderId="11" xfId="1" applyNumberFormat="1" applyFont="1" applyBorder="1" applyAlignment="1" applyProtection="1">
      <protection locked="0" hidden="1"/>
    </xf>
    <xf numFmtId="1" fontId="39" fillId="0" borderId="0" xfId="1" applyNumberFormat="1" applyFont="1" applyBorder="1" applyAlignment="1" applyProtection="1">
      <protection locked="0" hidden="1"/>
    </xf>
    <xf numFmtId="1" fontId="39" fillId="0" borderId="16" xfId="1" applyNumberFormat="1" applyFont="1" applyBorder="1" applyAlignment="1" applyProtection="1">
      <protection locked="0" hidden="1"/>
    </xf>
    <xf numFmtId="0" fontId="39" fillId="0" borderId="3" xfId="1" applyFont="1" applyBorder="1" applyAlignment="1" applyProtection="1">
      <alignment horizontal="left"/>
      <protection locked="0" hidden="1"/>
    </xf>
    <xf numFmtId="0" fontId="39" fillId="0" borderId="4" xfId="1" applyFont="1" applyBorder="1" applyAlignment="1" applyProtection="1">
      <alignment horizontal="left"/>
      <protection locked="0" hidden="1"/>
    </xf>
    <xf numFmtId="0" fontId="39" fillId="0" borderId="5" xfId="1" applyFont="1" applyBorder="1" applyAlignment="1" applyProtection="1">
      <alignment horizontal="left"/>
      <protection locked="0" hidden="1"/>
    </xf>
    <xf numFmtId="0" fontId="55" fillId="0" borderId="3" xfId="1" applyFont="1" applyBorder="1" applyAlignment="1" applyProtection="1">
      <alignment horizontal="left"/>
      <protection locked="0" hidden="1"/>
    </xf>
    <xf numFmtId="0" fontId="55" fillId="0" borderId="4" xfId="1" applyFont="1" applyBorder="1" applyAlignment="1" applyProtection="1">
      <alignment horizontal="left"/>
      <protection locked="0" hidden="1"/>
    </xf>
    <xf numFmtId="0" fontId="55" fillId="0" borderId="5" xfId="1" applyFont="1" applyBorder="1" applyAlignment="1" applyProtection="1">
      <alignment horizontal="left"/>
      <protection locked="0" hidden="1"/>
    </xf>
    <xf numFmtId="0" fontId="54" fillId="0" borderId="3" xfId="1" applyFont="1" applyBorder="1" applyAlignment="1" applyProtection="1">
      <alignment horizontal="left"/>
      <protection locked="0" hidden="1"/>
    </xf>
    <xf numFmtId="0" fontId="54" fillId="0" borderId="4" xfId="1" applyFont="1" applyBorder="1" applyAlignment="1" applyProtection="1">
      <alignment horizontal="left"/>
      <protection locked="0" hidden="1"/>
    </xf>
    <xf numFmtId="0" fontId="54" fillId="0" borderId="5" xfId="1" applyFont="1" applyBorder="1" applyAlignment="1" applyProtection="1">
      <alignment horizontal="left"/>
      <protection locked="0" hidden="1"/>
    </xf>
    <xf numFmtId="0" fontId="45" fillId="0" borderId="3" xfId="1" applyFont="1" applyBorder="1" applyAlignment="1" applyProtection="1">
      <alignment horizontal="left"/>
      <protection locked="0" hidden="1"/>
    </xf>
    <xf numFmtId="0" fontId="45" fillId="0" borderId="4" xfId="1" applyFont="1" applyBorder="1" applyAlignment="1" applyProtection="1">
      <alignment horizontal="left"/>
      <protection locked="0" hidden="1"/>
    </xf>
    <xf numFmtId="0" fontId="45" fillId="0" borderId="5" xfId="1" applyFont="1" applyBorder="1" applyAlignment="1" applyProtection="1">
      <alignment horizontal="left"/>
      <protection locked="0" hidden="1"/>
    </xf>
    <xf numFmtId="4" fontId="39" fillId="0" borderId="0" xfId="1" applyNumberFormat="1" applyFont="1" applyAlignment="1" applyProtection="1">
      <alignment horizontal="center"/>
      <protection locked="0" hidden="1"/>
    </xf>
    <xf numFmtId="0" fontId="39" fillId="0" borderId="0" xfId="1" applyFont="1" applyAlignment="1" applyProtection="1">
      <alignment horizontal="center"/>
      <protection locked="0" hidden="1"/>
    </xf>
    <xf numFmtId="0" fontId="45" fillId="0" borderId="3" xfId="1" applyFont="1" applyBorder="1" applyAlignment="1" applyProtection="1">
      <alignment horizontal="left" vertical="center" wrapText="1"/>
      <protection locked="0" hidden="1"/>
    </xf>
    <xf numFmtId="0" fontId="45" fillId="0" borderId="4" xfId="1" applyFont="1" applyBorder="1" applyAlignment="1" applyProtection="1">
      <alignment horizontal="left" vertical="center" wrapText="1"/>
      <protection locked="0" hidden="1"/>
    </xf>
    <xf numFmtId="0" fontId="45" fillId="0" borderId="5" xfId="1" applyFont="1" applyBorder="1" applyAlignment="1" applyProtection="1">
      <alignment horizontal="left" vertical="center" wrapText="1"/>
      <protection locked="0" hidden="1"/>
    </xf>
    <xf numFmtId="0" fontId="45" fillId="0" borderId="6" xfId="1" applyFont="1" applyBorder="1" applyAlignment="1" applyProtection="1">
      <alignment horizontal="center" vertical="center"/>
      <protection locked="0" hidden="1"/>
    </xf>
    <xf numFmtId="0" fontId="45" fillId="0" borderId="11" xfId="1" applyFont="1" applyBorder="1" applyAlignment="1" applyProtection="1">
      <alignment horizontal="center" vertical="center" wrapText="1"/>
      <protection locked="0" hidden="1"/>
    </xf>
    <xf numFmtId="0" fontId="45" fillId="0" borderId="0" xfId="1" applyFont="1" applyBorder="1" applyAlignment="1" applyProtection="1">
      <alignment horizontal="center" vertical="center" wrapText="1"/>
      <protection locked="0" hidden="1"/>
    </xf>
    <xf numFmtId="0" fontId="45" fillId="0" borderId="16" xfId="1" applyFont="1" applyBorder="1" applyAlignment="1" applyProtection="1">
      <alignment horizontal="center" vertical="center" wrapText="1"/>
      <protection locked="0" hidden="1"/>
    </xf>
    <xf numFmtId="0" fontId="45" fillId="0" borderId="6" xfId="1" applyFont="1" applyBorder="1" applyAlignment="1" applyProtection="1">
      <alignment horizontal="center" vertical="center" wrapText="1"/>
      <protection locked="0" hidden="1"/>
    </xf>
    <xf numFmtId="1" fontId="45" fillId="0" borderId="4" xfId="1" applyNumberFormat="1" applyFont="1" applyBorder="1" applyAlignment="1" applyProtection="1">
      <alignment horizontal="right"/>
      <protection locked="0" hidden="1"/>
    </xf>
    <xf numFmtId="0" fontId="45" fillId="0" borderId="4" xfId="1" applyFont="1" applyBorder="1" applyAlignment="1" applyProtection="1">
      <protection locked="0" hidden="1"/>
    </xf>
    <xf numFmtId="14" fontId="39" fillId="0" borderId="6" xfId="1" applyNumberFormat="1" applyFont="1" applyBorder="1" applyAlignment="1" applyProtection="1">
      <alignment horizontal="right"/>
      <protection locked="0" hidden="1"/>
    </xf>
    <xf numFmtId="14" fontId="45" fillId="0" borderId="4" xfId="1" applyNumberFormat="1" applyFont="1" applyBorder="1" applyAlignment="1" applyProtection="1">
      <alignment horizontal="right"/>
      <protection locked="0" hidden="1"/>
    </xf>
    <xf numFmtId="1" fontId="45" fillId="0" borderId="4" xfId="1" applyNumberFormat="1" applyFont="1" applyBorder="1" applyAlignment="1" applyProtection="1">
      <alignment horizontal="center"/>
      <protection locked="0" hidden="1"/>
    </xf>
    <xf numFmtId="1" fontId="45" fillId="0" borderId="4" xfId="1" applyNumberFormat="1" applyFont="1" applyBorder="1" applyAlignment="1" applyProtection="1">
      <protection locked="0" hidden="1"/>
    </xf>
    <xf numFmtId="0" fontId="39" fillId="0" borderId="10" xfId="1" applyFont="1" applyBorder="1" applyAlignment="1" applyProtection="1">
      <alignment horizontal="left"/>
      <protection locked="0" hidden="1"/>
    </xf>
    <xf numFmtId="14" fontId="39" fillId="0" borderId="10" xfId="1" applyNumberFormat="1" applyFont="1" applyBorder="1" applyAlignment="1" applyProtection="1">
      <alignment horizontal="right"/>
      <protection locked="0" hidden="1"/>
    </xf>
    <xf numFmtId="3" fontId="45" fillId="0" borderId="6" xfId="1" applyNumberFormat="1" applyFont="1" applyBorder="1" applyAlignment="1" applyProtection="1">
      <alignment horizontal="right"/>
      <protection locked="0" hidden="1"/>
    </xf>
    <xf numFmtId="0" fontId="45" fillId="0" borderId="12" xfId="1" applyFont="1" applyBorder="1" applyAlignment="1" applyProtection="1">
      <alignment horizontal="center" vertical="center" wrapText="1"/>
      <protection locked="0" hidden="1"/>
    </xf>
    <xf numFmtId="0" fontId="45" fillId="0" borderId="10" xfId="1" applyFont="1" applyBorder="1" applyAlignment="1" applyProtection="1">
      <alignment horizontal="center" vertical="center" wrapText="1"/>
      <protection locked="0" hidden="1"/>
    </xf>
    <xf numFmtId="0" fontId="45" fillId="0" borderId="12" xfId="1" applyFont="1" applyBorder="1" applyAlignment="1" applyProtection="1">
      <alignment horizontal="center" vertical="center"/>
      <protection locked="0" hidden="1"/>
    </xf>
    <xf numFmtId="0" fontId="45" fillId="0" borderId="10" xfId="1" applyFont="1" applyBorder="1" applyAlignment="1" applyProtection="1">
      <alignment horizontal="center" vertical="center"/>
      <protection locked="0" hidden="1"/>
    </xf>
    <xf numFmtId="0" fontId="45" fillId="0" borderId="0" xfId="1" applyFont="1" applyAlignment="1" applyProtection="1">
      <alignment horizontal="left" wrapText="1"/>
      <protection locked="0" hidden="1"/>
    </xf>
    <xf numFmtId="0" fontId="15" fillId="9" borderId="24" xfId="1" applyFont="1" applyFill="1" applyBorder="1" applyAlignment="1" applyProtection="1">
      <alignment horizontal="left" vertical="top" wrapText="1"/>
      <protection locked="0" hidden="1"/>
    </xf>
    <xf numFmtId="0" fontId="15" fillId="9" borderId="25" xfId="1" applyFont="1" applyFill="1" applyBorder="1" applyAlignment="1" applyProtection="1">
      <alignment horizontal="left" vertical="top" wrapText="1"/>
      <protection locked="0" hidden="1"/>
    </xf>
    <xf numFmtId="0" fontId="15" fillId="9" borderId="27" xfId="1" applyFont="1" applyFill="1" applyBorder="1" applyAlignment="1" applyProtection="1">
      <alignment horizontal="left" vertical="top" wrapText="1"/>
      <protection locked="0" hidden="1"/>
    </xf>
    <xf numFmtId="0" fontId="15" fillId="9" borderId="28" xfId="1" applyFont="1" applyFill="1" applyBorder="1" applyAlignment="1" applyProtection="1">
      <alignment horizontal="left" vertical="top" wrapText="1"/>
      <protection locked="0" hidden="1"/>
    </xf>
    <xf numFmtId="3" fontId="45" fillId="9" borderId="6" xfId="1" applyNumberFormat="1" applyFont="1" applyFill="1" applyBorder="1" applyAlignment="1" applyProtection="1">
      <alignment horizontal="right"/>
      <protection locked="0" hidden="1"/>
    </xf>
    <xf numFmtId="3" fontId="45" fillId="9" borderId="3" xfId="1" applyNumberFormat="1" applyFont="1" applyFill="1" applyBorder="1" applyAlignment="1" applyProtection="1">
      <alignment horizontal="right"/>
      <protection locked="0" hidden="1"/>
    </xf>
    <xf numFmtId="3" fontId="39" fillId="9" borderId="6" xfId="1" applyNumberFormat="1" applyFont="1" applyFill="1" applyBorder="1" applyAlignment="1" applyProtection="1">
      <alignment horizontal="right"/>
      <protection locked="0" hidden="1"/>
    </xf>
    <xf numFmtId="0" fontId="45" fillId="9" borderId="4" xfId="1" applyFont="1" applyFill="1" applyBorder="1" applyAlignment="1" applyProtection="1">
      <alignment horizontal="left"/>
      <protection locked="0" hidden="1"/>
    </xf>
    <xf numFmtId="0" fontId="45" fillId="9" borderId="5" xfId="1" applyFont="1" applyFill="1" applyBorder="1" applyAlignment="1" applyProtection="1">
      <alignment horizontal="left"/>
      <protection locked="0" hidden="1"/>
    </xf>
    <xf numFmtId="3" fontId="39" fillId="9" borderId="7" xfId="1" applyNumberFormat="1" applyFont="1" applyFill="1" applyBorder="1" applyAlignment="1" applyProtection="1">
      <alignment horizontal="right"/>
      <protection locked="0" hidden="1"/>
    </xf>
    <xf numFmtId="3" fontId="39" fillId="9" borderId="8" xfId="1" applyNumberFormat="1" applyFont="1" applyFill="1" applyBorder="1" applyAlignment="1" applyProtection="1">
      <alignment horizontal="right"/>
      <protection locked="0" hidden="1"/>
    </xf>
    <xf numFmtId="3" fontId="39" fillId="9" borderId="9" xfId="1" applyNumberFormat="1" applyFont="1" applyFill="1" applyBorder="1" applyAlignment="1" applyProtection="1">
      <alignment horizontal="right"/>
      <protection locked="0" hidden="1"/>
    </xf>
    <xf numFmtId="3" fontId="39" fillId="9" borderId="13" xfId="1" applyNumberFormat="1" applyFont="1" applyFill="1" applyBorder="1" applyAlignment="1" applyProtection="1">
      <alignment horizontal="right"/>
      <protection locked="0" hidden="1"/>
    </xf>
    <xf numFmtId="3" fontId="39" fillId="9" borderId="15" xfId="1" applyNumberFormat="1" applyFont="1" applyFill="1" applyBorder="1" applyAlignment="1" applyProtection="1">
      <alignment horizontal="right"/>
      <protection locked="0" hidden="1"/>
    </xf>
    <xf numFmtId="3" fontId="39" fillId="9" borderId="14" xfId="1" applyNumberFormat="1" applyFont="1" applyFill="1" applyBorder="1" applyAlignment="1" applyProtection="1">
      <alignment horizontal="right"/>
      <protection locked="0" hidden="1"/>
    </xf>
    <xf numFmtId="0" fontId="45" fillId="9" borderId="7" xfId="1" applyFont="1" applyFill="1" applyBorder="1" applyAlignment="1" applyProtection="1">
      <alignment horizontal="center"/>
      <protection locked="0" hidden="1"/>
    </xf>
    <xf numFmtId="0" fontId="45" fillId="9" borderId="8" xfId="1" applyFont="1" applyFill="1" applyBorder="1" applyAlignment="1" applyProtection="1">
      <alignment horizontal="center"/>
      <protection locked="0" hidden="1"/>
    </xf>
    <xf numFmtId="0" fontId="45" fillId="9" borderId="9" xfId="1" applyFont="1" applyFill="1" applyBorder="1" applyAlignment="1" applyProtection="1">
      <alignment horizontal="center"/>
      <protection locked="0" hidden="1"/>
    </xf>
    <xf numFmtId="0" fontId="45" fillId="9" borderId="11" xfId="1" applyFont="1" applyFill="1" applyBorder="1" applyAlignment="1" applyProtection="1">
      <alignment horizontal="center"/>
      <protection locked="0" hidden="1"/>
    </xf>
    <xf numFmtId="0" fontId="45" fillId="9" borderId="0" xfId="1" applyFont="1" applyFill="1" applyBorder="1" applyAlignment="1" applyProtection="1">
      <alignment horizontal="center"/>
      <protection locked="0" hidden="1"/>
    </xf>
    <xf numFmtId="0" fontId="45" fillId="9" borderId="16" xfId="1" applyFont="1" applyFill="1" applyBorder="1" applyAlignment="1" applyProtection="1">
      <alignment horizontal="center"/>
      <protection locked="0" hidden="1"/>
    </xf>
    <xf numFmtId="0" fontId="45" fillId="9" borderId="13" xfId="1" applyFont="1" applyFill="1" applyBorder="1" applyAlignment="1" applyProtection="1">
      <alignment horizontal="center"/>
      <protection locked="0" hidden="1"/>
    </xf>
    <xf numFmtId="0" fontId="45" fillId="9" borderId="15" xfId="1" applyFont="1" applyFill="1" applyBorder="1" applyAlignment="1" applyProtection="1">
      <alignment horizontal="center"/>
      <protection locked="0" hidden="1"/>
    </xf>
    <xf numFmtId="0" fontId="45" fillId="9" borderId="14" xfId="1" applyFont="1" applyFill="1" applyBorder="1" applyAlignment="1" applyProtection="1">
      <alignment horizontal="center"/>
      <protection locked="0" hidden="1"/>
    </xf>
    <xf numFmtId="0" fontId="15" fillId="0" borderId="3" xfId="1" applyFont="1" applyBorder="1" applyAlignment="1" applyProtection="1">
      <alignment horizontal="left"/>
      <protection locked="0" hidden="1"/>
    </xf>
    <xf numFmtId="0" fontId="15" fillId="0" borderId="4" xfId="1" applyFont="1" applyBorder="1" applyAlignment="1" applyProtection="1">
      <alignment horizontal="left"/>
      <protection locked="0" hidden="1"/>
    </xf>
    <xf numFmtId="0" fontId="15" fillId="0" borderId="5" xfId="1" applyFont="1" applyBorder="1" applyAlignment="1" applyProtection="1">
      <alignment horizontal="left"/>
      <protection locked="0" hidden="1"/>
    </xf>
    <xf numFmtId="0" fontId="15" fillId="0" borderId="7" xfId="1" applyFont="1" applyBorder="1" applyAlignment="1" applyProtection="1">
      <alignment horizontal="left"/>
      <protection locked="0" hidden="1"/>
    </xf>
    <xf numFmtId="0" fontId="15" fillId="0" borderId="8" xfId="1" applyFont="1" applyBorder="1" applyAlignment="1" applyProtection="1">
      <alignment horizontal="left"/>
      <protection locked="0" hidden="1"/>
    </xf>
    <xf numFmtId="0" fontId="15" fillId="0" borderId="9" xfId="1" applyFont="1" applyBorder="1" applyAlignment="1" applyProtection="1">
      <alignment horizontal="left"/>
      <protection locked="0" hidden="1"/>
    </xf>
    <xf numFmtId="1" fontId="15" fillId="0" borderId="12" xfId="1" applyNumberFormat="1" applyFont="1" applyBorder="1" applyAlignment="1" applyProtection="1">
      <alignment horizontal="right"/>
      <protection locked="0" hidden="1"/>
    </xf>
    <xf numFmtId="3" fontId="37" fillId="0" borderId="3" xfId="1" applyNumberFormat="1" applyFont="1" applyBorder="1" applyAlignment="1" applyProtection="1">
      <alignment horizontal="right"/>
      <protection locked="0" hidden="1"/>
    </xf>
    <xf numFmtId="3" fontId="37" fillId="0" borderId="4" xfId="1" applyNumberFormat="1" applyFont="1" applyBorder="1" applyAlignment="1" applyProtection="1">
      <alignment horizontal="right"/>
      <protection locked="0" hidden="1"/>
    </xf>
    <xf numFmtId="3" fontId="37" fillId="0" borderId="5" xfId="1" applyNumberFormat="1" applyFont="1" applyBorder="1" applyAlignment="1" applyProtection="1">
      <alignment horizontal="right"/>
      <protection locked="0" hidden="1"/>
    </xf>
    <xf numFmtId="0" fontId="15" fillId="0" borderId="6" xfId="1" applyFont="1" applyBorder="1" applyAlignment="1" applyProtection="1">
      <alignment horizontal="left"/>
      <protection locked="0" hidden="1"/>
    </xf>
    <xf numFmtId="0" fontId="37" fillId="0" borderId="6" xfId="1" applyFont="1" applyBorder="1" applyAlignment="1" applyProtection="1">
      <alignment horizontal="left"/>
      <protection locked="0" hidden="1"/>
    </xf>
    <xf numFmtId="0" fontId="45" fillId="0" borderId="6" xfId="1" applyFont="1" applyBorder="1" applyAlignment="1" applyProtection="1">
      <alignment horizontal="left"/>
      <protection locked="0" hidden="1"/>
    </xf>
    <xf numFmtId="0" fontId="45" fillId="0" borderId="13" xfId="1" applyFont="1" applyBorder="1" applyAlignment="1" applyProtection="1">
      <alignment horizontal="left" vertical="top" wrapText="1"/>
      <protection locked="0" hidden="1"/>
    </xf>
    <xf numFmtId="0" fontId="45" fillId="0" borderId="15" xfId="1" applyFont="1" applyBorder="1" applyAlignment="1" applyProtection="1">
      <alignment horizontal="left" vertical="top" wrapText="1"/>
      <protection locked="0" hidden="1"/>
    </xf>
    <xf numFmtId="0" fontId="45" fillId="0" borderId="14" xfId="1" applyFont="1" applyBorder="1" applyAlignment="1" applyProtection="1">
      <alignment horizontal="left" vertical="top" wrapText="1"/>
      <protection locked="0" hidden="1"/>
    </xf>
    <xf numFmtId="1" fontId="15" fillId="0" borderId="10" xfId="1" applyNumberFormat="1" applyFont="1" applyBorder="1" applyAlignment="1" applyProtection="1">
      <alignment horizontal="right"/>
      <protection locked="0" hidden="1"/>
    </xf>
    <xf numFmtId="3" fontId="39" fillId="0" borderId="5" xfId="1" applyNumberFormat="1" applyFont="1" applyBorder="1" applyAlignment="1" applyProtection="1">
      <protection locked="0" hidden="1"/>
    </xf>
    <xf numFmtId="3" fontId="39" fillId="0" borderId="6" xfId="1" applyNumberFormat="1" applyFont="1" applyBorder="1" applyAlignment="1" applyProtection="1">
      <protection locked="0" hidden="1"/>
    </xf>
    <xf numFmtId="3" fontId="45" fillId="0" borderId="14" xfId="1" applyNumberFormat="1" applyFont="1" applyBorder="1" applyAlignment="1" applyProtection="1">
      <protection locked="0" hidden="1"/>
    </xf>
    <xf numFmtId="3" fontId="45" fillId="0" borderId="10" xfId="1" applyNumberFormat="1" applyFont="1" applyBorder="1" applyAlignment="1" applyProtection="1">
      <protection locked="0" hidden="1"/>
    </xf>
    <xf numFmtId="3" fontId="45" fillId="0" borderId="4" xfId="1" applyNumberFormat="1" applyFont="1" applyBorder="1" applyAlignment="1" applyProtection="1">
      <protection locked="0" hidden="1"/>
    </xf>
    <xf numFmtId="3" fontId="45" fillId="0" borderId="5" xfId="1" applyNumberFormat="1" applyFont="1" applyBorder="1" applyAlignment="1" applyProtection="1">
      <protection locked="0" hidden="1"/>
    </xf>
    <xf numFmtId="3" fontId="45" fillId="0" borderId="0" xfId="1" applyNumberFormat="1" applyFont="1" applyBorder="1" applyAlignment="1" applyProtection="1">
      <protection locked="0" hidden="1"/>
    </xf>
    <xf numFmtId="3" fontId="45" fillId="0" borderId="16" xfId="1" applyNumberFormat="1" applyFont="1" applyBorder="1" applyAlignment="1" applyProtection="1">
      <protection locked="0" hidden="1"/>
    </xf>
    <xf numFmtId="3" fontId="45" fillId="0" borderId="6" xfId="1" applyNumberFormat="1" applyFont="1" applyBorder="1" applyAlignment="1" applyProtection="1">
      <protection locked="0" hidden="1"/>
    </xf>
    <xf numFmtId="0" fontId="45" fillId="0" borderId="8" xfId="1" applyFont="1" applyBorder="1" applyAlignment="1" applyProtection="1">
      <protection locked="0" hidden="1"/>
    </xf>
    <xf numFmtId="0" fontId="45" fillId="0" borderId="9" xfId="1" applyFont="1" applyBorder="1" applyAlignment="1" applyProtection="1">
      <protection locked="0" hidden="1"/>
    </xf>
    <xf numFmtId="0" fontId="45" fillId="0" borderId="0" xfId="1" applyFont="1" applyBorder="1" applyAlignment="1" applyProtection="1">
      <protection locked="0" hidden="1"/>
    </xf>
    <xf numFmtId="0" fontId="45" fillId="0" borderId="16" xfId="1" applyFont="1" applyBorder="1" applyAlignment="1" applyProtection="1">
      <protection locked="0" hidden="1"/>
    </xf>
    <xf numFmtId="3" fontId="45" fillId="0" borderId="3" xfId="1" applyNumberFormat="1" applyFont="1" applyBorder="1" applyAlignment="1" applyProtection="1">
      <protection locked="0" hidden="1"/>
    </xf>
    <xf numFmtId="3" fontId="45" fillId="0" borderId="11" xfId="1" applyNumberFormat="1" applyFont="1" applyBorder="1" applyAlignment="1" applyProtection="1">
      <protection locked="0" hidden="1"/>
    </xf>
    <xf numFmtId="2" fontId="39" fillId="7" borderId="0" xfId="1" applyNumberFormat="1" applyFont="1" applyFill="1" applyAlignment="1" applyProtection="1">
      <alignment horizontal="center"/>
      <protection locked="0" hidden="1"/>
    </xf>
    <xf numFmtId="3" fontId="37" fillId="0" borderId="3" xfId="1" applyNumberFormat="1" applyFont="1" applyBorder="1" applyAlignment="1" applyProtection="1">
      <alignment horizontal="right" vertical="center" wrapText="1"/>
      <protection locked="0" hidden="1"/>
    </xf>
    <xf numFmtId="3" fontId="37" fillId="0" borderId="4" xfId="1" applyNumberFormat="1" applyFont="1" applyBorder="1" applyAlignment="1" applyProtection="1">
      <alignment horizontal="right" vertical="center" wrapText="1"/>
      <protection locked="0" hidden="1"/>
    </xf>
    <xf numFmtId="3" fontId="37" fillId="0" borderId="5" xfId="1" applyNumberFormat="1" applyFont="1" applyBorder="1" applyAlignment="1" applyProtection="1">
      <alignment horizontal="right" vertical="center" wrapText="1"/>
      <protection locked="0" hidden="1"/>
    </xf>
    <xf numFmtId="0" fontId="53" fillId="0" borderId="35" xfId="1" applyFont="1" applyBorder="1" applyAlignment="1" applyProtection="1">
      <alignment horizontal="left" vertical="top" wrapText="1"/>
      <protection locked="0" hidden="1"/>
    </xf>
    <xf numFmtId="0" fontId="53" fillId="0" borderId="36" xfId="1" applyFont="1" applyBorder="1" applyAlignment="1" applyProtection="1">
      <alignment horizontal="left" vertical="top" wrapText="1"/>
      <protection locked="0" hidden="1"/>
    </xf>
    <xf numFmtId="0" fontId="53" fillId="0" borderId="37" xfId="1" applyFont="1" applyBorder="1" applyAlignment="1" applyProtection="1">
      <alignment horizontal="left" vertical="top" wrapText="1"/>
      <protection locked="0" hidden="1"/>
    </xf>
    <xf numFmtId="1" fontId="45" fillId="0" borderId="35" xfId="1" applyNumberFormat="1" applyFont="1" applyBorder="1" applyAlignment="1" applyProtection="1">
      <alignment horizontal="right"/>
      <protection locked="0" hidden="1"/>
    </xf>
    <xf numFmtId="1" fontId="45" fillId="0" borderId="36" xfId="1" applyNumberFormat="1" applyFont="1" applyBorder="1" applyAlignment="1" applyProtection="1">
      <alignment horizontal="right"/>
      <protection locked="0" hidden="1"/>
    </xf>
    <xf numFmtId="1" fontId="45" fillId="0" borderId="37" xfId="1" applyNumberFormat="1" applyFont="1" applyBorder="1" applyAlignment="1" applyProtection="1">
      <alignment horizontal="right"/>
      <protection locked="0" hidden="1"/>
    </xf>
    <xf numFmtId="1" fontId="45" fillId="0" borderId="6" xfId="1" applyNumberFormat="1" applyFont="1" applyBorder="1" applyAlignment="1" applyProtection="1">
      <protection locked="0" hidden="1"/>
    </xf>
    <xf numFmtId="1" fontId="45" fillId="0" borderId="6" xfId="1" applyNumberFormat="1" applyFont="1" applyBorder="1" applyAlignment="1" applyProtection="1">
      <alignment horizontal="right"/>
      <protection locked="0" hidden="1"/>
    </xf>
    <xf numFmtId="0" fontId="52" fillId="0" borderId="35" xfId="1" applyFont="1" applyBorder="1" applyAlignment="1" applyProtection="1">
      <alignment horizontal="left" vertical="top" wrapText="1"/>
      <protection locked="0" hidden="1"/>
    </xf>
    <xf numFmtId="0" fontId="52" fillId="0" borderId="36" xfId="1" applyFont="1" applyBorder="1" applyAlignment="1" applyProtection="1">
      <alignment horizontal="left" vertical="top" wrapText="1"/>
      <protection locked="0" hidden="1"/>
    </xf>
    <xf numFmtId="0" fontId="52" fillId="0" borderId="37" xfId="1" applyFont="1" applyBorder="1" applyAlignment="1" applyProtection="1">
      <alignment horizontal="left" vertical="top" wrapText="1"/>
      <protection locked="0" hidden="1"/>
    </xf>
    <xf numFmtId="1" fontId="45" fillId="0" borderId="3" xfId="1" applyNumberFormat="1" applyFont="1" applyBorder="1" applyAlignment="1" applyProtection="1">
      <alignment horizontal="right"/>
      <protection locked="0" hidden="1"/>
    </xf>
    <xf numFmtId="1" fontId="45" fillId="0" borderId="5" xfId="1" applyNumberFormat="1" applyFont="1" applyBorder="1" applyAlignment="1" applyProtection="1">
      <alignment horizontal="right"/>
      <protection locked="0" hidden="1"/>
    </xf>
    <xf numFmtId="1" fontId="45" fillId="0" borderId="3" xfId="1" applyNumberFormat="1" applyFont="1" applyBorder="1" applyAlignment="1" applyProtection="1">
      <protection locked="0" hidden="1"/>
    </xf>
    <xf numFmtId="1" fontId="45" fillId="0" borderId="5" xfId="1" applyNumberFormat="1" applyFont="1" applyBorder="1" applyAlignment="1" applyProtection="1">
      <protection locked="0" hidden="1"/>
    </xf>
    <xf numFmtId="0" fontId="52" fillId="0" borderId="31" xfId="1" applyFont="1" applyBorder="1" applyAlignment="1" applyProtection="1">
      <alignment horizontal="left" vertical="top" wrapText="1"/>
      <protection locked="0" hidden="1"/>
    </xf>
    <xf numFmtId="0" fontId="52" fillId="0" borderId="32" xfId="1" applyFont="1" applyBorder="1" applyAlignment="1" applyProtection="1">
      <alignment horizontal="left" vertical="top" wrapText="1"/>
      <protection locked="0" hidden="1"/>
    </xf>
    <xf numFmtId="0" fontId="52" fillId="0" borderId="38" xfId="1" applyFont="1" applyBorder="1" applyAlignment="1" applyProtection="1">
      <alignment horizontal="left" vertical="top" wrapText="1"/>
      <protection locked="0" hidden="1"/>
    </xf>
    <xf numFmtId="0" fontId="45" fillId="0" borderId="7" xfId="1" applyFont="1" applyBorder="1" applyAlignment="1" applyProtection="1">
      <alignment horizontal="center" wrapText="1"/>
      <protection locked="0" hidden="1"/>
    </xf>
    <xf numFmtId="0" fontId="45" fillId="0" borderId="8" xfId="1" applyFont="1" applyBorder="1" applyAlignment="1" applyProtection="1">
      <alignment horizontal="center" wrapText="1"/>
      <protection locked="0" hidden="1"/>
    </xf>
    <xf numFmtId="0" fontId="45" fillId="0" borderId="9" xfId="1" applyFont="1" applyBorder="1" applyAlignment="1" applyProtection="1">
      <alignment horizontal="center" wrapText="1"/>
      <protection locked="0" hidden="1"/>
    </xf>
    <xf numFmtId="0" fontId="45" fillId="0" borderId="3" xfId="1" applyFont="1" applyBorder="1" applyAlignment="1" applyProtection="1">
      <alignment horizontal="left" vertical="top" wrapText="1"/>
      <protection locked="0" hidden="1"/>
    </xf>
    <xf numFmtId="0" fontId="45" fillId="0" borderId="4" xfId="1" applyFont="1" applyBorder="1" applyAlignment="1" applyProtection="1">
      <alignment horizontal="left" vertical="top" wrapText="1"/>
      <protection locked="0" hidden="1"/>
    </xf>
    <xf numFmtId="0" fontId="45" fillId="0" borderId="5" xfId="1" applyFont="1" applyBorder="1" applyAlignment="1" applyProtection="1">
      <alignment horizontal="left" vertical="top" wrapText="1"/>
      <protection locked="0" hidden="1"/>
    </xf>
    <xf numFmtId="1" fontId="39" fillId="0" borderId="3" xfId="1" applyNumberFormat="1" applyFont="1" applyBorder="1" applyAlignment="1" applyProtection="1">
      <alignment horizontal="left" vertical="top"/>
      <protection locked="0" hidden="1"/>
    </xf>
    <xf numFmtId="1" fontId="39" fillId="0" borderId="4" xfId="1" applyNumberFormat="1" applyFont="1" applyBorder="1" applyAlignment="1" applyProtection="1">
      <alignment horizontal="left" vertical="top"/>
      <protection locked="0" hidden="1"/>
    </xf>
    <xf numFmtId="1" fontId="39" fillId="0" borderId="5" xfId="1" applyNumberFormat="1" applyFont="1" applyBorder="1" applyAlignment="1" applyProtection="1">
      <alignment horizontal="left" vertical="top"/>
      <protection locked="0" hidden="1"/>
    </xf>
    <xf numFmtId="1" fontId="39" fillId="0" borderId="11" xfId="1" applyNumberFormat="1" applyFont="1" applyBorder="1" applyAlignment="1" applyProtection="1">
      <alignment horizontal="left" vertical="top"/>
      <protection locked="0" hidden="1"/>
    </xf>
    <xf numFmtId="1" fontId="39" fillId="0" borderId="0" xfId="1" applyNumberFormat="1" applyFont="1" applyBorder="1" applyAlignment="1" applyProtection="1">
      <alignment horizontal="left" vertical="top"/>
      <protection locked="0" hidden="1"/>
    </xf>
    <xf numFmtId="1" fontId="39" fillId="0" borderId="16" xfId="1" applyNumberFormat="1" applyFont="1" applyBorder="1" applyAlignment="1" applyProtection="1">
      <alignment horizontal="left" vertical="top"/>
      <protection locked="0" hidden="1"/>
    </xf>
    <xf numFmtId="3" fontId="39" fillId="0" borderId="5" xfId="1" applyNumberFormat="1" applyFont="1" applyFill="1" applyBorder="1" applyAlignment="1" applyProtection="1">
      <alignment horizontal="right"/>
      <protection locked="0" hidden="1"/>
    </xf>
    <xf numFmtId="0" fontId="39" fillId="0" borderId="11" xfId="1" applyFont="1" applyFill="1" applyBorder="1" applyAlignment="1" applyProtection="1">
      <alignment horizontal="left" vertical="top" wrapText="1"/>
      <protection locked="0" hidden="1"/>
    </xf>
    <xf numFmtId="0" fontId="39" fillId="0" borderId="0" xfId="1" applyFont="1" applyFill="1" applyBorder="1" applyAlignment="1" applyProtection="1">
      <alignment horizontal="left" vertical="top" wrapText="1"/>
      <protection locked="0" hidden="1"/>
    </xf>
    <xf numFmtId="0" fontId="39" fillId="0" borderId="16" xfId="1" applyFont="1" applyFill="1" applyBorder="1" applyAlignment="1" applyProtection="1">
      <alignment horizontal="left" vertical="top" wrapText="1"/>
      <protection locked="0" hidden="1"/>
    </xf>
    <xf numFmtId="3" fontId="39" fillId="0" borderId="14" xfId="1" applyNumberFormat="1" applyFont="1" applyFill="1" applyBorder="1" applyAlignment="1" applyProtection="1">
      <alignment horizontal="right"/>
      <protection locked="0" hidden="1"/>
    </xf>
    <xf numFmtId="3" fontId="39" fillId="0" borderId="10" xfId="1" applyNumberFormat="1" applyFont="1" applyFill="1" applyBorder="1" applyAlignment="1" applyProtection="1">
      <alignment horizontal="right"/>
      <protection locked="0" hidden="1"/>
    </xf>
    <xf numFmtId="0" fontId="52" fillId="0" borderId="3" xfId="1" applyFont="1" applyFill="1" applyBorder="1" applyAlignment="1" applyProtection="1">
      <alignment horizontal="left" wrapText="1"/>
      <protection locked="0" hidden="1"/>
    </xf>
    <xf numFmtId="0" fontId="52" fillId="0" borderId="4" xfId="1" applyFont="1" applyFill="1" applyBorder="1" applyAlignment="1" applyProtection="1">
      <alignment horizontal="left" wrapText="1"/>
      <protection locked="0" hidden="1"/>
    </xf>
    <xf numFmtId="0" fontId="52" fillId="0" borderId="5" xfId="1" applyFont="1" applyFill="1" applyBorder="1" applyAlignment="1" applyProtection="1">
      <alignment horizontal="left" wrapText="1"/>
      <protection locked="0" hidden="1"/>
    </xf>
    <xf numFmtId="0" fontId="53" fillId="0" borderId="3" xfId="1" applyFont="1" applyFill="1" applyBorder="1" applyAlignment="1" applyProtection="1">
      <alignment horizontal="left" wrapText="1"/>
      <protection locked="0" hidden="1"/>
    </xf>
    <xf numFmtId="0" fontId="53" fillId="0" borderId="4" xfId="1" applyFont="1" applyFill="1" applyBorder="1" applyAlignment="1" applyProtection="1">
      <alignment horizontal="left" wrapText="1"/>
      <protection locked="0" hidden="1"/>
    </xf>
    <xf numFmtId="0" fontId="53" fillId="0" borderId="5" xfId="1" applyFont="1" applyFill="1" applyBorder="1" applyAlignment="1" applyProtection="1">
      <alignment horizontal="left" wrapText="1"/>
      <protection locked="0" hidden="1"/>
    </xf>
    <xf numFmtId="0" fontId="52" fillId="0" borderId="3" xfId="1" applyFont="1" applyBorder="1" applyAlignment="1" applyProtection="1">
      <alignment horizontal="left" wrapText="1"/>
      <protection locked="0" hidden="1"/>
    </xf>
    <xf numFmtId="0" fontId="52" fillId="0" borderId="4" xfId="1" applyFont="1" applyBorder="1" applyAlignment="1" applyProtection="1">
      <alignment horizontal="left" wrapText="1"/>
      <protection locked="0" hidden="1"/>
    </xf>
    <xf numFmtId="0" fontId="52" fillId="0" borderId="5" xfId="1" applyFont="1" applyBorder="1" applyAlignment="1" applyProtection="1">
      <alignment horizontal="left" wrapText="1"/>
      <protection locked="0" hidden="1"/>
    </xf>
    <xf numFmtId="0" fontId="45" fillId="0" borderId="3" xfId="1" applyFont="1" applyBorder="1" applyAlignment="1" applyProtection="1">
      <alignment horizontal="left" vertical="top"/>
      <protection locked="0" hidden="1"/>
    </xf>
    <xf numFmtId="0" fontId="45" fillId="0" borderId="4" xfId="1" applyFont="1" applyBorder="1" applyAlignment="1" applyProtection="1">
      <alignment horizontal="left" vertical="top"/>
      <protection locked="0" hidden="1"/>
    </xf>
    <xf numFmtId="0" fontId="45" fillId="0" borderId="5" xfId="1" applyFont="1" applyBorder="1" applyAlignment="1" applyProtection="1">
      <alignment horizontal="left" vertical="top"/>
      <protection locked="0" hidden="1"/>
    </xf>
    <xf numFmtId="0" fontId="39" fillId="0" borderId="3" xfId="1" applyFont="1" applyBorder="1" applyAlignment="1" applyProtection="1">
      <alignment horizontal="left" wrapText="1"/>
      <protection locked="0" hidden="1"/>
    </xf>
    <xf numFmtId="0" fontId="39" fillId="0" borderId="4" xfId="1" applyFont="1" applyBorder="1" applyAlignment="1" applyProtection="1">
      <alignment horizontal="left" wrapText="1"/>
      <protection locked="0" hidden="1"/>
    </xf>
    <xf numFmtId="0" fontId="39" fillId="0" borderId="5" xfId="1" applyFont="1" applyBorder="1" applyAlignment="1" applyProtection="1">
      <alignment horizontal="left" wrapText="1"/>
      <protection locked="0" hidden="1"/>
    </xf>
    <xf numFmtId="3" fontId="39" fillId="7" borderId="6" xfId="1" applyNumberFormat="1" applyFont="1" applyFill="1" applyBorder="1" applyAlignment="1" applyProtection="1">
      <alignment horizontal="right"/>
      <protection locked="0" hidden="1"/>
    </xf>
    <xf numFmtId="0" fontId="15" fillId="0" borderId="3" xfId="1" applyFont="1" applyBorder="1" applyAlignment="1" applyProtection="1">
      <alignment horizontal="left" vertical="top" wrapText="1"/>
      <protection locked="0" hidden="1"/>
    </xf>
    <xf numFmtId="0" fontId="15" fillId="0" borderId="4" xfId="1" applyFont="1" applyBorder="1" applyAlignment="1" applyProtection="1">
      <alignment horizontal="left" vertical="top" wrapText="1"/>
      <protection locked="0" hidden="1"/>
    </xf>
    <xf numFmtId="0" fontId="15" fillId="0" borderId="5" xfId="1" applyFont="1" applyBorder="1" applyAlignment="1" applyProtection="1">
      <alignment horizontal="left" vertical="top" wrapText="1"/>
      <protection locked="0" hidden="1"/>
    </xf>
    <xf numFmtId="0" fontId="15" fillId="0" borderId="3" xfId="1" applyFont="1" applyBorder="1" applyAlignment="1" applyProtection="1">
      <alignment horizontal="left" wrapText="1"/>
      <protection locked="0" hidden="1"/>
    </xf>
    <xf numFmtId="0" fontId="15" fillId="0" borderId="4" xfId="1" applyFont="1" applyBorder="1" applyAlignment="1" applyProtection="1">
      <alignment horizontal="left" wrapText="1"/>
      <protection locked="0" hidden="1"/>
    </xf>
    <xf numFmtId="0" fontId="15" fillId="0" borderId="5" xfId="1" applyFont="1" applyBorder="1" applyAlignment="1" applyProtection="1">
      <alignment horizontal="left" wrapText="1"/>
      <protection locked="0" hidden="1"/>
    </xf>
    <xf numFmtId="3" fontId="45" fillId="0" borderId="5" xfId="1" applyNumberFormat="1" applyFont="1" applyBorder="1" applyAlignment="1" applyProtection="1">
      <alignment horizontal="right"/>
      <protection locked="0" hidden="1"/>
    </xf>
    <xf numFmtId="3" fontId="45" fillId="7" borderId="6" xfId="1" applyNumberFormat="1" applyFont="1" applyFill="1" applyBorder="1" applyAlignment="1" applyProtection="1">
      <alignment horizontal="right"/>
      <protection locked="0" hidden="1"/>
    </xf>
    <xf numFmtId="0" fontId="39" fillId="0" borderId="7" xfId="1" applyFont="1" applyBorder="1" applyAlignment="1" applyProtection="1">
      <alignment horizontal="left" vertical="top" wrapText="1"/>
      <protection locked="0" hidden="1"/>
    </xf>
    <xf numFmtId="0" fontId="39" fillId="0" borderId="8" xfId="1" applyFont="1" applyBorder="1" applyAlignment="1" applyProtection="1">
      <alignment horizontal="left" vertical="top" wrapText="1"/>
      <protection locked="0" hidden="1"/>
    </xf>
    <xf numFmtId="0" fontId="39" fillId="0" borderId="9" xfId="1" applyFont="1" applyBorder="1" applyAlignment="1" applyProtection="1">
      <alignment horizontal="left" vertical="top" wrapText="1"/>
      <protection locked="0" hidden="1"/>
    </xf>
    <xf numFmtId="3" fontId="39" fillId="7" borderId="12" xfId="1" applyNumberFormat="1" applyFont="1" applyFill="1" applyBorder="1" applyAlignment="1" applyProtection="1">
      <alignment horizontal="right"/>
      <protection locked="0" hidden="1"/>
    </xf>
    <xf numFmtId="3" fontId="39" fillId="0" borderId="12" xfId="1" applyNumberFormat="1" applyFont="1" applyBorder="1" applyAlignment="1" applyProtection="1">
      <alignment horizontal="right"/>
      <protection locked="0" hidden="1"/>
    </xf>
    <xf numFmtId="0" fontId="39" fillId="0" borderId="6" xfId="1" applyFont="1" applyBorder="1" applyAlignment="1" applyProtection="1">
      <alignment horizontal="left" vertical="top" wrapText="1"/>
      <protection locked="0" hidden="1"/>
    </xf>
    <xf numFmtId="0" fontId="45" fillId="0" borderId="3" xfId="1" applyFont="1" applyBorder="1" applyAlignment="1" applyProtection="1">
      <alignment horizontal="center" vertical="center"/>
      <protection locked="0" hidden="1"/>
    </xf>
    <xf numFmtId="0" fontId="45" fillId="0" borderId="4" xfId="1" applyFont="1" applyBorder="1" applyAlignment="1" applyProtection="1">
      <alignment horizontal="center" vertical="center"/>
      <protection locked="0" hidden="1"/>
    </xf>
    <xf numFmtId="0" fontId="45" fillId="0" borderId="5" xfId="1" applyFont="1" applyBorder="1" applyAlignment="1" applyProtection="1">
      <alignment horizontal="center" vertical="center"/>
      <protection locked="0" hidden="1"/>
    </xf>
    <xf numFmtId="0" fontId="39" fillId="0" borderId="10" xfId="1" applyFont="1" applyBorder="1" applyAlignment="1" applyProtection="1">
      <alignment horizontal="left" vertical="center"/>
      <protection locked="0" hidden="1"/>
    </xf>
    <xf numFmtId="0" fontId="39" fillId="0" borderId="6" xfId="1" applyFont="1" applyBorder="1" applyAlignment="1" applyProtection="1">
      <alignment horizontal="left" vertical="center"/>
      <protection locked="0" hidden="1"/>
    </xf>
    <xf numFmtId="0" fontId="39" fillId="0" borderId="7" xfId="1" applyFont="1" applyBorder="1" applyAlignment="1" applyProtection="1">
      <alignment horizontal="left" vertical="top"/>
      <protection locked="0" hidden="1"/>
    </xf>
    <xf numFmtId="0" fontId="39" fillId="0" borderId="8" xfId="1" applyFont="1" applyBorder="1" applyAlignment="1" applyProtection="1">
      <alignment horizontal="left" vertical="top"/>
      <protection locked="0" hidden="1"/>
    </xf>
    <xf numFmtId="0" fontId="39" fillId="0" borderId="9" xfId="1" applyFont="1" applyBorder="1" applyAlignment="1" applyProtection="1">
      <alignment horizontal="left" vertical="top"/>
      <protection locked="0" hidden="1"/>
    </xf>
    <xf numFmtId="0" fontId="45" fillId="0" borderId="13" xfId="1" applyFont="1" applyBorder="1" applyAlignment="1" applyProtection="1">
      <alignment horizontal="left"/>
      <protection locked="0" hidden="1"/>
    </xf>
    <xf numFmtId="0" fontId="45" fillId="0" borderId="15" xfId="1" applyFont="1" applyBorder="1" applyAlignment="1" applyProtection="1">
      <alignment horizontal="left"/>
      <protection locked="0" hidden="1"/>
    </xf>
    <xf numFmtId="0" fontId="45" fillId="0" borderId="14" xfId="1" applyFont="1" applyBorder="1" applyAlignment="1" applyProtection="1">
      <alignment horizontal="left"/>
      <protection locked="0" hidden="1"/>
    </xf>
    <xf numFmtId="0" fontId="45" fillId="0" borderId="7" xfId="1" applyFont="1" applyBorder="1" applyAlignment="1" applyProtection="1">
      <alignment horizontal="left"/>
      <protection locked="0" hidden="1"/>
    </xf>
    <xf numFmtId="0" fontId="45" fillId="0" borderId="8" xfId="1" applyFont="1" applyBorder="1" applyAlignment="1" applyProtection="1">
      <alignment horizontal="left"/>
      <protection locked="0" hidden="1"/>
    </xf>
    <xf numFmtId="0" fontId="45" fillId="0" borderId="9" xfId="1" applyFont="1" applyBorder="1" applyAlignment="1" applyProtection="1">
      <alignment horizontal="left"/>
      <protection locked="0" hidden="1"/>
    </xf>
    <xf numFmtId="0" fontId="45" fillId="0" borderId="20" xfId="1" applyFont="1" applyBorder="1" applyAlignment="1" applyProtection="1">
      <alignment horizontal="center"/>
      <protection locked="0" hidden="1"/>
    </xf>
    <xf numFmtId="1" fontId="37" fillId="0" borderId="7" xfId="1" applyNumberFormat="1" applyFont="1" applyBorder="1" applyAlignment="1" applyProtection="1">
      <alignment horizontal="right"/>
      <protection locked="0" hidden="1"/>
    </xf>
    <xf numFmtId="1" fontId="37" fillId="0" borderId="8" xfId="1" applyNumberFormat="1" applyFont="1" applyBorder="1" applyAlignment="1" applyProtection="1">
      <alignment horizontal="right"/>
      <protection locked="0" hidden="1"/>
    </xf>
    <xf numFmtId="1" fontId="37" fillId="0" borderId="9" xfId="1" applyNumberFormat="1" applyFont="1" applyBorder="1" applyAlignment="1" applyProtection="1">
      <alignment horizontal="right"/>
      <protection locked="0" hidden="1"/>
    </xf>
    <xf numFmtId="1" fontId="37" fillId="0" borderId="11" xfId="1" applyNumberFormat="1" applyFont="1" applyBorder="1" applyAlignment="1" applyProtection="1">
      <alignment horizontal="right"/>
      <protection locked="0" hidden="1"/>
    </xf>
    <xf numFmtId="1" fontId="37" fillId="0" borderId="0" xfId="1" applyNumberFormat="1" applyFont="1" applyBorder="1" applyAlignment="1" applyProtection="1">
      <alignment horizontal="right"/>
      <protection locked="0" hidden="1"/>
    </xf>
    <xf numFmtId="1" fontId="37" fillId="0" borderId="16" xfId="1" applyNumberFormat="1" applyFont="1" applyBorder="1" applyAlignment="1" applyProtection="1">
      <alignment horizontal="right"/>
      <protection locked="0" hidden="1"/>
    </xf>
    <xf numFmtId="1" fontId="37" fillId="0" borderId="13" xfId="1" applyNumberFormat="1" applyFont="1" applyBorder="1" applyAlignment="1" applyProtection="1">
      <alignment horizontal="right"/>
      <protection locked="0" hidden="1"/>
    </xf>
    <xf numFmtId="1" fontId="37" fillId="0" borderId="15" xfId="1" applyNumberFormat="1" applyFont="1" applyBorder="1" applyAlignment="1" applyProtection="1">
      <alignment horizontal="right"/>
      <protection locked="0" hidden="1"/>
    </xf>
    <xf numFmtId="1" fontId="37" fillId="0" borderId="14" xfId="1" applyNumberFormat="1" applyFont="1" applyBorder="1" applyAlignment="1" applyProtection="1">
      <alignment horizontal="right"/>
      <protection locked="0" hidden="1"/>
    </xf>
    <xf numFmtId="0" fontId="45" fillId="0" borderId="31" xfId="1" applyFont="1" applyBorder="1" applyAlignment="1" applyProtection="1">
      <alignment horizontal="center"/>
      <protection locked="0" hidden="1"/>
    </xf>
    <xf numFmtId="0" fontId="45" fillId="0" borderId="32" xfId="1" applyFont="1" applyBorder="1" applyAlignment="1" applyProtection="1">
      <alignment horizontal="center"/>
      <protection locked="0" hidden="1"/>
    </xf>
    <xf numFmtId="0" fontId="45" fillId="0" borderId="23" xfId="1" applyFont="1" applyBorder="1" applyAlignment="1" applyProtection="1">
      <alignment horizontal="center"/>
      <protection locked="0" hidden="1"/>
    </xf>
    <xf numFmtId="0" fontId="49" fillId="0" borderId="12" xfId="1" applyFont="1" applyBorder="1" applyAlignment="1" applyProtection="1">
      <alignment horizontal="center" vertical="center" wrapText="1"/>
      <protection locked="0" hidden="1"/>
    </xf>
    <xf numFmtId="0" fontId="49" fillId="0" borderId="20" xfId="1" applyFont="1" applyBorder="1" applyAlignment="1" applyProtection="1">
      <alignment horizontal="center" vertical="center" wrapText="1"/>
      <protection locked="0" hidden="1"/>
    </xf>
    <xf numFmtId="0" fontId="49" fillId="0" borderId="12" xfId="1" applyFont="1" applyBorder="1" applyAlignment="1" applyProtection="1">
      <alignment horizontal="center" vertical="top" wrapText="1"/>
      <protection locked="0" hidden="1"/>
    </xf>
    <xf numFmtId="0" fontId="49" fillId="0" borderId="20" xfId="1" applyFont="1" applyBorder="1" applyAlignment="1" applyProtection="1">
      <alignment horizontal="center" vertical="top" wrapText="1"/>
      <protection locked="0" hidden="1"/>
    </xf>
    <xf numFmtId="1" fontId="74" fillId="0" borderId="7" xfId="1" applyNumberFormat="1" applyFont="1" applyBorder="1" applyAlignment="1" applyProtection="1">
      <alignment horizontal="right"/>
      <protection locked="0" hidden="1"/>
    </xf>
    <xf numFmtId="1" fontId="74" fillId="0" borderId="8" xfId="1" applyNumberFormat="1" applyFont="1" applyBorder="1" applyAlignment="1" applyProtection="1">
      <alignment horizontal="right"/>
      <protection locked="0" hidden="1"/>
    </xf>
    <xf numFmtId="1" fontId="74" fillId="0" borderId="9" xfId="1" applyNumberFormat="1" applyFont="1" applyBorder="1" applyAlignment="1" applyProtection="1">
      <alignment horizontal="right"/>
      <protection locked="0" hidden="1"/>
    </xf>
    <xf numFmtId="1" fontId="74" fillId="0" borderId="11" xfId="1" applyNumberFormat="1" applyFont="1" applyBorder="1" applyAlignment="1" applyProtection="1">
      <alignment horizontal="right"/>
      <protection locked="0" hidden="1"/>
    </xf>
    <xf numFmtId="1" fontId="74" fillId="0" borderId="0" xfId="1" applyNumberFormat="1" applyFont="1" applyBorder="1" applyAlignment="1" applyProtection="1">
      <alignment horizontal="right"/>
      <protection locked="0" hidden="1"/>
    </xf>
    <xf numFmtId="1" fontId="74" fillId="0" borderId="16" xfId="1" applyNumberFormat="1" applyFont="1" applyBorder="1" applyAlignment="1" applyProtection="1">
      <alignment horizontal="right"/>
      <protection locked="0" hidden="1"/>
    </xf>
    <xf numFmtId="1" fontId="74" fillId="0" borderId="13" xfId="1" applyNumberFormat="1" applyFont="1" applyBorder="1" applyAlignment="1" applyProtection="1">
      <alignment horizontal="right"/>
      <protection locked="0" hidden="1"/>
    </xf>
    <xf numFmtId="1" fontId="74" fillId="0" borderId="15" xfId="1" applyNumberFormat="1" applyFont="1" applyBorder="1" applyAlignment="1" applyProtection="1">
      <alignment horizontal="right"/>
      <protection locked="0" hidden="1"/>
    </xf>
    <xf numFmtId="1" fontId="74" fillId="0" borderId="14" xfId="1" applyNumberFormat="1" applyFont="1" applyBorder="1" applyAlignment="1" applyProtection="1">
      <alignment horizontal="right"/>
      <protection locked="0" hidden="1"/>
    </xf>
    <xf numFmtId="1" fontId="73" fillId="0" borderId="3" xfId="1" applyNumberFormat="1" applyFont="1" applyFill="1" applyBorder="1" applyAlignment="1" applyProtection="1">
      <alignment horizontal="right"/>
      <protection locked="0" hidden="1"/>
    </xf>
    <xf numFmtId="1" fontId="73" fillId="0" borderId="4" xfId="1" applyNumberFormat="1" applyFont="1" applyFill="1" applyBorder="1" applyAlignment="1" applyProtection="1">
      <alignment horizontal="right"/>
      <protection locked="0" hidden="1"/>
    </xf>
    <xf numFmtId="1" fontId="73" fillId="0" borderId="5" xfId="1" applyNumberFormat="1" applyFont="1" applyFill="1" applyBorder="1" applyAlignment="1" applyProtection="1">
      <alignment horizontal="right"/>
      <protection locked="0" hidden="1"/>
    </xf>
    <xf numFmtId="1" fontId="73" fillId="0" borderId="3" xfId="1" applyNumberFormat="1" applyFont="1" applyBorder="1" applyAlignment="1" applyProtection="1">
      <protection locked="0" hidden="1"/>
    </xf>
    <xf numFmtId="1" fontId="73" fillId="0" borderId="4" xfId="1" applyNumberFormat="1" applyFont="1" applyBorder="1" applyAlignment="1" applyProtection="1">
      <protection locked="0" hidden="1"/>
    </xf>
    <xf numFmtId="1" fontId="73" fillId="0" borderId="5" xfId="1" applyNumberFormat="1" applyFont="1" applyBorder="1" applyAlignment="1" applyProtection="1">
      <protection locked="0" hidden="1"/>
    </xf>
    <xf numFmtId="0" fontId="49" fillId="0" borderId="3" xfId="1" applyFont="1" applyBorder="1" applyAlignment="1" applyProtection="1">
      <alignment horizontal="center"/>
      <protection locked="0" hidden="1"/>
    </xf>
    <xf numFmtId="0" fontId="49" fillId="0" borderId="4" xfId="1" applyFont="1" applyBorder="1" applyAlignment="1" applyProtection="1">
      <alignment horizontal="center"/>
      <protection locked="0" hidden="1"/>
    </xf>
    <xf numFmtId="0" fontId="49" fillId="0" borderId="5" xfId="1" applyFont="1" applyBorder="1" applyAlignment="1" applyProtection="1">
      <alignment horizontal="center"/>
      <protection locked="0" hidden="1"/>
    </xf>
    <xf numFmtId="0" fontId="37" fillId="0" borderId="7" xfId="1" applyFont="1" applyBorder="1" applyAlignment="1" applyProtection="1">
      <alignment horizontal="center" vertical="top" wrapText="1"/>
      <protection locked="0" hidden="1"/>
    </xf>
    <xf numFmtId="0" fontId="37" fillId="0" borderId="8" xfId="1" applyFont="1" applyBorder="1" applyAlignment="1" applyProtection="1">
      <alignment horizontal="center" vertical="top" wrapText="1"/>
      <protection locked="0" hidden="1"/>
    </xf>
    <xf numFmtId="0" fontId="37" fillId="0" borderId="9" xfId="1" applyFont="1" applyBorder="1" applyAlignment="1" applyProtection="1">
      <alignment horizontal="center" vertical="top" wrapText="1"/>
      <protection locked="0" hidden="1"/>
    </xf>
    <xf numFmtId="0" fontId="37" fillId="0" borderId="11" xfId="1" applyFont="1" applyBorder="1" applyAlignment="1" applyProtection="1">
      <alignment horizontal="center" vertical="top" wrapText="1"/>
      <protection locked="0" hidden="1"/>
    </xf>
    <xf numFmtId="0" fontId="37" fillId="0" borderId="0" xfId="1" applyFont="1" applyBorder="1" applyAlignment="1" applyProtection="1">
      <alignment horizontal="center" vertical="top" wrapText="1"/>
      <protection locked="0" hidden="1"/>
    </xf>
    <xf numFmtId="0" fontId="37" fillId="0" borderId="16" xfId="1" applyFont="1" applyBorder="1" applyAlignment="1" applyProtection="1">
      <alignment horizontal="center" vertical="top" wrapText="1"/>
      <protection locked="0" hidden="1"/>
    </xf>
    <xf numFmtId="1" fontId="15" fillId="7" borderId="6" xfId="1" applyNumberFormat="1" applyFont="1" applyFill="1" applyBorder="1" applyAlignment="1" applyProtection="1">
      <alignment horizontal="right"/>
      <protection locked="0" hidden="1"/>
    </xf>
    <xf numFmtId="1" fontId="15" fillId="7" borderId="6" xfId="1" applyNumberFormat="1" applyFont="1" applyFill="1" applyBorder="1" applyAlignment="1" applyProtection="1">
      <protection locked="0" hidden="1"/>
    </xf>
    <xf numFmtId="1" fontId="15" fillId="0" borderId="6" xfId="1" applyNumberFormat="1" applyFont="1" applyBorder="1" applyAlignment="1" applyProtection="1">
      <protection locked="0" hidden="1"/>
    </xf>
    <xf numFmtId="1" fontId="15" fillId="0" borderId="6" xfId="1" applyNumberFormat="1" applyFont="1" applyFill="1" applyBorder="1" applyAlignment="1" applyProtection="1">
      <alignment horizontal="right"/>
      <protection locked="0" hidden="1"/>
    </xf>
    <xf numFmtId="1" fontId="15" fillId="0" borderId="3" xfId="1" applyNumberFormat="1" applyFont="1" applyBorder="1" applyAlignment="1" applyProtection="1">
      <protection locked="0" hidden="1"/>
    </xf>
    <xf numFmtId="1" fontId="15" fillId="0" borderId="4" xfId="1" applyNumberFormat="1" applyFont="1" applyBorder="1" applyAlignment="1" applyProtection="1">
      <protection locked="0" hidden="1"/>
    </xf>
    <xf numFmtId="1" fontId="15" fillId="0" borderId="5" xfId="1" applyNumberFormat="1" applyFont="1" applyBorder="1" applyAlignment="1" applyProtection="1">
      <protection locked="0" hidden="1"/>
    </xf>
    <xf numFmtId="1" fontId="15" fillId="7" borderId="3" xfId="1" applyNumberFormat="1" applyFont="1" applyFill="1" applyBorder="1" applyAlignment="1" applyProtection="1">
      <alignment horizontal="right" wrapText="1"/>
      <protection locked="0" hidden="1"/>
    </xf>
    <xf numFmtId="1" fontId="15" fillId="7" borderId="4" xfId="1" applyNumberFormat="1" applyFont="1" applyFill="1" applyBorder="1" applyAlignment="1" applyProtection="1">
      <alignment horizontal="right" wrapText="1"/>
      <protection locked="0" hidden="1"/>
    </xf>
    <xf numFmtId="1" fontId="15" fillId="7" borderId="5" xfId="1" applyNumberFormat="1" applyFont="1" applyFill="1" applyBorder="1" applyAlignment="1" applyProtection="1">
      <alignment horizontal="right" wrapText="1"/>
      <protection locked="0" hidden="1"/>
    </xf>
    <xf numFmtId="1" fontId="15" fillId="0" borderId="3" xfId="1" applyNumberFormat="1" applyFont="1" applyBorder="1" applyAlignment="1" applyProtection="1">
      <alignment horizontal="right" wrapText="1"/>
      <protection locked="0" hidden="1"/>
    </xf>
    <xf numFmtId="1" fontId="15" fillId="0" borderId="4" xfId="1" applyNumberFormat="1" applyFont="1" applyBorder="1" applyAlignment="1" applyProtection="1">
      <alignment horizontal="right" wrapText="1"/>
      <protection locked="0" hidden="1"/>
    </xf>
    <xf numFmtId="1" fontId="15" fillId="0" borderId="5" xfId="1" applyNumberFormat="1" applyFont="1" applyBorder="1" applyAlignment="1" applyProtection="1">
      <alignment horizontal="right" wrapText="1"/>
      <protection locked="0" hidden="1"/>
    </xf>
    <xf numFmtId="0" fontId="45" fillId="0" borderId="20" xfId="1" applyFont="1" applyBorder="1" applyAlignment="1" applyProtection="1">
      <alignment horizontal="center" vertical="center"/>
      <protection locked="0" hidden="1"/>
    </xf>
    <xf numFmtId="1" fontId="15" fillId="0" borderId="7" xfId="1" applyNumberFormat="1" applyFont="1" applyBorder="1" applyAlignment="1" applyProtection="1">
      <alignment horizontal="center"/>
      <protection locked="0" hidden="1"/>
    </xf>
    <xf numFmtId="1" fontId="15" fillId="0" borderId="8" xfId="1" applyNumberFormat="1" applyFont="1" applyBorder="1" applyAlignment="1" applyProtection="1">
      <alignment horizontal="center"/>
      <protection locked="0" hidden="1"/>
    </xf>
    <xf numFmtId="1" fontId="15" fillId="0" borderId="9" xfId="1" applyNumberFormat="1" applyFont="1" applyBorder="1" applyAlignment="1" applyProtection="1">
      <alignment horizontal="center"/>
      <protection locked="0" hidden="1"/>
    </xf>
    <xf numFmtId="1" fontId="15" fillId="0" borderId="13" xfId="1" applyNumberFormat="1" applyFont="1" applyBorder="1" applyAlignment="1" applyProtection="1">
      <alignment horizontal="center"/>
      <protection locked="0" hidden="1"/>
    </xf>
    <xf numFmtId="1" fontId="15" fillId="0" borderId="15" xfId="1" applyNumberFormat="1" applyFont="1" applyBorder="1" applyAlignment="1" applyProtection="1">
      <alignment horizontal="center"/>
      <protection locked="0" hidden="1"/>
    </xf>
    <xf numFmtId="1" fontId="15" fillId="0" borderId="14" xfId="1" applyNumberFormat="1" applyFont="1" applyBorder="1" applyAlignment="1" applyProtection="1">
      <alignment horizontal="center"/>
      <protection locked="0" hidden="1"/>
    </xf>
    <xf numFmtId="1" fontId="15" fillId="7" borderId="3" xfId="1" applyNumberFormat="1" applyFont="1" applyFill="1" applyBorder="1" applyAlignment="1" applyProtection="1">
      <alignment horizontal="center"/>
      <protection locked="0" hidden="1"/>
    </xf>
    <xf numFmtId="1" fontId="15" fillId="7" borderId="4" xfId="1" applyNumberFormat="1" applyFont="1" applyFill="1" applyBorder="1" applyAlignment="1" applyProtection="1">
      <alignment horizontal="center"/>
      <protection locked="0" hidden="1"/>
    </xf>
    <xf numFmtId="1" fontId="15" fillId="7" borderId="5" xfId="1" applyNumberFormat="1" applyFont="1" applyFill="1" applyBorder="1" applyAlignment="1" applyProtection="1">
      <alignment horizontal="center"/>
      <protection locked="0" hidden="1"/>
    </xf>
    <xf numFmtId="1" fontId="15" fillId="0" borderId="3" xfId="1" applyNumberFormat="1" applyFont="1" applyBorder="1" applyAlignment="1" applyProtection="1">
      <alignment horizontal="center"/>
      <protection locked="0" hidden="1"/>
    </xf>
    <xf numFmtId="1" fontId="15" fillId="0" borderId="4" xfId="1" applyNumberFormat="1" applyFont="1" applyBorder="1" applyAlignment="1" applyProtection="1">
      <alignment horizontal="center"/>
      <protection locked="0" hidden="1"/>
    </xf>
    <xf numFmtId="1" fontId="15" fillId="0" borderId="5" xfId="1" applyNumberFormat="1" applyFont="1" applyBorder="1" applyAlignment="1" applyProtection="1">
      <alignment horizontal="center"/>
      <protection locked="0" hidden="1"/>
    </xf>
    <xf numFmtId="0" fontId="15" fillId="0" borderId="0" xfId="1" applyFont="1" applyBorder="1" applyAlignment="1" applyProtection="1">
      <alignment horizontal="right" vertical="justify" wrapText="1"/>
      <protection locked="0" hidden="1"/>
    </xf>
    <xf numFmtId="0" fontId="15" fillId="0" borderId="0" xfId="1" applyFont="1" applyBorder="1" applyAlignment="1" applyProtection="1">
      <alignment horizontal="left" vertical="justify" wrapText="1"/>
      <protection locked="0" hidden="1"/>
    </xf>
    <xf numFmtId="0" fontId="37" fillId="0" borderId="0" xfId="1" applyFont="1" applyBorder="1" applyAlignment="1" applyProtection="1">
      <alignment horizontal="left" vertical="top" wrapText="1"/>
      <protection locked="0" hidden="1"/>
    </xf>
    <xf numFmtId="0" fontId="36" fillId="0" borderId="0" xfId="1" applyFont="1" applyBorder="1" applyAlignment="1" applyProtection="1">
      <alignment horizontal="left" vertical="top" wrapText="1"/>
      <protection locked="0" hidden="1"/>
    </xf>
    <xf numFmtId="0" fontId="15" fillId="0" borderId="0" xfId="8" applyFont="1" applyBorder="1" applyAlignment="1" applyProtection="1">
      <alignment horizontal="left" vertical="top" wrapText="1"/>
      <protection locked="0" hidden="1"/>
    </xf>
    <xf numFmtId="0" fontId="47" fillId="7" borderId="3" xfId="1" applyFont="1" applyFill="1" applyBorder="1" applyAlignment="1" applyProtection="1">
      <alignment horizontal="center" vertical="top" wrapText="1"/>
      <protection locked="0" hidden="1"/>
    </xf>
    <xf numFmtId="0" fontId="47" fillId="7" borderId="4" xfId="1" applyFont="1" applyFill="1" applyBorder="1" applyAlignment="1" applyProtection="1">
      <alignment horizontal="center" vertical="top" wrapText="1"/>
      <protection locked="0" hidden="1"/>
    </xf>
    <xf numFmtId="0" fontId="47" fillId="7" borderId="5" xfId="1" applyFont="1" applyFill="1" applyBorder="1" applyAlignment="1" applyProtection="1">
      <alignment horizontal="center" vertical="top" wrapText="1"/>
      <protection locked="0" hidden="1"/>
    </xf>
    <xf numFmtId="0" fontId="37" fillId="0" borderId="0" xfId="8" applyFont="1" applyBorder="1" applyAlignment="1" applyProtection="1">
      <alignment horizontal="left" vertical="top" wrapText="1"/>
      <protection locked="0" hidden="1"/>
    </xf>
    <xf numFmtId="0" fontId="15" fillId="0" borderId="16" xfId="8" applyFont="1" applyBorder="1" applyAlignment="1" applyProtection="1">
      <alignment horizontal="left" vertical="top" wrapText="1"/>
      <protection locked="0" hidden="1"/>
    </xf>
    <xf numFmtId="0" fontId="18" fillId="0" borderId="6" xfId="1" applyFont="1" applyBorder="1" applyAlignment="1" applyProtection="1">
      <alignment horizontal="center" vertical="top" wrapText="1"/>
      <protection locked="0" hidden="1"/>
    </xf>
    <xf numFmtId="0" fontId="15" fillId="0" borderId="6" xfId="1" applyFont="1" applyBorder="1" applyAlignment="1" applyProtection="1">
      <alignment horizontal="center" vertical="center"/>
      <protection locked="0" hidden="1"/>
    </xf>
    <xf numFmtId="0" fontId="18" fillId="0" borderId="6" xfId="1" applyFont="1" applyBorder="1" applyAlignment="1" applyProtection="1">
      <alignment horizontal="center" vertical="justify"/>
      <protection locked="0" hidden="1"/>
    </xf>
    <xf numFmtId="0" fontId="18" fillId="0" borderId="6" xfId="1" applyFont="1" applyBorder="1" applyAlignment="1" applyProtection="1">
      <alignment horizontal="left" vertical="center" wrapText="1" indent="1"/>
      <protection locked="0" hidden="1"/>
    </xf>
    <xf numFmtId="0" fontId="18" fillId="0" borderId="6" xfId="1" applyFont="1" applyBorder="1" applyAlignment="1" applyProtection="1">
      <alignment horizontal="center" vertical="center" wrapText="1"/>
      <protection locked="0" hidden="1"/>
    </xf>
    <xf numFmtId="0" fontId="18" fillId="0" borderId="6" xfId="1" applyFont="1" applyBorder="1" applyAlignment="1" applyProtection="1">
      <alignment horizontal="left" vertical="top" wrapText="1"/>
      <protection locked="0" hidden="1"/>
    </xf>
    <xf numFmtId="0" fontId="36" fillId="0" borderId="6" xfId="1" applyFont="1" applyBorder="1" applyAlignment="1" applyProtection="1">
      <alignment horizontal="left" vertical="top" wrapText="1"/>
      <protection locked="0" hidden="1"/>
    </xf>
    <xf numFmtId="0" fontId="1" fillId="0" borderId="6" xfId="1" applyFont="1" applyBorder="1" applyAlignment="1" applyProtection="1">
      <alignment horizontal="left" vertical="top" wrapText="1"/>
      <protection locked="0" hidden="1"/>
    </xf>
    <xf numFmtId="0" fontId="45" fillId="7" borderId="0" xfId="1" applyFont="1" applyFill="1" applyAlignment="1" applyProtection="1">
      <alignment horizontal="left" vertical="top" wrapText="1"/>
      <protection locked="0" hidden="1"/>
    </xf>
    <xf numFmtId="0" fontId="15" fillId="0" borderId="0" xfId="1" applyFont="1" applyBorder="1" applyAlignment="1" applyProtection="1">
      <alignment horizontal="left" vertical="justify" wrapText="1" readingOrder="2"/>
      <protection locked="0" hidden="1"/>
    </xf>
    <xf numFmtId="0" fontId="15" fillId="7" borderId="3" xfId="1" applyFont="1" applyFill="1" applyBorder="1" applyAlignment="1" applyProtection="1">
      <alignment horizontal="center" vertical="top" wrapText="1"/>
      <protection locked="0" hidden="1"/>
    </xf>
    <xf numFmtId="0" fontId="15" fillId="7" borderId="5" xfId="1" applyFont="1" applyFill="1" applyBorder="1" applyAlignment="1" applyProtection="1">
      <alignment horizontal="center" vertical="top" wrapText="1"/>
      <protection locked="0" hidden="1"/>
    </xf>
    <xf numFmtId="0" fontId="43" fillId="0" borderId="0" xfId="1" applyFont="1" applyBorder="1" applyAlignment="1" applyProtection="1">
      <alignment horizontal="left" vertical="top" wrapText="1"/>
      <protection locked="0" hidden="1"/>
    </xf>
    <xf numFmtId="0" fontId="15" fillId="7" borderId="0" xfId="1" applyFont="1" applyFill="1" applyBorder="1" applyAlignment="1" applyProtection="1">
      <alignment horizontal="left" vertical="top" wrapText="1"/>
      <protection locked="0" hidden="1"/>
    </xf>
    <xf numFmtId="0" fontId="39" fillId="0" borderId="0" xfId="1" applyFont="1" applyBorder="1" applyAlignment="1" applyProtection="1">
      <alignment horizontal="center"/>
      <protection locked="0" hidden="1"/>
    </xf>
    <xf numFmtId="3" fontId="45" fillId="0" borderId="4" xfId="1" applyNumberFormat="1" applyFont="1" applyBorder="1" applyAlignment="1" applyProtection="1">
      <alignment horizontal="right"/>
      <protection locked="0" hidden="1"/>
    </xf>
    <xf numFmtId="14" fontId="18" fillId="0" borderId="18" xfId="1" applyNumberFormat="1" applyFont="1" applyBorder="1" applyAlignment="1" applyProtection="1">
      <alignment horizontal="left" vertical="top" wrapText="1"/>
      <protection locked="0" hidden="1"/>
    </xf>
    <xf numFmtId="0" fontId="18" fillId="0" borderId="19" xfId="1" applyFont="1" applyBorder="1" applyAlignment="1" applyProtection="1">
      <alignment horizontal="left" vertical="top" wrapText="1"/>
      <protection locked="0" hidden="1"/>
    </xf>
    <xf numFmtId="0" fontId="18" fillId="0" borderId="0" xfId="1" applyFont="1" applyBorder="1" applyAlignment="1" applyProtection="1">
      <alignment horizontal="left" vertical="top" wrapText="1"/>
      <protection locked="0" hidden="1"/>
    </xf>
    <xf numFmtId="0" fontId="18" fillId="0" borderId="0" xfId="1" applyFont="1" applyBorder="1" applyAlignment="1" applyProtection="1">
      <alignment horizontal="center" vertical="top" wrapText="1"/>
      <protection locked="0" hidden="1"/>
    </xf>
    <xf numFmtId="49" fontId="37" fillId="0" borderId="0" xfId="1" applyNumberFormat="1" applyFont="1" applyBorder="1" applyAlignment="1" applyProtection="1">
      <alignment horizontal="left" vertical="top" wrapText="1"/>
      <protection locked="0" hidden="1"/>
    </xf>
    <xf numFmtId="0" fontId="37" fillId="0" borderId="0" xfId="1" applyFont="1" applyAlignment="1" applyProtection="1">
      <alignment horizontal="left" wrapText="1"/>
      <protection locked="0" hidden="1"/>
    </xf>
    <xf numFmtId="14" fontId="38" fillId="0" borderId="0" xfId="1" applyNumberFormat="1" applyFont="1" applyBorder="1" applyAlignment="1" applyProtection="1">
      <alignment horizontal="center"/>
      <protection hidden="1"/>
    </xf>
    <xf numFmtId="0" fontId="38" fillId="0" borderId="0" xfId="1" applyFont="1" applyBorder="1" applyAlignment="1" applyProtection="1">
      <alignment horizontal="center"/>
      <protection hidden="1"/>
    </xf>
    <xf numFmtId="49" fontId="43" fillId="0" borderId="17" xfId="1" applyNumberFormat="1" applyFont="1" applyFill="1" applyBorder="1" applyAlignment="1" applyProtection="1">
      <alignment horizontal="left"/>
      <protection hidden="1"/>
    </xf>
    <xf numFmtId="0" fontId="43" fillId="0" borderId="17" xfId="1" applyFont="1" applyFill="1" applyBorder="1" applyAlignment="1" applyProtection="1">
      <alignment horizontal="left"/>
      <protection hidden="1"/>
    </xf>
    <xf numFmtId="14" fontId="18" fillId="0" borderId="0" xfId="1" applyNumberFormat="1" applyFont="1" applyBorder="1" applyAlignment="1" applyProtection="1">
      <alignment horizontal="center" vertical="top" wrapText="1"/>
      <protection locked="0" hidden="1"/>
    </xf>
    <xf numFmtId="0" fontId="15" fillId="0" borderId="17" xfId="1" applyFont="1" applyBorder="1" applyAlignment="1" applyProtection="1">
      <alignment horizontal="left" vertical="top" wrapText="1"/>
      <protection locked="0" hidden="1"/>
    </xf>
    <xf numFmtId="0" fontId="37" fillId="0" borderId="15" xfId="1" applyFont="1" applyBorder="1" applyAlignment="1" applyProtection="1">
      <alignment horizontal="left" vertical="top" wrapText="1"/>
      <protection locked="0" hidden="1"/>
    </xf>
    <xf numFmtId="3" fontId="15" fillId="0" borderId="0" xfId="1" applyNumberFormat="1" applyFont="1" applyBorder="1" applyAlignment="1" applyProtection="1">
      <alignment horizontal="right" vertical="top" wrapText="1"/>
      <protection locked="0" hidden="1"/>
    </xf>
    <xf numFmtId="0" fontId="39" fillId="7" borderId="0" xfId="1" applyFont="1" applyFill="1" applyBorder="1" applyAlignment="1" applyProtection="1">
      <alignment horizontal="center"/>
      <protection locked="0" hidden="1"/>
    </xf>
    <xf numFmtId="0" fontId="63" fillId="0" borderId="0" xfId="5" applyFont="1" applyAlignment="1" applyProtection="1">
      <alignment horizontal="center" wrapText="1"/>
      <protection hidden="1"/>
    </xf>
    <xf numFmtId="0" fontId="62" fillId="0" borderId="0" xfId="5" applyFont="1" applyAlignment="1" applyProtection="1">
      <alignment horizontal="center" wrapText="1"/>
      <protection hidden="1"/>
    </xf>
    <xf numFmtId="2" fontId="64" fillId="10" borderId="49" xfId="5" applyNumberFormat="1" applyFont="1" applyFill="1" applyBorder="1" applyAlignment="1" applyProtection="1">
      <alignment horizontal="center"/>
      <protection hidden="1"/>
    </xf>
    <xf numFmtId="0" fontId="37" fillId="0" borderId="0" xfId="1" applyFont="1" applyFill="1" applyBorder="1" applyAlignment="1" applyProtection="1">
      <alignment horizontal="center" wrapText="1"/>
      <protection hidden="1"/>
    </xf>
    <xf numFmtId="4" fontId="37" fillId="0" borderId="0" xfId="1" applyNumberFormat="1" applyFont="1" applyFill="1" applyBorder="1" applyAlignment="1" applyProtection="1">
      <alignment horizontal="center" wrapText="1"/>
      <protection hidden="1"/>
    </xf>
    <xf numFmtId="0" fontId="15" fillId="0" borderId="0" xfId="1" applyFont="1" applyFill="1" applyBorder="1" applyAlignment="1" applyProtection="1">
      <alignment horizontal="left" vertical="top" wrapText="1"/>
      <protection hidden="1"/>
    </xf>
  </cellXfs>
  <cellStyles count="17">
    <cellStyle name="Hypertextové prepojenie" xfId="2" builtinId="8"/>
    <cellStyle name="Normal_vzorvykazov98" xfId="3"/>
    <cellStyle name="Normálna 2" xfId="8"/>
    <cellStyle name="Normálna 2 2" xfId="13"/>
    <cellStyle name="Normálna 3" xfId="14"/>
    <cellStyle name="normálne" xfId="0" builtinId="0"/>
    <cellStyle name="normálne_hk" xfId="5"/>
    <cellStyle name="normálne_phE6" xfId="12"/>
    <cellStyle name="Normální 2" xfId="1"/>
    <cellStyle name="normální 4" xfId="7"/>
    <cellStyle name="Normální 6" xfId="9"/>
    <cellStyle name="normální_hk" xfId="6"/>
    <cellStyle name="normální_List1" xfId="4"/>
    <cellStyle name="Percentá 3" xfId="15"/>
    <cellStyle name="Poznámka 2" xfId="11"/>
    <cellStyle name="Procenta 2" xfId="16"/>
    <cellStyle name="Správně 2" xfId="10"/>
  </cellStyles>
  <dxfs count="0"/>
  <tableStyles count="0" defaultTableStyle="TableStyleMedium2" defaultPivotStyle="PivotStyleLight16"/>
  <colors>
    <mruColors>
      <color rgb="FF0000CC"/>
      <color rgb="FFFFFFCC"/>
      <color rgb="FF31A0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emf"/><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16:creationId xmlns="" xmlns:a16="http://schemas.microsoft.com/office/drawing/2014/main" id="{00000000-0008-0000-0600-000002000000}"/>
            </a:ext>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2017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9631</xdr:colOff>
      <xdr:row>29</xdr:row>
      <xdr:rowOff>317734</xdr:rowOff>
    </xdr:from>
    <xdr:to>
      <xdr:col>83</xdr:col>
      <xdr:colOff>3833</xdr:colOff>
      <xdr:row>40</xdr:row>
      <xdr:rowOff>158563</xdr:rowOff>
    </xdr:to>
    <xdr:pic>
      <xdr:nvPicPr>
        <xdr:cNvPr id="3" name="Obrázok 2">
          <a:extLst>
            <a:ext uri="{FF2B5EF4-FFF2-40B4-BE49-F238E27FC236}">
              <a16:creationId xmlns=""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7232302" y="4574048"/>
          <a:ext cx="2242676" cy="239352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16:creationId xmlns="" xmlns:a16="http://schemas.microsoft.com/office/drawing/2014/main" id="{00000000-0008-0000-0600-000004000000}"/>
            </a:ext>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16:creationId xmlns="" xmlns:a16="http://schemas.microsoft.com/office/drawing/2014/main" id="{00000000-0008-0000-0600-000005000000}"/>
            </a:ext>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62</xdr:col>
      <xdr:colOff>22786</xdr:colOff>
      <xdr:row>9</xdr:row>
      <xdr:rowOff>5445</xdr:rowOff>
    </xdr:to>
    <xdr:pic>
      <xdr:nvPicPr>
        <xdr:cNvPr id="6" name="Obrázok 3">
          <a:extLst>
            <a:ext uri="{FF2B5EF4-FFF2-40B4-BE49-F238E27FC236}">
              <a16:creationId xmlns="" xmlns:a16="http://schemas.microsoft.com/office/drawing/2014/main" id="{00000000-0008-0000-0600-000006000000}"/>
            </a:ext>
          </a:extLst>
        </xdr:cNvPr>
        <xdr:cNvPicPr>
          <a:picLocks noChangeAspect="1"/>
        </xdr:cNvPicPr>
      </xdr:nvPicPr>
      <xdr:blipFill>
        <a:blip xmlns:r="http://schemas.openxmlformats.org/officeDocument/2006/relationships" r:embed="rId2" cstate="print"/>
        <a:stretch>
          <a:fillRect/>
        </a:stretch>
      </xdr:blipFill>
      <xdr:spPr>
        <a:xfrm>
          <a:off x="6359980" y="527959"/>
          <a:ext cx="673207" cy="849086"/>
        </a:xfrm>
        <a:prstGeom prst="rect">
          <a:avLst/>
        </a:prstGeom>
      </xdr:spPr>
    </xdr:pic>
    <xdr:clientData/>
  </xdr:twoCellAnchor>
  <xdr:twoCellAnchor editAs="oneCell">
    <xdr:from>
      <xdr:col>64</xdr:col>
      <xdr:colOff>92529</xdr:colOff>
      <xdr:row>4</xdr:row>
      <xdr:rowOff>10886</xdr:rowOff>
    </xdr:from>
    <xdr:to>
      <xdr:col>78</xdr:col>
      <xdr:colOff>92309</xdr:colOff>
      <xdr:row>9</xdr:row>
      <xdr:rowOff>77457</xdr:rowOff>
    </xdr:to>
    <xdr:pic>
      <xdr:nvPicPr>
        <xdr:cNvPr id="8" name="Obrázok 6">
          <a:extLst>
            <a:ext uri="{FF2B5EF4-FFF2-40B4-BE49-F238E27FC236}">
              <a16:creationId xmlns="" xmlns:a16="http://schemas.microsoft.com/office/drawing/2014/main" id="{00000000-0008-0000-0600-000008000000}"/>
            </a:ext>
          </a:extLst>
        </xdr:cNvPr>
        <xdr:cNvPicPr>
          <a:picLocks noChangeAspect="1"/>
        </xdr:cNvPicPr>
      </xdr:nvPicPr>
      <xdr:blipFill>
        <a:blip xmlns:r="http://schemas.openxmlformats.org/officeDocument/2006/relationships" r:embed="rId3" cstate="print"/>
        <a:stretch>
          <a:fillRect/>
        </a:stretch>
      </xdr:blipFill>
      <xdr:spPr>
        <a:xfrm>
          <a:off x="7190015" y="620486"/>
          <a:ext cx="1752380" cy="828571"/>
        </a:xfrm>
        <a:prstGeom prst="rect">
          <a:avLst/>
        </a:prstGeom>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16:creationId xmlns="" xmlns:a16="http://schemas.microsoft.com/office/drawing/2014/main" id="{00000000-0008-0000-0600-00000A000000}"/>
            </a:ext>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 xmlns:a16="http://schemas.microsoft.com/office/drawing/2014/main" id="{00000000-0008-0000-0600-00000C000000}"/>
            </a:ext>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48030</xdr:colOff>
      <xdr:row>9</xdr:row>
      <xdr:rowOff>104068</xdr:rowOff>
    </xdr:from>
    <xdr:to>
      <xdr:col>81</xdr:col>
      <xdr:colOff>38465</xdr:colOff>
      <xdr:row>17</xdr:row>
      <xdr:rowOff>27037</xdr:rowOff>
    </xdr:to>
    <xdr:pic>
      <xdr:nvPicPr>
        <xdr:cNvPr id="14" name="Obrázok 10">
          <a:extLst>
            <a:ext uri="{FF2B5EF4-FFF2-40B4-BE49-F238E27FC236}">
              <a16:creationId xmlns=""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stretch>
          <a:fillRect/>
        </a:stretch>
      </xdr:blipFill>
      <xdr:spPr>
        <a:xfrm>
          <a:off x="6319876" y="1488856"/>
          <a:ext cx="3031108" cy="1000027"/>
        </a:xfrm>
        <a:prstGeom prst="rect">
          <a:avLst/>
        </a:prstGeom>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16:creationId xmlns="" xmlns:a16="http://schemas.microsoft.com/office/drawing/2014/main" id="{00000000-0008-0000-0600-00000F000000}"/>
            </a:ext>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16:creationId xmlns="" xmlns:a16="http://schemas.microsoft.com/office/drawing/2014/main" id="{00000000-0008-0000-0600-000010000000}"/>
            </a:ext>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16:creationId xmlns="" xmlns:a16="http://schemas.microsoft.com/office/drawing/2014/main" id="{00000000-0008-0000-0600-000011000000}"/>
            </a:ext>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61</xdr:col>
      <xdr:colOff>123092</xdr:colOff>
      <xdr:row>64</xdr:row>
      <xdr:rowOff>93784</xdr:rowOff>
    </xdr:from>
    <xdr:to>
      <xdr:col>67</xdr:col>
      <xdr:colOff>90852</xdr:colOff>
      <xdr:row>66</xdr:row>
      <xdr:rowOff>57442</xdr:rowOff>
    </xdr:to>
    <xdr:pic>
      <xdr:nvPicPr>
        <xdr:cNvPr id="18" name="Obrázek 17">
          <a:extLst>
            <a:ext uri="{FF2B5EF4-FFF2-40B4-BE49-F238E27FC236}">
              <a16:creationId xmlns=""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7009667" y="8961559"/>
          <a:ext cx="710711" cy="268458"/>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935935</xdr:colOff>
      <xdr:row>0</xdr:row>
      <xdr:rowOff>24020</xdr:rowOff>
    </xdr:from>
    <xdr:to>
      <xdr:col>19</xdr:col>
      <xdr:colOff>284094</xdr:colOff>
      <xdr:row>1</xdr:row>
      <xdr:rowOff>99391</xdr:rowOff>
    </xdr:to>
    <xdr:sp macro="" textlink="">
      <xdr:nvSpPr>
        <xdr:cNvPr id="2" name="BlokTextu 1"/>
        <xdr:cNvSpPr txBox="1"/>
      </xdr:nvSpPr>
      <xdr:spPr>
        <a:xfrm>
          <a:off x="8594035" y="24020"/>
          <a:ext cx="3377234" cy="5039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100"/>
            <a:t>Po vysvetlení zakladu Cash Flow budeme pridávať  nové riadky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udit/DOKUM%20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praca%20Kamil\poznamky%202017%20CF\sidus\HK%20201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margita.markova/AppData/Local/Microsoft/Windows/Temporary%20Internet%20Files/Content.Outlook/IJER56HN/HK%20201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EIPS/Pozn&#225;mky%202016/Poznamky%20uctovna%20jednotka/HK201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 val="hl_akt_r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 sheetId="1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Mapa listov"/>
      <sheetName val="OBSAH SPISU"/>
      <sheetName val="ISA 210 – Dohodnutie podmienok "/>
      <sheetName val="ISA 220A – Kontrola kvality"/>
      <sheetName val="ISA 220 POSÚDENIE  NEZÁV indi"/>
      <sheetName val="ISA 220 POSÚDENIE  NEZÁVISLO "/>
      <sheetName val="ISA 220 – Kontrola kvality FV"/>
      <sheetName val="ISA 230A – Audítorská dokum"/>
      <sheetName val="ISA 230B – Audítorská záv zhrnu"/>
      <sheetName val="ISA 230C Overenie súladu"/>
      <sheetName val="ISA 240A – Zodpovednosť audit"/>
      <sheetName val="ISA 240B – Zodpovednosť"/>
      <sheetName val="ISA 250 – Zohľadnenie zákonov"/>
      <sheetName val="ISA 260 Komunikácia s osob"/>
      <sheetName val="ISA 300A – Plánovanie auditu"/>
      <sheetName val="ISA 300B – Plánovanie auditu"/>
      <sheetName val="ISA 315A Reakcie na riziká kom"/>
      <sheetName val="ISA 315B Reakcie na riziká pre"/>
      <sheetName val="ISA 320A – Významnosť pri"/>
      <sheetName val="ISA 320B – Významnosť pri"/>
      <sheetName val="ISA 320C – Významnosť pri"/>
      <sheetName val="ISA 330A Reakcie na posúdene r"/>
      <sheetName val="ISA 402 INFO Z  PREDBEŽ OVEROV"/>
      <sheetName val="ISA 501A Účasť na inventarizáci"/>
      <sheetName val="ISA 501B Účasť na inventarizáci"/>
      <sheetName val="ISA 510 Začiatočné stavy"/>
      <sheetName val="ISA 550 Spriaznené osoby "/>
      <sheetName val="ISA 550 Transakcie so spriaznen"/>
      <sheetName val="ISA 560 – Nasledujúce udalosti"/>
      <sheetName val="ISA 570 Nepretržité pokračov"/>
      <sheetName val="1 HL KNIHA anallýza"/>
      <sheetName val="4 Stanovenie výberu 2"/>
      <sheetName val="4 Stanovenie výberu 3"/>
      <sheetName val="5 SUVAHAVUJ"/>
      <sheetName val="6 Analýza nákladov"/>
      <sheetName val="Osnova"/>
      <sheetName val="Hlavicka"/>
      <sheetName val="hk2015"/>
      <sheetName val="hk2014"/>
      <sheetName val="hk2013"/>
      <sheetName val="CASH FLOW DU n"/>
      <sheetName val="ANALYTIKAVUJ"/>
      <sheetName val="VstupHlavička"/>
      <sheetName val="PrekladHlav"/>
      <sheetName val="List1"/>
      <sheetName val="suvaha_p"/>
      <sheetName val="vykaz_p"/>
      <sheetName val="DOKUM 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
          <cell r="A3">
            <v>1</v>
          </cell>
        </row>
      </sheetData>
      <sheetData sheetId="44"/>
      <sheetData sheetId="45"/>
      <sheetData sheetId="46"/>
      <sheetData sheetId="47"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List1"/>
      <sheetName val="HK 2018"/>
      <sheetName val="Hlavicka"/>
      <sheetName val="SUVAHAVUJ"/>
      <sheetName val="suvaha_p"/>
      <sheetName val="vykaz_p"/>
    </sheetNames>
    <sheetDataSet>
      <sheetData sheetId="0">
        <row r="1">
          <cell r="A1" t="str">
            <v>Produkt 4D - Sidus</v>
          </cell>
          <cell r="B1">
            <v>0</v>
          </cell>
          <cell r="C1">
            <v>0</v>
          </cell>
          <cell r="D1">
            <v>0</v>
          </cell>
          <cell r="E1">
            <v>0</v>
          </cell>
          <cell r="F1">
            <v>0</v>
          </cell>
          <cell r="G1">
            <v>0</v>
          </cell>
        </row>
        <row r="2">
          <cell r="A2" t="str">
            <v>SUMA - HLAVNÁ KNIHA</v>
          </cell>
          <cell r="B2">
            <v>0</v>
          </cell>
          <cell r="C2">
            <v>0</v>
          </cell>
          <cell r="D2">
            <v>0</v>
          </cell>
          <cell r="E2">
            <v>0</v>
          </cell>
          <cell r="F2">
            <v>0</v>
          </cell>
          <cell r="G2">
            <v>0</v>
          </cell>
        </row>
        <row r="3">
          <cell r="A3" t="str">
            <v>Podnik: O R A G R O spol. s r.o., Oravské Veselé</v>
          </cell>
          <cell r="B3">
            <v>0</v>
          </cell>
          <cell r="C3">
            <v>0</v>
          </cell>
          <cell r="D3">
            <v>0</v>
          </cell>
          <cell r="E3">
            <v>0</v>
          </cell>
          <cell r="F3">
            <v>0</v>
          </cell>
          <cell r="G3">
            <v>0</v>
          </cell>
        </row>
        <row r="4">
          <cell r="A4" t="str">
            <v>SU</v>
          </cell>
          <cell r="B4" t="str">
            <v>Rok</v>
          </cell>
          <cell r="C4" t="str">
            <v>Obdobie</v>
          </cell>
          <cell r="D4" t="str">
            <v>Dávka</v>
          </cell>
          <cell r="E4" t="str">
            <v>Názov SUAU</v>
          </cell>
          <cell r="F4" t="str">
            <v>Počiatočný stav MD</v>
          </cell>
          <cell r="G4" t="str">
            <v>Počiatočný stav Dal</v>
          </cell>
        </row>
        <row r="5">
          <cell r="A5" t="str">
            <v>013</v>
          </cell>
          <cell r="B5" t="str">
            <v>2018</v>
          </cell>
          <cell r="C5" t="str">
            <v>12</v>
          </cell>
          <cell r="D5" t="str">
            <v>0</v>
          </cell>
          <cell r="E5" t="str">
            <v/>
          </cell>
          <cell r="F5">
            <v>1957.38</v>
          </cell>
          <cell r="G5">
            <v>0</v>
          </cell>
          <cell r="J5">
            <v>0</v>
          </cell>
          <cell r="K5">
            <v>0</v>
          </cell>
          <cell r="L5">
            <v>1957.38</v>
          </cell>
        </row>
        <row r="6">
          <cell r="A6" t="str">
            <v>014</v>
          </cell>
          <cell r="B6" t="str">
            <v>2018</v>
          </cell>
          <cell r="C6" t="str">
            <v>12</v>
          </cell>
          <cell r="D6" t="str">
            <v>0</v>
          </cell>
          <cell r="E6" t="str">
            <v/>
          </cell>
          <cell r="F6">
            <v>5072.96</v>
          </cell>
          <cell r="G6">
            <v>0</v>
          </cell>
          <cell r="J6">
            <v>0</v>
          </cell>
          <cell r="K6">
            <v>0</v>
          </cell>
          <cell r="L6">
            <v>5072.96</v>
          </cell>
        </row>
        <row r="7">
          <cell r="A7" t="str">
            <v>019</v>
          </cell>
          <cell r="B7" t="str">
            <v>2018</v>
          </cell>
          <cell r="C7" t="str">
            <v>12</v>
          </cell>
          <cell r="D7" t="str">
            <v>0</v>
          </cell>
          <cell r="E7" t="str">
            <v/>
          </cell>
          <cell r="F7">
            <v>876.45</v>
          </cell>
          <cell r="G7">
            <v>0</v>
          </cell>
          <cell r="J7">
            <v>0</v>
          </cell>
          <cell r="K7">
            <v>0</v>
          </cell>
          <cell r="L7">
            <v>876.45</v>
          </cell>
        </row>
        <row r="8">
          <cell r="A8" t="str">
            <v>021</v>
          </cell>
          <cell r="B8" t="str">
            <v>2018</v>
          </cell>
          <cell r="C8" t="str">
            <v>12</v>
          </cell>
          <cell r="D8" t="str">
            <v>0</v>
          </cell>
          <cell r="E8" t="str">
            <v/>
          </cell>
          <cell r="F8">
            <v>1534986.67</v>
          </cell>
          <cell r="G8">
            <v>0</v>
          </cell>
          <cell r="J8">
            <v>173189.29</v>
          </cell>
          <cell r="K8">
            <v>180281.46</v>
          </cell>
          <cell r="L8">
            <v>1527894.5</v>
          </cell>
        </row>
        <row r="9">
          <cell r="A9" t="str">
            <v>022</v>
          </cell>
          <cell r="B9" t="str">
            <v>2018</v>
          </cell>
          <cell r="C9" t="str">
            <v>12</v>
          </cell>
          <cell r="D9" t="str">
            <v>0</v>
          </cell>
          <cell r="E9" t="str">
            <v/>
          </cell>
          <cell r="F9">
            <v>8638894.3399999999</v>
          </cell>
          <cell r="G9">
            <v>0</v>
          </cell>
          <cell r="J9">
            <v>562968.71</v>
          </cell>
          <cell r="K9">
            <v>1077931.5900000001</v>
          </cell>
          <cell r="L9">
            <v>8123931.46</v>
          </cell>
        </row>
        <row r="10">
          <cell r="A10" t="str">
            <v>026</v>
          </cell>
          <cell r="B10" t="str">
            <v>2018</v>
          </cell>
          <cell r="C10" t="str">
            <v>12</v>
          </cell>
          <cell r="D10" t="str">
            <v>0</v>
          </cell>
          <cell r="E10" t="str">
            <v/>
          </cell>
          <cell r="F10">
            <v>2948.84</v>
          </cell>
          <cell r="G10">
            <v>0</v>
          </cell>
          <cell r="J10">
            <v>6186.11</v>
          </cell>
          <cell r="K10">
            <v>3809.77</v>
          </cell>
          <cell r="L10">
            <v>5325.18</v>
          </cell>
        </row>
        <row r="11">
          <cell r="A11" t="str">
            <v>031</v>
          </cell>
          <cell r="B11" t="str">
            <v>2018</v>
          </cell>
          <cell r="C11" t="str">
            <v>12</v>
          </cell>
          <cell r="D11" t="str">
            <v>0</v>
          </cell>
          <cell r="E11" t="str">
            <v/>
          </cell>
          <cell r="F11">
            <v>66461.649999999994</v>
          </cell>
          <cell r="G11">
            <v>0</v>
          </cell>
          <cell r="J11">
            <v>0</v>
          </cell>
          <cell r="K11">
            <v>43740.68</v>
          </cell>
          <cell r="L11">
            <v>22720.97</v>
          </cell>
        </row>
        <row r="12">
          <cell r="A12" t="str">
            <v>041</v>
          </cell>
          <cell r="B12" t="str">
            <v>2018</v>
          </cell>
          <cell r="C12" t="str">
            <v>12</v>
          </cell>
          <cell r="D12" t="str">
            <v>0</v>
          </cell>
          <cell r="E12" t="str">
            <v/>
          </cell>
          <cell r="F12">
            <v>2676.39</v>
          </cell>
          <cell r="G12">
            <v>0</v>
          </cell>
          <cell r="J12">
            <v>0</v>
          </cell>
          <cell r="K12">
            <v>0</v>
          </cell>
          <cell r="L12">
            <v>2676.39</v>
          </cell>
        </row>
        <row r="13">
          <cell r="A13" t="str">
            <v>042</v>
          </cell>
          <cell r="B13" t="str">
            <v>2018</v>
          </cell>
          <cell r="C13" t="str">
            <v>12</v>
          </cell>
          <cell r="D13" t="str">
            <v>0</v>
          </cell>
          <cell r="E13" t="str">
            <v/>
          </cell>
          <cell r="F13">
            <v>1195.6300000000001</v>
          </cell>
          <cell r="G13">
            <v>0</v>
          </cell>
          <cell r="J13">
            <v>568409.18999999994</v>
          </cell>
          <cell r="K13">
            <v>569154.81999999995</v>
          </cell>
          <cell r="L13">
            <v>450</v>
          </cell>
        </row>
        <row r="14">
          <cell r="A14" t="str">
            <v>063</v>
          </cell>
          <cell r="B14" t="str">
            <v>2018</v>
          </cell>
          <cell r="C14" t="str">
            <v>12</v>
          </cell>
          <cell r="D14" t="str">
            <v>0</v>
          </cell>
          <cell r="E14" t="str">
            <v/>
          </cell>
          <cell r="F14">
            <v>259558.03</v>
          </cell>
          <cell r="G14">
            <v>0</v>
          </cell>
          <cell r="J14">
            <v>0</v>
          </cell>
          <cell r="K14">
            <v>47.39</v>
          </cell>
          <cell r="L14">
            <v>259510.64</v>
          </cell>
        </row>
        <row r="15">
          <cell r="A15" t="str">
            <v>067</v>
          </cell>
          <cell r="B15" t="str">
            <v>2018</v>
          </cell>
          <cell r="C15" t="str">
            <v>12</v>
          </cell>
          <cell r="D15" t="str">
            <v>0</v>
          </cell>
          <cell r="E15" t="str">
            <v/>
          </cell>
          <cell r="F15">
            <v>30000</v>
          </cell>
          <cell r="G15">
            <v>0</v>
          </cell>
          <cell r="J15">
            <v>0</v>
          </cell>
          <cell r="K15">
            <v>0</v>
          </cell>
          <cell r="L15">
            <v>30000</v>
          </cell>
        </row>
        <row r="16">
          <cell r="A16" t="str">
            <v>073</v>
          </cell>
          <cell r="B16" t="str">
            <v>2018</v>
          </cell>
          <cell r="C16" t="str">
            <v>12</v>
          </cell>
          <cell r="D16" t="str">
            <v>0</v>
          </cell>
          <cell r="E16" t="str">
            <v/>
          </cell>
          <cell r="F16">
            <v>0</v>
          </cell>
          <cell r="G16">
            <v>1957.38</v>
          </cell>
          <cell r="J16">
            <v>0</v>
          </cell>
          <cell r="K16">
            <v>0</v>
          </cell>
          <cell r="L16">
            <v>-1957.38</v>
          </cell>
        </row>
        <row r="17">
          <cell r="A17" t="str">
            <v>074</v>
          </cell>
          <cell r="B17" t="str">
            <v>2018</v>
          </cell>
          <cell r="C17" t="str">
            <v>12</v>
          </cell>
          <cell r="D17" t="str">
            <v>0</v>
          </cell>
          <cell r="E17" t="str">
            <v/>
          </cell>
          <cell r="F17">
            <v>0</v>
          </cell>
          <cell r="G17">
            <v>5072.96</v>
          </cell>
          <cell r="J17">
            <v>0</v>
          </cell>
          <cell r="K17">
            <v>0</v>
          </cell>
          <cell r="L17">
            <v>-5072.96</v>
          </cell>
        </row>
        <row r="18">
          <cell r="A18" t="str">
            <v>079</v>
          </cell>
          <cell r="B18" t="str">
            <v>2018</v>
          </cell>
          <cell r="C18" t="str">
            <v>12</v>
          </cell>
          <cell r="D18" t="str">
            <v>0</v>
          </cell>
          <cell r="E18" t="str">
            <v/>
          </cell>
          <cell r="F18">
            <v>0</v>
          </cell>
          <cell r="G18">
            <v>876.45</v>
          </cell>
          <cell r="J18">
            <v>0</v>
          </cell>
          <cell r="K18">
            <v>0</v>
          </cell>
          <cell r="L18">
            <v>-876.45</v>
          </cell>
        </row>
        <row r="19">
          <cell r="A19" t="str">
            <v>081</v>
          </cell>
          <cell r="B19" t="str">
            <v>2018</v>
          </cell>
          <cell r="C19" t="str">
            <v>12</v>
          </cell>
          <cell r="D19" t="str">
            <v>0</v>
          </cell>
          <cell r="E19" t="str">
            <v/>
          </cell>
          <cell r="F19">
            <v>0</v>
          </cell>
          <cell r="G19">
            <v>126301.64</v>
          </cell>
          <cell r="J19">
            <v>44158.43</v>
          </cell>
          <cell r="K19">
            <v>94109.63</v>
          </cell>
          <cell r="L19">
            <v>-176252.84</v>
          </cell>
        </row>
        <row r="20">
          <cell r="A20" t="str">
            <v>082</v>
          </cell>
          <cell r="B20" t="str">
            <v>2018</v>
          </cell>
          <cell r="C20" t="str">
            <v>12</v>
          </cell>
          <cell r="D20" t="str">
            <v>0</v>
          </cell>
          <cell r="E20" t="str">
            <v/>
          </cell>
          <cell r="F20">
            <v>0</v>
          </cell>
          <cell r="G20">
            <v>5487000.8700000001</v>
          </cell>
          <cell r="J20">
            <v>1077931.5900000001</v>
          </cell>
          <cell r="K20">
            <v>639402.28</v>
          </cell>
          <cell r="L20">
            <v>-5048471.5599999996</v>
          </cell>
        </row>
        <row r="21">
          <cell r="A21" t="str">
            <v>086</v>
          </cell>
          <cell r="B21" t="str">
            <v>2018</v>
          </cell>
          <cell r="C21" t="str">
            <v>12</v>
          </cell>
          <cell r="D21" t="str">
            <v>0</v>
          </cell>
          <cell r="E21" t="str">
            <v/>
          </cell>
          <cell r="F21">
            <v>0</v>
          </cell>
          <cell r="G21">
            <v>1534</v>
          </cell>
          <cell r="J21">
            <v>3809.77</v>
          </cell>
          <cell r="K21">
            <v>4292.68</v>
          </cell>
          <cell r="L21">
            <v>-2016.91</v>
          </cell>
        </row>
        <row r="22">
          <cell r="A22" t="str">
            <v>111</v>
          </cell>
          <cell r="B22" t="str">
            <v>2018</v>
          </cell>
          <cell r="C22" t="str">
            <v>12</v>
          </cell>
          <cell r="D22" t="str">
            <v>0</v>
          </cell>
          <cell r="E22" t="str">
            <v/>
          </cell>
          <cell r="F22">
            <v>0</v>
          </cell>
          <cell r="G22">
            <v>0</v>
          </cell>
          <cell r="J22">
            <v>368132.22</v>
          </cell>
          <cell r="K22">
            <v>368132.22</v>
          </cell>
          <cell r="L22">
            <v>0</v>
          </cell>
        </row>
        <row r="23">
          <cell r="A23" t="str">
            <v>112</v>
          </cell>
          <cell r="B23" t="str">
            <v>2018</v>
          </cell>
          <cell r="C23" t="str">
            <v>12</v>
          </cell>
          <cell r="D23" t="str">
            <v>0</v>
          </cell>
          <cell r="E23" t="str">
            <v/>
          </cell>
          <cell r="F23">
            <v>147870.16</v>
          </cell>
          <cell r="G23">
            <v>0</v>
          </cell>
          <cell r="J23">
            <v>368132.22</v>
          </cell>
          <cell r="K23">
            <v>362446.32</v>
          </cell>
          <cell r="L23">
            <v>153556.06</v>
          </cell>
        </row>
        <row r="24">
          <cell r="A24" t="str">
            <v>123</v>
          </cell>
          <cell r="B24" t="str">
            <v>2018</v>
          </cell>
          <cell r="C24" t="str">
            <v>12</v>
          </cell>
          <cell r="D24" t="str">
            <v>0</v>
          </cell>
          <cell r="E24" t="str">
            <v/>
          </cell>
          <cell r="F24">
            <v>0</v>
          </cell>
          <cell r="G24">
            <v>0</v>
          </cell>
          <cell r="J24">
            <v>45240</v>
          </cell>
          <cell r="K24">
            <v>45240</v>
          </cell>
          <cell r="L24">
            <v>0</v>
          </cell>
        </row>
        <row r="25">
          <cell r="A25" t="str">
            <v>124</v>
          </cell>
          <cell r="B25" t="str">
            <v>2018</v>
          </cell>
          <cell r="C25" t="str">
            <v>12</v>
          </cell>
          <cell r="D25" t="str">
            <v>0</v>
          </cell>
          <cell r="E25" t="str">
            <v/>
          </cell>
          <cell r="F25">
            <v>7874.91</v>
          </cell>
          <cell r="G25">
            <v>0</v>
          </cell>
          <cell r="J25">
            <v>34312.480000000003</v>
          </cell>
          <cell r="K25">
            <v>30435.64</v>
          </cell>
          <cell r="L25">
            <v>11751.75</v>
          </cell>
        </row>
        <row r="26">
          <cell r="A26" t="str">
            <v>131</v>
          </cell>
          <cell r="B26" t="str">
            <v>2018</v>
          </cell>
          <cell r="C26" t="str">
            <v>12</v>
          </cell>
          <cell r="D26" t="str">
            <v>0</v>
          </cell>
          <cell r="E26" t="str">
            <v/>
          </cell>
          <cell r="F26">
            <v>0</v>
          </cell>
          <cell r="G26">
            <v>0</v>
          </cell>
          <cell r="J26">
            <v>163035.19</v>
          </cell>
          <cell r="K26">
            <v>163035.19</v>
          </cell>
          <cell r="L26">
            <v>0</v>
          </cell>
        </row>
        <row r="27">
          <cell r="A27" t="str">
            <v>132</v>
          </cell>
          <cell r="B27" t="str">
            <v>2018</v>
          </cell>
          <cell r="C27" t="str">
            <v>12</v>
          </cell>
          <cell r="D27" t="str">
            <v>0</v>
          </cell>
          <cell r="E27" t="str">
            <v/>
          </cell>
          <cell r="F27">
            <v>397483.09</v>
          </cell>
          <cell r="G27">
            <v>0</v>
          </cell>
          <cell r="J27">
            <v>163035.19</v>
          </cell>
          <cell r="K27">
            <v>361306.53</v>
          </cell>
          <cell r="L27">
            <v>199211.75</v>
          </cell>
        </row>
        <row r="28">
          <cell r="A28" t="str">
            <v>211</v>
          </cell>
          <cell r="B28" t="str">
            <v>2018</v>
          </cell>
          <cell r="C28" t="str">
            <v>12</v>
          </cell>
          <cell r="D28" t="str">
            <v>0</v>
          </cell>
          <cell r="E28" t="str">
            <v/>
          </cell>
          <cell r="F28">
            <v>186764.94</v>
          </cell>
          <cell r="G28">
            <v>0</v>
          </cell>
          <cell r="J28">
            <v>184474.17</v>
          </cell>
          <cell r="K28">
            <v>153525.34</v>
          </cell>
          <cell r="L28">
            <v>217713.77</v>
          </cell>
        </row>
        <row r="29">
          <cell r="A29" t="str">
            <v>213</v>
          </cell>
          <cell r="B29" t="str">
            <v>2018</v>
          </cell>
          <cell r="C29" t="str">
            <v>12</v>
          </cell>
          <cell r="D29" t="str">
            <v>0</v>
          </cell>
          <cell r="E29" t="str">
            <v/>
          </cell>
          <cell r="F29">
            <v>0</v>
          </cell>
          <cell r="G29">
            <v>0</v>
          </cell>
          <cell r="J29">
            <v>7946.8</v>
          </cell>
          <cell r="K29">
            <v>7946.8</v>
          </cell>
          <cell r="L29">
            <v>0</v>
          </cell>
        </row>
        <row r="30">
          <cell r="A30" t="str">
            <v>221</v>
          </cell>
          <cell r="B30" t="str">
            <v>2018</v>
          </cell>
          <cell r="C30" t="str">
            <v>12</v>
          </cell>
          <cell r="D30" t="str">
            <v>0</v>
          </cell>
          <cell r="E30" t="str">
            <v/>
          </cell>
          <cell r="F30">
            <v>9886.75</v>
          </cell>
          <cell r="G30">
            <v>1568853.34</v>
          </cell>
          <cell r="J30">
            <v>9054452.4700000007</v>
          </cell>
          <cell r="K30">
            <v>9777311.0399999991</v>
          </cell>
          <cell r="L30">
            <v>-2281825.16</v>
          </cell>
        </row>
        <row r="31">
          <cell r="A31" t="str">
            <v>261</v>
          </cell>
          <cell r="B31" t="str">
            <v>2018</v>
          </cell>
          <cell r="C31" t="str">
            <v>12</v>
          </cell>
          <cell r="D31" t="str">
            <v>0</v>
          </cell>
          <cell r="E31" t="str">
            <v/>
          </cell>
          <cell r="F31">
            <v>0</v>
          </cell>
          <cell r="G31">
            <v>884.69</v>
          </cell>
          <cell r="J31">
            <v>4760244.74</v>
          </cell>
          <cell r="K31">
            <v>4759367.63</v>
          </cell>
          <cell r="L31">
            <v>-7.58</v>
          </cell>
        </row>
        <row r="32">
          <cell r="A32" t="str">
            <v>311</v>
          </cell>
          <cell r="B32" t="str">
            <v>2018</v>
          </cell>
          <cell r="C32" t="str">
            <v>12</v>
          </cell>
          <cell r="D32" t="str">
            <v>0</v>
          </cell>
          <cell r="E32" t="str">
            <v/>
          </cell>
          <cell r="F32">
            <v>1035706.14</v>
          </cell>
          <cell r="G32">
            <v>0</v>
          </cell>
          <cell r="J32">
            <v>4721707.9000000004</v>
          </cell>
          <cell r="K32">
            <v>3444148.37</v>
          </cell>
          <cell r="L32">
            <v>2313265.67</v>
          </cell>
        </row>
        <row r="33">
          <cell r="A33" t="str">
            <v>314</v>
          </cell>
          <cell r="B33" t="str">
            <v>2018</v>
          </cell>
          <cell r="C33" t="str">
            <v>12</v>
          </cell>
          <cell r="D33" t="str">
            <v>0</v>
          </cell>
          <cell r="E33" t="str">
            <v/>
          </cell>
          <cell r="F33">
            <v>6022.04</v>
          </cell>
          <cell r="G33">
            <v>0</v>
          </cell>
          <cell r="J33">
            <v>2403.96</v>
          </cell>
          <cell r="K33">
            <v>3575</v>
          </cell>
          <cell r="L33">
            <v>4851</v>
          </cell>
        </row>
        <row r="34">
          <cell r="A34" t="str">
            <v>315</v>
          </cell>
          <cell r="B34" t="str">
            <v>2018</v>
          </cell>
          <cell r="C34" t="str">
            <v>12</v>
          </cell>
          <cell r="D34" t="str">
            <v>0</v>
          </cell>
          <cell r="E34" t="str">
            <v/>
          </cell>
          <cell r="F34">
            <v>5709.55</v>
          </cell>
          <cell r="G34">
            <v>0</v>
          </cell>
          <cell r="J34">
            <v>683015.16</v>
          </cell>
          <cell r="K34">
            <v>684953.42</v>
          </cell>
          <cell r="L34">
            <v>3771.29</v>
          </cell>
        </row>
        <row r="35">
          <cell r="A35" t="str">
            <v>321</v>
          </cell>
          <cell r="B35" t="str">
            <v>2018</v>
          </cell>
          <cell r="C35" t="str">
            <v>12</v>
          </cell>
          <cell r="D35" t="str">
            <v>0</v>
          </cell>
          <cell r="E35" t="str">
            <v/>
          </cell>
          <cell r="F35">
            <v>0</v>
          </cell>
          <cell r="G35">
            <v>665638.19999999995</v>
          </cell>
          <cell r="J35">
            <v>2727422.8</v>
          </cell>
          <cell r="K35">
            <v>2471404.91</v>
          </cell>
          <cell r="L35">
            <v>-409620.31</v>
          </cell>
        </row>
        <row r="36">
          <cell r="A36" t="str">
            <v>323</v>
          </cell>
          <cell r="B36" t="str">
            <v>2018</v>
          </cell>
          <cell r="C36" t="str">
            <v>12</v>
          </cell>
          <cell r="D36" t="str">
            <v>0</v>
          </cell>
          <cell r="E36" t="str">
            <v/>
          </cell>
          <cell r="F36">
            <v>0</v>
          </cell>
          <cell r="G36">
            <v>9069.14</v>
          </cell>
          <cell r="J36">
            <v>9069.14</v>
          </cell>
          <cell r="K36">
            <v>19197.11</v>
          </cell>
          <cell r="L36">
            <v>-19197.11</v>
          </cell>
        </row>
        <row r="37">
          <cell r="A37" t="str">
            <v>324</v>
          </cell>
          <cell r="B37" t="str">
            <v>2018</v>
          </cell>
          <cell r="C37" t="str">
            <v>12</v>
          </cell>
          <cell r="D37" t="str">
            <v>0</v>
          </cell>
          <cell r="E37" t="str">
            <v>Prijaté preddavky na dodávky a služby</v>
          </cell>
          <cell r="F37">
            <v>0</v>
          </cell>
          <cell r="G37">
            <v>0</v>
          </cell>
          <cell r="J37">
            <v>0</v>
          </cell>
          <cell r="K37">
            <v>2870.4</v>
          </cell>
          <cell r="L37">
            <v>-2870.4</v>
          </cell>
        </row>
        <row r="38">
          <cell r="A38" t="str">
            <v>325</v>
          </cell>
          <cell r="B38" t="str">
            <v>2018</v>
          </cell>
          <cell r="C38" t="str">
            <v>12</v>
          </cell>
          <cell r="D38" t="str">
            <v>0</v>
          </cell>
          <cell r="E38" t="str">
            <v/>
          </cell>
          <cell r="F38">
            <v>0</v>
          </cell>
          <cell r="G38">
            <v>315.99</v>
          </cell>
          <cell r="J38">
            <v>234428.78</v>
          </cell>
          <cell r="K38">
            <v>234515.09</v>
          </cell>
          <cell r="L38">
            <v>-402.3</v>
          </cell>
        </row>
        <row r="39">
          <cell r="A39" t="str">
            <v>326</v>
          </cell>
          <cell r="B39" t="str">
            <v>2018</v>
          </cell>
          <cell r="C39" t="str">
            <v>12</v>
          </cell>
          <cell r="D39" t="str">
            <v>0</v>
          </cell>
          <cell r="E39" t="str">
            <v/>
          </cell>
          <cell r="F39">
            <v>0</v>
          </cell>
          <cell r="G39">
            <v>3081.4</v>
          </cell>
          <cell r="J39">
            <v>3081</v>
          </cell>
          <cell r="K39">
            <v>46.6</v>
          </cell>
          <cell r="L39">
            <v>-47</v>
          </cell>
        </row>
        <row r="40">
          <cell r="A40" t="str">
            <v>331</v>
          </cell>
          <cell r="B40" t="str">
            <v>2018</v>
          </cell>
          <cell r="C40" t="str">
            <v>12</v>
          </cell>
          <cell r="D40" t="str">
            <v>0</v>
          </cell>
          <cell r="E40" t="str">
            <v/>
          </cell>
          <cell r="F40">
            <v>0</v>
          </cell>
          <cell r="G40">
            <v>58091.6</v>
          </cell>
          <cell r="J40">
            <v>746520.51</v>
          </cell>
          <cell r="K40">
            <v>746336.7</v>
          </cell>
          <cell r="L40">
            <v>-57907.79</v>
          </cell>
        </row>
        <row r="41">
          <cell r="A41" t="str">
            <v>333</v>
          </cell>
          <cell r="B41" t="str">
            <v>2018</v>
          </cell>
          <cell r="C41" t="str">
            <v>12</v>
          </cell>
          <cell r="D41" t="str">
            <v>0</v>
          </cell>
          <cell r="E41" t="str">
            <v/>
          </cell>
          <cell r="F41">
            <v>0</v>
          </cell>
          <cell r="G41">
            <v>0</v>
          </cell>
          <cell r="J41">
            <v>3297.18</v>
          </cell>
          <cell r="K41">
            <v>3297.18</v>
          </cell>
          <cell r="L41">
            <v>0</v>
          </cell>
        </row>
        <row r="42">
          <cell r="A42" t="str">
            <v>335</v>
          </cell>
          <cell r="B42" t="str">
            <v>2018</v>
          </cell>
          <cell r="C42" t="str">
            <v>12</v>
          </cell>
          <cell r="D42" t="str">
            <v>0</v>
          </cell>
          <cell r="E42" t="str">
            <v/>
          </cell>
          <cell r="F42">
            <v>5784.42</v>
          </cell>
          <cell r="G42">
            <v>3207.91</v>
          </cell>
          <cell r="J42">
            <v>77101.5</v>
          </cell>
          <cell r="K42">
            <v>70262.11</v>
          </cell>
          <cell r="L42">
            <v>9415.9</v>
          </cell>
        </row>
        <row r="43">
          <cell r="A43" t="str">
            <v>336</v>
          </cell>
          <cell r="B43" t="str">
            <v>2018</v>
          </cell>
          <cell r="C43" t="str">
            <v>12</v>
          </cell>
          <cell r="D43" t="str">
            <v>0</v>
          </cell>
          <cell r="E43" t="str">
            <v>ZP</v>
          </cell>
          <cell r="F43">
            <v>0</v>
          </cell>
          <cell r="G43">
            <v>99403.76</v>
          </cell>
          <cell r="J43">
            <v>411033.93</v>
          </cell>
          <cell r="K43">
            <v>349664.07</v>
          </cell>
          <cell r="L43">
            <v>-38033.9</v>
          </cell>
        </row>
        <row r="44">
          <cell r="A44" t="str">
            <v>341</v>
          </cell>
          <cell r="B44" t="str">
            <v>2018</v>
          </cell>
          <cell r="C44" t="str">
            <v>12</v>
          </cell>
          <cell r="D44" t="str">
            <v>0</v>
          </cell>
          <cell r="E44" t="str">
            <v>Daň z príjmu PO</v>
          </cell>
          <cell r="F44">
            <v>13341.73</v>
          </cell>
          <cell r="G44">
            <v>0</v>
          </cell>
          <cell r="J44">
            <v>8997.51</v>
          </cell>
          <cell r="K44">
            <v>29527.7</v>
          </cell>
          <cell r="L44">
            <v>-7188.46</v>
          </cell>
        </row>
        <row r="45">
          <cell r="A45" t="str">
            <v>342</v>
          </cell>
          <cell r="B45" t="str">
            <v>2018</v>
          </cell>
          <cell r="C45" t="str">
            <v>12</v>
          </cell>
          <cell r="D45" t="str">
            <v>0</v>
          </cell>
          <cell r="E45" t="str">
            <v/>
          </cell>
          <cell r="F45">
            <v>0</v>
          </cell>
          <cell r="G45">
            <v>47064.44</v>
          </cell>
          <cell r="J45">
            <v>119711.17</v>
          </cell>
          <cell r="K45">
            <v>81783.789999999994</v>
          </cell>
          <cell r="L45">
            <v>-9137.06</v>
          </cell>
        </row>
        <row r="46">
          <cell r="A46" t="str">
            <v>343</v>
          </cell>
          <cell r="B46" t="str">
            <v>2018</v>
          </cell>
          <cell r="C46" t="str">
            <v>12</v>
          </cell>
          <cell r="D46" t="str">
            <v>0</v>
          </cell>
          <cell r="E46" t="str">
            <v/>
          </cell>
          <cell r="F46">
            <v>0</v>
          </cell>
          <cell r="G46">
            <v>13.63</v>
          </cell>
          <cell r="J46">
            <v>2318240.73</v>
          </cell>
          <cell r="K46">
            <v>2442061.31</v>
          </cell>
          <cell r="L46">
            <v>-123834.21</v>
          </cell>
        </row>
        <row r="47">
          <cell r="A47" t="str">
            <v>345</v>
          </cell>
          <cell r="B47" t="str">
            <v>2018</v>
          </cell>
          <cell r="C47" t="str">
            <v>12</v>
          </cell>
          <cell r="D47" t="str">
            <v>0</v>
          </cell>
          <cell r="E47" t="str">
            <v/>
          </cell>
          <cell r="F47">
            <v>0</v>
          </cell>
          <cell r="G47">
            <v>137.31</v>
          </cell>
          <cell r="J47">
            <v>5218.8999999999996</v>
          </cell>
          <cell r="K47">
            <v>5064.92</v>
          </cell>
          <cell r="L47">
            <v>16.670000000000002</v>
          </cell>
        </row>
        <row r="48">
          <cell r="A48" t="str">
            <v>346</v>
          </cell>
          <cell r="B48" t="str">
            <v>2018</v>
          </cell>
          <cell r="C48" t="str">
            <v>12</v>
          </cell>
          <cell r="D48" t="str">
            <v>0</v>
          </cell>
          <cell r="E48" t="str">
            <v/>
          </cell>
          <cell r="F48">
            <v>507733.32</v>
          </cell>
          <cell r="G48">
            <v>0</v>
          </cell>
          <cell r="J48">
            <v>33337.43</v>
          </cell>
          <cell r="K48">
            <v>439399.21</v>
          </cell>
          <cell r="L48">
            <v>101671.54</v>
          </cell>
        </row>
        <row r="49">
          <cell r="A49" t="str">
            <v>364</v>
          </cell>
          <cell r="B49" t="str">
            <v>2018</v>
          </cell>
          <cell r="C49" t="str">
            <v>12</v>
          </cell>
          <cell r="D49" t="str">
            <v>0</v>
          </cell>
          <cell r="E49" t="str">
            <v/>
          </cell>
          <cell r="F49">
            <v>0</v>
          </cell>
          <cell r="G49">
            <v>199220.85</v>
          </cell>
          <cell r="J49">
            <v>0</v>
          </cell>
          <cell r="K49">
            <v>52743.13</v>
          </cell>
          <cell r="L49">
            <v>-251963.98</v>
          </cell>
        </row>
        <row r="50">
          <cell r="A50" t="str">
            <v>365</v>
          </cell>
          <cell r="B50" t="str">
            <v>2018</v>
          </cell>
          <cell r="C50" t="str">
            <v>12</v>
          </cell>
          <cell r="D50" t="str">
            <v>0</v>
          </cell>
          <cell r="E50" t="str">
            <v/>
          </cell>
          <cell r="F50">
            <v>0</v>
          </cell>
          <cell r="G50">
            <v>423199</v>
          </cell>
          <cell r="J50">
            <v>0</v>
          </cell>
          <cell r="K50">
            <v>0</v>
          </cell>
          <cell r="L50">
            <v>-423199</v>
          </cell>
        </row>
        <row r="51">
          <cell r="A51" t="str">
            <v>366</v>
          </cell>
          <cell r="B51" t="str">
            <v>2018</v>
          </cell>
          <cell r="C51" t="str">
            <v>12</v>
          </cell>
          <cell r="D51" t="str">
            <v>0</v>
          </cell>
          <cell r="E51" t="str">
            <v/>
          </cell>
          <cell r="F51">
            <v>0</v>
          </cell>
          <cell r="G51">
            <v>1132.29</v>
          </cell>
          <cell r="J51">
            <v>19768.7</v>
          </cell>
          <cell r="K51">
            <v>19768.71</v>
          </cell>
          <cell r="L51">
            <v>-1132.3</v>
          </cell>
        </row>
        <row r="52">
          <cell r="A52" t="str">
            <v>378</v>
          </cell>
          <cell r="B52" t="str">
            <v>2018</v>
          </cell>
          <cell r="C52" t="str">
            <v>12</v>
          </cell>
          <cell r="D52" t="str">
            <v>0</v>
          </cell>
          <cell r="E52" t="str">
            <v/>
          </cell>
          <cell r="F52">
            <v>2813568.8</v>
          </cell>
          <cell r="G52">
            <v>0</v>
          </cell>
          <cell r="J52">
            <v>1270450.8</v>
          </cell>
          <cell r="K52">
            <v>1979630.59</v>
          </cell>
          <cell r="L52">
            <v>2104389.0099999998</v>
          </cell>
        </row>
        <row r="53">
          <cell r="A53" t="str">
            <v>379</v>
          </cell>
          <cell r="B53" t="str">
            <v>2018</v>
          </cell>
          <cell r="C53" t="str">
            <v>12</v>
          </cell>
          <cell r="D53" t="str">
            <v>0</v>
          </cell>
          <cell r="E53" t="str">
            <v/>
          </cell>
          <cell r="F53">
            <v>0</v>
          </cell>
          <cell r="G53">
            <v>55172.36</v>
          </cell>
          <cell r="J53">
            <v>1770617.26</v>
          </cell>
          <cell r="K53">
            <v>1736113.9</v>
          </cell>
          <cell r="L53">
            <v>-20669</v>
          </cell>
        </row>
        <row r="54">
          <cell r="A54" t="str">
            <v>381</v>
          </cell>
          <cell r="B54" t="str">
            <v>2018</v>
          </cell>
          <cell r="C54" t="str">
            <v>12</v>
          </cell>
          <cell r="D54" t="str">
            <v>0</v>
          </cell>
          <cell r="E54" t="str">
            <v/>
          </cell>
          <cell r="F54">
            <v>5115.51</v>
          </cell>
          <cell r="G54">
            <v>0</v>
          </cell>
          <cell r="J54">
            <v>5264.41</v>
          </cell>
          <cell r="K54">
            <v>5094.33</v>
          </cell>
          <cell r="L54">
            <v>5285.59</v>
          </cell>
        </row>
        <row r="55">
          <cell r="A55" t="str">
            <v>384</v>
          </cell>
          <cell r="B55" t="str">
            <v>2018</v>
          </cell>
          <cell r="C55" t="str">
            <v>12</v>
          </cell>
          <cell r="D55" t="str">
            <v>0</v>
          </cell>
          <cell r="E55" t="str">
            <v/>
          </cell>
          <cell r="F55">
            <v>0</v>
          </cell>
          <cell r="G55">
            <v>678701.64</v>
          </cell>
          <cell r="J55">
            <v>44639.77</v>
          </cell>
          <cell r="K55">
            <v>0</v>
          </cell>
          <cell r="L55">
            <v>-634061.87</v>
          </cell>
        </row>
        <row r="56">
          <cell r="A56" t="str">
            <v>385</v>
          </cell>
          <cell r="B56" t="str">
            <v>2018</v>
          </cell>
          <cell r="C56" t="str">
            <v>12</v>
          </cell>
          <cell r="D56" t="str">
            <v>0</v>
          </cell>
          <cell r="E56" t="str">
            <v/>
          </cell>
          <cell r="F56">
            <v>582.99</v>
          </cell>
          <cell r="G56">
            <v>0</v>
          </cell>
          <cell r="J56">
            <v>23.95</v>
          </cell>
          <cell r="K56">
            <v>582.99</v>
          </cell>
          <cell r="L56">
            <v>23.95</v>
          </cell>
        </row>
        <row r="57">
          <cell r="A57" t="str">
            <v>391</v>
          </cell>
          <cell r="B57" t="str">
            <v>2018</v>
          </cell>
          <cell r="C57" t="str">
            <v>12</v>
          </cell>
          <cell r="D57" t="str">
            <v>0</v>
          </cell>
          <cell r="E57" t="str">
            <v/>
          </cell>
          <cell r="F57">
            <v>0</v>
          </cell>
          <cell r="G57">
            <v>194504.86</v>
          </cell>
          <cell r="J57">
            <v>17623.939999999999</v>
          </cell>
          <cell r="K57">
            <v>8147.47</v>
          </cell>
          <cell r="L57">
            <v>-185028.39</v>
          </cell>
        </row>
        <row r="58">
          <cell r="A58" t="str">
            <v>395</v>
          </cell>
          <cell r="B58" t="str">
            <v>2018</v>
          </cell>
          <cell r="C58" t="str">
            <v>12</v>
          </cell>
          <cell r="D58" t="str">
            <v>0</v>
          </cell>
          <cell r="E58" t="str">
            <v/>
          </cell>
          <cell r="F58">
            <v>0</v>
          </cell>
          <cell r="G58">
            <v>0</v>
          </cell>
          <cell r="J58">
            <v>4468208.75</v>
          </cell>
          <cell r="K58">
            <v>4468208.75</v>
          </cell>
          <cell r="L58">
            <v>0</v>
          </cell>
        </row>
        <row r="59">
          <cell r="A59" t="str">
            <v>411</v>
          </cell>
          <cell r="B59" t="str">
            <v>2018</v>
          </cell>
          <cell r="C59" t="str">
            <v>12</v>
          </cell>
          <cell r="D59" t="str">
            <v>0</v>
          </cell>
          <cell r="E59" t="str">
            <v/>
          </cell>
          <cell r="F59">
            <v>0</v>
          </cell>
          <cell r="G59">
            <v>16124</v>
          </cell>
          <cell r="J59">
            <v>0</v>
          </cell>
          <cell r="K59">
            <v>0</v>
          </cell>
          <cell r="L59">
            <v>-16124</v>
          </cell>
        </row>
        <row r="60">
          <cell r="A60" t="str">
            <v>413</v>
          </cell>
          <cell r="B60" t="str">
            <v>2018</v>
          </cell>
          <cell r="C60" t="str">
            <v>12</v>
          </cell>
          <cell r="D60" t="str">
            <v>0</v>
          </cell>
          <cell r="E60" t="str">
            <v/>
          </cell>
          <cell r="F60">
            <v>0</v>
          </cell>
          <cell r="G60">
            <v>649668.52</v>
          </cell>
          <cell r="J60">
            <v>0</v>
          </cell>
          <cell r="K60">
            <v>0</v>
          </cell>
          <cell r="L60">
            <v>-649668.52</v>
          </cell>
        </row>
        <row r="61">
          <cell r="A61" t="str">
            <v>414</v>
          </cell>
          <cell r="B61" t="str">
            <v>2018</v>
          </cell>
          <cell r="C61" t="str">
            <v>12</v>
          </cell>
          <cell r="D61" t="str">
            <v>0</v>
          </cell>
          <cell r="E61" t="str">
            <v/>
          </cell>
          <cell r="F61">
            <v>431.25</v>
          </cell>
          <cell r="G61">
            <v>0</v>
          </cell>
          <cell r="J61">
            <v>47.39</v>
          </cell>
          <cell r="K61">
            <v>0</v>
          </cell>
          <cell r="L61">
            <v>478.64</v>
          </cell>
        </row>
        <row r="62">
          <cell r="A62" t="str">
            <v>421</v>
          </cell>
          <cell r="B62" t="str">
            <v>2018</v>
          </cell>
          <cell r="C62" t="str">
            <v>12</v>
          </cell>
          <cell r="D62" t="str">
            <v>0</v>
          </cell>
          <cell r="E62" t="str">
            <v/>
          </cell>
          <cell r="F62">
            <v>0</v>
          </cell>
          <cell r="G62">
            <v>1612.4</v>
          </cell>
          <cell r="J62">
            <v>0</v>
          </cell>
          <cell r="K62">
            <v>0</v>
          </cell>
          <cell r="L62">
            <v>-1612.4</v>
          </cell>
        </row>
        <row r="63">
          <cell r="A63" t="str">
            <v>428</v>
          </cell>
          <cell r="B63" t="str">
            <v>2018</v>
          </cell>
          <cell r="C63" t="str">
            <v>12</v>
          </cell>
          <cell r="D63" t="str">
            <v>0</v>
          </cell>
          <cell r="E63" t="str">
            <v/>
          </cell>
          <cell r="F63">
            <v>29738</v>
          </cell>
          <cell r="G63">
            <v>1778402.6</v>
          </cell>
          <cell r="J63">
            <v>0</v>
          </cell>
          <cell r="K63">
            <v>0</v>
          </cell>
          <cell r="L63">
            <v>-1748664.6</v>
          </cell>
        </row>
        <row r="64">
          <cell r="A64" t="str">
            <v>431</v>
          </cell>
          <cell r="B64" t="str">
            <v>2018</v>
          </cell>
          <cell r="C64" t="str">
            <v>12</v>
          </cell>
          <cell r="D64" t="str">
            <v>0</v>
          </cell>
          <cell r="E64" t="str">
            <v>Výsledok hospodárenia v schvaľovaní</v>
          </cell>
          <cell r="F64">
            <v>0</v>
          </cell>
          <cell r="G64">
            <v>52743.13</v>
          </cell>
          <cell r="J64">
            <v>52743.13</v>
          </cell>
          <cell r="K64">
            <v>0</v>
          </cell>
          <cell r="L64">
            <v>0</v>
          </cell>
        </row>
        <row r="65">
          <cell r="A65" t="str">
            <v>461</v>
          </cell>
          <cell r="B65" t="str">
            <v>2018</v>
          </cell>
          <cell r="C65" t="str">
            <v>12</v>
          </cell>
          <cell r="D65" t="str">
            <v>0</v>
          </cell>
          <cell r="E65" t="str">
            <v/>
          </cell>
          <cell r="F65">
            <v>0</v>
          </cell>
          <cell r="G65">
            <v>1207701.5900000001</v>
          </cell>
          <cell r="J65">
            <v>691936.26</v>
          </cell>
          <cell r="K65">
            <v>202226.48</v>
          </cell>
          <cell r="L65">
            <v>-717991.81</v>
          </cell>
        </row>
        <row r="66">
          <cell r="A66" t="str">
            <v>472</v>
          </cell>
          <cell r="B66" t="str">
            <v>2018</v>
          </cell>
          <cell r="C66" t="str">
            <v>12</v>
          </cell>
          <cell r="D66" t="str">
            <v>0</v>
          </cell>
          <cell r="E66" t="str">
            <v/>
          </cell>
          <cell r="F66">
            <v>0</v>
          </cell>
          <cell r="G66">
            <v>61629.04</v>
          </cell>
          <cell r="J66">
            <v>0</v>
          </cell>
          <cell r="K66">
            <v>2448.6</v>
          </cell>
          <cell r="L66">
            <v>-64077.64</v>
          </cell>
        </row>
        <row r="67">
          <cell r="A67" t="str">
            <v>474</v>
          </cell>
          <cell r="B67" t="str">
            <v>2018</v>
          </cell>
          <cell r="C67" t="str">
            <v>12</v>
          </cell>
          <cell r="D67" t="str">
            <v>0</v>
          </cell>
          <cell r="E67" t="str">
            <v/>
          </cell>
          <cell r="F67">
            <v>0</v>
          </cell>
          <cell r="G67">
            <v>1463867.79</v>
          </cell>
          <cell r="J67">
            <v>1187035.0900000001</v>
          </cell>
          <cell r="K67">
            <v>1353750.94</v>
          </cell>
          <cell r="L67">
            <v>-1630583.64</v>
          </cell>
        </row>
        <row r="68">
          <cell r="A68" t="str">
            <v>479</v>
          </cell>
          <cell r="B68" t="str">
            <v>2018</v>
          </cell>
          <cell r="C68" t="str">
            <v>12</v>
          </cell>
          <cell r="D68" t="str">
            <v>0</v>
          </cell>
          <cell r="E68" t="str">
            <v/>
          </cell>
          <cell r="F68">
            <v>0</v>
          </cell>
          <cell r="G68">
            <v>796312.17</v>
          </cell>
          <cell r="J68">
            <v>518517.53</v>
          </cell>
          <cell r="K68">
            <v>213102.72</v>
          </cell>
          <cell r="L68">
            <v>-490897.36</v>
          </cell>
        </row>
        <row r="69">
          <cell r="A69" t="str">
            <v>481</v>
          </cell>
          <cell r="B69" t="str">
            <v>2018</v>
          </cell>
          <cell r="C69" t="str">
            <v>12</v>
          </cell>
          <cell r="D69" t="str">
            <v>0</v>
          </cell>
          <cell r="E69" t="str">
            <v/>
          </cell>
          <cell r="F69">
            <v>1102.78</v>
          </cell>
          <cell r="G69">
            <v>60847.77</v>
          </cell>
          <cell r="J69">
            <v>-46.21</v>
          </cell>
          <cell r="K69">
            <v>-15899</v>
          </cell>
          <cell r="L69">
            <v>-43892.2</v>
          </cell>
        </row>
        <row r="70">
          <cell r="A70" t="str">
            <v>501</v>
          </cell>
          <cell r="B70" t="str">
            <v>2018</v>
          </cell>
          <cell r="C70" t="str">
            <v>12</v>
          </cell>
          <cell r="D70" t="str">
            <v>0</v>
          </cell>
          <cell r="E70" t="str">
            <v/>
          </cell>
          <cell r="F70">
            <v>0</v>
          </cell>
          <cell r="G70">
            <v>0</v>
          </cell>
          <cell r="J70">
            <v>587833.11</v>
          </cell>
          <cell r="K70">
            <v>101.97</v>
          </cell>
          <cell r="L70">
            <v>587731.14</v>
          </cell>
        </row>
        <row r="71">
          <cell r="A71" t="str">
            <v>502</v>
          </cell>
          <cell r="B71" t="str">
            <v>2018</v>
          </cell>
          <cell r="C71" t="str">
            <v>12</v>
          </cell>
          <cell r="D71" t="str">
            <v>0</v>
          </cell>
          <cell r="E71" t="str">
            <v/>
          </cell>
          <cell r="F71">
            <v>0</v>
          </cell>
          <cell r="G71">
            <v>0</v>
          </cell>
          <cell r="J71">
            <v>32315.83</v>
          </cell>
          <cell r="K71">
            <v>3934.43</v>
          </cell>
          <cell r="L71">
            <v>28381.4</v>
          </cell>
        </row>
        <row r="72">
          <cell r="A72" t="str">
            <v>504</v>
          </cell>
          <cell r="B72" t="str">
            <v>2018</v>
          </cell>
          <cell r="C72" t="str">
            <v>12</v>
          </cell>
          <cell r="D72" t="str">
            <v>0</v>
          </cell>
          <cell r="E72" t="str">
            <v/>
          </cell>
          <cell r="F72">
            <v>0</v>
          </cell>
          <cell r="G72">
            <v>0</v>
          </cell>
          <cell r="J72">
            <v>370641.54</v>
          </cell>
          <cell r="K72">
            <v>0</v>
          </cell>
          <cell r="L72">
            <v>370641.54</v>
          </cell>
        </row>
        <row r="73">
          <cell r="A73" t="str">
            <v>511</v>
          </cell>
          <cell r="B73" t="str">
            <v>2018</v>
          </cell>
          <cell r="C73" t="str">
            <v>12</v>
          </cell>
          <cell r="D73" t="str">
            <v>0</v>
          </cell>
          <cell r="E73" t="str">
            <v/>
          </cell>
          <cell r="F73">
            <v>0</v>
          </cell>
          <cell r="G73">
            <v>0</v>
          </cell>
          <cell r="J73">
            <v>239442.06</v>
          </cell>
          <cell r="K73">
            <v>0</v>
          </cell>
          <cell r="L73">
            <v>239442.06</v>
          </cell>
        </row>
        <row r="74">
          <cell r="A74" t="str">
            <v>512</v>
          </cell>
          <cell r="B74" t="str">
            <v>2018</v>
          </cell>
          <cell r="C74" t="str">
            <v>12</v>
          </cell>
          <cell r="D74" t="str">
            <v>0</v>
          </cell>
          <cell r="E74" t="str">
            <v/>
          </cell>
          <cell r="F74">
            <v>0</v>
          </cell>
          <cell r="G74">
            <v>0</v>
          </cell>
          <cell r="J74">
            <v>17673.38</v>
          </cell>
          <cell r="K74">
            <v>0</v>
          </cell>
          <cell r="L74">
            <v>17673.38</v>
          </cell>
        </row>
        <row r="75">
          <cell r="A75" t="str">
            <v>513</v>
          </cell>
          <cell r="B75" t="str">
            <v>2018</v>
          </cell>
          <cell r="C75" t="str">
            <v>12</v>
          </cell>
          <cell r="D75" t="str">
            <v>0</v>
          </cell>
          <cell r="E75" t="str">
            <v/>
          </cell>
          <cell r="F75">
            <v>0</v>
          </cell>
          <cell r="G75">
            <v>0</v>
          </cell>
          <cell r="J75">
            <v>26591.040000000001</v>
          </cell>
          <cell r="K75">
            <v>0</v>
          </cell>
          <cell r="L75">
            <v>26591.040000000001</v>
          </cell>
        </row>
        <row r="76">
          <cell r="A76" t="str">
            <v>518</v>
          </cell>
          <cell r="B76" t="str">
            <v>2018</v>
          </cell>
          <cell r="C76" t="str">
            <v>12</v>
          </cell>
          <cell r="D76" t="str">
            <v>0</v>
          </cell>
          <cell r="E76" t="str">
            <v/>
          </cell>
          <cell r="F76">
            <v>0</v>
          </cell>
          <cell r="G76">
            <v>0</v>
          </cell>
          <cell r="J76">
            <v>817162.69</v>
          </cell>
          <cell r="K76">
            <v>66.319999999999993</v>
          </cell>
          <cell r="L76">
            <v>817096.37</v>
          </cell>
        </row>
        <row r="77">
          <cell r="A77" t="str">
            <v>521</v>
          </cell>
          <cell r="B77" t="str">
            <v>2018</v>
          </cell>
          <cell r="C77" t="str">
            <v>12</v>
          </cell>
          <cell r="D77" t="str">
            <v>0</v>
          </cell>
          <cell r="E77" t="str">
            <v/>
          </cell>
          <cell r="F77">
            <v>0</v>
          </cell>
          <cell r="G77">
            <v>0</v>
          </cell>
          <cell r="J77">
            <v>864502.01</v>
          </cell>
          <cell r="K77">
            <v>33328.720000000001</v>
          </cell>
          <cell r="L77">
            <v>831173.29</v>
          </cell>
        </row>
        <row r="78">
          <cell r="A78" t="str">
            <v>522</v>
          </cell>
          <cell r="B78" t="str">
            <v>2018</v>
          </cell>
          <cell r="C78" t="str">
            <v>12</v>
          </cell>
          <cell r="D78" t="str">
            <v>0</v>
          </cell>
          <cell r="E78" t="str">
            <v/>
          </cell>
          <cell r="F78">
            <v>0</v>
          </cell>
          <cell r="G78">
            <v>0</v>
          </cell>
          <cell r="J78">
            <v>19768.71</v>
          </cell>
          <cell r="K78">
            <v>0</v>
          </cell>
          <cell r="L78">
            <v>19768.71</v>
          </cell>
        </row>
        <row r="79">
          <cell r="A79" t="str">
            <v>524</v>
          </cell>
          <cell r="B79" t="str">
            <v>2018</v>
          </cell>
          <cell r="C79" t="str">
            <v>12</v>
          </cell>
          <cell r="D79" t="str">
            <v>0</v>
          </cell>
          <cell r="E79" t="str">
            <v/>
          </cell>
          <cell r="F79">
            <v>0</v>
          </cell>
          <cell r="G79">
            <v>0</v>
          </cell>
          <cell r="J79">
            <v>296790.39</v>
          </cell>
          <cell r="K79">
            <v>12386.69</v>
          </cell>
          <cell r="L79">
            <v>284403.7</v>
          </cell>
        </row>
        <row r="80">
          <cell r="A80" t="str">
            <v>525</v>
          </cell>
          <cell r="B80" t="str">
            <v>2018</v>
          </cell>
          <cell r="C80" t="str">
            <v>12</v>
          </cell>
          <cell r="D80" t="str">
            <v>0</v>
          </cell>
          <cell r="E80" t="str">
            <v/>
          </cell>
          <cell r="F80">
            <v>0</v>
          </cell>
          <cell r="G80">
            <v>0</v>
          </cell>
          <cell r="J80">
            <v>1272.2</v>
          </cell>
          <cell r="K80">
            <v>0</v>
          </cell>
          <cell r="L80">
            <v>1272.2</v>
          </cell>
        </row>
        <row r="81">
          <cell r="A81" t="str">
            <v>527</v>
          </cell>
          <cell r="B81" t="str">
            <v>2018</v>
          </cell>
          <cell r="C81" t="str">
            <v>12</v>
          </cell>
          <cell r="D81" t="str">
            <v>0</v>
          </cell>
          <cell r="E81" t="str">
            <v/>
          </cell>
          <cell r="F81">
            <v>0</v>
          </cell>
          <cell r="G81">
            <v>0</v>
          </cell>
          <cell r="J81">
            <v>20329.53</v>
          </cell>
          <cell r="K81">
            <v>0</v>
          </cell>
          <cell r="L81">
            <v>20329.53</v>
          </cell>
        </row>
        <row r="82">
          <cell r="A82" t="str">
            <v>531</v>
          </cell>
          <cell r="B82" t="str">
            <v>2018</v>
          </cell>
          <cell r="C82" t="str">
            <v>12</v>
          </cell>
          <cell r="D82" t="str">
            <v>0</v>
          </cell>
          <cell r="E82" t="str">
            <v/>
          </cell>
          <cell r="F82">
            <v>0</v>
          </cell>
          <cell r="G82">
            <v>0</v>
          </cell>
          <cell r="J82">
            <v>3531.37</v>
          </cell>
          <cell r="K82">
            <v>0</v>
          </cell>
          <cell r="L82">
            <v>3531.37</v>
          </cell>
        </row>
        <row r="83">
          <cell r="A83" t="str">
            <v>532</v>
          </cell>
          <cell r="B83" t="str">
            <v>2018</v>
          </cell>
          <cell r="C83" t="str">
            <v>12</v>
          </cell>
          <cell r="D83" t="str">
            <v>0</v>
          </cell>
          <cell r="E83" t="str">
            <v/>
          </cell>
          <cell r="F83">
            <v>0</v>
          </cell>
          <cell r="G83">
            <v>0</v>
          </cell>
          <cell r="J83">
            <v>972.35</v>
          </cell>
          <cell r="K83">
            <v>0</v>
          </cell>
          <cell r="L83">
            <v>972.35</v>
          </cell>
        </row>
        <row r="84">
          <cell r="A84" t="str">
            <v>538</v>
          </cell>
          <cell r="B84" t="str">
            <v>2018</v>
          </cell>
          <cell r="C84" t="str">
            <v>12</v>
          </cell>
          <cell r="D84" t="str">
            <v>0</v>
          </cell>
          <cell r="E84" t="str">
            <v/>
          </cell>
          <cell r="F84">
            <v>0</v>
          </cell>
          <cell r="G84">
            <v>0</v>
          </cell>
          <cell r="J84">
            <v>2407.65</v>
          </cell>
          <cell r="K84">
            <v>0</v>
          </cell>
          <cell r="L84">
            <v>2407.65</v>
          </cell>
        </row>
        <row r="85">
          <cell r="A85" t="str">
            <v>541</v>
          </cell>
          <cell r="B85" t="str">
            <v>2018</v>
          </cell>
          <cell r="C85" t="str">
            <v>12</v>
          </cell>
          <cell r="D85" t="str">
            <v>0</v>
          </cell>
          <cell r="E85" t="str">
            <v/>
          </cell>
          <cell r="F85">
            <v>0</v>
          </cell>
          <cell r="G85">
            <v>0</v>
          </cell>
          <cell r="J85">
            <v>47209.67</v>
          </cell>
          <cell r="K85">
            <v>0</v>
          </cell>
          <cell r="L85">
            <v>47209.67</v>
          </cell>
        </row>
        <row r="86">
          <cell r="A86" t="str">
            <v>542</v>
          </cell>
          <cell r="B86" t="str">
            <v>2018</v>
          </cell>
          <cell r="C86" t="str">
            <v>12</v>
          </cell>
          <cell r="D86" t="str">
            <v>0</v>
          </cell>
          <cell r="E86" t="str">
            <v/>
          </cell>
          <cell r="F86">
            <v>0</v>
          </cell>
          <cell r="G86">
            <v>0</v>
          </cell>
          <cell r="J86">
            <v>58838.67</v>
          </cell>
          <cell r="K86">
            <v>0</v>
          </cell>
          <cell r="L86">
            <v>58838.67</v>
          </cell>
        </row>
        <row r="87">
          <cell r="A87" t="str">
            <v>543</v>
          </cell>
          <cell r="B87" t="str">
            <v>2018</v>
          </cell>
          <cell r="C87" t="str">
            <v>12</v>
          </cell>
          <cell r="D87" t="str">
            <v>0</v>
          </cell>
          <cell r="E87" t="str">
            <v/>
          </cell>
          <cell r="F87">
            <v>0</v>
          </cell>
          <cell r="G87">
            <v>0</v>
          </cell>
          <cell r="J87">
            <v>4335</v>
          </cell>
          <cell r="K87">
            <v>0</v>
          </cell>
          <cell r="L87">
            <v>4335</v>
          </cell>
        </row>
        <row r="88">
          <cell r="A88" t="str">
            <v>545</v>
          </cell>
          <cell r="B88" t="str">
            <v>2018</v>
          </cell>
          <cell r="C88" t="str">
            <v>12</v>
          </cell>
          <cell r="D88" t="str">
            <v>0</v>
          </cell>
          <cell r="E88" t="str">
            <v/>
          </cell>
          <cell r="F88">
            <v>0</v>
          </cell>
          <cell r="G88">
            <v>0</v>
          </cell>
          <cell r="J88">
            <v>501.59</v>
          </cell>
          <cell r="K88">
            <v>0</v>
          </cell>
          <cell r="L88">
            <v>501.59</v>
          </cell>
        </row>
        <row r="89">
          <cell r="A89" t="str">
            <v>546</v>
          </cell>
          <cell r="B89" t="str">
            <v>2018</v>
          </cell>
          <cell r="C89" t="str">
            <v>12</v>
          </cell>
          <cell r="D89" t="str">
            <v>0</v>
          </cell>
          <cell r="E89" t="str">
            <v/>
          </cell>
          <cell r="F89">
            <v>0</v>
          </cell>
          <cell r="G89">
            <v>0</v>
          </cell>
          <cell r="J89">
            <v>437845.61</v>
          </cell>
          <cell r="K89">
            <v>0</v>
          </cell>
          <cell r="L89">
            <v>437845.61</v>
          </cell>
        </row>
        <row r="90">
          <cell r="A90" t="str">
            <v>547</v>
          </cell>
          <cell r="B90" t="str">
            <v>2018</v>
          </cell>
          <cell r="C90" t="str">
            <v>12</v>
          </cell>
          <cell r="D90" t="str">
            <v>0</v>
          </cell>
          <cell r="E90" t="str">
            <v/>
          </cell>
          <cell r="F90">
            <v>0</v>
          </cell>
          <cell r="G90">
            <v>0</v>
          </cell>
          <cell r="J90">
            <v>8147.47</v>
          </cell>
          <cell r="K90">
            <v>17623.939999999999</v>
          </cell>
          <cell r="L90">
            <v>-9476.4699999999993</v>
          </cell>
        </row>
        <row r="91">
          <cell r="A91" t="str">
            <v>548</v>
          </cell>
          <cell r="B91" t="str">
            <v>2018</v>
          </cell>
          <cell r="C91" t="str">
            <v>12</v>
          </cell>
          <cell r="D91" t="str">
            <v>0</v>
          </cell>
          <cell r="E91" t="str">
            <v/>
          </cell>
          <cell r="F91">
            <v>0</v>
          </cell>
          <cell r="G91">
            <v>0</v>
          </cell>
          <cell r="J91">
            <v>69169.899999999994</v>
          </cell>
          <cell r="K91">
            <v>12472.64</v>
          </cell>
          <cell r="L91">
            <v>56697.26</v>
          </cell>
        </row>
        <row r="92">
          <cell r="A92" t="str">
            <v>551</v>
          </cell>
          <cell r="B92" t="str">
            <v>2018</v>
          </cell>
          <cell r="C92" t="str">
            <v>12</v>
          </cell>
          <cell r="D92" t="str">
            <v>0</v>
          </cell>
          <cell r="E92" t="str">
            <v/>
          </cell>
          <cell r="F92">
            <v>0</v>
          </cell>
          <cell r="G92">
            <v>0</v>
          </cell>
          <cell r="J92">
            <v>697269.34</v>
          </cell>
          <cell r="K92">
            <v>0</v>
          </cell>
          <cell r="L92">
            <v>697269.34</v>
          </cell>
        </row>
        <row r="93">
          <cell r="A93" t="str">
            <v>562</v>
          </cell>
          <cell r="B93" t="str">
            <v>2018</v>
          </cell>
          <cell r="C93" t="str">
            <v>12</v>
          </cell>
          <cell r="D93" t="str">
            <v>0</v>
          </cell>
          <cell r="E93" t="str">
            <v/>
          </cell>
          <cell r="F93">
            <v>0</v>
          </cell>
          <cell r="G93">
            <v>0</v>
          </cell>
          <cell r="J93">
            <v>91129.73</v>
          </cell>
          <cell r="K93">
            <v>0</v>
          </cell>
          <cell r="L93">
            <v>91129.73</v>
          </cell>
        </row>
        <row r="94">
          <cell r="A94" t="str">
            <v>563</v>
          </cell>
          <cell r="B94" t="str">
            <v>2018</v>
          </cell>
          <cell r="C94" t="str">
            <v>12</v>
          </cell>
          <cell r="D94" t="str">
            <v>0</v>
          </cell>
          <cell r="E94" t="str">
            <v/>
          </cell>
          <cell r="F94">
            <v>0</v>
          </cell>
          <cell r="G94">
            <v>0</v>
          </cell>
          <cell r="J94">
            <v>14.18</v>
          </cell>
          <cell r="K94">
            <v>0</v>
          </cell>
          <cell r="L94">
            <v>14.18</v>
          </cell>
        </row>
        <row r="95">
          <cell r="A95" t="str">
            <v>568</v>
          </cell>
          <cell r="B95" t="str">
            <v>2018</v>
          </cell>
          <cell r="C95" t="str">
            <v>12</v>
          </cell>
          <cell r="D95" t="str">
            <v>0</v>
          </cell>
          <cell r="E95" t="str">
            <v/>
          </cell>
          <cell r="F95">
            <v>0</v>
          </cell>
          <cell r="G95">
            <v>0</v>
          </cell>
          <cell r="J95">
            <v>9640.0300000000007</v>
          </cell>
          <cell r="K95">
            <v>0</v>
          </cell>
          <cell r="L95">
            <v>9640.0300000000007</v>
          </cell>
        </row>
        <row r="96">
          <cell r="A96" t="str">
            <v>591</v>
          </cell>
          <cell r="B96" t="str">
            <v>2018</v>
          </cell>
          <cell r="C96" t="str">
            <v>12</v>
          </cell>
          <cell r="D96" t="str">
            <v>0</v>
          </cell>
          <cell r="E96" t="str">
            <v/>
          </cell>
          <cell r="F96">
            <v>0</v>
          </cell>
          <cell r="G96">
            <v>0</v>
          </cell>
          <cell r="J96">
            <v>13341.5</v>
          </cell>
          <cell r="K96">
            <v>0</v>
          </cell>
          <cell r="L96">
            <v>13341.5</v>
          </cell>
        </row>
        <row r="97">
          <cell r="A97" t="str">
            <v>592</v>
          </cell>
          <cell r="B97" t="str">
            <v>2018</v>
          </cell>
          <cell r="C97" t="str">
            <v>12</v>
          </cell>
          <cell r="D97" t="str">
            <v>0</v>
          </cell>
          <cell r="E97" t="str">
            <v/>
          </cell>
          <cell r="F97">
            <v>0</v>
          </cell>
          <cell r="G97">
            <v>0</v>
          </cell>
          <cell r="J97">
            <v>-15899</v>
          </cell>
          <cell r="K97">
            <v>-46.21</v>
          </cell>
          <cell r="L97">
            <v>-15852.79</v>
          </cell>
        </row>
        <row r="98">
          <cell r="A98" t="str">
            <v>601</v>
          </cell>
          <cell r="B98" t="str">
            <v>2018</v>
          </cell>
          <cell r="C98" t="str">
            <v>12</v>
          </cell>
          <cell r="D98" t="str">
            <v>0</v>
          </cell>
          <cell r="E98" t="str">
            <v/>
          </cell>
          <cell r="F98">
            <v>0</v>
          </cell>
          <cell r="G98">
            <v>0</v>
          </cell>
          <cell r="J98">
            <v>0</v>
          </cell>
          <cell r="K98">
            <v>53332.11</v>
          </cell>
          <cell r="L98">
            <v>-53332.11</v>
          </cell>
        </row>
        <row r="99">
          <cell r="A99" t="str">
            <v>602</v>
          </cell>
          <cell r="B99" t="str">
            <v>2018</v>
          </cell>
          <cell r="C99" t="str">
            <v>12</v>
          </cell>
          <cell r="D99" t="str">
            <v>0</v>
          </cell>
          <cell r="E99" t="str">
            <v/>
          </cell>
          <cell r="F99">
            <v>0</v>
          </cell>
          <cell r="G99">
            <v>0</v>
          </cell>
          <cell r="J99">
            <v>0</v>
          </cell>
          <cell r="K99">
            <v>2518582.96</v>
          </cell>
          <cell r="L99">
            <v>-2518582.96</v>
          </cell>
        </row>
        <row r="100">
          <cell r="A100" t="str">
            <v>604</v>
          </cell>
          <cell r="B100" t="str">
            <v>2018</v>
          </cell>
          <cell r="C100" t="str">
            <v>12</v>
          </cell>
          <cell r="D100" t="str">
            <v>0</v>
          </cell>
          <cell r="E100" t="str">
            <v/>
          </cell>
          <cell r="F100">
            <v>0</v>
          </cell>
          <cell r="G100">
            <v>0</v>
          </cell>
          <cell r="J100">
            <v>0</v>
          </cell>
          <cell r="K100">
            <v>347234.88</v>
          </cell>
          <cell r="L100">
            <v>-347234.88</v>
          </cell>
        </row>
        <row r="101">
          <cell r="A101" t="str">
            <v>613</v>
          </cell>
          <cell r="B101" t="str">
            <v>2018</v>
          </cell>
          <cell r="C101" t="str">
            <v>12</v>
          </cell>
          <cell r="D101" t="str">
            <v>0</v>
          </cell>
          <cell r="E101" t="str">
            <v/>
          </cell>
          <cell r="F101">
            <v>0</v>
          </cell>
          <cell r="G101">
            <v>0</v>
          </cell>
          <cell r="J101">
            <v>45240</v>
          </cell>
          <cell r="K101">
            <v>45240</v>
          </cell>
          <cell r="L101">
            <v>0</v>
          </cell>
        </row>
        <row r="102">
          <cell r="A102" t="str">
            <v>614</v>
          </cell>
          <cell r="B102" t="str">
            <v>2018</v>
          </cell>
          <cell r="C102" t="str">
            <v>12</v>
          </cell>
          <cell r="D102" t="str">
            <v>0</v>
          </cell>
          <cell r="E102" t="str">
            <v/>
          </cell>
          <cell r="F102">
            <v>0</v>
          </cell>
          <cell r="G102">
            <v>0</v>
          </cell>
          <cell r="J102">
            <v>10071.89</v>
          </cell>
          <cell r="K102">
            <v>4752.7299999999996</v>
          </cell>
          <cell r="L102">
            <v>5319.16</v>
          </cell>
        </row>
        <row r="103">
          <cell r="A103" t="str">
            <v>622</v>
          </cell>
          <cell r="B103" t="str">
            <v>2018</v>
          </cell>
          <cell r="C103" t="str">
            <v>12</v>
          </cell>
          <cell r="D103" t="str">
            <v>0</v>
          </cell>
          <cell r="E103" t="str">
            <v/>
          </cell>
          <cell r="F103">
            <v>0</v>
          </cell>
          <cell r="G103">
            <v>0</v>
          </cell>
          <cell r="J103">
            <v>0</v>
          </cell>
          <cell r="K103">
            <v>10290.9</v>
          </cell>
          <cell r="L103">
            <v>-10290.9</v>
          </cell>
        </row>
        <row r="104">
          <cell r="A104" t="str">
            <v>624</v>
          </cell>
          <cell r="B104" t="str">
            <v>2018</v>
          </cell>
          <cell r="C104" t="str">
            <v>12</v>
          </cell>
          <cell r="D104" t="str">
            <v>0</v>
          </cell>
          <cell r="E104" t="str">
            <v/>
          </cell>
          <cell r="F104">
            <v>0</v>
          </cell>
          <cell r="G104">
            <v>0</v>
          </cell>
          <cell r="J104">
            <v>0</v>
          </cell>
          <cell r="K104">
            <v>5610.21</v>
          </cell>
          <cell r="L104">
            <v>-5610.21</v>
          </cell>
        </row>
        <row r="105">
          <cell r="A105" t="str">
            <v>641</v>
          </cell>
          <cell r="B105" t="str">
            <v>2018</v>
          </cell>
          <cell r="C105" t="str">
            <v>12</v>
          </cell>
          <cell r="D105" t="str">
            <v>0</v>
          </cell>
          <cell r="E105" t="str">
            <v/>
          </cell>
          <cell r="F105">
            <v>0</v>
          </cell>
          <cell r="G105">
            <v>0</v>
          </cell>
          <cell r="J105">
            <v>0</v>
          </cell>
          <cell r="K105">
            <v>943750.72</v>
          </cell>
          <cell r="L105">
            <v>-943750.72</v>
          </cell>
        </row>
        <row r="106">
          <cell r="A106" t="str">
            <v>642</v>
          </cell>
          <cell r="B106" t="str">
            <v>2018</v>
          </cell>
          <cell r="C106" t="str">
            <v>12</v>
          </cell>
          <cell r="D106" t="str">
            <v>0</v>
          </cell>
          <cell r="E106" t="str">
            <v/>
          </cell>
          <cell r="F106">
            <v>0</v>
          </cell>
          <cell r="G106">
            <v>0</v>
          </cell>
          <cell r="J106">
            <v>0</v>
          </cell>
          <cell r="K106">
            <v>58911.39</v>
          </cell>
          <cell r="L106">
            <v>-58911.39</v>
          </cell>
        </row>
        <row r="107">
          <cell r="A107" t="str">
            <v>644</v>
          </cell>
          <cell r="B107" t="str">
            <v>2018</v>
          </cell>
          <cell r="C107" t="str">
            <v>12</v>
          </cell>
          <cell r="D107" t="str">
            <v>0</v>
          </cell>
          <cell r="E107" t="str">
            <v/>
          </cell>
          <cell r="F107">
            <v>0</v>
          </cell>
          <cell r="G107">
            <v>0</v>
          </cell>
          <cell r="J107">
            <v>0</v>
          </cell>
          <cell r="K107">
            <v>1523.12</v>
          </cell>
          <cell r="L107">
            <v>-1523.12</v>
          </cell>
        </row>
        <row r="108">
          <cell r="A108" t="str">
            <v>646</v>
          </cell>
          <cell r="B108" t="str">
            <v>2018</v>
          </cell>
          <cell r="C108" t="str">
            <v>12</v>
          </cell>
          <cell r="D108" t="str">
            <v>0</v>
          </cell>
          <cell r="E108" t="str">
            <v/>
          </cell>
          <cell r="F108">
            <v>0</v>
          </cell>
          <cell r="G108">
            <v>0</v>
          </cell>
          <cell r="J108">
            <v>0</v>
          </cell>
          <cell r="K108">
            <v>437845.61</v>
          </cell>
          <cell r="L108">
            <v>-437845.61</v>
          </cell>
        </row>
        <row r="109">
          <cell r="A109" t="str">
            <v>648</v>
          </cell>
          <cell r="B109" t="str">
            <v>2018</v>
          </cell>
          <cell r="C109" t="str">
            <v>12</v>
          </cell>
          <cell r="D109" t="str">
            <v>0</v>
          </cell>
          <cell r="E109" t="str">
            <v/>
          </cell>
          <cell r="F109">
            <v>0</v>
          </cell>
          <cell r="G109">
            <v>0</v>
          </cell>
          <cell r="J109">
            <v>0</v>
          </cell>
          <cell r="K109">
            <v>276147.05</v>
          </cell>
          <cell r="L109">
            <v>-276147.05</v>
          </cell>
        </row>
        <row r="110">
          <cell r="A110" t="str">
            <v>662</v>
          </cell>
          <cell r="B110" t="str">
            <v>2018</v>
          </cell>
          <cell r="C110" t="str">
            <v>12</v>
          </cell>
          <cell r="D110" t="str">
            <v>0</v>
          </cell>
          <cell r="E110" t="str">
            <v/>
          </cell>
          <cell r="F110">
            <v>0</v>
          </cell>
          <cell r="G110">
            <v>0</v>
          </cell>
          <cell r="J110">
            <v>0</v>
          </cell>
          <cell r="K110">
            <v>33093.339999999997</v>
          </cell>
          <cell r="L110">
            <v>-33093.339999999997</v>
          </cell>
        </row>
        <row r="111">
          <cell r="A111" t="str">
            <v>665</v>
          </cell>
          <cell r="B111" t="str">
            <v>2018</v>
          </cell>
          <cell r="C111" t="str">
            <v>12</v>
          </cell>
          <cell r="D111" t="str">
            <v>0</v>
          </cell>
          <cell r="E111" t="str">
            <v/>
          </cell>
          <cell r="F111">
            <v>0</v>
          </cell>
          <cell r="G111">
            <v>0</v>
          </cell>
          <cell r="J111">
            <v>0</v>
          </cell>
          <cell r="K111">
            <v>2961.85</v>
          </cell>
          <cell r="L111">
            <v>-2961.85</v>
          </cell>
        </row>
        <row r="112">
          <cell r="A112" t="str">
            <v>668</v>
          </cell>
          <cell r="B112" t="str">
            <v>2018</v>
          </cell>
          <cell r="C112" t="str">
            <v>12</v>
          </cell>
          <cell r="D112" t="str">
            <v>0</v>
          </cell>
          <cell r="E112" t="str">
            <v/>
          </cell>
          <cell r="F112">
            <v>0</v>
          </cell>
          <cell r="G112">
            <v>0</v>
          </cell>
          <cell r="J112">
            <v>0</v>
          </cell>
          <cell r="K112">
            <v>476.5</v>
          </cell>
          <cell r="L112">
            <v>-476.5</v>
          </cell>
        </row>
        <row r="113">
          <cell r="A113" t="str">
            <v>760</v>
          </cell>
          <cell r="B113" t="str">
            <v>2018</v>
          </cell>
          <cell r="C113" t="str">
            <v>12</v>
          </cell>
          <cell r="D113" t="str">
            <v>0</v>
          </cell>
          <cell r="E113" t="str">
            <v>Podrozvaha - podrozvahová aktíva</v>
          </cell>
          <cell r="F113">
            <v>66112.240000000005</v>
          </cell>
          <cell r="G113">
            <v>66112.240000000005</v>
          </cell>
          <cell r="J113">
            <v>7479.24</v>
          </cell>
          <cell r="K113">
            <v>7479.24</v>
          </cell>
          <cell r="L113">
            <v>0</v>
          </cell>
        </row>
        <row r="114">
          <cell r="A114" t="str">
            <v>999</v>
          </cell>
          <cell r="B114" t="str">
            <v>2018</v>
          </cell>
          <cell r="C114" t="str">
            <v>12</v>
          </cell>
          <cell r="D114" t="str">
            <v>0</v>
          </cell>
          <cell r="E114" t="str">
            <v/>
          </cell>
          <cell r="F114">
            <v>0</v>
          </cell>
          <cell r="G114">
            <v>0</v>
          </cell>
          <cell r="J114">
            <v>14552</v>
          </cell>
          <cell r="K114">
            <v>3882.5</v>
          </cell>
          <cell r="L114">
            <v>10669.5</v>
          </cell>
        </row>
      </sheetData>
      <sheetData sheetId="1" refreshError="1"/>
      <sheetData sheetId="2" refreshError="1"/>
      <sheetData sheetId="3" refreshError="1"/>
      <sheetData sheetId="4" refreshError="1"/>
      <sheetData sheetId="5"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List1"/>
    </sheetNames>
    <sheetDataSet>
      <sheetData sheetId="0">
        <row r="5">
          <cell r="A5" t="str">
            <v>013</v>
          </cell>
          <cell r="J5">
            <v>0</v>
          </cell>
          <cell r="K5">
            <v>0</v>
          </cell>
          <cell r="L5">
            <v>1957.38</v>
          </cell>
        </row>
        <row r="6">
          <cell r="A6" t="str">
            <v>014</v>
          </cell>
          <cell r="J6">
            <v>0</v>
          </cell>
          <cell r="K6">
            <v>0</v>
          </cell>
          <cell r="L6">
            <v>5072.96</v>
          </cell>
        </row>
        <row r="7">
          <cell r="A7" t="str">
            <v>019</v>
          </cell>
          <cell r="J7">
            <v>0</v>
          </cell>
          <cell r="K7">
            <v>0</v>
          </cell>
          <cell r="L7">
            <v>876.45</v>
          </cell>
        </row>
        <row r="8">
          <cell r="A8" t="str">
            <v>021</v>
          </cell>
          <cell r="J8">
            <v>886860.59</v>
          </cell>
          <cell r="K8">
            <v>1500</v>
          </cell>
          <cell r="L8">
            <v>1534986.67</v>
          </cell>
        </row>
        <row r="9">
          <cell r="A9" t="str">
            <v>022</v>
          </cell>
          <cell r="J9">
            <v>1347912.51</v>
          </cell>
          <cell r="K9">
            <v>28036.240000000002</v>
          </cell>
          <cell r="L9">
            <v>8638894.3399999999</v>
          </cell>
        </row>
        <row r="10">
          <cell r="A10" t="str">
            <v>026</v>
          </cell>
          <cell r="J10">
            <v>0</v>
          </cell>
          <cell r="K10">
            <v>1092.3599999999999</v>
          </cell>
          <cell r="L10">
            <v>2948.84</v>
          </cell>
        </row>
        <row r="11">
          <cell r="A11" t="str">
            <v>031</v>
          </cell>
          <cell r="J11">
            <v>0</v>
          </cell>
          <cell r="K11">
            <v>0</v>
          </cell>
          <cell r="L11">
            <v>66461.649999999994</v>
          </cell>
        </row>
        <row r="12">
          <cell r="A12" t="str">
            <v>041</v>
          </cell>
          <cell r="J12">
            <v>0</v>
          </cell>
          <cell r="K12">
            <v>0</v>
          </cell>
          <cell r="L12">
            <v>2676.39</v>
          </cell>
        </row>
        <row r="13">
          <cell r="A13" t="str">
            <v>042</v>
          </cell>
          <cell r="J13">
            <v>1755940.69</v>
          </cell>
          <cell r="K13">
            <v>2239272.1</v>
          </cell>
          <cell r="L13">
            <v>1195.6300000000001</v>
          </cell>
        </row>
        <row r="14">
          <cell r="A14" t="str">
            <v>063</v>
          </cell>
          <cell r="J14">
            <v>276.45999999999998</v>
          </cell>
          <cell r="K14">
            <v>0</v>
          </cell>
          <cell r="L14">
            <v>259558.03</v>
          </cell>
        </row>
        <row r="15">
          <cell r="A15" t="str">
            <v>067</v>
          </cell>
          <cell r="J15">
            <v>0</v>
          </cell>
          <cell r="K15">
            <v>157000</v>
          </cell>
          <cell r="L15">
            <v>30000</v>
          </cell>
        </row>
        <row r="16">
          <cell r="A16" t="str">
            <v>073</v>
          </cell>
          <cell r="J16">
            <v>0</v>
          </cell>
          <cell r="K16">
            <v>0</v>
          </cell>
          <cell r="L16">
            <v>-1957.38</v>
          </cell>
        </row>
        <row r="17">
          <cell r="A17" t="str">
            <v>074</v>
          </cell>
          <cell r="J17">
            <v>0</v>
          </cell>
          <cell r="K17">
            <v>0</v>
          </cell>
          <cell r="L17">
            <v>-5072.96</v>
          </cell>
        </row>
        <row r="18">
          <cell r="A18" t="str">
            <v>079</v>
          </cell>
          <cell r="J18">
            <v>0</v>
          </cell>
          <cell r="K18">
            <v>0</v>
          </cell>
          <cell r="L18">
            <v>-876.45</v>
          </cell>
        </row>
        <row r="19">
          <cell r="A19" t="str">
            <v>081</v>
          </cell>
          <cell r="J19">
            <v>1500</v>
          </cell>
          <cell r="K19">
            <v>37581.85</v>
          </cell>
          <cell r="L19">
            <v>-126301.64</v>
          </cell>
        </row>
        <row r="20">
          <cell r="A20" t="str">
            <v>082</v>
          </cell>
          <cell r="J20">
            <v>28036.240000000002</v>
          </cell>
          <cell r="K20">
            <v>559079.25</v>
          </cell>
          <cell r="L20">
            <v>-5487000.8700000001</v>
          </cell>
        </row>
        <row r="21">
          <cell r="A21" t="str">
            <v>086</v>
          </cell>
          <cell r="J21">
            <v>1092.3599999999999</v>
          </cell>
          <cell r="K21">
            <v>1533.06</v>
          </cell>
          <cell r="L21">
            <v>-1534</v>
          </cell>
        </row>
        <row r="22">
          <cell r="A22" t="str">
            <v>111</v>
          </cell>
          <cell r="J22">
            <v>234620.9</v>
          </cell>
          <cell r="K22">
            <v>234620.9</v>
          </cell>
          <cell r="L22">
            <v>0</v>
          </cell>
        </row>
        <row r="23">
          <cell r="A23" t="str">
            <v>112</v>
          </cell>
          <cell r="J23">
            <v>234620.9</v>
          </cell>
          <cell r="K23">
            <v>225249.99</v>
          </cell>
          <cell r="L23">
            <v>147870.16</v>
          </cell>
        </row>
        <row r="24">
          <cell r="A24" t="str">
            <v>123</v>
          </cell>
          <cell r="J24">
            <v>67538.2</v>
          </cell>
          <cell r="K24">
            <v>67538.2</v>
          </cell>
          <cell r="L24">
            <v>0</v>
          </cell>
        </row>
        <row r="25">
          <cell r="A25" t="str">
            <v>124</v>
          </cell>
          <cell r="J25">
            <v>44369.34</v>
          </cell>
          <cell r="K25">
            <v>40371.550000000003</v>
          </cell>
          <cell r="L25">
            <v>7874.91</v>
          </cell>
        </row>
        <row r="26">
          <cell r="A26" t="str">
            <v>131</v>
          </cell>
          <cell r="J26">
            <v>530806.9</v>
          </cell>
          <cell r="K26">
            <v>530806.9</v>
          </cell>
          <cell r="L26">
            <v>0</v>
          </cell>
        </row>
        <row r="27">
          <cell r="A27" t="str">
            <v>132</v>
          </cell>
          <cell r="J27">
            <v>530806.9</v>
          </cell>
          <cell r="K27">
            <v>167100.43</v>
          </cell>
          <cell r="L27">
            <v>397483.09</v>
          </cell>
        </row>
        <row r="28">
          <cell r="A28" t="str">
            <v>211</v>
          </cell>
          <cell r="J28">
            <v>142901.66</v>
          </cell>
          <cell r="K28">
            <v>77363.67</v>
          </cell>
          <cell r="L28">
            <v>186764.94</v>
          </cell>
        </row>
        <row r="29">
          <cell r="A29" t="str">
            <v>213</v>
          </cell>
          <cell r="J29">
            <v>10043.6</v>
          </cell>
          <cell r="K29">
            <v>10043.6</v>
          </cell>
          <cell r="L29">
            <v>0</v>
          </cell>
        </row>
        <row r="30">
          <cell r="A30" t="str">
            <v>221</v>
          </cell>
          <cell r="J30">
            <v>11263415.640000001</v>
          </cell>
          <cell r="K30">
            <v>10983050.57</v>
          </cell>
          <cell r="L30">
            <v>-1558966.59</v>
          </cell>
        </row>
        <row r="31">
          <cell r="A31" t="str">
            <v>261</v>
          </cell>
          <cell r="J31">
            <v>5121607.28</v>
          </cell>
          <cell r="K31">
            <v>5122491.67</v>
          </cell>
          <cell r="L31">
            <v>-884.69</v>
          </cell>
        </row>
        <row r="32">
          <cell r="A32" t="str">
            <v>311</v>
          </cell>
          <cell r="J32">
            <v>4147088.62</v>
          </cell>
          <cell r="K32">
            <v>4548901.07</v>
          </cell>
          <cell r="L32">
            <v>1035706.14</v>
          </cell>
        </row>
        <row r="33">
          <cell r="A33" t="str">
            <v>314</v>
          </cell>
          <cell r="J33">
            <v>7944.47</v>
          </cell>
          <cell r="K33">
            <v>17899.96</v>
          </cell>
          <cell r="L33">
            <v>6022.04</v>
          </cell>
        </row>
        <row r="34">
          <cell r="A34" t="str">
            <v>315</v>
          </cell>
          <cell r="J34">
            <v>296006.25</v>
          </cell>
          <cell r="K34">
            <v>292002.68</v>
          </cell>
          <cell r="L34">
            <v>5709.55</v>
          </cell>
        </row>
        <row r="35">
          <cell r="A35" t="str">
            <v>321</v>
          </cell>
          <cell r="J35">
            <v>3134023.87</v>
          </cell>
          <cell r="K35">
            <v>3511010.88</v>
          </cell>
          <cell r="L35">
            <v>-665638.19999999995</v>
          </cell>
        </row>
        <row r="36">
          <cell r="A36" t="str">
            <v>323</v>
          </cell>
          <cell r="J36">
            <v>10449.36</v>
          </cell>
          <cell r="K36">
            <v>9069.14</v>
          </cell>
          <cell r="L36">
            <v>-9069.14</v>
          </cell>
        </row>
        <row r="37">
          <cell r="A37" t="str">
            <v>324</v>
          </cell>
          <cell r="J37">
            <v>0</v>
          </cell>
          <cell r="K37">
            <v>0</v>
          </cell>
          <cell r="L37">
            <v>0</v>
          </cell>
        </row>
        <row r="38">
          <cell r="A38" t="str">
            <v>325</v>
          </cell>
          <cell r="J38">
            <v>483.18</v>
          </cell>
          <cell r="K38">
            <v>483.18</v>
          </cell>
          <cell r="L38">
            <v>-315.99</v>
          </cell>
        </row>
        <row r="39">
          <cell r="A39" t="str">
            <v>326</v>
          </cell>
          <cell r="J39">
            <v>147.31</v>
          </cell>
          <cell r="K39">
            <v>3081.4</v>
          </cell>
          <cell r="L39">
            <v>-3081.4</v>
          </cell>
        </row>
        <row r="40">
          <cell r="A40" t="str">
            <v>331</v>
          </cell>
          <cell r="J40">
            <v>763628.55</v>
          </cell>
          <cell r="K40">
            <v>727180.12</v>
          </cell>
          <cell r="L40">
            <v>-58091.6</v>
          </cell>
        </row>
        <row r="41">
          <cell r="A41" t="str">
            <v>333</v>
          </cell>
          <cell r="J41">
            <v>3607.73</v>
          </cell>
          <cell r="K41">
            <v>3607.73</v>
          </cell>
          <cell r="L41">
            <v>0</v>
          </cell>
        </row>
        <row r="42">
          <cell r="A42" t="str">
            <v>335</v>
          </cell>
          <cell r="J42">
            <v>157378.91</v>
          </cell>
          <cell r="K42">
            <v>157590.21</v>
          </cell>
          <cell r="L42">
            <v>2576.5100000000002</v>
          </cell>
        </row>
        <row r="43">
          <cell r="A43" t="str">
            <v>336</v>
          </cell>
          <cell r="J43">
            <v>348585.62</v>
          </cell>
          <cell r="K43">
            <v>352750.39</v>
          </cell>
          <cell r="L43">
            <v>-99403.76</v>
          </cell>
        </row>
        <row r="44">
          <cell r="A44" t="str">
            <v>341</v>
          </cell>
          <cell r="J44">
            <v>24715.07</v>
          </cell>
          <cell r="K44">
            <v>40915.14</v>
          </cell>
          <cell r="L44">
            <v>13341.73</v>
          </cell>
        </row>
        <row r="45">
          <cell r="A45" t="str">
            <v>342</v>
          </cell>
          <cell r="J45">
            <v>91648.29</v>
          </cell>
          <cell r="K45">
            <v>74937.77</v>
          </cell>
          <cell r="L45">
            <v>-47064.44</v>
          </cell>
        </row>
        <row r="46">
          <cell r="A46" t="str">
            <v>343</v>
          </cell>
          <cell r="J46">
            <v>2609588.36</v>
          </cell>
          <cell r="K46">
            <v>2600431.9500000002</v>
          </cell>
          <cell r="L46">
            <v>-13.63</v>
          </cell>
        </row>
        <row r="47">
          <cell r="A47" t="str">
            <v>345</v>
          </cell>
          <cell r="J47">
            <v>12771.77</v>
          </cell>
          <cell r="K47">
            <v>12899.67</v>
          </cell>
          <cell r="L47">
            <v>-137.31</v>
          </cell>
        </row>
        <row r="48">
          <cell r="A48" t="str">
            <v>346</v>
          </cell>
          <cell r="J48">
            <v>154734.88</v>
          </cell>
          <cell r="K48">
            <v>42734.879999999997</v>
          </cell>
          <cell r="L48">
            <v>507733.32</v>
          </cell>
        </row>
        <row r="49">
          <cell r="A49" t="str">
            <v>364</v>
          </cell>
          <cell r="J49">
            <v>0</v>
          </cell>
          <cell r="K49">
            <v>12816.57</v>
          </cell>
          <cell r="L49">
            <v>-199220.85</v>
          </cell>
        </row>
        <row r="50">
          <cell r="A50" t="str">
            <v>365</v>
          </cell>
          <cell r="J50">
            <v>0</v>
          </cell>
          <cell r="K50">
            <v>0</v>
          </cell>
          <cell r="L50">
            <v>-423199</v>
          </cell>
        </row>
        <row r="51">
          <cell r="A51" t="str">
            <v>366</v>
          </cell>
          <cell r="J51">
            <v>19804.95</v>
          </cell>
          <cell r="K51">
            <v>19734.95</v>
          </cell>
          <cell r="L51">
            <v>-1132.29</v>
          </cell>
        </row>
        <row r="52">
          <cell r="A52" t="str">
            <v>378</v>
          </cell>
          <cell r="J52">
            <v>1824565.01</v>
          </cell>
          <cell r="K52">
            <v>1861376.65</v>
          </cell>
          <cell r="L52">
            <v>2813568.8</v>
          </cell>
        </row>
        <row r="53">
          <cell r="A53" t="str">
            <v>379</v>
          </cell>
          <cell r="J53">
            <v>1817845.23</v>
          </cell>
          <cell r="K53">
            <v>1857941.71</v>
          </cell>
          <cell r="L53">
            <v>-55172.36</v>
          </cell>
        </row>
        <row r="54">
          <cell r="A54" t="str">
            <v>381</v>
          </cell>
          <cell r="J54">
            <v>5057.42</v>
          </cell>
          <cell r="K54">
            <v>2993.81</v>
          </cell>
          <cell r="L54">
            <v>5115.51</v>
          </cell>
        </row>
        <row r="55">
          <cell r="A55" t="str">
            <v>384</v>
          </cell>
          <cell r="J55">
            <v>31394.6</v>
          </cell>
          <cell r="K55">
            <v>113500</v>
          </cell>
          <cell r="L55">
            <v>-678701.64</v>
          </cell>
        </row>
        <row r="56">
          <cell r="A56" t="str">
            <v>385</v>
          </cell>
          <cell r="J56">
            <v>582.99</v>
          </cell>
          <cell r="K56">
            <v>619.66999999999996</v>
          </cell>
          <cell r="L56">
            <v>582.99</v>
          </cell>
        </row>
        <row r="57">
          <cell r="A57" t="str">
            <v>391</v>
          </cell>
          <cell r="J57">
            <v>0</v>
          </cell>
          <cell r="K57">
            <v>63851.28</v>
          </cell>
          <cell r="L57">
            <v>-194504.86</v>
          </cell>
        </row>
        <row r="58">
          <cell r="A58" t="str">
            <v>395</v>
          </cell>
          <cell r="J58">
            <v>3838806.27</v>
          </cell>
          <cell r="K58">
            <v>3838806.27</v>
          </cell>
          <cell r="L58">
            <v>0</v>
          </cell>
        </row>
        <row r="59">
          <cell r="A59" t="str">
            <v>411</v>
          </cell>
          <cell r="J59">
            <v>0</v>
          </cell>
          <cell r="K59">
            <v>0</v>
          </cell>
          <cell r="L59">
            <v>-16124</v>
          </cell>
        </row>
        <row r="60">
          <cell r="A60" t="str">
            <v>413</v>
          </cell>
          <cell r="J60">
            <v>0</v>
          </cell>
          <cell r="K60">
            <v>0</v>
          </cell>
          <cell r="L60">
            <v>-649668.52</v>
          </cell>
        </row>
        <row r="61">
          <cell r="A61" t="str">
            <v>414</v>
          </cell>
          <cell r="J61">
            <v>0</v>
          </cell>
          <cell r="K61">
            <v>276.45999999999998</v>
          </cell>
          <cell r="L61">
            <v>431.25</v>
          </cell>
        </row>
        <row r="62">
          <cell r="A62" t="str">
            <v>421</v>
          </cell>
          <cell r="J62">
            <v>0</v>
          </cell>
          <cell r="K62">
            <v>0</v>
          </cell>
          <cell r="L62">
            <v>-1612.4</v>
          </cell>
        </row>
        <row r="63">
          <cell r="A63" t="str">
            <v>428</v>
          </cell>
          <cell r="J63">
            <v>0</v>
          </cell>
          <cell r="K63">
            <v>0</v>
          </cell>
          <cell r="L63">
            <v>-1748664.6</v>
          </cell>
        </row>
        <row r="64">
          <cell r="A64" t="str">
            <v>431</v>
          </cell>
          <cell r="J64">
            <v>12816.57</v>
          </cell>
          <cell r="K64">
            <v>0</v>
          </cell>
          <cell r="L64">
            <v>0</v>
          </cell>
        </row>
        <row r="65">
          <cell r="A65" t="str">
            <v>461</v>
          </cell>
          <cell r="J65">
            <v>414487.45</v>
          </cell>
          <cell r="K65">
            <v>676956.63</v>
          </cell>
          <cell r="L65">
            <v>-1207701.5900000001</v>
          </cell>
        </row>
        <row r="66">
          <cell r="A66" t="str">
            <v>472</v>
          </cell>
          <cell r="J66">
            <v>0</v>
          </cell>
          <cell r="K66">
            <v>6781.82</v>
          </cell>
          <cell r="L66">
            <v>-61629.04</v>
          </cell>
        </row>
        <row r="67">
          <cell r="A67" t="str">
            <v>474</v>
          </cell>
          <cell r="J67">
            <v>1131289.6299999999</v>
          </cell>
          <cell r="K67">
            <v>1637814.77</v>
          </cell>
          <cell r="L67">
            <v>-1463867.79</v>
          </cell>
        </row>
        <row r="68">
          <cell r="A68" t="str">
            <v>479</v>
          </cell>
          <cell r="J68">
            <v>632512.17000000004</v>
          </cell>
          <cell r="K68">
            <v>635860.17000000004</v>
          </cell>
          <cell r="L68">
            <v>-796312.17</v>
          </cell>
        </row>
        <row r="69">
          <cell r="A69" t="str">
            <v>481</v>
          </cell>
          <cell r="J69">
            <v>570.04999999999995</v>
          </cell>
          <cell r="K69">
            <v>33582.35</v>
          </cell>
          <cell r="L69">
            <v>-59744.99</v>
          </cell>
        </row>
        <row r="70">
          <cell r="A70" t="str">
            <v>501</v>
          </cell>
          <cell r="J70">
            <v>747419.23</v>
          </cell>
          <cell r="K70">
            <v>121.62</v>
          </cell>
          <cell r="L70">
            <v>747297.61</v>
          </cell>
        </row>
        <row r="71">
          <cell r="A71" t="str">
            <v>502</v>
          </cell>
          <cell r="J71">
            <v>23534</v>
          </cell>
          <cell r="K71">
            <v>0</v>
          </cell>
          <cell r="L71">
            <v>23534</v>
          </cell>
        </row>
        <row r="72">
          <cell r="A72" t="str">
            <v>504</v>
          </cell>
          <cell r="J72">
            <v>166075.49</v>
          </cell>
          <cell r="K72">
            <v>0</v>
          </cell>
          <cell r="L72">
            <v>166075.49</v>
          </cell>
        </row>
        <row r="73">
          <cell r="A73" t="str">
            <v>511</v>
          </cell>
          <cell r="J73">
            <v>259412.62</v>
          </cell>
          <cell r="K73">
            <v>0</v>
          </cell>
          <cell r="L73">
            <v>259412.62</v>
          </cell>
        </row>
        <row r="74">
          <cell r="A74" t="str">
            <v>512</v>
          </cell>
          <cell r="J74">
            <v>24054.51</v>
          </cell>
          <cell r="K74">
            <v>0</v>
          </cell>
          <cell r="L74">
            <v>24054.51</v>
          </cell>
        </row>
        <row r="75">
          <cell r="A75" t="str">
            <v>513</v>
          </cell>
          <cell r="J75">
            <v>11123.84</v>
          </cell>
          <cell r="K75">
            <v>0</v>
          </cell>
          <cell r="L75">
            <v>11123.84</v>
          </cell>
        </row>
        <row r="76">
          <cell r="A76" t="str">
            <v>518</v>
          </cell>
          <cell r="J76">
            <v>395925.96</v>
          </cell>
          <cell r="K76">
            <v>0</v>
          </cell>
          <cell r="L76">
            <v>395925.96</v>
          </cell>
        </row>
        <row r="77">
          <cell r="A77" t="str">
            <v>521</v>
          </cell>
          <cell r="J77">
            <v>725481.69</v>
          </cell>
          <cell r="K77">
            <v>19835.34</v>
          </cell>
          <cell r="L77">
            <v>705646.35</v>
          </cell>
        </row>
        <row r="78">
          <cell r="A78" t="str">
            <v>522</v>
          </cell>
          <cell r="J78">
            <v>19734.95</v>
          </cell>
          <cell r="K78">
            <v>0</v>
          </cell>
          <cell r="L78">
            <v>19734.95</v>
          </cell>
        </row>
        <row r="79">
          <cell r="A79" t="str">
            <v>524</v>
          </cell>
          <cell r="J79">
            <v>254204.53</v>
          </cell>
          <cell r="K79">
            <v>8595.32</v>
          </cell>
          <cell r="L79">
            <v>245609.21</v>
          </cell>
        </row>
        <row r="80">
          <cell r="A80" t="str">
            <v>525</v>
          </cell>
          <cell r="J80">
            <v>1033.52</v>
          </cell>
          <cell r="K80">
            <v>0</v>
          </cell>
          <cell r="L80">
            <v>1033.52</v>
          </cell>
        </row>
        <row r="81">
          <cell r="A81" t="str">
            <v>527</v>
          </cell>
          <cell r="J81">
            <v>20995.85</v>
          </cell>
          <cell r="K81">
            <v>0</v>
          </cell>
          <cell r="L81">
            <v>20995.85</v>
          </cell>
        </row>
        <row r="82">
          <cell r="A82" t="str">
            <v>531</v>
          </cell>
          <cell r="J82">
            <v>3627.31</v>
          </cell>
          <cell r="K82">
            <v>0</v>
          </cell>
          <cell r="L82">
            <v>3627.31</v>
          </cell>
        </row>
        <row r="83">
          <cell r="A83" t="str">
            <v>532</v>
          </cell>
          <cell r="J83">
            <v>866.36</v>
          </cell>
          <cell r="K83">
            <v>0</v>
          </cell>
          <cell r="L83">
            <v>866.36</v>
          </cell>
        </row>
        <row r="84">
          <cell r="A84" t="str">
            <v>538</v>
          </cell>
          <cell r="J84">
            <v>4692.45</v>
          </cell>
          <cell r="K84">
            <v>0</v>
          </cell>
          <cell r="L84">
            <v>4692.45</v>
          </cell>
        </row>
        <row r="85">
          <cell r="A85" t="str">
            <v>541</v>
          </cell>
          <cell r="J85">
            <v>1897.15</v>
          </cell>
          <cell r="K85">
            <v>0</v>
          </cell>
          <cell r="L85">
            <v>1897.15</v>
          </cell>
        </row>
        <row r="86">
          <cell r="A86" t="str">
            <v>542</v>
          </cell>
          <cell r="J86">
            <v>5173.17</v>
          </cell>
          <cell r="K86">
            <v>0</v>
          </cell>
          <cell r="L86">
            <v>5173.17</v>
          </cell>
        </row>
        <row r="87">
          <cell r="A87" t="str">
            <v>543</v>
          </cell>
          <cell r="J87">
            <v>363.9</v>
          </cell>
          <cell r="K87">
            <v>0</v>
          </cell>
          <cell r="L87">
            <v>363.9</v>
          </cell>
        </row>
        <row r="88">
          <cell r="A88" t="str">
            <v>544</v>
          </cell>
          <cell r="J88">
            <v>107.22</v>
          </cell>
          <cell r="K88">
            <v>0</v>
          </cell>
          <cell r="L88">
            <v>107.22</v>
          </cell>
        </row>
        <row r="89">
          <cell r="A89" t="str">
            <v>545</v>
          </cell>
          <cell r="J89">
            <v>550.14</v>
          </cell>
          <cell r="K89">
            <v>0</v>
          </cell>
          <cell r="L89">
            <v>550.14</v>
          </cell>
        </row>
        <row r="90">
          <cell r="A90" t="str">
            <v>546</v>
          </cell>
          <cell r="J90">
            <v>146427.26</v>
          </cell>
          <cell r="K90">
            <v>0</v>
          </cell>
          <cell r="L90">
            <v>146427.26</v>
          </cell>
        </row>
        <row r="91">
          <cell r="A91" t="str">
            <v>547</v>
          </cell>
          <cell r="J91">
            <v>63851.28</v>
          </cell>
          <cell r="K91">
            <v>0</v>
          </cell>
          <cell r="L91">
            <v>63851.28</v>
          </cell>
        </row>
        <row r="92">
          <cell r="A92" t="str">
            <v>548</v>
          </cell>
          <cell r="J92">
            <v>69393.72</v>
          </cell>
          <cell r="K92">
            <v>0</v>
          </cell>
          <cell r="L92">
            <v>69393.72</v>
          </cell>
        </row>
        <row r="93">
          <cell r="A93" t="str">
            <v>551</v>
          </cell>
          <cell r="J93">
            <v>596297.01</v>
          </cell>
          <cell r="K93">
            <v>0</v>
          </cell>
          <cell r="L93">
            <v>596297.01</v>
          </cell>
        </row>
        <row r="94">
          <cell r="A94" t="str">
            <v>562</v>
          </cell>
          <cell r="J94">
            <v>93141.17</v>
          </cell>
          <cell r="K94">
            <v>0</v>
          </cell>
          <cell r="L94">
            <v>93141.17</v>
          </cell>
        </row>
        <row r="95">
          <cell r="A95" t="str">
            <v>563</v>
          </cell>
          <cell r="J95">
            <v>30.17</v>
          </cell>
          <cell r="K95">
            <v>0</v>
          </cell>
          <cell r="L95">
            <v>30.17</v>
          </cell>
        </row>
        <row r="96">
          <cell r="A96" t="str">
            <v>568</v>
          </cell>
          <cell r="J96">
            <v>5141.91</v>
          </cell>
          <cell r="K96">
            <v>0.3</v>
          </cell>
          <cell r="L96">
            <v>5141.6099999999997</v>
          </cell>
        </row>
        <row r="97">
          <cell r="A97" t="str">
            <v>591</v>
          </cell>
          <cell r="J97">
            <v>6440.25</v>
          </cell>
          <cell r="K97">
            <v>0</v>
          </cell>
          <cell r="L97">
            <v>6440.25</v>
          </cell>
        </row>
        <row r="98">
          <cell r="A98" t="str">
            <v>592</v>
          </cell>
          <cell r="J98">
            <v>33582.35</v>
          </cell>
          <cell r="K98">
            <v>570.04999999999995</v>
          </cell>
          <cell r="L98">
            <v>33012.300000000003</v>
          </cell>
        </row>
        <row r="99">
          <cell r="A99" t="str">
            <v>601</v>
          </cell>
          <cell r="J99">
            <v>0</v>
          </cell>
          <cell r="K99">
            <v>95023.7</v>
          </cell>
          <cell r="L99">
            <v>-95023.7</v>
          </cell>
        </row>
        <row r="100">
          <cell r="A100" t="str">
            <v>602</v>
          </cell>
          <cell r="J100">
            <v>0</v>
          </cell>
          <cell r="K100">
            <v>3127054.36</v>
          </cell>
          <cell r="L100">
            <v>-3127054.36</v>
          </cell>
        </row>
        <row r="101">
          <cell r="A101" t="str">
            <v>604</v>
          </cell>
          <cell r="J101">
            <v>0</v>
          </cell>
          <cell r="K101">
            <v>172681.9</v>
          </cell>
          <cell r="L101">
            <v>-172681.9</v>
          </cell>
        </row>
        <row r="102">
          <cell r="A102" t="str">
            <v>613</v>
          </cell>
          <cell r="J102">
            <v>67538.2</v>
          </cell>
          <cell r="K102">
            <v>67538.2</v>
          </cell>
          <cell r="L102">
            <v>0</v>
          </cell>
        </row>
        <row r="103">
          <cell r="A103" t="str">
            <v>614</v>
          </cell>
          <cell r="J103">
            <v>18925.89</v>
          </cell>
          <cell r="K103">
            <v>11108.28</v>
          </cell>
          <cell r="L103">
            <v>7817.61</v>
          </cell>
        </row>
        <row r="104">
          <cell r="A104" t="str">
            <v>622</v>
          </cell>
          <cell r="J104">
            <v>0</v>
          </cell>
          <cell r="K104">
            <v>1042.26</v>
          </cell>
          <cell r="L104">
            <v>-1042.26</v>
          </cell>
        </row>
        <row r="105">
          <cell r="A105" t="str">
            <v>641</v>
          </cell>
          <cell r="J105">
            <v>0</v>
          </cell>
          <cell r="K105">
            <v>55966.67</v>
          </cell>
          <cell r="L105">
            <v>-55966.67</v>
          </cell>
        </row>
        <row r="106">
          <cell r="A106" t="str">
            <v>642</v>
          </cell>
          <cell r="J106">
            <v>0</v>
          </cell>
          <cell r="K106">
            <v>5269.3</v>
          </cell>
          <cell r="L106">
            <v>-5269.3</v>
          </cell>
        </row>
        <row r="107">
          <cell r="A107" t="str">
            <v>644</v>
          </cell>
          <cell r="J107">
            <v>0</v>
          </cell>
          <cell r="K107">
            <v>-19599.3</v>
          </cell>
          <cell r="L107">
            <v>19599.3</v>
          </cell>
        </row>
        <row r="108">
          <cell r="A108" t="str">
            <v>645</v>
          </cell>
          <cell r="J108">
            <v>0</v>
          </cell>
          <cell r="K108">
            <v>-76000</v>
          </cell>
          <cell r="L108">
            <v>76000</v>
          </cell>
        </row>
        <row r="109">
          <cell r="A109" t="str">
            <v>646</v>
          </cell>
          <cell r="J109">
            <v>0</v>
          </cell>
          <cell r="K109">
            <v>146427.26</v>
          </cell>
          <cell r="L109">
            <v>-146427.26</v>
          </cell>
        </row>
        <row r="110">
          <cell r="A110" t="str">
            <v>648</v>
          </cell>
          <cell r="J110">
            <v>0</v>
          </cell>
          <cell r="K110">
            <v>165114.76</v>
          </cell>
          <cell r="L110">
            <v>-165114.76</v>
          </cell>
        </row>
        <row r="111">
          <cell r="A111" t="str">
            <v>662</v>
          </cell>
          <cell r="J111">
            <v>0</v>
          </cell>
          <cell r="K111">
            <v>34150.080000000002</v>
          </cell>
          <cell r="L111">
            <v>-34150.080000000002</v>
          </cell>
        </row>
        <row r="112">
          <cell r="A112" t="str">
            <v>663</v>
          </cell>
          <cell r="J112">
            <v>0</v>
          </cell>
          <cell r="K112">
            <v>9.69</v>
          </cell>
          <cell r="L112">
            <v>-9.69</v>
          </cell>
        </row>
        <row r="113">
          <cell r="A113" t="str">
            <v>665</v>
          </cell>
          <cell r="J113">
            <v>0</v>
          </cell>
          <cell r="K113">
            <v>4876.4399999999996</v>
          </cell>
          <cell r="L113">
            <v>-4876.4399999999996</v>
          </cell>
        </row>
        <row r="114">
          <cell r="A114" t="str">
            <v>760</v>
          </cell>
          <cell r="J114">
            <v>14070.5</v>
          </cell>
          <cell r="K114">
            <v>14070.5</v>
          </cell>
          <cell r="L114">
            <v>0</v>
          </cell>
        </row>
        <row r="115">
          <cell r="A115" t="str">
            <v>999</v>
          </cell>
          <cell r="J115">
            <v>21614</v>
          </cell>
          <cell r="K115">
            <v>8659.5</v>
          </cell>
          <cell r="L115">
            <v>12954.5</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ow r="1">
          <cell r="A1">
            <v>0</v>
          </cell>
        </row>
      </sheetData>
      <sheetData sheetId="1"/>
      <sheetData sheetId="2"/>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theme="9" tint="0.59999389629810485"/>
  </sheetPr>
  <dimension ref="A1:Q16"/>
  <sheetViews>
    <sheetView workbookViewId="0"/>
  </sheetViews>
  <sheetFormatPr defaultColWidth="9.140625" defaultRowHeight="12.75"/>
  <cols>
    <col min="1" max="1" width="35.28515625" style="434" customWidth="1"/>
    <col min="2" max="2" width="50.7109375" style="434" customWidth="1"/>
    <col min="3" max="3" width="9.140625" style="434"/>
    <col min="4" max="4" width="28.85546875" style="434" customWidth="1"/>
    <col min="5" max="16384" width="9.140625" style="434"/>
  </cols>
  <sheetData>
    <row r="1" spans="1:17">
      <c r="B1" s="1" t="s">
        <v>4999</v>
      </c>
      <c r="Q1" s="435"/>
    </row>
    <row r="2" spans="1:17" ht="13.5" thickBot="1">
      <c r="A2" s="436" t="s">
        <v>0</v>
      </c>
      <c r="B2" s="437" t="s">
        <v>1</v>
      </c>
    </row>
    <row r="3" spans="1:17" ht="16.5" thickBot="1">
      <c r="A3" s="434" t="s">
        <v>2</v>
      </c>
      <c r="B3" s="413"/>
    </row>
    <row r="4" spans="1:17" ht="16.5" thickBot="1">
      <c r="A4" s="434" t="s">
        <v>3</v>
      </c>
      <c r="B4" s="438"/>
    </row>
    <row r="5" spans="1:17" ht="16.5" thickBot="1">
      <c r="A5" s="434" t="s">
        <v>4</v>
      </c>
      <c r="B5" s="413"/>
      <c r="C5" s="499" t="str">
        <f>IFERROR(VLOOKUP(B5,SKNACE!A1:B642,2,0),"")</f>
        <v/>
      </c>
      <c r="D5" s="500"/>
    </row>
    <row r="6" spans="1:17" ht="27" thickBot="1">
      <c r="A6" s="439" t="s">
        <v>6</v>
      </c>
      <c r="B6" s="413"/>
    </row>
    <row r="7" spans="1:17" ht="16.5" thickBot="1">
      <c r="A7" s="440" t="s">
        <v>7</v>
      </c>
      <c r="B7" s="413"/>
    </row>
    <row r="8" spans="1:17" ht="16.5" thickBot="1">
      <c r="A8" s="434" t="s">
        <v>8</v>
      </c>
      <c r="B8" s="413"/>
    </row>
    <row r="9" spans="1:17" ht="16.5" thickBot="1">
      <c r="A9" s="434" t="s">
        <v>9</v>
      </c>
      <c r="B9" s="413"/>
    </row>
    <row r="10" spans="1:17" ht="16.5" thickBot="1">
      <c r="A10" s="434" t="s">
        <v>10</v>
      </c>
      <c r="B10" s="413"/>
    </row>
    <row r="11" spans="1:17" ht="16.5" thickBot="1">
      <c r="A11" s="434" t="s">
        <v>11</v>
      </c>
      <c r="B11" s="413"/>
    </row>
    <row r="12" spans="1:17" ht="16.5" thickBot="1">
      <c r="A12" s="434" t="s">
        <v>12</v>
      </c>
      <c r="B12" s="414"/>
    </row>
    <row r="13" spans="1:17" ht="16.5" thickBot="1">
      <c r="A13" s="434" t="s">
        <v>13</v>
      </c>
      <c r="B13" s="415"/>
    </row>
    <row r="14" spans="1:17" ht="16.5" thickBot="1">
      <c r="A14" s="434" t="s">
        <v>14</v>
      </c>
      <c r="B14" s="415"/>
    </row>
    <row r="15" spans="1:17" ht="16.5" thickBot="1">
      <c r="A15" s="434" t="s">
        <v>15</v>
      </c>
      <c r="B15" s="441">
        <v>43465</v>
      </c>
    </row>
    <row r="16" spans="1:17" ht="27" thickBot="1">
      <c r="A16" s="439" t="s">
        <v>16</v>
      </c>
      <c r="B16" s="416"/>
    </row>
  </sheetData>
  <sheetProtection sheet="1" objects="1" scenarios="1"/>
  <mergeCells count="1">
    <mergeCell ref="C5:D5"/>
  </mergeCells>
  <pageMargins left="0.7" right="0.7" top="0.78740157499999996" bottom="0.78740157499999996"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dimension ref="A1:A36"/>
  <sheetViews>
    <sheetView workbookViewId="0"/>
  </sheetViews>
  <sheetFormatPr defaultColWidth="9.140625" defaultRowHeight="12"/>
  <cols>
    <col min="1" max="16384" width="9.140625" style="357"/>
  </cols>
  <sheetData>
    <row r="1" spans="1:1" ht="15" customHeight="1">
      <c r="A1" s="357" t="s">
        <v>4188</v>
      </c>
    </row>
    <row r="2" spans="1:1" ht="15" customHeight="1">
      <c r="A2" s="357" t="s">
        <v>4189</v>
      </c>
    </row>
    <row r="3" spans="1:1" ht="15" customHeight="1">
      <c r="A3" s="357" t="s">
        <v>4190</v>
      </c>
    </row>
    <row r="4" spans="1:1" ht="15" customHeight="1">
      <c r="A4" s="357" t="s">
        <v>4191</v>
      </c>
    </row>
    <row r="5" spans="1:1" ht="15" customHeight="1">
      <c r="A5" s="357" t="s">
        <v>4192</v>
      </c>
    </row>
    <row r="6" spans="1:1" ht="15" customHeight="1">
      <c r="A6" s="357" t="s">
        <v>4193</v>
      </c>
    </row>
    <row r="7" spans="1:1" ht="15" customHeight="1">
      <c r="A7" s="357" t="s">
        <v>4194</v>
      </c>
    </row>
    <row r="8" spans="1:1" ht="15" customHeight="1">
      <c r="A8" s="357" t="s">
        <v>4195</v>
      </c>
    </row>
    <row r="9" spans="1:1" ht="15" customHeight="1">
      <c r="A9" s="357" t="s">
        <v>4196</v>
      </c>
    </row>
    <row r="10" spans="1:1" ht="15" customHeight="1">
      <c r="A10" s="357" t="s">
        <v>4197</v>
      </c>
    </row>
    <row r="11" spans="1:1" ht="15" customHeight="1">
      <c r="A11" s="357" t="s">
        <v>4198</v>
      </c>
    </row>
    <row r="12" spans="1:1" ht="15" customHeight="1">
      <c r="A12" s="357" t="s">
        <v>4199</v>
      </c>
    </row>
    <row r="13" spans="1:1" ht="15" customHeight="1">
      <c r="A13" s="357" t="s">
        <v>4200</v>
      </c>
    </row>
    <row r="14" spans="1:1" ht="15" customHeight="1">
      <c r="A14" s="357" t="s">
        <v>4201</v>
      </c>
    </row>
    <row r="15" spans="1:1" ht="15" customHeight="1">
      <c r="A15" s="357" t="s">
        <v>4202</v>
      </c>
    </row>
    <row r="16" spans="1:1" ht="15" customHeight="1">
      <c r="A16" s="357" t="s">
        <v>4203</v>
      </c>
    </row>
    <row r="17" spans="1:1" ht="15" customHeight="1">
      <c r="A17" s="357" t="s">
        <v>4204</v>
      </c>
    </row>
    <row r="18" spans="1:1" ht="15" customHeight="1">
      <c r="A18" s="357" t="s">
        <v>4205</v>
      </c>
    </row>
    <row r="19" spans="1:1" ht="15" customHeight="1">
      <c r="A19" s="357" t="s">
        <v>4206</v>
      </c>
    </row>
    <row r="20" spans="1:1" ht="15" customHeight="1">
      <c r="A20" s="357" t="s">
        <v>4207</v>
      </c>
    </row>
    <row r="21" spans="1:1" ht="15" customHeight="1">
      <c r="A21" s="357" t="s">
        <v>4208</v>
      </c>
    </row>
    <row r="22" spans="1:1" ht="15" customHeight="1">
      <c r="A22" s="357" t="s">
        <v>4209</v>
      </c>
    </row>
    <row r="23" spans="1:1" ht="15" customHeight="1">
      <c r="A23" s="357" t="s">
        <v>4210</v>
      </c>
    </row>
    <row r="24" spans="1:1" ht="15" customHeight="1">
      <c r="A24" s="357" t="s">
        <v>4211</v>
      </c>
    </row>
    <row r="25" spans="1:1" ht="15" customHeight="1">
      <c r="A25" s="357" t="s">
        <v>4212</v>
      </c>
    </row>
    <row r="26" spans="1:1" ht="15" customHeight="1">
      <c r="A26" s="357" t="s">
        <v>4213</v>
      </c>
    </row>
    <row r="27" spans="1:1" ht="15" customHeight="1">
      <c r="A27" s="357" t="s">
        <v>4214</v>
      </c>
    </row>
    <row r="28" spans="1:1" ht="15" customHeight="1">
      <c r="A28" s="357" t="s">
        <v>4215</v>
      </c>
    </row>
    <row r="29" spans="1:1" ht="15" customHeight="1">
      <c r="A29" s="357" t="s">
        <v>4216</v>
      </c>
    </row>
    <row r="30" spans="1:1" ht="15" customHeight="1">
      <c r="A30" s="357" t="s">
        <v>4217</v>
      </c>
    </row>
    <row r="31" spans="1:1" ht="15" customHeight="1">
      <c r="A31" s="357" t="s">
        <v>4218</v>
      </c>
    </row>
    <row r="32" spans="1:1" ht="15" customHeight="1">
      <c r="A32" s="357" t="s">
        <v>4219</v>
      </c>
    </row>
    <row r="33" spans="1:1" ht="15" customHeight="1">
      <c r="A33" s="357" t="s">
        <v>4220</v>
      </c>
    </row>
    <row r="34" spans="1:1" ht="15" customHeight="1">
      <c r="A34" s="357" t="s">
        <v>4221</v>
      </c>
    </row>
    <row r="35" spans="1:1" ht="15" customHeight="1">
      <c r="A35" s="357" t="s">
        <v>4222</v>
      </c>
    </row>
    <row r="36" spans="1:1" ht="15" customHeight="1">
      <c r="A36" s="357" t="s">
        <v>4223</v>
      </c>
    </row>
  </sheetData>
  <pageMargins left="0.7" right="0.7" top="0.78740157499999996" bottom="0.78740157499999996"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dimension ref="A1:E160"/>
  <sheetViews>
    <sheetView workbookViewId="0"/>
  </sheetViews>
  <sheetFormatPr defaultColWidth="1.7109375" defaultRowHeight="12.75"/>
  <cols>
    <col min="1" max="1" width="3.140625" style="359" bestFit="1" customWidth="1"/>
    <col min="2" max="2" width="5.28515625" style="359" bestFit="1" customWidth="1"/>
    <col min="3" max="3" width="110.7109375" style="359" bestFit="1" customWidth="1"/>
    <col min="4" max="4" width="97.7109375" style="359" bestFit="1" customWidth="1"/>
    <col min="5" max="5" width="131.28515625" style="359" bestFit="1" customWidth="1"/>
    <col min="6" max="16384" width="1.7109375" style="359"/>
  </cols>
  <sheetData>
    <row r="1" spans="1:5">
      <c r="A1" s="358" t="s">
        <v>2004</v>
      </c>
      <c r="C1" s="359" t="s">
        <v>4224</v>
      </c>
      <c r="D1" s="359" t="s">
        <v>4225</v>
      </c>
      <c r="E1" s="359" t="s">
        <v>4226</v>
      </c>
    </row>
    <row r="2" spans="1:5">
      <c r="A2" s="358" t="s">
        <v>2005</v>
      </c>
      <c r="B2" s="359" t="s">
        <v>2006</v>
      </c>
      <c r="C2" s="359" t="s">
        <v>4227</v>
      </c>
      <c r="D2" s="359" t="s">
        <v>4228</v>
      </c>
      <c r="E2" s="359" t="s">
        <v>4229</v>
      </c>
    </row>
    <row r="3" spans="1:5">
      <c r="A3" s="358" t="s">
        <v>2007</v>
      </c>
      <c r="B3" s="359" t="s">
        <v>2008</v>
      </c>
      <c r="C3" s="359" t="s">
        <v>4230</v>
      </c>
      <c r="D3" s="359" t="s">
        <v>4231</v>
      </c>
      <c r="E3" s="359" t="s">
        <v>4232</v>
      </c>
    </row>
    <row r="4" spans="1:5">
      <c r="A4" s="358" t="s">
        <v>1210</v>
      </c>
      <c r="B4" s="359" t="s">
        <v>2009</v>
      </c>
      <c r="C4" s="359" t="s">
        <v>4233</v>
      </c>
      <c r="D4" s="359" t="s">
        <v>4234</v>
      </c>
      <c r="E4" s="359" t="s">
        <v>4235</v>
      </c>
    </row>
    <row r="5" spans="1:5">
      <c r="A5" s="358" t="s">
        <v>1211</v>
      </c>
      <c r="B5" s="359" t="s">
        <v>2010</v>
      </c>
      <c r="C5" s="359" t="s">
        <v>4236</v>
      </c>
      <c r="D5" s="359" t="s">
        <v>4237</v>
      </c>
      <c r="E5" s="359" t="s">
        <v>4237</v>
      </c>
    </row>
    <row r="6" spans="1:5">
      <c r="A6" s="358" t="s">
        <v>1212</v>
      </c>
      <c r="B6" s="359" t="s">
        <v>2011</v>
      </c>
      <c r="C6" s="359" t="s">
        <v>4238</v>
      </c>
      <c r="D6" s="359" t="s">
        <v>4239</v>
      </c>
      <c r="E6" s="359" t="s">
        <v>4240</v>
      </c>
    </row>
    <row r="7" spans="1:5">
      <c r="A7" s="358" t="s">
        <v>1213</v>
      </c>
      <c r="B7" s="359" t="s">
        <v>2012</v>
      </c>
      <c r="C7" s="359" t="s">
        <v>4241</v>
      </c>
      <c r="D7" s="359" t="s">
        <v>4241</v>
      </c>
      <c r="E7" s="359" t="s">
        <v>4241</v>
      </c>
    </row>
    <row r="8" spans="1:5">
      <c r="A8" s="358" t="s">
        <v>1214</v>
      </c>
      <c r="B8" s="359" t="s">
        <v>2013</v>
      </c>
      <c r="C8" s="359" t="s">
        <v>4242</v>
      </c>
      <c r="D8" s="359" t="s">
        <v>4243</v>
      </c>
      <c r="E8" s="359" t="s">
        <v>4244</v>
      </c>
    </row>
    <row r="9" spans="1:5">
      <c r="A9" s="358" t="s">
        <v>2014</v>
      </c>
      <c r="B9" s="359" t="s">
        <v>2015</v>
      </c>
      <c r="C9" s="359" t="s">
        <v>4245</v>
      </c>
      <c r="D9" s="359" t="s">
        <v>4246</v>
      </c>
      <c r="E9" s="359" t="s">
        <v>4247</v>
      </c>
    </row>
    <row r="10" spans="1:5">
      <c r="A10" s="358">
        <v>10</v>
      </c>
      <c r="B10" s="359" t="s">
        <v>2016</v>
      </c>
      <c r="C10" s="359" t="s">
        <v>4248</v>
      </c>
      <c r="D10" s="359" t="s">
        <v>4249</v>
      </c>
      <c r="E10" s="359" t="s">
        <v>4250</v>
      </c>
    </row>
    <row r="11" spans="1:5">
      <c r="A11" s="358">
        <v>11</v>
      </c>
      <c r="B11" s="359" t="s">
        <v>2017</v>
      </c>
      <c r="C11" s="359" t="s">
        <v>4251</v>
      </c>
      <c r="D11" s="359" t="s">
        <v>4252</v>
      </c>
      <c r="E11" s="359" t="s">
        <v>4253</v>
      </c>
    </row>
    <row r="12" spans="1:5">
      <c r="A12" s="358">
        <v>12</v>
      </c>
      <c r="B12" s="359" t="s">
        <v>2019</v>
      </c>
      <c r="C12" s="359" t="s">
        <v>4254</v>
      </c>
      <c r="D12" s="359" t="s">
        <v>4255</v>
      </c>
      <c r="E12" s="359" t="s">
        <v>4256</v>
      </c>
    </row>
    <row r="13" spans="1:5">
      <c r="A13" s="358">
        <v>13</v>
      </c>
      <c r="B13" s="359" t="s">
        <v>2010</v>
      </c>
      <c r="C13" s="359" t="s">
        <v>4257</v>
      </c>
      <c r="D13" s="359" t="s">
        <v>4258</v>
      </c>
      <c r="E13" s="359" t="s">
        <v>4259</v>
      </c>
    </row>
    <row r="14" spans="1:5">
      <c r="A14" s="358">
        <v>14</v>
      </c>
      <c r="B14" s="359" t="s">
        <v>2011</v>
      </c>
      <c r="C14" s="359" t="s">
        <v>4260</v>
      </c>
      <c r="D14" s="359" t="s">
        <v>4261</v>
      </c>
      <c r="E14" s="359" t="s">
        <v>4262</v>
      </c>
    </row>
    <row r="15" spans="1:5">
      <c r="A15" s="358">
        <v>15</v>
      </c>
      <c r="B15" s="359" t="s">
        <v>2012</v>
      </c>
      <c r="C15" s="359" t="s">
        <v>4263</v>
      </c>
      <c r="D15" s="359" t="s">
        <v>4264</v>
      </c>
      <c r="E15" s="359" t="s">
        <v>4265</v>
      </c>
    </row>
    <row r="16" spans="1:5">
      <c r="A16" s="358">
        <v>16</v>
      </c>
      <c r="B16" s="359" t="s">
        <v>2013</v>
      </c>
      <c r="C16" s="359" t="s">
        <v>4266</v>
      </c>
      <c r="D16" s="359" t="s">
        <v>4267</v>
      </c>
      <c r="E16" s="359" t="s">
        <v>4268</v>
      </c>
    </row>
    <row r="17" spans="1:5">
      <c r="A17" s="358">
        <v>17</v>
      </c>
      <c r="B17" s="359" t="s">
        <v>2015</v>
      </c>
      <c r="C17" s="359" t="s">
        <v>4269</v>
      </c>
      <c r="D17" s="359" t="s">
        <v>4270</v>
      </c>
      <c r="E17" s="359" t="s">
        <v>4271</v>
      </c>
    </row>
    <row r="18" spans="1:5">
      <c r="A18" s="358">
        <v>18</v>
      </c>
      <c r="B18" s="359" t="s">
        <v>2016</v>
      </c>
      <c r="C18" s="359" t="s">
        <v>4272</v>
      </c>
      <c r="D18" s="359" t="s">
        <v>4273</v>
      </c>
      <c r="E18" s="359" t="s">
        <v>4274</v>
      </c>
    </row>
    <row r="19" spans="1:5">
      <c r="A19" s="358">
        <v>19</v>
      </c>
      <c r="B19" s="359" t="s">
        <v>2021</v>
      </c>
      <c r="C19" s="359" t="s">
        <v>4275</v>
      </c>
      <c r="D19" s="359" t="s">
        <v>4276</v>
      </c>
      <c r="E19" s="359" t="s">
        <v>4277</v>
      </c>
    </row>
    <row r="20" spans="1:5">
      <c r="A20" s="358">
        <v>20</v>
      </c>
      <c r="B20" s="359" t="s">
        <v>2022</v>
      </c>
      <c r="C20" s="359" t="s">
        <v>4278</v>
      </c>
      <c r="D20" s="359" t="s">
        <v>4279</v>
      </c>
      <c r="E20" s="359" t="s">
        <v>4280</v>
      </c>
    </row>
    <row r="21" spans="1:5">
      <c r="A21" s="358">
        <v>21</v>
      </c>
      <c r="B21" s="359" t="s">
        <v>2024</v>
      </c>
      <c r="C21" s="359" t="s">
        <v>4281</v>
      </c>
      <c r="D21" s="359" t="s">
        <v>4282</v>
      </c>
      <c r="E21" s="359" t="s">
        <v>4283</v>
      </c>
    </row>
    <row r="22" spans="1:5">
      <c r="A22" s="358">
        <v>22</v>
      </c>
      <c r="B22" s="359" t="s">
        <v>2026</v>
      </c>
      <c r="C22" s="359" t="s">
        <v>4284</v>
      </c>
      <c r="D22" s="359" t="s">
        <v>4285</v>
      </c>
      <c r="E22" s="359" t="s">
        <v>4286</v>
      </c>
    </row>
    <row r="23" spans="1:5">
      <c r="A23" s="358">
        <v>23</v>
      </c>
      <c r="B23" s="359" t="s">
        <v>2010</v>
      </c>
      <c r="C23" s="359" t="s">
        <v>4287</v>
      </c>
      <c r="D23" s="359" t="s">
        <v>4288</v>
      </c>
      <c r="E23" s="359" t="s">
        <v>4289</v>
      </c>
    </row>
    <row r="24" spans="1:5">
      <c r="A24" s="358">
        <v>24</v>
      </c>
      <c r="B24" s="359" t="s">
        <v>2011</v>
      </c>
      <c r="C24" s="359" t="s">
        <v>4290</v>
      </c>
      <c r="D24" s="359" t="s">
        <v>4291</v>
      </c>
      <c r="E24" s="359" t="s">
        <v>4292</v>
      </c>
    </row>
    <row r="25" spans="1:5">
      <c r="A25" s="358">
        <v>25</v>
      </c>
      <c r="B25" s="359" t="s">
        <v>2012</v>
      </c>
      <c r="C25" s="359" t="s">
        <v>4293</v>
      </c>
      <c r="D25" s="359" t="s">
        <v>4294</v>
      </c>
      <c r="E25" s="359" t="s">
        <v>4295</v>
      </c>
    </row>
    <row r="26" spans="1:5">
      <c r="A26" s="358">
        <v>26</v>
      </c>
      <c r="B26" s="359" t="s">
        <v>2013</v>
      </c>
      <c r="C26" s="359" t="s">
        <v>4296</v>
      </c>
      <c r="D26" s="359" t="s">
        <v>4297</v>
      </c>
      <c r="E26" s="359" t="s">
        <v>4298</v>
      </c>
    </row>
    <row r="27" spans="1:5">
      <c r="A27" s="358">
        <v>27</v>
      </c>
      <c r="B27" s="359" t="s">
        <v>2015</v>
      </c>
      <c r="C27" s="359" t="s">
        <v>4299</v>
      </c>
      <c r="D27" s="359" t="s">
        <v>4300</v>
      </c>
      <c r="E27" s="359" t="s">
        <v>4301</v>
      </c>
    </row>
    <row r="28" spans="1:5">
      <c r="A28" s="358">
        <v>28</v>
      </c>
      <c r="B28" s="359" t="s">
        <v>2016</v>
      </c>
      <c r="C28" s="359" t="s">
        <v>4302</v>
      </c>
      <c r="D28" s="359" t="s">
        <v>4303</v>
      </c>
      <c r="E28" s="359" t="s">
        <v>4304</v>
      </c>
    </row>
    <row r="29" spans="1:5">
      <c r="A29" s="358">
        <v>29</v>
      </c>
      <c r="B29" s="359" t="s">
        <v>2021</v>
      </c>
      <c r="C29" s="359" t="s">
        <v>4305</v>
      </c>
      <c r="D29" s="359" t="s">
        <v>4306</v>
      </c>
      <c r="E29" s="359" t="s">
        <v>4307</v>
      </c>
    </row>
    <row r="30" spans="1:5">
      <c r="A30" s="358" t="s">
        <v>1237</v>
      </c>
      <c r="B30" s="359" t="s">
        <v>2022</v>
      </c>
      <c r="C30" s="359" t="s">
        <v>4308</v>
      </c>
      <c r="D30" s="359" t="s">
        <v>4309</v>
      </c>
      <c r="E30" s="359" t="s">
        <v>4310</v>
      </c>
    </row>
    <row r="31" spans="1:5">
      <c r="A31" s="358" t="s">
        <v>1226</v>
      </c>
      <c r="B31" s="359" t="s">
        <v>2027</v>
      </c>
      <c r="C31" s="359" t="s">
        <v>4311</v>
      </c>
      <c r="D31" s="359" t="s">
        <v>4312</v>
      </c>
      <c r="E31" s="359" t="s">
        <v>4313</v>
      </c>
    </row>
    <row r="32" spans="1:5">
      <c r="A32" s="358" t="s">
        <v>1225</v>
      </c>
      <c r="B32" s="359" t="s">
        <v>2028</v>
      </c>
      <c r="C32" s="359" t="s">
        <v>4314</v>
      </c>
      <c r="D32" s="359" t="s">
        <v>4315</v>
      </c>
      <c r="E32" s="359" t="s">
        <v>4316</v>
      </c>
    </row>
    <row r="33" spans="1:5">
      <c r="A33" s="358" t="s">
        <v>2029</v>
      </c>
      <c r="B33" s="359" t="s">
        <v>2030</v>
      </c>
      <c r="C33" s="359" t="s">
        <v>4317</v>
      </c>
      <c r="D33" s="359" t="s">
        <v>4318</v>
      </c>
      <c r="E33" s="359" t="s">
        <v>4319</v>
      </c>
    </row>
    <row r="34" spans="1:5">
      <c r="A34" s="358" t="s">
        <v>2031</v>
      </c>
      <c r="B34" s="359" t="s">
        <v>2032</v>
      </c>
      <c r="C34" s="359" t="s">
        <v>4320</v>
      </c>
      <c r="D34" s="359" t="s">
        <v>4321</v>
      </c>
      <c r="E34" s="359" t="s">
        <v>4322</v>
      </c>
    </row>
    <row r="35" spans="1:5">
      <c r="A35" s="358" t="s">
        <v>2033</v>
      </c>
      <c r="B35" s="359" t="s">
        <v>2034</v>
      </c>
      <c r="C35" s="359" t="s">
        <v>4323</v>
      </c>
      <c r="D35" s="359" t="s">
        <v>4324</v>
      </c>
      <c r="E35" s="359" t="s">
        <v>4325</v>
      </c>
    </row>
    <row r="36" spans="1:5">
      <c r="A36" s="358" t="s">
        <v>2035</v>
      </c>
      <c r="B36" s="359" t="s">
        <v>2010</v>
      </c>
      <c r="C36" s="359" t="s">
        <v>4326</v>
      </c>
      <c r="D36" s="359" t="s">
        <v>4327</v>
      </c>
      <c r="E36" s="359" t="s">
        <v>4328</v>
      </c>
    </row>
    <row r="37" spans="1:5">
      <c r="A37" s="358" t="s">
        <v>2036</v>
      </c>
      <c r="B37" s="359" t="s">
        <v>2011</v>
      </c>
      <c r="C37" s="359" t="s">
        <v>4329</v>
      </c>
      <c r="D37" s="359" t="s">
        <v>4330</v>
      </c>
      <c r="E37" s="359" t="s">
        <v>4331</v>
      </c>
    </row>
    <row r="38" spans="1:5">
      <c r="A38" s="358" t="s">
        <v>2037</v>
      </c>
      <c r="B38" s="359" t="s">
        <v>2012</v>
      </c>
      <c r="C38" s="359" t="s">
        <v>4332</v>
      </c>
      <c r="D38" s="359" t="s">
        <v>4333</v>
      </c>
      <c r="E38" s="359" t="s">
        <v>4334</v>
      </c>
    </row>
    <row r="39" spans="1:5">
      <c r="A39" s="358" t="s">
        <v>2038</v>
      </c>
      <c r="B39" s="359" t="s">
        <v>2013</v>
      </c>
      <c r="C39" s="359" t="s">
        <v>4335</v>
      </c>
      <c r="D39" s="359" t="s">
        <v>4336</v>
      </c>
      <c r="E39" s="359" t="s">
        <v>4337</v>
      </c>
    </row>
    <row r="40" spans="1:5">
      <c r="A40" s="358" t="s">
        <v>1227</v>
      </c>
      <c r="B40" s="359" t="s">
        <v>2015</v>
      </c>
      <c r="C40" s="359" t="s">
        <v>4338</v>
      </c>
      <c r="D40" s="359" t="s">
        <v>4339</v>
      </c>
      <c r="E40" s="359" t="s">
        <v>4340</v>
      </c>
    </row>
    <row r="41" spans="1:5">
      <c r="A41" s="358" t="s">
        <v>2039</v>
      </c>
      <c r="B41" s="359" t="s">
        <v>2040</v>
      </c>
      <c r="C41" s="359" t="s">
        <v>4341</v>
      </c>
      <c r="D41" s="359" t="s">
        <v>4342</v>
      </c>
      <c r="E41" s="359" t="s">
        <v>4343</v>
      </c>
    </row>
    <row r="42" spans="1:5">
      <c r="A42" s="358" t="s">
        <v>2041</v>
      </c>
      <c r="B42" s="359" t="s">
        <v>2042</v>
      </c>
      <c r="C42" s="359" t="s">
        <v>4344</v>
      </c>
      <c r="D42" s="359" t="s">
        <v>4345</v>
      </c>
      <c r="E42" s="359" t="s">
        <v>4346</v>
      </c>
    </row>
    <row r="43" spans="1:5">
      <c r="A43" s="358" t="s">
        <v>1228</v>
      </c>
      <c r="B43" s="359" t="s">
        <v>2043</v>
      </c>
      <c r="C43" s="359" t="s">
        <v>4347</v>
      </c>
      <c r="D43" s="359" t="s">
        <v>4348</v>
      </c>
      <c r="E43" s="359" t="s">
        <v>4349</v>
      </c>
    </row>
    <row r="44" spans="1:5">
      <c r="A44" s="358" t="s">
        <v>1229</v>
      </c>
      <c r="B44" s="359" t="s">
        <v>2044</v>
      </c>
      <c r="C44" s="359" t="s">
        <v>4350</v>
      </c>
      <c r="D44" s="359" t="s">
        <v>4351</v>
      </c>
      <c r="E44" s="359" t="s">
        <v>4352</v>
      </c>
    </row>
    <row r="45" spans="1:5">
      <c r="A45" s="358" t="s">
        <v>1230</v>
      </c>
      <c r="B45" s="359" t="s">
        <v>2045</v>
      </c>
      <c r="C45" s="359" t="s">
        <v>4353</v>
      </c>
      <c r="D45" s="359" t="s">
        <v>4354</v>
      </c>
      <c r="E45" s="359" t="s">
        <v>4355</v>
      </c>
    </row>
    <row r="46" spans="1:5">
      <c r="A46" s="358" t="s">
        <v>1238</v>
      </c>
      <c r="B46" s="359" t="s">
        <v>2010</v>
      </c>
      <c r="C46" s="359" t="s">
        <v>4356</v>
      </c>
      <c r="D46" s="359" t="s">
        <v>4357</v>
      </c>
      <c r="E46" s="359" t="s">
        <v>4358</v>
      </c>
    </row>
    <row r="47" spans="1:5">
      <c r="A47" s="358" t="s">
        <v>1198</v>
      </c>
      <c r="B47" s="359" t="s">
        <v>2011</v>
      </c>
      <c r="C47" s="359" t="s">
        <v>4359</v>
      </c>
      <c r="D47" s="359" t="s">
        <v>4360</v>
      </c>
      <c r="E47" s="359" t="s">
        <v>4361</v>
      </c>
    </row>
    <row r="48" spans="1:5">
      <c r="A48" s="358" t="s">
        <v>1199</v>
      </c>
      <c r="B48" s="359" t="s">
        <v>2012</v>
      </c>
      <c r="C48" s="359" t="s">
        <v>4362</v>
      </c>
      <c r="D48" s="359" t="s">
        <v>4363</v>
      </c>
      <c r="E48" s="359" t="s">
        <v>4364</v>
      </c>
    </row>
    <row r="49" spans="1:5">
      <c r="A49" s="358" t="s">
        <v>1206</v>
      </c>
      <c r="B49" s="359" t="s">
        <v>2013</v>
      </c>
      <c r="C49" s="359" t="s">
        <v>4365</v>
      </c>
      <c r="D49" s="359" t="s">
        <v>4366</v>
      </c>
      <c r="E49" s="359" t="s">
        <v>4367</v>
      </c>
    </row>
    <row r="50" spans="1:5">
      <c r="A50" s="358" t="s">
        <v>1221</v>
      </c>
      <c r="B50" s="359" t="s">
        <v>2015</v>
      </c>
      <c r="C50" s="359" t="s">
        <v>4368</v>
      </c>
      <c r="D50" s="359" t="s">
        <v>4369</v>
      </c>
      <c r="E50" s="359" t="s">
        <v>4370</v>
      </c>
    </row>
    <row r="51" spans="1:5">
      <c r="A51" s="358" t="s">
        <v>1194</v>
      </c>
      <c r="B51" s="359" t="s">
        <v>2016</v>
      </c>
      <c r="C51" s="359" t="s">
        <v>4371</v>
      </c>
      <c r="D51" s="359" t="s">
        <v>4372</v>
      </c>
      <c r="E51" s="359" t="s">
        <v>4373</v>
      </c>
    </row>
    <row r="52" spans="1:5">
      <c r="A52" s="358" t="s">
        <v>1240</v>
      </c>
      <c r="B52" s="359" t="s">
        <v>2021</v>
      </c>
      <c r="C52" s="359" t="s">
        <v>4374</v>
      </c>
      <c r="D52" s="359" t="s">
        <v>4375</v>
      </c>
      <c r="E52" s="359" t="s">
        <v>4376</v>
      </c>
    </row>
    <row r="53" spans="1:5">
      <c r="A53" s="358" t="s">
        <v>2046</v>
      </c>
      <c r="B53" s="359" t="s">
        <v>2047</v>
      </c>
      <c r="C53" s="359" t="s">
        <v>4377</v>
      </c>
      <c r="D53" s="359" t="s">
        <v>4378</v>
      </c>
      <c r="E53" s="359" t="s">
        <v>4379</v>
      </c>
    </row>
    <row r="54" spans="1:5">
      <c r="A54" s="358" t="s">
        <v>2048</v>
      </c>
      <c r="B54" s="359" t="s">
        <v>2049</v>
      </c>
      <c r="C54" s="359" t="s">
        <v>4380</v>
      </c>
      <c r="D54" s="359" t="s">
        <v>4381</v>
      </c>
      <c r="E54" s="359" t="s">
        <v>4382</v>
      </c>
    </row>
    <row r="55" spans="1:5">
      <c r="A55" s="358" t="s">
        <v>1231</v>
      </c>
      <c r="B55" s="359" t="s">
        <v>2043</v>
      </c>
      <c r="C55" s="359" t="s">
        <v>4347</v>
      </c>
      <c r="D55" s="359" t="s">
        <v>4348</v>
      </c>
      <c r="E55" s="359" t="s">
        <v>4383</v>
      </c>
    </row>
    <row r="56" spans="1:5">
      <c r="A56" s="358" t="s">
        <v>1232</v>
      </c>
      <c r="B56" s="359" t="s">
        <v>2044</v>
      </c>
      <c r="C56" s="359" t="s">
        <v>4350</v>
      </c>
      <c r="D56" s="359" t="s">
        <v>4384</v>
      </c>
      <c r="E56" s="359" t="s">
        <v>4352</v>
      </c>
    </row>
    <row r="57" spans="1:5">
      <c r="A57" s="358" t="s">
        <v>1233</v>
      </c>
      <c r="B57" s="359" t="s">
        <v>2045</v>
      </c>
      <c r="C57" s="359" t="s">
        <v>4353</v>
      </c>
      <c r="D57" s="359" t="s">
        <v>4385</v>
      </c>
      <c r="E57" s="359" t="s">
        <v>4355</v>
      </c>
    </row>
    <row r="58" spans="1:5">
      <c r="A58" s="358" t="s">
        <v>1239</v>
      </c>
      <c r="B58" s="359" t="s">
        <v>2010</v>
      </c>
      <c r="C58" s="359" t="s">
        <v>4356</v>
      </c>
      <c r="D58" s="359" t="s">
        <v>4357</v>
      </c>
      <c r="E58" s="359" t="s">
        <v>4358</v>
      </c>
    </row>
    <row r="59" spans="1:5">
      <c r="A59" s="358" t="s">
        <v>1201</v>
      </c>
      <c r="B59" s="359" t="s">
        <v>2011</v>
      </c>
      <c r="C59" s="359" t="s">
        <v>4386</v>
      </c>
      <c r="D59" s="359" t="s">
        <v>4387</v>
      </c>
      <c r="E59" s="359" t="s">
        <v>4361</v>
      </c>
    </row>
    <row r="60" spans="1:5">
      <c r="A60" s="358" t="s">
        <v>1202</v>
      </c>
      <c r="B60" s="359" t="s">
        <v>2012</v>
      </c>
      <c r="C60" s="359" t="s">
        <v>4388</v>
      </c>
      <c r="D60" s="359" t="s">
        <v>4363</v>
      </c>
      <c r="E60" s="359" t="s">
        <v>4389</v>
      </c>
    </row>
    <row r="61" spans="1:5">
      <c r="A61" s="358" t="s">
        <v>1207</v>
      </c>
      <c r="B61" s="359" t="s">
        <v>2013</v>
      </c>
      <c r="C61" s="359" t="s">
        <v>4390</v>
      </c>
      <c r="D61" s="359" t="s">
        <v>4391</v>
      </c>
      <c r="E61" s="359" t="s">
        <v>4392</v>
      </c>
    </row>
    <row r="62" spans="1:5">
      <c r="A62" s="358" t="s">
        <v>1234</v>
      </c>
      <c r="B62" s="359" t="s">
        <v>2015</v>
      </c>
      <c r="C62" s="359" t="s">
        <v>4393</v>
      </c>
      <c r="D62" s="359" t="s">
        <v>4394</v>
      </c>
      <c r="E62" s="359" t="s">
        <v>4395</v>
      </c>
    </row>
    <row r="63" spans="1:5">
      <c r="A63" s="358" t="s">
        <v>1236</v>
      </c>
      <c r="B63" s="359" t="s">
        <v>2016</v>
      </c>
      <c r="C63" s="359" t="s">
        <v>4396</v>
      </c>
      <c r="D63" s="359" t="s">
        <v>4397</v>
      </c>
      <c r="E63" s="359" t="s">
        <v>4398</v>
      </c>
    </row>
    <row r="64" spans="1:5">
      <c r="A64" s="358" t="s">
        <v>1222</v>
      </c>
      <c r="B64" s="359" t="s">
        <v>2021</v>
      </c>
      <c r="C64" s="359" t="s">
        <v>4368</v>
      </c>
      <c r="D64" s="359" t="s">
        <v>4369</v>
      </c>
      <c r="E64" s="359" t="s">
        <v>4370</v>
      </c>
    </row>
    <row r="65" spans="1:5">
      <c r="A65" s="358" t="s">
        <v>1196</v>
      </c>
      <c r="B65" s="359" t="s">
        <v>2022</v>
      </c>
      <c r="C65" s="359" t="s">
        <v>4399</v>
      </c>
      <c r="D65" s="359" t="s">
        <v>4400</v>
      </c>
      <c r="E65" s="359" t="s">
        <v>4401</v>
      </c>
    </row>
    <row r="66" spans="1:5">
      <c r="A66" s="358" t="s">
        <v>2050</v>
      </c>
      <c r="B66" s="359" t="s">
        <v>2051</v>
      </c>
      <c r="C66" s="359" t="s">
        <v>4402</v>
      </c>
      <c r="D66" s="359" t="s">
        <v>4403</v>
      </c>
      <c r="E66" s="359" t="s">
        <v>4404</v>
      </c>
    </row>
    <row r="67" spans="1:5">
      <c r="A67" s="358" t="s">
        <v>2052</v>
      </c>
      <c r="B67" s="359" t="s">
        <v>2053</v>
      </c>
      <c r="C67" s="359" t="s">
        <v>4405</v>
      </c>
      <c r="D67" s="359" t="s">
        <v>4406</v>
      </c>
      <c r="E67" s="359" t="s">
        <v>4407</v>
      </c>
    </row>
    <row r="68" spans="1:5">
      <c r="A68" s="358" t="s">
        <v>2054</v>
      </c>
      <c r="B68" s="359" t="s">
        <v>2010</v>
      </c>
      <c r="C68" s="359" t="s">
        <v>4408</v>
      </c>
      <c r="D68" s="359" t="s">
        <v>4409</v>
      </c>
      <c r="E68" s="359" t="s">
        <v>4410</v>
      </c>
    </row>
    <row r="69" spans="1:5">
      <c r="A69" s="358" t="s">
        <v>2055</v>
      </c>
      <c r="B69" s="359" t="s">
        <v>2011</v>
      </c>
      <c r="C69" s="359" t="s">
        <v>4411</v>
      </c>
      <c r="D69" s="359" t="s">
        <v>4412</v>
      </c>
      <c r="E69" s="359" t="s">
        <v>4413</v>
      </c>
    </row>
    <row r="70" spans="1:5">
      <c r="A70" s="358" t="s">
        <v>1235</v>
      </c>
      <c r="B70" s="359" t="s">
        <v>2012</v>
      </c>
      <c r="C70" s="359" t="s">
        <v>4414</v>
      </c>
      <c r="D70" s="359" t="s">
        <v>4415</v>
      </c>
      <c r="E70" s="359" t="s">
        <v>4416</v>
      </c>
    </row>
    <row r="71" spans="1:5">
      <c r="A71" s="358" t="s">
        <v>2056</v>
      </c>
      <c r="B71" s="359" t="s">
        <v>2057</v>
      </c>
      <c r="C71" s="359" t="s">
        <v>4417</v>
      </c>
      <c r="D71" s="359" t="s">
        <v>4418</v>
      </c>
      <c r="E71" s="359" t="s">
        <v>4419</v>
      </c>
    </row>
    <row r="72" spans="1:5">
      <c r="A72" s="358" t="s">
        <v>2058</v>
      </c>
      <c r="B72" s="359" t="s">
        <v>2059</v>
      </c>
      <c r="C72" s="359" t="s">
        <v>4420</v>
      </c>
      <c r="D72" s="359" t="s">
        <v>4421</v>
      </c>
      <c r="E72" s="359" t="s">
        <v>4422</v>
      </c>
    </row>
    <row r="73" spans="1:5">
      <c r="A73" s="358" t="s">
        <v>2060</v>
      </c>
      <c r="B73" s="359" t="s">
        <v>2010</v>
      </c>
      <c r="C73" s="359" t="s">
        <v>4423</v>
      </c>
      <c r="D73" s="359" t="s">
        <v>4424</v>
      </c>
      <c r="E73" s="359" t="s">
        <v>4425</v>
      </c>
    </row>
    <row r="74" spans="1:5">
      <c r="A74" s="358" t="s">
        <v>2061</v>
      </c>
      <c r="B74" s="359" t="s">
        <v>2062</v>
      </c>
      <c r="C74" s="359" t="s">
        <v>4426</v>
      </c>
      <c r="D74" s="359" t="s">
        <v>4427</v>
      </c>
      <c r="E74" s="359" t="s">
        <v>4428</v>
      </c>
    </row>
    <row r="75" spans="1:5">
      <c r="A75" s="358" t="s">
        <v>2063</v>
      </c>
      <c r="B75" s="359" t="s">
        <v>2064</v>
      </c>
      <c r="C75" s="359" t="s">
        <v>4429</v>
      </c>
      <c r="D75" s="359" t="s">
        <v>4430</v>
      </c>
      <c r="E75" s="359" t="s">
        <v>4431</v>
      </c>
    </row>
    <row r="76" spans="1:5">
      <c r="A76" s="358" t="s">
        <v>2065</v>
      </c>
      <c r="B76" s="359" t="s">
        <v>2010</v>
      </c>
      <c r="C76" s="359" t="s">
        <v>4432</v>
      </c>
      <c r="D76" s="359" t="s">
        <v>4433</v>
      </c>
      <c r="E76" s="359" t="s">
        <v>4434</v>
      </c>
    </row>
    <row r="77" spans="1:5">
      <c r="A77" s="358" t="s">
        <v>2066</v>
      </c>
      <c r="B77" s="359" t="s">
        <v>2011</v>
      </c>
      <c r="C77" s="359" t="s">
        <v>4435</v>
      </c>
      <c r="D77" s="359" t="s">
        <v>4436</v>
      </c>
      <c r="E77" s="359" t="s">
        <v>4437</v>
      </c>
    </row>
    <row r="78" spans="1:5">
      <c r="A78" s="358" t="s">
        <v>2067</v>
      </c>
      <c r="B78" s="359" t="s">
        <v>2012</v>
      </c>
      <c r="C78" s="359" t="s">
        <v>4438</v>
      </c>
      <c r="D78" s="359" t="s">
        <v>4439</v>
      </c>
      <c r="E78" s="359" t="s">
        <v>4440</v>
      </c>
    </row>
    <row r="79" spans="1:5">
      <c r="A79" s="359">
        <v>79</v>
      </c>
      <c r="C79" s="359" t="s">
        <v>4441</v>
      </c>
      <c r="D79" s="359" t="s">
        <v>4442</v>
      </c>
      <c r="E79" s="359" t="s">
        <v>4443</v>
      </c>
    </row>
    <row r="80" spans="1:5">
      <c r="A80" s="359">
        <v>80</v>
      </c>
      <c r="B80" s="359" t="s">
        <v>2006</v>
      </c>
      <c r="C80" s="359" t="s">
        <v>4444</v>
      </c>
      <c r="D80" s="359" t="s">
        <v>4445</v>
      </c>
      <c r="E80" s="359" t="s">
        <v>4446</v>
      </c>
    </row>
    <row r="81" spans="1:5">
      <c r="A81" s="359">
        <v>81</v>
      </c>
      <c r="B81" s="359" t="s">
        <v>2008</v>
      </c>
      <c r="C81" s="359" t="s">
        <v>4447</v>
      </c>
      <c r="D81" s="359" t="s">
        <v>4448</v>
      </c>
      <c r="E81" s="359" t="s">
        <v>4449</v>
      </c>
    </row>
    <row r="82" spans="1:5">
      <c r="A82" s="359">
        <v>82</v>
      </c>
      <c r="B82" s="359" t="s">
        <v>2009</v>
      </c>
      <c r="C82" s="359" t="s">
        <v>4450</v>
      </c>
      <c r="D82" s="359" t="s">
        <v>4451</v>
      </c>
      <c r="E82" s="359" t="s">
        <v>4452</v>
      </c>
    </row>
    <row r="83" spans="1:5">
      <c r="A83" s="359">
        <v>83</v>
      </c>
      <c r="B83" s="359" t="s">
        <v>2010</v>
      </c>
      <c r="C83" s="359" t="s">
        <v>4453</v>
      </c>
      <c r="D83" s="359" t="s">
        <v>4454</v>
      </c>
      <c r="E83" s="359" t="s">
        <v>4455</v>
      </c>
    </row>
    <row r="84" spans="1:5">
      <c r="A84" s="359">
        <v>84</v>
      </c>
      <c r="B84" s="359" t="s">
        <v>2011</v>
      </c>
      <c r="C84" s="359" t="s">
        <v>4456</v>
      </c>
      <c r="D84" s="359" t="s">
        <v>4457</v>
      </c>
      <c r="E84" s="359" t="s">
        <v>4458</v>
      </c>
    </row>
    <row r="85" spans="1:5">
      <c r="A85" s="359">
        <v>85</v>
      </c>
      <c r="B85" s="359" t="s">
        <v>2017</v>
      </c>
      <c r="C85" s="359" t="s">
        <v>4459</v>
      </c>
      <c r="D85" s="359" t="s">
        <v>4460</v>
      </c>
      <c r="E85" s="359" t="s">
        <v>4461</v>
      </c>
    </row>
    <row r="86" spans="1:5">
      <c r="A86" s="359">
        <v>86</v>
      </c>
      <c r="B86" s="359" t="s">
        <v>2072</v>
      </c>
      <c r="C86" s="359" t="s">
        <v>4462</v>
      </c>
      <c r="D86" s="359" t="s">
        <v>4463</v>
      </c>
      <c r="E86" s="359" t="s">
        <v>4464</v>
      </c>
    </row>
    <row r="87" spans="1:5">
      <c r="A87" s="359">
        <v>87</v>
      </c>
      <c r="B87" s="359" t="s">
        <v>2074</v>
      </c>
      <c r="C87" s="359" t="s">
        <v>4465</v>
      </c>
      <c r="D87" s="359" t="s">
        <v>4466</v>
      </c>
      <c r="E87" s="359" t="s">
        <v>4467</v>
      </c>
    </row>
    <row r="88" spans="1:5">
      <c r="A88" s="359">
        <v>88</v>
      </c>
      <c r="B88" s="359" t="s">
        <v>2076</v>
      </c>
      <c r="C88" s="359" t="s">
        <v>4468</v>
      </c>
      <c r="D88" s="359" t="s">
        <v>4469</v>
      </c>
      <c r="E88" s="359" t="s">
        <v>4470</v>
      </c>
    </row>
    <row r="89" spans="1:5">
      <c r="A89" s="359">
        <v>89</v>
      </c>
      <c r="B89" s="359" t="s">
        <v>2010</v>
      </c>
      <c r="C89" s="359" t="s">
        <v>4471</v>
      </c>
      <c r="D89" s="359" t="s">
        <v>4472</v>
      </c>
      <c r="E89" s="359" t="s">
        <v>4473</v>
      </c>
    </row>
    <row r="90" spans="1:5">
      <c r="A90" s="359">
        <v>90</v>
      </c>
      <c r="B90" s="359" t="s">
        <v>2077</v>
      </c>
      <c r="C90" s="359" t="s">
        <v>4474</v>
      </c>
      <c r="D90" s="359" t="s">
        <v>4475</v>
      </c>
      <c r="E90" s="359" t="s">
        <v>4476</v>
      </c>
    </row>
    <row r="91" spans="1:5">
      <c r="A91" s="359">
        <v>91</v>
      </c>
      <c r="B91" s="359" t="s">
        <v>2079</v>
      </c>
      <c r="C91" s="359" t="s">
        <v>4477</v>
      </c>
      <c r="D91" s="359" t="s">
        <v>4478</v>
      </c>
      <c r="E91" s="359" t="s">
        <v>4479</v>
      </c>
    </row>
    <row r="92" spans="1:5">
      <c r="A92" s="359">
        <v>92</v>
      </c>
      <c r="B92" s="359" t="s">
        <v>2010</v>
      </c>
      <c r="C92" s="359" t="s">
        <v>4480</v>
      </c>
      <c r="D92" s="359" t="s">
        <v>4481</v>
      </c>
      <c r="E92" s="359" t="s">
        <v>4482</v>
      </c>
    </row>
    <row r="93" spans="1:5">
      <c r="A93" s="359">
        <v>93</v>
      </c>
      <c r="B93" s="359" t="s">
        <v>2080</v>
      </c>
      <c r="C93" s="359" t="s">
        <v>4483</v>
      </c>
      <c r="D93" s="359" t="s">
        <v>4484</v>
      </c>
      <c r="E93" s="359" t="s">
        <v>4485</v>
      </c>
    </row>
    <row r="94" spans="1:5">
      <c r="A94" s="359">
        <v>94</v>
      </c>
      <c r="B94" s="359" t="s">
        <v>2082</v>
      </c>
      <c r="C94" s="359" t="s">
        <v>4486</v>
      </c>
      <c r="D94" s="359" t="s">
        <v>4487</v>
      </c>
      <c r="E94" s="359" t="s">
        <v>4488</v>
      </c>
    </row>
    <row r="95" spans="1:5">
      <c r="A95" s="359">
        <v>95</v>
      </c>
      <c r="B95" s="359" t="s">
        <v>2010</v>
      </c>
      <c r="C95" s="359" t="s">
        <v>4489</v>
      </c>
      <c r="D95" s="359" t="s">
        <v>4490</v>
      </c>
      <c r="E95" s="359" t="s">
        <v>4491</v>
      </c>
    </row>
    <row r="96" spans="1:5">
      <c r="A96" s="359">
        <v>96</v>
      </c>
      <c r="B96" s="359" t="s">
        <v>2011</v>
      </c>
      <c r="C96" s="359" t="s">
        <v>4492</v>
      </c>
      <c r="D96" s="359" t="s">
        <v>4493</v>
      </c>
      <c r="E96" s="359" t="s">
        <v>4494</v>
      </c>
    </row>
    <row r="97" spans="1:5">
      <c r="A97" s="359">
        <v>97</v>
      </c>
      <c r="B97" s="359" t="s">
        <v>2083</v>
      </c>
      <c r="C97" s="359" t="s">
        <v>4495</v>
      </c>
      <c r="D97" s="359" t="s">
        <v>4496</v>
      </c>
      <c r="E97" s="359" t="s">
        <v>4497</v>
      </c>
    </row>
    <row r="98" spans="1:5">
      <c r="A98" s="359">
        <v>98</v>
      </c>
      <c r="B98" s="359" t="s">
        <v>2085</v>
      </c>
      <c r="C98" s="359" t="s">
        <v>4498</v>
      </c>
      <c r="D98" s="359" t="s">
        <v>4499</v>
      </c>
      <c r="E98" s="359" t="s">
        <v>4500</v>
      </c>
    </row>
    <row r="99" spans="1:5">
      <c r="A99" s="359">
        <v>99</v>
      </c>
      <c r="B99" s="359" t="s">
        <v>2010</v>
      </c>
      <c r="C99" s="359" t="s">
        <v>4501</v>
      </c>
      <c r="D99" s="359" t="s">
        <v>4502</v>
      </c>
      <c r="E99" s="359" t="s">
        <v>4503</v>
      </c>
    </row>
    <row r="100" spans="1:5">
      <c r="A100" s="359">
        <v>100</v>
      </c>
      <c r="B100" s="359" t="s">
        <v>2086</v>
      </c>
      <c r="C100" s="359" t="s">
        <v>4504</v>
      </c>
      <c r="D100" s="359" t="s">
        <v>4505</v>
      </c>
      <c r="E100" s="359" t="s">
        <v>4506</v>
      </c>
    </row>
    <row r="101" spans="1:5">
      <c r="A101" s="359">
        <v>101</v>
      </c>
      <c r="B101" s="359" t="s">
        <v>2030</v>
      </c>
      <c r="C101" s="359" t="s">
        <v>4507</v>
      </c>
      <c r="D101" s="359" t="s">
        <v>4508</v>
      </c>
      <c r="E101" s="359" t="s">
        <v>4509</v>
      </c>
    </row>
    <row r="102" spans="1:5">
      <c r="A102" s="359">
        <v>102</v>
      </c>
      <c r="B102" s="359" t="s">
        <v>2032</v>
      </c>
      <c r="C102" s="359" t="s">
        <v>4510</v>
      </c>
      <c r="D102" s="359" t="s">
        <v>4511</v>
      </c>
      <c r="E102" s="359" t="s">
        <v>4512</v>
      </c>
    </row>
    <row r="103" spans="1:5">
      <c r="A103" s="359">
        <v>103</v>
      </c>
      <c r="B103" s="359" t="s">
        <v>2034</v>
      </c>
      <c r="C103" s="359" t="s">
        <v>4513</v>
      </c>
      <c r="D103" s="359" t="s">
        <v>4514</v>
      </c>
      <c r="E103" s="359" t="s">
        <v>4515</v>
      </c>
    </row>
    <row r="104" spans="1:5">
      <c r="A104" s="359">
        <v>104</v>
      </c>
      <c r="B104" s="359" t="s">
        <v>2043</v>
      </c>
      <c r="C104" s="359" t="s">
        <v>4516</v>
      </c>
      <c r="D104" s="359" t="s">
        <v>4517</v>
      </c>
      <c r="E104" s="359" t="s">
        <v>4518</v>
      </c>
    </row>
    <row r="105" spans="1:5">
      <c r="A105" s="359">
        <v>105</v>
      </c>
      <c r="B105" s="359" t="s">
        <v>2044</v>
      </c>
      <c r="C105" s="359" t="s">
        <v>4519</v>
      </c>
      <c r="D105" s="359" t="s">
        <v>4520</v>
      </c>
      <c r="E105" s="359" t="s">
        <v>4521</v>
      </c>
    </row>
    <row r="106" spans="1:5">
      <c r="A106" s="359">
        <v>106</v>
      </c>
      <c r="B106" s="359" t="s">
        <v>2045</v>
      </c>
      <c r="C106" s="359" t="s">
        <v>4522</v>
      </c>
      <c r="D106" s="359" t="s">
        <v>4523</v>
      </c>
      <c r="E106" s="359" t="s">
        <v>4524</v>
      </c>
    </row>
    <row r="107" spans="1:5">
      <c r="A107" s="359">
        <v>107</v>
      </c>
      <c r="B107" s="359" t="s">
        <v>2010</v>
      </c>
      <c r="C107" s="359" t="s">
        <v>4356</v>
      </c>
      <c r="D107" s="359" t="s">
        <v>4357</v>
      </c>
      <c r="E107" s="359" t="s">
        <v>4358</v>
      </c>
    </row>
    <row r="108" spans="1:5">
      <c r="A108" s="359">
        <v>108</v>
      </c>
      <c r="B108" s="359" t="s">
        <v>2011</v>
      </c>
      <c r="C108" s="359" t="s">
        <v>4525</v>
      </c>
      <c r="D108" s="359" t="s">
        <v>4526</v>
      </c>
      <c r="E108" s="359" t="s">
        <v>4527</v>
      </c>
    </row>
    <row r="109" spans="1:5">
      <c r="A109" s="359">
        <v>109</v>
      </c>
      <c r="B109" s="359" t="s">
        <v>2012</v>
      </c>
      <c r="C109" s="359" t="s">
        <v>4528</v>
      </c>
      <c r="D109" s="359" t="s">
        <v>4529</v>
      </c>
      <c r="E109" s="359" t="s">
        <v>4530</v>
      </c>
    </row>
    <row r="110" spans="1:5">
      <c r="A110" s="359">
        <v>110</v>
      </c>
      <c r="B110" s="359" t="s">
        <v>2013</v>
      </c>
      <c r="C110" s="359" t="s">
        <v>4531</v>
      </c>
      <c r="D110" s="359" t="s">
        <v>4532</v>
      </c>
      <c r="E110" s="359" t="s">
        <v>4533</v>
      </c>
    </row>
    <row r="111" spans="1:5">
      <c r="A111" s="359">
        <v>111</v>
      </c>
      <c r="B111" s="359" t="s">
        <v>2015</v>
      </c>
      <c r="C111" s="359" t="s">
        <v>4534</v>
      </c>
      <c r="D111" s="359" t="s">
        <v>4535</v>
      </c>
      <c r="E111" s="359" t="s">
        <v>4536</v>
      </c>
    </row>
    <row r="112" spans="1:5">
      <c r="A112" s="359">
        <v>112</v>
      </c>
      <c r="B112" s="359" t="s">
        <v>2016</v>
      </c>
      <c r="C112" s="359" t="s">
        <v>4537</v>
      </c>
      <c r="D112" s="359" t="s">
        <v>4538</v>
      </c>
      <c r="E112" s="359" t="s">
        <v>4539</v>
      </c>
    </row>
    <row r="113" spans="1:5">
      <c r="A113" s="359">
        <v>113</v>
      </c>
      <c r="B113" s="359" t="s">
        <v>2021</v>
      </c>
      <c r="C113" s="359" t="s">
        <v>4540</v>
      </c>
      <c r="D113" s="359" t="s">
        <v>4541</v>
      </c>
      <c r="E113" s="359" t="s">
        <v>4542</v>
      </c>
    </row>
    <row r="114" spans="1:5">
      <c r="A114" s="359">
        <v>114</v>
      </c>
      <c r="B114" s="359" t="s">
        <v>2022</v>
      </c>
      <c r="C114" s="359" t="s">
        <v>4543</v>
      </c>
      <c r="D114" s="359" t="s">
        <v>4544</v>
      </c>
      <c r="E114" s="359" t="s">
        <v>4545</v>
      </c>
    </row>
    <row r="115" spans="1:5">
      <c r="A115" s="359">
        <v>115</v>
      </c>
      <c r="B115" s="359" t="s">
        <v>2027</v>
      </c>
      <c r="C115" s="359" t="s">
        <v>4546</v>
      </c>
      <c r="D115" s="359" t="s">
        <v>4547</v>
      </c>
      <c r="E115" s="359" t="s">
        <v>4548</v>
      </c>
    </row>
    <row r="116" spans="1:5">
      <c r="A116" s="359">
        <v>116</v>
      </c>
      <c r="B116" s="359" t="s">
        <v>2028</v>
      </c>
      <c r="C116" s="359" t="s">
        <v>4549</v>
      </c>
      <c r="D116" s="359" t="s">
        <v>4550</v>
      </c>
      <c r="E116" s="359" t="s">
        <v>4551</v>
      </c>
    </row>
    <row r="117" spans="1:5">
      <c r="A117" s="359">
        <v>117</v>
      </c>
      <c r="B117" s="359" t="s">
        <v>2091</v>
      </c>
      <c r="C117" s="359" t="s">
        <v>4552</v>
      </c>
      <c r="D117" s="359" t="s">
        <v>4553</v>
      </c>
      <c r="E117" s="359" t="s">
        <v>4554</v>
      </c>
    </row>
    <row r="118" spans="1:5">
      <c r="A118" s="359">
        <v>118</v>
      </c>
      <c r="B118" s="359" t="s">
        <v>2040</v>
      </c>
      <c r="C118" s="359" t="s">
        <v>4555</v>
      </c>
      <c r="D118" s="359" t="s">
        <v>4556</v>
      </c>
      <c r="E118" s="359" t="s">
        <v>4557</v>
      </c>
    </row>
    <row r="119" spans="1:5">
      <c r="A119" s="359">
        <v>119</v>
      </c>
      <c r="B119" s="359" t="s">
        <v>2042</v>
      </c>
      <c r="C119" s="359" t="s">
        <v>4558</v>
      </c>
      <c r="D119" s="359" t="s">
        <v>4559</v>
      </c>
      <c r="E119" s="359" t="s">
        <v>4560</v>
      </c>
    </row>
    <row r="120" spans="1:5">
      <c r="A120" s="359">
        <v>120</v>
      </c>
      <c r="B120" s="359" t="s">
        <v>2010</v>
      </c>
      <c r="C120" s="359" t="s">
        <v>4561</v>
      </c>
      <c r="D120" s="359" t="s">
        <v>4562</v>
      </c>
      <c r="E120" s="359" t="s">
        <v>4563</v>
      </c>
    </row>
    <row r="121" spans="1:5">
      <c r="A121" s="359">
        <v>121</v>
      </c>
      <c r="B121" s="359" t="s">
        <v>2047</v>
      </c>
      <c r="C121" s="359" t="s">
        <v>4564</v>
      </c>
      <c r="D121" s="359" t="s">
        <v>4565</v>
      </c>
      <c r="E121" s="359" t="s">
        <v>4566</v>
      </c>
    </row>
    <row r="122" spans="1:5">
      <c r="A122" s="359">
        <v>122</v>
      </c>
      <c r="B122" s="359" t="s">
        <v>2051</v>
      </c>
      <c r="C122" s="359" t="s">
        <v>4567</v>
      </c>
      <c r="D122" s="359" t="s">
        <v>4568</v>
      </c>
      <c r="E122" s="359" t="s">
        <v>4569</v>
      </c>
    </row>
    <row r="123" spans="1:5">
      <c r="A123" s="359">
        <v>123</v>
      </c>
      <c r="B123" s="359" t="s">
        <v>2053</v>
      </c>
      <c r="C123" s="359" t="s">
        <v>4570</v>
      </c>
      <c r="D123" s="359" t="s">
        <v>4571</v>
      </c>
      <c r="E123" s="359" t="s">
        <v>4572</v>
      </c>
    </row>
    <row r="124" spans="1:5">
      <c r="A124" s="359">
        <v>124</v>
      </c>
      <c r="B124" s="359" t="s">
        <v>2043</v>
      </c>
      <c r="C124" s="359" t="s">
        <v>4573</v>
      </c>
      <c r="D124" s="359" t="s">
        <v>4574</v>
      </c>
      <c r="E124" s="359" t="s">
        <v>4575</v>
      </c>
    </row>
    <row r="125" spans="1:5">
      <c r="A125" s="359">
        <v>125</v>
      </c>
      <c r="B125" s="359" t="s">
        <v>2044</v>
      </c>
      <c r="C125" s="359" t="s">
        <v>4576</v>
      </c>
      <c r="D125" s="359" t="s">
        <v>4577</v>
      </c>
      <c r="E125" s="359" t="s">
        <v>4578</v>
      </c>
    </row>
    <row r="126" spans="1:5">
      <c r="A126" s="359">
        <v>126</v>
      </c>
      <c r="B126" s="359" t="s">
        <v>2045</v>
      </c>
      <c r="C126" s="359" t="s">
        <v>4579</v>
      </c>
      <c r="D126" s="359" t="s">
        <v>4580</v>
      </c>
      <c r="E126" s="359" t="s">
        <v>4581</v>
      </c>
    </row>
    <row r="127" spans="1:5">
      <c r="A127" s="359">
        <v>127</v>
      </c>
      <c r="B127" s="359" t="s">
        <v>2010</v>
      </c>
      <c r="C127" s="359" t="s">
        <v>4356</v>
      </c>
      <c r="D127" s="359" t="s">
        <v>4357</v>
      </c>
      <c r="E127" s="359" t="s">
        <v>4358</v>
      </c>
    </row>
    <row r="128" spans="1:5">
      <c r="A128" s="359">
        <v>128</v>
      </c>
      <c r="B128" s="359" t="s">
        <v>2011</v>
      </c>
      <c r="C128" s="359" t="s">
        <v>4582</v>
      </c>
      <c r="D128" s="359" t="s">
        <v>4583</v>
      </c>
      <c r="E128" s="359" t="s">
        <v>4584</v>
      </c>
    </row>
    <row r="129" spans="1:5">
      <c r="A129" s="359">
        <v>129</v>
      </c>
      <c r="B129" s="359" t="s">
        <v>2012</v>
      </c>
      <c r="C129" s="359" t="s">
        <v>4585</v>
      </c>
      <c r="D129" s="359" t="s">
        <v>4586</v>
      </c>
      <c r="E129" s="359" t="s">
        <v>4587</v>
      </c>
    </row>
    <row r="130" spans="1:5">
      <c r="A130" s="359">
        <v>130</v>
      </c>
      <c r="B130" s="359" t="s">
        <v>2013</v>
      </c>
      <c r="C130" s="359" t="s">
        <v>4588</v>
      </c>
      <c r="D130" s="359" t="s">
        <v>4589</v>
      </c>
      <c r="E130" s="359" t="s">
        <v>4590</v>
      </c>
    </row>
    <row r="131" spans="1:5">
      <c r="A131" s="359">
        <v>131</v>
      </c>
      <c r="B131" s="359" t="s">
        <v>2015</v>
      </c>
      <c r="C131" s="359" t="s">
        <v>4591</v>
      </c>
      <c r="D131" s="359" t="s">
        <v>4592</v>
      </c>
      <c r="E131" s="359" t="s">
        <v>4593</v>
      </c>
    </row>
    <row r="132" spans="1:5">
      <c r="A132" s="359">
        <v>132</v>
      </c>
      <c r="B132" s="359" t="s">
        <v>2016</v>
      </c>
      <c r="C132" s="359" t="s">
        <v>4594</v>
      </c>
      <c r="D132" s="359" t="s">
        <v>4595</v>
      </c>
      <c r="E132" s="359" t="s">
        <v>4596</v>
      </c>
    </row>
    <row r="133" spans="1:5">
      <c r="A133" s="359">
        <v>133</v>
      </c>
      <c r="B133" s="359" t="s">
        <v>2021</v>
      </c>
      <c r="C133" s="359" t="s">
        <v>4597</v>
      </c>
      <c r="D133" s="359" t="s">
        <v>4598</v>
      </c>
      <c r="E133" s="359" t="s">
        <v>4599</v>
      </c>
    </row>
    <row r="134" spans="1:5">
      <c r="A134" s="359">
        <v>134</v>
      </c>
      <c r="B134" s="359" t="s">
        <v>2022</v>
      </c>
      <c r="C134" s="359" t="s">
        <v>4600</v>
      </c>
      <c r="D134" s="359" t="s">
        <v>4601</v>
      </c>
      <c r="E134" s="359" t="s">
        <v>4602</v>
      </c>
    </row>
    <row r="135" spans="1:5">
      <c r="A135" s="359">
        <v>135</v>
      </c>
      <c r="B135" s="359" t="s">
        <v>2027</v>
      </c>
      <c r="C135" s="359" t="s">
        <v>4603</v>
      </c>
      <c r="D135" s="359" t="s">
        <v>4604</v>
      </c>
      <c r="E135" s="359" t="s">
        <v>4605</v>
      </c>
    </row>
    <row r="136" spans="1:5">
      <c r="A136" s="359">
        <v>136</v>
      </c>
      <c r="B136" s="359" t="s">
        <v>2057</v>
      </c>
      <c r="C136" s="359" t="s">
        <v>4606</v>
      </c>
      <c r="D136" s="359" t="s">
        <v>4607</v>
      </c>
      <c r="E136" s="359" t="s">
        <v>4608</v>
      </c>
    </row>
    <row r="137" spans="1:5">
      <c r="A137" s="359">
        <v>137</v>
      </c>
      <c r="B137" s="359" t="s">
        <v>2059</v>
      </c>
      <c r="C137" s="359" t="s">
        <v>4609</v>
      </c>
      <c r="D137" s="359" t="s">
        <v>4610</v>
      </c>
      <c r="E137" s="359" t="s">
        <v>4611</v>
      </c>
    </row>
    <row r="138" spans="1:5">
      <c r="A138" s="359">
        <v>138</v>
      </c>
      <c r="B138" s="359" t="s">
        <v>2010</v>
      </c>
      <c r="C138" s="359" t="s">
        <v>4612</v>
      </c>
      <c r="D138" s="359" t="s">
        <v>4613</v>
      </c>
      <c r="E138" s="359" t="s">
        <v>4614</v>
      </c>
    </row>
    <row r="139" spans="1:5">
      <c r="A139" s="359">
        <v>139</v>
      </c>
      <c r="B139" s="359" t="s">
        <v>2094</v>
      </c>
      <c r="C139" s="359" t="s">
        <v>4615</v>
      </c>
      <c r="D139" s="359" t="s">
        <v>4616</v>
      </c>
      <c r="E139" s="359" t="s">
        <v>4617</v>
      </c>
    </row>
    <row r="140" spans="1:5">
      <c r="A140" s="359">
        <v>140</v>
      </c>
      <c r="B140" s="359" t="s">
        <v>2095</v>
      </c>
      <c r="C140" s="359" t="s">
        <v>4618</v>
      </c>
      <c r="D140" s="359" t="s">
        <v>4619</v>
      </c>
      <c r="E140" s="359" t="s">
        <v>4620</v>
      </c>
    </row>
    <row r="141" spans="1:5">
      <c r="A141" s="359">
        <v>141</v>
      </c>
      <c r="B141" s="359" t="s">
        <v>2062</v>
      </c>
      <c r="C141" s="359" t="s">
        <v>4621</v>
      </c>
      <c r="D141" s="359" t="s">
        <v>4622</v>
      </c>
      <c r="E141" s="359" t="s">
        <v>4623</v>
      </c>
    </row>
    <row r="142" spans="1:5">
      <c r="A142" s="359">
        <v>142</v>
      </c>
      <c r="B142" s="359" t="s">
        <v>2064</v>
      </c>
      <c r="C142" s="359" t="s">
        <v>4624</v>
      </c>
      <c r="D142" s="359" t="s">
        <v>4625</v>
      </c>
      <c r="E142" s="359" t="s">
        <v>4626</v>
      </c>
    </row>
    <row r="143" spans="1:5">
      <c r="A143" s="359">
        <v>143</v>
      </c>
      <c r="B143" s="359" t="s">
        <v>2010</v>
      </c>
      <c r="C143" s="359" t="s">
        <v>4627</v>
      </c>
      <c r="D143" s="359" t="s">
        <v>4628</v>
      </c>
      <c r="E143" s="359" t="s">
        <v>4629</v>
      </c>
    </row>
    <row r="144" spans="1:5">
      <c r="A144" s="359">
        <v>144</v>
      </c>
      <c r="B144" s="359" t="s">
        <v>2011</v>
      </c>
      <c r="C144" s="359" t="s">
        <v>4630</v>
      </c>
      <c r="D144" s="359" t="s">
        <v>4631</v>
      </c>
      <c r="E144" s="359" t="s">
        <v>4632</v>
      </c>
    </row>
    <row r="145" spans="1:5">
      <c r="A145" s="359">
        <v>145</v>
      </c>
      <c r="B145" s="359" t="s">
        <v>2012</v>
      </c>
      <c r="C145" s="359" t="s">
        <v>4633</v>
      </c>
      <c r="D145" s="359" t="s">
        <v>4634</v>
      </c>
      <c r="E145" s="359" t="s">
        <v>4635</v>
      </c>
    </row>
    <row r="147" spans="1:5">
      <c r="A147" s="359">
        <v>146</v>
      </c>
      <c r="C147" s="360" t="s">
        <v>4636</v>
      </c>
      <c r="D147" s="360" t="s">
        <v>4637</v>
      </c>
      <c r="E147" s="360" t="s">
        <v>4638</v>
      </c>
    </row>
    <row r="148" spans="1:5">
      <c r="A148" s="359">
        <v>147</v>
      </c>
      <c r="C148" s="360" t="s">
        <v>4639</v>
      </c>
      <c r="D148" s="360" t="s">
        <v>4640</v>
      </c>
      <c r="E148" s="360" t="s">
        <v>4641</v>
      </c>
    </row>
    <row r="149" spans="1:5">
      <c r="A149" s="359">
        <v>148</v>
      </c>
      <c r="C149" s="360" t="s">
        <v>4642</v>
      </c>
      <c r="D149" s="360" t="s">
        <v>4643</v>
      </c>
      <c r="E149" s="360" t="s">
        <v>4644</v>
      </c>
    </row>
    <row r="150" spans="1:5">
      <c r="A150" s="359">
        <v>149</v>
      </c>
      <c r="C150" s="360" t="s">
        <v>4645</v>
      </c>
      <c r="D150" s="360" t="s">
        <v>4646</v>
      </c>
      <c r="E150" s="360" t="s">
        <v>4647</v>
      </c>
    </row>
    <row r="151" spans="1:5">
      <c r="A151" s="359">
        <v>150</v>
      </c>
      <c r="C151" s="360" t="s">
        <v>1254</v>
      </c>
      <c r="D151" s="360" t="s">
        <v>4648</v>
      </c>
      <c r="E151" s="360" t="s">
        <v>4649</v>
      </c>
    </row>
    <row r="152" spans="1:5">
      <c r="A152" s="359">
        <v>151</v>
      </c>
      <c r="C152" s="360" t="s">
        <v>1268</v>
      </c>
      <c r="D152" s="360" t="s">
        <v>4650</v>
      </c>
      <c r="E152" s="360" t="s">
        <v>4651</v>
      </c>
    </row>
    <row r="153" spans="1:5">
      <c r="A153" s="359">
        <v>152</v>
      </c>
      <c r="C153" s="360" t="s">
        <v>4652</v>
      </c>
      <c r="D153" s="360" t="s">
        <v>4653</v>
      </c>
      <c r="E153" s="360" t="s">
        <v>4654</v>
      </c>
    </row>
    <row r="154" spans="1:5">
      <c r="A154" s="359">
        <v>153</v>
      </c>
      <c r="C154" s="360" t="s">
        <v>1415</v>
      </c>
      <c r="D154" s="360" t="s">
        <v>4655</v>
      </c>
      <c r="E154" s="360" t="s">
        <v>4656</v>
      </c>
    </row>
    <row r="155" spans="1:5">
      <c r="A155" s="359">
        <v>154</v>
      </c>
      <c r="C155" s="360" t="s">
        <v>1416</v>
      </c>
      <c r="D155" s="360" t="s">
        <v>4657</v>
      </c>
      <c r="E155" s="360" t="s">
        <v>4658</v>
      </c>
    </row>
    <row r="156" spans="1:5">
      <c r="A156" s="359">
        <v>155</v>
      </c>
      <c r="C156" s="360" t="s">
        <v>4659</v>
      </c>
      <c r="D156" s="360" t="s">
        <v>4660</v>
      </c>
      <c r="E156" s="360" t="s">
        <v>4659</v>
      </c>
    </row>
    <row r="157" spans="1:5">
      <c r="A157" s="359">
        <v>156</v>
      </c>
      <c r="C157" s="360" t="s">
        <v>4659</v>
      </c>
      <c r="D157" s="360" t="s">
        <v>4660</v>
      </c>
      <c r="E157" s="360" t="s">
        <v>4659</v>
      </c>
    </row>
    <row r="158" spans="1:5">
      <c r="A158" s="359">
        <v>157</v>
      </c>
      <c r="C158" s="360" t="s">
        <v>4661</v>
      </c>
      <c r="D158" s="360" t="s">
        <v>4661</v>
      </c>
      <c r="E158" s="360" t="s">
        <v>4661</v>
      </c>
    </row>
    <row r="159" spans="1:5">
      <c r="A159" s="359">
        <v>158</v>
      </c>
      <c r="C159" s="360" t="s">
        <v>4662</v>
      </c>
      <c r="D159" s="360" t="s">
        <v>4663</v>
      </c>
      <c r="E159" s="360" t="s">
        <v>4664</v>
      </c>
    </row>
    <row r="160" spans="1:5">
      <c r="A160" s="359">
        <v>159</v>
      </c>
    </row>
  </sheetData>
  <sheetProtection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dimension ref="A1:E61"/>
  <sheetViews>
    <sheetView workbookViewId="0"/>
  </sheetViews>
  <sheetFormatPr defaultColWidth="1.7109375" defaultRowHeight="12.75"/>
  <cols>
    <col min="1" max="16384" width="1.7109375" style="361"/>
  </cols>
  <sheetData>
    <row r="1" spans="1:5">
      <c r="A1" s="361">
        <v>1</v>
      </c>
      <c r="B1" s="361" t="s">
        <v>2098</v>
      </c>
      <c r="C1" s="361" t="s">
        <v>1838</v>
      </c>
      <c r="D1" s="361" t="s">
        <v>4665</v>
      </c>
      <c r="E1" s="361" t="s">
        <v>4666</v>
      </c>
    </row>
    <row r="2" spans="1:5">
      <c r="A2" s="361">
        <v>2</v>
      </c>
      <c r="B2" s="361" t="s">
        <v>2099</v>
      </c>
      <c r="C2" s="361" t="s">
        <v>4667</v>
      </c>
      <c r="D2" s="361" t="s">
        <v>4668</v>
      </c>
      <c r="E2" s="361" t="s">
        <v>4669</v>
      </c>
    </row>
    <row r="3" spans="1:5">
      <c r="A3" s="361">
        <v>3</v>
      </c>
      <c r="B3" s="361" t="s">
        <v>2100</v>
      </c>
      <c r="C3" s="361" t="s">
        <v>4670</v>
      </c>
      <c r="D3" s="361" t="s">
        <v>4671</v>
      </c>
      <c r="E3" s="361" t="s">
        <v>4672</v>
      </c>
    </row>
    <row r="4" spans="1:5">
      <c r="A4" s="361">
        <v>4</v>
      </c>
      <c r="B4" s="361" t="s">
        <v>2101</v>
      </c>
      <c r="C4" s="361" t="s">
        <v>4673</v>
      </c>
      <c r="D4" s="361" t="s">
        <v>4674</v>
      </c>
      <c r="E4" s="361" t="s">
        <v>4675</v>
      </c>
    </row>
    <row r="5" spans="1:5">
      <c r="A5" s="361">
        <v>5</v>
      </c>
      <c r="B5" s="361" t="s">
        <v>2102</v>
      </c>
      <c r="C5" s="361" t="s">
        <v>4676</v>
      </c>
      <c r="D5" s="361" t="s">
        <v>4677</v>
      </c>
      <c r="E5" s="361" t="s">
        <v>4678</v>
      </c>
    </row>
    <row r="6" spans="1:5">
      <c r="A6" s="361">
        <v>6</v>
      </c>
      <c r="B6" s="361" t="s">
        <v>2103</v>
      </c>
      <c r="C6" s="361" t="s">
        <v>4679</v>
      </c>
      <c r="D6" s="361" t="s">
        <v>4680</v>
      </c>
      <c r="E6" s="361" t="s">
        <v>4681</v>
      </c>
    </row>
    <row r="7" spans="1:5">
      <c r="A7" s="361">
        <v>7</v>
      </c>
      <c r="B7" s="361" t="s">
        <v>2104</v>
      </c>
      <c r="C7" s="361" t="s">
        <v>4682</v>
      </c>
      <c r="D7" s="361" t="s">
        <v>4683</v>
      </c>
      <c r="E7" s="361" t="s">
        <v>4684</v>
      </c>
    </row>
    <row r="8" spans="1:5">
      <c r="A8" s="361">
        <v>8</v>
      </c>
      <c r="B8" s="361" t="s">
        <v>2105</v>
      </c>
      <c r="C8" s="361" t="s">
        <v>4685</v>
      </c>
      <c r="D8" s="361" t="s">
        <v>4686</v>
      </c>
      <c r="E8" s="361" t="s">
        <v>4687</v>
      </c>
    </row>
    <row r="9" spans="1:5">
      <c r="A9" s="361">
        <v>9</v>
      </c>
      <c r="B9" s="361" t="s">
        <v>2106</v>
      </c>
      <c r="C9" s="361" t="s">
        <v>4688</v>
      </c>
      <c r="D9" s="361" t="s">
        <v>4689</v>
      </c>
      <c r="E9" s="361" t="s">
        <v>4690</v>
      </c>
    </row>
    <row r="10" spans="1:5">
      <c r="A10" s="361">
        <v>10</v>
      </c>
      <c r="B10" s="361" t="s">
        <v>2099</v>
      </c>
      <c r="C10" s="361" t="s">
        <v>4691</v>
      </c>
      <c r="D10" s="361" t="s">
        <v>4692</v>
      </c>
      <c r="E10" s="361" t="s">
        <v>4693</v>
      </c>
    </row>
    <row r="11" spans="1:5">
      <c r="A11" s="361">
        <v>11</v>
      </c>
      <c r="B11" s="361" t="s">
        <v>2006</v>
      </c>
      <c r="C11" s="361" t="s">
        <v>4694</v>
      </c>
      <c r="D11" s="361" t="s">
        <v>4695</v>
      </c>
      <c r="E11" s="361" t="s">
        <v>4696</v>
      </c>
    </row>
    <row r="12" spans="1:5">
      <c r="A12" s="361">
        <v>12</v>
      </c>
      <c r="B12" s="361" t="s">
        <v>2030</v>
      </c>
      <c r="C12" s="361" t="s">
        <v>4697</v>
      </c>
      <c r="D12" s="361" t="s">
        <v>4698</v>
      </c>
      <c r="E12" s="361" t="s">
        <v>4699</v>
      </c>
    </row>
    <row r="13" spans="1:5">
      <c r="A13" s="361">
        <v>13</v>
      </c>
      <c r="B13" s="361" t="s">
        <v>2062</v>
      </c>
      <c r="C13" s="361" t="s">
        <v>4700</v>
      </c>
      <c r="D13" s="361" t="s">
        <v>4701</v>
      </c>
      <c r="E13" s="361" t="s">
        <v>4702</v>
      </c>
    </row>
    <row r="14" spans="1:5">
      <c r="A14" s="361">
        <v>14</v>
      </c>
      <c r="B14" s="361" t="s">
        <v>2107</v>
      </c>
      <c r="C14" s="361" t="s">
        <v>4703</v>
      </c>
      <c r="D14" s="361" t="s">
        <v>4704</v>
      </c>
      <c r="E14" s="361" t="s">
        <v>4705</v>
      </c>
    </row>
    <row r="15" spans="1:5">
      <c r="A15" s="361">
        <v>15</v>
      </c>
      <c r="B15" s="361" t="s">
        <v>2108</v>
      </c>
      <c r="C15" s="361" t="s">
        <v>4706</v>
      </c>
      <c r="D15" s="361" t="s">
        <v>4707</v>
      </c>
      <c r="E15" s="361" t="s">
        <v>4708</v>
      </c>
    </row>
    <row r="16" spans="1:5">
      <c r="A16" s="361">
        <v>16</v>
      </c>
      <c r="B16" s="361" t="s">
        <v>2109</v>
      </c>
      <c r="C16" s="361" t="s">
        <v>4709</v>
      </c>
      <c r="D16" s="361" t="s">
        <v>4710</v>
      </c>
      <c r="E16" s="361" t="s">
        <v>4711</v>
      </c>
    </row>
    <row r="17" spans="1:5">
      <c r="A17" s="361">
        <v>17</v>
      </c>
      <c r="B17" s="361" t="s">
        <v>2010</v>
      </c>
      <c r="C17" s="361" t="s">
        <v>4712</v>
      </c>
      <c r="D17" s="361" t="s">
        <v>4713</v>
      </c>
      <c r="E17" s="361" t="s">
        <v>4714</v>
      </c>
    </row>
    <row r="18" spans="1:5">
      <c r="A18" s="361">
        <v>18</v>
      </c>
      <c r="B18" s="361" t="s">
        <v>2011</v>
      </c>
      <c r="C18" s="361" t="s">
        <v>4715</v>
      </c>
      <c r="D18" s="361" t="s">
        <v>4716</v>
      </c>
      <c r="E18" s="361" t="s">
        <v>4717</v>
      </c>
    </row>
    <row r="19" spans="1:5">
      <c r="A19" s="361">
        <v>19</v>
      </c>
      <c r="B19" s="361" t="s">
        <v>2012</v>
      </c>
      <c r="C19" s="361" t="s">
        <v>4718</v>
      </c>
      <c r="D19" s="361" t="s">
        <v>4719</v>
      </c>
      <c r="E19" s="361" t="s">
        <v>4720</v>
      </c>
    </row>
    <row r="20" spans="1:5">
      <c r="A20" s="361">
        <v>20</v>
      </c>
      <c r="B20" s="361" t="s">
        <v>2110</v>
      </c>
      <c r="C20" s="361" t="s">
        <v>4721</v>
      </c>
      <c r="D20" s="361" t="s">
        <v>4722</v>
      </c>
      <c r="E20" s="361" t="s">
        <v>4723</v>
      </c>
    </row>
    <row r="21" spans="1:5">
      <c r="A21" s="361">
        <v>21</v>
      </c>
      <c r="B21" s="361" t="s">
        <v>2111</v>
      </c>
      <c r="C21" s="361" t="s">
        <v>4724</v>
      </c>
      <c r="D21" s="361" t="s">
        <v>4725</v>
      </c>
      <c r="E21" s="361" t="s">
        <v>4726</v>
      </c>
    </row>
    <row r="22" spans="1:5">
      <c r="A22" s="361">
        <v>22</v>
      </c>
      <c r="B22" s="361" t="s">
        <v>2112</v>
      </c>
      <c r="C22" s="361" t="s">
        <v>4727</v>
      </c>
      <c r="D22" s="361" t="s">
        <v>4728</v>
      </c>
      <c r="E22" s="361" t="s">
        <v>4729</v>
      </c>
    </row>
    <row r="23" spans="1:5">
      <c r="A23" s="361">
        <v>23</v>
      </c>
      <c r="B23" s="361" t="s">
        <v>2010</v>
      </c>
      <c r="C23" s="361" t="s">
        <v>4730</v>
      </c>
      <c r="D23" s="361" t="s">
        <v>4731</v>
      </c>
      <c r="E23" s="361" t="s">
        <v>4732</v>
      </c>
    </row>
    <row r="24" spans="1:5">
      <c r="A24" s="361">
        <v>24</v>
      </c>
      <c r="B24" s="361" t="s">
        <v>2113</v>
      </c>
      <c r="C24" s="361" t="s">
        <v>4733</v>
      </c>
      <c r="D24" s="361" t="s">
        <v>4734</v>
      </c>
      <c r="E24" s="361" t="s">
        <v>4735</v>
      </c>
    </row>
    <row r="25" spans="1:5">
      <c r="A25" s="361">
        <v>25</v>
      </c>
      <c r="B25" s="361" t="s">
        <v>2100</v>
      </c>
      <c r="C25" s="361" t="s">
        <v>4736</v>
      </c>
      <c r="D25" s="361" t="s">
        <v>4737</v>
      </c>
      <c r="E25" s="361" t="s">
        <v>4738</v>
      </c>
    </row>
    <row r="26" spans="1:5">
      <c r="A26" s="361">
        <v>26</v>
      </c>
      <c r="B26" s="361" t="s">
        <v>2114</v>
      </c>
      <c r="C26" s="361" t="s">
        <v>4739</v>
      </c>
      <c r="D26" s="361" t="s">
        <v>4740</v>
      </c>
      <c r="E26" s="361" t="s">
        <v>4741</v>
      </c>
    </row>
    <row r="27" spans="1:5">
      <c r="A27" s="361">
        <v>27</v>
      </c>
      <c r="B27" s="361" t="s">
        <v>2115</v>
      </c>
      <c r="C27" s="361" t="s">
        <v>4742</v>
      </c>
      <c r="D27" s="361" t="s">
        <v>4743</v>
      </c>
      <c r="E27" s="361" t="s">
        <v>4744</v>
      </c>
    </row>
    <row r="28" spans="1:5">
      <c r="A28" s="361">
        <v>28</v>
      </c>
      <c r="B28" s="361" t="s">
        <v>2098</v>
      </c>
      <c r="C28" s="361" t="s">
        <v>4745</v>
      </c>
      <c r="D28" s="361" t="s">
        <v>4746</v>
      </c>
      <c r="E28" s="361" t="s">
        <v>4747</v>
      </c>
    </row>
    <row r="29" spans="1:5">
      <c r="A29" s="361">
        <v>29</v>
      </c>
      <c r="B29" s="361" t="s">
        <v>2099</v>
      </c>
      <c r="C29" s="361" t="s">
        <v>4748</v>
      </c>
      <c r="D29" s="361" t="s">
        <v>4749</v>
      </c>
      <c r="E29" s="361" t="s">
        <v>4750</v>
      </c>
    </row>
    <row r="30" spans="1:5">
      <c r="A30" s="361">
        <v>30</v>
      </c>
      <c r="B30" s="361" t="s">
        <v>2116</v>
      </c>
      <c r="C30" s="361" t="s">
        <v>4751</v>
      </c>
      <c r="D30" s="361" t="s">
        <v>4752</v>
      </c>
      <c r="E30" s="361" t="s">
        <v>4753</v>
      </c>
    </row>
    <row r="31" spans="1:5">
      <c r="A31" s="361">
        <v>31</v>
      </c>
      <c r="B31" s="361" t="s">
        <v>2117</v>
      </c>
      <c r="C31" s="361" t="s">
        <v>4754</v>
      </c>
      <c r="D31" s="361" t="s">
        <v>4755</v>
      </c>
      <c r="E31" s="361" t="s">
        <v>4756</v>
      </c>
    </row>
    <row r="32" spans="1:5">
      <c r="A32" s="361">
        <v>32</v>
      </c>
      <c r="B32" s="361" t="s">
        <v>2118</v>
      </c>
      <c r="C32" s="361" t="s">
        <v>4757</v>
      </c>
      <c r="D32" s="361" t="s">
        <v>4758</v>
      </c>
      <c r="E32" s="361" t="s">
        <v>4759</v>
      </c>
    </row>
    <row r="33" spans="1:5">
      <c r="A33" s="361">
        <v>33</v>
      </c>
      <c r="B33" s="361" t="s">
        <v>2010</v>
      </c>
      <c r="C33" s="361" t="s">
        <v>4760</v>
      </c>
      <c r="D33" s="361" t="s">
        <v>4761</v>
      </c>
      <c r="E33" s="361" t="s">
        <v>4762</v>
      </c>
    </row>
    <row r="34" spans="1:5">
      <c r="A34" s="361">
        <v>34</v>
      </c>
      <c r="B34" s="361" t="s">
        <v>2011</v>
      </c>
      <c r="C34" s="361" t="s">
        <v>4763</v>
      </c>
      <c r="D34" s="361" t="s">
        <v>4764</v>
      </c>
      <c r="E34" s="361" t="s">
        <v>4765</v>
      </c>
    </row>
    <row r="35" spans="1:5">
      <c r="A35" s="361">
        <v>35</v>
      </c>
      <c r="B35" s="361" t="s">
        <v>2119</v>
      </c>
      <c r="C35" s="361" t="s">
        <v>4766</v>
      </c>
      <c r="D35" s="361" t="s">
        <v>4767</v>
      </c>
      <c r="E35" s="361" t="s">
        <v>4768</v>
      </c>
    </row>
    <row r="36" spans="1:5">
      <c r="A36" s="361">
        <v>36</v>
      </c>
      <c r="B36" s="361" t="s">
        <v>2120</v>
      </c>
      <c r="C36" s="361" t="s">
        <v>4769</v>
      </c>
      <c r="D36" s="361" t="s">
        <v>4770</v>
      </c>
      <c r="E36" s="361" t="s">
        <v>4771</v>
      </c>
    </row>
    <row r="37" spans="1:5">
      <c r="A37" s="361">
        <v>37</v>
      </c>
      <c r="B37" s="361" t="s">
        <v>2010</v>
      </c>
      <c r="C37" s="361" t="s">
        <v>4772</v>
      </c>
      <c r="D37" s="361" t="s">
        <v>4773</v>
      </c>
      <c r="E37" s="361" t="s">
        <v>4774</v>
      </c>
    </row>
    <row r="38" spans="1:5">
      <c r="A38" s="361">
        <v>38</v>
      </c>
      <c r="B38" s="361" t="s">
        <v>2011</v>
      </c>
      <c r="C38" s="361" t="s">
        <v>4775</v>
      </c>
      <c r="D38" s="361" t="s">
        <v>4776</v>
      </c>
      <c r="E38" s="361" t="s">
        <v>4777</v>
      </c>
    </row>
    <row r="39" spans="1:5">
      <c r="A39" s="361">
        <v>39</v>
      </c>
      <c r="B39" s="361" t="s">
        <v>2121</v>
      </c>
      <c r="C39" s="361" t="s">
        <v>4778</v>
      </c>
      <c r="D39" s="361" t="s">
        <v>4779</v>
      </c>
      <c r="E39" s="361" t="s">
        <v>4780</v>
      </c>
    </row>
    <row r="40" spans="1:5">
      <c r="A40" s="361">
        <v>40</v>
      </c>
      <c r="B40" s="361" t="s">
        <v>2122</v>
      </c>
      <c r="C40" s="361" t="s">
        <v>4781</v>
      </c>
      <c r="D40" s="361" t="s">
        <v>4782</v>
      </c>
      <c r="E40" s="361" t="s">
        <v>4783</v>
      </c>
    </row>
    <row r="41" spans="1:5">
      <c r="A41" s="361">
        <v>41</v>
      </c>
      <c r="B41" s="361" t="s">
        <v>2010</v>
      </c>
      <c r="C41" s="361" t="s">
        <v>4784</v>
      </c>
      <c r="D41" s="361" t="s">
        <v>4785</v>
      </c>
      <c r="E41" s="361" t="s">
        <v>4786</v>
      </c>
    </row>
    <row r="42" spans="1:5">
      <c r="A42" s="361">
        <v>42</v>
      </c>
      <c r="B42" s="361" t="s">
        <v>2123</v>
      </c>
      <c r="C42" s="361" t="s">
        <v>4787</v>
      </c>
      <c r="D42" s="361" t="s">
        <v>4788</v>
      </c>
      <c r="E42" s="361" t="s">
        <v>4789</v>
      </c>
    </row>
    <row r="43" spans="1:5">
      <c r="A43" s="361">
        <v>43</v>
      </c>
      <c r="B43" s="361" t="s">
        <v>2124</v>
      </c>
      <c r="C43" s="361" t="s">
        <v>4790</v>
      </c>
      <c r="D43" s="361" t="s">
        <v>4791</v>
      </c>
      <c r="E43" s="361" t="s">
        <v>4792</v>
      </c>
    </row>
    <row r="44" spans="1:5">
      <c r="A44" s="361">
        <v>44</v>
      </c>
      <c r="B44" s="361" t="s">
        <v>2125</v>
      </c>
      <c r="C44" s="361" t="s">
        <v>4793</v>
      </c>
      <c r="D44" s="361" t="s">
        <v>4794</v>
      </c>
      <c r="E44" s="361" t="s">
        <v>4795</v>
      </c>
    </row>
    <row r="45" spans="1:5">
      <c r="A45" s="361">
        <v>45</v>
      </c>
      <c r="B45" s="361" t="s">
        <v>2099</v>
      </c>
      <c r="C45" s="361" t="s">
        <v>4796</v>
      </c>
      <c r="D45" s="361" t="s">
        <v>4797</v>
      </c>
      <c r="E45" s="361" t="s">
        <v>4798</v>
      </c>
    </row>
    <row r="46" spans="1:5">
      <c r="A46" s="361">
        <v>46</v>
      </c>
      <c r="B46" s="361" t="s">
        <v>2126</v>
      </c>
      <c r="C46" s="361" t="s">
        <v>4799</v>
      </c>
      <c r="D46" s="361" t="s">
        <v>4800</v>
      </c>
      <c r="E46" s="361" t="s">
        <v>4801</v>
      </c>
    </row>
    <row r="47" spans="1:5">
      <c r="A47" s="361">
        <v>47</v>
      </c>
      <c r="B47" s="361" t="s">
        <v>2127</v>
      </c>
      <c r="C47" s="361" t="s">
        <v>4802</v>
      </c>
      <c r="D47" s="361" t="s">
        <v>4803</v>
      </c>
      <c r="E47" s="361" t="s">
        <v>4804</v>
      </c>
    </row>
    <row r="48" spans="1:5">
      <c r="A48" s="361">
        <v>48</v>
      </c>
      <c r="B48" s="361" t="s">
        <v>2128</v>
      </c>
      <c r="C48" s="361" t="s">
        <v>4805</v>
      </c>
      <c r="D48" s="361" t="s">
        <v>4806</v>
      </c>
      <c r="E48" s="361" t="s">
        <v>4807</v>
      </c>
    </row>
    <row r="49" spans="1:5">
      <c r="A49" s="361">
        <v>49</v>
      </c>
      <c r="B49" s="361" t="s">
        <v>2129</v>
      </c>
      <c r="C49" s="361" t="s">
        <v>4808</v>
      </c>
      <c r="D49" s="361" t="s">
        <v>4809</v>
      </c>
      <c r="E49" s="361" t="s">
        <v>4810</v>
      </c>
    </row>
    <row r="50" spans="1:5">
      <c r="A50" s="361">
        <v>50</v>
      </c>
      <c r="B50" s="361" t="s">
        <v>2130</v>
      </c>
      <c r="C50" s="361" t="s">
        <v>4811</v>
      </c>
      <c r="D50" s="361" t="s">
        <v>4812</v>
      </c>
      <c r="E50" s="361" t="s">
        <v>4813</v>
      </c>
    </row>
    <row r="51" spans="1:5">
      <c r="A51" s="361">
        <v>51</v>
      </c>
      <c r="B51" s="361" t="s">
        <v>2010</v>
      </c>
      <c r="C51" s="361" t="s">
        <v>4814</v>
      </c>
      <c r="D51" s="361" t="s">
        <v>4815</v>
      </c>
      <c r="E51" s="361" t="s">
        <v>4816</v>
      </c>
    </row>
    <row r="52" spans="1:5">
      <c r="A52" s="361">
        <v>52</v>
      </c>
      <c r="B52" s="361" t="s">
        <v>2131</v>
      </c>
      <c r="C52" s="361" t="s">
        <v>4817</v>
      </c>
      <c r="D52" s="361" t="s">
        <v>4818</v>
      </c>
      <c r="E52" s="361" t="s">
        <v>4819</v>
      </c>
    </row>
    <row r="53" spans="1:5">
      <c r="A53" s="361">
        <v>53</v>
      </c>
      <c r="B53" s="361" t="s">
        <v>2132</v>
      </c>
      <c r="C53" s="361" t="s">
        <v>4820</v>
      </c>
      <c r="D53" s="361" t="s">
        <v>4821</v>
      </c>
      <c r="E53" s="361" t="s">
        <v>4822</v>
      </c>
    </row>
    <row r="54" spans="1:5">
      <c r="A54" s="361">
        <v>54</v>
      </c>
      <c r="B54" s="361" t="s">
        <v>2133</v>
      </c>
      <c r="C54" s="361" t="s">
        <v>4823</v>
      </c>
      <c r="D54" s="361" t="s">
        <v>4824</v>
      </c>
      <c r="E54" s="361" t="s">
        <v>4825</v>
      </c>
    </row>
    <row r="55" spans="1:5">
      <c r="A55" s="361">
        <v>55</v>
      </c>
      <c r="B55" s="361" t="s">
        <v>2115</v>
      </c>
      <c r="C55" s="361" t="s">
        <v>4826</v>
      </c>
      <c r="D55" s="361" t="s">
        <v>4827</v>
      </c>
      <c r="E55" s="361" t="s">
        <v>4828</v>
      </c>
    </row>
    <row r="56" spans="1:5">
      <c r="A56" s="361">
        <v>56</v>
      </c>
      <c r="B56" s="361" t="s">
        <v>2134</v>
      </c>
      <c r="C56" s="361" t="s">
        <v>4829</v>
      </c>
      <c r="D56" s="361" t="s">
        <v>4830</v>
      </c>
      <c r="E56" s="361" t="s">
        <v>4831</v>
      </c>
    </row>
    <row r="57" spans="1:5">
      <c r="A57" s="361">
        <v>57</v>
      </c>
      <c r="B57" s="361" t="s">
        <v>2135</v>
      </c>
      <c r="C57" s="361" t="s">
        <v>4832</v>
      </c>
      <c r="D57" s="361" t="s">
        <v>4833</v>
      </c>
      <c r="E57" s="361" t="s">
        <v>4834</v>
      </c>
    </row>
    <row r="58" spans="1:5">
      <c r="A58" s="361">
        <v>58</v>
      </c>
      <c r="B58" s="361" t="s">
        <v>2136</v>
      </c>
      <c r="C58" s="361" t="s">
        <v>4835</v>
      </c>
      <c r="D58" s="361" t="s">
        <v>4836</v>
      </c>
      <c r="E58" s="361" t="s">
        <v>4837</v>
      </c>
    </row>
    <row r="59" spans="1:5">
      <c r="A59" s="361">
        <v>59</v>
      </c>
      <c r="B59" s="361" t="s">
        <v>2010</v>
      </c>
      <c r="C59" s="361" t="s">
        <v>4838</v>
      </c>
      <c r="D59" s="361" t="s">
        <v>4839</v>
      </c>
      <c r="E59" s="361" t="s">
        <v>4840</v>
      </c>
    </row>
    <row r="60" spans="1:5">
      <c r="A60" s="361">
        <v>60</v>
      </c>
      <c r="B60" s="361" t="s">
        <v>2137</v>
      </c>
      <c r="C60" s="361" t="s">
        <v>4841</v>
      </c>
      <c r="D60" s="361" t="s">
        <v>4842</v>
      </c>
      <c r="E60" s="361" t="s">
        <v>4843</v>
      </c>
    </row>
    <row r="61" spans="1:5">
      <c r="A61" s="361">
        <v>61</v>
      </c>
      <c r="B61" s="361" t="s">
        <v>2134</v>
      </c>
      <c r="C61" s="361" t="s">
        <v>4844</v>
      </c>
      <c r="D61" s="361" t="s">
        <v>4845</v>
      </c>
      <c r="E61" s="361" t="s">
        <v>4846</v>
      </c>
    </row>
  </sheetData>
  <sheetProtection sheet="1" objects="1" scenarios="1"/>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sheetPr>
    <tabColor theme="5" tint="0.39997558519241921"/>
  </sheetPr>
  <dimension ref="A1:V128"/>
  <sheetViews>
    <sheetView topLeftCell="B1" workbookViewId="0">
      <selection activeCell="S18" sqref="S18"/>
    </sheetView>
  </sheetViews>
  <sheetFormatPr defaultColWidth="15.7109375" defaultRowHeight="12.75" outlineLevelRow="1" outlineLevelCol="1"/>
  <cols>
    <col min="1" max="1" width="2.7109375" style="235" hidden="1" customWidth="1"/>
    <col min="2" max="2" width="5.7109375" style="235" customWidth="1"/>
    <col min="3" max="3" width="4.85546875" style="235" customWidth="1"/>
    <col min="4" max="4" width="24" style="235" customWidth="1"/>
    <col min="5" max="5" width="12.28515625" style="248" customWidth="1"/>
    <col min="6" max="6" width="15.42578125" style="235" customWidth="1" outlineLevel="1"/>
    <col min="7" max="7" width="9.5703125" style="235" customWidth="1" outlineLevel="1"/>
    <col min="8" max="8" width="12.28515625" style="235" bestFit="1" customWidth="1" outlineLevel="1"/>
    <col min="9" max="9" width="10.5703125" style="448" bestFit="1" customWidth="1"/>
    <col min="10" max="12" width="10.7109375" style="237" hidden="1" customWidth="1" outlineLevel="1"/>
    <col min="13" max="13" width="13.7109375" style="448" customWidth="1" collapsed="1"/>
    <col min="14" max="14" width="15.7109375" style="235" hidden="1" customWidth="1"/>
    <col min="15" max="15" width="15.7109375" style="235"/>
    <col min="16" max="16" width="7.7109375" style="235" customWidth="1"/>
    <col min="17" max="17" width="15.7109375" style="235"/>
    <col min="18" max="18" width="29" style="235" customWidth="1"/>
    <col min="19" max="16384" width="15.7109375" style="235"/>
  </cols>
  <sheetData>
    <row r="1" spans="2:22" ht="33.75" customHeight="1">
      <c r="B1" s="233">
        <f>IF(D118=D1,C118,IF(D119=D1,C119,IF(D120=D1,C120,)))</f>
        <v>3</v>
      </c>
      <c r="C1" s="234"/>
      <c r="D1" s="442" t="s">
        <v>39</v>
      </c>
      <c r="E1" s="235"/>
      <c r="F1" s="1113" t="e">
        <f>$D$109</f>
        <v>#N/A</v>
      </c>
      <c r="G1" s="1113"/>
      <c r="H1" s="1113"/>
      <c r="I1" s="1113"/>
      <c r="J1" s="1114" t="e">
        <f>$D$110</f>
        <v>#N/A</v>
      </c>
      <c r="K1" s="1114"/>
      <c r="L1" s="1114"/>
      <c r="M1" s="1114"/>
      <c r="T1" s="443"/>
      <c r="U1" s="1115" t="s">
        <v>5000</v>
      </c>
      <c r="V1" s="1115"/>
    </row>
    <row r="2" spans="2:22" ht="24.75" customHeight="1">
      <c r="C2" s="238" t="e">
        <f>$D$105</f>
        <v>#N/A</v>
      </c>
      <c r="D2" s="238" t="e">
        <f>$D$116</f>
        <v>#N/A</v>
      </c>
      <c r="E2" s="239" t="e">
        <f>$D$108</f>
        <v>#N/A</v>
      </c>
      <c r="F2" s="240" t="e">
        <f>$D$111</f>
        <v>#N/A</v>
      </c>
      <c r="G2" s="240" t="e">
        <f>$D$112</f>
        <v>#N/A</v>
      </c>
      <c r="H2" s="240" t="e">
        <f>$D$113</f>
        <v>#N/A</v>
      </c>
      <c r="I2" s="241" t="e">
        <f>$D$114</f>
        <v>#N/A</v>
      </c>
      <c r="J2" s="241" t="e">
        <f>$D$111</f>
        <v>#N/A</v>
      </c>
      <c r="K2" s="241" t="e">
        <f>$D$112</f>
        <v>#N/A</v>
      </c>
      <c r="L2" s="241" t="e">
        <f>$D$113</f>
        <v>#N/A</v>
      </c>
      <c r="M2" s="241" t="e">
        <f>$D$114</f>
        <v>#N/A</v>
      </c>
      <c r="O2" s="444" t="s">
        <v>5001</v>
      </c>
      <c r="S2" s="237" t="e">
        <f>SUM(M16)</f>
        <v>#REF!</v>
      </c>
      <c r="T2" s="445" t="s">
        <v>4893</v>
      </c>
    </row>
    <row r="3" spans="2:22" ht="13.5">
      <c r="B3" s="242" t="s">
        <v>2004</v>
      </c>
      <c r="D3" s="236" t="e">
        <f>IF(VLOOKUP($B3,[5]List1!$A:$G,1)=$B3,VLOOKUP($B3,[5]List1!$A:$G,$B$1),0)</f>
        <v>#N/A</v>
      </c>
      <c r="E3" s="243" t="s">
        <v>2004</v>
      </c>
      <c r="F3" s="446" t="e">
        <f>#REF!</f>
        <v>#REF!</v>
      </c>
      <c r="G3" s="446" t="e">
        <f>#REF!</f>
        <v>#REF!</v>
      </c>
      <c r="H3" s="446" t="e">
        <f>#REF!</f>
        <v>#REF!</v>
      </c>
      <c r="I3" s="447" t="e">
        <f>SUM(F3-G3-H3)</f>
        <v>#REF!</v>
      </c>
      <c r="J3" s="446" t="e">
        <f>#REF!</f>
        <v>#REF!</v>
      </c>
      <c r="K3" s="446" t="e">
        <f>#REF!</f>
        <v>#REF!</v>
      </c>
      <c r="L3" s="446" t="e">
        <f>#REF!</f>
        <v>#REF!</v>
      </c>
      <c r="M3" s="447" t="e">
        <f>ROUND(SUM(J3-K3-L3),0)</f>
        <v>#REF!</v>
      </c>
      <c r="O3" s="237" t="e">
        <f>SUM(I3-M3)</f>
        <v>#REF!</v>
      </c>
      <c r="P3" s="245"/>
      <c r="Q3" s="448" t="e">
        <f>SUM(M16)</f>
        <v>#REF!</v>
      </c>
      <c r="R3" s="235" t="s">
        <v>4893</v>
      </c>
      <c r="T3" s="449" t="s">
        <v>2139</v>
      </c>
    </row>
    <row r="4" spans="2:22" ht="13.5">
      <c r="B4" s="242" t="s">
        <v>2005</v>
      </c>
      <c r="C4" s="235" t="s">
        <v>2006</v>
      </c>
      <c r="D4" s="236" t="e">
        <f>IF(VLOOKUP($B4,[5]List1!$A:$G,1)=$B4,VLOOKUP($B4,[5]List1!$A:$G,$B$1),0)</f>
        <v>#N/A</v>
      </c>
      <c r="E4" s="243" t="s">
        <v>2005</v>
      </c>
      <c r="F4" s="244" t="e">
        <f>#REF!</f>
        <v>#REF!</v>
      </c>
      <c r="G4" s="244" t="e">
        <f>#REF!</f>
        <v>#REF!</v>
      </c>
      <c r="H4" s="244" t="e">
        <f>#REF!</f>
        <v>#REF!</v>
      </c>
      <c r="I4" s="450" t="e">
        <f t="shared" ref="I4:I17" si="0">SUM(F4-G4-H4)</f>
        <v>#REF!</v>
      </c>
      <c r="J4" s="244" t="e">
        <f>#REF!</f>
        <v>#REF!</v>
      </c>
      <c r="K4" s="244" t="e">
        <f>#REF!</f>
        <v>#REF!</v>
      </c>
      <c r="L4" s="244" t="e">
        <f>#REF!</f>
        <v>#REF!</v>
      </c>
      <c r="M4" s="450" t="e">
        <f t="shared" ref="M4:M17" si="1">ROUND(SUM(J4-K4-L4),0)</f>
        <v>#REF!</v>
      </c>
      <c r="O4" s="237" t="e">
        <f t="shared" ref="O4:O17" si="2">SUM(I4-M4)</f>
        <v>#REF!</v>
      </c>
      <c r="Q4" s="451" t="e">
        <f>SUM(I28)</f>
        <v>#REF!</v>
      </c>
      <c r="R4" s="452" t="s">
        <v>5002</v>
      </c>
      <c r="S4" s="453" t="e">
        <f>SUM(I97)</f>
        <v>#REF!</v>
      </c>
      <c r="T4" s="454" t="s">
        <v>2140</v>
      </c>
    </row>
    <row r="5" spans="2:22" ht="13.5" outlineLevel="1">
      <c r="B5" s="242" t="s">
        <v>2007</v>
      </c>
      <c r="C5" s="235" t="s">
        <v>2008</v>
      </c>
      <c r="D5" s="236">
        <f>IF(VLOOKUP($B5,[5]List1!$A:$G,1)=$B5,VLOOKUP($B5,[5]List1!$A:$G,$B$1),0)</f>
        <v>0</v>
      </c>
      <c r="E5" s="243" t="s">
        <v>2007</v>
      </c>
      <c r="F5" s="244" t="e">
        <f>#REF!</f>
        <v>#REF!</v>
      </c>
      <c r="G5" s="244" t="e">
        <f>#REF!</f>
        <v>#REF!</v>
      </c>
      <c r="H5" s="244" t="e">
        <f>#REF!</f>
        <v>#REF!</v>
      </c>
      <c r="I5" s="450" t="e">
        <f t="shared" si="0"/>
        <v>#REF!</v>
      </c>
      <c r="J5" s="244" t="e">
        <f>#REF!</f>
        <v>#REF!</v>
      </c>
      <c r="K5" s="244" t="e">
        <f>#REF!</f>
        <v>#REF!</v>
      </c>
      <c r="L5" s="244" t="e">
        <f>#REF!</f>
        <v>#REF!</v>
      </c>
      <c r="M5" s="450" t="e">
        <f t="shared" si="1"/>
        <v>#REF!</v>
      </c>
      <c r="O5" s="237" t="e">
        <f t="shared" si="2"/>
        <v>#REF!</v>
      </c>
      <c r="Q5" s="451" t="e">
        <f>SUM(I62)</f>
        <v>#REF!</v>
      </c>
      <c r="R5" s="452" t="s">
        <v>4892</v>
      </c>
      <c r="S5" s="237" t="e">
        <f>SUM(S6+S10+S11+S7+S8+S12+S13+S14+S15+S16+S17+S18)</f>
        <v>#REF!</v>
      </c>
      <c r="T5" s="455" t="s">
        <v>5003</v>
      </c>
    </row>
    <row r="6" spans="2:22" ht="13.5" outlineLevel="1">
      <c r="B6" s="242">
        <v>11</v>
      </c>
      <c r="C6" s="235" t="s">
        <v>2017</v>
      </c>
      <c r="D6" s="236" t="e">
        <f>IF(VLOOKUP($B6,[5]List1!$A:$G,1)=$B6,VLOOKUP($B6,[5]List1!$A:$G,$B$1),0)</f>
        <v>#N/A</v>
      </c>
      <c r="E6" s="243" t="s">
        <v>2018</v>
      </c>
      <c r="F6" s="244" t="e">
        <f>#REF!</f>
        <v>#REF!</v>
      </c>
      <c r="G6" s="244" t="e">
        <f>#REF!</f>
        <v>#REF!</v>
      </c>
      <c r="H6" s="244" t="e">
        <f>#REF!</f>
        <v>#REF!</v>
      </c>
      <c r="I6" s="450" t="e">
        <f t="shared" si="0"/>
        <v>#REF!</v>
      </c>
      <c r="J6" s="244" t="e">
        <f>#REF!</f>
        <v>#REF!</v>
      </c>
      <c r="K6" s="244" t="e">
        <f>#REF!</f>
        <v>#REF!</v>
      </c>
      <c r="L6" s="244" t="e">
        <f>#REF!</f>
        <v>#REF!</v>
      </c>
      <c r="M6" s="450" t="e">
        <f t="shared" si="1"/>
        <v>#REF!</v>
      </c>
      <c r="O6" s="237" t="e">
        <f t="shared" si="2"/>
        <v>#REF!</v>
      </c>
      <c r="Q6" s="237" t="e">
        <f>SUM(O17+O39)</f>
        <v>#REF!</v>
      </c>
      <c r="R6" s="452" t="s">
        <v>4894</v>
      </c>
      <c r="S6" s="237" t="e">
        <f>SUM(I62)</f>
        <v>#REF!</v>
      </c>
      <c r="T6" s="454" t="s">
        <v>2141</v>
      </c>
    </row>
    <row r="7" spans="2:22" ht="13.5" outlineLevel="1">
      <c r="B7" s="242"/>
      <c r="D7" s="236" t="s">
        <v>5004</v>
      </c>
      <c r="E7" s="243"/>
      <c r="F7" s="244"/>
      <c r="G7" s="244"/>
      <c r="H7" s="244"/>
      <c r="I7" s="450" t="e">
        <f>#REF!</f>
        <v>#REF!</v>
      </c>
      <c r="J7" s="244"/>
      <c r="K7" s="244"/>
      <c r="L7" s="244"/>
      <c r="M7" s="450" t="e">
        <f>#REF!</f>
        <v>#REF!</v>
      </c>
      <c r="O7" s="237" t="e">
        <f t="shared" si="2"/>
        <v>#REF!</v>
      </c>
      <c r="Q7" s="237" t="e">
        <f>SUM(O13)</f>
        <v>#REF!</v>
      </c>
      <c r="R7" s="456" t="s">
        <v>4895</v>
      </c>
      <c r="S7" s="457">
        <v>-5000</v>
      </c>
      <c r="T7" s="445" t="s">
        <v>2142</v>
      </c>
    </row>
    <row r="8" spans="2:22" ht="13.5">
      <c r="B8" s="242">
        <v>21</v>
      </c>
      <c r="C8" s="235" t="s">
        <v>2024</v>
      </c>
      <c r="D8" s="236" t="e">
        <f>IF(VLOOKUP($B8,[5]List1!$A:$G,1)=$B8,VLOOKUP($B8,[5]List1!$A:$G,$B$1),0)</f>
        <v>#N/A</v>
      </c>
      <c r="E8" s="243" t="s">
        <v>2025</v>
      </c>
      <c r="F8" s="244" t="e">
        <f>#REF!</f>
        <v>#REF!</v>
      </c>
      <c r="G8" s="244" t="e">
        <f>#REF!</f>
        <v>#REF!</v>
      </c>
      <c r="H8" s="244" t="e">
        <f>#REF!</f>
        <v>#REF!</v>
      </c>
      <c r="I8" s="450" t="e">
        <f t="shared" si="0"/>
        <v>#REF!</v>
      </c>
      <c r="J8" s="244" t="e">
        <f>#REF!</f>
        <v>#REF!</v>
      </c>
      <c r="K8" s="244" t="e">
        <f>#REF!</f>
        <v>#REF!</v>
      </c>
      <c r="L8" s="244" t="e">
        <f>#REF!</f>
        <v>#REF!</v>
      </c>
      <c r="M8" s="450" t="e">
        <f t="shared" si="1"/>
        <v>#REF!</v>
      </c>
      <c r="O8" s="237" t="e">
        <f t="shared" si="2"/>
        <v>#REF!</v>
      </c>
      <c r="Q8" s="237" t="e">
        <f>SUM(O34)</f>
        <v>#REF!</v>
      </c>
      <c r="R8" s="456" t="s">
        <v>4896</v>
      </c>
      <c r="S8" s="457">
        <v>-300</v>
      </c>
      <c r="T8" s="445" t="s">
        <v>2143</v>
      </c>
    </row>
    <row r="9" spans="2:22" ht="13.5" outlineLevel="1">
      <c r="B9" s="242" t="s">
        <v>2029</v>
      </c>
      <c r="C9" s="235" t="s">
        <v>2030</v>
      </c>
      <c r="D9" s="236">
        <f>IF(VLOOKUP($B9,[5]List1!$A:$G,1)=$B9,VLOOKUP($B9,[5]List1!$A:$G,$B$1),0)</f>
        <v>0</v>
      </c>
      <c r="E9" s="243" t="s">
        <v>2029</v>
      </c>
      <c r="F9" s="244" t="e">
        <f>#REF!</f>
        <v>#REF!</v>
      </c>
      <c r="G9" s="244" t="e">
        <f>#REF!</f>
        <v>#REF!</v>
      </c>
      <c r="H9" s="244" t="e">
        <f>#REF!</f>
        <v>#REF!</v>
      </c>
      <c r="I9" s="450" t="e">
        <f t="shared" si="0"/>
        <v>#REF!</v>
      </c>
      <c r="J9" s="244" t="e">
        <f>#REF!</f>
        <v>#REF!</v>
      </c>
      <c r="K9" s="244" t="e">
        <f>#REF!</f>
        <v>#REF!</v>
      </c>
      <c r="L9" s="244" t="e">
        <f>#REF!</f>
        <v>#REF!</v>
      </c>
      <c r="M9" s="450" t="e">
        <f t="shared" si="1"/>
        <v>#REF!</v>
      </c>
      <c r="O9" s="237" t="e">
        <f t="shared" si="2"/>
        <v>#REF!</v>
      </c>
      <c r="Q9" s="237" t="e">
        <f>SUM(O10)</f>
        <v>#REF!</v>
      </c>
      <c r="R9" s="452" t="s">
        <v>4897</v>
      </c>
      <c r="S9" s="458" t="e">
        <f>SUM(O32)</f>
        <v>#REF!</v>
      </c>
      <c r="T9" s="459" t="s">
        <v>2144</v>
      </c>
    </row>
    <row r="10" spans="2:22" ht="13.5" outlineLevel="1">
      <c r="B10" s="242" t="s">
        <v>2031</v>
      </c>
      <c r="C10" s="235" t="s">
        <v>2032</v>
      </c>
      <c r="D10" s="236">
        <f>IF(VLOOKUP($B10,[5]List1!$A:$G,1)=$B10,VLOOKUP($B10,[5]List1!$A:$G,$B$1),0)</f>
        <v>0</v>
      </c>
      <c r="E10" s="243" t="s">
        <v>2031</v>
      </c>
      <c r="F10" s="244" t="e">
        <f>#REF!</f>
        <v>#REF!</v>
      </c>
      <c r="G10" s="244" t="e">
        <f>#REF!</f>
        <v>#REF!</v>
      </c>
      <c r="H10" s="244" t="e">
        <f>#REF!</f>
        <v>#REF!</v>
      </c>
      <c r="I10" s="450" t="e">
        <f t="shared" si="0"/>
        <v>#REF!</v>
      </c>
      <c r="J10" s="244" t="e">
        <f>#REF!</f>
        <v>#REF!</v>
      </c>
      <c r="K10" s="244" t="e">
        <f>#REF!</f>
        <v>#REF!</v>
      </c>
      <c r="L10" s="244" t="e">
        <f>#REF!</f>
        <v>#REF!</v>
      </c>
      <c r="M10" s="450" t="e">
        <f t="shared" si="1"/>
        <v>#REF!</v>
      </c>
      <c r="O10" s="237" t="e">
        <f t="shared" si="2"/>
        <v>#REF!</v>
      </c>
      <c r="Q10" s="237" t="e">
        <f>SUM(O15)</f>
        <v>#REF!</v>
      </c>
      <c r="R10" s="452" t="s">
        <v>5005</v>
      </c>
      <c r="S10" s="237" t="e">
        <f>SUM(O7)</f>
        <v>#REF!</v>
      </c>
      <c r="T10" s="454" t="s">
        <v>2145</v>
      </c>
    </row>
    <row r="11" spans="2:22" ht="13.5" outlineLevel="1">
      <c r="B11" s="242" t="s">
        <v>2039</v>
      </c>
      <c r="C11" s="235" t="s">
        <v>2040</v>
      </c>
      <c r="D11" s="236">
        <f>IF(VLOOKUP($B11,[5]List1!$A:$G,1)=$B11,VLOOKUP($B11,[5]List1!$A:$G,$B$1),0)</f>
        <v>0</v>
      </c>
      <c r="E11" s="243" t="s">
        <v>2039</v>
      </c>
      <c r="F11" s="244" t="e">
        <f>#REF!</f>
        <v>#REF!</v>
      </c>
      <c r="G11" s="244" t="e">
        <f>#REF!</f>
        <v>#REF!</v>
      </c>
      <c r="H11" s="244" t="e">
        <f>#REF!</f>
        <v>#REF!</v>
      </c>
      <c r="I11" s="450" t="e">
        <f t="shared" si="0"/>
        <v>#REF!</v>
      </c>
      <c r="J11" s="244" t="e">
        <f>#REF!</f>
        <v>#REF!</v>
      </c>
      <c r="K11" s="244" t="e">
        <f>#REF!</f>
        <v>#REF!</v>
      </c>
      <c r="L11" s="244" t="e">
        <f>#REF!</f>
        <v>#REF!</v>
      </c>
      <c r="M11" s="450" t="e">
        <f t="shared" si="1"/>
        <v>#REF!</v>
      </c>
      <c r="O11" s="237" t="e">
        <f t="shared" si="2"/>
        <v>#REF!</v>
      </c>
      <c r="Q11" s="237" t="e">
        <f>SUM(O7)</f>
        <v>#REF!</v>
      </c>
      <c r="R11" s="452" t="s">
        <v>5006</v>
      </c>
      <c r="S11" s="237" t="e">
        <f>SUM(O17+O39)</f>
        <v>#REF!</v>
      </c>
      <c r="T11" s="454" t="s">
        <v>2146</v>
      </c>
    </row>
    <row r="12" spans="2:22" ht="13.5" outlineLevel="1">
      <c r="B12" s="242" t="s">
        <v>2041</v>
      </c>
      <c r="C12" s="235" t="s">
        <v>2042</v>
      </c>
      <c r="D12" s="236">
        <f>IF(VLOOKUP($B12,[5]List1!$A:$G,1)=$B12,VLOOKUP($B12,[5]List1!$A:$G,$B$1),0)</f>
        <v>0</v>
      </c>
      <c r="E12" s="243" t="s">
        <v>2041</v>
      </c>
      <c r="F12" s="244" t="e">
        <f>#REF!</f>
        <v>#REF!</v>
      </c>
      <c r="G12" s="244" t="e">
        <f>#REF!</f>
        <v>#REF!</v>
      </c>
      <c r="H12" s="244" t="e">
        <f>#REF!</f>
        <v>#REF!</v>
      </c>
      <c r="I12" s="450" t="e">
        <f t="shared" si="0"/>
        <v>#REF!</v>
      </c>
      <c r="J12" s="244" t="e">
        <f>#REF!</f>
        <v>#REF!</v>
      </c>
      <c r="K12" s="244" t="e">
        <f>#REF!</f>
        <v>#REF!</v>
      </c>
      <c r="L12" s="244" t="e">
        <f>#REF!</f>
        <v>#REF!</v>
      </c>
      <c r="M12" s="450" t="e">
        <f t="shared" si="1"/>
        <v>#REF!</v>
      </c>
      <c r="O12" s="237" t="e">
        <f t="shared" si="2"/>
        <v>#REF!</v>
      </c>
      <c r="Q12" s="460" t="e">
        <f>SUM(Q5:Q9)</f>
        <v>#REF!</v>
      </c>
      <c r="R12" s="461" t="s">
        <v>4898</v>
      </c>
      <c r="S12" s="457"/>
      <c r="T12" s="445" t="s">
        <v>2147</v>
      </c>
    </row>
    <row r="13" spans="2:22" ht="13.5" outlineLevel="1">
      <c r="B13" s="242" t="s">
        <v>2046</v>
      </c>
      <c r="C13" s="235" t="s">
        <v>2047</v>
      </c>
      <c r="D13" s="236">
        <f>IF(VLOOKUP($B13,[5]List1!$A:$G,1)=$B13,VLOOKUP($B13,[5]List1!$A:$G,$B$1),0)</f>
        <v>0</v>
      </c>
      <c r="E13" s="243" t="s">
        <v>2046</v>
      </c>
      <c r="F13" s="244" t="e">
        <f>#REF!</f>
        <v>#REF!</v>
      </c>
      <c r="G13" s="244" t="e">
        <f>#REF!</f>
        <v>#REF!</v>
      </c>
      <c r="H13" s="244" t="e">
        <f>#REF!</f>
        <v>#REF!</v>
      </c>
      <c r="I13" s="450" t="e">
        <f t="shared" si="0"/>
        <v>#REF!</v>
      </c>
      <c r="J13" s="244" t="e">
        <f>#REF!</f>
        <v>#REF!</v>
      </c>
      <c r="K13" s="244" t="e">
        <f>#REF!</f>
        <v>#REF!</v>
      </c>
      <c r="L13" s="244" t="e">
        <f>#REF!</f>
        <v>#REF!</v>
      </c>
      <c r="M13" s="450" t="e">
        <f t="shared" si="1"/>
        <v>#REF!</v>
      </c>
      <c r="O13" s="237" t="e">
        <f t="shared" si="2"/>
        <v>#REF!</v>
      </c>
      <c r="Q13" s="237" t="e">
        <f>SUM(O5)</f>
        <v>#REF!</v>
      </c>
      <c r="R13" s="235" t="s">
        <v>4899</v>
      </c>
      <c r="S13" s="462" t="e">
        <f>SUM(I90)*-1</f>
        <v>#REF!</v>
      </c>
      <c r="T13" s="445" t="s">
        <v>2148</v>
      </c>
    </row>
    <row r="14" spans="2:22" ht="13.5" outlineLevel="1">
      <c r="B14" s="242" t="s">
        <v>2048</v>
      </c>
      <c r="C14" s="235" t="s">
        <v>2049</v>
      </c>
      <c r="D14" s="236">
        <f>IF(VLOOKUP($B14,[5]List1!$A:$G,1)=$B14,VLOOKUP($B14,[5]List1!$A:$G,$B$1),0)</f>
        <v>0</v>
      </c>
      <c r="E14" s="243" t="s">
        <v>2048</v>
      </c>
      <c r="F14" s="249" t="e">
        <f>#REF!</f>
        <v>#REF!</v>
      </c>
      <c r="G14" s="249" t="e">
        <f>#REF!</f>
        <v>#REF!</v>
      </c>
      <c r="H14" s="249" t="e">
        <f>#REF!</f>
        <v>#REF!</v>
      </c>
      <c r="I14" s="450" t="e">
        <f t="shared" si="0"/>
        <v>#REF!</v>
      </c>
      <c r="J14" s="249" t="e">
        <f>#REF!</f>
        <v>#REF!</v>
      </c>
      <c r="K14" s="249" t="e">
        <f>#REF!</f>
        <v>#REF!</v>
      </c>
      <c r="L14" s="249" t="e">
        <f>#REF!</f>
        <v>#REF!</v>
      </c>
      <c r="M14" s="450" t="e">
        <f t="shared" si="1"/>
        <v>#REF!</v>
      </c>
      <c r="O14" s="237" t="e">
        <f t="shared" si="2"/>
        <v>#REF!</v>
      </c>
      <c r="Q14" s="237" t="e">
        <f>SUM(O6-Q5-Q11)</f>
        <v>#REF!</v>
      </c>
      <c r="R14" s="235" t="s">
        <v>4900</v>
      </c>
      <c r="S14" s="462" t="e">
        <f>SUM(I80)*-1</f>
        <v>#REF!</v>
      </c>
      <c r="T14" s="445" t="s">
        <v>2149</v>
      </c>
    </row>
    <row r="15" spans="2:22" ht="13.5" outlineLevel="1">
      <c r="B15" s="242" t="s">
        <v>2050</v>
      </c>
      <c r="C15" s="235" t="s">
        <v>2051</v>
      </c>
      <c r="D15" s="236">
        <f>IF(VLOOKUP($B15,[5]List1!$A:$G,1)=$B15,VLOOKUP($B15,[5]List1!$A:$G,$B$1),0)</f>
        <v>0</v>
      </c>
      <c r="E15" s="243" t="s">
        <v>2050</v>
      </c>
      <c r="F15" s="244" t="e">
        <f>#REF!</f>
        <v>#REF!</v>
      </c>
      <c r="G15" s="244" t="e">
        <f>#REF!</f>
        <v>#REF!</v>
      </c>
      <c r="H15" s="244" t="e">
        <f>#REF!</f>
        <v>#REF!</v>
      </c>
      <c r="I15" s="450" t="e">
        <f t="shared" si="0"/>
        <v>#REF!</v>
      </c>
      <c r="J15" s="244" t="e">
        <f>#REF!</f>
        <v>#REF!</v>
      </c>
      <c r="K15" s="244" t="e">
        <f>#REF!</f>
        <v>#REF!</v>
      </c>
      <c r="L15" s="244" t="e">
        <f>#REF!</f>
        <v>#REF!</v>
      </c>
      <c r="M15" s="450" t="e">
        <f t="shared" si="1"/>
        <v>#REF!</v>
      </c>
      <c r="O15" s="237" t="e">
        <f t="shared" si="2"/>
        <v>#REF!</v>
      </c>
      <c r="Q15" s="237" t="e">
        <f>SUM(O8)</f>
        <v>#REF!</v>
      </c>
      <c r="R15" s="235" t="s">
        <v>4901</v>
      </c>
      <c r="S15" s="462" t="e">
        <f>SUM(I83)</f>
        <v>#REF!</v>
      </c>
      <c r="T15" s="445" t="s">
        <v>2150</v>
      </c>
    </row>
    <row r="16" spans="2:22" ht="13.5">
      <c r="B16" s="242" t="s">
        <v>2056</v>
      </c>
      <c r="C16" s="235" t="s">
        <v>2057</v>
      </c>
      <c r="D16" s="236">
        <f>IF(VLOOKUP($B16,[5]List1!$A:$G,1)=$B16,VLOOKUP($B16,[5]List1!$A:$G,$B$1),0)</f>
        <v>0</v>
      </c>
      <c r="E16" s="243" t="s">
        <v>2056</v>
      </c>
      <c r="F16" s="244" t="e">
        <f>#REF!</f>
        <v>#REF!</v>
      </c>
      <c r="G16" s="244" t="e">
        <f>#REF!</f>
        <v>#REF!</v>
      </c>
      <c r="H16" s="244" t="e">
        <f>#REF!</f>
        <v>#REF!</v>
      </c>
      <c r="I16" s="450" t="e">
        <f t="shared" si="0"/>
        <v>#REF!</v>
      </c>
      <c r="J16" s="244" t="e">
        <f>#REF!</f>
        <v>#REF!</v>
      </c>
      <c r="K16" s="244" t="e">
        <f>#REF!</f>
        <v>#REF!</v>
      </c>
      <c r="L16" s="244" t="e">
        <f>#REF!</f>
        <v>#REF!</v>
      </c>
      <c r="M16" s="450" t="e">
        <f t="shared" si="1"/>
        <v>#REF!</v>
      </c>
      <c r="O16" s="237" t="e">
        <f t="shared" si="2"/>
        <v>#REF!</v>
      </c>
      <c r="Q16" s="460" t="e">
        <f>SUM(Q13:Q15)</f>
        <v>#REF!</v>
      </c>
      <c r="R16" s="461" t="s">
        <v>4902</v>
      </c>
      <c r="S16" s="462" t="e">
        <f>SUM(I93)*-1</f>
        <v>#REF!</v>
      </c>
      <c r="T16" s="445" t="s">
        <v>2151</v>
      </c>
    </row>
    <row r="17" spans="2:20" ht="13.5">
      <c r="B17" s="242" t="s">
        <v>2061</v>
      </c>
      <c r="C17" s="235" t="s">
        <v>2062</v>
      </c>
      <c r="D17" s="236">
        <f>IF(VLOOKUP($B17,[5]List1!$A:$G,1)=$B17,VLOOKUP($B17,[5]List1!$A:$G,$B$1),0)</f>
        <v>0</v>
      </c>
      <c r="E17" s="243" t="s">
        <v>2061</v>
      </c>
      <c r="F17" s="244" t="e">
        <f>#REF!</f>
        <v>#REF!</v>
      </c>
      <c r="G17" s="244" t="e">
        <f>#REF!</f>
        <v>#REF!</v>
      </c>
      <c r="H17" s="244" t="e">
        <f>#REF!</f>
        <v>#REF!</v>
      </c>
      <c r="I17" s="450" t="e">
        <f t="shared" si="0"/>
        <v>#REF!</v>
      </c>
      <c r="J17" s="244" t="e">
        <f>#REF!</f>
        <v>#REF!</v>
      </c>
      <c r="K17" s="244" t="e">
        <f>#REF!</f>
        <v>#REF!</v>
      </c>
      <c r="L17" s="244" t="e">
        <f>#REF!</f>
        <v>#REF!</v>
      </c>
      <c r="M17" s="450" t="e">
        <f t="shared" si="1"/>
        <v>#REF!</v>
      </c>
      <c r="O17" s="237" t="e">
        <f t="shared" si="2"/>
        <v>#REF!</v>
      </c>
      <c r="Q17" s="237" t="e">
        <f>SUM(O20)</f>
        <v>#REF!</v>
      </c>
      <c r="R17" s="235" t="s">
        <v>4903</v>
      </c>
      <c r="S17" s="462" t="e">
        <f>SUM(I49-I65)</f>
        <v>#REF!</v>
      </c>
      <c r="T17" s="445" t="s">
        <v>2152</v>
      </c>
    </row>
    <row r="18" spans="2:20" ht="13.5" outlineLevel="1">
      <c r="B18" s="242"/>
      <c r="D18" s="236"/>
      <c r="E18" s="243"/>
      <c r="F18" s="244"/>
      <c r="G18" s="244"/>
      <c r="H18" s="244"/>
      <c r="I18" s="450"/>
      <c r="J18" s="246"/>
      <c r="K18" s="246"/>
      <c r="L18" s="246"/>
      <c r="M18" s="450"/>
      <c r="O18" s="460" t="e">
        <f>SUM(O5+O6+O8+O10+O11+O13+O15+O16+O17)</f>
        <v>#REF!</v>
      </c>
      <c r="Q18" s="237" t="e">
        <f>SUM(O11)</f>
        <v>#REF!</v>
      </c>
      <c r="R18" s="235" t="s">
        <v>4904</v>
      </c>
      <c r="S18" s="457"/>
      <c r="T18" s="445" t="s">
        <v>2153</v>
      </c>
    </row>
    <row r="19" spans="2:20" ht="13.5" outlineLevel="1">
      <c r="B19" s="250">
        <v>79</v>
      </c>
      <c r="D19" s="236" t="e">
        <f>IF(VLOOKUP($B19,[5]List1!$A:$G,1)=$B19,VLOOKUP($B19,[5]List1!$A:$G,$B$1),0)</f>
        <v>#N/A</v>
      </c>
      <c r="E19" s="243" t="s">
        <v>2068</v>
      </c>
      <c r="F19" s="463" t="e">
        <f>SUM(#REF!)</f>
        <v>#REF!</v>
      </c>
      <c r="G19" s="463" t="e">
        <f>SUM(#REF!)</f>
        <v>#REF!</v>
      </c>
      <c r="I19" s="450" t="e">
        <f>SUM(I20+I29+I39)</f>
        <v>#REF!</v>
      </c>
      <c r="L19" s="246"/>
      <c r="M19" s="450" t="e">
        <f>SUM(M20+M29+M39)</f>
        <v>#REF!</v>
      </c>
      <c r="O19" s="237" t="e">
        <f>SUM(I19-M19)*-1</f>
        <v>#REF!</v>
      </c>
      <c r="Q19" s="237" t="e">
        <f>SUM(O30+O32)</f>
        <v>#REF!</v>
      </c>
      <c r="R19" s="235" t="s">
        <v>4905</v>
      </c>
      <c r="S19" s="464" t="e">
        <f>SUM(S20:S23)</f>
        <v>#REF!</v>
      </c>
      <c r="T19" s="455" t="s">
        <v>4857</v>
      </c>
    </row>
    <row r="20" spans="2:20" ht="13.5" outlineLevel="1">
      <c r="B20" s="250">
        <v>80</v>
      </c>
      <c r="C20" s="235" t="s">
        <v>2006</v>
      </c>
      <c r="D20" s="236" t="e">
        <f>IF(VLOOKUP($B20,[5]List1!$A:$G,1)=$B20,VLOOKUP($B20,[5]List1!$A:$G,$B$1),0)</f>
        <v>#N/A</v>
      </c>
      <c r="E20" s="243" t="s">
        <v>2069</v>
      </c>
      <c r="F20" s="465"/>
      <c r="G20" s="465"/>
      <c r="H20" s="253"/>
      <c r="I20" s="450" t="e">
        <f>SUM(I21+I22+I23+I24+I25+I26+I27+I28)</f>
        <v>#REF!</v>
      </c>
      <c r="L20" s="246"/>
      <c r="M20" s="450" t="e">
        <f>SUM(M21+M22+M23+M24+M25+M26+M27+M28)</f>
        <v>#REF!</v>
      </c>
      <c r="O20" s="460" t="e">
        <f>SUM(O21+O22+O23+O24+O25+O26+O27+O28)</f>
        <v>#REF!</v>
      </c>
      <c r="Q20" s="237" t="e">
        <f>SUM(O33+O37+O38)</f>
        <v>#REF!</v>
      </c>
      <c r="R20" s="235" t="s">
        <v>4906</v>
      </c>
      <c r="S20" s="237" t="e">
        <f>SUM(O13)</f>
        <v>#REF!</v>
      </c>
      <c r="T20" s="454" t="s">
        <v>2154</v>
      </c>
    </row>
    <row r="21" spans="2:20" ht="13.5" outlineLevel="1">
      <c r="B21" s="250">
        <v>81</v>
      </c>
      <c r="C21" s="235" t="s">
        <v>2008</v>
      </c>
      <c r="D21" s="236" t="e">
        <f>IF(VLOOKUP($B21,[5]List1!$A:$G,1)=$B21,VLOOKUP($B21,[5]List1!$A:$G,$B$1),0)</f>
        <v>#N/A</v>
      </c>
      <c r="E21" s="243" t="s">
        <v>2070</v>
      </c>
      <c r="F21" s="251"/>
      <c r="G21" s="251"/>
      <c r="H21" s="252"/>
      <c r="I21" s="450" t="e">
        <f>#REF!</f>
        <v>#REF!</v>
      </c>
      <c r="L21" s="246"/>
      <c r="M21" s="450" t="e">
        <f>ROUND(#REF!,0)</f>
        <v>#REF!</v>
      </c>
      <c r="O21" s="237" t="e">
        <f t="shared" ref="O21:O39" si="3">SUM(I21-M21)*-1</f>
        <v>#REF!</v>
      </c>
      <c r="Q21" s="460" t="e">
        <f>SUM(Q17:Q20)</f>
        <v>#REF!</v>
      </c>
      <c r="R21" s="461" t="s">
        <v>4907</v>
      </c>
      <c r="S21" s="237" t="e">
        <f>SUM(O34)</f>
        <v>#REF!</v>
      </c>
      <c r="T21" s="466" t="s">
        <v>2155</v>
      </c>
    </row>
    <row r="22" spans="2:20" ht="13.5" outlineLevel="1">
      <c r="B22" s="250">
        <v>85</v>
      </c>
      <c r="C22" s="235" t="s">
        <v>2017</v>
      </c>
      <c r="D22" s="236" t="e">
        <f>IF(VLOOKUP($B22,[5]List1!$A:$G,1)=$B22,VLOOKUP($B22,[5]List1!$A:$G,$B$1),0)</f>
        <v>#N/A</v>
      </c>
      <c r="E22" s="243" t="s">
        <v>2071</v>
      </c>
      <c r="F22" s="251" t="e">
        <f>SUM(#REF!)</f>
        <v>#REF!</v>
      </c>
      <c r="G22" s="251"/>
      <c r="H22" s="252"/>
      <c r="I22" s="448" t="e">
        <f>#REF!</f>
        <v>#REF!</v>
      </c>
      <c r="M22" s="448" t="e">
        <f>ROUND(#REF!,0)</f>
        <v>#REF!</v>
      </c>
      <c r="O22" s="237" t="e">
        <f t="shared" si="3"/>
        <v>#REF!</v>
      </c>
      <c r="Q22" s="237" t="e">
        <f>SUM(Q21+Q16+Q12)</f>
        <v>#REF!</v>
      </c>
      <c r="R22" s="235" t="s">
        <v>4908</v>
      </c>
      <c r="S22" s="237" t="e">
        <f>SUM(O10)</f>
        <v>#REF!</v>
      </c>
      <c r="T22" s="454" t="s">
        <v>2156</v>
      </c>
    </row>
    <row r="23" spans="2:20" ht="13.5" outlineLevel="1">
      <c r="B23" s="250">
        <v>86</v>
      </c>
      <c r="C23" s="235" t="s">
        <v>2072</v>
      </c>
      <c r="D23" s="236" t="e">
        <f>IF(VLOOKUP($B23,[5]List1!$A:$G,1)=$B23,VLOOKUP($B23,[5]List1!$A:$G,$B$1),0)</f>
        <v>#N/A</v>
      </c>
      <c r="E23" s="243" t="s">
        <v>2073</v>
      </c>
      <c r="F23" s="251" t="e">
        <f>SUM(#REF!)</f>
        <v>#REF!</v>
      </c>
      <c r="G23" s="251"/>
      <c r="H23" s="252"/>
      <c r="I23" s="448" t="e">
        <f>#REF!</f>
        <v>#REF!</v>
      </c>
      <c r="M23" s="448" t="e">
        <f>ROUND(#REF!,0)</f>
        <v>#REF!</v>
      </c>
      <c r="O23" s="237" t="e">
        <f t="shared" si="3"/>
        <v>#REF!</v>
      </c>
      <c r="Q23" s="448" t="e">
        <f>SUM(I16)</f>
        <v>#REF!</v>
      </c>
      <c r="R23" s="235" t="s">
        <v>4909</v>
      </c>
      <c r="S23" s="237" t="e">
        <f>SUM(O15)</f>
        <v>#REF!</v>
      </c>
      <c r="T23" s="466" t="s">
        <v>4856</v>
      </c>
    </row>
    <row r="24" spans="2:20" ht="13.5" outlineLevel="1">
      <c r="B24" s="250">
        <v>87</v>
      </c>
      <c r="C24" s="235" t="s">
        <v>2074</v>
      </c>
      <c r="D24" s="236" t="e">
        <f>IF(VLOOKUP($B24,[5]List1!$A:$G,1)=$B24,VLOOKUP($B24,[5]List1!$A:$G,$B$1),0)</f>
        <v>#N/A</v>
      </c>
      <c r="E24" s="243" t="s">
        <v>2075</v>
      </c>
      <c r="F24" s="251" t="e">
        <f>SUM(#REF!)</f>
        <v>#REF!</v>
      </c>
      <c r="G24" s="251"/>
      <c r="H24" s="252"/>
      <c r="I24" s="450" t="e">
        <f>#REF!</f>
        <v>#REF!</v>
      </c>
      <c r="L24" s="246"/>
      <c r="M24" s="450" t="e">
        <f>ROUND(#REF!,0)</f>
        <v>#REF!</v>
      </c>
      <c r="O24" s="237" t="e">
        <f t="shared" si="3"/>
        <v>#REF!</v>
      </c>
      <c r="S24" s="460" t="e">
        <f>SUM(S5+S19)</f>
        <v>#REF!</v>
      </c>
      <c r="T24" s="467" t="s">
        <v>2157</v>
      </c>
    </row>
    <row r="25" spans="2:20" ht="13.5" outlineLevel="1">
      <c r="B25" s="250">
        <v>90</v>
      </c>
      <c r="C25" s="235" t="s">
        <v>2077</v>
      </c>
      <c r="D25" s="236" t="e">
        <f>IF(VLOOKUP($B25,[5]List1!$A:$G,1)=$B25,VLOOKUP($B25,[5]List1!$A:$G,$B$1),0)</f>
        <v>#N/A</v>
      </c>
      <c r="E25" s="243" t="s">
        <v>2078</v>
      </c>
      <c r="F25" s="251" t="e">
        <f>SUM(#REF!)</f>
        <v>#REF!</v>
      </c>
      <c r="G25" s="251"/>
      <c r="H25" s="252"/>
      <c r="I25" s="450" t="e">
        <f>#REF!</f>
        <v>#REF!</v>
      </c>
      <c r="M25" s="450" t="e">
        <f>ROUND(#REF!,0)</f>
        <v>#REF!</v>
      </c>
      <c r="O25" s="237" t="e">
        <f t="shared" si="3"/>
        <v>#REF!</v>
      </c>
      <c r="Q25" s="237" t="e">
        <f>SUM(Q23-Q3)</f>
        <v>#REF!</v>
      </c>
      <c r="S25" s="457"/>
      <c r="T25" s="445" t="s">
        <v>2158</v>
      </c>
    </row>
    <row r="26" spans="2:20" ht="13.5" outlineLevel="1">
      <c r="B26" s="250">
        <v>93</v>
      </c>
      <c r="C26" s="235" t="s">
        <v>2080</v>
      </c>
      <c r="D26" s="236" t="e">
        <f>IF(VLOOKUP($B26,[5]List1!$A:$G,1)=$B26,VLOOKUP($B26,[5]List1!$A:$G,$B$1),0)</f>
        <v>#N/A</v>
      </c>
      <c r="E26" s="243" t="s">
        <v>2081</v>
      </c>
      <c r="F26" s="251" t="e">
        <f>SUM(#REF!)</f>
        <v>#REF!</v>
      </c>
      <c r="G26" s="251"/>
      <c r="H26" s="252"/>
      <c r="I26" s="450" t="e">
        <f>#REF!</f>
        <v>#REF!</v>
      </c>
      <c r="M26" s="450" t="e">
        <f>ROUND(#REF!,0)</f>
        <v>#REF!</v>
      </c>
      <c r="O26" s="237" t="e">
        <f t="shared" si="3"/>
        <v>#REF!</v>
      </c>
      <c r="S26" s="468"/>
      <c r="T26" s="445" t="s">
        <v>2159</v>
      </c>
    </row>
    <row r="27" spans="2:20" ht="13.5">
      <c r="B27" s="250">
        <v>97</v>
      </c>
      <c r="C27" s="235" t="s">
        <v>2083</v>
      </c>
      <c r="D27" s="236" t="e">
        <f>IF(VLOOKUP($B27,[5]List1!$A:$G,1)=$B27,VLOOKUP($B27,[5]List1!$A:$G,$B$1),0)</f>
        <v>#N/A</v>
      </c>
      <c r="E27" s="243" t="s">
        <v>2084</v>
      </c>
      <c r="F27" s="251" t="e">
        <f>SUM(#REF!)</f>
        <v>#REF!</v>
      </c>
      <c r="G27" s="251"/>
      <c r="H27" s="252"/>
      <c r="I27" s="450" t="e">
        <f>#REF!</f>
        <v>#REF!</v>
      </c>
      <c r="L27" s="246"/>
      <c r="M27" s="450" t="e">
        <f>ROUND(#REF!,0)</f>
        <v>#REF!</v>
      </c>
      <c r="O27" s="237" t="e">
        <f t="shared" si="3"/>
        <v>#REF!</v>
      </c>
      <c r="Q27" s="237" t="e">
        <f>SUM(Q22+Q25)</f>
        <v>#REF!</v>
      </c>
      <c r="S27" s="468"/>
      <c r="T27" s="445" t="s">
        <v>2160</v>
      </c>
    </row>
    <row r="28" spans="2:20" ht="13.5">
      <c r="B28" s="250">
        <v>100</v>
      </c>
      <c r="C28" s="235" t="s">
        <v>2086</v>
      </c>
      <c r="D28" s="236" t="e">
        <f>IF(VLOOKUP($B28,[5]List1!$A:$G,1)=$B28,VLOOKUP($B28,[5]List1!$A:$G,$B$1),0)</f>
        <v>#N/A</v>
      </c>
      <c r="E28" s="243" t="s">
        <v>2087</v>
      </c>
      <c r="F28" s="251" t="e">
        <f>SUM(#REF!)</f>
        <v>#REF!</v>
      </c>
      <c r="G28" s="251"/>
      <c r="H28" s="252"/>
      <c r="I28" s="450" t="e">
        <f>#REF!</f>
        <v>#REF!</v>
      </c>
      <c r="L28" s="246"/>
      <c r="M28" s="450" t="e">
        <f>ROUND(#REF!,0)</f>
        <v>#REF!</v>
      </c>
      <c r="O28" s="237" t="e">
        <f t="shared" si="3"/>
        <v>#REF!</v>
      </c>
      <c r="S28" s="469"/>
      <c r="T28" s="445" t="s">
        <v>2161</v>
      </c>
    </row>
    <row r="29" spans="2:20" ht="13.5" outlineLevel="1">
      <c r="B29" s="250">
        <v>101</v>
      </c>
      <c r="C29" s="235" t="s">
        <v>2030</v>
      </c>
      <c r="D29" s="236" t="e">
        <f>IF(VLOOKUP($B29,[5]List1!$A:$G,1)=$B29,VLOOKUP($B29,[5]List1!$A:$G,$B$1),0)</f>
        <v>#N/A</v>
      </c>
      <c r="E29" s="243" t="s">
        <v>2088</v>
      </c>
      <c r="F29" s="251" t="e">
        <f>SUM(#REF!)</f>
        <v>#REF!</v>
      </c>
      <c r="G29" s="251"/>
      <c r="H29" s="252"/>
      <c r="I29" s="450" t="e">
        <f>#REF!</f>
        <v>#REF!</v>
      </c>
      <c r="L29" s="246"/>
      <c r="M29" s="450" t="e">
        <f>ROUND(#REF!,0)</f>
        <v>#REF!</v>
      </c>
      <c r="O29" s="237" t="e">
        <f t="shared" si="3"/>
        <v>#REF!</v>
      </c>
      <c r="S29" s="460" t="e">
        <f>SUM(S24+S25+S26+S27+S28+S4)</f>
        <v>#REF!</v>
      </c>
      <c r="T29" s="467" t="s">
        <v>4855</v>
      </c>
    </row>
    <row r="30" spans="2:20" ht="13.5" outlineLevel="1">
      <c r="B30" s="250">
        <v>102</v>
      </c>
      <c r="C30" s="235" t="s">
        <v>2032</v>
      </c>
      <c r="D30" s="236" t="e">
        <f>IF(VLOOKUP($B30,[5]List1!$A:$G,1)=$B30,VLOOKUP($B30,[5]List1!$A:$G,$B$1),0)</f>
        <v>#N/A</v>
      </c>
      <c r="E30" s="243" t="s">
        <v>2089</v>
      </c>
      <c r="F30" s="251" t="e">
        <f>SUM(#REF!)</f>
        <v>#REF!</v>
      </c>
      <c r="G30" s="251"/>
      <c r="H30" s="252"/>
      <c r="I30" s="450" t="e">
        <f>#REF!</f>
        <v>#REF!</v>
      </c>
      <c r="L30" s="246"/>
      <c r="M30" s="450" t="e">
        <f>ROUND(#REF!,0)</f>
        <v>#REF!</v>
      </c>
      <c r="O30" s="237" t="e">
        <f t="shared" si="3"/>
        <v>#REF!</v>
      </c>
      <c r="S30" s="470" t="e">
        <f>SUM(I98)*-1</f>
        <v>#REF!</v>
      </c>
      <c r="T30" s="449" t="s">
        <v>2162</v>
      </c>
    </row>
    <row r="31" spans="2:20" ht="13.5" outlineLevel="1">
      <c r="B31" s="250">
        <v>103</v>
      </c>
      <c r="C31" s="235" t="s">
        <v>2034</v>
      </c>
      <c r="D31" s="236" t="e">
        <f>IF(VLOOKUP($B31,[5]List1!$A:$G,1)=$B31,VLOOKUP($B31,[5]List1!$A:$G,$B$1),0)</f>
        <v>#N/A</v>
      </c>
      <c r="E31" s="243" t="s">
        <v>2090</v>
      </c>
      <c r="F31" s="251" t="e">
        <f>SUM(#REF!)</f>
        <v>#REF!</v>
      </c>
      <c r="G31" s="251"/>
      <c r="H31" s="252"/>
      <c r="I31" s="450" t="e">
        <f>#REF!</f>
        <v>#REF!</v>
      </c>
      <c r="L31" s="246"/>
      <c r="M31" s="450" t="e">
        <f>ROUND(#REF!,0)</f>
        <v>#REF!</v>
      </c>
      <c r="O31" s="237" t="e">
        <f t="shared" si="3"/>
        <v>#REF!</v>
      </c>
      <c r="S31" s="469"/>
      <c r="T31" s="445" t="s">
        <v>2163</v>
      </c>
    </row>
    <row r="32" spans="2:20" ht="13.5" outlineLevel="1">
      <c r="B32" s="250">
        <v>118</v>
      </c>
      <c r="C32" s="235" t="s">
        <v>2040</v>
      </c>
      <c r="D32" s="236" t="e">
        <f>IF(VLOOKUP($B32,[5]List1!$A:$G,1)=$B32,VLOOKUP($B32,[5]List1!$A:$G,$B$1),0)</f>
        <v>#N/A</v>
      </c>
      <c r="E32" s="243" t="s">
        <v>2092</v>
      </c>
      <c r="F32" s="251" t="e">
        <f>SUM(#REF!)</f>
        <v>#REF!</v>
      </c>
      <c r="G32" s="251"/>
      <c r="H32" s="252"/>
      <c r="I32" s="450" t="e">
        <f>#REF!</f>
        <v>#REF!</v>
      </c>
      <c r="M32" s="450" t="e">
        <f>ROUND(#REF!,0)</f>
        <v>#REF!</v>
      </c>
      <c r="O32" s="237" t="e">
        <f t="shared" si="3"/>
        <v>#REF!</v>
      </c>
      <c r="S32" s="469"/>
      <c r="T32" s="445" t="s">
        <v>2164</v>
      </c>
    </row>
    <row r="33" spans="1:20" ht="13.5" outlineLevel="1">
      <c r="B33" s="250">
        <v>121</v>
      </c>
      <c r="C33" s="235" t="s">
        <v>2047</v>
      </c>
      <c r="D33" s="236" t="e">
        <f>IF(VLOOKUP($B33,[5]List1!$A:$G,1)=$B33,VLOOKUP($B33,[5]List1!$A:$G,$B$1),0)</f>
        <v>#N/A</v>
      </c>
      <c r="E33" s="255" t="s">
        <v>51</v>
      </c>
      <c r="F33" s="251" t="e">
        <f>SUM(#REF!)</f>
        <v>#REF!</v>
      </c>
      <c r="G33" s="251"/>
      <c r="H33" s="252"/>
      <c r="I33" s="448" t="e">
        <f>#REF!</f>
        <v>#REF!</v>
      </c>
      <c r="M33" s="448" t="e">
        <f>ROUND(#REF!,0)</f>
        <v>#REF!</v>
      </c>
      <c r="O33" s="237" t="e">
        <f t="shared" si="3"/>
        <v>#REF!</v>
      </c>
      <c r="R33" s="471"/>
      <c r="S33" s="472" t="e">
        <f>SUM(S29+S30+S31+S32)</f>
        <v>#REF!</v>
      </c>
      <c r="T33" s="473" t="s">
        <v>4854</v>
      </c>
    </row>
    <row r="34" spans="1:20" ht="13.5" outlineLevel="1">
      <c r="B34" s="250">
        <v>122</v>
      </c>
      <c r="C34" s="235" t="s">
        <v>2051</v>
      </c>
      <c r="D34" s="236" t="e">
        <f>IF(VLOOKUP($B34,[5]List1!$A:$G,1)=$B34,VLOOKUP($B34,[5]List1!$A:$G,$B$1),0)</f>
        <v>#N/A</v>
      </c>
      <c r="E34" s="243" t="s">
        <v>339</v>
      </c>
      <c r="F34" s="251" t="e">
        <f>SUM(#REF!)</f>
        <v>#REF!</v>
      </c>
      <c r="G34" s="251"/>
      <c r="H34" s="252"/>
      <c r="I34" s="450" t="e">
        <f>#REF!</f>
        <v>#REF!</v>
      </c>
      <c r="L34" s="246"/>
      <c r="M34" s="450" t="e">
        <f>ROUND(#REF!,0)</f>
        <v>#REF!</v>
      </c>
      <c r="O34" s="237" t="e">
        <f t="shared" si="3"/>
        <v>#REF!</v>
      </c>
      <c r="R34" s="237"/>
      <c r="T34" s="449" t="s">
        <v>2165</v>
      </c>
    </row>
    <row r="35" spans="1:20" ht="13.5" outlineLevel="1">
      <c r="B35" s="250">
        <v>123</v>
      </c>
      <c r="C35" s="235" t="s">
        <v>2053</v>
      </c>
      <c r="D35" s="236" t="e">
        <f>IF(VLOOKUP($B35,[5]List1!$A:$G,1)=$B35,VLOOKUP($B35,[5]List1!$A:$G,$B$1),0)</f>
        <v>#N/A</v>
      </c>
      <c r="E35" s="243" t="s">
        <v>52</v>
      </c>
      <c r="F35" s="251" t="e">
        <f>SUM(#REF!)</f>
        <v>#REF!</v>
      </c>
      <c r="G35" s="251"/>
      <c r="H35" s="252"/>
      <c r="I35" s="450" t="e">
        <f>#REF!</f>
        <v>#REF!</v>
      </c>
      <c r="L35" s="246"/>
      <c r="M35" s="450" t="e">
        <f>ROUND(#REF!,0)</f>
        <v>#REF!</v>
      </c>
      <c r="O35" s="237" t="e">
        <f t="shared" si="3"/>
        <v>#REF!</v>
      </c>
      <c r="S35" s="237" t="e">
        <f>SUM(O5)</f>
        <v>#REF!</v>
      </c>
      <c r="T35" s="466" t="s">
        <v>4899</v>
      </c>
    </row>
    <row r="36" spans="1:20" ht="13.5" outlineLevel="1">
      <c r="B36" s="250">
        <v>136</v>
      </c>
      <c r="C36" s="235" t="s">
        <v>2057</v>
      </c>
      <c r="D36" s="236" t="e">
        <f>IF(VLOOKUP($B36,[5]List1!$A:$G,1)=$B36,VLOOKUP($B36,[5]List1!$A:$G,$B$1),0)</f>
        <v>#N/A</v>
      </c>
      <c r="E36" s="248" t="s">
        <v>2093</v>
      </c>
      <c r="F36" s="251" t="e">
        <f>SUM(#REF!)</f>
        <v>#REF!</v>
      </c>
      <c r="G36" s="251"/>
      <c r="H36" s="252"/>
      <c r="I36" s="450" t="e">
        <f>#REF!</f>
        <v>#REF!</v>
      </c>
      <c r="L36" s="246"/>
      <c r="M36" s="450" t="e">
        <f>ROUND(#REF!,0)</f>
        <v>#REF!</v>
      </c>
      <c r="O36" s="237" t="e">
        <f t="shared" si="3"/>
        <v>#REF!</v>
      </c>
      <c r="S36" s="237" t="e">
        <f>SUM(O6-O7-S6)</f>
        <v>#REF!</v>
      </c>
      <c r="T36" s="466" t="s">
        <v>4900</v>
      </c>
    </row>
    <row r="37" spans="1:20" ht="13.5">
      <c r="B37" s="250">
        <v>139</v>
      </c>
      <c r="C37" s="235" t="s">
        <v>2094</v>
      </c>
      <c r="D37" s="236" t="e">
        <f>IF(VLOOKUP($B37,[5]List1!$A:$G,1)=$B37,VLOOKUP($B37,[5]List1!$A:$G,$B$1),0)</f>
        <v>#N/A</v>
      </c>
      <c r="E37" s="255" t="s">
        <v>363</v>
      </c>
      <c r="F37" s="251" t="e">
        <f>SUM(#REF!)</f>
        <v>#REF!</v>
      </c>
      <c r="G37" s="251"/>
      <c r="H37" s="252"/>
      <c r="I37" s="448" t="e">
        <f>#REF!</f>
        <v>#REF!</v>
      </c>
      <c r="M37" s="448" t="e">
        <f>ROUND(#REF!,0)</f>
        <v>#REF!</v>
      </c>
      <c r="O37" s="237" t="e">
        <f t="shared" si="3"/>
        <v>#REF!</v>
      </c>
      <c r="S37" s="237" t="e">
        <f t="shared" ref="S37" si="4">SUM(Q15)</f>
        <v>#REF!</v>
      </c>
      <c r="T37" s="466" t="s">
        <v>4901</v>
      </c>
    </row>
    <row r="38" spans="1:20" ht="13.5" customHeight="1">
      <c r="B38" s="250">
        <v>140</v>
      </c>
      <c r="C38" s="235" t="s">
        <v>2095</v>
      </c>
      <c r="D38" s="236" t="e">
        <f>IF(VLOOKUP($B38,[5]List1!$A:$G,1)=$B38,VLOOKUP($B38,[5]List1!$A:$G,$B$1),0)</f>
        <v>#N/A</v>
      </c>
      <c r="E38" s="255" t="s">
        <v>2096</v>
      </c>
      <c r="F38" s="251" t="e">
        <f>SUM(#REF!)</f>
        <v>#REF!</v>
      </c>
      <c r="G38" s="251"/>
      <c r="H38" s="252"/>
      <c r="I38" s="448" t="e">
        <f>#REF!</f>
        <v>#REF!</v>
      </c>
      <c r="M38" s="448" t="e">
        <f>ROUND(#REF!,0)</f>
        <v>#REF!</v>
      </c>
      <c r="O38" s="237" t="e">
        <f t="shared" si="3"/>
        <v>#REF!</v>
      </c>
      <c r="S38" s="469"/>
      <c r="T38" s="445" t="s">
        <v>2166</v>
      </c>
    </row>
    <row r="39" spans="1:20" ht="13.5" customHeight="1">
      <c r="B39" s="250">
        <v>141</v>
      </c>
      <c r="C39" s="235" t="s">
        <v>2062</v>
      </c>
      <c r="D39" s="236" t="e">
        <f>IF(VLOOKUP($B39,[5]List1!$A:$G,1)=$B39,VLOOKUP($B39,[5]List1!$A:$G,$B$1),0)</f>
        <v>#N/A</v>
      </c>
      <c r="E39" s="255" t="s">
        <v>2097</v>
      </c>
      <c r="F39" s="251" t="e">
        <f>SUM(#REF!)</f>
        <v>#REF!</v>
      </c>
      <c r="G39" s="251"/>
      <c r="H39" s="252"/>
      <c r="I39" s="450" t="e">
        <f>#REF!</f>
        <v>#REF!</v>
      </c>
      <c r="L39" s="246"/>
      <c r="M39" s="450" t="e">
        <f>ROUND(#REF!,0)</f>
        <v>#REF!</v>
      </c>
      <c r="O39" s="237" t="e">
        <f t="shared" si="3"/>
        <v>#REF!</v>
      </c>
      <c r="P39" s="237" t="e">
        <f>SUM(O18+O40)</f>
        <v>#REF!</v>
      </c>
      <c r="S39" s="469"/>
      <c r="T39" s="445" t="s">
        <v>2167</v>
      </c>
    </row>
    <row r="40" spans="1:20" ht="12.75" customHeight="1">
      <c r="B40" s="250"/>
      <c r="D40" s="236"/>
      <c r="E40" s="255"/>
      <c r="F40" s="474"/>
      <c r="G40" s="474"/>
      <c r="H40" s="252"/>
      <c r="I40" s="246"/>
      <c r="L40" s="246"/>
      <c r="M40" s="246"/>
      <c r="O40" s="460" t="e">
        <f>SUM(O21+O22+O23+O24+O25+O26+O27+O30+O32+O33+O34+O36+O37+O38+O39+O28)</f>
        <v>#REF!</v>
      </c>
      <c r="S40" s="469"/>
      <c r="T40" s="445" t="s">
        <v>4853</v>
      </c>
    </row>
    <row r="41" spans="1:20" ht="13.5">
      <c r="A41" s="256">
        <v>1</v>
      </c>
      <c r="D41" s="247"/>
      <c r="F41" s="251"/>
      <c r="G41" s="251"/>
      <c r="H41" s="252"/>
      <c r="I41" s="254" t="e">
        <f>$D$109</f>
        <v>#N/A</v>
      </c>
      <c r="J41" s="1114" t="e">
        <f>$D$110</f>
        <v>#N/A</v>
      </c>
      <c r="K41" s="1114"/>
      <c r="L41" s="1114"/>
      <c r="M41" s="1114"/>
      <c r="S41" s="469"/>
      <c r="T41" s="445" t="s">
        <v>2168</v>
      </c>
    </row>
    <row r="42" spans="1:20" ht="13.5">
      <c r="A42" s="256">
        <v>2</v>
      </c>
      <c r="C42" s="257" t="s">
        <v>2098</v>
      </c>
      <c r="D42" s="236" t="e">
        <f>IF(VLOOKUP($A41,[5]List1!$A:$G,1)=$A41,VLOOKUP($A41,[5]List1!$A:$G,$B$1),0)</f>
        <v>#N/A</v>
      </c>
      <c r="E42" s="255" t="s">
        <v>2004</v>
      </c>
      <c r="F42" s="251"/>
      <c r="G42" s="258"/>
      <c r="H42" s="259"/>
      <c r="I42" s="448" t="e">
        <f>SUM(#REF!)</f>
        <v>#REF!</v>
      </c>
      <c r="M42" s="448" t="e">
        <f>SUM(#REF!)</f>
        <v>#REF!</v>
      </c>
      <c r="S42" s="469"/>
      <c r="T42" s="445" t="s">
        <v>2169</v>
      </c>
    </row>
    <row r="43" spans="1:20" ht="13.5" outlineLevel="1">
      <c r="A43" s="256">
        <v>3</v>
      </c>
      <c r="C43" s="257" t="s">
        <v>2099</v>
      </c>
      <c r="D43" s="236" t="e">
        <f>IF(VLOOKUP($A42,[5]List1!$A:$G,1)=$A42,VLOOKUP($A42,[5]List1!$A:$G,$B$1),0)</f>
        <v>#N/A</v>
      </c>
      <c r="E43" s="255" t="s">
        <v>2005</v>
      </c>
      <c r="F43" s="260"/>
      <c r="G43" s="261"/>
      <c r="H43" s="262"/>
      <c r="I43" s="448" t="e">
        <f>SUM(#REF!)</f>
        <v>#REF!</v>
      </c>
      <c r="M43" s="448" t="e">
        <f>SUM(#REF!)</f>
        <v>#REF!</v>
      </c>
      <c r="S43" s="469"/>
      <c r="T43" s="445" t="s">
        <v>4852</v>
      </c>
    </row>
    <row r="44" spans="1:20" ht="13.5" outlineLevel="1">
      <c r="A44" s="256">
        <v>4</v>
      </c>
      <c r="C44" s="257" t="s">
        <v>2100</v>
      </c>
      <c r="D44" s="247" t="e">
        <f>IF(VLOOKUP($A43,[5]List1!$A:$G,1)=$A43,VLOOKUP($A43,[5]List1!$A:$G,$B$1),0)</f>
        <v>#N/A</v>
      </c>
      <c r="E44" s="248" t="s">
        <v>2007</v>
      </c>
      <c r="F44" s="260"/>
      <c r="G44" s="261"/>
      <c r="H44" s="262"/>
      <c r="I44" s="448" t="e">
        <f>SUM(#REF!)</f>
        <v>#REF!</v>
      </c>
      <c r="M44" s="448" t="e">
        <f>SUM(#REF!)</f>
        <v>#REF!</v>
      </c>
      <c r="S44" s="469"/>
      <c r="T44" s="445" t="s">
        <v>2170</v>
      </c>
    </row>
    <row r="45" spans="1:20" ht="13.5" outlineLevel="1">
      <c r="A45" s="256">
        <v>5</v>
      </c>
      <c r="C45" s="257" t="s">
        <v>2101</v>
      </c>
      <c r="D45" s="247" t="e">
        <f>IF(VLOOKUP($A44,[5]List1!$A:$G,1)=$A44,VLOOKUP($A44,[5]List1!$A:$G,$B$1),0)</f>
        <v>#N/A</v>
      </c>
      <c r="E45" s="248" t="s">
        <v>1210</v>
      </c>
      <c r="F45" s="260"/>
      <c r="G45" s="261"/>
      <c r="H45" s="262"/>
      <c r="I45" s="448" t="e">
        <f>SUM(#REF!)</f>
        <v>#REF!</v>
      </c>
      <c r="M45" s="448" t="e">
        <f>SUM(#REF!)</f>
        <v>#REF!</v>
      </c>
      <c r="S45" s="469"/>
      <c r="T45" s="445" t="s">
        <v>2171</v>
      </c>
    </row>
    <row r="46" spans="1:20" ht="13.5" outlineLevel="1">
      <c r="A46" s="256">
        <v>6</v>
      </c>
      <c r="C46" s="257" t="s">
        <v>2102</v>
      </c>
      <c r="D46" s="247" t="e">
        <f>IF(VLOOKUP($A45,[5]List1!$A:$G,1)=$A45,VLOOKUP($A45,[5]List1!$A:$G,$B$1),0)</f>
        <v>#N/A</v>
      </c>
      <c r="E46" s="248" t="s">
        <v>1211</v>
      </c>
      <c r="F46" s="260"/>
      <c r="G46" s="261"/>
      <c r="H46" s="262"/>
      <c r="I46" s="448" t="e">
        <f>SUM(#REF!)</f>
        <v>#REF!</v>
      </c>
      <c r="M46" s="448" t="e">
        <f>SUM(#REF!)</f>
        <v>#REF!</v>
      </c>
      <c r="S46" s="469"/>
      <c r="T46" s="449" t="s">
        <v>2172</v>
      </c>
    </row>
    <row r="47" spans="1:20" ht="13.5" outlineLevel="1">
      <c r="A47" s="256">
        <v>7</v>
      </c>
      <c r="C47" s="257" t="s">
        <v>2103</v>
      </c>
      <c r="D47" s="247" t="e">
        <f>IF(VLOOKUP($A46,[5]List1!$A:$G,1)=$A46,VLOOKUP($A46,[5]List1!$A:$G,$B$1),0)</f>
        <v>#N/A</v>
      </c>
      <c r="E47" s="248" t="s">
        <v>1212</v>
      </c>
      <c r="F47" s="260"/>
      <c r="G47" s="261"/>
      <c r="H47" s="262"/>
      <c r="I47" s="448" t="e">
        <f>SUM(#REF!)</f>
        <v>#REF!</v>
      </c>
      <c r="M47" s="448" t="e">
        <f>SUM(#REF!)</f>
        <v>#REF!</v>
      </c>
      <c r="S47" s="469"/>
      <c r="T47" s="445" t="s">
        <v>2173</v>
      </c>
    </row>
    <row r="48" spans="1:20" ht="13.5" outlineLevel="1">
      <c r="A48" s="256">
        <v>8</v>
      </c>
      <c r="C48" s="257" t="s">
        <v>2104</v>
      </c>
      <c r="D48" s="247" t="e">
        <f>IF(VLOOKUP($A47,[5]List1!$A:$G,1)=$A47,VLOOKUP($A47,[5]List1!$A:$G,$B$1),0)</f>
        <v>#N/A</v>
      </c>
      <c r="E48" s="248" t="s">
        <v>1213</v>
      </c>
      <c r="F48" s="260"/>
      <c r="G48" s="261"/>
      <c r="H48" s="262"/>
      <c r="I48" s="448" t="e">
        <f>SUM(#REF!)</f>
        <v>#REF!</v>
      </c>
      <c r="M48" s="448" t="e">
        <f>SUM(#REF!)</f>
        <v>#REF!</v>
      </c>
      <c r="S48" s="469"/>
      <c r="T48" s="445" t="s">
        <v>2174</v>
      </c>
    </row>
    <row r="49" spans="1:20" ht="13.5" outlineLevel="1">
      <c r="A49" s="256">
        <v>9</v>
      </c>
      <c r="C49" s="257" t="s">
        <v>2105</v>
      </c>
      <c r="D49" s="247" t="e">
        <f>IF(VLOOKUP($A48,[5]List1!$A:$G,1)=$A48,VLOOKUP($A48,[5]List1!$A:$G,$B$1),0)</f>
        <v>#N/A</v>
      </c>
      <c r="E49" s="248" t="s">
        <v>1214</v>
      </c>
      <c r="F49" s="260"/>
      <c r="G49" s="261"/>
      <c r="H49" s="262"/>
      <c r="I49" s="448" t="e">
        <f>SUM(#REF!)</f>
        <v>#REF!</v>
      </c>
      <c r="M49" s="448" t="e">
        <f>SUM(#REF!)</f>
        <v>#REF!</v>
      </c>
      <c r="S49" s="469"/>
      <c r="T49" s="445" t="s">
        <v>2175</v>
      </c>
    </row>
    <row r="50" spans="1:20" ht="10.5" customHeight="1">
      <c r="A50" s="256">
        <v>10</v>
      </c>
      <c r="C50" s="257" t="s">
        <v>2106</v>
      </c>
      <c r="D50" s="247" t="e">
        <f>IF(VLOOKUP($A49,[5]List1!$A:$G,1)=$A49,VLOOKUP($A49,[5]List1!$A:$G,$B$1),0)</f>
        <v>#N/A</v>
      </c>
      <c r="E50" s="248" t="s">
        <v>2014</v>
      </c>
      <c r="F50" s="260"/>
      <c r="G50" s="261"/>
      <c r="H50" s="262"/>
      <c r="I50" s="448" t="e">
        <f>SUM(#REF!)</f>
        <v>#REF!</v>
      </c>
      <c r="M50" s="448" t="e">
        <f>SUM(#REF!)</f>
        <v>#REF!</v>
      </c>
      <c r="S50" s="469"/>
      <c r="T50" s="445" t="s">
        <v>2176</v>
      </c>
    </row>
    <row r="51" spans="1:20" ht="13.5" hidden="1" outlineLevel="1">
      <c r="A51" s="256">
        <v>11</v>
      </c>
      <c r="C51" s="257" t="s">
        <v>2099</v>
      </c>
      <c r="D51" s="236" t="e">
        <f>IF(VLOOKUP($A50,[5]List1!$A:$G,1)=$A50,VLOOKUP($A50,[5]List1!$A:$G,$B$1),0)</f>
        <v>#N/A</v>
      </c>
      <c r="E51" s="255" t="s">
        <v>1223</v>
      </c>
      <c r="F51" s="260"/>
      <c r="G51" s="261"/>
      <c r="H51" s="262"/>
      <c r="I51" s="448" t="e">
        <f>SUM(#REF!)</f>
        <v>#REF!</v>
      </c>
      <c r="M51" s="448" t="e">
        <f>SUM(#REF!)</f>
        <v>#REF!</v>
      </c>
      <c r="S51" s="469"/>
      <c r="T51" s="445"/>
    </row>
    <row r="52" spans="1:20" ht="13.5" hidden="1" outlineLevel="1">
      <c r="A52" s="256">
        <v>12</v>
      </c>
      <c r="C52" s="257" t="s">
        <v>2006</v>
      </c>
      <c r="D52" s="247" t="e">
        <f>IF(VLOOKUP($A51,[5]List1!$A:$G,1)=$A51,VLOOKUP($A51,[5]List1!$A:$G,$B$1),0)</f>
        <v>#N/A</v>
      </c>
      <c r="E52" s="248" t="s">
        <v>2018</v>
      </c>
      <c r="F52" s="260"/>
      <c r="G52" s="261"/>
      <c r="H52" s="262"/>
      <c r="I52" s="448" t="e">
        <f>SUM(#REF!)</f>
        <v>#REF!</v>
      </c>
      <c r="M52" s="448" t="e">
        <f>SUM(#REF!)</f>
        <v>#REF!</v>
      </c>
      <c r="S52" s="469"/>
      <c r="T52" s="445"/>
    </row>
    <row r="53" spans="1:20" ht="13.5" outlineLevel="1">
      <c r="A53" s="256">
        <v>13</v>
      </c>
      <c r="C53" s="257" t="s">
        <v>2030</v>
      </c>
      <c r="D53" s="247" t="e">
        <f>IF(VLOOKUP($A52,[5]List1!$A:$G,1)=$A52,VLOOKUP($A52,[5]List1!$A:$G,$B$1),0)</f>
        <v>#N/A</v>
      </c>
      <c r="E53" s="248" t="s">
        <v>1215</v>
      </c>
      <c r="F53" s="260"/>
      <c r="G53" s="261"/>
      <c r="H53" s="262"/>
      <c r="I53" s="448" t="e">
        <f>SUM(#REF!)</f>
        <v>#REF!</v>
      </c>
      <c r="M53" s="448" t="e">
        <f>SUM(#REF!)</f>
        <v>#REF!</v>
      </c>
      <c r="S53" s="469"/>
      <c r="T53" s="445" t="s">
        <v>2177</v>
      </c>
    </row>
    <row r="54" spans="1:20" ht="13.5" outlineLevel="1">
      <c r="A54" s="256">
        <v>14</v>
      </c>
      <c r="C54" s="257" t="s">
        <v>2062</v>
      </c>
      <c r="D54" s="247" t="e">
        <f>IF(VLOOKUP($A53,[5]List1!$A:$G,1)=$A53,VLOOKUP($A53,[5]List1!$A:$G,$B$1),0)</f>
        <v>#N/A</v>
      </c>
      <c r="E54" s="248" t="s">
        <v>1216</v>
      </c>
      <c r="F54" s="260"/>
      <c r="G54" s="261"/>
      <c r="H54" s="262"/>
      <c r="I54" s="448" t="e">
        <f>SUM(#REF!)</f>
        <v>#REF!</v>
      </c>
      <c r="M54" s="448" t="e">
        <f>SUM(#REF!)</f>
        <v>#REF!</v>
      </c>
      <c r="S54" s="469"/>
      <c r="T54" s="445" t="s">
        <v>2178</v>
      </c>
    </row>
    <row r="55" spans="1:20" ht="13.5" outlineLevel="1">
      <c r="A55" s="256">
        <v>15</v>
      </c>
      <c r="C55" s="257" t="s">
        <v>2107</v>
      </c>
      <c r="D55" s="247" t="e">
        <f>IF(VLOOKUP($A54,[5]List1!$A:$G,1)=$A54,VLOOKUP($A54,[5]List1!$A:$G,$B$1),0)</f>
        <v>#N/A</v>
      </c>
      <c r="E55" s="248" t="s">
        <v>1217</v>
      </c>
      <c r="F55" s="260"/>
      <c r="G55" s="261"/>
      <c r="H55" s="262"/>
      <c r="I55" s="448" t="e">
        <f>SUM(#REF!)</f>
        <v>#REF!</v>
      </c>
      <c r="M55" s="448" t="e">
        <f>SUM(#REF!)</f>
        <v>#REF!</v>
      </c>
      <c r="S55" s="469"/>
      <c r="T55" s="445" t="s">
        <v>2179</v>
      </c>
    </row>
    <row r="56" spans="1:20" ht="13.5" outlineLevel="1">
      <c r="A56" s="256">
        <v>16</v>
      </c>
      <c r="C56" s="257" t="s">
        <v>2108</v>
      </c>
      <c r="D56" s="247" t="e">
        <f>IF(VLOOKUP($A55,[5]List1!$A:$G,1)=$A55,VLOOKUP($A55,[5]List1!$A:$G,$B$1),0)</f>
        <v>#N/A</v>
      </c>
      <c r="E56" s="248" t="s">
        <v>1218</v>
      </c>
      <c r="F56" s="260"/>
      <c r="G56" s="261"/>
      <c r="H56" s="262"/>
      <c r="I56" s="448" t="e">
        <f>SUM(#REF!)</f>
        <v>#REF!</v>
      </c>
      <c r="M56" s="448" t="e">
        <f>SUM(#REF!)</f>
        <v>#REF!</v>
      </c>
      <c r="S56" s="469"/>
      <c r="T56" s="445" t="s">
        <v>2180</v>
      </c>
    </row>
    <row r="57" spans="1:20" ht="13.5" outlineLevel="1">
      <c r="A57" s="256">
        <v>17</v>
      </c>
      <c r="C57" s="257" t="s">
        <v>2109</v>
      </c>
      <c r="D57" s="247" t="e">
        <f>IF(VLOOKUP($A56,[5]List1!$A:$G,1)=$A56,VLOOKUP($A56,[5]List1!$A:$G,$B$1),0)</f>
        <v>#N/A</v>
      </c>
      <c r="E57" s="248" t="s">
        <v>1219</v>
      </c>
      <c r="F57" s="260"/>
      <c r="G57" s="261"/>
      <c r="H57" s="262"/>
      <c r="I57" s="448" t="e">
        <f>SUM(#REF!)</f>
        <v>#REF!</v>
      </c>
      <c r="M57" s="448" t="e">
        <f>SUM(#REF!)</f>
        <v>#REF!</v>
      </c>
      <c r="S57" s="469"/>
      <c r="T57" s="445" t="s">
        <v>2181</v>
      </c>
    </row>
    <row r="58" spans="1:20" ht="13.5" outlineLevel="1">
      <c r="A58" s="256">
        <v>18</v>
      </c>
      <c r="C58" s="257" t="s">
        <v>2010</v>
      </c>
      <c r="D58" s="247" t="e">
        <f>IF(VLOOKUP($A57,[5]List1!$A:$G,1)=$A57,VLOOKUP($A57,[5]List1!$A:$G,$B$1),0)</f>
        <v>#N/A</v>
      </c>
      <c r="E58" s="248" t="s">
        <v>1220</v>
      </c>
      <c r="F58" s="260"/>
      <c r="G58" s="261"/>
      <c r="H58" s="262"/>
      <c r="I58" s="448" t="e">
        <f>SUM(#REF!)</f>
        <v>#REF!</v>
      </c>
      <c r="M58" s="448" t="e">
        <f>SUM(#REF!)</f>
        <v>#REF!</v>
      </c>
      <c r="S58" s="469"/>
      <c r="T58" s="445" t="s">
        <v>2182</v>
      </c>
    </row>
    <row r="59" spans="1:20" ht="13.5" outlineLevel="1">
      <c r="A59" s="256">
        <v>19</v>
      </c>
      <c r="C59" s="257" t="s">
        <v>2011</v>
      </c>
      <c r="D59" s="247" t="e">
        <f>IF(VLOOKUP($A58,[5]List1!$A:$G,1)=$A58,VLOOKUP($A58,[5]List1!$A:$G,$B$1),0)</f>
        <v>#N/A</v>
      </c>
      <c r="E59" s="248" t="s">
        <v>2020</v>
      </c>
      <c r="F59" s="260"/>
      <c r="G59" s="261"/>
      <c r="H59" s="262"/>
      <c r="I59" s="448" t="e">
        <f>SUM(#REF!)</f>
        <v>#REF!</v>
      </c>
      <c r="M59" s="448" t="e">
        <f>SUM(#REF!)</f>
        <v>#REF!</v>
      </c>
      <c r="S59" s="472" t="e">
        <f>SUM(S35:S58)</f>
        <v>#REF!</v>
      </c>
      <c r="T59" s="467" t="s">
        <v>4851</v>
      </c>
    </row>
    <row r="60" spans="1:20" ht="13.5" outlineLevel="1">
      <c r="A60" s="256">
        <v>20</v>
      </c>
      <c r="C60" s="257" t="s">
        <v>2012</v>
      </c>
      <c r="D60" s="247" t="e">
        <f>IF(VLOOKUP($A59,[5]List1!$A:$G,1)=$A59,VLOOKUP($A59,[5]List1!$A:$G,$B$1),0)</f>
        <v>#N/A</v>
      </c>
      <c r="E60" s="248" t="s">
        <v>1224</v>
      </c>
      <c r="F60" s="260"/>
      <c r="G60" s="261"/>
      <c r="H60" s="262"/>
      <c r="I60" s="448" t="e">
        <f>SUM(#REF!)</f>
        <v>#REF!</v>
      </c>
      <c r="M60" s="448" t="e">
        <f>SUM(#REF!)</f>
        <v>#REF!</v>
      </c>
      <c r="S60" s="472"/>
      <c r="T60" s="449" t="s">
        <v>2183</v>
      </c>
    </row>
    <row r="61" spans="1:20" ht="13.5" outlineLevel="1">
      <c r="A61" s="256">
        <v>21</v>
      </c>
      <c r="C61" s="257" t="s">
        <v>2110</v>
      </c>
      <c r="D61" s="247" t="e">
        <f>IF(VLOOKUP($A60,[5]List1!$A:$G,1)=$A60,VLOOKUP($A60,[5]List1!$A:$G,$B$1),0)</f>
        <v>#N/A</v>
      </c>
      <c r="E61" s="248" t="s">
        <v>2023</v>
      </c>
      <c r="F61" s="260"/>
      <c r="G61" s="261"/>
      <c r="H61" s="262"/>
      <c r="I61" s="448" t="e">
        <f>SUM(#REF!)</f>
        <v>#REF!</v>
      </c>
      <c r="M61" s="448" t="e">
        <f>SUM(#REF!)</f>
        <v>#REF!</v>
      </c>
      <c r="S61" s="460" t="e">
        <f>SUM(S62:S73)</f>
        <v>#REF!</v>
      </c>
      <c r="T61" s="467" t="s">
        <v>2184</v>
      </c>
    </row>
    <row r="62" spans="1:20" ht="13.5" outlineLevel="1">
      <c r="A62" s="256">
        <v>22</v>
      </c>
      <c r="C62" s="257" t="s">
        <v>2111</v>
      </c>
      <c r="D62" s="236" t="e">
        <f>IF(VLOOKUP($A61,[5]List1!$A:$G,1)=$A61,VLOOKUP($A61,[5]List1!$A:$G,$B$1),0)</f>
        <v>#N/A</v>
      </c>
      <c r="E62" s="255" t="s">
        <v>2025</v>
      </c>
      <c r="F62" s="475"/>
      <c r="G62" s="476"/>
      <c r="H62" s="477"/>
      <c r="I62" s="450" t="e">
        <f>SUM(#REF!)</f>
        <v>#REF!</v>
      </c>
      <c r="M62" s="448" t="e">
        <f>SUM(#REF!)</f>
        <v>#REF!</v>
      </c>
      <c r="S62" s="460" t="e">
        <f>SUM(O20-S7-S8-S12-S13-S14-S15-S16-S17-S25-S26-S27-S28-S30-S31-S32-S38-S39-S40-S41-S42-S43-S44-S45-S46-S47-S48-S49-S50-S51-S52-S53-S54-S55-S56-S57-S58-S66-S67-S68-S69-S70-S71-S72-S73-S75-S76-S77-S78-S79-S80-S81-S82-S83-S84-S85-S86-S87-S88-S89-S90-S4-S18)</f>
        <v>#REF!</v>
      </c>
      <c r="T62" s="466" t="s">
        <v>4903</v>
      </c>
    </row>
    <row r="63" spans="1:20" ht="13.5" outlineLevel="1">
      <c r="A63" s="256">
        <v>23</v>
      </c>
      <c r="C63" s="257" t="s">
        <v>2112</v>
      </c>
      <c r="D63" s="247" t="e">
        <f>IF(VLOOKUP($A62,[5]List1!$A:$G,1)=$A62,VLOOKUP($A62,[5]List1!$A:$G,$B$1),0)</f>
        <v>#N/A</v>
      </c>
      <c r="E63" s="248" t="s">
        <v>1195</v>
      </c>
      <c r="F63" s="260"/>
      <c r="G63" s="261"/>
      <c r="H63" s="262"/>
      <c r="I63" s="448" t="e">
        <f>SUM(#REF!)</f>
        <v>#REF!</v>
      </c>
      <c r="M63" s="448" t="e">
        <f>SUM(#REF!)</f>
        <v>#REF!</v>
      </c>
      <c r="S63" s="460" t="e">
        <f>SUM(O11)</f>
        <v>#REF!</v>
      </c>
      <c r="T63" s="466" t="s">
        <v>4904</v>
      </c>
    </row>
    <row r="64" spans="1:20" ht="13.5" outlineLevel="1">
      <c r="A64" s="256">
        <v>24</v>
      </c>
      <c r="C64" s="257" t="s">
        <v>2010</v>
      </c>
      <c r="D64" s="247" t="e">
        <f>IF(VLOOKUP($A63,[5]List1!$A:$G,1)=$A63,VLOOKUP($A63,[5]List1!$A:$G,$B$1),0)</f>
        <v>#N/A</v>
      </c>
      <c r="E64" s="248" t="s">
        <v>1197</v>
      </c>
      <c r="F64" s="260"/>
      <c r="G64" s="261"/>
      <c r="H64" s="262"/>
      <c r="I64" s="448" t="e">
        <f>SUM(#REF!)</f>
        <v>#REF!</v>
      </c>
      <c r="M64" s="448" t="e">
        <f>SUM(#REF!)</f>
        <v>#REF!</v>
      </c>
      <c r="S64" s="237" t="e">
        <f>SUM(O30-O32)</f>
        <v>#REF!</v>
      </c>
      <c r="T64" s="466" t="s">
        <v>4905</v>
      </c>
    </row>
    <row r="65" spans="1:20" ht="13.5" outlineLevel="1">
      <c r="A65" s="256">
        <v>25</v>
      </c>
      <c r="C65" s="257" t="s">
        <v>2113</v>
      </c>
      <c r="D65" s="247" t="e">
        <f>IF(VLOOKUP($A64,[5]List1!$A:$G,1)=$A64,VLOOKUP($A64,[5]List1!$A:$G,$B$1),0)</f>
        <v>#N/A</v>
      </c>
      <c r="E65" s="248" t="s">
        <v>1200</v>
      </c>
      <c r="F65" s="260"/>
      <c r="G65" s="261"/>
      <c r="H65" s="262"/>
      <c r="I65" s="448" t="e">
        <f>SUM(#REF!)</f>
        <v>#REF!</v>
      </c>
      <c r="M65" s="448" t="e">
        <f>SUM(#REF!)</f>
        <v>#REF!</v>
      </c>
      <c r="S65" s="460" t="e">
        <f>SUM(O33+O37+O38)</f>
        <v>#REF!</v>
      </c>
      <c r="T65" s="466" t="s">
        <v>4906</v>
      </c>
    </row>
    <row r="66" spans="1:20" ht="13.5" outlineLevel="1">
      <c r="A66" s="256">
        <v>26</v>
      </c>
      <c r="C66" s="257" t="s">
        <v>2100</v>
      </c>
      <c r="D66" s="247" t="e">
        <f>IF(VLOOKUP($A65,[5]List1!$A:$G,1)=$A65,VLOOKUP($A65,[5]List1!$A:$G,$B$1),0)</f>
        <v>#N/A</v>
      </c>
      <c r="E66" s="248" t="s">
        <v>1203</v>
      </c>
      <c r="F66" s="260"/>
      <c r="G66" s="261"/>
      <c r="H66" s="262"/>
      <c r="I66" s="448" t="e">
        <f>SUM(#REF!)</f>
        <v>#REF!</v>
      </c>
      <c r="M66" s="448" t="e">
        <f>SUM(#REF!)</f>
        <v>#REF!</v>
      </c>
      <c r="S66" s="469"/>
      <c r="T66" s="445" t="s">
        <v>2185</v>
      </c>
    </row>
    <row r="67" spans="1:20" ht="15.75" customHeight="1">
      <c r="A67" s="256">
        <v>27</v>
      </c>
      <c r="C67" s="257" t="s">
        <v>2114</v>
      </c>
      <c r="D67" s="247" t="e">
        <f>IF(VLOOKUP($A66,[5]List1!$A:$G,1)=$A66,VLOOKUP($A66,[5]List1!$A:$G,$B$1),0)</f>
        <v>#N/A</v>
      </c>
      <c r="E67" s="248" t="s">
        <v>1204</v>
      </c>
      <c r="F67" s="260"/>
      <c r="G67" s="261"/>
      <c r="H67" s="262"/>
      <c r="I67" s="448" t="e">
        <f>SUM(#REF!)</f>
        <v>#REF!</v>
      </c>
      <c r="M67" s="448" t="e">
        <f>SUM(#REF!)</f>
        <v>#REF!</v>
      </c>
      <c r="S67" s="469"/>
      <c r="T67" s="445" t="s">
        <v>2186</v>
      </c>
    </row>
    <row r="68" spans="1:20" ht="13.5">
      <c r="A68" s="256">
        <v>28</v>
      </c>
      <c r="C68" s="257" t="s">
        <v>2115</v>
      </c>
      <c r="D68" s="236" t="e">
        <f>IF(VLOOKUP($A67,[5]List1!$A:$G,1)=$A67,VLOOKUP($A67,[5]List1!$A:$G,$B$1),0)</f>
        <v>#N/A</v>
      </c>
      <c r="E68" s="255" t="s">
        <v>1208</v>
      </c>
      <c r="F68" s="260"/>
      <c r="G68" s="261"/>
      <c r="H68" s="262"/>
      <c r="I68" s="448" t="e">
        <f>SUM(#REF!)</f>
        <v>#REF!</v>
      </c>
      <c r="M68" s="448" t="e">
        <f>SUM(#REF!)</f>
        <v>#REF!</v>
      </c>
      <c r="S68" s="469"/>
      <c r="T68" s="445" t="s">
        <v>2187</v>
      </c>
    </row>
    <row r="69" spans="1:20" ht="13.5">
      <c r="A69" s="256">
        <v>29</v>
      </c>
      <c r="C69" s="257" t="s">
        <v>2098</v>
      </c>
      <c r="D69" s="236" t="e">
        <f>IF(VLOOKUP($A68,[5]List1!$A:$G,1)=$A68,VLOOKUP($A68,[5]List1!$A:$G,$B$1),0)</f>
        <v>#N/A</v>
      </c>
      <c r="E69" s="255" t="s">
        <v>1209</v>
      </c>
      <c r="F69" s="260"/>
      <c r="G69" s="261"/>
      <c r="H69" s="262"/>
      <c r="I69" s="448" t="e">
        <f>SUM(#REF!)</f>
        <v>#REF!</v>
      </c>
      <c r="M69" s="448" t="e">
        <f>SUM(#REF!)</f>
        <v>#REF!</v>
      </c>
      <c r="S69" s="469"/>
      <c r="T69" s="445" t="s">
        <v>2188</v>
      </c>
    </row>
    <row r="70" spans="1:20" ht="13.5" outlineLevel="1">
      <c r="A70" s="256">
        <v>30</v>
      </c>
      <c r="C70" s="257" t="s">
        <v>2099</v>
      </c>
      <c r="D70" s="236" t="e">
        <f>IF(VLOOKUP($A69,[5]List1!$A:$G,1)=$A69,VLOOKUP($A69,[5]List1!$A:$G,$B$1),0)</f>
        <v>#N/A</v>
      </c>
      <c r="E70" s="255" t="s">
        <v>1205</v>
      </c>
      <c r="F70" s="260"/>
      <c r="G70" s="261"/>
      <c r="H70" s="262"/>
      <c r="I70" s="448" t="e">
        <f>SUM(#REF!)</f>
        <v>#REF!</v>
      </c>
      <c r="M70" s="448" t="e">
        <f>SUM(#REF!)</f>
        <v>#REF!</v>
      </c>
      <c r="S70" s="469"/>
      <c r="T70" s="445" t="s">
        <v>2189</v>
      </c>
    </row>
    <row r="71" spans="1:20" ht="13.5" outlineLevel="1">
      <c r="A71" s="256">
        <v>31</v>
      </c>
      <c r="C71" s="257" t="s">
        <v>2116</v>
      </c>
      <c r="D71" s="247" t="e">
        <f>IF(VLOOKUP($A70,[5]List1!$A:$G,1)=$A70,VLOOKUP($A70,[5]List1!$A:$G,$B$1),0)</f>
        <v>#N/A</v>
      </c>
      <c r="E71" s="248" t="s">
        <v>1237</v>
      </c>
      <c r="F71" s="260"/>
      <c r="G71" s="261"/>
      <c r="H71" s="262"/>
      <c r="I71" s="448" t="e">
        <f>SUM(#REF!)</f>
        <v>#REF!</v>
      </c>
      <c r="M71" s="448" t="e">
        <f>SUM(#REF!)</f>
        <v>#REF!</v>
      </c>
      <c r="S71" s="469"/>
      <c r="T71" s="445" t="s">
        <v>2190</v>
      </c>
    </row>
    <row r="72" spans="1:20" ht="13.5" outlineLevel="1">
      <c r="A72" s="256">
        <v>32</v>
      </c>
      <c r="C72" s="257" t="s">
        <v>2117</v>
      </c>
      <c r="D72" s="247" t="e">
        <f>IF(VLOOKUP($A71,[5]List1!$A:$G,1)=$A71,VLOOKUP($A71,[5]List1!$A:$G,$B$1),0)</f>
        <v>#N/A</v>
      </c>
      <c r="E72" s="255" t="s">
        <v>1226</v>
      </c>
      <c r="F72" s="260"/>
      <c r="G72" s="261"/>
      <c r="H72" s="262"/>
      <c r="I72" s="448" t="e">
        <f>SUM(#REF!)</f>
        <v>#REF!</v>
      </c>
      <c r="M72" s="448" t="e">
        <f>SUM(#REF!)</f>
        <v>#REF!</v>
      </c>
      <c r="S72" s="469"/>
      <c r="T72" s="445" t="s">
        <v>2191</v>
      </c>
    </row>
    <row r="73" spans="1:20" ht="13.5" outlineLevel="1">
      <c r="A73" s="256">
        <v>33</v>
      </c>
      <c r="C73" s="257" t="s">
        <v>2118</v>
      </c>
      <c r="D73" s="247" t="e">
        <f>IF(VLOOKUP($A72,[5]List1!$A:$G,1)=$A72,VLOOKUP($A72,[5]List1!$A:$G,$B$1),0)</f>
        <v>#N/A</v>
      </c>
      <c r="E73" s="248" t="s">
        <v>1225</v>
      </c>
      <c r="F73" s="260"/>
      <c r="G73" s="261"/>
      <c r="H73" s="262"/>
      <c r="I73" s="448" t="e">
        <f>SUM(#REF!)</f>
        <v>#REF!</v>
      </c>
      <c r="M73" s="448" t="e">
        <f>SUM(#REF!)</f>
        <v>#REF!</v>
      </c>
      <c r="S73" s="469"/>
      <c r="T73" s="445" t="s">
        <v>2192</v>
      </c>
    </row>
    <row r="74" spans="1:20" ht="13.5" outlineLevel="1">
      <c r="A74" s="256">
        <v>34</v>
      </c>
      <c r="C74" s="257" t="s">
        <v>2010</v>
      </c>
      <c r="D74" s="247" t="e">
        <f>IF(VLOOKUP($A73,[5]List1!$A:$G,1)=$A73,VLOOKUP($A73,[5]List1!$A:$G,$B$1),0)</f>
        <v>#N/A</v>
      </c>
      <c r="E74" s="248" t="s">
        <v>2029</v>
      </c>
      <c r="F74" s="260"/>
      <c r="G74" s="261"/>
      <c r="H74" s="262"/>
      <c r="I74" s="448" t="e">
        <f>SUM(#REF!)</f>
        <v>#REF!</v>
      </c>
      <c r="M74" s="448" t="e">
        <f>SUM(#REF!)</f>
        <v>#REF!</v>
      </c>
      <c r="S74" s="461">
        <f>SUM(S75:S83)</f>
        <v>0</v>
      </c>
      <c r="T74" s="467" t="s">
        <v>4849</v>
      </c>
    </row>
    <row r="75" spans="1:20" ht="13.5" outlineLevel="1">
      <c r="A75" s="256">
        <v>35</v>
      </c>
      <c r="C75" s="257" t="s">
        <v>2011</v>
      </c>
      <c r="D75" s="247" t="e">
        <f>IF(VLOOKUP($A74,[5]List1!$A:$G,1)=$A74,VLOOKUP($A74,[5]List1!$A:$G,$B$1),0)</f>
        <v>#N/A</v>
      </c>
      <c r="E75" s="248" t="s">
        <v>2031</v>
      </c>
      <c r="F75" s="260"/>
      <c r="G75" s="261"/>
      <c r="H75" s="262"/>
      <c r="I75" s="448" t="e">
        <f>SUM(#REF!)</f>
        <v>#REF!</v>
      </c>
      <c r="M75" s="448" t="e">
        <f>SUM(#REF!)</f>
        <v>#REF!</v>
      </c>
      <c r="S75" s="469"/>
      <c r="T75" s="445" t="s">
        <v>2193</v>
      </c>
    </row>
    <row r="76" spans="1:20" ht="13.5" outlineLevel="1">
      <c r="A76" s="256">
        <v>36</v>
      </c>
      <c r="C76" s="257" t="s">
        <v>2119</v>
      </c>
      <c r="D76" s="247" t="e">
        <f>IF(VLOOKUP($A75,[5]List1!$A:$G,1)=$A75,VLOOKUP($A75,[5]List1!$A:$G,$B$1),0)</f>
        <v>#N/A</v>
      </c>
      <c r="E76" s="255" t="s">
        <v>2033</v>
      </c>
      <c r="F76" s="260"/>
      <c r="G76" s="261"/>
      <c r="H76" s="262"/>
      <c r="I76" s="448" t="e">
        <f>SUM(#REF!)</f>
        <v>#REF!</v>
      </c>
      <c r="M76" s="448" t="e">
        <f>SUM(#REF!)</f>
        <v>#REF!</v>
      </c>
      <c r="S76" s="469"/>
      <c r="T76" s="445" t="s">
        <v>2194</v>
      </c>
    </row>
    <row r="77" spans="1:20" ht="13.5" outlineLevel="1">
      <c r="A77" s="256">
        <v>37</v>
      </c>
      <c r="C77" s="257" t="s">
        <v>2120</v>
      </c>
      <c r="D77" s="247" t="e">
        <f>IF(VLOOKUP($A76,[5]List1!$A:$G,1)=$A76,VLOOKUP($A76,[5]List1!$A:$G,$B$1),0)</f>
        <v>#N/A</v>
      </c>
      <c r="E77" s="248" t="s">
        <v>2035</v>
      </c>
      <c r="F77" s="260"/>
      <c r="G77" s="261"/>
      <c r="H77" s="262"/>
      <c r="I77" s="448" t="e">
        <f>SUM(#REF!)</f>
        <v>#REF!</v>
      </c>
      <c r="M77" s="448" t="e">
        <f>SUM(#REF!)</f>
        <v>#REF!</v>
      </c>
      <c r="S77" s="469"/>
      <c r="T77" s="445" t="s">
        <v>4850</v>
      </c>
    </row>
    <row r="78" spans="1:20" ht="13.5" outlineLevel="1">
      <c r="A78" s="256">
        <v>38</v>
      </c>
      <c r="C78" s="257" t="s">
        <v>2010</v>
      </c>
      <c r="D78" s="247" t="e">
        <f>IF(VLOOKUP($A77,[5]List1!$A:$G,1)=$A77,VLOOKUP($A77,[5]List1!$A:$G,$B$1),0)</f>
        <v>#N/A</v>
      </c>
      <c r="E78" s="248" t="s">
        <v>2036</v>
      </c>
      <c r="F78" s="260"/>
      <c r="G78" s="261"/>
      <c r="H78" s="262"/>
      <c r="I78" s="448" t="e">
        <f>SUM(#REF!)</f>
        <v>#REF!</v>
      </c>
      <c r="M78" s="448" t="e">
        <f>SUM(#REF!)</f>
        <v>#REF!</v>
      </c>
      <c r="S78" s="469"/>
      <c r="T78" s="445" t="s">
        <v>2195</v>
      </c>
    </row>
    <row r="79" spans="1:20" ht="13.5" outlineLevel="1">
      <c r="A79" s="256">
        <v>39</v>
      </c>
      <c r="C79" s="257" t="s">
        <v>2011</v>
      </c>
      <c r="D79" s="247" t="e">
        <f>IF(VLOOKUP($A78,[5]List1!$A:$G,1)=$A78,VLOOKUP($A78,[5]List1!$A:$G,$B$1),0)</f>
        <v>#N/A</v>
      </c>
      <c r="E79" s="248" t="s">
        <v>2037</v>
      </c>
      <c r="F79" s="260"/>
      <c r="G79" s="261"/>
      <c r="H79" s="262"/>
      <c r="I79" s="448" t="e">
        <f>SUM(#REF!)</f>
        <v>#REF!</v>
      </c>
      <c r="M79" s="448" t="e">
        <f>SUM(#REF!)</f>
        <v>#REF!</v>
      </c>
      <c r="S79" s="469"/>
      <c r="T79" s="445" t="s">
        <v>2196</v>
      </c>
    </row>
    <row r="80" spans="1:20" ht="13.5" outlineLevel="1">
      <c r="A80" s="256">
        <v>40</v>
      </c>
      <c r="C80" s="257" t="s">
        <v>2121</v>
      </c>
      <c r="D80" s="247" t="e">
        <f>IF(VLOOKUP($A79,[5]List1!$A:$G,1)=$A79,VLOOKUP($A79,[5]List1!$A:$G,$B$1),0)</f>
        <v>#N/A</v>
      </c>
      <c r="E80" s="248" t="s">
        <v>2038</v>
      </c>
      <c r="F80" s="260"/>
      <c r="G80" s="261"/>
      <c r="H80" s="262"/>
      <c r="I80" s="448" t="e">
        <f>SUM(#REF!)</f>
        <v>#REF!</v>
      </c>
      <c r="M80" s="448" t="e">
        <f>SUM(#REF!)</f>
        <v>#REF!</v>
      </c>
      <c r="S80" s="469"/>
      <c r="T80" s="445" t="s">
        <v>2197</v>
      </c>
    </row>
    <row r="81" spans="1:20" ht="13.5" outlineLevel="1">
      <c r="A81" s="256">
        <v>41</v>
      </c>
      <c r="C81" s="257" t="s">
        <v>2122</v>
      </c>
      <c r="D81" s="247" t="e">
        <f>IF(VLOOKUP($A80,[5]List1!$A:$G,1)=$A80,VLOOKUP($A80,[5]List1!$A:$G,$B$1),0)</f>
        <v>#N/A</v>
      </c>
      <c r="E81" s="248" t="s">
        <v>1227</v>
      </c>
      <c r="F81" s="260"/>
      <c r="G81" s="261"/>
      <c r="H81" s="262"/>
      <c r="I81" s="448" t="e">
        <f>SUM(#REF!)</f>
        <v>#REF!</v>
      </c>
      <c r="M81" s="448" t="e">
        <f>SUM(#REF!)</f>
        <v>#REF!</v>
      </c>
      <c r="S81" s="469"/>
      <c r="T81" s="445" t="s">
        <v>2198</v>
      </c>
    </row>
    <row r="82" spans="1:20" ht="13.5" outlineLevel="1">
      <c r="A82" s="256">
        <v>42</v>
      </c>
      <c r="C82" s="257" t="s">
        <v>2010</v>
      </c>
      <c r="D82" s="247" t="e">
        <f>IF(VLOOKUP($A81,[5]List1!$A:$G,1)=$A81,VLOOKUP($A81,[5]List1!$A:$G,$B$1),0)</f>
        <v>#N/A</v>
      </c>
      <c r="E82" s="248" t="s">
        <v>2039</v>
      </c>
      <c r="F82" s="260"/>
      <c r="G82" s="261"/>
      <c r="H82" s="262"/>
      <c r="I82" s="448" t="e">
        <f>SUM(#REF!)</f>
        <v>#REF!</v>
      </c>
      <c r="M82" s="448" t="e">
        <f>SUM(#REF!)</f>
        <v>#REF!</v>
      </c>
      <c r="S82" s="469"/>
      <c r="T82" s="445" t="s">
        <v>2199</v>
      </c>
    </row>
    <row r="83" spans="1:20" ht="13.5" outlineLevel="1">
      <c r="A83" s="256">
        <v>43</v>
      </c>
      <c r="C83" s="257" t="s">
        <v>2123</v>
      </c>
      <c r="D83" s="247" t="e">
        <f>IF(VLOOKUP($A82,[5]List1!$A:$G,1)=$A82,VLOOKUP($A82,[5]List1!$A:$G,$B$1),0)</f>
        <v>#N/A</v>
      </c>
      <c r="E83" s="248" t="s">
        <v>2041</v>
      </c>
      <c r="F83" s="260"/>
      <c r="G83" s="261"/>
      <c r="H83" s="262"/>
      <c r="I83" s="448" t="e">
        <f>SUM(#REF!)</f>
        <v>#REF!</v>
      </c>
      <c r="M83" s="448" t="e">
        <f>SUM(#REF!)</f>
        <v>#REF!</v>
      </c>
      <c r="S83" s="469"/>
      <c r="T83" s="445" t="s">
        <v>2200</v>
      </c>
    </row>
    <row r="84" spans="1:20" ht="13.5" outlineLevel="1">
      <c r="A84" s="256">
        <v>44</v>
      </c>
      <c r="C84" s="257" t="s">
        <v>2124</v>
      </c>
      <c r="D84" s="247" t="e">
        <f>IF(VLOOKUP($A83,[5]List1!$A:$G,1)=$A83,VLOOKUP($A83,[5]List1!$A:$G,$B$1),0)</f>
        <v>#N/A</v>
      </c>
      <c r="E84" s="248" t="s">
        <v>1228</v>
      </c>
      <c r="F84" s="260"/>
      <c r="G84" s="261"/>
      <c r="H84" s="262"/>
      <c r="I84" s="448" t="e">
        <f>SUM(#REF!)</f>
        <v>#REF!</v>
      </c>
      <c r="M84" s="448" t="e">
        <f>SUM(#REF!)</f>
        <v>#REF!</v>
      </c>
      <c r="S84" s="469"/>
      <c r="T84" s="455" t="s">
        <v>2201</v>
      </c>
    </row>
    <row r="85" spans="1:20" ht="13.5">
      <c r="A85" s="256">
        <v>45</v>
      </c>
      <c r="C85" s="257" t="s">
        <v>2125</v>
      </c>
      <c r="D85" s="247" t="e">
        <f>IF(VLOOKUP($A84,[5]List1!$A:$G,1)=$A84,VLOOKUP($A84,[5]List1!$A:$G,$B$1),0)</f>
        <v>#N/A</v>
      </c>
      <c r="E85" s="248" t="s">
        <v>1229</v>
      </c>
      <c r="F85" s="260"/>
      <c r="G85" s="261"/>
      <c r="H85" s="262"/>
      <c r="I85" s="448" t="e">
        <f>SUM(#REF!)</f>
        <v>#REF!</v>
      </c>
      <c r="M85" s="448" t="e">
        <f>SUM(#REF!)</f>
        <v>#REF!</v>
      </c>
      <c r="S85" s="469"/>
      <c r="T85" s="455" t="s">
        <v>2202</v>
      </c>
    </row>
    <row r="86" spans="1:20" ht="13.5" outlineLevel="1">
      <c r="A86" s="256">
        <v>46</v>
      </c>
      <c r="C86" s="257" t="s">
        <v>2099</v>
      </c>
      <c r="D86" s="236" t="e">
        <f>IF(VLOOKUP($A85,[5]List1!$A:$G,1)=$A85,VLOOKUP($A85,[5]List1!$A:$G,$B$1),0)</f>
        <v>#N/A</v>
      </c>
      <c r="E86" s="255" t="s">
        <v>1230</v>
      </c>
      <c r="F86" s="260"/>
      <c r="G86" s="261"/>
      <c r="H86" s="262"/>
      <c r="I86" s="448" t="e">
        <f>SUM(#REF!)</f>
        <v>#REF!</v>
      </c>
      <c r="M86" s="448" t="e">
        <f>SUM(#REF!)</f>
        <v>#REF!</v>
      </c>
      <c r="S86" s="469"/>
      <c r="T86" s="455" t="s">
        <v>2203</v>
      </c>
    </row>
    <row r="87" spans="1:20" ht="13.5" outlineLevel="1">
      <c r="A87" s="256">
        <v>47</v>
      </c>
      <c r="C87" s="257" t="s">
        <v>2126</v>
      </c>
      <c r="D87" s="247" t="e">
        <f>IF(VLOOKUP($A86,[5]List1!$A:$G,1)=$A86,VLOOKUP($A86,[5]List1!$A:$G,$B$1),0)</f>
        <v>#N/A</v>
      </c>
      <c r="E87" s="248" t="s">
        <v>1238</v>
      </c>
      <c r="F87" s="260"/>
      <c r="G87" s="261"/>
      <c r="H87" s="262"/>
      <c r="I87" s="448" t="e">
        <f>SUM(#REF!)</f>
        <v>#REF!</v>
      </c>
      <c r="M87" s="448" t="e">
        <f>SUM(#REF!)</f>
        <v>#REF!</v>
      </c>
      <c r="S87" s="469"/>
      <c r="T87" s="455" t="s">
        <v>2204</v>
      </c>
    </row>
    <row r="88" spans="1:20" ht="13.5" outlineLevel="1">
      <c r="A88" s="256">
        <v>48</v>
      </c>
      <c r="C88" s="257" t="s">
        <v>2127</v>
      </c>
      <c r="D88" s="247" t="e">
        <f>IF(VLOOKUP($A87,[5]List1!$A:$G,1)=$A87,VLOOKUP($A87,[5]List1!$A:$G,$B$1),0)</f>
        <v>#N/A</v>
      </c>
      <c r="E88" s="248" t="s">
        <v>1198</v>
      </c>
      <c r="F88" s="260"/>
      <c r="G88" s="261"/>
      <c r="H88" s="262"/>
      <c r="I88" s="448" t="e">
        <f>SUM(#REF!)</f>
        <v>#REF!</v>
      </c>
      <c r="M88" s="448" t="e">
        <f>SUM(#REF!)</f>
        <v>#REF!</v>
      </c>
      <c r="S88" s="469"/>
      <c r="T88" s="455" t="s">
        <v>2205</v>
      </c>
    </row>
    <row r="89" spans="1:20" ht="13.5" outlineLevel="1">
      <c r="A89" s="256">
        <v>49</v>
      </c>
      <c r="C89" s="257" t="s">
        <v>2128</v>
      </c>
      <c r="D89" s="247" t="e">
        <f>IF(VLOOKUP($A88,[5]List1!$A:$G,1)=$A88,VLOOKUP($A88,[5]List1!$A:$G,$B$1),0)</f>
        <v>#N/A</v>
      </c>
      <c r="E89" s="248" t="s">
        <v>1199</v>
      </c>
      <c r="F89" s="260"/>
      <c r="G89" s="261"/>
      <c r="H89" s="262"/>
      <c r="I89" s="448" t="e">
        <f>SUM(#REF!)</f>
        <v>#REF!</v>
      </c>
      <c r="M89" s="448" t="e">
        <f>SUM(#REF!)</f>
        <v>#REF!</v>
      </c>
      <c r="S89" s="469"/>
      <c r="T89" s="455" t="s">
        <v>2206</v>
      </c>
    </row>
    <row r="90" spans="1:20" ht="13.5" outlineLevel="1">
      <c r="A90" s="256">
        <v>50</v>
      </c>
      <c r="C90" s="257" t="s">
        <v>2129</v>
      </c>
      <c r="D90" s="247" t="e">
        <f>IF(VLOOKUP($A89,[5]List1!$A:$G,1)=$A89,VLOOKUP($A89,[5]List1!$A:$G,$B$1),0)</f>
        <v>#N/A</v>
      </c>
      <c r="E90" s="255" t="s">
        <v>1206</v>
      </c>
      <c r="F90" s="260"/>
      <c r="G90" s="261"/>
      <c r="H90" s="262"/>
      <c r="I90" s="448" t="e">
        <f>SUM(#REF!)</f>
        <v>#REF!</v>
      </c>
      <c r="M90" s="448" t="e">
        <f>SUM(#REF!)</f>
        <v>#REF!</v>
      </c>
      <c r="S90" s="469"/>
      <c r="T90" s="455" t="s">
        <v>2207</v>
      </c>
    </row>
    <row r="91" spans="1:20" ht="13.5" outlineLevel="1">
      <c r="A91" s="256">
        <v>51</v>
      </c>
      <c r="C91" s="257" t="s">
        <v>2130</v>
      </c>
      <c r="D91" s="247" t="e">
        <f>IF(VLOOKUP($A90,[5]List1!$A:$G,1)=$A90,VLOOKUP($A90,[5]List1!$A:$G,$B$1),0)</f>
        <v>#N/A</v>
      </c>
      <c r="E91" s="248" t="s">
        <v>1221</v>
      </c>
      <c r="F91" s="260"/>
      <c r="G91" s="261"/>
      <c r="H91" s="262"/>
      <c r="I91" s="448" t="e">
        <f>SUM(#REF!)</f>
        <v>#REF!</v>
      </c>
      <c r="M91" s="448" t="e">
        <f>SUM(#REF!)</f>
        <v>#REF!</v>
      </c>
      <c r="S91" s="478" t="e">
        <f>SUM(S61+S74+S84+S85+S86+S87+S88+S89+S90)</f>
        <v>#REF!</v>
      </c>
      <c r="T91" s="467" t="s">
        <v>2208</v>
      </c>
    </row>
    <row r="92" spans="1:20" ht="13.5" outlineLevel="1">
      <c r="A92" s="256">
        <v>52</v>
      </c>
      <c r="C92" s="257" t="s">
        <v>2010</v>
      </c>
      <c r="D92" s="247" t="e">
        <f>IF(VLOOKUP($A91,[5]List1!$A:$G,1)=$A91,VLOOKUP($A91,[5]List1!$A:$G,$B$1),0)</f>
        <v>#N/A</v>
      </c>
      <c r="E92" s="248" t="s">
        <v>1194</v>
      </c>
      <c r="F92" s="260"/>
      <c r="G92" s="261"/>
      <c r="H92" s="262"/>
      <c r="I92" s="448" t="e">
        <f>SUM(#REF!)</f>
        <v>#REF!</v>
      </c>
      <c r="M92" s="448" t="e">
        <f>SUM(#REF!)</f>
        <v>#REF!</v>
      </c>
      <c r="S92" s="460" t="e">
        <f>SUM(S91+S33+S59)</f>
        <v>#REF!</v>
      </c>
      <c r="T92" s="473" t="s">
        <v>2209</v>
      </c>
    </row>
    <row r="93" spans="1:20" ht="13.5" outlineLevel="1">
      <c r="A93" s="256">
        <v>53</v>
      </c>
      <c r="C93" s="257" t="s">
        <v>2131</v>
      </c>
      <c r="D93" s="247" t="e">
        <f>IF(VLOOKUP($A92,[5]List1!$A:$G,1)=$A92,VLOOKUP($A92,[5]List1!$A:$G,$B$1),0)</f>
        <v>#N/A</v>
      </c>
      <c r="E93" s="248" t="s">
        <v>1240</v>
      </c>
      <c r="F93" s="260"/>
      <c r="G93" s="261"/>
      <c r="H93" s="262"/>
      <c r="I93" s="448" t="e">
        <f>SUM(#REF!)</f>
        <v>#REF!</v>
      </c>
      <c r="M93" s="448" t="e">
        <f>SUM(#REF!)</f>
        <v>#REF!</v>
      </c>
      <c r="R93" s="237"/>
      <c r="S93" s="246" t="e">
        <f>SUM(M16)</f>
        <v>#REF!</v>
      </c>
      <c r="T93" s="445" t="s">
        <v>4848</v>
      </c>
    </row>
    <row r="94" spans="1:20" ht="13.5" outlineLevel="1">
      <c r="A94" s="256">
        <v>54</v>
      </c>
      <c r="C94" s="257" t="s">
        <v>2132</v>
      </c>
      <c r="D94" s="247" t="e">
        <f>IF(VLOOKUP($A93,[5]List1!$A:$G,1)=$A93,VLOOKUP($A93,[5]List1!$A:$G,$B$1),0)</f>
        <v>#N/A</v>
      </c>
      <c r="E94" s="248" t="s">
        <v>2046</v>
      </c>
      <c r="F94" s="260"/>
      <c r="G94" s="261"/>
      <c r="H94" s="262"/>
      <c r="I94" s="448" t="e">
        <f>SUM(#REF!)</f>
        <v>#REF!</v>
      </c>
      <c r="M94" s="448" t="e">
        <f>SUM(#REF!)</f>
        <v>#REF!</v>
      </c>
      <c r="T94" s="445" t="s">
        <v>2210</v>
      </c>
    </row>
    <row r="95" spans="1:20" ht="13.5">
      <c r="A95" s="256">
        <v>55</v>
      </c>
      <c r="C95" s="257" t="s">
        <v>2133</v>
      </c>
      <c r="D95" s="247" t="e">
        <f>IF(VLOOKUP($A94,[5]List1!$A:$G,1)=$A94,VLOOKUP($A94,[5]List1!$A:$G,$B$1),0)</f>
        <v>#N/A</v>
      </c>
      <c r="E95" s="248" t="s">
        <v>2048</v>
      </c>
      <c r="F95" s="260"/>
      <c r="G95" s="261"/>
      <c r="H95" s="262"/>
      <c r="I95" s="448" t="e">
        <f>SUM(#REF!)</f>
        <v>#REF!</v>
      </c>
      <c r="M95" s="448" t="e">
        <f>SUM(#REF!)</f>
        <v>#REF!</v>
      </c>
      <c r="R95" s="237"/>
      <c r="S95" s="237" t="e">
        <f>SUM(S15-S16)</f>
        <v>#REF!</v>
      </c>
      <c r="T95" s="445" t="s">
        <v>2211</v>
      </c>
    </row>
    <row r="96" spans="1:20" ht="13.5">
      <c r="A96" s="256">
        <v>56</v>
      </c>
      <c r="C96" s="257" t="s">
        <v>2115</v>
      </c>
      <c r="D96" s="236" t="e">
        <f>IF(VLOOKUP($A95,[5]List1!$A:$G,1)=$A95,VLOOKUP($A95,[5]List1!$A:$G,$B$1),0)</f>
        <v>#N/A</v>
      </c>
      <c r="E96" s="255" t="s">
        <v>1231</v>
      </c>
      <c r="F96" s="260"/>
      <c r="G96" s="261"/>
      <c r="H96" s="262"/>
      <c r="I96" s="448" t="e">
        <f>SUM(#REF!)</f>
        <v>#REF!</v>
      </c>
      <c r="M96" s="448" t="e">
        <f>SUM(#REF!)</f>
        <v>#REF!</v>
      </c>
      <c r="S96" s="237" t="e">
        <f>SUM(I16)</f>
        <v>#REF!</v>
      </c>
      <c r="T96" s="445" t="s">
        <v>2212</v>
      </c>
    </row>
    <row r="97" spans="1:19" outlineLevel="1">
      <c r="A97" s="256">
        <v>57</v>
      </c>
      <c r="C97" s="257" t="s">
        <v>2134</v>
      </c>
      <c r="D97" s="236" t="e">
        <f>IF(VLOOKUP($A96,[5]List1!$A:$G,1)=$A96,VLOOKUP($A96,[5]List1!$A:$G,$B$1),0)</f>
        <v>#N/A</v>
      </c>
      <c r="E97" s="255" t="s">
        <v>1232</v>
      </c>
      <c r="F97" s="260"/>
      <c r="G97" s="261"/>
      <c r="H97" s="262"/>
      <c r="I97" s="448" t="e">
        <f>SUM(#REF!)</f>
        <v>#REF!</v>
      </c>
      <c r="M97" s="448" t="e">
        <f>SUM(#REF!)</f>
        <v>#REF!</v>
      </c>
    </row>
    <row r="98" spans="1:19" outlineLevel="1">
      <c r="A98" s="256">
        <v>58</v>
      </c>
      <c r="C98" s="257" t="s">
        <v>2135</v>
      </c>
      <c r="D98" s="247" t="e">
        <f>IF(VLOOKUP($A97,[5]List1!$A:$G,1)=$A97,VLOOKUP($A97,[5]List1!$A:$G,$B$1),0)</f>
        <v>#N/A</v>
      </c>
      <c r="E98" s="255" t="s">
        <v>1233</v>
      </c>
      <c r="F98" s="260"/>
      <c r="G98" s="261"/>
      <c r="H98" s="262"/>
      <c r="I98" s="448" t="e">
        <f>SUM(#REF!)</f>
        <v>#REF!</v>
      </c>
      <c r="M98" s="448" t="e">
        <f>SUM(#REF!)</f>
        <v>#REF!</v>
      </c>
      <c r="S98" s="237" t="e">
        <f>SUM(S92+S96)</f>
        <v>#REF!</v>
      </c>
    </row>
    <row r="99" spans="1:19" outlineLevel="1">
      <c r="A99" s="256">
        <v>59</v>
      </c>
      <c r="C99" s="257" t="s">
        <v>2136</v>
      </c>
      <c r="D99" s="247" t="e">
        <f>IF(VLOOKUP($A98,[5]List1!$A:$G,1)=$A98,VLOOKUP($A98,[5]List1!$A:$G,$B$1),0)</f>
        <v>#N/A</v>
      </c>
      <c r="E99" s="248" t="s">
        <v>1239</v>
      </c>
      <c r="F99" s="264"/>
      <c r="G99" s="263"/>
      <c r="H99" s="262"/>
      <c r="I99" s="448" t="e">
        <f>SUM(#REF!)</f>
        <v>#REF!</v>
      </c>
      <c r="M99" s="448" t="e">
        <f>SUM(#REF!)</f>
        <v>#REF!</v>
      </c>
      <c r="R99" s="237"/>
    </row>
    <row r="100" spans="1:19" outlineLevel="1">
      <c r="A100" s="256">
        <v>60</v>
      </c>
      <c r="C100" s="257" t="s">
        <v>2010</v>
      </c>
      <c r="D100" s="247" t="e">
        <f>IF(VLOOKUP($A99,[5]List1!$A:$G,1)=$A99,VLOOKUP($A99,[5]List1!$A:$G,$B$1),0)</f>
        <v>#N/A</v>
      </c>
      <c r="E100" s="248" t="s">
        <v>1201</v>
      </c>
      <c r="F100" s="264"/>
      <c r="G100" s="263"/>
      <c r="H100" s="262"/>
      <c r="I100" s="448" t="e">
        <f>SUM(#REF!)</f>
        <v>#REF!</v>
      </c>
      <c r="M100" s="448" t="e">
        <f>SUM(#REF!)</f>
        <v>#REF!</v>
      </c>
    </row>
    <row r="101" spans="1:19">
      <c r="A101" s="256">
        <v>61</v>
      </c>
      <c r="C101" s="257" t="s">
        <v>2137</v>
      </c>
      <c r="D101" s="247" t="e">
        <f>IF(VLOOKUP($A100,[5]List1!$A:$G,1)=$A100,VLOOKUP($A100,[5]List1!$A:$G,$B$1),0)</f>
        <v>#N/A</v>
      </c>
      <c r="E101" s="248" t="s">
        <v>1202</v>
      </c>
      <c r="F101" s="264"/>
      <c r="G101" s="263"/>
      <c r="H101" s="262"/>
      <c r="I101" s="448" t="e">
        <f>SUM(#REF!)</f>
        <v>#REF!</v>
      </c>
      <c r="M101" s="448" t="e">
        <f>SUM(#REF!)</f>
        <v>#REF!</v>
      </c>
      <c r="R101" s="237"/>
      <c r="S101" s="237" t="e">
        <f>SUM(S93-S96)</f>
        <v>#REF!</v>
      </c>
    </row>
    <row r="102" spans="1:19">
      <c r="C102" s="257" t="s">
        <v>2134</v>
      </c>
      <c r="D102" s="236" t="e">
        <f>IF(VLOOKUP($A101,[5]List1!$A:$G,1)=$A101,VLOOKUP($A101,[5]List1!$A:$G,$B$1),0)</f>
        <v>#N/A</v>
      </c>
      <c r="E102" s="255" t="s">
        <v>1207</v>
      </c>
      <c r="F102" s="264"/>
      <c r="G102" s="263"/>
      <c r="H102" s="262"/>
      <c r="I102" s="448" t="e">
        <f>SUM(#REF!)</f>
        <v>#REF!</v>
      </c>
      <c r="J102" s="237" t="e">
        <f>SUM(I102-I28)</f>
        <v>#REF!</v>
      </c>
      <c r="M102" s="448" t="e">
        <f>SUM(#REF!)</f>
        <v>#REF!</v>
      </c>
    </row>
    <row r="103" spans="1:19" ht="0.75" customHeight="1"/>
    <row r="104" spans="1:19" hidden="1"/>
    <row r="105" spans="1:19" hidden="1">
      <c r="B105" s="265">
        <v>146</v>
      </c>
      <c r="D105" s="236" t="e">
        <f>IF(VLOOKUP($B105,[5]List1!$A:$G,1)=$B105,VLOOKUP($B105,[5]List1!$A:$G,$B$1),0)</f>
        <v>#N/A</v>
      </c>
    </row>
    <row r="106" spans="1:19" hidden="1">
      <c r="B106" s="265">
        <v>147</v>
      </c>
      <c r="D106" s="236" t="e">
        <f>IF(VLOOKUP($B106,[5]List1!$A:$G,1)=$B106,VLOOKUP($B106,[5]List1!$A:$G,$B$1),0)</f>
        <v>#N/A</v>
      </c>
    </row>
    <row r="107" spans="1:19" hidden="1">
      <c r="B107" s="265">
        <v>148</v>
      </c>
      <c r="D107" s="236" t="e">
        <f>IF(VLOOKUP($B107,[5]List1!$A:$G,1)=$B107,VLOOKUP($B107,[5]List1!$A:$G,$B$1),0)</f>
        <v>#N/A</v>
      </c>
    </row>
    <row r="108" spans="1:19" hidden="1">
      <c r="B108" s="265">
        <v>149</v>
      </c>
      <c r="D108" s="236" t="e">
        <f>IF(VLOOKUP($B108,[5]List1!$A:$G,1)=$B108,VLOOKUP($B108,[5]List1!$A:$G,$B$1),0)</f>
        <v>#N/A</v>
      </c>
    </row>
    <row r="109" spans="1:19" hidden="1">
      <c r="B109" s="265">
        <v>150</v>
      </c>
      <c r="D109" s="236" t="e">
        <f>IF(VLOOKUP($B109,[5]List1!$A:$G,1)=$B109,VLOOKUP($B109,[5]List1!$A:$G,$B$1),0)</f>
        <v>#N/A</v>
      </c>
    </row>
    <row r="110" spans="1:19" hidden="1">
      <c r="B110" s="265">
        <v>151</v>
      </c>
      <c r="D110" s="236" t="e">
        <f>IF(VLOOKUP($B110,[5]List1!$A:$G,1)=$B110,VLOOKUP($B110,[5]List1!$A:$G,$B$1),0)</f>
        <v>#N/A</v>
      </c>
    </row>
    <row r="111" spans="1:19" hidden="1">
      <c r="B111" s="265">
        <v>152</v>
      </c>
      <c r="D111" s="236" t="e">
        <f>IF(VLOOKUP($B111,[5]List1!$A:$G,1)=$B111,VLOOKUP($B111,[5]List1!$A:$G,$B$1),0)</f>
        <v>#N/A</v>
      </c>
    </row>
    <row r="112" spans="1:19" hidden="1">
      <c r="B112" s="265">
        <v>153</v>
      </c>
      <c r="D112" s="236" t="e">
        <f>IF(VLOOKUP($B112,[5]List1!$A:$G,1)=$B112,VLOOKUP($B112,[5]List1!$A:$G,$B$1),0)</f>
        <v>#N/A</v>
      </c>
    </row>
    <row r="113" spans="1:20" hidden="1">
      <c r="B113" s="265">
        <v>154</v>
      </c>
      <c r="D113" s="236" t="e">
        <f>IF(VLOOKUP($B113,[5]List1!$A:$G,1)=$B113,VLOOKUP($B113,[5]List1!$A:$G,$B$1),0)</f>
        <v>#N/A</v>
      </c>
    </row>
    <row r="114" spans="1:20" hidden="1">
      <c r="B114" s="265">
        <v>155</v>
      </c>
      <c r="D114" s="236" t="e">
        <f>IF(VLOOKUP($B114,[5]List1!$A:$G,1)=$B114,VLOOKUP($B114,[5]List1!$A:$G,$B$1),0)</f>
        <v>#N/A</v>
      </c>
    </row>
    <row r="115" spans="1:20" hidden="1">
      <c r="B115" s="265">
        <v>156</v>
      </c>
      <c r="D115" s="236" t="e">
        <f>IF(VLOOKUP($B115,[5]List1!$A:$G,1)=$B115,VLOOKUP($B115,[5]List1!$A:$G,$B$1),0)</f>
        <v>#N/A</v>
      </c>
    </row>
    <row r="116" spans="1:20" hidden="1">
      <c r="B116" s="265">
        <v>157</v>
      </c>
      <c r="D116" s="236" t="e">
        <f>IF(VLOOKUP($B116,[5]List1!$A:$G,1)=$B116,VLOOKUP($B116,[5]List1!$A:$G,$B$1),0)</f>
        <v>#N/A</v>
      </c>
    </row>
    <row r="117" spans="1:20" s="248" customFormat="1" hidden="1">
      <c r="A117" s="235"/>
      <c r="B117" s="265">
        <v>158</v>
      </c>
      <c r="C117" s="235"/>
      <c r="D117" s="235"/>
      <c r="F117" s="235"/>
      <c r="G117" s="235"/>
      <c r="H117" s="235"/>
      <c r="I117" s="448"/>
      <c r="J117" s="237"/>
      <c r="K117" s="237"/>
      <c r="L117" s="237"/>
      <c r="M117" s="448"/>
      <c r="N117" s="235"/>
      <c r="O117" s="235"/>
      <c r="P117" s="235"/>
      <c r="Q117" s="235"/>
      <c r="R117" s="235"/>
      <c r="S117" s="235"/>
      <c r="T117" s="235"/>
    </row>
    <row r="118" spans="1:20" s="248" customFormat="1" hidden="1">
      <c r="A118" s="235"/>
      <c r="B118" s="265">
        <v>159</v>
      </c>
      <c r="C118" s="235">
        <v>3</v>
      </c>
      <c r="D118" s="235" t="s">
        <v>39</v>
      </c>
      <c r="F118" s="235"/>
      <c r="G118" s="235"/>
      <c r="H118" s="235"/>
      <c r="I118" s="448"/>
      <c r="J118" s="237"/>
      <c r="K118" s="237"/>
      <c r="L118" s="237"/>
      <c r="M118" s="448"/>
      <c r="N118" s="235"/>
      <c r="O118" s="235"/>
      <c r="P118" s="235"/>
      <c r="Q118" s="235"/>
      <c r="R118" s="235"/>
      <c r="S118" s="235"/>
      <c r="T118" s="235"/>
    </row>
    <row r="119" spans="1:20" s="248" customFormat="1" hidden="1">
      <c r="A119" s="235"/>
      <c r="B119" s="235"/>
      <c r="C119" s="235">
        <v>4</v>
      </c>
      <c r="D119" s="235" t="s">
        <v>114</v>
      </c>
      <c r="F119" s="235"/>
      <c r="G119" s="235"/>
      <c r="H119" s="235"/>
      <c r="I119" s="448"/>
      <c r="J119" s="237"/>
      <c r="K119" s="237"/>
      <c r="L119" s="237"/>
      <c r="M119" s="448"/>
      <c r="N119" s="235"/>
      <c r="O119" s="235"/>
      <c r="P119" s="235"/>
      <c r="S119" s="235"/>
      <c r="T119" s="235"/>
    </row>
    <row r="120" spans="1:20">
      <c r="C120" s="235">
        <v>5</v>
      </c>
      <c r="D120" s="235" t="s">
        <v>115</v>
      </c>
      <c r="Q120" s="248"/>
      <c r="R120" s="248"/>
    </row>
    <row r="121" spans="1:20">
      <c r="Q121" s="248"/>
      <c r="R121" s="248"/>
    </row>
    <row r="123" spans="1:20">
      <c r="S123" s="248"/>
    </row>
    <row r="124" spans="1:20">
      <c r="S124" s="248"/>
    </row>
    <row r="125" spans="1:20">
      <c r="S125" s="248"/>
    </row>
    <row r="126" spans="1:20">
      <c r="T126" s="248"/>
    </row>
    <row r="127" spans="1:20">
      <c r="T127" s="248"/>
    </row>
    <row r="128" spans="1:20">
      <c r="T128" s="248"/>
    </row>
  </sheetData>
  <sheetProtection formatCells="0" formatColumns="0" formatRows="0" insertColumns="0" insertRows="0" deleteColumns="0" deleteRows="0" sort="0"/>
  <dataConsolidate/>
  <mergeCells count="4">
    <mergeCell ref="F1:I1"/>
    <mergeCell ref="J1:M1"/>
    <mergeCell ref="U1:V1"/>
    <mergeCell ref="J41:M41"/>
  </mergeCells>
  <dataValidations count="1">
    <dataValidation type="list" allowBlank="1" showInputMessage="1" showErrorMessage="1" sqref="D1">
      <formula1>$D$118:$D$120</formula1>
    </dataValidation>
  </dataValidations>
  <pageMargins left="0.7" right="0.7" top="0.78740157499999996" bottom="0.78740157499999996" header="0.3" footer="0.3"/>
  <pageSetup paperSize="9" orientation="portrait" verticalDpi="1200" r:id="rId1"/>
  <drawing r:id="rId2"/>
</worksheet>
</file>

<file path=xl/worksheets/sheet2.xml><?xml version="1.0" encoding="utf-8"?>
<worksheet xmlns="http://schemas.openxmlformats.org/spreadsheetml/2006/main" xmlns:r="http://schemas.openxmlformats.org/officeDocument/2006/relationships">
  <sheetPr>
    <tabColor theme="9" tint="0.59999389629810485"/>
  </sheetPr>
  <dimension ref="A1:AZ93"/>
  <sheetViews>
    <sheetView topLeftCell="H1" workbookViewId="0"/>
  </sheetViews>
  <sheetFormatPr defaultColWidth="2.42578125" defaultRowHeight="12.75"/>
  <cols>
    <col min="1" max="3" width="2.7109375" style="5" hidden="1" customWidth="1"/>
    <col min="4" max="4" width="2.28515625" style="5" hidden="1" customWidth="1"/>
    <col min="5" max="7" width="2.42578125" style="5" hidden="1" customWidth="1"/>
    <col min="8" max="43" width="2.7109375" style="5" customWidth="1"/>
    <col min="44" max="16384" width="2.42578125" style="5"/>
  </cols>
  <sheetData>
    <row r="1" spans="1:52" ht="16.5">
      <c r="H1" s="6"/>
      <c r="I1" s="6"/>
      <c r="J1" s="6"/>
      <c r="K1" s="6"/>
      <c r="L1" s="6"/>
      <c r="M1" s="6"/>
      <c r="N1" s="7"/>
      <c r="O1" s="6"/>
      <c r="P1" s="6"/>
      <c r="Q1" s="6"/>
      <c r="R1" s="6"/>
      <c r="S1" s="6"/>
      <c r="T1" s="6"/>
      <c r="U1" s="6"/>
      <c r="V1" s="6"/>
      <c r="W1" s="6"/>
      <c r="X1" s="6"/>
      <c r="Y1" s="6"/>
      <c r="Z1" s="6"/>
      <c r="AA1" s="6"/>
      <c r="AB1" s="6"/>
      <c r="AC1" s="6"/>
      <c r="AD1" s="6"/>
      <c r="AE1" s="6"/>
      <c r="AF1" s="6"/>
      <c r="AG1" s="6"/>
      <c r="AH1" s="8"/>
      <c r="AI1" s="8"/>
      <c r="AJ1" s="8"/>
      <c r="AK1" s="8"/>
      <c r="AL1" s="8"/>
      <c r="AM1" s="8"/>
      <c r="AN1" s="8"/>
      <c r="AO1" s="8"/>
      <c r="AP1" s="8"/>
      <c r="AR1" s="518" t="e">
        <f>#REF!</f>
        <v>#REF!</v>
      </c>
      <c r="AS1" s="518"/>
      <c r="AT1" s="518"/>
      <c r="AU1" s="518"/>
      <c r="AV1" s="518"/>
      <c r="AW1" s="518"/>
      <c r="AX1" s="518"/>
      <c r="AZ1" s="409"/>
    </row>
    <row r="2" spans="1:52" ht="13.5">
      <c r="H2" s="6"/>
      <c r="I2" s="412" t="s">
        <v>4914</v>
      </c>
      <c r="M2" s="6"/>
      <c r="N2" s="8"/>
      <c r="O2" s="6"/>
      <c r="P2" s="6"/>
      <c r="Q2" s="6"/>
      <c r="R2" s="6"/>
      <c r="S2" s="6"/>
      <c r="T2" s="6"/>
      <c r="U2" s="6"/>
      <c r="V2" s="6"/>
      <c r="W2" s="6"/>
      <c r="X2" s="6"/>
      <c r="Y2" s="6"/>
      <c r="Z2" s="6"/>
      <c r="AA2" s="6"/>
      <c r="AB2" s="6"/>
      <c r="AC2" s="6"/>
      <c r="AD2" s="6"/>
      <c r="AE2" s="6"/>
      <c r="AF2" s="6"/>
      <c r="AG2" s="8"/>
      <c r="AH2" s="8"/>
      <c r="AI2" s="9"/>
      <c r="AJ2" s="8"/>
      <c r="AK2" s="9"/>
      <c r="AL2" s="8"/>
      <c r="AM2" s="9"/>
      <c r="AN2" s="9"/>
      <c r="AO2" s="9"/>
      <c r="AP2" s="8"/>
      <c r="AQ2" s="8"/>
      <c r="AR2" s="8"/>
    </row>
    <row r="3" spans="1:52">
      <c r="H3" s="6"/>
      <c r="I3" s="519" t="s">
        <v>4913</v>
      </c>
      <c r="J3" s="520"/>
      <c r="K3" s="520"/>
      <c r="L3" s="521"/>
      <c r="M3" s="6"/>
      <c r="N3" s="8"/>
      <c r="O3" s="6"/>
      <c r="P3" s="6"/>
      <c r="Q3" s="6"/>
      <c r="R3" s="6"/>
      <c r="S3" s="6"/>
      <c r="T3" s="6"/>
      <c r="U3" s="6"/>
      <c r="V3" s="6"/>
      <c r="W3" s="6"/>
      <c r="X3" s="6"/>
      <c r="Y3" s="6"/>
      <c r="Z3" s="6"/>
      <c r="AA3" s="6"/>
      <c r="AB3" s="6"/>
      <c r="AC3" s="6"/>
      <c r="AD3" s="6"/>
      <c r="AE3" s="6"/>
      <c r="AF3" s="6"/>
      <c r="AG3" s="6"/>
      <c r="AH3" s="8"/>
      <c r="AI3" s="8"/>
      <c r="AJ3" s="8"/>
      <c r="AK3" s="8"/>
      <c r="AL3" s="8"/>
      <c r="AM3" s="8"/>
      <c r="AN3" s="8"/>
      <c r="AO3" s="8"/>
      <c r="AP3" s="8"/>
      <c r="AQ3" s="8"/>
      <c r="AR3" s="8"/>
    </row>
    <row r="4" spans="1:52" ht="12.75" customHeight="1">
      <c r="A4" s="5">
        <v>2</v>
      </c>
      <c r="H4" s="6"/>
      <c r="M4" s="6"/>
      <c r="N4" s="8"/>
      <c r="O4" s="6"/>
      <c r="P4" s="522" t="e">
        <f>IF(VLOOKUP($A4,PrekladHlav!$A:$H,1)=$A4,VLOOKUP($A4,PrekladHlav!$A:$H,#REF!),0)</f>
        <v>#REF!</v>
      </c>
      <c r="Q4" s="522"/>
      <c r="R4" s="522"/>
      <c r="S4" s="522"/>
      <c r="T4" s="522"/>
      <c r="U4" s="522"/>
      <c r="V4" s="522"/>
      <c r="W4" s="522"/>
      <c r="X4" s="522"/>
      <c r="Y4" s="522"/>
      <c r="Z4" s="522"/>
      <c r="AA4" s="522"/>
      <c r="AB4" s="522"/>
      <c r="AC4" s="522"/>
      <c r="AD4" s="522"/>
      <c r="AE4" s="522"/>
      <c r="AF4" s="522"/>
      <c r="AG4" s="6"/>
      <c r="AH4" s="6"/>
      <c r="AI4" s="6"/>
      <c r="AJ4" s="6"/>
      <c r="AK4" s="6"/>
      <c r="AL4" s="6"/>
      <c r="AM4" s="6"/>
      <c r="AN4" s="6"/>
      <c r="AO4" s="6"/>
      <c r="AP4" s="6"/>
      <c r="AQ4" s="6"/>
      <c r="AR4" s="6"/>
    </row>
    <row r="5" spans="1:52" ht="12.75" customHeight="1">
      <c r="H5" s="6"/>
      <c r="I5" s="6"/>
      <c r="J5" s="6"/>
      <c r="K5" s="6"/>
      <c r="L5" s="6"/>
      <c r="M5" s="6"/>
      <c r="N5" s="8"/>
      <c r="O5" s="6"/>
      <c r="P5" s="522"/>
      <c r="Q5" s="522"/>
      <c r="R5" s="522"/>
      <c r="S5" s="522"/>
      <c r="T5" s="522"/>
      <c r="U5" s="522"/>
      <c r="V5" s="522"/>
      <c r="W5" s="522"/>
      <c r="X5" s="522"/>
      <c r="Y5" s="522"/>
      <c r="Z5" s="522"/>
      <c r="AA5" s="522"/>
      <c r="AB5" s="522"/>
      <c r="AC5" s="522"/>
      <c r="AD5" s="522"/>
      <c r="AE5" s="522"/>
      <c r="AF5" s="522"/>
      <c r="AG5" s="6"/>
      <c r="AH5" s="6"/>
      <c r="AI5" s="6"/>
      <c r="AJ5" s="6"/>
      <c r="AK5" s="6"/>
      <c r="AL5" s="6"/>
      <c r="AM5" s="6"/>
      <c r="AN5" s="6"/>
      <c r="AO5" s="6"/>
      <c r="AP5" s="6"/>
      <c r="AQ5" s="6"/>
      <c r="AR5" s="6"/>
    </row>
    <row r="6" spans="1:52">
      <c r="H6" s="6"/>
      <c r="I6" s="6"/>
      <c r="J6" s="6"/>
      <c r="K6" s="6"/>
      <c r="L6" s="6"/>
      <c r="M6" s="6"/>
      <c r="N6" s="8"/>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row>
    <row r="7" spans="1:52">
      <c r="A7" s="5">
        <v>3</v>
      </c>
      <c r="H7" s="6"/>
      <c r="I7" s="6"/>
      <c r="J7" s="6"/>
      <c r="K7" s="6"/>
      <c r="L7" s="6"/>
      <c r="M7" s="6"/>
      <c r="N7" s="523" t="e">
        <f>IF(VLOOKUP($A7,PrekladHlav!$A:$H,1)=$A7,VLOOKUP($A7,PrekladHlav!$A:$H,#REF!),0)</f>
        <v>#REF!</v>
      </c>
      <c r="O7" s="523"/>
      <c r="P7" s="523"/>
      <c r="Q7" s="523"/>
      <c r="R7" s="523"/>
      <c r="S7" s="523"/>
      <c r="T7" s="523"/>
      <c r="U7" s="523"/>
      <c r="V7" s="523"/>
      <c r="W7" s="523"/>
      <c r="X7" s="523"/>
      <c r="Y7" s="523"/>
      <c r="Z7" s="523"/>
      <c r="AA7" s="523"/>
      <c r="AB7" s="523"/>
      <c r="AC7" s="523"/>
      <c r="AD7" s="523"/>
      <c r="AE7" s="523"/>
      <c r="AF7" s="523"/>
      <c r="AG7" s="523"/>
      <c r="AH7" s="10"/>
      <c r="AI7" s="10"/>
      <c r="AJ7" s="10"/>
      <c r="AK7" s="10"/>
      <c r="AL7" s="6"/>
      <c r="AM7" s="6"/>
      <c r="AN7" s="6"/>
      <c r="AO7" s="6"/>
      <c r="AP7" s="6"/>
      <c r="AQ7" s="6"/>
      <c r="AR7" s="6"/>
    </row>
    <row r="8" spans="1:52">
      <c r="A8" s="5">
        <v>1</v>
      </c>
      <c r="H8" s="11"/>
      <c r="I8" s="11"/>
      <c r="J8" s="11"/>
      <c r="K8" s="11"/>
      <c r="L8" s="11"/>
      <c r="M8" s="11"/>
      <c r="N8" s="11"/>
      <c r="O8" s="11"/>
      <c r="P8" s="11"/>
      <c r="Q8" s="11"/>
      <c r="R8" s="11"/>
      <c r="S8" s="516" t="e">
        <f>IF(VLOOKUP($A8,PrekladHlav!$A:$H,1)=$A8,VLOOKUP($A8,PrekladHlav!$A:$H,#REF!),0)</f>
        <v>#REF!</v>
      </c>
      <c r="T8" s="516"/>
      <c r="U8" s="11"/>
      <c r="V8" s="524">
        <f>VstupHlavička!$B$15</f>
        <v>43465</v>
      </c>
      <c r="W8" s="524"/>
      <c r="X8" s="12"/>
      <c r="Y8" s="525">
        <f>VstupHlavička!$B$15</f>
        <v>43465</v>
      </c>
      <c r="Z8" s="525"/>
      <c r="AA8" s="13"/>
      <c r="AB8" s="526">
        <f>VstupHlavička!$B$15</f>
        <v>43465</v>
      </c>
      <c r="AC8" s="526"/>
      <c r="AD8" s="526"/>
      <c r="AE8" s="14"/>
      <c r="AF8" s="15"/>
      <c r="AG8" s="11"/>
      <c r="AH8" s="11"/>
      <c r="AI8" s="11"/>
      <c r="AJ8" s="11"/>
      <c r="AK8" s="11"/>
      <c r="AL8" s="11"/>
      <c r="AM8" s="11"/>
      <c r="AN8" s="11"/>
      <c r="AO8" s="11"/>
      <c r="AP8" s="11"/>
      <c r="AQ8" s="11"/>
      <c r="AR8" s="11"/>
    </row>
    <row r="9" spans="1:52">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row>
    <row r="10" spans="1:52">
      <c r="H10" s="11" t="s">
        <v>17</v>
      </c>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6"/>
    </row>
    <row r="11" spans="1:52">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row>
    <row r="12" spans="1:52">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row>
    <row r="13" spans="1:52">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row>
    <row r="14" spans="1:52">
      <c r="A14" s="5">
        <v>6</v>
      </c>
      <c r="B14" s="5">
        <v>7</v>
      </c>
      <c r="C14" s="5">
        <v>8</v>
      </c>
      <c r="D14" s="5">
        <v>9</v>
      </c>
      <c r="H14" s="11" t="e">
        <f>IF(VLOOKUP($A14,PrekladHlav!$A:$H,1)=$A14,VLOOKUP($A14,PrekladHlav!$A:$H,#REF!),0)</f>
        <v>#REF!</v>
      </c>
      <c r="I14" s="6"/>
      <c r="J14" s="6"/>
      <c r="K14" s="6"/>
      <c r="L14" s="6"/>
      <c r="M14" s="6"/>
      <c r="N14" s="6"/>
      <c r="O14" s="6"/>
      <c r="P14" s="6"/>
      <c r="Q14" s="6"/>
      <c r="R14" s="6"/>
      <c r="S14" s="6" t="e">
        <f>IF(VLOOKUP($B14,PrekladHlav!$A:$H,1)=$B14,VLOOKUP($B14,PrekladHlav!$A:$H,#REF!),0)</f>
        <v>#REF!</v>
      </c>
      <c r="T14" s="6"/>
      <c r="U14" s="6"/>
      <c r="V14" s="6"/>
      <c r="W14" s="6"/>
      <c r="X14" s="6"/>
      <c r="Y14" s="6"/>
      <c r="Z14" s="6"/>
      <c r="AA14" s="6" t="e">
        <f>IF(VLOOKUP($C14,PrekladHlav!$A:$H,1)=$C14,VLOOKUP($C14,PrekladHlav!$A:$H,#REF!),0)</f>
        <v>#REF!</v>
      </c>
      <c r="AB14" s="6"/>
      <c r="AC14" s="6"/>
      <c r="AD14" s="6"/>
      <c r="AE14" s="6"/>
      <c r="AF14" s="6"/>
      <c r="AG14" s="11"/>
      <c r="AH14" s="516" t="e">
        <f>IF(VLOOKUP($D14,PrekladHlav!$A:$H,1)=$D14,VLOOKUP($D14,PrekladHlav!$A:$H,#REF!),0)</f>
        <v>#REF!</v>
      </c>
      <c r="AI14" s="516"/>
      <c r="AJ14" s="516"/>
      <c r="AK14" s="516"/>
      <c r="AL14" s="516"/>
      <c r="AM14" s="516"/>
      <c r="AN14" s="516"/>
      <c r="AO14" s="516"/>
      <c r="AP14" s="516"/>
      <c r="AQ14" s="6"/>
      <c r="AR14" s="11"/>
    </row>
    <row r="15" spans="1:52">
      <c r="A15" s="5">
        <v>10</v>
      </c>
      <c r="B15" s="5">
        <v>11</v>
      </c>
      <c r="H15" s="16" t="str">
        <f>MID(VstupHlavička!$B$3,1,1)</f>
        <v/>
      </c>
      <c r="I15" s="16" t="str">
        <f>MID(VstupHlavička!$B$3,2,1)</f>
        <v/>
      </c>
      <c r="J15" s="16" t="str">
        <f>MID(VstupHlavička!$B$3,3,1)</f>
        <v/>
      </c>
      <c r="K15" s="16" t="str">
        <f>MID(VstupHlavička!$B$3,4,1)</f>
        <v/>
      </c>
      <c r="L15" s="16" t="str">
        <f>MID(VstupHlavička!$B$3,5,1)</f>
        <v/>
      </c>
      <c r="M15" s="16" t="str">
        <f>MID(VstupHlavička!$B$3,6,1)</f>
        <v/>
      </c>
      <c r="N15" s="16" t="str">
        <f>MID(VstupHlavička!$B$3,7,1)</f>
        <v/>
      </c>
      <c r="O15" s="16" t="str">
        <f>MID(VstupHlavička!$B$3,8,1)</f>
        <v/>
      </c>
      <c r="P15" s="16" t="str">
        <f>MID(VstupHlavička!$B$3,9,1)</f>
        <v/>
      </c>
      <c r="Q15" s="16" t="str">
        <f>MID(VstupHlavička!$B$3,10,1)</f>
        <v/>
      </c>
      <c r="R15" s="6"/>
      <c r="S15" s="6"/>
      <c r="T15" s="6"/>
      <c r="U15" s="6"/>
      <c r="V15" s="6"/>
      <c r="W15" s="6"/>
      <c r="X15" s="6"/>
      <c r="Y15" s="6"/>
      <c r="Z15" s="6"/>
      <c r="AA15" s="6"/>
      <c r="AB15" s="6"/>
      <c r="AC15" s="6"/>
      <c r="AD15" s="6"/>
      <c r="AE15" s="6"/>
      <c r="AF15" s="6"/>
      <c r="AG15" s="6"/>
      <c r="AH15" s="6"/>
      <c r="AI15" s="6"/>
      <c r="AJ15" s="11" t="e">
        <f>IF(VLOOKUP($A15,PrekladHlav!$A:$H,1)=$A15,VLOOKUP($A15,PrekladHlav!$A:$H,#REF!),0)</f>
        <v>#REF!</v>
      </c>
      <c r="AK15" s="11"/>
      <c r="AL15" s="11"/>
      <c r="AM15" s="11" t="e">
        <f>IF(VLOOKUP($B15,PrekladHlav!$A:$H,1)=$B15,VLOOKUP($B15,PrekladHlav!$A:$H,#REF!),0)</f>
        <v>#REF!</v>
      </c>
      <c r="AN15" s="11"/>
      <c r="AO15" s="11"/>
      <c r="AP15" s="11"/>
      <c r="AQ15" s="6"/>
      <c r="AR15" s="6"/>
    </row>
    <row r="16" spans="1:52">
      <c r="A16" s="5">
        <v>12</v>
      </c>
      <c r="B16" s="5">
        <v>15</v>
      </c>
      <c r="C16" s="5">
        <v>22</v>
      </c>
      <c r="H16" s="6"/>
      <c r="I16" s="6"/>
      <c r="J16" s="6"/>
      <c r="K16" s="6"/>
      <c r="L16" s="6"/>
      <c r="M16" s="6"/>
      <c r="N16" s="6"/>
      <c r="O16" s="6"/>
      <c r="P16" s="6"/>
      <c r="Q16" s="6"/>
      <c r="R16" s="6"/>
      <c r="S16" s="17" t="s">
        <v>18</v>
      </c>
      <c r="T16" s="6"/>
      <c r="U16" s="6" t="e">
        <f>IF(VLOOKUP($A16,PrekladHlav!$A:$H,1)=$A16,VLOOKUP($A16,PrekladHlav!$A:$H,#REF!),0)</f>
        <v>#REF!</v>
      </c>
      <c r="V16" s="6"/>
      <c r="W16" s="6"/>
      <c r="X16" s="6"/>
      <c r="Y16" s="6"/>
      <c r="Z16" s="6"/>
      <c r="AA16" s="17"/>
      <c r="AB16" s="6"/>
      <c r="AC16" s="6" t="e">
        <f>IF(VLOOKUP($B16,PrekladHlav!$A:$H,1)=$B16,VLOOKUP($B16,PrekladHlav!$A:$H,#REF!),0)</f>
        <v>#REF!</v>
      </c>
      <c r="AD16" s="6"/>
      <c r="AE16" s="6"/>
      <c r="AF16" s="6"/>
      <c r="AG16" s="6"/>
      <c r="AH16" s="18" t="e">
        <f>IF(VLOOKUP($C16,PrekladHlav!$A:$H,1)=$C16,VLOOKUP($C16,PrekladHlav!$A:$H,#REF!),0)</f>
        <v>#REF!</v>
      </c>
      <c r="AI16" s="11"/>
      <c r="AJ16" s="19" t="s">
        <v>19</v>
      </c>
      <c r="AK16" s="19" t="s">
        <v>20</v>
      </c>
      <c r="AL16" s="11"/>
      <c r="AM16" s="19" t="s">
        <v>21</v>
      </c>
      <c r="AN16" s="19" t="s">
        <v>19</v>
      </c>
      <c r="AO16" s="19" t="s">
        <v>20</v>
      </c>
      <c r="AP16" s="19">
        <v>8</v>
      </c>
      <c r="AQ16" s="6"/>
      <c r="AR16" s="6"/>
    </row>
    <row r="17" spans="1:44">
      <c r="A17" s="5">
        <v>4</v>
      </c>
      <c r="B17" s="5">
        <v>13</v>
      </c>
      <c r="C17" s="5">
        <v>16</v>
      </c>
      <c r="D17" s="5">
        <v>23</v>
      </c>
      <c r="H17" s="11" t="e">
        <f>IF(VLOOKUP($A17,PrekladHlav!$A:$H,1)=$A17,VLOOKUP($A17,PrekladHlav!$A:$H,#REF!),0)</f>
        <v>#REF!</v>
      </c>
      <c r="I17" s="6"/>
      <c r="J17" s="6"/>
      <c r="K17" s="6"/>
      <c r="L17" s="6"/>
      <c r="M17" s="6"/>
      <c r="N17" s="6"/>
      <c r="O17" s="6"/>
      <c r="P17" s="6"/>
      <c r="Q17" s="6"/>
      <c r="R17" s="6"/>
      <c r="S17" s="17"/>
      <c r="T17" s="6"/>
      <c r="U17" s="6" t="e">
        <f>IF(VLOOKUP($B17,PrekladHlav!$A:$H,1)=$B17,VLOOKUP($B17,PrekladHlav!$A:$H,#REF!),0)</f>
        <v>#REF!</v>
      </c>
      <c r="V17" s="6"/>
      <c r="W17" s="6"/>
      <c r="X17" s="6"/>
      <c r="Y17" s="6"/>
      <c r="Z17" s="6"/>
      <c r="AA17" s="17" t="s">
        <v>18</v>
      </c>
      <c r="AB17" s="6"/>
      <c r="AC17" s="6" t="e">
        <f>IF(VLOOKUP($C17,PrekladHlav!$A:$H,1)=$C17,VLOOKUP($C17,PrekladHlav!$A:$H,#REF!),0)</f>
        <v>#REF!</v>
      </c>
      <c r="AD17" s="6"/>
      <c r="AE17" s="6"/>
      <c r="AF17" s="6"/>
      <c r="AG17" s="6"/>
      <c r="AH17" s="18" t="e">
        <f>IF(VLOOKUP($D17,PrekladHlav!$A:$H,1)=$D17,VLOOKUP($D17,PrekladHlav!$A:$H,#REF!),0)</f>
        <v>#REF!</v>
      </c>
      <c r="AI17" s="11"/>
      <c r="AJ17" s="19" t="s">
        <v>20</v>
      </c>
      <c r="AK17" s="19" t="s">
        <v>21</v>
      </c>
      <c r="AL17" s="11"/>
      <c r="AM17" s="19" t="s">
        <v>21</v>
      </c>
      <c r="AN17" s="19" t="s">
        <v>19</v>
      </c>
      <c r="AO17" s="19" t="s">
        <v>20</v>
      </c>
      <c r="AP17" s="19">
        <v>8</v>
      </c>
      <c r="AQ17" s="6"/>
      <c r="AR17" s="6"/>
    </row>
    <row r="18" spans="1:44">
      <c r="A18" s="5">
        <v>14</v>
      </c>
      <c r="H18" s="16" t="str">
        <f>MID(VstupHlavička!$B$4,1,1)</f>
        <v/>
      </c>
      <c r="I18" s="16" t="str">
        <f>MID(VstupHlavička!$B$4,2,1)</f>
        <v/>
      </c>
      <c r="J18" s="16" t="str">
        <f>MID(VstupHlavička!$B$4,3,1)</f>
        <v/>
      </c>
      <c r="K18" s="16" t="str">
        <f>MID(VstupHlavička!$B$4,4,1)</f>
        <v/>
      </c>
      <c r="L18" s="16" t="str">
        <f>MID(VstupHlavička!$B$4,5,1)</f>
        <v/>
      </c>
      <c r="M18" s="16" t="str">
        <f>MID(VstupHlavička!$B$4,6,1)</f>
        <v/>
      </c>
      <c r="N18" s="16" t="str">
        <f>MID(VstupHlavička!$B$4,7,1)</f>
        <v/>
      </c>
      <c r="O18" s="16" t="str">
        <f>MID(VstupHlavička!$B$4,8,1)</f>
        <v/>
      </c>
      <c r="P18" s="6"/>
      <c r="Q18" s="6"/>
      <c r="R18" s="6"/>
      <c r="S18" s="17"/>
      <c r="T18" s="6"/>
      <c r="U18" s="6" t="e">
        <f>IF(VLOOKUP($A18,PrekladHlav!$A:$H,1)=$A18,VLOOKUP($A18,PrekladHlav!$A:$H,#REF!),0)</f>
        <v>#REF!</v>
      </c>
      <c r="V18" s="8"/>
      <c r="W18" s="6"/>
      <c r="X18" s="6"/>
      <c r="Y18" s="6"/>
      <c r="Z18" s="8"/>
      <c r="AA18" s="20"/>
      <c r="AB18" s="8"/>
      <c r="AC18" s="8"/>
      <c r="AD18" s="8"/>
      <c r="AE18" s="6"/>
      <c r="AF18" s="6"/>
      <c r="AG18" s="6"/>
      <c r="AH18" s="6"/>
      <c r="AI18" s="6"/>
      <c r="AJ18" s="6"/>
      <c r="AK18" s="6"/>
      <c r="AL18" s="6"/>
      <c r="AM18" s="6"/>
      <c r="AN18" s="6"/>
      <c r="AO18" s="6"/>
      <c r="AP18" s="6"/>
      <c r="AQ18" s="6"/>
      <c r="AR18" s="6"/>
    </row>
    <row r="19" spans="1:44">
      <c r="A19" s="5">
        <v>5</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517" t="e">
        <f>IF(VLOOKUP($A19,PrekladHlav!$A:$H,1)=$A19,VLOOKUP($A19,PrekladHlav!$A:$H,#REF!),0)</f>
        <v>#REF!</v>
      </c>
      <c r="AI19" s="517"/>
      <c r="AJ19" s="517"/>
      <c r="AK19" s="517"/>
      <c r="AL19" s="517"/>
      <c r="AM19" s="517"/>
      <c r="AN19" s="517"/>
      <c r="AO19" s="517"/>
      <c r="AP19" s="517"/>
      <c r="AQ19" s="6"/>
      <c r="AR19" s="6"/>
    </row>
    <row r="20" spans="1:44">
      <c r="A20" s="5">
        <v>17</v>
      </c>
      <c r="H20" s="11" t="s">
        <v>4</v>
      </c>
      <c r="I20" s="6"/>
      <c r="J20" s="6"/>
      <c r="K20" s="6"/>
      <c r="L20" s="6"/>
      <c r="M20" s="6"/>
      <c r="N20" s="6"/>
      <c r="O20" s="6"/>
      <c r="P20" s="6"/>
      <c r="Q20" s="6"/>
      <c r="R20" s="6"/>
      <c r="S20" s="11" t="e">
        <f>IF(VLOOKUP($A20,PrekladHlav!$A:$H,1)=$A20,VLOOKUP($A20,PrekladHlav!$A:$H,#REF!),0)</f>
        <v>#REF!</v>
      </c>
      <c r="T20" s="6"/>
      <c r="U20" s="6"/>
      <c r="V20" s="6"/>
      <c r="W20" s="16" t="s">
        <v>18</v>
      </c>
      <c r="X20" s="21" t="s">
        <v>22</v>
      </c>
      <c r="Y20" s="6"/>
      <c r="Z20" s="8"/>
      <c r="AA20" s="20"/>
      <c r="AB20" s="6"/>
      <c r="AC20" s="6"/>
      <c r="AD20" s="6"/>
      <c r="AE20" s="6"/>
      <c r="AF20" s="6"/>
      <c r="AG20" s="6"/>
      <c r="AH20" s="517"/>
      <c r="AI20" s="517"/>
      <c r="AJ20" s="517"/>
      <c r="AK20" s="517"/>
      <c r="AL20" s="517"/>
      <c r="AM20" s="517"/>
      <c r="AN20" s="517"/>
      <c r="AO20" s="517"/>
      <c r="AP20" s="517"/>
      <c r="AQ20" s="6"/>
      <c r="AR20" s="6"/>
    </row>
    <row r="21" spans="1:44">
      <c r="H21" s="16" t="str">
        <f>MID(VstupHlavička!$B$5,1,1)</f>
        <v/>
      </c>
      <c r="I21" s="16" t="str">
        <f>MID(VstupHlavička!$B$5,2,1)</f>
        <v/>
      </c>
      <c r="J21" s="6" t="s">
        <v>23</v>
      </c>
      <c r="K21" s="16" t="str">
        <f>MID(VstupHlavička!$B$5,3,1)</f>
        <v/>
      </c>
      <c r="L21" s="16" t="str">
        <f>MID(VstupHlavička!$B$5,4,1)</f>
        <v/>
      </c>
      <c r="M21" s="6" t="s">
        <v>23</v>
      </c>
      <c r="N21" s="16" t="str">
        <f>MID(VstupHlavička!$B$5,5,1)</f>
        <v/>
      </c>
      <c r="O21" s="6"/>
      <c r="P21" s="6"/>
      <c r="Q21" s="6"/>
      <c r="R21" s="6"/>
      <c r="S21" s="6"/>
      <c r="T21" s="6"/>
      <c r="U21" s="6"/>
      <c r="V21" s="6"/>
      <c r="W21" s="6"/>
      <c r="X21" s="6"/>
      <c r="Y21" s="6"/>
      <c r="Z21" s="6"/>
      <c r="AA21" s="6"/>
      <c r="AB21" s="6"/>
      <c r="AC21" s="6"/>
      <c r="AD21" s="6"/>
      <c r="AE21" s="6"/>
      <c r="AF21" s="6"/>
      <c r="AG21" s="6"/>
      <c r="AH21" s="517"/>
      <c r="AI21" s="517"/>
      <c r="AJ21" s="517"/>
      <c r="AK21" s="517"/>
      <c r="AL21" s="517"/>
      <c r="AM21" s="517"/>
      <c r="AN21" s="517"/>
      <c r="AO21" s="517"/>
      <c r="AP21" s="517"/>
      <c r="AQ21" s="6"/>
      <c r="AR21" s="6"/>
    </row>
    <row r="22" spans="1:44">
      <c r="A22" s="5">
        <v>10</v>
      </c>
      <c r="B22" s="5">
        <v>11</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11" t="e">
        <f>IF(VLOOKUP($A22,PrekladHlav!$A:$H,1)=$A22,VLOOKUP($A22,PrekladHlav!$A:$H,#REF!),0)</f>
        <v>#REF!</v>
      </c>
      <c r="AK22" s="11"/>
      <c r="AL22" s="11"/>
      <c r="AM22" s="11" t="e">
        <f>IF(VLOOKUP($B22,PrekladHlav!$A:$H,1)=$B22,VLOOKUP($B22,PrekladHlav!$A:$H,#REF!),0)</f>
        <v>#REF!</v>
      </c>
      <c r="AN22" s="11"/>
      <c r="AO22" s="11"/>
      <c r="AP22" s="6"/>
      <c r="AQ22" s="6"/>
      <c r="AR22" s="6"/>
    </row>
    <row r="23" spans="1:44">
      <c r="A23" s="5">
        <v>22</v>
      </c>
      <c r="H23" s="6"/>
      <c r="I23" s="6"/>
      <c r="J23" s="6"/>
      <c r="K23" s="6"/>
      <c r="L23" s="6"/>
      <c r="M23" s="6"/>
      <c r="N23" s="6"/>
      <c r="O23" s="6"/>
      <c r="P23" s="6"/>
      <c r="Q23" s="6"/>
      <c r="R23" s="20"/>
      <c r="S23" s="6"/>
      <c r="T23" s="6"/>
      <c r="U23" s="8"/>
      <c r="V23" s="6"/>
      <c r="W23" s="6"/>
      <c r="X23" s="6"/>
      <c r="Y23" s="8"/>
      <c r="Z23" s="20"/>
      <c r="AA23" s="8"/>
      <c r="AB23" s="8"/>
      <c r="AC23" s="8"/>
      <c r="AD23" s="6"/>
      <c r="AE23" s="6"/>
      <c r="AF23" s="6"/>
      <c r="AG23" s="6"/>
      <c r="AH23" s="18" t="e">
        <f>IF(VLOOKUP($A23,PrekladHlav!$A:$H,1)=$A23,VLOOKUP($A23,PrekladHlav!$A:$H,#REF!),0)</f>
        <v>#REF!</v>
      </c>
      <c r="AI23" s="6"/>
      <c r="AJ23" s="19" t="s">
        <v>19</v>
      </c>
      <c r="AK23" s="19" t="s">
        <v>20</v>
      </c>
      <c r="AL23" s="11"/>
      <c r="AM23" s="19" t="s">
        <v>21</v>
      </c>
      <c r="AN23" s="19" t="s">
        <v>19</v>
      </c>
      <c r="AO23" s="19" t="s">
        <v>20</v>
      </c>
      <c r="AP23" s="19">
        <v>7</v>
      </c>
      <c r="AQ23" s="6"/>
      <c r="AR23" s="6"/>
    </row>
    <row r="24" spans="1:44">
      <c r="A24" s="5">
        <v>23</v>
      </c>
      <c r="H24" s="6"/>
      <c r="I24" s="6"/>
      <c r="J24" s="6"/>
      <c r="K24" s="6"/>
      <c r="L24" s="6"/>
      <c r="M24" s="6"/>
      <c r="N24" s="6"/>
      <c r="O24" s="6"/>
      <c r="P24" s="6"/>
      <c r="Q24" s="6"/>
      <c r="R24" s="6"/>
      <c r="S24" s="6"/>
      <c r="T24" s="6"/>
      <c r="U24" s="6"/>
      <c r="V24" s="6"/>
      <c r="W24" s="6"/>
      <c r="X24" s="6"/>
      <c r="Y24" s="6"/>
      <c r="Z24" s="6"/>
      <c r="AA24" s="6"/>
      <c r="AB24" s="8"/>
      <c r="AC24" s="8"/>
      <c r="AD24" s="6"/>
      <c r="AE24" s="6"/>
      <c r="AF24" s="6"/>
      <c r="AG24" s="6"/>
      <c r="AH24" s="18" t="e">
        <f>IF(VLOOKUP($A24,PrekladHlav!$A:$H,1)=$A24,VLOOKUP($A24,PrekladHlav!$A:$H,#REF!),0)</f>
        <v>#REF!</v>
      </c>
      <c r="AI24" s="6"/>
      <c r="AJ24" s="19" t="s">
        <v>20</v>
      </c>
      <c r="AK24" s="19" t="s">
        <v>21</v>
      </c>
      <c r="AL24" s="11"/>
      <c r="AM24" s="19" t="s">
        <v>21</v>
      </c>
      <c r="AN24" s="19" t="s">
        <v>19</v>
      </c>
      <c r="AO24" s="19" t="s">
        <v>20</v>
      </c>
      <c r="AP24" s="19">
        <v>7</v>
      </c>
      <c r="AQ24" s="6"/>
      <c r="AR24" s="6"/>
    </row>
    <row r="25" spans="1:44">
      <c r="A25" s="5">
        <v>18</v>
      </c>
      <c r="H25" s="11" t="e">
        <f>IF(VLOOKUP($A25,PrekladHlav!$A:$H,1)=$A25,VLOOKUP($A25,PrekladHlav!$A:$H,#REF!),0)</f>
        <v>#REF!</v>
      </c>
      <c r="I25" s="6"/>
      <c r="J25" s="6"/>
      <c r="K25" s="6"/>
      <c r="L25" s="6"/>
      <c r="M25" s="6"/>
      <c r="N25" s="6"/>
      <c r="O25" s="6"/>
      <c r="P25" s="6"/>
      <c r="Q25" s="6"/>
      <c r="R25" s="6"/>
      <c r="S25" s="6"/>
      <c r="T25" s="6"/>
      <c r="U25" s="6"/>
      <c r="V25" s="6"/>
      <c r="W25" s="6"/>
      <c r="X25" s="6"/>
      <c r="Y25" s="6"/>
      <c r="Z25" s="6"/>
      <c r="AA25" s="6"/>
      <c r="AB25" s="8"/>
      <c r="AC25" s="8"/>
      <c r="AD25" s="6"/>
      <c r="AE25" s="6"/>
      <c r="AF25" s="6"/>
      <c r="AG25" s="6"/>
      <c r="AH25" s="11"/>
      <c r="AI25" s="6"/>
      <c r="AJ25" s="9"/>
      <c r="AK25" s="9"/>
      <c r="AL25" s="11"/>
      <c r="AM25" s="9"/>
      <c r="AN25" s="9"/>
      <c r="AO25" s="9"/>
      <c r="AP25" s="9"/>
      <c r="AQ25" s="6"/>
      <c r="AR25" s="6"/>
    </row>
    <row r="26" spans="1:44">
      <c r="A26" s="5">
        <v>19</v>
      </c>
      <c r="B26" s="5">
        <v>20</v>
      </c>
      <c r="C26" s="5">
        <v>21</v>
      </c>
      <c r="H26" s="11"/>
      <c r="I26" s="17" t="s">
        <v>18</v>
      </c>
      <c r="J26" s="6" t="e">
        <f>IF(VLOOKUP($A26,PrekladHlav!$A:$H,1)=$A26,VLOOKUP($A26,PrekladHlav!$A:$H,#REF!),0)</f>
        <v>#REF!</v>
      </c>
      <c r="K26" s="6"/>
      <c r="L26" s="6"/>
      <c r="M26" s="6"/>
      <c r="N26" s="6"/>
      <c r="O26" s="6"/>
      <c r="P26" s="6"/>
      <c r="Q26" s="6"/>
      <c r="R26" s="17" t="s">
        <v>18</v>
      </c>
      <c r="S26" s="6" t="e">
        <f>IF(VLOOKUP($B26,PrekladHlav!$A:$H,1)=$B26,VLOOKUP($B26,PrekladHlav!$A:$H,#REF!),0)</f>
        <v>#REF!</v>
      </c>
      <c r="T26" s="6"/>
      <c r="U26" s="6"/>
      <c r="V26" s="6"/>
      <c r="W26" s="6"/>
      <c r="X26" s="6"/>
      <c r="Y26" s="6"/>
      <c r="Z26" s="6"/>
      <c r="AA26" s="6"/>
      <c r="AB26" s="8"/>
      <c r="AC26" s="8"/>
      <c r="AD26" s="6"/>
      <c r="AE26" s="17" t="s">
        <v>18</v>
      </c>
      <c r="AF26" s="6" t="e">
        <f>IF(VLOOKUP($C26,PrekladHlav!$A:$H,1)=$C26,VLOOKUP($C26,PrekladHlav!$A:$H,#REF!),0)</f>
        <v>#REF!</v>
      </c>
      <c r="AG26" s="6"/>
      <c r="AH26" s="11"/>
      <c r="AI26" s="6"/>
      <c r="AJ26" s="9"/>
      <c r="AK26" s="9"/>
      <c r="AL26" s="11"/>
      <c r="AM26" s="9"/>
      <c r="AN26" s="9"/>
      <c r="AO26" s="9"/>
      <c r="AP26" s="9"/>
      <c r="AQ26" s="6"/>
      <c r="AR26" s="6"/>
    </row>
    <row r="27" spans="1:44">
      <c r="H27" s="6"/>
      <c r="I27" s="6"/>
      <c r="J27" s="6"/>
      <c r="K27" s="6"/>
      <c r="L27" s="6"/>
      <c r="M27" s="6"/>
      <c r="N27" s="6"/>
      <c r="O27" s="6"/>
      <c r="P27" s="6"/>
      <c r="Q27" s="6"/>
      <c r="R27" s="6"/>
      <c r="S27" s="6"/>
      <c r="T27" s="6"/>
      <c r="U27" s="6"/>
      <c r="V27" s="6"/>
      <c r="W27" s="6"/>
      <c r="X27" s="6"/>
      <c r="Y27" s="6"/>
      <c r="Z27" s="6"/>
      <c r="AA27" s="6"/>
      <c r="AB27" s="8"/>
      <c r="AC27" s="8"/>
      <c r="AD27" s="6"/>
      <c r="AE27" s="6"/>
      <c r="AF27" s="6"/>
      <c r="AG27" s="6"/>
      <c r="AH27" s="11"/>
      <c r="AI27" s="6"/>
      <c r="AJ27" s="9"/>
      <c r="AK27" s="9"/>
      <c r="AL27" s="11"/>
      <c r="AM27" s="9"/>
      <c r="AN27" s="9"/>
      <c r="AO27" s="9"/>
      <c r="AP27" s="9"/>
      <c r="AQ27" s="6"/>
      <c r="AR27" s="6"/>
    </row>
    <row r="28" spans="1:44">
      <c r="H28" s="6"/>
      <c r="I28" s="6"/>
      <c r="J28" s="6"/>
      <c r="K28" s="6"/>
      <c r="L28" s="6"/>
      <c r="M28" s="6"/>
      <c r="N28" s="6"/>
      <c r="O28" s="6"/>
      <c r="P28" s="6"/>
      <c r="Q28" s="6"/>
      <c r="R28" s="6"/>
      <c r="S28" s="6"/>
      <c r="T28" s="6"/>
      <c r="U28" s="6"/>
      <c r="V28" s="6"/>
      <c r="W28" s="6"/>
      <c r="X28" s="6"/>
      <c r="Y28" s="6"/>
      <c r="Z28" s="6"/>
      <c r="AA28" s="6"/>
      <c r="AB28" s="8"/>
      <c r="AC28" s="8"/>
      <c r="AD28" s="6"/>
      <c r="AE28" s="6"/>
      <c r="AF28" s="6"/>
      <c r="AG28" s="6"/>
      <c r="AH28" s="11"/>
      <c r="AI28" s="6"/>
      <c r="AJ28" s="9"/>
      <c r="AK28" s="9"/>
      <c r="AL28" s="11"/>
      <c r="AM28" s="9"/>
      <c r="AN28" s="9"/>
      <c r="AO28" s="9"/>
      <c r="AP28" s="9"/>
      <c r="AQ28" s="6"/>
      <c r="AR28" s="6"/>
    </row>
    <row r="29" spans="1:44">
      <c r="A29" s="5">
        <v>24</v>
      </c>
      <c r="H29" s="11" t="e">
        <f>IF(VLOOKUP($A29,PrekladHlav!$A:$H,1)=$A29,VLOOKUP($A29,PrekladHlav!$A:$H,#REF!),0)</f>
        <v>#REF!</v>
      </c>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row>
    <row r="30" spans="1:44">
      <c r="H30" s="16" t="str">
        <f>MID(VstupHlavička!$B$6,1,1)</f>
        <v/>
      </c>
      <c r="I30" s="16" t="str">
        <f>MID(VstupHlavička!$B$6,2,1)</f>
        <v/>
      </c>
      <c r="J30" s="16" t="str">
        <f>MID(VstupHlavička!$B$6,3,1)</f>
        <v/>
      </c>
      <c r="K30" s="16" t="str">
        <f>MID(VstupHlavička!$B$6,4,1)</f>
        <v/>
      </c>
      <c r="L30" s="16" t="str">
        <f>MID(VstupHlavička!$B$6,5,1)</f>
        <v/>
      </c>
      <c r="M30" s="16" t="str">
        <f>MID(VstupHlavička!$B$6,6,1)</f>
        <v/>
      </c>
      <c r="N30" s="16" t="str">
        <f>MID(VstupHlavička!$B$6,7,1)</f>
        <v/>
      </c>
      <c r="O30" s="16" t="str">
        <f>MID(VstupHlavička!$B$6,8,1)</f>
        <v/>
      </c>
      <c r="P30" s="16" t="str">
        <f>MID(VstupHlavička!$B$6,9,1)</f>
        <v/>
      </c>
      <c r="Q30" s="16" t="str">
        <f>MID(VstupHlavička!$B$6,10,1)</f>
        <v/>
      </c>
      <c r="R30" s="16" t="str">
        <f>MID(VstupHlavička!$B$6,11,1)</f>
        <v/>
      </c>
      <c r="S30" s="16" t="str">
        <f>MID(VstupHlavička!$B$6,12,1)</f>
        <v/>
      </c>
      <c r="T30" s="16" t="str">
        <f>MID(VstupHlavička!$B$6,13,1)</f>
        <v/>
      </c>
      <c r="U30" s="16" t="str">
        <f>MID(VstupHlavička!$B$6,14,1)</f>
        <v/>
      </c>
      <c r="V30" s="16" t="str">
        <f>MID(VstupHlavička!$B$6,15,1)</f>
        <v/>
      </c>
      <c r="W30" s="16" t="str">
        <f>MID(VstupHlavička!$B$6,16,1)</f>
        <v/>
      </c>
      <c r="X30" s="16" t="str">
        <f>MID(VstupHlavička!$B$6,17,1)</f>
        <v/>
      </c>
      <c r="Y30" s="16" t="str">
        <f>MID(VstupHlavička!$B$6,18,1)</f>
        <v/>
      </c>
      <c r="Z30" s="16" t="str">
        <f>MID(VstupHlavička!$B$6,19,1)</f>
        <v/>
      </c>
      <c r="AA30" s="16" t="str">
        <f>MID(VstupHlavička!$B$6,20,1)</f>
        <v/>
      </c>
      <c r="AB30" s="16" t="str">
        <f>MID(VstupHlavička!$B$6,21,1)</f>
        <v/>
      </c>
      <c r="AC30" s="16" t="str">
        <f>MID(VstupHlavička!$B$6,22,1)</f>
        <v/>
      </c>
      <c r="AD30" s="16" t="str">
        <f>MID(VstupHlavička!$B$6,23,1)</f>
        <v/>
      </c>
      <c r="AE30" s="16" t="str">
        <f>MID(VstupHlavička!$B$6,24,1)</f>
        <v/>
      </c>
      <c r="AF30" s="16" t="str">
        <f>MID(VstupHlavička!$B$6,25,1)</f>
        <v/>
      </c>
      <c r="AG30" s="16" t="str">
        <f>MID(VstupHlavička!$B$6,26,1)</f>
        <v/>
      </c>
      <c r="AH30" s="16" t="str">
        <f>MID(VstupHlavička!$B$6,27,1)</f>
        <v/>
      </c>
      <c r="AI30" s="16" t="str">
        <f>MID(VstupHlavička!$B$6,28,1)</f>
        <v/>
      </c>
      <c r="AJ30" s="16" t="str">
        <f>MID(VstupHlavička!$B$6,29,1)</f>
        <v/>
      </c>
      <c r="AK30" s="16" t="str">
        <f>MID(VstupHlavička!$B$6,30,1)</f>
        <v/>
      </c>
      <c r="AL30" s="16" t="str">
        <f>MID(VstupHlavička!$B$6,31,1)</f>
        <v/>
      </c>
      <c r="AM30" s="16" t="str">
        <f>MID(VstupHlavička!$B$6,32,1)</f>
        <v/>
      </c>
      <c r="AN30" s="16" t="str">
        <f>MID(VstupHlavička!$B$6,33,1)</f>
        <v/>
      </c>
      <c r="AO30" s="16" t="str">
        <f>MID(VstupHlavička!$B$6,34,1)</f>
        <v/>
      </c>
      <c r="AP30" s="16" t="str">
        <f>MID(VstupHlavička!$B$6,35,1)</f>
        <v/>
      </c>
      <c r="AQ30" s="16" t="str">
        <f>MID(VstupHlavička!$B$6,36,1)</f>
        <v/>
      </c>
      <c r="AR30" s="6"/>
    </row>
    <row r="31" spans="1:44">
      <c r="H31" s="16" t="str">
        <f>MID(VstupHlavička!$B$6,37,1)</f>
        <v/>
      </c>
      <c r="I31" s="16" t="str">
        <f>MID(VstupHlavička!$B$6,38,1)</f>
        <v/>
      </c>
      <c r="J31" s="16" t="str">
        <f>MID(VstupHlavička!$B$6,39,1)</f>
        <v/>
      </c>
      <c r="K31" s="16" t="str">
        <f>MID(VstupHlavička!$B$6,40,1)</f>
        <v/>
      </c>
      <c r="L31" s="16" t="str">
        <f>MID(VstupHlavička!$B$6,41,1)</f>
        <v/>
      </c>
      <c r="M31" s="16" t="str">
        <f>MID(VstupHlavička!$B$6,42,1)</f>
        <v/>
      </c>
      <c r="N31" s="16" t="str">
        <f>MID(VstupHlavička!$B$6,43,1)</f>
        <v/>
      </c>
      <c r="O31" s="16" t="str">
        <f>MID(VstupHlavička!$B$6,44,1)</f>
        <v/>
      </c>
      <c r="P31" s="16" t="str">
        <f>MID(VstupHlavička!$B$6,45,1)</f>
        <v/>
      </c>
      <c r="Q31" s="16" t="str">
        <f>MID(VstupHlavička!$B$6,46,1)</f>
        <v/>
      </c>
      <c r="R31" s="16" t="str">
        <f>MID(VstupHlavička!$B$6,47,1)</f>
        <v/>
      </c>
      <c r="S31" s="16" t="str">
        <f>MID(VstupHlavička!$B$6,48,1)</f>
        <v/>
      </c>
      <c r="T31" s="16" t="str">
        <f>MID(VstupHlavička!$B$6,49,1)</f>
        <v/>
      </c>
      <c r="U31" s="16" t="str">
        <f>MID(VstupHlavička!$B$6,50,1)</f>
        <v/>
      </c>
      <c r="V31" s="16" t="str">
        <f>MID(VstupHlavička!$B$6,51,1)</f>
        <v/>
      </c>
      <c r="W31" s="16" t="str">
        <f>MID(VstupHlavička!$B$6,52,1)</f>
        <v/>
      </c>
      <c r="X31" s="16" t="str">
        <f>MID(VstupHlavička!$B$6,53,1)</f>
        <v/>
      </c>
      <c r="Y31" s="16" t="str">
        <f>MID(VstupHlavička!$B$6,54,1)</f>
        <v/>
      </c>
      <c r="Z31" s="16" t="str">
        <f>MID(VstupHlavička!$B$6,55,1)</f>
        <v/>
      </c>
      <c r="AA31" s="16" t="str">
        <f>MID(VstupHlavička!$B$6,56,1)</f>
        <v/>
      </c>
      <c r="AB31" s="16" t="str">
        <f>MID(VstupHlavička!$B$6,57,1)</f>
        <v/>
      </c>
      <c r="AC31" s="16" t="str">
        <f>MID(VstupHlavička!$B$6,58,1)</f>
        <v/>
      </c>
      <c r="AD31" s="16" t="str">
        <f>MID(VstupHlavička!$B$6,59,1)</f>
        <v/>
      </c>
      <c r="AE31" s="16" t="str">
        <f>MID(VstupHlavička!$B$6,60,1)</f>
        <v/>
      </c>
      <c r="AF31" s="16" t="str">
        <f>MID(VstupHlavička!$B$6,61,1)</f>
        <v/>
      </c>
      <c r="AG31" s="16" t="str">
        <f>MID(VstupHlavička!$B$6,62,1)</f>
        <v/>
      </c>
      <c r="AH31" s="16" t="str">
        <f>MID(VstupHlavička!$B$6,63,1)</f>
        <v/>
      </c>
      <c r="AI31" s="16" t="str">
        <f>MID(VstupHlavička!$B$6,64,1)</f>
        <v/>
      </c>
      <c r="AJ31" s="16" t="str">
        <f>MID(VstupHlavička!$B$6,65,1)</f>
        <v/>
      </c>
      <c r="AK31" s="16" t="str">
        <f>MID(VstupHlavička!$B$6,66,1)</f>
        <v/>
      </c>
      <c r="AL31" s="16" t="str">
        <f>MID(VstupHlavička!$B$6,67,1)</f>
        <v/>
      </c>
      <c r="AM31" s="16" t="str">
        <f>MID(VstupHlavička!$B$6,68,1)</f>
        <v/>
      </c>
      <c r="AN31" s="16" t="str">
        <f>MID(VstupHlavička!$B$6,69,1)</f>
        <v/>
      </c>
      <c r="AO31" s="16" t="str">
        <f>MID(VstupHlavička!$B$6,70,1)</f>
        <v/>
      </c>
      <c r="AP31" s="16" t="str">
        <f>MID(VstupHlavička!$B$6,71,1)</f>
        <v/>
      </c>
      <c r="AQ31" s="16" t="str">
        <f>MID(VstupHlavička!$B$6,72,1)</f>
        <v/>
      </c>
      <c r="AR31" s="6"/>
    </row>
    <row r="32" spans="1:44">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c r="A33" s="5">
        <v>25</v>
      </c>
      <c r="H33" s="11" t="e">
        <f>IF(VLOOKUP($A33,PrekladHlav!$A:$H,1)=$A33,VLOOKUP($A33,PrekladHlav!$A:$H,#REF!),0)</f>
        <v>#REF!</v>
      </c>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c r="H34" s="16" t="str">
        <f>MID(VstupHlavička!$B$7,1,1)</f>
        <v/>
      </c>
      <c r="I34" s="16" t="str">
        <f>MID(VstupHlavička!$B$7,2,1)</f>
        <v/>
      </c>
      <c r="J34" s="16" t="str">
        <f>MID(VstupHlavička!$B$7,3,1)</f>
        <v/>
      </c>
      <c r="K34" s="16" t="str">
        <f>MID(VstupHlavička!$B$7,4,1)</f>
        <v/>
      </c>
      <c r="L34" s="16" t="str">
        <f>MID(VstupHlavička!$B$7,5,1)</f>
        <v/>
      </c>
      <c r="M34" s="16" t="str">
        <f>MID(VstupHlavička!$B$7,6,1)</f>
        <v/>
      </c>
      <c r="N34" s="16" t="str">
        <f>MID(VstupHlavička!$B$7,7,1)</f>
        <v/>
      </c>
      <c r="O34" s="16" t="str">
        <f>MID(VstupHlavička!$B$7,8,1)</f>
        <v/>
      </c>
      <c r="P34" s="16" t="str">
        <f>MID(VstupHlavička!$B$7,9,1)</f>
        <v/>
      </c>
      <c r="Q34" s="16" t="str">
        <f>MID(VstupHlavička!$B$7,10,1)</f>
        <v/>
      </c>
      <c r="R34" s="16" t="str">
        <f>MID(VstupHlavička!$B$7,11,1)</f>
        <v/>
      </c>
      <c r="S34" s="16" t="str">
        <f>MID(VstupHlavička!$B$7,12,1)</f>
        <v/>
      </c>
      <c r="T34" s="16" t="str">
        <f>MID(VstupHlavička!$B$7,13,1)</f>
        <v/>
      </c>
      <c r="U34" s="16" t="str">
        <f>MID(VstupHlavička!$B$7,14,1)</f>
        <v/>
      </c>
      <c r="V34" s="16" t="str">
        <f>MID(VstupHlavička!$B$7,15,1)</f>
        <v/>
      </c>
      <c r="W34" s="16" t="str">
        <f>MID(VstupHlavička!$B$7,16,1)</f>
        <v/>
      </c>
      <c r="X34" s="16" t="str">
        <f>MID(VstupHlavička!$B$7,17,1)</f>
        <v/>
      </c>
      <c r="Y34" s="16" t="str">
        <f>MID(VstupHlavička!$B$7,18,1)</f>
        <v/>
      </c>
      <c r="Z34" s="16" t="str">
        <f>MID(VstupHlavička!$B$7,19,1)</f>
        <v/>
      </c>
      <c r="AA34" s="16" t="str">
        <f>MID(VstupHlavička!$B$7,20,1)</f>
        <v/>
      </c>
      <c r="AB34" s="16" t="str">
        <f>MID(VstupHlavička!$B$7,21,1)</f>
        <v/>
      </c>
      <c r="AC34" s="16" t="str">
        <f>MID(VstupHlavička!$B$7,22,1)</f>
        <v/>
      </c>
      <c r="AD34" s="16" t="str">
        <f>MID(VstupHlavička!$B$7,23,1)</f>
        <v/>
      </c>
      <c r="AE34" s="16" t="str">
        <f>MID(VstupHlavička!$B$7,24,1)</f>
        <v/>
      </c>
      <c r="AF34" s="16" t="str">
        <f>MID(VstupHlavička!$B$7,25,1)</f>
        <v/>
      </c>
      <c r="AG34" s="16" t="str">
        <f>MID(VstupHlavička!$B$7,26,1)</f>
        <v/>
      </c>
      <c r="AH34" s="16" t="str">
        <f>MID(VstupHlavička!$B$7,27,1)</f>
        <v/>
      </c>
      <c r="AI34" s="16" t="str">
        <f>MID(VstupHlavička!$B$7,28,1)</f>
        <v/>
      </c>
      <c r="AJ34" s="16" t="str">
        <f>MID(VstupHlavička!$B$7,29,1)</f>
        <v/>
      </c>
      <c r="AK34" s="16" t="str">
        <f>MID(VstupHlavička!$B$7,30,1)</f>
        <v/>
      </c>
      <c r="AL34" s="16" t="str">
        <f>MID(VstupHlavička!$B$7,31,1)</f>
        <v/>
      </c>
      <c r="AM34" s="16" t="str">
        <f>MID(VstupHlavička!$B$7,32,1)</f>
        <v/>
      </c>
      <c r="AN34" s="16" t="str">
        <f>MID(VstupHlavička!$B$7,33,1)</f>
        <v/>
      </c>
      <c r="AO34" s="16" t="str">
        <f>MID(VstupHlavička!$B$7,34,1)</f>
        <v/>
      </c>
      <c r="AP34" s="16" t="str">
        <f>MID(VstupHlavička!$B$7,35,1)</f>
        <v/>
      </c>
      <c r="AQ34" s="16" t="str">
        <f>MID(VstupHlavička!$B$7,36,1)</f>
        <v/>
      </c>
      <c r="AR34" s="6"/>
    </row>
    <row r="35" spans="1:44">
      <c r="H35" s="16" t="str">
        <f>MID(VstupHlavička!$B$7,37,1)</f>
        <v/>
      </c>
      <c r="I35" s="16" t="str">
        <f>MID(VstupHlavička!$B$7,38,1)</f>
        <v/>
      </c>
      <c r="J35" s="16" t="str">
        <f>MID(VstupHlavička!$B$7,39,1)</f>
        <v/>
      </c>
      <c r="K35" s="16" t="str">
        <f>MID(VstupHlavička!$B$7,40,1)</f>
        <v/>
      </c>
      <c r="L35" s="16" t="str">
        <f>MID(VstupHlavička!$B$7,41,1)</f>
        <v/>
      </c>
      <c r="M35" s="16" t="str">
        <f>MID(VstupHlavička!$B$7,42,1)</f>
        <v/>
      </c>
      <c r="N35" s="16" t="str">
        <f>MID(VstupHlavička!$B$7,43,1)</f>
        <v/>
      </c>
      <c r="O35" s="16" t="str">
        <f>MID(VstupHlavička!$B$7,44,1)</f>
        <v/>
      </c>
      <c r="P35" s="16" t="str">
        <f>MID(VstupHlavička!$B$7,45,1)</f>
        <v/>
      </c>
      <c r="Q35" s="16" t="str">
        <f>MID(VstupHlavička!$B$7,46,1)</f>
        <v/>
      </c>
      <c r="R35" s="16" t="str">
        <f>MID(VstupHlavička!$B$7,47,1)</f>
        <v/>
      </c>
      <c r="S35" s="16" t="str">
        <f>MID(VstupHlavička!$B$7,48,1)</f>
        <v/>
      </c>
      <c r="T35" s="16" t="str">
        <f>MID(VstupHlavička!$B$7,49,1)</f>
        <v/>
      </c>
      <c r="U35" s="16" t="str">
        <f>MID(VstupHlavička!$B$7,50,1)</f>
        <v/>
      </c>
      <c r="V35" s="16" t="str">
        <f>MID(VstupHlavička!$B$7,51,1)</f>
        <v/>
      </c>
      <c r="W35" s="16" t="str">
        <f>MID(VstupHlavička!$B$7,52,1)</f>
        <v/>
      </c>
      <c r="X35" s="16" t="str">
        <f>MID(VstupHlavička!$B$7,53,1)</f>
        <v/>
      </c>
      <c r="Y35" s="16" t="str">
        <f>MID(VstupHlavička!$B$7,54,1)</f>
        <v/>
      </c>
      <c r="Z35" s="16" t="str">
        <f>MID(VstupHlavička!$B$7,55,1)</f>
        <v/>
      </c>
      <c r="AA35" s="16" t="str">
        <f>MID(VstupHlavička!$B$7,56,1)</f>
        <v/>
      </c>
      <c r="AB35" s="16" t="str">
        <f>MID(VstupHlavička!$B$7,57,1)</f>
        <v/>
      </c>
      <c r="AC35" s="16" t="str">
        <f>MID(VstupHlavička!$B$7,58,1)</f>
        <v/>
      </c>
      <c r="AD35" s="16" t="str">
        <f>MID(VstupHlavička!$B$7,59,1)</f>
        <v/>
      </c>
      <c r="AE35" s="16" t="str">
        <f>MID(VstupHlavička!$B$7,60,1)</f>
        <v/>
      </c>
      <c r="AF35" s="16" t="str">
        <f>MID(VstupHlavička!$B$7,61,1)</f>
        <v/>
      </c>
      <c r="AG35" s="16" t="str">
        <f>MID(VstupHlavička!$B$7,62,1)</f>
        <v/>
      </c>
      <c r="AH35" s="16" t="str">
        <f>MID(VstupHlavička!$B$7,63,1)</f>
        <v/>
      </c>
      <c r="AI35" s="16" t="str">
        <f>MID(VstupHlavička!$B$7,64,1)</f>
        <v/>
      </c>
      <c r="AJ35" s="16" t="str">
        <f>MID(VstupHlavička!$B$7,65,1)</f>
        <v/>
      </c>
      <c r="AK35" s="16" t="str">
        <f>MID(VstupHlavička!$B$7,66,1)</f>
        <v/>
      </c>
      <c r="AL35" s="16" t="str">
        <f>MID(VstupHlavička!$B$7,67,1)</f>
        <v/>
      </c>
      <c r="AM35" s="16" t="str">
        <f>MID(VstupHlavička!$B$7,68,1)</f>
        <v/>
      </c>
      <c r="AN35" s="16" t="str">
        <f>MID(VstupHlavička!$B$7,69,1)</f>
        <v/>
      </c>
      <c r="AO35" s="16" t="str">
        <f>MID(VstupHlavička!$B$7,70,1)</f>
        <v/>
      </c>
      <c r="AP35" s="16" t="str">
        <f>MID(VstupHlavička!$B$7,71,1)</f>
        <v/>
      </c>
      <c r="AQ35" s="16" t="str">
        <f>MID(VstupHlavička!$B$7,72,1)</f>
        <v/>
      </c>
      <c r="AR35" s="6"/>
    </row>
    <row r="36" spans="1:44">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row>
    <row r="37" spans="1:44">
      <c r="A37" s="5">
        <v>26</v>
      </c>
      <c r="B37" s="5">
        <v>27</v>
      </c>
      <c r="H37" s="11" t="e">
        <f>IF(VLOOKUP($A37,PrekladHlav!$A:$H,1)=$A37,VLOOKUP($A37,PrekladHlav!$A:$H,#REF!),0)</f>
        <v>#REF!</v>
      </c>
      <c r="I37" s="6"/>
      <c r="J37" s="6"/>
      <c r="K37" s="6"/>
      <c r="L37" s="6"/>
      <c r="M37" s="6"/>
      <c r="N37" s="11" t="e">
        <f>IF(VLOOKUP($B37,PrekladHlav!$A:$H,1)=$B37,VLOOKUP($B37,PrekladHlav!$A:$H,#REF!),0)</f>
        <v>#REF!</v>
      </c>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row>
    <row r="38" spans="1:44">
      <c r="H38" s="16" t="str">
        <f>MID(VstupHlavička!$B$8,1,1)</f>
        <v/>
      </c>
      <c r="I38" s="16" t="str">
        <f>MID(VstupHlavička!$B$8,2,1)</f>
        <v/>
      </c>
      <c r="J38" s="16" t="str">
        <f>MID(VstupHlavička!$B$8,3,1)</f>
        <v/>
      </c>
      <c r="K38" s="16" t="str">
        <f>MID(VstupHlavička!$B$8,4,1)</f>
        <v/>
      </c>
      <c r="L38" s="16" t="str">
        <f>MID(VstupHlavička!$B$8,5,1)</f>
        <v/>
      </c>
      <c r="M38" s="22"/>
      <c r="N38" s="16" t="str">
        <f>MID(VstupHlavička!$B$9,1,1)</f>
        <v/>
      </c>
      <c r="O38" s="16" t="str">
        <f>MID(VstupHlavička!$B$9,2,1)</f>
        <v/>
      </c>
      <c r="P38" s="16" t="str">
        <f>MID(VstupHlavička!$B$9,3,1)</f>
        <v/>
      </c>
      <c r="Q38" s="16" t="str">
        <f>MID(VstupHlavička!$B$9,4,1)</f>
        <v/>
      </c>
      <c r="R38" s="16" t="str">
        <f>MID(VstupHlavička!$B$9,5,1)</f>
        <v/>
      </c>
      <c r="S38" s="16" t="str">
        <f>MID(VstupHlavička!$B$9,6,1)</f>
        <v/>
      </c>
      <c r="T38" s="16" t="str">
        <f>MID(VstupHlavička!$B$9,7,1)</f>
        <v/>
      </c>
      <c r="U38" s="16" t="str">
        <f>MID(VstupHlavička!$B$9,8,1)</f>
        <v/>
      </c>
      <c r="V38" s="16" t="str">
        <f>MID(VstupHlavička!$B$9,9,1)</f>
        <v/>
      </c>
      <c r="W38" s="16" t="str">
        <f>MID(VstupHlavička!$B$9,10,1)</f>
        <v/>
      </c>
      <c r="X38" s="16" t="str">
        <f>MID(VstupHlavička!$B$9,11,1)</f>
        <v/>
      </c>
      <c r="Y38" s="16" t="str">
        <f>MID(VstupHlavička!$B$9,12,1)</f>
        <v/>
      </c>
      <c r="Z38" s="16" t="str">
        <f>MID(VstupHlavička!$B$9,13,1)</f>
        <v/>
      </c>
      <c r="AA38" s="16" t="str">
        <f>MID(VstupHlavička!$B$9,14,1)</f>
        <v/>
      </c>
      <c r="AB38" s="16" t="str">
        <f>MID(VstupHlavička!$B$9,15,1)</f>
        <v/>
      </c>
      <c r="AC38" s="16" t="str">
        <f>MID(VstupHlavička!$B$9,16,1)</f>
        <v/>
      </c>
      <c r="AD38" s="16" t="str">
        <f>MID(VstupHlavička!$B$9,17,1)</f>
        <v/>
      </c>
      <c r="AE38" s="16" t="str">
        <f>MID(VstupHlavička!$B$9,18,1)</f>
        <v/>
      </c>
      <c r="AF38" s="16" t="str">
        <f>MID(VstupHlavička!$B$9,19,1)</f>
        <v/>
      </c>
      <c r="AG38" s="16" t="str">
        <f>MID(VstupHlavička!$B$9,20,1)</f>
        <v/>
      </c>
      <c r="AH38" s="16" t="str">
        <f>MID(VstupHlavička!$B$9,21,1)</f>
        <v/>
      </c>
      <c r="AI38" s="16" t="str">
        <f>MID(VstupHlavička!$B$9,22,1)</f>
        <v/>
      </c>
      <c r="AJ38" s="16" t="str">
        <f>MID(VstupHlavička!$B$9,23,1)</f>
        <v/>
      </c>
      <c r="AK38" s="16" t="str">
        <f>MID(VstupHlavička!$B$9,24,1)</f>
        <v/>
      </c>
      <c r="AL38" s="16" t="str">
        <f>MID(VstupHlavička!$B$9,25,1)</f>
        <v/>
      </c>
      <c r="AM38" s="16" t="str">
        <f>MID(VstupHlavička!$B$9,26,1)</f>
        <v/>
      </c>
      <c r="AN38" s="16" t="str">
        <f>MID(VstupHlavička!$B$9,27,1)</f>
        <v/>
      </c>
      <c r="AO38" s="16" t="str">
        <f>MID(VstupHlavička!$B$9,28,1)</f>
        <v/>
      </c>
      <c r="AP38" s="16" t="str">
        <f>MID(VstupHlavička!$B$9,29,1)</f>
        <v/>
      </c>
      <c r="AQ38" s="16" t="str">
        <f>MID(VstupHlavička!$B$9,30,1)</f>
        <v/>
      </c>
      <c r="AR38" s="6"/>
    </row>
    <row r="39" spans="1:44">
      <c r="H39" s="20"/>
      <c r="I39" s="20"/>
      <c r="J39" s="20"/>
      <c r="K39" s="20"/>
      <c r="L39" s="20"/>
      <c r="M39" s="22"/>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6"/>
    </row>
    <row r="40" spans="1:44">
      <c r="A40" s="5">
        <v>28</v>
      </c>
      <c r="H40" s="11" t="e">
        <f>IF(VLOOKUP($A40,PrekladHlav!$A:$H,1)=$A40,VLOOKUP($A40,PrekladHlav!$A:$H,#REF!),0)</f>
        <v>#REF!</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0"/>
      <c r="AN40" s="20"/>
      <c r="AO40" s="20"/>
      <c r="AP40" s="20"/>
      <c r="AQ40" s="20"/>
      <c r="AR40" s="6"/>
    </row>
    <row r="41" spans="1:44">
      <c r="H41" s="16" t="str">
        <f>MID(VstupHlavička!$B$16,1,1)</f>
        <v/>
      </c>
      <c r="I41" s="16" t="str">
        <f>MID(VstupHlavička!$B$16,2,1)</f>
        <v/>
      </c>
      <c r="J41" s="16" t="str">
        <f>MID(VstupHlavička!$B$16,3,1)</f>
        <v/>
      </c>
      <c r="K41" s="16" t="str">
        <f>MID(VstupHlavička!$B$16,4,1)</f>
        <v/>
      </c>
      <c r="L41" s="16" t="str">
        <f>MID(VstupHlavička!$B$16,5,1)</f>
        <v/>
      </c>
      <c r="M41" s="16" t="str">
        <f>MID(VstupHlavička!$B$16,6,1)</f>
        <v/>
      </c>
      <c r="N41" s="16" t="str">
        <f>MID(VstupHlavička!$B$16,7,1)</f>
        <v/>
      </c>
      <c r="O41" s="16" t="str">
        <f>MID(VstupHlavička!$B$16,8,1)</f>
        <v/>
      </c>
      <c r="P41" s="16" t="str">
        <f>MID(VstupHlavička!$B$16,9,1)</f>
        <v/>
      </c>
      <c r="Q41" s="16" t="str">
        <f>MID(VstupHlavička!$B$16,10,1)</f>
        <v/>
      </c>
      <c r="R41" s="16" t="str">
        <f>MID(VstupHlavička!$B$16,11,1)</f>
        <v/>
      </c>
      <c r="S41" s="16" t="str">
        <f>MID(VstupHlavička!$B$16,12,1)</f>
        <v/>
      </c>
      <c r="T41" s="16" t="str">
        <f>MID(VstupHlavička!$B$16,13,1)</f>
        <v/>
      </c>
      <c r="U41" s="16" t="str">
        <f>MID(VstupHlavička!$B$16,14,1)</f>
        <v/>
      </c>
      <c r="V41" s="16" t="str">
        <f>MID(VstupHlavička!$B$16,15,1)</f>
        <v/>
      </c>
      <c r="W41" s="16" t="str">
        <f>MID(VstupHlavička!$B$16,16,1)</f>
        <v/>
      </c>
      <c r="X41" s="16" t="str">
        <f>MID(VstupHlavička!$B$16,17,1)</f>
        <v/>
      </c>
      <c r="Y41" s="16" t="str">
        <f>MID(VstupHlavička!$B$16,18,1)</f>
        <v/>
      </c>
      <c r="Z41" s="16" t="str">
        <f>MID(VstupHlavička!$B$16,19,1)</f>
        <v/>
      </c>
      <c r="AA41" s="16" t="str">
        <f>MID(VstupHlavička!$B$16,20,1)</f>
        <v/>
      </c>
      <c r="AB41" s="16" t="str">
        <f>MID(VstupHlavička!$B$16,21,1)</f>
        <v/>
      </c>
      <c r="AC41" s="16" t="str">
        <f>MID(VstupHlavička!$B$16,22,1)</f>
        <v/>
      </c>
      <c r="AD41" s="16" t="str">
        <f>MID(VstupHlavička!$B$16,23,1)</f>
        <v/>
      </c>
      <c r="AE41" s="16" t="str">
        <f>MID(VstupHlavička!$B$16,24,1)</f>
        <v/>
      </c>
      <c r="AF41" s="16" t="str">
        <f>MID(VstupHlavička!$B$16,25,1)</f>
        <v/>
      </c>
      <c r="AG41" s="16" t="str">
        <f>MID(VstupHlavička!$B$16,26,1)</f>
        <v/>
      </c>
      <c r="AH41" s="16" t="str">
        <f>MID(VstupHlavička!$B$16,27,1)</f>
        <v/>
      </c>
      <c r="AI41" s="16" t="str">
        <f>MID(VstupHlavička!$B$16,28,1)</f>
        <v/>
      </c>
      <c r="AJ41" s="16" t="str">
        <f>MID(VstupHlavička!$B$16,29,1)</f>
        <v/>
      </c>
      <c r="AK41" s="16" t="str">
        <f>MID(VstupHlavička!$B$16,30,1)</f>
        <v/>
      </c>
      <c r="AL41" s="16" t="str">
        <f>MID(VstupHlavička!$B$16,31,1)</f>
        <v/>
      </c>
      <c r="AM41" s="16" t="str">
        <f>MID(VstupHlavička!$B$16,32,1)</f>
        <v/>
      </c>
      <c r="AN41" s="16" t="str">
        <f>MID(VstupHlavička!$B$16,33,1)</f>
        <v/>
      </c>
      <c r="AO41" s="16" t="str">
        <f>MID(VstupHlavička!$B$16,34,1)</f>
        <v/>
      </c>
      <c r="AP41" s="16" t="str">
        <f>MID(VstupHlavička!$B$16,35,1)</f>
        <v/>
      </c>
      <c r="AQ41" s="16" t="str">
        <f>MID(VstupHlavička!$B$16,36,1)</f>
        <v/>
      </c>
      <c r="AR41" s="6"/>
    </row>
    <row r="42" spans="1:44">
      <c r="H42" s="16" t="str">
        <f>MID(VstupHlavička!$B$16,37,1)</f>
        <v/>
      </c>
      <c r="I42" s="16" t="str">
        <f>MID(VstupHlavička!$B$16,38,1)</f>
        <v/>
      </c>
      <c r="J42" s="16" t="str">
        <f>MID(VstupHlavička!$B$16,39,1)</f>
        <v/>
      </c>
      <c r="K42" s="16" t="str">
        <f>MID(VstupHlavička!$B$16,40,1)</f>
        <v/>
      </c>
      <c r="L42" s="16" t="str">
        <f>MID(VstupHlavička!$B$16,41,1)</f>
        <v/>
      </c>
      <c r="M42" s="16" t="str">
        <f>MID(VstupHlavička!$B$16,42,1)</f>
        <v/>
      </c>
      <c r="N42" s="16" t="str">
        <f>MID(VstupHlavička!$B$16,43,1)</f>
        <v/>
      </c>
      <c r="O42" s="16" t="str">
        <f>MID(VstupHlavička!$B$16,44,1)</f>
        <v/>
      </c>
      <c r="P42" s="16" t="str">
        <f>MID(VstupHlavička!$B$16,45,1)</f>
        <v/>
      </c>
      <c r="Q42" s="16" t="str">
        <f>MID(VstupHlavička!$B$16,46,1)</f>
        <v/>
      </c>
      <c r="R42" s="16" t="str">
        <f>MID(VstupHlavička!$B$16,47,1)</f>
        <v/>
      </c>
      <c r="S42" s="16" t="str">
        <f>MID(VstupHlavička!$B$16,48,1)</f>
        <v/>
      </c>
      <c r="T42" s="16" t="str">
        <f>MID(VstupHlavička!$B$16,49,1)</f>
        <v/>
      </c>
      <c r="U42" s="16" t="str">
        <f>MID(VstupHlavička!$B$16,50,1)</f>
        <v/>
      </c>
      <c r="V42" s="16" t="str">
        <f>MID(VstupHlavička!$B$16,51,1)</f>
        <v/>
      </c>
      <c r="W42" s="16" t="str">
        <f>MID(VstupHlavička!$B$16,52,1)</f>
        <v/>
      </c>
      <c r="X42" s="16" t="str">
        <f>MID(VstupHlavička!$B$16,53,1)</f>
        <v/>
      </c>
      <c r="Y42" s="16" t="str">
        <f>MID(VstupHlavička!$B$16,54,1)</f>
        <v/>
      </c>
      <c r="Z42" s="16" t="str">
        <f>MID(VstupHlavička!$B$16,55,1)</f>
        <v/>
      </c>
      <c r="AA42" s="16" t="str">
        <f>MID(VstupHlavička!$B$16,56,1)</f>
        <v/>
      </c>
      <c r="AB42" s="16" t="str">
        <f>MID(VstupHlavička!$B$16,57,1)</f>
        <v/>
      </c>
      <c r="AC42" s="16" t="str">
        <f>MID(VstupHlavička!$B$16,58,1)</f>
        <v/>
      </c>
      <c r="AD42" s="16" t="str">
        <f>MID(VstupHlavička!$B$16,59,1)</f>
        <v/>
      </c>
      <c r="AE42" s="16" t="str">
        <f>MID(VstupHlavička!$B$16,60,1)</f>
        <v/>
      </c>
      <c r="AF42" s="16" t="str">
        <f>MID(VstupHlavička!$B$16,61,1)</f>
        <v/>
      </c>
      <c r="AG42" s="16" t="str">
        <f>MID(VstupHlavička!$B$16,62,1)</f>
        <v/>
      </c>
      <c r="AH42" s="16" t="str">
        <f>MID(VstupHlavička!$B$16,63,1)</f>
        <v/>
      </c>
      <c r="AI42" s="16" t="str">
        <f>MID(VstupHlavička!$B$16,64,1)</f>
        <v/>
      </c>
      <c r="AJ42" s="16" t="str">
        <f>MID(VstupHlavička!$B$16,65,1)</f>
        <v/>
      </c>
      <c r="AK42" s="16" t="str">
        <f>MID(VstupHlavička!$B$16,66,1)</f>
        <v/>
      </c>
      <c r="AL42" s="16" t="str">
        <f>MID(VstupHlavička!$B$16,67,1)</f>
        <v/>
      </c>
      <c r="AM42" s="16" t="str">
        <f>MID(VstupHlavička!$B$16,68,1)</f>
        <v/>
      </c>
      <c r="AN42" s="16" t="str">
        <f>MID(VstupHlavička!$B$16,69,1)</f>
        <v/>
      </c>
      <c r="AO42" s="16" t="str">
        <f>MID(VstupHlavička!$B$16,70,1)</f>
        <v/>
      </c>
      <c r="AP42" s="16" t="str">
        <f>MID(VstupHlavička!$B$16,71,1)</f>
        <v/>
      </c>
      <c r="AQ42" s="16" t="str">
        <f>MID(VstupHlavička!$B$16,72,1)</f>
        <v/>
      </c>
      <c r="AR42" s="6"/>
    </row>
    <row r="43" spans="1:44">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row>
    <row r="44" spans="1:44">
      <c r="A44" s="5">
        <v>29</v>
      </c>
      <c r="B44" s="5">
        <v>30</v>
      </c>
      <c r="H44" s="11" t="e">
        <f>IF(VLOOKUP($A44,PrekladHlav!$A:$H,1)=$A44,VLOOKUP($A44,PrekladHlav!$A:$H,#REF!),0)</f>
        <v>#REF!</v>
      </c>
      <c r="I44" s="6"/>
      <c r="J44" s="6"/>
      <c r="K44" s="6"/>
      <c r="L44" s="6"/>
      <c r="M44" s="6"/>
      <c r="N44" s="6"/>
      <c r="O44" s="6"/>
      <c r="P44" s="6"/>
      <c r="Q44" s="6"/>
      <c r="R44" s="6"/>
      <c r="S44" s="6"/>
      <c r="T44" s="6"/>
      <c r="U44" s="6"/>
      <c r="V44" s="6"/>
      <c r="W44" s="6"/>
      <c r="X44" s="11" t="e">
        <f>IF(VLOOKUP($B44,PrekladHlav!$A:$H,1)=$B44,VLOOKUP($B44,PrekladHlav!$A:$H,#REF!),0)</f>
        <v>#REF!</v>
      </c>
      <c r="Y44" s="6"/>
      <c r="Z44" s="6"/>
      <c r="AA44" s="6"/>
      <c r="AB44" s="6"/>
      <c r="AC44" s="6"/>
      <c r="AD44" s="6"/>
      <c r="AE44" s="6"/>
      <c r="AF44" s="6"/>
      <c r="AG44" s="6"/>
      <c r="AH44" s="6"/>
      <c r="AI44" s="6"/>
      <c r="AJ44" s="6"/>
      <c r="AK44" s="6"/>
      <c r="AL44" s="6"/>
      <c r="AM44" s="6"/>
      <c r="AN44" s="6"/>
      <c r="AO44" s="6"/>
      <c r="AP44" s="6"/>
      <c r="AQ44" s="6"/>
      <c r="AR44" s="6"/>
    </row>
    <row r="45" spans="1:44">
      <c r="H45" s="16" t="str">
        <f>MID(VstupHlavička!$B$10,1,1)</f>
        <v/>
      </c>
      <c r="I45" s="16" t="str">
        <f>MID(VstupHlavička!$B$10,2,1)</f>
        <v/>
      </c>
      <c r="J45" s="16" t="str">
        <f>MID(VstupHlavička!$B$10,3,1)</f>
        <v/>
      </c>
      <c r="K45" s="16" t="str">
        <f>MID(VstupHlavička!$B$10,4,1)</f>
        <v/>
      </c>
      <c r="L45" s="16" t="str">
        <f>MID(VstupHlavička!$B$10,5,1)</f>
        <v/>
      </c>
      <c r="M45" s="16" t="str">
        <f>MID(VstupHlavička!$B$10,6,1)</f>
        <v/>
      </c>
      <c r="N45" s="16" t="str">
        <f>MID(VstupHlavička!$B$10,7,1)</f>
        <v/>
      </c>
      <c r="O45" s="16" t="str">
        <f>MID(VstupHlavička!$B$10,8,1)</f>
        <v/>
      </c>
      <c r="P45" s="16" t="str">
        <f>MID(VstupHlavička!$B$10,9,1)</f>
        <v/>
      </c>
      <c r="Q45" s="16" t="str">
        <f>MID(VstupHlavička!$B$10,10,1)</f>
        <v/>
      </c>
      <c r="R45" s="16" t="str">
        <f>MID(VstupHlavička!$B$10,11,1)</f>
        <v/>
      </c>
      <c r="S45" s="16" t="str">
        <f>MID(VstupHlavička!$B$10,12,1)</f>
        <v/>
      </c>
      <c r="T45" s="16" t="str">
        <f>MID(VstupHlavička!$B$10,13,1)</f>
        <v/>
      </c>
      <c r="U45" s="16" t="str">
        <f>MID(VstupHlavička!$B$10,14,1)</f>
        <v/>
      </c>
      <c r="V45" s="20"/>
      <c r="W45" s="6"/>
      <c r="X45" s="16" t="str">
        <f>MID(VstupHlavička!$B$11,1,1)</f>
        <v/>
      </c>
      <c r="Y45" s="16" t="str">
        <f>MID(VstupHlavička!$B$11,2,1)</f>
        <v/>
      </c>
      <c r="Z45" s="16" t="str">
        <f>MID(VstupHlavička!$B$11,3,1)</f>
        <v/>
      </c>
      <c r="AA45" s="16" t="str">
        <f>MID(VstupHlavička!$B$11,4,1)</f>
        <v/>
      </c>
      <c r="AB45" s="16" t="str">
        <f>MID(VstupHlavička!$B$11,5,1)</f>
        <v/>
      </c>
      <c r="AC45" s="16" t="str">
        <f>MID(VstupHlavička!$B$11,6,1)</f>
        <v/>
      </c>
      <c r="AD45" s="16" t="str">
        <f>MID(VstupHlavička!$B$11,7,1)</f>
        <v/>
      </c>
      <c r="AE45" s="16" t="str">
        <f>MID(VstupHlavička!$B$11,8,1)</f>
        <v/>
      </c>
      <c r="AF45" s="16" t="str">
        <f>MID(VstupHlavička!$B$11,9,1)</f>
        <v/>
      </c>
      <c r="AG45" s="16" t="str">
        <f>MID(VstupHlavička!$B$11,10,1)</f>
        <v/>
      </c>
      <c r="AH45" s="16" t="str">
        <f>MID(VstupHlavička!$B$11,11,1)</f>
        <v/>
      </c>
      <c r="AI45" s="16" t="str">
        <f>MID(VstupHlavička!$B$11,12,1)</f>
        <v/>
      </c>
      <c r="AJ45" s="16" t="str">
        <f>MID(VstupHlavička!$B$11,13,1)</f>
        <v/>
      </c>
      <c r="AK45" s="16" t="str">
        <f>MID(VstupHlavička!$B$11,14,1)</f>
        <v/>
      </c>
      <c r="AL45" s="20"/>
      <c r="AM45" s="22"/>
      <c r="AN45" s="22"/>
      <c r="AO45" s="22"/>
      <c r="AP45" s="22"/>
      <c r="AQ45" s="22"/>
      <c r="AR45" s="6"/>
    </row>
    <row r="46" spans="1:44">
      <c r="H46" s="20"/>
      <c r="I46" s="20"/>
      <c r="J46" s="20"/>
      <c r="K46" s="20"/>
      <c r="L46" s="20"/>
      <c r="M46" s="20"/>
      <c r="N46" s="20"/>
      <c r="O46" s="22"/>
      <c r="P46" s="20"/>
      <c r="Q46" s="20"/>
      <c r="R46" s="20"/>
      <c r="S46" s="20"/>
      <c r="T46" s="20"/>
      <c r="U46" s="20"/>
      <c r="V46" s="20"/>
      <c r="W46" s="20"/>
      <c r="X46" s="20"/>
      <c r="Y46" s="20"/>
      <c r="Z46" s="22"/>
      <c r="AA46" s="20"/>
      <c r="AB46" s="20"/>
      <c r="AC46" s="20"/>
      <c r="AD46" s="20"/>
      <c r="AE46" s="20"/>
      <c r="AF46" s="20"/>
      <c r="AG46" s="20"/>
      <c r="AH46" s="20"/>
      <c r="AI46" s="20"/>
      <c r="AJ46" s="20"/>
      <c r="AK46" s="20"/>
      <c r="AL46" s="20"/>
      <c r="AM46" s="22"/>
      <c r="AN46" s="22"/>
      <c r="AO46" s="22"/>
      <c r="AP46" s="22"/>
      <c r="AQ46" s="22"/>
      <c r="AR46" s="6"/>
    </row>
    <row r="47" spans="1:44">
      <c r="A47" s="5">
        <v>31</v>
      </c>
      <c r="H47" s="11" t="e">
        <f>IF(VLOOKUP($A47,PrekladHlav!$A:$H,1)=$A47,VLOOKUP($A47,PrekladHlav!$A:$H,#REF!),0)</f>
        <v>#REF!</v>
      </c>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22"/>
      <c r="AM47" s="22"/>
      <c r="AN47" s="22"/>
      <c r="AO47" s="22"/>
      <c r="AP47" s="22"/>
      <c r="AQ47" s="22"/>
      <c r="AR47" s="6"/>
    </row>
    <row r="48" spans="1:44">
      <c r="H48" s="16" t="str">
        <f>MID(VstupHlavička!$B$12,1,1)</f>
        <v/>
      </c>
      <c r="I48" s="16" t="str">
        <f>MID(VstupHlavička!$B$12,2,1)</f>
        <v/>
      </c>
      <c r="J48" s="16" t="str">
        <f>MID(VstupHlavička!$B$12,3,1)</f>
        <v/>
      </c>
      <c r="K48" s="16" t="str">
        <f>MID(VstupHlavička!$B$12,4,1)</f>
        <v/>
      </c>
      <c r="L48" s="16" t="str">
        <f>MID(VstupHlavička!$B$12,5,1)</f>
        <v/>
      </c>
      <c r="M48" s="16" t="str">
        <f>MID(VstupHlavička!$B$12,6,1)</f>
        <v/>
      </c>
      <c r="N48" s="16" t="str">
        <f>MID(VstupHlavička!$B$12,7,1)</f>
        <v/>
      </c>
      <c r="O48" s="16" t="str">
        <f>MID(VstupHlavička!$B$12,8,1)</f>
        <v/>
      </c>
      <c r="P48" s="16" t="str">
        <f>MID(VstupHlavička!$B$12,9,1)</f>
        <v/>
      </c>
      <c r="Q48" s="16" t="str">
        <f>MID(VstupHlavička!$B$12,10,1)</f>
        <v/>
      </c>
      <c r="R48" s="16" t="str">
        <f>MID(VstupHlavička!$B$12,11,1)</f>
        <v/>
      </c>
      <c r="S48" s="16" t="str">
        <f>MID(VstupHlavička!$B$12,12,1)</f>
        <v/>
      </c>
      <c r="T48" s="16" t="str">
        <f>MID(VstupHlavička!$B$12,13,1)</f>
        <v/>
      </c>
      <c r="U48" s="16" t="str">
        <f>MID(VstupHlavička!$B$12,14,1)</f>
        <v/>
      </c>
      <c r="V48" s="16" t="str">
        <f>MID(VstupHlavička!$B$12,15,1)</f>
        <v/>
      </c>
      <c r="W48" s="16" t="str">
        <f>MID(VstupHlavička!$B$12,16,1)</f>
        <v/>
      </c>
      <c r="X48" s="16" t="str">
        <f>MID(VstupHlavička!$B$12,17,1)</f>
        <v/>
      </c>
      <c r="Y48" s="16" t="str">
        <f>MID(VstupHlavička!$B$12,18,1)</f>
        <v/>
      </c>
      <c r="Z48" s="16" t="str">
        <f>MID(VstupHlavička!$B$12,19,1)</f>
        <v/>
      </c>
      <c r="AA48" s="16" t="str">
        <f>MID(VstupHlavička!$B$12,20,1)</f>
        <v/>
      </c>
      <c r="AB48" s="16" t="str">
        <f>MID(VstupHlavička!$B$12,21,1)</f>
        <v/>
      </c>
      <c r="AC48" s="16" t="str">
        <f>MID(VstupHlavička!$B$12,22,1)</f>
        <v/>
      </c>
      <c r="AD48" s="16" t="str">
        <f>MID(VstupHlavička!$B$12,23,1)</f>
        <v/>
      </c>
      <c r="AE48" s="16" t="str">
        <f>MID(VstupHlavička!$B$12,24,1)</f>
        <v/>
      </c>
      <c r="AF48" s="16" t="str">
        <f>MID(VstupHlavička!$B$12,25,1)</f>
        <v/>
      </c>
      <c r="AG48" s="16" t="str">
        <f>MID(VstupHlavička!$B$12,26,1)</f>
        <v/>
      </c>
      <c r="AH48" s="16" t="str">
        <f>MID(VstupHlavička!$B$12,27,1)</f>
        <v/>
      </c>
      <c r="AI48" s="16" t="str">
        <f>MID(VstupHlavička!$B$12,28,1)</f>
        <v/>
      </c>
      <c r="AJ48" s="16" t="str">
        <f>MID(VstupHlavička!$B$12,29,1)</f>
        <v/>
      </c>
      <c r="AK48" s="16" t="str">
        <f>MID(VstupHlavička!$B$12,30,1)</f>
        <v/>
      </c>
      <c r="AL48" s="22"/>
      <c r="AM48" s="22"/>
      <c r="AN48" s="22"/>
      <c r="AO48" s="22"/>
      <c r="AP48" s="22"/>
      <c r="AQ48" s="22"/>
      <c r="AR48" s="6"/>
    </row>
    <row r="49" spans="1:44">
      <c r="H49" s="6"/>
      <c r="I49" s="6"/>
      <c r="J49" s="6"/>
      <c r="K49" s="6"/>
      <c r="L49" s="6"/>
      <c r="M49" s="6"/>
      <c r="N49" s="6"/>
      <c r="O49" s="6"/>
      <c r="P49" s="6"/>
      <c r="Q49" s="6"/>
      <c r="R49" s="6"/>
      <c r="S49" s="6"/>
      <c r="T49" s="6"/>
      <c r="U49" s="6"/>
      <c r="V49" s="6"/>
      <c r="W49" s="6"/>
      <c r="X49" s="8"/>
      <c r="Y49" s="8"/>
      <c r="Z49" s="8"/>
      <c r="AA49" s="8"/>
      <c r="AB49" s="8"/>
      <c r="AC49" s="8"/>
      <c r="AD49" s="8"/>
      <c r="AE49" s="8"/>
      <c r="AF49" s="8"/>
      <c r="AG49" s="8"/>
      <c r="AH49" s="8"/>
      <c r="AI49" s="8"/>
      <c r="AJ49" s="8"/>
      <c r="AK49" s="8"/>
      <c r="AL49" s="8"/>
      <c r="AM49" s="8"/>
      <c r="AN49" s="8"/>
      <c r="AO49" s="8"/>
      <c r="AP49" s="8"/>
      <c r="AQ49" s="8"/>
      <c r="AR49" s="6"/>
    </row>
    <row r="50" spans="1:44" ht="12.75" customHeight="1">
      <c r="A50" s="5">
        <v>32</v>
      </c>
      <c r="B50" s="5">
        <v>33</v>
      </c>
      <c r="C50" s="5">
        <v>34</v>
      </c>
      <c r="H50" s="362" t="e">
        <f>IF(VLOOKUP($A50,PrekladHlav!$A:$H,1)=$A50,VLOOKUP($A50,PrekladHlav!$A:$H,#REF!),0)</f>
        <v>#REF!</v>
      </c>
      <c r="I50" s="363"/>
      <c r="J50" s="363"/>
      <c r="K50" s="363"/>
      <c r="L50" s="363"/>
      <c r="M50" s="363"/>
      <c r="N50" s="501" t="s">
        <v>4861</v>
      </c>
      <c r="O50" s="501"/>
      <c r="P50" s="501"/>
      <c r="Q50" s="501"/>
      <c r="R50" s="501"/>
      <c r="S50" s="501"/>
      <c r="T50" s="501"/>
      <c r="U50" s="501"/>
      <c r="V50" s="501"/>
      <c r="W50" s="502"/>
      <c r="X50" s="507" t="s">
        <v>4862</v>
      </c>
      <c r="Y50" s="501"/>
      <c r="Z50" s="501"/>
      <c r="AA50" s="501"/>
      <c r="AB50" s="501"/>
      <c r="AC50" s="501"/>
      <c r="AD50" s="501"/>
      <c r="AE50" s="501"/>
      <c r="AF50" s="501"/>
      <c r="AG50" s="502"/>
      <c r="AH50" s="507" t="s">
        <v>4863</v>
      </c>
      <c r="AI50" s="501"/>
      <c r="AJ50" s="501"/>
      <c r="AK50" s="501"/>
      <c r="AL50" s="501"/>
      <c r="AM50" s="501"/>
      <c r="AN50" s="501"/>
      <c r="AO50" s="501"/>
      <c r="AP50" s="501"/>
      <c r="AQ50" s="502"/>
      <c r="AR50" s="6"/>
    </row>
    <row r="51" spans="1:44">
      <c r="H51" s="510">
        <f>IFERROR(VstupHlavička!$B$13,"0 ")</f>
        <v>0</v>
      </c>
      <c r="I51" s="511"/>
      <c r="J51" s="511"/>
      <c r="K51" s="511"/>
      <c r="L51" s="511"/>
      <c r="M51" s="512"/>
      <c r="N51" s="503"/>
      <c r="O51" s="503"/>
      <c r="P51" s="503"/>
      <c r="Q51" s="503"/>
      <c r="R51" s="503"/>
      <c r="S51" s="503"/>
      <c r="T51" s="503"/>
      <c r="U51" s="503"/>
      <c r="V51" s="503"/>
      <c r="W51" s="504"/>
      <c r="X51" s="508"/>
      <c r="Y51" s="503"/>
      <c r="Z51" s="503"/>
      <c r="AA51" s="503"/>
      <c r="AB51" s="503"/>
      <c r="AC51" s="503"/>
      <c r="AD51" s="503"/>
      <c r="AE51" s="503"/>
      <c r="AF51" s="503"/>
      <c r="AG51" s="504"/>
      <c r="AH51" s="508"/>
      <c r="AI51" s="503"/>
      <c r="AJ51" s="503"/>
      <c r="AK51" s="503"/>
      <c r="AL51" s="503"/>
      <c r="AM51" s="503"/>
      <c r="AN51" s="503"/>
      <c r="AO51" s="503"/>
      <c r="AP51" s="503"/>
      <c r="AQ51" s="504"/>
      <c r="AR51" s="6"/>
    </row>
    <row r="52" spans="1:44">
      <c r="H52" s="510"/>
      <c r="I52" s="511"/>
      <c r="J52" s="511"/>
      <c r="K52" s="511"/>
      <c r="L52" s="511"/>
      <c r="M52" s="512"/>
      <c r="N52" s="503"/>
      <c r="O52" s="503"/>
      <c r="P52" s="503"/>
      <c r="Q52" s="503"/>
      <c r="R52" s="503"/>
      <c r="S52" s="503"/>
      <c r="T52" s="503"/>
      <c r="U52" s="503"/>
      <c r="V52" s="503"/>
      <c r="W52" s="504"/>
      <c r="X52" s="508"/>
      <c r="Y52" s="503"/>
      <c r="Z52" s="503"/>
      <c r="AA52" s="503"/>
      <c r="AB52" s="503"/>
      <c r="AC52" s="503"/>
      <c r="AD52" s="503"/>
      <c r="AE52" s="503"/>
      <c r="AF52" s="503"/>
      <c r="AG52" s="504"/>
      <c r="AH52" s="508"/>
      <c r="AI52" s="503"/>
      <c r="AJ52" s="503"/>
      <c r="AK52" s="503"/>
      <c r="AL52" s="503"/>
      <c r="AM52" s="503"/>
      <c r="AN52" s="503"/>
      <c r="AO52" s="503"/>
      <c r="AP52" s="503"/>
      <c r="AQ52" s="504"/>
      <c r="AR52" s="6"/>
    </row>
    <row r="53" spans="1:44">
      <c r="H53" s="513"/>
      <c r="I53" s="514"/>
      <c r="J53" s="514"/>
      <c r="K53" s="514"/>
      <c r="L53" s="514"/>
      <c r="M53" s="515"/>
      <c r="N53" s="503"/>
      <c r="O53" s="503"/>
      <c r="P53" s="503"/>
      <c r="Q53" s="503"/>
      <c r="R53" s="503"/>
      <c r="S53" s="503"/>
      <c r="T53" s="503"/>
      <c r="U53" s="503"/>
      <c r="V53" s="503"/>
      <c r="W53" s="504"/>
      <c r="X53" s="508"/>
      <c r="Y53" s="503"/>
      <c r="Z53" s="503"/>
      <c r="AA53" s="503"/>
      <c r="AB53" s="503"/>
      <c r="AC53" s="503"/>
      <c r="AD53" s="503"/>
      <c r="AE53" s="503"/>
      <c r="AF53" s="503"/>
      <c r="AG53" s="504"/>
      <c r="AH53" s="508"/>
      <c r="AI53" s="503"/>
      <c r="AJ53" s="503"/>
      <c r="AK53" s="503"/>
      <c r="AL53" s="503"/>
      <c r="AM53" s="503"/>
      <c r="AN53" s="503"/>
      <c r="AO53" s="503"/>
      <c r="AP53" s="503"/>
      <c r="AQ53" s="504"/>
      <c r="AR53" s="6"/>
    </row>
    <row r="54" spans="1:44">
      <c r="H54" s="363" t="e">
        <f>IF(VLOOKUP($B50,PrekladHlav!$A:$H,1)=$B50,VLOOKUP($B50,PrekladHlav!$A:$H,#REF!),0)</f>
        <v>#REF!</v>
      </c>
      <c r="I54" s="364"/>
      <c r="J54" s="364"/>
      <c r="K54" s="364"/>
      <c r="L54" s="364"/>
      <c r="M54" s="364"/>
      <c r="N54" s="503"/>
      <c r="O54" s="503"/>
      <c r="P54" s="503"/>
      <c r="Q54" s="503"/>
      <c r="R54" s="503"/>
      <c r="S54" s="503"/>
      <c r="T54" s="503"/>
      <c r="U54" s="503"/>
      <c r="V54" s="503"/>
      <c r="W54" s="504"/>
      <c r="X54" s="508"/>
      <c r="Y54" s="503"/>
      <c r="Z54" s="503"/>
      <c r="AA54" s="503"/>
      <c r="AB54" s="503"/>
      <c r="AC54" s="503"/>
      <c r="AD54" s="503"/>
      <c r="AE54" s="503"/>
      <c r="AF54" s="503"/>
      <c r="AG54" s="504"/>
      <c r="AH54" s="508"/>
      <c r="AI54" s="503"/>
      <c r="AJ54" s="503"/>
      <c r="AK54" s="503"/>
      <c r="AL54" s="503"/>
      <c r="AM54" s="503"/>
      <c r="AN54" s="503"/>
      <c r="AO54" s="503"/>
      <c r="AP54" s="503"/>
      <c r="AQ54" s="504"/>
      <c r="AR54" s="6"/>
    </row>
    <row r="55" spans="1:44">
      <c r="H55" s="510">
        <f>VstupHlavička!$B$14</f>
        <v>0</v>
      </c>
      <c r="I55" s="511"/>
      <c r="J55" s="511"/>
      <c r="K55" s="511"/>
      <c r="L55" s="511"/>
      <c r="M55" s="512"/>
      <c r="N55" s="503"/>
      <c r="O55" s="503"/>
      <c r="P55" s="503"/>
      <c r="Q55" s="503"/>
      <c r="R55" s="503"/>
      <c r="S55" s="503"/>
      <c r="T55" s="503"/>
      <c r="U55" s="503"/>
      <c r="V55" s="503"/>
      <c r="W55" s="504"/>
      <c r="X55" s="508"/>
      <c r="Y55" s="503"/>
      <c r="Z55" s="503"/>
      <c r="AA55" s="503"/>
      <c r="AB55" s="503"/>
      <c r="AC55" s="503"/>
      <c r="AD55" s="503"/>
      <c r="AE55" s="503"/>
      <c r="AF55" s="503"/>
      <c r="AG55" s="504"/>
      <c r="AH55" s="508"/>
      <c r="AI55" s="503"/>
      <c r="AJ55" s="503"/>
      <c r="AK55" s="503"/>
      <c r="AL55" s="503"/>
      <c r="AM55" s="503"/>
      <c r="AN55" s="503"/>
      <c r="AO55" s="503"/>
      <c r="AP55" s="503"/>
      <c r="AQ55" s="504"/>
      <c r="AR55" s="6"/>
    </row>
    <row r="56" spans="1:44">
      <c r="H56" s="510"/>
      <c r="I56" s="511"/>
      <c r="J56" s="511"/>
      <c r="K56" s="511"/>
      <c r="L56" s="511"/>
      <c r="M56" s="512"/>
      <c r="N56" s="503"/>
      <c r="O56" s="503"/>
      <c r="P56" s="503"/>
      <c r="Q56" s="503"/>
      <c r="R56" s="503"/>
      <c r="S56" s="503"/>
      <c r="T56" s="503"/>
      <c r="U56" s="503"/>
      <c r="V56" s="503"/>
      <c r="W56" s="504"/>
      <c r="X56" s="508"/>
      <c r="Y56" s="503"/>
      <c r="Z56" s="503"/>
      <c r="AA56" s="503"/>
      <c r="AB56" s="503"/>
      <c r="AC56" s="503"/>
      <c r="AD56" s="503"/>
      <c r="AE56" s="503"/>
      <c r="AF56" s="503"/>
      <c r="AG56" s="504"/>
      <c r="AH56" s="508"/>
      <c r="AI56" s="503"/>
      <c r="AJ56" s="503"/>
      <c r="AK56" s="503"/>
      <c r="AL56" s="503"/>
      <c r="AM56" s="503"/>
      <c r="AN56" s="503"/>
      <c r="AO56" s="503"/>
      <c r="AP56" s="503"/>
      <c r="AQ56" s="504"/>
      <c r="AR56" s="6"/>
    </row>
    <row r="57" spans="1:44">
      <c r="H57" s="510"/>
      <c r="I57" s="511"/>
      <c r="J57" s="511"/>
      <c r="K57" s="511"/>
      <c r="L57" s="511"/>
      <c r="M57" s="512"/>
      <c r="N57" s="503"/>
      <c r="O57" s="503"/>
      <c r="P57" s="503"/>
      <c r="Q57" s="503"/>
      <c r="R57" s="503"/>
      <c r="S57" s="503"/>
      <c r="T57" s="503"/>
      <c r="U57" s="503"/>
      <c r="V57" s="503"/>
      <c r="W57" s="504"/>
      <c r="X57" s="508"/>
      <c r="Y57" s="503"/>
      <c r="Z57" s="503"/>
      <c r="AA57" s="503"/>
      <c r="AB57" s="503"/>
      <c r="AC57" s="503"/>
      <c r="AD57" s="503"/>
      <c r="AE57" s="503"/>
      <c r="AF57" s="503"/>
      <c r="AG57" s="504"/>
      <c r="AH57" s="508"/>
      <c r="AI57" s="503"/>
      <c r="AJ57" s="503"/>
      <c r="AK57" s="503"/>
      <c r="AL57" s="503"/>
      <c r="AM57" s="503"/>
      <c r="AN57" s="503"/>
      <c r="AO57" s="503"/>
      <c r="AP57" s="503"/>
      <c r="AQ57" s="504"/>
      <c r="AR57" s="6"/>
    </row>
    <row r="58" spans="1:44">
      <c r="H58" s="513"/>
      <c r="I58" s="514"/>
      <c r="J58" s="514"/>
      <c r="K58" s="514"/>
      <c r="L58" s="514"/>
      <c r="M58" s="515"/>
      <c r="N58" s="505"/>
      <c r="O58" s="505"/>
      <c r="P58" s="505"/>
      <c r="Q58" s="505"/>
      <c r="R58" s="505"/>
      <c r="S58" s="505"/>
      <c r="T58" s="505"/>
      <c r="U58" s="505"/>
      <c r="V58" s="505"/>
      <c r="W58" s="506"/>
      <c r="X58" s="509"/>
      <c r="Y58" s="505"/>
      <c r="Z58" s="505"/>
      <c r="AA58" s="505"/>
      <c r="AB58" s="505"/>
      <c r="AC58" s="505"/>
      <c r="AD58" s="505"/>
      <c r="AE58" s="505"/>
      <c r="AF58" s="505"/>
      <c r="AG58" s="506"/>
      <c r="AH58" s="509"/>
      <c r="AI58" s="505"/>
      <c r="AJ58" s="505"/>
      <c r="AK58" s="505"/>
      <c r="AL58" s="505"/>
      <c r="AM58" s="505"/>
      <c r="AN58" s="505"/>
      <c r="AO58" s="505"/>
      <c r="AP58" s="505"/>
      <c r="AQ58" s="506"/>
      <c r="AR58" s="6"/>
    </row>
    <row r="59" spans="1:44">
      <c r="AH59" s="365"/>
    </row>
    <row r="60" spans="1:44" ht="13.5">
      <c r="B60" s="24"/>
    </row>
    <row r="61" spans="1:44" ht="13.5">
      <c r="B61" s="24"/>
    </row>
    <row r="62" spans="1:44" ht="13.5">
      <c r="B62" s="24"/>
    </row>
    <row r="63" spans="1:44" ht="13.5">
      <c r="B63" s="24"/>
    </row>
    <row r="64" spans="1:44" ht="13.5">
      <c r="B64" s="24"/>
    </row>
    <row r="65" spans="2:2" ht="13.5">
      <c r="B65" s="24"/>
    </row>
    <row r="66" spans="2:2" ht="13.5">
      <c r="B66" s="24"/>
    </row>
    <row r="67" spans="2:2" ht="13.5">
      <c r="B67" s="24"/>
    </row>
    <row r="68" spans="2:2" ht="13.5">
      <c r="B68" s="24"/>
    </row>
    <row r="69" spans="2:2" ht="13.5">
      <c r="B69" s="24"/>
    </row>
    <row r="70" spans="2:2" ht="13.5">
      <c r="B70" s="24"/>
    </row>
    <row r="71" spans="2:2" ht="13.5">
      <c r="B71" s="24"/>
    </row>
    <row r="72" spans="2:2" ht="13.5">
      <c r="B72" s="24"/>
    </row>
    <row r="73" spans="2:2" ht="13.5">
      <c r="B73" s="24"/>
    </row>
    <row r="74" spans="2:2" ht="13.5">
      <c r="B74" s="24"/>
    </row>
    <row r="75" spans="2:2" ht="13.5">
      <c r="B75" s="24"/>
    </row>
    <row r="76" spans="2:2" ht="13.5">
      <c r="B76" s="24"/>
    </row>
    <row r="77" spans="2:2" ht="13.5">
      <c r="B77" s="24"/>
    </row>
    <row r="78" spans="2:2" ht="13.5">
      <c r="B78" s="24"/>
    </row>
    <row r="79" spans="2:2" ht="13.5">
      <c r="B79" s="24"/>
    </row>
    <row r="80" spans="2:2" ht="14.25">
      <c r="B80" s="25"/>
    </row>
    <row r="81" spans="1:25" ht="14.25">
      <c r="B81" s="26"/>
    </row>
    <row r="82" spans="1:25" ht="14.25">
      <c r="B82" s="25"/>
    </row>
    <row r="83" spans="1:25" ht="14.25">
      <c r="B83" s="25"/>
    </row>
    <row r="84" spans="1:25" ht="14.25">
      <c r="B84" s="26"/>
    </row>
    <row r="85" spans="1:25" ht="14.25">
      <c r="B85" s="26"/>
    </row>
    <row r="86" spans="1:25" ht="13.5">
      <c r="B86" s="27"/>
    </row>
    <row r="87" spans="1:25" s="29" customFormat="1" ht="14.25">
      <c r="A87" s="5"/>
      <c r="B87" s="28"/>
    </row>
    <row r="88" spans="1:25" s="29" customFormat="1" ht="14.25">
      <c r="A88" s="5"/>
      <c r="B88" s="28"/>
    </row>
    <row r="89" spans="1:25" s="29" customFormat="1" ht="14.25">
      <c r="A89" s="5"/>
      <c r="B89" s="28"/>
    </row>
    <row r="90" spans="1:25" s="29" customFormat="1" ht="14.25">
      <c r="A90" s="5"/>
      <c r="B90" s="30"/>
      <c r="R90" s="30"/>
      <c r="S90" s="30"/>
      <c r="T90" s="30"/>
      <c r="U90" s="30"/>
      <c r="V90" s="30"/>
      <c r="W90" s="30"/>
      <c r="X90" s="30"/>
    </row>
    <row r="91" spans="1:25" s="29" customFormat="1" ht="14.25">
      <c r="A91" s="5"/>
      <c r="B91" s="30"/>
      <c r="R91" s="30"/>
      <c r="S91" s="30"/>
      <c r="T91" s="30"/>
      <c r="U91" s="30"/>
      <c r="V91" s="30"/>
      <c r="W91" s="30"/>
      <c r="X91" s="30"/>
      <c r="Y91" s="30"/>
    </row>
    <row r="92" spans="1:25" s="29" customFormat="1">
      <c r="A92" s="5"/>
    </row>
    <row r="93" spans="1:25" s="29" customFormat="1">
      <c r="A93" s="5"/>
    </row>
  </sheetData>
  <sheetProtection formatCells="0" formatColumns="0" formatRows="0" insertColumns="0" insertRows="0" deleteColumns="0" deleteRows="0"/>
  <mergeCells count="15">
    <mergeCell ref="AH14:AP14"/>
    <mergeCell ref="AH19:AP21"/>
    <mergeCell ref="AR1:AX1"/>
    <mergeCell ref="I3:L3"/>
    <mergeCell ref="P4:AF5"/>
    <mergeCell ref="N7:AG7"/>
    <mergeCell ref="S8:T8"/>
    <mergeCell ref="V8:W8"/>
    <mergeCell ref="Y8:Z8"/>
    <mergeCell ref="AB8:AD8"/>
    <mergeCell ref="N50:W58"/>
    <mergeCell ref="X50:AG58"/>
    <mergeCell ref="AH50:AQ58"/>
    <mergeCell ref="H51:M53"/>
    <mergeCell ref="H55:M58"/>
  </mergeCells>
  <pageMargins left="0.70866141732283472" right="0.70866141732283472" top="0.78740157480314965" bottom="0.78740157480314965"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sheetPr>
    <tabColor theme="9" tint="0.59999389629810485"/>
  </sheetPr>
  <dimension ref="A1:AZ970"/>
  <sheetViews>
    <sheetView topLeftCell="A13" workbookViewId="0">
      <selection activeCell="I11" sqref="I11"/>
    </sheetView>
  </sheetViews>
  <sheetFormatPr defaultColWidth="9.140625" defaultRowHeight="12.75"/>
  <cols>
    <col min="1" max="1" width="6.42578125" style="32" customWidth="1"/>
    <col min="2" max="2" width="45.28515625" style="49" customWidth="1"/>
    <col min="3" max="3" width="0.140625" style="31" hidden="1" customWidth="1"/>
    <col min="4" max="4" width="16.42578125" style="51" customWidth="1"/>
    <col min="5" max="5" width="14" style="51" customWidth="1"/>
    <col min="6" max="6" width="17.42578125" style="51" customWidth="1"/>
    <col min="7" max="9" width="15.7109375" style="51" customWidth="1"/>
    <col min="10" max="10" width="1.5703125" style="3" hidden="1" customWidth="1"/>
    <col min="11" max="11" width="3.28515625" style="49" bestFit="1" customWidth="1"/>
    <col min="12" max="12" width="15.140625" style="49" customWidth="1"/>
    <col min="13" max="15" width="13.42578125" style="49" customWidth="1"/>
    <col min="16" max="16384" width="9.140625" style="3"/>
  </cols>
  <sheetData>
    <row r="1" spans="1:52">
      <c r="A1" s="391" t="s">
        <v>24</v>
      </c>
      <c r="B1" s="395" t="s">
        <v>25</v>
      </c>
      <c r="C1" s="395"/>
      <c r="D1" s="538" t="s">
        <v>26</v>
      </c>
      <c r="E1" s="539"/>
      <c r="F1" s="540"/>
      <c r="G1" s="396" t="s">
        <v>27</v>
      </c>
      <c r="H1" s="396" t="s">
        <v>28</v>
      </c>
      <c r="I1" s="397" t="s">
        <v>29</v>
      </c>
      <c r="J1" s="541"/>
      <c r="K1" s="541"/>
      <c r="L1" s="541"/>
      <c r="M1" s="541"/>
      <c r="N1" s="31"/>
      <c r="O1" s="31"/>
      <c r="AZ1" s="4"/>
    </row>
    <row r="2" spans="1:52">
      <c r="B2" s="542" t="s">
        <v>30</v>
      </c>
      <c r="C2" s="542"/>
      <c r="D2" s="542"/>
      <c r="E2" s="3"/>
      <c r="F2" s="398">
        <f>'HL KNIHA VYPOC'!D4</f>
        <v>4921885.04</v>
      </c>
      <c r="G2" s="398">
        <f>'HL KNIHA VYPOC'!E4</f>
        <v>2436653.09</v>
      </c>
      <c r="H2" s="398">
        <f>'HL KNIHA VYPOC'!F4</f>
        <v>2612770.2999999998</v>
      </c>
      <c r="I2" s="398">
        <f>'HL KNIHA VYPOC'!G4</f>
        <v>4745767.8300000029</v>
      </c>
      <c r="J2" s="33"/>
      <c r="K2" s="33"/>
      <c r="L2" s="543" t="s">
        <v>31</v>
      </c>
      <c r="M2" s="33"/>
      <c r="N2" s="31"/>
      <c r="O2" s="31"/>
    </row>
    <row r="3" spans="1:52">
      <c r="B3" s="542" t="s">
        <v>32</v>
      </c>
      <c r="C3" s="542"/>
      <c r="D3" s="542"/>
      <c r="E3" s="3"/>
      <c r="F3" s="398">
        <f>'HL KNIHA VYPOC'!D80</f>
        <v>553228.16</v>
      </c>
      <c r="G3" s="398">
        <f>'HL KNIHA VYPOC'!E80</f>
        <v>1141887.2999999998</v>
      </c>
      <c r="H3" s="398">
        <f>'HL KNIHA VYPOC'!F80</f>
        <v>1330595.8999999999</v>
      </c>
      <c r="I3" s="398">
        <f>'HL KNIHA VYPOC'!G80</f>
        <v>364519.56</v>
      </c>
      <c r="J3" s="33"/>
      <c r="K3" s="33"/>
      <c r="L3" s="543"/>
      <c r="M3" s="33"/>
      <c r="N3" s="31"/>
      <c r="O3" s="31"/>
    </row>
    <row r="4" spans="1:52">
      <c r="B4" s="542" t="s">
        <v>33</v>
      </c>
      <c r="C4" s="542"/>
      <c r="D4" s="542"/>
      <c r="E4" s="3"/>
      <c r="F4" s="398">
        <f>'HL KNIHA VYPOC'!D107</f>
        <v>-1373086.3400000022</v>
      </c>
      <c r="G4" s="398">
        <f>'HL KNIHA VYPOC'!E107</f>
        <v>14007118.180000002</v>
      </c>
      <c r="H4" s="398">
        <f>'HL KNIHA VYPOC'!F107</f>
        <v>14698150.809999999</v>
      </c>
      <c r="I4" s="398">
        <f>'HL KNIHA VYPOC'!G107</f>
        <v>-2064118.9700000002</v>
      </c>
      <c r="J4" s="33"/>
      <c r="K4" s="33"/>
      <c r="L4" s="543"/>
      <c r="M4" s="33"/>
      <c r="N4" s="31"/>
      <c r="O4" s="31"/>
    </row>
    <row r="5" spans="1:52">
      <c r="B5" s="542" t="s">
        <v>34</v>
      </c>
      <c r="C5" s="542"/>
      <c r="D5" s="542"/>
      <c r="E5" s="3"/>
      <c r="F5" s="398">
        <f>'HL KNIHA VYPOC'!D140</f>
        <v>1955610.1199999994</v>
      </c>
      <c r="G5" s="398">
        <f>'HL KNIHA VYPOC'!E140</f>
        <v>19701185.18</v>
      </c>
      <c r="H5" s="398">
        <f>'HL KNIHA VYPOC'!F140</f>
        <v>19298397.760000002</v>
      </c>
      <c r="I5" s="398">
        <f>'HL KNIHA VYPOC'!G140</f>
        <v>2358397.5399999996</v>
      </c>
      <c r="J5" s="33"/>
      <c r="K5" s="33"/>
      <c r="L5" s="543"/>
      <c r="M5" s="33"/>
      <c r="N5" s="31"/>
      <c r="O5" s="31"/>
    </row>
    <row r="6" spans="1:52">
      <c r="B6" s="542" t="s">
        <v>35</v>
      </c>
      <c r="C6" s="542"/>
      <c r="D6" s="542"/>
      <c r="E6" s="3"/>
      <c r="F6" s="398">
        <f>'HL KNIHA VYPOC'!D213</f>
        <v>-6057636.9800000004</v>
      </c>
      <c r="G6" s="398">
        <f>'HL KNIHA VYPOC'!E213</f>
        <v>2450233.1900000004</v>
      </c>
      <c r="H6" s="398">
        <f>'HL KNIHA VYPOC'!F213</f>
        <v>1755629.74</v>
      </c>
      <c r="I6" s="398">
        <f>'HL KNIHA VYPOC'!G213</f>
        <v>-5363033.53</v>
      </c>
      <c r="J6" s="33"/>
      <c r="K6" s="33"/>
      <c r="L6" s="543"/>
      <c r="M6" s="33"/>
      <c r="N6" s="31"/>
      <c r="O6" s="31"/>
    </row>
    <row r="7" spans="1:52">
      <c r="B7" s="542" t="s">
        <v>36</v>
      </c>
      <c r="C7" s="542"/>
      <c r="D7" s="542"/>
      <c r="E7" s="3"/>
      <c r="F7" s="398">
        <f>'HL KNIHA VYPOC'!D262</f>
        <v>-9.0949470177292824E-13</v>
      </c>
      <c r="G7" s="398">
        <f>'HL KNIHA VYPOC'!E262</f>
        <v>4722777.5500000007</v>
      </c>
      <c r="H7" s="398">
        <f>'HL KNIHA VYPOC'!F262</f>
        <v>79868.5</v>
      </c>
      <c r="I7" s="398">
        <f>'HL KNIHA VYPOC'!G262</f>
        <v>4642909.0500000007</v>
      </c>
      <c r="J7" s="33"/>
      <c r="K7" s="33"/>
      <c r="L7" s="543"/>
      <c r="M7" s="33"/>
      <c r="N7" s="31"/>
      <c r="O7" s="31"/>
    </row>
    <row r="8" spans="1:52">
      <c r="B8" s="542" t="s">
        <v>37</v>
      </c>
      <c r="C8" s="542"/>
      <c r="D8" s="542"/>
      <c r="E8" s="3"/>
      <c r="F8" s="398">
        <f>'HL KNIHA VYPOC'!D349</f>
        <v>0</v>
      </c>
      <c r="G8" s="398">
        <f>'HL KNIHA VYPOC'!E349</f>
        <v>55311.89</v>
      </c>
      <c r="H8" s="398">
        <f>'HL KNIHA VYPOC'!F349</f>
        <v>4739753.37</v>
      </c>
      <c r="I8" s="398">
        <f>'HL KNIHA VYPOC'!G349</f>
        <v>-4684441.4799999995</v>
      </c>
      <c r="J8" s="33"/>
      <c r="K8" s="33"/>
      <c r="L8" s="543"/>
      <c r="M8" s="33"/>
      <c r="N8" s="31"/>
      <c r="O8" s="31"/>
    </row>
    <row r="9" spans="1:52">
      <c r="B9" s="528" t="s">
        <v>38</v>
      </c>
      <c r="C9" s="528"/>
      <c r="D9" s="528"/>
      <c r="E9" s="3"/>
      <c r="F9" s="398">
        <f>SUM(F2:F8)</f>
        <v>-2.7948772185482085E-9</v>
      </c>
      <c r="G9" s="398">
        <f>SUM(G2:G8)</f>
        <v>44515166.379999995</v>
      </c>
      <c r="H9" s="398">
        <f>SUM(H2:H8)</f>
        <v>44515166.379999995</v>
      </c>
      <c r="I9" s="398">
        <f>SUM(I2:I8)</f>
        <v>0</v>
      </c>
      <c r="J9" s="33"/>
      <c r="K9" s="33"/>
      <c r="L9" s="543"/>
      <c r="M9" s="33"/>
      <c r="N9" s="31"/>
      <c r="O9" s="31"/>
    </row>
    <row r="10" spans="1:52" ht="18">
      <c r="A10" s="34"/>
      <c r="B10" s="529" t="s">
        <v>39</v>
      </c>
      <c r="C10" s="530"/>
      <c r="D10" s="530"/>
      <c r="E10" s="35">
        <f>IF(E220=B10,D220,IF(E219=B10,D219,IF(E221=B10,D221)))</f>
        <v>3</v>
      </c>
      <c r="F10" s="399"/>
      <c r="G10" s="400"/>
      <c r="H10" s="400"/>
      <c r="I10" s="400">
        <f>SUM(I8*-1-I7)</f>
        <v>41532.429999998771</v>
      </c>
      <c r="J10" s="33"/>
      <c r="K10" s="33"/>
      <c r="L10" s="33"/>
      <c r="M10" s="33"/>
      <c r="N10" s="31"/>
      <c r="O10" s="31"/>
    </row>
    <row r="11" spans="1:52" s="4" customFormat="1" ht="93.75" customHeight="1">
      <c r="A11" s="389"/>
      <c r="B11" s="531" t="s">
        <v>4916</v>
      </c>
      <c r="C11" s="532"/>
      <c r="D11" s="533" t="s">
        <v>4858</v>
      </c>
      <c r="E11" s="534"/>
      <c r="F11" s="535"/>
      <c r="G11" s="533" t="s">
        <v>40</v>
      </c>
      <c r="H11" s="534"/>
      <c r="I11" s="390" t="s">
        <v>41</v>
      </c>
      <c r="J11" s="33"/>
      <c r="K11" s="33"/>
      <c r="L11" s="33"/>
      <c r="M11" s="33"/>
      <c r="N11" s="31"/>
      <c r="O11" s="31"/>
    </row>
    <row r="12" spans="1:52">
      <c r="A12" s="391" t="s">
        <v>19</v>
      </c>
      <c r="B12" s="536"/>
      <c r="C12" s="537"/>
      <c r="D12" s="392" t="s">
        <v>27</v>
      </c>
      <c r="E12" s="393" t="s">
        <v>28</v>
      </c>
      <c r="F12" s="394" t="s">
        <v>42</v>
      </c>
      <c r="G12" s="390" t="s">
        <v>27</v>
      </c>
      <c r="H12" s="390" t="s">
        <v>28</v>
      </c>
      <c r="I12" s="390" t="s">
        <v>42</v>
      </c>
      <c r="J12" s="4"/>
      <c r="K12" s="3"/>
      <c r="L12" s="3"/>
      <c r="M12" s="3"/>
      <c r="N12" s="3"/>
      <c r="O12" s="3"/>
    </row>
    <row r="13" spans="1:52" s="41" customFormat="1" ht="12" customHeight="1">
      <c r="A13" s="381" t="str">
        <f>[5]List1!A5</f>
        <v>013</v>
      </c>
      <c r="B13" s="388" t="str">
        <f>IFERROR(IF(VLOOKUP($A13,Osnova!$A:$E,1)=$A13,VLOOKUP($A13,Osnova!$A:$E,$E$10)),"")</f>
        <v xml:space="preserve">Software </v>
      </c>
      <c r="C13" s="37" t="str">
        <f>IF(VLOOKUP($A13,Osnova!$A:$C,1)=$A13,VLOOKUP($A13,Osnova!$A:$F,4),0)</f>
        <v>Software</v>
      </c>
      <c r="D13" s="384">
        <f>SUM(I13+H13-G13)</f>
        <v>1957.38</v>
      </c>
      <c r="E13" s="39"/>
      <c r="F13" s="410">
        <f t="shared" ref="F13:F81" si="0">SUM(D13-E13)</f>
        <v>1957.38</v>
      </c>
      <c r="G13" s="384">
        <f>[5]List1!J5</f>
        <v>0</v>
      </c>
      <c r="H13" s="384">
        <f>[5]List1!K5</f>
        <v>0</v>
      </c>
      <c r="I13" s="410">
        <f>[5]List1!L5</f>
        <v>1957.38</v>
      </c>
      <c r="J13" s="40"/>
    </row>
    <row r="14" spans="1:52" s="41" customFormat="1" ht="11.25">
      <c r="A14" s="381" t="str">
        <f>[5]List1!A6</f>
        <v>014</v>
      </c>
      <c r="B14" s="388" t="str">
        <f>IFERROR(IF(VLOOKUP($A14,Osnova!$A:$E,1)=$A14,VLOOKUP($A14,Osnova!$A:$E,$E$10)),"")</f>
        <v xml:space="preserve">Oceniteľné práva </v>
      </c>
      <c r="C14" s="37" t="str">
        <f>IF(VLOOKUP($A14,Osnova!$A:$C,1)=$A14,VLOOKUP($A14,Osnova!$A:$F,4),0)</f>
        <v>Bewertbare Rechte</v>
      </c>
      <c r="D14" s="384">
        <f t="shared" ref="D14:D77" si="1">SUM(I14+H14-G14)</f>
        <v>5072.96</v>
      </c>
      <c r="E14" s="39"/>
      <c r="F14" s="410">
        <f t="shared" si="0"/>
        <v>5072.96</v>
      </c>
      <c r="G14" s="384">
        <f>[5]List1!J6</f>
        <v>0</v>
      </c>
      <c r="H14" s="384">
        <f>[5]List1!K6</f>
        <v>0</v>
      </c>
      <c r="I14" s="410">
        <f>[5]List1!L6</f>
        <v>5072.96</v>
      </c>
      <c r="J14" s="42"/>
    </row>
    <row r="15" spans="1:52" s="41" customFormat="1" ht="11.25">
      <c r="A15" s="381" t="str">
        <f>[5]List1!A7</f>
        <v>019</v>
      </c>
      <c r="B15" s="388" t="str">
        <f>IFERROR(IF(VLOOKUP($A15,Osnova!$A:$E,1)=$A15,VLOOKUP($A15,Osnova!$A:$E,$E$10)),"")</f>
        <v xml:space="preserve">Ostatný dlhodobý nehmotný majetok </v>
      </c>
      <c r="C15" s="37" t="str">
        <f>IF(VLOOKUP($A15,Osnova!$A:$C,1)=$A15,VLOOKUP($A15,Osnova!$A:$F,4),0)</f>
        <v>Sonstiges langfristiges immaterielles Eigentum</v>
      </c>
      <c r="D15" s="384">
        <f t="shared" si="1"/>
        <v>876.45</v>
      </c>
      <c r="E15" s="39"/>
      <c r="F15" s="410">
        <f t="shared" si="0"/>
        <v>876.45</v>
      </c>
      <c r="G15" s="384">
        <f>[5]List1!J7</f>
        <v>0</v>
      </c>
      <c r="H15" s="384">
        <f>[5]List1!K7</f>
        <v>0</v>
      </c>
      <c r="I15" s="410">
        <f>[5]List1!L7</f>
        <v>876.45</v>
      </c>
      <c r="J15" s="40"/>
    </row>
    <row r="16" spans="1:52" s="41" customFormat="1" ht="11.25">
      <c r="A16" s="381" t="str">
        <f>[5]List1!A8</f>
        <v>021</v>
      </c>
      <c r="B16" s="388" t="str">
        <f>IFERROR(IF(VLOOKUP($A16,Osnova!$A:$E,1)=$A16,VLOOKUP($A16,Osnova!$A:$E,$E$10)),"")</f>
        <v xml:space="preserve">Stavby </v>
      </c>
      <c r="C16" s="37" t="str">
        <f>IF(VLOOKUP($A16,Osnova!$A:$C,1)=$A16,VLOOKUP($A16,Osnova!$A:$F,4),0)</f>
        <v>Bauten</v>
      </c>
      <c r="D16" s="384">
        <f t="shared" si="1"/>
        <v>1534986.67</v>
      </c>
      <c r="E16" s="39"/>
      <c r="F16" s="410">
        <f t="shared" si="0"/>
        <v>1534986.67</v>
      </c>
      <c r="G16" s="384">
        <f>[5]List1!J8</f>
        <v>173189.29</v>
      </c>
      <c r="H16" s="384">
        <f>[5]List1!K8</f>
        <v>180281.46</v>
      </c>
      <c r="I16" s="410">
        <f>[5]List1!L8</f>
        <v>1527894.5</v>
      </c>
      <c r="J16" s="43"/>
    </row>
    <row r="17" spans="1:12" s="41" customFormat="1" ht="11.25">
      <c r="A17" s="381" t="str">
        <f>[5]List1!A9</f>
        <v>022</v>
      </c>
      <c r="B17" s="388" t="str">
        <f>IFERROR(IF(VLOOKUP($A17,Osnova!$A:$E,1)=$A17,VLOOKUP($A17,Osnova!$A:$E,$E$10)),"")</f>
        <v xml:space="preserve">Samostatné hnuteľné veci a súbory hnuteľných vecí </v>
      </c>
      <c r="C17" s="37" t="str">
        <f>IF(VLOOKUP($A17,Osnova!$A:$C,1)=$A17,VLOOKUP($A17,Osnova!$A:$F,4),0)</f>
        <v>Eigenständige Mobilien und Mobilienkomplexe</v>
      </c>
      <c r="D17" s="384">
        <f t="shared" si="1"/>
        <v>8638894.3399999999</v>
      </c>
      <c r="E17" s="39"/>
      <c r="F17" s="410">
        <f t="shared" si="0"/>
        <v>8638894.3399999999</v>
      </c>
      <c r="G17" s="384">
        <f>[5]List1!J9</f>
        <v>562968.71</v>
      </c>
      <c r="H17" s="384">
        <f>[5]List1!K9</f>
        <v>1077931.5900000001</v>
      </c>
      <c r="I17" s="410">
        <f>[5]List1!L9</f>
        <v>8123931.46</v>
      </c>
      <c r="J17" s="40"/>
    </row>
    <row r="18" spans="1:12" s="41" customFormat="1" ht="11.25">
      <c r="A18" s="381" t="str">
        <f>[5]List1!A10</f>
        <v>026</v>
      </c>
      <c r="B18" s="388" t="str">
        <f>IFERROR(IF(VLOOKUP($A18,Osnova!$A:$E,1)=$A18,VLOOKUP($A18,Osnova!$A:$E,$E$10)),"")</f>
        <v xml:space="preserve">Základné stádo a ťažné zvieratá </v>
      </c>
      <c r="C18" s="37"/>
      <c r="D18" s="384">
        <f t="shared" si="1"/>
        <v>2948.8400000000011</v>
      </c>
      <c r="E18" s="39"/>
      <c r="F18" s="410">
        <f t="shared" si="0"/>
        <v>2948.8400000000011</v>
      </c>
      <c r="G18" s="384">
        <f>[5]List1!J10</f>
        <v>6186.11</v>
      </c>
      <c r="H18" s="384">
        <f>[5]List1!K10</f>
        <v>3809.77</v>
      </c>
      <c r="I18" s="410">
        <f>[5]List1!L10</f>
        <v>5325.18</v>
      </c>
      <c r="J18" s="40"/>
    </row>
    <row r="19" spans="1:12" s="41" customFormat="1" ht="11.25">
      <c r="A19" s="381" t="str">
        <f>[5]List1!A11</f>
        <v>031</v>
      </c>
      <c r="B19" s="388" t="str">
        <f>IFERROR(IF(VLOOKUP($A19,Osnova!$A:$E,1)=$A19,VLOOKUP($A19,Osnova!$A:$E,$E$10)),"")</f>
        <v xml:space="preserve">Pozemky </v>
      </c>
      <c r="C19" s="37"/>
      <c r="D19" s="384">
        <f t="shared" si="1"/>
        <v>66461.649999999994</v>
      </c>
      <c r="E19" s="39"/>
      <c r="F19" s="410">
        <f t="shared" si="0"/>
        <v>66461.649999999994</v>
      </c>
      <c r="G19" s="384">
        <f>[5]List1!J11</f>
        <v>0</v>
      </c>
      <c r="H19" s="384">
        <f>[5]List1!K11</f>
        <v>43740.68</v>
      </c>
      <c r="I19" s="410">
        <f>[5]List1!L11</f>
        <v>22720.97</v>
      </c>
      <c r="J19" s="40"/>
    </row>
    <row r="20" spans="1:12" s="41" customFormat="1" ht="11.25">
      <c r="A20" s="381" t="str">
        <f>[5]List1!A12</f>
        <v>041</v>
      </c>
      <c r="B20" s="388" t="str">
        <f>IFERROR(IF(VLOOKUP($A20,Osnova!$A:$E,1)=$A20,VLOOKUP($A20,Osnova!$A:$E,$E$10)),"")</f>
        <v xml:space="preserve">Obstaranie dlhodobého nehmotného majetku </v>
      </c>
      <c r="C20" s="37">
        <f>IF(VLOOKUP($A20,Osnova!$A:$C,1)=$A20,VLOOKUP($A20,Osnova!$A:$F,4),0)</f>
        <v>0</v>
      </c>
      <c r="D20" s="384">
        <f t="shared" si="1"/>
        <v>2676.39</v>
      </c>
      <c r="E20" s="39"/>
      <c r="F20" s="410">
        <f t="shared" si="0"/>
        <v>2676.39</v>
      </c>
      <c r="G20" s="384">
        <f>[5]List1!J12</f>
        <v>0</v>
      </c>
      <c r="H20" s="384">
        <f>[5]List1!K12</f>
        <v>0</v>
      </c>
      <c r="I20" s="410">
        <f>[5]List1!L12</f>
        <v>2676.39</v>
      </c>
      <c r="J20" s="44"/>
    </row>
    <row r="21" spans="1:12" s="41" customFormat="1" ht="11.25">
      <c r="A21" s="381" t="str">
        <f>[5]List1!A13</f>
        <v>042</v>
      </c>
      <c r="B21" s="388" t="str">
        <f>IFERROR(IF(VLOOKUP($A21,Osnova!$A:$E,1)=$A21,VLOOKUP($A21,Osnova!$A:$E,$E$10)),"")</f>
        <v xml:space="preserve">Obstaranie dlhodobého hmotného majetku </v>
      </c>
      <c r="C21" s="37" t="str">
        <f>IF(VLOOKUP($A21,Osnova!$A:$C,1)=$A21,VLOOKUP($A21,Osnova!$A:$F,4),0)</f>
        <v>Anlagen im Bau (Langfrist.mat..Anlag.)</v>
      </c>
      <c r="D21" s="384">
        <f t="shared" si="1"/>
        <v>1195.6300000000047</v>
      </c>
      <c r="E21" s="39"/>
      <c r="F21" s="410">
        <f t="shared" si="0"/>
        <v>1195.6300000000047</v>
      </c>
      <c r="G21" s="384">
        <f>[5]List1!J13</f>
        <v>568409.18999999994</v>
      </c>
      <c r="H21" s="384">
        <f>[5]List1!K13</f>
        <v>569154.81999999995</v>
      </c>
      <c r="I21" s="410">
        <f>[5]List1!L13</f>
        <v>450</v>
      </c>
    </row>
    <row r="22" spans="1:12" s="41" customFormat="1" ht="11.25">
      <c r="A22" s="381" t="str">
        <f>[5]List1!A14</f>
        <v>063</v>
      </c>
      <c r="B22" s="388" t="str">
        <f>IFERROR(IF(VLOOKUP($A22,Osnova!$A:$E,1)=$A22,VLOOKUP($A22,Osnova!$A:$E,$E$10)),"")</f>
        <v xml:space="preserve">Realizovateľné cenné papiere a podiely </v>
      </c>
      <c r="C22" s="37" t="str">
        <f>IF(VLOOKUP($A22,Osnova!$A:$C,1)=$A22,VLOOKUP($A22,Osnova!$A:$F,4),0)</f>
        <v>Realisierbare Wertpapiere und Anteile</v>
      </c>
      <c r="D22" s="384">
        <f t="shared" si="1"/>
        <v>259558.03000000003</v>
      </c>
      <c r="E22" s="39"/>
      <c r="F22" s="410">
        <f t="shared" si="0"/>
        <v>259558.03000000003</v>
      </c>
      <c r="G22" s="385">
        <f>[5]List1!J14</f>
        <v>0</v>
      </c>
      <c r="H22" s="385">
        <f>[5]List1!K14</f>
        <v>47.39</v>
      </c>
      <c r="I22" s="410">
        <f>[5]List1!L14</f>
        <v>259510.64</v>
      </c>
    </row>
    <row r="23" spans="1:12" s="41" customFormat="1" ht="11.25">
      <c r="A23" s="381" t="str">
        <f>[5]List1!A15</f>
        <v>067</v>
      </c>
      <c r="B23" s="388" t="str">
        <f>IFERROR(IF(VLOOKUP($A23,Osnova!$A:$E,1)=$A23,VLOOKUP($A23,Osnova!$A:$E,$E$10)),"")</f>
        <v xml:space="preserve">Ostatné pôžičky </v>
      </c>
      <c r="C23" s="37"/>
      <c r="D23" s="384">
        <f t="shared" si="1"/>
        <v>30000</v>
      </c>
      <c r="E23" s="39"/>
      <c r="F23" s="410">
        <f t="shared" si="0"/>
        <v>30000</v>
      </c>
      <c r="G23" s="385">
        <f>[5]List1!J15</f>
        <v>0</v>
      </c>
      <c r="H23" s="385">
        <f>[5]List1!K15</f>
        <v>0</v>
      </c>
      <c r="I23" s="410">
        <f>[5]List1!L15</f>
        <v>30000</v>
      </c>
    </row>
    <row r="24" spans="1:12" s="41" customFormat="1" ht="11.25">
      <c r="A24" s="381" t="str">
        <f>[5]List1!A16</f>
        <v>073</v>
      </c>
      <c r="B24" s="388" t="str">
        <f>IFERROR(IF(VLOOKUP($A24,Osnova!$A:$E,1)=$A24,VLOOKUP($A24,Osnova!$A:$E,$E$10)),"")</f>
        <v xml:space="preserve">Oprávky k softwaru </v>
      </c>
      <c r="C24" s="37" t="str">
        <f>IF(VLOOKUP($A24,Osnova!$A:$C,1)=$A24,VLOOKUP($A24,Osnova!$A:$F,4),0)</f>
        <v>Berichtigungen zum Software</v>
      </c>
      <c r="D24" s="384">
        <f t="shared" si="1"/>
        <v>-1957.38</v>
      </c>
      <c r="E24" s="39"/>
      <c r="F24" s="410">
        <f t="shared" si="0"/>
        <v>-1957.38</v>
      </c>
      <c r="G24" s="385">
        <f>[5]List1!J16</f>
        <v>0</v>
      </c>
      <c r="H24" s="385">
        <f>[5]List1!K16</f>
        <v>0</v>
      </c>
      <c r="I24" s="410">
        <f>[5]List1!L16</f>
        <v>-1957.38</v>
      </c>
      <c r="L24" s="42"/>
    </row>
    <row r="25" spans="1:12" s="41" customFormat="1" ht="11.25">
      <c r="A25" s="381" t="str">
        <f>[5]List1!A17</f>
        <v>074</v>
      </c>
      <c r="B25" s="388" t="str">
        <f>IFERROR(IF(VLOOKUP($A25,Osnova!$A:$E,1)=$A25,VLOOKUP($A25,Osnova!$A:$E,$E$10)),"")</f>
        <v xml:space="preserve">Oprávky k oceniteľným právam </v>
      </c>
      <c r="C25" s="37" t="str">
        <f>IF(VLOOKUP($A25,Osnova!$A:$C,1)=$A25,VLOOKUP($A25,Osnova!$A:$F,4),0)</f>
        <v>Berichtigungen zu bewertbaren Rechten</v>
      </c>
      <c r="D25" s="384">
        <f t="shared" si="1"/>
        <v>-5072.96</v>
      </c>
      <c r="E25" s="39"/>
      <c r="F25" s="410">
        <f t="shared" si="0"/>
        <v>-5072.96</v>
      </c>
      <c r="G25" s="385">
        <f>[5]List1!J17</f>
        <v>0</v>
      </c>
      <c r="H25" s="385">
        <f>[5]List1!K17</f>
        <v>0</v>
      </c>
      <c r="I25" s="410">
        <f>[5]List1!L17</f>
        <v>-5072.96</v>
      </c>
    </row>
    <row r="26" spans="1:12" s="41" customFormat="1" ht="11.25">
      <c r="A26" s="381" t="str">
        <f>[5]List1!A18</f>
        <v>079</v>
      </c>
      <c r="B26" s="388" t="str">
        <f>IFERROR(IF(VLOOKUP($A26,Osnova!$A:$E,1)=$A26,VLOOKUP($A26,Osnova!$A:$E,$E$10)),"")</f>
        <v xml:space="preserve">Oprávky k ostatnému dlhodobému nehmotnému majetku </v>
      </c>
      <c r="C26" s="37" t="str">
        <f>IF(VLOOKUP($A26,Osnova!$A:$C,1)=$A26,VLOOKUP($A26,Osnova!$A:$F,4),0)</f>
        <v>Berichtigungen zu sonstigem langfristigem immateriellem Eigentum</v>
      </c>
      <c r="D26" s="384">
        <f t="shared" si="1"/>
        <v>-876.45</v>
      </c>
      <c r="E26" s="39"/>
      <c r="F26" s="410">
        <f t="shared" si="0"/>
        <v>-876.45</v>
      </c>
      <c r="G26" s="385">
        <f>[5]List1!J18</f>
        <v>0</v>
      </c>
      <c r="H26" s="385">
        <f>[5]List1!K18</f>
        <v>0</v>
      </c>
      <c r="I26" s="410">
        <f>[5]List1!L18</f>
        <v>-876.45</v>
      </c>
    </row>
    <row r="27" spans="1:12" s="41" customFormat="1" ht="11.25">
      <c r="A27" s="381" t="str">
        <f>[5]List1!A19</f>
        <v>081</v>
      </c>
      <c r="B27" s="388" t="str">
        <f>IFERROR(IF(VLOOKUP($A27,Osnova!$A:$E,1)=$A27,VLOOKUP($A27,Osnova!$A:$E,$E$10)),"")</f>
        <v xml:space="preserve">Oprávky k stavbám </v>
      </c>
      <c r="C27" s="37" t="str">
        <f>IF(VLOOKUP($A27,Osnova!$A:$C,1)=$A27,VLOOKUP($A27,Osnova!$A:$F,4),0)</f>
        <v>Berichtigungen zu Bauten</v>
      </c>
      <c r="D27" s="384">
        <f t="shared" si="1"/>
        <v>-126301.63999999998</v>
      </c>
      <c r="E27" s="39"/>
      <c r="F27" s="410">
        <f t="shared" si="0"/>
        <v>-126301.63999999998</v>
      </c>
      <c r="G27" s="385">
        <f>[5]List1!J19</f>
        <v>44158.43</v>
      </c>
      <c r="H27" s="385">
        <f>[5]List1!K19</f>
        <v>94109.63</v>
      </c>
      <c r="I27" s="410">
        <f>[5]List1!L19</f>
        <v>-176252.84</v>
      </c>
      <c r="K27" s="45"/>
      <c r="L27" s="45"/>
    </row>
    <row r="28" spans="1:12" s="41" customFormat="1" ht="11.25">
      <c r="A28" s="381" t="str">
        <f>[5]List1!A20</f>
        <v>082</v>
      </c>
      <c r="B28" s="388" t="str">
        <f>IFERROR(IF(VLOOKUP($A28,Osnova!$A:$E,1)=$A28,VLOOKUP($A28,Osnova!$A:$E,$E$10)),"")</f>
        <v xml:space="preserve">Oprávky k samostatným hnuteľným veciam a k súboru hnuteľných vecí </v>
      </c>
      <c r="C28" s="37" t="str">
        <f>IF(VLOOKUP($A28,Osnova!$A:$C,1)=$A28,VLOOKUP($A28,Osnova!$A:$F,4),0)</f>
        <v>Berichtigungen zu eigenständigen Mobilien und zum Mobilienkomplex</v>
      </c>
      <c r="D28" s="384">
        <f t="shared" si="1"/>
        <v>-5487000.8699999992</v>
      </c>
      <c r="E28" s="39"/>
      <c r="F28" s="410">
        <f t="shared" si="0"/>
        <v>-5487000.8699999992</v>
      </c>
      <c r="G28" s="385">
        <f>[5]List1!J20</f>
        <v>1077931.5900000001</v>
      </c>
      <c r="H28" s="385">
        <f>[5]List1!K20</f>
        <v>639402.28</v>
      </c>
      <c r="I28" s="410">
        <f>[5]List1!L20</f>
        <v>-5048471.5599999996</v>
      </c>
    </row>
    <row r="29" spans="1:12" s="41" customFormat="1" ht="11.25">
      <c r="A29" s="381" t="str">
        <f>[5]List1!A21</f>
        <v>086</v>
      </c>
      <c r="B29" s="388" t="str">
        <f>IFERROR(IF(VLOOKUP($A29,Osnova!$A:$E,1)=$A29,VLOOKUP($A29,Osnova!$A:$E,$E$10)),"")</f>
        <v xml:space="preserve">Oprávky k základnému stádu a ťažným zvieratám </v>
      </c>
      <c r="C29" s="37"/>
      <c r="D29" s="384">
        <f t="shared" si="1"/>
        <v>-1533.9999999999995</v>
      </c>
      <c r="E29" s="39"/>
      <c r="F29" s="410">
        <f t="shared" si="0"/>
        <v>-1533.9999999999995</v>
      </c>
      <c r="G29" s="385">
        <f>[5]List1!J21</f>
        <v>3809.77</v>
      </c>
      <c r="H29" s="385">
        <f>[5]List1!K21</f>
        <v>4292.68</v>
      </c>
      <c r="I29" s="410">
        <f>[5]List1!L21</f>
        <v>-2016.91</v>
      </c>
    </row>
    <row r="30" spans="1:12" s="41" customFormat="1" ht="11.25">
      <c r="A30" s="381" t="str">
        <f>[5]List1!A22</f>
        <v>111</v>
      </c>
      <c r="B30" s="388" t="str">
        <f>IFERROR(IF(VLOOKUP($A30,Osnova!$A:$E,1)=$A30,VLOOKUP($A30,Osnova!$A:$E,$E$10)),"")</f>
        <v xml:space="preserve">Obstaranie materiálu </v>
      </c>
      <c r="C30" s="37" t="str">
        <f>IF(VLOOKUP($A30,Osnova!$A:$C,1)=$A30,VLOOKUP($A30,Osnova!$A:$F,4),0)</f>
        <v>Materialbeschaffung</v>
      </c>
      <c r="D30" s="384">
        <f t="shared" si="1"/>
        <v>0</v>
      </c>
      <c r="E30" s="39"/>
      <c r="F30" s="410">
        <f t="shared" si="0"/>
        <v>0</v>
      </c>
      <c r="G30" s="385">
        <f>[5]List1!J22</f>
        <v>368132.22</v>
      </c>
      <c r="H30" s="385">
        <f>[5]List1!K22</f>
        <v>368132.22</v>
      </c>
      <c r="I30" s="410">
        <f>[5]List1!L22</f>
        <v>0</v>
      </c>
    </row>
    <row r="31" spans="1:12" s="41" customFormat="1" ht="11.25">
      <c r="A31" s="381" t="str">
        <f>[5]List1!A23</f>
        <v>112</v>
      </c>
      <c r="B31" s="388" t="str">
        <f>IFERROR(IF(VLOOKUP($A31,Osnova!$A:$E,1)=$A31,VLOOKUP($A31,Osnova!$A:$E,$E$10)),"")</f>
        <v xml:space="preserve">Materiál na sklade </v>
      </c>
      <c r="C31" s="37" t="str">
        <f>IF(VLOOKUP($A31,Osnova!$A:$C,1)=$A31,VLOOKUP($A31,Osnova!$A:$F,4),0)</f>
        <v>Material auf Lager</v>
      </c>
      <c r="D31" s="384">
        <f t="shared" si="1"/>
        <v>147870.16000000003</v>
      </c>
      <c r="E31" s="39"/>
      <c r="F31" s="410">
        <f t="shared" si="0"/>
        <v>147870.16000000003</v>
      </c>
      <c r="G31" s="385">
        <f>[5]List1!J23</f>
        <v>368132.22</v>
      </c>
      <c r="H31" s="385">
        <f>[5]List1!K23</f>
        <v>362446.32</v>
      </c>
      <c r="I31" s="410">
        <f>[5]List1!L23</f>
        <v>153556.06</v>
      </c>
    </row>
    <row r="32" spans="1:12" s="41" customFormat="1" ht="11.25">
      <c r="A32" s="381" t="str">
        <f>[5]List1!A24</f>
        <v>123</v>
      </c>
      <c r="B32" s="388" t="str">
        <f>IFERROR(IF(VLOOKUP($A32,Osnova!$A:$E,1)=$A32,VLOOKUP($A32,Osnova!$A:$E,$E$10)),"")</f>
        <v xml:space="preserve">Výrobky </v>
      </c>
      <c r="C32" s="37" t="str">
        <f>IF(VLOOKUP($A32,Osnova!$A:$C,1)=$A32,VLOOKUP($A32,Osnova!$A:$F,4),0)</f>
        <v>Erzeugnisse</v>
      </c>
      <c r="D32" s="384">
        <f t="shared" si="1"/>
        <v>0</v>
      </c>
      <c r="E32" s="39"/>
      <c r="F32" s="410">
        <f t="shared" si="0"/>
        <v>0</v>
      </c>
      <c r="G32" s="385">
        <f>[5]List1!J24</f>
        <v>45240</v>
      </c>
      <c r="H32" s="385">
        <f>[5]List1!K24</f>
        <v>45240</v>
      </c>
      <c r="I32" s="410">
        <f>[5]List1!L24</f>
        <v>0</v>
      </c>
    </row>
    <row r="33" spans="1:9" s="41" customFormat="1" ht="11.25">
      <c r="A33" s="381" t="str">
        <f>[5]List1!A25</f>
        <v>124</v>
      </c>
      <c r="B33" s="388" t="str">
        <f>IFERROR(IF(VLOOKUP($A33,Osnova!$A:$E,1)=$A33,VLOOKUP($A33,Osnova!$A:$E,$E$10)),"")</f>
        <v xml:space="preserve">Zvieratá </v>
      </c>
      <c r="C33" s="37" t="str">
        <f>IF(VLOOKUP($A33,Osnova!$A:$C,1)=$A33,VLOOKUP($A33,Osnova!$A:$F,4),0)</f>
        <v>Tiere</v>
      </c>
      <c r="D33" s="384">
        <f t="shared" si="1"/>
        <v>7874.9099999999962</v>
      </c>
      <c r="E33" s="39"/>
      <c r="F33" s="410">
        <f t="shared" si="0"/>
        <v>7874.9099999999962</v>
      </c>
      <c r="G33" s="385">
        <f>[5]List1!J25</f>
        <v>34312.480000000003</v>
      </c>
      <c r="H33" s="385">
        <f>[5]List1!K25</f>
        <v>30435.64</v>
      </c>
      <c r="I33" s="410">
        <f>[5]List1!L25</f>
        <v>11751.75</v>
      </c>
    </row>
    <row r="34" spans="1:9" s="41" customFormat="1" ht="11.25">
      <c r="A34" s="381" t="str">
        <f>[5]List1!A26</f>
        <v>131</v>
      </c>
      <c r="B34" s="388" t="str">
        <f>IFERROR(IF(VLOOKUP($A34,Osnova!$A:$E,1)=$A34,VLOOKUP($A34,Osnova!$A:$E,$E$10)),"")</f>
        <v xml:space="preserve">Obstaranie tovaru </v>
      </c>
      <c r="C34" s="37" t="str">
        <f>IF(VLOOKUP($A34,Osnova!$A:$C,1)=$A34,VLOOKUP($A34,Osnova!$A:$F,4),0)</f>
        <v>Warenbeschaffung</v>
      </c>
      <c r="D34" s="384">
        <f t="shared" si="1"/>
        <v>0</v>
      </c>
      <c r="E34" s="39"/>
      <c r="F34" s="410">
        <f t="shared" si="0"/>
        <v>0</v>
      </c>
      <c r="G34" s="385">
        <f>[5]List1!J26</f>
        <v>163035.19</v>
      </c>
      <c r="H34" s="385">
        <f>[5]List1!K26</f>
        <v>163035.19</v>
      </c>
      <c r="I34" s="410">
        <f>[5]List1!L26</f>
        <v>0</v>
      </c>
    </row>
    <row r="35" spans="1:9" s="41" customFormat="1" ht="11.25">
      <c r="A35" s="381" t="str">
        <f>[5]List1!A27</f>
        <v>132</v>
      </c>
      <c r="B35" s="388" t="str">
        <f>IFERROR(IF(VLOOKUP($A35,Osnova!$A:$E,1)=$A35,VLOOKUP($A35,Osnova!$A:$E,$E$10)),"")</f>
        <v xml:space="preserve">Tovar na sklade a v predajniach </v>
      </c>
      <c r="C35" s="37" t="str">
        <f>IF(VLOOKUP($A35,Osnova!$A:$C,1)=$A35,VLOOKUP($A35,Osnova!$A:$F,4),0)</f>
        <v>Waren auf Lager und auf Laden</v>
      </c>
      <c r="D35" s="384">
        <f t="shared" si="1"/>
        <v>397483.09</v>
      </c>
      <c r="E35" s="39"/>
      <c r="F35" s="410">
        <f t="shared" si="0"/>
        <v>397483.09</v>
      </c>
      <c r="G35" s="385">
        <f>[5]List1!J27</f>
        <v>163035.19</v>
      </c>
      <c r="H35" s="385">
        <f>[5]List1!K27</f>
        <v>361306.53</v>
      </c>
      <c r="I35" s="410">
        <f>[5]List1!L27</f>
        <v>199211.75</v>
      </c>
    </row>
    <row r="36" spans="1:9" s="41" customFormat="1" ht="11.25">
      <c r="A36" s="381" t="str">
        <f>[5]List1!A28</f>
        <v>211</v>
      </c>
      <c r="B36" s="388" t="str">
        <f>IFERROR(IF(VLOOKUP($A36,Osnova!$A:$E,1)=$A36,VLOOKUP($A36,Osnova!$A:$E,$E$10)),"")</f>
        <v xml:space="preserve">Pokladnica </v>
      </c>
      <c r="C36" s="37" t="str">
        <f>IF(VLOOKUP($A36,Osnova!$A:$C,1)=$A36,VLOOKUP($A36,Osnova!$A:$F,4),0)</f>
        <v>Kasse</v>
      </c>
      <c r="D36" s="384">
        <f t="shared" si="1"/>
        <v>186764.93999999997</v>
      </c>
      <c r="E36" s="39"/>
      <c r="F36" s="410">
        <f t="shared" si="0"/>
        <v>186764.93999999997</v>
      </c>
      <c r="G36" s="385">
        <f>[5]List1!J28</f>
        <v>184474.17</v>
      </c>
      <c r="H36" s="385">
        <f>[5]List1!K28</f>
        <v>153525.34</v>
      </c>
      <c r="I36" s="410">
        <f>[5]List1!L28</f>
        <v>217713.77</v>
      </c>
    </row>
    <row r="37" spans="1:9" s="41" customFormat="1" ht="11.25">
      <c r="A37" s="381" t="str">
        <f>[5]List1!A29</f>
        <v>213</v>
      </c>
      <c r="B37" s="388" t="str">
        <f>IFERROR(IF(VLOOKUP($A37,Osnova!$A:$E,1)=$A37,VLOOKUP($A37,Osnova!$A:$E,$E$10)),"")</f>
        <v xml:space="preserve">Ceniny </v>
      </c>
      <c r="C37" s="37" t="str">
        <f>IF(VLOOKUP($A37,Osnova!$A:$C,1)=$A37,VLOOKUP($A37,Osnova!$A:$F,4),0)</f>
        <v>Werte</v>
      </c>
      <c r="D37" s="384">
        <f t="shared" si="1"/>
        <v>0</v>
      </c>
      <c r="E37" s="39"/>
      <c r="F37" s="410">
        <f t="shared" si="0"/>
        <v>0</v>
      </c>
      <c r="G37" s="385">
        <f>[5]List1!J29</f>
        <v>7946.8</v>
      </c>
      <c r="H37" s="385">
        <f>[5]List1!K29</f>
        <v>7946.8</v>
      </c>
      <c r="I37" s="410">
        <f>[5]List1!L29</f>
        <v>0</v>
      </c>
    </row>
    <row r="38" spans="1:9" s="41" customFormat="1" ht="11.25">
      <c r="A38" s="381" t="str">
        <f>[5]List1!A30</f>
        <v>221</v>
      </c>
      <c r="B38" s="388" t="str">
        <f>IFERROR(IF(VLOOKUP($A38,Osnova!$A:$E,1)=$A38,VLOOKUP($A38,Osnova!$A:$E,$E$10)),"")</f>
        <v xml:space="preserve">Bankové účty </v>
      </c>
      <c r="C38" s="37" t="str">
        <f>IF(VLOOKUP($A38,Osnova!$A:$C,1)=$A38,VLOOKUP($A38,Osnova!$A:$F,4),0)</f>
        <v>Bankkonten</v>
      </c>
      <c r="D38" s="384">
        <f t="shared" si="1"/>
        <v>-1558966.5900000017</v>
      </c>
      <c r="E38" s="39"/>
      <c r="F38" s="410">
        <f t="shared" si="0"/>
        <v>-1558966.5900000017</v>
      </c>
      <c r="G38" s="385">
        <f>[5]List1!J30</f>
        <v>9054452.4700000007</v>
      </c>
      <c r="H38" s="385">
        <f>[5]List1!K30</f>
        <v>9777311.0399999991</v>
      </c>
      <c r="I38" s="410">
        <f>[5]List1!L30</f>
        <v>-2281825.16</v>
      </c>
    </row>
    <row r="39" spans="1:9" s="41" customFormat="1" ht="11.25">
      <c r="A39" s="381" t="str">
        <f>[5]List1!A31</f>
        <v>261</v>
      </c>
      <c r="B39" s="388" t="str">
        <f>IFERROR(IF(VLOOKUP($A39,Osnova!$A:$E,1)=$A39,VLOOKUP($A39,Osnova!$A:$E,$E$10)),"")</f>
        <v xml:space="preserve">Peniaze na ceste </v>
      </c>
      <c r="C39" s="37" t="str">
        <f>IF(VLOOKUP($A39,Osnova!$A:$C,1)=$A39,VLOOKUP($A39,Osnova!$A:$F,4),0)</f>
        <v>Geld unterwegs</v>
      </c>
      <c r="D39" s="384">
        <f t="shared" si="1"/>
        <v>-884.69000000040978</v>
      </c>
      <c r="E39" s="39"/>
      <c r="F39" s="410">
        <f t="shared" si="0"/>
        <v>-884.69000000040978</v>
      </c>
      <c r="G39" s="385">
        <f>[5]List1!J31</f>
        <v>4760244.74</v>
      </c>
      <c r="H39" s="385">
        <f>[5]List1!K31</f>
        <v>4759367.63</v>
      </c>
      <c r="I39" s="410">
        <f>[5]List1!L31</f>
        <v>-7.58</v>
      </c>
    </row>
    <row r="40" spans="1:9" s="41" customFormat="1" ht="11.25">
      <c r="A40" s="381" t="str">
        <f>[5]List1!A32</f>
        <v>311</v>
      </c>
      <c r="B40" s="388" t="str">
        <f>IFERROR(IF(VLOOKUP($A40,Osnova!$A:$E,1)=$A40,VLOOKUP($A40,Osnova!$A:$E,$E$10)),"")</f>
        <v xml:space="preserve">Odberatelia </v>
      </c>
      <c r="C40" s="37" t="str">
        <f>IF(VLOOKUP($A40,Osnova!$A:$C,1)=$A40,VLOOKUP($A40,Osnova!$A:$F,4),0)</f>
        <v>Abnehmer</v>
      </c>
      <c r="D40" s="384">
        <f t="shared" si="1"/>
        <v>1035706.1399999997</v>
      </c>
      <c r="E40" s="39"/>
      <c r="F40" s="410">
        <f t="shared" si="0"/>
        <v>1035706.1399999997</v>
      </c>
      <c r="G40" s="385">
        <f>[5]List1!J32</f>
        <v>4721707.9000000004</v>
      </c>
      <c r="H40" s="385">
        <f>[5]List1!K32</f>
        <v>3444148.37</v>
      </c>
      <c r="I40" s="410">
        <f>[5]List1!L32</f>
        <v>2313265.67</v>
      </c>
    </row>
    <row r="41" spans="1:9" s="41" customFormat="1" ht="11.25">
      <c r="A41" s="381" t="str">
        <f>[5]List1!A33</f>
        <v>314</v>
      </c>
      <c r="B41" s="388" t="str">
        <f>IFERROR(IF(VLOOKUP($A41,Osnova!$A:$E,1)=$A41,VLOOKUP($A41,Osnova!$A:$E,$E$10)),"")</f>
        <v xml:space="preserve">Poskytnuté preddavky </v>
      </c>
      <c r="C41" s="37" t="str">
        <f>IF(VLOOKUP($A41,Osnova!$A:$C,1)=$A41,VLOOKUP($A41,Osnova!$A:$F,4),0)</f>
        <v>Geleistete Anzahlungen</v>
      </c>
      <c r="D41" s="384">
        <f t="shared" si="1"/>
        <v>6022.04</v>
      </c>
      <c r="E41" s="39"/>
      <c r="F41" s="410">
        <f t="shared" si="0"/>
        <v>6022.04</v>
      </c>
      <c r="G41" s="385">
        <f>[5]List1!J33</f>
        <v>2403.96</v>
      </c>
      <c r="H41" s="385">
        <f>[5]List1!K33</f>
        <v>3575</v>
      </c>
      <c r="I41" s="410">
        <f>[5]List1!L33</f>
        <v>4851</v>
      </c>
    </row>
    <row r="42" spans="1:9" s="41" customFormat="1" ht="11.25">
      <c r="A42" s="381" t="str">
        <f>[5]List1!A34</f>
        <v>315</v>
      </c>
      <c r="B42" s="388" t="str">
        <f>IFERROR(IF(VLOOKUP($A42,Osnova!$A:$E,1)=$A42,VLOOKUP($A42,Osnova!$A:$E,$E$10)),"")</f>
        <v xml:space="preserve">Ostatné pohľadávky </v>
      </c>
      <c r="C42" s="37" t="str">
        <f>IF(VLOOKUP($A42,Osnova!$A:$C,1)=$A42,VLOOKUP($A42,Osnova!$A:$F,4),0)</f>
        <v>Sonstige Forderungen</v>
      </c>
      <c r="D42" s="384">
        <f t="shared" si="1"/>
        <v>5709.5500000000466</v>
      </c>
      <c r="E42" s="39"/>
      <c r="F42" s="410">
        <f t="shared" si="0"/>
        <v>5709.5500000000466</v>
      </c>
      <c r="G42" s="385">
        <f>[5]List1!J34</f>
        <v>683015.16</v>
      </c>
      <c r="H42" s="385">
        <f>[5]List1!K34</f>
        <v>684953.42</v>
      </c>
      <c r="I42" s="410">
        <f>[5]List1!L34</f>
        <v>3771.29</v>
      </c>
    </row>
    <row r="43" spans="1:9" s="41" customFormat="1" ht="11.25">
      <c r="A43" s="381" t="str">
        <f>[5]List1!A35</f>
        <v>321</v>
      </c>
      <c r="B43" s="388" t="str">
        <f>IFERROR(IF(VLOOKUP($A43,Osnova!$A:$E,1)=$A43,VLOOKUP($A43,Osnova!$A:$E,$E$10)),"")</f>
        <v xml:space="preserve">Dodávatelia </v>
      </c>
      <c r="C43" s="37" t="str">
        <f>IF(VLOOKUP($A43,Osnova!$A:$C,1)=$A43,VLOOKUP($A43,Osnova!$A:$F,4),0)</f>
        <v>Lieferanten</v>
      </c>
      <c r="D43" s="384">
        <f t="shared" si="1"/>
        <v>-665638.19999999972</v>
      </c>
      <c r="E43" s="39"/>
      <c r="F43" s="410">
        <f t="shared" si="0"/>
        <v>-665638.19999999972</v>
      </c>
      <c r="G43" s="385">
        <f>[5]List1!J35</f>
        <v>2727422.8</v>
      </c>
      <c r="H43" s="385">
        <f>[5]List1!K35</f>
        <v>2471404.91</v>
      </c>
      <c r="I43" s="410">
        <f>[5]List1!L35</f>
        <v>-409620.31</v>
      </c>
    </row>
    <row r="44" spans="1:9" s="41" customFormat="1" ht="11.25">
      <c r="A44" s="381" t="str">
        <f>[5]List1!A36</f>
        <v>323</v>
      </c>
      <c r="B44" s="388" t="str">
        <f>IFERROR(IF(VLOOKUP($A44,Osnova!$A:$E,1)=$A44,VLOOKUP($A44,Osnova!$A:$E,$E$10)),"")</f>
        <v xml:space="preserve">Krátkodobé rezervy </v>
      </c>
      <c r="C44" s="37" t="str">
        <f>IF(VLOOKUP($A44,Osnova!$A:$C,1)=$A44,VLOOKUP($A44,Osnova!$A:$F,4),0)</f>
        <v>Kurzfristige Reserven</v>
      </c>
      <c r="D44" s="384">
        <f t="shared" si="1"/>
        <v>-9069.14</v>
      </c>
      <c r="E44" s="39"/>
      <c r="F44" s="410">
        <f t="shared" si="0"/>
        <v>-9069.14</v>
      </c>
      <c r="G44" s="385">
        <f>[5]List1!J36</f>
        <v>9069.14</v>
      </c>
      <c r="H44" s="385">
        <f>[5]List1!K36</f>
        <v>19197.11</v>
      </c>
      <c r="I44" s="410">
        <f>[5]List1!L36</f>
        <v>-19197.11</v>
      </c>
    </row>
    <row r="45" spans="1:9" s="41" customFormat="1" ht="11.25">
      <c r="A45" s="381" t="str">
        <f>[5]List1!A37</f>
        <v>324</v>
      </c>
      <c r="B45" s="388" t="str">
        <f>IFERROR(IF(VLOOKUP($A45,Osnova!$A:$E,1)=$A45,VLOOKUP($A45,Osnova!$A:$E,$E$10)),"")</f>
        <v xml:space="preserve">Prijaté preddavky </v>
      </c>
      <c r="C45" s="37" t="str">
        <f>IF(VLOOKUP($A45,Osnova!$A:$C,1)=$A45,VLOOKUP($A45,Osnova!$A:$F,4),0)</f>
        <v>Angenommene Anzahlungen</v>
      </c>
      <c r="D45" s="384">
        <f t="shared" si="1"/>
        <v>0</v>
      </c>
      <c r="E45" s="39"/>
      <c r="F45" s="410">
        <f t="shared" si="0"/>
        <v>0</v>
      </c>
      <c r="G45" s="385">
        <f>[5]List1!J37</f>
        <v>0</v>
      </c>
      <c r="H45" s="385">
        <f>[5]List1!K37</f>
        <v>2870.4</v>
      </c>
      <c r="I45" s="410">
        <f>[5]List1!L37</f>
        <v>-2870.4</v>
      </c>
    </row>
    <row r="46" spans="1:9" s="41" customFormat="1" ht="11.25">
      <c r="A46" s="381" t="str">
        <f>[5]List1!A38</f>
        <v>325</v>
      </c>
      <c r="B46" s="388" t="str">
        <f>IFERROR(IF(VLOOKUP($A46,Osnova!$A:$E,1)=$A46,VLOOKUP($A46,Osnova!$A:$E,$E$10)),"")</f>
        <v xml:space="preserve">Ostatné záväzky </v>
      </c>
      <c r="C46" s="37">
        <f>IF(VLOOKUP($A46,Osnova!$A:$C,1)=$A46,VLOOKUP($A46,Osnova!$A:$F,4),0)</f>
        <v>0</v>
      </c>
      <c r="D46" s="384">
        <f t="shared" si="1"/>
        <v>-315.98999999999069</v>
      </c>
      <c r="E46" s="39"/>
      <c r="F46" s="410">
        <f t="shared" si="0"/>
        <v>-315.98999999999069</v>
      </c>
      <c r="G46" s="385">
        <f>[5]List1!J38</f>
        <v>234428.78</v>
      </c>
      <c r="H46" s="385">
        <f>[5]List1!K38</f>
        <v>234515.09</v>
      </c>
      <c r="I46" s="410">
        <f>[5]List1!L38</f>
        <v>-402.3</v>
      </c>
    </row>
    <row r="47" spans="1:9" s="41" customFormat="1" ht="11.25">
      <c r="A47" s="381" t="str">
        <f>[5]List1!A39</f>
        <v>326</v>
      </c>
      <c r="B47" s="388" t="str">
        <f>IFERROR(IF(VLOOKUP($A47,Osnova!$A:$E,1)=$A47,VLOOKUP($A47,Osnova!$A:$E,$E$10)),"")</f>
        <v xml:space="preserve">Nevyfaktúrované dodávky </v>
      </c>
      <c r="C47" s="37">
        <f>IF(VLOOKUP($A47,Osnova!$A:$C,1)=$A47,VLOOKUP($A47,Osnova!$A:$F,4),0)</f>
        <v>0</v>
      </c>
      <c r="D47" s="384">
        <f t="shared" si="1"/>
        <v>-3081.4</v>
      </c>
      <c r="E47" s="39"/>
      <c r="F47" s="410">
        <f t="shared" si="0"/>
        <v>-3081.4</v>
      </c>
      <c r="G47" s="385">
        <f>[5]List1!J39</f>
        <v>3081</v>
      </c>
      <c r="H47" s="385">
        <f>[5]List1!K39</f>
        <v>46.6</v>
      </c>
      <c r="I47" s="410">
        <f>[5]List1!L39</f>
        <v>-47</v>
      </c>
    </row>
    <row r="48" spans="1:9" s="41" customFormat="1" ht="11.25">
      <c r="A48" s="381" t="str">
        <f>[5]List1!A40</f>
        <v>331</v>
      </c>
      <c r="B48" s="388" t="str">
        <f>IFERROR(IF(VLOOKUP($A48,Osnova!$A:$E,1)=$A48,VLOOKUP($A48,Osnova!$A:$E,$E$10)),"")</f>
        <v xml:space="preserve">Zamestnanci </v>
      </c>
      <c r="C48" s="37" t="str">
        <f>IF(VLOOKUP($A48,Osnova!$A:$C,1)=$A48,VLOOKUP($A48,Osnova!$A:$F,4),0)</f>
        <v>Angestellten</v>
      </c>
      <c r="D48" s="384">
        <f t="shared" si="1"/>
        <v>-58091.600000000093</v>
      </c>
      <c r="E48" s="39"/>
      <c r="F48" s="410">
        <f t="shared" si="0"/>
        <v>-58091.600000000093</v>
      </c>
      <c r="G48" s="385">
        <f>[5]List1!J40</f>
        <v>746520.51</v>
      </c>
      <c r="H48" s="385">
        <f>[5]List1!K40</f>
        <v>746336.7</v>
      </c>
      <c r="I48" s="410">
        <f>[5]List1!L40</f>
        <v>-57907.79</v>
      </c>
    </row>
    <row r="49" spans="1:9" s="41" customFormat="1" ht="11.25">
      <c r="A49" s="381" t="str">
        <f>[5]List1!A41</f>
        <v>333</v>
      </c>
      <c r="B49" s="388" t="str">
        <f>IFERROR(IF(VLOOKUP($A49,Osnova!$A:$E,1)=$A49,VLOOKUP($A49,Osnova!$A:$E,$E$10)),"")</f>
        <v xml:space="preserve">Ostatné záväzky voči zamestnancom </v>
      </c>
      <c r="C49" s="37">
        <f>IF(VLOOKUP($A49,Osnova!$A:$C,1)=$A49,VLOOKUP($A49,Osnova!$A:$F,4),0)</f>
        <v>0</v>
      </c>
      <c r="D49" s="384">
        <f t="shared" si="1"/>
        <v>0</v>
      </c>
      <c r="E49" s="39"/>
      <c r="F49" s="410">
        <f t="shared" si="0"/>
        <v>0</v>
      </c>
      <c r="G49" s="385">
        <f>[5]List1!J41</f>
        <v>3297.18</v>
      </c>
      <c r="H49" s="385">
        <f>[5]List1!K41</f>
        <v>3297.18</v>
      </c>
      <c r="I49" s="410">
        <f>[5]List1!L41</f>
        <v>0</v>
      </c>
    </row>
    <row r="50" spans="1:9" s="41" customFormat="1" ht="11.25">
      <c r="A50" s="381" t="str">
        <f>[5]List1!A42</f>
        <v>335</v>
      </c>
      <c r="B50" s="388" t="str">
        <f>IFERROR(IF(VLOOKUP($A50,Osnova!$A:$E,1)=$A50,VLOOKUP($A50,Osnova!$A:$E,$E$10)),"")</f>
        <v xml:space="preserve">Pohľadávky voči zamestnancom </v>
      </c>
      <c r="C50" s="37" t="str">
        <f>IF(VLOOKUP($A50,Osnova!$A:$C,1)=$A50,VLOOKUP($A50,Osnova!$A:$F,4),0)</f>
        <v>Forderungen gegenüber den Angestellten</v>
      </c>
      <c r="D50" s="384">
        <f t="shared" si="1"/>
        <v>2576.5099999999948</v>
      </c>
      <c r="E50" s="39"/>
      <c r="F50" s="410">
        <f t="shared" si="0"/>
        <v>2576.5099999999948</v>
      </c>
      <c r="G50" s="385">
        <f>[5]List1!J42</f>
        <v>77101.5</v>
      </c>
      <c r="H50" s="385">
        <f>[5]List1!K42</f>
        <v>70262.11</v>
      </c>
      <c r="I50" s="410">
        <f>[5]List1!L42</f>
        <v>9415.9</v>
      </c>
    </row>
    <row r="51" spans="1:9" s="41" customFormat="1" ht="11.25">
      <c r="A51" s="381" t="str">
        <f>[5]List1!A43</f>
        <v>336</v>
      </c>
      <c r="B51" s="388" t="str">
        <f>IFERROR(IF(VLOOKUP($A51,Osnova!$A:$E,1)=$A51,VLOOKUP($A51,Osnova!$A:$E,$E$10)),"")</f>
        <v xml:space="preserve">Zúčtovanie s orgánmi sociálneho zabezpečenia a zdravotného poistenia </v>
      </c>
      <c r="C51" s="37" t="str">
        <f>IF(VLOOKUP($A51,Osnova!$A:$C,1)=$A51,VLOOKUP($A51,Osnova!$A:$F,4),0)</f>
        <v>Abrechnung mit Behörden der Sozialfürsorge und der Krankversicherung</v>
      </c>
      <c r="D51" s="384">
        <f t="shared" si="1"/>
        <v>-99403.760000000009</v>
      </c>
      <c r="E51" s="39"/>
      <c r="F51" s="410">
        <f t="shared" si="0"/>
        <v>-99403.760000000009</v>
      </c>
      <c r="G51" s="385">
        <f>[5]List1!J43</f>
        <v>411033.93</v>
      </c>
      <c r="H51" s="385">
        <f>[5]List1!K43</f>
        <v>349664.07</v>
      </c>
      <c r="I51" s="410">
        <f>[5]List1!L43</f>
        <v>-38033.9</v>
      </c>
    </row>
    <row r="52" spans="1:9" s="41" customFormat="1" ht="11.25">
      <c r="A52" s="381" t="str">
        <f>[5]List1!A44</f>
        <v>341</v>
      </c>
      <c r="B52" s="388" t="str">
        <f>IFERROR(IF(VLOOKUP($A52,Osnova!$A:$E,1)=$A52,VLOOKUP($A52,Osnova!$A:$E,$E$10)),"")</f>
        <v xml:space="preserve">Daň z príjmov </v>
      </c>
      <c r="C52" s="37" t="str">
        <f>IF(VLOOKUP($A52,Osnova!$A:$C,1)=$A52,VLOOKUP($A52,Osnova!$A:$F,4),0)</f>
        <v>Einkommensteuer</v>
      </c>
      <c r="D52" s="384">
        <f t="shared" si="1"/>
        <v>13341.730000000001</v>
      </c>
      <c r="E52" s="39"/>
      <c r="F52" s="410">
        <f t="shared" si="0"/>
        <v>13341.730000000001</v>
      </c>
      <c r="G52" s="385">
        <f>[5]List1!J44</f>
        <v>8997.51</v>
      </c>
      <c r="H52" s="385">
        <f>[5]List1!K44</f>
        <v>29527.7</v>
      </c>
      <c r="I52" s="410">
        <f>[5]List1!L44</f>
        <v>-7188.46</v>
      </c>
    </row>
    <row r="53" spans="1:9" s="41" customFormat="1" ht="11.25">
      <c r="A53" s="381" t="str">
        <f>[5]List1!A45</f>
        <v>342</v>
      </c>
      <c r="B53" s="388" t="str">
        <f>IFERROR(IF(VLOOKUP($A53,Osnova!$A:$E,1)=$A53,VLOOKUP($A53,Osnova!$A:$E,$E$10)),"")</f>
        <v xml:space="preserve">Ostatné priame dane </v>
      </c>
      <c r="C53" s="37" t="str">
        <f>IF(VLOOKUP($A53,Osnova!$A:$C,1)=$A53,VLOOKUP($A53,Osnova!$A:$F,4),0)</f>
        <v>Sonstige direkte Steuern</v>
      </c>
      <c r="D53" s="384">
        <f t="shared" si="1"/>
        <v>-47064.44</v>
      </c>
      <c r="E53" s="39"/>
      <c r="F53" s="410">
        <f t="shared" si="0"/>
        <v>-47064.44</v>
      </c>
      <c r="G53" s="385">
        <f>[5]List1!J45</f>
        <v>119711.17</v>
      </c>
      <c r="H53" s="385">
        <f>[5]List1!K45</f>
        <v>81783.789999999994</v>
      </c>
      <c r="I53" s="410">
        <f>[5]List1!L45</f>
        <v>-9137.06</v>
      </c>
    </row>
    <row r="54" spans="1:9" s="41" customFormat="1" ht="11.25">
      <c r="A54" s="381" t="str">
        <f>[5]List1!A46</f>
        <v>343</v>
      </c>
      <c r="B54" s="388" t="str">
        <f>IFERROR(IF(VLOOKUP($A54,Osnova!$A:$E,1)=$A54,VLOOKUP($A54,Osnova!$A:$E,$E$10)),"")</f>
        <v xml:space="preserve">Daň z pridanej hodnoty </v>
      </c>
      <c r="C54" s="37" t="str">
        <f>IF(VLOOKUP($A54,Osnova!$A:$C,1)=$A54,VLOOKUP($A54,Osnova!$A:$F,4),0)</f>
        <v>Mehrwertsteuer</v>
      </c>
      <c r="D54" s="384">
        <f t="shared" si="1"/>
        <v>-13.629999999888241</v>
      </c>
      <c r="E54" s="39"/>
      <c r="F54" s="410">
        <f t="shared" si="0"/>
        <v>-13.629999999888241</v>
      </c>
      <c r="G54" s="385">
        <f>[5]List1!J46</f>
        <v>2318240.73</v>
      </c>
      <c r="H54" s="385">
        <f>[5]List1!K46</f>
        <v>2442061.31</v>
      </c>
      <c r="I54" s="410">
        <f>[5]List1!L46</f>
        <v>-123834.21</v>
      </c>
    </row>
    <row r="55" spans="1:9" s="41" customFormat="1" ht="11.25">
      <c r="A55" s="381" t="str">
        <f>[5]List1!A47</f>
        <v>345</v>
      </c>
      <c r="B55" s="388" t="str">
        <f>IFERROR(IF(VLOOKUP($A55,Osnova!$A:$E,1)=$A55,VLOOKUP($A55,Osnova!$A:$E,$E$10)),"")</f>
        <v xml:space="preserve">Ostatné dane a poplatky </v>
      </c>
      <c r="C55" s="37" t="str">
        <f>IF(VLOOKUP($A55,Osnova!$A:$C,1)=$A55,VLOOKUP($A55,Osnova!$A:$F,4),0)</f>
        <v>Sonstige Steuern und Gebühren</v>
      </c>
      <c r="D55" s="384">
        <f t="shared" si="1"/>
        <v>-137.30999999999949</v>
      </c>
      <c r="E55" s="39"/>
      <c r="F55" s="410">
        <f t="shared" si="0"/>
        <v>-137.30999999999949</v>
      </c>
      <c r="G55" s="385">
        <f>[5]List1!J47</f>
        <v>5218.8999999999996</v>
      </c>
      <c r="H55" s="385">
        <f>[5]List1!K47</f>
        <v>5064.92</v>
      </c>
      <c r="I55" s="410">
        <f>[5]List1!L47</f>
        <v>16.670000000000002</v>
      </c>
    </row>
    <row r="56" spans="1:9" s="41" customFormat="1" ht="11.25">
      <c r="A56" s="381" t="str">
        <f>[5]List1!A48</f>
        <v>346</v>
      </c>
      <c r="B56" s="388" t="str">
        <f>IFERROR(IF(VLOOKUP($A56,Osnova!$A:$E,1)=$A56,VLOOKUP($A56,Osnova!$A:$E,$E$10)),"")</f>
        <v xml:space="preserve">Dotácie zo štátneho rozpočtu </v>
      </c>
      <c r="C56" s="37" t="str">
        <f>IF(VLOOKUP($A56,Osnova!$A:$C,1)=$A56,VLOOKUP($A56,Osnova!$A:$F,4),0)</f>
        <v>Haushaltzuschüsse</v>
      </c>
      <c r="D56" s="384">
        <f t="shared" si="1"/>
        <v>507733.32</v>
      </c>
      <c r="E56" s="39"/>
      <c r="F56" s="410">
        <f t="shared" si="0"/>
        <v>507733.32</v>
      </c>
      <c r="G56" s="385">
        <f>[5]List1!J48</f>
        <v>33337.43</v>
      </c>
      <c r="H56" s="385">
        <f>[5]List1!K48</f>
        <v>439399.21</v>
      </c>
      <c r="I56" s="410">
        <f>[5]List1!L48</f>
        <v>101671.54</v>
      </c>
    </row>
    <row r="57" spans="1:9" s="41" customFormat="1" ht="11.25">
      <c r="A57" s="381" t="str">
        <f>[5]List1!A49</f>
        <v>364</v>
      </c>
      <c r="B57" s="388" t="str">
        <f>IFERROR(IF(VLOOKUP($A57,Osnova!$A:$E,1)=$A57,VLOOKUP($A57,Osnova!$A:$E,$E$10)),"")</f>
        <v xml:space="preserve">Záväzky voči spoločníkom a členom pri rozdeľovaní zisku </v>
      </c>
      <c r="C57" s="37" t="str">
        <f>IF(VLOOKUP($A57,Osnova!$A:$C,1)=$A57,VLOOKUP($A57,Osnova!$A:$F,4),0)</f>
        <v>Verbindlichkeit. gegenüber der Gesellschaft gegen die Gewinnverteilung</v>
      </c>
      <c r="D57" s="384">
        <f t="shared" si="1"/>
        <v>-199220.85</v>
      </c>
      <c r="E57" s="39"/>
      <c r="F57" s="410">
        <f t="shared" si="0"/>
        <v>-199220.85</v>
      </c>
      <c r="G57" s="385">
        <f>[5]List1!J49</f>
        <v>0</v>
      </c>
      <c r="H57" s="385">
        <f>[5]List1!K49</f>
        <v>52743.13</v>
      </c>
      <c r="I57" s="410">
        <f>[5]List1!L49</f>
        <v>-251963.98</v>
      </c>
    </row>
    <row r="58" spans="1:9" s="41" customFormat="1" ht="11.25">
      <c r="A58" s="381" t="str">
        <f>[5]List1!A50</f>
        <v>365</v>
      </c>
      <c r="B58" s="388" t="str">
        <f>IFERROR(IF(VLOOKUP($A58,Osnova!$A:$E,1)=$A58,VLOOKUP($A58,Osnova!$A:$E,$E$10)),"")</f>
        <v xml:space="preserve"> Ostatné záväzky voči spoločníkom a členom</v>
      </c>
      <c r="C58" s="37" t="str">
        <f>IF(VLOOKUP($A58,Osnova!$A:$C,1)=$A58,VLOOKUP($A58,Osnova!$A:$F,4),0)</f>
        <v>Sonst. Verbindlichkeit. gegenüber der Gesellschaft und den Mitgliedern</v>
      </c>
      <c r="D58" s="384">
        <f t="shared" si="1"/>
        <v>-423199</v>
      </c>
      <c r="E58" s="39"/>
      <c r="F58" s="410">
        <f t="shared" si="0"/>
        <v>-423199</v>
      </c>
      <c r="G58" s="385">
        <f>[5]List1!J50</f>
        <v>0</v>
      </c>
      <c r="H58" s="385">
        <f>[5]List1!K50</f>
        <v>0</v>
      </c>
      <c r="I58" s="410">
        <f>[5]List1!L50</f>
        <v>-423199</v>
      </c>
    </row>
    <row r="59" spans="1:9" s="41" customFormat="1" ht="11.25">
      <c r="A59" s="381" t="str">
        <f>[5]List1!A51</f>
        <v>366</v>
      </c>
      <c r="B59" s="388" t="str">
        <f>IFERROR(IF(VLOOKUP($A59,Osnova!$A:$E,1)=$A59,VLOOKUP($A59,Osnova!$A:$E,$E$10)),"")</f>
        <v xml:space="preserve">Záväzky voči spoločníkom a členom zo závislej činnosti </v>
      </c>
      <c r="C59" s="37" t="str">
        <f>IF(VLOOKUP($A59,Osnova!$A:$C,1)=$A59,VLOOKUP($A59,Osnova!$A:$F,4),0)</f>
        <v>Verbindlichkeit.gegenüber Gesells.und Mitgliedern von abhäng.Tätigkeit</v>
      </c>
      <c r="D59" s="384">
        <f t="shared" si="1"/>
        <v>-1132.2900000000009</v>
      </c>
      <c r="E59" s="39"/>
      <c r="F59" s="410">
        <f t="shared" si="0"/>
        <v>-1132.2900000000009</v>
      </c>
      <c r="G59" s="385">
        <f>[5]List1!J51</f>
        <v>19768.7</v>
      </c>
      <c r="H59" s="385">
        <f>[5]List1!K51</f>
        <v>19768.71</v>
      </c>
      <c r="I59" s="410">
        <f>[5]List1!L51</f>
        <v>-1132.3</v>
      </c>
    </row>
    <row r="60" spans="1:9" s="41" customFormat="1" ht="11.25">
      <c r="A60" s="381" t="str">
        <f>[5]List1!A52</f>
        <v>378</v>
      </c>
      <c r="B60" s="388" t="str">
        <f>IFERROR(IF(VLOOKUP($A60,Osnova!$A:$E,1)=$A60,VLOOKUP($A60,Osnova!$A:$E,$E$10)),"")</f>
        <v xml:space="preserve">Iné pohľadávky </v>
      </c>
      <c r="C60" s="37" t="str">
        <f>IF(VLOOKUP($A60,Osnova!$A:$C,1)=$A60,VLOOKUP($A60,Osnova!$A:$F,4),0)</f>
        <v>Sonstige Forderungen</v>
      </c>
      <c r="D60" s="384">
        <f t="shared" si="1"/>
        <v>2813568.8</v>
      </c>
      <c r="E60" s="39"/>
      <c r="F60" s="410">
        <f t="shared" si="0"/>
        <v>2813568.8</v>
      </c>
      <c r="G60" s="385">
        <f>[5]List1!J52</f>
        <v>1270450.8</v>
      </c>
      <c r="H60" s="385">
        <f>[5]List1!K52</f>
        <v>1979630.59</v>
      </c>
      <c r="I60" s="410">
        <f>[5]List1!L52</f>
        <v>2104389.0099999998</v>
      </c>
    </row>
    <row r="61" spans="1:9" s="41" customFormat="1" ht="11.25">
      <c r="A61" s="381" t="str">
        <f>[5]List1!A53</f>
        <v>379</v>
      </c>
      <c r="B61" s="388" t="str">
        <f>IFERROR(IF(VLOOKUP($A61,Osnova!$A:$E,1)=$A61,VLOOKUP($A61,Osnova!$A:$E,$E$10)),"")</f>
        <v xml:space="preserve">Iné záväzky </v>
      </c>
      <c r="C61" s="37" t="str">
        <f>IF(VLOOKUP($A61,Osnova!$A:$C,1)=$A61,VLOOKUP($A61,Osnova!$A:$F,4),0)</f>
        <v>Sonstige Verbindlichkeiten</v>
      </c>
      <c r="D61" s="384">
        <f t="shared" si="1"/>
        <v>-55172.360000000102</v>
      </c>
      <c r="E61" s="39"/>
      <c r="F61" s="410">
        <f t="shared" si="0"/>
        <v>-55172.360000000102</v>
      </c>
      <c r="G61" s="385">
        <f>[5]List1!J53</f>
        <v>1770617.26</v>
      </c>
      <c r="H61" s="385">
        <f>[5]List1!K53</f>
        <v>1736113.9</v>
      </c>
      <c r="I61" s="410">
        <f>[5]List1!L53</f>
        <v>-20669</v>
      </c>
    </row>
    <row r="62" spans="1:9" s="41" customFormat="1" ht="11.25">
      <c r="A62" s="381" t="str">
        <f>[5]List1!A54</f>
        <v>381</v>
      </c>
      <c r="B62" s="388" t="str">
        <f>IFERROR(IF(VLOOKUP($A62,Osnova!$A:$E,1)=$A62,VLOOKUP($A62,Osnova!$A:$E,$E$10)),"")</f>
        <v xml:space="preserve">Náklady budúcich období </v>
      </c>
      <c r="C62" s="37" t="str">
        <f>IF(VLOOKUP($A62,Osnova!$A:$C,1)=$A62,VLOOKUP($A62,Osnova!$A:$F,4),0)</f>
        <v>Kosten für künftige Abrechnungszeiträume</v>
      </c>
      <c r="D62" s="384">
        <f t="shared" si="1"/>
        <v>5115.51</v>
      </c>
      <c r="E62" s="39"/>
      <c r="F62" s="410">
        <f t="shared" si="0"/>
        <v>5115.51</v>
      </c>
      <c r="G62" s="385">
        <f>[5]List1!J54</f>
        <v>5264.41</v>
      </c>
      <c r="H62" s="385">
        <f>[5]List1!K54</f>
        <v>5094.33</v>
      </c>
      <c r="I62" s="410">
        <f>[5]List1!L54</f>
        <v>5285.59</v>
      </c>
    </row>
    <row r="63" spans="1:9" s="41" customFormat="1" ht="11.25">
      <c r="A63" s="381" t="str">
        <f>[5]List1!A55</f>
        <v>384</v>
      </c>
      <c r="B63" s="388" t="str">
        <f>IFERROR(IF(VLOOKUP($A63,Osnova!$A:$E,1)=$A63,VLOOKUP($A63,Osnova!$A:$E,$E$10)),"")</f>
        <v xml:space="preserve">Výnosy budúcich období </v>
      </c>
      <c r="C63" s="37" t="str">
        <f>IF(VLOOKUP($A63,Osnova!$A:$C,1)=$A63,VLOOKUP($A63,Osnova!$A:$F,4),0)</f>
        <v>Erlöse für künftige Abrechnungszeiträume</v>
      </c>
      <c r="D63" s="384">
        <f t="shared" si="1"/>
        <v>-678701.64</v>
      </c>
      <c r="E63" s="39"/>
      <c r="F63" s="410">
        <f t="shared" si="0"/>
        <v>-678701.64</v>
      </c>
      <c r="G63" s="385">
        <f>[5]List1!J55</f>
        <v>44639.77</v>
      </c>
      <c r="H63" s="385">
        <f>[5]List1!K55</f>
        <v>0</v>
      </c>
      <c r="I63" s="410">
        <f>[5]List1!L55</f>
        <v>-634061.87</v>
      </c>
    </row>
    <row r="64" spans="1:9" s="41" customFormat="1" ht="11.25">
      <c r="A64" s="381" t="str">
        <f>[5]List1!A56</f>
        <v>385</v>
      </c>
      <c r="B64" s="388" t="str">
        <f>IFERROR(IF(VLOOKUP($A64,Osnova!$A:$E,1)=$A64,VLOOKUP($A64,Osnova!$A:$E,$E$10)),"")</f>
        <v xml:space="preserve">Príjmy budúcich období </v>
      </c>
      <c r="C64" s="37" t="str">
        <f>IF(VLOOKUP($A64,Osnova!$A:$C,1)=$A64,VLOOKUP($A64,Osnova!$A:$F,4),0)</f>
        <v>Einnahmen für künftige Abrechnungszeiträume</v>
      </c>
      <c r="D64" s="384">
        <f t="shared" si="1"/>
        <v>582.99</v>
      </c>
      <c r="E64" s="39"/>
      <c r="F64" s="410">
        <f t="shared" si="0"/>
        <v>582.99</v>
      </c>
      <c r="G64" s="385">
        <f>[5]List1!J56</f>
        <v>23.95</v>
      </c>
      <c r="H64" s="385">
        <f>[5]List1!K56</f>
        <v>582.99</v>
      </c>
      <c r="I64" s="410">
        <f>[5]List1!L56</f>
        <v>23.95</v>
      </c>
    </row>
    <row r="65" spans="1:12" s="41" customFormat="1" ht="11.25">
      <c r="A65" s="381" t="str">
        <f>[5]List1!A57</f>
        <v>391</v>
      </c>
      <c r="B65" s="388" t="str">
        <f>IFERROR(IF(VLOOKUP($A65,Osnova!$A:$E,1)=$A65,VLOOKUP($A65,Osnova!$A:$E,$E$10)),"")</f>
        <v xml:space="preserve">Opravné položky k pohľadávkam </v>
      </c>
      <c r="C65" s="37" t="str">
        <f>IF(VLOOKUP($A65,Osnova!$A:$C,1)=$A65,VLOOKUP($A65,Osnova!$A:$F,4),0)</f>
        <v>Berichtigungsposten zu Forderungen</v>
      </c>
      <c r="D65" s="384">
        <f t="shared" si="1"/>
        <v>-194504.86000000002</v>
      </c>
      <c r="E65" s="39"/>
      <c r="F65" s="410">
        <f t="shared" si="0"/>
        <v>-194504.86000000002</v>
      </c>
      <c r="G65" s="385">
        <f>[5]List1!J57</f>
        <v>17623.939999999999</v>
      </c>
      <c r="H65" s="385">
        <f>[5]List1!K57</f>
        <v>8147.47</v>
      </c>
      <c r="I65" s="410">
        <f>[5]List1!L57</f>
        <v>-185028.39</v>
      </c>
    </row>
    <row r="66" spans="1:12" s="41" customFormat="1">
      <c r="A66" s="381" t="str">
        <f>[5]List1!A58</f>
        <v>395</v>
      </c>
      <c r="B66" s="388" t="str">
        <f>IFERROR(IF(VLOOKUP($A66,Osnova!$A:$E,1)=$A66,VLOOKUP($A66,Osnova!$A:$E,$E$10)),"")</f>
        <v xml:space="preserve">Vnútorné zúčtovanie </v>
      </c>
      <c r="C66" s="37" t="str">
        <f>IF(VLOOKUP($A66,Osnova!$A:$C,1)=$A66,VLOOKUP($A66,Osnova!$A:$F,4),0)</f>
        <v>Innerbetriebliche Verrechnung</v>
      </c>
      <c r="D66" s="384">
        <f t="shared" si="1"/>
        <v>0</v>
      </c>
      <c r="E66" s="39"/>
      <c r="F66" s="410">
        <f t="shared" si="0"/>
        <v>0</v>
      </c>
      <c r="G66" s="385">
        <f>[5]List1!J58</f>
        <v>4468208.75</v>
      </c>
      <c r="H66" s="385">
        <f>[5]List1!K58</f>
        <v>4468208.75</v>
      </c>
      <c r="I66" s="410">
        <f>[5]List1!L58</f>
        <v>0</v>
      </c>
      <c r="L66" s="1"/>
    </row>
    <row r="67" spans="1:12" s="41" customFormat="1" ht="11.25">
      <c r="A67" s="381" t="str">
        <f>[5]List1!A59</f>
        <v>411</v>
      </c>
      <c r="B67" s="388" t="str">
        <f>IFERROR(IF(VLOOKUP($A67,Osnova!$A:$E,1)=$A67,VLOOKUP($A67,Osnova!$A:$E,$E$10)),"")</f>
        <v xml:space="preserve">Základné imanie </v>
      </c>
      <c r="C67" s="37" t="str">
        <f>IF(VLOOKUP($A67,Osnova!$A:$C,1)=$A67,VLOOKUP($A67,Osnova!$A:$F,4),0)</f>
        <v>Grundkapital</v>
      </c>
      <c r="D67" s="384">
        <f t="shared" si="1"/>
        <v>-16124</v>
      </c>
      <c r="E67" s="39"/>
      <c r="F67" s="410">
        <f t="shared" si="0"/>
        <v>-16124</v>
      </c>
      <c r="G67" s="385">
        <f>[5]List1!J59</f>
        <v>0</v>
      </c>
      <c r="H67" s="385">
        <f>[5]List1!K59</f>
        <v>0</v>
      </c>
      <c r="I67" s="410">
        <f>[5]List1!L59</f>
        <v>-16124</v>
      </c>
    </row>
    <row r="68" spans="1:12" s="41" customFormat="1" ht="11.25">
      <c r="A68" s="381" t="str">
        <f>[5]List1!A60</f>
        <v>413</v>
      </c>
      <c r="B68" s="388" t="str">
        <f>IFERROR(IF(VLOOKUP($A68,Osnova!$A:$E,1)=$A68,VLOOKUP($A68,Osnova!$A:$E,$E$10)),"")</f>
        <v xml:space="preserve">Ostatné kapitálové fondy </v>
      </c>
      <c r="C68" s="37" t="str">
        <f>IF(VLOOKUP($A68,Osnova!$A:$C,1)=$A68,VLOOKUP($A68,Osnova!$A:$F,4),0)</f>
        <v>Sonstige Kapitalfonds</v>
      </c>
      <c r="D68" s="384">
        <f t="shared" si="1"/>
        <v>-649668.52</v>
      </c>
      <c r="E68" s="39"/>
      <c r="F68" s="410">
        <f t="shared" si="0"/>
        <v>-649668.52</v>
      </c>
      <c r="G68" s="385">
        <f>[5]List1!J60</f>
        <v>0</v>
      </c>
      <c r="H68" s="385">
        <f>[5]List1!K60</f>
        <v>0</v>
      </c>
      <c r="I68" s="410">
        <f>[5]List1!L60</f>
        <v>-649668.52</v>
      </c>
    </row>
    <row r="69" spans="1:12" s="41" customFormat="1" ht="11.25">
      <c r="A69" s="381" t="str">
        <f>[5]List1!A61</f>
        <v>414</v>
      </c>
      <c r="B69" s="388" t="str">
        <f>IFERROR(IF(VLOOKUP($A69,Osnova!$A:$E,1)=$A69,VLOOKUP($A69,Osnova!$A:$E,$E$10)),"")</f>
        <v xml:space="preserve">Oceňovacie rozdiely z precenenia majetku a záväzkov </v>
      </c>
      <c r="C69" s="37" t="str">
        <f>IF(VLOOKUP($A69,Osnova!$A:$C,1)=$A69,VLOOKUP($A69,Osnova!$A:$F,4),0)</f>
        <v>Umbewertungsdifferenzen des Vermögens und der Verbindlichkeiten</v>
      </c>
      <c r="D69" s="384">
        <f t="shared" si="1"/>
        <v>431.25</v>
      </c>
      <c r="E69" s="39"/>
      <c r="F69" s="410">
        <f t="shared" si="0"/>
        <v>431.25</v>
      </c>
      <c r="G69" s="385">
        <f>[5]List1!J61</f>
        <v>47.39</v>
      </c>
      <c r="H69" s="385">
        <f>[5]List1!K61</f>
        <v>0</v>
      </c>
      <c r="I69" s="410">
        <f>[5]List1!L61</f>
        <v>478.64</v>
      </c>
    </row>
    <row r="70" spans="1:12" s="41" customFormat="1" ht="11.25">
      <c r="A70" s="381" t="str">
        <f>[5]List1!A62</f>
        <v>421</v>
      </c>
      <c r="B70" s="388" t="str">
        <f>IFERROR(IF(VLOOKUP($A70,Osnova!$A:$E,1)=$A70,VLOOKUP($A70,Osnova!$A:$E,$E$10)),"")</f>
        <v xml:space="preserve">Zákonný rezervný fond </v>
      </c>
      <c r="C70" s="37" t="str">
        <f>IF(VLOOKUP($A70,Osnova!$A:$C,1)=$A70,VLOOKUP($A70,Osnova!$A:$F,4),0)</f>
        <v>Rücklage</v>
      </c>
      <c r="D70" s="384">
        <f t="shared" si="1"/>
        <v>-1612.4</v>
      </c>
      <c r="E70" s="39"/>
      <c r="F70" s="410">
        <f t="shared" si="0"/>
        <v>-1612.4</v>
      </c>
      <c r="G70" s="385">
        <f>[5]List1!J62</f>
        <v>0</v>
      </c>
      <c r="H70" s="385">
        <f>[5]List1!K62</f>
        <v>0</v>
      </c>
      <c r="I70" s="410">
        <f>[5]List1!L62</f>
        <v>-1612.4</v>
      </c>
    </row>
    <row r="71" spans="1:12" s="41" customFormat="1" ht="11.25">
      <c r="A71" s="381" t="str">
        <f>[5]List1!A63</f>
        <v>428</v>
      </c>
      <c r="B71" s="388" t="str">
        <f>IFERROR(IF(VLOOKUP($A71,Osnova!$A:$E,1)=$A71,VLOOKUP($A71,Osnova!$A:$E,$E$10)),"")</f>
        <v xml:space="preserve">Nerozdelený zisk minulých rokov </v>
      </c>
      <c r="C71" s="37" t="str">
        <f>IF(VLOOKUP($A71,Osnova!$A:$C,1)=$A71,VLOOKUP($A71,Osnova!$A:$F,4),0)</f>
        <v>Gewinnvortrag</v>
      </c>
      <c r="D71" s="384">
        <f t="shared" si="1"/>
        <v>-1748664.6</v>
      </c>
      <c r="E71" s="39"/>
      <c r="F71" s="410">
        <f t="shared" si="0"/>
        <v>-1748664.6</v>
      </c>
      <c r="G71" s="385">
        <f>[5]List1!J63</f>
        <v>0</v>
      </c>
      <c r="H71" s="385">
        <f>[5]List1!K63</f>
        <v>0</v>
      </c>
      <c r="I71" s="410">
        <f>[5]List1!L63</f>
        <v>-1748664.6</v>
      </c>
    </row>
    <row r="72" spans="1:12" s="41" customFormat="1" ht="11.25">
      <c r="A72" s="381" t="str">
        <f>[5]List1!A64</f>
        <v>431</v>
      </c>
      <c r="B72" s="388" t="str">
        <f>IFERROR(IF(VLOOKUP($A72,Osnova!$A:$E,1)=$A72,VLOOKUP($A72,Osnova!$A:$E,$E$10)),"")</f>
        <v xml:space="preserve">Výsledok hospodárenia v schvaľovaní </v>
      </c>
      <c r="C72" s="37" t="str">
        <f>IF(VLOOKUP($A72,Osnova!$A:$C,1)=$A72,VLOOKUP($A72,Osnova!$A:$F,4),0)</f>
        <v>Wirtschafsergebnis im Genehmigungsprocess</v>
      </c>
      <c r="D72" s="384">
        <f t="shared" si="1"/>
        <v>-52743.13</v>
      </c>
      <c r="E72" s="39"/>
      <c r="F72" s="410">
        <f t="shared" si="0"/>
        <v>-52743.13</v>
      </c>
      <c r="G72" s="385">
        <f>[5]List1!J64</f>
        <v>52743.13</v>
      </c>
      <c r="H72" s="385">
        <f>[5]List1!K64</f>
        <v>0</v>
      </c>
      <c r="I72" s="410">
        <f>[5]List1!L64</f>
        <v>0</v>
      </c>
    </row>
    <row r="73" spans="1:12" s="41" customFormat="1" ht="11.25">
      <c r="A73" s="381" t="str">
        <f>[5]List1!A65</f>
        <v>461</v>
      </c>
      <c r="B73" s="388" t="str">
        <f>IFERROR(IF(VLOOKUP($A73,Osnova!$A:$E,1)=$A73,VLOOKUP($A73,Osnova!$A:$E,$E$10)),"")</f>
        <v xml:space="preserve">Bankové úvery </v>
      </c>
      <c r="C73" s="37" t="str">
        <f>IF(VLOOKUP($A73,Osnova!$A:$C,1)=$A73,VLOOKUP($A73,Osnova!$A:$F,4),0)</f>
        <v>Bankkredite</v>
      </c>
      <c r="D73" s="384">
        <f t="shared" si="1"/>
        <v>-1207701.5900000001</v>
      </c>
      <c r="E73" s="39"/>
      <c r="F73" s="410">
        <f t="shared" si="0"/>
        <v>-1207701.5900000001</v>
      </c>
      <c r="G73" s="385">
        <f>[5]List1!J65</f>
        <v>691936.26</v>
      </c>
      <c r="H73" s="385">
        <f>[5]List1!K65</f>
        <v>202226.48</v>
      </c>
      <c r="I73" s="410">
        <f>[5]List1!L65</f>
        <v>-717991.81</v>
      </c>
    </row>
    <row r="74" spans="1:12" s="41" customFormat="1" ht="11.25">
      <c r="A74" s="381" t="str">
        <f>[5]List1!A66</f>
        <v>472</v>
      </c>
      <c r="B74" s="388" t="str">
        <f>IFERROR(IF(VLOOKUP($A74,Osnova!$A:$E,1)=$A74,VLOOKUP($A74,Osnova!$A:$E,$E$10)),"")</f>
        <v xml:space="preserve">Záväzky zo sociálneho fondu </v>
      </c>
      <c r="C74" s="37" t="str">
        <f>IF(VLOOKUP($A74,Osnova!$A:$C,1)=$A74,VLOOKUP($A74,Osnova!$A:$F,4),0)</f>
        <v>Verbindlichkeiten vom Sozialfonds</v>
      </c>
      <c r="D74" s="384">
        <f t="shared" si="1"/>
        <v>-61629.04</v>
      </c>
      <c r="E74" s="39"/>
      <c r="F74" s="410">
        <f t="shared" si="0"/>
        <v>-61629.04</v>
      </c>
      <c r="G74" s="385">
        <f>[5]List1!J66</f>
        <v>0</v>
      </c>
      <c r="H74" s="385">
        <f>[5]List1!K66</f>
        <v>2448.6</v>
      </c>
      <c r="I74" s="410">
        <f>[5]List1!L66</f>
        <v>-64077.64</v>
      </c>
    </row>
    <row r="75" spans="1:12" s="41" customFormat="1" ht="11.25">
      <c r="A75" s="383" t="str">
        <f>[5]List1!A67</f>
        <v>474</v>
      </c>
      <c r="B75" s="388" t="str">
        <f>IFERROR(IF(VLOOKUP($A75,Osnova!$A:$E,1)=$A75,VLOOKUP($A75,Osnova!$A:$E,$E$10)),"")</f>
        <v xml:space="preserve">Záväzky z nájmu </v>
      </c>
      <c r="C75" s="37"/>
      <c r="D75" s="384">
        <f t="shared" si="1"/>
        <v>-1463867.79</v>
      </c>
      <c r="E75" s="39"/>
      <c r="F75" s="410">
        <f t="shared" si="0"/>
        <v>-1463867.79</v>
      </c>
      <c r="G75" s="386">
        <f>[5]List1!J67</f>
        <v>1187035.0900000001</v>
      </c>
      <c r="H75" s="386">
        <f>[5]List1!K67</f>
        <v>1353750.94</v>
      </c>
      <c r="I75" s="410">
        <f>[5]List1!L67</f>
        <v>-1630583.64</v>
      </c>
    </row>
    <row r="76" spans="1:12" s="41" customFormat="1" ht="11.25">
      <c r="A76" s="383" t="str">
        <f>[5]List1!A68</f>
        <v>479</v>
      </c>
      <c r="B76" s="388" t="str">
        <f>IFERROR(IF(VLOOKUP($A76,Osnova!$A:$E,1)=$A76,VLOOKUP($A76,Osnova!$A:$E,$E$10)),"")</f>
        <v xml:space="preserve">Ostatné dlhodobé záväzky </v>
      </c>
      <c r="C76" s="37" t="str">
        <f>IF(VLOOKUP($A76,Osnova!$A:$C,1)=$A76,VLOOKUP($A76,Osnova!$A:$F,4),0)</f>
        <v>Sonstige langfristige Verbindlichkeiten</v>
      </c>
      <c r="D76" s="384">
        <f t="shared" si="1"/>
        <v>-796312.17</v>
      </c>
      <c r="E76" s="39"/>
      <c r="F76" s="410">
        <f t="shared" si="0"/>
        <v>-796312.17</v>
      </c>
      <c r="G76" s="386">
        <f>[5]List1!J68</f>
        <v>518517.53</v>
      </c>
      <c r="H76" s="386">
        <f>[5]List1!K68</f>
        <v>213102.72</v>
      </c>
      <c r="I76" s="410">
        <f>[5]List1!L68</f>
        <v>-490897.36</v>
      </c>
    </row>
    <row r="77" spans="1:12" s="41" customFormat="1" ht="11.25">
      <c r="A77" s="383" t="str">
        <f>[5]List1!A69</f>
        <v>481</v>
      </c>
      <c r="B77" s="388" t="str">
        <f>IFERROR(IF(VLOOKUP($A77,Osnova!$A:$E,1)=$A77,VLOOKUP($A77,Osnova!$A:$E,$E$10)),"")</f>
        <v xml:space="preserve">Odložený daňový záväzok a odložená daňová pohľadávka </v>
      </c>
      <c r="C77" s="37" t="str">
        <f>IF(VLOOKUP($A77,Osnova!$A:$C,1)=$A77,VLOOKUP($A77,Osnova!$A:$F,4),0)</f>
        <v>Latente Steuerverbindlichkeit und verschobene Steuerforderung</v>
      </c>
      <c r="D77" s="384">
        <f t="shared" si="1"/>
        <v>-59744.99</v>
      </c>
      <c r="E77" s="39"/>
      <c r="F77" s="410">
        <f t="shared" si="0"/>
        <v>-59744.99</v>
      </c>
      <c r="G77" s="386">
        <f>[5]List1!J69</f>
        <v>-46.21</v>
      </c>
      <c r="H77" s="386">
        <f>[5]List1!K69</f>
        <v>-15899</v>
      </c>
      <c r="I77" s="410">
        <f>[5]List1!L69</f>
        <v>-43892.2</v>
      </c>
    </row>
    <row r="78" spans="1:12" s="41" customFormat="1" ht="11.25">
      <c r="A78" s="383" t="str">
        <f>[5]List1!A70</f>
        <v>501</v>
      </c>
      <c r="B78" s="388" t="str">
        <f>IFERROR(IF(VLOOKUP($A78,Osnova!$A:$E,1)=$A78,VLOOKUP($A78,Osnova!$A:$E,$E$10)),"")</f>
        <v xml:space="preserve">Spotreba materiálu </v>
      </c>
      <c r="C78" s="37" t="str">
        <f>IF(VLOOKUP($A78,Osnova!$A:$C,1)=$A78,VLOOKUP($A78,Osnova!$A:$F,4),0)</f>
        <v>Materialverbrauch</v>
      </c>
      <c r="D78" s="384">
        <f t="shared" ref="D78:D141" si="2">SUM(I78+H78-G78)</f>
        <v>0</v>
      </c>
      <c r="E78" s="39"/>
      <c r="F78" s="410">
        <f t="shared" si="0"/>
        <v>0</v>
      </c>
      <c r="G78" s="386">
        <f>[5]List1!J70</f>
        <v>587833.11</v>
      </c>
      <c r="H78" s="386">
        <f>[5]List1!K70</f>
        <v>101.97</v>
      </c>
      <c r="I78" s="410">
        <f>[5]List1!L70</f>
        <v>587731.14</v>
      </c>
    </row>
    <row r="79" spans="1:12" s="41" customFormat="1" ht="11.25">
      <c r="A79" s="383" t="str">
        <f>[5]List1!A71</f>
        <v>502</v>
      </c>
      <c r="B79" s="388" t="str">
        <f>IFERROR(IF(VLOOKUP($A79,Osnova!$A:$E,1)=$A79,VLOOKUP($A79,Osnova!$A:$E,$E$10)),"")</f>
        <v xml:space="preserve">Spotreba energie </v>
      </c>
      <c r="C79" s="37" t="str">
        <f>IF(VLOOKUP($A79,Osnova!$A:$C,1)=$A79,VLOOKUP($A79,Osnova!$A:$F,4),0)</f>
        <v>Energieverbrauch</v>
      </c>
      <c r="D79" s="384">
        <f t="shared" si="2"/>
        <v>0</v>
      </c>
      <c r="E79" s="39"/>
      <c r="F79" s="410">
        <f t="shared" si="0"/>
        <v>0</v>
      </c>
      <c r="G79" s="386">
        <f>[5]List1!J71</f>
        <v>32315.83</v>
      </c>
      <c r="H79" s="386">
        <f>[5]List1!K71</f>
        <v>3934.43</v>
      </c>
      <c r="I79" s="410">
        <f>[5]List1!L71</f>
        <v>28381.4</v>
      </c>
    </row>
    <row r="80" spans="1:12" s="41" customFormat="1" ht="11.25">
      <c r="A80" s="383" t="str">
        <f>[5]List1!A72</f>
        <v>504</v>
      </c>
      <c r="B80" s="388" t="str">
        <f>IFERROR(IF(VLOOKUP($A80,Osnova!$A:$E,1)=$A80,VLOOKUP($A80,Osnova!$A:$E,$E$10)),"")</f>
        <v xml:space="preserve">Predaný tovar </v>
      </c>
      <c r="C80" s="37" t="str">
        <f>IF(VLOOKUP($A80,Osnova!$A:$C,1)=$A80,VLOOKUP($A80,Osnova!$A:$F,4),0)</f>
        <v>Verkaufte Ware</v>
      </c>
      <c r="D80" s="384">
        <f t="shared" si="2"/>
        <v>0</v>
      </c>
      <c r="E80" s="39"/>
      <c r="F80" s="410">
        <f t="shared" si="0"/>
        <v>0</v>
      </c>
      <c r="G80" s="386">
        <f>[5]List1!J72</f>
        <v>370641.54</v>
      </c>
      <c r="H80" s="386">
        <f>[5]List1!K72</f>
        <v>0</v>
      </c>
      <c r="I80" s="410">
        <f>[5]List1!L72</f>
        <v>370641.54</v>
      </c>
    </row>
    <row r="81" spans="1:9" s="41" customFormat="1" ht="11.25">
      <c r="A81" s="381" t="str">
        <f>[5]List1!A73</f>
        <v>511</v>
      </c>
      <c r="B81" s="388" t="str">
        <f>IFERROR(IF(VLOOKUP($A81,Osnova!$A:$E,1)=$A81,VLOOKUP($A81,Osnova!$A:$E,$E$10)),"")</f>
        <v xml:space="preserve">Opravy a udržiavanie </v>
      </c>
      <c r="C81" s="37" t="str">
        <f>IF(VLOOKUP($A81,Osnova!$A:$C,1)=$A81,VLOOKUP($A81,Osnova!$A:$F,4),0)</f>
        <v>Instandstellung und Instandhaltung</v>
      </c>
      <c r="D81" s="384">
        <f t="shared" si="2"/>
        <v>0</v>
      </c>
      <c r="E81" s="39"/>
      <c r="F81" s="410">
        <f t="shared" si="0"/>
        <v>0</v>
      </c>
      <c r="G81" s="386">
        <f>[5]List1!J73</f>
        <v>239442.06</v>
      </c>
      <c r="H81" s="386">
        <f>[5]List1!K73</f>
        <v>0</v>
      </c>
      <c r="I81" s="410">
        <f>[5]List1!L73</f>
        <v>239442.06</v>
      </c>
    </row>
    <row r="82" spans="1:9" s="41" customFormat="1" ht="11.25">
      <c r="A82" s="381" t="str">
        <f>[5]List1!A74</f>
        <v>512</v>
      </c>
      <c r="B82" s="388" t="str">
        <f>IFERROR(IF(VLOOKUP($A82,Osnova!$A:$E,1)=$A82,VLOOKUP($A82,Osnova!$A:$E,$E$10)),"")</f>
        <v xml:space="preserve">Cestovné </v>
      </c>
      <c r="C82" s="37" t="str">
        <f>IF(VLOOKUP($A82,Osnova!$A:$C,1)=$A82,VLOOKUP($A82,Osnova!$A:$F,4),0)</f>
        <v>Fahrgeld</v>
      </c>
      <c r="D82" s="384">
        <f t="shared" si="2"/>
        <v>0</v>
      </c>
      <c r="E82" s="39"/>
      <c r="F82" s="410">
        <f t="shared" ref="F82:F145" si="3">SUM(D82-E82)</f>
        <v>0</v>
      </c>
      <c r="G82" s="386">
        <f>[5]List1!J74</f>
        <v>17673.38</v>
      </c>
      <c r="H82" s="386">
        <f>[5]List1!K74</f>
        <v>0</v>
      </c>
      <c r="I82" s="410">
        <f>[5]List1!L74</f>
        <v>17673.38</v>
      </c>
    </row>
    <row r="83" spans="1:9" s="41" customFormat="1" ht="11.25">
      <c r="A83" s="381" t="str">
        <f>[5]List1!A75</f>
        <v>513</v>
      </c>
      <c r="B83" s="388" t="str">
        <f>IFERROR(IF(VLOOKUP($A83,Osnova!$A:$E,1)=$A83,VLOOKUP($A83,Osnova!$A:$E,$E$10)),"")</f>
        <v xml:space="preserve">Náklady na reprezentáciu </v>
      </c>
      <c r="C83" s="37" t="str">
        <f>IF(VLOOKUP($A83,Osnova!$A:$C,1)=$A83,VLOOKUP($A83,Osnova!$A:$F,4),0)</f>
        <v>Repräsentationskosten</v>
      </c>
      <c r="D83" s="384">
        <f t="shared" si="2"/>
        <v>0</v>
      </c>
      <c r="E83" s="39"/>
      <c r="F83" s="410">
        <f t="shared" si="3"/>
        <v>0</v>
      </c>
      <c r="G83" s="386">
        <f>[5]List1!J75</f>
        <v>26591.040000000001</v>
      </c>
      <c r="H83" s="386">
        <f>[5]List1!K75</f>
        <v>0</v>
      </c>
      <c r="I83" s="410">
        <f>[5]List1!L75</f>
        <v>26591.040000000001</v>
      </c>
    </row>
    <row r="84" spans="1:9" s="41" customFormat="1" ht="11.25">
      <c r="A84" s="381" t="str">
        <f>[5]List1!A76</f>
        <v>518</v>
      </c>
      <c r="B84" s="388" t="str">
        <f>IFERROR(IF(VLOOKUP($A84,Osnova!$A:$E,1)=$A84,VLOOKUP($A84,Osnova!$A:$E,$E$10)),"")</f>
        <v xml:space="preserve">Ostatné služby </v>
      </c>
      <c r="C84" s="37" t="str">
        <f>IF(VLOOKUP($A84,Osnova!$A:$C,1)=$A84,VLOOKUP($A84,Osnova!$A:$F,4),0)</f>
        <v>Sonstige Dienstleistungen</v>
      </c>
      <c r="D84" s="384">
        <f t="shared" si="2"/>
        <v>0</v>
      </c>
      <c r="E84" s="39"/>
      <c r="F84" s="410">
        <f t="shared" si="3"/>
        <v>0</v>
      </c>
      <c r="G84" s="386">
        <f>[5]List1!J76</f>
        <v>817162.69</v>
      </c>
      <c r="H84" s="386">
        <f>[5]List1!K76</f>
        <v>66.319999999999993</v>
      </c>
      <c r="I84" s="410">
        <f>[5]List1!L76</f>
        <v>817096.37</v>
      </c>
    </row>
    <row r="85" spans="1:9" s="41" customFormat="1" ht="11.25">
      <c r="A85" s="381" t="str">
        <f>[5]List1!A77</f>
        <v>521</v>
      </c>
      <c r="B85" s="388" t="str">
        <f>IFERROR(IF(VLOOKUP($A85,Osnova!$A:$E,1)=$A85,VLOOKUP($A85,Osnova!$A:$E,$E$10)),"")</f>
        <v xml:space="preserve">Mzdové náklady </v>
      </c>
      <c r="C85" s="37" t="str">
        <f>IF(VLOOKUP($A85,Osnova!$A:$C,1)=$A85,VLOOKUP($A85,Osnova!$A:$F,4),0)</f>
        <v>Lohnkosten</v>
      </c>
      <c r="D85" s="384">
        <f t="shared" si="2"/>
        <v>0</v>
      </c>
      <c r="E85" s="39"/>
      <c r="F85" s="410">
        <f t="shared" si="3"/>
        <v>0</v>
      </c>
      <c r="G85" s="386">
        <f>[5]List1!J77</f>
        <v>864502.01</v>
      </c>
      <c r="H85" s="386">
        <f>[5]List1!K77</f>
        <v>33328.720000000001</v>
      </c>
      <c r="I85" s="410">
        <f>[5]List1!L77</f>
        <v>831173.29</v>
      </c>
    </row>
    <row r="86" spans="1:9" s="41" customFormat="1" ht="11.25">
      <c r="A86" s="381" t="str">
        <f>[5]List1!A78</f>
        <v>522</v>
      </c>
      <c r="B86" s="388" t="str">
        <f>IFERROR(IF(VLOOKUP($A86,Osnova!$A:$E,1)=$A86,VLOOKUP($A86,Osnova!$A:$E,$E$10)),"")</f>
        <v xml:space="preserve">Príjmy spoločníkov a členov zo závislej činnosti </v>
      </c>
      <c r="C86" s="37" t="str">
        <f>IF(VLOOKUP($A86,Osnova!$A:$C,1)=$A86,VLOOKUP($A86,Osnova!$A:$F,4),0)</f>
        <v>Einnahmen der Gesellschaftler und Mitglieder aus abhängiger Tätigkeit</v>
      </c>
      <c r="D86" s="384">
        <f t="shared" si="2"/>
        <v>0</v>
      </c>
      <c r="E86" s="39"/>
      <c r="F86" s="410">
        <f t="shared" si="3"/>
        <v>0</v>
      </c>
      <c r="G86" s="386">
        <f>[5]List1!J78</f>
        <v>19768.71</v>
      </c>
      <c r="H86" s="386">
        <f>[5]List1!K78</f>
        <v>0</v>
      </c>
      <c r="I86" s="410">
        <f>[5]List1!L78</f>
        <v>19768.71</v>
      </c>
    </row>
    <row r="87" spans="1:9" s="41" customFormat="1" ht="11.25">
      <c r="A87" s="381" t="str">
        <f>[5]List1!A79</f>
        <v>524</v>
      </c>
      <c r="B87" s="388" t="str">
        <f>IFERROR(IF(VLOOKUP($A87,Osnova!$A:$E,1)=$A87,VLOOKUP($A87,Osnova!$A:$E,$E$10)),"")</f>
        <v xml:space="preserve">Zákonné sociálne poistenie </v>
      </c>
      <c r="C87" s="37" t="str">
        <f>IF(VLOOKUP($A87,Osnova!$A:$C,1)=$A87,VLOOKUP($A87,Osnova!$A:$F,4),0)</f>
        <v>Gesetzliche Sozialfürsorge</v>
      </c>
      <c r="D87" s="384">
        <f t="shared" si="2"/>
        <v>0</v>
      </c>
      <c r="E87" s="39"/>
      <c r="F87" s="410">
        <f t="shared" si="3"/>
        <v>0</v>
      </c>
      <c r="G87" s="386">
        <f>[5]List1!J79</f>
        <v>296790.39</v>
      </c>
      <c r="H87" s="386">
        <f>[5]List1!K79</f>
        <v>12386.69</v>
      </c>
      <c r="I87" s="410">
        <f>[5]List1!L79</f>
        <v>284403.7</v>
      </c>
    </row>
    <row r="88" spans="1:9" s="41" customFormat="1" ht="11.25">
      <c r="A88" s="381" t="str">
        <f>[5]List1!A80</f>
        <v>525</v>
      </c>
      <c r="B88" s="388" t="str">
        <f>IFERROR(IF(VLOOKUP($A88,Osnova!$A:$E,1)=$A88,VLOOKUP($A88,Osnova!$A:$E,$E$10)),"")</f>
        <v xml:space="preserve">Ostatné sociálne zabezpečenie </v>
      </c>
      <c r="C88" s="37" t="str">
        <f>IF(VLOOKUP($A88,Osnova!$A:$C,1)=$A88,VLOOKUP($A88,Osnova!$A:$F,4),0)</f>
        <v>Sonstige Sozialfürsorge</v>
      </c>
      <c r="D88" s="384">
        <f t="shared" si="2"/>
        <v>0</v>
      </c>
      <c r="E88" s="39"/>
      <c r="F88" s="410">
        <f t="shared" si="3"/>
        <v>0</v>
      </c>
      <c r="G88" s="386">
        <f>[5]List1!J80</f>
        <v>1272.2</v>
      </c>
      <c r="H88" s="386">
        <f>[5]List1!K80</f>
        <v>0</v>
      </c>
      <c r="I88" s="410">
        <f>[5]List1!L80</f>
        <v>1272.2</v>
      </c>
    </row>
    <row r="89" spans="1:9" s="41" customFormat="1" ht="11.25">
      <c r="A89" s="381" t="str">
        <f>[5]List1!A81</f>
        <v>527</v>
      </c>
      <c r="B89" s="388" t="str">
        <f>IFERROR(IF(VLOOKUP($A89,Osnova!$A:$E,1)=$A89,VLOOKUP($A89,Osnova!$A:$E,$E$10)),"")</f>
        <v xml:space="preserve">Zákonné sociálne náklady </v>
      </c>
      <c r="C89" s="37" t="str">
        <f>IF(VLOOKUP($A89,Osnova!$A:$C,1)=$A89,VLOOKUP($A89,Osnova!$A:$F,4),0)</f>
        <v>Gesetzliche Sozialkosten</v>
      </c>
      <c r="D89" s="384">
        <f t="shared" si="2"/>
        <v>0</v>
      </c>
      <c r="E89" s="39"/>
      <c r="F89" s="410">
        <f t="shared" si="3"/>
        <v>0</v>
      </c>
      <c r="G89" s="386">
        <f>[5]List1!J81</f>
        <v>20329.53</v>
      </c>
      <c r="H89" s="386">
        <f>[5]List1!K81</f>
        <v>0</v>
      </c>
      <c r="I89" s="410">
        <f>[5]List1!L81</f>
        <v>20329.53</v>
      </c>
    </row>
    <row r="90" spans="1:9" s="41" customFormat="1" ht="11.25">
      <c r="A90" s="381" t="str">
        <f>[5]List1!A82</f>
        <v>531</v>
      </c>
      <c r="B90" s="388" t="str">
        <f>IFERROR(IF(VLOOKUP($A90,Osnova!$A:$E,1)=$A90,VLOOKUP($A90,Osnova!$A:$E,$E$10)),"")</f>
        <v xml:space="preserve">Daň z motorových vozidiel </v>
      </c>
      <c r="C90" s="37" t="str">
        <f>IF(VLOOKUP($A90,Osnova!$A:$C,1)=$A90,VLOOKUP($A90,Osnova!$A:$F,4),0)</f>
        <v>Verkehrssteuer</v>
      </c>
      <c r="D90" s="384">
        <f t="shared" si="2"/>
        <v>0</v>
      </c>
      <c r="E90" s="39"/>
      <c r="F90" s="410">
        <f t="shared" si="3"/>
        <v>0</v>
      </c>
      <c r="G90" s="385">
        <f>[5]List1!J82</f>
        <v>3531.37</v>
      </c>
      <c r="H90" s="385">
        <f>[5]List1!K82</f>
        <v>0</v>
      </c>
      <c r="I90" s="410">
        <f>[5]List1!L82</f>
        <v>3531.37</v>
      </c>
    </row>
    <row r="91" spans="1:9" s="41" customFormat="1" ht="11.25">
      <c r="A91" s="381" t="str">
        <f>[5]List1!A83</f>
        <v>532</v>
      </c>
      <c r="B91" s="388" t="str">
        <f>IFERROR(IF(VLOOKUP($A91,Osnova!$A:$E,1)=$A91,VLOOKUP($A91,Osnova!$A:$E,$E$10)),"")</f>
        <v xml:space="preserve">Daň z nehnuteľností </v>
      </c>
      <c r="C91" s="37" t="str">
        <f>IF(VLOOKUP($A91,Osnova!$A:$C,1)=$A91,VLOOKUP($A91,Osnova!$A:$F,4),0)</f>
        <v>Immobiliensteuer</v>
      </c>
      <c r="D91" s="384">
        <f t="shared" si="2"/>
        <v>0</v>
      </c>
      <c r="E91" s="39"/>
      <c r="F91" s="410">
        <f t="shared" si="3"/>
        <v>0</v>
      </c>
      <c r="G91" s="385">
        <f>[5]List1!J83</f>
        <v>972.35</v>
      </c>
      <c r="H91" s="385">
        <f>[5]List1!K83</f>
        <v>0</v>
      </c>
      <c r="I91" s="410">
        <f>[5]List1!L83</f>
        <v>972.35</v>
      </c>
    </row>
    <row r="92" spans="1:9" s="41" customFormat="1" ht="11.25">
      <c r="A92" s="381" t="str">
        <f>[5]List1!A84</f>
        <v>538</v>
      </c>
      <c r="B92" s="388" t="str">
        <f>IFERROR(IF(VLOOKUP($A92,Osnova!$A:$E,1)=$A92,VLOOKUP($A92,Osnova!$A:$E,$E$10)),"")</f>
        <v xml:space="preserve">Ostatné dane a poplatky </v>
      </c>
      <c r="C92" s="37" t="str">
        <f>IF(VLOOKUP($A92,Osnova!$A:$C,1)=$A92,VLOOKUP($A92,Osnova!$A:$F,4),0)</f>
        <v>Sonstige Steuern und Gebühren</v>
      </c>
      <c r="D92" s="384">
        <f t="shared" si="2"/>
        <v>0</v>
      </c>
      <c r="E92" s="39"/>
      <c r="F92" s="410">
        <f t="shared" si="3"/>
        <v>0</v>
      </c>
      <c r="G92" s="385">
        <f>[5]List1!J84</f>
        <v>2407.65</v>
      </c>
      <c r="H92" s="385">
        <f>[5]List1!K84</f>
        <v>0</v>
      </c>
      <c r="I92" s="410">
        <f>[5]List1!L84</f>
        <v>2407.65</v>
      </c>
    </row>
    <row r="93" spans="1:9" s="41" customFormat="1" ht="11.25">
      <c r="A93" s="381" t="str">
        <f>[5]List1!A85</f>
        <v>541</v>
      </c>
      <c r="B93" s="388" t="str">
        <f>IFERROR(IF(VLOOKUP($A93,Osnova!$A:$E,1)=$A93,VLOOKUP($A93,Osnova!$A:$E,$E$10)),"")</f>
        <v xml:space="preserve">Zostatková cena predaného dlhodobého nehmotného majetku a dlhodobého hmotného majetku </v>
      </c>
      <c r="C93" s="37" t="str">
        <f>IF(VLOOKUP($A93,Osnova!$A:$C,1)=$A93,VLOOKUP($A93,Osnova!$A:$F,4),0)</f>
        <v>Restwert verkauften langfrist. immateriellen und materiellen Eigentums</v>
      </c>
      <c r="D93" s="384">
        <f t="shared" si="2"/>
        <v>0</v>
      </c>
      <c r="E93" s="39"/>
      <c r="F93" s="410">
        <f t="shared" si="3"/>
        <v>0</v>
      </c>
      <c r="G93" s="385">
        <f>[5]List1!J85</f>
        <v>47209.67</v>
      </c>
      <c r="H93" s="385">
        <f>[5]List1!K85</f>
        <v>0</v>
      </c>
      <c r="I93" s="410">
        <f>[5]List1!L85</f>
        <v>47209.67</v>
      </c>
    </row>
    <row r="94" spans="1:9" s="41" customFormat="1" ht="11.25">
      <c r="A94" s="381" t="str">
        <f>[5]List1!A86</f>
        <v>542</v>
      </c>
      <c r="B94" s="388" t="str">
        <f>IFERROR(IF(VLOOKUP($A94,Osnova!$A:$E,1)=$A94,VLOOKUP($A94,Osnova!$A:$E,$E$10)),"")</f>
        <v xml:space="preserve">Predaný materiál </v>
      </c>
      <c r="C94" s="37" t="str">
        <f>IF(VLOOKUP($A94,Osnova!$A:$C,1)=$A94,VLOOKUP($A94,Osnova!$A:$F,4),0)</f>
        <v>Verkauftes Material</v>
      </c>
      <c r="D94" s="384">
        <f t="shared" si="2"/>
        <v>0</v>
      </c>
      <c r="E94" s="39"/>
      <c r="F94" s="410">
        <f t="shared" si="3"/>
        <v>0</v>
      </c>
      <c r="G94" s="385">
        <f>[5]List1!J86</f>
        <v>58838.67</v>
      </c>
      <c r="H94" s="385">
        <f>[5]List1!K86</f>
        <v>0</v>
      </c>
      <c r="I94" s="410">
        <f>[5]List1!L86</f>
        <v>58838.67</v>
      </c>
    </row>
    <row r="95" spans="1:9" s="41" customFormat="1" ht="11.25">
      <c r="A95" s="381" t="str">
        <f>[5]List1!A87</f>
        <v>543</v>
      </c>
      <c r="B95" s="388" t="str">
        <f>IFERROR(IF(VLOOKUP($A95,Osnova!$A:$E,1)=$A95,VLOOKUP($A95,Osnova!$A:$E,$E$10)),"")</f>
        <v xml:space="preserve">Dary </v>
      </c>
      <c r="C95" s="37" t="str">
        <f>IF(VLOOKUP($A95,Osnova!$A:$C,1)=$A95,VLOOKUP($A95,Osnova!$A:$F,4),0)</f>
        <v>Spenden</v>
      </c>
      <c r="D95" s="384">
        <f t="shared" si="2"/>
        <v>0</v>
      </c>
      <c r="E95" s="39"/>
      <c r="F95" s="410">
        <f t="shared" si="3"/>
        <v>0</v>
      </c>
      <c r="G95" s="385">
        <f>[5]List1!J87</f>
        <v>4335</v>
      </c>
      <c r="H95" s="385">
        <f>[5]List1!K87</f>
        <v>0</v>
      </c>
      <c r="I95" s="410">
        <f>[5]List1!L87</f>
        <v>4335</v>
      </c>
    </row>
    <row r="96" spans="1:9" s="41" customFormat="1" ht="11.25">
      <c r="A96" s="381" t="str">
        <f>[5]List1!A88</f>
        <v>545</v>
      </c>
      <c r="B96" s="388" t="str">
        <f>IFERROR(IF(VLOOKUP($A96,Osnova!$A:$E,1)=$A96,VLOOKUP($A96,Osnova!$A:$E,$E$10)),"")</f>
        <v xml:space="preserve">Ostatné pokuty, penále a úroky z omeškania </v>
      </c>
      <c r="C96" s="37" t="str">
        <f>IF(VLOOKUP($A96,Osnova!$A:$C,1)=$A96,VLOOKUP($A96,Osnova!$A:$F,4),0)</f>
        <v>Sonstige Strafen, Geldbußen und Verzugszinsen</v>
      </c>
      <c r="D96" s="384">
        <f t="shared" si="2"/>
        <v>0</v>
      </c>
      <c r="E96" s="39"/>
      <c r="F96" s="410">
        <f t="shared" si="3"/>
        <v>0</v>
      </c>
      <c r="G96" s="385">
        <f>[5]List1!J88</f>
        <v>501.59</v>
      </c>
      <c r="H96" s="385">
        <f>[5]List1!K88</f>
        <v>0</v>
      </c>
      <c r="I96" s="410">
        <f>[5]List1!L88</f>
        <v>501.59</v>
      </c>
    </row>
    <row r="97" spans="1:9" s="41" customFormat="1" ht="11.25">
      <c r="A97" s="381" t="str">
        <f>[5]List1!A89</f>
        <v>546</v>
      </c>
      <c r="B97" s="388" t="str">
        <f>IFERROR(IF(VLOOKUP($A97,Osnova!$A:$E,1)=$A97,VLOOKUP($A97,Osnova!$A:$E,$E$10)),"")</f>
        <v xml:space="preserve">Odpis pohľadávky </v>
      </c>
      <c r="C97" s="37" t="str">
        <f>IF(VLOOKUP($A97,Osnova!$A:$C,1)=$A97,VLOOKUP($A97,Osnova!$A:$F,4),0)</f>
        <v>Forderungsabschreibung</v>
      </c>
      <c r="D97" s="384">
        <f t="shared" si="2"/>
        <v>0</v>
      </c>
      <c r="E97" s="39"/>
      <c r="F97" s="410">
        <f t="shared" si="3"/>
        <v>0</v>
      </c>
      <c r="G97" s="385">
        <f>[5]List1!J89</f>
        <v>437845.61</v>
      </c>
      <c r="H97" s="385">
        <f>[5]List1!K89</f>
        <v>0</v>
      </c>
      <c r="I97" s="410">
        <f>[5]List1!L89</f>
        <v>437845.61</v>
      </c>
    </row>
    <row r="98" spans="1:9" s="41" customFormat="1" ht="11.25">
      <c r="A98" s="381" t="str">
        <f>[5]List1!A90</f>
        <v>547</v>
      </c>
      <c r="B98" s="388" t="str">
        <f>IFERROR(IF(VLOOKUP($A98,Osnova!$A:$E,1)=$A98,VLOOKUP($A98,Osnova!$A:$E,$E$10)),"")</f>
        <v xml:space="preserve">Tvorba a zúčtovanie opravných položiek k pohľadávkam </v>
      </c>
      <c r="C98" s="37" t="str">
        <f>IF(VLOOKUP($A98,Osnova!$A:$C,1)=$A98,VLOOKUP($A98,Osnova!$A:$F,4),0)</f>
        <v>Bildung und Abrechnung der Berichtigungsposten zu Forderungen</v>
      </c>
      <c r="D98" s="384">
        <f t="shared" si="2"/>
        <v>-9.0949470177292824E-13</v>
      </c>
      <c r="E98" s="39"/>
      <c r="F98" s="410">
        <f t="shared" si="3"/>
        <v>-9.0949470177292824E-13</v>
      </c>
      <c r="G98" s="385">
        <f>[5]List1!J90</f>
        <v>8147.47</v>
      </c>
      <c r="H98" s="385">
        <f>[5]List1!K90</f>
        <v>17623.939999999999</v>
      </c>
      <c r="I98" s="410">
        <f>[5]List1!L90</f>
        <v>-9476.4699999999993</v>
      </c>
    </row>
    <row r="99" spans="1:9" s="41" customFormat="1" ht="11.25">
      <c r="A99" s="381" t="str">
        <f>[5]List1!A91</f>
        <v>548</v>
      </c>
      <c r="B99" s="388" t="str">
        <f>IFERROR(IF(VLOOKUP($A99,Osnova!$A:$E,1)=$A99,VLOOKUP($A99,Osnova!$A:$E,$E$10)),"")</f>
        <v xml:space="preserve">Ostatné náklady na hospodársku činnosť </v>
      </c>
      <c r="C99" s="37" t="str">
        <f>IF(VLOOKUP($A99,Osnova!$A:$C,1)=$A99,VLOOKUP($A99,Osnova!$A:$F,4),0)</f>
        <v>Sonstige Wirtschaftstätigkeitskosten</v>
      </c>
      <c r="D99" s="384">
        <f t="shared" si="2"/>
        <v>0</v>
      </c>
      <c r="E99" s="39"/>
      <c r="F99" s="410">
        <f t="shared" si="3"/>
        <v>0</v>
      </c>
      <c r="G99" s="385">
        <f>[5]List1!J91</f>
        <v>69169.899999999994</v>
      </c>
      <c r="H99" s="385">
        <f>[5]List1!K91</f>
        <v>12472.64</v>
      </c>
      <c r="I99" s="410">
        <f>[5]List1!L91</f>
        <v>56697.26</v>
      </c>
    </row>
    <row r="100" spans="1:9" s="41" customFormat="1" ht="11.25">
      <c r="A100" s="381" t="str">
        <f>[5]List1!A92</f>
        <v>551</v>
      </c>
      <c r="B100" s="388" t="str">
        <f>IFERROR(IF(VLOOKUP($A100,Osnova!$A:$E,1)=$A100,VLOOKUP($A100,Osnova!$A:$E,$E$10)),"")</f>
        <v xml:space="preserve">Odpisy dlhodobého mehmotného majetku a dlhodobého hmotného majetku </v>
      </c>
      <c r="C100" s="37" t="str">
        <f>IF(VLOOKUP($A100,Osnova!$A:$C,1)=$A100,VLOOKUP($A100,Osnova!$A:$F,4),0)</f>
        <v>Abschreibung langfristigen immateriellen und materiellen Eigentums</v>
      </c>
      <c r="D100" s="384">
        <f t="shared" si="2"/>
        <v>0</v>
      </c>
      <c r="E100" s="39"/>
      <c r="F100" s="410">
        <f t="shared" si="3"/>
        <v>0</v>
      </c>
      <c r="G100" s="385">
        <f>[5]List1!J92</f>
        <v>697269.34</v>
      </c>
      <c r="H100" s="385">
        <f>[5]List1!K92</f>
        <v>0</v>
      </c>
      <c r="I100" s="410">
        <f>[5]List1!L92</f>
        <v>697269.34</v>
      </c>
    </row>
    <row r="101" spans="1:9" s="41" customFormat="1" ht="11.25">
      <c r="A101" s="381" t="str">
        <f>[5]List1!A93</f>
        <v>562</v>
      </c>
      <c r="B101" s="388" t="str">
        <f>IFERROR(IF(VLOOKUP($A101,Osnova!$A:$E,1)=$A101,VLOOKUP($A101,Osnova!$A:$E,$E$10)),"")</f>
        <v xml:space="preserve">Úroky </v>
      </c>
      <c r="C101" s="37" t="str">
        <f>IF(VLOOKUP($A101,Osnova!$A:$C,1)=$A101,VLOOKUP($A101,Osnova!$A:$F,4),0)</f>
        <v>Zinsen</v>
      </c>
      <c r="D101" s="384">
        <f t="shared" si="2"/>
        <v>0</v>
      </c>
      <c r="E101" s="39"/>
      <c r="F101" s="410">
        <f t="shared" si="3"/>
        <v>0</v>
      </c>
      <c r="G101" s="385">
        <f>[5]List1!J93</f>
        <v>91129.73</v>
      </c>
      <c r="H101" s="385">
        <f>[5]List1!K93</f>
        <v>0</v>
      </c>
      <c r="I101" s="410">
        <f>[5]List1!L93</f>
        <v>91129.73</v>
      </c>
    </row>
    <row r="102" spans="1:9" s="41" customFormat="1" ht="11.25">
      <c r="A102" s="381" t="str">
        <f>[5]List1!A94</f>
        <v>563</v>
      </c>
      <c r="B102" s="388" t="str">
        <f>IFERROR(IF(VLOOKUP($A102,Osnova!$A:$E,1)=$A102,VLOOKUP($A102,Osnova!$A:$E,$E$10)),"")</f>
        <v xml:space="preserve">Kurzové straty </v>
      </c>
      <c r="C102" s="37" t="str">
        <f>IF(VLOOKUP($A102,Osnova!$A:$C,1)=$A102,VLOOKUP($A102,Osnova!$A:$F,4),0)</f>
        <v>Kursverluste</v>
      </c>
      <c r="D102" s="384">
        <f t="shared" si="2"/>
        <v>0</v>
      </c>
      <c r="E102" s="39"/>
      <c r="F102" s="410">
        <f t="shared" si="3"/>
        <v>0</v>
      </c>
      <c r="G102" s="385">
        <f>[5]List1!J94</f>
        <v>14.18</v>
      </c>
      <c r="H102" s="385">
        <f>[5]List1!K94</f>
        <v>0</v>
      </c>
      <c r="I102" s="410">
        <f>[5]List1!L94</f>
        <v>14.18</v>
      </c>
    </row>
    <row r="103" spans="1:9" s="41" customFormat="1" ht="11.25">
      <c r="A103" s="36" t="str">
        <f>[5]List1!A95</f>
        <v>568</v>
      </c>
      <c r="B103" s="388" t="str">
        <f>IFERROR(IF(VLOOKUP($A103,Osnova!$A:$E,1)=$A103,VLOOKUP($A103,Osnova!$A:$E,$E$10)),"")</f>
        <v xml:space="preserve">Ostatné finančné náklady </v>
      </c>
      <c r="C103" s="37" t="str">
        <f>IF(VLOOKUP($A103,Osnova!$A:$C,1)=$A103,VLOOKUP($A103,Osnova!$A:$F,4),0)</f>
        <v>Sonstige Finanzkosten</v>
      </c>
      <c r="D103" s="384">
        <f t="shared" si="2"/>
        <v>0</v>
      </c>
      <c r="E103" s="39"/>
      <c r="F103" s="410">
        <f t="shared" si="3"/>
        <v>0</v>
      </c>
      <c r="G103" s="385">
        <f>[5]List1!J95</f>
        <v>9640.0300000000007</v>
      </c>
      <c r="H103" s="385">
        <f>[5]List1!K95</f>
        <v>0</v>
      </c>
      <c r="I103" s="410">
        <f>[5]List1!L95</f>
        <v>9640.0300000000007</v>
      </c>
    </row>
    <row r="104" spans="1:9" s="41" customFormat="1" ht="11.25">
      <c r="A104" s="36" t="str">
        <f>[5]List1!A96</f>
        <v>591</v>
      </c>
      <c r="B104" s="388" t="str">
        <f>IFERROR(IF(VLOOKUP($A104,Osnova!$A:$E,1)=$A104,VLOOKUP($A104,Osnova!$A:$E,$E$10)),"")</f>
        <v xml:space="preserve">Splatná daň z príjmov bežnej činnosti </v>
      </c>
      <c r="C104" s="37" t="str">
        <f>IF(VLOOKUP($A104,Osnova!$A:$C,1)=$A104,VLOOKUP($A104,Osnova!$A:$F,4),0)</f>
        <v>Fällige Einkommensteuer von ordentlicher Tätigkeit</v>
      </c>
      <c r="D104" s="384">
        <f t="shared" si="2"/>
        <v>0</v>
      </c>
      <c r="E104" s="39"/>
      <c r="F104" s="410">
        <f t="shared" si="3"/>
        <v>0</v>
      </c>
      <c r="G104" s="385">
        <f>[5]List1!J96</f>
        <v>13341.5</v>
      </c>
      <c r="H104" s="385">
        <f>[5]List1!K96</f>
        <v>0</v>
      </c>
      <c r="I104" s="410">
        <f>[5]List1!L96</f>
        <v>13341.5</v>
      </c>
    </row>
    <row r="105" spans="1:9" s="41" customFormat="1" ht="11.25">
      <c r="A105" s="46" t="str">
        <f>[5]List1!A97</f>
        <v>592</v>
      </c>
      <c r="B105" s="388" t="str">
        <f>IFERROR(IF(VLOOKUP($A105,Osnova!$A:$E,1)=$A105,VLOOKUP($A105,Osnova!$A:$E,$E$10)),"")</f>
        <v>Odložená daň z príjmov</v>
      </c>
      <c r="C105" s="37" t="str">
        <f>IF(VLOOKUP($A105,Osnova!$A:$C,1)=$A105,VLOOKUP($A105,Osnova!$A:$F,4),0)</f>
        <v>Gestundete Einkommensteuer von ordentlicher Tätigkeit</v>
      </c>
      <c r="D105" s="384">
        <f t="shared" si="2"/>
        <v>0</v>
      </c>
      <c r="E105" s="39"/>
      <c r="F105" s="410">
        <f t="shared" si="3"/>
        <v>0</v>
      </c>
      <c r="G105" s="38">
        <f>[5]List1!J97</f>
        <v>-15899</v>
      </c>
      <c r="H105" s="38">
        <f>[5]List1!K97</f>
        <v>-46.21</v>
      </c>
      <c r="I105" s="410">
        <f>[5]List1!L97</f>
        <v>-15852.79</v>
      </c>
    </row>
    <row r="106" spans="1:9" s="41" customFormat="1" ht="11.25">
      <c r="A106" s="46" t="str">
        <f>[5]List1!A98</f>
        <v>601</v>
      </c>
      <c r="B106" s="388" t="str">
        <f>IFERROR(IF(VLOOKUP($A106,Osnova!$A:$E,1)=$A106,VLOOKUP($A106,Osnova!$A:$E,$E$10)),"")</f>
        <v xml:space="preserve">Tržby za vlastné výrobky </v>
      </c>
      <c r="C106" s="37" t="str">
        <f>IF(VLOOKUP($A106,Osnova!$A:$C,1)=$A106,VLOOKUP($A106,Osnova!$A:$F,4),0)</f>
        <v>Erlöse für eigene Produkte</v>
      </c>
      <c r="D106" s="384">
        <f t="shared" si="2"/>
        <v>0</v>
      </c>
      <c r="E106" s="39"/>
      <c r="F106" s="410">
        <f t="shared" si="3"/>
        <v>0</v>
      </c>
      <c r="G106" s="38">
        <f>[5]List1!J98</f>
        <v>0</v>
      </c>
      <c r="H106" s="38">
        <f>[5]List1!K98</f>
        <v>53332.11</v>
      </c>
      <c r="I106" s="410">
        <f>[5]List1!L98</f>
        <v>-53332.11</v>
      </c>
    </row>
    <row r="107" spans="1:9" s="41" customFormat="1" ht="11.25">
      <c r="A107" s="46" t="str">
        <f>[5]List1!A99</f>
        <v>602</v>
      </c>
      <c r="B107" s="388" t="str">
        <f>IFERROR(IF(VLOOKUP($A107,Osnova!$A:$E,1)=$A107,VLOOKUP($A107,Osnova!$A:$E,$E$10)),"")</f>
        <v xml:space="preserve">Tržby z predaja služieb </v>
      </c>
      <c r="C107" s="37" t="str">
        <f>IF(VLOOKUP($A107,Osnova!$A:$C,1)=$A107,VLOOKUP($A107,Osnova!$A:$F,4),0)</f>
        <v>Erlöse aus Verkauf von Diensteistungen</v>
      </c>
      <c r="D107" s="384">
        <f t="shared" si="2"/>
        <v>0</v>
      </c>
      <c r="E107" s="39"/>
      <c r="F107" s="410">
        <f t="shared" si="3"/>
        <v>0</v>
      </c>
      <c r="G107" s="38">
        <f>[5]List1!J99</f>
        <v>0</v>
      </c>
      <c r="H107" s="38">
        <f>[5]List1!K99</f>
        <v>2518582.96</v>
      </c>
      <c r="I107" s="410">
        <f>[5]List1!L99</f>
        <v>-2518582.96</v>
      </c>
    </row>
    <row r="108" spans="1:9" s="41" customFormat="1" ht="11.25">
      <c r="A108" s="46" t="str">
        <f>[5]List1!A100</f>
        <v>604</v>
      </c>
      <c r="B108" s="388" t="str">
        <f>IFERROR(IF(VLOOKUP($A108,Osnova!$A:$E,1)=$A108,VLOOKUP($A108,Osnova!$A:$E,$E$10)),"")</f>
        <v xml:space="preserve">Tržby za tovar </v>
      </c>
      <c r="C108" s="37" t="str">
        <f>IF(VLOOKUP($A108,Osnova!$A:$C,1)=$A108,VLOOKUP($A108,Osnova!$A:$F,4),0)</f>
        <v>Erlöse für Ware</v>
      </c>
      <c r="D108" s="384">
        <f t="shared" si="2"/>
        <v>0</v>
      </c>
      <c r="E108" s="39"/>
      <c r="F108" s="410">
        <f t="shared" si="3"/>
        <v>0</v>
      </c>
      <c r="G108" s="38">
        <f>[5]List1!J100</f>
        <v>0</v>
      </c>
      <c r="H108" s="38">
        <f>[5]List1!K100</f>
        <v>347234.88</v>
      </c>
      <c r="I108" s="410">
        <f>[5]List1!L100</f>
        <v>-347234.88</v>
      </c>
    </row>
    <row r="109" spans="1:9" s="41" customFormat="1" ht="11.25">
      <c r="A109" s="46" t="str">
        <f>[5]List1!A101</f>
        <v>613</v>
      </c>
      <c r="B109" s="388" t="str">
        <f>IFERROR(IF(VLOOKUP($A109,Osnova!$A:$E,1)=$A109,VLOOKUP($A109,Osnova!$A:$E,$E$10)),"")</f>
        <v xml:space="preserve">Zmena stavu výrobkov </v>
      </c>
      <c r="C109" s="37" t="str">
        <f>IF(VLOOKUP($A109,Osnova!$A:$C,1)=$A109,VLOOKUP($A109,Osnova!$A:$F,4),0)</f>
        <v>Bestandveränderung der Erzeugnisse</v>
      </c>
      <c r="D109" s="384">
        <f t="shared" si="2"/>
        <v>0</v>
      </c>
      <c r="E109" s="39"/>
      <c r="F109" s="410">
        <f t="shared" si="3"/>
        <v>0</v>
      </c>
      <c r="G109" s="38">
        <f>[5]List1!J101</f>
        <v>45240</v>
      </c>
      <c r="H109" s="38">
        <f>[5]List1!K101</f>
        <v>45240</v>
      </c>
      <c r="I109" s="410">
        <f>[5]List1!L101</f>
        <v>0</v>
      </c>
    </row>
    <row r="110" spans="1:9" s="41" customFormat="1" ht="11.25">
      <c r="A110" s="46" t="str">
        <f>[5]List1!A102</f>
        <v>614</v>
      </c>
      <c r="B110" s="388" t="str">
        <f>IFERROR(IF(VLOOKUP($A110,Osnova!$A:$E,1)=$A110,VLOOKUP($A110,Osnova!$A:$E,$E$10)),"")</f>
        <v xml:space="preserve">Zmena stavu zvierat </v>
      </c>
      <c r="C110" s="37" t="str">
        <f>IF(VLOOKUP($A110,Osnova!$A:$C,1)=$A110,VLOOKUP($A110,Osnova!$A:$F,4),0)</f>
        <v>Bestandveränderung der Tiere</v>
      </c>
      <c r="D110" s="384">
        <f t="shared" si="2"/>
        <v>0</v>
      </c>
      <c r="E110" s="39"/>
      <c r="F110" s="410">
        <f t="shared" si="3"/>
        <v>0</v>
      </c>
      <c r="G110" s="38">
        <f>[5]List1!J102</f>
        <v>10071.89</v>
      </c>
      <c r="H110" s="38">
        <f>[5]List1!K102</f>
        <v>4752.7299999999996</v>
      </c>
      <c r="I110" s="410">
        <f>[5]List1!L102</f>
        <v>5319.16</v>
      </c>
    </row>
    <row r="111" spans="1:9" s="41" customFormat="1" ht="11.25">
      <c r="A111" s="46" t="str">
        <f>[5]List1!A103</f>
        <v>622</v>
      </c>
      <c r="B111" s="388" t="str">
        <f>IFERROR(IF(VLOOKUP($A111,Osnova!$A:$E,1)=$A111,VLOOKUP($A111,Osnova!$A:$E,$E$10)),"")</f>
        <v xml:space="preserve">Aktivácia vnútroorganizačných služieb </v>
      </c>
      <c r="C111" s="37" t="str">
        <f>IF(VLOOKUP($A111,Osnova!$A:$C,1)=$A111,VLOOKUP($A111,Osnova!$A:$F,4),0)</f>
        <v>Aktivierung innerorganisatoricher Diensteistungen</v>
      </c>
      <c r="D111" s="384">
        <f t="shared" si="2"/>
        <v>0</v>
      </c>
      <c r="E111" s="39"/>
      <c r="F111" s="410">
        <f t="shared" si="3"/>
        <v>0</v>
      </c>
      <c r="G111" s="38">
        <f>[5]List1!J103</f>
        <v>0</v>
      </c>
      <c r="H111" s="38">
        <f>[5]List1!K103</f>
        <v>10290.9</v>
      </c>
      <c r="I111" s="410">
        <f>[5]List1!L103</f>
        <v>-10290.9</v>
      </c>
    </row>
    <row r="112" spans="1:9" s="41" customFormat="1" ht="11.25">
      <c r="A112" s="46" t="str">
        <f>[5]List1!A104</f>
        <v>624</v>
      </c>
      <c r="B112" s="388" t="str">
        <f>IFERROR(IF(VLOOKUP($A112,Osnova!$A:$E,1)=$A112,VLOOKUP($A112,Osnova!$A:$E,$E$10)),"")</f>
        <v xml:space="preserve">Aktivácia dlhodobého hmotného majetku </v>
      </c>
      <c r="C112" s="37" t="str">
        <f>IF(VLOOKUP($A112,Osnova!$A:$C,1)=$A112,VLOOKUP($A112,Osnova!$A:$F,4),0)</f>
        <v>Aktivierung langfristiges materielles Eigentums</v>
      </c>
      <c r="D112" s="384">
        <f t="shared" si="2"/>
        <v>0</v>
      </c>
      <c r="E112" s="39"/>
      <c r="F112" s="410">
        <f t="shared" si="3"/>
        <v>0</v>
      </c>
      <c r="G112" s="38">
        <f>[5]List1!J104</f>
        <v>0</v>
      </c>
      <c r="H112" s="38">
        <f>[5]List1!K104</f>
        <v>5610.21</v>
      </c>
      <c r="I112" s="410">
        <f>[5]List1!L104</f>
        <v>-5610.21</v>
      </c>
    </row>
    <row r="113" spans="1:9" s="41" customFormat="1" ht="11.25">
      <c r="A113" s="46" t="str">
        <f>[5]List1!A105</f>
        <v>641</v>
      </c>
      <c r="B113" s="388" t="str">
        <f>IFERROR(IF(VLOOKUP($A113,Osnova!$A:$E,1)=$A113,VLOOKUP($A113,Osnova!$A:$E,$E$10)),"")</f>
        <v xml:space="preserve">Tržby z predaja dlhodobého nehmotného majetku a dlhodobého hmotného majetku </v>
      </c>
      <c r="C113" s="37" t="str">
        <f>IF(VLOOKUP($A113,Osnova!$A:$C,1)=$A113,VLOOKUP($A113,Osnova!$A:$F,4),0)</f>
        <v>Erlöse aus Verkauf von langfrist. immater. und materiellen Eigentum</v>
      </c>
      <c r="D113" s="384">
        <f t="shared" si="2"/>
        <v>0</v>
      </c>
      <c r="E113" s="39"/>
      <c r="F113" s="410">
        <f t="shared" si="3"/>
        <v>0</v>
      </c>
      <c r="G113" s="38">
        <f>[5]List1!J105</f>
        <v>0</v>
      </c>
      <c r="H113" s="38">
        <f>[5]List1!K105</f>
        <v>943750.72</v>
      </c>
      <c r="I113" s="410">
        <f>[5]List1!L105</f>
        <v>-943750.72</v>
      </c>
    </row>
    <row r="114" spans="1:9" s="41" customFormat="1" ht="11.25">
      <c r="A114" s="46" t="str">
        <f>[5]List1!A106</f>
        <v>642</v>
      </c>
      <c r="B114" s="388" t="str">
        <f>IFERROR(IF(VLOOKUP($A114,Osnova!$A:$E,1)=$A114,VLOOKUP($A114,Osnova!$A:$E,$E$10)),"")</f>
        <v xml:space="preserve">Tržby z predaja materiálu </v>
      </c>
      <c r="C114" s="37" t="str">
        <f>IF(VLOOKUP($A114,Osnova!$A:$C,1)=$A114,VLOOKUP($A114,Osnova!$A:$F,4),0)</f>
        <v>Erlöse aus Verkauf von Material</v>
      </c>
      <c r="D114" s="384">
        <f t="shared" si="2"/>
        <v>0</v>
      </c>
      <c r="E114" s="39"/>
      <c r="F114" s="410">
        <f t="shared" si="3"/>
        <v>0</v>
      </c>
      <c r="G114" s="38">
        <f>[5]List1!J106</f>
        <v>0</v>
      </c>
      <c r="H114" s="38">
        <f>[5]List1!K106</f>
        <v>58911.39</v>
      </c>
      <c r="I114" s="410">
        <f>[5]List1!L106</f>
        <v>-58911.39</v>
      </c>
    </row>
    <row r="115" spans="1:9" s="41" customFormat="1" ht="11.25">
      <c r="A115" s="46" t="str">
        <f>[5]List1!A107</f>
        <v>644</v>
      </c>
      <c r="B115" s="388" t="str">
        <f>IFERROR(IF(VLOOKUP($A115,Osnova!$A:$E,1)=$A115,VLOOKUP($A115,Osnova!$A:$E,$E$10)),"")</f>
        <v xml:space="preserve">Zmluvné pokuty, penále a úroky z omeškania </v>
      </c>
      <c r="C115" s="37" t="str">
        <f>IF(VLOOKUP($A115,Osnova!$A:$C,1)=$A115,VLOOKUP($A115,Osnova!$A:$F,4),0)</f>
        <v>Vertragsstrafen, Geldbußen und Verzugszinsen</v>
      </c>
      <c r="D115" s="384">
        <f t="shared" si="2"/>
        <v>0</v>
      </c>
      <c r="E115" s="39"/>
      <c r="F115" s="410">
        <f t="shared" si="3"/>
        <v>0</v>
      </c>
      <c r="G115" s="38">
        <f>[5]List1!J107</f>
        <v>0</v>
      </c>
      <c r="H115" s="38">
        <f>[5]List1!K107</f>
        <v>1523.12</v>
      </c>
      <c r="I115" s="410">
        <f>[5]List1!L107</f>
        <v>-1523.12</v>
      </c>
    </row>
    <row r="116" spans="1:9" s="41" customFormat="1" ht="11.25">
      <c r="A116" s="46" t="str">
        <f>[5]List1!A108</f>
        <v>646</v>
      </c>
      <c r="B116" s="388" t="str">
        <f>IFERROR(IF(VLOOKUP($A116,Osnova!$A:$E,1)=$A116,VLOOKUP($A116,Osnova!$A:$E,$E$10)),"")</f>
        <v xml:space="preserve">Výnosy z odpísaných pohľadávok </v>
      </c>
      <c r="C116" s="37" t="str">
        <f>IF(VLOOKUP($A116,Osnova!$A:$C,1)=$A116,VLOOKUP($A116,Osnova!$A:$F,4),0)</f>
        <v>Erträge aus abgeschriebenen Forderungen</v>
      </c>
      <c r="D116" s="384">
        <f t="shared" si="2"/>
        <v>0</v>
      </c>
      <c r="E116" s="39"/>
      <c r="F116" s="410">
        <f t="shared" si="3"/>
        <v>0</v>
      </c>
      <c r="G116" s="38">
        <f>[5]List1!J108</f>
        <v>0</v>
      </c>
      <c r="H116" s="38">
        <f>[5]List1!K108</f>
        <v>437845.61</v>
      </c>
      <c r="I116" s="410">
        <f>[5]List1!L108</f>
        <v>-437845.61</v>
      </c>
    </row>
    <row r="117" spans="1:9" s="41" customFormat="1" ht="11.25">
      <c r="A117" s="46" t="str">
        <f>[5]List1!A109</f>
        <v>648</v>
      </c>
      <c r="B117" s="388" t="str">
        <f>IFERROR(IF(VLOOKUP($A117,Osnova!$A:$E,1)=$A117,VLOOKUP($A117,Osnova!$A:$E,$E$10)),"")</f>
        <v xml:space="preserve">Ostatné výnosy z hospodárskej činnosti </v>
      </c>
      <c r="C117" s="37" t="str">
        <f>IF(VLOOKUP($A117,Osnova!$A:$C,1)=$A117,VLOOKUP($A117,Osnova!$A:$F,4),0)</f>
        <v>Sonstige Erträge aus der Wirtschaftstätigkeit</v>
      </c>
      <c r="D117" s="384">
        <f t="shared" si="2"/>
        <v>0</v>
      </c>
      <c r="E117" s="39"/>
      <c r="F117" s="410">
        <f t="shared" si="3"/>
        <v>0</v>
      </c>
      <c r="G117" s="38">
        <f>[5]List1!J109</f>
        <v>0</v>
      </c>
      <c r="H117" s="38">
        <f>[5]List1!K109</f>
        <v>276147.05</v>
      </c>
      <c r="I117" s="410">
        <f>[5]List1!L109</f>
        <v>-276147.05</v>
      </c>
    </row>
    <row r="118" spans="1:9" s="41" customFormat="1" ht="11.25">
      <c r="A118" s="46" t="str">
        <f>[5]List1!A110</f>
        <v>662</v>
      </c>
      <c r="B118" s="388" t="str">
        <f>IFERROR(IF(VLOOKUP($A118,Osnova!$A:$E,1)=$A118,VLOOKUP($A118,Osnova!$A:$E,$E$10)),"")</f>
        <v xml:space="preserve">Úroky </v>
      </c>
      <c r="C118" s="37" t="str">
        <f>IF(VLOOKUP($A118,Osnova!$A:$C,1)=$A118,VLOOKUP($A118,Osnova!$A:$F,4),0)</f>
        <v>Zinsen</v>
      </c>
      <c r="D118" s="384">
        <f t="shared" si="2"/>
        <v>0</v>
      </c>
      <c r="E118" s="39"/>
      <c r="F118" s="410">
        <f t="shared" si="3"/>
        <v>0</v>
      </c>
      <c r="G118" s="38">
        <f>[5]List1!J110</f>
        <v>0</v>
      </c>
      <c r="H118" s="38">
        <f>[5]List1!K110</f>
        <v>33093.339999999997</v>
      </c>
      <c r="I118" s="410">
        <f>[5]List1!L110</f>
        <v>-33093.339999999997</v>
      </c>
    </row>
    <row r="119" spans="1:9" s="41" customFormat="1" ht="11.25">
      <c r="A119" s="46" t="str">
        <f>[5]List1!A111</f>
        <v>665</v>
      </c>
      <c r="B119" s="388" t="str">
        <f>IFERROR(IF(VLOOKUP($A119,Osnova!$A:$E,1)=$A119,VLOOKUP($A119,Osnova!$A:$E,$E$10)),"")</f>
        <v xml:space="preserve">Výnosy z dlhodobého finančného majetku </v>
      </c>
      <c r="C119" s="37" t="str">
        <f>IF(VLOOKUP($A119,Osnova!$A:$C,1)=$A119,VLOOKUP($A119,Osnova!$A:$F,4),0)</f>
        <v>Erträge aus langfristigem Finanzvermögen</v>
      </c>
      <c r="D119" s="384">
        <f t="shared" si="2"/>
        <v>0</v>
      </c>
      <c r="E119" s="39"/>
      <c r="F119" s="410">
        <f t="shared" si="3"/>
        <v>0</v>
      </c>
      <c r="G119" s="38">
        <f>[5]List1!J111</f>
        <v>0</v>
      </c>
      <c r="H119" s="38">
        <f>[5]List1!K111</f>
        <v>2961.85</v>
      </c>
      <c r="I119" s="410">
        <f>[5]List1!L111</f>
        <v>-2961.85</v>
      </c>
    </row>
    <row r="120" spans="1:9" s="41" customFormat="1" ht="11.25">
      <c r="A120" s="46" t="str">
        <f>[5]List1!A112</f>
        <v>668</v>
      </c>
      <c r="B120" s="388" t="str">
        <f>IFERROR(IF(VLOOKUP($A120,Osnova!$A:$E,1)=$A120,VLOOKUP($A120,Osnova!$A:$E,$E$10)),"")</f>
        <v xml:space="preserve">Ostatné finančné výnosy </v>
      </c>
      <c r="C120" s="37" t="str">
        <f>IF(VLOOKUP($A120,Osnova!$A:$C,1)=$A120,VLOOKUP($A120,Osnova!$A:$F,4),0)</f>
        <v>Sonstige Finanzerträge</v>
      </c>
      <c r="D120" s="384">
        <f t="shared" si="2"/>
        <v>0</v>
      </c>
      <c r="E120" s="39"/>
      <c r="F120" s="410">
        <f t="shared" si="3"/>
        <v>0</v>
      </c>
      <c r="G120" s="38">
        <f>[5]List1!J112</f>
        <v>0</v>
      </c>
      <c r="H120" s="38">
        <f>[5]List1!K112</f>
        <v>476.5</v>
      </c>
      <c r="I120" s="410">
        <f>[5]List1!L112</f>
        <v>-476.5</v>
      </c>
    </row>
    <row r="121" spans="1:9" s="41" customFormat="1" ht="11.25">
      <c r="A121" s="46" t="str">
        <f>[5]List1!A113</f>
        <v>760</v>
      </c>
      <c r="B121" s="388" t="b">
        <f>IFERROR(IF(VLOOKUP($A121,Osnova!$A:$E,1)=$A121,VLOOKUP($A121,Osnova!$A:$E,$E$10)),"")</f>
        <v>0</v>
      </c>
      <c r="C121" s="37">
        <f>IF(VLOOKUP($A121,Osnova!$A:$C,1)=$A121,VLOOKUP($A121,Osnova!$A:$F,4),0)</f>
        <v>0</v>
      </c>
      <c r="D121" s="384">
        <f t="shared" si="2"/>
        <v>0</v>
      </c>
      <c r="E121" s="39"/>
      <c r="F121" s="410">
        <f t="shared" si="3"/>
        <v>0</v>
      </c>
      <c r="G121" s="38">
        <f>[5]List1!J113</f>
        <v>7479.24</v>
      </c>
      <c r="H121" s="38">
        <f>[5]List1!K113</f>
        <v>7479.24</v>
      </c>
      <c r="I121" s="410">
        <f>[5]List1!L113</f>
        <v>0</v>
      </c>
    </row>
    <row r="122" spans="1:9" s="41" customFormat="1" ht="11.25">
      <c r="A122" s="46" t="str">
        <f>[5]List1!A114</f>
        <v>999</v>
      </c>
      <c r="B122" s="388" t="b">
        <f>IFERROR(IF(VLOOKUP($A122,Osnova!$A:$E,1)=$A122,VLOOKUP($A122,Osnova!$A:$E,$E$10)),"")</f>
        <v>0</v>
      </c>
      <c r="C122" s="37">
        <f>IF(VLOOKUP($A122,Osnova!$A:$C,1)=$A122,VLOOKUP($A122,Osnova!$A:$F,4),0)</f>
        <v>0</v>
      </c>
      <c r="D122" s="384">
        <f t="shared" si="2"/>
        <v>0</v>
      </c>
      <c r="E122" s="39"/>
      <c r="F122" s="410">
        <f t="shared" si="3"/>
        <v>0</v>
      </c>
      <c r="G122" s="38">
        <f>[5]List1!J114</f>
        <v>14552</v>
      </c>
      <c r="H122" s="38">
        <f>[5]List1!K114</f>
        <v>3882.5</v>
      </c>
      <c r="I122" s="410">
        <f>[5]List1!L114</f>
        <v>10669.5</v>
      </c>
    </row>
    <row r="123" spans="1:9" s="41" customFormat="1" ht="11.25">
      <c r="A123" s="46">
        <f>[5]List1!A115</f>
        <v>0</v>
      </c>
      <c r="B123" s="388" t="str">
        <f>IFERROR(IF(VLOOKUP($A123,Osnova!$A:$E,1)=$A123,VLOOKUP($A123,Osnova!$A:$E,$E$10)),"")</f>
        <v/>
      </c>
      <c r="C123" s="37" t="e">
        <f>IF(VLOOKUP($A123,Osnova!$A:$C,1)=$A123,VLOOKUP($A123,Osnova!$A:$F,4),0)</f>
        <v>#N/A</v>
      </c>
      <c r="D123" s="384">
        <f t="shared" si="2"/>
        <v>0</v>
      </c>
      <c r="E123" s="39"/>
      <c r="F123" s="410">
        <f t="shared" si="3"/>
        <v>0</v>
      </c>
      <c r="G123" s="38">
        <f>[5]List1!J115</f>
        <v>0</v>
      </c>
      <c r="H123" s="38">
        <f>[5]List1!K115</f>
        <v>0</v>
      </c>
      <c r="I123" s="410">
        <f>[5]List1!L115</f>
        <v>0</v>
      </c>
    </row>
    <row r="124" spans="1:9" s="41" customFormat="1" ht="11.25">
      <c r="A124" s="46">
        <f>[5]List1!A116</f>
        <v>0</v>
      </c>
      <c r="B124" s="388" t="str">
        <f>IFERROR(IF(VLOOKUP($A124,Osnova!$A:$E,1)=$A124,VLOOKUP($A124,Osnova!$A:$E,$E$10)),"")</f>
        <v/>
      </c>
      <c r="C124" s="37" t="e">
        <f>IF(VLOOKUP($A124,Osnova!$A:$C,1)=$A124,VLOOKUP($A124,Osnova!$A:$F,4),0)</f>
        <v>#N/A</v>
      </c>
      <c r="D124" s="384">
        <f t="shared" si="2"/>
        <v>0</v>
      </c>
      <c r="E124" s="39"/>
      <c r="F124" s="410">
        <f t="shared" si="3"/>
        <v>0</v>
      </c>
      <c r="G124" s="38">
        <f>[5]List1!J116</f>
        <v>0</v>
      </c>
      <c r="H124" s="38">
        <f>[5]List1!K116</f>
        <v>0</v>
      </c>
      <c r="I124" s="410">
        <f>[5]List1!L116</f>
        <v>0</v>
      </c>
    </row>
    <row r="125" spans="1:9" s="41" customFormat="1" ht="11.25">
      <c r="A125" s="46">
        <f>[5]List1!A117</f>
        <v>0</v>
      </c>
      <c r="B125" s="388" t="str">
        <f>IFERROR(IF(VLOOKUP($A125,Osnova!$A:$E,1)=$A125,VLOOKUP($A125,Osnova!$A:$E,$E$10)),"")</f>
        <v/>
      </c>
      <c r="C125" s="37" t="e">
        <f>IF(VLOOKUP($A125,Osnova!$A:$C,1)=$A125,VLOOKUP($A125,Osnova!$A:$F,4),0)</f>
        <v>#N/A</v>
      </c>
      <c r="D125" s="384">
        <f t="shared" si="2"/>
        <v>0</v>
      </c>
      <c r="E125" s="39"/>
      <c r="F125" s="410">
        <f t="shared" si="3"/>
        <v>0</v>
      </c>
      <c r="G125" s="38">
        <f>[5]List1!J117</f>
        <v>0</v>
      </c>
      <c r="H125" s="38">
        <f>[5]List1!K117</f>
        <v>0</v>
      </c>
      <c r="I125" s="410">
        <f>[5]List1!L117</f>
        <v>0</v>
      </c>
    </row>
    <row r="126" spans="1:9" s="41" customFormat="1" ht="11.25">
      <c r="A126" s="46">
        <f>[5]List1!A118</f>
        <v>0</v>
      </c>
      <c r="B126" s="388" t="str">
        <f>IFERROR(IF(VLOOKUP($A126,Osnova!$A:$E,1)=$A126,VLOOKUP($A126,Osnova!$A:$E,$E$10)),"")</f>
        <v/>
      </c>
      <c r="C126" s="37" t="e">
        <f>IF(VLOOKUP($A126,Osnova!$A:$C,1)=$A126,VLOOKUP($A126,Osnova!$A:$F,4),0)</f>
        <v>#N/A</v>
      </c>
      <c r="D126" s="384">
        <f t="shared" si="2"/>
        <v>0</v>
      </c>
      <c r="E126" s="39"/>
      <c r="F126" s="410">
        <f t="shared" si="3"/>
        <v>0</v>
      </c>
      <c r="G126" s="38">
        <f>[5]List1!J118</f>
        <v>0</v>
      </c>
      <c r="H126" s="38">
        <f>[5]List1!K118</f>
        <v>0</v>
      </c>
      <c r="I126" s="410">
        <f>[5]List1!L118</f>
        <v>0</v>
      </c>
    </row>
    <row r="127" spans="1:9" s="41" customFormat="1" ht="11.25">
      <c r="A127" s="46">
        <f>[5]List1!A119</f>
        <v>0</v>
      </c>
      <c r="B127" s="388" t="str">
        <f>IFERROR(IF(VLOOKUP($A127,Osnova!$A:$E,1)=$A127,VLOOKUP($A127,Osnova!$A:$E,$E$10)),"")</f>
        <v/>
      </c>
      <c r="C127" s="37" t="e">
        <f>IF(VLOOKUP($A127,Osnova!$A:$C,1)=$A127,VLOOKUP($A127,Osnova!$A:$F,4),0)</f>
        <v>#N/A</v>
      </c>
      <c r="D127" s="384">
        <f t="shared" si="2"/>
        <v>0</v>
      </c>
      <c r="E127" s="39"/>
      <c r="F127" s="410">
        <f t="shared" si="3"/>
        <v>0</v>
      </c>
      <c r="G127" s="38">
        <f>[5]List1!J119</f>
        <v>0</v>
      </c>
      <c r="H127" s="38">
        <f>[5]List1!K119</f>
        <v>0</v>
      </c>
      <c r="I127" s="410">
        <f>[5]List1!L119</f>
        <v>0</v>
      </c>
    </row>
    <row r="128" spans="1:9" s="41" customFormat="1" ht="11.25">
      <c r="A128" s="46">
        <f>[5]List1!A120</f>
        <v>0</v>
      </c>
      <c r="B128" s="388" t="str">
        <f>IFERROR(IF(VLOOKUP($A128,Osnova!$A:$E,1)=$A128,VLOOKUP($A128,Osnova!$A:$E,$E$10)),"")</f>
        <v/>
      </c>
      <c r="C128" s="37" t="e">
        <f>IF(VLOOKUP($A128,Osnova!$A:$C,1)=$A128,VLOOKUP($A128,Osnova!$A:$F,4),0)</f>
        <v>#N/A</v>
      </c>
      <c r="D128" s="384">
        <f t="shared" si="2"/>
        <v>0</v>
      </c>
      <c r="E128" s="39"/>
      <c r="F128" s="410">
        <f t="shared" si="3"/>
        <v>0</v>
      </c>
      <c r="G128" s="38">
        <f>[5]List1!J120</f>
        <v>0</v>
      </c>
      <c r="H128" s="38">
        <f>[5]List1!K120</f>
        <v>0</v>
      </c>
      <c r="I128" s="410">
        <f>[5]List1!L120</f>
        <v>0</v>
      </c>
    </row>
    <row r="129" spans="1:9" s="41" customFormat="1" ht="11.25">
      <c r="A129" s="46">
        <f>[5]List1!A121</f>
        <v>0</v>
      </c>
      <c r="B129" s="388" t="str">
        <f>IFERROR(IF(VLOOKUP($A129,Osnova!$A:$E,1)=$A129,VLOOKUP($A129,Osnova!$A:$E,$E$10)),"")</f>
        <v/>
      </c>
      <c r="C129" s="37" t="e">
        <f>IF(VLOOKUP($A129,Osnova!$A:$C,1)=$A129,VLOOKUP($A129,Osnova!$A:$F,4),0)</f>
        <v>#N/A</v>
      </c>
      <c r="D129" s="384">
        <f t="shared" si="2"/>
        <v>0</v>
      </c>
      <c r="E129" s="39"/>
      <c r="F129" s="410">
        <f t="shared" si="3"/>
        <v>0</v>
      </c>
      <c r="G129" s="38">
        <f>[5]List1!J121</f>
        <v>0</v>
      </c>
      <c r="H129" s="38">
        <f>[5]List1!K121</f>
        <v>0</v>
      </c>
      <c r="I129" s="410">
        <f>[5]List1!L121</f>
        <v>0</v>
      </c>
    </row>
    <row r="130" spans="1:9" s="41" customFormat="1" ht="11.25">
      <c r="A130" s="46">
        <f>[5]List1!A122</f>
        <v>0</v>
      </c>
      <c r="B130" s="388" t="str">
        <f>IFERROR(IF(VLOOKUP($A130,Osnova!$A:$E,1)=$A130,VLOOKUP($A130,Osnova!$A:$E,$E$10)),"")</f>
        <v/>
      </c>
      <c r="C130" s="37" t="e">
        <f>IF(VLOOKUP($A130,Osnova!$A:$C,1)=$A130,VLOOKUP($A130,Osnova!$A:$F,4),0)</f>
        <v>#N/A</v>
      </c>
      <c r="D130" s="384">
        <f t="shared" si="2"/>
        <v>0</v>
      </c>
      <c r="E130" s="39"/>
      <c r="F130" s="410">
        <f t="shared" si="3"/>
        <v>0</v>
      </c>
      <c r="G130" s="38">
        <f>[5]List1!J122</f>
        <v>0</v>
      </c>
      <c r="H130" s="38">
        <f>[5]List1!K122</f>
        <v>0</v>
      </c>
      <c r="I130" s="410">
        <f>[5]List1!L122</f>
        <v>0</v>
      </c>
    </row>
    <row r="131" spans="1:9" s="41" customFormat="1" ht="11.25">
      <c r="A131" s="46">
        <f>[5]List1!A123</f>
        <v>0</v>
      </c>
      <c r="B131" s="388" t="str">
        <f>IFERROR(IF(VLOOKUP($A131,Osnova!$A:$E,1)=$A131,VLOOKUP($A131,Osnova!$A:$E,$E$10)),"")</f>
        <v/>
      </c>
      <c r="C131" s="37" t="e">
        <f>IF(VLOOKUP($A131,Osnova!$A:$C,1)=$A131,VLOOKUP($A131,Osnova!$A:$F,4),0)</f>
        <v>#N/A</v>
      </c>
      <c r="D131" s="384">
        <f t="shared" si="2"/>
        <v>0</v>
      </c>
      <c r="E131" s="39"/>
      <c r="F131" s="410">
        <f t="shared" si="3"/>
        <v>0</v>
      </c>
      <c r="G131" s="38">
        <f>[5]List1!J123</f>
        <v>0</v>
      </c>
      <c r="H131" s="38">
        <f>[5]List1!K123</f>
        <v>0</v>
      </c>
      <c r="I131" s="410">
        <f>[5]List1!L123</f>
        <v>0</v>
      </c>
    </row>
    <row r="132" spans="1:9" s="41" customFormat="1" ht="11.25">
      <c r="A132" s="46">
        <f>[5]List1!A124</f>
        <v>0</v>
      </c>
      <c r="B132" s="388" t="str">
        <f>IFERROR(IF(VLOOKUP($A132,Osnova!$A:$E,1)=$A132,VLOOKUP($A132,Osnova!$A:$E,$E$10)),"")</f>
        <v/>
      </c>
      <c r="C132" s="37" t="e">
        <f>IF(VLOOKUP($A132,Osnova!$A:$C,1)=$A132,VLOOKUP($A132,Osnova!$A:$F,4),0)</f>
        <v>#N/A</v>
      </c>
      <c r="D132" s="384">
        <f t="shared" si="2"/>
        <v>0</v>
      </c>
      <c r="E132" s="39"/>
      <c r="F132" s="410">
        <f t="shared" si="3"/>
        <v>0</v>
      </c>
      <c r="G132" s="38">
        <f>[5]List1!J124</f>
        <v>0</v>
      </c>
      <c r="H132" s="38">
        <f>[5]List1!K124</f>
        <v>0</v>
      </c>
      <c r="I132" s="410">
        <f>[5]List1!L124</f>
        <v>0</v>
      </c>
    </row>
    <row r="133" spans="1:9" s="41" customFormat="1" ht="11.25">
      <c r="A133" s="46">
        <f>[5]List1!A125</f>
        <v>0</v>
      </c>
      <c r="B133" s="388" t="str">
        <f>IFERROR(IF(VLOOKUP($A133,Osnova!$A:$E,1)=$A133,VLOOKUP($A133,Osnova!$A:$E,$E$10)),"")</f>
        <v/>
      </c>
      <c r="C133" s="37" t="e">
        <f>IF(VLOOKUP($A133,Osnova!$A:$C,1)=$A133,VLOOKUP($A133,Osnova!$A:$F,4),0)</f>
        <v>#N/A</v>
      </c>
      <c r="D133" s="384">
        <f t="shared" si="2"/>
        <v>0</v>
      </c>
      <c r="E133" s="39"/>
      <c r="F133" s="410">
        <f t="shared" si="3"/>
        <v>0</v>
      </c>
      <c r="G133" s="38">
        <f>[5]List1!J125</f>
        <v>0</v>
      </c>
      <c r="H133" s="38">
        <f>[5]List1!K125</f>
        <v>0</v>
      </c>
      <c r="I133" s="410">
        <f>[5]List1!L125</f>
        <v>0</v>
      </c>
    </row>
    <row r="134" spans="1:9" s="41" customFormat="1" ht="11.25">
      <c r="A134" s="46">
        <f>[5]List1!A126</f>
        <v>0</v>
      </c>
      <c r="B134" s="388" t="str">
        <f>IFERROR(IF(VLOOKUP($A134,Osnova!$A:$E,1)=$A134,VLOOKUP($A134,Osnova!$A:$E,$E$10)),"")</f>
        <v/>
      </c>
      <c r="C134" s="37" t="e">
        <f>IF(VLOOKUP($A134,Osnova!$A:$C,1)=$A134,VLOOKUP($A134,Osnova!$A:$F,4),0)</f>
        <v>#N/A</v>
      </c>
      <c r="D134" s="384">
        <f t="shared" si="2"/>
        <v>0</v>
      </c>
      <c r="E134" s="39"/>
      <c r="F134" s="410">
        <f t="shared" si="3"/>
        <v>0</v>
      </c>
      <c r="G134" s="38">
        <f>[5]List1!J126</f>
        <v>0</v>
      </c>
      <c r="H134" s="38">
        <f>[5]List1!K126</f>
        <v>0</v>
      </c>
      <c r="I134" s="410">
        <f>[5]List1!L126</f>
        <v>0</v>
      </c>
    </row>
    <row r="135" spans="1:9" s="41" customFormat="1" ht="11.25">
      <c r="A135" s="46">
        <f>[5]List1!A127</f>
        <v>0</v>
      </c>
      <c r="B135" s="388" t="str">
        <f>IFERROR(IF(VLOOKUP($A135,Osnova!$A:$E,1)=$A135,VLOOKUP($A135,Osnova!$A:$E,$E$10)),"")</f>
        <v/>
      </c>
      <c r="C135" s="37" t="e">
        <f>IF(VLOOKUP($A135,Osnova!$A:$C,1)=$A135,VLOOKUP($A135,Osnova!$A:$F,4),0)</f>
        <v>#N/A</v>
      </c>
      <c r="D135" s="384">
        <f t="shared" si="2"/>
        <v>0</v>
      </c>
      <c r="E135" s="39"/>
      <c r="F135" s="410">
        <f t="shared" si="3"/>
        <v>0</v>
      </c>
      <c r="G135" s="38">
        <f>[5]List1!J127</f>
        <v>0</v>
      </c>
      <c r="H135" s="38">
        <f>[5]List1!K127</f>
        <v>0</v>
      </c>
      <c r="I135" s="410">
        <f>[5]List1!L127</f>
        <v>0</v>
      </c>
    </row>
    <row r="136" spans="1:9" s="41" customFormat="1" ht="11.25">
      <c r="A136" s="46">
        <f>[5]List1!A128</f>
        <v>0</v>
      </c>
      <c r="B136" s="388" t="str">
        <f>IFERROR(IF(VLOOKUP($A136,Osnova!$A:$E,1)=$A136,VLOOKUP($A136,Osnova!$A:$E,$E$10)),"")</f>
        <v/>
      </c>
      <c r="C136" s="37" t="e">
        <f>IF(VLOOKUP($A136,Osnova!$A:$C,1)=$A136,VLOOKUP($A136,Osnova!$A:$F,4),0)</f>
        <v>#N/A</v>
      </c>
      <c r="D136" s="384">
        <f t="shared" si="2"/>
        <v>0</v>
      </c>
      <c r="E136" s="39"/>
      <c r="F136" s="410">
        <f t="shared" si="3"/>
        <v>0</v>
      </c>
      <c r="G136" s="38">
        <f>[5]List1!J128</f>
        <v>0</v>
      </c>
      <c r="H136" s="38">
        <f>[5]List1!K128</f>
        <v>0</v>
      </c>
      <c r="I136" s="410">
        <f>[5]List1!L128</f>
        <v>0</v>
      </c>
    </row>
    <row r="137" spans="1:9" s="41" customFormat="1" ht="11.25">
      <c r="A137" s="46">
        <f>[5]List1!A129</f>
        <v>0</v>
      </c>
      <c r="B137" s="388" t="str">
        <f>IFERROR(IF(VLOOKUP($A137,Osnova!$A:$E,1)=$A137,VLOOKUP($A137,Osnova!$A:$E,$E$10)),"")</f>
        <v/>
      </c>
      <c r="C137" s="37" t="e">
        <f>IF(VLOOKUP($A137,Osnova!$A:$C,1)=$A137,VLOOKUP($A137,Osnova!$A:$F,4),0)</f>
        <v>#N/A</v>
      </c>
      <c r="D137" s="384">
        <f t="shared" si="2"/>
        <v>0</v>
      </c>
      <c r="E137" s="39"/>
      <c r="F137" s="410">
        <f t="shared" si="3"/>
        <v>0</v>
      </c>
      <c r="G137" s="38">
        <f>[5]List1!J129</f>
        <v>0</v>
      </c>
      <c r="H137" s="38">
        <f>[5]List1!K129</f>
        <v>0</v>
      </c>
      <c r="I137" s="410">
        <f>[5]List1!L129</f>
        <v>0</v>
      </c>
    </row>
    <row r="138" spans="1:9" s="41" customFormat="1" ht="11.25">
      <c r="A138" s="46">
        <f>[5]List1!A130</f>
        <v>0</v>
      </c>
      <c r="B138" s="388" t="str">
        <f>IFERROR(IF(VLOOKUP($A138,Osnova!$A:$E,1)=$A138,VLOOKUP($A138,Osnova!$A:$E,$E$10)),"")</f>
        <v/>
      </c>
      <c r="C138" s="37" t="e">
        <f>IF(VLOOKUP($A138,Osnova!$A:$C,1)=$A138,VLOOKUP($A138,Osnova!$A:$F,4),0)</f>
        <v>#N/A</v>
      </c>
      <c r="D138" s="384">
        <f t="shared" si="2"/>
        <v>0</v>
      </c>
      <c r="E138" s="39"/>
      <c r="F138" s="410">
        <f t="shared" si="3"/>
        <v>0</v>
      </c>
      <c r="G138" s="38">
        <f>[5]List1!J130</f>
        <v>0</v>
      </c>
      <c r="H138" s="38">
        <f>[5]List1!K130</f>
        <v>0</v>
      </c>
      <c r="I138" s="410">
        <f>[5]List1!L130</f>
        <v>0</v>
      </c>
    </row>
    <row r="139" spans="1:9" s="41" customFormat="1" ht="11.25">
      <c r="A139" s="46">
        <f>[5]List1!A131</f>
        <v>0</v>
      </c>
      <c r="B139" s="388" t="str">
        <f>IFERROR(IF(VLOOKUP($A139,Osnova!$A:$E,1)=$A139,VLOOKUP($A139,Osnova!$A:$E,$E$10)),"")</f>
        <v/>
      </c>
      <c r="C139" s="37" t="e">
        <f>IF(VLOOKUP($A139,Osnova!$A:$C,1)=$A139,VLOOKUP($A139,Osnova!$A:$F,4),0)</f>
        <v>#N/A</v>
      </c>
      <c r="D139" s="384">
        <f t="shared" si="2"/>
        <v>0</v>
      </c>
      <c r="E139" s="39"/>
      <c r="F139" s="410">
        <f t="shared" si="3"/>
        <v>0</v>
      </c>
      <c r="G139" s="38">
        <f>[5]List1!J131</f>
        <v>0</v>
      </c>
      <c r="H139" s="38">
        <f>[5]List1!K131</f>
        <v>0</v>
      </c>
      <c r="I139" s="410">
        <f>[5]List1!L131</f>
        <v>0</v>
      </c>
    </row>
    <row r="140" spans="1:9" s="41" customFormat="1" ht="11.25">
      <c r="A140" s="46">
        <f>[5]List1!A132</f>
        <v>0</v>
      </c>
      <c r="B140" s="388" t="str">
        <f>IFERROR(IF(VLOOKUP($A140,Osnova!$A:$E,1)=$A140,VLOOKUP($A140,Osnova!$A:$E,$E$10)),"")</f>
        <v/>
      </c>
      <c r="C140" s="37" t="e">
        <f>IF(VLOOKUP($A140,Osnova!$A:$C,1)=$A140,VLOOKUP($A140,Osnova!$A:$F,4),0)</f>
        <v>#N/A</v>
      </c>
      <c r="D140" s="384">
        <f t="shared" si="2"/>
        <v>0</v>
      </c>
      <c r="E140" s="39"/>
      <c r="F140" s="410">
        <f t="shared" si="3"/>
        <v>0</v>
      </c>
      <c r="G140" s="38">
        <f>[5]List1!J132</f>
        <v>0</v>
      </c>
      <c r="H140" s="38">
        <f>[5]List1!K132</f>
        <v>0</v>
      </c>
      <c r="I140" s="410">
        <f>[5]List1!L132</f>
        <v>0</v>
      </c>
    </row>
    <row r="141" spans="1:9" s="41" customFormat="1" ht="11.25">
      <c r="A141" s="46">
        <f>[5]List1!A133</f>
        <v>0</v>
      </c>
      <c r="B141" s="388" t="str">
        <f>IFERROR(IF(VLOOKUP($A141,Osnova!$A:$E,1)=$A141,VLOOKUP($A141,Osnova!$A:$E,$E$10)),"")</f>
        <v/>
      </c>
      <c r="C141" s="37" t="e">
        <f>IF(VLOOKUP($A141,Osnova!$A:$C,1)=$A141,VLOOKUP($A141,Osnova!$A:$F,4),0)</f>
        <v>#N/A</v>
      </c>
      <c r="D141" s="384">
        <f t="shared" si="2"/>
        <v>0</v>
      </c>
      <c r="E141" s="39"/>
      <c r="F141" s="410">
        <f t="shared" si="3"/>
        <v>0</v>
      </c>
      <c r="G141" s="38">
        <f>[5]List1!J133</f>
        <v>0</v>
      </c>
      <c r="H141" s="38">
        <f>[5]List1!K133</f>
        <v>0</v>
      </c>
      <c r="I141" s="410">
        <f>[5]List1!L133</f>
        <v>0</v>
      </c>
    </row>
    <row r="142" spans="1:9" s="41" customFormat="1" ht="11.25">
      <c r="A142" s="46">
        <f>[5]List1!A134</f>
        <v>0</v>
      </c>
      <c r="B142" s="388" t="str">
        <f>IFERROR(IF(VLOOKUP($A142,Osnova!$A:$E,1)=$A142,VLOOKUP($A142,Osnova!$A:$E,$E$10)),"")</f>
        <v/>
      </c>
      <c r="C142" s="37" t="e">
        <f>IF(VLOOKUP($A142,Osnova!$A:$C,1)=$A142,VLOOKUP($A142,Osnova!$A:$F,4),0)</f>
        <v>#N/A</v>
      </c>
      <c r="D142" s="384">
        <f t="shared" ref="D142:D205" si="4">SUM(I142+H142-G142)</f>
        <v>0</v>
      </c>
      <c r="E142" s="39"/>
      <c r="F142" s="410">
        <f t="shared" si="3"/>
        <v>0</v>
      </c>
      <c r="G142" s="38">
        <f>[5]List1!J134</f>
        <v>0</v>
      </c>
      <c r="H142" s="38">
        <f>[5]List1!K134</f>
        <v>0</v>
      </c>
      <c r="I142" s="410">
        <f>[5]List1!L134</f>
        <v>0</v>
      </c>
    </row>
    <row r="143" spans="1:9" s="41" customFormat="1" ht="11.25">
      <c r="A143" s="46">
        <f>[5]List1!A135</f>
        <v>0</v>
      </c>
      <c r="B143" s="388" t="str">
        <f>IFERROR(IF(VLOOKUP($A143,Osnova!$A:$E,1)=$A143,VLOOKUP($A143,Osnova!$A:$E,$E$10)),"")</f>
        <v/>
      </c>
      <c r="C143" s="37" t="e">
        <f>IF(VLOOKUP($A143,Osnova!$A:$C,1)=$A143,VLOOKUP($A143,Osnova!$A:$F,4),0)</f>
        <v>#N/A</v>
      </c>
      <c r="D143" s="384">
        <f t="shared" si="4"/>
        <v>0</v>
      </c>
      <c r="E143" s="39"/>
      <c r="F143" s="410">
        <f t="shared" si="3"/>
        <v>0</v>
      </c>
      <c r="G143" s="38">
        <f>[5]List1!J135</f>
        <v>0</v>
      </c>
      <c r="H143" s="38">
        <f>[5]List1!K135</f>
        <v>0</v>
      </c>
      <c r="I143" s="410">
        <f>[5]List1!L135</f>
        <v>0</v>
      </c>
    </row>
    <row r="144" spans="1:9" s="41" customFormat="1" ht="11.25">
      <c r="A144" s="46">
        <f>[5]List1!A136</f>
        <v>0</v>
      </c>
      <c r="B144" s="388" t="str">
        <f>IFERROR(IF(VLOOKUP($A144,Osnova!$A:$E,1)=$A144,VLOOKUP($A144,Osnova!$A:$E,$E$10)),"")</f>
        <v/>
      </c>
      <c r="C144" s="37" t="e">
        <f>IF(VLOOKUP($A144,Osnova!$A:$C,1)=$A144,VLOOKUP($A144,Osnova!$A:$F,4),0)</f>
        <v>#N/A</v>
      </c>
      <c r="D144" s="384">
        <f t="shared" si="4"/>
        <v>0</v>
      </c>
      <c r="E144" s="39"/>
      <c r="F144" s="410">
        <f t="shared" si="3"/>
        <v>0</v>
      </c>
      <c r="G144" s="38">
        <f>[5]List1!J136</f>
        <v>0</v>
      </c>
      <c r="H144" s="38">
        <f>[5]List1!K136</f>
        <v>0</v>
      </c>
      <c r="I144" s="410">
        <f>[5]List1!L136</f>
        <v>0</v>
      </c>
    </row>
    <row r="145" spans="1:9" s="41" customFormat="1" ht="11.25">
      <c r="A145" s="46">
        <f>[5]List1!A137</f>
        <v>0</v>
      </c>
      <c r="B145" s="388" t="str">
        <f>IFERROR(IF(VLOOKUP($A145,Osnova!$A:$E,1)=$A145,VLOOKUP($A145,Osnova!$A:$E,$E$10)),"")</f>
        <v/>
      </c>
      <c r="C145" s="37" t="e">
        <f>IF(VLOOKUP($A145,Osnova!$A:$C,1)=$A145,VLOOKUP($A145,Osnova!$A:$F,4),0)</f>
        <v>#N/A</v>
      </c>
      <c r="D145" s="384">
        <f t="shared" si="4"/>
        <v>0</v>
      </c>
      <c r="E145" s="39"/>
      <c r="F145" s="410">
        <f t="shared" si="3"/>
        <v>0</v>
      </c>
      <c r="G145" s="38">
        <f>[5]List1!J137</f>
        <v>0</v>
      </c>
      <c r="H145" s="38">
        <f>[5]List1!K137</f>
        <v>0</v>
      </c>
      <c r="I145" s="410">
        <f>[5]List1!L137</f>
        <v>0</v>
      </c>
    </row>
    <row r="146" spans="1:9" s="41" customFormat="1" ht="11.25">
      <c r="A146" s="46">
        <f>[5]List1!A138</f>
        <v>0</v>
      </c>
      <c r="B146" s="388" t="str">
        <f>IFERROR(IF(VLOOKUP($A146,Osnova!$A:$E,1)=$A146,VLOOKUP($A146,Osnova!$A:$E,$E$10)),"")</f>
        <v/>
      </c>
      <c r="C146" s="37" t="e">
        <f>IF(VLOOKUP($A146,Osnova!$A:$C,1)=$A146,VLOOKUP($A146,Osnova!$A:$F,4),0)</f>
        <v>#N/A</v>
      </c>
      <c r="D146" s="384">
        <f t="shared" si="4"/>
        <v>0</v>
      </c>
      <c r="E146" s="39"/>
      <c r="F146" s="410">
        <f t="shared" ref="F146:F209" si="5">SUM(D146-E146)</f>
        <v>0</v>
      </c>
      <c r="G146" s="38">
        <f>[5]List1!J138</f>
        <v>0</v>
      </c>
      <c r="H146" s="38">
        <f>[5]List1!K138</f>
        <v>0</v>
      </c>
      <c r="I146" s="410">
        <f>[5]List1!L138</f>
        <v>0</v>
      </c>
    </row>
    <row r="147" spans="1:9" s="41" customFormat="1" ht="11.25">
      <c r="A147" s="46">
        <f>[5]List1!A139</f>
        <v>0</v>
      </c>
      <c r="B147" s="388" t="str">
        <f>IFERROR(IF(VLOOKUP($A147,Osnova!$A:$E,1)=$A147,VLOOKUP($A147,Osnova!$A:$E,$E$10)),"")</f>
        <v/>
      </c>
      <c r="C147" s="37" t="e">
        <f>IF(VLOOKUP($A147,Osnova!$A:$C,1)=$A147,VLOOKUP($A147,Osnova!$A:$F,4),0)</f>
        <v>#N/A</v>
      </c>
      <c r="D147" s="384">
        <f t="shared" si="4"/>
        <v>0</v>
      </c>
      <c r="E147" s="39"/>
      <c r="F147" s="410">
        <f t="shared" si="5"/>
        <v>0</v>
      </c>
      <c r="G147" s="38">
        <f>[5]List1!J139</f>
        <v>0</v>
      </c>
      <c r="H147" s="38">
        <f>[5]List1!K139</f>
        <v>0</v>
      </c>
      <c r="I147" s="410">
        <f>[5]List1!L139</f>
        <v>0</v>
      </c>
    </row>
    <row r="148" spans="1:9" s="41" customFormat="1" ht="11.25">
      <c r="A148" s="46">
        <f>[5]List1!A140</f>
        <v>0</v>
      </c>
      <c r="B148" s="388" t="str">
        <f>IFERROR(IF(VLOOKUP($A148,Osnova!$A:$E,1)=$A148,VLOOKUP($A148,Osnova!$A:$E,$E$10)),"")</f>
        <v/>
      </c>
      <c r="C148" s="37" t="e">
        <f>IF(VLOOKUP($A148,Osnova!$A:$C,1)=$A148,VLOOKUP($A148,Osnova!$A:$F,4),0)</f>
        <v>#N/A</v>
      </c>
      <c r="D148" s="384">
        <f t="shared" si="4"/>
        <v>0</v>
      </c>
      <c r="E148" s="39"/>
      <c r="F148" s="410">
        <f t="shared" si="5"/>
        <v>0</v>
      </c>
      <c r="G148" s="38">
        <f>[5]List1!J140</f>
        <v>0</v>
      </c>
      <c r="H148" s="38">
        <f>[5]List1!K140</f>
        <v>0</v>
      </c>
      <c r="I148" s="410">
        <f>[5]List1!L140</f>
        <v>0</v>
      </c>
    </row>
    <row r="149" spans="1:9" s="41" customFormat="1" ht="11.25">
      <c r="A149" s="46">
        <f>[5]List1!A141</f>
        <v>0</v>
      </c>
      <c r="B149" s="388" t="str">
        <f>IFERROR(IF(VLOOKUP($A149,Osnova!$A:$E,1)=$A149,VLOOKUP($A149,Osnova!$A:$E,$E$10)),"")</f>
        <v/>
      </c>
      <c r="C149" s="37" t="e">
        <f>IF(VLOOKUP($A149,Osnova!$A:$C,1)=$A149,VLOOKUP($A149,Osnova!$A:$F,4),0)</f>
        <v>#N/A</v>
      </c>
      <c r="D149" s="384">
        <f t="shared" si="4"/>
        <v>0</v>
      </c>
      <c r="E149" s="39"/>
      <c r="F149" s="410">
        <f t="shared" si="5"/>
        <v>0</v>
      </c>
      <c r="G149" s="38">
        <f>[5]List1!J141</f>
        <v>0</v>
      </c>
      <c r="H149" s="38">
        <f>[5]List1!K141</f>
        <v>0</v>
      </c>
      <c r="I149" s="410">
        <f>[5]List1!L141</f>
        <v>0</v>
      </c>
    </row>
    <row r="150" spans="1:9" s="41" customFormat="1" ht="11.25">
      <c r="A150" s="46">
        <f>[5]List1!A142</f>
        <v>0</v>
      </c>
      <c r="B150" s="388" t="str">
        <f>IFERROR(IF(VLOOKUP($A150,Osnova!$A:$E,1)=$A150,VLOOKUP($A150,Osnova!$A:$E,$E$10)),"")</f>
        <v/>
      </c>
      <c r="C150" s="37" t="e">
        <f>IF(VLOOKUP($A150,Osnova!$A:$C,1)=$A150,VLOOKUP($A150,Osnova!$A:$F,4),0)</f>
        <v>#N/A</v>
      </c>
      <c r="D150" s="384">
        <f t="shared" si="4"/>
        <v>0</v>
      </c>
      <c r="E150" s="39"/>
      <c r="F150" s="410">
        <f t="shared" si="5"/>
        <v>0</v>
      </c>
      <c r="G150" s="38">
        <f>[5]List1!J142</f>
        <v>0</v>
      </c>
      <c r="H150" s="38">
        <f>[5]List1!K142</f>
        <v>0</v>
      </c>
      <c r="I150" s="410">
        <f>[5]List1!L142</f>
        <v>0</v>
      </c>
    </row>
    <row r="151" spans="1:9" s="41" customFormat="1" ht="11.25">
      <c r="A151" s="46">
        <f>[5]List1!A143</f>
        <v>0</v>
      </c>
      <c r="B151" s="388" t="str">
        <f>IFERROR(IF(VLOOKUP($A151,Osnova!$A:$E,1)=$A151,VLOOKUP($A151,Osnova!$A:$E,$E$10)),"")</f>
        <v/>
      </c>
      <c r="C151" s="37" t="e">
        <f>IF(VLOOKUP($A151,Osnova!$A:$C,1)=$A151,VLOOKUP($A151,Osnova!$A:$F,4),0)</f>
        <v>#N/A</v>
      </c>
      <c r="D151" s="384">
        <f t="shared" si="4"/>
        <v>0</v>
      </c>
      <c r="E151" s="39"/>
      <c r="F151" s="410">
        <f t="shared" si="5"/>
        <v>0</v>
      </c>
      <c r="G151" s="38">
        <f>[5]List1!J143</f>
        <v>0</v>
      </c>
      <c r="H151" s="38">
        <f>[5]List1!K143</f>
        <v>0</v>
      </c>
      <c r="I151" s="410">
        <f>[5]List1!L143</f>
        <v>0</v>
      </c>
    </row>
    <row r="152" spans="1:9" s="41" customFormat="1" ht="11.25">
      <c r="A152" s="46">
        <f>[5]List1!A144</f>
        <v>0</v>
      </c>
      <c r="B152" s="388" t="str">
        <f>IFERROR(IF(VLOOKUP($A152,Osnova!$A:$E,1)=$A152,VLOOKUP($A152,Osnova!$A:$E,$E$10)),"")</f>
        <v/>
      </c>
      <c r="C152" s="37" t="e">
        <f>IF(VLOOKUP($A152,Osnova!$A:$C,1)=$A152,VLOOKUP($A152,Osnova!$A:$F,4),0)</f>
        <v>#N/A</v>
      </c>
      <c r="D152" s="384">
        <f t="shared" si="4"/>
        <v>0</v>
      </c>
      <c r="E152" s="39"/>
      <c r="F152" s="410">
        <f t="shared" si="5"/>
        <v>0</v>
      </c>
      <c r="G152" s="38">
        <f>[5]List1!J144</f>
        <v>0</v>
      </c>
      <c r="H152" s="38">
        <f>[5]List1!K144</f>
        <v>0</v>
      </c>
      <c r="I152" s="410">
        <f>[5]List1!L144</f>
        <v>0</v>
      </c>
    </row>
    <row r="153" spans="1:9" s="41" customFormat="1" ht="11.25">
      <c r="A153" s="46">
        <f>[5]List1!A145</f>
        <v>0</v>
      </c>
      <c r="B153" s="388" t="str">
        <f>IFERROR(IF(VLOOKUP($A153,Osnova!$A:$E,1)=$A153,VLOOKUP($A153,Osnova!$A:$E,$E$10)),"")</f>
        <v/>
      </c>
      <c r="C153" s="37" t="e">
        <f>IF(VLOOKUP($A153,Osnova!$A:$C,1)=$A153,VLOOKUP($A153,Osnova!$A:$F,4),0)</f>
        <v>#N/A</v>
      </c>
      <c r="D153" s="384">
        <f t="shared" si="4"/>
        <v>0</v>
      </c>
      <c r="E153" s="39"/>
      <c r="F153" s="410">
        <f t="shared" si="5"/>
        <v>0</v>
      </c>
      <c r="G153" s="38">
        <f>[5]List1!J145</f>
        <v>0</v>
      </c>
      <c r="H153" s="38">
        <f>[5]List1!K145</f>
        <v>0</v>
      </c>
      <c r="I153" s="410">
        <f>[5]List1!L145</f>
        <v>0</v>
      </c>
    </row>
    <row r="154" spans="1:9" s="41" customFormat="1" ht="11.25">
      <c r="A154" s="46">
        <f>[5]List1!A146</f>
        <v>0</v>
      </c>
      <c r="B154" s="388" t="str">
        <f>IFERROR(IF(VLOOKUP($A154,Osnova!$A:$E,1)=$A154,VLOOKUP($A154,Osnova!$A:$E,$E$10)),"")</f>
        <v/>
      </c>
      <c r="C154" s="37" t="e">
        <f>IF(VLOOKUP($A154,Osnova!$A:$C,1)=$A154,VLOOKUP($A154,Osnova!$A:$F,4),0)</f>
        <v>#N/A</v>
      </c>
      <c r="D154" s="384">
        <f t="shared" si="4"/>
        <v>0</v>
      </c>
      <c r="E154" s="39"/>
      <c r="F154" s="410">
        <f t="shared" si="5"/>
        <v>0</v>
      </c>
      <c r="G154" s="38">
        <f>[5]List1!J146</f>
        <v>0</v>
      </c>
      <c r="H154" s="38">
        <f>[5]List1!K146</f>
        <v>0</v>
      </c>
      <c r="I154" s="410">
        <f>[5]List1!L146</f>
        <v>0</v>
      </c>
    </row>
    <row r="155" spans="1:9" s="41" customFormat="1" ht="11.25">
      <c r="A155" s="46">
        <f>[5]List1!A147</f>
        <v>0</v>
      </c>
      <c r="B155" s="388" t="str">
        <f>IFERROR(IF(VLOOKUP($A155,Osnova!$A:$E,1)=$A155,VLOOKUP($A155,Osnova!$A:$E,$E$10)),"")</f>
        <v/>
      </c>
      <c r="C155" s="37" t="e">
        <f>IF(VLOOKUP($A155,Osnova!$A:$C,1)=$A155,VLOOKUP($A155,Osnova!$A:$F,4),0)</f>
        <v>#N/A</v>
      </c>
      <c r="D155" s="384">
        <f t="shared" si="4"/>
        <v>0</v>
      </c>
      <c r="E155" s="39"/>
      <c r="F155" s="410">
        <f t="shared" si="5"/>
        <v>0</v>
      </c>
      <c r="G155" s="38">
        <f>[5]List1!J147</f>
        <v>0</v>
      </c>
      <c r="H155" s="38">
        <f>[5]List1!K147</f>
        <v>0</v>
      </c>
      <c r="I155" s="410">
        <f>[5]List1!L147</f>
        <v>0</v>
      </c>
    </row>
    <row r="156" spans="1:9" s="41" customFormat="1" ht="11.25">
      <c r="A156" s="46">
        <f>[5]List1!A148</f>
        <v>0</v>
      </c>
      <c r="B156" s="388" t="str">
        <f>IFERROR(IF(VLOOKUP($A156,Osnova!$A:$E,1)=$A156,VLOOKUP($A156,Osnova!$A:$E,$E$10)),"")</f>
        <v/>
      </c>
      <c r="C156" s="37" t="e">
        <f>IF(VLOOKUP($A156,Osnova!$A:$C,1)=$A156,VLOOKUP($A156,Osnova!$A:$F,4),0)</f>
        <v>#N/A</v>
      </c>
      <c r="D156" s="384">
        <f t="shared" si="4"/>
        <v>0</v>
      </c>
      <c r="E156" s="39"/>
      <c r="F156" s="410">
        <f t="shared" si="5"/>
        <v>0</v>
      </c>
      <c r="G156" s="38">
        <f>[5]List1!J148</f>
        <v>0</v>
      </c>
      <c r="H156" s="38">
        <f>[5]List1!K148</f>
        <v>0</v>
      </c>
      <c r="I156" s="410">
        <f>[5]List1!L148</f>
        <v>0</v>
      </c>
    </row>
    <row r="157" spans="1:9" s="41" customFormat="1" ht="11.25">
      <c r="A157" s="46">
        <f>[5]List1!A149</f>
        <v>0</v>
      </c>
      <c r="B157" s="388" t="str">
        <f>IFERROR(IF(VLOOKUP($A157,Osnova!$A:$E,1)=$A157,VLOOKUP($A157,Osnova!$A:$E,$E$10)),"")</f>
        <v/>
      </c>
      <c r="C157" s="37" t="e">
        <f>IF(VLOOKUP($A157,Osnova!$A:$C,1)=$A157,VLOOKUP($A157,Osnova!$A:$F,4),0)</f>
        <v>#N/A</v>
      </c>
      <c r="D157" s="384">
        <f t="shared" si="4"/>
        <v>0</v>
      </c>
      <c r="E157" s="39"/>
      <c r="F157" s="410">
        <f t="shared" si="5"/>
        <v>0</v>
      </c>
      <c r="G157" s="38">
        <f>[5]List1!J149</f>
        <v>0</v>
      </c>
      <c r="H157" s="38">
        <f>[5]List1!K149</f>
        <v>0</v>
      </c>
      <c r="I157" s="410">
        <f>[5]List1!L149</f>
        <v>0</v>
      </c>
    </row>
    <row r="158" spans="1:9" s="41" customFormat="1" ht="11.25">
      <c r="A158" s="46">
        <f>[5]List1!A150</f>
        <v>0</v>
      </c>
      <c r="B158" s="388" t="str">
        <f>IFERROR(IF(VLOOKUP($A158,Osnova!$A:$E,1)=$A158,VLOOKUP($A158,Osnova!$A:$E,$E$10)),"")</f>
        <v/>
      </c>
      <c r="C158" s="37" t="e">
        <f>IF(VLOOKUP($A158,Osnova!$A:$C,1)=$A158,VLOOKUP($A158,Osnova!$A:$F,4),0)</f>
        <v>#N/A</v>
      </c>
      <c r="D158" s="384">
        <f t="shared" si="4"/>
        <v>0</v>
      </c>
      <c r="E158" s="39"/>
      <c r="F158" s="410">
        <f t="shared" si="5"/>
        <v>0</v>
      </c>
      <c r="G158" s="38">
        <f>[5]List1!J150</f>
        <v>0</v>
      </c>
      <c r="H158" s="38">
        <f>[5]List1!K150</f>
        <v>0</v>
      </c>
      <c r="I158" s="410">
        <f>[5]List1!L150</f>
        <v>0</v>
      </c>
    </row>
    <row r="159" spans="1:9" s="41" customFormat="1" ht="11.25">
      <c r="A159" s="46">
        <f>[5]List1!A151</f>
        <v>0</v>
      </c>
      <c r="B159" s="388" t="str">
        <f>IFERROR(IF(VLOOKUP($A159,Osnova!$A:$E,1)=$A159,VLOOKUP($A159,Osnova!$A:$E,$E$10)),"")</f>
        <v/>
      </c>
      <c r="C159" s="37" t="e">
        <f>IF(VLOOKUP($A159,Osnova!$A:$C,1)=$A159,VLOOKUP($A159,Osnova!$A:$F,4),0)</f>
        <v>#N/A</v>
      </c>
      <c r="D159" s="384">
        <f t="shared" si="4"/>
        <v>0</v>
      </c>
      <c r="E159" s="39"/>
      <c r="F159" s="410">
        <f t="shared" si="5"/>
        <v>0</v>
      </c>
      <c r="G159" s="38">
        <f>[5]List1!J151</f>
        <v>0</v>
      </c>
      <c r="H159" s="38">
        <f>[5]List1!K151</f>
        <v>0</v>
      </c>
      <c r="I159" s="410">
        <f>[5]List1!L151</f>
        <v>0</v>
      </c>
    </row>
    <row r="160" spans="1:9" s="41" customFormat="1" ht="11.25">
      <c r="A160" s="46">
        <f>[5]List1!A152</f>
        <v>0</v>
      </c>
      <c r="B160" s="388" t="str">
        <f>IFERROR(IF(VLOOKUP($A160,Osnova!$A:$E,1)=$A160,VLOOKUP($A160,Osnova!$A:$E,$E$10)),"")</f>
        <v/>
      </c>
      <c r="C160" s="37" t="e">
        <f>IF(VLOOKUP($A160,Osnova!$A:$C,1)=$A160,VLOOKUP($A160,Osnova!$A:$F,4),0)</f>
        <v>#N/A</v>
      </c>
      <c r="D160" s="384">
        <f t="shared" si="4"/>
        <v>0</v>
      </c>
      <c r="E160" s="39"/>
      <c r="F160" s="410">
        <f t="shared" si="5"/>
        <v>0</v>
      </c>
      <c r="G160" s="38">
        <f>[5]List1!J152</f>
        <v>0</v>
      </c>
      <c r="H160" s="38">
        <f>[5]List1!K152</f>
        <v>0</v>
      </c>
      <c r="I160" s="410">
        <f>[5]List1!L152</f>
        <v>0</v>
      </c>
    </row>
    <row r="161" spans="1:9" s="41" customFormat="1" ht="11.25">
      <c r="A161" s="46">
        <f>[5]List1!A153</f>
        <v>0</v>
      </c>
      <c r="B161" s="388" t="str">
        <f>IFERROR(IF(VLOOKUP($A161,Osnova!$A:$E,1)=$A161,VLOOKUP($A161,Osnova!$A:$E,$E$10)),"")</f>
        <v/>
      </c>
      <c r="C161" s="37" t="e">
        <f>IF(VLOOKUP($A161,Osnova!$A:$C,1)=$A161,VLOOKUP($A161,Osnova!$A:$F,4),0)</f>
        <v>#N/A</v>
      </c>
      <c r="D161" s="384">
        <f t="shared" si="4"/>
        <v>0</v>
      </c>
      <c r="E161" s="39"/>
      <c r="F161" s="410">
        <f t="shared" si="5"/>
        <v>0</v>
      </c>
      <c r="G161" s="38">
        <f>[5]List1!J153</f>
        <v>0</v>
      </c>
      <c r="H161" s="38">
        <f>[5]List1!K153</f>
        <v>0</v>
      </c>
      <c r="I161" s="410">
        <f>[5]List1!L153</f>
        <v>0</v>
      </c>
    </row>
    <row r="162" spans="1:9" s="41" customFormat="1" ht="11.25">
      <c r="A162" s="46">
        <f>[5]List1!A154</f>
        <v>0</v>
      </c>
      <c r="B162" s="388" t="str">
        <f>IFERROR(IF(VLOOKUP($A162,Osnova!$A:$E,1)=$A162,VLOOKUP($A162,Osnova!$A:$E,$E$10)),"")</f>
        <v/>
      </c>
      <c r="C162" s="37" t="e">
        <f>IF(VLOOKUP($A162,Osnova!$A:$C,1)=$A162,VLOOKUP($A162,Osnova!$A:$F,4),0)</f>
        <v>#N/A</v>
      </c>
      <c r="D162" s="384">
        <f t="shared" si="4"/>
        <v>0</v>
      </c>
      <c r="E162" s="39"/>
      <c r="F162" s="410">
        <f t="shared" si="5"/>
        <v>0</v>
      </c>
      <c r="G162" s="38">
        <f>[5]List1!J154</f>
        <v>0</v>
      </c>
      <c r="H162" s="38">
        <f>[5]List1!K154</f>
        <v>0</v>
      </c>
      <c r="I162" s="410">
        <f>[5]List1!L154</f>
        <v>0</v>
      </c>
    </row>
    <row r="163" spans="1:9" s="41" customFormat="1" ht="11.25">
      <c r="A163" s="46">
        <f>[5]List1!A155</f>
        <v>0</v>
      </c>
      <c r="B163" s="388" t="str">
        <f>IFERROR(IF(VLOOKUP($A163,Osnova!$A:$E,1)=$A163,VLOOKUP($A163,Osnova!$A:$E,$E$10)),"")</f>
        <v/>
      </c>
      <c r="C163" s="37" t="e">
        <f>IF(VLOOKUP($A163,Osnova!$A:$C,1)=$A163,VLOOKUP($A163,Osnova!$A:$F,4),0)</f>
        <v>#N/A</v>
      </c>
      <c r="D163" s="384">
        <f t="shared" si="4"/>
        <v>0</v>
      </c>
      <c r="E163" s="39"/>
      <c r="F163" s="410">
        <f t="shared" si="5"/>
        <v>0</v>
      </c>
      <c r="G163" s="38">
        <f>[5]List1!J155</f>
        <v>0</v>
      </c>
      <c r="H163" s="38">
        <f>[5]List1!K155</f>
        <v>0</v>
      </c>
      <c r="I163" s="410">
        <f>[5]List1!L155</f>
        <v>0</v>
      </c>
    </row>
    <row r="164" spans="1:9" s="41" customFormat="1" ht="11.25">
      <c r="A164" s="46">
        <f>[5]List1!A156</f>
        <v>0</v>
      </c>
      <c r="B164" s="388" t="str">
        <f>IFERROR(IF(VLOOKUP($A164,Osnova!$A:$E,1)=$A164,VLOOKUP($A164,Osnova!$A:$E,$E$10)),"")</f>
        <v/>
      </c>
      <c r="C164" s="37" t="e">
        <f>IF(VLOOKUP($A164,Osnova!$A:$C,1)=$A164,VLOOKUP($A164,Osnova!$A:$F,4),0)</f>
        <v>#N/A</v>
      </c>
      <c r="D164" s="384">
        <f t="shared" si="4"/>
        <v>0</v>
      </c>
      <c r="E164" s="39"/>
      <c r="F164" s="410">
        <f t="shared" si="5"/>
        <v>0</v>
      </c>
      <c r="G164" s="38">
        <f>[5]List1!J156</f>
        <v>0</v>
      </c>
      <c r="H164" s="38">
        <f>[5]List1!K156</f>
        <v>0</v>
      </c>
      <c r="I164" s="410">
        <f>[5]List1!L156</f>
        <v>0</v>
      </c>
    </row>
    <row r="165" spans="1:9" s="41" customFormat="1" ht="11.25">
      <c r="A165" s="46">
        <f>[5]List1!A157</f>
        <v>0</v>
      </c>
      <c r="B165" s="388" t="str">
        <f>IFERROR(IF(VLOOKUP($A165,Osnova!$A:$E,1)=$A165,VLOOKUP($A165,Osnova!$A:$E,$E$10)),"")</f>
        <v/>
      </c>
      <c r="C165" s="37" t="e">
        <f>IF(VLOOKUP($A165,Osnova!$A:$C,1)=$A165,VLOOKUP($A165,Osnova!$A:$F,4),0)</f>
        <v>#N/A</v>
      </c>
      <c r="D165" s="384">
        <f t="shared" si="4"/>
        <v>0</v>
      </c>
      <c r="E165" s="39"/>
      <c r="F165" s="410">
        <f t="shared" si="5"/>
        <v>0</v>
      </c>
      <c r="G165" s="38">
        <f>[5]List1!J157</f>
        <v>0</v>
      </c>
      <c r="H165" s="38">
        <f>[5]List1!K157</f>
        <v>0</v>
      </c>
      <c r="I165" s="410">
        <f>[5]List1!L157</f>
        <v>0</v>
      </c>
    </row>
    <row r="166" spans="1:9" s="41" customFormat="1" ht="11.25">
      <c r="A166" s="46">
        <f>[5]List1!A158</f>
        <v>0</v>
      </c>
      <c r="B166" s="388" t="str">
        <f>IFERROR(IF(VLOOKUP($A166,Osnova!$A:$E,1)=$A166,VLOOKUP($A166,Osnova!$A:$E,$E$10)),"")</f>
        <v/>
      </c>
      <c r="C166" s="37" t="e">
        <f>IF(VLOOKUP($A166,Osnova!$A:$C,1)=$A166,VLOOKUP($A166,Osnova!$A:$F,4),0)</f>
        <v>#N/A</v>
      </c>
      <c r="D166" s="384">
        <f t="shared" si="4"/>
        <v>0</v>
      </c>
      <c r="E166" s="39"/>
      <c r="F166" s="410">
        <f t="shared" si="5"/>
        <v>0</v>
      </c>
      <c r="G166" s="38">
        <f>[5]List1!J158</f>
        <v>0</v>
      </c>
      <c r="H166" s="38">
        <f>[5]List1!K158</f>
        <v>0</v>
      </c>
      <c r="I166" s="410">
        <f>[5]List1!L158</f>
        <v>0</v>
      </c>
    </row>
    <row r="167" spans="1:9" s="41" customFormat="1" ht="11.25">
      <c r="A167" s="46">
        <f>[5]List1!A159</f>
        <v>0</v>
      </c>
      <c r="B167" s="388" t="str">
        <f>IFERROR(IF(VLOOKUP($A167,Osnova!$A:$E,1)=$A167,VLOOKUP($A167,Osnova!$A:$E,$E$10)),"")</f>
        <v/>
      </c>
      <c r="C167" s="37" t="e">
        <f>IF(VLOOKUP($A167,Osnova!$A:$C,1)=$A167,VLOOKUP($A167,Osnova!$A:$F,4),0)</f>
        <v>#N/A</v>
      </c>
      <c r="D167" s="384">
        <f t="shared" si="4"/>
        <v>0</v>
      </c>
      <c r="E167" s="39"/>
      <c r="F167" s="410">
        <f t="shared" si="5"/>
        <v>0</v>
      </c>
      <c r="G167" s="38">
        <f>[5]List1!J159</f>
        <v>0</v>
      </c>
      <c r="H167" s="38">
        <f>[5]List1!K159</f>
        <v>0</v>
      </c>
      <c r="I167" s="410">
        <f>[5]List1!L159</f>
        <v>0</v>
      </c>
    </row>
    <row r="168" spans="1:9" s="41" customFormat="1" ht="11.25">
      <c r="A168" s="46">
        <f>[5]List1!A160</f>
        <v>0</v>
      </c>
      <c r="B168" s="388" t="str">
        <f>IFERROR(IF(VLOOKUP($A168,Osnova!$A:$E,1)=$A168,VLOOKUP($A168,Osnova!$A:$E,$E$10)),"")</f>
        <v/>
      </c>
      <c r="C168" s="37" t="e">
        <f>IF(VLOOKUP($A168,Osnova!$A:$C,1)=$A168,VLOOKUP($A168,Osnova!$A:$F,4),0)</f>
        <v>#N/A</v>
      </c>
      <c r="D168" s="384">
        <f t="shared" si="4"/>
        <v>0</v>
      </c>
      <c r="E168" s="39"/>
      <c r="F168" s="410">
        <f t="shared" si="5"/>
        <v>0</v>
      </c>
      <c r="G168" s="38">
        <f>[5]List1!J160</f>
        <v>0</v>
      </c>
      <c r="H168" s="38">
        <f>[5]List1!K160</f>
        <v>0</v>
      </c>
      <c r="I168" s="410">
        <f>[5]List1!L160</f>
        <v>0</v>
      </c>
    </row>
    <row r="169" spans="1:9" s="41" customFormat="1" ht="11.25">
      <c r="A169" s="46">
        <f>[5]List1!A161</f>
        <v>0</v>
      </c>
      <c r="B169" s="388" t="str">
        <f>IFERROR(IF(VLOOKUP($A169,Osnova!$A:$E,1)=$A169,VLOOKUP($A169,Osnova!$A:$E,$E$10)),"")</f>
        <v/>
      </c>
      <c r="C169" s="37" t="e">
        <f>IF(VLOOKUP($A169,Osnova!$A:$C,1)=$A169,VLOOKUP($A169,Osnova!$A:$F,4),0)</f>
        <v>#N/A</v>
      </c>
      <c r="D169" s="384">
        <f t="shared" si="4"/>
        <v>0</v>
      </c>
      <c r="E169" s="39"/>
      <c r="F169" s="410">
        <f t="shared" si="5"/>
        <v>0</v>
      </c>
      <c r="G169" s="38">
        <f>[5]List1!J161</f>
        <v>0</v>
      </c>
      <c r="H169" s="38">
        <f>[5]List1!K161</f>
        <v>0</v>
      </c>
      <c r="I169" s="410">
        <f>[5]List1!L161</f>
        <v>0</v>
      </c>
    </row>
    <row r="170" spans="1:9" s="41" customFormat="1" ht="11.25">
      <c r="A170" s="46">
        <f>[5]List1!A162</f>
        <v>0</v>
      </c>
      <c r="B170" s="388" t="str">
        <f>IFERROR(IF(VLOOKUP($A170,Osnova!$A:$E,1)=$A170,VLOOKUP($A170,Osnova!$A:$E,$E$10)),"")</f>
        <v/>
      </c>
      <c r="C170" s="37" t="e">
        <f>IF(VLOOKUP($A170,Osnova!$A:$C,1)=$A170,VLOOKUP($A170,Osnova!$A:$F,4),0)</f>
        <v>#N/A</v>
      </c>
      <c r="D170" s="384">
        <f t="shared" si="4"/>
        <v>0</v>
      </c>
      <c r="E170" s="39"/>
      <c r="F170" s="410">
        <f t="shared" si="5"/>
        <v>0</v>
      </c>
      <c r="G170" s="38">
        <f>[5]List1!J162</f>
        <v>0</v>
      </c>
      <c r="H170" s="38">
        <f>[5]List1!K162</f>
        <v>0</v>
      </c>
      <c r="I170" s="410">
        <f>[5]List1!L162</f>
        <v>0</v>
      </c>
    </row>
    <row r="171" spans="1:9" s="41" customFormat="1" ht="11.25">
      <c r="A171" s="46">
        <f>[5]List1!A163</f>
        <v>0</v>
      </c>
      <c r="B171" s="388" t="str">
        <f>IFERROR(IF(VLOOKUP($A171,Osnova!$A:$E,1)=$A171,VLOOKUP($A171,Osnova!$A:$E,$E$10)),"")</f>
        <v/>
      </c>
      <c r="C171" s="37" t="e">
        <f>IF(VLOOKUP($A171,Osnova!$A:$C,1)=$A171,VLOOKUP($A171,Osnova!$A:$F,4),0)</f>
        <v>#N/A</v>
      </c>
      <c r="D171" s="384">
        <f t="shared" si="4"/>
        <v>0</v>
      </c>
      <c r="E171" s="39"/>
      <c r="F171" s="410">
        <f t="shared" si="5"/>
        <v>0</v>
      </c>
      <c r="G171" s="38">
        <f>[5]List1!J163</f>
        <v>0</v>
      </c>
      <c r="H171" s="38">
        <f>[5]List1!K163</f>
        <v>0</v>
      </c>
      <c r="I171" s="410">
        <f>[5]List1!L163</f>
        <v>0</v>
      </c>
    </row>
    <row r="172" spans="1:9" s="41" customFormat="1" ht="11.25">
      <c r="A172" s="46">
        <f>[5]List1!A164</f>
        <v>0</v>
      </c>
      <c r="B172" s="388" t="str">
        <f>IFERROR(IF(VLOOKUP($A172,Osnova!$A:$E,1)=$A172,VLOOKUP($A172,Osnova!$A:$E,$E$10)),"")</f>
        <v/>
      </c>
      <c r="C172" s="37" t="e">
        <f>IF(VLOOKUP($A172,Osnova!$A:$C,1)=$A172,VLOOKUP($A172,Osnova!$A:$F,4),0)</f>
        <v>#N/A</v>
      </c>
      <c r="D172" s="384">
        <f t="shared" si="4"/>
        <v>0</v>
      </c>
      <c r="E172" s="39"/>
      <c r="F172" s="410">
        <f t="shared" si="5"/>
        <v>0</v>
      </c>
      <c r="G172" s="38">
        <f>[5]List1!J164</f>
        <v>0</v>
      </c>
      <c r="H172" s="38">
        <f>[5]List1!K164</f>
        <v>0</v>
      </c>
      <c r="I172" s="410">
        <f>[5]List1!L164</f>
        <v>0</v>
      </c>
    </row>
    <row r="173" spans="1:9" s="41" customFormat="1" ht="11.25">
      <c r="A173" s="46">
        <f>[5]List1!A165</f>
        <v>0</v>
      </c>
      <c r="B173" s="388" t="str">
        <f>IFERROR(IF(VLOOKUP($A173,Osnova!$A:$E,1)=$A173,VLOOKUP($A173,Osnova!$A:$E,$E$10)),"")</f>
        <v/>
      </c>
      <c r="C173" s="37" t="e">
        <f>IF(VLOOKUP($A173,Osnova!$A:$C,1)=$A173,VLOOKUP($A173,Osnova!$A:$F,4),0)</f>
        <v>#N/A</v>
      </c>
      <c r="D173" s="384">
        <f t="shared" si="4"/>
        <v>0</v>
      </c>
      <c r="E173" s="39"/>
      <c r="F173" s="410">
        <f t="shared" si="5"/>
        <v>0</v>
      </c>
      <c r="G173" s="38">
        <f>[5]List1!J165</f>
        <v>0</v>
      </c>
      <c r="H173" s="38">
        <f>[5]List1!K165</f>
        <v>0</v>
      </c>
      <c r="I173" s="410">
        <f>[5]List1!L165</f>
        <v>0</v>
      </c>
    </row>
    <row r="174" spans="1:9" s="41" customFormat="1" ht="11.25">
      <c r="A174" s="46">
        <f>[5]List1!A166</f>
        <v>0</v>
      </c>
      <c r="B174" s="388" t="str">
        <f>IFERROR(IF(VLOOKUP($A174,Osnova!$A:$E,1)=$A174,VLOOKUP($A174,Osnova!$A:$E,$E$10)),"")</f>
        <v/>
      </c>
      <c r="C174" s="37" t="e">
        <f>IF(VLOOKUP($A174,Osnova!$A:$C,1)=$A174,VLOOKUP($A174,Osnova!$A:$F,4),0)</f>
        <v>#N/A</v>
      </c>
      <c r="D174" s="384">
        <f t="shared" si="4"/>
        <v>0</v>
      </c>
      <c r="E174" s="39"/>
      <c r="F174" s="410">
        <f t="shared" si="5"/>
        <v>0</v>
      </c>
      <c r="G174" s="38">
        <f>[5]List1!J166</f>
        <v>0</v>
      </c>
      <c r="H174" s="38">
        <f>[5]List1!K166</f>
        <v>0</v>
      </c>
      <c r="I174" s="410">
        <f>[5]List1!L166</f>
        <v>0</v>
      </c>
    </row>
    <row r="175" spans="1:9" s="41" customFormat="1" ht="11.25">
      <c r="A175" s="46">
        <f>[5]List1!A167</f>
        <v>0</v>
      </c>
      <c r="B175" s="388" t="str">
        <f>IFERROR(IF(VLOOKUP($A175,Osnova!$A:$E,1)=$A175,VLOOKUP($A175,Osnova!$A:$E,$E$10)),"")</f>
        <v/>
      </c>
      <c r="C175" s="37" t="e">
        <f>IF(VLOOKUP($A175,Osnova!$A:$C,1)=$A175,VLOOKUP($A175,Osnova!$A:$F,4),0)</f>
        <v>#N/A</v>
      </c>
      <c r="D175" s="384">
        <f t="shared" si="4"/>
        <v>0</v>
      </c>
      <c r="E175" s="39"/>
      <c r="F175" s="410">
        <f t="shared" si="5"/>
        <v>0</v>
      </c>
      <c r="G175" s="38">
        <f>[5]List1!J167</f>
        <v>0</v>
      </c>
      <c r="H175" s="38">
        <f>[5]List1!K167</f>
        <v>0</v>
      </c>
      <c r="I175" s="410">
        <f>[5]List1!L167</f>
        <v>0</v>
      </c>
    </row>
    <row r="176" spans="1:9" s="41" customFormat="1" ht="11.25">
      <c r="A176" s="46">
        <f>[5]List1!A168</f>
        <v>0</v>
      </c>
      <c r="B176" s="388" t="str">
        <f>IFERROR(IF(VLOOKUP($A176,Osnova!$A:$E,1)=$A176,VLOOKUP($A176,Osnova!$A:$E,$E$10)),"")</f>
        <v/>
      </c>
      <c r="C176" s="37" t="e">
        <f>IF(VLOOKUP($A176,Osnova!$A:$C,1)=$A176,VLOOKUP($A176,Osnova!$A:$F,4),0)</f>
        <v>#N/A</v>
      </c>
      <c r="D176" s="384">
        <f t="shared" si="4"/>
        <v>0</v>
      </c>
      <c r="E176" s="39"/>
      <c r="F176" s="410">
        <f t="shared" si="5"/>
        <v>0</v>
      </c>
      <c r="G176" s="38">
        <f>[5]List1!J168</f>
        <v>0</v>
      </c>
      <c r="H176" s="38">
        <f>[5]List1!K168</f>
        <v>0</v>
      </c>
      <c r="I176" s="410">
        <f>[5]List1!L168</f>
        <v>0</v>
      </c>
    </row>
    <row r="177" spans="1:9" s="41" customFormat="1" ht="11.25">
      <c r="A177" s="46">
        <f>[5]List1!A169</f>
        <v>0</v>
      </c>
      <c r="B177" s="388" t="str">
        <f>IFERROR(IF(VLOOKUP($A177,Osnova!$A:$E,1)=$A177,VLOOKUP($A177,Osnova!$A:$E,$E$10)),"")</f>
        <v/>
      </c>
      <c r="C177" s="37" t="e">
        <f>IF(VLOOKUP($A177,Osnova!$A:$C,1)=$A177,VLOOKUP($A177,Osnova!$A:$F,4),0)</f>
        <v>#N/A</v>
      </c>
      <c r="D177" s="384">
        <f t="shared" si="4"/>
        <v>0</v>
      </c>
      <c r="E177" s="39"/>
      <c r="F177" s="410">
        <f t="shared" si="5"/>
        <v>0</v>
      </c>
      <c r="G177" s="38">
        <f>[5]List1!J169</f>
        <v>0</v>
      </c>
      <c r="H177" s="38">
        <f>[5]List1!K169</f>
        <v>0</v>
      </c>
      <c r="I177" s="410">
        <f>[5]List1!L169</f>
        <v>0</v>
      </c>
    </row>
    <row r="178" spans="1:9" s="41" customFormat="1" ht="11.25">
      <c r="A178" s="46">
        <f>[5]List1!A170</f>
        <v>0</v>
      </c>
      <c r="B178" s="388" t="str">
        <f>IFERROR(IF(VLOOKUP($A178,Osnova!$A:$E,1)=$A178,VLOOKUP($A178,Osnova!$A:$E,$E$10)),"")</f>
        <v/>
      </c>
      <c r="C178" s="37" t="e">
        <f>IF(VLOOKUP($A178,Osnova!$A:$C,1)=$A178,VLOOKUP($A178,Osnova!$A:$F,4),0)</f>
        <v>#N/A</v>
      </c>
      <c r="D178" s="384">
        <f t="shared" si="4"/>
        <v>0</v>
      </c>
      <c r="E178" s="39"/>
      <c r="F178" s="410">
        <f t="shared" si="5"/>
        <v>0</v>
      </c>
      <c r="G178" s="38">
        <f>[5]List1!J170</f>
        <v>0</v>
      </c>
      <c r="H178" s="38">
        <f>[5]List1!K170</f>
        <v>0</v>
      </c>
      <c r="I178" s="410">
        <f>[5]List1!L170</f>
        <v>0</v>
      </c>
    </row>
    <row r="179" spans="1:9" s="41" customFormat="1" ht="11.25">
      <c r="A179" s="46">
        <f>[5]List1!A171</f>
        <v>0</v>
      </c>
      <c r="B179" s="388" t="str">
        <f>IFERROR(IF(VLOOKUP($A179,Osnova!$A:$E,1)=$A179,VLOOKUP($A179,Osnova!$A:$E,$E$10)),"")</f>
        <v/>
      </c>
      <c r="C179" s="37" t="e">
        <f>IF(VLOOKUP($A179,Osnova!$A:$C,1)=$A179,VLOOKUP($A179,Osnova!$A:$F,4),0)</f>
        <v>#N/A</v>
      </c>
      <c r="D179" s="384">
        <f t="shared" si="4"/>
        <v>0</v>
      </c>
      <c r="E179" s="39"/>
      <c r="F179" s="410">
        <f t="shared" si="5"/>
        <v>0</v>
      </c>
      <c r="G179" s="38">
        <f>[5]List1!J171</f>
        <v>0</v>
      </c>
      <c r="H179" s="38">
        <f>[5]List1!K171</f>
        <v>0</v>
      </c>
      <c r="I179" s="410">
        <f>[5]List1!L171</f>
        <v>0</v>
      </c>
    </row>
    <row r="180" spans="1:9" s="41" customFormat="1" ht="11.25">
      <c r="A180" s="46">
        <f>[5]List1!A172</f>
        <v>0</v>
      </c>
      <c r="B180" s="388" t="str">
        <f>IFERROR(IF(VLOOKUP($A180,Osnova!$A:$E,1)=$A180,VLOOKUP($A180,Osnova!$A:$E,$E$10)),"")</f>
        <v/>
      </c>
      <c r="C180" s="37" t="e">
        <f>IF(VLOOKUP($A180,Osnova!$A:$C,1)=$A180,VLOOKUP($A180,Osnova!$A:$F,4),0)</f>
        <v>#N/A</v>
      </c>
      <c r="D180" s="384">
        <f t="shared" si="4"/>
        <v>0</v>
      </c>
      <c r="E180" s="39"/>
      <c r="F180" s="410">
        <f t="shared" si="5"/>
        <v>0</v>
      </c>
      <c r="G180" s="38">
        <f>[5]List1!J172</f>
        <v>0</v>
      </c>
      <c r="H180" s="38">
        <f>[5]List1!K172</f>
        <v>0</v>
      </c>
      <c r="I180" s="410">
        <f>[5]List1!L172</f>
        <v>0</v>
      </c>
    </row>
    <row r="181" spans="1:9" s="41" customFormat="1" ht="11.25">
      <c r="A181" s="46">
        <f>[5]List1!A173</f>
        <v>0</v>
      </c>
      <c r="B181" s="388" t="str">
        <f>IFERROR(IF(VLOOKUP($A181,Osnova!$A:$E,1)=$A181,VLOOKUP($A181,Osnova!$A:$E,$E$10)),"")</f>
        <v/>
      </c>
      <c r="C181" s="37" t="e">
        <f>IF(VLOOKUP($A181,Osnova!$A:$C,1)=$A181,VLOOKUP($A181,Osnova!$A:$F,4),0)</f>
        <v>#N/A</v>
      </c>
      <c r="D181" s="384">
        <f t="shared" si="4"/>
        <v>0</v>
      </c>
      <c r="E181" s="39"/>
      <c r="F181" s="410">
        <f t="shared" si="5"/>
        <v>0</v>
      </c>
      <c r="G181" s="38">
        <f>[5]List1!J173</f>
        <v>0</v>
      </c>
      <c r="H181" s="38">
        <f>[5]List1!K173</f>
        <v>0</v>
      </c>
      <c r="I181" s="410">
        <f>[5]List1!L173</f>
        <v>0</v>
      </c>
    </row>
    <row r="182" spans="1:9" s="41" customFormat="1" ht="11.25">
      <c r="A182" s="46">
        <f>[5]List1!A174</f>
        <v>0</v>
      </c>
      <c r="B182" s="388" t="str">
        <f>IFERROR(IF(VLOOKUP($A182,Osnova!$A:$E,1)=$A182,VLOOKUP($A182,Osnova!$A:$E,$E$10)),"")</f>
        <v/>
      </c>
      <c r="C182" s="37" t="e">
        <f>IF(VLOOKUP($A182,Osnova!$A:$C,1)=$A182,VLOOKUP($A182,Osnova!$A:$F,4),0)</f>
        <v>#N/A</v>
      </c>
      <c r="D182" s="384">
        <f t="shared" si="4"/>
        <v>0</v>
      </c>
      <c r="E182" s="39"/>
      <c r="F182" s="410">
        <f t="shared" si="5"/>
        <v>0</v>
      </c>
      <c r="G182" s="38">
        <f>[5]List1!J174</f>
        <v>0</v>
      </c>
      <c r="H182" s="38">
        <f>[5]List1!K174</f>
        <v>0</v>
      </c>
      <c r="I182" s="410">
        <f>[5]List1!L174</f>
        <v>0</v>
      </c>
    </row>
    <row r="183" spans="1:9" s="41" customFormat="1" ht="11.25">
      <c r="A183" s="46">
        <f>[5]List1!A175</f>
        <v>0</v>
      </c>
      <c r="B183" s="388" t="str">
        <f>IFERROR(IF(VLOOKUP($A183,Osnova!$A:$E,1)=$A183,VLOOKUP($A183,Osnova!$A:$E,$E$10)),"")</f>
        <v/>
      </c>
      <c r="C183" s="37" t="e">
        <f>IF(VLOOKUP($A183,Osnova!$A:$C,1)=$A183,VLOOKUP($A183,Osnova!$A:$F,4),0)</f>
        <v>#N/A</v>
      </c>
      <c r="D183" s="384">
        <f t="shared" si="4"/>
        <v>0</v>
      </c>
      <c r="E183" s="39"/>
      <c r="F183" s="410">
        <f t="shared" si="5"/>
        <v>0</v>
      </c>
      <c r="G183" s="38">
        <f>[5]List1!J175</f>
        <v>0</v>
      </c>
      <c r="H183" s="38">
        <f>[5]List1!K175</f>
        <v>0</v>
      </c>
      <c r="I183" s="410">
        <f>[5]List1!L175</f>
        <v>0</v>
      </c>
    </row>
    <row r="184" spans="1:9" s="41" customFormat="1" ht="11.25">
      <c r="A184" s="46">
        <f>[5]List1!A176</f>
        <v>0</v>
      </c>
      <c r="B184" s="388" t="str">
        <f>IFERROR(IF(VLOOKUP($A184,Osnova!$A:$E,1)=$A184,VLOOKUP($A184,Osnova!$A:$E,$E$10)),"")</f>
        <v/>
      </c>
      <c r="C184" s="37" t="e">
        <f>IF(VLOOKUP($A184,Osnova!$A:$C,1)=$A184,VLOOKUP($A184,Osnova!$A:$F,4),0)</f>
        <v>#N/A</v>
      </c>
      <c r="D184" s="384">
        <f t="shared" si="4"/>
        <v>0</v>
      </c>
      <c r="E184" s="39"/>
      <c r="F184" s="410">
        <f t="shared" si="5"/>
        <v>0</v>
      </c>
      <c r="G184" s="38">
        <f>[5]List1!J176</f>
        <v>0</v>
      </c>
      <c r="H184" s="38">
        <f>[5]List1!K176</f>
        <v>0</v>
      </c>
      <c r="I184" s="410">
        <f>[5]List1!L176</f>
        <v>0</v>
      </c>
    </row>
    <row r="185" spans="1:9" s="41" customFormat="1" ht="11.25">
      <c r="A185" s="46">
        <f>[5]List1!A177</f>
        <v>0</v>
      </c>
      <c r="B185" s="388" t="str">
        <f>IFERROR(IF(VLOOKUP($A185,Osnova!$A:$E,1)=$A185,VLOOKUP($A185,Osnova!$A:$E,$E$10)),"")</f>
        <v/>
      </c>
      <c r="C185" s="37" t="e">
        <f>IF(VLOOKUP($A185,Osnova!$A:$C,1)=$A185,VLOOKUP($A185,Osnova!$A:$F,4),0)</f>
        <v>#N/A</v>
      </c>
      <c r="D185" s="384">
        <f t="shared" si="4"/>
        <v>0</v>
      </c>
      <c r="E185" s="39"/>
      <c r="F185" s="410">
        <f t="shared" si="5"/>
        <v>0</v>
      </c>
      <c r="G185" s="38">
        <f>[5]List1!J177</f>
        <v>0</v>
      </c>
      <c r="H185" s="38">
        <f>[5]List1!K177</f>
        <v>0</v>
      </c>
      <c r="I185" s="410">
        <f>[5]List1!L177</f>
        <v>0</v>
      </c>
    </row>
    <row r="186" spans="1:9" s="41" customFormat="1" ht="11.25">
      <c r="A186" s="46">
        <f>[5]List1!A178</f>
        <v>0</v>
      </c>
      <c r="B186" s="388" t="str">
        <f>IFERROR(IF(VLOOKUP($A186,Osnova!$A:$E,1)=$A186,VLOOKUP($A186,Osnova!$A:$E,$E$10)),"")</f>
        <v/>
      </c>
      <c r="C186" s="37" t="e">
        <f>IF(VLOOKUP($A186,Osnova!$A:$C,1)=$A186,VLOOKUP($A186,Osnova!$A:$F,4),0)</f>
        <v>#N/A</v>
      </c>
      <c r="D186" s="384">
        <f t="shared" si="4"/>
        <v>0</v>
      </c>
      <c r="E186" s="39"/>
      <c r="F186" s="410">
        <f t="shared" si="5"/>
        <v>0</v>
      </c>
      <c r="G186" s="38">
        <f>[5]List1!J178</f>
        <v>0</v>
      </c>
      <c r="H186" s="38">
        <f>[5]List1!K178</f>
        <v>0</v>
      </c>
      <c r="I186" s="410">
        <f>[5]List1!L178</f>
        <v>0</v>
      </c>
    </row>
    <row r="187" spans="1:9" s="41" customFormat="1" ht="11.25">
      <c r="A187" s="46">
        <f>[5]List1!A179</f>
        <v>0</v>
      </c>
      <c r="B187" s="388" t="str">
        <f>IFERROR(IF(VLOOKUP($A187,Osnova!$A:$E,1)=$A187,VLOOKUP($A187,Osnova!$A:$E,$E$10)),"")</f>
        <v/>
      </c>
      <c r="C187" s="37" t="e">
        <f>IF(VLOOKUP($A187,Osnova!$A:$C,1)=$A187,VLOOKUP($A187,Osnova!$A:$F,4),0)</f>
        <v>#N/A</v>
      </c>
      <c r="D187" s="384">
        <f t="shared" si="4"/>
        <v>0</v>
      </c>
      <c r="E187" s="39"/>
      <c r="F187" s="410">
        <f t="shared" si="5"/>
        <v>0</v>
      </c>
      <c r="G187" s="38">
        <f>[5]List1!J179</f>
        <v>0</v>
      </c>
      <c r="H187" s="38">
        <f>[5]List1!K179</f>
        <v>0</v>
      </c>
      <c r="I187" s="410">
        <f>[5]List1!L179</f>
        <v>0</v>
      </c>
    </row>
    <row r="188" spans="1:9" s="41" customFormat="1" ht="11.25">
      <c r="A188" s="46">
        <f>[5]List1!A180</f>
        <v>0</v>
      </c>
      <c r="B188" s="388" t="str">
        <f>IFERROR(IF(VLOOKUP($A188,Osnova!$A:$E,1)=$A188,VLOOKUP($A188,Osnova!$A:$E,$E$10)),"")</f>
        <v/>
      </c>
      <c r="C188" s="37" t="e">
        <f>IF(VLOOKUP($A188,Osnova!$A:$C,1)=$A188,VLOOKUP($A188,Osnova!$A:$F,4),0)</f>
        <v>#N/A</v>
      </c>
      <c r="D188" s="384">
        <f t="shared" si="4"/>
        <v>0</v>
      </c>
      <c r="E188" s="39"/>
      <c r="F188" s="410">
        <f t="shared" si="5"/>
        <v>0</v>
      </c>
      <c r="G188" s="38">
        <f>[5]List1!J180</f>
        <v>0</v>
      </c>
      <c r="H188" s="38">
        <f>[5]List1!K180</f>
        <v>0</v>
      </c>
      <c r="I188" s="410">
        <f>[5]List1!L180</f>
        <v>0</v>
      </c>
    </row>
    <row r="189" spans="1:9" s="41" customFormat="1" ht="11.25">
      <c r="A189" s="46">
        <f>[5]List1!A181</f>
        <v>0</v>
      </c>
      <c r="B189" s="388" t="str">
        <f>IFERROR(IF(VLOOKUP($A189,Osnova!$A:$E,1)=$A189,VLOOKUP($A189,Osnova!$A:$E,$E$10)),"")</f>
        <v/>
      </c>
      <c r="C189" s="37" t="e">
        <f>IF(VLOOKUP($A189,Osnova!$A:$C,1)=$A189,VLOOKUP($A189,Osnova!$A:$F,4),0)</f>
        <v>#N/A</v>
      </c>
      <c r="D189" s="384">
        <f t="shared" si="4"/>
        <v>0</v>
      </c>
      <c r="E189" s="39"/>
      <c r="F189" s="410">
        <f t="shared" si="5"/>
        <v>0</v>
      </c>
      <c r="G189" s="38">
        <f>[5]List1!J181</f>
        <v>0</v>
      </c>
      <c r="H189" s="38">
        <f>[5]List1!K181</f>
        <v>0</v>
      </c>
      <c r="I189" s="410">
        <f>[5]List1!L181</f>
        <v>0</v>
      </c>
    </row>
    <row r="190" spans="1:9" s="41" customFormat="1" ht="11.25">
      <c r="A190" s="46">
        <f>[5]List1!A182</f>
        <v>0</v>
      </c>
      <c r="B190" s="388" t="str">
        <f>IFERROR(IF(VLOOKUP($A190,Osnova!$A:$E,1)=$A190,VLOOKUP($A190,Osnova!$A:$E,$E$10)),"")</f>
        <v/>
      </c>
      <c r="C190" s="37" t="e">
        <f>IF(VLOOKUP($A190,Osnova!$A:$C,1)=$A190,VLOOKUP($A190,Osnova!$A:$F,4),0)</f>
        <v>#N/A</v>
      </c>
      <c r="D190" s="384">
        <f t="shared" si="4"/>
        <v>0</v>
      </c>
      <c r="E190" s="39"/>
      <c r="F190" s="410">
        <f t="shared" si="5"/>
        <v>0</v>
      </c>
      <c r="G190" s="38">
        <f>[5]List1!J182</f>
        <v>0</v>
      </c>
      <c r="H190" s="38">
        <f>[5]List1!K182</f>
        <v>0</v>
      </c>
      <c r="I190" s="410">
        <f>[5]List1!L182</f>
        <v>0</v>
      </c>
    </row>
    <row r="191" spans="1:9" s="41" customFormat="1" ht="11.25">
      <c r="A191" s="46">
        <f>[5]List1!A183</f>
        <v>0</v>
      </c>
      <c r="B191" s="388" t="str">
        <f>IFERROR(IF(VLOOKUP($A191,Osnova!$A:$E,1)=$A191,VLOOKUP($A191,Osnova!$A:$E,$E$10)),"")</f>
        <v/>
      </c>
      <c r="C191" s="37" t="e">
        <f>IF(VLOOKUP($A191,Osnova!$A:$C,1)=$A191,VLOOKUP($A191,Osnova!$A:$F,4),0)</f>
        <v>#N/A</v>
      </c>
      <c r="D191" s="384">
        <f t="shared" si="4"/>
        <v>0</v>
      </c>
      <c r="E191" s="39"/>
      <c r="F191" s="410">
        <f t="shared" si="5"/>
        <v>0</v>
      </c>
      <c r="G191" s="38">
        <f>[5]List1!J183</f>
        <v>0</v>
      </c>
      <c r="H191" s="38">
        <f>[5]List1!K183</f>
        <v>0</v>
      </c>
      <c r="I191" s="410">
        <f>[5]List1!L183</f>
        <v>0</v>
      </c>
    </row>
    <row r="192" spans="1:9" s="41" customFormat="1" ht="11.25">
      <c r="A192" s="46">
        <f>[5]List1!A184</f>
        <v>0</v>
      </c>
      <c r="B192" s="388" t="str">
        <f>IFERROR(IF(VLOOKUP($A192,Osnova!$A:$E,1)=$A192,VLOOKUP($A192,Osnova!$A:$E,$E$10)),"")</f>
        <v/>
      </c>
      <c r="C192" s="37" t="e">
        <f>IF(VLOOKUP($A192,Osnova!$A:$C,1)=$A192,VLOOKUP($A192,Osnova!$A:$F,4),0)</f>
        <v>#N/A</v>
      </c>
      <c r="D192" s="384">
        <f t="shared" si="4"/>
        <v>0</v>
      </c>
      <c r="E192" s="39"/>
      <c r="F192" s="410">
        <f t="shared" si="5"/>
        <v>0</v>
      </c>
      <c r="G192" s="38">
        <f>[5]List1!J184</f>
        <v>0</v>
      </c>
      <c r="H192" s="38">
        <f>[5]List1!K184</f>
        <v>0</v>
      </c>
      <c r="I192" s="410">
        <f>[5]List1!L184</f>
        <v>0</v>
      </c>
    </row>
    <row r="193" spans="1:9" s="41" customFormat="1" ht="11.25">
      <c r="A193" s="46">
        <f>[5]List1!A185</f>
        <v>0</v>
      </c>
      <c r="B193" s="388" t="str">
        <f>IFERROR(IF(VLOOKUP($A193,Osnova!$A:$E,1)=$A193,VLOOKUP($A193,Osnova!$A:$E,$E$10)),"")</f>
        <v/>
      </c>
      <c r="C193" s="37" t="e">
        <f>IF(VLOOKUP($A193,Osnova!$A:$C,1)=$A193,VLOOKUP($A193,Osnova!$A:$F,4),0)</f>
        <v>#N/A</v>
      </c>
      <c r="D193" s="384">
        <f t="shared" si="4"/>
        <v>0</v>
      </c>
      <c r="E193" s="39"/>
      <c r="F193" s="410">
        <f t="shared" si="5"/>
        <v>0</v>
      </c>
      <c r="G193" s="38">
        <f>[5]List1!J185</f>
        <v>0</v>
      </c>
      <c r="H193" s="38">
        <f>[5]List1!K185</f>
        <v>0</v>
      </c>
      <c r="I193" s="410">
        <f>[5]List1!L185</f>
        <v>0</v>
      </c>
    </row>
    <row r="194" spans="1:9" s="41" customFormat="1" ht="11.25">
      <c r="A194" s="46">
        <f>[5]List1!A186</f>
        <v>0</v>
      </c>
      <c r="B194" s="388" t="str">
        <f>IFERROR(IF(VLOOKUP($A194,Osnova!$A:$E,1)=$A194,VLOOKUP($A194,Osnova!$A:$E,$E$10)),"")</f>
        <v/>
      </c>
      <c r="C194" s="37" t="e">
        <f>IF(VLOOKUP($A194,Osnova!$A:$C,1)=$A194,VLOOKUP($A194,Osnova!$A:$F,4),0)</f>
        <v>#N/A</v>
      </c>
      <c r="D194" s="384">
        <f t="shared" si="4"/>
        <v>0</v>
      </c>
      <c r="E194" s="39"/>
      <c r="F194" s="410">
        <f t="shared" si="5"/>
        <v>0</v>
      </c>
      <c r="G194" s="38">
        <f>[5]List1!J186</f>
        <v>0</v>
      </c>
      <c r="H194" s="38">
        <f>[5]List1!K186</f>
        <v>0</v>
      </c>
      <c r="I194" s="410">
        <f>[5]List1!L186</f>
        <v>0</v>
      </c>
    </row>
    <row r="195" spans="1:9" s="41" customFormat="1" ht="11.25">
      <c r="A195" s="46">
        <f>[5]List1!A187</f>
        <v>0</v>
      </c>
      <c r="B195" s="388" t="str">
        <f>IFERROR(IF(VLOOKUP($A195,Osnova!$A:$E,1)=$A195,VLOOKUP($A195,Osnova!$A:$E,$E$10)),"")</f>
        <v/>
      </c>
      <c r="C195" s="37" t="e">
        <f>IF(VLOOKUP($A195,Osnova!$A:$C,1)=$A195,VLOOKUP($A195,Osnova!$A:$F,4),0)</f>
        <v>#N/A</v>
      </c>
      <c r="D195" s="384">
        <f t="shared" si="4"/>
        <v>0</v>
      </c>
      <c r="E195" s="39"/>
      <c r="F195" s="410">
        <f t="shared" si="5"/>
        <v>0</v>
      </c>
      <c r="G195" s="38">
        <f>[5]List1!J187</f>
        <v>0</v>
      </c>
      <c r="H195" s="38">
        <f>[5]List1!K187</f>
        <v>0</v>
      </c>
      <c r="I195" s="410">
        <f>[5]List1!L187</f>
        <v>0</v>
      </c>
    </row>
    <row r="196" spans="1:9" s="41" customFormat="1" ht="11.25">
      <c r="A196" s="46">
        <f>[5]List1!A188</f>
        <v>0</v>
      </c>
      <c r="B196" s="388" t="str">
        <f>IFERROR(IF(VLOOKUP($A196,Osnova!$A:$E,1)=$A196,VLOOKUP($A196,Osnova!$A:$E,$E$10)),"")</f>
        <v/>
      </c>
      <c r="C196" s="37" t="e">
        <f>IF(VLOOKUP($A196,Osnova!$A:$C,1)=$A196,VLOOKUP($A196,Osnova!$A:$F,4),0)</f>
        <v>#N/A</v>
      </c>
      <c r="D196" s="384">
        <f t="shared" si="4"/>
        <v>0</v>
      </c>
      <c r="E196" s="39"/>
      <c r="F196" s="410">
        <f t="shared" si="5"/>
        <v>0</v>
      </c>
      <c r="G196" s="38">
        <f>[5]List1!J188</f>
        <v>0</v>
      </c>
      <c r="H196" s="38">
        <f>[5]List1!K188</f>
        <v>0</v>
      </c>
      <c r="I196" s="410">
        <f>[5]List1!L188</f>
        <v>0</v>
      </c>
    </row>
    <row r="197" spans="1:9" s="41" customFormat="1" ht="11.25">
      <c r="A197" s="46">
        <f>[5]List1!A189</f>
        <v>0</v>
      </c>
      <c r="B197" s="388" t="str">
        <f>IFERROR(IF(VLOOKUP($A197,Osnova!$A:$E,1)=$A197,VLOOKUP($A197,Osnova!$A:$E,$E$10)),"")</f>
        <v/>
      </c>
      <c r="C197" s="37" t="e">
        <f>IF(VLOOKUP($A197,Osnova!$A:$C,1)=$A197,VLOOKUP($A197,Osnova!$A:$F,4),0)</f>
        <v>#N/A</v>
      </c>
      <c r="D197" s="384">
        <f t="shared" si="4"/>
        <v>0</v>
      </c>
      <c r="E197" s="39"/>
      <c r="F197" s="410">
        <f t="shared" si="5"/>
        <v>0</v>
      </c>
      <c r="G197" s="38">
        <f>[5]List1!J189</f>
        <v>0</v>
      </c>
      <c r="H197" s="38">
        <f>[5]List1!K189</f>
        <v>0</v>
      </c>
      <c r="I197" s="410">
        <f>[5]List1!L189</f>
        <v>0</v>
      </c>
    </row>
    <row r="198" spans="1:9" s="41" customFormat="1" ht="11.25">
      <c r="A198" s="46">
        <f>[5]List1!A190</f>
        <v>0</v>
      </c>
      <c r="B198" s="388" t="str">
        <f>IFERROR(IF(VLOOKUP($A198,Osnova!$A:$E,1)=$A198,VLOOKUP($A198,Osnova!$A:$E,$E$10)),"")</f>
        <v/>
      </c>
      <c r="C198" s="37" t="e">
        <f>IF(VLOOKUP($A198,Osnova!$A:$C,1)=$A198,VLOOKUP($A198,Osnova!$A:$F,4),0)</f>
        <v>#N/A</v>
      </c>
      <c r="D198" s="384">
        <f t="shared" si="4"/>
        <v>0</v>
      </c>
      <c r="E198" s="39"/>
      <c r="F198" s="410">
        <f t="shared" si="5"/>
        <v>0</v>
      </c>
      <c r="G198" s="38">
        <f>[5]List1!J190</f>
        <v>0</v>
      </c>
      <c r="H198" s="38">
        <f>[5]List1!K190</f>
        <v>0</v>
      </c>
      <c r="I198" s="410">
        <f>[5]List1!L190</f>
        <v>0</v>
      </c>
    </row>
    <row r="199" spans="1:9" s="41" customFormat="1" ht="11.25">
      <c r="A199" s="46">
        <f>[5]List1!A191</f>
        <v>0</v>
      </c>
      <c r="B199" s="388" t="str">
        <f>IFERROR(IF(VLOOKUP($A199,Osnova!$A:$E,1)=$A199,VLOOKUP($A199,Osnova!$A:$E,$E$10)),"")</f>
        <v/>
      </c>
      <c r="C199" s="37" t="e">
        <f>IF(VLOOKUP($A199,Osnova!$A:$C,1)=$A199,VLOOKUP($A199,Osnova!$A:$F,4),0)</f>
        <v>#N/A</v>
      </c>
      <c r="D199" s="384">
        <f t="shared" si="4"/>
        <v>0</v>
      </c>
      <c r="E199" s="39"/>
      <c r="F199" s="410">
        <f t="shared" si="5"/>
        <v>0</v>
      </c>
      <c r="G199" s="38">
        <f>[5]List1!J191</f>
        <v>0</v>
      </c>
      <c r="H199" s="38">
        <f>[5]List1!K191</f>
        <v>0</v>
      </c>
      <c r="I199" s="410">
        <f>[5]List1!L191</f>
        <v>0</v>
      </c>
    </row>
    <row r="200" spans="1:9" s="41" customFormat="1" ht="11.25">
      <c r="A200" s="46">
        <f>[5]List1!A192</f>
        <v>0</v>
      </c>
      <c r="B200" s="388" t="str">
        <f>IFERROR(IF(VLOOKUP($A200,Osnova!$A:$E,1)=$A200,VLOOKUP($A200,Osnova!$A:$E,$E$10)),"")</f>
        <v/>
      </c>
      <c r="C200" s="37" t="e">
        <f>IF(VLOOKUP($A200,Osnova!$A:$C,1)=$A200,VLOOKUP($A200,Osnova!$A:$F,4),0)</f>
        <v>#N/A</v>
      </c>
      <c r="D200" s="384">
        <f t="shared" si="4"/>
        <v>0</v>
      </c>
      <c r="E200" s="39"/>
      <c r="F200" s="410">
        <f t="shared" si="5"/>
        <v>0</v>
      </c>
      <c r="G200" s="38">
        <f>[5]List1!J192</f>
        <v>0</v>
      </c>
      <c r="H200" s="38">
        <f>[5]List1!K192</f>
        <v>0</v>
      </c>
      <c r="I200" s="410">
        <f>[5]List1!L192</f>
        <v>0</v>
      </c>
    </row>
    <row r="201" spans="1:9" s="41" customFormat="1" ht="11.25">
      <c r="A201" s="46">
        <f>[5]List1!A193</f>
        <v>0</v>
      </c>
      <c r="B201" s="388" t="str">
        <f>IFERROR(IF(VLOOKUP($A201,Osnova!$A:$E,1)=$A201,VLOOKUP($A201,Osnova!$A:$E,$E$10)),"")</f>
        <v/>
      </c>
      <c r="C201" s="37" t="e">
        <f>IF(VLOOKUP($A201,Osnova!$A:$C,1)=$A201,VLOOKUP($A201,Osnova!$A:$F,4),0)</f>
        <v>#N/A</v>
      </c>
      <c r="D201" s="384">
        <f t="shared" si="4"/>
        <v>0</v>
      </c>
      <c r="E201" s="39"/>
      <c r="F201" s="410">
        <f t="shared" si="5"/>
        <v>0</v>
      </c>
      <c r="G201" s="38">
        <f>[5]List1!J193</f>
        <v>0</v>
      </c>
      <c r="H201" s="38">
        <f>[5]List1!K193</f>
        <v>0</v>
      </c>
      <c r="I201" s="410">
        <f>[5]List1!L193</f>
        <v>0</v>
      </c>
    </row>
    <row r="202" spans="1:9" s="41" customFormat="1" ht="11.25">
      <c r="A202" s="46">
        <f>[5]List1!A194</f>
        <v>0</v>
      </c>
      <c r="B202" s="388" t="str">
        <f>IFERROR(IF(VLOOKUP($A202,Osnova!$A:$E,1)=$A202,VLOOKUP($A202,Osnova!$A:$E,$E$10)),"")</f>
        <v/>
      </c>
      <c r="C202" s="37" t="e">
        <f>IF(VLOOKUP($A202,Osnova!$A:$C,1)=$A202,VLOOKUP($A202,Osnova!$A:$F,4),0)</f>
        <v>#N/A</v>
      </c>
      <c r="D202" s="384">
        <f t="shared" si="4"/>
        <v>0</v>
      </c>
      <c r="E202" s="39"/>
      <c r="F202" s="410">
        <f t="shared" si="5"/>
        <v>0</v>
      </c>
      <c r="G202" s="38">
        <f>[5]List1!J194</f>
        <v>0</v>
      </c>
      <c r="H202" s="38">
        <f>[5]List1!K194</f>
        <v>0</v>
      </c>
      <c r="I202" s="410">
        <f>[5]List1!L194</f>
        <v>0</v>
      </c>
    </row>
    <row r="203" spans="1:9" s="41" customFormat="1" ht="11.25">
      <c r="A203" s="46">
        <f>[5]List1!A195</f>
        <v>0</v>
      </c>
      <c r="B203" s="388" t="str">
        <f>IFERROR(IF(VLOOKUP($A203,Osnova!$A:$E,1)=$A203,VLOOKUP($A203,Osnova!$A:$E,$E$10)),"")</f>
        <v/>
      </c>
      <c r="C203" s="37" t="e">
        <f>IF(VLOOKUP($A203,Osnova!$A:$C,1)=$A203,VLOOKUP($A203,Osnova!$A:$F,4),0)</f>
        <v>#N/A</v>
      </c>
      <c r="D203" s="384">
        <f t="shared" si="4"/>
        <v>0</v>
      </c>
      <c r="E203" s="39"/>
      <c r="F203" s="410">
        <f t="shared" si="5"/>
        <v>0</v>
      </c>
      <c r="G203" s="38">
        <f>[5]List1!J195</f>
        <v>0</v>
      </c>
      <c r="H203" s="38">
        <f>[5]List1!K195</f>
        <v>0</v>
      </c>
      <c r="I203" s="410">
        <f>[5]List1!L195</f>
        <v>0</v>
      </c>
    </row>
    <row r="204" spans="1:9" s="41" customFormat="1" ht="11.25">
      <c r="A204" s="46">
        <f>[5]List1!A196</f>
        <v>0</v>
      </c>
      <c r="B204" s="388" t="str">
        <f>IFERROR(IF(VLOOKUP($A204,Osnova!$A:$E,1)=$A204,VLOOKUP($A204,Osnova!$A:$E,$E$10)),"")</f>
        <v/>
      </c>
      <c r="C204" s="37" t="e">
        <f>IF(VLOOKUP($A204,Osnova!$A:$C,1)=$A204,VLOOKUP($A204,Osnova!$A:$F,4),0)</f>
        <v>#N/A</v>
      </c>
      <c r="D204" s="384">
        <f t="shared" si="4"/>
        <v>0</v>
      </c>
      <c r="E204" s="39"/>
      <c r="F204" s="410">
        <f t="shared" si="5"/>
        <v>0</v>
      </c>
      <c r="G204" s="38">
        <f>[5]List1!J196</f>
        <v>0</v>
      </c>
      <c r="H204" s="38">
        <f>[5]List1!K196</f>
        <v>0</v>
      </c>
      <c r="I204" s="410">
        <f>[5]List1!L196</f>
        <v>0</v>
      </c>
    </row>
    <row r="205" spans="1:9" s="41" customFormat="1" ht="11.25">
      <c r="A205" s="46">
        <f>[5]List1!A197</f>
        <v>0</v>
      </c>
      <c r="B205" s="388" t="str">
        <f>IFERROR(IF(VLOOKUP($A205,Osnova!$A:$E,1)=$A205,VLOOKUP($A205,Osnova!$A:$E,$E$10)),"")</f>
        <v/>
      </c>
      <c r="C205" s="37" t="e">
        <f>IF(VLOOKUP($A205,Osnova!$A:$C,1)=$A205,VLOOKUP($A205,Osnova!$A:$F,4),0)</f>
        <v>#N/A</v>
      </c>
      <c r="D205" s="384">
        <f t="shared" si="4"/>
        <v>0</v>
      </c>
      <c r="E205" s="39"/>
      <c r="F205" s="410">
        <f t="shared" si="5"/>
        <v>0</v>
      </c>
      <c r="G205" s="38">
        <f>[5]List1!J197</f>
        <v>0</v>
      </c>
      <c r="H205" s="38">
        <f>[5]List1!K197</f>
        <v>0</v>
      </c>
      <c r="I205" s="410">
        <f>[5]List1!L197</f>
        <v>0</v>
      </c>
    </row>
    <row r="206" spans="1:9" s="41" customFormat="1" ht="11.25">
      <c r="A206" s="46">
        <f>[5]List1!A198</f>
        <v>0</v>
      </c>
      <c r="B206" s="388" t="str">
        <f>IFERROR(IF(VLOOKUP($A206,Osnova!$A:$E,1)=$A206,VLOOKUP($A206,Osnova!$A:$E,$E$10)),"")</f>
        <v/>
      </c>
      <c r="C206" s="37" t="e">
        <f>IF(VLOOKUP($A206,Osnova!$A:$C,1)=$A206,VLOOKUP($A206,Osnova!$A:$F,4),0)</f>
        <v>#N/A</v>
      </c>
      <c r="D206" s="384">
        <f t="shared" ref="D206:D213" si="6">SUM(I206+H206-G206)</f>
        <v>0</v>
      </c>
      <c r="E206" s="39"/>
      <c r="F206" s="410">
        <f t="shared" si="5"/>
        <v>0</v>
      </c>
      <c r="G206" s="38">
        <f>[5]List1!J198</f>
        <v>0</v>
      </c>
      <c r="H206" s="38">
        <f>[5]List1!K198</f>
        <v>0</v>
      </c>
      <c r="I206" s="410">
        <f>[5]List1!L198</f>
        <v>0</v>
      </c>
    </row>
    <row r="207" spans="1:9" s="41" customFormat="1" ht="11.25">
      <c r="A207" s="46">
        <f>[5]List1!A199</f>
        <v>0</v>
      </c>
      <c r="B207" s="388" t="str">
        <f>IFERROR(IF(VLOOKUP($A207,Osnova!$A:$E,1)=$A207,VLOOKUP($A207,Osnova!$A:$E,$E$10)),"")</f>
        <v/>
      </c>
      <c r="C207" s="37" t="e">
        <f>IF(VLOOKUP($A207,Osnova!$A:$C,1)=$A207,VLOOKUP($A207,Osnova!$A:$F,4),0)</f>
        <v>#N/A</v>
      </c>
      <c r="D207" s="384">
        <f t="shared" si="6"/>
        <v>0</v>
      </c>
      <c r="E207" s="39"/>
      <c r="F207" s="410">
        <f t="shared" si="5"/>
        <v>0</v>
      </c>
      <c r="G207" s="38">
        <f>[5]List1!J199</f>
        <v>0</v>
      </c>
      <c r="H207" s="38">
        <f>[5]List1!K199</f>
        <v>0</v>
      </c>
      <c r="I207" s="410">
        <f>[5]List1!L199</f>
        <v>0</v>
      </c>
    </row>
    <row r="208" spans="1:9" s="41" customFormat="1" ht="11.25">
      <c r="A208" s="46">
        <f>[5]List1!A200</f>
        <v>0</v>
      </c>
      <c r="B208" s="388" t="str">
        <f>IFERROR(IF(VLOOKUP($A208,Osnova!$A:$E,1)=$A208,VLOOKUP($A208,Osnova!$A:$E,$E$10)),"")</f>
        <v/>
      </c>
      <c r="C208" s="37" t="e">
        <f>IF(VLOOKUP($A208,Osnova!$A:$C,1)=$A208,VLOOKUP($A208,Osnova!$A:$F,4),0)</f>
        <v>#N/A</v>
      </c>
      <c r="D208" s="384">
        <f t="shared" si="6"/>
        <v>0</v>
      </c>
      <c r="E208" s="39"/>
      <c r="F208" s="410">
        <f t="shared" si="5"/>
        <v>0</v>
      </c>
      <c r="G208" s="38">
        <f>[5]List1!J200</f>
        <v>0</v>
      </c>
      <c r="H208" s="38">
        <f>[5]List1!K200</f>
        <v>0</v>
      </c>
      <c r="I208" s="410">
        <f>[5]List1!L200</f>
        <v>0</v>
      </c>
    </row>
    <row r="209" spans="1:9" s="41" customFormat="1" ht="11.25">
      <c r="A209" s="46">
        <f>[5]List1!A201</f>
        <v>0</v>
      </c>
      <c r="B209" s="388" t="str">
        <f>IFERROR(IF(VLOOKUP($A209,Osnova!$A:$E,1)=$A209,VLOOKUP($A209,Osnova!$A:$E,$E$10)),"")</f>
        <v/>
      </c>
      <c r="C209" s="37" t="e">
        <f>IF(VLOOKUP($A209,Osnova!$A:$C,1)=$A209,VLOOKUP($A209,Osnova!$A:$F,4),0)</f>
        <v>#N/A</v>
      </c>
      <c r="D209" s="384">
        <f t="shared" si="6"/>
        <v>0</v>
      </c>
      <c r="E209" s="39"/>
      <c r="F209" s="410">
        <f t="shared" si="5"/>
        <v>0</v>
      </c>
      <c r="G209" s="38">
        <f>[5]List1!J201</f>
        <v>0</v>
      </c>
      <c r="H209" s="38">
        <f>[5]List1!K201</f>
        <v>0</v>
      </c>
      <c r="I209" s="410">
        <f>[5]List1!L201</f>
        <v>0</v>
      </c>
    </row>
    <row r="210" spans="1:9" s="41" customFormat="1" ht="11.25">
      <c r="A210" s="46">
        <f>[5]List1!A202</f>
        <v>0</v>
      </c>
      <c r="B210" s="388" t="str">
        <f>IFERROR(IF(VLOOKUP($A210,Osnova!$A:$E,1)=$A210,VLOOKUP($A210,Osnova!$A:$E,$E$10)),"")</f>
        <v/>
      </c>
      <c r="C210" s="37" t="e">
        <f>IF(VLOOKUP($A210,Osnova!$A:$C,1)=$A210,VLOOKUP($A210,Osnova!$A:$F,4),0)</f>
        <v>#N/A</v>
      </c>
      <c r="D210" s="384">
        <f t="shared" si="6"/>
        <v>0</v>
      </c>
      <c r="E210" s="39"/>
      <c r="F210" s="410">
        <f t="shared" ref="F210:F213" si="7">SUM(D210-E210)</f>
        <v>0</v>
      </c>
      <c r="G210" s="38">
        <f>[5]List1!J202</f>
        <v>0</v>
      </c>
      <c r="H210" s="38">
        <f>[5]List1!K202</f>
        <v>0</v>
      </c>
      <c r="I210" s="410">
        <f>[5]List1!L202</f>
        <v>0</v>
      </c>
    </row>
    <row r="211" spans="1:9" s="41" customFormat="1" ht="11.25">
      <c r="A211" s="46">
        <f>[5]List1!A203</f>
        <v>0</v>
      </c>
      <c r="B211" s="388" t="str">
        <f>IFERROR(IF(VLOOKUP($A211,Osnova!$A:$E,1)=$A211,VLOOKUP($A211,Osnova!$A:$E,$E$10)),"")</f>
        <v/>
      </c>
      <c r="C211" s="37" t="e">
        <f>IF(VLOOKUP($A211,Osnova!$A:$C,1)=$A211,VLOOKUP($A211,Osnova!$A:$F,4),0)</f>
        <v>#N/A</v>
      </c>
      <c r="D211" s="384">
        <f t="shared" si="6"/>
        <v>0</v>
      </c>
      <c r="E211" s="39"/>
      <c r="F211" s="410">
        <f t="shared" si="7"/>
        <v>0</v>
      </c>
      <c r="G211" s="38">
        <f>[5]List1!J203</f>
        <v>0</v>
      </c>
      <c r="H211" s="38">
        <f>[5]List1!K203</f>
        <v>0</v>
      </c>
      <c r="I211" s="410">
        <f>[5]List1!L203</f>
        <v>0</v>
      </c>
    </row>
    <row r="212" spans="1:9" s="41" customFormat="1" ht="11.25">
      <c r="A212" s="46">
        <f>[5]List1!A204</f>
        <v>0</v>
      </c>
      <c r="B212" s="388" t="str">
        <f>IFERROR(IF(VLOOKUP($A212,Osnova!$A:$E,1)=$A212,VLOOKUP($A212,Osnova!$A:$E,$E$10)),"")</f>
        <v/>
      </c>
      <c r="C212" s="37" t="e">
        <f>IF(VLOOKUP($A212,Osnova!$A:$C,1)=$A212,VLOOKUP($A212,Osnova!$A:$F,4),0)</f>
        <v>#N/A</v>
      </c>
      <c r="D212" s="384">
        <f t="shared" si="6"/>
        <v>0</v>
      </c>
      <c r="E212" s="39"/>
      <c r="F212" s="410">
        <f t="shared" si="7"/>
        <v>0</v>
      </c>
      <c r="G212" s="38">
        <f>[5]List1!J204</f>
        <v>0</v>
      </c>
      <c r="H212" s="38">
        <f>[5]List1!K204</f>
        <v>0</v>
      </c>
      <c r="I212" s="410">
        <f>[5]List1!L204</f>
        <v>0</v>
      </c>
    </row>
    <row r="213" spans="1:9" s="41" customFormat="1" ht="11.25">
      <c r="A213" s="46">
        <f>[5]List1!A205</f>
        <v>0</v>
      </c>
      <c r="B213" s="388" t="str">
        <f>IFERROR(IF(VLOOKUP($A213,Osnova!$A:$E,1)=$A213,VLOOKUP($A213,Osnova!$A:$E,$E$10)),"")</f>
        <v/>
      </c>
      <c r="C213" s="37" t="e">
        <f>IF(VLOOKUP($A213,Osnova!$A:$C,1)=$A213,VLOOKUP($A213,Osnova!$A:$F,4),0)</f>
        <v>#N/A</v>
      </c>
      <c r="D213" s="384">
        <f t="shared" si="6"/>
        <v>0</v>
      </c>
      <c r="E213" s="39"/>
      <c r="F213" s="410">
        <f t="shared" si="7"/>
        <v>0</v>
      </c>
      <c r="G213" s="38">
        <f>[5]List1!J205</f>
        <v>0</v>
      </c>
      <c r="H213" s="38">
        <f>[5]List1!K205</f>
        <v>0</v>
      </c>
      <c r="I213" s="410">
        <f>[5]List1!L205</f>
        <v>0</v>
      </c>
    </row>
    <row r="214" spans="1:9" s="49" customFormat="1" ht="11.25" hidden="1">
      <c r="A214" s="34"/>
      <c r="C214" s="31"/>
      <c r="D214" s="51"/>
      <c r="E214" s="51"/>
      <c r="F214" s="51"/>
      <c r="G214" s="51"/>
      <c r="H214" s="51"/>
      <c r="I214" s="51"/>
    </row>
    <row r="215" spans="1:9" s="49" customFormat="1" ht="11.25" hidden="1">
      <c r="A215" s="34"/>
      <c r="C215" s="31"/>
      <c r="D215" s="51"/>
      <c r="E215" s="51"/>
      <c r="F215" s="51"/>
      <c r="G215" s="51"/>
      <c r="H215" s="51"/>
      <c r="I215" s="51"/>
    </row>
    <row r="216" spans="1:9" s="49" customFormat="1" ht="11.25" hidden="1">
      <c r="A216" s="527"/>
      <c r="B216" s="527"/>
      <c r="C216" s="527"/>
      <c r="D216" s="527"/>
      <c r="E216" s="527"/>
      <c r="F216" s="527"/>
      <c r="G216" s="527"/>
      <c r="H216" s="527"/>
      <c r="I216" s="527"/>
    </row>
    <row r="217" spans="1:9" s="49" customFormat="1" ht="11.25" hidden="1">
      <c r="A217" s="52"/>
      <c r="B217" s="52"/>
      <c r="C217" s="52"/>
      <c r="D217" s="52"/>
      <c r="E217" s="52"/>
      <c r="F217" s="52"/>
      <c r="G217" s="52"/>
      <c r="H217" s="52"/>
      <c r="I217" s="52"/>
    </row>
    <row r="218" spans="1:9" s="49" customFormat="1" ht="11.25" hidden="1">
      <c r="A218" s="52"/>
      <c r="B218" s="52"/>
      <c r="C218" s="52"/>
      <c r="D218" s="52"/>
      <c r="E218" s="52"/>
      <c r="F218" s="52"/>
      <c r="G218" s="52"/>
      <c r="H218" s="52"/>
      <c r="I218" s="52"/>
    </row>
    <row r="219" spans="1:9" s="49" customFormat="1" hidden="1">
      <c r="A219" s="34"/>
      <c r="C219" s="31"/>
      <c r="D219" s="53">
        <v>3</v>
      </c>
      <c r="E219" s="53" t="s">
        <v>39</v>
      </c>
      <c r="F219" s="51"/>
      <c r="G219" s="51"/>
      <c r="H219" s="51"/>
      <c r="I219" s="51"/>
    </row>
    <row r="220" spans="1:9" s="49" customFormat="1" hidden="1">
      <c r="A220" s="34"/>
      <c r="C220" s="31"/>
      <c r="D220" s="53">
        <v>2</v>
      </c>
      <c r="E220" s="53" t="s">
        <v>114</v>
      </c>
      <c r="F220" s="51"/>
      <c r="G220" s="51"/>
      <c r="H220" s="51"/>
      <c r="I220" s="51"/>
    </row>
    <row r="221" spans="1:9" s="49" customFormat="1" hidden="1">
      <c r="A221" s="34"/>
      <c r="C221" s="31"/>
      <c r="D221" s="53">
        <v>4</v>
      </c>
      <c r="E221" s="53" t="s">
        <v>115</v>
      </c>
      <c r="F221" s="51"/>
      <c r="G221" s="51"/>
      <c r="H221" s="51"/>
      <c r="I221" s="51"/>
    </row>
    <row r="222" spans="1:9" s="49" customFormat="1" ht="11.25" hidden="1">
      <c r="A222" s="34"/>
      <c r="C222" s="31"/>
      <c r="D222" s="51"/>
      <c r="E222" s="51"/>
      <c r="F222" s="51"/>
      <c r="G222" s="51"/>
      <c r="H222" s="51"/>
      <c r="I222" s="51"/>
    </row>
    <row r="223" spans="1:9" s="49" customFormat="1" ht="11.25">
      <c r="A223" s="34"/>
      <c r="C223" s="31"/>
      <c r="D223" s="51"/>
      <c r="E223" s="51"/>
      <c r="F223" s="51"/>
      <c r="G223" s="51"/>
      <c r="H223" s="51"/>
      <c r="I223" s="51"/>
    </row>
    <row r="224" spans="1:9" s="49" customFormat="1" ht="11.25">
      <c r="A224" s="34"/>
      <c r="C224" s="31"/>
      <c r="D224" s="51"/>
      <c r="E224" s="51"/>
      <c r="F224" s="51"/>
      <c r="G224" s="51"/>
      <c r="H224" s="51"/>
      <c r="I224" s="51"/>
    </row>
    <row r="225" spans="1:9" s="49" customFormat="1" ht="11.25">
      <c r="A225" s="34"/>
      <c r="C225" s="31"/>
      <c r="D225" s="51"/>
      <c r="E225" s="51"/>
      <c r="F225" s="51"/>
      <c r="G225" s="51"/>
      <c r="H225" s="51"/>
      <c r="I225" s="51"/>
    </row>
    <row r="226" spans="1:9" s="49" customFormat="1" ht="11.25">
      <c r="A226" s="34"/>
      <c r="C226" s="31"/>
      <c r="D226" s="51"/>
      <c r="E226" s="51"/>
      <c r="F226" s="51"/>
      <c r="G226" s="51"/>
      <c r="H226" s="51"/>
      <c r="I226" s="51"/>
    </row>
    <row r="227" spans="1:9" s="49" customFormat="1" ht="11.25">
      <c r="A227" s="34"/>
      <c r="C227" s="31"/>
      <c r="D227" s="51"/>
      <c r="E227" s="51"/>
      <c r="F227" s="51"/>
      <c r="G227" s="51"/>
      <c r="H227" s="51"/>
      <c r="I227" s="51"/>
    </row>
    <row r="228" spans="1:9" s="49" customFormat="1" ht="11.25">
      <c r="A228" s="34"/>
      <c r="C228" s="31"/>
      <c r="D228" s="51"/>
      <c r="E228" s="51"/>
      <c r="F228" s="51"/>
      <c r="G228" s="51"/>
      <c r="H228" s="51"/>
      <c r="I228" s="51"/>
    </row>
    <row r="229" spans="1:9" s="49" customFormat="1" ht="11.25">
      <c r="A229" s="34"/>
      <c r="C229" s="31"/>
      <c r="D229" s="51"/>
      <c r="E229" s="51"/>
      <c r="F229" s="51"/>
      <c r="G229" s="51"/>
      <c r="H229" s="51"/>
      <c r="I229" s="51"/>
    </row>
    <row r="230" spans="1:9" s="49" customFormat="1" ht="11.25">
      <c r="A230" s="34"/>
      <c r="C230" s="31"/>
      <c r="D230" s="51"/>
      <c r="E230" s="51"/>
      <c r="F230" s="51"/>
      <c r="G230" s="51"/>
      <c r="H230" s="51"/>
      <c r="I230" s="51"/>
    </row>
    <row r="231" spans="1:9" s="49" customFormat="1" ht="11.25">
      <c r="A231" s="34"/>
      <c r="C231" s="31"/>
      <c r="D231" s="51"/>
      <c r="E231" s="51"/>
      <c r="F231" s="51"/>
      <c r="G231" s="51"/>
      <c r="H231" s="51"/>
      <c r="I231" s="51"/>
    </row>
    <row r="232" spans="1:9" s="49" customFormat="1" ht="11.25">
      <c r="A232" s="34"/>
      <c r="C232" s="31"/>
      <c r="D232" s="51"/>
      <c r="E232" s="51"/>
      <c r="F232" s="51"/>
      <c r="G232" s="51"/>
      <c r="H232" s="51"/>
      <c r="I232" s="51"/>
    </row>
    <row r="233" spans="1:9" s="49" customFormat="1" ht="11.25">
      <c r="A233" s="34"/>
      <c r="C233" s="31"/>
      <c r="D233" s="51"/>
      <c r="E233" s="51"/>
      <c r="F233" s="51"/>
      <c r="G233" s="51"/>
      <c r="H233" s="51"/>
      <c r="I233" s="51"/>
    </row>
    <row r="234" spans="1:9" s="49" customFormat="1" ht="11.25">
      <c r="A234" s="34"/>
      <c r="C234" s="31"/>
      <c r="D234" s="51"/>
      <c r="E234" s="51"/>
      <c r="F234" s="51"/>
      <c r="G234" s="51"/>
      <c r="H234" s="51"/>
      <c r="I234" s="51"/>
    </row>
    <row r="235" spans="1:9" s="49" customFormat="1" ht="11.25">
      <c r="A235" s="34"/>
      <c r="C235" s="31"/>
      <c r="D235" s="51"/>
      <c r="E235" s="51"/>
      <c r="F235" s="51"/>
      <c r="G235" s="51"/>
      <c r="H235" s="51"/>
      <c r="I235" s="51"/>
    </row>
    <row r="236" spans="1:9" s="49" customFormat="1" ht="11.25">
      <c r="A236" s="34"/>
      <c r="C236" s="31"/>
      <c r="D236" s="51"/>
      <c r="E236" s="51"/>
      <c r="F236" s="51"/>
      <c r="G236" s="51"/>
      <c r="H236" s="51"/>
      <c r="I236" s="51"/>
    </row>
    <row r="237" spans="1:9" s="49" customFormat="1" ht="11.25">
      <c r="A237" s="34"/>
      <c r="C237" s="31"/>
      <c r="D237" s="51"/>
      <c r="E237" s="51"/>
      <c r="F237" s="51"/>
      <c r="G237" s="51"/>
      <c r="H237" s="51"/>
      <c r="I237" s="51"/>
    </row>
    <row r="238" spans="1:9" s="49" customFormat="1" ht="11.25">
      <c r="A238" s="34"/>
      <c r="C238" s="31"/>
      <c r="D238" s="51"/>
      <c r="E238" s="51"/>
      <c r="F238" s="51"/>
      <c r="G238" s="51"/>
      <c r="H238" s="51"/>
      <c r="I238" s="51"/>
    </row>
    <row r="239" spans="1:9" s="49" customFormat="1" ht="11.25">
      <c r="A239" s="34"/>
      <c r="C239" s="31"/>
      <c r="D239" s="51"/>
      <c r="E239" s="51"/>
      <c r="F239" s="51"/>
      <c r="G239" s="51"/>
      <c r="H239" s="51"/>
      <c r="I239" s="51"/>
    </row>
    <row r="240" spans="1:9" s="49" customFormat="1" ht="11.25">
      <c r="A240" s="34"/>
      <c r="C240" s="31"/>
      <c r="D240" s="51"/>
      <c r="E240" s="51"/>
      <c r="F240" s="51"/>
      <c r="G240" s="51"/>
      <c r="H240" s="51"/>
      <c r="I240" s="51"/>
    </row>
    <row r="241" spans="1:9" s="49" customFormat="1" ht="11.25">
      <c r="A241" s="34"/>
      <c r="C241" s="31"/>
      <c r="D241" s="51"/>
      <c r="E241" s="51"/>
      <c r="F241" s="51"/>
      <c r="G241" s="51"/>
      <c r="H241" s="51"/>
      <c r="I241" s="51"/>
    </row>
    <row r="242" spans="1:9" s="49" customFormat="1" ht="11.25">
      <c r="A242" s="34"/>
      <c r="C242" s="31"/>
      <c r="D242" s="51"/>
      <c r="E242" s="51"/>
      <c r="F242" s="51"/>
      <c r="G242" s="51"/>
      <c r="H242" s="51"/>
      <c r="I242" s="51"/>
    </row>
    <row r="243" spans="1:9" s="49" customFormat="1" ht="11.25">
      <c r="A243" s="34"/>
      <c r="C243" s="31"/>
      <c r="D243" s="51"/>
      <c r="E243" s="51"/>
      <c r="F243" s="51"/>
      <c r="G243" s="51"/>
      <c r="H243" s="51"/>
      <c r="I243" s="51"/>
    </row>
    <row r="244" spans="1:9" s="49" customFormat="1" ht="11.25">
      <c r="A244" s="34"/>
      <c r="C244" s="31"/>
      <c r="D244" s="51"/>
      <c r="E244" s="51"/>
      <c r="F244" s="51"/>
      <c r="G244" s="51"/>
      <c r="H244" s="51"/>
      <c r="I244" s="51"/>
    </row>
    <row r="245" spans="1:9" s="49" customFormat="1" ht="11.25">
      <c r="A245" s="34"/>
      <c r="C245" s="31"/>
      <c r="D245" s="51"/>
      <c r="E245" s="51"/>
      <c r="F245" s="51"/>
      <c r="G245" s="51"/>
      <c r="H245" s="51"/>
      <c r="I245" s="51"/>
    </row>
    <row r="246" spans="1:9" s="49" customFormat="1" ht="11.25">
      <c r="A246" s="34"/>
      <c r="C246" s="31"/>
      <c r="D246" s="51"/>
      <c r="E246" s="51"/>
      <c r="F246" s="51"/>
      <c r="G246" s="51"/>
      <c r="H246" s="51"/>
      <c r="I246" s="51"/>
    </row>
    <row r="247" spans="1:9" s="49" customFormat="1" ht="11.25">
      <c r="A247" s="34"/>
      <c r="C247" s="31"/>
      <c r="D247" s="51"/>
      <c r="E247" s="51"/>
      <c r="F247" s="51"/>
      <c r="G247" s="51"/>
      <c r="H247" s="51"/>
      <c r="I247" s="51"/>
    </row>
    <row r="248" spans="1:9" s="49" customFormat="1" ht="11.25">
      <c r="A248" s="34"/>
      <c r="C248" s="31"/>
      <c r="D248" s="51"/>
      <c r="E248" s="51"/>
      <c r="F248" s="51"/>
      <c r="G248" s="51"/>
      <c r="H248" s="51"/>
      <c r="I248" s="51"/>
    </row>
    <row r="249" spans="1:9" s="49" customFormat="1" ht="11.25">
      <c r="A249" s="34"/>
      <c r="C249" s="31"/>
      <c r="D249" s="51"/>
      <c r="E249" s="51"/>
      <c r="F249" s="51"/>
      <c r="G249" s="51"/>
      <c r="H249" s="51"/>
      <c r="I249" s="51"/>
    </row>
    <row r="250" spans="1:9" s="49" customFormat="1" ht="11.25">
      <c r="A250" s="34"/>
      <c r="C250" s="31"/>
      <c r="D250" s="51"/>
      <c r="E250" s="51"/>
      <c r="F250" s="51"/>
      <c r="G250" s="51"/>
      <c r="H250" s="51"/>
      <c r="I250" s="51"/>
    </row>
    <row r="251" spans="1:9" s="49" customFormat="1" ht="11.25">
      <c r="A251" s="34"/>
      <c r="C251" s="31"/>
      <c r="D251" s="51"/>
      <c r="E251" s="51"/>
      <c r="F251" s="51"/>
      <c r="G251" s="51"/>
      <c r="H251" s="51"/>
      <c r="I251" s="51"/>
    </row>
    <row r="252" spans="1:9" s="49" customFormat="1" ht="11.25">
      <c r="A252" s="34"/>
      <c r="C252" s="31"/>
      <c r="D252" s="51"/>
      <c r="E252" s="51"/>
      <c r="F252" s="51"/>
      <c r="G252" s="51"/>
      <c r="H252" s="51"/>
      <c r="I252" s="51"/>
    </row>
    <row r="253" spans="1:9" s="49" customFormat="1" ht="11.25">
      <c r="A253" s="34"/>
      <c r="C253" s="31"/>
      <c r="D253" s="51"/>
      <c r="E253" s="51"/>
      <c r="F253" s="51"/>
      <c r="G253" s="51"/>
      <c r="H253" s="51"/>
      <c r="I253" s="51"/>
    </row>
    <row r="254" spans="1:9" s="49" customFormat="1" ht="11.25">
      <c r="A254" s="34"/>
      <c r="C254" s="31"/>
      <c r="D254" s="51"/>
      <c r="E254" s="51"/>
      <c r="F254" s="51"/>
      <c r="G254" s="51"/>
      <c r="H254" s="51"/>
      <c r="I254" s="51"/>
    </row>
    <row r="255" spans="1:9" s="49" customFormat="1" ht="11.25">
      <c r="A255" s="34"/>
      <c r="C255" s="31"/>
      <c r="D255" s="51"/>
      <c r="E255" s="51"/>
      <c r="F255" s="51"/>
      <c r="G255" s="51"/>
      <c r="H255" s="51"/>
      <c r="I255" s="51"/>
    </row>
    <row r="256" spans="1:9" s="49" customFormat="1" ht="11.25">
      <c r="A256" s="34"/>
      <c r="C256" s="31"/>
      <c r="D256" s="51"/>
      <c r="E256" s="51"/>
      <c r="F256" s="51"/>
      <c r="G256" s="51"/>
      <c r="H256" s="51"/>
      <c r="I256" s="51"/>
    </row>
    <row r="257" spans="1:9" s="49" customFormat="1" ht="11.25">
      <c r="A257" s="34"/>
      <c r="C257" s="31"/>
      <c r="D257" s="51"/>
      <c r="E257" s="51"/>
      <c r="F257" s="51"/>
      <c r="G257" s="51"/>
      <c r="H257" s="51"/>
      <c r="I257" s="51"/>
    </row>
    <row r="258" spans="1:9" s="49" customFormat="1" ht="11.25">
      <c r="A258" s="34"/>
      <c r="C258" s="31"/>
      <c r="D258" s="51"/>
      <c r="E258" s="51"/>
      <c r="F258" s="51"/>
      <c r="G258" s="51"/>
      <c r="H258" s="51"/>
      <c r="I258" s="51"/>
    </row>
    <row r="259" spans="1:9" s="49" customFormat="1" ht="11.25">
      <c r="A259" s="34"/>
      <c r="C259" s="31"/>
      <c r="D259" s="51"/>
      <c r="E259" s="51"/>
      <c r="F259" s="51"/>
      <c r="G259" s="51"/>
      <c r="H259" s="51"/>
      <c r="I259" s="51"/>
    </row>
    <row r="260" spans="1:9" s="49" customFormat="1" ht="11.25">
      <c r="A260" s="34"/>
      <c r="C260" s="31"/>
      <c r="D260" s="51"/>
      <c r="E260" s="51"/>
      <c r="F260" s="51"/>
      <c r="G260" s="51"/>
      <c r="H260" s="51"/>
      <c r="I260" s="51"/>
    </row>
    <row r="261" spans="1:9" s="49" customFormat="1" ht="11.25">
      <c r="A261" s="34"/>
      <c r="C261" s="31"/>
      <c r="D261" s="51"/>
      <c r="E261" s="51"/>
      <c r="F261" s="51"/>
      <c r="G261" s="51"/>
      <c r="H261" s="51"/>
      <c r="I261" s="51"/>
    </row>
    <row r="262" spans="1:9" s="49" customFormat="1" ht="11.25">
      <c r="A262" s="34"/>
      <c r="C262" s="31"/>
      <c r="D262" s="51"/>
      <c r="E262" s="51"/>
      <c r="F262" s="51"/>
      <c r="G262" s="51"/>
      <c r="H262" s="51"/>
      <c r="I262" s="51"/>
    </row>
    <row r="263" spans="1:9" s="49" customFormat="1" ht="11.25">
      <c r="A263" s="34"/>
      <c r="C263" s="31"/>
      <c r="D263" s="51"/>
      <c r="E263" s="51"/>
      <c r="F263" s="51"/>
      <c r="G263" s="51"/>
      <c r="H263" s="51"/>
      <c r="I263" s="51"/>
    </row>
    <row r="264" spans="1:9" s="49" customFormat="1" ht="11.25">
      <c r="A264" s="34"/>
      <c r="C264" s="31"/>
      <c r="D264" s="51"/>
      <c r="E264" s="51"/>
      <c r="F264" s="51"/>
      <c r="G264" s="51"/>
      <c r="H264" s="51"/>
      <c r="I264" s="51"/>
    </row>
    <row r="265" spans="1:9" s="49" customFormat="1" ht="11.25">
      <c r="A265" s="34"/>
      <c r="C265" s="31"/>
      <c r="D265" s="51"/>
      <c r="E265" s="51"/>
      <c r="F265" s="51"/>
      <c r="G265" s="51"/>
      <c r="H265" s="51"/>
      <c r="I265" s="51"/>
    </row>
    <row r="266" spans="1:9" s="49" customFormat="1" ht="11.25">
      <c r="A266" s="34"/>
      <c r="C266" s="31"/>
      <c r="D266" s="51"/>
      <c r="E266" s="51"/>
      <c r="F266" s="51"/>
      <c r="G266" s="51"/>
      <c r="H266" s="51"/>
      <c r="I266" s="51"/>
    </row>
    <row r="267" spans="1:9" s="49" customFormat="1" ht="11.25">
      <c r="A267" s="34"/>
      <c r="C267" s="31"/>
      <c r="D267" s="51"/>
      <c r="E267" s="51"/>
      <c r="F267" s="51"/>
      <c r="G267" s="51"/>
      <c r="H267" s="51"/>
      <c r="I267" s="51"/>
    </row>
    <row r="268" spans="1:9" s="49" customFormat="1" ht="11.25">
      <c r="A268" s="34"/>
      <c r="C268" s="31"/>
      <c r="D268" s="51"/>
      <c r="E268" s="51"/>
      <c r="F268" s="51"/>
      <c r="G268" s="51"/>
      <c r="H268" s="51"/>
      <c r="I268" s="51"/>
    </row>
    <row r="269" spans="1:9" s="49" customFormat="1" ht="11.25">
      <c r="A269" s="34"/>
      <c r="C269" s="31"/>
      <c r="D269" s="51"/>
      <c r="E269" s="51"/>
      <c r="F269" s="51"/>
      <c r="G269" s="51"/>
      <c r="H269" s="51"/>
      <c r="I269" s="51"/>
    </row>
    <row r="270" spans="1:9" s="49" customFormat="1" ht="11.25">
      <c r="A270" s="34"/>
      <c r="C270" s="31"/>
      <c r="D270" s="51"/>
      <c r="E270" s="51"/>
      <c r="F270" s="51"/>
      <c r="G270" s="51"/>
      <c r="H270" s="51"/>
      <c r="I270" s="51"/>
    </row>
    <row r="271" spans="1:9" s="49" customFormat="1" ht="11.25">
      <c r="A271" s="34"/>
      <c r="C271" s="31"/>
      <c r="D271" s="51"/>
      <c r="E271" s="51"/>
      <c r="F271" s="51"/>
      <c r="G271" s="51"/>
      <c r="H271" s="51"/>
      <c r="I271" s="51"/>
    </row>
    <row r="272" spans="1:9" s="49" customFormat="1" ht="11.25">
      <c r="A272" s="34"/>
      <c r="C272" s="31"/>
      <c r="D272" s="51"/>
      <c r="E272" s="51"/>
      <c r="F272" s="51"/>
      <c r="G272" s="51"/>
      <c r="H272" s="51"/>
      <c r="I272" s="51"/>
    </row>
    <row r="273" spans="1:9" s="49" customFormat="1" ht="11.25">
      <c r="A273" s="34"/>
      <c r="C273" s="31"/>
      <c r="D273" s="51"/>
      <c r="E273" s="51"/>
      <c r="F273" s="51"/>
      <c r="G273" s="51"/>
      <c r="H273" s="51"/>
      <c r="I273" s="51"/>
    </row>
    <row r="274" spans="1:9" s="49" customFormat="1" ht="11.25">
      <c r="A274" s="34"/>
      <c r="C274" s="31"/>
      <c r="D274" s="51"/>
      <c r="E274" s="51"/>
      <c r="F274" s="51"/>
      <c r="G274" s="51"/>
      <c r="H274" s="51"/>
      <c r="I274" s="51"/>
    </row>
    <row r="275" spans="1:9" s="49" customFormat="1" ht="11.25">
      <c r="A275" s="34"/>
      <c r="C275" s="31"/>
      <c r="D275" s="51"/>
      <c r="E275" s="51"/>
      <c r="F275" s="51"/>
      <c r="G275" s="51"/>
      <c r="H275" s="51"/>
      <c r="I275" s="51"/>
    </row>
    <row r="276" spans="1:9" s="49" customFormat="1" ht="11.25">
      <c r="A276" s="34"/>
      <c r="C276" s="31"/>
      <c r="D276" s="51"/>
      <c r="E276" s="51"/>
      <c r="F276" s="51"/>
      <c r="G276" s="51"/>
      <c r="H276" s="51"/>
      <c r="I276" s="51"/>
    </row>
    <row r="277" spans="1:9" s="49" customFormat="1" ht="11.25">
      <c r="A277" s="34"/>
      <c r="C277" s="31"/>
      <c r="D277" s="51"/>
      <c r="E277" s="51"/>
      <c r="F277" s="51"/>
      <c r="G277" s="51"/>
      <c r="H277" s="51"/>
      <c r="I277" s="51"/>
    </row>
    <row r="278" spans="1:9" s="49" customFormat="1" ht="11.25">
      <c r="A278" s="34"/>
      <c r="C278" s="31"/>
      <c r="D278" s="51"/>
      <c r="E278" s="51"/>
      <c r="F278" s="51"/>
      <c r="G278" s="51"/>
      <c r="H278" s="51"/>
      <c r="I278" s="51"/>
    </row>
    <row r="279" spans="1:9" s="49" customFormat="1" ht="11.25">
      <c r="A279" s="34"/>
      <c r="C279" s="31"/>
      <c r="D279" s="51"/>
      <c r="E279" s="51"/>
      <c r="F279" s="51"/>
      <c r="G279" s="51"/>
      <c r="H279" s="51"/>
      <c r="I279" s="51"/>
    </row>
    <row r="280" spans="1:9" s="49" customFormat="1" ht="11.25">
      <c r="A280" s="34"/>
      <c r="C280" s="31"/>
      <c r="D280" s="51"/>
      <c r="E280" s="51"/>
      <c r="F280" s="51"/>
      <c r="G280" s="51"/>
      <c r="H280" s="51"/>
      <c r="I280" s="51"/>
    </row>
    <row r="281" spans="1:9" s="49" customFormat="1" ht="11.25">
      <c r="A281" s="34"/>
      <c r="C281" s="31"/>
      <c r="D281" s="51"/>
      <c r="E281" s="51"/>
      <c r="F281" s="51"/>
      <c r="G281" s="51"/>
      <c r="H281" s="51"/>
      <c r="I281" s="51"/>
    </row>
    <row r="282" spans="1:9" s="49" customFormat="1" ht="11.25">
      <c r="A282" s="34"/>
      <c r="C282" s="31"/>
      <c r="D282" s="51"/>
      <c r="E282" s="51"/>
      <c r="F282" s="51"/>
      <c r="G282" s="51"/>
      <c r="H282" s="51"/>
      <c r="I282" s="51"/>
    </row>
    <row r="283" spans="1:9" s="49" customFormat="1" ht="11.25">
      <c r="A283" s="34"/>
      <c r="C283" s="31"/>
      <c r="D283" s="51"/>
      <c r="E283" s="51"/>
      <c r="F283" s="51"/>
      <c r="G283" s="51"/>
      <c r="H283" s="51"/>
      <c r="I283" s="51"/>
    </row>
    <row r="284" spans="1:9" s="49" customFormat="1" ht="11.25">
      <c r="A284" s="34"/>
      <c r="C284" s="31"/>
      <c r="D284" s="51"/>
      <c r="E284" s="51"/>
      <c r="F284" s="51"/>
      <c r="G284" s="51"/>
      <c r="H284" s="51"/>
      <c r="I284" s="51"/>
    </row>
    <row r="285" spans="1:9" s="49" customFormat="1" ht="11.25">
      <c r="A285" s="34"/>
      <c r="C285" s="31"/>
      <c r="D285" s="51"/>
      <c r="E285" s="51"/>
      <c r="F285" s="51"/>
      <c r="G285" s="51"/>
      <c r="H285" s="51"/>
      <c r="I285" s="51"/>
    </row>
    <row r="286" spans="1:9" s="49" customFormat="1" ht="11.25">
      <c r="A286" s="34"/>
      <c r="C286" s="31"/>
      <c r="D286" s="51"/>
      <c r="E286" s="51"/>
      <c r="F286" s="51"/>
      <c r="G286" s="51"/>
      <c r="H286" s="51"/>
      <c r="I286" s="51"/>
    </row>
    <row r="287" spans="1:9" s="49" customFormat="1" ht="11.25">
      <c r="A287" s="34"/>
      <c r="C287" s="31"/>
      <c r="D287" s="51"/>
      <c r="E287" s="51"/>
      <c r="F287" s="51"/>
      <c r="G287" s="51"/>
      <c r="H287" s="51"/>
      <c r="I287" s="51"/>
    </row>
    <row r="288" spans="1:9" s="49" customFormat="1" ht="11.25">
      <c r="A288" s="34"/>
      <c r="C288" s="31"/>
      <c r="D288" s="51"/>
      <c r="E288" s="51"/>
      <c r="F288" s="51"/>
      <c r="G288" s="51"/>
      <c r="H288" s="51"/>
      <c r="I288" s="51"/>
    </row>
    <row r="289" spans="1:9" s="49" customFormat="1" ht="11.25">
      <c r="A289" s="34"/>
      <c r="C289" s="31"/>
      <c r="D289" s="51"/>
      <c r="E289" s="51"/>
      <c r="F289" s="51"/>
      <c r="G289" s="51"/>
      <c r="H289" s="51"/>
      <c r="I289" s="51"/>
    </row>
    <row r="290" spans="1:9" s="49" customFormat="1" ht="11.25">
      <c r="A290" s="34"/>
      <c r="C290" s="31"/>
      <c r="D290" s="51"/>
      <c r="E290" s="51"/>
      <c r="F290" s="51"/>
      <c r="G290" s="51"/>
      <c r="H290" s="51"/>
      <c r="I290" s="51"/>
    </row>
    <row r="291" spans="1:9" s="49" customFormat="1" ht="11.25">
      <c r="A291" s="34"/>
      <c r="C291" s="31"/>
      <c r="D291" s="51"/>
      <c r="E291" s="51"/>
      <c r="F291" s="51"/>
      <c r="G291" s="51"/>
      <c r="H291" s="51"/>
      <c r="I291" s="51"/>
    </row>
    <row r="292" spans="1:9" s="49" customFormat="1" ht="11.25">
      <c r="A292" s="34"/>
      <c r="C292" s="31"/>
      <c r="D292" s="51"/>
      <c r="E292" s="51"/>
      <c r="F292" s="51"/>
      <c r="G292" s="51"/>
      <c r="H292" s="51"/>
      <c r="I292" s="51"/>
    </row>
    <row r="293" spans="1:9" s="49" customFormat="1" ht="11.25">
      <c r="A293" s="34"/>
      <c r="C293" s="31"/>
      <c r="D293" s="51"/>
      <c r="E293" s="51"/>
      <c r="F293" s="51"/>
      <c r="G293" s="51"/>
      <c r="H293" s="51"/>
      <c r="I293" s="51"/>
    </row>
    <row r="294" spans="1:9" s="49" customFormat="1" ht="11.25">
      <c r="A294" s="34"/>
      <c r="C294" s="31"/>
      <c r="D294" s="51"/>
      <c r="E294" s="51"/>
      <c r="F294" s="51"/>
      <c r="G294" s="51"/>
      <c r="H294" s="51"/>
      <c r="I294" s="51"/>
    </row>
    <row r="295" spans="1:9" s="49" customFormat="1" ht="11.25">
      <c r="A295" s="34"/>
      <c r="C295" s="31"/>
      <c r="D295" s="51"/>
      <c r="E295" s="51"/>
      <c r="F295" s="51"/>
      <c r="G295" s="51"/>
      <c r="H295" s="51"/>
      <c r="I295" s="51"/>
    </row>
    <row r="296" spans="1:9" s="49" customFormat="1" ht="11.25">
      <c r="A296" s="34"/>
      <c r="C296" s="31"/>
      <c r="D296" s="51"/>
      <c r="E296" s="51"/>
      <c r="F296" s="51"/>
      <c r="G296" s="51"/>
      <c r="H296" s="51"/>
      <c r="I296" s="51"/>
    </row>
    <row r="297" spans="1:9" s="49" customFormat="1" ht="11.25">
      <c r="A297" s="34"/>
      <c r="C297" s="31"/>
      <c r="D297" s="51"/>
      <c r="E297" s="51"/>
      <c r="F297" s="51"/>
      <c r="G297" s="51"/>
      <c r="H297" s="51"/>
      <c r="I297" s="51"/>
    </row>
    <row r="298" spans="1:9" s="49" customFormat="1" ht="11.25">
      <c r="A298" s="34"/>
      <c r="C298" s="31"/>
      <c r="D298" s="51"/>
      <c r="E298" s="51"/>
      <c r="F298" s="51"/>
      <c r="G298" s="51"/>
      <c r="H298" s="51"/>
      <c r="I298" s="51"/>
    </row>
    <row r="299" spans="1:9" s="49" customFormat="1" ht="11.25">
      <c r="A299" s="34"/>
      <c r="C299" s="31"/>
      <c r="D299" s="51"/>
      <c r="E299" s="51"/>
      <c r="F299" s="51"/>
      <c r="G299" s="51"/>
      <c r="H299" s="51"/>
      <c r="I299" s="51"/>
    </row>
    <row r="300" spans="1:9" s="49" customFormat="1" ht="11.25">
      <c r="A300" s="34"/>
      <c r="C300" s="31"/>
      <c r="D300" s="51"/>
      <c r="E300" s="51"/>
      <c r="F300" s="51"/>
      <c r="G300" s="51"/>
      <c r="H300" s="51"/>
      <c r="I300" s="51"/>
    </row>
    <row r="301" spans="1:9" s="49" customFormat="1" ht="11.25">
      <c r="A301" s="34"/>
      <c r="C301" s="31"/>
      <c r="D301" s="51"/>
      <c r="E301" s="51"/>
      <c r="F301" s="51"/>
      <c r="G301" s="51"/>
      <c r="H301" s="51"/>
      <c r="I301" s="51"/>
    </row>
    <row r="302" spans="1:9" s="49" customFormat="1" ht="11.25">
      <c r="A302" s="34"/>
      <c r="C302" s="31"/>
      <c r="D302" s="51"/>
      <c r="E302" s="51"/>
      <c r="F302" s="51"/>
      <c r="G302" s="51"/>
      <c r="H302" s="51"/>
      <c r="I302" s="51"/>
    </row>
    <row r="303" spans="1:9" s="49" customFormat="1" ht="11.25">
      <c r="A303" s="34"/>
      <c r="C303" s="31"/>
      <c r="D303" s="51"/>
      <c r="E303" s="51"/>
      <c r="F303" s="51"/>
      <c r="G303" s="51"/>
      <c r="H303" s="51"/>
      <c r="I303" s="51"/>
    </row>
    <row r="304" spans="1:9" s="49" customFormat="1" ht="11.25">
      <c r="A304" s="34"/>
      <c r="C304" s="31"/>
      <c r="D304" s="51"/>
      <c r="E304" s="51"/>
      <c r="F304" s="51"/>
      <c r="G304" s="51"/>
      <c r="H304" s="51"/>
      <c r="I304" s="51"/>
    </row>
    <row r="305" spans="1:9" s="49" customFormat="1" ht="11.25">
      <c r="A305" s="34"/>
      <c r="C305" s="31"/>
      <c r="D305" s="51"/>
      <c r="E305" s="51"/>
      <c r="F305" s="51"/>
      <c r="G305" s="51"/>
      <c r="H305" s="51"/>
      <c r="I305" s="51"/>
    </row>
    <row r="306" spans="1:9" s="49" customFormat="1" ht="11.25">
      <c r="A306" s="34"/>
      <c r="C306" s="31"/>
      <c r="D306" s="51"/>
      <c r="E306" s="51"/>
      <c r="F306" s="51"/>
      <c r="G306" s="51"/>
      <c r="H306" s="51"/>
      <c r="I306" s="51"/>
    </row>
    <row r="307" spans="1:9" s="49" customFormat="1" ht="11.25">
      <c r="A307" s="34"/>
      <c r="C307" s="31"/>
      <c r="D307" s="51"/>
      <c r="E307" s="51"/>
      <c r="F307" s="51"/>
      <c r="G307" s="51"/>
      <c r="H307" s="51"/>
      <c r="I307" s="51"/>
    </row>
    <row r="308" spans="1:9" s="49" customFormat="1" ht="11.25">
      <c r="A308" s="34"/>
      <c r="C308" s="31"/>
      <c r="D308" s="51"/>
      <c r="E308" s="51"/>
      <c r="F308" s="51"/>
      <c r="G308" s="51"/>
      <c r="H308" s="51"/>
      <c r="I308" s="51"/>
    </row>
    <row r="309" spans="1:9" s="49" customFormat="1" ht="11.25">
      <c r="A309" s="34"/>
      <c r="C309" s="31"/>
      <c r="D309" s="51"/>
      <c r="E309" s="51"/>
      <c r="F309" s="51"/>
      <c r="G309" s="51"/>
      <c r="H309" s="51"/>
      <c r="I309" s="51"/>
    </row>
    <row r="310" spans="1:9" s="49" customFormat="1" ht="11.25">
      <c r="A310" s="34"/>
      <c r="C310" s="31"/>
      <c r="D310" s="51"/>
      <c r="E310" s="51"/>
      <c r="F310" s="51"/>
      <c r="G310" s="51"/>
      <c r="H310" s="51"/>
      <c r="I310" s="51"/>
    </row>
    <row r="311" spans="1:9" s="49" customFormat="1" ht="11.25">
      <c r="A311" s="34"/>
      <c r="C311" s="31"/>
      <c r="D311" s="51"/>
      <c r="E311" s="51"/>
      <c r="F311" s="51"/>
      <c r="G311" s="51"/>
      <c r="H311" s="51"/>
      <c r="I311" s="51"/>
    </row>
    <row r="312" spans="1:9" s="49" customFormat="1" ht="11.25">
      <c r="A312" s="34"/>
      <c r="C312" s="31"/>
      <c r="D312" s="51"/>
      <c r="E312" s="51"/>
      <c r="F312" s="51"/>
      <c r="G312" s="51"/>
      <c r="H312" s="51"/>
      <c r="I312" s="51"/>
    </row>
    <row r="313" spans="1:9" s="49" customFormat="1" ht="11.25">
      <c r="A313" s="34"/>
      <c r="C313" s="31"/>
      <c r="D313" s="51"/>
      <c r="E313" s="51"/>
      <c r="F313" s="51"/>
      <c r="G313" s="51"/>
      <c r="H313" s="51"/>
      <c r="I313" s="51"/>
    </row>
    <row r="314" spans="1:9" s="49" customFormat="1" ht="11.25">
      <c r="A314" s="34"/>
      <c r="C314" s="31"/>
      <c r="D314" s="51"/>
      <c r="E314" s="51"/>
      <c r="F314" s="51"/>
      <c r="G314" s="51"/>
      <c r="H314" s="51"/>
      <c r="I314" s="51"/>
    </row>
    <row r="315" spans="1:9" s="49" customFormat="1" ht="11.25">
      <c r="A315" s="34"/>
      <c r="C315" s="31"/>
      <c r="D315" s="51"/>
      <c r="E315" s="51"/>
      <c r="F315" s="51"/>
      <c r="G315" s="51"/>
      <c r="H315" s="51"/>
      <c r="I315" s="51"/>
    </row>
    <row r="316" spans="1:9" s="49" customFormat="1" ht="11.25">
      <c r="A316" s="34"/>
      <c r="C316" s="31"/>
      <c r="D316" s="51"/>
      <c r="E316" s="51"/>
      <c r="F316" s="51"/>
      <c r="G316" s="51"/>
      <c r="H316" s="51"/>
      <c r="I316" s="51"/>
    </row>
    <row r="317" spans="1:9" s="49" customFormat="1" ht="11.25">
      <c r="A317" s="34"/>
      <c r="C317" s="31"/>
      <c r="D317" s="51"/>
      <c r="E317" s="51"/>
      <c r="F317" s="51"/>
      <c r="G317" s="51"/>
      <c r="H317" s="51"/>
      <c r="I317" s="51"/>
    </row>
    <row r="318" spans="1:9">
      <c r="A318" s="34"/>
      <c r="B318" s="54"/>
      <c r="C318" s="55"/>
      <c r="D318" s="56"/>
      <c r="E318" s="56"/>
      <c r="F318" s="56"/>
      <c r="G318" s="56"/>
      <c r="H318" s="56"/>
      <c r="I318" s="56"/>
    </row>
    <row r="319" spans="1:9">
      <c r="A319" s="34"/>
      <c r="B319" s="54"/>
      <c r="C319" s="55"/>
      <c r="D319" s="56"/>
      <c r="E319" s="56"/>
      <c r="F319" s="56"/>
      <c r="G319" s="56"/>
      <c r="H319" s="56"/>
      <c r="I319" s="56"/>
    </row>
    <row r="320" spans="1:9">
      <c r="A320" s="34"/>
      <c r="B320" s="54"/>
      <c r="C320" s="55"/>
      <c r="D320" s="56"/>
      <c r="E320" s="56"/>
      <c r="F320" s="56"/>
      <c r="G320" s="56"/>
      <c r="H320" s="56"/>
      <c r="I320" s="56"/>
    </row>
    <row r="321" spans="1:9">
      <c r="A321" s="34"/>
      <c r="B321" s="54"/>
      <c r="C321" s="55"/>
      <c r="D321" s="56"/>
      <c r="E321" s="56"/>
      <c r="F321" s="56"/>
      <c r="G321" s="56"/>
      <c r="H321" s="56"/>
      <c r="I321" s="56"/>
    </row>
    <row r="322" spans="1:9">
      <c r="A322" s="34"/>
      <c r="B322" s="54"/>
      <c r="C322" s="55"/>
      <c r="D322" s="56"/>
      <c r="E322" s="56"/>
      <c r="F322" s="56"/>
      <c r="G322" s="56"/>
      <c r="H322" s="56"/>
      <c r="I322" s="56"/>
    </row>
    <row r="323" spans="1:9">
      <c r="A323" s="34"/>
      <c r="B323" s="54"/>
      <c r="C323" s="55"/>
      <c r="D323" s="56"/>
      <c r="E323" s="56"/>
      <c r="F323" s="56"/>
      <c r="G323" s="56"/>
      <c r="H323" s="56"/>
      <c r="I323" s="56"/>
    </row>
    <row r="324" spans="1:9">
      <c r="A324" s="34"/>
      <c r="B324" s="54"/>
      <c r="C324" s="55"/>
      <c r="D324" s="56"/>
      <c r="E324" s="56"/>
      <c r="F324" s="56"/>
      <c r="G324" s="56"/>
      <c r="H324" s="56"/>
      <c r="I324" s="56"/>
    </row>
    <row r="325" spans="1:9">
      <c r="A325" s="34"/>
      <c r="B325" s="54"/>
      <c r="C325" s="55"/>
      <c r="D325" s="56"/>
      <c r="E325" s="56"/>
      <c r="F325" s="56"/>
      <c r="G325" s="56"/>
      <c r="H325" s="56"/>
      <c r="I325" s="56"/>
    </row>
    <row r="326" spans="1:9">
      <c r="A326" s="34"/>
      <c r="B326" s="54"/>
      <c r="C326" s="55"/>
      <c r="D326" s="56"/>
      <c r="E326" s="56"/>
      <c r="F326" s="56"/>
      <c r="G326" s="56"/>
      <c r="H326" s="56"/>
      <c r="I326" s="56"/>
    </row>
    <row r="327" spans="1:9">
      <c r="A327" s="34"/>
      <c r="B327" s="54"/>
      <c r="C327" s="55"/>
      <c r="D327" s="56"/>
      <c r="E327" s="56"/>
      <c r="F327" s="56"/>
      <c r="G327" s="56"/>
      <c r="H327" s="56"/>
      <c r="I327" s="56"/>
    </row>
    <row r="328" spans="1:9">
      <c r="A328" s="34"/>
      <c r="B328" s="54"/>
      <c r="C328" s="55"/>
      <c r="D328" s="56"/>
      <c r="E328" s="56"/>
      <c r="F328" s="56"/>
      <c r="G328" s="56"/>
      <c r="H328" s="56"/>
      <c r="I328" s="56"/>
    </row>
    <row r="329" spans="1:9">
      <c r="A329" s="34"/>
      <c r="B329" s="54"/>
      <c r="C329" s="55"/>
      <c r="D329" s="56"/>
      <c r="E329" s="56"/>
      <c r="F329" s="56"/>
      <c r="G329" s="56"/>
      <c r="H329" s="56"/>
      <c r="I329" s="56"/>
    </row>
    <row r="330" spans="1:9">
      <c r="A330" s="34"/>
      <c r="B330" s="54"/>
      <c r="C330" s="55"/>
      <c r="D330" s="56"/>
      <c r="E330" s="56"/>
      <c r="F330" s="56"/>
      <c r="G330" s="56"/>
      <c r="H330" s="56"/>
      <c r="I330" s="56"/>
    </row>
    <row r="331" spans="1:9">
      <c r="A331" s="34"/>
      <c r="B331" s="54"/>
      <c r="C331" s="55"/>
      <c r="D331" s="56"/>
      <c r="E331" s="56"/>
      <c r="F331" s="56"/>
      <c r="G331" s="56"/>
      <c r="H331" s="56"/>
      <c r="I331" s="56"/>
    </row>
    <row r="332" spans="1:9">
      <c r="A332" s="34"/>
      <c r="B332" s="54"/>
      <c r="C332" s="55"/>
      <c r="D332" s="56"/>
      <c r="E332" s="56"/>
      <c r="F332" s="56"/>
      <c r="G332" s="56"/>
      <c r="H332" s="56"/>
      <c r="I332" s="56"/>
    </row>
    <row r="333" spans="1:9">
      <c r="A333" s="34"/>
      <c r="B333" s="54"/>
      <c r="C333" s="55"/>
      <c r="D333" s="56"/>
      <c r="E333" s="56"/>
      <c r="F333" s="56"/>
      <c r="G333" s="56"/>
      <c r="H333" s="56"/>
      <c r="I333" s="56"/>
    </row>
    <row r="334" spans="1:9">
      <c r="A334" s="34"/>
      <c r="B334" s="54"/>
      <c r="C334" s="55"/>
      <c r="D334" s="56"/>
      <c r="E334" s="56"/>
      <c r="F334" s="56"/>
      <c r="G334" s="56"/>
      <c r="H334" s="56"/>
      <c r="I334" s="56"/>
    </row>
    <row r="335" spans="1:9">
      <c r="A335" s="34"/>
      <c r="B335" s="54"/>
      <c r="C335" s="55"/>
      <c r="D335" s="56"/>
      <c r="E335" s="56"/>
      <c r="F335" s="56"/>
      <c r="G335" s="56"/>
      <c r="H335" s="56"/>
      <c r="I335" s="56"/>
    </row>
    <row r="336" spans="1:9">
      <c r="A336" s="34"/>
      <c r="B336" s="54"/>
      <c r="C336" s="55"/>
      <c r="D336" s="56"/>
      <c r="E336" s="56"/>
      <c r="F336" s="56"/>
      <c r="G336" s="56"/>
      <c r="H336" s="56"/>
      <c r="I336" s="56"/>
    </row>
    <row r="337" spans="1:9">
      <c r="A337" s="34"/>
      <c r="B337" s="54"/>
      <c r="C337" s="55"/>
      <c r="D337" s="56"/>
      <c r="E337" s="56"/>
      <c r="F337" s="56"/>
      <c r="G337" s="56"/>
      <c r="H337" s="56"/>
      <c r="I337" s="56"/>
    </row>
    <row r="338" spans="1:9">
      <c r="A338" s="34"/>
      <c r="B338" s="54"/>
      <c r="C338" s="55"/>
      <c r="D338" s="56"/>
      <c r="E338" s="56"/>
      <c r="F338" s="56"/>
      <c r="G338" s="56"/>
      <c r="H338" s="56"/>
      <c r="I338" s="56"/>
    </row>
    <row r="339" spans="1:9">
      <c r="A339" s="34"/>
      <c r="B339" s="54"/>
      <c r="C339" s="55"/>
      <c r="D339" s="56"/>
      <c r="E339" s="56"/>
      <c r="F339" s="56"/>
      <c r="G339" s="56"/>
      <c r="H339" s="56"/>
      <c r="I339" s="56"/>
    </row>
    <row r="340" spans="1:9">
      <c r="A340" s="34"/>
      <c r="B340" s="54"/>
      <c r="C340" s="55"/>
      <c r="D340" s="56"/>
      <c r="E340" s="56"/>
      <c r="F340" s="56"/>
      <c r="G340" s="56"/>
      <c r="H340" s="56"/>
      <c r="I340" s="56"/>
    </row>
    <row r="341" spans="1:9">
      <c r="A341" s="34"/>
      <c r="B341" s="54"/>
      <c r="C341" s="55"/>
      <c r="D341" s="56"/>
      <c r="E341" s="56"/>
      <c r="F341" s="56"/>
      <c r="G341" s="56"/>
      <c r="H341" s="56"/>
      <c r="I341" s="56"/>
    </row>
    <row r="342" spans="1:9">
      <c r="A342" s="34"/>
      <c r="B342" s="54"/>
      <c r="C342" s="55"/>
      <c r="D342" s="56"/>
      <c r="E342" s="56"/>
      <c r="F342" s="56"/>
      <c r="G342" s="56"/>
      <c r="H342" s="56"/>
      <c r="I342" s="56"/>
    </row>
    <row r="343" spans="1:9">
      <c r="A343" s="34"/>
      <c r="B343" s="54"/>
      <c r="C343" s="55"/>
      <c r="D343" s="56"/>
      <c r="E343" s="56"/>
      <c r="F343" s="56"/>
      <c r="G343" s="56"/>
      <c r="H343" s="56"/>
      <c r="I343" s="56"/>
    </row>
    <row r="344" spans="1:9">
      <c r="A344" s="34"/>
      <c r="B344" s="54"/>
      <c r="C344" s="55"/>
      <c r="D344" s="56"/>
      <c r="E344" s="56"/>
      <c r="F344" s="56"/>
      <c r="G344" s="56"/>
      <c r="H344" s="56"/>
      <c r="I344" s="56"/>
    </row>
    <row r="345" spans="1:9">
      <c r="A345" s="34"/>
      <c r="B345" s="54"/>
      <c r="C345" s="55"/>
      <c r="D345" s="56"/>
      <c r="E345" s="56"/>
      <c r="F345" s="56"/>
      <c r="G345" s="56"/>
      <c r="H345" s="56"/>
      <c r="I345" s="56"/>
    </row>
    <row r="346" spans="1:9">
      <c r="A346" s="34"/>
      <c r="B346" s="54"/>
      <c r="C346" s="55"/>
      <c r="D346" s="56"/>
      <c r="E346" s="56"/>
      <c r="F346" s="56"/>
      <c r="G346" s="56"/>
      <c r="H346" s="56"/>
      <c r="I346" s="56"/>
    </row>
    <row r="347" spans="1:9">
      <c r="A347" s="34"/>
      <c r="B347" s="54"/>
      <c r="C347" s="55"/>
      <c r="D347" s="56"/>
      <c r="E347" s="56"/>
      <c r="F347" s="56"/>
      <c r="G347" s="56"/>
      <c r="H347" s="56"/>
      <c r="I347" s="56"/>
    </row>
    <row r="348" spans="1:9">
      <c r="A348" s="34"/>
      <c r="B348" s="54"/>
      <c r="C348" s="55"/>
      <c r="D348" s="56"/>
      <c r="E348" s="56"/>
      <c r="F348" s="56"/>
      <c r="G348" s="56"/>
      <c r="H348" s="56"/>
      <c r="I348" s="56"/>
    </row>
    <row r="349" spans="1:9">
      <c r="A349" s="34"/>
      <c r="B349" s="54"/>
      <c r="C349" s="55"/>
      <c r="D349" s="56"/>
      <c r="E349" s="56"/>
      <c r="F349" s="56"/>
      <c r="G349" s="56"/>
      <c r="H349" s="56"/>
      <c r="I349" s="56"/>
    </row>
    <row r="350" spans="1:9">
      <c r="A350" s="34"/>
      <c r="B350" s="54"/>
      <c r="C350" s="55"/>
      <c r="D350" s="56"/>
      <c r="E350" s="56"/>
      <c r="F350" s="56"/>
      <c r="G350" s="56"/>
      <c r="H350" s="56"/>
      <c r="I350" s="56"/>
    </row>
    <row r="351" spans="1:9">
      <c r="A351" s="34"/>
      <c r="B351" s="54"/>
      <c r="C351" s="55"/>
      <c r="D351" s="56"/>
      <c r="E351" s="56"/>
      <c r="F351" s="56"/>
      <c r="G351" s="56"/>
      <c r="H351" s="56"/>
      <c r="I351" s="56"/>
    </row>
    <row r="352" spans="1:9">
      <c r="A352" s="34"/>
      <c r="B352" s="54"/>
      <c r="C352" s="55"/>
      <c r="D352" s="56"/>
      <c r="E352" s="56"/>
      <c r="F352" s="56"/>
      <c r="G352" s="56"/>
      <c r="H352" s="56"/>
      <c r="I352" s="56"/>
    </row>
    <row r="353" spans="1:9">
      <c r="A353" s="34"/>
      <c r="B353" s="54"/>
      <c r="C353" s="55"/>
      <c r="D353" s="56"/>
      <c r="E353" s="56"/>
      <c r="F353" s="56"/>
      <c r="G353" s="56"/>
      <c r="H353" s="56"/>
      <c r="I353" s="56"/>
    </row>
    <row r="354" spans="1:9">
      <c r="A354" s="34"/>
      <c r="B354" s="54"/>
      <c r="C354" s="55"/>
      <c r="D354" s="56"/>
      <c r="E354" s="56"/>
      <c r="F354" s="56"/>
      <c r="G354" s="56"/>
      <c r="H354" s="56"/>
      <c r="I354" s="56"/>
    </row>
    <row r="355" spans="1:9">
      <c r="A355" s="34"/>
      <c r="B355" s="54"/>
      <c r="C355" s="55"/>
      <c r="D355" s="56"/>
      <c r="E355" s="56"/>
      <c r="F355" s="56"/>
      <c r="G355" s="56"/>
      <c r="H355" s="56"/>
      <c r="I355" s="56"/>
    </row>
    <row r="356" spans="1:9">
      <c r="A356" s="34"/>
      <c r="B356" s="54"/>
      <c r="C356" s="55"/>
      <c r="D356" s="56"/>
      <c r="E356" s="56"/>
      <c r="F356" s="56"/>
      <c r="G356" s="56"/>
      <c r="H356" s="56"/>
      <c r="I356" s="56"/>
    </row>
    <row r="357" spans="1:9">
      <c r="A357" s="34"/>
      <c r="B357" s="54"/>
      <c r="C357" s="55"/>
      <c r="D357" s="56"/>
      <c r="E357" s="56"/>
      <c r="F357" s="56"/>
      <c r="G357" s="56"/>
      <c r="H357" s="56"/>
      <c r="I357" s="56"/>
    </row>
    <row r="358" spans="1:9">
      <c r="A358" s="34"/>
      <c r="B358" s="54"/>
      <c r="C358" s="55"/>
      <c r="D358" s="56"/>
      <c r="E358" s="56"/>
      <c r="F358" s="56"/>
      <c r="G358" s="56"/>
      <c r="H358" s="56"/>
      <c r="I358" s="56"/>
    </row>
    <row r="359" spans="1:9">
      <c r="A359" s="34"/>
      <c r="B359" s="54"/>
      <c r="C359" s="55"/>
      <c r="D359" s="56"/>
      <c r="E359" s="56"/>
      <c r="F359" s="56"/>
      <c r="G359" s="56"/>
      <c r="H359" s="56"/>
      <c r="I359" s="56"/>
    </row>
    <row r="360" spans="1:9">
      <c r="A360" s="34"/>
      <c r="B360" s="54"/>
      <c r="C360" s="55"/>
      <c r="D360" s="56"/>
      <c r="E360" s="56"/>
      <c r="F360" s="56"/>
      <c r="G360" s="56"/>
      <c r="H360" s="56"/>
      <c r="I360" s="56"/>
    </row>
    <row r="361" spans="1:9">
      <c r="A361" s="34"/>
      <c r="B361" s="54"/>
      <c r="C361" s="55"/>
      <c r="D361" s="56"/>
      <c r="E361" s="56"/>
      <c r="F361" s="56"/>
      <c r="G361" s="56"/>
      <c r="H361" s="56"/>
      <c r="I361" s="56"/>
    </row>
    <row r="362" spans="1:9">
      <c r="A362" s="34"/>
      <c r="B362" s="54"/>
      <c r="C362" s="55"/>
      <c r="D362" s="56"/>
      <c r="E362" s="56"/>
      <c r="F362" s="56"/>
      <c r="G362" s="56"/>
      <c r="H362" s="56"/>
      <c r="I362" s="56"/>
    </row>
    <row r="363" spans="1:9">
      <c r="A363" s="34"/>
      <c r="B363" s="54"/>
      <c r="C363" s="55"/>
      <c r="D363" s="56"/>
      <c r="E363" s="56"/>
      <c r="F363" s="56"/>
      <c r="G363" s="56"/>
      <c r="H363" s="56"/>
      <c r="I363" s="56"/>
    </row>
    <row r="364" spans="1:9">
      <c r="A364" s="34"/>
      <c r="B364" s="54"/>
      <c r="C364" s="55"/>
      <c r="D364" s="56"/>
      <c r="E364" s="56"/>
      <c r="F364" s="56"/>
      <c r="G364" s="56"/>
      <c r="H364" s="56"/>
      <c r="I364" s="56"/>
    </row>
    <row r="365" spans="1:9">
      <c r="A365" s="34"/>
      <c r="B365" s="54"/>
      <c r="C365" s="55"/>
      <c r="D365" s="56"/>
      <c r="E365" s="56"/>
      <c r="F365" s="56"/>
      <c r="G365" s="56"/>
      <c r="H365" s="56"/>
      <c r="I365" s="56"/>
    </row>
    <row r="366" spans="1:9">
      <c r="A366" s="34"/>
      <c r="B366" s="54"/>
      <c r="C366" s="55"/>
      <c r="D366" s="56"/>
      <c r="E366" s="56"/>
      <c r="F366" s="56"/>
      <c r="G366" s="56"/>
      <c r="H366" s="56"/>
      <c r="I366" s="56"/>
    </row>
    <row r="367" spans="1:9">
      <c r="A367" s="34"/>
      <c r="B367" s="54"/>
      <c r="C367" s="55"/>
      <c r="D367" s="56"/>
      <c r="E367" s="56"/>
      <c r="F367" s="56"/>
      <c r="G367" s="56"/>
      <c r="H367" s="56"/>
      <c r="I367" s="56"/>
    </row>
    <row r="368" spans="1:9">
      <c r="A368" s="34"/>
      <c r="B368" s="54"/>
      <c r="C368" s="55"/>
      <c r="D368" s="56"/>
      <c r="E368" s="56"/>
      <c r="F368" s="56"/>
      <c r="G368" s="56"/>
      <c r="H368" s="56"/>
      <c r="I368" s="56"/>
    </row>
    <row r="369" spans="1:9">
      <c r="A369" s="34"/>
      <c r="B369" s="54"/>
      <c r="C369" s="55"/>
      <c r="D369" s="56"/>
      <c r="E369" s="56"/>
      <c r="F369" s="56"/>
      <c r="G369" s="56"/>
      <c r="H369" s="56"/>
      <c r="I369" s="56"/>
    </row>
    <row r="370" spans="1:9">
      <c r="B370" s="54"/>
      <c r="C370" s="55"/>
      <c r="D370" s="56"/>
      <c r="E370" s="56"/>
      <c r="F370" s="56"/>
      <c r="G370" s="56"/>
      <c r="H370" s="56"/>
      <c r="I370" s="56"/>
    </row>
    <row r="371" spans="1:9">
      <c r="B371" s="54"/>
      <c r="C371" s="55"/>
      <c r="D371" s="56"/>
      <c r="E371" s="56"/>
      <c r="F371" s="56"/>
      <c r="G371" s="56"/>
      <c r="H371" s="56"/>
      <c r="I371" s="56"/>
    </row>
    <row r="372" spans="1:9">
      <c r="B372" s="54"/>
      <c r="C372" s="55"/>
      <c r="D372" s="56"/>
      <c r="E372" s="56"/>
      <c r="F372" s="56"/>
      <c r="G372" s="56"/>
      <c r="H372" s="56"/>
      <c r="I372" s="56"/>
    </row>
    <row r="373" spans="1:9">
      <c r="B373" s="54"/>
      <c r="C373" s="55"/>
      <c r="D373" s="56"/>
      <c r="E373" s="56"/>
      <c r="F373" s="56"/>
      <c r="G373" s="56"/>
      <c r="H373" s="56"/>
      <c r="I373" s="56"/>
    </row>
    <row r="374" spans="1:9">
      <c r="B374" s="54"/>
      <c r="C374" s="55"/>
      <c r="D374" s="56"/>
      <c r="E374" s="56"/>
      <c r="F374" s="56"/>
      <c r="G374" s="56"/>
      <c r="H374" s="56"/>
      <c r="I374" s="56"/>
    </row>
    <row r="375" spans="1:9">
      <c r="B375" s="54"/>
      <c r="C375" s="55"/>
      <c r="D375" s="56"/>
      <c r="E375" s="56"/>
      <c r="F375" s="56"/>
      <c r="G375" s="56"/>
      <c r="H375" s="56"/>
      <c r="I375" s="56"/>
    </row>
    <row r="376" spans="1:9">
      <c r="B376" s="54"/>
      <c r="C376" s="55"/>
      <c r="D376" s="56"/>
      <c r="E376" s="56"/>
      <c r="F376" s="56"/>
      <c r="G376" s="56"/>
      <c r="H376" s="56"/>
      <c r="I376" s="56"/>
    </row>
    <row r="377" spans="1:9">
      <c r="B377" s="54"/>
      <c r="C377" s="55"/>
      <c r="D377" s="56"/>
      <c r="E377" s="56"/>
      <c r="F377" s="56"/>
      <c r="G377" s="56"/>
      <c r="H377" s="56"/>
      <c r="I377" s="56"/>
    </row>
    <row r="378" spans="1:9">
      <c r="B378" s="54"/>
      <c r="C378" s="55"/>
      <c r="D378" s="56"/>
      <c r="E378" s="56"/>
      <c r="F378" s="56"/>
      <c r="G378" s="56"/>
      <c r="H378" s="56"/>
      <c r="I378" s="56"/>
    </row>
    <row r="379" spans="1:9">
      <c r="B379" s="54"/>
      <c r="C379" s="55"/>
      <c r="D379" s="56"/>
      <c r="E379" s="56"/>
      <c r="F379" s="56"/>
      <c r="G379" s="56"/>
      <c r="H379" s="56"/>
      <c r="I379" s="56"/>
    </row>
    <row r="380" spans="1:9">
      <c r="B380" s="54"/>
      <c r="C380" s="55"/>
      <c r="D380" s="56"/>
      <c r="E380" s="56"/>
      <c r="F380" s="56"/>
      <c r="G380" s="56"/>
      <c r="H380" s="56"/>
      <c r="I380" s="56"/>
    </row>
    <row r="381" spans="1:9">
      <c r="B381" s="54"/>
      <c r="C381" s="55"/>
      <c r="D381" s="56"/>
      <c r="E381" s="56"/>
      <c r="F381" s="56"/>
      <c r="G381" s="56"/>
      <c r="H381" s="56"/>
      <c r="I381" s="56"/>
    </row>
    <row r="382" spans="1:9">
      <c r="B382" s="54"/>
      <c r="C382" s="55"/>
      <c r="D382" s="56"/>
      <c r="E382" s="56"/>
      <c r="F382" s="56"/>
      <c r="G382" s="56"/>
      <c r="H382" s="56"/>
      <c r="I382" s="56"/>
    </row>
    <row r="383" spans="1:9">
      <c r="B383" s="54"/>
      <c r="C383" s="55"/>
      <c r="D383" s="56"/>
      <c r="E383" s="56"/>
      <c r="F383" s="56"/>
      <c r="G383" s="56"/>
      <c r="H383" s="56"/>
      <c r="I383" s="56"/>
    </row>
    <row r="384" spans="1:9">
      <c r="B384" s="54"/>
      <c r="C384" s="55"/>
      <c r="D384" s="56"/>
      <c r="E384" s="56"/>
      <c r="F384" s="56"/>
      <c r="G384" s="56"/>
      <c r="H384" s="56"/>
      <c r="I384" s="56"/>
    </row>
    <row r="385" spans="2:9">
      <c r="B385" s="54"/>
      <c r="C385" s="55"/>
      <c r="D385" s="56"/>
      <c r="E385" s="56"/>
      <c r="F385" s="56"/>
      <c r="G385" s="56"/>
      <c r="H385" s="56"/>
      <c r="I385" s="56"/>
    </row>
    <row r="386" spans="2:9">
      <c r="B386" s="54"/>
      <c r="C386" s="55"/>
      <c r="D386" s="56"/>
      <c r="E386" s="56"/>
      <c r="F386" s="56"/>
      <c r="G386" s="56"/>
      <c r="H386" s="56"/>
      <c r="I386" s="56"/>
    </row>
    <row r="387" spans="2:9">
      <c r="B387" s="54"/>
      <c r="C387" s="55"/>
      <c r="D387" s="56"/>
      <c r="E387" s="56"/>
      <c r="F387" s="56"/>
      <c r="G387" s="56"/>
      <c r="H387" s="56"/>
      <c r="I387" s="56"/>
    </row>
    <row r="388" spans="2:9">
      <c r="B388" s="54"/>
      <c r="C388" s="55"/>
      <c r="D388" s="56"/>
      <c r="E388" s="56"/>
      <c r="F388" s="56"/>
      <c r="G388" s="56"/>
      <c r="H388" s="56"/>
      <c r="I388" s="56"/>
    </row>
    <row r="389" spans="2:9">
      <c r="B389" s="54"/>
      <c r="C389" s="55"/>
      <c r="D389" s="56"/>
      <c r="E389" s="56"/>
      <c r="F389" s="56"/>
      <c r="G389" s="56"/>
      <c r="H389" s="56"/>
      <c r="I389" s="56"/>
    </row>
    <row r="390" spans="2:9">
      <c r="B390" s="54"/>
      <c r="C390" s="55"/>
      <c r="D390" s="56"/>
      <c r="E390" s="56"/>
      <c r="F390" s="56"/>
      <c r="G390" s="56"/>
      <c r="H390" s="56"/>
      <c r="I390" s="56"/>
    </row>
    <row r="391" spans="2:9">
      <c r="B391" s="54"/>
      <c r="C391" s="55"/>
      <c r="D391" s="56"/>
      <c r="E391" s="56"/>
      <c r="F391" s="56"/>
      <c r="G391" s="56"/>
      <c r="H391" s="56"/>
      <c r="I391" s="56"/>
    </row>
    <row r="392" spans="2:9">
      <c r="B392" s="54"/>
      <c r="C392" s="55"/>
      <c r="D392" s="56"/>
      <c r="E392" s="56"/>
      <c r="F392" s="56"/>
      <c r="G392" s="56"/>
      <c r="H392" s="56"/>
      <c r="I392" s="56"/>
    </row>
    <row r="393" spans="2:9">
      <c r="B393" s="54"/>
      <c r="C393" s="55"/>
      <c r="D393" s="56"/>
      <c r="E393" s="56"/>
      <c r="F393" s="56"/>
      <c r="G393" s="56"/>
      <c r="H393" s="56"/>
      <c r="I393" s="56"/>
    </row>
    <row r="394" spans="2:9">
      <c r="B394" s="54"/>
      <c r="C394" s="55"/>
      <c r="D394" s="56"/>
      <c r="E394" s="56"/>
      <c r="F394" s="56"/>
      <c r="G394" s="56"/>
      <c r="H394" s="56"/>
      <c r="I394" s="56"/>
    </row>
    <row r="395" spans="2:9">
      <c r="B395" s="54"/>
      <c r="C395" s="55"/>
      <c r="D395" s="56"/>
      <c r="E395" s="56"/>
      <c r="F395" s="56"/>
      <c r="G395" s="56"/>
      <c r="H395" s="56"/>
      <c r="I395" s="56"/>
    </row>
    <row r="396" spans="2:9">
      <c r="B396" s="54"/>
      <c r="C396" s="55"/>
      <c r="D396" s="56"/>
      <c r="E396" s="56"/>
      <c r="F396" s="56"/>
      <c r="G396" s="56"/>
      <c r="H396" s="56"/>
      <c r="I396" s="56"/>
    </row>
    <row r="397" spans="2:9">
      <c r="B397" s="54"/>
      <c r="C397" s="55"/>
      <c r="D397" s="56"/>
      <c r="E397" s="56"/>
      <c r="F397" s="56"/>
      <c r="G397" s="56"/>
      <c r="H397" s="56"/>
      <c r="I397" s="56"/>
    </row>
    <row r="398" spans="2:9">
      <c r="B398" s="54"/>
      <c r="C398" s="55"/>
      <c r="D398" s="56"/>
      <c r="E398" s="56"/>
      <c r="F398" s="56"/>
      <c r="G398" s="56"/>
      <c r="H398" s="56"/>
      <c r="I398" s="56"/>
    </row>
    <row r="399" spans="2:9">
      <c r="B399" s="54"/>
      <c r="C399" s="55"/>
      <c r="D399" s="56"/>
      <c r="E399" s="56"/>
      <c r="F399" s="56"/>
      <c r="G399" s="56"/>
      <c r="H399" s="56"/>
      <c r="I399" s="56"/>
    </row>
    <row r="400" spans="2:9">
      <c r="B400" s="54"/>
      <c r="C400" s="55"/>
      <c r="D400" s="56"/>
      <c r="E400" s="56"/>
      <c r="F400" s="56"/>
      <c r="G400" s="56"/>
      <c r="H400" s="56"/>
      <c r="I400" s="56"/>
    </row>
    <row r="401" spans="2:9">
      <c r="B401" s="54"/>
      <c r="C401" s="55"/>
      <c r="D401" s="56"/>
      <c r="E401" s="56"/>
      <c r="F401" s="56"/>
      <c r="G401" s="56"/>
      <c r="H401" s="56"/>
      <c r="I401" s="56"/>
    </row>
    <row r="402" spans="2:9">
      <c r="B402" s="54"/>
      <c r="C402" s="55"/>
      <c r="D402" s="56"/>
      <c r="E402" s="56"/>
      <c r="F402" s="56"/>
      <c r="G402" s="56"/>
      <c r="H402" s="56"/>
      <c r="I402" s="56"/>
    </row>
    <row r="403" spans="2:9">
      <c r="B403" s="54"/>
      <c r="C403" s="55"/>
      <c r="D403" s="56"/>
      <c r="E403" s="56"/>
      <c r="F403" s="56"/>
      <c r="G403" s="56"/>
      <c r="H403" s="56"/>
      <c r="I403" s="56"/>
    </row>
    <row r="404" spans="2:9">
      <c r="B404" s="54"/>
      <c r="C404" s="55"/>
      <c r="D404" s="56"/>
      <c r="E404" s="56"/>
      <c r="F404" s="56"/>
      <c r="G404" s="56"/>
      <c r="H404" s="56"/>
      <c r="I404" s="56"/>
    </row>
    <row r="405" spans="2:9">
      <c r="B405" s="54"/>
      <c r="C405" s="55"/>
      <c r="D405" s="56"/>
      <c r="E405" s="56"/>
      <c r="F405" s="56"/>
      <c r="G405" s="56"/>
      <c r="H405" s="56"/>
      <c r="I405" s="56"/>
    </row>
    <row r="406" spans="2:9">
      <c r="B406" s="54"/>
      <c r="C406" s="55"/>
      <c r="D406" s="56"/>
      <c r="E406" s="56"/>
      <c r="F406" s="56"/>
      <c r="G406" s="56"/>
      <c r="H406" s="56"/>
      <c r="I406" s="56"/>
    </row>
    <row r="407" spans="2:9">
      <c r="B407" s="54"/>
      <c r="C407" s="55"/>
      <c r="D407" s="56"/>
      <c r="E407" s="56"/>
      <c r="F407" s="56"/>
      <c r="G407" s="56"/>
      <c r="H407" s="56"/>
      <c r="I407" s="56"/>
    </row>
    <row r="408" spans="2:9">
      <c r="B408" s="54"/>
      <c r="C408" s="55"/>
      <c r="D408" s="56"/>
      <c r="E408" s="56"/>
      <c r="F408" s="56"/>
      <c r="G408" s="56"/>
      <c r="H408" s="56"/>
      <c r="I408" s="56"/>
    </row>
    <row r="409" spans="2:9">
      <c r="B409" s="54"/>
      <c r="C409" s="55"/>
      <c r="D409" s="56"/>
      <c r="E409" s="56"/>
      <c r="F409" s="56"/>
      <c r="G409" s="56"/>
      <c r="H409" s="56"/>
      <c r="I409" s="56"/>
    </row>
    <row r="410" spans="2:9">
      <c r="B410" s="54"/>
      <c r="C410" s="55"/>
      <c r="D410" s="56"/>
      <c r="E410" s="56"/>
      <c r="F410" s="56"/>
      <c r="G410" s="56"/>
      <c r="H410" s="56"/>
      <c r="I410" s="56"/>
    </row>
    <row r="411" spans="2:9">
      <c r="B411" s="54"/>
      <c r="C411" s="55"/>
      <c r="D411" s="56"/>
      <c r="E411" s="56"/>
      <c r="F411" s="56"/>
      <c r="G411" s="56"/>
      <c r="H411" s="56"/>
      <c r="I411" s="56"/>
    </row>
    <row r="412" spans="2:9">
      <c r="B412" s="54"/>
      <c r="C412" s="55"/>
      <c r="D412" s="56"/>
      <c r="E412" s="56"/>
      <c r="F412" s="56"/>
      <c r="G412" s="56"/>
      <c r="H412" s="56"/>
      <c r="I412" s="56"/>
    </row>
    <row r="413" spans="2:9">
      <c r="B413" s="54"/>
      <c r="C413" s="55"/>
      <c r="D413" s="56"/>
      <c r="E413" s="56"/>
      <c r="F413" s="56"/>
      <c r="G413" s="56"/>
      <c r="H413" s="56"/>
      <c r="I413" s="56"/>
    </row>
    <row r="414" spans="2:9">
      <c r="B414" s="54"/>
      <c r="C414" s="55"/>
      <c r="D414" s="56"/>
      <c r="E414" s="56"/>
      <c r="F414" s="56"/>
      <c r="G414" s="56"/>
      <c r="H414" s="56"/>
      <c r="I414" s="56"/>
    </row>
    <row r="415" spans="2:9">
      <c r="B415" s="54"/>
      <c r="C415" s="55"/>
      <c r="D415" s="56"/>
      <c r="E415" s="56"/>
      <c r="F415" s="56"/>
      <c r="G415" s="56"/>
      <c r="H415" s="56"/>
      <c r="I415" s="56"/>
    </row>
    <row r="416" spans="2:9">
      <c r="B416" s="54"/>
      <c r="C416" s="55"/>
      <c r="D416" s="56"/>
      <c r="E416" s="56"/>
      <c r="F416" s="56"/>
      <c r="G416" s="56"/>
      <c r="H416" s="56"/>
      <c r="I416" s="56"/>
    </row>
    <row r="417" spans="2:9">
      <c r="B417" s="54"/>
      <c r="C417" s="55"/>
      <c r="D417" s="56"/>
      <c r="E417" s="56"/>
      <c r="F417" s="56"/>
      <c r="G417" s="56"/>
      <c r="H417" s="56"/>
      <c r="I417" s="56"/>
    </row>
    <row r="418" spans="2:9">
      <c r="B418" s="54"/>
      <c r="C418" s="55"/>
      <c r="D418" s="56"/>
      <c r="E418" s="56"/>
      <c r="F418" s="56"/>
      <c r="G418" s="56"/>
      <c r="H418" s="56"/>
      <c r="I418" s="56"/>
    </row>
    <row r="419" spans="2:9">
      <c r="B419" s="54"/>
      <c r="C419" s="55"/>
      <c r="D419" s="56"/>
      <c r="E419" s="56"/>
      <c r="F419" s="56"/>
      <c r="G419" s="56"/>
      <c r="H419" s="56"/>
      <c r="I419" s="56"/>
    </row>
    <row r="420" spans="2:9">
      <c r="B420" s="54"/>
      <c r="C420" s="55"/>
      <c r="D420" s="56"/>
      <c r="E420" s="56"/>
      <c r="F420" s="56"/>
      <c r="G420" s="56"/>
      <c r="H420" s="56"/>
      <c r="I420" s="56"/>
    </row>
    <row r="421" spans="2:9">
      <c r="B421" s="54"/>
      <c r="C421" s="55"/>
      <c r="D421" s="56"/>
      <c r="E421" s="56"/>
      <c r="F421" s="56"/>
      <c r="G421" s="56"/>
      <c r="H421" s="56"/>
      <c r="I421" s="56"/>
    </row>
    <row r="422" spans="2:9">
      <c r="B422" s="54"/>
      <c r="C422" s="55"/>
      <c r="D422" s="56"/>
      <c r="E422" s="56"/>
      <c r="F422" s="56"/>
      <c r="G422" s="56"/>
      <c r="H422" s="56"/>
      <c r="I422" s="56"/>
    </row>
    <row r="423" spans="2:9">
      <c r="B423" s="54"/>
      <c r="C423" s="55"/>
      <c r="D423" s="56"/>
      <c r="E423" s="56"/>
      <c r="F423" s="56"/>
      <c r="G423" s="56"/>
      <c r="H423" s="56"/>
      <c r="I423" s="56"/>
    </row>
    <row r="424" spans="2:9">
      <c r="B424" s="54"/>
      <c r="C424" s="55"/>
      <c r="D424" s="56"/>
      <c r="E424" s="56"/>
      <c r="F424" s="56"/>
      <c r="G424" s="56"/>
      <c r="H424" s="56"/>
      <c r="I424" s="56"/>
    </row>
    <row r="425" spans="2:9">
      <c r="B425" s="54"/>
      <c r="C425" s="55"/>
      <c r="D425" s="56"/>
      <c r="E425" s="56"/>
      <c r="F425" s="56"/>
      <c r="G425" s="56"/>
      <c r="H425" s="56"/>
      <c r="I425" s="56"/>
    </row>
    <row r="426" spans="2:9">
      <c r="B426" s="54"/>
      <c r="C426" s="55"/>
      <c r="D426" s="56"/>
      <c r="E426" s="56"/>
      <c r="F426" s="56"/>
      <c r="G426" s="56"/>
      <c r="H426" s="56"/>
      <c r="I426" s="56"/>
    </row>
    <row r="427" spans="2:9">
      <c r="B427" s="54"/>
      <c r="C427" s="55"/>
      <c r="D427" s="56"/>
      <c r="E427" s="56"/>
      <c r="F427" s="56"/>
      <c r="G427" s="56"/>
      <c r="H427" s="56"/>
      <c r="I427" s="56"/>
    </row>
    <row r="428" spans="2:9">
      <c r="B428" s="54"/>
      <c r="C428" s="55"/>
      <c r="D428" s="56"/>
      <c r="E428" s="56"/>
      <c r="F428" s="56"/>
      <c r="G428" s="56"/>
      <c r="H428" s="56"/>
      <c r="I428" s="56"/>
    </row>
    <row r="429" spans="2:9">
      <c r="B429" s="54"/>
      <c r="C429" s="55"/>
      <c r="D429" s="56"/>
      <c r="E429" s="56"/>
      <c r="F429" s="56"/>
      <c r="G429" s="56"/>
      <c r="H429" s="56"/>
      <c r="I429" s="56"/>
    </row>
    <row r="430" spans="2:9">
      <c r="B430" s="54"/>
      <c r="C430" s="55"/>
      <c r="D430" s="56"/>
      <c r="E430" s="56"/>
      <c r="F430" s="56"/>
      <c r="G430" s="56"/>
      <c r="H430" s="56"/>
      <c r="I430" s="56"/>
    </row>
    <row r="431" spans="2:9">
      <c r="B431" s="54"/>
      <c r="C431" s="55"/>
      <c r="D431" s="56"/>
      <c r="E431" s="56"/>
      <c r="F431" s="56"/>
      <c r="G431" s="56"/>
      <c r="H431" s="56"/>
      <c r="I431" s="56"/>
    </row>
    <row r="432" spans="2:9">
      <c r="B432" s="54"/>
      <c r="C432" s="55"/>
      <c r="D432" s="56"/>
      <c r="E432" s="56"/>
      <c r="F432" s="56"/>
      <c r="G432" s="56"/>
      <c r="H432" s="56"/>
      <c r="I432" s="56"/>
    </row>
    <row r="433" spans="2:9">
      <c r="B433" s="54"/>
      <c r="C433" s="55"/>
      <c r="D433" s="56"/>
      <c r="E433" s="56"/>
      <c r="F433" s="56"/>
      <c r="G433" s="56"/>
      <c r="H433" s="56"/>
      <c r="I433" s="56"/>
    </row>
    <row r="434" spans="2:9">
      <c r="B434" s="54"/>
      <c r="C434" s="55"/>
      <c r="D434" s="56"/>
      <c r="E434" s="56"/>
      <c r="F434" s="56"/>
      <c r="G434" s="56"/>
      <c r="H434" s="56"/>
      <c r="I434" s="56"/>
    </row>
    <row r="435" spans="2:9">
      <c r="B435" s="54"/>
      <c r="C435" s="55"/>
      <c r="D435" s="56"/>
      <c r="E435" s="56"/>
      <c r="F435" s="56"/>
      <c r="G435" s="56"/>
      <c r="H435" s="56"/>
      <c r="I435" s="56"/>
    </row>
    <row r="436" spans="2:9">
      <c r="B436" s="54"/>
      <c r="C436" s="55"/>
      <c r="D436" s="56"/>
      <c r="E436" s="56"/>
      <c r="F436" s="56"/>
      <c r="G436" s="56"/>
      <c r="H436" s="56"/>
      <c r="I436" s="56"/>
    </row>
    <row r="437" spans="2:9">
      <c r="B437" s="54"/>
      <c r="C437" s="55"/>
      <c r="D437" s="56"/>
      <c r="E437" s="56"/>
      <c r="F437" s="56"/>
      <c r="G437" s="56"/>
      <c r="H437" s="56"/>
      <c r="I437" s="56"/>
    </row>
    <row r="438" spans="2:9">
      <c r="B438" s="54"/>
      <c r="C438" s="55"/>
      <c r="D438" s="56"/>
      <c r="E438" s="56"/>
      <c r="F438" s="56"/>
      <c r="G438" s="56"/>
      <c r="H438" s="56"/>
      <c r="I438" s="56"/>
    </row>
    <row r="439" spans="2:9">
      <c r="B439" s="54"/>
      <c r="C439" s="55"/>
      <c r="D439" s="56"/>
      <c r="E439" s="56"/>
      <c r="F439" s="56"/>
      <c r="G439" s="56"/>
      <c r="H439" s="56"/>
      <c r="I439" s="56"/>
    </row>
    <row r="440" spans="2:9">
      <c r="B440" s="54"/>
      <c r="C440" s="55"/>
      <c r="D440" s="56"/>
      <c r="E440" s="56"/>
      <c r="F440" s="56"/>
      <c r="G440" s="56"/>
      <c r="H440" s="56"/>
      <c r="I440" s="56"/>
    </row>
    <row r="441" spans="2:9">
      <c r="B441" s="54"/>
      <c r="C441" s="55"/>
      <c r="D441" s="56"/>
      <c r="E441" s="56"/>
      <c r="F441" s="56"/>
      <c r="G441" s="56"/>
      <c r="H441" s="56"/>
      <c r="I441" s="56"/>
    </row>
    <row r="442" spans="2:9">
      <c r="B442" s="54"/>
      <c r="C442" s="55"/>
      <c r="D442" s="56"/>
      <c r="E442" s="56"/>
      <c r="F442" s="56"/>
      <c r="G442" s="56"/>
      <c r="H442" s="56"/>
      <c r="I442" s="56"/>
    </row>
    <row r="443" spans="2:9">
      <c r="B443" s="54"/>
      <c r="C443" s="55"/>
      <c r="D443" s="56"/>
      <c r="E443" s="56"/>
      <c r="F443" s="56"/>
      <c r="G443" s="56"/>
      <c r="H443" s="56"/>
      <c r="I443" s="56"/>
    </row>
    <row r="444" spans="2:9">
      <c r="B444" s="54"/>
      <c r="C444" s="55"/>
      <c r="D444" s="56"/>
      <c r="E444" s="56"/>
      <c r="F444" s="56"/>
      <c r="G444" s="56"/>
      <c r="H444" s="56"/>
      <c r="I444" s="56"/>
    </row>
    <row r="445" spans="2:9">
      <c r="B445" s="54"/>
      <c r="C445" s="55"/>
      <c r="D445" s="56"/>
      <c r="E445" s="56"/>
      <c r="F445" s="56"/>
      <c r="G445" s="56"/>
      <c r="H445" s="56"/>
      <c r="I445" s="56"/>
    </row>
    <row r="446" spans="2:9">
      <c r="B446" s="54"/>
      <c r="C446" s="55"/>
      <c r="D446" s="56"/>
      <c r="E446" s="56"/>
      <c r="F446" s="56"/>
      <c r="G446" s="56"/>
      <c r="H446" s="56"/>
      <c r="I446" s="56"/>
    </row>
    <row r="447" spans="2:9">
      <c r="B447" s="54"/>
      <c r="C447" s="55"/>
      <c r="D447" s="56"/>
      <c r="E447" s="56"/>
      <c r="F447" s="56"/>
      <c r="G447" s="56"/>
      <c r="H447" s="56"/>
      <c r="I447" s="56"/>
    </row>
    <row r="448" spans="2:9">
      <c r="B448" s="54"/>
      <c r="C448" s="55"/>
      <c r="D448" s="56"/>
      <c r="E448" s="56"/>
      <c r="F448" s="56"/>
      <c r="G448" s="56"/>
      <c r="H448" s="56"/>
      <c r="I448" s="56"/>
    </row>
    <row r="449" spans="2:9">
      <c r="B449" s="54"/>
      <c r="C449" s="55"/>
      <c r="D449" s="56"/>
      <c r="E449" s="56"/>
      <c r="F449" s="56"/>
      <c r="G449" s="56"/>
      <c r="H449" s="56"/>
      <c r="I449" s="56"/>
    </row>
    <row r="450" spans="2:9">
      <c r="B450" s="54"/>
      <c r="C450" s="55"/>
      <c r="D450" s="56"/>
      <c r="E450" s="56"/>
      <c r="F450" s="56"/>
      <c r="G450" s="56"/>
      <c r="H450" s="56"/>
      <c r="I450" s="56"/>
    </row>
    <row r="451" spans="2:9">
      <c r="B451" s="54"/>
      <c r="C451" s="55"/>
      <c r="D451" s="56"/>
      <c r="E451" s="56"/>
      <c r="F451" s="56"/>
      <c r="G451" s="56"/>
      <c r="H451" s="56"/>
      <c r="I451" s="56"/>
    </row>
    <row r="452" spans="2:9">
      <c r="B452" s="54"/>
      <c r="C452" s="55"/>
      <c r="D452" s="56"/>
      <c r="E452" s="56"/>
      <c r="F452" s="56"/>
      <c r="G452" s="56"/>
      <c r="H452" s="56"/>
      <c r="I452" s="56"/>
    </row>
    <row r="453" spans="2:9">
      <c r="B453" s="54"/>
      <c r="C453" s="55"/>
      <c r="D453" s="56"/>
      <c r="E453" s="56"/>
      <c r="F453" s="56"/>
      <c r="G453" s="56"/>
      <c r="H453" s="56"/>
      <c r="I453" s="56"/>
    </row>
    <row r="454" spans="2:9">
      <c r="B454" s="54"/>
      <c r="C454" s="55"/>
      <c r="D454" s="56"/>
      <c r="E454" s="56"/>
      <c r="F454" s="56"/>
      <c r="G454" s="56"/>
      <c r="H454" s="56"/>
      <c r="I454" s="56"/>
    </row>
    <row r="455" spans="2:9">
      <c r="B455" s="54"/>
      <c r="C455" s="55"/>
      <c r="D455" s="56"/>
      <c r="E455" s="56"/>
      <c r="F455" s="56"/>
      <c r="G455" s="56"/>
      <c r="H455" s="56"/>
      <c r="I455" s="56"/>
    </row>
    <row r="456" spans="2:9">
      <c r="B456" s="54"/>
      <c r="C456" s="55"/>
      <c r="D456" s="56"/>
      <c r="E456" s="56"/>
      <c r="F456" s="56"/>
      <c r="G456" s="56"/>
      <c r="H456" s="56"/>
      <c r="I456" s="56"/>
    </row>
    <row r="457" spans="2:9">
      <c r="B457" s="54"/>
      <c r="C457" s="55"/>
      <c r="D457" s="56"/>
      <c r="E457" s="56"/>
      <c r="F457" s="56"/>
      <c r="G457" s="56"/>
      <c r="H457" s="56"/>
      <c r="I457" s="56"/>
    </row>
    <row r="458" spans="2:9">
      <c r="B458" s="54"/>
      <c r="C458" s="55"/>
      <c r="D458" s="56"/>
      <c r="E458" s="56"/>
      <c r="F458" s="56"/>
      <c r="G458" s="56"/>
      <c r="H458" s="56"/>
      <c r="I458" s="56"/>
    </row>
    <row r="459" spans="2:9">
      <c r="B459" s="54"/>
      <c r="C459" s="55"/>
      <c r="D459" s="56"/>
      <c r="E459" s="56"/>
      <c r="F459" s="56"/>
      <c r="G459" s="56"/>
      <c r="H459" s="56"/>
      <c r="I459" s="56"/>
    </row>
    <row r="460" spans="2:9">
      <c r="B460" s="54"/>
      <c r="C460" s="55"/>
      <c r="D460" s="56"/>
      <c r="E460" s="56"/>
      <c r="F460" s="56"/>
      <c r="G460" s="56"/>
      <c r="H460" s="56"/>
      <c r="I460" s="56"/>
    </row>
    <row r="461" spans="2:9">
      <c r="B461" s="54"/>
      <c r="C461" s="55"/>
      <c r="D461" s="56"/>
      <c r="E461" s="56"/>
      <c r="F461" s="56"/>
      <c r="G461" s="56"/>
      <c r="H461" s="56"/>
      <c r="I461" s="56"/>
    </row>
    <row r="462" spans="2:9">
      <c r="B462" s="54"/>
      <c r="C462" s="55"/>
      <c r="D462" s="56"/>
      <c r="E462" s="56"/>
      <c r="F462" s="56"/>
      <c r="G462" s="56"/>
      <c r="H462" s="56"/>
      <c r="I462" s="56"/>
    </row>
    <row r="463" spans="2:9">
      <c r="B463" s="54"/>
      <c r="C463" s="55"/>
      <c r="D463" s="56"/>
      <c r="E463" s="56"/>
      <c r="F463" s="56"/>
      <c r="G463" s="56"/>
      <c r="H463" s="56"/>
      <c r="I463" s="56"/>
    </row>
    <row r="464" spans="2:9">
      <c r="B464" s="54"/>
      <c r="C464" s="55"/>
      <c r="D464" s="56"/>
      <c r="E464" s="56"/>
      <c r="F464" s="56"/>
      <c r="G464" s="56"/>
      <c r="H464" s="56"/>
      <c r="I464" s="56"/>
    </row>
    <row r="465" spans="2:9">
      <c r="B465" s="54"/>
      <c r="C465" s="55"/>
      <c r="D465" s="56"/>
      <c r="E465" s="56"/>
      <c r="F465" s="56"/>
      <c r="G465" s="56"/>
      <c r="H465" s="56"/>
      <c r="I465" s="56"/>
    </row>
    <row r="466" spans="2:9">
      <c r="B466" s="54"/>
      <c r="C466" s="55"/>
      <c r="D466" s="56"/>
      <c r="E466" s="56"/>
      <c r="F466" s="56"/>
      <c r="G466" s="56"/>
      <c r="H466" s="56"/>
      <c r="I466" s="56"/>
    </row>
    <row r="467" spans="2:9">
      <c r="B467" s="54"/>
      <c r="C467" s="55"/>
      <c r="D467" s="56"/>
      <c r="E467" s="56"/>
      <c r="F467" s="56"/>
      <c r="G467" s="56"/>
      <c r="H467" s="56"/>
      <c r="I467" s="56"/>
    </row>
    <row r="468" spans="2:9">
      <c r="B468" s="54"/>
      <c r="C468" s="55"/>
      <c r="D468" s="56"/>
      <c r="E468" s="56"/>
      <c r="F468" s="56"/>
      <c r="G468" s="56"/>
      <c r="H468" s="56"/>
      <c r="I468" s="56"/>
    </row>
    <row r="469" spans="2:9">
      <c r="B469" s="54"/>
      <c r="C469" s="55"/>
      <c r="D469" s="56"/>
      <c r="E469" s="56"/>
      <c r="F469" s="56"/>
      <c r="G469" s="56"/>
      <c r="H469" s="56"/>
      <c r="I469" s="56"/>
    </row>
    <row r="470" spans="2:9">
      <c r="B470" s="54"/>
      <c r="C470" s="55"/>
      <c r="D470" s="56"/>
      <c r="E470" s="56"/>
      <c r="F470" s="56"/>
      <c r="G470" s="56"/>
      <c r="H470" s="56"/>
      <c r="I470" s="56"/>
    </row>
    <row r="471" spans="2:9">
      <c r="B471" s="54"/>
      <c r="C471" s="55"/>
      <c r="D471" s="56"/>
      <c r="E471" s="56"/>
      <c r="F471" s="56"/>
      <c r="G471" s="56"/>
      <c r="H471" s="56"/>
      <c r="I471" s="56"/>
    </row>
    <row r="472" spans="2:9">
      <c r="B472" s="54"/>
      <c r="C472" s="55"/>
      <c r="D472" s="56"/>
      <c r="E472" s="56"/>
      <c r="F472" s="56"/>
      <c r="G472" s="56"/>
      <c r="H472" s="56"/>
      <c r="I472" s="56"/>
    </row>
    <row r="473" spans="2:9">
      <c r="B473" s="54"/>
      <c r="C473" s="55"/>
      <c r="D473" s="56"/>
      <c r="E473" s="56"/>
      <c r="F473" s="56"/>
      <c r="G473" s="56"/>
      <c r="H473" s="56"/>
      <c r="I473" s="56"/>
    </row>
    <row r="474" spans="2:9">
      <c r="B474" s="54"/>
      <c r="C474" s="55"/>
      <c r="D474" s="56"/>
      <c r="E474" s="56"/>
      <c r="F474" s="56"/>
      <c r="G474" s="56"/>
      <c r="H474" s="56"/>
      <c r="I474" s="56"/>
    </row>
    <row r="475" spans="2:9">
      <c r="B475" s="54"/>
      <c r="C475" s="55"/>
      <c r="D475" s="56"/>
      <c r="E475" s="56"/>
      <c r="F475" s="56"/>
      <c r="G475" s="56"/>
      <c r="H475" s="56"/>
      <c r="I475" s="56"/>
    </row>
    <row r="476" spans="2:9">
      <c r="B476" s="54"/>
      <c r="C476" s="55"/>
      <c r="D476" s="56"/>
      <c r="E476" s="56"/>
      <c r="F476" s="56"/>
      <c r="G476" s="56"/>
      <c r="H476" s="56"/>
      <c r="I476" s="56"/>
    </row>
    <row r="477" spans="2:9">
      <c r="B477" s="54"/>
      <c r="C477" s="55"/>
      <c r="D477" s="56"/>
      <c r="E477" s="56"/>
      <c r="F477" s="56"/>
      <c r="G477" s="56"/>
      <c r="H477" s="56"/>
      <c r="I477" s="56"/>
    </row>
    <row r="478" spans="2:9">
      <c r="B478" s="54"/>
      <c r="C478" s="55"/>
      <c r="D478" s="56"/>
      <c r="E478" s="56"/>
      <c r="F478" s="56"/>
      <c r="G478" s="56"/>
      <c r="H478" s="56"/>
      <c r="I478" s="56"/>
    </row>
    <row r="479" spans="2:9">
      <c r="B479" s="54"/>
      <c r="C479" s="55"/>
      <c r="D479" s="56"/>
      <c r="E479" s="56"/>
      <c r="F479" s="56"/>
      <c r="G479" s="56"/>
      <c r="H479" s="56"/>
      <c r="I479" s="56"/>
    </row>
    <row r="480" spans="2:9">
      <c r="B480" s="54"/>
      <c r="C480" s="55"/>
      <c r="D480" s="56"/>
      <c r="E480" s="56"/>
      <c r="F480" s="56"/>
      <c r="G480" s="56"/>
      <c r="H480" s="56"/>
      <c r="I480" s="56"/>
    </row>
    <row r="481" spans="2:9">
      <c r="B481" s="54"/>
      <c r="C481" s="55"/>
      <c r="D481" s="56"/>
      <c r="E481" s="56"/>
      <c r="F481" s="56"/>
      <c r="G481" s="56"/>
      <c r="H481" s="56"/>
      <c r="I481" s="56"/>
    </row>
    <row r="482" spans="2:9">
      <c r="B482" s="54"/>
      <c r="C482" s="55"/>
      <c r="D482" s="56"/>
      <c r="E482" s="56"/>
      <c r="F482" s="56"/>
      <c r="G482" s="56"/>
      <c r="H482" s="56"/>
      <c r="I482" s="56"/>
    </row>
    <row r="483" spans="2:9">
      <c r="B483" s="54"/>
      <c r="C483" s="55"/>
      <c r="D483" s="56"/>
      <c r="E483" s="56"/>
      <c r="F483" s="56"/>
      <c r="G483" s="56"/>
      <c r="H483" s="56"/>
      <c r="I483" s="56"/>
    </row>
    <row r="484" spans="2:9">
      <c r="B484" s="54"/>
      <c r="C484" s="55"/>
      <c r="D484" s="56"/>
      <c r="E484" s="56"/>
      <c r="F484" s="56"/>
      <c r="G484" s="56"/>
      <c r="H484" s="56"/>
      <c r="I484" s="56"/>
    </row>
    <row r="485" spans="2:9">
      <c r="B485" s="54"/>
      <c r="C485" s="55"/>
      <c r="D485" s="56"/>
      <c r="E485" s="56"/>
      <c r="F485" s="56"/>
      <c r="G485" s="56"/>
      <c r="H485" s="56"/>
      <c r="I485" s="56"/>
    </row>
    <row r="486" spans="2:9">
      <c r="B486" s="54"/>
      <c r="C486" s="55"/>
      <c r="D486" s="56"/>
      <c r="E486" s="56"/>
      <c r="F486" s="56"/>
      <c r="G486" s="56"/>
      <c r="H486" s="56"/>
      <c r="I486" s="56"/>
    </row>
    <row r="487" spans="2:9">
      <c r="B487" s="54"/>
      <c r="C487" s="55"/>
      <c r="D487" s="56"/>
      <c r="E487" s="56"/>
      <c r="F487" s="56"/>
      <c r="G487" s="56"/>
      <c r="H487" s="56"/>
      <c r="I487" s="56"/>
    </row>
    <row r="488" spans="2:9">
      <c r="B488" s="54"/>
      <c r="C488" s="55"/>
      <c r="D488" s="56"/>
      <c r="E488" s="56"/>
      <c r="F488" s="56"/>
      <c r="G488" s="56"/>
      <c r="H488" s="56"/>
      <c r="I488" s="56"/>
    </row>
    <row r="489" spans="2:9">
      <c r="B489" s="54"/>
      <c r="C489" s="55"/>
      <c r="D489" s="56"/>
      <c r="E489" s="56"/>
      <c r="F489" s="56"/>
      <c r="G489" s="56"/>
      <c r="H489" s="56"/>
      <c r="I489" s="56"/>
    </row>
    <row r="490" spans="2:9">
      <c r="B490" s="54"/>
      <c r="C490" s="55"/>
      <c r="D490" s="56"/>
      <c r="E490" s="56"/>
      <c r="F490" s="56"/>
      <c r="G490" s="56"/>
      <c r="H490" s="56"/>
      <c r="I490" s="56"/>
    </row>
    <row r="491" spans="2:9">
      <c r="B491" s="54"/>
      <c r="C491" s="55"/>
      <c r="D491" s="56"/>
      <c r="E491" s="56"/>
      <c r="F491" s="56"/>
      <c r="G491" s="56"/>
      <c r="H491" s="56"/>
      <c r="I491" s="56"/>
    </row>
    <row r="492" spans="2:9">
      <c r="B492" s="54"/>
      <c r="C492" s="55"/>
      <c r="D492" s="56"/>
      <c r="E492" s="56"/>
      <c r="F492" s="56"/>
      <c r="G492" s="56"/>
      <c r="H492" s="56"/>
      <c r="I492" s="56"/>
    </row>
    <row r="493" spans="2:9">
      <c r="B493" s="54"/>
      <c r="C493" s="55"/>
      <c r="D493" s="56"/>
      <c r="E493" s="56"/>
      <c r="F493" s="56"/>
      <c r="G493" s="56"/>
      <c r="H493" s="56"/>
      <c r="I493" s="56"/>
    </row>
    <row r="494" spans="2:9">
      <c r="B494" s="54"/>
      <c r="C494" s="55"/>
      <c r="D494" s="56"/>
      <c r="E494" s="56"/>
      <c r="F494" s="56"/>
      <c r="G494" s="56"/>
      <c r="H494" s="56"/>
      <c r="I494" s="56"/>
    </row>
    <row r="495" spans="2:9">
      <c r="B495" s="54"/>
      <c r="C495" s="55"/>
      <c r="D495" s="56"/>
      <c r="E495" s="56"/>
      <c r="F495" s="56"/>
      <c r="G495" s="56"/>
      <c r="H495" s="56"/>
      <c r="I495" s="56"/>
    </row>
    <row r="496" spans="2:9">
      <c r="B496" s="54"/>
      <c r="C496" s="55"/>
      <c r="D496" s="56"/>
      <c r="E496" s="56"/>
      <c r="F496" s="56"/>
      <c r="G496" s="56"/>
      <c r="H496" s="56"/>
      <c r="I496" s="56"/>
    </row>
    <row r="497" spans="2:9">
      <c r="B497" s="54"/>
      <c r="C497" s="55"/>
      <c r="D497" s="56"/>
      <c r="E497" s="56"/>
      <c r="F497" s="56"/>
      <c r="G497" s="56"/>
      <c r="H497" s="56"/>
      <c r="I497" s="56"/>
    </row>
    <row r="498" spans="2:9">
      <c r="B498" s="54"/>
      <c r="C498" s="55"/>
      <c r="D498" s="56"/>
      <c r="E498" s="56"/>
      <c r="F498" s="56"/>
      <c r="G498" s="56"/>
      <c r="H498" s="56"/>
      <c r="I498" s="56"/>
    </row>
    <row r="499" spans="2:9">
      <c r="B499" s="54"/>
      <c r="C499" s="55"/>
      <c r="D499" s="56"/>
      <c r="E499" s="56"/>
      <c r="F499" s="56"/>
      <c r="G499" s="56"/>
      <c r="H499" s="56"/>
      <c r="I499" s="56"/>
    </row>
    <row r="500" spans="2:9">
      <c r="B500" s="54"/>
      <c r="C500" s="55"/>
      <c r="D500" s="56"/>
      <c r="E500" s="56"/>
      <c r="F500" s="56"/>
      <c r="G500" s="56"/>
      <c r="H500" s="56"/>
      <c r="I500" s="56"/>
    </row>
    <row r="501" spans="2:9">
      <c r="B501" s="54"/>
      <c r="C501" s="55"/>
      <c r="D501" s="56"/>
      <c r="E501" s="56"/>
      <c r="F501" s="56"/>
      <c r="G501" s="56"/>
      <c r="H501" s="56"/>
      <c r="I501" s="56"/>
    </row>
    <row r="502" spans="2:9">
      <c r="B502" s="54"/>
      <c r="C502" s="55"/>
      <c r="D502" s="56"/>
      <c r="E502" s="56"/>
      <c r="F502" s="56"/>
      <c r="G502" s="56"/>
      <c r="H502" s="56"/>
      <c r="I502" s="56"/>
    </row>
    <row r="503" spans="2:9">
      <c r="B503" s="54"/>
      <c r="C503" s="55"/>
      <c r="D503" s="56"/>
      <c r="E503" s="56"/>
      <c r="F503" s="56"/>
      <c r="G503" s="56"/>
      <c r="H503" s="56"/>
      <c r="I503" s="56"/>
    </row>
    <row r="504" spans="2:9">
      <c r="B504" s="54"/>
      <c r="C504" s="55"/>
      <c r="D504" s="56"/>
      <c r="E504" s="56"/>
      <c r="F504" s="56"/>
      <c r="G504" s="56"/>
      <c r="H504" s="56"/>
      <c r="I504" s="56"/>
    </row>
    <row r="505" spans="2:9">
      <c r="B505" s="54"/>
      <c r="C505" s="55"/>
      <c r="D505" s="56"/>
      <c r="E505" s="56"/>
      <c r="F505" s="56"/>
      <c r="G505" s="56"/>
      <c r="H505" s="56"/>
      <c r="I505" s="56"/>
    </row>
    <row r="506" spans="2:9">
      <c r="B506" s="54"/>
      <c r="C506" s="55"/>
      <c r="D506" s="56"/>
      <c r="E506" s="56"/>
      <c r="F506" s="56"/>
      <c r="G506" s="56"/>
      <c r="H506" s="56"/>
      <c r="I506" s="56"/>
    </row>
    <row r="507" spans="2:9">
      <c r="B507" s="54"/>
      <c r="C507" s="55"/>
      <c r="D507" s="56"/>
      <c r="E507" s="56"/>
      <c r="F507" s="56"/>
      <c r="G507" s="56"/>
      <c r="H507" s="56"/>
      <c r="I507" s="56"/>
    </row>
    <row r="508" spans="2:9">
      <c r="B508" s="54"/>
      <c r="C508" s="55"/>
      <c r="D508" s="56"/>
      <c r="E508" s="56"/>
      <c r="F508" s="56"/>
      <c r="G508" s="56"/>
      <c r="H508" s="56"/>
      <c r="I508" s="56"/>
    </row>
    <row r="509" spans="2:9">
      <c r="B509" s="54"/>
      <c r="C509" s="55"/>
      <c r="D509" s="56"/>
      <c r="E509" s="56"/>
      <c r="F509" s="56"/>
      <c r="G509" s="56"/>
      <c r="H509" s="56"/>
      <c r="I509" s="56"/>
    </row>
    <row r="510" spans="2:9">
      <c r="B510" s="54"/>
      <c r="C510" s="55"/>
      <c r="D510" s="56"/>
      <c r="E510" s="56"/>
      <c r="F510" s="56"/>
      <c r="G510" s="56"/>
      <c r="H510" s="56"/>
      <c r="I510" s="56"/>
    </row>
    <row r="511" spans="2:9">
      <c r="B511" s="54"/>
      <c r="C511" s="55"/>
      <c r="D511" s="56"/>
      <c r="E511" s="56"/>
      <c r="F511" s="56"/>
      <c r="G511" s="56"/>
      <c r="H511" s="56"/>
      <c r="I511" s="56"/>
    </row>
    <row r="512" spans="2:9">
      <c r="B512" s="54"/>
      <c r="C512" s="55"/>
      <c r="D512" s="56"/>
      <c r="E512" s="56"/>
      <c r="F512" s="56"/>
      <c r="G512" s="56"/>
      <c r="H512" s="56"/>
      <c r="I512" s="56"/>
    </row>
    <row r="513" spans="2:9">
      <c r="B513" s="54"/>
      <c r="C513" s="55"/>
      <c r="D513" s="56"/>
      <c r="E513" s="56"/>
      <c r="F513" s="56"/>
      <c r="G513" s="56"/>
      <c r="H513" s="56"/>
      <c r="I513" s="56"/>
    </row>
    <row r="514" spans="2:9">
      <c r="B514" s="54"/>
      <c r="C514" s="55"/>
      <c r="D514" s="56"/>
      <c r="E514" s="56"/>
      <c r="F514" s="56"/>
      <c r="G514" s="56"/>
      <c r="H514" s="56"/>
      <c r="I514" s="56"/>
    </row>
    <row r="515" spans="2:9">
      <c r="B515" s="54"/>
      <c r="C515" s="55"/>
      <c r="D515" s="56"/>
      <c r="E515" s="56"/>
      <c r="F515" s="56"/>
      <c r="G515" s="56"/>
      <c r="H515" s="56"/>
      <c r="I515" s="56"/>
    </row>
    <row r="516" spans="2:9">
      <c r="B516" s="54"/>
      <c r="C516" s="55"/>
      <c r="D516" s="56"/>
      <c r="E516" s="56"/>
      <c r="F516" s="56"/>
      <c r="G516" s="56"/>
      <c r="H516" s="56"/>
      <c r="I516" s="56"/>
    </row>
    <row r="517" spans="2:9">
      <c r="B517" s="54"/>
      <c r="C517" s="55"/>
      <c r="D517" s="56"/>
      <c r="E517" s="56"/>
      <c r="F517" s="56"/>
      <c r="G517" s="56"/>
      <c r="H517" s="56"/>
      <c r="I517" s="56"/>
    </row>
    <row r="518" spans="2:9">
      <c r="B518" s="54"/>
      <c r="C518" s="55"/>
      <c r="D518" s="56"/>
      <c r="E518" s="56"/>
      <c r="F518" s="56"/>
      <c r="G518" s="56"/>
      <c r="H518" s="56"/>
      <c r="I518" s="56"/>
    </row>
    <row r="519" spans="2:9">
      <c r="B519" s="54"/>
      <c r="C519" s="55"/>
      <c r="D519" s="56"/>
      <c r="E519" s="56"/>
      <c r="F519" s="56"/>
      <c r="G519" s="56"/>
      <c r="H519" s="56"/>
      <c r="I519" s="56"/>
    </row>
    <row r="520" spans="2:9">
      <c r="B520" s="54"/>
      <c r="C520" s="55"/>
      <c r="D520" s="56"/>
      <c r="E520" s="56"/>
      <c r="F520" s="56"/>
      <c r="G520" s="56"/>
      <c r="H520" s="56"/>
      <c r="I520" s="56"/>
    </row>
    <row r="521" spans="2:9">
      <c r="B521" s="54"/>
      <c r="C521" s="55"/>
      <c r="D521" s="56"/>
      <c r="E521" s="56"/>
      <c r="F521" s="56"/>
      <c r="G521" s="56"/>
      <c r="H521" s="56"/>
      <c r="I521" s="56"/>
    </row>
    <row r="522" spans="2:9">
      <c r="B522" s="54"/>
      <c r="C522" s="55"/>
      <c r="D522" s="56"/>
      <c r="E522" s="56"/>
      <c r="F522" s="56"/>
      <c r="G522" s="56"/>
      <c r="H522" s="56"/>
      <c r="I522" s="56"/>
    </row>
    <row r="523" spans="2:9">
      <c r="B523" s="54"/>
      <c r="C523" s="55"/>
      <c r="D523" s="56"/>
      <c r="E523" s="56"/>
      <c r="F523" s="56"/>
      <c r="G523" s="56"/>
      <c r="H523" s="56"/>
      <c r="I523" s="56"/>
    </row>
    <row r="524" spans="2:9">
      <c r="B524" s="54"/>
      <c r="C524" s="55"/>
      <c r="D524" s="56"/>
      <c r="E524" s="56"/>
      <c r="F524" s="56"/>
      <c r="G524" s="56"/>
      <c r="H524" s="56"/>
      <c r="I524" s="56"/>
    </row>
    <row r="525" spans="2:9">
      <c r="B525" s="54"/>
      <c r="C525" s="55"/>
      <c r="D525" s="56"/>
      <c r="E525" s="56"/>
      <c r="F525" s="56"/>
      <c r="G525" s="56"/>
      <c r="H525" s="56"/>
      <c r="I525" s="56"/>
    </row>
    <row r="526" spans="2:9">
      <c r="B526" s="54"/>
      <c r="C526" s="55"/>
      <c r="D526" s="56"/>
      <c r="E526" s="56"/>
      <c r="F526" s="56"/>
      <c r="G526" s="56"/>
      <c r="H526" s="56"/>
      <c r="I526" s="56"/>
    </row>
    <row r="527" spans="2:9">
      <c r="B527" s="54"/>
      <c r="C527" s="55"/>
      <c r="D527" s="56"/>
      <c r="E527" s="56"/>
      <c r="F527" s="56"/>
      <c r="G527" s="56"/>
      <c r="H527" s="56"/>
      <c r="I527" s="56"/>
    </row>
    <row r="528" spans="2:9">
      <c r="B528" s="54"/>
      <c r="C528" s="55"/>
      <c r="D528" s="56"/>
      <c r="E528" s="56"/>
      <c r="F528" s="56"/>
      <c r="G528" s="56"/>
      <c r="H528" s="56"/>
      <c r="I528" s="56"/>
    </row>
    <row r="529" spans="2:9">
      <c r="B529" s="54"/>
      <c r="C529" s="55"/>
      <c r="D529" s="56"/>
      <c r="E529" s="56"/>
      <c r="F529" s="56"/>
      <c r="G529" s="56"/>
      <c r="H529" s="56"/>
      <c r="I529" s="56"/>
    </row>
    <row r="530" spans="2:9">
      <c r="B530" s="54"/>
      <c r="C530" s="55"/>
      <c r="D530" s="56"/>
      <c r="E530" s="56"/>
      <c r="F530" s="56"/>
      <c r="G530" s="56"/>
      <c r="H530" s="56"/>
      <c r="I530" s="56"/>
    </row>
    <row r="531" spans="2:9">
      <c r="B531" s="54"/>
      <c r="C531" s="55"/>
      <c r="D531" s="56"/>
      <c r="E531" s="56"/>
      <c r="F531" s="56"/>
      <c r="G531" s="56"/>
      <c r="H531" s="56"/>
      <c r="I531" s="56"/>
    </row>
    <row r="532" spans="2:9">
      <c r="B532" s="54"/>
      <c r="C532" s="55"/>
      <c r="D532" s="56"/>
      <c r="E532" s="56"/>
      <c r="F532" s="56"/>
      <c r="G532" s="56"/>
      <c r="H532" s="56"/>
      <c r="I532" s="56"/>
    </row>
    <row r="533" spans="2:9">
      <c r="B533" s="54"/>
      <c r="C533" s="55"/>
      <c r="D533" s="56"/>
      <c r="E533" s="56"/>
      <c r="F533" s="56"/>
      <c r="G533" s="56"/>
      <c r="H533" s="56"/>
      <c r="I533" s="56"/>
    </row>
    <row r="534" spans="2:9">
      <c r="B534" s="54"/>
      <c r="C534" s="55"/>
      <c r="D534" s="56"/>
      <c r="E534" s="56"/>
      <c r="F534" s="56"/>
      <c r="G534" s="56"/>
      <c r="H534" s="56"/>
      <c r="I534" s="56"/>
    </row>
    <row r="535" spans="2:9">
      <c r="B535" s="54"/>
      <c r="C535" s="55"/>
      <c r="D535" s="56"/>
      <c r="E535" s="56"/>
      <c r="F535" s="56"/>
      <c r="G535" s="56"/>
      <c r="H535" s="56"/>
      <c r="I535" s="56"/>
    </row>
    <row r="536" spans="2:9">
      <c r="B536" s="54"/>
      <c r="C536" s="55"/>
      <c r="D536" s="56"/>
      <c r="E536" s="56"/>
      <c r="F536" s="56"/>
      <c r="G536" s="56"/>
      <c r="H536" s="56"/>
      <c r="I536" s="56"/>
    </row>
    <row r="537" spans="2:9">
      <c r="B537" s="54"/>
      <c r="C537" s="55"/>
      <c r="D537" s="56"/>
      <c r="E537" s="56"/>
      <c r="F537" s="56"/>
      <c r="G537" s="56"/>
      <c r="H537" s="56"/>
      <c r="I537" s="56"/>
    </row>
    <row r="538" spans="2:9">
      <c r="B538" s="54"/>
      <c r="C538" s="55"/>
      <c r="D538" s="56"/>
      <c r="E538" s="56"/>
      <c r="F538" s="56"/>
      <c r="G538" s="56"/>
      <c r="H538" s="56"/>
      <c r="I538" s="56"/>
    </row>
    <row r="539" spans="2:9">
      <c r="B539" s="54"/>
      <c r="C539" s="55"/>
      <c r="D539" s="56"/>
      <c r="E539" s="56"/>
      <c r="F539" s="56"/>
      <c r="G539" s="56"/>
      <c r="H539" s="56"/>
      <c r="I539" s="56"/>
    </row>
    <row r="540" spans="2:9">
      <c r="B540" s="54"/>
      <c r="C540" s="55"/>
      <c r="D540" s="56"/>
      <c r="E540" s="56"/>
      <c r="F540" s="56"/>
      <c r="G540" s="56"/>
      <c r="H540" s="56"/>
      <c r="I540" s="56"/>
    </row>
    <row r="541" spans="2:9">
      <c r="B541" s="54"/>
      <c r="C541" s="55"/>
      <c r="D541" s="56"/>
      <c r="E541" s="56"/>
      <c r="F541" s="56"/>
      <c r="G541" s="56"/>
      <c r="H541" s="56"/>
      <c r="I541" s="56"/>
    </row>
    <row r="542" spans="2:9">
      <c r="B542" s="54"/>
      <c r="C542" s="55"/>
      <c r="D542" s="56"/>
      <c r="E542" s="56"/>
      <c r="F542" s="56"/>
      <c r="G542" s="56"/>
      <c r="H542" s="56"/>
      <c r="I542" s="56"/>
    </row>
    <row r="543" spans="2:9">
      <c r="B543" s="54"/>
      <c r="C543" s="55"/>
      <c r="D543" s="56"/>
      <c r="E543" s="56"/>
      <c r="F543" s="56"/>
      <c r="G543" s="56"/>
      <c r="H543" s="56"/>
      <c r="I543" s="56"/>
    </row>
    <row r="544" spans="2:9">
      <c r="B544" s="54"/>
      <c r="C544" s="55"/>
      <c r="D544" s="56"/>
      <c r="E544" s="56"/>
      <c r="F544" s="56"/>
      <c r="G544" s="56"/>
      <c r="H544" s="56"/>
      <c r="I544" s="56"/>
    </row>
    <row r="545" spans="2:9">
      <c r="B545" s="54"/>
      <c r="C545" s="55"/>
      <c r="D545" s="56"/>
      <c r="E545" s="56"/>
      <c r="F545" s="56"/>
      <c r="G545" s="56"/>
      <c r="H545" s="56"/>
      <c r="I545" s="56"/>
    </row>
    <row r="546" spans="2:9">
      <c r="B546" s="54"/>
      <c r="C546" s="55"/>
      <c r="D546" s="56"/>
      <c r="E546" s="56"/>
      <c r="F546" s="56"/>
      <c r="G546" s="56"/>
      <c r="H546" s="56"/>
      <c r="I546" s="56"/>
    </row>
    <row r="547" spans="2:9">
      <c r="B547" s="54"/>
      <c r="C547" s="55"/>
      <c r="D547" s="56"/>
      <c r="E547" s="56"/>
      <c r="F547" s="56"/>
      <c r="G547" s="56"/>
      <c r="H547" s="56"/>
      <c r="I547" s="56"/>
    </row>
    <row r="548" spans="2:9">
      <c r="B548" s="54"/>
      <c r="C548" s="55"/>
      <c r="D548" s="56"/>
      <c r="E548" s="56"/>
      <c r="F548" s="56"/>
      <c r="G548" s="56"/>
      <c r="H548" s="56"/>
      <c r="I548" s="56"/>
    </row>
    <row r="549" spans="2:9">
      <c r="B549" s="54"/>
      <c r="C549" s="55"/>
      <c r="D549" s="56"/>
      <c r="E549" s="56"/>
      <c r="F549" s="56"/>
      <c r="G549" s="56"/>
      <c r="H549" s="56"/>
      <c r="I549" s="56"/>
    </row>
    <row r="550" spans="2:9">
      <c r="B550" s="54"/>
      <c r="C550" s="55"/>
      <c r="D550" s="56"/>
      <c r="E550" s="56"/>
      <c r="F550" s="56"/>
      <c r="G550" s="56"/>
      <c r="H550" s="56"/>
      <c r="I550" s="56"/>
    </row>
    <row r="551" spans="2:9">
      <c r="B551" s="54"/>
      <c r="C551" s="55"/>
      <c r="D551" s="56"/>
      <c r="E551" s="56"/>
      <c r="F551" s="56"/>
      <c r="G551" s="56"/>
      <c r="H551" s="56"/>
      <c r="I551" s="56"/>
    </row>
    <row r="552" spans="2:9">
      <c r="B552" s="54"/>
      <c r="C552" s="55"/>
      <c r="D552" s="56"/>
      <c r="E552" s="56"/>
      <c r="F552" s="56"/>
      <c r="G552" s="56"/>
      <c r="H552" s="56"/>
      <c r="I552" s="56"/>
    </row>
    <row r="553" spans="2:9">
      <c r="B553" s="54"/>
      <c r="C553" s="55"/>
      <c r="D553" s="56"/>
      <c r="E553" s="56"/>
      <c r="F553" s="56"/>
      <c r="G553" s="56"/>
      <c r="H553" s="56"/>
      <c r="I553" s="56"/>
    </row>
    <row r="554" spans="2:9">
      <c r="B554" s="54"/>
      <c r="C554" s="55"/>
      <c r="D554" s="56"/>
      <c r="E554" s="56"/>
      <c r="F554" s="56"/>
      <c r="G554" s="56"/>
      <c r="H554" s="56"/>
      <c r="I554" s="56"/>
    </row>
    <row r="555" spans="2:9">
      <c r="B555" s="54"/>
      <c r="C555" s="55"/>
      <c r="D555" s="56"/>
      <c r="E555" s="56"/>
      <c r="F555" s="56"/>
      <c r="G555" s="56"/>
      <c r="H555" s="56"/>
      <c r="I555" s="56"/>
    </row>
    <row r="556" spans="2:9">
      <c r="B556" s="54"/>
      <c r="C556" s="55"/>
      <c r="D556" s="56"/>
      <c r="E556" s="56"/>
      <c r="F556" s="56"/>
      <c r="G556" s="56"/>
      <c r="H556" s="56"/>
      <c r="I556" s="56"/>
    </row>
    <row r="557" spans="2:9">
      <c r="B557" s="54"/>
      <c r="C557" s="55"/>
      <c r="D557" s="56"/>
      <c r="E557" s="56"/>
      <c r="F557" s="56"/>
      <c r="G557" s="56"/>
      <c r="H557" s="56"/>
      <c r="I557" s="56"/>
    </row>
    <row r="558" spans="2:9">
      <c r="B558" s="54"/>
      <c r="C558" s="55"/>
      <c r="D558" s="56"/>
      <c r="E558" s="56"/>
      <c r="F558" s="56"/>
      <c r="G558" s="56"/>
      <c r="H558" s="56"/>
      <c r="I558" s="56"/>
    </row>
    <row r="559" spans="2:9">
      <c r="B559" s="54"/>
      <c r="C559" s="55"/>
      <c r="D559" s="56"/>
      <c r="E559" s="56"/>
      <c r="F559" s="56"/>
      <c r="G559" s="56"/>
      <c r="H559" s="56"/>
      <c r="I559" s="56"/>
    </row>
    <row r="560" spans="2:9">
      <c r="B560" s="54"/>
      <c r="C560" s="55"/>
      <c r="D560" s="56"/>
      <c r="E560" s="56"/>
      <c r="F560" s="56"/>
      <c r="G560" s="56"/>
      <c r="H560" s="56"/>
      <c r="I560" s="56"/>
    </row>
    <row r="561" spans="2:9">
      <c r="B561" s="54"/>
      <c r="C561" s="55"/>
      <c r="D561" s="56"/>
      <c r="E561" s="56"/>
      <c r="F561" s="56"/>
      <c r="G561" s="56"/>
      <c r="H561" s="56"/>
      <c r="I561" s="56"/>
    </row>
    <row r="562" spans="2:9">
      <c r="B562" s="54"/>
      <c r="C562" s="55"/>
      <c r="D562" s="56"/>
      <c r="E562" s="56"/>
      <c r="F562" s="56"/>
      <c r="G562" s="56"/>
      <c r="H562" s="56"/>
      <c r="I562" s="56"/>
    </row>
    <row r="563" spans="2:9">
      <c r="B563" s="54"/>
      <c r="C563" s="55"/>
      <c r="D563" s="56"/>
      <c r="E563" s="56"/>
      <c r="F563" s="56"/>
      <c r="G563" s="56"/>
      <c r="H563" s="56"/>
      <c r="I563" s="56"/>
    </row>
    <row r="564" spans="2:9">
      <c r="B564" s="54"/>
      <c r="C564" s="55"/>
      <c r="D564" s="56"/>
      <c r="E564" s="56"/>
      <c r="F564" s="56"/>
      <c r="G564" s="56"/>
      <c r="H564" s="56"/>
      <c r="I564" s="56"/>
    </row>
    <row r="565" spans="2:9">
      <c r="B565" s="54"/>
      <c r="C565" s="55"/>
      <c r="D565" s="56"/>
      <c r="E565" s="56"/>
      <c r="F565" s="56"/>
      <c r="G565" s="56"/>
      <c r="H565" s="56"/>
      <c r="I565" s="56"/>
    </row>
    <row r="566" spans="2:9">
      <c r="B566" s="54"/>
      <c r="C566" s="55"/>
      <c r="D566" s="56"/>
      <c r="E566" s="56"/>
      <c r="F566" s="56"/>
      <c r="G566" s="56"/>
      <c r="H566" s="56"/>
      <c r="I566" s="56"/>
    </row>
    <row r="567" spans="2:9">
      <c r="B567" s="54"/>
      <c r="C567" s="55"/>
      <c r="D567" s="56"/>
      <c r="E567" s="56"/>
      <c r="F567" s="56"/>
      <c r="G567" s="56"/>
      <c r="H567" s="56"/>
      <c r="I567" s="56"/>
    </row>
    <row r="568" spans="2:9">
      <c r="B568" s="54"/>
      <c r="C568" s="55"/>
      <c r="D568" s="56"/>
      <c r="E568" s="56"/>
      <c r="F568" s="56"/>
      <c r="G568" s="56"/>
      <c r="H568" s="56"/>
      <c r="I568" s="56"/>
    </row>
    <row r="569" spans="2:9">
      <c r="B569" s="54"/>
      <c r="C569" s="55"/>
      <c r="D569" s="56"/>
      <c r="E569" s="56"/>
      <c r="F569" s="56"/>
      <c r="G569" s="56"/>
      <c r="H569" s="56"/>
      <c r="I569" s="56"/>
    </row>
    <row r="570" spans="2:9">
      <c r="B570" s="54"/>
      <c r="C570" s="55"/>
      <c r="D570" s="56"/>
      <c r="E570" s="56"/>
      <c r="F570" s="56"/>
      <c r="G570" s="56"/>
      <c r="H570" s="56"/>
      <c r="I570" s="56"/>
    </row>
    <row r="571" spans="2:9">
      <c r="B571" s="54"/>
      <c r="C571" s="55"/>
      <c r="D571" s="56"/>
      <c r="E571" s="56"/>
      <c r="F571" s="56"/>
      <c r="G571" s="56"/>
      <c r="H571" s="56"/>
      <c r="I571" s="56"/>
    </row>
    <row r="572" spans="2:9">
      <c r="B572" s="54"/>
      <c r="C572" s="55"/>
      <c r="D572" s="56"/>
      <c r="E572" s="56"/>
      <c r="F572" s="56"/>
      <c r="G572" s="56"/>
      <c r="H572" s="56"/>
      <c r="I572" s="56"/>
    </row>
    <row r="573" spans="2:9">
      <c r="B573" s="54"/>
      <c r="C573" s="55"/>
      <c r="D573" s="56"/>
      <c r="E573" s="56"/>
      <c r="F573" s="56"/>
      <c r="G573" s="56"/>
      <c r="H573" s="56"/>
      <c r="I573" s="56"/>
    </row>
    <row r="574" spans="2:9">
      <c r="B574" s="54"/>
      <c r="C574" s="55"/>
      <c r="D574" s="56"/>
      <c r="E574" s="56"/>
      <c r="F574" s="56"/>
      <c r="G574" s="56"/>
      <c r="H574" s="56"/>
      <c r="I574" s="56"/>
    </row>
    <row r="575" spans="2:9">
      <c r="B575" s="54"/>
      <c r="C575" s="55"/>
      <c r="D575" s="56"/>
      <c r="E575" s="56"/>
      <c r="F575" s="56"/>
      <c r="G575" s="56"/>
      <c r="H575" s="56"/>
      <c r="I575" s="56"/>
    </row>
    <row r="576" spans="2:9">
      <c r="B576" s="54"/>
      <c r="C576" s="55"/>
      <c r="D576" s="56"/>
      <c r="E576" s="56"/>
      <c r="F576" s="56"/>
      <c r="G576" s="56"/>
      <c r="H576" s="56"/>
      <c r="I576" s="56"/>
    </row>
    <row r="577" spans="2:9">
      <c r="B577" s="54"/>
      <c r="C577" s="55"/>
      <c r="D577" s="56"/>
      <c r="E577" s="56"/>
      <c r="F577" s="56"/>
      <c r="G577" s="56"/>
      <c r="H577" s="56"/>
      <c r="I577" s="56"/>
    </row>
    <row r="578" spans="2:9">
      <c r="B578" s="54"/>
      <c r="C578" s="55"/>
      <c r="D578" s="56"/>
      <c r="E578" s="56"/>
      <c r="F578" s="56"/>
      <c r="G578" s="56"/>
      <c r="H578" s="56"/>
      <c r="I578" s="56"/>
    </row>
    <row r="579" spans="2:9">
      <c r="B579" s="54"/>
      <c r="C579" s="55"/>
      <c r="D579" s="56"/>
      <c r="E579" s="56"/>
      <c r="F579" s="56"/>
      <c r="G579" s="56"/>
      <c r="H579" s="56"/>
      <c r="I579" s="56"/>
    </row>
    <row r="580" spans="2:9">
      <c r="B580" s="54"/>
      <c r="C580" s="55"/>
      <c r="D580" s="56"/>
      <c r="E580" s="56"/>
      <c r="F580" s="56"/>
      <c r="G580" s="56"/>
      <c r="H580" s="56"/>
      <c r="I580" s="56"/>
    </row>
    <row r="581" spans="2:9">
      <c r="B581" s="54"/>
      <c r="C581" s="55"/>
      <c r="D581" s="56"/>
      <c r="E581" s="56"/>
      <c r="F581" s="56"/>
      <c r="G581" s="56"/>
      <c r="H581" s="56"/>
      <c r="I581" s="56"/>
    </row>
    <row r="582" spans="2:9">
      <c r="B582" s="54"/>
      <c r="C582" s="55"/>
      <c r="D582" s="56"/>
      <c r="E582" s="56"/>
      <c r="F582" s="56"/>
      <c r="G582" s="56"/>
      <c r="H582" s="56"/>
      <c r="I582" s="56"/>
    </row>
    <row r="583" spans="2:9">
      <c r="B583" s="54"/>
      <c r="C583" s="55"/>
      <c r="D583" s="56"/>
      <c r="E583" s="56"/>
      <c r="F583" s="56"/>
      <c r="G583" s="56"/>
      <c r="H583" s="56"/>
      <c r="I583" s="56"/>
    </row>
    <row r="584" spans="2:9">
      <c r="B584" s="54"/>
      <c r="C584" s="55"/>
      <c r="D584" s="56"/>
      <c r="E584" s="56"/>
      <c r="F584" s="56"/>
      <c r="G584" s="56"/>
      <c r="H584" s="56"/>
      <c r="I584" s="56"/>
    </row>
    <row r="585" spans="2:9">
      <c r="B585" s="54"/>
      <c r="C585" s="55"/>
      <c r="D585" s="56"/>
      <c r="E585" s="56"/>
      <c r="F585" s="56"/>
      <c r="G585" s="56"/>
      <c r="H585" s="56"/>
      <c r="I585" s="56"/>
    </row>
    <row r="586" spans="2:9">
      <c r="B586" s="54"/>
      <c r="C586" s="55"/>
      <c r="D586" s="56"/>
      <c r="E586" s="56"/>
      <c r="F586" s="56"/>
      <c r="G586" s="56"/>
      <c r="H586" s="56"/>
      <c r="I586" s="56"/>
    </row>
    <row r="587" spans="2:9">
      <c r="B587" s="54"/>
      <c r="C587" s="55"/>
      <c r="D587" s="56"/>
      <c r="E587" s="56"/>
      <c r="F587" s="56"/>
      <c r="G587" s="56"/>
      <c r="H587" s="56"/>
      <c r="I587" s="56"/>
    </row>
    <row r="588" spans="2:9">
      <c r="B588" s="54"/>
      <c r="C588" s="55"/>
      <c r="D588" s="56"/>
      <c r="E588" s="56"/>
      <c r="F588" s="56"/>
      <c r="G588" s="56"/>
      <c r="H588" s="56"/>
      <c r="I588" s="56"/>
    </row>
    <row r="589" spans="2:9">
      <c r="B589" s="54"/>
      <c r="C589" s="55"/>
      <c r="D589" s="56"/>
      <c r="E589" s="56"/>
      <c r="F589" s="56"/>
      <c r="G589" s="56"/>
      <c r="H589" s="56"/>
      <c r="I589" s="56"/>
    </row>
    <row r="590" spans="2:9">
      <c r="B590" s="54"/>
      <c r="C590" s="55"/>
      <c r="D590" s="56"/>
      <c r="E590" s="56"/>
      <c r="F590" s="56"/>
      <c r="G590" s="56"/>
      <c r="H590" s="56"/>
      <c r="I590" s="56"/>
    </row>
    <row r="591" spans="2:9">
      <c r="B591" s="54"/>
      <c r="C591" s="55"/>
      <c r="D591" s="56"/>
      <c r="E591" s="56"/>
      <c r="F591" s="56"/>
      <c r="G591" s="56"/>
      <c r="H591" s="56"/>
      <c r="I591" s="56"/>
    </row>
    <row r="592" spans="2:9">
      <c r="B592" s="54"/>
      <c r="C592" s="55"/>
      <c r="D592" s="56"/>
      <c r="E592" s="56"/>
      <c r="F592" s="56"/>
      <c r="G592" s="56"/>
      <c r="H592" s="56"/>
      <c r="I592" s="56"/>
    </row>
    <row r="593" spans="2:9">
      <c r="B593" s="54"/>
      <c r="C593" s="55"/>
      <c r="D593" s="56"/>
      <c r="E593" s="56"/>
      <c r="F593" s="56"/>
      <c r="G593" s="56"/>
      <c r="H593" s="56"/>
      <c r="I593" s="56"/>
    </row>
    <row r="594" spans="2:9">
      <c r="B594" s="54"/>
      <c r="C594" s="55"/>
      <c r="D594" s="56"/>
      <c r="E594" s="56"/>
      <c r="F594" s="56"/>
      <c r="G594" s="56"/>
      <c r="H594" s="56"/>
      <c r="I594" s="56"/>
    </row>
    <row r="595" spans="2:9">
      <c r="B595" s="54"/>
      <c r="C595" s="55"/>
      <c r="D595" s="56"/>
      <c r="E595" s="56"/>
      <c r="F595" s="56"/>
      <c r="G595" s="56"/>
      <c r="H595" s="56"/>
      <c r="I595" s="56"/>
    </row>
    <row r="596" spans="2:9">
      <c r="B596" s="54"/>
      <c r="C596" s="55"/>
      <c r="D596" s="56"/>
      <c r="E596" s="56"/>
      <c r="F596" s="56"/>
      <c r="G596" s="56"/>
      <c r="H596" s="56"/>
      <c r="I596" s="56"/>
    </row>
    <row r="597" spans="2:9">
      <c r="B597" s="54"/>
      <c r="C597" s="55"/>
      <c r="D597" s="56"/>
      <c r="E597" s="56"/>
      <c r="F597" s="56"/>
      <c r="G597" s="56"/>
      <c r="H597" s="56"/>
      <c r="I597" s="56"/>
    </row>
    <row r="598" spans="2:9">
      <c r="B598" s="54"/>
      <c r="C598" s="55"/>
      <c r="D598" s="56"/>
      <c r="E598" s="56"/>
      <c r="F598" s="56"/>
      <c r="G598" s="56"/>
      <c r="H598" s="56"/>
      <c r="I598" s="56"/>
    </row>
    <row r="599" spans="2:9">
      <c r="B599" s="54"/>
      <c r="C599" s="55"/>
      <c r="D599" s="56"/>
      <c r="E599" s="56"/>
      <c r="F599" s="56"/>
      <c r="G599" s="56"/>
      <c r="H599" s="56"/>
      <c r="I599" s="56"/>
    </row>
    <row r="600" spans="2:9">
      <c r="B600" s="54"/>
      <c r="C600" s="55"/>
      <c r="D600" s="56"/>
      <c r="E600" s="56"/>
      <c r="F600" s="56"/>
      <c r="G600" s="56"/>
      <c r="H600" s="56"/>
      <c r="I600" s="56"/>
    </row>
    <row r="601" spans="2:9">
      <c r="B601" s="54"/>
      <c r="C601" s="55"/>
      <c r="D601" s="56"/>
      <c r="E601" s="56"/>
      <c r="F601" s="56"/>
      <c r="G601" s="56"/>
      <c r="H601" s="56"/>
      <c r="I601" s="56"/>
    </row>
    <row r="602" spans="2:9">
      <c r="B602" s="54"/>
      <c r="C602" s="55"/>
      <c r="D602" s="56"/>
      <c r="E602" s="56"/>
      <c r="F602" s="56"/>
      <c r="G602" s="56"/>
      <c r="H602" s="56"/>
      <c r="I602" s="56"/>
    </row>
    <row r="603" spans="2:9">
      <c r="B603" s="54"/>
      <c r="C603" s="55"/>
      <c r="D603" s="56"/>
      <c r="E603" s="56"/>
      <c r="F603" s="56"/>
      <c r="G603" s="56"/>
      <c r="H603" s="56"/>
      <c r="I603" s="56"/>
    </row>
    <row r="604" spans="2:9">
      <c r="B604" s="54"/>
      <c r="C604" s="55"/>
      <c r="D604" s="56"/>
      <c r="E604" s="56"/>
      <c r="F604" s="56"/>
      <c r="G604" s="56"/>
      <c r="H604" s="56"/>
      <c r="I604" s="56"/>
    </row>
    <row r="605" spans="2:9">
      <c r="B605" s="54"/>
      <c r="C605" s="55"/>
      <c r="D605" s="56"/>
      <c r="E605" s="56"/>
      <c r="F605" s="56"/>
      <c r="G605" s="56"/>
      <c r="H605" s="56"/>
      <c r="I605" s="56"/>
    </row>
    <row r="606" spans="2:9">
      <c r="B606" s="54"/>
      <c r="C606" s="55"/>
      <c r="D606" s="56"/>
      <c r="E606" s="56"/>
      <c r="F606" s="56"/>
      <c r="G606" s="56"/>
      <c r="H606" s="56"/>
      <c r="I606" s="56"/>
    </row>
    <row r="607" spans="2:9">
      <c r="B607" s="54"/>
      <c r="C607" s="55"/>
      <c r="D607" s="56"/>
      <c r="E607" s="56"/>
      <c r="F607" s="56"/>
      <c r="G607" s="56"/>
      <c r="H607" s="56"/>
      <c r="I607" s="56"/>
    </row>
    <row r="608" spans="2:9">
      <c r="B608" s="54"/>
      <c r="C608" s="55"/>
      <c r="D608" s="56"/>
      <c r="E608" s="56"/>
      <c r="F608" s="56"/>
      <c r="G608" s="56"/>
      <c r="H608" s="56"/>
      <c r="I608" s="56"/>
    </row>
    <row r="609" spans="2:9">
      <c r="B609" s="54"/>
      <c r="C609" s="55"/>
      <c r="D609" s="56"/>
      <c r="E609" s="56"/>
      <c r="F609" s="56"/>
      <c r="G609" s="56"/>
      <c r="H609" s="56"/>
      <c r="I609" s="56"/>
    </row>
    <row r="610" spans="2:9">
      <c r="B610" s="54"/>
      <c r="C610" s="55"/>
      <c r="D610" s="56"/>
      <c r="E610" s="56"/>
      <c r="F610" s="56"/>
      <c r="G610" s="56"/>
      <c r="H610" s="56"/>
      <c r="I610" s="56"/>
    </row>
    <row r="611" spans="2:9">
      <c r="B611" s="54"/>
      <c r="C611" s="55"/>
      <c r="D611" s="56"/>
      <c r="E611" s="56"/>
      <c r="F611" s="56"/>
      <c r="G611" s="56"/>
      <c r="H611" s="56"/>
      <c r="I611" s="56"/>
    </row>
    <row r="612" spans="2:9">
      <c r="B612" s="54"/>
      <c r="C612" s="55"/>
      <c r="D612" s="56"/>
      <c r="E612" s="56"/>
      <c r="F612" s="56"/>
      <c r="G612" s="56"/>
      <c r="H612" s="56"/>
      <c r="I612" s="56"/>
    </row>
    <row r="613" spans="2:9">
      <c r="B613" s="54"/>
      <c r="C613" s="55"/>
      <c r="D613" s="56"/>
      <c r="E613" s="56"/>
      <c r="F613" s="56"/>
      <c r="G613" s="56"/>
      <c r="H613" s="56"/>
      <c r="I613" s="56"/>
    </row>
    <row r="614" spans="2:9">
      <c r="B614" s="54"/>
      <c r="C614" s="55"/>
      <c r="D614" s="56"/>
      <c r="E614" s="56"/>
      <c r="F614" s="56"/>
      <c r="G614" s="56"/>
      <c r="H614" s="56"/>
      <c r="I614" s="56"/>
    </row>
    <row r="615" spans="2:9">
      <c r="B615" s="54"/>
      <c r="C615" s="55"/>
      <c r="D615" s="56"/>
      <c r="E615" s="56"/>
      <c r="F615" s="56"/>
      <c r="G615" s="56"/>
      <c r="H615" s="56"/>
      <c r="I615" s="56"/>
    </row>
    <row r="616" spans="2:9">
      <c r="B616" s="54"/>
      <c r="C616" s="55"/>
      <c r="D616" s="56"/>
      <c r="E616" s="56"/>
      <c r="F616" s="56"/>
      <c r="G616" s="56"/>
      <c r="H616" s="56"/>
      <c r="I616" s="56"/>
    </row>
    <row r="617" spans="2:9">
      <c r="B617" s="54"/>
      <c r="C617" s="55"/>
      <c r="D617" s="56"/>
      <c r="E617" s="56"/>
      <c r="F617" s="56"/>
      <c r="G617" s="56"/>
      <c r="H617" s="56"/>
      <c r="I617" s="56"/>
    </row>
    <row r="618" spans="2:9">
      <c r="B618" s="54"/>
      <c r="C618" s="55"/>
      <c r="D618" s="56"/>
      <c r="E618" s="56"/>
      <c r="F618" s="56"/>
      <c r="G618" s="56"/>
      <c r="H618" s="56"/>
      <c r="I618" s="56"/>
    </row>
    <row r="619" spans="2:9">
      <c r="B619" s="54"/>
      <c r="C619" s="55"/>
      <c r="D619" s="56"/>
      <c r="E619" s="56"/>
      <c r="F619" s="56"/>
      <c r="G619" s="56"/>
      <c r="H619" s="56"/>
      <c r="I619" s="56"/>
    </row>
    <row r="620" spans="2:9">
      <c r="B620" s="54"/>
      <c r="C620" s="55"/>
      <c r="D620" s="56"/>
      <c r="E620" s="56"/>
      <c r="F620" s="56"/>
      <c r="G620" s="56"/>
      <c r="H620" s="56"/>
      <c r="I620" s="56"/>
    </row>
    <row r="621" spans="2:9">
      <c r="B621" s="54"/>
      <c r="C621" s="55"/>
      <c r="D621" s="56"/>
      <c r="E621" s="56"/>
      <c r="F621" s="56"/>
      <c r="G621" s="56"/>
      <c r="H621" s="56"/>
      <c r="I621" s="56"/>
    </row>
    <row r="622" spans="2:9">
      <c r="B622" s="54"/>
      <c r="C622" s="55"/>
      <c r="D622" s="56"/>
      <c r="E622" s="56"/>
      <c r="F622" s="56"/>
      <c r="G622" s="56"/>
      <c r="H622" s="56"/>
      <c r="I622" s="56"/>
    </row>
    <row r="623" spans="2:9">
      <c r="B623" s="54"/>
      <c r="C623" s="55"/>
      <c r="D623" s="56"/>
      <c r="E623" s="56"/>
      <c r="F623" s="56"/>
      <c r="G623" s="56"/>
      <c r="H623" s="56"/>
      <c r="I623" s="56"/>
    </row>
    <row r="624" spans="2:9">
      <c r="B624" s="54"/>
      <c r="C624" s="55"/>
      <c r="D624" s="56"/>
      <c r="E624" s="56"/>
      <c r="F624" s="56"/>
      <c r="G624" s="56"/>
      <c r="H624" s="56"/>
      <c r="I624" s="56"/>
    </row>
    <row r="625" spans="2:9">
      <c r="B625" s="54"/>
      <c r="C625" s="55"/>
      <c r="D625" s="56"/>
      <c r="E625" s="56"/>
      <c r="F625" s="56"/>
      <c r="G625" s="56"/>
      <c r="H625" s="56"/>
      <c r="I625" s="56"/>
    </row>
    <row r="626" spans="2:9">
      <c r="B626" s="54"/>
      <c r="C626" s="55"/>
      <c r="D626" s="56"/>
      <c r="E626" s="56"/>
      <c r="F626" s="56"/>
      <c r="G626" s="56"/>
      <c r="H626" s="56"/>
      <c r="I626" s="56"/>
    </row>
    <row r="627" spans="2:9">
      <c r="B627" s="54"/>
      <c r="C627" s="55"/>
      <c r="D627" s="56"/>
      <c r="E627" s="56"/>
      <c r="F627" s="56"/>
      <c r="G627" s="56"/>
      <c r="H627" s="56"/>
      <c r="I627" s="56"/>
    </row>
    <row r="628" spans="2:9">
      <c r="B628" s="54"/>
      <c r="C628" s="55"/>
      <c r="D628" s="56"/>
      <c r="E628" s="56"/>
      <c r="F628" s="56"/>
      <c r="G628" s="56"/>
      <c r="H628" s="56"/>
      <c r="I628" s="56"/>
    </row>
    <row r="629" spans="2:9">
      <c r="B629" s="54"/>
      <c r="C629" s="55"/>
      <c r="D629" s="56"/>
      <c r="E629" s="56"/>
      <c r="F629" s="56"/>
      <c r="G629" s="56"/>
      <c r="H629" s="56"/>
      <c r="I629" s="56"/>
    </row>
    <row r="630" spans="2:9">
      <c r="B630" s="54"/>
      <c r="C630" s="55"/>
      <c r="D630" s="56"/>
      <c r="E630" s="56"/>
      <c r="F630" s="56"/>
      <c r="G630" s="56"/>
      <c r="H630" s="56"/>
      <c r="I630" s="56"/>
    </row>
    <row r="631" spans="2:9">
      <c r="B631" s="54"/>
      <c r="C631" s="55"/>
      <c r="D631" s="56"/>
      <c r="E631" s="56"/>
      <c r="F631" s="56"/>
      <c r="G631" s="56"/>
      <c r="H631" s="56"/>
      <c r="I631" s="56"/>
    </row>
    <row r="632" spans="2:9">
      <c r="B632" s="54"/>
      <c r="C632" s="55"/>
      <c r="D632" s="56"/>
      <c r="E632" s="56"/>
      <c r="F632" s="56"/>
      <c r="G632" s="56"/>
      <c r="H632" s="56"/>
      <c r="I632" s="56"/>
    </row>
    <row r="633" spans="2:9">
      <c r="B633" s="54"/>
      <c r="C633" s="55"/>
      <c r="D633" s="56"/>
      <c r="E633" s="56"/>
      <c r="F633" s="56"/>
      <c r="G633" s="56"/>
      <c r="H633" s="56"/>
      <c r="I633" s="56"/>
    </row>
    <row r="634" spans="2:9">
      <c r="B634" s="54"/>
      <c r="C634" s="55"/>
      <c r="D634" s="56"/>
      <c r="E634" s="56"/>
      <c r="F634" s="56"/>
      <c r="G634" s="56"/>
      <c r="H634" s="56"/>
      <c r="I634" s="56"/>
    </row>
    <row r="635" spans="2:9">
      <c r="B635" s="54"/>
      <c r="C635" s="55"/>
      <c r="D635" s="56"/>
      <c r="E635" s="56"/>
      <c r="F635" s="56"/>
      <c r="G635" s="56"/>
      <c r="H635" s="56"/>
      <c r="I635" s="56"/>
    </row>
    <row r="636" spans="2:9">
      <c r="B636" s="54"/>
      <c r="C636" s="55"/>
      <c r="D636" s="56"/>
      <c r="E636" s="56"/>
      <c r="F636" s="56"/>
      <c r="G636" s="56"/>
      <c r="H636" s="56"/>
      <c r="I636" s="56"/>
    </row>
    <row r="637" spans="2:9">
      <c r="B637" s="54"/>
      <c r="C637" s="55"/>
      <c r="D637" s="56"/>
      <c r="E637" s="56"/>
      <c r="F637" s="56"/>
      <c r="G637" s="56"/>
      <c r="H637" s="56"/>
      <c r="I637" s="56"/>
    </row>
    <row r="638" spans="2:9">
      <c r="B638" s="54"/>
      <c r="C638" s="55"/>
      <c r="D638" s="56"/>
      <c r="E638" s="56"/>
      <c r="F638" s="56"/>
      <c r="G638" s="56"/>
      <c r="H638" s="56"/>
      <c r="I638" s="56"/>
    </row>
    <row r="639" spans="2:9">
      <c r="B639" s="54"/>
      <c r="C639" s="55"/>
      <c r="D639" s="56"/>
      <c r="E639" s="56"/>
      <c r="F639" s="56"/>
      <c r="G639" s="56"/>
      <c r="H639" s="56"/>
      <c r="I639" s="56"/>
    </row>
    <row r="640" spans="2:9">
      <c r="B640" s="54"/>
      <c r="C640" s="55"/>
      <c r="D640" s="56"/>
      <c r="E640" s="56"/>
      <c r="F640" s="56"/>
      <c r="G640" s="56"/>
      <c r="H640" s="56"/>
      <c r="I640" s="56"/>
    </row>
    <row r="641" spans="2:9">
      <c r="B641" s="54"/>
      <c r="C641" s="55"/>
      <c r="D641" s="56"/>
      <c r="E641" s="56"/>
      <c r="F641" s="56"/>
      <c r="G641" s="56"/>
      <c r="H641" s="56"/>
      <c r="I641" s="56"/>
    </row>
    <row r="642" spans="2:9">
      <c r="B642" s="54"/>
      <c r="C642" s="55"/>
      <c r="D642" s="56"/>
      <c r="E642" s="56"/>
      <c r="F642" s="56"/>
      <c r="G642" s="56"/>
      <c r="H642" s="56"/>
      <c r="I642" s="56"/>
    </row>
    <row r="643" spans="2:9">
      <c r="B643" s="54"/>
      <c r="C643" s="55"/>
      <c r="D643" s="56"/>
      <c r="E643" s="56"/>
      <c r="F643" s="56"/>
      <c r="G643" s="56"/>
      <c r="H643" s="56"/>
      <c r="I643" s="56"/>
    </row>
    <row r="644" spans="2:9">
      <c r="B644" s="54"/>
      <c r="C644" s="55"/>
      <c r="D644" s="56"/>
      <c r="E644" s="56"/>
      <c r="F644" s="56"/>
      <c r="G644" s="56"/>
      <c r="H644" s="56"/>
      <c r="I644" s="56"/>
    </row>
    <row r="645" spans="2:9">
      <c r="B645" s="54"/>
      <c r="C645" s="55"/>
      <c r="D645" s="56"/>
      <c r="E645" s="56"/>
      <c r="F645" s="56"/>
      <c r="G645" s="56"/>
      <c r="H645" s="56"/>
      <c r="I645" s="56"/>
    </row>
    <row r="646" spans="2:9">
      <c r="B646" s="54"/>
      <c r="C646" s="55"/>
      <c r="D646" s="56"/>
      <c r="E646" s="56"/>
      <c r="F646" s="56"/>
      <c r="G646" s="56"/>
      <c r="H646" s="56"/>
      <c r="I646" s="56"/>
    </row>
    <row r="647" spans="2:9">
      <c r="B647" s="54"/>
      <c r="C647" s="55"/>
      <c r="D647" s="56"/>
      <c r="E647" s="56"/>
      <c r="F647" s="56"/>
      <c r="G647" s="56"/>
      <c r="H647" s="56"/>
      <c r="I647" s="56"/>
    </row>
    <row r="648" spans="2:9">
      <c r="B648" s="54"/>
      <c r="C648" s="55"/>
      <c r="D648" s="56"/>
      <c r="E648" s="56"/>
      <c r="F648" s="56"/>
      <c r="G648" s="56"/>
      <c r="H648" s="56"/>
      <c r="I648" s="56"/>
    </row>
    <row r="649" spans="2:9">
      <c r="B649" s="54"/>
      <c r="C649" s="55"/>
      <c r="D649" s="56"/>
      <c r="E649" s="56"/>
      <c r="F649" s="56"/>
      <c r="G649" s="56"/>
      <c r="H649" s="56"/>
      <c r="I649" s="56"/>
    </row>
    <row r="650" spans="2:9">
      <c r="B650" s="54"/>
      <c r="C650" s="55"/>
      <c r="D650" s="56"/>
      <c r="E650" s="56"/>
      <c r="F650" s="56"/>
      <c r="G650" s="56"/>
      <c r="H650" s="56"/>
      <c r="I650" s="56"/>
    </row>
    <row r="651" spans="2:9">
      <c r="B651" s="54"/>
      <c r="C651" s="55"/>
      <c r="D651" s="56"/>
      <c r="E651" s="56"/>
      <c r="F651" s="56"/>
      <c r="G651" s="56"/>
      <c r="H651" s="56"/>
      <c r="I651" s="56"/>
    </row>
    <row r="652" spans="2:9">
      <c r="B652" s="54"/>
      <c r="C652" s="55"/>
      <c r="D652" s="56"/>
      <c r="E652" s="56"/>
      <c r="F652" s="56"/>
      <c r="G652" s="56"/>
      <c r="H652" s="56"/>
      <c r="I652" s="56"/>
    </row>
    <row r="653" spans="2:9">
      <c r="B653" s="54"/>
      <c r="C653" s="55"/>
      <c r="D653" s="56"/>
      <c r="E653" s="56"/>
      <c r="F653" s="56"/>
      <c r="G653" s="56"/>
      <c r="H653" s="56"/>
      <c r="I653" s="56"/>
    </row>
    <row r="654" spans="2:9">
      <c r="B654" s="54"/>
      <c r="C654" s="55"/>
      <c r="D654" s="56"/>
      <c r="E654" s="56"/>
      <c r="F654" s="56"/>
      <c r="G654" s="56"/>
      <c r="H654" s="56"/>
      <c r="I654" s="56"/>
    </row>
    <row r="655" spans="2:9">
      <c r="B655" s="54"/>
      <c r="C655" s="55"/>
      <c r="D655" s="56"/>
      <c r="E655" s="56"/>
      <c r="F655" s="56"/>
      <c r="G655" s="56"/>
      <c r="H655" s="56"/>
      <c r="I655" s="56"/>
    </row>
    <row r="656" spans="2:9">
      <c r="B656" s="54"/>
      <c r="C656" s="55"/>
      <c r="D656" s="56"/>
      <c r="E656" s="56"/>
      <c r="F656" s="56"/>
      <c r="G656" s="56"/>
      <c r="H656" s="56"/>
      <c r="I656" s="56"/>
    </row>
    <row r="657" spans="2:9">
      <c r="B657" s="54"/>
      <c r="C657" s="55"/>
      <c r="D657" s="56"/>
      <c r="E657" s="56"/>
      <c r="F657" s="56"/>
      <c r="G657" s="56"/>
      <c r="H657" s="56"/>
      <c r="I657" s="56"/>
    </row>
    <row r="658" spans="2:9">
      <c r="B658" s="54"/>
      <c r="C658" s="55"/>
      <c r="D658" s="56"/>
      <c r="E658" s="56"/>
      <c r="F658" s="56"/>
      <c r="G658" s="56"/>
      <c r="H658" s="56"/>
      <c r="I658" s="56"/>
    </row>
    <row r="659" spans="2:9">
      <c r="B659" s="54"/>
      <c r="C659" s="55"/>
      <c r="D659" s="56"/>
      <c r="E659" s="56"/>
      <c r="F659" s="56"/>
      <c r="G659" s="56"/>
      <c r="H659" s="56"/>
      <c r="I659" s="56"/>
    </row>
    <row r="660" spans="2:9">
      <c r="B660" s="54"/>
      <c r="C660" s="55"/>
      <c r="D660" s="56"/>
      <c r="E660" s="56"/>
      <c r="F660" s="56"/>
      <c r="G660" s="56"/>
      <c r="H660" s="56"/>
      <c r="I660" s="56"/>
    </row>
    <row r="661" spans="2:9">
      <c r="B661" s="54"/>
      <c r="C661" s="55"/>
      <c r="D661" s="56"/>
      <c r="E661" s="56"/>
      <c r="F661" s="56"/>
      <c r="G661" s="56"/>
      <c r="H661" s="56"/>
      <c r="I661" s="56"/>
    </row>
    <row r="662" spans="2:9">
      <c r="B662" s="54"/>
      <c r="C662" s="55"/>
      <c r="D662" s="56"/>
      <c r="E662" s="56"/>
      <c r="F662" s="56"/>
      <c r="G662" s="56"/>
      <c r="H662" s="56"/>
      <c r="I662" s="56"/>
    </row>
    <row r="663" spans="2:9">
      <c r="B663" s="54"/>
      <c r="C663" s="55"/>
      <c r="D663" s="56"/>
      <c r="E663" s="56"/>
      <c r="F663" s="56"/>
      <c r="G663" s="56"/>
      <c r="H663" s="56"/>
      <c r="I663" s="56"/>
    </row>
    <row r="664" spans="2:9">
      <c r="B664" s="54"/>
      <c r="C664" s="55"/>
      <c r="D664" s="56"/>
      <c r="E664" s="56"/>
      <c r="F664" s="56"/>
      <c r="G664" s="56"/>
      <c r="H664" s="56"/>
      <c r="I664" s="56"/>
    </row>
    <row r="665" spans="2:9">
      <c r="B665" s="54"/>
      <c r="C665" s="55"/>
      <c r="D665" s="56"/>
      <c r="E665" s="56"/>
      <c r="F665" s="56"/>
      <c r="G665" s="56"/>
      <c r="H665" s="56"/>
      <c r="I665" s="56"/>
    </row>
    <row r="666" spans="2:9">
      <c r="B666" s="54"/>
      <c r="C666" s="55"/>
      <c r="D666" s="56"/>
      <c r="E666" s="56"/>
      <c r="F666" s="56"/>
      <c r="G666" s="56"/>
      <c r="H666" s="56"/>
      <c r="I666" s="56"/>
    </row>
    <row r="667" spans="2:9">
      <c r="B667" s="54"/>
      <c r="C667" s="55"/>
      <c r="D667" s="56"/>
      <c r="E667" s="56"/>
      <c r="F667" s="56"/>
      <c r="G667" s="56"/>
      <c r="H667" s="56"/>
      <c r="I667" s="56"/>
    </row>
    <row r="668" spans="2:9">
      <c r="B668" s="54"/>
      <c r="C668" s="55"/>
      <c r="D668" s="56"/>
      <c r="E668" s="56"/>
      <c r="F668" s="56"/>
      <c r="G668" s="56"/>
      <c r="H668" s="56"/>
      <c r="I668" s="56"/>
    </row>
    <row r="669" spans="2:9">
      <c r="B669" s="54"/>
      <c r="C669" s="55"/>
      <c r="D669" s="56"/>
      <c r="E669" s="56"/>
      <c r="F669" s="56"/>
      <c r="G669" s="56"/>
      <c r="H669" s="56"/>
      <c r="I669" s="56"/>
    </row>
    <row r="670" spans="2:9">
      <c r="B670" s="54"/>
      <c r="C670" s="55"/>
      <c r="D670" s="56"/>
      <c r="E670" s="56"/>
      <c r="F670" s="56"/>
      <c r="G670" s="56"/>
      <c r="H670" s="56"/>
      <c r="I670" s="56"/>
    </row>
    <row r="671" spans="2:9">
      <c r="B671" s="54"/>
      <c r="C671" s="55"/>
      <c r="D671" s="56"/>
      <c r="E671" s="56"/>
      <c r="F671" s="56"/>
      <c r="G671" s="56"/>
      <c r="H671" s="56"/>
      <c r="I671" s="56"/>
    </row>
    <row r="672" spans="2:9">
      <c r="B672" s="54"/>
      <c r="C672" s="55"/>
      <c r="D672" s="56"/>
      <c r="E672" s="56"/>
      <c r="F672" s="56"/>
      <c r="G672" s="56"/>
      <c r="H672" s="56"/>
      <c r="I672" s="56"/>
    </row>
    <row r="673" spans="2:9">
      <c r="B673" s="54"/>
      <c r="C673" s="55"/>
      <c r="D673" s="56"/>
      <c r="E673" s="56"/>
      <c r="F673" s="56"/>
      <c r="G673" s="56"/>
      <c r="H673" s="56"/>
      <c r="I673" s="56"/>
    </row>
    <row r="674" spans="2:9">
      <c r="B674" s="54"/>
      <c r="C674" s="55"/>
      <c r="D674" s="56"/>
      <c r="E674" s="56"/>
      <c r="F674" s="56"/>
      <c r="G674" s="56"/>
      <c r="H674" s="56"/>
      <c r="I674" s="56"/>
    </row>
    <row r="675" spans="2:9">
      <c r="B675" s="54"/>
      <c r="C675" s="55"/>
      <c r="D675" s="56"/>
      <c r="E675" s="56"/>
      <c r="F675" s="56"/>
      <c r="G675" s="56"/>
      <c r="H675" s="56"/>
      <c r="I675" s="56"/>
    </row>
    <row r="676" spans="2:9">
      <c r="B676" s="54"/>
      <c r="C676" s="55"/>
      <c r="D676" s="56"/>
      <c r="E676" s="56"/>
      <c r="F676" s="56"/>
      <c r="G676" s="56"/>
      <c r="H676" s="56"/>
      <c r="I676" s="56"/>
    </row>
    <row r="677" spans="2:9">
      <c r="B677" s="54"/>
      <c r="C677" s="55"/>
      <c r="D677" s="56"/>
      <c r="E677" s="56"/>
      <c r="F677" s="56"/>
      <c r="G677" s="56"/>
      <c r="H677" s="56"/>
      <c r="I677" s="56"/>
    </row>
    <row r="678" spans="2:9">
      <c r="B678" s="54"/>
      <c r="C678" s="55"/>
      <c r="D678" s="56"/>
      <c r="E678" s="56"/>
      <c r="F678" s="56"/>
      <c r="G678" s="56"/>
      <c r="H678" s="56"/>
      <c r="I678" s="56"/>
    </row>
    <row r="679" spans="2:9">
      <c r="B679" s="54"/>
      <c r="C679" s="55"/>
      <c r="D679" s="56"/>
      <c r="E679" s="56"/>
      <c r="F679" s="56"/>
      <c r="G679" s="56"/>
      <c r="H679" s="56"/>
      <c r="I679" s="56"/>
    </row>
    <row r="680" spans="2:9">
      <c r="B680" s="54"/>
      <c r="C680" s="55"/>
      <c r="D680" s="56"/>
      <c r="E680" s="56"/>
      <c r="F680" s="56"/>
      <c r="G680" s="56"/>
      <c r="H680" s="56"/>
      <c r="I680" s="56"/>
    </row>
    <row r="681" spans="2:9">
      <c r="B681" s="54"/>
      <c r="C681" s="55"/>
      <c r="D681" s="56"/>
      <c r="E681" s="56"/>
      <c r="F681" s="56"/>
      <c r="G681" s="56"/>
      <c r="H681" s="56"/>
      <c r="I681" s="56"/>
    </row>
    <row r="682" spans="2:9">
      <c r="B682" s="54"/>
      <c r="C682" s="55"/>
      <c r="D682" s="56"/>
      <c r="E682" s="56"/>
      <c r="F682" s="56"/>
      <c r="G682" s="56"/>
      <c r="H682" s="56"/>
      <c r="I682" s="56"/>
    </row>
    <row r="683" spans="2:9">
      <c r="B683" s="54"/>
      <c r="C683" s="55"/>
      <c r="D683" s="56"/>
      <c r="E683" s="56"/>
      <c r="F683" s="56"/>
      <c r="G683" s="56"/>
      <c r="H683" s="56"/>
      <c r="I683" s="56"/>
    </row>
    <row r="684" spans="2:9">
      <c r="B684" s="54"/>
      <c r="C684" s="55"/>
      <c r="D684" s="56"/>
      <c r="E684" s="56"/>
      <c r="F684" s="56"/>
      <c r="G684" s="56"/>
      <c r="H684" s="56"/>
      <c r="I684" s="56"/>
    </row>
    <row r="685" spans="2:9">
      <c r="B685" s="54"/>
      <c r="C685" s="55"/>
      <c r="D685" s="56"/>
      <c r="E685" s="56"/>
      <c r="F685" s="56"/>
      <c r="G685" s="56"/>
      <c r="H685" s="56"/>
      <c r="I685" s="56"/>
    </row>
    <row r="686" spans="2:9">
      <c r="B686" s="54"/>
      <c r="C686" s="55"/>
      <c r="D686" s="56"/>
      <c r="E686" s="56"/>
      <c r="F686" s="56"/>
      <c r="G686" s="56"/>
      <c r="H686" s="56"/>
      <c r="I686" s="56"/>
    </row>
    <row r="687" spans="2:9">
      <c r="B687" s="54"/>
      <c r="C687" s="55"/>
      <c r="D687" s="56"/>
      <c r="E687" s="56"/>
      <c r="F687" s="56"/>
      <c r="G687" s="56"/>
      <c r="H687" s="56"/>
      <c r="I687" s="56"/>
    </row>
    <row r="688" spans="2:9">
      <c r="B688" s="54"/>
      <c r="C688" s="55"/>
      <c r="D688" s="56"/>
      <c r="E688" s="56"/>
      <c r="F688" s="56"/>
      <c r="G688" s="56"/>
      <c r="H688" s="56"/>
      <c r="I688" s="56"/>
    </row>
    <row r="689" spans="2:9">
      <c r="B689" s="54"/>
      <c r="C689" s="55"/>
      <c r="D689" s="56"/>
      <c r="E689" s="56"/>
      <c r="F689" s="56"/>
      <c r="G689" s="56"/>
      <c r="H689" s="56"/>
      <c r="I689" s="56"/>
    </row>
    <row r="690" spans="2:9">
      <c r="B690" s="54"/>
      <c r="C690" s="55"/>
      <c r="D690" s="56"/>
      <c r="E690" s="56"/>
      <c r="F690" s="56"/>
      <c r="G690" s="56"/>
      <c r="H690" s="56"/>
      <c r="I690" s="56"/>
    </row>
    <row r="691" spans="2:9">
      <c r="B691" s="54"/>
      <c r="C691" s="55"/>
      <c r="D691" s="56"/>
      <c r="E691" s="56"/>
      <c r="F691" s="56"/>
      <c r="G691" s="56"/>
      <c r="H691" s="56"/>
      <c r="I691" s="56"/>
    </row>
    <row r="692" spans="2:9">
      <c r="B692" s="54"/>
      <c r="C692" s="55"/>
      <c r="D692" s="56"/>
      <c r="E692" s="56"/>
      <c r="F692" s="56"/>
      <c r="G692" s="56"/>
      <c r="H692" s="56"/>
      <c r="I692" s="56"/>
    </row>
    <row r="693" spans="2:9">
      <c r="B693" s="54"/>
      <c r="C693" s="55"/>
      <c r="D693" s="56"/>
      <c r="E693" s="56"/>
      <c r="F693" s="56"/>
      <c r="G693" s="56"/>
      <c r="H693" s="56"/>
      <c r="I693" s="56"/>
    </row>
    <row r="694" spans="2:9">
      <c r="B694" s="54"/>
      <c r="C694" s="55"/>
      <c r="D694" s="56"/>
      <c r="E694" s="56"/>
      <c r="F694" s="56"/>
      <c r="G694" s="56"/>
      <c r="H694" s="56"/>
      <c r="I694" s="56"/>
    </row>
    <row r="695" spans="2:9">
      <c r="B695" s="54"/>
      <c r="C695" s="55"/>
      <c r="D695" s="56"/>
      <c r="E695" s="56"/>
      <c r="F695" s="56"/>
      <c r="G695" s="56"/>
      <c r="H695" s="56"/>
      <c r="I695" s="56"/>
    </row>
    <row r="696" spans="2:9">
      <c r="B696" s="54"/>
      <c r="C696" s="55"/>
      <c r="D696" s="56"/>
      <c r="E696" s="56"/>
      <c r="F696" s="56"/>
      <c r="G696" s="56"/>
      <c r="H696" s="56"/>
      <c r="I696" s="56"/>
    </row>
    <row r="697" spans="2:9">
      <c r="B697" s="54"/>
      <c r="C697" s="55"/>
      <c r="D697" s="56"/>
      <c r="E697" s="56"/>
      <c r="F697" s="56"/>
      <c r="G697" s="56"/>
      <c r="H697" s="56"/>
      <c r="I697" s="56"/>
    </row>
    <row r="698" spans="2:9">
      <c r="B698" s="54"/>
      <c r="C698" s="55"/>
      <c r="D698" s="56"/>
      <c r="E698" s="56"/>
      <c r="F698" s="56"/>
      <c r="G698" s="56"/>
      <c r="H698" s="56"/>
      <c r="I698" s="56"/>
    </row>
    <row r="699" spans="2:9">
      <c r="B699" s="54"/>
      <c r="C699" s="55"/>
      <c r="D699" s="56"/>
      <c r="E699" s="56"/>
      <c r="F699" s="56"/>
      <c r="G699" s="56"/>
      <c r="H699" s="56"/>
      <c r="I699" s="56"/>
    </row>
    <row r="700" spans="2:9">
      <c r="B700" s="54"/>
      <c r="C700" s="55"/>
      <c r="D700" s="56"/>
      <c r="E700" s="56"/>
      <c r="F700" s="56"/>
      <c r="G700" s="56"/>
      <c r="H700" s="56"/>
      <c r="I700" s="56"/>
    </row>
    <row r="701" spans="2:9">
      <c r="B701" s="54"/>
      <c r="C701" s="55"/>
      <c r="D701" s="56"/>
      <c r="E701" s="56"/>
      <c r="F701" s="56"/>
      <c r="G701" s="56"/>
      <c r="H701" s="56"/>
      <c r="I701" s="56"/>
    </row>
    <row r="702" spans="2:9">
      <c r="B702" s="54"/>
      <c r="C702" s="55"/>
      <c r="D702" s="56"/>
      <c r="E702" s="56"/>
      <c r="F702" s="56"/>
      <c r="G702" s="56"/>
      <c r="H702" s="56"/>
      <c r="I702" s="56"/>
    </row>
    <row r="703" spans="2:9">
      <c r="B703" s="54"/>
      <c r="C703" s="55"/>
      <c r="D703" s="56"/>
      <c r="E703" s="56"/>
      <c r="F703" s="56"/>
      <c r="G703" s="56"/>
      <c r="H703" s="56"/>
      <c r="I703" s="56"/>
    </row>
    <row r="704" spans="2:9">
      <c r="B704" s="54"/>
      <c r="C704" s="55"/>
      <c r="D704" s="56"/>
      <c r="E704" s="56"/>
      <c r="F704" s="56"/>
      <c r="G704" s="56"/>
      <c r="H704" s="56"/>
      <c r="I704" s="56"/>
    </row>
    <row r="705" spans="2:9">
      <c r="B705" s="54"/>
      <c r="C705" s="55"/>
      <c r="D705" s="56"/>
      <c r="E705" s="56"/>
      <c r="F705" s="56"/>
      <c r="G705" s="56"/>
      <c r="H705" s="56"/>
      <c r="I705" s="56"/>
    </row>
    <row r="706" spans="2:9">
      <c r="B706" s="54"/>
      <c r="C706" s="55"/>
      <c r="D706" s="56"/>
      <c r="E706" s="56"/>
      <c r="F706" s="56"/>
      <c r="G706" s="56"/>
      <c r="H706" s="56"/>
      <c r="I706" s="56"/>
    </row>
    <row r="707" spans="2:9">
      <c r="B707" s="54"/>
      <c r="C707" s="55"/>
      <c r="D707" s="56"/>
      <c r="E707" s="56"/>
      <c r="F707" s="56"/>
      <c r="G707" s="56"/>
      <c r="H707" s="56"/>
      <c r="I707" s="56"/>
    </row>
    <row r="708" spans="2:9">
      <c r="B708" s="54"/>
      <c r="C708" s="55"/>
      <c r="D708" s="56"/>
      <c r="E708" s="56"/>
      <c r="F708" s="56"/>
      <c r="G708" s="56"/>
      <c r="H708" s="56"/>
      <c r="I708" s="56"/>
    </row>
    <row r="709" spans="2:9">
      <c r="B709" s="54"/>
      <c r="C709" s="55"/>
      <c r="D709" s="56"/>
      <c r="E709" s="56"/>
      <c r="F709" s="56"/>
      <c r="G709" s="56"/>
      <c r="H709" s="56"/>
      <c r="I709" s="56"/>
    </row>
    <row r="710" spans="2:9">
      <c r="B710" s="54"/>
      <c r="C710" s="55"/>
      <c r="D710" s="56"/>
      <c r="E710" s="56"/>
      <c r="F710" s="56"/>
      <c r="G710" s="56"/>
      <c r="H710" s="56"/>
      <c r="I710" s="56"/>
    </row>
    <row r="711" spans="2:9">
      <c r="B711" s="54"/>
      <c r="C711" s="55"/>
      <c r="D711" s="56"/>
      <c r="E711" s="56"/>
      <c r="F711" s="56"/>
      <c r="G711" s="56"/>
      <c r="H711" s="56"/>
      <c r="I711" s="56"/>
    </row>
    <row r="712" spans="2:9">
      <c r="B712" s="54"/>
      <c r="C712" s="55"/>
      <c r="D712" s="56"/>
      <c r="E712" s="56"/>
      <c r="F712" s="56"/>
      <c r="G712" s="56"/>
      <c r="H712" s="56"/>
      <c r="I712" s="56"/>
    </row>
    <row r="713" spans="2:9">
      <c r="B713" s="54"/>
      <c r="C713" s="55"/>
      <c r="D713" s="56"/>
      <c r="E713" s="56"/>
      <c r="F713" s="56"/>
      <c r="G713" s="56"/>
      <c r="H713" s="56"/>
      <c r="I713" s="56"/>
    </row>
    <row r="714" spans="2:9">
      <c r="B714" s="54"/>
      <c r="C714" s="55"/>
      <c r="D714" s="56"/>
      <c r="E714" s="56"/>
      <c r="F714" s="56"/>
      <c r="G714" s="56"/>
      <c r="H714" s="56"/>
      <c r="I714" s="56"/>
    </row>
    <row r="715" spans="2:9">
      <c r="B715" s="54"/>
      <c r="C715" s="55"/>
      <c r="D715" s="56"/>
      <c r="E715" s="56"/>
      <c r="F715" s="56"/>
      <c r="G715" s="56"/>
      <c r="H715" s="56"/>
      <c r="I715" s="56"/>
    </row>
    <row r="716" spans="2:9">
      <c r="B716" s="54"/>
      <c r="C716" s="55"/>
      <c r="D716" s="56"/>
      <c r="E716" s="56"/>
      <c r="F716" s="56"/>
      <c r="G716" s="56"/>
      <c r="H716" s="56"/>
      <c r="I716" s="56"/>
    </row>
    <row r="717" spans="2:9">
      <c r="B717" s="54"/>
      <c r="C717" s="55"/>
      <c r="D717" s="56"/>
      <c r="E717" s="56"/>
      <c r="F717" s="56"/>
      <c r="G717" s="56"/>
      <c r="H717" s="56"/>
      <c r="I717" s="56"/>
    </row>
    <row r="718" spans="2:9">
      <c r="B718" s="54"/>
      <c r="C718" s="55"/>
      <c r="D718" s="56"/>
      <c r="E718" s="56"/>
      <c r="F718" s="56"/>
      <c r="G718" s="56"/>
      <c r="H718" s="56"/>
      <c r="I718" s="56"/>
    </row>
    <row r="719" spans="2:9">
      <c r="B719" s="54"/>
      <c r="C719" s="55"/>
      <c r="D719" s="56"/>
      <c r="E719" s="56"/>
      <c r="F719" s="56"/>
      <c r="G719" s="56"/>
      <c r="H719" s="56"/>
      <c r="I719" s="56"/>
    </row>
    <row r="720" spans="2:9">
      <c r="B720" s="54"/>
      <c r="C720" s="55"/>
      <c r="D720" s="56"/>
      <c r="E720" s="56"/>
      <c r="F720" s="56"/>
      <c r="G720" s="56"/>
      <c r="H720" s="56"/>
      <c r="I720" s="56"/>
    </row>
    <row r="721" spans="2:9">
      <c r="B721" s="54"/>
      <c r="C721" s="55"/>
      <c r="D721" s="56"/>
      <c r="E721" s="56"/>
      <c r="F721" s="56"/>
      <c r="G721" s="56"/>
      <c r="H721" s="56"/>
      <c r="I721" s="56"/>
    </row>
    <row r="722" spans="2:9">
      <c r="B722" s="54"/>
      <c r="C722" s="55"/>
      <c r="D722" s="56"/>
      <c r="E722" s="56"/>
      <c r="F722" s="56"/>
      <c r="G722" s="56"/>
      <c r="H722" s="56"/>
      <c r="I722" s="56"/>
    </row>
    <row r="723" spans="2:9">
      <c r="B723" s="54"/>
      <c r="C723" s="55"/>
      <c r="D723" s="56"/>
      <c r="E723" s="56"/>
      <c r="F723" s="56"/>
      <c r="G723" s="56"/>
      <c r="H723" s="56"/>
      <c r="I723" s="56"/>
    </row>
    <row r="724" spans="2:9">
      <c r="B724" s="54"/>
      <c r="C724" s="55"/>
      <c r="D724" s="56"/>
      <c r="E724" s="56"/>
      <c r="F724" s="56"/>
      <c r="G724" s="56"/>
      <c r="H724" s="56"/>
      <c r="I724" s="56"/>
    </row>
    <row r="725" spans="2:9">
      <c r="B725" s="54"/>
      <c r="C725" s="55"/>
      <c r="D725" s="56"/>
      <c r="E725" s="56"/>
      <c r="F725" s="56"/>
      <c r="G725" s="56"/>
      <c r="H725" s="56"/>
      <c r="I725" s="56"/>
    </row>
    <row r="726" spans="2:9">
      <c r="B726" s="54"/>
      <c r="C726" s="55"/>
      <c r="D726" s="56"/>
      <c r="E726" s="56"/>
      <c r="F726" s="56"/>
      <c r="G726" s="56"/>
      <c r="H726" s="56"/>
      <c r="I726" s="56"/>
    </row>
    <row r="727" spans="2:9">
      <c r="B727" s="54"/>
      <c r="C727" s="55"/>
      <c r="D727" s="56"/>
      <c r="E727" s="56"/>
      <c r="F727" s="56"/>
      <c r="G727" s="56"/>
      <c r="H727" s="56"/>
      <c r="I727" s="56"/>
    </row>
    <row r="728" spans="2:9">
      <c r="B728" s="54"/>
      <c r="C728" s="55"/>
      <c r="D728" s="56"/>
      <c r="E728" s="56"/>
      <c r="F728" s="56"/>
      <c r="G728" s="56"/>
      <c r="H728" s="56"/>
      <c r="I728" s="56"/>
    </row>
    <row r="729" spans="2:9">
      <c r="B729" s="54"/>
      <c r="C729" s="55"/>
      <c r="D729" s="56"/>
      <c r="E729" s="56"/>
      <c r="F729" s="56"/>
      <c r="G729" s="56"/>
      <c r="H729" s="56"/>
      <c r="I729" s="56"/>
    </row>
    <row r="730" spans="2:9">
      <c r="B730" s="54"/>
      <c r="C730" s="55"/>
      <c r="D730" s="56"/>
      <c r="E730" s="56"/>
      <c r="F730" s="56"/>
      <c r="G730" s="56"/>
      <c r="H730" s="56"/>
      <c r="I730" s="56"/>
    </row>
    <row r="731" spans="2:9">
      <c r="B731" s="54"/>
      <c r="C731" s="55"/>
      <c r="D731" s="56"/>
      <c r="E731" s="56"/>
      <c r="F731" s="56"/>
      <c r="G731" s="56"/>
      <c r="H731" s="56"/>
      <c r="I731" s="56"/>
    </row>
    <row r="732" spans="2:9">
      <c r="B732" s="54"/>
      <c r="C732" s="55"/>
      <c r="D732" s="56"/>
      <c r="E732" s="56"/>
      <c r="F732" s="56"/>
      <c r="G732" s="56"/>
      <c r="H732" s="56"/>
      <c r="I732" s="56"/>
    </row>
    <row r="733" spans="2:9">
      <c r="B733" s="54"/>
      <c r="C733" s="55"/>
      <c r="D733" s="56"/>
      <c r="E733" s="56"/>
      <c r="F733" s="56"/>
      <c r="G733" s="56"/>
      <c r="H733" s="56"/>
      <c r="I733" s="56"/>
    </row>
    <row r="734" spans="2:9">
      <c r="B734" s="54"/>
      <c r="C734" s="55"/>
      <c r="D734" s="56"/>
      <c r="E734" s="56"/>
      <c r="F734" s="56"/>
      <c r="G734" s="56"/>
      <c r="H734" s="56"/>
      <c r="I734" s="56"/>
    </row>
    <row r="735" spans="2:9">
      <c r="B735" s="54"/>
      <c r="C735" s="55"/>
      <c r="D735" s="56"/>
      <c r="E735" s="56"/>
      <c r="F735" s="56"/>
      <c r="G735" s="56"/>
      <c r="H735" s="56"/>
      <c r="I735" s="56"/>
    </row>
    <row r="736" spans="2:9">
      <c r="B736" s="54"/>
      <c r="C736" s="55"/>
      <c r="D736" s="56"/>
      <c r="E736" s="56"/>
      <c r="F736" s="56"/>
      <c r="G736" s="56"/>
      <c r="H736" s="56"/>
      <c r="I736" s="56"/>
    </row>
    <row r="737" spans="2:9">
      <c r="B737" s="54"/>
      <c r="C737" s="55"/>
      <c r="D737" s="56"/>
      <c r="E737" s="56"/>
      <c r="F737" s="56"/>
      <c r="G737" s="56"/>
      <c r="H737" s="56"/>
      <c r="I737" s="56"/>
    </row>
    <row r="738" spans="2:9">
      <c r="B738" s="54"/>
      <c r="C738" s="55"/>
      <c r="D738" s="56"/>
      <c r="E738" s="56"/>
      <c r="F738" s="56"/>
      <c r="G738" s="56"/>
      <c r="H738" s="56"/>
      <c r="I738" s="56"/>
    </row>
    <row r="739" spans="2:9">
      <c r="B739" s="54"/>
      <c r="C739" s="55"/>
      <c r="D739" s="56"/>
      <c r="E739" s="56"/>
      <c r="F739" s="56"/>
      <c r="G739" s="56"/>
      <c r="H739" s="56"/>
      <c r="I739" s="56"/>
    </row>
    <row r="740" spans="2:9">
      <c r="B740" s="54"/>
      <c r="C740" s="55"/>
      <c r="D740" s="56"/>
      <c r="E740" s="56"/>
      <c r="F740" s="56"/>
      <c r="G740" s="56"/>
      <c r="H740" s="56"/>
      <c r="I740" s="56"/>
    </row>
    <row r="741" spans="2:9">
      <c r="B741" s="54"/>
      <c r="C741" s="55"/>
      <c r="D741" s="56"/>
      <c r="E741" s="56"/>
      <c r="F741" s="56"/>
      <c r="G741" s="56"/>
      <c r="H741" s="56"/>
      <c r="I741" s="56"/>
    </row>
    <row r="742" spans="2:9">
      <c r="B742" s="54"/>
      <c r="C742" s="55"/>
      <c r="D742" s="56"/>
      <c r="E742" s="56"/>
      <c r="F742" s="56"/>
      <c r="G742" s="56"/>
      <c r="H742" s="56"/>
      <c r="I742" s="56"/>
    </row>
    <row r="743" spans="2:9">
      <c r="B743" s="54"/>
      <c r="C743" s="55"/>
      <c r="D743" s="56"/>
      <c r="E743" s="56"/>
      <c r="F743" s="56"/>
      <c r="G743" s="56"/>
      <c r="H743" s="56"/>
      <c r="I743" s="56"/>
    </row>
    <row r="744" spans="2:9">
      <c r="B744" s="54"/>
      <c r="C744" s="55"/>
      <c r="D744" s="56"/>
      <c r="E744" s="56"/>
      <c r="F744" s="56"/>
      <c r="G744" s="56"/>
      <c r="H744" s="56"/>
      <c r="I744" s="56"/>
    </row>
    <row r="745" spans="2:9">
      <c r="B745" s="54"/>
      <c r="C745" s="55"/>
      <c r="D745" s="56"/>
      <c r="E745" s="56"/>
      <c r="F745" s="56"/>
      <c r="G745" s="56"/>
      <c r="H745" s="56"/>
      <c r="I745" s="56"/>
    </row>
    <row r="746" spans="2:9">
      <c r="B746" s="54"/>
      <c r="C746" s="55"/>
      <c r="D746" s="56"/>
      <c r="E746" s="56"/>
      <c r="F746" s="56"/>
      <c r="G746" s="56"/>
      <c r="H746" s="56"/>
      <c r="I746" s="56"/>
    </row>
    <row r="747" spans="2:9">
      <c r="B747" s="54"/>
      <c r="C747" s="55"/>
      <c r="D747" s="56"/>
      <c r="E747" s="56"/>
      <c r="F747" s="56"/>
      <c r="G747" s="56"/>
      <c r="H747" s="56"/>
      <c r="I747" s="56"/>
    </row>
    <row r="748" spans="2:9">
      <c r="B748" s="54"/>
      <c r="C748" s="55"/>
      <c r="D748" s="56"/>
      <c r="E748" s="56"/>
      <c r="F748" s="56"/>
      <c r="G748" s="56"/>
      <c r="H748" s="56"/>
      <c r="I748" s="56"/>
    </row>
    <row r="749" spans="2:9">
      <c r="B749" s="54"/>
      <c r="C749" s="55"/>
      <c r="D749" s="56"/>
      <c r="E749" s="56"/>
      <c r="F749" s="56"/>
      <c r="G749" s="56"/>
      <c r="H749" s="56"/>
      <c r="I749" s="56"/>
    </row>
    <row r="750" spans="2:9">
      <c r="B750" s="54"/>
      <c r="C750" s="55"/>
      <c r="D750" s="56"/>
      <c r="E750" s="56"/>
      <c r="F750" s="56"/>
      <c r="G750" s="56"/>
      <c r="H750" s="56"/>
      <c r="I750" s="56"/>
    </row>
    <row r="751" spans="2:9">
      <c r="B751" s="54"/>
      <c r="C751" s="55"/>
      <c r="D751" s="56"/>
      <c r="E751" s="56"/>
      <c r="F751" s="56"/>
      <c r="G751" s="56"/>
      <c r="H751" s="56"/>
      <c r="I751" s="56"/>
    </row>
    <row r="752" spans="2:9">
      <c r="B752" s="54"/>
      <c r="C752" s="55"/>
      <c r="D752" s="56"/>
      <c r="E752" s="56"/>
      <c r="F752" s="56"/>
      <c r="G752" s="56"/>
      <c r="H752" s="56"/>
      <c r="I752" s="56"/>
    </row>
    <row r="753" spans="2:9">
      <c r="B753" s="54"/>
      <c r="C753" s="55"/>
      <c r="D753" s="56"/>
      <c r="E753" s="56"/>
      <c r="F753" s="56"/>
      <c r="G753" s="56"/>
      <c r="H753" s="56"/>
      <c r="I753" s="56"/>
    </row>
    <row r="754" spans="2:9">
      <c r="B754" s="54"/>
      <c r="C754" s="55"/>
      <c r="D754" s="56"/>
      <c r="E754" s="56"/>
      <c r="F754" s="56"/>
      <c r="G754" s="56"/>
      <c r="H754" s="56"/>
      <c r="I754" s="56"/>
    </row>
    <row r="755" spans="2:9">
      <c r="B755" s="54"/>
      <c r="C755" s="55"/>
      <c r="D755" s="56"/>
      <c r="E755" s="56"/>
      <c r="F755" s="56"/>
      <c r="G755" s="56"/>
      <c r="H755" s="56"/>
      <c r="I755" s="56"/>
    </row>
    <row r="756" spans="2:9">
      <c r="B756" s="54"/>
      <c r="C756" s="55"/>
      <c r="D756" s="56"/>
      <c r="E756" s="56"/>
      <c r="F756" s="56"/>
      <c r="G756" s="56"/>
      <c r="H756" s="56"/>
      <c r="I756" s="56"/>
    </row>
    <row r="757" spans="2:9">
      <c r="B757" s="54"/>
      <c r="C757" s="55"/>
      <c r="D757" s="56"/>
      <c r="E757" s="56"/>
      <c r="F757" s="56"/>
      <c r="G757" s="56"/>
      <c r="H757" s="56"/>
      <c r="I757" s="56"/>
    </row>
    <row r="758" spans="2:9">
      <c r="B758" s="54"/>
      <c r="C758" s="55"/>
      <c r="D758" s="56"/>
      <c r="E758" s="56"/>
      <c r="F758" s="56"/>
      <c r="G758" s="56"/>
      <c r="H758" s="56"/>
      <c r="I758" s="56"/>
    </row>
    <row r="759" spans="2:9">
      <c r="B759" s="54"/>
      <c r="C759" s="55"/>
      <c r="D759" s="56"/>
      <c r="E759" s="56"/>
      <c r="F759" s="56"/>
      <c r="G759" s="56"/>
      <c r="H759" s="56"/>
      <c r="I759" s="56"/>
    </row>
    <row r="760" spans="2:9">
      <c r="B760" s="54"/>
      <c r="C760" s="55"/>
      <c r="D760" s="56"/>
      <c r="E760" s="56"/>
      <c r="F760" s="56"/>
      <c r="G760" s="56"/>
      <c r="H760" s="56"/>
      <c r="I760" s="56"/>
    </row>
    <row r="761" spans="2:9">
      <c r="B761" s="54"/>
      <c r="C761" s="55"/>
      <c r="D761" s="56"/>
      <c r="E761" s="56"/>
      <c r="F761" s="56"/>
      <c r="G761" s="56"/>
      <c r="H761" s="56"/>
      <c r="I761" s="56"/>
    </row>
    <row r="762" spans="2:9">
      <c r="B762" s="54"/>
      <c r="C762" s="55"/>
      <c r="D762" s="56"/>
      <c r="E762" s="56"/>
      <c r="F762" s="56"/>
      <c r="G762" s="56"/>
      <c r="H762" s="56"/>
      <c r="I762" s="56"/>
    </row>
    <row r="763" spans="2:9">
      <c r="B763" s="54"/>
      <c r="C763" s="55"/>
      <c r="D763" s="56"/>
      <c r="E763" s="56"/>
      <c r="F763" s="56"/>
      <c r="G763" s="56"/>
      <c r="H763" s="56"/>
      <c r="I763" s="56"/>
    </row>
    <row r="764" spans="2:9">
      <c r="B764" s="54"/>
      <c r="C764" s="55"/>
      <c r="D764" s="56"/>
      <c r="E764" s="56"/>
      <c r="F764" s="56"/>
      <c r="G764" s="56"/>
      <c r="H764" s="56"/>
      <c r="I764" s="56"/>
    </row>
    <row r="765" spans="2:9">
      <c r="B765" s="54"/>
      <c r="C765" s="55"/>
      <c r="D765" s="56"/>
      <c r="E765" s="56"/>
      <c r="F765" s="56"/>
      <c r="G765" s="56"/>
      <c r="H765" s="56"/>
      <c r="I765" s="56"/>
    </row>
    <row r="766" spans="2:9">
      <c r="B766" s="54"/>
      <c r="C766" s="55"/>
      <c r="D766" s="56"/>
      <c r="E766" s="56"/>
      <c r="F766" s="56"/>
      <c r="G766" s="56"/>
      <c r="H766" s="56"/>
      <c r="I766" s="56"/>
    </row>
    <row r="767" spans="2:9">
      <c r="B767" s="54"/>
      <c r="C767" s="55"/>
      <c r="D767" s="56"/>
      <c r="E767" s="56"/>
      <c r="F767" s="56"/>
      <c r="G767" s="56"/>
      <c r="H767" s="56"/>
      <c r="I767" s="56"/>
    </row>
    <row r="768" spans="2:9">
      <c r="B768" s="54"/>
      <c r="C768" s="55"/>
      <c r="D768" s="56"/>
      <c r="E768" s="56"/>
      <c r="F768" s="56"/>
      <c r="G768" s="56"/>
      <c r="H768" s="56"/>
      <c r="I768" s="56"/>
    </row>
    <row r="769" spans="2:9">
      <c r="B769" s="54"/>
      <c r="C769" s="55"/>
      <c r="D769" s="56"/>
      <c r="E769" s="56"/>
      <c r="F769" s="56"/>
      <c r="G769" s="56"/>
      <c r="H769" s="56"/>
      <c r="I769" s="56"/>
    </row>
    <row r="770" spans="2:9">
      <c r="B770" s="54"/>
      <c r="C770" s="55"/>
      <c r="D770" s="56"/>
      <c r="E770" s="56"/>
      <c r="F770" s="56"/>
      <c r="G770" s="56"/>
      <c r="H770" s="56"/>
      <c r="I770" s="56"/>
    </row>
    <row r="771" spans="2:9">
      <c r="B771" s="54"/>
      <c r="C771" s="55"/>
      <c r="D771" s="56"/>
      <c r="E771" s="56"/>
      <c r="F771" s="56"/>
      <c r="G771" s="56"/>
      <c r="H771" s="56"/>
      <c r="I771" s="56"/>
    </row>
    <row r="772" spans="2:9">
      <c r="B772" s="54"/>
      <c r="C772" s="55"/>
      <c r="D772" s="56"/>
      <c r="E772" s="56"/>
      <c r="F772" s="56"/>
      <c r="G772" s="56"/>
      <c r="H772" s="56"/>
      <c r="I772" s="56"/>
    </row>
    <row r="773" spans="2:9">
      <c r="B773" s="54"/>
      <c r="C773" s="55"/>
      <c r="D773" s="56"/>
      <c r="E773" s="56"/>
      <c r="F773" s="56"/>
      <c r="G773" s="56"/>
      <c r="H773" s="56"/>
      <c r="I773" s="56"/>
    </row>
    <row r="774" spans="2:9">
      <c r="B774" s="54"/>
      <c r="C774" s="55"/>
      <c r="D774" s="56"/>
      <c r="E774" s="56"/>
      <c r="F774" s="56"/>
      <c r="G774" s="56"/>
      <c r="H774" s="56"/>
      <c r="I774" s="56"/>
    </row>
    <row r="775" spans="2:9">
      <c r="B775" s="54"/>
      <c r="C775" s="55"/>
      <c r="D775" s="56"/>
      <c r="E775" s="56"/>
      <c r="F775" s="56"/>
      <c r="G775" s="56"/>
      <c r="H775" s="56"/>
      <c r="I775" s="56"/>
    </row>
    <row r="776" spans="2:9">
      <c r="B776" s="54"/>
      <c r="C776" s="55"/>
      <c r="D776" s="56"/>
      <c r="E776" s="56"/>
      <c r="F776" s="56"/>
      <c r="G776" s="56"/>
      <c r="H776" s="56"/>
      <c r="I776" s="56"/>
    </row>
    <row r="777" spans="2:9">
      <c r="B777" s="54"/>
      <c r="C777" s="55"/>
      <c r="D777" s="56"/>
      <c r="E777" s="56"/>
      <c r="F777" s="56"/>
      <c r="G777" s="56"/>
      <c r="H777" s="56"/>
      <c r="I777" s="56"/>
    </row>
    <row r="778" spans="2:9">
      <c r="B778" s="54"/>
      <c r="C778" s="55"/>
      <c r="D778" s="56"/>
      <c r="E778" s="56"/>
      <c r="F778" s="56"/>
      <c r="G778" s="56"/>
      <c r="H778" s="56"/>
      <c r="I778" s="56"/>
    </row>
    <row r="779" spans="2:9">
      <c r="B779" s="54"/>
      <c r="C779" s="55"/>
      <c r="D779" s="56"/>
      <c r="E779" s="56"/>
      <c r="F779" s="56"/>
      <c r="G779" s="56"/>
      <c r="H779" s="56"/>
      <c r="I779" s="56"/>
    </row>
    <row r="780" spans="2:9">
      <c r="B780" s="54"/>
      <c r="C780" s="55"/>
      <c r="D780" s="56"/>
      <c r="E780" s="56"/>
      <c r="F780" s="56"/>
      <c r="G780" s="56"/>
      <c r="H780" s="56"/>
      <c r="I780" s="56"/>
    </row>
    <row r="781" spans="2:9">
      <c r="B781" s="54"/>
      <c r="C781" s="55"/>
      <c r="D781" s="56"/>
      <c r="E781" s="56"/>
      <c r="F781" s="56"/>
      <c r="G781" s="56"/>
      <c r="H781" s="56"/>
      <c r="I781" s="56"/>
    </row>
    <row r="782" spans="2:9">
      <c r="B782" s="54"/>
      <c r="C782" s="55"/>
      <c r="D782" s="56"/>
      <c r="E782" s="56"/>
      <c r="F782" s="56"/>
      <c r="G782" s="56"/>
      <c r="H782" s="56"/>
      <c r="I782" s="56"/>
    </row>
    <row r="783" spans="2:9">
      <c r="B783" s="54"/>
      <c r="C783" s="55"/>
      <c r="D783" s="56"/>
      <c r="E783" s="56"/>
      <c r="F783" s="56"/>
      <c r="G783" s="56"/>
      <c r="H783" s="56"/>
      <c r="I783" s="56"/>
    </row>
    <row r="784" spans="2:9">
      <c r="B784" s="54"/>
      <c r="C784" s="55"/>
      <c r="D784" s="56"/>
      <c r="E784" s="56"/>
      <c r="F784" s="56"/>
      <c r="G784" s="56"/>
      <c r="H784" s="56"/>
      <c r="I784" s="56"/>
    </row>
    <row r="785" spans="2:9">
      <c r="B785" s="54"/>
      <c r="C785" s="55"/>
      <c r="D785" s="56"/>
      <c r="E785" s="56"/>
      <c r="F785" s="56"/>
      <c r="G785" s="56"/>
      <c r="H785" s="56"/>
      <c r="I785" s="56"/>
    </row>
    <row r="786" spans="2:9">
      <c r="B786" s="54"/>
      <c r="C786" s="55"/>
      <c r="D786" s="56"/>
      <c r="E786" s="56"/>
      <c r="F786" s="56"/>
      <c r="G786" s="56"/>
      <c r="H786" s="56"/>
      <c r="I786" s="56"/>
    </row>
    <row r="787" spans="2:9">
      <c r="B787" s="54"/>
      <c r="C787" s="55"/>
      <c r="D787" s="56"/>
      <c r="E787" s="56"/>
      <c r="F787" s="56"/>
      <c r="G787" s="56"/>
      <c r="H787" s="56"/>
      <c r="I787" s="56"/>
    </row>
    <row r="788" spans="2:9">
      <c r="B788" s="54"/>
      <c r="C788" s="55"/>
      <c r="D788" s="56"/>
      <c r="E788" s="56"/>
      <c r="F788" s="56"/>
      <c r="G788" s="56"/>
      <c r="H788" s="56"/>
      <c r="I788" s="56"/>
    </row>
    <row r="789" spans="2:9">
      <c r="B789" s="54"/>
      <c r="C789" s="55"/>
      <c r="D789" s="56"/>
      <c r="E789" s="56"/>
      <c r="F789" s="56"/>
      <c r="G789" s="56"/>
      <c r="H789" s="56"/>
      <c r="I789" s="56"/>
    </row>
    <row r="790" spans="2:9">
      <c r="B790" s="54"/>
      <c r="C790" s="55"/>
      <c r="D790" s="56"/>
      <c r="E790" s="56"/>
      <c r="F790" s="56"/>
      <c r="G790" s="56"/>
      <c r="H790" s="56"/>
      <c r="I790" s="56"/>
    </row>
    <row r="791" spans="2:9">
      <c r="B791" s="54"/>
      <c r="C791" s="55"/>
      <c r="D791" s="56"/>
      <c r="E791" s="56"/>
      <c r="F791" s="56"/>
      <c r="G791" s="56"/>
      <c r="H791" s="56"/>
      <c r="I791" s="56"/>
    </row>
    <row r="792" spans="2:9">
      <c r="B792" s="54"/>
      <c r="C792" s="55"/>
      <c r="D792" s="56"/>
      <c r="E792" s="56"/>
      <c r="F792" s="56"/>
      <c r="G792" s="56"/>
      <c r="H792" s="56"/>
      <c r="I792" s="56"/>
    </row>
    <row r="793" spans="2:9">
      <c r="B793" s="54"/>
      <c r="C793" s="55"/>
      <c r="D793" s="56"/>
      <c r="E793" s="56"/>
      <c r="F793" s="56"/>
      <c r="G793" s="56"/>
      <c r="H793" s="56"/>
      <c r="I793" s="56"/>
    </row>
    <row r="794" spans="2:9">
      <c r="B794" s="54"/>
      <c r="C794" s="55"/>
      <c r="D794" s="56"/>
      <c r="E794" s="56"/>
      <c r="F794" s="56"/>
      <c r="G794" s="56"/>
      <c r="H794" s="56"/>
      <c r="I794" s="56"/>
    </row>
    <row r="795" spans="2:9">
      <c r="B795" s="54"/>
      <c r="C795" s="55"/>
      <c r="D795" s="56"/>
      <c r="E795" s="56"/>
      <c r="F795" s="56"/>
      <c r="G795" s="56"/>
      <c r="H795" s="56"/>
      <c r="I795" s="56"/>
    </row>
    <row r="796" spans="2:9">
      <c r="B796" s="54"/>
      <c r="C796" s="55"/>
      <c r="D796" s="56"/>
      <c r="E796" s="56"/>
      <c r="F796" s="56"/>
      <c r="G796" s="56"/>
      <c r="H796" s="56"/>
      <c r="I796" s="56"/>
    </row>
    <row r="797" spans="2:9">
      <c r="B797" s="54"/>
      <c r="C797" s="55"/>
      <c r="D797" s="56"/>
      <c r="E797" s="56"/>
      <c r="F797" s="56"/>
      <c r="G797" s="56"/>
      <c r="H797" s="56"/>
      <c r="I797" s="56"/>
    </row>
    <row r="798" spans="2:9">
      <c r="B798" s="54"/>
      <c r="C798" s="55"/>
      <c r="D798" s="56"/>
      <c r="E798" s="56"/>
      <c r="F798" s="56"/>
      <c r="G798" s="56"/>
      <c r="H798" s="56"/>
      <c r="I798" s="56"/>
    </row>
    <row r="799" spans="2:9">
      <c r="B799" s="54"/>
      <c r="C799" s="55"/>
      <c r="D799" s="56"/>
      <c r="E799" s="56"/>
      <c r="F799" s="56"/>
      <c r="G799" s="56"/>
      <c r="H799" s="56"/>
      <c r="I799" s="56"/>
    </row>
    <row r="800" spans="2:9">
      <c r="B800" s="54"/>
      <c r="C800" s="55"/>
      <c r="D800" s="56"/>
      <c r="E800" s="56"/>
      <c r="F800" s="56"/>
      <c r="G800" s="56"/>
      <c r="H800" s="56"/>
      <c r="I800" s="56"/>
    </row>
    <row r="801" spans="2:9">
      <c r="B801" s="54"/>
      <c r="C801" s="55"/>
      <c r="D801" s="56"/>
      <c r="E801" s="56"/>
      <c r="F801" s="56"/>
      <c r="G801" s="56"/>
      <c r="H801" s="56"/>
      <c r="I801" s="56"/>
    </row>
    <row r="802" spans="2:9">
      <c r="B802" s="54"/>
      <c r="C802" s="55"/>
      <c r="D802" s="56"/>
      <c r="E802" s="56"/>
      <c r="F802" s="56"/>
      <c r="G802" s="56"/>
      <c r="H802" s="56"/>
      <c r="I802" s="56"/>
    </row>
    <row r="803" spans="2:9">
      <c r="B803" s="54"/>
      <c r="C803" s="55"/>
      <c r="D803" s="56"/>
      <c r="E803" s="56"/>
      <c r="F803" s="56"/>
      <c r="G803" s="56"/>
      <c r="H803" s="56"/>
      <c r="I803" s="56"/>
    </row>
    <row r="804" spans="2:9">
      <c r="B804" s="54"/>
      <c r="C804" s="55"/>
      <c r="D804" s="56"/>
      <c r="E804" s="56"/>
      <c r="F804" s="56"/>
      <c r="G804" s="56"/>
      <c r="H804" s="56"/>
      <c r="I804" s="56"/>
    </row>
    <row r="805" spans="2:9">
      <c r="B805" s="54"/>
      <c r="C805" s="55"/>
      <c r="D805" s="56"/>
      <c r="E805" s="56"/>
      <c r="F805" s="56"/>
      <c r="G805" s="56"/>
      <c r="H805" s="56"/>
      <c r="I805" s="56"/>
    </row>
    <row r="806" spans="2:9">
      <c r="B806" s="54"/>
      <c r="C806" s="55"/>
      <c r="D806" s="56"/>
      <c r="E806" s="56"/>
      <c r="F806" s="56"/>
      <c r="G806" s="56"/>
      <c r="H806" s="56"/>
      <c r="I806" s="56"/>
    </row>
    <row r="807" spans="2:9">
      <c r="B807" s="54"/>
      <c r="C807" s="55"/>
      <c r="D807" s="56"/>
      <c r="E807" s="56"/>
      <c r="F807" s="56"/>
      <c r="G807" s="56"/>
      <c r="H807" s="56"/>
      <c r="I807" s="56"/>
    </row>
    <row r="808" spans="2:9">
      <c r="B808" s="54"/>
      <c r="C808" s="55"/>
      <c r="D808" s="56"/>
      <c r="E808" s="56"/>
      <c r="F808" s="56"/>
      <c r="G808" s="56"/>
      <c r="H808" s="56"/>
      <c r="I808" s="56"/>
    </row>
    <row r="809" spans="2:9">
      <c r="B809" s="54"/>
      <c r="C809" s="55"/>
      <c r="D809" s="56"/>
      <c r="E809" s="56"/>
      <c r="F809" s="56"/>
      <c r="G809" s="56"/>
      <c r="H809" s="56"/>
      <c r="I809" s="56"/>
    </row>
    <row r="810" spans="2:9">
      <c r="B810" s="54"/>
      <c r="C810" s="55"/>
      <c r="D810" s="56"/>
      <c r="E810" s="56"/>
      <c r="F810" s="56"/>
      <c r="G810" s="56"/>
      <c r="H810" s="56"/>
      <c r="I810" s="56"/>
    </row>
    <row r="811" spans="2:9">
      <c r="B811" s="54"/>
      <c r="C811" s="55"/>
      <c r="D811" s="56"/>
      <c r="E811" s="56"/>
      <c r="F811" s="56"/>
      <c r="G811" s="56"/>
      <c r="H811" s="56"/>
      <c r="I811" s="56"/>
    </row>
    <row r="812" spans="2:9">
      <c r="B812" s="54"/>
      <c r="C812" s="55"/>
      <c r="D812" s="56"/>
      <c r="E812" s="56"/>
      <c r="F812" s="56"/>
      <c r="G812" s="56"/>
      <c r="H812" s="56"/>
      <c r="I812" s="56"/>
    </row>
    <row r="813" spans="2:9">
      <c r="B813" s="54"/>
      <c r="C813" s="55"/>
      <c r="D813" s="56"/>
      <c r="E813" s="56"/>
      <c r="F813" s="56"/>
      <c r="G813" s="56"/>
      <c r="H813" s="56"/>
      <c r="I813" s="56"/>
    </row>
    <row r="814" spans="2:9">
      <c r="B814" s="54"/>
      <c r="C814" s="55"/>
      <c r="D814" s="56"/>
      <c r="E814" s="56"/>
      <c r="F814" s="56"/>
      <c r="G814" s="56"/>
      <c r="H814" s="56"/>
      <c r="I814" s="56"/>
    </row>
    <row r="815" spans="2:9">
      <c r="B815" s="54"/>
      <c r="C815" s="55"/>
      <c r="D815" s="56"/>
      <c r="E815" s="56"/>
      <c r="F815" s="56"/>
      <c r="G815" s="56"/>
      <c r="H815" s="56"/>
      <c r="I815" s="56"/>
    </row>
    <row r="816" spans="2:9">
      <c r="B816" s="54"/>
      <c r="C816" s="55"/>
      <c r="D816" s="56"/>
      <c r="E816" s="56"/>
      <c r="F816" s="56"/>
      <c r="G816" s="56"/>
      <c r="H816" s="56"/>
      <c r="I816" s="56"/>
    </row>
    <row r="817" spans="2:9">
      <c r="B817" s="54"/>
      <c r="C817" s="55"/>
      <c r="D817" s="56"/>
      <c r="E817" s="56"/>
      <c r="F817" s="56"/>
      <c r="G817" s="56"/>
      <c r="H817" s="56"/>
      <c r="I817" s="56"/>
    </row>
    <row r="818" spans="2:9">
      <c r="B818" s="54"/>
      <c r="C818" s="55"/>
      <c r="D818" s="56"/>
      <c r="E818" s="56"/>
      <c r="F818" s="56"/>
      <c r="G818" s="56"/>
      <c r="H818" s="56"/>
      <c r="I818" s="56"/>
    </row>
    <row r="819" spans="2:9">
      <c r="B819" s="54"/>
      <c r="C819" s="55"/>
      <c r="D819" s="56"/>
      <c r="E819" s="56"/>
      <c r="F819" s="56"/>
      <c r="G819" s="56"/>
      <c r="H819" s="56"/>
      <c r="I819" s="56"/>
    </row>
    <row r="820" spans="2:9">
      <c r="B820" s="54"/>
      <c r="C820" s="55"/>
      <c r="D820" s="56"/>
      <c r="E820" s="56"/>
      <c r="F820" s="56"/>
      <c r="G820" s="56"/>
      <c r="H820" s="56"/>
      <c r="I820" s="56"/>
    </row>
    <row r="821" spans="2:9">
      <c r="B821" s="54"/>
      <c r="C821" s="55"/>
      <c r="D821" s="56"/>
      <c r="E821" s="56"/>
      <c r="F821" s="56"/>
      <c r="G821" s="56"/>
      <c r="H821" s="56"/>
      <c r="I821" s="56"/>
    </row>
    <row r="822" spans="2:9">
      <c r="B822" s="54"/>
      <c r="C822" s="55"/>
      <c r="D822" s="56"/>
      <c r="E822" s="56"/>
      <c r="F822" s="56"/>
      <c r="G822" s="56"/>
      <c r="H822" s="56"/>
      <c r="I822" s="56"/>
    </row>
    <row r="823" spans="2:9">
      <c r="B823" s="54"/>
      <c r="C823" s="55"/>
      <c r="D823" s="56"/>
      <c r="E823" s="56"/>
      <c r="F823" s="56"/>
      <c r="G823" s="56"/>
      <c r="H823" s="56"/>
      <c r="I823" s="56"/>
    </row>
    <row r="824" spans="2:9">
      <c r="B824" s="54"/>
      <c r="C824" s="55"/>
      <c r="D824" s="56"/>
      <c r="E824" s="56"/>
      <c r="F824" s="56"/>
      <c r="G824" s="56"/>
      <c r="H824" s="56"/>
      <c r="I824" s="56"/>
    </row>
    <row r="825" spans="2:9">
      <c r="B825" s="54"/>
      <c r="C825" s="55"/>
      <c r="D825" s="56"/>
      <c r="E825" s="56"/>
      <c r="F825" s="56"/>
      <c r="G825" s="56"/>
      <c r="H825" s="56"/>
      <c r="I825" s="56"/>
    </row>
    <row r="826" spans="2:9">
      <c r="B826" s="54"/>
      <c r="C826" s="55"/>
      <c r="D826" s="56"/>
      <c r="E826" s="56"/>
      <c r="F826" s="56"/>
      <c r="G826" s="56"/>
      <c r="H826" s="56"/>
      <c r="I826" s="56"/>
    </row>
    <row r="827" spans="2:9">
      <c r="B827" s="54"/>
      <c r="C827" s="55"/>
      <c r="D827" s="56"/>
      <c r="E827" s="56"/>
      <c r="F827" s="56"/>
      <c r="G827" s="56"/>
      <c r="H827" s="56"/>
      <c r="I827" s="56"/>
    </row>
    <row r="828" spans="2:9">
      <c r="B828" s="54"/>
      <c r="C828" s="55"/>
      <c r="D828" s="56"/>
      <c r="E828" s="56"/>
      <c r="F828" s="56"/>
      <c r="G828" s="56"/>
      <c r="H828" s="56"/>
      <c r="I828" s="56"/>
    </row>
    <row r="829" spans="2:9">
      <c r="B829" s="54"/>
      <c r="C829" s="55"/>
      <c r="D829" s="56"/>
      <c r="E829" s="56"/>
      <c r="F829" s="56"/>
      <c r="G829" s="56"/>
      <c r="H829" s="56"/>
      <c r="I829" s="56"/>
    </row>
    <row r="830" spans="2:9">
      <c r="B830" s="54"/>
      <c r="C830" s="55"/>
      <c r="D830" s="56"/>
      <c r="E830" s="56"/>
      <c r="F830" s="56"/>
      <c r="G830" s="56"/>
      <c r="H830" s="56"/>
      <c r="I830" s="56"/>
    </row>
    <row r="831" spans="2:9">
      <c r="B831" s="54"/>
      <c r="C831" s="55"/>
      <c r="D831" s="56"/>
      <c r="E831" s="56"/>
      <c r="F831" s="56"/>
      <c r="G831" s="56"/>
      <c r="H831" s="56"/>
      <c r="I831" s="56"/>
    </row>
    <row r="832" spans="2:9">
      <c r="B832" s="54"/>
      <c r="C832" s="55"/>
      <c r="D832" s="56"/>
      <c r="E832" s="56"/>
      <c r="F832" s="56"/>
      <c r="G832" s="56"/>
      <c r="H832" s="56"/>
      <c r="I832" s="56"/>
    </row>
    <row r="833" spans="2:9">
      <c r="B833" s="54"/>
      <c r="C833" s="55"/>
      <c r="D833" s="56"/>
      <c r="E833" s="56"/>
      <c r="F833" s="56"/>
      <c r="G833" s="56"/>
      <c r="H833" s="56"/>
      <c r="I833" s="56"/>
    </row>
    <row r="834" spans="2:9">
      <c r="B834" s="54"/>
      <c r="C834" s="55"/>
      <c r="D834" s="56"/>
      <c r="E834" s="56"/>
      <c r="F834" s="56"/>
      <c r="G834" s="56"/>
      <c r="H834" s="56"/>
      <c r="I834" s="56"/>
    </row>
    <row r="835" spans="2:9">
      <c r="B835" s="54"/>
      <c r="C835" s="55"/>
      <c r="D835" s="56"/>
      <c r="E835" s="56"/>
      <c r="F835" s="56"/>
      <c r="G835" s="56"/>
      <c r="H835" s="56"/>
      <c r="I835" s="56"/>
    </row>
    <row r="836" spans="2:9">
      <c r="B836" s="54"/>
      <c r="C836" s="55"/>
      <c r="D836" s="56"/>
      <c r="E836" s="56"/>
      <c r="F836" s="56"/>
      <c r="G836" s="56"/>
      <c r="H836" s="56"/>
      <c r="I836" s="56"/>
    </row>
    <row r="837" spans="2:9">
      <c r="B837" s="54"/>
      <c r="C837" s="55"/>
      <c r="D837" s="56"/>
      <c r="E837" s="56"/>
      <c r="F837" s="56"/>
      <c r="G837" s="56"/>
      <c r="H837" s="56"/>
      <c r="I837" s="56"/>
    </row>
    <row r="838" spans="2:9">
      <c r="B838" s="54"/>
      <c r="C838" s="55"/>
      <c r="D838" s="56"/>
      <c r="E838" s="56"/>
      <c r="F838" s="56"/>
      <c r="G838" s="56"/>
      <c r="H838" s="56"/>
      <c r="I838" s="56"/>
    </row>
    <row r="839" spans="2:9">
      <c r="B839" s="54"/>
      <c r="C839" s="55"/>
      <c r="D839" s="56"/>
      <c r="E839" s="56"/>
      <c r="F839" s="56"/>
      <c r="G839" s="56"/>
      <c r="H839" s="56"/>
      <c r="I839" s="56"/>
    </row>
    <row r="840" spans="2:9">
      <c r="B840" s="54"/>
      <c r="C840" s="55"/>
      <c r="D840" s="56"/>
      <c r="E840" s="56"/>
      <c r="F840" s="56"/>
      <c r="G840" s="56"/>
      <c r="H840" s="56"/>
      <c r="I840" s="56"/>
    </row>
    <row r="841" spans="2:9">
      <c r="B841" s="54"/>
      <c r="C841" s="55"/>
      <c r="D841" s="56"/>
      <c r="E841" s="56"/>
      <c r="F841" s="56"/>
      <c r="G841" s="56"/>
      <c r="H841" s="56"/>
      <c r="I841" s="56"/>
    </row>
    <row r="842" spans="2:9">
      <c r="B842" s="54"/>
      <c r="C842" s="55"/>
      <c r="D842" s="56"/>
      <c r="E842" s="56"/>
      <c r="F842" s="56"/>
      <c r="G842" s="56"/>
      <c r="H842" s="56"/>
      <c r="I842" s="56"/>
    </row>
    <row r="843" spans="2:9">
      <c r="B843" s="54"/>
      <c r="C843" s="55"/>
      <c r="D843" s="56"/>
      <c r="E843" s="56"/>
      <c r="F843" s="56"/>
      <c r="G843" s="56"/>
      <c r="H843" s="56"/>
      <c r="I843" s="56"/>
    </row>
    <row r="844" spans="2:9">
      <c r="B844" s="54"/>
      <c r="C844" s="55"/>
      <c r="D844" s="56"/>
      <c r="E844" s="56"/>
      <c r="F844" s="56"/>
      <c r="G844" s="56"/>
      <c r="H844" s="56"/>
      <c r="I844" s="56"/>
    </row>
    <row r="845" spans="2:9">
      <c r="B845" s="54"/>
      <c r="C845" s="55"/>
      <c r="D845" s="56"/>
      <c r="E845" s="56"/>
      <c r="F845" s="56"/>
      <c r="G845" s="56"/>
      <c r="H845" s="56"/>
      <c r="I845" s="56"/>
    </row>
    <row r="846" spans="2:9">
      <c r="B846" s="54"/>
      <c r="C846" s="55"/>
      <c r="D846" s="56"/>
      <c r="E846" s="56"/>
      <c r="F846" s="56"/>
      <c r="G846" s="56"/>
      <c r="H846" s="56"/>
      <c r="I846" s="56"/>
    </row>
    <row r="847" spans="2:9">
      <c r="B847" s="54"/>
      <c r="C847" s="55"/>
      <c r="D847" s="56"/>
      <c r="E847" s="56"/>
      <c r="F847" s="56"/>
      <c r="G847" s="56"/>
      <c r="H847" s="56"/>
      <c r="I847" s="56"/>
    </row>
    <row r="848" spans="2:9">
      <c r="B848" s="54"/>
      <c r="C848" s="55"/>
      <c r="D848" s="56"/>
      <c r="E848" s="56"/>
      <c r="F848" s="56"/>
      <c r="G848" s="56"/>
      <c r="H848" s="56"/>
      <c r="I848" s="56"/>
    </row>
    <row r="849" spans="2:9">
      <c r="B849" s="54"/>
      <c r="C849" s="55"/>
      <c r="D849" s="56"/>
      <c r="E849" s="56"/>
      <c r="F849" s="56"/>
      <c r="G849" s="56"/>
      <c r="H849" s="56"/>
      <c r="I849" s="56"/>
    </row>
    <row r="850" spans="2:9">
      <c r="B850" s="54"/>
      <c r="C850" s="55"/>
      <c r="D850" s="56"/>
      <c r="E850" s="56"/>
      <c r="F850" s="56"/>
      <c r="G850" s="56"/>
      <c r="H850" s="56"/>
      <c r="I850" s="56"/>
    </row>
    <row r="851" spans="2:9">
      <c r="B851" s="54"/>
      <c r="C851" s="55"/>
      <c r="D851" s="56"/>
      <c r="E851" s="56"/>
      <c r="F851" s="56"/>
      <c r="G851" s="56"/>
      <c r="H851" s="56"/>
      <c r="I851" s="56"/>
    </row>
    <row r="852" spans="2:9">
      <c r="B852" s="54"/>
      <c r="C852" s="55"/>
      <c r="D852" s="56"/>
      <c r="E852" s="56"/>
      <c r="F852" s="56"/>
      <c r="G852" s="56"/>
      <c r="H852" s="56"/>
      <c r="I852" s="56"/>
    </row>
    <row r="853" spans="2:9">
      <c r="B853" s="54"/>
      <c r="C853" s="55"/>
      <c r="D853" s="56"/>
      <c r="E853" s="56"/>
      <c r="F853" s="56"/>
      <c r="G853" s="56"/>
      <c r="H853" s="56"/>
      <c r="I853" s="56"/>
    </row>
    <row r="854" spans="2:9">
      <c r="B854" s="54"/>
      <c r="C854" s="55"/>
      <c r="D854" s="56"/>
      <c r="E854" s="56"/>
      <c r="F854" s="56"/>
      <c r="G854" s="56"/>
      <c r="H854" s="56"/>
      <c r="I854" s="56"/>
    </row>
    <row r="855" spans="2:9">
      <c r="B855" s="54"/>
      <c r="C855" s="55"/>
      <c r="D855" s="56"/>
      <c r="E855" s="56"/>
      <c r="F855" s="56"/>
      <c r="G855" s="56"/>
      <c r="H855" s="56"/>
      <c r="I855" s="56"/>
    </row>
    <row r="856" spans="2:9">
      <c r="B856" s="54"/>
      <c r="C856" s="55"/>
      <c r="D856" s="56"/>
      <c r="E856" s="56"/>
      <c r="F856" s="56"/>
      <c r="G856" s="56"/>
      <c r="H856" s="56"/>
      <c r="I856" s="56"/>
    </row>
    <row r="857" spans="2:9">
      <c r="B857" s="54"/>
      <c r="C857" s="55"/>
      <c r="D857" s="56"/>
      <c r="E857" s="56"/>
      <c r="F857" s="56"/>
      <c r="G857" s="56"/>
      <c r="H857" s="56"/>
      <c r="I857" s="56"/>
    </row>
    <row r="858" spans="2:9">
      <c r="B858" s="54"/>
      <c r="C858" s="55"/>
      <c r="D858" s="56"/>
      <c r="E858" s="56"/>
      <c r="F858" s="56"/>
      <c r="G858" s="56"/>
      <c r="H858" s="56"/>
      <c r="I858" s="56"/>
    </row>
    <row r="859" spans="2:9">
      <c r="B859" s="54"/>
      <c r="C859" s="55"/>
      <c r="D859" s="56"/>
      <c r="E859" s="56"/>
      <c r="F859" s="56"/>
      <c r="G859" s="56"/>
      <c r="H859" s="56"/>
      <c r="I859" s="56"/>
    </row>
    <row r="860" spans="2:9">
      <c r="B860" s="54"/>
      <c r="C860" s="55"/>
      <c r="D860" s="56"/>
      <c r="E860" s="56"/>
      <c r="F860" s="56"/>
      <c r="G860" s="56"/>
      <c r="H860" s="56"/>
      <c r="I860" s="56"/>
    </row>
    <row r="861" spans="2:9">
      <c r="B861" s="54"/>
      <c r="C861" s="55"/>
      <c r="D861" s="56"/>
      <c r="E861" s="56"/>
      <c r="F861" s="56"/>
      <c r="G861" s="56"/>
      <c r="H861" s="56"/>
      <c r="I861" s="56"/>
    </row>
    <row r="862" spans="2:9">
      <c r="B862" s="54"/>
      <c r="C862" s="55"/>
      <c r="D862" s="56"/>
      <c r="E862" s="56"/>
      <c r="F862" s="56"/>
      <c r="G862" s="56"/>
      <c r="H862" s="56"/>
      <c r="I862" s="56"/>
    </row>
    <row r="863" spans="2:9">
      <c r="B863" s="54"/>
      <c r="C863" s="55"/>
      <c r="D863" s="56"/>
      <c r="E863" s="56"/>
      <c r="F863" s="56"/>
      <c r="G863" s="56"/>
      <c r="H863" s="56"/>
      <c r="I863" s="56"/>
    </row>
    <row r="864" spans="2:9">
      <c r="B864" s="54"/>
      <c r="C864" s="55"/>
      <c r="D864" s="56"/>
      <c r="E864" s="56"/>
      <c r="F864" s="56"/>
      <c r="G864" s="56"/>
      <c r="H864" s="56"/>
      <c r="I864" s="56"/>
    </row>
    <row r="865" spans="2:9">
      <c r="B865" s="54"/>
      <c r="C865" s="55"/>
      <c r="D865" s="56"/>
      <c r="E865" s="56"/>
      <c r="F865" s="56"/>
      <c r="G865" s="56"/>
      <c r="H865" s="56"/>
      <c r="I865" s="56"/>
    </row>
    <row r="866" spans="2:9">
      <c r="B866" s="54"/>
      <c r="C866" s="55"/>
      <c r="D866" s="56"/>
      <c r="E866" s="56"/>
      <c r="F866" s="56"/>
      <c r="G866" s="56"/>
      <c r="H866" s="56"/>
      <c r="I866" s="56"/>
    </row>
    <row r="867" spans="2:9">
      <c r="B867" s="54"/>
      <c r="C867" s="55"/>
      <c r="D867" s="56"/>
      <c r="E867" s="56"/>
      <c r="F867" s="56"/>
      <c r="G867" s="56"/>
      <c r="H867" s="56"/>
      <c r="I867" s="56"/>
    </row>
    <row r="868" spans="2:9">
      <c r="B868" s="54"/>
      <c r="C868" s="55"/>
      <c r="D868" s="56"/>
      <c r="E868" s="56"/>
      <c r="F868" s="56"/>
      <c r="G868" s="56"/>
      <c r="H868" s="56"/>
      <c r="I868" s="56"/>
    </row>
    <row r="869" spans="2:9">
      <c r="B869" s="54"/>
      <c r="C869" s="55"/>
      <c r="D869" s="56"/>
      <c r="E869" s="56"/>
      <c r="F869" s="56"/>
      <c r="G869" s="56"/>
      <c r="H869" s="56"/>
      <c r="I869" s="56"/>
    </row>
    <row r="870" spans="2:9">
      <c r="B870" s="54"/>
      <c r="C870" s="55"/>
      <c r="D870" s="56"/>
      <c r="E870" s="56"/>
      <c r="F870" s="56"/>
      <c r="G870" s="56"/>
      <c r="H870" s="56"/>
      <c r="I870" s="56"/>
    </row>
    <row r="871" spans="2:9">
      <c r="B871" s="54"/>
      <c r="C871" s="55"/>
      <c r="D871" s="56"/>
      <c r="E871" s="56"/>
      <c r="F871" s="56"/>
      <c r="G871" s="56"/>
      <c r="H871" s="56"/>
      <c r="I871" s="56"/>
    </row>
    <row r="872" spans="2:9">
      <c r="B872" s="54"/>
      <c r="C872" s="55"/>
      <c r="D872" s="56"/>
      <c r="E872" s="56"/>
      <c r="F872" s="56"/>
      <c r="G872" s="56"/>
      <c r="H872" s="56"/>
      <c r="I872" s="56"/>
    </row>
    <row r="873" spans="2:9">
      <c r="B873" s="54"/>
      <c r="C873" s="55"/>
      <c r="D873" s="56"/>
      <c r="E873" s="56"/>
      <c r="F873" s="56"/>
      <c r="G873" s="56"/>
      <c r="H873" s="56"/>
      <c r="I873" s="56"/>
    </row>
    <row r="874" spans="2:9">
      <c r="B874" s="54"/>
      <c r="C874" s="55"/>
      <c r="D874" s="56"/>
      <c r="E874" s="56"/>
      <c r="F874" s="56"/>
      <c r="G874" s="56"/>
      <c r="H874" s="56"/>
      <c r="I874" s="56"/>
    </row>
    <row r="875" spans="2:9">
      <c r="B875" s="54"/>
      <c r="C875" s="55"/>
      <c r="D875" s="56"/>
      <c r="E875" s="56"/>
      <c r="F875" s="56"/>
      <c r="G875" s="56"/>
      <c r="H875" s="56"/>
      <c r="I875" s="56"/>
    </row>
    <row r="876" spans="2:9">
      <c r="B876" s="54"/>
      <c r="C876" s="55"/>
      <c r="D876" s="56"/>
      <c r="E876" s="56"/>
      <c r="F876" s="56"/>
      <c r="G876" s="56"/>
      <c r="H876" s="56"/>
      <c r="I876" s="56"/>
    </row>
    <row r="877" spans="2:9">
      <c r="B877" s="54"/>
      <c r="C877" s="55"/>
      <c r="D877" s="56"/>
      <c r="E877" s="56"/>
      <c r="F877" s="56"/>
      <c r="G877" s="56"/>
      <c r="H877" s="56"/>
      <c r="I877" s="56"/>
    </row>
    <row r="878" spans="2:9">
      <c r="B878" s="54"/>
      <c r="C878" s="55"/>
      <c r="D878" s="56"/>
      <c r="E878" s="56"/>
      <c r="F878" s="56"/>
      <c r="G878" s="56"/>
      <c r="H878" s="56"/>
      <c r="I878" s="56"/>
    </row>
    <row r="879" spans="2:9">
      <c r="B879" s="54"/>
      <c r="C879" s="55"/>
      <c r="D879" s="56"/>
      <c r="E879" s="56"/>
      <c r="F879" s="56"/>
      <c r="G879" s="56"/>
      <c r="H879" s="56"/>
      <c r="I879" s="56"/>
    </row>
    <row r="880" spans="2:9">
      <c r="B880" s="54"/>
      <c r="C880" s="55"/>
      <c r="D880" s="56"/>
      <c r="E880" s="56"/>
      <c r="F880" s="56"/>
      <c r="G880" s="56"/>
      <c r="H880" s="56"/>
      <c r="I880" s="56"/>
    </row>
    <row r="881" spans="2:9">
      <c r="B881" s="54"/>
      <c r="C881" s="55"/>
      <c r="D881" s="56"/>
      <c r="E881" s="56"/>
      <c r="F881" s="56"/>
      <c r="G881" s="56"/>
      <c r="H881" s="56"/>
      <c r="I881" s="56"/>
    </row>
    <row r="882" spans="2:9">
      <c r="B882" s="54"/>
      <c r="C882" s="55"/>
      <c r="D882" s="56"/>
      <c r="E882" s="56"/>
      <c r="F882" s="56"/>
      <c r="G882" s="56"/>
      <c r="H882" s="56"/>
      <c r="I882" s="56"/>
    </row>
    <row r="883" spans="2:9">
      <c r="B883" s="54"/>
      <c r="C883" s="55"/>
      <c r="D883" s="56"/>
      <c r="E883" s="56"/>
      <c r="F883" s="56"/>
      <c r="G883" s="56"/>
      <c r="H883" s="56"/>
      <c r="I883" s="56"/>
    </row>
    <row r="884" spans="2:9">
      <c r="B884" s="54"/>
      <c r="C884" s="55"/>
      <c r="D884" s="56"/>
      <c r="E884" s="56"/>
      <c r="F884" s="56"/>
      <c r="G884" s="56"/>
      <c r="H884" s="56"/>
      <c r="I884" s="56"/>
    </row>
    <row r="885" spans="2:9">
      <c r="B885" s="54"/>
      <c r="C885" s="55"/>
      <c r="D885" s="56"/>
      <c r="E885" s="56"/>
      <c r="F885" s="56"/>
      <c r="G885" s="56"/>
      <c r="H885" s="56"/>
      <c r="I885" s="56"/>
    </row>
    <row r="886" spans="2:9">
      <c r="B886" s="54"/>
      <c r="C886" s="55"/>
      <c r="D886" s="56"/>
      <c r="E886" s="56"/>
      <c r="F886" s="56"/>
      <c r="G886" s="56"/>
      <c r="H886" s="56"/>
      <c r="I886" s="56"/>
    </row>
    <row r="887" spans="2:9">
      <c r="B887" s="54"/>
      <c r="C887" s="55"/>
      <c r="D887" s="56"/>
      <c r="E887" s="56"/>
      <c r="F887" s="56"/>
      <c r="G887" s="56"/>
      <c r="H887" s="56"/>
      <c r="I887" s="56"/>
    </row>
    <row r="888" spans="2:9">
      <c r="B888" s="54"/>
      <c r="C888" s="55"/>
      <c r="D888" s="56"/>
      <c r="E888" s="56"/>
      <c r="F888" s="56"/>
      <c r="G888" s="56"/>
      <c r="H888" s="56"/>
      <c r="I888" s="56"/>
    </row>
    <row r="889" spans="2:9">
      <c r="B889" s="54"/>
      <c r="C889" s="55"/>
      <c r="D889" s="56"/>
      <c r="E889" s="56"/>
      <c r="F889" s="56"/>
      <c r="G889" s="56"/>
      <c r="H889" s="56"/>
      <c r="I889" s="56"/>
    </row>
    <row r="890" spans="2:9">
      <c r="B890" s="54"/>
      <c r="C890" s="55"/>
      <c r="D890" s="56"/>
      <c r="E890" s="56"/>
      <c r="F890" s="56"/>
      <c r="G890" s="56"/>
      <c r="H890" s="56"/>
      <c r="I890" s="56"/>
    </row>
    <row r="891" spans="2:9">
      <c r="B891" s="54"/>
      <c r="C891" s="55"/>
      <c r="D891" s="56"/>
      <c r="E891" s="56"/>
      <c r="F891" s="56"/>
      <c r="G891" s="56"/>
      <c r="H891" s="56"/>
      <c r="I891" s="56"/>
    </row>
    <row r="892" spans="2:9">
      <c r="B892" s="54"/>
      <c r="C892" s="55"/>
      <c r="D892" s="56"/>
      <c r="E892" s="56"/>
      <c r="F892" s="56"/>
      <c r="G892" s="56"/>
      <c r="H892" s="56"/>
      <c r="I892" s="56"/>
    </row>
    <row r="893" spans="2:9">
      <c r="B893" s="54"/>
      <c r="C893" s="55"/>
      <c r="D893" s="56"/>
      <c r="E893" s="56"/>
      <c r="F893" s="56"/>
      <c r="G893" s="56"/>
      <c r="H893" s="56"/>
      <c r="I893" s="56"/>
    </row>
    <row r="894" spans="2:9">
      <c r="B894" s="54"/>
      <c r="C894" s="55"/>
      <c r="D894" s="56"/>
      <c r="E894" s="56"/>
      <c r="F894" s="56"/>
      <c r="G894" s="56"/>
      <c r="H894" s="56"/>
      <c r="I894" s="56"/>
    </row>
    <row r="895" spans="2:9">
      <c r="B895" s="54"/>
      <c r="C895" s="55"/>
      <c r="D895" s="56"/>
      <c r="E895" s="56"/>
      <c r="F895" s="56"/>
      <c r="G895" s="56"/>
      <c r="H895" s="56"/>
      <c r="I895" s="56"/>
    </row>
    <row r="896" spans="2:9">
      <c r="B896" s="54"/>
      <c r="C896" s="55"/>
      <c r="D896" s="56"/>
      <c r="E896" s="56"/>
      <c r="F896" s="56"/>
      <c r="G896" s="56"/>
      <c r="H896" s="56"/>
      <c r="I896" s="56"/>
    </row>
    <row r="897" spans="2:9">
      <c r="B897" s="54"/>
      <c r="C897" s="55"/>
      <c r="D897" s="56"/>
      <c r="E897" s="56"/>
      <c r="F897" s="56"/>
      <c r="G897" s="56"/>
      <c r="H897" s="56"/>
      <c r="I897" s="56"/>
    </row>
    <row r="898" spans="2:9">
      <c r="B898" s="54"/>
      <c r="C898" s="55"/>
      <c r="D898" s="56"/>
      <c r="E898" s="56"/>
      <c r="F898" s="56"/>
      <c r="G898" s="56"/>
      <c r="H898" s="56"/>
      <c r="I898" s="56"/>
    </row>
    <row r="899" spans="2:9">
      <c r="B899" s="54"/>
      <c r="C899" s="55"/>
      <c r="D899" s="56"/>
      <c r="E899" s="56"/>
      <c r="F899" s="56"/>
      <c r="G899" s="56"/>
      <c r="H899" s="56"/>
      <c r="I899" s="56"/>
    </row>
    <row r="900" spans="2:9">
      <c r="B900" s="54"/>
      <c r="C900" s="55"/>
      <c r="D900" s="56"/>
      <c r="E900" s="56"/>
      <c r="F900" s="56"/>
      <c r="G900" s="56"/>
      <c r="H900" s="56"/>
      <c r="I900" s="56"/>
    </row>
    <row r="901" spans="2:9">
      <c r="B901" s="54"/>
      <c r="C901" s="55"/>
      <c r="D901" s="56"/>
      <c r="E901" s="56"/>
      <c r="F901" s="56"/>
      <c r="G901" s="56"/>
      <c r="H901" s="56"/>
      <c r="I901" s="56"/>
    </row>
    <row r="902" spans="2:9">
      <c r="B902" s="54"/>
      <c r="C902" s="55"/>
      <c r="D902" s="56"/>
      <c r="E902" s="56"/>
      <c r="F902" s="56"/>
      <c r="G902" s="56"/>
      <c r="H902" s="56"/>
      <c r="I902" s="56"/>
    </row>
    <row r="903" spans="2:9">
      <c r="B903" s="54"/>
      <c r="C903" s="55"/>
      <c r="D903" s="56"/>
      <c r="E903" s="56"/>
      <c r="F903" s="56"/>
      <c r="G903" s="56"/>
      <c r="H903" s="56"/>
      <c r="I903" s="56"/>
    </row>
    <row r="904" spans="2:9">
      <c r="B904" s="54"/>
      <c r="C904" s="55"/>
      <c r="D904" s="56"/>
      <c r="E904" s="56"/>
      <c r="F904" s="56"/>
      <c r="G904" s="56"/>
      <c r="H904" s="56"/>
      <c r="I904" s="56"/>
    </row>
    <row r="905" spans="2:9">
      <c r="B905" s="54"/>
      <c r="C905" s="55"/>
      <c r="D905" s="56"/>
      <c r="E905" s="56"/>
      <c r="F905" s="56"/>
      <c r="G905" s="56"/>
      <c r="H905" s="56"/>
      <c r="I905" s="56"/>
    </row>
    <row r="906" spans="2:9">
      <c r="B906" s="54"/>
      <c r="C906" s="55"/>
      <c r="D906" s="56"/>
      <c r="E906" s="56"/>
      <c r="F906" s="56"/>
      <c r="G906" s="56"/>
      <c r="H906" s="56"/>
      <c r="I906" s="56"/>
    </row>
    <row r="907" spans="2:9">
      <c r="B907" s="54"/>
      <c r="C907" s="55"/>
      <c r="D907" s="56"/>
      <c r="E907" s="56"/>
      <c r="F907" s="56"/>
      <c r="G907" s="56"/>
      <c r="H907" s="56"/>
      <c r="I907" s="56"/>
    </row>
    <row r="908" spans="2:9">
      <c r="B908" s="54"/>
      <c r="C908" s="55"/>
      <c r="D908" s="56"/>
      <c r="E908" s="56"/>
      <c r="F908" s="56"/>
      <c r="G908" s="56"/>
      <c r="H908" s="56"/>
      <c r="I908" s="56"/>
    </row>
    <row r="909" spans="2:9">
      <c r="B909" s="54"/>
      <c r="C909" s="55"/>
      <c r="D909" s="56"/>
      <c r="E909" s="56"/>
      <c r="F909" s="56"/>
      <c r="G909" s="56"/>
      <c r="H909" s="56"/>
      <c r="I909" s="56"/>
    </row>
    <row r="910" spans="2:9">
      <c r="B910" s="54"/>
      <c r="C910" s="55"/>
      <c r="D910" s="56"/>
      <c r="E910" s="56"/>
      <c r="F910" s="56"/>
      <c r="G910" s="56"/>
      <c r="H910" s="56"/>
      <c r="I910" s="56"/>
    </row>
    <row r="911" spans="2:9">
      <c r="B911" s="54"/>
      <c r="C911" s="55"/>
      <c r="D911" s="56"/>
      <c r="E911" s="56"/>
      <c r="F911" s="56"/>
      <c r="G911" s="56"/>
      <c r="H911" s="56"/>
      <c r="I911" s="56"/>
    </row>
    <row r="912" spans="2:9">
      <c r="B912" s="54"/>
      <c r="C912" s="55"/>
      <c r="D912" s="56"/>
      <c r="E912" s="56"/>
      <c r="F912" s="56"/>
      <c r="G912" s="56"/>
      <c r="H912" s="56"/>
      <c r="I912" s="56"/>
    </row>
    <row r="913" spans="2:9">
      <c r="B913" s="54"/>
      <c r="C913" s="55"/>
      <c r="D913" s="56"/>
      <c r="E913" s="56"/>
      <c r="F913" s="56"/>
      <c r="G913" s="56"/>
      <c r="H913" s="56"/>
      <c r="I913" s="56"/>
    </row>
    <row r="914" spans="2:9">
      <c r="B914" s="54"/>
      <c r="C914" s="55"/>
      <c r="D914" s="56"/>
      <c r="E914" s="56"/>
      <c r="F914" s="56"/>
      <c r="G914" s="56"/>
      <c r="H914" s="56"/>
      <c r="I914" s="56"/>
    </row>
    <row r="915" spans="2:9">
      <c r="B915" s="54"/>
      <c r="C915" s="55"/>
      <c r="D915" s="56"/>
      <c r="E915" s="56"/>
      <c r="F915" s="56"/>
      <c r="G915" s="56"/>
      <c r="H915" s="56"/>
      <c r="I915" s="56"/>
    </row>
    <row r="916" spans="2:9">
      <c r="B916" s="54"/>
      <c r="C916" s="55"/>
      <c r="D916" s="56"/>
      <c r="E916" s="56"/>
      <c r="F916" s="56"/>
      <c r="G916" s="56"/>
      <c r="H916" s="56"/>
      <c r="I916" s="56"/>
    </row>
    <row r="917" spans="2:9">
      <c r="B917" s="54"/>
      <c r="C917" s="55"/>
      <c r="D917" s="56"/>
      <c r="E917" s="56"/>
      <c r="F917" s="56"/>
      <c r="G917" s="56"/>
      <c r="H917" s="56"/>
      <c r="I917" s="56"/>
    </row>
    <row r="918" spans="2:9">
      <c r="B918" s="54"/>
      <c r="C918" s="55"/>
      <c r="D918" s="56"/>
      <c r="E918" s="56"/>
      <c r="F918" s="56"/>
      <c r="G918" s="56"/>
      <c r="H918" s="56"/>
      <c r="I918" s="56"/>
    </row>
    <row r="919" spans="2:9">
      <c r="B919" s="54"/>
      <c r="C919" s="55"/>
      <c r="D919" s="56"/>
      <c r="E919" s="56"/>
      <c r="F919" s="56"/>
      <c r="G919" s="56"/>
      <c r="H919" s="56"/>
      <c r="I919" s="56"/>
    </row>
    <row r="920" spans="2:9">
      <c r="B920" s="54"/>
      <c r="C920" s="55"/>
      <c r="D920" s="56"/>
      <c r="E920" s="56"/>
      <c r="F920" s="56"/>
      <c r="G920" s="56"/>
      <c r="H920" s="56"/>
      <c r="I920" s="56"/>
    </row>
    <row r="921" spans="2:9">
      <c r="B921" s="54"/>
      <c r="C921" s="55"/>
      <c r="D921" s="56"/>
      <c r="E921" s="56"/>
      <c r="F921" s="56"/>
      <c r="G921" s="56"/>
      <c r="H921" s="56"/>
      <c r="I921" s="56"/>
    </row>
    <row r="922" spans="2:9">
      <c r="B922" s="54"/>
      <c r="C922" s="55"/>
      <c r="D922" s="56"/>
      <c r="E922" s="56"/>
      <c r="F922" s="56"/>
      <c r="G922" s="56"/>
      <c r="H922" s="56"/>
      <c r="I922" s="56"/>
    </row>
    <row r="923" spans="2:9">
      <c r="B923" s="54"/>
      <c r="C923" s="55"/>
      <c r="D923" s="56"/>
      <c r="E923" s="56"/>
      <c r="F923" s="56"/>
      <c r="G923" s="56"/>
      <c r="H923" s="56"/>
      <c r="I923" s="56"/>
    </row>
    <row r="924" spans="2:9">
      <c r="B924" s="54"/>
      <c r="C924" s="55"/>
      <c r="D924" s="56"/>
      <c r="E924" s="56"/>
      <c r="F924" s="56"/>
      <c r="G924" s="56"/>
      <c r="H924" s="56"/>
      <c r="I924" s="56"/>
    </row>
    <row r="925" spans="2:9">
      <c r="B925" s="54"/>
      <c r="C925" s="55"/>
      <c r="D925" s="56"/>
      <c r="E925" s="56"/>
      <c r="F925" s="56"/>
      <c r="G925" s="56"/>
      <c r="H925" s="56"/>
      <c r="I925" s="56"/>
    </row>
    <row r="926" spans="2:9">
      <c r="B926" s="54"/>
      <c r="C926" s="55"/>
      <c r="D926" s="56"/>
      <c r="E926" s="56"/>
      <c r="F926" s="56"/>
      <c r="G926" s="56"/>
      <c r="H926" s="56"/>
      <c r="I926" s="56"/>
    </row>
    <row r="927" spans="2:9">
      <c r="B927" s="54"/>
      <c r="C927" s="55"/>
      <c r="D927" s="56"/>
      <c r="E927" s="56"/>
      <c r="F927" s="56"/>
      <c r="G927" s="56"/>
      <c r="H927" s="56"/>
      <c r="I927" s="56"/>
    </row>
    <row r="928" spans="2:9">
      <c r="B928" s="54"/>
      <c r="C928" s="55"/>
      <c r="D928" s="56"/>
      <c r="E928" s="56"/>
      <c r="F928" s="56"/>
      <c r="G928" s="56"/>
      <c r="H928" s="56"/>
      <c r="I928" s="56"/>
    </row>
    <row r="929" spans="2:9">
      <c r="B929" s="54"/>
      <c r="C929" s="55"/>
      <c r="D929" s="56"/>
      <c r="E929" s="56"/>
      <c r="F929" s="56"/>
      <c r="G929" s="56"/>
      <c r="H929" s="56"/>
      <c r="I929" s="56"/>
    </row>
    <row r="930" spans="2:9">
      <c r="B930" s="54"/>
      <c r="C930" s="55"/>
      <c r="D930" s="56"/>
      <c r="E930" s="56"/>
      <c r="F930" s="56"/>
      <c r="G930" s="56"/>
      <c r="H930" s="56"/>
      <c r="I930" s="56"/>
    </row>
    <row r="931" spans="2:9">
      <c r="B931" s="54"/>
      <c r="C931" s="55"/>
      <c r="D931" s="56"/>
      <c r="E931" s="56"/>
      <c r="F931" s="56"/>
      <c r="G931" s="56"/>
      <c r="H931" s="56"/>
      <c r="I931" s="56"/>
    </row>
    <row r="932" spans="2:9">
      <c r="B932" s="54"/>
      <c r="C932" s="55"/>
      <c r="D932" s="56"/>
      <c r="E932" s="56"/>
      <c r="F932" s="56"/>
      <c r="G932" s="56"/>
      <c r="H932" s="56"/>
      <c r="I932" s="56"/>
    </row>
    <row r="933" spans="2:9">
      <c r="B933" s="54"/>
      <c r="C933" s="55"/>
      <c r="D933" s="56"/>
      <c r="E933" s="56"/>
      <c r="F933" s="56"/>
      <c r="G933" s="56"/>
      <c r="H933" s="56"/>
      <c r="I933" s="56"/>
    </row>
    <row r="934" spans="2:9">
      <c r="B934" s="54"/>
      <c r="C934" s="55"/>
      <c r="D934" s="56"/>
      <c r="E934" s="56"/>
      <c r="F934" s="56"/>
      <c r="G934" s="56"/>
      <c r="H934" s="56"/>
      <c r="I934" s="56"/>
    </row>
    <row r="935" spans="2:9">
      <c r="B935" s="54"/>
      <c r="C935" s="55"/>
      <c r="D935" s="56"/>
      <c r="E935" s="56"/>
      <c r="F935" s="56"/>
      <c r="G935" s="56"/>
      <c r="H935" s="56"/>
      <c r="I935" s="56"/>
    </row>
    <row r="936" spans="2:9">
      <c r="B936" s="54"/>
      <c r="C936" s="55"/>
      <c r="D936" s="56"/>
      <c r="E936" s="56"/>
      <c r="F936" s="56"/>
      <c r="G936" s="56"/>
      <c r="H936" s="56"/>
      <c r="I936" s="56"/>
    </row>
    <row r="937" spans="2:9">
      <c r="B937" s="54"/>
      <c r="C937" s="55"/>
      <c r="D937" s="56"/>
      <c r="E937" s="56"/>
      <c r="F937" s="56"/>
      <c r="G937" s="56"/>
      <c r="H937" s="56"/>
      <c r="I937" s="56"/>
    </row>
    <row r="938" spans="2:9">
      <c r="B938" s="54"/>
      <c r="C938" s="55"/>
      <c r="D938" s="56"/>
      <c r="E938" s="56"/>
      <c r="F938" s="56"/>
      <c r="G938" s="56"/>
      <c r="H938" s="56"/>
      <c r="I938" s="56"/>
    </row>
    <row r="939" spans="2:9">
      <c r="B939" s="54"/>
      <c r="C939" s="55"/>
      <c r="D939" s="56"/>
      <c r="E939" s="56"/>
      <c r="F939" s="56"/>
      <c r="G939" s="56"/>
      <c r="H939" s="56"/>
      <c r="I939" s="56"/>
    </row>
    <row r="940" spans="2:9">
      <c r="B940" s="54"/>
      <c r="C940" s="55"/>
      <c r="D940" s="56"/>
      <c r="E940" s="56"/>
      <c r="F940" s="56"/>
      <c r="G940" s="56"/>
      <c r="H940" s="56"/>
      <c r="I940" s="56"/>
    </row>
    <row r="941" spans="2:9">
      <c r="B941" s="54"/>
      <c r="C941" s="55"/>
      <c r="D941" s="56"/>
      <c r="E941" s="56"/>
      <c r="F941" s="56"/>
      <c r="G941" s="56"/>
      <c r="H941" s="56"/>
      <c r="I941" s="56"/>
    </row>
    <row r="942" spans="2:9">
      <c r="B942" s="54"/>
      <c r="C942" s="55"/>
      <c r="D942" s="56"/>
      <c r="E942" s="56"/>
      <c r="F942" s="56"/>
      <c r="G942" s="56"/>
      <c r="H942" s="56"/>
      <c r="I942" s="56"/>
    </row>
    <row r="943" spans="2:9">
      <c r="B943" s="54"/>
      <c r="C943" s="55"/>
      <c r="D943" s="56"/>
      <c r="E943" s="56"/>
      <c r="F943" s="56"/>
      <c r="G943" s="56"/>
      <c r="H943" s="56"/>
      <c r="I943" s="56"/>
    </row>
    <row r="944" spans="2:9">
      <c r="B944" s="54"/>
      <c r="C944" s="55"/>
      <c r="D944" s="56"/>
      <c r="E944" s="56"/>
      <c r="F944" s="56"/>
      <c r="G944" s="56"/>
      <c r="H944" s="56"/>
      <c r="I944" s="56"/>
    </row>
    <row r="945" spans="2:9">
      <c r="B945" s="54"/>
      <c r="C945" s="55"/>
      <c r="D945" s="56"/>
      <c r="E945" s="56"/>
      <c r="F945" s="56"/>
      <c r="G945" s="56"/>
      <c r="H945" s="56"/>
      <c r="I945" s="56"/>
    </row>
    <row r="946" spans="2:9">
      <c r="B946" s="54"/>
      <c r="C946" s="55"/>
      <c r="D946" s="56"/>
      <c r="E946" s="56"/>
      <c r="F946" s="56"/>
      <c r="G946" s="56"/>
      <c r="H946" s="56"/>
      <c r="I946" s="56"/>
    </row>
    <row r="947" spans="2:9">
      <c r="B947" s="54"/>
      <c r="C947" s="55"/>
      <c r="D947" s="56"/>
      <c r="E947" s="56"/>
      <c r="F947" s="56"/>
      <c r="G947" s="56"/>
      <c r="H947" s="56"/>
      <c r="I947" s="56"/>
    </row>
    <row r="948" spans="2:9">
      <c r="B948" s="54"/>
      <c r="C948" s="55"/>
      <c r="D948" s="56"/>
      <c r="E948" s="56"/>
      <c r="F948" s="56"/>
      <c r="G948" s="56"/>
      <c r="H948" s="56"/>
      <c r="I948" s="56"/>
    </row>
    <row r="949" spans="2:9">
      <c r="B949" s="54"/>
      <c r="C949" s="55"/>
      <c r="D949" s="56"/>
      <c r="E949" s="56"/>
      <c r="F949" s="56"/>
      <c r="G949" s="56"/>
      <c r="H949" s="56"/>
      <c r="I949" s="56"/>
    </row>
    <row r="950" spans="2:9">
      <c r="B950" s="54"/>
      <c r="C950" s="55"/>
      <c r="D950" s="56"/>
      <c r="E950" s="56"/>
      <c r="F950" s="56"/>
      <c r="G950" s="56"/>
      <c r="H950" s="56"/>
      <c r="I950" s="56"/>
    </row>
    <row r="951" spans="2:9">
      <c r="B951" s="54"/>
      <c r="C951" s="55"/>
      <c r="D951" s="56"/>
      <c r="E951" s="56"/>
      <c r="F951" s="56"/>
      <c r="G951" s="56"/>
      <c r="H951" s="56"/>
      <c r="I951" s="56"/>
    </row>
    <row r="952" spans="2:9">
      <c r="B952" s="54"/>
      <c r="C952" s="55"/>
      <c r="D952" s="56"/>
      <c r="E952" s="56"/>
      <c r="F952" s="56"/>
      <c r="G952" s="56"/>
      <c r="H952" s="56"/>
      <c r="I952" s="56"/>
    </row>
    <row r="953" spans="2:9">
      <c r="B953" s="54"/>
      <c r="C953" s="55"/>
      <c r="D953" s="56"/>
      <c r="E953" s="56"/>
      <c r="F953" s="56"/>
      <c r="G953" s="56"/>
      <c r="H953" s="56"/>
      <c r="I953" s="56"/>
    </row>
    <row r="954" spans="2:9">
      <c r="B954" s="54"/>
      <c r="C954" s="55"/>
      <c r="D954" s="56"/>
      <c r="E954" s="56"/>
      <c r="F954" s="56"/>
      <c r="G954" s="56"/>
      <c r="H954" s="56"/>
      <c r="I954" s="56"/>
    </row>
    <row r="955" spans="2:9">
      <c r="B955" s="54"/>
      <c r="C955" s="55"/>
      <c r="D955" s="56"/>
      <c r="E955" s="56"/>
      <c r="F955" s="56"/>
      <c r="G955" s="56"/>
      <c r="H955" s="56"/>
      <c r="I955" s="56"/>
    </row>
    <row r="956" spans="2:9">
      <c r="B956" s="54"/>
      <c r="C956" s="55"/>
      <c r="D956" s="56"/>
      <c r="E956" s="56"/>
      <c r="F956" s="56"/>
      <c r="G956" s="56"/>
      <c r="H956" s="56"/>
      <c r="I956" s="56"/>
    </row>
    <row r="957" spans="2:9">
      <c r="B957" s="54"/>
      <c r="C957" s="55"/>
      <c r="D957" s="56"/>
      <c r="E957" s="56"/>
      <c r="F957" s="56"/>
      <c r="G957" s="56"/>
      <c r="H957" s="56"/>
      <c r="I957" s="56"/>
    </row>
    <row r="958" spans="2:9">
      <c r="B958" s="54"/>
      <c r="C958" s="55"/>
      <c r="D958" s="56"/>
      <c r="E958" s="56"/>
      <c r="F958" s="56"/>
      <c r="G958" s="56"/>
      <c r="H958" s="56"/>
      <c r="I958" s="56"/>
    </row>
    <row r="959" spans="2:9">
      <c r="B959" s="54"/>
      <c r="C959" s="55"/>
      <c r="D959" s="56"/>
      <c r="E959" s="56"/>
      <c r="F959" s="56"/>
      <c r="G959" s="56"/>
      <c r="H959" s="56"/>
      <c r="I959" s="56"/>
    </row>
    <row r="960" spans="2:9">
      <c r="B960" s="54"/>
      <c r="C960" s="55"/>
      <c r="D960" s="56"/>
      <c r="E960" s="56"/>
      <c r="F960" s="56"/>
      <c r="G960" s="56"/>
      <c r="H960" s="56"/>
      <c r="I960" s="56"/>
    </row>
    <row r="961" spans="2:9">
      <c r="B961" s="54"/>
      <c r="C961" s="55"/>
      <c r="D961" s="56"/>
      <c r="E961" s="56"/>
      <c r="F961" s="56"/>
      <c r="G961" s="56"/>
      <c r="H961" s="56"/>
      <c r="I961" s="56"/>
    </row>
    <row r="962" spans="2:9">
      <c r="B962" s="54"/>
      <c r="C962" s="55"/>
      <c r="D962" s="56"/>
      <c r="E962" s="56"/>
      <c r="F962" s="56"/>
      <c r="G962" s="56"/>
      <c r="H962" s="56"/>
      <c r="I962" s="56"/>
    </row>
    <row r="963" spans="2:9">
      <c r="B963" s="54"/>
      <c r="C963" s="55"/>
      <c r="D963" s="56"/>
      <c r="E963" s="56"/>
      <c r="F963" s="56"/>
      <c r="G963" s="56"/>
      <c r="H963" s="56"/>
      <c r="I963" s="56"/>
    </row>
    <row r="964" spans="2:9">
      <c r="B964" s="54"/>
      <c r="C964" s="55"/>
      <c r="D964" s="56"/>
      <c r="E964" s="56"/>
      <c r="F964" s="56"/>
      <c r="G964" s="56"/>
      <c r="H964" s="56"/>
      <c r="I964" s="56"/>
    </row>
    <row r="965" spans="2:9">
      <c r="B965" s="54"/>
      <c r="C965" s="55"/>
      <c r="D965" s="56"/>
      <c r="E965" s="56"/>
      <c r="F965" s="56"/>
      <c r="G965" s="56"/>
      <c r="H965" s="56"/>
      <c r="I965" s="56"/>
    </row>
    <row r="966" spans="2:9">
      <c r="B966" s="54"/>
      <c r="C966" s="55"/>
      <c r="D966" s="56"/>
      <c r="E966" s="56"/>
      <c r="F966" s="56"/>
      <c r="G966" s="56"/>
      <c r="H966" s="56"/>
      <c r="I966" s="56"/>
    </row>
    <row r="967" spans="2:9">
      <c r="B967" s="54"/>
      <c r="C967" s="55"/>
      <c r="D967" s="56"/>
      <c r="E967" s="56"/>
      <c r="F967" s="56"/>
      <c r="G967" s="56"/>
      <c r="H967" s="56"/>
      <c r="I967" s="56"/>
    </row>
    <row r="968" spans="2:9">
      <c r="B968" s="54"/>
      <c r="C968" s="55"/>
      <c r="D968" s="56"/>
      <c r="E968" s="56"/>
      <c r="F968" s="56"/>
      <c r="G968" s="56"/>
      <c r="H968" s="56"/>
      <c r="I968" s="56"/>
    </row>
    <row r="969" spans="2:9">
      <c r="B969" s="54"/>
      <c r="C969" s="55"/>
      <c r="D969" s="56"/>
      <c r="E969" s="56"/>
      <c r="F969" s="56"/>
      <c r="G969" s="56"/>
      <c r="H969" s="56"/>
      <c r="I969" s="56"/>
    </row>
    <row r="970" spans="2:9">
      <c r="B970" s="54"/>
      <c r="C970" s="55"/>
      <c r="D970" s="56"/>
      <c r="E970" s="56"/>
      <c r="F970" s="56"/>
      <c r="G970" s="56"/>
      <c r="H970" s="56"/>
      <c r="I970" s="56"/>
    </row>
  </sheetData>
  <sheetProtection formatCells="0" formatColumns="0" formatRows="0" insertColumns="0" insertRows="0" deleteColumns="0" deleteRows="0"/>
  <mergeCells count="17">
    <mergeCell ref="D1:F1"/>
    <mergeCell ref="J1:M1"/>
    <mergeCell ref="B2:D2"/>
    <mergeCell ref="L2:L9"/>
    <mergeCell ref="B3:D3"/>
    <mergeCell ref="B4:D4"/>
    <mergeCell ref="B5:D5"/>
    <mergeCell ref="B6:D6"/>
    <mergeCell ref="B7:D7"/>
    <mergeCell ref="B8:D8"/>
    <mergeCell ref="A216:I216"/>
    <mergeCell ref="B9:D9"/>
    <mergeCell ref="B10:D10"/>
    <mergeCell ref="B11:C11"/>
    <mergeCell ref="D11:F11"/>
    <mergeCell ref="G11:H11"/>
    <mergeCell ref="B12:C12"/>
  </mergeCells>
  <dataValidations disablePrompts="1" count="1">
    <dataValidation type="list" allowBlank="1" showInputMessage="1" showErrorMessage="1" sqref="B10:D10">
      <formula1>$E$219:$E$221</formula1>
    </dataValidation>
  </dataValidations>
  <pageMargins left="0.75" right="0.75" top="1" bottom="1" header="0.4921259845" footer="0.4921259845"/>
  <pageSetup paperSize="9" orientation="landscape" horizontalDpi="300" r:id="rId1"/>
  <headerFooter alignWithMargins="0"/>
</worksheet>
</file>

<file path=xl/worksheets/sheet4.xml><?xml version="1.0" encoding="utf-8"?>
<worksheet xmlns="http://schemas.openxmlformats.org/spreadsheetml/2006/main" xmlns:r="http://schemas.openxmlformats.org/officeDocument/2006/relationships">
  <sheetPr>
    <tabColor theme="9" tint="0.59999389629810485"/>
  </sheetPr>
  <dimension ref="A1:AZ1083"/>
  <sheetViews>
    <sheetView workbookViewId="0"/>
  </sheetViews>
  <sheetFormatPr defaultColWidth="9.140625" defaultRowHeight="12" customHeight="1"/>
  <cols>
    <col min="1" max="1" width="6.42578125" style="32" customWidth="1"/>
    <col min="2" max="2" width="45.85546875" style="49" customWidth="1"/>
    <col min="3" max="3" width="8.5703125" style="31" hidden="1" customWidth="1"/>
    <col min="4" max="6" width="16.5703125" style="51" customWidth="1"/>
    <col min="7" max="9" width="15.7109375" style="51" customWidth="1"/>
    <col min="10" max="10" width="1.5703125" style="3" hidden="1" customWidth="1"/>
    <col min="11" max="11" width="3" style="31" customWidth="1"/>
    <col min="12" max="12" width="15.140625" style="49" customWidth="1"/>
    <col min="13" max="15" width="13.42578125" style="49" customWidth="1"/>
    <col min="16" max="16384" width="9.140625" style="3"/>
  </cols>
  <sheetData>
    <row r="1" spans="1:52" ht="12" customHeight="1">
      <c r="A1" s="391" t="s">
        <v>24</v>
      </c>
      <c r="B1" s="395" t="s">
        <v>25</v>
      </c>
      <c r="C1" s="395"/>
      <c r="D1" s="401"/>
      <c r="E1" s="402"/>
      <c r="F1" s="403" t="s">
        <v>26</v>
      </c>
      <c r="G1" s="396" t="s">
        <v>27</v>
      </c>
      <c r="H1" s="396" t="s">
        <v>28</v>
      </c>
      <c r="I1" s="397" t="s">
        <v>29</v>
      </c>
      <c r="J1" s="541"/>
      <c r="K1" s="541"/>
      <c r="L1" s="541"/>
      <c r="M1" s="541"/>
      <c r="N1" s="31"/>
      <c r="O1" s="31"/>
      <c r="AZ1" s="4"/>
    </row>
    <row r="2" spans="1:52" ht="12" customHeight="1">
      <c r="A2" s="57"/>
      <c r="B2" s="542" t="s">
        <v>116</v>
      </c>
      <c r="C2" s="542"/>
      <c r="D2" s="542"/>
      <c r="E2" s="3"/>
      <c r="F2" s="404">
        <f>'HL KNIHA VYPOC'!H4</f>
        <v>3925361.0500000017</v>
      </c>
      <c r="G2" s="404">
        <f>'HL KNIHA VYPOC'!I4</f>
        <v>4021618.85</v>
      </c>
      <c r="H2" s="404">
        <f>'HL KNIHA VYPOC'!J4</f>
        <v>3025094.8600000003</v>
      </c>
      <c r="I2" s="404">
        <f>'HL KNIHA VYPOC'!K4</f>
        <v>4921885.0399999991</v>
      </c>
      <c r="J2" s="33"/>
      <c r="K2" s="411"/>
      <c r="L2" s="543" t="s">
        <v>31</v>
      </c>
      <c r="M2" s="33"/>
      <c r="N2" s="31"/>
      <c r="O2" s="31"/>
    </row>
    <row r="3" spans="1:52" ht="12" customHeight="1">
      <c r="A3" s="57"/>
      <c r="B3" s="542" t="s">
        <v>117</v>
      </c>
      <c r="C3" s="542"/>
      <c r="D3" s="542"/>
      <c r="E3" s="3"/>
      <c r="F3" s="404">
        <f>'HL KNIHA VYPOC'!H80</f>
        <v>176152.99000000005</v>
      </c>
      <c r="G3" s="404">
        <f>'HL KNIHA VYPOC'!I80</f>
        <v>1642763.1400000001</v>
      </c>
      <c r="H3" s="404">
        <f>'HL KNIHA VYPOC'!J80</f>
        <v>1265687.9700000002</v>
      </c>
      <c r="I3" s="404">
        <f>'HL KNIHA VYPOC'!K80</f>
        <v>553228.16</v>
      </c>
      <c r="J3" s="33"/>
      <c r="K3" s="411"/>
      <c r="L3" s="543"/>
      <c r="M3" s="33"/>
      <c r="N3" s="31"/>
      <c r="O3" s="31"/>
    </row>
    <row r="4" spans="1:52" ht="12" customHeight="1">
      <c r="A4" s="57"/>
      <c r="B4" s="542" t="s">
        <v>33</v>
      </c>
      <c r="C4" s="542"/>
      <c r="D4" s="542"/>
      <c r="E4" s="3"/>
      <c r="F4" s="404">
        <f>'HL KNIHA VYPOC'!H107</f>
        <v>-1718105.0100000009</v>
      </c>
      <c r="G4" s="404">
        <f>'HL KNIHA VYPOC'!I107</f>
        <v>16537968.18</v>
      </c>
      <c r="H4" s="404">
        <f>'HL KNIHA VYPOC'!J107</f>
        <v>16192949.51</v>
      </c>
      <c r="I4" s="404">
        <f>'HL KNIHA VYPOC'!K107</f>
        <v>-1373086.3400000003</v>
      </c>
      <c r="J4" s="33"/>
      <c r="K4" s="411"/>
      <c r="L4" s="543"/>
      <c r="M4" s="33"/>
      <c r="N4" s="31"/>
      <c r="O4" s="31"/>
    </row>
    <row r="5" spans="1:52" ht="12" customHeight="1">
      <c r="A5" s="57"/>
      <c r="B5" s="542" t="s">
        <v>34</v>
      </c>
      <c r="C5" s="542"/>
      <c r="D5" s="542"/>
      <c r="E5" s="3"/>
      <c r="F5" s="404">
        <f>'HL KNIHA VYPOC'!H140</f>
        <v>2821888.4899999993</v>
      </c>
      <c r="G5" s="404">
        <f>'HL KNIHA VYPOC'!I140</f>
        <v>19300858.710000001</v>
      </c>
      <c r="H5" s="404">
        <f>'HL KNIHA VYPOC'!J140</f>
        <v>20167137.079999998</v>
      </c>
      <c r="I5" s="404">
        <f>'HL KNIHA VYPOC'!K140</f>
        <v>1955610.1199999992</v>
      </c>
      <c r="J5" s="33"/>
      <c r="K5" s="411"/>
      <c r="L5" s="543"/>
      <c r="M5" s="33"/>
      <c r="N5" s="31"/>
      <c r="O5" s="31"/>
    </row>
    <row r="6" spans="1:52" ht="12" customHeight="1">
      <c r="A6" s="57"/>
      <c r="B6" s="542" t="s">
        <v>35</v>
      </c>
      <c r="C6" s="542"/>
      <c r="D6" s="542"/>
      <c r="E6" s="3"/>
      <c r="F6" s="404">
        <f>'HL KNIHA VYPOC'!H213</f>
        <v>-5205297.5200000005</v>
      </c>
      <c r="G6" s="404">
        <f>'HL KNIHA VYPOC'!I213</f>
        <v>2191675.8699999996</v>
      </c>
      <c r="H6" s="404">
        <f>'HL KNIHA VYPOC'!J213</f>
        <v>2991272.2</v>
      </c>
      <c r="I6" s="404">
        <f>'HL KNIHA VYPOC'!K213</f>
        <v>-6004893.8500000006</v>
      </c>
      <c r="J6" s="33"/>
      <c r="K6" s="411"/>
      <c r="L6" s="543"/>
      <c r="M6" s="33"/>
      <c r="N6" s="31"/>
      <c r="O6" s="31"/>
    </row>
    <row r="7" spans="1:52" ht="12" customHeight="1">
      <c r="A7" s="57"/>
      <c r="B7" s="542" t="s">
        <v>36</v>
      </c>
      <c r="C7" s="542"/>
      <c r="D7" s="542"/>
      <c r="E7" s="3"/>
      <c r="F7" s="404">
        <f>'HL KNIHA VYPOC'!H262</f>
        <v>7.2759576141834259E-12</v>
      </c>
      <c r="G7" s="404">
        <f>'HL KNIHA VYPOC'!I262</f>
        <v>3680579.0100000002</v>
      </c>
      <c r="H7" s="404">
        <f>'HL KNIHA VYPOC'!J262</f>
        <v>29122.629999999997</v>
      </c>
      <c r="I7" s="404">
        <f>'HL KNIHA VYPOC'!K262</f>
        <v>3651456.38</v>
      </c>
      <c r="J7" s="33"/>
      <c r="K7" s="411"/>
      <c r="L7" s="543"/>
      <c r="M7" s="33"/>
      <c r="N7" s="31"/>
      <c r="O7" s="31"/>
    </row>
    <row r="8" spans="1:52" ht="12" customHeight="1">
      <c r="A8" s="57"/>
      <c r="B8" s="542" t="s">
        <v>37</v>
      </c>
      <c r="C8" s="542"/>
      <c r="D8" s="542"/>
      <c r="E8" s="3"/>
      <c r="F8" s="404">
        <f>'HL KNIHA VYPOC'!H349</f>
        <v>0</v>
      </c>
      <c r="G8" s="404">
        <f>'HL KNIHA VYPOC'!I349</f>
        <v>86464.09</v>
      </c>
      <c r="H8" s="404">
        <f>'HL KNIHA VYPOC'!J349</f>
        <v>3790663.5999999996</v>
      </c>
      <c r="I8" s="404">
        <f>'HL KNIHA VYPOC'!K349</f>
        <v>-3704199.51</v>
      </c>
      <c r="J8" s="33"/>
      <c r="K8" s="411"/>
      <c r="L8" s="543"/>
      <c r="M8" s="33"/>
      <c r="N8" s="31"/>
      <c r="O8" s="31"/>
    </row>
    <row r="9" spans="1:52" ht="12" customHeight="1">
      <c r="A9" s="57"/>
      <c r="B9" s="528" t="s">
        <v>38</v>
      </c>
      <c r="C9" s="528"/>
      <c r="D9" s="528"/>
      <c r="E9" s="3"/>
      <c r="F9" s="404">
        <f>SUM(F2:F8)</f>
        <v>7.2759576141834259E-12</v>
      </c>
      <c r="G9" s="404">
        <f>SUM(G2:G8)</f>
        <v>47461927.850000001</v>
      </c>
      <c r="H9" s="404">
        <f>SUM(H2:H8)</f>
        <v>47461927.850000009</v>
      </c>
      <c r="I9" s="404">
        <f>SUM(I2:I8)</f>
        <v>0</v>
      </c>
      <c r="J9" s="33"/>
      <c r="K9" s="411"/>
      <c r="L9" s="543"/>
      <c r="M9" s="33"/>
      <c r="N9" s="31"/>
      <c r="O9" s="31"/>
    </row>
    <row r="10" spans="1:52" ht="18" customHeight="1">
      <c r="A10" s="57"/>
      <c r="B10" s="529" t="s">
        <v>39</v>
      </c>
      <c r="C10" s="530"/>
      <c r="D10" s="530"/>
      <c r="E10" s="35">
        <f>IF(E322=B10,D322,IF(E321=B10,D321,IF(E323=B10,D323)))</f>
        <v>3</v>
      </c>
      <c r="F10" s="404"/>
      <c r="G10" s="404"/>
      <c r="H10" s="404"/>
      <c r="I10" s="404">
        <f>SUM(I8*-1-I7)</f>
        <v>52743.129999999888</v>
      </c>
      <c r="J10" s="33"/>
      <c r="K10" s="411"/>
      <c r="L10" s="543"/>
      <c r="M10" s="33"/>
      <c r="N10" s="31"/>
      <c r="O10" s="31"/>
    </row>
    <row r="11" spans="1:52" s="4" customFormat="1" ht="12" customHeight="1">
      <c r="A11" s="58"/>
      <c r="B11" s="59"/>
      <c r="C11" s="59"/>
      <c r="D11" s="544" t="s">
        <v>26</v>
      </c>
      <c r="E11" s="534"/>
      <c r="F11" s="535"/>
      <c r="G11" s="544" t="s">
        <v>118</v>
      </c>
      <c r="H11" s="534"/>
      <c r="I11" s="390" t="s">
        <v>41</v>
      </c>
      <c r="J11" s="33"/>
      <c r="K11" s="411"/>
      <c r="L11" s="543"/>
      <c r="M11" s="33"/>
      <c r="N11" s="31"/>
      <c r="O11" s="31"/>
    </row>
    <row r="12" spans="1:52" ht="96" customHeight="1">
      <c r="A12" s="391" t="s">
        <v>19</v>
      </c>
      <c r="B12" s="405" t="s">
        <v>4917</v>
      </c>
      <c r="C12" s="395"/>
      <c r="D12" s="397" t="s">
        <v>119</v>
      </c>
      <c r="E12" s="397" t="s">
        <v>120</v>
      </c>
      <c r="F12" s="397" t="s">
        <v>121</v>
      </c>
      <c r="G12" s="396" t="s">
        <v>122</v>
      </c>
      <c r="H12" s="396" t="s">
        <v>123</v>
      </c>
      <c r="I12" s="396" t="s">
        <v>42</v>
      </c>
      <c r="J12" s="4"/>
      <c r="K12" s="4"/>
      <c r="L12" s="3"/>
      <c r="M12" s="3"/>
      <c r="N12" s="3"/>
      <c r="O12" s="3"/>
    </row>
    <row r="13" spans="1:52" s="51" customFormat="1" ht="12" customHeight="1">
      <c r="A13" s="381" t="str">
        <f>[6]List1!A5</f>
        <v>013</v>
      </c>
      <c r="B13" s="397" t="str">
        <f>IFERROR(IF(VLOOKUP($A13,Osnova!$A:$E,1)=$A13,VLOOKUP($A13,Osnova!$A:$E,$E$10)),"")</f>
        <v xml:space="preserve">Software </v>
      </c>
      <c r="C13" s="60" t="str">
        <f>IF(VLOOKUP($A13,Osnova!$A:$C,1)=$A13,VLOOKUP($A13,Osnova!$A:$F,4),0)</f>
        <v>Software</v>
      </c>
      <c r="D13" s="38">
        <f>SUM(I13+H13-G13)</f>
        <v>1957.38</v>
      </c>
      <c r="E13" s="39"/>
      <c r="F13" s="407">
        <f t="shared" ref="F13:F84" si="0">SUM(D13-E13)</f>
        <v>1957.38</v>
      </c>
      <c r="G13" s="384">
        <f>[6]List1!J5</f>
        <v>0</v>
      </c>
      <c r="H13" s="39">
        <f>[6]List1!K5</f>
        <v>0</v>
      </c>
      <c r="I13" s="397">
        <f>[6]List1!L5</f>
        <v>1957.38</v>
      </c>
      <c r="J13" s="61"/>
      <c r="K13" s="61"/>
    </row>
    <row r="14" spans="1:52" s="51" customFormat="1" ht="12" customHeight="1">
      <c r="A14" s="381" t="str">
        <f>[6]List1!A6</f>
        <v>014</v>
      </c>
      <c r="B14" s="397" t="str">
        <f>IFERROR(IF(VLOOKUP($A14,Osnova!$A:$E,1)=$A14,VLOOKUP($A14,Osnova!$A:$E,$E$10)),"")</f>
        <v xml:space="preserve">Oceniteľné práva </v>
      </c>
      <c r="C14" s="60" t="str">
        <f>IF(VLOOKUP($A14,Osnova!$A:$C,1)=$A14,VLOOKUP($A14,Osnova!$A:$F,4),0)</f>
        <v>Bewertbare Rechte</v>
      </c>
      <c r="D14" s="38">
        <f t="shared" ref="D14:D77" si="1">SUM(I14+H14-G14)</f>
        <v>5072.96</v>
      </c>
      <c r="E14" s="39"/>
      <c r="F14" s="407">
        <f t="shared" si="0"/>
        <v>5072.96</v>
      </c>
      <c r="G14" s="384">
        <f>[6]List1!J6</f>
        <v>0</v>
      </c>
      <c r="H14" s="39">
        <f>[6]List1!K6</f>
        <v>0</v>
      </c>
      <c r="I14" s="397">
        <f>[6]List1!L6</f>
        <v>5072.96</v>
      </c>
      <c r="J14" s="63"/>
      <c r="K14" s="61"/>
    </row>
    <row r="15" spans="1:52" s="51" customFormat="1" ht="12" customHeight="1">
      <c r="A15" s="381" t="str">
        <f>[6]List1!A7</f>
        <v>019</v>
      </c>
      <c r="B15" s="397" t="str">
        <f>IFERROR(IF(VLOOKUP($A15,Osnova!$A:$E,1)=$A15,VLOOKUP($A15,Osnova!$A:$E,$E$10)),"")</f>
        <v xml:space="preserve">Ostatný dlhodobý nehmotný majetok </v>
      </c>
      <c r="C15" s="60" t="str">
        <f>IF(VLOOKUP($A15,Osnova!$A:$C,1)=$A15,VLOOKUP($A15,Osnova!$A:$F,4),0)</f>
        <v>Sonstiges langfristiges immaterielles Eigentum</v>
      </c>
      <c r="D15" s="38">
        <f t="shared" si="1"/>
        <v>876.45</v>
      </c>
      <c r="E15" s="39"/>
      <c r="F15" s="407">
        <f t="shared" si="0"/>
        <v>876.45</v>
      </c>
      <c r="G15" s="384">
        <f>[6]List1!J7</f>
        <v>0</v>
      </c>
      <c r="H15" s="39">
        <f>[6]List1!K7</f>
        <v>0</v>
      </c>
      <c r="I15" s="397">
        <f>[6]List1!L7</f>
        <v>876.45</v>
      </c>
      <c r="J15" s="61"/>
      <c r="K15" s="61"/>
    </row>
    <row r="16" spans="1:52" s="51" customFormat="1" ht="15" customHeight="1">
      <c r="A16" s="381" t="str">
        <f>[6]List1!A8</f>
        <v>021</v>
      </c>
      <c r="B16" s="397" t="str">
        <f>IFERROR(IF(VLOOKUP($A16,Osnova!$A:$E,1)=$A16,VLOOKUP($A16,Osnova!$A:$E,$E$10)),"")</f>
        <v xml:space="preserve">Stavby </v>
      </c>
      <c r="C16" s="60" t="str">
        <f>IF(VLOOKUP($A16,Osnova!$A:$C,1)=$A16,VLOOKUP($A16,Osnova!$A:$F,4),0)</f>
        <v>Bauten</v>
      </c>
      <c r="D16" s="38">
        <f t="shared" si="1"/>
        <v>649626.07999999996</v>
      </c>
      <c r="E16" s="39"/>
      <c r="F16" s="407">
        <f t="shared" si="0"/>
        <v>649626.07999999996</v>
      </c>
      <c r="G16" s="384">
        <f>[6]List1!J8</f>
        <v>886860.59</v>
      </c>
      <c r="H16" s="39">
        <f>[6]List1!K8</f>
        <v>1500</v>
      </c>
      <c r="I16" s="397">
        <f>[6]List1!L8</f>
        <v>1534986.67</v>
      </c>
      <c r="J16" s="63"/>
      <c r="K16" s="61"/>
    </row>
    <row r="17" spans="1:12" s="51" customFormat="1" ht="12" customHeight="1">
      <c r="A17" s="381" t="str">
        <f>[6]List1!A9</f>
        <v>022</v>
      </c>
      <c r="B17" s="397" t="str">
        <f>IFERROR(IF(VLOOKUP($A17,Osnova!$A:$E,1)=$A17,VLOOKUP($A17,Osnova!$A:$E,$E$10)),"")</f>
        <v xml:space="preserve">Samostatné hnuteľné veci a súbory hnuteľných vecí </v>
      </c>
      <c r="C17" s="60" t="str">
        <f>IF(VLOOKUP($A17,Osnova!$A:$C,1)=$A17,VLOOKUP($A17,Osnova!$A:$F,4),0)</f>
        <v>Eigenständige Mobilien und Mobilienkomplexe</v>
      </c>
      <c r="D17" s="38">
        <f t="shared" si="1"/>
        <v>7319018.0700000003</v>
      </c>
      <c r="E17" s="39"/>
      <c r="F17" s="407">
        <f t="shared" si="0"/>
        <v>7319018.0700000003</v>
      </c>
      <c r="G17" s="384">
        <f>[6]List1!J9</f>
        <v>1347912.51</v>
      </c>
      <c r="H17" s="39">
        <f>[6]List1!K9</f>
        <v>28036.240000000002</v>
      </c>
      <c r="I17" s="397">
        <f>[6]List1!L9</f>
        <v>8638894.3399999999</v>
      </c>
      <c r="J17" s="64"/>
      <c r="K17" s="61"/>
    </row>
    <row r="18" spans="1:12" s="51" customFormat="1" ht="12" customHeight="1">
      <c r="A18" s="381" t="str">
        <f>[6]List1!A10</f>
        <v>026</v>
      </c>
      <c r="B18" s="397" t="str">
        <f>IFERROR(IF(VLOOKUP($A18,Osnova!$A:$E,1)=$A18,VLOOKUP($A18,Osnova!$A:$E,$E$10)),"")</f>
        <v xml:space="preserve">Základné stádo a ťažné zvieratá </v>
      </c>
      <c r="C18" s="60" t="str">
        <f>IF(VLOOKUP($A18,Osnova!$A:$C,1)=$A18,VLOOKUP($A18,Osnova!$A:$F,4),0)</f>
        <v>Grundherde und Lasttiere</v>
      </c>
      <c r="D18" s="38">
        <f t="shared" si="1"/>
        <v>4041.2</v>
      </c>
      <c r="E18" s="39"/>
      <c r="F18" s="407">
        <f t="shared" si="0"/>
        <v>4041.2</v>
      </c>
      <c r="G18" s="384">
        <f>[6]List1!J10</f>
        <v>0</v>
      </c>
      <c r="H18" s="39">
        <f>[6]List1!K10</f>
        <v>1092.3599999999999</v>
      </c>
      <c r="I18" s="397">
        <f>[6]List1!L10</f>
        <v>2948.84</v>
      </c>
      <c r="J18" s="63"/>
      <c r="K18" s="61"/>
    </row>
    <row r="19" spans="1:12" s="51" customFormat="1" ht="12" customHeight="1">
      <c r="A19" s="381" t="str">
        <f>[6]List1!A11</f>
        <v>031</v>
      </c>
      <c r="B19" s="397" t="str">
        <f>IFERROR(IF(VLOOKUP($A19,Osnova!$A:$E,1)=$A19,VLOOKUP($A19,Osnova!$A:$E,$E$10)),"")</f>
        <v xml:space="preserve">Pozemky </v>
      </c>
      <c r="C19" s="60" t="str">
        <f>IF(VLOOKUP($A19,Osnova!$A:$C,1)=$A19,VLOOKUP($A19,Osnova!$A:$F,4),0)</f>
        <v>Grundstücke</v>
      </c>
      <c r="D19" s="38">
        <f t="shared" si="1"/>
        <v>66461.649999999994</v>
      </c>
      <c r="E19" s="39"/>
      <c r="F19" s="407">
        <f t="shared" si="0"/>
        <v>66461.649999999994</v>
      </c>
      <c r="G19" s="384">
        <f>[6]List1!J11</f>
        <v>0</v>
      </c>
      <c r="H19" s="39">
        <f>[6]List1!K11</f>
        <v>0</v>
      </c>
      <c r="I19" s="397">
        <f>[6]List1!L11</f>
        <v>66461.649999999994</v>
      </c>
      <c r="K19" s="61"/>
    </row>
    <row r="20" spans="1:12" s="51" customFormat="1" ht="12" customHeight="1">
      <c r="A20" s="381" t="str">
        <f>[6]List1!A12</f>
        <v>041</v>
      </c>
      <c r="B20" s="397" t="str">
        <f>IFERROR(IF(VLOOKUP($A20,Osnova!$A:$E,1)=$A20,VLOOKUP($A20,Osnova!$A:$E,$E$10)),"")</f>
        <v xml:space="preserve">Obstaranie dlhodobého nehmotného majetku </v>
      </c>
      <c r="C20" s="60">
        <f>IF(VLOOKUP($A20,Osnova!$A:$C,1)=$A20,VLOOKUP($A20,Osnova!$A:$F,4),0)</f>
        <v>0</v>
      </c>
      <c r="D20" s="38">
        <f t="shared" si="1"/>
        <v>2676.39</v>
      </c>
      <c r="E20" s="39"/>
      <c r="F20" s="407">
        <f t="shared" si="0"/>
        <v>2676.39</v>
      </c>
      <c r="G20" s="384">
        <f>[6]List1!J12</f>
        <v>0</v>
      </c>
      <c r="H20" s="39">
        <f>[6]List1!K12</f>
        <v>0</v>
      </c>
      <c r="I20" s="397">
        <f>[6]List1!L12</f>
        <v>2676.39</v>
      </c>
      <c r="K20" s="61"/>
    </row>
    <row r="21" spans="1:12" s="51" customFormat="1" ht="12" customHeight="1">
      <c r="A21" s="381" t="str">
        <f>[6]List1!A13</f>
        <v>042</v>
      </c>
      <c r="B21" s="397" t="str">
        <f>IFERROR(IF(VLOOKUP($A21,Osnova!$A:$E,1)=$A21,VLOOKUP($A21,Osnova!$A:$E,$E$10)),"")</f>
        <v xml:space="preserve">Obstaranie dlhodobého hmotného majetku </v>
      </c>
      <c r="C21" s="60" t="str">
        <f>IF(VLOOKUP($A21,Osnova!$A:$C,1)=$A21,VLOOKUP($A21,Osnova!$A:$F,4),0)</f>
        <v>Anlagen im Bau (Langfrist.mat..Anlag.)</v>
      </c>
      <c r="D21" s="38">
        <f t="shared" si="1"/>
        <v>484527.04000000004</v>
      </c>
      <c r="E21" s="39"/>
      <c r="F21" s="407">
        <f t="shared" si="0"/>
        <v>484527.04000000004</v>
      </c>
      <c r="G21" s="384">
        <f>[6]List1!J13</f>
        <v>1755940.69</v>
      </c>
      <c r="H21" s="39">
        <f>[6]List1!K13</f>
        <v>2239272.1</v>
      </c>
      <c r="I21" s="397">
        <f>[6]List1!L13</f>
        <v>1195.6300000000001</v>
      </c>
      <c r="K21" s="61"/>
    </row>
    <row r="22" spans="1:12" s="51" customFormat="1" ht="12" customHeight="1">
      <c r="A22" s="381" t="str">
        <f>[6]List1!A14</f>
        <v>063</v>
      </c>
      <c r="B22" s="397" t="str">
        <f>IFERROR(IF(VLOOKUP($A22,Osnova!$A:$E,1)=$A22,VLOOKUP($A22,Osnova!$A:$E,$E$10)),"")</f>
        <v xml:space="preserve">Realizovateľné cenné papiere a podiely </v>
      </c>
      <c r="C22" s="60" t="str">
        <f>IF(VLOOKUP($A22,Osnova!$A:$C,1)=$A22,VLOOKUP($A22,Osnova!$A:$F,4),0)</f>
        <v>Realisierbare Wertpapiere und Anteile</v>
      </c>
      <c r="D22" s="38">
        <f t="shared" si="1"/>
        <v>259281.57</v>
      </c>
      <c r="E22" s="39"/>
      <c r="F22" s="407">
        <f t="shared" si="0"/>
        <v>259281.57</v>
      </c>
      <c r="G22" s="385">
        <f>[6]List1!J14</f>
        <v>276.45999999999998</v>
      </c>
      <c r="H22" s="39">
        <f>[6]List1!K14</f>
        <v>0</v>
      </c>
      <c r="I22" s="397">
        <f>[6]List1!L14</f>
        <v>259558.03</v>
      </c>
      <c r="K22" s="61"/>
    </row>
    <row r="23" spans="1:12" s="51" customFormat="1" ht="12" customHeight="1">
      <c r="A23" s="381" t="str">
        <f>[6]List1!A15</f>
        <v>067</v>
      </c>
      <c r="B23" s="397" t="str">
        <f>IFERROR(IF(VLOOKUP($A23,Osnova!$A:$E,1)=$A23,VLOOKUP($A23,Osnova!$A:$E,$E$10)),"")</f>
        <v xml:space="preserve">Ostatné pôžičky </v>
      </c>
      <c r="C23" s="60" t="str">
        <f>IF(VLOOKUP($A23,Osnova!$A:$C,1)=$A23,VLOOKUP($A23,Osnova!$A:$F,4),0)</f>
        <v>Sonstige Anleihen</v>
      </c>
      <c r="D23" s="38">
        <f t="shared" si="1"/>
        <v>187000</v>
      </c>
      <c r="E23" s="39"/>
      <c r="F23" s="407">
        <f t="shared" si="0"/>
        <v>187000</v>
      </c>
      <c r="G23" s="385">
        <f>[6]List1!J15</f>
        <v>0</v>
      </c>
      <c r="H23" s="39">
        <f>[6]List1!K15</f>
        <v>157000</v>
      </c>
      <c r="I23" s="397">
        <f>[6]List1!L15</f>
        <v>30000</v>
      </c>
      <c r="K23" s="61"/>
    </row>
    <row r="24" spans="1:12" s="51" customFormat="1" ht="12" customHeight="1">
      <c r="A24" s="381" t="str">
        <f>[6]List1!A16</f>
        <v>073</v>
      </c>
      <c r="B24" s="397" t="str">
        <f>IFERROR(IF(VLOOKUP($A24,Osnova!$A:$E,1)=$A24,VLOOKUP($A24,Osnova!$A:$E,$E$10)),"")</f>
        <v xml:space="preserve">Oprávky k softwaru </v>
      </c>
      <c r="C24" s="60" t="str">
        <f>IF(VLOOKUP($A24,Osnova!$A:$C,1)=$A24,VLOOKUP($A24,Osnova!$A:$F,4),0)</f>
        <v>Berichtigungen zum Software</v>
      </c>
      <c r="D24" s="38">
        <f t="shared" si="1"/>
        <v>-1957.38</v>
      </c>
      <c r="E24" s="39"/>
      <c r="F24" s="407">
        <f t="shared" si="0"/>
        <v>-1957.38</v>
      </c>
      <c r="G24" s="385">
        <f>[6]List1!J16</f>
        <v>0</v>
      </c>
      <c r="H24" s="39">
        <f>[6]List1!K16</f>
        <v>0</v>
      </c>
      <c r="I24" s="397">
        <f>[6]List1!L16</f>
        <v>-1957.38</v>
      </c>
      <c r="K24" s="61"/>
    </row>
    <row r="25" spans="1:12" s="51" customFormat="1" ht="12" customHeight="1">
      <c r="A25" s="381" t="str">
        <f>[6]List1!A17</f>
        <v>074</v>
      </c>
      <c r="B25" s="397" t="str">
        <f>IFERROR(IF(VLOOKUP($A25,Osnova!$A:$E,1)=$A25,VLOOKUP($A25,Osnova!$A:$E,$E$10)),"")</f>
        <v xml:space="preserve">Oprávky k oceniteľným právam </v>
      </c>
      <c r="C25" s="60" t="str">
        <f>IF(VLOOKUP($A25,Osnova!$A:$C,1)=$A25,VLOOKUP($A25,Osnova!$A:$F,4),0)</f>
        <v>Berichtigungen zu bewertbaren Rechten</v>
      </c>
      <c r="D25" s="38">
        <f t="shared" si="1"/>
        <v>-5072.96</v>
      </c>
      <c r="E25" s="39"/>
      <c r="F25" s="407">
        <f t="shared" si="0"/>
        <v>-5072.96</v>
      </c>
      <c r="G25" s="385">
        <f>[6]List1!J17</f>
        <v>0</v>
      </c>
      <c r="H25" s="39">
        <f>[6]List1!K17</f>
        <v>0</v>
      </c>
      <c r="I25" s="397">
        <f>[6]List1!L17</f>
        <v>-5072.96</v>
      </c>
      <c r="K25" s="545"/>
      <c r="L25" s="545"/>
    </row>
    <row r="26" spans="1:12" s="51" customFormat="1" ht="12" customHeight="1">
      <c r="A26" s="381" t="str">
        <f>[6]List1!A18</f>
        <v>079</v>
      </c>
      <c r="B26" s="397" t="str">
        <f>IFERROR(IF(VLOOKUP($A26,Osnova!$A:$E,1)=$A26,VLOOKUP($A26,Osnova!$A:$E,$E$10)),"")</f>
        <v xml:space="preserve">Oprávky k ostatnému dlhodobému nehmotnému majetku </v>
      </c>
      <c r="C26" s="60" t="str">
        <f>IF(VLOOKUP($A26,Osnova!$A:$C,1)=$A26,VLOOKUP($A26,Osnova!$A:$F,4),0)</f>
        <v>Berichtigungen zu sonstigem langfristigem immateriellem Eigentum</v>
      </c>
      <c r="D26" s="38">
        <f t="shared" si="1"/>
        <v>-876.45</v>
      </c>
      <c r="E26" s="39"/>
      <c r="F26" s="407">
        <f t="shared" si="0"/>
        <v>-876.45</v>
      </c>
      <c r="G26" s="385">
        <f>[6]List1!J18</f>
        <v>0</v>
      </c>
      <c r="H26" s="39">
        <f>[6]List1!K18</f>
        <v>0</v>
      </c>
      <c r="I26" s="397">
        <f>[6]List1!L18</f>
        <v>-876.45</v>
      </c>
      <c r="K26" s="61"/>
    </row>
    <row r="27" spans="1:12" s="51" customFormat="1" ht="12" customHeight="1">
      <c r="A27" s="381" t="str">
        <f>[6]List1!A19</f>
        <v>081</v>
      </c>
      <c r="B27" s="397" t="str">
        <f>IFERROR(IF(VLOOKUP($A27,Osnova!$A:$E,1)=$A27,VLOOKUP($A27,Osnova!$A:$E,$E$10)),"")</f>
        <v xml:space="preserve">Oprávky k stavbám </v>
      </c>
      <c r="C27" s="60" t="str">
        <f>IF(VLOOKUP($A27,Osnova!$A:$C,1)=$A27,VLOOKUP($A27,Osnova!$A:$F,4),0)</f>
        <v>Berichtigungen zu Bauten</v>
      </c>
      <c r="D27" s="38">
        <f t="shared" si="1"/>
        <v>-90219.790000000008</v>
      </c>
      <c r="E27" s="39"/>
      <c r="F27" s="407">
        <f t="shared" si="0"/>
        <v>-90219.790000000008</v>
      </c>
      <c r="G27" s="385">
        <f>[6]List1!J19</f>
        <v>1500</v>
      </c>
      <c r="H27" s="39">
        <f>[6]List1!K19</f>
        <v>37581.85</v>
      </c>
      <c r="I27" s="397">
        <f>[6]List1!L19</f>
        <v>-126301.64</v>
      </c>
      <c r="K27" s="61"/>
    </row>
    <row r="28" spans="1:12" s="51" customFormat="1" ht="12" customHeight="1">
      <c r="A28" s="381" t="str">
        <f>[6]List1!A20</f>
        <v>082</v>
      </c>
      <c r="B28" s="397" t="str">
        <f>IFERROR(IF(VLOOKUP($A28,Osnova!$A:$E,1)=$A28,VLOOKUP($A28,Osnova!$A:$E,$E$10)),"")</f>
        <v xml:space="preserve">Oprávky k samostatným hnuteľným veciam a k súboru hnuteľných vecí </v>
      </c>
      <c r="C28" s="60" t="str">
        <f>IF(VLOOKUP($A28,Osnova!$A:$C,1)=$A28,VLOOKUP($A28,Osnova!$A:$F,4),0)</f>
        <v>Berichtigungen zu eigenständigen Mobilien und zum Mobilienkomplex</v>
      </c>
      <c r="D28" s="38">
        <f t="shared" si="1"/>
        <v>-4955957.8600000003</v>
      </c>
      <c r="E28" s="48"/>
      <c r="F28" s="407">
        <f t="shared" si="0"/>
        <v>-4955957.8600000003</v>
      </c>
      <c r="G28" s="385">
        <f>[6]List1!J20</f>
        <v>28036.240000000002</v>
      </c>
      <c r="H28" s="48">
        <f>[6]List1!K20</f>
        <v>559079.25</v>
      </c>
      <c r="I28" s="397">
        <f>[6]List1!L20</f>
        <v>-5487000.8700000001</v>
      </c>
      <c r="K28" s="61"/>
    </row>
    <row r="29" spans="1:12" s="51" customFormat="1" ht="12" customHeight="1">
      <c r="A29" s="381" t="str">
        <f>[6]List1!A21</f>
        <v>086</v>
      </c>
      <c r="B29" s="397" t="str">
        <f>IFERROR(IF(VLOOKUP($A29,Osnova!$A:$E,1)=$A29,VLOOKUP($A29,Osnova!$A:$E,$E$10)),"")</f>
        <v xml:space="preserve">Oprávky k základnému stádu a ťažným zvieratám </v>
      </c>
      <c r="C29" s="60" t="str">
        <f>IF(VLOOKUP($A29,Osnova!$A:$C,1)=$A29,VLOOKUP($A29,Osnova!$A:$F,4),0)</f>
        <v>Berichtigungen zur Grundherde und zu Lasttieren</v>
      </c>
      <c r="D29" s="38">
        <f t="shared" si="1"/>
        <v>-1093.3</v>
      </c>
      <c r="E29" s="48"/>
      <c r="F29" s="407">
        <f t="shared" si="0"/>
        <v>-1093.3</v>
      </c>
      <c r="G29" s="385">
        <f>[6]List1!J21</f>
        <v>1092.3599999999999</v>
      </c>
      <c r="H29" s="48">
        <f>[6]List1!K21</f>
        <v>1533.06</v>
      </c>
      <c r="I29" s="397">
        <f>[6]List1!L21</f>
        <v>-1534</v>
      </c>
      <c r="K29" s="61"/>
    </row>
    <row r="30" spans="1:12" s="51" customFormat="1" ht="12" customHeight="1">
      <c r="A30" s="381" t="str">
        <f>[6]List1!A22</f>
        <v>111</v>
      </c>
      <c r="B30" s="397" t="str">
        <f>IFERROR(IF(VLOOKUP($A30,Osnova!$A:$E,1)=$A30,VLOOKUP($A30,Osnova!$A:$E,$E$10)),"")</f>
        <v xml:space="preserve">Obstaranie materiálu </v>
      </c>
      <c r="C30" s="60" t="str">
        <f>IF(VLOOKUP($A30,Osnova!$A:$C,1)=$A30,VLOOKUP($A30,Osnova!$A:$F,4),0)</f>
        <v>Materialbeschaffung</v>
      </c>
      <c r="D30" s="38">
        <f t="shared" si="1"/>
        <v>0</v>
      </c>
      <c r="E30" s="48"/>
      <c r="F30" s="407">
        <f t="shared" si="0"/>
        <v>0</v>
      </c>
      <c r="G30" s="385">
        <f>[6]List1!J22</f>
        <v>234620.9</v>
      </c>
      <c r="H30" s="48">
        <f>[6]List1!K22</f>
        <v>234620.9</v>
      </c>
      <c r="I30" s="397">
        <f>[6]List1!L22</f>
        <v>0</v>
      </c>
      <c r="K30" s="61"/>
    </row>
    <row r="31" spans="1:12" s="51" customFormat="1" ht="12" customHeight="1">
      <c r="A31" s="381" t="str">
        <f>[6]List1!A23</f>
        <v>112</v>
      </c>
      <c r="B31" s="397" t="str">
        <f>IFERROR(IF(VLOOKUP($A31,Osnova!$A:$E,1)=$A31,VLOOKUP($A31,Osnova!$A:$E,$E$10)),"")</f>
        <v xml:space="preserve">Materiál na sklade </v>
      </c>
      <c r="C31" s="60" t="str">
        <f>IF(VLOOKUP($A31,Osnova!$A:$C,1)=$A31,VLOOKUP($A31,Osnova!$A:$F,4),0)</f>
        <v>Material auf Lager</v>
      </c>
      <c r="D31" s="38">
        <f t="shared" si="1"/>
        <v>138499.25000000003</v>
      </c>
      <c r="E31" s="48"/>
      <c r="F31" s="407">
        <f t="shared" si="0"/>
        <v>138499.25000000003</v>
      </c>
      <c r="G31" s="385">
        <f>[6]List1!J23</f>
        <v>234620.9</v>
      </c>
      <c r="H31" s="48">
        <f>[6]List1!K23</f>
        <v>225249.99</v>
      </c>
      <c r="I31" s="397">
        <f>[6]List1!L23</f>
        <v>147870.16</v>
      </c>
      <c r="K31" s="61"/>
    </row>
    <row r="32" spans="1:12" s="51" customFormat="1" ht="12" customHeight="1">
      <c r="A32" s="381" t="str">
        <f>[6]List1!A24</f>
        <v>123</v>
      </c>
      <c r="B32" s="397" t="str">
        <f>IFERROR(IF(VLOOKUP($A32,Osnova!$A:$E,1)=$A32,VLOOKUP($A32,Osnova!$A:$E,$E$10)),"")</f>
        <v xml:space="preserve">Výrobky </v>
      </c>
      <c r="C32" s="60" t="str">
        <f>IF(VLOOKUP($A32,Osnova!$A:$C,1)=$A32,VLOOKUP($A32,Osnova!$A:$F,4),0)</f>
        <v>Erzeugnisse</v>
      </c>
      <c r="D32" s="38">
        <f t="shared" si="1"/>
        <v>0</v>
      </c>
      <c r="E32" s="48"/>
      <c r="F32" s="407">
        <f t="shared" si="0"/>
        <v>0</v>
      </c>
      <c r="G32" s="385">
        <f>[6]List1!J24</f>
        <v>67538.2</v>
      </c>
      <c r="H32" s="48">
        <f>[6]List1!K24</f>
        <v>67538.2</v>
      </c>
      <c r="I32" s="397">
        <f>[6]List1!L24</f>
        <v>0</v>
      </c>
      <c r="K32" s="61"/>
    </row>
    <row r="33" spans="1:12" s="51" customFormat="1" ht="12" customHeight="1">
      <c r="A33" s="381" t="str">
        <f>[6]List1!A25</f>
        <v>124</v>
      </c>
      <c r="B33" s="397" t="str">
        <f>IFERROR(IF(VLOOKUP($A33,Osnova!$A:$E,1)=$A33,VLOOKUP($A33,Osnova!$A:$E,$E$10)),"")</f>
        <v xml:space="preserve">Zvieratá </v>
      </c>
      <c r="C33" s="60" t="str">
        <f>IF(VLOOKUP($A33,Osnova!$A:$C,1)=$A33,VLOOKUP($A33,Osnova!$A:$F,4),0)</f>
        <v>Tiere</v>
      </c>
      <c r="D33" s="38">
        <f t="shared" si="1"/>
        <v>3877.1200000000099</v>
      </c>
      <c r="E33" s="48"/>
      <c r="F33" s="407">
        <f t="shared" si="0"/>
        <v>3877.1200000000099</v>
      </c>
      <c r="G33" s="385">
        <f>[6]List1!J25</f>
        <v>44369.34</v>
      </c>
      <c r="H33" s="48">
        <f>[6]List1!K25</f>
        <v>40371.550000000003</v>
      </c>
      <c r="I33" s="397">
        <f>[6]List1!L25</f>
        <v>7874.91</v>
      </c>
      <c r="K33" s="61"/>
    </row>
    <row r="34" spans="1:12" s="51" customFormat="1" ht="12" customHeight="1">
      <c r="A34" s="381" t="str">
        <f>[6]List1!A26</f>
        <v>131</v>
      </c>
      <c r="B34" s="397" t="str">
        <f>IFERROR(IF(VLOOKUP($A34,Osnova!$A:$E,1)=$A34,VLOOKUP($A34,Osnova!$A:$E,$E$10)),"")</f>
        <v xml:space="preserve">Obstaranie tovaru </v>
      </c>
      <c r="C34" s="60" t="str">
        <f>IF(VLOOKUP($A34,Osnova!$A:$C,1)=$A34,VLOOKUP($A34,Osnova!$A:$F,4),0)</f>
        <v>Warenbeschaffung</v>
      </c>
      <c r="D34" s="38">
        <f t="shared" si="1"/>
        <v>0</v>
      </c>
      <c r="E34" s="48"/>
      <c r="F34" s="407">
        <f t="shared" si="0"/>
        <v>0</v>
      </c>
      <c r="G34" s="385">
        <f>[6]List1!J26</f>
        <v>530806.9</v>
      </c>
      <c r="H34" s="48">
        <f>[6]List1!K26</f>
        <v>530806.9</v>
      </c>
      <c r="I34" s="397">
        <f>[6]List1!L26</f>
        <v>0</v>
      </c>
      <c r="K34" s="61"/>
    </row>
    <row r="35" spans="1:12" s="51" customFormat="1" ht="12" customHeight="1">
      <c r="A35" s="381" t="str">
        <f>[6]List1!A27</f>
        <v>132</v>
      </c>
      <c r="B35" s="397" t="str">
        <f>IFERROR(IF(VLOOKUP($A35,Osnova!$A:$E,1)=$A35,VLOOKUP($A35,Osnova!$A:$E,$E$10)),"")</f>
        <v xml:space="preserve">Tovar na sklade a v predajniach </v>
      </c>
      <c r="C35" s="60" t="str">
        <f>IF(VLOOKUP($A35,Osnova!$A:$C,1)=$A35,VLOOKUP($A35,Osnova!$A:$F,4),0)</f>
        <v>Waren auf Lager und auf Laden</v>
      </c>
      <c r="D35" s="38">
        <f t="shared" si="1"/>
        <v>33776.619999999995</v>
      </c>
      <c r="E35" s="48"/>
      <c r="F35" s="407">
        <f t="shared" si="0"/>
        <v>33776.619999999995</v>
      </c>
      <c r="G35" s="385">
        <f>[6]List1!J27</f>
        <v>530806.9</v>
      </c>
      <c r="H35" s="48">
        <f>[6]List1!K27</f>
        <v>167100.43</v>
      </c>
      <c r="I35" s="397">
        <f>[6]List1!L27</f>
        <v>397483.09</v>
      </c>
      <c r="K35" s="61"/>
    </row>
    <row r="36" spans="1:12" s="51" customFormat="1" ht="12" customHeight="1">
      <c r="A36" s="381" t="str">
        <f>[6]List1!A28</f>
        <v>211</v>
      </c>
      <c r="B36" s="397" t="str">
        <f>IFERROR(IF(VLOOKUP($A36,Osnova!$A:$E,1)=$A36,VLOOKUP($A36,Osnova!$A:$E,$E$10)),"")</f>
        <v xml:space="preserve">Pokladnica </v>
      </c>
      <c r="C36" s="60"/>
      <c r="D36" s="38">
        <f t="shared" si="1"/>
        <v>121226.94999999998</v>
      </c>
      <c r="E36" s="48"/>
      <c r="F36" s="407">
        <f t="shared" si="0"/>
        <v>121226.94999999998</v>
      </c>
      <c r="G36" s="386">
        <f>[6]List1!J28</f>
        <v>142901.66</v>
      </c>
      <c r="H36" s="48">
        <f>[6]List1!K28</f>
        <v>77363.67</v>
      </c>
      <c r="I36" s="397">
        <f>[6]List1!L28</f>
        <v>186764.94</v>
      </c>
      <c r="K36" s="61"/>
    </row>
    <row r="37" spans="1:12" s="51" customFormat="1" ht="12" customHeight="1">
      <c r="A37" s="382" t="str">
        <f>[6]List1!A29</f>
        <v>213</v>
      </c>
      <c r="B37" s="397" t="str">
        <f>IFERROR(IF(VLOOKUP($A37,Osnova!$A:$E,1)=$A37,VLOOKUP($A37,Osnova!$A:$E,$E$10)),"")</f>
        <v xml:space="preserve">Ceniny </v>
      </c>
      <c r="C37" s="60" t="str">
        <f>IF(VLOOKUP($A37,Osnova!$A:$C,1)=$A37,VLOOKUP($A37,Osnova!$A:$F,4),0)</f>
        <v>Werte</v>
      </c>
      <c r="D37" s="38">
        <f t="shared" si="1"/>
        <v>0</v>
      </c>
      <c r="E37" s="48"/>
      <c r="F37" s="407">
        <f t="shared" si="0"/>
        <v>0</v>
      </c>
      <c r="G37" s="386">
        <f>[6]List1!J29</f>
        <v>10043.6</v>
      </c>
      <c r="H37" s="48">
        <f>[6]List1!K29</f>
        <v>10043.6</v>
      </c>
      <c r="I37" s="397">
        <f>[6]List1!L29</f>
        <v>0</v>
      </c>
      <c r="K37" s="61"/>
      <c r="L37" s="61"/>
    </row>
    <row r="38" spans="1:12" s="51" customFormat="1" ht="12" customHeight="1">
      <c r="A38" s="382" t="str">
        <f>[6]List1!A30</f>
        <v>221</v>
      </c>
      <c r="B38" s="397" t="str">
        <f>IFERROR(IF(VLOOKUP($A38,Osnova!$A:$E,1)=$A38,VLOOKUP($A38,Osnova!$A:$E,$E$10)),"")</f>
        <v xml:space="preserve">Bankové účty </v>
      </c>
      <c r="C38" s="60" t="str">
        <f>IF(VLOOKUP($A38,Osnova!$A:$C,1)=$A38,VLOOKUP($A38,Osnova!$A:$F,4),0)</f>
        <v>Bankkonten</v>
      </c>
      <c r="D38" s="38">
        <f t="shared" si="1"/>
        <v>-1839331.6600000001</v>
      </c>
      <c r="E38" s="48"/>
      <c r="F38" s="407">
        <f t="shared" si="0"/>
        <v>-1839331.6600000001</v>
      </c>
      <c r="G38" s="386">
        <f>[6]List1!J30</f>
        <v>11263415.640000001</v>
      </c>
      <c r="H38" s="48">
        <f>[6]List1!K30</f>
        <v>10983050.57</v>
      </c>
      <c r="I38" s="397">
        <f>[6]List1!L30</f>
        <v>-1558966.59</v>
      </c>
      <c r="K38" s="61"/>
    </row>
    <row r="39" spans="1:12" s="51" customFormat="1" ht="12" customHeight="1">
      <c r="A39" s="382" t="str">
        <f>[6]List1!A31</f>
        <v>261</v>
      </c>
      <c r="B39" s="397" t="str">
        <f>IFERROR(IF(VLOOKUP($A39,Osnova!$A:$E,1)=$A39,VLOOKUP($A39,Osnova!$A:$E,$E$10)),"")</f>
        <v xml:space="preserve">Peniaze na ceste </v>
      </c>
      <c r="C39" s="60" t="str">
        <f>IF(VLOOKUP($A39,Osnova!$A:$C,1)=$A39,VLOOKUP($A39,Osnova!$A:$F,4),0)</f>
        <v>Geld unterwegs</v>
      </c>
      <c r="D39" s="38">
        <f t="shared" si="1"/>
        <v>-0.30000000074505806</v>
      </c>
      <c r="E39" s="48"/>
      <c r="F39" s="407">
        <f t="shared" si="0"/>
        <v>-0.30000000074505806</v>
      </c>
      <c r="G39" s="386">
        <f>[6]List1!J31</f>
        <v>5121607.28</v>
      </c>
      <c r="H39" s="48">
        <f>[6]List1!K31</f>
        <v>5122491.67</v>
      </c>
      <c r="I39" s="397">
        <f>[6]List1!L31</f>
        <v>-884.69</v>
      </c>
      <c r="K39" s="61"/>
    </row>
    <row r="40" spans="1:12" s="51" customFormat="1" ht="12" customHeight="1">
      <c r="A40" s="382" t="str">
        <f>[6]List1!A32</f>
        <v>311</v>
      </c>
      <c r="B40" s="397" t="str">
        <f>IFERROR(IF(VLOOKUP($A40,Osnova!$A:$E,1)=$A40,VLOOKUP($A40,Osnova!$A:$E,$E$10)),"")</f>
        <v xml:space="preserve">Odberatelia </v>
      </c>
      <c r="C40" s="60" t="str">
        <f>IF(VLOOKUP($A40,Osnova!$A:$C,1)=$A40,VLOOKUP($A40,Osnova!$A:$F,4),0)</f>
        <v>Abnehmer</v>
      </c>
      <c r="D40" s="38">
        <f t="shared" si="1"/>
        <v>1437518.5899999999</v>
      </c>
      <c r="E40" s="48"/>
      <c r="F40" s="407">
        <f t="shared" si="0"/>
        <v>1437518.5899999999</v>
      </c>
      <c r="G40" s="386">
        <f>[6]List1!J32</f>
        <v>4147088.62</v>
      </c>
      <c r="H40" s="48">
        <f>[6]List1!K32</f>
        <v>4548901.07</v>
      </c>
      <c r="I40" s="397">
        <f>[6]List1!L32</f>
        <v>1035706.14</v>
      </c>
      <c r="K40" s="61"/>
    </row>
    <row r="41" spans="1:12" s="51" customFormat="1" ht="12" customHeight="1">
      <c r="A41" s="382" t="str">
        <f>[6]List1!A33</f>
        <v>314</v>
      </c>
      <c r="B41" s="397" t="str">
        <f>IFERROR(IF(VLOOKUP($A41,Osnova!$A:$E,1)=$A41,VLOOKUP($A41,Osnova!$A:$E,$E$10)),"")</f>
        <v xml:space="preserve">Poskytnuté preddavky </v>
      </c>
      <c r="C41" s="60" t="str">
        <f>IF(VLOOKUP($A41,Osnova!$A:$C,1)=$A41,VLOOKUP($A41,Osnova!$A:$F,4),0)</f>
        <v>Geleistete Anzahlungen</v>
      </c>
      <c r="D41" s="38">
        <f t="shared" si="1"/>
        <v>15977.529999999999</v>
      </c>
      <c r="E41" s="48"/>
      <c r="F41" s="407">
        <f t="shared" si="0"/>
        <v>15977.529999999999</v>
      </c>
      <c r="G41" s="386">
        <f>[6]List1!J33</f>
        <v>7944.47</v>
      </c>
      <c r="H41" s="48">
        <f>[6]List1!K33</f>
        <v>17899.96</v>
      </c>
      <c r="I41" s="397">
        <f>[6]List1!L33</f>
        <v>6022.04</v>
      </c>
      <c r="K41" s="61"/>
    </row>
    <row r="42" spans="1:12" s="51" customFormat="1" ht="12" customHeight="1">
      <c r="A42" s="382" t="str">
        <f>[6]List1!A34</f>
        <v>315</v>
      </c>
      <c r="B42" s="397" t="str">
        <f>IFERROR(IF(VLOOKUP($A42,Osnova!$A:$E,1)=$A42,VLOOKUP($A42,Osnova!$A:$E,$E$10)),"")</f>
        <v xml:space="preserve">Ostatné pohľadávky </v>
      </c>
      <c r="C42" s="60" t="str">
        <f>IF(VLOOKUP($A42,Osnova!$A:$C,1)=$A42,VLOOKUP($A42,Osnova!$A:$F,4),0)</f>
        <v>Sonstige Forderungen</v>
      </c>
      <c r="D42" s="38">
        <f t="shared" si="1"/>
        <v>1705.9799999999814</v>
      </c>
      <c r="E42" s="48"/>
      <c r="F42" s="407">
        <f t="shared" si="0"/>
        <v>1705.9799999999814</v>
      </c>
      <c r="G42" s="386">
        <f>[6]List1!J34</f>
        <v>296006.25</v>
      </c>
      <c r="H42" s="48">
        <f>[6]List1!K34</f>
        <v>292002.68</v>
      </c>
      <c r="I42" s="397">
        <f>[6]List1!L34</f>
        <v>5709.55</v>
      </c>
      <c r="K42" s="61"/>
    </row>
    <row r="43" spans="1:12" s="51" customFormat="1" ht="12" customHeight="1">
      <c r="A43" s="382" t="str">
        <f>[6]List1!A35</f>
        <v>321</v>
      </c>
      <c r="B43" s="397" t="str">
        <f>IFERROR(IF(VLOOKUP($A43,Osnova!$A:$E,1)=$A43,VLOOKUP($A43,Osnova!$A:$E,$E$10)),"")</f>
        <v xml:space="preserve">Dodávatelia </v>
      </c>
      <c r="C43" s="60" t="str">
        <f>IF(VLOOKUP($A43,Osnova!$A:$C,1)=$A43,VLOOKUP($A43,Osnova!$A:$F,4),0)</f>
        <v>Lieferanten</v>
      </c>
      <c r="D43" s="38">
        <f t="shared" si="1"/>
        <v>-288651.19000000041</v>
      </c>
      <c r="E43" s="48"/>
      <c r="F43" s="407">
        <f t="shared" si="0"/>
        <v>-288651.19000000041</v>
      </c>
      <c r="G43" s="386">
        <f>[6]List1!J35</f>
        <v>3134023.87</v>
      </c>
      <c r="H43" s="48">
        <f>[6]List1!K35</f>
        <v>3511010.88</v>
      </c>
      <c r="I43" s="397">
        <f>[6]List1!L35</f>
        <v>-665638.19999999995</v>
      </c>
      <c r="K43" s="61"/>
    </row>
    <row r="44" spans="1:12" s="51" customFormat="1" ht="12" customHeight="1">
      <c r="A44" s="382" t="str">
        <f>[6]List1!A36</f>
        <v>323</v>
      </c>
      <c r="B44" s="397" t="str">
        <f>IFERROR(IF(VLOOKUP($A44,Osnova!$A:$E,1)=$A44,VLOOKUP($A44,Osnova!$A:$E,$E$10)),"")</f>
        <v xml:space="preserve">Krátkodobé rezervy </v>
      </c>
      <c r="C44" s="60" t="str">
        <f>IF(VLOOKUP($A44,Osnova!$A:$C,1)=$A44,VLOOKUP($A44,Osnova!$A:$F,4),0)</f>
        <v>Kurzfristige Reserven</v>
      </c>
      <c r="D44" s="38">
        <f t="shared" si="1"/>
        <v>-10449.36</v>
      </c>
      <c r="E44" s="48"/>
      <c r="F44" s="407">
        <f t="shared" si="0"/>
        <v>-10449.36</v>
      </c>
      <c r="G44" s="386">
        <f>[6]List1!J36</f>
        <v>10449.36</v>
      </c>
      <c r="H44" s="48">
        <f>[6]List1!K36</f>
        <v>9069.14</v>
      </c>
      <c r="I44" s="397">
        <f>[6]List1!L36</f>
        <v>-9069.14</v>
      </c>
      <c r="K44" s="61"/>
    </row>
    <row r="45" spans="1:12" s="51" customFormat="1" ht="12" customHeight="1">
      <c r="A45" s="382" t="str">
        <f>[6]List1!A37</f>
        <v>324</v>
      </c>
      <c r="B45" s="397" t="str">
        <f>IFERROR(IF(VLOOKUP($A45,Osnova!$A:$E,1)=$A45,VLOOKUP($A45,Osnova!$A:$E,$E$10)),"")</f>
        <v xml:space="preserve">Prijaté preddavky </v>
      </c>
      <c r="C45" s="60" t="str">
        <f>IF(VLOOKUP($A45,Osnova!$A:$C,1)=$A45,VLOOKUP($A45,Osnova!$A:$F,4),0)</f>
        <v>Angenommene Anzahlungen</v>
      </c>
      <c r="D45" s="38">
        <f t="shared" si="1"/>
        <v>0</v>
      </c>
      <c r="E45" s="48"/>
      <c r="F45" s="407">
        <f t="shared" si="0"/>
        <v>0</v>
      </c>
      <c r="G45" s="386">
        <f>[6]List1!J37</f>
        <v>0</v>
      </c>
      <c r="H45" s="48">
        <f>[6]List1!K37</f>
        <v>0</v>
      </c>
      <c r="I45" s="397">
        <f>[6]List1!L37</f>
        <v>0</v>
      </c>
      <c r="K45" s="61"/>
    </row>
    <row r="46" spans="1:12" s="51" customFormat="1" ht="12" customHeight="1">
      <c r="A46" s="382" t="str">
        <f>[6]List1!A38</f>
        <v>325</v>
      </c>
      <c r="B46" s="397" t="str">
        <f>IFERROR(IF(VLOOKUP($A46,Osnova!$A:$E,1)=$A46,VLOOKUP($A46,Osnova!$A:$E,$E$10)),"")</f>
        <v xml:space="preserve">Ostatné záväzky </v>
      </c>
      <c r="C46" s="60">
        <f>IF(VLOOKUP($A46,Osnova!$A:$C,1)=$A46,VLOOKUP($A46,Osnova!$A:$F,4),0)</f>
        <v>0</v>
      </c>
      <c r="D46" s="38">
        <f t="shared" si="1"/>
        <v>-315.99</v>
      </c>
      <c r="E46" s="48"/>
      <c r="F46" s="407">
        <f t="shared" si="0"/>
        <v>-315.99</v>
      </c>
      <c r="G46" s="386">
        <f>[6]List1!J38</f>
        <v>483.18</v>
      </c>
      <c r="H46" s="48">
        <f>[6]List1!K38</f>
        <v>483.18</v>
      </c>
      <c r="I46" s="397">
        <f>[6]List1!L38</f>
        <v>-315.99</v>
      </c>
      <c r="K46" s="61"/>
    </row>
    <row r="47" spans="1:12" s="51" customFormat="1" ht="12" customHeight="1">
      <c r="A47" s="382" t="str">
        <f>[6]List1!A39</f>
        <v>326</v>
      </c>
      <c r="B47" s="397" t="str">
        <f>IFERROR(IF(VLOOKUP($A47,Osnova!$A:$E,1)=$A47,VLOOKUP($A47,Osnova!$A:$E,$E$10)),"")</f>
        <v xml:space="preserve">Nevyfaktúrované dodávky </v>
      </c>
      <c r="C47" s="60">
        <f>IF(VLOOKUP($A47,Osnova!$A:$C,1)=$A47,VLOOKUP($A47,Osnova!$A:$F,4),0)</f>
        <v>0</v>
      </c>
      <c r="D47" s="38">
        <f t="shared" si="1"/>
        <v>-147.31</v>
      </c>
      <c r="E47" s="48"/>
      <c r="F47" s="407">
        <f t="shared" si="0"/>
        <v>-147.31</v>
      </c>
      <c r="G47" s="386">
        <f>[6]List1!J39</f>
        <v>147.31</v>
      </c>
      <c r="H47" s="48">
        <f>[6]List1!K39</f>
        <v>3081.4</v>
      </c>
      <c r="I47" s="397">
        <f>[6]List1!L39</f>
        <v>-3081.4</v>
      </c>
      <c r="K47" s="61"/>
    </row>
    <row r="48" spans="1:12" s="51" customFormat="1" ht="12" customHeight="1">
      <c r="A48" s="382" t="str">
        <f>[6]List1!A40</f>
        <v>331</v>
      </c>
      <c r="B48" s="397" t="str">
        <f>IFERROR(IF(VLOOKUP($A48,Osnova!$A:$E,1)=$A48,VLOOKUP($A48,Osnova!$A:$E,$E$10)),"")</f>
        <v xml:space="preserve">Zamestnanci </v>
      </c>
      <c r="C48" s="60" t="str">
        <f>IF(VLOOKUP($A48,Osnova!$A:$C,1)=$A48,VLOOKUP($A48,Osnova!$A:$F,4),0)</f>
        <v>Angestellten</v>
      </c>
      <c r="D48" s="38">
        <f t="shared" si="1"/>
        <v>-94540.030000000028</v>
      </c>
      <c r="E48" s="48"/>
      <c r="F48" s="407">
        <f t="shared" si="0"/>
        <v>-94540.030000000028</v>
      </c>
      <c r="G48" s="386">
        <f>[6]List1!J40</f>
        <v>763628.55</v>
      </c>
      <c r="H48" s="48">
        <f>[6]List1!K40</f>
        <v>727180.12</v>
      </c>
      <c r="I48" s="397">
        <f>[6]List1!L40</f>
        <v>-58091.6</v>
      </c>
      <c r="K48" s="61"/>
    </row>
    <row r="49" spans="1:11" s="51" customFormat="1" ht="12" customHeight="1">
      <c r="A49" s="382" t="str">
        <f>[6]List1!A41</f>
        <v>333</v>
      </c>
      <c r="B49" s="397" t="str">
        <f>IFERROR(IF(VLOOKUP($A49,Osnova!$A:$E,1)=$A49,VLOOKUP($A49,Osnova!$A:$E,$E$10)),"")</f>
        <v xml:space="preserve">Ostatné záväzky voči zamestnancom </v>
      </c>
      <c r="C49" s="60"/>
      <c r="D49" s="38">
        <f t="shared" si="1"/>
        <v>0</v>
      </c>
      <c r="E49" s="48"/>
      <c r="F49" s="407">
        <f t="shared" si="0"/>
        <v>0</v>
      </c>
      <c r="G49" s="386">
        <f>[6]List1!J41</f>
        <v>3607.73</v>
      </c>
      <c r="H49" s="48">
        <f>[6]List1!K41</f>
        <v>3607.73</v>
      </c>
      <c r="I49" s="397">
        <f>[6]List1!L41</f>
        <v>0</v>
      </c>
      <c r="K49" s="61"/>
    </row>
    <row r="50" spans="1:11" s="51" customFormat="1" ht="12" customHeight="1">
      <c r="A50" s="382" t="str">
        <f>[6]List1!A42</f>
        <v>335</v>
      </c>
      <c r="B50" s="397" t="str">
        <f>IFERROR(IF(VLOOKUP($A50,Osnova!$A:$E,1)=$A50,VLOOKUP($A50,Osnova!$A:$E,$E$10)),"")</f>
        <v xml:space="preserve">Pohľadávky voči zamestnancom </v>
      </c>
      <c r="C50" s="60" t="str">
        <f>IF(VLOOKUP($A50,Osnova!$A:$C,1)=$A50,VLOOKUP($A50,Osnova!$A:$F,4),0)</f>
        <v>Forderungen gegenüber den Angestellten</v>
      </c>
      <c r="D50" s="38">
        <f t="shared" si="1"/>
        <v>2787.8099999999977</v>
      </c>
      <c r="E50" s="48"/>
      <c r="F50" s="407">
        <f t="shared" si="0"/>
        <v>2787.8099999999977</v>
      </c>
      <c r="G50" s="386">
        <f>[6]List1!J42</f>
        <v>157378.91</v>
      </c>
      <c r="H50" s="48">
        <f>[6]List1!K42</f>
        <v>157590.21</v>
      </c>
      <c r="I50" s="397">
        <f>[6]List1!L42</f>
        <v>2576.5100000000002</v>
      </c>
      <c r="K50" s="61"/>
    </row>
    <row r="51" spans="1:11" s="51" customFormat="1" ht="12" customHeight="1">
      <c r="A51" s="382" t="str">
        <f>[6]List1!A43</f>
        <v>336</v>
      </c>
      <c r="B51" s="397" t="str">
        <f>IFERROR(IF(VLOOKUP($A51,Osnova!$A:$E,1)=$A51,VLOOKUP($A51,Osnova!$A:$E,$E$10)),"")</f>
        <v xml:space="preserve">Zúčtovanie s orgánmi sociálneho zabezpečenia a zdravotného poistenia </v>
      </c>
      <c r="C51" s="60" t="str">
        <f>IF(VLOOKUP($A51,Osnova!$A:$C,1)=$A51,VLOOKUP($A51,Osnova!$A:$F,4),0)</f>
        <v>Abrechnung mit Behörden der Sozialfürsorge und der Krankversicherung</v>
      </c>
      <c r="D51" s="38">
        <f t="shared" si="1"/>
        <v>-95238.989999999991</v>
      </c>
      <c r="E51" s="48"/>
      <c r="F51" s="407">
        <f t="shared" si="0"/>
        <v>-95238.989999999991</v>
      </c>
      <c r="G51" s="386">
        <f>[6]List1!J43</f>
        <v>348585.62</v>
      </c>
      <c r="H51" s="48">
        <f>[6]List1!K43</f>
        <v>352750.39</v>
      </c>
      <c r="I51" s="397">
        <f>[6]List1!L43</f>
        <v>-99403.76</v>
      </c>
      <c r="K51" s="61"/>
    </row>
    <row r="52" spans="1:11" s="51" customFormat="1" ht="12" customHeight="1">
      <c r="A52" s="382" t="str">
        <f>[6]List1!A44</f>
        <v>341</v>
      </c>
      <c r="B52" s="397" t="str">
        <f>IFERROR(IF(VLOOKUP($A52,Osnova!$A:$E,1)=$A52,VLOOKUP($A52,Osnova!$A:$E,$E$10)),"")</f>
        <v xml:space="preserve">Daň z príjmov </v>
      </c>
      <c r="C52" s="60" t="str">
        <f>IF(VLOOKUP($A52,Osnova!$A:$C,1)=$A52,VLOOKUP($A52,Osnova!$A:$F,4),0)</f>
        <v>Einkommensteuer</v>
      </c>
      <c r="D52" s="38">
        <f t="shared" si="1"/>
        <v>29541.799999999996</v>
      </c>
      <c r="E52" s="48"/>
      <c r="F52" s="407">
        <f t="shared" si="0"/>
        <v>29541.799999999996</v>
      </c>
      <c r="G52" s="386">
        <f>[6]List1!J44</f>
        <v>24715.07</v>
      </c>
      <c r="H52" s="48">
        <f>[6]List1!K44</f>
        <v>40915.14</v>
      </c>
      <c r="I52" s="397">
        <f>[6]List1!L44</f>
        <v>13341.73</v>
      </c>
      <c r="K52" s="61"/>
    </row>
    <row r="53" spans="1:11" s="51" customFormat="1" ht="12" customHeight="1">
      <c r="A53" s="382" t="str">
        <f>[6]List1!A45</f>
        <v>342</v>
      </c>
      <c r="B53" s="397" t="str">
        <f>IFERROR(IF(VLOOKUP($A53,Osnova!$A:$E,1)=$A53,VLOOKUP($A53,Osnova!$A:$E,$E$10)),"")</f>
        <v xml:space="preserve">Ostatné priame dane </v>
      </c>
      <c r="C53" s="60" t="str">
        <f>IF(VLOOKUP($A53,Osnova!$A:$C,1)=$A53,VLOOKUP($A53,Osnova!$A:$F,4),0)</f>
        <v>Sonstige direkte Steuern</v>
      </c>
      <c r="D53" s="38">
        <f t="shared" si="1"/>
        <v>-63774.959999999992</v>
      </c>
      <c r="E53" s="48"/>
      <c r="F53" s="407">
        <f t="shared" si="0"/>
        <v>-63774.959999999992</v>
      </c>
      <c r="G53" s="386">
        <f>[6]List1!J45</f>
        <v>91648.29</v>
      </c>
      <c r="H53" s="48">
        <f>[6]List1!K45</f>
        <v>74937.77</v>
      </c>
      <c r="I53" s="397">
        <f>[6]List1!L45</f>
        <v>-47064.44</v>
      </c>
      <c r="K53" s="61"/>
    </row>
    <row r="54" spans="1:11" s="51" customFormat="1" ht="12" customHeight="1">
      <c r="A54" s="382" t="str">
        <f>[6]List1!A46</f>
        <v>343</v>
      </c>
      <c r="B54" s="397" t="str">
        <f>IFERROR(IF(VLOOKUP($A54,Osnova!$A:$E,1)=$A54,VLOOKUP($A54,Osnova!$A:$E,$E$10)),"")</f>
        <v xml:space="preserve">Daň z pridanej hodnoty </v>
      </c>
      <c r="C54" s="60" t="str">
        <f>IF(VLOOKUP($A54,Osnova!$A:$C,1)=$A54,VLOOKUP($A54,Osnova!$A:$F,4),0)</f>
        <v>Mehrwertsteuer</v>
      </c>
      <c r="D54" s="38">
        <f t="shared" si="1"/>
        <v>-9170.0399999995716</v>
      </c>
      <c r="E54" s="48"/>
      <c r="F54" s="407">
        <f t="shared" si="0"/>
        <v>-9170.0399999995716</v>
      </c>
      <c r="G54" s="386">
        <f>[6]List1!J46</f>
        <v>2609588.36</v>
      </c>
      <c r="H54" s="48">
        <f>[6]List1!K46</f>
        <v>2600431.9500000002</v>
      </c>
      <c r="I54" s="397">
        <f>[6]List1!L46</f>
        <v>-13.63</v>
      </c>
      <c r="K54" s="61"/>
    </row>
    <row r="55" spans="1:11" s="51" customFormat="1" ht="12" customHeight="1">
      <c r="A55" s="382" t="str">
        <f>[6]List1!A47</f>
        <v>345</v>
      </c>
      <c r="B55" s="397" t="str">
        <f>IFERROR(IF(VLOOKUP($A55,Osnova!$A:$E,1)=$A55,VLOOKUP($A55,Osnova!$A:$E,$E$10)),"")</f>
        <v xml:space="preserve">Ostatné dane a poplatky </v>
      </c>
      <c r="C55" s="60" t="str">
        <f>IF(VLOOKUP($A55,Osnova!$A:$C,1)=$A55,VLOOKUP($A55,Osnova!$A:$F,4),0)</f>
        <v>Sonstige Steuern und Gebühren</v>
      </c>
      <c r="D55" s="38">
        <f t="shared" si="1"/>
        <v>-9.4099999999998545</v>
      </c>
      <c r="E55" s="48"/>
      <c r="F55" s="407">
        <f t="shared" si="0"/>
        <v>-9.4099999999998545</v>
      </c>
      <c r="G55" s="386">
        <f>[6]List1!J47</f>
        <v>12771.77</v>
      </c>
      <c r="H55" s="48">
        <f>[6]List1!K47</f>
        <v>12899.67</v>
      </c>
      <c r="I55" s="397">
        <f>[6]List1!L47</f>
        <v>-137.31</v>
      </c>
      <c r="K55" s="61"/>
    </row>
    <row r="56" spans="1:11" s="51" customFormat="1" ht="12" customHeight="1">
      <c r="A56" s="382" t="str">
        <f>[6]List1!A48</f>
        <v>346</v>
      </c>
      <c r="B56" s="397" t="str">
        <f>IFERROR(IF(VLOOKUP($A56,Osnova!$A:$E,1)=$A56,VLOOKUP($A56,Osnova!$A:$E,$E$10)),"")</f>
        <v xml:space="preserve">Dotácie zo štátneho rozpočtu </v>
      </c>
      <c r="C56" s="60" t="str">
        <f>IF(VLOOKUP($A56,Osnova!$A:$C,1)=$A56,VLOOKUP($A56,Osnova!$A:$F,4),0)</f>
        <v>Haushaltzuschüsse</v>
      </c>
      <c r="D56" s="38">
        <f t="shared" si="1"/>
        <v>395733.31999999995</v>
      </c>
      <c r="E56" s="48"/>
      <c r="F56" s="407">
        <f t="shared" si="0"/>
        <v>395733.31999999995</v>
      </c>
      <c r="G56" s="386">
        <f>[6]List1!J48</f>
        <v>154734.88</v>
      </c>
      <c r="H56" s="48">
        <f>[6]List1!K48</f>
        <v>42734.879999999997</v>
      </c>
      <c r="I56" s="397">
        <f>[6]List1!L48</f>
        <v>507733.32</v>
      </c>
      <c r="K56" s="61"/>
    </row>
    <row r="57" spans="1:11" s="51" customFormat="1" ht="12" customHeight="1">
      <c r="A57" s="382" t="str">
        <f>[6]List1!A49</f>
        <v>364</v>
      </c>
      <c r="B57" s="397" t="str">
        <f>IFERROR(IF(VLOOKUP($A57,Osnova!$A:$E,1)=$A57,VLOOKUP($A57,Osnova!$A:$E,$E$10)),"")</f>
        <v xml:space="preserve">Záväzky voči spoločníkom a členom pri rozdeľovaní zisku </v>
      </c>
      <c r="C57" s="60" t="str">
        <f>IF(VLOOKUP($A57,Osnova!$A:$C,1)=$A57,VLOOKUP($A57,Osnova!$A:$F,4),0)</f>
        <v>Verbindlichkeit. gegenüber der Gesellschaft gegen die Gewinnverteilung</v>
      </c>
      <c r="D57" s="38">
        <f t="shared" si="1"/>
        <v>-186404.28</v>
      </c>
      <c r="E57" s="48"/>
      <c r="F57" s="407">
        <f t="shared" si="0"/>
        <v>-186404.28</v>
      </c>
      <c r="G57" s="386">
        <f>[6]List1!J49</f>
        <v>0</v>
      </c>
      <c r="H57" s="48">
        <f>[6]List1!K49</f>
        <v>12816.57</v>
      </c>
      <c r="I57" s="397">
        <f>[6]List1!L49</f>
        <v>-199220.85</v>
      </c>
      <c r="K57" s="61"/>
    </row>
    <row r="58" spans="1:11" s="51" customFormat="1" ht="12" customHeight="1">
      <c r="A58" s="382" t="str">
        <f>[6]List1!A50</f>
        <v>365</v>
      </c>
      <c r="B58" s="397" t="str">
        <f>IFERROR(IF(VLOOKUP($A58,Osnova!$A:$E,1)=$A58,VLOOKUP($A58,Osnova!$A:$E,$E$10)),"")</f>
        <v xml:space="preserve"> Ostatné záväzky voči spoločníkom a členom</v>
      </c>
      <c r="C58" s="60" t="str">
        <f>IF(VLOOKUP($A58,Osnova!$A:$C,1)=$A58,VLOOKUP($A58,Osnova!$A:$F,4),0)</f>
        <v>Sonst. Verbindlichkeit. gegenüber der Gesellschaft und den Mitgliedern</v>
      </c>
      <c r="D58" s="38">
        <f t="shared" si="1"/>
        <v>-423199</v>
      </c>
      <c r="E58" s="48"/>
      <c r="F58" s="407">
        <f t="shared" si="0"/>
        <v>-423199</v>
      </c>
      <c r="G58" s="386">
        <f>[6]List1!J50</f>
        <v>0</v>
      </c>
      <c r="H58" s="386">
        <f>[6]List1!K50</f>
        <v>0</v>
      </c>
      <c r="I58" s="397">
        <f>[6]List1!L50</f>
        <v>-423199</v>
      </c>
      <c r="K58" s="61"/>
    </row>
    <row r="59" spans="1:11" s="51" customFormat="1" ht="12" customHeight="1">
      <c r="A59" s="382" t="str">
        <f>[6]List1!A51</f>
        <v>366</v>
      </c>
      <c r="B59" s="397" t="str">
        <f>IFERROR(IF(VLOOKUP($A59,Osnova!$A:$E,1)=$A59,VLOOKUP($A59,Osnova!$A:$E,$E$10)),"")</f>
        <v xml:space="preserve">Záväzky voči spoločníkom a členom zo závislej činnosti </v>
      </c>
      <c r="C59" s="60" t="str">
        <f>IF(VLOOKUP($A59,Osnova!$A:$C,1)=$A59,VLOOKUP($A59,Osnova!$A:$F,4),0)</f>
        <v>Verbindlichkeit.gegenüber Gesells.und Mitgliedern von abhäng.Tätigkeit</v>
      </c>
      <c r="D59" s="38">
        <f t="shared" si="1"/>
        <v>-1202.2900000000009</v>
      </c>
      <c r="E59" s="48"/>
      <c r="F59" s="407">
        <f t="shared" si="0"/>
        <v>-1202.2900000000009</v>
      </c>
      <c r="G59" s="387">
        <f>[6]List1!J51</f>
        <v>19804.95</v>
      </c>
      <c r="H59" s="387">
        <f>[6]List1!K51</f>
        <v>19734.95</v>
      </c>
      <c r="I59" s="397">
        <f>[6]List1!L51</f>
        <v>-1132.29</v>
      </c>
      <c r="K59" s="61"/>
    </row>
    <row r="60" spans="1:11" s="51" customFormat="1" ht="12" customHeight="1">
      <c r="A60" s="382" t="str">
        <f>[6]List1!A52</f>
        <v>378</v>
      </c>
      <c r="B60" s="397" t="str">
        <f>IFERROR(IF(VLOOKUP($A60,Osnova!$A:$E,1)=$A60,VLOOKUP($A60,Osnova!$A:$E,$E$10)),"")</f>
        <v xml:space="preserve">Iné pohľadávky </v>
      </c>
      <c r="C60" s="60" t="str">
        <f>IF(VLOOKUP($A60,Osnova!$A:$C,1)=$A60,VLOOKUP($A60,Osnova!$A:$F,4),0)</f>
        <v>Sonstige Forderungen</v>
      </c>
      <c r="D60" s="38">
        <f t="shared" si="1"/>
        <v>2850380.4399999995</v>
      </c>
      <c r="E60" s="48"/>
      <c r="F60" s="407">
        <f t="shared" si="0"/>
        <v>2850380.4399999995</v>
      </c>
      <c r="G60" s="387">
        <f>[6]List1!J52</f>
        <v>1824565.01</v>
      </c>
      <c r="H60" s="387">
        <f>[6]List1!K52</f>
        <v>1861376.65</v>
      </c>
      <c r="I60" s="397">
        <f>[6]List1!L52</f>
        <v>2813568.8</v>
      </c>
      <c r="K60" s="61"/>
    </row>
    <row r="61" spans="1:11" s="51" customFormat="1" ht="12" customHeight="1">
      <c r="A61" s="382" t="str">
        <f>[6]List1!A53</f>
        <v>379</v>
      </c>
      <c r="B61" s="397" t="str">
        <f>IFERROR(IF(VLOOKUP($A61,Osnova!$A:$E,1)=$A61,VLOOKUP($A61,Osnova!$A:$E,$E$10)),"")</f>
        <v xml:space="preserve">Iné záväzky </v>
      </c>
      <c r="C61" s="60" t="str">
        <f>IF(VLOOKUP($A61,Osnova!$A:$C,1)=$A61,VLOOKUP($A61,Osnova!$A:$F,4),0)</f>
        <v>Sonstige Verbindlichkeiten</v>
      </c>
      <c r="D61" s="38">
        <f t="shared" si="1"/>
        <v>-15075.880000000121</v>
      </c>
      <c r="E61" s="48"/>
      <c r="F61" s="407">
        <f t="shared" si="0"/>
        <v>-15075.880000000121</v>
      </c>
      <c r="G61" s="387">
        <f>[6]List1!J53</f>
        <v>1817845.23</v>
      </c>
      <c r="H61" s="387">
        <f>[6]List1!K53</f>
        <v>1857941.71</v>
      </c>
      <c r="I61" s="397">
        <f>[6]List1!L53</f>
        <v>-55172.36</v>
      </c>
      <c r="K61" s="61"/>
    </row>
    <row r="62" spans="1:11" s="51" customFormat="1" ht="12" customHeight="1">
      <c r="A62" s="382" t="str">
        <f>[6]List1!A54</f>
        <v>381</v>
      </c>
      <c r="B62" s="397" t="str">
        <f>IFERROR(IF(VLOOKUP($A62,Osnova!$A:$E,1)=$A62,VLOOKUP($A62,Osnova!$A:$E,$E$10)),"")</f>
        <v xml:space="preserve">Náklady budúcich období </v>
      </c>
      <c r="C62" s="60" t="str">
        <f>IF(VLOOKUP($A62,Osnova!$A:$C,1)=$A62,VLOOKUP($A62,Osnova!$A:$F,4),0)</f>
        <v>Kosten für künftige Abrechnungszeiträume</v>
      </c>
      <c r="D62" s="38">
        <f t="shared" si="1"/>
        <v>3051.8999999999996</v>
      </c>
      <c r="E62" s="48"/>
      <c r="F62" s="407">
        <f t="shared" si="0"/>
        <v>3051.8999999999996</v>
      </c>
      <c r="G62" s="387">
        <f>[6]List1!J54</f>
        <v>5057.42</v>
      </c>
      <c r="H62" s="387">
        <f>[6]List1!K54</f>
        <v>2993.81</v>
      </c>
      <c r="I62" s="397">
        <f>[6]List1!L54</f>
        <v>5115.51</v>
      </c>
      <c r="K62" s="61"/>
    </row>
    <row r="63" spans="1:11" s="51" customFormat="1" ht="12" customHeight="1">
      <c r="A63" s="382" t="str">
        <f>[6]List1!A55</f>
        <v>384</v>
      </c>
      <c r="B63" s="397" t="str">
        <f>IFERROR(IF(VLOOKUP($A63,Osnova!$A:$E,1)=$A63,VLOOKUP($A63,Osnova!$A:$E,$E$10)),"")</f>
        <v xml:space="preserve">Výnosy budúcich období </v>
      </c>
      <c r="C63" s="60" t="str">
        <f>IF(VLOOKUP($A63,Osnova!$A:$C,1)=$A63,VLOOKUP($A63,Osnova!$A:$F,4),0)</f>
        <v>Erlöse für künftige Abrechnungszeiträume</v>
      </c>
      <c r="D63" s="38">
        <f t="shared" si="1"/>
        <v>-596596.24</v>
      </c>
      <c r="E63" s="48"/>
      <c r="F63" s="407">
        <f t="shared" si="0"/>
        <v>-596596.24</v>
      </c>
      <c r="G63" s="387">
        <f>[6]List1!J55</f>
        <v>31394.6</v>
      </c>
      <c r="H63" s="387">
        <f>[6]List1!K55</f>
        <v>113500</v>
      </c>
      <c r="I63" s="397">
        <f>[6]List1!L55</f>
        <v>-678701.64</v>
      </c>
      <c r="K63" s="61"/>
    </row>
    <row r="64" spans="1:11" s="51" customFormat="1" ht="12" customHeight="1">
      <c r="A64" s="382" t="str">
        <f>[6]List1!A56</f>
        <v>385</v>
      </c>
      <c r="B64" s="397" t="str">
        <f>IFERROR(IF(VLOOKUP($A64,Osnova!$A:$E,1)=$A64,VLOOKUP($A64,Osnova!$A:$E,$E$10)),"")</f>
        <v xml:space="preserve">Príjmy budúcich období </v>
      </c>
      <c r="C64" s="60" t="str">
        <f>IF(VLOOKUP($A64,Osnova!$A:$C,1)=$A64,VLOOKUP($A64,Osnova!$A:$F,4),0)</f>
        <v>Einnahmen für künftige Abrechnungszeiträume</v>
      </c>
      <c r="D64" s="38">
        <f t="shared" si="1"/>
        <v>619.66999999999985</v>
      </c>
      <c r="E64" s="48"/>
      <c r="F64" s="407">
        <f t="shared" si="0"/>
        <v>619.66999999999985</v>
      </c>
      <c r="G64" s="387">
        <f>[6]List1!J56</f>
        <v>582.99</v>
      </c>
      <c r="H64" s="387">
        <f>[6]List1!K56</f>
        <v>619.66999999999996</v>
      </c>
      <c r="I64" s="397">
        <f>[6]List1!L56</f>
        <v>582.99</v>
      </c>
      <c r="K64" s="61"/>
    </row>
    <row r="65" spans="1:11" s="51" customFormat="1" ht="12" customHeight="1">
      <c r="A65" s="382" t="str">
        <f>[6]List1!A57</f>
        <v>391</v>
      </c>
      <c r="B65" s="397" t="str">
        <f>IFERROR(IF(VLOOKUP($A65,Osnova!$A:$E,1)=$A65,VLOOKUP($A65,Osnova!$A:$E,$E$10)),"")</f>
        <v xml:space="preserve">Opravné položky k pohľadávkam </v>
      </c>
      <c r="C65" s="60" t="str">
        <f>IF(VLOOKUP($A65,Osnova!$A:$C,1)=$A65,VLOOKUP($A65,Osnova!$A:$F,4),0)</f>
        <v>Berichtigungsposten zu Forderungen</v>
      </c>
      <c r="D65" s="38">
        <f t="shared" si="1"/>
        <v>-130653.57999999999</v>
      </c>
      <c r="E65" s="48"/>
      <c r="F65" s="407">
        <f t="shared" si="0"/>
        <v>-130653.57999999999</v>
      </c>
      <c r="G65" s="387">
        <f>[6]List1!J57</f>
        <v>0</v>
      </c>
      <c r="H65" s="387">
        <f>[6]List1!K57</f>
        <v>63851.28</v>
      </c>
      <c r="I65" s="397">
        <f>[6]List1!L57</f>
        <v>-194504.86</v>
      </c>
      <c r="K65" s="61"/>
    </row>
    <row r="66" spans="1:11" s="51" customFormat="1" ht="12" customHeight="1">
      <c r="A66" s="382" t="str">
        <f>[6]List1!A58</f>
        <v>395</v>
      </c>
      <c r="B66" s="397" t="str">
        <f>IFERROR(IF(VLOOKUP($A66,Osnova!$A:$E,1)=$A66,VLOOKUP($A66,Osnova!$A:$E,$E$10)),"")</f>
        <v xml:space="preserve">Vnútorné zúčtovanie </v>
      </c>
      <c r="C66" s="60" t="str">
        <f>IF(VLOOKUP($A66,Osnova!$A:$C,1)=$A66,VLOOKUP($A66,Osnova!$A:$F,4),0)</f>
        <v>Innerbetriebliche Verrechnung</v>
      </c>
      <c r="D66" s="38">
        <f t="shared" si="1"/>
        <v>0</v>
      </c>
      <c r="E66" s="48"/>
      <c r="F66" s="407">
        <f t="shared" si="0"/>
        <v>0</v>
      </c>
      <c r="G66" s="387">
        <f>[6]List1!J58</f>
        <v>3838806.27</v>
      </c>
      <c r="H66" s="387">
        <f>[6]List1!K58</f>
        <v>3838806.27</v>
      </c>
      <c r="I66" s="397">
        <f>[6]List1!L58</f>
        <v>0</v>
      </c>
      <c r="K66" s="61"/>
    </row>
    <row r="67" spans="1:11" s="51" customFormat="1" ht="12" customHeight="1">
      <c r="A67" s="382" t="str">
        <f>[6]List1!A59</f>
        <v>411</v>
      </c>
      <c r="B67" s="397" t="str">
        <f>IFERROR(IF(VLOOKUP($A67,Osnova!$A:$E,1)=$A67,VLOOKUP($A67,Osnova!$A:$E,$E$10)),"")</f>
        <v xml:space="preserve">Základné imanie </v>
      </c>
      <c r="C67" s="60" t="str">
        <f>IF(VLOOKUP($A67,Osnova!$A:$C,1)=$A67,VLOOKUP($A67,Osnova!$A:$F,4),0)</f>
        <v>Grundkapital</v>
      </c>
      <c r="D67" s="38">
        <f t="shared" si="1"/>
        <v>-16124</v>
      </c>
      <c r="E67" s="48"/>
      <c r="F67" s="407">
        <f t="shared" si="0"/>
        <v>-16124</v>
      </c>
      <c r="G67" s="387">
        <f>[6]List1!J59</f>
        <v>0</v>
      </c>
      <c r="H67" s="387">
        <f>[6]List1!K59</f>
        <v>0</v>
      </c>
      <c r="I67" s="397">
        <f>[6]List1!L59</f>
        <v>-16124</v>
      </c>
      <c r="K67" s="61"/>
    </row>
    <row r="68" spans="1:11" s="51" customFormat="1" ht="12" customHeight="1">
      <c r="A68" s="382" t="str">
        <f>[6]List1!A60</f>
        <v>413</v>
      </c>
      <c r="B68" s="397" t="str">
        <f>IFERROR(IF(VLOOKUP($A68,Osnova!$A:$E,1)=$A68,VLOOKUP($A68,Osnova!$A:$E,$E$10)),"")</f>
        <v xml:space="preserve">Ostatné kapitálové fondy </v>
      </c>
      <c r="C68" s="60" t="str">
        <f>IF(VLOOKUP($A68,Osnova!$A:$C,1)=$A68,VLOOKUP($A68,Osnova!$A:$F,4),0)</f>
        <v>Sonstige Kapitalfonds</v>
      </c>
      <c r="D68" s="38">
        <f t="shared" si="1"/>
        <v>-649668.52</v>
      </c>
      <c r="E68" s="48"/>
      <c r="F68" s="407">
        <f t="shared" si="0"/>
        <v>-649668.52</v>
      </c>
      <c r="G68" s="387">
        <f>[6]List1!J60</f>
        <v>0</v>
      </c>
      <c r="H68" s="387">
        <f>[6]List1!K60</f>
        <v>0</v>
      </c>
      <c r="I68" s="397">
        <f>[6]List1!L60</f>
        <v>-649668.52</v>
      </c>
      <c r="K68" s="61"/>
    </row>
    <row r="69" spans="1:11" s="51" customFormat="1" ht="12" customHeight="1">
      <c r="A69" s="382" t="str">
        <f>[6]List1!A61</f>
        <v>414</v>
      </c>
      <c r="B69" s="397" t="str">
        <f>IFERROR(IF(VLOOKUP($A69,Osnova!$A:$E,1)=$A69,VLOOKUP($A69,Osnova!$A:$E,$E$10)),"")</f>
        <v xml:space="preserve">Oceňovacie rozdiely z precenenia majetku a záväzkov </v>
      </c>
      <c r="C69" s="60" t="str">
        <f>IF(VLOOKUP($A69,Osnova!$A:$C,1)=$A69,VLOOKUP($A69,Osnova!$A:$F,4),0)</f>
        <v>Umbewertungsdifferenzen des Vermögens und der Verbindlichkeiten</v>
      </c>
      <c r="D69" s="38">
        <f t="shared" si="1"/>
        <v>707.71</v>
      </c>
      <c r="E69" s="48"/>
      <c r="F69" s="407">
        <f t="shared" si="0"/>
        <v>707.71</v>
      </c>
      <c r="G69" s="38">
        <f>[6]List1!J61</f>
        <v>0</v>
      </c>
      <c r="H69" s="38">
        <f>[6]List1!K61</f>
        <v>276.45999999999998</v>
      </c>
      <c r="I69" s="397">
        <f>[6]List1!L61</f>
        <v>431.25</v>
      </c>
      <c r="K69" s="61"/>
    </row>
    <row r="70" spans="1:11" s="51" customFormat="1" ht="12" customHeight="1">
      <c r="A70" s="382" t="str">
        <f>[6]List1!A62</f>
        <v>421</v>
      </c>
      <c r="B70" s="397" t="str">
        <f>IFERROR(IF(VLOOKUP($A70,Osnova!$A:$E,1)=$A70,VLOOKUP($A70,Osnova!$A:$E,$E$10)),"")</f>
        <v xml:space="preserve">Zákonný rezervný fond </v>
      </c>
      <c r="C70" s="60" t="str">
        <f>IF(VLOOKUP($A70,Osnova!$A:$C,1)=$A70,VLOOKUP($A70,Osnova!$A:$F,4),0)</f>
        <v>Rücklage</v>
      </c>
      <c r="D70" s="38">
        <f t="shared" si="1"/>
        <v>-1612.4</v>
      </c>
      <c r="E70" s="48"/>
      <c r="F70" s="407">
        <f t="shared" si="0"/>
        <v>-1612.4</v>
      </c>
      <c r="G70" s="38">
        <f>[6]List1!J62</f>
        <v>0</v>
      </c>
      <c r="H70" s="38">
        <f>[6]List1!K62</f>
        <v>0</v>
      </c>
      <c r="I70" s="397">
        <f>[6]List1!L62</f>
        <v>-1612.4</v>
      </c>
      <c r="K70" s="61"/>
    </row>
    <row r="71" spans="1:11" s="51" customFormat="1" ht="12" customHeight="1">
      <c r="A71" s="382" t="str">
        <f>[6]List1!A63</f>
        <v>428</v>
      </c>
      <c r="B71" s="397" t="str">
        <f>IFERROR(IF(VLOOKUP($A71,Osnova!$A:$E,1)=$A71,VLOOKUP($A71,Osnova!$A:$E,$E$10)),"")</f>
        <v xml:space="preserve">Nerozdelený zisk minulých rokov </v>
      </c>
      <c r="C71" s="60" t="str">
        <f>IF(VLOOKUP($A71,Osnova!$A:$C,1)=$A71,VLOOKUP($A71,Osnova!$A:$F,4),0)</f>
        <v>Gewinnvortrag</v>
      </c>
      <c r="D71" s="38">
        <f t="shared" si="1"/>
        <v>-1748664.6</v>
      </c>
      <c r="E71" s="48"/>
      <c r="F71" s="407">
        <f t="shared" si="0"/>
        <v>-1748664.6</v>
      </c>
      <c r="G71" s="38">
        <f>[6]List1!J63</f>
        <v>0</v>
      </c>
      <c r="H71" s="38">
        <f>[6]List1!K63</f>
        <v>0</v>
      </c>
      <c r="I71" s="397">
        <f>[6]List1!L63</f>
        <v>-1748664.6</v>
      </c>
      <c r="K71" s="61"/>
    </row>
    <row r="72" spans="1:11" s="51" customFormat="1" ht="12" customHeight="1">
      <c r="A72" s="383" t="str">
        <f>[6]List1!A64</f>
        <v>431</v>
      </c>
      <c r="B72" s="397" t="str">
        <f>IFERROR(IF(VLOOKUP($A72,Osnova!$A:$E,1)=$A72,VLOOKUP($A72,Osnova!$A:$E,$E$10)),"")</f>
        <v xml:space="preserve">Výsledok hospodárenia v schvaľovaní </v>
      </c>
      <c r="C72" s="60" t="str">
        <f>IF(VLOOKUP($A72,Osnova!$A:$C,1)=$A72,VLOOKUP($A72,Osnova!$A:$F,4),0)</f>
        <v>Wirtschafsergebnis im Genehmigungsprocess</v>
      </c>
      <c r="D72" s="38">
        <f t="shared" si="1"/>
        <v>-12816.57</v>
      </c>
      <c r="E72" s="48"/>
      <c r="F72" s="407">
        <f t="shared" si="0"/>
        <v>-12816.57</v>
      </c>
      <c r="G72" s="38">
        <f>[6]List1!J64</f>
        <v>12816.57</v>
      </c>
      <c r="H72" s="38">
        <f>[6]List1!K64</f>
        <v>0</v>
      </c>
      <c r="I72" s="397">
        <f>[6]List1!L64</f>
        <v>0</v>
      </c>
      <c r="K72" s="61"/>
    </row>
    <row r="73" spans="1:11" s="51" customFormat="1" ht="12" customHeight="1">
      <c r="A73" s="383" t="str">
        <f>[6]List1!A65</f>
        <v>461</v>
      </c>
      <c r="B73" s="397" t="str">
        <f>IFERROR(IF(VLOOKUP($A73,Osnova!$A:$E,1)=$A73,VLOOKUP($A73,Osnova!$A:$E,$E$10)),"")</f>
        <v xml:space="preserve">Bankové úvery </v>
      </c>
      <c r="C73" s="60" t="str">
        <f>IF(VLOOKUP($A73,Osnova!$A:$C,1)=$A73,VLOOKUP($A73,Osnova!$A:$F,4),0)</f>
        <v>Bankkredite</v>
      </c>
      <c r="D73" s="38">
        <f t="shared" si="1"/>
        <v>-945232.41000000015</v>
      </c>
      <c r="E73" s="48"/>
      <c r="F73" s="407">
        <f t="shared" si="0"/>
        <v>-945232.41000000015</v>
      </c>
      <c r="G73" s="38">
        <f>[6]List1!J65</f>
        <v>414487.45</v>
      </c>
      <c r="H73" s="38">
        <f>[6]List1!K65</f>
        <v>676956.63</v>
      </c>
      <c r="I73" s="397">
        <f>[6]List1!L65</f>
        <v>-1207701.5900000001</v>
      </c>
      <c r="K73" s="61"/>
    </row>
    <row r="74" spans="1:11" s="51" customFormat="1" ht="12" customHeight="1">
      <c r="A74" s="383" t="str">
        <f>[6]List1!A66</f>
        <v>472</v>
      </c>
      <c r="B74" s="397" t="str">
        <f>IFERROR(IF(VLOOKUP($A74,Osnova!$A:$E,1)=$A74,VLOOKUP($A74,Osnova!$A:$E,$E$10)),"")</f>
        <v xml:space="preserve">Záväzky zo sociálneho fondu </v>
      </c>
      <c r="C74" s="60" t="str">
        <f>IF(VLOOKUP($A74,Osnova!$A:$C,1)=$A74,VLOOKUP($A74,Osnova!$A:$F,4),0)</f>
        <v>Verbindlichkeiten vom Sozialfonds</v>
      </c>
      <c r="D74" s="38">
        <f t="shared" si="1"/>
        <v>-54847.22</v>
      </c>
      <c r="E74" s="48"/>
      <c r="F74" s="407">
        <f t="shared" si="0"/>
        <v>-54847.22</v>
      </c>
      <c r="G74" s="38">
        <f>[6]List1!J66</f>
        <v>0</v>
      </c>
      <c r="H74" s="38">
        <f>[6]List1!K66</f>
        <v>6781.82</v>
      </c>
      <c r="I74" s="397">
        <f>[6]List1!L66</f>
        <v>-61629.04</v>
      </c>
      <c r="K74" s="61"/>
    </row>
    <row r="75" spans="1:11" s="51" customFormat="1" ht="12" customHeight="1">
      <c r="A75" s="383" t="str">
        <f>[6]List1!A67</f>
        <v>474</v>
      </c>
      <c r="B75" s="397" t="str">
        <f>IFERROR(IF(VLOOKUP($A75,Osnova!$A:$E,1)=$A75,VLOOKUP($A75,Osnova!$A:$E,$E$10)),"")</f>
        <v xml:space="preserve">Záväzky z nájmu </v>
      </c>
      <c r="C75" s="60" t="str">
        <f>IF(VLOOKUP($A75,Osnova!$A:$C,1)=$A75,VLOOKUP($A75,Osnova!$A:$F,4),0)</f>
        <v>Verbindlichkeiten aus Verpachtung</v>
      </c>
      <c r="D75" s="38">
        <f t="shared" si="1"/>
        <v>-957342.64999999991</v>
      </c>
      <c r="E75" s="48"/>
      <c r="F75" s="407">
        <f t="shared" si="0"/>
        <v>-957342.64999999991</v>
      </c>
      <c r="G75" s="38">
        <f>[6]List1!J67</f>
        <v>1131289.6299999999</v>
      </c>
      <c r="H75" s="38">
        <f>[6]List1!K67</f>
        <v>1637814.77</v>
      </c>
      <c r="I75" s="397">
        <f>[6]List1!L67</f>
        <v>-1463867.79</v>
      </c>
      <c r="K75" s="61"/>
    </row>
    <row r="76" spans="1:11" s="51" customFormat="1" ht="12" customHeight="1">
      <c r="A76" s="383" t="str">
        <f>[6]List1!A68</f>
        <v>479</v>
      </c>
      <c r="B76" s="397" t="str">
        <f>IFERROR(IF(VLOOKUP($A76,Osnova!$A:$E,1)=$A76,VLOOKUP($A76,Osnova!$A:$E,$E$10)),"")</f>
        <v xml:space="preserve">Ostatné dlhodobé záväzky </v>
      </c>
      <c r="C76" s="60" t="str">
        <f>IF(VLOOKUP($A76,Osnova!$A:$C,1)=$A76,VLOOKUP($A76,Osnova!$A:$F,4),0)</f>
        <v>Sonstige langfristige Verbindlichkeiten</v>
      </c>
      <c r="D76" s="38">
        <f t="shared" si="1"/>
        <v>-792964.17</v>
      </c>
      <c r="E76" s="48"/>
      <c r="F76" s="407">
        <f t="shared" si="0"/>
        <v>-792964.17</v>
      </c>
      <c r="G76" s="38">
        <f>[6]List1!J68</f>
        <v>632512.17000000004</v>
      </c>
      <c r="H76" s="38">
        <f>[6]List1!K68</f>
        <v>635860.17000000004</v>
      </c>
      <c r="I76" s="397">
        <f>[6]List1!L68</f>
        <v>-796312.17</v>
      </c>
      <c r="K76" s="61"/>
    </row>
    <row r="77" spans="1:11" s="51" customFormat="1" ht="12" customHeight="1">
      <c r="A77" s="383" t="str">
        <f>[6]List1!A69</f>
        <v>481</v>
      </c>
      <c r="B77" s="397" t="str">
        <f>IFERROR(IF(VLOOKUP($A77,Osnova!$A:$E,1)=$A77,VLOOKUP($A77,Osnova!$A:$E,$E$10)),"")</f>
        <v xml:space="preserve">Odložený daňový záväzok a odložená daňová pohľadávka </v>
      </c>
      <c r="C77" s="60" t="str">
        <f>IF(VLOOKUP($A77,Osnova!$A:$C,1)=$A77,VLOOKUP($A77,Osnova!$A:$F,4),0)</f>
        <v>Latente Steuerverbindlichkeit und verschobene Steuerforderung</v>
      </c>
      <c r="D77" s="38">
        <f t="shared" si="1"/>
        <v>-26732.69</v>
      </c>
      <c r="E77" s="48"/>
      <c r="F77" s="407">
        <f t="shared" si="0"/>
        <v>-26732.69</v>
      </c>
      <c r="G77" s="38">
        <f>[6]List1!J69</f>
        <v>570.04999999999995</v>
      </c>
      <c r="H77" s="38">
        <f>[6]List1!K69</f>
        <v>33582.35</v>
      </c>
      <c r="I77" s="397">
        <f>[6]List1!L69</f>
        <v>-59744.99</v>
      </c>
      <c r="K77" s="61"/>
    </row>
    <row r="78" spans="1:11" s="51" customFormat="1" ht="12" customHeight="1">
      <c r="A78" s="383" t="str">
        <f>[6]List1!A70</f>
        <v>501</v>
      </c>
      <c r="B78" s="397" t="str">
        <f>IFERROR(IF(VLOOKUP($A78,Osnova!$A:$E,1)=$A78,VLOOKUP($A78,Osnova!$A:$E,$E$10)),"")</f>
        <v xml:space="preserve">Spotreba materiálu </v>
      </c>
      <c r="C78" s="60" t="str">
        <f>IF(VLOOKUP($A78,Osnova!$A:$C,1)=$A78,VLOOKUP($A78,Osnova!$A:$F,4),0)</f>
        <v>Materialverbrauch</v>
      </c>
      <c r="D78" s="38">
        <f t="shared" ref="D78:D141" si="2">SUM(I78+H78-G78)</f>
        <v>0</v>
      </c>
      <c r="E78" s="48"/>
      <c r="F78" s="407">
        <f t="shared" si="0"/>
        <v>0</v>
      </c>
      <c r="G78" s="38">
        <f>[6]List1!J70</f>
        <v>747419.23</v>
      </c>
      <c r="H78" s="38">
        <f>[6]List1!K70</f>
        <v>121.62</v>
      </c>
      <c r="I78" s="397">
        <f>[6]List1!L70</f>
        <v>747297.61</v>
      </c>
      <c r="K78" s="61"/>
    </row>
    <row r="79" spans="1:11" s="51" customFormat="1" ht="12" customHeight="1">
      <c r="A79" s="383" t="str">
        <f>[6]List1!A71</f>
        <v>502</v>
      </c>
      <c r="B79" s="397" t="str">
        <f>IFERROR(IF(VLOOKUP($A79,Osnova!$A:$E,1)=$A79,VLOOKUP($A79,Osnova!$A:$E,$E$10)),"")</f>
        <v xml:space="preserve">Spotreba energie </v>
      </c>
      <c r="C79" s="60"/>
      <c r="D79" s="38">
        <f t="shared" si="2"/>
        <v>0</v>
      </c>
      <c r="E79" s="48"/>
      <c r="F79" s="407">
        <f t="shared" si="0"/>
        <v>0</v>
      </c>
      <c r="G79" s="38">
        <f>[6]List1!J71</f>
        <v>23534</v>
      </c>
      <c r="H79" s="38">
        <f>[6]List1!K71</f>
        <v>0</v>
      </c>
      <c r="I79" s="397">
        <f>[6]List1!L71</f>
        <v>23534</v>
      </c>
      <c r="K79" s="61"/>
    </row>
    <row r="80" spans="1:11" s="51" customFormat="1" ht="12" customHeight="1">
      <c r="A80" s="381" t="str">
        <f>[6]List1!A72</f>
        <v>504</v>
      </c>
      <c r="B80" s="397" t="str">
        <f>IFERROR(IF(VLOOKUP($A80,Osnova!$A:$E,1)=$A80,VLOOKUP($A80,Osnova!$A:$E,$E$10)),"")</f>
        <v xml:space="preserve">Predaný tovar </v>
      </c>
      <c r="C80" s="60" t="str">
        <f>IF(VLOOKUP($A80,Osnova!$A:$C,1)=$A80,VLOOKUP($A80,Osnova!$A:$F,4),0)</f>
        <v>Verkaufte Ware</v>
      </c>
      <c r="D80" s="38">
        <f t="shared" si="2"/>
        <v>0</v>
      </c>
      <c r="E80" s="48"/>
      <c r="F80" s="407">
        <f t="shared" si="0"/>
        <v>0</v>
      </c>
      <c r="G80" s="38">
        <f>[6]List1!J72</f>
        <v>166075.49</v>
      </c>
      <c r="H80" s="38">
        <f>[6]List1!K72</f>
        <v>0</v>
      </c>
      <c r="I80" s="397">
        <f>[6]List1!L72</f>
        <v>166075.49</v>
      </c>
      <c r="K80" s="61"/>
    </row>
    <row r="81" spans="1:11" s="51" customFormat="1" ht="12" customHeight="1">
      <c r="A81" s="381" t="str">
        <f>[6]List1!A73</f>
        <v>511</v>
      </c>
      <c r="B81" s="397" t="str">
        <f>IFERROR(IF(VLOOKUP($A81,Osnova!$A:$E,1)=$A81,VLOOKUP($A81,Osnova!$A:$E,$E$10)),"")</f>
        <v xml:space="preserve">Opravy a udržiavanie </v>
      </c>
      <c r="C81" s="60" t="str">
        <f>IF(VLOOKUP($A81,Osnova!$A:$C,1)=$A81,VLOOKUP($A81,Osnova!$A:$F,4),0)</f>
        <v>Instandstellung und Instandhaltung</v>
      </c>
      <c r="D81" s="38">
        <f t="shared" si="2"/>
        <v>0</v>
      </c>
      <c r="E81" s="48"/>
      <c r="F81" s="407">
        <f t="shared" si="0"/>
        <v>0</v>
      </c>
      <c r="G81" s="38">
        <f>[6]List1!J73</f>
        <v>259412.62</v>
      </c>
      <c r="H81" s="38">
        <f>[6]List1!K73</f>
        <v>0</v>
      </c>
      <c r="I81" s="397">
        <f>[6]List1!L73</f>
        <v>259412.62</v>
      </c>
      <c r="K81" s="61"/>
    </row>
    <row r="82" spans="1:11" s="51" customFormat="1" ht="12" customHeight="1">
      <c r="A82" s="381" t="str">
        <f>[6]List1!A74</f>
        <v>512</v>
      </c>
      <c r="B82" s="397" t="str">
        <f>IFERROR(IF(VLOOKUP($A82,Osnova!$A:$E,1)=$A82,VLOOKUP($A82,Osnova!$A:$E,$E$10)),"")</f>
        <v xml:space="preserve">Cestovné </v>
      </c>
      <c r="C82" s="60" t="str">
        <f>IF(VLOOKUP($A82,Osnova!$A:$C,1)=$A82,VLOOKUP($A82,Osnova!$A:$F,4),0)</f>
        <v>Fahrgeld</v>
      </c>
      <c r="D82" s="38">
        <f t="shared" si="2"/>
        <v>0</v>
      </c>
      <c r="E82" s="48"/>
      <c r="F82" s="407">
        <f t="shared" si="0"/>
        <v>0</v>
      </c>
      <c r="G82" s="38">
        <f>[6]List1!J74</f>
        <v>24054.51</v>
      </c>
      <c r="H82" s="38">
        <f>[6]List1!K74</f>
        <v>0</v>
      </c>
      <c r="I82" s="397">
        <f>[6]List1!L74</f>
        <v>24054.51</v>
      </c>
      <c r="K82" s="61"/>
    </row>
    <row r="83" spans="1:11" s="51" customFormat="1" ht="12" customHeight="1">
      <c r="A83" s="381" t="str">
        <f>[6]List1!A75</f>
        <v>513</v>
      </c>
      <c r="B83" s="397" t="str">
        <f>IFERROR(IF(VLOOKUP($A83,Osnova!$A:$E,1)=$A83,VLOOKUP($A83,Osnova!$A:$E,$E$10)),"")</f>
        <v xml:space="preserve">Náklady na reprezentáciu </v>
      </c>
      <c r="C83" s="60"/>
      <c r="D83" s="38">
        <f t="shared" si="2"/>
        <v>0</v>
      </c>
      <c r="E83" s="48"/>
      <c r="F83" s="407">
        <f t="shared" si="0"/>
        <v>0</v>
      </c>
      <c r="G83" s="38">
        <f>[6]List1!J75</f>
        <v>11123.84</v>
      </c>
      <c r="H83" s="38">
        <f>[6]List1!K75</f>
        <v>0</v>
      </c>
      <c r="I83" s="397">
        <f>[6]List1!L75</f>
        <v>11123.84</v>
      </c>
      <c r="K83" s="61"/>
    </row>
    <row r="84" spans="1:11" s="51" customFormat="1" ht="12" customHeight="1">
      <c r="A84" s="381" t="str">
        <f>[6]List1!A76</f>
        <v>518</v>
      </c>
      <c r="B84" s="397" t="str">
        <f>IFERROR(IF(VLOOKUP($A84,Osnova!$A:$E,1)=$A84,VLOOKUP($A84,Osnova!$A:$E,$E$10)),"")</f>
        <v xml:space="preserve">Ostatné služby </v>
      </c>
      <c r="C84" s="60" t="str">
        <f>IF(VLOOKUP($A84,Osnova!$A:$C,1)=$A84,VLOOKUP($A84,Osnova!$A:$F,4),0)</f>
        <v>Sonstige Dienstleistungen</v>
      </c>
      <c r="D84" s="38">
        <f t="shared" si="2"/>
        <v>0</v>
      </c>
      <c r="E84" s="48"/>
      <c r="F84" s="407">
        <f t="shared" si="0"/>
        <v>0</v>
      </c>
      <c r="G84" s="38">
        <f>[6]List1!J76</f>
        <v>395925.96</v>
      </c>
      <c r="H84" s="38">
        <f>[6]List1!K76</f>
        <v>0</v>
      </c>
      <c r="I84" s="397">
        <f>[6]List1!L76</f>
        <v>395925.96</v>
      </c>
      <c r="K84" s="61"/>
    </row>
    <row r="85" spans="1:11" s="51" customFormat="1" ht="12" customHeight="1">
      <c r="A85" s="381" t="str">
        <f>[6]List1!A77</f>
        <v>521</v>
      </c>
      <c r="B85" s="397" t="str">
        <f>IFERROR(IF(VLOOKUP($A85,Osnova!$A:$E,1)=$A85,VLOOKUP($A85,Osnova!$A:$E,$E$10)),"")</f>
        <v xml:space="preserve">Mzdové náklady </v>
      </c>
      <c r="C85" s="60" t="str">
        <f>IF(VLOOKUP($A85,Osnova!$A:$C,1)=$A85,VLOOKUP($A85,Osnova!$A:$F,4),0)</f>
        <v>Lohnkosten</v>
      </c>
      <c r="D85" s="38">
        <f t="shared" si="2"/>
        <v>0</v>
      </c>
      <c r="E85" s="48"/>
      <c r="F85" s="407">
        <f t="shared" ref="F85:F148" si="3">SUM(D85-E85)</f>
        <v>0</v>
      </c>
      <c r="G85" s="38">
        <f>[6]List1!J77</f>
        <v>725481.69</v>
      </c>
      <c r="H85" s="38">
        <f>[6]List1!K77</f>
        <v>19835.34</v>
      </c>
      <c r="I85" s="397">
        <f>[6]List1!L77</f>
        <v>705646.35</v>
      </c>
      <c r="K85" s="61"/>
    </row>
    <row r="86" spans="1:11" s="51" customFormat="1" ht="12" customHeight="1">
      <c r="A86" s="381" t="str">
        <f>[6]List1!A78</f>
        <v>522</v>
      </c>
      <c r="B86" s="397" t="str">
        <f>IFERROR(IF(VLOOKUP($A86,Osnova!$A:$E,1)=$A86,VLOOKUP($A86,Osnova!$A:$E,$E$10)),"")</f>
        <v xml:space="preserve">Príjmy spoločníkov a členov zo závislej činnosti </v>
      </c>
      <c r="C86" s="60" t="str">
        <f>IF(VLOOKUP($A86,Osnova!$A:$C,1)=$A86,VLOOKUP($A86,Osnova!$A:$F,4),0)</f>
        <v>Einnahmen der Gesellschaftler und Mitglieder aus abhängiger Tätigkeit</v>
      </c>
      <c r="D86" s="38">
        <f t="shared" si="2"/>
        <v>0</v>
      </c>
      <c r="E86" s="48"/>
      <c r="F86" s="407">
        <f t="shared" si="3"/>
        <v>0</v>
      </c>
      <c r="G86" s="38">
        <f>[6]List1!J78</f>
        <v>19734.95</v>
      </c>
      <c r="H86" s="38">
        <f>[6]List1!K78</f>
        <v>0</v>
      </c>
      <c r="I86" s="397">
        <f>[6]List1!L78</f>
        <v>19734.95</v>
      </c>
      <c r="K86" s="61"/>
    </row>
    <row r="87" spans="1:11" s="51" customFormat="1" ht="12" customHeight="1">
      <c r="A87" s="381" t="str">
        <f>[6]List1!A79</f>
        <v>524</v>
      </c>
      <c r="B87" s="397" t="str">
        <f>IFERROR(IF(VLOOKUP($A87,Osnova!$A:$E,1)=$A87,VLOOKUP($A87,Osnova!$A:$E,$E$10)),"")</f>
        <v xml:space="preserve">Zákonné sociálne poistenie </v>
      </c>
      <c r="C87" s="60" t="str">
        <f>IF(VLOOKUP($A87,Osnova!$A:$C,1)=$A87,VLOOKUP($A87,Osnova!$A:$F,4),0)</f>
        <v>Gesetzliche Sozialfürsorge</v>
      </c>
      <c r="D87" s="38">
        <f t="shared" si="2"/>
        <v>0</v>
      </c>
      <c r="E87" s="48"/>
      <c r="F87" s="407">
        <f t="shared" si="3"/>
        <v>0</v>
      </c>
      <c r="G87" s="38">
        <f>[6]List1!J79</f>
        <v>254204.53</v>
      </c>
      <c r="H87" s="38">
        <f>[6]List1!K79</f>
        <v>8595.32</v>
      </c>
      <c r="I87" s="397">
        <f>[6]List1!L79</f>
        <v>245609.21</v>
      </c>
      <c r="K87" s="61"/>
    </row>
    <row r="88" spans="1:11" s="51" customFormat="1" ht="12" customHeight="1">
      <c r="A88" s="381" t="str">
        <f>[6]List1!A80</f>
        <v>525</v>
      </c>
      <c r="B88" s="397" t="str">
        <f>IFERROR(IF(VLOOKUP($A88,Osnova!$A:$E,1)=$A88,VLOOKUP($A88,Osnova!$A:$E,$E$10)),"")</f>
        <v xml:space="preserve">Ostatné sociálne zabezpečenie </v>
      </c>
      <c r="C88" s="60" t="str">
        <f>IF(VLOOKUP($A88,Osnova!$A:$C,1)=$A88,VLOOKUP($A88,Osnova!$A:$F,4),0)</f>
        <v>Sonstige Sozialfürsorge</v>
      </c>
      <c r="D88" s="38">
        <f t="shared" si="2"/>
        <v>0</v>
      </c>
      <c r="E88" s="48"/>
      <c r="F88" s="407">
        <f t="shared" si="3"/>
        <v>0</v>
      </c>
      <c r="G88" s="38">
        <f>[6]List1!J80</f>
        <v>1033.52</v>
      </c>
      <c r="H88" s="38">
        <f>[6]List1!K80</f>
        <v>0</v>
      </c>
      <c r="I88" s="397">
        <f>[6]List1!L80</f>
        <v>1033.52</v>
      </c>
      <c r="K88" s="61"/>
    </row>
    <row r="89" spans="1:11" s="51" customFormat="1" ht="12" customHeight="1">
      <c r="A89" s="381" t="str">
        <f>[6]List1!A81</f>
        <v>527</v>
      </c>
      <c r="B89" s="397" t="str">
        <f>IFERROR(IF(VLOOKUP($A89,Osnova!$A:$E,1)=$A89,VLOOKUP($A89,Osnova!$A:$E,$E$10)),"")</f>
        <v xml:space="preserve">Zákonné sociálne náklady </v>
      </c>
      <c r="C89" s="60" t="str">
        <f>IF(VLOOKUP($A89,Osnova!$A:$C,1)=$A89,VLOOKUP($A89,Osnova!$A:$F,4),0)</f>
        <v>Gesetzliche Sozialkosten</v>
      </c>
      <c r="D89" s="38">
        <f t="shared" si="2"/>
        <v>0</v>
      </c>
      <c r="E89" s="48"/>
      <c r="F89" s="407">
        <f t="shared" si="3"/>
        <v>0</v>
      </c>
      <c r="G89" s="38">
        <f>[6]List1!J81</f>
        <v>20995.85</v>
      </c>
      <c r="H89" s="38">
        <f>[6]List1!K81</f>
        <v>0</v>
      </c>
      <c r="I89" s="397">
        <f>[6]List1!L81</f>
        <v>20995.85</v>
      </c>
      <c r="K89" s="61"/>
    </row>
    <row r="90" spans="1:11" s="51" customFormat="1" ht="12" customHeight="1">
      <c r="A90" s="381" t="str">
        <f>[6]List1!A82</f>
        <v>531</v>
      </c>
      <c r="B90" s="397" t="str">
        <f>IFERROR(IF(VLOOKUP($A90,Osnova!$A:$E,1)=$A90,VLOOKUP($A90,Osnova!$A:$E,$E$10)),"")</f>
        <v xml:space="preserve">Daň z motorových vozidiel </v>
      </c>
      <c r="C90" s="60" t="str">
        <f>IF(VLOOKUP($A90,Osnova!$A:$C,1)=$A90,VLOOKUP($A90,Osnova!$A:$F,4),0)</f>
        <v>Verkehrssteuer</v>
      </c>
      <c r="D90" s="38">
        <f t="shared" si="2"/>
        <v>0</v>
      </c>
      <c r="E90" s="48"/>
      <c r="F90" s="407">
        <f t="shared" si="3"/>
        <v>0</v>
      </c>
      <c r="G90" s="38">
        <f>[6]List1!J82</f>
        <v>3627.31</v>
      </c>
      <c r="H90" s="38">
        <f>[6]List1!K82</f>
        <v>0</v>
      </c>
      <c r="I90" s="397">
        <f>[6]List1!L82</f>
        <v>3627.31</v>
      </c>
      <c r="K90" s="61"/>
    </row>
    <row r="91" spans="1:11" s="51" customFormat="1" ht="12" customHeight="1">
      <c r="A91" s="381" t="str">
        <f>[6]List1!A83</f>
        <v>532</v>
      </c>
      <c r="B91" s="397" t="str">
        <f>IFERROR(IF(VLOOKUP($A91,Osnova!$A:$E,1)=$A91,VLOOKUP($A91,Osnova!$A:$E,$E$10)),"")</f>
        <v xml:space="preserve">Daň z nehnuteľností </v>
      </c>
      <c r="C91" s="60" t="str">
        <f>IF(VLOOKUP($A91,Osnova!$A:$C,1)=$A91,VLOOKUP($A91,Osnova!$A:$F,4),0)</f>
        <v>Immobiliensteuer</v>
      </c>
      <c r="D91" s="38">
        <f t="shared" si="2"/>
        <v>0</v>
      </c>
      <c r="E91" s="48"/>
      <c r="F91" s="407">
        <f t="shared" si="3"/>
        <v>0</v>
      </c>
      <c r="G91" s="38">
        <f>[6]List1!J83</f>
        <v>866.36</v>
      </c>
      <c r="H91" s="38">
        <f>[6]List1!K83</f>
        <v>0</v>
      </c>
      <c r="I91" s="397">
        <f>[6]List1!L83</f>
        <v>866.36</v>
      </c>
      <c r="K91" s="61"/>
    </row>
    <row r="92" spans="1:11" s="51" customFormat="1" ht="12" customHeight="1">
      <c r="A92" s="381" t="str">
        <f>[6]List1!A84</f>
        <v>538</v>
      </c>
      <c r="B92" s="397" t="str">
        <f>IFERROR(IF(VLOOKUP($A92,Osnova!$A:$E,1)=$A92,VLOOKUP($A92,Osnova!$A:$E,$E$10)),"")</f>
        <v xml:space="preserve">Ostatné dane a poplatky </v>
      </c>
      <c r="C92" s="60" t="str">
        <f>IF(VLOOKUP($A92,Osnova!$A:$C,1)=$A92,VLOOKUP($A92,Osnova!$A:$F,4),0)</f>
        <v>Sonstige Steuern und Gebühren</v>
      </c>
      <c r="D92" s="38">
        <f t="shared" si="2"/>
        <v>0</v>
      </c>
      <c r="E92" s="48"/>
      <c r="F92" s="407">
        <f t="shared" si="3"/>
        <v>0</v>
      </c>
      <c r="G92" s="38">
        <f>[6]List1!J84</f>
        <v>4692.45</v>
      </c>
      <c r="H92" s="38">
        <f>[6]List1!K84</f>
        <v>0</v>
      </c>
      <c r="I92" s="397">
        <f>[6]List1!L84</f>
        <v>4692.45</v>
      </c>
      <c r="K92" s="61"/>
    </row>
    <row r="93" spans="1:11" s="51" customFormat="1" ht="12" customHeight="1">
      <c r="A93" s="381" t="str">
        <f>[6]List1!A85</f>
        <v>541</v>
      </c>
      <c r="B93" s="397" t="str">
        <f>IFERROR(IF(VLOOKUP($A93,Osnova!$A:$E,1)=$A93,VLOOKUP($A93,Osnova!$A:$E,$E$10)),"")</f>
        <v xml:space="preserve">Zostatková cena predaného dlhodobého nehmotného majetku a dlhodobého hmotného majetku </v>
      </c>
      <c r="C93" s="60" t="str">
        <f>IF(VLOOKUP($A93,Osnova!$A:$C,1)=$A93,VLOOKUP($A93,Osnova!$A:$F,4),0)</f>
        <v>Restwert verkauften langfrist. immateriellen und materiellen Eigentums</v>
      </c>
      <c r="D93" s="38">
        <f t="shared" si="2"/>
        <v>0</v>
      </c>
      <c r="E93" s="48"/>
      <c r="F93" s="407">
        <f t="shared" si="3"/>
        <v>0</v>
      </c>
      <c r="G93" s="38">
        <f>[6]List1!J85</f>
        <v>1897.15</v>
      </c>
      <c r="H93" s="38">
        <f>[6]List1!K85</f>
        <v>0</v>
      </c>
      <c r="I93" s="397">
        <f>[6]List1!L85</f>
        <v>1897.15</v>
      </c>
      <c r="K93" s="61"/>
    </row>
    <row r="94" spans="1:11" s="51" customFormat="1" ht="12" customHeight="1">
      <c r="A94" s="381" t="str">
        <f>[6]List1!A86</f>
        <v>542</v>
      </c>
      <c r="B94" s="397" t="str">
        <f>IFERROR(IF(VLOOKUP($A94,Osnova!$A:$E,1)=$A94,VLOOKUP($A94,Osnova!$A:$E,$E$10)),"")</f>
        <v xml:space="preserve">Predaný materiál </v>
      </c>
      <c r="C94" s="60" t="str">
        <f>IF(VLOOKUP($A94,Osnova!$A:$C,1)=$A94,VLOOKUP($A94,Osnova!$A:$F,4),0)</f>
        <v>Verkauftes Material</v>
      </c>
      <c r="D94" s="38">
        <f t="shared" si="2"/>
        <v>0</v>
      </c>
      <c r="E94" s="48"/>
      <c r="F94" s="407">
        <f t="shared" si="3"/>
        <v>0</v>
      </c>
      <c r="G94" s="38">
        <f>[6]List1!J86</f>
        <v>5173.17</v>
      </c>
      <c r="H94" s="38">
        <f>[6]List1!K86</f>
        <v>0</v>
      </c>
      <c r="I94" s="397">
        <f>[6]List1!L86</f>
        <v>5173.17</v>
      </c>
      <c r="K94" s="61"/>
    </row>
    <row r="95" spans="1:11" s="51" customFormat="1" ht="12" customHeight="1">
      <c r="A95" s="381" t="str">
        <f>[6]List1!A87</f>
        <v>543</v>
      </c>
      <c r="B95" s="397" t="str">
        <f>IFERROR(IF(VLOOKUP($A95,Osnova!$A:$E,1)=$A95,VLOOKUP($A95,Osnova!$A:$E,$E$10)),"")</f>
        <v xml:space="preserve">Dary </v>
      </c>
      <c r="C95" s="60" t="str">
        <f>IF(VLOOKUP($A95,Osnova!$A:$C,1)=$A95,VLOOKUP($A95,Osnova!$A:$F,4),0)</f>
        <v>Spenden</v>
      </c>
      <c r="D95" s="38">
        <f t="shared" si="2"/>
        <v>0</v>
      </c>
      <c r="E95" s="48"/>
      <c r="F95" s="407">
        <f t="shared" si="3"/>
        <v>0</v>
      </c>
      <c r="G95" s="38">
        <f>[6]List1!J87</f>
        <v>363.9</v>
      </c>
      <c r="H95" s="38">
        <f>[6]List1!K87</f>
        <v>0</v>
      </c>
      <c r="I95" s="397">
        <f>[6]List1!L87</f>
        <v>363.9</v>
      </c>
      <c r="K95" s="61"/>
    </row>
    <row r="96" spans="1:11" s="51" customFormat="1" ht="12" customHeight="1">
      <c r="A96" s="381" t="str">
        <f>[6]List1!A88</f>
        <v>544</v>
      </c>
      <c r="B96" s="397" t="str">
        <f>IFERROR(IF(VLOOKUP($A96,Osnova!$A:$E,1)=$A96,VLOOKUP($A96,Osnova!$A:$E,$E$10)),"")</f>
        <v xml:space="preserve">Zmluvné pokuty, penále a úroky z omeškania </v>
      </c>
      <c r="C96" s="60" t="str">
        <f>IF(VLOOKUP($A96,Osnova!$A:$C,1)=$A96,VLOOKUP($A96,Osnova!$A:$F,4),0)</f>
        <v>Vertragsstrafen, Geldbußen und Verzugszinsen</v>
      </c>
      <c r="D96" s="38">
        <f t="shared" si="2"/>
        <v>0</v>
      </c>
      <c r="E96" s="48"/>
      <c r="F96" s="407">
        <f t="shared" si="3"/>
        <v>0</v>
      </c>
      <c r="G96" s="38">
        <f>[6]List1!J88</f>
        <v>107.22</v>
      </c>
      <c r="H96" s="38">
        <f>[6]List1!K88</f>
        <v>0</v>
      </c>
      <c r="I96" s="397">
        <f>[6]List1!L88</f>
        <v>107.22</v>
      </c>
      <c r="K96" s="61"/>
    </row>
    <row r="97" spans="1:11" s="51" customFormat="1" ht="12" customHeight="1">
      <c r="A97" s="381" t="str">
        <f>[6]List1!A89</f>
        <v>545</v>
      </c>
      <c r="B97" s="397" t="str">
        <f>IFERROR(IF(VLOOKUP($A97,Osnova!$A:$E,1)=$A97,VLOOKUP($A97,Osnova!$A:$E,$E$10)),"")</f>
        <v xml:space="preserve">Ostatné pokuty, penále a úroky z omeškania </v>
      </c>
      <c r="C97" s="60" t="str">
        <f>IF(VLOOKUP($A97,Osnova!$A:$C,1)=$A97,VLOOKUP($A97,Osnova!$A:$F,4),0)</f>
        <v>Sonstige Strafen, Geldbußen und Verzugszinsen</v>
      </c>
      <c r="D97" s="38">
        <f t="shared" si="2"/>
        <v>0</v>
      </c>
      <c r="E97" s="48"/>
      <c r="F97" s="407">
        <f t="shared" si="3"/>
        <v>0</v>
      </c>
      <c r="G97" s="38">
        <f>[6]List1!J89</f>
        <v>550.14</v>
      </c>
      <c r="H97" s="38">
        <f>[6]List1!K89</f>
        <v>0</v>
      </c>
      <c r="I97" s="397">
        <f>[6]List1!L89</f>
        <v>550.14</v>
      </c>
      <c r="K97" s="61"/>
    </row>
    <row r="98" spans="1:11" s="51" customFormat="1" ht="12" customHeight="1">
      <c r="A98" s="381" t="str">
        <f>[6]List1!A90</f>
        <v>546</v>
      </c>
      <c r="B98" s="397" t="str">
        <f>IFERROR(IF(VLOOKUP($A98,Osnova!$A:$E,1)=$A98,VLOOKUP($A98,Osnova!$A:$E,$E$10)),"")</f>
        <v xml:space="preserve">Odpis pohľadávky </v>
      </c>
      <c r="C98" s="60" t="str">
        <f>IF(VLOOKUP($A98,Osnova!$A:$C,1)=$A98,VLOOKUP($A98,Osnova!$A:$F,4),0)</f>
        <v>Forderungsabschreibung</v>
      </c>
      <c r="D98" s="38">
        <f t="shared" si="2"/>
        <v>0</v>
      </c>
      <c r="E98" s="48"/>
      <c r="F98" s="407">
        <f t="shared" si="3"/>
        <v>0</v>
      </c>
      <c r="G98" s="38">
        <f>[6]List1!J90</f>
        <v>146427.26</v>
      </c>
      <c r="H98" s="38">
        <f>[6]List1!K90</f>
        <v>0</v>
      </c>
      <c r="I98" s="397">
        <f>[6]List1!L90</f>
        <v>146427.26</v>
      </c>
      <c r="K98" s="61"/>
    </row>
    <row r="99" spans="1:11" s="51" customFormat="1" ht="12" customHeight="1">
      <c r="A99" s="381" t="str">
        <f>[6]List1!A91</f>
        <v>547</v>
      </c>
      <c r="B99" s="397" t="str">
        <f>IFERROR(IF(VLOOKUP($A99,Osnova!$A:$E,1)=$A99,VLOOKUP($A99,Osnova!$A:$E,$E$10)),"")</f>
        <v xml:space="preserve">Tvorba a zúčtovanie opravných položiek k pohľadávkam </v>
      </c>
      <c r="C99" s="60" t="str">
        <f>IF(VLOOKUP($A99,Osnova!$A:$C,1)=$A99,VLOOKUP($A99,Osnova!$A:$F,4),0)</f>
        <v>Bildung und Abrechnung der Berichtigungsposten zu Forderungen</v>
      </c>
      <c r="D99" s="38">
        <f t="shared" si="2"/>
        <v>0</v>
      </c>
      <c r="E99" s="48"/>
      <c r="F99" s="407">
        <f t="shared" si="3"/>
        <v>0</v>
      </c>
      <c r="G99" s="38">
        <f>[6]List1!J91</f>
        <v>63851.28</v>
      </c>
      <c r="H99" s="38">
        <f>[6]List1!K91</f>
        <v>0</v>
      </c>
      <c r="I99" s="397">
        <f>[6]List1!L91</f>
        <v>63851.28</v>
      </c>
      <c r="K99" s="61"/>
    </row>
    <row r="100" spans="1:11" s="51" customFormat="1" ht="12" customHeight="1">
      <c r="A100" s="381" t="str">
        <f>[6]List1!A92</f>
        <v>548</v>
      </c>
      <c r="B100" s="397" t="str">
        <f>IFERROR(IF(VLOOKUP($A100,Osnova!$A:$E,1)=$A100,VLOOKUP($A100,Osnova!$A:$E,$E$10)),"")</f>
        <v xml:space="preserve">Ostatné náklady na hospodársku činnosť </v>
      </c>
      <c r="C100" s="60" t="str">
        <f>IF(VLOOKUP($A100,Osnova!$A:$C,1)=$A100,VLOOKUP($A100,Osnova!$A:$F,4),0)</f>
        <v>Sonstige Wirtschaftstätigkeitskosten</v>
      </c>
      <c r="D100" s="38">
        <f t="shared" si="2"/>
        <v>0</v>
      </c>
      <c r="E100" s="48"/>
      <c r="F100" s="407">
        <f t="shared" si="3"/>
        <v>0</v>
      </c>
      <c r="G100" s="38">
        <f>[6]List1!J92</f>
        <v>69393.72</v>
      </c>
      <c r="H100" s="38">
        <f>[6]List1!K92</f>
        <v>0</v>
      </c>
      <c r="I100" s="397">
        <f>[6]List1!L92</f>
        <v>69393.72</v>
      </c>
      <c r="K100" s="61"/>
    </row>
    <row r="101" spans="1:11" s="51" customFormat="1" ht="12" customHeight="1">
      <c r="A101" s="381" t="str">
        <f>[6]List1!A93</f>
        <v>551</v>
      </c>
      <c r="B101" s="397" t="str">
        <f>IFERROR(IF(VLOOKUP($A101,Osnova!$A:$E,1)=$A101,VLOOKUP($A101,Osnova!$A:$E,$E$10)),"")</f>
        <v xml:space="preserve">Odpisy dlhodobého mehmotného majetku a dlhodobého hmotného majetku </v>
      </c>
      <c r="C101" s="60" t="str">
        <f>IF(VLOOKUP($A101,Osnova!$A:$C,1)=$A101,VLOOKUP($A101,Osnova!$A:$F,4),0)</f>
        <v>Abschreibung langfristigen immateriellen und materiellen Eigentums</v>
      </c>
      <c r="D101" s="38">
        <f t="shared" si="2"/>
        <v>0</v>
      </c>
      <c r="E101" s="48"/>
      <c r="F101" s="407">
        <f t="shared" si="3"/>
        <v>0</v>
      </c>
      <c r="G101" s="38">
        <f>[6]List1!J93</f>
        <v>596297.01</v>
      </c>
      <c r="H101" s="38">
        <f>[6]List1!K93</f>
        <v>0</v>
      </c>
      <c r="I101" s="397">
        <f>[6]List1!L93</f>
        <v>596297.01</v>
      </c>
      <c r="K101" s="61"/>
    </row>
    <row r="102" spans="1:11" s="51" customFormat="1" ht="12" customHeight="1">
      <c r="A102" s="62" t="str">
        <f>[6]List1!A94</f>
        <v>562</v>
      </c>
      <c r="B102" s="397" t="str">
        <f>IFERROR(IF(VLOOKUP($A102,Osnova!$A:$E,1)=$A102,VLOOKUP($A102,Osnova!$A:$E,$E$10)),"")</f>
        <v xml:space="preserve">Úroky </v>
      </c>
      <c r="C102" s="60" t="str">
        <f>IF(VLOOKUP($A102,Osnova!$A:$C,1)=$A102,VLOOKUP($A102,Osnova!$A:$F,4),0)</f>
        <v>Zinsen</v>
      </c>
      <c r="D102" s="38">
        <f t="shared" si="2"/>
        <v>0</v>
      </c>
      <c r="E102" s="48"/>
      <c r="F102" s="407">
        <f t="shared" si="3"/>
        <v>0</v>
      </c>
      <c r="G102" s="38">
        <f>[6]List1!J94</f>
        <v>93141.17</v>
      </c>
      <c r="H102" s="38">
        <f>[6]List1!K94</f>
        <v>0</v>
      </c>
      <c r="I102" s="397">
        <f>[6]List1!L94</f>
        <v>93141.17</v>
      </c>
      <c r="K102" s="61"/>
    </row>
    <row r="103" spans="1:11" s="51" customFormat="1" ht="12" customHeight="1">
      <c r="A103" s="62" t="str">
        <f>[6]List1!A95</f>
        <v>563</v>
      </c>
      <c r="B103" s="397" t="str">
        <f>IFERROR(IF(VLOOKUP($A103,Osnova!$A:$E,1)=$A103,VLOOKUP($A103,Osnova!$A:$E,$E$10)),"")</f>
        <v xml:space="preserve">Kurzové straty </v>
      </c>
      <c r="C103" s="60" t="str">
        <f>IF(VLOOKUP($A103,Osnova!$A:$C,1)=$A103,VLOOKUP($A103,Osnova!$A:$F,4),0)</f>
        <v>Kursverluste</v>
      </c>
      <c r="D103" s="38">
        <f t="shared" si="2"/>
        <v>0</v>
      </c>
      <c r="E103" s="48"/>
      <c r="F103" s="407">
        <f t="shared" si="3"/>
        <v>0</v>
      </c>
      <c r="G103" s="38">
        <f>[6]List1!J95</f>
        <v>30.17</v>
      </c>
      <c r="H103" s="38">
        <f>[6]List1!K95</f>
        <v>0</v>
      </c>
      <c r="I103" s="397">
        <f>[6]List1!L95</f>
        <v>30.17</v>
      </c>
      <c r="K103" s="61"/>
    </row>
    <row r="104" spans="1:11" s="51" customFormat="1" ht="12" customHeight="1">
      <c r="A104" s="47" t="str">
        <f>[6]List1!A96</f>
        <v>568</v>
      </c>
      <c r="B104" s="397" t="str">
        <f>IFERROR(IF(VLOOKUP($A104,Osnova!$A:$E,1)=$A104,VLOOKUP($A104,Osnova!$A:$E,$E$10)),"")</f>
        <v xml:space="preserve">Ostatné finančné náklady </v>
      </c>
      <c r="C104" s="60" t="str">
        <f>IF(VLOOKUP($A104,Osnova!$A:$C,1)=$A104,VLOOKUP($A104,Osnova!$A:$F,4),0)</f>
        <v>Sonstige Finanzkosten</v>
      </c>
      <c r="D104" s="38">
        <f t="shared" si="2"/>
        <v>0</v>
      </c>
      <c r="E104" s="48"/>
      <c r="F104" s="407">
        <f t="shared" si="3"/>
        <v>0</v>
      </c>
      <c r="G104" s="38">
        <f>[6]List1!J96</f>
        <v>5141.91</v>
      </c>
      <c r="H104" s="38">
        <f>[6]List1!K96</f>
        <v>0.3</v>
      </c>
      <c r="I104" s="397">
        <f>[6]List1!L96</f>
        <v>5141.6099999999997</v>
      </c>
      <c r="K104" s="61"/>
    </row>
    <row r="105" spans="1:11" s="51" customFormat="1" ht="12" customHeight="1">
      <c r="A105" s="47" t="str">
        <f>[6]List1!A97</f>
        <v>591</v>
      </c>
      <c r="B105" s="397" t="str">
        <f>IFERROR(IF(VLOOKUP($A105,Osnova!$A:$E,1)=$A105,VLOOKUP($A105,Osnova!$A:$E,$E$10)),"")</f>
        <v xml:space="preserve">Splatná daň z príjmov bežnej činnosti </v>
      </c>
      <c r="C105" s="60" t="str">
        <f>IF(VLOOKUP($A105,Osnova!$A:$C,1)=$A105,VLOOKUP($A105,Osnova!$A:$F,4),0)</f>
        <v>Fällige Einkommensteuer von ordentlicher Tätigkeit</v>
      </c>
      <c r="D105" s="38">
        <f t="shared" si="2"/>
        <v>0</v>
      </c>
      <c r="E105" s="48"/>
      <c r="F105" s="407">
        <f t="shared" si="3"/>
        <v>0</v>
      </c>
      <c r="G105" s="38">
        <f>[6]List1!J97</f>
        <v>6440.25</v>
      </c>
      <c r="H105" s="38">
        <f>[6]List1!K97</f>
        <v>0</v>
      </c>
      <c r="I105" s="397">
        <f>[6]List1!L97</f>
        <v>6440.25</v>
      </c>
      <c r="K105" s="61"/>
    </row>
    <row r="106" spans="1:11" s="51" customFormat="1" ht="12" customHeight="1">
      <c r="A106" s="47" t="str">
        <f>[6]List1!A98</f>
        <v>592</v>
      </c>
      <c r="B106" s="397" t="str">
        <f>IFERROR(IF(VLOOKUP($A106,Osnova!$A:$E,1)=$A106,VLOOKUP($A106,Osnova!$A:$E,$E$10)),"")</f>
        <v>Odložená daň z príjmov</v>
      </c>
      <c r="C106" s="60" t="str">
        <f>IF(VLOOKUP($A106,Osnova!$A:$C,1)=$A106,VLOOKUP($A106,Osnova!$A:$F,4),0)</f>
        <v>Gestundete Einkommensteuer von ordentlicher Tätigkeit</v>
      </c>
      <c r="D106" s="38">
        <f t="shared" si="2"/>
        <v>7.2759576141834259E-12</v>
      </c>
      <c r="E106" s="48"/>
      <c r="F106" s="407">
        <f t="shared" si="3"/>
        <v>7.2759576141834259E-12</v>
      </c>
      <c r="G106" s="38">
        <f>[6]List1!J98</f>
        <v>33582.35</v>
      </c>
      <c r="H106" s="38">
        <f>[6]List1!K98</f>
        <v>570.04999999999995</v>
      </c>
      <c r="I106" s="397">
        <f>[6]List1!L98</f>
        <v>33012.300000000003</v>
      </c>
      <c r="K106" s="61"/>
    </row>
    <row r="107" spans="1:11" s="51" customFormat="1" ht="12" customHeight="1">
      <c r="A107" s="47" t="str">
        <f>[6]List1!A99</f>
        <v>601</v>
      </c>
      <c r="B107" s="397" t="str">
        <f>IFERROR(IF(VLOOKUP($A107,Osnova!$A:$E,1)=$A107,VLOOKUP($A107,Osnova!$A:$E,$E$10)),"")</f>
        <v xml:space="preserve">Tržby za vlastné výrobky </v>
      </c>
      <c r="C107" s="60" t="str">
        <f>IF(VLOOKUP($A107,Osnova!$A:$C,1)=$A107,VLOOKUP($A107,Osnova!$A:$F,4),0)</f>
        <v>Erlöse für eigene Produkte</v>
      </c>
      <c r="D107" s="38">
        <f t="shared" si="2"/>
        <v>0</v>
      </c>
      <c r="E107" s="48"/>
      <c r="F107" s="407">
        <f t="shared" si="3"/>
        <v>0</v>
      </c>
      <c r="G107" s="38">
        <f>[6]List1!J99</f>
        <v>0</v>
      </c>
      <c r="H107" s="38">
        <f>[6]List1!K99</f>
        <v>95023.7</v>
      </c>
      <c r="I107" s="397">
        <f>[6]List1!L99</f>
        <v>-95023.7</v>
      </c>
      <c r="K107" s="61"/>
    </row>
    <row r="108" spans="1:11" s="51" customFormat="1" ht="12" customHeight="1">
      <c r="A108" s="47" t="str">
        <f>[6]List1!A100</f>
        <v>602</v>
      </c>
      <c r="B108" s="397" t="str">
        <f>IFERROR(IF(VLOOKUP($A108,Osnova!$A:$E,1)=$A108,VLOOKUP($A108,Osnova!$A:$E,$E$10)),"")</f>
        <v xml:space="preserve">Tržby z predaja služieb </v>
      </c>
      <c r="C108" s="60" t="str">
        <f>IF(VLOOKUP($A108,Osnova!$A:$C,1)=$A108,VLOOKUP($A108,Osnova!$A:$F,4),0)</f>
        <v>Erlöse aus Verkauf von Diensteistungen</v>
      </c>
      <c r="D108" s="38">
        <f t="shared" si="2"/>
        <v>0</v>
      </c>
      <c r="E108" s="48"/>
      <c r="F108" s="407">
        <f t="shared" si="3"/>
        <v>0</v>
      </c>
      <c r="G108" s="38">
        <f>[6]List1!J100</f>
        <v>0</v>
      </c>
      <c r="H108" s="38">
        <f>[6]List1!K100</f>
        <v>3127054.36</v>
      </c>
      <c r="I108" s="397">
        <f>[6]List1!L100</f>
        <v>-3127054.36</v>
      </c>
      <c r="K108" s="61"/>
    </row>
    <row r="109" spans="1:11" s="51" customFormat="1" ht="12" customHeight="1">
      <c r="A109" s="47" t="str">
        <f>[6]List1!A101</f>
        <v>604</v>
      </c>
      <c r="B109" s="397" t="str">
        <f>IFERROR(IF(VLOOKUP($A109,Osnova!$A:$E,1)=$A109,VLOOKUP($A109,Osnova!$A:$E,$E$10)),"")</f>
        <v xml:space="preserve">Tržby za tovar </v>
      </c>
      <c r="C109" s="60" t="str">
        <f>IF(VLOOKUP($A109,Osnova!$A:$C,1)=$A109,VLOOKUP($A109,Osnova!$A:$F,4),0)</f>
        <v>Erlöse für Ware</v>
      </c>
      <c r="D109" s="38">
        <f t="shared" si="2"/>
        <v>0</v>
      </c>
      <c r="E109" s="48"/>
      <c r="F109" s="407">
        <f t="shared" si="3"/>
        <v>0</v>
      </c>
      <c r="G109" s="38">
        <f>[6]List1!J101</f>
        <v>0</v>
      </c>
      <c r="H109" s="38">
        <f>[6]List1!K101</f>
        <v>172681.9</v>
      </c>
      <c r="I109" s="397">
        <f>[6]List1!L101</f>
        <v>-172681.9</v>
      </c>
      <c r="K109" s="61"/>
    </row>
    <row r="110" spans="1:11" s="51" customFormat="1" ht="12" customHeight="1">
      <c r="A110" s="47" t="str">
        <f>[6]List1!A102</f>
        <v>613</v>
      </c>
      <c r="B110" s="397" t="str">
        <f>IFERROR(IF(VLOOKUP($A110,Osnova!$A:$E,1)=$A110,VLOOKUP($A110,Osnova!$A:$E,$E$10)),"")</f>
        <v xml:space="preserve">Zmena stavu výrobkov </v>
      </c>
      <c r="C110" s="60" t="str">
        <f>IF(VLOOKUP($A110,Osnova!$A:$C,1)=$A110,VLOOKUP($A110,Osnova!$A:$F,4),0)</f>
        <v>Bestandveränderung der Erzeugnisse</v>
      </c>
      <c r="D110" s="38">
        <f t="shared" si="2"/>
        <v>0</v>
      </c>
      <c r="E110" s="48"/>
      <c r="F110" s="407">
        <f t="shared" si="3"/>
        <v>0</v>
      </c>
      <c r="G110" s="38">
        <f>[6]List1!J102</f>
        <v>67538.2</v>
      </c>
      <c r="H110" s="38">
        <f>[6]List1!K102</f>
        <v>67538.2</v>
      </c>
      <c r="I110" s="397">
        <f>[6]List1!L102</f>
        <v>0</v>
      </c>
      <c r="K110" s="61"/>
    </row>
    <row r="111" spans="1:11" s="51" customFormat="1" ht="12" customHeight="1">
      <c r="A111" s="47" t="str">
        <f>[6]List1!A103</f>
        <v>614</v>
      </c>
      <c r="B111" s="397" t="str">
        <f>IFERROR(IF(VLOOKUP($A111,Osnova!$A:$E,1)=$A111,VLOOKUP($A111,Osnova!$A:$E,$E$10)),"")</f>
        <v xml:space="preserve">Zmena stavu zvierat </v>
      </c>
      <c r="C111" s="60" t="str">
        <f>IF(VLOOKUP($A111,Osnova!$A:$C,1)=$A111,VLOOKUP($A111,Osnova!$A:$F,4),0)</f>
        <v>Bestandveränderung der Tiere</v>
      </c>
      <c r="D111" s="38">
        <f t="shared" si="2"/>
        <v>0</v>
      </c>
      <c r="E111" s="48"/>
      <c r="F111" s="407">
        <f t="shared" si="3"/>
        <v>0</v>
      </c>
      <c r="G111" s="38">
        <f>[6]List1!J103</f>
        <v>18925.89</v>
      </c>
      <c r="H111" s="38">
        <f>[6]List1!K103</f>
        <v>11108.28</v>
      </c>
      <c r="I111" s="397">
        <f>[6]List1!L103</f>
        <v>7817.61</v>
      </c>
      <c r="K111" s="61"/>
    </row>
    <row r="112" spans="1:11" s="51" customFormat="1" ht="12" customHeight="1">
      <c r="A112" s="47" t="str">
        <f>[6]List1!A104</f>
        <v>622</v>
      </c>
      <c r="B112" s="397" t="str">
        <f>IFERROR(IF(VLOOKUP($A112,Osnova!$A:$E,1)=$A112,VLOOKUP($A112,Osnova!$A:$E,$E$10)),"")</f>
        <v xml:space="preserve">Aktivácia vnútroorganizačných služieb </v>
      </c>
      <c r="C112" s="60" t="str">
        <f>IF(VLOOKUP($A112,Osnova!$A:$C,1)=$A112,VLOOKUP($A112,Osnova!$A:$F,4),0)</f>
        <v>Aktivierung innerorganisatoricher Diensteistungen</v>
      </c>
      <c r="D112" s="38">
        <f t="shared" si="2"/>
        <v>0</v>
      </c>
      <c r="E112" s="48"/>
      <c r="F112" s="407">
        <f t="shared" si="3"/>
        <v>0</v>
      </c>
      <c r="G112" s="38">
        <f>[6]List1!J104</f>
        <v>0</v>
      </c>
      <c r="H112" s="38">
        <f>[6]List1!K104</f>
        <v>1042.26</v>
      </c>
      <c r="I112" s="397">
        <f>[6]List1!L104</f>
        <v>-1042.26</v>
      </c>
      <c r="K112" s="61"/>
    </row>
    <row r="113" spans="1:11" s="51" customFormat="1" ht="12" customHeight="1">
      <c r="A113" s="47" t="str">
        <f>[6]List1!A105</f>
        <v>641</v>
      </c>
      <c r="B113" s="397" t="str">
        <f>IFERROR(IF(VLOOKUP($A113,Osnova!$A:$E,1)=$A113,VLOOKUP($A113,Osnova!$A:$E,$E$10)),"")</f>
        <v xml:space="preserve">Tržby z predaja dlhodobého nehmotného majetku a dlhodobého hmotného majetku </v>
      </c>
      <c r="C113" s="60" t="str">
        <f>IF(VLOOKUP($A113,Osnova!$A:$C,1)=$A113,VLOOKUP($A113,Osnova!$A:$F,4),0)</f>
        <v>Erlöse aus Verkauf von langfrist. immater. und materiellen Eigentum</v>
      </c>
      <c r="D113" s="38">
        <f t="shared" si="2"/>
        <v>0</v>
      </c>
      <c r="E113" s="48"/>
      <c r="F113" s="407">
        <f t="shared" si="3"/>
        <v>0</v>
      </c>
      <c r="G113" s="38">
        <f>[6]List1!J105</f>
        <v>0</v>
      </c>
      <c r="H113" s="38">
        <f>[6]List1!K105</f>
        <v>55966.67</v>
      </c>
      <c r="I113" s="397">
        <f>[6]List1!L105</f>
        <v>-55966.67</v>
      </c>
      <c r="K113" s="61"/>
    </row>
    <row r="114" spans="1:11" s="51" customFormat="1" ht="12" customHeight="1">
      <c r="A114" s="47" t="str">
        <f>[6]List1!A106</f>
        <v>642</v>
      </c>
      <c r="B114" s="397" t="str">
        <f>IFERROR(IF(VLOOKUP($A114,Osnova!$A:$E,1)=$A114,VLOOKUP($A114,Osnova!$A:$E,$E$10)),"")</f>
        <v xml:space="preserve">Tržby z predaja materiálu </v>
      </c>
      <c r="C114" s="60" t="str">
        <f>IF(VLOOKUP($A114,Osnova!$A:$C,1)=$A114,VLOOKUP($A114,Osnova!$A:$F,4),0)</f>
        <v>Erlöse aus Verkauf von Material</v>
      </c>
      <c r="D114" s="38">
        <f t="shared" si="2"/>
        <v>0</v>
      </c>
      <c r="E114" s="48"/>
      <c r="F114" s="407">
        <f t="shared" si="3"/>
        <v>0</v>
      </c>
      <c r="G114" s="38">
        <f>[6]List1!J106</f>
        <v>0</v>
      </c>
      <c r="H114" s="38">
        <f>[6]List1!K106</f>
        <v>5269.3</v>
      </c>
      <c r="I114" s="397">
        <f>[6]List1!L106</f>
        <v>-5269.3</v>
      </c>
      <c r="K114" s="61"/>
    </row>
    <row r="115" spans="1:11" s="51" customFormat="1" ht="12" customHeight="1">
      <c r="A115" s="47" t="str">
        <f>[6]List1!A107</f>
        <v>644</v>
      </c>
      <c r="B115" s="397" t="str">
        <f>IFERROR(IF(VLOOKUP($A115,Osnova!$A:$E,1)=$A115,VLOOKUP($A115,Osnova!$A:$E,$E$10)),"")</f>
        <v xml:space="preserve">Zmluvné pokuty, penále a úroky z omeškania </v>
      </c>
      <c r="C115" s="60" t="str">
        <f>IF(VLOOKUP($A115,Osnova!$A:$C,1)=$A115,VLOOKUP($A115,Osnova!$A:$F,4),0)</f>
        <v>Vertragsstrafen, Geldbußen und Verzugszinsen</v>
      </c>
      <c r="D115" s="38">
        <f t="shared" si="2"/>
        <v>0</v>
      </c>
      <c r="E115" s="48"/>
      <c r="F115" s="407">
        <f t="shared" si="3"/>
        <v>0</v>
      </c>
      <c r="G115" s="38">
        <f>[6]List1!J107</f>
        <v>0</v>
      </c>
      <c r="H115" s="38">
        <f>[6]List1!K107</f>
        <v>-19599.3</v>
      </c>
      <c r="I115" s="397">
        <f>[6]List1!L107</f>
        <v>19599.3</v>
      </c>
      <c r="K115" s="61"/>
    </row>
    <row r="116" spans="1:11" s="51" customFormat="1" ht="12" customHeight="1">
      <c r="A116" s="47" t="str">
        <f>[6]List1!A108</f>
        <v>645</v>
      </c>
      <c r="B116" s="397" t="str">
        <f>IFERROR(IF(VLOOKUP($A116,Osnova!$A:$E,1)=$A116,VLOOKUP($A116,Osnova!$A:$E,$E$10)),"")</f>
        <v xml:space="preserve">Ostatné pokuty, penále a úroky z omeškania </v>
      </c>
      <c r="C116" s="60" t="str">
        <f>IF(VLOOKUP($A116,Osnova!$A:$C,1)=$A116,VLOOKUP($A116,Osnova!$A:$F,4),0)</f>
        <v>Sonstige Vertragsstrafen, Geldbußen und Verzugszinsen</v>
      </c>
      <c r="D116" s="38">
        <f t="shared" si="2"/>
        <v>0</v>
      </c>
      <c r="E116" s="48"/>
      <c r="F116" s="407">
        <f t="shared" si="3"/>
        <v>0</v>
      </c>
      <c r="G116" s="38">
        <f>[6]List1!J108</f>
        <v>0</v>
      </c>
      <c r="H116" s="38">
        <f>[6]List1!K108</f>
        <v>-76000</v>
      </c>
      <c r="I116" s="397">
        <f>[6]List1!L108</f>
        <v>76000</v>
      </c>
      <c r="K116" s="61"/>
    </row>
    <row r="117" spans="1:11" s="51" customFormat="1" ht="12" customHeight="1">
      <c r="A117" s="47" t="str">
        <f>[6]List1!A109</f>
        <v>646</v>
      </c>
      <c r="B117" s="397" t="str">
        <f>IFERROR(IF(VLOOKUP($A117,Osnova!$A:$E,1)=$A117,VLOOKUP($A117,Osnova!$A:$E,$E$10)),"")</f>
        <v xml:space="preserve">Výnosy z odpísaných pohľadávok </v>
      </c>
      <c r="C117" s="60" t="str">
        <f>IF(VLOOKUP($A117,Osnova!$A:$C,1)=$A117,VLOOKUP($A117,Osnova!$A:$F,4),0)</f>
        <v>Erträge aus abgeschriebenen Forderungen</v>
      </c>
      <c r="D117" s="38">
        <f t="shared" si="2"/>
        <v>0</v>
      </c>
      <c r="E117" s="48"/>
      <c r="F117" s="407">
        <f t="shared" si="3"/>
        <v>0</v>
      </c>
      <c r="G117" s="38">
        <f>[6]List1!J109</f>
        <v>0</v>
      </c>
      <c r="H117" s="38">
        <f>[6]List1!K109</f>
        <v>146427.26</v>
      </c>
      <c r="I117" s="397">
        <f>[6]List1!L109</f>
        <v>-146427.26</v>
      </c>
      <c r="K117" s="61"/>
    </row>
    <row r="118" spans="1:11" s="51" customFormat="1" ht="12" customHeight="1">
      <c r="A118" s="47" t="str">
        <f>[6]List1!A110</f>
        <v>648</v>
      </c>
      <c r="B118" s="397" t="str">
        <f>IFERROR(IF(VLOOKUP($A118,Osnova!$A:$E,1)=$A118,VLOOKUP($A118,Osnova!$A:$E,$E$10)),"")</f>
        <v xml:space="preserve">Ostatné výnosy z hospodárskej činnosti </v>
      </c>
      <c r="C118" s="60" t="str">
        <f>IF(VLOOKUP($A118,Osnova!$A:$C,1)=$A118,VLOOKUP($A118,Osnova!$A:$F,4),0)</f>
        <v>Sonstige Erträge aus der Wirtschaftstätigkeit</v>
      </c>
      <c r="D118" s="38">
        <f t="shared" si="2"/>
        <v>0</v>
      </c>
      <c r="E118" s="48"/>
      <c r="F118" s="407">
        <f t="shared" si="3"/>
        <v>0</v>
      </c>
      <c r="G118" s="38">
        <f>[6]List1!J110</f>
        <v>0</v>
      </c>
      <c r="H118" s="38">
        <f>[6]List1!K110</f>
        <v>165114.76</v>
      </c>
      <c r="I118" s="397">
        <f>[6]List1!L110</f>
        <v>-165114.76</v>
      </c>
      <c r="K118" s="61"/>
    </row>
    <row r="119" spans="1:11" s="51" customFormat="1" ht="12" customHeight="1">
      <c r="A119" s="47" t="str">
        <f>[6]List1!A111</f>
        <v>662</v>
      </c>
      <c r="B119" s="397" t="str">
        <f>IFERROR(IF(VLOOKUP($A119,Osnova!$A:$E,1)=$A119,VLOOKUP($A119,Osnova!$A:$E,$E$10)),"")</f>
        <v xml:space="preserve">Úroky </v>
      </c>
      <c r="C119" s="60" t="str">
        <f>IF(VLOOKUP($A119,Osnova!$A:$C,1)=$A119,VLOOKUP($A119,Osnova!$A:$F,4),0)</f>
        <v>Zinsen</v>
      </c>
      <c r="D119" s="38">
        <f t="shared" si="2"/>
        <v>0</v>
      </c>
      <c r="E119" s="48"/>
      <c r="F119" s="407">
        <f t="shared" si="3"/>
        <v>0</v>
      </c>
      <c r="G119" s="38">
        <f>[6]List1!J111</f>
        <v>0</v>
      </c>
      <c r="H119" s="38">
        <f>[6]List1!K111</f>
        <v>34150.080000000002</v>
      </c>
      <c r="I119" s="397">
        <f>[6]List1!L111</f>
        <v>-34150.080000000002</v>
      </c>
      <c r="K119" s="61"/>
    </row>
    <row r="120" spans="1:11" s="51" customFormat="1" ht="12" customHeight="1">
      <c r="A120" s="47" t="str">
        <f>[6]List1!A112</f>
        <v>663</v>
      </c>
      <c r="B120" s="397" t="str">
        <f>IFERROR(IF(VLOOKUP($A120,Osnova!$A:$E,1)=$A120,VLOOKUP($A120,Osnova!$A:$E,$E$10)),"")</f>
        <v xml:space="preserve">Kurzové zisky </v>
      </c>
      <c r="C120" s="60" t="str">
        <f>IF(VLOOKUP($A120,Osnova!$A:$C,1)=$A120,VLOOKUP($A120,Osnova!$A:$F,4),0)</f>
        <v>Kursgewinne</v>
      </c>
      <c r="D120" s="38">
        <f t="shared" si="2"/>
        <v>0</v>
      </c>
      <c r="E120" s="48"/>
      <c r="F120" s="407">
        <f t="shared" si="3"/>
        <v>0</v>
      </c>
      <c r="G120" s="38">
        <f>[6]List1!J112</f>
        <v>0</v>
      </c>
      <c r="H120" s="38">
        <f>[6]List1!K112</f>
        <v>9.69</v>
      </c>
      <c r="I120" s="397">
        <f>[6]List1!L112</f>
        <v>-9.69</v>
      </c>
      <c r="K120" s="61"/>
    </row>
    <row r="121" spans="1:11" s="51" customFormat="1" ht="12" customHeight="1">
      <c r="A121" s="47" t="str">
        <f>[6]List1!A113</f>
        <v>665</v>
      </c>
      <c r="B121" s="397" t="str">
        <f>IFERROR(IF(VLOOKUP($A121,Osnova!$A:$E,1)=$A121,VLOOKUP($A121,Osnova!$A:$E,$E$10)),"")</f>
        <v xml:space="preserve">Výnosy z dlhodobého finančného majetku </v>
      </c>
      <c r="C121" s="60" t="str">
        <f>IF(VLOOKUP($A121,Osnova!$A:$C,1)=$A121,VLOOKUP($A121,Osnova!$A:$F,4),0)</f>
        <v>Erträge aus langfristigem Finanzvermögen</v>
      </c>
      <c r="D121" s="38">
        <f t="shared" si="2"/>
        <v>0</v>
      </c>
      <c r="E121" s="48"/>
      <c r="F121" s="407">
        <f t="shared" si="3"/>
        <v>0</v>
      </c>
      <c r="G121" s="38">
        <f>[6]List1!J113</f>
        <v>0</v>
      </c>
      <c r="H121" s="38">
        <f>[6]List1!K113</f>
        <v>4876.4399999999996</v>
      </c>
      <c r="I121" s="397">
        <f>[6]List1!L113</f>
        <v>-4876.4399999999996</v>
      </c>
      <c r="K121" s="61"/>
    </row>
    <row r="122" spans="1:11" s="51" customFormat="1" ht="12" customHeight="1">
      <c r="A122" s="47" t="str">
        <f>[6]List1!A114</f>
        <v>760</v>
      </c>
      <c r="B122" s="397" t="b">
        <f>IFERROR(IF(VLOOKUP($A122,Osnova!$A:$E,1)=$A122,VLOOKUP($A122,Osnova!$A:$E,$E$10)),"")</f>
        <v>0</v>
      </c>
      <c r="C122" s="60">
        <f>IF(VLOOKUP($A122,Osnova!$A:$C,1)=$A122,VLOOKUP($A122,Osnova!$A:$F,4),0)</f>
        <v>0</v>
      </c>
      <c r="D122" s="38">
        <f t="shared" si="2"/>
        <v>0</v>
      </c>
      <c r="E122" s="48"/>
      <c r="F122" s="407">
        <f t="shared" si="3"/>
        <v>0</v>
      </c>
      <c r="G122" s="38">
        <f>[6]List1!J114</f>
        <v>14070.5</v>
      </c>
      <c r="H122" s="38">
        <f>[6]List1!K114</f>
        <v>14070.5</v>
      </c>
      <c r="I122" s="397">
        <f>[6]List1!L114</f>
        <v>0</v>
      </c>
      <c r="K122" s="61"/>
    </row>
    <row r="123" spans="1:11" s="51" customFormat="1" ht="12" customHeight="1">
      <c r="A123" s="47" t="str">
        <f>[6]List1!A115</f>
        <v>999</v>
      </c>
      <c r="B123" s="397" t="b">
        <f>IFERROR(IF(VLOOKUP($A123,Osnova!$A:$E,1)=$A123,VLOOKUP($A123,Osnova!$A:$E,$E$10)),"")</f>
        <v>0</v>
      </c>
      <c r="C123" s="60">
        <f>IF(VLOOKUP($A123,Osnova!$A:$C,1)=$A123,VLOOKUP($A123,Osnova!$A:$F,4),0)</f>
        <v>0</v>
      </c>
      <c r="D123" s="38">
        <f t="shared" si="2"/>
        <v>0</v>
      </c>
      <c r="E123" s="48"/>
      <c r="F123" s="407">
        <f t="shared" si="3"/>
        <v>0</v>
      </c>
      <c r="G123" s="38">
        <f>[6]List1!J115</f>
        <v>21614</v>
      </c>
      <c r="H123" s="38">
        <f>[6]List1!K115</f>
        <v>8659.5</v>
      </c>
      <c r="I123" s="397">
        <f>[6]List1!L115</f>
        <v>12954.5</v>
      </c>
      <c r="K123" s="61"/>
    </row>
    <row r="124" spans="1:11" s="51" customFormat="1" ht="12" customHeight="1">
      <c r="A124" s="47">
        <f>[6]List1!A116</f>
        <v>0</v>
      </c>
      <c r="B124" s="397" t="str">
        <f>IFERROR(IF(VLOOKUP($A124,Osnova!$A:$E,1)=$A124,VLOOKUP($A124,Osnova!$A:$E,$E$10)),"")</f>
        <v/>
      </c>
      <c r="C124" s="60" t="e">
        <f>IF(VLOOKUP($A124,Osnova!$A:$C,1)=$A124,VLOOKUP($A124,Osnova!$A:$F,4),0)</f>
        <v>#N/A</v>
      </c>
      <c r="D124" s="38">
        <f t="shared" si="2"/>
        <v>0</v>
      </c>
      <c r="E124" s="48"/>
      <c r="F124" s="407">
        <f t="shared" si="3"/>
        <v>0</v>
      </c>
      <c r="G124" s="38">
        <f>[6]List1!J116</f>
        <v>0</v>
      </c>
      <c r="H124" s="38">
        <f>[6]List1!K116</f>
        <v>0</v>
      </c>
      <c r="I124" s="397">
        <f>[6]List1!L116</f>
        <v>0</v>
      </c>
      <c r="K124" s="61"/>
    </row>
    <row r="125" spans="1:11" s="51" customFormat="1" ht="12" customHeight="1">
      <c r="A125" s="47">
        <f>[6]List1!A117</f>
        <v>0</v>
      </c>
      <c r="B125" s="397" t="str">
        <f>IFERROR(IF(VLOOKUP($A125,Osnova!$A:$E,1)=$A125,VLOOKUP($A125,Osnova!$A:$E,$E$10)),"")</f>
        <v/>
      </c>
      <c r="C125" s="60" t="e">
        <f>IF(VLOOKUP($A125,Osnova!$A:$C,1)=$A125,VLOOKUP($A125,Osnova!$A:$F,4),0)</f>
        <v>#N/A</v>
      </c>
      <c r="D125" s="38">
        <f t="shared" si="2"/>
        <v>0</v>
      </c>
      <c r="E125" s="48"/>
      <c r="F125" s="407">
        <f t="shared" si="3"/>
        <v>0</v>
      </c>
      <c r="G125" s="38">
        <f>[6]List1!J117</f>
        <v>0</v>
      </c>
      <c r="H125" s="38">
        <f>[6]List1!K117</f>
        <v>0</v>
      </c>
      <c r="I125" s="397">
        <f>[6]List1!L117</f>
        <v>0</v>
      </c>
      <c r="K125" s="61"/>
    </row>
    <row r="126" spans="1:11" s="51" customFormat="1" ht="12" customHeight="1">
      <c r="A126" s="47">
        <f>[6]List1!A118</f>
        <v>0</v>
      </c>
      <c r="B126" s="397" t="str">
        <f>IFERROR(IF(VLOOKUP($A126,Osnova!$A:$E,1)=$A126,VLOOKUP($A126,Osnova!$A:$E,$E$10)),"")</f>
        <v/>
      </c>
      <c r="C126" s="60" t="e">
        <f>IF(VLOOKUP($A126,Osnova!$A:$C,1)=$A126,VLOOKUP($A126,Osnova!$A:$F,4),0)</f>
        <v>#N/A</v>
      </c>
      <c r="D126" s="38">
        <f t="shared" si="2"/>
        <v>0</v>
      </c>
      <c r="E126" s="48"/>
      <c r="F126" s="407">
        <f t="shared" si="3"/>
        <v>0</v>
      </c>
      <c r="G126" s="38">
        <f>[6]List1!J118</f>
        <v>0</v>
      </c>
      <c r="H126" s="38">
        <f>[6]List1!K118</f>
        <v>0</v>
      </c>
      <c r="I126" s="397">
        <f>[6]List1!L118</f>
        <v>0</v>
      </c>
      <c r="K126" s="61"/>
    </row>
    <row r="127" spans="1:11" s="51" customFormat="1" ht="12" customHeight="1">
      <c r="A127" s="47">
        <f>[6]List1!A119</f>
        <v>0</v>
      </c>
      <c r="B127" s="397" t="str">
        <f>IFERROR(IF(VLOOKUP($A127,Osnova!$A:$E,1)=$A127,VLOOKUP($A127,Osnova!$A:$E,$E$10)),"")</f>
        <v/>
      </c>
      <c r="C127" s="60" t="e">
        <f>IF(VLOOKUP($A127,Osnova!$A:$C,1)=$A127,VLOOKUP($A127,Osnova!$A:$F,4),0)</f>
        <v>#N/A</v>
      </c>
      <c r="D127" s="38">
        <f t="shared" si="2"/>
        <v>0</v>
      </c>
      <c r="E127" s="48"/>
      <c r="F127" s="407">
        <f t="shared" si="3"/>
        <v>0</v>
      </c>
      <c r="G127" s="38">
        <f>[6]List1!J119</f>
        <v>0</v>
      </c>
      <c r="H127" s="38">
        <f>[6]List1!K119</f>
        <v>0</v>
      </c>
      <c r="I127" s="397">
        <f>[6]List1!L119</f>
        <v>0</v>
      </c>
      <c r="K127" s="61"/>
    </row>
    <row r="128" spans="1:11" s="51" customFormat="1" ht="12" customHeight="1">
      <c r="A128" s="47">
        <f>[6]List1!A120</f>
        <v>0</v>
      </c>
      <c r="B128" s="397" t="str">
        <f>IFERROR(IF(VLOOKUP($A128,Osnova!$A:$E,1)=$A128,VLOOKUP($A128,Osnova!$A:$E,$E$10)),"")</f>
        <v/>
      </c>
      <c r="C128" s="60" t="e">
        <f>IF(VLOOKUP($A128,Osnova!$A:$C,1)=$A128,VLOOKUP($A128,Osnova!$A:$F,4),0)</f>
        <v>#N/A</v>
      </c>
      <c r="D128" s="38">
        <f t="shared" si="2"/>
        <v>0</v>
      </c>
      <c r="E128" s="48"/>
      <c r="F128" s="407">
        <f t="shared" si="3"/>
        <v>0</v>
      </c>
      <c r="G128" s="38">
        <f>[6]List1!J120</f>
        <v>0</v>
      </c>
      <c r="H128" s="38">
        <f>[6]List1!K120</f>
        <v>0</v>
      </c>
      <c r="I128" s="397">
        <f>[6]List1!L120</f>
        <v>0</v>
      </c>
      <c r="K128" s="61"/>
    </row>
    <row r="129" spans="1:11" s="51" customFormat="1" ht="12" customHeight="1">
      <c r="A129" s="47">
        <f>[6]List1!A121</f>
        <v>0</v>
      </c>
      <c r="B129" s="397" t="str">
        <f>IFERROR(IF(VLOOKUP($A129,Osnova!$A:$E,1)=$A129,VLOOKUP($A129,Osnova!$A:$E,$E$10)),"")</f>
        <v/>
      </c>
      <c r="C129" s="60" t="e">
        <f>IF(VLOOKUP($A129,Osnova!$A:$C,1)=$A129,VLOOKUP($A129,Osnova!$A:$F,4),0)</f>
        <v>#N/A</v>
      </c>
      <c r="D129" s="38">
        <f t="shared" si="2"/>
        <v>0</v>
      </c>
      <c r="E129" s="48"/>
      <c r="F129" s="407">
        <f t="shared" si="3"/>
        <v>0</v>
      </c>
      <c r="G129" s="38">
        <f>[6]List1!J121</f>
        <v>0</v>
      </c>
      <c r="H129" s="38">
        <f>[6]List1!K121</f>
        <v>0</v>
      </c>
      <c r="I129" s="397">
        <f>[6]List1!L121</f>
        <v>0</v>
      </c>
      <c r="K129" s="61"/>
    </row>
    <row r="130" spans="1:11" s="51" customFormat="1" ht="12" customHeight="1">
      <c r="A130" s="47">
        <f>[6]List1!A122</f>
        <v>0</v>
      </c>
      <c r="B130" s="397" t="str">
        <f>IFERROR(IF(VLOOKUP($A130,Osnova!$A:$E,1)=$A130,VLOOKUP($A130,Osnova!$A:$E,$E$10)),"")</f>
        <v/>
      </c>
      <c r="C130" s="60" t="e">
        <f>IF(VLOOKUP($A130,Osnova!$A:$C,1)=$A130,VLOOKUP($A130,Osnova!$A:$F,4),0)</f>
        <v>#N/A</v>
      </c>
      <c r="D130" s="38">
        <f t="shared" si="2"/>
        <v>0</v>
      </c>
      <c r="E130" s="48"/>
      <c r="F130" s="407">
        <f t="shared" si="3"/>
        <v>0</v>
      </c>
      <c r="G130" s="38">
        <f>[6]List1!J122</f>
        <v>0</v>
      </c>
      <c r="H130" s="38">
        <f>[6]List1!K122</f>
        <v>0</v>
      </c>
      <c r="I130" s="397">
        <f>[6]List1!L122</f>
        <v>0</v>
      </c>
      <c r="K130" s="61"/>
    </row>
    <row r="131" spans="1:11" s="51" customFormat="1" ht="12" customHeight="1">
      <c r="A131" s="47">
        <f>[6]List1!A123</f>
        <v>0</v>
      </c>
      <c r="B131" s="397" t="str">
        <f>IFERROR(IF(VLOOKUP($A131,Osnova!$A:$E,1)=$A131,VLOOKUP($A131,Osnova!$A:$E,$E$10)),"")</f>
        <v/>
      </c>
      <c r="C131" s="60" t="e">
        <f>IF(VLOOKUP($A131,Osnova!$A:$C,1)=$A131,VLOOKUP($A131,Osnova!$A:$F,4),0)</f>
        <v>#N/A</v>
      </c>
      <c r="D131" s="38">
        <f t="shared" si="2"/>
        <v>0</v>
      </c>
      <c r="E131" s="48"/>
      <c r="F131" s="407">
        <f t="shared" si="3"/>
        <v>0</v>
      </c>
      <c r="G131" s="38">
        <f>[6]List1!J123</f>
        <v>0</v>
      </c>
      <c r="H131" s="38">
        <f>[6]List1!K123</f>
        <v>0</v>
      </c>
      <c r="I131" s="397">
        <f>[6]List1!L123</f>
        <v>0</v>
      </c>
      <c r="K131" s="61"/>
    </row>
    <row r="132" spans="1:11" s="51" customFormat="1" ht="12" customHeight="1">
      <c r="A132" s="47">
        <f>[6]List1!A124</f>
        <v>0</v>
      </c>
      <c r="B132" s="397" t="str">
        <f>IFERROR(IF(VLOOKUP($A132,Osnova!$A:$E,1)=$A132,VLOOKUP($A132,Osnova!$A:$E,$E$10)),"")</f>
        <v/>
      </c>
      <c r="C132" s="60" t="e">
        <f>IF(VLOOKUP($A132,Osnova!$A:$C,1)=$A132,VLOOKUP($A132,Osnova!$A:$F,4),0)</f>
        <v>#N/A</v>
      </c>
      <c r="D132" s="38">
        <f t="shared" si="2"/>
        <v>0</v>
      </c>
      <c r="E132" s="48"/>
      <c r="F132" s="407">
        <f t="shared" si="3"/>
        <v>0</v>
      </c>
      <c r="G132" s="38">
        <f>[6]List1!J124</f>
        <v>0</v>
      </c>
      <c r="H132" s="38">
        <f>[6]List1!K124</f>
        <v>0</v>
      </c>
      <c r="I132" s="397">
        <f>[6]List1!L124</f>
        <v>0</v>
      </c>
      <c r="K132" s="61"/>
    </row>
    <row r="133" spans="1:11" s="51" customFormat="1" ht="12" customHeight="1">
      <c r="A133" s="47">
        <f>[6]List1!A125</f>
        <v>0</v>
      </c>
      <c r="B133" s="397" t="str">
        <f>IFERROR(IF(VLOOKUP($A133,Osnova!$A:$E,1)=$A133,VLOOKUP($A133,Osnova!$A:$E,$E$10)),"")</f>
        <v/>
      </c>
      <c r="C133" s="60" t="e">
        <f>IF(VLOOKUP($A133,Osnova!$A:$C,1)=$A133,VLOOKUP($A133,Osnova!$A:$F,4),0)</f>
        <v>#N/A</v>
      </c>
      <c r="D133" s="38">
        <f t="shared" si="2"/>
        <v>0</v>
      </c>
      <c r="E133" s="48"/>
      <c r="F133" s="407">
        <f t="shared" si="3"/>
        <v>0</v>
      </c>
      <c r="G133" s="38">
        <f>[6]List1!J125</f>
        <v>0</v>
      </c>
      <c r="H133" s="38">
        <f>[6]List1!K125</f>
        <v>0</v>
      </c>
      <c r="I133" s="397">
        <f>[6]List1!L125</f>
        <v>0</v>
      </c>
      <c r="K133" s="61"/>
    </row>
    <row r="134" spans="1:11" s="51" customFormat="1" ht="12" customHeight="1">
      <c r="A134" s="47">
        <f>[6]List1!A126</f>
        <v>0</v>
      </c>
      <c r="B134" s="397" t="str">
        <f>IFERROR(IF(VLOOKUP($A134,Osnova!$A:$E,1)=$A134,VLOOKUP($A134,Osnova!$A:$E,$E$10)),"")</f>
        <v/>
      </c>
      <c r="C134" s="60" t="e">
        <f>IF(VLOOKUP($A134,Osnova!$A:$C,1)=$A134,VLOOKUP($A134,Osnova!$A:$F,4),0)</f>
        <v>#N/A</v>
      </c>
      <c r="D134" s="38">
        <f t="shared" si="2"/>
        <v>0</v>
      </c>
      <c r="E134" s="48"/>
      <c r="F134" s="407">
        <f t="shared" si="3"/>
        <v>0</v>
      </c>
      <c r="G134" s="38">
        <f>[6]List1!J126</f>
        <v>0</v>
      </c>
      <c r="H134" s="38">
        <f>[6]List1!K126</f>
        <v>0</v>
      </c>
      <c r="I134" s="397">
        <f>[6]List1!L126</f>
        <v>0</v>
      </c>
      <c r="K134" s="61"/>
    </row>
    <row r="135" spans="1:11" s="51" customFormat="1" ht="12" customHeight="1">
      <c r="A135" s="47">
        <f>[6]List1!A127</f>
        <v>0</v>
      </c>
      <c r="B135" s="397" t="str">
        <f>IFERROR(IF(VLOOKUP($A135,Osnova!$A:$E,1)=$A135,VLOOKUP($A135,Osnova!$A:$E,$E$10)),"")</f>
        <v/>
      </c>
      <c r="C135" s="60" t="e">
        <f>IF(VLOOKUP($A135,Osnova!$A:$C,1)=$A135,VLOOKUP($A135,Osnova!$A:$F,4),0)</f>
        <v>#N/A</v>
      </c>
      <c r="D135" s="38">
        <f t="shared" si="2"/>
        <v>0</v>
      </c>
      <c r="E135" s="48"/>
      <c r="F135" s="407">
        <f t="shared" si="3"/>
        <v>0</v>
      </c>
      <c r="G135" s="38">
        <f>[6]List1!J127</f>
        <v>0</v>
      </c>
      <c r="H135" s="38">
        <f>[6]List1!K127</f>
        <v>0</v>
      </c>
      <c r="I135" s="397">
        <f>[6]List1!L127</f>
        <v>0</v>
      </c>
      <c r="K135" s="61"/>
    </row>
    <row r="136" spans="1:11" s="51" customFormat="1" ht="12" customHeight="1">
      <c r="A136" s="47">
        <f>[6]List1!A128</f>
        <v>0</v>
      </c>
      <c r="B136" s="397" t="str">
        <f>IFERROR(IF(VLOOKUP($A136,Osnova!$A:$E,1)=$A136,VLOOKUP($A136,Osnova!$A:$E,$E$10)),"")</f>
        <v/>
      </c>
      <c r="C136" s="60" t="e">
        <f>IF(VLOOKUP($A136,Osnova!$A:$C,1)=$A136,VLOOKUP($A136,Osnova!$A:$F,4),0)</f>
        <v>#N/A</v>
      </c>
      <c r="D136" s="38">
        <f t="shared" si="2"/>
        <v>0</v>
      </c>
      <c r="E136" s="48"/>
      <c r="F136" s="407">
        <f t="shared" si="3"/>
        <v>0</v>
      </c>
      <c r="G136" s="38">
        <f>[6]List1!J128</f>
        <v>0</v>
      </c>
      <c r="H136" s="38">
        <f>[6]List1!K128</f>
        <v>0</v>
      </c>
      <c r="I136" s="397">
        <f>[6]List1!L128</f>
        <v>0</v>
      </c>
      <c r="K136" s="61"/>
    </row>
    <row r="137" spans="1:11" s="51" customFormat="1" ht="12" customHeight="1">
      <c r="A137" s="47">
        <f>[6]List1!A129</f>
        <v>0</v>
      </c>
      <c r="B137" s="397" t="str">
        <f>IFERROR(IF(VLOOKUP($A137,Osnova!$A:$E,1)=$A137,VLOOKUP($A137,Osnova!$A:$E,$E$10)),"")</f>
        <v/>
      </c>
      <c r="C137" s="60" t="e">
        <f>IF(VLOOKUP($A137,Osnova!$A:$C,1)=$A137,VLOOKUP($A137,Osnova!$A:$F,4),0)</f>
        <v>#N/A</v>
      </c>
      <c r="D137" s="38">
        <f t="shared" si="2"/>
        <v>0</v>
      </c>
      <c r="E137" s="48"/>
      <c r="F137" s="407">
        <f t="shared" si="3"/>
        <v>0</v>
      </c>
      <c r="G137" s="38">
        <f>[6]List1!J129</f>
        <v>0</v>
      </c>
      <c r="H137" s="38">
        <f>[6]List1!K129</f>
        <v>0</v>
      </c>
      <c r="I137" s="397">
        <f>[6]List1!L129</f>
        <v>0</v>
      </c>
      <c r="K137" s="61"/>
    </row>
    <row r="138" spans="1:11" s="51" customFormat="1" ht="12" customHeight="1">
      <c r="A138" s="47">
        <f>[6]List1!A130</f>
        <v>0</v>
      </c>
      <c r="B138" s="397" t="str">
        <f>IFERROR(IF(VLOOKUP($A138,Osnova!$A:$E,1)=$A138,VLOOKUP($A138,Osnova!$A:$E,$E$10)),"")</f>
        <v/>
      </c>
      <c r="C138" s="60" t="e">
        <f>IF(VLOOKUP($A138,Osnova!$A:$C,1)=$A138,VLOOKUP($A138,Osnova!$A:$F,4),0)</f>
        <v>#N/A</v>
      </c>
      <c r="D138" s="38">
        <f t="shared" si="2"/>
        <v>0</v>
      </c>
      <c r="E138" s="48"/>
      <c r="F138" s="407">
        <f t="shared" si="3"/>
        <v>0</v>
      </c>
      <c r="G138" s="38">
        <f>[6]List1!J130</f>
        <v>0</v>
      </c>
      <c r="H138" s="38">
        <f>[6]List1!K130</f>
        <v>0</v>
      </c>
      <c r="I138" s="397">
        <f>[6]List1!L130</f>
        <v>0</v>
      </c>
      <c r="K138" s="61"/>
    </row>
    <row r="139" spans="1:11" s="51" customFormat="1" ht="12" customHeight="1">
      <c r="A139" s="47">
        <f>[6]List1!A131</f>
        <v>0</v>
      </c>
      <c r="B139" s="397" t="str">
        <f>IFERROR(IF(VLOOKUP($A139,Osnova!$A:$E,1)=$A139,VLOOKUP($A139,Osnova!$A:$E,$E$10)),"")</f>
        <v/>
      </c>
      <c r="C139" s="60" t="e">
        <f>IF(VLOOKUP($A139,Osnova!$A:$C,1)=$A139,VLOOKUP($A139,Osnova!$A:$F,4),0)</f>
        <v>#N/A</v>
      </c>
      <c r="D139" s="38">
        <f t="shared" si="2"/>
        <v>0</v>
      </c>
      <c r="E139" s="48"/>
      <c r="F139" s="407">
        <f t="shared" si="3"/>
        <v>0</v>
      </c>
      <c r="G139" s="38">
        <f>[6]List1!J131</f>
        <v>0</v>
      </c>
      <c r="H139" s="38">
        <f>[6]List1!K131</f>
        <v>0</v>
      </c>
      <c r="I139" s="397">
        <f>[6]List1!L131</f>
        <v>0</v>
      </c>
      <c r="K139" s="61"/>
    </row>
    <row r="140" spans="1:11" s="51" customFormat="1" ht="12" customHeight="1">
      <c r="A140" s="47">
        <f>[6]List1!A132</f>
        <v>0</v>
      </c>
      <c r="B140" s="397" t="str">
        <f>IFERROR(IF(VLOOKUP($A140,Osnova!$A:$E,1)=$A140,VLOOKUP($A140,Osnova!$A:$E,$E$10)),"")</f>
        <v/>
      </c>
      <c r="C140" s="60" t="e">
        <f>IF(VLOOKUP($A140,Osnova!$A:$C,1)=$A140,VLOOKUP($A140,Osnova!$A:$F,4),0)</f>
        <v>#N/A</v>
      </c>
      <c r="D140" s="38">
        <f t="shared" si="2"/>
        <v>0</v>
      </c>
      <c r="E140" s="48"/>
      <c r="F140" s="407">
        <f t="shared" si="3"/>
        <v>0</v>
      </c>
      <c r="G140" s="38">
        <f>[6]List1!J132</f>
        <v>0</v>
      </c>
      <c r="H140" s="38">
        <f>[6]List1!K132</f>
        <v>0</v>
      </c>
      <c r="I140" s="397">
        <f>[6]List1!L132</f>
        <v>0</v>
      </c>
      <c r="K140" s="61"/>
    </row>
    <row r="141" spans="1:11" s="51" customFormat="1" ht="12" customHeight="1">
      <c r="A141" s="47">
        <f>[6]List1!A133</f>
        <v>0</v>
      </c>
      <c r="B141" s="397" t="str">
        <f>IFERROR(IF(VLOOKUP($A141,Osnova!$A:$E,1)=$A141,VLOOKUP($A141,Osnova!$A:$E,$E$10)),"")</f>
        <v/>
      </c>
      <c r="C141" s="60" t="e">
        <f>IF(VLOOKUP($A141,Osnova!$A:$C,1)=$A141,VLOOKUP($A141,Osnova!$A:$F,4),0)</f>
        <v>#N/A</v>
      </c>
      <c r="D141" s="38">
        <f t="shared" si="2"/>
        <v>0</v>
      </c>
      <c r="E141" s="48"/>
      <c r="F141" s="407">
        <f t="shared" si="3"/>
        <v>0</v>
      </c>
      <c r="G141" s="38">
        <f>[6]List1!J133</f>
        <v>0</v>
      </c>
      <c r="H141" s="38">
        <f>[6]List1!K133</f>
        <v>0</v>
      </c>
      <c r="I141" s="397">
        <f>[6]List1!L133</f>
        <v>0</v>
      </c>
      <c r="K141" s="61"/>
    </row>
    <row r="142" spans="1:11" s="51" customFormat="1" ht="12" customHeight="1">
      <c r="A142" s="47">
        <f>[6]List1!A134</f>
        <v>0</v>
      </c>
      <c r="B142" s="397" t="str">
        <f>IFERROR(IF(VLOOKUP($A142,Osnova!$A:$E,1)=$A142,VLOOKUP($A142,Osnova!$A:$E,$E$10)),"")</f>
        <v/>
      </c>
      <c r="C142" s="60" t="e">
        <f>IF(VLOOKUP($A142,Osnova!$A:$C,1)=$A142,VLOOKUP($A142,Osnova!$A:$F,4),0)</f>
        <v>#N/A</v>
      </c>
      <c r="D142" s="38">
        <f t="shared" ref="D142:D205" si="4">SUM(I142+H142-G142)</f>
        <v>0</v>
      </c>
      <c r="E142" s="48"/>
      <c r="F142" s="407">
        <f t="shared" si="3"/>
        <v>0</v>
      </c>
      <c r="G142" s="38">
        <f>[6]List1!J134</f>
        <v>0</v>
      </c>
      <c r="H142" s="38">
        <f>[6]List1!K134</f>
        <v>0</v>
      </c>
      <c r="I142" s="397">
        <f>[6]List1!L134</f>
        <v>0</v>
      </c>
      <c r="K142" s="61"/>
    </row>
    <row r="143" spans="1:11" s="51" customFormat="1" ht="12" customHeight="1">
      <c r="A143" s="47">
        <f>[6]List1!A135</f>
        <v>0</v>
      </c>
      <c r="B143" s="397" t="str">
        <f>IFERROR(IF(VLOOKUP($A143,Osnova!$A:$E,1)=$A143,VLOOKUP($A143,Osnova!$A:$E,$E$10)),"")</f>
        <v/>
      </c>
      <c r="C143" s="60" t="e">
        <f>IF(VLOOKUP($A143,Osnova!$A:$C,1)=$A143,VLOOKUP($A143,Osnova!$A:$F,4),0)</f>
        <v>#N/A</v>
      </c>
      <c r="D143" s="38">
        <f t="shared" si="4"/>
        <v>0</v>
      </c>
      <c r="E143" s="48"/>
      <c r="F143" s="407">
        <f t="shared" si="3"/>
        <v>0</v>
      </c>
      <c r="G143" s="38">
        <f>[6]List1!J135</f>
        <v>0</v>
      </c>
      <c r="H143" s="38">
        <f>[6]List1!K135</f>
        <v>0</v>
      </c>
      <c r="I143" s="397">
        <f>[6]List1!L135</f>
        <v>0</v>
      </c>
      <c r="K143" s="61"/>
    </row>
    <row r="144" spans="1:11" s="51" customFormat="1" ht="12" customHeight="1">
      <c r="A144" s="47">
        <f>[6]List1!A136</f>
        <v>0</v>
      </c>
      <c r="B144" s="397" t="str">
        <f>IFERROR(IF(VLOOKUP($A144,Osnova!$A:$E,1)=$A144,VLOOKUP($A144,Osnova!$A:$E,$E$10)),"")</f>
        <v/>
      </c>
      <c r="C144" s="60" t="e">
        <f>IF(VLOOKUP($A144,Osnova!$A:$C,1)=$A144,VLOOKUP($A144,Osnova!$A:$F,4),0)</f>
        <v>#N/A</v>
      </c>
      <c r="D144" s="38">
        <f t="shared" si="4"/>
        <v>0</v>
      </c>
      <c r="E144" s="48"/>
      <c r="F144" s="407">
        <f t="shared" si="3"/>
        <v>0</v>
      </c>
      <c r="G144" s="38">
        <f>[6]List1!J136</f>
        <v>0</v>
      </c>
      <c r="H144" s="38">
        <f>[6]List1!K136</f>
        <v>0</v>
      </c>
      <c r="I144" s="397">
        <f>[6]List1!L136</f>
        <v>0</v>
      </c>
      <c r="K144" s="61"/>
    </row>
    <row r="145" spans="1:11" s="51" customFormat="1" ht="12" customHeight="1">
      <c r="A145" s="47">
        <f>[6]List1!A137</f>
        <v>0</v>
      </c>
      <c r="B145" s="397" t="str">
        <f>IFERROR(IF(VLOOKUP($A145,Osnova!$A:$E,1)=$A145,VLOOKUP($A145,Osnova!$A:$E,$E$10)),"")</f>
        <v/>
      </c>
      <c r="C145" s="60" t="e">
        <f>IF(VLOOKUP($A145,Osnova!$A:$C,1)=$A145,VLOOKUP($A145,Osnova!$A:$F,4),0)</f>
        <v>#N/A</v>
      </c>
      <c r="D145" s="38">
        <f t="shared" si="4"/>
        <v>0</v>
      </c>
      <c r="E145" s="48"/>
      <c r="F145" s="407">
        <f t="shared" si="3"/>
        <v>0</v>
      </c>
      <c r="G145" s="38">
        <f>[6]List1!J137</f>
        <v>0</v>
      </c>
      <c r="H145" s="38">
        <f>[6]List1!K137</f>
        <v>0</v>
      </c>
      <c r="I145" s="397">
        <f>[6]List1!L137</f>
        <v>0</v>
      </c>
      <c r="K145" s="61"/>
    </row>
    <row r="146" spans="1:11" s="51" customFormat="1" ht="12" customHeight="1">
      <c r="A146" s="47">
        <f>[6]List1!A138</f>
        <v>0</v>
      </c>
      <c r="B146" s="397" t="str">
        <f>IFERROR(IF(VLOOKUP($A146,Osnova!$A:$E,1)=$A146,VLOOKUP($A146,Osnova!$A:$E,$E$10)),"")</f>
        <v/>
      </c>
      <c r="C146" s="60" t="e">
        <f>IF(VLOOKUP($A146,Osnova!$A:$C,1)=$A146,VLOOKUP($A146,Osnova!$A:$F,4),0)</f>
        <v>#N/A</v>
      </c>
      <c r="D146" s="38">
        <f t="shared" si="4"/>
        <v>0</v>
      </c>
      <c r="E146" s="48"/>
      <c r="F146" s="407">
        <f t="shared" si="3"/>
        <v>0</v>
      </c>
      <c r="G146" s="38">
        <f>[6]List1!J138</f>
        <v>0</v>
      </c>
      <c r="H146" s="38">
        <f>[6]List1!K138</f>
        <v>0</v>
      </c>
      <c r="I146" s="397">
        <f>[6]List1!L138</f>
        <v>0</v>
      </c>
      <c r="K146" s="61"/>
    </row>
    <row r="147" spans="1:11" s="51" customFormat="1" ht="12" customHeight="1">
      <c r="A147" s="47">
        <f>[6]List1!A139</f>
        <v>0</v>
      </c>
      <c r="B147" s="397" t="str">
        <f>IFERROR(IF(VLOOKUP($A147,Osnova!$A:$E,1)=$A147,VLOOKUP($A147,Osnova!$A:$E,$E$10)),"")</f>
        <v/>
      </c>
      <c r="C147" s="60" t="e">
        <f>IF(VLOOKUP($A147,Osnova!$A:$C,1)=$A147,VLOOKUP($A147,Osnova!$A:$F,4),0)</f>
        <v>#N/A</v>
      </c>
      <c r="D147" s="38">
        <f t="shared" si="4"/>
        <v>0</v>
      </c>
      <c r="E147" s="48"/>
      <c r="F147" s="407">
        <f t="shared" si="3"/>
        <v>0</v>
      </c>
      <c r="G147" s="38">
        <f>[6]List1!J139</f>
        <v>0</v>
      </c>
      <c r="H147" s="38">
        <f>[6]List1!K139</f>
        <v>0</v>
      </c>
      <c r="I147" s="397">
        <f>[6]List1!L139</f>
        <v>0</v>
      </c>
      <c r="K147" s="61"/>
    </row>
    <row r="148" spans="1:11" s="51" customFormat="1" ht="12" customHeight="1">
      <c r="A148" s="47">
        <f>[6]List1!A140</f>
        <v>0</v>
      </c>
      <c r="B148" s="397" t="str">
        <f>IFERROR(IF(VLOOKUP($A148,Osnova!$A:$E,1)=$A148,VLOOKUP($A148,Osnova!$A:$E,$E$10)),"")</f>
        <v/>
      </c>
      <c r="C148" s="60" t="e">
        <f>IF(VLOOKUP($A148,Osnova!$A:$C,1)=$A148,VLOOKUP($A148,Osnova!$A:$F,4),0)</f>
        <v>#N/A</v>
      </c>
      <c r="D148" s="38">
        <f t="shared" si="4"/>
        <v>0</v>
      </c>
      <c r="E148" s="48"/>
      <c r="F148" s="407">
        <f t="shared" si="3"/>
        <v>0</v>
      </c>
      <c r="G148" s="38">
        <f>[6]List1!J140</f>
        <v>0</v>
      </c>
      <c r="H148" s="38">
        <f>[6]List1!K140</f>
        <v>0</v>
      </c>
      <c r="I148" s="397">
        <f>[6]List1!L140</f>
        <v>0</v>
      </c>
      <c r="K148" s="61"/>
    </row>
    <row r="149" spans="1:11" s="51" customFormat="1" ht="12" customHeight="1">
      <c r="A149" s="47">
        <f>[6]List1!A141</f>
        <v>0</v>
      </c>
      <c r="B149" s="397" t="str">
        <f>IFERROR(IF(VLOOKUP($A149,Osnova!$A:$E,1)=$A149,VLOOKUP($A149,Osnova!$A:$E,$E$10)),"")</f>
        <v/>
      </c>
      <c r="C149" s="60" t="e">
        <f>IF(VLOOKUP($A149,Osnova!$A:$C,1)=$A149,VLOOKUP($A149,Osnova!$A:$F,4),0)</f>
        <v>#N/A</v>
      </c>
      <c r="D149" s="38">
        <f t="shared" si="4"/>
        <v>0</v>
      </c>
      <c r="E149" s="48"/>
      <c r="F149" s="407">
        <f t="shared" ref="F149:F212" si="5">SUM(D149-E149)</f>
        <v>0</v>
      </c>
      <c r="G149" s="38">
        <f>[6]List1!J141</f>
        <v>0</v>
      </c>
      <c r="H149" s="38">
        <f>[6]List1!K141</f>
        <v>0</v>
      </c>
      <c r="I149" s="397">
        <f>[6]List1!L141</f>
        <v>0</v>
      </c>
      <c r="K149" s="61"/>
    </row>
    <row r="150" spans="1:11" s="51" customFormat="1" ht="12" customHeight="1">
      <c r="A150" s="47">
        <f>[6]List1!A142</f>
        <v>0</v>
      </c>
      <c r="B150" s="397" t="str">
        <f>IFERROR(IF(VLOOKUP($A150,Osnova!$A:$E,1)=$A150,VLOOKUP($A150,Osnova!$A:$E,$E$10)),"")</f>
        <v/>
      </c>
      <c r="C150" s="60" t="e">
        <f>IF(VLOOKUP($A150,Osnova!$A:$C,1)=$A150,VLOOKUP($A150,Osnova!$A:$F,4),0)</f>
        <v>#N/A</v>
      </c>
      <c r="D150" s="38">
        <f t="shared" si="4"/>
        <v>0</v>
      </c>
      <c r="E150" s="48"/>
      <c r="F150" s="407">
        <f t="shared" si="5"/>
        <v>0</v>
      </c>
      <c r="G150" s="38">
        <f>[6]List1!J142</f>
        <v>0</v>
      </c>
      <c r="H150" s="38">
        <f>[6]List1!K142</f>
        <v>0</v>
      </c>
      <c r="I150" s="397">
        <f>[6]List1!L142</f>
        <v>0</v>
      </c>
      <c r="K150" s="61"/>
    </row>
    <row r="151" spans="1:11" s="51" customFormat="1" ht="12" customHeight="1">
      <c r="A151" s="47">
        <f>[6]List1!A143</f>
        <v>0</v>
      </c>
      <c r="B151" s="397" t="str">
        <f>IFERROR(IF(VLOOKUP($A151,Osnova!$A:$E,1)=$A151,VLOOKUP($A151,Osnova!$A:$E,$E$10)),"")</f>
        <v/>
      </c>
      <c r="C151" s="60" t="e">
        <f>IF(VLOOKUP($A151,Osnova!$A:$C,1)=$A151,VLOOKUP($A151,Osnova!$A:$F,4),0)</f>
        <v>#N/A</v>
      </c>
      <c r="D151" s="38">
        <f t="shared" si="4"/>
        <v>0</v>
      </c>
      <c r="E151" s="48"/>
      <c r="F151" s="407">
        <f t="shared" si="5"/>
        <v>0</v>
      </c>
      <c r="G151" s="38">
        <f>[6]List1!J143</f>
        <v>0</v>
      </c>
      <c r="H151" s="38">
        <f>[6]List1!K143</f>
        <v>0</v>
      </c>
      <c r="I151" s="397">
        <f>[6]List1!L143</f>
        <v>0</v>
      </c>
      <c r="K151" s="61"/>
    </row>
    <row r="152" spans="1:11" s="51" customFormat="1" ht="12" customHeight="1">
      <c r="A152" s="47">
        <f>[6]List1!A144</f>
        <v>0</v>
      </c>
      <c r="B152" s="397" t="str">
        <f>IFERROR(IF(VLOOKUP($A152,Osnova!$A:$E,1)=$A152,VLOOKUP($A152,Osnova!$A:$E,$E$10)),"")</f>
        <v/>
      </c>
      <c r="C152" s="60" t="e">
        <f>IF(VLOOKUP($A152,Osnova!$A:$C,1)=$A152,VLOOKUP($A152,Osnova!$A:$F,4),0)</f>
        <v>#N/A</v>
      </c>
      <c r="D152" s="38">
        <f t="shared" si="4"/>
        <v>0</v>
      </c>
      <c r="E152" s="48"/>
      <c r="F152" s="407">
        <f t="shared" si="5"/>
        <v>0</v>
      </c>
      <c r="G152" s="38">
        <f>[6]List1!J144</f>
        <v>0</v>
      </c>
      <c r="H152" s="38">
        <f>[6]List1!K144</f>
        <v>0</v>
      </c>
      <c r="I152" s="397">
        <f>[6]List1!L144</f>
        <v>0</v>
      </c>
      <c r="K152" s="61"/>
    </row>
    <row r="153" spans="1:11" s="51" customFormat="1" ht="12" customHeight="1">
      <c r="A153" s="47">
        <f>[6]List1!A145</f>
        <v>0</v>
      </c>
      <c r="B153" s="397" t="str">
        <f>IFERROR(IF(VLOOKUP($A153,Osnova!$A:$E,1)=$A153,VLOOKUP($A153,Osnova!$A:$E,$E$10)),"")</f>
        <v/>
      </c>
      <c r="C153" s="60" t="e">
        <f>IF(VLOOKUP($A153,Osnova!$A:$C,1)=$A153,VLOOKUP($A153,Osnova!$A:$F,4),0)</f>
        <v>#N/A</v>
      </c>
      <c r="D153" s="38">
        <f t="shared" si="4"/>
        <v>0</v>
      </c>
      <c r="E153" s="48"/>
      <c r="F153" s="407">
        <f t="shared" si="5"/>
        <v>0</v>
      </c>
      <c r="G153" s="38">
        <f>[6]List1!J145</f>
        <v>0</v>
      </c>
      <c r="H153" s="38">
        <f>[6]List1!K145</f>
        <v>0</v>
      </c>
      <c r="I153" s="397">
        <f>[6]List1!L145</f>
        <v>0</v>
      </c>
      <c r="K153" s="61"/>
    </row>
    <row r="154" spans="1:11" s="51" customFormat="1" ht="12" customHeight="1">
      <c r="A154" s="47">
        <f>[6]List1!A146</f>
        <v>0</v>
      </c>
      <c r="B154" s="397" t="str">
        <f>IFERROR(IF(VLOOKUP($A154,Osnova!$A:$E,1)=$A154,VLOOKUP($A154,Osnova!$A:$E,$E$10)),"")</f>
        <v/>
      </c>
      <c r="C154" s="60" t="e">
        <f>IF(VLOOKUP($A154,Osnova!$A:$C,1)=$A154,VLOOKUP($A154,Osnova!$A:$F,4),0)</f>
        <v>#N/A</v>
      </c>
      <c r="D154" s="38">
        <f t="shared" si="4"/>
        <v>0</v>
      </c>
      <c r="E154" s="48"/>
      <c r="F154" s="407">
        <f t="shared" si="5"/>
        <v>0</v>
      </c>
      <c r="G154" s="38">
        <f>[6]List1!J146</f>
        <v>0</v>
      </c>
      <c r="H154" s="38">
        <f>[6]List1!K146</f>
        <v>0</v>
      </c>
      <c r="I154" s="397">
        <f>[6]List1!L146</f>
        <v>0</v>
      </c>
      <c r="K154" s="61"/>
    </row>
    <row r="155" spans="1:11" s="51" customFormat="1" ht="12" customHeight="1">
      <c r="A155" s="47">
        <f>[6]List1!A147</f>
        <v>0</v>
      </c>
      <c r="B155" s="397" t="str">
        <f>IFERROR(IF(VLOOKUP($A155,Osnova!$A:$E,1)=$A155,VLOOKUP($A155,Osnova!$A:$E,$E$10)),"")</f>
        <v/>
      </c>
      <c r="C155" s="60" t="e">
        <f>IF(VLOOKUP($A155,Osnova!$A:$C,1)=$A155,VLOOKUP($A155,Osnova!$A:$F,4),0)</f>
        <v>#N/A</v>
      </c>
      <c r="D155" s="38">
        <f t="shared" si="4"/>
        <v>0</v>
      </c>
      <c r="E155" s="48"/>
      <c r="F155" s="407">
        <f t="shared" si="5"/>
        <v>0</v>
      </c>
      <c r="G155" s="38">
        <f>[6]List1!J147</f>
        <v>0</v>
      </c>
      <c r="H155" s="38">
        <f>[6]List1!K147</f>
        <v>0</v>
      </c>
      <c r="I155" s="397">
        <f>[6]List1!L147</f>
        <v>0</v>
      </c>
      <c r="K155" s="61"/>
    </row>
    <row r="156" spans="1:11" s="51" customFormat="1" ht="12" customHeight="1">
      <c r="A156" s="47">
        <f>[6]List1!A148</f>
        <v>0</v>
      </c>
      <c r="B156" s="397" t="str">
        <f>IFERROR(IF(VLOOKUP($A156,Osnova!$A:$E,1)=$A156,VLOOKUP($A156,Osnova!$A:$E,$E$10)),"")</f>
        <v/>
      </c>
      <c r="C156" s="60" t="e">
        <f>IF(VLOOKUP($A156,Osnova!$A:$C,1)=$A156,VLOOKUP($A156,Osnova!$A:$F,4),0)</f>
        <v>#N/A</v>
      </c>
      <c r="D156" s="38">
        <f t="shared" si="4"/>
        <v>0</v>
      </c>
      <c r="E156" s="48"/>
      <c r="F156" s="407">
        <f t="shared" si="5"/>
        <v>0</v>
      </c>
      <c r="G156" s="38">
        <f>[6]List1!J148</f>
        <v>0</v>
      </c>
      <c r="H156" s="38">
        <f>[6]List1!K148</f>
        <v>0</v>
      </c>
      <c r="I156" s="397">
        <f>[6]List1!L148</f>
        <v>0</v>
      </c>
      <c r="K156" s="61"/>
    </row>
    <row r="157" spans="1:11" s="51" customFormat="1" ht="12" customHeight="1">
      <c r="A157" s="47">
        <f>[6]List1!A149</f>
        <v>0</v>
      </c>
      <c r="B157" s="397" t="str">
        <f>IFERROR(IF(VLOOKUP($A157,Osnova!$A:$E,1)=$A157,VLOOKUP($A157,Osnova!$A:$E,$E$10)),"")</f>
        <v/>
      </c>
      <c r="C157" s="60" t="e">
        <f>IF(VLOOKUP($A157,Osnova!$A:$C,1)=$A157,VLOOKUP($A157,Osnova!$A:$F,4),0)</f>
        <v>#N/A</v>
      </c>
      <c r="D157" s="38">
        <f t="shared" si="4"/>
        <v>0</v>
      </c>
      <c r="E157" s="48"/>
      <c r="F157" s="407">
        <f t="shared" si="5"/>
        <v>0</v>
      </c>
      <c r="G157" s="38">
        <f>[6]List1!J149</f>
        <v>0</v>
      </c>
      <c r="H157" s="38">
        <f>[6]List1!K149</f>
        <v>0</v>
      </c>
      <c r="I157" s="397">
        <f>[6]List1!L149</f>
        <v>0</v>
      </c>
      <c r="K157" s="61"/>
    </row>
    <row r="158" spans="1:11" s="51" customFormat="1" ht="12" customHeight="1">
      <c r="A158" s="47">
        <f>[6]List1!A150</f>
        <v>0</v>
      </c>
      <c r="B158" s="397" t="str">
        <f>IFERROR(IF(VLOOKUP($A158,Osnova!$A:$E,1)=$A158,VLOOKUP($A158,Osnova!$A:$E,$E$10)),"")</f>
        <v/>
      </c>
      <c r="C158" s="60" t="e">
        <f>IF(VLOOKUP($A158,Osnova!$A:$C,1)=$A158,VLOOKUP($A158,Osnova!$A:$F,4),0)</f>
        <v>#N/A</v>
      </c>
      <c r="D158" s="38">
        <f t="shared" si="4"/>
        <v>0</v>
      </c>
      <c r="E158" s="48"/>
      <c r="F158" s="407">
        <f t="shared" si="5"/>
        <v>0</v>
      </c>
      <c r="G158" s="38">
        <f>[6]List1!J150</f>
        <v>0</v>
      </c>
      <c r="H158" s="38">
        <f>[6]List1!K150</f>
        <v>0</v>
      </c>
      <c r="I158" s="397">
        <f>[6]List1!L150</f>
        <v>0</v>
      </c>
      <c r="K158" s="61"/>
    </row>
    <row r="159" spans="1:11" s="51" customFormat="1" ht="12" customHeight="1">
      <c r="A159" s="47">
        <f>[6]List1!A151</f>
        <v>0</v>
      </c>
      <c r="B159" s="397" t="str">
        <f>IFERROR(IF(VLOOKUP($A159,Osnova!$A:$E,1)=$A159,VLOOKUP($A159,Osnova!$A:$E,$E$10)),"")</f>
        <v/>
      </c>
      <c r="C159" s="60" t="e">
        <f>IF(VLOOKUP($A159,Osnova!$A:$C,1)=$A159,VLOOKUP($A159,Osnova!$A:$F,4),0)</f>
        <v>#N/A</v>
      </c>
      <c r="D159" s="38">
        <f t="shared" si="4"/>
        <v>0</v>
      </c>
      <c r="E159" s="48"/>
      <c r="F159" s="407">
        <f t="shared" si="5"/>
        <v>0</v>
      </c>
      <c r="G159" s="38">
        <f>[6]List1!J151</f>
        <v>0</v>
      </c>
      <c r="H159" s="38">
        <f>[6]List1!K151</f>
        <v>0</v>
      </c>
      <c r="I159" s="397">
        <f>[6]List1!L151</f>
        <v>0</v>
      </c>
      <c r="K159" s="61"/>
    </row>
    <row r="160" spans="1:11" s="51" customFormat="1" ht="12" customHeight="1">
      <c r="A160" s="47">
        <f>[6]List1!A152</f>
        <v>0</v>
      </c>
      <c r="B160" s="397" t="str">
        <f>IFERROR(IF(VLOOKUP($A160,Osnova!$A:$E,1)=$A160,VLOOKUP($A160,Osnova!$A:$E,$E$10)),"")</f>
        <v/>
      </c>
      <c r="C160" s="60" t="e">
        <f>IF(VLOOKUP($A160,Osnova!$A:$C,1)=$A160,VLOOKUP($A160,Osnova!$A:$F,4),0)</f>
        <v>#N/A</v>
      </c>
      <c r="D160" s="38">
        <f t="shared" si="4"/>
        <v>0</v>
      </c>
      <c r="E160" s="48"/>
      <c r="F160" s="407">
        <f t="shared" si="5"/>
        <v>0</v>
      </c>
      <c r="G160" s="38">
        <f>[6]List1!J152</f>
        <v>0</v>
      </c>
      <c r="H160" s="38">
        <f>[6]List1!K152</f>
        <v>0</v>
      </c>
      <c r="I160" s="397">
        <f>[6]List1!L152</f>
        <v>0</v>
      </c>
      <c r="K160" s="61"/>
    </row>
    <row r="161" spans="1:11" s="51" customFormat="1" ht="12" customHeight="1">
      <c r="A161" s="47">
        <f>[6]List1!A153</f>
        <v>0</v>
      </c>
      <c r="B161" s="397" t="str">
        <f>IFERROR(IF(VLOOKUP($A161,Osnova!$A:$E,1)=$A161,VLOOKUP($A161,Osnova!$A:$E,$E$10)),"")</f>
        <v/>
      </c>
      <c r="C161" s="60" t="e">
        <f>IF(VLOOKUP($A161,Osnova!$A:$C,1)=$A161,VLOOKUP($A161,Osnova!$A:$F,4),0)</f>
        <v>#N/A</v>
      </c>
      <c r="D161" s="38">
        <f t="shared" si="4"/>
        <v>0</v>
      </c>
      <c r="E161" s="48"/>
      <c r="F161" s="407">
        <f t="shared" si="5"/>
        <v>0</v>
      </c>
      <c r="G161" s="38">
        <f>[6]List1!J153</f>
        <v>0</v>
      </c>
      <c r="H161" s="38">
        <f>[6]List1!K153</f>
        <v>0</v>
      </c>
      <c r="I161" s="397">
        <f>[6]List1!L153</f>
        <v>0</v>
      </c>
      <c r="K161" s="61"/>
    </row>
    <row r="162" spans="1:11" s="51" customFormat="1" ht="12" customHeight="1">
      <c r="A162" s="47">
        <f>[6]List1!A154</f>
        <v>0</v>
      </c>
      <c r="B162" s="397" t="str">
        <f>IFERROR(IF(VLOOKUP($A162,Osnova!$A:$E,1)=$A162,VLOOKUP($A162,Osnova!$A:$E,$E$10)),"")</f>
        <v/>
      </c>
      <c r="C162" s="60" t="e">
        <f>IF(VLOOKUP($A162,Osnova!$A:$C,1)=$A162,VLOOKUP($A162,Osnova!$A:$F,4),0)</f>
        <v>#N/A</v>
      </c>
      <c r="D162" s="38">
        <f t="shared" si="4"/>
        <v>0</v>
      </c>
      <c r="E162" s="48"/>
      <c r="F162" s="407">
        <f t="shared" si="5"/>
        <v>0</v>
      </c>
      <c r="G162" s="38">
        <f>[6]List1!J154</f>
        <v>0</v>
      </c>
      <c r="H162" s="38">
        <f>[6]List1!K154</f>
        <v>0</v>
      </c>
      <c r="I162" s="397">
        <f>[6]List1!L154</f>
        <v>0</v>
      </c>
      <c r="K162" s="61"/>
    </row>
    <row r="163" spans="1:11" s="51" customFormat="1" ht="12" customHeight="1">
      <c r="A163" s="47">
        <f>[6]List1!A155</f>
        <v>0</v>
      </c>
      <c r="B163" s="397" t="str">
        <f>IFERROR(IF(VLOOKUP($A163,Osnova!$A:$E,1)=$A163,VLOOKUP($A163,Osnova!$A:$E,$E$10)),"")</f>
        <v/>
      </c>
      <c r="C163" s="60" t="e">
        <f>IF(VLOOKUP($A163,Osnova!$A:$C,1)=$A163,VLOOKUP($A163,Osnova!$A:$F,4),0)</f>
        <v>#N/A</v>
      </c>
      <c r="D163" s="38">
        <f t="shared" si="4"/>
        <v>0</v>
      </c>
      <c r="E163" s="48"/>
      <c r="F163" s="407">
        <f t="shared" si="5"/>
        <v>0</v>
      </c>
      <c r="G163" s="38">
        <f>[6]List1!J155</f>
        <v>0</v>
      </c>
      <c r="H163" s="38">
        <f>[6]List1!K155</f>
        <v>0</v>
      </c>
      <c r="I163" s="397">
        <f>[6]List1!L155</f>
        <v>0</v>
      </c>
      <c r="K163" s="61"/>
    </row>
    <row r="164" spans="1:11" s="51" customFormat="1" ht="12" customHeight="1">
      <c r="A164" s="47">
        <f>[6]List1!A156</f>
        <v>0</v>
      </c>
      <c r="B164" s="397" t="str">
        <f>IFERROR(IF(VLOOKUP($A164,Osnova!$A:$E,1)=$A164,VLOOKUP($A164,Osnova!$A:$E,$E$10)),"")</f>
        <v/>
      </c>
      <c r="C164" s="60" t="e">
        <f>IF(VLOOKUP($A164,Osnova!$A:$C,1)=$A164,VLOOKUP($A164,Osnova!$A:$F,4),0)</f>
        <v>#N/A</v>
      </c>
      <c r="D164" s="38">
        <f t="shared" si="4"/>
        <v>0</v>
      </c>
      <c r="E164" s="48"/>
      <c r="F164" s="407">
        <f t="shared" si="5"/>
        <v>0</v>
      </c>
      <c r="G164" s="38">
        <f>[6]List1!J156</f>
        <v>0</v>
      </c>
      <c r="H164" s="38">
        <f>[6]List1!K156</f>
        <v>0</v>
      </c>
      <c r="I164" s="397">
        <f>[6]List1!L156</f>
        <v>0</v>
      </c>
      <c r="K164" s="61"/>
    </row>
    <row r="165" spans="1:11" s="51" customFormat="1" ht="12" customHeight="1">
      <c r="A165" s="47">
        <f>[6]List1!A157</f>
        <v>0</v>
      </c>
      <c r="B165" s="397" t="str">
        <f>IFERROR(IF(VLOOKUP($A165,Osnova!$A:$E,1)=$A165,VLOOKUP($A165,Osnova!$A:$E,$E$10)),"")</f>
        <v/>
      </c>
      <c r="C165" s="60" t="e">
        <f>IF(VLOOKUP($A165,Osnova!$A:$C,1)=$A165,VLOOKUP($A165,Osnova!$A:$F,4),0)</f>
        <v>#N/A</v>
      </c>
      <c r="D165" s="38">
        <f t="shared" si="4"/>
        <v>0</v>
      </c>
      <c r="E165" s="48"/>
      <c r="F165" s="407">
        <f t="shared" si="5"/>
        <v>0</v>
      </c>
      <c r="G165" s="38">
        <f>[6]List1!J157</f>
        <v>0</v>
      </c>
      <c r="H165" s="38">
        <f>[6]List1!K157</f>
        <v>0</v>
      </c>
      <c r="I165" s="397">
        <f>[6]List1!L157</f>
        <v>0</v>
      </c>
      <c r="K165" s="61"/>
    </row>
    <row r="166" spans="1:11" s="51" customFormat="1" ht="12" customHeight="1">
      <c r="A166" s="47">
        <f>[6]List1!A158</f>
        <v>0</v>
      </c>
      <c r="B166" s="397" t="str">
        <f>IFERROR(IF(VLOOKUP($A166,Osnova!$A:$E,1)=$A166,VLOOKUP($A166,Osnova!$A:$E,$E$10)),"")</f>
        <v/>
      </c>
      <c r="C166" s="60" t="e">
        <f>IF(VLOOKUP($A166,Osnova!$A:$C,1)=$A166,VLOOKUP($A166,Osnova!$A:$F,4),0)</f>
        <v>#N/A</v>
      </c>
      <c r="D166" s="38">
        <f t="shared" si="4"/>
        <v>0</v>
      </c>
      <c r="E166" s="48"/>
      <c r="F166" s="407">
        <f t="shared" si="5"/>
        <v>0</v>
      </c>
      <c r="G166" s="38">
        <f>[6]List1!J158</f>
        <v>0</v>
      </c>
      <c r="H166" s="38">
        <f>[6]List1!K158</f>
        <v>0</v>
      </c>
      <c r="I166" s="397">
        <f>[6]List1!L158</f>
        <v>0</v>
      </c>
      <c r="K166" s="61"/>
    </row>
    <row r="167" spans="1:11" s="51" customFormat="1" ht="12" customHeight="1">
      <c r="A167" s="47">
        <f>[6]List1!A159</f>
        <v>0</v>
      </c>
      <c r="B167" s="397" t="str">
        <f>IFERROR(IF(VLOOKUP($A167,Osnova!$A:$E,1)=$A167,VLOOKUP($A167,Osnova!$A:$E,$E$10)),"")</f>
        <v/>
      </c>
      <c r="C167" s="60" t="e">
        <f>IF(VLOOKUP($A167,Osnova!$A:$C,1)=$A167,VLOOKUP($A167,Osnova!$A:$F,4),0)</f>
        <v>#N/A</v>
      </c>
      <c r="D167" s="38">
        <f t="shared" si="4"/>
        <v>0</v>
      </c>
      <c r="E167" s="48"/>
      <c r="F167" s="407">
        <f t="shared" si="5"/>
        <v>0</v>
      </c>
      <c r="G167" s="38">
        <f>[6]List1!J159</f>
        <v>0</v>
      </c>
      <c r="H167" s="38">
        <f>[6]List1!K159</f>
        <v>0</v>
      </c>
      <c r="I167" s="397">
        <f>[6]List1!L159</f>
        <v>0</v>
      </c>
      <c r="K167" s="61"/>
    </row>
    <row r="168" spans="1:11" s="51" customFormat="1" ht="12" customHeight="1">
      <c r="A168" s="47">
        <f>[6]List1!A160</f>
        <v>0</v>
      </c>
      <c r="B168" s="397" t="str">
        <f>IFERROR(IF(VLOOKUP($A168,Osnova!$A:$E,1)=$A168,VLOOKUP($A168,Osnova!$A:$E,$E$10)),"")</f>
        <v/>
      </c>
      <c r="C168" s="60" t="e">
        <f>IF(VLOOKUP($A168,Osnova!$A:$C,1)=$A168,VLOOKUP($A168,Osnova!$A:$F,4),0)</f>
        <v>#N/A</v>
      </c>
      <c r="D168" s="38">
        <f t="shared" si="4"/>
        <v>0</v>
      </c>
      <c r="E168" s="48"/>
      <c r="F168" s="407">
        <f t="shared" si="5"/>
        <v>0</v>
      </c>
      <c r="G168" s="38">
        <f>[6]List1!J160</f>
        <v>0</v>
      </c>
      <c r="H168" s="38">
        <f>[6]List1!K160</f>
        <v>0</v>
      </c>
      <c r="I168" s="397">
        <f>[6]List1!L160</f>
        <v>0</v>
      </c>
      <c r="K168" s="61"/>
    </row>
    <row r="169" spans="1:11" s="51" customFormat="1" ht="12" customHeight="1">
      <c r="A169" s="47">
        <f>[6]List1!A161</f>
        <v>0</v>
      </c>
      <c r="B169" s="397" t="str">
        <f>IFERROR(IF(VLOOKUP($A169,Osnova!$A:$E,1)=$A169,VLOOKUP($A169,Osnova!$A:$E,$E$10)),"")</f>
        <v/>
      </c>
      <c r="C169" s="60" t="e">
        <f>IF(VLOOKUP($A169,Osnova!$A:$C,1)=$A169,VLOOKUP($A169,Osnova!$A:$F,4),0)</f>
        <v>#N/A</v>
      </c>
      <c r="D169" s="38">
        <f t="shared" si="4"/>
        <v>0</v>
      </c>
      <c r="E169" s="48"/>
      <c r="F169" s="407">
        <f t="shared" si="5"/>
        <v>0</v>
      </c>
      <c r="G169" s="38">
        <f>[6]List1!J161</f>
        <v>0</v>
      </c>
      <c r="H169" s="38">
        <f>[6]List1!K161</f>
        <v>0</v>
      </c>
      <c r="I169" s="397">
        <f>[6]List1!L161</f>
        <v>0</v>
      </c>
      <c r="K169" s="61"/>
    </row>
    <row r="170" spans="1:11" s="51" customFormat="1" ht="12" customHeight="1">
      <c r="A170" s="47">
        <f>[6]List1!A162</f>
        <v>0</v>
      </c>
      <c r="B170" s="397" t="str">
        <f>IFERROR(IF(VLOOKUP($A170,Osnova!$A:$E,1)=$A170,VLOOKUP($A170,Osnova!$A:$E,$E$10)),"")</f>
        <v/>
      </c>
      <c r="C170" s="60" t="e">
        <f>IF(VLOOKUP($A170,Osnova!$A:$C,1)=$A170,VLOOKUP($A170,Osnova!$A:$F,4),0)</f>
        <v>#N/A</v>
      </c>
      <c r="D170" s="38">
        <f t="shared" si="4"/>
        <v>0</v>
      </c>
      <c r="E170" s="48"/>
      <c r="F170" s="407">
        <f t="shared" si="5"/>
        <v>0</v>
      </c>
      <c r="G170" s="38">
        <f>[6]List1!J162</f>
        <v>0</v>
      </c>
      <c r="H170" s="38">
        <f>[6]List1!K162</f>
        <v>0</v>
      </c>
      <c r="I170" s="397">
        <f>[6]List1!L162</f>
        <v>0</v>
      </c>
      <c r="K170" s="61"/>
    </row>
    <row r="171" spans="1:11" s="51" customFormat="1" ht="12" customHeight="1">
      <c r="A171" s="47">
        <f>[6]List1!A163</f>
        <v>0</v>
      </c>
      <c r="B171" s="397" t="str">
        <f>IFERROR(IF(VLOOKUP($A171,Osnova!$A:$E,1)=$A171,VLOOKUP($A171,Osnova!$A:$E,$E$10)),"")</f>
        <v/>
      </c>
      <c r="C171" s="60" t="e">
        <f>IF(VLOOKUP($A171,Osnova!$A:$C,1)=$A171,VLOOKUP($A171,Osnova!$A:$F,4),0)</f>
        <v>#N/A</v>
      </c>
      <c r="D171" s="38">
        <f t="shared" si="4"/>
        <v>0</v>
      </c>
      <c r="E171" s="48"/>
      <c r="F171" s="407">
        <f t="shared" si="5"/>
        <v>0</v>
      </c>
      <c r="G171" s="38">
        <f>[6]List1!J163</f>
        <v>0</v>
      </c>
      <c r="H171" s="38">
        <f>[6]List1!K163</f>
        <v>0</v>
      </c>
      <c r="I171" s="397">
        <f>[6]List1!L163</f>
        <v>0</v>
      </c>
      <c r="K171" s="61"/>
    </row>
    <row r="172" spans="1:11" s="51" customFormat="1" ht="12" customHeight="1">
      <c r="A172" s="47">
        <f>[6]List1!A164</f>
        <v>0</v>
      </c>
      <c r="B172" s="397" t="str">
        <f>IFERROR(IF(VLOOKUP($A172,Osnova!$A:$E,1)=$A172,VLOOKUP($A172,Osnova!$A:$E,$E$10)),"")</f>
        <v/>
      </c>
      <c r="C172" s="60" t="e">
        <f>IF(VLOOKUP($A172,Osnova!$A:$C,1)=$A172,VLOOKUP($A172,Osnova!$A:$F,4),0)</f>
        <v>#N/A</v>
      </c>
      <c r="D172" s="38">
        <f t="shared" si="4"/>
        <v>0</v>
      </c>
      <c r="E172" s="48"/>
      <c r="F172" s="407">
        <f t="shared" si="5"/>
        <v>0</v>
      </c>
      <c r="G172" s="38">
        <f>[6]List1!J164</f>
        <v>0</v>
      </c>
      <c r="H172" s="38">
        <f>[6]List1!K164</f>
        <v>0</v>
      </c>
      <c r="I172" s="397">
        <f>[6]List1!L164</f>
        <v>0</v>
      </c>
      <c r="K172" s="61"/>
    </row>
    <row r="173" spans="1:11" s="51" customFormat="1" ht="12" customHeight="1">
      <c r="A173" s="47">
        <f>[6]List1!A165</f>
        <v>0</v>
      </c>
      <c r="B173" s="397" t="str">
        <f>IFERROR(IF(VLOOKUP($A173,Osnova!$A:$E,1)=$A173,VLOOKUP($A173,Osnova!$A:$E,$E$10)),"")</f>
        <v/>
      </c>
      <c r="C173" s="60" t="e">
        <f>IF(VLOOKUP($A173,Osnova!$A:$C,1)=$A173,VLOOKUP($A173,Osnova!$A:$F,4),0)</f>
        <v>#N/A</v>
      </c>
      <c r="D173" s="38">
        <f t="shared" si="4"/>
        <v>0</v>
      </c>
      <c r="E173" s="48"/>
      <c r="F173" s="407">
        <f t="shared" si="5"/>
        <v>0</v>
      </c>
      <c r="G173" s="38">
        <f>[6]List1!J165</f>
        <v>0</v>
      </c>
      <c r="H173" s="38">
        <f>[6]List1!K165</f>
        <v>0</v>
      </c>
      <c r="I173" s="397">
        <f>[6]List1!L165</f>
        <v>0</v>
      </c>
      <c r="K173" s="61"/>
    </row>
    <row r="174" spans="1:11" s="51" customFormat="1" ht="12" customHeight="1">
      <c r="A174" s="47">
        <f>[6]List1!A166</f>
        <v>0</v>
      </c>
      <c r="B174" s="397" t="str">
        <f>IFERROR(IF(VLOOKUP($A174,Osnova!$A:$E,1)=$A174,VLOOKUP($A174,Osnova!$A:$E,$E$10)),"")</f>
        <v/>
      </c>
      <c r="C174" s="60" t="e">
        <f>IF(VLOOKUP($A174,Osnova!$A:$C,1)=$A174,VLOOKUP($A174,Osnova!$A:$F,4),0)</f>
        <v>#N/A</v>
      </c>
      <c r="D174" s="38">
        <f t="shared" si="4"/>
        <v>0</v>
      </c>
      <c r="E174" s="48"/>
      <c r="F174" s="407">
        <f t="shared" si="5"/>
        <v>0</v>
      </c>
      <c r="G174" s="38">
        <f>[6]List1!J166</f>
        <v>0</v>
      </c>
      <c r="H174" s="38">
        <f>[6]List1!K166</f>
        <v>0</v>
      </c>
      <c r="I174" s="397">
        <f>[6]List1!L166</f>
        <v>0</v>
      </c>
      <c r="K174" s="61"/>
    </row>
    <row r="175" spans="1:11" s="51" customFormat="1" ht="12" customHeight="1">
      <c r="A175" s="47">
        <f>[6]List1!A167</f>
        <v>0</v>
      </c>
      <c r="B175" s="397" t="str">
        <f>IFERROR(IF(VLOOKUP($A175,Osnova!$A:$E,1)=$A175,VLOOKUP($A175,Osnova!$A:$E,$E$10)),"")</f>
        <v/>
      </c>
      <c r="C175" s="60" t="e">
        <f>IF(VLOOKUP($A175,Osnova!$A:$C,1)=$A175,VLOOKUP($A175,Osnova!$A:$F,4),0)</f>
        <v>#N/A</v>
      </c>
      <c r="D175" s="38">
        <f t="shared" si="4"/>
        <v>0</v>
      </c>
      <c r="E175" s="48"/>
      <c r="F175" s="407">
        <f t="shared" si="5"/>
        <v>0</v>
      </c>
      <c r="G175" s="38">
        <f>[6]List1!J167</f>
        <v>0</v>
      </c>
      <c r="H175" s="38">
        <f>[6]List1!K167</f>
        <v>0</v>
      </c>
      <c r="I175" s="397">
        <f>[6]List1!L167</f>
        <v>0</v>
      </c>
      <c r="K175" s="61"/>
    </row>
    <row r="176" spans="1:11" s="51" customFormat="1" ht="12" customHeight="1">
      <c r="A176" s="47">
        <f>[6]List1!A168</f>
        <v>0</v>
      </c>
      <c r="B176" s="397" t="str">
        <f>IFERROR(IF(VLOOKUP($A176,Osnova!$A:$E,1)=$A176,VLOOKUP($A176,Osnova!$A:$E,$E$10)),"")</f>
        <v/>
      </c>
      <c r="C176" s="60" t="e">
        <f>IF(VLOOKUP($A176,Osnova!$A:$C,1)=$A176,VLOOKUP($A176,Osnova!$A:$F,4),0)</f>
        <v>#N/A</v>
      </c>
      <c r="D176" s="38">
        <f t="shared" si="4"/>
        <v>0</v>
      </c>
      <c r="E176" s="48"/>
      <c r="F176" s="407">
        <f t="shared" si="5"/>
        <v>0</v>
      </c>
      <c r="G176" s="38">
        <f>[6]List1!J168</f>
        <v>0</v>
      </c>
      <c r="H176" s="38">
        <f>[6]List1!K168</f>
        <v>0</v>
      </c>
      <c r="I176" s="397">
        <f>[6]List1!L168</f>
        <v>0</v>
      </c>
      <c r="K176" s="61"/>
    </row>
    <row r="177" spans="1:11" s="51" customFormat="1" ht="12" customHeight="1">
      <c r="A177" s="47">
        <f>[6]List1!A169</f>
        <v>0</v>
      </c>
      <c r="B177" s="397" t="str">
        <f>IFERROR(IF(VLOOKUP($A177,Osnova!$A:$E,1)=$A177,VLOOKUP($A177,Osnova!$A:$E,$E$10)),"")</f>
        <v/>
      </c>
      <c r="C177" s="60" t="e">
        <f>IF(VLOOKUP($A177,Osnova!$A:$C,1)=$A177,VLOOKUP($A177,Osnova!$A:$F,4),0)</f>
        <v>#N/A</v>
      </c>
      <c r="D177" s="38">
        <f t="shared" si="4"/>
        <v>0</v>
      </c>
      <c r="E177" s="48"/>
      <c r="F177" s="407">
        <f t="shared" si="5"/>
        <v>0</v>
      </c>
      <c r="G177" s="38">
        <f>[6]List1!J169</f>
        <v>0</v>
      </c>
      <c r="H177" s="38">
        <f>[6]List1!K169</f>
        <v>0</v>
      </c>
      <c r="I177" s="397">
        <f>[6]List1!L169</f>
        <v>0</v>
      </c>
      <c r="K177" s="61"/>
    </row>
    <row r="178" spans="1:11" s="51" customFormat="1" ht="12" customHeight="1">
      <c r="A178" s="47">
        <f>[6]List1!A170</f>
        <v>0</v>
      </c>
      <c r="B178" s="397" t="str">
        <f>IFERROR(IF(VLOOKUP($A178,Osnova!$A:$E,1)=$A178,VLOOKUP($A178,Osnova!$A:$E,$E$10)),"")</f>
        <v/>
      </c>
      <c r="C178" s="60" t="e">
        <f>IF(VLOOKUP($A178,Osnova!$A:$C,1)=$A178,VLOOKUP($A178,Osnova!$A:$F,4),0)</f>
        <v>#N/A</v>
      </c>
      <c r="D178" s="38">
        <f t="shared" si="4"/>
        <v>0</v>
      </c>
      <c r="E178" s="50"/>
      <c r="F178" s="407">
        <f t="shared" si="5"/>
        <v>0</v>
      </c>
      <c r="G178" s="38">
        <f>[6]List1!J170</f>
        <v>0</v>
      </c>
      <c r="H178" s="38">
        <f>[6]List1!K170</f>
        <v>0</v>
      </c>
      <c r="I178" s="397">
        <f>[6]List1!L170</f>
        <v>0</v>
      </c>
      <c r="K178" s="61"/>
    </row>
    <row r="179" spans="1:11" s="51" customFormat="1" ht="12" customHeight="1">
      <c r="A179" s="47">
        <f>[6]List1!A171</f>
        <v>0</v>
      </c>
      <c r="B179" s="397" t="str">
        <f>IFERROR(IF(VLOOKUP($A179,Osnova!$A:$E,1)=$A179,VLOOKUP($A179,Osnova!$A:$E,$E$10)),"")</f>
        <v/>
      </c>
      <c r="C179" s="60" t="e">
        <f>IF(VLOOKUP($A179,Osnova!$A:$C,1)=$A179,VLOOKUP($A179,Osnova!$A:$F,4),0)</f>
        <v>#N/A</v>
      </c>
      <c r="D179" s="38">
        <f t="shared" si="4"/>
        <v>0</v>
      </c>
      <c r="E179" s="50"/>
      <c r="F179" s="407">
        <f t="shared" si="5"/>
        <v>0</v>
      </c>
      <c r="G179" s="38">
        <f>[6]List1!J171</f>
        <v>0</v>
      </c>
      <c r="H179" s="38">
        <f>[6]List1!K171</f>
        <v>0</v>
      </c>
      <c r="I179" s="397">
        <f>[6]List1!L171</f>
        <v>0</v>
      </c>
      <c r="K179" s="61"/>
    </row>
    <row r="180" spans="1:11" s="51" customFormat="1" ht="12" customHeight="1">
      <c r="A180" s="47">
        <f>[6]List1!A172</f>
        <v>0</v>
      </c>
      <c r="B180" s="397" t="str">
        <f>IFERROR(IF(VLOOKUP($A180,Osnova!$A:$E,1)=$A180,VLOOKUP($A180,Osnova!$A:$E,$E$10)),"")</f>
        <v/>
      </c>
      <c r="C180" s="60" t="e">
        <f>IF(VLOOKUP($A180,Osnova!$A:$C,1)=$A180,VLOOKUP($A180,Osnova!$A:$F,4),0)</f>
        <v>#N/A</v>
      </c>
      <c r="D180" s="38">
        <f t="shared" si="4"/>
        <v>0</v>
      </c>
      <c r="E180" s="50"/>
      <c r="F180" s="407">
        <f t="shared" si="5"/>
        <v>0</v>
      </c>
      <c r="G180" s="38">
        <f>[6]List1!J172</f>
        <v>0</v>
      </c>
      <c r="H180" s="38">
        <f>[6]List1!K172</f>
        <v>0</v>
      </c>
      <c r="I180" s="397">
        <f>[6]List1!L172</f>
        <v>0</v>
      </c>
      <c r="K180" s="61"/>
    </row>
    <row r="181" spans="1:11" s="51" customFormat="1" ht="12" customHeight="1">
      <c r="A181" s="47">
        <f>[6]List1!A173</f>
        <v>0</v>
      </c>
      <c r="B181" s="397" t="str">
        <f>IFERROR(IF(VLOOKUP($A181,Osnova!$A:$E,1)=$A181,VLOOKUP($A181,Osnova!$A:$E,$E$10)),"")</f>
        <v/>
      </c>
      <c r="C181" s="60" t="e">
        <f>IF(VLOOKUP($A181,Osnova!$A:$C,1)=$A181,VLOOKUP($A181,Osnova!$A:$F,4),0)</f>
        <v>#N/A</v>
      </c>
      <c r="D181" s="38">
        <f t="shared" si="4"/>
        <v>0</v>
      </c>
      <c r="E181" s="50"/>
      <c r="F181" s="407">
        <f t="shared" si="5"/>
        <v>0</v>
      </c>
      <c r="G181" s="38">
        <f>[6]List1!J173</f>
        <v>0</v>
      </c>
      <c r="H181" s="38">
        <f>[6]List1!K173</f>
        <v>0</v>
      </c>
      <c r="I181" s="397">
        <f>[6]List1!L173</f>
        <v>0</v>
      </c>
      <c r="K181" s="61"/>
    </row>
    <row r="182" spans="1:11" s="51" customFormat="1" ht="12" customHeight="1">
      <c r="A182" s="47">
        <f>[6]List1!A174</f>
        <v>0</v>
      </c>
      <c r="B182" s="397" t="str">
        <f>IFERROR(IF(VLOOKUP($A182,Osnova!$A:$E,1)=$A182,VLOOKUP($A182,Osnova!$A:$E,$E$10)),"")</f>
        <v/>
      </c>
      <c r="C182" s="60" t="e">
        <f>IF(VLOOKUP($A182,Osnova!$A:$C,1)=$A182,VLOOKUP($A182,Osnova!$A:$F,4),0)</f>
        <v>#N/A</v>
      </c>
      <c r="D182" s="38">
        <f t="shared" si="4"/>
        <v>0</v>
      </c>
      <c r="E182" s="50"/>
      <c r="F182" s="407">
        <f t="shared" si="5"/>
        <v>0</v>
      </c>
      <c r="G182" s="38">
        <f>[6]List1!J174</f>
        <v>0</v>
      </c>
      <c r="H182" s="38">
        <f>[6]List1!K174</f>
        <v>0</v>
      </c>
      <c r="I182" s="397">
        <f>[6]List1!L174</f>
        <v>0</v>
      </c>
      <c r="K182" s="61"/>
    </row>
    <row r="183" spans="1:11" s="51" customFormat="1" ht="12" customHeight="1">
      <c r="A183" s="47">
        <f>[6]List1!A175</f>
        <v>0</v>
      </c>
      <c r="B183" s="397" t="str">
        <f>IFERROR(IF(VLOOKUP($A183,Osnova!$A:$E,1)=$A183,VLOOKUP($A183,Osnova!$A:$E,$E$10)),"")</f>
        <v/>
      </c>
      <c r="C183" s="60" t="e">
        <f>IF(VLOOKUP($A183,Osnova!$A:$C,1)=$A183,VLOOKUP($A183,Osnova!$A:$F,4),0)</f>
        <v>#N/A</v>
      </c>
      <c r="D183" s="38">
        <f t="shared" si="4"/>
        <v>0</v>
      </c>
      <c r="E183" s="50"/>
      <c r="F183" s="407">
        <f t="shared" si="5"/>
        <v>0</v>
      </c>
      <c r="G183" s="38">
        <f>[6]List1!J175</f>
        <v>0</v>
      </c>
      <c r="H183" s="38">
        <f>[6]List1!K175</f>
        <v>0</v>
      </c>
      <c r="I183" s="397">
        <f>[6]List1!L175</f>
        <v>0</v>
      </c>
      <c r="K183" s="61"/>
    </row>
    <row r="184" spans="1:11" s="51" customFormat="1" ht="12" customHeight="1">
      <c r="A184" s="47">
        <f>[6]List1!A176</f>
        <v>0</v>
      </c>
      <c r="B184" s="397" t="str">
        <f>IFERROR(IF(VLOOKUP($A184,Osnova!$A:$E,1)=$A184,VLOOKUP($A184,Osnova!$A:$E,$E$10)),"")</f>
        <v/>
      </c>
      <c r="C184" s="60" t="e">
        <f>IF(VLOOKUP($A184,Osnova!$A:$C,1)=$A184,VLOOKUP($A184,Osnova!$A:$F,4),0)</f>
        <v>#N/A</v>
      </c>
      <c r="D184" s="38">
        <f t="shared" si="4"/>
        <v>0</v>
      </c>
      <c r="E184" s="50"/>
      <c r="F184" s="407">
        <f t="shared" si="5"/>
        <v>0</v>
      </c>
      <c r="G184" s="38">
        <f>[6]List1!J176</f>
        <v>0</v>
      </c>
      <c r="H184" s="38">
        <f>[6]List1!K176</f>
        <v>0</v>
      </c>
      <c r="I184" s="397">
        <f>[6]List1!L176</f>
        <v>0</v>
      </c>
      <c r="K184" s="61"/>
    </row>
    <row r="185" spans="1:11" s="51" customFormat="1" ht="12" customHeight="1">
      <c r="A185" s="47">
        <f>[6]List1!A177</f>
        <v>0</v>
      </c>
      <c r="B185" s="397" t="str">
        <f>IFERROR(IF(VLOOKUP($A185,Osnova!$A:$E,1)=$A185,VLOOKUP($A185,Osnova!$A:$E,$E$10)),"")</f>
        <v/>
      </c>
      <c r="C185" s="60" t="e">
        <f>IF(VLOOKUP($A185,Osnova!$A:$C,1)=$A185,VLOOKUP($A185,Osnova!$A:$F,4),0)</f>
        <v>#N/A</v>
      </c>
      <c r="D185" s="38">
        <f t="shared" si="4"/>
        <v>0</v>
      </c>
      <c r="E185" s="50"/>
      <c r="F185" s="407">
        <f t="shared" si="5"/>
        <v>0</v>
      </c>
      <c r="G185" s="38">
        <f>[6]List1!J177</f>
        <v>0</v>
      </c>
      <c r="H185" s="38">
        <f>[6]List1!K177</f>
        <v>0</v>
      </c>
      <c r="I185" s="397">
        <f>[6]List1!L177</f>
        <v>0</v>
      </c>
      <c r="K185" s="61"/>
    </row>
    <row r="186" spans="1:11" s="51" customFormat="1" ht="12" customHeight="1">
      <c r="A186" s="47">
        <f>[6]List1!A178</f>
        <v>0</v>
      </c>
      <c r="B186" s="397" t="str">
        <f>IFERROR(IF(VLOOKUP($A186,Osnova!$A:$E,1)=$A186,VLOOKUP($A186,Osnova!$A:$E,$E$10)),"")</f>
        <v/>
      </c>
      <c r="C186" s="60" t="e">
        <f>IF(VLOOKUP($A186,Osnova!$A:$C,1)=$A186,VLOOKUP($A186,Osnova!$A:$F,4),0)</f>
        <v>#N/A</v>
      </c>
      <c r="D186" s="38">
        <f t="shared" si="4"/>
        <v>0</v>
      </c>
      <c r="E186" s="50"/>
      <c r="F186" s="407">
        <f t="shared" si="5"/>
        <v>0</v>
      </c>
      <c r="G186" s="38">
        <f>[6]List1!J178</f>
        <v>0</v>
      </c>
      <c r="H186" s="38">
        <f>[6]List1!K178</f>
        <v>0</v>
      </c>
      <c r="I186" s="397">
        <f>[6]List1!L178</f>
        <v>0</v>
      </c>
      <c r="K186" s="61"/>
    </row>
    <row r="187" spans="1:11" s="51" customFormat="1" ht="12" customHeight="1">
      <c r="A187" s="47">
        <f>[6]List1!A179</f>
        <v>0</v>
      </c>
      <c r="B187" s="397" t="str">
        <f>IFERROR(IF(VLOOKUP($A187,Osnova!$A:$E,1)=$A187,VLOOKUP($A187,Osnova!$A:$E,$E$10)),"")</f>
        <v/>
      </c>
      <c r="C187" s="60" t="e">
        <f>IF(VLOOKUP($A187,Osnova!$A:$C,1)=$A187,VLOOKUP($A187,Osnova!$A:$F,4),0)</f>
        <v>#N/A</v>
      </c>
      <c r="D187" s="38">
        <f t="shared" si="4"/>
        <v>0</v>
      </c>
      <c r="E187" s="50"/>
      <c r="F187" s="407">
        <f t="shared" si="5"/>
        <v>0</v>
      </c>
      <c r="G187" s="38">
        <f>[6]List1!J179</f>
        <v>0</v>
      </c>
      <c r="H187" s="38">
        <f>[6]List1!K179</f>
        <v>0</v>
      </c>
      <c r="I187" s="397">
        <f>[6]List1!L179</f>
        <v>0</v>
      </c>
      <c r="K187" s="61"/>
    </row>
    <row r="188" spans="1:11" s="51" customFormat="1" ht="12" customHeight="1">
      <c r="A188" s="47">
        <f>[6]List1!A180</f>
        <v>0</v>
      </c>
      <c r="B188" s="397" t="str">
        <f>IFERROR(IF(VLOOKUP($A188,Osnova!$A:$E,1)=$A188,VLOOKUP($A188,Osnova!$A:$E,$E$10)),"")</f>
        <v/>
      </c>
      <c r="C188" s="60" t="e">
        <f>IF(VLOOKUP($A188,Osnova!$A:$C,1)=$A188,VLOOKUP($A188,Osnova!$A:$F,4),0)</f>
        <v>#N/A</v>
      </c>
      <c r="D188" s="38">
        <f t="shared" si="4"/>
        <v>0</v>
      </c>
      <c r="E188" s="50"/>
      <c r="F188" s="407">
        <f t="shared" si="5"/>
        <v>0</v>
      </c>
      <c r="G188" s="38">
        <f>[6]List1!J180</f>
        <v>0</v>
      </c>
      <c r="H188" s="38">
        <f>[6]List1!K180</f>
        <v>0</v>
      </c>
      <c r="I188" s="397">
        <f>[6]List1!L180</f>
        <v>0</v>
      </c>
      <c r="K188" s="61"/>
    </row>
    <row r="189" spans="1:11" s="51" customFormat="1" ht="12" customHeight="1">
      <c r="A189" s="47">
        <f>[6]List1!A181</f>
        <v>0</v>
      </c>
      <c r="B189" s="397" t="str">
        <f>IFERROR(IF(VLOOKUP($A189,Osnova!$A:$E,1)=$A189,VLOOKUP($A189,Osnova!$A:$E,$E$10)),"")</f>
        <v/>
      </c>
      <c r="C189" s="60" t="e">
        <f>IF(VLOOKUP($A189,Osnova!$A:$C,1)=$A189,VLOOKUP($A189,Osnova!$A:$F,4),0)</f>
        <v>#N/A</v>
      </c>
      <c r="D189" s="38">
        <f t="shared" si="4"/>
        <v>0</v>
      </c>
      <c r="E189" s="50"/>
      <c r="F189" s="407">
        <f t="shared" si="5"/>
        <v>0</v>
      </c>
      <c r="G189" s="38">
        <f>[6]List1!J181</f>
        <v>0</v>
      </c>
      <c r="H189" s="38">
        <f>[6]List1!K181</f>
        <v>0</v>
      </c>
      <c r="I189" s="397">
        <f>[6]List1!L181</f>
        <v>0</v>
      </c>
      <c r="K189" s="61"/>
    </row>
    <row r="190" spans="1:11" s="51" customFormat="1" ht="12" customHeight="1">
      <c r="A190" s="47">
        <f>[6]List1!A182</f>
        <v>0</v>
      </c>
      <c r="B190" s="397" t="str">
        <f>IFERROR(IF(VLOOKUP($A190,Osnova!$A:$E,1)=$A190,VLOOKUP($A190,Osnova!$A:$E,$E$10)),"")</f>
        <v/>
      </c>
      <c r="C190" s="60" t="e">
        <f>IF(VLOOKUP($A190,Osnova!$A:$C,1)=$A190,VLOOKUP($A190,Osnova!$A:$F,4),0)</f>
        <v>#N/A</v>
      </c>
      <c r="D190" s="38">
        <f t="shared" si="4"/>
        <v>0</v>
      </c>
      <c r="E190" s="50"/>
      <c r="F190" s="407">
        <f t="shared" si="5"/>
        <v>0</v>
      </c>
      <c r="G190" s="38">
        <f>[6]List1!J182</f>
        <v>0</v>
      </c>
      <c r="H190" s="38">
        <f>[6]List1!K182</f>
        <v>0</v>
      </c>
      <c r="I190" s="397">
        <f>[6]List1!L182</f>
        <v>0</v>
      </c>
      <c r="K190" s="61"/>
    </row>
    <row r="191" spans="1:11" s="51" customFormat="1" ht="12" customHeight="1">
      <c r="A191" s="47">
        <f>[6]List1!A183</f>
        <v>0</v>
      </c>
      <c r="B191" s="397" t="str">
        <f>IFERROR(IF(VLOOKUP($A191,Osnova!$A:$E,1)=$A191,VLOOKUP($A191,Osnova!$A:$E,$E$10)),"")</f>
        <v/>
      </c>
      <c r="C191" s="60" t="e">
        <f>IF(VLOOKUP($A191,Osnova!$A:$C,1)=$A191,VLOOKUP($A191,Osnova!$A:$F,4),0)</f>
        <v>#N/A</v>
      </c>
      <c r="D191" s="38">
        <f t="shared" si="4"/>
        <v>0</v>
      </c>
      <c r="E191" s="50"/>
      <c r="F191" s="407">
        <f t="shared" si="5"/>
        <v>0</v>
      </c>
      <c r="G191" s="38">
        <f>[6]List1!J183</f>
        <v>0</v>
      </c>
      <c r="H191" s="38">
        <f>[6]List1!K183</f>
        <v>0</v>
      </c>
      <c r="I191" s="397">
        <f>[6]List1!L183</f>
        <v>0</v>
      </c>
      <c r="K191" s="61"/>
    </row>
    <row r="192" spans="1:11" s="51" customFormat="1" ht="12" customHeight="1">
      <c r="A192" s="47">
        <f>[6]List1!A184</f>
        <v>0</v>
      </c>
      <c r="B192" s="397" t="str">
        <f>IFERROR(IF(VLOOKUP($A192,Osnova!$A:$E,1)=$A192,VLOOKUP($A192,Osnova!$A:$E,$E$10)),"")</f>
        <v/>
      </c>
      <c r="C192" s="60" t="e">
        <f>IF(VLOOKUP($A192,Osnova!$A:$C,1)=$A192,VLOOKUP($A192,Osnova!$A:$F,4),0)</f>
        <v>#N/A</v>
      </c>
      <c r="D192" s="38">
        <f t="shared" si="4"/>
        <v>0</v>
      </c>
      <c r="E192" s="50"/>
      <c r="F192" s="407">
        <f t="shared" si="5"/>
        <v>0</v>
      </c>
      <c r="G192" s="38">
        <f>[6]List1!J184</f>
        <v>0</v>
      </c>
      <c r="H192" s="38">
        <f>[6]List1!K184</f>
        <v>0</v>
      </c>
      <c r="I192" s="397">
        <f>[6]List1!L184</f>
        <v>0</v>
      </c>
      <c r="K192" s="61"/>
    </row>
    <row r="193" spans="1:11" s="51" customFormat="1" ht="12" customHeight="1">
      <c r="A193" s="47">
        <f>[6]List1!A185</f>
        <v>0</v>
      </c>
      <c r="B193" s="397" t="str">
        <f>IFERROR(IF(VLOOKUP($A193,Osnova!$A:$E,1)=$A193,VLOOKUP($A193,Osnova!$A:$E,$E$10)),"")</f>
        <v/>
      </c>
      <c r="C193" s="60" t="e">
        <f>IF(VLOOKUP($A193,Osnova!$A:$C,1)=$A193,VLOOKUP($A193,Osnova!$A:$F,4),0)</f>
        <v>#N/A</v>
      </c>
      <c r="D193" s="38">
        <f t="shared" si="4"/>
        <v>0</v>
      </c>
      <c r="E193" s="50"/>
      <c r="F193" s="407">
        <f t="shared" si="5"/>
        <v>0</v>
      </c>
      <c r="G193" s="38">
        <f>[6]List1!J185</f>
        <v>0</v>
      </c>
      <c r="H193" s="38">
        <f>[6]List1!K185</f>
        <v>0</v>
      </c>
      <c r="I193" s="397">
        <f>[6]List1!L185</f>
        <v>0</v>
      </c>
      <c r="K193" s="61"/>
    </row>
    <row r="194" spans="1:11" s="51" customFormat="1" ht="12" customHeight="1">
      <c r="A194" s="47">
        <f>[6]List1!A186</f>
        <v>0</v>
      </c>
      <c r="B194" s="397" t="str">
        <f>IFERROR(IF(VLOOKUP($A194,Osnova!$A:$E,1)=$A194,VLOOKUP($A194,Osnova!$A:$E,$E$10)),"")</f>
        <v/>
      </c>
      <c r="C194" s="60" t="e">
        <f>IF(VLOOKUP($A194,Osnova!$A:$C,1)=$A194,VLOOKUP($A194,Osnova!$A:$F,4),0)</f>
        <v>#N/A</v>
      </c>
      <c r="D194" s="38">
        <f t="shared" si="4"/>
        <v>0</v>
      </c>
      <c r="E194" s="50"/>
      <c r="F194" s="407">
        <f t="shared" si="5"/>
        <v>0</v>
      </c>
      <c r="G194" s="38">
        <f>[6]List1!J186</f>
        <v>0</v>
      </c>
      <c r="H194" s="38">
        <f>[6]List1!K186</f>
        <v>0</v>
      </c>
      <c r="I194" s="397">
        <f>[6]List1!L186</f>
        <v>0</v>
      </c>
      <c r="K194" s="61"/>
    </row>
    <row r="195" spans="1:11" s="51" customFormat="1" ht="12" customHeight="1">
      <c r="A195" s="47">
        <f>[6]List1!A187</f>
        <v>0</v>
      </c>
      <c r="B195" s="397" t="str">
        <f>IFERROR(IF(VLOOKUP($A195,Osnova!$A:$E,1)=$A195,VLOOKUP($A195,Osnova!$A:$E,$E$10)),"")</f>
        <v/>
      </c>
      <c r="C195" s="60" t="e">
        <f>IF(VLOOKUP($A195,Osnova!$A:$C,1)=$A195,VLOOKUP($A195,Osnova!$A:$F,4),0)</f>
        <v>#N/A</v>
      </c>
      <c r="D195" s="38">
        <f t="shared" si="4"/>
        <v>0</v>
      </c>
      <c r="E195" s="50"/>
      <c r="F195" s="407">
        <f t="shared" si="5"/>
        <v>0</v>
      </c>
      <c r="G195" s="38">
        <f>[6]List1!J187</f>
        <v>0</v>
      </c>
      <c r="H195" s="38">
        <f>[6]List1!K187</f>
        <v>0</v>
      </c>
      <c r="I195" s="397">
        <f>[6]List1!L187</f>
        <v>0</v>
      </c>
      <c r="K195" s="61"/>
    </row>
    <row r="196" spans="1:11" s="51" customFormat="1" ht="12" customHeight="1">
      <c r="A196" s="47">
        <f>[6]List1!A188</f>
        <v>0</v>
      </c>
      <c r="B196" s="397" t="str">
        <f>IFERROR(IF(VLOOKUP($A196,Osnova!$A:$E,1)=$A196,VLOOKUP($A196,Osnova!$A:$E,$E$10)),"")</f>
        <v/>
      </c>
      <c r="C196" s="60" t="e">
        <f>IF(VLOOKUP($A196,Osnova!$A:$C,1)=$A196,VLOOKUP($A196,Osnova!$A:$F,4),0)</f>
        <v>#N/A</v>
      </c>
      <c r="D196" s="38">
        <f t="shared" si="4"/>
        <v>0</v>
      </c>
      <c r="E196" s="50"/>
      <c r="F196" s="407">
        <f t="shared" si="5"/>
        <v>0</v>
      </c>
      <c r="G196" s="38">
        <f>[6]List1!J188</f>
        <v>0</v>
      </c>
      <c r="H196" s="38">
        <f>[6]List1!K188</f>
        <v>0</v>
      </c>
      <c r="I196" s="397">
        <f>[6]List1!L188</f>
        <v>0</v>
      </c>
      <c r="K196" s="61"/>
    </row>
    <row r="197" spans="1:11" s="51" customFormat="1" ht="12" customHeight="1">
      <c r="A197" s="47">
        <f>[6]List1!A189</f>
        <v>0</v>
      </c>
      <c r="B197" s="397" t="str">
        <f>IFERROR(IF(VLOOKUP($A197,Osnova!$A:$E,1)=$A197,VLOOKUP($A197,Osnova!$A:$E,$E$10)),"")</f>
        <v/>
      </c>
      <c r="C197" s="60" t="e">
        <f>IF(VLOOKUP($A197,Osnova!$A:$C,1)=$A197,VLOOKUP($A197,Osnova!$A:$F,4),0)</f>
        <v>#N/A</v>
      </c>
      <c r="D197" s="38">
        <f t="shared" si="4"/>
        <v>0</v>
      </c>
      <c r="E197" s="50"/>
      <c r="F197" s="407">
        <f t="shared" si="5"/>
        <v>0</v>
      </c>
      <c r="G197" s="38">
        <f>[6]List1!J189</f>
        <v>0</v>
      </c>
      <c r="H197" s="38">
        <f>[6]List1!K189</f>
        <v>0</v>
      </c>
      <c r="I197" s="397">
        <f>[6]List1!L189</f>
        <v>0</v>
      </c>
      <c r="K197" s="61"/>
    </row>
    <row r="198" spans="1:11" s="51" customFormat="1" ht="12" customHeight="1">
      <c r="A198" s="47">
        <f>[6]List1!A190</f>
        <v>0</v>
      </c>
      <c r="B198" s="397" t="str">
        <f>IFERROR(IF(VLOOKUP($A198,Osnova!$A:$E,1)=$A198,VLOOKUP($A198,Osnova!$A:$E,$E$10)),"")</f>
        <v/>
      </c>
      <c r="C198" s="65" t="e">
        <f>IF(VLOOKUP($A198,Osnova!$A:$C,1)=$A198,VLOOKUP($A198,Osnova!$A:$F,4),0)</f>
        <v>#N/A</v>
      </c>
      <c r="D198" s="38">
        <f t="shared" si="4"/>
        <v>0</v>
      </c>
      <c r="E198" s="50"/>
      <c r="F198" s="407">
        <f t="shared" si="5"/>
        <v>0</v>
      </c>
      <c r="G198" s="38">
        <f>[6]List1!J190</f>
        <v>0</v>
      </c>
      <c r="H198" s="38">
        <f>[6]List1!K190</f>
        <v>0</v>
      </c>
      <c r="I198" s="397">
        <f>[6]List1!L190</f>
        <v>0</v>
      </c>
      <c r="K198" s="61"/>
    </row>
    <row r="199" spans="1:11" s="51" customFormat="1" ht="12" customHeight="1">
      <c r="A199" s="47">
        <f>[6]List1!A191</f>
        <v>0</v>
      </c>
      <c r="B199" s="397" t="str">
        <f>IFERROR(IF(VLOOKUP($A199,Osnova!$A:$E,1)=$A199,VLOOKUP($A199,Osnova!$A:$E,$E$10)),"")</f>
        <v/>
      </c>
      <c r="C199" s="65" t="e">
        <f>IF(VLOOKUP($A199,Osnova!$A:$C,1)=$A199,VLOOKUP($A199,Osnova!$A:$F,4),0)</f>
        <v>#N/A</v>
      </c>
      <c r="D199" s="38">
        <f t="shared" si="4"/>
        <v>0</v>
      </c>
      <c r="E199" s="50"/>
      <c r="F199" s="407">
        <f t="shared" si="5"/>
        <v>0</v>
      </c>
      <c r="G199" s="38">
        <f>[6]List1!J191</f>
        <v>0</v>
      </c>
      <c r="H199" s="38">
        <f>[6]List1!K191</f>
        <v>0</v>
      </c>
      <c r="I199" s="397">
        <f>[6]List1!L191</f>
        <v>0</v>
      </c>
      <c r="K199" s="61"/>
    </row>
    <row r="200" spans="1:11" s="51" customFormat="1" ht="12" customHeight="1">
      <c r="A200" s="47">
        <f>[6]List1!A192</f>
        <v>0</v>
      </c>
      <c r="B200" s="397" t="str">
        <f>IFERROR(IF(VLOOKUP($A200,Osnova!$A:$E,1)=$A200,VLOOKUP($A200,Osnova!$A:$E,$E$10)),"")</f>
        <v/>
      </c>
      <c r="C200" s="65" t="e">
        <f>IF(VLOOKUP($A200,Osnova!$A:$C,1)=$A200,VLOOKUP($A200,Osnova!$A:$F,4),0)</f>
        <v>#N/A</v>
      </c>
      <c r="D200" s="38">
        <f t="shared" si="4"/>
        <v>0</v>
      </c>
      <c r="E200" s="50"/>
      <c r="F200" s="407">
        <f t="shared" si="5"/>
        <v>0</v>
      </c>
      <c r="G200" s="38">
        <f>[6]List1!J192</f>
        <v>0</v>
      </c>
      <c r="H200" s="38">
        <f>[6]List1!K192</f>
        <v>0</v>
      </c>
      <c r="I200" s="397">
        <f>[6]List1!L192</f>
        <v>0</v>
      </c>
      <c r="K200" s="61"/>
    </row>
    <row r="201" spans="1:11" s="51" customFormat="1" ht="12" customHeight="1">
      <c r="A201" s="47">
        <f>[6]List1!A193</f>
        <v>0</v>
      </c>
      <c r="B201" s="397" t="str">
        <f>IFERROR(IF(VLOOKUP($A201,Osnova!$A:$E,1)=$A201,VLOOKUP($A201,Osnova!$A:$E,$E$10)),"")</f>
        <v/>
      </c>
      <c r="C201" s="65" t="e">
        <f>IF(VLOOKUP($A201,Osnova!$A:$C,1)=$A201,VLOOKUP($A201,Osnova!$A:$F,4),0)</f>
        <v>#N/A</v>
      </c>
      <c r="D201" s="38">
        <f t="shared" si="4"/>
        <v>0</v>
      </c>
      <c r="E201" s="50"/>
      <c r="F201" s="407">
        <f t="shared" si="5"/>
        <v>0</v>
      </c>
      <c r="G201" s="38">
        <f>[6]List1!J193</f>
        <v>0</v>
      </c>
      <c r="H201" s="38">
        <f>[6]List1!K193</f>
        <v>0</v>
      </c>
      <c r="I201" s="397">
        <f>[6]List1!L193</f>
        <v>0</v>
      </c>
      <c r="K201" s="61"/>
    </row>
    <row r="202" spans="1:11" s="51" customFormat="1" ht="12" customHeight="1">
      <c r="A202" s="47">
        <f>[6]List1!A194</f>
        <v>0</v>
      </c>
      <c r="B202" s="397" t="str">
        <f>IFERROR(IF(VLOOKUP($A202,Osnova!$A:$E,1)=$A202,VLOOKUP($A202,Osnova!$A:$E,$E$10)),"")</f>
        <v/>
      </c>
      <c r="C202" s="65" t="e">
        <f>IF(VLOOKUP($A202,Osnova!$A:$C,1)=$A202,VLOOKUP($A202,Osnova!$A:$F,4),0)</f>
        <v>#N/A</v>
      </c>
      <c r="D202" s="38">
        <f t="shared" si="4"/>
        <v>0</v>
      </c>
      <c r="E202" s="50"/>
      <c r="F202" s="407">
        <f t="shared" si="5"/>
        <v>0</v>
      </c>
      <c r="G202" s="38">
        <f>[6]List1!J194</f>
        <v>0</v>
      </c>
      <c r="H202" s="38">
        <f>[6]List1!K194</f>
        <v>0</v>
      </c>
      <c r="I202" s="397">
        <f>[6]List1!L194</f>
        <v>0</v>
      </c>
      <c r="K202" s="61"/>
    </row>
    <row r="203" spans="1:11" s="51" customFormat="1" ht="12" customHeight="1">
      <c r="A203" s="47">
        <f>[6]List1!A195</f>
        <v>0</v>
      </c>
      <c r="B203" s="397" t="str">
        <f>IFERROR(IF(VLOOKUP($A203,Osnova!$A:$E,1)=$A203,VLOOKUP($A203,Osnova!$A:$E,$E$10)),"")</f>
        <v/>
      </c>
      <c r="C203" s="65" t="e">
        <f>IF(VLOOKUP($A203,Osnova!$A:$C,1)=$A203,VLOOKUP($A203,Osnova!$A:$F,4),0)</f>
        <v>#N/A</v>
      </c>
      <c r="D203" s="38">
        <f t="shared" si="4"/>
        <v>0</v>
      </c>
      <c r="E203" s="50"/>
      <c r="F203" s="407">
        <f t="shared" si="5"/>
        <v>0</v>
      </c>
      <c r="G203" s="38">
        <f>[6]List1!J195</f>
        <v>0</v>
      </c>
      <c r="H203" s="38">
        <f>[6]List1!K195</f>
        <v>0</v>
      </c>
      <c r="I203" s="397">
        <f>[6]List1!L195</f>
        <v>0</v>
      </c>
      <c r="K203" s="61"/>
    </row>
    <row r="204" spans="1:11" s="51" customFormat="1" ht="12" customHeight="1">
      <c r="A204" s="47">
        <f>[6]List1!A196</f>
        <v>0</v>
      </c>
      <c r="B204" s="397" t="str">
        <f>IFERROR(IF(VLOOKUP($A204,Osnova!$A:$E,1)=$A204,VLOOKUP($A204,Osnova!$A:$E,$E$10)),"")</f>
        <v/>
      </c>
      <c r="C204" s="65" t="e">
        <f>IF(VLOOKUP($A204,Osnova!$A:$C,1)=$A204,VLOOKUP($A204,Osnova!$A:$F,4),0)</f>
        <v>#N/A</v>
      </c>
      <c r="D204" s="38">
        <f t="shared" si="4"/>
        <v>0</v>
      </c>
      <c r="E204" s="50"/>
      <c r="F204" s="407">
        <f t="shared" si="5"/>
        <v>0</v>
      </c>
      <c r="G204" s="38">
        <f>[6]List1!J196</f>
        <v>0</v>
      </c>
      <c r="H204" s="38">
        <f>[6]List1!K196</f>
        <v>0</v>
      </c>
      <c r="I204" s="397">
        <f>[6]List1!L196</f>
        <v>0</v>
      </c>
      <c r="K204" s="61"/>
    </row>
    <row r="205" spans="1:11" s="51" customFormat="1" ht="12" customHeight="1">
      <c r="A205" s="47">
        <f>[6]List1!A197</f>
        <v>0</v>
      </c>
      <c r="B205" s="397" t="str">
        <f>IFERROR(IF(VLOOKUP($A205,Osnova!$A:$E,1)=$A205,VLOOKUP($A205,Osnova!$A:$E,$E$10)),"")</f>
        <v/>
      </c>
      <c r="C205" s="65" t="e">
        <f>IF(VLOOKUP($A205,Osnova!$A:$C,1)=$A205,VLOOKUP($A205,Osnova!$A:$F,4),0)</f>
        <v>#N/A</v>
      </c>
      <c r="D205" s="38">
        <f t="shared" si="4"/>
        <v>0</v>
      </c>
      <c r="E205" s="50"/>
      <c r="F205" s="407">
        <f t="shared" si="5"/>
        <v>0</v>
      </c>
      <c r="G205" s="38">
        <f>[6]List1!J197</f>
        <v>0</v>
      </c>
      <c r="H205" s="38">
        <f>[6]List1!K197</f>
        <v>0</v>
      </c>
      <c r="I205" s="397">
        <f>[6]List1!L197</f>
        <v>0</v>
      </c>
      <c r="K205" s="61"/>
    </row>
    <row r="206" spans="1:11" s="51" customFormat="1" ht="12" customHeight="1">
      <c r="A206" s="47">
        <f>[6]List1!A198</f>
        <v>0</v>
      </c>
      <c r="B206" s="397" t="str">
        <f>IFERROR(IF(VLOOKUP($A206,Osnova!$A:$E,1)=$A206,VLOOKUP($A206,Osnova!$A:$E,$E$10)),"")</f>
        <v/>
      </c>
      <c r="C206" s="65" t="e">
        <f>IF(VLOOKUP($A206,Osnova!$A:$C,1)=$A206,VLOOKUP($A206,Osnova!$A:$F,4),0)</f>
        <v>#N/A</v>
      </c>
      <c r="D206" s="38">
        <f t="shared" ref="D206:D213" si="6">SUM(I206+H206-G206)</f>
        <v>0</v>
      </c>
      <c r="E206" s="50"/>
      <c r="F206" s="407">
        <f t="shared" si="5"/>
        <v>0</v>
      </c>
      <c r="G206" s="38">
        <f>[6]List1!J198</f>
        <v>0</v>
      </c>
      <c r="H206" s="38">
        <f>[6]List1!K198</f>
        <v>0</v>
      </c>
      <c r="I206" s="397">
        <f>[6]List1!L198</f>
        <v>0</v>
      </c>
      <c r="K206" s="61"/>
    </row>
    <row r="207" spans="1:11" s="51" customFormat="1" ht="12" customHeight="1">
      <c r="A207" s="47">
        <f>[6]List1!A199</f>
        <v>0</v>
      </c>
      <c r="B207" s="397" t="str">
        <f>IFERROR(IF(VLOOKUP($A207,Osnova!$A:$E,1)=$A207,VLOOKUP($A207,Osnova!$A:$E,$E$10)),"")</f>
        <v/>
      </c>
      <c r="C207" s="65" t="e">
        <f>IF(VLOOKUP($A207,Osnova!$A:$C,1)=$A207,VLOOKUP($A207,Osnova!$A:$F,4),0)</f>
        <v>#N/A</v>
      </c>
      <c r="D207" s="38">
        <f t="shared" si="6"/>
        <v>0</v>
      </c>
      <c r="E207" s="50"/>
      <c r="F207" s="407">
        <f t="shared" si="5"/>
        <v>0</v>
      </c>
      <c r="G207" s="38">
        <f>[6]List1!J199</f>
        <v>0</v>
      </c>
      <c r="H207" s="38">
        <f>[6]List1!K199</f>
        <v>0</v>
      </c>
      <c r="I207" s="397">
        <f>[6]List1!L199</f>
        <v>0</v>
      </c>
      <c r="K207" s="61"/>
    </row>
    <row r="208" spans="1:11" s="51" customFormat="1" ht="12" customHeight="1">
      <c r="A208" s="47">
        <f>[6]List1!A200</f>
        <v>0</v>
      </c>
      <c r="B208" s="397" t="str">
        <f>IFERROR(IF(VLOOKUP($A208,Osnova!$A:$E,1)=$A208,VLOOKUP($A208,Osnova!$A:$E,$E$10)),"")</f>
        <v/>
      </c>
      <c r="C208" s="65" t="e">
        <f>IF(VLOOKUP($A208,Osnova!$A:$C,1)=$A208,VLOOKUP($A208,Osnova!$A:$F,4),0)</f>
        <v>#N/A</v>
      </c>
      <c r="D208" s="38">
        <f t="shared" si="6"/>
        <v>0</v>
      </c>
      <c r="E208" s="50"/>
      <c r="F208" s="407">
        <f t="shared" si="5"/>
        <v>0</v>
      </c>
      <c r="G208" s="38">
        <f>[6]List1!J200</f>
        <v>0</v>
      </c>
      <c r="H208" s="38">
        <f>[6]List1!K200</f>
        <v>0</v>
      </c>
      <c r="I208" s="397">
        <f>[6]List1!L200</f>
        <v>0</v>
      </c>
      <c r="K208" s="61"/>
    </row>
    <row r="209" spans="1:11" s="51" customFormat="1" ht="12" customHeight="1">
      <c r="A209" s="47">
        <f>[6]List1!A201</f>
        <v>0</v>
      </c>
      <c r="B209" s="397" t="str">
        <f>IFERROR(IF(VLOOKUP($A209,Osnova!$A:$E,1)=$A209,VLOOKUP($A209,Osnova!$A:$E,$E$10)),"")</f>
        <v/>
      </c>
      <c r="C209" s="65" t="e">
        <f>IF(VLOOKUP($A209,Osnova!$A:$C,1)=$A209,VLOOKUP($A209,Osnova!$A:$F,4),0)</f>
        <v>#N/A</v>
      </c>
      <c r="D209" s="38">
        <f t="shared" si="6"/>
        <v>0</v>
      </c>
      <c r="E209" s="50"/>
      <c r="F209" s="407">
        <f t="shared" si="5"/>
        <v>0</v>
      </c>
      <c r="G209" s="38">
        <f>[6]List1!J201</f>
        <v>0</v>
      </c>
      <c r="H209" s="38">
        <f>[6]List1!K201</f>
        <v>0</v>
      </c>
      <c r="I209" s="397">
        <f>[6]List1!L201</f>
        <v>0</v>
      </c>
      <c r="K209" s="61"/>
    </row>
    <row r="210" spans="1:11" s="51" customFormat="1" ht="12" customHeight="1">
      <c r="A210" s="47">
        <f>[6]List1!A202</f>
        <v>0</v>
      </c>
      <c r="B210" s="397" t="str">
        <f>IFERROR(IF(VLOOKUP($A210,Osnova!$A:$E,1)=$A210,VLOOKUP($A210,Osnova!$A:$E,$E$10)),"")</f>
        <v/>
      </c>
      <c r="C210" s="65" t="e">
        <f>IF(VLOOKUP($A210,Osnova!$A:$C,1)=$A210,VLOOKUP($A210,Osnova!$A:$F,4),0)</f>
        <v>#N/A</v>
      </c>
      <c r="D210" s="38">
        <f t="shared" si="6"/>
        <v>0</v>
      </c>
      <c r="E210" s="50"/>
      <c r="F210" s="407">
        <f t="shared" si="5"/>
        <v>0</v>
      </c>
      <c r="G210" s="38">
        <f>[6]List1!J202</f>
        <v>0</v>
      </c>
      <c r="H210" s="38">
        <f>[6]List1!K202</f>
        <v>0</v>
      </c>
      <c r="I210" s="397">
        <f>[6]List1!L202</f>
        <v>0</v>
      </c>
      <c r="K210" s="61"/>
    </row>
    <row r="211" spans="1:11" s="51" customFormat="1" ht="12" customHeight="1">
      <c r="A211" s="47">
        <f>[6]List1!A203</f>
        <v>0</v>
      </c>
      <c r="B211" s="397" t="str">
        <f>IFERROR(IF(VLOOKUP($A211,Osnova!$A:$E,1)=$A211,VLOOKUP($A211,Osnova!$A:$E,$E$10)),"")</f>
        <v/>
      </c>
      <c r="C211" s="65" t="e">
        <f>IF(VLOOKUP($A211,Osnova!$A:$C,1)=$A211,VLOOKUP($A211,Osnova!$A:$F,4),0)</f>
        <v>#N/A</v>
      </c>
      <c r="D211" s="38">
        <f t="shared" si="6"/>
        <v>0</v>
      </c>
      <c r="E211" s="50"/>
      <c r="F211" s="407">
        <f t="shared" si="5"/>
        <v>0</v>
      </c>
      <c r="G211" s="38">
        <f>[6]List1!J203</f>
        <v>0</v>
      </c>
      <c r="H211" s="38">
        <f>[6]List1!K203</f>
        <v>0</v>
      </c>
      <c r="I211" s="397">
        <f>[6]List1!L203</f>
        <v>0</v>
      </c>
      <c r="K211" s="61"/>
    </row>
    <row r="212" spans="1:11" s="51" customFormat="1" ht="12" customHeight="1">
      <c r="A212" s="47">
        <f>[6]List1!A204</f>
        <v>0</v>
      </c>
      <c r="B212" s="397" t="str">
        <f>IFERROR(IF(VLOOKUP($A212,Osnova!$A:$E,1)=$A212,VLOOKUP($A212,Osnova!$A:$E,$E$10)),"")</f>
        <v/>
      </c>
      <c r="C212" s="65" t="e">
        <f>IF(VLOOKUP($A212,Osnova!$A:$C,1)=$A212,VLOOKUP($A212,Osnova!$A:$F,4),0)</f>
        <v>#N/A</v>
      </c>
      <c r="D212" s="38">
        <f t="shared" si="6"/>
        <v>0</v>
      </c>
      <c r="E212" s="50"/>
      <c r="F212" s="407">
        <f t="shared" si="5"/>
        <v>0</v>
      </c>
      <c r="G212" s="38">
        <f>[6]List1!J204</f>
        <v>0</v>
      </c>
      <c r="H212" s="38">
        <f>[6]List1!K204</f>
        <v>0</v>
      </c>
      <c r="I212" s="397">
        <f>[6]List1!L204</f>
        <v>0</v>
      </c>
      <c r="K212" s="61"/>
    </row>
    <row r="213" spans="1:11" s="51" customFormat="1" ht="12" customHeight="1">
      <c r="A213" s="47">
        <f>[6]List1!A205</f>
        <v>0</v>
      </c>
      <c r="B213" s="397" t="str">
        <f>IFERROR(IF(VLOOKUP($A213,Osnova!$A:$E,1)=$A213,VLOOKUP($A213,Osnova!$A:$E,$E$10)),"")</f>
        <v/>
      </c>
      <c r="C213" s="65" t="e">
        <f>IF(VLOOKUP($A213,Osnova!$A:$C,1)=$A213,VLOOKUP($A213,Osnova!$A:$F,4),0)</f>
        <v>#N/A</v>
      </c>
      <c r="D213" s="38">
        <f t="shared" si="6"/>
        <v>0</v>
      </c>
      <c r="E213" s="50"/>
      <c r="F213" s="407">
        <f t="shared" ref="F213:F276" si="7">SUM(D213-E213)</f>
        <v>0</v>
      </c>
      <c r="G213" s="38">
        <f>[6]List1!J205</f>
        <v>0</v>
      </c>
      <c r="H213" s="38">
        <f>[6]List1!K205</f>
        <v>0</v>
      </c>
      <c r="I213" s="397">
        <f>[6]List1!L205</f>
        <v>0</v>
      </c>
      <c r="K213" s="61"/>
    </row>
    <row r="214" spans="1:11" s="51" customFormat="1" ht="12" customHeight="1">
      <c r="A214" s="47"/>
      <c r="B214" s="397" t="str">
        <f>IFERROR(IF(VLOOKUP($A214,Osnova!$A:$E,1)=$A214,VLOOKUP($A214,Osnova!$A:$E,$E$10)),"")</f>
        <v/>
      </c>
      <c r="C214" s="65" t="e">
        <f>IF(VLOOKUP($A214,Osnova!$A:$C,1)=$A214,VLOOKUP($A214,Osnova!$A:$F,4),0)</f>
        <v>#N/A</v>
      </c>
      <c r="D214" s="38"/>
      <c r="E214" s="50"/>
      <c r="F214" s="407">
        <f t="shared" si="7"/>
        <v>0</v>
      </c>
      <c r="G214" s="38"/>
      <c r="H214" s="38"/>
      <c r="I214" s="397">
        <f t="shared" ref="I214:I251" si="8">SUM(F214+G214-H214)</f>
        <v>0</v>
      </c>
      <c r="K214" s="61"/>
    </row>
    <row r="215" spans="1:11" s="51" customFormat="1" ht="12" customHeight="1">
      <c r="A215" s="47"/>
      <c r="B215" s="397" t="str">
        <f>IFERROR(IF(VLOOKUP($A215,Osnova!$A:$E,1)=$A215,VLOOKUP($A215,Osnova!$A:$E,$E$10)),"")</f>
        <v/>
      </c>
      <c r="C215" s="65" t="e">
        <f>IF(VLOOKUP($A215,Osnova!$A:$C,1)=$A215,VLOOKUP($A215,Osnova!$A:$F,4),0)</f>
        <v>#N/A</v>
      </c>
      <c r="D215" s="38"/>
      <c r="E215" s="50"/>
      <c r="F215" s="407">
        <f t="shared" si="7"/>
        <v>0</v>
      </c>
      <c r="G215" s="38"/>
      <c r="H215" s="38"/>
      <c r="I215" s="397">
        <f t="shared" si="8"/>
        <v>0</v>
      </c>
      <c r="K215" s="61"/>
    </row>
    <row r="216" spans="1:11" s="51" customFormat="1" ht="12" customHeight="1">
      <c r="A216" s="47"/>
      <c r="B216" s="397" t="str">
        <f>IFERROR(IF(VLOOKUP($A216,Osnova!$A:$E,1)=$A216,VLOOKUP($A216,Osnova!$A:$E,$E$10)),"")</f>
        <v/>
      </c>
      <c r="C216" s="65" t="e">
        <f>IF(VLOOKUP($A216,Osnova!$A:$C,1)=$A216,VLOOKUP($A216,Osnova!$A:$F,4),0)</f>
        <v>#N/A</v>
      </c>
      <c r="D216" s="38"/>
      <c r="E216" s="50"/>
      <c r="F216" s="407">
        <f t="shared" si="7"/>
        <v>0</v>
      </c>
      <c r="G216" s="38"/>
      <c r="H216" s="38"/>
      <c r="I216" s="397">
        <f t="shared" si="8"/>
        <v>0</v>
      </c>
      <c r="K216" s="61"/>
    </row>
    <row r="217" spans="1:11" s="51" customFormat="1" ht="12" customHeight="1">
      <c r="A217" s="47"/>
      <c r="B217" s="397" t="str">
        <f>IFERROR(IF(VLOOKUP($A217,Osnova!$A:$E,1)=$A217,VLOOKUP($A217,Osnova!$A:$E,$E$10)),"")</f>
        <v/>
      </c>
      <c r="C217" s="65" t="e">
        <f>IF(VLOOKUP($A217,Osnova!$A:$C,1)=$A217,VLOOKUP($A217,Osnova!$A:$F,4),0)</f>
        <v>#N/A</v>
      </c>
      <c r="D217" s="38"/>
      <c r="E217" s="50"/>
      <c r="F217" s="407">
        <f t="shared" si="7"/>
        <v>0</v>
      </c>
      <c r="G217" s="38"/>
      <c r="H217" s="38"/>
      <c r="I217" s="397">
        <f t="shared" si="8"/>
        <v>0</v>
      </c>
      <c r="K217" s="61"/>
    </row>
    <row r="218" spans="1:11" s="51" customFormat="1" ht="12" customHeight="1">
      <c r="A218" s="47"/>
      <c r="B218" s="397" t="str">
        <f>IFERROR(IF(VLOOKUP($A218,Osnova!$A:$E,1)=$A218,VLOOKUP($A218,Osnova!$A:$E,$E$10)),"")</f>
        <v/>
      </c>
      <c r="C218" s="65" t="e">
        <f>IF(VLOOKUP($A218,Osnova!$A:$C,1)=$A218,VLOOKUP($A218,Osnova!$A:$F,4),0)</f>
        <v>#N/A</v>
      </c>
      <c r="D218" s="38"/>
      <c r="E218" s="50"/>
      <c r="F218" s="407">
        <f t="shared" si="7"/>
        <v>0</v>
      </c>
      <c r="G218" s="38"/>
      <c r="H218" s="38"/>
      <c r="I218" s="397">
        <f t="shared" si="8"/>
        <v>0</v>
      </c>
      <c r="K218" s="61"/>
    </row>
    <row r="219" spans="1:11" s="51" customFormat="1" ht="12" customHeight="1">
      <c r="A219" s="47"/>
      <c r="B219" s="397" t="str">
        <f>IFERROR(IF(VLOOKUP($A219,Osnova!$A:$E,1)=$A219,VLOOKUP($A219,Osnova!$A:$E,$E$10)),"")</f>
        <v/>
      </c>
      <c r="C219" s="65" t="e">
        <f>IF(VLOOKUP($A219,Osnova!$A:$C,1)=$A219,VLOOKUP($A219,Osnova!$A:$F,4),0)</f>
        <v>#N/A</v>
      </c>
      <c r="D219" s="38"/>
      <c r="E219" s="50"/>
      <c r="F219" s="407">
        <f t="shared" si="7"/>
        <v>0</v>
      </c>
      <c r="G219" s="38"/>
      <c r="H219" s="38"/>
      <c r="I219" s="397">
        <f t="shared" si="8"/>
        <v>0</v>
      </c>
      <c r="K219" s="61"/>
    </row>
    <row r="220" spans="1:11" s="51" customFormat="1" ht="12" customHeight="1">
      <c r="A220" s="47"/>
      <c r="B220" s="397" t="str">
        <f>IFERROR(IF(VLOOKUP($A220,Osnova!$A:$E,1)=$A220,VLOOKUP($A220,Osnova!$A:$E,$E$10)),"")</f>
        <v/>
      </c>
      <c r="C220" s="65" t="e">
        <f>IF(VLOOKUP($A220,Osnova!$A:$C,1)=$A220,VLOOKUP($A220,Osnova!$A:$F,4),0)</f>
        <v>#N/A</v>
      </c>
      <c r="D220" s="38"/>
      <c r="E220" s="50"/>
      <c r="F220" s="407">
        <f t="shared" si="7"/>
        <v>0</v>
      </c>
      <c r="G220" s="38"/>
      <c r="H220" s="38"/>
      <c r="I220" s="397">
        <f t="shared" si="8"/>
        <v>0</v>
      </c>
      <c r="K220" s="61"/>
    </row>
    <row r="221" spans="1:11" s="51" customFormat="1" ht="12" customHeight="1">
      <c r="A221" s="47"/>
      <c r="B221" s="397" t="str">
        <f>IFERROR(IF(VLOOKUP($A221,Osnova!$A:$E,1)=$A221,VLOOKUP($A221,Osnova!$A:$E,$E$10)),"")</f>
        <v/>
      </c>
      <c r="C221" s="65" t="e">
        <f>IF(VLOOKUP($A221,Osnova!$A:$C,1)=$A221,VLOOKUP($A221,Osnova!$A:$F,4),0)</f>
        <v>#N/A</v>
      </c>
      <c r="D221" s="38"/>
      <c r="E221" s="50"/>
      <c r="F221" s="407">
        <f t="shared" si="7"/>
        <v>0</v>
      </c>
      <c r="G221" s="38"/>
      <c r="H221" s="38"/>
      <c r="I221" s="397">
        <f t="shared" si="8"/>
        <v>0</v>
      </c>
      <c r="K221" s="61"/>
    </row>
    <row r="222" spans="1:11" s="51" customFormat="1" ht="12" customHeight="1">
      <c r="A222" s="47"/>
      <c r="B222" s="397" t="str">
        <f>IFERROR(IF(VLOOKUP($A222,Osnova!$A:$E,1)=$A222,VLOOKUP($A222,Osnova!$A:$E,$E$10)),"")</f>
        <v/>
      </c>
      <c r="C222" s="65" t="e">
        <f>IF(VLOOKUP($A222,Osnova!$A:$C,1)=$A222,VLOOKUP($A222,Osnova!$A:$F,4),0)</f>
        <v>#N/A</v>
      </c>
      <c r="D222" s="38"/>
      <c r="E222" s="50"/>
      <c r="F222" s="407">
        <f t="shared" si="7"/>
        <v>0</v>
      </c>
      <c r="G222" s="38"/>
      <c r="H222" s="38"/>
      <c r="I222" s="397">
        <f t="shared" si="8"/>
        <v>0</v>
      </c>
      <c r="K222" s="61"/>
    </row>
    <row r="223" spans="1:11" s="51" customFormat="1" ht="12" customHeight="1">
      <c r="A223" s="47"/>
      <c r="B223" s="397" t="str">
        <f>IFERROR(IF(VLOOKUP($A223,Osnova!$A:$E,1)=$A223,VLOOKUP($A223,Osnova!$A:$E,$E$10)),"")</f>
        <v/>
      </c>
      <c r="C223" s="65" t="e">
        <f>IF(VLOOKUP($A223,Osnova!$A:$C,1)=$A223,VLOOKUP($A223,Osnova!$A:$F,4),0)</f>
        <v>#N/A</v>
      </c>
      <c r="D223" s="38"/>
      <c r="E223" s="50"/>
      <c r="F223" s="407">
        <f t="shared" si="7"/>
        <v>0</v>
      </c>
      <c r="G223" s="38"/>
      <c r="H223" s="38"/>
      <c r="I223" s="397">
        <f t="shared" si="8"/>
        <v>0</v>
      </c>
      <c r="K223" s="61"/>
    </row>
    <row r="224" spans="1:11" s="51" customFormat="1" ht="12" customHeight="1">
      <c r="A224" s="47"/>
      <c r="B224" s="397" t="str">
        <f>IFERROR(IF(VLOOKUP($A224,Osnova!$A:$E,1)=$A224,VLOOKUP($A224,Osnova!$A:$E,$E$10)),"")</f>
        <v/>
      </c>
      <c r="C224" s="65" t="e">
        <f>IF(VLOOKUP($A224,Osnova!$A:$C,1)=$A224,VLOOKUP($A224,Osnova!$A:$F,4),0)</f>
        <v>#N/A</v>
      </c>
      <c r="D224" s="38"/>
      <c r="E224" s="50"/>
      <c r="F224" s="407">
        <f t="shared" si="7"/>
        <v>0</v>
      </c>
      <c r="G224" s="38"/>
      <c r="H224" s="38"/>
      <c r="I224" s="397">
        <f t="shared" si="8"/>
        <v>0</v>
      </c>
      <c r="K224" s="61"/>
    </row>
    <row r="225" spans="1:11" s="51" customFormat="1" ht="12" customHeight="1">
      <c r="A225" s="47"/>
      <c r="B225" s="397" t="str">
        <f>IFERROR(IF(VLOOKUP($A225,Osnova!$A:$E,1)=$A225,VLOOKUP($A225,Osnova!$A:$E,$E$10)),"")</f>
        <v/>
      </c>
      <c r="C225" s="65" t="e">
        <f>IF(VLOOKUP($A225,Osnova!$A:$C,1)=$A225,VLOOKUP($A225,Osnova!$A:$F,4),0)</f>
        <v>#N/A</v>
      </c>
      <c r="D225" s="38"/>
      <c r="E225" s="50"/>
      <c r="F225" s="407">
        <f t="shared" si="7"/>
        <v>0</v>
      </c>
      <c r="G225" s="38"/>
      <c r="H225" s="38"/>
      <c r="I225" s="397">
        <f t="shared" si="8"/>
        <v>0</v>
      </c>
      <c r="K225" s="61"/>
    </row>
    <row r="226" spans="1:11" s="51" customFormat="1" ht="12" customHeight="1">
      <c r="A226" s="47"/>
      <c r="B226" s="397" t="str">
        <f>IFERROR(IF(VLOOKUP($A226,Osnova!$A:$E,1)=$A226,VLOOKUP($A226,Osnova!$A:$E,$E$10)),"")</f>
        <v/>
      </c>
      <c r="C226" s="65" t="e">
        <f>IF(VLOOKUP($A226,Osnova!$A:$C,1)=$A226,VLOOKUP($A226,Osnova!$A:$F,4),0)</f>
        <v>#N/A</v>
      </c>
      <c r="D226" s="38"/>
      <c r="E226" s="50"/>
      <c r="F226" s="407">
        <f t="shared" si="7"/>
        <v>0</v>
      </c>
      <c r="G226" s="38"/>
      <c r="H226" s="38"/>
      <c r="I226" s="397">
        <f t="shared" si="8"/>
        <v>0</v>
      </c>
      <c r="K226" s="61"/>
    </row>
    <row r="227" spans="1:11" s="51" customFormat="1" ht="12" customHeight="1">
      <c r="A227" s="47"/>
      <c r="B227" s="397" t="str">
        <f>IFERROR(IF(VLOOKUP($A227,Osnova!$A:$E,1)=$A227,VLOOKUP($A227,Osnova!$A:$E,$E$10)),"")</f>
        <v/>
      </c>
      <c r="C227" s="65" t="e">
        <f>IF(VLOOKUP($A227,Osnova!$A:$C,1)=$A227,VLOOKUP($A227,Osnova!$A:$F,4),0)</f>
        <v>#N/A</v>
      </c>
      <c r="D227" s="38"/>
      <c r="E227" s="50"/>
      <c r="F227" s="407">
        <f t="shared" si="7"/>
        <v>0</v>
      </c>
      <c r="G227" s="38"/>
      <c r="H227" s="38"/>
      <c r="I227" s="397">
        <f t="shared" si="8"/>
        <v>0</v>
      </c>
      <c r="K227" s="61"/>
    </row>
    <row r="228" spans="1:11" s="51" customFormat="1" ht="12" customHeight="1">
      <c r="A228" s="47"/>
      <c r="B228" s="397" t="str">
        <f>IFERROR(IF(VLOOKUP($A228,Osnova!$A:$E,1)=$A228,VLOOKUP($A228,Osnova!$A:$E,$E$10)),"")</f>
        <v/>
      </c>
      <c r="C228" s="65" t="e">
        <f>IF(VLOOKUP($A228,Osnova!$A:$C,1)=$A228,VLOOKUP($A228,Osnova!$A:$F,4),0)</f>
        <v>#N/A</v>
      </c>
      <c r="D228" s="38"/>
      <c r="E228" s="50"/>
      <c r="F228" s="407">
        <f t="shared" si="7"/>
        <v>0</v>
      </c>
      <c r="G228" s="38"/>
      <c r="H228" s="38"/>
      <c r="I228" s="397">
        <f t="shared" si="8"/>
        <v>0</v>
      </c>
      <c r="K228" s="61"/>
    </row>
    <row r="229" spans="1:11" s="51" customFormat="1" ht="12" customHeight="1">
      <c r="A229" s="47"/>
      <c r="B229" s="397" t="str">
        <f>IFERROR(IF(VLOOKUP($A229,Osnova!$A:$E,1)=$A229,VLOOKUP($A229,Osnova!$A:$E,$E$10)),"")</f>
        <v/>
      </c>
      <c r="C229" s="65" t="e">
        <f>IF(VLOOKUP($A229,Osnova!$A:$C,1)=$A229,VLOOKUP($A229,Osnova!$A:$F,4),0)</f>
        <v>#N/A</v>
      </c>
      <c r="D229" s="38"/>
      <c r="E229" s="50"/>
      <c r="F229" s="407">
        <f t="shared" si="7"/>
        <v>0</v>
      </c>
      <c r="G229" s="38"/>
      <c r="H229" s="38"/>
      <c r="I229" s="397">
        <f t="shared" si="8"/>
        <v>0</v>
      </c>
      <c r="K229" s="61"/>
    </row>
    <row r="230" spans="1:11" s="51" customFormat="1" ht="12" customHeight="1">
      <c r="A230" s="47"/>
      <c r="B230" s="397" t="str">
        <f>IFERROR(IF(VLOOKUP($A230,Osnova!$A:$E,1)=$A230,VLOOKUP($A230,Osnova!$A:$E,$E$10)),"")</f>
        <v/>
      </c>
      <c r="C230" s="65" t="e">
        <f>IF(VLOOKUP($A230,Osnova!$A:$C,1)=$A230,VLOOKUP($A230,Osnova!$A:$F,4),0)</f>
        <v>#N/A</v>
      </c>
      <c r="D230" s="38"/>
      <c r="E230" s="50"/>
      <c r="F230" s="407">
        <f t="shared" si="7"/>
        <v>0</v>
      </c>
      <c r="G230" s="38"/>
      <c r="H230" s="38"/>
      <c r="I230" s="397">
        <f t="shared" si="8"/>
        <v>0</v>
      </c>
      <c r="K230" s="61"/>
    </row>
    <row r="231" spans="1:11" s="51" customFormat="1" ht="12" customHeight="1">
      <c r="A231" s="47"/>
      <c r="B231" s="397" t="str">
        <f>IFERROR(IF(VLOOKUP($A231,Osnova!$A:$E,1)=$A231,VLOOKUP($A231,Osnova!$A:$E,$E$10)),"")</f>
        <v/>
      </c>
      <c r="C231" s="65" t="e">
        <f>IF(VLOOKUP($A231,Osnova!$A:$C,1)=$A231,VLOOKUP($A231,Osnova!$A:$F,4),0)</f>
        <v>#N/A</v>
      </c>
      <c r="D231" s="38"/>
      <c r="E231" s="50"/>
      <c r="F231" s="407">
        <f t="shared" si="7"/>
        <v>0</v>
      </c>
      <c r="G231" s="38"/>
      <c r="H231" s="38"/>
      <c r="I231" s="397">
        <f t="shared" si="8"/>
        <v>0</v>
      </c>
      <c r="K231" s="61"/>
    </row>
    <row r="232" spans="1:11" s="51" customFormat="1" ht="12" customHeight="1">
      <c r="A232" s="62"/>
      <c r="B232" s="397" t="str">
        <f>IFERROR(IF(VLOOKUP($A232,Osnova!$A:$E,1)=$A232,VLOOKUP($A232,Osnova!$A:$E,$E$10)),"")</f>
        <v/>
      </c>
      <c r="C232" s="65" t="e">
        <f>IF(VLOOKUP($A232,Osnova!$A:$C,1)=$A232,VLOOKUP($A232,Osnova!$A:$F,4),0)</f>
        <v>#N/A</v>
      </c>
      <c r="D232" s="38"/>
      <c r="E232" s="50"/>
      <c r="F232" s="407">
        <f t="shared" si="7"/>
        <v>0</v>
      </c>
      <c r="G232" s="38"/>
      <c r="H232" s="38"/>
      <c r="I232" s="397">
        <f t="shared" si="8"/>
        <v>0</v>
      </c>
      <c r="K232" s="61"/>
    </row>
    <row r="233" spans="1:11" s="51" customFormat="1" ht="12" customHeight="1">
      <c r="A233" s="47"/>
      <c r="B233" s="397" t="str">
        <f>IFERROR(IF(VLOOKUP($A233,Osnova!$A:$E,1)=$A233,VLOOKUP($A233,Osnova!$A:$E,$E$10)),"")</f>
        <v/>
      </c>
      <c r="C233" s="65" t="e">
        <f>IF(VLOOKUP($A233,Osnova!$A:$C,1)=$A233,VLOOKUP($A233,Osnova!$A:$F,4),0)</f>
        <v>#N/A</v>
      </c>
      <c r="D233" s="38"/>
      <c r="E233" s="50"/>
      <c r="F233" s="407">
        <f t="shared" si="7"/>
        <v>0</v>
      </c>
      <c r="G233" s="38"/>
      <c r="H233" s="38"/>
      <c r="I233" s="397">
        <f t="shared" si="8"/>
        <v>0</v>
      </c>
      <c r="K233" s="61"/>
    </row>
    <row r="234" spans="1:11" s="51" customFormat="1" ht="12" customHeight="1">
      <c r="A234" s="66"/>
      <c r="B234" s="397" t="str">
        <f>IFERROR(IF(VLOOKUP($A234,Osnova!$A:$E,1)=$A234,VLOOKUP($A234,Osnova!$A:$E,$E$10)),"")</f>
        <v/>
      </c>
      <c r="C234" s="65" t="e">
        <f>IF(VLOOKUP($A234,Osnova!$A:$C,1)=$A234,VLOOKUP($A234,Osnova!$A:$F,4),0)</f>
        <v>#N/A</v>
      </c>
      <c r="D234" s="38"/>
      <c r="E234" s="50"/>
      <c r="F234" s="407">
        <f t="shared" si="7"/>
        <v>0</v>
      </c>
      <c r="G234" s="38"/>
      <c r="H234" s="38"/>
      <c r="I234" s="397">
        <f t="shared" si="8"/>
        <v>0</v>
      </c>
      <c r="K234" s="61"/>
    </row>
    <row r="235" spans="1:11" s="51" customFormat="1" ht="12" customHeight="1">
      <c r="A235" s="66"/>
      <c r="B235" s="397" t="str">
        <f>IFERROR(IF(VLOOKUP($A235,Osnova!$A:$E,1)=$A235,VLOOKUP($A235,Osnova!$A:$E,$E$10)),"")</f>
        <v/>
      </c>
      <c r="C235" s="65" t="e">
        <f>IF(VLOOKUP($A235,Osnova!$A:$C,1)=$A235,VLOOKUP($A235,Osnova!$A:$F,4),0)</f>
        <v>#N/A</v>
      </c>
      <c r="D235" s="38"/>
      <c r="E235" s="50"/>
      <c r="F235" s="407">
        <f t="shared" si="7"/>
        <v>0</v>
      </c>
      <c r="G235" s="38"/>
      <c r="H235" s="38"/>
      <c r="I235" s="397">
        <f t="shared" si="8"/>
        <v>0</v>
      </c>
      <c r="K235" s="61"/>
    </row>
    <row r="236" spans="1:11" s="51" customFormat="1" ht="12" customHeight="1">
      <c r="A236" s="66"/>
      <c r="B236" s="397" t="str">
        <f>IFERROR(IF(VLOOKUP($A236,Osnova!$A:$E,1)=$A236,VLOOKUP($A236,Osnova!$A:$E,$E$10)),"")</f>
        <v/>
      </c>
      <c r="C236" s="65" t="e">
        <f>IF(VLOOKUP($A236,Osnova!$A:$C,1)=$A236,VLOOKUP($A236,Osnova!$A:$F,4),0)</f>
        <v>#N/A</v>
      </c>
      <c r="D236" s="38"/>
      <c r="E236" s="50"/>
      <c r="F236" s="407">
        <f t="shared" si="7"/>
        <v>0</v>
      </c>
      <c r="G236" s="38"/>
      <c r="H236" s="38"/>
      <c r="I236" s="397">
        <f t="shared" si="8"/>
        <v>0</v>
      </c>
      <c r="K236" s="61"/>
    </row>
    <row r="237" spans="1:11" s="51" customFormat="1" ht="12" customHeight="1">
      <c r="A237" s="66"/>
      <c r="B237" s="397" t="str">
        <f>IFERROR(IF(VLOOKUP($A237,Osnova!$A:$E,1)=$A237,VLOOKUP($A237,Osnova!$A:$E,$E$10)),"")</f>
        <v/>
      </c>
      <c r="C237" s="65" t="e">
        <f>IF(VLOOKUP($A237,Osnova!$A:$C,1)=$A237,VLOOKUP($A237,Osnova!$A:$F,4),0)</f>
        <v>#N/A</v>
      </c>
      <c r="D237" s="38"/>
      <c r="E237" s="50"/>
      <c r="F237" s="407">
        <f t="shared" si="7"/>
        <v>0</v>
      </c>
      <c r="G237" s="38"/>
      <c r="H237" s="38"/>
      <c r="I237" s="397">
        <f t="shared" si="8"/>
        <v>0</v>
      </c>
      <c r="K237" s="61"/>
    </row>
    <row r="238" spans="1:11" s="51" customFormat="1" ht="12" customHeight="1">
      <c r="A238" s="66"/>
      <c r="B238" s="397" t="str">
        <f>IFERROR(IF(VLOOKUP($A238,Osnova!$A:$E,1)=$A238,VLOOKUP($A238,Osnova!$A:$E,$E$10)),"")</f>
        <v/>
      </c>
      <c r="C238" s="65" t="e">
        <f>IF(VLOOKUP($A238,Osnova!$A:$C,1)=$A238,VLOOKUP($A238,Osnova!$A:$F,4),0)</f>
        <v>#N/A</v>
      </c>
      <c r="D238" s="38"/>
      <c r="E238" s="50"/>
      <c r="F238" s="407">
        <f t="shared" si="7"/>
        <v>0</v>
      </c>
      <c r="G238" s="38"/>
      <c r="H238" s="38"/>
      <c r="I238" s="397">
        <f t="shared" si="8"/>
        <v>0</v>
      </c>
      <c r="K238" s="61"/>
    </row>
    <row r="239" spans="1:11" s="51" customFormat="1" ht="12" customHeight="1">
      <c r="A239" s="66"/>
      <c r="B239" s="397" t="str">
        <f>IFERROR(IF(VLOOKUP($A239,Osnova!$A:$E,1)=$A239,VLOOKUP($A239,Osnova!$A:$E,$E$10)),"")</f>
        <v/>
      </c>
      <c r="C239" s="65" t="e">
        <f>IF(VLOOKUP($A239,Osnova!$A:$C,1)=$A239,VLOOKUP($A239,Osnova!$A:$F,4),0)</f>
        <v>#N/A</v>
      </c>
      <c r="D239" s="38"/>
      <c r="E239" s="50"/>
      <c r="F239" s="407">
        <f t="shared" si="7"/>
        <v>0</v>
      </c>
      <c r="G239" s="38"/>
      <c r="H239" s="38"/>
      <c r="I239" s="397">
        <f t="shared" si="8"/>
        <v>0</v>
      </c>
      <c r="K239" s="61"/>
    </row>
    <row r="240" spans="1:11" s="51" customFormat="1" ht="12" customHeight="1">
      <c r="A240" s="66"/>
      <c r="B240" s="397" t="str">
        <f>IFERROR(IF(VLOOKUP($A240,Osnova!$A:$E,1)=$A240,VLOOKUP($A240,Osnova!$A:$E,$E$10)),"")</f>
        <v/>
      </c>
      <c r="C240" s="65" t="e">
        <f>IF(VLOOKUP($A240,Osnova!$A:$C,1)=$A240,VLOOKUP($A240,Osnova!$A:$F,4),0)</f>
        <v>#N/A</v>
      </c>
      <c r="D240" s="38"/>
      <c r="E240" s="50"/>
      <c r="F240" s="407">
        <f t="shared" si="7"/>
        <v>0</v>
      </c>
      <c r="G240" s="38"/>
      <c r="H240" s="38"/>
      <c r="I240" s="397">
        <f t="shared" si="8"/>
        <v>0</v>
      </c>
      <c r="K240" s="61"/>
    </row>
    <row r="241" spans="1:11" s="51" customFormat="1" ht="12" customHeight="1">
      <c r="A241" s="66"/>
      <c r="B241" s="397" t="str">
        <f>IFERROR(IF(VLOOKUP($A241,Osnova!$A:$E,1)=$A241,VLOOKUP($A241,Osnova!$A:$E,$E$10)),"")</f>
        <v/>
      </c>
      <c r="C241" s="65" t="e">
        <f>IF(VLOOKUP($A241,Osnova!$A:$C,1)=$A241,VLOOKUP($A241,Osnova!$A:$F,4),0)</f>
        <v>#N/A</v>
      </c>
      <c r="D241" s="38"/>
      <c r="E241" s="50"/>
      <c r="F241" s="407">
        <f t="shared" si="7"/>
        <v>0</v>
      </c>
      <c r="G241" s="38"/>
      <c r="H241" s="38"/>
      <c r="I241" s="397">
        <f t="shared" si="8"/>
        <v>0</v>
      </c>
      <c r="K241" s="61"/>
    </row>
    <row r="242" spans="1:11" s="51" customFormat="1" ht="12" customHeight="1">
      <c r="A242" s="66"/>
      <c r="B242" s="397" t="str">
        <f>IFERROR(IF(VLOOKUP($A242,Osnova!$A:$E,1)=$A242,VLOOKUP($A242,Osnova!$A:$E,$E$10)),"")</f>
        <v/>
      </c>
      <c r="C242" s="65" t="e">
        <f>IF(VLOOKUP($A242,Osnova!$A:$C,1)=$A242,VLOOKUP($A242,Osnova!$A:$F,4),0)</f>
        <v>#N/A</v>
      </c>
      <c r="D242" s="38"/>
      <c r="E242" s="50"/>
      <c r="F242" s="407">
        <f t="shared" si="7"/>
        <v>0</v>
      </c>
      <c r="G242" s="38"/>
      <c r="H242" s="38"/>
      <c r="I242" s="397">
        <f t="shared" si="8"/>
        <v>0</v>
      </c>
      <c r="K242" s="61"/>
    </row>
    <row r="243" spans="1:11" s="51" customFormat="1" ht="12" customHeight="1">
      <c r="A243" s="66"/>
      <c r="B243" s="397" t="str">
        <f>IFERROR(IF(VLOOKUP($A243,Osnova!$A:$E,1)=$A243,VLOOKUP($A243,Osnova!$A:$E,$E$10)),"")</f>
        <v/>
      </c>
      <c r="C243" s="65" t="e">
        <f>IF(VLOOKUP($A243,Osnova!$A:$C,1)=$A243,VLOOKUP($A243,Osnova!$A:$F,4),0)</f>
        <v>#N/A</v>
      </c>
      <c r="D243" s="38"/>
      <c r="E243" s="50"/>
      <c r="F243" s="407">
        <f t="shared" si="7"/>
        <v>0</v>
      </c>
      <c r="G243" s="38"/>
      <c r="H243" s="38"/>
      <c r="I243" s="397">
        <f t="shared" si="8"/>
        <v>0</v>
      </c>
      <c r="K243" s="61"/>
    </row>
    <row r="244" spans="1:11" s="51" customFormat="1" ht="12" customHeight="1">
      <c r="A244" s="66"/>
      <c r="B244" s="397" t="str">
        <f>IFERROR(IF(VLOOKUP($A244,Osnova!$A:$E,1)=$A244,VLOOKUP($A244,Osnova!$A:$E,$E$10)),"")</f>
        <v/>
      </c>
      <c r="C244" s="65" t="e">
        <f>IF(VLOOKUP($A244,Osnova!$A:$C,1)=$A244,VLOOKUP($A244,Osnova!$A:$F,4),0)</f>
        <v>#N/A</v>
      </c>
      <c r="D244" s="38"/>
      <c r="E244" s="50"/>
      <c r="F244" s="407">
        <f t="shared" si="7"/>
        <v>0</v>
      </c>
      <c r="G244" s="38"/>
      <c r="H244" s="38"/>
      <c r="I244" s="397">
        <f t="shared" si="8"/>
        <v>0</v>
      </c>
      <c r="K244" s="61"/>
    </row>
    <row r="245" spans="1:11" s="51" customFormat="1" ht="12" customHeight="1">
      <c r="A245" s="66"/>
      <c r="B245" s="397" t="str">
        <f>IFERROR(IF(VLOOKUP($A245,Osnova!$A:$E,1)=$A245,VLOOKUP($A245,Osnova!$A:$E,$E$10)),"")</f>
        <v/>
      </c>
      <c r="C245" s="65" t="e">
        <f>IF(VLOOKUP($A245,Osnova!$A:$C,1)=$A245,VLOOKUP($A245,Osnova!$A:$F,4),0)</f>
        <v>#N/A</v>
      </c>
      <c r="D245" s="38"/>
      <c r="E245" s="50"/>
      <c r="F245" s="407">
        <f t="shared" si="7"/>
        <v>0</v>
      </c>
      <c r="G245" s="38"/>
      <c r="H245" s="38"/>
      <c r="I245" s="397">
        <f t="shared" si="8"/>
        <v>0</v>
      </c>
      <c r="K245" s="61"/>
    </row>
    <row r="246" spans="1:11" s="51" customFormat="1" ht="12" customHeight="1">
      <c r="A246" s="66"/>
      <c r="B246" s="397" t="str">
        <f>IFERROR(IF(VLOOKUP($A246,Osnova!$A:$E,1)=$A246,VLOOKUP($A246,Osnova!$A:$E,$E$10)),"")</f>
        <v/>
      </c>
      <c r="C246" s="65" t="e">
        <f>IF(VLOOKUP($A246,Osnova!$A:$C,1)=$A246,VLOOKUP($A246,Osnova!$A:$F,4),0)</f>
        <v>#N/A</v>
      </c>
      <c r="D246" s="38"/>
      <c r="E246" s="50"/>
      <c r="F246" s="407">
        <f t="shared" si="7"/>
        <v>0</v>
      </c>
      <c r="G246" s="38"/>
      <c r="H246" s="38"/>
      <c r="I246" s="397">
        <f t="shared" si="8"/>
        <v>0</v>
      </c>
      <c r="K246" s="61"/>
    </row>
    <row r="247" spans="1:11" s="51" customFormat="1" ht="12" customHeight="1">
      <c r="A247" s="66"/>
      <c r="B247" s="397" t="str">
        <f>IFERROR(IF(VLOOKUP($A247,Osnova!$A:$E,1)=$A247,VLOOKUP($A247,Osnova!$A:$E,$E$10)),"")</f>
        <v/>
      </c>
      <c r="C247" s="65" t="e">
        <f>IF(VLOOKUP($A247,Osnova!$A:$C,1)=$A247,VLOOKUP($A247,Osnova!$A:$F,4),0)</f>
        <v>#N/A</v>
      </c>
      <c r="D247" s="38"/>
      <c r="E247" s="50"/>
      <c r="F247" s="407">
        <f t="shared" si="7"/>
        <v>0</v>
      </c>
      <c r="G247" s="38"/>
      <c r="H247" s="38"/>
      <c r="I247" s="397">
        <f t="shared" si="8"/>
        <v>0</v>
      </c>
      <c r="K247" s="61"/>
    </row>
    <row r="248" spans="1:11" s="51" customFormat="1" ht="12" customHeight="1">
      <c r="A248" s="66"/>
      <c r="B248" s="397" t="str">
        <f>IFERROR(IF(VLOOKUP($A248,Osnova!$A:$E,1)=$A248,VLOOKUP($A248,Osnova!$A:$E,$E$10)),"")</f>
        <v/>
      </c>
      <c r="C248" s="65" t="e">
        <f>IF(VLOOKUP($A248,Osnova!$A:$C,1)=$A248,VLOOKUP($A248,Osnova!$A:$F,4),0)</f>
        <v>#N/A</v>
      </c>
      <c r="D248" s="38"/>
      <c r="E248" s="50"/>
      <c r="F248" s="407">
        <f t="shared" si="7"/>
        <v>0</v>
      </c>
      <c r="G248" s="38"/>
      <c r="H248" s="38"/>
      <c r="I248" s="397">
        <f t="shared" si="8"/>
        <v>0</v>
      </c>
      <c r="K248" s="61"/>
    </row>
    <row r="249" spans="1:11" s="51" customFormat="1" ht="12" customHeight="1">
      <c r="A249" s="66"/>
      <c r="B249" s="397" t="str">
        <f>IFERROR(IF(VLOOKUP($A249,Osnova!$A:$E,1)=$A249,VLOOKUP($A249,Osnova!$A:$E,$E$10)),"")</f>
        <v/>
      </c>
      <c r="C249" s="65" t="e">
        <f>IF(VLOOKUP($A249,Osnova!$A:$C,1)=$A249,VLOOKUP($A249,Osnova!$A:$F,4),0)</f>
        <v>#N/A</v>
      </c>
      <c r="D249" s="38"/>
      <c r="E249" s="50"/>
      <c r="F249" s="407">
        <f t="shared" si="7"/>
        <v>0</v>
      </c>
      <c r="G249" s="38"/>
      <c r="H249" s="38"/>
      <c r="I249" s="397">
        <f t="shared" si="8"/>
        <v>0</v>
      </c>
      <c r="K249" s="61"/>
    </row>
    <row r="250" spans="1:11" s="51" customFormat="1" ht="12" customHeight="1">
      <c r="A250" s="66"/>
      <c r="B250" s="397" t="str">
        <f>IFERROR(IF(VLOOKUP($A250,Osnova!$A:$E,1)=$A250,VLOOKUP($A250,Osnova!$A:$E,$E$10)),"")</f>
        <v/>
      </c>
      <c r="C250" s="65" t="e">
        <f>IF(VLOOKUP($A250,Osnova!$A:$C,1)=$A250,VLOOKUP($A250,Osnova!$A:$F,4),0)</f>
        <v>#N/A</v>
      </c>
      <c r="D250" s="38"/>
      <c r="E250" s="50"/>
      <c r="F250" s="407">
        <f t="shared" si="7"/>
        <v>0</v>
      </c>
      <c r="G250" s="38"/>
      <c r="H250" s="38"/>
      <c r="I250" s="397">
        <f t="shared" si="8"/>
        <v>0</v>
      </c>
      <c r="K250" s="61"/>
    </row>
    <row r="251" spans="1:11" s="51" customFormat="1" ht="12" customHeight="1">
      <c r="A251" s="66"/>
      <c r="B251" s="397" t="str">
        <f>IFERROR(IF(VLOOKUP($A251,Osnova!$A:$E,1)=$A251,VLOOKUP($A251,Osnova!$A:$E,$E$10)),"")</f>
        <v/>
      </c>
      <c r="C251" s="65" t="e">
        <f>IF(VLOOKUP($A251,Osnova!$A:$C,1)=$A251,VLOOKUP($A251,Osnova!$A:$F,4),0)</f>
        <v>#N/A</v>
      </c>
      <c r="D251" s="38"/>
      <c r="E251" s="50"/>
      <c r="F251" s="407">
        <f t="shared" si="7"/>
        <v>0</v>
      </c>
      <c r="G251" s="38"/>
      <c r="H251" s="38"/>
      <c r="I251" s="397">
        <f t="shared" si="8"/>
        <v>0</v>
      </c>
      <c r="K251" s="61"/>
    </row>
    <row r="252" spans="1:11" s="51" customFormat="1" ht="12" customHeight="1">
      <c r="A252" s="66"/>
      <c r="B252" s="397" t="str">
        <f>IFERROR(IF(VLOOKUP($A252,Osnova!$A:$E,1)=$A252,VLOOKUP($A252,Osnova!$A:$E,$E$10)),"")</f>
        <v/>
      </c>
      <c r="C252" s="65" t="e">
        <f>IF(VLOOKUP($A252,Osnova!$A:$C,1)=$A252,VLOOKUP($A252,Osnova!$A:$F,4),0)</f>
        <v>#N/A</v>
      </c>
      <c r="D252" s="38"/>
      <c r="E252" s="50"/>
      <c r="F252" s="407">
        <f t="shared" si="7"/>
        <v>0</v>
      </c>
      <c r="G252" s="38"/>
      <c r="H252" s="38"/>
      <c r="I252" s="397">
        <f t="shared" ref="I252:I313" si="9">SUM(F252+G252-H252)</f>
        <v>0</v>
      </c>
      <c r="K252" s="61"/>
    </row>
    <row r="253" spans="1:11" s="51" customFormat="1" ht="12" customHeight="1">
      <c r="A253" s="66"/>
      <c r="B253" s="397" t="str">
        <f>IFERROR(IF(VLOOKUP($A253,Osnova!$A:$E,1)=$A253,VLOOKUP($A253,Osnova!$A:$E,$E$10)),"")</f>
        <v/>
      </c>
      <c r="C253" s="65" t="e">
        <f>IF(VLOOKUP($A253,Osnova!$A:$C,1)=$A253,VLOOKUP($A253,Osnova!$A:$F,4),0)</f>
        <v>#N/A</v>
      </c>
      <c r="D253" s="38"/>
      <c r="E253" s="50"/>
      <c r="F253" s="407">
        <f t="shared" si="7"/>
        <v>0</v>
      </c>
      <c r="G253" s="38"/>
      <c r="H253" s="38"/>
      <c r="I253" s="397">
        <f t="shared" si="9"/>
        <v>0</v>
      </c>
      <c r="K253" s="61"/>
    </row>
    <row r="254" spans="1:11" s="51" customFormat="1" ht="12" customHeight="1">
      <c r="A254" s="66"/>
      <c r="B254" s="397" t="str">
        <f>IFERROR(IF(VLOOKUP($A254,Osnova!$A:$E,1)=$A254,VLOOKUP($A254,Osnova!$A:$E,$E$10)),"")</f>
        <v/>
      </c>
      <c r="C254" s="65" t="e">
        <f>IF(VLOOKUP($A254,Osnova!$A:$C,1)=$A254,VLOOKUP($A254,Osnova!$A:$F,4),0)</f>
        <v>#N/A</v>
      </c>
      <c r="D254" s="38"/>
      <c r="E254" s="50"/>
      <c r="F254" s="407">
        <f t="shared" si="7"/>
        <v>0</v>
      </c>
      <c r="G254" s="38"/>
      <c r="H254" s="38"/>
      <c r="I254" s="397">
        <f t="shared" si="9"/>
        <v>0</v>
      </c>
      <c r="K254" s="61"/>
    </row>
    <row r="255" spans="1:11" s="51" customFormat="1" ht="12" customHeight="1">
      <c r="A255" s="66"/>
      <c r="B255" s="397" t="str">
        <f>IFERROR(IF(VLOOKUP($A255,Osnova!$A:$E,1)=$A255,VLOOKUP($A255,Osnova!$A:$E,$E$10)),"")</f>
        <v/>
      </c>
      <c r="C255" s="65" t="e">
        <f>IF(VLOOKUP($A255,Osnova!$A:$C,1)=$A255,VLOOKUP($A255,Osnova!$A:$F,4),0)</f>
        <v>#N/A</v>
      </c>
      <c r="D255" s="38"/>
      <c r="E255" s="50"/>
      <c r="F255" s="407">
        <f t="shared" si="7"/>
        <v>0</v>
      </c>
      <c r="G255" s="38"/>
      <c r="H255" s="38"/>
      <c r="I255" s="397">
        <f t="shared" si="9"/>
        <v>0</v>
      </c>
      <c r="K255" s="61"/>
    </row>
    <row r="256" spans="1:11" s="51" customFormat="1" ht="12" customHeight="1">
      <c r="A256" s="66"/>
      <c r="B256" s="397" t="str">
        <f>IFERROR(IF(VLOOKUP($A256,Osnova!$A:$E,1)=$A256,VLOOKUP($A256,Osnova!$A:$E,$E$10)),"")</f>
        <v/>
      </c>
      <c r="C256" s="65" t="e">
        <f>IF(VLOOKUP($A256,Osnova!$A:$C,1)=$A256,VLOOKUP($A256,Osnova!$A:$F,4),0)</f>
        <v>#N/A</v>
      </c>
      <c r="D256" s="38"/>
      <c r="E256" s="50"/>
      <c r="F256" s="407">
        <f t="shared" si="7"/>
        <v>0</v>
      </c>
      <c r="G256" s="38"/>
      <c r="H256" s="38"/>
      <c r="I256" s="397">
        <f t="shared" si="9"/>
        <v>0</v>
      </c>
      <c r="K256" s="61"/>
    </row>
    <row r="257" spans="1:11" s="51" customFormat="1" ht="12" customHeight="1">
      <c r="A257" s="66"/>
      <c r="B257" s="397" t="str">
        <f>IFERROR(IF(VLOOKUP($A257,Osnova!$A:$E,1)=$A257,VLOOKUP($A257,Osnova!$A:$E,$E$10)),"")</f>
        <v/>
      </c>
      <c r="C257" s="65" t="e">
        <f>IF(VLOOKUP($A257,Osnova!$A:$C,1)=$A257,VLOOKUP($A257,Osnova!$A:$F,4),0)</f>
        <v>#N/A</v>
      </c>
      <c r="D257" s="38"/>
      <c r="E257" s="50"/>
      <c r="F257" s="407">
        <f t="shared" si="7"/>
        <v>0</v>
      </c>
      <c r="G257" s="38"/>
      <c r="H257" s="38"/>
      <c r="I257" s="397">
        <f t="shared" si="9"/>
        <v>0</v>
      </c>
      <c r="K257" s="61"/>
    </row>
    <row r="258" spans="1:11" s="51" customFormat="1" ht="12" customHeight="1">
      <c r="A258" s="66"/>
      <c r="B258" s="397" t="str">
        <f>IFERROR(IF(VLOOKUP($A258,Osnova!$A:$E,1)=$A258,VLOOKUP($A258,Osnova!$A:$E,$E$10)),"")</f>
        <v/>
      </c>
      <c r="C258" s="65" t="e">
        <f>IF(VLOOKUP($A258,Osnova!$A:$C,1)=$A258,VLOOKUP($A258,Osnova!$A:$F,4),0)</f>
        <v>#N/A</v>
      </c>
      <c r="D258" s="38"/>
      <c r="E258" s="50"/>
      <c r="F258" s="407">
        <f t="shared" si="7"/>
        <v>0</v>
      </c>
      <c r="G258" s="38"/>
      <c r="H258" s="38"/>
      <c r="I258" s="397">
        <f t="shared" si="9"/>
        <v>0</v>
      </c>
      <c r="K258" s="61"/>
    </row>
    <row r="259" spans="1:11" s="51" customFormat="1" ht="12" customHeight="1">
      <c r="A259" s="66"/>
      <c r="B259" s="397" t="str">
        <f>IFERROR(IF(VLOOKUP($A259,Osnova!$A:$E,1)=$A259,VLOOKUP($A259,Osnova!$A:$E,$E$10)),"")</f>
        <v/>
      </c>
      <c r="C259" s="65" t="e">
        <f>IF(VLOOKUP($A259,Osnova!$A:$C,1)=$A259,VLOOKUP($A259,Osnova!$A:$F,4),0)</f>
        <v>#N/A</v>
      </c>
      <c r="D259" s="38"/>
      <c r="E259" s="50"/>
      <c r="F259" s="407">
        <f t="shared" si="7"/>
        <v>0</v>
      </c>
      <c r="G259" s="38"/>
      <c r="H259" s="38"/>
      <c r="I259" s="397">
        <f t="shared" si="9"/>
        <v>0</v>
      </c>
      <c r="K259" s="61"/>
    </row>
    <row r="260" spans="1:11" s="51" customFormat="1" ht="12" customHeight="1">
      <c r="A260" s="66"/>
      <c r="B260" s="397" t="str">
        <f>IFERROR(IF(VLOOKUP($A260,Osnova!$A:$E,1)=$A260,VLOOKUP($A260,Osnova!$A:$E,$E$10)),"")</f>
        <v/>
      </c>
      <c r="C260" s="65" t="e">
        <f>IF(VLOOKUP($A260,Osnova!$A:$C,1)=$A260,VLOOKUP($A260,Osnova!$A:$F,4),0)</f>
        <v>#N/A</v>
      </c>
      <c r="D260" s="38"/>
      <c r="E260" s="50"/>
      <c r="F260" s="407">
        <f t="shared" si="7"/>
        <v>0</v>
      </c>
      <c r="G260" s="38"/>
      <c r="H260" s="38"/>
      <c r="I260" s="397">
        <f t="shared" si="9"/>
        <v>0</v>
      </c>
      <c r="K260" s="61"/>
    </row>
    <row r="261" spans="1:11" s="51" customFormat="1" ht="12" customHeight="1">
      <c r="A261" s="66"/>
      <c r="B261" s="397" t="str">
        <f>IFERROR(IF(VLOOKUP($A261,Osnova!$A:$E,1)=$A261,VLOOKUP($A261,Osnova!$A:$E,$E$10)),"")</f>
        <v/>
      </c>
      <c r="C261" s="65" t="e">
        <f>IF(VLOOKUP($A261,Osnova!$A:$C,1)=$A261,VLOOKUP($A261,Osnova!$A:$F,4),0)</f>
        <v>#N/A</v>
      </c>
      <c r="D261" s="38"/>
      <c r="E261" s="50"/>
      <c r="F261" s="407">
        <f t="shared" si="7"/>
        <v>0</v>
      </c>
      <c r="G261" s="38"/>
      <c r="H261" s="38"/>
      <c r="I261" s="397">
        <f t="shared" si="9"/>
        <v>0</v>
      </c>
      <c r="K261" s="61"/>
    </row>
    <row r="262" spans="1:11" s="51" customFormat="1" ht="12" customHeight="1">
      <c r="A262" s="66"/>
      <c r="B262" s="397" t="str">
        <f>IFERROR(IF(VLOOKUP($A262,Osnova!$A:$E,1)=$A262,VLOOKUP($A262,Osnova!$A:$E,$E$10)),"")</f>
        <v/>
      </c>
      <c r="C262" s="65" t="e">
        <f>IF(VLOOKUP($A262,Osnova!$A:$C,1)=$A262,VLOOKUP($A262,Osnova!$A:$F,4),0)</f>
        <v>#N/A</v>
      </c>
      <c r="D262" s="38"/>
      <c r="E262" s="50"/>
      <c r="F262" s="407">
        <f t="shared" si="7"/>
        <v>0</v>
      </c>
      <c r="G262" s="38"/>
      <c r="H262" s="38"/>
      <c r="I262" s="397">
        <f t="shared" si="9"/>
        <v>0</v>
      </c>
      <c r="K262" s="61"/>
    </row>
    <row r="263" spans="1:11" s="51" customFormat="1" ht="12" customHeight="1">
      <c r="A263" s="66"/>
      <c r="B263" s="397" t="str">
        <f>IFERROR(IF(VLOOKUP($A263,Osnova!$A:$E,1)=$A263,VLOOKUP($A263,Osnova!$A:$E,$E$10)),"")</f>
        <v/>
      </c>
      <c r="C263" s="65" t="e">
        <f>IF(VLOOKUP($A263,Osnova!$A:$C,1)=$A263,VLOOKUP($A263,Osnova!$A:$F,4),0)</f>
        <v>#N/A</v>
      </c>
      <c r="D263" s="38"/>
      <c r="E263" s="50"/>
      <c r="F263" s="407">
        <f t="shared" si="7"/>
        <v>0</v>
      </c>
      <c r="G263" s="38"/>
      <c r="H263" s="38"/>
      <c r="I263" s="397">
        <f t="shared" si="9"/>
        <v>0</v>
      </c>
      <c r="K263" s="61"/>
    </row>
    <row r="264" spans="1:11" s="51" customFormat="1" ht="12" customHeight="1">
      <c r="A264" s="66"/>
      <c r="B264" s="397" t="str">
        <f>IFERROR(IF(VLOOKUP($A264,Osnova!$A:$E,1)=$A264,VLOOKUP($A264,Osnova!$A:$E,$E$10)),"")</f>
        <v/>
      </c>
      <c r="C264" s="65" t="e">
        <f>IF(VLOOKUP($A264,Osnova!$A:$C,1)=$A264,VLOOKUP($A264,Osnova!$A:$F,4),0)</f>
        <v>#N/A</v>
      </c>
      <c r="D264" s="38"/>
      <c r="E264" s="50"/>
      <c r="F264" s="407">
        <f t="shared" si="7"/>
        <v>0</v>
      </c>
      <c r="G264" s="38"/>
      <c r="H264" s="38"/>
      <c r="I264" s="397">
        <f t="shared" si="9"/>
        <v>0</v>
      </c>
      <c r="K264" s="61"/>
    </row>
    <row r="265" spans="1:11" s="51" customFormat="1" ht="12" customHeight="1">
      <c r="A265" s="66"/>
      <c r="B265" s="397" t="str">
        <f>IFERROR(IF(VLOOKUP($A265,Osnova!$A:$E,1)=$A265,VLOOKUP($A265,Osnova!$A:$E,$E$10)),"")</f>
        <v/>
      </c>
      <c r="C265" s="65" t="e">
        <f>IF(VLOOKUP($A265,Osnova!$A:$C,1)=$A265,VLOOKUP($A265,Osnova!$A:$F,4),0)</f>
        <v>#N/A</v>
      </c>
      <c r="D265" s="38"/>
      <c r="E265" s="50"/>
      <c r="F265" s="407">
        <f t="shared" si="7"/>
        <v>0</v>
      </c>
      <c r="G265" s="38"/>
      <c r="H265" s="38"/>
      <c r="I265" s="397">
        <f t="shared" si="9"/>
        <v>0</v>
      </c>
      <c r="K265" s="61"/>
    </row>
    <row r="266" spans="1:11" s="51" customFormat="1" ht="12" customHeight="1">
      <c r="A266" s="66"/>
      <c r="B266" s="397" t="str">
        <f>IFERROR(IF(VLOOKUP($A266,Osnova!$A:$E,1)=$A266,VLOOKUP($A266,Osnova!$A:$E,$E$10)),"")</f>
        <v/>
      </c>
      <c r="C266" s="65" t="e">
        <f>IF(VLOOKUP($A266,Osnova!$A:$C,1)=$A266,VLOOKUP($A266,Osnova!$A:$F,4),0)</f>
        <v>#N/A</v>
      </c>
      <c r="D266" s="38"/>
      <c r="E266" s="50"/>
      <c r="F266" s="407">
        <f t="shared" si="7"/>
        <v>0</v>
      </c>
      <c r="G266" s="38"/>
      <c r="H266" s="38"/>
      <c r="I266" s="397">
        <f t="shared" si="9"/>
        <v>0</v>
      </c>
      <c r="K266" s="61"/>
    </row>
    <row r="267" spans="1:11" s="51" customFormat="1" ht="12" customHeight="1">
      <c r="A267" s="66"/>
      <c r="B267" s="397" t="str">
        <f>IFERROR(IF(VLOOKUP($A267,Osnova!$A:$E,1)=$A267,VLOOKUP($A267,Osnova!$A:$E,$E$10)),"")</f>
        <v/>
      </c>
      <c r="C267" s="65" t="e">
        <f>IF(VLOOKUP($A267,Osnova!$A:$C,1)=$A267,VLOOKUP($A267,Osnova!$A:$F,4),0)</f>
        <v>#N/A</v>
      </c>
      <c r="D267" s="38"/>
      <c r="E267" s="50"/>
      <c r="F267" s="407">
        <f t="shared" si="7"/>
        <v>0</v>
      </c>
      <c r="G267" s="38"/>
      <c r="H267" s="38"/>
      <c r="I267" s="397">
        <f t="shared" si="9"/>
        <v>0</v>
      </c>
      <c r="K267" s="61"/>
    </row>
    <row r="268" spans="1:11" s="51" customFormat="1" ht="12" customHeight="1">
      <c r="A268" s="66"/>
      <c r="B268" s="397" t="str">
        <f>IFERROR(IF(VLOOKUP($A268,Osnova!$A:$E,1)=$A268,VLOOKUP($A268,Osnova!$A:$E,$E$10)),"")</f>
        <v/>
      </c>
      <c r="C268" s="65" t="e">
        <f>IF(VLOOKUP($A268,Osnova!$A:$C,1)=$A268,VLOOKUP($A268,Osnova!$A:$F,4),0)</f>
        <v>#N/A</v>
      </c>
      <c r="D268" s="38"/>
      <c r="E268" s="50"/>
      <c r="F268" s="407">
        <f t="shared" si="7"/>
        <v>0</v>
      </c>
      <c r="G268" s="38"/>
      <c r="H268" s="38"/>
      <c r="I268" s="397">
        <f t="shared" si="9"/>
        <v>0</v>
      </c>
      <c r="K268" s="61"/>
    </row>
    <row r="269" spans="1:11" s="51" customFormat="1" ht="12" customHeight="1">
      <c r="A269" s="66"/>
      <c r="B269" s="397" t="str">
        <f>IFERROR(IF(VLOOKUP($A269,Osnova!$A:$E,1)=$A269,VLOOKUP($A269,Osnova!$A:$E,$E$10)),"")</f>
        <v/>
      </c>
      <c r="C269" s="65" t="e">
        <f>IF(VLOOKUP($A269,Osnova!$A:$C,1)=$A269,VLOOKUP($A269,Osnova!$A:$F,4),0)</f>
        <v>#N/A</v>
      </c>
      <c r="D269" s="38"/>
      <c r="E269" s="50"/>
      <c r="F269" s="407">
        <f t="shared" si="7"/>
        <v>0</v>
      </c>
      <c r="G269" s="38"/>
      <c r="H269" s="38"/>
      <c r="I269" s="397">
        <f t="shared" si="9"/>
        <v>0</v>
      </c>
      <c r="K269" s="61"/>
    </row>
    <row r="270" spans="1:11" s="51" customFormat="1" ht="12" customHeight="1">
      <c r="A270" s="66"/>
      <c r="B270" s="397" t="str">
        <f>IFERROR(IF(VLOOKUP($A270,Osnova!$A:$E,1)=$A270,VLOOKUP($A270,Osnova!$A:$E,$E$10)),"")</f>
        <v/>
      </c>
      <c r="C270" s="65" t="e">
        <f>IF(VLOOKUP($A270,Osnova!$A:$C,1)=$A270,VLOOKUP($A270,Osnova!$A:$F,4),0)</f>
        <v>#N/A</v>
      </c>
      <c r="D270" s="38"/>
      <c r="E270" s="50"/>
      <c r="F270" s="407">
        <f t="shared" si="7"/>
        <v>0</v>
      </c>
      <c r="G270" s="38"/>
      <c r="H270" s="38"/>
      <c r="I270" s="397">
        <f t="shared" si="9"/>
        <v>0</v>
      </c>
      <c r="K270" s="61"/>
    </row>
    <row r="271" spans="1:11" s="51" customFormat="1" ht="12" customHeight="1">
      <c r="A271" s="66"/>
      <c r="B271" s="397" t="str">
        <f>IFERROR(IF(VLOOKUP($A271,Osnova!$A:$E,1)=$A271,VLOOKUP($A271,Osnova!$A:$E,$E$10)),"")</f>
        <v/>
      </c>
      <c r="C271" s="65" t="e">
        <f>IF(VLOOKUP($A271,Osnova!$A:$C,1)=$A271,VLOOKUP($A271,Osnova!$A:$F,4),0)</f>
        <v>#N/A</v>
      </c>
      <c r="D271" s="38"/>
      <c r="E271" s="50"/>
      <c r="F271" s="407">
        <f t="shared" si="7"/>
        <v>0</v>
      </c>
      <c r="G271" s="38"/>
      <c r="H271" s="38"/>
      <c r="I271" s="397">
        <f t="shared" si="9"/>
        <v>0</v>
      </c>
      <c r="K271" s="61"/>
    </row>
    <row r="272" spans="1:11" s="51" customFormat="1" ht="12" customHeight="1">
      <c r="A272" s="66"/>
      <c r="B272" s="397" t="str">
        <f>IFERROR(IF(VLOOKUP($A272,Osnova!$A:$E,1)=$A272,VLOOKUP($A272,Osnova!$A:$E,$E$10)),"")</f>
        <v/>
      </c>
      <c r="C272" s="65" t="e">
        <f>IF(VLOOKUP($A272,Osnova!$A:$C,1)=$A272,VLOOKUP($A272,Osnova!$A:$F,4),0)</f>
        <v>#N/A</v>
      </c>
      <c r="D272" s="38"/>
      <c r="E272" s="50"/>
      <c r="F272" s="407">
        <f t="shared" si="7"/>
        <v>0</v>
      </c>
      <c r="G272" s="38"/>
      <c r="H272" s="38"/>
      <c r="I272" s="397">
        <f t="shared" si="9"/>
        <v>0</v>
      </c>
      <c r="K272" s="61"/>
    </row>
    <row r="273" spans="1:11" s="51" customFormat="1" ht="12" customHeight="1">
      <c r="A273" s="66"/>
      <c r="B273" s="397" t="str">
        <f>IFERROR(IF(VLOOKUP($A273,Osnova!$A:$E,1)=$A273,VLOOKUP($A273,Osnova!$A:$E,$E$10)),"")</f>
        <v/>
      </c>
      <c r="C273" s="65" t="e">
        <f>IF(VLOOKUP($A273,Osnova!$A:$C,1)=$A273,VLOOKUP($A273,Osnova!$A:$F,4),0)</f>
        <v>#N/A</v>
      </c>
      <c r="D273" s="38"/>
      <c r="E273" s="50"/>
      <c r="F273" s="407">
        <f t="shared" si="7"/>
        <v>0</v>
      </c>
      <c r="G273" s="38"/>
      <c r="H273" s="38"/>
      <c r="I273" s="397">
        <f t="shared" si="9"/>
        <v>0</v>
      </c>
      <c r="K273" s="61"/>
    </row>
    <row r="274" spans="1:11" s="51" customFormat="1" ht="12" customHeight="1">
      <c r="A274" s="66"/>
      <c r="B274" s="397" t="str">
        <f>IFERROR(IF(VLOOKUP($A274,Osnova!$A:$E,1)=$A274,VLOOKUP($A274,Osnova!$A:$E,$E$10)),"")</f>
        <v/>
      </c>
      <c r="C274" s="65" t="e">
        <f>IF(VLOOKUP($A274,Osnova!$A:$C,1)=$A274,VLOOKUP($A274,Osnova!$A:$F,4),0)</f>
        <v>#N/A</v>
      </c>
      <c r="D274" s="38"/>
      <c r="E274" s="50"/>
      <c r="F274" s="407">
        <f t="shared" si="7"/>
        <v>0</v>
      </c>
      <c r="G274" s="38"/>
      <c r="H274" s="38"/>
      <c r="I274" s="397">
        <f t="shared" si="9"/>
        <v>0</v>
      </c>
      <c r="K274" s="61"/>
    </row>
    <row r="275" spans="1:11" s="51" customFormat="1" ht="12" customHeight="1">
      <c r="A275" s="66"/>
      <c r="B275" s="397" t="str">
        <f>IFERROR(IF(VLOOKUP($A275,Osnova!$A:$E,1)=$A275,VLOOKUP($A275,Osnova!$A:$E,$E$10)),"")</f>
        <v/>
      </c>
      <c r="C275" s="65" t="e">
        <f>IF(VLOOKUP($A275,Osnova!$A:$C,1)=$A275,VLOOKUP($A275,Osnova!$A:$F,4),0)</f>
        <v>#N/A</v>
      </c>
      <c r="D275" s="38"/>
      <c r="E275" s="50"/>
      <c r="F275" s="407">
        <f t="shared" si="7"/>
        <v>0</v>
      </c>
      <c r="G275" s="38"/>
      <c r="H275" s="38"/>
      <c r="I275" s="397">
        <f t="shared" si="9"/>
        <v>0</v>
      </c>
      <c r="K275" s="61"/>
    </row>
    <row r="276" spans="1:11" s="51" customFormat="1" ht="12" customHeight="1">
      <c r="A276" s="66"/>
      <c r="B276" s="397" t="str">
        <f>IFERROR(IF(VLOOKUP($A276,Osnova!$A:$E,1)=$A276,VLOOKUP($A276,Osnova!$A:$E,$E$10)),"")</f>
        <v/>
      </c>
      <c r="C276" s="65" t="e">
        <f>IF(VLOOKUP($A276,Osnova!$A:$C,1)=$A276,VLOOKUP($A276,Osnova!$A:$F,4),0)</f>
        <v>#N/A</v>
      </c>
      <c r="D276" s="38"/>
      <c r="E276" s="50"/>
      <c r="F276" s="407">
        <f t="shared" si="7"/>
        <v>0</v>
      </c>
      <c r="G276" s="38"/>
      <c r="H276" s="38"/>
      <c r="I276" s="397">
        <f t="shared" si="9"/>
        <v>0</v>
      </c>
      <c r="K276" s="61"/>
    </row>
    <row r="277" spans="1:11" s="51" customFormat="1" ht="12" customHeight="1">
      <c r="A277" s="66"/>
      <c r="B277" s="397" t="str">
        <f>IFERROR(IF(VLOOKUP($A277,Osnova!$A:$E,1)=$A277,VLOOKUP($A277,Osnova!$A:$E,$E$10)),"")</f>
        <v/>
      </c>
      <c r="C277" s="65" t="e">
        <f>IF(VLOOKUP($A277,Osnova!$A:$C,1)=$A277,VLOOKUP($A277,Osnova!$A:$F,4),0)</f>
        <v>#N/A</v>
      </c>
      <c r="D277" s="38"/>
      <c r="E277" s="50"/>
      <c r="F277" s="407">
        <f t="shared" ref="F277:F313" si="10">SUM(D277-E277)</f>
        <v>0</v>
      </c>
      <c r="G277" s="38"/>
      <c r="H277" s="38"/>
      <c r="I277" s="397">
        <f t="shared" si="9"/>
        <v>0</v>
      </c>
      <c r="K277" s="61"/>
    </row>
    <row r="278" spans="1:11" s="51" customFormat="1" ht="12" customHeight="1">
      <c r="A278" s="66"/>
      <c r="B278" s="397" t="str">
        <f>IFERROR(IF(VLOOKUP($A278,Osnova!$A:$E,1)=$A278,VLOOKUP($A278,Osnova!$A:$E,$E$10)),"")</f>
        <v/>
      </c>
      <c r="C278" s="65" t="e">
        <f>IF(VLOOKUP($A278,Osnova!$A:$C,1)=$A278,VLOOKUP($A278,Osnova!$A:$F,4),0)</f>
        <v>#N/A</v>
      </c>
      <c r="D278" s="38"/>
      <c r="E278" s="50"/>
      <c r="F278" s="407">
        <f t="shared" si="10"/>
        <v>0</v>
      </c>
      <c r="G278" s="38"/>
      <c r="H278" s="38"/>
      <c r="I278" s="397">
        <f t="shared" si="9"/>
        <v>0</v>
      </c>
      <c r="K278" s="61"/>
    </row>
    <row r="279" spans="1:11" s="51" customFormat="1" ht="12" customHeight="1">
      <c r="A279" s="66"/>
      <c r="B279" s="397" t="str">
        <f>IFERROR(IF(VLOOKUP($A279,Osnova!$A:$E,1)=$A279,VLOOKUP($A279,Osnova!$A:$E,$E$10)),"")</f>
        <v/>
      </c>
      <c r="C279" s="65" t="e">
        <f>IF(VLOOKUP($A279,Osnova!$A:$C,1)=$A279,VLOOKUP($A279,Osnova!$A:$F,4),0)</f>
        <v>#N/A</v>
      </c>
      <c r="D279" s="38"/>
      <c r="E279" s="50"/>
      <c r="F279" s="407">
        <f t="shared" si="10"/>
        <v>0</v>
      </c>
      <c r="G279" s="38"/>
      <c r="H279" s="38"/>
      <c r="I279" s="397">
        <f t="shared" si="9"/>
        <v>0</v>
      </c>
      <c r="K279" s="61"/>
    </row>
    <row r="280" spans="1:11" s="51" customFormat="1" ht="12" customHeight="1">
      <c r="A280" s="66"/>
      <c r="B280" s="397" t="str">
        <f>IFERROR(IF(VLOOKUP($A280,Osnova!$A:$E,1)=$A280,VLOOKUP($A280,Osnova!$A:$E,$E$10)),"")</f>
        <v/>
      </c>
      <c r="C280" s="65" t="e">
        <f>IF(VLOOKUP($A280,Osnova!$A:$C,1)=$A280,VLOOKUP($A280,Osnova!$A:$F,4),0)</f>
        <v>#N/A</v>
      </c>
      <c r="D280" s="38"/>
      <c r="E280" s="50"/>
      <c r="F280" s="407">
        <f t="shared" si="10"/>
        <v>0</v>
      </c>
      <c r="G280" s="38"/>
      <c r="H280" s="38"/>
      <c r="I280" s="397">
        <f t="shared" si="9"/>
        <v>0</v>
      </c>
      <c r="K280" s="61"/>
    </row>
    <row r="281" spans="1:11" s="51" customFormat="1" ht="12" customHeight="1">
      <c r="A281" s="66"/>
      <c r="B281" s="397" t="str">
        <f>IFERROR(IF(VLOOKUP($A281,Osnova!$A:$E,1)=$A281,VLOOKUP($A281,Osnova!$A:$E,$E$10)),"")</f>
        <v/>
      </c>
      <c r="C281" s="65" t="e">
        <f>IF(VLOOKUP($A281,Osnova!$A:$C,1)=$A281,VLOOKUP($A281,Osnova!$A:$F,4),0)</f>
        <v>#N/A</v>
      </c>
      <c r="D281" s="38"/>
      <c r="E281" s="50"/>
      <c r="F281" s="407">
        <f t="shared" si="10"/>
        <v>0</v>
      </c>
      <c r="G281" s="38"/>
      <c r="H281" s="38"/>
      <c r="I281" s="397">
        <f t="shared" si="9"/>
        <v>0</v>
      </c>
      <c r="K281" s="61"/>
    </row>
    <row r="282" spans="1:11" s="51" customFormat="1" ht="12" customHeight="1">
      <c r="A282" s="66"/>
      <c r="B282" s="397" t="str">
        <f>IFERROR(IF(VLOOKUP($A282,Osnova!$A:$E,1)=$A282,VLOOKUP($A282,Osnova!$A:$E,$E$10)),"")</f>
        <v/>
      </c>
      <c r="C282" s="65" t="e">
        <f>IF(VLOOKUP($A282,Osnova!$A:$C,1)=$A282,VLOOKUP($A282,Osnova!$A:$F,4),0)</f>
        <v>#N/A</v>
      </c>
      <c r="D282" s="38"/>
      <c r="E282" s="50"/>
      <c r="F282" s="407">
        <f t="shared" si="10"/>
        <v>0</v>
      </c>
      <c r="G282" s="38"/>
      <c r="H282" s="38"/>
      <c r="I282" s="397">
        <f t="shared" si="9"/>
        <v>0</v>
      </c>
      <c r="K282" s="61"/>
    </row>
    <row r="283" spans="1:11" s="51" customFormat="1" ht="12" customHeight="1">
      <c r="A283" s="66"/>
      <c r="B283" s="397" t="str">
        <f>IFERROR(IF(VLOOKUP($A283,Osnova!$A:$E,1)=$A283,VLOOKUP($A283,Osnova!$A:$E,$E$10)),"")</f>
        <v/>
      </c>
      <c r="C283" s="65" t="e">
        <f>IF(VLOOKUP($A283,Osnova!$A:$C,1)=$A283,VLOOKUP($A283,Osnova!$A:$F,4),0)</f>
        <v>#N/A</v>
      </c>
      <c r="D283" s="38"/>
      <c r="E283" s="50"/>
      <c r="F283" s="407">
        <f t="shared" si="10"/>
        <v>0</v>
      </c>
      <c r="G283" s="38"/>
      <c r="H283" s="38"/>
      <c r="I283" s="397">
        <f t="shared" si="9"/>
        <v>0</v>
      </c>
      <c r="K283" s="61"/>
    </row>
    <row r="284" spans="1:11" s="51" customFormat="1" ht="12" customHeight="1">
      <c r="A284" s="66"/>
      <c r="B284" s="397" t="str">
        <f>IFERROR(IF(VLOOKUP($A284,Osnova!$A:$E,1)=$A284,VLOOKUP($A284,Osnova!$A:$E,$E$10)),"")</f>
        <v/>
      </c>
      <c r="C284" s="65" t="e">
        <f>IF(VLOOKUP($A284,Osnova!$A:$C,1)=$A284,VLOOKUP($A284,Osnova!$A:$F,4),0)</f>
        <v>#N/A</v>
      </c>
      <c r="D284" s="38"/>
      <c r="E284" s="50"/>
      <c r="F284" s="407">
        <f t="shared" si="10"/>
        <v>0</v>
      </c>
      <c r="G284" s="38"/>
      <c r="H284" s="38"/>
      <c r="I284" s="397">
        <f t="shared" si="9"/>
        <v>0</v>
      </c>
      <c r="K284" s="61"/>
    </row>
    <row r="285" spans="1:11" s="51" customFormat="1" ht="12" customHeight="1">
      <c r="A285" s="66"/>
      <c r="B285" s="397" t="str">
        <f>IFERROR(IF(VLOOKUP($A285,Osnova!$A:$E,1)=$A285,VLOOKUP($A285,Osnova!$A:$E,$E$10)),"")</f>
        <v/>
      </c>
      <c r="C285" s="65" t="e">
        <f>IF(VLOOKUP($A285,Osnova!$A:$C,1)=$A285,VLOOKUP($A285,Osnova!$A:$F,4),0)</f>
        <v>#N/A</v>
      </c>
      <c r="D285" s="38"/>
      <c r="E285" s="50"/>
      <c r="F285" s="407">
        <f t="shared" si="10"/>
        <v>0</v>
      </c>
      <c r="G285" s="38"/>
      <c r="H285" s="38"/>
      <c r="I285" s="397">
        <f t="shared" si="9"/>
        <v>0</v>
      </c>
      <c r="K285" s="61"/>
    </row>
    <row r="286" spans="1:11" s="51" customFormat="1" ht="12" customHeight="1">
      <c r="A286" s="66"/>
      <c r="B286" s="397" t="str">
        <f>IFERROR(IF(VLOOKUP($A286,Osnova!$A:$E,1)=$A286,VLOOKUP($A286,Osnova!$A:$E,$E$10)),"")</f>
        <v/>
      </c>
      <c r="C286" s="65" t="e">
        <f>IF(VLOOKUP($A286,Osnova!$A:$C,1)=$A286,VLOOKUP($A286,Osnova!$A:$F,4),0)</f>
        <v>#N/A</v>
      </c>
      <c r="D286" s="38"/>
      <c r="E286" s="50"/>
      <c r="F286" s="407">
        <f t="shared" si="10"/>
        <v>0</v>
      </c>
      <c r="G286" s="38"/>
      <c r="H286" s="38"/>
      <c r="I286" s="397">
        <f t="shared" si="9"/>
        <v>0</v>
      </c>
      <c r="K286" s="61"/>
    </row>
    <row r="287" spans="1:11" s="51" customFormat="1" ht="12" customHeight="1">
      <c r="A287" s="66"/>
      <c r="B287" s="397" t="str">
        <f>IFERROR(IF(VLOOKUP($A287,Osnova!$A:$E,1)=$A287,VLOOKUP($A287,Osnova!$A:$E,$E$10)),"")</f>
        <v/>
      </c>
      <c r="C287" s="65" t="e">
        <f>IF(VLOOKUP($A287,Osnova!$A:$C,1)=$A287,VLOOKUP($A287,Osnova!$A:$F,4),0)</f>
        <v>#N/A</v>
      </c>
      <c r="D287" s="38"/>
      <c r="E287" s="50"/>
      <c r="F287" s="407">
        <f t="shared" si="10"/>
        <v>0</v>
      </c>
      <c r="G287" s="38"/>
      <c r="H287" s="38"/>
      <c r="I287" s="397">
        <f t="shared" si="9"/>
        <v>0</v>
      </c>
      <c r="K287" s="61"/>
    </row>
    <row r="288" spans="1:11" s="51" customFormat="1" ht="12" customHeight="1">
      <c r="A288" s="66"/>
      <c r="B288" s="397" t="str">
        <f>IFERROR(IF(VLOOKUP($A288,Osnova!$A:$E,1)=$A288,VLOOKUP($A288,Osnova!$A:$E,$E$10)),"")</f>
        <v/>
      </c>
      <c r="C288" s="65" t="e">
        <f>IF(VLOOKUP($A288,Osnova!$A:$C,1)=$A288,VLOOKUP($A288,Osnova!$A:$F,4),0)</f>
        <v>#N/A</v>
      </c>
      <c r="D288" s="38"/>
      <c r="E288" s="50"/>
      <c r="F288" s="407">
        <f t="shared" si="10"/>
        <v>0</v>
      </c>
      <c r="G288" s="38"/>
      <c r="H288" s="38"/>
      <c r="I288" s="397">
        <f t="shared" si="9"/>
        <v>0</v>
      </c>
      <c r="K288" s="61"/>
    </row>
    <row r="289" spans="1:11" s="51" customFormat="1" ht="12" customHeight="1">
      <c r="A289" s="66"/>
      <c r="B289" s="397" t="str">
        <f>IFERROR(IF(VLOOKUP($A289,Osnova!$A:$E,1)=$A289,VLOOKUP($A289,Osnova!$A:$E,$E$10)),"")</f>
        <v/>
      </c>
      <c r="C289" s="65" t="e">
        <f>IF(VLOOKUP($A289,Osnova!$A:$C,1)=$A289,VLOOKUP($A289,Osnova!$A:$F,4),0)</f>
        <v>#N/A</v>
      </c>
      <c r="D289" s="38"/>
      <c r="E289" s="50"/>
      <c r="F289" s="407">
        <f t="shared" si="10"/>
        <v>0</v>
      </c>
      <c r="G289" s="38"/>
      <c r="H289" s="38"/>
      <c r="I289" s="397">
        <f t="shared" si="9"/>
        <v>0</v>
      </c>
      <c r="K289" s="61"/>
    </row>
    <row r="290" spans="1:11" s="51" customFormat="1" ht="12" customHeight="1">
      <c r="A290" s="66"/>
      <c r="B290" s="397" t="str">
        <f>IFERROR(IF(VLOOKUP($A290,Osnova!$A:$E,1)=$A290,VLOOKUP($A290,Osnova!$A:$E,$E$10)),"")</f>
        <v/>
      </c>
      <c r="C290" s="65" t="e">
        <f>IF(VLOOKUP($A290,Osnova!$A:$C,1)=$A290,VLOOKUP($A290,Osnova!$A:$F,4),0)</f>
        <v>#N/A</v>
      </c>
      <c r="D290" s="38"/>
      <c r="E290" s="50"/>
      <c r="F290" s="407">
        <f t="shared" si="10"/>
        <v>0</v>
      </c>
      <c r="G290" s="38"/>
      <c r="H290" s="38"/>
      <c r="I290" s="397">
        <f t="shared" si="9"/>
        <v>0</v>
      </c>
      <c r="K290" s="61"/>
    </row>
    <row r="291" spans="1:11" s="51" customFormat="1" ht="12" customHeight="1">
      <c r="A291" s="66"/>
      <c r="B291" s="397" t="str">
        <f>IFERROR(IF(VLOOKUP($A291,Osnova!$A:$E,1)=$A291,VLOOKUP($A291,Osnova!$A:$E,$E$10)),"")</f>
        <v/>
      </c>
      <c r="C291" s="65" t="e">
        <f>IF(VLOOKUP($A291,Osnova!$A:$C,1)=$A291,VLOOKUP($A291,Osnova!$A:$F,4),0)</f>
        <v>#N/A</v>
      </c>
      <c r="D291" s="38"/>
      <c r="E291" s="50"/>
      <c r="F291" s="407">
        <f t="shared" si="10"/>
        <v>0</v>
      </c>
      <c r="G291" s="38"/>
      <c r="H291" s="38"/>
      <c r="I291" s="397">
        <f t="shared" si="9"/>
        <v>0</v>
      </c>
      <c r="K291" s="61"/>
    </row>
    <row r="292" spans="1:11" s="51" customFormat="1" ht="12" customHeight="1">
      <c r="A292" s="66"/>
      <c r="B292" s="397" t="str">
        <f>IFERROR(IF(VLOOKUP($A292,Osnova!$A:$E,1)=$A292,VLOOKUP($A292,Osnova!$A:$E,$E$10)),"")</f>
        <v/>
      </c>
      <c r="C292" s="65" t="e">
        <f>IF(VLOOKUP($A292,Osnova!$A:$C,1)=$A292,VLOOKUP($A292,Osnova!$A:$F,4),0)</f>
        <v>#N/A</v>
      </c>
      <c r="D292" s="38"/>
      <c r="E292" s="50"/>
      <c r="F292" s="407">
        <f t="shared" si="10"/>
        <v>0</v>
      </c>
      <c r="G292" s="38"/>
      <c r="H292" s="38"/>
      <c r="I292" s="397">
        <f t="shared" si="9"/>
        <v>0</v>
      </c>
      <c r="K292" s="61"/>
    </row>
    <row r="293" spans="1:11" s="51" customFormat="1" ht="12" customHeight="1">
      <c r="A293" s="66"/>
      <c r="B293" s="397" t="str">
        <f>IFERROR(IF(VLOOKUP($A293,Osnova!$A:$E,1)=$A293,VLOOKUP($A293,Osnova!$A:$E,$E$10)),"")</f>
        <v/>
      </c>
      <c r="C293" s="65" t="e">
        <f>IF(VLOOKUP($A293,Osnova!$A:$C,1)=$A293,VLOOKUP($A293,Osnova!$A:$F,4),0)</f>
        <v>#N/A</v>
      </c>
      <c r="D293" s="38"/>
      <c r="E293" s="50"/>
      <c r="F293" s="407">
        <f t="shared" si="10"/>
        <v>0</v>
      </c>
      <c r="G293" s="38"/>
      <c r="H293" s="38"/>
      <c r="I293" s="397">
        <f t="shared" si="9"/>
        <v>0</v>
      </c>
      <c r="K293" s="61"/>
    </row>
    <row r="294" spans="1:11" s="51" customFormat="1" ht="12" customHeight="1">
      <c r="A294" s="66"/>
      <c r="B294" s="397" t="str">
        <f>IFERROR(IF(VLOOKUP($A294,Osnova!$A:$E,1)=$A294,VLOOKUP($A294,Osnova!$A:$E,$E$10)),"")</f>
        <v/>
      </c>
      <c r="C294" s="65" t="e">
        <f>IF(VLOOKUP($A294,Osnova!$A:$C,1)=$A294,VLOOKUP($A294,Osnova!$A:$F,4),0)</f>
        <v>#N/A</v>
      </c>
      <c r="D294" s="38"/>
      <c r="E294" s="50"/>
      <c r="F294" s="407">
        <f t="shared" si="10"/>
        <v>0</v>
      </c>
      <c r="G294" s="38"/>
      <c r="H294" s="38"/>
      <c r="I294" s="397">
        <f t="shared" si="9"/>
        <v>0</v>
      </c>
      <c r="K294" s="61"/>
    </row>
    <row r="295" spans="1:11" s="51" customFormat="1" ht="12" customHeight="1">
      <c r="A295" s="66"/>
      <c r="B295" s="397" t="str">
        <f>IFERROR(IF(VLOOKUP($A295,Osnova!$A:$E,1)=$A295,VLOOKUP($A295,Osnova!$A:$E,$E$10)),"")</f>
        <v/>
      </c>
      <c r="C295" s="65" t="e">
        <f>IF(VLOOKUP($A295,Osnova!$A:$C,1)=$A295,VLOOKUP($A295,Osnova!$A:$F,4),0)</f>
        <v>#N/A</v>
      </c>
      <c r="D295" s="38"/>
      <c r="E295" s="50"/>
      <c r="F295" s="407">
        <f t="shared" si="10"/>
        <v>0</v>
      </c>
      <c r="G295" s="38"/>
      <c r="H295" s="38"/>
      <c r="I295" s="397">
        <f t="shared" si="9"/>
        <v>0</v>
      </c>
      <c r="K295" s="61"/>
    </row>
    <row r="296" spans="1:11" s="51" customFormat="1" ht="12" customHeight="1">
      <c r="A296" s="66"/>
      <c r="B296" s="397" t="str">
        <f>IFERROR(IF(VLOOKUP($A296,Osnova!$A:$E,1)=$A296,VLOOKUP($A296,Osnova!$A:$E,$E$10)),"")</f>
        <v/>
      </c>
      <c r="C296" s="65" t="e">
        <f>IF(VLOOKUP($A296,Osnova!$A:$C,1)=$A296,VLOOKUP($A296,Osnova!$A:$F,4),0)</f>
        <v>#N/A</v>
      </c>
      <c r="D296" s="38"/>
      <c r="E296" s="50"/>
      <c r="F296" s="407">
        <f t="shared" si="10"/>
        <v>0</v>
      </c>
      <c r="G296" s="38"/>
      <c r="H296" s="38"/>
      <c r="I296" s="397">
        <f t="shared" si="9"/>
        <v>0</v>
      </c>
      <c r="K296" s="61"/>
    </row>
    <row r="297" spans="1:11" s="51" customFormat="1" ht="12" customHeight="1">
      <c r="A297" s="66"/>
      <c r="B297" s="397" t="str">
        <f>IFERROR(IF(VLOOKUP($A297,Osnova!$A:$E,1)=$A297,VLOOKUP($A297,Osnova!$A:$E,$E$10)),"")</f>
        <v/>
      </c>
      <c r="C297" s="65" t="e">
        <f>IF(VLOOKUP($A297,Osnova!$A:$C,1)=$A297,VLOOKUP($A297,Osnova!$A:$F,4),0)</f>
        <v>#N/A</v>
      </c>
      <c r="D297" s="38"/>
      <c r="E297" s="50"/>
      <c r="F297" s="407">
        <f t="shared" si="10"/>
        <v>0</v>
      </c>
      <c r="G297" s="38"/>
      <c r="H297" s="38"/>
      <c r="I297" s="397">
        <f t="shared" si="9"/>
        <v>0</v>
      </c>
      <c r="K297" s="61"/>
    </row>
    <row r="298" spans="1:11" s="51" customFormat="1" ht="12" customHeight="1">
      <c r="A298" s="66"/>
      <c r="B298" s="397" t="str">
        <f>IFERROR(IF(VLOOKUP($A298,Osnova!$A:$E,1)=$A298,VLOOKUP($A298,Osnova!$A:$E,$E$10)),"")</f>
        <v/>
      </c>
      <c r="C298" s="65" t="e">
        <f>IF(VLOOKUP($A298,Osnova!$A:$C,1)=$A298,VLOOKUP($A298,Osnova!$A:$F,4),0)</f>
        <v>#N/A</v>
      </c>
      <c r="D298" s="38"/>
      <c r="E298" s="50"/>
      <c r="F298" s="407">
        <f t="shared" si="10"/>
        <v>0</v>
      </c>
      <c r="G298" s="38"/>
      <c r="H298" s="38"/>
      <c r="I298" s="397">
        <f t="shared" si="9"/>
        <v>0</v>
      </c>
      <c r="K298" s="61"/>
    </row>
    <row r="299" spans="1:11" s="51" customFormat="1" ht="12" customHeight="1">
      <c r="A299" s="66"/>
      <c r="B299" s="397" t="str">
        <f>IFERROR(IF(VLOOKUP($A299,Osnova!$A:$E,1)=$A299,VLOOKUP($A299,Osnova!$A:$E,$E$10)),"")</f>
        <v/>
      </c>
      <c r="C299" s="65" t="e">
        <f>IF(VLOOKUP($A299,Osnova!$A:$C,1)=$A299,VLOOKUP($A299,Osnova!$A:$F,4),0)</f>
        <v>#N/A</v>
      </c>
      <c r="D299" s="38"/>
      <c r="E299" s="50"/>
      <c r="F299" s="407">
        <f t="shared" si="10"/>
        <v>0</v>
      </c>
      <c r="G299" s="38"/>
      <c r="H299" s="38"/>
      <c r="I299" s="397">
        <f t="shared" si="9"/>
        <v>0</v>
      </c>
      <c r="K299" s="61"/>
    </row>
    <row r="300" spans="1:11" s="51" customFormat="1" ht="12" customHeight="1">
      <c r="A300" s="66"/>
      <c r="B300" s="397" t="str">
        <f>IFERROR(IF(VLOOKUP($A300,Osnova!$A:$E,1)=$A300,VLOOKUP($A300,Osnova!$A:$E,$E$10)),"")</f>
        <v/>
      </c>
      <c r="C300" s="65" t="e">
        <f>IF(VLOOKUP($A300,Osnova!$A:$C,1)=$A300,VLOOKUP($A300,Osnova!$A:$F,4),0)</f>
        <v>#N/A</v>
      </c>
      <c r="D300" s="38"/>
      <c r="E300" s="50"/>
      <c r="F300" s="407">
        <f t="shared" si="10"/>
        <v>0</v>
      </c>
      <c r="G300" s="38"/>
      <c r="H300" s="38"/>
      <c r="I300" s="397">
        <f t="shared" si="9"/>
        <v>0</v>
      </c>
      <c r="K300" s="61"/>
    </row>
    <row r="301" spans="1:11" s="51" customFormat="1" ht="12" customHeight="1">
      <c r="A301" s="66"/>
      <c r="B301" s="397" t="str">
        <f>IFERROR(IF(VLOOKUP($A301,Osnova!$A:$E,1)=$A301,VLOOKUP($A301,Osnova!$A:$E,$E$10)),"")</f>
        <v/>
      </c>
      <c r="C301" s="65" t="e">
        <f>IF(VLOOKUP($A301,Osnova!$A:$C,1)=$A301,VLOOKUP($A301,Osnova!$A:$F,4),0)</f>
        <v>#N/A</v>
      </c>
      <c r="D301" s="38"/>
      <c r="E301" s="50"/>
      <c r="F301" s="407">
        <f t="shared" si="10"/>
        <v>0</v>
      </c>
      <c r="G301" s="38"/>
      <c r="H301" s="38"/>
      <c r="I301" s="397">
        <f t="shared" si="9"/>
        <v>0</v>
      </c>
      <c r="K301" s="61"/>
    </row>
    <row r="302" spans="1:11" s="51" customFormat="1" ht="12" customHeight="1">
      <c r="A302" s="66"/>
      <c r="B302" s="397" t="str">
        <f>IFERROR(IF(VLOOKUP($A302,Osnova!$A:$E,1)=$A302,VLOOKUP($A302,Osnova!$A:$E,$E$10)),"")</f>
        <v/>
      </c>
      <c r="C302" s="65" t="e">
        <f>IF(VLOOKUP($A302,Osnova!$A:$C,1)=$A302,VLOOKUP($A302,Osnova!$A:$F,4),0)</f>
        <v>#N/A</v>
      </c>
      <c r="D302" s="38"/>
      <c r="E302" s="50"/>
      <c r="F302" s="407">
        <f t="shared" si="10"/>
        <v>0</v>
      </c>
      <c r="G302" s="38"/>
      <c r="H302" s="38"/>
      <c r="I302" s="397">
        <f t="shared" si="9"/>
        <v>0</v>
      </c>
      <c r="K302" s="61"/>
    </row>
    <row r="303" spans="1:11" s="51" customFormat="1" ht="12" customHeight="1">
      <c r="A303" s="66"/>
      <c r="B303" s="397" t="str">
        <f>IFERROR(IF(VLOOKUP($A303,Osnova!$A:$E,1)=$A303,VLOOKUP($A303,Osnova!$A:$E,$E$10)),"")</f>
        <v/>
      </c>
      <c r="C303" s="65" t="e">
        <f>IF(VLOOKUP($A303,Osnova!$A:$C,1)=$A303,VLOOKUP($A303,Osnova!$A:$F,4),0)</f>
        <v>#N/A</v>
      </c>
      <c r="D303" s="38"/>
      <c r="E303" s="50"/>
      <c r="F303" s="407">
        <f t="shared" si="10"/>
        <v>0</v>
      </c>
      <c r="G303" s="38"/>
      <c r="H303" s="38"/>
      <c r="I303" s="397">
        <f t="shared" si="9"/>
        <v>0</v>
      </c>
      <c r="K303" s="61"/>
    </row>
    <row r="304" spans="1:11" s="51" customFormat="1" ht="12" customHeight="1">
      <c r="A304" s="66"/>
      <c r="B304" s="397" t="str">
        <f>IFERROR(IF(VLOOKUP($A304,Osnova!$A:$E,1)=$A304,VLOOKUP($A304,Osnova!$A:$E,$E$10)),"")</f>
        <v/>
      </c>
      <c r="C304" s="65" t="e">
        <f>IF(VLOOKUP($A304,Osnova!$A:$C,1)=$A304,VLOOKUP($A304,Osnova!$A:$F,4),0)</f>
        <v>#N/A</v>
      </c>
      <c r="D304" s="38"/>
      <c r="E304" s="50"/>
      <c r="F304" s="407">
        <f t="shared" si="10"/>
        <v>0</v>
      </c>
      <c r="G304" s="38"/>
      <c r="H304" s="38"/>
      <c r="I304" s="397">
        <f t="shared" si="9"/>
        <v>0</v>
      </c>
      <c r="K304" s="61"/>
    </row>
    <row r="305" spans="1:11" s="51" customFormat="1" ht="12" customHeight="1">
      <c r="A305" s="66"/>
      <c r="B305" s="397" t="str">
        <f>IFERROR(IF(VLOOKUP($A305,Osnova!$A:$E,1)=$A305,VLOOKUP($A305,Osnova!$A:$E,$E$10)),"")</f>
        <v/>
      </c>
      <c r="C305" s="65" t="e">
        <f>IF(VLOOKUP($A305,Osnova!$A:$C,1)=$A305,VLOOKUP($A305,Osnova!$A:$F,4),0)</f>
        <v>#N/A</v>
      </c>
      <c r="D305" s="38"/>
      <c r="E305" s="50"/>
      <c r="F305" s="407">
        <f t="shared" si="10"/>
        <v>0</v>
      </c>
      <c r="G305" s="38"/>
      <c r="H305" s="38"/>
      <c r="I305" s="397">
        <f t="shared" si="9"/>
        <v>0</v>
      </c>
      <c r="K305" s="61"/>
    </row>
    <row r="306" spans="1:11" s="51" customFormat="1" ht="12" customHeight="1">
      <c r="A306" s="66"/>
      <c r="B306" s="397" t="str">
        <f>IFERROR(IF(VLOOKUP($A306,Osnova!$A:$E,1)=$A306,VLOOKUP($A306,Osnova!$A:$E,$E$10)),"")</f>
        <v/>
      </c>
      <c r="C306" s="65" t="e">
        <f>IF(VLOOKUP($A306,Osnova!$A:$C,1)=$A306,VLOOKUP($A306,Osnova!$A:$F,4),0)</f>
        <v>#N/A</v>
      </c>
      <c r="D306" s="38"/>
      <c r="E306" s="50"/>
      <c r="F306" s="407">
        <f t="shared" si="10"/>
        <v>0</v>
      </c>
      <c r="G306" s="38"/>
      <c r="H306" s="38"/>
      <c r="I306" s="397">
        <f t="shared" si="9"/>
        <v>0</v>
      </c>
      <c r="K306" s="61"/>
    </row>
    <row r="307" spans="1:11" s="51" customFormat="1" ht="12" customHeight="1">
      <c r="A307" s="66"/>
      <c r="B307" s="397" t="str">
        <f>IFERROR(IF(VLOOKUP($A307,Osnova!$A:$E,1)=$A307,VLOOKUP($A307,Osnova!$A:$E,$E$10)),"")</f>
        <v/>
      </c>
      <c r="C307" s="65" t="e">
        <f>IF(VLOOKUP($A307,Osnova!$A:$C,1)=$A307,VLOOKUP($A307,Osnova!$A:$F,4),0)</f>
        <v>#N/A</v>
      </c>
      <c r="D307" s="38"/>
      <c r="E307" s="50"/>
      <c r="F307" s="407">
        <f t="shared" si="10"/>
        <v>0</v>
      </c>
      <c r="G307" s="38"/>
      <c r="H307" s="38"/>
      <c r="I307" s="397">
        <f t="shared" si="9"/>
        <v>0</v>
      </c>
      <c r="K307" s="61"/>
    </row>
    <row r="308" spans="1:11" s="51" customFormat="1" ht="12" customHeight="1">
      <c r="A308" s="66"/>
      <c r="B308" s="397" t="str">
        <f>IFERROR(IF(VLOOKUP($A308,Osnova!$A:$E,1)=$A308,VLOOKUP($A308,Osnova!$A:$E,$E$10)),"")</f>
        <v/>
      </c>
      <c r="C308" s="65" t="e">
        <f>IF(VLOOKUP($A308,Osnova!$A:$C,1)=$A308,VLOOKUP($A308,Osnova!$A:$F,4),0)</f>
        <v>#N/A</v>
      </c>
      <c r="D308" s="38"/>
      <c r="E308" s="50"/>
      <c r="F308" s="407">
        <f t="shared" si="10"/>
        <v>0</v>
      </c>
      <c r="G308" s="38"/>
      <c r="H308" s="38"/>
      <c r="I308" s="397">
        <f t="shared" si="9"/>
        <v>0</v>
      </c>
      <c r="K308" s="61"/>
    </row>
    <row r="309" spans="1:11" s="51" customFormat="1" ht="12" customHeight="1">
      <c r="A309" s="66"/>
      <c r="B309" s="397" t="str">
        <f>IFERROR(IF(VLOOKUP($A309,Osnova!$A:$E,1)=$A309,VLOOKUP($A309,Osnova!$A:$E,$E$10)),"")</f>
        <v/>
      </c>
      <c r="C309" s="65" t="e">
        <f>IF(VLOOKUP($A309,Osnova!$A:$C,1)=$A309,VLOOKUP($A309,Osnova!$A:$F,4),0)</f>
        <v>#N/A</v>
      </c>
      <c r="D309" s="38"/>
      <c r="E309" s="50"/>
      <c r="F309" s="407">
        <f t="shared" si="10"/>
        <v>0</v>
      </c>
      <c r="G309" s="38"/>
      <c r="H309" s="38"/>
      <c r="I309" s="397">
        <f t="shared" si="9"/>
        <v>0</v>
      </c>
      <c r="K309" s="61"/>
    </row>
    <row r="310" spans="1:11" s="51" customFormat="1" ht="12" customHeight="1">
      <c r="A310" s="66"/>
      <c r="B310" s="397" t="str">
        <f>IFERROR(IF(VLOOKUP($A310,Osnova!$A:$E,1)=$A310,VLOOKUP($A310,Osnova!$A:$E,$E$10)),"")</f>
        <v/>
      </c>
      <c r="C310" s="65" t="e">
        <f>IF(VLOOKUP($A310,Osnova!$A:$C,1)=$A310,VLOOKUP($A310,Osnova!$A:$F,4),0)</f>
        <v>#N/A</v>
      </c>
      <c r="D310" s="38"/>
      <c r="E310" s="50"/>
      <c r="F310" s="407">
        <f t="shared" si="10"/>
        <v>0</v>
      </c>
      <c r="G310" s="38"/>
      <c r="H310" s="38"/>
      <c r="I310" s="397">
        <f t="shared" si="9"/>
        <v>0</v>
      </c>
      <c r="K310" s="61"/>
    </row>
    <row r="311" spans="1:11" s="51" customFormat="1" ht="12" customHeight="1">
      <c r="A311" s="66"/>
      <c r="B311" s="397" t="str">
        <f>IFERROR(IF(VLOOKUP($A311,Osnova!$A:$E,1)=$A311,VLOOKUP($A311,Osnova!$A:$E,$E$10)),"")</f>
        <v/>
      </c>
      <c r="C311" s="65" t="e">
        <f>IF(VLOOKUP($A311,Osnova!$A:$C,1)=$A311,VLOOKUP($A311,Osnova!$A:$F,4),0)</f>
        <v>#N/A</v>
      </c>
      <c r="D311" s="38"/>
      <c r="E311" s="50"/>
      <c r="F311" s="407">
        <f t="shared" si="10"/>
        <v>0</v>
      </c>
      <c r="G311" s="38"/>
      <c r="H311" s="38"/>
      <c r="I311" s="397">
        <f t="shared" si="9"/>
        <v>0</v>
      </c>
      <c r="K311" s="61"/>
    </row>
    <row r="312" spans="1:11" s="51" customFormat="1" ht="12" customHeight="1">
      <c r="A312" s="66"/>
      <c r="B312" s="397" t="str">
        <f>IFERROR(IF(VLOOKUP($A312,Osnova!$A:$E,1)=$A312,VLOOKUP($A312,Osnova!$A:$E,$E$10)),"")</f>
        <v/>
      </c>
      <c r="C312" s="65" t="e">
        <f>IF(VLOOKUP($A312,Osnova!$A:$C,1)=$A312,VLOOKUP($A312,Osnova!$A:$F,4),0)</f>
        <v>#N/A</v>
      </c>
      <c r="D312" s="38"/>
      <c r="E312" s="50"/>
      <c r="F312" s="407">
        <f t="shared" si="10"/>
        <v>0</v>
      </c>
      <c r="G312" s="38"/>
      <c r="H312" s="38"/>
      <c r="I312" s="397">
        <f t="shared" si="9"/>
        <v>0</v>
      </c>
      <c r="K312" s="61"/>
    </row>
    <row r="313" spans="1:11" s="51" customFormat="1" ht="12" customHeight="1">
      <c r="A313" s="67"/>
      <c r="B313" s="406" t="str">
        <f>IFERROR(IF(VLOOKUP($A313,Osnova!$A:$E,1)=$A313,VLOOKUP($A313,Osnova!$A:$E,$E$10)),"")</f>
        <v/>
      </c>
      <c r="C313" s="68" t="e">
        <f>IF(VLOOKUP($A313,Osnova!$A:$C,1)=$A313,VLOOKUP($A313,Osnova!$A:$F,4),0)</f>
        <v>#N/A</v>
      </c>
      <c r="D313" s="69"/>
      <c r="E313" s="70"/>
      <c r="F313" s="408">
        <f t="shared" si="10"/>
        <v>0</v>
      </c>
      <c r="G313" s="69"/>
      <c r="H313" s="69"/>
      <c r="I313" s="406">
        <f t="shared" si="9"/>
        <v>0</v>
      </c>
      <c r="K313" s="61"/>
    </row>
    <row r="314" spans="1:11" s="72" customFormat="1" ht="1.1499999999999999" customHeight="1">
      <c r="A314" s="71"/>
      <c r="C314" s="73"/>
      <c r="D314" s="74" t="str">
        <f>IFERROR(IF(VLOOKUP($A314,[7]Sheet1!$A298:$M630,1)=$A314,VLOOKUP($A314,[7]Sheet1!$A298:$M630,10)),"")</f>
        <v/>
      </c>
      <c r="E314" s="75"/>
      <c r="F314" s="75"/>
      <c r="G314" s="74" t="str">
        <f>IFERROR(IF(VLOOKUP($A314,[7]Sheet1!$A298:$M630,1)=$A314,VLOOKUP($A314,[7]Sheet1!$A298:$M630,11)),"")</f>
        <v/>
      </c>
      <c r="H314" s="74" t="str">
        <f>IFERROR(IF(VLOOKUP($A314,[7]Sheet1!$A298:$Q630,1)=$A314,VLOOKUP($A314,[7]Sheet1!$A298:$Q630,14)),"")</f>
        <v/>
      </c>
      <c r="I314" s="75"/>
      <c r="K314" s="73"/>
    </row>
    <row r="315" spans="1:11" s="72" customFormat="1" ht="12" hidden="1" customHeight="1">
      <c r="A315" s="71"/>
      <c r="C315" s="73"/>
      <c r="D315" s="74" t="str">
        <f>IFERROR(IF(VLOOKUP($A315,[7]Sheet1!$A299:$M631,1)=$A315,VLOOKUP($A315,[7]Sheet1!$A299:$M631,10)),"")</f>
        <v/>
      </c>
      <c r="E315" s="75"/>
      <c r="F315" s="75"/>
      <c r="G315" s="74" t="str">
        <f>IFERROR(IF(VLOOKUP($A315,[7]Sheet1!$A299:$M631,1)=$A315,VLOOKUP($A315,[7]Sheet1!$A299:$M631,11)),"")</f>
        <v/>
      </c>
      <c r="H315" s="74" t="str">
        <f>IFERROR(IF(VLOOKUP($A315,[7]Sheet1!$A299:$Q631,1)=$A315,VLOOKUP($A315,[7]Sheet1!$A299:$Q631,14)),"")</f>
        <v/>
      </c>
      <c r="I315" s="75"/>
      <c r="K315" s="73"/>
    </row>
    <row r="316" spans="1:11" s="72" customFormat="1" ht="12" hidden="1" customHeight="1">
      <c r="A316" s="71"/>
      <c r="C316" s="73"/>
      <c r="D316" s="74" t="str">
        <f>IFERROR(IF(VLOOKUP($A316,[7]Sheet1!$A300:$M632,1)=$A316,VLOOKUP($A316,[7]Sheet1!$A300:$M632,10)),"")</f>
        <v/>
      </c>
      <c r="E316" s="75"/>
      <c r="F316" s="75"/>
      <c r="G316" s="74" t="str">
        <f>IFERROR(IF(VLOOKUP($A316,[7]Sheet1!$A300:$M632,1)=$A316,VLOOKUP($A316,[7]Sheet1!$A300:$M632,11)),"")</f>
        <v/>
      </c>
      <c r="H316" s="74" t="str">
        <f>IFERROR(IF(VLOOKUP($A316,[7]Sheet1!$A300:$Q632,1)=$A316,VLOOKUP($A316,[7]Sheet1!$A300:$Q632,14)),"")</f>
        <v/>
      </c>
      <c r="I316" s="75"/>
      <c r="K316" s="73"/>
    </row>
    <row r="317" spans="1:11" s="72" customFormat="1" ht="12" hidden="1" customHeight="1">
      <c r="A317" s="76"/>
      <c r="B317" s="76"/>
      <c r="C317" s="76"/>
      <c r="D317" s="74" t="str">
        <f>IFERROR(IF(VLOOKUP($A317,[7]Sheet1!$A301:$M633,1)=$A317,VLOOKUP($A317,[7]Sheet1!$A301:$M633,10)),"")</f>
        <v/>
      </c>
      <c r="E317" s="76"/>
      <c r="F317" s="76"/>
      <c r="G317" s="74" t="str">
        <f>IFERROR(IF(VLOOKUP($A317,[7]Sheet1!$A301:$M633,1)=$A317,VLOOKUP($A317,[7]Sheet1!$A301:$M633,11)),"")</f>
        <v/>
      </c>
      <c r="H317" s="74" t="str">
        <f>IFERROR(IF(VLOOKUP($A317,[7]Sheet1!$A301:$Q633,1)=$A317,VLOOKUP($A317,[7]Sheet1!$A301:$Q633,14)),"")</f>
        <v/>
      </c>
      <c r="I317" s="76"/>
      <c r="K317" s="73"/>
    </row>
    <row r="318" spans="1:11" s="72" customFormat="1" ht="12" hidden="1" customHeight="1">
      <c r="A318" s="71"/>
      <c r="C318" s="73"/>
      <c r="D318" s="74" t="str">
        <f>IFERROR(IF(VLOOKUP($A318,[7]Sheet1!$A302:$M634,1)=$A318,VLOOKUP($A318,[7]Sheet1!$A302:$M634,10)),"")</f>
        <v/>
      </c>
      <c r="E318" s="75"/>
      <c r="F318" s="75"/>
      <c r="G318" s="74" t="str">
        <f>IFERROR(IF(VLOOKUP($A318,[7]Sheet1!$A302:$M634,1)=$A318,VLOOKUP($A318,[7]Sheet1!$A302:$M634,11)),"")</f>
        <v/>
      </c>
      <c r="H318" s="74" t="str">
        <f>IFERROR(IF(VLOOKUP($A318,[7]Sheet1!$A302:$Q634,1)=$A318,VLOOKUP($A318,[7]Sheet1!$A302:$Q634,14)),"")</f>
        <v/>
      </c>
      <c r="I318" s="75"/>
      <c r="K318" s="73"/>
    </row>
    <row r="319" spans="1:11" s="72" customFormat="1" ht="12" hidden="1" customHeight="1">
      <c r="A319" s="71"/>
      <c r="C319" s="73"/>
      <c r="D319" s="74" t="str">
        <f>IFERROR(IF(VLOOKUP($A319,[7]Sheet1!$A303:$M635,1)=$A319,VLOOKUP($A319,[7]Sheet1!$A303:$M635,10)),"")</f>
        <v/>
      </c>
      <c r="E319" s="75"/>
      <c r="F319" s="75"/>
      <c r="G319" s="74" t="str">
        <f>IFERROR(IF(VLOOKUP($A319,[7]Sheet1!$A303:$M635,1)=$A319,VLOOKUP($A319,[7]Sheet1!$A303:$M635,11)),"")</f>
        <v/>
      </c>
      <c r="H319" s="74" t="str">
        <f>IFERROR(IF(VLOOKUP($A319,[7]Sheet1!$A303:$Q635,1)=$A319,VLOOKUP($A319,[7]Sheet1!$A303:$Q635,14)),"")</f>
        <v/>
      </c>
      <c r="I319" s="75"/>
      <c r="K319" s="73"/>
    </row>
    <row r="320" spans="1:11" s="72" customFormat="1" ht="12" hidden="1" customHeight="1">
      <c r="A320" s="71"/>
      <c r="C320" s="73"/>
      <c r="D320" s="74" t="str">
        <f>IFERROR(IF(VLOOKUP($A320,[7]Sheet1!$A304:$M636,1)=$A320,VLOOKUP($A320,[7]Sheet1!$A304:$M636,10)),"")</f>
        <v/>
      </c>
      <c r="E320" s="75"/>
      <c r="F320" s="75"/>
      <c r="G320" s="74" t="str">
        <f>IFERROR(IF(VLOOKUP($A320,[7]Sheet1!$A304:$M636,1)=$A320,VLOOKUP($A320,[7]Sheet1!$A304:$M636,11)),"")</f>
        <v/>
      </c>
      <c r="H320" s="74" t="str">
        <f>IFERROR(IF(VLOOKUP($A320,[7]Sheet1!$A304:$Q636,1)=$A320,VLOOKUP($A320,[7]Sheet1!$A304:$Q636,14)),"")</f>
        <v/>
      </c>
      <c r="I320" s="75"/>
      <c r="K320" s="73"/>
    </row>
    <row r="321" spans="1:11" s="72" customFormat="1" ht="12" hidden="1" customHeight="1">
      <c r="A321" s="71"/>
      <c r="C321" s="73"/>
      <c r="D321" s="53">
        <v>3</v>
      </c>
      <c r="E321" s="53" t="s">
        <v>39</v>
      </c>
      <c r="F321" s="75"/>
      <c r="G321" s="74" t="str">
        <f>IFERROR(IF(VLOOKUP($A321,[7]Sheet1!$A305:$M637,1)=$A321,VLOOKUP($A321,[7]Sheet1!$A305:$M637,11)),"")</f>
        <v/>
      </c>
      <c r="H321" s="74" t="str">
        <f>IFERROR(IF(VLOOKUP($A321,[7]Sheet1!$A305:$Q637,1)=$A321,VLOOKUP($A321,[7]Sheet1!$A305:$Q637,14)),"")</f>
        <v/>
      </c>
      <c r="I321" s="75"/>
      <c r="K321" s="73"/>
    </row>
    <row r="322" spans="1:11" s="72" customFormat="1" ht="12" hidden="1" customHeight="1">
      <c r="A322" s="71"/>
      <c r="C322" s="73"/>
      <c r="D322" s="53">
        <v>2</v>
      </c>
      <c r="E322" s="53" t="s">
        <v>114</v>
      </c>
      <c r="F322" s="75"/>
      <c r="G322" s="74" t="str">
        <f>IFERROR(IF(VLOOKUP($A322,[7]Sheet1!$A306:$M638,1)=$A322,VLOOKUP($A322,[7]Sheet1!$A306:$M638,11)),"")</f>
        <v/>
      </c>
      <c r="H322" s="74" t="str">
        <f>IFERROR(IF(VLOOKUP($A322,[7]Sheet1!$A306:$Q638,1)=$A322,VLOOKUP($A322,[7]Sheet1!$A306:$Q638,14)),"")</f>
        <v/>
      </c>
      <c r="I322" s="75"/>
      <c r="K322" s="73"/>
    </row>
    <row r="323" spans="1:11" s="72" customFormat="1" ht="12" hidden="1" customHeight="1">
      <c r="A323" s="71"/>
      <c r="C323" s="73"/>
      <c r="D323" s="53">
        <v>4</v>
      </c>
      <c r="E323" s="53" t="s">
        <v>115</v>
      </c>
      <c r="F323" s="75"/>
      <c r="G323" s="74" t="str">
        <f>IFERROR(IF(VLOOKUP($A323,[7]Sheet1!$A307:$M639,1)=$A323,VLOOKUP($A323,[7]Sheet1!$A307:$M639,11)),"")</f>
        <v/>
      </c>
      <c r="H323" s="74" t="str">
        <f>IFERROR(IF(VLOOKUP($A323,[7]Sheet1!$A307:$Q639,1)=$A323,VLOOKUP($A323,[7]Sheet1!$A307:$Q639,14)),"")</f>
        <v/>
      </c>
      <c r="I323" s="75"/>
      <c r="K323" s="73"/>
    </row>
    <row r="324" spans="1:11" s="72" customFormat="1" ht="12" hidden="1" customHeight="1">
      <c r="A324" s="71"/>
      <c r="C324" s="73"/>
      <c r="D324" s="75"/>
      <c r="E324" s="75"/>
      <c r="F324" s="75"/>
      <c r="G324" s="74" t="str">
        <f>IFERROR(IF(VLOOKUP($A324,[7]Sheet1!$A308:$M640,1)=$A324,VLOOKUP($A324,[7]Sheet1!$A308:$M640,11)),"")</f>
        <v/>
      </c>
      <c r="H324" s="74" t="str">
        <f>IFERROR(IF(VLOOKUP($A324,[7]Sheet1!$A308:$Q640,1)=$A324,VLOOKUP($A324,[7]Sheet1!$A308:$Q640,14)),"")</f>
        <v/>
      </c>
      <c r="I324" s="75"/>
      <c r="K324" s="73"/>
    </row>
    <row r="325" spans="1:11" s="72" customFormat="1" ht="12" customHeight="1">
      <c r="A325" s="71"/>
      <c r="C325" s="73"/>
      <c r="D325" s="75"/>
      <c r="E325" s="75"/>
      <c r="F325" s="75"/>
      <c r="G325" s="74" t="str">
        <f>IFERROR(IF(VLOOKUP($A325,[7]Sheet1!$A309:$M641,1)=$A325,VLOOKUP($A325,[7]Sheet1!$A309:$M641,11)),"")</f>
        <v/>
      </c>
      <c r="H325" s="74" t="str">
        <f>IFERROR(IF(VLOOKUP($A325,[7]Sheet1!$A309:$Q641,1)=$A325,VLOOKUP($A325,[7]Sheet1!$A309:$Q641,14)),"")</f>
        <v/>
      </c>
      <c r="I325" s="75"/>
      <c r="K325" s="73"/>
    </row>
    <row r="326" spans="1:11" s="72" customFormat="1" ht="12" customHeight="1">
      <c r="A326" s="71"/>
      <c r="C326" s="73"/>
      <c r="D326" s="75"/>
      <c r="E326" s="75"/>
      <c r="F326" s="75"/>
      <c r="G326" s="74" t="str">
        <f>IFERROR(IF(VLOOKUP($A326,[7]Sheet1!$A310:$M642,1)=$A326,VLOOKUP($A326,[7]Sheet1!$A310:$M642,11)),"")</f>
        <v/>
      </c>
      <c r="H326" s="74" t="str">
        <f>IFERROR(IF(VLOOKUP($A326,[7]Sheet1!$A310:$Q642,1)=$A326,VLOOKUP($A326,[7]Sheet1!$A310:$Q642,14)),"")</f>
        <v/>
      </c>
      <c r="I326" s="75"/>
      <c r="K326" s="73"/>
    </row>
    <row r="327" spans="1:11" s="72" customFormat="1" ht="12" customHeight="1">
      <c r="A327" s="71"/>
      <c r="C327" s="73"/>
      <c r="D327" s="75"/>
      <c r="E327" s="75"/>
      <c r="F327" s="75"/>
      <c r="G327" s="74" t="str">
        <f>IFERROR(IF(VLOOKUP($A327,[7]Sheet1!$A311:$M643,1)=$A327,VLOOKUP($A327,[7]Sheet1!$A311:$M643,11)),"")</f>
        <v/>
      </c>
      <c r="H327" s="74" t="str">
        <f>IFERROR(IF(VLOOKUP($A327,[7]Sheet1!$A311:$Q643,1)=$A327,VLOOKUP($A327,[7]Sheet1!$A311:$Q643,14)),"")</f>
        <v/>
      </c>
      <c r="I327" s="75"/>
      <c r="K327" s="73"/>
    </row>
    <row r="328" spans="1:11" s="72" customFormat="1" ht="12" customHeight="1">
      <c r="A328" s="71"/>
      <c r="C328" s="73"/>
      <c r="D328" s="75"/>
      <c r="E328" s="75"/>
      <c r="F328" s="75"/>
      <c r="G328" s="74" t="str">
        <f>IFERROR(IF(VLOOKUP($A328,[7]Sheet1!$A312:$M644,1)=$A328,VLOOKUP($A328,[7]Sheet1!$A312:$M644,11)),"")</f>
        <v/>
      </c>
      <c r="H328" s="74" t="str">
        <f>IFERROR(IF(VLOOKUP($A328,[7]Sheet1!$A312:$Q644,1)=$A328,VLOOKUP($A328,[7]Sheet1!$A312:$Q644,14)),"")</f>
        <v/>
      </c>
      <c r="I328" s="75"/>
      <c r="K328" s="73"/>
    </row>
    <row r="329" spans="1:11" s="72" customFormat="1" ht="12" customHeight="1">
      <c r="A329" s="71"/>
      <c r="C329" s="73"/>
      <c r="D329" s="75"/>
      <c r="E329" s="75"/>
      <c r="F329" s="75"/>
      <c r="G329" s="74" t="str">
        <f>IFERROR(IF(VLOOKUP($A329,[7]Sheet1!$A313:$M645,1)=$A329,VLOOKUP($A329,[7]Sheet1!$A313:$M645,11)),"")</f>
        <v/>
      </c>
      <c r="H329" s="74" t="str">
        <f>IFERROR(IF(VLOOKUP($A329,[7]Sheet1!$A313:$Q645,1)=$A329,VLOOKUP($A329,[7]Sheet1!$A313:$Q645,14)),"")</f>
        <v/>
      </c>
      <c r="I329" s="75"/>
      <c r="K329" s="73"/>
    </row>
    <row r="330" spans="1:11" s="72" customFormat="1" ht="12" customHeight="1">
      <c r="A330" s="71"/>
      <c r="C330" s="73"/>
      <c r="D330" s="75"/>
      <c r="E330" s="75"/>
      <c r="F330" s="75"/>
      <c r="G330" s="74" t="str">
        <f>IFERROR(IF(VLOOKUP($A330,[7]Sheet1!$A314:$M646,1)=$A330,VLOOKUP($A330,[7]Sheet1!$A314:$M646,11)),"")</f>
        <v/>
      </c>
      <c r="H330" s="74" t="str">
        <f>IFERROR(IF(VLOOKUP($A330,[7]Sheet1!$A314:$Q646,1)=$A330,VLOOKUP($A330,[7]Sheet1!$A314:$Q646,14)),"")</f>
        <v/>
      </c>
      <c r="I330" s="75"/>
      <c r="K330" s="73"/>
    </row>
    <row r="331" spans="1:11" s="72" customFormat="1" ht="12" customHeight="1">
      <c r="A331" s="71"/>
      <c r="C331" s="73"/>
      <c r="D331" s="75"/>
      <c r="E331" s="75"/>
      <c r="F331" s="75"/>
      <c r="G331" s="74" t="str">
        <f>IFERROR(IF(VLOOKUP($A331,[7]Sheet1!$A315:$M647,1)=$A331,VLOOKUP($A331,[7]Sheet1!$A315:$M647,11)),"")</f>
        <v/>
      </c>
      <c r="H331" s="74" t="str">
        <f>IFERROR(IF(VLOOKUP($A331,[7]Sheet1!$A315:$Q647,1)=$A331,VLOOKUP($A331,[7]Sheet1!$A315:$Q647,14)),"")</f>
        <v/>
      </c>
      <c r="I331" s="75"/>
      <c r="K331" s="73"/>
    </row>
    <row r="332" spans="1:11" s="72" customFormat="1" ht="12" customHeight="1">
      <c r="A332" s="71"/>
      <c r="C332" s="73"/>
      <c r="D332" s="75"/>
      <c r="E332" s="75"/>
      <c r="F332" s="75"/>
      <c r="G332" s="74" t="str">
        <f>IFERROR(IF(VLOOKUP($A332,[7]Sheet1!$A316:$M648,1)=$A332,VLOOKUP($A332,[7]Sheet1!$A316:$M648,11)),"")</f>
        <v/>
      </c>
      <c r="H332" s="74" t="str">
        <f>IFERROR(IF(VLOOKUP($A332,[7]Sheet1!$A316:$Q648,1)=$A332,VLOOKUP($A332,[7]Sheet1!$A316:$Q648,14)),"")</f>
        <v/>
      </c>
      <c r="I332" s="75"/>
      <c r="K332" s="73"/>
    </row>
    <row r="333" spans="1:11" s="72" customFormat="1" ht="12" customHeight="1">
      <c r="A333" s="71"/>
      <c r="C333" s="73"/>
      <c r="D333" s="75"/>
      <c r="E333" s="75"/>
      <c r="F333" s="75"/>
      <c r="G333" s="74" t="str">
        <f>IFERROR(IF(VLOOKUP($A333,[7]Sheet1!$A317:$M649,1)=$A333,VLOOKUP($A333,[7]Sheet1!$A317:$M649,11)),"")</f>
        <v/>
      </c>
      <c r="H333" s="74" t="str">
        <f>IFERROR(IF(VLOOKUP($A333,[7]Sheet1!$A317:$Q649,1)=$A333,VLOOKUP($A333,[7]Sheet1!$A317:$Q649,14)),"")</f>
        <v/>
      </c>
      <c r="I333" s="75"/>
      <c r="K333" s="73"/>
    </row>
    <row r="334" spans="1:11" s="72" customFormat="1" ht="12" customHeight="1">
      <c r="A334" s="71"/>
      <c r="C334" s="73"/>
      <c r="D334" s="75"/>
      <c r="E334" s="75"/>
      <c r="F334" s="75"/>
      <c r="G334" s="74" t="str">
        <f>IFERROR(IF(VLOOKUP($A334,[7]Sheet1!$A318:$M650,1)=$A334,VLOOKUP($A334,[7]Sheet1!$A318:$M650,11)),"")</f>
        <v/>
      </c>
      <c r="H334" s="74" t="str">
        <f>IFERROR(IF(VLOOKUP($A334,[7]Sheet1!$A318:$Q650,1)=$A334,VLOOKUP($A334,[7]Sheet1!$A318:$Q650,14)),"")</f>
        <v/>
      </c>
      <c r="I334" s="75"/>
      <c r="K334" s="73"/>
    </row>
    <row r="335" spans="1:11" s="72" customFormat="1" ht="12" customHeight="1">
      <c r="A335" s="71"/>
      <c r="C335" s="73"/>
      <c r="D335" s="75"/>
      <c r="E335" s="75"/>
      <c r="F335" s="75"/>
      <c r="G335" s="74" t="str">
        <f>IFERROR(IF(VLOOKUP($A335,[7]Sheet1!$A319:$M651,1)=$A335,VLOOKUP($A335,[7]Sheet1!$A319:$M651,11)),"")</f>
        <v/>
      </c>
      <c r="H335" s="74" t="str">
        <f>IFERROR(IF(VLOOKUP($A335,[7]Sheet1!$A319:$Q651,1)=$A335,VLOOKUP($A335,[7]Sheet1!$A319:$Q651,14)),"")</f>
        <v/>
      </c>
      <c r="I335" s="75"/>
      <c r="K335" s="73"/>
    </row>
    <row r="336" spans="1:11" s="72" customFormat="1" ht="12" customHeight="1">
      <c r="A336" s="71"/>
      <c r="C336" s="73"/>
      <c r="D336" s="75"/>
      <c r="E336" s="75"/>
      <c r="F336" s="75"/>
      <c r="G336" s="74" t="str">
        <f>IFERROR(IF(VLOOKUP($A336,[7]Sheet1!$A320:$M652,1)=$A336,VLOOKUP($A336,[7]Sheet1!$A320:$M652,11)),"")</f>
        <v/>
      </c>
      <c r="H336" s="74" t="str">
        <f>IFERROR(IF(VLOOKUP($A336,[7]Sheet1!$A320:$Q652,1)=$A336,VLOOKUP($A336,[7]Sheet1!$A320:$Q652,14)),"")</f>
        <v/>
      </c>
      <c r="I336" s="75"/>
      <c r="K336" s="73"/>
    </row>
    <row r="337" spans="1:11" s="72" customFormat="1" ht="12" customHeight="1">
      <c r="A337" s="71"/>
      <c r="C337" s="73"/>
      <c r="D337" s="75"/>
      <c r="E337" s="75"/>
      <c r="F337" s="75"/>
      <c r="G337" s="74" t="str">
        <f>IFERROR(IF(VLOOKUP($A337,[7]Sheet1!$A321:$M653,1)=$A337,VLOOKUP($A337,[7]Sheet1!$A321:$M653,11)),"")</f>
        <v/>
      </c>
      <c r="H337" s="74" t="str">
        <f>IFERROR(IF(VLOOKUP($A337,[7]Sheet1!$A321:$Q653,1)=$A337,VLOOKUP($A337,[7]Sheet1!$A321:$Q653,14)),"")</f>
        <v/>
      </c>
      <c r="I337" s="75"/>
      <c r="K337" s="73"/>
    </row>
    <row r="338" spans="1:11" s="72" customFormat="1" ht="12" customHeight="1">
      <c r="A338" s="71"/>
      <c r="C338" s="73"/>
      <c r="D338" s="75"/>
      <c r="E338" s="75"/>
      <c r="F338" s="75"/>
      <c r="G338" s="74" t="str">
        <f>IFERROR(IF(VLOOKUP($A338,[7]Sheet1!$A322:$M654,1)=$A338,VLOOKUP($A338,[7]Sheet1!$A322:$M654,11)),"")</f>
        <v/>
      </c>
      <c r="H338" s="74" t="str">
        <f>IFERROR(IF(VLOOKUP($A338,[7]Sheet1!$A322:$Q654,1)=$A338,VLOOKUP($A338,[7]Sheet1!$A322:$Q654,14)),"")</f>
        <v/>
      </c>
      <c r="I338" s="75"/>
      <c r="K338" s="73"/>
    </row>
    <row r="339" spans="1:11" s="72" customFormat="1" ht="12" customHeight="1">
      <c r="A339" s="71"/>
      <c r="C339" s="73"/>
      <c r="D339" s="75"/>
      <c r="E339" s="75"/>
      <c r="F339" s="75"/>
      <c r="G339" s="74" t="str">
        <f>IFERROR(IF(VLOOKUP($A339,[7]Sheet1!$A323:$M655,1)=$A339,VLOOKUP($A339,[7]Sheet1!$A323:$M655,11)),"")</f>
        <v/>
      </c>
      <c r="H339" s="74" t="str">
        <f>IFERROR(IF(VLOOKUP($A339,[7]Sheet1!$A323:$Q655,1)=$A339,VLOOKUP($A339,[7]Sheet1!$A323:$Q655,14)),"")</f>
        <v/>
      </c>
      <c r="I339" s="75"/>
      <c r="K339" s="73"/>
    </row>
    <row r="340" spans="1:11" s="72" customFormat="1" ht="12" customHeight="1">
      <c r="A340" s="71"/>
      <c r="C340" s="73"/>
      <c r="D340" s="75"/>
      <c r="E340" s="75"/>
      <c r="F340" s="75"/>
      <c r="G340" s="74" t="str">
        <f>IFERROR(IF(VLOOKUP($A340,[7]Sheet1!$A324:$M656,1)=$A340,VLOOKUP($A340,[7]Sheet1!$A324:$M656,11)),"")</f>
        <v/>
      </c>
      <c r="H340" s="74" t="str">
        <f>IFERROR(IF(VLOOKUP($A340,[7]Sheet1!$A324:$Q656,1)=$A340,VLOOKUP($A340,[7]Sheet1!$A324:$Q656,14)),"")</f>
        <v/>
      </c>
      <c r="I340" s="75"/>
      <c r="K340" s="73"/>
    </row>
    <row r="341" spans="1:11" s="72" customFormat="1" ht="12" customHeight="1">
      <c r="A341" s="71"/>
      <c r="C341" s="73"/>
      <c r="D341" s="75"/>
      <c r="E341" s="75"/>
      <c r="F341" s="75"/>
      <c r="G341" s="74" t="str">
        <f>IFERROR(IF(VLOOKUP($A341,[7]Sheet1!$A325:$M657,1)=$A341,VLOOKUP($A341,[7]Sheet1!$A325:$M657,11)),"")</f>
        <v/>
      </c>
      <c r="H341" s="74" t="str">
        <f>IFERROR(IF(VLOOKUP($A341,[7]Sheet1!$A325:$Q657,1)=$A341,VLOOKUP($A341,[7]Sheet1!$A325:$Q657,14)),"")</f>
        <v/>
      </c>
      <c r="I341" s="75"/>
      <c r="K341" s="73"/>
    </row>
    <row r="342" spans="1:11" s="72" customFormat="1" ht="12" customHeight="1">
      <c r="A342" s="71"/>
      <c r="C342" s="73"/>
      <c r="D342" s="75"/>
      <c r="E342" s="75"/>
      <c r="F342" s="75"/>
      <c r="G342" s="74" t="str">
        <f>IFERROR(IF(VLOOKUP($A342,[7]Sheet1!$A326:$M658,1)=$A342,VLOOKUP($A342,[7]Sheet1!$A326:$M658,11)),"")</f>
        <v/>
      </c>
      <c r="H342" s="74" t="str">
        <f>IFERROR(IF(VLOOKUP($A342,[7]Sheet1!$A326:$Q658,1)=$A342,VLOOKUP($A342,[7]Sheet1!$A326:$Q658,14)),"")</f>
        <v/>
      </c>
      <c r="I342" s="75"/>
      <c r="K342" s="73"/>
    </row>
    <row r="343" spans="1:11" s="72" customFormat="1" ht="12" customHeight="1">
      <c r="A343" s="71"/>
      <c r="C343" s="73"/>
      <c r="D343" s="75"/>
      <c r="E343" s="75"/>
      <c r="F343" s="75"/>
      <c r="G343" s="74" t="str">
        <f>IFERROR(IF(VLOOKUP($A343,[7]Sheet1!$A327:$M659,1)=$A343,VLOOKUP($A343,[7]Sheet1!$A327:$M659,11)),"")</f>
        <v/>
      </c>
      <c r="H343" s="74" t="str">
        <f>IFERROR(IF(VLOOKUP($A343,[7]Sheet1!$A327:$Q659,1)=$A343,VLOOKUP($A343,[7]Sheet1!$A327:$Q659,14)),"")</f>
        <v/>
      </c>
      <c r="I343" s="75"/>
      <c r="K343" s="73"/>
    </row>
    <row r="344" spans="1:11" s="72" customFormat="1" ht="12" customHeight="1">
      <c r="A344" s="71"/>
      <c r="C344" s="73"/>
      <c r="D344" s="75"/>
      <c r="E344" s="75"/>
      <c r="F344" s="75"/>
      <c r="G344" s="74" t="str">
        <f>IFERROR(IF(VLOOKUP($A344,[7]Sheet1!$A328:$M660,1)=$A344,VLOOKUP($A344,[7]Sheet1!$A328:$M660,11)),"")</f>
        <v/>
      </c>
      <c r="H344" s="74" t="str">
        <f>IFERROR(IF(VLOOKUP($A344,[7]Sheet1!$A328:$Q660,1)=$A344,VLOOKUP($A344,[7]Sheet1!$A328:$Q660,14)),"")</f>
        <v/>
      </c>
      <c r="I344" s="75"/>
      <c r="K344" s="73"/>
    </row>
    <row r="345" spans="1:11" s="72" customFormat="1" ht="12" customHeight="1">
      <c r="A345" s="71"/>
      <c r="C345" s="73"/>
      <c r="D345" s="75"/>
      <c r="E345" s="75"/>
      <c r="F345" s="75"/>
      <c r="G345" s="74" t="str">
        <f>IFERROR(IF(VLOOKUP($A345,[7]Sheet1!$A329:$M661,1)=$A345,VLOOKUP($A345,[7]Sheet1!$A329:$M661,11)),"")</f>
        <v/>
      </c>
      <c r="H345" s="74" t="str">
        <f>IFERROR(IF(VLOOKUP($A345,[7]Sheet1!$A329:$Q661,1)=$A345,VLOOKUP($A345,[7]Sheet1!$A329:$Q661,14)),"")</f>
        <v/>
      </c>
      <c r="I345" s="75"/>
      <c r="K345" s="73"/>
    </row>
    <row r="346" spans="1:11" s="72" customFormat="1" ht="12" customHeight="1">
      <c r="A346" s="71"/>
      <c r="C346" s="73"/>
      <c r="D346" s="75"/>
      <c r="E346" s="75"/>
      <c r="F346" s="75"/>
      <c r="G346" s="74" t="str">
        <f>IFERROR(IF(VLOOKUP($A346,[7]Sheet1!$A330:$M662,1)=$A346,VLOOKUP($A346,[7]Sheet1!$A330:$M662,11)),"")</f>
        <v/>
      </c>
      <c r="H346" s="74" t="str">
        <f>IFERROR(IF(VLOOKUP($A346,[7]Sheet1!$A330:$Q662,1)=$A346,VLOOKUP($A346,[7]Sheet1!$A330:$Q662,14)),"")</f>
        <v/>
      </c>
      <c r="I346" s="75"/>
      <c r="K346" s="73"/>
    </row>
    <row r="347" spans="1:11" s="72" customFormat="1" ht="12" customHeight="1">
      <c r="A347" s="71"/>
      <c r="C347" s="73"/>
      <c r="D347" s="75"/>
      <c r="E347" s="75"/>
      <c r="F347" s="75"/>
      <c r="G347" s="74" t="str">
        <f>IFERROR(IF(VLOOKUP($A347,[7]Sheet1!$A331:$M663,1)=$A347,VLOOKUP($A347,[7]Sheet1!$A331:$M663,11)),"")</f>
        <v/>
      </c>
      <c r="H347" s="74" t="str">
        <f>IFERROR(IF(VLOOKUP($A347,[7]Sheet1!$A331:$Q663,1)=$A347,VLOOKUP($A347,[7]Sheet1!$A331:$Q663,14)),"")</f>
        <v/>
      </c>
      <c r="I347" s="75"/>
      <c r="K347" s="73"/>
    </row>
    <row r="348" spans="1:11" s="72" customFormat="1" ht="12" customHeight="1">
      <c r="A348" s="71"/>
      <c r="C348" s="73"/>
      <c r="D348" s="75"/>
      <c r="E348" s="75"/>
      <c r="F348" s="75"/>
      <c r="G348" s="74" t="str">
        <f>IFERROR(IF(VLOOKUP($A348,[7]Sheet1!$A332:$M664,1)=$A348,VLOOKUP($A348,[7]Sheet1!$A332:$M664,11)),"")</f>
        <v/>
      </c>
      <c r="H348" s="74" t="str">
        <f>IFERROR(IF(VLOOKUP($A348,[7]Sheet1!$A332:$Q664,1)=$A348,VLOOKUP($A348,[7]Sheet1!$A332:$Q664,14)),"")</f>
        <v/>
      </c>
      <c r="I348" s="75"/>
      <c r="K348" s="73"/>
    </row>
    <row r="349" spans="1:11" s="72" customFormat="1" ht="12" customHeight="1">
      <c r="A349" s="71"/>
      <c r="C349" s="73"/>
      <c r="D349" s="75"/>
      <c r="E349" s="75"/>
      <c r="F349" s="75"/>
      <c r="G349" s="74" t="str">
        <f>IFERROR(IF(VLOOKUP($A349,[7]Sheet1!$A333:$M665,1)=$A349,VLOOKUP($A349,[7]Sheet1!$A333:$M665,11)),"")</f>
        <v/>
      </c>
      <c r="H349" s="74" t="str">
        <f>IFERROR(IF(VLOOKUP($A349,[7]Sheet1!$A333:$Q665,1)=$A349,VLOOKUP($A349,[7]Sheet1!$A333:$Q665,14)),"")</f>
        <v/>
      </c>
      <c r="I349" s="75"/>
      <c r="K349" s="73"/>
    </row>
    <row r="350" spans="1:11" s="72" customFormat="1" ht="12" customHeight="1">
      <c r="A350" s="71"/>
      <c r="C350" s="73"/>
      <c r="D350" s="75"/>
      <c r="E350" s="75"/>
      <c r="F350" s="75"/>
      <c r="G350" s="74" t="str">
        <f>IFERROR(IF(VLOOKUP($A350,[7]Sheet1!$A334:$M666,1)=$A350,VLOOKUP($A350,[7]Sheet1!$A334:$M666,11)),"")</f>
        <v/>
      </c>
      <c r="H350" s="74" t="str">
        <f>IFERROR(IF(VLOOKUP($A350,[7]Sheet1!$A334:$Q666,1)=$A350,VLOOKUP($A350,[7]Sheet1!$A334:$Q666,14)),"")</f>
        <v/>
      </c>
      <c r="I350" s="75"/>
      <c r="K350" s="73"/>
    </row>
    <row r="351" spans="1:11" s="72" customFormat="1" ht="12" customHeight="1">
      <c r="A351" s="71"/>
      <c r="C351" s="73"/>
      <c r="D351" s="75"/>
      <c r="E351" s="75"/>
      <c r="F351" s="75"/>
      <c r="G351" s="74" t="str">
        <f>IFERROR(IF(VLOOKUP($A351,[7]Sheet1!$A335:$M667,1)=$A351,VLOOKUP($A351,[7]Sheet1!$A335:$M667,11)),"")</f>
        <v/>
      </c>
      <c r="H351" s="74" t="str">
        <f>IFERROR(IF(VLOOKUP($A351,[7]Sheet1!$A335:$Q667,1)=$A351,VLOOKUP($A351,[7]Sheet1!$A335:$Q667,14)),"")</f>
        <v/>
      </c>
      <c r="I351" s="75"/>
      <c r="K351" s="73"/>
    </row>
    <row r="352" spans="1:11" s="72" customFormat="1" ht="12" customHeight="1">
      <c r="A352" s="71"/>
      <c r="C352" s="73"/>
      <c r="D352" s="75"/>
      <c r="E352" s="75"/>
      <c r="F352" s="75"/>
      <c r="G352" s="75"/>
      <c r="H352" s="75"/>
      <c r="I352" s="75"/>
      <c r="K352" s="73"/>
    </row>
    <row r="353" spans="1:11" s="72" customFormat="1" ht="12" customHeight="1">
      <c r="A353" s="71"/>
      <c r="C353" s="73"/>
      <c r="D353" s="75"/>
      <c r="E353" s="75"/>
      <c r="F353" s="75"/>
      <c r="G353" s="75"/>
      <c r="H353" s="75"/>
      <c r="I353" s="75"/>
      <c r="K353" s="73"/>
    </row>
    <row r="354" spans="1:11" s="72" customFormat="1" ht="12" customHeight="1">
      <c r="A354" s="71"/>
      <c r="C354" s="73"/>
      <c r="D354" s="75"/>
      <c r="E354" s="75"/>
      <c r="F354" s="75"/>
      <c r="G354" s="75"/>
      <c r="H354" s="75"/>
      <c r="I354" s="75"/>
      <c r="K354" s="73"/>
    </row>
    <row r="355" spans="1:11" s="49" customFormat="1" ht="12" customHeight="1">
      <c r="A355" s="34"/>
      <c r="C355" s="31"/>
      <c r="D355" s="51"/>
      <c r="E355" s="51"/>
      <c r="F355" s="51"/>
      <c r="G355" s="51"/>
      <c r="H355" s="51"/>
      <c r="I355" s="51"/>
      <c r="K355" s="31"/>
    </row>
    <row r="356" spans="1:11" s="49" customFormat="1" ht="12" customHeight="1">
      <c r="A356" s="34"/>
      <c r="C356" s="31"/>
      <c r="D356" s="51"/>
      <c r="E356" s="51"/>
      <c r="F356" s="51"/>
      <c r="G356" s="51"/>
      <c r="H356" s="51"/>
      <c r="I356" s="51"/>
      <c r="K356" s="31"/>
    </row>
    <row r="357" spans="1:11" s="49" customFormat="1" ht="12" customHeight="1">
      <c r="A357" s="34"/>
      <c r="C357" s="31"/>
      <c r="D357" s="51"/>
      <c r="E357" s="51"/>
      <c r="F357" s="51"/>
      <c r="G357" s="51"/>
      <c r="H357" s="51"/>
      <c r="I357" s="51"/>
      <c r="K357" s="31"/>
    </row>
    <row r="358" spans="1:11" s="49" customFormat="1" ht="12" customHeight="1">
      <c r="A358" s="34"/>
      <c r="C358" s="31"/>
      <c r="D358" s="51"/>
      <c r="E358" s="51"/>
      <c r="F358" s="51"/>
      <c r="G358" s="51"/>
      <c r="H358" s="51"/>
      <c r="I358" s="51"/>
      <c r="K358" s="31"/>
    </row>
    <row r="359" spans="1:11" s="49" customFormat="1" ht="12" customHeight="1">
      <c r="A359" s="34"/>
      <c r="C359" s="31"/>
      <c r="D359" s="51"/>
      <c r="E359" s="51"/>
      <c r="F359" s="51"/>
      <c r="G359" s="51"/>
      <c r="H359" s="51"/>
      <c r="I359" s="51"/>
      <c r="K359" s="31"/>
    </row>
    <row r="360" spans="1:11" s="49" customFormat="1" ht="12" customHeight="1">
      <c r="A360" s="34"/>
      <c r="C360" s="31"/>
      <c r="D360" s="51"/>
      <c r="E360" s="51"/>
      <c r="F360" s="51"/>
      <c r="G360" s="51"/>
      <c r="H360" s="51"/>
      <c r="I360" s="51"/>
      <c r="K360" s="31"/>
    </row>
    <row r="361" spans="1:11" s="49" customFormat="1" ht="12" customHeight="1">
      <c r="A361" s="34"/>
      <c r="C361" s="31"/>
      <c r="D361" s="51"/>
      <c r="E361" s="51"/>
      <c r="F361" s="51"/>
      <c r="G361" s="51"/>
      <c r="H361" s="51"/>
      <c r="I361" s="51"/>
      <c r="K361" s="31"/>
    </row>
    <row r="362" spans="1:11" s="49" customFormat="1" ht="12" customHeight="1">
      <c r="A362" s="34"/>
      <c r="C362" s="31"/>
      <c r="D362" s="51"/>
      <c r="E362" s="51"/>
      <c r="F362" s="51"/>
      <c r="G362" s="51"/>
      <c r="H362" s="51"/>
      <c r="I362" s="51"/>
      <c r="K362" s="31"/>
    </row>
    <row r="363" spans="1:11" s="49" customFormat="1" ht="12" customHeight="1">
      <c r="A363" s="34"/>
      <c r="C363" s="31"/>
      <c r="D363" s="51"/>
      <c r="E363" s="51"/>
      <c r="F363" s="51"/>
      <c r="G363" s="51"/>
      <c r="H363" s="51"/>
      <c r="I363" s="51"/>
      <c r="K363" s="31"/>
    </row>
    <row r="364" spans="1:11" s="49" customFormat="1" ht="12" customHeight="1">
      <c r="A364" s="34"/>
      <c r="C364" s="31"/>
      <c r="D364" s="51"/>
      <c r="E364" s="51"/>
      <c r="F364" s="51"/>
      <c r="G364" s="51"/>
      <c r="H364" s="51"/>
      <c r="I364" s="51"/>
      <c r="K364" s="31"/>
    </row>
    <row r="365" spans="1:11" s="49" customFormat="1" ht="12" customHeight="1">
      <c r="A365" s="34"/>
      <c r="C365" s="31"/>
      <c r="D365" s="51"/>
      <c r="E365" s="51"/>
      <c r="F365" s="51"/>
      <c r="G365" s="51"/>
      <c r="H365" s="51"/>
      <c r="I365" s="51"/>
      <c r="K365" s="31"/>
    </row>
    <row r="366" spans="1:11" s="49" customFormat="1" ht="12" customHeight="1">
      <c r="A366" s="34"/>
      <c r="C366" s="31"/>
      <c r="D366" s="51"/>
      <c r="E366" s="51"/>
      <c r="F366" s="51"/>
      <c r="G366" s="51"/>
      <c r="H366" s="51"/>
      <c r="I366" s="51"/>
      <c r="K366" s="31"/>
    </row>
    <row r="367" spans="1:11" s="49" customFormat="1" ht="12" customHeight="1">
      <c r="A367" s="34"/>
      <c r="C367" s="31"/>
      <c r="D367" s="51"/>
      <c r="E367" s="51"/>
      <c r="F367" s="51"/>
      <c r="G367" s="51"/>
      <c r="H367" s="51"/>
      <c r="I367" s="51"/>
      <c r="K367" s="31"/>
    </row>
    <row r="368" spans="1:11" s="49" customFormat="1" ht="12" customHeight="1">
      <c r="A368" s="34"/>
      <c r="C368" s="31"/>
      <c r="D368" s="51"/>
      <c r="E368" s="51"/>
      <c r="F368" s="51"/>
      <c r="G368" s="51"/>
      <c r="H368" s="51"/>
      <c r="I368" s="51"/>
      <c r="K368" s="31"/>
    </row>
    <row r="369" spans="1:11" s="49" customFormat="1" ht="12" customHeight="1">
      <c r="A369" s="34"/>
      <c r="C369" s="31"/>
      <c r="D369" s="51"/>
      <c r="E369" s="51"/>
      <c r="F369" s="51"/>
      <c r="G369" s="51"/>
      <c r="H369" s="51"/>
      <c r="I369" s="51"/>
      <c r="K369" s="31"/>
    </row>
    <row r="370" spans="1:11" s="49" customFormat="1" ht="12" customHeight="1">
      <c r="A370" s="34"/>
      <c r="C370" s="31"/>
      <c r="D370" s="51"/>
      <c r="E370" s="51"/>
      <c r="F370" s="51"/>
      <c r="G370" s="51"/>
      <c r="H370" s="51"/>
      <c r="I370" s="51"/>
      <c r="K370" s="31"/>
    </row>
    <row r="371" spans="1:11" s="49" customFormat="1" ht="12" customHeight="1">
      <c r="A371" s="34"/>
      <c r="C371" s="31"/>
      <c r="D371" s="51"/>
      <c r="E371" s="51"/>
      <c r="F371" s="51"/>
      <c r="G371" s="51"/>
      <c r="H371" s="51"/>
      <c r="I371" s="51"/>
      <c r="K371" s="31"/>
    </row>
    <row r="372" spans="1:11" s="49" customFormat="1" ht="12" customHeight="1">
      <c r="A372" s="34"/>
      <c r="C372" s="31"/>
      <c r="D372" s="51"/>
      <c r="E372" s="51"/>
      <c r="F372" s="51"/>
      <c r="G372" s="51"/>
      <c r="H372" s="51"/>
      <c r="I372" s="51"/>
      <c r="K372" s="31"/>
    </row>
    <row r="373" spans="1:11" s="49" customFormat="1" ht="12" customHeight="1">
      <c r="A373" s="34"/>
      <c r="C373" s="31"/>
      <c r="D373" s="51"/>
      <c r="E373" s="51"/>
      <c r="F373" s="51"/>
      <c r="G373" s="51"/>
      <c r="H373" s="51"/>
      <c r="I373" s="51"/>
      <c r="K373" s="31"/>
    </row>
    <row r="374" spans="1:11" s="49" customFormat="1" ht="12" customHeight="1">
      <c r="A374" s="34"/>
      <c r="C374" s="31"/>
      <c r="D374" s="51"/>
      <c r="E374" s="51"/>
      <c r="F374" s="51"/>
      <c r="G374" s="51"/>
      <c r="H374" s="51"/>
      <c r="I374" s="51"/>
      <c r="K374" s="31"/>
    </row>
    <row r="375" spans="1:11" s="49" customFormat="1" ht="12" customHeight="1">
      <c r="A375" s="34"/>
      <c r="C375" s="31"/>
      <c r="D375" s="51"/>
      <c r="E375" s="51"/>
      <c r="F375" s="51"/>
      <c r="G375" s="51"/>
      <c r="H375" s="51"/>
      <c r="I375" s="51"/>
      <c r="K375" s="31"/>
    </row>
    <row r="376" spans="1:11" s="49" customFormat="1" ht="12" customHeight="1">
      <c r="A376" s="34"/>
      <c r="C376" s="31"/>
      <c r="D376" s="51"/>
      <c r="E376" s="51"/>
      <c r="F376" s="51"/>
      <c r="G376" s="51"/>
      <c r="H376" s="51"/>
      <c r="I376" s="51"/>
      <c r="K376" s="31"/>
    </row>
    <row r="377" spans="1:11" s="49" customFormat="1" ht="12" customHeight="1">
      <c r="A377" s="34"/>
      <c r="C377" s="31"/>
      <c r="D377" s="51"/>
      <c r="E377" s="51"/>
      <c r="F377" s="51"/>
      <c r="G377" s="51"/>
      <c r="H377" s="51"/>
      <c r="I377" s="51"/>
      <c r="K377" s="31"/>
    </row>
    <row r="378" spans="1:11" s="49" customFormat="1" ht="12" customHeight="1">
      <c r="A378" s="34"/>
      <c r="C378" s="31"/>
      <c r="D378" s="51"/>
      <c r="E378" s="51"/>
      <c r="F378" s="51"/>
      <c r="G378" s="51"/>
      <c r="H378" s="51"/>
      <c r="I378" s="51"/>
      <c r="K378" s="31"/>
    </row>
    <row r="379" spans="1:11" s="49" customFormat="1" ht="12" customHeight="1">
      <c r="A379" s="34"/>
      <c r="C379" s="31"/>
      <c r="D379" s="51"/>
      <c r="E379" s="51"/>
      <c r="F379" s="51"/>
      <c r="G379" s="51"/>
      <c r="H379" s="51"/>
      <c r="I379" s="51"/>
      <c r="K379" s="31"/>
    </row>
    <row r="380" spans="1:11" s="49" customFormat="1" ht="12" customHeight="1">
      <c r="A380" s="34"/>
      <c r="C380" s="31"/>
      <c r="D380" s="51"/>
      <c r="E380" s="51"/>
      <c r="F380" s="51"/>
      <c r="G380" s="51"/>
      <c r="H380" s="51"/>
      <c r="I380" s="51"/>
      <c r="K380" s="31"/>
    </row>
    <row r="381" spans="1:11" s="49" customFormat="1" ht="12" customHeight="1">
      <c r="A381" s="34"/>
      <c r="C381" s="31"/>
      <c r="D381" s="51"/>
      <c r="E381" s="51"/>
      <c r="F381" s="51"/>
      <c r="G381" s="51"/>
      <c r="H381" s="51"/>
      <c r="I381" s="51"/>
      <c r="K381" s="31"/>
    </row>
    <row r="382" spans="1:11" s="49" customFormat="1" ht="12" customHeight="1">
      <c r="A382" s="34"/>
      <c r="C382" s="31"/>
      <c r="D382" s="51"/>
      <c r="E382" s="51"/>
      <c r="F382" s="51"/>
      <c r="G382" s="51"/>
      <c r="H382" s="51"/>
      <c r="I382" s="51"/>
      <c r="K382" s="31"/>
    </row>
    <row r="383" spans="1:11" s="49" customFormat="1" ht="12" customHeight="1">
      <c r="A383" s="34"/>
      <c r="C383" s="31"/>
      <c r="D383" s="51"/>
      <c r="E383" s="51"/>
      <c r="F383" s="51"/>
      <c r="G383" s="51"/>
      <c r="H383" s="51"/>
      <c r="I383" s="51"/>
      <c r="K383" s="31"/>
    </row>
    <row r="384" spans="1:11" s="49" customFormat="1" ht="12" customHeight="1">
      <c r="A384" s="34"/>
      <c r="C384" s="31"/>
      <c r="D384" s="51"/>
      <c r="E384" s="51"/>
      <c r="F384" s="51"/>
      <c r="G384" s="51"/>
      <c r="H384" s="51"/>
      <c r="I384" s="51"/>
      <c r="K384" s="31"/>
    </row>
    <row r="385" spans="1:11" s="49" customFormat="1" ht="12" customHeight="1">
      <c r="A385" s="34"/>
      <c r="C385" s="31"/>
      <c r="D385" s="51"/>
      <c r="E385" s="51"/>
      <c r="F385" s="51"/>
      <c r="G385" s="51"/>
      <c r="H385" s="51"/>
      <c r="I385" s="51"/>
      <c r="K385" s="31"/>
    </row>
    <row r="386" spans="1:11" s="49" customFormat="1" ht="12" customHeight="1">
      <c r="A386" s="34"/>
      <c r="C386" s="31"/>
      <c r="D386" s="51"/>
      <c r="E386" s="51"/>
      <c r="F386" s="51"/>
      <c r="G386" s="51"/>
      <c r="H386" s="51"/>
      <c r="I386" s="51"/>
      <c r="K386" s="31"/>
    </row>
    <row r="387" spans="1:11" s="49" customFormat="1" ht="12" customHeight="1">
      <c r="A387" s="34"/>
      <c r="C387" s="31"/>
      <c r="D387" s="51"/>
      <c r="E387" s="51"/>
      <c r="F387" s="51"/>
      <c r="G387" s="51"/>
      <c r="H387" s="51"/>
      <c r="I387" s="51"/>
      <c r="K387" s="31"/>
    </row>
    <row r="388" spans="1:11" s="49" customFormat="1" ht="12" customHeight="1">
      <c r="A388" s="34"/>
      <c r="C388" s="31"/>
      <c r="D388" s="51"/>
      <c r="E388" s="51"/>
      <c r="F388" s="51"/>
      <c r="G388" s="51"/>
      <c r="H388" s="51"/>
      <c r="I388" s="51"/>
      <c r="K388" s="31"/>
    </row>
    <row r="389" spans="1:11" ht="12" customHeight="1">
      <c r="A389" s="77"/>
      <c r="B389" s="54"/>
      <c r="C389" s="55"/>
      <c r="D389" s="56"/>
      <c r="E389" s="56"/>
      <c r="F389" s="56"/>
      <c r="G389" s="56"/>
      <c r="H389" s="56"/>
      <c r="I389" s="56"/>
    </row>
    <row r="390" spans="1:11" ht="12" customHeight="1">
      <c r="A390" s="77"/>
      <c r="B390" s="54"/>
      <c r="C390" s="55"/>
      <c r="D390" s="56"/>
      <c r="E390" s="56"/>
      <c r="F390" s="56"/>
      <c r="G390" s="56"/>
      <c r="H390" s="56"/>
      <c r="I390" s="56"/>
    </row>
    <row r="391" spans="1:11" ht="12" customHeight="1">
      <c r="A391" s="77"/>
      <c r="B391" s="54"/>
      <c r="C391" s="55"/>
      <c r="D391" s="56"/>
      <c r="E391" s="56"/>
      <c r="F391" s="56"/>
      <c r="G391" s="56"/>
      <c r="H391" s="56"/>
      <c r="I391" s="56"/>
    </row>
    <row r="392" spans="1:11" ht="12" customHeight="1">
      <c r="A392" s="77"/>
      <c r="B392" s="54"/>
      <c r="C392" s="55"/>
      <c r="D392" s="56"/>
      <c r="E392" s="56"/>
      <c r="F392" s="56"/>
      <c r="G392" s="56"/>
      <c r="H392" s="56"/>
      <c r="I392" s="56"/>
    </row>
    <row r="393" spans="1:11" ht="12" customHeight="1">
      <c r="A393" s="77"/>
      <c r="B393" s="54"/>
      <c r="C393" s="55"/>
      <c r="D393" s="56"/>
      <c r="E393" s="56"/>
      <c r="F393" s="56"/>
      <c r="G393" s="56"/>
      <c r="H393" s="56"/>
      <c r="I393" s="56"/>
    </row>
    <row r="394" spans="1:11" ht="12" customHeight="1">
      <c r="A394" s="77"/>
      <c r="B394" s="54"/>
      <c r="C394" s="55"/>
      <c r="D394" s="56"/>
      <c r="E394" s="56"/>
      <c r="F394" s="56"/>
      <c r="G394" s="56"/>
      <c r="H394" s="56"/>
      <c r="I394" s="56"/>
    </row>
    <row r="395" spans="1:11" ht="12" customHeight="1">
      <c r="A395" s="77"/>
      <c r="B395" s="54"/>
      <c r="C395" s="55"/>
      <c r="D395" s="56"/>
      <c r="E395" s="56"/>
      <c r="F395" s="56"/>
      <c r="G395" s="56"/>
      <c r="H395" s="56"/>
      <c r="I395" s="56"/>
    </row>
    <row r="396" spans="1:11" ht="12" customHeight="1">
      <c r="A396" s="77"/>
      <c r="B396" s="54"/>
      <c r="C396" s="55"/>
      <c r="D396" s="56"/>
      <c r="E396" s="56"/>
      <c r="F396" s="56"/>
      <c r="G396" s="56"/>
      <c r="H396" s="56"/>
      <c r="I396" s="56"/>
    </row>
    <row r="397" spans="1:11" ht="12" customHeight="1">
      <c r="A397" s="77"/>
      <c r="B397" s="54"/>
      <c r="C397" s="55"/>
      <c r="D397" s="56"/>
      <c r="E397" s="56"/>
      <c r="F397" s="56"/>
      <c r="G397" s="56"/>
      <c r="H397" s="56"/>
      <c r="I397" s="56"/>
    </row>
    <row r="398" spans="1:11" ht="12" customHeight="1">
      <c r="A398" s="77"/>
      <c r="B398" s="54"/>
      <c r="C398" s="55"/>
      <c r="D398" s="56"/>
      <c r="E398" s="56"/>
      <c r="F398" s="56"/>
      <c r="G398" s="56"/>
      <c r="H398" s="56"/>
      <c r="I398" s="56"/>
    </row>
    <row r="399" spans="1:11" ht="12" customHeight="1">
      <c r="A399" s="77"/>
      <c r="B399" s="54"/>
      <c r="C399" s="55"/>
      <c r="D399" s="56"/>
      <c r="E399" s="56"/>
      <c r="F399" s="56"/>
      <c r="G399" s="56"/>
      <c r="H399" s="56"/>
      <c r="I399" s="56"/>
    </row>
    <row r="400" spans="1:11" ht="12" customHeight="1">
      <c r="A400" s="77"/>
      <c r="B400" s="54"/>
      <c r="C400" s="55"/>
      <c r="D400" s="56"/>
      <c r="E400" s="56"/>
      <c r="F400" s="56"/>
      <c r="G400" s="56"/>
      <c r="H400" s="56"/>
      <c r="I400" s="56"/>
    </row>
    <row r="401" spans="1:9" ht="12" customHeight="1">
      <c r="A401" s="77"/>
      <c r="B401" s="54"/>
      <c r="C401" s="55"/>
      <c r="D401" s="56"/>
      <c r="E401" s="56"/>
      <c r="F401" s="56"/>
      <c r="G401" s="56"/>
      <c r="H401" s="56"/>
      <c r="I401" s="56"/>
    </row>
    <row r="402" spans="1:9" ht="12" customHeight="1">
      <c r="A402" s="77"/>
      <c r="B402" s="54"/>
      <c r="C402" s="55"/>
      <c r="D402" s="56"/>
      <c r="E402" s="56"/>
      <c r="F402" s="56"/>
      <c r="G402" s="56"/>
      <c r="H402" s="56"/>
      <c r="I402" s="56"/>
    </row>
    <row r="403" spans="1:9" ht="12" customHeight="1">
      <c r="A403" s="77"/>
      <c r="B403" s="54"/>
      <c r="C403" s="55"/>
      <c r="D403" s="56"/>
      <c r="E403" s="56"/>
      <c r="F403" s="56"/>
      <c r="G403" s="56"/>
      <c r="H403" s="56"/>
      <c r="I403" s="56"/>
    </row>
    <row r="404" spans="1:9" ht="12" customHeight="1">
      <c r="A404" s="77"/>
      <c r="B404" s="54"/>
      <c r="C404" s="55"/>
      <c r="D404" s="56"/>
      <c r="E404" s="56"/>
      <c r="F404" s="56"/>
      <c r="G404" s="56"/>
      <c r="H404" s="56"/>
      <c r="I404" s="56"/>
    </row>
    <row r="405" spans="1:9" ht="12" customHeight="1">
      <c r="A405" s="77"/>
      <c r="B405" s="54"/>
      <c r="C405" s="55"/>
      <c r="D405" s="56"/>
      <c r="E405" s="56"/>
      <c r="F405" s="56"/>
      <c r="G405" s="56"/>
      <c r="H405" s="56"/>
      <c r="I405" s="56"/>
    </row>
    <row r="406" spans="1:9" ht="12" customHeight="1">
      <c r="A406" s="77"/>
      <c r="B406" s="54"/>
      <c r="C406" s="55"/>
      <c r="D406" s="56"/>
      <c r="E406" s="56"/>
      <c r="F406" s="56"/>
      <c r="G406" s="56"/>
      <c r="H406" s="56"/>
      <c r="I406" s="56"/>
    </row>
    <row r="407" spans="1:9" ht="12" customHeight="1">
      <c r="A407" s="77"/>
      <c r="B407" s="54"/>
      <c r="C407" s="55"/>
      <c r="D407" s="56"/>
      <c r="E407" s="56"/>
      <c r="F407" s="56"/>
      <c r="G407" s="56"/>
      <c r="H407" s="56"/>
      <c r="I407" s="56"/>
    </row>
    <row r="408" spans="1:9" ht="12" customHeight="1">
      <c r="A408" s="77"/>
      <c r="B408" s="54"/>
      <c r="C408" s="55"/>
      <c r="D408" s="56"/>
      <c r="E408" s="56"/>
      <c r="F408" s="56"/>
      <c r="G408" s="56"/>
      <c r="H408" s="56"/>
      <c r="I408" s="56"/>
    </row>
    <row r="409" spans="1:9" ht="12" customHeight="1">
      <c r="A409" s="77"/>
      <c r="B409" s="54"/>
      <c r="C409" s="55"/>
      <c r="D409" s="56"/>
      <c r="E409" s="56"/>
      <c r="F409" s="56"/>
      <c r="G409" s="56"/>
      <c r="H409" s="56"/>
      <c r="I409" s="56"/>
    </row>
    <row r="410" spans="1:9" ht="12" customHeight="1">
      <c r="A410" s="77"/>
      <c r="B410" s="54"/>
      <c r="C410" s="55"/>
      <c r="D410" s="56"/>
      <c r="E410" s="56"/>
      <c r="F410" s="56"/>
      <c r="G410" s="56"/>
      <c r="H410" s="56"/>
      <c r="I410" s="56"/>
    </row>
    <row r="411" spans="1:9" ht="12" customHeight="1">
      <c r="A411" s="77"/>
      <c r="B411" s="54"/>
      <c r="C411" s="55"/>
      <c r="D411" s="56"/>
      <c r="E411" s="56"/>
      <c r="F411" s="56"/>
      <c r="G411" s="56"/>
      <c r="H411" s="56"/>
      <c r="I411" s="56"/>
    </row>
    <row r="412" spans="1:9" ht="12" customHeight="1">
      <c r="A412" s="77"/>
      <c r="B412" s="54"/>
      <c r="C412" s="55"/>
      <c r="D412" s="56"/>
      <c r="E412" s="56"/>
      <c r="F412" s="56"/>
      <c r="G412" s="56"/>
      <c r="H412" s="56"/>
      <c r="I412" s="56"/>
    </row>
    <row r="413" spans="1:9" ht="12" customHeight="1">
      <c r="A413" s="77"/>
      <c r="B413" s="54"/>
      <c r="C413" s="55"/>
      <c r="D413" s="56"/>
      <c r="E413" s="56"/>
      <c r="F413" s="56"/>
      <c r="G413" s="56"/>
      <c r="H413" s="56"/>
      <c r="I413" s="56"/>
    </row>
    <row r="414" spans="1:9" ht="12" customHeight="1">
      <c r="A414" s="77"/>
      <c r="B414" s="54"/>
      <c r="C414" s="55"/>
      <c r="D414" s="56"/>
      <c r="E414" s="56"/>
      <c r="F414" s="56"/>
      <c r="G414" s="56"/>
      <c r="H414" s="56"/>
      <c r="I414" s="56"/>
    </row>
    <row r="415" spans="1:9" ht="12" customHeight="1">
      <c r="A415" s="77"/>
      <c r="B415" s="54"/>
      <c r="C415" s="55"/>
      <c r="D415" s="56"/>
      <c r="E415" s="56"/>
      <c r="F415" s="56"/>
      <c r="G415" s="56"/>
      <c r="H415" s="56"/>
      <c r="I415" s="56"/>
    </row>
    <row r="416" spans="1:9" ht="12" customHeight="1">
      <c r="A416" s="77"/>
      <c r="B416" s="54"/>
      <c r="C416" s="55"/>
      <c r="D416" s="56"/>
      <c r="E416" s="56"/>
      <c r="F416" s="56"/>
      <c r="G416" s="56"/>
      <c r="H416" s="56"/>
      <c r="I416" s="56"/>
    </row>
    <row r="417" spans="1:9" ht="12" customHeight="1">
      <c r="A417" s="77"/>
      <c r="B417" s="54"/>
      <c r="C417" s="55"/>
      <c r="D417" s="56"/>
      <c r="E417" s="56"/>
      <c r="F417" s="56"/>
      <c r="G417" s="56"/>
      <c r="H417" s="56"/>
      <c r="I417" s="56"/>
    </row>
    <row r="418" spans="1:9" ht="12" customHeight="1">
      <c r="A418" s="77"/>
      <c r="B418" s="54"/>
      <c r="C418" s="55"/>
      <c r="D418" s="56"/>
      <c r="E418" s="56"/>
      <c r="F418" s="56"/>
      <c r="G418" s="56"/>
      <c r="H418" s="56"/>
      <c r="I418" s="56"/>
    </row>
    <row r="419" spans="1:9" ht="12" customHeight="1">
      <c r="A419" s="77"/>
      <c r="B419" s="54"/>
      <c r="C419" s="55"/>
      <c r="D419" s="56"/>
      <c r="E419" s="56"/>
      <c r="F419" s="56"/>
      <c r="G419" s="56"/>
      <c r="H419" s="56"/>
      <c r="I419" s="56"/>
    </row>
    <row r="420" spans="1:9" ht="12" customHeight="1">
      <c r="A420" s="77"/>
      <c r="B420" s="54"/>
      <c r="C420" s="55"/>
      <c r="D420" s="56"/>
      <c r="E420" s="56"/>
      <c r="F420" s="56"/>
      <c r="G420" s="56"/>
      <c r="H420" s="56"/>
      <c r="I420" s="56"/>
    </row>
    <row r="421" spans="1:9" ht="12" customHeight="1">
      <c r="A421" s="77"/>
      <c r="B421" s="54"/>
      <c r="C421" s="55"/>
      <c r="D421" s="56"/>
      <c r="E421" s="56"/>
      <c r="F421" s="56"/>
      <c r="G421" s="56"/>
      <c r="H421" s="56"/>
      <c r="I421" s="56"/>
    </row>
    <row r="422" spans="1:9" ht="12" customHeight="1">
      <c r="A422" s="77"/>
      <c r="B422" s="54"/>
      <c r="C422" s="55"/>
      <c r="D422" s="56"/>
      <c r="E422" s="56"/>
      <c r="F422" s="56"/>
      <c r="G422" s="56"/>
      <c r="H422" s="56"/>
      <c r="I422" s="56"/>
    </row>
    <row r="423" spans="1:9" ht="12" customHeight="1">
      <c r="A423" s="77"/>
      <c r="B423" s="54"/>
      <c r="C423" s="55"/>
      <c r="D423" s="56"/>
      <c r="E423" s="56"/>
      <c r="F423" s="56"/>
      <c r="G423" s="56"/>
      <c r="H423" s="56"/>
      <c r="I423" s="56"/>
    </row>
    <row r="424" spans="1:9" ht="12" customHeight="1">
      <c r="A424" s="77"/>
      <c r="B424" s="54"/>
      <c r="C424" s="55"/>
      <c r="D424" s="56"/>
      <c r="E424" s="56"/>
      <c r="F424" s="56"/>
      <c r="G424" s="56"/>
      <c r="H424" s="56"/>
      <c r="I424" s="56"/>
    </row>
    <row r="425" spans="1:9" ht="12" customHeight="1">
      <c r="A425" s="77"/>
      <c r="B425" s="54"/>
      <c r="C425" s="55"/>
      <c r="D425" s="56"/>
      <c r="E425" s="56"/>
      <c r="F425" s="56"/>
      <c r="G425" s="56"/>
      <c r="H425" s="56"/>
      <c r="I425" s="56"/>
    </row>
    <row r="426" spans="1:9" ht="12" customHeight="1">
      <c r="A426" s="77"/>
      <c r="B426" s="54"/>
      <c r="C426" s="55"/>
      <c r="D426" s="56"/>
      <c r="E426" s="56"/>
      <c r="F426" s="56"/>
      <c r="G426" s="56"/>
      <c r="H426" s="56"/>
      <c r="I426" s="56"/>
    </row>
    <row r="427" spans="1:9" ht="12" customHeight="1">
      <c r="A427" s="77"/>
      <c r="B427" s="54"/>
      <c r="C427" s="55"/>
      <c r="D427" s="56"/>
      <c r="E427" s="56"/>
      <c r="F427" s="56"/>
      <c r="G427" s="56"/>
      <c r="H427" s="56"/>
      <c r="I427" s="56"/>
    </row>
    <row r="428" spans="1:9" ht="12" customHeight="1">
      <c r="A428" s="77"/>
      <c r="B428" s="54"/>
      <c r="C428" s="55"/>
      <c r="D428" s="56"/>
      <c r="E428" s="56"/>
      <c r="F428" s="56"/>
      <c r="G428" s="56"/>
      <c r="H428" s="56"/>
      <c r="I428" s="56"/>
    </row>
    <row r="429" spans="1:9" ht="12" customHeight="1">
      <c r="A429" s="77"/>
      <c r="B429" s="54"/>
      <c r="C429" s="55"/>
      <c r="D429" s="56"/>
      <c r="E429" s="56"/>
      <c r="F429" s="56"/>
      <c r="G429" s="56"/>
      <c r="H429" s="56"/>
      <c r="I429" s="56"/>
    </row>
    <row r="430" spans="1:9" ht="12" customHeight="1">
      <c r="A430" s="77"/>
      <c r="B430" s="54"/>
      <c r="C430" s="55"/>
      <c r="D430" s="56"/>
      <c r="E430" s="56"/>
      <c r="F430" s="56"/>
      <c r="G430" s="56"/>
      <c r="H430" s="56"/>
      <c r="I430" s="56"/>
    </row>
    <row r="431" spans="1:9" ht="12" customHeight="1">
      <c r="A431" s="77"/>
      <c r="B431" s="54"/>
      <c r="C431" s="55"/>
      <c r="D431" s="56"/>
      <c r="E431" s="56"/>
      <c r="F431" s="56"/>
      <c r="G431" s="56"/>
      <c r="H431" s="56"/>
      <c r="I431" s="56"/>
    </row>
    <row r="432" spans="1:9" ht="12" customHeight="1">
      <c r="A432" s="77"/>
      <c r="B432" s="54"/>
      <c r="C432" s="55"/>
      <c r="D432" s="56"/>
      <c r="E432" s="56"/>
      <c r="F432" s="56"/>
      <c r="G432" s="56"/>
      <c r="H432" s="56"/>
      <c r="I432" s="56"/>
    </row>
    <row r="433" spans="1:9" ht="12" customHeight="1">
      <c r="A433" s="77"/>
      <c r="B433" s="54"/>
      <c r="C433" s="55"/>
      <c r="D433" s="56"/>
      <c r="E433" s="56"/>
      <c r="F433" s="56"/>
      <c r="G433" s="56"/>
      <c r="H433" s="56"/>
      <c r="I433" s="56"/>
    </row>
    <row r="434" spans="1:9" ht="12" customHeight="1">
      <c r="A434" s="77"/>
      <c r="B434" s="54"/>
      <c r="C434" s="55"/>
      <c r="D434" s="56"/>
      <c r="E434" s="56"/>
      <c r="F434" s="56"/>
      <c r="G434" s="56"/>
      <c r="H434" s="56"/>
      <c r="I434" s="56"/>
    </row>
    <row r="435" spans="1:9" ht="12" customHeight="1">
      <c r="A435" s="77"/>
      <c r="B435" s="54"/>
      <c r="C435" s="55"/>
      <c r="D435" s="56"/>
      <c r="E435" s="56"/>
      <c r="F435" s="56"/>
      <c r="G435" s="56"/>
      <c r="H435" s="56"/>
      <c r="I435" s="56"/>
    </row>
    <row r="436" spans="1:9" ht="12" customHeight="1">
      <c r="A436" s="77"/>
      <c r="B436" s="54"/>
      <c r="C436" s="55"/>
      <c r="D436" s="56"/>
      <c r="E436" s="56"/>
      <c r="F436" s="56"/>
      <c r="G436" s="56"/>
      <c r="H436" s="56"/>
      <c r="I436" s="56"/>
    </row>
    <row r="437" spans="1:9" ht="12" customHeight="1">
      <c r="A437" s="77"/>
      <c r="B437" s="54"/>
      <c r="C437" s="55"/>
      <c r="D437" s="56"/>
      <c r="E437" s="56"/>
      <c r="F437" s="56"/>
      <c r="G437" s="56"/>
      <c r="H437" s="56"/>
      <c r="I437" s="56"/>
    </row>
    <row r="438" spans="1:9" ht="12" customHeight="1">
      <c r="A438" s="77"/>
      <c r="B438" s="54"/>
      <c r="C438" s="55"/>
      <c r="D438" s="56"/>
      <c r="E438" s="56"/>
      <c r="F438" s="56"/>
      <c r="G438" s="56"/>
      <c r="H438" s="56"/>
      <c r="I438" s="56"/>
    </row>
    <row r="439" spans="1:9" ht="12" customHeight="1">
      <c r="A439" s="77"/>
      <c r="B439" s="54"/>
      <c r="C439" s="55"/>
      <c r="D439" s="56"/>
      <c r="E439" s="56"/>
      <c r="F439" s="56"/>
      <c r="G439" s="56"/>
      <c r="H439" s="56"/>
      <c r="I439" s="56"/>
    </row>
    <row r="440" spans="1:9" ht="12" customHeight="1">
      <c r="A440" s="77"/>
      <c r="B440" s="54"/>
      <c r="C440" s="55"/>
      <c r="D440" s="56"/>
      <c r="E440" s="56"/>
      <c r="F440" s="56"/>
      <c r="G440" s="56"/>
      <c r="H440" s="56"/>
      <c r="I440" s="56"/>
    </row>
    <row r="441" spans="1:9" ht="12" customHeight="1">
      <c r="A441" s="77"/>
      <c r="B441" s="54"/>
      <c r="C441" s="55"/>
      <c r="D441" s="56"/>
      <c r="E441" s="56"/>
      <c r="F441" s="56"/>
      <c r="G441" s="56"/>
      <c r="H441" s="56"/>
      <c r="I441" s="56"/>
    </row>
    <row r="442" spans="1:9" ht="12" customHeight="1">
      <c r="A442" s="77"/>
      <c r="B442" s="54"/>
      <c r="C442" s="55"/>
      <c r="D442" s="56"/>
      <c r="E442" s="56"/>
      <c r="F442" s="56"/>
      <c r="G442" s="56"/>
      <c r="H442" s="56"/>
      <c r="I442" s="56"/>
    </row>
    <row r="443" spans="1:9" ht="12" customHeight="1">
      <c r="A443" s="77"/>
      <c r="B443" s="54"/>
      <c r="C443" s="55"/>
      <c r="D443" s="56"/>
      <c r="E443" s="56"/>
      <c r="F443" s="56"/>
      <c r="G443" s="56"/>
      <c r="H443" s="56"/>
      <c r="I443" s="56"/>
    </row>
    <row r="444" spans="1:9" ht="12" customHeight="1">
      <c r="A444" s="77"/>
      <c r="B444" s="54"/>
      <c r="C444" s="55"/>
      <c r="D444" s="56"/>
      <c r="E444" s="56"/>
      <c r="F444" s="56"/>
      <c r="G444" s="56"/>
      <c r="H444" s="56"/>
      <c r="I444" s="56"/>
    </row>
    <row r="445" spans="1:9" ht="12" customHeight="1">
      <c r="A445" s="77"/>
      <c r="B445" s="54"/>
      <c r="C445" s="55"/>
      <c r="D445" s="56"/>
      <c r="E445" s="56"/>
      <c r="F445" s="56"/>
      <c r="G445" s="56"/>
      <c r="H445" s="56"/>
      <c r="I445" s="56"/>
    </row>
    <row r="446" spans="1:9" ht="12" customHeight="1">
      <c r="A446" s="77"/>
      <c r="B446" s="54"/>
      <c r="C446" s="55"/>
      <c r="D446" s="56"/>
      <c r="E446" s="56"/>
      <c r="F446" s="56"/>
      <c r="G446" s="56"/>
      <c r="H446" s="56"/>
      <c r="I446" s="56"/>
    </row>
    <row r="447" spans="1:9" ht="12" customHeight="1">
      <c r="A447" s="77"/>
      <c r="B447" s="54"/>
      <c r="C447" s="55"/>
      <c r="D447" s="56"/>
      <c r="E447" s="56"/>
      <c r="F447" s="56"/>
      <c r="G447" s="56"/>
      <c r="H447" s="56"/>
      <c r="I447" s="56"/>
    </row>
    <row r="448" spans="1:9" ht="12" customHeight="1">
      <c r="A448" s="77"/>
      <c r="B448" s="54"/>
      <c r="C448" s="55"/>
      <c r="D448" s="56"/>
      <c r="E448" s="56"/>
      <c r="F448" s="56"/>
      <c r="G448" s="56"/>
      <c r="H448" s="56"/>
      <c r="I448" s="56"/>
    </row>
    <row r="449" spans="1:9" ht="12" customHeight="1">
      <c r="A449" s="77"/>
      <c r="B449" s="54"/>
      <c r="C449" s="55"/>
      <c r="D449" s="56"/>
      <c r="E449" s="56"/>
      <c r="F449" s="56"/>
      <c r="G449" s="56"/>
      <c r="H449" s="56"/>
      <c r="I449" s="56"/>
    </row>
    <row r="450" spans="1:9" ht="12" customHeight="1">
      <c r="A450" s="77"/>
      <c r="B450" s="54"/>
      <c r="C450" s="55"/>
      <c r="D450" s="56"/>
      <c r="E450" s="56"/>
      <c r="F450" s="56"/>
      <c r="G450" s="56"/>
      <c r="H450" s="56"/>
      <c r="I450" s="56"/>
    </row>
    <row r="451" spans="1:9" ht="12" customHeight="1">
      <c r="A451" s="77"/>
      <c r="B451" s="54"/>
      <c r="C451" s="55"/>
      <c r="D451" s="56"/>
      <c r="E451" s="56"/>
      <c r="F451" s="56"/>
      <c r="G451" s="56"/>
      <c r="H451" s="56"/>
      <c r="I451" s="56"/>
    </row>
    <row r="452" spans="1:9" ht="12" customHeight="1">
      <c r="A452" s="77"/>
      <c r="B452" s="54"/>
      <c r="C452" s="55"/>
      <c r="D452" s="56"/>
      <c r="E452" s="56"/>
      <c r="F452" s="56"/>
      <c r="G452" s="56"/>
      <c r="H452" s="56"/>
      <c r="I452" s="56"/>
    </row>
    <row r="453" spans="1:9" ht="12" customHeight="1">
      <c r="A453" s="77"/>
      <c r="B453" s="54"/>
      <c r="C453" s="55"/>
      <c r="D453" s="56"/>
      <c r="E453" s="56"/>
      <c r="F453" s="56"/>
      <c r="G453" s="56"/>
      <c r="H453" s="56"/>
      <c r="I453" s="56"/>
    </row>
    <row r="454" spans="1:9" ht="12" customHeight="1">
      <c r="A454" s="77"/>
      <c r="B454" s="54"/>
      <c r="C454" s="55"/>
      <c r="D454" s="56"/>
      <c r="E454" s="56"/>
      <c r="F454" s="56"/>
      <c r="G454" s="56"/>
      <c r="H454" s="56"/>
      <c r="I454" s="56"/>
    </row>
    <row r="455" spans="1:9" ht="12" customHeight="1">
      <c r="A455" s="77"/>
      <c r="B455" s="54"/>
      <c r="C455" s="55"/>
      <c r="D455" s="56"/>
      <c r="E455" s="56"/>
      <c r="F455" s="56"/>
      <c r="G455" s="56"/>
      <c r="H455" s="56"/>
      <c r="I455" s="56"/>
    </row>
    <row r="456" spans="1:9" ht="12" customHeight="1">
      <c r="A456" s="77"/>
      <c r="B456" s="54"/>
      <c r="C456" s="55"/>
      <c r="D456" s="56"/>
      <c r="E456" s="56"/>
      <c r="F456" s="56"/>
      <c r="G456" s="56"/>
      <c r="H456" s="56"/>
      <c r="I456" s="56"/>
    </row>
    <row r="457" spans="1:9" ht="12" customHeight="1">
      <c r="A457" s="77"/>
      <c r="B457" s="54"/>
      <c r="C457" s="55"/>
      <c r="D457" s="56"/>
      <c r="E457" s="56"/>
      <c r="F457" s="56"/>
      <c r="G457" s="56"/>
      <c r="H457" s="56"/>
      <c r="I457" s="56"/>
    </row>
    <row r="458" spans="1:9" ht="12" customHeight="1">
      <c r="A458" s="77"/>
      <c r="B458" s="54"/>
      <c r="C458" s="55"/>
      <c r="D458" s="56"/>
      <c r="E458" s="56"/>
      <c r="F458" s="56"/>
      <c r="G458" s="56"/>
      <c r="H458" s="56"/>
      <c r="I458" s="56"/>
    </row>
    <row r="459" spans="1:9" ht="12" customHeight="1">
      <c r="A459" s="77"/>
      <c r="B459" s="54"/>
      <c r="C459" s="55"/>
      <c r="D459" s="56"/>
      <c r="E459" s="56"/>
      <c r="F459" s="56"/>
      <c r="G459" s="56"/>
      <c r="H459" s="56"/>
      <c r="I459" s="56"/>
    </row>
    <row r="460" spans="1:9" ht="12" customHeight="1">
      <c r="A460" s="77"/>
      <c r="B460" s="54"/>
      <c r="C460" s="55"/>
      <c r="D460" s="56"/>
      <c r="E460" s="56"/>
      <c r="F460" s="56"/>
      <c r="G460" s="56"/>
      <c r="H460" s="56"/>
      <c r="I460" s="56"/>
    </row>
    <row r="461" spans="1:9" ht="12" customHeight="1">
      <c r="A461" s="77"/>
      <c r="B461" s="54"/>
      <c r="C461" s="55"/>
      <c r="D461" s="56"/>
      <c r="E461" s="56"/>
      <c r="F461" s="56"/>
      <c r="G461" s="56"/>
      <c r="H461" s="56"/>
      <c r="I461" s="56"/>
    </row>
    <row r="462" spans="1:9" ht="12" customHeight="1">
      <c r="A462" s="77"/>
      <c r="B462" s="54"/>
      <c r="C462" s="55"/>
      <c r="D462" s="56"/>
      <c r="E462" s="56"/>
      <c r="F462" s="56"/>
      <c r="G462" s="56"/>
      <c r="H462" s="56"/>
      <c r="I462" s="56"/>
    </row>
    <row r="463" spans="1:9" ht="12" customHeight="1">
      <c r="A463" s="77"/>
      <c r="B463" s="54"/>
      <c r="C463" s="55"/>
      <c r="D463" s="56"/>
      <c r="E463" s="56"/>
      <c r="F463" s="56"/>
      <c r="G463" s="56"/>
      <c r="H463" s="56"/>
      <c r="I463" s="56"/>
    </row>
    <row r="464" spans="1:9" ht="12" customHeight="1">
      <c r="A464" s="77"/>
      <c r="B464" s="54"/>
      <c r="C464" s="55"/>
      <c r="D464" s="56"/>
      <c r="E464" s="56"/>
      <c r="F464" s="56"/>
      <c r="G464" s="56"/>
      <c r="H464" s="56"/>
      <c r="I464" s="56"/>
    </row>
    <row r="465" spans="1:9" ht="12" customHeight="1">
      <c r="A465" s="77"/>
      <c r="B465" s="54"/>
      <c r="C465" s="55"/>
      <c r="D465" s="56"/>
      <c r="E465" s="56"/>
      <c r="F465" s="56"/>
      <c r="G465" s="56"/>
      <c r="H465" s="56"/>
      <c r="I465" s="56"/>
    </row>
    <row r="466" spans="1:9" ht="12" customHeight="1">
      <c r="A466" s="77"/>
      <c r="B466" s="54"/>
      <c r="C466" s="55"/>
      <c r="D466" s="56"/>
      <c r="E466" s="56"/>
      <c r="F466" s="56"/>
      <c r="G466" s="56"/>
      <c r="H466" s="56"/>
      <c r="I466" s="56"/>
    </row>
    <row r="467" spans="1:9" ht="12" customHeight="1">
      <c r="A467" s="77"/>
      <c r="B467" s="54"/>
      <c r="C467" s="55"/>
      <c r="D467" s="56"/>
      <c r="E467" s="56"/>
      <c r="F467" s="56"/>
      <c r="G467" s="56"/>
      <c r="H467" s="56"/>
      <c r="I467" s="56"/>
    </row>
    <row r="468" spans="1:9" ht="12" customHeight="1">
      <c r="A468" s="77"/>
      <c r="B468" s="54"/>
      <c r="C468" s="55"/>
      <c r="D468" s="56"/>
      <c r="E468" s="56"/>
      <c r="F468" s="56"/>
      <c r="G468" s="56"/>
      <c r="H468" s="56"/>
      <c r="I468" s="56"/>
    </row>
    <row r="469" spans="1:9" ht="12" customHeight="1">
      <c r="A469" s="77"/>
      <c r="B469" s="54"/>
      <c r="C469" s="55"/>
      <c r="D469" s="56"/>
      <c r="E469" s="56"/>
      <c r="F469" s="56"/>
      <c r="G469" s="56"/>
      <c r="H469" s="56"/>
      <c r="I469" s="56"/>
    </row>
    <row r="470" spans="1:9" ht="12" customHeight="1">
      <c r="A470" s="77"/>
      <c r="B470" s="54"/>
      <c r="C470" s="55"/>
      <c r="D470" s="56"/>
      <c r="E470" s="56"/>
      <c r="F470" s="56"/>
      <c r="G470" s="56"/>
      <c r="H470" s="56"/>
      <c r="I470" s="56"/>
    </row>
    <row r="471" spans="1:9" ht="12" customHeight="1">
      <c r="A471" s="77"/>
      <c r="B471" s="54"/>
      <c r="C471" s="55"/>
      <c r="D471" s="56"/>
      <c r="E471" s="56"/>
      <c r="F471" s="56"/>
      <c r="G471" s="56"/>
      <c r="H471" s="56"/>
      <c r="I471" s="56"/>
    </row>
    <row r="472" spans="1:9" ht="12" customHeight="1">
      <c r="A472" s="77"/>
      <c r="B472" s="54"/>
      <c r="C472" s="55"/>
      <c r="D472" s="56"/>
      <c r="E472" s="56"/>
      <c r="F472" s="56"/>
      <c r="G472" s="56"/>
      <c r="H472" s="56"/>
      <c r="I472" s="56"/>
    </row>
    <row r="473" spans="1:9" ht="12" customHeight="1">
      <c r="A473" s="77"/>
      <c r="B473" s="54"/>
      <c r="C473" s="55"/>
      <c r="D473" s="56"/>
      <c r="E473" s="56"/>
      <c r="F473" s="56"/>
      <c r="G473" s="56"/>
      <c r="H473" s="56"/>
      <c r="I473" s="56"/>
    </row>
    <row r="474" spans="1:9" ht="12" customHeight="1">
      <c r="A474" s="77"/>
      <c r="B474" s="54"/>
      <c r="C474" s="55"/>
      <c r="D474" s="56"/>
      <c r="E474" s="56"/>
      <c r="F474" s="56"/>
      <c r="G474" s="56"/>
      <c r="H474" s="56"/>
      <c r="I474" s="56"/>
    </row>
    <row r="475" spans="1:9" ht="12" customHeight="1">
      <c r="A475" s="77"/>
      <c r="B475" s="54"/>
      <c r="C475" s="55"/>
      <c r="D475" s="56"/>
      <c r="E475" s="56"/>
      <c r="F475" s="56"/>
      <c r="G475" s="56"/>
      <c r="H475" s="56"/>
      <c r="I475" s="56"/>
    </row>
    <row r="476" spans="1:9" ht="12" customHeight="1">
      <c r="A476" s="77"/>
      <c r="B476" s="54"/>
      <c r="C476" s="55"/>
      <c r="D476" s="56"/>
      <c r="E476" s="56"/>
      <c r="F476" s="56"/>
      <c r="G476" s="56"/>
      <c r="H476" s="56"/>
      <c r="I476" s="56"/>
    </row>
    <row r="477" spans="1:9" ht="12" customHeight="1">
      <c r="A477" s="77"/>
      <c r="B477" s="54"/>
      <c r="C477" s="55"/>
      <c r="D477" s="56"/>
      <c r="E477" s="56"/>
      <c r="F477" s="56"/>
      <c r="G477" s="56"/>
      <c r="H477" s="56"/>
      <c r="I477" s="56"/>
    </row>
    <row r="478" spans="1:9" ht="12" customHeight="1">
      <c r="A478" s="77"/>
      <c r="B478" s="54"/>
      <c r="C478" s="55"/>
      <c r="D478" s="56"/>
      <c r="E478" s="56"/>
      <c r="F478" s="56"/>
      <c r="G478" s="56"/>
      <c r="H478" s="56"/>
      <c r="I478" s="56"/>
    </row>
    <row r="479" spans="1:9" ht="12" customHeight="1">
      <c r="A479" s="77"/>
      <c r="B479" s="54"/>
      <c r="C479" s="55"/>
      <c r="D479" s="56"/>
      <c r="E479" s="56"/>
      <c r="F479" s="56"/>
      <c r="G479" s="56"/>
      <c r="H479" s="56"/>
      <c r="I479" s="56"/>
    </row>
    <row r="480" spans="1:9" ht="12" customHeight="1">
      <c r="A480" s="77"/>
      <c r="B480" s="54"/>
      <c r="C480" s="55"/>
      <c r="D480" s="56"/>
      <c r="E480" s="56"/>
      <c r="F480" s="56"/>
      <c r="G480" s="56"/>
      <c r="H480" s="56"/>
      <c r="I480" s="56"/>
    </row>
    <row r="481" spans="1:9" ht="12" customHeight="1">
      <c r="A481" s="77"/>
      <c r="B481" s="54"/>
      <c r="C481" s="55"/>
      <c r="D481" s="56"/>
      <c r="E481" s="56"/>
      <c r="F481" s="56"/>
      <c r="G481" s="56"/>
      <c r="H481" s="56"/>
      <c r="I481" s="56"/>
    </row>
    <row r="482" spans="1:9" ht="12" customHeight="1">
      <c r="A482" s="77"/>
      <c r="B482" s="54"/>
      <c r="C482" s="55"/>
      <c r="D482" s="56"/>
      <c r="E482" s="56"/>
      <c r="F482" s="56"/>
      <c r="G482" s="56"/>
      <c r="H482" s="56"/>
      <c r="I482" s="56"/>
    </row>
    <row r="483" spans="1:9" ht="12" customHeight="1">
      <c r="A483" s="78"/>
      <c r="B483" s="54"/>
      <c r="C483" s="55"/>
      <c r="D483" s="56"/>
      <c r="E483" s="56"/>
      <c r="F483" s="56"/>
      <c r="G483" s="56"/>
      <c r="H483" s="56"/>
      <c r="I483" s="56"/>
    </row>
    <row r="484" spans="1:9" ht="12" customHeight="1">
      <c r="A484" s="78"/>
      <c r="B484" s="54"/>
      <c r="C484" s="55"/>
      <c r="D484" s="56"/>
      <c r="E484" s="56"/>
      <c r="F484" s="56"/>
      <c r="G484" s="56"/>
      <c r="H484" s="56"/>
      <c r="I484" s="56"/>
    </row>
    <row r="485" spans="1:9" ht="12" customHeight="1">
      <c r="A485" s="78"/>
      <c r="B485" s="54"/>
      <c r="C485" s="55"/>
      <c r="D485" s="56"/>
      <c r="E485" s="56"/>
      <c r="F485" s="56"/>
      <c r="G485" s="56"/>
      <c r="H485" s="56"/>
      <c r="I485" s="56"/>
    </row>
    <row r="486" spans="1:9" ht="12" customHeight="1">
      <c r="A486" s="78"/>
      <c r="B486" s="54"/>
      <c r="C486" s="55"/>
      <c r="D486" s="56"/>
      <c r="E486" s="56"/>
      <c r="F486" s="56"/>
      <c r="G486" s="56"/>
      <c r="H486" s="56"/>
      <c r="I486" s="56"/>
    </row>
    <row r="487" spans="1:9" ht="12" customHeight="1">
      <c r="A487" s="78"/>
      <c r="B487" s="54"/>
      <c r="C487" s="55"/>
      <c r="D487" s="56"/>
      <c r="E487" s="56"/>
      <c r="F487" s="56"/>
      <c r="G487" s="56"/>
      <c r="H487" s="56"/>
      <c r="I487" s="56"/>
    </row>
    <row r="488" spans="1:9" ht="12" customHeight="1">
      <c r="A488" s="78"/>
      <c r="B488" s="54"/>
      <c r="C488" s="55"/>
      <c r="D488" s="56"/>
      <c r="E488" s="56"/>
      <c r="F488" s="56"/>
      <c r="G488" s="56"/>
      <c r="H488" s="56"/>
      <c r="I488" s="56"/>
    </row>
    <row r="489" spans="1:9" ht="12" customHeight="1">
      <c r="A489" s="78"/>
      <c r="B489" s="54"/>
      <c r="C489" s="55"/>
      <c r="D489" s="56"/>
      <c r="E489" s="56"/>
      <c r="F489" s="56"/>
      <c r="G489" s="56"/>
      <c r="H489" s="56"/>
      <c r="I489" s="56"/>
    </row>
    <row r="490" spans="1:9" ht="12" customHeight="1">
      <c r="A490" s="78"/>
      <c r="B490" s="54"/>
      <c r="C490" s="55"/>
      <c r="D490" s="56"/>
      <c r="E490" s="56"/>
      <c r="F490" s="56"/>
      <c r="G490" s="56"/>
      <c r="H490" s="56"/>
      <c r="I490" s="56"/>
    </row>
    <row r="491" spans="1:9" ht="12" customHeight="1">
      <c r="A491" s="78"/>
      <c r="B491" s="54"/>
      <c r="C491" s="55"/>
      <c r="D491" s="56"/>
      <c r="E491" s="56"/>
      <c r="F491" s="56"/>
      <c r="G491" s="56"/>
      <c r="H491" s="56"/>
      <c r="I491" s="56"/>
    </row>
    <row r="492" spans="1:9" ht="12" customHeight="1">
      <c r="A492" s="78"/>
      <c r="B492" s="54"/>
      <c r="C492" s="55"/>
      <c r="D492" s="56"/>
      <c r="E492" s="56"/>
      <c r="F492" s="56"/>
      <c r="G492" s="56"/>
      <c r="H492" s="56"/>
      <c r="I492" s="56"/>
    </row>
    <row r="493" spans="1:9" ht="12" customHeight="1">
      <c r="A493" s="78"/>
      <c r="B493" s="54"/>
      <c r="C493" s="55"/>
      <c r="D493" s="56"/>
      <c r="E493" s="56"/>
      <c r="F493" s="56"/>
      <c r="G493" s="56"/>
      <c r="H493" s="56"/>
      <c r="I493" s="56"/>
    </row>
    <row r="494" spans="1:9" ht="12" customHeight="1">
      <c r="A494" s="78"/>
      <c r="B494" s="54"/>
      <c r="C494" s="55"/>
      <c r="D494" s="56"/>
      <c r="E494" s="56"/>
      <c r="F494" s="56"/>
      <c r="G494" s="56"/>
      <c r="H494" s="56"/>
      <c r="I494" s="56"/>
    </row>
    <row r="495" spans="1:9" ht="12" customHeight="1">
      <c r="A495" s="78"/>
      <c r="B495" s="54"/>
      <c r="C495" s="55"/>
      <c r="D495" s="56"/>
      <c r="E495" s="56"/>
      <c r="F495" s="56"/>
      <c r="G495" s="56"/>
      <c r="H495" s="56"/>
      <c r="I495" s="56"/>
    </row>
    <row r="496" spans="1:9" ht="12" customHeight="1">
      <c r="A496" s="78"/>
      <c r="B496" s="54"/>
      <c r="C496" s="55"/>
      <c r="D496" s="56"/>
      <c r="E496" s="56"/>
      <c r="F496" s="56"/>
      <c r="G496" s="56"/>
      <c r="H496" s="56"/>
      <c r="I496" s="56"/>
    </row>
    <row r="497" spans="1:9" ht="12" customHeight="1">
      <c r="A497" s="78"/>
      <c r="B497" s="54"/>
      <c r="C497" s="55"/>
      <c r="D497" s="56"/>
      <c r="E497" s="56"/>
      <c r="F497" s="56"/>
      <c r="G497" s="56"/>
      <c r="H497" s="56"/>
      <c r="I497" s="56"/>
    </row>
    <row r="498" spans="1:9" ht="12" customHeight="1">
      <c r="A498" s="78"/>
      <c r="B498" s="54"/>
      <c r="C498" s="55"/>
      <c r="D498" s="56"/>
      <c r="E498" s="56"/>
      <c r="F498" s="56"/>
      <c r="G498" s="56"/>
      <c r="H498" s="56"/>
      <c r="I498" s="56"/>
    </row>
    <row r="499" spans="1:9" ht="12" customHeight="1">
      <c r="A499" s="78"/>
      <c r="B499" s="54"/>
      <c r="C499" s="55"/>
      <c r="D499" s="56"/>
      <c r="E499" s="56"/>
      <c r="F499" s="56"/>
      <c r="G499" s="56"/>
      <c r="H499" s="56"/>
      <c r="I499" s="56"/>
    </row>
    <row r="500" spans="1:9" ht="12" customHeight="1">
      <c r="A500" s="78"/>
      <c r="B500" s="54"/>
      <c r="C500" s="55"/>
      <c r="D500" s="56"/>
      <c r="E500" s="56"/>
      <c r="F500" s="56"/>
      <c r="G500" s="56"/>
      <c r="H500" s="56"/>
      <c r="I500" s="56"/>
    </row>
    <row r="501" spans="1:9" ht="12" customHeight="1">
      <c r="A501" s="78"/>
      <c r="B501" s="54"/>
      <c r="C501" s="55"/>
      <c r="D501" s="56"/>
      <c r="E501" s="56"/>
      <c r="F501" s="56"/>
      <c r="G501" s="56"/>
      <c r="H501" s="56"/>
      <c r="I501" s="56"/>
    </row>
    <row r="502" spans="1:9" ht="12" customHeight="1">
      <c r="A502" s="78"/>
      <c r="B502" s="54"/>
      <c r="C502" s="55"/>
      <c r="D502" s="56"/>
      <c r="E502" s="56"/>
      <c r="F502" s="56"/>
      <c r="G502" s="56"/>
      <c r="H502" s="56"/>
      <c r="I502" s="56"/>
    </row>
    <row r="503" spans="1:9" ht="12" customHeight="1">
      <c r="A503" s="78"/>
      <c r="B503" s="54"/>
      <c r="C503" s="55"/>
      <c r="D503" s="56"/>
      <c r="E503" s="56"/>
      <c r="F503" s="56"/>
      <c r="G503" s="56"/>
      <c r="H503" s="56"/>
      <c r="I503" s="56"/>
    </row>
    <row r="504" spans="1:9" ht="12" customHeight="1">
      <c r="A504" s="78"/>
      <c r="B504" s="54"/>
      <c r="C504" s="55"/>
      <c r="D504" s="56"/>
      <c r="E504" s="56"/>
      <c r="F504" s="56"/>
      <c r="G504" s="56"/>
      <c r="H504" s="56"/>
      <c r="I504" s="56"/>
    </row>
    <row r="505" spans="1:9" ht="12" customHeight="1">
      <c r="A505" s="78"/>
      <c r="B505" s="54"/>
      <c r="C505" s="55"/>
      <c r="D505" s="56"/>
      <c r="E505" s="56"/>
      <c r="F505" s="56"/>
      <c r="G505" s="56"/>
      <c r="H505" s="56"/>
      <c r="I505" s="56"/>
    </row>
    <row r="506" spans="1:9" ht="12" customHeight="1">
      <c r="A506" s="78"/>
      <c r="B506" s="54"/>
      <c r="C506" s="55"/>
      <c r="D506" s="56"/>
      <c r="E506" s="56"/>
      <c r="F506" s="56"/>
      <c r="G506" s="56"/>
      <c r="H506" s="56"/>
      <c r="I506" s="56"/>
    </row>
    <row r="507" spans="1:9" ht="12" customHeight="1">
      <c r="A507" s="78"/>
      <c r="B507" s="54"/>
      <c r="C507" s="55"/>
      <c r="D507" s="56"/>
      <c r="E507" s="56"/>
      <c r="F507" s="56"/>
      <c r="G507" s="56"/>
      <c r="H507" s="56"/>
      <c r="I507" s="56"/>
    </row>
    <row r="508" spans="1:9" ht="12" customHeight="1">
      <c r="A508" s="78"/>
      <c r="B508" s="54"/>
      <c r="C508" s="55"/>
      <c r="D508" s="56"/>
      <c r="E508" s="56"/>
      <c r="F508" s="56"/>
      <c r="G508" s="56"/>
      <c r="H508" s="56"/>
      <c r="I508" s="56"/>
    </row>
    <row r="509" spans="1:9" ht="12" customHeight="1">
      <c r="A509" s="78"/>
      <c r="B509" s="54"/>
      <c r="C509" s="55"/>
      <c r="D509" s="56"/>
      <c r="E509" s="56"/>
      <c r="F509" s="56"/>
      <c r="G509" s="56"/>
      <c r="H509" s="56"/>
      <c r="I509" s="56"/>
    </row>
    <row r="510" spans="1:9" ht="12" customHeight="1">
      <c r="A510" s="78"/>
      <c r="B510" s="54"/>
      <c r="C510" s="55"/>
      <c r="D510" s="56"/>
      <c r="E510" s="56"/>
      <c r="F510" s="56"/>
      <c r="G510" s="56"/>
      <c r="H510" s="56"/>
      <c r="I510" s="56"/>
    </row>
    <row r="511" spans="1:9" ht="12" customHeight="1">
      <c r="A511" s="78"/>
      <c r="B511" s="54"/>
      <c r="C511" s="55"/>
      <c r="D511" s="56"/>
      <c r="E511" s="56"/>
      <c r="F511" s="56"/>
      <c r="G511" s="56"/>
      <c r="H511" s="56"/>
      <c r="I511" s="56"/>
    </row>
    <row r="512" spans="1:9" ht="12" customHeight="1">
      <c r="A512" s="78"/>
      <c r="B512" s="54"/>
      <c r="C512" s="55"/>
      <c r="D512" s="56"/>
      <c r="E512" s="56"/>
      <c r="F512" s="56"/>
      <c r="G512" s="56"/>
      <c r="H512" s="56"/>
      <c r="I512" s="56"/>
    </row>
    <row r="513" spans="1:9" ht="12" customHeight="1">
      <c r="A513" s="78"/>
      <c r="B513" s="54"/>
      <c r="C513" s="55"/>
      <c r="D513" s="56"/>
      <c r="E513" s="56"/>
      <c r="F513" s="56"/>
      <c r="G513" s="56"/>
      <c r="H513" s="56"/>
      <c r="I513" s="56"/>
    </row>
    <row r="514" spans="1:9" ht="12" customHeight="1">
      <c r="A514" s="78"/>
      <c r="B514" s="54"/>
      <c r="C514" s="55"/>
      <c r="D514" s="56"/>
      <c r="E514" s="56"/>
      <c r="F514" s="56"/>
      <c r="G514" s="56"/>
      <c r="H514" s="56"/>
      <c r="I514" s="56"/>
    </row>
    <row r="515" spans="1:9" ht="12" customHeight="1">
      <c r="A515" s="78"/>
      <c r="B515" s="54"/>
      <c r="C515" s="55"/>
      <c r="D515" s="56"/>
      <c r="E515" s="56"/>
      <c r="F515" s="56"/>
      <c r="G515" s="56"/>
      <c r="H515" s="56"/>
      <c r="I515" s="56"/>
    </row>
    <row r="516" spans="1:9" ht="12" customHeight="1">
      <c r="A516" s="78"/>
      <c r="B516" s="54"/>
      <c r="C516" s="55"/>
      <c r="D516" s="56"/>
      <c r="E516" s="56"/>
      <c r="F516" s="56"/>
      <c r="G516" s="56"/>
      <c r="H516" s="56"/>
      <c r="I516" s="56"/>
    </row>
    <row r="517" spans="1:9" ht="12" customHeight="1">
      <c r="A517" s="78"/>
      <c r="B517" s="54"/>
      <c r="C517" s="55"/>
      <c r="D517" s="56"/>
      <c r="E517" s="56"/>
      <c r="F517" s="56"/>
      <c r="G517" s="56"/>
      <c r="H517" s="56"/>
      <c r="I517" s="56"/>
    </row>
    <row r="518" spans="1:9" ht="12" customHeight="1">
      <c r="A518" s="78"/>
      <c r="B518" s="54"/>
      <c r="C518" s="55"/>
      <c r="D518" s="56"/>
      <c r="E518" s="56"/>
      <c r="F518" s="56"/>
      <c r="G518" s="56"/>
      <c r="H518" s="56"/>
      <c r="I518" s="56"/>
    </row>
    <row r="519" spans="1:9" ht="12" customHeight="1">
      <c r="A519" s="78"/>
      <c r="B519" s="54"/>
      <c r="C519" s="55"/>
      <c r="D519" s="56"/>
      <c r="E519" s="56"/>
      <c r="F519" s="56"/>
      <c r="G519" s="56"/>
      <c r="H519" s="56"/>
      <c r="I519" s="56"/>
    </row>
    <row r="520" spans="1:9" ht="12" customHeight="1">
      <c r="A520" s="78"/>
      <c r="B520" s="54"/>
      <c r="C520" s="55"/>
      <c r="D520" s="56"/>
      <c r="E520" s="56"/>
      <c r="F520" s="56"/>
      <c r="G520" s="56"/>
      <c r="H520" s="56"/>
      <c r="I520" s="56"/>
    </row>
    <row r="521" spans="1:9" ht="12" customHeight="1">
      <c r="A521" s="78"/>
      <c r="B521" s="54"/>
      <c r="C521" s="55"/>
      <c r="D521" s="56"/>
      <c r="E521" s="56"/>
      <c r="F521" s="56"/>
      <c r="G521" s="56"/>
      <c r="H521" s="56"/>
      <c r="I521" s="56"/>
    </row>
    <row r="522" spans="1:9" ht="12" customHeight="1">
      <c r="A522" s="78"/>
      <c r="B522" s="54"/>
      <c r="C522" s="55"/>
      <c r="D522" s="56"/>
      <c r="E522" s="56"/>
      <c r="F522" s="56"/>
      <c r="G522" s="56"/>
      <c r="H522" s="56"/>
      <c r="I522" s="56"/>
    </row>
    <row r="523" spans="1:9" ht="12" customHeight="1">
      <c r="A523" s="78"/>
      <c r="B523" s="54"/>
      <c r="C523" s="55"/>
      <c r="D523" s="56"/>
      <c r="E523" s="56"/>
      <c r="F523" s="56"/>
      <c r="G523" s="56"/>
      <c r="H523" s="56"/>
      <c r="I523" s="56"/>
    </row>
    <row r="524" spans="1:9" ht="12" customHeight="1">
      <c r="A524" s="78"/>
      <c r="B524" s="54"/>
      <c r="C524" s="55"/>
      <c r="D524" s="56"/>
      <c r="E524" s="56"/>
      <c r="F524" s="56"/>
      <c r="G524" s="56"/>
      <c r="H524" s="56"/>
      <c r="I524" s="56"/>
    </row>
    <row r="525" spans="1:9" ht="12" customHeight="1">
      <c r="A525" s="78"/>
      <c r="B525" s="54"/>
      <c r="C525" s="55"/>
      <c r="D525" s="56"/>
      <c r="E525" s="56"/>
      <c r="F525" s="56"/>
      <c r="G525" s="56"/>
      <c r="H525" s="56"/>
      <c r="I525" s="56"/>
    </row>
    <row r="526" spans="1:9" ht="12" customHeight="1">
      <c r="A526" s="78"/>
      <c r="B526" s="54"/>
      <c r="C526" s="55"/>
      <c r="D526" s="56"/>
      <c r="E526" s="56"/>
      <c r="F526" s="56"/>
      <c r="G526" s="56"/>
      <c r="H526" s="56"/>
      <c r="I526" s="56"/>
    </row>
    <row r="527" spans="1:9" ht="12" customHeight="1">
      <c r="A527" s="78"/>
      <c r="B527" s="54"/>
      <c r="C527" s="55"/>
      <c r="D527" s="56"/>
      <c r="E527" s="56"/>
      <c r="F527" s="56"/>
      <c r="G527" s="56"/>
      <c r="H527" s="56"/>
      <c r="I527" s="56"/>
    </row>
    <row r="528" spans="1:9" ht="12" customHeight="1">
      <c r="A528" s="78"/>
      <c r="B528" s="54"/>
      <c r="C528" s="55"/>
      <c r="D528" s="56"/>
      <c r="E528" s="56"/>
      <c r="F528" s="56"/>
      <c r="G528" s="56"/>
      <c r="H528" s="56"/>
      <c r="I528" s="56"/>
    </row>
    <row r="529" spans="1:9" ht="12" customHeight="1">
      <c r="A529" s="78"/>
      <c r="B529" s="54"/>
      <c r="C529" s="55"/>
      <c r="D529" s="56"/>
      <c r="E529" s="56"/>
      <c r="F529" s="56"/>
      <c r="G529" s="56"/>
      <c r="H529" s="56"/>
      <c r="I529" s="56"/>
    </row>
    <row r="530" spans="1:9" ht="12" customHeight="1">
      <c r="A530" s="78"/>
      <c r="B530" s="54"/>
      <c r="C530" s="55"/>
      <c r="D530" s="56"/>
      <c r="E530" s="56"/>
      <c r="F530" s="56"/>
      <c r="G530" s="56"/>
      <c r="H530" s="56"/>
      <c r="I530" s="56"/>
    </row>
    <row r="531" spans="1:9" ht="12" customHeight="1">
      <c r="A531" s="78"/>
      <c r="B531" s="54"/>
      <c r="C531" s="55"/>
      <c r="D531" s="56"/>
      <c r="E531" s="56"/>
      <c r="F531" s="56"/>
      <c r="G531" s="56"/>
      <c r="H531" s="56"/>
      <c r="I531" s="56"/>
    </row>
    <row r="532" spans="1:9" ht="12" customHeight="1">
      <c r="A532" s="78"/>
      <c r="B532" s="54"/>
      <c r="C532" s="55"/>
      <c r="D532" s="56"/>
      <c r="E532" s="56"/>
      <c r="F532" s="56"/>
      <c r="G532" s="56"/>
      <c r="H532" s="56"/>
      <c r="I532" s="56"/>
    </row>
    <row r="533" spans="1:9" ht="12" customHeight="1">
      <c r="A533" s="78"/>
      <c r="B533" s="54"/>
      <c r="C533" s="55"/>
      <c r="D533" s="56"/>
      <c r="E533" s="56"/>
      <c r="F533" s="56"/>
      <c r="G533" s="56"/>
      <c r="H533" s="56"/>
      <c r="I533" s="56"/>
    </row>
    <row r="534" spans="1:9" ht="12" customHeight="1">
      <c r="A534" s="78"/>
      <c r="B534" s="54"/>
      <c r="C534" s="55"/>
      <c r="D534" s="56"/>
      <c r="E534" s="56"/>
      <c r="F534" s="56"/>
      <c r="G534" s="56"/>
      <c r="H534" s="56"/>
      <c r="I534" s="56"/>
    </row>
    <row r="535" spans="1:9" ht="12" customHeight="1">
      <c r="A535" s="78"/>
      <c r="B535" s="54"/>
      <c r="C535" s="55"/>
      <c r="D535" s="56"/>
      <c r="E535" s="56"/>
      <c r="F535" s="56"/>
      <c r="G535" s="56"/>
      <c r="H535" s="56"/>
      <c r="I535" s="56"/>
    </row>
    <row r="536" spans="1:9" ht="12" customHeight="1">
      <c r="A536" s="78"/>
      <c r="B536" s="54"/>
      <c r="C536" s="55"/>
      <c r="D536" s="56"/>
      <c r="E536" s="56"/>
      <c r="F536" s="56"/>
      <c r="G536" s="56"/>
      <c r="H536" s="56"/>
      <c r="I536" s="56"/>
    </row>
    <row r="537" spans="1:9" ht="12" customHeight="1">
      <c r="A537" s="78"/>
      <c r="B537" s="54"/>
      <c r="C537" s="55"/>
      <c r="D537" s="56"/>
      <c r="E537" s="56"/>
      <c r="F537" s="56"/>
      <c r="G537" s="56"/>
      <c r="H537" s="56"/>
      <c r="I537" s="56"/>
    </row>
    <row r="538" spans="1:9" ht="12" customHeight="1">
      <c r="A538" s="78"/>
      <c r="B538" s="54"/>
      <c r="C538" s="55"/>
      <c r="D538" s="56"/>
      <c r="E538" s="56"/>
      <c r="F538" s="56"/>
      <c r="G538" s="56"/>
      <c r="H538" s="56"/>
      <c r="I538" s="56"/>
    </row>
    <row r="539" spans="1:9" ht="12" customHeight="1">
      <c r="A539" s="78"/>
      <c r="B539" s="54"/>
      <c r="C539" s="55"/>
      <c r="D539" s="56"/>
      <c r="E539" s="56"/>
      <c r="F539" s="56"/>
      <c r="G539" s="56"/>
      <c r="H539" s="56"/>
      <c r="I539" s="56"/>
    </row>
    <row r="540" spans="1:9" ht="12" customHeight="1">
      <c r="A540" s="78"/>
      <c r="B540" s="54"/>
      <c r="C540" s="55"/>
      <c r="D540" s="56"/>
      <c r="E540" s="56"/>
      <c r="F540" s="56"/>
      <c r="G540" s="56"/>
      <c r="H540" s="56"/>
      <c r="I540" s="56"/>
    </row>
    <row r="541" spans="1:9" ht="12" customHeight="1">
      <c r="A541" s="78"/>
      <c r="B541" s="54"/>
      <c r="C541" s="55"/>
      <c r="D541" s="56"/>
      <c r="E541" s="56"/>
      <c r="F541" s="56"/>
      <c r="G541" s="56"/>
      <c r="H541" s="56"/>
      <c r="I541" s="56"/>
    </row>
    <row r="542" spans="1:9" ht="12" customHeight="1">
      <c r="A542" s="78"/>
      <c r="B542" s="54"/>
      <c r="C542" s="55"/>
      <c r="D542" s="56"/>
      <c r="E542" s="56"/>
      <c r="F542" s="56"/>
      <c r="G542" s="56"/>
      <c r="H542" s="56"/>
      <c r="I542" s="56"/>
    </row>
    <row r="543" spans="1:9" ht="12" customHeight="1">
      <c r="A543" s="78"/>
      <c r="B543" s="54"/>
      <c r="C543" s="55"/>
      <c r="D543" s="56"/>
      <c r="E543" s="56"/>
      <c r="F543" s="56"/>
      <c r="G543" s="56"/>
      <c r="H543" s="56"/>
      <c r="I543" s="56"/>
    </row>
    <row r="544" spans="1:9" ht="12" customHeight="1">
      <c r="A544" s="78"/>
      <c r="B544" s="54"/>
      <c r="C544" s="55"/>
      <c r="D544" s="56"/>
      <c r="E544" s="56"/>
      <c r="F544" s="56"/>
      <c r="G544" s="56"/>
      <c r="H544" s="56"/>
      <c r="I544" s="56"/>
    </row>
    <row r="545" spans="1:9" ht="12" customHeight="1">
      <c r="A545" s="78"/>
      <c r="B545" s="54"/>
      <c r="C545" s="55"/>
      <c r="D545" s="56"/>
      <c r="E545" s="56"/>
      <c r="F545" s="56"/>
      <c r="G545" s="56"/>
      <c r="H545" s="56"/>
      <c r="I545" s="56"/>
    </row>
    <row r="546" spans="1:9" ht="12" customHeight="1">
      <c r="A546" s="78"/>
      <c r="B546" s="54"/>
      <c r="C546" s="55"/>
      <c r="D546" s="56"/>
      <c r="E546" s="56"/>
      <c r="F546" s="56"/>
      <c r="G546" s="56"/>
      <c r="H546" s="56"/>
      <c r="I546" s="56"/>
    </row>
    <row r="547" spans="1:9" ht="12" customHeight="1">
      <c r="A547" s="78"/>
      <c r="B547" s="54"/>
      <c r="C547" s="55"/>
      <c r="D547" s="56"/>
      <c r="E547" s="56"/>
      <c r="F547" s="56"/>
      <c r="G547" s="56"/>
      <c r="H547" s="56"/>
      <c r="I547" s="56"/>
    </row>
    <row r="548" spans="1:9" ht="12" customHeight="1">
      <c r="A548" s="78"/>
      <c r="B548" s="54"/>
      <c r="C548" s="55"/>
      <c r="D548" s="56"/>
      <c r="E548" s="56"/>
      <c r="F548" s="56"/>
      <c r="G548" s="56"/>
      <c r="H548" s="56"/>
      <c r="I548" s="56"/>
    </row>
    <row r="549" spans="1:9" ht="12" customHeight="1">
      <c r="A549" s="78"/>
      <c r="B549" s="54"/>
      <c r="C549" s="55"/>
      <c r="D549" s="56"/>
      <c r="E549" s="56"/>
      <c r="F549" s="56"/>
      <c r="G549" s="56"/>
      <c r="H549" s="56"/>
      <c r="I549" s="56"/>
    </row>
    <row r="550" spans="1:9" ht="12" customHeight="1">
      <c r="A550" s="78"/>
      <c r="B550" s="54"/>
      <c r="C550" s="55"/>
      <c r="D550" s="56"/>
      <c r="E550" s="56"/>
      <c r="F550" s="56"/>
      <c r="G550" s="56"/>
      <c r="H550" s="56"/>
      <c r="I550" s="56"/>
    </row>
    <row r="551" spans="1:9" ht="12" customHeight="1">
      <c r="A551" s="78"/>
      <c r="B551" s="54"/>
      <c r="C551" s="55"/>
      <c r="D551" s="56"/>
      <c r="E551" s="56"/>
      <c r="F551" s="56"/>
      <c r="G551" s="56"/>
      <c r="H551" s="56"/>
      <c r="I551" s="56"/>
    </row>
    <row r="552" spans="1:9" ht="12" customHeight="1">
      <c r="A552" s="78"/>
      <c r="B552" s="54"/>
      <c r="C552" s="55"/>
      <c r="D552" s="56"/>
      <c r="E552" s="56"/>
      <c r="F552" s="56"/>
      <c r="G552" s="56"/>
      <c r="H552" s="56"/>
      <c r="I552" s="56"/>
    </row>
    <row r="553" spans="1:9" ht="12" customHeight="1">
      <c r="A553" s="78"/>
      <c r="B553" s="54"/>
      <c r="C553" s="55"/>
      <c r="D553" s="56"/>
      <c r="E553" s="56"/>
      <c r="F553" s="56"/>
      <c r="G553" s="56"/>
      <c r="H553" s="56"/>
      <c r="I553" s="56"/>
    </row>
    <row r="554" spans="1:9" ht="12" customHeight="1">
      <c r="A554" s="78"/>
      <c r="B554" s="54"/>
      <c r="C554" s="55"/>
      <c r="D554" s="56"/>
      <c r="E554" s="56"/>
      <c r="F554" s="56"/>
      <c r="G554" s="56"/>
      <c r="H554" s="56"/>
      <c r="I554" s="56"/>
    </row>
    <row r="555" spans="1:9" ht="12" customHeight="1">
      <c r="A555" s="78"/>
      <c r="B555" s="54"/>
      <c r="C555" s="55"/>
      <c r="D555" s="56"/>
      <c r="E555" s="56"/>
      <c r="F555" s="56"/>
      <c r="G555" s="56"/>
      <c r="H555" s="56"/>
      <c r="I555" s="56"/>
    </row>
    <row r="556" spans="1:9" ht="12" customHeight="1">
      <c r="A556" s="78"/>
      <c r="B556" s="54"/>
      <c r="C556" s="55"/>
      <c r="D556" s="56"/>
      <c r="E556" s="56"/>
      <c r="F556" s="56"/>
      <c r="G556" s="56"/>
      <c r="H556" s="56"/>
      <c r="I556" s="56"/>
    </row>
    <row r="557" spans="1:9" ht="12" customHeight="1">
      <c r="A557" s="78"/>
      <c r="B557" s="54"/>
      <c r="C557" s="55"/>
      <c r="D557" s="56"/>
      <c r="E557" s="56"/>
      <c r="F557" s="56"/>
      <c r="G557" s="56"/>
      <c r="H557" s="56"/>
      <c r="I557" s="56"/>
    </row>
    <row r="558" spans="1:9" ht="12" customHeight="1">
      <c r="A558" s="78"/>
      <c r="B558" s="54"/>
      <c r="C558" s="55"/>
      <c r="D558" s="56"/>
      <c r="E558" s="56"/>
      <c r="F558" s="56"/>
      <c r="G558" s="56"/>
      <c r="H558" s="56"/>
      <c r="I558" s="56"/>
    </row>
    <row r="559" spans="1:9" ht="12" customHeight="1">
      <c r="A559" s="78"/>
      <c r="B559" s="54"/>
      <c r="C559" s="55"/>
      <c r="D559" s="56"/>
      <c r="E559" s="56"/>
      <c r="F559" s="56"/>
      <c r="G559" s="56"/>
      <c r="H559" s="56"/>
      <c r="I559" s="56"/>
    </row>
    <row r="560" spans="1:9" ht="12" customHeight="1">
      <c r="A560" s="78"/>
      <c r="B560" s="54"/>
      <c r="C560" s="55"/>
      <c r="D560" s="56"/>
      <c r="E560" s="56"/>
      <c r="F560" s="56"/>
      <c r="G560" s="56"/>
      <c r="H560" s="56"/>
      <c r="I560" s="56"/>
    </row>
    <row r="561" spans="1:9" ht="12" customHeight="1">
      <c r="A561" s="78"/>
      <c r="B561" s="54"/>
      <c r="C561" s="55"/>
      <c r="D561" s="56"/>
      <c r="E561" s="56"/>
      <c r="F561" s="56"/>
      <c r="G561" s="56"/>
      <c r="H561" s="56"/>
      <c r="I561" s="56"/>
    </row>
    <row r="562" spans="1:9" ht="12" customHeight="1">
      <c r="A562" s="78"/>
      <c r="B562" s="54"/>
      <c r="C562" s="55"/>
      <c r="D562" s="56"/>
      <c r="E562" s="56"/>
      <c r="F562" s="56"/>
      <c r="G562" s="56"/>
      <c r="H562" s="56"/>
      <c r="I562" s="56"/>
    </row>
    <row r="563" spans="1:9" ht="12" customHeight="1">
      <c r="A563" s="78"/>
      <c r="B563" s="54"/>
      <c r="C563" s="55"/>
      <c r="D563" s="56"/>
      <c r="E563" s="56"/>
      <c r="F563" s="56"/>
      <c r="G563" s="56"/>
      <c r="H563" s="56"/>
      <c r="I563" s="56"/>
    </row>
    <row r="564" spans="1:9" ht="12" customHeight="1">
      <c r="A564" s="78"/>
      <c r="B564" s="54"/>
      <c r="C564" s="55"/>
      <c r="D564" s="56"/>
      <c r="E564" s="56"/>
      <c r="F564" s="56"/>
      <c r="G564" s="56"/>
      <c r="H564" s="56"/>
      <c r="I564" s="56"/>
    </row>
    <row r="565" spans="1:9" ht="12" customHeight="1">
      <c r="A565" s="78"/>
      <c r="B565" s="54"/>
      <c r="C565" s="55"/>
      <c r="D565" s="56"/>
      <c r="E565" s="56"/>
      <c r="F565" s="56"/>
      <c r="G565" s="56"/>
      <c r="H565" s="56"/>
      <c r="I565" s="56"/>
    </row>
    <row r="566" spans="1:9" ht="12" customHeight="1">
      <c r="A566" s="78"/>
      <c r="B566" s="54"/>
      <c r="C566" s="55"/>
      <c r="D566" s="56"/>
      <c r="E566" s="56"/>
      <c r="F566" s="56"/>
      <c r="G566" s="56"/>
      <c r="H566" s="56"/>
      <c r="I566" s="56"/>
    </row>
    <row r="567" spans="1:9" ht="12" customHeight="1">
      <c r="A567" s="78"/>
      <c r="B567" s="54"/>
      <c r="C567" s="55"/>
      <c r="D567" s="56"/>
      <c r="E567" s="56"/>
      <c r="F567" s="56"/>
      <c r="G567" s="56"/>
      <c r="H567" s="56"/>
      <c r="I567" s="56"/>
    </row>
    <row r="568" spans="1:9" ht="12" customHeight="1">
      <c r="A568" s="78"/>
      <c r="B568" s="54"/>
      <c r="C568" s="55"/>
      <c r="D568" s="56"/>
      <c r="E568" s="56"/>
      <c r="F568" s="56"/>
      <c r="G568" s="56"/>
      <c r="H568" s="56"/>
      <c r="I568" s="56"/>
    </row>
    <row r="569" spans="1:9" ht="12" customHeight="1">
      <c r="A569" s="78"/>
      <c r="B569" s="54"/>
      <c r="C569" s="55"/>
      <c r="D569" s="56"/>
      <c r="E569" s="56"/>
      <c r="F569" s="56"/>
      <c r="G569" s="56"/>
      <c r="H569" s="56"/>
      <c r="I569" s="56"/>
    </row>
    <row r="570" spans="1:9" ht="12" customHeight="1">
      <c r="A570" s="78"/>
      <c r="B570" s="54"/>
      <c r="C570" s="55"/>
      <c r="D570" s="56"/>
      <c r="E570" s="56"/>
      <c r="F570" s="56"/>
      <c r="G570" s="56"/>
      <c r="H570" s="56"/>
      <c r="I570" s="56"/>
    </row>
    <row r="571" spans="1:9" ht="12" customHeight="1">
      <c r="A571" s="78"/>
      <c r="B571" s="54"/>
      <c r="C571" s="55"/>
      <c r="D571" s="56"/>
      <c r="E571" s="56"/>
      <c r="F571" s="56"/>
      <c r="G571" s="56"/>
      <c r="H571" s="56"/>
      <c r="I571" s="56"/>
    </row>
    <row r="572" spans="1:9" ht="12" customHeight="1">
      <c r="A572" s="78"/>
      <c r="B572" s="54"/>
      <c r="C572" s="55"/>
      <c r="D572" s="56"/>
      <c r="E572" s="56"/>
      <c r="F572" s="56"/>
      <c r="G572" s="56"/>
      <c r="H572" s="56"/>
      <c r="I572" s="56"/>
    </row>
    <row r="573" spans="1:9" ht="12" customHeight="1">
      <c r="A573" s="78"/>
      <c r="B573" s="54"/>
      <c r="C573" s="55"/>
      <c r="D573" s="56"/>
      <c r="E573" s="56"/>
      <c r="F573" s="56"/>
      <c r="G573" s="56"/>
      <c r="H573" s="56"/>
      <c r="I573" s="56"/>
    </row>
    <row r="574" spans="1:9" ht="12" customHeight="1">
      <c r="A574" s="78"/>
      <c r="B574" s="54"/>
      <c r="C574" s="55"/>
      <c r="D574" s="56"/>
      <c r="E574" s="56"/>
      <c r="F574" s="56"/>
      <c r="G574" s="56"/>
      <c r="H574" s="56"/>
      <c r="I574" s="56"/>
    </row>
    <row r="575" spans="1:9" ht="12" customHeight="1">
      <c r="A575" s="78"/>
      <c r="B575" s="54"/>
      <c r="C575" s="55"/>
      <c r="D575" s="56"/>
      <c r="E575" s="56"/>
      <c r="F575" s="56"/>
      <c r="G575" s="56"/>
      <c r="H575" s="56"/>
      <c r="I575" s="56"/>
    </row>
    <row r="576" spans="1:9" ht="12" customHeight="1">
      <c r="A576" s="78"/>
      <c r="B576" s="54"/>
      <c r="C576" s="55"/>
      <c r="D576" s="56"/>
      <c r="E576" s="56"/>
      <c r="F576" s="56"/>
      <c r="G576" s="56"/>
      <c r="H576" s="56"/>
      <c r="I576" s="56"/>
    </row>
    <row r="577" spans="1:9" ht="12" customHeight="1">
      <c r="A577" s="78"/>
      <c r="B577" s="54"/>
      <c r="C577" s="55"/>
      <c r="D577" s="56"/>
      <c r="E577" s="56"/>
      <c r="F577" s="56"/>
      <c r="G577" s="56"/>
      <c r="H577" s="56"/>
      <c r="I577" s="56"/>
    </row>
    <row r="578" spans="1:9" ht="12" customHeight="1">
      <c r="A578" s="78"/>
      <c r="B578" s="54"/>
      <c r="C578" s="55"/>
      <c r="D578" s="56"/>
      <c r="E578" s="56"/>
      <c r="F578" s="56"/>
      <c r="G578" s="56"/>
      <c r="H578" s="56"/>
      <c r="I578" s="56"/>
    </row>
    <row r="579" spans="1:9" ht="12" customHeight="1">
      <c r="A579" s="78"/>
      <c r="B579" s="54"/>
      <c r="C579" s="55"/>
      <c r="D579" s="56"/>
      <c r="E579" s="56"/>
      <c r="F579" s="56"/>
      <c r="G579" s="56"/>
      <c r="H579" s="56"/>
      <c r="I579" s="56"/>
    </row>
    <row r="580" spans="1:9" ht="12" customHeight="1">
      <c r="A580" s="78"/>
      <c r="B580" s="54"/>
      <c r="C580" s="55"/>
      <c r="D580" s="56"/>
      <c r="E580" s="56"/>
      <c r="F580" s="56"/>
      <c r="G580" s="56"/>
      <c r="H580" s="56"/>
      <c r="I580" s="56"/>
    </row>
    <row r="581" spans="1:9" ht="12" customHeight="1">
      <c r="A581" s="78"/>
      <c r="B581" s="54"/>
      <c r="C581" s="55"/>
      <c r="D581" s="56"/>
      <c r="E581" s="56"/>
      <c r="F581" s="56"/>
      <c r="G581" s="56"/>
      <c r="H581" s="56"/>
      <c r="I581" s="56"/>
    </row>
    <row r="582" spans="1:9" ht="12" customHeight="1">
      <c r="A582" s="78"/>
      <c r="B582" s="54"/>
      <c r="C582" s="55"/>
      <c r="D582" s="56"/>
      <c r="E582" s="56"/>
      <c r="F582" s="56"/>
      <c r="G582" s="56"/>
      <c r="H582" s="56"/>
      <c r="I582" s="56"/>
    </row>
    <row r="583" spans="1:9" ht="12" customHeight="1">
      <c r="A583" s="78"/>
      <c r="B583" s="54"/>
      <c r="C583" s="55"/>
      <c r="D583" s="56"/>
      <c r="E583" s="56"/>
      <c r="F583" s="56"/>
      <c r="G583" s="56"/>
      <c r="H583" s="56"/>
      <c r="I583" s="56"/>
    </row>
    <row r="584" spans="1:9" ht="12" customHeight="1">
      <c r="A584" s="78"/>
      <c r="B584" s="54"/>
      <c r="C584" s="55"/>
      <c r="D584" s="56"/>
      <c r="E584" s="56"/>
      <c r="F584" s="56"/>
      <c r="G584" s="56"/>
      <c r="H584" s="56"/>
      <c r="I584" s="56"/>
    </row>
    <row r="585" spans="1:9" ht="12" customHeight="1">
      <c r="A585" s="78"/>
      <c r="B585" s="54"/>
      <c r="C585" s="55"/>
      <c r="D585" s="56"/>
      <c r="E585" s="56"/>
      <c r="F585" s="56"/>
      <c r="G585" s="56"/>
      <c r="H585" s="56"/>
      <c r="I585" s="56"/>
    </row>
    <row r="586" spans="1:9" ht="12" customHeight="1">
      <c r="A586" s="78"/>
      <c r="B586" s="54"/>
      <c r="C586" s="55"/>
      <c r="D586" s="56"/>
      <c r="E586" s="56"/>
      <c r="F586" s="56"/>
      <c r="G586" s="56"/>
      <c r="H586" s="56"/>
      <c r="I586" s="56"/>
    </row>
    <row r="587" spans="1:9" ht="12" customHeight="1">
      <c r="A587" s="78"/>
      <c r="B587" s="54"/>
      <c r="C587" s="55"/>
      <c r="D587" s="56"/>
      <c r="E587" s="56"/>
      <c r="F587" s="56"/>
      <c r="G587" s="56"/>
      <c r="H587" s="56"/>
      <c r="I587" s="56"/>
    </row>
    <row r="588" spans="1:9" ht="12" customHeight="1">
      <c r="A588" s="78"/>
      <c r="B588" s="54"/>
      <c r="C588" s="55"/>
      <c r="D588" s="56"/>
      <c r="E588" s="56"/>
      <c r="F588" s="56"/>
      <c r="G588" s="56"/>
      <c r="H588" s="56"/>
      <c r="I588" s="56"/>
    </row>
    <row r="589" spans="1:9" ht="12" customHeight="1">
      <c r="A589" s="78"/>
      <c r="B589" s="54"/>
      <c r="C589" s="55"/>
      <c r="D589" s="56"/>
      <c r="E589" s="56"/>
      <c r="F589" s="56"/>
      <c r="G589" s="56"/>
      <c r="H589" s="56"/>
      <c r="I589" s="56"/>
    </row>
    <row r="590" spans="1:9" ht="12" customHeight="1">
      <c r="A590" s="78"/>
      <c r="B590" s="54"/>
      <c r="C590" s="55"/>
      <c r="D590" s="56"/>
      <c r="E590" s="56"/>
      <c r="F590" s="56"/>
      <c r="G590" s="56"/>
      <c r="H590" s="56"/>
      <c r="I590" s="56"/>
    </row>
    <row r="591" spans="1:9" ht="12" customHeight="1">
      <c r="A591" s="78"/>
      <c r="B591" s="54"/>
      <c r="C591" s="55"/>
      <c r="D591" s="56"/>
      <c r="E591" s="56"/>
      <c r="F591" s="56"/>
      <c r="G591" s="56"/>
      <c r="H591" s="56"/>
      <c r="I591" s="56"/>
    </row>
    <row r="592" spans="1:9" ht="12" customHeight="1">
      <c r="A592" s="78"/>
      <c r="B592" s="54"/>
      <c r="C592" s="55"/>
      <c r="D592" s="56"/>
      <c r="E592" s="56"/>
      <c r="F592" s="56"/>
      <c r="G592" s="56"/>
      <c r="H592" s="56"/>
      <c r="I592" s="56"/>
    </row>
    <row r="593" spans="1:9" ht="12" customHeight="1">
      <c r="A593" s="78"/>
      <c r="B593" s="54"/>
      <c r="C593" s="55"/>
      <c r="D593" s="56"/>
      <c r="E593" s="56"/>
      <c r="F593" s="56"/>
      <c r="G593" s="56"/>
      <c r="H593" s="56"/>
      <c r="I593" s="56"/>
    </row>
    <row r="594" spans="1:9" ht="12" customHeight="1">
      <c r="A594" s="78"/>
      <c r="B594" s="54"/>
      <c r="C594" s="55"/>
      <c r="D594" s="56"/>
      <c r="E594" s="56"/>
      <c r="F594" s="56"/>
      <c r="G594" s="56"/>
      <c r="H594" s="56"/>
      <c r="I594" s="56"/>
    </row>
    <row r="595" spans="1:9" ht="12" customHeight="1">
      <c r="A595" s="78"/>
      <c r="B595" s="54"/>
      <c r="C595" s="55"/>
      <c r="D595" s="56"/>
      <c r="E595" s="56"/>
      <c r="F595" s="56"/>
      <c r="G595" s="56"/>
      <c r="H595" s="56"/>
      <c r="I595" s="56"/>
    </row>
    <row r="596" spans="1:9" ht="12" customHeight="1">
      <c r="A596" s="78"/>
      <c r="B596" s="54"/>
      <c r="C596" s="55"/>
      <c r="D596" s="56"/>
      <c r="E596" s="56"/>
      <c r="F596" s="56"/>
      <c r="G596" s="56"/>
      <c r="H596" s="56"/>
      <c r="I596" s="56"/>
    </row>
    <row r="597" spans="1:9" ht="12" customHeight="1">
      <c r="A597" s="78"/>
      <c r="B597" s="54"/>
      <c r="C597" s="55"/>
      <c r="D597" s="56"/>
      <c r="E597" s="56"/>
      <c r="F597" s="56"/>
      <c r="G597" s="56"/>
      <c r="H597" s="56"/>
      <c r="I597" s="56"/>
    </row>
    <row r="598" spans="1:9" ht="12" customHeight="1">
      <c r="A598" s="78"/>
      <c r="B598" s="54"/>
      <c r="C598" s="55"/>
      <c r="D598" s="56"/>
      <c r="E598" s="56"/>
      <c r="F598" s="56"/>
      <c r="G598" s="56"/>
      <c r="H598" s="56"/>
      <c r="I598" s="56"/>
    </row>
    <row r="599" spans="1:9" ht="12" customHeight="1">
      <c r="A599" s="78"/>
      <c r="B599" s="54"/>
      <c r="C599" s="55"/>
      <c r="D599" s="56"/>
      <c r="E599" s="56"/>
      <c r="F599" s="56"/>
      <c r="G599" s="56"/>
      <c r="H599" s="56"/>
      <c r="I599" s="56"/>
    </row>
    <row r="600" spans="1:9" ht="12" customHeight="1">
      <c r="A600" s="78"/>
      <c r="B600" s="54"/>
      <c r="C600" s="55"/>
      <c r="D600" s="56"/>
      <c r="E600" s="56"/>
      <c r="F600" s="56"/>
      <c r="G600" s="56"/>
      <c r="H600" s="56"/>
      <c r="I600" s="56"/>
    </row>
    <row r="601" spans="1:9" ht="12" customHeight="1">
      <c r="A601" s="78"/>
      <c r="B601" s="54"/>
      <c r="C601" s="55"/>
      <c r="D601" s="56"/>
      <c r="E601" s="56"/>
      <c r="F601" s="56"/>
      <c r="G601" s="56"/>
      <c r="H601" s="56"/>
      <c r="I601" s="56"/>
    </row>
    <row r="602" spans="1:9" ht="12" customHeight="1">
      <c r="A602" s="78"/>
      <c r="B602" s="54"/>
      <c r="C602" s="55"/>
      <c r="D602" s="56"/>
      <c r="E602" s="56"/>
      <c r="F602" s="56"/>
      <c r="G602" s="56"/>
      <c r="H602" s="56"/>
      <c r="I602" s="56"/>
    </row>
    <row r="603" spans="1:9" ht="12" customHeight="1">
      <c r="A603" s="78"/>
      <c r="B603" s="54"/>
      <c r="C603" s="55"/>
      <c r="D603" s="56"/>
      <c r="E603" s="56"/>
      <c r="F603" s="56"/>
      <c r="G603" s="56"/>
      <c r="H603" s="56"/>
      <c r="I603" s="56"/>
    </row>
    <row r="604" spans="1:9" ht="12" customHeight="1">
      <c r="A604" s="78"/>
      <c r="B604" s="54"/>
      <c r="C604" s="55"/>
      <c r="D604" s="56"/>
      <c r="E604" s="56"/>
      <c r="F604" s="56"/>
      <c r="G604" s="56"/>
      <c r="H604" s="56"/>
      <c r="I604" s="56"/>
    </row>
    <row r="605" spans="1:9" ht="12" customHeight="1">
      <c r="A605" s="78"/>
      <c r="B605" s="54"/>
      <c r="C605" s="55"/>
      <c r="D605" s="56"/>
      <c r="E605" s="56"/>
      <c r="F605" s="56"/>
      <c r="G605" s="56"/>
      <c r="H605" s="56"/>
      <c r="I605" s="56"/>
    </row>
    <row r="606" spans="1:9" ht="12" customHeight="1">
      <c r="A606" s="78"/>
      <c r="B606" s="54"/>
      <c r="C606" s="55"/>
      <c r="D606" s="56"/>
      <c r="E606" s="56"/>
      <c r="F606" s="56"/>
      <c r="G606" s="56"/>
      <c r="H606" s="56"/>
      <c r="I606" s="56"/>
    </row>
    <row r="607" spans="1:9" ht="12" customHeight="1">
      <c r="A607" s="78"/>
      <c r="B607" s="54"/>
      <c r="C607" s="55"/>
      <c r="D607" s="56"/>
      <c r="E607" s="56"/>
      <c r="F607" s="56"/>
      <c r="G607" s="56"/>
      <c r="H607" s="56"/>
      <c r="I607" s="56"/>
    </row>
    <row r="608" spans="1:9" ht="12" customHeight="1">
      <c r="A608" s="78"/>
      <c r="B608" s="54"/>
      <c r="C608" s="55"/>
      <c r="D608" s="56"/>
      <c r="E608" s="56"/>
      <c r="F608" s="56"/>
      <c r="G608" s="56"/>
      <c r="H608" s="56"/>
      <c r="I608" s="56"/>
    </row>
    <row r="609" spans="1:9" ht="12" customHeight="1">
      <c r="A609" s="78"/>
      <c r="B609" s="54"/>
      <c r="C609" s="55"/>
      <c r="D609" s="56"/>
      <c r="E609" s="56"/>
      <c r="F609" s="56"/>
      <c r="G609" s="56"/>
      <c r="H609" s="56"/>
      <c r="I609" s="56"/>
    </row>
    <row r="610" spans="1:9" ht="12" customHeight="1">
      <c r="A610" s="78"/>
      <c r="B610" s="54"/>
      <c r="C610" s="55"/>
      <c r="D610" s="56"/>
      <c r="E610" s="56"/>
      <c r="F610" s="56"/>
      <c r="G610" s="56"/>
      <c r="H610" s="56"/>
      <c r="I610" s="56"/>
    </row>
    <row r="611" spans="1:9" ht="12" customHeight="1">
      <c r="A611" s="78"/>
      <c r="B611" s="54"/>
      <c r="C611" s="55"/>
      <c r="D611" s="56"/>
      <c r="E611" s="56"/>
      <c r="F611" s="56"/>
      <c r="G611" s="56"/>
      <c r="H611" s="56"/>
      <c r="I611" s="56"/>
    </row>
    <row r="612" spans="1:9" ht="12" customHeight="1">
      <c r="A612" s="78"/>
      <c r="B612" s="54"/>
      <c r="C612" s="55"/>
      <c r="D612" s="56"/>
      <c r="E612" s="56"/>
      <c r="F612" s="56"/>
      <c r="G612" s="56"/>
      <c r="H612" s="56"/>
      <c r="I612" s="56"/>
    </row>
    <row r="613" spans="1:9" ht="12" customHeight="1">
      <c r="A613" s="78"/>
      <c r="B613" s="54"/>
      <c r="C613" s="55"/>
      <c r="D613" s="56"/>
      <c r="E613" s="56"/>
      <c r="F613" s="56"/>
      <c r="G613" s="56"/>
      <c r="H613" s="56"/>
      <c r="I613" s="56"/>
    </row>
    <row r="614" spans="1:9" ht="12" customHeight="1">
      <c r="A614" s="78"/>
      <c r="B614" s="54"/>
      <c r="C614" s="55"/>
      <c r="D614" s="56"/>
      <c r="E614" s="56"/>
      <c r="F614" s="56"/>
      <c r="G614" s="56"/>
      <c r="H614" s="56"/>
      <c r="I614" s="56"/>
    </row>
    <row r="615" spans="1:9" ht="12" customHeight="1">
      <c r="A615" s="78"/>
      <c r="B615" s="54"/>
      <c r="C615" s="55"/>
      <c r="D615" s="56"/>
      <c r="E615" s="56"/>
      <c r="F615" s="56"/>
      <c r="G615" s="56"/>
      <c r="H615" s="56"/>
      <c r="I615" s="56"/>
    </row>
    <row r="616" spans="1:9" ht="12" customHeight="1">
      <c r="A616" s="78"/>
      <c r="B616" s="54"/>
      <c r="C616" s="55"/>
      <c r="D616" s="56"/>
      <c r="E616" s="56"/>
      <c r="F616" s="56"/>
      <c r="G616" s="56"/>
      <c r="H616" s="56"/>
      <c r="I616" s="56"/>
    </row>
    <row r="617" spans="1:9" ht="12" customHeight="1">
      <c r="A617" s="78"/>
      <c r="B617" s="54"/>
      <c r="C617" s="55"/>
      <c r="D617" s="56"/>
      <c r="E617" s="56"/>
      <c r="F617" s="56"/>
      <c r="G617" s="56"/>
      <c r="H617" s="56"/>
      <c r="I617" s="56"/>
    </row>
    <row r="618" spans="1:9" ht="12" customHeight="1">
      <c r="A618" s="78"/>
      <c r="B618" s="54"/>
      <c r="C618" s="55"/>
      <c r="D618" s="56"/>
      <c r="E618" s="56"/>
      <c r="F618" s="56"/>
      <c r="G618" s="56"/>
      <c r="H618" s="56"/>
      <c r="I618" s="56"/>
    </row>
    <row r="619" spans="1:9" ht="12" customHeight="1">
      <c r="A619" s="78"/>
      <c r="B619" s="54"/>
      <c r="C619" s="55"/>
      <c r="D619" s="56"/>
      <c r="E619" s="56"/>
      <c r="F619" s="56"/>
      <c r="G619" s="56"/>
      <c r="H619" s="56"/>
      <c r="I619" s="56"/>
    </row>
    <row r="620" spans="1:9" ht="12" customHeight="1">
      <c r="A620" s="78"/>
      <c r="B620" s="54"/>
      <c r="C620" s="55"/>
      <c r="D620" s="56"/>
      <c r="E620" s="56"/>
      <c r="F620" s="56"/>
      <c r="G620" s="56"/>
      <c r="H620" s="56"/>
      <c r="I620" s="56"/>
    </row>
    <row r="621" spans="1:9" ht="12" customHeight="1">
      <c r="A621" s="78"/>
      <c r="B621" s="54"/>
      <c r="C621" s="55"/>
      <c r="D621" s="56"/>
      <c r="E621" s="56"/>
      <c r="F621" s="56"/>
      <c r="G621" s="56"/>
      <c r="H621" s="56"/>
      <c r="I621" s="56"/>
    </row>
    <row r="622" spans="1:9" ht="12" customHeight="1">
      <c r="A622" s="78"/>
      <c r="B622" s="54"/>
      <c r="C622" s="55"/>
      <c r="D622" s="56"/>
      <c r="E622" s="56"/>
      <c r="F622" s="56"/>
      <c r="G622" s="56"/>
      <c r="H622" s="56"/>
      <c r="I622" s="56"/>
    </row>
    <row r="623" spans="1:9" ht="12" customHeight="1">
      <c r="A623" s="78"/>
      <c r="B623" s="54"/>
      <c r="C623" s="55"/>
      <c r="D623" s="56"/>
      <c r="E623" s="56"/>
      <c r="F623" s="56"/>
      <c r="G623" s="56"/>
      <c r="H623" s="56"/>
      <c r="I623" s="56"/>
    </row>
    <row r="624" spans="1:9" ht="12" customHeight="1">
      <c r="A624" s="78"/>
      <c r="B624" s="54"/>
      <c r="C624" s="55"/>
      <c r="D624" s="56"/>
      <c r="E624" s="56"/>
      <c r="F624" s="56"/>
      <c r="G624" s="56"/>
      <c r="H624" s="56"/>
      <c r="I624" s="56"/>
    </row>
    <row r="625" spans="1:9" ht="12" customHeight="1">
      <c r="A625" s="78"/>
      <c r="B625" s="54"/>
      <c r="C625" s="55"/>
      <c r="D625" s="56"/>
      <c r="E625" s="56"/>
      <c r="F625" s="56"/>
      <c r="G625" s="56"/>
      <c r="H625" s="56"/>
      <c r="I625" s="56"/>
    </row>
    <row r="626" spans="1:9" ht="12" customHeight="1">
      <c r="A626" s="78"/>
      <c r="B626" s="54"/>
      <c r="C626" s="55"/>
      <c r="D626" s="56"/>
      <c r="E626" s="56"/>
      <c r="F626" s="56"/>
      <c r="G626" s="56"/>
      <c r="H626" s="56"/>
      <c r="I626" s="56"/>
    </row>
    <row r="627" spans="1:9" ht="12" customHeight="1">
      <c r="A627" s="78"/>
      <c r="B627" s="54"/>
      <c r="C627" s="55"/>
      <c r="D627" s="56"/>
      <c r="E627" s="56"/>
      <c r="F627" s="56"/>
      <c r="G627" s="56"/>
      <c r="H627" s="56"/>
      <c r="I627" s="56"/>
    </row>
    <row r="628" spans="1:9" ht="12" customHeight="1">
      <c r="A628" s="78"/>
      <c r="B628" s="54"/>
      <c r="C628" s="55"/>
      <c r="D628" s="56"/>
      <c r="E628" s="56"/>
      <c r="F628" s="56"/>
      <c r="G628" s="56"/>
      <c r="H628" s="56"/>
      <c r="I628" s="56"/>
    </row>
    <row r="629" spans="1:9" ht="12" customHeight="1">
      <c r="A629" s="78"/>
      <c r="B629" s="54"/>
      <c r="C629" s="55"/>
      <c r="D629" s="56"/>
      <c r="E629" s="56"/>
      <c r="F629" s="56"/>
      <c r="G629" s="56"/>
      <c r="H629" s="56"/>
      <c r="I629" s="56"/>
    </row>
    <row r="630" spans="1:9" ht="12" customHeight="1">
      <c r="A630" s="78"/>
      <c r="B630" s="54"/>
      <c r="C630" s="55"/>
      <c r="D630" s="56"/>
      <c r="E630" s="56"/>
      <c r="F630" s="56"/>
      <c r="G630" s="56"/>
      <c r="H630" s="56"/>
      <c r="I630" s="56"/>
    </row>
    <row r="631" spans="1:9" ht="12" customHeight="1">
      <c r="A631" s="78"/>
      <c r="B631" s="54"/>
      <c r="C631" s="55"/>
      <c r="D631" s="56"/>
      <c r="E631" s="56"/>
      <c r="F631" s="56"/>
      <c r="G631" s="56"/>
      <c r="H631" s="56"/>
      <c r="I631" s="56"/>
    </row>
    <row r="632" spans="1:9" ht="12" customHeight="1">
      <c r="A632" s="78"/>
      <c r="B632" s="54"/>
      <c r="C632" s="55"/>
      <c r="D632" s="56"/>
      <c r="E632" s="56"/>
      <c r="F632" s="56"/>
      <c r="G632" s="56"/>
      <c r="H632" s="56"/>
      <c r="I632" s="56"/>
    </row>
    <row r="633" spans="1:9" ht="12" customHeight="1">
      <c r="A633" s="78"/>
      <c r="B633" s="54"/>
      <c r="C633" s="55"/>
      <c r="D633" s="56"/>
      <c r="E633" s="56"/>
      <c r="F633" s="56"/>
      <c r="G633" s="56"/>
      <c r="H633" s="56"/>
      <c r="I633" s="56"/>
    </row>
    <row r="634" spans="1:9" ht="12" customHeight="1">
      <c r="A634" s="78"/>
      <c r="B634" s="54"/>
      <c r="C634" s="55"/>
      <c r="D634" s="56"/>
      <c r="E634" s="56"/>
      <c r="F634" s="56"/>
      <c r="G634" s="56"/>
      <c r="H634" s="56"/>
      <c r="I634" s="56"/>
    </row>
    <row r="635" spans="1:9" ht="12" customHeight="1">
      <c r="A635" s="78"/>
      <c r="B635" s="54"/>
      <c r="C635" s="55"/>
      <c r="D635" s="56"/>
      <c r="E635" s="56"/>
      <c r="F635" s="56"/>
      <c r="G635" s="56"/>
      <c r="H635" s="56"/>
      <c r="I635" s="56"/>
    </row>
    <row r="636" spans="1:9" ht="12" customHeight="1">
      <c r="A636" s="78"/>
      <c r="B636" s="54"/>
      <c r="C636" s="55"/>
      <c r="D636" s="56"/>
      <c r="E636" s="56"/>
      <c r="F636" s="56"/>
      <c r="G636" s="56"/>
      <c r="H636" s="56"/>
      <c r="I636" s="56"/>
    </row>
    <row r="637" spans="1:9" ht="12" customHeight="1">
      <c r="A637" s="78"/>
      <c r="B637" s="54"/>
      <c r="C637" s="55"/>
      <c r="D637" s="56"/>
      <c r="E637" s="56"/>
      <c r="F637" s="56"/>
      <c r="G637" s="56"/>
      <c r="H637" s="56"/>
      <c r="I637" s="56"/>
    </row>
    <row r="638" spans="1:9" ht="12" customHeight="1">
      <c r="A638" s="78"/>
      <c r="B638" s="54"/>
      <c r="C638" s="55"/>
      <c r="D638" s="56"/>
      <c r="E638" s="56"/>
      <c r="F638" s="56"/>
      <c r="G638" s="56"/>
      <c r="H638" s="56"/>
      <c r="I638" s="56"/>
    </row>
    <row r="639" spans="1:9" ht="12" customHeight="1">
      <c r="A639" s="78"/>
      <c r="B639" s="54"/>
      <c r="C639" s="55"/>
      <c r="D639" s="56"/>
      <c r="E639" s="56"/>
      <c r="F639" s="56"/>
      <c r="G639" s="56"/>
      <c r="H639" s="56"/>
      <c r="I639" s="56"/>
    </row>
    <row r="640" spans="1:9" ht="12" customHeight="1">
      <c r="A640" s="78"/>
      <c r="B640" s="54"/>
      <c r="C640" s="55"/>
      <c r="D640" s="56"/>
      <c r="E640" s="56"/>
      <c r="F640" s="56"/>
      <c r="G640" s="56"/>
      <c r="H640" s="56"/>
      <c r="I640" s="56"/>
    </row>
    <row r="641" spans="1:9" ht="12" customHeight="1">
      <c r="A641" s="78"/>
      <c r="B641" s="54"/>
      <c r="C641" s="55"/>
      <c r="D641" s="56"/>
      <c r="E641" s="56"/>
      <c r="F641" s="56"/>
      <c r="G641" s="56"/>
      <c r="H641" s="56"/>
      <c r="I641" s="56"/>
    </row>
    <row r="642" spans="1:9" ht="12" customHeight="1">
      <c r="A642" s="78"/>
      <c r="B642" s="54"/>
      <c r="C642" s="55"/>
      <c r="D642" s="56"/>
      <c r="E642" s="56"/>
      <c r="F642" s="56"/>
      <c r="G642" s="56"/>
      <c r="H642" s="56"/>
      <c r="I642" s="56"/>
    </row>
    <row r="643" spans="1:9" ht="12" customHeight="1">
      <c r="A643" s="78"/>
      <c r="B643" s="54"/>
      <c r="C643" s="55"/>
      <c r="D643" s="56"/>
      <c r="E643" s="56"/>
      <c r="F643" s="56"/>
      <c r="G643" s="56"/>
      <c r="H643" s="56"/>
      <c r="I643" s="56"/>
    </row>
    <row r="644" spans="1:9" ht="12" customHeight="1">
      <c r="A644" s="78"/>
      <c r="B644" s="54"/>
      <c r="C644" s="55"/>
      <c r="D644" s="56"/>
      <c r="E644" s="56"/>
      <c r="F644" s="56"/>
      <c r="G644" s="56"/>
      <c r="H644" s="56"/>
      <c r="I644" s="56"/>
    </row>
    <row r="645" spans="1:9" ht="12" customHeight="1">
      <c r="A645" s="78"/>
      <c r="B645" s="54"/>
      <c r="C645" s="55"/>
      <c r="D645" s="56"/>
      <c r="E645" s="56"/>
      <c r="F645" s="56"/>
      <c r="G645" s="56"/>
      <c r="H645" s="56"/>
      <c r="I645" s="56"/>
    </row>
    <row r="646" spans="1:9" ht="12" customHeight="1">
      <c r="A646" s="78"/>
      <c r="B646" s="54"/>
      <c r="C646" s="55"/>
      <c r="D646" s="56"/>
      <c r="E646" s="56"/>
      <c r="F646" s="56"/>
      <c r="G646" s="56"/>
      <c r="H646" s="56"/>
      <c r="I646" s="56"/>
    </row>
    <row r="647" spans="1:9" ht="12" customHeight="1">
      <c r="A647" s="78"/>
      <c r="B647" s="54"/>
      <c r="C647" s="55"/>
      <c r="D647" s="56"/>
      <c r="E647" s="56"/>
      <c r="F647" s="56"/>
      <c r="G647" s="56"/>
      <c r="H647" s="56"/>
      <c r="I647" s="56"/>
    </row>
    <row r="648" spans="1:9" ht="12" customHeight="1">
      <c r="A648" s="78"/>
      <c r="B648" s="54"/>
      <c r="C648" s="55"/>
      <c r="D648" s="56"/>
      <c r="E648" s="56"/>
      <c r="F648" s="56"/>
      <c r="G648" s="56"/>
      <c r="H648" s="56"/>
      <c r="I648" s="56"/>
    </row>
    <row r="649" spans="1:9" ht="12" customHeight="1">
      <c r="A649" s="78"/>
      <c r="B649" s="54"/>
      <c r="C649" s="55"/>
      <c r="D649" s="56"/>
      <c r="E649" s="56"/>
      <c r="F649" s="56"/>
      <c r="G649" s="56"/>
      <c r="H649" s="56"/>
      <c r="I649" s="56"/>
    </row>
    <row r="650" spans="1:9" ht="12" customHeight="1">
      <c r="A650" s="78"/>
      <c r="B650" s="54"/>
      <c r="C650" s="55"/>
      <c r="D650" s="56"/>
      <c r="E650" s="56"/>
      <c r="F650" s="56"/>
      <c r="G650" s="56"/>
      <c r="H650" s="56"/>
      <c r="I650" s="56"/>
    </row>
    <row r="651" spans="1:9" ht="12" customHeight="1">
      <c r="A651" s="78"/>
      <c r="B651" s="54"/>
      <c r="C651" s="55"/>
      <c r="D651" s="56"/>
      <c r="E651" s="56"/>
      <c r="F651" s="56"/>
      <c r="G651" s="56"/>
      <c r="H651" s="56"/>
      <c r="I651" s="56"/>
    </row>
    <row r="652" spans="1:9" ht="12" customHeight="1">
      <c r="A652" s="78"/>
      <c r="B652" s="54"/>
      <c r="C652" s="55"/>
      <c r="D652" s="56"/>
      <c r="E652" s="56"/>
      <c r="F652" s="56"/>
      <c r="G652" s="56"/>
      <c r="H652" s="56"/>
      <c r="I652" s="56"/>
    </row>
    <row r="653" spans="1:9" ht="12" customHeight="1">
      <c r="A653" s="78"/>
      <c r="B653" s="54"/>
      <c r="C653" s="55"/>
      <c r="D653" s="56"/>
      <c r="E653" s="56"/>
      <c r="F653" s="56"/>
      <c r="G653" s="56"/>
      <c r="H653" s="56"/>
      <c r="I653" s="56"/>
    </row>
    <row r="654" spans="1:9" ht="12" customHeight="1">
      <c r="A654" s="78"/>
      <c r="B654" s="54"/>
      <c r="C654" s="55"/>
      <c r="D654" s="56"/>
      <c r="E654" s="56"/>
      <c r="F654" s="56"/>
      <c r="G654" s="56"/>
      <c r="H654" s="56"/>
      <c r="I654" s="56"/>
    </row>
    <row r="655" spans="1:9" ht="12" customHeight="1">
      <c r="A655" s="78"/>
      <c r="B655" s="54"/>
      <c r="C655" s="55"/>
      <c r="D655" s="56"/>
      <c r="E655" s="56"/>
      <c r="F655" s="56"/>
      <c r="G655" s="56"/>
      <c r="H655" s="56"/>
      <c r="I655" s="56"/>
    </row>
    <row r="656" spans="1:9" ht="12" customHeight="1">
      <c r="A656" s="78"/>
      <c r="B656" s="54"/>
      <c r="C656" s="55"/>
      <c r="D656" s="56"/>
      <c r="E656" s="56"/>
      <c r="F656" s="56"/>
      <c r="G656" s="56"/>
      <c r="H656" s="56"/>
      <c r="I656" s="56"/>
    </row>
    <row r="657" spans="1:9" ht="12" customHeight="1">
      <c r="A657" s="78"/>
      <c r="B657" s="54"/>
      <c r="C657" s="55"/>
      <c r="D657" s="56"/>
      <c r="E657" s="56"/>
      <c r="F657" s="56"/>
      <c r="G657" s="56"/>
      <c r="H657" s="56"/>
      <c r="I657" s="56"/>
    </row>
    <row r="658" spans="1:9" ht="12" customHeight="1">
      <c r="A658" s="78"/>
      <c r="B658" s="54"/>
      <c r="C658" s="55"/>
      <c r="D658" s="56"/>
      <c r="E658" s="56"/>
      <c r="F658" s="56"/>
      <c r="G658" s="56"/>
      <c r="H658" s="56"/>
      <c r="I658" s="56"/>
    </row>
    <row r="659" spans="1:9" ht="12" customHeight="1">
      <c r="A659" s="78"/>
      <c r="B659" s="54"/>
      <c r="C659" s="55"/>
      <c r="D659" s="56"/>
      <c r="E659" s="56"/>
      <c r="F659" s="56"/>
      <c r="G659" s="56"/>
      <c r="H659" s="56"/>
      <c r="I659" s="56"/>
    </row>
    <row r="660" spans="1:9" ht="12" customHeight="1">
      <c r="A660" s="78"/>
      <c r="B660" s="54"/>
      <c r="C660" s="55"/>
      <c r="D660" s="56"/>
      <c r="E660" s="56"/>
      <c r="F660" s="56"/>
      <c r="G660" s="56"/>
      <c r="H660" s="56"/>
      <c r="I660" s="56"/>
    </row>
    <row r="661" spans="1:9" ht="12" customHeight="1">
      <c r="A661" s="78"/>
      <c r="B661" s="54"/>
      <c r="C661" s="55"/>
      <c r="D661" s="56"/>
      <c r="E661" s="56"/>
      <c r="F661" s="56"/>
      <c r="G661" s="56"/>
      <c r="H661" s="56"/>
      <c r="I661" s="56"/>
    </row>
    <row r="662" spans="1:9" ht="12" customHeight="1">
      <c r="A662" s="78"/>
      <c r="B662" s="54"/>
      <c r="C662" s="55"/>
      <c r="D662" s="56"/>
      <c r="E662" s="56"/>
      <c r="F662" s="56"/>
      <c r="G662" s="56"/>
      <c r="H662" s="56"/>
      <c r="I662" s="56"/>
    </row>
    <row r="663" spans="1:9" ht="12" customHeight="1">
      <c r="A663" s="78"/>
      <c r="B663" s="54"/>
      <c r="C663" s="55"/>
      <c r="D663" s="56"/>
      <c r="E663" s="56"/>
      <c r="F663" s="56"/>
      <c r="G663" s="56"/>
      <c r="H663" s="56"/>
      <c r="I663" s="56"/>
    </row>
    <row r="664" spans="1:9" ht="12" customHeight="1">
      <c r="A664" s="78"/>
      <c r="B664" s="54"/>
      <c r="C664" s="55"/>
      <c r="D664" s="56"/>
      <c r="E664" s="56"/>
      <c r="F664" s="56"/>
      <c r="G664" s="56"/>
      <c r="H664" s="56"/>
      <c r="I664" s="56"/>
    </row>
    <row r="665" spans="1:9" ht="12" customHeight="1">
      <c r="A665" s="78"/>
      <c r="B665" s="54"/>
      <c r="C665" s="55"/>
      <c r="D665" s="56"/>
      <c r="E665" s="56"/>
      <c r="F665" s="56"/>
      <c r="G665" s="56"/>
      <c r="H665" s="56"/>
      <c r="I665" s="56"/>
    </row>
    <row r="666" spans="1:9" ht="12" customHeight="1">
      <c r="A666" s="78"/>
      <c r="B666" s="54"/>
      <c r="C666" s="55"/>
      <c r="D666" s="56"/>
      <c r="E666" s="56"/>
      <c r="F666" s="56"/>
      <c r="G666" s="56"/>
      <c r="H666" s="56"/>
      <c r="I666" s="56"/>
    </row>
    <row r="667" spans="1:9" ht="12" customHeight="1">
      <c r="A667" s="78"/>
      <c r="B667" s="54"/>
      <c r="C667" s="55"/>
      <c r="D667" s="56"/>
      <c r="E667" s="56"/>
      <c r="F667" s="56"/>
      <c r="G667" s="56"/>
      <c r="H667" s="56"/>
      <c r="I667" s="56"/>
    </row>
    <row r="668" spans="1:9" ht="12" customHeight="1">
      <c r="A668" s="78"/>
      <c r="B668" s="54"/>
      <c r="C668" s="55"/>
      <c r="D668" s="56"/>
      <c r="E668" s="56"/>
      <c r="F668" s="56"/>
      <c r="G668" s="56"/>
      <c r="H668" s="56"/>
      <c r="I668" s="56"/>
    </row>
    <row r="669" spans="1:9" ht="12" customHeight="1">
      <c r="A669" s="78"/>
      <c r="B669" s="54"/>
      <c r="C669" s="55"/>
      <c r="D669" s="56"/>
      <c r="E669" s="56"/>
      <c r="F669" s="56"/>
      <c r="G669" s="56"/>
      <c r="H669" s="56"/>
      <c r="I669" s="56"/>
    </row>
    <row r="670" spans="1:9" ht="12" customHeight="1">
      <c r="A670" s="78"/>
      <c r="B670" s="54"/>
      <c r="C670" s="55"/>
      <c r="D670" s="56"/>
      <c r="E670" s="56"/>
      <c r="F670" s="56"/>
      <c r="G670" s="56"/>
      <c r="H670" s="56"/>
      <c r="I670" s="56"/>
    </row>
    <row r="671" spans="1:9" ht="12" customHeight="1">
      <c r="A671" s="78"/>
      <c r="B671" s="54"/>
      <c r="C671" s="55"/>
      <c r="D671" s="56"/>
      <c r="E671" s="56"/>
      <c r="F671" s="56"/>
      <c r="G671" s="56"/>
      <c r="H671" s="56"/>
      <c r="I671" s="56"/>
    </row>
    <row r="672" spans="1:9" ht="12" customHeight="1">
      <c r="A672" s="78"/>
      <c r="B672" s="54"/>
      <c r="C672" s="55"/>
      <c r="D672" s="56"/>
      <c r="E672" s="56"/>
      <c r="F672" s="56"/>
      <c r="G672" s="56"/>
      <c r="H672" s="56"/>
      <c r="I672" s="56"/>
    </row>
    <row r="673" spans="1:9" ht="12" customHeight="1">
      <c r="A673" s="78"/>
      <c r="B673" s="54"/>
      <c r="C673" s="55"/>
      <c r="D673" s="56"/>
      <c r="E673" s="56"/>
      <c r="F673" s="56"/>
      <c r="G673" s="56"/>
      <c r="H673" s="56"/>
      <c r="I673" s="56"/>
    </row>
    <row r="674" spans="1:9" ht="12" customHeight="1">
      <c r="A674" s="78"/>
      <c r="B674" s="54"/>
      <c r="C674" s="55"/>
      <c r="D674" s="56"/>
      <c r="E674" s="56"/>
      <c r="F674" s="56"/>
      <c r="G674" s="56"/>
      <c r="H674" s="56"/>
      <c r="I674" s="56"/>
    </row>
    <row r="675" spans="1:9" ht="12" customHeight="1">
      <c r="A675" s="78"/>
      <c r="B675" s="54"/>
      <c r="C675" s="55"/>
      <c r="D675" s="56"/>
      <c r="E675" s="56"/>
      <c r="F675" s="56"/>
      <c r="G675" s="56"/>
      <c r="H675" s="56"/>
      <c r="I675" s="56"/>
    </row>
    <row r="676" spans="1:9" ht="12" customHeight="1">
      <c r="A676" s="78"/>
      <c r="B676" s="54"/>
      <c r="C676" s="55"/>
      <c r="D676" s="56"/>
      <c r="E676" s="56"/>
      <c r="F676" s="56"/>
      <c r="G676" s="56"/>
      <c r="H676" s="56"/>
      <c r="I676" s="56"/>
    </row>
    <row r="677" spans="1:9" ht="12" customHeight="1">
      <c r="A677" s="78"/>
      <c r="B677" s="54"/>
      <c r="C677" s="55"/>
      <c r="D677" s="56"/>
      <c r="E677" s="56"/>
      <c r="F677" s="56"/>
      <c r="G677" s="56"/>
      <c r="H677" s="56"/>
      <c r="I677" s="56"/>
    </row>
    <row r="678" spans="1:9" ht="12" customHeight="1">
      <c r="A678" s="78"/>
      <c r="B678" s="54"/>
      <c r="C678" s="55"/>
      <c r="D678" s="56"/>
      <c r="E678" s="56"/>
      <c r="F678" s="56"/>
      <c r="G678" s="56"/>
      <c r="H678" s="56"/>
      <c r="I678" s="56"/>
    </row>
    <row r="679" spans="1:9" ht="12" customHeight="1">
      <c r="A679" s="78"/>
      <c r="B679" s="54"/>
      <c r="C679" s="55"/>
      <c r="D679" s="56"/>
      <c r="E679" s="56"/>
      <c r="F679" s="56"/>
      <c r="G679" s="56"/>
      <c r="H679" s="56"/>
      <c r="I679" s="56"/>
    </row>
    <row r="680" spans="1:9" ht="12" customHeight="1">
      <c r="A680" s="78"/>
      <c r="B680" s="54"/>
      <c r="C680" s="55"/>
      <c r="D680" s="56"/>
      <c r="E680" s="56"/>
      <c r="F680" s="56"/>
      <c r="G680" s="56"/>
      <c r="H680" s="56"/>
      <c r="I680" s="56"/>
    </row>
    <row r="681" spans="1:9" ht="12" customHeight="1">
      <c r="A681" s="78"/>
      <c r="B681" s="54"/>
      <c r="C681" s="55"/>
      <c r="D681" s="56"/>
      <c r="E681" s="56"/>
      <c r="F681" s="56"/>
      <c r="G681" s="56"/>
      <c r="H681" s="56"/>
      <c r="I681" s="56"/>
    </row>
    <row r="682" spans="1:9" ht="12" customHeight="1">
      <c r="A682" s="78"/>
      <c r="B682" s="54"/>
      <c r="C682" s="55"/>
      <c r="D682" s="56"/>
      <c r="E682" s="56"/>
      <c r="F682" s="56"/>
      <c r="G682" s="56"/>
      <c r="H682" s="56"/>
      <c r="I682" s="56"/>
    </row>
    <row r="683" spans="1:9" ht="12" customHeight="1">
      <c r="A683" s="78"/>
      <c r="B683" s="54"/>
      <c r="C683" s="55"/>
      <c r="D683" s="56"/>
      <c r="E683" s="56"/>
      <c r="F683" s="56"/>
      <c r="G683" s="56"/>
      <c r="H683" s="56"/>
      <c r="I683" s="56"/>
    </row>
    <row r="684" spans="1:9" ht="12" customHeight="1">
      <c r="A684" s="78"/>
      <c r="B684" s="54"/>
      <c r="C684" s="55"/>
      <c r="D684" s="56"/>
      <c r="E684" s="56"/>
      <c r="F684" s="56"/>
      <c r="G684" s="56"/>
      <c r="H684" s="56"/>
      <c r="I684" s="56"/>
    </row>
    <row r="685" spans="1:9" ht="12" customHeight="1">
      <c r="A685" s="78"/>
      <c r="B685" s="54"/>
      <c r="C685" s="55"/>
      <c r="D685" s="56"/>
      <c r="E685" s="56"/>
      <c r="F685" s="56"/>
      <c r="G685" s="56"/>
      <c r="H685" s="56"/>
      <c r="I685" s="56"/>
    </row>
    <row r="686" spans="1:9" ht="12" customHeight="1">
      <c r="A686" s="78"/>
      <c r="B686" s="54"/>
      <c r="C686" s="55"/>
      <c r="D686" s="56"/>
      <c r="E686" s="56"/>
      <c r="F686" s="56"/>
      <c r="G686" s="56"/>
      <c r="H686" s="56"/>
      <c r="I686" s="56"/>
    </row>
    <row r="687" spans="1:9" ht="12" customHeight="1">
      <c r="A687" s="78"/>
      <c r="B687" s="54"/>
      <c r="C687" s="55"/>
      <c r="D687" s="56"/>
      <c r="E687" s="56"/>
      <c r="F687" s="56"/>
      <c r="G687" s="56"/>
      <c r="H687" s="56"/>
      <c r="I687" s="56"/>
    </row>
    <row r="688" spans="1:9" ht="12" customHeight="1">
      <c r="A688" s="78"/>
      <c r="B688" s="54"/>
      <c r="C688" s="55"/>
      <c r="D688" s="56"/>
      <c r="E688" s="56"/>
      <c r="F688" s="56"/>
      <c r="G688" s="56"/>
      <c r="H688" s="56"/>
      <c r="I688" s="56"/>
    </row>
    <row r="689" spans="1:9" ht="12" customHeight="1">
      <c r="A689" s="78"/>
      <c r="B689" s="54"/>
      <c r="C689" s="55"/>
      <c r="D689" s="56"/>
      <c r="E689" s="56"/>
      <c r="F689" s="56"/>
      <c r="G689" s="56"/>
      <c r="H689" s="56"/>
      <c r="I689" s="56"/>
    </row>
    <row r="690" spans="1:9" ht="12" customHeight="1">
      <c r="A690" s="78"/>
      <c r="B690" s="54"/>
      <c r="C690" s="55"/>
      <c r="D690" s="56"/>
      <c r="E690" s="56"/>
      <c r="F690" s="56"/>
      <c r="G690" s="56"/>
      <c r="H690" s="56"/>
      <c r="I690" s="56"/>
    </row>
    <row r="691" spans="1:9" ht="12" customHeight="1">
      <c r="A691" s="78"/>
      <c r="B691" s="54"/>
      <c r="C691" s="55"/>
      <c r="D691" s="56"/>
      <c r="E691" s="56"/>
      <c r="F691" s="56"/>
      <c r="G691" s="56"/>
      <c r="H691" s="56"/>
      <c r="I691" s="56"/>
    </row>
    <row r="692" spans="1:9" ht="12" customHeight="1">
      <c r="A692" s="78"/>
      <c r="B692" s="54"/>
      <c r="C692" s="55"/>
      <c r="D692" s="56"/>
      <c r="E692" s="56"/>
      <c r="F692" s="56"/>
      <c r="G692" s="56"/>
      <c r="H692" s="56"/>
      <c r="I692" s="56"/>
    </row>
    <row r="693" spans="1:9" ht="12" customHeight="1">
      <c r="A693" s="78"/>
      <c r="B693" s="54"/>
      <c r="C693" s="55"/>
      <c r="D693" s="56"/>
      <c r="E693" s="56"/>
      <c r="F693" s="56"/>
      <c r="G693" s="56"/>
      <c r="H693" s="56"/>
      <c r="I693" s="56"/>
    </row>
    <row r="694" spans="1:9" ht="12" customHeight="1">
      <c r="A694" s="78"/>
      <c r="B694" s="54"/>
      <c r="C694" s="55"/>
      <c r="D694" s="56"/>
      <c r="E694" s="56"/>
      <c r="F694" s="56"/>
      <c r="G694" s="56"/>
      <c r="H694" s="56"/>
      <c r="I694" s="56"/>
    </row>
    <row r="695" spans="1:9" ht="12" customHeight="1">
      <c r="A695" s="78"/>
      <c r="B695" s="54"/>
      <c r="C695" s="55"/>
      <c r="D695" s="56"/>
      <c r="E695" s="56"/>
      <c r="F695" s="56"/>
      <c r="G695" s="56"/>
      <c r="H695" s="56"/>
      <c r="I695" s="56"/>
    </row>
    <row r="696" spans="1:9" ht="12" customHeight="1">
      <c r="A696" s="78"/>
      <c r="B696" s="54"/>
      <c r="C696" s="55"/>
      <c r="D696" s="56"/>
      <c r="E696" s="56"/>
      <c r="F696" s="56"/>
      <c r="G696" s="56"/>
      <c r="H696" s="56"/>
      <c r="I696" s="56"/>
    </row>
    <row r="697" spans="1:9" ht="12" customHeight="1">
      <c r="A697" s="78"/>
      <c r="B697" s="54"/>
      <c r="C697" s="55"/>
      <c r="D697" s="56"/>
      <c r="E697" s="56"/>
      <c r="F697" s="56"/>
      <c r="G697" s="56"/>
      <c r="H697" s="56"/>
      <c r="I697" s="56"/>
    </row>
    <row r="698" spans="1:9" ht="12" customHeight="1">
      <c r="A698" s="78"/>
      <c r="B698" s="54"/>
      <c r="C698" s="55"/>
      <c r="D698" s="56"/>
      <c r="E698" s="56"/>
      <c r="F698" s="56"/>
      <c r="G698" s="56"/>
      <c r="H698" s="56"/>
      <c r="I698" s="56"/>
    </row>
    <row r="699" spans="1:9" ht="12" customHeight="1">
      <c r="A699" s="78"/>
      <c r="B699" s="54"/>
      <c r="C699" s="55"/>
      <c r="D699" s="56"/>
      <c r="E699" s="56"/>
      <c r="F699" s="56"/>
      <c r="G699" s="56"/>
      <c r="H699" s="56"/>
      <c r="I699" s="56"/>
    </row>
    <row r="700" spans="1:9" ht="12" customHeight="1">
      <c r="A700" s="78"/>
      <c r="B700" s="54"/>
      <c r="C700" s="55"/>
      <c r="D700" s="56"/>
      <c r="E700" s="56"/>
      <c r="F700" s="56"/>
      <c r="G700" s="56"/>
      <c r="H700" s="56"/>
      <c r="I700" s="56"/>
    </row>
    <row r="701" spans="1:9" ht="12" customHeight="1">
      <c r="A701" s="78"/>
      <c r="B701" s="54"/>
      <c r="C701" s="55"/>
      <c r="D701" s="56"/>
      <c r="E701" s="56"/>
      <c r="F701" s="56"/>
      <c r="G701" s="56"/>
      <c r="H701" s="56"/>
      <c r="I701" s="56"/>
    </row>
    <row r="702" spans="1:9" ht="12" customHeight="1">
      <c r="A702" s="78"/>
      <c r="B702" s="54"/>
      <c r="C702" s="55"/>
      <c r="D702" s="56"/>
      <c r="E702" s="56"/>
      <c r="F702" s="56"/>
      <c r="G702" s="56"/>
      <c r="H702" s="56"/>
      <c r="I702" s="56"/>
    </row>
    <row r="703" spans="1:9" ht="12" customHeight="1">
      <c r="A703" s="78"/>
      <c r="B703" s="54"/>
      <c r="C703" s="55"/>
      <c r="D703" s="56"/>
      <c r="E703" s="56"/>
      <c r="F703" s="56"/>
      <c r="G703" s="56"/>
      <c r="H703" s="56"/>
      <c r="I703" s="56"/>
    </row>
    <row r="704" spans="1:9" ht="12" customHeight="1">
      <c r="A704" s="78"/>
      <c r="B704" s="54"/>
      <c r="C704" s="55"/>
      <c r="D704" s="56"/>
      <c r="E704" s="56"/>
      <c r="F704" s="56"/>
      <c r="G704" s="56"/>
      <c r="H704" s="56"/>
      <c r="I704" s="56"/>
    </row>
    <row r="705" spans="1:9" ht="12" customHeight="1">
      <c r="A705" s="78"/>
      <c r="B705" s="54"/>
      <c r="C705" s="55"/>
      <c r="D705" s="56"/>
      <c r="E705" s="56"/>
      <c r="F705" s="56"/>
      <c r="G705" s="56"/>
      <c r="H705" s="56"/>
      <c r="I705" s="56"/>
    </row>
    <row r="706" spans="1:9" ht="12" customHeight="1">
      <c r="A706" s="78"/>
      <c r="B706" s="54"/>
      <c r="C706" s="55"/>
      <c r="D706" s="56"/>
      <c r="E706" s="56"/>
      <c r="F706" s="56"/>
      <c r="G706" s="56"/>
      <c r="H706" s="56"/>
      <c r="I706" s="56"/>
    </row>
    <row r="707" spans="1:9" ht="12" customHeight="1">
      <c r="A707" s="78"/>
      <c r="B707" s="54"/>
      <c r="C707" s="55"/>
      <c r="D707" s="56"/>
      <c r="E707" s="56"/>
      <c r="F707" s="56"/>
      <c r="G707" s="56"/>
      <c r="H707" s="56"/>
      <c r="I707" s="56"/>
    </row>
    <row r="708" spans="1:9" ht="12" customHeight="1">
      <c r="A708" s="78"/>
      <c r="B708" s="54"/>
      <c r="C708" s="55"/>
      <c r="D708" s="56"/>
      <c r="E708" s="56"/>
      <c r="F708" s="56"/>
      <c r="G708" s="56"/>
      <c r="H708" s="56"/>
      <c r="I708" s="56"/>
    </row>
    <row r="709" spans="1:9" ht="12" customHeight="1">
      <c r="A709" s="78"/>
      <c r="B709" s="54"/>
      <c r="C709" s="55"/>
      <c r="D709" s="56"/>
      <c r="E709" s="56"/>
      <c r="F709" s="56"/>
      <c r="G709" s="56"/>
      <c r="H709" s="56"/>
      <c r="I709" s="56"/>
    </row>
    <row r="710" spans="1:9" ht="12" customHeight="1">
      <c r="A710" s="78"/>
      <c r="B710" s="54"/>
      <c r="C710" s="55"/>
      <c r="D710" s="56"/>
      <c r="E710" s="56"/>
      <c r="F710" s="56"/>
      <c r="G710" s="56"/>
      <c r="H710" s="56"/>
      <c r="I710" s="56"/>
    </row>
    <row r="711" spans="1:9" ht="12" customHeight="1">
      <c r="A711" s="78"/>
      <c r="B711" s="54"/>
      <c r="C711" s="55"/>
      <c r="D711" s="56"/>
      <c r="E711" s="56"/>
      <c r="F711" s="56"/>
      <c r="G711" s="56"/>
      <c r="H711" s="56"/>
      <c r="I711" s="56"/>
    </row>
    <row r="712" spans="1:9" ht="12" customHeight="1">
      <c r="A712" s="78"/>
      <c r="B712" s="54"/>
      <c r="C712" s="55"/>
      <c r="D712" s="56"/>
      <c r="E712" s="56"/>
      <c r="F712" s="56"/>
      <c r="G712" s="56"/>
      <c r="H712" s="56"/>
      <c r="I712" s="56"/>
    </row>
    <row r="713" spans="1:9" ht="12" customHeight="1">
      <c r="A713" s="78"/>
      <c r="B713" s="54"/>
      <c r="C713" s="55"/>
      <c r="D713" s="56"/>
      <c r="E713" s="56"/>
      <c r="F713" s="56"/>
      <c r="G713" s="56"/>
      <c r="H713" s="56"/>
      <c r="I713" s="56"/>
    </row>
    <row r="714" spans="1:9" ht="12" customHeight="1">
      <c r="A714" s="78"/>
      <c r="B714" s="54"/>
      <c r="C714" s="55"/>
      <c r="D714" s="56"/>
      <c r="E714" s="56"/>
      <c r="F714" s="56"/>
      <c r="G714" s="56"/>
      <c r="H714" s="56"/>
      <c r="I714" s="56"/>
    </row>
    <row r="715" spans="1:9" ht="12" customHeight="1">
      <c r="A715" s="78"/>
      <c r="B715" s="54"/>
      <c r="C715" s="55"/>
      <c r="D715" s="56"/>
      <c r="E715" s="56"/>
      <c r="F715" s="56"/>
      <c r="G715" s="56"/>
      <c r="H715" s="56"/>
      <c r="I715" s="56"/>
    </row>
    <row r="716" spans="1:9" ht="12" customHeight="1">
      <c r="A716" s="78"/>
      <c r="B716" s="54"/>
      <c r="C716" s="55"/>
      <c r="D716" s="56"/>
      <c r="E716" s="56"/>
      <c r="F716" s="56"/>
      <c r="G716" s="56"/>
      <c r="H716" s="56"/>
      <c r="I716" s="56"/>
    </row>
    <row r="717" spans="1:9" ht="12" customHeight="1">
      <c r="A717" s="78"/>
      <c r="B717" s="54"/>
      <c r="C717" s="55"/>
      <c r="D717" s="56"/>
      <c r="E717" s="56"/>
      <c r="F717" s="56"/>
      <c r="G717" s="56"/>
      <c r="H717" s="56"/>
      <c r="I717" s="56"/>
    </row>
    <row r="718" spans="1:9" ht="12" customHeight="1">
      <c r="A718" s="78"/>
      <c r="B718" s="54"/>
      <c r="C718" s="55"/>
      <c r="D718" s="56"/>
      <c r="E718" s="56"/>
      <c r="F718" s="56"/>
      <c r="G718" s="56"/>
      <c r="H718" s="56"/>
      <c r="I718" s="56"/>
    </row>
    <row r="719" spans="1:9" ht="12" customHeight="1">
      <c r="A719" s="78"/>
      <c r="B719" s="54"/>
      <c r="C719" s="55"/>
      <c r="D719" s="56"/>
      <c r="E719" s="56"/>
      <c r="F719" s="56"/>
      <c r="G719" s="56"/>
      <c r="H719" s="56"/>
      <c r="I719" s="56"/>
    </row>
    <row r="720" spans="1:9" ht="12" customHeight="1">
      <c r="A720" s="78"/>
      <c r="B720" s="54"/>
      <c r="C720" s="55"/>
      <c r="D720" s="56"/>
      <c r="E720" s="56"/>
      <c r="F720" s="56"/>
      <c r="G720" s="56"/>
      <c r="H720" s="56"/>
      <c r="I720" s="56"/>
    </row>
    <row r="721" spans="1:9" ht="12" customHeight="1">
      <c r="A721" s="78"/>
      <c r="B721" s="54"/>
      <c r="C721" s="55"/>
      <c r="D721" s="56"/>
      <c r="E721" s="56"/>
      <c r="F721" s="56"/>
      <c r="G721" s="56"/>
      <c r="H721" s="56"/>
      <c r="I721" s="56"/>
    </row>
    <row r="722" spans="1:9" ht="12" customHeight="1">
      <c r="A722" s="78"/>
      <c r="B722" s="54"/>
      <c r="C722" s="55"/>
      <c r="D722" s="56"/>
      <c r="E722" s="56"/>
      <c r="F722" s="56"/>
      <c r="G722" s="56"/>
      <c r="H722" s="56"/>
      <c r="I722" s="56"/>
    </row>
    <row r="723" spans="1:9" ht="12" customHeight="1">
      <c r="A723" s="78"/>
      <c r="B723" s="54"/>
      <c r="C723" s="55"/>
      <c r="D723" s="56"/>
      <c r="E723" s="56"/>
      <c r="F723" s="56"/>
      <c r="G723" s="56"/>
      <c r="H723" s="56"/>
      <c r="I723" s="56"/>
    </row>
    <row r="724" spans="1:9" ht="12" customHeight="1">
      <c r="A724" s="78"/>
      <c r="B724" s="54"/>
      <c r="C724" s="55"/>
      <c r="D724" s="56"/>
      <c r="E724" s="56"/>
      <c r="F724" s="56"/>
      <c r="G724" s="56"/>
      <c r="H724" s="56"/>
      <c r="I724" s="56"/>
    </row>
    <row r="725" spans="1:9" ht="12" customHeight="1">
      <c r="A725" s="78"/>
      <c r="B725" s="54"/>
      <c r="C725" s="55"/>
      <c r="D725" s="56"/>
      <c r="E725" s="56"/>
      <c r="F725" s="56"/>
      <c r="G725" s="56"/>
      <c r="H725" s="56"/>
      <c r="I725" s="56"/>
    </row>
    <row r="726" spans="1:9" ht="12" customHeight="1">
      <c r="A726" s="78"/>
      <c r="B726" s="54"/>
      <c r="C726" s="55"/>
      <c r="D726" s="56"/>
      <c r="E726" s="56"/>
      <c r="F726" s="56"/>
      <c r="G726" s="56"/>
      <c r="H726" s="56"/>
      <c r="I726" s="56"/>
    </row>
    <row r="727" spans="1:9" ht="12" customHeight="1">
      <c r="A727" s="78"/>
      <c r="B727" s="54"/>
      <c r="C727" s="55"/>
      <c r="D727" s="56"/>
      <c r="E727" s="56"/>
      <c r="F727" s="56"/>
      <c r="G727" s="56"/>
      <c r="H727" s="56"/>
      <c r="I727" s="56"/>
    </row>
    <row r="728" spans="1:9" ht="12" customHeight="1">
      <c r="A728" s="78"/>
      <c r="B728" s="54"/>
      <c r="C728" s="55"/>
      <c r="D728" s="56"/>
      <c r="E728" s="56"/>
      <c r="F728" s="56"/>
      <c r="G728" s="56"/>
      <c r="H728" s="56"/>
      <c r="I728" s="56"/>
    </row>
    <row r="729" spans="1:9" ht="12" customHeight="1">
      <c r="A729" s="78"/>
      <c r="B729" s="54"/>
      <c r="C729" s="55"/>
      <c r="D729" s="56"/>
      <c r="E729" s="56"/>
      <c r="F729" s="56"/>
      <c r="G729" s="56"/>
      <c r="H729" s="56"/>
      <c r="I729" s="56"/>
    </row>
    <row r="730" spans="1:9" ht="12" customHeight="1">
      <c r="A730" s="78"/>
      <c r="B730" s="54"/>
      <c r="C730" s="55"/>
      <c r="D730" s="56"/>
      <c r="E730" s="56"/>
      <c r="F730" s="56"/>
      <c r="G730" s="56"/>
      <c r="H730" s="56"/>
      <c r="I730" s="56"/>
    </row>
    <row r="731" spans="1:9" ht="12" customHeight="1">
      <c r="A731" s="78"/>
      <c r="B731" s="54"/>
      <c r="C731" s="55"/>
      <c r="D731" s="56"/>
      <c r="E731" s="56"/>
      <c r="F731" s="56"/>
      <c r="G731" s="56"/>
      <c r="H731" s="56"/>
      <c r="I731" s="56"/>
    </row>
    <row r="732" spans="1:9" ht="12" customHeight="1">
      <c r="A732" s="78"/>
      <c r="B732" s="54"/>
      <c r="C732" s="55"/>
      <c r="D732" s="56"/>
      <c r="E732" s="56"/>
      <c r="F732" s="56"/>
      <c r="G732" s="56"/>
      <c r="H732" s="56"/>
      <c r="I732" s="56"/>
    </row>
    <row r="733" spans="1:9" ht="12" customHeight="1">
      <c r="A733" s="78"/>
      <c r="B733" s="54"/>
      <c r="C733" s="55"/>
      <c r="D733" s="56"/>
      <c r="E733" s="56"/>
      <c r="F733" s="56"/>
      <c r="G733" s="56"/>
      <c r="H733" s="56"/>
      <c r="I733" s="56"/>
    </row>
    <row r="734" spans="1:9" ht="12" customHeight="1">
      <c r="A734" s="78"/>
      <c r="B734" s="54"/>
      <c r="C734" s="55"/>
      <c r="D734" s="56"/>
      <c r="E734" s="56"/>
      <c r="F734" s="56"/>
      <c r="G734" s="56"/>
      <c r="H734" s="56"/>
      <c r="I734" s="56"/>
    </row>
    <row r="735" spans="1:9" ht="12" customHeight="1">
      <c r="A735" s="78"/>
      <c r="B735" s="54"/>
      <c r="C735" s="55"/>
      <c r="D735" s="56"/>
      <c r="E735" s="56"/>
      <c r="F735" s="56"/>
      <c r="G735" s="56"/>
      <c r="H735" s="56"/>
      <c r="I735" s="56"/>
    </row>
    <row r="736" spans="1:9" ht="12" customHeight="1">
      <c r="A736" s="78"/>
      <c r="B736" s="54"/>
      <c r="C736" s="55"/>
      <c r="D736" s="56"/>
      <c r="E736" s="56"/>
      <c r="F736" s="56"/>
      <c r="G736" s="56"/>
      <c r="H736" s="56"/>
      <c r="I736" s="56"/>
    </row>
    <row r="737" spans="1:9" ht="12" customHeight="1">
      <c r="A737" s="78"/>
      <c r="B737" s="54"/>
      <c r="C737" s="55"/>
      <c r="D737" s="56"/>
      <c r="E737" s="56"/>
      <c r="F737" s="56"/>
      <c r="G737" s="56"/>
      <c r="H737" s="56"/>
      <c r="I737" s="56"/>
    </row>
    <row r="738" spans="1:9" ht="12" customHeight="1">
      <c r="A738" s="78"/>
      <c r="B738" s="54"/>
      <c r="C738" s="55"/>
      <c r="D738" s="56"/>
      <c r="E738" s="56"/>
      <c r="F738" s="56"/>
      <c r="G738" s="56"/>
      <c r="H738" s="56"/>
      <c r="I738" s="56"/>
    </row>
    <row r="739" spans="1:9" ht="12" customHeight="1">
      <c r="A739" s="78"/>
      <c r="B739" s="54"/>
      <c r="C739" s="55"/>
      <c r="D739" s="56"/>
      <c r="E739" s="56"/>
      <c r="F739" s="56"/>
      <c r="G739" s="56"/>
      <c r="H739" s="56"/>
      <c r="I739" s="56"/>
    </row>
    <row r="740" spans="1:9" ht="12" customHeight="1">
      <c r="A740" s="78"/>
      <c r="B740" s="54"/>
      <c r="C740" s="55"/>
      <c r="D740" s="56"/>
      <c r="E740" s="56"/>
      <c r="F740" s="56"/>
      <c r="G740" s="56"/>
      <c r="H740" s="56"/>
      <c r="I740" s="56"/>
    </row>
    <row r="741" spans="1:9" ht="12" customHeight="1">
      <c r="A741" s="78"/>
      <c r="B741" s="54"/>
      <c r="C741" s="55"/>
      <c r="D741" s="56"/>
      <c r="E741" s="56"/>
      <c r="F741" s="56"/>
      <c r="G741" s="56"/>
      <c r="H741" s="56"/>
      <c r="I741" s="56"/>
    </row>
    <row r="742" spans="1:9" ht="12" customHeight="1">
      <c r="A742" s="78"/>
      <c r="B742" s="54"/>
      <c r="C742" s="55"/>
      <c r="D742" s="56"/>
      <c r="E742" s="56"/>
      <c r="F742" s="56"/>
      <c r="G742" s="56"/>
      <c r="H742" s="56"/>
      <c r="I742" s="56"/>
    </row>
    <row r="743" spans="1:9" ht="12" customHeight="1">
      <c r="A743" s="78"/>
      <c r="B743" s="54"/>
      <c r="C743" s="55"/>
      <c r="D743" s="56"/>
      <c r="E743" s="56"/>
      <c r="F743" s="56"/>
      <c r="G743" s="56"/>
      <c r="H743" s="56"/>
      <c r="I743" s="56"/>
    </row>
    <row r="744" spans="1:9" ht="12" customHeight="1">
      <c r="A744" s="78"/>
      <c r="B744" s="54"/>
      <c r="C744" s="55"/>
      <c r="D744" s="56"/>
      <c r="E744" s="56"/>
      <c r="F744" s="56"/>
      <c r="G744" s="56"/>
      <c r="H744" s="56"/>
      <c r="I744" s="56"/>
    </row>
    <row r="745" spans="1:9" ht="12" customHeight="1">
      <c r="A745" s="78"/>
      <c r="B745" s="54"/>
      <c r="C745" s="55"/>
      <c r="D745" s="56"/>
      <c r="E745" s="56"/>
      <c r="F745" s="56"/>
      <c r="G745" s="56"/>
      <c r="H745" s="56"/>
      <c r="I745" s="56"/>
    </row>
    <row r="746" spans="1:9" ht="12" customHeight="1">
      <c r="A746" s="78"/>
      <c r="B746" s="54"/>
      <c r="C746" s="55"/>
      <c r="D746" s="56"/>
      <c r="E746" s="56"/>
      <c r="F746" s="56"/>
      <c r="G746" s="56"/>
      <c r="H746" s="56"/>
      <c r="I746" s="56"/>
    </row>
    <row r="747" spans="1:9" ht="12" customHeight="1">
      <c r="A747" s="78"/>
      <c r="B747" s="54"/>
      <c r="C747" s="55"/>
      <c r="D747" s="56"/>
      <c r="E747" s="56"/>
      <c r="F747" s="56"/>
      <c r="G747" s="56"/>
      <c r="H747" s="56"/>
      <c r="I747" s="56"/>
    </row>
    <row r="748" spans="1:9" ht="12" customHeight="1">
      <c r="A748" s="78"/>
      <c r="B748" s="54"/>
      <c r="C748" s="55"/>
      <c r="D748" s="56"/>
      <c r="E748" s="56"/>
      <c r="F748" s="56"/>
      <c r="G748" s="56"/>
      <c r="H748" s="56"/>
      <c r="I748" s="56"/>
    </row>
    <row r="749" spans="1:9" ht="12" customHeight="1">
      <c r="A749" s="78"/>
      <c r="B749" s="54"/>
      <c r="C749" s="55"/>
      <c r="D749" s="56"/>
      <c r="E749" s="56"/>
      <c r="F749" s="56"/>
      <c r="G749" s="56"/>
      <c r="H749" s="56"/>
      <c r="I749" s="56"/>
    </row>
    <row r="750" spans="1:9" ht="12" customHeight="1">
      <c r="A750" s="78"/>
      <c r="B750" s="54"/>
      <c r="C750" s="55"/>
      <c r="D750" s="56"/>
      <c r="E750" s="56"/>
      <c r="F750" s="56"/>
      <c r="G750" s="56"/>
      <c r="H750" s="56"/>
      <c r="I750" s="56"/>
    </row>
    <row r="751" spans="1:9" ht="12" customHeight="1">
      <c r="A751" s="78"/>
      <c r="B751" s="54"/>
      <c r="C751" s="55"/>
      <c r="D751" s="56"/>
      <c r="E751" s="56"/>
      <c r="F751" s="56"/>
      <c r="G751" s="56"/>
      <c r="H751" s="56"/>
      <c r="I751" s="56"/>
    </row>
    <row r="752" spans="1:9" ht="12" customHeight="1">
      <c r="A752" s="78"/>
      <c r="B752" s="54"/>
      <c r="C752" s="55"/>
      <c r="D752" s="56"/>
      <c r="E752" s="56"/>
      <c r="F752" s="56"/>
      <c r="G752" s="56"/>
      <c r="H752" s="56"/>
      <c r="I752" s="56"/>
    </row>
    <row r="753" spans="1:9" ht="12" customHeight="1">
      <c r="A753" s="78"/>
      <c r="B753" s="54"/>
      <c r="C753" s="55"/>
      <c r="D753" s="56"/>
      <c r="E753" s="56"/>
      <c r="F753" s="56"/>
      <c r="G753" s="56"/>
      <c r="H753" s="56"/>
      <c r="I753" s="56"/>
    </row>
    <row r="754" spans="1:9" ht="12" customHeight="1">
      <c r="A754" s="78"/>
      <c r="B754" s="54"/>
      <c r="C754" s="55"/>
      <c r="D754" s="56"/>
      <c r="E754" s="56"/>
      <c r="F754" s="56"/>
      <c r="G754" s="56"/>
      <c r="H754" s="56"/>
      <c r="I754" s="56"/>
    </row>
    <row r="755" spans="1:9" ht="12" customHeight="1">
      <c r="A755" s="78"/>
      <c r="B755" s="54"/>
      <c r="C755" s="55"/>
      <c r="D755" s="56"/>
      <c r="E755" s="56"/>
      <c r="F755" s="56"/>
      <c r="G755" s="56"/>
      <c r="H755" s="56"/>
      <c r="I755" s="56"/>
    </row>
    <row r="756" spans="1:9" ht="12" customHeight="1">
      <c r="A756" s="78"/>
      <c r="B756" s="54"/>
      <c r="C756" s="55"/>
      <c r="D756" s="56"/>
      <c r="E756" s="56"/>
      <c r="F756" s="56"/>
      <c r="G756" s="56"/>
      <c r="H756" s="56"/>
      <c r="I756" s="56"/>
    </row>
    <row r="757" spans="1:9" ht="12" customHeight="1">
      <c r="A757" s="78"/>
      <c r="B757" s="54"/>
      <c r="C757" s="55"/>
      <c r="D757" s="56"/>
      <c r="E757" s="56"/>
      <c r="F757" s="56"/>
      <c r="G757" s="56"/>
      <c r="H757" s="56"/>
      <c r="I757" s="56"/>
    </row>
    <row r="758" spans="1:9" ht="12" customHeight="1">
      <c r="A758" s="78"/>
      <c r="B758" s="54"/>
      <c r="C758" s="55"/>
      <c r="D758" s="56"/>
      <c r="E758" s="56"/>
      <c r="F758" s="56"/>
      <c r="G758" s="56"/>
      <c r="H758" s="56"/>
      <c r="I758" s="56"/>
    </row>
    <row r="759" spans="1:9" ht="12" customHeight="1">
      <c r="A759" s="78"/>
      <c r="B759" s="54"/>
      <c r="C759" s="55"/>
      <c r="D759" s="56"/>
      <c r="E759" s="56"/>
      <c r="F759" s="56"/>
      <c r="G759" s="56"/>
      <c r="H759" s="56"/>
      <c r="I759" s="56"/>
    </row>
    <row r="760" spans="1:9" ht="12" customHeight="1">
      <c r="A760" s="78"/>
      <c r="B760" s="54"/>
      <c r="C760" s="55"/>
      <c r="D760" s="56"/>
      <c r="E760" s="56"/>
      <c r="F760" s="56"/>
      <c r="G760" s="56"/>
      <c r="H760" s="56"/>
      <c r="I760" s="56"/>
    </row>
    <row r="761" spans="1:9" ht="12" customHeight="1">
      <c r="A761" s="78"/>
      <c r="B761" s="54"/>
      <c r="C761" s="55"/>
      <c r="D761" s="56"/>
      <c r="E761" s="56"/>
      <c r="F761" s="56"/>
      <c r="G761" s="56"/>
      <c r="H761" s="56"/>
      <c r="I761" s="56"/>
    </row>
    <row r="762" spans="1:9" ht="12" customHeight="1">
      <c r="A762" s="78"/>
      <c r="B762" s="54"/>
      <c r="C762" s="55"/>
      <c r="D762" s="56"/>
      <c r="E762" s="56"/>
      <c r="F762" s="56"/>
      <c r="G762" s="56"/>
      <c r="H762" s="56"/>
      <c r="I762" s="56"/>
    </row>
    <row r="763" spans="1:9" ht="12" customHeight="1">
      <c r="A763" s="78"/>
      <c r="B763" s="54"/>
      <c r="C763" s="55"/>
      <c r="D763" s="56"/>
      <c r="E763" s="56"/>
      <c r="F763" s="56"/>
      <c r="G763" s="56"/>
      <c r="H763" s="56"/>
      <c r="I763" s="56"/>
    </row>
    <row r="764" spans="1:9" ht="12" customHeight="1">
      <c r="A764" s="78"/>
      <c r="B764" s="54"/>
      <c r="C764" s="55"/>
      <c r="D764" s="56"/>
      <c r="E764" s="56"/>
      <c r="F764" s="56"/>
      <c r="G764" s="56"/>
      <c r="H764" s="56"/>
      <c r="I764" s="56"/>
    </row>
    <row r="765" spans="1:9" ht="12" customHeight="1">
      <c r="A765" s="78"/>
      <c r="B765" s="54"/>
      <c r="C765" s="55"/>
      <c r="D765" s="56"/>
      <c r="E765" s="56"/>
      <c r="F765" s="56"/>
      <c r="G765" s="56"/>
      <c r="H765" s="56"/>
      <c r="I765" s="56"/>
    </row>
    <row r="766" spans="1:9" ht="12" customHeight="1">
      <c r="A766" s="78"/>
      <c r="B766" s="54"/>
      <c r="C766" s="55"/>
      <c r="D766" s="56"/>
      <c r="E766" s="56"/>
      <c r="F766" s="56"/>
      <c r="G766" s="56"/>
      <c r="H766" s="56"/>
      <c r="I766" s="56"/>
    </row>
    <row r="767" spans="1:9" ht="12" customHeight="1">
      <c r="A767" s="78"/>
      <c r="B767" s="54"/>
      <c r="C767" s="55"/>
      <c r="D767" s="56"/>
      <c r="E767" s="56"/>
      <c r="F767" s="56"/>
      <c r="G767" s="56"/>
      <c r="H767" s="56"/>
      <c r="I767" s="56"/>
    </row>
    <row r="768" spans="1:9" ht="12" customHeight="1">
      <c r="A768" s="78"/>
      <c r="B768" s="54"/>
      <c r="C768" s="55"/>
      <c r="D768" s="56"/>
      <c r="E768" s="56"/>
      <c r="F768" s="56"/>
      <c r="G768" s="56"/>
      <c r="H768" s="56"/>
      <c r="I768" s="56"/>
    </row>
    <row r="769" spans="1:9" ht="12" customHeight="1">
      <c r="A769" s="78"/>
      <c r="B769" s="54"/>
      <c r="C769" s="55"/>
      <c r="D769" s="56"/>
      <c r="E769" s="56"/>
      <c r="F769" s="56"/>
      <c r="G769" s="56"/>
      <c r="H769" s="56"/>
      <c r="I769" s="56"/>
    </row>
    <row r="770" spans="1:9" ht="12" customHeight="1">
      <c r="A770" s="78"/>
      <c r="B770" s="54"/>
      <c r="C770" s="55"/>
      <c r="D770" s="56"/>
      <c r="E770" s="56"/>
      <c r="F770" s="56"/>
      <c r="G770" s="56"/>
      <c r="H770" s="56"/>
      <c r="I770" s="56"/>
    </row>
    <row r="771" spans="1:9" ht="12" customHeight="1">
      <c r="A771" s="78"/>
      <c r="B771" s="54"/>
      <c r="C771" s="55"/>
      <c r="D771" s="56"/>
      <c r="E771" s="56"/>
      <c r="F771" s="56"/>
      <c r="G771" s="56"/>
      <c r="H771" s="56"/>
      <c r="I771" s="56"/>
    </row>
    <row r="772" spans="1:9" ht="12" customHeight="1">
      <c r="A772" s="78"/>
      <c r="B772" s="54"/>
      <c r="C772" s="55"/>
      <c r="D772" s="56"/>
      <c r="E772" s="56"/>
      <c r="F772" s="56"/>
      <c r="G772" s="56"/>
      <c r="H772" s="56"/>
      <c r="I772" s="56"/>
    </row>
    <row r="773" spans="1:9" ht="12" customHeight="1">
      <c r="A773" s="78"/>
      <c r="B773" s="54"/>
      <c r="C773" s="55"/>
      <c r="D773" s="56"/>
      <c r="E773" s="56"/>
      <c r="F773" s="56"/>
      <c r="G773" s="56"/>
      <c r="H773" s="56"/>
      <c r="I773" s="56"/>
    </row>
    <row r="774" spans="1:9" ht="12" customHeight="1">
      <c r="A774" s="78"/>
      <c r="B774" s="54"/>
      <c r="C774" s="55"/>
      <c r="D774" s="56"/>
      <c r="E774" s="56"/>
      <c r="F774" s="56"/>
      <c r="G774" s="56"/>
      <c r="H774" s="56"/>
      <c r="I774" s="56"/>
    </row>
    <row r="775" spans="1:9" ht="12" customHeight="1">
      <c r="A775" s="78"/>
      <c r="B775" s="54"/>
      <c r="C775" s="55"/>
      <c r="D775" s="56"/>
      <c r="E775" s="56"/>
      <c r="F775" s="56"/>
      <c r="G775" s="56"/>
      <c r="H775" s="56"/>
      <c r="I775" s="56"/>
    </row>
    <row r="776" spans="1:9" ht="12" customHeight="1">
      <c r="A776" s="78"/>
      <c r="B776" s="54"/>
      <c r="C776" s="55"/>
      <c r="D776" s="56"/>
      <c r="E776" s="56"/>
      <c r="F776" s="56"/>
      <c r="G776" s="56"/>
      <c r="H776" s="56"/>
      <c r="I776" s="56"/>
    </row>
    <row r="777" spans="1:9" ht="12" customHeight="1">
      <c r="A777" s="78"/>
      <c r="B777" s="54"/>
      <c r="C777" s="55"/>
      <c r="D777" s="56"/>
      <c r="E777" s="56"/>
      <c r="F777" s="56"/>
      <c r="G777" s="56"/>
      <c r="H777" s="56"/>
      <c r="I777" s="56"/>
    </row>
    <row r="778" spans="1:9" ht="12" customHeight="1">
      <c r="A778" s="78"/>
      <c r="B778" s="54"/>
      <c r="C778" s="55"/>
      <c r="D778" s="56"/>
      <c r="E778" s="56"/>
      <c r="F778" s="56"/>
      <c r="G778" s="56"/>
      <c r="H778" s="56"/>
      <c r="I778" s="56"/>
    </row>
    <row r="779" spans="1:9" ht="12" customHeight="1">
      <c r="A779" s="78"/>
      <c r="B779" s="54"/>
      <c r="C779" s="55"/>
      <c r="D779" s="56"/>
      <c r="E779" s="56"/>
      <c r="F779" s="56"/>
      <c r="G779" s="56"/>
      <c r="H779" s="56"/>
      <c r="I779" s="56"/>
    </row>
    <row r="780" spans="1:9" ht="12" customHeight="1">
      <c r="A780" s="78"/>
      <c r="B780" s="54"/>
      <c r="C780" s="55"/>
      <c r="D780" s="56"/>
      <c r="E780" s="56"/>
      <c r="F780" s="56"/>
      <c r="G780" s="56"/>
      <c r="H780" s="56"/>
      <c r="I780" s="56"/>
    </row>
    <row r="781" spans="1:9" ht="12" customHeight="1">
      <c r="A781" s="78"/>
      <c r="B781" s="54"/>
      <c r="C781" s="55"/>
      <c r="D781" s="56"/>
      <c r="E781" s="56"/>
      <c r="F781" s="56"/>
      <c r="G781" s="56"/>
      <c r="H781" s="56"/>
      <c r="I781" s="56"/>
    </row>
    <row r="782" spans="1:9" ht="12" customHeight="1">
      <c r="A782" s="78"/>
      <c r="B782" s="54"/>
      <c r="C782" s="55"/>
      <c r="D782" s="56"/>
      <c r="E782" s="56"/>
      <c r="F782" s="56"/>
      <c r="G782" s="56"/>
      <c r="H782" s="56"/>
      <c r="I782" s="56"/>
    </row>
    <row r="783" spans="1:9" ht="12" customHeight="1">
      <c r="A783" s="78"/>
      <c r="B783" s="54"/>
      <c r="C783" s="55"/>
      <c r="D783" s="56"/>
      <c r="E783" s="56"/>
      <c r="F783" s="56"/>
      <c r="G783" s="56"/>
      <c r="H783" s="56"/>
      <c r="I783" s="56"/>
    </row>
    <row r="784" spans="1:9" ht="12" customHeight="1">
      <c r="A784" s="78"/>
      <c r="B784" s="54"/>
      <c r="C784" s="55"/>
      <c r="D784" s="56"/>
      <c r="E784" s="56"/>
      <c r="F784" s="56"/>
      <c r="G784" s="56"/>
      <c r="H784" s="56"/>
      <c r="I784" s="56"/>
    </row>
    <row r="785" spans="1:9" ht="12" customHeight="1">
      <c r="A785" s="78"/>
      <c r="B785" s="54"/>
      <c r="C785" s="55"/>
      <c r="D785" s="56"/>
      <c r="E785" s="56"/>
      <c r="F785" s="56"/>
      <c r="G785" s="56"/>
      <c r="H785" s="56"/>
      <c r="I785" s="56"/>
    </row>
    <row r="786" spans="1:9" ht="12" customHeight="1">
      <c r="A786" s="78"/>
      <c r="B786" s="54"/>
      <c r="C786" s="55"/>
      <c r="D786" s="56"/>
      <c r="E786" s="56"/>
      <c r="F786" s="56"/>
      <c r="G786" s="56"/>
      <c r="H786" s="56"/>
      <c r="I786" s="56"/>
    </row>
    <row r="787" spans="1:9" ht="12" customHeight="1">
      <c r="A787" s="78"/>
      <c r="B787" s="54"/>
      <c r="C787" s="55"/>
      <c r="D787" s="56"/>
      <c r="E787" s="56"/>
      <c r="F787" s="56"/>
      <c r="G787" s="56"/>
      <c r="H787" s="56"/>
      <c r="I787" s="56"/>
    </row>
    <row r="788" spans="1:9" ht="12" customHeight="1">
      <c r="A788" s="78"/>
      <c r="B788" s="54"/>
      <c r="C788" s="55"/>
      <c r="D788" s="56"/>
      <c r="E788" s="56"/>
      <c r="F788" s="56"/>
      <c r="G788" s="56"/>
      <c r="H788" s="56"/>
      <c r="I788" s="56"/>
    </row>
    <row r="789" spans="1:9" ht="12" customHeight="1">
      <c r="A789" s="78"/>
      <c r="B789" s="54"/>
      <c r="C789" s="55"/>
      <c r="D789" s="56"/>
      <c r="E789" s="56"/>
      <c r="F789" s="56"/>
      <c r="G789" s="56"/>
      <c r="H789" s="56"/>
      <c r="I789" s="56"/>
    </row>
    <row r="790" spans="1:9" ht="12" customHeight="1">
      <c r="A790" s="78"/>
      <c r="B790" s="54"/>
      <c r="C790" s="55"/>
      <c r="D790" s="56"/>
      <c r="E790" s="56"/>
      <c r="F790" s="56"/>
      <c r="G790" s="56"/>
      <c r="H790" s="56"/>
      <c r="I790" s="56"/>
    </row>
    <row r="791" spans="1:9" ht="12" customHeight="1">
      <c r="A791" s="78"/>
      <c r="B791" s="54"/>
      <c r="C791" s="55"/>
      <c r="D791" s="56"/>
      <c r="E791" s="56"/>
      <c r="F791" s="56"/>
      <c r="G791" s="56"/>
      <c r="H791" s="56"/>
      <c r="I791" s="56"/>
    </row>
    <row r="792" spans="1:9" ht="12" customHeight="1">
      <c r="A792" s="78"/>
      <c r="B792" s="54"/>
      <c r="C792" s="55"/>
      <c r="D792" s="56"/>
      <c r="E792" s="56"/>
      <c r="F792" s="56"/>
      <c r="G792" s="56"/>
      <c r="H792" s="56"/>
      <c r="I792" s="56"/>
    </row>
    <row r="793" spans="1:9" ht="12" customHeight="1">
      <c r="A793" s="78"/>
      <c r="B793" s="54"/>
      <c r="C793" s="55"/>
      <c r="D793" s="56"/>
      <c r="E793" s="56"/>
      <c r="F793" s="56"/>
      <c r="G793" s="56"/>
      <c r="H793" s="56"/>
      <c r="I793" s="56"/>
    </row>
    <row r="794" spans="1:9" ht="12" customHeight="1">
      <c r="A794" s="78"/>
      <c r="B794" s="54"/>
      <c r="C794" s="55"/>
      <c r="D794" s="56"/>
      <c r="E794" s="56"/>
      <c r="F794" s="56"/>
      <c r="G794" s="56"/>
      <c r="H794" s="56"/>
      <c r="I794" s="56"/>
    </row>
    <row r="795" spans="1:9" ht="12" customHeight="1">
      <c r="A795" s="78"/>
      <c r="B795" s="54"/>
      <c r="C795" s="55"/>
      <c r="D795" s="56"/>
      <c r="E795" s="56"/>
      <c r="F795" s="56"/>
      <c r="G795" s="56"/>
      <c r="H795" s="56"/>
      <c r="I795" s="56"/>
    </row>
    <row r="796" spans="1:9" ht="12" customHeight="1">
      <c r="A796" s="78"/>
      <c r="B796" s="54"/>
      <c r="C796" s="55"/>
      <c r="D796" s="56"/>
      <c r="E796" s="56"/>
      <c r="F796" s="56"/>
      <c r="G796" s="56"/>
      <c r="H796" s="56"/>
      <c r="I796" s="56"/>
    </row>
    <row r="797" spans="1:9" ht="12" customHeight="1">
      <c r="A797" s="78"/>
      <c r="B797" s="54"/>
      <c r="C797" s="55"/>
      <c r="D797" s="56"/>
      <c r="E797" s="56"/>
      <c r="F797" s="56"/>
      <c r="G797" s="56"/>
      <c r="H797" s="56"/>
      <c r="I797" s="56"/>
    </row>
    <row r="798" spans="1:9" ht="12" customHeight="1">
      <c r="A798" s="78"/>
      <c r="B798" s="54"/>
      <c r="C798" s="55"/>
      <c r="D798" s="56"/>
      <c r="E798" s="56"/>
      <c r="F798" s="56"/>
      <c r="G798" s="56"/>
      <c r="H798" s="56"/>
      <c r="I798" s="56"/>
    </row>
    <row r="799" spans="1:9" ht="12" customHeight="1">
      <c r="A799" s="78"/>
      <c r="B799" s="54"/>
      <c r="C799" s="55"/>
      <c r="D799" s="56"/>
      <c r="E799" s="56"/>
      <c r="F799" s="56"/>
      <c r="G799" s="56"/>
      <c r="H799" s="56"/>
      <c r="I799" s="56"/>
    </row>
    <row r="800" spans="1:9" ht="12" customHeight="1">
      <c r="A800" s="78"/>
      <c r="B800" s="54"/>
      <c r="C800" s="55"/>
      <c r="D800" s="56"/>
      <c r="E800" s="56"/>
      <c r="F800" s="56"/>
      <c r="G800" s="56"/>
      <c r="H800" s="56"/>
      <c r="I800" s="56"/>
    </row>
    <row r="801" spans="1:9" ht="12" customHeight="1">
      <c r="A801" s="78"/>
      <c r="B801" s="54"/>
      <c r="C801" s="55"/>
      <c r="D801" s="56"/>
      <c r="E801" s="56"/>
      <c r="F801" s="56"/>
      <c r="G801" s="56"/>
      <c r="H801" s="56"/>
      <c r="I801" s="56"/>
    </row>
    <row r="802" spans="1:9" ht="12" customHeight="1">
      <c r="A802" s="78"/>
      <c r="B802" s="54"/>
      <c r="C802" s="55"/>
      <c r="D802" s="56"/>
      <c r="E802" s="56"/>
      <c r="F802" s="56"/>
      <c r="G802" s="56"/>
      <c r="H802" s="56"/>
      <c r="I802" s="56"/>
    </row>
    <row r="803" spans="1:9" ht="12" customHeight="1">
      <c r="A803" s="78"/>
      <c r="B803" s="54"/>
      <c r="C803" s="55"/>
      <c r="D803" s="56"/>
      <c r="E803" s="56"/>
      <c r="F803" s="56"/>
      <c r="G803" s="56"/>
      <c r="H803" s="56"/>
      <c r="I803" s="56"/>
    </row>
    <row r="804" spans="1:9" ht="12" customHeight="1">
      <c r="A804" s="78"/>
      <c r="B804" s="54"/>
      <c r="C804" s="55"/>
      <c r="D804" s="56"/>
      <c r="E804" s="56"/>
      <c r="F804" s="56"/>
      <c r="G804" s="56"/>
      <c r="H804" s="56"/>
      <c r="I804" s="56"/>
    </row>
    <row r="805" spans="1:9" ht="12" customHeight="1">
      <c r="A805" s="78"/>
      <c r="B805" s="54"/>
      <c r="C805" s="55"/>
      <c r="D805" s="56"/>
      <c r="E805" s="56"/>
      <c r="F805" s="56"/>
      <c r="G805" s="56"/>
      <c r="H805" s="56"/>
      <c r="I805" s="56"/>
    </row>
    <row r="806" spans="1:9" ht="12" customHeight="1">
      <c r="A806" s="78"/>
      <c r="B806" s="54"/>
      <c r="C806" s="55"/>
      <c r="D806" s="56"/>
      <c r="E806" s="56"/>
      <c r="F806" s="56"/>
      <c r="G806" s="56"/>
      <c r="H806" s="56"/>
      <c r="I806" s="56"/>
    </row>
    <row r="807" spans="1:9" ht="12" customHeight="1">
      <c r="A807" s="78"/>
      <c r="B807" s="54"/>
      <c r="C807" s="55"/>
      <c r="D807" s="56"/>
      <c r="E807" s="56"/>
      <c r="F807" s="56"/>
      <c r="G807" s="56"/>
      <c r="H807" s="56"/>
      <c r="I807" s="56"/>
    </row>
    <row r="808" spans="1:9" ht="12" customHeight="1">
      <c r="A808" s="78"/>
      <c r="B808" s="54"/>
      <c r="C808" s="55"/>
      <c r="D808" s="56"/>
      <c r="E808" s="56"/>
      <c r="F808" s="56"/>
      <c r="G808" s="56"/>
      <c r="H808" s="56"/>
      <c r="I808" s="56"/>
    </row>
    <row r="809" spans="1:9" ht="12" customHeight="1">
      <c r="A809" s="78"/>
      <c r="B809" s="54"/>
      <c r="C809" s="55"/>
      <c r="D809" s="56"/>
      <c r="E809" s="56"/>
      <c r="F809" s="56"/>
      <c r="G809" s="56"/>
      <c r="H809" s="56"/>
      <c r="I809" s="56"/>
    </row>
    <row r="810" spans="1:9" ht="12" customHeight="1">
      <c r="A810" s="78"/>
      <c r="B810" s="54"/>
      <c r="C810" s="55"/>
      <c r="D810" s="56"/>
      <c r="E810" s="56"/>
      <c r="F810" s="56"/>
      <c r="G810" s="56"/>
      <c r="H810" s="56"/>
      <c r="I810" s="56"/>
    </row>
    <row r="811" spans="1:9" ht="12" customHeight="1">
      <c r="A811" s="78"/>
      <c r="B811" s="54"/>
      <c r="C811" s="55"/>
      <c r="D811" s="56"/>
      <c r="E811" s="56"/>
      <c r="F811" s="56"/>
      <c r="G811" s="56"/>
      <c r="H811" s="56"/>
      <c r="I811" s="56"/>
    </row>
    <row r="812" spans="1:9" ht="12" customHeight="1">
      <c r="A812" s="78"/>
      <c r="B812" s="54"/>
      <c r="C812" s="55"/>
      <c r="D812" s="56"/>
      <c r="E812" s="56"/>
      <c r="F812" s="56"/>
      <c r="G812" s="56"/>
      <c r="H812" s="56"/>
      <c r="I812" s="56"/>
    </row>
    <row r="813" spans="1:9" ht="12" customHeight="1">
      <c r="A813" s="78"/>
      <c r="B813" s="54"/>
      <c r="C813" s="55"/>
      <c r="D813" s="56"/>
      <c r="E813" s="56"/>
      <c r="F813" s="56"/>
      <c r="G813" s="56"/>
      <c r="H813" s="56"/>
      <c r="I813" s="56"/>
    </row>
    <row r="814" spans="1:9" ht="12" customHeight="1">
      <c r="A814" s="78"/>
      <c r="B814" s="54"/>
      <c r="C814" s="55"/>
      <c r="D814" s="56"/>
      <c r="E814" s="56"/>
      <c r="F814" s="56"/>
      <c r="G814" s="56"/>
      <c r="H814" s="56"/>
      <c r="I814" s="56"/>
    </row>
    <row r="815" spans="1:9" ht="12" customHeight="1">
      <c r="A815" s="78"/>
      <c r="B815" s="54"/>
      <c r="C815" s="55"/>
      <c r="D815" s="56"/>
      <c r="E815" s="56"/>
      <c r="F815" s="56"/>
      <c r="G815" s="56"/>
      <c r="H815" s="56"/>
      <c r="I815" s="56"/>
    </row>
    <row r="816" spans="1:9" ht="12" customHeight="1">
      <c r="A816" s="78"/>
      <c r="B816" s="54"/>
      <c r="C816" s="55"/>
      <c r="D816" s="56"/>
      <c r="E816" s="56"/>
      <c r="F816" s="56"/>
      <c r="G816" s="56"/>
      <c r="H816" s="56"/>
      <c r="I816" s="56"/>
    </row>
    <row r="817" spans="1:9" ht="12" customHeight="1">
      <c r="A817" s="78"/>
      <c r="B817" s="54"/>
      <c r="C817" s="55"/>
      <c r="D817" s="56"/>
      <c r="E817" s="56"/>
      <c r="F817" s="56"/>
      <c r="G817" s="56"/>
      <c r="H817" s="56"/>
      <c r="I817" s="56"/>
    </row>
    <row r="818" spans="1:9" ht="12" customHeight="1">
      <c r="A818" s="78"/>
      <c r="B818" s="54"/>
      <c r="C818" s="55"/>
      <c r="D818" s="56"/>
      <c r="E818" s="56"/>
      <c r="F818" s="56"/>
      <c r="G818" s="56"/>
      <c r="H818" s="56"/>
      <c r="I818" s="56"/>
    </row>
    <row r="819" spans="1:9" ht="12" customHeight="1">
      <c r="A819" s="78"/>
      <c r="B819" s="54"/>
      <c r="C819" s="55"/>
      <c r="D819" s="56"/>
      <c r="E819" s="56"/>
      <c r="F819" s="56"/>
      <c r="G819" s="56"/>
      <c r="H819" s="56"/>
      <c r="I819" s="56"/>
    </row>
    <row r="820" spans="1:9" ht="12" customHeight="1">
      <c r="A820" s="78"/>
      <c r="B820" s="54"/>
      <c r="C820" s="55"/>
      <c r="D820" s="56"/>
      <c r="E820" s="56"/>
      <c r="F820" s="56"/>
      <c r="G820" s="56"/>
      <c r="H820" s="56"/>
      <c r="I820" s="56"/>
    </row>
    <row r="821" spans="1:9" ht="12" customHeight="1">
      <c r="A821" s="78"/>
      <c r="B821" s="54"/>
      <c r="C821" s="55"/>
      <c r="D821" s="56"/>
      <c r="E821" s="56"/>
      <c r="F821" s="56"/>
      <c r="G821" s="56"/>
      <c r="H821" s="56"/>
      <c r="I821" s="56"/>
    </row>
    <row r="822" spans="1:9" ht="12" customHeight="1">
      <c r="A822" s="78"/>
      <c r="B822" s="54"/>
      <c r="C822" s="55"/>
      <c r="D822" s="56"/>
      <c r="E822" s="56"/>
      <c r="F822" s="56"/>
      <c r="G822" s="56"/>
      <c r="H822" s="56"/>
      <c r="I822" s="56"/>
    </row>
    <row r="823" spans="1:9" ht="12" customHeight="1">
      <c r="A823" s="78"/>
      <c r="B823" s="54"/>
      <c r="C823" s="55"/>
      <c r="D823" s="56"/>
      <c r="E823" s="56"/>
      <c r="F823" s="56"/>
      <c r="G823" s="56"/>
      <c r="H823" s="56"/>
      <c r="I823" s="56"/>
    </row>
    <row r="824" spans="1:9" ht="12" customHeight="1">
      <c r="A824" s="78"/>
      <c r="B824" s="54"/>
      <c r="C824" s="55"/>
      <c r="D824" s="56"/>
      <c r="E824" s="56"/>
      <c r="F824" s="56"/>
      <c r="G824" s="56"/>
      <c r="H824" s="56"/>
      <c r="I824" s="56"/>
    </row>
    <row r="825" spans="1:9" ht="12" customHeight="1">
      <c r="A825" s="78"/>
      <c r="B825" s="54"/>
      <c r="C825" s="55"/>
      <c r="D825" s="56"/>
      <c r="E825" s="56"/>
      <c r="F825" s="56"/>
      <c r="G825" s="56"/>
      <c r="H825" s="56"/>
      <c r="I825" s="56"/>
    </row>
    <row r="826" spans="1:9" ht="12" customHeight="1">
      <c r="A826" s="78"/>
      <c r="B826" s="54"/>
      <c r="C826" s="55"/>
      <c r="D826" s="56"/>
      <c r="E826" s="56"/>
      <c r="F826" s="56"/>
      <c r="G826" s="56"/>
      <c r="H826" s="56"/>
      <c r="I826" s="56"/>
    </row>
    <row r="827" spans="1:9" ht="12" customHeight="1">
      <c r="A827" s="78"/>
      <c r="B827" s="54"/>
      <c r="C827" s="55"/>
      <c r="D827" s="56"/>
      <c r="E827" s="56"/>
      <c r="F827" s="56"/>
      <c r="G827" s="56"/>
      <c r="H827" s="56"/>
      <c r="I827" s="56"/>
    </row>
    <row r="828" spans="1:9" ht="12" customHeight="1">
      <c r="A828" s="78"/>
      <c r="B828" s="54"/>
      <c r="C828" s="55"/>
      <c r="D828" s="56"/>
      <c r="E828" s="56"/>
      <c r="F828" s="56"/>
      <c r="G828" s="56"/>
      <c r="H828" s="56"/>
      <c r="I828" s="56"/>
    </row>
    <row r="829" spans="1:9" ht="12" customHeight="1">
      <c r="A829" s="78"/>
      <c r="B829" s="54"/>
      <c r="C829" s="55"/>
      <c r="D829" s="56"/>
      <c r="E829" s="56"/>
      <c r="F829" s="56"/>
      <c r="G829" s="56"/>
      <c r="H829" s="56"/>
      <c r="I829" s="56"/>
    </row>
    <row r="830" spans="1:9" ht="12" customHeight="1">
      <c r="A830" s="78"/>
      <c r="B830" s="54"/>
      <c r="C830" s="55"/>
      <c r="D830" s="56"/>
      <c r="E830" s="56"/>
      <c r="F830" s="56"/>
      <c r="G830" s="56"/>
      <c r="H830" s="56"/>
      <c r="I830" s="56"/>
    </row>
    <row r="831" spans="1:9" ht="12" customHeight="1">
      <c r="A831" s="78"/>
      <c r="B831" s="54"/>
      <c r="C831" s="55"/>
      <c r="D831" s="56"/>
      <c r="E831" s="56"/>
      <c r="F831" s="56"/>
      <c r="G831" s="56"/>
      <c r="H831" s="56"/>
      <c r="I831" s="56"/>
    </row>
    <row r="832" spans="1:9" ht="12" customHeight="1">
      <c r="A832" s="78"/>
      <c r="B832" s="54"/>
      <c r="C832" s="55"/>
      <c r="D832" s="56"/>
      <c r="E832" s="56"/>
      <c r="F832" s="56"/>
      <c r="G832" s="56"/>
      <c r="H832" s="56"/>
      <c r="I832" s="56"/>
    </row>
    <row r="833" spans="1:9" ht="12" customHeight="1">
      <c r="A833" s="78"/>
      <c r="B833" s="54"/>
      <c r="C833" s="55"/>
      <c r="D833" s="56"/>
      <c r="E833" s="56"/>
      <c r="F833" s="56"/>
      <c r="G833" s="56"/>
      <c r="H833" s="56"/>
      <c r="I833" s="56"/>
    </row>
    <row r="834" spans="1:9" ht="12" customHeight="1">
      <c r="A834" s="78"/>
      <c r="B834" s="54"/>
      <c r="C834" s="55"/>
      <c r="D834" s="56"/>
      <c r="E834" s="56"/>
      <c r="F834" s="56"/>
      <c r="G834" s="56"/>
      <c r="H834" s="56"/>
      <c r="I834" s="56"/>
    </row>
    <row r="835" spans="1:9" ht="12" customHeight="1">
      <c r="A835" s="78"/>
      <c r="B835" s="54"/>
      <c r="C835" s="55"/>
      <c r="D835" s="56"/>
      <c r="E835" s="56"/>
      <c r="F835" s="56"/>
      <c r="G835" s="56"/>
      <c r="H835" s="56"/>
      <c r="I835" s="56"/>
    </row>
    <row r="836" spans="1:9" ht="12" customHeight="1">
      <c r="A836" s="78"/>
      <c r="B836" s="54"/>
      <c r="C836" s="55"/>
      <c r="D836" s="56"/>
      <c r="E836" s="56"/>
      <c r="F836" s="56"/>
      <c r="G836" s="56"/>
      <c r="H836" s="56"/>
      <c r="I836" s="56"/>
    </row>
    <row r="837" spans="1:9" ht="12" customHeight="1">
      <c r="A837" s="78"/>
      <c r="B837" s="54"/>
      <c r="C837" s="55"/>
      <c r="D837" s="56"/>
      <c r="E837" s="56"/>
      <c r="F837" s="56"/>
      <c r="G837" s="56"/>
      <c r="H837" s="56"/>
      <c r="I837" s="56"/>
    </row>
    <row r="838" spans="1:9" ht="12" customHeight="1">
      <c r="A838" s="78"/>
      <c r="B838" s="54"/>
      <c r="C838" s="55"/>
      <c r="D838" s="56"/>
      <c r="E838" s="56"/>
      <c r="F838" s="56"/>
      <c r="G838" s="56"/>
      <c r="H838" s="56"/>
      <c r="I838" s="56"/>
    </row>
    <row r="839" spans="1:9" ht="12" customHeight="1">
      <c r="A839" s="78"/>
      <c r="B839" s="54"/>
      <c r="C839" s="55"/>
      <c r="D839" s="56"/>
      <c r="E839" s="56"/>
      <c r="F839" s="56"/>
      <c r="G839" s="56"/>
      <c r="H839" s="56"/>
      <c r="I839" s="56"/>
    </row>
    <row r="840" spans="1:9" ht="12" customHeight="1">
      <c r="A840" s="78"/>
      <c r="B840" s="54"/>
      <c r="C840" s="55"/>
      <c r="D840" s="56"/>
      <c r="E840" s="56"/>
      <c r="F840" s="56"/>
      <c r="G840" s="56"/>
      <c r="H840" s="56"/>
      <c r="I840" s="56"/>
    </row>
    <row r="841" spans="1:9" ht="12" customHeight="1">
      <c r="A841" s="78"/>
      <c r="B841" s="54"/>
      <c r="C841" s="55"/>
      <c r="D841" s="56"/>
      <c r="E841" s="56"/>
      <c r="F841" s="56"/>
      <c r="G841" s="56"/>
      <c r="H841" s="56"/>
      <c r="I841" s="56"/>
    </row>
    <row r="842" spans="1:9" ht="12" customHeight="1">
      <c r="A842" s="78"/>
      <c r="B842" s="54"/>
      <c r="C842" s="55"/>
      <c r="D842" s="56"/>
      <c r="E842" s="56"/>
      <c r="F842" s="56"/>
      <c r="G842" s="56"/>
      <c r="H842" s="56"/>
      <c r="I842" s="56"/>
    </row>
    <row r="843" spans="1:9" ht="12" customHeight="1">
      <c r="A843" s="78"/>
      <c r="B843" s="54"/>
      <c r="C843" s="55"/>
      <c r="D843" s="56"/>
      <c r="E843" s="56"/>
      <c r="F843" s="56"/>
      <c r="G843" s="56"/>
      <c r="H843" s="56"/>
      <c r="I843" s="56"/>
    </row>
    <row r="844" spans="1:9" ht="12" customHeight="1">
      <c r="A844" s="78"/>
      <c r="B844" s="54"/>
      <c r="C844" s="55"/>
      <c r="D844" s="56"/>
      <c r="E844" s="56"/>
      <c r="F844" s="56"/>
      <c r="G844" s="56"/>
      <c r="H844" s="56"/>
      <c r="I844" s="56"/>
    </row>
    <row r="845" spans="1:9" ht="12" customHeight="1">
      <c r="A845" s="78"/>
      <c r="B845" s="54"/>
      <c r="C845" s="55"/>
      <c r="D845" s="56"/>
      <c r="E845" s="56"/>
      <c r="F845" s="56"/>
      <c r="G845" s="56"/>
      <c r="H845" s="56"/>
      <c r="I845" s="56"/>
    </row>
    <row r="846" spans="1:9" ht="12" customHeight="1">
      <c r="A846" s="78"/>
      <c r="B846" s="54"/>
      <c r="C846" s="55"/>
      <c r="D846" s="56"/>
      <c r="E846" s="56"/>
      <c r="F846" s="56"/>
      <c r="G846" s="56"/>
      <c r="H846" s="56"/>
      <c r="I846" s="56"/>
    </row>
    <row r="847" spans="1:9" ht="12" customHeight="1">
      <c r="A847" s="78"/>
      <c r="B847" s="54"/>
      <c r="C847" s="55"/>
      <c r="D847" s="56"/>
      <c r="E847" s="56"/>
      <c r="F847" s="56"/>
      <c r="G847" s="56"/>
      <c r="H847" s="56"/>
      <c r="I847" s="56"/>
    </row>
    <row r="848" spans="1:9" ht="12" customHeight="1">
      <c r="A848" s="78"/>
      <c r="B848" s="54"/>
      <c r="C848" s="55"/>
      <c r="D848" s="56"/>
      <c r="E848" s="56"/>
      <c r="F848" s="56"/>
      <c r="G848" s="56"/>
      <c r="H848" s="56"/>
      <c r="I848" s="56"/>
    </row>
    <row r="849" spans="1:9" ht="12" customHeight="1">
      <c r="A849" s="78"/>
      <c r="B849" s="54"/>
      <c r="C849" s="55"/>
      <c r="D849" s="56"/>
      <c r="E849" s="56"/>
      <c r="F849" s="56"/>
      <c r="G849" s="56"/>
      <c r="H849" s="56"/>
      <c r="I849" s="56"/>
    </row>
    <row r="850" spans="1:9" ht="12" customHeight="1">
      <c r="A850" s="78"/>
      <c r="B850" s="54"/>
      <c r="C850" s="55"/>
      <c r="D850" s="56"/>
      <c r="E850" s="56"/>
      <c r="F850" s="56"/>
      <c r="G850" s="56"/>
      <c r="H850" s="56"/>
      <c r="I850" s="56"/>
    </row>
    <row r="851" spans="1:9" ht="12" customHeight="1">
      <c r="A851" s="78"/>
      <c r="B851" s="54"/>
      <c r="C851" s="55"/>
      <c r="D851" s="56"/>
      <c r="E851" s="56"/>
      <c r="F851" s="56"/>
      <c r="G851" s="56"/>
      <c r="H851" s="56"/>
      <c r="I851" s="56"/>
    </row>
    <row r="852" spans="1:9" ht="12" customHeight="1">
      <c r="A852" s="78"/>
      <c r="B852" s="54"/>
      <c r="C852" s="55"/>
      <c r="D852" s="56"/>
      <c r="E852" s="56"/>
      <c r="F852" s="56"/>
      <c r="G852" s="56"/>
      <c r="H852" s="56"/>
      <c r="I852" s="56"/>
    </row>
    <row r="853" spans="1:9" ht="12" customHeight="1">
      <c r="A853" s="78"/>
      <c r="B853" s="54"/>
      <c r="C853" s="55"/>
      <c r="D853" s="56"/>
      <c r="E853" s="56"/>
      <c r="F853" s="56"/>
      <c r="G853" s="56"/>
      <c r="H853" s="56"/>
      <c r="I853" s="56"/>
    </row>
    <row r="854" spans="1:9" ht="12" customHeight="1">
      <c r="A854" s="78"/>
      <c r="B854" s="54"/>
      <c r="C854" s="55"/>
      <c r="D854" s="56"/>
      <c r="E854" s="56"/>
      <c r="F854" s="56"/>
      <c r="G854" s="56"/>
      <c r="H854" s="56"/>
      <c r="I854" s="56"/>
    </row>
    <row r="855" spans="1:9" ht="12" customHeight="1">
      <c r="A855" s="78"/>
      <c r="B855" s="54"/>
      <c r="C855" s="55"/>
      <c r="D855" s="56"/>
      <c r="E855" s="56"/>
      <c r="F855" s="56"/>
      <c r="G855" s="56"/>
      <c r="H855" s="56"/>
      <c r="I855" s="56"/>
    </row>
    <row r="856" spans="1:9" ht="12" customHeight="1">
      <c r="A856" s="78"/>
      <c r="B856" s="54"/>
      <c r="C856" s="55"/>
      <c r="D856" s="56"/>
      <c r="E856" s="56"/>
      <c r="F856" s="56"/>
      <c r="G856" s="56"/>
      <c r="H856" s="56"/>
      <c r="I856" s="56"/>
    </row>
    <row r="857" spans="1:9" ht="12" customHeight="1">
      <c r="A857" s="78"/>
      <c r="B857" s="54"/>
      <c r="C857" s="55"/>
      <c r="D857" s="56"/>
      <c r="E857" s="56"/>
      <c r="F857" s="56"/>
      <c r="G857" s="56"/>
      <c r="H857" s="56"/>
      <c r="I857" s="56"/>
    </row>
    <row r="858" spans="1:9" ht="12" customHeight="1">
      <c r="A858" s="78"/>
      <c r="B858" s="54"/>
      <c r="C858" s="55"/>
      <c r="D858" s="56"/>
      <c r="E858" s="56"/>
      <c r="F858" s="56"/>
      <c r="G858" s="56"/>
      <c r="H858" s="56"/>
      <c r="I858" s="56"/>
    </row>
    <row r="859" spans="1:9" ht="12" customHeight="1">
      <c r="A859" s="78"/>
      <c r="B859" s="54"/>
      <c r="C859" s="55"/>
      <c r="D859" s="56"/>
      <c r="E859" s="56"/>
      <c r="F859" s="56"/>
      <c r="G859" s="56"/>
      <c r="H859" s="56"/>
      <c r="I859" s="56"/>
    </row>
    <row r="860" spans="1:9" ht="12" customHeight="1">
      <c r="A860" s="78"/>
      <c r="B860" s="54"/>
      <c r="C860" s="55"/>
      <c r="D860" s="56"/>
      <c r="E860" s="56"/>
      <c r="F860" s="56"/>
      <c r="G860" s="56"/>
      <c r="H860" s="56"/>
      <c r="I860" s="56"/>
    </row>
    <row r="861" spans="1:9" ht="12" customHeight="1">
      <c r="A861" s="78"/>
      <c r="B861" s="54"/>
      <c r="C861" s="55"/>
      <c r="D861" s="56"/>
      <c r="E861" s="56"/>
      <c r="F861" s="56"/>
      <c r="G861" s="56"/>
      <c r="H861" s="56"/>
      <c r="I861" s="56"/>
    </row>
    <row r="862" spans="1:9" ht="12" customHeight="1">
      <c r="A862" s="78"/>
      <c r="B862" s="54"/>
      <c r="C862" s="55"/>
      <c r="D862" s="56"/>
      <c r="E862" s="56"/>
      <c r="F862" s="56"/>
      <c r="G862" s="56"/>
      <c r="H862" s="56"/>
      <c r="I862" s="56"/>
    </row>
    <row r="863" spans="1:9" ht="12" customHeight="1">
      <c r="A863" s="78"/>
      <c r="B863" s="54"/>
      <c r="C863" s="55"/>
      <c r="D863" s="56"/>
      <c r="E863" s="56"/>
      <c r="F863" s="56"/>
      <c r="G863" s="56"/>
      <c r="H863" s="56"/>
      <c r="I863" s="56"/>
    </row>
    <row r="864" spans="1:9" ht="12" customHeight="1">
      <c r="A864" s="78"/>
      <c r="B864" s="54"/>
      <c r="C864" s="55"/>
      <c r="D864" s="56"/>
      <c r="E864" s="56"/>
      <c r="F864" s="56"/>
      <c r="G864" s="56"/>
      <c r="H864" s="56"/>
      <c r="I864" s="56"/>
    </row>
    <row r="865" spans="1:9" ht="12" customHeight="1">
      <c r="A865" s="78"/>
      <c r="B865" s="54"/>
      <c r="C865" s="55"/>
      <c r="D865" s="56"/>
      <c r="E865" s="56"/>
      <c r="F865" s="56"/>
      <c r="G865" s="56"/>
      <c r="H865" s="56"/>
      <c r="I865" s="56"/>
    </row>
    <row r="866" spans="1:9" ht="12" customHeight="1">
      <c r="A866" s="78"/>
      <c r="B866" s="54"/>
      <c r="C866" s="55"/>
      <c r="D866" s="56"/>
      <c r="E866" s="56"/>
      <c r="F866" s="56"/>
      <c r="G866" s="56"/>
      <c r="H866" s="56"/>
      <c r="I866" s="56"/>
    </row>
    <row r="867" spans="1:9" ht="12" customHeight="1">
      <c r="A867" s="78"/>
      <c r="B867" s="54"/>
      <c r="C867" s="55"/>
      <c r="D867" s="56"/>
      <c r="E867" s="56"/>
      <c r="F867" s="56"/>
      <c r="G867" s="56"/>
      <c r="H867" s="56"/>
      <c r="I867" s="56"/>
    </row>
    <row r="868" spans="1:9" ht="12" customHeight="1">
      <c r="A868" s="78"/>
      <c r="B868" s="54"/>
      <c r="C868" s="55"/>
      <c r="D868" s="56"/>
      <c r="E868" s="56"/>
      <c r="F868" s="56"/>
      <c r="G868" s="56"/>
      <c r="H868" s="56"/>
      <c r="I868" s="56"/>
    </row>
    <row r="869" spans="1:9" ht="12" customHeight="1">
      <c r="A869" s="78"/>
      <c r="B869" s="54"/>
      <c r="C869" s="55"/>
      <c r="D869" s="56"/>
      <c r="E869" s="56"/>
      <c r="F869" s="56"/>
      <c r="G869" s="56"/>
      <c r="H869" s="56"/>
      <c r="I869" s="56"/>
    </row>
    <row r="870" spans="1:9" ht="12" customHeight="1">
      <c r="A870" s="78"/>
      <c r="B870" s="54"/>
      <c r="C870" s="55"/>
      <c r="D870" s="56"/>
      <c r="E870" s="56"/>
      <c r="F870" s="56"/>
      <c r="G870" s="56"/>
      <c r="H870" s="56"/>
      <c r="I870" s="56"/>
    </row>
    <row r="871" spans="1:9" ht="12" customHeight="1">
      <c r="A871" s="78"/>
      <c r="B871" s="54"/>
      <c r="C871" s="55"/>
      <c r="D871" s="56"/>
      <c r="E871" s="56"/>
      <c r="F871" s="56"/>
      <c r="G871" s="56"/>
      <c r="H871" s="56"/>
      <c r="I871" s="56"/>
    </row>
    <row r="872" spans="1:9" ht="12" customHeight="1">
      <c r="A872" s="78"/>
      <c r="B872" s="54"/>
      <c r="C872" s="55"/>
      <c r="D872" s="56"/>
      <c r="E872" s="56"/>
      <c r="F872" s="56"/>
      <c r="G872" s="56"/>
      <c r="H872" s="56"/>
      <c r="I872" s="56"/>
    </row>
    <row r="873" spans="1:9" ht="12" customHeight="1">
      <c r="A873" s="78"/>
      <c r="B873" s="54"/>
      <c r="C873" s="55"/>
      <c r="D873" s="56"/>
      <c r="E873" s="56"/>
      <c r="F873" s="56"/>
      <c r="G873" s="56"/>
      <c r="H873" s="56"/>
      <c r="I873" s="56"/>
    </row>
    <row r="874" spans="1:9" ht="12" customHeight="1">
      <c r="A874" s="78"/>
      <c r="B874" s="54"/>
      <c r="C874" s="55"/>
      <c r="D874" s="56"/>
      <c r="E874" s="56"/>
      <c r="F874" s="56"/>
      <c r="G874" s="56"/>
      <c r="H874" s="56"/>
      <c r="I874" s="56"/>
    </row>
    <row r="875" spans="1:9" ht="12" customHeight="1">
      <c r="A875" s="78"/>
      <c r="B875" s="54"/>
      <c r="C875" s="55"/>
      <c r="D875" s="56"/>
      <c r="E875" s="56"/>
      <c r="F875" s="56"/>
      <c r="G875" s="56"/>
      <c r="H875" s="56"/>
      <c r="I875" s="56"/>
    </row>
    <row r="876" spans="1:9" ht="12" customHeight="1">
      <c r="A876" s="78"/>
      <c r="B876" s="54"/>
      <c r="C876" s="55"/>
      <c r="D876" s="56"/>
      <c r="E876" s="56"/>
      <c r="F876" s="56"/>
      <c r="G876" s="56"/>
      <c r="H876" s="56"/>
      <c r="I876" s="56"/>
    </row>
    <row r="877" spans="1:9" ht="12" customHeight="1">
      <c r="A877" s="78"/>
      <c r="B877" s="54"/>
      <c r="C877" s="55"/>
      <c r="D877" s="56"/>
      <c r="E877" s="56"/>
      <c r="F877" s="56"/>
      <c r="G877" s="56"/>
      <c r="H877" s="56"/>
      <c r="I877" s="56"/>
    </row>
    <row r="878" spans="1:9" ht="12" customHeight="1">
      <c r="A878" s="78"/>
      <c r="B878" s="54"/>
      <c r="C878" s="55"/>
      <c r="D878" s="56"/>
      <c r="E878" s="56"/>
      <c r="F878" s="56"/>
      <c r="G878" s="56"/>
      <c r="H878" s="56"/>
      <c r="I878" s="56"/>
    </row>
    <row r="879" spans="1:9" ht="12" customHeight="1">
      <c r="A879" s="78"/>
      <c r="B879" s="54"/>
      <c r="C879" s="55"/>
      <c r="D879" s="56"/>
      <c r="E879" s="56"/>
      <c r="F879" s="56"/>
      <c r="G879" s="56"/>
      <c r="H879" s="56"/>
      <c r="I879" s="56"/>
    </row>
    <row r="880" spans="1:9" ht="12" customHeight="1">
      <c r="A880" s="78"/>
      <c r="B880" s="54"/>
      <c r="C880" s="55"/>
      <c r="D880" s="56"/>
      <c r="E880" s="56"/>
      <c r="F880" s="56"/>
      <c r="G880" s="56"/>
      <c r="H880" s="56"/>
      <c r="I880" s="56"/>
    </row>
    <row r="881" spans="1:9" ht="12" customHeight="1">
      <c r="A881" s="78"/>
      <c r="B881" s="54"/>
      <c r="C881" s="55"/>
      <c r="D881" s="56"/>
      <c r="E881" s="56"/>
      <c r="F881" s="56"/>
      <c r="G881" s="56"/>
      <c r="H881" s="56"/>
      <c r="I881" s="56"/>
    </row>
    <row r="882" spans="1:9" ht="12" customHeight="1">
      <c r="A882" s="78"/>
      <c r="B882" s="54"/>
      <c r="C882" s="55"/>
      <c r="D882" s="56"/>
      <c r="E882" s="56"/>
      <c r="F882" s="56"/>
      <c r="G882" s="56"/>
      <c r="H882" s="56"/>
      <c r="I882" s="56"/>
    </row>
    <row r="883" spans="1:9" ht="12" customHeight="1">
      <c r="A883" s="78"/>
      <c r="B883" s="54"/>
      <c r="C883" s="55"/>
      <c r="D883" s="56"/>
      <c r="E883" s="56"/>
      <c r="F883" s="56"/>
      <c r="G883" s="56"/>
      <c r="H883" s="56"/>
      <c r="I883" s="56"/>
    </row>
    <row r="884" spans="1:9" ht="12" customHeight="1">
      <c r="A884" s="78"/>
      <c r="B884" s="54"/>
      <c r="C884" s="55"/>
      <c r="D884" s="56"/>
      <c r="E884" s="56"/>
      <c r="F884" s="56"/>
      <c r="G884" s="56"/>
      <c r="H884" s="56"/>
      <c r="I884" s="56"/>
    </row>
    <row r="885" spans="1:9" ht="12" customHeight="1">
      <c r="A885" s="78"/>
      <c r="B885" s="54"/>
      <c r="C885" s="55"/>
      <c r="D885" s="56"/>
      <c r="E885" s="56"/>
      <c r="F885" s="56"/>
      <c r="G885" s="56"/>
      <c r="H885" s="56"/>
      <c r="I885" s="56"/>
    </row>
    <row r="886" spans="1:9" ht="12" customHeight="1">
      <c r="A886" s="78"/>
      <c r="B886" s="54"/>
      <c r="C886" s="55"/>
      <c r="D886" s="56"/>
      <c r="E886" s="56"/>
      <c r="F886" s="56"/>
      <c r="G886" s="56"/>
      <c r="H886" s="56"/>
      <c r="I886" s="56"/>
    </row>
    <row r="887" spans="1:9" ht="12" customHeight="1">
      <c r="A887" s="78"/>
      <c r="B887" s="54"/>
      <c r="C887" s="55"/>
      <c r="D887" s="56"/>
      <c r="E887" s="56"/>
      <c r="F887" s="56"/>
      <c r="G887" s="56"/>
      <c r="H887" s="56"/>
      <c r="I887" s="56"/>
    </row>
    <row r="888" spans="1:9" ht="12" customHeight="1">
      <c r="A888" s="78"/>
      <c r="B888" s="54"/>
      <c r="C888" s="55"/>
      <c r="D888" s="56"/>
      <c r="E888" s="56"/>
      <c r="F888" s="56"/>
      <c r="G888" s="56"/>
      <c r="H888" s="56"/>
      <c r="I888" s="56"/>
    </row>
    <row r="889" spans="1:9" ht="12" customHeight="1">
      <c r="A889" s="78"/>
      <c r="B889" s="54"/>
      <c r="C889" s="55"/>
      <c r="D889" s="56"/>
      <c r="E889" s="56"/>
      <c r="F889" s="56"/>
      <c r="G889" s="56"/>
      <c r="H889" s="56"/>
      <c r="I889" s="56"/>
    </row>
    <row r="890" spans="1:9" ht="12" customHeight="1">
      <c r="A890" s="78"/>
      <c r="B890" s="54"/>
      <c r="C890" s="55"/>
      <c r="D890" s="56"/>
      <c r="E890" s="56"/>
      <c r="F890" s="56"/>
      <c r="G890" s="56"/>
      <c r="H890" s="56"/>
      <c r="I890" s="56"/>
    </row>
    <row r="891" spans="1:9" ht="12" customHeight="1">
      <c r="A891" s="78"/>
      <c r="B891" s="54"/>
      <c r="C891" s="55"/>
      <c r="D891" s="56"/>
      <c r="E891" s="56"/>
      <c r="F891" s="56"/>
      <c r="G891" s="56"/>
      <c r="H891" s="56"/>
      <c r="I891" s="56"/>
    </row>
    <row r="892" spans="1:9" ht="12" customHeight="1">
      <c r="A892" s="78"/>
      <c r="B892" s="54"/>
      <c r="C892" s="55"/>
      <c r="D892" s="56"/>
      <c r="E892" s="56"/>
      <c r="F892" s="56"/>
      <c r="G892" s="56"/>
      <c r="H892" s="56"/>
      <c r="I892" s="56"/>
    </row>
    <row r="893" spans="1:9" ht="12" customHeight="1">
      <c r="A893" s="78"/>
      <c r="B893" s="54"/>
      <c r="C893" s="55"/>
      <c r="D893" s="56"/>
      <c r="E893" s="56"/>
      <c r="F893" s="56"/>
      <c r="G893" s="56"/>
      <c r="H893" s="56"/>
      <c r="I893" s="56"/>
    </row>
    <row r="894" spans="1:9" ht="12" customHeight="1">
      <c r="A894" s="78"/>
      <c r="B894" s="54"/>
      <c r="C894" s="55"/>
      <c r="D894" s="56"/>
      <c r="E894" s="56"/>
      <c r="F894" s="56"/>
      <c r="G894" s="56"/>
      <c r="H894" s="56"/>
      <c r="I894" s="56"/>
    </row>
    <row r="895" spans="1:9" ht="12" customHeight="1">
      <c r="A895" s="78"/>
      <c r="B895" s="54"/>
      <c r="C895" s="55"/>
      <c r="D895" s="56"/>
      <c r="E895" s="56"/>
      <c r="F895" s="56"/>
      <c r="G895" s="56"/>
      <c r="H895" s="56"/>
      <c r="I895" s="56"/>
    </row>
    <row r="896" spans="1:9" ht="12" customHeight="1">
      <c r="A896" s="78"/>
      <c r="B896" s="54"/>
      <c r="C896" s="55"/>
      <c r="D896" s="56"/>
      <c r="E896" s="56"/>
      <c r="F896" s="56"/>
      <c r="G896" s="56"/>
      <c r="H896" s="56"/>
      <c r="I896" s="56"/>
    </row>
    <row r="897" spans="1:9" ht="12" customHeight="1">
      <c r="A897" s="78"/>
      <c r="B897" s="54"/>
      <c r="C897" s="55"/>
      <c r="D897" s="56"/>
      <c r="E897" s="56"/>
      <c r="F897" s="56"/>
      <c r="G897" s="56"/>
      <c r="H897" s="56"/>
      <c r="I897" s="56"/>
    </row>
    <row r="898" spans="1:9" ht="12" customHeight="1">
      <c r="A898" s="78"/>
      <c r="B898" s="54"/>
      <c r="C898" s="55"/>
      <c r="D898" s="56"/>
      <c r="E898" s="56"/>
      <c r="F898" s="56"/>
      <c r="G898" s="56"/>
      <c r="H898" s="56"/>
      <c r="I898" s="56"/>
    </row>
    <row r="899" spans="1:9" ht="12" customHeight="1">
      <c r="A899" s="78"/>
      <c r="B899" s="54"/>
      <c r="C899" s="55"/>
      <c r="D899" s="56"/>
      <c r="E899" s="56"/>
      <c r="F899" s="56"/>
      <c r="G899" s="56"/>
      <c r="H899" s="56"/>
      <c r="I899" s="56"/>
    </row>
    <row r="900" spans="1:9" ht="12" customHeight="1">
      <c r="A900" s="78"/>
      <c r="B900" s="54"/>
      <c r="C900" s="55"/>
      <c r="D900" s="56"/>
      <c r="E900" s="56"/>
      <c r="F900" s="56"/>
      <c r="G900" s="56"/>
      <c r="H900" s="56"/>
      <c r="I900" s="56"/>
    </row>
    <row r="901" spans="1:9" ht="12" customHeight="1">
      <c r="A901" s="78"/>
      <c r="B901" s="54"/>
      <c r="C901" s="55"/>
      <c r="D901" s="56"/>
      <c r="E901" s="56"/>
      <c r="F901" s="56"/>
      <c r="G901" s="56"/>
      <c r="H901" s="56"/>
      <c r="I901" s="56"/>
    </row>
    <row r="902" spans="1:9" ht="12" customHeight="1">
      <c r="A902" s="78"/>
      <c r="B902" s="54"/>
      <c r="C902" s="55"/>
      <c r="D902" s="56"/>
      <c r="E902" s="56"/>
      <c r="F902" s="56"/>
      <c r="G902" s="56"/>
      <c r="H902" s="56"/>
      <c r="I902" s="56"/>
    </row>
    <row r="903" spans="1:9" ht="12" customHeight="1">
      <c r="A903" s="78"/>
      <c r="B903" s="54"/>
      <c r="C903" s="55"/>
      <c r="D903" s="56"/>
      <c r="E903" s="56"/>
      <c r="F903" s="56"/>
      <c r="G903" s="56"/>
      <c r="H903" s="56"/>
      <c r="I903" s="56"/>
    </row>
    <row r="904" spans="1:9" ht="12" customHeight="1">
      <c r="A904" s="78"/>
      <c r="B904" s="54"/>
      <c r="C904" s="55"/>
      <c r="D904" s="56"/>
      <c r="E904" s="56"/>
      <c r="F904" s="56"/>
      <c r="G904" s="56"/>
      <c r="H904" s="56"/>
      <c r="I904" s="56"/>
    </row>
    <row r="905" spans="1:9" ht="12" customHeight="1">
      <c r="A905" s="78"/>
      <c r="B905" s="54"/>
      <c r="C905" s="55"/>
      <c r="D905" s="56"/>
      <c r="E905" s="56"/>
      <c r="F905" s="56"/>
      <c r="G905" s="56"/>
      <c r="H905" s="56"/>
      <c r="I905" s="56"/>
    </row>
    <row r="906" spans="1:9" ht="12" customHeight="1">
      <c r="A906" s="78"/>
      <c r="B906" s="54"/>
      <c r="C906" s="55"/>
      <c r="D906" s="56"/>
      <c r="E906" s="56"/>
      <c r="F906" s="56"/>
      <c r="G906" s="56"/>
      <c r="H906" s="56"/>
      <c r="I906" s="56"/>
    </row>
    <row r="907" spans="1:9" ht="12" customHeight="1">
      <c r="A907" s="78"/>
      <c r="B907" s="54"/>
      <c r="C907" s="55"/>
      <c r="D907" s="56"/>
      <c r="E907" s="56"/>
      <c r="F907" s="56"/>
      <c r="G907" s="56"/>
      <c r="H907" s="56"/>
      <c r="I907" s="56"/>
    </row>
    <row r="908" spans="1:9" ht="12" customHeight="1">
      <c r="A908" s="78"/>
      <c r="B908" s="54"/>
      <c r="C908" s="55"/>
      <c r="D908" s="56"/>
      <c r="E908" s="56"/>
      <c r="F908" s="56"/>
      <c r="G908" s="56"/>
      <c r="H908" s="56"/>
      <c r="I908" s="56"/>
    </row>
    <row r="909" spans="1:9" ht="12" customHeight="1">
      <c r="A909" s="78"/>
      <c r="B909" s="54"/>
      <c r="C909" s="55"/>
      <c r="D909" s="56"/>
      <c r="E909" s="56"/>
      <c r="F909" s="56"/>
      <c r="G909" s="56"/>
      <c r="H909" s="56"/>
      <c r="I909" s="56"/>
    </row>
    <row r="910" spans="1:9" ht="12" customHeight="1">
      <c r="A910" s="78"/>
      <c r="B910" s="54"/>
      <c r="C910" s="55"/>
      <c r="D910" s="56"/>
      <c r="E910" s="56"/>
      <c r="F910" s="56"/>
      <c r="G910" s="56"/>
      <c r="H910" s="56"/>
      <c r="I910" s="56"/>
    </row>
    <row r="911" spans="1:9" ht="12" customHeight="1">
      <c r="A911" s="78"/>
      <c r="B911" s="54"/>
      <c r="C911" s="55"/>
      <c r="D911" s="56"/>
      <c r="E911" s="56"/>
      <c r="F911" s="56"/>
      <c r="G911" s="56"/>
      <c r="H911" s="56"/>
      <c r="I911" s="56"/>
    </row>
    <row r="912" spans="1:9" ht="12" customHeight="1">
      <c r="A912" s="78"/>
      <c r="B912" s="54"/>
      <c r="C912" s="55"/>
      <c r="D912" s="56"/>
      <c r="E912" s="56"/>
      <c r="F912" s="56"/>
      <c r="G912" s="56"/>
      <c r="H912" s="56"/>
      <c r="I912" s="56"/>
    </row>
    <row r="913" spans="1:9" ht="12" customHeight="1">
      <c r="A913" s="78"/>
      <c r="B913" s="54"/>
      <c r="C913" s="55"/>
      <c r="D913" s="56"/>
      <c r="E913" s="56"/>
      <c r="F913" s="56"/>
      <c r="G913" s="56"/>
      <c r="H913" s="56"/>
      <c r="I913" s="56"/>
    </row>
    <row r="914" spans="1:9" ht="12" customHeight="1">
      <c r="A914" s="78"/>
      <c r="B914" s="54"/>
      <c r="C914" s="55"/>
      <c r="D914" s="56"/>
      <c r="E914" s="56"/>
      <c r="F914" s="56"/>
      <c r="G914" s="56"/>
      <c r="H914" s="56"/>
      <c r="I914" s="56"/>
    </row>
    <row r="915" spans="1:9" ht="12" customHeight="1">
      <c r="A915" s="78"/>
      <c r="B915" s="54"/>
      <c r="C915" s="55"/>
      <c r="D915" s="56"/>
      <c r="E915" s="56"/>
      <c r="F915" s="56"/>
      <c r="G915" s="56"/>
      <c r="H915" s="56"/>
      <c r="I915" s="56"/>
    </row>
    <row r="916" spans="1:9" ht="12" customHeight="1">
      <c r="A916" s="78"/>
      <c r="B916" s="54"/>
      <c r="C916" s="55"/>
      <c r="D916" s="56"/>
      <c r="E916" s="56"/>
      <c r="F916" s="56"/>
      <c r="G916" s="56"/>
      <c r="H916" s="56"/>
      <c r="I916" s="56"/>
    </row>
    <row r="917" spans="1:9" ht="12" customHeight="1">
      <c r="A917" s="78"/>
      <c r="B917" s="54"/>
      <c r="C917" s="55"/>
      <c r="D917" s="56"/>
      <c r="E917" s="56"/>
      <c r="F917" s="56"/>
      <c r="G917" s="56"/>
      <c r="H917" s="56"/>
      <c r="I917" s="56"/>
    </row>
    <row r="918" spans="1:9" ht="12" customHeight="1">
      <c r="A918" s="78"/>
      <c r="B918" s="54"/>
      <c r="C918" s="55"/>
      <c r="D918" s="56"/>
      <c r="E918" s="56"/>
      <c r="F918" s="56"/>
      <c r="G918" s="56"/>
      <c r="H918" s="56"/>
      <c r="I918" s="56"/>
    </row>
    <row r="919" spans="1:9" ht="12" customHeight="1">
      <c r="A919" s="78"/>
      <c r="B919" s="54"/>
      <c r="C919" s="55"/>
      <c r="D919" s="56"/>
      <c r="E919" s="56"/>
      <c r="F919" s="56"/>
      <c r="G919" s="56"/>
      <c r="H919" s="56"/>
      <c r="I919" s="56"/>
    </row>
    <row r="920" spans="1:9" ht="12" customHeight="1">
      <c r="A920" s="78"/>
      <c r="B920" s="54"/>
      <c r="C920" s="55"/>
      <c r="D920" s="56"/>
      <c r="E920" s="56"/>
      <c r="F920" s="56"/>
      <c r="G920" s="56"/>
      <c r="H920" s="56"/>
      <c r="I920" s="56"/>
    </row>
    <row r="921" spans="1:9" ht="12" customHeight="1">
      <c r="A921" s="78"/>
      <c r="B921" s="54"/>
      <c r="C921" s="55"/>
      <c r="D921" s="56"/>
      <c r="E921" s="56"/>
      <c r="F921" s="56"/>
      <c r="G921" s="56"/>
      <c r="H921" s="56"/>
      <c r="I921" s="56"/>
    </row>
    <row r="922" spans="1:9" ht="12" customHeight="1">
      <c r="A922" s="78"/>
      <c r="B922" s="54"/>
      <c r="C922" s="55"/>
      <c r="D922" s="56"/>
      <c r="E922" s="56"/>
      <c r="F922" s="56"/>
      <c r="G922" s="56"/>
      <c r="H922" s="56"/>
      <c r="I922" s="56"/>
    </row>
    <row r="923" spans="1:9" ht="12" customHeight="1">
      <c r="A923" s="78"/>
      <c r="B923" s="54"/>
      <c r="C923" s="55"/>
      <c r="D923" s="56"/>
      <c r="E923" s="56"/>
      <c r="F923" s="56"/>
      <c r="G923" s="56"/>
      <c r="H923" s="56"/>
      <c r="I923" s="56"/>
    </row>
    <row r="924" spans="1:9" ht="12" customHeight="1">
      <c r="A924" s="78"/>
      <c r="B924" s="54"/>
      <c r="C924" s="55"/>
      <c r="D924" s="56"/>
      <c r="E924" s="56"/>
      <c r="F924" s="56"/>
      <c r="G924" s="56"/>
      <c r="H924" s="56"/>
      <c r="I924" s="56"/>
    </row>
    <row r="925" spans="1:9" ht="12" customHeight="1">
      <c r="A925" s="78"/>
      <c r="B925" s="54"/>
      <c r="C925" s="55"/>
      <c r="D925" s="56"/>
      <c r="E925" s="56"/>
      <c r="F925" s="56"/>
      <c r="G925" s="56"/>
      <c r="H925" s="56"/>
      <c r="I925" s="56"/>
    </row>
    <row r="926" spans="1:9" ht="12" customHeight="1">
      <c r="A926" s="78"/>
      <c r="B926" s="54"/>
      <c r="C926" s="55"/>
      <c r="D926" s="56"/>
      <c r="E926" s="56"/>
      <c r="F926" s="56"/>
      <c r="G926" s="56"/>
      <c r="H926" s="56"/>
      <c r="I926" s="56"/>
    </row>
    <row r="927" spans="1:9" ht="12" customHeight="1">
      <c r="A927" s="78"/>
      <c r="B927" s="54"/>
      <c r="C927" s="55"/>
      <c r="D927" s="56"/>
      <c r="E927" s="56"/>
      <c r="F927" s="56"/>
      <c r="G927" s="56"/>
      <c r="H927" s="56"/>
      <c r="I927" s="56"/>
    </row>
    <row r="928" spans="1:9" ht="12" customHeight="1">
      <c r="A928" s="78"/>
      <c r="B928" s="54"/>
      <c r="C928" s="55"/>
      <c r="D928" s="56"/>
      <c r="E928" s="56"/>
      <c r="F928" s="56"/>
      <c r="G928" s="56"/>
      <c r="H928" s="56"/>
      <c r="I928" s="56"/>
    </row>
    <row r="929" spans="1:9" ht="12" customHeight="1">
      <c r="A929" s="78"/>
      <c r="B929" s="54"/>
      <c r="C929" s="55"/>
      <c r="D929" s="56"/>
      <c r="E929" s="56"/>
      <c r="F929" s="56"/>
      <c r="G929" s="56"/>
      <c r="H929" s="56"/>
      <c r="I929" s="56"/>
    </row>
    <row r="930" spans="1:9" ht="12" customHeight="1">
      <c r="A930" s="78"/>
      <c r="B930" s="54"/>
      <c r="C930" s="55"/>
      <c r="D930" s="56"/>
      <c r="E930" s="56"/>
      <c r="F930" s="56"/>
      <c r="G930" s="56"/>
      <c r="H930" s="56"/>
      <c r="I930" s="56"/>
    </row>
    <row r="931" spans="1:9" ht="12" customHeight="1">
      <c r="A931" s="78"/>
      <c r="B931" s="54"/>
      <c r="C931" s="55"/>
      <c r="D931" s="56"/>
      <c r="E931" s="56"/>
      <c r="F931" s="56"/>
      <c r="G931" s="56"/>
      <c r="H931" s="56"/>
      <c r="I931" s="56"/>
    </row>
    <row r="932" spans="1:9" ht="12" customHeight="1">
      <c r="A932" s="78"/>
      <c r="B932" s="54"/>
      <c r="C932" s="55"/>
      <c r="D932" s="56"/>
      <c r="E932" s="56"/>
      <c r="F932" s="56"/>
      <c r="G932" s="56"/>
      <c r="H932" s="56"/>
      <c r="I932" s="56"/>
    </row>
    <row r="933" spans="1:9" ht="12" customHeight="1">
      <c r="A933" s="78"/>
      <c r="B933" s="54"/>
      <c r="C933" s="55"/>
      <c r="D933" s="56"/>
      <c r="E933" s="56"/>
      <c r="F933" s="56"/>
      <c r="G933" s="56"/>
      <c r="H933" s="56"/>
      <c r="I933" s="56"/>
    </row>
    <row r="934" spans="1:9" ht="12" customHeight="1">
      <c r="A934" s="78"/>
      <c r="B934" s="54"/>
      <c r="C934" s="55"/>
      <c r="D934" s="56"/>
      <c r="E934" s="56"/>
      <c r="F934" s="56"/>
      <c r="G934" s="56"/>
      <c r="H934" s="56"/>
      <c r="I934" s="56"/>
    </row>
    <row r="935" spans="1:9" ht="12" customHeight="1">
      <c r="A935" s="78"/>
      <c r="B935" s="54"/>
      <c r="C935" s="55"/>
      <c r="D935" s="56"/>
      <c r="E935" s="56"/>
      <c r="F935" s="56"/>
      <c r="G935" s="56"/>
      <c r="H935" s="56"/>
      <c r="I935" s="56"/>
    </row>
    <row r="936" spans="1:9" ht="12" customHeight="1">
      <c r="A936" s="78"/>
      <c r="B936" s="54"/>
      <c r="C936" s="55"/>
      <c r="D936" s="56"/>
      <c r="E936" s="56"/>
      <c r="F936" s="56"/>
      <c r="G936" s="56"/>
      <c r="H936" s="56"/>
      <c r="I936" s="56"/>
    </row>
    <row r="937" spans="1:9" ht="12" customHeight="1">
      <c r="A937" s="78"/>
      <c r="B937" s="54"/>
      <c r="C937" s="55"/>
      <c r="D937" s="56"/>
      <c r="E937" s="56"/>
      <c r="F937" s="56"/>
      <c r="G937" s="56"/>
      <c r="H937" s="56"/>
      <c r="I937" s="56"/>
    </row>
    <row r="938" spans="1:9" ht="12" customHeight="1">
      <c r="A938" s="78"/>
      <c r="B938" s="54"/>
      <c r="C938" s="55"/>
      <c r="D938" s="56"/>
      <c r="E938" s="56"/>
      <c r="F938" s="56"/>
      <c r="G938" s="56"/>
      <c r="H938" s="56"/>
      <c r="I938" s="56"/>
    </row>
    <row r="939" spans="1:9" ht="12" customHeight="1">
      <c r="A939" s="78"/>
      <c r="B939" s="54"/>
      <c r="C939" s="55"/>
      <c r="D939" s="56"/>
      <c r="E939" s="56"/>
      <c r="F939" s="56"/>
      <c r="G939" s="56"/>
      <c r="H939" s="56"/>
      <c r="I939" s="56"/>
    </row>
    <row r="940" spans="1:9" ht="12" customHeight="1">
      <c r="A940" s="78"/>
      <c r="B940" s="54"/>
      <c r="C940" s="55"/>
      <c r="D940" s="56"/>
      <c r="E940" s="56"/>
      <c r="F940" s="56"/>
      <c r="G940" s="56"/>
      <c r="H940" s="56"/>
      <c r="I940" s="56"/>
    </row>
    <row r="941" spans="1:9" ht="12" customHeight="1">
      <c r="A941" s="78"/>
      <c r="B941" s="54"/>
      <c r="C941" s="55"/>
      <c r="D941" s="56"/>
      <c r="E941" s="56"/>
      <c r="F941" s="56"/>
      <c r="G941" s="56"/>
      <c r="H941" s="56"/>
      <c r="I941" s="56"/>
    </row>
    <row r="942" spans="1:9" ht="12" customHeight="1">
      <c r="A942" s="78"/>
      <c r="B942" s="54"/>
      <c r="C942" s="55"/>
      <c r="D942" s="56"/>
      <c r="E942" s="56"/>
      <c r="F942" s="56"/>
      <c r="G942" s="56"/>
      <c r="H942" s="56"/>
      <c r="I942" s="56"/>
    </row>
    <row r="943" spans="1:9" ht="12" customHeight="1">
      <c r="A943" s="78"/>
      <c r="B943" s="54"/>
      <c r="C943" s="55"/>
      <c r="D943" s="56"/>
      <c r="E943" s="56"/>
      <c r="F943" s="56"/>
      <c r="G943" s="56"/>
      <c r="H943" s="56"/>
      <c r="I943" s="56"/>
    </row>
    <row r="944" spans="1:9" ht="12" customHeight="1">
      <c r="A944" s="78"/>
      <c r="B944" s="54"/>
      <c r="C944" s="55"/>
      <c r="D944" s="56"/>
      <c r="E944" s="56"/>
      <c r="F944" s="56"/>
      <c r="G944" s="56"/>
      <c r="H944" s="56"/>
      <c r="I944" s="56"/>
    </row>
    <row r="945" spans="1:9" ht="12" customHeight="1">
      <c r="A945" s="78"/>
      <c r="B945" s="54"/>
      <c r="C945" s="55"/>
      <c r="D945" s="56"/>
      <c r="E945" s="56"/>
      <c r="F945" s="56"/>
      <c r="G945" s="56"/>
      <c r="H945" s="56"/>
      <c r="I945" s="56"/>
    </row>
    <row r="946" spans="1:9" ht="12" customHeight="1">
      <c r="A946" s="78"/>
      <c r="B946" s="54"/>
      <c r="C946" s="55"/>
      <c r="D946" s="56"/>
      <c r="E946" s="56"/>
      <c r="F946" s="56"/>
      <c r="G946" s="56"/>
      <c r="H946" s="56"/>
      <c r="I946" s="56"/>
    </row>
    <row r="947" spans="1:9" ht="12" customHeight="1">
      <c r="A947" s="78"/>
      <c r="B947" s="54"/>
      <c r="C947" s="55"/>
      <c r="D947" s="56"/>
      <c r="E947" s="56"/>
      <c r="F947" s="56"/>
      <c r="G947" s="56"/>
      <c r="H947" s="56"/>
      <c r="I947" s="56"/>
    </row>
    <row r="948" spans="1:9" ht="12" customHeight="1">
      <c r="A948" s="78"/>
      <c r="B948" s="54"/>
      <c r="C948" s="55"/>
      <c r="D948" s="56"/>
      <c r="E948" s="56"/>
      <c r="F948" s="56"/>
      <c r="G948" s="56"/>
      <c r="H948" s="56"/>
      <c r="I948" s="56"/>
    </row>
    <row r="949" spans="1:9" ht="12" customHeight="1">
      <c r="A949" s="78"/>
      <c r="B949" s="54"/>
      <c r="C949" s="55"/>
      <c r="D949" s="56"/>
      <c r="E949" s="56"/>
      <c r="F949" s="56"/>
      <c r="G949" s="56"/>
      <c r="H949" s="56"/>
      <c r="I949" s="56"/>
    </row>
    <row r="950" spans="1:9" ht="12" customHeight="1">
      <c r="A950" s="78"/>
      <c r="B950" s="54"/>
      <c r="C950" s="55"/>
      <c r="D950" s="56"/>
      <c r="E950" s="56"/>
      <c r="F950" s="56"/>
      <c r="G950" s="56"/>
      <c r="H950" s="56"/>
      <c r="I950" s="56"/>
    </row>
    <row r="951" spans="1:9" ht="12" customHeight="1">
      <c r="A951" s="78"/>
      <c r="B951" s="54"/>
      <c r="C951" s="55"/>
      <c r="D951" s="56"/>
      <c r="E951" s="56"/>
      <c r="F951" s="56"/>
      <c r="G951" s="56"/>
      <c r="H951" s="56"/>
      <c r="I951" s="56"/>
    </row>
    <row r="952" spans="1:9" ht="12" customHeight="1">
      <c r="A952" s="78"/>
      <c r="B952" s="54"/>
      <c r="C952" s="55"/>
      <c r="D952" s="56"/>
      <c r="E952" s="56"/>
      <c r="F952" s="56"/>
      <c r="G952" s="56"/>
      <c r="H952" s="56"/>
      <c r="I952" s="56"/>
    </row>
    <row r="953" spans="1:9" ht="12" customHeight="1">
      <c r="A953" s="78"/>
      <c r="B953" s="54"/>
      <c r="C953" s="55"/>
      <c r="D953" s="56"/>
      <c r="E953" s="56"/>
      <c r="F953" s="56"/>
      <c r="G953" s="56"/>
      <c r="H953" s="56"/>
      <c r="I953" s="56"/>
    </row>
    <row r="954" spans="1:9" ht="12" customHeight="1">
      <c r="A954" s="78"/>
      <c r="B954" s="54"/>
      <c r="C954" s="55"/>
      <c r="D954" s="56"/>
      <c r="E954" s="56"/>
      <c r="F954" s="56"/>
      <c r="G954" s="56"/>
      <c r="H954" s="56"/>
      <c r="I954" s="56"/>
    </row>
    <row r="955" spans="1:9" ht="12" customHeight="1">
      <c r="A955" s="78"/>
      <c r="B955" s="54"/>
      <c r="C955" s="55"/>
      <c r="D955" s="56"/>
      <c r="E955" s="56"/>
      <c r="F955" s="56"/>
      <c r="G955" s="56"/>
      <c r="H955" s="56"/>
      <c r="I955" s="56"/>
    </row>
    <row r="956" spans="1:9" ht="12" customHeight="1">
      <c r="A956" s="78"/>
      <c r="B956" s="54"/>
      <c r="C956" s="55"/>
      <c r="D956" s="56"/>
      <c r="E956" s="56"/>
      <c r="F956" s="56"/>
      <c r="G956" s="56"/>
      <c r="H956" s="56"/>
      <c r="I956" s="56"/>
    </row>
    <row r="957" spans="1:9" ht="12" customHeight="1">
      <c r="A957" s="78"/>
      <c r="B957" s="54"/>
      <c r="C957" s="55"/>
      <c r="D957" s="56"/>
      <c r="E957" s="56"/>
      <c r="F957" s="56"/>
      <c r="G957" s="56"/>
      <c r="H957" s="56"/>
      <c r="I957" s="56"/>
    </row>
    <row r="958" spans="1:9" ht="12" customHeight="1">
      <c r="A958" s="78"/>
      <c r="B958" s="54"/>
      <c r="C958" s="55"/>
      <c r="D958" s="56"/>
      <c r="E958" s="56"/>
      <c r="F958" s="56"/>
      <c r="G958" s="56"/>
      <c r="H958" s="56"/>
      <c r="I958" s="56"/>
    </row>
    <row r="959" spans="1:9" ht="12" customHeight="1">
      <c r="A959" s="78"/>
      <c r="B959" s="54"/>
      <c r="C959" s="55"/>
      <c r="D959" s="56"/>
      <c r="E959" s="56"/>
      <c r="F959" s="56"/>
      <c r="G959" s="56"/>
      <c r="H959" s="56"/>
      <c r="I959" s="56"/>
    </row>
    <row r="960" spans="1:9" ht="12" customHeight="1">
      <c r="A960" s="78"/>
      <c r="B960" s="54"/>
      <c r="C960" s="55"/>
      <c r="D960" s="56"/>
      <c r="E960" s="56"/>
      <c r="F960" s="56"/>
      <c r="G960" s="56"/>
      <c r="H960" s="56"/>
      <c r="I960" s="56"/>
    </row>
    <row r="961" spans="1:9" ht="12" customHeight="1">
      <c r="A961" s="78"/>
      <c r="B961" s="54"/>
      <c r="C961" s="55"/>
      <c r="D961" s="56"/>
      <c r="E961" s="56"/>
      <c r="F961" s="56"/>
      <c r="G961" s="56"/>
      <c r="H961" s="56"/>
      <c r="I961" s="56"/>
    </row>
    <row r="962" spans="1:9" ht="12" customHeight="1">
      <c r="A962" s="78"/>
      <c r="B962" s="54"/>
      <c r="C962" s="55"/>
      <c r="D962" s="56"/>
      <c r="E962" s="56"/>
      <c r="F962" s="56"/>
      <c r="G962" s="56"/>
      <c r="H962" s="56"/>
      <c r="I962" s="56"/>
    </row>
    <row r="963" spans="1:9" ht="12" customHeight="1">
      <c r="A963" s="78"/>
      <c r="B963" s="54"/>
      <c r="C963" s="55"/>
      <c r="D963" s="56"/>
      <c r="E963" s="56"/>
      <c r="F963" s="56"/>
      <c r="G963" s="56"/>
      <c r="H963" s="56"/>
      <c r="I963" s="56"/>
    </row>
    <row r="964" spans="1:9" ht="12" customHeight="1">
      <c r="A964" s="78"/>
      <c r="B964" s="54"/>
      <c r="C964" s="55"/>
      <c r="D964" s="56"/>
      <c r="E964" s="56"/>
      <c r="F964" s="56"/>
      <c r="G964" s="56"/>
      <c r="H964" s="56"/>
      <c r="I964" s="56"/>
    </row>
    <row r="965" spans="1:9" ht="12" customHeight="1">
      <c r="A965" s="78"/>
      <c r="B965" s="54"/>
      <c r="C965" s="55"/>
      <c r="D965" s="56"/>
      <c r="E965" s="56"/>
      <c r="F965" s="56"/>
      <c r="G965" s="56"/>
      <c r="H965" s="56"/>
      <c r="I965" s="56"/>
    </row>
    <row r="966" spans="1:9" ht="12" customHeight="1">
      <c r="A966" s="78"/>
      <c r="B966" s="54"/>
      <c r="C966" s="55"/>
      <c r="D966" s="56"/>
      <c r="E966" s="56"/>
      <c r="F966" s="56"/>
      <c r="G966" s="56"/>
      <c r="H966" s="56"/>
      <c r="I966" s="56"/>
    </row>
    <row r="967" spans="1:9" ht="12" customHeight="1">
      <c r="A967" s="78"/>
      <c r="B967" s="54"/>
      <c r="C967" s="55"/>
      <c r="D967" s="56"/>
      <c r="E967" s="56"/>
      <c r="F967" s="56"/>
      <c r="G967" s="56"/>
      <c r="H967" s="56"/>
      <c r="I967" s="56"/>
    </row>
    <row r="968" spans="1:9" ht="12" customHeight="1">
      <c r="A968" s="78"/>
      <c r="B968" s="54"/>
      <c r="C968" s="55"/>
      <c r="D968" s="56"/>
      <c r="E968" s="56"/>
      <c r="F968" s="56"/>
      <c r="G968" s="56"/>
      <c r="H968" s="56"/>
      <c r="I968" s="56"/>
    </row>
    <row r="969" spans="1:9" ht="12" customHeight="1">
      <c r="A969" s="78"/>
      <c r="B969" s="54"/>
      <c r="C969" s="55"/>
      <c r="D969" s="56"/>
      <c r="E969" s="56"/>
      <c r="F969" s="56"/>
      <c r="G969" s="56"/>
      <c r="H969" s="56"/>
      <c r="I969" s="56"/>
    </row>
    <row r="970" spans="1:9" ht="12" customHeight="1">
      <c r="A970" s="78"/>
      <c r="B970" s="54"/>
      <c r="C970" s="55"/>
      <c r="D970" s="56"/>
      <c r="E970" s="56"/>
      <c r="F970" s="56"/>
      <c r="G970" s="56"/>
      <c r="H970" s="56"/>
      <c r="I970" s="56"/>
    </row>
    <row r="971" spans="1:9" ht="12" customHeight="1">
      <c r="A971" s="78"/>
      <c r="B971" s="54"/>
      <c r="C971" s="55"/>
      <c r="D971" s="56"/>
      <c r="E971" s="56"/>
      <c r="F971" s="56"/>
      <c r="G971" s="56"/>
      <c r="H971" s="56"/>
      <c r="I971" s="56"/>
    </row>
    <row r="972" spans="1:9" ht="12" customHeight="1">
      <c r="A972" s="78"/>
      <c r="B972" s="54"/>
      <c r="C972" s="55"/>
      <c r="D972" s="56"/>
      <c r="E972" s="56"/>
      <c r="F972" s="56"/>
      <c r="G972" s="56"/>
      <c r="H972" s="56"/>
      <c r="I972" s="56"/>
    </row>
    <row r="973" spans="1:9" ht="12" customHeight="1">
      <c r="A973" s="78"/>
      <c r="B973" s="54"/>
      <c r="C973" s="55"/>
      <c r="D973" s="56"/>
      <c r="E973" s="56"/>
      <c r="F973" s="56"/>
      <c r="G973" s="56"/>
      <c r="H973" s="56"/>
      <c r="I973" s="56"/>
    </row>
    <row r="974" spans="1:9" ht="12" customHeight="1">
      <c r="A974" s="78"/>
      <c r="B974" s="54"/>
      <c r="C974" s="55"/>
      <c r="D974" s="56"/>
      <c r="E974" s="56"/>
      <c r="F974" s="56"/>
      <c r="G974" s="56"/>
      <c r="H974" s="56"/>
      <c r="I974" s="56"/>
    </row>
    <row r="975" spans="1:9" ht="12" customHeight="1">
      <c r="A975" s="78"/>
      <c r="B975" s="54"/>
      <c r="C975" s="55"/>
      <c r="D975" s="56"/>
      <c r="E975" s="56"/>
      <c r="F975" s="56"/>
      <c r="G975" s="56"/>
      <c r="H975" s="56"/>
      <c r="I975" s="56"/>
    </row>
    <row r="976" spans="1:9" ht="12" customHeight="1">
      <c r="A976" s="78"/>
      <c r="B976" s="54"/>
      <c r="C976" s="55"/>
      <c r="D976" s="56"/>
      <c r="E976" s="56"/>
      <c r="F976" s="56"/>
      <c r="G976" s="56"/>
      <c r="H976" s="56"/>
      <c r="I976" s="56"/>
    </row>
    <row r="977" spans="1:9" ht="12" customHeight="1">
      <c r="A977" s="78"/>
      <c r="B977" s="54"/>
      <c r="C977" s="55"/>
      <c r="D977" s="56"/>
      <c r="E977" s="56"/>
      <c r="F977" s="56"/>
      <c r="G977" s="56"/>
      <c r="H977" s="56"/>
      <c r="I977" s="56"/>
    </row>
    <row r="978" spans="1:9" ht="12" customHeight="1">
      <c r="A978" s="78"/>
      <c r="B978" s="54"/>
      <c r="C978" s="55"/>
      <c r="D978" s="56"/>
      <c r="E978" s="56"/>
      <c r="F978" s="56"/>
      <c r="G978" s="56"/>
      <c r="H978" s="56"/>
      <c r="I978" s="56"/>
    </row>
    <row r="979" spans="1:9" ht="12" customHeight="1">
      <c r="A979" s="78"/>
      <c r="B979" s="54"/>
      <c r="C979" s="55"/>
      <c r="D979" s="56"/>
      <c r="E979" s="56"/>
      <c r="F979" s="56"/>
      <c r="G979" s="56"/>
      <c r="H979" s="56"/>
      <c r="I979" s="56"/>
    </row>
    <row r="980" spans="1:9" ht="12" customHeight="1">
      <c r="A980" s="78"/>
      <c r="B980" s="54"/>
      <c r="C980" s="55"/>
      <c r="D980" s="56"/>
      <c r="E980" s="56"/>
      <c r="F980" s="56"/>
      <c r="G980" s="56"/>
      <c r="H980" s="56"/>
      <c r="I980" s="56"/>
    </row>
    <row r="981" spans="1:9" ht="12" customHeight="1">
      <c r="A981" s="78"/>
      <c r="B981" s="54"/>
      <c r="C981" s="55"/>
      <c r="D981" s="56"/>
      <c r="E981" s="56"/>
      <c r="F981" s="56"/>
      <c r="G981" s="56"/>
      <c r="H981" s="56"/>
      <c r="I981" s="56"/>
    </row>
    <row r="982" spans="1:9" ht="12" customHeight="1">
      <c r="A982" s="78"/>
      <c r="B982" s="54"/>
      <c r="C982" s="55"/>
      <c r="D982" s="56"/>
      <c r="E982" s="56"/>
      <c r="F982" s="56"/>
      <c r="G982" s="56"/>
      <c r="H982" s="56"/>
      <c r="I982" s="56"/>
    </row>
    <row r="983" spans="1:9" ht="12" customHeight="1">
      <c r="A983" s="78"/>
      <c r="B983" s="54"/>
      <c r="C983" s="55"/>
      <c r="D983" s="56"/>
      <c r="E983" s="56"/>
      <c r="F983" s="56"/>
      <c r="G983" s="56"/>
      <c r="H983" s="56"/>
      <c r="I983" s="56"/>
    </row>
    <row r="984" spans="1:9" ht="12" customHeight="1">
      <c r="A984" s="78"/>
      <c r="B984" s="54"/>
      <c r="C984" s="55"/>
      <c r="D984" s="56"/>
      <c r="E984" s="56"/>
      <c r="F984" s="56"/>
      <c r="G984" s="56"/>
      <c r="H984" s="56"/>
      <c r="I984" s="56"/>
    </row>
    <row r="985" spans="1:9" ht="12" customHeight="1">
      <c r="A985" s="78"/>
      <c r="B985" s="54"/>
      <c r="C985" s="55"/>
      <c r="D985" s="56"/>
      <c r="E985" s="56"/>
      <c r="F985" s="56"/>
      <c r="G985" s="56"/>
      <c r="H985" s="56"/>
      <c r="I985" s="56"/>
    </row>
    <row r="986" spans="1:9" ht="12" customHeight="1">
      <c r="A986" s="78"/>
      <c r="B986" s="54"/>
      <c r="C986" s="55"/>
      <c r="D986" s="56"/>
      <c r="E986" s="56"/>
      <c r="F986" s="56"/>
      <c r="G986" s="56"/>
      <c r="H986" s="56"/>
      <c r="I986" s="56"/>
    </row>
    <row r="987" spans="1:9" ht="12" customHeight="1">
      <c r="A987" s="78"/>
      <c r="B987" s="54"/>
      <c r="C987" s="55"/>
      <c r="D987" s="56"/>
      <c r="E987" s="56"/>
      <c r="F987" s="56"/>
      <c r="G987" s="56"/>
      <c r="H987" s="56"/>
      <c r="I987" s="56"/>
    </row>
    <row r="988" spans="1:9" ht="12" customHeight="1">
      <c r="A988" s="78"/>
      <c r="B988" s="54"/>
      <c r="C988" s="55"/>
      <c r="D988" s="56"/>
      <c r="E988" s="56"/>
      <c r="F988" s="56"/>
      <c r="G988" s="56"/>
      <c r="H988" s="56"/>
      <c r="I988" s="56"/>
    </row>
    <row r="989" spans="1:9" ht="12" customHeight="1">
      <c r="A989" s="78"/>
      <c r="B989" s="54"/>
      <c r="C989" s="55"/>
      <c r="D989" s="56"/>
      <c r="E989" s="56"/>
      <c r="F989" s="56"/>
      <c r="G989" s="56"/>
      <c r="H989" s="56"/>
      <c r="I989" s="56"/>
    </row>
    <row r="990" spans="1:9" ht="12" customHeight="1">
      <c r="A990" s="78"/>
      <c r="B990" s="54"/>
      <c r="C990" s="55"/>
      <c r="D990" s="56"/>
      <c r="E990" s="56"/>
      <c r="F990" s="56"/>
      <c r="G990" s="56"/>
      <c r="H990" s="56"/>
      <c r="I990" s="56"/>
    </row>
    <row r="991" spans="1:9" ht="12" customHeight="1">
      <c r="A991" s="78"/>
      <c r="B991" s="54"/>
      <c r="C991" s="55"/>
      <c r="D991" s="56"/>
      <c r="E991" s="56"/>
      <c r="F991" s="56"/>
      <c r="G991" s="56"/>
      <c r="H991" s="56"/>
      <c r="I991" s="56"/>
    </row>
    <row r="992" spans="1:9" ht="12" customHeight="1">
      <c r="A992" s="78"/>
      <c r="B992" s="54"/>
      <c r="C992" s="55"/>
      <c r="D992" s="56"/>
      <c r="E992" s="56"/>
      <c r="F992" s="56"/>
      <c r="G992" s="56"/>
      <c r="H992" s="56"/>
      <c r="I992" s="56"/>
    </row>
    <row r="993" spans="1:9" ht="12" customHeight="1">
      <c r="A993" s="78"/>
      <c r="B993" s="54"/>
      <c r="C993" s="55"/>
      <c r="D993" s="56"/>
      <c r="E993" s="56"/>
      <c r="F993" s="56"/>
      <c r="G993" s="56"/>
      <c r="H993" s="56"/>
      <c r="I993" s="56"/>
    </row>
    <row r="994" spans="1:9" ht="12" customHeight="1">
      <c r="A994" s="78"/>
      <c r="B994" s="54"/>
      <c r="C994" s="55"/>
      <c r="D994" s="56"/>
      <c r="E994" s="56"/>
      <c r="F994" s="56"/>
      <c r="G994" s="56"/>
      <c r="H994" s="56"/>
      <c r="I994" s="56"/>
    </row>
    <row r="995" spans="1:9" ht="12" customHeight="1">
      <c r="A995" s="78"/>
      <c r="B995" s="54"/>
      <c r="C995" s="55"/>
      <c r="D995" s="56"/>
      <c r="E995" s="56"/>
      <c r="F995" s="56"/>
      <c r="G995" s="56"/>
      <c r="H995" s="56"/>
      <c r="I995" s="56"/>
    </row>
    <row r="996" spans="1:9" ht="12" customHeight="1">
      <c r="A996" s="78"/>
      <c r="B996" s="54"/>
      <c r="C996" s="55"/>
      <c r="D996" s="56"/>
      <c r="E996" s="56"/>
      <c r="F996" s="56"/>
      <c r="G996" s="56"/>
      <c r="H996" s="56"/>
      <c r="I996" s="56"/>
    </row>
    <row r="997" spans="1:9" ht="12" customHeight="1">
      <c r="A997" s="78"/>
      <c r="B997" s="54"/>
      <c r="C997" s="55"/>
      <c r="D997" s="56"/>
      <c r="E997" s="56"/>
      <c r="F997" s="56"/>
      <c r="G997" s="56"/>
      <c r="H997" s="56"/>
      <c r="I997" s="56"/>
    </row>
    <row r="998" spans="1:9" ht="12" customHeight="1">
      <c r="A998" s="78"/>
      <c r="B998" s="54"/>
      <c r="C998" s="55"/>
      <c r="D998" s="56"/>
      <c r="E998" s="56"/>
      <c r="F998" s="56"/>
      <c r="G998" s="56"/>
      <c r="H998" s="56"/>
      <c r="I998" s="56"/>
    </row>
    <row r="999" spans="1:9" ht="12" customHeight="1">
      <c r="A999" s="78"/>
      <c r="B999" s="54"/>
      <c r="C999" s="55"/>
      <c r="D999" s="56"/>
      <c r="E999" s="56"/>
      <c r="F999" s="56"/>
      <c r="G999" s="56"/>
      <c r="H999" s="56"/>
      <c r="I999" s="56"/>
    </row>
    <row r="1000" spans="1:9" ht="12" customHeight="1">
      <c r="A1000" s="78"/>
      <c r="B1000" s="54"/>
      <c r="C1000" s="55"/>
      <c r="D1000" s="56"/>
      <c r="E1000" s="56"/>
      <c r="F1000" s="56"/>
      <c r="G1000" s="56"/>
      <c r="H1000" s="56"/>
      <c r="I1000" s="56"/>
    </row>
    <row r="1001" spans="1:9" ht="12" customHeight="1">
      <c r="A1001" s="78"/>
      <c r="B1001" s="54"/>
      <c r="C1001" s="55"/>
      <c r="D1001" s="56"/>
      <c r="E1001" s="56"/>
      <c r="F1001" s="56"/>
      <c r="G1001" s="56"/>
      <c r="H1001" s="56"/>
      <c r="I1001" s="56"/>
    </row>
    <row r="1002" spans="1:9" ht="12" customHeight="1">
      <c r="A1002" s="78"/>
      <c r="B1002" s="54"/>
      <c r="C1002" s="55"/>
      <c r="D1002" s="56"/>
      <c r="E1002" s="56"/>
      <c r="F1002" s="56"/>
      <c r="G1002" s="56"/>
      <c r="H1002" s="56"/>
      <c r="I1002" s="56"/>
    </row>
    <row r="1003" spans="1:9" ht="12" customHeight="1">
      <c r="A1003" s="78"/>
      <c r="B1003" s="54"/>
      <c r="C1003" s="55"/>
      <c r="D1003" s="56"/>
      <c r="E1003" s="56"/>
      <c r="F1003" s="56"/>
      <c r="G1003" s="56"/>
      <c r="H1003" s="56"/>
      <c r="I1003" s="56"/>
    </row>
    <row r="1004" spans="1:9" ht="12" customHeight="1">
      <c r="A1004" s="78"/>
      <c r="B1004" s="54"/>
      <c r="C1004" s="55"/>
      <c r="D1004" s="56"/>
      <c r="E1004" s="56"/>
      <c r="F1004" s="56"/>
      <c r="G1004" s="56"/>
      <c r="H1004" s="56"/>
      <c r="I1004" s="56"/>
    </row>
    <row r="1005" spans="1:9" ht="12" customHeight="1">
      <c r="A1005" s="78"/>
      <c r="B1005" s="54"/>
      <c r="C1005" s="55"/>
      <c r="D1005" s="56"/>
      <c r="E1005" s="56"/>
      <c r="F1005" s="56"/>
      <c r="G1005" s="56"/>
      <c r="H1005" s="56"/>
      <c r="I1005" s="56"/>
    </row>
    <row r="1006" spans="1:9" ht="12" customHeight="1">
      <c r="A1006" s="78"/>
      <c r="B1006" s="54"/>
      <c r="C1006" s="55"/>
      <c r="D1006" s="56"/>
      <c r="E1006" s="56"/>
      <c r="F1006" s="56"/>
      <c r="G1006" s="56"/>
      <c r="H1006" s="56"/>
      <c r="I1006" s="56"/>
    </row>
    <row r="1007" spans="1:9" ht="12" customHeight="1">
      <c r="A1007" s="78"/>
      <c r="B1007" s="54"/>
      <c r="C1007" s="55"/>
      <c r="D1007" s="56"/>
      <c r="E1007" s="56"/>
      <c r="F1007" s="56"/>
      <c r="G1007" s="56"/>
      <c r="H1007" s="56"/>
      <c r="I1007" s="56"/>
    </row>
    <row r="1008" spans="1:9" ht="12" customHeight="1">
      <c r="A1008" s="78"/>
      <c r="B1008" s="54"/>
      <c r="C1008" s="55"/>
      <c r="D1008" s="56"/>
      <c r="E1008" s="56"/>
      <c r="F1008" s="56"/>
      <c r="G1008" s="56"/>
      <c r="H1008" s="56"/>
      <c r="I1008" s="56"/>
    </row>
    <row r="1009" spans="1:9" ht="12" customHeight="1">
      <c r="A1009" s="78"/>
      <c r="B1009" s="54"/>
      <c r="C1009" s="55"/>
      <c r="D1009" s="56"/>
      <c r="E1009" s="56"/>
      <c r="F1009" s="56"/>
      <c r="G1009" s="56"/>
      <c r="H1009" s="56"/>
      <c r="I1009" s="56"/>
    </row>
    <row r="1010" spans="1:9" ht="12" customHeight="1">
      <c r="A1010" s="78"/>
      <c r="B1010" s="54"/>
      <c r="C1010" s="55"/>
      <c r="D1010" s="56"/>
      <c r="E1010" s="56"/>
      <c r="F1010" s="56"/>
      <c r="G1010" s="56"/>
      <c r="H1010" s="56"/>
      <c r="I1010" s="56"/>
    </row>
    <row r="1011" spans="1:9" ht="12" customHeight="1">
      <c r="A1011" s="78"/>
      <c r="B1011" s="54"/>
      <c r="C1011" s="55"/>
      <c r="D1011" s="56"/>
      <c r="E1011" s="56"/>
      <c r="F1011" s="56"/>
      <c r="G1011" s="56"/>
      <c r="H1011" s="56"/>
      <c r="I1011" s="56"/>
    </row>
    <row r="1012" spans="1:9" ht="12" customHeight="1">
      <c r="A1012" s="78"/>
      <c r="B1012" s="54"/>
      <c r="C1012" s="55"/>
      <c r="D1012" s="56"/>
      <c r="E1012" s="56"/>
      <c r="F1012" s="56"/>
      <c r="G1012" s="56"/>
      <c r="H1012" s="56"/>
      <c r="I1012" s="56"/>
    </row>
    <row r="1013" spans="1:9" ht="12" customHeight="1">
      <c r="A1013" s="78"/>
      <c r="B1013" s="54"/>
      <c r="C1013" s="55"/>
      <c r="D1013" s="56"/>
      <c r="E1013" s="56"/>
      <c r="F1013" s="56"/>
      <c r="G1013" s="56"/>
      <c r="H1013" s="56"/>
      <c r="I1013" s="56"/>
    </row>
    <row r="1014" spans="1:9" ht="12" customHeight="1">
      <c r="A1014" s="78"/>
      <c r="B1014" s="54"/>
      <c r="C1014" s="55"/>
      <c r="D1014" s="56"/>
      <c r="E1014" s="56"/>
      <c r="F1014" s="56"/>
      <c r="G1014" s="56"/>
      <c r="H1014" s="56"/>
      <c r="I1014" s="56"/>
    </row>
    <row r="1015" spans="1:9" ht="12" customHeight="1">
      <c r="A1015" s="78"/>
      <c r="B1015" s="54"/>
      <c r="C1015" s="55"/>
      <c r="D1015" s="56"/>
      <c r="E1015" s="56"/>
      <c r="F1015" s="56"/>
      <c r="G1015" s="56"/>
      <c r="H1015" s="56"/>
      <c r="I1015" s="56"/>
    </row>
    <row r="1016" spans="1:9" ht="12" customHeight="1">
      <c r="A1016" s="78"/>
      <c r="B1016" s="54"/>
      <c r="C1016" s="55"/>
      <c r="D1016" s="56"/>
      <c r="E1016" s="56"/>
      <c r="F1016" s="56"/>
      <c r="G1016" s="56"/>
      <c r="H1016" s="56"/>
      <c r="I1016" s="56"/>
    </row>
    <row r="1017" spans="1:9" ht="12" customHeight="1">
      <c r="A1017" s="78"/>
      <c r="B1017" s="54"/>
      <c r="C1017" s="55"/>
      <c r="D1017" s="56"/>
      <c r="E1017" s="56"/>
      <c r="F1017" s="56"/>
      <c r="G1017" s="56"/>
      <c r="H1017" s="56"/>
      <c r="I1017" s="56"/>
    </row>
    <row r="1018" spans="1:9" ht="12" customHeight="1">
      <c r="A1018" s="78"/>
      <c r="B1018" s="54"/>
      <c r="C1018" s="55"/>
      <c r="D1018" s="56"/>
      <c r="E1018" s="56"/>
      <c r="F1018" s="56"/>
      <c r="G1018" s="56"/>
      <c r="H1018" s="56"/>
      <c r="I1018" s="56"/>
    </row>
    <row r="1019" spans="1:9" ht="12" customHeight="1">
      <c r="A1019" s="78"/>
      <c r="B1019" s="54"/>
      <c r="C1019" s="55"/>
      <c r="D1019" s="56"/>
      <c r="E1019" s="56"/>
      <c r="F1019" s="56"/>
      <c r="G1019" s="56"/>
      <c r="H1019" s="56"/>
      <c r="I1019" s="56"/>
    </row>
    <row r="1020" spans="1:9" ht="12" customHeight="1">
      <c r="A1020" s="78"/>
      <c r="B1020" s="54"/>
      <c r="C1020" s="55"/>
      <c r="D1020" s="56"/>
      <c r="E1020" s="56"/>
      <c r="F1020" s="56"/>
      <c r="G1020" s="56"/>
      <c r="H1020" s="56"/>
      <c r="I1020" s="56"/>
    </row>
    <row r="1021" spans="1:9" ht="12" customHeight="1">
      <c r="A1021" s="78"/>
      <c r="B1021" s="54"/>
      <c r="C1021" s="55"/>
      <c r="D1021" s="56"/>
      <c r="E1021" s="56"/>
      <c r="F1021" s="56"/>
      <c r="G1021" s="56"/>
      <c r="H1021" s="56"/>
      <c r="I1021" s="56"/>
    </row>
    <row r="1022" spans="1:9" ht="12" customHeight="1">
      <c r="A1022" s="78"/>
      <c r="B1022" s="54"/>
      <c r="C1022" s="55"/>
      <c r="D1022" s="56"/>
      <c r="E1022" s="56"/>
      <c r="F1022" s="56"/>
      <c r="G1022" s="56"/>
      <c r="H1022" s="56"/>
      <c r="I1022" s="56"/>
    </row>
    <row r="1023" spans="1:9" ht="12" customHeight="1">
      <c r="A1023" s="78"/>
      <c r="B1023" s="54"/>
      <c r="C1023" s="55"/>
      <c r="D1023" s="56"/>
      <c r="E1023" s="56"/>
      <c r="F1023" s="56"/>
      <c r="G1023" s="56"/>
      <c r="H1023" s="56"/>
      <c r="I1023" s="56"/>
    </row>
    <row r="1024" spans="1:9" ht="12" customHeight="1">
      <c r="A1024" s="78"/>
      <c r="B1024" s="54"/>
      <c r="C1024" s="55"/>
      <c r="D1024" s="56"/>
      <c r="E1024" s="56"/>
      <c r="F1024" s="56"/>
      <c r="G1024" s="56"/>
      <c r="H1024" s="56"/>
      <c r="I1024" s="56"/>
    </row>
    <row r="1025" spans="1:9" ht="12" customHeight="1">
      <c r="A1025" s="78"/>
      <c r="B1025" s="54"/>
      <c r="C1025" s="55"/>
      <c r="D1025" s="56"/>
      <c r="E1025" s="56"/>
      <c r="F1025" s="56"/>
      <c r="G1025" s="56"/>
      <c r="H1025" s="56"/>
      <c r="I1025" s="56"/>
    </row>
    <row r="1026" spans="1:9" ht="12" customHeight="1">
      <c r="A1026" s="78"/>
      <c r="B1026" s="54"/>
      <c r="C1026" s="55"/>
      <c r="D1026" s="56"/>
      <c r="E1026" s="56"/>
      <c r="F1026" s="56"/>
      <c r="G1026" s="56"/>
      <c r="H1026" s="56"/>
      <c r="I1026" s="56"/>
    </row>
    <row r="1027" spans="1:9" ht="12" customHeight="1">
      <c r="A1027" s="78"/>
      <c r="B1027" s="54"/>
      <c r="C1027" s="55"/>
      <c r="D1027" s="56"/>
      <c r="E1027" s="56"/>
      <c r="F1027" s="56"/>
      <c r="G1027" s="56"/>
      <c r="H1027" s="56"/>
      <c r="I1027" s="56"/>
    </row>
    <row r="1028" spans="1:9" ht="12" customHeight="1">
      <c r="A1028" s="78"/>
      <c r="B1028" s="54"/>
      <c r="C1028" s="55"/>
      <c r="D1028" s="56"/>
      <c r="E1028" s="56"/>
      <c r="F1028" s="56"/>
      <c r="G1028" s="56"/>
      <c r="H1028" s="56"/>
      <c r="I1028" s="56"/>
    </row>
    <row r="1029" spans="1:9" ht="12" customHeight="1">
      <c r="A1029" s="78"/>
      <c r="B1029" s="54"/>
      <c r="C1029" s="55"/>
      <c r="D1029" s="56"/>
      <c r="E1029" s="56"/>
      <c r="F1029" s="56"/>
      <c r="G1029" s="56"/>
      <c r="H1029" s="56"/>
      <c r="I1029" s="56"/>
    </row>
    <row r="1030" spans="1:9" ht="12" customHeight="1">
      <c r="A1030" s="78"/>
      <c r="B1030" s="54"/>
      <c r="C1030" s="55"/>
      <c r="D1030" s="56"/>
      <c r="E1030" s="56"/>
      <c r="F1030" s="56"/>
      <c r="G1030" s="56"/>
      <c r="H1030" s="56"/>
      <c r="I1030" s="56"/>
    </row>
    <row r="1031" spans="1:9" ht="12" customHeight="1">
      <c r="A1031" s="78"/>
      <c r="B1031" s="54"/>
      <c r="C1031" s="55"/>
      <c r="D1031" s="56"/>
      <c r="E1031" s="56"/>
      <c r="F1031" s="56"/>
      <c r="G1031" s="56"/>
      <c r="H1031" s="56"/>
      <c r="I1031" s="56"/>
    </row>
    <row r="1032" spans="1:9" ht="12" customHeight="1">
      <c r="A1032" s="78"/>
      <c r="B1032" s="54"/>
      <c r="C1032" s="55"/>
      <c r="D1032" s="56"/>
      <c r="E1032" s="56"/>
      <c r="F1032" s="56"/>
      <c r="G1032" s="56"/>
      <c r="H1032" s="56"/>
      <c r="I1032" s="56"/>
    </row>
    <row r="1033" spans="1:9" ht="12" customHeight="1">
      <c r="A1033" s="78"/>
      <c r="B1033" s="54"/>
      <c r="C1033" s="55"/>
      <c r="D1033" s="56"/>
      <c r="E1033" s="56"/>
      <c r="F1033" s="56"/>
      <c r="G1033" s="56"/>
      <c r="H1033" s="56"/>
      <c r="I1033" s="56"/>
    </row>
    <row r="1034" spans="1:9" ht="12" customHeight="1">
      <c r="A1034" s="78"/>
      <c r="B1034" s="54"/>
      <c r="C1034" s="55"/>
      <c r="D1034" s="56"/>
      <c r="E1034" s="56"/>
      <c r="F1034" s="56"/>
      <c r="G1034" s="56"/>
      <c r="H1034" s="56"/>
      <c r="I1034" s="56"/>
    </row>
    <row r="1035" spans="1:9" ht="12" customHeight="1">
      <c r="A1035" s="78"/>
      <c r="B1035" s="54"/>
      <c r="C1035" s="55"/>
      <c r="D1035" s="56"/>
      <c r="E1035" s="56"/>
      <c r="F1035" s="56"/>
      <c r="G1035" s="56"/>
      <c r="H1035" s="56"/>
      <c r="I1035" s="56"/>
    </row>
    <row r="1036" spans="1:9" ht="12" customHeight="1">
      <c r="A1036" s="78"/>
      <c r="B1036" s="54"/>
      <c r="C1036" s="55"/>
      <c r="D1036" s="56"/>
      <c r="E1036" s="56"/>
      <c r="F1036" s="56"/>
      <c r="G1036" s="56"/>
      <c r="H1036" s="56"/>
      <c r="I1036" s="56"/>
    </row>
    <row r="1037" spans="1:9" ht="12" customHeight="1">
      <c r="A1037" s="78"/>
      <c r="B1037" s="54"/>
      <c r="C1037" s="55"/>
      <c r="D1037" s="56"/>
      <c r="E1037" s="56"/>
      <c r="F1037" s="56"/>
      <c r="G1037" s="56"/>
      <c r="H1037" s="56"/>
      <c r="I1037" s="56"/>
    </row>
    <row r="1038" spans="1:9" ht="12" customHeight="1">
      <c r="A1038" s="78"/>
      <c r="B1038" s="54"/>
      <c r="C1038" s="55"/>
      <c r="D1038" s="56"/>
      <c r="E1038" s="56"/>
      <c r="F1038" s="56"/>
      <c r="G1038" s="56"/>
      <c r="H1038" s="56"/>
      <c r="I1038" s="56"/>
    </row>
    <row r="1039" spans="1:9" ht="12" customHeight="1">
      <c r="A1039" s="78"/>
      <c r="B1039" s="54"/>
      <c r="C1039" s="55"/>
      <c r="D1039" s="56"/>
      <c r="E1039" s="56"/>
      <c r="F1039" s="56"/>
      <c r="G1039" s="56"/>
      <c r="H1039" s="56"/>
      <c r="I1039" s="56"/>
    </row>
    <row r="1040" spans="1:9" ht="12" customHeight="1">
      <c r="A1040" s="78"/>
      <c r="B1040" s="54"/>
      <c r="C1040" s="55"/>
      <c r="D1040" s="56"/>
      <c r="E1040" s="56"/>
      <c r="F1040" s="56"/>
      <c r="G1040" s="56"/>
      <c r="H1040" s="56"/>
      <c r="I1040" s="56"/>
    </row>
    <row r="1041" spans="1:9" ht="12" customHeight="1">
      <c r="A1041" s="78"/>
      <c r="B1041" s="54"/>
      <c r="C1041" s="55"/>
      <c r="D1041" s="56"/>
      <c r="E1041" s="56"/>
      <c r="F1041" s="56"/>
      <c r="G1041" s="56"/>
      <c r="H1041" s="56"/>
      <c r="I1041" s="56"/>
    </row>
    <row r="1042" spans="1:9" ht="12" customHeight="1">
      <c r="A1042" s="78"/>
      <c r="B1042" s="54"/>
      <c r="C1042" s="55"/>
      <c r="D1042" s="56"/>
      <c r="E1042" s="56"/>
      <c r="F1042" s="56"/>
      <c r="G1042" s="56"/>
      <c r="H1042" s="56"/>
      <c r="I1042" s="56"/>
    </row>
    <row r="1043" spans="1:9" ht="12" customHeight="1">
      <c r="A1043" s="78"/>
      <c r="B1043" s="54"/>
      <c r="C1043" s="55"/>
      <c r="D1043" s="56"/>
      <c r="E1043" s="56"/>
      <c r="F1043" s="56"/>
      <c r="G1043" s="56"/>
      <c r="H1043" s="56"/>
      <c r="I1043" s="56"/>
    </row>
    <row r="1044" spans="1:9" ht="12" customHeight="1">
      <c r="A1044" s="78"/>
      <c r="B1044" s="54"/>
      <c r="C1044" s="55"/>
      <c r="D1044" s="56"/>
      <c r="E1044" s="56"/>
      <c r="F1044" s="56"/>
      <c r="G1044" s="56"/>
      <c r="H1044" s="56"/>
      <c r="I1044" s="56"/>
    </row>
    <row r="1045" spans="1:9" ht="12" customHeight="1">
      <c r="A1045" s="78"/>
      <c r="B1045" s="54"/>
      <c r="C1045" s="55"/>
      <c r="D1045" s="56"/>
      <c r="E1045" s="56"/>
      <c r="F1045" s="56"/>
      <c r="G1045" s="56"/>
      <c r="H1045" s="56"/>
      <c r="I1045" s="56"/>
    </row>
    <row r="1046" spans="1:9" ht="12" customHeight="1">
      <c r="A1046" s="78"/>
      <c r="B1046" s="54"/>
      <c r="C1046" s="55"/>
      <c r="D1046" s="56"/>
      <c r="E1046" s="56"/>
      <c r="F1046" s="56"/>
      <c r="G1046" s="56"/>
      <c r="H1046" s="56"/>
      <c r="I1046" s="56"/>
    </row>
    <row r="1047" spans="1:9" ht="12" customHeight="1">
      <c r="A1047" s="78"/>
      <c r="B1047" s="54"/>
      <c r="C1047" s="55"/>
      <c r="D1047" s="56"/>
      <c r="E1047" s="56"/>
      <c r="F1047" s="56"/>
      <c r="G1047" s="56"/>
      <c r="H1047" s="56"/>
      <c r="I1047" s="56"/>
    </row>
    <row r="1048" spans="1:9" ht="12" customHeight="1">
      <c r="A1048" s="78"/>
      <c r="B1048" s="54"/>
      <c r="C1048" s="55"/>
      <c r="D1048" s="56"/>
      <c r="E1048" s="56"/>
      <c r="F1048" s="56"/>
      <c r="G1048" s="56"/>
      <c r="H1048" s="56"/>
      <c r="I1048" s="56"/>
    </row>
    <row r="1049" spans="1:9" ht="12" customHeight="1">
      <c r="A1049" s="78"/>
      <c r="B1049" s="54"/>
      <c r="C1049" s="55"/>
      <c r="D1049" s="56"/>
      <c r="E1049" s="56"/>
      <c r="F1049" s="56"/>
      <c r="G1049" s="56"/>
      <c r="H1049" s="56"/>
      <c r="I1049" s="56"/>
    </row>
    <row r="1050" spans="1:9" ht="12" customHeight="1">
      <c r="A1050" s="78"/>
      <c r="B1050" s="54"/>
      <c r="C1050" s="55"/>
      <c r="D1050" s="56"/>
      <c r="E1050" s="56"/>
      <c r="F1050" s="56"/>
      <c r="G1050" s="56"/>
      <c r="H1050" s="56"/>
      <c r="I1050" s="56"/>
    </row>
    <row r="1051" spans="1:9" ht="12" customHeight="1">
      <c r="A1051" s="78"/>
      <c r="B1051" s="54"/>
      <c r="C1051" s="55"/>
      <c r="D1051" s="56"/>
      <c r="E1051" s="56"/>
      <c r="F1051" s="56"/>
      <c r="G1051" s="56"/>
      <c r="H1051" s="56"/>
      <c r="I1051" s="56"/>
    </row>
    <row r="1052" spans="1:9" ht="12" customHeight="1">
      <c r="A1052" s="78"/>
      <c r="B1052" s="54"/>
      <c r="C1052" s="55"/>
      <c r="D1052" s="56"/>
      <c r="E1052" s="56"/>
      <c r="F1052" s="56"/>
      <c r="G1052" s="56"/>
      <c r="H1052" s="56"/>
      <c r="I1052" s="56"/>
    </row>
    <row r="1053" spans="1:9" ht="12" customHeight="1">
      <c r="A1053" s="78"/>
      <c r="B1053" s="54"/>
      <c r="C1053" s="55"/>
      <c r="D1053" s="56"/>
      <c r="E1053" s="56"/>
      <c r="F1053" s="56"/>
      <c r="G1053" s="56"/>
      <c r="H1053" s="56"/>
      <c r="I1053" s="56"/>
    </row>
    <row r="1054" spans="1:9" ht="12" customHeight="1">
      <c r="A1054" s="78"/>
      <c r="B1054" s="54"/>
      <c r="C1054" s="55"/>
      <c r="D1054" s="56"/>
      <c r="E1054" s="56"/>
      <c r="F1054" s="56"/>
      <c r="G1054" s="56"/>
      <c r="H1054" s="56"/>
      <c r="I1054" s="56"/>
    </row>
    <row r="1055" spans="1:9" ht="12" customHeight="1">
      <c r="A1055" s="78"/>
      <c r="B1055" s="54"/>
      <c r="C1055" s="55"/>
      <c r="D1055" s="56"/>
      <c r="E1055" s="56"/>
      <c r="F1055" s="56"/>
      <c r="G1055" s="56"/>
      <c r="H1055" s="56"/>
      <c r="I1055" s="56"/>
    </row>
    <row r="1056" spans="1:9" ht="12" customHeight="1">
      <c r="A1056" s="78"/>
      <c r="B1056" s="54"/>
      <c r="C1056" s="55"/>
      <c r="D1056" s="56"/>
      <c r="E1056" s="56"/>
      <c r="F1056" s="56"/>
      <c r="G1056" s="56"/>
      <c r="H1056" s="56"/>
      <c r="I1056" s="56"/>
    </row>
    <row r="1057" spans="1:9" ht="12" customHeight="1">
      <c r="A1057" s="78"/>
      <c r="B1057" s="54"/>
      <c r="C1057" s="55"/>
      <c r="D1057" s="56"/>
      <c r="E1057" s="56"/>
      <c r="F1057" s="56"/>
      <c r="G1057" s="56"/>
      <c r="H1057" s="56"/>
      <c r="I1057" s="56"/>
    </row>
    <row r="1058" spans="1:9" ht="12" customHeight="1">
      <c r="A1058" s="78"/>
      <c r="B1058" s="54"/>
      <c r="C1058" s="55"/>
      <c r="D1058" s="56"/>
      <c r="E1058" s="56"/>
      <c r="F1058" s="56"/>
      <c r="G1058" s="56"/>
      <c r="H1058" s="56"/>
      <c r="I1058" s="56"/>
    </row>
    <row r="1059" spans="1:9" ht="12" customHeight="1">
      <c r="A1059" s="78"/>
      <c r="B1059" s="54"/>
      <c r="C1059" s="55"/>
      <c r="D1059" s="56"/>
      <c r="E1059" s="56"/>
      <c r="F1059" s="56"/>
      <c r="G1059" s="56"/>
      <c r="H1059" s="56"/>
      <c r="I1059" s="56"/>
    </row>
    <row r="1060" spans="1:9" ht="12" customHeight="1">
      <c r="A1060" s="78"/>
      <c r="B1060" s="54"/>
      <c r="C1060" s="55"/>
      <c r="D1060" s="56"/>
      <c r="E1060" s="56"/>
      <c r="F1060" s="56"/>
      <c r="G1060" s="56"/>
      <c r="H1060" s="56"/>
      <c r="I1060" s="56"/>
    </row>
    <row r="1061" spans="1:9" ht="12" customHeight="1">
      <c r="A1061" s="78"/>
      <c r="B1061" s="54"/>
      <c r="C1061" s="55"/>
      <c r="D1061" s="56"/>
      <c r="E1061" s="56"/>
      <c r="F1061" s="56"/>
      <c r="G1061" s="56"/>
      <c r="H1061" s="56"/>
      <c r="I1061" s="56"/>
    </row>
    <row r="1062" spans="1:9" ht="12" customHeight="1">
      <c r="A1062" s="78"/>
      <c r="B1062" s="54"/>
      <c r="C1062" s="55"/>
      <c r="D1062" s="56"/>
      <c r="E1062" s="56"/>
      <c r="F1062" s="56"/>
      <c r="G1062" s="56"/>
      <c r="H1062" s="56"/>
      <c r="I1062" s="56"/>
    </row>
    <row r="1063" spans="1:9" ht="12" customHeight="1">
      <c r="A1063" s="78"/>
      <c r="B1063" s="54"/>
      <c r="C1063" s="55"/>
      <c r="D1063" s="56"/>
      <c r="E1063" s="56"/>
      <c r="F1063" s="56"/>
      <c r="G1063" s="56"/>
      <c r="H1063" s="56"/>
      <c r="I1063" s="56"/>
    </row>
    <row r="1064" spans="1:9" ht="12" customHeight="1">
      <c r="A1064" s="78"/>
      <c r="B1064" s="54"/>
      <c r="C1064" s="55"/>
      <c r="D1064" s="56"/>
      <c r="E1064" s="56"/>
      <c r="F1064" s="56"/>
      <c r="G1064" s="56"/>
      <c r="H1064" s="56"/>
      <c r="I1064" s="56"/>
    </row>
    <row r="1065" spans="1:9" ht="12" customHeight="1">
      <c r="A1065" s="78"/>
      <c r="B1065" s="54"/>
      <c r="C1065" s="55"/>
      <c r="D1065" s="56"/>
      <c r="E1065" s="56"/>
      <c r="F1065" s="56"/>
      <c r="G1065" s="56"/>
      <c r="H1065" s="56"/>
      <c r="I1065" s="56"/>
    </row>
    <row r="1066" spans="1:9" ht="12" customHeight="1">
      <c r="A1066" s="78"/>
      <c r="B1066" s="54"/>
      <c r="C1066" s="55"/>
      <c r="D1066" s="56"/>
      <c r="E1066" s="56"/>
      <c r="F1066" s="56"/>
      <c r="G1066" s="56"/>
      <c r="H1066" s="56"/>
      <c r="I1066" s="56"/>
    </row>
    <row r="1067" spans="1:9" ht="12" customHeight="1">
      <c r="A1067" s="78"/>
      <c r="B1067" s="54"/>
      <c r="C1067" s="55"/>
      <c r="D1067" s="56"/>
      <c r="E1067" s="56"/>
      <c r="F1067" s="56"/>
      <c r="G1067" s="56"/>
      <c r="H1067" s="56"/>
      <c r="I1067" s="56"/>
    </row>
    <row r="1068" spans="1:9" ht="12" customHeight="1">
      <c r="A1068" s="78"/>
      <c r="B1068" s="54"/>
      <c r="C1068" s="55"/>
      <c r="D1068" s="56"/>
      <c r="E1068" s="56"/>
      <c r="F1068" s="56"/>
      <c r="G1068" s="56"/>
      <c r="H1068" s="56"/>
      <c r="I1068" s="56"/>
    </row>
    <row r="1069" spans="1:9" ht="12" customHeight="1">
      <c r="A1069" s="78"/>
      <c r="B1069" s="54"/>
      <c r="C1069" s="55"/>
      <c r="D1069" s="56"/>
      <c r="E1069" s="56"/>
      <c r="F1069" s="56"/>
      <c r="G1069" s="56"/>
      <c r="H1069" s="56"/>
      <c r="I1069" s="56"/>
    </row>
    <row r="1070" spans="1:9" ht="12" customHeight="1">
      <c r="A1070" s="78"/>
      <c r="B1070" s="54"/>
      <c r="C1070" s="55"/>
      <c r="D1070" s="56"/>
      <c r="E1070" s="56"/>
      <c r="F1070" s="56"/>
      <c r="G1070" s="56"/>
      <c r="H1070" s="56"/>
      <c r="I1070" s="56"/>
    </row>
    <row r="1071" spans="1:9" ht="12" customHeight="1">
      <c r="A1071" s="78"/>
      <c r="B1071" s="54"/>
      <c r="C1071" s="55"/>
      <c r="D1071" s="56"/>
      <c r="E1071" s="56"/>
      <c r="F1071" s="56"/>
      <c r="G1071" s="56"/>
      <c r="H1071" s="56"/>
      <c r="I1071" s="56"/>
    </row>
    <row r="1072" spans="1:9" ht="12" customHeight="1">
      <c r="A1072" s="78"/>
      <c r="B1072" s="54"/>
      <c r="C1072" s="55"/>
      <c r="D1072" s="56"/>
      <c r="E1072" s="56"/>
      <c r="F1072" s="56"/>
      <c r="G1072" s="56"/>
      <c r="H1072" s="56"/>
      <c r="I1072" s="56"/>
    </row>
    <row r="1073" spans="1:9" ht="12" customHeight="1">
      <c r="A1073" s="78"/>
      <c r="B1073" s="54"/>
      <c r="C1073" s="55"/>
      <c r="D1073" s="56"/>
      <c r="E1073" s="56"/>
      <c r="F1073" s="56"/>
      <c r="G1073" s="56"/>
      <c r="H1073" s="56"/>
      <c r="I1073" s="56"/>
    </row>
    <row r="1074" spans="1:9" ht="12" customHeight="1">
      <c r="A1074" s="78"/>
      <c r="B1074" s="54"/>
      <c r="C1074" s="55"/>
      <c r="D1074" s="56"/>
      <c r="E1074" s="56"/>
      <c r="F1074" s="56"/>
      <c r="G1074" s="56"/>
      <c r="H1074" s="56"/>
      <c r="I1074" s="56"/>
    </row>
    <row r="1075" spans="1:9" ht="12" customHeight="1">
      <c r="A1075" s="78"/>
      <c r="B1075" s="54"/>
      <c r="C1075" s="55"/>
      <c r="D1075" s="56"/>
      <c r="E1075" s="56"/>
      <c r="F1075" s="56"/>
      <c r="G1075" s="56"/>
      <c r="H1075" s="56"/>
      <c r="I1075" s="56"/>
    </row>
    <row r="1076" spans="1:9" ht="12" customHeight="1">
      <c r="A1076" s="78"/>
      <c r="B1076" s="54"/>
      <c r="C1076" s="55"/>
      <c r="D1076" s="56"/>
      <c r="E1076" s="56"/>
      <c r="F1076" s="56"/>
      <c r="G1076" s="56"/>
      <c r="H1076" s="56"/>
      <c r="I1076" s="56"/>
    </row>
    <row r="1077" spans="1:9" ht="12" customHeight="1">
      <c r="A1077" s="78"/>
      <c r="B1077" s="54"/>
      <c r="C1077" s="55"/>
      <c r="D1077" s="56"/>
      <c r="E1077" s="56"/>
      <c r="F1077" s="56"/>
      <c r="G1077" s="56"/>
      <c r="H1077" s="56"/>
      <c r="I1077" s="56"/>
    </row>
    <row r="1078" spans="1:9" ht="12" customHeight="1">
      <c r="A1078" s="78"/>
      <c r="B1078" s="54"/>
      <c r="C1078" s="55"/>
      <c r="D1078" s="56"/>
      <c r="E1078" s="56"/>
      <c r="F1078" s="56"/>
      <c r="G1078" s="56"/>
      <c r="H1078" s="56"/>
      <c r="I1078" s="56"/>
    </row>
    <row r="1079" spans="1:9" ht="12" customHeight="1">
      <c r="A1079" s="78"/>
      <c r="B1079" s="54"/>
      <c r="C1079" s="55"/>
      <c r="D1079" s="56"/>
      <c r="E1079" s="56"/>
      <c r="F1079" s="56"/>
      <c r="G1079" s="56"/>
      <c r="H1079" s="56"/>
      <c r="I1079" s="56"/>
    </row>
    <row r="1080" spans="1:9" ht="12" customHeight="1">
      <c r="A1080" s="78"/>
      <c r="B1080" s="54"/>
      <c r="C1080" s="55"/>
      <c r="D1080" s="56"/>
      <c r="E1080" s="56"/>
      <c r="F1080" s="56"/>
      <c r="G1080" s="56"/>
      <c r="H1080" s="56"/>
      <c r="I1080" s="56"/>
    </row>
    <row r="1081" spans="1:9" ht="12" customHeight="1">
      <c r="A1081" s="78"/>
      <c r="B1081" s="54"/>
      <c r="C1081" s="55"/>
      <c r="D1081" s="56"/>
      <c r="E1081" s="56"/>
      <c r="F1081" s="56"/>
      <c r="G1081" s="56"/>
      <c r="H1081" s="56"/>
      <c r="I1081" s="56"/>
    </row>
    <row r="1082" spans="1:9" ht="12" customHeight="1">
      <c r="A1082" s="78"/>
      <c r="B1082" s="54"/>
      <c r="C1082" s="55"/>
      <c r="D1082" s="56"/>
      <c r="E1082" s="56"/>
      <c r="F1082" s="56"/>
      <c r="G1082" s="56"/>
      <c r="H1082" s="56"/>
      <c r="I1082" s="56"/>
    </row>
    <row r="1083" spans="1:9" ht="12" customHeight="1">
      <c r="A1083" s="78"/>
      <c r="B1083" s="54"/>
      <c r="C1083" s="55"/>
      <c r="D1083" s="56"/>
      <c r="E1083" s="56"/>
      <c r="F1083" s="56"/>
      <c r="G1083" s="56"/>
      <c r="H1083" s="56"/>
      <c r="I1083" s="56"/>
    </row>
  </sheetData>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dataValidations count="1">
    <dataValidation type="list" allowBlank="1" showInputMessage="1" showErrorMessage="1" sqref="B10:D10">
      <formula1>$E$321:$E$323</formula1>
    </dataValidation>
  </dataValidations>
  <pageMargins left="0.75" right="0.75" top="1" bottom="1" header="0.4921259845" footer="0.4921259845"/>
  <pageSetup paperSize="9" orientation="landscape" horizontalDpi="300" r:id="rId1"/>
  <headerFooter alignWithMargins="0"/>
</worksheet>
</file>

<file path=xl/worksheets/sheet5.xml><?xml version="1.0" encoding="utf-8"?>
<worksheet xmlns="http://schemas.openxmlformats.org/spreadsheetml/2006/main" xmlns:r="http://schemas.openxmlformats.org/officeDocument/2006/relationships">
  <sheetPr>
    <tabColor rgb="FFFF0000"/>
  </sheetPr>
  <dimension ref="A1:G318"/>
  <sheetViews>
    <sheetView workbookViewId="0"/>
  </sheetViews>
  <sheetFormatPr defaultColWidth="9.140625" defaultRowHeight="11.25"/>
  <cols>
    <col min="1" max="1" width="30.5703125" style="83" bestFit="1" customWidth="1"/>
    <col min="2" max="2" width="48.28515625" style="83" bestFit="1" customWidth="1"/>
    <col min="3" max="3" width="71" style="82" bestFit="1" customWidth="1"/>
    <col min="4" max="4" width="55.42578125" style="82" bestFit="1" customWidth="1"/>
    <col min="5" max="5" width="41.7109375" style="82" customWidth="1"/>
    <col min="6" max="6" width="7.85546875" style="87" customWidth="1"/>
    <col min="7" max="16384" width="9.140625" style="82"/>
  </cols>
  <sheetData>
    <row r="1" spans="1:7">
      <c r="A1" s="79" t="s">
        <v>128</v>
      </c>
      <c r="B1" s="79"/>
      <c r="C1" s="80"/>
      <c r="D1" s="80"/>
      <c r="E1" s="80"/>
      <c r="F1" s="81" t="s">
        <v>129</v>
      </c>
      <c r="G1" s="80"/>
    </row>
    <row r="2" spans="1:7">
      <c r="A2" s="83" t="s">
        <v>130</v>
      </c>
      <c r="F2" s="82"/>
    </row>
    <row r="3" spans="1:7">
      <c r="A3" s="83" t="s">
        <v>131</v>
      </c>
      <c r="C3" s="82" t="s">
        <v>132</v>
      </c>
      <c r="F3" s="82" t="s">
        <v>133</v>
      </c>
      <c r="G3" s="82" t="s">
        <v>134</v>
      </c>
    </row>
    <row r="4" spans="1:7">
      <c r="A4" s="83" t="s">
        <v>135</v>
      </c>
      <c r="B4" s="83" t="s">
        <v>136</v>
      </c>
      <c r="C4" s="82" t="s">
        <v>137</v>
      </c>
      <c r="D4" s="83" t="s">
        <v>138</v>
      </c>
      <c r="F4" s="82" t="s">
        <v>133</v>
      </c>
      <c r="G4" s="82" t="s">
        <v>134</v>
      </c>
    </row>
    <row r="5" spans="1:7">
      <c r="A5" s="83" t="s">
        <v>43</v>
      </c>
      <c r="B5" s="83" t="s">
        <v>139</v>
      </c>
      <c r="C5" s="82" t="s">
        <v>140</v>
      </c>
      <c r="D5" s="83" t="s">
        <v>139</v>
      </c>
      <c r="F5" s="82" t="s">
        <v>133</v>
      </c>
      <c r="G5" s="82" t="s">
        <v>134</v>
      </c>
    </row>
    <row r="6" spans="1:7">
      <c r="A6" s="83" t="s">
        <v>141</v>
      </c>
      <c r="B6" s="83" t="s">
        <v>142</v>
      </c>
      <c r="C6" s="82" t="s">
        <v>143</v>
      </c>
      <c r="D6" s="83" t="s">
        <v>144</v>
      </c>
      <c r="F6" s="82" t="s">
        <v>133</v>
      </c>
      <c r="G6" s="82" t="s">
        <v>134</v>
      </c>
    </row>
    <row r="7" spans="1:7">
      <c r="A7" s="83" t="s">
        <v>145</v>
      </c>
      <c r="B7" s="83" t="s">
        <v>146</v>
      </c>
      <c r="C7" s="82" t="s">
        <v>147</v>
      </c>
      <c r="D7" s="83" t="s">
        <v>146</v>
      </c>
      <c r="F7" s="82" t="s">
        <v>133</v>
      </c>
      <c r="G7" s="82" t="s">
        <v>134</v>
      </c>
    </row>
    <row r="8" spans="1:7">
      <c r="A8" s="83" t="s">
        <v>148</v>
      </c>
      <c r="B8" s="83" t="s">
        <v>149</v>
      </c>
      <c r="C8" s="82" t="s">
        <v>150</v>
      </c>
      <c r="D8" s="83" t="s">
        <v>151</v>
      </c>
      <c r="F8" s="82" t="s">
        <v>133</v>
      </c>
      <c r="G8" s="82" t="s">
        <v>134</v>
      </c>
    </row>
    <row r="9" spans="1:7">
      <c r="A9" s="83" t="s">
        <v>152</v>
      </c>
      <c r="B9" s="83" t="s">
        <v>153</v>
      </c>
      <c r="C9" s="82" t="s">
        <v>154</v>
      </c>
      <c r="F9" s="82" t="s">
        <v>133</v>
      </c>
      <c r="G9" s="82" t="s">
        <v>134</v>
      </c>
    </row>
    <row r="10" spans="1:7" ht="12.75">
      <c r="A10" s="83" t="s">
        <v>155</v>
      </c>
      <c r="B10" s="83" t="s">
        <v>156</v>
      </c>
      <c r="C10" s="82" t="s">
        <v>157</v>
      </c>
      <c r="D10" s="82" t="s">
        <v>158</v>
      </c>
      <c r="E10" s="84" t="s">
        <v>159</v>
      </c>
      <c r="F10" s="82" t="s">
        <v>133</v>
      </c>
      <c r="G10" s="82" t="s">
        <v>134</v>
      </c>
    </row>
    <row r="11" spans="1:7">
      <c r="A11" s="83" t="s">
        <v>44</v>
      </c>
      <c r="B11" s="83" t="s">
        <v>160</v>
      </c>
      <c r="C11" s="82" t="s">
        <v>161</v>
      </c>
      <c r="D11" s="82" t="s">
        <v>162</v>
      </c>
      <c r="E11" s="82" t="s">
        <v>163</v>
      </c>
      <c r="F11" s="82" t="s">
        <v>133</v>
      </c>
      <c r="G11" s="82" t="s">
        <v>134</v>
      </c>
    </row>
    <row r="12" spans="1:7">
      <c r="A12" s="83" t="s">
        <v>164</v>
      </c>
      <c r="B12" s="83" t="s">
        <v>165</v>
      </c>
      <c r="C12" s="82" t="s">
        <v>166</v>
      </c>
      <c r="D12" s="82" t="s">
        <v>167</v>
      </c>
      <c r="F12" s="82" t="s">
        <v>133</v>
      </c>
      <c r="G12" s="82" t="s">
        <v>134</v>
      </c>
    </row>
    <row r="13" spans="1:7">
      <c r="A13" s="83" t="s">
        <v>168</v>
      </c>
      <c r="B13" s="83" t="s">
        <v>169</v>
      </c>
      <c r="C13" s="82" t="s">
        <v>170</v>
      </c>
      <c r="D13" s="82" t="s">
        <v>171</v>
      </c>
      <c r="F13" s="82" t="s">
        <v>133</v>
      </c>
      <c r="G13" s="82" t="s">
        <v>134</v>
      </c>
    </row>
    <row r="14" spans="1:7">
      <c r="A14" s="83" t="s">
        <v>172</v>
      </c>
      <c r="B14" s="83" t="s">
        <v>173</v>
      </c>
      <c r="C14" s="82" t="s">
        <v>174</v>
      </c>
      <c r="D14" s="82" t="s">
        <v>175</v>
      </c>
      <c r="F14" s="82" t="s">
        <v>133</v>
      </c>
      <c r="G14" s="82" t="s">
        <v>134</v>
      </c>
    </row>
    <row r="15" spans="1:7">
      <c r="A15" s="83" t="s">
        <v>176</v>
      </c>
      <c r="B15" s="83" t="s">
        <v>153</v>
      </c>
      <c r="C15" s="82" t="s">
        <v>177</v>
      </c>
      <c r="F15" s="82" t="s">
        <v>133</v>
      </c>
      <c r="G15" s="82" t="s">
        <v>134</v>
      </c>
    </row>
    <row r="16" spans="1:7" ht="12.75">
      <c r="A16" s="83" t="s">
        <v>178</v>
      </c>
      <c r="B16" s="83" t="s">
        <v>179</v>
      </c>
      <c r="C16" s="82" t="s">
        <v>180</v>
      </c>
      <c r="D16" s="82" t="s">
        <v>181</v>
      </c>
      <c r="E16" s="85" t="s">
        <v>182</v>
      </c>
      <c r="F16" s="82" t="s">
        <v>133</v>
      </c>
      <c r="G16" s="82" t="s">
        <v>134</v>
      </c>
    </row>
    <row r="17" spans="1:7">
      <c r="A17" s="83" t="s">
        <v>183</v>
      </c>
      <c r="B17" s="83" t="s">
        <v>184</v>
      </c>
      <c r="C17" s="82" t="s">
        <v>185</v>
      </c>
      <c r="D17" s="82" t="s">
        <v>186</v>
      </c>
      <c r="F17" s="82" t="s">
        <v>133</v>
      </c>
      <c r="G17" s="82" t="s">
        <v>134</v>
      </c>
    </row>
    <row r="18" spans="1:7">
      <c r="A18" s="83" t="s">
        <v>187</v>
      </c>
      <c r="B18" s="83" t="s">
        <v>153</v>
      </c>
      <c r="C18" s="82" t="s">
        <v>188</v>
      </c>
      <c r="F18" s="82" t="s">
        <v>133</v>
      </c>
      <c r="G18" s="82" t="s">
        <v>134</v>
      </c>
    </row>
    <row r="19" spans="1:7">
      <c r="A19" s="83" t="s">
        <v>45</v>
      </c>
      <c r="B19" s="83" t="s">
        <v>189</v>
      </c>
      <c r="C19" s="82" t="s">
        <v>190</v>
      </c>
      <c r="D19" s="86"/>
      <c r="F19" s="82" t="s">
        <v>133</v>
      </c>
      <c r="G19" s="82" t="s">
        <v>134</v>
      </c>
    </row>
    <row r="20" spans="1:7" ht="12.75">
      <c r="A20" s="83" t="s">
        <v>46</v>
      </c>
      <c r="B20" s="83" t="s">
        <v>191</v>
      </c>
      <c r="C20" s="82" t="s">
        <v>192</v>
      </c>
      <c r="D20" s="82" t="s">
        <v>193</v>
      </c>
      <c r="E20" s="85" t="s">
        <v>194</v>
      </c>
      <c r="F20" s="82" t="s">
        <v>133</v>
      </c>
      <c r="G20" s="82" t="s">
        <v>134</v>
      </c>
    </row>
    <row r="21" spans="1:7">
      <c r="A21" s="83" t="s">
        <v>195</v>
      </c>
      <c r="B21" s="83" t="s">
        <v>196</v>
      </c>
      <c r="C21" s="82" t="s">
        <v>197</v>
      </c>
      <c r="D21" s="82" t="s">
        <v>198</v>
      </c>
      <c r="F21" s="82" t="s">
        <v>133</v>
      </c>
      <c r="G21" s="82" t="s">
        <v>134</v>
      </c>
    </row>
    <row r="22" spans="1:7">
      <c r="A22" s="83" t="s">
        <v>199</v>
      </c>
      <c r="B22" s="83" t="s">
        <v>153</v>
      </c>
      <c r="C22" s="82" t="s">
        <v>200</v>
      </c>
      <c r="F22" s="82" t="s">
        <v>133</v>
      </c>
      <c r="G22" s="82" t="s">
        <v>134</v>
      </c>
    </row>
    <row r="23" spans="1:7">
      <c r="A23" s="83" t="s">
        <v>201</v>
      </c>
      <c r="B23" s="83" t="s">
        <v>202</v>
      </c>
      <c r="C23" s="82" t="s">
        <v>203</v>
      </c>
      <c r="D23" s="82" t="s">
        <v>204</v>
      </c>
      <c r="F23" s="82" t="s">
        <v>133</v>
      </c>
      <c r="G23" s="82" t="s">
        <v>134</v>
      </c>
    </row>
    <row r="24" spans="1:7">
      <c r="A24" s="83" t="s">
        <v>205</v>
      </c>
      <c r="B24" s="83" t="s">
        <v>206</v>
      </c>
      <c r="C24" s="82" t="s">
        <v>207</v>
      </c>
      <c r="D24" s="82" t="s">
        <v>208</v>
      </c>
      <c r="F24" s="82" t="s">
        <v>133</v>
      </c>
      <c r="G24" s="82" t="s">
        <v>134</v>
      </c>
    </row>
    <row r="25" spans="1:7">
      <c r="A25" s="83" t="s">
        <v>209</v>
      </c>
      <c r="B25" s="83" t="s">
        <v>210</v>
      </c>
      <c r="C25" s="82" t="s">
        <v>211</v>
      </c>
      <c r="D25" s="82" t="s">
        <v>212</v>
      </c>
      <c r="F25" s="82" t="s">
        <v>133</v>
      </c>
      <c r="G25" s="82" t="s">
        <v>134</v>
      </c>
    </row>
    <row r="26" spans="1:7">
      <c r="A26" s="83" t="s">
        <v>213</v>
      </c>
      <c r="B26" s="83" t="s">
        <v>153</v>
      </c>
      <c r="C26" s="82" t="s">
        <v>214</v>
      </c>
      <c r="F26" s="82" t="s">
        <v>133</v>
      </c>
      <c r="G26" s="82" t="s">
        <v>134</v>
      </c>
    </row>
    <row r="27" spans="1:7">
      <c r="A27" s="83" t="s">
        <v>215</v>
      </c>
      <c r="B27" s="83" t="s">
        <v>216</v>
      </c>
      <c r="C27" s="82" t="s">
        <v>217</v>
      </c>
      <c r="D27" s="82" t="s">
        <v>218</v>
      </c>
      <c r="F27" s="82" t="s">
        <v>133</v>
      </c>
      <c r="G27" s="82" t="s">
        <v>134</v>
      </c>
    </row>
    <row r="28" spans="1:7">
      <c r="A28" s="83" t="s">
        <v>219</v>
      </c>
      <c r="B28" s="83" t="s">
        <v>220</v>
      </c>
      <c r="C28" s="82" t="s">
        <v>221</v>
      </c>
      <c r="D28" s="82" t="s">
        <v>222</v>
      </c>
      <c r="F28" s="82" t="s">
        <v>133</v>
      </c>
      <c r="G28" s="82" t="s">
        <v>134</v>
      </c>
    </row>
    <row r="29" spans="1:7">
      <c r="A29" s="83" t="s">
        <v>223</v>
      </c>
      <c r="B29" s="83" t="s">
        <v>224</v>
      </c>
      <c r="C29" s="82" t="s">
        <v>225</v>
      </c>
      <c r="D29" s="82" t="s">
        <v>226</v>
      </c>
      <c r="F29" s="82" t="s">
        <v>133</v>
      </c>
      <c r="G29" s="82" t="s">
        <v>134</v>
      </c>
    </row>
    <row r="30" spans="1:7">
      <c r="A30" s="83" t="s">
        <v>227</v>
      </c>
      <c r="B30" s="83" t="s">
        <v>228</v>
      </c>
      <c r="C30" s="82" t="s">
        <v>229</v>
      </c>
      <c r="D30" s="82" t="s">
        <v>230</v>
      </c>
      <c r="F30" s="82" t="s">
        <v>133</v>
      </c>
      <c r="G30" s="82" t="s">
        <v>134</v>
      </c>
    </row>
    <row r="31" spans="1:7">
      <c r="A31" s="83" t="s">
        <v>231</v>
      </c>
      <c r="B31" s="83" t="s">
        <v>232</v>
      </c>
      <c r="C31" s="82" t="s">
        <v>233</v>
      </c>
      <c r="D31" s="82" t="s">
        <v>234</v>
      </c>
      <c r="F31" s="82" t="s">
        <v>133</v>
      </c>
      <c r="G31" s="82" t="s">
        <v>134</v>
      </c>
    </row>
    <row r="32" spans="1:7">
      <c r="A32" s="83" t="s">
        <v>235</v>
      </c>
      <c r="B32" s="83" t="s">
        <v>236</v>
      </c>
      <c r="C32" s="82" t="s">
        <v>237</v>
      </c>
      <c r="D32" s="82" t="s">
        <v>238</v>
      </c>
      <c r="F32" s="82" t="s">
        <v>133</v>
      </c>
      <c r="G32" s="82" t="s">
        <v>134</v>
      </c>
    </row>
    <row r="33" spans="1:7">
      <c r="A33" s="83" t="s">
        <v>239</v>
      </c>
      <c r="B33" s="83" t="s">
        <v>240</v>
      </c>
      <c r="C33" s="82" t="s">
        <v>241</v>
      </c>
      <c r="D33" s="82" t="s">
        <v>242</v>
      </c>
      <c r="F33" s="82" t="s">
        <v>133</v>
      </c>
      <c r="G33" s="82" t="s">
        <v>134</v>
      </c>
    </row>
    <row r="34" spans="1:7">
      <c r="A34" s="83" t="s">
        <v>243</v>
      </c>
      <c r="B34" s="83" t="s">
        <v>153</v>
      </c>
      <c r="C34" s="82" t="s">
        <v>244</v>
      </c>
      <c r="F34" s="82" t="s">
        <v>245</v>
      </c>
      <c r="G34" s="82" t="s">
        <v>134</v>
      </c>
    </row>
    <row r="35" spans="1:7">
      <c r="A35" s="83" t="s">
        <v>246</v>
      </c>
      <c r="B35" s="83" t="s">
        <v>247</v>
      </c>
      <c r="C35" s="82" t="s">
        <v>248</v>
      </c>
      <c r="D35" s="82" t="s">
        <v>249</v>
      </c>
      <c r="F35" s="82" t="s">
        <v>245</v>
      </c>
      <c r="G35" s="82" t="s">
        <v>134</v>
      </c>
    </row>
    <row r="36" spans="1:7">
      <c r="A36" s="83" t="s">
        <v>47</v>
      </c>
      <c r="B36" s="83" t="s">
        <v>250</v>
      </c>
      <c r="C36" s="82" t="s">
        <v>251</v>
      </c>
      <c r="D36" s="82" t="s">
        <v>252</v>
      </c>
      <c r="F36" s="82" t="s">
        <v>245</v>
      </c>
      <c r="G36" s="82" t="s">
        <v>134</v>
      </c>
    </row>
    <row r="37" spans="1:7">
      <c r="A37" s="83" t="s">
        <v>253</v>
      </c>
      <c r="B37" s="83" t="s">
        <v>254</v>
      </c>
      <c r="C37" s="82" t="s">
        <v>255</v>
      </c>
      <c r="D37" s="82" t="s">
        <v>256</v>
      </c>
      <c r="F37" s="82" t="s">
        <v>245</v>
      </c>
      <c r="G37" s="82" t="s">
        <v>134</v>
      </c>
    </row>
    <row r="38" spans="1:7">
      <c r="A38" s="83" t="s">
        <v>257</v>
      </c>
      <c r="B38" s="83" t="s">
        <v>258</v>
      </c>
      <c r="C38" s="82" t="s">
        <v>259</v>
      </c>
      <c r="D38" s="82" t="s">
        <v>260</v>
      </c>
      <c r="F38" s="82" t="s">
        <v>245</v>
      </c>
      <c r="G38" s="82" t="s">
        <v>134</v>
      </c>
    </row>
    <row r="39" spans="1:7">
      <c r="A39" s="83" t="s">
        <v>261</v>
      </c>
      <c r="B39" s="83" t="s">
        <v>262</v>
      </c>
      <c r="C39" s="82" t="s">
        <v>263</v>
      </c>
      <c r="D39" s="82" t="s">
        <v>264</v>
      </c>
      <c r="F39" s="82" t="s">
        <v>245</v>
      </c>
      <c r="G39" s="82" t="s">
        <v>134</v>
      </c>
    </row>
    <row r="40" spans="1:7">
      <c r="A40" s="83" t="s">
        <v>265</v>
      </c>
      <c r="B40" s="83" t="s">
        <v>153</v>
      </c>
      <c r="C40" s="82" t="s">
        <v>266</v>
      </c>
      <c r="F40" s="82" t="s">
        <v>245</v>
      </c>
      <c r="G40" s="82" t="s">
        <v>134</v>
      </c>
    </row>
    <row r="41" spans="1:7">
      <c r="A41" s="83" t="s">
        <v>267</v>
      </c>
      <c r="B41" s="83" t="s">
        <v>268</v>
      </c>
      <c r="C41" s="82" t="s">
        <v>269</v>
      </c>
      <c r="D41" s="82" t="s">
        <v>270</v>
      </c>
      <c r="E41" s="82" t="s">
        <v>271</v>
      </c>
      <c r="F41" s="82" t="s">
        <v>245</v>
      </c>
      <c r="G41" s="82" t="s">
        <v>134</v>
      </c>
    </row>
    <row r="42" spans="1:7">
      <c r="A42" s="83" t="s">
        <v>48</v>
      </c>
      <c r="B42" s="83" t="s">
        <v>272</v>
      </c>
      <c r="C42" s="82" t="s">
        <v>273</v>
      </c>
      <c r="D42" s="82" t="s">
        <v>274</v>
      </c>
      <c r="F42" s="82" t="s">
        <v>245</v>
      </c>
      <c r="G42" s="82" t="s">
        <v>134</v>
      </c>
    </row>
    <row r="43" spans="1:7">
      <c r="A43" s="83" t="s">
        <v>275</v>
      </c>
      <c r="B43" s="83" t="s">
        <v>276</v>
      </c>
      <c r="C43" s="82" t="s">
        <v>277</v>
      </c>
      <c r="D43" s="82" t="s">
        <v>278</v>
      </c>
      <c r="F43" s="82" t="s">
        <v>245</v>
      </c>
      <c r="G43" s="82" t="s">
        <v>134</v>
      </c>
    </row>
    <row r="44" spans="1:7">
      <c r="A44" s="83" t="s">
        <v>279</v>
      </c>
      <c r="B44" s="83" t="s">
        <v>280</v>
      </c>
      <c r="C44" s="82" t="s">
        <v>281</v>
      </c>
      <c r="D44" s="82" t="s">
        <v>282</v>
      </c>
      <c r="F44" s="82" t="s">
        <v>245</v>
      </c>
      <c r="G44" s="82" t="s">
        <v>134</v>
      </c>
    </row>
    <row r="45" spans="1:7">
      <c r="A45" s="83" t="s">
        <v>283</v>
      </c>
      <c r="B45" s="83" t="s">
        <v>284</v>
      </c>
      <c r="C45" s="82" t="s">
        <v>285</v>
      </c>
      <c r="D45" s="82" t="s">
        <v>286</v>
      </c>
      <c r="F45" s="82" t="s">
        <v>245</v>
      </c>
      <c r="G45" s="82" t="s">
        <v>134</v>
      </c>
    </row>
    <row r="46" spans="1:7">
      <c r="A46" s="83" t="s">
        <v>287</v>
      </c>
      <c r="B46" s="83" t="s">
        <v>153</v>
      </c>
      <c r="C46" s="82" t="s">
        <v>288</v>
      </c>
      <c r="F46" s="82" t="s">
        <v>245</v>
      </c>
      <c r="G46" s="82" t="s">
        <v>134</v>
      </c>
    </row>
    <row r="47" spans="1:7">
      <c r="A47" s="83" t="s">
        <v>289</v>
      </c>
      <c r="B47" s="83" t="s">
        <v>290</v>
      </c>
      <c r="C47" s="82" t="s">
        <v>291</v>
      </c>
      <c r="D47" s="82" t="s">
        <v>292</v>
      </c>
      <c r="F47" s="82" t="s">
        <v>245</v>
      </c>
      <c r="G47" s="82" t="s">
        <v>134</v>
      </c>
    </row>
    <row r="48" spans="1:7">
      <c r="A48" s="83" t="s">
        <v>293</v>
      </c>
      <c r="B48" s="83" t="s">
        <v>294</v>
      </c>
      <c r="C48" s="82" t="s">
        <v>295</v>
      </c>
      <c r="D48" s="82" t="s">
        <v>296</v>
      </c>
      <c r="F48" s="82" t="s">
        <v>245</v>
      </c>
      <c r="G48" s="82" t="s">
        <v>134</v>
      </c>
    </row>
    <row r="49" spans="1:7">
      <c r="A49" s="83" t="s">
        <v>297</v>
      </c>
      <c r="B49" s="83" t="s">
        <v>298</v>
      </c>
      <c r="C49" s="82" t="s">
        <v>299</v>
      </c>
      <c r="D49" s="82" t="s">
        <v>300</v>
      </c>
      <c r="F49" s="82" t="s">
        <v>245</v>
      </c>
      <c r="G49" s="82" t="s">
        <v>134</v>
      </c>
    </row>
    <row r="50" spans="1:7">
      <c r="A50" s="83" t="s">
        <v>301</v>
      </c>
      <c r="B50" s="83" t="s">
        <v>302</v>
      </c>
      <c r="C50" s="82" t="s">
        <v>303</v>
      </c>
      <c r="D50" s="82" t="s">
        <v>304</v>
      </c>
      <c r="F50" s="82" t="s">
        <v>245</v>
      </c>
      <c r="G50" s="82" t="s">
        <v>134</v>
      </c>
    </row>
    <row r="51" spans="1:7">
      <c r="A51" s="83" t="s">
        <v>305</v>
      </c>
      <c r="B51" s="83" t="s">
        <v>306</v>
      </c>
      <c r="C51" s="82" t="s">
        <v>307</v>
      </c>
      <c r="D51" s="82" t="s">
        <v>308</v>
      </c>
      <c r="F51" s="82" t="s">
        <v>245</v>
      </c>
      <c r="G51" s="82" t="s">
        <v>134</v>
      </c>
    </row>
    <row r="52" spans="1:7">
      <c r="A52" s="83" t="s">
        <v>309</v>
      </c>
      <c r="B52" s="83" t="s">
        <v>310</v>
      </c>
      <c r="C52" s="82" t="s">
        <v>311</v>
      </c>
      <c r="D52" s="82" t="s">
        <v>312</v>
      </c>
      <c r="F52" s="82" t="s">
        <v>245</v>
      </c>
      <c r="G52" s="82" t="s">
        <v>134</v>
      </c>
    </row>
    <row r="53" spans="1:7">
      <c r="A53" s="83" t="s">
        <v>313</v>
      </c>
      <c r="B53" s="83" t="s">
        <v>314</v>
      </c>
      <c r="C53" s="82" t="s">
        <v>315</v>
      </c>
      <c r="D53" s="82" t="s">
        <v>316</v>
      </c>
      <c r="F53" s="82" t="s">
        <v>245</v>
      </c>
      <c r="G53" s="82" t="s">
        <v>134</v>
      </c>
    </row>
    <row r="54" spans="1:7">
      <c r="A54" s="83" t="s">
        <v>317</v>
      </c>
      <c r="B54" s="83" t="s">
        <v>318</v>
      </c>
      <c r="C54" s="82" t="s">
        <v>319</v>
      </c>
      <c r="D54" s="82" t="s">
        <v>320</v>
      </c>
      <c r="F54" s="82" t="s">
        <v>245</v>
      </c>
      <c r="G54" s="82" t="s">
        <v>134</v>
      </c>
    </row>
    <row r="55" spans="1:7">
      <c r="B55" s="82" t="s">
        <v>153</v>
      </c>
      <c r="F55" s="82"/>
    </row>
    <row r="56" spans="1:7">
      <c r="A56" s="83" t="s">
        <v>321</v>
      </c>
      <c r="B56" s="83" t="s">
        <v>153</v>
      </c>
      <c r="F56" s="82"/>
    </row>
    <row r="57" spans="1:7">
      <c r="A57" s="83" t="s">
        <v>322</v>
      </c>
      <c r="B57" s="83" t="s">
        <v>153</v>
      </c>
      <c r="C57" s="82" t="s">
        <v>323</v>
      </c>
      <c r="F57" s="82" t="s">
        <v>133</v>
      </c>
      <c r="G57" s="82" t="s">
        <v>134</v>
      </c>
    </row>
    <row r="58" spans="1:7">
      <c r="A58" s="83" t="s">
        <v>49</v>
      </c>
      <c r="B58" s="83" t="s">
        <v>324</v>
      </c>
      <c r="C58" s="82" t="s">
        <v>325</v>
      </c>
      <c r="D58" s="82" t="s">
        <v>326</v>
      </c>
      <c r="F58" s="82" t="s">
        <v>133</v>
      </c>
      <c r="G58" s="82" t="s">
        <v>134</v>
      </c>
    </row>
    <row r="59" spans="1:7">
      <c r="A59" s="83" t="s">
        <v>50</v>
      </c>
      <c r="B59" s="83" t="s">
        <v>327</v>
      </c>
      <c r="C59" s="82" t="s">
        <v>328</v>
      </c>
      <c r="D59" s="82" t="s">
        <v>329</v>
      </c>
      <c r="F59" s="82" t="s">
        <v>133</v>
      </c>
      <c r="G59" s="82" t="s">
        <v>134</v>
      </c>
    </row>
    <row r="60" spans="1:7">
      <c r="A60" s="83" t="s">
        <v>330</v>
      </c>
      <c r="B60" s="83" t="s">
        <v>331</v>
      </c>
      <c r="C60" s="82" t="s">
        <v>332</v>
      </c>
      <c r="D60" s="82" t="s">
        <v>333</v>
      </c>
      <c r="F60" s="82" t="s">
        <v>133</v>
      </c>
      <c r="G60" s="82" t="s">
        <v>134</v>
      </c>
    </row>
    <row r="61" spans="1:7">
      <c r="A61" s="83" t="s">
        <v>334</v>
      </c>
      <c r="B61" s="83" t="s">
        <v>153</v>
      </c>
      <c r="C61" s="82" t="s">
        <v>335</v>
      </c>
      <c r="F61" s="82" t="s">
        <v>133</v>
      </c>
      <c r="G61" s="82" t="s">
        <v>134</v>
      </c>
    </row>
    <row r="62" spans="1:7">
      <c r="A62" s="83" t="s">
        <v>51</v>
      </c>
      <c r="B62" s="83" t="s">
        <v>336</v>
      </c>
      <c r="C62" s="82" t="s">
        <v>337</v>
      </c>
      <c r="D62" s="82" t="s">
        <v>338</v>
      </c>
      <c r="F62" s="82" t="s">
        <v>133</v>
      </c>
      <c r="G62" s="82" t="s">
        <v>134</v>
      </c>
    </row>
    <row r="63" spans="1:7">
      <c r="A63" s="83" t="s">
        <v>339</v>
      </c>
      <c r="B63" s="83" t="s">
        <v>340</v>
      </c>
      <c r="C63" s="82" t="s">
        <v>341</v>
      </c>
      <c r="D63" s="82" t="s">
        <v>342</v>
      </c>
      <c r="F63" s="82" t="s">
        <v>133</v>
      </c>
      <c r="G63" s="82" t="s">
        <v>134</v>
      </c>
    </row>
    <row r="64" spans="1:7">
      <c r="A64" s="83" t="s">
        <v>52</v>
      </c>
      <c r="B64" s="83" t="s">
        <v>343</v>
      </c>
      <c r="C64" s="82" t="s">
        <v>344</v>
      </c>
      <c r="D64" s="82" t="s">
        <v>345</v>
      </c>
      <c r="F64" s="82" t="s">
        <v>133</v>
      </c>
      <c r="G64" s="82" t="s">
        <v>134</v>
      </c>
    </row>
    <row r="65" spans="1:7">
      <c r="A65" s="83" t="s">
        <v>346</v>
      </c>
      <c r="B65" s="83" t="s">
        <v>347</v>
      </c>
      <c r="C65" s="82" t="s">
        <v>348</v>
      </c>
      <c r="D65" s="82" t="s">
        <v>349</v>
      </c>
      <c r="F65" s="82" t="s">
        <v>133</v>
      </c>
      <c r="G65" s="82" t="s">
        <v>134</v>
      </c>
    </row>
    <row r="66" spans="1:7">
      <c r="A66" s="83" t="s">
        <v>350</v>
      </c>
      <c r="B66" s="83" t="s">
        <v>153</v>
      </c>
      <c r="C66" s="82" t="s">
        <v>351</v>
      </c>
      <c r="F66" s="82" t="s">
        <v>133</v>
      </c>
      <c r="G66" s="82" t="s">
        <v>134</v>
      </c>
    </row>
    <row r="67" spans="1:7">
      <c r="A67" s="83" t="s">
        <v>352</v>
      </c>
      <c r="B67" s="83" t="s">
        <v>353</v>
      </c>
      <c r="C67" s="82" t="s">
        <v>354</v>
      </c>
      <c r="D67" s="82" t="s">
        <v>355</v>
      </c>
      <c r="F67" s="82" t="s">
        <v>133</v>
      </c>
      <c r="G67" s="82" t="s">
        <v>134</v>
      </c>
    </row>
    <row r="68" spans="1:7">
      <c r="A68" s="83" t="s">
        <v>356</v>
      </c>
      <c r="B68" s="83" t="s">
        <v>357</v>
      </c>
      <c r="C68" s="82" t="s">
        <v>358</v>
      </c>
      <c r="D68" s="82" t="s">
        <v>359</v>
      </c>
      <c r="F68" s="82" t="s">
        <v>133</v>
      </c>
      <c r="G68" s="82" t="s">
        <v>134</v>
      </c>
    </row>
    <row r="69" spans="1:7">
      <c r="A69" s="83" t="s">
        <v>360</v>
      </c>
      <c r="B69" s="83" t="s">
        <v>19</v>
      </c>
      <c r="C69" s="82" t="s">
        <v>361</v>
      </c>
      <c r="D69" s="82" t="s">
        <v>362</v>
      </c>
      <c r="F69" s="82" t="s">
        <v>133</v>
      </c>
      <c r="G69" s="82" t="s">
        <v>134</v>
      </c>
    </row>
    <row r="70" spans="1:7">
      <c r="A70" s="83" t="s">
        <v>363</v>
      </c>
      <c r="B70" s="83" t="s">
        <v>364</v>
      </c>
      <c r="C70" s="82" t="s">
        <v>365</v>
      </c>
      <c r="D70" s="82" t="s">
        <v>366</v>
      </c>
      <c r="F70" s="82" t="s">
        <v>133</v>
      </c>
      <c r="G70" s="82" t="s">
        <v>134</v>
      </c>
    </row>
    <row r="71" spans="1:7">
      <c r="A71" s="83" t="s">
        <v>367</v>
      </c>
      <c r="B71" s="83" t="s">
        <v>153</v>
      </c>
      <c r="C71" s="82" t="s">
        <v>368</v>
      </c>
      <c r="F71" s="82" t="s">
        <v>245</v>
      </c>
      <c r="G71" s="82" t="s">
        <v>134</v>
      </c>
    </row>
    <row r="72" spans="1:7">
      <c r="A72" s="83" t="s">
        <v>369</v>
      </c>
      <c r="B72" s="83" t="s">
        <v>370</v>
      </c>
      <c r="C72" s="82" t="s">
        <v>371</v>
      </c>
      <c r="D72" s="82" t="s">
        <v>372</v>
      </c>
      <c r="F72" s="82" t="s">
        <v>245</v>
      </c>
      <c r="G72" s="82" t="s">
        <v>134</v>
      </c>
    </row>
    <row r="73" spans="1:7">
      <c r="A73" s="83" t="s">
        <v>373</v>
      </c>
      <c r="B73" s="83" t="s">
        <v>374</v>
      </c>
      <c r="C73" s="82" t="s">
        <v>375</v>
      </c>
      <c r="D73" s="82" t="s">
        <v>376</v>
      </c>
      <c r="F73" s="82" t="s">
        <v>245</v>
      </c>
      <c r="G73" s="82" t="s">
        <v>134</v>
      </c>
    </row>
    <row r="74" spans="1:7">
      <c r="A74" s="83" t="s">
        <v>377</v>
      </c>
      <c r="B74" s="83" t="s">
        <v>378</v>
      </c>
      <c r="C74" s="82" t="s">
        <v>379</v>
      </c>
      <c r="D74" s="82" t="s">
        <v>380</v>
      </c>
      <c r="F74" s="82" t="s">
        <v>245</v>
      </c>
      <c r="G74" s="82" t="s">
        <v>134</v>
      </c>
    </row>
    <row r="75" spans="1:7">
      <c r="A75" s="83" t="s">
        <v>381</v>
      </c>
      <c r="B75" s="83" t="s">
        <v>382</v>
      </c>
      <c r="C75" s="82" t="s">
        <v>383</v>
      </c>
      <c r="D75" s="82" t="s">
        <v>384</v>
      </c>
      <c r="F75" s="82" t="s">
        <v>245</v>
      </c>
      <c r="G75" s="82" t="s">
        <v>134</v>
      </c>
    </row>
    <row r="76" spans="1:7">
      <c r="A76" s="83" t="s">
        <v>385</v>
      </c>
      <c r="B76" s="83" t="s">
        <v>386</v>
      </c>
      <c r="C76" s="82" t="s">
        <v>387</v>
      </c>
      <c r="D76" s="82" t="s">
        <v>388</v>
      </c>
      <c r="F76" s="82" t="s">
        <v>245</v>
      </c>
      <c r="G76" s="82" t="s">
        <v>134</v>
      </c>
    </row>
    <row r="77" spans="1:7">
      <c r="A77" s="83" t="s">
        <v>389</v>
      </c>
      <c r="B77" s="83" t="s">
        <v>390</v>
      </c>
      <c r="C77" s="82" t="s">
        <v>391</v>
      </c>
      <c r="D77" s="82" t="s">
        <v>392</v>
      </c>
      <c r="F77" s="82" t="s">
        <v>245</v>
      </c>
      <c r="G77" s="82" t="s">
        <v>134</v>
      </c>
    </row>
    <row r="78" spans="1:7">
      <c r="B78" s="82" t="s">
        <v>153</v>
      </c>
      <c r="F78" s="82"/>
    </row>
    <row r="79" spans="1:7">
      <c r="A79" s="83" t="s">
        <v>393</v>
      </c>
      <c r="B79" s="83" t="s">
        <v>153</v>
      </c>
      <c r="F79" s="82"/>
    </row>
    <row r="80" spans="1:7">
      <c r="A80" s="83" t="s">
        <v>394</v>
      </c>
      <c r="B80" s="83" t="s">
        <v>153</v>
      </c>
      <c r="C80" s="82" t="s">
        <v>395</v>
      </c>
      <c r="F80" s="82" t="s">
        <v>133</v>
      </c>
      <c r="G80" s="82" t="s">
        <v>134</v>
      </c>
    </row>
    <row r="81" spans="1:7">
      <c r="A81" s="83" t="s">
        <v>53</v>
      </c>
      <c r="B81" s="83" t="s">
        <v>396</v>
      </c>
      <c r="C81" s="82" t="s">
        <v>397</v>
      </c>
      <c r="D81" s="82" t="s">
        <v>398</v>
      </c>
      <c r="F81" s="82" t="s">
        <v>133</v>
      </c>
      <c r="G81" s="82" t="s">
        <v>134</v>
      </c>
    </row>
    <row r="82" spans="1:7">
      <c r="A82" s="83" t="s">
        <v>54</v>
      </c>
      <c r="B82" s="83" t="s">
        <v>399</v>
      </c>
      <c r="C82" s="82" t="s">
        <v>400</v>
      </c>
      <c r="D82" s="82" t="s">
        <v>401</v>
      </c>
      <c r="F82" s="82" t="s">
        <v>133</v>
      </c>
      <c r="G82" s="82" t="s">
        <v>134</v>
      </c>
    </row>
    <row r="83" spans="1:7">
      <c r="A83" s="83" t="s">
        <v>402</v>
      </c>
      <c r="B83" s="83" t="s">
        <v>153</v>
      </c>
      <c r="C83" s="82" t="s">
        <v>403</v>
      </c>
      <c r="F83" s="82" t="s">
        <v>133</v>
      </c>
      <c r="G83" s="82" t="s">
        <v>134</v>
      </c>
    </row>
    <row r="84" spans="1:7">
      <c r="A84" s="83" t="s">
        <v>55</v>
      </c>
      <c r="B84" s="83" t="s">
        <v>404</v>
      </c>
      <c r="C84" s="82" t="s">
        <v>405</v>
      </c>
      <c r="D84" s="82" t="s">
        <v>406</v>
      </c>
      <c r="F84" s="82" t="s">
        <v>133</v>
      </c>
      <c r="G84" s="82" t="s">
        <v>134</v>
      </c>
    </row>
    <row r="85" spans="1:7">
      <c r="A85" s="83" t="s">
        <v>407</v>
      </c>
      <c r="B85" s="83" t="s">
        <v>153</v>
      </c>
      <c r="C85" s="82" t="s">
        <v>408</v>
      </c>
      <c r="F85" s="82" t="s">
        <v>245</v>
      </c>
      <c r="G85" s="82" t="s">
        <v>134</v>
      </c>
    </row>
    <row r="86" spans="1:7">
      <c r="A86" s="83" t="s">
        <v>409</v>
      </c>
      <c r="B86" s="83" t="s">
        <v>410</v>
      </c>
      <c r="C86" s="82" t="s">
        <v>411</v>
      </c>
      <c r="D86" s="82" t="s">
        <v>412</v>
      </c>
      <c r="F86" s="82" t="s">
        <v>245</v>
      </c>
      <c r="G86" s="82" t="s">
        <v>134</v>
      </c>
    </row>
    <row r="87" spans="1:7">
      <c r="A87" s="83" t="s">
        <v>413</v>
      </c>
      <c r="B87" s="83" t="s">
        <v>414</v>
      </c>
      <c r="C87" s="82" t="s">
        <v>415</v>
      </c>
      <c r="D87" s="82" t="s">
        <v>416</v>
      </c>
      <c r="F87" s="82" t="s">
        <v>245</v>
      </c>
      <c r="G87" s="82" t="s">
        <v>134</v>
      </c>
    </row>
    <row r="88" spans="1:7">
      <c r="A88" s="83" t="s">
        <v>417</v>
      </c>
      <c r="B88" s="83" t="s">
        <v>153</v>
      </c>
      <c r="C88" s="82" t="s">
        <v>418</v>
      </c>
      <c r="F88" s="82" t="s">
        <v>245</v>
      </c>
      <c r="G88" s="82" t="s">
        <v>134</v>
      </c>
    </row>
    <row r="89" spans="1:7">
      <c r="A89" s="83" t="s">
        <v>419</v>
      </c>
      <c r="B89" s="83" t="s">
        <v>420</v>
      </c>
      <c r="C89" s="82" t="s">
        <v>421</v>
      </c>
      <c r="D89" s="82" t="s">
        <v>422</v>
      </c>
      <c r="F89" s="82" t="s">
        <v>245</v>
      </c>
      <c r="G89" s="82" t="s">
        <v>134</v>
      </c>
    </row>
    <row r="90" spans="1:7">
      <c r="A90" s="83" t="s">
        <v>423</v>
      </c>
      <c r="B90" s="83" t="s">
        <v>424</v>
      </c>
      <c r="C90" s="82" t="s">
        <v>425</v>
      </c>
      <c r="D90" s="82" t="s">
        <v>426</v>
      </c>
      <c r="F90" s="82" t="s">
        <v>245</v>
      </c>
      <c r="G90" s="82" t="s">
        <v>134</v>
      </c>
    </row>
    <row r="91" spans="1:7">
      <c r="A91" s="83" t="s">
        <v>427</v>
      </c>
      <c r="B91" s="83" t="s">
        <v>153</v>
      </c>
      <c r="C91" s="82" t="s">
        <v>428</v>
      </c>
      <c r="F91" s="82" t="s">
        <v>133</v>
      </c>
      <c r="G91" s="82" t="s">
        <v>134</v>
      </c>
    </row>
    <row r="92" spans="1:7">
      <c r="A92" s="83" t="s">
        <v>429</v>
      </c>
      <c r="B92" s="83" t="s">
        <v>430</v>
      </c>
      <c r="C92" s="82" t="s">
        <v>431</v>
      </c>
      <c r="D92" s="82" t="s">
        <v>432</v>
      </c>
      <c r="F92" s="82" t="s">
        <v>133</v>
      </c>
      <c r="G92" s="82" t="s">
        <v>134</v>
      </c>
    </row>
    <row r="93" spans="1:7">
      <c r="A93" s="83" t="s">
        <v>433</v>
      </c>
      <c r="B93" s="83" t="s">
        <v>434</v>
      </c>
      <c r="C93" s="82" t="s">
        <v>435</v>
      </c>
      <c r="D93" s="82" t="s">
        <v>436</v>
      </c>
      <c r="F93" s="82" t="s">
        <v>133</v>
      </c>
      <c r="G93" s="82" t="s">
        <v>134</v>
      </c>
    </row>
    <row r="94" spans="1:7">
      <c r="A94" s="83" t="s">
        <v>437</v>
      </c>
      <c r="B94" s="83" t="s">
        <v>438</v>
      </c>
      <c r="C94" s="82" t="s">
        <v>439</v>
      </c>
      <c r="D94" s="82" t="s">
        <v>440</v>
      </c>
      <c r="F94" s="82" t="s">
        <v>133</v>
      </c>
      <c r="G94" s="82" t="s">
        <v>134</v>
      </c>
    </row>
    <row r="95" spans="1:7">
      <c r="A95" s="83" t="s">
        <v>441</v>
      </c>
      <c r="B95" s="83" t="s">
        <v>442</v>
      </c>
      <c r="C95" s="82" t="s">
        <v>443</v>
      </c>
      <c r="D95" s="82" t="s">
        <v>444</v>
      </c>
      <c r="F95" s="82" t="s">
        <v>133</v>
      </c>
      <c r="G95" s="82" t="s">
        <v>134</v>
      </c>
    </row>
    <row r="96" spans="1:7">
      <c r="A96" s="83" t="s">
        <v>445</v>
      </c>
      <c r="B96" s="83" t="s">
        <v>446</v>
      </c>
      <c r="C96" s="82" t="s">
        <v>447</v>
      </c>
      <c r="D96" s="82" t="s">
        <v>448</v>
      </c>
      <c r="F96" s="82" t="s">
        <v>133</v>
      </c>
      <c r="G96" s="82" t="s">
        <v>134</v>
      </c>
    </row>
    <row r="97" spans="1:7">
      <c r="A97" s="83" t="s">
        <v>449</v>
      </c>
      <c r="B97" s="83" t="s">
        <v>450</v>
      </c>
      <c r="C97" s="82" t="s">
        <v>451</v>
      </c>
      <c r="D97" s="82" t="s">
        <v>452</v>
      </c>
      <c r="F97" s="82" t="s">
        <v>133</v>
      </c>
      <c r="G97" s="82" t="s">
        <v>134</v>
      </c>
    </row>
    <row r="98" spans="1:7">
      <c r="A98" s="83" t="s">
        <v>453</v>
      </c>
      <c r="B98" s="83" t="s">
        <v>454</v>
      </c>
      <c r="C98" s="82" t="s">
        <v>455</v>
      </c>
      <c r="D98" s="82" t="s">
        <v>456</v>
      </c>
      <c r="F98" s="82" t="s">
        <v>133</v>
      </c>
      <c r="G98" s="82" t="s">
        <v>134</v>
      </c>
    </row>
    <row r="99" spans="1:7">
      <c r="A99" s="83" t="s">
        <v>457</v>
      </c>
      <c r="B99" s="83" t="s">
        <v>153</v>
      </c>
      <c r="C99" s="82" t="s">
        <v>458</v>
      </c>
      <c r="F99" s="82" t="s">
        <v>133</v>
      </c>
      <c r="G99" s="82" t="s">
        <v>134</v>
      </c>
    </row>
    <row r="100" spans="1:7">
      <c r="A100" s="83" t="s">
        <v>56</v>
      </c>
      <c r="B100" s="83" t="s">
        <v>459</v>
      </c>
      <c r="C100" s="82" t="s">
        <v>460</v>
      </c>
      <c r="D100" s="82" t="s">
        <v>461</v>
      </c>
      <c r="F100" s="82" t="s">
        <v>133</v>
      </c>
      <c r="G100" s="82" t="s">
        <v>134</v>
      </c>
    </row>
    <row r="101" spans="1:7">
      <c r="A101" s="83" t="s">
        <v>462</v>
      </c>
      <c r="B101" s="83" t="s">
        <v>153</v>
      </c>
      <c r="C101" s="82" t="s">
        <v>463</v>
      </c>
      <c r="F101" s="82" t="s">
        <v>245</v>
      </c>
      <c r="G101" s="82" t="s">
        <v>134</v>
      </c>
    </row>
    <row r="102" spans="1:7">
      <c r="A102" s="83" t="s">
        <v>464</v>
      </c>
      <c r="B102" s="83" t="s">
        <v>465</v>
      </c>
      <c r="C102" s="82" t="s">
        <v>463</v>
      </c>
      <c r="D102" s="82" t="s">
        <v>466</v>
      </c>
      <c r="F102" s="82" t="s">
        <v>245</v>
      </c>
      <c r="G102" s="82" t="s">
        <v>134</v>
      </c>
    </row>
    <row r="103" spans="1:7">
      <c r="B103" s="82" t="s">
        <v>153</v>
      </c>
      <c r="F103" s="82"/>
    </row>
    <row r="104" spans="1:7">
      <c r="A104" s="83" t="s">
        <v>467</v>
      </c>
      <c r="B104" s="83" t="s">
        <v>153</v>
      </c>
      <c r="F104" s="82"/>
    </row>
    <row r="105" spans="1:7">
      <c r="A105" s="83" t="s">
        <v>468</v>
      </c>
      <c r="B105" s="83" t="s">
        <v>153</v>
      </c>
      <c r="C105" s="82" t="s">
        <v>469</v>
      </c>
      <c r="F105" s="82" t="s">
        <v>133</v>
      </c>
      <c r="G105" s="82" t="s">
        <v>134</v>
      </c>
    </row>
    <row r="106" spans="1:7">
      <c r="A106" s="83" t="s">
        <v>57</v>
      </c>
      <c r="B106" s="83" t="s">
        <v>470</v>
      </c>
      <c r="C106" s="82" t="s">
        <v>471</v>
      </c>
      <c r="D106" s="82" t="s">
        <v>472</v>
      </c>
      <c r="F106" s="82" t="s">
        <v>133</v>
      </c>
      <c r="G106" s="82" t="s">
        <v>134</v>
      </c>
    </row>
    <row r="107" spans="1:7">
      <c r="A107" s="83" t="s">
        <v>473</v>
      </c>
      <c r="B107" s="83" t="s">
        <v>474</v>
      </c>
      <c r="C107" s="82" t="s">
        <v>475</v>
      </c>
      <c r="D107" s="82" t="s">
        <v>476</v>
      </c>
      <c r="F107" s="82" t="s">
        <v>133</v>
      </c>
      <c r="G107" s="82" t="s">
        <v>134</v>
      </c>
    </row>
    <row r="108" spans="1:7">
      <c r="A108" s="83" t="s">
        <v>477</v>
      </c>
      <c r="B108" s="83" t="s">
        <v>478</v>
      </c>
      <c r="C108" s="82" t="s">
        <v>479</v>
      </c>
      <c r="D108" s="82" t="s">
        <v>480</v>
      </c>
      <c r="F108" s="82" t="s">
        <v>133</v>
      </c>
      <c r="G108" s="82" t="s">
        <v>134</v>
      </c>
    </row>
    <row r="109" spans="1:7">
      <c r="A109" s="83" t="s">
        <v>58</v>
      </c>
      <c r="B109" s="83" t="s">
        <v>481</v>
      </c>
      <c r="C109" s="82" t="s">
        <v>482</v>
      </c>
      <c r="D109" s="82" t="s">
        <v>483</v>
      </c>
      <c r="F109" s="82" t="s">
        <v>133</v>
      </c>
      <c r="G109" s="82" t="s">
        <v>134</v>
      </c>
    </row>
    <row r="110" spans="1:7">
      <c r="A110" s="83" t="s">
        <v>59</v>
      </c>
      <c r="B110" s="83" t="s">
        <v>484</v>
      </c>
      <c r="C110" s="82" t="s">
        <v>485</v>
      </c>
      <c r="D110" s="82" t="s">
        <v>486</v>
      </c>
      <c r="F110" s="82" t="s">
        <v>133</v>
      </c>
      <c r="G110" s="82" t="s">
        <v>134</v>
      </c>
    </row>
    <row r="111" spans="1:7">
      <c r="A111" s="83" t="s">
        <v>487</v>
      </c>
      <c r="B111" s="83" t="s">
        <v>488</v>
      </c>
      <c r="C111" s="82" t="s">
        <v>489</v>
      </c>
      <c r="D111" s="82" t="s">
        <v>490</v>
      </c>
      <c r="F111" s="82" t="s">
        <v>133</v>
      </c>
      <c r="G111" s="82" t="s">
        <v>134</v>
      </c>
    </row>
    <row r="112" spans="1:7">
      <c r="A112" s="83" t="s">
        <v>491</v>
      </c>
      <c r="B112" s="83" t="s">
        <v>153</v>
      </c>
      <c r="C112" s="82" t="s">
        <v>492</v>
      </c>
      <c r="F112" s="82" t="s">
        <v>245</v>
      </c>
      <c r="G112" s="82" t="s">
        <v>134</v>
      </c>
    </row>
    <row r="113" spans="1:7">
      <c r="A113" s="83" t="s">
        <v>60</v>
      </c>
      <c r="B113" s="83" t="s">
        <v>493</v>
      </c>
      <c r="C113" s="82" t="s">
        <v>494</v>
      </c>
      <c r="D113" s="82" t="s">
        <v>495</v>
      </c>
      <c r="F113" s="82" t="s">
        <v>245</v>
      </c>
      <c r="G113" s="82" t="s">
        <v>134</v>
      </c>
    </row>
    <row r="114" spans="1:7">
      <c r="A114" s="83" t="s">
        <v>496</v>
      </c>
      <c r="B114" s="83" t="s">
        <v>497</v>
      </c>
      <c r="C114" s="82" t="s">
        <v>498</v>
      </c>
      <c r="D114" s="82" t="s">
        <v>499</v>
      </c>
      <c r="F114" s="82" t="s">
        <v>245</v>
      </c>
      <c r="G114" s="82" t="s">
        <v>134</v>
      </c>
    </row>
    <row r="115" spans="1:7">
      <c r="A115" s="83" t="s">
        <v>61</v>
      </c>
      <c r="B115" s="83" t="s">
        <v>500</v>
      </c>
      <c r="C115" s="82" t="s">
        <v>501</v>
      </c>
      <c r="D115" s="82" t="s">
        <v>502</v>
      </c>
      <c r="F115" s="82" t="s">
        <v>245</v>
      </c>
      <c r="G115" s="82" t="s">
        <v>134</v>
      </c>
    </row>
    <row r="116" spans="1:7">
      <c r="A116" s="83" t="s">
        <v>62</v>
      </c>
      <c r="B116" s="83" t="s">
        <v>503</v>
      </c>
      <c r="C116" s="82" t="s">
        <v>504</v>
      </c>
      <c r="D116" s="82" t="s">
        <v>505</v>
      </c>
      <c r="F116" s="82" t="s">
        <v>245</v>
      </c>
      <c r="G116" s="82" t="s">
        <v>134</v>
      </c>
    </row>
    <row r="117" spans="1:7">
      <c r="A117" s="83" t="s">
        <v>63</v>
      </c>
      <c r="B117" s="83" t="s">
        <v>506</v>
      </c>
      <c r="C117" s="82" t="s">
        <v>507</v>
      </c>
      <c r="D117" s="86"/>
      <c r="F117" s="82" t="s">
        <v>245</v>
      </c>
      <c r="G117" s="82" t="s">
        <v>134</v>
      </c>
    </row>
    <row r="118" spans="1:7">
      <c r="A118" s="83" t="s">
        <v>64</v>
      </c>
      <c r="B118" s="83" t="s">
        <v>508</v>
      </c>
      <c r="C118" s="82" t="s">
        <v>509</v>
      </c>
      <c r="D118" s="86"/>
      <c r="F118" s="82" t="s">
        <v>245</v>
      </c>
      <c r="G118" s="82" t="s">
        <v>134</v>
      </c>
    </row>
    <row r="119" spans="1:7">
      <c r="A119" s="83" t="s">
        <v>510</v>
      </c>
      <c r="B119" s="83" t="s">
        <v>153</v>
      </c>
      <c r="C119" s="82" t="s">
        <v>511</v>
      </c>
      <c r="F119" s="82" t="s">
        <v>245</v>
      </c>
      <c r="G119" s="82" t="s">
        <v>134</v>
      </c>
    </row>
    <row r="120" spans="1:7">
      <c r="A120" s="83" t="s">
        <v>65</v>
      </c>
      <c r="B120" s="83" t="s">
        <v>512</v>
      </c>
      <c r="C120" s="82" t="s">
        <v>513</v>
      </c>
      <c r="D120" s="82" t="s">
        <v>514</v>
      </c>
      <c r="F120" s="82" t="s">
        <v>245</v>
      </c>
      <c r="G120" s="82" t="s">
        <v>134</v>
      </c>
    </row>
    <row r="121" spans="1:7">
      <c r="A121" s="83" t="s">
        <v>515</v>
      </c>
      <c r="B121" s="83" t="s">
        <v>516</v>
      </c>
      <c r="C121" s="82" t="s">
        <v>517</v>
      </c>
      <c r="F121" s="82" t="s">
        <v>245</v>
      </c>
      <c r="G121" s="82" t="s">
        <v>134</v>
      </c>
    </row>
    <row r="122" spans="1:7">
      <c r="A122" s="83" t="s">
        <v>124</v>
      </c>
      <c r="B122" s="83" t="s">
        <v>518</v>
      </c>
      <c r="C122" s="82" t="s">
        <v>519</v>
      </c>
      <c r="D122" s="82" t="s">
        <v>520</v>
      </c>
      <c r="F122" s="82" t="s">
        <v>133</v>
      </c>
      <c r="G122" s="82" t="s">
        <v>134</v>
      </c>
    </row>
    <row r="123" spans="1:7">
      <c r="A123" s="83" t="s">
        <v>66</v>
      </c>
      <c r="B123" s="83" t="s">
        <v>521</v>
      </c>
      <c r="C123" s="82" t="s">
        <v>522</v>
      </c>
      <c r="D123" s="82" t="s">
        <v>523</v>
      </c>
      <c r="F123" s="82" t="s">
        <v>245</v>
      </c>
      <c r="G123" s="82" t="s">
        <v>134</v>
      </c>
    </row>
    <row r="124" spans="1:7">
      <c r="A124" s="83" t="s">
        <v>524</v>
      </c>
      <c r="B124" s="83" t="s">
        <v>153</v>
      </c>
      <c r="C124" s="82" t="s">
        <v>525</v>
      </c>
      <c r="F124" s="82" t="s">
        <v>245</v>
      </c>
      <c r="G124" s="82" t="s">
        <v>134</v>
      </c>
    </row>
    <row r="125" spans="1:7">
      <c r="A125" s="83" t="s">
        <v>67</v>
      </c>
      <c r="B125" s="83" t="s">
        <v>526</v>
      </c>
      <c r="C125" s="82" t="s">
        <v>527</v>
      </c>
      <c r="D125" s="82" t="s">
        <v>528</v>
      </c>
      <c r="F125" s="82" t="s">
        <v>245</v>
      </c>
      <c r="G125" s="82" t="s">
        <v>134</v>
      </c>
    </row>
    <row r="126" spans="1:7">
      <c r="A126" s="83" t="s">
        <v>68</v>
      </c>
      <c r="B126" s="83" t="s">
        <v>529</v>
      </c>
      <c r="C126" s="82" t="s">
        <v>530</v>
      </c>
      <c r="D126" s="82" t="s">
        <v>531</v>
      </c>
      <c r="F126" s="82" t="s">
        <v>245</v>
      </c>
      <c r="G126" s="82" t="s">
        <v>134</v>
      </c>
    </row>
    <row r="127" spans="1:7">
      <c r="A127" s="83" t="s">
        <v>69</v>
      </c>
      <c r="B127" s="83" t="s">
        <v>532</v>
      </c>
      <c r="C127" s="82" t="s">
        <v>533</v>
      </c>
      <c r="D127" s="82" t="s">
        <v>534</v>
      </c>
      <c r="F127" s="82" t="s">
        <v>245</v>
      </c>
      <c r="G127" s="82" t="s">
        <v>134</v>
      </c>
    </row>
    <row r="128" spans="1:7">
      <c r="A128" s="83" t="s">
        <v>70</v>
      </c>
      <c r="B128" s="83" t="s">
        <v>535</v>
      </c>
      <c r="C128" s="82" t="s">
        <v>536</v>
      </c>
      <c r="D128" s="82" t="s">
        <v>537</v>
      </c>
      <c r="E128" s="82" t="s">
        <v>538</v>
      </c>
      <c r="F128" s="82" t="s">
        <v>245</v>
      </c>
      <c r="G128" s="82" t="s">
        <v>134</v>
      </c>
    </row>
    <row r="129" spans="1:7">
      <c r="A129" s="83" t="s">
        <v>539</v>
      </c>
      <c r="B129" s="83" t="s">
        <v>540</v>
      </c>
      <c r="C129" s="82" t="s">
        <v>541</v>
      </c>
      <c r="D129" s="82" t="s">
        <v>542</v>
      </c>
      <c r="F129" s="82" t="s">
        <v>245</v>
      </c>
      <c r="G129" s="82" t="s">
        <v>134</v>
      </c>
    </row>
    <row r="130" spans="1:7">
      <c r="A130" s="83" t="s">
        <v>543</v>
      </c>
      <c r="B130" s="83" t="s">
        <v>540</v>
      </c>
      <c r="C130" s="82" t="s">
        <v>544</v>
      </c>
      <c r="D130" s="82" t="s">
        <v>545</v>
      </c>
      <c r="F130" s="82" t="s">
        <v>245</v>
      </c>
      <c r="G130" s="82" t="s">
        <v>134</v>
      </c>
    </row>
    <row r="131" spans="1:7">
      <c r="A131" s="83" t="s">
        <v>546</v>
      </c>
      <c r="B131" s="83" t="s">
        <v>153</v>
      </c>
      <c r="C131" s="82" t="s">
        <v>547</v>
      </c>
      <c r="F131" s="82" t="s">
        <v>133</v>
      </c>
      <c r="G131" s="82" t="s">
        <v>134</v>
      </c>
    </row>
    <row r="132" spans="1:7">
      <c r="A132" s="83" t="s">
        <v>548</v>
      </c>
      <c r="B132" s="83" t="s">
        <v>549</v>
      </c>
      <c r="C132" s="82" t="s">
        <v>550</v>
      </c>
      <c r="D132" s="82" t="s">
        <v>551</v>
      </c>
      <c r="F132" s="82" t="s">
        <v>133</v>
      </c>
      <c r="G132" s="82" t="s">
        <v>134</v>
      </c>
    </row>
    <row r="133" spans="1:7">
      <c r="A133" s="83" t="s">
        <v>552</v>
      </c>
      <c r="B133" s="83" t="s">
        <v>553</v>
      </c>
      <c r="C133" s="82" t="s">
        <v>554</v>
      </c>
      <c r="D133" s="82" t="s">
        <v>555</v>
      </c>
      <c r="F133" s="82" t="s">
        <v>133</v>
      </c>
      <c r="G133" s="82" t="s">
        <v>134</v>
      </c>
    </row>
    <row r="134" spans="1:7">
      <c r="A134" s="83" t="s">
        <v>556</v>
      </c>
      <c r="B134" s="83" t="s">
        <v>557</v>
      </c>
      <c r="C134" s="82" t="s">
        <v>558</v>
      </c>
      <c r="D134" s="82" t="s">
        <v>559</v>
      </c>
      <c r="F134" s="82" t="s">
        <v>133</v>
      </c>
      <c r="G134" s="82" t="s">
        <v>134</v>
      </c>
    </row>
    <row r="135" spans="1:7">
      <c r="A135" s="83" t="s">
        <v>560</v>
      </c>
      <c r="B135" s="83" t="s">
        <v>561</v>
      </c>
      <c r="C135" s="82" t="s">
        <v>562</v>
      </c>
      <c r="D135" s="82" t="s">
        <v>563</v>
      </c>
      <c r="F135" s="82" t="s">
        <v>133</v>
      </c>
      <c r="G135" s="82" t="s">
        <v>134</v>
      </c>
    </row>
    <row r="136" spans="1:7">
      <c r="A136" s="83" t="s">
        <v>564</v>
      </c>
      <c r="B136" s="83" t="s">
        <v>565</v>
      </c>
      <c r="C136" s="82" t="s">
        <v>566</v>
      </c>
      <c r="D136" s="82" t="s">
        <v>567</v>
      </c>
      <c r="F136" s="82" t="s">
        <v>133</v>
      </c>
      <c r="G136" s="82" t="s">
        <v>134</v>
      </c>
    </row>
    <row r="137" spans="1:7">
      <c r="A137" s="83" t="s">
        <v>568</v>
      </c>
      <c r="B137" s="83" t="s">
        <v>153</v>
      </c>
      <c r="C137" s="82" t="s">
        <v>569</v>
      </c>
      <c r="F137" s="82" t="s">
        <v>245</v>
      </c>
      <c r="G137" s="82" t="s">
        <v>134</v>
      </c>
    </row>
    <row r="138" spans="1:7">
      <c r="A138" s="83" t="s">
        <v>570</v>
      </c>
      <c r="B138" s="83" t="s">
        <v>571</v>
      </c>
      <c r="C138" s="82" t="s">
        <v>572</v>
      </c>
      <c r="D138" s="82" t="s">
        <v>573</v>
      </c>
      <c r="F138" s="82" t="s">
        <v>245</v>
      </c>
      <c r="G138" s="82" t="s">
        <v>134</v>
      </c>
    </row>
    <row r="139" spans="1:7">
      <c r="A139" s="83" t="s">
        <v>574</v>
      </c>
      <c r="B139" s="83" t="s">
        <v>575</v>
      </c>
      <c r="C139" s="82" t="s">
        <v>576</v>
      </c>
      <c r="D139" s="82" t="s">
        <v>577</v>
      </c>
      <c r="F139" s="82" t="s">
        <v>245</v>
      </c>
      <c r="G139" s="82" t="s">
        <v>134</v>
      </c>
    </row>
    <row r="140" spans="1:7">
      <c r="A140" s="83" t="s">
        <v>71</v>
      </c>
      <c r="B140" s="83" t="s">
        <v>578</v>
      </c>
      <c r="C140" s="82" t="s">
        <v>579</v>
      </c>
      <c r="D140" s="82" t="s">
        <v>580</v>
      </c>
      <c r="E140" s="82" t="s">
        <v>581</v>
      </c>
      <c r="F140" s="82" t="s">
        <v>245</v>
      </c>
      <c r="G140" s="82" t="s">
        <v>134</v>
      </c>
    </row>
    <row r="141" spans="1:7">
      <c r="A141" s="83" t="s">
        <v>582</v>
      </c>
      <c r="B141" s="83" t="s">
        <v>583</v>
      </c>
      <c r="C141" s="82" t="s">
        <v>584</v>
      </c>
      <c r="D141" s="82" t="s">
        <v>585</v>
      </c>
      <c r="F141" s="82" t="s">
        <v>245</v>
      </c>
      <c r="G141" s="82" t="s">
        <v>134</v>
      </c>
    </row>
    <row r="142" spans="1:7">
      <c r="A142" s="83" t="s">
        <v>586</v>
      </c>
      <c r="B142" s="83" t="s">
        <v>587</v>
      </c>
      <c r="C142" s="82" t="s">
        <v>588</v>
      </c>
      <c r="D142" s="82" t="s">
        <v>589</v>
      </c>
      <c r="F142" s="82" t="s">
        <v>245</v>
      </c>
      <c r="G142" s="82" t="s">
        <v>134</v>
      </c>
    </row>
    <row r="143" spans="1:7">
      <c r="A143" s="83" t="s">
        <v>590</v>
      </c>
      <c r="B143" s="83" t="s">
        <v>591</v>
      </c>
      <c r="C143" s="82" t="s">
        <v>592</v>
      </c>
      <c r="D143" s="82" t="s">
        <v>593</v>
      </c>
      <c r="F143" s="82" t="s">
        <v>245</v>
      </c>
      <c r="G143" s="82" t="s">
        <v>134</v>
      </c>
    </row>
    <row r="144" spans="1:7">
      <c r="A144" s="83" t="s">
        <v>594</v>
      </c>
      <c r="B144" s="83" t="s">
        <v>153</v>
      </c>
      <c r="C144" s="82" t="s">
        <v>595</v>
      </c>
      <c r="F144" s="82" t="s">
        <v>133</v>
      </c>
      <c r="G144" s="82" t="s">
        <v>134</v>
      </c>
    </row>
    <row r="145" spans="1:7">
      <c r="A145" s="83" t="s">
        <v>596</v>
      </c>
      <c r="B145" s="83" t="s">
        <v>597</v>
      </c>
      <c r="C145" s="82" t="s">
        <v>598</v>
      </c>
      <c r="D145" s="82" t="s">
        <v>599</v>
      </c>
      <c r="F145" s="82" t="s">
        <v>133</v>
      </c>
      <c r="G145" s="82" t="s">
        <v>134</v>
      </c>
    </row>
    <row r="146" spans="1:7">
      <c r="A146" s="83" t="s">
        <v>600</v>
      </c>
      <c r="B146" s="83" t="s">
        <v>601</v>
      </c>
      <c r="C146" s="82" t="s">
        <v>602</v>
      </c>
      <c r="D146" s="82" t="s">
        <v>603</v>
      </c>
      <c r="F146" s="82" t="s">
        <v>245</v>
      </c>
      <c r="G146" s="82" t="s">
        <v>134</v>
      </c>
    </row>
    <row r="147" spans="1:7">
      <c r="A147" s="83" t="s">
        <v>604</v>
      </c>
      <c r="B147" s="83" t="s">
        <v>605</v>
      </c>
      <c r="C147" s="82" t="s">
        <v>606</v>
      </c>
      <c r="D147" s="82" t="s">
        <v>607</v>
      </c>
      <c r="F147" s="82" t="s">
        <v>133</v>
      </c>
      <c r="G147" s="82" t="s">
        <v>134</v>
      </c>
    </row>
    <row r="148" spans="1:7">
      <c r="A148" s="83" t="s">
        <v>608</v>
      </c>
      <c r="B148" s="83" t="s">
        <v>609</v>
      </c>
      <c r="C148" s="82" t="s">
        <v>610</v>
      </c>
      <c r="D148" s="82" t="s">
        <v>611</v>
      </c>
      <c r="F148" s="82" t="s">
        <v>133</v>
      </c>
      <c r="G148" s="82" t="s">
        <v>134</v>
      </c>
    </row>
    <row r="149" spans="1:7">
      <c r="A149" s="83" t="s">
        <v>612</v>
      </c>
      <c r="B149" s="83" t="s">
        <v>613</v>
      </c>
      <c r="C149" s="82" t="s">
        <v>614</v>
      </c>
      <c r="D149" s="82" t="s">
        <v>615</v>
      </c>
      <c r="F149" s="82" t="s">
        <v>133</v>
      </c>
      <c r="G149" s="82" t="s">
        <v>134</v>
      </c>
    </row>
    <row r="150" spans="1:7">
      <c r="A150" s="83" t="s">
        <v>616</v>
      </c>
      <c r="B150" s="83" t="s">
        <v>617</v>
      </c>
      <c r="C150" s="82" t="s">
        <v>618</v>
      </c>
      <c r="D150" s="82" t="s">
        <v>619</v>
      </c>
      <c r="F150" s="82" t="s">
        <v>133</v>
      </c>
      <c r="G150" s="82" t="s">
        <v>134</v>
      </c>
    </row>
    <row r="151" spans="1:7">
      <c r="A151" s="83" t="s">
        <v>620</v>
      </c>
      <c r="B151" s="83" t="s">
        <v>621</v>
      </c>
      <c r="C151" s="82" t="s">
        <v>622</v>
      </c>
      <c r="D151" s="82" t="s">
        <v>623</v>
      </c>
      <c r="F151" s="82" t="s">
        <v>245</v>
      </c>
      <c r="G151" s="82" t="s">
        <v>134</v>
      </c>
    </row>
    <row r="152" spans="1:7">
      <c r="A152" s="83" t="s">
        <v>72</v>
      </c>
      <c r="B152" s="83" t="s">
        <v>624</v>
      </c>
      <c r="C152" s="82" t="s">
        <v>625</v>
      </c>
      <c r="D152" s="82" t="s">
        <v>486</v>
      </c>
      <c r="E152" s="82" t="s">
        <v>626</v>
      </c>
      <c r="F152" s="82" t="s">
        <v>133</v>
      </c>
      <c r="G152" s="82" t="s">
        <v>134</v>
      </c>
    </row>
    <row r="153" spans="1:7">
      <c r="A153" s="83" t="s">
        <v>73</v>
      </c>
      <c r="B153" s="83" t="s">
        <v>627</v>
      </c>
      <c r="C153" s="82" t="s">
        <v>628</v>
      </c>
      <c r="D153" s="82" t="s">
        <v>629</v>
      </c>
      <c r="E153" s="82" t="s">
        <v>630</v>
      </c>
      <c r="F153" s="82" t="s">
        <v>245</v>
      </c>
      <c r="G153" s="82" t="s">
        <v>134</v>
      </c>
    </row>
    <row r="154" spans="1:7">
      <c r="A154" s="83" t="s">
        <v>631</v>
      </c>
      <c r="B154" s="83" t="s">
        <v>153</v>
      </c>
      <c r="C154" s="82" t="s">
        <v>632</v>
      </c>
      <c r="F154" s="82" t="s">
        <v>133</v>
      </c>
      <c r="G154" s="82" t="s">
        <v>134</v>
      </c>
    </row>
    <row r="155" spans="1:7">
      <c r="A155" s="83" t="s">
        <v>74</v>
      </c>
      <c r="B155" s="83" t="s">
        <v>633</v>
      </c>
      <c r="C155" s="82" t="s">
        <v>634</v>
      </c>
      <c r="D155" s="82" t="s">
        <v>635</v>
      </c>
      <c r="E155" s="82" t="s">
        <v>636</v>
      </c>
      <c r="F155" s="82" t="s">
        <v>133</v>
      </c>
      <c r="G155" s="82" t="s">
        <v>134</v>
      </c>
    </row>
    <row r="156" spans="1:7">
      <c r="A156" s="83" t="s">
        <v>637</v>
      </c>
      <c r="B156" s="83" t="s">
        <v>638</v>
      </c>
      <c r="C156" s="82" t="s">
        <v>639</v>
      </c>
      <c r="D156" s="82" t="s">
        <v>640</v>
      </c>
      <c r="F156" s="82" t="s">
        <v>133</v>
      </c>
      <c r="G156" s="82" t="s">
        <v>134</v>
      </c>
    </row>
    <row r="157" spans="1:7">
      <c r="A157" s="83" t="s">
        <v>641</v>
      </c>
      <c r="B157" s="83" t="s">
        <v>642</v>
      </c>
      <c r="C157" s="82" t="s">
        <v>643</v>
      </c>
      <c r="D157" s="82" t="s">
        <v>644</v>
      </c>
      <c r="F157" s="82" t="s">
        <v>245</v>
      </c>
      <c r="G157" s="82" t="s">
        <v>134</v>
      </c>
    </row>
    <row r="158" spans="1:7">
      <c r="A158" s="83" t="s">
        <v>645</v>
      </c>
      <c r="B158" s="83" t="s">
        <v>646</v>
      </c>
      <c r="C158" s="82" t="s">
        <v>647</v>
      </c>
      <c r="D158" s="82" t="s">
        <v>648</v>
      </c>
      <c r="F158" s="82" t="s">
        <v>245</v>
      </c>
      <c r="G158" s="82" t="s">
        <v>134</v>
      </c>
    </row>
    <row r="159" spans="1:7">
      <c r="A159" s="83" t="s">
        <v>649</v>
      </c>
      <c r="B159" s="83" t="s">
        <v>650</v>
      </c>
      <c r="C159" s="82" t="s">
        <v>651</v>
      </c>
      <c r="D159" s="82" t="s">
        <v>652</v>
      </c>
      <c r="E159" s="82" t="s">
        <v>653</v>
      </c>
      <c r="F159" s="82" t="s">
        <v>133</v>
      </c>
      <c r="G159" s="82" t="s">
        <v>134</v>
      </c>
    </row>
    <row r="160" spans="1:7">
      <c r="A160" s="83" t="s">
        <v>654</v>
      </c>
      <c r="B160" s="83" t="s">
        <v>153</v>
      </c>
      <c r="C160" s="82" t="s">
        <v>655</v>
      </c>
      <c r="F160" s="82" t="s">
        <v>245</v>
      </c>
      <c r="G160" s="82" t="s">
        <v>134</v>
      </c>
    </row>
    <row r="161" spans="1:7">
      <c r="A161" s="83" t="s">
        <v>656</v>
      </c>
      <c r="B161" s="83" t="s">
        <v>657</v>
      </c>
      <c r="C161" s="82" t="s">
        <v>658</v>
      </c>
      <c r="D161" s="82" t="s">
        <v>659</v>
      </c>
      <c r="E161" s="82" t="s">
        <v>660</v>
      </c>
      <c r="F161" s="82" t="s">
        <v>245</v>
      </c>
      <c r="G161" s="82" t="s">
        <v>134</v>
      </c>
    </row>
    <row r="162" spans="1:7">
      <c r="A162" s="83" t="s">
        <v>661</v>
      </c>
      <c r="B162" s="83" t="s">
        <v>662</v>
      </c>
      <c r="C162" s="82" t="s">
        <v>663</v>
      </c>
      <c r="D162" s="82" t="s">
        <v>664</v>
      </c>
      <c r="E162" s="82" t="s">
        <v>665</v>
      </c>
      <c r="F162" s="82" t="s">
        <v>133</v>
      </c>
      <c r="G162" s="82" t="s">
        <v>134</v>
      </c>
    </row>
    <row r="163" spans="1:7">
      <c r="A163" s="83" t="s">
        <v>666</v>
      </c>
      <c r="B163" s="83" t="s">
        <v>667</v>
      </c>
      <c r="C163" s="82" t="s">
        <v>668</v>
      </c>
      <c r="D163" s="82" t="s">
        <v>669</v>
      </c>
      <c r="F163" s="82" t="s">
        <v>133</v>
      </c>
      <c r="G163" s="82" t="s">
        <v>134</v>
      </c>
    </row>
    <row r="164" spans="1:7">
      <c r="B164" s="82" t="s">
        <v>153</v>
      </c>
      <c r="F164" s="82"/>
    </row>
    <row r="165" spans="1:7">
      <c r="A165" s="83" t="s">
        <v>670</v>
      </c>
      <c r="B165" s="83" t="s">
        <v>153</v>
      </c>
      <c r="F165" s="82"/>
    </row>
    <row r="166" spans="1:7">
      <c r="A166" s="83" t="s">
        <v>671</v>
      </c>
      <c r="B166" s="83" t="s">
        <v>153</v>
      </c>
      <c r="C166" s="82" t="s">
        <v>672</v>
      </c>
      <c r="F166" s="82" t="s">
        <v>245</v>
      </c>
      <c r="G166" s="82" t="s">
        <v>673</v>
      </c>
    </row>
    <row r="167" spans="1:7">
      <c r="A167" s="83" t="s">
        <v>75</v>
      </c>
      <c r="B167" s="83" t="s">
        <v>674</v>
      </c>
      <c r="C167" s="82" t="s">
        <v>675</v>
      </c>
      <c r="D167" s="82" t="s">
        <v>676</v>
      </c>
      <c r="E167" s="82" t="s">
        <v>677</v>
      </c>
      <c r="F167" s="82" t="s">
        <v>245</v>
      </c>
      <c r="G167" s="82" t="s">
        <v>134</v>
      </c>
    </row>
    <row r="168" spans="1:7">
      <c r="A168" s="83" t="s">
        <v>678</v>
      </c>
      <c r="B168" s="83" t="s">
        <v>679</v>
      </c>
      <c r="C168" s="82" t="s">
        <v>680</v>
      </c>
      <c r="D168" s="82" t="s">
        <v>681</v>
      </c>
      <c r="F168" s="82" t="s">
        <v>245</v>
      </c>
      <c r="G168" s="82" t="s">
        <v>134</v>
      </c>
    </row>
    <row r="169" spans="1:7">
      <c r="A169" s="83" t="s">
        <v>682</v>
      </c>
      <c r="B169" s="83" t="s">
        <v>683</v>
      </c>
      <c r="C169" s="82" t="s">
        <v>684</v>
      </c>
      <c r="D169" s="82" t="s">
        <v>685</v>
      </c>
      <c r="E169" s="82" t="s">
        <v>686</v>
      </c>
      <c r="F169" s="82" t="s">
        <v>245</v>
      </c>
      <c r="G169" s="82" t="s">
        <v>134</v>
      </c>
    </row>
    <row r="170" spans="1:7">
      <c r="A170" s="83" t="s">
        <v>687</v>
      </c>
      <c r="B170" s="83" t="s">
        <v>688</v>
      </c>
      <c r="C170" s="82" t="s">
        <v>689</v>
      </c>
      <c r="D170" s="82" t="s">
        <v>690</v>
      </c>
      <c r="F170" s="82" t="s">
        <v>245</v>
      </c>
      <c r="G170" s="82" t="s">
        <v>134</v>
      </c>
    </row>
    <row r="171" spans="1:7">
      <c r="A171" s="83" t="s">
        <v>691</v>
      </c>
      <c r="B171" s="83" t="s">
        <v>692</v>
      </c>
      <c r="C171" s="82" t="s">
        <v>693</v>
      </c>
      <c r="D171" s="82" t="s">
        <v>694</v>
      </c>
      <c r="F171" s="82" t="s">
        <v>245</v>
      </c>
      <c r="G171" s="82" t="s">
        <v>134</v>
      </c>
    </row>
    <row r="172" spans="1:7">
      <c r="A172" s="83" t="s">
        <v>695</v>
      </c>
      <c r="B172" s="83" t="s">
        <v>696</v>
      </c>
      <c r="C172" s="82" t="s">
        <v>697</v>
      </c>
      <c r="D172" s="82" t="s">
        <v>698</v>
      </c>
      <c r="F172" s="82" t="s">
        <v>245</v>
      </c>
      <c r="G172" s="82" t="s">
        <v>134</v>
      </c>
    </row>
    <row r="173" spans="1:7">
      <c r="A173" s="83" t="s">
        <v>699</v>
      </c>
      <c r="B173" s="83" t="s">
        <v>696</v>
      </c>
      <c r="C173" s="82" t="s">
        <v>700</v>
      </c>
      <c r="D173" s="82" t="s">
        <v>701</v>
      </c>
      <c r="F173" s="82" t="s">
        <v>245</v>
      </c>
      <c r="G173" s="82" t="s">
        <v>134</v>
      </c>
    </row>
    <row r="174" spans="1:7">
      <c r="A174" s="83" t="s">
        <v>702</v>
      </c>
      <c r="B174" s="83" t="s">
        <v>703</v>
      </c>
      <c r="C174" s="82" t="s">
        <v>704</v>
      </c>
      <c r="D174" s="82" t="s">
        <v>705</v>
      </c>
      <c r="F174" s="82" t="s">
        <v>245</v>
      </c>
      <c r="G174" s="82" t="s">
        <v>134</v>
      </c>
    </row>
    <row r="175" spans="1:7">
      <c r="A175" s="83" t="s">
        <v>706</v>
      </c>
      <c r="B175" s="83" t="s">
        <v>707</v>
      </c>
      <c r="C175" s="82" t="s">
        <v>708</v>
      </c>
      <c r="D175" s="82" t="s">
        <v>709</v>
      </c>
      <c r="F175" s="82" t="s">
        <v>245</v>
      </c>
      <c r="G175" s="82" t="s">
        <v>134</v>
      </c>
    </row>
    <row r="176" spans="1:7">
      <c r="A176" s="83" t="s">
        <v>710</v>
      </c>
      <c r="B176" s="83" t="s">
        <v>153</v>
      </c>
      <c r="C176" s="82" t="s">
        <v>711</v>
      </c>
      <c r="F176" s="82" t="s">
        <v>245</v>
      </c>
      <c r="G176" s="82" t="s">
        <v>134</v>
      </c>
    </row>
    <row r="177" spans="1:7">
      <c r="A177" s="83" t="s">
        <v>76</v>
      </c>
      <c r="B177" s="83" t="s">
        <v>712</v>
      </c>
      <c r="C177" s="82" t="s">
        <v>713</v>
      </c>
      <c r="D177" s="82" t="s">
        <v>714</v>
      </c>
      <c r="E177" s="82" t="s">
        <v>715</v>
      </c>
      <c r="F177" s="82" t="s">
        <v>245</v>
      </c>
      <c r="G177" s="82" t="s">
        <v>134</v>
      </c>
    </row>
    <row r="178" spans="1:7">
      <c r="A178" s="83" t="s">
        <v>716</v>
      </c>
      <c r="B178" s="83" t="s">
        <v>717</v>
      </c>
      <c r="C178" s="82" t="s">
        <v>718</v>
      </c>
      <c r="D178" s="82" t="s">
        <v>719</v>
      </c>
      <c r="F178" s="82" t="s">
        <v>245</v>
      </c>
      <c r="G178" s="82" t="s">
        <v>134</v>
      </c>
    </row>
    <row r="179" spans="1:7">
      <c r="A179" s="83" t="s">
        <v>720</v>
      </c>
      <c r="B179" s="83" t="s">
        <v>721</v>
      </c>
      <c r="C179" s="82" t="s">
        <v>722</v>
      </c>
      <c r="D179" s="82" t="s">
        <v>723</v>
      </c>
      <c r="F179" s="82" t="s">
        <v>245</v>
      </c>
      <c r="G179" s="82" t="s">
        <v>134</v>
      </c>
    </row>
    <row r="180" spans="1:7">
      <c r="A180" s="83" t="s">
        <v>724</v>
      </c>
      <c r="B180" s="83" t="s">
        <v>725</v>
      </c>
      <c r="C180" s="82" t="s">
        <v>726</v>
      </c>
      <c r="D180" s="82" t="s">
        <v>727</v>
      </c>
      <c r="F180" s="82" t="s">
        <v>245</v>
      </c>
      <c r="G180" s="82" t="s">
        <v>134</v>
      </c>
    </row>
    <row r="181" spans="1:7">
      <c r="A181" s="83" t="s">
        <v>77</v>
      </c>
      <c r="B181" s="83" t="s">
        <v>728</v>
      </c>
      <c r="C181" s="82" t="s">
        <v>729</v>
      </c>
      <c r="D181" s="82" t="s">
        <v>730</v>
      </c>
      <c r="E181" s="82" t="s">
        <v>731</v>
      </c>
      <c r="F181" s="82" t="s">
        <v>245</v>
      </c>
      <c r="G181" s="82" t="s">
        <v>134</v>
      </c>
    </row>
    <row r="182" spans="1:7">
      <c r="A182" s="83" t="s">
        <v>125</v>
      </c>
      <c r="B182" s="83" t="s">
        <v>732</v>
      </c>
      <c r="C182" s="82" t="s">
        <v>733</v>
      </c>
      <c r="D182" s="82" t="s">
        <v>734</v>
      </c>
      <c r="E182" s="82" t="s">
        <v>735</v>
      </c>
      <c r="F182" s="82" t="s">
        <v>245</v>
      </c>
      <c r="G182" s="82" t="s">
        <v>134</v>
      </c>
    </row>
    <row r="183" spans="1:7">
      <c r="A183" s="83" t="s">
        <v>736</v>
      </c>
      <c r="B183" s="83" t="s">
        <v>153</v>
      </c>
      <c r="C183" s="82" t="s">
        <v>737</v>
      </c>
      <c r="F183" s="82" t="s">
        <v>245</v>
      </c>
      <c r="G183" s="82" t="s">
        <v>134</v>
      </c>
    </row>
    <row r="184" spans="1:7">
      <c r="A184" s="83" t="s">
        <v>78</v>
      </c>
      <c r="B184" s="83" t="s">
        <v>738</v>
      </c>
      <c r="C184" s="82" t="s">
        <v>739</v>
      </c>
      <c r="D184" s="82" t="s">
        <v>740</v>
      </c>
      <c r="E184" s="82" t="s">
        <v>741</v>
      </c>
      <c r="F184" s="82" t="s">
        <v>245</v>
      </c>
      <c r="G184" s="82" t="s">
        <v>134</v>
      </c>
    </row>
    <row r="185" spans="1:7">
      <c r="A185" s="83" t="s">
        <v>742</v>
      </c>
      <c r="B185" s="83" t="s">
        <v>153</v>
      </c>
      <c r="C185" s="82" t="s">
        <v>743</v>
      </c>
      <c r="F185" s="82" t="s">
        <v>245</v>
      </c>
      <c r="G185" s="82" t="s">
        <v>134</v>
      </c>
    </row>
    <row r="186" spans="1:7">
      <c r="A186" s="83" t="s">
        <v>744</v>
      </c>
      <c r="B186" s="83" t="s">
        <v>745</v>
      </c>
      <c r="C186" s="82" t="s">
        <v>746</v>
      </c>
      <c r="D186" s="82" t="s">
        <v>747</v>
      </c>
      <c r="F186" s="82" t="s">
        <v>245</v>
      </c>
      <c r="G186" s="82" t="s">
        <v>134</v>
      </c>
    </row>
    <row r="187" spans="1:7">
      <c r="A187" s="83" t="s">
        <v>748</v>
      </c>
      <c r="B187" s="83" t="s">
        <v>749</v>
      </c>
      <c r="C187" s="82" t="s">
        <v>750</v>
      </c>
      <c r="D187" s="82" t="s">
        <v>751</v>
      </c>
      <c r="F187" s="82" t="s">
        <v>245</v>
      </c>
      <c r="G187" s="82" t="s">
        <v>134</v>
      </c>
    </row>
    <row r="188" spans="1:7">
      <c r="A188" s="83" t="s">
        <v>752</v>
      </c>
      <c r="B188" s="83" t="s">
        <v>153</v>
      </c>
      <c r="C188" s="82" t="s">
        <v>753</v>
      </c>
      <c r="F188" s="82" t="s">
        <v>245</v>
      </c>
      <c r="G188" s="82" t="s">
        <v>134</v>
      </c>
    </row>
    <row r="189" spans="1:7">
      <c r="A189" s="83" t="s">
        <v>754</v>
      </c>
      <c r="B189" s="83" t="s">
        <v>755</v>
      </c>
      <c r="C189" s="82" t="s">
        <v>753</v>
      </c>
      <c r="D189" s="82" t="s">
        <v>756</v>
      </c>
      <c r="E189" s="82" t="s">
        <v>757</v>
      </c>
      <c r="F189" s="82" t="s">
        <v>245</v>
      </c>
      <c r="G189" s="82" t="s">
        <v>134</v>
      </c>
    </row>
    <row r="190" spans="1:7">
      <c r="A190" s="83" t="s">
        <v>758</v>
      </c>
      <c r="B190" s="83" t="s">
        <v>153</v>
      </c>
      <c r="C190" s="82" t="s">
        <v>759</v>
      </c>
      <c r="F190" s="82" t="s">
        <v>245</v>
      </c>
      <c r="G190" s="82" t="s">
        <v>134</v>
      </c>
    </row>
    <row r="191" spans="1:7">
      <c r="A191" s="83" t="s">
        <v>760</v>
      </c>
      <c r="B191" s="83" t="s">
        <v>761</v>
      </c>
      <c r="C191" s="82" t="s">
        <v>762</v>
      </c>
      <c r="D191" s="82" t="s">
        <v>763</v>
      </c>
      <c r="F191" s="82" t="s">
        <v>245</v>
      </c>
      <c r="G191" s="82" t="s">
        <v>134</v>
      </c>
    </row>
    <row r="192" spans="1:7">
      <c r="A192" s="83" t="s">
        <v>79</v>
      </c>
      <c r="B192" s="83" t="s">
        <v>764</v>
      </c>
      <c r="C192" s="82" t="s">
        <v>765</v>
      </c>
      <c r="D192" s="82" t="s">
        <v>766</v>
      </c>
      <c r="E192" s="82" t="s">
        <v>767</v>
      </c>
      <c r="F192" s="82" t="s">
        <v>245</v>
      </c>
      <c r="G192" s="82" t="s">
        <v>134</v>
      </c>
    </row>
    <row r="193" spans="1:7">
      <c r="A193" s="83" t="s">
        <v>768</v>
      </c>
      <c r="B193" s="83" t="s">
        <v>769</v>
      </c>
      <c r="C193" s="82" t="s">
        <v>770</v>
      </c>
      <c r="D193" s="82" t="s">
        <v>771</v>
      </c>
      <c r="F193" s="82" t="s">
        <v>245</v>
      </c>
      <c r="G193" s="82" t="s">
        <v>134</v>
      </c>
    </row>
    <row r="194" spans="1:7">
      <c r="A194" s="83" t="s">
        <v>80</v>
      </c>
      <c r="B194" s="83" t="s">
        <v>772</v>
      </c>
      <c r="C194" s="82" t="s">
        <v>773</v>
      </c>
      <c r="D194" s="82" t="s">
        <v>774</v>
      </c>
      <c r="E194" s="82" t="s">
        <v>775</v>
      </c>
      <c r="F194" s="82" t="s">
        <v>245</v>
      </c>
      <c r="G194" s="82" t="s">
        <v>134</v>
      </c>
    </row>
    <row r="195" spans="1:7">
      <c r="A195" s="83" t="s">
        <v>776</v>
      </c>
      <c r="B195" s="83" t="s">
        <v>777</v>
      </c>
      <c r="C195" s="82" t="s">
        <v>778</v>
      </c>
      <c r="D195" s="82" t="s">
        <v>779</v>
      </c>
      <c r="F195" s="82" t="s">
        <v>245</v>
      </c>
      <c r="G195" s="82" t="s">
        <v>134</v>
      </c>
    </row>
    <row r="196" spans="1:7">
      <c r="A196" s="83" t="s">
        <v>780</v>
      </c>
      <c r="B196" s="83" t="s">
        <v>781</v>
      </c>
      <c r="C196" s="82" t="s">
        <v>782</v>
      </c>
      <c r="D196" s="82" t="s">
        <v>783</v>
      </c>
      <c r="F196" s="82" t="s">
        <v>245</v>
      </c>
      <c r="G196" s="82" t="s">
        <v>134</v>
      </c>
    </row>
    <row r="197" spans="1:7">
      <c r="A197" s="83" t="s">
        <v>784</v>
      </c>
      <c r="B197" s="83" t="s">
        <v>785</v>
      </c>
      <c r="C197" s="82" t="s">
        <v>786</v>
      </c>
      <c r="D197" s="82" t="s">
        <v>787</v>
      </c>
      <c r="F197" s="82" t="s">
        <v>245</v>
      </c>
      <c r="G197" s="82" t="s">
        <v>134</v>
      </c>
    </row>
    <row r="198" spans="1:7">
      <c r="A198" s="83" t="s">
        <v>788</v>
      </c>
      <c r="B198" s="83" t="s">
        <v>789</v>
      </c>
      <c r="C198" s="82" t="s">
        <v>790</v>
      </c>
      <c r="D198" s="82" t="s">
        <v>791</v>
      </c>
      <c r="E198" s="82" t="s">
        <v>792</v>
      </c>
      <c r="F198" s="82" t="s">
        <v>245</v>
      </c>
      <c r="G198" s="82" t="s">
        <v>134</v>
      </c>
    </row>
    <row r="199" spans="1:7">
      <c r="A199" s="83" t="s">
        <v>793</v>
      </c>
      <c r="B199" s="83" t="s">
        <v>153</v>
      </c>
      <c r="C199" s="82" t="s">
        <v>794</v>
      </c>
      <c r="F199" s="82" t="s">
        <v>245</v>
      </c>
      <c r="G199" s="82" t="s">
        <v>134</v>
      </c>
    </row>
    <row r="200" spans="1:7">
      <c r="A200" s="83" t="s">
        <v>81</v>
      </c>
      <c r="B200" s="83" t="s">
        <v>795</v>
      </c>
      <c r="C200" s="82" t="s">
        <v>794</v>
      </c>
      <c r="D200" s="82" t="s">
        <v>796</v>
      </c>
      <c r="F200" s="82" t="s">
        <v>245</v>
      </c>
      <c r="G200" s="82" t="s">
        <v>134</v>
      </c>
    </row>
    <row r="201" spans="1:7">
      <c r="A201" s="83" t="s">
        <v>797</v>
      </c>
      <c r="B201" s="83" t="s">
        <v>153</v>
      </c>
      <c r="C201" s="82" t="s">
        <v>798</v>
      </c>
      <c r="F201" s="82" t="s">
        <v>245</v>
      </c>
      <c r="G201" s="82" t="s">
        <v>134</v>
      </c>
    </row>
    <row r="202" spans="1:7">
      <c r="A202" s="83" t="s">
        <v>799</v>
      </c>
      <c r="B202" s="83" t="s">
        <v>800</v>
      </c>
      <c r="C202" s="82" t="s">
        <v>801</v>
      </c>
      <c r="D202" s="82" t="s">
        <v>802</v>
      </c>
      <c r="F202" s="82" t="s">
        <v>245</v>
      </c>
      <c r="G202" s="82" t="s">
        <v>134</v>
      </c>
    </row>
    <row r="203" spans="1:7">
      <c r="B203" s="82" t="s">
        <v>153</v>
      </c>
      <c r="F203" s="82"/>
    </row>
    <row r="204" spans="1:7">
      <c r="A204" s="83" t="s">
        <v>803</v>
      </c>
      <c r="B204" s="83" t="s">
        <v>153</v>
      </c>
      <c r="F204" s="82"/>
    </row>
    <row r="205" spans="1:7">
      <c r="A205" s="83" t="s">
        <v>804</v>
      </c>
      <c r="B205" s="83" t="s">
        <v>153</v>
      </c>
      <c r="C205" s="82" t="s">
        <v>805</v>
      </c>
      <c r="F205" s="82" t="s">
        <v>806</v>
      </c>
      <c r="G205" s="82" t="s">
        <v>807</v>
      </c>
    </row>
    <row r="206" spans="1:7">
      <c r="A206" s="83" t="s">
        <v>82</v>
      </c>
      <c r="B206" s="83" t="s">
        <v>808</v>
      </c>
      <c r="C206" s="82" t="s">
        <v>809</v>
      </c>
      <c r="D206" s="82" t="s">
        <v>810</v>
      </c>
      <c r="E206" s="82" t="s">
        <v>811</v>
      </c>
      <c r="F206" s="82" t="s">
        <v>806</v>
      </c>
      <c r="G206" s="82" t="s">
        <v>807</v>
      </c>
    </row>
    <row r="207" spans="1:7">
      <c r="A207" s="83" t="s">
        <v>83</v>
      </c>
      <c r="B207" s="83" t="s">
        <v>812</v>
      </c>
      <c r="C207" s="82" t="s">
        <v>813</v>
      </c>
      <c r="D207" s="82" t="s">
        <v>814</v>
      </c>
      <c r="E207" s="82" t="s">
        <v>815</v>
      </c>
      <c r="F207" s="82" t="s">
        <v>806</v>
      </c>
      <c r="G207" s="82" t="s">
        <v>807</v>
      </c>
    </row>
    <row r="208" spans="1:7">
      <c r="A208" s="83" t="s">
        <v>84</v>
      </c>
      <c r="B208" s="83" t="s">
        <v>816</v>
      </c>
      <c r="C208" s="82" t="s">
        <v>817</v>
      </c>
      <c r="D208" s="82" t="s">
        <v>818</v>
      </c>
      <c r="E208" s="82" t="s">
        <v>819</v>
      </c>
      <c r="F208" s="82" t="s">
        <v>806</v>
      </c>
      <c r="G208" s="82" t="s">
        <v>807</v>
      </c>
    </row>
    <row r="209" spans="1:7">
      <c r="A209" s="83" t="s">
        <v>820</v>
      </c>
      <c r="B209" s="83" t="s">
        <v>821</v>
      </c>
      <c r="C209" s="82" t="s">
        <v>822</v>
      </c>
      <c r="D209" s="82" t="s">
        <v>823</v>
      </c>
      <c r="E209" s="82" t="s">
        <v>824</v>
      </c>
      <c r="F209" s="82" t="s">
        <v>806</v>
      </c>
      <c r="G209" s="82" t="s">
        <v>807</v>
      </c>
    </row>
    <row r="210" spans="1:7">
      <c r="A210" s="83" t="s">
        <v>825</v>
      </c>
      <c r="B210" s="83" t="s">
        <v>826</v>
      </c>
      <c r="C210" s="82" t="s">
        <v>827</v>
      </c>
      <c r="D210" s="82" t="s">
        <v>828</v>
      </c>
      <c r="F210" s="82" t="s">
        <v>806</v>
      </c>
      <c r="G210" s="82" t="s">
        <v>807</v>
      </c>
    </row>
    <row r="211" spans="1:7">
      <c r="A211" s="83" t="s">
        <v>829</v>
      </c>
      <c r="B211" s="83" t="s">
        <v>153</v>
      </c>
      <c r="C211" s="82" t="s">
        <v>830</v>
      </c>
      <c r="D211" s="82" t="s">
        <v>831</v>
      </c>
      <c r="F211" s="82" t="s">
        <v>806</v>
      </c>
      <c r="G211" s="82" t="s">
        <v>807</v>
      </c>
    </row>
    <row r="212" spans="1:7">
      <c r="A212" s="83" t="s">
        <v>832</v>
      </c>
      <c r="B212" s="83" t="s">
        <v>153</v>
      </c>
      <c r="C212" s="82" t="s">
        <v>833</v>
      </c>
      <c r="F212" s="82" t="s">
        <v>806</v>
      </c>
      <c r="G212" s="82" t="s">
        <v>807</v>
      </c>
    </row>
    <row r="213" spans="1:7">
      <c r="A213" s="83" t="s">
        <v>85</v>
      </c>
      <c r="B213" s="83" t="s">
        <v>834</v>
      </c>
      <c r="C213" s="82" t="s">
        <v>835</v>
      </c>
      <c r="D213" s="82" t="s">
        <v>836</v>
      </c>
      <c r="E213" s="82" t="s">
        <v>837</v>
      </c>
      <c r="F213" s="82" t="s">
        <v>806</v>
      </c>
      <c r="G213" s="82" t="s">
        <v>807</v>
      </c>
    </row>
    <row r="214" spans="1:7">
      <c r="A214" s="83" t="s">
        <v>86</v>
      </c>
      <c r="B214" s="83" t="s">
        <v>838</v>
      </c>
      <c r="C214" s="82" t="s">
        <v>839</v>
      </c>
      <c r="D214" s="82" t="s">
        <v>840</v>
      </c>
      <c r="F214" s="82" t="s">
        <v>806</v>
      </c>
      <c r="G214" s="82" t="s">
        <v>807</v>
      </c>
    </row>
    <row r="215" spans="1:7">
      <c r="A215" s="83" t="s">
        <v>87</v>
      </c>
      <c r="B215" s="83" t="s">
        <v>841</v>
      </c>
      <c r="C215" s="82" t="s">
        <v>842</v>
      </c>
      <c r="D215" s="82" t="s">
        <v>843</v>
      </c>
      <c r="E215" s="82" t="s">
        <v>844</v>
      </c>
      <c r="F215" s="82" t="s">
        <v>806</v>
      </c>
      <c r="G215" s="82" t="s">
        <v>807</v>
      </c>
    </row>
    <row r="216" spans="1:7">
      <c r="A216" s="83" t="s">
        <v>88</v>
      </c>
      <c r="B216" s="83" t="s">
        <v>845</v>
      </c>
      <c r="C216" s="82" t="s">
        <v>846</v>
      </c>
      <c r="D216" s="82" t="s">
        <v>847</v>
      </c>
      <c r="E216" s="82" t="s">
        <v>848</v>
      </c>
      <c r="F216" s="82" t="s">
        <v>806</v>
      </c>
      <c r="G216" s="82" t="s">
        <v>807</v>
      </c>
    </row>
    <row r="217" spans="1:7">
      <c r="A217" s="83" t="s">
        <v>849</v>
      </c>
      <c r="B217" s="83" t="s">
        <v>153</v>
      </c>
      <c r="C217" s="82" t="s">
        <v>850</v>
      </c>
      <c r="F217" s="82" t="s">
        <v>806</v>
      </c>
      <c r="G217" s="82" t="s">
        <v>807</v>
      </c>
    </row>
    <row r="218" spans="1:7">
      <c r="A218" s="83" t="s">
        <v>89</v>
      </c>
      <c r="B218" s="83" t="s">
        <v>851</v>
      </c>
      <c r="C218" s="82" t="s">
        <v>852</v>
      </c>
      <c r="D218" s="82" t="s">
        <v>853</v>
      </c>
      <c r="E218" s="82" t="s">
        <v>854</v>
      </c>
      <c r="F218" s="82" t="s">
        <v>806</v>
      </c>
      <c r="G218" s="82" t="s">
        <v>807</v>
      </c>
    </row>
    <row r="219" spans="1:7">
      <c r="A219" s="83" t="s">
        <v>855</v>
      </c>
      <c r="B219" s="83" t="s">
        <v>856</v>
      </c>
      <c r="C219" s="82" t="s">
        <v>857</v>
      </c>
      <c r="D219" s="82" t="s">
        <v>858</v>
      </c>
      <c r="E219" s="82" t="s">
        <v>859</v>
      </c>
      <c r="F219" s="82" t="s">
        <v>806</v>
      </c>
      <c r="G219" s="82" t="s">
        <v>807</v>
      </c>
    </row>
    <row r="220" spans="1:7">
      <c r="A220" s="83" t="s">
        <v>860</v>
      </c>
      <c r="B220" s="83" t="s">
        <v>861</v>
      </c>
      <c r="C220" s="82" t="s">
        <v>862</v>
      </c>
      <c r="D220" s="82" t="s">
        <v>863</v>
      </c>
      <c r="F220" s="82" t="s">
        <v>806</v>
      </c>
      <c r="G220" s="82" t="s">
        <v>807</v>
      </c>
    </row>
    <row r="221" spans="1:7">
      <c r="A221" s="83" t="s">
        <v>90</v>
      </c>
      <c r="B221" s="83" t="s">
        <v>864</v>
      </c>
      <c r="C221" s="82" t="s">
        <v>865</v>
      </c>
      <c r="D221" s="82" t="s">
        <v>866</v>
      </c>
      <c r="E221" s="82" t="s">
        <v>867</v>
      </c>
      <c r="F221" s="82" t="s">
        <v>806</v>
      </c>
      <c r="G221" s="82" t="s">
        <v>807</v>
      </c>
    </row>
    <row r="222" spans="1:7">
      <c r="A222" s="83" t="s">
        <v>868</v>
      </c>
      <c r="B222" s="83" t="s">
        <v>869</v>
      </c>
      <c r="C222" s="82" t="s">
        <v>870</v>
      </c>
      <c r="D222" s="82" t="s">
        <v>871</v>
      </c>
      <c r="F222" s="82" t="s">
        <v>806</v>
      </c>
      <c r="G222" s="82" t="s">
        <v>807</v>
      </c>
    </row>
    <row r="223" spans="1:7">
      <c r="A223" s="83" t="s">
        <v>872</v>
      </c>
      <c r="B223" s="83" t="s">
        <v>873</v>
      </c>
      <c r="C223" s="82" t="s">
        <v>874</v>
      </c>
      <c r="D223" s="82" t="s">
        <v>875</v>
      </c>
      <c r="F223" s="82" t="s">
        <v>806</v>
      </c>
      <c r="G223" s="82" t="s">
        <v>807</v>
      </c>
    </row>
    <row r="224" spans="1:7">
      <c r="A224" s="83" t="s">
        <v>91</v>
      </c>
      <c r="B224" s="83" t="s">
        <v>876</v>
      </c>
      <c r="C224" s="82" t="s">
        <v>877</v>
      </c>
      <c r="D224" s="82" t="s">
        <v>878</v>
      </c>
      <c r="E224" s="82" t="s">
        <v>879</v>
      </c>
      <c r="F224" s="82" t="s">
        <v>806</v>
      </c>
      <c r="G224" s="82" t="s">
        <v>807</v>
      </c>
    </row>
    <row r="225" spans="1:7">
      <c r="A225" s="83" t="s">
        <v>880</v>
      </c>
      <c r="B225" s="83" t="s">
        <v>881</v>
      </c>
      <c r="C225" s="82" t="s">
        <v>882</v>
      </c>
      <c r="D225" s="82" t="s">
        <v>883</v>
      </c>
      <c r="F225" s="82" t="s">
        <v>806</v>
      </c>
      <c r="G225" s="82" t="s">
        <v>807</v>
      </c>
    </row>
    <row r="226" spans="1:7">
      <c r="A226" s="83" t="s">
        <v>884</v>
      </c>
      <c r="B226" s="83" t="s">
        <v>153</v>
      </c>
      <c r="C226" s="82" t="s">
        <v>885</v>
      </c>
      <c r="F226" s="82" t="s">
        <v>806</v>
      </c>
      <c r="G226" s="82" t="s">
        <v>807</v>
      </c>
    </row>
    <row r="227" spans="1:7">
      <c r="A227" s="83" t="s">
        <v>92</v>
      </c>
      <c r="B227" s="83" t="s">
        <v>886</v>
      </c>
      <c r="C227" s="82" t="s">
        <v>887</v>
      </c>
      <c r="D227" s="82" t="s">
        <v>888</v>
      </c>
      <c r="E227" s="82" t="s">
        <v>889</v>
      </c>
      <c r="F227" s="82" t="s">
        <v>806</v>
      </c>
      <c r="G227" s="82" t="s">
        <v>807</v>
      </c>
    </row>
    <row r="228" spans="1:7">
      <c r="A228" s="83" t="s">
        <v>890</v>
      </c>
      <c r="B228" s="83" t="s">
        <v>891</v>
      </c>
      <c r="C228" s="82" t="s">
        <v>892</v>
      </c>
      <c r="D228" s="82" t="s">
        <v>893</v>
      </c>
      <c r="E228" s="82" t="s">
        <v>894</v>
      </c>
      <c r="F228" s="82" t="s">
        <v>806</v>
      </c>
      <c r="G228" s="82" t="s">
        <v>807</v>
      </c>
    </row>
    <row r="229" spans="1:7">
      <c r="A229" s="83" t="s">
        <v>93</v>
      </c>
      <c r="B229" s="83" t="s">
        <v>895</v>
      </c>
      <c r="C229" s="82" t="s">
        <v>536</v>
      </c>
      <c r="D229" s="82" t="s">
        <v>537</v>
      </c>
      <c r="E229" s="82" t="s">
        <v>896</v>
      </c>
      <c r="F229" s="82" t="s">
        <v>806</v>
      </c>
      <c r="G229" s="82" t="s">
        <v>807</v>
      </c>
    </row>
    <row r="230" spans="1:7">
      <c r="A230" s="83" t="s">
        <v>897</v>
      </c>
      <c r="B230" s="83" t="s">
        <v>153</v>
      </c>
      <c r="C230" s="82" t="s">
        <v>898</v>
      </c>
      <c r="F230" s="82" t="s">
        <v>806</v>
      </c>
      <c r="G230" s="82" t="s">
        <v>807</v>
      </c>
    </row>
    <row r="231" spans="1:7">
      <c r="A231" s="83" t="s">
        <v>94</v>
      </c>
      <c r="B231" s="83" t="s">
        <v>899</v>
      </c>
      <c r="C231" s="82" t="s">
        <v>900</v>
      </c>
      <c r="D231" s="82" t="s">
        <v>901</v>
      </c>
      <c r="E231" s="82" t="s">
        <v>902</v>
      </c>
      <c r="F231" s="82" t="s">
        <v>806</v>
      </c>
      <c r="G231" s="82" t="s">
        <v>807</v>
      </c>
    </row>
    <row r="232" spans="1:7">
      <c r="A232" s="83" t="s">
        <v>903</v>
      </c>
      <c r="B232" s="83" t="s">
        <v>904</v>
      </c>
      <c r="C232" s="82" t="s">
        <v>905</v>
      </c>
      <c r="D232" s="82" t="s">
        <v>906</v>
      </c>
      <c r="F232" s="82" t="s">
        <v>806</v>
      </c>
      <c r="G232" s="82" t="s">
        <v>807</v>
      </c>
    </row>
    <row r="233" spans="1:7">
      <c r="A233" s="83" t="s">
        <v>95</v>
      </c>
      <c r="B233" s="83" t="s">
        <v>907</v>
      </c>
      <c r="C233" s="82" t="s">
        <v>908</v>
      </c>
      <c r="D233" s="82" t="s">
        <v>909</v>
      </c>
      <c r="F233" s="82" t="s">
        <v>806</v>
      </c>
      <c r="G233" s="82" t="s">
        <v>807</v>
      </c>
    </row>
    <row r="234" spans="1:7">
      <c r="A234" s="83" t="s">
        <v>96</v>
      </c>
      <c r="B234" s="83" t="s">
        <v>910</v>
      </c>
      <c r="C234" s="82" t="s">
        <v>911</v>
      </c>
      <c r="D234" s="82" t="s">
        <v>912</v>
      </c>
      <c r="E234" s="82" t="s">
        <v>913</v>
      </c>
      <c r="F234" s="82" t="s">
        <v>806</v>
      </c>
      <c r="G234" s="82" t="s">
        <v>807</v>
      </c>
    </row>
    <row r="235" spans="1:7">
      <c r="A235" s="83" t="s">
        <v>97</v>
      </c>
      <c r="B235" s="83" t="s">
        <v>914</v>
      </c>
      <c r="C235" s="82" t="s">
        <v>915</v>
      </c>
      <c r="D235" s="82" t="s">
        <v>916</v>
      </c>
      <c r="E235" s="82" t="s">
        <v>917</v>
      </c>
      <c r="F235" s="82" t="s">
        <v>806</v>
      </c>
      <c r="G235" s="82" t="s">
        <v>807</v>
      </c>
    </row>
    <row r="236" spans="1:7">
      <c r="A236" s="83" t="s">
        <v>918</v>
      </c>
      <c r="B236" s="83" t="s">
        <v>919</v>
      </c>
      <c r="C236" s="82" t="s">
        <v>920</v>
      </c>
      <c r="D236" s="82" t="s">
        <v>921</v>
      </c>
      <c r="E236" s="82" t="s">
        <v>922</v>
      </c>
      <c r="F236" s="82" t="s">
        <v>806</v>
      </c>
      <c r="G236" s="82" t="s">
        <v>807</v>
      </c>
    </row>
    <row r="237" spans="1:7">
      <c r="A237" s="83" t="s">
        <v>923</v>
      </c>
      <c r="B237" s="83" t="s">
        <v>924</v>
      </c>
      <c r="C237" s="82" t="s">
        <v>925</v>
      </c>
      <c r="D237" s="82" t="s">
        <v>926</v>
      </c>
      <c r="E237" s="82" t="s">
        <v>927</v>
      </c>
      <c r="F237" s="82" t="s">
        <v>806</v>
      </c>
      <c r="G237" s="82" t="s">
        <v>807</v>
      </c>
    </row>
    <row r="238" spans="1:7">
      <c r="A238" s="83" t="s">
        <v>98</v>
      </c>
      <c r="B238" s="83" t="s">
        <v>928</v>
      </c>
      <c r="C238" s="82" t="s">
        <v>929</v>
      </c>
      <c r="D238" s="82" t="s">
        <v>930</v>
      </c>
      <c r="E238" s="82" t="s">
        <v>927</v>
      </c>
      <c r="F238" s="82" t="s">
        <v>806</v>
      </c>
      <c r="G238" s="82" t="s">
        <v>807</v>
      </c>
    </row>
    <row r="239" spans="1:7">
      <c r="A239" s="83" t="s">
        <v>931</v>
      </c>
      <c r="B239" s="83" t="s">
        <v>932</v>
      </c>
      <c r="C239" s="82" t="s">
        <v>933</v>
      </c>
      <c r="D239" s="82" t="s">
        <v>934</v>
      </c>
      <c r="F239" s="82" t="s">
        <v>806</v>
      </c>
      <c r="G239" s="82" t="s">
        <v>807</v>
      </c>
    </row>
    <row r="240" spans="1:7">
      <c r="A240" s="83" t="s">
        <v>935</v>
      </c>
      <c r="B240" s="83" t="s">
        <v>153</v>
      </c>
      <c r="C240" s="82" t="s">
        <v>936</v>
      </c>
      <c r="F240" s="82" t="s">
        <v>806</v>
      </c>
      <c r="G240" s="82" t="s">
        <v>807</v>
      </c>
    </row>
    <row r="241" spans="1:7">
      <c r="A241" s="83" t="s">
        <v>99</v>
      </c>
      <c r="B241" s="83" t="s">
        <v>937</v>
      </c>
      <c r="C241" s="82" t="s">
        <v>938</v>
      </c>
      <c r="D241" s="82" t="s">
        <v>939</v>
      </c>
      <c r="E241" s="82" t="s">
        <v>940</v>
      </c>
      <c r="F241" s="82" t="s">
        <v>806</v>
      </c>
      <c r="G241" s="82" t="s">
        <v>807</v>
      </c>
    </row>
    <row r="242" spans="1:7">
      <c r="A242" s="83" t="s">
        <v>941</v>
      </c>
      <c r="B242" s="83" t="s">
        <v>942</v>
      </c>
      <c r="C242" s="82" t="s">
        <v>943</v>
      </c>
      <c r="D242" s="82" t="s">
        <v>944</v>
      </c>
      <c r="F242" s="82" t="s">
        <v>806</v>
      </c>
      <c r="G242" s="82" t="s">
        <v>807</v>
      </c>
    </row>
    <row r="243" spans="1:7">
      <c r="A243" s="83" t="s">
        <v>945</v>
      </c>
      <c r="B243" s="83" t="s">
        <v>946</v>
      </c>
      <c r="C243" s="82" t="s">
        <v>947</v>
      </c>
      <c r="D243" s="82" t="s">
        <v>948</v>
      </c>
      <c r="F243" s="82" t="s">
        <v>806</v>
      </c>
      <c r="G243" s="82" t="s">
        <v>807</v>
      </c>
    </row>
    <row r="244" spans="1:7">
      <c r="A244" s="83" t="s">
        <v>949</v>
      </c>
      <c r="B244" s="83" t="s">
        <v>950</v>
      </c>
      <c r="C244" s="82" t="s">
        <v>951</v>
      </c>
      <c r="D244" s="82" t="s">
        <v>952</v>
      </c>
      <c r="F244" s="82" t="s">
        <v>806</v>
      </c>
      <c r="G244" s="82" t="s">
        <v>807</v>
      </c>
    </row>
    <row r="245" spans="1:7">
      <c r="A245" s="83" t="s">
        <v>953</v>
      </c>
      <c r="B245" s="83" t="s">
        <v>153</v>
      </c>
      <c r="C245" s="82" t="s">
        <v>954</v>
      </c>
      <c r="F245" s="82" t="s">
        <v>806</v>
      </c>
      <c r="G245" s="82" t="s">
        <v>807</v>
      </c>
    </row>
    <row r="246" spans="1:7">
      <c r="A246" s="83" t="s">
        <v>955</v>
      </c>
      <c r="B246" s="83" t="s">
        <v>956</v>
      </c>
      <c r="C246" s="82" t="s">
        <v>957</v>
      </c>
      <c r="D246" s="82" t="s">
        <v>958</v>
      </c>
      <c r="F246" s="82" t="s">
        <v>806</v>
      </c>
      <c r="G246" s="82" t="s">
        <v>807</v>
      </c>
    </row>
    <row r="247" spans="1:7">
      <c r="A247" s="83" t="s">
        <v>100</v>
      </c>
      <c r="B247" s="83" t="s">
        <v>959</v>
      </c>
      <c r="C247" s="82" t="s">
        <v>960</v>
      </c>
      <c r="D247" s="82" t="s">
        <v>961</v>
      </c>
      <c r="E247" s="82" t="s">
        <v>962</v>
      </c>
      <c r="F247" s="82" t="s">
        <v>806</v>
      </c>
      <c r="G247" s="82" t="s">
        <v>807</v>
      </c>
    </row>
    <row r="248" spans="1:7">
      <c r="A248" s="83" t="s">
        <v>101</v>
      </c>
      <c r="B248" s="83" t="s">
        <v>963</v>
      </c>
      <c r="C248" s="82" t="s">
        <v>964</v>
      </c>
      <c r="D248" s="82" t="s">
        <v>965</v>
      </c>
      <c r="E248" s="82" t="s">
        <v>966</v>
      </c>
      <c r="F248" s="82" t="s">
        <v>806</v>
      </c>
      <c r="G248" s="82" t="s">
        <v>807</v>
      </c>
    </row>
    <row r="249" spans="1:7">
      <c r="A249" s="83" t="s">
        <v>967</v>
      </c>
      <c r="B249" s="83" t="s">
        <v>968</v>
      </c>
      <c r="C249" s="82" t="s">
        <v>969</v>
      </c>
      <c r="D249" s="82" t="s">
        <v>970</v>
      </c>
      <c r="F249" s="82" t="s">
        <v>806</v>
      </c>
      <c r="G249" s="82" t="s">
        <v>807</v>
      </c>
    </row>
    <row r="250" spans="1:7">
      <c r="A250" s="83" t="s">
        <v>971</v>
      </c>
      <c r="B250" s="83" t="s">
        <v>972</v>
      </c>
      <c r="C250" s="82" t="s">
        <v>973</v>
      </c>
      <c r="D250" s="82" t="s">
        <v>974</v>
      </c>
      <c r="F250" s="82" t="s">
        <v>806</v>
      </c>
      <c r="G250" s="82" t="s">
        <v>807</v>
      </c>
    </row>
    <row r="251" spans="1:7">
      <c r="A251" s="83" t="s">
        <v>975</v>
      </c>
      <c r="B251" s="83" t="s">
        <v>976</v>
      </c>
      <c r="C251" s="82" t="s">
        <v>977</v>
      </c>
      <c r="D251" s="82" t="s">
        <v>978</v>
      </c>
      <c r="F251" s="82" t="s">
        <v>806</v>
      </c>
      <c r="G251" s="82" t="s">
        <v>807</v>
      </c>
    </row>
    <row r="252" spans="1:7">
      <c r="A252" s="83" t="s">
        <v>979</v>
      </c>
      <c r="B252" s="83" t="s">
        <v>980</v>
      </c>
      <c r="C252" s="82" t="s">
        <v>981</v>
      </c>
      <c r="D252" s="82" t="s">
        <v>982</v>
      </c>
      <c r="F252" s="82" t="s">
        <v>806</v>
      </c>
      <c r="G252" s="82" t="s">
        <v>807</v>
      </c>
    </row>
    <row r="253" spans="1:7">
      <c r="A253" s="83" t="s">
        <v>102</v>
      </c>
      <c r="B253" s="83" t="s">
        <v>983</v>
      </c>
      <c r="C253" s="82" t="s">
        <v>984</v>
      </c>
      <c r="D253" s="82" t="s">
        <v>985</v>
      </c>
      <c r="E253" s="82" t="s">
        <v>986</v>
      </c>
      <c r="F253" s="82" t="s">
        <v>806</v>
      </c>
      <c r="G253" s="82" t="s">
        <v>807</v>
      </c>
    </row>
    <row r="254" spans="1:7">
      <c r="A254" s="83" t="s">
        <v>987</v>
      </c>
      <c r="B254" s="83" t="s">
        <v>988</v>
      </c>
      <c r="C254" s="82" t="s">
        <v>989</v>
      </c>
      <c r="D254" s="82" t="s">
        <v>990</v>
      </c>
      <c r="F254" s="82" t="s">
        <v>806</v>
      </c>
      <c r="G254" s="82" t="s">
        <v>807</v>
      </c>
    </row>
    <row r="255" spans="1:7">
      <c r="A255" s="83" t="s">
        <v>991</v>
      </c>
      <c r="B255" s="83" t="s">
        <v>153</v>
      </c>
      <c r="C255" s="82" t="s">
        <v>992</v>
      </c>
      <c r="D255" s="82" t="s">
        <v>993</v>
      </c>
      <c r="F255" s="82" t="s">
        <v>806</v>
      </c>
      <c r="G255" s="82" t="s">
        <v>807</v>
      </c>
    </row>
    <row r="256" spans="1:7">
      <c r="A256" s="83" t="s">
        <v>994</v>
      </c>
      <c r="B256" s="83" t="s">
        <v>153</v>
      </c>
      <c r="C256" s="82" t="s">
        <v>995</v>
      </c>
      <c r="D256" s="86"/>
      <c r="F256" s="82" t="s">
        <v>806</v>
      </c>
      <c r="G256" s="82" t="s">
        <v>807</v>
      </c>
    </row>
    <row r="257" spans="1:7">
      <c r="A257" s="83" t="s">
        <v>996</v>
      </c>
      <c r="B257" s="83" t="s">
        <v>153</v>
      </c>
      <c r="C257" s="82" t="s">
        <v>997</v>
      </c>
      <c r="F257" s="82" t="s">
        <v>806</v>
      </c>
      <c r="G257" s="82" t="s">
        <v>807</v>
      </c>
    </row>
    <row r="258" spans="1:7">
      <c r="A258" s="83" t="s">
        <v>998</v>
      </c>
      <c r="B258" s="83" t="s">
        <v>999</v>
      </c>
      <c r="C258" s="82" t="s">
        <v>1000</v>
      </c>
      <c r="F258" s="82" t="s">
        <v>806</v>
      </c>
      <c r="G258" s="82" t="s">
        <v>807</v>
      </c>
    </row>
    <row r="259" spans="1:7">
      <c r="A259" s="83" t="s">
        <v>1001</v>
      </c>
      <c r="B259" s="83" t="s">
        <v>1002</v>
      </c>
      <c r="C259" s="82" t="s">
        <v>1003</v>
      </c>
      <c r="F259" s="82" t="s">
        <v>806</v>
      </c>
      <c r="G259" s="82" t="s">
        <v>807</v>
      </c>
    </row>
    <row r="260" spans="1:7">
      <c r="A260" s="83" t="s">
        <v>1004</v>
      </c>
      <c r="B260" s="83" t="s">
        <v>153</v>
      </c>
      <c r="C260" s="82" t="s">
        <v>1005</v>
      </c>
      <c r="F260" s="82" t="s">
        <v>806</v>
      </c>
      <c r="G260" s="82" t="s">
        <v>807</v>
      </c>
    </row>
    <row r="261" spans="1:7">
      <c r="A261" s="83" t="s">
        <v>103</v>
      </c>
      <c r="B261" s="83" t="s">
        <v>1006</v>
      </c>
      <c r="C261" s="82" t="s">
        <v>1007</v>
      </c>
      <c r="D261" s="82" t="s">
        <v>1008</v>
      </c>
      <c r="E261" s="82" t="s">
        <v>1009</v>
      </c>
      <c r="F261" s="82" t="s">
        <v>806</v>
      </c>
      <c r="G261" s="82" t="s">
        <v>807</v>
      </c>
    </row>
    <row r="262" spans="1:7">
      <c r="A262" s="83" t="s">
        <v>104</v>
      </c>
      <c r="B262" s="83" t="s">
        <v>1010</v>
      </c>
      <c r="C262" s="82" t="s">
        <v>1011</v>
      </c>
      <c r="D262" s="82" t="s">
        <v>1012</v>
      </c>
      <c r="E262" s="82" t="s">
        <v>1013</v>
      </c>
      <c r="F262" s="82" t="s">
        <v>806</v>
      </c>
      <c r="G262" s="82" t="s">
        <v>807</v>
      </c>
    </row>
    <row r="263" spans="1:7">
      <c r="A263" s="83" t="s">
        <v>1014</v>
      </c>
      <c r="B263" s="83" t="s">
        <v>1015</v>
      </c>
      <c r="C263" s="82" t="s">
        <v>1016</v>
      </c>
      <c r="D263" s="82" t="s">
        <v>1017</v>
      </c>
      <c r="F263" s="82" t="s">
        <v>806</v>
      </c>
      <c r="G263" s="82" t="s">
        <v>807</v>
      </c>
    </row>
    <row r="264" spans="1:7">
      <c r="A264" s="83" t="s">
        <v>1018</v>
      </c>
      <c r="B264" s="83" t="s">
        <v>1019</v>
      </c>
      <c r="C264" s="82" t="s">
        <v>1020</v>
      </c>
      <c r="D264" s="82" t="s">
        <v>1021</v>
      </c>
      <c r="F264" s="82" t="s">
        <v>806</v>
      </c>
      <c r="G264" s="82" t="s">
        <v>807</v>
      </c>
    </row>
    <row r="265" spans="1:7">
      <c r="A265" s="83" t="s">
        <v>1022</v>
      </c>
      <c r="B265" s="83" t="s">
        <v>1023</v>
      </c>
      <c r="C265" s="82" t="s">
        <v>1024</v>
      </c>
      <c r="D265" s="82" t="s">
        <v>1025</v>
      </c>
      <c r="F265" s="82" t="s">
        <v>806</v>
      </c>
      <c r="G265" s="82" t="s">
        <v>807</v>
      </c>
    </row>
    <row r="266" spans="1:7">
      <c r="A266" s="83" t="s">
        <v>1026</v>
      </c>
      <c r="B266" s="83" t="s">
        <v>1027</v>
      </c>
      <c r="C266" s="82" t="s">
        <v>1028</v>
      </c>
      <c r="D266" s="82" t="s">
        <v>1029</v>
      </c>
      <c r="F266" s="82" t="s">
        <v>806</v>
      </c>
      <c r="G266" s="82" t="s">
        <v>807</v>
      </c>
    </row>
    <row r="267" spans="1:7">
      <c r="A267" s="83" t="s">
        <v>1030</v>
      </c>
      <c r="B267" s="83" t="s">
        <v>1031</v>
      </c>
      <c r="C267" s="82" t="s">
        <v>1032</v>
      </c>
      <c r="D267" s="82" t="s">
        <v>1033</v>
      </c>
      <c r="F267" s="82" t="s">
        <v>806</v>
      </c>
      <c r="G267" s="82" t="s">
        <v>807</v>
      </c>
    </row>
    <row r="268" spans="1:7">
      <c r="A268" s="83" t="s">
        <v>1034</v>
      </c>
      <c r="B268" s="83" t="s">
        <v>1035</v>
      </c>
      <c r="C268" s="82" t="s">
        <v>1036</v>
      </c>
      <c r="D268" s="82" t="s">
        <v>1037</v>
      </c>
      <c r="F268" s="82" t="s">
        <v>806</v>
      </c>
      <c r="G268" s="82" t="s">
        <v>807</v>
      </c>
    </row>
    <row r="269" spans="1:7">
      <c r="B269" s="82" t="s">
        <v>153</v>
      </c>
      <c r="F269" s="82"/>
    </row>
    <row r="270" spans="1:7">
      <c r="A270" s="83" t="s">
        <v>1038</v>
      </c>
      <c r="B270" s="83" t="s">
        <v>153</v>
      </c>
      <c r="F270" s="82"/>
    </row>
    <row r="271" spans="1:7">
      <c r="A271" s="83" t="s">
        <v>1039</v>
      </c>
      <c r="B271" s="83" t="s">
        <v>153</v>
      </c>
      <c r="C271" s="82" t="s">
        <v>1040</v>
      </c>
      <c r="F271" s="82" t="s">
        <v>1041</v>
      </c>
      <c r="G271" s="82" t="s">
        <v>807</v>
      </c>
    </row>
    <row r="272" spans="1:7">
      <c r="A272" s="83" t="s">
        <v>105</v>
      </c>
      <c r="B272" s="83" t="s">
        <v>1042</v>
      </c>
      <c r="C272" s="82" t="s">
        <v>1043</v>
      </c>
      <c r="D272" s="82" t="s">
        <v>1044</v>
      </c>
      <c r="F272" s="82" t="s">
        <v>1041</v>
      </c>
      <c r="G272" s="82" t="s">
        <v>807</v>
      </c>
    </row>
    <row r="273" spans="1:7">
      <c r="A273" s="83" t="s">
        <v>106</v>
      </c>
      <c r="B273" s="83" t="s">
        <v>1045</v>
      </c>
      <c r="C273" s="82" t="s">
        <v>1046</v>
      </c>
      <c r="D273" s="82" t="s">
        <v>1047</v>
      </c>
      <c r="E273" s="82" t="s">
        <v>1048</v>
      </c>
      <c r="F273" s="82" t="s">
        <v>1041</v>
      </c>
      <c r="G273" s="82" t="s">
        <v>807</v>
      </c>
    </row>
    <row r="274" spans="1:7">
      <c r="A274" s="83" t="s">
        <v>126</v>
      </c>
      <c r="B274" s="83" t="s">
        <v>1049</v>
      </c>
      <c r="C274" s="82" t="s">
        <v>1050</v>
      </c>
      <c r="D274" s="82" t="s">
        <v>1051</v>
      </c>
      <c r="E274" s="82" t="s">
        <v>1052</v>
      </c>
      <c r="F274" s="82" t="s">
        <v>1041</v>
      </c>
      <c r="G274" s="82" t="s">
        <v>807</v>
      </c>
    </row>
    <row r="275" spans="1:7">
      <c r="A275" s="83" t="s">
        <v>1053</v>
      </c>
      <c r="B275" s="83" t="s">
        <v>153</v>
      </c>
      <c r="C275" s="82" t="s">
        <v>1054</v>
      </c>
      <c r="D275" s="82" t="s">
        <v>1055</v>
      </c>
      <c r="F275" s="82" t="s">
        <v>1041</v>
      </c>
      <c r="G275" s="82" t="s">
        <v>807</v>
      </c>
    </row>
    <row r="276" spans="1:7">
      <c r="A276" s="83" t="s">
        <v>1056</v>
      </c>
      <c r="B276" s="83" t="s">
        <v>153</v>
      </c>
      <c r="C276" s="82" t="s">
        <v>1057</v>
      </c>
      <c r="D276" s="82" t="s">
        <v>1058</v>
      </c>
      <c r="F276" s="82" t="s">
        <v>1041</v>
      </c>
      <c r="G276" s="82" t="s">
        <v>807</v>
      </c>
    </row>
    <row r="277" spans="1:7">
      <c r="A277" s="83" t="s">
        <v>1059</v>
      </c>
      <c r="B277" s="83" t="s">
        <v>153</v>
      </c>
      <c r="C277" s="82" t="s">
        <v>1060</v>
      </c>
      <c r="F277" s="82" t="s">
        <v>1041</v>
      </c>
      <c r="G277" s="82" t="s">
        <v>807</v>
      </c>
    </row>
    <row r="278" spans="1:7">
      <c r="A278" s="83" t="s">
        <v>107</v>
      </c>
      <c r="B278" s="83" t="s">
        <v>1061</v>
      </c>
      <c r="C278" s="82" t="s">
        <v>1062</v>
      </c>
      <c r="D278" s="82" t="s">
        <v>1063</v>
      </c>
      <c r="F278" s="82" t="s">
        <v>1041</v>
      </c>
      <c r="G278" s="82" t="s">
        <v>807</v>
      </c>
    </row>
    <row r="279" spans="1:7">
      <c r="A279" s="83" t="s">
        <v>1064</v>
      </c>
      <c r="B279" s="83" t="s">
        <v>1065</v>
      </c>
      <c r="C279" s="82" t="s">
        <v>1066</v>
      </c>
      <c r="D279" s="82" t="s">
        <v>1067</v>
      </c>
      <c r="F279" s="82" t="s">
        <v>1041</v>
      </c>
      <c r="G279" s="82" t="s">
        <v>807</v>
      </c>
    </row>
    <row r="280" spans="1:7">
      <c r="A280" s="83" t="s">
        <v>108</v>
      </c>
      <c r="B280" s="83" t="s">
        <v>1068</v>
      </c>
      <c r="C280" s="82" t="s">
        <v>1069</v>
      </c>
      <c r="D280" s="82" t="s">
        <v>1070</v>
      </c>
      <c r="F280" s="82" t="s">
        <v>1041</v>
      </c>
      <c r="G280" s="82" t="s">
        <v>807</v>
      </c>
    </row>
    <row r="281" spans="1:7">
      <c r="A281" s="83" t="s">
        <v>1071</v>
      </c>
      <c r="B281" s="83" t="s">
        <v>1072</v>
      </c>
      <c r="C281" s="82" t="s">
        <v>1073</v>
      </c>
      <c r="D281" s="82" t="s">
        <v>1074</v>
      </c>
      <c r="F281" s="82" t="s">
        <v>1041</v>
      </c>
      <c r="G281" s="82" t="s">
        <v>807</v>
      </c>
    </row>
    <row r="282" spans="1:7">
      <c r="A282" s="83" t="s">
        <v>1075</v>
      </c>
      <c r="B282" s="83" t="s">
        <v>153</v>
      </c>
      <c r="C282" s="82" t="s">
        <v>1076</v>
      </c>
      <c r="F282" s="82" t="s">
        <v>1041</v>
      </c>
      <c r="G282" s="82" t="s">
        <v>807</v>
      </c>
    </row>
    <row r="283" spans="1:7">
      <c r="A283" s="83" t="s">
        <v>1077</v>
      </c>
      <c r="B283" s="83" t="s">
        <v>1078</v>
      </c>
      <c r="C283" s="82" t="s">
        <v>1079</v>
      </c>
      <c r="D283" s="82" t="s">
        <v>1080</v>
      </c>
      <c r="F283" s="82" t="s">
        <v>1041</v>
      </c>
      <c r="G283" s="82" t="s">
        <v>807</v>
      </c>
    </row>
    <row r="284" spans="1:7">
      <c r="A284" s="83" t="s">
        <v>1081</v>
      </c>
      <c r="B284" s="83" t="s">
        <v>1082</v>
      </c>
      <c r="C284" s="82" t="s">
        <v>1083</v>
      </c>
      <c r="D284" s="82" t="s">
        <v>1084</v>
      </c>
      <c r="F284" s="82" t="s">
        <v>1041</v>
      </c>
      <c r="G284" s="82" t="s">
        <v>807</v>
      </c>
    </row>
    <row r="285" spans="1:7">
      <c r="A285" s="83" t="s">
        <v>1085</v>
      </c>
      <c r="B285" s="83" t="s">
        <v>1086</v>
      </c>
      <c r="C285" s="82" t="s">
        <v>1087</v>
      </c>
      <c r="D285" s="82" t="s">
        <v>1088</v>
      </c>
      <c r="F285" s="82" t="s">
        <v>1041</v>
      </c>
      <c r="G285" s="82" t="s">
        <v>807</v>
      </c>
    </row>
    <row r="286" spans="1:7">
      <c r="A286" s="83" t="s">
        <v>1089</v>
      </c>
      <c r="B286" s="83" t="s">
        <v>1090</v>
      </c>
      <c r="C286" s="82" t="s">
        <v>1091</v>
      </c>
      <c r="D286" s="82" t="s">
        <v>1092</v>
      </c>
      <c r="F286" s="82" t="s">
        <v>1041</v>
      </c>
      <c r="G286" s="82" t="s">
        <v>807</v>
      </c>
    </row>
    <row r="287" spans="1:7">
      <c r="A287" s="83" t="s">
        <v>1093</v>
      </c>
      <c r="B287" s="83" t="s">
        <v>153</v>
      </c>
      <c r="C287" s="82" t="s">
        <v>1094</v>
      </c>
      <c r="F287" s="82" t="s">
        <v>1041</v>
      </c>
      <c r="G287" s="82" t="s">
        <v>807</v>
      </c>
    </row>
    <row r="288" spans="1:7">
      <c r="A288" s="83" t="s">
        <v>109</v>
      </c>
      <c r="B288" s="83" t="s">
        <v>1095</v>
      </c>
      <c r="C288" s="82" t="s">
        <v>1096</v>
      </c>
      <c r="D288" s="82" t="s">
        <v>1097</v>
      </c>
      <c r="E288" s="82" t="s">
        <v>1098</v>
      </c>
      <c r="F288" s="82" t="s">
        <v>1041</v>
      </c>
      <c r="G288" s="82" t="s">
        <v>807</v>
      </c>
    </row>
    <row r="289" spans="1:7">
      <c r="A289" s="83" t="s">
        <v>127</v>
      </c>
      <c r="B289" s="83" t="s">
        <v>1099</v>
      </c>
      <c r="C289" s="82" t="s">
        <v>1100</v>
      </c>
      <c r="D289" s="82" t="s">
        <v>1101</v>
      </c>
      <c r="E289" s="82" t="s">
        <v>1102</v>
      </c>
      <c r="F289" s="82" t="s">
        <v>1041</v>
      </c>
      <c r="G289" s="82" t="s">
        <v>807</v>
      </c>
    </row>
    <row r="290" spans="1:7">
      <c r="A290" s="83" t="s">
        <v>110</v>
      </c>
      <c r="B290" s="83" t="s">
        <v>1103</v>
      </c>
      <c r="C290" s="82" t="s">
        <v>911</v>
      </c>
      <c r="D290" s="82" t="s">
        <v>912</v>
      </c>
      <c r="F290" s="82" t="s">
        <v>1041</v>
      </c>
      <c r="G290" s="82" t="s">
        <v>807</v>
      </c>
    </row>
    <row r="291" spans="1:7">
      <c r="A291" s="83" t="s">
        <v>1104</v>
      </c>
      <c r="B291" s="83" t="s">
        <v>914</v>
      </c>
      <c r="C291" s="82" t="s">
        <v>915</v>
      </c>
      <c r="D291" s="82" t="s">
        <v>1105</v>
      </c>
      <c r="F291" s="82" t="s">
        <v>1041</v>
      </c>
      <c r="G291" s="82" t="s">
        <v>807</v>
      </c>
    </row>
    <row r="292" spans="1:7">
      <c r="A292" s="83" t="s">
        <v>1106</v>
      </c>
      <c r="B292" s="83" t="s">
        <v>1107</v>
      </c>
      <c r="C292" s="82" t="s">
        <v>1108</v>
      </c>
      <c r="D292" s="82" t="s">
        <v>1109</v>
      </c>
      <c r="F292" s="82" t="s">
        <v>1041</v>
      </c>
      <c r="G292" s="82" t="s">
        <v>807</v>
      </c>
    </row>
    <row r="293" spans="1:7">
      <c r="A293" s="83" t="s">
        <v>111</v>
      </c>
      <c r="B293" s="83" t="s">
        <v>1110</v>
      </c>
      <c r="C293" s="82" t="s">
        <v>1111</v>
      </c>
      <c r="D293" s="82" t="s">
        <v>1112</v>
      </c>
      <c r="E293" s="82" t="s">
        <v>1113</v>
      </c>
      <c r="F293" s="82" t="s">
        <v>1041</v>
      </c>
      <c r="G293" s="82" t="s">
        <v>807</v>
      </c>
    </row>
    <row r="294" spans="1:7">
      <c r="A294" s="83" t="s">
        <v>1114</v>
      </c>
      <c r="B294" s="83" t="s">
        <v>153</v>
      </c>
      <c r="C294" s="82" t="s">
        <v>1115</v>
      </c>
      <c r="F294" s="82" t="s">
        <v>1041</v>
      </c>
      <c r="G294" s="82" t="s">
        <v>807</v>
      </c>
    </row>
    <row r="295" spans="1:7">
      <c r="A295" s="83" t="s">
        <v>1116</v>
      </c>
      <c r="B295" s="83" t="s">
        <v>946</v>
      </c>
      <c r="C295" s="82" t="s">
        <v>947</v>
      </c>
      <c r="D295" s="82" t="s">
        <v>948</v>
      </c>
      <c r="F295" s="82" t="s">
        <v>1041</v>
      </c>
      <c r="G295" s="82" t="s">
        <v>807</v>
      </c>
    </row>
    <row r="296" spans="1:7">
      <c r="A296" s="83" t="s">
        <v>1117</v>
      </c>
      <c r="B296" s="83" t="s">
        <v>1118</v>
      </c>
      <c r="C296" s="82" t="s">
        <v>1119</v>
      </c>
      <c r="D296" s="82" t="s">
        <v>1120</v>
      </c>
      <c r="F296" s="82" t="s">
        <v>1041</v>
      </c>
      <c r="G296" s="82" t="s">
        <v>807</v>
      </c>
    </row>
    <row r="297" spans="1:7">
      <c r="A297" s="83" t="s">
        <v>1121</v>
      </c>
      <c r="B297" s="83" t="s">
        <v>153</v>
      </c>
      <c r="C297" s="82" t="s">
        <v>1122</v>
      </c>
      <c r="F297" s="82" t="s">
        <v>1041</v>
      </c>
      <c r="G297" s="82" t="s">
        <v>807</v>
      </c>
    </row>
    <row r="298" spans="1:7">
      <c r="A298" s="83" t="s">
        <v>1123</v>
      </c>
      <c r="B298" s="83" t="s">
        <v>1124</v>
      </c>
      <c r="C298" s="82" t="s">
        <v>1125</v>
      </c>
      <c r="D298" s="82" t="s">
        <v>1126</v>
      </c>
      <c r="F298" s="82" t="s">
        <v>1041</v>
      </c>
      <c r="G298" s="82" t="s">
        <v>807</v>
      </c>
    </row>
    <row r="299" spans="1:7">
      <c r="A299" s="83" t="s">
        <v>112</v>
      </c>
      <c r="B299" s="83" t="s">
        <v>1127</v>
      </c>
      <c r="C299" s="82" t="s">
        <v>960</v>
      </c>
      <c r="D299" s="82" t="s">
        <v>961</v>
      </c>
      <c r="E299" s="82" t="s">
        <v>1128</v>
      </c>
      <c r="F299" s="82" t="s">
        <v>1041</v>
      </c>
      <c r="G299" s="82" t="s">
        <v>807</v>
      </c>
    </row>
    <row r="300" spans="1:7">
      <c r="A300" s="83" t="s">
        <v>1129</v>
      </c>
      <c r="B300" s="83" t="s">
        <v>1130</v>
      </c>
      <c r="C300" s="82" t="s">
        <v>1131</v>
      </c>
      <c r="D300" s="82" t="s">
        <v>1132</v>
      </c>
      <c r="E300" s="82" t="s">
        <v>1133</v>
      </c>
      <c r="F300" s="82" t="s">
        <v>1041</v>
      </c>
      <c r="G300" s="82" t="s">
        <v>807</v>
      </c>
    </row>
    <row r="301" spans="1:7">
      <c r="A301" s="83" t="s">
        <v>1134</v>
      </c>
      <c r="B301" s="83" t="s">
        <v>1135</v>
      </c>
      <c r="C301" s="82" t="s">
        <v>1136</v>
      </c>
      <c r="D301" s="82" t="s">
        <v>1137</v>
      </c>
      <c r="F301" s="82" t="s">
        <v>1041</v>
      </c>
      <c r="G301" s="82" t="s">
        <v>807</v>
      </c>
    </row>
    <row r="302" spans="1:7">
      <c r="A302" s="83" t="s">
        <v>1138</v>
      </c>
      <c r="B302" s="83" t="s">
        <v>1139</v>
      </c>
      <c r="C302" s="82" t="s">
        <v>1140</v>
      </c>
      <c r="D302" s="82" t="s">
        <v>1141</v>
      </c>
      <c r="F302" s="82" t="s">
        <v>1041</v>
      </c>
      <c r="G302" s="82" t="s">
        <v>807</v>
      </c>
    </row>
    <row r="303" spans="1:7">
      <c r="A303" s="83" t="s">
        <v>1142</v>
      </c>
      <c r="B303" s="83" t="s">
        <v>1143</v>
      </c>
      <c r="C303" s="82" t="s">
        <v>1144</v>
      </c>
      <c r="D303" s="82" t="s">
        <v>1145</v>
      </c>
      <c r="F303" s="82" t="s">
        <v>1041</v>
      </c>
      <c r="G303" s="82" t="s">
        <v>807</v>
      </c>
    </row>
    <row r="304" spans="1:7">
      <c r="A304" s="83" t="s">
        <v>1146</v>
      </c>
      <c r="B304" s="83" t="s">
        <v>1147</v>
      </c>
      <c r="C304" s="82" t="s">
        <v>1148</v>
      </c>
      <c r="D304" s="82" t="s">
        <v>1149</v>
      </c>
      <c r="F304" s="82" t="s">
        <v>1041</v>
      </c>
      <c r="G304" s="82" t="s">
        <v>807</v>
      </c>
    </row>
    <row r="305" spans="1:7">
      <c r="A305" s="83" t="s">
        <v>113</v>
      </c>
      <c r="B305" s="83" t="s">
        <v>1150</v>
      </c>
      <c r="C305" s="82" t="s">
        <v>1151</v>
      </c>
      <c r="D305" s="82" t="s">
        <v>1152</v>
      </c>
      <c r="E305" s="82" t="s">
        <v>1153</v>
      </c>
      <c r="F305" s="82" t="s">
        <v>1041</v>
      </c>
      <c r="G305" s="82" t="s">
        <v>807</v>
      </c>
    </row>
    <row r="306" spans="1:7">
      <c r="A306" s="83" t="s">
        <v>1154</v>
      </c>
      <c r="B306" s="83" t="s">
        <v>153</v>
      </c>
      <c r="C306" s="82" t="s">
        <v>1155</v>
      </c>
      <c r="F306" s="82" t="s">
        <v>1041</v>
      </c>
      <c r="G306" s="82" t="s">
        <v>807</v>
      </c>
    </row>
    <row r="307" spans="1:7">
      <c r="A307" s="83" t="s">
        <v>1156</v>
      </c>
      <c r="B307" s="83" t="s">
        <v>1157</v>
      </c>
      <c r="C307" s="82" t="s">
        <v>1158</v>
      </c>
      <c r="D307" s="82" t="s">
        <v>1159</v>
      </c>
      <c r="F307" s="82" t="s">
        <v>1041</v>
      </c>
      <c r="G307" s="82" t="s">
        <v>807</v>
      </c>
    </row>
    <row r="308" spans="1:7">
      <c r="A308" s="83" t="s">
        <v>1160</v>
      </c>
      <c r="B308" s="83" t="s">
        <v>1161</v>
      </c>
      <c r="C308" s="82" t="s">
        <v>1162</v>
      </c>
      <c r="D308" s="82" t="s">
        <v>1163</v>
      </c>
      <c r="F308" s="82" t="s">
        <v>1041</v>
      </c>
      <c r="G308" s="82" t="s">
        <v>807</v>
      </c>
    </row>
    <row r="309" spans="1:7">
      <c r="A309" s="83" t="s">
        <v>1164</v>
      </c>
      <c r="B309" s="83" t="s">
        <v>153</v>
      </c>
      <c r="C309" s="82" t="s">
        <v>1165</v>
      </c>
      <c r="F309" s="82" t="s">
        <v>1041</v>
      </c>
      <c r="G309" s="82" t="s">
        <v>807</v>
      </c>
    </row>
    <row r="310" spans="1:7">
      <c r="A310" s="83" t="s">
        <v>1166</v>
      </c>
      <c r="B310" s="83" t="s">
        <v>1167</v>
      </c>
      <c r="C310" s="82" t="s">
        <v>1168</v>
      </c>
      <c r="D310" s="82" t="s">
        <v>1169</v>
      </c>
      <c r="F310" s="82" t="s">
        <v>1041</v>
      </c>
      <c r="G310" s="82" t="s">
        <v>807</v>
      </c>
    </row>
    <row r="311" spans="1:7">
      <c r="A311" s="83" t="s">
        <v>1170</v>
      </c>
      <c r="B311" s="83" t="s">
        <v>1171</v>
      </c>
      <c r="C311" s="82" t="s">
        <v>1172</v>
      </c>
      <c r="D311" s="82" t="s">
        <v>1173</v>
      </c>
      <c r="F311" s="82" t="s">
        <v>1041</v>
      </c>
      <c r="G311" s="82" t="s">
        <v>807</v>
      </c>
    </row>
    <row r="312" spans="1:7">
      <c r="B312" s="82" t="s">
        <v>153</v>
      </c>
      <c r="F312" s="82"/>
    </row>
    <row r="313" spans="1:7">
      <c r="A313" s="83" t="s">
        <v>1174</v>
      </c>
      <c r="B313" s="83" t="s">
        <v>153</v>
      </c>
      <c r="F313" s="82"/>
    </row>
    <row r="314" spans="1:7">
      <c r="A314" s="83" t="s">
        <v>1175</v>
      </c>
      <c r="B314" s="83" t="s">
        <v>153</v>
      </c>
      <c r="C314" s="82" t="s">
        <v>1176</v>
      </c>
      <c r="F314" s="82" t="s">
        <v>1177</v>
      </c>
      <c r="G314" s="82" t="s">
        <v>1178</v>
      </c>
    </row>
    <row r="315" spans="1:7">
      <c r="A315" s="83" t="s">
        <v>1179</v>
      </c>
      <c r="B315" s="83" t="s">
        <v>1180</v>
      </c>
      <c r="C315" s="82" t="s">
        <v>1181</v>
      </c>
      <c r="D315" s="82" t="s">
        <v>1182</v>
      </c>
      <c r="F315" s="82" t="s">
        <v>134</v>
      </c>
      <c r="G315" s="82" t="s">
        <v>1183</v>
      </c>
    </row>
    <row r="316" spans="1:7">
      <c r="A316" s="83" t="s">
        <v>1184</v>
      </c>
      <c r="B316" s="83" t="s">
        <v>1185</v>
      </c>
      <c r="C316" s="82" t="s">
        <v>1186</v>
      </c>
      <c r="D316" s="82" t="s">
        <v>1187</v>
      </c>
      <c r="F316" s="82" t="s">
        <v>134</v>
      </c>
      <c r="G316" s="82" t="s">
        <v>1183</v>
      </c>
    </row>
    <row r="317" spans="1:7">
      <c r="A317" s="83" t="s">
        <v>1188</v>
      </c>
      <c r="B317" s="83" t="s">
        <v>1189</v>
      </c>
      <c r="C317" s="82" t="s">
        <v>1190</v>
      </c>
      <c r="D317" s="82" t="s">
        <v>1191</v>
      </c>
      <c r="F317" s="82" t="s">
        <v>1183</v>
      </c>
    </row>
    <row r="318" spans="1:7">
      <c r="A318" s="83" t="s">
        <v>1192</v>
      </c>
      <c r="C318" s="82" t="s">
        <v>1193</v>
      </c>
      <c r="F318" s="82" t="s">
        <v>1183</v>
      </c>
    </row>
  </sheetData>
  <sheetProtection sheet="1" objects="1" scenarios="1" formatCells="0" formatColumns="0" formatRows="0" insertColumns="0" insertRows="0"/>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6.xml><?xml version="1.0" encoding="utf-8"?>
<worksheet xmlns="http://schemas.openxmlformats.org/spreadsheetml/2006/main" xmlns:r="http://schemas.openxmlformats.org/officeDocument/2006/relationships">
  <dimension ref="A1:XFD1809"/>
  <sheetViews>
    <sheetView tabSelected="1" workbookViewId="0">
      <selection activeCell="AO1198" sqref="AO1198:BB1198"/>
    </sheetView>
  </sheetViews>
  <sheetFormatPr defaultColWidth="1.85546875" defaultRowHeight="12.6" customHeight="1"/>
  <cols>
    <col min="1" max="1" width="1.7109375" style="90" customWidth="1"/>
    <col min="2" max="2" width="1.140625" style="90" customWidth="1"/>
    <col min="3" max="5" width="1.7109375" style="90" customWidth="1"/>
    <col min="6" max="6" width="1.140625" style="90" customWidth="1"/>
    <col min="7" max="7" width="1.7109375" style="90" customWidth="1"/>
    <col min="8" max="8" width="2.5703125" style="90" customWidth="1"/>
    <col min="9" max="11" width="1.7109375" style="90" customWidth="1"/>
    <col min="12" max="12" width="5.7109375" style="90" customWidth="1"/>
    <col min="13" max="13" width="1.7109375" style="90" customWidth="1"/>
    <col min="14" max="15" width="1.140625" style="90" customWidth="1"/>
    <col min="16" max="30" width="1.7109375" style="90" customWidth="1"/>
    <col min="31" max="31" width="1.140625" style="90" customWidth="1"/>
    <col min="32" max="37" width="1.7109375" style="90" customWidth="1"/>
    <col min="38" max="38" width="1.140625" style="90" customWidth="1"/>
    <col min="39" max="42" width="1.7109375" style="90" customWidth="1"/>
    <col min="43" max="43" width="1.140625" style="90" customWidth="1"/>
    <col min="44" max="45" width="1.7109375" style="90" customWidth="1"/>
    <col min="46" max="46" width="1.42578125" style="90" customWidth="1"/>
    <col min="47" max="47" width="1.140625" style="90" customWidth="1"/>
    <col min="48" max="49" width="1.7109375" style="90" customWidth="1"/>
    <col min="50" max="50" width="3.85546875" style="90" customWidth="1"/>
    <col min="51" max="54" width="1.7109375" style="90" customWidth="1"/>
    <col min="55" max="58" width="0.85546875" style="90" customWidth="1"/>
    <col min="59" max="59" width="3.5703125" style="90" bestFit="1" customWidth="1"/>
    <col min="60" max="16384" width="1.85546875" style="90"/>
  </cols>
  <sheetData>
    <row r="1" spans="1:67" ht="12.6" customHeight="1">
      <c r="A1" s="1100" t="s">
        <v>4912</v>
      </c>
      <c r="B1" s="1100"/>
      <c r="C1" s="1100"/>
      <c r="D1" s="1100"/>
      <c r="E1" s="1100"/>
      <c r="F1" s="1100"/>
      <c r="G1" s="1100"/>
      <c r="H1" s="1100"/>
      <c r="I1" s="1100"/>
      <c r="J1" s="1100"/>
      <c r="K1" s="88"/>
      <c r="L1" s="88"/>
      <c r="M1" s="88"/>
      <c r="N1" s="88"/>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t="s">
        <v>1241</v>
      </c>
      <c r="AQ1" s="1101">
        <v>44561</v>
      </c>
      <c r="AR1" s="1102"/>
      <c r="AS1" s="1102"/>
      <c r="AT1" s="1102"/>
      <c r="AU1" s="1102"/>
      <c r="AV1" s="1102"/>
      <c r="AW1" s="1102"/>
      <c r="AX1" s="1102"/>
      <c r="AY1" s="1102"/>
      <c r="BB1" s="88"/>
      <c r="BH1" s="91" t="s">
        <v>1242</v>
      </c>
      <c r="BI1" s="91"/>
      <c r="BJ1" s="91"/>
      <c r="BK1" s="91"/>
      <c r="BL1" s="91" t="s">
        <v>1242</v>
      </c>
      <c r="BM1" s="91"/>
      <c r="BN1" s="91" t="s">
        <v>1243</v>
      </c>
      <c r="BO1" s="91"/>
    </row>
    <row r="2" spans="1:67" s="95" customFormat="1" ht="12.6" customHeight="1">
      <c r="A2" s="92" t="s">
        <v>1244</v>
      </c>
      <c r="B2" s="93"/>
      <c r="C2" s="93"/>
      <c r="D2" s="93"/>
      <c r="E2" s="93"/>
      <c r="F2" s="93"/>
      <c r="G2" s="93"/>
      <c r="H2" s="93"/>
      <c r="I2" s="93"/>
      <c r="J2" s="93"/>
      <c r="K2" s="93"/>
      <c r="L2" s="93"/>
      <c r="M2" s="93"/>
      <c r="N2" s="93"/>
      <c r="O2" s="89"/>
      <c r="P2" s="1103" t="s">
        <v>5018</v>
      </c>
      <c r="Q2" s="1104"/>
      <c r="R2" s="1104"/>
      <c r="S2" s="1104"/>
      <c r="T2" s="1104"/>
      <c r="U2" s="1104"/>
      <c r="V2" s="1104"/>
      <c r="W2" s="1104"/>
      <c r="X2" s="1104"/>
      <c r="Y2" s="1104"/>
      <c r="Z2" s="1104"/>
      <c r="AA2" s="1104"/>
      <c r="AB2" s="1104"/>
      <c r="AC2" s="1104"/>
      <c r="AD2" s="1104"/>
      <c r="AE2" s="1104"/>
      <c r="AF2" s="1104"/>
      <c r="AG2" s="1104"/>
      <c r="AH2" s="1104"/>
      <c r="AI2" s="1104"/>
      <c r="AJ2" s="1104"/>
      <c r="AK2" s="1104"/>
      <c r="AL2" s="1104"/>
      <c r="AM2" s="1104"/>
      <c r="AN2" s="1104"/>
      <c r="AO2" s="1104"/>
      <c r="AP2" s="1104"/>
      <c r="AQ2" s="1104"/>
      <c r="AR2" s="1104"/>
      <c r="AS2" s="1104"/>
      <c r="AT2" s="1104"/>
      <c r="AU2" s="1104"/>
      <c r="AV2" s="1104"/>
      <c r="AW2" s="1104"/>
      <c r="AX2" s="1104"/>
      <c r="AY2" s="1104"/>
      <c r="AZ2" s="94"/>
      <c r="BA2" s="94"/>
      <c r="BH2" s="91"/>
      <c r="BI2" s="91"/>
      <c r="BJ2" s="91"/>
      <c r="BK2" s="91"/>
      <c r="BL2" s="91"/>
      <c r="BM2" s="91"/>
      <c r="BN2" s="91"/>
      <c r="BO2" s="91"/>
    </row>
    <row r="3" spans="1:67" s="96" customFormat="1" ht="12.6" customHeight="1">
      <c r="A3" s="551" t="s">
        <v>1245</v>
      </c>
      <c r="B3" s="551"/>
      <c r="C3" s="551"/>
      <c r="D3" s="551"/>
      <c r="E3" s="551"/>
      <c r="F3" s="551"/>
      <c r="G3" s="551"/>
      <c r="H3" s="551"/>
      <c r="I3" s="551"/>
      <c r="J3" s="551"/>
      <c r="K3" s="1095">
        <v>34494</v>
      </c>
      <c r="L3" s="1095"/>
      <c r="M3" s="1095"/>
      <c r="N3" s="1095"/>
      <c r="O3" s="1095"/>
      <c r="P3" s="1095"/>
      <c r="Q3" s="1095"/>
      <c r="R3" s="1095"/>
      <c r="S3" s="1095"/>
      <c r="T3" s="1095"/>
      <c r="U3" s="1095"/>
      <c r="V3" s="1095"/>
      <c r="W3" s="1095"/>
      <c r="X3" s="1095"/>
      <c r="Y3" s="1095"/>
      <c r="Z3" s="1095"/>
      <c r="AA3" s="1095"/>
      <c r="AB3" s="1095"/>
      <c r="AC3" s="1095"/>
      <c r="AD3" s="1095"/>
      <c r="AE3" s="1095"/>
      <c r="AF3" s="1095"/>
      <c r="AG3" s="1095"/>
      <c r="AH3" s="1095"/>
      <c r="AI3" s="1095"/>
      <c r="AJ3" s="1095"/>
      <c r="AK3" s="1095"/>
      <c r="AL3" s="1095"/>
      <c r="AM3" s="1095"/>
      <c r="AN3" s="1095"/>
      <c r="AO3" s="1095"/>
      <c r="AP3" s="1095"/>
      <c r="AQ3" s="1095"/>
      <c r="AR3" s="1095"/>
      <c r="AS3" s="1095"/>
      <c r="AT3" s="1095"/>
      <c r="AU3" s="1095"/>
      <c r="AV3" s="1095"/>
      <c r="AW3" s="1095"/>
      <c r="AX3" s="1095"/>
      <c r="AY3" s="1095"/>
      <c r="AZ3" s="1105"/>
      <c r="BA3" s="1105"/>
      <c r="BB3" s="1105"/>
      <c r="BH3" s="97" t="s">
        <v>1246</v>
      </c>
      <c r="BI3" s="97"/>
      <c r="BJ3" s="97"/>
      <c r="BK3" s="97"/>
      <c r="BL3" s="97" t="s">
        <v>1247</v>
      </c>
      <c r="BM3" s="97"/>
      <c r="BN3" s="91" t="s">
        <v>1248</v>
      </c>
      <c r="BO3" s="97"/>
    </row>
    <row r="4" spans="1:67" s="96" customFormat="1" ht="12.6" customHeight="1">
      <c r="A4" s="551" t="s">
        <v>1249</v>
      </c>
      <c r="B4" s="551"/>
      <c r="C4" s="551"/>
      <c r="D4" s="551"/>
      <c r="E4" s="551"/>
      <c r="F4" s="551"/>
      <c r="G4" s="551"/>
      <c r="H4" s="551"/>
      <c r="I4" s="551"/>
      <c r="J4" s="551"/>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98"/>
      <c r="BA4" s="98"/>
      <c r="BB4" s="98"/>
    </row>
    <row r="5" spans="1:67" s="96" customFormat="1" ht="12.6" customHeight="1">
      <c r="A5" s="551" t="s">
        <v>1250</v>
      </c>
      <c r="B5" s="551"/>
      <c r="C5" s="551"/>
      <c r="D5" s="551"/>
      <c r="E5" s="551"/>
      <c r="F5" s="551"/>
      <c r="G5" s="551"/>
      <c r="H5" s="551"/>
      <c r="I5" s="551"/>
      <c r="J5" s="551"/>
      <c r="K5" s="1096" t="s">
        <v>5007</v>
      </c>
      <c r="L5" s="1096"/>
      <c r="M5" s="1096"/>
      <c r="N5" s="1096"/>
      <c r="O5" s="1096"/>
      <c r="P5" s="1096"/>
      <c r="Q5" s="1096"/>
      <c r="R5" s="99"/>
      <c r="S5" s="1097" t="s">
        <v>1251</v>
      </c>
      <c r="T5" s="1097"/>
      <c r="U5" s="1097"/>
      <c r="V5" s="1097"/>
      <c r="W5" s="1097"/>
      <c r="X5" s="1097"/>
      <c r="Y5" s="1096" t="s">
        <v>4915</v>
      </c>
      <c r="Z5" s="1096"/>
      <c r="AA5" s="1096"/>
      <c r="AB5" s="1096"/>
      <c r="AC5" s="1096"/>
      <c r="AD5" s="1096"/>
      <c r="AE5" s="1096"/>
      <c r="AF5" s="99"/>
      <c r="AG5" s="1098" t="s">
        <v>1252</v>
      </c>
      <c r="AH5" s="1098"/>
      <c r="AI5" s="1098"/>
      <c r="AJ5" s="1098"/>
      <c r="AK5" s="1098"/>
      <c r="AL5" s="1098"/>
      <c r="AM5" s="1096">
        <v>1974</v>
      </c>
      <c r="AN5" s="1096"/>
      <c r="AO5" s="1096"/>
      <c r="AP5" s="1096"/>
      <c r="AQ5" s="1096"/>
      <c r="AR5" s="1096"/>
      <c r="AS5" s="1096"/>
      <c r="AT5" s="1096"/>
      <c r="AU5" s="1096"/>
      <c r="AV5" s="1096"/>
      <c r="AW5" s="1096"/>
      <c r="AX5" s="1096"/>
      <c r="AY5" s="1096"/>
      <c r="AZ5" s="99"/>
      <c r="BA5" s="99"/>
      <c r="BB5" s="99"/>
    </row>
    <row r="6" spans="1:67" s="101" customFormat="1" ht="12.6" customHeight="1">
      <c r="A6" s="1071" t="s">
        <v>4865</v>
      </c>
      <c r="B6" s="1071"/>
      <c r="C6" s="1071"/>
      <c r="D6" s="1071"/>
      <c r="E6" s="1071"/>
      <c r="F6" s="1071"/>
      <c r="G6" s="1071"/>
      <c r="H6" s="1071"/>
      <c r="I6" s="1071"/>
      <c r="J6" s="1071"/>
      <c r="K6" s="1071"/>
      <c r="L6" s="1071"/>
      <c r="M6" s="1071"/>
      <c r="N6" s="1071"/>
      <c r="O6" s="1071"/>
      <c r="P6" s="1071"/>
      <c r="Q6" s="1071"/>
      <c r="R6" s="1071"/>
      <c r="S6" s="1071"/>
      <c r="T6" s="1071"/>
      <c r="U6" s="1071"/>
      <c r="V6" s="1071"/>
      <c r="W6" s="1071"/>
      <c r="X6" s="1071"/>
      <c r="Y6" s="1071"/>
      <c r="Z6" s="1071"/>
      <c r="AA6" s="1071"/>
      <c r="AB6" s="1071"/>
      <c r="AC6" s="1071"/>
      <c r="AD6" s="1071"/>
      <c r="AE6" s="1071"/>
      <c r="AF6" s="1071"/>
      <c r="AG6" s="1071"/>
      <c r="AH6" s="1071"/>
      <c r="AI6" s="1071"/>
      <c r="AJ6" s="1071"/>
      <c r="AK6" s="1071"/>
      <c r="AL6" s="1071"/>
      <c r="AM6" s="1071"/>
      <c r="AN6" s="1071"/>
      <c r="AO6" s="1071"/>
      <c r="AP6" s="1071"/>
      <c r="AQ6" s="1071"/>
      <c r="AR6" s="1071"/>
      <c r="AS6" s="1071"/>
      <c r="AT6" s="1071"/>
      <c r="AU6" s="1071"/>
      <c r="AV6" s="1071"/>
      <c r="AW6" s="1071"/>
      <c r="AX6" s="1071"/>
      <c r="AY6" s="1071"/>
      <c r="AZ6" s="102"/>
      <c r="BA6" s="102"/>
      <c r="BB6" s="102"/>
    </row>
    <row r="7" spans="1:67" s="101" customFormat="1" ht="12.6" customHeight="1">
      <c r="A7" s="1106" t="s">
        <v>5027</v>
      </c>
      <c r="B7" s="1106"/>
      <c r="C7" s="1106"/>
      <c r="D7" s="1106"/>
      <c r="E7" s="1106"/>
      <c r="F7" s="1106"/>
      <c r="G7" s="1106"/>
      <c r="H7" s="1106"/>
      <c r="I7" s="1106"/>
      <c r="J7" s="1106"/>
      <c r="K7" s="1106"/>
      <c r="L7" s="1106"/>
      <c r="M7" s="1106"/>
      <c r="N7" s="1106"/>
      <c r="O7" s="1106"/>
      <c r="P7" s="1106"/>
      <c r="Q7" s="1106"/>
      <c r="R7" s="1106"/>
      <c r="S7" s="1106"/>
      <c r="T7" s="1106"/>
      <c r="U7" s="1106"/>
      <c r="V7" s="1106"/>
      <c r="W7" s="1106"/>
      <c r="X7" s="1106"/>
      <c r="Y7" s="1106"/>
      <c r="Z7" s="1106"/>
      <c r="AA7" s="1106"/>
      <c r="AB7" s="1106"/>
      <c r="AC7" s="1106"/>
      <c r="AD7" s="1106"/>
      <c r="AE7" s="1106"/>
      <c r="AF7" s="1106"/>
      <c r="AG7" s="1106"/>
      <c r="AH7" s="1106"/>
      <c r="AI7" s="1106"/>
      <c r="AJ7" s="1106"/>
      <c r="AK7" s="1106"/>
      <c r="AL7" s="1106"/>
      <c r="AM7" s="1106"/>
      <c r="AN7" s="1106"/>
      <c r="AO7" s="1106"/>
      <c r="AP7" s="1106"/>
      <c r="AQ7" s="1106"/>
      <c r="AR7" s="1106"/>
      <c r="AS7" s="1106"/>
      <c r="AT7" s="1106"/>
      <c r="AU7" s="1106"/>
      <c r="AV7" s="1106"/>
      <c r="AW7" s="1106"/>
      <c r="AX7" s="1106"/>
      <c r="AY7" s="1106"/>
      <c r="AZ7" s="551"/>
      <c r="BA7" s="551"/>
      <c r="BB7" s="551"/>
    </row>
    <row r="8" spans="1:67" s="101" customFormat="1" ht="12.6" customHeight="1">
      <c r="A8" s="1106"/>
      <c r="B8" s="1106"/>
      <c r="C8" s="1106"/>
      <c r="D8" s="1106"/>
      <c r="E8" s="1106"/>
      <c r="F8" s="1106"/>
      <c r="G8" s="1106"/>
      <c r="H8" s="1106"/>
      <c r="I8" s="1106"/>
      <c r="J8" s="1106"/>
      <c r="K8" s="1106"/>
      <c r="L8" s="1106"/>
      <c r="M8" s="1106"/>
      <c r="N8" s="1106"/>
      <c r="O8" s="1106"/>
      <c r="P8" s="1106"/>
      <c r="Q8" s="1106"/>
      <c r="R8" s="1106"/>
      <c r="S8" s="1106"/>
      <c r="T8" s="1106"/>
      <c r="U8" s="1106"/>
      <c r="V8" s="1106"/>
      <c r="W8" s="1106"/>
      <c r="X8" s="1106"/>
      <c r="Y8" s="1106"/>
      <c r="Z8" s="1106"/>
      <c r="AA8" s="1106"/>
      <c r="AB8" s="1106"/>
      <c r="AC8" s="1106"/>
      <c r="AD8" s="1106"/>
      <c r="AE8" s="1106"/>
      <c r="AF8" s="1106"/>
      <c r="AG8" s="1106"/>
      <c r="AH8" s="1106"/>
      <c r="AI8" s="1106"/>
      <c r="AJ8" s="1106"/>
      <c r="AK8" s="1106"/>
      <c r="AL8" s="1106"/>
      <c r="AM8" s="1106"/>
      <c r="AN8" s="1106"/>
      <c r="AO8" s="1106"/>
      <c r="AP8" s="1106"/>
      <c r="AQ8" s="1106"/>
      <c r="AR8" s="1106"/>
      <c r="AS8" s="1106"/>
      <c r="AT8" s="1106"/>
      <c r="AU8" s="1106"/>
      <c r="AV8" s="1106"/>
      <c r="AW8" s="1106"/>
      <c r="AX8" s="1106"/>
      <c r="AY8" s="1106"/>
      <c r="AZ8" s="551"/>
      <c r="BA8" s="551"/>
      <c r="BB8" s="551"/>
    </row>
    <row r="9" spans="1:67" s="101" customFormat="1" ht="12.6" customHeight="1">
      <c r="A9" s="1106"/>
      <c r="B9" s="1106"/>
      <c r="C9" s="1106"/>
      <c r="D9" s="1106"/>
      <c r="E9" s="1106"/>
      <c r="F9" s="1106"/>
      <c r="G9" s="1106"/>
      <c r="H9" s="1106"/>
      <c r="I9" s="1106"/>
      <c r="J9" s="1106"/>
      <c r="K9" s="1106"/>
      <c r="L9" s="1106"/>
      <c r="M9" s="1106"/>
      <c r="N9" s="1106"/>
      <c r="O9" s="1106"/>
      <c r="P9" s="1106"/>
      <c r="Q9" s="1106"/>
      <c r="R9" s="1106"/>
      <c r="S9" s="1106"/>
      <c r="T9" s="1106"/>
      <c r="U9" s="1106"/>
      <c r="V9" s="1106"/>
      <c r="W9" s="1106"/>
      <c r="X9" s="1106"/>
      <c r="Y9" s="1106"/>
      <c r="Z9" s="1106"/>
      <c r="AA9" s="1106"/>
      <c r="AB9" s="1106"/>
      <c r="AC9" s="1106"/>
      <c r="AD9" s="1106"/>
      <c r="AE9" s="1106"/>
      <c r="AF9" s="1106"/>
      <c r="AG9" s="1106"/>
      <c r="AH9" s="1106"/>
      <c r="AI9" s="1106"/>
      <c r="AJ9" s="1106"/>
      <c r="AK9" s="1106"/>
      <c r="AL9" s="1106"/>
      <c r="AM9" s="1106"/>
      <c r="AN9" s="1106"/>
      <c r="AO9" s="1106"/>
      <c r="AP9" s="1106"/>
      <c r="AQ9" s="1106"/>
      <c r="AR9" s="1106"/>
      <c r="AS9" s="1106"/>
      <c r="AT9" s="1106"/>
      <c r="AU9" s="1106"/>
      <c r="AV9" s="1106"/>
      <c r="AW9" s="1106"/>
      <c r="AX9" s="1106"/>
      <c r="AY9" s="1106"/>
      <c r="AZ9" s="551"/>
      <c r="BA9" s="551"/>
      <c r="BB9" s="551"/>
    </row>
    <row r="10" spans="1:67" s="101" customFormat="1" ht="12.6" customHeight="1">
      <c r="A10" s="1106"/>
      <c r="B10" s="1106"/>
      <c r="C10" s="1106"/>
      <c r="D10" s="1106"/>
      <c r="E10" s="1106"/>
      <c r="F10" s="1106"/>
      <c r="G10" s="1106"/>
      <c r="H10" s="1106"/>
      <c r="I10" s="1106"/>
      <c r="J10" s="1106"/>
      <c r="K10" s="1106"/>
      <c r="L10" s="1106"/>
      <c r="M10" s="1106"/>
      <c r="N10" s="1106"/>
      <c r="O10" s="1106"/>
      <c r="P10" s="1106"/>
      <c r="Q10" s="1106"/>
      <c r="R10" s="1106"/>
      <c r="S10" s="1106"/>
      <c r="T10" s="1106"/>
      <c r="U10" s="1106"/>
      <c r="V10" s="1106"/>
      <c r="W10" s="1106"/>
      <c r="X10" s="1106"/>
      <c r="Y10" s="1106"/>
      <c r="Z10" s="1106"/>
      <c r="AA10" s="1106"/>
      <c r="AB10" s="1106"/>
      <c r="AC10" s="1106"/>
      <c r="AD10" s="1106"/>
      <c r="AE10" s="1106"/>
      <c r="AF10" s="1106"/>
      <c r="AG10" s="1106"/>
      <c r="AH10" s="1106"/>
      <c r="AI10" s="1106"/>
      <c r="AJ10" s="1106"/>
      <c r="AK10" s="1106"/>
      <c r="AL10" s="1106"/>
      <c r="AM10" s="1106"/>
      <c r="AN10" s="1106"/>
      <c r="AO10" s="1106"/>
      <c r="AP10" s="1106"/>
      <c r="AQ10" s="1106"/>
      <c r="AR10" s="1106"/>
      <c r="AS10" s="1106"/>
      <c r="AT10" s="1106"/>
      <c r="AU10" s="1106"/>
      <c r="AV10" s="1106"/>
      <c r="AW10" s="1106"/>
      <c r="AX10" s="1106"/>
      <c r="AY10" s="1106"/>
      <c r="AZ10" s="551"/>
      <c r="BA10" s="551"/>
      <c r="BB10" s="551"/>
    </row>
    <row r="11" spans="1:67" s="101" customFormat="1" ht="12.6" customHeight="1">
      <c r="A11" s="1106"/>
      <c r="B11" s="1106"/>
      <c r="C11" s="1106"/>
      <c r="D11" s="1106"/>
      <c r="E11" s="1106"/>
      <c r="F11" s="1106"/>
      <c r="G11" s="1106"/>
      <c r="H11" s="1106"/>
      <c r="I11" s="1106"/>
      <c r="J11" s="1106"/>
      <c r="K11" s="1106"/>
      <c r="L11" s="1106"/>
      <c r="M11" s="1106"/>
      <c r="N11" s="1106"/>
      <c r="O11" s="1106"/>
      <c r="P11" s="1106"/>
      <c r="Q11" s="1106"/>
      <c r="R11" s="1106"/>
      <c r="S11" s="1106"/>
      <c r="T11" s="1106"/>
      <c r="U11" s="1106"/>
      <c r="V11" s="1106"/>
      <c r="W11" s="1106"/>
      <c r="X11" s="1106"/>
      <c r="Y11" s="1106"/>
      <c r="Z11" s="1106"/>
      <c r="AA11" s="1106"/>
      <c r="AB11" s="1106"/>
      <c r="AC11" s="1106"/>
      <c r="AD11" s="1106"/>
      <c r="AE11" s="1106"/>
      <c r="AF11" s="1106"/>
      <c r="AG11" s="1106"/>
      <c r="AH11" s="1106"/>
      <c r="AI11" s="1106"/>
      <c r="AJ11" s="1106"/>
      <c r="AK11" s="1106"/>
      <c r="AL11" s="1106"/>
      <c r="AM11" s="1106"/>
      <c r="AN11" s="1106"/>
      <c r="AO11" s="1106"/>
      <c r="AP11" s="1106"/>
      <c r="AQ11" s="1106"/>
      <c r="AR11" s="1106"/>
      <c r="AS11" s="1106"/>
      <c r="AT11" s="1106"/>
      <c r="AU11" s="1106"/>
      <c r="AV11" s="1106"/>
      <c r="AW11" s="1106"/>
      <c r="AX11" s="1106"/>
      <c r="AY11" s="1106"/>
      <c r="AZ11" s="551"/>
      <c r="BA11" s="551"/>
      <c r="BB11" s="551"/>
    </row>
    <row r="12" spans="1:67" s="101" customFormat="1" ht="12.6" customHeight="1">
      <c r="A12" s="1106"/>
      <c r="B12" s="1106"/>
      <c r="C12" s="1106"/>
      <c r="D12" s="1106"/>
      <c r="E12" s="1106"/>
      <c r="F12" s="1106"/>
      <c r="G12" s="1106"/>
      <c r="H12" s="1106"/>
      <c r="I12" s="1106"/>
      <c r="J12" s="1106"/>
      <c r="K12" s="1106"/>
      <c r="L12" s="1106"/>
      <c r="M12" s="1106"/>
      <c r="N12" s="1106"/>
      <c r="O12" s="1106"/>
      <c r="P12" s="1106"/>
      <c r="Q12" s="1106"/>
      <c r="R12" s="1106"/>
      <c r="S12" s="1106"/>
      <c r="T12" s="1106"/>
      <c r="U12" s="1106"/>
      <c r="V12" s="1106"/>
      <c r="W12" s="1106"/>
      <c r="X12" s="1106"/>
      <c r="Y12" s="1106"/>
      <c r="Z12" s="1106"/>
      <c r="AA12" s="1106"/>
      <c r="AB12" s="1106"/>
      <c r="AC12" s="1106"/>
      <c r="AD12" s="1106"/>
      <c r="AE12" s="1106"/>
      <c r="AF12" s="1106"/>
      <c r="AG12" s="1106"/>
      <c r="AH12" s="1106"/>
      <c r="AI12" s="1106"/>
      <c r="AJ12" s="1106"/>
      <c r="AK12" s="1106"/>
      <c r="AL12" s="1106"/>
      <c r="AM12" s="1106"/>
      <c r="AN12" s="1106"/>
      <c r="AO12" s="1106"/>
      <c r="AP12" s="1106"/>
      <c r="AQ12" s="1106"/>
      <c r="AR12" s="1106"/>
      <c r="AS12" s="1106"/>
      <c r="AT12" s="1106"/>
      <c r="AU12" s="1106"/>
      <c r="AV12" s="1106"/>
      <c r="AW12" s="1106"/>
      <c r="AX12" s="1106"/>
      <c r="AY12" s="1106"/>
      <c r="AZ12" s="551"/>
      <c r="BA12" s="551"/>
      <c r="BB12" s="551"/>
    </row>
    <row r="13" spans="1:67" s="101" customFormat="1" ht="12.6" customHeight="1">
      <c r="A13" s="1106"/>
      <c r="B13" s="1106"/>
      <c r="C13" s="1106"/>
      <c r="D13" s="1106"/>
      <c r="E13" s="1106"/>
      <c r="F13" s="1106"/>
      <c r="G13" s="1106"/>
      <c r="H13" s="1106"/>
      <c r="I13" s="1106"/>
      <c r="J13" s="1106"/>
      <c r="K13" s="1106"/>
      <c r="L13" s="1106"/>
      <c r="M13" s="1106"/>
      <c r="N13" s="1106"/>
      <c r="O13" s="1106"/>
      <c r="P13" s="1106"/>
      <c r="Q13" s="1106"/>
      <c r="R13" s="1106"/>
      <c r="S13" s="1106"/>
      <c r="T13" s="1106"/>
      <c r="U13" s="1106"/>
      <c r="V13" s="1106"/>
      <c r="W13" s="1106"/>
      <c r="X13" s="1106"/>
      <c r="Y13" s="1106"/>
      <c r="Z13" s="1106"/>
      <c r="AA13" s="1106"/>
      <c r="AB13" s="1106"/>
      <c r="AC13" s="1106"/>
      <c r="AD13" s="1106"/>
      <c r="AE13" s="1106"/>
      <c r="AF13" s="1106"/>
      <c r="AG13" s="1106"/>
      <c r="AH13" s="1106"/>
      <c r="AI13" s="1106"/>
      <c r="AJ13" s="1106"/>
      <c r="AK13" s="1106"/>
      <c r="AL13" s="1106"/>
      <c r="AM13" s="1106"/>
      <c r="AN13" s="1106"/>
      <c r="AO13" s="1106"/>
      <c r="AP13" s="1106"/>
      <c r="AQ13" s="1106"/>
      <c r="AR13" s="1106"/>
      <c r="AS13" s="1106"/>
      <c r="AT13" s="1106"/>
      <c r="AU13" s="1106"/>
      <c r="AV13" s="1106"/>
      <c r="AW13" s="1106"/>
      <c r="AX13" s="1106"/>
      <c r="AY13" s="1106"/>
      <c r="AZ13" s="551"/>
      <c r="BA13" s="551"/>
      <c r="BB13" s="551"/>
    </row>
    <row r="14" spans="1:67" ht="0.6" customHeight="1">
      <c r="A14" s="103"/>
      <c r="B14" s="103"/>
      <c r="C14" s="103"/>
      <c r="D14" s="103"/>
      <c r="E14" s="103"/>
      <c r="F14" s="103"/>
      <c r="G14" s="103"/>
      <c r="H14" s="103"/>
      <c r="I14" s="103"/>
      <c r="J14" s="103"/>
      <c r="K14" s="103"/>
      <c r="L14" s="103"/>
      <c r="M14" s="103"/>
      <c r="N14" s="103"/>
      <c r="O14" s="103"/>
      <c r="P14" s="103"/>
      <c r="Q14" s="103"/>
      <c r="AG14" s="104"/>
      <c r="AR14" s="104"/>
    </row>
    <row r="15" spans="1:67" ht="12.6" customHeight="1">
      <c r="A15" s="1107" t="s">
        <v>4864</v>
      </c>
      <c r="B15" s="1107"/>
      <c r="C15" s="1107"/>
      <c r="D15" s="1107"/>
      <c r="E15" s="1107"/>
      <c r="F15" s="1107"/>
      <c r="G15" s="1107"/>
      <c r="H15" s="1107"/>
      <c r="I15" s="1107"/>
      <c r="J15" s="1107"/>
      <c r="K15" s="1107"/>
      <c r="L15" s="1107"/>
      <c r="M15" s="1107"/>
      <c r="N15" s="1107"/>
      <c r="O15" s="1107"/>
      <c r="P15" s="1107"/>
      <c r="Q15" s="1107"/>
      <c r="R15" s="1107"/>
      <c r="S15" s="1107"/>
      <c r="T15" s="1107"/>
      <c r="U15" s="1107"/>
      <c r="V15" s="1107"/>
      <c r="W15" s="1107"/>
      <c r="X15" s="1107"/>
      <c r="Y15" s="1107"/>
      <c r="Z15" s="1107"/>
      <c r="AA15" s="1107"/>
      <c r="AB15" s="1107"/>
      <c r="AC15" s="1107"/>
      <c r="AD15" s="1107"/>
      <c r="AE15" s="1107"/>
      <c r="AF15" s="1107"/>
      <c r="AG15" s="1107"/>
      <c r="AH15" s="1107"/>
      <c r="AI15" s="1107"/>
      <c r="AJ15" s="1107"/>
      <c r="AK15" s="1107"/>
      <c r="AL15" s="1107"/>
      <c r="AM15" s="1107"/>
      <c r="AN15" s="1107"/>
      <c r="AO15" s="1107"/>
      <c r="AP15" s="1107"/>
      <c r="AQ15" s="1107"/>
      <c r="AR15" s="1107"/>
      <c r="AS15" s="1107"/>
      <c r="AT15" s="1107"/>
      <c r="AU15" s="1107"/>
      <c r="AV15" s="1107"/>
      <c r="AW15" s="1107"/>
      <c r="AX15" s="1107"/>
      <c r="AY15" s="1107"/>
      <c r="AZ15" s="1071"/>
      <c r="BA15" s="1071"/>
      <c r="BB15" s="1071"/>
    </row>
    <row r="16" spans="1:67" ht="12.6" customHeight="1">
      <c r="A16" s="843" t="s">
        <v>1253</v>
      </c>
      <c r="B16" s="843"/>
      <c r="C16" s="843"/>
      <c r="D16" s="843"/>
      <c r="E16" s="843"/>
      <c r="F16" s="843"/>
      <c r="G16" s="843"/>
      <c r="H16" s="843"/>
      <c r="I16" s="843"/>
      <c r="J16" s="843"/>
      <c r="K16" s="843"/>
      <c r="L16" s="843"/>
      <c r="M16" s="843"/>
      <c r="N16" s="843"/>
      <c r="O16" s="843"/>
      <c r="P16" s="843"/>
      <c r="Q16" s="843"/>
      <c r="R16" s="843"/>
      <c r="S16" s="843"/>
      <c r="T16" s="843"/>
      <c r="U16" s="843" t="s">
        <v>1254</v>
      </c>
      <c r="V16" s="843"/>
      <c r="W16" s="843"/>
      <c r="X16" s="843"/>
      <c r="Y16" s="843"/>
      <c r="Z16" s="843"/>
      <c r="AA16" s="843"/>
      <c r="AB16" s="843"/>
      <c r="AC16" s="843"/>
      <c r="AD16" s="843"/>
      <c r="AE16" s="843"/>
      <c r="AF16" s="843"/>
      <c r="AG16" s="843"/>
      <c r="AH16" s="794" t="s">
        <v>1255</v>
      </c>
      <c r="AI16" s="794"/>
      <c r="AJ16" s="794"/>
      <c r="AK16" s="794"/>
      <c r="AL16" s="794"/>
      <c r="AM16" s="794"/>
      <c r="AN16" s="794"/>
      <c r="AO16" s="794"/>
      <c r="AP16" s="794"/>
      <c r="AQ16" s="794"/>
      <c r="AR16" s="794"/>
      <c r="AS16" s="794"/>
      <c r="AT16" s="794"/>
      <c r="AU16" s="794"/>
      <c r="AV16" s="794"/>
      <c r="AW16" s="794"/>
      <c r="AX16" s="794"/>
      <c r="AY16" s="794"/>
      <c r="AZ16" s="105"/>
      <c r="BA16" s="106"/>
      <c r="BB16" s="106"/>
      <c r="BC16" s="103"/>
    </row>
    <row r="17" spans="1:16384" ht="12.6" customHeight="1">
      <c r="A17" s="843"/>
      <c r="B17" s="843"/>
      <c r="C17" s="843"/>
      <c r="D17" s="843"/>
      <c r="E17" s="843"/>
      <c r="F17" s="843"/>
      <c r="G17" s="843"/>
      <c r="H17" s="843"/>
      <c r="I17" s="843"/>
      <c r="J17" s="843"/>
      <c r="K17" s="843"/>
      <c r="L17" s="843"/>
      <c r="M17" s="843"/>
      <c r="N17" s="843"/>
      <c r="O17" s="843"/>
      <c r="P17" s="843"/>
      <c r="Q17" s="843"/>
      <c r="R17" s="843"/>
      <c r="S17" s="843"/>
      <c r="T17" s="843"/>
      <c r="U17" s="843"/>
      <c r="V17" s="843"/>
      <c r="W17" s="843"/>
      <c r="X17" s="843"/>
      <c r="Y17" s="843"/>
      <c r="Z17" s="843"/>
      <c r="AA17" s="843"/>
      <c r="AB17" s="843"/>
      <c r="AC17" s="843"/>
      <c r="AD17" s="843"/>
      <c r="AE17" s="843"/>
      <c r="AF17" s="843"/>
      <c r="AG17" s="843"/>
      <c r="AH17" s="794" t="s">
        <v>1256</v>
      </c>
      <c r="AI17" s="794"/>
      <c r="AJ17" s="794"/>
      <c r="AK17" s="794"/>
      <c r="AL17" s="794"/>
      <c r="AM17" s="794"/>
      <c r="AN17" s="794"/>
      <c r="AO17" s="794"/>
      <c r="AP17" s="794"/>
      <c r="AQ17" s="794"/>
      <c r="AR17" s="794"/>
      <c r="AS17" s="794"/>
      <c r="AT17" s="794"/>
      <c r="AU17" s="794"/>
      <c r="AV17" s="794"/>
      <c r="AW17" s="794"/>
      <c r="AX17" s="794"/>
      <c r="AY17" s="794"/>
      <c r="AZ17" s="105"/>
      <c r="BA17" s="106"/>
      <c r="BB17" s="106"/>
      <c r="BC17" s="103"/>
    </row>
    <row r="18" spans="1:16384" ht="12.6" customHeight="1">
      <c r="A18" s="826" t="s">
        <v>1257</v>
      </c>
      <c r="B18" s="827"/>
      <c r="C18" s="827"/>
      <c r="D18" s="827"/>
      <c r="E18" s="827"/>
      <c r="F18" s="827"/>
      <c r="G18" s="827"/>
      <c r="H18" s="827"/>
      <c r="I18" s="827"/>
      <c r="J18" s="827"/>
      <c r="K18" s="827"/>
      <c r="L18" s="827"/>
      <c r="M18" s="827"/>
      <c r="N18" s="827"/>
      <c r="O18" s="827"/>
      <c r="P18" s="827"/>
      <c r="Q18" s="827"/>
      <c r="R18" s="827"/>
      <c r="S18" s="827"/>
      <c r="T18" s="828"/>
      <c r="U18" s="608">
        <v>53</v>
      </c>
      <c r="V18" s="608"/>
      <c r="W18" s="608"/>
      <c r="X18" s="608"/>
      <c r="Y18" s="608"/>
      <c r="Z18" s="608"/>
      <c r="AA18" s="608"/>
      <c r="AB18" s="608"/>
      <c r="AC18" s="608"/>
      <c r="AD18" s="608"/>
      <c r="AE18" s="608"/>
      <c r="AF18" s="608"/>
      <c r="AG18" s="608"/>
      <c r="AH18" s="608">
        <v>56</v>
      </c>
      <c r="AI18" s="608"/>
      <c r="AJ18" s="608"/>
      <c r="AK18" s="608"/>
      <c r="AL18" s="608"/>
      <c r="AM18" s="608"/>
      <c r="AN18" s="608"/>
      <c r="AO18" s="608"/>
      <c r="AP18" s="608"/>
      <c r="AQ18" s="608"/>
      <c r="AR18" s="608"/>
      <c r="AS18" s="608"/>
      <c r="AT18" s="608"/>
      <c r="AU18" s="608"/>
      <c r="AV18" s="608"/>
      <c r="AW18" s="608"/>
      <c r="AX18" s="608"/>
      <c r="AY18" s="608"/>
      <c r="AZ18" s="110"/>
      <c r="BA18" s="111"/>
      <c r="BB18" s="111"/>
      <c r="BC18" s="112"/>
    </row>
    <row r="19" spans="1:16384" ht="11.45" customHeight="1">
      <c r="A19" s="598" t="s">
        <v>1258</v>
      </c>
      <c r="B19" s="599"/>
      <c r="C19" s="599"/>
      <c r="D19" s="599"/>
      <c r="E19" s="599"/>
      <c r="F19" s="599"/>
      <c r="G19" s="599"/>
      <c r="H19" s="599"/>
      <c r="I19" s="599"/>
      <c r="J19" s="599"/>
      <c r="K19" s="599"/>
      <c r="L19" s="599"/>
      <c r="M19" s="599"/>
      <c r="N19" s="599"/>
      <c r="O19" s="599"/>
      <c r="P19" s="599"/>
      <c r="Q19" s="599"/>
      <c r="R19" s="599"/>
      <c r="S19" s="599"/>
      <c r="T19" s="600"/>
      <c r="U19" s="608">
        <v>53</v>
      </c>
      <c r="V19" s="608"/>
      <c r="W19" s="608"/>
      <c r="X19" s="608"/>
      <c r="Y19" s="608"/>
      <c r="Z19" s="608"/>
      <c r="AA19" s="608"/>
      <c r="AB19" s="608"/>
      <c r="AC19" s="608"/>
      <c r="AD19" s="608"/>
      <c r="AE19" s="608"/>
      <c r="AF19" s="608"/>
      <c r="AG19" s="608"/>
      <c r="AH19" s="608">
        <v>56</v>
      </c>
      <c r="AI19" s="608"/>
      <c r="AJ19" s="608"/>
      <c r="AK19" s="608"/>
      <c r="AL19" s="608"/>
      <c r="AM19" s="608"/>
      <c r="AN19" s="608"/>
      <c r="AO19" s="608"/>
      <c r="AP19" s="608"/>
      <c r="AQ19" s="608"/>
      <c r="AR19" s="608"/>
      <c r="AS19" s="608"/>
      <c r="AT19" s="608"/>
      <c r="AU19" s="608"/>
      <c r="AV19" s="608"/>
      <c r="AW19" s="608"/>
      <c r="AX19" s="608"/>
      <c r="AY19" s="608"/>
      <c r="AZ19" s="110"/>
      <c r="BA19" s="111"/>
      <c r="BB19" s="111"/>
      <c r="BC19" s="112"/>
    </row>
    <row r="20" spans="1:16384" ht="9.6" customHeight="1">
      <c r="A20" s="601" t="s">
        <v>1259</v>
      </c>
      <c r="B20" s="602"/>
      <c r="C20" s="602"/>
      <c r="D20" s="602"/>
      <c r="E20" s="602"/>
      <c r="F20" s="602"/>
      <c r="G20" s="602"/>
      <c r="H20" s="602"/>
      <c r="I20" s="602"/>
      <c r="J20" s="602"/>
      <c r="K20" s="602"/>
      <c r="L20" s="602"/>
      <c r="M20" s="602"/>
      <c r="N20" s="602"/>
      <c r="O20" s="602"/>
      <c r="P20" s="602"/>
      <c r="Q20" s="602"/>
      <c r="R20" s="602"/>
      <c r="S20" s="602"/>
      <c r="T20" s="603"/>
      <c r="U20" s="608"/>
      <c r="V20" s="608"/>
      <c r="W20" s="608"/>
      <c r="X20" s="608"/>
      <c r="Y20" s="608"/>
      <c r="Z20" s="608"/>
      <c r="AA20" s="608"/>
      <c r="AB20" s="608"/>
      <c r="AC20" s="608"/>
      <c r="AD20" s="608"/>
      <c r="AE20" s="608"/>
      <c r="AF20" s="608"/>
      <c r="AG20" s="608"/>
      <c r="AH20" s="608"/>
      <c r="AI20" s="608"/>
      <c r="AJ20" s="608"/>
      <c r="AK20" s="608"/>
      <c r="AL20" s="608"/>
      <c r="AM20" s="608"/>
      <c r="AN20" s="608"/>
      <c r="AO20" s="608"/>
      <c r="AP20" s="608"/>
      <c r="AQ20" s="608"/>
      <c r="AR20" s="608"/>
      <c r="AS20" s="608"/>
      <c r="AT20" s="608"/>
      <c r="AU20" s="608"/>
      <c r="AV20" s="608"/>
      <c r="AW20" s="608"/>
      <c r="AX20" s="608"/>
      <c r="AY20" s="608"/>
      <c r="AZ20" s="110"/>
      <c r="BA20" s="111"/>
      <c r="BB20" s="111"/>
      <c r="BC20" s="112"/>
    </row>
    <row r="21" spans="1:16384" ht="12.6" customHeight="1">
      <c r="A21" s="826" t="s">
        <v>1260</v>
      </c>
      <c r="B21" s="827"/>
      <c r="C21" s="827"/>
      <c r="D21" s="827"/>
      <c r="E21" s="827"/>
      <c r="F21" s="827"/>
      <c r="G21" s="827"/>
      <c r="H21" s="827"/>
      <c r="I21" s="827"/>
      <c r="J21" s="827"/>
      <c r="K21" s="827"/>
      <c r="L21" s="827"/>
      <c r="M21" s="827"/>
      <c r="N21" s="827"/>
      <c r="O21" s="827"/>
      <c r="P21" s="827"/>
      <c r="Q21" s="827"/>
      <c r="R21" s="827"/>
      <c r="S21" s="827"/>
      <c r="T21" s="828"/>
      <c r="U21" s="608">
        <v>4</v>
      </c>
      <c r="V21" s="608"/>
      <c r="W21" s="608"/>
      <c r="X21" s="608"/>
      <c r="Y21" s="608"/>
      <c r="Z21" s="608"/>
      <c r="AA21" s="608"/>
      <c r="AB21" s="608"/>
      <c r="AC21" s="608"/>
      <c r="AD21" s="608"/>
      <c r="AE21" s="608"/>
      <c r="AF21" s="608"/>
      <c r="AG21" s="608"/>
      <c r="AH21" s="608">
        <v>4</v>
      </c>
      <c r="AI21" s="608"/>
      <c r="AJ21" s="608"/>
      <c r="AK21" s="608"/>
      <c r="AL21" s="608"/>
      <c r="AM21" s="608"/>
      <c r="AN21" s="608"/>
      <c r="AO21" s="608"/>
      <c r="AP21" s="608"/>
      <c r="AQ21" s="608"/>
      <c r="AR21" s="608"/>
      <c r="AS21" s="608"/>
      <c r="AT21" s="608"/>
      <c r="AU21" s="608"/>
      <c r="AV21" s="608"/>
      <c r="AW21" s="608"/>
      <c r="AX21" s="608"/>
      <c r="AY21" s="608"/>
      <c r="AZ21" s="110"/>
      <c r="BA21" s="111"/>
      <c r="BB21" s="111"/>
      <c r="BC21" s="112"/>
    </row>
    <row r="22" spans="1:16384" ht="13.15" customHeight="1">
      <c r="A22" s="551" t="s">
        <v>1261</v>
      </c>
      <c r="B22" s="551"/>
      <c r="C22" s="551"/>
      <c r="D22" s="551"/>
      <c r="E22" s="551"/>
      <c r="F22" s="551"/>
      <c r="G22" s="551"/>
      <c r="H22" s="551"/>
      <c r="I22" s="551"/>
      <c r="J22" s="551"/>
      <c r="K22" s="551"/>
      <c r="L22" s="551"/>
      <c r="M22" s="551"/>
      <c r="N22" s="551"/>
      <c r="O22" s="551"/>
      <c r="P22" s="551"/>
      <c r="Q22" s="551"/>
      <c r="R22" s="551"/>
      <c r="S22" s="551"/>
      <c r="T22" s="551"/>
      <c r="U22" s="551"/>
      <c r="V22" s="551"/>
      <c r="W22" s="551"/>
      <c r="X22" s="551"/>
      <c r="Y22" s="551"/>
      <c r="Z22" s="551"/>
      <c r="AA22" s="551"/>
      <c r="AB22" s="551"/>
      <c r="AC22" s="551"/>
      <c r="AD22" s="551"/>
      <c r="AE22" s="551"/>
      <c r="AF22" s="551"/>
      <c r="AG22" s="551"/>
      <c r="AH22" s="551"/>
      <c r="AI22" s="551"/>
      <c r="AJ22" s="551"/>
      <c r="AK22" s="551"/>
      <c r="AL22" s="551"/>
      <c r="AM22" s="551"/>
      <c r="AN22" s="551"/>
      <c r="AO22" s="551"/>
      <c r="AP22" s="551"/>
      <c r="AQ22" s="551"/>
      <c r="AR22" s="551"/>
      <c r="AS22" s="551"/>
      <c r="AT22" s="551"/>
      <c r="AU22" s="551"/>
      <c r="AV22" s="551"/>
      <c r="AW22" s="551"/>
      <c r="AX22" s="551"/>
      <c r="AY22" s="551"/>
      <c r="AZ22" s="551"/>
      <c r="BA22" s="551"/>
      <c r="BB22" s="111"/>
      <c r="BC22" s="112"/>
    </row>
    <row r="23" spans="1:16384" ht="6" hidden="1" customHeight="1">
      <c r="A23" s="551"/>
      <c r="B23" s="551"/>
      <c r="C23" s="551"/>
      <c r="D23" s="551"/>
      <c r="E23" s="551"/>
      <c r="F23" s="551"/>
      <c r="G23" s="551"/>
      <c r="H23" s="551"/>
      <c r="I23" s="551"/>
      <c r="J23" s="551"/>
      <c r="K23" s="551"/>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c r="AI23" s="551"/>
      <c r="AJ23" s="551"/>
      <c r="AK23" s="551"/>
      <c r="AL23" s="551"/>
      <c r="AM23" s="551"/>
      <c r="AN23" s="551"/>
      <c r="AO23" s="551"/>
      <c r="AP23" s="551"/>
      <c r="AQ23" s="551"/>
      <c r="AR23" s="551"/>
      <c r="AS23" s="551"/>
      <c r="AT23" s="551"/>
      <c r="AU23" s="551"/>
      <c r="AV23" s="551"/>
      <c r="AW23" s="551"/>
      <c r="AX23" s="551"/>
      <c r="AY23" s="551"/>
      <c r="AZ23" s="551"/>
      <c r="BA23" s="551"/>
      <c r="BB23" s="119"/>
    </row>
    <row r="24" spans="1:16384" ht="12.6" customHeight="1">
      <c r="A24" s="1071" t="s">
        <v>4866</v>
      </c>
      <c r="B24" s="1071"/>
      <c r="C24" s="1071"/>
      <c r="D24" s="1071"/>
      <c r="E24" s="1071"/>
      <c r="F24" s="1071"/>
      <c r="G24" s="1071"/>
      <c r="H24" s="1071"/>
      <c r="I24" s="1071"/>
      <c r="J24" s="1071"/>
      <c r="K24" s="1071"/>
      <c r="L24" s="1071"/>
      <c r="M24" s="1071"/>
      <c r="N24" s="1071"/>
      <c r="O24" s="1071"/>
      <c r="P24" s="1071"/>
      <c r="Q24" s="1071"/>
      <c r="R24" s="1071"/>
      <c r="S24" s="1071"/>
      <c r="T24" s="1071"/>
      <c r="U24" s="1071"/>
      <c r="V24" s="1071"/>
      <c r="W24" s="1071"/>
      <c r="X24" s="1071"/>
      <c r="Y24" s="1071"/>
      <c r="Z24" s="1071"/>
      <c r="AA24" s="1071"/>
      <c r="AB24" s="1071"/>
      <c r="AC24" s="1071"/>
      <c r="AD24" s="1071"/>
      <c r="AE24" s="1071"/>
      <c r="AF24" s="1071"/>
      <c r="AG24" s="1071"/>
      <c r="AH24" s="1071"/>
      <c r="AI24" s="1071"/>
      <c r="AJ24" s="1071"/>
      <c r="AK24" s="1071"/>
      <c r="AL24" s="1071"/>
      <c r="AM24" s="1071"/>
      <c r="AN24" s="1071"/>
      <c r="AO24" s="1071"/>
      <c r="AP24" s="1071"/>
      <c r="AQ24" s="1071"/>
      <c r="AR24" s="1071"/>
      <c r="AS24" s="1071"/>
      <c r="AT24" s="1071"/>
      <c r="AU24" s="1071"/>
      <c r="AV24" s="1071"/>
      <c r="AW24" s="1071"/>
      <c r="AX24" s="1071"/>
      <c r="AY24" s="1071"/>
      <c r="AZ24" s="1071"/>
      <c r="BA24" s="1071"/>
      <c r="BB24" s="1071"/>
    </row>
    <row r="25" spans="1:16384" ht="12.6" customHeight="1">
      <c r="A25" s="713" t="s">
        <v>4859</v>
      </c>
      <c r="B25" s="713"/>
      <c r="C25" s="712" t="s">
        <v>1246</v>
      </c>
      <c r="D25" s="712"/>
      <c r="E25" s="551" t="s">
        <v>1262</v>
      </c>
      <c r="F25" s="551"/>
      <c r="G25" s="551"/>
      <c r="H25" s="551"/>
      <c r="I25" s="551"/>
      <c r="J25" s="551"/>
      <c r="K25" s="551"/>
      <c r="L25" s="551"/>
      <c r="M25" s="551"/>
      <c r="N25" s="551"/>
      <c r="O25" s="551"/>
      <c r="P25" s="551"/>
      <c r="Q25" s="551"/>
      <c r="R25" s="551"/>
      <c r="S25" s="551"/>
      <c r="T25" s="551"/>
      <c r="U25" s="551"/>
      <c r="V25" s="551"/>
      <c r="W25" s="551"/>
      <c r="X25" s="551"/>
      <c r="Y25" s="551"/>
      <c r="Z25" s="551"/>
      <c r="AA25" s="551"/>
      <c r="AB25" s="551"/>
      <c r="AC25" s="551"/>
      <c r="AD25" s="551"/>
      <c r="AE25" s="551"/>
      <c r="AF25" s="551"/>
      <c r="AG25" s="551"/>
      <c r="AH25" s="551"/>
      <c r="AI25" s="551"/>
      <c r="AJ25" s="551"/>
      <c r="AK25" s="551"/>
      <c r="AL25" s="551"/>
      <c r="AM25" s="551"/>
      <c r="AN25" s="551"/>
      <c r="AO25" s="551"/>
      <c r="AP25" s="551"/>
      <c r="AQ25" s="551"/>
      <c r="AR25" s="551"/>
      <c r="AS25" s="551"/>
      <c r="AT25" s="551"/>
      <c r="AU25" s="551"/>
      <c r="AV25" s="551"/>
      <c r="AW25" s="551"/>
      <c r="AX25" s="551"/>
      <c r="AY25" s="551"/>
      <c r="AZ25" s="551"/>
      <c r="BA25" s="551"/>
      <c r="BB25" s="120"/>
    </row>
    <row r="26" spans="1:16384" ht="12.6" customHeight="1">
      <c r="A26" s="1071" t="s">
        <v>1263</v>
      </c>
      <c r="B26" s="1071"/>
      <c r="C26" s="1071"/>
      <c r="D26" s="1071"/>
      <c r="E26" s="1071"/>
      <c r="F26" s="1071"/>
      <c r="G26" s="1071"/>
      <c r="H26" s="1071"/>
      <c r="I26" s="1071"/>
      <c r="J26" s="1071"/>
      <c r="K26" s="1071"/>
      <c r="L26" s="1071"/>
      <c r="M26" s="1071"/>
      <c r="N26" s="1071"/>
      <c r="O26" s="1071"/>
      <c r="P26" s="1071"/>
      <c r="Q26" s="1071"/>
      <c r="R26" s="1071"/>
      <c r="S26" s="1071"/>
      <c r="T26" s="1071"/>
      <c r="U26" s="1071"/>
      <c r="V26" s="1071"/>
      <c r="W26" s="1071"/>
      <c r="X26" s="1071"/>
      <c r="Y26" s="1071"/>
      <c r="Z26" s="1071"/>
      <c r="AA26" s="1071"/>
      <c r="AB26" s="1071"/>
      <c r="AC26" s="1071"/>
      <c r="AD26" s="1071"/>
      <c r="AE26" s="1071"/>
      <c r="AF26" s="1071"/>
      <c r="AG26" s="1071"/>
      <c r="AH26" s="1071"/>
      <c r="AI26" s="1071"/>
      <c r="AJ26" s="1071"/>
      <c r="AK26" s="1071"/>
      <c r="AL26" s="1071"/>
      <c r="AM26" s="1071"/>
      <c r="AN26" s="1071"/>
      <c r="AO26" s="1071"/>
      <c r="AP26" s="1071"/>
      <c r="AQ26" s="1071"/>
      <c r="AR26" s="1071"/>
      <c r="AS26" s="1071"/>
      <c r="AT26" s="1071"/>
      <c r="AU26" s="1071"/>
      <c r="AV26" s="1071"/>
      <c r="AW26" s="1071"/>
      <c r="AX26" s="1071"/>
      <c r="AY26" s="1071"/>
      <c r="AZ26" s="1071"/>
      <c r="BA26" s="1071"/>
      <c r="BB26" s="1071"/>
    </row>
    <row r="27" spans="1:16384" ht="26.25" customHeight="1">
      <c r="A27" s="551" t="s">
        <v>5008</v>
      </c>
      <c r="B27" s="551"/>
      <c r="C27" s="551"/>
      <c r="D27" s="551"/>
      <c r="E27" s="551"/>
      <c r="F27" s="551"/>
      <c r="G27" s="551"/>
      <c r="H27" s="551"/>
      <c r="I27" s="551"/>
      <c r="J27" s="551"/>
      <c r="K27" s="551"/>
      <c r="L27" s="551"/>
      <c r="M27" s="551"/>
      <c r="N27" s="551"/>
      <c r="O27" s="551"/>
      <c r="P27" s="551"/>
      <c r="Q27" s="551"/>
      <c r="R27" s="551"/>
      <c r="S27" s="551"/>
      <c r="T27" s="551"/>
      <c r="U27" s="551"/>
      <c r="V27" s="551"/>
      <c r="W27" s="551"/>
      <c r="X27" s="551"/>
      <c r="Y27" s="551"/>
      <c r="Z27" s="551"/>
      <c r="AA27" s="551"/>
      <c r="AB27" s="551"/>
      <c r="AC27" s="551"/>
      <c r="AD27" s="551"/>
      <c r="AE27" s="551"/>
      <c r="AF27" s="551"/>
      <c r="AG27" s="551"/>
      <c r="AH27" s="551"/>
      <c r="AI27" s="551"/>
      <c r="AJ27" s="551"/>
      <c r="AK27" s="551"/>
      <c r="AL27" s="551"/>
      <c r="AM27" s="551"/>
      <c r="AN27" s="551"/>
      <c r="AO27" s="551"/>
      <c r="AP27" s="551"/>
      <c r="AQ27" s="551"/>
      <c r="AR27" s="551"/>
      <c r="AS27" s="551"/>
      <c r="AT27" s="551"/>
      <c r="AU27" s="551"/>
      <c r="AV27" s="551"/>
      <c r="AW27" s="551"/>
      <c r="AX27" s="551"/>
      <c r="AY27" s="551"/>
      <c r="AZ27" s="120"/>
      <c r="BA27" s="120"/>
      <c r="BB27" s="120"/>
    </row>
    <row r="28" spans="1:16384" ht="12.6" customHeight="1">
      <c r="A28" s="1071" t="s">
        <v>4860</v>
      </c>
      <c r="B28" s="1071"/>
      <c r="C28" s="1071"/>
      <c r="D28" s="1071"/>
      <c r="E28" s="1071"/>
      <c r="F28" s="1071"/>
      <c r="G28" s="1071"/>
      <c r="H28" s="1071"/>
      <c r="I28" s="1071"/>
      <c r="J28" s="1071"/>
      <c r="K28" s="1071"/>
      <c r="L28" s="1071"/>
      <c r="M28" s="1071"/>
      <c r="N28" s="1071"/>
      <c r="O28" s="1071"/>
      <c r="P28" s="712" t="s">
        <v>1246</v>
      </c>
      <c r="Q28" s="712"/>
      <c r="R28" s="712"/>
      <c r="S28" s="1071" t="s">
        <v>1264</v>
      </c>
      <c r="T28" s="1071"/>
      <c r="U28" s="1071"/>
      <c r="V28" s="1071"/>
      <c r="W28" s="1071"/>
      <c r="X28" s="1071"/>
      <c r="Y28" s="1071"/>
      <c r="Z28" s="1071"/>
      <c r="AA28" s="1071"/>
      <c r="AB28" s="1071"/>
      <c r="AC28" s="1071"/>
      <c r="AD28" s="1071"/>
      <c r="AE28" s="1071"/>
      <c r="AF28" s="1071"/>
      <c r="AG28" s="1071"/>
      <c r="AH28" s="1071"/>
      <c r="AI28" s="1071"/>
      <c r="AJ28" s="1071"/>
      <c r="AK28" s="1071"/>
      <c r="AL28" s="1071"/>
      <c r="AM28" s="1071"/>
      <c r="AN28" s="1071"/>
      <c r="AO28" s="1071"/>
      <c r="AP28" s="1071"/>
      <c r="AQ28" s="1071"/>
      <c r="AR28" s="1071"/>
      <c r="AS28" s="1071"/>
      <c r="AT28" s="1071"/>
      <c r="AU28" s="1071"/>
      <c r="AV28" s="1071"/>
      <c r="AW28" s="1071"/>
      <c r="AX28" s="1071"/>
      <c r="AY28" s="121"/>
      <c r="AZ28" s="1071"/>
      <c r="BA28" s="1071"/>
      <c r="BB28" s="1071"/>
    </row>
    <row r="29" spans="1:16384" ht="12.6" customHeight="1">
      <c r="A29" s="1071" t="s">
        <v>1265</v>
      </c>
      <c r="B29" s="1071"/>
      <c r="C29" s="1071"/>
      <c r="D29" s="1071"/>
      <c r="E29" s="1071"/>
      <c r="F29" s="1071"/>
      <c r="G29" s="1071"/>
      <c r="H29" s="1071"/>
      <c r="I29" s="1071"/>
      <c r="J29" s="1071"/>
      <c r="K29" s="1071"/>
      <c r="L29" s="1099" t="s">
        <v>2799</v>
      </c>
      <c r="M29" s="1099"/>
      <c r="N29" s="1099"/>
      <c r="O29" s="1099"/>
      <c r="P29" s="1071" t="s">
        <v>2800</v>
      </c>
      <c r="Q29" s="1071"/>
      <c r="R29" s="1071"/>
      <c r="S29" s="1071"/>
      <c r="T29" s="1071"/>
      <c r="U29" s="1071"/>
      <c r="V29" s="1071"/>
      <c r="W29" s="1071"/>
      <c r="X29" s="1071"/>
      <c r="Y29" s="1071"/>
      <c r="Z29" s="1071"/>
      <c r="AA29" s="1071"/>
      <c r="AB29" s="1071"/>
      <c r="AC29" s="1071"/>
      <c r="AD29" s="1071"/>
      <c r="AE29" s="1071"/>
      <c r="AF29" s="1071"/>
      <c r="AG29" s="1071"/>
      <c r="AH29" s="1071"/>
      <c r="AI29" s="1071"/>
      <c r="AJ29" s="1071"/>
      <c r="AK29" s="1071"/>
      <c r="AL29" s="1071"/>
      <c r="AM29" s="1071"/>
      <c r="AN29" s="1071"/>
      <c r="AO29" s="1071"/>
      <c r="AP29" s="1071"/>
      <c r="AQ29" s="1071"/>
      <c r="AR29" s="1071"/>
      <c r="AS29" s="1071"/>
      <c r="AT29" s="1071"/>
      <c r="AU29" s="1071"/>
      <c r="AV29" s="1071"/>
      <c r="AW29" s="1071"/>
      <c r="AX29" s="1071"/>
      <c r="AY29" s="1071"/>
      <c r="AZ29" s="122"/>
      <c r="BA29" s="122"/>
      <c r="BB29" s="122"/>
    </row>
    <row r="30" spans="1:16384" ht="30" customHeight="1">
      <c r="A30" s="1071" t="s">
        <v>1266</v>
      </c>
      <c r="B30" s="1071"/>
      <c r="C30" s="1071"/>
      <c r="D30" s="1071"/>
      <c r="E30" s="1071"/>
      <c r="F30" s="1071"/>
      <c r="G30" s="1071"/>
      <c r="H30" s="1071"/>
      <c r="I30" s="1071"/>
      <c r="J30" s="1071"/>
      <c r="K30" s="1071"/>
      <c r="L30" s="1071"/>
      <c r="M30" s="1071"/>
      <c r="N30" s="1071"/>
      <c r="O30" s="1071"/>
      <c r="P30" s="1071"/>
      <c r="Q30" s="1071"/>
      <c r="R30" s="1071"/>
      <c r="S30" s="1071"/>
      <c r="T30" s="1071"/>
      <c r="U30" s="1071"/>
      <c r="V30" s="1071"/>
      <c r="W30" s="1071"/>
      <c r="X30" s="1071"/>
      <c r="Y30" s="1071"/>
      <c r="Z30" s="1071"/>
      <c r="AA30" s="1071"/>
      <c r="AB30" s="1071"/>
      <c r="AC30" s="1071"/>
      <c r="AD30" s="1071"/>
      <c r="AE30" s="1071"/>
      <c r="AF30" s="1071"/>
      <c r="AG30" s="1071"/>
      <c r="AH30" s="1071"/>
      <c r="AI30" s="1071"/>
      <c r="AJ30" s="1071"/>
      <c r="AK30" s="1071"/>
      <c r="AL30" s="1071"/>
      <c r="AM30" s="1071"/>
      <c r="AN30" s="1071"/>
      <c r="AO30" s="1071"/>
      <c r="AP30" s="1071"/>
      <c r="AQ30" s="1071"/>
      <c r="AR30" s="1071"/>
      <c r="AS30" s="1071"/>
      <c r="AT30" s="1071"/>
      <c r="AU30" s="1071"/>
      <c r="AV30" s="1071"/>
      <c r="AW30" s="1071"/>
      <c r="AX30" s="1071"/>
      <c r="AY30" s="1071"/>
      <c r="AZ30" s="1071"/>
      <c r="BA30" s="1071"/>
      <c r="BB30" s="1071"/>
      <c r="BC30" s="1071"/>
      <c r="BD30" s="1071"/>
      <c r="BE30" s="1071"/>
      <c r="BF30" s="1071"/>
      <c r="BG30" s="1071"/>
      <c r="BH30" s="1071"/>
      <c r="BI30" s="1071"/>
      <c r="BJ30" s="1071"/>
      <c r="BK30" s="1071"/>
      <c r="BL30" s="1071"/>
      <c r="BM30" s="1071"/>
      <c r="BN30" s="1071"/>
      <c r="BO30" s="1071"/>
      <c r="BP30" s="1071"/>
      <c r="BQ30" s="1071"/>
      <c r="BR30" s="1071"/>
      <c r="BS30" s="1071"/>
      <c r="BT30" s="1071"/>
      <c r="BU30" s="1071"/>
      <c r="BV30" s="1071"/>
      <c r="BW30" s="1071"/>
      <c r="BX30" s="1071"/>
      <c r="BY30" s="1071"/>
      <c r="BZ30" s="1071"/>
      <c r="CA30" s="1071"/>
      <c r="CB30" s="1071"/>
      <c r="CC30" s="1071"/>
      <c r="CD30" s="1071"/>
      <c r="CE30" s="1071"/>
      <c r="CF30" s="1071"/>
      <c r="CG30" s="1071"/>
      <c r="CH30" s="1071"/>
      <c r="CI30" s="1071"/>
      <c r="CJ30" s="1071"/>
      <c r="CK30" s="1071"/>
      <c r="CL30" s="1071"/>
      <c r="CM30" s="1071"/>
      <c r="CN30" s="1071"/>
      <c r="CO30" s="1071"/>
      <c r="CP30" s="1071"/>
      <c r="CQ30" s="1071"/>
      <c r="CR30" s="1071"/>
      <c r="CS30" s="1071"/>
      <c r="CT30" s="1071"/>
      <c r="CU30" s="1071"/>
      <c r="CV30" s="1071"/>
      <c r="CW30" s="1071"/>
      <c r="CX30" s="1071"/>
      <c r="CY30" s="1071"/>
      <c r="CZ30" s="1071"/>
      <c r="DA30" s="1071"/>
      <c r="DB30" s="1071"/>
      <c r="DC30" s="1071"/>
      <c r="DD30" s="1071"/>
      <c r="DE30" s="1071"/>
      <c r="DF30" s="1071"/>
      <c r="DG30" s="1071"/>
      <c r="DH30" s="1071"/>
      <c r="DI30" s="1071"/>
      <c r="DJ30" s="1071"/>
      <c r="DK30" s="1071"/>
      <c r="DL30" s="1071"/>
      <c r="DM30" s="1071"/>
      <c r="DN30" s="1071"/>
      <c r="DO30" s="1071"/>
      <c r="DP30" s="1071"/>
      <c r="DQ30" s="1071"/>
      <c r="DR30" s="1071"/>
      <c r="DS30" s="1071"/>
      <c r="DT30" s="1071"/>
      <c r="DU30" s="1071"/>
      <c r="DV30" s="1071"/>
      <c r="DW30" s="1071"/>
      <c r="DX30" s="1071"/>
      <c r="DY30" s="1071"/>
      <c r="DZ30" s="1071"/>
      <c r="EA30" s="1071"/>
      <c r="EB30" s="1071"/>
      <c r="EC30" s="1071"/>
      <c r="ED30" s="1071"/>
      <c r="EE30" s="1071"/>
      <c r="EF30" s="1071"/>
      <c r="EG30" s="1071"/>
      <c r="EH30" s="1071"/>
      <c r="EI30" s="1071"/>
      <c r="EJ30" s="1071"/>
      <c r="EK30" s="1071"/>
      <c r="EL30" s="1071"/>
      <c r="EM30" s="1071"/>
      <c r="EN30" s="1071"/>
      <c r="EO30" s="1071"/>
      <c r="EP30" s="1071"/>
      <c r="EQ30" s="1071"/>
      <c r="ER30" s="1071"/>
      <c r="ES30" s="1071"/>
      <c r="ET30" s="1071"/>
      <c r="EU30" s="1071"/>
      <c r="EV30" s="1071"/>
      <c r="EW30" s="1071"/>
      <c r="EX30" s="1071"/>
      <c r="EY30" s="1071"/>
      <c r="EZ30" s="1071"/>
      <c r="FA30" s="1071"/>
      <c r="FB30" s="1071"/>
      <c r="FC30" s="1071"/>
      <c r="FD30" s="1071"/>
      <c r="FE30" s="1071"/>
      <c r="FF30" s="1071"/>
      <c r="FG30" s="1071"/>
      <c r="FH30" s="1071"/>
      <c r="FI30" s="1071"/>
      <c r="FJ30" s="1071"/>
      <c r="FK30" s="1071"/>
      <c r="FL30" s="1071"/>
      <c r="FM30" s="1071"/>
      <c r="FN30" s="1071"/>
      <c r="FO30" s="1071"/>
      <c r="FP30" s="1071"/>
      <c r="FQ30" s="1071"/>
      <c r="FR30" s="1071"/>
      <c r="FS30" s="1071"/>
      <c r="FT30" s="1071"/>
      <c r="FU30" s="1071"/>
      <c r="FV30" s="1071"/>
      <c r="FW30" s="1071"/>
      <c r="FX30" s="1071"/>
      <c r="FY30" s="1071"/>
      <c r="FZ30" s="1071"/>
      <c r="GA30" s="1071"/>
      <c r="GB30" s="1071"/>
      <c r="GC30" s="1071"/>
      <c r="GD30" s="1071"/>
      <c r="GE30" s="1071"/>
      <c r="GF30" s="1071"/>
      <c r="GG30" s="1071"/>
      <c r="GH30" s="1071"/>
      <c r="GI30" s="1071"/>
      <c r="GJ30" s="1071"/>
      <c r="GK30" s="1071"/>
      <c r="GL30" s="1071"/>
      <c r="GM30" s="1071"/>
      <c r="GN30" s="1071"/>
      <c r="GO30" s="1071"/>
      <c r="GP30" s="1071"/>
      <c r="GQ30" s="1071"/>
      <c r="GR30" s="1071"/>
      <c r="GS30" s="1071"/>
      <c r="GT30" s="1071"/>
      <c r="GU30" s="1071"/>
      <c r="GV30" s="1071"/>
      <c r="GW30" s="1071"/>
      <c r="GX30" s="1071"/>
      <c r="GY30" s="1071"/>
      <c r="GZ30" s="1071"/>
      <c r="HA30" s="1071"/>
      <c r="HB30" s="1071"/>
      <c r="HC30" s="1071"/>
      <c r="HD30" s="1071"/>
      <c r="HE30" s="1071"/>
      <c r="HF30" s="1071"/>
      <c r="HG30" s="1071"/>
      <c r="HH30" s="1071"/>
      <c r="HI30" s="1071"/>
      <c r="HJ30" s="1071"/>
      <c r="HK30" s="1071"/>
      <c r="HL30" s="1071"/>
      <c r="HM30" s="1071"/>
      <c r="HN30" s="1071"/>
      <c r="HO30" s="1071"/>
      <c r="HP30" s="1071"/>
      <c r="HQ30" s="1071"/>
      <c r="HR30" s="1071"/>
      <c r="HS30" s="1071"/>
      <c r="HT30" s="1071"/>
      <c r="HU30" s="1071"/>
      <c r="HV30" s="1071"/>
      <c r="HW30" s="1071"/>
      <c r="HX30" s="1071"/>
      <c r="HY30" s="1071"/>
      <c r="HZ30" s="1071"/>
      <c r="IA30" s="1071"/>
      <c r="IB30" s="1071"/>
      <c r="IC30" s="1071"/>
      <c r="ID30" s="1071"/>
      <c r="IE30" s="1071"/>
      <c r="IF30" s="1071"/>
      <c r="IG30" s="1071"/>
      <c r="IH30" s="1071"/>
      <c r="II30" s="1071"/>
      <c r="IJ30" s="1071"/>
      <c r="IK30" s="1071"/>
      <c r="IL30" s="1071"/>
      <c r="IM30" s="1071"/>
      <c r="IN30" s="1071"/>
      <c r="IO30" s="1071"/>
      <c r="IP30" s="1071"/>
      <c r="IQ30" s="1071"/>
      <c r="IR30" s="1071"/>
      <c r="IS30" s="1071"/>
      <c r="IT30" s="1071"/>
      <c r="IU30" s="1071"/>
      <c r="IV30" s="1071"/>
      <c r="IW30" s="1071"/>
      <c r="IX30" s="1071"/>
      <c r="IY30" s="1071"/>
      <c r="IZ30" s="1071"/>
      <c r="JA30" s="1071"/>
      <c r="JB30" s="1071"/>
      <c r="JC30" s="1071"/>
      <c r="JD30" s="1071"/>
      <c r="JE30" s="1071"/>
      <c r="JF30" s="1071"/>
      <c r="JG30" s="1071"/>
      <c r="JH30" s="1071"/>
      <c r="JI30" s="1071"/>
      <c r="JJ30" s="1071"/>
      <c r="JK30" s="1071"/>
      <c r="JL30" s="1071"/>
      <c r="JM30" s="1071"/>
      <c r="JN30" s="1071"/>
      <c r="JO30" s="1071"/>
      <c r="JP30" s="1071"/>
      <c r="JQ30" s="1071"/>
      <c r="JR30" s="1071"/>
      <c r="JS30" s="1071"/>
      <c r="JT30" s="1071"/>
      <c r="JU30" s="1071"/>
      <c r="JV30" s="1071"/>
      <c r="JW30" s="1071"/>
      <c r="JX30" s="1071"/>
      <c r="JY30" s="1071"/>
      <c r="JZ30" s="1071"/>
      <c r="KA30" s="1071"/>
      <c r="KB30" s="1071"/>
      <c r="KC30" s="1071"/>
      <c r="KD30" s="1071"/>
      <c r="KE30" s="1071"/>
      <c r="KF30" s="1071"/>
      <c r="KG30" s="1071"/>
      <c r="KH30" s="1071"/>
      <c r="KI30" s="1071"/>
      <c r="KJ30" s="1071"/>
      <c r="KK30" s="1071"/>
      <c r="KL30" s="1071"/>
      <c r="KM30" s="1071"/>
      <c r="KN30" s="1071"/>
      <c r="KO30" s="1071"/>
      <c r="KP30" s="1071"/>
      <c r="KQ30" s="1071"/>
      <c r="KR30" s="1071"/>
      <c r="KS30" s="1071"/>
      <c r="KT30" s="1071"/>
      <c r="KU30" s="1071"/>
      <c r="KV30" s="1071"/>
      <c r="KW30" s="1071"/>
      <c r="KX30" s="1071"/>
      <c r="KY30" s="1071"/>
      <c r="KZ30" s="1071"/>
      <c r="LA30" s="1071"/>
      <c r="LB30" s="1071"/>
      <c r="LC30" s="1071"/>
      <c r="LD30" s="1071"/>
      <c r="LE30" s="1071"/>
      <c r="LF30" s="1071"/>
      <c r="LG30" s="1071"/>
      <c r="LH30" s="1071"/>
      <c r="LI30" s="1071"/>
      <c r="LJ30" s="1071"/>
      <c r="LK30" s="1071"/>
      <c r="LL30" s="1071"/>
      <c r="LM30" s="1071"/>
      <c r="LN30" s="1071"/>
      <c r="LO30" s="1071"/>
      <c r="LP30" s="1071"/>
      <c r="LQ30" s="1071"/>
      <c r="LR30" s="1071"/>
      <c r="LS30" s="1071"/>
      <c r="LT30" s="1071"/>
      <c r="LU30" s="1071"/>
      <c r="LV30" s="1071"/>
      <c r="LW30" s="1071"/>
      <c r="LX30" s="1071"/>
      <c r="LY30" s="1071"/>
      <c r="LZ30" s="1071"/>
      <c r="MA30" s="1071"/>
      <c r="MB30" s="1071"/>
      <c r="MC30" s="1071"/>
      <c r="MD30" s="1071"/>
      <c r="ME30" s="1071"/>
      <c r="MF30" s="1071"/>
      <c r="MG30" s="1071"/>
      <c r="MH30" s="1071"/>
      <c r="MI30" s="1071"/>
      <c r="MJ30" s="1071"/>
      <c r="MK30" s="1071"/>
      <c r="ML30" s="1071"/>
      <c r="MM30" s="1071"/>
      <c r="MN30" s="1071"/>
      <c r="MO30" s="1071"/>
      <c r="MP30" s="1071"/>
      <c r="MQ30" s="1071"/>
      <c r="MR30" s="1071"/>
      <c r="MS30" s="1071"/>
      <c r="MT30" s="1071"/>
      <c r="MU30" s="1071"/>
      <c r="MV30" s="1071"/>
      <c r="MW30" s="1071"/>
      <c r="MX30" s="1071"/>
      <c r="MY30" s="1071"/>
      <c r="MZ30" s="1071"/>
      <c r="NA30" s="1071"/>
      <c r="NB30" s="1071"/>
      <c r="NC30" s="1071"/>
      <c r="ND30" s="1071"/>
      <c r="NE30" s="1071"/>
      <c r="NF30" s="1071"/>
      <c r="NG30" s="1071"/>
      <c r="NH30" s="1071"/>
      <c r="NI30" s="1071"/>
      <c r="NJ30" s="1071"/>
      <c r="NK30" s="1071"/>
      <c r="NL30" s="1071"/>
      <c r="NM30" s="1071"/>
      <c r="NN30" s="1071"/>
      <c r="NO30" s="1071"/>
      <c r="NP30" s="1071"/>
      <c r="NQ30" s="1071"/>
      <c r="NR30" s="1071"/>
      <c r="NS30" s="1071"/>
      <c r="NT30" s="1071"/>
      <c r="NU30" s="1071"/>
      <c r="NV30" s="1071"/>
      <c r="NW30" s="1071"/>
      <c r="NX30" s="1071"/>
      <c r="NY30" s="1071"/>
      <c r="NZ30" s="1071"/>
      <c r="OA30" s="1071"/>
      <c r="OB30" s="1071"/>
      <c r="OC30" s="1071"/>
      <c r="OD30" s="1071"/>
      <c r="OE30" s="1071"/>
      <c r="OF30" s="1071"/>
      <c r="OG30" s="1071"/>
      <c r="OH30" s="1071"/>
      <c r="OI30" s="1071"/>
      <c r="OJ30" s="1071"/>
      <c r="OK30" s="1071"/>
      <c r="OL30" s="1071"/>
      <c r="OM30" s="1071"/>
      <c r="ON30" s="1071"/>
      <c r="OO30" s="1071"/>
      <c r="OP30" s="1071"/>
      <c r="OQ30" s="1071"/>
      <c r="OR30" s="1071"/>
      <c r="OS30" s="1071"/>
      <c r="OT30" s="1071"/>
      <c r="OU30" s="1071"/>
      <c r="OV30" s="1071"/>
      <c r="OW30" s="1071"/>
      <c r="OX30" s="1071"/>
      <c r="OY30" s="1071"/>
      <c r="OZ30" s="1071"/>
      <c r="PA30" s="1071"/>
      <c r="PB30" s="1071"/>
      <c r="PC30" s="1071"/>
      <c r="PD30" s="1071"/>
      <c r="PE30" s="1071"/>
      <c r="PF30" s="1071"/>
      <c r="PG30" s="1071"/>
      <c r="PH30" s="1071"/>
      <c r="PI30" s="1071"/>
      <c r="PJ30" s="1071"/>
      <c r="PK30" s="1071"/>
      <c r="PL30" s="1071"/>
      <c r="PM30" s="1071"/>
      <c r="PN30" s="1071"/>
      <c r="PO30" s="1071"/>
      <c r="PP30" s="1071"/>
      <c r="PQ30" s="1071"/>
      <c r="PR30" s="1071"/>
      <c r="PS30" s="1071"/>
      <c r="PT30" s="1071"/>
      <c r="PU30" s="1071"/>
      <c r="PV30" s="1071"/>
      <c r="PW30" s="1071"/>
      <c r="PX30" s="1071"/>
      <c r="PY30" s="1071"/>
      <c r="PZ30" s="1071"/>
      <c r="QA30" s="1071"/>
      <c r="QB30" s="1071"/>
      <c r="QC30" s="1071"/>
      <c r="QD30" s="1071"/>
      <c r="QE30" s="1071"/>
      <c r="QF30" s="1071"/>
      <c r="QG30" s="1071"/>
      <c r="QH30" s="1071"/>
      <c r="QI30" s="1071"/>
      <c r="QJ30" s="1071"/>
      <c r="QK30" s="1071"/>
      <c r="QL30" s="1071"/>
      <c r="QM30" s="1071"/>
      <c r="QN30" s="1071"/>
      <c r="QO30" s="1071"/>
      <c r="QP30" s="1071"/>
      <c r="QQ30" s="1071"/>
      <c r="QR30" s="1071"/>
      <c r="QS30" s="1071"/>
      <c r="QT30" s="1071"/>
      <c r="QU30" s="1071"/>
      <c r="QV30" s="1071"/>
      <c r="QW30" s="1071"/>
      <c r="QX30" s="1071"/>
      <c r="QY30" s="1071"/>
      <c r="QZ30" s="1071"/>
      <c r="RA30" s="1071"/>
      <c r="RB30" s="1071"/>
      <c r="RC30" s="1071"/>
      <c r="RD30" s="1071"/>
      <c r="RE30" s="1071"/>
      <c r="RF30" s="1071"/>
      <c r="RG30" s="1071"/>
      <c r="RH30" s="1071"/>
      <c r="RI30" s="1071"/>
      <c r="RJ30" s="1071"/>
      <c r="RK30" s="1071"/>
      <c r="RL30" s="1071"/>
      <c r="RM30" s="1071"/>
      <c r="RN30" s="1071"/>
      <c r="RO30" s="1071"/>
      <c r="RP30" s="1071"/>
      <c r="RQ30" s="1071"/>
      <c r="RR30" s="1071"/>
      <c r="RS30" s="1071"/>
      <c r="RT30" s="1071"/>
      <c r="RU30" s="1071"/>
      <c r="RV30" s="1071"/>
      <c r="RW30" s="1071"/>
      <c r="RX30" s="1071"/>
      <c r="RY30" s="1071"/>
      <c r="RZ30" s="1071"/>
      <c r="SA30" s="1071"/>
      <c r="SB30" s="1071"/>
      <c r="SC30" s="1071"/>
      <c r="SD30" s="1071"/>
      <c r="SE30" s="1071"/>
      <c r="SF30" s="1071"/>
      <c r="SG30" s="1071"/>
      <c r="SH30" s="1071"/>
      <c r="SI30" s="1071"/>
      <c r="SJ30" s="1071"/>
      <c r="SK30" s="1071"/>
      <c r="SL30" s="1071"/>
      <c r="SM30" s="1071"/>
      <c r="SN30" s="1071"/>
      <c r="SO30" s="1071"/>
      <c r="SP30" s="1071"/>
      <c r="SQ30" s="1071"/>
      <c r="SR30" s="1071"/>
      <c r="SS30" s="1071"/>
      <c r="ST30" s="1071"/>
      <c r="SU30" s="1071"/>
      <c r="SV30" s="1071"/>
      <c r="SW30" s="1071"/>
      <c r="SX30" s="1071"/>
      <c r="SY30" s="1071"/>
      <c r="SZ30" s="1071"/>
      <c r="TA30" s="1071"/>
      <c r="TB30" s="1071"/>
      <c r="TC30" s="1071"/>
      <c r="TD30" s="1071"/>
      <c r="TE30" s="1071"/>
      <c r="TF30" s="1071"/>
      <c r="TG30" s="1071"/>
      <c r="TH30" s="1071"/>
      <c r="TI30" s="1071"/>
      <c r="TJ30" s="1071"/>
      <c r="TK30" s="1071"/>
      <c r="TL30" s="1071"/>
      <c r="TM30" s="1071"/>
      <c r="TN30" s="1071"/>
      <c r="TO30" s="1071"/>
      <c r="TP30" s="1071"/>
      <c r="TQ30" s="1071"/>
      <c r="TR30" s="1071"/>
      <c r="TS30" s="1071"/>
      <c r="TT30" s="1071"/>
      <c r="TU30" s="1071"/>
      <c r="TV30" s="1071"/>
      <c r="TW30" s="1071"/>
      <c r="TX30" s="1071"/>
      <c r="TY30" s="1071"/>
      <c r="TZ30" s="1071"/>
      <c r="UA30" s="1071"/>
      <c r="UB30" s="1071"/>
      <c r="UC30" s="1071"/>
      <c r="UD30" s="1071"/>
      <c r="UE30" s="1071"/>
      <c r="UF30" s="1071"/>
      <c r="UG30" s="1071"/>
      <c r="UH30" s="1071"/>
      <c r="UI30" s="1071"/>
      <c r="UJ30" s="1071"/>
      <c r="UK30" s="1071"/>
      <c r="UL30" s="1071"/>
      <c r="UM30" s="1071"/>
      <c r="UN30" s="1071"/>
      <c r="UO30" s="1071"/>
      <c r="UP30" s="1071"/>
      <c r="UQ30" s="1071"/>
      <c r="UR30" s="1071"/>
      <c r="US30" s="1071"/>
      <c r="UT30" s="1071"/>
      <c r="UU30" s="1071"/>
      <c r="UV30" s="1071"/>
      <c r="UW30" s="1071"/>
      <c r="UX30" s="1071"/>
      <c r="UY30" s="1071"/>
      <c r="UZ30" s="1071"/>
      <c r="VA30" s="1071"/>
      <c r="VB30" s="1071"/>
      <c r="VC30" s="1071"/>
      <c r="VD30" s="1071"/>
      <c r="VE30" s="1071"/>
      <c r="VF30" s="1071"/>
      <c r="VG30" s="1071"/>
      <c r="VH30" s="1071"/>
      <c r="VI30" s="1071"/>
      <c r="VJ30" s="1071"/>
      <c r="VK30" s="1071"/>
      <c r="VL30" s="1071"/>
      <c r="VM30" s="1071"/>
      <c r="VN30" s="1071"/>
      <c r="VO30" s="1071"/>
      <c r="VP30" s="1071"/>
      <c r="VQ30" s="1071"/>
      <c r="VR30" s="1071"/>
      <c r="VS30" s="1071"/>
      <c r="VT30" s="1071"/>
      <c r="VU30" s="1071"/>
      <c r="VV30" s="1071"/>
      <c r="VW30" s="1071"/>
      <c r="VX30" s="1071"/>
      <c r="VY30" s="1071"/>
      <c r="VZ30" s="1071"/>
      <c r="WA30" s="1071"/>
      <c r="WB30" s="1071"/>
      <c r="WC30" s="1071"/>
      <c r="WD30" s="1071"/>
      <c r="WE30" s="1071"/>
      <c r="WF30" s="1071"/>
      <c r="WG30" s="1071"/>
      <c r="WH30" s="1071"/>
      <c r="WI30" s="1071"/>
      <c r="WJ30" s="1071"/>
      <c r="WK30" s="1071"/>
      <c r="WL30" s="1071"/>
      <c r="WM30" s="1071"/>
      <c r="WN30" s="1071"/>
      <c r="WO30" s="1071"/>
      <c r="WP30" s="1071"/>
      <c r="WQ30" s="1071"/>
      <c r="WR30" s="1071"/>
      <c r="WS30" s="1071"/>
      <c r="WT30" s="1071"/>
      <c r="WU30" s="1071"/>
      <c r="WV30" s="1071"/>
      <c r="WW30" s="1071"/>
      <c r="WX30" s="1071"/>
      <c r="WY30" s="1071"/>
      <c r="WZ30" s="1071"/>
      <c r="XA30" s="1071"/>
      <c r="XB30" s="1071"/>
      <c r="XC30" s="1071"/>
      <c r="XD30" s="1071"/>
      <c r="XE30" s="1071"/>
      <c r="XF30" s="1071"/>
      <c r="XG30" s="1071"/>
      <c r="XH30" s="1071"/>
      <c r="XI30" s="1071"/>
      <c r="XJ30" s="1071"/>
      <c r="XK30" s="1071"/>
      <c r="XL30" s="1071"/>
      <c r="XM30" s="1071"/>
      <c r="XN30" s="1071"/>
      <c r="XO30" s="1071"/>
      <c r="XP30" s="1071"/>
      <c r="XQ30" s="1071"/>
      <c r="XR30" s="1071"/>
      <c r="XS30" s="1071"/>
      <c r="XT30" s="1071"/>
      <c r="XU30" s="1071"/>
      <c r="XV30" s="1071"/>
      <c r="XW30" s="1071"/>
      <c r="XX30" s="1071"/>
      <c r="XY30" s="1071"/>
      <c r="XZ30" s="1071"/>
      <c r="YA30" s="1071"/>
      <c r="YB30" s="1071"/>
      <c r="YC30" s="1071"/>
      <c r="YD30" s="1071"/>
      <c r="YE30" s="1071"/>
      <c r="YF30" s="1071"/>
      <c r="YG30" s="1071"/>
      <c r="YH30" s="1071"/>
      <c r="YI30" s="1071"/>
      <c r="YJ30" s="1071"/>
      <c r="YK30" s="1071"/>
      <c r="YL30" s="1071"/>
      <c r="YM30" s="1071"/>
      <c r="YN30" s="1071"/>
      <c r="YO30" s="1071"/>
      <c r="YP30" s="1071"/>
      <c r="YQ30" s="1071"/>
      <c r="YR30" s="1071"/>
      <c r="YS30" s="1071"/>
      <c r="YT30" s="1071"/>
      <c r="YU30" s="1071"/>
      <c r="YV30" s="1071"/>
      <c r="YW30" s="1071"/>
      <c r="YX30" s="1071"/>
      <c r="YY30" s="1071"/>
      <c r="YZ30" s="1071"/>
      <c r="ZA30" s="1071"/>
      <c r="ZB30" s="1071"/>
      <c r="ZC30" s="1071"/>
      <c r="ZD30" s="1071"/>
      <c r="ZE30" s="1071"/>
      <c r="ZF30" s="1071"/>
      <c r="ZG30" s="1071"/>
      <c r="ZH30" s="1071"/>
      <c r="ZI30" s="1071"/>
      <c r="ZJ30" s="1071"/>
      <c r="ZK30" s="1071"/>
      <c r="ZL30" s="1071"/>
      <c r="ZM30" s="1071"/>
      <c r="ZN30" s="1071"/>
      <c r="ZO30" s="1071"/>
      <c r="ZP30" s="1071"/>
      <c r="ZQ30" s="1071"/>
      <c r="ZR30" s="1071"/>
      <c r="ZS30" s="1071"/>
      <c r="ZT30" s="1071"/>
      <c r="ZU30" s="1071"/>
      <c r="ZV30" s="1071"/>
      <c r="ZW30" s="1071"/>
      <c r="ZX30" s="1071"/>
      <c r="ZY30" s="1071"/>
      <c r="ZZ30" s="1071"/>
      <c r="AAA30" s="1071"/>
      <c r="AAB30" s="1071"/>
      <c r="AAC30" s="1071"/>
      <c r="AAD30" s="1071"/>
      <c r="AAE30" s="1071"/>
      <c r="AAF30" s="1071"/>
      <c r="AAG30" s="1071"/>
      <c r="AAH30" s="1071"/>
      <c r="AAI30" s="1071"/>
      <c r="AAJ30" s="1071"/>
      <c r="AAK30" s="1071"/>
      <c r="AAL30" s="1071"/>
      <c r="AAM30" s="1071"/>
      <c r="AAN30" s="1071"/>
      <c r="AAO30" s="1071"/>
      <c r="AAP30" s="1071"/>
      <c r="AAQ30" s="1071"/>
      <c r="AAR30" s="1071"/>
      <c r="AAS30" s="1071"/>
      <c r="AAT30" s="1071"/>
      <c r="AAU30" s="1071"/>
      <c r="AAV30" s="1071"/>
      <c r="AAW30" s="1071"/>
      <c r="AAX30" s="1071"/>
      <c r="AAY30" s="1071"/>
      <c r="AAZ30" s="1071"/>
      <c r="ABA30" s="1071"/>
      <c r="ABB30" s="1071"/>
      <c r="ABC30" s="1071"/>
      <c r="ABD30" s="1071"/>
      <c r="ABE30" s="1071"/>
      <c r="ABF30" s="1071"/>
      <c r="ABG30" s="1071"/>
      <c r="ABH30" s="1071"/>
      <c r="ABI30" s="1071"/>
      <c r="ABJ30" s="1071"/>
      <c r="ABK30" s="1071"/>
      <c r="ABL30" s="1071"/>
      <c r="ABM30" s="1071"/>
      <c r="ABN30" s="1071"/>
      <c r="ABO30" s="1071"/>
      <c r="ABP30" s="1071"/>
      <c r="ABQ30" s="1071"/>
      <c r="ABR30" s="1071"/>
      <c r="ABS30" s="1071"/>
      <c r="ABT30" s="1071"/>
      <c r="ABU30" s="1071"/>
      <c r="ABV30" s="1071"/>
      <c r="ABW30" s="1071"/>
      <c r="ABX30" s="1071"/>
      <c r="ABY30" s="1071"/>
      <c r="ABZ30" s="1071"/>
      <c r="ACA30" s="1071"/>
      <c r="ACB30" s="1071"/>
      <c r="ACC30" s="1071"/>
      <c r="ACD30" s="1071"/>
      <c r="ACE30" s="1071"/>
      <c r="ACF30" s="1071"/>
      <c r="ACG30" s="1071"/>
      <c r="ACH30" s="1071"/>
      <c r="ACI30" s="1071"/>
      <c r="ACJ30" s="1071"/>
      <c r="ACK30" s="1071"/>
      <c r="ACL30" s="1071"/>
      <c r="ACM30" s="1071"/>
      <c r="ACN30" s="1071"/>
      <c r="ACO30" s="1071"/>
      <c r="ACP30" s="1071"/>
      <c r="ACQ30" s="1071"/>
      <c r="ACR30" s="1071"/>
      <c r="ACS30" s="1071"/>
      <c r="ACT30" s="1071"/>
      <c r="ACU30" s="1071"/>
      <c r="ACV30" s="1071"/>
      <c r="ACW30" s="1071"/>
      <c r="ACX30" s="1071"/>
      <c r="ACY30" s="1071"/>
      <c r="ACZ30" s="1071"/>
      <c r="ADA30" s="1071"/>
      <c r="ADB30" s="1071"/>
      <c r="ADC30" s="1071"/>
      <c r="ADD30" s="1071"/>
      <c r="ADE30" s="1071"/>
      <c r="ADF30" s="1071"/>
      <c r="ADG30" s="1071"/>
      <c r="ADH30" s="1071"/>
      <c r="ADI30" s="1071"/>
      <c r="ADJ30" s="1071"/>
      <c r="ADK30" s="1071"/>
      <c r="ADL30" s="1071"/>
      <c r="ADM30" s="1071"/>
      <c r="ADN30" s="1071"/>
      <c r="ADO30" s="1071"/>
      <c r="ADP30" s="1071"/>
      <c r="ADQ30" s="1071"/>
      <c r="ADR30" s="1071"/>
      <c r="ADS30" s="1071"/>
      <c r="ADT30" s="1071"/>
      <c r="ADU30" s="1071"/>
      <c r="ADV30" s="1071"/>
      <c r="ADW30" s="1071"/>
      <c r="ADX30" s="1071"/>
      <c r="ADY30" s="1071"/>
      <c r="ADZ30" s="1071"/>
      <c r="AEA30" s="1071"/>
      <c r="AEB30" s="1071"/>
      <c r="AEC30" s="1071"/>
      <c r="AED30" s="1071"/>
      <c r="AEE30" s="1071"/>
      <c r="AEF30" s="1071"/>
      <c r="AEG30" s="1071"/>
      <c r="AEH30" s="1071"/>
      <c r="AEI30" s="1071"/>
      <c r="AEJ30" s="1071"/>
      <c r="AEK30" s="1071"/>
      <c r="AEL30" s="1071"/>
      <c r="AEM30" s="1071"/>
      <c r="AEN30" s="1071"/>
      <c r="AEO30" s="1071"/>
      <c r="AEP30" s="1071"/>
      <c r="AEQ30" s="1071"/>
      <c r="AER30" s="1071"/>
      <c r="AES30" s="1071"/>
      <c r="AET30" s="1071"/>
      <c r="AEU30" s="1071"/>
      <c r="AEV30" s="1071"/>
      <c r="AEW30" s="1071"/>
      <c r="AEX30" s="1071"/>
      <c r="AEY30" s="1071"/>
      <c r="AEZ30" s="1071"/>
      <c r="AFA30" s="1071"/>
      <c r="AFB30" s="1071"/>
      <c r="AFC30" s="1071"/>
      <c r="AFD30" s="1071"/>
      <c r="AFE30" s="1071"/>
      <c r="AFF30" s="1071"/>
      <c r="AFG30" s="1071"/>
      <c r="AFH30" s="1071"/>
      <c r="AFI30" s="1071"/>
      <c r="AFJ30" s="1071"/>
      <c r="AFK30" s="1071"/>
      <c r="AFL30" s="1071"/>
      <c r="AFM30" s="1071"/>
      <c r="AFN30" s="1071"/>
      <c r="AFO30" s="1071"/>
      <c r="AFP30" s="1071"/>
      <c r="AFQ30" s="1071"/>
      <c r="AFR30" s="1071"/>
      <c r="AFS30" s="1071"/>
      <c r="AFT30" s="1071"/>
      <c r="AFU30" s="1071"/>
      <c r="AFV30" s="1071"/>
      <c r="AFW30" s="1071"/>
      <c r="AFX30" s="1071"/>
      <c r="AFY30" s="1071"/>
      <c r="AFZ30" s="1071"/>
      <c r="AGA30" s="1071"/>
      <c r="AGB30" s="1071"/>
      <c r="AGC30" s="1071"/>
      <c r="AGD30" s="1071"/>
      <c r="AGE30" s="1071"/>
      <c r="AGF30" s="1071"/>
      <c r="AGG30" s="1071"/>
      <c r="AGH30" s="1071"/>
      <c r="AGI30" s="1071"/>
      <c r="AGJ30" s="1071"/>
      <c r="AGK30" s="1071"/>
      <c r="AGL30" s="1071"/>
      <c r="AGM30" s="1071"/>
      <c r="AGN30" s="1071"/>
      <c r="AGO30" s="1071"/>
      <c r="AGP30" s="1071"/>
      <c r="AGQ30" s="1071"/>
      <c r="AGR30" s="1071"/>
      <c r="AGS30" s="1071"/>
      <c r="AGT30" s="1071"/>
      <c r="AGU30" s="1071"/>
      <c r="AGV30" s="1071"/>
      <c r="AGW30" s="1071"/>
      <c r="AGX30" s="1071"/>
      <c r="AGY30" s="1071"/>
      <c r="AGZ30" s="1071"/>
      <c r="AHA30" s="1071"/>
      <c r="AHB30" s="1071"/>
      <c r="AHC30" s="1071"/>
      <c r="AHD30" s="1071"/>
      <c r="AHE30" s="1071"/>
      <c r="AHF30" s="1071"/>
      <c r="AHG30" s="1071"/>
      <c r="AHH30" s="1071"/>
      <c r="AHI30" s="1071"/>
      <c r="AHJ30" s="1071"/>
      <c r="AHK30" s="1071"/>
      <c r="AHL30" s="1071"/>
      <c r="AHM30" s="1071"/>
      <c r="AHN30" s="1071"/>
      <c r="AHO30" s="1071"/>
      <c r="AHP30" s="1071"/>
      <c r="AHQ30" s="1071"/>
      <c r="AHR30" s="1071"/>
      <c r="AHS30" s="1071"/>
      <c r="AHT30" s="1071"/>
      <c r="AHU30" s="1071"/>
      <c r="AHV30" s="1071"/>
      <c r="AHW30" s="1071"/>
      <c r="AHX30" s="1071"/>
      <c r="AHY30" s="1071"/>
      <c r="AHZ30" s="1071"/>
      <c r="AIA30" s="1071"/>
      <c r="AIB30" s="1071"/>
      <c r="AIC30" s="1071"/>
      <c r="AID30" s="1071"/>
      <c r="AIE30" s="1071"/>
      <c r="AIF30" s="1071"/>
      <c r="AIG30" s="1071"/>
      <c r="AIH30" s="1071"/>
      <c r="AII30" s="1071"/>
      <c r="AIJ30" s="1071"/>
      <c r="AIK30" s="1071"/>
      <c r="AIL30" s="1071"/>
      <c r="AIM30" s="1071"/>
      <c r="AIN30" s="1071"/>
      <c r="AIO30" s="1071"/>
      <c r="AIP30" s="1071"/>
      <c r="AIQ30" s="1071"/>
      <c r="AIR30" s="1071"/>
      <c r="AIS30" s="1071"/>
      <c r="AIT30" s="1071"/>
      <c r="AIU30" s="1071"/>
      <c r="AIV30" s="1071"/>
      <c r="AIW30" s="1071"/>
      <c r="AIX30" s="1071"/>
      <c r="AIY30" s="1071"/>
      <c r="AIZ30" s="1071"/>
      <c r="AJA30" s="1071"/>
      <c r="AJB30" s="1071"/>
      <c r="AJC30" s="1071"/>
      <c r="AJD30" s="1071"/>
      <c r="AJE30" s="1071"/>
      <c r="AJF30" s="1071"/>
      <c r="AJG30" s="1071"/>
      <c r="AJH30" s="1071"/>
      <c r="AJI30" s="1071"/>
      <c r="AJJ30" s="1071"/>
      <c r="AJK30" s="1071"/>
      <c r="AJL30" s="1071"/>
      <c r="AJM30" s="1071"/>
      <c r="AJN30" s="1071"/>
      <c r="AJO30" s="1071"/>
      <c r="AJP30" s="1071"/>
      <c r="AJQ30" s="1071"/>
      <c r="AJR30" s="1071"/>
      <c r="AJS30" s="1071"/>
      <c r="AJT30" s="1071"/>
      <c r="AJU30" s="1071"/>
      <c r="AJV30" s="1071"/>
      <c r="AJW30" s="1071"/>
      <c r="AJX30" s="1071"/>
      <c r="AJY30" s="1071"/>
      <c r="AJZ30" s="1071"/>
      <c r="AKA30" s="1071"/>
      <c r="AKB30" s="1071"/>
      <c r="AKC30" s="1071"/>
      <c r="AKD30" s="1071"/>
      <c r="AKE30" s="1071"/>
      <c r="AKF30" s="1071"/>
      <c r="AKG30" s="1071"/>
      <c r="AKH30" s="1071"/>
      <c r="AKI30" s="1071"/>
      <c r="AKJ30" s="1071"/>
      <c r="AKK30" s="1071"/>
      <c r="AKL30" s="1071"/>
      <c r="AKM30" s="1071"/>
      <c r="AKN30" s="1071"/>
      <c r="AKO30" s="1071"/>
      <c r="AKP30" s="1071"/>
      <c r="AKQ30" s="1071"/>
      <c r="AKR30" s="1071"/>
      <c r="AKS30" s="1071"/>
      <c r="AKT30" s="1071"/>
      <c r="AKU30" s="1071"/>
      <c r="AKV30" s="1071"/>
      <c r="AKW30" s="1071"/>
      <c r="AKX30" s="1071"/>
      <c r="AKY30" s="1071"/>
      <c r="AKZ30" s="1071"/>
      <c r="ALA30" s="1071"/>
      <c r="ALB30" s="1071"/>
      <c r="ALC30" s="1071"/>
      <c r="ALD30" s="1071"/>
      <c r="ALE30" s="1071"/>
      <c r="ALF30" s="1071"/>
      <c r="ALG30" s="1071"/>
      <c r="ALH30" s="1071"/>
      <c r="ALI30" s="1071"/>
      <c r="ALJ30" s="1071"/>
      <c r="ALK30" s="1071"/>
      <c r="ALL30" s="1071"/>
      <c r="ALM30" s="1071"/>
      <c r="ALN30" s="1071"/>
      <c r="ALO30" s="1071"/>
      <c r="ALP30" s="1071"/>
      <c r="ALQ30" s="1071"/>
      <c r="ALR30" s="1071"/>
      <c r="ALS30" s="1071"/>
      <c r="ALT30" s="1071"/>
      <c r="ALU30" s="1071"/>
      <c r="ALV30" s="1071"/>
      <c r="ALW30" s="1071"/>
      <c r="ALX30" s="1071"/>
      <c r="ALY30" s="1071"/>
      <c r="ALZ30" s="1071"/>
      <c r="AMA30" s="1071"/>
      <c r="AMB30" s="1071"/>
      <c r="AMC30" s="1071"/>
      <c r="AMD30" s="1071"/>
      <c r="AME30" s="1071"/>
      <c r="AMF30" s="1071"/>
      <c r="AMG30" s="1071"/>
      <c r="AMH30" s="1071"/>
      <c r="AMI30" s="1071"/>
      <c r="AMJ30" s="1071"/>
      <c r="AMK30" s="1071"/>
      <c r="AML30" s="1071"/>
      <c r="AMM30" s="1071"/>
      <c r="AMN30" s="1071"/>
      <c r="AMO30" s="1071"/>
      <c r="AMP30" s="1071"/>
      <c r="AMQ30" s="1071"/>
      <c r="AMR30" s="1071"/>
      <c r="AMS30" s="1071"/>
      <c r="AMT30" s="1071"/>
      <c r="AMU30" s="1071"/>
      <c r="AMV30" s="1071"/>
      <c r="AMW30" s="1071"/>
      <c r="AMX30" s="1071"/>
      <c r="AMY30" s="1071"/>
      <c r="AMZ30" s="1071"/>
      <c r="ANA30" s="1071"/>
      <c r="ANB30" s="1071"/>
      <c r="ANC30" s="1071"/>
      <c r="AND30" s="1071"/>
      <c r="ANE30" s="1071"/>
      <c r="ANF30" s="1071"/>
      <c r="ANG30" s="1071"/>
      <c r="ANH30" s="1071"/>
      <c r="ANI30" s="1071"/>
      <c r="ANJ30" s="1071"/>
      <c r="ANK30" s="1071"/>
      <c r="ANL30" s="1071"/>
      <c r="ANM30" s="1071"/>
      <c r="ANN30" s="1071"/>
      <c r="ANO30" s="1071"/>
      <c r="ANP30" s="1071"/>
      <c r="ANQ30" s="1071"/>
      <c r="ANR30" s="1071"/>
      <c r="ANS30" s="1071"/>
      <c r="ANT30" s="1071"/>
      <c r="ANU30" s="1071"/>
      <c r="ANV30" s="1071"/>
      <c r="ANW30" s="1071"/>
      <c r="ANX30" s="1071"/>
      <c r="ANY30" s="1071"/>
      <c r="ANZ30" s="1071"/>
      <c r="AOA30" s="1071"/>
      <c r="AOB30" s="1071"/>
      <c r="AOC30" s="1071"/>
      <c r="AOD30" s="1071"/>
      <c r="AOE30" s="1071"/>
      <c r="AOF30" s="1071"/>
      <c r="AOG30" s="1071"/>
      <c r="AOH30" s="1071"/>
      <c r="AOI30" s="1071"/>
      <c r="AOJ30" s="1071"/>
      <c r="AOK30" s="1071"/>
      <c r="AOL30" s="1071"/>
      <c r="AOM30" s="1071"/>
      <c r="AON30" s="1071"/>
      <c r="AOO30" s="1071"/>
      <c r="AOP30" s="1071"/>
      <c r="AOQ30" s="1071"/>
      <c r="AOR30" s="1071"/>
      <c r="AOS30" s="1071"/>
      <c r="AOT30" s="1071"/>
      <c r="AOU30" s="1071"/>
      <c r="AOV30" s="1071"/>
      <c r="AOW30" s="1071"/>
      <c r="AOX30" s="1071"/>
      <c r="AOY30" s="1071"/>
      <c r="AOZ30" s="1071"/>
      <c r="APA30" s="1071"/>
      <c r="APB30" s="1071"/>
      <c r="APC30" s="1071"/>
      <c r="APD30" s="1071"/>
      <c r="APE30" s="1071"/>
      <c r="APF30" s="1071"/>
      <c r="APG30" s="1071"/>
      <c r="APH30" s="1071"/>
      <c r="API30" s="1071"/>
      <c r="APJ30" s="1071"/>
      <c r="APK30" s="1071"/>
      <c r="APL30" s="1071"/>
      <c r="APM30" s="1071"/>
      <c r="APN30" s="1071"/>
      <c r="APO30" s="1071"/>
      <c r="APP30" s="1071"/>
      <c r="APQ30" s="1071"/>
      <c r="APR30" s="1071"/>
      <c r="APS30" s="1071"/>
      <c r="APT30" s="1071"/>
      <c r="APU30" s="1071"/>
      <c r="APV30" s="1071"/>
      <c r="APW30" s="1071"/>
      <c r="APX30" s="1071"/>
      <c r="APY30" s="1071"/>
      <c r="APZ30" s="1071"/>
      <c r="AQA30" s="1071"/>
      <c r="AQB30" s="1071"/>
      <c r="AQC30" s="1071"/>
      <c r="AQD30" s="1071"/>
      <c r="AQE30" s="1071"/>
      <c r="AQF30" s="1071"/>
      <c r="AQG30" s="1071"/>
      <c r="AQH30" s="1071"/>
      <c r="AQI30" s="1071"/>
      <c r="AQJ30" s="1071"/>
      <c r="AQK30" s="1071"/>
      <c r="AQL30" s="1071"/>
      <c r="AQM30" s="1071"/>
      <c r="AQN30" s="1071"/>
      <c r="AQO30" s="1071"/>
      <c r="AQP30" s="1071"/>
      <c r="AQQ30" s="1071"/>
      <c r="AQR30" s="1071"/>
      <c r="AQS30" s="1071"/>
      <c r="AQT30" s="1071"/>
      <c r="AQU30" s="1071"/>
      <c r="AQV30" s="1071"/>
      <c r="AQW30" s="1071"/>
      <c r="AQX30" s="1071"/>
      <c r="AQY30" s="1071"/>
      <c r="AQZ30" s="1071"/>
      <c r="ARA30" s="1071"/>
      <c r="ARB30" s="1071"/>
      <c r="ARC30" s="1071"/>
      <c r="ARD30" s="1071"/>
      <c r="ARE30" s="1071"/>
      <c r="ARF30" s="1071"/>
      <c r="ARG30" s="1071"/>
      <c r="ARH30" s="1071"/>
      <c r="ARI30" s="1071"/>
      <c r="ARJ30" s="1071"/>
      <c r="ARK30" s="1071"/>
      <c r="ARL30" s="1071"/>
      <c r="ARM30" s="1071"/>
      <c r="ARN30" s="1071"/>
      <c r="ARO30" s="1071"/>
      <c r="ARP30" s="1071"/>
      <c r="ARQ30" s="1071"/>
      <c r="ARR30" s="1071"/>
      <c r="ARS30" s="1071"/>
      <c r="ART30" s="1071"/>
      <c r="ARU30" s="1071"/>
      <c r="ARV30" s="1071"/>
      <c r="ARW30" s="1071"/>
      <c r="ARX30" s="1071"/>
      <c r="ARY30" s="1071"/>
      <c r="ARZ30" s="1071"/>
      <c r="ASA30" s="1071"/>
      <c r="ASB30" s="1071"/>
      <c r="ASC30" s="1071"/>
      <c r="ASD30" s="1071"/>
      <c r="ASE30" s="1071"/>
      <c r="ASF30" s="1071"/>
      <c r="ASG30" s="1071"/>
      <c r="ASH30" s="1071"/>
      <c r="ASI30" s="1071"/>
      <c r="ASJ30" s="1071"/>
      <c r="ASK30" s="1071"/>
      <c r="ASL30" s="1071"/>
      <c r="ASM30" s="1071"/>
      <c r="ASN30" s="1071"/>
      <c r="ASO30" s="1071"/>
      <c r="ASP30" s="1071"/>
      <c r="ASQ30" s="1071"/>
      <c r="ASR30" s="1071"/>
      <c r="ASS30" s="1071"/>
      <c r="AST30" s="1071"/>
      <c r="ASU30" s="1071"/>
      <c r="ASV30" s="1071"/>
      <c r="ASW30" s="1071"/>
      <c r="ASX30" s="1071"/>
      <c r="ASY30" s="1071"/>
      <c r="ASZ30" s="1071"/>
      <c r="ATA30" s="1071"/>
      <c r="ATB30" s="1071"/>
      <c r="ATC30" s="1071"/>
      <c r="ATD30" s="1071"/>
      <c r="ATE30" s="1071"/>
      <c r="ATF30" s="1071"/>
      <c r="ATG30" s="1071"/>
      <c r="ATH30" s="1071"/>
      <c r="ATI30" s="1071"/>
      <c r="ATJ30" s="1071"/>
      <c r="ATK30" s="1071"/>
      <c r="ATL30" s="1071"/>
      <c r="ATM30" s="1071"/>
      <c r="ATN30" s="1071"/>
      <c r="ATO30" s="1071"/>
      <c r="ATP30" s="1071"/>
      <c r="ATQ30" s="1071"/>
      <c r="ATR30" s="1071"/>
      <c r="ATS30" s="1071"/>
      <c r="ATT30" s="1071"/>
      <c r="ATU30" s="1071"/>
      <c r="ATV30" s="1071"/>
      <c r="ATW30" s="1071"/>
      <c r="ATX30" s="1071"/>
      <c r="ATY30" s="1071"/>
      <c r="ATZ30" s="1071"/>
      <c r="AUA30" s="1071"/>
      <c r="AUB30" s="1071"/>
      <c r="AUC30" s="1071"/>
      <c r="AUD30" s="1071"/>
      <c r="AUE30" s="1071"/>
      <c r="AUF30" s="1071"/>
      <c r="AUG30" s="1071"/>
      <c r="AUH30" s="1071"/>
      <c r="AUI30" s="1071"/>
      <c r="AUJ30" s="1071"/>
      <c r="AUK30" s="1071"/>
      <c r="AUL30" s="1071"/>
      <c r="AUM30" s="1071"/>
      <c r="AUN30" s="1071"/>
      <c r="AUO30" s="1071"/>
      <c r="AUP30" s="1071"/>
      <c r="AUQ30" s="1071"/>
      <c r="AUR30" s="1071"/>
      <c r="AUS30" s="1071"/>
      <c r="AUT30" s="1071"/>
      <c r="AUU30" s="1071"/>
      <c r="AUV30" s="1071"/>
      <c r="AUW30" s="1071"/>
      <c r="AUX30" s="1071"/>
      <c r="AUY30" s="1071"/>
      <c r="AUZ30" s="1071"/>
      <c r="AVA30" s="1071"/>
      <c r="AVB30" s="1071"/>
      <c r="AVC30" s="1071"/>
      <c r="AVD30" s="1071"/>
      <c r="AVE30" s="1071"/>
      <c r="AVF30" s="1071"/>
      <c r="AVG30" s="1071"/>
      <c r="AVH30" s="1071"/>
      <c r="AVI30" s="1071"/>
      <c r="AVJ30" s="1071"/>
      <c r="AVK30" s="1071"/>
      <c r="AVL30" s="1071"/>
      <c r="AVM30" s="1071"/>
      <c r="AVN30" s="1071"/>
      <c r="AVO30" s="1071"/>
      <c r="AVP30" s="1071"/>
      <c r="AVQ30" s="1071"/>
      <c r="AVR30" s="1071"/>
      <c r="AVS30" s="1071"/>
      <c r="AVT30" s="1071"/>
      <c r="AVU30" s="1071"/>
      <c r="AVV30" s="1071"/>
      <c r="AVW30" s="1071"/>
      <c r="AVX30" s="1071"/>
      <c r="AVY30" s="1071"/>
      <c r="AVZ30" s="1071"/>
      <c r="AWA30" s="1071"/>
      <c r="AWB30" s="1071"/>
      <c r="AWC30" s="1071"/>
      <c r="AWD30" s="1071"/>
      <c r="AWE30" s="1071"/>
      <c r="AWF30" s="1071"/>
      <c r="AWG30" s="1071"/>
      <c r="AWH30" s="1071"/>
      <c r="AWI30" s="1071"/>
      <c r="AWJ30" s="1071"/>
      <c r="AWK30" s="1071"/>
      <c r="AWL30" s="1071"/>
      <c r="AWM30" s="1071"/>
      <c r="AWN30" s="1071"/>
      <c r="AWO30" s="1071"/>
      <c r="AWP30" s="1071"/>
      <c r="AWQ30" s="1071"/>
      <c r="AWR30" s="1071"/>
      <c r="AWS30" s="1071"/>
      <c r="AWT30" s="1071"/>
      <c r="AWU30" s="1071"/>
      <c r="AWV30" s="1071"/>
      <c r="AWW30" s="1071"/>
      <c r="AWX30" s="1071"/>
      <c r="AWY30" s="1071"/>
      <c r="AWZ30" s="1071"/>
      <c r="AXA30" s="1071"/>
      <c r="AXB30" s="1071"/>
      <c r="AXC30" s="1071"/>
      <c r="AXD30" s="1071"/>
      <c r="AXE30" s="1071"/>
      <c r="AXF30" s="1071"/>
      <c r="AXG30" s="1071"/>
      <c r="AXH30" s="1071"/>
      <c r="AXI30" s="1071"/>
      <c r="AXJ30" s="1071"/>
      <c r="AXK30" s="1071"/>
      <c r="AXL30" s="1071"/>
      <c r="AXM30" s="1071"/>
      <c r="AXN30" s="1071"/>
      <c r="AXO30" s="1071"/>
      <c r="AXP30" s="1071"/>
      <c r="AXQ30" s="1071"/>
      <c r="AXR30" s="1071"/>
      <c r="AXS30" s="1071"/>
      <c r="AXT30" s="1071"/>
      <c r="AXU30" s="1071"/>
      <c r="AXV30" s="1071"/>
      <c r="AXW30" s="1071"/>
      <c r="AXX30" s="1071"/>
      <c r="AXY30" s="1071"/>
      <c r="AXZ30" s="1071"/>
      <c r="AYA30" s="1071"/>
      <c r="AYB30" s="1071"/>
      <c r="AYC30" s="1071"/>
      <c r="AYD30" s="1071"/>
      <c r="AYE30" s="1071"/>
      <c r="AYF30" s="1071"/>
      <c r="AYG30" s="1071"/>
      <c r="AYH30" s="1071"/>
      <c r="AYI30" s="1071"/>
      <c r="AYJ30" s="1071"/>
      <c r="AYK30" s="1071"/>
      <c r="AYL30" s="1071"/>
      <c r="AYM30" s="1071"/>
      <c r="AYN30" s="1071"/>
      <c r="AYO30" s="1071"/>
      <c r="AYP30" s="1071"/>
      <c r="AYQ30" s="1071"/>
      <c r="AYR30" s="1071"/>
      <c r="AYS30" s="1071"/>
      <c r="AYT30" s="1071"/>
      <c r="AYU30" s="1071"/>
      <c r="AYV30" s="1071"/>
      <c r="AYW30" s="1071"/>
      <c r="AYX30" s="1071"/>
      <c r="AYY30" s="1071"/>
      <c r="AYZ30" s="1071"/>
      <c r="AZA30" s="1071"/>
      <c r="AZB30" s="1071"/>
      <c r="AZC30" s="1071"/>
      <c r="AZD30" s="1071"/>
      <c r="AZE30" s="1071"/>
      <c r="AZF30" s="1071"/>
      <c r="AZG30" s="1071"/>
      <c r="AZH30" s="1071"/>
      <c r="AZI30" s="1071"/>
      <c r="AZJ30" s="1071"/>
      <c r="AZK30" s="1071"/>
      <c r="AZL30" s="1071"/>
      <c r="AZM30" s="1071"/>
      <c r="AZN30" s="1071"/>
      <c r="AZO30" s="1071"/>
      <c r="AZP30" s="1071"/>
      <c r="AZQ30" s="1071"/>
      <c r="AZR30" s="1071"/>
      <c r="AZS30" s="1071"/>
      <c r="AZT30" s="1071"/>
      <c r="AZU30" s="1071"/>
      <c r="AZV30" s="1071"/>
      <c r="AZW30" s="1071"/>
      <c r="AZX30" s="1071"/>
      <c r="AZY30" s="1071"/>
      <c r="AZZ30" s="1071"/>
      <c r="BAA30" s="1071"/>
      <c r="BAB30" s="1071"/>
      <c r="BAC30" s="1071"/>
      <c r="BAD30" s="1071"/>
      <c r="BAE30" s="1071"/>
      <c r="BAF30" s="1071"/>
      <c r="BAG30" s="1071"/>
      <c r="BAH30" s="1071"/>
      <c r="BAI30" s="1071"/>
      <c r="BAJ30" s="1071"/>
      <c r="BAK30" s="1071"/>
      <c r="BAL30" s="1071"/>
      <c r="BAM30" s="1071"/>
      <c r="BAN30" s="1071"/>
      <c r="BAO30" s="1071"/>
      <c r="BAP30" s="1071"/>
      <c r="BAQ30" s="1071"/>
      <c r="BAR30" s="1071"/>
      <c r="BAS30" s="1071"/>
      <c r="BAT30" s="1071"/>
      <c r="BAU30" s="1071"/>
      <c r="BAV30" s="1071"/>
      <c r="BAW30" s="1071"/>
      <c r="BAX30" s="1071"/>
      <c r="BAY30" s="1071"/>
      <c r="BAZ30" s="1071"/>
      <c r="BBA30" s="1071"/>
      <c r="BBB30" s="1071"/>
      <c r="BBC30" s="1071"/>
      <c r="BBD30" s="1071"/>
      <c r="BBE30" s="1071"/>
      <c r="BBF30" s="1071"/>
      <c r="BBG30" s="1071"/>
      <c r="BBH30" s="1071"/>
      <c r="BBI30" s="1071"/>
      <c r="BBJ30" s="1071"/>
      <c r="BBK30" s="1071"/>
      <c r="BBL30" s="1071"/>
      <c r="BBM30" s="1071"/>
      <c r="BBN30" s="1071"/>
      <c r="BBO30" s="1071"/>
      <c r="BBP30" s="1071"/>
      <c r="BBQ30" s="1071"/>
      <c r="BBR30" s="1071"/>
      <c r="BBS30" s="1071"/>
      <c r="BBT30" s="1071"/>
      <c r="BBU30" s="1071"/>
      <c r="BBV30" s="1071"/>
      <c r="BBW30" s="1071"/>
      <c r="BBX30" s="1071"/>
      <c r="BBY30" s="1071"/>
      <c r="BBZ30" s="1071"/>
      <c r="BCA30" s="1071"/>
      <c r="BCB30" s="1071"/>
      <c r="BCC30" s="1071"/>
      <c r="BCD30" s="1071"/>
      <c r="BCE30" s="1071"/>
      <c r="BCF30" s="1071"/>
      <c r="BCG30" s="1071"/>
      <c r="BCH30" s="1071"/>
      <c r="BCI30" s="1071"/>
      <c r="BCJ30" s="1071"/>
      <c r="BCK30" s="1071"/>
      <c r="BCL30" s="1071"/>
      <c r="BCM30" s="1071"/>
      <c r="BCN30" s="1071"/>
      <c r="BCO30" s="1071"/>
      <c r="BCP30" s="1071"/>
      <c r="BCQ30" s="1071"/>
      <c r="BCR30" s="1071"/>
      <c r="BCS30" s="1071"/>
      <c r="BCT30" s="1071"/>
      <c r="BCU30" s="1071"/>
      <c r="BCV30" s="1071"/>
      <c r="BCW30" s="1071"/>
      <c r="BCX30" s="1071"/>
      <c r="BCY30" s="1071"/>
      <c r="BCZ30" s="1071"/>
      <c r="BDA30" s="1071"/>
      <c r="BDB30" s="1071"/>
      <c r="BDC30" s="1071"/>
      <c r="BDD30" s="1071"/>
      <c r="BDE30" s="1071"/>
      <c r="BDF30" s="1071"/>
      <c r="BDG30" s="1071"/>
      <c r="BDH30" s="1071"/>
      <c r="BDI30" s="1071"/>
      <c r="BDJ30" s="1071"/>
      <c r="BDK30" s="1071"/>
      <c r="BDL30" s="1071"/>
      <c r="BDM30" s="1071"/>
      <c r="BDN30" s="1071"/>
      <c r="BDO30" s="1071"/>
      <c r="BDP30" s="1071"/>
      <c r="BDQ30" s="1071"/>
      <c r="BDR30" s="1071"/>
      <c r="BDS30" s="1071"/>
      <c r="BDT30" s="1071"/>
      <c r="BDU30" s="1071"/>
      <c r="BDV30" s="1071"/>
      <c r="BDW30" s="1071"/>
      <c r="BDX30" s="1071"/>
      <c r="BDY30" s="1071"/>
      <c r="BDZ30" s="1071"/>
      <c r="BEA30" s="1071"/>
      <c r="BEB30" s="1071"/>
      <c r="BEC30" s="1071"/>
      <c r="BED30" s="1071"/>
      <c r="BEE30" s="1071"/>
      <c r="BEF30" s="1071"/>
      <c r="BEG30" s="1071"/>
      <c r="BEH30" s="1071"/>
      <c r="BEI30" s="1071"/>
      <c r="BEJ30" s="1071"/>
      <c r="BEK30" s="1071"/>
      <c r="BEL30" s="1071"/>
      <c r="BEM30" s="1071"/>
      <c r="BEN30" s="1071"/>
      <c r="BEO30" s="1071"/>
      <c r="BEP30" s="1071"/>
      <c r="BEQ30" s="1071"/>
      <c r="BER30" s="1071"/>
      <c r="BES30" s="1071"/>
      <c r="BET30" s="1071"/>
      <c r="BEU30" s="1071"/>
      <c r="BEV30" s="1071"/>
      <c r="BEW30" s="1071"/>
      <c r="BEX30" s="1071"/>
      <c r="BEY30" s="1071"/>
      <c r="BEZ30" s="1071"/>
      <c r="BFA30" s="1071"/>
      <c r="BFB30" s="1071"/>
      <c r="BFC30" s="1071"/>
      <c r="BFD30" s="1071"/>
      <c r="BFE30" s="1071"/>
      <c r="BFF30" s="1071"/>
      <c r="BFG30" s="1071"/>
      <c r="BFH30" s="1071"/>
      <c r="BFI30" s="1071"/>
      <c r="BFJ30" s="1071"/>
      <c r="BFK30" s="1071"/>
      <c r="BFL30" s="1071"/>
      <c r="BFM30" s="1071"/>
      <c r="BFN30" s="1071"/>
      <c r="BFO30" s="1071"/>
      <c r="BFP30" s="1071"/>
      <c r="BFQ30" s="1071"/>
      <c r="BFR30" s="1071"/>
      <c r="BFS30" s="1071"/>
      <c r="BFT30" s="1071"/>
      <c r="BFU30" s="1071"/>
      <c r="BFV30" s="1071"/>
      <c r="BFW30" s="1071"/>
      <c r="BFX30" s="1071"/>
      <c r="BFY30" s="1071"/>
      <c r="BFZ30" s="1071"/>
      <c r="BGA30" s="1071"/>
      <c r="BGB30" s="1071"/>
      <c r="BGC30" s="1071"/>
      <c r="BGD30" s="1071"/>
      <c r="BGE30" s="1071"/>
      <c r="BGF30" s="1071"/>
      <c r="BGG30" s="1071"/>
      <c r="BGH30" s="1071"/>
      <c r="BGI30" s="1071"/>
      <c r="BGJ30" s="1071"/>
      <c r="BGK30" s="1071"/>
      <c r="BGL30" s="1071"/>
      <c r="BGM30" s="1071"/>
      <c r="BGN30" s="1071"/>
      <c r="BGO30" s="1071"/>
      <c r="BGP30" s="1071"/>
      <c r="BGQ30" s="1071"/>
      <c r="BGR30" s="1071"/>
      <c r="BGS30" s="1071"/>
      <c r="BGT30" s="1071"/>
      <c r="BGU30" s="1071"/>
      <c r="BGV30" s="1071"/>
      <c r="BGW30" s="1071"/>
      <c r="BGX30" s="1071"/>
      <c r="BGY30" s="1071"/>
      <c r="BGZ30" s="1071"/>
      <c r="BHA30" s="1071"/>
      <c r="BHB30" s="1071"/>
      <c r="BHC30" s="1071"/>
      <c r="BHD30" s="1071"/>
      <c r="BHE30" s="1071"/>
      <c r="BHF30" s="1071"/>
      <c r="BHG30" s="1071"/>
      <c r="BHH30" s="1071"/>
      <c r="BHI30" s="1071"/>
      <c r="BHJ30" s="1071"/>
      <c r="BHK30" s="1071"/>
      <c r="BHL30" s="1071"/>
      <c r="BHM30" s="1071"/>
      <c r="BHN30" s="1071"/>
      <c r="BHO30" s="1071"/>
      <c r="BHP30" s="1071"/>
      <c r="BHQ30" s="1071"/>
      <c r="BHR30" s="1071"/>
      <c r="BHS30" s="1071"/>
      <c r="BHT30" s="1071"/>
      <c r="BHU30" s="1071"/>
      <c r="BHV30" s="1071"/>
      <c r="BHW30" s="1071"/>
      <c r="BHX30" s="1071"/>
      <c r="BHY30" s="1071"/>
      <c r="BHZ30" s="1071"/>
      <c r="BIA30" s="1071"/>
      <c r="BIB30" s="1071"/>
      <c r="BIC30" s="1071"/>
      <c r="BID30" s="1071"/>
      <c r="BIE30" s="1071"/>
      <c r="BIF30" s="1071"/>
      <c r="BIG30" s="1071"/>
      <c r="BIH30" s="1071"/>
      <c r="BII30" s="1071"/>
      <c r="BIJ30" s="1071"/>
      <c r="BIK30" s="1071"/>
      <c r="BIL30" s="1071"/>
      <c r="BIM30" s="1071"/>
      <c r="BIN30" s="1071"/>
      <c r="BIO30" s="1071"/>
      <c r="BIP30" s="1071"/>
      <c r="BIQ30" s="1071"/>
      <c r="BIR30" s="1071"/>
      <c r="BIS30" s="1071"/>
      <c r="BIT30" s="1071"/>
      <c r="BIU30" s="1071"/>
      <c r="BIV30" s="1071"/>
      <c r="BIW30" s="1071"/>
      <c r="BIX30" s="1071"/>
      <c r="BIY30" s="1071"/>
      <c r="BIZ30" s="1071"/>
      <c r="BJA30" s="1071"/>
      <c r="BJB30" s="1071"/>
      <c r="BJC30" s="1071"/>
      <c r="BJD30" s="1071"/>
      <c r="BJE30" s="1071"/>
      <c r="BJF30" s="1071"/>
      <c r="BJG30" s="1071"/>
      <c r="BJH30" s="1071"/>
      <c r="BJI30" s="1071"/>
      <c r="BJJ30" s="1071"/>
      <c r="BJK30" s="1071"/>
      <c r="BJL30" s="1071"/>
      <c r="BJM30" s="1071"/>
      <c r="BJN30" s="1071"/>
      <c r="BJO30" s="1071"/>
      <c r="BJP30" s="1071"/>
      <c r="BJQ30" s="1071"/>
      <c r="BJR30" s="1071"/>
      <c r="BJS30" s="1071"/>
      <c r="BJT30" s="1071"/>
      <c r="BJU30" s="1071"/>
      <c r="BJV30" s="1071"/>
      <c r="BJW30" s="1071"/>
      <c r="BJX30" s="1071"/>
      <c r="BJY30" s="1071"/>
      <c r="BJZ30" s="1071"/>
      <c r="BKA30" s="1071"/>
      <c r="BKB30" s="1071"/>
      <c r="BKC30" s="1071"/>
      <c r="BKD30" s="1071"/>
      <c r="BKE30" s="1071"/>
      <c r="BKF30" s="1071"/>
      <c r="BKG30" s="1071"/>
      <c r="BKH30" s="1071"/>
      <c r="BKI30" s="1071"/>
      <c r="BKJ30" s="1071"/>
      <c r="BKK30" s="1071"/>
      <c r="BKL30" s="1071"/>
      <c r="BKM30" s="1071"/>
      <c r="BKN30" s="1071"/>
      <c r="BKO30" s="1071"/>
      <c r="BKP30" s="1071"/>
      <c r="BKQ30" s="1071"/>
      <c r="BKR30" s="1071"/>
      <c r="BKS30" s="1071"/>
      <c r="BKT30" s="1071"/>
      <c r="BKU30" s="1071"/>
      <c r="BKV30" s="1071"/>
      <c r="BKW30" s="1071"/>
      <c r="BKX30" s="1071"/>
      <c r="BKY30" s="1071"/>
      <c r="BKZ30" s="1071"/>
      <c r="BLA30" s="1071"/>
      <c r="BLB30" s="1071"/>
      <c r="BLC30" s="1071"/>
      <c r="BLD30" s="1071"/>
      <c r="BLE30" s="1071"/>
      <c r="BLF30" s="1071"/>
      <c r="BLG30" s="1071"/>
      <c r="BLH30" s="1071"/>
      <c r="BLI30" s="1071"/>
      <c r="BLJ30" s="1071"/>
      <c r="BLK30" s="1071"/>
      <c r="BLL30" s="1071"/>
      <c r="BLM30" s="1071"/>
      <c r="BLN30" s="1071"/>
      <c r="BLO30" s="1071"/>
      <c r="BLP30" s="1071"/>
      <c r="BLQ30" s="1071"/>
      <c r="BLR30" s="1071"/>
      <c r="BLS30" s="1071"/>
      <c r="BLT30" s="1071"/>
      <c r="BLU30" s="1071"/>
      <c r="BLV30" s="1071"/>
      <c r="BLW30" s="1071"/>
      <c r="BLX30" s="1071"/>
      <c r="BLY30" s="1071"/>
      <c r="BLZ30" s="1071"/>
      <c r="BMA30" s="1071"/>
      <c r="BMB30" s="1071"/>
      <c r="BMC30" s="1071"/>
      <c r="BMD30" s="1071"/>
      <c r="BME30" s="1071"/>
      <c r="BMF30" s="1071"/>
      <c r="BMG30" s="1071"/>
      <c r="BMH30" s="1071"/>
      <c r="BMI30" s="1071"/>
      <c r="BMJ30" s="1071"/>
      <c r="BMK30" s="1071"/>
      <c r="BML30" s="1071"/>
      <c r="BMM30" s="1071"/>
      <c r="BMN30" s="1071"/>
      <c r="BMO30" s="1071"/>
      <c r="BMP30" s="1071"/>
      <c r="BMQ30" s="1071"/>
      <c r="BMR30" s="1071"/>
      <c r="BMS30" s="1071"/>
      <c r="BMT30" s="1071"/>
      <c r="BMU30" s="1071"/>
      <c r="BMV30" s="1071"/>
      <c r="BMW30" s="1071"/>
      <c r="BMX30" s="1071"/>
      <c r="BMY30" s="1071"/>
      <c r="BMZ30" s="1071"/>
      <c r="BNA30" s="1071"/>
      <c r="BNB30" s="1071"/>
      <c r="BNC30" s="1071"/>
      <c r="BND30" s="1071"/>
      <c r="BNE30" s="1071"/>
      <c r="BNF30" s="1071"/>
      <c r="BNG30" s="1071"/>
      <c r="BNH30" s="1071"/>
      <c r="BNI30" s="1071"/>
      <c r="BNJ30" s="1071"/>
      <c r="BNK30" s="1071"/>
      <c r="BNL30" s="1071"/>
      <c r="BNM30" s="1071"/>
      <c r="BNN30" s="1071"/>
      <c r="BNO30" s="1071"/>
      <c r="BNP30" s="1071"/>
      <c r="BNQ30" s="1071"/>
      <c r="BNR30" s="1071"/>
      <c r="BNS30" s="1071"/>
      <c r="BNT30" s="1071"/>
      <c r="BNU30" s="1071"/>
      <c r="BNV30" s="1071"/>
      <c r="BNW30" s="1071"/>
      <c r="BNX30" s="1071"/>
      <c r="BNY30" s="1071"/>
      <c r="BNZ30" s="1071"/>
      <c r="BOA30" s="1071"/>
      <c r="BOB30" s="1071"/>
      <c r="BOC30" s="1071"/>
      <c r="BOD30" s="1071"/>
      <c r="BOE30" s="1071"/>
      <c r="BOF30" s="1071"/>
      <c r="BOG30" s="1071"/>
      <c r="BOH30" s="1071"/>
      <c r="BOI30" s="1071"/>
      <c r="BOJ30" s="1071"/>
      <c r="BOK30" s="1071"/>
      <c r="BOL30" s="1071"/>
      <c r="BOM30" s="1071"/>
      <c r="BON30" s="1071"/>
      <c r="BOO30" s="1071"/>
      <c r="BOP30" s="1071"/>
      <c r="BOQ30" s="1071"/>
      <c r="BOR30" s="1071"/>
      <c r="BOS30" s="1071"/>
      <c r="BOT30" s="1071"/>
      <c r="BOU30" s="1071"/>
      <c r="BOV30" s="1071"/>
      <c r="BOW30" s="1071"/>
      <c r="BOX30" s="1071"/>
      <c r="BOY30" s="1071"/>
      <c r="BOZ30" s="1071"/>
      <c r="BPA30" s="1071"/>
      <c r="BPB30" s="1071"/>
      <c r="BPC30" s="1071"/>
      <c r="BPD30" s="1071"/>
      <c r="BPE30" s="1071"/>
      <c r="BPF30" s="1071"/>
      <c r="BPG30" s="1071"/>
      <c r="BPH30" s="1071"/>
      <c r="BPI30" s="1071"/>
      <c r="BPJ30" s="1071"/>
      <c r="BPK30" s="1071"/>
      <c r="BPL30" s="1071"/>
      <c r="BPM30" s="1071"/>
      <c r="BPN30" s="1071"/>
      <c r="BPO30" s="1071"/>
      <c r="BPP30" s="1071"/>
      <c r="BPQ30" s="1071"/>
      <c r="BPR30" s="1071"/>
      <c r="BPS30" s="1071"/>
      <c r="BPT30" s="1071"/>
      <c r="BPU30" s="1071"/>
      <c r="BPV30" s="1071"/>
      <c r="BPW30" s="1071"/>
      <c r="BPX30" s="1071"/>
      <c r="BPY30" s="1071"/>
      <c r="BPZ30" s="1071"/>
      <c r="BQA30" s="1071"/>
      <c r="BQB30" s="1071"/>
      <c r="BQC30" s="1071"/>
      <c r="BQD30" s="1071"/>
      <c r="BQE30" s="1071"/>
      <c r="BQF30" s="1071"/>
      <c r="BQG30" s="1071"/>
      <c r="BQH30" s="1071"/>
      <c r="BQI30" s="1071"/>
      <c r="BQJ30" s="1071"/>
      <c r="BQK30" s="1071"/>
      <c r="BQL30" s="1071"/>
      <c r="BQM30" s="1071"/>
      <c r="BQN30" s="1071"/>
      <c r="BQO30" s="1071"/>
      <c r="BQP30" s="1071"/>
      <c r="BQQ30" s="1071"/>
      <c r="BQR30" s="1071"/>
      <c r="BQS30" s="1071"/>
      <c r="BQT30" s="1071"/>
      <c r="BQU30" s="1071"/>
      <c r="BQV30" s="1071"/>
      <c r="BQW30" s="1071"/>
      <c r="BQX30" s="1071"/>
      <c r="BQY30" s="1071"/>
      <c r="BQZ30" s="1071"/>
      <c r="BRA30" s="1071"/>
      <c r="BRB30" s="1071"/>
      <c r="BRC30" s="1071"/>
      <c r="BRD30" s="1071"/>
      <c r="BRE30" s="1071"/>
      <c r="BRF30" s="1071"/>
      <c r="BRG30" s="1071"/>
      <c r="BRH30" s="1071"/>
      <c r="BRI30" s="1071"/>
      <c r="BRJ30" s="1071"/>
      <c r="BRK30" s="1071"/>
      <c r="BRL30" s="1071"/>
      <c r="BRM30" s="1071"/>
      <c r="BRN30" s="1071"/>
      <c r="BRO30" s="1071"/>
      <c r="BRP30" s="1071"/>
      <c r="BRQ30" s="1071"/>
      <c r="BRR30" s="1071"/>
      <c r="BRS30" s="1071"/>
      <c r="BRT30" s="1071"/>
      <c r="BRU30" s="1071"/>
      <c r="BRV30" s="1071"/>
      <c r="BRW30" s="1071"/>
      <c r="BRX30" s="1071"/>
      <c r="BRY30" s="1071"/>
      <c r="BRZ30" s="1071"/>
      <c r="BSA30" s="1071"/>
      <c r="BSB30" s="1071"/>
      <c r="BSC30" s="1071"/>
      <c r="BSD30" s="1071"/>
      <c r="BSE30" s="1071"/>
      <c r="BSF30" s="1071"/>
      <c r="BSG30" s="1071"/>
      <c r="BSH30" s="1071"/>
      <c r="BSI30" s="1071"/>
      <c r="BSJ30" s="1071"/>
      <c r="BSK30" s="1071"/>
      <c r="BSL30" s="1071"/>
      <c r="BSM30" s="1071"/>
      <c r="BSN30" s="1071"/>
      <c r="BSO30" s="1071"/>
      <c r="BSP30" s="1071"/>
      <c r="BSQ30" s="1071"/>
      <c r="BSR30" s="1071"/>
      <c r="BSS30" s="1071"/>
      <c r="BST30" s="1071"/>
      <c r="BSU30" s="1071"/>
      <c r="BSV30" s="1071"/>
      <c r="BSW30" s="1071"/>
      <c r="BSX30" s="1071"/>
      <c r="BSY30" s="1071"/>
      <c r="BSZ30" s="1071"/>
      <c r="BTA30" s="1071"/>
      <c r="BTB30" s="1071"/>
      <c r="BTC30" s="1071"/>
      <c r="BTD30" s="1071"/>
      <c r="BTE30" s="1071"/>
      <c r="BTF30" s="1071"/>
      <c r="BTG30" s="1071"/>
      <c r="BTH30" s="1071"/>
      <c r="BTI30" s="1071"/>
      <c r="BTJ30" s="1071"/>
      <c r="BTK30" s="1071"/>
      <c r="BTL30" s="1071"/>
      <c r="BTM30" s="1071"/>
      <c r="BTN30" s="1071"/>
      <c r="BTO30" s="1071"/>
      <c r="BTP30" s="1071"/>
      <c r="BTQ30" s="1071"/>
      <c r="BTR30" s="1071"/>
      <c r="BTS30" s="1071"/>
      <c r="BTT30" s="1071"/>
      <c r="BTU30" s="1071"/>
      <c r="BTV30" s="1071"/>
      <c r="BTW30" s="1071"/>
      <c r="BTX30" s="1071"/>
      <c r="BTY30" s="1071"/>
      <c r="BTZ30" s="1071"/>
      <c r="BUA30" s="1071"/>
      <c r="BUB30" s="1071"/>
      <c r="BUC30" s="1071"/>
      <c r="BUD30" s="1071"/>
      <c r="BUE30" s="1071"/>
      <c r="BUF30" s="1071"/>
      <c r="BUG30" s="1071"/>
      <c r="BUH30" s="1071"/>
      <c r="BUI30" s="1071"/>
      <c r="BUJ30" s="1071"/>
      <c r="BUK30" s="1071"/>
      <c r="BUL30" s="1071"/>
      <c r="BUM30" s="1071"/>
      <c r="BUN30" s="1071"/>
      <c r="BUO30" s="1071"/>
      <c r="BUP30" s="1071"/>
      <c r="BUQ30" s="1071"/>
      <c r="BUR30" s="1071"/>
      <c r="BUS30" s="1071"/>
      <c r="BUT30" s="1071"/>
      <c r="BUU30" s="1071"/>
      <c r="BUV30" s="1071"/>
      <c r="BUW30" s="1071"/>
      <c r="BUX30" s="1071"/>
      <c r="BUY30" s="1071"/>
      <c r="BUZ30" s="1071"/>
      <c r="BVA30" s="1071"/>
      <c r="BVB30" s="1071"/>
      <c r="BVC30" s="1071"/>
      <c r="BVD30" s="1071"/>
      <c r="BVE30" s="1071"/>
      <c r="BVF30" s="1071"/>
      <c r="BVG30" s="1071"/>
      <c r="BVH30" s="1071"/>
      <c r="BVI30" s="1071"/>
      <c r="BVJ30" s="1071"/>
      <c r="BVK30" s="1071"/>
      <c r="BVL30" s="1071"/>
      <c r="BVM30" s="1071"/>
      <c r="BVN30" s="1071"/>
      <c r="BVO30" s="1071"/>
      <c r="BVP30" s="1071"/>
      <c r="BVQ30" s="1071"/>
      <c r="BVR30" s="1071"/>
      <c r="BVS30" s="1071"/>
      <c r="BVT30" s="1071"/>
      <c r="BVU30" s="1071"/>
      <c r="BVV30" s="1071"/>
      <c r="BVW30" s="1071"/>
      <c r="BVX30" s="1071"/>
      <c r="BVY30" s="1071"/>
      <c r="BVZ30" s="1071"/>
      <c r="BWA30" s="1071"/>
      <c r="BWB30" s="1071"/>
      <c r="BWC30" s="1071"/>
      <c r="BWD30" s="1071"/>
      <c r="BWE30" s="1071"/>
      <c r="BWF30" s="1071"/>
      <c r="BWG30" s="1071"/>
      <c r="BWH30" s="1071"/>
      <c r="BWI30" s="1071"/>
      <c r="BWJ30" s="1071"/>
      <c r="BWK30" s="1071"/>
      <c r="BWL30" s="1071"/>
      <c r="BWM30" s="1071"/>
      <c r="BWN30" s="1071"/>
      <c r="BWO30" s="1071"/>
      <c r="BWP30" s="1071"/>
      <c r="BWQ30" s="1071"/>
      <c r="BWR30" s="1071"/>
      <c r="BWS30" s="1071"/>
      <c r="BWT30" s="1071"/>
      <c r="BWU30" s="1071"/>
      <c r="BWV30" s="1071"/>
      <c r="BWW30" s="1071"/>
      <c r="BWX30" s="1071"/>
      <c r="BWY30" s="1071"/>
      <c r="BWZ30" s="1071"/>
      <c r="BXA30" s="1071"/>
      <c r="BXB30" s="1071"/>
      <c r="BXC30" s="1071"/>
      <c r="BXD30" s="1071"/>
      <c r="BXE30" s="1071"/>
      <c r="BXF30" s="1071"/>
      <c r="BXG30" s="1071"/>
      <c r="BXH30" s="1071"/>
      <c r="BXI30" s="1071"/>
      <c r="BXJ30" s="1071"/>
      <c r="BXK30" s="1071"/>
      <c r="BXL30" s="1071"/>
      <c r="BXM30" s="1071"/>
      <c r="BXN30" s="1071"/>
      <c r="BXO30" s="1071"/>
      <c r="BXP30" s="1071"/>
      <c r="BXQ30" s="1071"/>
      <c r="BXR30" s="1071"/>
      <c r="BXS30" s="1071"/>
      <c r="BXT30" s="1071"/>
      <c r="BXU30" s="1071"/>
      <c r="BXV30" s="1071"/>
      <c r="BXW30" s="1071"/>
      <c r="BXX30" s="1071"/>
      <c r="BXY30" s="1071"/>
      <c r="BXZ30" s="1071"/>
      <c r="BYA30" s="1071"/>
      <c r="BYB30" s="1071"/>
      <c r="BYC30" s="1071"/>
      <c r="BYD30" s="1071"/>
      <c r="BYE30" s="1071"/>
      <c r="BYF30" s="1071"/>
      <c r="BYG30" s="1071"/>
      <c r="BYH30" s="1071"/>
      <c r="BYI30" s="1071"/>
      <c r="BYJ30" s="1071"/>
      <c r="BYK30" s="1071"/>
      <c r="BYL30" s="1071"/>
      <c r="BYM30" s="1071"/>
      <c r="BYN30" s="1071"/>
      <c r="BYO30" s="1071"/>
      <c r="BYP30" s="1071"/>
      <c r="BYQ30" s="1071"/>
      <c r="BYR30" s="1071"/>
      <c r="BYS30" s="1071"/>
      <c r="BYT30" s="1071"/>
      <c r="BYU30" s="1071"/>
      <c r="BYV30" s="1071"/>
      <c r="BYW30" s="1071"/>
      <c r="BYX30" s="1071"/>
      <c r="BYY30" s="1071"/>
      <c r="BYZ30" s="1071"/>
      <c r="BZA30" s="1071"/>
      <c r="BZB30" s="1071"/>
      <c r="BZC30" s="1071"/>
      <c r="BZD30" s="1071"/>
      <c r="BZE30" s="1071"/>
      <c r="BZF30" s="1071"/>
      <c r="BZG30" s="1071"/>
      <c r="BZH30" s="1071"/>
      <c r="BZI30" s="1071"/>
      <c r="BZJ30" s="1071"/>
      <c r="BZK30" s="1071"/>
      <c r="BZL30" s="1071"/>
      <c r="BZM30" s="1071"/>
      <c r="BZN30" s="1071"/>
      <c r="BZO30" s="1071"/>
      <c r="BZP30" s="1071"/>
      <c r="BZQ30" s="1071"/>
      <c r="BZR30" s="1071"/>
      <c r="BZS30" s="1071"/>
      <c r="BZT30" s="1071"/>
      <c r="BZU30" s="1071"/>
      <c r="BZV30" s="1071"/>
      <c r="BZW30" s="1071"/>
      <c r="BZX30" s="1071"/>
      <c r="BZY30" s="1071"/>
      <c r="BZZ30" s="1071"/>
      <c r="CAA30" s="1071"/>
      <c r="CAB30" s="1071"/>
      <c r="CAC30" s="1071"/>
      <c r="CAD30" s="1071"/>
      <c r="CAE30" s="1071"/>
      <c r="CAF30" s="1071"/>
      <c r="CAG30" s="1071"/>
      <c r="CAH30" s="1071"/>
      <c r="CAI30" s="1071"/>
      <c r="CAJ30" s="1071"/>
      <c r="CAK30" s="1071"/>
      <c r="CAL30" s="1071"/>
      <c r="CAM30" s="1071"/>
      <c r="CAN30" s="1071"/>
      <c r="CAO30" s="1071"/>
      <c r="CAP30" s="1071"/>
      <c r="CAQ30" s="1071"/>
      <c r="CAR30" s="1071"/>
      <c r="CAS30" s="1071"/>
      <c r="CAT30" s="1071"/>
      <c r="CAU30" s="1071"/>
      <c r="CAV30" s="1071"/>
      <c r="CAW30" s="1071"/>
      <c r="CAX30" s="1071"/>
      <c r="CAY30" s="1071"/>
      <c r="CAZ30" s="1071"/>
      <c r="CBA30" s="1071"/>
      <c r="CBB30" s="1071"/>
      <c r="CBC30" s="1071"/>
      <c r="CBD30" s="1071"/>
      <c r="CBE30" s="1071"/>
      <c r="CBF30" s="1071"/>
      <c r="CBG30" s="1071"/>
      <c r="CBH30" s="1071"/>
      <c r="CBI30" s="1071"/>
      <c r="CBJ30" s="1071"/>
      <c r="CBK30" s="1071"/>
      <c r="CBL30" s="1071"/>
      <c r="CBM30" s="1071"/>
      <c r="CBN30" s="1071"/>
      <c r="CBO30" s="1071"/>
      <c r="CBP30" s="1071"/>
      <c r="CBQ30" s="1071"/>
      <c r="CBR30" s="1071"/>
      <c r="CBS30" s="1071"/>
      <c r="CBT30" s="1071"/>
      <c r="CBU30" s="1071"/>
      <c r="CBV30" s="1071"/>
      <c r="CBW30" s="1071"/>
      <c r="CBX30" s="1071"/>
      <c r="CBY30" s="1071"/>
      <c r="CBZ30" s="1071"/>
      <c r="CCA30" s="1071"/>
      <c r="CCB30" s="1071"/>
      <c r="CCC30" s="1071"/>
      <c r="CCD30" s="1071"/>
      <c r="CCE30" s="1071"/>
      <c r="CCF30" s="1071"/>
      <c r="CCG30" s="1071"/>
      <c r="CCH30" s="1071"/>
      <c r="CCI30" s="1071"/>
      <c r="CCJ30" s="1071"/>
      <c r="CCK30" s="1071"/>
      <c r="CCL30" s="1071"/>
      <c r="CCM30" s="1071"/>
      <c r="CCN30" s="1071"/>
      <c r="CCO30" s="1071"/>
      <c r="CCP30" s="1071"/>
      <c r="CCQ30" s="1071"/>
      <c r="CCR30" s="1071"/>
      <c r="CCS30" s="1071"/>
      <c r="CCT30" s="1071"/>
      <c r="CCU30" s="1071"/>
      <c r="CCV30" s="1071"/>
      <c r="CCW30" s="1071"/>
      <c r="CCX30" s="1071"/>
      <c r="CCY30" s="1071"/>
      <c r="CCZ30" s="1071"/>
      <c r="CDA30" s="1071"/>
      <c r="CDB30" s="1071"/>
      <c r="CDC30" s="1071"/>
      <c r="CDD30" s="1071"/>
      <c r="CDE30" s="1071"/>
      <c r="CDF30" s="1071"/>
      <c r="CDG30" s="1071"/>
      <c r="CDH30" s="1071"/>
      <c r="CDI30" s="1071"/>
      <c r="CDJ30" s="1071"/>
      <c r="CDK30" s="1071"/>
      <c r="CDL30" s="1071"/>
      <c r="CDM30" s="1071"/>
      <c r="CDN30" s="1071"/>
      <c r="CDO30" s="1071"/>
      <c r="CDP30" s="1071"/>
      <c r="CDQ30" s="1071"/>
      <c r="CDR30" s="1071"/>
      <c r="CDS30" s="1071"/>
      <c r="CDT30" s="1071"/>
      <c r="CDU30" s="1071"/>
      <c r="CDV30" s="1071"/>
      <c r="CDW30" s="1071"/>
      <c r="CDX30" s="1071"/>
      <c r="CDY30" s="1071"/>
      <c r="CDZ30" s="1071"/>
      <c r="CEA30" s="1071"/>
      <c r="CEB30" s="1071"/>
      <c r="CEC30" s="1071"/>
      <c r="CED30" s="1071"/>
      <c r="CEE30" s="1071"/>
      <c r="CEF30" s="1071"/>
      <c r="CEG30" s="1071"/>
      <c r="CEH30" s="1071"/>
      <c r="CEI30" s="1071"/>
      <c r="CEJ30" s="1071"/>
      <c r="CEK30" s="1071"/>
      <c r="CEL30" s="1071"/>
      <c r="CEM30" s="1071"/>
      <c r="CEN30" s="1071"/>
      <c r="CEO30" s="1071"/>
      <c r="CEP30" s="1071"/>
      <c r="CEQ30" s="1071"/>
      <c r="CER30" s="1071"/>
      <c r="CES30" s="1071"/>
      <c r="CET30" s="1071"/>
      <c r="CEU30" s="1071"/>
      <c r="CEV30" s="1071"/>
      <c r="CEW30" s="1071"/>
      <c r="CEX30" s="1071"/>
      <c r="CEY30" s="1071"/>
      <c r="CEZ30" s="1071"/>
      <c r="CFA30" s="1071"/>
      <c r="CFB30" s="1071"/>
      <c r="CFC30" s="1071"/>
      <c r="CFD30" s="1071"/>
      <c r="CFE30" s="1071"/>
      <c r="CFF30" s="1071"/>
      <c r="CFG30" s="1071"/>
      <c r="CFH30" s="1071"/>
      <c r="CFI30" s="1071"/>
      <c r="CFJ30" s="1071"/>
      <c r="CFK30" s="1071"/>
      <c r="CFL30" s="1071"/>
      <c r="CFM30" s="1071"/>
      <c r="CFN30" s="1071"/>
      <c r="CFO30" s="1071"/>
      <c r="CFP30" s="1071"/>
      <c r="CFQ30" s="1071"/>
      <c r="CFR30" s="1071"/>
      <c r="CFS30" s="1071"/>
      <c r="CFT30" s="1071"/>
      <c r="CFU30" s="1071"/>
      <c r="CFV30" s="1071"/>
      <c r="CFW30" s="1071"/>
      <c r="CFX30" s="1071"/>
      <c r="CFY30" s="1071"/>
      <c r="CFZ30" s="1071"/>
      <c r="CGA30" s="1071"/>
      <c r="CGB30" s="1071"/>
      <c r="CGC30" s="1071"/>
      <c r="CGD30" s="1071"/>
      <c r="CGE30" s="1071"/>
      <c r="CGF30" s="1071"/>
      <c r="CGG30" s="1071"/>
      <c r="CGH30" s="1071"/>
      <c r="CGI30" s="1071"/>
      <c r="CGJ30" s="1071"/>
      <c r="CGK30" s="1071"/>
      <c r="CGL30" s="1071"/>
      <c r="CGM30" s="1071"/>
      <c r="CGN30" s="1071"/>
      <c r="CGO30" s="1071"/>
      <c r="CGP30" s="1071"/>
      <c r="CGQ30" s="1071"/>
      <c r="CGR30" s="1071"/>
      <c r="CGS30" s="1071"/>
      <c r="CGT30" s="1071"/>
      <c r="CGU30" s="1071"/>
      <c r="CGV30" s="1071"/>
      <c r="CGW30" s="1071"/>
      <c r="CGX30" s="1071"/>
      <c r="CGY30" s="1071"/>
      <c r="CGZ30" s="1071"/>
      <c r="CHA30" s="1071"/>
      <c r="CHB30" s="1071"/>
      <c r="CHC30" s="1071"/>
      <c r="CHD30" s="1071"/>
      <c r="CHE30" s="1071"/>
      <c r="CHF30" s="1071"/>
      <c r="CHG30" s="1071"/>
      <c r="CHH30" s="1071"/>
      <c r="CHI30" s="1071"/>
      <c r="CHJ30" s="1071"/>
      <c r="CHK30" s="1071"/>
      <c r="CHL30" s="1071"/>
      <c r="CHM30" s="1071"/>
      <c r="CHN30" s="1071"/>
      <c r="CHO30" s="1071"/>
      <c r="CHP30" s="1071"/>
      <c r="CHQ30" s="1071"/>
      <c r="CHR30" s="1071"/>
      <c r="CHS30" s="1071"/>
      <c r="CHT30" s="1071"/>
      <c r="CHU30" s="1071"/>
      <c r="CHV30" s="1071"/>
      <c r="CHW30" s="1071"/>
      <c r="CHX30" s="1071"/>
      <c r="CHY30" s="1071"/>
      <c r="CHZ30" s="1071"/>
      <c r="CIA30" s="1071"/>
      <c r="CIB30" s="1071"/>
      <c r="CIC30" s="1071"/>
      <c r="CID30" s="1071"/>
      <c r="CIE30" s="1071"/>
      <c r="CIF30" s="1071"/>
      <c r="CIG30" s="1071"/>
      <c r="CIH30" s="1071"/>
      <c r="CII30" s="1071"/>
      <c r="CIJ30" s="1071"/>
      <c r="CIK30" s="1071"/>
      <c r="CIL30" s="1071"/>
      <c r="CIM30" s="1071"/>
      <c r="CIN30" s="1071"/>
      <c r="CIO30" s="1071"/>
      <c r="CIP30" s="1071"/>
      <c r="CIQ30" s="1071"/>
      <c r="CIR30" s="1071"/>
      <c r="CIS30" s="1071"/>
      <c r="CIT30" s="1071"/>
      <c r="CIU30" s="1071"/>
      <c r="CIV30" s="1071"/>
      <c r="CIW30" s="1071"/>
      <c r="CIX30" s="1071"/>
      <c r="CIY30" s="1071"/>
      <c r="CIZ30" s="1071"/>
      <c r="CJA30" s="1071"/>
      <c r="CJB30" s="1071"/>
      <c r="CJC30" s="1071"/>
      <c r="CJD30" s="1071"/>
      <c r="CJE30" s="1071"/>
      <c r="CJF30" s="1071"/>
      <c r="CJG30" s="1071"/>
      <c r="CJH30" s="1071"/>
      <c r="CJI30" s="1071"/>
      <c r="CJJ30" s="1071"/>
      <c r="CJK30" s="1071"/>
      <c r="CJL30" s="1071"/>
      <c r="CJM30" s="1071"/>
      <c r="CJN30" s="1071"/>
      <c r="CJO30" s="1071"/>
      <c r="CJP30" s="1071"/>
      <c r="CJQ30" s="1071"/>
      <c r="CJR30" s="1071"/>
      <c r="CJS30" s="1071"/>
      <c r="CJT30" s="1071"/>
      <c r="CJU30" s="1071"/>
      <c r="CJV30" s="1071"/>
      <c r="CJW30" s="1071"/>
      <c r="CJX30" s="1071"/>
      <c r="CJY30" s="1071"/>
      <c r="CJZ30" s="1071"/>
      <c r="CKA30" s="1071"/>
      <c r="CKB30" s="1071"/>
      <c r="CKC30" s="1071"/>
      <c r="CKD30" s="1071"/>
      <c r="CKE30" s="1071"/>
      <c r="CKF30" s="1071"/>
      <c r="CKG30" s="1071"/>
      <c r="CKH30" s="1071"/>
      <c r="CKI30" s="1071"/>
      <c r="CKJ30" s="1071"/>
      <c r="CKK30" s="1071"/>
      <c r="CKL30" s="1071"/>
      <c r="CKM30" s="1071"/>
      <c r="CKN30" s="1071"/>
      <c r="CKO30" s="1071"/>
      <c r="CKP30" s="1071"/>
      <c r="CKQ30" s="1071"/>
      <c r="CKR30" s="1071"/>
      <c r="CKS30" s="1071"/>
      <c r="CKT30" s="1071"/>
      <c r="CKU30" s="1071"/>
      <c r="CKV30" s="1071"/>
      <c r="CKW30" s="1071"/>
      <c r="CKX30" s="1071"/>
      <c r="CKY30" s="1071"/>
      <c r="CKZ30" s="1071"/>
      <c r="CLA30" s="1071"/>
      <c r="CLB30" s="1071"/>
      <c r="CLC30" s="1071"/>
      <c r="CLD30" s="1071"/>
      <c r="CLE30" s="1071"/>
      <c r="CLF30" s="1071"/>
      <c r="CLG30" s="1071"/>
      <c r="CLH30" s="1071"/>
      <c r="CLI30" s="1071"/>
      <c r="CLJ30" s="1071"/>
      <c r="CLK30" s="1071"/>
      <c r="CLL30" s="1071"/>
      <c r="CLM30" s="1071"/>
      <c r="CLN30" s="1071"/>
      <c r="CLO30" s="1071"/>
      <c r="CLP30" s="1071"/>
      <c r="CLQ30" s="1071"/>
      <c r="CLR30" s="1071"/>
      <c r="CLS30" s="1071"/>
      <c r="CLT30" s="1071"/>
      <c r="CLU30" s="1071"/>
      <c r="CLV30" s="1071"/>
      <c r="CLW30" s="1071"/>
      <c r="CLX30" s="1071"/>
      <c r="CLY30" s="1071"/>
      <c r="CLZ30" s="1071"/>
      <c r="CMA30" s="1071"/>
      <c r="CMB30" s="1071"/>
      <c r="CMC30" s="1071"/>
      <c r="CMD30" s="1071"/>
      <c r="CME30" s="1071"/>
      <c r="CMF30" s="1071"/>
      <c r="CMG30" s="1071"/>
      <c r="CMH30" s="1071"/>
      <c r="CMI30" s="1071"/>
      <c r="CMJ30" s="1071"/>
      <c r="CMK30" s="1071"/>
      <c r="CML30" s="1071"/>
      <c r="CMM30" s="1071"/>
      <c r="CMN30" s="1071"/>
      <c r="CMO30" s="1071"/>
      <c r="CMP30" s="1071"/>
      <c r="CMQ30" s="1071"/>
      <c r="CMR30" s="1071"/>
      <c r="CMS30" s="1071"/>
      <c r="CMT30" s="1071"/>
      <c r="CMU30" s="1071"/>
      <c r="CMV30" s="1071"/>
      <c r="CMW30" s="1071"/>
      <c r="CMX30" s="1071"/>
      <c r="CMY30" s="1071"/>
      <c r="CMZ30" s="1071"/>
      <c r="CNA30" s="1071"/>
      <c r="CNB30" s="1071"/>
      <c r="CNC30" s="1071"/>
      <c r="CND30" s="1071"/>
      <c r="CNE30" s="1071"/>
      <c r="CNF30" s="1071"/>
      <c r="CNG30" s="1071"/>
      <c r="CNH30" s="1071"/>
      <c r="CNI30" s="1071"/>
      <c r="CNJ30" s="1071"/>
      <c r="CNK30" s="1071"/>
      <c r="CNL30" s="1071"/>
      <c r="CNM30" s="1071"/>
      <c r="CNN30" s="1071"/>
      <c r="CNO30" s="1071"/>
      <c r="CNP30" s="1071"/>
      <c r="CNQ30" s="1071"/>
      <c r="CNR30" s="1071"/>
      <c r="CNS30" s="1071"/>
      <c r="CNT30" s="1071"/>
      <c r="CNU30" s="1071"/>
      <c r="CNV30" s="1071"/>
      <c r="CNW30" s="1071"/>
      <c r="CNX30" s="1071"/>
      <c r="CNY30" s="1071"/>
      <c r="CNZ30" s="1071"/>
      <c r="COA30" s="1071"/>
      <c r="COB30" s="1071"/>
      <c r="COC30" s="1071"/>
      <c r="COD30" s="1071"/>
      <c r="COE30" s="1071"/>
      <c r="COF30" s="1071"/>
      <c r="COG30" s="1071"/>
      <c r="COH30" s="1071"/>
      <c r="COI30" s="1071"/>
      <c r="COJ30" s="1071"/>
      <c r="COK30" s="1071"/>
      <c r="COL30" s="1071"/>
      <c r="COM30" s="1071"/>
      <c r="CON30" s="1071"/>
      <c r="COO30" s="1071"/>
      <c r="COP30" s="1071"/>
      <c r="COQ30" s="1071"/>
      <c r="COR30" s="1071"/>
      <c r="COS30" s="1071"/>
      <c r="COT30" s="1071"/>
      <c r="COU30" s="1071"/>
      <c r="COV30" s="1071"/>
      <c r="COW30" s="1071"/>
      <c r="COX30" s="1071"/>
      <c r="COY30" s="1071"/>
      <c r="COZ30" s="1071"/>
      <c r="CPA30" s="1071"/>
      <c r="CPB30" s="1071"/>
      <c r="CPC30" s="1071"/>
      <c r="CPD30" s="1071"/>
      <c r="CPE30" s="1071"/>
      <c r="CPF30" s="1071"/>
      <c r="CPG30" s="1071"/>
      <c r="CPH30" s="1071"/>
      <c r="CPI30" s="1071"/>
      <c r="CPJ30" s="1071"/>
      <c r="CPK30" s="1071"/>
      <c r="CPL30" s="1071"/>
      <c r="CPM30" s="1071"/>
      <c r="CPN30" s="1071"/>
      <c r="CPO30" s="1071"/>
      <c r="CPP30" s="1071"/>
      <c r="CPQ30" s="1071"/>
      <c r="CPR30" s="1071"/>
      <c r="CPS30" s="1071"/>
      <c r="CPT30" s="1071"/>
      <c r="CPU30" s="1071"/>
      <c r="CPV30" s="1071"/>
      <c r="CPW30" s="1071"/>
      <c r="CPX30" s="1071"/>
      <c r="CPY30" s="1071"/>
      <c r="CPZ30" s="1071"/>
      <c r="CQA30" s="1071"/>
      <c r="CQB30" s="1071"/>
      <c r="CQC30" s="1071"/>
      <c r="CQD30" s="1071"/>
      <c r="CQE30" s="1071"/>
      <c r="CQF30" s="1071"/>
      <c r="CQG30" s="1071"/>
      <c r="CQH30" s="1071"/>
      <c r="CQI30" s="1071"/>
      <c r="CQJ30" s="1071"/>
      <c r="CQK30" s="1071"/>
      <c r="CQL30" s="1071"/>
      <c r="CQM30" s="1071"/>
      <c r="CQN30" s="1071"/>
      <c r="CQO30" s="1071"/>
      <c r="CQP30" s="1071"/>
      <c r="CQQ30" s="1071"/>
      <c r="CQR30" s="1071"/>
      <c r="CQS30" s="1071"/>
      <c r="CQT30" s="1071"/>
      <c r="CQU30" s="1071"/>
      <c r="CQV30" s="1071"/>
      <c r="CQW30" s="1071"/>
      <c r="CQX30" s="1071"/>
      <c r="CQY30" s="1071"/>
      <c r="CQZ30" s="1071"/>
      <c r="CRA30" s="1071"/>
      <c r="CRB30" s="1071"/>
      <c r="CRC30" s="1071"/>
      <c r="CRD30" s="1071"/>
      <c r="CRE30" s="1071"/>
      <c r="CRF30" s="1071"/>
      <c r="CRG30" s="1071"/>
      <c r="CRH30" s="1071"/>
      <c r="CRI30" s="1071"/>
      <c r="CRJ30" s="1071"/>
      <c r="CRK30" s="1071"/>
      <c r="CRL30" s="1071"/>
      <c r="CRM30" s="1071"/>
      <c r="CRN30" s="1071"/>
      <c r="CRO30" s="1071"/>
      <c r="CRP30" s="1071"/>
      <c r="CRQ30" s="1071"/>
      <c r="CRR30" s="1071"/>
      <c r="CRS30" s="1071"/>
      <c r="CRT30" s="1071"/>
      <c r="CRU30" s="1071"/>
      <c r="CRV30" s="1071"/>
      <c r="CRW30" s="1071"/>
      <c r="CRX30" s="1071"/>
      <c r="CRY30" s="1071"/>
      <c r="CRZ30" s="1071"/>
      <c r="CSA30" s="1071"/>
      <c r="CSB30" s="1071"/>
      <c r="CSC30" s="1071"/>
      <c r="CSD30" s="1071"/>
      <c r="CSE30" s="1071"/>
      <c r="CSF30" s="1071"/>
      <c r="CSG30" s="1071"/>
      <c r="CSH30" s="1071"/>
      <c r="CSI30" s="1071"/>
      <c r="CSJ30" s="1071"/>
      <c r="CSK30" s="1071"/>
      <c r="CSL30" s="1071"/>
      <c r="CSM30" s="1071"/>
      <c r="CSN30" s="1071"/>
      <c r="CSO30" s="1071"/>
      <c r="CSP30" s="1071"/>
      <c r="CSQ30" s="1071"/>
      <c r="CSR30" s="1071"/>
      <c r="CSS30" s="1071"/>
      <c r="CST30" s="1071"/>
      <c r="CSU30" s="1071"/>
      <c r="CSV30" s="1071"/>
      <c r="CSW30" s="1071"/>
      <c r="CSX30" s="1071"/>
      <c r="CSY30" s="1071"/>
      <c r="CSZ30" s="1071"/>
      <c r="CTA30" s="1071"/>
      <c r="CTB30" s="1071"/>
      <c r="CTC30" s="1071"/>
      <c r="CTD30" s="1071"/>
      <c r="CTE30" s="1071"/>
      <c r="CTF30" s="1071"/>
      <c r="CTG30" s="1071"/>
      <c r="CTH30" s="1071"/>
      <c r="CTI30" s="1071"/>
      <c r="CTJ30" s="1071"/>
      <c r="CTK30" s="1071"/>
      <c r="CTL30" s="1071"/>
      <c r="CTM30" s="1071"/>
      <c r="CTN30" s="1071"/>
      <c r="CTO30" s="1071"/>
      <c r="CTP30" s="1071"/>
      <c r="CTQ30" s="1071"/>
      <c r="CTR30" s="1071"/>
      <c r="CTS30" s="1071"/>
      <c r="CTT30" s="1071"/>
      <c r="CTU30" s="1071"/>
      <c r="CTV30" s="1071"/>
      <c r="CTW30" s="1071"/>
      <c r="CTX30" s="1071"/>
      <c r="CTY30" s="1071"/>
      <c r="CTZ30" s="1071"/>
      <c r="CUA30" s="1071"/>
      <c r="CUB30" s="1071"/>
      <c r="CUC30" s="1071"/>
      <c r="CUD30" s="1071"/>
      <c r="CUE30" s="1071"/>
      <c r="CUF30" s="1071"/>
      <c r="CUG30" s="1071"/>
      <c r="CUH30" s="1071"/>
      <c r="CUI30" s="1071"/>
      <c r="CUJ30" s="1071"/>
      <c r="CUK30" s="1071"/>
      <c r="CUL30" s="1071"/>
      <c r="CUM30" s="1071"/>
      <c r="CUN30" s="1071"/>
      <c r="CUO30" s="1071"/>
      <c r="CUP30" s="1071"/>
      <c r="CUQ30" s="1071"/>
      <c r="CUR30" s="1071"/>
      <c r="CUS30" s="1071"/>
      <c r="CUT30" s="1071"/>
      <c r="CUU30" s="1071"/>
      <c r="CUV30" s="1071"/>
      <c r="CUW30" s="1071"/>
      <c r="CUX30" s="1071"/>
      <c r="CUY30" s="1071"/>
      <c r="CUZ30" s="1071"/>
      <c r="CVA30" s="1071"/>
      <c r="CVB30" s="1071"/>
      <c r="CVC30" s="1071"/>
      <c r="CVD30" s="1071"/>
      <c r="CVE30" s="1071"/>
      <c r="CVF30" s="1071"/>
      <c r="CVG30" s="1071"/>
      <c r="CVH30" s="1071"/>
      <c r="CVI30" s="1071"/>
      <c r="CVJ30" s="1071"/>
      <c r="CVK30" s="1071"/>
      <c r="CVL30" s="1071"/>
      <c r="CVM30" s="1071"/>
      <c r="CVN30" s="1071"/>
      <c r="CVO30" s="1071"/>
      <c r="CVP30" s="1071"/>
      <c r="CVQ30" s="1071"/>
      <c r="CVR30" s="1071"/>
      <c r="CVS30" s="1071"/>
      <c r="CVT30" s="1071"/>
      <c r="CVU30" s="1071"/>
      <c r="CVV30" s="1071"/>
      <c r="CVW30" s="1071"/>
      <c r="CVX30" s="1071"/>
      <c r="CVY30" s="1071"/>
      <c r="CVZ30" s="1071"/>
      <c r="CWA30" s="1071"/>
      <c r="CWB30" s="1071"/>
      <c r="CWC30" s="1071"/>
      <c r="CWD30" s="1071"/>
      <c r="CWE30" s="1071"/>
      <c r="CWF30" s="1071"/>
      <c r="CWG30" s="1071"/>
      <c r="CWH30" s="1071"/>
      <c r="CWI30" s="1071"/>
      <c r="CWJ30" s="1071"/>
      <c r="CWK30" s="1071"/>
      <c r="CWL30" s="1071"/>
      <c r="CWM30" s="1071"/>
      <c r="CWN30" s="1071"/>
      <c r="CWO30" s="1071"/>
      <c r="CWP30" s="1071"/>
      <c r="CWQ30" s="1071"/>
      <c r="CWR30" s="1071"/>
      <c r="CWS30" s="1071"/>
      <c r="CWT30" s="1071"/>
      <c r="CWU30" s="1071"/>
      <c r="CWV30" s="1071"/>
      <c r="CWW30" s="1071"/>
      <c r="CWX30" s="1071"/>
      <c r="CWY30" s="1071"/>
      <c r="CWZ30" s="1071"/>
      <c r="CXA30" s="1071"/>
      <c r="CXB30" s="1071"/>
      <c r="CXC30" s="1071"/>
      <c r="CXD30" s="1071"/>
      <c r="CXE30" s="1071"/>
      <c r="CXF30" s="1071"/>
      <c r="CXG30" s="1071"/>
      <c r="CXH30" s="1071"/>
      <c r="CXI30" s="1071"/>
      <c r="CXJ30" s="1071"/>
      <c r="CXK30" s="1071"/>
      <c r="CXL30" s="1071"/>
      <c r="CXM30" s="1071"/>
      <c r="CXN30" s="1071"/>
      <c r="CXO30" s="1071"/>
      <c r="CXP30" s="1071"/>
      <c r="CXQ30" s="1071"/>
      <c r="CXR30" s="1071"/>
      <c r="CXS30" s="1071"/>
      <c r="CXT30" s="1071"/>
      <c r="CXU30" s="1071"/>
      <c r="CXV30" s="1071"/>
      <c r="CXW30" s="1071"/>
      <c r="CXX30" s="1071"/>
      <c r="CXY30" s="1071"/>
      <c r="CXZ30" s="1071"/>
      <c r="CYA30" s="1071"/>
      <c r="CYB30" s="1071"/>
      <c r="CYC30" s="1071"/>
      <c r="CYD30" s="1071"/>
      <c r="CYE30" s="1071"/>
      <c r="CYF30" s="1071"/>
      <c r="CYG30" s="1071"/>
      <c r="CYH30" s="1071"/>
      <c r="CYI30" s="1071"/>
      <c r="CYJ30" s="1071"/>
      <c r="CYK30" s="1071"/>
      <c r="CYL30" s="1071"/>
      <c r="CYM30" s="1071"/>
      <c r="CYN30" s="1071"/>
      <c r="CYO30" s="1071"/>
      <c r="CYP30" s="1071"/>
      <c r="CYQ30" s="1071"/>
      <c r="CYR30" s="1071"/>
      <c r="CYS30" s="1071"/>
      <c r="CYT30" s="1071"/>
      <c r="CYU30" s="1071"/>
      <c r="CYV30" s="1071"/>
      <c r="CYW30" s="1071"/>
      <c r="CYX30" s="1071"/>
      <c r="CYY30" s="1071"/>
      <c r="CYZ30" s="1071"/>
      <c r="CZA30" s="1071"/>
      <c r="CZB30" s="1071"/>
      <c r="CZC30" s="1071"/>
      <c r="CZD30" s="1071"/>
      <c r="CZE30" s="1071"/>
      <c r="CZF30" s="1071"/>
      <c r="CZG30" s="1071"/>
      <c r="CZH30" s="1071"/>
      <c r="CZI30" s="1071"/>
      <c r="CZJ30" s="1071"/>
      <c r="CZK30" s="1071"/>
      <c r="CZL30" s="1071"/>
      <c r="CZM30" s="1071"/>
      <c r="CZN30" s="1071"/>
      <c r="CZO30" s="1071"/>
      <c r="CZP30" s="1071"/>
      <c r="CZQ30" s="1071"/>
      <c r="CZR30" s="1071"/>
      <c r="CZS30" s="1071"/>
      <c r="CZT30" s="1071"/>
      <c r="CZU30" s="1071"/>
      <c r="CZV30" s="1071"/>
      <c r="CZW30" s="1071"/>
      <c r="CZX30" s="1071"/>
      <c r="CZY30" s="1071"/>
      <c r="CZZ30" s="1071"/>
      <c r="DAA30" s="1071"/>
      <c r="DAB30" s="1071"/>
      <c r="DAC30" s="1071"/>
      <c r="DAD30" s="1071"/>
      <c r="DAE30" s="1071"/>
      <c r="DAF30" s="1071"/>
      <c r="DAG30" s="1071"/>
      <c r="DAH30" s="1071"/>
      <c r="DAI30" s="1071"/>
      <c r="DAJ30" s="1071"/>
      <c r="DAK30" s="1071"/>
      <c r="DAL30" s="1071"/>
      <c r="DAM30" s="1071"/>
      <c r="DAN30" s="1071"/>
      <c r="DAO30" s="1071"/>
      <c r="DAP30" s="1071"/>
      <c r="DAQ30" s="1071"/>
      <c r="DAR30" s="1071"/>
      <c r="DAS30" s="1071"/>
      <c r="DAT30" s="1071"/>
      <c r="DAU30" s="1071"/>
      <c r="DAV30" s="1071"/>
      <c r="DAW30" s="1071"/>
      <c r="DAX30" s="1071"/>
      <c r="DAY30" s="1071"/>
      <c r="DAZ30" s="1071"/>
      <c r="DBA30" s="1071"/>
      <c r="DBB30" s="1071"/>
      <c r="DBC30" s="1071"/>
      <c r="DBD30" s="1071"/>
      <c r="DBE30" s="1071"/>
      <c r="DBF30" s="1071"/>
      <c r="DBG30" s="1071"/>
      <c r="DBH30" s="1071"/>
      <c r="DBI30" s="1071"/>
      <c r="DBJ30" s="1071"/>
      <c r="DBK30" s="1071"/>
      <c r="DBL30" s="1071"/>
      <c r="DBM30" s="1071"/>
      <c r="DBN30" s="1071"/>
      <c r="DBO30" s="1071"/>
      <c r="DBP30" s="1071"/>
      <c r="DBQ30" s="1071"/>
      <c r="DBR30" s="1071"/>
      <c r="DBS30" s="1071"/>
      <c r="DBT30" s="1071"/>
      <c r="DBU30" s="1071"/>
      <c r="DBV30" s="1071"/>
      <c r="DBW30" s="1071"/>
      <c r="DBX30" s="1071"/>
      <c r="DBY30" s="1071"/>
      <c r="DBZ30" s="1071"/>
      <c r="DCA30" s="1071"/>
      <c r="DCB30" s="1071"/>
      <c r="DCC30" s="1071"/>
      <c r="DCD30" s="1071"/>
      <c r="DCE30" s="1071"/>
      <c r="DCF30" s="1071"/>
      <c r="DCG30" s="1071"/>
      <c r="DCH30" s="1071"/>
      <c r="DCI30" s="1071"/>
      <c r="DCJ30" s="1071"/>
      <c r="DCK30" s="1071"/>
      <c r="DCL30" s="1071"/>
      <c r="DCM30" s="1071"/>
      <c r="DCN30" s="1071"/>
      <c r="DCO30" s="1071"/>
      <c r="DCP30" s="1071"/>
      <c r="DCQ30" s="1071"/>
      <c r="DCR30" s="1071"/>
      <c r="DCS30" s="1071"/>
      <c r="DCT30" s="1071"/>
      <c r="DCU30" s="1071"/>
      <c r="DCV30" s="1071"/>
      <c r="DCW30" s="1071"/>
      <c r="DCX30" s="1071"/>
      <c r="DCY30" s="1071"/>
      <c r="DCZ30" s="1071"/>
      <c r="DDA30" s="1071"/>
      <c r="DDB30" s="1071"/>
      <c r="DDC30" s="1071"/>
      <c r="DDD30" s="1071"/>
      <c r="DDE30" s="1071"/>
      <c r="DDF30" s="1071"/>
      <c r="DDG30" s="1071"/>
      <c r="DDH30" s="1071"/>
      <c r="DDI30" s="1071"/>
      <c r="DDJ30" s="1071"/>
      <c r="DDK30" s="1071"/>
      <c r="DDL30" s="1071"/>
      <c r="DDM30" s="1071"/>
      <c r="DDN30" s="1071"/>
      <c r="DDO30" s="1071"/>
      <c r="DDP30" s="1071"/>
      <c r="DDQ30" s="1071"/>
      <c r="DDR30" s="1071"/>
      <c r="DDS30" s="1071"/>
      <c r="DDT30" s="1071"/>
      <c r="DDU30" s="1071"/>
      <c r="DDV30" s="1071"/>
      <c r="DDW30" s="1071"/>
      <c r="DDX30" s="1071"/>
      <c r="DDY30" s="1071"/>
      <c r="DDZ30" s="1071"/>
      <c r="DEA30" s="1071"/>
      <c r="DEB30" s="1071"/>
      <c r="DEC30" s="1071"/>
      <c r="DED30" s="1071"/>
      <c r="DEE30" s="1071"/>
      <c r="DEF30" s="1071"/>
      <c r="DEG30" s="1071"/>
      <c r="DEH30" s="1071"/>
      <c r="DEI30" s="1071"/>
      <c r="DEJ30" s="1071"/>
      <c r="DEK30" s="1071"/>
      <c r="DEL30" s="1071"/>
      <c r="DEM30" s="1071"/>
      <c r="DEN30" s="1071"/>
      <c r="DEO30" s="1071"/>
      <c r="DEP30" s="1071"/>
      <c r="DEQ30" s="1071"/>
      <c r="DER30" s="1071"/>
      <c r="DES30" s="1071"/>
      <c r="DET30" s="1071"/>
      <c r="DEU30" s="1071"/>
      <c r="DEV30" s="1071"/>
      <c r="DEW30" s="1071"/>
      <c r="DEX30" s="1071"/>
      <c r="DEY30" s="1071"/>
      <c r="DEZ30" s="1071"/>
      <c r="DFA30" s="1071"/>
      <c r="DFB30" s="1071"/>
      <c r="DFC30" s="1071"/>
      <c r="DFD30" s="1071"/>
      <c r="DFE30" s="1071"/>
      <c r="DFF30" s="1071"/>
      <c r="DFG30" s="1071"/>
      <c r="DFH30" s="1071"/>
      <c r="DFI30" s="1071"/>
      <c r="DFJ30" s="1071"/>
      <c r="DFK30" s="1071"/>
      <c r="DFL30" s="1071"/>
      <c r="DFM30" s="1071"/>
      <c r="DFN30" s="1071"/>
      <c r="DFO30" s="1071"/>
      <c r="DFP30" s="1071"/>
      <c r="DFQ30" s="1071"/>
      <c r="DFR30" s="1071"/>
      <c r="DFS30" s="1071"/>
      <c r="DFT30" s="1071"/>
      <c r="DFU30" s="1071"/>
      <c r="DFV30" s="1071"/>
      <c r="DFW30" s="1071"/>
      <c r="DFX30" s="1071"/>
      <c r="DFY30" s="1071"/>
      <c r="DFZ30" s="1071"/>
      <c r="DGA30" s="1071"/>
      <c r="DGB30" s="1071"/>
      <c r="DGC30" s="1071"/>
      <c r="DGD30" s="1071"/>
      <c r="DGE30" s="1071"/>
      <c r="DGF30" s="1071"/>
      <c r="DGG30" s="1071"/>
      <c r="DGH30" s="1071"/>
      <c r="DGI30" s="1071"/>
      <c r="DGJ30" s="1071"/>
      <c r="DGK30" s="1071"/>
      <c r="DGL30" s="1071"/>
      <c r="DGM30" s="1071"/>
      <c r="DGN30" s="1071"/>
      <c r="DGO30" s="1071"/>
      <c r="DGP30" s="1071"/>
      <c r="DGQ30" s="1071"/>
      <c r="DGR30" s="1071"/>
      <c r="DGS30" s="1071"/>
      <c r="DGT30" s="1071"/>
      <c r="DGU30" s="1071"/>
      <c r="DGV30" s="1071"/>
      <c r="DGW30" s="1071"/>
      <c r="DGX30" s="1071"/>
      <c r="DGY30" s="1071"/>
      <c r="DGZ30" s="1071"/>
      <c r="DHA30" s="1071"/>
      <c r="DHB30" s="1071"/>
      <c r="DHC30" s="1071"/>
      <c r="DHD30" s="1071"/>
      <c r="DHE30" s="1071"/>
      <c r="DHF30" s="1071"/>
      <c r="DHG30" s="1071"/>
      <c r="DHH30" s="1071"/>
      <c r="DHI30" s="1071"/>
      <c r="DHJ30" s="1071"/>
      <c r="DHK30" s="1071"/>
      <c r="DHL30" s="1071"/>
      <c r="DHM30" s="1071"/>
      <c r="DHN30" s="1071"/>
      <c r="DHO30" s="1071"/>
      <c r="DHP30" s="1071"/>
      <c r="DHQ30" s="1071"/>
      <c r="DHR30" s="1071"/>
      <c r="DHS30" s="1071"/>
      <c r="DHT30" s="1071"/>
      <c r="DHU30" s="1071"/>
      <c r="DHV30" s="1071"/>
      <c r="DHW30" s="1071"/>
      <c r="DHX30" s="1071"/>
      <c r="DHY30" s="1071"/>
      <c r="DHZ30" s="1071"/>
      <c r="DIA30" s="1071"/>
      <c r="DIB30" s="1071"/>
      <c r="DIC30" s="1071"/>
      <c r="DID30" s="1071"/>
      <c r="DIE30" s="1071"/>
      <c r="DIF30" s="1071"/>
      <c r="DIG30" s="1071"/>
      <c r="DIH30" s="1071"/>
      <c r="DII30" s="1071"/>
      <c r="DIJ30" s="1071"/>
      <c r="DIK30" s="1071"/>
      <c r="DIL30" s="1071"/>
      <c r="DIM30" s="1071"/>
      <c r="DIN30" s="1071"/>
      <c r="DIO30" s="1071"/>
      <c r="DIP30" s="1071"/>
      <c r="DIQ30" s="1071"/>
      <c r="DIR30" s="1071"/>
      <c r="DIS30" s="1071"/>
      <c r="DIT30" s="1071"/>
      <c r="DIU30" s="1071"/>
      <c r="DIV30" s="1071"/>
      <c r="DIW30" s="1071"/>
      <c r="DIX30" s="1071"/>
      <c r="DIY30" s="1071"/>
      <c r="DIZ30" s="1071"/>
      <c r="DJA30" s="1071"/>
      <c r="DJB30" s="1071"/>
      <c r="DJC30" s="1071"/>
      <c r="DJD30" s="1071"/>
      <c r="DJE30" s="1071"/>
      <c r="DJF30" s="1071"/>
      <c r="DJG30" s="1071"/>
      <c r="DJH30" s="1071"/>
      <c r="DJI30" s="1071"/>
      <c r="DJJ30" s="1071"/>
      <c r="DJK30" s="1071"/>
      <c r="DJL30" s="1071"/>
      <c r="DJM30" s="1071"/>
      <c r="DJN30" s="1071"/>
      <c r="DJO30" s="1071"/>
      <c r="DJP30" s="1071"/>
      <c r="DJQ30" s="1071"/>
      <c r="DJR30" s="1071"/>
      <c r="DJS30" s="1071"/>
      <c r="DJT30" s="1071"/>
      <c r="DJU30" s="1071"/>
      <c r="DJV30" s="1071"/>
      <c r="DJW30" s="1071"/>
      <c r="DJX30" s="1071"/>
      <c r="DJY30" s="1071"/>
      <c r="DJZ30" s="1071"/>
      <c r="DKA30" s="1071"/>
      <c r="DKB30" s="1071"/>
      <c r="DKC30" s="1071"/>
      <c r="DKD30" s="1071"/>
      <c r="DKE30" s="1071"/>
      <c r="DKF30" s="1071"/>
      <c r="DKG30" s="1071"/>
      <c r="DKH30" s="1071"/>
      <c r="DKI30" s="1071"/>
      <c r="DKJ30" s="1071"/>
      <c r="DKK30" s="1071"/>
      <c r="DKL30" s="1071"/>
      <c r="DKM30" s="1071"/>
      <c r="DKN30" s="1071"/>
      <c r="DKO30" s="1071"/>
      <c r="DKP30" s="1071"/>
      <c r="DKQ30" s="1071"/>
      <c r="DKR30" s="1071"/>
      <c r="DKS30" s="1071"/>
      <c r="DKT30" s="1071"/>
      <c r="DKU30" s="1071"/>
      <c r="DKV30" s="1071"/>
      <c r="DKW30" s="1071"/>
      <c r="DKX30" s="1071"/>
      <c r="DKY30" s="1071"/>
      <c r="DKZ30" s="1071"/>
      <c r="DLA30" s="1071"/>
      <c r="DLB30" s="1071"/>
      <c r="DLC30" s="1071"/>
      <c r="DLD30" s="1071"/>
      <c r="DLE30" s="1071"/>
      <c r="DLF30" s="1071"/>
      <c r="DLG30" s="1071"/>
      <c r="DLH30" s="1071"/>
      <c r="DLI30" s="1071"/>
      <c r="DLJ30" s="1071"/>
      <c r="DLK30" s="1071"/>
      <c r="DLL30" s="1071"/>
      <c r="DLM30" s="1071"/>
      <c r="DLN30" s="1071"/>
      <c r="DLO30" s="1071"/>
      <c r="DLP30" s="1071"/>
      <c r="DLQ30" s="1071"/>
      <c r="DLR30" s="1071"/>
      <c r="DLS30" s="1071"/>
      <c r="DLT30" s="1071"/>
      <c r="DLU30" s="1071"/>
      <c r="DLV30" s="1071"/>
      <c r="DLW30" s="1071"/>
      <c r="DLX30" s="1071"/>
      <c r="DLY30" s="1071"/>
      <c r="DLZ30" s="1071"/>
      <c r="DMA30" s="1071"/>
      <c r="DMB30" s="1071"/>
      <c r="DMC30" s="1071"/>
      <c r="DMD30" s="1071"/>
      <c r="DME30" s="1071"/>
      <c r="DMF30" s="1071"/>
      <c r="DMG30" s="1071"/>
      <c r="DMH30" s="1071"/>
      <c r="DMI30" s="1071"/>
      <c r="DMJ30" s="1071"/>
      <c r="DMK30" s="1071"/>
      <c r="DML30" s="1071"/>
      <c r="DMM30" s="1071"/>
      <c r="DMN30" s="1071"/>
      <c r="DMO30" s="1071"/>
      <c r="DMP30" s="1071"/>
      <c r="DMQ30" s="1071"/>
      <c r="DMR30" s="1071"/>
      <c r="DMS30" s="1071"/>
      <c r="DMT30" s="1071"/>
      <c r="DMU30" s="1071"/>
      <c r="DMV30" s="1071"/>
      <c r="DMW30" s="1071"/>
      <c r="DMX30" s="1071"/>
      <c r="DMY30" s="1071"/>
      <c r="DMZ30" s="1071"/>
      <c r="DNA30" s="1071"/>
      <c r="DNB30" s="1071"/>
      <c r="DNC30" s="1071"/>
      <c r="DND30" s="1071"/>
      <c r="DNE30" s="1071"/>
      <c r="DNF30" s="1071"/>
      <c r="DNG30" s="1071"/>
      <c r="DNH30" s="1071"/>
      <c r="DNI30" s="1071"/>
      <c r="DNJ30" s="1071"/>
      <c r="DNK30" s="1071"/>
      <c r="DNL30" s="1071"/>
      <c r="DNM30" s="1071"/>
      <c r="DNN30" s="1071"/>
      <c r="DNO30" s="1071"/>
      <c r="DNP30" s="1071"/>
      <c r="DNQ30" s="1071"/>
      <c r="DNR30" s="1071"/>
      <c r="DNS30" s="1071"/>
      <c r="DNT30" s="1071"/>
      <c r="DNU30" s="1071"/>
      <c r="DNV30" s="1071"/>
      <c r="DNW30" s="1071"/>
      <c r="DNX30" s="1071"/>
      <c r="DNY30" s="1071"/>
      <c r="DNZ30" s="1071"/>
      <c r="DOA30" s="1071"/>
      <c r="DOB30" s="1071"/>
      <c r="DOC30" s="1071"/>
      <c r="DOD30" s="1071"/>
      <c r="DOE30" s="1071"/>
      <c r="DOF30" s="1071"/>
      <c r="DOG30" s="1071"/>
      <c r="DOH30" s="1071"/>
      <c r="DOI30" s="1071"/>
      <c r="DOJ30" s="1071"/>
      <c r="DOK30" s="1071"/>
      <c r="DOL30" s="1071"/>
      <c r="DOM30" s="1071"/>
      <c r="DON30" s="1071"/>
      <c r="DOO30" s="1071"/>
      <c r="DOP30" s="1071"/>
      <c r="DOQ30" s="1071"/>
      <c r="DOR30" s="1071"/>
      <c r="DOS30" s="1071"/>
      <c r="DOT30" s="1071"/>
      <c r="DOU30" s="1071"/>
      <c r="DOV30" s="1071"/>
      <c r="DOW30" s="1071"/>
      <c r="DOX30" s="1071"/>
      <c r="DOY30" s="1071"/>
      <c r="DOZ30" s="1071"/>
      <c r="DPA30" s="1071"/>
      <c r="DPB30" s="1071"/>
      <c r="DPC30" s="1071"/>
      <c r="DPD30" s="1071"/>
      <c r="DPE30" s="1071"/>
      <c r="DPF30" s="1071"/>
      <c r="DPG30" s="1071"/>
      <c r="DPH30" s="1071"/>
      <c r="DPI30" s="1071"/>
      <c r="DPJ30" s="1071"/>
      <c r="DPK30" s="1071"/>
      <c r="DPL30" s="1071"/>
      <c r="DPM30" s="1071"/>
      <c r="DPN30" s="1071"/>
      <c r="DPO30" s="1071"/>
      <c r="DPP30" s="1071"/>
      <c r="DPQ30" s="1071"/>
      <c r="DPR30" s="1071"/>
      <c r="DPS30" s="1071"/>
      <c r="DPT30" s="1071"/>
      <c r="DPU30" s="1071"/>
      <c r="DPV30" s="1071"/>
      <c r="DPW30" s="1071"/>
      <c r="DPX30" s="1071"/>
      <c r="DPY30" s="1071"/>
      <c r="DPZ30" s="1071"/>
      <c r="DQA30" s="1071"/>
      <c r="DQB30" s="1071"/>
      <c r="DQC30" s="1071"/>
      <c r="DQD30" s="1071"/>
      <c r="DQE30" s="1071"/>
      <c r="DQF30" s="1071"/>
      <c r="DQG30" s="1071"/>
      <c r="DQH30" s="1071"/>
      <c r="DQI30" s="1071"/>
      <c r="DQJ30" s="1071"/>
      <c r="DQK30" s="1071"/>
      <c r="DQL30" s="1071"/>
      <c r="DQM30" s="1071"/>
      <c r="DQN30" s="1071"/>
      <c r="DQO30" s="1071"/>
      <c r="DQP30" s="1071"/>
      <c r="DQQ30" s="1071"/>
      <c r="DQR30" s="1071"/>
      <c r="DQS30" s="1071"/>
      <c r="DQT30" s="1071"/>
      <c r="DQU30" s="1071"/>
      <c r="DQV30" s="1071"/>
      <c r="DQW30" s="1071"/>
      <c r="DQX30" s="1071"/>
      <c r="DQY30" s="1071"/>
      <c r="DQZ30" s="1071"/>
      <c r="DRA30" s="1071"/>
      <c r="DRB30" s="1071"/>
      <c r="DRC30" s="1071"/>
      <c r="DRD30" s="1071"/>
      <c r="DRE30" s="1071"/>
      <c r="DRF30" s="1071"/>
      <c r="DRG30" s="1071"/>
      <c r="DRH30" s="1071"/>
      <c r="DRI30" s="1071"/>
      <c r="DRJ30" s="1071"/>
      <c r="DRK30" s="1071"/>
      <c r="DRL30" s="1071"/>
      <c r="DRM30" s="1071"/>
      <c r="DRN30" s="1071"/>
      <c r="DRO30" s="1071"/>
      <c r="DRP30" s="1071"/>
      <c r="DRQ30" s="1071"/>
      <c r="DRR30" s="1071"/>
      <c r="DRS30" s="1071"/>
      <c r="DRT30" s="1071"/>
      <c r="DRU30" s="1071"/>
      <c r="DRV30" s="1071"/>
      <c r="DRW30" s="1071"/>
      <c r="DRX30" s="1071"/>
      <c r="DRY30" s="1071"/>
      <c r="DRZ30" s="1071"/>
      <c r="DSA30" s="1071"/>
      <c r="DSB30" s="1071"/>
      <c r="DSC30" s="1071"/>
      <c r="DSD30" s="1071"/>
      <c r="DSE30" s="1071"/>
      <c r="DSF30" s="1071"/>
      <c r="DSG30" s="1071"/>
      <c r="DSH30" s="1071"/>
      <c r="DSI30" s="1071"/>
      <c r="DSJ30" s="1071"/>
      <c r="DSK30" s="1071"/>
      <c r="DSL30" s="1071"/>
      <c r="DSM30" s="1071"/>
      <c r="DSN30" s="1071"/>
      <c r="DSO30" s="1071"/>
      <c r="DSP30" s="1071"/>
      <c r="DSQ30" s="1071"/>
      <c r="DSR30" s="1071"/>
      <c r="DSS30" s="1071"/>
      <c r="DST30" s="1071"/>
      <c r="DSU30" s="1071"/>
      <c r="DSV30" s="1071"/>
      <c r="DSW30" s="1071"/>
      <c r="DSX30" s="1071"/>
      <c r="DSY30" s="1071"/>
      <c r="DSZ30" s="1071"/>
      <c r="DTA30" s="1071"/>
      <c r="DTB30" s="1071"/>
      <c r="DTC30" s="1071"/>
      <c r="DTD30" s="1071"/>
      <c r="DTE30" s="1071"/>
      <c r="DTF30" s="1071"/>
      <c r="DTG30" s="1071"/>
      <c r="DTH30" s="1071"/>
      <c r="DTI30" s="1071"/>
      <c r="DTJ30" s="1071"/>
      <c r="DTK30" s="1071"/>
      <c r="DTL30" s="1071"/>
      <c r="DTM30" s="1071"/>
      <c r="DTN30" s="1071"/>
      <c r="DTO30" s="1071"/>
      <c r="DTP30" s="1071"/>
      <c r="DTQ30" s="1071"/>
      <c r="DTR30" s="1071"/>
      <c r="DTS30" s="1071"/>
      <c r="DTT30" s="1071"/>
      <c r="DTU30" s="1071"/>
      <c r="DTV30" s="1071"/>
      <c r="DTW30" s="1071"/>
      <c r="DTX30" s="1071"/>
      <c r="DTY30" s="1071"/>
      <c r="DTZ30" s="1071"/>
      <c r="DUA30" s="1071"/>
      <c r="DUB30" s="1071"/>
      <c r="DUC30" s="1071"/>
      <c r="DUD30" s="1071"/>
      <c r="DUE30" s="1071"/>
      <c r="DUF30" s="1071"/>
      <c r="DUG30" s="1071"/>
      <c r="DUH30" s="1071"/>
      <c r="DUI30" s="1071"/>
      <c r="DUJ30" s="1071"/>
      <c r="DUK30" s="1071"/>
      <c r="DUL30" s="1071"/>
      <c r="DUM30" s="1071"/>
      <c r="DUN30" s="1071"/>
      <c r="DUO30" s="1071"/>
      <c r="DUP30" s="1071"/>
      <c r="DUQ30" s="1071"/>
      <c r="DUR30" s="1071"/>
      <c r="DUS30" s="1071"/>
      <c r="DUT30" s="1071"/>
      <c r="DUU30" s="1071"/>
      <c r="DUV30" s="1071"/>
      <c r="DUW30" s="1071"/>
      <c r="DUX30" s="1071"/>
      <c r="DUY30" s="1071"/>
      <c r="DUZ30" s="1071"/>
      <c r="DVA30" s="1071"/>
      <c r="DVB30" s="1071"/>
      <c r="DVC30" s="1071"/>
      <c r="DVD30" s="1071"/>
      <c r="DVE30" s="1071"/>
      <c r="DVF30" s="1071"/>
      <c r="DVG30" s="1071"/>
      <c r="DVH30" s="1071"/>
      <c r="DVI30" s="1071"/>
      <c r="DVJ30" s="1071"/>
      <c r="DVK30" s="1071"/>
      <c r="DVL30" s="1071"/>
      <c r="DVM30" s="1071"/>
      <c r="DVN30" s="1071"/>
      <c r="DVO30" s="1071"/>
      <c r="DVP30" s="1071"/>
      <c r="DVQ30" s="1071"/>
      <c r="DVR30" s="1071"/>
      <c r="DVS30" s="1071"/>
      <c r="DVT30" s="1071"/>
      <c r="DVU30" s="1071"/>
      <c r="DVV30" s="1071"/>
      <c r="DVW30" s="1071"/>
      <c r="DVX30" s="1071"/>
      <c r="DVY30" s="1071"/>
      <c r="DVZ30" s="1071"/>
      <c r="DWA30" s="1071"/>
      <c r="DWB30" s="1071"/>
      <c r="DWC30" s="1071"/>
      <c r="DWD30" s="1071"/>
      <c r="DWE30" s="1071"/>
      <c r="DWF30" s="1071"/>
      <c r="DWG30" s="1071"/>
      <c r="DWH30" s="1071"/>
      <c r="DWI30" s="1071"/>
      <c r="DWJ30" s="1071"/>
      <c r="DWK30" s="1071"/>
      <c r="DWL30" s="1071"/>
      <c r="DWM30" s="1071"/>
      <c r="DWN30" s="1071"/>
      <c r="DWO30" s="1071"/>
      <c r="DWP30" s="1071"/>
      <c r="DWQ30" s="1071"/>
      <c r="DWR30" s="1071"/>
      <c r="DWS30" s="1071"/>
      <c r="DWT30" s="1071"/>
      <c r="DWU30" s="1071"/>
      <c r="DWV30" s="1071"/>
      <c r="DWW30" s="1071"/>
      <c r="DWX30" s="1071"/>
      <c r="DWY30" s="1071"/>
      <c r="DWZ30" s="1071"/>
      <c r="DXA30" s="1071"/>
      <c r="DXB30" s="1071"/>
      <c r="DXC30" s="1071"/>
      <c r="DXD30" s="1071"/>
      <c r="DXE30" s="1071"/>
      <c r="DXF30" s="1071"/>
      <c r="DXG30" s="1071"/>
      <c r="DXH30" s="1071"/>
      <c r="DXI30" s="1071"/>
      <c r="DXJ30" s="1071"/>
      <c r="DXK30" s="1071"/>
      <c r="DXL30" s="1071"/>
      <c r="DXM30" s="1071"/>
      <c r="DXN30" s="1071"/>
      <c r="DXO30" s="1071"/>
      <c r="DXP30" s="1071"/>
      <c r="DXQ30" s="1071"/>
      <c r="DXR30" s="1071"/>
      <c r="DXS30" s="1071"/>
      <c r="DXT30" s="1071"/>
      <c r="DXU30" s="1071"/>
      <c r="DXV30" s="1071"/>
      <c r="DXW30" s="1071"/>
      <c r="DXX30" s="1071"/>
      <c r="DXY30" s="1071"/>
      <c r="DXZ30" s="1071"/>
      <c r="DYA30" s="1071"/>
      <c r="DYB30" s="1071"/>
      <c r="DYC30" s="1071"/>
      <c r="DYD30" s="1071"/>
      <c r="DYE30" s="1071"/>
      <c r="DYF30" s="1071"/>
      <c r="DYG30" s="1071"/>
      <c r="DYH30" s="1071"/>
      <c r="DYI30" s="1071"/>
      <c r="DYJ30" s="1071"/>
      <c r="DYK30" s="1071"/>
      <c r="DYL30" s="1071"/>
      <c r="DYM30" s="1071"/>
      <c r="DYN30" s="1071"/>
      <c r="DYO30" s="1071"/>
      <c r="DYP30" s="1071"/>
      <c r="DYQ30" s="1071"/>
      <c r="DYR30" s="1071"/>
      <c r="DYS30" s="1071"/>
      <c r="DYT30" s="1071"/>
      <c r="DYU30" s="1071"/>
      <c r="DYV30" s="1071"/>
      <c r="DYW30" s="1071"/>
      <c r="DYX30" s="1071"/>
      <c r="DYY30" s="1071"/>
      <c r="DYZ30" s="1071"/>
      <c r="DZA30" s="1071"/>
      <c r="DZB30" s="1071"/>
      <c r="DZC30" s="1071"/>
      <c r="DZD30" s="1071"/>
      <c r="DZE30" s="1071"/>
      <c r="DZF30" s="1071"/>
      <c r="DZG30" s="1071"/>
      <c r="DZH30" s="1071"/>
      <c r="DZI30" s="1071"/>
      <c r="DZJ30" s="1071"/>
      <c r="DZK30" s="1071"/>
      <c r="DZL30" s="1071"/>
      <c r="DZM30" s="1071"/>
      <c r="DZN30" s="1071"/>
      <c r="DZO30" s="1071"/>
      <c r="DZP30" s="1071"/>
      <c r="DZQ30" s="1071"/>
      <c r="DZR30" s="1071"/>
      <c r="DZS30" s="1071"/>
      <c r="DZT30" s="1071"/>
      <c r="DZU30" s="1071"/>
      <c r="DZV30" s="1071"/>
      <c r="DZW30" s="1071"/>
      <c r="DZX30" s="1071"/>
      <c r="DZY30" s="1071"/>
      <c r="DZZ30" s="1071"/>
      <c r="EAA30" s="1071"/>
      <c r="EAB30" s="1071"/>
      <c r="EAC30" s="1071"/>
      <c r="EAD30" s="1071"/>
      <c r="EAE30" s="1071"/>
      <c r="EAF30" s="1071"/>
      <c r="EAG30" s="1071"/>
      <c r="EAH30" s="1071"/>
      <c r="EAI30" s="1071"/>
      <c r="EAJ30" s="1071"/>
      <c r="EAK30" s="1071"/>
      <c r="EAL30" s="1071"/>
      <c r="EAM30" s="1071"/>
      <c r="EAN30" s="1071"/>
      <c r="EAO30" s="1071"/>
      <c r="EAP30" s="1071"/>
      <c r="EAQ30" s="1071"/>
      <c r="EAR30" s="1071"/>
      <c r="EAS30" s="1071"/>
      <c r="EAT30" s="1071"/>
      <c r="EAU30" s="1071"/>
      <c r="EAV30" s="1071"/>
      <c r="EAW30" s="1071"/>
      <c r="EAX30" s="1071"/>
      <c r="EAY30" s="1071"/>
      <c r="EAZ30" s="1071"/>
      <c r="EBA30" s="1071"/>
      <c r="EBB30" s="1071"/>
      <c r="EBC30" s="1071"/>
      <c r="EBD30" s="1071"/>
      <c r="EBE30" s="1071"/>
      <c r="EBF30" s="1071"/>
      <c r="EBG30" s="1071"/>
      <c r="EBH30" s="1071"/>
      <c r="EBI30" s="1071"/>
      <c r="EBJ30" s="1071"/>
      <c r="EBK30" s="1071"/>
      <c r="EBL30" s="1071"/>
      <c r="EBM30" s="1071"/>
      <c r="EBN30" s="1071"/>
      <c r="EBO30" s="1071"/>
      <c r="EBP30" s="1071"/>
      <c r="EBQ30" s="1071"/>
      <c r="EBR30" s="1071"/>
      <c r="EBS30" s="1071"/>
      <c r="EBT30" s="1071"/>
      <c r="EBU30" s="1071"/>
      <c r="EBV30" s="1071"/>
      <c r="EBW30" s="1071"/>
      <c r="EBX30" s="1071"/>
      <c r="EBY30" s="1071"/>
      <c r="EBZ30" s="1071"/>
      <c r="ECA30" s="1071"/>
      <c r="ECB30" s="1071"/>
      <c r="ECC30" s="1071"/>
      <c r="ECD30" s="1071"/>
      <c r="ECE30" s="1071"/>
      <c r="ECF30" s="1071"/>
      <c r="ECG30" s="1071"/>
      <c r="ECH30" s="1071"/>
      <c r="ECI30" s="1071"/>
      <c r="ECJ30" s="1071"/>
      <c r="ECK30" s="1071"/>
      <c r="ECL30" s="1071"/>
      <c r="ECM30" s="1071"/>
      <c r="ECN30" s="1071"/>
      <c r="ECO30" s="1071"/>
      <c r="ECP30" s="1071"/>
      <c r="ECQ30" s="1071"/>
      <c r="ECR30" s="1071"/>
      <c r="ECS30" s="1071"/>
      <c r="ECT30" s="1071"/>
      <c r="ECU30" s="1071"/>
      <c r="ECV30" s="1071"/>
      <c r="ECW30" s="1071"/>
      <c r="ECX30" s="1071"/>
      <c r="ECY30" s="1071"/>
      <c r="ECZ30" s="1071"/>
      <c r="EDA30" s="1071"/>
      <c r="EDB30" s="1071"/>
      <c r="EDC30" s="1071"/>
      <c r="EDD30" s="1071"/>
      <c r="EDE30" s="1071"/>
      <c r="EDF30" s="1071"/>
      <c r="EDG30" s="1071"/>
      <c r="EDH30" s="1071"/>
      <c r="EDI30" s="1071"/>
      <c r="EDJ30" s="1071"/>
      <c r="EDK30" s="1071"/>
      <c r="EDL30" s="1071"/>
      <c r="EDM30" s="1071"/>
      <c r="EDN30" s="1071"/>
      <c r="EDO30" s="1071"/>
      <c r="EDP30" s="1071"/>
      <c r="EDQ30" s="1071"/>
      <c r="EDR30" s="1071"/>
      <c r="EDS30" s="1071"/>
      <c r="EDT30" s="1071"/>
      <c r="EDU30" s="1071"/>
      <c r="EDV30" s="1071"/>
      <c r="EDW30" s="1071"/>
      <c r="EDX30" s="1071"/>
      <c r="EDY30" s="1071"/>
      <c r="EDZ30" s="1071"/>
      <c r="EEA30" s="1071"/>
      <c r="EEB30" s="1071"/>
      <c r="EEC30" s="1071"/>
      <c r="EED30" s="1071"/>
      <c r="EEE30" s="1071"/>
      <c r="EEF30" s="1071"/>
      <c r="EEG30" s="1071"/>
      <c r="EEH30" s="1071"/>
      <c r="EEI30" s="1071"/>
      <c r="EEJ30" s="1071"/>
      <c r="EEK30" s="1071"/>
      <c r="EEL30" s="1071"/>
      <c r="EEM30" s="1071"/>
      <c r="EEN30" s="1071"/>
      <c r="EEO30" s="1071"/>
      <c r="EEP30" s="1071"/>
      <c r="EEQ30" s="1071"/>
      <c r="EER30" s="1071"/>
      <c r="EES30" s="1071"/>
      <c r="EET30" s="1071"/>
      <c r="EEU30" s="1071"/>
      <c r="EEV30" s="1071"/>
      <c r="EEW30" s="1071"/>
      <c r="EEX30" s="1071"/>
      <c r="EEY30" s="1071"/>
      <c r="EEZ30" s="1071"/>
      <c r="EFA30" s="1071"/>
      <c r="EFB30" s="1071"/>
      <c r="EFC30" s="1071"/>
      <c r="EFD30" s="1071"/>
      <c r="EFE30" s="1071"/>
      <c r="EFF30" s="1071"/>
      <c r="EFG30" s="1071"/>
      <c r="EFH30" s="1071"/>
      <c r="EFI30" s="1071"/>
      <c r="EFJ30" s="1071"/>
      <c r="EFK30" s="1071"/>
      <c r="EFL30" s="1071"/>
      <c r="EFM30" s="1071"/>
      <c r="EFN30" s="1071"/>
      <c r="EFO30" s="1071"/>
      <c r="EFP30" s="1071"/>
      <c r="EFQ30" s="1071"/>
      <c r="EFR30" s="1071"/>
      <c r="EFS30" s="1071"/>
      <c r="EFT30" s="1071"/>
      <c r="EFU30" s="1071"/>
      <c r="EFV30" s="1071"/>
      <c r="EFW30" s="1071"/>
      <c r="EFX30" s="1071"/>
      <c r="EFY30" s="1071"/>
      <c r="EFZ30" s="1071"/>
      <c r="EGA30" s="1071"/>
      <c r="EGB30" s="1071"/>
      <c r="EGC30" s="1071"/>
      <c r="EGD30" s="1071"/>
      <c r="EGE30" s="1071"/>
      <c r="EGF30" s="1071"/>
      <c r="EGG30" s="1071"/>
      <c r="EGH30" s="1071"/>
      <c r="EGI30" s="1071"/>
      <c r="EGJ30" s="1071"/>
      <c r="EGK30" s="1071"/>
      <c r="EGL30" s="1071"/>
      <c r="EGM30" s="1071"/>
      <c r="EGN30" s="1071"/>
      <c r="EGO30" s="1071"/>
      <c r="EGP30" s="1071"/>
      <c r="EGQ30" s="1071"/>
      <c r="EGR30" s="1071"/>
      <c r="EGS30" s="1071"/>
      <c r="EGT30" s="1071"/>
      <c r="EGU30" s="1071"/>
      <c r="EGV30" s="1071"/>
      <c r="EGW30" s="1071"/>
      <c r="EGX30" s="1071"/>
      <c r="EGY30" s="1071"/>
      <c r="EGZ30" s="1071"/>
      <c r="EHA30" s="1071"/>
      <c r="EHB30" s="1071"/>
      <c r="EHC30" s="1071"/>
      <c r="EHD30" s="1071"/>
      <c r="EHE30" s="1071"/>
      <c r="EHF30" s="1071"/>
      <c r="EHG30" s="1071"/>
      <c r="EHH30" s="1071"/>
      <c r="EHI30" s="1071"/>
      <c r="EHJ30" s="1071"/>
      <c r="EHK30" s="1071"/>
      <c r="EHL30" s="1071"/>
      <c r="EHM30" s="1071"/>
      <c r="EHN30" s="1071"/>
      <c r="EHO30" s="1071"/>
      <c r="EHP30" s="1071"/>
      <c r="EHQ30" s="1071"/>
      <c r="EHR30" s="1071"/>
      <c r="EHS30" s="1071"/>
      <c r="EHT30" s="1071"/>
      <c r="EHU30" s="1071"/>
      <c r="EHV30" s="1071"/>
      <c r="EHW30" s="1071"/>
      <c r="EHX30" s="1071"/>
      <c r="EHY30" s="1071"/>
      <c r="EHZ30" s="1071"/>
      <c r="EIA30" s="1071"/>
      <c r="EIB30" s="1071"/>
      <c r="EIC30" s="1071"/>
      <c r="EID30" s="1071"/>
      <c r="EIE30" s="1071"/>
      <c r="EIF30" s="1071"/>
      <c r="EIG30" s="1071"/>
      <c r="EIH30" s="1071"/>
      <c r="EII30" s="1071"/>
      <c r="EIJ30" s="1071"/>
      <c r="EIK30" s="1071"/>
      <c r="EIL30" s="1071"/>
      <c r="EIM30" s="1071"/>
      <c r="EIN30" s="1071"/>
      <c r="EIO30" s="1071"/>
      <c r="EIP30" s="1071"/>
      <c r="EIQ30" s="1071"/>
      <c r="EIR30" s="1071"/>
      <c r="EIS30" s="1071"/>
      <c r="EIT30" s="1071"/>
      <c r="EIU30" s="1071"/>
      <c r="EIV30" s="1071"/>
      <c r="EIW30" s="1071"/>
      <c r="EIX30" s="1071"/>
      <c r="EIY30" s="1071"/>
      <c r="EIZ30" s="1071"/>
      <c r="EJA30" s="1071"/>
      <c r="EJB30" s="1071"/>
      <c r="EJC30" s="1071"/>
      <c r="EJD30" s="1071"/>
      <c r="EJE30" s="1071"/>
      <c r="EJF30" s="1071"/>
      <c r="EJG30" s="1071"/>
      <c r="EJH30" s="1071"/>
      <c r="EJI30" s="1071"/>
      <c r="EJJ30" s="1071"/>
      <c r="EJK30" s="1071"/>
      <c r="EJL30" s="1071"/>
      <c r="EJM30" s="1071"/>
      <c r="EJN30" s="1071"/>
      <c r="EJO30" s="1071"/>
      <c r="EJP30" s="1071"/>
      <c r="EJQ30" s="1071"/>
      <c r="EJR30" s="1071"/>
      <c r="EJS30" s="1071"/>
      <c r="EJT30" s="1071"/>
      <c r="EJU30" s="1071"/>
      <c r="EJV30" s="1071"/>
      <c r="EJW30" s="1071"/>
      <c r="EJX30" s="1071"/>
      <c r="EJY30" s="1071"/>
      <c r="EJZ30" s="1071"/>
      <c r="EKA30" s="1071"/>
      <c r="EKB30" s="1071"/>
      <c r="EKC30" s="1071"/>
      <c r="EKD30" s="1071"/>
      <c r="EKE30" s="1071"/>
      <c r="EKF30" s="1071"/>
      <c r="EKG30" s="1071"/>
      <c r="EKH30" s="1071"/>
      <c r="EKI30" s="1071"/>
      <c r="EKJ30" s="1071"/>
      <c r="EKK30" s="1071"/>
      <c r="EKL30" s="1071"/>
      <c r="EKM30" s="1071"/>
      <c r="EKN30" s="1071"/>
      <c r="EKO30" s="1071"/>
      <c r="EKP30" s="1071"/>
      <c r="EKQ30" s="1071"/>
      <c r="EKR30" s="1071"/>
      <c r="EKS30" s="1071"/>
      <c r="EKT30" s="1071"/>
      <c r="EKU30" s="1071"/>
      <c r="EKV30" s="1071"/>
      <c r="EKW30" s="1071"/>
      <c r="EKX30" s="1071"/>
      <c r="EKY30" s="1071"/>
      <c r="EKZ30" s="1071"/>
      <c r="ELA30" s="1071"/>
      <c r="ELB30" s="1071"/>
      <c r="ELC30" s="1071"/>
      <c r="ELD30" s="1071"/>
      <c r="ELE30" s="1071"/>
      <c r="ELF30" s="1071"/>
      <c r="ELG30" s="1071"/>
      <c r="ELH30" s="1071"/>
      <c r="ELI30" s="1071"/>
      <c r="ELJ30" s="1071"/>
      <c r="ELK30" s="1071"/>
      <c r="ELL30" s="1071"/>
      <c r="ELM30" s="1071"/>
      <c r="ELN30" s="1071"/>
      <c r="ELO30" s="1071"/>
      <c r="ELP30" s="1071"/>
      <c r="ELQ30" s="1071"/>
      <c r="ELR30" s="1071"/>
      <c r="ELS30" s="1071"/>
      <c r="ELT30" s="1071"/>
      <c r="ELU30" s="1071"/>
      <c r="ELV30" s="1071"/>
      <c r="ELW30" s="1071"/>
      <c r="ELX30" s="1071"/>
      <c r="ELY30" s="1071"/>
      <c r="ELZ30" s="1071"/>
      <c r="EMA30" s="1071"/>
      <c r="EMB30" s="1071"/>
      <c r="EMC30" s="1071"/>
      <c r="EMD30" s="1071"/>
      <c r="EME30" s="1071"/>
      <c r="EMF30" s="1071"/>
      <c r="EMG30" s="1071"/>
      <c r="EMH30" s="1071"/>
      <c r="EMI30" s="1071"/>
      <c r="EMJ30" s="1071"/>
      <c r="EMK30" s="1071"/>
      <c r="EML30" s="1071"/>
      <c r="EMM30" s="1071"/>
      <c r="EMN30" s="1071"/>
      <c r="EMO30" s="1071"/>
      <c r="EMP30" s="1071"/>
      <c r="EMQ30" s="1071"/>
      <c r="EMR30" s="1071"/>
      <c r="EMS30" s="1071"/>
      <c r="EMT30" s="1071"/>
      <c r="EMU30" s="1071"/>
      <c r="EMV30" s="1071"/>
      <c r="EMW30" s="1071"/>
      <c r="EMX30" s="1071"/>
      <c r="EMY30" s="1071"/>
      <c r="EMZ30" s="1071"/>
      <c r="ENA30" s="1071"/>
      <c r="ENB30" s="1071"/>
      <c r="ENC30" s="1071"/>
      <c r="END30" s="1071"/>
      <c r="ENE30" s="1071"/>
      <c r="ENF30" s="1071"/>
      <c r="ENG30" s="1071"/>
      <c r="ENH30" s="1071"/>
      <c r="ENI30" s="1071"/>
      <c r="ENJ30" s="1071"/>
      <c r="ENK30" s="1071"/>
      <c r="ENL30" s="1071"/>
      <c r="ENM30" s="1071"/>
      <c r="ENN30" s="1071"/>
      <c r="ENO30" s="1071"/>
      <c r="ENP30" s="1071"/>
      <c r="ENQ30" s="1071"/>
      <c r="ENR30" s="1071"/>
      <c r="ENS30" s="1071"/>
      <c r="ENT30" s="1071"/>
      <c r="ENU30" s="1071"/>
      <c r="ENV30" s="1071"/>
      <c r="ENW30" s="1071"/>
      <c r="ENX30" s="1071"/>
      <c r="ENY30" s="1071"/>
      <c r="ENZ30" s="1071"/>
      <c r="EOA30" s="1071"/>
      <c r="EOB30" s="1071"/>
      <c r="EOC30" s="1071"/>
      <c r="EOD30" s="1071"/>
      <c r="EOE30" s="1071"/>
      <c r="EOF30" s="1071"/>
      <c r="EOG30" s="1071"/>
      <c r="EOH30" s="1071"/>
      <c r="EOI30" s="1071"/>
      <c r="EOJ30" s="1071"/>
      <c r="EOK30" s="1071"/>
      <c r="EOL30" s="1071"/>
      <c r="EOM30" s="1071"/>
      <c r="EON30" s="1071"/>
      <c r="EOO30" s="1071"/>
      <c r="EOP30" s="1071"/>
      <c r="EOQ30" s="1071"/>
      <c r="EOR30" s="1071"/>
      <c r="EOS30" s="1071"/>
      <c r="EOT30" s="1071"/>
      <c r="EOU30" s="1071"/>
      <c r="EOV30" s="1071"/>
      <c r="EOW30" s="1071"/>
      <c r="EOX30" s="1071"/>
      <c r="EOY30" s="1071"/>
      <c r="EOZ30" s="1071"/>
      <c r="EPA30" s="1071"/>
      <c r="EPB30" s="1071"/>
      <c r="EPC30" s="1071"/>
      <c r="EPD30" s="1071"/>
      <c r="EPE30" s="1071"/>
      <c r="EPF30" s="1071"/>
      <c r="EPG30" s="1071"/>
      <c r="EPH30" s="1071"/>
      <c r="EPI30" s="1071"/>
      <c r="EPJ30" s="1071"/>
      <c r="EPK30" s="1071"/>
      <c r="EPL30" s="1071"/>
      <c r="EPM30" s="1071"/>
      <c r="EPN30" s="1071"/>
      <c r="EPO30" s="1071"/>
      <c r="EPP30" s="1071"/>
      <c r="EPQ30" s="1071"/>
      <c r="EPR30" s="1071"/>
      <c r="EPS30" s="1071"/>
      <c r="EPT30" s="1071"/>
      <c r="EPU30" s="1071"/>
      <c r="EPV30" s="1071"/>
      <c r="EPW30" s="1071"/>
      <c r="EPX30" s="1071"/>
      <c r="EPY30" s="1071"/>
      <c r="EPZ30" s="1071"/>
      <c r="EQA30" s="1071"/>
      <c r="EQB30" s="1071"/>
      <c r="EQC30" s="1071"/>
      <c r="EQD30" s="1071"/>
      <c r="EQE30" s="1071"/>
      <c r="EQF30" s="1071"/>
      <c r="EQG30" s="1071"/>
      <c r="EQH30" s="1071"/>
      <c r="EQI30" s="1071"/>
      <c r="EQJ30" s="1071"/>
      <c r="EQK30" s="1071"/>
      <c r="EQL30" s="1071"/>
      <c r="EQM30" s="1071"/>
      <c r="EQN30" s="1071"/>
      <c r="EQO30" s="1071"/>
      <c r="EQP30" s="1071"/>
      <c r="EQQ30" s="1071"/>
      <c r="EQR30" s="1071"/>
      <c r="EQS30" s="1071"/>
      <c r="EQT30" s="1071"/>
      <c r="EQU30" s="1071"/>
      <c r="EQV30" s="1071"/>
      <c r="EQW30" s="1071"/>
      <c r="EQX30" s="1071"/>
      <c r="EQY30" s="1071"/>
      <c r="EQZ30" s="1071"/>
      <c r="ERA30" s="1071"/>
      <c r="ERB30" s="1071"/>
      <c r="ERC30" s="1071"/>
      <c r="ERD30" s="1071"/>
      <c r="ERE30" s="1071"/>
      <c r="ERF30" s="1071"/>
      <c r="ERG30" s="1071"/>
      <c r="ERH30" s="1071"/>
      <c r="ERI30" s="1071"/>
      <c r="ERJ30" s="1071"/>
      <c r="ERK30" s="1071"/>
      <c r="ERL30" s="1071"/>
      <c r="ERM30" s="1071"/>
      <c r="ERN30" s="1071"/>
      <c r="ERO30" s="1071"/>
      <c r="ERP30" s="1071"/>
      <c r="ERQ30" s="1071"/>
      <c r="ERR30" s="1071"/>
      <c r="ERS30" s="1071"/>
      <c r="ERT30" s="1071"/>
      <c r="ERU30" s="1071"/>
      <c r="ERV30" s="1071"/>
      <c r="ERW30" s="1071"/>
      <c r="ERX30" s="1071"/>
      <c r="ERY30" s="1071"/>
      <c r="ERZ30" s="1071"/>
      <c r="ESA30" s="1071"/>
      <c r="ESB30" s="1071"/>
      <c r="ESC30" s="1071"/>
      <c r="ESD30" s="1071"/>
      <c r="ESE30" s="1071"/>
      <c r="ESF30" s="1071"/>
      <c r="ESG30" s="1071"/>
      <c r="ESH30" s="1071"/>
      <c r="ESI30" s="1071"/>
      <c r="ESJ30" s="1071"/>
      <c r="ESK30" s="1071"/>
      <c r="ESL30" s="1071"/>
      <c r="ESM30" s="1071"/>
      <c r="ESN30" s="1071"/>
      <c r="ESO30" s="1071"/>
      <c r="ESP30" s="1071"/>
      <c r="ESQ30" s="1071"/>
      <c r="ESR30" s="1071"/>
      <c r="ESS30" s="1071"/>
      <c r="EST30" s="1071"/>
      <c r="ESU30" s="1071"/>
      <c r="ESV30" s="1071"/>
      <c r="ESW30" s="1071"/>
      <c r="ESX30" s="1071"/>
      <c r="ESY30" s="1071"/>
      <c r="ESZ30" s="1071"/>
      <c r="ETA30" s="1071"/>
      <c r="ETB30" s="1071"/>
      <c r="ETC30" s="1071"/>
      <c r="ETD30" s="1071"/>
      <c r="ETE30" s="1071"/>
      <c r="ETF30" s="1071"/>
      <c r="ETG30" s="1071"/>
      <c r="ETH30" s="1071"/>
      <c r="ETI30" s="1071"/>
      <c r="ETJ30" s="1071"/>
      <c r="ETK30" s="1071"/>
      <c r="ETL30" s="1071"/>
      <c r="ETM30" s="1071"/>
      <c r="ETN30" s="1071"/>
      <c r="ETO30" s="1071"/>
      <c r="ETP30" s="1071"/>
      <c r="ETQ30" s="1071"/>
      <c r="ETR30" s="1071"/>
      <c r="ETS30" s="1071"/>
      <c r="ETT30" s="1071"/>
      <c r="ETU30" s="1071"/>
      <c r="ETV30" s="1071"/>
      <c r="ETW30" s="1071"/>
      <c r="ETX30" s="1071"/>
      <c r="ETY30" s="1071"/>
      <c r="ETZ30" s="1071"/>
      <c r="EUA30" s="1071"/>
      <c r="EUB30" s="1071"/>
      <c r="EUC30" s="1071"/>
      <c r="EUD30" s="1071"/>
      <c r="EUE30" s="1071"/>
      <c r="EUF30" s="1071"/>
      <c r="EUG30" s="1071"/>
      <c r="EUH30" s="1071"/>
      <c r="EUI30" s="1071"/>
      <c r="EUJ30" s="1071"/>
      <c r="EUK30" s="1071"/>
      <c r="EUL30" s="1071"/>
      <c r="EUM30" s="1071"/>
      <c r="EUN30" s="1071"/>
      <c r="EUO30" s="1071"/>
      <c r="EUP30" s="1071"/>
      <c r="EUQ30" s="1071"/>
      <c r="EUR30" s="1071"/>
      <c r="EUS30" s="1071"/>
      <c r="EUT30" s="1071"/>
      <c r="EUU30" s="1071"/>
      <c r="EUV30" s="1071"/>
      <c r="EUW30" s="1071"/>
      <c r="EUX30" s="1071"/>
      <c r="EUY30" s="1071"/>
      <c r="EUZ30" s="1071"/>
      <c r="EVA30" s="1071"/>
      <c r="EVB30" s="1071"/>
      <c r="EVC30" s="1071"/>
      <c r="EVD30" s="1071"/>
      <c r="EVE30" s="1071"/>
      <c r="EVF30" s="1071"/>
      <c r="EVG30" s="1071"/>
      <c r="EVH30" s="1071"/>
      <c r="EVI30" s="1071"/>
      <c r="EVJ30" s="1071"/>
      <c r="EVK30" s="1071"/>
      <c r="EVL30" s="1071"/>
      <c r="EVM30" s="1071"/>
      <c r="EVN30" s="1071"/>
      <c r="EVO30" s="1071"/>
      <c r="EVP30" s="1071"/>
      <c r="EVQ30" s="1071"/>
      <c r="EVR30" s="1071"/>
      <c r="EVS30" s="1071"/>
      <c r="EVT30" s="1071"/>
      <c r="EVU30" s="1071"/>
      <c r="EVV30" s="1071"/>
      <c r="EVW30" s="1071"/>
      <c r="EVX30" s="1071"/>
      <c r="EVY30" s="1071"/>
      <c r="EVZ30" s="1071"/>
      <c r="EWA30" s="1071"/>
      <c r="EWB30" s="1071"/>
      <c r="EWC30" s="1071"/>
      <c r="EWD30" s="1071"/>
      <c r="EWE30" s="1071"/>
      <c r="EWF30" s="1071"/>
      <c r="EWG30" s="1071"/>
      <c r="EWH30" s="1071"/>
      <c r="EWI30" s="1071"/>
      <c r="EWJ30" s="1071"/>
      <c r="EWK30" s="1071"/>
      <c r="EWL30" s="1071"/>
      <c r="EWM30" s="1071"/>
      <c r="EWN30" s="1071"/>
      <c r="EWO30" s="1071"/>
      <c r="EWP30" s="1071"/>
      <c r="EWQ30" s="1071"/>
      <c r="EWR30" s="1071"/>
      <c r="EWS30" s="1071"/>
      <c r="EWT30" s="1071"/>
      <c r="EWU30" s="1071"/>
      <c r="EWV30" s="1071"/>
      <c r="EWW30" s="1071"/>
      <c r="EWX30" s="1071"/>
      <c r="EWY30" s="1071"/>
      <c r="EWZ30" s="1071"/>
      <c r="EXA30" s="1071"/>
      <c r="EXB30" s="1071"/>
      <c r="EXC30" s="1071"/>
      <c r="EXD30" s="1071"/>
      <c r="EXE30" s="1071"/>
      <c r="EXF30" s="1071"/>
      <c r="EXG30" s="1071"/>
      <c r="EXH30" s="1071"/>
      <c r="EXI30" s="1071"/>
      <c r="EXJ30" s="1071"/>
      <c r="EXK30" s="1071"/>
      <c r="EXL30" s="1071"/>
      <c r="EXM30" s="1071"/>
      <c r="EXN30" s="1071"/>
      <c r="EXO30" s="1071"/>
      <c r="EXP30" s="1071"/>
      <c r="EXQ30" s="1071"/>
      <c r="EXR30" s="1071"/>
      <c r="EXS30" s="1071"/>
      <c r="EXT30" s="1071"/>
      <c r="EXU30" s="1071"/>
      <c r="EXV30" s="1071"/>
      <c r="EXW30" s="1071"/>
      <c r="EXX30" s="1071"/>
      <c r="EXY30" s="1071"/>
      <c r="EXZ30" s="1071"/>
      <c r="EYA30" s="1071"/>
      <c r="EYB30" s="1071"/>
      <c r="EYC30" s="1071"/>
      <c r="EYD30" s="1071"/>
      <c r="EYE30" s="1071"/>
      <c r="EYF30" s="1071"/>
      <c r="EYG30" s="1071"/>
      <c r="EYH30" s="1071"/>
      <c r="EYI30" s="1071"/>
      <c r="EYJ30" s="1071"/>
      <c r="EYK30" s="1071"/>
      <c r="EYL30" s="1071"/>
      <c r="EYM30" s="1071"/>
      <c r="EYN30" s="1071"/>
      <c r="EYO30" s="1071"/>
      <c r="EYP30" s="1071"/>
      <c r="EYQ30" s="1071"/>
      <c r="EYR30" s="1071"/>
      <c r="EYS30" s="1071"/>
      <c r="EYT30" s="1071"/>
      <c r="EYU30" s="1071"/>
      <c r="EYV30" s="1071"/>
      <c r="EYW30" s="1071"/>
      <c r="EYX30" s="1071"/>
      <c r="EYY30" s="1071"/>
      <c r="EYZ30" s="1071"/>
      <c r="EZA30" s="1071"/>
      <c r="EZB30" s="1071"/>
      <c r="EZC30" s="1071"/>
      <c r="EZD30" s="1071"/>
      <c r="EZE30" s="1071"/>
      <c r="EZF30" s="1071"/>
      <c r="EZG30" s="1071"/>
      <c r="EZH30" s="1071"/>
      <c r="EZI30" s="1071"/>
      <c r="EZJ30" s="1071"/>
      <c r="EZK30" s="1071"/>
      <c r="EZL30" s="1071"/>
      <c r="EZM30" s="1071"/>
      <c r="EZN30" s="1071"/>
      <c r="EZO30" s="1071"/>
      <c r="EZP30" s="1071"/>
      <c r="EZQ30" s="1071"/>
      <c r="EZR30" s="1071"/>
      <c r="EZS30" s="1071"/>
      <c r="EZT30" s="1071"/>
      <c r="EZU30" s="1071"/>
      <c r="EZV30" s="1071"/>
      <c r="EZW30" s="1071"/>
      <c r="EZX30" s="1071"/>
      <c r="EZY30" s="1071"/>
      <c r="EZZ30" s="1071"/>
      <c r="FAA30" s="1071"/>
      <c r="FAB30" s="1071"/>
      <c r="FAC30" s="1071"/>
      <c r="FAD30" s="1071"/>
      <c r="FAE30" s="1071"/>
      <c r="FAF30" s="1071"/>
      <c r="FAG30" s="1071"/>
      <c r="FAH30" s="1071"/>
      <c r="FAI30" s="1071"/>
      <c r="FAJ30" s="1071"/>
      <c r="FAK30" s="1071"/>
      <c r="FAL30" s="1071"/>
      <c r="FAM30" s="1071"/>
      <c r="FAN30" s="1071"/>
      <c r="FAO30" s="1071"/>
      <c r="FAP30" s="1071"/>
      <c r="FAQ30" s="1071"/>
      <c r="FAR30" s="1071"/>
      <c r="FAS30" s="1071"/>
      <c r="FAT30" s="1071"/>
      <c r="FAU30" s="1071"/>
      <c r="FAV30" s="1071"/>
      <c r="FAW30" s="1071"/>
      <c r="FAX30" s="1071"/>
      <c r="FAY30" s="1071"/>
      <c r="FAZ30" s="1071"/>
      <c r="FBA30" s="1071"/>
      <c r="FBB30" s="1071"/>
      <c r="FBC30" s="1071"/>
      <c r="FBD30" s="1071"/>
      <c r="FBE30" s="1071"/>
      <c r="FBF30" s="1071"/>
      <c r="FBG30" s="1071"/>
      <c r="FBH30" s="1071"/>
      <c r="FBI30" s="1071"/>
      <c r="FBJ30" s="1071"/>
      <c r="FBK30" s="1071"/>
      <c r="FBL30" s="1071"/>
      <c r="FBM30" s="1071"/>
      <c r="FBN30" s="1071"/>
      <c r="FBO30" s="1071"/>
      <c r="FBP30" s="1071"/>
      <c r="FBQ30" s="1071"/>
      <c r="FBR30" s="1071"/>
      <c r="FBS30" s="1071"/>
      <c r="FBT30" s="1071"/>
      <c r="FBU30" s="1071"/>
      <c r="FBV30" s="1071"/>
      <c r="FBW30" s="1071"/>
      <c r="FBX30" s="1071"/>
      <c r="FBY30" s="1071"/>
      <c r="FBZ30" s="1071"/>
      <c r="FCA30" s="1071"/>
      <c r="FCB30" s="1071"/>
      <c r="FCC30" s="1071"/>
      <c r="FCD30" s="1071"/>
      <c r="FCE30" s="1071"/>
      <c r="FCF30" s="1071"/>
      <c r="FCG30" s="1071"/>
      <c r="FCH30" s="1071"/>
      <c r="FCI30" s="1071"/>
      <c r="FCJ30" s="1071"/>
      <c r="FCK30" s="1071"/>
      <c r="FCL30" s="1071"/>
      <c r="FCM30" s="1071"/>
      <c r="FCN30" s="1071"/>
      <c r="FCO30" s="1071"/>
      <c r="FCP30" s="1071"/>
      <c r="FCQ30" s="1071"/>
      <c r="FCR30" s="1071"/>
      <c r="FCS30" s="1071"/>
      <c r="FCT30" s="1071"/>
      <c r="FCU30" s="1071"/>
      <c r="FCV30" s="1071"/>
      <c r="FCW30" s="1071"/>
      <c r="FCX30" s="1071"/>
      <c r="FCY30" s="1071"/>
      <c r="FCZ30" s="1071"/>
      <c r="FDA30" s="1071"/>
      <c r="FDB30" s="1071"/>
      <c r="FDC30" s="1071"/>
      <c r="FDD30" s="1071"/>
      <c r="FDE30" s="1071"/>
      <c r="FDF30" s="1071"/>
      <c r="FDG30" s="1071"/>
      <c r="FDH30" s="1071"/>
      <c r="FDI30" s="1071"/>
      <c r="FDJ30" s="1071"/>
      <c r="FDK30" s="1071"/>
      <c r="FDL30" s="1071"/>
      <c r="FDM30" s="1071"/>
      <c r="FDN30" s="1071"/>
      <c r="FDO30" s="1071"/>
      <c r="FDP30" s="1071"/>
      <c r="FDQ30" s="1071"/>
      <c r="FDR30" s="1071"/>
      <c r="FDS30" s="1071"/>
      <c r="FDT30" s="1071"/>
      <c r="FDU30" s="1071"/>
      <c r="FDV30" s="1071"/>
      <c r="FDW30" s="1071"/>
      <c r="FDX30" s="1071"/>
      <c r="FDY30" s="1071"/>
      <c r="FDZ30" s="1071"/>
      <c r="FEA30" s="1071"/>
      <c r="FEB30" s="1071"/>
      <c r="FEC30" s="1071"/>
      <c r="FED30" s="1071"/>
      <c r="FEE30" s="1071"/>
      <c r="FEF30" s="1071"/>
      <c r="FEG30" s="1071"/>
      <c r="FEH30" s="1071"/>
      <c r="FEI30" s="1071"/>
      <c r="FEJ30" s="1071"/>
      <c r="FEK30" s="1071"/>
      <c r="FEL30" s="1071"/>
      <c r="FEM30" s="1071"/>
      <c r="FEN30" s="1071"/>
      <c r="FEO30" s="1071"/>
      <c r="FEP30" s="1071"/>
      <c r="FEQ30" s="1071"/>
      <c r="FER30" s="1071"/>
      <c r="FES30" s="1071"/>
      <c r="FET30" s="1071"/>
      <c r="FEU30" s="1071"/>
      <c r="FEV30" s="1071"/>
      <c r="FEW30" s="1071"/>
      <c r="FEX30" s="1071"/>
      <c r="FEY30" s="1071"/>
      <c r="FEZ30" s="1071"/>
      <c r="FFA30" s="1071"/>
      <c r="FFB30" s="1071"/>
      <c r="FFC30" s="1071"/>
      <c r="FFD30" s="1071"/>
      <c r="FFE30" s="1071"/>
      <c r="FFF30" s="1071"/>
      <c r="FFG30" s="1071"/>
      <c r="FFH30" s="1071"/>
      <c r="FFI30" s="1071"/>
      <c r="FFJ30" s="1071"/>
      <c r="FFK30" s="1071"/>
      <c r="FFL30" s="1071"/>
      <c r="FFM30" s="1071"/>
      <c r="FFN30" s="1071"/>
      <c r="FFO30" s="1071"/>
      <c r="FFP30" s="1071"/>
      <c r="FFQ30" s="1071"/>
      <c r="FFR30" s="1071"/>
      <c r="FFS30" s="1071"/>
      <c r="FFT30" s="1071"/>
      <c r="FFU30" s="1071"/>
      <c r="FFV30" s="1071"/>
      <c r="FFW30" s="1071"/>
      <c r="FFX30" s="1071"/>
      <c r="FFY30" s="1071"/>
      <c r="FFZ30" s="1071"/>
      <c r="FGA30" s="1071"/>
      <c r="FGB30" s="1071"/>
      <c r="FGC30" s="1071"/>
      <c r="FGD30" s="1071"/>
      <c r="FGE30" s="1071"/>
      <c r="FGF30" s="1071"/>
      <c r="FGG30" s="1071"/>
      <c r="FGH30" s="1071"/>
      <c r="FGI30" s="1071"/>
      <c r="FGJ30" s="1071"/>
      <c r="FGK30" s="1071"/>
      <c r="FGL30" s="1071"/>
      <c r="FGM30" s="1071"/>
      <c r="FGN30" s="1071"/>
      <c r="FGO30" s="1071"/>
      <c r="FGP30" s="1071"/>
      <c r="FGQ30" s="1071"/>
      <c r="FGR30" s="1071"/>
      <c r="FGS30" s="1071"/>
      <c r="FGT30" s="1071"/>
      <c r="FGU30" s="1071"/>
      <c r="FGV30" s="1071"/>
      <c r="FGW30" s="1071"/>
      <c r="FGX30" s="1071"/>
      <c r="FGY30" s="1071"/>
      <c r="FGZ30" s="1071"/>
      <c r="FHA30" s="1071"/>
      <c r="FHB30" s="1071"/>
      <c r="FHC30" s="1071"/>
      <c r="FHD30" s="1071"/>
      <c r="FHE30" s="1071"/>
      <c r="FHF30" s="1071"/>
      <c r="FHG30" s="1071"/>
      <c r="FHH30" s="1071"/>
      <c r="FHI30" s="1071"/>
      <c r="FHJ30" s="1071"/>
      <c r="FHK30" s="1071"/>
      <c r="FHL30" s="1071"/>
      <c r="FHM30" s="1071"/>
      <c r="FHN30" s="1071"/>
      <c r="FHO30" s="1071"/>
      <c r="FHP30" s="1071"/>
      <c r="FHQ30" s="1071"/>
      <c r="FHR30" s="1071"/>
      <c r="FHS30" s="1071"/>
      <c r="FHT30" s="1071"/>
      <c r="FHU30" s="1071"/>
      <c r="FHV30" s="1071"/>
      <c r="FHW30" s="1071"/>
      <c r="FHX30" s="1071"/>
      <c r="FHY30" s="1071"/>
      <c r="FHZ30" s="1071"/>
      <c r="FIA30" s="1071"/>
      <c r="FIB30" s="1071"/>
      <c r="FIC30" s="1071"/>
      <c r="FID30" s="1071"/>
      <c r="FIE30" s="1071"/>
      <c r="FIF30" s="1071"/>
      <c r="FIG30" s="1071"/>
      <c r="FIH30" s="1071"/>
      <c r="FII30" s="1071"/>
      <c r="FIJ30" s="1071"/>
      <c r="FIK30" s="1071"/>
      <c r="FIL30" s="1071"/>
      <c r="FIM30" s="1071"/>
      <c r="FIN30" s="1071"/>
      <c r="FIO30" s="1071"/>
      <c r="FIP30" s="1071"/>
      <c r="FIQ30" s="1071"/>
      <c r="FIR30" s="1071"/>
      <c r="FIS30" s="1071"/>
      <c r="FIT30" s="1071"/>
      <c r="FIU30" s="1071"/>
      <c r="FIV30" s="1071"/>
      <c r="FIW30" s="1071"/>
      <c r="FIX30" s="1071"/>
      <c r="FIY30" s="1071"/>
      <c r="FIZ30" s="1071"/>
      <c r="FJA30" s="1071"/>
      <c r="FJB30" s="1071"/>
      <c r="FJC30" s="1071"/>
      <c r="FJD30" s="1071"/>
      <c r="FJE30" s="1071"/>
      <c r="FJF30" s="1071"/>
      <c r="FJG30" s="1071"/>
      <c r="FJH30" s="1071"/>
      <c r="FJI30" s="1071"/>
      <c r="FJJ30" s="1071"/>
      <c r="FJK30" s="1071"/>
      <c r="FJL30" s="1071"/>
      <c r="FJM30" s="1071"/>
      <c r="FJN30" s="1071"/>
      <c r="FJO30" s="1071"/>
      <c r="FJP30" s="1071"/>
      <c r="FJQ30" s="1071"/>
      <c r="FJR30" s="1071"/>
      <c r="FJS30" s="1071"/>
      <c r="FJT30" s="1071"/>
      <c r="FJU30" s="1071"/>
      <c r="FJV30" s="1071"/>
      <c r="FJW30" s="1071"/>
      <c r="FJX30" s="1071"/>
      <c r="FJY30" s="1071"/>
      <c r="FJZ30" s="1071"/>
      <c r="FKA30" s="1071"/>
      <c r="FKB30" s="1071"/>
      <c r="FKC30" s="1071"/>
      <c r="FKD30" s="1071"/>
      <c r="FKE30" s="1071"/>
      <c r="FKF30" s="1071"/>
      <c r="FKG30" s="1071"/>
      <c r="FKH30" s="1071"/>
      <c r="FKI30" s="1071"/>
      <c r="FKJ30" s="1071"/>
      <c r="FKK30" s="1071"/>
      <c r="FKL30" s="1071"/>
      <c r="FKM30" s="1071"/>
      <c r="FKN30" s="1071"/>
      <c r="FKO30" s="1071"/>
      <c r="FKP30" s="1071"/>
      <c r="FKQ30" s="1071"/>
      <c r="FKR30" s="1071"/>
      <c r="FKS30" s="1071"/>
      <c r="FKT30" s="1071"/>
      <c r="FKU30" s="1071"/>
      <c r="FKV30" s="1071"/>
      <c r="FKW30" s="1071"/>
      <c r="FKX30" s="1071"/>
      <c r="FKY30" s="1071"/>
      <c r="FKZ30" s="1071"/>
      <c r="FLA30" s="1071"/>
      <c r="FLB30" s="1071"/>
      <c r="FLC30" s="1071"/>
      <c r="FLD30" s="1071"/>
      <c r="FLE30" s="1071"/>
      <c r="FLF30" s="1071"/>
      <c r="FLG30" s="1071"/>
      <c r="FLH30" s="1071"/>
      <c r="FLI30" s="1071"/>
      <c r="FLJ30" s="1071"/>
      <c r="FLK30" s="1071"/>
      <c r="FLL30" s="1071"/>
      <c r="FLM30" s="1071"/>
      <c r="FLN30" s="1071"/>
      <c r="FLO30" s="1071"/>
      <c r="FLP30" s="1071"/>
      <c r="FLQ30" s="1071"/>
      <c r="FLR30" s="1071"/>
      <c r="FLS30" s="1071"/>
      <c r="FLT30" s="1071"/>
      <c r="FLU30" s="1071"/>
      <c r="FLV30" s="1071"/>
      <c r="FLW30" s="1071"/>
      <c r="FLX30" s="1071"/>
      <c r="FLY30" s="1071"/>
      <c r="FLZ30" s="1071"/>
      <c r="FMA30" s="1071"/>
      <c r="FMB30" s="1071"/>
      <c r="FMC30" s="1071"/>
      <c r="FMD30" s="1071"/>
      <c r="FME30" s="1071"/>
      <c r="FMF30" s="1071"/>
      <c r="FMG30" s="1071"/>
      <c r="FMH30" s="1071"/>
      <c r="FMI30" s="1071"/>
      <c r="FMJ30" s="1071"/>
      <c r="FMK30" s="1071"/>
      <c r="FML30" s="1071"/>
      <c r="FMM30" s="1071"/>
      <c r="FMN30" s="1071"/>
      <c r="FMO30" s="1071"/>
      <c r="FMP30" s="1071"/>
      <c r="FMQ30" s="1071"/>
      <c r="FMR30" s="1071"/>
      <c r="FMS30" s="1071"/>
      <c r="FMT30" s="1071"/>
      <c r="FMU30" s="1071"/>
      <c r="FMV30" s="1071"/>
      <c r="FMW30" s="1071"/>
      <c r="FMX30" s="1071"/>
      <c r="FMY30" s="1071"/>
      <c r="FMZ30" s="1071"/>
      <c r="FNA30" s="1071"/>
      <c r="FNB30" s="1071"/>
      <c r="FNC30" s="1071"/>
      <c r="FND30" s="1071"/>
      <c r="FNE30" s="1071"/>
      <c r="FNF30" s="1071"/>
      <c r="FNG30" s="1071"/>
      <c r="FNH30" s="1071"/>
      <c r="FNI30" s="1071"/>
      <c r="FNJ30" s="1071"/>
      <c r="FNK30" s="1071"/>
      <c r="FNL30" s="1071"/>
      <c r="FNM30" s="1071"/>
      <c r="FNN30" s="1071"/>
      <c r="FNO30" s="1071"/>
      <c r="FNP30" s="1071"/>
      <c r="FNQ30" s="1071"/>
      <c r="FNR30" s="1071"/>
      <c r="FNS30" s="1071"/>
      <c r="FNT30" s="1071"/>
      <c r="FNU30" s="1071"/>
      <c r="FNV30" s="1071"/>
      <c r="FNW30" s="1071"/>
      <c r="FNX30" s="1071"/>
      <c r="FNY30" s="1071"/>
      <c r="FNZ30" s="1071"/>
      <c r="FOA30" s="1071"/>
      <c r="FOB30" s="1071"/>
      <c r="FOC30" s="1071"/>
      <c r="FOD30" s="1071"/>
      <c r="FOE30" s="1071"/>
      <c r="FOF30" s="1071"/>
      <c r="FOG30" s="1071"/>
      <c r="FOH30" s="1071"/>
      <c r="FOI30" s="1071"/>
      <c r="FOJ30" s="1071"/>
      <c r="FOK30" s="1071"/>
      <c r="FOL30" s="1071"/>
      <c r="FOM30" s="1071"/>
      <c r="FON30" s="1071"/>
      <c r="FOO30" s="1071"/>
      <c r="FOP30" s="1071"/>
      <c r="FOQ30" s="1071"/>
      <c r="FOR30" s="1071"/>
      <c r="FOS30" s="1071"/>
      <c r="FOT30" s="1071"/>
      <c r="FOU30" s="1071"/>
      <c r="FOV30" s="1071"/>
      <c r="FOW30" s="1071"/>
      <c r="FOX30" s="1071"/>
      <c r="FOY30" s="1071"/>
      <c r="FOZ30" s="1071"/>
      <c r="FPA30" s="1071"/>
      <c r="FPB30" s="1071"/>
      <c r="FPC30" s="1071"/>
      <c r="FPD30" s="1071"/>
      <c r="FPE30" s="1071"/>
      <c r="FPF30" s="1071"/>
      <c r="FPG30" s="1071"/>
      <c r="FPH30" s="1071"/>
      <c r="FPI30" s="1071"/>
      <c r="FPJ30" s="1071"/>
      <c r="FPK30" s="1071"/>
      <c r="FPL30" s="1071"/>
      <c r="FPM30" s="1071"/>
      <c r="FPN30" s="1071"/>
      <c r="FPO30" s="1071"/>
      <c r="FPP30" s="1071"/>
      <c r="FPQ30" s="1071"/>
      <c r="FPR30" s="1071"/>
      <c r="FPS30" s="1071"/>
      <c r="FPT30" s="1071"/>
      <c r="FPU30" s="1071"/>
      <c r="FPV30" s="1071"/>
      <c r="FPW30" s="1071"/>
      <c r="FPX30" s="1071"/>
      <c r="FPY30" s="1071"/>
      <c r="FPZ30" s="1071"/>
      <c r="FQA30" s="1071"/>
      <c r="FQB30" s="1071"/>
      <c r="FQC30" s="1071"/>
      <c r="FQD30" s="1071"/>
      <c r="FQE30" s="1071"/>
      <c r="FQF30" s="1071"/>
      <c r="FQG30" s="1071"/>
      <c r="FQH30" s="1071"/>
      <c r="FQI30" s="1071"/>
      <c r="FQJ30" s="1071"/>
      <c r="FQK30" s="1071"/>
      <c r="FQL30" s="1071"/>
      <c r="FQM30" s="1071"/>
      <c r="FQN30" s="1071"/>
      <c r="FQO30" s="1071"/>
      <c r="FQP30" s="1071"/>
      <c r="FQQ30" s="1071"/>
      <c r="FQR30" s="1071"/>
      <c r="FQS30" s="1071"/>
      <c r="FQT30" s="1071"/>
      <c r="FQU30" s="1071"/>
      <c r="FQV30" s="1071"/>
      <c r="FQW30" s="1071"/>
      <c r="FQX30" s="1071"/>
      <c r="FQY30" s="1071"/>
      <c r="FQZ30" s="1071"/>
      <c r="FRA30" s="1071"/>
      <c r="FRB30" s="1071"/>
      <c r="FRC30" s="1071"/>
      <c r="FRD30" s="1071"/>
      <c r="FRE30" s="1071"/>
      <c r="FRF30" s="1071"/>
      <c r="FRG30" s="1071"/>
      <c r="FRH30" s="1071"/>
      <c r="FRI30" s="1071"/>
      <c r="FRJ30" s="1071"/>
      <c r="FRK30" s="1071"/>
      <c r="FRL30" s="1071"/>
      <c r="FRM30" s="1071"/>
      <c r="FRN30" s="1071"/>
      <c r="FRO30" s="1071"/>
      <c r="FRP30" s="1071"/>
      <c r="FRQ30" s="1071"/>
      <c r="FRR30" s="1071"/>
      <c r="FRS30" s="1071"/>
      <c r="FRT30" s="1071"/>
      <c r="FRU30" s="1071"/>
      <c r="FRV30" s="1071"/>
      <c r="FRW30" s="1071"/>
      <c r="FRX30" s="1071"/>
      <c r="FRY30" s="1071"/>
      <c r="FRZ30" s="1071"/>
      <c r="FSA30" s="1071"/>
      <c r="FSB30" s="1071"/>
      <c r="FSC30" s="1071"/>
      <c r="FSD30" s="1071"/>
      <c r="FSE30" s="1071"/>
      <c r="FSF30" s="1071"/>
      <c r="FSG30" s="1071"/>
      <c r="FSH30" s="1071"/>
      <c r="FSI30" s="1071"/>
      <c r="FSJ30" s="1071"/>
      <c r="FSK30" s="1071"/>
      <c r="FSL30" s="1071"/>
      <c r="FSM30" s="1071"/>
      <c r="FSN30" s="1071"/>
      <c r="FSO30" s="1071"/>
      <c r="FSP30" s="1071"/>
      <c r="FSQ30" s="1071"/>
      <c r="FSR30" s="1071"/>
      <c r="FSS30" s="1071"/>
      <c r="FST30" s="1071"/>
      <c r="FSU30" s="1071"/>
      <c r="FSV30" s="1071"/>
      <c r="FSW30" s="1071"/>
      <c r="FSX30" s="1071"/>
      <c r="FSY30" s="1071"/>
      <c r="FSZ30" s="1071"/>
      <c r="FTA30" s="1071"/>
      <c r="FTB30" s="1071"/>
      <c r="FTC30" s="1071"/>
      <c r="FTD30" s="1071"/>
      <c r="FTE30" s="1071"/>
      <c r="FTF30" s="1071"/>
      <c r="FTG30" s="1071"/>
      <c r="FTH30" s="1071"/>
      <c r="FTI30" s="1071"/>
      <c r="FTJ30" s="1071"/>
      <c r="FTK30" s="1071"/>
      <c r="FTL30" s="1071"/>
      <c r="FTM30" s="1071"/>
      <c r="FTN30" s="1071"/>
      <c r="FTO30" s="1071"/>
      <c r="FTP30" s="1071"/>
      <c r="FTQ30" s="1071"/>
      <c r="FTR30" s="1071"/>
      <c r="FTS30" s="1071"/>
      <c r="FTT30" s="1071"/>
      <c r="FTU30" s="1071"/>
      <c r="FTV30" s="1071"/>
      <c r="FTW30" s="1071"/>
      <c r="FTX30" s="1071"/>
      <c r="FTY30" s="1071"/>
      <c r="FTZ30" s="1071"/>
      <c r="FUA30" s="1071"/>
      <c r="FUB30" s="1071"/>
      <c r="FUC30" s="1071"/>
      <c r="FUD30" s="1071"/>
      <c r="FUE30" s="1071"/>
      <c r="FUF30" s="1071"/>
      <c r="FUG30" s="1071"/>
      <c r="FUH30" s="1071"/>
      <c r="FUI30" s="1071"/>
      <c r="FUJ30" s="1071"/>
      <c r="FUK30" s="1071"/>
      <c r="FUL30" s="1071"/>
      <c r="FUM30" s="1071"/>
      <c r="FUN30" s="1071"/>
      <c r="FUO30" s="1071"/>
      <c r="FUP30" s="1071"/>
      <c r="FUQ30" s="1071"/>
      <c r="FUR30" s="1071"/>
      <c r="FUS30" s="1071"/>
      <c r="FUT30" s="1071"/>
      <c r="FUU30" s="1071"/>
      <c r="FUV30" s="1071"/>
      <c r="FUW30" s="1071"/>
      <c r="FUX30" s="1071"/>
      <c r="FUY30" s="1071"/>
      <c r="FUZ30" s="1071"/>
      <c r="FVA30" s="1071"/>
      <c r="FVB30" s="1071"/>
      <c r="FVC30" s="1071"/>
      <c r="FVD30" s="1071"/>
      <c r="FVE30" s="1071"/>
      <c r="FVF30" s="1071"/>
      <c r="FVG30" s="1071"/>
      <c r="FVH30" s="1071"/>
      <c r="FVI30" s="1071"/>
      <c r="FVJ30" s="1071"/>
      <c r="FVK30" s="1071"/>
      <c r="FVL30" s="1071"/>
      <c r="FVM30" s="1071"/>
      <c r="FVN30" s="1071"/>
      <c r="FVO30" s="1071"/>
      <c r="FVP30" s="1071"/>
      <c r="FVQ30" s="1071"/>
      <c r="FVR30" s="1071"/>
      <c r="FVS30" s="1071"/>
      <c r="FVT30" s="1071"/>
      <c r="FVU30" s="1071"/>
      <c r="FVV30" s="1071"/>
      <c r="FVW30" s="1071"/>
      <c r="FVX30" s="1071"/>
      <c r="FVY30" s="1071"/>
      <c r="FVZ30" s="1071"/>
      <c r="FWA30" s="1071"/>
      <c r="FWB30" s="1071"/>
      <c r="FWC30" s="1071"/>
      <c r="FWD30" s="1071"/>
      <c r="FWE30" s="1071"/>
      <c r="FWF30" s="1071"/>
      <c r="FWG30" s="1071"/>
      <c r="FWH30" s="1071"/>
      <c r="FWI30" s="1071"/>
      <c r="FWJ30" s="1071"/>
      <c r="FWK30" s="1071"/>
      <c r="FWL30" s="1071"/>
      <c r="FWM30" s="1071"/>
      <c r="FWN30" s="1071"/>
      <c r="FWO30" s="1071"/>
      <c r="FWP30" s="1071"/>
      <c r="FWQ30" s="1071"/>
      <c r="FWR30" s="1071"/>
      <c r="FWS30" s="1071"/>
      <c r="FWT30" s="1071"/>
      <c r="FWU30" s="1071"/>
      <c r="FWV30" s="1071"/>
      <c r="FWW30" s="1071"/>
      <c r="FWX30" s="1071"/>
      <c r="FWY30" s="1071"/>
      <c r="FWZ30" s="1071"/>
      <c r="FXA30" s="1071"/>
      <c r="FXB30" s="1071"/>
      <c r="FXC30" s="1071"/>
      <c r="FXD30" s="1071"/>
      <c r="FXE30" s="1071"/>
      <c r="FXF30" s="1071"/>
      <c r="FXG30" s="1071"/>
      <c r="FXH30" s="1071"/>
      <c r="FXI30" s="1071"/>
      <c r="FXJ30" s="1071"/>
      <c r="FXK30" s="1071"/>
      <c r="FXL30" s="1071"/>
      <c r="FXM30" s="1071"/>
      <c r="FXN30" s="1071"/>
      <c r="FXO30" s="1071"/>
      <c r="FXP30" s="1071"/>
      <c r="FXQ30" s="1071"/>
      <c r="FXR30" s="1071"/>
      <c r="FXS30" s="1071"/>
      <c r="FXT30" s="1071"/>
      <c r="FXU30" s="1071"/>
      <c r="FXV30" s="1071"/>
      <c r="FXW30" s="1071"/>
      <c r="FXX30" s="1071"/>
      <c r="FXY30" s="1071"/>
      <c r="FXZ30" s="1071"/>
      <c r="FYA30" s="1071"/>
      <c r="FYB30" s="1071"/>
      <c r="FYC30" s="1071"/>
      <c r="FYD30" s="1071"/>
      <c r="FYE30" s="1071"/>
      <c r="FYF30" s="1071"/>
      <c r="FYG30" s="1071"/>
      <c r="FYH30" s="1071"/>
      <c r="FYI30" s="1071"/>
      <c r="FYJ30" s="1071"/>
      <c r="FYK30" s="1071"/>
      <c r="FYL30" s="1071"/>
      <c r="FYM30" s="1071"/>
      <c r="FYN30" s="1071"/>
      <c r="FYO30" s="1071"/>
      <c r="FYP30" s="1071"/>
      <c r="FYQ30" s="1071"/>
      <c r="FYR30" s="1071"/>
      <c r="FYS30" s="1071"/>
      <c r="FYT30" s="1071"/>
      <c r="FYU30" s="1071"/>
      <c r="FYV30" s="1071"/>
      <c r="FYW30" s="1071"/>
      <c r="FYX30" s="1071"/>
      <c r="FYY30" s="1071"/>
      <c r="FYZ30" s="1071"/>
      <c r="FZA30" s="1071"/>
      <c r="FZB30" s="1071"/>
      <c r="FZC30" s="1071"/>
      <c r="FZD30" s="1071"/>
      <c r="FZE30" s="1071"/>
      <c r="FZF30" s="1071"/>
      <c r="FZG30" s="1071"/>
      <c r="FZH30" s="1071"/>
      <c r="FZI30" s="1071"/>
      <c r="FZJ30" s="1071"/>
      <c r="FZK30" s="1071"/>
      <c r="FZL30" s="1071"/>
      <c r="FZM30" s="1071"/>
      <c r="FZN30" s="1071"/>
      <c r="FZO30" s="1071"/>
      <c r="FZP30" s="1071"/>
      <c r="FZQ30" s="1071"/>
      <c r="FZR30" s="1071"/>
      <c r="FZS30" s="1071"/>
      <c r="FZT30" s="1071"/>
      <c r="FZU30" s="1071"/>
      <c r="FZV30" s="1071"/>
      <c r="FZW30" s="1071"/>
      <c r="FZX30" s="1071"/>
      <c r="FZY30" s="1071"/>
      <c r="FZZ30" s="1071"/>
      <c r="GAA30" s="1071"/>
      <c r="GAB30" s="1071"/>
      <c r="GAC30" s="1071"/>
      <c r="GAD30" s="1071"/>
      <c r="GAE30" s="1071"/>
      <c r="GAF30" s="1071"/>
      <c r="GAG30" s="1071"/>
      <c r="GAH30" s="1071"/>
      <c r="GAI30" s="1071"/>
      <c r="GAJ30" s="1071"/>
      <c r="GAK30" s="1071"/>
      <c r="GAL30" s="1071"/>
      <c r="GAM30" s="1071"/>
      <c r="GAN30" s="1071"/>
      <c r="GAO30" s="1071"/>
      <c r="GAP30" s="1071"/>
      <c r="GAQ30" s="1071"/>
      <c r="GAR30" s="1071"/>
      <c r="GAS30" s="1071"/>
      <c r="GAT30" s="1071"/>
      <c r="GAU30" s="1071"/>
      <c r="GAV30" s="1071"/>
      <c r="GAW30" s="1071"/>
      <c r="GAX30" s="1071"/>
      <c r="GAY30" s="1071"/>
      <c r="GAZ30" s="1071"/>
      <c r="GBA30" s="1071"/>
      <c r="GBB30" s="1071"/>
      <c r="GBC30" s="1071"/>
      <c r="GBD30" s="1071"/>
      <c r="GBE30" s="1071"/>
      <c r="GBF30" s="1071"/>
      <c r="GBG30" s="1071"/>
      <c r="GBH30" s="1071"/>
      <c r="GBI30" s="1071"/>
      <c r="GBJ30" s="1071"/>
      <c r="GBK30" s="1071"/>
      <c r="GBL30" s="1071"/>
      <c r="GBM30" s="1071"/>
      <c r="GBN30" s="1071"/>
      <c r="GBO30" s="1071"/>
      <c r="GBP30" s="1071"/>
      <c r="GBQ30" s="1071"/>
      <c r="GBR30" s="1071"/>
      <c r="GBS30" s="1071"/>
      <c r="GBT30" s="1071"/>
      <c r="GBU30" s="1071"/>
      <c r="GBV30" s="1071"/>
      <c r="GBW30" s="1071"/>
      <c r="GBX30" s="1071"/>
      <c r="GBY30" s="1071"/>
      <c r="GBZ30" s="1071"/>
      <c r="GCA30" s="1071"/>
      <c r="GCB30" s="1071"/>
      <c r="GCC30" s="1071"/>
      <c r="GCD30" s="1071"/>
      <c r="GCE30" s="1071"/>
      <c r="GCF30" s="1071"/>
      <c r="GCG30" s="1071"/>
      <c r="GCH30" s="1071"/>
      <c r="GCI30" s="1071"/>
      <c r="GCJ30" s="1071"/>
      <c r="GCK30" s="1071"/>
      <c r="GCL30" s="1071"/>
      <c r="GCM30" s="1071"/>
      <c r="GCN30" s="1071"/>
      <c r="GCO30" s="1071"/>
      <c r="GCP30" s="1071"/>
      <c r="GCQ30" s="1071"/>
      <c r="GCR30" s="1071"/>
      <c r="GCS30" s="1071"/>
      <c r="GCT30" s="1071"/>
      <c r="GCU30" s="1071"/>
      <c r="GCV30" s="1071"/>
      <c r="GCW30" s="1071"/>
      <c r="GCX30" s="1071"/>
      <c r="GCY30" s="1071"/>
      <c r="GCZ30" s="1071"/>
      <c r="GDA30" s="1071"/>
      <c r="GDB30" s="1071"/>
      <c r="GDC30" s="1071"/>
      <c r="GDD30" s="1071"/>
      <c r="GDE30" s="1071"/>
      <c r="GDF30" s="1071"/>
      <c r="GDG30" s="1071"/>
      <c r="GDH30" s="1071"/>
      <c r="GDI30" s="1071"/>
      <c r="GDJ30" s="1071"/>
      <c r="GDK30" s="1071"/>
      <c r="GDL30" s="1071"/>
      <c r="GDM30" s="1071"/>
      <c r="GDN30" s="1071"/>
      <c r="GDO30" s="1071"/>
      <c r="GDP30" s="1071"/>
      <c r="GDQ30" s="1071"/>
      <c r="GDR30" s="1071"/>
      <c r="GDS30" s="1071"/>
      <c r="GDT30" s="1071"/>
      <c r="GDU30" s="1071"/>
      <c r="GDV30" s="1071"/>
      <c r="GDW30" s="1071"/>
      <c r="GDX30" s="1071"/>
      <c r="GDY30" s="1071"/>
      <c r="GDZ30" s="1071"/>
      <c r="GEA30" s="1071"/>
      <c r="GEB30" s="1071"/>
      <c r="GEC30" s="1071"/>
      <c r="GED30" s="1071"/>
      <c r="GEE30" s="1071"/>
      <c r="GEF30" s="1071"/>
      <c r="GEG30" s="1071"/>
      <c r="GEH30" s="1071"/>
      <c r="GEI30" s="1071"/>
      <c r="GEJ30" s="1071"/>
      <c r="GEK30" s="1071"/>
      <c r="GEL30" s="1071"/>
      <c r="GEM30" s="1071"/>
      <c r="GEN30" s="1071"/>
      <c r="GEO30" s="1071"/>
      <c r="GEP30" s="1071"/>
      <c r="GEQ30" s="1071"/>
      <c r="GER30" s="1071"/>
      <c r="GES30" s="1071"/>
      <c r="GET30" s="1071"/>
      <c r="GEU30" s="1071"/>
      <c r="GEV30" s="1071"/>
      <c r="GEW30" s="1071"/>
      <c r="GEX30" s="1071"/>
      <c r="GEY30" s="1071"/>
      <c r="GEZ30" s="1071"/>
      <c r="GFA30" s="1071"/>
      <c r="GFB30" s="1071"/>
      <c r="GFC30" s="1071"/>
      <c r="GFD30" s="1071"/>
      <c r="GFE30" s="1071"/>
      <c r="GFF30" s="1071"/>
      <c r="GFG30" s="1071"/>
      <c r="GFH30" s="1071"/>
      <c r="GFI30" s="1071"/>
      <c r="GFJ30" s="1071"/>
      <c r="GFK30" s="1071"/>
      <c r="GFL30" s="1071"/>
      <c r="GFM30" s="1071"/>
      <c r="GFN30" s="1071"/>
      <c r="GFO30" s="1071"/>
      <c r="GFP30" s="1071"/>
      <c r="GFQ30" s="1071"/>
      <c r="GFR30" s="1071"/>
      <c r="GFS30" s="1071"/>
      <c r="GFT30" s="1071"/>
      <c r="GFU30" s="1071"/>
      <c r="GFV30" s="1071"/>
      <c r="GFW30" s="1071"/>
      <c r="GFX30" s="1071"/>
      <c r="GFY30" s="1071"/>
      <c r="GFZ30" s="1071"/>
      <c r="GGA30" s="1071"/>
      <c r="GGB30" s="1071"/>
      <c r="GGC30" s="1071"/>
      <c r="GGD30" s="1071"/>
      <c r="GGE30" s="1071"/>
      <c r="GGF30" s="1071"/>
      <c r="GGG30" s="1071"/>
      <c r="GGH30" s="1071"/>
      <c r="GGI30" s="1071"/>
      <c r="GGJ30" s="1071"/>
      <c r="GGK30" s="1071"/>
      <c r="GGL30" s="1071"/>
      <c r="GGM30" s="1071"/>
      <c r="GGN30" s="1071"/>
      <c r="GGO30" s="1071"/>
      <c r="GGP30" s="1071"/>
      <c r="GGQ30" s="1071"/>
      <c r="GGR30" s="1071"/>
      <c r="GGS30" s="1071"/>
      <c r="GGT30" s="1071"/>
      <c r="GGU30" s="1071"/>
      <c r="GGV30" s="1071"/>
      <c r="GGW30" s="1071"/>
      <c r="GGX30" s="1071"/>
      <c r="GGY30" s="1071"/>
      <c r="GGZ30" s="1071"/>
      <c r="GHA30" s="1071"/>
      <c r="GHB30" s="1071"/>
      <c r="GHC30" s="1071"/>
      <c r="GHD30" s="1071"/>
      <c r="GHE30" s="1071"/>
      <c r="GHF30" s="1071"/>
      <c r="GHG30" s="1071"/>
      <c r="GHH30" s="1071"/>
      <c r="GHI30" s="1071"/>
      <c r="GHJ30" s="1071"/>
      <c r="GHK30" s="1071"/>
      <c r="GHL30" s="1071"/>
      <c r="GHM30" s="1071"/>
      <c r="GHN30" s="1071"/>
      <c r="GHO30" s="1071"/>
      <c r="GHP30" s="1071"/>
      <c r="GHQ30" s="1071"/>
      <c r="GHR30" s="1071"/>
      <c r="GHS30" s="1071"/>
      <c r="GHT30" s="1071"/>
      <c r="GHU30" s="1071"/>
      <c r="GHV30" s="1071"/>
      <c r="GHW30" s="1071"/>
      <c r="GHX30" s="1071"/>
      <c r="GHY30" s="1071"/>
      <c r="GHZ30" s="1071"/>
      <c r="GIA30" s="1071"/>
      <c r="GIB30" s="1071"/>
      <c r="GIC30" s="1071"/>
      <c r="GID30" s="1071"/>
      <c r="GIE30" s="1071"/>
      <c r="GIF30" s="1071"/>
      <c r="GIG30" s="1071"/>
      <c r="GIH30" s="1071"/>
      <c r="GII30" s="1071"/>
      <c r="GIJ30" s="1071"/>
      <c r="GIK30" s="1071"/>
      <c r="GIL30" s="1071"/>
      <c r="GIM30" s="1071"/>
      <c r="GIN30" s="1071"/>
      <c r="GIO30" s="1071"/>
      <c r="GIP30" s="1071"/>
      <c r="GIQ30" s="1071"/>
      <c r="GIR30" s="1071"/>
      <c r="GIS30" s="1071"/>
      <c r="GIT30" s="1071"/>
      <c r="GIU30" s="1071"/>
      <c r="GIV30" s="1071"/>
      <c r="GIW30" s="1071"/>
      <c r="GIX30" s="1071"/>
      <c r="GIY30" s="1071"/>
      <c r="GIZ30" s="1071"/>
      <c r="GJA30" s="1071"/>
      <c r="GJB30" s="1071"/>
      <c r="GJC30" s="1071"/>
      <c r="GJD30" s="1071"/>
      <c r="GJE30" s="1071"/>
      <c r="GJF30" s="1071"/>
      <c r="GJG30" s="1071"/>
      <c r="GJH30" s="1071"/>
      <c r="GJI30" s="1071"/>
      <c r="GJJ30" s="1071"/>
      <c r="GJK30" s="1071"/>
      <c r="GJL30" s="1071"/>
      <c r="GJM30" s="1071"/>
      <c r="GJN30" s="1071"/>
      <c r="GJO30" s="1071"/>
      <c r="GJP30" s="1071"/>
      <c r="GJQ30" s="1071"/>
      <c r="GJR30" s="1071"/>
      <c r="GJS30" s="1071"/>
      <c r="GJT30" s="1071"/>
      <c r="GJU30" s="1071"/>
      <c r="GJV30" s="1071"/>
      <c r="GJW30" s="1071"/>
      <c r="GJX30" s="1071"/>
      <c r="GJY30" s="1071"/>
      <c r="GJZ30" s="1071"/>
      <c r="GKA30" s="1071"/>
      <c r="GKB30" s="1071"/>
      <c r="GKC30" s="1071"/>
      <c r="GKD30" s="1071"/>
      <c r="GKE30" s="1071"/>
      <c r="GKF30" s="1071"/>
      <c r="GKG30" s="1071"/>
      <c r="GKH30" s="1071"/>
      <c r="GKI30" s="1071"/>
      <c r="GKJ30" s="1071"/>
      <c r="GKK30" s="1071"/>
      <c r="GKL30" s="1071"/>
      <c r="GKM30" s="1071"/>
      <c r="GKN30" s="1071"/>
      <c r="GKO30" s="1071"/>
      <c r="GKP30" s="1071"/>
      <c r="GKQ30" s="1071"/>
      <c r="GKR30" s="1071"/>
      <c r="GKS30" s="1071"/>
      <c r="GKT30" s="1071"/>
      <c r="GKU30" s="1071"/>
      <c r="GKV30" s="1071"/>
      <c r="GKW30" s="1071"/>
      <c r="GKX30" s="1071"/>
      <c r="GKY30" s="1071"/>
      <c r="GKZ30" s="1071"/>
      <c r="GLA30" s="1071"/>
      <c r="GLB30" s="1071"/>
      <c r="GLC30" s="1071"/>
      <c r="GLD30" s="1071"/>
      <c r="GLE30" s="1071"/>
      <c r="GLF30" s="1071"/>
      <c r="GLG30" s="1071"/>
      <c r="GLH30" s="1071"/>
      <c r="GLI30" s="1071"/>
      <c r="GLJ30" s="1071"/>
      <c r="GLK30" s="1071"/>
      <c r="GLL30" s="1071"/>
      <c r="GLM30" s="1071"/>
      <c r="GLN30" s="1071"/>
      <c r="GLO30" s="1071"/>
      <c r="GLP30" s="1071"/>
      <c r="GLQ30" s="1071"/>
      <c r="GLR30" s="1071"/>
      <c r="GLS30" s="1071"/>
      <c r="GLT30" s="1071"/>
      <c r="GLU30" s="1071"/>
      <c r="GLV30" s="1071"/>
      <c r="GLW30" s="1071"/>
      <c r="GLX30" s="1071"/>
      <c r="GLY30" s="1071"/>
      <c r="GLZ30" s="1071"/>
      <c r="GMA30" s="1071"/>
      <c r="GMB30" s="1071"/>
      <c r="GMC30" s="1071"/>
      <c r="GMD30" s="1071"/>
      <c r="GME30" s="1071"/>
      <c r="GMF30" s="1071"/>
      <c r="GMG30" s="1071"/>
      <c r="GMH30" s="1071"/>
      <c r="GMI30" s="1071"/>
      <c r="GMJ30" s="1071"/>
      <c r="GMK30" s="1071"/>
      <c r="GML30" s="1071"/>
      <c r="GMM30" s="1071"/>
      <c r="GMN30" s="1071"/>
      <c r="GMO30" s="1071"/>
      <c r="GMP30" s="1071"/>
      <c r="GMQ30" s="1071"/>
      <c r="GMR30" s="1071"/>
      <c r="GMS30" s="1071"/>
      <c r="GMT30" s="1071"/>
      <c r="GMU30" s="1071"/>
      <c r="GMV30" s="1071"/>
      <c r="GMW30" s="1071"/>
      <c r="GMX30" s="1071"/>
      <c r="GMY30" s="1071"/>
      <c r="GMZ30" s="1071"/>
      <c r="GNA30" s="1071"/>
      <c r="GNB30" s="1071"/>
      <c r="GNC30" s="1071"/>
      <c r="GND30" s="1071"/>
      <c r="GNE30" s="1071"/>
      <c r="GNF30" s="1071"/>
      <c r="GNG30" s="1071"/>
      <c r="GNH30" s="1071"/>
      <c r="GNI30" s="1071"/>
      <c r="GNJ30" s="1071"/>
      <c r="GNK30" s="1071"/>
      <c r="GNL30" s="1071"/>
      <c r="GNM30" s="1071"/>
      <c r="GNN30" s="1071"/>
      <c r="GNO30" s="1071"/>
      <c r="GNP30" s="1071"/>
      <c r="GNQ30" s="1071"/>
      <c r="GNR30" s="1071"/>
      <c r="GNS30" s="1071"/>
      <c r="GNT30" s="1071"/>
      <c r="GNU30" s="1071"/>
      <c r="GNV30" s="1071"/>
      <c r="GNW30" s="1071"/>
      <c r="GNX30" s="1071"/>
      <c r="GNY30" s="1071"/>
      <c r="GNZ30" s="1071"/>
      <c r="GOA30" s="1071"/>
      <c r="GOB30" s="1071"/>
      <c r="GOC30" s="1071"/>
      <c r="GOD30" s="1071"/>
      <c r="GOE30" s="1071"/>
      <c r="GOF30" s="1071"/>
      <c r="GOG30" s="1071"/>
      <c r="GOH30" s="1071"/>
      <c r="GOI30" s="1071"/>
      <c r="GOJ30" s="1071"/>
      <c r="GOK30" s="1071"/>
      <c r="GOL30" s="1071"/>
      <c r="GOM30" s="1071"/>
      <c r="GON30" s="1071"/>
      <c r="GOO30" s="1071"/>
      <c r="GOP30" s="1071"/>
      <c r="GOQ30" s="1071"/>
      <c r="GOR30" s="1071"/>
      <c r="GOS30" s="1071"/>
      <c r="GOT30" s="1071"/>
      <c r="GOU30" s="1071"/>
      <c r="GOV30" s="1071"/>
      <c r="GOW30" s="1071"/>
      <c r="GOX30" s="1071"/>
      <c r="GOY30" s="1071"/>
      <c r="GOZ30" s="1071"/>
      <c r="GPA30" s="1071"/>
      <c r="GPB30" s="1071"/>
      <c r="GPC30" s="1071"/>
      <c r="GPD30" s="1071"/>
      <c r="GPE30" s="1071"/>
      <c r="GPF30" s="1071"/>
      <c r="GPG30" s="1071"/>
      <c r="GPH30" s="1071"/>
      <c r="GPI30" s="1071"/>
      <c r="GPJ30" s="1071"/>
      <c r="GPK30" s="1071"/>
      <c r="GPL30" s="1071"/>
      <c r="GPM30" s="1071"/>
      <c r="GPN30" s="1071"/>
      <c r="GPO30" s="1071"/>
      <c r="GPP30" s="1071"/>
      <c r="GPQ30" s="1071"/>
      <c r="GPR30" s="1071"/>
      <c r="GPS30" s="1071"/>
      <c r="GPT30" s="1071"/>
      <c r="GPU30" s="1071"/>
      <c r="GPV30" s="1071"/>
      <c r="GPW30" s="1071"/>
      <c r="GPX30" s="1071"/>
      <c r="GPY30" s="1071"/>
      <c r="GPZ30" s="1071"/>
      <c r="GQA30" s="1071"/>
      <c r="GQB30" s="1071"/>
      <c r="GQC30" s="1071"/>
      <c r="GQD30" s="1071"/>
      <c r="GQE30" s="1071"/>
      <c r="GQF30" s="1071"/>
      <c r="GQG30" s="1071"/>
      <c r="GQH30" s="1071"/>
      <c r="GQI30" s="1071"/>
      <c r="GQJ30" s="1071"/>
      <c r="GQK30" s="1071"/>
      <c r="GQL30" s="1071"/>
      <c r="GQM30" s="1071"/>
      <c r="GQN30" s="1071"/>
      <c r="GQO30" s="1071"/>
      <c r="GQP30" s="1071"/>
      <c r="GQQ30" s="1071"/>
      <c r="GQR30" s="1071"/>
      <c r="GQS30" s="1071"/>
      <c r="GQT30" s="1071"/>
      <c r="GQU30" s="1071"/>
      <c r="GQV30" s="1071"/>
      <c r="GQW30" s="1071"/>
      <c r="GQX30" s="1071"/>
      <c r="GQY30" s="1071"/>
      <c r="GQZ30" s="1071"/>
      <c r="GRA30" s="1071"/>
      <c r="GRB30" s="1071"/>
      <c r="GRC30" s="1071"/>
      <c r="GRD30" s="1071"/>
      <c r="GRE30" s="1071"/>
      <c r="GRF30" s="1071"/>
      <c r="GRG30" s="1071"/>
      <c r="GRH30" s="1071"/>
      <c r="GRI30" s="1071"/>
      <c r="GRJ30" s="1071"/>
      <c r="GRK30" s="1071"/>
      <c r="GRL30" s="1071"/>
      <c r="GRM30" s="1071"/>
      <c r="GRN30" s="1071"/>
      <c r="GRO30" s="1071"/>
      <c r="GRP30" s="1071"/>
      <c r="GRQ30" s="1071"/>
      <c r="GRR30" s="1071"/>
      <c r="GRS30" s="1071"/>
      <c r="GRT30" s="1071"/>
      <c r="GRU30" s="1071"/>
      <c r="GRV30" s="1071"/>
      <c r="GRW30" s="1071"/>
      <c r="GRX30" s="1071"/>
      <c r="GRY30" s="1071"/>
      <c r="GRZ30" s="1071"/>
      <c r="GSA30" s="1071"/>
      <c r="GSB30" s="1071"/>
      <c r="GSC30" s="1071"/>
      <c r="GSD30" s="1071"/>
      <c r="GSE30" s="1071"/>
      <c r="GSF30" s="1071"/>
      <c r="GSG30" s="1071"/>
      <c r="GSH30" s="1071"/>
      <c r="GSI30" s="1071"/>
      <c r="GSJ30" s="1071"/>
      <c r="GSK30" s="1071"/>
      <c r="GSL30" s="1071"/>
      <c r="GSM30" s="1071"/>
      <c r="GSN30" s="1071"/>
      <c r="GSO30" s="1071"/>
      <c r="GSP30" s="1071"/>
      <c r="GSQ30" s="1071"/>
      <c r="GSR30" s="1071"/>
      <c r="GSS30" s="1071"/>
      <c r="GST30" s="1071"/>
      <c r="GSU30" s="1071"/>
      <c r="GSV30" s="1071"/>
      <c r="GSW30" s="1071"/>
      <c r="GSX30" s="1071"/>
      <c r="GSY30" s="1071"/>
      <c r="GSZ30" s="1071"/>
      <c r="GTA30" s="1071"/>
      <c r="GTB30" s="1071"/>
      <c r="GTC30" s="1071"/>
      <c r="GTD30" s="1071"/>
      <c r="GTE30" s="1071"/>
      <c r="GTF30" s="1071"/>
      <c r="GTG30" s="1071"/>
      <c r="GTH30" s="1071"/>
      <c r="GTI30" s="1071"/>
      <c r="GTJ30" s="1071"/>
      <c r="GTK30" s="1071"/>
      <c r="GTL30" s="1071"/>
      <c r="GTM30" s="1071"/>
      <c r="GTN30" s="1071"/>
      <c r="GTO30" s="1071"/>
      <c r="GTP30" s="1071"/>
      <c r="GTQ30" s="1071"/>
      <c r="GTR30" s="1071"/>
      <c r="GTS30" s="1071"/>
      <c r="GTT30" s="1071"/>
      <c r="GTU30" s="1071"/>
      <c r="GTV30" s="1071"/>
      <c r="GTW30" s="1071"/>
      <c r="GTX30" s="1071"/>
      <c r="GTY30" s="1071"/>
      <c r="GTZ30" s="1071"/>
      <c r="GUA30" s="1071"/>
      <c r="GUB30" s="1071"/>
      <c r="GUC30" s="1071"/>
      <c r="GUD30" s="1071"/>
      <c r="GUE30" s="1071"/>
      <c r="GUF30" s="1071"/>
      <c r="GUG30" s="1071"/>
      <c r="GUH30" s="1071"/>
      <c r="GUI30" s="1071"/>
      <c r="GUJ30" s="1071"/>
      <c r="GUK30" s="1071"/>
      <c r="GUL30" s="1071"/>
      <c r="GUM30" s="1071"/>
      <c r="GUN30" s="1071"/>
      <c r="GUO30" s="1071"/>
      <c r="GUP30" s="1071"/>
      <c r="GUQ30" s="1071"/>
      <c r="GUR30" s="1071"/>
      <c r="GUS30" s="1071"/>
      <c r="GUT30" s="1071"/>
      <c r="GUU30" s="1071"/>
      <c r="GUV30" s="1071"/>
      <c r="GUW30" s="1071"/>
      <c r="GUX30" s="1071"/>
      <c r="GUY30" s="1071"/>
      <c r="GUZ30" s="1071"/>
      <c r="GVA30" s="1071"/>
      <c r="GVB30" s="1071"/>
      <c r="GVC30" s="1071"/>
      <c r="GVD30" s="1071"/>
      <c r="GVE30" s="1071"/>
      <c r="GVF30" s="1071"/>
      <c r="GVG30" s="1071"/>
      <c r="GVH30" s="1071"/>
      <c r="GVI30" s="1071"/>
      <c r="GVJ30" s="1071"/>
      <c r="GVK30" s="1071"/>
      <c r="GVL30" s="1071"/>
      <c r="GVM30" s="1071"/>
      <c r="GVN30" s="1071"/>
      <c r="GVO30" s="1071"/>
      <c r="GVP30" s="1071"/>
      <c r="GVQ30" s="1071"/>
      <c r="GVR30" s="1071"/>
      <c r="GVS30" s="1071"/>
      <c r="GVT30" s="1071"/>
      <c r="GVU30" s="1071"/>
      <c r="GVV30" s="1071"/>
      <c r="GVW30" s="1071"/>
      <c r="GVX30" s="1071"/>
      <c r="GVY30" s="1071"/>
      <c r="GVZ30" s="1071"/>
      <c r="GWA30" s="1071"/>
      <c r="GWB30" s="1071"/>
      <c r="GWC30" s="1071"/>
      <c r="GWD30" s="1071"/>
      <c r="GWE30" s="1071"/>
      <c r="GWF30" s="1071"/>
      <c r="GWG30" s="1071"/>
      <c r="GWH30" s="1071"/>
      <c r="GWI30" s="1071"/>
      <c r="GWJ30" s="1071"/>
      <c r="GWK30" s="1071"/>
      <c r="GWL30" s="1071"/>
      <c r="GWM30" s="1071"/>
      <c r="GWN30" s="1071"/>
      <c r="GWO30" s="1071"/>
      <c r="GWP30" s="1071"/>
      <c r="GWQ30" s="1071"/>
      <c r="GWR30" s="1071"/>
      <c r="GWS30" s="1071"/>
      <c r="GWT30" s="1071"/>
      <c r="GWU30" s="1071"/>
      <c r="GWV30" s="1071"/>
      <c r="GWW30" s="1071"/>
      <c r="GWX30" s="1071"/>
      <c r="GWY30" s="1071"/>
      <c r="GWZ30" s="1071"/>
      <c r="GXA30" s="1071"/>
      <c r="GXB30" s="1071"/>
      <c r="GXC30" s="1071"/>
      <c r="GXD30" s="1071"/>
      <c r="GXE30" s="1071"/>
      <c r="GXF30" s="1071"/>
      <c r="GXG30" s="1071"/>
      <c r="GXH30" s="1071"/>
      <c r="GXI30" s="1071"/>
      <c r="GXJ30" s="1071"/>
      <c r="GXK30" s="1071"/>
      <c r="GXL30" s="1071"/>
      <c r="GXM30" s="1071"/>
      <c r="GXN30" s="1071"/>
      <c r="GXO30" s="1071"/>
      <c r="GXP30" s="1071"/>
      <c r="GXQ30" s="1071"/>
      <c r="GXR30" s="1071"/>
      <c r="GXS30" s="1071"/>
      <c r="GXT30" s="1071"/>
      <c r="GXU30" s="1071"/>
      <c r="GXV30" s="1071"/>
      <c r="GXW30" s="1071"/>
      <c r="GXX30" s="1071"/>
      <c r="GXY30" s="1071"/>
      <c r="GXZ30" s="1071"/>
      <c r="GYA30" s="1071"/>
      <c r="GYB30" s="1071"/>
      <c r="GYC30" s="1071"/>
      <c r="GYD30" s="1071"/>
      <c r="GYE30" s="1071"/>
      <c r="GYF30" s="1071"/>
      <c r="GYG30" s="1071"/>
      <c r="GYH30" s="1071"/>
      <c r="GYI30" s="1071"/>
      <c r="GYJ30" s="1071"/>
      <c r="GYK30" s="1071"/>
      <c r="GYL30" s="1071"/>
      <c r="GYM30" s="1071"/>
      <c r="GYN30" s="1071"/>
      <c r="GYO30" s="1071"/>
      <c r="GYP30" s="1071"/>
      <c r="GYQ30" s="1071"/>
      <c r="GYR30" s="1071"/>
      <c r="GYS30" s="1071"/>
      <c r="GYT30" s="1071"/>
      <c r="GYU30" s="1071"/>
      <c r="GYV30" s="1071"/>
      <c r="GYW30" s="1071"/>
      <c r="GYX30" s="1071"/>
      <c r="GYY30" s="1071"/>
      <c r="GYZ30" s="1071"/>
      <c r="GZA30" s="1071"/>
      <c r="GZB30" s="1071"/>
      <c r="GZC30" s="1071"/>
      <c r="GZD30" s="1071"/>
      <c r="GZE30" s="1071"/>
      <c r="GZF30" s="1071"/>
      <c r="GZG30" s="1071"/>
      <c r="GZH30" s="1071"/>
      <c r="GZI30" s="1071"/>
      <c r="GZJ30" s="1071"/>
      <c r="GZK30" s="1071"/>
      <c r="GZL30" s="1071"/>
      <c r="GZM30" s="1071"/>
      <c r="GZN30" s="1071"/>
      <c r="GZO30" s="1071"/>
      <c r="GZP30" s="1071"/>
      <c r="GZQ30" s="1071"/>
      <c r="GZR30" s="1071"/>
      <c r="GZS30" s="1071"/>
      <c r="GZT30" s="1071"/>
      <c r="GZU30" s="1071"/>
      <c r="GZV30" s="1071"/>
      <c r="GZW30" s="1071"/>
      <c r="GZX30" s="1071"/>
      <c r="GZY30" s="1071"/>
      <c r="GZZ30" s="1071"/>
      <c r="HAA30" s="1071"/>
      <c r="HAB30" s="1071"/>
      <c r="HAC30" s="1071"/>
      <c r="HAD30" s="1071"/>
      <c r="HAE30" s="1071"/>
      <c r="HAF30" s="1071"/>
      <c r="HAG30" s="1071"/>
      <c r="HAH30" s="1071"/>
      <c r="HAI30" s="1071"/>
      <c r="HAJ30" s="1071"/>
      <c r="HAK30" s="1071"/>
      <c r="HAL30" s="1071"/>
      <c r="HAM30" s="1071"/>
      <c r="HAN30" s="1071"/>
      <c r="HAO30" s="1071"/>
      <c r="HAP30" s="1071"/>
      <c r="HAQ30" s="1071"/>
      <c r="HAR30" s="1071"/>
      <c r="HAS30" s="1071"/>
      <c r="HAT30" s="1071"/>
      <c r="HAU30" s="1071"/>
      <c r="HAV30" s="1071"/>
      <c r="HAW30" s="1071"/>
      <c r="HAX30" s="1071"/>
      <c r="HAY30" s="1071"/>
      <c r="HAZ30" s="1071"/>
      <c r="HBA30" s="1071"/>
      <c r="HBB30" s="1071"/>
      <c r="HBC30" s="1071"/>
      <c r="HBD30" s="1071"/>
      <c r="HBE30" s="1071"/>
      <c r="HBF30" s="1071"/>
      <c r="HBG30" s="1071"/>
      <c r="HBH30" s="1071"/>
      <c r="HBI30" s="1071"/>
      <c r="HBJ30" s="1071"/>
      <c r="HBK30" s="1071"/>
      <c r="HBL30" s="1071"/>
      <c r="HBM30" s="1071"/>
      <c r="HBN30" s="1071"/>
      <c r="HBO30" s="1071"/>
      <c r="HBP30" s="1071"/>
      <c r="HBQ30" s="1071"/>
      <c r="HBR30" s="1071"/>
      <c r="HBS30" s="1071"/>
      <c r="HBT30" s="1071"/>
      <c r="HBU30" s="1071"/>
      <c r="HBV30" s="1071"/>
      <c r="HBW30" s="1071"/>
      <c r="HBX30" s="1071"/>
      <c r="HBY30" s="1071"/>
      <c r="HBZ30" s="1071"/>
      <c r="HCA30" s="1071"/>
      <c r="HCB30" s="1071"/>
      <c r="HCC30" s="1071"/>
      <c r="HCD30" s="1071"/>
      <c r="HCE30" s="1071"/>
      <c r="HCF30" s="1071"/>
      <c r="HCG30" s="1071"/>
      <c r="HCH30" s="1071"/>
      <c r="HCI30" s="1071"/>
      <c r="HCJ30" s="1071"/>
      <c r="HCK30" s="1071"/>
      <c r="HCL30" s="1071"/>
      <c r="HCM30" s="1071"/>
      <c r="HCN30" s="1071"/>
      <c r="HCO30" s="1071"/>
      <c r="HCP30" s="1071"/>
      <c r="HCQ30" s="1071"/>
      <c r="HCR30" s="1071"/>
      <c r="HCS30" s="1071"/>
      <c r="HCT30" s="1071"/>
      <c r="HCU30" s="1071"/>
      <c r="HCV30" s="1071"/>
      <c r="HCW30" s="1071"/>
      <c r="HCX30" s="1071"/>
      <c r="HCY30" s="1071"/>
      <c r="HCZ30" s="1071"/>
      <c r="HDA30" s="1071"/>
      <c r="HDB30" s="1071"/>
      <c r="HDC30" s="1071"/>
      <c r="HDD30" s="1071"/>
      <c r="HDE30" s="1071"/>
      <c r="HDF30" s="1071"/>
      <c r="HDG30" s="1071"/>
      <c r="HDH30" s="1071"/>
      <c r="HDI30" s="1071"/>
      <c r="HDJ30" s="1071"/>
      <c r="HDK30" s="1071"/>
      <c r="HDL30" s="1071"/>
      <c r="HDM30" s="1071"/>
      <c r="HDN30" s="1071"/>
      <c r="HDO30" s="1071"/>
      <c r="HDP30" s="1071"/>
      <c r="HDQ30" s="1071"/>
      <c r="HDR30" s="1071"/>
      <c r="HDS30" s="1071"/>
      <c r="HDT30" s="1071"/>
      <c r="HDU30" s="1071"/>
      <c r="HDV30" s="1071"/>
      <c r="HDW30" s="1071"/>
      <c r="HDX30" s="1071"/>
      <c r="HDY30" s="1071"/>
      <c r="HDZ30" s="1071"/>
      <c r="HEA30" s="1071"/>
      <c r="HEB30" s="1071"/>
      <c r="HEC30" s="1071"/>
      <c r="HED30" s="1071"/>
      <c r="HEE30" s="1071"/>
      <c r="HEF30" s="1071"/>
      <c r="HEG30" s="1071"/>
      <c r="HEH30" s="1071"/>
      <c r="HEI30" s="1071"/>
      <c r="HEJ30" s="1071"/>
      <c r="HEK30" s="1071"/>
      <c r="HEL30" s="1071"/>
      <c r="HEM30" s="1071"/>
      <c r="HEN30" s="1071"/>
      <c r="HEO30" s="1071"/>
      <c r="HEP30" s="1071"/>
      <c r="HEQ30" s="1071"/>
      <c r="HER30" s="1071"/>
      <c r="HES30" s="1071"/>
      <c r="HET30" s="1071"/>
      <c r="HEU30" s="1071"/>
      <c r="HEV30" s="1071"/>
      <c r="HEW30" s="1071"/>
      <c r="HEX30" s="1071"/>
      <c r="HEY30" s="1071"/>
      <c r="HEZ30" s="1071"/>
      <c r="HFA30" s="1071"/>
      <c r="HFB30" s="1071"/>
      <c r="HFC30" s="1071"/>
      <c r="HFD30" s="1071"/>
      <c r="HFE30" s="1071"/>
      <c r="HFF30" s="1071"/>
      <c r="HFG30" s="1071"/>
      <c r="HFH30" s="1071"/>
      <c r="HFI30" s="1071"/>
      <c r="HFJ30" s="1071"/>
      <c r="HFK30" s="1071"/>
      <c r="HFL30" s="1071"/>
      <c r="HFM30" s="1071"/>
      <c r="HFN30" s="1071"/>
      <c r="HFO30" s="1071"/>
      <c r="HFP30" s="1071"/>
      <c r="HFQ30" s="1071"/>
      <c r="HFR30" s="1071"/>
      <c r="HFS30" s="1071"/>
      <c r="HFT30" s="1071"/>
      <c r="HFU30" s="1071"/>
      <c r="HFV30" s="1071"/>
      <c r="HFW30" s="1071"/>
      <c r="HFX30" s="1071"/>
      <c r="HFY30" s="1071"/>
      <c r="HFZ30" s="1071"/>
      <c r="HGA30" s="1071"/>
      <c r="HGB30" s="1071"/>
      <c r="HGC30" s="1071"/>
      <c r="HGD30" s="1071"/>
      <c r="HGE30" s="1071"/>
      <c r="HGF30" s="1071"/>
      <c r="HGG30" s="1071"/>
      <c r="HGH30" s="1071"/>
      <c r="HGI30" s="1071"/>
      <c r="HGJ30" s="1071"/>
      <c r="HGK30" s="1071"/>
      <c r="HGL30" s="1071"/>
      <c r="HGM30" s="1071"/>
      <c r="HGN30" s="1071"/>
      <c r="HGO30" s="1071"/>
      <c r="HGP30" s="1071"/>
      <c r="HGQ30" s="1071"/>
      <c r="HGR30" s="1071"/>
      <c r="HGS30" s="1071"/>
      <c r="HGT30" s="1071"/>
      <c r="HGU30" s="1071"/>
      <c r="HGV30" s="1071"/>
      <c r="HGW30" s="1071"/>
      <c r="HGX30" s="1071"/>
      <c r="HGY30" s="1071"/>
      <c r="HGZ30" s="1071"/>
      <c r="HHA30" s="1071"/>
      <c r="HHB30" s="1071"/>
      <c r="HHC30" s="1071"/>
      <c r="HHD30" s="1071"/>
      <c r="HHE30" s="1071"/>
      <c r="HHF30" s="1071"/>
      <c r="HHG30" s="1071"/>
      <c r="HHH30" s="1071"/>
      <c r="HHI30" s="1071"/>
      <c r="HHJ30" s="1071"/>
      <c r="HHK30" s="1071"/>
      <c r="HHL30" s="1071"/>
      <c r="HHM30" s="1071"/>
      <c r="HHN30" s="1071"/>
      <c r="HHO30" s="1071"/>
      <c r="HHP30" s="1071"/>
      <c r="HHQ30" s="1071"/>
      <c r="HHR30" s="1071"/>
      <c r="HHS30" s="1071"/>
      <c r="HHT30" s="1071"/>
      <c r="HHU30" s="1071"/>
      <c r="HHV30" s="1071"/>
      <c r="HHW30" s="1071"/>
      <c r="HHX30" s="1071"/>
      <c r="HHY30" s="1071"/>
      <c r="HHZ30" s="1071"/>
      <c r="HIA30" s="1071"/>
      <c r="HIB30" s="1071"/>
      <c r="HIC30" s="1071"/>
      <c r="HID30" s="1071"/>
      <c r="HIE30" s="1071"/>
      <c r="HIF30" s="1071"/>
      <c r="HIG30" s="1071"/>
      <c r="HIH30" s="1071"/>
      <c r="HII30" s="1071"/>
      <c r="HIJ30" s="1071"/>
      <c r="HIK30" s="1071"/>
      <c r="HIL30" s="1071"/>
      <c r="HIM30" s="1071"/>
      <c r="HIN30" s="1071"/>
      <c r="HIO30" s="1071"/>
      <c r="HIP30" s="1071"/>
      <c r="HIQ30" s="1071"/>
      <c r="HIR30" s="1071"/>
      <c r="HIS30" s="1071"/>
      <c r="HIT30" s="1071"/>
      <c r="HIU30" s="1071"/>
      <c r="HIV30" s="1071"/>
      <c r="HIW30" s="1071"/>
      <c r="HIX30" s="1071"/>
      <c r="HIY30" s="1071"/>
      <c r="HIZ30" s="1071"/>
      <c r="HJA30" s="1071"/>
      <c r="HJB30" s="1071"/>
      <c r="HJC30" s="1071"/>
      <c r="HJD30" s="1071"/>
      <c r="HJE30" s="1071"/>
      <c r="HJF30" s="1071"/>
      <c r="HJG30" s="1071"/>
      <c r="HJH30" s="1071"/>
      <c r="HJI30" s="1071"/>
      <c r="HJJ30" s="1071"/>
      <c r="HJK30" s="1071"/>
      <c r="HJL30" s="1071"/>
      <c r="HJM30" s="1071"/>
      <c r="HJN30" s="1071"/>
      <c r="HJO30" s="1071"/>
      <c r="HJP30" s="1071"/>
      <c r="HJQ30" s="1071"/>
      <c r="HJR30" s="1071"/>
      <c r="HJS30" s="1071"/>
      <c r="HJT30" s="1071"/>
      <c r="HJU30" s="1071"/>
      <c r="HJV30" s="1071"/>
      <c r="HJW30" s="1071"/>
      <c r="HJX30" s="1071"/>
      <c r="HJY30" s="1071"/>
      <c r="HJZ30" s="1071"/>
      <c r="HKA30" s="1071"/>
      <c r="HKB30" s="1071"/>
      <c r="HKC30" s="1071"/>
      <c r="HKD30" s="1071"/>
      <c r="HKE30" s="1071"/>
      <c r="HKF30" s="1071"/>
      <c r="HKG30" s="1071"/>
      <c r="HKH30" s="1071"/>
      <c r="HKI30" s="1071"/>
      <c r="HKJ30" s="1071"/>
      <c r="HKK30" s="1071"/>
      <c r="HKL30" s="1071"/>
      <c r="HKM30" s="1071"/>
      <c r="HKN30" s="1071"/>
      <c r="HKO30" s="1071"/>
      <c r="HKP30" s="1071"/>
      <c r="HKQ30" s="1071"/>
      <c r="HKR30" s="1071"/>
      <c r="HKS30" s="1071"/>
      <c r="HKT30" s="1071"/>
      <c r="HKU30" s="1071"/>
      <c r="HKV30" s="1071"/>
      <c r="HKW30" s="1071"/>
      <c r="HKX30" s="1071"/>
      <c r="HKY30" s="1071"/>
      <c r="HKZ30" s="1071"/>
      <c r="HLA30" s="1071"/>
      <c r="HLB30" s="1071"/>
      <c r="HLC30" s="1071"/>
      <c r="HLD30" s="1071"/>
      <c r="HLE30" s="1071"/>
      <c r="HLF30" s="1071"/>
      <c r="HLG30" s="1071"/>
      <c r="HLH30" s="1071"/>
      <c r="HLI30" s="1071"/>
      <c r="HLJ30" s="1071"/>
      <c r="HLK30" s="1071"/>
      <c r="HLL30" s="1071"/>
      <c r="HLM30" s="1071"/>
      <c r="HLN30" s="1071"/>
      <c r="HLO30" s="1071"/>
      <c r="HLP30" s="1071"/>
      <c r="HLQ30" s="1071"/>
      <c r="HLR30" s="1071"/>
      <c r="HLS30" s="1071"/>
      <c r="HLT30" s="1071"/>
      <c r="HLU30" s="1071"/>
      <c r="HLV30" s="1071"/>
      <c r="HLW30" s="1071"/>
      <c r="HLX30" s="1071"/>
      <c r="HLY30" s="1071"/>
      <c r="HLZ30" s="1071"/>
      <c r="HMA30" s="1071"/>
      <c r="HMB30" s="1071"/>
      <c r="HMC30" s="1071"/>
      <c r="HMD30" s="1071"/>
      <c r="HME30" s="1071"/>
      <c r="HMF30" s="1071"/>
      <c r="HMG30" s="1071"/>
      <c r="HMH30" s="1071"/>
      <c r="HMI30" s="1071"/>
      <c r="HMJ30" s="1071"/>
      <c r="HMK30" s="1071"/>
      <c r="HML30" s="1071"/>
      <c r="HMM30" s="1071"/>
      <c r="HMN30" s="1071"/>
      <c r="HMO30" s="1071"/>
      <c r="HMP30" s="1071"/>
      <c r="HMQ30" s="1071"/>
      <c r="HMR30" s="1071"/>
      <c r="HMS30" s="1071"/>
      <c r="HMT30" s="1071"/>
      <c r="HMU30" s="1071"/>
      <c r="HMV30" s="1071"/>
      <c r="HMW30" s="1071"/>
      <c r="HMX30" s="1071"/>
      <c r="HMY30" s="1071"/>
      <c r="HMZ30" s="1071"/>
      <c r="HNA30" s="1071"/>
      <c r="HNB30" s="1071"/>
      <c r="HNC30" s="1071"/>
      <c r="HND30" s="1071"/>
      <c r="HNE30" s="1071"/>
      <c r="HNF30" s="1071"/>
      <c r="HNG30" s="1071"/>
      <c r="HNH30" s="1071"/>
      <c r="HNI30" s="1071"/>
      <c r="HNJ30" s="1071"/>
      <c r="HNK30" s="1071"/>
      <c r="HNL30" s="1071"/>
      <c r="HNM30" s="1071"/>
      <c r="HNN30" s="1071"/>
      <c r="HNO30" s="1071"/>
      <c r="HNP30" s="1071"/>
      <c r="HNQ30" s="1071"/>
      <c r="HNR30" s="1071"/>
      <c r="HNS30" s="1071"/>
      <c r="HNT30" s="1071"/>
      <c r="HNU30" s="1071"/>
      <c r="HNV30" s="1071"/>
      <c r="HNW30" s="1071"/>
      <c r="HNX30" s="1071"/>
      <c r="HNY30" s="1071"/>
      <c r="HNZ30" s="1071"/>
      <c r="HOA30" s="1071"/>
      <c r="HOB30" s="1071"/>
      <c r="HOC30" s="1071"/>
      <c r="HOD30" s="1071"/>
      <c r="HOE30" s="1071"/>
      <c r="HOF30" s="1071"/>
      <c r="HOG30" s="1071"/>
      <c r="HOH30" s="1071"/>
      <c r="HOI30" s="1071"/>
      <c r="HOJ30" s="1071"/>
      <c r="HOK30" s="1071"/>
      <c r="HOL30" s="1071"/>
      <c r="HOM30" s="1071"/>
      <c r="HON30" s="1071"/>
      <c r="HOO30" s="1071"/>
      <c r="HOP30" s="1071"/>
      <c r="HOQ30" s="1071"/>
      <c r="HOR30" s="1071"/>
      <c r="HOS30" s="1071"/>
      <c r="HOT30" s="1071"/>
      <c r="HOU30" s="1071"/>
      <c r="HOV30" s="1071"/>
      <c r="HOW30" s="1071"/>
      <c r="HOX30" s="1071"/>
      <c r="HOY30" s="1071"/>
      <c r="HOZ30" s="1071"/>
      <c r="HPA30" s="1071"/>
      <c r="HPB30" s="1071"/>
      <c r="HPC30" s="1071"/>
      <c r="HPD30" s="1071"/>
      <c r="HPE30" s="1071"/>
      <c r="HPF30" s="1071"/>
      <c r="HPG30" s="1071"/>
      <c r="HPH30" s="1071"/>
      <c r="HPI30" s="1071"/>
      <c r="HPJ30" s="1071"/>
      <c r="HPK30" s="1071"/>
      <c r="HPL30" s="1071"/>
      <c r="HPM30" s="1071"/>
      <c r="HPN30" s="1071"/>
      <c r="HPO30" s="1071"/>
      <c r="HPP30" s="1071"/>
      <c r="HPQ30" s="1071"/>
      <c r="HPR30" s="1071"/>
      <c r="HPS30" s="1071"/>
      <c r="HPT30" s="1071"/>
      <c r="HPU30" s="1071"/>
      <c r="HPV30" s="1071"/>
      <c r="HPW30" s="1071"/>
      <c r="HPX30" s="1071"/>
      <c r="HPY30" s="1071"/>
      <c r="HPZ30" s="1071"/>
      <c r="HQA30" s="1071"/>
      <c r="HQB30" s="1071"/>
      <c r="HQC30" s="1071"/>
      <c r="HQD30" s="1071"/>
      <c r="HQE30" s="1071"/>
      <c r="HQF30" s="1071"/>
      <c r="HQG30" s="1071"/>
      <c r="HQH30" s="1071"/>
      <c r="HQI30" s="1071"/>
      <c r="HQJ30" s="1071"/>
      <c r="HQK30" s="1071"/>
      <c r="HQL30" s="1071"/>
      <c r="HQM30" s="1071"/>
      <c r="HQN30" s="1071"/>
      <c r="HQO30" s="1071"/>
      <c r="HQP30" s="1071"/>
      <c r="HQQ30" s="1071"/>
      <c r="HQR30" s="1071"/>
      <c r="HQS30" s="1071"/>
      <c r="HQT30" s="1071"/>
      <c r="HQU30" s="1071"/>
      <c r="HQV30" s="1071"/>
      <c r="HQW30" s="1071"/>
      <c r="HQX30" s="1071"/>
      <c r="HQY30" s="1071"/>
      <c r="HQZ30" s="1071"/>
      <c r="HRA30" s="1071"/>
      <c r="HRB30" s="1071"/>
      <c r="HRC30" s="1071"/>
      <c r="HRD30" s="1071"/>
      <c r="HRE30" s="1071"/>
      <c r="HRF30" s="1071"/>
      <c r="HRG30" s="1071"/>
      <c r="HRH30" s="1071"/>
      <c r="HRI30" s="1071"/>
      <c r="HRJ30" s="1071"/>
      <c r="HRK30" s="1071"/>
      <c r="HRL30" s="1071"/>
      <c r="HRM30" s="1071"/>
      <c r="HRN30" s="1071"/>
      <c r="HRO30" s="1071"/>
      <c r="HRP30" s="1071"/>
      <c r="HRQ30" s="1071"/>
      <c r="HRR30" s="1071"/>
      <c r="HRS30" s="1071"/>
      <c r="HRT30" s="1071"/>
      <c r="HRU30" s="1071"/>
      <c r="HRV30" s="1071"/>
      <c r="HRW30" s="1071"/>
      <c r="HRX30" s="1071"/>
      <c r="HRY30" s="1071"/>
      <c r="HRZ30" s="1071"/>
      <c r="HSA30" s="1071"/>
      <c r="HSB30" s="1071"/>
      <c r="HSC30" s="1071"/>
      <c r="HSD30" s="1071"/>
      <c r="HSE30" s="1071"/>
      <c r="HSF30" s="1071"/>
      <c r="HSG30" s="1071"/>
      <c r="HSH30" s="1071"/>
      <c r="HSI30" s="1071"/>
      <c r="HSJ30" s="1071"/>
      <c r="HSK30" s="1071"/>
      <c r="HSL30" s="1071"/>
      <c r="HSM30" s="1071"/>
      <c r="HSN30" s="1071"/>
      <c r="HSO30" s="1071"/>
      <c r="HSP30" s="1071"/>
      <c r="HSQ30" s="1071"/>
      <c r="HSR30" s="1071"/>
      <c r="HSS30" s="1071"/>
      <c r="HST30" s="1071"/>
      <c r="HSU30" s="1071"/>
      <c r="HSV30" s="1071"/>
      <c r="HSW30" s="1071"/>
      <c r="HSX30" s="1071"/>
      <c r="HSY30" s="1071"/>
      <c r="HSZ30" s="1071"/>
      <c r="HTA30" s="1071"/>
      <c r="HTB30" s="1071"/>
      <c r="HTC30" s="1071"/>
      <c r="HTD30" s="1071"/>
      <c r="HTE30" s="1071"/>
      <c r="HTF30" s="1071"/>
      <c r="HTG30" s="1071"/>
      <c r="HTH30" s="1071"/>
      <c r="HTI30" s="1071"/>
      <c r="HTJ30" s="1071"/>
      <c r="HTK30" s="1071"/>
      <c r="HTL30" s="1071"/>
      <c r="HTM30" s="1071"/>
      <c r="HTN30" s="1071"/>
      <c r="HTO30" s="1071"/>
      <c r="HTP30" s="1071"/>
      <c r="HTQ30" s="1071"/>
      <c r="HTR30" s="1071"/>
      <c r="HTS30" s="1071"/>
      <c r="HTT30" s="1071"/>
      <c r="HTU30" s="1071"/>
      <c r="HTV30" s="1071"/>
      <c r="HTW30" s="1071"/>
      <c r="HTX30" s="1071"/>
      <c r="HTY30" s="1071"/>
      <c r="HTZ30" s="1071"/>
      <c r="HUA30" s="1071"/>
      <c r="HUB30" s="1071"/>
      <c r="HUC30" s="1071"/>
      <c r="HUD30" s="1071"/>
      <c r="HUE30" s="1071"/>
      <c r="HUF30" s="1071"/>
      <c r="HUG30" s="1071"/>
      <c r="HUH30" s="1071"/>
      <c r="HUI30" s="1071"/>
      <c r="HUJ30" s="1071"/>
      <c r="HUK30" s="1071"/>
      <c r="HUL30" s="1071"/>
      <c r="HUM30" s="1071"/>
      <c r="HUN30" s="1071"/>
      <c r="HUO30" s="1071"/>
      <c r="HUP30" s="1071"/>
      <c r="HUQ30" s="1071"/>
      <c r="HUR30" s="1071"/>
      <c r="HUS30" s="1071"/>
      <c r="HUT30" s="1071"/>
      <c r="HUU30" s="1071"/>
      <c r="HUV30" s="1071"/>
      <c r="HUW30" s="1071"/>
      <c r="HUX30" s="1071"/>
      <c r="HUY30" s="1071"/>
      <c r="HUZ30" s="1071"/>
      <c r="HVA30" s="1071"/>
      <c r="HVB30" s="1071"/>
      <c r="HVC30" s="1071"/>
      <c r="HVD30" s="1071"/>
      <c r="HVE30" s="1071"/>
      <c r="HVF30" s="1071"/>
      <c r="HVG30" s="1071"/>
      <c r="HVH30" s="1071"/>
      <c r="HVI30" s="1071"/>
      <c r="HVJ30" s="1071"/>
      <c r="HVK30" s="1071"/>
      <c r="HVL30" s="1071"/>
      <c r="HVM30" s="1071"/>
      <c r="HVN30" s="1071"/>
      <c r="HVO30" s="1071"/>
      <c r="HVP30" s="1071"/>
      <c r="HVQ30" s="1071"/>
      <c r="HVR30" s="1071"/>
      <c r="HVS30" s="1071"/>
      <c r="HVT30" s="1071"/>
      <c r="HVU30" s="1071"/>
      <c r="HVV30" s="1071"/>
      <c r="HVW30" s="1071"/>
      <c r="HVX30" s="1071"/>
      <c r="HVY30" s="1071"/>
      <c r="HVZ30" s="1071"/>
      <c r="HWA30" s="1071"/>
      <c r="HWB30" s="1071"/>
      <c r="HWC30" s="1071"/>
      <c r="HWD30" s="1071"/>
      <c r="HWE30" s="1071"/>
      <c r="HWF30" s="1071"/>
      <c r="HWG30" s="1071"/>
      <c r="HWH30" s="1071"/>
      <c r="HWI30" s="1071"/>
      <c r="HWJ30" s="1071"/>
      <c r="HWK30" s="1071"/>
      <c r="HWL30" s="1071"/>
      <c r="HWM30" s="1071"/>
      <c r="HWN30" s="1071"/>
      <c r="HWO30" s="1071"/>
      <c r="HWP30" s="1071"/>
      <c r="HWQ30" s="1071"/>
      <c r="HWR30" s="1071"/>
      <c r="HWS30" s="1071"/>
      <c r="HWT30" s="1071"/>
      <c r="HWU30" s="1071"/>
      <c r="HWV30" s="1071"/>
      <c r="HWW30" s="1071"/>
      <c r="HWX30" s="1071"/>
      <c r="HWY30" s="1071"/>
      <c r="HWZ30" s="1071"/>
      <c r="HXA30" s="1071"/>
      <c r="HXB30" s="1071"/>
      <c r="HXC30" s="1071"/>
      <c r="HXD30" s="1071"/>
      <c r="HXE30" s="1071"/>
      <c r="HXF30" s="1071"/>
      <c r="HXG30" s="1071"/>
      <c r="HXH30" s="1071"/>
      <c r="HXI30" s="1071"/>
      <c r="HXJ30" s="1071"/>
      <c r="HXK30" s="1071"/>
      <c r="HXL30" s="1071"/>
      <c r="HXM30" s="1071"/>
      <c r="HXN30" s="1071"/>
      <c r="HXO30" s="1071"/>
      <c r="HXP30" s="1071"/>
      <c r="HXQ30" s="1071"/>
      <c r="HXR30" s="1071"/>
      <c r="HXS30" s="1071"/>
      <c r="HXT30" s="1071"/>
      <c r="HXU30" s="1071"/>
      <c r="HXV30" s="1071"/>
      <c r="HXW30" s="1071"/>
      <c r="HXX30" s="1071"/>
      <c r="HXY30" s="1071"/>
      <c r="HXZ30" s="1071"/>
      <c r="HYA30" s="1071"/>
      <c r="HYB30" s="1071"/>
      <c r="HYC30" s="1071"/>
      <c r="HYD30" s="1071"/>
      <c r="HYE30" s="1071"/>
      <c r="HYF30" s="1071"/>
      <c r="HYG30" s="1071"/>
      <c r="HYH30" s="1071"/>
      <c r="HYI30" s="1071"/>
      <c r="HYJ30" s="1071"/>
      <c r="HYK30" s="1071"/>
      <c r="HYL30" s="1071"/>
      <c r="HYM30" s="1071"/>
      <c r="HYN30" s="1071"/>
      <c r="HYO30" s="1071"/>
      <c r="HYP30" s="1071"/>
      <c r="HYQ30" s="1071"/>
      <c r="HYR30" s="1071"/>
      <c r="HYS30" s="1071"/>
      <c r="HYT30" s="1071"/>
      <c r="HYU30" s="1071"/>
      <c r="HYV30" s="1071"/>
      <c r="HYW30" s="1071"/>
      <c r="HYX30" s="1071"/>
      <c r="HYY30" s="1071"/>
      <c r="HYZ30" s="1071"/>
      <c r="HZA30" s="1071"/>
      <c r="HZB30" s="1071"/>
      <c r="HZC30" s="1071"/>
      <c r="HZD30" s="1071"/>
      <c r="HZE30" s="1071"/>
      <c r="HZF30" s="1071"/>
      <c r="HZG30" s="1071"/>
      <c r="HZH30" s="1071"/>
      <c r="HZI30" s="1071"/>
      <c r="HZJ30" s="1071"/>
      <c r="HZK30" s="1071"/>
      <c r="HZL30" s="1071"/>
      <c r="HZM30" s="1071"/>
      <c r="HZN30" s="1071"/>
      <c r="HZO30" s="1071"/>
      <c r="HZP30" s="1071"/>
      <c r="HZQ30" s="1071"/>
      <c r="HZR30" s="1071"/>
      <c r="HZS30" s="1071"/>
      <c r="HZT30" s="1071"/>
      <c r="HZU30" s="1071"/>
      <c r="HZV30" s="1071"/>
      <c r="HZW30" s="1071"/>
      <c r="HZX30" s="1071"/>
      <c r="HZY30" s="1071"/>
      <c r="HZZ30" s="1071"/>
      <c r="IAA30" s="1071"/>
      <c r="IAB30" s="1071"/>
      <c r="IAC30" s="1071"/>
      <c r="IAD30" s="1071"/>
      <c r="IAE30" s="1071"/>
      <c r="IAF30" s="1071"/>
      <c r="IAG30" s="1071"/>
      <c r="IAH30" s="1071"/>
      <c r="IAI30" s="1071"/>
      <c r="IAJ30" s="1071"/>
      <c r="IAK30" s="1071"/>
      <c r="IAL30" s="1071"/>
      <c r="IAM30" s="1071"/>
      <c r="IAN30" s="1071"/>
      <c r="IAO30" s="1071"/>
      <c r="IAP30" s="1071"/>
      <c r="IAQ30" s="1071"/>
      <c r="IAR30" s="1071"/>
      <c r="IAS30" s="1071"/>
      <c r="IAT30" s="1071"/>
      <c r="IAU30" s="1071"/>
      <c r="IAV30" s="1071"/>
      <c r="IAW30" s="1071"/>
      <c r="IAX30" s="1071"/>
      <c r="IAY30" s="1071"/>
      <c r="IAZ30" s="1071"/>
      <c r="IBA30" s="1071"/>
      <c r="IBB30" s="1071"/>
      <c r="IBC30" s="1071"/>
      <c r="IBD30" s="1071"/>
      <c r="IBE30" s="1071"/>
      <c r="IBF30" s="1071"/>
      <c r="IBG30" s="1071"/>
      <c r="IBH30" s="1071"/>
      <c r="IBI30" s="1071"/>
      <c r="IBJ30" s="1071"/>
      <c r="IBK30" s="1071"/>
      <c r="IBL30" s="1071"/>
      <c r="IBM30" s="1071"/>
      <c r="IBN30" s="1071"/>
      <c r="IBO30" s="1071"/>
      <c r="IBP30" s="1071"/>
      <c r="IBQ30" s="1071"/>
      <c r="IBR30" s="1071"/>
      <c r="IBS30" s="1071"/>
      <c r="IBT30" s="1071"/>
      <c r="IBU30" s="1071"/>
      <c r="IBV30" s="1071"/>
      <c r="IBW30" s="1071"/>
      <c r="IBX30" s="1071"/>
      <c r="IBY30" s="1071"/>
      <c r="IBZ30" s="1071"/>
      <c r="ICA30" s="1071"/>
      <c r="ICB30" s="1071"/>
      <c r="ICC30" s="1071"/>
      <c r="ICD30" s="1071"/>
      <c r="ICE30" s="1071"/>
      <c r="ICF30" s="1071"/>
      <c r="ICG30" s="1071"/>
      <c r="ICH30" s="1071"/>
      <c r="ICI30" s="1071"/>
      <c r="ICJ30" s="1071"/>
      <c r="ICK30" s="1071"/>
      <c r="ICL30" s="1071"/>
      <c r="ICM30" s="1071"/>
      <c r="ICN30" s="1071"/>
      <c r="ICO30" s="1071"/>
      <c r="ICP30" s="1071"/>
      <c r="ICQ30" s="1071"/>
      <c r="ICR30" s="1071"/>
      <c r="ICS30" s="1071"/>
      <c r="ICT30" s="1071"/>
      <c r="ICU30" s="1071"/>
      <c r="ICV30" s="1071"/>
      <c r="ICW30" s="1071"/>
      <c r="ICX30" s="1071"/>
      <c r="ICY30" s="1071"/>
      <c r="ICZ30" s="1071"/>
      <c r="IDA30" s="1071"/>
      <c r="IDB30" s="1071"/>
      <c r="IDC30" s="1071"/>
      <c r="IDD30" s="1071"/>
      <c r="IDE30" s="1071"/>
      <c r="IDF30" s="1071"/>
      <c r="IDG30" s="1071"/>
      <c r="IDH30" s="1071"/>
      <c r="IDI30" s="1071"/>
      <c r="IDJ30" s="1071"/>
      <c r="IDK30" s="1071"/>
      <c r="IDL30" s="1071"/>
      <c r="IDM30" s="1071"/>
      <c r="IDN30" s="1071"/>
      <c r="IDO30" s="1071"/>
      <c r="IDP30" s="1071"/>
      <c r="IDQ30" s="1071"/>
      <c r="IDR30" s="1071"/>
      <c r="IDS30" s="1071"/>
      <c r="IDT30" s="1071"/>
      <c r="IDU30" s="1071"/>
      <c r="IDV30" s="1071"/>
      <c r="IDW30" s="1071"/>
      <c r="IDX30" s="1071"/>
      <c r="IDY30" s="1071"/>
      <c r="IDZ30" s="1071"/>
      <c r="IEA30" s="1071"/>
      <c r="IEB30" s="1071"/>
      <c r="IEC30" s="1071"/>
      <c r="IED30" s="1071"/>
      <c r="IEE30" s="1071"/>
      <c r="IEF30" s="1071"/>
      <c r="IEG30" s="1071"/>
      <c r="IEH30" s="1071"/>
      <c r="IEI30" s="1071"/>
      <c r="IEJ30" s="1071"/>
      <c r="IEK30" s="1071"/>
      <c r="IEL30" s="1071"/>
      <c r="IEM30" s="1071"/>
      <c r="IEN30" s="1071"/>
      <c r="IEO30" s="1071"/>
      <c r="IEP30" s="1071"/>
      <c r="IEQ30" s="1071"/>
      <c r="IER30" s="1071"/>
      <c r="IES30" s="1071"/>
      <c r="IET30" s="1071"/>
      <c r="IEU30" s="1071"/>
      <c r="IEV30" s="1071"/>
      <c r="IEW30" s="1071"/>
      <c r="IEX30" s="1071"/>
      <c r="IEY30" s="1071"/>
      <c r="IEZ30" s="1071"/>
      <c r="IFA30" s="1071"/>
      <c r="IFB30" s="1071"/>
      <c r="IFC30" s="1071"/>
      <c r="IFD30" s="1071"/>
      <c r="IFE30" s="1071"/>
      <c r="IFF30" s="1071"/>
      <c r="IFG30" s="1071"/>
      <c r="IFH30" s="1071"/>
      <c r="IFI30" s="1071"/>
      <c r="IFJ30" s="1071"/>
      <c r="IFK30" s="1071"/>
      <c r="IFL30" s="1071"/>
      <c r="IFM30" s="1071"/>
      <c r="IFN30" s="1071"/>
      <c r="IFO30" s="1071"/>
      <c r="IFP30" s="1071"/>
      <c r="IFQ30" s="1071"/>
      <c r="IFR30" s="1071"/>
      <c r="IFS30" s="1071"/>
      <c r="IFT30" s="1071"/>
      <c r="IFU30" s="1071"/>
      <c r="IFV30" s="1071"/>
      <c r="IFW30" s="1071"/>
      <c r="IFX30" s="1071"/>
      <c r="IFY30" s="1071"/>
      <c r="IFZ30" s="1071"/>
      <c r="IGA30" s="1071"/>
      <c r="IGB30" s="1071"/>
      <c r="IGC30" s="1071"/>
      <c r="IGD30" s="1071"/>
      <c r="IGE30" s="1071"/>
      <c r="IGF30" s="1071"/>
      <c r="IGG30" s="1071"/>
      <c r="IGH30" s="1071"/>
      <c r="IGI30" s="1071"/>
      <c r="IGJ30" s="1071"/>
      <c r="IGK30" s="1071"/>
      <c r="IGL30" s="1071"/>
      <c r="IGM30" s="1071"/>
      <c r="IGN30" s="1071"/>
      <c r="IGO30" s="1071"/>
      <c r="IGP30" s="1071"/>
      <c r="IGQ30" s="1071"/>
      <c r="IGR30" s="1071"/>
      <c r="IGS30" s="1071"/>
      <c r="IGT30" s="1071"/>
      <c r="IGU30" s="1071"/>
      <c r="IGV30" s="1071"/>
      <c r="IGW30" s="1071"/>
      <c r="IGX30" s="1071"/>
      <c r="IGY30" s="1071"/>
      <c r="IGZ30" s="1071"/>
      <c r="IHA30" s="1071"/>
      <c r="IHB30" s="1071"/>
      <c r="IHC30" s="1071"/>
      <c r="IHD30" s="1071"/>
      <c r="IHE30" s="1071"/>
      <c r="IHF30" s="1071"/>
      <c r="IHG30" s="1071"/>
      <c r="IHH30" s="1071"/>
      <c r="IHI30" s="1071"/>
      <c r="IHJ30" s="1071"/>
      <c r="IHK30" s="1071"/>
      <c r="IHL30" s="1071"/>
      <c r="IHM30" s="1071"/>
      <c r="IHN30" s="1071"/>
      <c r="IHO30" s="1071"/>
      <c r="IHP30" s="1071"/>
      <c r="IHQ30" s="1071"/>
      <c r="IHR30" s="1071"/>
      <c r="IHS30" s="1071"/>
      <c r="IHT30" s="1071"/>
      <c r="IHU30" s="1071"/>
      <c r="IHV30" s="1071"/>
      <c r="IHW30" s="1071"/>
      <c r="IHX30" s="1071"/>
      <c r="IHY30" s="1071"/>
      <c r="IHZ30" s="1071"/>
      <c r="IIA30" s="1071"/>
      <c r="IIB30" s="1071"/>
      <c r="IIC30" s="1071"/>
      <c r="IID30" s="1071"/>
      <c r="IIE30" s="1071"/>
      <c r="IIF30" s="1071"/>
      <c r="IIG30" s="1071"/>
      <c r="IIH30" s="1071"/>
      <c r="III30" s="1071"/>
      <c r="IIJ30" s="1071"/>
      <c r="IIK30" s="1071"/>
      <c r="IIL30" s="1071"/>
      <c r="IIM30" s="1071"/>
      <c r="IIN30" s="1071"/>
      <c r="IIO30" s="1071"/>
      <c r="IIP30" s="1071"/>
      <c r="IIQ30" s="1071"/>
      <c r="IIR30" s="1071"/>
      <c r="IIS30" s="1071"/>
      <c r="IIT30" s="1071"/>
      <c r="IIU30" s="1071"/>
      <c r="IIV30" s="1071"/>
      <c r="IIW30" s="1071"/>
      <c r="IIX30" s="1071"/>
      <c r="IIY30" s="1071"/>
      <c r="IIZ30" s="1071"/>
      <c r="IJA30" s="1071"/>
      <c r="IJB30" s="1071"/>
      <c r="IJC30" s="1071"/>
      <c r="IJD30" s="1071"/>
      <c r="IJE30" s="1071"/>
      <c r="IJF30" s="1071"/>
      <c r="IJG30" s="1071"/>
      <c r="IJH30" s="1071"/>
      <c r="IJI30" s="1071"/>
      <c r="IJJ30" s="1071"/>
      <c r="IJK30" s="1071"/>
      <c r="IJL30" s="1071"/>
      <c r="IJM30" s="1071"/>
      <c r="IJN30" s="1071"/>
      <c r="IJO30" s="1071"/>
      <c r="IJP30" s="1071"/>
      <c r="IJQ30" s="1071"/>
      <c r="IJR30" s="1071"/>
      <c r="IJS30" s="1071"/>
      <c r="IJT30" s="1071"/>
      <c r="IJU30" s="1071"/>
      <c r="IJV30" s="1071"/>
      <c r="IJW30" s="1071"/>
      <c r="IJX30" s="1071"/>
      <c r="IJY30" s="1071"/>
      <c r="IJZ30" s="1071"/>
      <c r="IKA30" s="1071"/>
      <c r="IKB30" s="1071"/>
      <c r="IKC30" s="1071"/>
      <c r="IKD30" s="1071"/>
      <c r="IKE30" s="1071"/>
      <c r="IKF30" s="1071"/>
      <c r="IKG30" s="1071"/>
      <c r="IKH30" s="1071"/>
      <c r="IKI30" s="1071"/>
      <c r="IKJ30" s="1071"/>
      <c r="IKK30" s="1071"/>
      <c r="IKL30" s="1071"/>
      <c r="IKM30" s="1071"/>
      <c r="IKN30" s="1071"/>
      <c r="IKO30" s="1071"/>
      <c r="IKP30" s="1071"/>
      <c r="IKQ30" s="1071"/>
      <c r="IKR30" s="1071"/>
      <c r="IKS30" s="1071"/>
      <c r="IKT30" s="1071"/>
      <c r="IKU30" s="1071"/>
      <c r="IKV30" s="1071"/>
      <c r="IKW30" s="1071"/>
      <c r="IKX30" s="1071"/>
      <c r="IKY30" s="1071"/>
      <c r="IKZ30" s="1071"/>
      <c r="ILA30" s="1071"/>
      <c r="ILB30" s="1071"/>
      <c r="ILC30" s="1071"/>
      <c r="ILD30" s="1071"/>
      <c r="ILE30" s="1071"/>
      <c r="ILF30" s="1071"/>
      <c r="ILG30" s="1071"/>
      <c r="ILH30" s="1071"/>
      <c r="ILI30" s="1071"/>
      <c r="ILJ30" s="1071"/>
      <c r="ILK30" s="1071"/>
      <c r="ILL30" s="1071"/>
      <c r="ILM30" s="1071"/>
      <c r="ILN30" s="1071"/>
      <c r="ILO30" s="1071"/>
      <c r="ILP30" s="1071"/>
      <c r="ILQ30" s="1071"/>
      <c r="ILR30" s="1071"/>
      <c r="ILS30" s="1071"/>
      <c r="ILT30" s="1071"/>
      <c r="ILU30" s="1071"/>
      <c r="ILV30" s="1071"/>
      <c r="ILW30" s="1071"/>
      <c r="ILX30" s="1071"/>
      <c r="ILY30" s="1071"/>
      <c r="ILZ30" s="1071"/>
      <c r="IMA30" s="1071"/>
      <c r="IMB30" s="1071"/>
      <c r="IMC30" s="1071"/>
      <c r="IMD30" s="1071"/>
      <c r="IME30" s="1071"/>
      <c r="IMF30" s="1071"/>
      <c r="IMG30" s="1071"/>
      <c r="IMH30" s="1071"/>
      <c r="IMI30" s="1071"/>
      <c r="IMJ30" s="1071"/>
      <c r="IMK30" s="1071"/>
      <c r="IML30" s="1071"/>
      <c r="IMM30" s="1071"/>
      <c r="IMN30" s="1071"/>
      <c r="IMO30" s="1071"/>
      <c r="IMP30" s="1071"/>
      <c r="IMQ30" s="1071"/>
      <c r="IMR30" s="1071"/>
      <c r="IMS30" s="1071"/>
      <c r="IMT30" s="1071"/>
      <c r="IMU30" s="1071"/>
      <c r="IMV30" s="1071"/>
      <c r="IMW30" s="1071"/>
      <c r="IMX30" s="1071"/>
      <c r="IMY30" s="1071"/>
      <c r="IMZ30" s="1071"/>
      <c r="INA30" s="1071"/>
      <c r="INB30" s="1071"/>
      <c r="INC30" s="1071"/>
      <c r="IND30" s="1071"/>
      <c r="INE30" s="1071"/>
      <c r="INF30" s="1071"/>
      <c r="ING30" s="1071"/>
      <c r="INH30" s="1071"/>
      <c r="INI30" s="1071"/>
      <c r="INJ30" s="1071"/>
      <c r="INK30" s="1071"/>
      <c r="INL30" s="1071"/>
      <c r="INM30" s="1071"/>
      <c r="INN30" s="1071"/>
      <c r="INO30" s="1071"/>
      <c r="INP30" s="1071"/>
      <c r="INQ30" s="1071"/>
      <c r="INR30" s="1071"/>
      <c r="INS30" s="1071"/>
      <c r="INT30" s="1071"/>
      <c r="INU30" s="1071"/>
      <c r="INV30" s="1071"/>
      <c r="INW30" s="1071"/>
      <c r="INX30" s="1071"/>
      <c r="INY30" s="1071"/>
      <c r="INZ30" s="1071"/>
      <c r="IOA30" s="1071"/>
      <c r="IOB30" s="1071"/>
      <c r="IOC30" s="1071"/>
      <c r="IOD30" s="1071"/>
      <c r="IOE30" s="1071"/>
      <c r="IOF30" s="1071"/>
      <c r="IOG30" s="1071"/>
      <c r="IOH30" s="1071"/>
      <c r="IOI30" s="1071"/>
      <c r="IOJ30" s="1071"/>
      <c r="IOK30" s="1071"/>
      <c r="IOL30" s="1071"/>
      <c r="IOM30" s="1071"/>
      <c r="ION30" s="1071"/>
      <c r="IOO30" s="1071"/>
      <c r="IOP30" s="1071"/>
      <c r="IOQ30" s="1071"/>
      <c r="IOR30" s="1071"/>
      <c r="IOS30" s="1071"/>
      <c r="IOT30" s="1071"/>
      <c r="IOU30" s="1071"/>
      <c r="IOV30" s="1071"/>
      <c r="IOW30" s="1071"/>
      <c r="IOX30" s="1071"/>
      <c r="IOY30" s="1071"/>
      <c r="IOZ30" s="1071"/>
      <c r="IPA30" s="1071"/>
      <c r="IPB30" s="1071"/>
      <c r="IPC30" s="1071"/>
      <c r="IPD30" s="1071"/>
      <c r="IPE30" s="1071"/>
      <c r="IPF30" s="1071"/>
      <c r="IPG30" s="1071"/>
      <c r="IPH30" s="1071"/>
      <c r="IPI30" s="1071"/>
      <c r="IPJ30" s="1071"/>
      <c r="IPK30" s="1071"/>
      <c r="IPL30" s="1071"/>
      <c r="IPM30" s="1071"/>
      <c r="IPN30" s="1071"/>
      <c r="IPO30" s="1071"/>
      <c r="IPP30" s="1071"/>
      <c r="IPQ30" s="1071"/>
      <c r="IPR30" s="1071"/>
      <c r="IPS30" s="1071"/>
      <c r="IPT30" s="1071"/>
      <c r="IPU30" s="1071"/>
      <c r="IPV30" s="1071"/>
      <c r="IPW30" s="1071"/>
      <c r="IPX30" s="1071"/>
      <c r="IPY30" s="1071"/>
      <c r="IPZ30" s="1071"/>
      <c r="IQA30" s="1071"/>
      <c r="IQB30" s="1071"/>
      <c r="IQC30" s="1071"/>
      <c r="IQD30" s="1071"/>
      <c r="IQE30" s="1071"/>
      <c r="IQF30" s="1071"/>
      <c r="IQG30" s="1071"/>
      <c r="IQH30" s="1071"/>
      <c r="IQI30" s="1071"/>
      <c r="IQJ30" s="1071"/>
      <c r="IQK30" s="1071"/>
      <c r="IQL30" s="1071"/>
      <c r="IQM30" s="1071"/>
      <c r="IQN30" s="1071"/>
      <c r="IQO30" s="1071"/>
      <c r="IQP30" s="1071"/>
      <c r="IQQ30" s="1071"/>
      <c r="IQR30" s="1071"/>
      <c r="IQS30" s="1071"/>
      <c r="IQT30" s="1071"/>
      <c r="IQU30" s="1071"/>
      <c r="IQV30" s="1071"/>
      <c r="IQW30" s="1071"/>
      <c r="IQX30" s="1071"/>
      <c r="IQY30" s="1071"/>
      <c r="IQZ30" s="1071"/>
      <c r="IRA30" s="1071"/>
      <c r="IRB30" s="1071"/>
      <c r="IRC30" s="1071"/>
      <c r="IRD30" s="1071"/>
      <c r="IRE30" s="1071"/>
      <c r="IRF30" s="1071"/>
      <c r="IRG30" s="1071"/>
      <c r="IRH30" s="1071"/>
      <c r="IRI30" s="1071"/>
      <c r="IRJ30" s="1071"/>
      <c r="IRK30" s="1071"/>
      <c r="IRL30" s="1071"/>
      <c r="IRM30" s="1071"/>
      <c r="IRN30" s="1071"/>
      <c r="IRO30" s="1071"/>
      <c r="IRP30" s="1071"/>
      <c r="IRQ30" s="1071"/>
      <c r="IRR30" s="1071"/>
      <c r="IRS30" s="1071"/>
      <c r="IRT30" s="1071"/>
      <c r="IRU30" s="1071"/>
      <c r="IRV30" s="1071"/>
      <c r="IRW30" s="1071"/>
      <c r="IRX30" s="1071"/>
      <c r="IRY30" s="1071"/>
      <c r="IRZ30" s="1071"/>
      <c r="ISA30" s="1071"/>
      <c r="ISB30" s="1071"/>
      <c r="ISC30" s="1071"/>
      <c r="ISD30" s="1071"/>
      <c r="ISE30" s="1071"/>
      <c r="ISF30" s="1071"/>
      <c r="ISG30" s="1071"/>
      <c r="ISH30" s="1071"/>
      <c r="ISI30" s="1071"/>
      <c r="ISJ30" s="1071"/>
      <c r="ISK30" s="1071"/>
      <c r="ISL30" s="1071"/>
      <c r="ISM30" s="1071"/>
      <c r="ISN30" s="1071"/>
      <c r="ISO30" s="1071"/>
      <c r="ISP30" s="1071"/>
      <c r="ISQ30" s="1071"/>
      <c r="ISR30" s="1071"/>
      <c r="ISS30" s="1071"/>
      <c r="IST30" s="1071"/>
      <c r="ISU30" s="1071"/>
      <c r="ISV30" s="1071"/>
      <c r="ISW30" s="1071"/>
      <c r="ISX30" s="1071"/>
      <c r="ISY30" s="1071"/>
      <c r="ISZ30" s="1071"/>
      <c r="ITA30" s="1071"/>
      <c r="ITB30" s="1071"/>
      <c r="ITC30" s="1071"/>
      <c r="ITD30" s="1071"/>
      <c r="ITE30" s="1071"/>
      <c r="ITF30" s="1071"/>
      <c r="ITG30" s="1071"/>
      <c r="ITH30" s="1071"/>
      <c r="ITI30" s="1071"/>
      <c r="ITJ30" s="1071"/>
      <c r="ITK30" s="1071"/>
      <c r="ITL30" s="1071"/>
      <c r="ITM30" s="1071"/>
      <c r="ITN30" s="1071"/>
      <c r="ITO30" s="1071"/>
      <c r="ITP30" s="1071"/>
      <c r="ITQ30" s="1071"/>
      <c r="ITR30" s="1071"/>
      <c r="ITS30" s="1071"/>
      <c r="ITT30" s="1071"/>
      <c r="ITU30" s="1071"/>
      <c r="ITV30" s="1071"/>
      <c r="ITW30" s="1071"/>
      <c r="ITX30" s="1071"/>
      <c r="ITY30" s="1071"/>
      <c r="ITZ30" s="1071"/>
      <c r="IUA30" s="1071"/>
      <c r="IUB30" s="1071"/>
      <c r="IUC30" s="1071"/>
      <c r="IUD30" s="1071"/>
      <c r="IUE30" s="1071"/>
      <c r="IUF30" s="1071"/>
      <c r="IUG30" s="1071"/>
      <c r="IUH30" s="1071"/>
      <c r="IUI30" s="1071"/>
      <c r="IUJ30" s="1071"/>
      <c r="IUK30" s="1071"/>
      <c r="IUL30" s="1071"/>
      <c r="IUM30" s="1071"/>
      <c r="IUN30" s="1071"/>
      <c r="IUO30" s="1071"/>
      <c r="IUP30" s="1071"/>
      <c r="IUQ30" s="1071"/>
      <c r="IUR30" s="1071"/>
      <c r="IUS30" s="1071"/>
      <c r="IUT30" s="1071"/>
      <c r="IUU30" s="1071"/>
      <c r="IUV30" s="1071"/>
      <c r="IUW30" s="1071"/>
      <c r="IUX30" s="1071"/>
      <c r="IUY30" s="1071"/>
      <c r="IUZ30" s="1071"/>
      <c r="IVA30" s="1071"/>
      <c r="IVB30" s="1071"/>
      <c r="IVC30" s="1071"/>
      <c r="IVD30" s="1071"/>
      <c r="IVE30" s="1071"/>
      <c r="IVF30" s="1071"/>
      <c r="IVG30" s="1071"/>
      <c r="IVH30" s="1071"/>
      <c r="IVI30" s="1071"/>
      <c r="IVJ30" s="1071"/>
      <c r="IVK30" s="1071"/>
      <c r="IVL30" s="1071"/>
      <c r="IVM30" s="1071"/>
      <c r="IVN30" s="1071"/>
      <c r="IVO30" s="1071"/>
      <c r="IVP30" s="1071"/>
      <c r="IVQ30" s="1071"/>
      <c r="IVR30" s="1071"/>
      <c r="IVS30" s="1071"/>
      <c r="IVT30" s="1071"/>
      <c r="IVU30" s="1071"/>
      <c r="IVV30" s="1071"/>
      <c r="IVW30" s="1071"/>
      <c r="IVX30" s="1071"/>
      <c r="IVY30" s="1071"/>
      <c r="IVZ30" s="1071"/>
      <c r="IWA30" s="1071"/>
      <c r="IWB30" s="1071"/>
      <c r="IWC30" s="1071"/>
      <c r="IWD30" s="1071"/>
      <c r="IWE30" s="1071"/>
      <c r="IWF30" s="1071"/>
      <c r="IWG30" s="1071"/>
      <c r="IWH30" s="1071"/>
      <c r="IWI30" s="1071"/>
      <c r="IWJ30" s="1071"/>
      <c r="IWK30" s="1071"/>
      <c r="IWL30" s="1071"/>
      <c r="IWM30" s="1071"/>
      <c r="IWN30" s="1071"/>
      <c r="IWO30" s="1071"/>
      <c r="IWP30" s="1071"/>
      <c r="IWQ30" s="1071"/>
      <c r="IWR30" s="1071"/>
      <c r="IWS30" s="1071"/>
      <c r="IWT30" s="1071"/>
      <c r="IWU30" s="1071"/>
      <c r="IWV30" s="1071"/>
      <c r="IWW30" s="1071"/>
      <c r="IWX30" s="1071"/>
      <c r="IWY30" s="1071"/>
      <c r="IWZ30" s="1071"/>
      <c r="IXA30" s="1071"/>
      <c r="IXB30" s="1071"/>
      <c r="IXC30" s="1071"/>
      <c r="IXD30" s="1071"/>
      <c r="IXE30" s="1071"/>
      <c r="IXF30" s="1071"/>
      <c r="IXG30" s="1071"/>
      <c r="IXH30" s="1071"/>
      <c r="IXI30" s="1071"/>
      <c r="IXJ30" s="1071"/>
      <c r="IXK30" s="1071"/>
      <c r="IXL30" s="1071"/>
      <c r="IXM30" s="1071"/>
      <c r="IXN30" s="1071"/>
      <c r="IXO30" s="1071"/>
      <c r="IXP30" s="1071"/>
      <c r="IXQ30" s="1071"/>
      <c r="IXR30" s="1071"/>
      <c r="IXS30" s="1071"/>
      <c r="IXT30" s="1071"/>
      <c r="IXU30" s="1071"/>
      <c r="IXV30" s="1071"/>
      <c r="IXW30" s="1071"/>
      <c r="IXX30" s="1071"/>
      <c r="IXY30" s="1071"/>
      <c r="IXZ30" s="1071"/>
      <c r="IYA30" s="1071"/>
      <c r="IYB30" s="1071"/>
      <c r="IYC30" s="1071"/>
      <c r="IYD30" s="1071"/>
      <c r="IYE30" s="1071"/>
      <c r="IYF30" s="1071"/>
      <c r="IYG30" s="1071"/>
      <c r="IYH30" s="1071"/>
      <c r="IYI30" s="1071"/>
      <c r="IYJ30" s="1071"/>
      <c r="IYK30" s="1071"/>
      <c r="IYL30" s="1071"/>
      <c r="IYM30" s="1071"/>
      <c r="IYN30" s="1071"/>
      <c r="IYO30" s="1071"/>
      <c r="IYP30" s="1071"/>
      <c r="IYQ30" s="1071"/>
      <c r="IYR30" s="1071"/>
      <c r="IYS30" s="1071"/>
      <c r="IYT30" s="1071"/>
      <c r="IYU30" s="1071"/>
      <c r="IYV30" s="1071"/>
      <c r="IYW30" s="1071"/>
      <c r="IYX30" s="1071"/>
      <c r="IYY30" s="1071"/>
      <c r="IYZ30" s="1071"/>
      <c r="IZA30" s="1071"/>
      <c r="IZB30" s="1071"/>
      <c r="IZC30" s="1071"/>
      <c r="IZD30" s="1071"/>
      <c r="IZE30" s="1071"/>
      <c r="IZF30" s="1071"/>
      <c r="IZG30" s="1071"/>
      <c r="IZH30" s="1071"/>
      <c r="IZI30" s="1071"/>
      <c r="IZJ30" s="1071"/>
      <c r="IZK30" s="1071"/>
      <c r="IZL30" s="1071"/>
      <c r="IZM30" s="1071"/>
      <c r="IZN30" s="1071"/>
      <c r="IZO30" s="1071"/>
      <c r="IZP30" s="1071"/>
      <c r="IZQ30" s="1071"/>
      <c r="IZR30" s="1071"/>
      <c r="IZS30" s="1071"/>
      <c r="IZT30" s="1071"/>
      <c r="IZU30" s="1071"/>
      <c r="IZV30" s="1071"/>
      <c r="IZW30" s="1071"/>
      <c r="IZX30" s="1071"/>
      <c r="IZY30" s="1071"/>
      <c r="IZZ30" s="1071"/>
      <c r="JAA30" s="1071"/>
      <c r="JAB30" s="1071"/>
      <c r="JAC30" s="1071"/>
      <c r="JAD30" s="1071"/>
      <c r="JAE30" s="1071"/>
      <c r="JAF30" s="1071"/>
      <c r="JAG30" s="1071"/>
      <c r="JAH30" s="1071"/>
      <c r="JAI30" s="1071"/>
      <c r="JAJ30" s="1071"/>
      <c r="JAK30" s="1071"/>
      <c r="JAL30" s="1071"/>
      <c r="JAM30" s="1071"/>
      <c r="JAN30" s="1071"/>
      <c r="JAO30" s="1071"/>
      <c r="JAP30" s="1071"/>
      <c r="JAQ30" s="1071"/>
      <c r="JAR30" s="1071"/>
      <c r="JAS30" s="1071"/>
      <c r="JAT30" s="1071"/>
      <c r="JAU30" s="1071"/>
      <c r="JAV30" s="1071"/>
      <c r="JAW30" s="1071"/>
      <c r="JAX30" s="1071"/>
      <c r="JAY30" s="1071"/>
      <c r="JAZ30" s="1071"/>
      <c r="JBA30" s="1071"/>
      <c r="JBB30" s="1071"/>
      <c r="JBC30" s="1071"/>
      <c r="JBD30" s="1071"/>
      <c r="JBE30" s="1071"/>
      <c r="JBF30" s="1071"/>
      <c r="JBG30" s="1071"/>
      <c r="JBH30" s="1071"/>
      <c r="JBI30" s="1071"/>
      <c r="JBJ30" s="1071"/>
      <c r="JBK30" s="1071"/>
      <c r="JBL30" s="1071"/>
      <c r="JBM30" s="1071"/>
      <c r="JBN30" s="1071"/>
      <c r="JBO30" s="1071"/>
      <c r="JBP30" s="1071"/>
      <c r="JBQ30" s="1071"/>
      <c r="JBR30" s="1071"/>
      <c r="JBS30" s="1071"/>
      <c r="JBT30" s="1071"/>
      <c r="JBU30" s="1071"/>
      <c r="JBV30" s="1071"/>
      <c r="JBW30" s="1071"/>
      <c r="JBX30" s="1071"/>
      <c r="JBY30" s="1071"/>
      <c r="JBZ30" s="1071"/>
      <c r="JCA30" s="1071"/>
      <c r="JCB30" s="1071"/>
      <c r="JCC30" s="1071"/>
      <c r="JCD30" s="1071"/>
      <c r="JCE30" s="1071"/>
      <c r="JCF30" s="1071"/>
      <c r="JCG30" s="1071"/>
      <c r="JCH30" s="1071"/>
      <c r="JCI30" s="1071"/>
      <c r="JCJ30" s="1071"/>
      <c r="JCK30" s="1071"/>
      <c r="JCL30" s="1071"/>
      <c r="JCM30" s="1071"/>
      <c r="JCN30" s="1071"/>
      <c r="JCO30" s="1071"/>
      <c r="JCP30" s="1071"/>
      <c r="JCQ30" s="1071"/>
      <c r="JCR30" s="1071"/>
      <c r="JCS30" s="1071"/>
      <c r="JCT30" s="1071"/>
      <c r="JCU30" s="1071"/>
      <c r="JCV30" s="1071"/>
      <c r="JCW30" s="1071"/>
      <c r="JCX30" s="1071"/>
      <c r="JCY30" s="1071"/>
      <c r="JCZ30" s="1071"/>
      <c r="JDA30" s="1071"/>
      <c r="JDB30" s="1071"/>
      <c r="JDC30" s="1071"/>
      <c r="JDD30" s="1071"/>
      <c r="JDE30" s="1071"/>
      <c r="JDF30" s="1071"/>
      <c r="JDG30" s="1071"/>
      <c r="JDH30" s="1071"/>
      <c r="JDI30" s="1071"/>
      <c r="JDJ30" s="1071"/>
      <c r="JDK30" s="1071"/>
      <c r="JDL30" s="1071"/>
      <c r="JDM30" s="1071"/>
      <c r="JDN30" s="1071"/>
      <c r="JDO30" s="1071"/>
      <c r="JDP30" s="1071"/>
      <c r="JDQ30" s="1071"/>
      <c r="JDR30" s="1071"/>
      <c r="JDS30" s="1071"/>
      <c r="JDT30" s="1071"/>
      <c r="JDU30" s="1071"/>
      <c r="JDV30" s="1071"/>
      <c r="JDW30" s="1071"/>
      <c r="JDX30" s="1071"/>
      <c r="JDY30" s="1071"/>
      <c r="JDZ30" s="1071"/>
      <c r="JEA30" s="1071"/>
      <c r="JEB30" s="1071"/>
      <c r="JEC30" s="1071"/>
      <c r="JED30" s="1071"/>
      <c r="JEE30" s="1071"/>
      <c r="JEF30" s="1071"/>
      <c r="JEG30" s="1071"/>
      <c r="JEH30" s="1071"/>
      <c r="JEI30" s="1071"/>
      <c r="JEJ30" s="1071"/>
      <c r="JEK30" s="1071"/>
      <c r="JEL30" s="1071"/>
      <c r="JEM30" s="1071"/>
      <c r="JEN30" s="1071"/>
      <c r="JEO30" s="1071"/>
      <c r="JEP30" s="1071"/>
      <c r="JEQ30" s="1071"/>
      <c r="JER30" s="1071"/>
      <c r="JES30" s="1071"/>
      <c r="JET30" s="1071"/>
      <c r="JEU30" s="1071"/>
      <c r="JEV30" s="1071"/>
      <c r="JEW30" s="1071"/>
      <c r="JEX30" s="1071"/>
      <c r="JEY30" s="1071"/>
      <c r="JEZ30" s="1071"/>
      <c r="JFA30" s="1071"/>
      <c r="JFB30" s="1071"/>
      <c r="JFC30" s="1071"/>
      <c r="JFD30" s="1071"/>
      <c r="JFE30" s="1071"/>
      <c r="JFF30" s="1071"/>
      <c r="JFG30" s="1071"/>
      <c r="JFH30" s="1071"/>
      <c r="JFI30" s="1071"/>
      <c r="JFJ30" s="1071"/>
      <c r="JFK30" s="1071"/>
      <c r="JFL30" s="1071"/>
      <c r="JFM30" s="1071"/>
      <c r="JFN30" s="1071"/>
      <c r="JFO30" s="1071"/>
      <c r="JFP30" s="1071"/>
      <c r="JFQ30" s="1071"/>
      <c r="JFR30" s="1071"/>
      <c r="JFS30" s="1071"/>
      <c r="JFT30" s="1071"/>
      <c r="JFU30" s="1071"/>
      <c r="JFV30" s="1071"/>
      <c r="JFW30" s="1071"/>
      <c r="JFX30" s="1071"/>
      <c r="JFY30" s="1071"/>
      <c r="JFZ30" s="1071"/>
      <c r="JGA30" s="1071"/>
      <c r="JGB30" s="1071"/>
      <c r="JGC30" s="1071"/>
      <c r="JGD30" s="1071"/>
      <c r="JGE30" s="1071"/>
      <c r="JGF30" s="1071"/>
      <c r="JGG30" s="1071"/>
      <c r="JGH30" s="1071"/>
      <c r="JGI30" s="1071"/>
      <c r="JGJ30" s="1071"/>
      <c r="JGK30" s="1071"/>
      <c r="JGL30" s="1071"/>
      <c r="JGM30" s="1071"/>
      <c r="JGN30" s="1071"/>
      <c r="JGO30" s="1071"/>
      <c r="JGP30" s="1071"/>
      <c r="JGQ30" s="1071"/>
      <c r="JGR30" s="1071"/>
      <c r="JGS30" s="1071"/>
      <c r="JGT30" s="1071"/>
      <c r="JGU30" s="1071"/>
      <c r="JGV30" s="1071"/>
      <c r="JGW30" s="1071"/>
      <c r="JGX30" s="1071"/>
      <c r="JGY30" s="1071"/>
      <c r="JGZ30" s="1071"/>
      <c r="JHA30" s="1071"/>
      <c r="JHB30" s="1071"/>
      <c r="JHC30" s="1071"/>
      <c r="JHD30" s="1071"/>
      <c r="JHE30" s="1071"/>
      <c r="JHF30" s="1071"/>
      <c r="JHG30" s="1071"/>
      <c r="JHH30" s="1071"/>
      <c r="JHI30" s="1071"/>
      <c r="JHJ30" s="1071"/>
      <c r="JHK30" s="1071"/>
      <c r="JHL30" s="1071"/>
      <c r="JHM30" s="1071"/>
      <c r="JHN30" s="1071"/>
      <c r="JHO30" s="1071"/>
      <c r="JHP30" s="1071"/>
      <c r="JHQ30" s="1071"/>
      <c r="JHR30" s="1071"/>
      <c r="JHS30" s="1071"/>
      <c r="JHT30" s="1071"/>
      <c r="JHU30" s="1071"/>
      <c r="JHV30" s="1071"/>
      <c r="JHW30" s="1071"/>
      <c r="JHX30" s="1071"/>
      <c r="JHY30" s="1071"/>
      <c r="JHZ30" s="1071"/>
      <c r="JIA30" s="1071"/>
      <c r="JIB30" s="1071"/>
      <c r="JIC30" s="1071"/>
      <c r="JID30" s="1071"/>
      <c r="JIE30" s="1071"/>
      <c r="JIF30" s="1071"/>
      <c r="JIG30" s="1071"/>
      <c r="JIH30" s="1071"/>
      <c r="JII30" s="1071"/>
      <c r="JIJ30" s="1071"/>
      <c r="JIK30" s="1071"/>
      <c r="JIL30" s="1071"/>
      <c r="JIM30" s="1071"/>
      <c r="JIN30" s="1071"/>
      <c r="JIO30" s="1071"/>
      <c r="JIP30" s="1071"/>
      <c r="JIQ30" s="1071"/>
      <c r="JIR30" s="1071"/>
      <c r="JIS30" s="1071"/>
      <c r="JIT30" s="1071"/>
      <c r="JIU30" s="1071"/>
      <c r="JIV30" s="1071"/>
      <c r="JIW30" s="1071"/>
      <c r="JIX30" s="1071"/>
      <c r="JIY30" s="1071"/>
      <c r="JIZ30" s="1071"/>
      <c r="JJA30" s="1071"/>
      <c r="JJB30" s="1071"/>
      <c r="JJC30" s="1071"/>
      <c r="JJD30" s="1071"/>
      <c r="JJE30" s="1071"/>
      <c r="JJF30" s="1071"/>
      <c r="JJG30" s="1071"/>
      <c r="JJH30" s="1071"/>
      <c r="JJI30" s="1071"/>
      <c r="JJJ30" s="1071"/>
      <c r="JJK30" s="1071"/>
      <c r="JJL30" s="1071"/>
      <c r="JJM30" s="1071"/>
      <c r="JJN30" s="1071"/>
      <c r="JJO30" s="1071"/>
      <c r="JJP30" s="1071"/>
      <c r="JJQ30" s="1071"/>
      <c r="JJR30" s="1071"/>
      <c r="JJS30" s="1071"/>
      <c r="JJT30" s="1071"/>
      <c r="JJU30" s="1071"/>
      <c r="JJV30" s="1071"/>
      <c r="JJW30" s="1071"/>
      <c r="JJX30" s="1071"/>
      <c r="JJY30" s="1071"/>
      <c r="JJZ30" s="1071"/>
      <c r="JKA30" s="1071"/>
      <c r="JKB30" s="1071"/>
      <c r="JKC30" s="1071"/>
      <c r="JKD30" s="1071"/>
      <c r="JKE30" s="1071"/>
      <c r="JKF30" s="1071"/>
      <c r="JKG30" s="1071"/>
      <c r="JKH30" s="1071"/>
      <c r="JKI30" s="1071"/>
      <c r="JKJ30" s="1071"/>
      <c r="JKK30" s="1071"/>
      <c r="JKL30" s="1071"/>
      <c r="JKM30" s="1071"/>
      <c r="JKN30" s="1071"/>
      <c r="JKO30" s="1071"/>
      <c r="JKP30" s="1071"/>
      <c r="JKQ30" s="1071"/>
      <c r="JKR30" s="1071"/>
      <c r="JKS30" s="1071"/>
      <c r="JKT30" s="1071"/>
      <c r="JKU30" s="1071"/>
      <c r="JKV30" s="1071"/>
      <c r="JKW30" s="1071"/>
      <c r="JKX30" s="1071"/>
      <c r="JKY30" s="1071"/>
      <c r="JKZ30" s="1071"/>
      <c r="JLA30" s="1071"/>
      <c r="JLB30" s="1071"/>
      <c r="JLC30" s="1071"/>
      <c r="JLD30" s="1071"/>
      <c r="JLE30" s="1071"/>
      <c r="JLF30" s="1071"/>
      <c r="JLG30" s="1071"/>
      <c r="JLH30" s="1071"/>
      <c r="JLI30" s="1071"/>
      <c r="JLJ30" s="1071"/>
      <c r="JLK30" s="1071"/>
      <c r="JLL30" s="1071"/>
      <c r="JLM30" s="1071"/>
      <c r="JLN30" s="1071"/>
      <c r="JLO30" s="1071"/>
      <c r="JLP30" s="1071"/>
      <c r="JLQ30" s="1071"/>
      <c r="JLR30" s="1071"/>
      <c r="JLS30" s="1071"/>
      <c r="JLT30" s="1071"/>
      <c r="JLU30" s="1071"/>
      <c r="JLV30" s="1071"/>
      <c r="JLW30" s="1071"/>
      <c r="JLX30" s="1071"/>
      <c r="JLY30" s="1071"/>
      <c r="JLZ30" s="1071"/>
      <c r="JMA30" s="1071"/>
      <c r="JMB30" s="1071"/>
      <c r="JMC30" s="1071"/>
      <c r="JMD30" s="1071"/>
      <c r="JME30" s="1071"/>
      <c r="JMF30" s="1071"/>
      <c r="JMG30" s="1071"/>
      <c r="JMH30" s="1071"/>
      <c r="JMI30" s="1071"/>
      <c r="JMJ30" s="1071"/>
      <c r="JMK30" s="1071"/>
      <c r="JML30" s="1071"/>
      <c r="JMM30" s="1071"/>
      <c r="JMN30" s="1071"/>
      <c r="JMO30" s="1071"/>
      <c r="JMP30" s="1071"/>
      <c r="JMQ30" s="1071"/>
      <c r="JMR30" s="1071"/>
      <c r="JMS30" s="1071"/>
      <c r="JMT30" s="1071"/>
      <c r="JMU30" s="1071"/>
      <c r="JMV30" s="1071"/>
      <c r="JMW30" s="1071"/>
      <c r="JMX30" s="1071"/>
      <c r="JMY30" s="1071"/>
      <c r="JMZ30" s="1071"/>
      <c r="JNA30" s="1071"/>
      <c r="JNB30" s="1071"/>
      <c r="JNC30" s="1071"/>
      <c r="JND30" s="1071"/>
      <c r="JNE30" s="1071"/>
      <c r="JNF30" s="1071"/>
      <c r="JNG30" s="1071"/>
      <c r="JNH30" s="1071"/>
      <c r="JNI30" s="1071"/>
      <c r="JNJ30" s="1071"/>
      <c r="JNK30" s="1071"/>
      <c r="JNL30" s="1071"/>
      <c r="JNM30" s="1071"/>
      <c r="JNN30" s="1071"/>
      <c r="JNO30" s="1071"/>
      <c r="JNP30" s="1071"/>
      <c r="JNQ30" s="1071"/>
      <c r="JNR30" s="1071"/>
      <c r="JNS30" s="1071"/>
      <c r="JNT30" s="1071"/>
      <c r="JNU30" s="1071"/>
      <c r="JNV30" s="1071"/>
      <c r="JNW30" s="1071"/>
      <c r="JNX30" s="1071"/>
      <c r="JNY30" s="1071"/>
      <c r="JNZ30" s="1071"/>
      <c r="JOA30" s="1071"/>
      <c r="JOB30" s="1071"/>
      <c r="JOC30" s="1071"/>
      <c r="JOD30" s="1071"/>
      <c r="JOE30" s="1071"/>
      <c r="JOF30" s="1071"/>
      <c r="JOG30" s="1071"/>
      <c r="JOH30" s="1071"/>
      <c r="JOI30" s="1071"/>
      <c r="JOJ30" s="1071"/>
      <c r="JOK30" s="1071"/>
      <c r="JOL30" s="1071"/>
      <c r="JOM30" s="1071"/>
      <c r="JON30" s="1071"/>
      <c r="JOO30" s="1071"/>
      <c r="JOP30" s="1071"/>
      <c r="JOQ30" s="1071"/>
      <c r="JOR30" s="1071"/>
      <c r="JOS30" s="1071"/>
      <c r="JOT30" s="1071"/>
      <c r="JOU30" s="1071"/>
      <c r="JOV30" s="1071"/>
      <c r="JOW30" s="1071"/>
      <c r="JOX30" s="1071"/>
      <c r="JOY30" s="1071"/>
      <c r="JOZ30" s="1071"/>
      <c r="JPA30" s="1071"/>
      <c r="JPB30" s="1071"/>
      <c r="JPC30" s="1071"/>
      <c r="JPD30" s="1071"/>
      <c r="JPE30" s="1071"/>
      <c r="JPF30" s="1071"/>
      <c r="JPG30" s="1071"/>
      <c r="JPH30" s="1071"/>
      <c r="JPI30" s="1071"/>
      <c r="JPJ30" s="1071"/>
      <c r="JPK30" s="1071"/>
      <c r="JPL30" s="1071"/>
      <c r="JPM30" s="1071"/>
      <c r="JPN30" s="1071"/>
      <c r="JPO30" s="1071"/>
      <c r="JPP30" s="1071"/>
      <c r="JPQ30" s="1071"/>
      <c r="JPR30" s="1071"/>
      <c r="JPS30" s="1071"/>
      <c r="JPT30" s="1071"/>
      <c r="JPU30" s="1071"/>
      <c r="JPV30" s="1071"/>
      <c r="JPW30" s="1071"/>
      <c r="JPX30" s="1071"/>
      <c r="JPY30" s="1071"/>
      <c r="JPZ30" s="1071"/>
      <c r="JQA30" s="1071"/>
      <c r="JQB30" s="1071"/>
      <c r="JQC30" s="1071"/>
      <c r="JQD30" s="1071"/>
      <c r="JQE30" s="1071"/>
      <c r="JQF30" s="1071"/>
      <c r="JQG30" s="1071"/>
      <c r="JQH30" s="1071"/>
      <c r="JQI30" s="1071"/>
      <c r="JQJ30" s="1071"/>
      <c r="JQK30" s="1071"/>
      <c r="JQL30" s="1071"/>
      <c r="JQM30" s="1071"/>
      <c r="JQN30" s="1071"/>
      <c r="JQO30" s="1071"/>
      <c r="JQP30" s="1071"/>
      <c r="JQQ30" s="1071"/>
      <c r="JQR30" s="1071"/>
      <c r="JQS30" s="1071"/>
      <c r="JQT30" s="1071"/>
      <c r="JQU30" s="1071"/>
      <c r="JQV30" s="1071"/>
      <c r="JQW30" s="1071"/>
      <c r="JQX30" s="1071"/>
      <c r="JQY30" s="1071"/>
      <c r="JQZ30" s="1071"/>
      <c r="JRA30" s="1071"/>
      <c r="JRB30" s="1071"/>
      <c r="JRC30" s="1071"/>
      <c r="JRD30" s="1071"/>
      <c r="JRE30" s="1071"/>
      <c r="JRF30" s="1071"/>
      <c r="JRG30" s="1071"/>
      <c r="JRH30" s="1071"/>
      <c r="JRI30" s="1071"/>
      <c r="JRJ30" s="1071"/>
      <c r="JRK30" s="1071"/>
      <c r="JRL30" s="1071"/>
      <c r="JRM30" s="1071"/>
      <c r="JRN30" s="1071"/>
      <c r="JRO30" s="1071"/>
      <c r="JRP30" s="1071"/>
      <c r="JRQ30" s="1071"/>
      <c r="JRR30" s="1071"/>
      <c r="JRS30" s="1071"/>
      <c r="JRT30" s="1071"/>
      <c r="JRU30" s="1071"/>
      <c r="JRV30" s="1071"/>
      <c r="JRW30" s="1071"/>
      <c r="JRX30" s="1071"/>
      <c r="JRY30" s="1071"/>
      <c r="JRZ30" s="1071"/>
      <c r="JSA30" s="1071"/>
      <c r="JSB30" s="1071"/>
      <c r="JSC30" s="1071"/>
      <c r="JSD30" s="1071"/>
      <c r="JSE30" s="1071"/>
      <c r="JSF30" s="1071"/>
      <c r="JSG30" s="1071"/>
      <c r="JSH30" s="1071"/>
      <c r="JSI30" s="1071"/>
      <c r="JSJ30" s="1071"/>
      <c r="JSK30" s="1071"/>
      <c r="JSL30" s="1071"/>
      <c r="JSM30" s="1071"/>
      <c r="JSN30" s="1071"/>
      <c r="JSO30" s="1071"/>
      <c r="JSP30" s="1071"/>
      <c r="JSQ30" s="1071"/>
      <c r="JSR30" s="1071"/>
      <c r="JSS30" s="1071"/>
      <c r="JST30" s="1071"/>
      <c r="JSU30" s="1071"/>
      <c r="JSV30" s="1071"/>
      <c r="JSW30" s="1071"/>
      <c r="JSX30" s="1071"/>
      <c r="JSY30" s="1071"/>
      <c r="JSZ30" s="1071"/>
      <c r="JTA30" s="1071"/>
      <c r="JTB30" s="1071"/>
      <c r="JTC30" s="1071"/>
      <c r="JTD30" s="1071"/>
      <c r="JTE30" s="1071"/>
      <c r="JTF30" s="1071"/>
      <c r="JTG30" s="1071"/>
      <c r="JTH30" s="1071"/>
      <c r="JTI30" s="1071"/>
      <c r="JTJ30" s="1071"/>
      <c r="JTK30" s="1071"/>
      <c r="JTL30" s="1071"/>
      <c r="JTM30" s="1071"/>
      <c r="JTN30" s="1071"/>
      <c r="JTO30" s="1071"/>
      <c r="JTP30" s="1071"/>
      <c r="JTQ30" s="1071"/>
      <c r="JTR30" s="1071"/>
      <c r="JTS30" s="1071"/>
      <c r="JTT30" s="1071"/>
      <c r="JTU30" s="1071"/>
      <c r="JTV30" s="1071"/>
      <c r="JTW30" s="1071"/>
      <c r="JTX30" s="1071"/>
      <c r="JTY30" s="1071"/>
      <c r="JTZ30" s="1071"/>
      <c r="JUA30" s="1071"/>
      <c r="JUB30" s="1071"/>
      <c r="JUC30" s="1071"/>
      <c r="JUD30" s="1071"/>
      <c r="JUE30" s="1071"/>
      <c r="JUF30" s="1071"/>
      <c r="JUG30" s="1071"/>
      <c r="JUH30" s="1071"/>
      <c r="JUI30" s="1071"/>
      <c r="JUJ30" s="1071"/>
      <c r="JUK30" s="1071"/>
      <c r="JUL30" s="1071"/>
      <c r="JUM30" s="1071"/>
      <c r="JUN30" s="1071"/>
      <c r="JUO30" s="1071"/>
      <c r="JUP30" s="1071"/>
      <c r="JUQ30" s="1071"/>
      <c r="JUR30" s="1071"/>
      <c r="JUS30" s="1071"/>
      <c r="JUT30" s="1071"/>
      <c r="JUU30" s="1071"/>
      <c r="JUV30" s="1071"/>
      <c r="JUW30" s="1071"/>
      <c r="JUX30" s="1071"/>
      <c r="JUY30" s="1071"/>
      <c r="JUZ30" s="1071"/>
      <c r="JVA30" s="1071"/>
      <c r="JVB30" s="1071"/>
      <c r="JVC30" s="1071"/>
      <c r="JVD30" s="1071"/>
      <c r="JVE30" s="1071"/>
      <c r="JVF30" s="1071"/>
      <c r="JVG30" s="1071"/>
      <c r="JVH30" s="1071"/>
      <c r="JVI30" s="1071"/>
      <c r="JVJ30" s="1071"/>
      <c r="JVK30" s="1071"/>
      <c r="JVL30" s="1071"/>
      <c r="JVM30" s="1071"/>
      <c r="JVN30" s="1071"/>
      <c r="JVO30" s="1071"/>
      <c r="JVP30" s="1071"/>
      <c r="JVQ30" s="1071"/>
      <c r="JVR30" s="1071"/>
      <c r="JVS30" s="1071"/>
      <c r="JVT30" s="1071"/>
      <c r="JVU30" s="1071"/>
      <c r="JVV30" s="1071"/>
      <c r="JVW30" s="1071"/>
      <c r="JVX30" s="1071"/>
      <c r="JVY30" s="1071"/>
      <c r="JVZ30" s="1071"/>
      <c r="JWA30" s="1071"/>
      <c r="JWB30" s="1071"/>
      <c r="JWC30" s="1071"/>
      <c r="JWD30" s="1071"/>
      <c r="JWE30" s="1071"/>
      <c r="JWF30" s="1071"/>
      <c r="JWG30" s="1071"/>
      <c r="JWH30" s="1071"/>
      <c r="JWI30" s="1071"/>
      <c r="JWJ30" s="1071"/>
      <c r="JWK30" s="1071"/>
      <c r="JWL30" s="1071"/>
      <c r="JWM30" s="1071"/>
      <c r="JWN30" s="1071"/>
      <c r="JWO30" s="1071"/>
      <c r="JWP30" s="1071"/>
      <c r="JWQ30" s="1071"/>
      <c r="JWR30" s="1071"/>
      <c r="JWS30" s="1071"/>
      <c r="JWT30" s="1071"/>
      <c r="JWU30" s="1071"/>
      <c r="JWV30" s="1071"/>
      <c r="JWW30" s="1071"/>
      <c r="JWX30" s="1071"/>
      <c r="JWY30" s="1071"/>
      <c r="JWZ30" s="1071"/>
      <c r="JXA30" s="1071"/>
      <c r="JXB30" s="1071"/>
      <c r="JXC30" s="1071"/>
      <c r="JXD30" s="1071"/>
      <c r="JXE30" s="1071"/>
      <c r="JXF30" s="1071"/>
      <c r="JXG30" s="1071"/>
      <c r="JXH30" s="1071"/>
      <c r="JXI30" s="1071"/>
      <c r="JXJ30" s="1071"/>
      <c r="JXK30" s="1071"/>
      <c r="JXL30" s="1071"/>
      <c r="JXM30" s="1071"/>
      <c r="JXN30" s="1071"/>
      <c r="JXO30" s="1071"/>
      <c r="JXP30" s="1071"/>
      <c r="JXQ30" s="1071"/>
      <c r="JXR30" s="1071"/>
      <c r="JXS30" s="1071"/>
      <c r="JXT30" s="1071"/>
      <c r="JXU30" s="1071"/>
      <c r="JXV30" s="1071"/>
      <c r="JXW30" s="1071"/>
      <c r="JXX30" s="1071"/>
      <c r="JXY30" s="1071"/>
      <c r="JXZ30" s="1071"/>
      <c r="JYA30" s="1071"/>
      <c r="JYB30" s="1071"/>
      <c r="JYC30" s="1071"/>
      <c r="JYD30" s="1071"/>
      <c r="JYE30" s="1071"/>
      <c r="JYF30" s="1071"/>
      <c r="JYG30" s="1071"/>
      <c r="JYH30" s="1071"/>
      <c r="JYI30" s="1071"/>
      <c r="JYJ30" s="1071"/>
      <c r="JYK30" s="1071"/>
      <c r="JYL30" s="1071"/>
      <c r="JYM30" s="1071"/>
      <c r="JYN30" s="1071"/>
      <c r="JYO30" s="1071"/>
      <c r="JYP30" s="1071"/>
      <c r="JYQ30" s="1071"/>
      <c r="JYR30" s="1071"/>
      <c r="JYS30" s="1071"/>
      <c r="JYT30" s="1071"/>
      <c r="JYU30" s="1071"/>
      <c r="JYV30" s="1071"/>
      <c r="JYW30" s="1071"/>
      <c r="JYX30" s="1071"/>
      <c r="JYY30" s="1071"/>
      <c r="JYZ30" s="1071"/>
      <c r="JZA30" s="1071"/>
      <c r="JZB30" s="1071"/>
      <c r="JZC30" s="1071"/>
      <c r="JZD30" s="1071"/>
      <c r="JZE30" s="1071"/>
      <c r="JZF30" s="1071"/>
      <c r="JZG30" s="1071"/>
      <c r="JZH30" s="1071"/>
      <c r="JZI30" s="1071"/>
      <c r="JZJ30" s="1071"/>
      <c r="JZK30" s="1071"/>
      <c r="JZL30" s="1071"/>
      <c r="JZM30" s="1071"/>
      <c r="JZN30" s="1071"/>
      <c r="JZO30" s="1071"/>
      <c r="JZP30" s="1071"/>
      <c r="JZQ30" s="1071"/>
      <c r="JZR30" s="1071"/>
      <c r="JZS30" s="1071"/>
      <c r="JZT30" s="1071"/>
      <c r="JZU30" s="1071"/>
      <c r="JZV30" s="1071"/>
      <c r="JZW30" s="1071"/>
      <c r="JZX30" s="1071"/>
      <c r="JZY30" s="1071"/>
      <c r="JZZ30" s="1071"/>
      <c r="KAA30" s="1071"/>
      <c r="KAB30" s="1071"/>
      <c r="KAC30" s="1071"/>
      <c r="KAD30" s="1071"/>
      <c r="KAE30" s="1071"/>
      <c r="KAF30" s="1071"/>
      <c r="KAG30" s="1071"/>
      <c r="KAH30" s="1071"/>
      <c r="KAI30" s="1071"/>
      <c r="KAJ30" s="1071"/>
      <c r="KAK30" s="1071"/>
      <c r="KAL30" s="1071"/>
      <c r="KAM30" s="1071"/>
      <c r="KAN30" s="1071"/>
      <c r="KAO30" s="1071"/>
      <c r="KAP30" s="1071"/>
      <c r="KAQ30" s="1071"/>
      <c r="KAR30" s="1071"/>
      <c r="KAS30" s="1071"/>
      <c r="KAT30" s="1071"/>
      <c r="KAU30" s="1071"/>
      <c r="KAV30" s="1071"/>
      <c r="KAW30" s="1071"/>
      <c r="KAX30" s="1071"/>
      <c r="KAY30" s="1071"/>
      <c r="KAZ30" s="1071"/>
      <c r="KBA30" s="1071"/>
      <c r="KBB30" s="1071"/>
      <c r="KBC30" s="1071"/>
      <c r="KBD30" s="1071"/>
      <c r="KBE30" s="1071"/>
      <c r="KBF30" s="1071"/>
      <c r="KBG30" s="1071"/>
      <c r="KBH30" s="1071"/>
      <c r="KBI30" s="1071"/>
      <c r="KBJ30" s="1071"/>
      <c r="KBK30" s="1071"/>
      <c r="KBL30" s="1071"/>
      <c r="KBM30" s="1071"/>
      <c r="KBN30" s="1071"/>
      <c r="KBO30" s="1071"/>
      <c r="KBP30" s="1071"/>
      <c r="KBQ30" s="1071"/>
      <c r="KBR30" s="1071"/>
      <c r="KBS30" s="1071"/>
      <c r="KBT30" s="1071"/>
      <c r="KBU30" s="1071"/>
      <c r="KBV30" s="1071"/>
      <c r="KBW30" s="1071"/>
      <c r="KBX30" s="1071"/>
      <c r="KBY30" s="1071"/>
      <c r="KBZ30" s="1071"/>
      <c r="KCA30" s="1071"/>
      <c r="KCB30" s="1071"/>
      <c r="KCC30" s="1071"/>
      <c r="KCD30" s="1071"/>
      <c r="KCE30" s="1071"/>
      <c r="KCF30" s="1071"/>
      <c r="KCG30" s="1071"/>
      <c r="KCH30" s="1071"/>
      <c r="KCI30" s="1071"/>
      <c r="KCJ30" s="1071"/>
      <c r="KCK30" s="1071"/>
      <c r="KCL30" s="1071"/>
      <c r="KCM30" s="1071"/>
      <c r="KCN30" s="1071"/>
      <c r="KCO30" s="1071"/>
      <c r="KCP30" s="1071"/>
      <c r="KCQ30" s="1071"/>
      <c r="KCR30" s="1071"/>
      <c r="KCS30" s="1071"/>
      <c r="KCT30" s="1071"/>
      <c r="KCU30" s="1071"/>
      <c r="KCV30" s="1071"/>
      <c r="KCW30" s="1071"/>
      <c r="KCX30" s="1071"/>
      <c r="KCY30" s="1071"/>
      <c r="KCZ30" s="1071"/>
      <c r="KDA30" s="1071"/>
      <c r="KDB30" s="1071"/>
      <c r="KDC30" s="1071"/>
      <c r="KDD30" s="1071"/>
      <c r="KDE30" s="1071"/>
      <c r="KDF30" s="1071"/>
      <c r="KDG30" s="1071"/>
      <c r="KDH30" s="1071"/>
      <c r="KDI30" s="1071"/>
      <c r="KDJ30" s="1071"/>
      <c r="KDK30" s="1071"/>
      <c r="KDL30" s="1071"/>
      <c r="KDM30" s="1071"/>
      <c r="KDN30" s="1071"/>
      <c r="KDO30" s="1071"/>
      <c r="KDP30" s="1071"/>
      <c r="KDQ30" s="1071"/>
      <c r="KDR30" s="1071"/>
      <c r="KDS30" s="1071"/>
      <c r="KDT30" s="1071"/>
      <c r="KDU30" s="1071"/>
      <c r="KDV30" s="1071"/>
      <c r="KDW30" s="1071"/>
      <c r="KDX30" s="1071"/>
      <c r="KDY30" s="1071"/>
      <c r="KDZ30" s="1071"/>
      <c r="KEA30" s="1071"/>
      <c r="KEB30" s="1071"/>
      <c r="KEC30" s="1071"/>
      <c r="KED30" s="1071"/>
      <c r="KEE30" s="1071"/>
      <c r="KEF30" s="1071"/>
      <c r="KEG30" s="1071"/>
      <c r="KEH30" s="1071"/>
      <c r="KEI30" s="1071"/>
      <c r="KEJ30" s="1071"/>
      <c r="KEK30" s="1071"/>
      <c r="KEL30" s="1071"/>
      <c r="KEM30" s="1071"/>
      <c r="KEN30" s="1071"/>
      <c r="KEO30" s="1071"/>
      <c r="KEP30" s="1071"/>
      <c r="KEQ30" s="1071"/>
      <c r="KER30" s="1071"/>
      <c r="KES30" s="1071"/>
      <c r="KET30" s="1071"/>
      <c r="KEU30" s="1071"/>
      <c r="KEV30" s="1071"/>
      <c r="KEW30" s="1071"/>
      <c r="KEX30" s="1071"/>
      <c r="KEY30" s="1071"/>
      <c r="KEZ30" s="1071"/>
      <c r="KFA30" s="1071"/>
      <c r="KFB30" s="1071"/>
      <c r="KFC30" s="1071"/>
      <c r="KFD30" s="1071"/>
      <c r="KFE30" s="1071"/>
      <c r="KFF30" s="1071"/>
      <c r="KFG30" s="1071"/>
      <c r="KFH30" s="1071"/>
      <c r="KFI30" s="1071"/>
      <c r="KFJ30" s="1071"/>
      <c r="KFK30" s="1071"/>
      <c r="KFL30" s="1071"/>
      <c r="KFM30" s="1071"/>
      <c r="KFN30" s="1071"/>
      <c r="KFO30" s="1071"/>
      <c r="KFP30" s="1071"/>
      <c r="KFQ30" s="1071"/>
      <c r="KFR30" s="1071"/>
      <c r="KFS30" s="1071"/>
      <c r="KFT30" s="1071"/>
      <c r="KFU30" s="1071"/>
      <c r="KFV30" s="1071"/>
      <c r="KFW30" s="1071"/>
      <c r="KFX30" s="1071"/>
      <c r="KFY30" s="1071"/>
      <c r="KFZ30" s="1071"/>
      <c r="KGA30" s="1071"/>
      <c r="KGB30" s="1071"/>
      <c r="KGC30" s="1071"/>
      <c r="KGD30" s="1071"/>
      <c r="KGE30" s="1071"/>
      <c r="KGF30" s="1071"/>
      <c r="KGG30" s="1071"/>
      <c r="KGH30" s="1071"/>
      <c r="KGI30" s="1071"/>
      <c r="KGJ30" s="1071"/>
      <c r="KGK30" s="1071"/>
      <c r="KGL30" s="1071"/>
      <c r="KGM30" s="1071"/>
      <c r="KGN30" s="1071"/>
      <c r="KGO30" s="1071"/>
      <c r="KGP30" s="1071"/>
      <c r="KGQ30" s="1071"/>
      <c r="KGR30" s="1071"/>
      <c r="KGS30" s="1071"/>
      <c r="KGT30" s="1071"/>
      <c r="KGU30" s="1071"/>
      <c r="KGV30" s="1071"/>
      <c r="KGW30" s="1071"/>
      <c r="KGX30" s="1071"/>
      <c r="KGY30" s="1071"/>
      <c r="KGZ30" s="1071"/>
      <c r="KHA30" s="1071"/>
      <c r="KHB30" s="1071"/>
      <c r="KHC30" s="1071"/>
      <c r="KHD30" s="1071"/>
      <c r="KHE30" s="1071"/>
      <c r="KHF30" s="1071"/>
      <c r="KHG30" s="1071"/>
      <c r="KHH30" s="1071"/>
      <c r="KHI30" s="1071"/>
      <c r="KHJ30" s="1071"/>
      <c r="KHK30" s="1071"/>
      <c r="KHL30" s="1071"/>
      <c r="KHM30" s="1071"/>
      <c r="KHN30" s="1071"/>
      <c r="KHO30" s="1071"/>
      <c r="KHP30" s="1071"/>
      <c r="KHQ30" s="1071"/>
      <c r="KHR30" s="1071"/>
      <c r="KHS30" s="1071"/>
      <c r="KHT30" s="1071"/>
      <c r="KHU30" s="1071"/>
      <c r="KHV30" s="1071"/>
      <c r="KHW30" s="1071"/>
      <c r="KHX30" s="1071"/>
      <c r="KHY30" s="1071"/>
      <c r="KHZ30" s="1071"/>
      <c r="KIA30" s="1071"/>
      <c r="KIB30" s="1071"/>
      <c r="KIC30" s="1071"/>
      <c r="KID30" s="1071"/>
      <c r="KIE30" s="1071"/>
      <c r="KIF30" s="1071"/>
      <c r="KIG30" s="1071"/>
      <c r="KIH30" s="1071"/>
      <c r="KII30" s="1071"/>
      <c r="KIJ30" s="1071"/>
      <c r="KIK30" s="1071"/>
      <c r="KIL30" s="1071"/>
      <c r="KIM30" s="1071"/>
      <c r="KIN30" s="1071"/>
      <c r="KIO30" s="1071"/>
      <c r="KIP30" s="1071"/>
      <c r="KIQ30" s="1071"/>
      <c r="KIR30" s="1071"/>
      <c r="KIS30" s="1071"/>
      <c r="KIT30" s="1071"/>
      <c r="KIU30" s="1071"/>
      <c r="KIV30" s="1071"/>
      <c r="KIW30" s="1071"/>
      <c r="KIX30" s="1071"/>
      <c r="KIY30" s="1071"/>
      <c r="KIZ30" s="1071"/>
      <c r="KJA30" s="1071"/>
      <c r="KJB30" s="1071"/>
      <c r="KJC30" s="1071"/>
      <c r="KJD30" s="1071"/>
      <c r="KJE30" s="1071"/>
      <c r="KJF30" s="1071"/>
      <c r="KJG30" s="1071"/>
      <c r="KJH30" s="1071"/>
      <c r="KJI30" s="1071"/>
      <c r="KJJ30" s="1071"/>
      <c r="KJK30" s="1071"/>
      <c r="KJL30" s="1071"/>
      <c r="KJM30" s="1071"/>
      <c r="KJN30" s="1071"/>
      <c r="KJO30" s="1071"/>
      <c r="KJP30" s="1071"/>
      <c r="KJQ30" s="1071"/>
      <c r="KJR30" s="1071"/>
      <c r="KJS30" s="1071"/>
      <c r="KJT30" s="1071"/>
      <c r="KJU30" s="1071"/>
      <c r="KJV30" s="1071"/>
      <c r="KJW30" s="1071"/>
      <c r="KJX30" s="1071"/>
      <c r="KJY30" s="1071"/>
      <c r="KJZ30" s="1071"/>
      <c r="KKA30" s="1071"/>
      <c r="KKB30" s="1071"/>
      <c r="KKC30" s="1071"/>
      <c r="KKD30" s="1071"/>
      <c r="KKE30" s="1071"/>
      <c r="KKF30" s="1071"/>
      <c r="KKG30" s="1071"/>
      <c r="KKH30" s="1071"/>
      <c r="KKI30" s="1071"/>
      <c r="KKJ30" s="1071"/>
      <c r="KKK30" s="1071"/>
      <c r="KKL30" s="1071"/>
      <c r="KKM30" s="1071"/>
      <c r="KKN30" s="1071"/>
      <c r="KKO30" s="1071"/>
      <c r="KKP30" s="1071"/>
      <c r="KKQ30" s="1071"/>
      <c r="KKR30" s="1071"/>
      <c r="KKS30" s="1071"/>
      <c r="KKT30" s="1071"/>
      <c r="KKU30" s="1071"/>
      <c r="KKV30" s="1071"/>
      <c r="KKW30" s="1071"/>
      <c r="KKX30" s="1071"/>
      <c r="KKY30" s="1071"/>
      <c r="KKZ30" s="1071"/>
      <c r="KLA30" s="1071"/>
      <c r="KLB30" s="1071"/>
      <c r="KLC30" s="1071"/>
      <c r="KLD30" s="1071"/>
      <c r="KLE30" s="1071"/>
      <c r="KLF30" s="1071"/>
      <c r="KLG30" s="1071"/>
      <c r="KLH30" s="1071"/>
      <c r="KLI30" s="1071"/>
      <c r="KLJ30" s="1071"/>
      <c r="KLK30" s="1071"/>
      <c r="KLL30" s="1071"/>
      <c r="KLM30" s="1071"/>
      <c r="KLN30" s="1071"/>
      <c r="KLO30" s="1071"/>
      <c r="KLP30" s="1071"/>
      <c r="KLQ30" s="1071"/>
      <c r="KLR30" s="1071"/>
      <c r="KLS30" s="1071"/>
      <c r="KLT30" s="1071"/>
      <c r="KLU30" s="1071"/>
      <c r="KLV30" s="1071"/>
      <c r="KLW30" s="1071"/>
      <c r="KLX30" s="1071"/>
      <c r="KLY30" s="1071"/>
      <c r="KLZ30" s="1071"/>
      <c r="KMA30" s="1071"/>
      <c r="KMB30" s="1071"/>
      <c r="KMC30" s="1071"/>
      <c r="KMD30" s="1071"/>
      <c r="KME30" s="1071"/>
      <c r="KMF30" s="1071"/>
      <c r="KMG30" s="1071"/>
      <c r="KMH30" s="1071"/>
      <c r="KMI30" s="1071"/>
      <c r="KMJ30" s="1071"/>
      <c r="KMK30" s="1071"/>
      <c r="KML30" s="1071"/>
      <c r="KMM30" s="1071"/>
      <c r="KMN30" s="1071"/>
      <c r="KMO30" s="1071"/>
      <c r="KMP30" s="1071"/>
      <c r="KMQ30" s="1071"/>
      <c r="KMR30" s="1071"/>
      <c r="KMS30" s="1071"/>
      <c r="KMT30" s="1071"/>
      <c r="KMU30" s="1071"/>
      <c r="KMV30" s="1071"/>
      <c r="KMW30" s="1071"/>
      <c r="KMX30" s="1071"/>
      <c r="KMY30" s="1071"/>
      <c r="KMZ30" s="1071"/>
      <c r="KNA30" s="1071"/>
      <c r="KNB30" s="1071"/>
      <c r="KNC30" s="1071"/>
      <c r="KND30" s="1071"/>
      <c r="KNE30" s="1071"/>
      <c r="KNF30" s="1071"/>
      <c r="KNG30" s="1071"/>
      <c r="KNH30" s="1071"/>
      <c r="KNI30" s="1071"/>
      <c r="KNJ30" s="1071"/>
      <c r="KNK30" s="1071"/>
      <c r="KNL30" s="1071"/>
      <c r="KNM30" s="1071"/>
      <c r="KNN30" s="1071"/>
      <c r="KNO30" s="1071"/>
      <c r="KNP30" s="1071"/>
      <c r="KNQ30" s="1071"/>
      <c r="KNR30" s="1071"/>
      <c r="KNS30" s="1071"/>
      <c r="KNT30" s="1071"/>
      <c r="KNU30" s="1071"/>
      <c r="KNV30" s="1071"/>
      <c r="KNW30" s="1071"/>
      <c r="KNX30" s="1071"/>
      <c r="KNY30" s="1071"/>
      <c r="KNZ30" s="1071"/>
      <c r="KOA30" s="1071"/>
      <c r="KOB30" s="1071"/>
      <c r="KOC30" s="1071"/>
      <c r="KOD30" s="1071"/>
      <c r="KOE30" s="1071"/>
      <c r="KOF30" s="1071"/>
      <c r="KOG30" s="1071"/>
      <c r="KOH30" s="1071"/>
      <c r="KOI30" s="1071"/>
      <c r="KOJ30" s="1071"/>
      <c r="KOK30" s="1071"/>
      <c r="KOL30" s="1071"/>
      <c r="KOM30" s="1071"/>
      <c r="KON30" s="1071"/>
      <c r="KOO30" s="1071"/>
      <c r="KOP30" s="1071"/>
      <c r="KOQ30" s="1071"/>
      <c r="KOR30" s="1071"/>
      <c r="KOS30" s="1071"/>
      <c r="KOT30" s="1071"/>
      <c r="KOU30" s="1071"/>
      <c r="KOV30" s="1071"/>
      <c r="KOW30" s="1071"/>
      <c r="KOX30" s="1071"/>
      <c r="KOY30" s="1071"/>
      <c r="KOZ30" s="1071"/>
      <c r="KPA30" s="1071"/>
      <c r="KPB30" s="1071"/>
      <c r="KPC30" s="1071"/>
      <c r="KPD30" s="1071"/>
      <c r="KPE30" s="1071"/>
      <c r="KPF30" s="1071"/>
      <c r="KPG30" s="1071"/>
      <c r="KPH30" s="1071"/>
      <c r="KPI30" s="1071"/>
      <c r="KPJ30" s="1071"/>
      <c r="KPK30" s="1071"/>
      <c r="KPL30" s="1071"/>
      <c r="KPM30" s="1071"/>
      <c r="KPN30" s="1071"/>
      <c r="KPO30" s="1071"/>
      <c r="KPP30" s="1071"/>
      <c r="KPQ30" s="1071"/>
      <c r="KPR30" s="1071"/>
      <c r="KPS30" s="1071"/>
      <c r="KPT30" s="1071"/>
      <c r="KPU30" s="1071"/>
      <c r="KPV30" s="1071"/>
      <c r="KPW30" s="1071"/>
      <c r="KPX30" s="1071"/>
      <c r="KPY30" s="1071"/>
      <c r="KPZ30" s="1071"/>
      <c r="KQA30" s="1071"/>
      <c r="KQB30" s="1071"/>
      <c r="KQC30" s="1071"/>
      <c r="KQD30" s="1071"/>
      <c r="KQE30" s="1071"/>
      <c r="KQF30" s="1071"/>
      <c r="KQG30" s="1071"/>
      <c r="KQH30" s="1071"/>
      <c r="KQI30" s="1071"/>
      <c r="KQJ30" s="1071"/>
      <c r="KQK30" s="1071"/>
      <c r="KQL30" s="1071"/>
      <c r="KQM30" s="1071"/>
      <c r="KQN30" s="1071"/>
      <c r="KQO30" s="1071"/>
      <c r="KQP30" s="1071"/>
      <c r="KQQ30" s="1071"/>
      <c r="KQR30" s="1071"/>
      <c r="KQS30" s="1071"/>
      <c r="KQT30" s="1071"/>
      <c r="KQU30" s="1071"/>
      <c r="KQV30" s="1071"/>
      <c r="KQW30" s="1071"/>
      <c r="KQX30" s="1071"/>
      <c r="KQY30" s="1071"/>
      <c r="KQZ30" s="1071"/>
      <c r="KRA30" s="1071"/>
      <c r="KRB30" s="1071"/>
      <c r="KRC30" s="1071"/>
      <c r="KRD30" s="1071"/>
      <c r="KRE30" s="1071"/>
      <c r="KRF30" s="1071"/>
      <c r="KRG30" s="1071"/>
      <c r="KRH30" s="1071"/>
      <c r="KRI30" s="1071"/>
      <c r="KRJ30" s="1071"/>
      <c r="KRK30" s="1071"/>
      <c r="KRL30" s="1071"/>
      <c r="KRM30" s="1071"/>
      <c r="KRN30" s="1071"/>
      <c r="KRO30" s="1071"/>
      <c r="KRP30" s="1071"/>
      <c r="KRQ30" s="1071"/>
      <c r="KRR30" s="1071"/>
      <c r="KRS30" s="1071"/>
      <c r="KRT30" s="1071"/>
      <c r="KRU30" s="1071"/>
      <c r="KRV30" s="1071"/>
      <c r="KRW30" s="1071"/>
      <c r="KRX30" s="1071"/>
      <c r="KRY30" s="1071"/>
      <c r="KRZ30" s="1071"/>
      <c r="KSA30" s="1071"/>
      <c r="KSB30" s="1071"/>
      <c r="KSC30" s="1071"/>
      <c r="KSD30" s="1071"/>
      <c r="KSE30" s="1071"/>
      <c r="KSF30" s="1071"/>
      <c r="KSG30" s="1071"/>
      <c r="KSH30" s="1071"/>
      <c r="KSI30" s="1071"/>
      <c r="KSJ30" s="1071"/>
      <c r="KSK30" s="1071"/>
      <c r="KSL30" s="1071"/>
      <c r="KSM30" s="1071"/>
      <c r="KSN30" s="1071"/>
      <c r="KSO30" s="1071"/>
      <c r="KSP30" s="1071"/>
      <c r="KSQ30" s="1071"/>
      <c r="KSR30" s="1071"/>
      <c r="KSS30" s="1071"/>
      <c r="KST30" s="1071"/>
      <c r="KSU30" s="1071"/>
      <c r="KSV30" s="1071"/>
      <c r="KSW30" s="1071"/>
      <c r="KSX30" s="1071"/>
      <c r="KSY30" s="1071"/>
      <c r="KSZ30" s="1071"/>
      <c r="KTA30" s="1071"/>
      <c r="KTB30" s="1071"/>
      <c r="KTC30" s="1071"/>
      <c r="KTD30" s="1071"/>
      <c r="KTE30" s="1071"/>
      <c r="KTF30" s="1071"/>
      <c r="KTG30" s="1071"/>
      <c r="KTH30" s="1071"/>
      <c r="KTI30" s="1071"/>
      <c r="KTJ30" s="1071"/>
      <c r="KTK30" s="1071"/>
      <c r="KTL30" s="1071"/>
      <c r="KTM30" s="1071"/>
      <c r="KTN30" s="1071"/>
      <c r="KTO30" s="1071"/>
      <c r="KTP30" s="1071"/>
      <c r="KTQ30" s="1071"/>
      <c r="KTR30" s="1071"/>
      <c r="KTS30" s="1071"/>
      <c r="KTT30" s="1071"/>
      <c r="KTU30" s="1071"/>
      <c r="KTV30" s="1071"/>
      <c r="KTW30" s="1071"/>
      <c r="KTX30" s="1071"/>
      <c r="KTY30" s="1071"/>
      <c r="KTZ30" s="1071"/>
      <c r="KUA30" s="1071"/>
      <c r="KUB30" s="1071"/>
      <c r="KUC30" s="1071"/>
      <c r="KUD30" s="1071"/>
      <c r="KUE30" s="1071"/>
      <c r="KUF30" s="1071"/>
      <c r="KUG30" s="1071"/>
      <c r="KUH30" s="1071"/>
      <c r="KUI30" s="1071"/>
      <c r="KUJ30" s="1071"/>
      <c r="KUK30" s="1071"/>
      <c r="KUL30" s="1071"/>
      <c r="KUM30" s="1071"/>
      <c r="KUN30" s="1071"/>
      <c r="KUO30" s="1071"/>
      <c r="KUP30" s="1071"/>
      <c r="KUQ30" s="1071"/>
      <c r="KUR30" s="1071"/>
      <c r="KUS30" s="1071"/>
      <c r="KUT30" s="1071"/>
      <c r="KUU30" s="1071"/>
      <c r="KUV30" s="1071"/>
      <c r="KUW30" s="1071"/>
      <c r="KUX30" s="1071"/>
      <c r="KUY30" s="1071"/>
      <c r="KUZ30" s="1071"/>
      <c r="KVA30" s="1071"/>
      <c r="KVB30" s="1071"/>
      <c r="KVC30" s="1071"/>
      <c r="KVD30" s="1071"/>
      <c r="KVE30" s="1071"/>
      <c r="KVF30" s="1071"/>
      <c r="KVG30" s="1071"/>
      <c r="KVH30" s="1071"/>
      <c r="KVI30" s="1071"/>
      <c r="KVJ30" s="1071"/>
      <c r="KVK30" s="1071"/>
      <c r="KVL30" s="1071"/>
      <c r="KVM30" s="1071"/>
      <c r="KVN30" s="1071"/>
      <c r="KVO30" s="1071"/>
      <c r="KVP30" s="1071"/>
      <c r="KVQ30" s="1071"/>
      <c r="KVR30" s="1071"/>
      <c r="KVS30" s="1071"/>
      <c r="KVT30" s="1071"/>
      <c r="KVU30" s="1071"/>
      <c r="KVV30" s="1071"/>
      <c r="KVW30" s="1071"/>
      <c r="KVX30" s="1071"/>
      <c r="KVY30" s="1071"/>
      <c r="KVZ30" s="1071"/>
      <c r="KWA30" s="1071"/>
      <c r="KWB30" s="1071"/>
      <c r="KWC30" s="1071"/>
      <c r="KWD30" s="1071"/>
      <c r="KWE30" s="1071"/>
      <c r="KWF30" s="1071"/>
      <c r="KWG30" s="1071"/>
      <c r="KWH30" s="1071"/>
      <c r="KWI30" s="1071"/>
      <c r="KWJ30" s="1071"/>
      <c r="KWK30" s="1071"/>
      <c r="KWL30" s="1071"/>
      <c r="KWM30" s="1071"/>
      <c r="KWN30" s="1071"/>
      <c r="KWO30" s="1071"/>
      <c r="KWP30" s="1071"/>
      <c r="KWQ30" s="1071"/>
      <c r="KWR30" s="1071"/>
      <c r="KWS30" s="1071"/>
      <c r="KWT30" s="1071"/>
      <c r="KWU30" s="1071"/>
      <c r="KWV30" s="1071"/>
      <c r="KWW30" s="1071"/>
      <c r="KWX30" s="1071"/>
      <c r="KWY30" s="1071"/>
      <c r="KWZ30" s="1071"/>
      <c r="KXA30" s="1071"/>
      <c r="KXB30" s="1071"/>
      <c r="KXC30" s="1071"/>
      <c r="KXD30" s="1071"/>
      <c r="KXE30" s="1071"/>
      <c r="KXF30" s="1071"/>
      <c r="KXG30" s="1071"/>
      <c r="KXH30" s="1071"/>
      <c r="KXI30" s="1071"/>
      <c r="KXJ30" s="1071"/>
      <c r="KXK30" s="1071"/>
      <c r="KXL30" s="1071"/>
      <c r="KXM30" s="1071"/>
      <c r="KXN30" s="1071"/>
      <c r="KXO30" s="1071"/>
      <c r="KXP30" s="1071"/>
      <c r="KXQ30" s="1071"/>
      <c r="KXR30" s="1071"/>
      <c r="KXS30" s="1071"/>
      <c r="KXT30" s="1071"/>
      <c r="KXU30" s="1071"/>
      <c r="KXV30" s="1071"/>
      <c r="KXW30" s="1071"/>
      <c r="KXX30" s="1071"/>
      <c r="KXY30" s="1071"/>
      <c r="KXZ30" s="1071"/>
      <c r="KYA30" s="1071"/>
      <c r="KYB30" s="1071"/>
      <c r="KYC30" s="1071"/>
      <c r="KYD30" s="1071"/>
      <c r="KYE30" s="1071"/>
      <c r="KYF30" s="1071"/>
      <c r="KYG30" s="1071"/>
      <c r="KYH30" s="1071"/>
      <c r="KYI30" s="1071"/>
      <c r="KYJ30" s="1071"/>
      <c r="KYK30" s="1071"/>
      <c r="KYL30" s="1071"/>
      <c r="KYM30" s="1071"/>
      <c r="KYN30" s="1071"/>
      <c r="KYO30" s="1071"/>
      <c r="KYP30" s="1071"/>
      <c r="KYQ30" s="1071"/>
      <c r="KYR30" s="1071"/>
      <c r="KYS30" s="1071"/>
      <c r="KYT30" s="1071"/>
      <c r="KYU30" s="1071"/>
      <c r="KYV30" s="1071"/>
      <c r="KYW30" s="1071"/>
      <c r="KYX30" s="1071"/>
      <c r="KYY30" s="1071"/>
      <c r="KYZ30" s="1071"/>
      <c r="KZA30" s="1071"/>
      <c r="KZB30" s="1071"/>
      <c r="KZC30" s="1071"/>
      <c r="KZD30" s="1071"/>
      <c r="KZE30" s="1071"/>
      <c r="KZF30" s="1071"/>
      <c r="KZG30" s="1071"/>
      <c r="KZH30" s="1071"/>
      <c r="KZI30" s="1071"/>
      <c r="KZJ30" s="1071"/>
      <c r="KZK30" s="1071"/>
      <c r="KZL30" s="1071"/>
      <c r="KZM30" s="1071"/>
      <c r="KZN30" s="1071"/>
      <c r="KZO30" s="1071"/>
      <c r="KZP30" s="1071"/>
      <c r="KZQ30" s="1071"/>
      <c r="KZR30" s="1071"/>
      <c r="KZS30" s="1071"/>
      <c r="KZT30" s="1071"/>
      <c r="KZU30" s="1071"/>
      <c r="KZV30" s="1071"/>
      <c r="KZW30" s="1071"/>
      <c r="KZX30" s="1071"/>
      <c r="KZY30" s="1071"/>
      <c r="KZZ30" s="1071"/>
      <c r="LAA30" s="1071"/>
      <c r="LAB30" s="1071"/>
      <c r="LAC30" s="1071"/>
      <c r="LAD30" s="1071"/>
      <c r="LAE30" s="1071"/>
      <c r="LAF30" s="1071"/>
      <c r="LAG30" s="1071"/>
      <c r="LAH30" s="1071"/>
      <c r="LAI30" s="1071"/>
      <c r="LAJ30" s="1071"/>
      <c r="LAK30" s="1071"/>
      <c r="LAL30" s="1071"/>
      <c r="LAM30" s="1071"/>
      <c r="LAN30" s="1071"/>
      <c r="LAO30" s="1071"/>
      <c r="LAP30" s="1071"/>
      <c r="LAQ30" s="1071"/>
      <c r="LAR30" s="1071"/>
      <c r="LAS30" s="1071"/>
      <c r="LAT30" s="1071"/>
      <c r="LAU30" s="1071"/>
      <c r="LAV30" s="1071"/>
      <c r="LAW30" s="1071"/>
      <c r="LAX30" s="1071"/>
      <c r="LAY30" s="1071"/>
      <c r="LAZ30" s="1071"/>
      <c r="LBA30" s="1071"/>
      <c r="LBB30" s="1071"/>
      <c r="LBC30" s="1071"/>
      <c r="LBD30" s="1071"/>
      <c r="LBE30" s="1071"/>
      <c r="LBF30" s="1071"/>
      <c r="LBG30" s="1071"/>
      <c r="LBH30" s="1071"/>
      <c r="LBI30" s="1071"/>
      <c r="LBJ30" s="1071"/>
      <c r="LBK30" s="1071"/>
      <c r="LBL30" s="1071"/>
      <c r="LBM30" s="1071"/>
      <c r="LBN30" s="1071"/>
      <c r="LBO30" s="1071"/>
      <c r="LBP30" s="1071"/>
      <c r="LBQ30" s="1071"/>
      <c r="LBR30" s="1071"/>
      <c r="LBS30" s="1071"/>
      <c r="LBT30" s="1071"/>
      <c r="LBU30" s="1071"/>
      <c r="LBV30" s="1071"/>
      <c r="LBW30" s="1071"/>
      <c r="LBX30" s="1071"/>
      <c r="LBY30" s="1071"/>
      <c r="LBZ30" s="1071"/>
      <c r="LCA30" s="1071"/>
      <c r="LCB30" s="1071"/>
      <c r="LCC30" s="1071"/>
      <c r="LCD30" s="1071"/>
      <c r="LCE30" s="1071"/>
      <c r="LCF30" s="1071"/>
      <c r="LCG30" s="1071"/>
      <c r="LCH30" s="1071"/>
      <c r="LCI30" s="1071"/>
      <c r="LCJ30" s="1071"/>
      <c r="LCK30" s="1071"/>
      <c r="LCL30" s="1071"/>
      <c r="LCM30" s="1071"/>
      <c r="LCN30" s="1071"/>
      <c r="LCO30" s="1071"/>
      <c r="LCP30" s="1071"/>
      <c r="LCQ30" s="1071"/>
      <c r="LCR30" s="1071"/>
      <c r="LCS30" s="1071"/>
      <c r="LCT30" s="1071"/>
      <c r="LCU30" s="1071"/>
      <c r="LCV30" s="1071"/>
      <c r="LCW30" s="1071"/>
      <c r="LCX30" s="1071"/>
      <c r="LCY30" s="1071"/>
      <c r="LCZ30" s="1071"/>
      <c r="LDA30" s="1071"/>
      <c r="LDB30" s="1071"/>
      <c r="LDC30" s="1071"/>
      <c r="LDD30" s="1071"/>
      <c r="LDE30" s="1071"/>
      <c r="LDF30" s="1071"/>
      <c r="LDG30" s="1071"/>
      <c r="LDH30" s="1071"/>
      <c r="LDI30" s="1071"/>
      <c r="LDJ30" s="1071"/>
      <c r="LDK30" s="1071"/>
      <c r="LDL30" s="1071"/>
      <c r="LDM30" s="1071"/>
      <c r="LDN30" s="1071"/>
      <c r="LDO30" s="1071"/>
      <c r="LDP30" s="1071"/>
      <c r="LDQ30" s="1071"/>
      <c r="LDR30" s="1071"/>
      <c r="LDS30" s="1071"/>
      <c r="LDT30" s="1071"/>
      <c r="LDU30" s="1071"/>
      <c r="LDV30" s="1071"/>
      <c r="LDW30" s="1071"/>
      <c r="LDX30" s="1071"/>
      <c r="LDY30" s="1071"/>
      <c r="LDZ30" s="1071"/>
      <c r="LEA30" s="1071"/>
      <c r="LEB30" s="1071"/>
      <c r="LEC30" s="1071"/>
      <c r="LED30" s="1071"/>
      <c r="LEE30" s="1071"/>
      <c r="LEF30" s="1071"/>
      <c r="LEG30" s="1071"/>
      <c r="LEH30" s="1071"/>
      <c r="LEI30" s="1071"/>
      <c r="LEJ30" s="1071"/>
      <c r="LEK30" s="1071"/>
      <c r="LEL30" s="1071"/>
      <c r="LEM30" s="1071"/>
      <c r="LEN30" s="1071"/>
      <c r="LEO30" s="1071"/>
      <c r="LEP30" s="1071"/>
      <c r="LEQ30" s="1071"/>
      <c r="LER30" s="1071"/>
      <c r="LES30" s="1071"/>
      <c r="LET30" s="1071"/>
      <c r="LEU30" s="1071"/>
      <c r="LEV30" s="1071"/>
      <c r="LEW30" s="1071"/>
      <c r="LEX30" s="1071"/>
      <c r="LEY30" s="1071"/>
      <c r="LEZ30" s="1071"/>
      <c r="LFA30" s="1071"/>
      <c r="LFB30" s="1071"/>
      <c r="LFC30" s="1071"/>
      <c r="LFD30" s="1071"/>
      <c r="LFE30" s="1071"/>
      <c r="LFF30" s="1071"/>
      <c r="LFG30" s="1071"/>
      <c r="LFH30" s="1071"/>
      <c r="LFI30" s="1071"/>
      <c r="LFJ30" s="1071"/>
      <c r="LFK30" s="1071"/>
      <c r="LFL30" s="1071"/>
      <c r="LFM30" s="1071"/>
      <c r="LFN30" s="1071"/>
      <c r="LFO30" s="1071"/>
      <c r="LFP30" s="1071"/>
      <c r="LFQ30" s="1071"/>
      <c r="LFR30" s="1071"/>
      <c r="LFS30" s="1071"/>
      <c r="LFT30" s="1071"/>
      <c r="LFU30" s="1071"/>
      <c r="LFV30" s="1071"/>
      <c r="LFW30" s="1071"/>
      <c r="LFX30" s="1071"/>
      <c r="LFY30" s="1071"/>
      <c r="LFZ30" s="1071"/>
      <c r="LGA30" s="1071"/>
      <c r="LGB30" s="1071"/>
      <c r="LGC30" s="1071"/>
      <c r="LGD30" s="1071"/>
      <c r="LGE30" s="1071"/>
      <c r="LGF30" s="1071"/>
      <c r="LGG30" s="1071"/>
      <c r="LGH30" s="1071"/>
      <c r="LGI30" s="1071"/>
      <c r="LGJ30" s="1071"/>
      <c r="LGK30" s="1071"/>
      <c r="LGL30" s="1071"/>
      <c r="LGM30" s="1071"/>
      <c r="LGN30" s="1071"/>
      <c r="LGO30" s="1071"/>
      <c r="LGP30" s="1071"/>
      <c r="LGQ30" s="1071"/>
      <c r="LGR30" s="1071"/>
      <c r="LGS30" s="1071"/>
      <c r="LGT30" s="1071"/>
      <c r="LGU30" s="1071"/>
      <c r="LGV30" s="1071"/>
      <c r="LGW30" s="1071"/>
      <c r="LGX30" s="1071"/>
      <c r="LGY30" s="1071"/>
      <c r="LGZ30" s="1071"/>
      <c r="LHA30" s="1071"/>
      <c r="LHB30" s="1071"/>
      <c r="LHC30" s="1071"/>
      <c r="LHD30" s="1071"/>
      <c r="LHE30" s="1071"/>
      <c r="LHF30" s="1071"/>
      <c r="LHG30" s="1071"/>
      <c r="LHH30" s="1071"/>
      <c r="LHI30" s="1071"/>
      <c r="LHJ30" s="1071"/>
      <c r="LHK30" s="1071"/>
      <c r="LHL30" s="1071"/>
      <c r="LHM30" s="1071"/>
      <c r="LHN30" s="1071"/>
      <c r="LHO30" s="1071"/>
      <c r="LHP30" s="1071"/>
      <c r="LHQ30" s="1071"/>
      <c r="LHR30" s="1071"/>
      <c r="LHS30" s="1071"/>
      <c r="LHT30" s="1071"/>
      <c r="LHU30" s="1071"/>
      <c r="LHV30" s="1071"/>
      <c r="LHW30" s="1071"/>
      <c r="LHX30" s="1071"/>
      <c r="LHY30" s="1071"/>
      <c r="LHZ30" s="1071"/>
      <c r="LIA30" s="1071"/>
      <c r="LIB30" s="1071"/>
      <c r="LIC30" s="1071"/>
      <c r="LID30" s="1071"/>
      <c r="LIE30" s="1071"/>
      <c r="LIF30" s="1071"/>
      <c r="LIG30" s="1071"/>
      <c r="LIH30" s="1071"/>
      <c r="LII30" s="1071"/>
      <c r="LIJ30" s="1071"/>
      <c r="LIK30" s="1071"/>
      <c r="LIL30" s="1071"/>
      <c r="LIM30" s="1071"/>
      <c r="LIN30" s="1071"/>
      <c r="LIO30" s="1071"/>
      <c r="LIP30" s="1071"/>
      <c r="LIQ30" s="1071"/>
      <c r="LIR30" s="1071"/>
      <c r="LIS30" s="1071"/>
      <c r="LIT30" s="1071"/>
      <c r="LIU30" s="1071"/>
      <c r="LIV30" s="1071"/>
      <c r="LIW30" s="1071"/>
      <c r="LIX30" s="1071"/>
      <c r="LIY30" s="1071"/>
      <c r="LIZ30" s="1071"/>
      <c r="LJA30" s="1071"/>
      <c r="LJB30" s="1071"/>
      <c r="LJC30" s="1071"/>
      <c r="LJD30" s="1071"/>
      <c r="LJE30" s="1071"/>
      <c r="LJF30" s="1071"/>
      <c r="LJG30" s="1071"/>
      <c r="LJH30" s="1071"/>
      <c r="LJI30" s="1071"/>
      <c r="LJJ30" s="1071"/>
      <c r="LJK30" s="1071"/>
      <c r="LJL30" s="1071"/>
      <c r="LJM30" s="1071"/>
      <c r="LJN30" s="1071"/>
      <c r="LJO30" s="1071"/>
      <c r="LJP30" s="1071"/>
      <c r="LJQ30" s="1071"/>
      <c r="LJR30" s="1071"/>
      <c r="LJS30" s="1071"/>
      <c r="LJT30" s="1071"/>
      <c r="LJU30" s="1071"/>
      <c r="LJV30" s="1071"/>
      <c r="LJW30" s="1071"/>
      <c r="LJX30" s="1071"/>
      <c r="LJY30" s="1071"/>
      <c r="LJZ30" s="1071"/>
      <c r="LKA30" s="1071"/>
      <c r="LKB30" s="1071"/>
      <c r="LKC30" s="1071"/>
      <c r="LKD30" s="1071"/>
      <c r="LKE30" s="1071"/>
      <c r="LKF30" s="1071"/>
      <c r="LKG30" s="1071"/>
      <c r="LKH30" s="1071"/>
      <c r="LKI30" s="1071"/>
      <c r="LKJ30" s="1071"/>
      <c r="LKK30" s="1071"/>
      <c r="LKL30" s="1071"/>
      <c r="LKM30" s="1071"/>
      <c r="LKN30" s="1071"/>
      <c r="LKO30" s="1071"/>
      <c r="LKP30" s="1071"/>
      <c r="LKQ30" s="1071"/>
      <c r="LKR30" s="1071"/>
      <c r="LKS30" s="1071"/>
      <c r="LKT30" s="1071"/>
      <c r="LKU30" s="1071"/>
      <c r="LKV30" s="1071"/>
      <c r="LKW30" s="1071"/>
      <c r="LKX30" s="1071"/>
      <c r="LKY30" s="1071"/>
      <c r="LKZ30" s="1071"/>
      <c r="LLA30" s="1071"/>
      <c r="LLB30" s="1071"/>
      <c r="LLC30" s="1071"/>
      <c r="LLD30" s="1071"/>
      <c r="LLE30" s="1071"/>
      <c r="LLF30" s="1071"/>
      <c r="LLG30" s="1071"/>
      <c r="LLH30" s="1071"/>
      <c r="LLI30" s="1071"/>
      <c r="LLJ30" s="1071"/>
      <c r="LLK30" s="1071"/>
      <c r="LLL30" s="1071"/>
      <c r="LLM30" s="1071"/>
      <c r="LLN30" s="1071"/>
      <c r="LLO30" s="1071"/>
      <c r="LLP30" s="1071"/>
      <c r="LLQ30" s="1071"/>
      <c r="LLR30" s="1071"/>
      <c r="LLS30" s="1071"/>
      <c r="LLT30" s="1071"/>
      <c r="LLU30" s="1071"/>
      <c r="LLV30" s="1071"/>
      <c r="LLW30" s="1071"/>
      <c r="LLX30" s="1071"/>
      <c r="LLY30" s="1071"/>
      <c r="LLZ30" s="1071"/>
      <c r="LMA30" s="1071"/>
      <c r="LMB30" s="1071"/>
      <c r="LMC30" s="1071"/>
      <c r="LMD30" s="1071"/>
      <c r="LME30" s="1071"/>
      <c r="LMF30" s="1071"/>
      <c r="LMG30" s="1071"/>
      <c r="LMH30" s="1071"/>
      <c r="LMI30" s="1071"/>
      <c r="LMJ30" s="1071"/>
      <c r="LMK30" s="1071"/>
      <c r="LML30" s="1071"/>
      <c r="LMM30" s="1071"/>
      <c r="LMN30" s="1071"/>
      <c r="LMO30" s="1071"/>
      <c r="LMP30" s="1071"/>
      <c r="LMQ30" s="1071"/>
      <c r="LMR30" s="1071"/>
      <c r="LMS30" s="1071"/>
      <c r="LMT30" s="1071"/>
      <c r="LMU30" s="1071"/>
      <c r="LMV30" s="1071"/>
      <c r="LMW30" s="1071"/>
      <c r="LMX30" s="1071"/>
      <c r="LMY30" s="1071"/>
      <c r="LMZ30" s="1071"/>
      <c r="LNA30" s="1071"/>
      <c r="LNB30" s="1071"/>
      <c r="LNC30" s="1071"/>
      <c r="LND30" s="1071"/>
      <c r="LNE30" s="1071"/>
      <c r="LNF30" s="1071"/>
      <c r="LNG30" s="1071"/>
      <c r="LNH30" s="1071"/>
      <c r="LNI30" s="1071"/>
      <c r="LNJ30" s="1071"/>
      <c r="LNK30" s="1071"/>
      <c r="LNL30" s="1071"/>
      <c r="LNM30" s="1071"/>
      <c r="LNN30" s="1071"/>
      <c r="LNO30" s="1071"/>
      <c r="LNP30" s="1071"/>
      <c r="LNQ30" s="1071"/>
      <c r="LNR30" s="1071"/>
      <c r="LNS30" s="1071"/>
      <c r="LNT30" s="1071"/>
      <c r="LNU30" s="1071"/>
      <c r="LNV30" s="1071"/>
      <c r="LNW30" s="1071"/>
      <c r="LNX30" s="1071"/>
      <c r="LNY30" s="1071"/>
      <c r="LNZ30" s="1071"/>
      <c r="LOA30" s="1071"/>
      <c r="LOB30" s="1071"/>
      <c r="LOC30" s="1071"/>
      <c r="LOD30" s="1071"/>
      <c r="LOE30" s="1071"/>
      <c r="LOF30" s="1071"/>
      <c r="LOG30" s="1071"/>
      <c r="LOH30" s="1071"/>
      <c r="LOI30" s="1071"/>
      <c r="LOJ30" s="1071"/>
      <c r="LOK30" s="1071"/>
      <c r="LOL30" s="1071"/>
      <c r="LOM30" s="1071"/>
      <c r="LON30" s="1071"/>
      <c r="LOO30" s="1071"/>
      <c r="LOP30" s="1071"/>
      <c r="LOQ30" s="1071"/>
      <c r="LOR30" s="1071"/>
      <c r="LOS30" s="1071"/>
      <c r="LOT30" s="1071"/>
      <c r="LOU30" s="1071"/>
      <c r="LOV30" s="1071"/>
      <c r="LOW30" s="1071"/>
      <c r="LOX30" s="1071"/>
      <c r="LOY30" s="1071"/>
      <c r="LOZ30" s="1071"/>
      <c r="LPA30" s="1071"/>
      <c r="LPB30" s="1071"/>
      <c r="LPC30" s="1071"/>
      <c r="LPD30" s="1071"/>
      <c r="LPE30" s="1071"/>
      <c r="LPF30" s="1071"/>
      <c r="LPG30" s="1071"/>
      <c r="LPH30" s="1071"/>
      <c r="LPI30" s="1071"/>
      <c r="LPJ30" s="1071"/>
      <c r="LPK30" s="1071"/>
      <c r="LPL30" s="1071"/>
      <c r="LPM30" s="1071"/>
      <c r="LPN30" s="1071"/>
      <c r="LPO30" s="1071"/>
      <c r="LPP30" s="1071"/>
      <c r="LPQ30" s="1071"/>
      <c r="LPR30" s="1071"/>
      <c r="LPS30" s="1071"/>
      <c r="LPT30" s="1071"/>
      <c r="LPU30" s="1071"/>
      <c r="LPV30" s="1071"/>
      <c r="LPW30" s="1071"/>
      <c r="LPX30" s="1071"/>
      <c r="LPY30" s="1071"/>
      <c r="LPZ30" s="1071"/>
      <c r="LQA30" s="1071"/>
      <c r="LQB30" s="1071"/>
      <c r="LQC30" s="1071"/>
      <c r="LQD30" s="1071"/>
      <c r="LQE30" s="1071"/>
      <c r="LQF30" s="1071"/>
      <c r="LQG30" s="1071"/>
      <c r="LQH30" s="1071"/>
      <c r="LQI30" s="1071"/>
      <c r="LQJ30" s="1071"/>
      <c r="LQK30" s="1071"/>
      <c r="LQL30" s="1071"/>
      <c r="LQM30" s="1071"/>
      <c r="LQN30" s="1071"/>
      <c r="LQO30" s="1071"/>
      <c r="LQP30" s="1071"/>
      <c r="LQQ30" s="1071"/>
      <c r="LQR30" s="1071"/>
      <c r="LQS30" s="1071"/>
      <c r="LQT30" s="1071"/>
      <c r="LQU30" s="1071"/>
      <c r="LQV30" s="1071"/>
      <c r="LQW30" s="1071"/>
      <c r="LQX30" s="1071"/>
      <c r="LQY30" s="1071"/>
      <c r="LQZ30" s="1071"/>
      <c r="LRA30" s="1071"/>
      <c r="LRB30" s="1071"/>
      <c r="LRC30" s="1071"/>
      <c r="LRD30" s="1071"/>
      <c r="LRE30" s="1071"/>
      <c r="LRF30" s="1071"/>
      <c r="LRG30" s="1071"/>
      <c r="LRH30" s="1071"/>
      <c r="LRI30" s="1071"/>
      <c r="LRJ30" s="1071"/>
      <c r="LRK30" s="1071"/>
      <c r="LRL30" s="1071"/>
      <c r="LRM30" s="1071"/>
      <c r="LRN30" s="1071"/>
      <c r="LRO30" s="1071"/>
      <c r="LRP30" s="1071"/>
      <c r="LRQ30" s="1071"/>
      <c r="LRR30" s="1071"/>
      <c r="LRS30" s="1071"/>
      <c r="LRT30" s="1071"/>
      <c r="LRU30" s="1071"/>
      <c r="LRV30" s="1071"/>
      <c r="LRW30" s="1071"/>
      <c r="LRX30" s="1071"/>
      <c r="LRY30" s="1071"/>
      <c r="LRZ30" s="1071"/>
      <c r="LSA30" s="1071"/>
      <c r="LSB30" s="1071"/>
      <c r="LSC30" s="1071"/>
      <c r="LSD30" s="1071"/>
      <c r="LSE30" s="1071"/>
      <c r="LSF30" s="1071"/>
      <c r="LSG30" s="1071"/>
      <c r="LSH30" s="1071"/>
      <c r="LSI30" s="1071"/>
      <c r="LSJ30" s="1071"/>
      <c r="LSK30" s="1071"/>
      <c r="LSL30" s="1071"/>
      <c r="LSM30" s="1071"/>
      <c r="LSN30" s="1071"/>
      <c r="LSO30" s="1071"/>
      <c r="LSP30" s="1071"/>
      <c r="LSQ30" s="1071"/>
      <c r="LSR30" s="1071"/>
      <c r="LSS30" s="1071"/>
      <c r="LST30" s="1071"/>
      <c r="LSU30" s="1071"/>
      <c r="LSV30" s="1071"/>
      <c r="LSW30" s="1071"/>
      <c r="LSX30" s="1071"/>
      <c r="LSY30" s="1071"/>
      <c r="LSZ30" s="1071"/>
      <c r="LTA30" s="1071"/>
      <c r="LTB30" s="1071"/>
      <c r="LTC30" s="1071"/>
      <c r="LTD30" s="1071"/>
      <c r="LTE30" s="1071"/>
      <c r="LTF30" s="1071"/>
      <c r="LTG30" s="1071"/>
      <c r="LTH30" s="1071"/>
      <c r="LTI30" s="1071"/>
      <c r="LTJ30" s="1071"/>
      <c r="LTK30" s="1071"/>
      <c r="LTL30" s="1071"/>
      <c r="LTM30" s="1071"/>
      <c r="LTN30" s="1071"/>
      <c r="LTO30" s="1071"/>
      <c r="LTP30" s="1071"/>
      <c r="LTQ30" s="1071"/>
      <c r="LTR30" s="1071"/>
      <c r="LTS30" s="1071"/>
      <c r="LTT30" s="1071"/>
      <c r="LTU30" s="1071"/>
      <c r="LTV30" s="1071"/>
      <c r="LTW30" s="1071"/>
      <c r="LTX30" s="1071"/>
      <c r="LTY30" s="1071"/>
      <c r="LTZ30" s="1071"/>
      <c r="LUA30" s="1071"/>
      <c r="LUB30" s="1071"/>
      <c r="LUC30" s="1071"/>
      <c r="LUD30" s="1071"/>
      <c r="LUE30" s="1071"/>
      <c r="LUF30" s="1071"/>
      <c r="LUG30" s="1071"/>
      <c r="LUH30" s="1071"/>
      <c r="LUI30" s="1071"/>
      <c r="LUJ30" s="1071"/>
      <c r="LUK30" s="1071"/>
      <c r="LUL30" s="1071"/>
      <c r="LUM30" s="1071"/>
      <c r="LUN30" s="1071"/>
      <c r="LUO30" s="1071"/>
      <c r="LUP30" s="1071"/>
      <c r="LUQ30" s="1071"/>
      <c r="LUR30" s="1071"/>
      <c r="LUS30" s="1071"/>
      <c r="LUT30" s="1071"/>
      <c r="LUU30" s="1071"/>
      <c r="LUV30" s="1071"/>
      <c r="LUW30" s="1071"/>
      <c r="LUX30" s="1071"/>
      <c r="LUY30" s="1071"/>
      <c r="LUZ30" s="1071"/>
      <c r="LVA30" s="1071"/>
      <c r="LVB30" s="1071"/>
      <c r="LVC30" s="1071"/>
      <c r="LVD30" s="1071"/>
      <c r="LVE30" s="1071"/>
      <c r="LVF30" s="1071"/>
      <c r="LVG30" s="1071"/>
      <c r="LVH30" s="1071"/>
      <c r="LVI30" s="1071"/>
      <c r="LVJ30" s="1071"/>
      <c r="LVK30" s="1071"/>
      <c r="LVL30" s="1071"/>
      <c r="LVM30" s="1071"/>
      <c r="LVN30" s="1071"/>
      <c r="LVO30" s="1071"/>
      <c r="LVP30" s="1071"/>
      <c r="LVQ30" s="1071"/>
      <c r="LVR30" s="1071"/>
      <c r="LVS30" s="1071"/>
      <c r="LVT30" s="1071"/>
      <c r="LVU30" s="1071"/>
      <c r="LVV30" s="1071"/>
      <c r="LVW30" s="1071"/>
      <c r="LVX30" s="1071"/>
      <c r="LVY30" s="1071"/>
      <c r="LVZ30" s="1071"/>
      <c r="LWA30" s="1071"/>
      <c r="LWB30" s="1071"/>
      <c r="LWC30" s="1071"/>
      <c r="LWD30" s="1071"/>
      <c r="LWE30" s="1071"/>
      <c r="LWF30" s="1071"/>
      <c r="LWG30" s="1071"/>
      <c r="LWH30" s="1071"/>
      <c r="LWI30" s="1071"/>
      <c r="LWJ30" s="1071"/>
      <c r="LWK30" s="1071"/>
      <c r="LWL30" s="1071"/>
      <c r="LWM30" s="1071"/>
      <c r="LWN30" s="1071"/>
      <c r="LWO30" s="1071"/>
      <c r="LWP30" s="1071"/>
      <c r="LWQ30" s="1071"/>
      <c r="LWR30" s="1071"/>
      <c r="LWS30" s="1071"/>
      <c r="LWT30" s="1071"/>
      <c r="LWU30" s="1071"/>
      <c r="LWV30" s="1071"/>
      <c r="LWW30" s="1071"/>
      <c r="LWX30" s="1071"/>
      <c r="LWY30" s="1071"/>
      <c r="LWZ30" s="1071"/>
      <c r="LXA30" s="1071"/>
      <c r="LXB30" s="1071"/>
      <c r="LXC30" s="1071"/>
      <c r="LXD30" s="1071"/>
      <c r="LXE30" s="1071"/>
      <c r="LXF30" s="1071"/>
      <c r="LXG30" s="1071"/>
      <c r="LXH30" s="1071"/>
      <c r="LXI30" s="1071"/>
      <c r="LXJ30" s="1071"/>
      <c r="LXK30" s="1071"/>
      <c r="LXL30" s="1071"/>
      <c r="LXM30" s="1071"/>
      <c r="LXN30" s="1071"/>
      <c r="LXO30" s="1071"/>
      <c r="LXP30" s="1071"/>
      <c r="LXQ30" s="1071"/>
      <c r="LXR30" s="1071"/>
      <c r="LXS30" s="1071"/>
      <c r="LXT30" s="1071"/>
      <c r="LXU30" s="1071"/>
      <c r="LXV30" s="1071"/>
      <c r="LXW30" s="1071"/>
      <c r="LXX30" s="1071"/>
      <c r="LXY30" s="1071"/>
      <c r="LXZ30" s="1071"/>
      <c r="LYA30" s="1071"/>
      <c r="LYB30" s="1071"/>
      <c r="LYC30" s="1071"/>
      <c r="LYD30" s="1071"/>
      <c r="LYE30" s="1071"/>
      <c r="LYF30" s="1071"/>
      <c r="LYG30" s="1071"/>
      <c r="LYH30" s="1071"/>
      <c r="LYI30" s="1071"/>
      <c r="LYJ30" s="1071"/>
      <c r="LYK30" s="1071"/>
      <c r="LYL30" s="1071"/>
      <c r="LYM30" s="1071"/>
      <c r="LYN30" s="1071"/>
      <c r="LYO30" s="1071"/>
      <c r="LYP30" s="1071"/>
      <c r="LYQ30" s="1071"/>
      <c r="LYR30" s="1071"/>
      <c r="LYS30" s="1071"/>
      <c r="LYT30" s="1071"/>
      <c r="LYU30" s="1071"/>
      <c r="LYV30" s="1071"/>
      <c r="LYW30" s="1071"/>
      <c r="LYX30" s="1071"/>
      <c r="LYY30" s="1071"/>
      <c r="LYZ30" s="1071"/>
      <c r="LZA30" s="1071"/>
      <c r="LZB30" s="1071"/>
      <c r="LZC30" s="1071"/>
      <c r="LZD30" s="1071"/>
      <c r="LZE30" s="1071"/>
      <c r="LZF30" s="1071"/>
      <c r="LZG30" s="1071"/>
      <c r="LZH30" s="1071"/>
      <c r="LZI30" s="1071"/>
      <c r="LZJ30" s="1071"/>
      <c r="LZK30" s="1071"/>
      <c r="LZL30" s="1071"/>
      <c r="LZM30" s="1071"/>
      <c r="LZN30" s="1071"/>
      <c r="LZO30" s="1071"/>
      <c r="LZP30" s="1071"/>
      <c r="LZQ30" s="1071"/>
      <c r="LZR30" s="1071"/>
      <c r="LZS30" s="1071"/>
      <c r="LZT30" s="1071"/>
      <c r="LZU30" s="1071"/>
      <c r="LZV30" s="1071"/>
      <c r="LZW30" s="1071"/>
      <c r="LZX30" s="1071"/>
      <c r="LZY30" s="1071"/>
      <c r="LZZ30" s="1071"/>
      <c r="MAA30" s="1071"/>
      <c r="MAB30" s="1071"/>
      <c r="MAC30" s="1071"/>
      <c r="MAD30" s="1071"/>
      <c r="MAE30" s="1071"/>
      <c r="MAF30" s="1071"/>
      <c r="MAG30" s="1071"/>
      <c r="MAH30" s="1071"/>
      <c r="MAI30" s="1071"/>
      <c r="MAJ30" s="1071"/>
      <c r="MAK30" s="1071"/>
      <c r="MAL30" s="1071"/>
      <c r="MAM30" s="1071"/>
      <c r="MAN30" s="1071"/>
      <c r="MAO30" s="1071"/>
      <c r="MAP30" s="1071"/>
      <c r="MAQ30" s="1071"/>
      <c r="MAR30" s="1071"/>
      <c r="MAS30" s="1071"/>
      <c r="MAT30" s="1071"/>
      <c r="MAU30" s="1071"/>
      <c r="MAV30" s="1071"/>
      <c r="MAW30" s="1071"/>
      <c r="MAX30" s="1071"/>
      <c r="MAY30" s="1071"/>
      <c r="MAZ30" s="1071"/>
      <c r="MBA30" s="1071"/>
      <c r="MBB30" s="1071"/>
      <c r="MBC30" s="1071"/>
      <c r="MBD30" s="1071"/>
      <c r="MBE30" s="1071"/>
      <c r="MBF30" s="1071"/>
      <c r="MBG30" s="1071"/>
      <c r="MBH30" s="1071"/>
      <c r="MBI30" s="1071"/>
      <c r="MBJ30" s="1071"/>
      <c r="MBK30" s="1071"/>
      <c r="MBL30" s="1071"/>
      <c r="MBM30" s="1071"/>
      <c r="MBN30" s="1071"/>
      <c r="MBO30" s="1071"/>
      <c r="MBP30" s="1071"/>
      <c r="MBQ30" s="1071"/>
      <c r="MBR30" s="1071"/>
      <c r="MBS30" s="1071"/>
      <c r="MBT30" s="1071"/>
      <c r="MBU30" s="1071"/>
      <c r="MBV30" s="1071"/>
      <c r="MBW30" s="1071"/>
      <c r="MBX30" s="1071"/>
      <c r="MBY30" s="1071"/>
      <c r="MBZ30" s="1071"/>
      <c r="MCA30" s="1071"/>
      <c r="MCB30" s="1071"/>
      <c r="MCC30" s="1071"/>
      <c r="MCD30" s="1071"/>
      <c r="MCE30" s="1071"/>
      <c r="MCF30" s="1071"/>
      <c r="MCG30" s="1071"/>
      <c r="MCH30" s="1071"/>
      <c r="MCI30" s="1071"/>
      <c r="MCJ30" s="1071"/>
      <c r="MCK30" s="1071"/>
      <c r="MCL30" s="1071"/>
      <c r="MCM30" s="1071"/>
      <c r="MCN30" s="1071"/>
      <c r="MCO30" s="1071"/>
      <c r="MCP30" s="1071"/>
      <c r="MCQ30" s="1071"/>
      <c r="MCR30" s="1071"/>
      <c r="MCS30" s="1071"/>
      <c r="MCT30" s="1071"/>
      <c r="MCU30" s="1071"/>
      <c r="MCV30" s="1071"/>
      <c r="MCW30" s="1071"/>
      <c r="MCX30" s="1071"/>
      <c r="MCY30" s="1071"/>
      <c r="MCZ30" s="1071"/>
      <c r="MDA30" s="1071"/>
      <c r="MDB30" s="1071"/>
      <c r="MDC30" s="1071"/>
      <c r="MDD30" s="1071"/>
      <c r="MDE30" s="1071"/>
      <c r="MDF30" s="1071"/>
      <c r="MDG30" s="1071"/>
      <c r="MDH30" s="1071"/>
      <c r="MDI30" s="1071"/>
      <c r="MDJ30" s="1071"/>
      <c r="MDK30" s="1071"/>
      <c r="MDL30" s="1071"/>
      <c r="MDM30" s="1071"/>
      <c r="MDN30" s="1071"/>
      <c r="MDO30" s="1071"/>
      <c r="MDP30" s="1071"/>
      <c r="MDQ30" s="1071"/>
      <c r="MDR30" s="1071"/>
      <c r="MDS30" s="1071"/>
      <c r="MDT30" s="1071"/>
      <c r="MDU30" s="1071"/>
      <c r="MDV30" s="1071"/>
      <c r="MDW30" s="1071"/>
      <c r="MDX30" s="1071"/>
      <c r="MDY30" s="1071"/>
      <c r="MDZ30" s="1071"/>
      <c r="MEA30" s="1071"/>
      <c r="MEB30" s="1071"/>
      <c r="MEC30" s="1071"/>
      <c r="MED30" s="1071"/>
      <c r="MEE30" s="1071"/>
      <c r="MEF30" s="1071"/>
      <c r="MEG30" s="1071"/>
      <c r="MEH30" s="1071"/>
      <c r="MEI30" s="1071"/>
      <c r="MEJ30" s="1071"/>
      <c r="MEK30" s="1071"/>
      <c r="MEL30" s="1071"/>
      <c r="MEM30" s="1071"/>
      <c r="MEN30" s="1071"/>
      <c r="MEO30" s="1071"/>
      <c r="MEP30" s="1071"/>
      <c r="MEQ30" s="1071"/>
      <c r="MER30" s="1071"/>
      <c r="MES30" s="1071"/>
      <c r="MET30" s="1071"/>
      <c r="MEU30" s="1071"/>
      <c r="MEV30" s="1071"/>
      <c r="MEW30" s="1071"/>
      <c r="MEX30" s="1071"/>
      <c r="MEY30" s="1071"/>
      <c r="MEZ30" s="1071"/>
      <c r="MFA30" s="1071"/>
      <c r="MFB30" s="1071"/>
      <c r="MFC30" s="1071"/>
      <c r="MFD30" s="1071"/>
      <c r="MFE30" s="1071"/>
      <c r="MFF30" s="1071"/>
      <c r="MFG30" s="1071"/>
      <c r="MFH30" s="1071"/>
      <c r="MFI30" s="1071"/>
      <c r="MFJ30" s="1071"/>
      <c r="MFK30" s="1071"/>
      <c r="MFL30" s="1071"/>
      <c r="MFM30" s="1071"/>
      <c r="MFN30" s="1071"/>
      <c r="MFO30" s="1071"/>
      <c r="MFP30" s="1071"/>
      <c r="MFQ30" s="1071"/>
      <c r="MFR30" s="1071"/>
      <c r="MFS30" s="1071"/>
      <c r="MFT30" s="1071"/>
      <c r="MFU30" s="1071"/>
      <c r="MFV30" s="1071"/>
      <c r="MFW30" s="1071"/>
      <c r="MFX30" s="1071"/>
      <c r="MFY30" s="1071"/>
      <c r="MFZ30" s="1071"/>
      <c r="MGA30" s="1071"/>
      <c r="MGB30" s="1071"/>
      <c r="MGC30" s="1071"/>
      <c r="MGD30" s="1071"/>
      <c r="MGE30" s="1071"/>
      <c r="MGF30" s="1071"/>
      <c r="MGG30" s="1071"/>
      <c r="MGH30" s="1071"/>
      <c r="MGI30" s="1071"/>
      <c r="MGJ30" s="1071"/>
      <c r="MGK30" s="1071"/>
      <c r="MGL30" s="1071"/>
      <c r="MGM30" s="1071"/>
      <c r="MGN30" s="1071"/>
      <c r="MGO30" s="1071"/>
      <c r="MGP30" s="1071"/>
      <c r="MGQ30" s="1071"/>
      <c r="MGR30" s="1071"/>
      <c r="MGS30" s="1071"/>
      <c r="MGT30" s="1071"/>
      <c r="MGU30" s="1071"/>
      <c r="MGV30" s="1071"/>
      <c r="MGW30" s="1071"/>
      <c r="MGX30" s="1071"/>
      <c r="MGY30" s="1071"/>
      <c r="MGZ30" s="1071"/>
      <c r="MHA30" s="1071"/>
      <c r="MHB30" s="1071"/>
      <c r="MHC30" s="1071"/>
      <c r="MHD30" s="1071"/>
      <c r="MHE30" s="1071"/>
      <c r="MHF30" s="1071"/>
      <c r="MHG30" s="1071"/>
      <c r="MHH30" s="1071"/>
      <c r="MHI30" s="1071"/>
      <c r="MHJ30" s="1071"/>
      <c r="MHK30" s="1071"/>
      <c r="MHL30" s="1071"/>
      <c r="MHM30" s="1071"/>
      <c r="MHN30" s="1071"/>
      <c r="MHO30" s="1071"/>
      <c r="MHP30" s="1071"/>
      <c r="MHQ30" s="1071"/>
      <c r="MHR30" s="1071"/>
      <c r="MHS30" s="1071"/>
      <c r="MHT30" s="1071"/>
      <c r="MHU30" s="1071"/>
      <c r="MHV30" s="1071"/>
      <c r="MHW30" s="1071"/>
      <c r="MHX30" s="1071"/>
      <c r="MHY30" s="1071"/>
      <c r="MHZ30" s="1071"/>
      <c r="MIA30" s="1071"/>
      <c r="MIB30" s="1071"/>
      <c r="MIC30" s="1071"/>
      <c r="MID30" s="1071"/>
      <c r="MIE30" s="1071"/>
      <c r="MIF30" s="1071"/>
      <c r="MIG30" s="1071"/>
      <c r="MIH30" s="1071"/>
      <c r="MII30" s="1071"/>
      <c r="MIJ30" s="1071"/>
      <c r="MIK30" s="1071"/>
      <c r="MIL30" s="1071"/>
      <c r="MIM30" s="1071"/>
      <c r="MIN30" s="1071"/>
      <c r="MIO30" s="1071"/>
      <c r="MIP30" s="1071"/>
      <c r="MIQ30" s="1071"/>
      <c r="MIR30" s="1071"/>
      <c r="MIS30" s="1071"/>
      <c r="MIT30" s="1071"/>
      <c r="MIU30" s="1071"/>
      <c r="MIV30" s="1071"/>
      <c r="MIW30" s="1071"/>
      <c r="MIX30" s="1071"/>
      <c r="MIY30" s="1071"/>
      <c r="MIZ30" s="1071"/>
      <c r="MJA30" s="1071"/>
      <c r="MJB30" s="1071"/>
      <c r="MJC30" s="1071"/>
      <c r="MJD30" s="1071"/>
      <c r="MJE30" s="1071"/>
      <c r="MJF30" s="1071"/>
      <c r="MJG30" s="1071"/>
      <c r="MJH30" s="1071"/>
      <c r="MJI30" s="1071"/>
      <c r="MJJ30" s="1071"/>
      <c r="MJK30" s="1071"/>
      <c r="MJL30" s="1071"/>
      <c r="MJM30" s="1071"/>
      <c r="MJN30" s="1071"/>
      <c r="MJO30" s="1071"/>
      <c r="MJP30" s="1071"/>
      <c r="MJQ30" s="1071"/>
      <c r="MJR30" s="1071"/>
      <c r="MJS30" s="1071"/>
      <c r="MJT30" s="1071"/>
      <c r="MJU30" s="1071"/>
      <c r="MJV30" s="1071"/>
      <c r="MJW30" s="1071"/>
      <c r="MJX30" s="1071"/>
      <c r="MJY30" s="1071"/>
      <c r="MJZ30" s="1071"/>
      <c r="MKA30" s="1071"/>
      <c r="MKB30" s="1071"/>
      <c r="MKC30" s="1071"/>
      <c r="MKD30" s="1071"/>
      <c r="MKE30" s="1071"/>
      <c r="MKF30" s="1071"/>
      <c r="MKG30" s="1071"/>
      <c r="MKH30" s="1071"/>
      <c r="MKI30" s="1071"/>
      <c r="MKJ30" s="1071"/>
      <c r="MKK30" s="1071"/>
      <c r="MKL30" s="1071"/>
      <c r="MKM30" s="1071"/>
      <c r="MKN30" s="1071"/>
      <c r="MKO30" s="1071"/>
      <c r="MKP30" s="1071"/>
      <c r="MKQ30" s="1071"/>
      <c r="MKR30" s="1071"/>
      <c r="MKS30" s="1071"/>
      <c r="MKT30" s="1071"/>
      <c r="MKU30" s="1071"/>
      <c r="MKV30" s="1071"/>
      <c r="MKW30" s="1071"/>
      <c r="MKX30" s="1071"/>
      <c r="MKY30" s="1071"/>
      <c r="MKZ30" s="1071"/>
      <c r="MLA30" s="1071"/>
      <c r="MLB30" s="1071"/>
      <c r="MLC30" s="1071"/>
      <c r="MLD30" s="1071"/>
      <c r="MLE30" s="1071"/>
      <c r="MLF30" s="1071"/>
      <c r="MLG30" s="1071"/>
      <c r="MLH30" s="1071"/>
      <c r="MLI30" s="1071"/>
      <c r="MLJ30" s="1071"/>
      <c r="MLK30" s="1071"/>
      <c r="MLL30" s="1071"/>
      <c r="MLM30" s="1071"/>
      <c r="MLN30" s="1071"/>
      <c r="MLO30" s="1071"/>
      <c r="MLP30" s="1071"/>
      <c r="MLQ30" s="1071"/>
      <c r="MLR30" s="1071"/>
      <c r="MLS30" s="1071"/>
      <c r="MLT30" s="1071"/>
      <c r="MLU30" s="1071"/>
      <c r="MLV30" s="1071"/>
      <c r="MLW30" s="1071"/>
      <c r="MLX30" s="1071"/>
      <c r="MLY30" s="1071"/>
      <c r="MLZ30" s="1071"/>
      <c r="MMA30" s="1071"/>
      <c r="MMB30" s="1071"/>
      <c r="MMC30" s="1071"/>
      <c r="MMD30" s="1071"/>
      <c r="MME30" s="1071"/>
      <c r="MMF30" s="1071"/>
      <c r="MMG30" s="1071"/>
      <c r="MMH30" s="1071"/>
      <c r="MMI30" s="1071"/>
      <c r="MMJ30" s="1071"/>
      <c r="MMK30" s="1071"/>
      <c r="MML30" s="1071"/>
      <c r="MMM30" s="1071"/>
      <c r="MMN30" s="1071"/>
      <c r="MMO30" s="1071"/>
      <c r="MMP30" s="1071"/>
      <c r="MMQ30" s="1071"/>
      <c r="MMR30" s="1071"/>
      <c r="MMS30" s="1071"/>
      <c r="MMT30" s="1071"/>
      <c r="MMU30" s="1071"/>
      <c r="MMV30" s="1071"/>
      <c r="MMW30" s="1071"/>
      <c r="MMX30" s="1071"/>
      <c r="MMY30" s="1071"/>
      <c r="MMZ30" s="1071"/>
      <c r="MNA30" s="1071"/>
      <c r="MNB30" s="1071"/>
      <c r="MNC30" s="1071"/>
      <c r="MND30" s="1071"/>
      <c r="MNE30" s="1071"/>
      <c r="MNF30" s="1071"/>
      <c r="MNG30" s="1071"/>
      <c r="MNH30" s="1071"/>
      <c r="MNI30" s="1071"/>
      <c r="MNJ30" s="1071"/>
      <c r="MNK30" s="1071"/>
      <c r="MNL30" s="1071"/>
      <c r="MNM30" s="1071"/>
      <c r="MNN30" s="1071"/>
      <c r="MNO30" s="1071"/>
      <c r="MNP30" s="1071"/>
      <c r="MNQ30" s="1071"/>
      <c r="MNR30" s="1071"/>
      <c r="MNS30" s="1071"/>
      <c r="MNT30" s="1071"/>
      <c r="MNU30" s="1071"/>
      <c r="MNV30" s="1071"/>
      <c r="MNW30" s="1071"/>
      <c r="MNX30" s="1071"/>
      <c r="MNY30" s="1071"/>
      <c r="MNZ30" s="1071"/>
      <c r="MOA30" s="1071"/>
      <c r="MOB30" s="1071"/>
      <c r="MOC30" s="1071"/>
      <c r="MOD30" s="1071"/>
      <c r="MOE30" s="1071"/>
      <c r="MOF30" s="1071"/>
      <c r="MOG30" s="1071"/>
      <c r="MOH30" s="1071"/>
      <c r="MOI30" s="1071"/>
      <c r="MOJ30" s="1071"/>
      <c r="MOK30" s="1071"/>
      <c r="MOL30" s="1071"/>
      <c r="MOM30" s="1071"/>
      <c r="MON30" s="1071"/>
      <c r="MOO30" s="1071"/>
      <c r="MOP30" s="1071"/>
      <c r="MOQ30" s="1071"/>
      <c r="MOR30" s="1071"/>
      <c r="MOS30" s="1071"/>
      <c r="MOT30" s="1071"/>
      <c r="MOU30" s="1071"/>
      <c r="MOV30" s="1071"/>
      <c r="MOW30" s="1071"/>
      <c r="MOX30" s="1071"/>
      <c r="MOY30" s="1071"/>
      <c r="MOZ30" s="1071"/>
      <c r="MPA30" s="1071"/>
      <c r="MPB30" s="1071"/>
      <c r="MPC30" s="1071"/>
      <c r="MPD30" s="1071"/>
      <c r="MPE30" s="1071"/>
      <c r="MPF30" s="1071"/>
      <c r="MPG30" s="1071"/>
      <c r="MPH30" s="1071"/>
      <c r="MPI30" s="1071"/>
      <c r="MPJ30" s="1071"/>
      <c r="MPK30" s="1071"/>
      <c r="MPL30" s="1071"/>
      <c r="MPM30" s="1071"/>
      <c r="MPN30" s="1071"/>
      <c r="MPO30" s="1071"/>
      <c r="MPP30" s="1071"/>
      <c r="MPQ30" s="1071"/>
      <c r="MPR30" s="1071"/>
      <c r="MPS30" s="1071"/>
      <c r="MPT30" s="1071"/>
      <c r="MPU30" s="1071"/>
      <c r="MPV30" s="1071"/>
      <c r="MPW30" s="1071"/>
      <c r="MPX30" s="1071"/>
      <c r="MPY30" s="1071"/>
      <c r="MPZ30" s="1071"/>
      <c r="MQA30" s="1071"/>
      <c r="MQB30" s="1071"/>
      <c r="MQC30" s="1071"/>
      <c r="MQD30" s="1071"/>
      <c r="MQE30" s="1071"/>
      <c r="MQF30" s="1071"/>
      <c r="MQG30" s="1071"/>
      <c r="MQH30" s="1071"/>
      <c r="MQI30" s="1071"/>
      <c r="MQJ30" s="1071"/>
      <c r="MQK30" s="1071"/>
      <c r="MQL30" s="1071"/>
      <c r="MQM30" s="1071"/>
      <c r="MQN30" s="1071"/>
      <c r="MQO30" s="1071"/>
      <c r="MQP30" s="1071"/>
      <c r="MQQ30" s="1071"/>
      <c r="MQR30" s="1071"/>
      <c r="MQS30" s="1071"/>
      <c r="MQT30" s="1071"/>
      <c r="MQU30" s="1071"/>
      <c r="MQV30" s="1071"/>
      <c r="MQW30" s="1071"/>
      <c r="MQX30" s="1071"/>
      <c r="MQY30" s="1071"/>
      <c r="MQZ30" s="1071"/>
      <c r="MRA30" s="1071"/>
      <c r="MRB30" s="1071"/>
      <c r="MRC30" s="1071"/>
      <c r="MRD30" s="1071"/>
      <c r="MRE30" s="1071"/>
      <c r="MRF30" s="1071"/>
      <c r="MRG30" s="1071"/>
      <c r="MRH30" s="1071"/>
      <c r="MRI30" s="1071"/>
      <c r="MRJ30" s="1071"/>
      <c r="MRK30" s="1071"/>
      <c r="MRL30" s="1071"/>
      <c r="MRM30" s="1071"/>
      <c r="MRN30" s="1071"/>
      <c r="MRO30" s="1071"/>
      <c r="MRP30" s="1071"/>
      <c r="MRQ30" s="1071"/>
      <c r="MRR30" s="1071"/>
      <c r="MRS30" s="1071"/>
      <c r="MRT30" s="1071"/>
      <c r="MRU30" s="1071"/>
      <c r="MRV30" s="1071"/>
      <c r="MRW30" s="1071"/>
      <c r="MRX30" s="1071"/>
      <c r="MRY30" s="1071"/>
      <c r="MRZ30" s="1071"/>
      <c r="MSA30" s="1071"/>
      <c r="MSB30" s="1071"/>
      <c r="MSC30" s="1071"/>
      <c r="MSD30" s="1071"/>
      <c r="MSE30" s="1071"/>
      <c r="MSF30" s="1071"/>
      <c r="MSG30" s="1071"/>
      <c r="MSH30" s="1071"/>
      <c r="MSI30" s="1071"/>
      <c r="MSJ30" s="1071"/>
      <c r="MSK30" s="1071"/>
      <c r="MSL30" s="1071"/>
      <c r="MSM30" s="1071"/>
      <c r="MSN30" s="1071"/>
      <c r="MSO30" s="1071"/>
      <c r="MSP30" s="1071"/>
      <c r="MSQ30" s="1071"/>
      <c r="MSR30" s="1071"/>
      <c r="MSS30" s="1071"/>
      <c r="MST30" s="1071"/>
      <c r="MSU30" s="1071"/>
      <c r="MSV30" s="1071"/>
      <c r="MSW30" s="1071"/>
      <c r="MSX30" s="1071"/>
      <c r="MSY30" s="1071"/>
      <c r="MSZ30" s="1071"/>
      <c r="MTA30" s="1071"/>
      <c r="MTB30" s="1071"/>
      <c r="MTC30" s="1071"/>
      <c r="MTD30" s="1071"/>
      <c r="MTE30" s="1071"/>
      <c r="MTF30" s="1071"/>
      <c r="MTG30" s="1071"/>
      <c r="MTH30" s="1071"/>
      <c r="MTI30" s="1071"/>
      <c r="MTJ30" s="1071"/>
      <c r="MTK30" s="1071"/>
      <c r="MTL30" s="1071"/>
      <c r="MTM30" s="1071"/>
      <c r="MTN30" s="1071"/>
      <c r="MTO30" s="1071"/>
      <c r="MTP30" s="1071"/>
      <c r="MTQ30" s="1071"/>
      <c r="MTR30" s="1071"/>
      <c r="MTS30" s="1071"/>
      <c r="MTT30" s="1071"/>
      <c r="MTU30" s="1071"/>
      <c r="MTV30" s="1071"/>
      <c r="MTW30" s="1071"/>
      <c r="MTX30" s="1071"/>
      <c r="MTY30" s="1071"/>
      <c r="MTZ30" s="1071"/>
      <c r="MUA30" s="1071"/>
      <c r="MUB30" s="1071"/>
      <c r="MUC30" s="1071"/>
      <c r="MUD30" s="1071"/>
      <c r="MUE30" s="1071"/>
      <c r="MUF30" s="1071"/>
      <c r="MUG30" s="1071"/>
      <c r="MUH30" s="1071"/>
      <c r="MUI30" s="1071"/>
      <c r="MUJ30" s="1071"/>
      <c r="MUK30" s="1071"/>
      <c r="MUL30" s="1071"/>
      <c r="MUM30" s="1071"/>
      <c r="MUN30" s="1071"/>
      <c r="MUO30" s="1071"/>
      <c r="MUP30" s="1071"/>
      <c r="MUQ30" s="1071"/>
      <c r="MUR30" s="1071"/>
      <c r="MUS30" s="1071"/>
      <c r="MUT30" s="1071"/>
      <c r="MUU30" s="1071"/>
      <c r="MUV30" s="1071"/>
      <c r="MUW30" s="1071"/>
      <c r="MUX30" s="1071"/>
      <c r="MUY30" s="1071"/>
      <c r="MUZ30" s="1071"/>
      <c r="MVA30" s="1071"/>
      <c r="MVB30" s="1071"/>
      <c r="MVC30" s="1071"/>
      <c r="MVD30" s="1071"/>
      <c r="MVE30" s="1071"/>
      <c r="MVF30" s="1071"/>
      <c r="MVG30" s="1071"/>
      <c r="MVH30" s="1071"/>
      <c r="MVI30" s="1071"/>
      <c r="MVJ30" s="1071"/>
      <c r="MVK30" s="1071"/>
      <c r="MVL30" s="1071"/>
      <c r="MVM30" s="1071"/>
      <c r="MVN30" s="1071"/>
      <c r="MVO30" s="1071"/>
      <c r="MVP30" s="1071"/>
      <c r="MVQ30" s="1071"/>
      <c r="MVR30" s="1071"/>
      <c r="MVS30" s="1071"/>
      <c r="MVT30" s="1071"/>
      <c r="MVU30" s="1071"/>
      <c r="MVV30" s="1071"/>
      <c r="MVW30" s="1071"/>
      <c r="MVX30" s="1071"/>
      <c r="MVY30" s="1071"/>
      <c r="MVZ30" s="1071"/>
      <c r="MWA30" s="1071"/>
      <c r="MWB30" s="1071"/>
      <c r="MWC30" s="1071"/>
      <c r="MWD30" s="1071"/>
      <c r="MWE30" s="1071"/>
      <c r="MWF30" s="1071"/>
      <c r="MWG30" s="1071"/>
      <c r="MWH30" s="1071"/>
      <c r="MWI30" s="1071"/>
      <c r="MWJ30" s="1071"/>
      <c r="MWK30" s="1071"/>
      <c r="MWL30" s="1071"/>
      <c r="MWM30" s="1071"/>
      <c r="MWN30" s="1071"/>
      <c r="MWO30" s="1071"/>
      <c r="MWP30" s="1071"/>
      <c r="MWQ30" s="1071"/>
      <c r="MWR30" s="1071"/>
      <c r="MWS30" s="1071"/>
      <c r="MWT30" s="1071"/>
      <c r="MWU30" s="1071"/>
      <c r="MWV30" s="1071"/>
      <c r="MWW30" s="1071"/>
      <c r="MWX30" s="1071"/>
      <c r="MWY30" s="1071"/>
      <c r="MWZ30" s="1071"/>
      <c r="MXA30" s="1071"/>
      <c r="MXB30" s="1071"/>
      <c r="MXC30" s="1071"/>
      <c r="MXD30" s="1071"/>
      <c r="MXE30" s="1071"/>
      <c r="MXF30" s="1071"/>
      <c r="MXG30" s="1071"/>
      <c r="MXH30" s="1071"/>
      <c r="MXI30" s="1071"/>
      <c r="MXJ30" s="1071"/>
      <c r="MXK30" s="1071"/>
      <c r="MXL30" s="1071"/>
      <c r="MXM30" s="1071"/>
      <c r="MXN30" s="1071"/>
      <c r="MXO30" s="1071"/>
      <c r="MXP30" s="1071"/>
      <c r="MXQ30" s="1071"/>
      <c r="MXR30" s="1071"/>
      <c r="MXS30" s="1071"/>
      <c r="MXT30" s="1071"/>
      <c r="MXU30" s="1071"/>
      <c r="MXV30" s="1071"/>
      <c r="MXW30" s="1071"/>
      <c r="MXX30" s="1071"/>
      <c r="MXY30" s="1071"/>
      <c r="MXZ30" s="1071"/>
      <c r="MYA30" s="1071"/>
      <c r="MYB30" s="1071"/>
      <c r="MYC30" s="1071"/>
      <c r="MYD30" s="1071"/>
      <c r="MYE30" s="1071"/>
      <c r="MYF30" s="1071"/>
      <c r="MYG30" s="1071"/>
      <c r="MYH30" s="1071"/>
      <c r="MYI30" s="1071"/>
      <c r="MYJ30" s="1071"/>
      <c r="MYK30" s="1071"/>
      <c r="MYL30" s="1071"/>
      <c r="MYM30" s="1071"/>
      <c r="MYN30" s="1071"/>
      <c r="MYO30" s="1071"/>
      <c r="MYP30" s="1071"/>
      <c r="MYQ30" s="1071"/>
      <c r="MYR30" s="1071"/>
      <c r="MYS30" s="1071"/>
      <c r="MYT30" s="1071"/>
      <c r="MYU30" s="1071"/>
      <c r="MYV30" s="1071"/>
      <c r="MYW30" s="1071"/>
      <c r="MYX30" s="1071"/>
      <c r="MYY30" s="1071"/>
      <c r="MYZ30" s="1071"/>
      <c r="MZA30" s="1071"/>
      <c r="MZB30" s="1071"/>
      <c r="MZC30" s="1071"/>
      <c r="MZD30" s="1071"/>
      <c r="MZE30" s="1071"/>
      <c r="MZF30" s="1071"/>
      <c r="MZG30" s="1071"/>
      <c r="MZH30" s="1071"/>
      <c r="MZI30" s="1071"/>
      <c r="MZJ30" s="1071"/>
      <c r="MZK30" s="1071"/>
      <c r="MZL30" s="1071"/>
      <c r="MZM30" s="1071"/>
      <c r="MZN30" s="1071"/>
      <c r="MZO30" s="1071"/>
      <c r="MZP30" s="1071"/>
      <c r="MZQ30" s="1071"/>
      <c r="MZR30" s="1071"/>
      <c r="MZS30" s="1071"/>
      <c r="MZT30" s="1071"/>
      <c r="MZU30" s="1071"/>
      <c r="MZV30" s="1071"/>
      <c r="MZW30" s="1071"/>
      <c r="MZX30" s="1071"/>
      <c r="MZY30" s="1071"/>
      <c r="MZZ30" s="1071"/>
      <c r="NAA30" s="1071"/>
      <c r="NAB30" s="1071"/>
      <c r="NAC30" s="1071"/>
      <c r="NAD30" s="1071"/>
      <c r="NAE30" s="1071"/>
      <c r="NAF30" s="1071"/>
      <c r="NAG30" s="1071"/>
      <c r="NAH30" s="1071"/>
      <c r="NAI30" s="1071"/>
      <c r="NAJ30" s="1071"/>
      <c r="NAK30" s="1071"/>
      <c r="NAL30" s="1071"/>
      <c r="NAM30" s="1071"/>
      <c r="NAN30" s="1071"/>
      <c r="NAO30" s="1071"/>
      <c r="NAP30" s="1071"/>
      <c r="NAQ30" s="1071"/>
      <c r="NAR30" s="1071"/>
      <c r="NAS30" s="1071"/>
      <c r="NAT30" s="1071"/>
      <c r="NAU30" s="1071"/>
      <c r="NAV30" s="1071"/>
      <c r="NAW30" s="1071"/>
      <c r="NAX30" s="1071"/>
      <c r="NAY30" s="1071"/>
      <c r="NAZ30" s="1071"/>
      <c r="NBA30" s="1071"/>
      <c r="NBB30" s="1071"/>
      <c r="NBC30" s="1071"/>
      <c r="NBD30" s="1071"/>
      <c r="NBE30" s="1071"/>
      <c r="NBF30" s="1071"/>
      <c r="NBG30" s="1071"/>
      <c r="NBH30" s="1071"/>
      <c r="NBI30" s="1071"/>
      <c r="NBJ30" s="1071"/>
      <c r="NBK30" s="1071"/>
      <c r="NBL30" s="1071"/>
      <c r="NBM30" s="1071"/>
      <c r="NBN30" s="1071"/>
      <c r="NBO30" s="1071"/>
      <c r="NBP30" s="1071"/>
      <c r="NBQ30" s="1071"/>
      <c r="NBR30" s="1071"/>
      <c r="NBS30" s="1071"/>
      <c r="NBT30" s="1071"/>
      <c r="NBU30" s="1071"/>
      <c r="NBV30" s="1071"/>
      <c r="NBW30" s="1071"/>
      <c r="NBX30" s="1071"/>
      <c r="NBY30" s="1071"/>
      <c r="NBZ30" s="1071"/>
      <c r="NCA30" s="1071"/>
      <c r="NCB30" s="1071"/>
      <c r="NCC30" s="1071"/>
      <c r="NCD30" s="1071"/>
      <c r="NCE30" s="1071"/>
      <c r="NCF30" s="1071"/>
      <c r="NCG30" s="1071"/>
      <c r="NCH30" s="1071"/>
      <c r="NCI30" s="1071"/>
      <c r="NCJ30" s="1071"/>
      <c r="NCK30" s="1071"/>
      <c r="NCL30" s="1071"/>
      <c r="NCM30" s="1071"/>
      <c r="NCN30" s="1071"/>
      <c r="NCO30" s="1071"/>
      <c r="NCP30" s="1071"/>
      <c r="NCQ30" s="1071"/>
      <c r="NCR30" s="1071"/>
      <c r="NCS30" s="1071"/>
      <c r="NCT30" s="1071"/>
      <c r="NCU30" s="1071"/>
      <c r="NCV30" s="1071"/>
      <c r="NCW30" s="1071"/>
      <c r="NCX30" s="1071"/>
      <c r="NCY30" s="1071"/>
      <c r="NCZ30" s="1071"/>
      <c r="NDA30" s="1071"/>
      <c r="NDB30" s="1071"/>
      <c r="NDC30" s="1071"/>
      <c r="NDD30" s="1071"/>
      <c r="NDE30" s="1071"/>
      <c r="NDF30" s="1071"/>
      <c r="NDG30" s="1071"/>
      <c r="NDH30" s="1071"/>
      <c r="NDI30" s="1071"/>
      <c r="NDJ30" s="1071"/>
      <c r="NDK30" s="1071"/>
      <c r="NDL30" s="1071"/>
      <c r="NDM30" s="1071"/>
      <c r="NDN30" s="1071"/>
      <c r="NDO30" s="1071"/>
      <c r="NDP30" s="1071"/>
      <c r="NDQ30" s="1071"/>
      <c r="NDR30" s="1071"/>
      <c r="NDS30" s="1071"/>
      <c r="NDT30" s="1071"/>
      <c r="NDU30" s="1071"/>
      <c r="NDV30" s="1071"/>
      <c r="NDW30" s="1071"/>
      <c r="NDX30" s="1071"/>
      <c r="NDY30" s="1071"/>
      <c r="NDZ30" s="1071"/>
      <c r="NEA30" s="1071"/>
      <c r="NEB30" s="1071"/>
      <c r="NEC30" s="1071"/>
      <c r="NED30" s="1071"/>
      <c r="NEE30" s="1071"/>
      <c r="NEF30" s="1071"/>
      <c r="NEG30" s="1071"/>
      <c r="NEH30" s="1071"/>
      <c r="NEI30" s="1071"/>
      <c r="NEJ30" s="1071"/>
      <c r="NEK30" s="1071"/>
      <c r="NEL30" s="1071"/>
      <c r="NEM30" s="1071"/>
      <c r="NEN30" s="1071"/>
      <c r="NEO30" s="1071"/>
      <c r="NEP30" s="1071"/>
      <c r="NEQ30" s="1071"/>
      <c r="NER30" s="1071"/>
      <c r="NES30" s="1071"/>
      <c r="NET30" s="1071"/>
      <c r="NEU30" s="1071"/>
      <c r="NEV30" s="1071"/>
      <c r="NEW30" s="1071"/>
      <c r="NEX30" s="1071"/>
      <c r="NEY30" s="1071"/>
      <c r="NEZ30" s="1071"/>
      <c r="NFA30" s="1071"/>
      <c r="NFB30" s="1071"/>
      <c r="NFC30" s="1071"/>
      <c r="NFD30" s="1071"/>
      <c r="NFE30" s="1071"/>
      <c r="NFF30" s="1071"/>
      <c r="NFG30" s="1071"/>
      <c r="NFH30" s="1071"/>
      <c r="NFI30" s="1071"/>
      <c r="NFJ30" s="1071"/>
      <c r="NFK30" s="1071"/>
      <c r="NFL30" s="1071"/>
      <c r="NFM30" s="1071"/>
      <c r="NFN30" s="1071"/>
      <c r="NFO30" s="1071"/>
      <c r="NFP30" s="1071"/>
      <c r="NFQ30" s="1071"/>
      <c r="NFR30" s="1071"/>
      <c r="NFS30" s="1071"/>
      <c r="NFT30" s="1071"/>
      <c r="NFU30" s="1071"/>
      <c r="NFV30" s="1071"/>
      <c r="NFW30" s="1071"/>
      <c r="NFX30" s="1071"/>
      <c r="NFY30" s="1071"/>
      <c r="NFZ30" s="1071"/>
      <c r="NGA30" s="1071"/>
      <c r="NGB30" s="1071"/>
      <c r="NGC30" s="1071"/>
      <c r="NGD30" s="1071"/>
      <c r="NGE30" s="1071"/>
      <c r="NGF30" s="1071"/>
      <c r="NGG30" s="1071"/>
      <c r="NGH30" s="1071"/>
      <c r="NGI30" s="1071"/>
      <c r="NGJ30" s="1071"/>
      <c r="NGK30" s="1071"/>
      <c r="NGL30" s="1071"/>
      <c r="NGM30" s="1071"/>
      <c r="NGN30" s="1071"/>
      <c r="NGO30" s="1071"/>
      <c r="NGP30" s="1071"/>
      <c r="NGQ30" s="1071"/>
      <c r="NGR30" s="1071"/>
      <c r="NGS30" s="1071"/>
      <c r="NGT30" s="1071"/>
      <c r="NGU30" s="1071"/>
      <c r="NGV30" s="1071"/>
      <c r="NGW30" s="1071"/>
      <c r="NGX30" s="1071"/>
      <c r="NGY30" s="1071"/>
      <c r="NGZ30" s="1071"/>
      <c r="NHA30" s="1071"/>
      <c r="NHB30" s="1071"/>
      <c r="NHC30" s="1071"/>
      <c r="NHD30" s="1071"/>
      <c r="NHE30" s="1071"/>
      <c r="NHF30" s="1071"/>
      <c r="NHG30" s="1071"/>
      <c r="NHH30" s="1071"/>
      <c r="NHI30" s="1071"/>
      <c r="NHJ30" s="1071"/>
      <c r="NHK30" s="1071"/>
      <c r="NHL30" s="1071"/>
      <c r="NHM30" s="1071"/>
      <c r="NHN30" s="1071"/>
      <c r="NHO30" s="1071"/>
      <c r="NHP30" s="1071"/>
      <c r="NHQ30" s="1071"/>
      <c r="NHR30" s="1071"/>
      <c r="NHS30" s="1071"/>
      <c r="NHT30" s="1071"/>
      <c r="NHU30" s="1071"/>
      <c r="NHV30" s="1071"/>
      <c r="NHW30" s="1071"/>
      <c r="NHX30" s="1071"/>
      <c r="NHY30" s="1071"/>
      <c r="NHZ30" s="1071"/>
      <c r="NIA30" s="1071"/>
      <c r="NIB30" s="1071"/>
      <c r="NIC30" s="1071"/>
      <c r="NID30" s="1071"/>
      <c r="NIE30" s="1071"/>
      <c r="NIF30" s="1071"/>
      <c r="NIG30" s="1071"/>
      <c r="NIH30" s="1071"/>
      <c r="NII30" s="1071"/>
      <c r="NIJ30" s="1071"/>
      <c r="NIK30" s="1071"/>
      <c r="NIL30" s="1071"/>
      <c r="NIM30" s="1071"/>
      <c r="NIN30" s="1071"/>
      <c r="NIO30" s="1071"/>
      <c r="NIP30" s="1071"/>
      <c r="NIQ30" s="1071"/>
      <c r="NIR30" s="1071"/>
      <c r="NIS30" s="1071"/>
      <c r="NIT30" s="1071"/>
      <c r="NIU30" s="1071"/>
      <c r="NIV30" s="1071"/>
      <c r="NIW30" s="1071"/>
      <c r="NIX30" s="1071"/>
      <c r="NIY30" s="1071"/>
      <c r="NIZ30" s="1071"/>
      <c r="NJA30" s="1071"/>
      <c r="NJB30" s="1071"/>
      <c r="NJC30" s="1071"/>
      <c r="NJD30" s="1071"/>
      <c r="NJE30" s="1071"/>
      <c r="NJF30" s="1071"/>
      <c r="NJG30" s="1071"/>
      <c r="NJH30" s="1071"/>
      <c r="NJI30" s="1071"/>
      <c r="NJJ30" s="1071"/>
      <c r="NJK30" s="1071"/>
      <c r="NJL30" s="1071"/>
      <c r="NJM30" s="1071"/>
      <c r="NJN30" s="1071"/>
      <c r="NJO30" s="1071"/>
      <c r="NJP30" s="1071"/>
      <c r="NJQ30" s="1071"/>
      <c r="NJR30" s="1071"/>
      <c r="NJS30" s="1071"/>
      <c r="NJT30" s="1071"/>
      <c r="NJU30" s="1071"/>
      <c r="NJV30" s="1071"/>
      <c r="NJW30" s="1071"/>
      <c r="NJX30" s="1071"/>
      <c r="NJY30" s="1071"/>
      <c r="NJZ30" s="1071"/>
      <c r="NKA30" s="1071"/>
      <c r="NKB30" s="1071"/>
      <c r="NKC30" s="1071"/>
      <c r="NKD30" s="1071"/>
      <c r="NKE30" s="1071"/>
      <c r="NKF30" s="1071"/>
      <c r="NKG30" s="1071"/>
      <c r="NKH30" s="1071"/>
      <c r="NKI30" s="1071"/>
      <c r="NKJ30" s="1071"/>
      <c r="NKK30" s="1071"/>
      <c r="NKL30" s="1071"/>
      <c r="NKM30" s="1071"/>
      <c r="NKN30" s="1071"/>
      <c r="NKO30" s="1071"/>
      <c r="NKP30" s="1071"/>
      <c r="NKQ30" s="1071"/>
      <c r="NKR30" s="1071"/>
      <c r="NKS30" s="1071"/>
      <c r="NKT30" s="1071"/>
      <c r="NKU30" s="1071"/>
      <c r="NKV30" s="1071"/>
      <c r="NKW30" s="1071"/>
      <c r="NKX30" s="1071"/>
      <c r="NKY30" s="1071"/>
      <c r="NKZ30" s="1071"/>
      <c r="NLA30" s="1071"/>
      <c r="NLB30" s="1071"/>
      <c r="NLC30" s="1071"/>
      <c r="NLD30" s="1071"/>
      <c r="NLE30" s="1071"/>
      <c r="NLF30" s="1071"/>
      <c r="NLG30" s="1071"/>
      <c r="NLH30" s="1071"/>
      <c r="NLI30" s="1071"/>
      <c r="NLJ30" s="1071"/>
      <c r="NLK30" s="1071"/>
      <c r="NLL30" s="1071"/>
      <c r="NLM30" s="1071"/>
      <c r="NLN30" s="1071"/>
      <c r="NLO30" s="1071"/>
      <c r="NLP30" s="1071"/>
      <c r="NLQ30" s="1071"/>
      <c r="NLR30" s="1071"/>
      <c r="NLS30" s="1071"/>
      <c r="NLT30" s="1071"/>
      <c r="NLU30" s="1071"/>
      <c r="NLV30" s="1071"/>
      <c r="NLW30" s="1071"/>
      <c r="NLX30" s="1071"/>
      <c r="NLY30" s="1071"/>
      <c r="NLZ30" s="1071"/>
      <c r="NMA30" s="1071"/>
      <c r="NMB30" s="1071"/>
      <c r="NMC30" s="1071"/>
      <c r="NMD30" s="1071"/>
      <c r="NME30" s="1071"/>
      <c r="NMF30" s="1071"/>
      <c r="NMG30" s="1071"/>
      <c r="NMH30" s="1071"/>
      <c r="NMI30" s="1071"/>
      <c r="NMJ30" s="1071"/>
      <c r="NMK30" s="1071"/>
      <c r="NML30" s="1071"/>
      <c r="NMM30" s="1071"/>
      <c r="NMN30" s="1071"/>
      <c r="NMO30" s="1071"/>
      <c r="NMP30" s="1071"/>
      <c r="NMQ30" s="1071"/>
      <c r="NMR30" s="1071"/>
      <c r="NMS30" s="1071"/>
      <c r="NMT30" s="1071"/>
      <c r="NMU30" s="1071"/>
      <c r="NMV30" s="1071"/>
      <c r="NMW30" s="1071"/>
      <c r="NMX30" s="1071"/>
      <c r="NMY30" s="1071"/>
      <c r="NMZ30" s="1071"/>
      <c r="NNA30" s="1071"/>
      <c r="NNB30" s="1071"/>
      <c r="NNC30" s="1071"/>
      <c r="NND30" s="1071"/>
      <c r="NNE30" s="1071"/>
      <c r="NNF30" s="1071"/>
      <c r="NNG30" s="1071"/>
      <c r="NNH30" s="1071"/>
      <c r="NNI30" s="1071"/>
      <c r="NNJ30" s="1071"/>
      <c r="NNK30" s="1071"/>
      <c r="NNL30" s="1071"/>
      <c r="NNM30" s="1071"/>
      <c r="NNN30" s="1071"/>
      <c r="NNO30" s="1071"/>
      <c r="NNP30" s="1071"/>
      <c r="NNQ30" s="1071"/>
      <c r="NNR30" s="1071"/>
      <c r="NNS30" s="1071"/>
      <c r="NNT30" s="1071"/>
      <c r="NNU30" s="1071"/>
      <c r="NNV30" s="1071"/>
      <c r="NNW30" s="1071"/>
      <c r="NNX30" s="1071"/>
      <c r="NNY30" s="1071"/>
      <c r="NNZ30" s="1071"/>
      <c r="NOA30" s="1071"/>
      <c r="NOB30" s="1071"/>
      <c r="NOC30" s="1071"/>
      <c r="NOD30" s="1071"/>
      <c r="NOE30" s="1071"/>
      <c r="NOF30" s="1071"/>
      <c r="NOG30" s="1071"/>
      <c r="NOH30" s="1071"/>
      <c r="NOI30" s="1071"/>
      <c r="NOJ30" s="1071"/>
      <c r="NOK30" s="1071"/>
      <c r="NOL30" s="1071"/>
      <c r="NOM30" s="1071"/>
      <c r="NON30" s="1071"/>
      <c r="NOO30" s="1071"/>
      <c r="NOP30" s="1071"/>
      <c r="NOQ30" s="1071"/>
      <c r="NOR30" s="1071"/>
      <c r="NOS30" s="1071"/>
      <c r="NOT30" s="1071"/>
      <c r="NOU30" s="1071"/>
      <c r="NOV30" s="1071"/>
      <c r="NOW30" s="1071"/>
      <c r="NOX30" s="1071"/>
      <c r="NOY30" s="1071"/>
      <c r="NOZ30" s="1071"/>
      <c r="NPA30" s="1071"/>
      <c r="NPB30" s="1071"/>
      <c r="NPC30" s="1071"/>
      <c r="NPD30" s="1071"/>
      <c r="NPE30" s="1071"/>
      <c r="NPF30" s="1071"/>
      <c r="NPG30" s="1071"/>
      <c r="NPH30" s="1071"/>
      <c r="NPI30" s="1071"/>
      <c r="NPJ30" s="1071"/>
      <c r="NPK30" s="1071"/>
      <c r="NPL30" s="1071"/>
      <c r="NPM30" s="1071"/>
      <c r="NPN30" s="1071"/>
      <c r="NPO30" s="1071"/>
      <c r="NPP30" s="1071"/>
      <c r="NPQ30" s="1071"/>
      <c r="NPR30" s="1071"/>
      <c r="NPS30" s="1071"/>
      <c r="NPT30" s="1071"/>
      <c r="NPU30" s="1071"/>
      <c r="NPV30" s="1071"/>
      <c r="NPW30" s="1071"/>
      <c r="NPX30" s="1071"/>
      <c r="NPY30" s="1071"/>
      <c r="NPZ30" s="1071"/>
      <c r="NQA30" s="1071"/>
      <c r="NQB30" s="1071"/>
      <c r="NQC30" s="1071"/>
      <c r="NQD30" s="1071"/>
      <c r="NQE30" s="1071"/>
      <c r="NQF30" s="1071"/>
      <c r="NQG30" s="1071"/>
      <c r="NQH30" s="1071"/>
      <c r="NQI30" s="1071"/>
      <c r="NQJ30" s="1071"/>
      <c r="NQK30" s="1071"/>
      <c r="NQL30" s="1071"/>
      <c r="NQM30" s="1071"/>
      <c r="NQN30" s="1071"/>
      <c r="NQO30" s="1071"/>
      <c r="NQP30" s="1071"/>
      <c r="NQQ30" s="1071"/>
      <c r="NQR30" s="1071"/>
      <c r="NQS30" s="1071"/>
      <c r="NQT30" s="1071"/>
      <c r="NQU30" s="1071"/>
      <c r="NQV30" s="1071"/>
      <c r="NQW30" s="1071"/>
      <c r="NQX30" s="1071"/>
      <c r="NQY30" s="1071"/>
      <c r="NQZ30" s="1071"/>
      <c r="NRA30" s="1071"/>
      <c r="NRB30" s="1071"/>
      <c r="NRC30" s="1071"/>
      <c r="NRD30" s="1071"/>
      <c r="NRE30" s="1071"/>
      <c r="NRF30" s="1071"/>
      <c r="NRG30" s="1071"/>
      <c r="NRH30" s="1071"/>
      <c r="NRI30" s="1071"/>
      <c r="NRJ30" s="1071"/>
      <c r="NRK30" s="1071"/>
      <c r="NRL30" s="1071"/>
      <c r="NRM30" s="1071"/>
      <c r="NRN30" s="1071"/>
      <c r="NRO30" s="1071"/>
      <c r="NRP30" s="1071"/>
      <c r="NRQ30" s="1071"/>
      <c r="NRR30" s="1071"/>
      <c r="NRS30" s="1071"/>
      <c r="NRT30" s="1071"/>
      <c r="NRU30" s="1071"/>
      <c r="NRV30" s="1071"/>
      <c r="NRW30" s="1071"/>
      <c r="NRX30" s="1071"/>
      <c r="NRY30" s="1071"/>
      <c r="NRZ30" s="1071"/>
      <c r="NSA30" s="1071"/>
      <c r="NSB30" s="1071"/>
      <c r="NSC30" s="1071"/>
      <c r="NSD30" s="1071"/>
      <c r="NSE30" s="1071"/>
      <c r="NSF30" s="1071"/>
      <c r="NSG30" s="1071"/>
      <c r="NSH30" s="1071"/>
      <c r="NSI30" s="1071"/>
      <c r="NSJ30" s="1071"/>
      <c r="NSK30" s="1071"/>
      <c r="NSL30" s="1071"/>
      <c r="NSM30" s="1071"/>
      <c r="NSN30" s="1071"/>
      <c r="NSO30" s="1071"/>
      <c r="NSP30" s="1071"/>
      <c r="NSQ30" s="1071"/>
      <c r="NSR30" s="1071"/>
      <c r="NSS30" s="1071"/>
      <c r="NST30" s="1071"/>
      <c r="NSU30" s="1071"/>
      <c r="NSV30" s="1071"/>
      <c r="NSW30" s="1071"/>
      <c r="NSX30" s="1071"/>
      <c r="NSY30" s="1071"/>
      <c r="NSZ30" s="1071"/>
      <c r="NTA30" s="1071"/>
      <c r="NTB30" s="1071"/>
      <c r="NTC30" s="1071"/>
      <c r="NTD30" s="1071"/>
      <c r="NTE30" s="1071"/>
      <c r="NTF30" s="1071"/>
      <c r="NTG30" s="1071"/>
      <c r="NTH30" s="1071"/>
      <c r="NTI30" s="1071"/>
      <c r="NTJ30" s="1071"/>
      <c r="NTK30" s="1071"/>
      <c r="NTL30" s="1071"/>
      <c r="NTM30" s="1071"/>
      <c r="NTN30" s="1071"/>
      <c r="NTO30" s="1071"/>
      <c r="NTP30" s="1071"/>
      <c r="NTQ30" s="1071"/>
      <c r="NTR30" s="1071"/>
      <c r="NTS30" s="1071"/>
      <c r="NTT30" s="1071"/>
      <c r="NTU30" s="1071"/>
      <c r="NTV30" s="1071"/>
      <c r="NTW30" s="1071"/>
      <c r="NTX30" s="1071"/>
      <c r="NTY30" s="1071"/>
      <c r="NTZ30" s="1071"/>
      <c r="NUA30" s="1071"/>
      <c r="NUB30" s="1071"/>
      <c r="NUC30" s="1071"/>
      <c r="NUD30" s="1071"/>
      <c r="NUE30" s="1071"/>
      <c r="NUF30" s="1071"/>
      <c r="NUG30" s="1071"/>
      <c r="NUH30" s="1071"/>
      <c r="NUI30" s="1071"/>
      <c r="NUJ30" s="1071"/>
      <c r="NUK30" s="1071"/>
      <c r="NUL30" s="1071"/>
      <c r="NUM30" s="1071"/>
      <c r="NUN30" s="1071"/>
      <c r="NUO30" s="1071"/>
      <c r="NUP30" s="1071"/>
      <c r="NUQ30" s="1071"/>
      <c r="NUR30" s="1071"/>
      <c r="NUS30" s="1071"/>
      <c r="NUT30" s="1071"/>
      <c r="NUU30" s="1071"/>
      <c r="NUV30" s="1071"/>
      <c r="NUW30" s="1071"/>
      <c r="NUX30" s="1071"/>
      <c r="NUY30" s="1071"/>
      <c r="NUZ30" s="1071"/>
      <c r="NVA30" s="1071"/>
      <c r="NVB30" s="1071"/>
      <c r="NVC30" s="1071"/>
      <c r="NVD30" s="1071"/>
      <c r="NVE30" s="1071"/>
      <c r="NVF30" s="1071"/>
      <c r="NVG30" s="1071"/>
      <c r="NVH30" s="1071"/>
      <c r="NVI30" s="1071"/>
      <c r="NVJ30" s="1071"/>
      <c r="NVK30" s="1071"/>
      <c r="NVL30" s="1071"/>
      <c r="NVM30" s="1071"/>
      <c r="NVN30" s="1071"/>
      <c r="NVO30" s="1071"/>
      <c r="NVP30" s="1071"/>
      <c r="NVQ30" s="1071"/>
      <c r="NVR30" s="1071"/>
      <c r="NVS30" s="1071"/>
      <c r="NVT30" s="1071"/>
      <c r="NVU30" s="1071"/>
      <c r="NVV30" s="1071"/>
      <c r="NVW30" s="1071"/>
      <c r="NVX30" s="1071"/>
      <c r="NVY30" s="1071"/>
      <c r="NVZ30" s="1071"/>
      <c r="NWA30" s="1071"/>
      <c r="NWB30" s="1071"/>
      <c r="NWC30" s="1071"/>
      <c r="NWD30" s="1071"/>
      <c r="NWE30" s="1071"/>
      <c r="NWF30" s="1071"/>
      <c r="NWG30" s="1071"/>
      <c r="NWH30" s="1071"/>
      <c r="NWI30" s="1071"/>
      <c r="NWJ30" s="1071"/>
      <c r="NWK30" s="1071"/>
      <c r="NWL30" s="1071"/>
      <c r="NWM30" s="1071"/>
      <c r="NWN30" s="1071"/>
      <c r="NWO30" s="1071"/>
      <c r="NWP30" s="1071"/>
      <c r="NWQ30" s="1071"/>
      <c r="NWR30" s="1071"/>
      <c r="NWS30" s="1071"/>
      <c r="NWT30" s="1071"/>
      <c r="NWU30" s="1071"/>
      <c r="NWV30" s="1071"/>
      <c r="NWW30" s="1071"/>
      <c r="NWX30" s="1071"/>
      <c r="NWY30" s="1071"/>
      <c r="NWZ30" s="1071"/>
      <c r="NXA30" s="1071"/>
      <c r="NXB30" s="1071"/>
      <c r="NXC30" s="1071"/>
      <c r="NXD30" s="1071"/>
      <c r="NXE30" s="1071"/>
      <c r="NXF30" s="1071"/>
      <c r="NXG30" s="1071"/>
      <c r="NXH30" s="1071"/>
      <c r="NXI30" s="1071"/>
      <c r="NXJ30" s="1071"/>
      <c r="NXK30" s="1071"/>
      <c r="NXL30" s="1071"/>
      <c r="NXM30" s="1071"/>
      <c r="NXN30" s="1071"/>
      <c r="NXO30" s="1071"/>
      <c r="NXP30" s="1071"/>
      <c r="NXQ30" s="1071"/>
      <c r="NXR30" s="1071"/>
      <c r="NXS30" s="1071"/>
      <c r="NXT30" s="1071"/>
      <c r="NXU30" s="1071"/>
      <c r="NXV30" s="1071"/>
      <c r="NXW30" s="1071"/>
      <c r="NXX30" s="1071"/>
      <c r="NXY30" s="1071"/>
      <c r="NXZ30" s="1071"/>
      <c r="NYA30" s="1071"/>
      <c r="NYB30" s="1071"/>
      <c r="NYC30" s="1071"/>
      <c r="NYD30" s="1071"/>
      <c r="NYE30" s="1071"/>
      <c r="NYF30" s="1071"/>
      <c r="NYG30" s="1071"/>
      <c r="NYH30" s="1071"/>
      <c r="NYI30" s="1071"/>
      <c r="NYJ30" s="1071"/>
      <c r="NYK30" s="1071"/>
      <c r="NYL30" s="1071"/>
      <c r="NYM30" s="1071"/>
      <c r="NYN30" s="1071"/>
      <c r="NYO30" s="1071"/>
      <c r="NYP30" s="1071"/>
      <c r="NYQ30" s="1071"/>
      <c r="NYR30" s="1071"/>
      <c r="NYS30" s="1071"/>
      <c r="NYT30" s="1071"/>
      <c r="NYU30" s="1071"/>
      <c r="NYV30" s="1071"/>
      <c r="NYW30" s="1071"/>
      <c r="NYX30" s="1071"/>
      <c r="NYY30" s="1071"/>
      <c r="NYZ30" s="1071"/>
      <c r="NZA30" s="1071"/>
      <c r="NZB30" s="1071"/>
      <c r="NZC30" s="1071"/>
      <c r="NZD30" s="1071"/>
      <c r="NZE30" s="1071"/>
      <c r="NZF30" s="1071"/>
      <c r="NZG30" s="1071"/>
      <c r="NZH30" s="1071"/>
      <c r="NZI30" s="1071"/>
      <c r="NZJ30" s="1071"/>
      <c r="NZK30" s="1071"/>
      <c r="NZL30" s="1071"/>
      <c r="NZM30" s="1071"/>
      <c r="NZN30" s="1071"/>
      <c r="NZO30" s="1071"/>
      <c r="NZP30" s="1071"/>
      <c r="NZQ30" s="1071"/>
      <c r="NZR30" s="1071"/>
      <c r="NZS30" s="1071"/>
      <c r="NZT30" s="1071"/>
      <c r="NZU30" s="1071"/>
      <c r="NZV30" s="1071"/>
      <c r="NZW30" s="1071"/>
      <c r="NZX30" s="1071"/>
      <c r="NZY30" s="1071"/>
      <c r="NZZ30" s="1071"/>
      <c r="OAA30" s="1071"/>
      <c r="OAB30" s="1071"/>
      <c r="OAC30" s="1071"/>
      <c r="OAD30" s="1071"/>
      <c r="OAE30" s="1071"/>
      <c r="OAF30" s="1071"/>
      <c r="OAG30" s="1071"/>
      <c r="OAH30" s="1071"/>
      <c r="OAI30" s="1071"/>
      <c r="OAJ30" s="1071"/>
      <c r="OAK30" s="1071"/>
      <c r="OAL30" s="1071"/>
      <c r="OAM30" s="1071"/>
      <c r="OAN30" s="1071"/>
      <c r="OAO30" s="1071"/>
      <c r="OAP30" s="1071"/>
      <c r="OAQ30" s="1071"/>
      <c r="OAR30" s="1071"/>
      <c r="OAS30" s="1071"/>
      <c r="OAT30" s="1071"/>
      <c r="OAU30" s="1071"/>
      <c r="OAV30" s="1071"/>
      <c r="OAW30" s="1071"/>
      <c r="OAX30" s="1071"/>
      <c r="OAY30" s="1071"/>
      <c r="OAZ30" s="1071"/>
      <c r="OBA30" s="1071"/>
      <c r="OBB30" s="1071"/>
      <c r="OBC30" s="1071"/>
      <c r="OBD30" s="1071"/>
      <c r="OBE30" s="1071"/>
      <c r="OBF30" s="1071"/>
      <c r="OBG30" s="1071"/>
      <c r="OBH30" s="1071"/>
      <c r="OBI30" s="1071"/>
      <c r="OBJ30" s="1071"/>
      <c r="OBK30" s="1071"/>
      <c r="OBL30" s="1071"/>
      <c r="OBM30" s="1071"/>
      <c r="OBN30" s="1071"/>
      <c r="OBO30" s="1071"/>
      <c r="OBP30" s="1071"/>
      <c r="OBQ30" s="1071"/>
      <c r="OBR30" s="1071"/>
      <c r="OBS30" s="1071"/>
      <c r="OBT30" s="1071"/>
      <c r="OBU30" s="1071"/>
      <c r="OBV30" s="1071"/>
      <c r="OBW30" s="1071"/>
      <c r="OBX30" s="1071"/>
      <c r="OBY30" s="1071"/>
      <c r="OBZ30" s="1071"/>
      <c r="OCA30" s="1071"/>
      <c r="OCB30" s="1071"/>
      <c r="OCC30" s="1071"/>
      <c r="OCD30" s="1071"/>
      <c r="OCE30" s="1071"/>
      <c r="OCF30" s="1071"/>
      <c r="OCG30" s="1071"/>
      <c r="OCH30" s="1071"/>
      <c r="OCI30" s="1071"/>
      <c r="OCJ30" s="1071"/>
      <c r="OCK30" s="1071"/>
      <c r="OCL30" s="1071"/>
      <c r="OCM30" s="1071"/>
      <c r="OCN30" s="1071"/>
      <c r="OCO30" s="1071"/>
      <c r="OCP30" s="1071"/>
      <c r="OCQ30" s="1071"/>
      <c r="OCR30" s="1071"/>
      <c r="OCS30" s="1071"/>
      <c r="OCT30" s="1071"/>
      <c r="OCU30" s="1071"/>
      <c r="OCV30" s="1071"/>
      <c r="OCW30" s="1071"/>
      <c r="OCX30" s="1071"/>
      <c r="OCY30" s="1071"/>
      <c r="OCZ30" s="1071"/>
      <c r="ODA30" s="1071"/>
      <c r="ODB30" s="1071"/>
      <c r="ODC30" s="1071"/>
      <c r="ODD30" s="1071"/>
      <c r="ODE30" s="1071"/>
      <c r="ODF30" s="1071"/>
      <c r="ODG30" s="1071"/>
      <c r="ODH30" s="1071"/>
      <c r="ODI30" s="1071"/>
      <c r="ODJ30" s="1071"/>
      <c r="ODK30" s="1071"/>
      <c r="ODL30" s="1071"/>
      <c r="ODM30" s="1071"/>
      <c r="ODN30" s="1071"/>
      <c r="ODO30" s="1071"/>
      <c r="ODP30" s="1071"/>
      <c r="ODQ30" s="1071"/>
      <c r="ODR30" s="1071"/>
      <c r="ODS30" s="1071"/>
      <c r="ODT30" s="1071"/>
      <c r="ODU30" s="1071"/>
      <c r="ODV30" s="1071"/>
      <c r="ODW30" s="1071"/>
      <c r="ODX30" s="1071"/>
      <c r="ODY30" s="1071"/>
      <c r="ODZ30" s="1071"/>
      <c r="OEA30" s="1071"/>
      <c r="OEB30" s="1071"/>
      <c r="OEC30" s="1071"/>
      <c r="OED30" s="1071"/>
      <c r="OEE30" s="1071"/>
      <c r="OEF30" s="1071"/>
      <c r="OEG30" s="1071"/>
      <c r="OEH30" s="1071"/>
      <c r="OEI30" s="1071"/>
      <c r="OEJ30" s="1071"/>
      <c r="OEK30" s="1071"/>
      <c r="OEL30" s="1071"/>
      <c r="OEM30" s="1071"/>
      <c r="OEN30" s="1071"/>
      <c r="OEO30" s="1071"/>
      <c r="OEP30" s="1071"/>
      <c r="OEQ30" s="1071"/>
      <c r="OER30" s="1071"/>
      <c r="OES30" s="1071"/>
      <c r="OET30" s="1071"/>
      <c r="OEU30" s="1071"/>
      <c r="OEV30" s="1071"/>
      <c r="OEW30" s="1071"/>
      <c r="OEX30" s="1071"/>
      <c r="OEY30" s="1071"/>
      <c r="OEZ30" s="1071"/>
      <c r="OFA30" s="1071"/>
      <c r="OFB30" s="1071"/>
      <c r="OFC30" s="1071"/>
      <c r="OFD30" s="1071"/>
      <c r="OFE30" s="1071"/>
      <c r="OFF30" s="1071"/>
      <c r="OFG30" s="1071"/>
      <c r="OFH30" s="1071"/>
      <c r="OFI30" s="1071"/>
      <c r="OFJ30" s="1071"/>
      <c r="OFK30" s="1071"/>
      <c r="OFL30" s="1071"/>
      <c r="OFM30" s="1071"/>
      <c r="OFN30" s="1071"/>
      <c r="OFO30" s="1071"/>
      <c r="OFP30" s="1071"/>
      <c r="OFQ30" s="1071"/>
      <c r="OFR30" s="1071"/>
      <c r="OFS30" s="1071"/>
      <c r="OFT30" s="1071"/>
      <c r="OFU30" s="1071"/>
      <c r="OFV30" s="1071"/>
      <c r="OFW30" s="1071"/>
      <c r="OFX30" s="1071"/>
      <c r="OFY30" s="1071"/>
      <c r="OFZ30" s="1071"/>
      <c r="OGA30" s="1071"/>
      <c r="OGB30" s="1071"/>
      <c r="OGC30" s="1071"/>
      <c r="OGD30" s="1071"/>
      <c r="OGE30" s="1071"/>
      <c r="OGF30" s="1071"/>
      <c r="OGG30" s="1071"/>
      <c r="OGH30" s="1071"/>
      <c r="OGI30" s="1071"/>
      <c r="OGJ30" s="1071"/>
      <c r="OGK30" s="1071"/>
      <c r="OGL30" s="1071"/>
      <c r="OGM30" s="1071"/>
      <c r="OGN30" s="1071"/>
      <c r="OGO30" s="1071"/>
      <c r="OGP30" s="1071"/>
      <c r="OGQ30" s="1071"/>
      <c r="OGR30" s="1071"/>
      <c r="OGS30" s="1071"/>
      <c r="OGT30" s="1071"/>
      <c r="OGU30" s="1071"/>
      <c r="OGV30" s="1071"/>
      <c r="OGW30" s="1071"/>
      <c r="OGX30" s="1071"/>
      <c r="OGY30" s="1071"/>
      <c r="OGZ30" s="1071"/>
      <c r="OHA30" s="1071"/>
      <c r="OHB30" s="1071"/>
      <c r="OHC30" s="1071"/>
      <c r="OHD30" s="1071"/>
      <c r="OHE30" s="1071"/>
      <c r="OHF30" s="1071"/>
      <c r="OHG30" s="1071"/>
      <c r="OHH30" s="1071"/>
      <c r="OHI30" s="1071"/>
      <c r="OHJ30" s="1071"/>
      <c r="OHK30" s="1071"/>
      <c r="OHL30" s="1071"/>
      <c r="OHM30" s="1071"/>
      <c r="OHN30" s="1071"/>
      <c r="OHO30" s="1071"/>
      <c r="OHP30" s="1071"/>
      <c r="OHQ30" s="1071"/>
      <c r="OHR30" s="1071"/>
      <c r="OHS30" s="1071"/>
      <c r="OHT30" s="1071"/>
      <c r="OHU30" s="1071"/>
      <c r="OHV30" s="1071"/>
      <c r="OHW30" s="1071"/>
      <c r="OHX30" s="1071"/>
      <c r="OHY30" s="1071"/>
      <c r="OHZ30" s="1071"/>
      <c r="OIA30" s="1071"/>
      <c r="OIB30" s="1071"/>
      <c r="OIC30" s="1071"/>
      <c r="OID30" s="1071"/>
      <c r="OIE30" s="1071"/>
      <c r="OIF30" s="1071"/>
      <c r="OIG30" s="1071"/>
      <c r="OIH30" s="1071"/>
      <c r="OII30" s="1071"/>
      <c r="OIJ30" s="1071"/>
      <c r="OIK30" s="1071"/>
      <c r="OIL30" s="1071"/>
      <c r="OIM30" s="1071"/>
      <c r="OIN30" s="1071"/>
      <c r="OIO30" s="1071"/>
      <c r="OIP30" s="1071"/>
      <c r="OIQ30" s="1071"/>
      <c r="OIR30" s="1071"/>
      <c r="OIS30" s="1071"/>
      <c r="OIT30" s="1071"/>
      <c r="OIU30" s="1071"/>
      <c r="OIV30" s="1071"/>
      <c r="OIW30" s="1071"/>
      <c r="OIX30" s="1071"/>
      <c r="OIY30" s="1071"/>
      <c r="OIZ30" s="1071"/>
      <c r="OJA30" s="1071"/>
      <c r="OJB30" s="1071"/>
      <c r="OJC30" s="1071"/>
      <c r="OJD30" s="1071"/>
      <c r="OJE30" s="1071"/>
      <c r="OJF30" s="1071"/>
      <c r="OJG30" s="1071"/>
      <c r="OJH30" s="1071"/>
      <c r="OJI30" s="1071"/>
      <c r="OJJ30" s="1071"/>
      <c r="OJK30" s="1071"/>
      <c r="OJL30" s="1071"/>
      <c r="OJM30" s="1071"/>
      <c r="OJN30" s="1071"/>
      <c r="OJO30" s="1071"/>
      <c r="OJP30" s="1071"/>
      <c r="OJQ30" s="1071"/>
      <c r="OJR30" s="1071"/>
      <c r="OJS30" s="1071"/>
      <c r="OJT30" s="1071"/>
      <c r="OJU30" s="1071"/>
      <c r="OJV30" s="1071"/>
      <c r="OJW30" s="1071"/>
      <c r="OJX30" s="1071"/>
      <c r="OJY30" s="1071"/>
      <c r="OJZ30" s="1071"/>
      <c r="OKA30" s="1071"/>
      <c r="OKB30" s="1071"/>
      <c r="OKC30" s="1071"/>
      <c r="OKD30" s="1071"/>
      <c r="OKE30" s="1071"/>
      <c r="OKF30" s="1071"/>
      <c r="OKG30" s="1071"/>
      <c r="OKH30" s="1071"/>
      <c r="OKI30" s="1071"/>
      <c r="OKJ30" s="1071"/>
      <c r="OKK30" s="1071"/>
      <c r="OKL30" s="1071"/>
      <c r="OKM30" s="1071"/>
      <c r="OKN30" s="1071"/>
      <c r="OKO30" s="1071"/>
      <c r="OKP30" s="1071"/>
      <c r="OKQ30" s="1071"/>
      <c r="OKR30" s="1071"/>
      <c r="OKS30" s="1071"/>
      <c r="OKT30" s="1071"/>
      <c r="OKU30" s="1071"/>
      <c r="OKV30" s="1071"/>
      <c r="OKW30" s="1071"/>
      <c r="OKX30" s="1071"/>
      <c r="OKY30" s="1071"/>
      <c r="OKZ30" s="1071"/>
      <c r="OLA30" s="1071"/>
      <c r="OLB30" s="1071"/>
      <c r="OLC30" s="1071"/>
      <c r="OLD30" s="1071"/>
      <c r="OLE30" s="1071"/>
      <c r="OLF30" s="1071"/>
      <c r="OLG30" s="1071"/>
      <c r="OLH30" s="1071"/>
      <c r="OLI30" s="1071"/>
      <c r="OLJ30" s="1071"/>
      <c r="OLK30" s="1071"/>
      <c r="OLL30" s="1071"/>
      <c r="OLM30" s="1071"/>
      <c r="OLN30" s="1071"/>
      <c r="OLO30" s="1071"/>
      <c r="OLP30" s="1071"/>
      <c r="OLQ30" s="1071"/>
      <c r="OLR30" s="1071"/>
      <c r="OLS30" s="1071"/>
      <c r="OLT30" s="1071"/>
      <c r="OLU30" s="1071"/>
      <c r="OLV30" s="1071"/>
      <c r="OLW30" s="1071"/>
      <c r="OLX30" s="1071"/>
      <c r="OLY30" s="1071"/>
      <c r="OLZ30" s="1071"/>
      <c r="OMA30" s="1071"/>
      <c r="OMB30" s="1071"/>
      <c r="OMC30" s="1071"/>
      <c r="OMD30" s="1071"/>
      <c r="OME30" s="1071"/>
      <c r="OMF30" s="1071"/>
      <c r="OMG30" s="1071"/>
      <c r="OMH30" s="1071"/>
      <c r="OMI30" s="1071"/>
      <c r="OMJ30" s="1071"/>
      <c r="OMK30" s="1071"/>
      <c r="OML30" s="1071"/>
      <c r="OMM30" s="1071"/>
      <c r="OMN30" s="1071"/>
      <c r="OMO30" s="1071"/>
      <c r="OMP30" s="1071"/>
      <c r="OMQ30" s="1071"/>
      <c r="OMR30" s="1071"/>
      <c r="OMS30" s="1071"/>
      <c r="OMT30" s="1071"/>
      <c r="OMU30" s="1071"/>
      <c r="OMV30" s="1071"/>
      <c r="OMW30" s="1071"/>
      <c r="OMX30" s="1071"/>
      <c r="OMY30" s="1071"/>
      <c r="OMZ30" s="1071"/>
      <c r="ONA30" s="1071"/>
      <c r="ONB30" s="1071"/>
      <c r="ONC30" s="1071"/>
      <c r="OND30" s="1071"/>
      <c r="ONE30" s="1071"/>
      <c r="ONF30" s="1071"/>
      <c r="ONG30" s="1071"/>
      <c r="ONH30" s="1071"/>
      <c r="ONI30" s="1071"/>
      <c r="ONJ30" s="1071"/>
      <c r="ONK30" s="1071"/>
      <c r="ONL30" s="1071"/>
      <c r="ONM30" s="1071"/>
      <c r="ONN30" s="1071"/>
      <c r="ONO30" s="1071"/>
      <c r="ONP30" s="1071"/>
      <c r="ONQ30" s="1071"/>
      <c r="ONR30" s="1071"/>
      <c r="ONS30" s="1071"/>
      <c r="ONT30" s="1071"/>
      <c r="ONU30" s="1071"/>
      <c r="ONV30" s="1071"/>
      <c r="ONW30" s="1071"/>
      <c r="ONX30" s="1071"/>
      <c r="ONY30" s="1071"/>
      <c r="ONZ30" s="1071"/>
      <c r="OOA30" s="1071"/>
      <c r="OOB30" s="1071"/>
      <c r="OOC30" s="1071"/>
      <c r="OOD30" s="1071"/>
      <c r="OOE30" s="1071"/>
      <c r="OOF30" s="1071"/>
      <c r="OOG30" s="1071"/>
      <c r="OOH30" s="1071"/>
      <c r="OOI30" s="1071"/>
      <c r="OOJ30" s="1071"/>
      <c r="OOK30" s="1071"/>
      <c r="OOL30" s="1071"/>
      <c r="OOM30" s="1071"/>
      <c r="OON30" s="1071"/>
      <c r="OOO30" s="1071"/>
      <c r="OOP30" s="1071"/>
      <c r="OOQ30" s="1071"/>
      <c r="OOR30" s="1071"/>
      <c r="OOS30" s="1071"/>
      <c r="OOT30" s="1071"/>
      <c r="OOU30" s="1071"/>
      <c r="OOV30" s="1071"/>
      <c r="OOW30" s="1071"/>
      <c r="OOX30" s="1071"/>
      <c r="OOY30" s="1071"/>
      <c r="OOZ30" s="1071"/>
      <c r="OPA30" s="1071"/>
      <c r="OPB30" s="1071"/>
      <c r="OPC30" s="1071"/>
      <c r="OPD30" s="1071"/>
      <c r="OPE30" s="1071"/>
      <c r="OPF30" s="1071"/>
      <c r="OPG30" s="1071"/>
      <c r="OPH30" s="1071"/>
      <c r="OPI30" s="1071"/>
      <c r="OPJ30" s="1071"/>
      <c r="OPK30" s="1071"/>
      <c r="OPL30" s="1071"/>
      <c r="OPM30" s="1071"/>
      <c r="OPN30" s="1071"/>
      <c r="OPO30" s="1071"/>
      <c r="OPP30" s="1071"/>
      <c r="OPQ30" s="1071"/>
      <c r="OPR30" s="1071"/>
      <c r="OPS30" s="1071"/>
      <c r="OPT30" s="1071"/>
      <c r="OPU30" s="1071"/>
      <c r="OPV30" s="1071"/>
      <c r="OPW30" s="1071"/>
      <c r="OPX30" s="1071"/>
      <c r="OPY30" s="1071"/>
      <c r="OPZ30" s="1071"/>
      <c r="OQA30" s="1071"/>
      <c r="OQB30" s="1071"/>
      <c r="OQC30" s="1071"/>
      <c r="OQD30" s="1071"/>
      <c r="OQE30" s="1071"/>
      <c r="OQF30" s="1071"/>
      <c r="OQG30" s="1071"/>
      <c r="OQH30" s="1071"/>
      <c r="OQI30" s="1071"/>
      <c r="OQJ30" s="1071"/>
      <c r="OQK30" s="1071"/>
      <c r="OQL30" s="1071"/>
      <c r="OQM30" s="1071"/>
      <c r="OQN30" s="1071"/>
      <c r="OQO30" s="1071"/>
      <c r="OQP30" s="1071"/>
      <c r="OQQ30" s="1071"/>
      <c r="OQR30" s="1071"/>
      <c r="OQS30" s="1071"/>
      <c r="OQT30" s="1071"/>
      <c r="OQU30" s="1071"/>
      <c r="OQV30" s="1071"/>
      <c r="OQW30" s="1071"/>
      <c r="OQX30" s="1071"/>
      <c r="OQY30" s="1071"/>
      <c r="OQZ30" s="1071"/>
      <c r="ORA30" s="1071"/>
      <c r="ORB30" s="1071"/>
      <c r="ORC30" s="1071"/>
      <c r="ORD30" s="1071"/>
      <c r="ORE30" s="1071"/>
      <c r="ORF30" s="1071"/>
      <c r="ORG30" s="1071"/>
      <c r="ORH30" s="1071"/>
      <c r="ORI30" s="1071"/>
      <c r="ORJ30" s="1071"/>
      <c r="ORK30" s="1071"/>
      <c r="ORL30" s="1071"/>
      <c r="ORM30" s="1071"/>
      <c r="ORN30" s="1071"/>
      <c r="ORO30" s="1071"/>
      <c r="ORP30" s="1071"/>
      <c r="ORQ30" s="1071"/>
      <c r="ORR30" s="1071"/>
      <c r="ORS30" s="1071"/>
      <c r="ORT30" s="1071"/>
      <c r="ORU30" s="1071"/>
      <c r="ORV30" s="1071"/>
      <c r="ORW30" s="1071"/>
      <c r="ORX30" s="1071"/>
      <c r="ORY30" s="1071"/>
      <c r="ORZ30" s="1071"/>
      <c r="OSA30" s="1071"/>
      <c r="OSB30" s="1071"/>
      <c r="OSC30" s="1071"/>
      <c r="OSD30" s="1071"/>
      <c r="OSE30" s="1071"/>
      <c r="OSF30" s="1071"/>
      <c r="OSG30" s="1071"/>
      <c r="OSH30" s="1071"/>
      <c r="OSI30" s="1071"/>
      <c r="OSJ30" s="1071"/>
      <c r="OSK30" s="1071"/>
      <c r="OSL30" s="1071"/>
      <c r="OSM30" s="1071"/>
      <c r="OSN30" s="1071"/>
      <c r="OSO30" s="1071"/>
      <c r="OSP30" s="1071"/>
      <c r="OSQ30" s="1071"/>
      <c r="OSR30" s="1071"/>
      <c r="OSS30" s="1071"/>
      <c r="OST30" s="1071"/>
      <c r="OSU30" s="1071"/>
      <c r="OSV30" s="1071"/>
      <c r="OSW30" s="1071"/>
      <c r="OSX30" s="1071"/>
      <c r="OSY30" s="1071"/>
      <c r="OSZ30" s="1071"/>
      <c r="OTA30" s="1071"/>
      <c r="OTB30" s="1071"/>
      <c r="OTC30" s="1071"/>
      <c r="OTD30" s="1071"/>
      <c r="OTE30" s="1071"/>
      <c r="OTF30" s="1071"/>
      <c r="OTG30" s="1071"/>
      <c r="OTH30" s="1071"/>
      <c r="OTI30" s="1071"/>
      <c r="OTJ30" s="1071"/>
      <c r="OTK30" s="1071"/>
      <c r="OTL30" s="1071"/>
      <c r="OTM30" s="1071"/>
      <c r="OTN30" s="1071"/>
      <c r="OTO30" s="1071"/>
      <c r="OTP30" s="1071"/>
      <c r="OTQ30" s="1071"/>
      <c r="OTR30" s="1071"/>
      <c r="OTS30" s="1071"/>
      <c r="OTT30" s="1071"/>
      <c r="OTU30" s="1071"/>
      <c r="OTV30" s="1071"/>
      <c r="OTW30" s="1071"/>
      <c r="OTX30" s="1071"/>
      <c r="OTY30" s="1071"/>
      <c r="OTZ30" s="1071"/>
      <c r="OUA30" s="1071"/>
      <c r="OUB30" s="1071"/>
      <c r="OUC30" s="1071"/>
      <c r="OUD30" s="1071"/>
      <c r="OUE30" s="1071"/>
      <c r="OUF30" s="1071"/>
      <c r="OUG30" s="1071"/>
      <c r="OUH30" s="1071"/>
      <c r="OUI30" s="1071"/>
      <c r="OUJ30" s="1071"/>
      <c r="OUK30" s="1071"/>
      <c r="OUL30" s="1071"/>
      <c r="OUM30" s="1071"/>
      <c r="OUN30" s="1071"/>
      <c r="OUO30" s="1071"/>
      <c r="OUP30" s="1071"/>
      <c r="OUQ30" s="1071"/>
      <c r="OUR30" s="1071"/>
      <c r="OUS30" s="1071"/>
      <c r="OUT30" s="1071"/>
      <c r="OUU30" s="1071"/>
      <c r="OUV30" s="1071"/>
      <c r="OUW30" s="1071"/>
      <c r="OUX30" s="1071"/>
      <c r="OUY30" s="1071"/>
      <c r="OUZ30" s="1071"/>
      <c r="OVA30" s="1071"/>
      <c r="OVB30" s="1071"/>
      <c r="OVC30" s="1071"/>
      <c r="OVD30" s="1071"/>
      <c r="OVE30" s="1071"/>
      <c r="OVF30" s="1071"/>
      <c r="OVG30" s="1071"/>
      <c r="OVH30" s="1071"/>
      <c r="OVI30" s="1071"/>
      <c r="OVJ30" s="1071"/>
      <c r="OVK30" s="1071"/>
      <c r="OVL30" s="1071"/>
      <c r="OVM30" s="1071"/>
      <c r="OVN30" s="1071"/>
      <c r="OVO30" s="1071"/>
      <c r="OVP30" s="1071"/>
      <c r="OVQ30" s="1071"/>
      <c r="OVR30" s="1071"/>
      <c r="OVS30" s="1071"/>
      <c r="OVT30" s="1071"/>
      <c r="OVU30" s="1071"/>
      <c r="OVV30" s="1071"/>
      <c r="OVW30" s="1071"/>
      <c r="OVX30" s="1071"/>
      <c r="OVY30" s="1071"/>
      <c r="OVZ30" s="1071"/>
      <c r="OWA30" s="1071"/>
      <c r="OWB30" s="1071"/>
      <c r="OWC30" s="1071"/>
      <c r="OWD30" s="1071"/>
      <c r="OWE30" s="1071"/>
      <c r="OWF30" s="1071"/>
      <c r="OWG30" s="1071"/>
      <c r="OWH30" s="1071"/>
      <c r="OWI30" s="1071"/>
      <c r="OWJ30" s="1071"/>
      <c r="OWK30" s="1071"/>
      <c r="OWL30" s="1071"/>
      <c r="OWM30" s="1071"/>
      <c r="OWN30" s="1071"/>
      <c r="OWO30" s="1071"/>
      <c r="OWP30" s="1071"/>
      <c r="OWQ30" s="1071"/>
      <c r="OWR30" s="1071"/>
      <c r="OWS30" s="1071"/>
      <c r="OWT30" s="1071"/>
      <c r="OWU30" s="1071"/>
      <c r="OWV30" s="1071"/>
      <c r="OWW30" s="1071"/>
      <c r="OWX30" s="1071"/>
      <c r="OWY30" s="1071"/>
      <c r="OWZ30" s="1071"/>
      <c r="OXA30" s="1071"/>
      <c r="OXB30" s="1071"/>
      <c r="OXC30" s="1071"/>
      <c r="OXD30" s="1071"/>
      <c r="OXE30" s="1071"/>
      <c r="OXF30" s="1071"/>
      <c r="OXG30" s="1071"/>
      <c r="OXH30" s="1071"/>
      <c r="OXI30" s="1071"/>
      <c r="OXJ30" s="1071"/>
      <c r="OXK30" s="1071"/>
      <c r="OXL30" s="1071"/>
      <c r="OXM30" s="1071"/>
      <c r="OXN30" s="1071"/>
      <c r="OXO30" s="1071"/>
      <c r="OXP30" s="1071"/>
      <c r="OXQ30" s="1071"/>
      <c r="OXR30" s="1071"/>
      <c r="OXS30" s="1071"/>
      <c r="OXT30" s="1071"/>
      <c r="OXU30" s="1071"/>
      <c r="OXV30" s="1071"/>
      <c r="OXW30" s="1071"/>
      <c r="OXX30" s="1071"/>
      <c r="OXY30" s="1071"/>
      <c r="OXZ30" s="1071"/>
      <c r="OYA30" s="1071"/>
      <c r="OYB30" s="1071"/>
      <c r="OYC30" s="1071"/>
      <c r="OYD30" s="1071"/>
      <c r="OYE30" s="1071"/>
      <c r="OYF30" s="1071"/>
      <c r="OYG30" s="1071"/>
      <c r="OYH30" s="1071"/>
      <c r="OYI30" s="1071"/>
      <c r="OYJ30" s="1071"/>
      <c r="OYK30" s="1071"/>
      <c r="OYL30" s="1071"/>
      <c r="OYM30" s="1071"/>
      <c r="OYN30" s="1071"/>
      <c r="OYO30" s="1071"/>
      <c r="OYP30" s="1071"/>
      <c r="OYQ30" s="1071"/>
      <c r="OYR30" s="1071"/>
      <c r="OYS30" s="1071"/>
      <c r="OYT30" s="1071"/>
      <c r="OYU30" s="1071"/>
      <c r="OYV30" s="1071"/>
      <c r="OYW30" s="1071"/>
      <c r="OYX30" s="1071"/>
      <c r="OYY30" s="1071"/>
      <c r="OYZ30" s="1071"/>
      <c r="OZA30" s="1071"/>
      <c r="OZB30" s="1071"/>
      <c r="OZC30" s="1071"/>
      <c r="OZD30" s="1071"/>
      <c r="OZE30" s="1071"/>
      <c r="OZF30" s="1071"/>
      <c r="OZG30" s="1071"/>
      <c r="OZH30" s="1071"/>
      <c r="OZI30" s="1071"/>
      <c r="OZJ30" s="1071"/>
      <c r="OZK30" s="1071"/>
      <c r="OZL30" s="1071"/>
      <c r="OZM30" s="1071"/>
      <c r="OZN30" s="1071"/>
      <c r="OZO30" s="1071"/>
      <c r="OZP30" s="1071"/>
      <c r="OZQ30" s="1071"/>
      <c r="OZR30" s="1071"/>
      <c r="OZS30" s="1071"/>
      <c r="OZT30" s="1071"/>
      <c r="OZU30" s="1071"/>
      <c r="OZV30" s="1071"/>
      <c r="OZW30" s="1071"/>
      <c r="OZX30" s="1071"/>
      <c r="OZY30" s="1071"/>
      <c r="OZZ30" s="1071"/>
      <c r="PAA30" s="1071"/>
      <c r="PAB30" s="1071"/>
      <c r="PAC30" s="1071"/>
      <c r="PAD30" s="1071"/>
      <c r="PAE30" s="1071"/>
      <c r="PAF30" s="1071"/>
      <c r="PAG30" s="1071"/>
      <c r="PAH30" s="1071"/>
      <c r="PAI30" s="1071"/>
      <c r="PAJ30" s="1071"/>
      <c r="PAK30" s="1071"/>
      <c r="PAL30" s="1071"/>
      <c r="PAM30" s="1071"/>
      <c r="PAN30" s="1071"/>
      <c r="PAO30" s="1071"/>
      <c r="PAP30" s="1071"/>
      <c r="PAQ30" s="1071"/>
      <c r="PAR30" s="1071"/>
      <c r="PAS30" s="1071"/>
      <c r="PAT30" s="1071"/>
      <c r="PAU30" s="1071"/>
      <c r="PAV30" s="1071"/>
      <c r="PAW30" s="1071"/>
      <c r="PAX30" s="1071"/>
      <c r="PAY30" s="1071"/>
      <c r="PAZ30" s="1071"/>
      <c r="PBA30" s="1071"/>
      <c r="PBB30" s="1071"/>
      <c r="PBC30" s="1071"/>
      <c r="PBD30" s="1071"/>
      <c r="PBE30" s="1071"/>
      <c r="PBF30" s="1071"/>
      <c r="PBG30" s="1071"/>
      <c r="PBH30" s="1071"/>
      <c r="PBI30" s="1071"/>
      <c r="PBJ30" s="1071"/>
      <c r="PBK30" s="1071"/>
      <c r="PBL30" s="1071"/>
      <c r="PBM30" s="1071"/>
      <c r="PBN30" s="1071"/>
      <c r="PBO30" s="1071"/>
      <c r="PBP30" s="1071"/>
      <c r="PBQ30" s="1071"/>
      <c r="PBR30" s="1071"/>
      <c r="PBS30" s="1071"/>
      <c r="PBT30" s="1071"/>
      <c r="PBU30" s="1071"/>
      <c r="PBV30" s="1071"/>
      <c r="PBW30" s="1071"/>
      <c r="PBX30" s="1071"/>
      <c r="PBY30" s="1071"/>
      <c r="PBZ30" s="1071"/>
      <c r="PCA30" s="1071"/>
      <c r="PCB30" s="1071"/>
      <c r="PCC30" s="1071"/>
      <c r="PCD30" s="1071"/>
      <c r="PCE30" s="1071"/>
      <c r="PCF30" s="1071"/>
      <c r="PCG30" s="1071"/>
      <c r="PCH30" s="1071"/>
      <c r="PCI30" s="1071"/>
      <c r="PCJ30" s="1071"/>
      <c r="PCK30" s="1071"/>
      <c r="PCL30" s="1071"/>
      <c r="PCM30" s="1071"/>
      <c r="PCN30" s="1071"/>
      <c r="PCO30" s="1071"/>
      <c r="PCP30" s="1071"/>
      <c r="PCQ30" s="1071"/>
      <c r="PCR30" s="1071"/>
      <c r="PCS30" s="1071"/>
      <c r="PCT30" s="1071"/>
      <c r="PCU30" s="1071"/>
      <c r="PCV30" s="1071"/>
      <c r="PCW30" s="1071"/>
      <c r="PCX30" s="1071"/>
      <c r="PCY30" s="1071"/>
      <c r="PCZ30" s="1071"/>
      <c r="PDA30" s="1071"/>
      <c r="PDB30" s="1071"/>
      <c r="PDC30" s="1071"/>
      <c r="PDD30" s="1071"/>
      <c r="PDE30" s="1071"/>
      <c r="PDF30" s="1071"/>
      <c r="PDG30" s="1071"/>
      <c r="PDH30" s="1071"/>
      <c r="PDI30" s="1071"/>
      <c r="PDJ30" s="1071"/>
      <c r="PDK30" s="1071"/>
      <c r="PDL30" s="1071"/>
      <c r="PDM30" s="1071"/>
      <c r="PDN30" s="1071"/>
      <c r="PDO30" s="1071"/>
      <c r="PDP30" s="1071"/>
      <c r="PDQ30" s="1071"/>
      <c r="PDR30" s="1071"/>
      <c r="PDS30" s="1071"/>
      <c r="PDT30" s="1071"/>
      <c r="PDU30" s="1071"/>
      <c r="PDV30" s="1071"/>
      <c r="PDW30" s="1071"/>
      <c r="PDX30" s="1071"/>
      <c r="PDY30" s="1071"/>
      <c r="PDZ30" s="1071"/>
      <c r="PEA30" s="1071"/>
      <c r="PEB30" s="1071"/>
      <c r="PEC30" s="1071"/>
      <c r="PED30" s="1071"/>
      <c r="PEE30" s="1071"/>
      <c r="PEF30" s="1071"/>
      <c r="PEG30" s="1071"/>
      <c r="PEH30" s="1071"/>
      <c r="PEI30" s="1071"/>
      <c r="PEJ30" s="1071"/>
      <c r="PEK30" s="1071"/>
      <c r="PEL30" s="1071"/>
      <c r="PEM30" s="1071"/>
      <c r="PEN30" s="1071"/>
      <c r="PEO30" s="1071"/>
      <c r="PEP30" s="1071"/>
      <c r="PEQ30" s="1071"/>
      <c r="PER30" s="1071"/>
      <c r="PES30" s="1071"/>
      <c r="PET30" s="1071"/>
      <c r="PEU30" s="1071"/>
      <c r="PEV30" s="1071"/>
      <c r="PEW30" s="1071"/>
      <c r="PEX30" s="1071"/>
      <c r="PEY30" s="1071"/>
      <c r="PEZ30" s="1071"/>
      <c r="PFA30" s="1071"/>
      <c r="PFB30" s="1071"/>
      <c r="PFC30" s="1071"/>
      <c r="PFD30" s="1071"/>
      <c r="PFE30" s="1071"/>
      <c r="PFF30" s="1071"/>
      <c r="PFG30" s="1071"/>
      <c r="PFH30" s="1071"/>
      <c r="PFI30" s="1071"/>
      <c r="PFJ30" s="1071"/>
      <c r="PFK30" s="1071"/>
      <c r="PFL30" s="1071"/>
      <c r="PFM30" s="1071"/>
      <c r="PFN30" s="1071"/>
      <c r="PFO30" s="1071"/>
      <c r="PFP30" s="1071"/>
      <c r="PFQ30" s="1071"/>
      <c r="PFR30" s="1071"/>
      <c r="PFS30" s="1071"/>
      <c r="PFT30" s="1071"/>
      <c r="PFU30" s="1071"/>
      <c r="PFV30" s="1071"/>
      <c r="PFW30" s="1071"/>
      <c r="PFX30" s="1071"/>
      <c r="PFY30" s="1071"/>
      <c r="PFZ30" s="1071"/>
      <c r="PGA30" s="1071"/>
      <c r="PGB30" s="1071"/>
      <c r="PGC30" s="1071"/>
      <c r="PGD30" s="1071"/>
      <c r="PGE30" s="1071"/>
      <c r="PGF30" s="1071"/>
      <c r="PGG30" s="1071"/>
      <c r="PGH30" s="1071"/>
      <c r="PGI30" s="1071"/>
      <c r="PGJ30" s="1071"/>
      <c r="PGK30" s="1071"/>
      <c r="PGL30" s="1071"/>
      <c r="PGM30" s="1071"/>
      <c r="PGN30" s="1071"/>
      <c r="PGO30" s="1071"/>
      <c r="PGP30" s="1071"/>
      <c r="PGQ30" s="1071"/>
      <c r="PGR30" s="1071"/>
      <c r="PGS30" s="1071"/>
      <c r="PGT30" s="1071"/>
      <c r="PGU30" s="1071"/>
      <c r="PGV30" s="1071"/>
      <c r="PGW30" s="1071"/>
      <c r="PGX30" s="1071"/>
      <c r="PGY30" s="1071"/>
      <c r="PGZ30" s="1071"/>
      <c r="PHA30" s="1071"/>
      <c r="PHB30" s="1071"/>
      <c r="PHC30" s="1071"/>
      <c r="PHD30" s="1071"/>
      <c r="PHE30" s="1071"/>
      <c r="PHF30" s="1071"/>
      <c r="PHG30" s="1071"/>
      <c r="PHH30" s="1071"/>
      <c r="PHI30" s="1071"/>
      <c r="PHJ30" s="1071"/>
      <c r="PHK30" s="1071"/>
      <c r="PHL30" s="1071"/>
      <c r="PHM30" s="1071"/>
      <c r="PHN30" s="1071"/>
      <c r="PHO30" s="1071"/>
      <c r="PHP30" s="1071"/>
      <c r="PHQ30" s="1071"/>
      <c r="PHR30" s="1071"/>
      <c r="PHS30" s="1071"/>
      <c r="PHT30" s="1071"/>
      <c r="PHU30" s="1071"/>
      <c r="PHV30" s="1071"/>
      <c r="PHW30" s="1071"/>
      <c r="PHX30" s="1071"/>
      <c r="PHY30" s="1071"/>
      <c r="PHZ30" s="1071"/>
      <c r="PIA30" s="1071"/>
      <c r="PIB30" s="1071"/>
      <c r="PIC30" s="1071"/>
      <c r="PID30" s="1071"/>
      <c r="PIE30" s="1071"/>
      <c r="PIF30" s="1071"/>
      <c r="PIG30" s="1071"/>
      <c r="PIH30" s="1071"/>
      <c r="PII30" s="1071"/>
      <c r="PIJ30" s="1071"/>
      <c r="PIK30" s="1071"/>
      <c r="PIL30" s="1071"/>
      <c r="PIM30" s="1071"/>
      <c r="PIN30" s="1071"/>
      <c r="PIO30" s="1071"/>
      <c r="PIP30" s="1071"/>
      <c r="PIQ30" s="1071"/>
      <c r="PIR30" s="1071"/>
      <c r="PIS30" s="1071"/>
      <c r="PIT30" s="1071"/>
      <c r="PIU30" s="1071"/>
      <c r="PIV30" s="1071"/>
      <c r="PIW30" s="1071"/>
      <c r="PIX30" s="1071"/>
      <c r="PIY30" s="1071"/>
      <c r="PIZ30" s="1071"/>
      <c r="PJA30" s="1071"/>
      <c r="PJB30" s="1071"/>
      <c r="PJC30" s="1071"/>
      <c r="PJD30" s="1071"/>
      <c r="PJE30" s="1071"/>
      <c r="PJF30" s="1071"/>
      <c r="PJG30" s="1071"/>
      <c r="PJH30" s="1071"/>
      <c r="PJI30" s="1071"/>
      <c r="PJJ30" s="1071"/>
      <c r="PJK30" s="1071"/>
      <c r="PJL30" s="1071"/>
      <c r="PJM30" s="1071"/>
      <c r="PJN30" s="1071"/>
      <c r="PJO30" s="1071"/>
      <c r="PJP30" s="1071"/>
      <c r="PJQ30" s="1071"/>
      <c r="PJR30" s="1071"/>
      <c r="PJS30" s="1071"/>
      <c r="PJT30" s="1071"/>
      <c r="PJU30" s="1071"/>
      <c r="PJV30" s="1071"/>
      <c r="PJW30" s="1071"/>
      <c r="PJX30" s="1071"/>
      <c r="PJY30" s="1071"/>
      <c r="PJZ30" s="1071"/>
      <c r="PKA30" s="1071"/>
      <c r="PKB30" s="1071"/>
      <c r="PKC30" s="1071"/>
      <c r="PKD30" s="1071"/>
      <c r="PKE30" s="1071"/>
      <c r="PKF30" s="1071"/>
      <c r="PKG30" s="1071"/>
      <c r="PKH30" s="1071"/>
      <c r="PKI30" s="1071"/>
      <c r="PKJ30" s="1071"/>
      <c r="PKK30" s="1071"/>
      <c r="PKL30" s="1071"/>
      <c r="PKM30" s="1071"/>
      <c r="PKN30" s="1071"/>
      <c r="PKO30" s="1071"/>
      <c r="PKP30" s="1071"/>
      <c r="PKQ30" s="1071"/>
      <c r="PKR30" s="1071"/>
      <c r="PKS30" s="1071"/>
      <c r="PKT30" s="1071"/>
      <c r="PKU30" s="1071"/>
      <c r="PKV30" s="1071"/>
      <c r="PKW30" s="1071"/>
      <c r="PKX30" s="1071"/>
      <c r="PKY30" s="1071"/>
      <c r="PKZ30" s="1071"/>
      <c r="PLA30" s="1071"/>
      <c r="PLB30" s="1071"/>
      <c r="PLC30" s="1071"/>
      <c r="PLD30" s="1071"/>
      <c r="PLE30" s="1071"/>
      <c r="PLF30" s="1071"/>
      <c r="PLG30" s="1071"/>
      <c r="PLH30" s="1071"/>
      <c r="PLI30" s="1071"/>
      <c r="PLJ30" s="1071"/>
      <c r="PLK30" s="1071"/>
      <c r="PLL30" s="1071"/>
      <c r="PLM30" s="1071"/>
      <c r="PLN30" s="1071"/>
      <c r="PLO30" s="1071"/>
      <c r="PLP30" s="1071"/>
      <c r="PLQ30" s="1071"/>
      <c r="PLR30" s="1071"/>
      <c r="PLS30" s="1071"/>
      <c r="PLT30" s="1071"/>
      <c r="PLU30" s="1071"/>
      <c r="PLV30" s="1071"/>
      <c r="PLW30" s="1071"/>
      <c r="PLX30" s="1071"/>
      <c r="PLY30" s="1071"/>
      <c r="PLZ30" s="1071"/>
      <c r="PMA30" s="1071"/>
      <c r="PMB30" s="1071"/>
      <c r="PMC30" s="1071"/>
      <c r="PMD30" s="1071"/>
      <c r="PME30" s="1071"/>
      <c r="PMF30" s="1071"/>
      <c r="PMG30" s="1071"/>
      <c r="PMH30" s="1071"/>
      <c r="PMI30" s="1071"/>
      <c r="PMJ30" s="1071"/>
      <c r="PMK30" s="1071"/>
      <c r="PML30" s="1071"/>
      <c r="PMM30" s="1071"/>
      <c r="PMN30" s="1071"/>
      <c r="PMO30" s="1071"/>
      <c r="PMP30" s="1071"/>
      <c r="PMQ30" s="1071"/>
      <c r="PMR30" s="1071"/>
      <c r="PMS30" s="1071"/>
      <c r="PMT30" s="1071"/>
      <c r="PMU30" s="1071"/>
      <c r="PMV30" s="1071"/>
      <c r="PMW30" s="1071"/>
      <c r="PMX30" s="1071"/>
      <c r="PMY30" s="1071"/>
      <c r="PMZ30" s="1071"/>
      <c r="PNA30" s="1071"/>
      <c r="PNB30" s="1071"/>
      <c r="PNC30" s="1071"/>
      <c r="PND30" s="1071"/>
      <c r="PNE30" s="1071"/>
      <c r="PNF30" s="1071"/>
      <c r="PNG30" s="1071"/>
      <c r="PNH30" s="1071"/>
      <c r="PNI30" s="1071"/>
      <c r="PNJ30" s="1071"/>
      <c r="PNK30" s="1071"/>
      <c r="PNL30" s="1071"/>
      <c r="PNM30" s="1071"/>
      <c r="PNN30" s="1071"/>
      <c r="PNO30" s="1071"/>
      <c r="PNP30" s="1071"/>
      <c r="PNQ30" s="1071"/>
      <c r="PNR30" s="1071"/>
      <c r="PNS30" s="1071"/>
      <c r="PNT30" s="1071"/>
      <c r="PNU30" s="1071"/>
      <c r="PNV30" s="1071"/>
      <c r="PNW30" s="1071"/>
      <c r="PNX30" s="1071"/>
      <c r="PNY30" s="1071"/>
      <c r="PNZ30" s="1071"/>
      <c r="POA30" s="1071"/>
      <c r="POB30" s="1071"/>
      <c r="POC30" s="1071"/>
      <c r="POD30" s="1071"/>
      <c r="POE30" s="1071"/>
      <c r="POF30" s="1071"/>
      <c r="POG30" s="1071"/>
      <c r="POH30" s="1071"/>
      <c r="POI30" s="1071"/>
      <c r="POJ30" s="1071"/>
      <c r="POK30" s="1071"/>
      <c r="POL30" s="1071"/>
      <c r="POM30" s="1071"/>
      <c r="PON30" s="1071"/>
      <c r="POO30" s="1071"/>
      <c r="POP30" s="1071"/>
      <c r="POQ30" s="1071"/>
      <c r="POR30" s="1071"/>
      <c r="POS30" s="1071"/>
      <c r="POT30" s="1071"/>
      <c r="POU30" s="1071"/>
      <c r="POV30" s="1071"/>
      <c r="POW30" s="1071"/>
      <c r="POX30" s="1071"/>
      <c r="POY30" s="1071"/>
      <c r="POZ30" s="1071"/>
      <c r="PPA30" s="1071"/>
      <c r="PPB30" s="1071"/>
      <c r="PPC30" s="1071"/>
      <c r="PPD30" s="1071"/>
      <c r="PPE30" s="1071"/>
      <c r="PPF30" s="1071"/>
      <c r="PPG30" s="1071"/>
      <c r="PPH30" s="1071"/>
      <c r="PPI30" s="1071"/>
      <c r="PPJ30" s="1071"/>
      <c r="PPK30" s="1071"/>
      <c r="PPL30" s="1071"/>
      <c r="PPM30" s="1071"/>
      <c r="PPN30" s="1071"/>
      <c r="PPO30" s="1071"/>
      <c r="PPP30" s="1071"/>
      <c r="PPQ30" s="1071"/>
      <c r="PPR30" s="1071"/>
      <c r="PPS30" s="1071"/>
      <c r="PPT30" s="1071"/>
      <c r="PPU30" s="1071"/>
      <c r="PPV30" s="1071"/>
      <c r="PPW30" s="1071"/>
      <c r="PPX30" s="1071"/>
      <c r="PPY30" s="1071"/>
      <c r="PPZ30" s="1071"/>
      <c r="PQA30" s="1071"/>
      <c r="PQB30" s="1071"/>
      <c r="PQC30" s="1071"/>
      <c r="PQD30" s="1071"/>
      <c r="PQE30" s="1071"/>
      <c r="PQF30" s="1071"/>
      <c r="PQG30" s="1071"/>
      <c r="PQH30" s="1071"/>
      <c r="PQI30" s="1071"/>
      <c r="PQJ30" s="1071"/>
      <c r="PQK30" s="1071"/>
      <c r="PQL30" s="1071"/>
      <c r="PQM30" s="1071"/>
      <c r="PQN30" s="1071"/>
      <c r="PQO30" s="1071"/>
      <c r="PQP30" s="1071"/>
      <c r="PQQ30" s="1071"/>
      <c r="PQR30" s="1071"/>
      <c r="PQS30" s="1071"/>
      <c r="PQT30" s="1071"/>
      <c r="PQU30" s="1071"/>
      <c r="PQV30" s="1071"/>
      <c r="PQW30" s="1071"/>
      <c r="PQX30" s="1071"/>
      <c r="PQY30" s="1071"/>
      <c r="PQZ30" s="1071"/>
      <c r="PRA30" s="1071"/>
      <c r="PRB30" s="1071"/>
      <c r="PRC30" s="1071"/>
      <c r="PRD30" s="1071"/>
      <c r="PRE30" s="1071"/>
      <c r="PRF30" s="1071"/>
      <c r="PRG30" s="1071"/>
      <c r="PRH30" s="1071"/>
      <c r="PRI30" s="1071"/>
      <c r="PRJ30" s="1071"/>
      <c r="PRK30" s="1071"/>
      <c r="PRL30" s="1071"/>
      <c r="PRM30" s="1071"/>
      <c r="PRN30" s="1071"/>
      <c r="PRO30" s="1071"/>
      <c r="PRP30" s="1071"/>
      <c r="PRQ30" s="1071"/>
      <c r="PRR30" s="1071"/>
      <c r="PRS30" s="1071"/>
      <c r="PRT30" s="1071"/>
      <c r="PRU30" s="1071"/>
      <c r="PRV30" s="1071"/>
      <c r="PRW30" s="1071"/>
      <c r="PRX30" s="1071"/>
      <c r="PRY30" s="1071"/>
      <c r="PRZ30" s="1071"/>
      <c r="PSA30" s="1071"/>
      <c r="PSB30" s="1071"/>
      <c r="PSC30" s="1071"/>
      <c r="PSD30" s="1071"/>
      <c r="PSE30" s="1071"/>
      <c r="PSF30" s="1071"/>
      <c r="PSG30" s="1071"/>
      <c r="PSH30" s="1071"/>
      <c r="PSI30" s="1071"/>
      <c r="PSJ30" s="1071"/>
      <c r="PSK30" s="1071"/>
      <c r="PSL30" s="1071"/>
      <c r="PSM30" s="1071"/>
      <c r="PSN30" s="1071"/>
      <c r="PSO30" s="1071"/>
      <c r="PSP30" s="1071"/>
      <c r="PSQ30" s="1071"/>
      <c r="PSR30" s="1071"/>
      <c r="PSS30" s="1071"/>
      <c r="PST30" s="1071"/>
      <c r="PSU30" s="1071"/>
      <c r="PSV30" s="1071"/>
      <c r="PSW30" s="1071"/>
      <c r="PSX30" s="1071"/>
      <c r="PSY30" s="1071"/>
      <c r="PSZ30" s="1071"/>
      <c r="PTA30" s="1071"/>
      <c r="PTB30" s="1071"/>
      <c r="PTC30" s="1071"/>
      <c r="PTD30" s="1071"/>
      <c r="PTE30" s="1071"/>
      <c r="PTF30" s="1071"/>
      <c r="PTG30" s="1071"/>
      <c r="PTH30" s="1071"/>
      <c r="PTI30" s="1071"/>
      <c r="PTJ30" s="1071"/>
      <c r="PTK30" s="1071"/>
      <c r="PTL30" s="1071"/>
      <c r="PTM30" s="1071"/>
      <c r="PTN30" s="1071"/>
      <c r="PTO30" s="1071"/>
      <c r="PTP30" s="1071"/>
      <c r="PTQ30" s="1071"/>
      <c r="PTR30" s="1071"/>
      <c r="PTS30" s="1071"/>
      <c r="PTT30" s="1071"/>
      <c r="PTU30" s="1071"/>
      <c r="PTV30" s="1071"/>
      <c r="PTW30" s="1071"/>
      <c r="PTX30" s="1071"/>
      <c r="PTY30" s="1071"/>
      <c r="PTZ30" s="1071"/>
      <c r="PUA30" s="1071"/>
      <c r="PUB30" s="1071"/>
      <c r="PUC30" s="1071"/>
      <c r="PUD30" s="1071"/>
      <c r="PUE30" s="1071"/>
      <c r="PUF30" s="1071"/>
      <c r="PUG30" s="1071"/>
      <c r="PUH30" s="1071"/>
      <c r="PUI30" s="1071"/>
      <c r="PUJ30" s="1071"/>
      <c r="PUK30" s="1071"/>
      <c r="PUL30" s="1071"/>
      <c r="PUM30" s="1071"/>
      <c r="PUN30" s="1071"/>
      <c r="PUO30" s="1071"/>
      <c r="PUP30" s="1071"/>
      <c r="PUQ30" s="1071"/>
      <c r="PUR30" s="1071"/>
      <c r="PUS30" s="1071"/>
      <c r="PUT30" s="1071"/>
      <c r="PUU30" s="1071"/>
      <c r="PUV30" s="1071"/>
      <c r="PUW30" s="1071"/>
      <c r="PUX30" s="1071"/>
      <c r="PUY30" s="1071"/>
      <c r="PUZ30" s="1071"/>
      <c r="PVA30" s="1071"/>
      <c r="PVB30" s="1071"/>
      <c r="PVC30" s="1071"/>
      <c r="PVD30" s="1071"/>
      <c r="PVE30" s="1071"/>
      <c r="PVF30" s="1071"/>
      <c r="PVG30" s="1071"/>
      <c r="PVH30" s="1071"/>
      <c r="PVI30" s="1071"/>
      <c r="PVJ30" s="1071"/>
      <c r="PVK30" s="1071"/>
      <c r="PVL30" s="1071"/>
      <c r="PVM30" s="1071"/>
      <c r="PVN30" s="1071"/>
      <c r="PVO30" s="1071"/>
      <c r="PVP30" s="1071"/>
      <c r="PVQ30" s="1071"/>
      <c r="PVR30" s="1071"/>
      <c r="PVS30" s="1071"/>
      <c r="PVT30" s="1071"/>
      <c r="PVU30" s="1071"/>
      <c r="PVV30" s="1071"/>
      <c r="PVW30" s="1071"/>
      <c r="PVX30" s="1071"/>
      <c r="PVY30" s="1071"/>
      <c r="PVZ30" s="1071"/>
      <c r="PWA30" s="1071"/>
      <c r="PWB30" s="1071"/>
      <c r="PWC30" s="1071"/>
      <c r="PWD30" s="1071"/>
      <c r="PWE30" s="1071"/>
      <c r="PWF30" s="1071"/>
      <c r="PWG30" s="1071"/>
      <c r="PWH30" s="1071"/>
      <c r="PWI30" s="1071"/>
      <c r="PWJ30" s="1071"/>
      <c r="PWK30" s="1071"/>
      <c r="PWL30" s="1071"/>
      <c r="PWM30" s="1071"/>
      <c r="PWN30" s="1071"/>
      <c r="PWO30" s="1071"/>
      <c r="PWP30" s="1071"/>
      <c r="PWQ30" s="1071"/>
      <c r="PWR30" s="1071"/>
      <c r="PWS30" s="1071"/>
      <c r="PWT30" s="1071"/>
      <c r="PWU30" s="1071"/>
      <c r="PWV30" s="1071"/>
      <c r="PWW30" s="1071"/>
      <c r="PWX30" s="1071"/>
      <c r="PWY30" s="1071"/>
      <c r="PWZ30" s="1071"/>
      <c r="PXA30" s="1071"/>
      <c r="PXB30" s="1071"/>
      <c r="PXC30" s="1071"/>
      <c r="PXD30" s="1071"/>
      <c r="PXE30" s="1071"/>
      <c r="PXF30" s="1071"/>
      <c r="PXG30" s="1071"/>
      <c r="PXH30" s="1071"/>
      <c r="PXI30" s="1071"/>
      <c r="PXJ30" s="1071"/>
      <c r="PXK30" s="1071"/>
      <c r="PXL30" s="1071"/>
      <c r="PXM30" s="1071"/>
      <c r="PXN30" s="1071"/>
      <c r="PXO30" s="1071"/>
      <c r="PXP30" s="1071"/>
      <c r="PXQ30" s="1071"/>
      <c r="PXR30" s="1071"/>
      <c r="PXS30" s="1071"/>
      <c r="PXT30" s="1071"/>
      <c r="PXU30" s="1071"/>
      <c r="PXV30" s="1071"/>
      <c r="PXW30" s="1071"/>
      <c r="PXX30" s="1071"/>
      <c r="PXY30" s="1071"/>
      <c r="PXZ30" s="1071"/>
      <c r="PYA30" s="1071"/>
      <c r="PYB30" s="1071"/>
      <c r="PYC30" s="1071"/>
      <c r="PYD30" s="1071"/>
      <c r="PYE30" s="1071"/>
      <c r="PYF30" s="1071"/>
      <c r="PYG30" s="1071"/>
      <c r="PYH30" s="1071"/>
      <c r="PYI30" s="1071"/>
      <c r="PYJ30" s="1071"/>
      <c r="PYK30" s="1071"/>
      <c r="PYL30" s="1071"/>
      <c r="PYM30" s="1071"/>
      <c r="PYN30" s="1071"/>
      <c r="PYO30" s="1071"/>
      <c r="PYP30" s="1071"/>
      <c r="PYQ30" s="1071"/>
      <c r="PYR30" s="1071"/>
      <c r="PYS30" s="1071"/>
      <c r="PYT30" s="1071"/>
      <c r="PYU30" s="1071"/>
      <c r="PYV30" s="1071"/>
      <c r="PYW30" s="1071"/>
      <c r="PYX30" s="1071"/>
      <c r="PYY30" s="1071"/>
      <c r="PYZ30" s="1071"/>
      <c r="PZA30" s="1071"/>
      <c r="PZB30" s="1071"/>
      <c r="PZC30" s="1071"/>
      <c r="PZD30" s="1071"/>
      <c r="PZE30" s="1071"/>
      <c r="PZF30" s="1071"/>
      <c r="PZG30" s="1071"/>
      <c r="PZH30" s="1071"/>
      <c r="PZI30" s="1071"/>
      <c r="PZJ30" s="1071"/>
      <c r="PZK30" s="1071"/>
      <c r="PZL30" s="1071"/>
      <c r="PZM30" s="1071"/>
      <c r="PZN30" s="1071"/>
      <c r="PZO30" s="1071"/>
      <c r="PZP30" s="1071"/>
      <c r="PZQ30" s="1071"/>
      <c r="PZR30" s="1071"/>
      <c r="PZS30" s="1071"/>
      <c r="PZT30" s="1071"/>
      <c r="PZU30" s="1071"/>
      <c r="PZV30" s="1071"/>
      <c r="PZW30" s="1071"/>
      <c r="PZX30" s="1071"/>
      <c r="PZY30" s="1071"/>
      <c r="PZZ30" s="1071"/>
      <c r="QAA30" s="1071"/>
      <c r="QAB30" s="1071"/>
      <c r="QAC30" s="1071"/>
      <c r="QAD30" s="1071"/>
      <c r="QAE30" s="1071"/>
      <c r="QAF30" s="1071"/>
      <c r="QAG30" s="1071"/>
      <c r="QAH30" s="1071"/>
      <c r="QAI30" s="1071"/>
      <c r="QAJ30" s="1071"/>
      <c r="QAK30" s="1071"/>
      <c r="QAL30" s="1071"/>
      <c r="QAM30" s="1071"/>
      <c r="QAN30" s="1071"/>
      <c r="QAO30" s="1071"/>
      <c r="QAP30" s="1071"/>
      <c r="QAQ30" s="1071"/>
      <c r="QAR30" s="1071"/>
      <c r="QAS30" s="1071"/>
      <c r="QAT30" s="1071"/>
      <c r="QAU30" s="1071"/>
      <c r="QAV30" s="1071"/>
      <c r="QAW30" s="1071"/>
      <c r="QAX30" s="1071"/>
      <c r="QAY30" s="1071"/>
      <c r="QAZ30" s="1071"/>
      <c r="QBA30" s="1071"/>
      <c r="QBB30" s="1071"/>
      <c r="QBC30" s="1071"/>
      <c r="QBD30" s="1071"/>
      <c r="QBE30" s="1071"/>
      <c r="QBF30" s="1071"/>
      <c r="QBG30" s="1071"/>
      <c r="QBH30" s="1071"/>
      <c r="QBI30" s="1071"/>
      <c r="QBJ30" s="1071"/>
      <c r="QBK30" s="1071"/>
      <c r="QBL30" s="1071"/>
      <c r="QBM30" s="1071"/>
      <c r="QBN30" s="1071"/>
      <c r="QBO30" s="1071"/>
      <c r="QBP30" s="1071"/>
      <c r="QBQ30" s="1071"/>
      <c r="QBR30" s="1071"/>
      <c r="QBS30" s="1071"/>
      <c r="QBT30" s="1071"/>
      <c r="QBU30" s="1071"/>
      <c r="QBV30" s="1071"/>
      <c r="QBW30" s="1071"/>
      <c r="QBX30" s="1071"/>
      <c r="QBY30" s="1071"/>
      <c r="QBZ30" s="1071"/>
      <c r="QCA30" s="1071"/>
      <c r="QCB30" s="1071"/>
      <c r="QCC30" s="1071"/>
      <c r="QCD30" s="1071"/>
      <c r="QCE30" s="1071"/>
      <c r="QCF30" s="1071"/>
      <c r="QCG30" s="1071"/>
      <c r="QCH30" s="1071"/>
      <c r="QCI30" s="1071"/>
      <c r="QCJ30" s="1071"/>
      <c r="QCK30" s="1071"/>
      <c r="QCL30" s="1071"/>
      <c r="QCM30" s="1071"/>
      <c r="QCN30" s="1071"/>
      <c r="QCO30" s="1071"/>
      <c r="QCP30" s="1071"/>
      <c r="QCQ30" s="1071"/>
      <c r="QCR30" s="1071"/>
      <c r="QCS30" s="1071"/>
      <c r="QCT30" s="1071"/>
      <c r="QCU30" s="1071"/>
      <c r="QCV30" s="1071"/>
      <c r="QCW30" s="1071"/>
      <c r="QCX30" s="1071"/>
      <c r="QCY30" s="1071"/>
      <c r="QCZ30" s="1071"/>
      <c r="QDA30" s="1071"/>
      <c r="QDB30" s="1071"/>
      <c r="QDC30" s="1071"/>
      <c r="QDD30" s="1071"/>
      <c r="QDE30" s="1071"/>
      <c r="QDF30" s="1071"/>
      <c r="QDG30" s="1071"/>
      <c r="QDH30" s="1071"/>
      <c r="QDI30" s="1071"/>
      <c r="QDJ30" s="1071"/>
      <c r="QDK30" s="1071"/>
      <c r="QDL30" s="1071"/>
      <c r="QDM30" s="1071"/>
      <c r="QDN30" s="1071"/>
      <c r="QDO30" s="1071"/>
      <c r="QDP30" s="1071"/>
      <c r="QDQ30" s="1071"/>
      <c r="QDR30" s="1071"/>
      <c r="QDS30" s="1071"/>
      <c r="QDT30" s="1071"/>
      <c r="QDU30" s="1071"/>
      <c r="QDV30" s="1071"/>
      <c r="QDW30" s="1071"/>
      <c r="QDX30" s="1071"/>
      <c r="QDY30" s="1071"/>
      <c r="QDZ30" s="1071"/>
      <c r="QEA30" s="1071"/>
      <c r="QEB30" s="1071"/>
      <c r="QEC30" s="1071"/>
      <c r="QED30" s="1071"/>
      <c r="QEE30" s="1071"/>
      <c r="QEF30" s="1071"/>
      <c r="QEG30" s="1071"/>
      <c r="QEH30" s="1071"/>
      <c r="QEI30" s="1071"/>
      <c r="QEJ30" s="1071"/>
      <c r="QEK30" s="1071"/>
      <c r="QEL30" s="1071"/>
      <c r="QEM30" s="1071"/>
      <c r="QEN30" s="1071"/>
      <c r="QEO30" s="1071"/>
      <c r="QEP30" s="1071"/>
      <c r="QEQ30" s="1071"/>
      <c r="QER30" s="1071"/>
      <c r="QES30" s="1071"/>
      <c r="QET30" s="1071"/>
      <c r="QEU30" s="1071"/>
      <c r="QEV30" s="1071"/>
      <c r="QEW30" s="1071"/>
      <c r="QEX30" s="1071"/>
      <c r="QEY30" s="1071"/>
      <c r="QEZ30" s="1071"/>
      <c r="QFA30" s="1071"/>
      <c r="QFB30" s="1071"/>
      <c r="QFC30" s="1071"/>
      <c r="QFD30" s="1071"/>
      <c r="QFE30" s="1071"/>
      <c r="QFF30" s="1071"/>
      <c r="QFG30" s="1071"/>
      <c r="QFH30" s="1071"/>
      <c r="QFI30" s="1071"/>
      <c r="QFJ30" s="1071"/>
      <c r="QFK30" s="1071"/>
      <c r="QFL30" s="1071"/>
      <c r="QFM30" s="1071"/>
      <c r="QFN30" s="1071"/>
      <c r="QFO30" s="1071"/>
      <c r="QFP30" s="1071"/>
      <c r="QFQ30" s="1071"/>
      <c r="QFR30" s="1071"/>
      <c r="QFS30" s="1071"/>
      <c r="QFT30" s="1071"/>
      <c r="QFU30" s="1071"/>
      <c r="QFV30" s="1071"/>
      <c r="QFW30" s="1071"/>
      <c r="QFX30" s="1071"/>
      <c r="QFY30" s="1071"/>
      <c r="QFZ30" s="1071"/>
      <c r="QGA30" s="1071"/>
      <c r="QGB30" s="1071"/>
      <c r="QGC30" s="1071"/>
      <c r="QGD30" s="1071"/>
      <c r="QGE30" s="1071"/>
      <c r="QGF30" s="1071"/>
      <c r="QGG30" s="1071"/>
      <c r="QGH30" s="1071"/>
      <c r="QGI30" s="1071"/>
      <c r="QGJ30" s="1071"/>
      <c r="QGK30" s="1071"/>
      <c r="QGL30" s="1071"/>
      <c r="QGM30" s="1071"/>
      <c r="QGN30" s="1071"/>
      <c r="QGO30" s="1071"/>
      <c r="QGP30" s="1071"/>
      <c r="QGQ30" s="1071"/>
      <c r="QGR30" s="1071"/>
      <c r="QGS30" s="1071"/>
      <c r="QGT30" s="1071"/>
      <c r="QGU30" s="1071"/>
      <c r="QGV30" s="1071"/>
      <c r="QGW30" s="1071"/>
      <c r="QGX30" s="1071"/>
      <c r="QGY30" s="1071"/>
      <c r="QGZ30" s="1071"/>
      <c r="QHA30" s="1071"/>
      <c r="QHB30" s="1071"/>
      <c r="QHC30" s="1071"/>
      <c r="QHD30" s="1071"/>
      <c r="QHE30" s="1071"/>
      <c r="QHF30" s="1071"/>
      <c r="QHG30" s="1071"/>
      <c r="QHH30" s="1071"/>
      <c r="QHI30" s="1071"/>
      <c r="QHJ30" s="1071"/>
      <c r="QHK30" s="1071"/>
      <c r="QHL30" s="1071"/>
      <c r="QHM30" s="1071"/>
      <c r="QHN30" s="1071"/>
      <c r="QHO30" s="1071"/>
      <c r="QHP30" s="1071"/>
      <c r="QHQ30" s="1071"/>
      <c r="QHR30" s="1071"/>
      <c r="QHS30" s="1071"/>
      <c r="QHT30" s="1071"/>
      <c r="QHU30" s="1071"/>
      <c r="QHV30" s="1071"/>
      <c r="QHW30" s="1071"/>
      <c r="QHX30" s="1071"/>
      <c r="QHY30" s="1071"/>
      <c r="QHZ30" s="1071"/>
      <c r="QIA30" s="1071"/>
      <c r="QIB30" s="1071"/>
      <c r="QIC30" s="1071"/>
      <c r="QID30" s="1071"/>
      <c r="QIE30" s="1071"/>
      <c r="QIF30" s="1071"/>
      <c r="QIG30" s="1071"/>
      <c r="QIH30" s="1071"/>
      <c r="QII30" s="1071"/>
      <c r="QIJ30" s="1071"/>
      <c r="QIK30" s="1071"/>
      <c r="QIL30" s="1071"/>
      <c r="QIM30" s="1071"/>
      <c r="QIN30" s="1071"/>
      <c r="QIO30" s="1071"/>
      <c r="QIP30" s="1071"/>
      <c r="QIQ30" s="1071"/>
      <c r="QIR30" s="1071"/>
      <c r="QIS30" s="1071"/>
      <c r="QIT30" s="1071"/>
      <c r="QIU30" s="1071"/>
      <c r="QIV30" s="1071"/>
      <c r="QIW30" s="1071"/>
      <c r="QIX30" s="1071"/>
      <c r="QIY30" s="1071"/>
      <c r="QIZ30" s="1071"/>
      <c r="QJA30" s="1071"/>
      <c r="QJB30" s="1071"/>
      <c r="QJC30" s="1071"/>
      <c r="QJD30" s="1071"/>
      <c r="QJE30" s="1071"/>
      <c r="QJF30" s="1071"/>
      <c r="QJG30" s="1071"/>
      <c r="QJH30" s="1071"/>
      <c r="QJI30" s="1071"/>
      <c r="QJJ30" s="1071"/>
      <c r="QJK30" s="1071"/>
      <c r="QJL30" s="1071"/>
      <c r="QJM30" s="1071"/>
      <c r="QJN30" s="1071"/>
      <c r="QJO30" s="1071"/>
      <c r="QJP30" s="1071"/>
      <c r="QJQ30" s="1071"/>
      <c r="QJR30" s="1071"/>
      <c r="QJS30" s="1071"/>
      <c r="QJT30" s="1071"/>
      <c r="QJU30" s="1071"/>
      <c r="QJV30" s="1071"/>
      <c r="QJW30" s="1071"/>
      <c r="QJX30" s="1071"/>
      <c r="QJY30" s="1071"/>
      <c r="QJZ30" s="1071"/>
      <c r="QKA30" s="1071"/>
      <c r="QKB30" s="1071"/>
      <c r="QKC30" s="1071"/>
      <c r="QKD30" s="1071"/>
      <c r="QKE30" s="1071"/>
      <c r="QKF30" s="1071"/>
      <c r="QKG30" s="1071"/>
      <c r="QKH30" s="1071"/>
      <c r="QKI30" s="1071"/>
      <c r="QKJ30" s="1071"/>
      <c r="QKK30" s="1071"/>
      <c r="QKL30" s="1071"/>
      <c r="QKM30" s="1071"/>
      <c r="QKN30" s="1071"/>
      <c r="QKO30" s="1071"/>
      <c r="QKP30" s="1071"/>
      <c r="QKQ30" s="1071"/>
      <c r="QKR30" s="1071"/>
      <c r="QKS30" s="1071"/>
      <c r="QKT30" s="1071"/>
      <c r="QKU30" s="1071"/>
      <c r="QKV30" s="1071"/>
      <c r="QKW30" s="1071"/>
      <c r="QKX30" s="1071"/>
      <c r="QKY30" s="1071"/>
      <c r="QKZ30" s="1071"/>
      <c r="QLA30" s="1071"/>
      <c r="QLB30" s="1071"/>
      <c r="QLC30" s="1071"/>
      <c r="QLD30" s="1071"/>
      <c r="QLE30" s="1071"/>
      <c r="QLF30" s="1071"/>
      <c r="QLG30" s="1071"/>
      <c r="QLH30" s="1071"/>
      <c r="QLI30" s="1071"/>
      <c r="QLJ30" s="1071"/>
      <c r="QLK30" s="1071"/>
      <c r="QLL30" s="1071"/>
      <c r="QLM30" s="1071"/>
      <c r="QLN30" s="1071"/>
      <c r="QLO30" s="1071"/>
      <c r="QLP30" s="1071"/>
      <c r="QLQ30" s="1071"/>
      <c r="QLR30" s="1071"/>
      <c r="QLS30" s="1071"/>
      <c r="QLT30" s="1071"/>
      <c r="QLU30" s="1071"/>
      <c r="QLV30" s="1071"/>
      <c r="QLW30" s="1071"/>
      <c r="QLX30" s="1071"/>
      <c r="QLY30" s="1071"/>
      <c r="QLZ30" s="1071"/>
      <c r="QMA30" s="1071"/>
      <c r="QMB30" s="1071"/>
      <c r="QMC30" s="1071"/>
      <c r="QMD30" s="1071"/>
      <c r="QME30" s="1071"/>
      <c r="QMF30" s="1071"/>
      <c r="QMG30" s="1071"/>
      <c r="QMH30" s="1071"/>
      <c r="QMI30" s="1071"/>
      <c r="QMJ30" s="1071"/>
      <c r="QMK30" s="1071"/>
      <c r="QML30" s="1071"/>
      <c r="QMM30" s="1071"/>
      <c r="QMN30" s="1071"/>
      <c r="QMO30" s="1071"/>
      <c r="QMP30" s="1071"/>
      <c r="QMQ30" s="1071"/>
      <c r="QMR30" s="1071"/>
      <c r="QMS30" s="1071"/>
      <c r="QMT30" s="1071"/>
      <c r="QMU30" s="1071"/>
      <c r="QMV30" s="1071"/>
      <c r="QMW30" s="1071"/>
      <c r="QMX30" s="1071"/>
      <c r="QMY30" s="1071"/>
      <c r="QMZ30" s="1071"/>
      <c r="QNA30" s="1071"/>
      <c r="QNB30" s="1071"/>
      <c r="QNC30" s="1071"/>
      <c r="QND30" s="1071"/>
      <c r="QNE30" s="1071"/>
      <c r="QNF30" s="1071"/>
      <c r="QNG30" s="1071"/>
      <c r="QNH30" s="1071"/>
      <c r="QNI30" s="1071"/>
      <c r="QNJ30" s="1071"/>
      <c r="QNK30" s="1071"/>
      <c r="QNL30" s="1071"/>
      <c r="QNM30" s="1071"/>
      <c r="QNN30" s="1071"/>
      <c r="QNO30" s="1071"/>
      <c r="QNP30" s="1071"/>
      <c r="QNQ30" s="1071"/>
      <c r="QNR30" s="1071"/>
      <c r="QNS30" s="1071"/>
      <c r="QNT30" s="1071"/>
      <c r="QNU30" s="1071"/>
      <c r="QNV30" s="1071"/>
      <c r="QNW30" s="1071"/>
      <c r="QNX30" s="1071"/>
      <c r="QNY30" s="1071"/>
      <c r="QNZ30" s="1071"/>
      <c r="QOA30" s="1071"/>
      <c r="QOB30" s="1071"/>
      <c r="QOC30" s="1071"/>
      <c r="QOD30" s="1071"/>
      <c r="QOE30" s="1071"/>
      <c r="QOF30" s="1071"/>
      <c r="QOG30" s="1071"/>
      <c r="QOH30" s="1071"/>
      <c r="QOI30" s="1071"/>
      <c r="QOJ30" s="1071"/>
      <c r="QOK30" s="1071"/>
      <c r="QOL30" s="1071"/>
      <c r="QOM30" s="1071"/>
      <c r="QON30" s="1071"/>
      <c r="QOO30" s="1071"/>
      <c r="QOP30" s="1071"/>
      <c r="QOQ30" s="1071"/>
      <c r="QOR30" s="1071"/>
      <c r="QOS30" s="1071"/>
      <c r="QOT30" s="1071"/>
      <c r="QOU30" s="1071"/>
      <c r="QOV30" s="1071"/>
      <c r="QOW30" s="1071"/>
      <c r="QOX30" s="1071"/>
      <c r="QOY30" s="1071"/>
      <c r="QOZ30" s="1071"/>
      <c r="QPA30" s="1071"/>
      <c r="QPB30" s="1071"/>
      <c r="QPC30" s="1071"/>
      <c r="QPD30" s="1071"/>
      <c r="QPE30" s="1071"/>
      <c r="QPF30" s="1071"/>
      <c r="QPG30" s="1071"/>
      <c r="QPH30" s="1071"/>
      <c r="QPI30" s="1071"/>
      <c r="QPJ30" s="1071"/>
      <c r="QPK30" s="1071"/>
      <c r="QPL30" s="1071"/>
      <c r="QPM30" s="1071"/>
      <c r="QPN30" s="1071"/>
      <c r="QPO30" s="1071"/>
      <c r="QPP30" s="1071"/>
      <c r="QPQ30" s="1071"/>
      <c r="QPR30" s="1071"/>
      <c r="QPS30" s="1071"/>
      <c r="QPT30" s="1071"/>
      <c r="QPU30" s="1071"/>
      <c r="QPV30" s="1071"/>
      <c r="QPW30" s="1071"/>
      <c r="QPX30" s="1071"/>
      <c r="QPY30" s="1071"/>
      <c r="QPZ30" s="1071"/>
      <c r="QQA30" s="1071"/>
      <c r="QQB30" s="1071"/>
      <c r="QQC30" s="1071"/>
      <c r="QQD30" s="1071"/>
      <c r="QQE30" s="1071"/>
      <c r="QQF30" s="1071"/>
      <c r="QQG30" s="1071"/>
      <c r="QQH30" s="1071"/>
      <c r="QQI30" s="1071"/>
      <c r="QQJ30" s="1071"/>
      <c r="QQK30" s="1071"/>
      <c r="QQL30" s="1071"/>
      <c r="QQM30" s="1071"/>
      <c r="QQN30" s="1071"/>
      <c r="QQO30" s="1071"/>
      <c r="QQP30" s="1071"/>
      <c r="QQQ30" s="1071"/>
      <c r="QQR30" s="1071"/>
      <c r="QQS30" s="1071"/>
      <c r="QQT30" s="1071"/>
      <c r="QQU30" s="1071"/>
      <c r="QQV30" s="1071"/>
      <c r="QQW30" s="1071"/>
      <c r="QQX30" s="1071"/>
      <c r="QQY30" s="1071"/>
      <c r="QQZ30" s="1071"/>
      <c r="QRA30" s="1071"/>
      <c r="QRB30" s="1071"/>
      <c r="QRC30" s="1071"/>
      <c r="QRD30" s="1071"/>
      <c r="QRE30" s="1071"/>
      <c r="QRF30" s="1071"/>
      <c r="QRG30" s="1071"/>
      <c r="QRH30" s="1071"/>
      <c r="QRI30" s="1071"/>
      <c r="QRJ30" s="1071"/>
      <c r="QRK30" s="1071"/>
      <c r="QRL30" s="1071"/>
      <c r="QRM30" s="1071"/>
      <c r="QRN30" s="1071"/>
      <c r="QRO30" s="1071"/>
      <c r="QRP30" s="1071"/>
      <c r="QRQ30" s="1071"/>
      <c r="QRR30" s="1071"/>
      <c r="QRS30" s="1071"/>
      <c r="QRT30" s="1071"/>
      <c r="QRU30" s="1071"/>
      <c r="QRV30" s="1071"/>
      <c r="QRW30" s="1071"/>
      <c r="QRX30" s="1071"/>
      <c r="QRY30" s="1071"/>
      <c r="QRZ30" s="1071"/>
      <c r="QSA30" s="1071"/>
      <c r="QSB30" s="1071"/>
      <c r="QSC30" s="1071"/>
      <c r="QSD30" s="1071"/>
      <c r="QSE30" s="1071"/>
      <c r="QSF30" s="1071"/>
      <c r="QSG30" s="1071"/>
      <c r="QSH30" s="1071"/>
      <c r="QSI30" s="1071"/>
      <c r="QSJ30" s="1071"/>
      <c r="QSK30" s="1071"/>
      <c r="QSL30" s="1071"/>
      <c r="QSM30" s="1071"/>
      <c r="QSN30" s="1071"/>
      <c r="QSO30" s="1071"/>
      <c r="QSP30" s="1071"/>
      <c r="QSQ30" s="1071"/>
      <c r="QSR30" s="1071"/>
      <c r="QSS30" s="1071"/>
      <c r="QST30" s="1071"/>
      <c r="QSU30" s="1071"/>
      <c r="QSV30" s="1071"/>
      <c r="QSW30" s="1071"/>
      <c r="QSX30" s="1071"/>
      <c r="QSY30" s="1071"/>
      <c r="QSZ30" s="1071"/>
      <c r="QTA30" s="1071"/>
      <c r="QTB30" s="1071"/>
      <c r="QTC30" s="1071"/>
      <c r="QTD30" s="1071"/>
      <c r="QTE30" s="1071"/>
      <c r="QTF30" s="1071"/>
      <c r="QTG30" s="1071"/>
      <c r="QTH30" s="1071"/>
      <c r="QTI30" s="1071"/>
      <c r="QTJ30" s="1071"/>
      <c r="QTK30" s="1071"/>
      <c r="QTL30" s="1071"/>
      <c r="QTM30" s="1071"/>
      <c r="QTN30" s="1071"/>
      <c r="QTO30" s="1071"/>
      <c r="QTP30" s="1071"/>
      <c r="QTQ30" s="1071"/>
      <c r="QTR30" s="1071"/>
      <c r="QTS30" s="1071"/>
      <c r="QTT30" s="1071"/>
      <c r="QTU30" s="1071"/>
      <c r="QTV30" s="1071"/>
      <c r="QTW30" s="1071"/>
      <c r="QTX30" s="1071"/>
      <c r="QTY30" s="1071"/>
      <c r="QTZ30" s="1071"/>
      <c r="QUA30" s="1071"/>
      <c r="QUB30" s="1071"/>
      <c r="QUC30" s="1071"/>
      <c r="QUD30" s="1071"/>
      <c r="QUE30" s="1071"/>
      <c r="QUF30" s="1071"/>
      <c r="QUG30" s="1071"/>
      <c r="QUH30" s="1071"/>
      <c r="QUI30" s="1071"/>
      <c r="QUJ30" s="1071"/>
      <c r="QUK30" s="1071"/>
      <c r="QUL30" s="1071"/>
      <c r="QUM30" s="1071"/>
      <c r="QUN30" s="1071"/>
      <c r="QUO30" s="1071"/>
      <c r="QUP30" s="1071"/>
      <c r="QUQ30" s="1071"/>
      <c r="QUR30" s="1071"/>
      <c r="QUS30" s="1071"/>
      <c r="QUT30" s="1071"/>
      <c r="QUU30" s="1071"/>
      <c r="QUV30" s="1071"/>
      <c r="QUW30" s="1071"/>
      <c r="QUX30" s="1071"/>
      <c r="QUY30" s="1071"/>
      <c r="QUZ30" s="1071"/>
      <c r="QVA30" s="1071"/>
      <c r="QVB30" s="1071"/>
      <c r="QVC30" s="1071"/>
      <c r="QVD30" s="1071"/>
      <c r="QVE30" s="1071"/>
      <c r="QVF30" s="1071"/>
      <c r="QVG30" s="1071"/>
      <c r="QVH30" s="1071"/>
      <c r="QVI30" s="1071"/>
      <c r="QVJ30" s="1071"/>
      <c r="QVK30" s="1071"/>
      <c r="QVL30" s="1071"/>
      <c r="QVM30" s="1071"/>
      <c r="QVN30" s="1071"/>
      <c r="QVO30" s="1071"/>
      <c r="QVP30" s="1071"/>
      <c r="QVQ30" s="1071"/>
      <c r="QVR30" s="1071"/>
      <c r="QVS30" s="1071"/>
      <c r="QVT30" s="1071"/>
      <c r="QVU30" s="1071"/>
      <c r="QVV30" s="1071"/>
      <c r="QVW30" s="1071"/>
      <c r="QVX30" s="1071"/>
      <c r="QVY30" s="1071"/>
      <c r="QVZ30" s="1071"/>
      <c r="QWA30" s="1071"/>
      <c r="QWB30" s="1071"/>
      <c r="QWC30" s="1071"/>
      <c r="QWD30" s="1071"/>
      <c r="QWE30" s="1071"/>
      <c r="QWF30" s="1071"/>
      <c r="QWG30" s="1071"/>
      <c r="QWH30" s="1071"/>
      <c r="QWI30" s="1071"/>
      <c r="QWJ30" s="1071"/>
      <c r="QWK30" s="1071"/>
      <c r="QWL30" s="1071"/>
      <c r="QWM30" s="1071"/>
      <c r="QWN30" s="1071"/>
      <c r="QWO30" s="1071"/>
      <c r="QWP30" s="1071"/>
      <c r="QWQ30" s="1071"/>
      <c r="QWR30" s="1071"/>
      <c r="QWS30" s="1071"/>
      <c r="QWT30" s="1071"/>
      <c r="QWU30" s="1071"/>
      <c r="QWV30" s="1071"/>
      <c r="QWW30" s="1071"/>
      <c r="QWX30" s="1071"/>
      <c r="QWY30" s="1071"/>
      <c r="QWZ30" s="1071"/>
      <c r="QXA30" s="1071"/>
      <c r="QXB30" s="1071"/>
      <c r="QXC30" s="1071"/>
      <c r="QXD30" s="1071"/>
      <c r="QXE30" s="1071"/>
      <c r="QXF30" s="1071"/>
      <c r="QXG30" s="1071"/>
      <c r="QXH30" s="1071"/>
      <c r="QXI30" s="1071"/>
      <c r="QXJ30" s="1071"/>
      <c r="QXK30" s="1071"/>
      <c r="QXL30" s="1071"/>
      <c r="QXM30" s="1071"/>
      <c r="QXN30" s="1071"/>
      <c r="QXO30" s="1071"/>
      <c r="QXP30" s="1071"/>
      <c r="QXQ30" s="1071"/>
      <c r="QXR30" s="1071"/>
      <c r="QXS30" s="1071"/>
      <c r="QXT30" s="1071"/>
      <c r="QXU30" s="1071"/>
      <c r="QXV30" s="1071"/>
      <c r="QXW30" s="1071"/>
      <c r="QXX30" s="1071"/>
      <c r="QXY30" s="1071"/>
      <c r="QXZ30" s="1071"/>
      <c r="QYA30" s="1071"/>
      <c r="QYB30" s="1071"/>
      <c r="QYC30" s="1071"/>
      <c r="QYD30" s="1071"/>
      <c r="QYE30" s="1071"/>
      <c r="QYF30" s="1071"/>
      <c r="QYG30" s="1071"/>
      <c r="QYH30" s="1071"/>
      <c r="QYI30" s="1071"/>
      <c r="QYJ30" s="1071"/>
      <c r="QYK30" s="1071"/>
      <c r="QYL30" s="1071"/>
      <c r="QYM30" s="1071"/>
      <c r="QYN30" s="1071"/>
      <c r="QYO30" s="1071"/>
      <c r="QYP30" s="1071"/>
      <c r="QYQ30" s="1071"/>
      <c r="QYR30" s="1071"/>
      <c r="QYS30" s="1071"/>
      <c r="QYT30" s="1071"/>
      <c r="QYU30" s="1071"/>
      <c r="QYV30" s="1071"/>
      <c r="QYW30" s="1071"/>
      <c r="QYX30" s="1071"/>
      <c r="QYY30" s="1071"/>
      <c r="QYZ30" s="1071"/>
      <c r="QZA30" s="1071"/>
      <c r="QZB30" s="1071"/>
      <c r="QZC30" s="1071"/>
      <c r="QZD30" s="1071"/>
      <c r="QZE30" s="1071"/>
      <c r="QZF30" s="1071"/>
      <c r="QZG30" s="1071"/>
      <c r="QZH30" s="1071"/>
      <c r="QZI30" s="1071"/>
      <c r="QZJ30" s="1071"/>
      <c r="QZK30" s="1071"/>
      <c r="QZL30" s="1071"/>
      <c r="QZM30" s="1071"/>
      <c r="QZN30" s="1071"/>
      <c r="QZO30" s="1071"/>
      <c r="QZP30" s="1071"/>
      <c r="QZQ30" s="1071"/>
      <c r="QZR30" s="1071"/>
      <c r="QZS30" s="1071"/>
      <c r="QZT30" s="1071"/>
      <c r="QZU30" s="1071"/>
      <c r="QZV30" s="1071"/>
      <c r="QZW30" s="1071"/>
      <c r="QZX30" s="1071"/>
      <c r="QZY30" s="1071"/>
      <c r="QZZ30" s="1071"/>
      <c r="RAA30" s="1071"/>
      <c r="RAB30" s="1071"/>
      <c r="RAC30" s="1071"/>
      <c r="RAD30" s="1071"/>
      <c r="RAE30" s="1071"/>
      <c r="RAF30" s="1071"/>
      <c r="RAG30" s="1071"/>
      <c r="RAH30" s="1071"/>
      <c r="RAI30" s="1071"/>
      <c r="RAJ30" s="1071"/>
      <c r="RAK30" s="1071"/>
      <c r="RAL30" s="1071"/>
      <c r="RAM30" s="1071"/>
      <c r="RAN30" s="1071"/>
      <c r="RAO30" s="1071"/>
      <c r="RAP30" s="1071"/>
      <c r="RAQ30" s="1071"/>
      <c r="RAR30" s="1071"/>
      <c r="RAS30" s="1071"/>
      <c r="RAT30" s="1071"/>
      <c r="RAU30" s="1071"/>
      <c r="RAV30" s="1071"/>
      <c r="RAW30" s="1071"/>
      <c r="RAX30" s="1071"/>
      <c r="RAY30" s="1071"/>
      <c r="RAZ30" s="1071"/>
      <c r="RBA30" s="1071"/>
      <c r="RBB30" s="1071"/>
      <c r="RBC30" s="1071"/>
      <c r="RBD30" s="1071"/>
      <c r="RBE30" s="1071"/>
      <c r="RBF30" s="1071"/>
      <c r="RBG30" s="1071"/>
      <c r="RBH30" s="1071"/>
      <c r="RBI30" s="1071"/>
      <c r="RBJ30" s="1071"/>
      <c r="RBK30" s="1071"/>
      <c r="RBL30" s="1071"/>
      <c r="RBM30" s="1071"/>
      <c r="RBN30" s="1071"/>
      <c r="RBO30" s="1071"/>
      <c r="RBP30" s="1071"/>
      <c r="RBQ30" s="1071"/>
      <c r="RBR30" s="1071"/>
      <c r="RBS30" s="1071"/>
      <c r="RBT30" s="1071"/>
      <c r="RBU30" s="1071"/>
      <c r="RBV30" s="1071"/>
      <c r="RBW30" s="1071"/>
      <c r="RBX30" s="1071"/>
      <c r="RBY30" s="1071"/>
      <c r="RBZ30" s="1071"/>
      <c r="RCA30" s="1071"/>
      <c r="RCB30" s="1071"/>
      <c r="RCC30" s="1071"/>
      <c r="RCD30" s="1071"/>
      <c r="RCE30" s="1071"/>
      <c r="RCF30" s="1071"/>
      <c r="RCG30" s="1071"/>
      <c r="RCH30" s="1071"/>
      <c r="RCI30" s="1071"/>
      <c r="RCJ30" s="1071"/>
      <c r="RCK30" s="1071"/>
      <c r="RCL30" s="1071"/>
      <c r="RCM30" s="1071"/>
      <c r="RCN30" s="1071"/>
      <c r="RCO30" s="1071"/>
      <c r="RCP30" s="1071"/>
      <c r="RCQ30" s="1071"/>
      <c r="RCR30" s="1071"/>
      <c r="RCS30" s="1071"/>
      <c r="RCT30" s="1071"/>
      <c r="RCU30" s="1071"/>
      <c r="RCV30" s="1071"/>
      <c r="RCW30" s="1071"/>
      <c r="RCX30" s="1071"/>
      <c r="RCY30" s="1071"/>
      <c r="RCZ30" s="1071"/>
      <c r="RDA30" s="1071"/>
      <c r="RDB30" s="1071"/>
      <c r="RDC30" s="1071"/>
      <c r="RDD30" s="1071"/>
      <c r="RDE30" s="1071"/>
      <c r="RDF30" s="1071"/>
      <c r="RDG30" s="1071"/>
      <c r="RDH30" s="1071"/>
      <c r="RDI30" s="1071"/>
      <c r="RDJ30" s="1071"/>
      <c r="RDK30" s="1071"/>
      <c r="RDL30" s="1071"/>
      <c r="RDM30" s="1071"/>
      <c r="RDN30" s="1071"/>
      <c r="RDO30" s="1071"/>
      <c r="RDP30" s="1071"/>
      <c r="RDQ30" s="1071"/>
      <c r="RDR30" s="1071"/>
      <c r="RDS30" s="1071"/>
      <c r="RDT30" s="1071"/>
      <c r="RDU30" s="1071"/>
      <c r="RDV30" s="1071"/>
      <c r="RDW30" s="1071"/>
      <c r="RDX30" s="1071"/>
      <c r="RDY30" s="1071"/>
      <c r="RDZ30" s="1071"/>
      <c r="REA30" s="1071"/>
      <c r="REB30" s="1071"/>
      <c r="REC30" s="1071"/>
      <c r="RED30" s="1071"/>
      <c r="REE30" s="1071"/>
      <c r="REF30" s="1071"/>
      <c r="REG30" s="1071"/>
      <c r="REH30" s="1071"/>
      <c r="REI30" s="1071"/>
      <c r="REJ30" s="1071"/>
      <c r="REK30" s="1071"/>
      <c r="REL30" s="1071"/>
      <c r="REM30" s="1071"/>
      <c r="REN30" s="1071"/>
      <c r="REO30" s="1071"/>
      <c r="REP30" s="1071"/>
      <c r="REQ30" s="1071"/>
      <c r="RER30" s="1071"/>
      <c r="RES30" s="1071"/>
      <c r="RET30" s="1071"/>
      <c r="REU30" s="1071"/>
      <c r="REV30" s="1071"/>
      <c r="REW30" s="1071"/>
      <c r="REX30" s="1071"/>
      <c r="REY30" s="1071"/>
      <c r="REZ30" s="1071"/>
      <c r="RFA30" s="1071"/>
      <c r="RFB30" s="1071"/>
      <c r="RFC30" s="1071"/>
      <c r="RFD30" s="1071"/>
      <c r="RFE30" s="1071"/>
      <c r="RFF30" s="1071"/>
      <c r="RFG30" s="1071"/>
      <c r="RFH30" s="1071"/>
      <c r="RFI30" s="1071"/>
      <c r="RFJ30" s="1071"/>
      <c r="RFK30" s="1071"/>
      <c r="RFL30" s="1071"/>
      <c r="RFM30" s="1071"/>
      <c r="RFN30" s="1071"/>
      <c r="RFO30" s="1071"/>
      <c r="RFP30" s="1071"/>
      <c r="RFQ30" s="1071"/>
      <c r="RFR30" s="1071"/>
      <c r="RFS30" s="1071"/>
      <c r="RFT30" s="1071"/>
      <c r="RFU30" s="1071"/>
      <c r="RFV30" s="1071"/>
      <c r="RFW30" s="1071"/>
      <c r="RFX30" s="1071"/>
      <c r="RFY30" s="1071"/>
      <c r="RFZ30" s="1071"/>
      <c r="RGA30" s="1071"/>
      <c r="RGB30" s="1071"/>
      <c r="RGC30" s="1071"/>
      <c r="RGD30" s="1071"/>
      <c r="RGE30" s="1071"/>
      <c r="RGF30" s="1071"/>
      <c r="RGG30" s="1071"/>
      <c r="RGH30" s="1071"/>
      <c r="RGI30" s="1071"/>
      <c r="RGJ30" s="1071"/>
      <c r="RGK30" s="1071"/>
      <c r="RGL30" s="1071"/>
      <c r="RGM30" s="1071"/>
      <c r="RGN30" s="1071"/>
      <c r="RGO30" s="1071"/>
      <c r="RGP30" s="1071"/>
      <c r="RGQ30" s="1071"/>
      <c r="RGR30" s="1071"/>
      <c r="RGS30" s="1071"/>
      <c r="RGT30" s="1071"/>
      <c r="RGU30" s="1071"/>
      <c r="RGV30" s="1071"/>
      <c r="RGW30" s="1071"/>
      <c r="RGX30" s="1071"/>
      <c r="RGY30" s="1071"/>
      <c r="RGZ30" s="1071"/>
      <c r="RHA30" s="1071"/>
      <c r="RHB30" s="1071"/>
      <c r="RHC30" s="1071"/>
      <c r="RHD30" s="1071"/>
      <c r="RHE30" s="1071"/>
      <c r="RHF30" s="1071"/>
      <c r="RHG30" s="1071"/>
      <c r="RHH30" s="1071"/>
      <c r="RHI30" s="1071"/>
      <c r="RHJ30" s="1071"/>
      <c r="RHK30" s="1071"/>
      <c r="RHL30" s="1071"/>
      <c r="RHM30" s="1071"/>
      <c r="RHN30" s="1071"/>
      <c r="RHO30" s="1071"/>
      <c r="RHP30" s="1071"/>
      <c r="RHQ30" s="1071"/>
      <c r="RHR30" s="1071"/>
      <c r="RHS30" s="1071"/>
      <c r="RHT30" s="1071"/>
      <c r="RHU30" s="1071"/>
      <c r="RHV30" s="1071"/>
      <c r="RHW30" s="1071"/>
      <c r="RHX30" s="1071"/>
      <c r="RHY30" s="1071"/>
      <c r="RHZ30" s="1071"/>
      <c r="RIA30" s="1071"/>
      <c r="RIB30" s="1071"/>
      <c r="RIC30" s="1071"/>
      <c r="RID30" s="1071"/>
      <c r="RIE30" s="1071"/>
      <c r="RIF30" s="1071"/>
      <c r="RIG30" s="1071"/>
      <c r="RIH30" s="1071"/>
      <c r="RII30" s="1071"/>
      <c r="RIJ30" s="1071"/>
      <c r="RIK30" s="1071"/>
      <c r="RIL30" s="1071"/>
      <c r="RIM30" s="1071"/>
      <c r="RIN30" s="1071"/>
      <c r="RIO30" s="1071"/>
      <c r="RIP30" s="1071"/>
      <c r="RIQ30" s="1071"/>
      <c r="RIR30" s="1071"/>
      <c r="RIS30" s="1071"/>
      <c r="RIT30" s="1071"/>
      <c r="RIU30" s="1071"/>
      <c r="RIV30" s="1071"/>
      <c r="RIW30" s="1071"/>
      <c r="RIX30" s="1071"/>
      <c r="RIY30" s="1071"/>
      <c r="RIZ30" s="1071"/>
      <c r="RJA30" s="1071"/>
      <c r="RJB30" s="1071"/>
      <c r="RJC30" s="1071"/>
      <c r="RJD30" s="1071"/>
      <c r="RJE30" s="1071"/>
      <c r="RJF30" s="1071"/>
      <c r="RJG30" s="1071"/>
      <c r="RJH30" s="1071"/>
      <c r="RJI30" s="1071"/>
      <c r="RJJ30" s="1071"/>
      <c r="RJK30" s="1071"/>
      <c r="RJL30" s="1071"/>
      <c r="RJM30" s="1071"/>
      <c r="RJN30" s="1071"/>
      <c r="RJO30" s="1071"/>
      <c r="RJP30" s="1071"/>
      <c r="RJQ30" s="1071"/>
      <c r="RJR30" s="1071"/>
      <c r="RJS30" s="1071"/>
      <c r="RJT30" s="1071"/>
      <c r="RJU30" s="1071"/>
      <c r="RJV30" s="1071"/>
      <c r="RJW30" s="1071"/>
      <c r="RJX30" s="1071"/>
      <c r="RJY30" s="1071"/>
      <c r="RJZ30" s="1071"/>
      <c r="RKA30" s="1071"/>
      <c r="RKB30" s="1071"/>
      <c r="RKC30" s="1071"/>
      <c r="RKD30" s="1071"/>
      <c r="RKE30" s="1071"/>
      <c r="RKF30" s="1071"/>
      <c r="RKG30" s="1071"/>
      <c r="RKH30" s="1071"/>
      <c r="RKI30" s="1071"/>
      <c r="RKJ30" s="1071"/>
      <c r="RKK30" s="1071"/>
      <c r="RKL30" s="1071"/>
      <c r="RKM30" s="1071"/>
      <c r="RKN30" s="1071"/>
      <c r="RKO30" s="1071"/>
      <c r="RKP30" s="1071"/>
      <c r="RKQ30" s="1071"/>
      <c r="RKR30" s="1071"/>
      <c r="RKS30" s="1071"/>
      <c r="RKT30" s="1071"/>
      <c r="RKU30" s="1071"/>
      <c r="RKV30" s="1071"/>
      <c r="RKW30" s="1071"/>
      <c r="RKX30" s="1071"/>
      <c r="RKY30" s="1071"/>
      <c r="RKZ30" s="1071"/>
      <c r="RLA30" s="1071"/>
      <c r="RLB30" s="1071"/>
      <c r="RLC30" s="1071"/>
      <c r="RLD30" s="1071"/>
      <c r="RLE30" s="1071"/>
      <c r="RLF30" s="1071"/>
      <c r="RLG30" s="1071"/>
      <c r="RLH30" s="1071"/>
      <c r="RLI30" s="1071"/>
      <c r="RLJ30" s="1071"/>
      <c r="RLK30" s="1071"/>
      <c r="RLL30" s="1071"/>
      <c r="RLM30" s="1071"/>
      <c r="RLN30" s="1071"/>
      <c r="RLO30" s="1071"/>
      <c r="RLP30" s="1071"/>
      <c r="RLQ30" s="1071"/>
      <c r="RLR30" s="1071"/>
      <c r="RLS30" s="1071"/>
      <c r="RLT30" s="1071"/>
      <c r="RLU30" s="1071"/>
      <c r="RLV30" s="1071"/>
      <c r="RLW30" s="1071"/>
      <c r="RLX30" s="1071"/>
      <c r="RLY30" s="1071"/>
      <c r="RLZ30" s="1071"/>
      <c r="RMA30" s="1071"/>
      <c r="RMB30" s="1071"/>
      <c r="RMC30" s="1071"/>
      <c r="RMD30" s="1071"/>
      <c r="RME30" s="1071"/>
      <c r="RMF30" s="1071"/>
      <c r="RMG30" s="1071"/>
      <c r="RMH30" s="1071"/>
      <c r="RMI30" s="1071"/>
      <c r="RMJ30" s="1071"/>
      <c r="RMK30" s="1071"/>
      <c r="RML30" s="1071"/>
      <c r="RMM30" s="1071"/>
      <c r="RMN30" s="1071"/>
      <c r="RMO30" s="1071"/>
      <c r="RMP30" s="1071"/>
      <c r="RMQ30" s="1071"/>
      <c r="RMR30" s="1071"/>
      <c r="RMS30" s="1071"/>
      <c r="RMT30" s="1071"/>
      <c r="RMU30" s="1071"/>
      <c r="RMV30" s="1071"/>
      <c r="RMW30" s="1071"/>
      <c r="RMX30" s="1071"/>
      <c r="RMY30" s="1071"/>
      <c r="RMZ30" s="1071"/>
      <c r="RNA30" s="1071"/>
      <c r="RNB30" s="1071"/>
      <c r="RNC30" s="1071"/>
      <c r="RND30" s="1071"/>
      <c r="RNE30" s="1071"/>
      <c r="RNF30" s="1071"/>
      <c r="RNG30" s="1071"/>
      <c r="RNH30" s="1071"/>
      <c r="RNI30" s="1071"/>
      <c r="RNJ30" s="1071"/>
      <c r="RNK30" s="1071"/>
      <c r="RNL30" s="1071"/>
      <c r="RNM30" s="1071"/>
      <c r="RNN30" s="1071"/>
      <c r="RNO30" s="1071"/>
      <c r="RNP30" s="1071"/>
      <c r="RNQ30" s="1071"/>
      <c r="RNR30" s="1071"/>
      <c r="RNS30" s="1071"/>
      <c r="RNT30" s="1071"/>
      <c r="RNU30" s="1071"/>
      <c r="RNV30" s="1071"/>
      <c r="RNW30" s="1071"/>
      <c r="RNX30" s="1071"/>
      <c r="RNY30" s="1071"/>
      <c r="RNZ30" s="1071"/>
      <c r="ROA30" s="1071"/>
      <c r="ROB30" s="1071"/>
      <c r="ROC30" s="1071"/>
      <c r="ROD30" s="1071"/>
      <c r="ROE30" s="1071"/>
      <c r="ROF30" s="1071"/>
      <c r="ROG30" s="1071"/>
      <c r="ROH30" s="1071"/>
      <c r="ROI30" s="1071"/>
      <c r="ROJ30" s="1071"/>
      <c r="ROK30" s="1071"/>
      <c r="ROL30" s="1071"/>
      <c r="ROM30" s="1071"/>
      <c r="RON30" s="1071"/>
      <c r="ROO30" s="1071"/>
      <c r="ROP30" s="1071"/>
      <c r="ROQ30" s="1071"/>
      <c r="ROR30" s="1071"/>
      <c r="ROS30" s="1071"/>
      <c r="ROT30" s="1071"/>
      <c r="ROU30" s="1071"/>
      <c r="ROV30" s="1071"/>
      <c r="ROW30" s="1071"/>
      <c r="ROX30" s="1071"/>
      <c r="ROY30" s="1071"/>
      <c r="ROZ30" s="1071"/>
      <c r="RPA30" s="1071"/>
      <c r="RPB30" s="1071"/>
      <c r="RPC30" s="1071"/>
      <c r="RPD30" s="1071"/>
      <c r="RPE30" s="1071"/>
      <c r="RPF30" s="1071"/>
      <c r="RPG30" s="1071"/>
      <c r="RPH30" s="1071"/>
      <c r="RPI30" s="1071"/>
      <c r="RPJ30" s="1071"/>
      <c r="RPK30" s="1071"/>
      <c r="RPL30" s="1071"/>
      <c r="RPM30" s="1071"/>
      <c r="RPN30" s="1071"/>
      <c r="RPO30" s="1071"/>
      <c r="RPP30" s="1071"/>
      <c r="RPQ30" s="1071"/>
      <c r="RPR30" s="1071"/>
      <c r="RPS30" s="1071"/>
      <c r="RPT30" s="1071"/>
      <c r="RPU30" s="1071"/>
      <c r="RPV30" s="1071"/>
      <c r="RPW30" s="1071"/>
      <c r="RPX30" s="1071"/>
      <c r="RPY30" s="1071"/>
      <c r="RPZ30" s="1071"/>
      <c r="RQA30" s="1071"/>
      <c r="RQB30" s="1071"/>
      <c r="RQC30" s="1071"/>
      <c r="RQD30" s="1071"/>
      <c r="RQE30" s="1071"/>
      <c r="RQF30" s="1071"/>
      <c r="RQG30" s="1071"/>
      <c r="RQH30" s="1071"/>
      <c r="RQI30" s="1071"/>
      <c r="RQJ30" s="1071"/>
      <c r="RQK30" s="1071"/>
      <c r="RQL30" s="1071"/>
      <c r="RQM30" s="1071"/>
      <c r="RQN30" s="1071"/>
      <c r="RQO30" s="1071"/>
      <c r="RQP30" s="1071"/>
      <c r="RQQ30" s="1071"/>
      <c r="RQR30" s="1071"/>
      <c r="RQS30" s="1071"/>
      <c r="RQT30" s="1071"/>
      <c r="RQU30" s="1071"/>
      <c r="RQV30" s="1071"/>
      <c r="RQW30" s="1071"/>
      <c r="RQX30" s="1071"/>
      <c r="RQY30" s="1071"/>
      <c r="RQZ30" s="1071"/>
      <c r="RRA30" s="1071"/>
      <c r="RRB30" s="1071"/>
      <c r="RRC30" s="1071"/>
      <c r="RRD30" s="1071"/>
      <c r="RRE30" s="1071"/>
      <c r="RRF30" s="1071"/>
      <c r="RRG30" s="1071"/>
      <c r="RRH30" s="1071"/>
      <c r="RRI30" s="1071"/>
      <c r="RRJ30" s="1071"/>
      <c r="RRK30" s="1071"/>
      <c r="RRL30" s="1071"/>
      <c r="RRM30" s="1071"/>
      <c r="RRN30" s="1071"/>
      <c r="RRO30" s="1071"/>
      <c r="RRP30" s="1071"/>
      <c r="RRQ30" s="1071"/>
      <c r="RRR30" s="1071"/>
      <c r="RRS30" s="1071"/>
      <c r="RRT30" s="1071"/>
      <c r="RRU30" s="1071"/>
      <c r="RRV30" s="1071"/>
      <c r="RRW30" s="1071"/>
      <c r="RRX30" s="1071"/>
      <c r="RRY30" s="1071"/>
      <c r="RRZ30" s="1071"/>
      <c r="RSA30" s="1071"/>
      <c r="RSB30" s="1071"/>
      <c r="RSC30" s="1071"/>
      <c r="RSD30" s="1071"/>
      <c r="RSE30" s="1071"/>
      <c r="RSF30" s="1071"/>
      <c r="RSG30" s="1071"/>
      <c r="RSH30" s="1071"/>
      <c r="RSI30" s="1071"/>
      <c r="RSJ30" s="1071"/>
      <c r="RSK30" s="1071"/>
      <c r="RSL30" s="1071"/>
      <c r="RSM30" s="1071"/>
      <c r="RSN30" s="1071"/>
      <c r="RSO30" s="1071"/>
      <c r="RSP30" s="1071"/>
      <c r="RSQ30" s="1071"/>
      <c r="RSR30" s="1071"/>
      <c r="RSS30" s="1071"/>
      <c r="RST30" s="1071"/>
      <c r="RSU30" s="1071"/>
      <c r="RSV30" s="1071"/>
      <c r="RSW30" s="1071"/>
      <c r="RSX30" s="1071"/>
      <c r="RSY30" s="1071"/>
      <c r="RSZ30" s="1071"/>
      <c r="RTA30" s="1071"/>
      <c r="RTB30" s="1071"/>
      <c r="RTC30" s="1071"/>
      <c r="RTD30" s="1071"/>
      <c r="RTE30" s="1071"/>
      <c r="RTF30" s="1071"/>
      <c r="RTG30" s="1071"/>
      <c r="RTH30" s="1071"/>
      <c r="RTI30" s="1071"/>
      <c r="RTJ30" s="1071"/>
      <c r="RTK30" s="1071"/>
      <c r="RTL30" s="1071"/>
      <c r="RTM30" s="1071"/>
      <c r="RTN30" s="1071"/>
      <c r="RTO30" s="1071"/>
      <c r="RTP30" s="1071"/>
      <c r="RTQ30" s="1071"/>
      <c r="RTR30" s="1071"/>
      <c r="RTS30" s="1071"/>
      <c r="RTT30" s="1071"/>
      <c r="RTU30" s="1071"/>
      <c r="RTV30" s="1071"/>
      <c r="RTW30" s="1071"/>
      <c r="RTX30" s="1071"/>
      <c r="RTY30" s="1071"/>
      <c r="RTZ30" s="1071"/>
      <c r="RUA30" s="1071"/>
      <c r="RUB30" s="1071"/>
      <c r="RUC30" s="1071"/>
      <c r="RUD30" s="1071"/>
      <c r="RUE30" s="1071"/>
      <c r="RUF30" s="1071"/>
      <c r="RUG30" s="1071"/>
      <c r="RUH30" s="1071"/>
      <c r="RUI30" s="1071"/>
      <c r="RUJ30" s="1071"/>
      <c r="RUK30" s="1071"/>
      <c r="RUL30" s="1071"/>
      <c r="RUM30" s="1071"/>
      <c r="RUN30" s="1071"/>
      <c r="RUO30" s="1071"/>
      <c r="RUP30" s="1071"/>
      <c r="RUQ30" s="1071"/>
      <c r="RUR30" s="1071"/>
      <c r="RUS30" s="1071"/>
      <c r="RUT30" s="1071"/>
      <c r="RUU30" s="1071"/>
      <c r="RUV30" s="1071"/>
      <c r="RUW30" s="1071"/>
      <c r="RUX30" s="1071"/>
      <c r="RUY30" s="1071"/>
      <c r="RUZ30" s="1071"/>
      <c r="RVA30" s="1071"/>
      <c r="RVB30" s="1071"/>
      <c r="RVC30" s="1071"/>
      <c r="RVD30" s="1071"/>
      <c r="RVE30" s="1071"/>
      <c r="RVF30" s="1071"/>
      <c r="RVG30" s="1071"/>
      <c r="RVH30" s="1071"/>
      <c r="RVI30" s="1071"/>
      <c r="RVJ30" s="1071"/>
      <c r="RVK30" s="1071"/>
      <c r="RVL30" s="1071"/>
      <c r="RVM30" s="1071"/>
      <c r="RVN30" s="1071"/>
      <c r="RVO30" s="1071"/>
      <c r="RVP30" s="1071"/>
      <c r="RVQ30" s="1071"/>
      <c r="RVR30" s="1071"/>
      <c r="RVS30" s="1071"/>
      <c r="RVT30" s="1071"/>
      <c r="RVU30" s="1071"/>
      <c r="RVV30" s="1071"/>
      <c r="RVW30" s="1071"/>
      <c r="RVX30" s="1071"/>
      <c r="RVY30" s="1071"/>
      <c r="RVZ30" s="1071"/>
      <c r="RWA30" s="1071"/>
      <c r="RWB30" s="1071"/>
      <c r="RWC30" s="1071"/>
      <c r="RWD30" s="1071"/>
      <c r="RWE30" s="1071"/>
      <c r="RWF30" s="1071"/>
      <c r="RWG30" s="1071"/>
      <c r="RWH30" s="1071"/>
      <c r="RWI30" s="1071"/>
      <c r="RWJ30" s="1071"/>
      <c r="RWK30" s="1071"/>
      <c r="RWL30" s="1071"/>
      <c r="RWM30" s="1071"/>
      <c r="RWN30" s="1071"/>
      <c r="RWO30" s="1071"/>
      <c r="RWP30" s="1071"/>
      <c r="RWQ30" s="1071"/>
      <c r="RWR30" s="1071"/>
      <c r="RWS30" s="1071"/>
      <c r="RWT30" s="1071"/>
      <c r="RWU30" s="1071"/>
      <c r="RWV30" s="1071"/>
      <c r="RWW30" s="1071"/>
      <c r="RWX30" s="1071"/>
      <c r="RWY30" s="1071"/>
      <c r="RWZ30" s="1071"/>
      <c r="RXA30" s="1071"/>
      <c r="RXB30" s="1071"/>
      <c r="RXC30" s="1071"/>
      <c r="RXD30" s="1071"/>
      <c r="RXE30" s="1071"/>
      <c r="RXF30" s="1071"/>
      <c r="RXG30" s="1071"/>
      <c r="RXH30" s="1071"/>
      <c r="RXI30" s="1071"/>
      <c r="RXJ30" s="1071"/>
      <c r="RXK30" s="1071"/>
      <c r="RXL30" s="1071"/>
      <c r="RXM30" s="1071"/>
      <c r="RXN30" s="1071"/>
      <c r="RXO30" s="1071"/>
      <c r="RXP30" s="1071"/>
      <c r="RXQ30" s="1071"/>
      <c r="RXR30" s="1071"/>
      <c r="RXS30" s="1071"/>
      <c r="RXT30" s="1071"/>
      <c r="RXU30" s="1071"/>
      <c r="RXV30" s="1071"/>
      <c r="RXW30" s="1071"/>
      <c r="RXX30" s="1071"/>
      <c r="RXY30" s="1071"/>
      <c r="RXZ30" s="1071"/>
      <c r="RYA30" s="1071"/>
      <c r="RYB30" s="1071"/>
      <c r="RYC30" s="1071"/>
      <c r="RYD30" s="1071"/>
      <c r="RYE30" s="1071"/>
      <c r="RYF30" s="1071"/>
      <c r="RYG30" s="1071"/>
      <c r="RYH30" s="1071"/>
      <c r="RYI30" s="1071"/>
      <c r="RYJ30" s="1071"/>
      <c r="RYK30" s="1071"/>
      <c r="RYL30" s="1071"/>
      <c r="RYM30" s="1071"/>
      <c r="RYN30" s="1071"/>
      <c r="RYO30" s="1071"/>
      <c r="RYP30" s="1071"/>
      <c r="RYQ30" s="1071"/>
      <c r="RYR30" s="1071"/>
      <c r="RYS30" s="1071"/>
      <c r="RYT30" s="1071"/>
      <c r="RYU30" s="1071"/>
      <c r="RYV30" s="1071"/>
      <c r="RYW30" s="1071"/>
      <c r="RYX30" s="1071"/>
      <c r="RYY30" s="1071"/>
      <c r="RYZ30" s="1071"/>
      <c r="RZA30" s="1071"/>
      <c r="RZB30" s="1071"/>
      <c r="RZC30" s="1071"/>
      <c r="RZD30" s="1071"/>
      <c r="RZE30" s="1071"/>
      <c r="RZF30" s="1071"/>
      <c r="RZG30" s="1071"/>
      <c r="RZH30" s="1071"/>
      <c r="RZI30" s="1071"/>
      <c r="RZJ30" s="1071"/>
      <c r="RZK30" s="1071"/>
      <c r="RZL30" s="1071"/>
      <c r="RZM30" s="1071"/>
      <c r="RZN30" s="1071"/>
      <c r="RZO30" s="1071"/>
      <c r="RZP30" s="1071"/>
      <c r="RZQ30" s="1071"/>
      <c r="RZR30" s="1071"/>
      <c r="RZS30" s="1071"/>
      <c r="RZT30" s="1071"/>
      <c r="RZU30" s="1071"/>
      <c r="RZV30" s="1071"/>
      <c r="RZW30" s="1071"/>
      <c r="RZX30" s="1071"/>
      <c r="RZY30" s="1071"/>
      <c r="RZZ30" s="1071"/>
      <c r="SAA30" s="1071"/>
      <c r="SAB30" s="1071"/>
      <c r="SAC30" s="1071"/>
      <c r="SAD30" s="1071"/>
      <c r="SAE30" s="1071"/>
      <c r="SAF30" s="1071"/>
      <c r="SAG30" s="1071"/>
      <c r="SAH30" s="1071"/>
      <c r="SAI30" s="1071"/>
      <c r="SAJ30" s="1071"/>
      <c r="SAK30" s="1071"/>
      <c r="SAL30" s="1071"/>
      <c r="SAM30" s="1071"/>
      <c r="SAN30" s="1071"/>
      <c r="SAO30" s="1071"/>
      <c r="SAP30" s="1071"/>
      <c r="SAQ30" s="1071"/>
      <c r="SAR30" s="1071"/>
      <c r="SAS30" s="1071"/>
      <c r="SAT30" s="1071"/>
      <c r="SAU30" s="1071"/>
      <c r="SAV30" s="1071"/>
      <c r="SAW30" s="1071"/>
      <c r="SAX30" s="1071"/>
      <c r="SAY30" s="1071"/>
      <c r="SAZ30" s="1071"/>
      <c r="SBA30" s="1071"/>
      <c r="SBB30" s="1071"/>
      <c r="SBC30" s="1071"/>
      <c r="SBD30" s="1071"/>
      <c r="SBE30" s="1071"/>
      <c r="SBF30" s="1071"/>
      <c r="SBG30" s="1071"/>
      <c r="SBH30" s="1071"/>
      <c r="SBI30" s="1071"/>
      <c r="SBJ30" s="1071"/>
      <c r="SBK30" s="1071"/>
      <c r="SBL30" s="1071"/>
      <c r="SBM30" s="1071"/>
      <c r="SBN30" s="1071"/>
      <c r="SBO30" s="1071"/>
      <c r="SBP30" s="1071"/>
      <c r="SBQ30" s="1071"/>
      <c r="SBR30" s="1071"/>
      <c r="SBS30" s="1071"/>
      <c r="SBT30" s="1071"/>
      <c r="SBU30" s="1071"/>
      <c r="SBV30" s="1071"/>
      <c r="SBW30" s="1071"/>
      <c r="SBX30" s="1071"/>
      <c r="SBY30" s="1071"/>
      <c r="SBZ30" s="1071"/>
      <c r="SCA30" s="1071"/>
      <c r="SCB30" s="1071"/>
      <c r="SCC30" s="1071"/>
      <c r="SCD30" s="1071"/>
      <c r="SCE30" s="1071"/>
      <c r="SCF30" s="1071"/>
      <c r="SCG30" s="1071"/>
      <c r="SCH30" s="1071"/>
      <c r="SCI30" s="1071"/>
      <c r="SCJ30" s="1071"/>
      <c r="SCK30" s="1071"/>
      <c r="SCL30" s="1071"/>
      <c r="SCM30" s="1071"/>
      <c r="SCN30" s="1071"/>
      <c r="SCO30" s="1071"/>
      <c r="SCP30" s="1071"/>
      <c r="SCQ30" s="1071"/>
      <c r="SCR30" s="1071"/>
      <c r="SCS30" s="1071"/>
      <c r="SCT30" s="1071"/>
      <c r="SCU30" s="1071"/>
      <c r="SCV30" s="1071"/>
      <c r="SCW30" s="1071"/>
      <c r="SCX30" s="1071"/>
      <c r="SCY30" s="1071"/>
      <c r="SCZ30" s="1071"/>
      <c r="SDA30" s="1071"/>
      <c r="SDB30" s="1071"/>
      <c r="SDC30" s="1071"/>
      <c r="SDD30" s="1071"/>
      <c r="SDE30" s="1071"/>
      <c r="SDF30" s="1071"/>
      <c r="SDG30" s="1071"/>
      <c r="SDH30" s="1071"/>
      <c r="SDI30" s="1071"/>
      <c r="SDJ30" s="1071"/>
      <c r="SDK30" s="1071"/>
      <c r="SDL30" s="1071"/>
      <c r="SDM30" s="1071"/>
      <c r="SDN30" s="1071"/>
      <c r="SDO30" s="1071"/>
      <c r="SDP30" s="1071"/>
      <c r="SDQ30" s="1071"/>
      <c r="SDR30" s="1071"/>
      <c r="SDS30" s="1071"/>
      <c r="SDT30" s="1071"/>
      <c r="SDU30" s="1071"/>
      <c r="SDV30" s="1071"/>
      <c r="SDW30" s="1071"/>
      <c r="SDX30" s="1071"/>
      <c r="SDY30" s="1071"/>
      <c r="SDZ30" s="1071"/>
      <c r="SEA30" s="1071"/>
      <c r="SEB30" s="1071"/>
      <c r="SEC30" s="1071"/>
      <c r="SED30" s="1071"/>
      <c r="SEE30" s="1071"/>
      <c r="SEF30" s="1071"/>
      <c r="SEG30" s="1071"/>
      <c r="SEH30" s="1071"/>
      <c r="SEI30" s="1071"/>
      <c r="SEJ30" s="1071"/>
      <c r="SEK30" s="1071"/>
      <c r="SEL30" s="1071"/>
      <c r="SEM30" s="1071"/>
      <c r="SEN30" s="1071"/>
      <c r="SEO30" s="1071"/>
      <c r="SEP30" s="1071"/>
      <c r="SEQ30" s="1071"/>
      <c r="SER30" s="1071"/>
      <c r="SES30" s="1071"/>
      <c r="SET30" s="1071"/>
      <c r="SEU30" s="1071"/>
      <c r="SEV30" s="1071"/>
      <c r="SEW30" s="1071"/>
      <c r="SEX30" s="1071"/>
      <c r="SEY30" s="1071"/>
      <c r="SEZ30" s="1071"/>
      <c r="SFA30" s="1071"/>
      <c r="SFB30" s="1071"/>
      <c r="SFC30" s="1071"/>
      <c r="SFD30" s="1071"/>
      <c r="SFE30" s="1071"/>
      <c r="SFF30" s="1071"/>
      <c r="SFG30" s="1071"/>
      <c r="SFH30" s="1071"/>
      <c r="SFI30" s="1071"/>
      <c r="SFJ30" s="1071"/>
      <c r="SFK30" s="1071"/>
      <c r="SFL30" s="1071"/>
      <c r="SFM30" s="1071"/>
      <c r="SFN30" s="1071"/>
      <c r="SFO30" s="1071"/>
      <c r="SFP30" s="1071"/>
      <c r="SFQ30" s="1071"/>
      <c r="SFR30" s="1071"/>
      <c r="SFS30" s="1071"/>
      <c r="SFT30" s="1071"/>
      <c r="SFU30" s="1071"/>
      <c r="SFV30" s="1071"/>
      <c r="SFW30" s="1071"/>
      <c r="SFX30" s="1071"/>
      <c r="SFY30" s="1071"/>
      <c r="SFZ30" s="1071"/>
      <c r="SGA30" s="1071"/>
      <c r="SGB30" s="1071"/>
      <c r="SGC30" s="1071"/>
      <c r="SGD30" s="1071"/>
      <c r="SGE30" s="1071"/>
      <c r="SGF30" s="1071"/>
      <c r="SGG30" s="1071"/>
      <c r="SGH30" s="1071"/>
      <c r="SGI30" s="1071"/>
      <c r="SGJ30" s="1071"/>
      <c r="SGK30" s="1071"/>
      <c r="SGL30" s="1071"/>
      <c r="SGM30" s="1071"/>
      <c r="SGN30" s="1071"/>
      <c r="SGO30" s="1071"/>
      <c r="SGP30" s="1071"/>
      <c r="SGQ30" s="1071"/>
      <c r="SGR30" s="1071"/>
      <c r="SGS30" s="1071"/>
      <c r="SGT30" s="1071"/>
      <c r="SGU30" s="1071"/>
      <c r="SGV30" s="1071"/>
      <c r="SGW30" s="1071"/>
      <c r="SGX30" s="1071"/>
      <c r="SGY30" s="1071"/>
      <c r="SGZ30" s="1071"/>
      <c r="SHA30" s="1071"/>
      <c r="SHB30" s="1071"/>
      <c r="SHC30" s="1071"/>
      <c r="SHD30" s="1071"/>
      <c r="SHE30" s="1071"/>
      <c r="SHF30" s="1071"/>
      <c r="SHG30" s="1071"/>
      <c r="SHH30" s="1071"/>
      <c r="SHI30" s="1071"/>
      <c r="SHJ30" s="1071"/>
      <c r="SHK30" s="1071"/>
      <c r="SHL30" s="1071"/>
      <c r="SHM30" s="1071"/>
      <c r="SHN30" s="1071"/>
      <c r="SHO30" s="1071"/>
      <c r="SHP30" s="1071"/>
      <c r="SHQ30" s="1071"/>
      <c r="SHR30" s="1071"/>
      <c r="SHS30" s="1071"/>
      <c r="SHT30" s="1071"/>
      <c r="SHU30" s="1071"/>
      <c r="SHV30" s="1071"/>
      <c r="SHW30" s="1071"/>
      <c r="SHX30" s="1071"/>
      <c r="SHY30" s="1071"/>
      <c r="SHZ30" s="1071"/>
      <c r="SIA30" s="1071"/>
      <c r="SIB30" s="1071"/>
      <c r="SIC30" s="1071"/>
      <c r="SID30" s="1071"/>
      <c r="SIE30" s="1071"/>
      <c r="SIF30" s="1071"/>
      <c r="SIG30" s="1071"/>
      <c r="SIH30" s="1071"/>
      <c r="SII30" s="1071"/>
      <c r="SIJ30" s="1071"/>
      <c r="SIK30" s="1071"/>
      <c r="SIL30" s="1071"/>
      <c r="SIM30" s="1071"/>
      <c r="SIN30" s="1071"/>
      <c r="SIO30" s="1071"/>
      <c r="SIP30" s="1071"/>
      <c r="SIQ30" s="1071"/>
      <c r="SIR30" s="1071"/>
      <c r="SIS30" s="1071"/>
      <c r="SIT30" s="1071"/>
      <c r="SIU30" s="1071"/>
      <c r="SIV30" s="1071"/>
      <c r="SIW30" s="1071"/>
      <c r="SIX30" s="1071"/>
      <c r="SIY30" s="1071"/>
      <c r="SIZ30" s="1071"/>
      <c r="SJA30" s="1071"/>
      <c r="SJB30" s="1071"/>
      <c r="SJC30" s="1071"/>
      <c r="SJD30" s="1071"/>
      <c r="SJE30" s="1071"/>
      <c r="SJF30" s="1071"/>
      <c r="SJG30" s="1071"/>
      <c r="SJH30" s="1071"/>
      <c r="SJI30" s="1071"/>
      <c r="SJJ30" s="1071"/>
      <c r="SJK30" s="1071"/>
      <c r="SJL30" s="1071"/>
      <c r="SJM30" s="1071"/>
      <c r="SJN30" s="1071"/>
      <c r="SJO30" s="1071"/>
      <c r="SJP30" s="1071"/>
      <c r="SJQ30" s="1071"/>
      <c r="SJR30" s="1071"/>
      <c r="SJS30" s="1071"/>
      <c r="SJT30" s="1071"/>
      <c r="SJU30" s="1071"/>
      <c r="SJV30" s="1071"/>
      <c r="SJW30" s="1071"/>
      <c r="SJX30" s="1071"/>
      <c r="SJY30" s="1071"/>
      <c r="SJZ30" s="1071"/>
      <c r="SKA30" s="1071"/>
      <c r="SKB30" s="1071"/>
      <c r="SKC30" s="1071"/>
      <c r="SKD30" s="1071"/>
      <c r="SKE30" s="1071"/>
      <c r="SKF30" s="1071"/>
      <c r="SKG30" s="1071"/>
      <c r="SKH30" s="1071"/>
      <c r="SKI30" s="1071"/>
      <c r="SKJ30" s="1071"/>
      <c r="SKK30" s="1071"/>
      <c r="SKL30" s="1071"/>
      <c r="SKM30" s="1071"/>
      <c r="SKN30" s="1071"/>
      <c r="SKO30" s="1071"/>
      <c r="SKP30" s="1071"/>
      <c r="SKQ30" s="1071"/>
      <c r="SKR30" s="1071"/>
      <c r="SKS30" s="1071"/>
      <c r="SKT30" s="1071"/>
      <c r="SKU30" s="1071"/>
      <c r="SKV30" s="1071"/>
      <c r="SKW30" s="1071"/>
      <c r="SKX30" s="1071"/>
      <c r="SKY30" s="1071"/>
      <c r="SKZ30" s="1071"/>
      <c r="SLA30" s="1071"/>
      <c r="SLB30" s="1071"/>
      <c r="SLC30" s="1071"/>
      <c r="SLD30" s="1071"/>
      <c r="SLE30" s="1071"/>
      <c r="SLF30" s="1071"/>
      <c r="SLG30" s="1071"/>
      <c r="SLH30" s="1071"/>
      <c r="SLI30" s="1071"/>
      <c r="SLJ30" s="1071"/>
      <c r="SLK30" s="1071"/>
      <c r="SLL30" s="1071"/>
      <c r="SLM30" s="1071"/>
      <c r="SLN30" s="1071"/>
      <c r="SLO30" s="1071"/>
      <c r="SLP30" s="1071"/>
      <c r="SLQ30" s="1071"/>
      <c r="SLR30" s="1071"/>
      <c r="SLS30" s="1071"/>
      <c r="SLT30" s="1071"/>
      <c r="SLU30" s="1071"/>
      <c r="SLV30" s="1071"/>
      <c r="SLW30" s="1071"/>
      <c r="SLX30" s="1071"/>
      <c r="SLY30" s="1071"/>
      <c r="SLZ30" s="1071"/>
      <c r="SMA30" s="1071"/>
      <c r="SMB30" s="1071"/>
      <c r="SMC30" s="1071"/>
      <c r="SMD30" s="1071"/>
      <c r="SME30" s="1071"/>
      <c r="SMF30" s="1071"/>
      <c r="SMG30" s="1071"/>
      <c r="SMH30" s="1071"/>
      <c r="SMI30" s="1071"/>
      <c r="SMJ30" s="1071"/>
      <c r="SMK30" s="1071"/>
      <c r="SML30" s="1071"/>
      <c r="SMM30" s="1071"/>
      <c r="SMN30" s="1071"/>
      <c r="SMO30" s="1071"/>
      <c r="SMP30" s="1071"/>
      <c r="SMQ30" s="1071"/>
      <c r="SMR30" s="1071"/>
      <c r="SMS30" s="1071"/>
      <c r="SMT30" s="1071"/>
      <c r="SMU30" s="1071"/>
      <c r="SMV30" s="1071"/>
      <c r="SMW30" s="1071"/>
      <c r="SMX30" s="1071"/>
      <c r="SMY30" s="1071"/>
      <c r="SMZ30" s="1071"/>
      <c r="SNA30" s="1071"/>
      <c r="SNB30" s="1071"/>
      <c r="SNC30" s="1071"/>
      <c r="SND30" s="1071"/>
      <c r="SNE30" s="1071"/>
      <c r="SNF30" s="1071"/>
      <c r="SNG30" s="1071"/>
      <c r="SNH30" s="1071"/>
      <c r="SNI30" s="1071"/>
      <c r="SNJ30" s="1071"/>
      <c r="SNK30" s="1071"/>
      <c r="SNL30" s="1071"/>
      <c r="SNM30" s="1071"/>
      <c r="SNN30" s="1071"/>
      <c r="SNO30" s="1071"/>
      <c r="SNP30" s="1071"/>
      <c r="SNQ30" s="1071"/>
      <c r="SNR30" s="1071"/>
      <c r="SNS30" s="1071"/>
      <c r="SNT30" s="1071"/>
      <c r="SNU30" s="1071"/>
      <c r="SNV30" s="1071"/>
      <c r="SNW30" s="1071"/>
      <c r="SNX30" s="1071"/>
      <c r="SNY30" s="1071"/>
      <c r="SNZ30" s="1071"/>
      <c r="SOA30" s="1071"/>
      <c r="SOB30" s="1071"/>
      <c r="SOC30" s="1071"/>
      <c r="SOD30" s="1071"/>
      <c r="SOE30" s="1071"/>
      <c r="SOF30" s="1071"/>
      <c r="SOG30" s="1071"/>
      <c r="SOH30" s="1071"/>
      <c r="SOI30" s="1071"/>
      <c r="SOJ30" s="1071"/>
      <c r="SOK30" s="1071"/>
      <c r="SOL30" s="1071"/>
      <c r="SOM30" s="1071"/>
      <c r="SON30" s="1071"/>
      <c r="SOO30" s="1071"/>
      <c r="SOP30" s="1071"/>
      <c r="SOQ30" s="1071"/>
      <c r="SOR30" s="1071"/>
      <c r="SOS30" s="1071"/>
      <c r="SOT30" s="1071"/>
      <c r="SOU30" s="1071"/>
      <c r="SOV30" s="1071"/>
      <c r="SOW30" s="1071"/>
      <c r="SOX30" s="1071"/>
      <c r="SOY30" s="1071"/>
      <c r="SOZ30" s="1071"/>
      <c r="SPA30" s="1071"/>
      <c r="SPB30" s="1071"/>
      <c r="SPC30" s="1071"/>
      <c r="SPD30" s="1071"/>
      <c r="SPE30" s="1071"/>
      <c r="SPF30" s="1071"/>
      <c r="SPG30" s="1071"/>
      <c r="SPH30" s="1071"/>
      <c r="SPI30" s="1071"/>
      <c r="SPJ30" s="1071"/>
      <c r="SPK30" s="1071"/>
      <c r="SPL30" s="1071"/>
      <c r="SPM30" s="1071"/>
      <c r="SPN30" s="1071"/>
      <c r="SPO30" s="1071"/>
      <c r="SPP30" s="1071"/>
      <c r="SPQ30" s="1071"/>
      <c r="SPR30" s="1071"/>
      <c r="SPS30" s="1071"/>
      <c r="SPT30" s="1071"/>
      <c r="SPU30" s="1071"/>
      <c r="SPV30" s="1071"/>
      <c r="SPW30" s="1071"/>
      <c r="SPX30" s="1071"/>
      <c r="SPY30" s="1071"/>
      <c r="SPZ30" s="1071"/>
      <c r="SQA30" s="1071"/>
      <c r="SQB30" s="1071"/>
      <c r="SQC30" s="1071"/>
      <c r="SQD30" s="1071"/>
      <c r="SQE30" s="1071"/>
      <c r="SQF30" s="1071"/>
      <c r="SQG30" s="1071"/>
      <c r="SQH30" s="1071"/>
      <c r="SQI30" s="1071"/>
      <c r="SQJ30" s="1071"/>
      <c r="SQK30" s="1071"/>
      <c r="SQL30" s="1071"/>
      <c r="SQM30" s="1071"/>
      <c r="SQN30" s="1071"/>
      <c r="SQO30" s="1071"/>
      <c r="SQP30" s="1071"/>
      <c r="SQQ30" s="1071"/>
      <c r="SQR30" s="1071"/>
      <c r="SQS30" s="1071"/>
      <c r="SQT30" s="1071"/>
      <c r="SQU30" s="1071"/>
      <c r="SQV30" s="1071"/>
      <c r="SQW30" s="1071"/>
      <c r="SQX30" s="1071"/>
      <c r="SQY30" s="1071"/>
      <c r="SQZ30" s="1071"/>
      <c r="SRA30" s="1071"/>
      <c r="SRB30" s="1071"/>
      <c r="SRC30" s="1071"/>
      <c r="SRD30" s="1071"/>
      <c r="SRE30" s="1071"/>
      <c r="SRF30" s="1071"/>
      <c r="SRG30" s="1071"/>
      <c r="SRH30" s="1071"/>
      <c r="SRI30" s="1071"/>
      <c r="SRJ30" s="1071"/>
      <c r="SRK30" s="1071"/>
      <c r="SRL30" s="1071"/>
      <c r="SRM30" s="1071"/>
      <c r="SRN30" s="1071"/>
      <c r="SRO30" s="1071"/>
      <c r="SRP30" s="1071"/>
      <c r="SRQ30" s="1071"/>
      <c r="SRR30" s="1071"/>
      <c r="SRS30" s="1071"/>
      <c r="SRT30" s="1071"/>
      <c r="SRU30" s="1071"/>
      <c r="SRV30" s="1071"/>
      <c r="SRW30" s="1071"/>
      <c r="SRX30" s="1071"/>
      <c r="SRY30" s="1071"/>
      <c r="SRZ30" s="1071"/>
      <c r="SSA30" s="1071"/>
      <c r="SSB30" s="1071"/>
      <c r="SSC30" s="1071"/>
      <c r="SSD30" s="1071"/>
      <c r="SSE30" s="1071"/>
      <c r="SSF30" s="1071"/>
      <c r="SSG30" s="1071"/>
      <c r="SSH30" s="1071"/>
      <c r="SSI30" s="1071"/>
      <c r="SSJ30" s="1071"/>
      <c r="SSK30" s="1071"/>
      <c r="SSL30" s="1071"/>
      <c r="SSM30" s="1071"/>
      <c r="SSN30" s="1071"/>
      <c r="SSO30" s="1071"/>
      <c r="SSP30" s="1071"/>
      <c r="SSQ30" s="1071"/>
      <c r="SSR30" s="1071"/>
      <c r="SSS30" s="1071"/>
      <c r="SST30" s="1071"/>
      <c r="SSU30" s="1071"/>
      <c r="SSV30" s="1071"/>
      <c r="SSW30" s="1071"/>
      <c r="SSX30" s="1071"/>
      <c r="SSY30" s="1071"/>
      <c r="SSZ30" s="1071"/>
      <c r="STA30" s="1071"/>
      <c r="STB30" s="1071"/>
      <c r="STC30" s="1071"/>
      <c r="STD30" s="1071"/>
      <c r="STE30" s="1071"/>
      <c r="STF30" s="1071"/>
      <c r="STG30" s="1071"/>
      <c r="STH30" s="1071"/>
      <c r="STI30" s="1071"/>
      <c r="STJ30" s="1071"/>
      <c r="STK30" s="1071"/>
      <c r="STL30" s="1071"/>
      <c r="STM30" s="1071"/>
      <c r="STN30" s="1071"/>
      <c r="STO30" s="1071"/>
      <c r="STP30" s="1071"/>
      <c r="STQ30" s="1071"/>
      <c r="STR30" s="1071"/>
      <c r="STS30" s="1071"/>
      <c r="STT30" s="1071"/>
      <c r="STU30" s="1071"/>
      <c r="STV30" s="1071"/>
      <c r="STW30" s="1071"/>
      <c r="STX30" s="1071"/>
      <c r="STY30" s="1071"/>
      <c r="STZ30" s="1071"/>
      <c r="SUA30" s="1071"/>
      <c r="SUB30" s="1071"/>
      <c r="SUC30" s="1071"/>
      <c r="SUD30" s="1071"/>
      <c r="SUE30" s="1071"/>
      <c r="SUF30" s="1071"/>
      <c r="SUG30" s="1071"/>
      <c r="SUH30" s="1071"/>
      <c r="SUI30" s="1071"/>
      <c r="SUJ30" s="1071"/>
      <c r="SUK30" s="1071"/>
      <c r="SUL30" s="1071"/>
      <c r="SUM30" s="1071"/>
      <c r="SUN30" s="1071"/>
      <c r="SUO30" s="1071"/>
      <c r="SUP30" s="1071"/>
      <c r="SUQ30" s="1071"/>
      <c r="SUR30" s="1071"/>
      <c r="SUS30" s="1071"/>
      <c r="SUT30" s="1071"/>
      <c r="SUU30" s="1071"/>
      <c r="SUV30" s="1071"/>
      <c r="SUW30" s="1071"/>
      <c r="SUX30" s="1071"/>
      <c r="SUY30" s="1071"/>
      <c r="SUZ30" s="1071"/>
      <c r="SVA30" s="1071"/>
      <c r="SVB30" s="1071"/>
      <c r="SVC30" s="1071"/>
      <c r="SVD30" s="1071"/>
      <c r="SVE30" s="1071"/>
      <c r="SVF30" s="1071"/>
      <c r="SVG30" s="1071"/>
      <c r="SVH30" s="1071"/>
      <c r="SVI30" s="1071"/>
      <c r="SVJ30" s="1071"/>
      <c r="SVK30" s="1071"/>
      <c r="SVL30" s="1071"/>
      <c r="SVM30" s="1071"/>
      <c r="SVN30" s="1071"/>
      <c r="SVO30" s="1071"/>
      <c r="SVP30" s="1071"/>
      <c r="SVQ30" s="1071"/>
      <c r="SVR30" s="1071"/>
      <c r="SVS30" s="1071"/>
      <c r="SVT30" s="1071"/>
      <c r="SVU30" s="1071"/>
      <c r="SVV30" s="1071"/>
      <c r="SVW30" s="1071"/>
      <c r="SVX30" s="1071"/>
      <c r="SVY30" s="1071"/>
      <c r="SVZ30" s="1071"/>
      <c r="SWA30" s="1071"/>
      <c r="SWB30" s="1071"/>
      <c r="SWC30" s="1071"/>
      <c r="SWD30" s="1071"/>
      <c r="SWE30" s="1071"/>
      <c r="SWF30" s="1071"/>
      <c r="SWG30" s="1071"/>
      <c r="SWH30" s="1071"/>
      <c r="SWI30" s="1071"/>
      <c r="SWJ30" s="1071"/>
      <c r="SWK30" s="1071"/>
      <c r="SWL30" s="1071"/>
      <c r="SWM30" s="1071"/>
      <c r="SWN30" s="1071"/>
      <c r="SWO30" s="1071"/>
      <c r="SWP30" s="1071"/>
      <c r="SWQ30" s="1071"/>
      <c r="SWR30" s="1071"/>
      <c r="SWS30" s="1071"/>
      <c r="SWT30" s="1071"/>
      <c r="SWU30" s="1071"/>
      <c r="SWV30" s="1071"/>
      <c r="SWW30" s="1071"/>
      <c r="SWX30" s="1071"/>
      <c r="SWY30" s="1071"/>
      <c r="SWZ30" s="1071"/>
      <c r="SXA30" s="1071"/>
      <c r="SXB30" s="1071"/>
      <c r="SXC30" s="1071"/>
      <c r="SXD30" s="1071"/>
      <c r="SXE30" s="1071"/>
      <c r="SXF30" s="1071"/>
      <c r="SXG30" s="1071"/>
      <c r="SXH30" s="1071"/>
      <c r="SXI30" s="1071"/>
      <c r="SXJ30" s="1071"/>
      <c r="SXK30" s="1071"/>
      <c r="SXL30" s="1071"/>
      <c r="SXM30" s="1071"/>
      <c r="SXN30" s="1071"/>
      <c r="SXO30" s="1071"/>
      <c r="SXP30" s="1071"/>
      <c r="SXQ30" s="1071"/>
      <c r="SXR30" s="1071"/>
      <c r="SXS30" s="1071"/>
      <c r="SXT30" s="1071"/>
      <c r="SXU30" s="1071"/>
      <c r="SXV30" s="1071"/>
      <c r="SXW30" s="1071"/>
      <c r="SXX30" s="1071"/>
      <c r="SXY30" s="1071"/>
      <c r="SXZ30" s="1071"/>
      <c r="SYA30" s="1071"/>
      <c r="SYB30" s="1071"/>
      <c r="SYC30" s="1071"/>
      <c r="SYD30" s="1071"/>
      <c r="SYE30" s="1071"/>
      <c r="SYF30" s="1071"/>
      <c r="SYG30" s="1071"/>
      <c r="SYH30" s="1071"/>
      <c r="SYI30" s="1071"/>
      <c r="SYJ30" s="1071"/>
      <c r="SYK30" s="1071"/>
      <c r="SYL30" s="1071"/>
      <c r="SYM30" s="1071"/>
      <c r="SYN30" s="1071"/>
      <c r="SYO30" s="1071"/>
      <c r="SYP30" s="1071"/>
      <c r="SYQ30" s="1071"/>
      <c r="SYR30" s="1071"/>
      <c r="SYS30" s="1071"/>
      <c r="SYT30" s="1071"/>
      <c r="SYU30" s="1071"/>
      <c r="SYV30" s="1071"/>
      <c r="SYW30" s="1071"/>
      <c r="SYX30" s="1071"/>
      <c r="SYY30" s="1071"/>
      <c r="SYZ30" s="1071"/>
      <c r="SZA30" s="1071"/>
      <c r="SZB30" s="1071"/>
      <c r="SZC30" s="1071"/>
      <c r="SZD30" s="1071"/>
      <c r="SZE30" s="1071"/>
      <c r="SZF30" s="1071"/>
      <c r="SZG30" s="1071"/>
      <c r="SZH30" s="1071"/>
      <c r="SZI30" s="1071"/>
      <c r="SZJ30" s="1071"/>
      <c r="SZK30" s="1071"/>
      <c r="SZL30" s="1071"/>
      <c r="SZM30" s="1071"/>
      <c r="SZN30" s="1071"/>
      <c r="SZO30" s="1071"/>
      <c r="SZP30" s="1071"/>
      <c r="SZQ30" s="1071"/>
      <c r="SZR30" s="1071"/>
      <c r="SZS30" s="1071"/>
      <c r="SZT30" s="1071"/>
      <c r="SZU30" s="1071"/>
      <c r="SZV30" s="1071"/>
      <c r="SZW30" s="1071"/>
      <c r="SZX30" s="1071"/>
      <c r="SZY30" s="1071"/>
      <c r="SZZ30" s="1071"/>
      <c r="TAA30" s="1071"/>
      <c r="TAB30" s="1071"/>
      <c r="TAC30" s="1071"/>
      <c r="TAD30" s="1071"/>
      <c r="TAE30" s="1071"/>
      <c r="TAF30" s="1071"/>
      <c r="TAG30" s="1071"/>
      <c r="TAH30" s="1071"/>
      <c r="TAI30" s="1071"/>
      <c r="TAJ30" s="1071"/>
      <c r="TAK30" s="1071"/>
      <c r="TAL30" s="1071"/>
      <c r="TAM30" s="1071"/>
      <c r="TAN30" s="1071"/>
      <c r="TAO30" s="1071"/>
      <c r="TAP30" s="1071"/>
      <c r="TAQ30" s="1071"/>
      <c r="TAR30" s="1071"/>
      <c r="TAS30" s="1071"/>
      <c r="TAT30" s="1071"/>
      <c r="TAU30" s="1071"/>
      <c r="TAV30" s="1071"/>
      <c r="TAW30" s="1071"/>
      <c r="TAX30" s="1071"/>
      <c r="TAY30" s="1071"/>
      <c r="TAZ30" s="1071"/>
      <c r="TBA30" s="1071"/>
      <c r="TBB30" s="1071"/>
      <c r="TBC30" s="1071"/>
      <c r="TBD30" s="1071"/>
      <c r="TBE30" s="1071"/>
      <c r="TBF30" s="1071"/>
      <c r="TBG30" s="1071"/>
      <c r="TBH30" s="1071"/>
      <c r="TBI30" s="1071"/>
      <c r="TBJ30" s="1071"/>
      <c r="TBK30" s="1071"/>
      <c r="TBL30" s="1071"/>
      <c r="TBM30" s="1071"/>
      <c r="TBN30" s="1071"/>
      <c r="TBO30" s="1071"/>
      <c r="TBP30" s="1071"/>
      <c r="TBQ30" s="1071"/>
      <c r="TBR30" s="1071"/>
      <c r="TBS30" s="1071"/>
      <c r="TBT30" s="1071"/>
      <c r="TBU30" s="1071"/>
      <c r="TBV30" s="1071"/>
      <c r="TBW30" s="1071"/>
      <c r="TBX30" s="1071"/>
      <c r="TBY30" s="1071"/>
      <c r="TBZ30" s="1071"/>
      <c r="TCA30" s="1071"/>
      <c r="TCB30" s="1071"/>
      <c r="TCC30" s="1071"/>
      <c r="TCD30" s="1071"/>
      <c r="TCE30" s="1071"/>
      <c r="TCF30" s="1071"/>
      <c r="TCG30" s="1071"/>
      <c r="TCH30" s="1071"/>
      <c r="TCI30" s="1071"/>
      <c r="TCJ30" s="1071"/>
      <c r="TCK30" s="1071"/>
      <c r="TCL30" s="1071"/>
      <c r="TCM30" s="1071"/>
      <c r="TCN30" s="1071"/>
      <c r="TCO30" s="1071"/>
      <c r="TCP30" s="1071"/>
      <c r="TCQ30" s="1071"/>
      <c r="TCR30" s="1071"/>
      <c r="TCS30" s="1071"/>
      <c r="TCT30" s="1071"/>
      <c r="TCU30" s="1071"/>
      <c r="TCV30" s="1071"/>
      <c r="TCW30" s="1071"/>
      <c r="TCX30" s="1071"/>
      <c r="TCY30" s="1071"/>
      <c r="TCZ30" s="1071"/>
      <c r="TDA30" s="1071"/>
      <c r="TDB30" s="1071"/>
      <c r="TDC30" s="1071"/>
      <c r="TDD30" s="1071"/>
      <c r="TDE30" s="1071"/>
      <c r="TDF30" s="1071"/>
      <c r="TDG30" s="1071"/>
      <c r="TDH30" s="1071"/>
      <c r="TDI30" s="1071"/>
      <c r="TDJ30" s="1071"/>
      <c r="TDK30" s="1071"/>
      <c r="TDL30" s="1071"/>
      <c r="TDM30" s="1071"/>
      <c r="TDN30" s="1071"/>
      <c r="TDO30" s="1071"/>
      <c r="TDP30" s="1071"/>
      <c r="TDQ30" s="1071"/>
      <c r="TDR30" s="1071"/>
      <c r="TDS30" s="1071"/>
      <c r="TDT30" s="1071"/>
      <c r="TDU30" s="1071"/>
      <c r="TDV30" s="1071"/>
      <c r="TDW30" s="1071"/>
      <c r="TDX30" s="1071"/>
      <c r="TDY30" s="1071"/>
      <c r="TDZ30" s="1071"/>
      <c r="TEA30" s="1071"/>
      <c r="TEB30" s="1071"/>
      <c r="TEC30" s="1071"/>
      <c r="TED30" s="1071"/>
      <c r="TEE30" s="1071"/>
      <c r="TEF30" s="1071"/>
      <c r="TEG30" s="1071"/>
      <c r="TEH30" s="1071"/>
      <c r="TEI30" s="1071"/>
      <c r="TEJ30" s="1071"/>
      <c r="TEK30" s="1071"/>
      <c r="TEL30" s="1071"/>
      <c r="TEM30" s="1071"/>
      <c r="TEN30" s="1071"/>
      <c r="TEO30" s="1071"/>
      <c r="TEP30" s="1071"/>
      <c r="TEQ30" s="1071"/>
      <c r="TER30" s="1071"/>
      <c r="TES30" s="1071"/>
      <c r="TET30" s="1071"/>
      <c r="TEU30" s="1071"/>
      <c r="TEV30" s="1071"/>
      <c r="TEW30" s="1071"/>
      <c r="TEX30" s="1071"/>
      <c r="TEY30" s="1071"/>
      <c r="TEZ30" s="1071"/>
      <c r="TFA30" s="1071"/>
      <c r="TFB30" s="1071"/>
      <c r="TFC30" s="1071"/>
      <c r="TFD30" s="1071"/>
      <c r="TFE30" s="1071"/>
      <c r="TFF30" s="1071"/>
      <c r="TFG30" s="1071"/>
      <c r="TFH30" s="1071"/>
      <c r="TFI30" s="1071"/>
      <c r="TFJ30" s="1071"/>
      <c r="TFK30" s="1071"/>
      <c r="TFL30" s="1071"/>
      <c r="TFM30" s="1071"/>
      <c r="TFN30" s="1071"/>
      <c r="TFO30" s="1071"/>
      <c r="TFP30" s="1071"/>
      <c r="TFQ30" s="1071"/>
      <c r="TFR30" s="1071"/>
      <c r="TFS30" s="1071"/>
      <c r="TFT30" s="1071"/>
      <c r="TFU30" s="1071"/>
      <c r="TFV30" s="1071"/>
      <c r="TFW30" s="1071"/>
      <c r="TFX30" s="1071"/>
      <c r="TFY30" s="1071"/>
      <c r="TFZ30" s="1071"/>
      <c r="TGA30" s="1071"/>
      <c r="TGB30" s="1071"/>
      <c r="TGC30" s="1071"/>
      <c r="TGD30" s="1071"/>
      <c r="TGE30" s="1071"/>
      <c r="TGF30" s="1071"/>
      <c r="TGG30" s="1071"/>
      <c r="TGH30" s="1071"/>
      <c r="TGI30" s="1071"/>
      <c r="TGJ30" s="1071"/>
      <c r="TGK30" s="1071"/>
      <c r="TGL30" s="1071"/>
      <c r="TGM30" s="1071"/>
      <c r="TGN30" s="1071"/>
      <c r="TGO30" s="1071"/>
      <c r="TGP30" s="1071"/>
      <c r="TGQ30" s="1071"/>
      <c r="TGR30" s="1071"/>
      <c r="TGS30" s="1071"/>
      <c r="TGT30" s="1071"/>
      <c r="TGU30" s="1071"/>
      <c r="TGV30" s="1071"/>
      <c r="TGW30" s="1071"/>
      <c r="TGX30" s="1071"/>
      <c r="TGY30" s="1071"/>
      <c r="TGZ30" s="1071"/>
      <c r="THA30" s="1071"/>
      <c r="THB30" s="1071"/>
      <c r="THC30" s="1071"/>
      <c r="THD30" s="1071"/>
      <c r="THE30" s="1071"/>
      <c r="THF30" s="1071"/>
      <c r="THG30" s="1071"/>
      <c r="THH30" s="1071"/>
      <c r="THI30" s="1071"/>
      <c r="THJ30" s="1071"/>
      <c r="THK30" s="1071"/>
      <c r="THL30" s="1071"/>
      <c r="THM30" s="1071"/>
      <c r="THN30" s="1071"/>
      <c r="THO30" s="1071"/>
      <c r="THP30" s="1071"/>
      <c r="THQ30" s="1071"/>
      <c r="THR30" s="1071"/>
      <c r="THS30" s="1071"/>
      <c r="THT30" s="1071"/>
      <c r="THU30" s="1071"/>
      <c r="THV30" s="1071"/>
      <c r="THW30" s="1071"/>
      <c r="THX30" s="1071"/>
      <c r="THY30" s="1071"/>
      <c r="THZ30" s="1071"/>
      <c r="TIA30" s="1071"/>
      <c r="TIB30" s="1071"/>
      <c r="TIC30" s="1071"/>
      <c r="TID30" s="1071"/>
      <c r="TIE30" s="1071"/>
      <c r="TIF30" s="1071"/>
      <c r="TIG30" s="1071"/>
      <c r="TIH30" s="1071"/>
      <c r="TII30" s="1071"/>
      <c r="TIJ30" s="1071"/>
      <c r="TIK30" s="1071"/>
      <c r="TIL30" s="1071"/>
      <c r="TIM30" s="1071"/>
      <c r="TIN30" s="1071"/>
      <c r="TIO30" s="1071"/>
      <c r="TIP30" s="1071"/>
      <c r="TIQ30" s="1071"/>
      <c r="TIR30" s="1071"/>
      <c r="TIS30" s="1071"/>
      <c r="TIT30" s="1071"/>
      <c r="TIU30" s="1071"/>
      <c r="TIV30" s="1071"/>
      <c r="TIW30" s="1071"/>
      <c r="TIX30" s="1071"/>
      <c r="TIY30" s="1071"/>
      <c r="TIZ30" s="1071"/>
      <c r="TJA30" s="1071"/>
      <c r="TJB30" s="1071"/>
      <c r="TJC30" s="1071"/>
      <c r="TJD30" s="1071"/>
      <c r="TJE30" s="1071"/>
      <c r="TJF30" s="1071"/>
      <c r="TJG30" s="1071"/>
      <c r="TJH30" s="1071"/>
      <c r="TJI30" s="1071"/>
      <c r="TJJ30" s="1071"/>
      <c r="TJK30" s="1071"/>
      <c r="TJL30" s="1071"/>
      <c r="TJM30" s="1071"/>
      <c r="TJN30" s="1071"/>
      <c r="TJO30" s="1071"/>
      <c r="TJP30" s="1071"/>
      <c r="TJQ30" s="1071"/>
      <c r="TJR30" s="1071"/>
      <c r="TJS30" s="1071"/>
      <c r="TJT30" s="1071"/>
      <c r="TJU30" s="1071"/>
      <c r="TJV30" s="1071"/>
      <c r="TJW30" s="1071"/>
      <c r="TJX30" s="1071"/>
      <c r="TJY30" s="1071"/>
      <c r="TJZ30" s="1071"/>
      <c r="TKA30" s="1071"/>
      <c r="TKB30" s="1071"/>
      <c r="TKC30" s="1071"/>
      <c r="TKD30" s="1071"/>
      <c r="TKE30" s="1071"/>
      <c r="TKF30" s="1071"/>
      <c r="TKG30" s="1071"/>
      <c r="TKH30" s="1071"/>
      <c r="TKI30" s="1071"/>
      <c r="TKJ30" s="1071"/>
      <c r="TKK30" s="1071"/>
      <c r="TKL30" s="1071"/>
      <c r="TKM30" s="1071"/>
      <c r="TKN30" s="1071"/>
      <c r="TKO30" s="1071"/>
      <c r="TKP30" s="1071"/>
      <c r="TKQ30" s="1071"/>
      <c r="TKR30" s="1071"/>
      <c r="TKS30" s="1071"/>
      <c r="TKT30" s="1071"/>
      <c r="TKU30" s="1071"/>
      <c r="TKV30" s="1071"/>
      <c r="TKW30" s="1071"/>
      <c r="TKX30" s="1071"/>
      <c r="TKY30" s="1071"/>
      <c r="TKZ30" s="1071"/>
      <c r="TLA30" s="1071"/>
      <c r="TLB30" s="1071"/>
      <c r="TLC30" s="1071"/>
      <c r="TLD30" s="1071"/>
      <c r="TLE30" s="1071"/>
      <c r="TLF30" s="1071"/>
      <c r="TLG30" s="1071"/>
      <c r="TLH30" s="1071"/>
      <c r="TLI30" s="1071"/>
      <c r="TLJ30" s="1071"/>
      <c r="TLK30" s="1071"/>
      <c r="TLL30" s="1071"/>
      <c r="TLM30" s="1071"/>
      <c r="TLN30" s="1071"/>
      <c r="TLO30" s="1071"/>
      <c r="TLP30" s="1071"/>
      <c r="TLQ30" s="1071"/>
      <c r="TLR30" s="1071"/>
      <c r="TLS30" s="1071"/>
      <c r="TLT30" s="1071"/>
      <c r="TLU30" s="1071"/>
      <c r="TLV30" s="1071"/>
      <c r="TLW30" s="1071"/>
      <c r="TLX30" s="1071"/>
      <c r="TLY30" s="1071"/>
      <c r="TLZ30" s="1071"/>
      <c r="TMA30" s="1071"/>
      <c r="TMB30" s="1071"/>
      <c r="TMC30" s="1071"/>
      <c r="TMD30" s="1071"/>
      <c r="TME30" s="1071"/>
      <c r="TMF30" s="1071"/>
      <c r="TMG30" s="1071"/>
      <c r="TMH30" s="1071"/>
      <c r="TMI30" s="1071"/>
      <c r="TMJ30" s="1071"/>
      <c r="TMK30" s="1071"/>
      <c r="TML30" s="1071"/>
      <c r="TMM30" s="1071"/>
      <c r="TMN30" s="1071"/>
      <c r="TMO30" s="1071"/>
      <c r="TMP30" s="1071"/>
      <c r="TMQ30" s="1071"/>
      <c r="TMR30" s="1071"/>
      <c r="TMS30" s="1071"/>
      <c r="TMT30" s="1071"/>
      <c r="TMU30" s="1071"/>
      <c r="TMV30" s="1071"/>
      <c r="TMW30" s="1071"/>
      <c r="TMX30" s="1071"/>
      <c r="TMY30" s="1071"/>
      <c r="TMZ30" s="1071"/>
      <c r="TNA30" s="1071"/>
      <c r="TNB30" s="1071"/>
      <c r="TNC30" s="1071"/>
      <c r="TND30" s="1071"/>
      <c r="TNE30" s="1071"/>
      <c r="TNF30" s="1071"/>
      <c r="TNG30" s="1071"/>
      <c r="TNH30" s="1071"/>
      <c r="TNI30" s="1071"/>
      <c r="TNJ30" s="1071"/>
      <c r="TNK30" s="1071"/>
      <c r="TNL30" s="1071"/>
      <c r="TNM30" s="1071"/>
      <c r="TNN30" s="1071"/>
      <c r="TNO30" s="1071"/>
      <c r="TNP30" s="1071"/>
      <c r="TNQ30" s="1071"/>
      <c r="TNR30" s="1071"/>
      <c r="TNS30" s="1071"/>
      <c r="TNT30" s="1071"/>
      <c r="TNU30" s="1071"/>
      <c r="TNV30" s="1071"/>
      <c r="TNW30" s="1071"/>
      <c r="TNX30" s="1071"/>
      <c r="TNY30" s="1071"/>
      <c r="TNZ30" s="1071"/>
      <c r="TOA30" s="1071"/>
      <c r="TOB30" s="1071"/>
      <c r="TOC30" s="1071"/>
      <c r="TOD30" s="1071"/>
      <c r="TOE30" s="1071"/>
      <c r="TOF30" s="1071"/>
      <c r="TOG30" s="1071"/>
      <c r="TOH30" s="1071"/>
      <c r="TOI30" s="1071"/>
      <c r="TOJ30" s="1071"/>
      <c r="TOK30" s="1071"/>
      <c r="TOL30" s="1071"/>
      <c r="TOM30" s="1071"/>
      <c r="TON30" s="1071"/>
      <c r="TOO30" s="1071"/>
      <c r="TOP30" s="1071"/>
      <c r="TOQ30" s="1071"/>
      <c r="TOR30" s="1071"/>
      <c r="TOS30" s="1071"/>
      <c r="TOT30" s="1071"/>
      <c r="TOU30" s="1071"/>
      <c r="TOV30" s="1071"/>
      <c r="TOW30" s="1071"/>
      <c r="TOX30" s="1071"/>
      <c r="TOY30" s="1071"/>
      <c r="TOZ30" s="1071"/>
      <c r="TPA30" s="1071"/>
      <c r="TPB30" s="1071"/>
      <c r="TPC30" s="1071"/>
      <c r="TPD30" s="1071"/>
      <c r="TPE30" s="1071"/>
      <c r="TPF30" s="1071"/>
      <c r="TPG30" s="1071"/>
      <c r="TPH30" s="1071"/>
      <c r="TPI30" s="1071"/>
      <c r="TPJ30" s="1071"/>
      <c r="TPK30" s="1071"/>
      <c r="TPL30" s="1071"/>
      <c r="TPM30" s="1071"/>
      <c r="TPN30" s="1071"/>
      <c r="TPO30" s="1071"/>
      <c r="TPP30" s="1071"/>
      <c r="TPQ30" s="1071"/>
      <c r="TPR30" s="1071"/>
      <c r="TPS30" s="1071"/>
      <c r="TPT30" s="1071"/>
      <c r="TPU30" s="1071"/>
      <c r="TPV30" s="1071"/>
      <c r="TPW30" s="1071"/>
      <c r="TPX30" s="1071"/>
      <c r="TPY30" s="1071"/>
      <c r="TPZ30" s="1071"/>
      <c r="TQA30" s="1071"/>
      <c r="TQB30" s="1071"/>
      <c r="TQC30" s="1071"/>
      <c r="TQD30" s="1071"/>
      <c r="TQE30" s="1071"/>
      <c r="TQF30" s="1071"/>
      <c r="TQG30" s="1071"/>
      <c r="TQH30" s="1071"/>
      <c r="TQI30" s="1071"/>
      <c r="TQJ30" s="1071"/>
      <c r="TQK30" s="1071"/>
      <c r="TQL30" s="1071"/>
      <c r="TQM30" s="1071"/>
      <c r="TQN30" s="1071"/>
      <c r="TQO30" s="1071"/>
      <c r="TQP30" s="1071"/>
      <c r="TQQ30" s="1071"/>
      <c r="TQR30" s="1071"/>
      <c r="TQS30" s="1071"/>
      <c r="TQT30" s="1071"/>
      <c r="TQU30" s="1071"/>
      <c r="TQV30" s="1071"/>
      <c r="TQW30" s="1071"/>
      <c r="TQX30" s="1071"/>
      <c r="TQY30" s="1071"/>
      <c r="TQZ30" s="1071"/>
      <c r="TRA30" s="1071"/>
      <c r="TRB30" s="1071"/>
      <c r="TRC30" s="1071"/>
      <c r="TRD30" s="1071"/>
      <c r="TRE30" s="1071"/>
      <c r="TRF30" s="1071"/>
      <c r="TRG30" s="1071"/>
      <c r="TRH30" s="1071"/>
      <c r="TRI30" s="1071"/>
      <c r="TRJ30" s="1071"/>
      <c r="TRK30" s="1071"/>
      <c r="TRL30" s="1071"/>
      <c r="TRM30" s="1071"/>
      <c r="TRN30" s="1071"/>
      <c r="TRO30" s="1071"/>
      <c r="TRP30" s="1071"/>
      <c r="TRQ30" s="1071"/>
      <c r="TRR30" s="1071"/>
      <c r="TRS30" s="1071"/>
      <c r="TRT30" s="1071"/>
      <c r="TRU30" s="1071"/>
      <c r="TRV30" s="1071"/>
      <c r="TRW30" s="1071"/>
      <c r="TRX30" s="1071"/>
      <c r="TRY30" s="1071"/>
      <c r="TRZ30" s="1071"/>
      <c r="TSA30" s="1071"/>
      <c r="TSB30" s="1071"/>
      <c r="TSC30" s="1071"/>
      <c r="TSD30" s="1071"/>
      <c r="TSE30" s="1071"/>
      <c r="TSF30" s="1071"/>
      <c r="TSG30" s="1071"/>
      <c r="TSH30" s="1071"/>
      <c r="TSI30" s="1071"/>
      <c r="TSJ30" s="1071"/>
      <c r="TSK30" s="1071"/>
      <c r="TSL30" s="1071"/>
      <c r="TSM30" s="1071"/>
      <c r="TSN30" s="1071"/>
      <c r="TSO30" s="1071"/>
      <c r="TSP30" s="1071"/>
      <c r="TSQ30" s="1071"/>
      <c r="TSR30" s="1071"/>
      <c r="TSS30" s="1071"/>
      <c r="TST30" s="1071"/>
      <c r="TSU30" s="1071"/>
      <c r="TSV30" s="1071"/>
      <c r="TSW30" s="1071"/>
      <c r="TSX30" s="1071"/>
      <c r="TSY30" s="1071"/>
      <c r="TSZ30" s="1071"/>
      <c r="TTA30" s="1071"/>
      <c r="TTB30" s="1071"/>
      <c r="TTC30" s="1071"/>
      <c r="TTD30" s="1071"/>
      <c r="TTE30" s="1071"/>
      <c r="TTF30" s="1071"/>
      <c r="TTG30" s="1071"/>
      <c r="TTH30" s="1071"/>
      <c r="TTI30" s="1071"/>
      <c r="TTJ30" s="1071"/>
      <c r="TTK30" s="1071"/>
      <c r="TTL30" s="1071"/>
      <c r="TTM30" s="1071"/>
      <c r="TTN30" s="1071"/>
      <c r="TTO30" s="1071"/>
      <c r="TTP30" s="1071"/>
      <c r="TTQ30" s="1071"/>
      <c r="TTR30" s="1071"/>
      <c r="TTS30" s="1071"/>
      <c r="TTT30" s="1071"/>
      <c r="TTU30" s="1071"/>
      <c r="TTV30" s="1071"/>
      <c r="TTW30" s="1071"/>
      <c r="TTX30" s="1071"/>
      <c r="TTY30" s="1071"/>
      <c r="TTZ30" s="1071"/>
      <c r="TUA30" s="1071"/>
      <c r="TUB30" s="1071"/>
      <c r="TUC30" s="1071"/>
      <c r="TUD30" s="1071"/>
      <c r="TUE30" s="1071"/>
      <c r="TUF30" s="1071"/>
      <c r="TUG30" s="1071"/>
      <c r="TUH30" s="1071"/>
      <c r="TUI30" s="1071"/>
      <c r="TUJ30" s="1071"/>
      <c r="TUK30" s="1071"/>
      <c r="TUL30" s="1071"/>
      <c r="TUM30" s="1071"/>
      <c r="TUN30" s="1071"/>
      <c r="TUO30" s="1071"/>
      <c r="TUP30" s="1071"/>
      <c r="TUQ30" s="1071"/>
      <c r="TUR30" s="1071"/>
      <c r="TUS30" s="1071"/>
      <c r="TUT30" s="1071"/>
      <c r="TUU30" s="1071"/>
      <c r="TUV30" s="1071"/>
      <c r="TUW30" s="1071"/>
      <c r="TUX30" s="1071"/>
      <c r="TUY30" s="1071"/>
      <c r="TUZ30" s="1071"/>
      <c r="TVA30" s="1071"/>
      <c r="TVB30" s="1071"/>
      <c r="TVC30" s="1071"/>
      <c r="TVD30" s="1071"/>
      <c r="TVE30" s="1071"/>
      <c r="TVF30" s="1071"/>
      <c r="TVG30" s="1071"/>
      <c r="TVH30" s="1071"/>
      <c r="TVI30" s="1071"/>
      <c r="TVJ30" s="1071"/>
      <c r="TVK30" s="1071"/>
      <c r="TVL30" s="1071"/>
      <c r="TVM30" s="1071"/>
      <c r="TVN30" s="1071"/>
      <c r="TVO30" s="1071"/>
      <c r="TVP30" s="1071"/>
      <c r="TVQ30" s="1071"/>
      <c r="TVR30" s="1071"/>
      <c r="TVS30" s="1071"/>
      <c r="TVT30" s="1071"/>
      <c r="TVU30" s="1071"/>
      <c r="TVV30" s="1071"/>
      <c r="TVW30" s="1071"/>
      <c r="TVX30" s="1071"/>
      <c r="TVY30" s="1071"/>
      <c r="TVZ30" s="1071"/>
      <c r="TWA30" s="1071"/>
      <c r="TWB30" s="1071"/>
      <c r="TWC30" s="1071"/>
      <c r="TWD30" s="1071"/>
      <c r="TWE30" s="1071"/>
      <c r="TWF30" s="1071"/>
      <c r="TWG30" s="1071"/>
      <c r="TWH30" s="1071"/>
      <c r="TWI30" s="1071"/>
      <c r="TWJ30" s="1071"/>
      <c r="TWK30" s="1071"/>
      <c r="TWL30" s="1071"/>
      <c r="TWM30" s="1071"/>
      <c r="TWN30" s="1071"/>
      <c r="TWO30" s="1071"/>
      <c r="TWP30" s="1071"/>
      <c r="TWQ30" s="1071"/>
      <c r="TWR30" s="1071"/>
      <c r="TWS30" s="1071"/>
      <c r="TWT30" s="1071"/>
      <c r="TWU30" s="1071"/>
      <c r="TWV30" s="1071"/>
      <c r="TWW30" s="1071"/>
      <c r="TWX30" s="1071"/>
      <c r="TWY30" s="1071"/>
      <c r="TWZ30" s="1071"/>
      <c r="TXA30" s="1071"/>
      <c r="TXB30" s="1071"/>
      <c r="TXC30" s="1071"/>
      <c r="TXD30" s="1071"/>
      <c r="TXE30" s="1071"/>
      <c r="TXF30" s="1071"/>
      <c r="TXG30" s="1071"/>
      <c r="TXH30" s="1071"/>
      <c r="TXI30" s="1071"/>
      <c r="TXJ30" s="1071"/>
      <c r="TXK30" s="1071"/>
      <c r="TXL30" s="1071"/>
      <c r="TXM30" s="1071"/>
      <c r="TXN30" s="1071"/>
      <c r="TXO30" s="1071"/>
      <c r="TXP30" s="1071"/>
      <c r="TXQ30" s="1071"/>
      <c r="TXR30" s="1071"/>
      <c r="TXS30" s="1071"/>
      <c r="TXT30" s="1071"/>
      <c r="TXU30" s="1071"/>
      <c r="TXV30" s="1071"/>
      <c r="TXW30" s="1071"/>
      <c r="TXX30" s="1071"/>
      <c r="TXY30" s="1071"/>
      <c r="TXZ30" s="1071"/>
      <c r="TYA30" s="1071"/>
      <c r="TYB30" s="1071"/>
      <c r="TYC30" s="1071"/>
      <c r="TYD30" s="1071"/>
      <c r="TYE30" s="1071"/>
      <c r="TYF30" s="1071"/>
      <c r="TYG30" s="1071"/>
      <c r="TYH30" s="1071"/>
      <c r="TYI30" s="1071"/>
      <c r="TYJ30" s="1071"/>
      <c r="TYK30" s="1071"/>
      <c r="TYL30" s="1071"/>
      <c r="TYM30" s="1071"/>
      <c r="TYN30" s="1071"/>
      <c r="TYO30" s="1071"/>
      <c r="TYP30" s="1071"/>
      <c r="TYQ30" s="1071"/>
      <c r="TYR30" s="1071"/>
      <c r="TYS30" s="1071"/>
      <c r="TYT30" s="1071"/>
      <c r="TYU30" s="1071"/>
      <c r="TYV30" s="1071"/>
      <c r="TYW30" s="1071"/>
      <c r="TYX30" s="1071"/>
      <c r="TYY30" s="1071"/>
      <c r="TYZ30" s="1071"/>
      <c r="TZA30" s="1071"/>
      <c r="TZB30" s="1071"/>
      <c r="TZC30" s="1071"/>
      <c r="TZD30" s="1071"/>
      <c r="TZE30" s="1071"/>
      <c r="TZF30" s="1071"/>
      <c r="TZG30" s="1071"/>
      <c r="TZH30" s="1071"/>
      <c r="TZI30" s="1071"/>
      <c r="TZJ30" s="1071"/>
      <c r="TZK30" s="1071"/>
      <c r="TZL30" s="1071"/>
      <c r="TZM30" s="1071"/>
      <c r="TZN30" s="1071"/>
      <c r="TZO30" s="1071"/>
      <c r="TZP30" s="1071"/>
      <c r="TZQ30" s="1071"/>
      <c r="TZR30" s="1071"/>
      <c r="TZS30" s="1071"/>
      <c r="TZT30" s="1071"/>
      <c r="TZU30" s="1071"/>
      <c r="TZV30" s="1071"/>
      <c r="TZW30" s="1071"/>
      <c r="TZX30" s="1071"/>
      <c r="TZY30" s="1071"/>
      <c r="TZZ30" s="1071"/>
      <c r="UAA30" s="1071"/>
      <c r="UAB30" s="1071"/>
      <c r="UAC30" s="1071"/>
      <c r="UAD30" s="1071"/>
      <c r="UAE30" s="1071"/>
      <c r="UAF30" s="1071"/>
      <c r="UAG30" s="1071"/>
      <c r="UAH30" s="1071"/>
      <c r="UAI30" s="1071"/>
      <c r="UAJ30" s="1071"/>
      <c r="UAK30" s="1071"/>
      <c r="UAL30" s="1071"/>
      <c r="UAM30" s="1071"/>
      <c r="UAN30" s="1071"/>
      <c r="UAO30" s="1071"/>
      <c r="UAP30" s="1071"/>
      <c r="UAQ30" s="1071"/>
      <c r="UAR30" s="1071"/>
      <c r="UAS30" s="1071"/>
      <c r="UAT30" s="1071"/>
      <c r="UAU30" s="1071"/>
      <c r="UAV30" s="1071"/>
      <c r="UAW30" s="1071"/>
      <c r="UAX30" s="1071"/>
      <c r="UAY30" s="1071"/>
      <c r="UAZ30" s="1071"/>
      <c r="UBA30" s="1071"/>
      <c r="UBB30" s="1071"/>
      <c r="UBC30" s="1071"/>
      <c r="UBD30" s="1071"/>
      <c r="UBE30" s="1071"/>
      <c r="UBF30" s="1071"/>
      <c r="UBG30" s="1071"/>
      <c r="UBH30" s="1071"/>
      <c r="UBI30" s="1071"/>
      <c r="UBJ30" s="1071"/>
      <c r="UBK30" s="1071"/>
      <c r="UBL30" s="1071"/>
      <c r="UBM30" s="1071"/>
      <c r="UBN30" s="1071"/>
      <c r="UBO30" s="1071"/>
      <c r="UBP30" s="1071"/>
      <c r="UBQ30" s="1071"/>
      <c r="UBR30" s="1071"/>
      <c r="UBS30" s="1071"/>
      <c r="UBT30" s="1071"/>
      <c r="UBU30" s="1071"/>
      <c r="UBV30" s="1071"/>
      <c r="UBW30" s="1071"/>
      <c r="UBX30" s="1071"/>
      <c r="UBY30" s="1071"/>
      <c r="UBZ30" s="1071"/>
      <c r="UCA30" s="1071"/>
      <c r="UCB30" s="1071"/>
      <c r="UCC30" s="1071"/>
      <c r="UCD30" s="1071"/>
      <c r="UCE30" s="1071"/>
      <c r="UCF30" s="1071"/>
      <c r="UCG30" s="1071"/>
      <c r="UCH30" s="1071"/>
      <c r="UCI30" s="1071"/>
      <c r="UCJ30" s="1071"/>
      <c r="UCK30" s="1071"/>
      <c r="UCL30" s="1071"/>
      <c r="UCM30" s="1071"/>
      <c r="UCN30" s="1071"/>
      <c r="UCO30" s="1071"/>
      <c r="UCP30" s="1071"/>
      <c r="UCQ30" s="1071"/>
      <c r="UCR30" s="1071"/>
      <c r="UCS30" s="1071"/>
      <c r="UCT30" s="1071"/>
      <c r="UCU30" s="1071"/>
      <c r="UCV30" s="1071"/>
      <c r="UCW30" s="1071"/>
      <c r="UCX30" s="1071"/>
      <c r="UCY30" s="1071"/>
      <c r="UCZ30" s="1071"/>
      <c r="UDA30" s="1071"/>
      <c r="UDB30" s="1071"/>
      <c r="UDC30" s="1071"/>
      <c r="UDD30" s="1071"/>
      <c r="UDE30" s="1071"/>
      <c r="UDF30" s="1071"/>
      <c r="UDG30" s="1071"/>
      <c r="UDH30" s="1071"/>
      <c r="UDI30" s="1071"/>
      <c r="UDJ30" s="1071"/>
      <c r="UDK30" s="1071"/>
      <c r="UDL30" s="1071"/>
      <c r="UDM30" s="1071"/>
      <c r="UDN30" s="1071"/>
      <c r="UDO30" s="1071"/>
      <c r="UDP30" s="1071"/>
      <c r="UDQ30" s="1071"/>
      <c r="UDR30" s="1071"/>
      <c r="UDS30" s="1071"/>
      <c r="UDT30" s="1071"/>
      <c r="UDU30" s="1071"/>
      <c r="UDV30" s="1071"/>
      <c r="UDW30" s="1071"/>
      <c r="UDX30" s="1071"/>
      <c r="UDY30" s="1071"/>
      <c r="UDZ30" s="1071"/>
      <c r="UEA30" s="1071"/>
      <c r="UEB30" s="1071"/>
      <c r="UEC30" s="1071"/>
      <c r="UED30" s="1071"/>
      <c r="UEE30" s="1071"/>
      <c r="UEF30" s="1071"/>
      <c r="UEG30" s="1071"/>
      <c r="UEH30" s="1071"/>
      <c r="UEI30" s="1071"/>
      <c r="UEJ30" s="1071"/>
      <c r="UEK30" s="1071"/>
      <c r="UEL30" s="1071"/>
      <c r="UEM30" s="1071"/>
      <c r="UEN30" s="1071"/>
      <c r="UEO30" s="1071"/>
      <c r="UEP30" s="1071"/>
      <c r="UEQ30" s="1071"/>
      <c r="UER30" s="1071"/>
      <c r="UES30" s="1071"/>
      <c r="UET30" s="1071"/>
      <c r="UEU30" s="1071"/>
      <c r="UEV30" s="1071"/>
      <c r="UEW30" s="1071"/>
      <c r="UEX30" s="1071"/>
      <c r="UEY30" s="1071"/>
      <c r="UEZ30" s="1071"/>
      <c r="UFA30" s="1071"/>
      <c r="UFB30" s="1071"/>
      <c r="UFC30" s="1071"/>
      <c r="UFD30" s="1071"/>
      <c r="UFE30" s="1071"/>
      <c r="UFF30" s="1071"/>
      <c r="UFG30" s="1071"/>
      <c r="UFH30" s="1071"/>
      <c r="UFI30" s="1071"/>
      <c r="UFJ30" s="1071"/>
      <c r="UFK30" s="1071"/>
      <c r="UFL30" s="1071"/>
      <c r="UFM30" s="1071"/>
      <c r="UFN30" s="1071"/>
      <c r="UFO30" s="1071"/>
      <c r="UFP30" s="1071"/>
      <c r="UFQ30" s="1071"/>
      <c r="UFR30" s="1071"/>
      <c r="UFS30" s="1071"/>
      <c r="UFT30" s="1071"/>
      <c r="UFU30" s="1071"/>
      <c r="UFV30" s="1071"/>
      <c r="UFW30" s="1071"/>
      <c r="UFX30" s="1071"/>
      <c r="UFY30" s="1071"/>
      <c r="UFZ30" s="1071"/>
      <c r="UGA30" s="1071"/>
      <c r="UGB30" s="1071"/>
      <c r="UGC30" s="1071"/>
      <c r="UGD30" s="1071"/>
      <c r="UGE30" s="1071"/>
      <c r="UGF30" s="1071"/>
      <c r="UGG30" s="1071"/>
      <c r="UGH30" s="1071"/>
      <c r="UGI30" s="1071"/>
      <c r="UGJ30" s="1071"/>
      <c r="UGK30" s="1071"/>
      <c r="UGL30" s="1071"/>
      <c r="UGM30" s="1071"/>
      <c r="UGN30" s="1071"/>
      <c r="UGO30" s="1071"/>
      <c r="UGP30" s="1071"/>
      <c r="UGQ30" s="1071"/>
      <c r="UGR30" s="1071"/>
      <c r="UGS30" s="1071"/>
      <c r="UGT30" s="1071"/>
      <c r="UGU30" s="1071"/>
      <c r="UGV30" s="1071"/>
      <c r="UGW30" s="1071"/>
      <c r="UGX30" s="1071"/>
      <c r="UGY30" s="1071"/>
      <c r="UGZ30" s="1071"/>
      <c r="UHA30" s="1071"/>
      <c r="UHB30" s="1071"/>
      <c r="UHC30" s="1071"/>
      <c r="UHD30" s="1071"/>
      <c r="UHE30" s="1071"/>
      <c r="UHF30" s="1071"/>
      <c r="UHG30" s="1071"/>
      <c r="UHH30" s="1071"/>
      <c r="UHI30" s="1071"/>
      <c r="UHJ30" s="1071"/>
      <c r="UHK30" s="1071"/>
      <c r="UHL30" s="1071"/>
      <c r="UHM30" s="1071"/>
      <c r="UHN30" s="1071"/>
      <c r="UHO30" s="1071"/>
      <c r="UHP30" s="1071"/>
      <c r="UHQ30" s="1071"/>
      <c r="UHR30" s="1071"/>
      <c r="UHS30" s="1071"/>
      <c r="UHT30" s="1071"/>
      <c r="UHU30" s="1071"/>
      <c r="UHV30" s="1071"/>
      <c r="UHW30" s="1071"/>
      <c r="UHX30" s="1071"/>
      <c r="UHY30" s="1071"/>
      <c r="UHZ30" s="1071"/>
      <c r="UIA30" s="1071"/>
      <c r="UIB30" s="1071"/>
      <c r="UIC30" s="1071"/>
      <c r="UID30" s="1071"/>
      <c r="UIE30" s="1071"/>
      <c r="UIF30" s="1071"/>
      <c r="UIG30" s="1071"/>
      <c r="UIH30" s="1071"/>
      <c r="UII30" s="1071"/>
      <c r="UIJ30" s="1071"/>
      <c r="UIK30" s="1071"/>
      <c r="UIL30" s="1071"/>
      <c r="UIM30" s="1071"/>
      <c r="UIN30" s="1071"/>
      <c r="UIO30" s="1071"/>
      <c r="UIP30" s="1071"/>
      <c r="UIQ30" s="1071"/>
      <c r="UIR30" s="1071"/>
      <c r="UIS30" s="1071"/>
      <c r="UIT30" s="1071"/>
      <c r="UIU30" s="1071"/>
      <c r="UIV30" s="1071"/>
      <c r="UIW30" s="1071"/>
      <c r="UIX30" s="1071"/>
      <c r="UIY30" s="1071"/>
      <c r="UIZ30" s="1071"/>
      <c r="UJA30" s="1071"/>
      <c r="UJB30" s="1071"/>
      <c r="UJC30" s="1071"/>
      <c r="UJD30" s="1071"/>
      <c r="UJE30" s="1071"/>
      <c r="UJF30" s="1071"/>
      <c r="UJG30" s="1071"/>
      <c r="UJH30" s="1071"/>
      <c r="UJI30" s="1071"/>
      <c r="UJJ30" s="1071"/>
      <c r="UJK30" s="1071"/>
      <c r="UJL30" s="1071"/>
      <c r="UJM30" s="1071"/>
      <c r="UJN30" s="1071"/>
      <c r="UJO30" s="1071"/>
      <c r="UJP30" s="1071"/>
      <c r="UJQ30" s="1071"/>
      <c r="UJR30" s="1071"/>
      <c r="UJS30" s="1071"/>
      <c r="UJT30" s="1071"/>
      <c r="UJU30" s="1071"/>
      <c r="UJV30" s="1071"/>
      <c r="UJW30" s="1071"/>
      <c r="UJX30" s="1071"/>
      <c r="UJY30" s="1071"/>
      <c r="UJZ30" s="1071"/>
      <c r="UKA30" s="1071"/>
      <c r="UKB30" s="1071"/>
      <c r="UKC30" s="1071"/>
      <c r="UKD30" s="1071"/>
      <c r="UKE30" s="1071"/>
      <c r="UKF30" s="1071"/>
      <c r="UKG30" s="1071"/>
      <c r="UKH30" s="1071"/>
      <c r="UKI30" s="1071"/>
      <c r="UKJ30" s="1071"/>
      <c r="UKK30" s="1071"/>
      <c r="UKL30" s="1071"/>
      <c r="UKM30" s="1071"/>
      <c r="UKN30" s="1071"/>
      <c r="UKO30" s="1071"/>
      <c r="UKP30" s="1071"/>
      <c r="UKQ30" s="1071"/>
      <c r="UKR30" s="1071"/>
      <c r="UKS30" s="1071"/>
      <c r="UKT30" s="1071"/>
      <c r="UKU30" s="1071"/>
      <c r="UKV30" s="1071"/>
      <c r="UKW30" s="1071"/>
      <c r="UKX30" s="1071"/>
      <c r="UKY30" s="1071"/>
      <c r="UKZ30" s="1071"/>
      <c r="ULA30" s="1071"/>
      <c r="ULB30" s="1071"/>
      <c r="ULC30" s="1071"/>
      <c r="ULD30" s="1071"/>
      <c r="ULE30" s="1071"/>
      <c r="ULF30" s="1071"/>
      <c r="ULG30" s="1071"/>
      <c r="ULH30" s="1071"/>
      <c r="ULI30" s="1071"/>
      <c r="ULJ30" s="1071"/>
      <c r="ULK30" s="1071"/>
      <c r="ULL30" s="1071"/>
      <c r="ULM30" s="1071"/>
      <c r="ULN30" s="1071"/>
      <c r="ULO30" s="1071"/>
      <c r="ULP30" s="1071"/>
      <c r="ULQ30" s="1071"/>
      <c r="ULR30" s="1071"/>
      <c r="ULS30" s="1071"/>
      <c r="ULT30" s="1071"/>
      <c r="ULU30" s="1071"/>
      <c r="ULV30" s="1071"/>
      <c r="ULW30" s="1071"/>
      <c r="ULX30" s="1071"/>
      <c r="ULY30" s="1071"/>
      <c r="ULZ30" s="1071"/>
      <c r="UMA30" s="1071"/>
      <c r="UMB30" s="1071"/>
      <c r="UMC30" s="1071"/>
      <c r="UMD30" s="1071"/>
      <c r="UME30" s="1071"/>
      <c r="UMF30" s="1071"/>
      <c r="UMG30" s="1071"/>
      <c r="UMH30" s="1071"/>
      <c r="UMI30" s="1071"/>
      <c r="UMJ30" s="1071"/>
      <c r="UMK30" s="1071"/>
      <c r="UML30" s="1071"/>
      <c r="UMM30" s="1071"/>
      <c r="UMN30" s="1071"/>
      <c r="UMO30" s="1071"/>
      <c r="UMP30" s="1071"/>
      <c r="UMQ30" s="1071"/>
      <c r="UMR30" s="1071"/>
      <c r="UMS30" s="1071"/>
      <c r="UMT30" s="1071"/>
      <c r="UMU30" s="1071"/>
      <c r="UMV30" s="1071"/>
      <c r="UMW30" s="1071"/>
      <c r="UMX30" s="1071"/>
      <c r="UMY30" s="1071"/>
      <c r="UMZ30" s="1071"/>
      <c r="UNA30" s="1071"/>
      <c r="UNB30" s="1071"/>
      <c r="UNC30" s="1071"/>
      <c r="UND30" s="1071"/>
      <c r="UNE30" s="1071"/>
      <c r="UNF30" s="1071"/>
      <c r="UNG30" s="1071"/>
      <c r="UNH30" s="1071"/>
      <c r="UNI30" s="1071"/>
      <c r="UNJ30" s="1071"/>
      <c r="UNK30" s="1071"/>
      <c r="UNL30" s="1071"/>
      <c r="UNM30" s="1071"/>
      <c r="UNN30" s="1071"/>
      <c r="UNO30" s="1071"/>
      <c r="UNP30" s="1071"/>
      <c r="UNQ30" s="1071"/>
      <c r="UNR30" s="1071"/>
      <c r="UNS30" s="1071"/>
      <c r="UNT30" s="1071"/>
      <c r="UNU30" s="1071"/>
      <c r="UNV30" s="1071"/>
      <c r="UNW30" s="1071"/>
      <c r="UNX30" s="1071"/>
      <c r="UNY30" s="1071"/>
      <c r="UNZ30" s="1071"/>
      <c r="UOA30" s="1071"/>
      <c r="UOB30" s="1071"/>
      <c r="UOC30" s="1071"/>
      <c r="UOD30" s="1071"/>
      <c r="UOE30" s="1071"/>
      <c r="UOF30" s="1071"/>
      <c r="UOG30" s="1071"/>
      <c r="UOH30" s="1071"/>
      <c r="UOI30" s="1071"/>
      <c r="UOJ30" s="1071"/>
      <c r="UOK30" s="1071"/>
      <c r="UOL30" s="1071"/>
      <c r="UOM30" s="1071"/>
      <c r="UON30" s="1071"/>
      <c r="UOO30" s="1071"/>
      <c r="UOP30" s="1071"/>
      <c r="UOQ30" s="1071"/>
      <c r="UOR30" s="1071"/>
      <c r="UOS30" s="1071"/>
      <c r="UOT30" s="1071"/>
      <c r="UOU30" s="1071"/>
      <c r="UOV30" s="1071"/>
      <c r="UOW30" s="1071"/>
      <c r="UOX30" s="1071"/>
      <c r="UOY30" s="1071"/>
      <c r="UOZ30" s="1071"/>
      <c r="UPA30" s="1071"/>
      <c r="UPB30" s="1071"/>
      <c r="UPC30" s="1071"/>
      <c r="UPD30" s="1071"/>
      <c r="UPE30" s="1071"/>
      <c r="UPF30" s="1071"/>
      <c r="UPG30" s="1071"/>
      <c r="UPH30" s="1071"/>
      <c r="UPI30" s="1071"/>
      <c r="UPJ30" s="1071"/>
      <c r="UPK30" s="1071"/>
      <c r="UPL30" s="1071"/>
      <c r="UPM30" s="1071"/>
      <c r="UPN30" s="1071"/>
      <c r="UPO30" s="1071"/>
      <c r="UPP30" s="1071"/>
      <c r="UPQ30" s="1071"/>
      <c r="UPR30" s="1071"/>
      <c r="UPS30" s="1071"/>
      <c r="UPT30" s="1071"/>
      <c r="UPU30" s="1071"/>
      <c r="UPV30" s="1071"/>
      <c r="UPW30" s="1071"/>
      <c r="UPX30" s="1071"/>
      <c r="UPY30" s="1071"/>
      <c r="UPZ30" s="1071"/>
      <c r="UQA30" s="1071"/>
      <c r="UQB30" s="1071"/>
      <c r="UQC30" s="1071"/>
      <c r="UQD30" s="1071"/>
      <c r="UQE30" s="1071"/>
      <c r="UQF30" s="1071"/>
      <c r="UQG30" s="1071"/>
      <c r="UQH30" s="1071"/>
      <c r="UQI30" s="1071"/>
      <c r="UQJ30" s="1071"/>
      <c r="UQK30" s="1071"/>
      <c r="UQL30" s="1071"/>
      <c r="UQM30" s="1071"/>
      <c r="UQN30" s="1071"/>
      <c r="UQO30" s="1071"/>
      <c r="UQP30" s="1071"/>
      <c r="UQQ30" s="1071"/>
      <c r="UQR30" s="1071"/>
      <c r="UQS30" s="1071"/>
      <c r="UQT30" s="1071"/>
      <c r="UQU30" s="1071"/>
      <c r="UQV30" s="1071"/>
      <c r="UQW30" s="1071"/>
      <c r="UQX30" s="1071"/>
      <c r="UQY30" s="1071"/>
      <c r="UQZ30" s="1071"/>
      <c r="URA30" s="1071"/>
      <c r="URB30" s="1071"/>
      <c r="URC30" s="1071"/>
      <c r="URD30" s="1071"/>
      <c r="URE30" s="1071"/>
      <c r="URF30" s="1071"/>
      <c r="URG30" s="1071"/>
      <c r="URH30" s="1071"/>
      <c r="URI30" s="1071"/>
      <c r="URJ30" s="1071"/>
      <c r="URK30" s="1071"/>
      <c r="URL30" s="1071"/>
      <c r="URM30" s="1071"/>
      <c r="URN30" s="1071"/>
      <c r="URO30" s="1071"/>
      <c r="URP30" s="1071"/>
      <c r="URQ30" s="1071"/>
      <c r="URR30" s="1071"/>
      <c r="URS30" s="1071"/>
      <c r="URT30" s="1071"/>
      <c r="URU30" s="1071"/>
      <c r="URV30" s="1071"/>
      <c r="URW30" s="1071"/>
      <c r="URX30" s="1071"/>
      <c r="URY30" s="1071"/>
      <c r="URZ30" s="1071"/>
      <c r="USA30" s="1071"/>
      <c r="USB30" s="1071"/>
      <c r="USC30" s="1071"/>
      <c r="USD30" s="1071"/>
      <c r="USE30" s="1071"/>
      <c r="USF30" s="1071"/>
      <c r="USG30" s="1071"/>
      <c r="USH30" s="1071"/>
      <c r="USI30" s="1071"/>
      <c r="USJ30" s="1071"/>
      <c r="USK30" s="1071"/>
      <c r="USL30" s="1071"/>
      <c r="USM30" s="1071"/>
      <c r="USN30" s="1071"/>
      <c r="USO30" s="1071"/>
      <c r="USP30" s="1071"/>
      <c r="USQ30" s="1071"/>
      <c r="USR30" s="1071"/>
      <c r="USS30" s="1071"/>
      <c r="UST30" s="1071"/>
      <c r="USU30" s="1071"/>
      <c r="USV30" s="1071"/>
      <c r="USW30" s="1071"/>
      <c r="USX30" s="1071"/>
      <c r="USY30" s="1071"/>
      <c r="USZ30" s="1071"/>
      <c r="UTA30" s="1071"/>
      <c r="UTB30" s="1071"/>
      <c r="UTC30" s="1071"/>
      <c r="UTD30" s="1071"/>
      <c r="UTE30" s="1071"/>
      <c r="UTF30" s="1071"/>
      <c r="UTG30" s="1071"/>
      <c r="UTH30" s="1071"/>
      <c r="UTI30" s="1071"/>
      <c r="UTJ30" s="1071"/>
      <c r="UTK30" s="1071"/>
      <c r="UTL30" s="1071"/>
      <c r="UTM30" s="1071"/>
      <c r="UTN30" s="1071"/>
      <c r="UTO30" s="1071"/>
      <c r="UTP30" s="1071"/>
      <c r="UTQ30" s="1071"/>
      <c r="UTR30" s="1071"/>
      <c r="UTS30" s="1071"/>
      <c r="UTT30" s="1071"/>
      <c r="UTU30" s="1071"/>
      <c r="UTV30" s="1071"/>
      <c r="UTW30" s="1071"/>
      <c r="UTX30" s="1071"/>
      <c r="UTY30" s="1071"/>
      <c r="UTZ30" s="1071"/>
      <c r="UUA30" s="1071"/>
      <c r="UUB30" s="1071"/>
      <c r="UUC30" s="1071"/>
      <c r="UUD30" s="1071"/>
      <c r="UUE30" s="1071"/>
      <c r="UUF30" s="1071"/>
      <c r="UUG30" s="1071"/>
      <c r="UUH30" s="1071"/>
      <c r="UUI30" s="1071"/>
      <c r="UUJ30" s="1071"/>
      <c r="UUK30" s="1071"/>
      <c r="UUL30" s="1071"/>
      <c r="UUM30" s="1071"/>
      <c r="UUN30" s="1071"/>
      <c r="UUO30" s="1071"/>
      <c r="UUP30" s="1071"/>
      <c r="UUQ30" s="1071"/>
      <c r="UUR30" s="1071"/>
      <c r="UUS30" s="1071"/>
      <c r="UUT30" s="1071"/>
      <c r="UUU30" s="1071"/>
      <c r="UUV30" s="1071"/>
      <c r="UUW30" s="1071"/>
      <c r="UUX30" s="1071"/>
      <c r="UUY30" s="1071"/>
      <c r="UUZ30" s="1071"/>
      <c r="UVA30" s="1071"/>
      <c r="UVB30" s="1071"/>
      <c r="UVC30" s="1071"/>
      <c r="UVD30" s="1071"/>
      <c r="UVE30" s="1071"/>
      <c r="UVF30" s="1071"/>
      <c r="UVG30" s="1071"/>
      <c r="UVH30" s="1071"/>
      <c r="UVI30" s="1071"/>
      <c r="UVJ30" s="1071"/>
      <c r="UVK30" s="1071"/>
      <c r="UVL30" s="1071"/>
      <c r="UVM30" s="1071"/>
      <c r="UVN30" s="1071"/>
      <c r="UVO30" s="1071"/>
      <c r="UVP30" s="1071"/>
      <c r="UVQ30" s="1071"/>
      <c r="UVR30" s="1071"/>
      <c r="UVS30" s="1071"/>
      <c r="UVT30" s="1071"/>
      <c r="UVU30" s="1071"/>
      <c r="UVV30" s="1071"/>
      <c r="UVW30" s="1071"/>
      <c r="UVX30" s="1071"/>
      <c r="UVY30" s="1071"/>
      <c r="UVZ30" s="1071"/>
      <c r="UWA30" s="1071"/>
      <c r="UWB30" s="1071"/>
      <c r="UWC30" s="1071"/>
      <c r="UWD30" s="1071"/>
      <c r="UWE30" s="1071"/>
      <c r="UWF30" s="1071"/>
      <c r="UWG30" s="1071"/>
      <c r="UWH30" s="1071"/>
      <c r="UWI30" s="1071"/>
      <c r="UWJ30" s="1071"/>
      <c r="UWK30" s="1071"/>
      <c r="UWL30" s="1071"/>
      <c r="UWM30" s="1071"/>
      <c r="UWN30" s="1071"/>
      <c r="UWO30" s="1071"/>
      <c r="UWP30" s="1071"/>
      <c r="UWQ30" s="1071"/>
      <c r="UWR30" s="1071"/>
      <c r="UWS30" s="1071"/>
      <c r="UWT30" s="1071"/>
      <c r="UWU30" s="1071"/>
      <c r="UWV30" s="1071"/>
      <c r="UWW30" s="1071"/>
      <c r="UWX30" s="1071"/>
      <c r="UWY30" s="1071"/>
      <c r="UWZ30" s="1071"/>
      <c r="UXA30" s="1071"/>
      <c r="UXB30" s="1071"/>
      <c r="UXC30" s="1071"/>
      <c r="UXD30" s="1071"/>
      <c r="UXE30" s="1071"/>
      <c r="UXF30" s="1071"/>
      <c r="UXG30" s="1071"/>
      <c r="UXH30" s="1071"/>
      <c r="UXI30" s="1071"/>
      <c r="UXJ30" s="1071"/>
      <c r="UXK30" s="1071"/>
      <c r="UXL30" s="1071"/>
      <c r="UXM30" s="1071"/>
      <c r="UXN30" s="1071"/>
      <c r="UXO30" s="1071"/>
      <c r="UXP30" s="1071"/>
      <c r="UXQ30" s="1071"/>
      <c r="UXR30" s="1071"/>
      <c r="UXS30" s="1071"/>
      <c r="UXT30" s="1071"/>
      <c r="UXU30" s="1071"/>
      <c r="UXV30" s="1071"/>
      <c r="UXW30" s="1071"/>
      <c r="UXX30" s="1071"/>
      <c r="UXY30" s="1071"/>
      <c r="UXZ30" s="1071"/>
      <c r="UYA30" s="1071"/>
      <c r="UYB30" s="1071"/>
      <c r="UYC30" s="1071"/>
      <c r="UYD30" s="1071"/>
      <c r="UYE30" s="1071"/>
      <c r="UYF30" s="1071"/>
      <c r="UYG30" s="1071"/>
      <c r="UYH30" s="1071"/>
      <c r="UYI30" s="1071"/>
      <c r="UYJ30" s="1071"/>
      <c r="UYK30" s="1071"/>
      <c r="UYL30" s="1071"/>
      <c r="UYM30" s="1071"/>
      <c r="UYN30" s="1071"/>
      <c r="UYO30" s="1071"/>
      <c r="UYP30" s="1071"/>
      <c r="UYQ30" s="1071"/>
      <c r="UYR30" s="1071"/>
      <c r="UYS30" s="1071"/>
      <c r="UYT30" s="1071"/>
      <c r="UYU30" s="1071"/>
      <c r="UYV30" s="1071"/>
      <c r="UYW30" s="1071"/>
      <c r="UYX30" s="1071"/>
      <c r="UYY30" s="1071"/>
      <c r="UYZ30" s="1071"/>
      <c r="UZA30" s="1071"/>
      <c r="UZB30" s="1071"/>
      <c r="UZC30" s="1071"/>
      <c r="UZD30" s="1071"/>
      <c r="UZE30" s="1071"/>
      <c r="UZF30" s="1071"/>
      <c r="UZG30" s="1071"/>
      <c r="UZH30" s="1071"/>
      <c r="UZI30" s="1071"/>
      <c r="UZJ30" s="1071"/>
      <c r="UZK30" s="1071"/>
      <c r="UZL30" s="1071"/>
      <c r="UZM30" s="1071"/>
      <c r="UZN30" s="1071"/>
      <c r="UZO30" s="1071"/>
      <c r="UZP30" s="1071"/>
      <c r="UZQ30" s="1071"/>
      <c r="UZR30" s="1071"/>
      <c r="UZS30" s="1071"/>
      <c r="UZT30" s="1071"/>
      <c r="UZU30" s="1071"/>
      <c r="UZV30" s="1071"/>
      <c r="UZW30" s="1071"/>
      <c r="UZX30" s="1071"/>
      <c r="UZY30" s="1071"/>
      <c r="UZZ30" s="1071"/>
      <c r="VAA30" s="1071"/>
      <c r="VAB30" s="1071"/>
      <c r="VAC30" s="1071"/>
      <c r="VAD30" s="1071"/>
      <c r="VAE30" s="1071"/>
      <c r="VAF30" s="1071"/>
      <c r="VAG30" s="1071"/>
      <c r="VAH30" s="1071"/>
      <c r="VAI30" s="1071"/>
      <c r="VAJ30" s="1071"/>
      <c r="VAK30" s="1071"/>
      <c r="VAL30" s="1071"/>
      <c r="VAM30" s="1071"/>
      <c r="VAN30" s="1071"/>
      <c r="VAO30" s="1071"/>
      <c r="VAP30" s="1071"/>
      <c r="VAQ30" s="1071"/>
      <c r="VAR30" s="1071"/>
      <c r="VAS30" s="1071"/>
      <c r="VAT30" s="1071"/>
      <c r="VAU30" s="1071"/>
      <c r="VAV30" s="1071"/>
      <c r="VAW30" s="1071"/>
      <c r="VAX30" s="1071"/>
      <c r="VAY30" s="1071"/>
      <c r="VAZ30" s="1071"/>
      <c r="VBA30" s="1071"/>
      <c r="VBB30" s="1071"/>
      <c r="VBC30" s="1071"/>
      <c r="VBD30" s="1071"/>
      <c r="VBE30" s="1071"/>
      <c r="VBF30" s="1071"/>
      <c r="VBG30" s="1071"/>
      <c r="VBH30" s="1071"/>
      <c r="VBI30" s="1071"/>
      <c r="VBJ30" s="1071"/>
      <c r="VBK30" s="1071"/>
      <c r="VBL30" s="1071"/>
      <c r="VBM30" s="1071"/>
      <c r="VBN30" s="1071"/>
      <c r="VBO30" s="1071"/>
      <c r="VBP30" s="1071"/>
      <c r="VBQ30" s="1071"/>
      <c r="VBR30" s="1071"/>
      <c r="VBS30" s="1071"/>
      <c r="VBT30" s="1071"/>
      <c r="VBU30" s="1071"/>
      <c r="VBV30" s="1071"/>
      <c r="VBW30" s="1071"/>
      <c r="VBX30" s="1071"/>
      <c r="VBY30" s="1071"/>
      <c r="VBZ30" s="1071"/>
      <c r="VCA30" s="1071"/>
      <c r="VCB30" s="1071"/>
      <c r="VCC30" s="1071"/>
      <c r="VCD30" s="1071"/>
      <c r="VCE30" s="1071"/>
      <c r="VCF30" s="1071"/>
      <c r="VCG30" s="1071"/>
      <c r="VCH30" s="1071"/>
      <c r="VCI30" s="1071"/>
      <c r="VCJ30" s="1071"/>
      <c r="VCK30" s="1071"/>
      <c r="VCL30" s="1071"/>
      <c r="VCM30" s="1071"/>
      <c r="VCN30" s="1071"/>
      <c r="VCO30" s="1071"/>
      <c r="VCP30" s="1071"/>
      <c r="VCQ30" s="1071"/>
      <c r="VCR30" s="1071"/>
      <c r="VCS30" s="1071"/>
      <c r="VCT30" s="1071"/>
      <c r="VCU30" s="1071"/>
      <c r="VCV30" s="1071"/>
      <c r="VCW30" s="1071"/>
      <c r="VCX30" s="1071"/>
      <c r="VCY30" s="1071"/>
      <c r="VCZ30" s="1071"/>
      <c r="VDA30" s="1071"/>
      <c r="VDB30" s="1071"/>
      <c r="VDC30" s="1071"/>
      <c r="VDD30" s="1071"/>
      <c r="VDE30" s="1071"/>
      <c r="VDF30" s="1071"/>
      <c r="VDG30" s="1071"/>
      <c r="VDH30" s="1071"/>
      <c r="VDI30" s="1071"/>
      <c r="VDJ30" s="1071"/>
      <c r="VDK30" s="1071"/>
      <c r="VDL30" s="1071"/>
      <c r="VDM30" s="1071"/>
      <c r="VDN30" s="1071"/>
      <c r="VDO30" s="1071"/>
      <c r="VDP30" s="1071"/>
      <c r="VDQ30" s="1071"/>
      <c r="VDR30" s="1071"/>
      <c r="VDS30" s="1071"/>
      <c r="VDT30" s="1071"/>
      <c r="VDU30" s="1071"/>
      <c r="VDV30" s="1071"/>
      <c r="VDW30" s="1071"/>
      <c r="VDX30" s="1071"/>
      <c r="VDY30" s="1071"/>
      <c r="VDZ30" s="1071"/>
      <c r="VEA30" s="1071"/>
      <c r="VEB30" s="1071"/>
      <c r="VEC30" s="1071"/>
      <c r="VED30" s="1071"/>
      <c r="VEE30" s="1071"/>
      <c r="VEF30" s="1071"/>
      <c r="VEG30" s="1071"/>
      <c r="VEH30" s="1071"/>
      <c r="VEI30" s="1071"/>
      <c r="VEJ30" s="1071"/>
      <c r="VEK30" s="1071"/>
      <c r="VEL30" s="1071"/>
      <c r="VEM30" s="1071"/>
      <c r="VEN30" s="1071"/>
      <c r="VEO30" s="1071"/>
      <c r="VEP30" s="1071"/>
      <c r="VEQ30" s="1071"/>
      <c r="VER30" s="1071"/>
      <c r="VES30" s="1071"/>
      <c r="VET30" s="1071"/>
      <c r="VEU30" s="1071"/>
      <c r="VEV30" s="1071"/>
      <c r="VEW30" s="1071"/>
      <c r="VEX30" s="1071"/>
      <c r="VEY30" s="1071"/>
      <c r="VEZ30" s="1071"/>
      <c r="VFA30" s="1071"/>
      <c r="VFB30" s="1071"/>
      <c r="VFC30" s="1071"/>
      <c r="VFD30" s="1071"/>
      <c r="VFE30" s="1071"/>
      <c r="VFF30" s="1071"/>
      <c r="VFG30" s="1071"/>
      <c r="VFH30" s="1071"/>
      <c r="VFI30" s="1071"/>
      <c r="VFJ30" s="1071"/>
      <c r="VFK30" s="1071"/>
      <c r="VFL30" s="1071"/>
      <c r="VFM30" s="1071"/>
      <c r="VFN30" s="1071"/>
      <c r="VFO30" s="1071"/>
      <c r="VFP30" s="1071"/>
      <c r="VFQ30" s="1071"/>
      <c r="VFR30" s="1071"/>
      <c r="VFS30" s="1071"/>
      <c r="VFT30" s="1071"/>
      <c r="VFU30" s="1071"/>
      <c r="VFV30" s="1071"/>
      <c r="VFW30" s="1071"/>
      <c r="VFX30" s="1071"/>
      <c r="VFY30" s="1071"/>
      <c r="VFZ30" s="1071"/>
      <c r="VGA30" s="1071"/>
      <c r="VGB30" s="1071"/>
      <c r="VGC30" s="1071"/>
      <c r="VGD30" s="1071"/>
      <c r="VGE30" s="1071"/>
      <c r="VGF30" s="1071"/>
      <c r="VGG30" s="1071"/>
      <c r="VGH30" s="1071"/>
      <c r="VGI30" s="1071"/>
      <c r="VGJ30" s="1071"/>
      <c r="VGK30" s="1071"/>
      <c r="VGL30" s="1071"/>
      <c r="VGM30" s="1071"/>
      <c r="VGN30" s="1071"/>
      <c r="VGO30" s="1071"/>
      <c r="VGP30" s="1071"/>
      <c r="VGQ30" s="1071"/>
      <c r="VGR30" s="1071"/>
      <c r="VGS30" s="1071"/>
      <c r="VGT30" s="1071"/>
      <c r="VGU30" s="1071"/>
      <c r="VGV30" s="1071"/>
      <c r="VGW30" s="1071"/>
      <c r="VGX30" s="1071"/>
      <c r="VGY30" s="1071"/>
      <c r="VGZ30" s="1071"/>
      <c r="VHA30" s="1071"/>
      <c r="VHB30" s="1071"/>
      <c r="VHC30" s="1071"/>
      <c r="VHD30" s="1071"/>
      <c r="VHE30" s="1071"/>
      <c r="VHF30" s="1071"/>
      <c r="VHG30" s="1071"/>
      <c r="VHH30" s="1071"/>
      <c r="VHI30" s="1071"/>
      <c r="VHJ30" s="1071"/>
      <c r="VHK30" s="1071"/>
      <c r="VHL30" s="1071"/>
      <c r="VHM30" s="1071"/>
      <c r="VHN30" s="1071"/>
      <c r="VHO30" s="1071"/>
      <c r="VHP30" s="1071"/>
      <c r="VHQ30" s="1071"/>
      <c r="VHR30" s="1071"/>
      <c r="VHS30" s="1071"/>
      <c r="VHT30" s="1071"/>
      <c r="VHU30" s="1071"/>
      <c r="VHV30" s="1071"/>
      <c r="VHW30" s="1071"/>
      <c r="VHX30" s="1071"/>
      <c r="VHY30" s="1071"/>
      <c r="VHZ30" s="1071"/>
      <c r="VIA30" s="1071"/>
      <c r="VIB30" s="1071"/>
      <c r="VIC30" s="1071"/>
      <c r="VID30" s="1071"/>
      <c r="VIE30" s="1071"/>
      <c r="VIF30" s="1071"/>
      <c r="VIG30" s="1071"/>
      <c r="VIH30" s="1071"/>
      <c r="VII30" s="1071"/>
      <c r="VIJ30" s="1071"/>
      <c r="VIK30" s="1071"/>
      <c r="VIL30" s="1071"/>
      <c r="VIM30" s="1071"/>
      <c r="VIN30" s="1071"/>
      <c r="VIO30" s="1071"/>
      <c r="VIP30" s="1071"/>
      <c r="VIQ30" s="1071"/>
      <c r="VIR30" s="1071"/>
      <c r="VIS30" s="1071"/>
      <c r="VIT30" s="1071"/>
      <c r="VIU30" s="1071"/>
      <c r="VIV30" s="1071"/>
      <c r="VIW30" s="1071"/>
      <c r="VIX30" s="1071"/>
      <c r="VIY30" s="1071"/>
      <c r="VIZ30" s="1071"/>
      <c r="VJA30" s="1071"/>
      <c r="VJB30" s="1071"/>
      <c r="VJC30" s="1071"/>
      <c r="VJD30" s="1071"/>
      <c r="VJE30" s="1071"/>
      <c r="VJF30" s="1071"/>
      <c r="VJG30" s="1071"/>
      <c r="VJH30" s="1071"/>
      <c r="VJI30" s="1071"/>
      <c r="VJJ30" s="1071"/>
      <c r="VJK30" s="1071"/>
      <c r="VJL30" s="1071"/>
      <c r="VJM30" s="1071"/>
      <c r="VJN30" s="1071"/>
      <c r="VJO30" s="1071"/>
      <c r="VJP30" s="1071"/>
      <c r="VJQ30" s="1071"/>
      <c r="VJR30" s="1071"/>
      <c r="VJS30" s="1071"/>
      <c r="VJT30" s="1071"/>
      <c r="VJU30" s="1071"/>
      <c r="VJV30" s="1071"/>
      <c r="VJW30" s="1071"/>
      <c r="VJX30" s="1071"/>
      <c r="VJY30" s="1071"/>
      <c r="VJZ30" s="1071"/>
      <c r="VKA30" s="1071"/>
      <c r="VKB30" s="1071"/>
      <c r="VKC30" s="1071"/>
      <c r="VKD30" s="1071"/>
      <c r="VKE30" s="1071"/>
      <c r="VKF30" s="1071"/>
      <c r="VKG30" s="1071"/>
      <c r="VKH30" s="1071"/>
      <c r="VKI30" s="1071"/>
      <c r="VKJ30" s="1071"/>
      <c r="VKK30" s="1071"/>
      <c r="VKL30" s="1071"/>
      <c r="VKM30" s="1071"/>
      <c r="VKN30" s="1071"/>
      <c r="VKO30" s="1071"/>
      <c r="VKP30" s="1071"/>
      <c r="VKQ30" s="1071"/>
      <c r="VKR30" s="1071"/>
      <c r="VKS30" s="1071"/>
      <c r="VKT30" s="1071"/>
      <c r="VKU30" s="1071"/>
      <c r="VKV30" s="1071"/>
      <c r="VKW30" s="1071"/>
      <c r="VKX30" s="1071"/>
      <c r="VKY30" s="1071"/>
      <c r="VKZ30" s="1071"/>
      <c r="VLA30" s="1071"/>
      <c r="VLB30" s="1071"/>
      <c r="VLC30" s="1071"/>
      <c r="VLD30" s="1071"/>
      <c r="VLE30" s="1071"/>
      <c r="VLF30" s="1071"/>
      <c r="VLG30" s="1071"/>
      <c r="VLH30" s="1071"/>
      <c r="VLI30" s="1071"/>
      <c r="VLJ30" s="1071"/>
      <c r="VLK30" s="1071"/>
      <c r="VLL30" s="1071"/>
      <c r="VLM30" s="1071"/>
      <c r="VLN30" s="1071"/>
      <c r="VLO30" s="1071"/>
      <c r="VLP30" s="1071"/>
      <c r="VLQ30" s="1071"/>
      <c r="VLR30" s="1071"/>
      <c r="VLS30" s="1071"/>
      <c r="VLT30" s="1071"/>
      <c r="VLU30" s="1071"/>
      <c r="VLV30" s="1071"/>
      <c r="VLW30" s="1071"/>
      <c r="VLX30" s="1071"/>
      <c r="VLY30" s="1071"/>
      <c r="VLZ30" s="1071"/>
      <c r="VMA30" s="1071"/>
      <c r="VMB30" s="1071"/>
      <c r="VMC30" s="1071"/>
      <c r="VMD30" s="1071"/>
      <c r="VME30" s="1071"/>
      <c r="VMF30" s="1071"/>
      <c r="VMG30" s="1071"/>
      <c r="VMH30" s="1071"/>
      <c r="VMI30" s="1071"/>
      <c r="VMJ30" s="1071"/>
      <c r="VMK30" s="1071"/>
      <c r="VML30" s="1071"/>
      <c r="VMM30" s="1071"/>
      <c r="VMN30" s="1071"/>
      <c r="VMO30" s="1071"/>
      <c r="VMP30" s="1071"/>
      <c r="VMQ30" s="1071"/>
      <c r="VMR30" s="1071"/>
      <c r="VMS30" s="1071"/>
      <c r="VMT30" s="1071"/>
      <c r="VMU30" s="1071"/>
      <c r="VMV30" s="1071"/>
      <c r="VMW30" s="1071"/>
      <c r="VMX30" s="1071"/>
      <c r="VMY30" s="1071"/>
      <c r="VMZ30" s="1071"/>
      <c r="VNA30" s="1071"/>
      <c r="VNB30" s="1071"/>
      <c r="VNC30" s="1071"/>
      <c r="VND30" s="1071"/>
      <c r="VNE30" s="1071"/>
      <c r="VNF30" s="1071"/>
      <c r="VNG30" s="1071"/>
      <c r="VNH30" s="1071"/>
      <c r="VNI30" s="1071"/>
      <c r="VNJ30" s="1071"/>
      <c r="VNK30" s="1071"/>
      <c r="VNL30" s="1071"/>
      <c r="VNM30" s="1071"/>
      <c r="VNN30" s="1071"/>
      <c r="VNO30" s="1071"/>
      <c r="VNP30" s="1071"/>
      <c r="VNQ30" s="1071"/>
      <c r="VNR30" s="1071"/>
      <c r="VNS30" s="1071"/>
      <c r="VNT30" s="1071"/>
      <c r="VNU30" s="1071"/>
      <c r="VNV30" s="1071"/>
      <c r="VNW30" s="1071"/>
      <c r="VNX30" s="1071"/>
      <c r="VNY30" s="1071"/>
      <c r="VNZ30" s="1071"/>
      <c r="VOA30" s="1071"/>
      <c r="VOB30" s="1071"/>
      <c r="VOC30" s="1071"/>
      <c r="VOD30" s="1071"/>
      <c r="VOE30" s="1071"/>
      <c r="VOF30" s="1071"/>
      <c r="VOG30" s="1071"/>
      <c r="VOH30" s="1071"/>
      <c r="VOI30" s="1071"/>
      <c r="VOJ30" s="1071"/>
      <c r="VOK30" s="1071"/>
      <c r="VOL30" s="1071"/>
      <c r="VOM30" s="1071"/>
      <c r="VON30" s="1071"/>
      <c r="VOO30" s="1071"/>
      <c r="VOP30" s="1071"/>
      <c r="VOQ30" s="1071"/>
      <c r="VOR30" s="1071"/>
      <c r="VOS30" s="1071"/>
      <c r="VOT30" s="1071"/>
      <c r="VOU30" s="1071"/>
      <c r="VOV30" s="1071"/>
      <c r="VOW30" s="1071"/>
      <c r="VOX30" s="1071"/>
      <c r="VOY30" s="1071"/>
      <c r="VOZ30" s="1071"/>
      <c r="VPA30" s="1071"/>
      <c r="VPB30" s="1071"/>
      <c r="VPC30" s="1071"/>
      <c r="VPD30" s="1071"/>
      <c r="VPE30" s="1071"/>
      <c r="VPF30" s="1071"/>
      <c r="VPG30" s="1071"/>
      <c r="VPH30" s="1071"/>
      <c r="VPI30" s="1071"/>
      <c r="VPJ30" s="1071"/>
      <c r="VPK30" s="1071"/>
      <c r="VPL30" s="1071"/>
      <c r="VPM30" s="1071"/>
      <c r="VPN30" s="1071"/>
      <c r="VPO30" s="1071"/>
      <c r="VPP30" s="1071"/>
      <c r="VPQ30" s="1071"/>
      <c r="VPR30" s="1071"/>
      <c r="VPS30" s="1071"/>
      <c r="VPT30" s="1071"/>
      <c r="VPU30" s="1071"/>
      <c r="VPV30" s="1071"/>
      <c r="VPW30" s="1071"/>
      <c r="VPX30" s="1071"/>
      <c r="VPY30" s="1071"/>
      <c r="VPZ30" s="1071"/>
      <c r="VQA30" s="1071"/>
      <c r="VQB30" s="1071"/>
      <c r="VQC30" s="1071"/>
      <c r="VQD30" s="1071"/>
      <c r="VQE30" s="1071"/>
      <c r="VQF30" s="1071"/>
      <c r="VQG30" s="1071"/>
      <c r="VQH30" s="1071"/>
      <c r="VQI30" s="1071"/>
      <c r="VQJ30" s="1071"/>
      <c r="VQK30" s="1071"/>
      <c r="VQL30" s="1071"/>
      <c r="VQM30" s="1071"/>
      <c r="VQN30" s="1071"/>
      <c r="VQO30" s="1071"/>
      <c r="VQP30" s="1071"/>
      <c r="VQQ30" s="1071"/>
      <c r="VQR30" s="1071"/>
      <c r="VQS30" s="1071"/>
      <c r="VQT30" s="1071"/>
      <c r="VQU30" s="1071"/>
      <c r="VQV30" s="1071"/>
      <c r="VQW30" s="1071"/>
      <c r="VQX30" s="1071"/>
      <c r="VQY30" s="1071"/>
      <c r="VQZ30" s="1071"/>
      <c r="VRA30" s="1071"/>
      <c r="VRB30" s="1071"/>
      <c r="VRC30" s="1071"/>
      <c r="VRD30" s="1071"/>
      <c r="VRE30" s="1071"/>
      <c r="VRF30" s="1071"/>
      <c r="VRG30" s="1071"/>
      <c r="VRH30" s="1071"/>
      <c r="VRI30" s="1071"/>
      <c r="VRJ30" s="1071"/>
      <c r="VRK30" s="1071"/>
      <c r="VRL30" s="1071"/>
      <c r="VRM30" s="1071"/>
      <c r="VRN30" s="1071"/>
      <c r="VRO30" s="1071"/>
      <c r="VRP30" s="1071"/>
      <c r="VRQ30" s="1071"/>
      <c r="VRR30" s="1071"/>
      <c r="VRS30" s="1071"/>
      <c r="VRT30" s="1071"/>
      <c r="VRU30" s="1071"/>
      <c r="VRV30" s="1071"/>
      <c r="VRW30" s="1071"/>
      <c r="VRX30" s="1071"/>
      <c r="VRY30" s="1071"/>
      <c r="VRZ30" s="1071"/>
      <c r="VSA30" s="1071"/>
      <c r="VSB30" s="1071"/>
      <c r="VSC30" s="1071"/>
      <c r="VSD30" s="1071"/>
      <c r="VSE30" s="1071"/>
      <c r="VSF30" s="1071"/>
      <c r="VSG30" s="1071"/>
      <c r="VSH30" s="1071"/>
      <c r="VSI30" s="1071"/>
      <c r="VSJ30" s="1071"/>
      <c r="VSK30" s="1071"/>
      <c r="VSL30" s="1071"/>
      <c r="VSM30" s="1071"/>
      <c r="VSN30" s="1071"/>
      <c r="VSO30" s="1071"/>
      <c r="VSP30" s="1071"/>
      <c r="VSQ30" s="1071"/>
      <c r="VSR30" s="1071"/>
      <c r="VSS30" s="1071"/>
      <c r="VST30" s="1071"/>
      <c r="VSU30" s="1071"/>
      <c r="VSV30" s="1071"/>
      <c r="VSW30" s="1071"/>
      <c r="VSX30" s="1071"/>
      <c r="VSY30" s="1071"/>
      <c r="VSZ30" s="1071"/>
      <c r="VTA30" s="1071"/>
      <c r="VTB30" s="1071"/>
      <c r="VTC30" s="1071"/>
      <c r="VTD30" s="1071"/>
      <c r="VTE30" s="1071"/>
      <c r="VTF30" s="1071"/>
      <c r="VTG30" s="1071"/>
      <c r="VTH30" s="1071"/>
      <c r="VTI30" s="1071"/>
      <c r="VTJ30" s="1071"/>
      <c r="VTK30" s="1071"/>
      <c r="VTL30" s="1071"/>
      <c r="VTM30" s="1071"/>
      <c r="VTN30" s="1071"/>
      <c r="VTO30" s="1071"/>
      <c r="VTP30" s="1071"/>
      <c r="VTQ30" s="1071"/>
      <c r="VTR30" s="1071"/>
      <c r="VTS30" s="1071"/>
      <c r="VTT30" s="1071"/>
      <c r="VTU30" s="1071"/>
      <c r="VTV30" s="1071"/>
      <c r="VTW30" s="1071"/>
      <c r="VTX30" s="1071"/>
      <c r="VTY30" s="1071"/>
      <c r="VTZ30" s="1071"/>
      <c r="VUA30" s="1071"/>
      <c r="VUB30" s="1071"/>
      <c r="VUC30" s="1071"/>
      <c r="VUD30" s="1071"/>
      <c r="VUE30" s="1071"/>
      <c r="VUF30" s="1071"/>
      <c r="VUG30" s="1071"/>
      <c r="VUH30" s="1071"/>
      <c r="VUI30" s="1071"/>
      <c r="VUJ30" s="1071"/>
      <c r="VUK30" s="1071"/>
      <c r="VUL30" s="1071"/>
      <c r="VUM30" s="1071"/>
      <c r="VUN30" s="1071"/>
      <c r="VUO30" s="1071"/>
      <c r="VUP30" s="1071"/>
      <c r="VUQ30" s="1071"/>
      <c r="VUR30" s="1071"/>
      <c r="VUS30" s="1071"/>
      <c r="VUT30" s="1071"/>
      <c r="VUU30" s="1071"/>
      <c r="VUV30" s="1071"/>
      <c r="VUW30" s="1071"/>
      <c r="VUX30" s="1071"/>
      <c r="VUY30" s="1071"/>
      <c r="VUZ30" s="1071"/>
      <c r="VVA30" s="1071"/>
      <c r="VVB30" s="1071"/>
      <c r="VVC30" s="1071"/>
      <c r="VVD30" s="1071"/>
      <c r="VVE30" s="1071"/>
      <c r="VVF30" s="1071"/>
      <c r="VVG30" s="1071"/>
      <c r="VVH30" s="1071"/>
      <c r="VVI30" s="1071"/>
      <c r="VVJ30" s="1071"/>
      <c r="VVK30" s="1071"/>
      <c r="VVL30" s="1071"/>
      <c r="VVM30" s="1071"/>
      <c r="VVN30" s="1071"/>
      <c r="VVO30" s="1071"/>
      <c r="VVP30" s="1071"/>
      <c r="VVQ30" s="1071"/>
      <c r="VVR30" s="1071"/>
      <c r="VVS30" s="1071"/>
      <c r="VVT30" s="1071"/>
      <c r="VVU30" s="1071"/>
      <c r="VVV30" s="1071"/>
      <c r="VVW30" s="1071"/>
      <c r="VVX30" s="1071"/>
      <c r="VVY30" s="1071"/>
      <c r="VVZ30" s="1071"/>
      <c r="VWA30" s="1071"/>
      <c r="VWB30" s="1071"/>
      <c r="VWC30" s="1071"/>
      <c r="VWD30" s="1071"/>
      <c r="VWE30" s="1071"/>
      <c r="VWF30" s="1071"/>
      <c r="VWG30" s="1071"/>
      <c r="VWH30" s="1071"/>
      <c r="VWI30" s="1071"/>
      <c r="VWJ30" s="1071"/>
      <c r="VWK30" s="1071"/>
      <c r="VWL30" s="1071"/>
      <c r="VWM30" s="1071"/>
      <c r="VWN30" s="1071"/>
      <c r="VWO30" s="1071"/>
      <c r="VWP30" s="1071"/>
      <c r="VWQ30" s="1071"/>
      <c r="VWR30" s="1071"/>
      <c r="VWS30" s="1071"/>
      <c r="VWT30" s="1071"/>
      <c r="VWU30" s="1071"/>
      <c r="VWV30" s="1071"/>
      <c r="VWW30" s="1071"/>
      <c r="VWX30" s="1071"/>
      <c r="VWY30" s="1071"/>
      <c r="VWZ30" s="1071"/>
      <c r="VXA30" s="1071"/>
      <c r="VXB30" s="1071"/>
      <c r="VXC30" s="1071"/>
      <c r="VXD30" s="1071"/>
      <c r="VXE30" s="1071"/>
      <c r="VXF30" s="1071"/>
      <c r="VXG30" s="1071"/>
      <c r="VXH30" s="1071"/>
      <c r="VXI30" s="1071"/>
      <c r="VXJ30" s="1071"/>
      <c r="VXK30" s="1071"/>
      <c r="VXL30" s="1071"/>
      <c r="VXM30" s="1071"/>
      <c r="VXN30" s="1071"/>
      <c r="VXO30" s="1071"/>
      <c r="VXP30" s="1071"/>
      <c r="VXQ30" s="1071"/>
      <c r="VXR30" s="1071"/>
      <c r="VXS30" s="1071"/>
      <c r="VXT30" s="1071"/>
      <c r="VXU30" s="1071"/>
      <c r="VXV30" s="1071"/>
      <c r="VXW30" s="1071"/>
      <c r="VXX30" s="1071"/>
      <c r="VXY30" s="1071"/>
      <c r="VXZ30" s="1071"/>
      <c r="VYA30" s="1071"/>
      <c r="VYB30" s="1071"/>
      <c r="VYC30" s="1071"/>
      <c r="VYD30" s="1071"/>
      <c r="VYE30" s="1071"/>
      <c r="VYF30" s="1071"/>
      <c r="VYG30" s="1071"/>
      <c r="VYH30" s="1071"/>
      <c r="VYI30" s="1071"/>
      <c r="VYJ30" s="1071"/>
      <c r="VYK30" s="1071"/>
      <c r="VYL30" s="1071"/>
      <c r="VYM30" s="1071"/>
      <c r="VYN30" s="1071"/>
      <c r="VYO30" s="1071"/>
      <c r="VYP30" s="1071"/>
      <c r="VYQ30" s="1071"/>
      <c r="VYR30" s="1071"/>
      <c r="VYS30" s="1071"/>
      <c r="VYT30" s="1071"/>
      <c r="VYU30" s="1071"/>
      <c r="VYV30" s="1071"/>
      <c r="VYW30" s="1071"/>
      <c r="VYX30" s="1071"/>
      <c r="VYY30" s="1071"/>
      <c r="VYZ30" s="1071"/>
      <c r="VZA30" s="1071"/>
      <c r="VZB30" s="1071"/>
      <c r="VZC30" s="1071"/>
      <c r="VZD30" s="1071"/>
      <c r="VZE30" s="1071"/>
      <c r="VZF30" s="1071"/>
      <c r="VZG30" s="1071"/>
      <c r="VZH30" s="1071"/>
      <c r="VZI30" s="1071"/>
      <c r="VZJ30" s="1071"/>
      <c r="VZK30" s="1071"/>
      <c r="VZL30" s="1071"/>
      <c r="VZM30" s="1071"/>
      <c r="VZN30" s="1071"/>
      <c r="VZO30" s="1071"/>
      <c r="VZP30" s="1071"/>
      <c r="VZQ30" s="1071"/>
      <c r="VZR30" s="1071"/>
      <c r="VZS30" s="1071"/>
      <c r="VZT30" s="1071"/>
      <c r="VZU30" s="1071"/>
      <c r="VZV30" s="1071"/>
      <c r="VZW30" s="1071"/>
      <c r="VZX30" s="1071"/>
      <c r="VZY30" s="1071"/>
      <c r="VZZ30" s="1071"/>
      <c r="WAA30" s="1071"/>
      <c r="WAB30" s="1071"/>
      <c r="WAC30" s="1071"/>
      <c r="WAD30" s="1071"/>
      <c r="WAE30" s="1071"/>
      <c r="WAF30" s="1071"/>
      <c r="WAG30" s="1071"/>
      <c r="WAH30" s="1071"/>
      <c r="WAI30" s="1071"/>
      <c r="WAJ30" s="1071"/>
      <c r="WAK30" s="1071"/>
      <c r="WAL30" s="1071"/>
      <c r="WAM30" s="1071"/>
      <c r="WAN30" s="1071"/>
      <c r="WAO30" s="1071"/>
      <c r="WAP30" s="1071"/>
      <c r="WAQ30" s="1071"/>
      <c r="WAR30" s="1071"/>
      <c r="WAS30" s="1071"/>
      <c r="WAT30" s="1071"/>
      <c r="WAU30" s="1071"/>
      <c r="WAV30" s="1071"/>
      <c r="WAW30" s="1071"/>
      <c r="WAX30" s="1071"/>
      <c r="WAY30" s="1071"/>
      <c r="WAZ30" s="1071"/>
      <c r="WBA30" s="1071"/>
      <c r="WBB30" s="1071"/>
      <c r="WBC30" s="1071"/>
      <c r="WBD30" s="1071"/>
      <c r="WBE30" s="1071"/>
      <c r="WBF30" s="1071"/>
      <c r="WBG30" s="1071"/>
      <c r="WBH30" s="1071"/>
      <c r="WBI30" s="1071"/>
      <c r="WBJ30" s="1071"/>
      <c r="WBK30" s="1071"/>
      <c r="WBL30" s="1071"/>
      <c r="WBM30" s="1071"/>
      <c r="WBN30" s="1071"/>
      <c r="WBO30" s="1071"/>
      <c r="WBP30" s="1071"/>
      <c r="WBQ30" s="1071"/>
      <c r="WBR30" s="1071"/>
      <c r="WBS30" s="1071"/>
      <c r="WBT30" s="1071"/>
      <c r="WBU30" s="1071"/>
      <c r="WBV30" s="1071"/>
      <c r="WBW30" s="1071"/>
      <c r="WBX30" s="1071"/>
      <c r="WBY30" s="1071"/>
      <c r="WBZ30" s="1071"/>
      <c r="WCA30" s="1071"/>
      <c r="WCB30" s="1071"/>
      <c r="WCC30" s="1071"/>
      <c r="WCD30" s="1071"/>
      <c r="WCE30" s="1071"/>
      <c r="WCF30" s="1071"/>
      <c r="WCG30" s="1071"/>
      <c r="WCH30" s="1071"/>
      <c r="WCI30" s="1071"/>
      <c r="WCJ30" s="1071"/>
      <c r="WCK30" s="1071"/>
      <c r="WCL30" s="1071"/>
      <c r="WCM30" s="1071"/>
      <c r="WCN30" s="1071"/>
      <c r="WCO30" s="1071"/>
      <c r="WCP30" s="1071"/>
      <c r="WCQ30" s="1071"/>
      <c r="WCR30" s="1071"/>
      <c r="WCS30" s="1071"/>
      <c r="WCT30" s="1071"/>
      <c r="WCU30" s="1071"/>
      <c r="WCV30" s="1071"/>
      <c r="WCW30" s="1071"/>
      <c r="WCX30" s="1071"/>
      <c r="WCY30" s="1071"/>
      <c r="WCZ30" s="1071"/>
      <c r="WDA30" s="1071"/>
      <c r="WDB30" s="1071"/>
      <c r="WDC30" s="1071"/>
      <c r="WDD30" s="1071"/>
      <c r="WDE30" s="1071"/>
      <c r="WDF30" s="1071"/>
      <c r="WDG30" s="1071"/>
      <c r="WDH30" s="1071"/>
      <c r="WDI30" s="1071"/>
      <c r="WDJ30" s="1071"/>
      <c r="WDK30" s="1071"/>
      <c r="WDL30" s="1071"/>
      <c r="WDM30" s="1071"/>
      <c r="WDN30" s="1071"/>
      <c r="WDO30" s="1071"/>
      <c r="WDP30" s="1071"/>
      <c r="WDQ30" s="1071"/>
      <c r="WDR30" s="1071"/>
      <c r="WDS30" s="1071"/>
      <c r="WDT30" s="1071"/>
      <c r="WDU30" s="1071"/>
      <c r="WDV30" s="1071"/>
      <c r="WDW30" s="1071"/>
      <c r="WDX30" s="1071"/>
      <c r="WDY30" s="1071"/>
      <c r="WDZ30" s="1071"/>
      <c r="WEA30" s="1071"/>
      <c r="WEB30" s="1071"/>
      <c r="WEC30" s="1071"/>
      <c r="WED30" s="1071"/>
      <c r="WEE30" s="1071"/>
      <c r="WEF30" s="1071"/>
      <c r="WEG30" s="1071"/>
      <c r="WEH30" s="1071"/>
      <c r="WEI30" s="1071"/>
      <c r="WEJ30" s="1071"/>
      <c r="WEK30" s="1071"/>
      <c r="WEL30" s="1071"/>
      <c r="WEM30" s="1071"/>
      <c r="WEN30" s="1071"/>
      <c r="WEO30" s="1071"/>
      <c r="WEP30" s="1071"/>
      <c r="WEQ30" s="1071"/>
      <c r="WER30" s="1071"/>
      <c r="WES30" s="1071"/>
      <c r="WET30" s="1071"/>
      <c r="WEU30" s="1071"/>
      <c r="WEV30" s="1071"/>
      <c r="WEW30" s="1071"/>
      <c r="WEX30" s="1071"/>
      <c r="WEY30" s="1071"/>
      <c r="WEZ30" s="1071"/>
      <c r="WFA30" s="1071"/>
      <c r="WFB30" s="1071"/>
      <c r="WFC30" s="1071"/>
      <c r="WFD30" s="1071"/>
      <c r="WFE30" s="1071"/>
      <c r="WFF30" s="1071"/>
      <c r="WFG30" s="1071"/>
      <c r="WFH30" s="1071"/>
      <c r="WFI30" s="1071"/>
      <c r="WFJ30" s="1071"/>
      <c r="WFK30" s="1071"/>
      <c r="WFL30" s="1071"/>
      <c r="WFM30" s="1071"/>
      <c r="WFN30" s="1071"/>
      <c r="WFO30" s="1071"/>
      <c r="WFP30" s="1071"/>
      <c r="WFQ30" s="1071"/>
      <c r="WFR30" s="1071"/>
      <c r="WFS30" s="1071"/>
      <c r="WFT30" s="1071"/>
      <c r="WFU30" s="1071"/>
      <c r="WFV30" s="1071"/>
      <c r="WFW30" s="1071"/>
      <c r="WFX30" s="1071"/>
      <c r="WFY30" s="1071"/>
      <c r="WFZ30" s="1071"/>
      <c r="WGA30" s="1071"/>
      <c r="WGB30" s="1071"/>
      <c r="WGC30" s="1071"/>
      <c r="WGD30" s="1071"/>
      <c r="WGE30" s="1071"/>
      <c r="WGF30" s="1071"/>
      <c r="WGG30" s="1071"/>
      <c r="WGH30" s="1071"/>
      <c r="WGI30" s="1071"/>
      <c r="WGJ30" s="1071"/>
      <c r="WGK30" s="1071"/>
      <c r="WGL30" s="1071"/>
      <c r="WGM30" s="1071"/>
      <c r="WGN30" s="1071"/>
      <c r="WGO30" s="1071"/>
      <c r="WGP30" s="1071"/>
      <c r="WGQ30" s="1071"/>
      <c r="WGR30" s="1071"/>
      <c r="WGS30" s="1071"/>
      <c r="WGT30" s="1071"/>
      <c r="WGU30" s="1071"/>
      <c r="WGV30" s="1071"/>
      <c r="WGW30" s="1071"/>
      <c r="WGX30" s="1071"/>
      <c r="WGY30" s="1071"/>
      <c r="WGZ30" s="1071"/>
      <c r="WHA30" s="1071"/>
      <c r="WHB30" s="1071"/>
      <c r="WHC30" s="1071"/>
      <c r="WHD30" s="1071"/>
      <c r="WHE30" s="1071"/>
      <c r="WHF30" s="1071"/>
      <c r="WHG30" s="1071"/>
      <c r="WHH30" s="1071"/>
      <c r="WHI30" s="1071"/>
      <c r="WHJ30" s="1071"/>
      <c r="WHK30" s="1071"/>
      <c r="WHL30" s="1071"/>
      <c r="WHM30" s="1071"/>
      <c r="WHN30" s="1071"/>
      <c r="WHO30" s="1071"/>
      <c r="WHP30" s="1071"/>
      <c r="WHQ30" s="1071"/>
      <c r="WHR30" s="1071"/>
      <c r="WHS30" s="1071"/>
      <c r="WHT30" s="1071"/>
      <c r="WHU30" s="1071"/>
      <c r="WHV30" s="1071"/>
      <c r="WHW30" s="1071"/>
      <c r="WHX30" s="1071"/>
      <c r="WHY30" s="1071"/>
      <c r="WHZ30" s="1071"/>
      <c r="WIA30" s="1071"/>
      <c r="WIB30" s="1071"/>
      <c r="WIC30" s="1071"/>
      <c r="WID30" s="1071"/>
      <c r="WIE30" s="1071"/>
      <c r="WIF30" s="1071"/>
      <c r="WIG30" s="1071"/>
      <c r="WIH30" s="1071"/>
      <c r="WII30" s="1071"/>
      <c r="WIJ30" s="1071"/>
      <c r="WIK30" s="1071"/>
      <c r="WIL30" s="1071"/>
      <c r="WIM30" s="1071"/>
      <c r="WIN30" s="1071"/>
      <c r="WIO30" s="1071"/>
      <c r="WIP30" s="1071"/>
      <c r="WIQ30" s="1071"/>
      <c r="WIR30" s="1071"/>
      <c r="WIS30" s="1071"/>
      <c r="WIT30" s="1071"/>
      <c r="WIU30" s="1071"/>
      <c r="WIV30" s="1071"/>
      <c r="WIW30" s="1071"/>
      <c r="WIX30" s="1071"/>
      <c r="WIY30" s="1071"/>
      <c r="WIZ30" s="1071"/>
      <c r="WJA30" s="1071"/>
      <c r="WJB30" s="1071"/>
      <c r="WJC30" s="1071"/>
      <c r="WJD30" s="1071"/>
      <c r="WJE30" s="1071"/>
      <c r="WJF30" s="1071"/>
      <c r="WJG30" s="1071"/>
      <c r="WJH30" s="1071"/>
      <c r="WJI30" s="1071"/>
      <c r="WJJ30" s="1071"/>
      <c r="WJK30" s="1071"/>
      <c r="WJL30" s="1071"/>
      <c r="WJM30" s="1071"/>
      <c r="WJN30" s="1071"/>
      <c r="WJO30" s="1071"/>
      <c r="WJP30" s="1071"/>
      <c r="WJQ30" s="1071"/>
      <c r="WJR30" s="1071"/>
      <c r="WJS30" s="1071"/>
      <c r="WJT30" s="1071"/>
      <c r="WJU30" s="1071"/>
      <c r="WJV30" s="1071"/>
      <c r="WJW30" s="1071"/>
      <c r="WJX30" s="1071"/>
      <c r="WJY30" s="1071"/>
      <c r="WJZ30" s="1071"/>
      <c r="WKA30" s="1071"/>
      <c r="WKB30" s="1071"/>
      <c r="WKC30" s="1071"/>
      <c r="WKD30" s="1071"/>
      <c r="WKE30" s="1071"/>
      <c r="WKF30" s="1071"/>
      <c r="WKG30" s="1071"/>
      <c r="WKH30" s="1071"/>
      <c r="WKI30" s="1071"/>
      <c r="WKJ30" s="1071"/>
      <c r="WKK30" s="1071"/>
      <c r="WKL30" s="1071"/>
      <c r="WKM30" s="1071"/>
      <c r="WKN30" s="1071"/>
      <c r="WKO30" s="1071"/>
      <c r="WKP30" s="1071"/>
      <c r="WKQ30" s="1071"/>
      <c r="WKR30" s="1071"/>
      <c r="WKS30" s="1071"/>
      <c r="WKT30" s="1071"/>
      <c r="WKU30" s="1071"/>
      <c r="WKV30" s="1071"/>
      <c r="WKW30" s="1071"/>
      <c r="WKX30" s="1071"/>
      <c r="WKY30" s="1071"/>
      <c r="WKZ30" s="1071"/>
      <c r="WLA30" s="1071"/>
      <c r="WLB30" s="1071"/>
      <c r="WLC30" s="1071"/>
      <c r="WLD30" s="1071"/>
      <c r="WLE30" s="1071"/>
      <c r="WLF30" s="1071"/>
      <c r="WLG30" s="1071"/>
      <c r="WLH30" s="1071"/>
      <c r="WLI30" s="1071"/>
      <c r="WLJ30" s="1071"/>
      <c r="WLK30" s="1071"/>
      <c r="WLL30" s="1071"/>
      <c r="WLM30" s="1071"/>
      <c r="WLN30" s="1071"/>
      <c r="WLO30" s="1071"/>
      <c r="WLP30" s="1071"/>
      <c r="WLQ30" s="1071"/>
      <c r="WLR30" s="1071"/>
      <c r="WLS30" s="1071"/>
      <c r="WLT30" s="1071"/>
      <c r="WLU30" s="1071"/>
      <c r="WLV30" s="1071"/>
      <c r="WLW30" s="1071"/>
      <c r="WLX30" s="1071"/>
      <c r="WLY30" s="1071"/>
      <c r="WLZ30" s="1071"/>
      <c r="WMA30" s="1071"/>
      <c r="WMB30" s="1071"/>
      <c r="WMC30" s="1071"/>
      <c r="WMD30" s="1071"/>
      <c r="WME30" s="1071"/>
      <c r="WMF30" s="1071"/>
      <c r="WMG30" s="1071"/>
      <c r="WMH30" s="1071"/>
      <c r="WMI30" s="1071"/>
      <c r="WMJ30" s="1071"/>
      <c r="WMK30" s="1071"/>
      <c r="WML30" s="1071"/>
      <c r="WMM30" s="1071"/>
      <c r="WMN30" s="1071"/>
      <c r="WMO30" s="1071"/>
      <c r="WMP30" s="1071"/>
      <c r="WMQ30" s="1071"/>
      <c r="WMR30" s="1071"/>
      <c r="WMS30" s="1071"/>
      <c r="WMT30" s="1071"/>
      <c r="WMU30" s="1071"/>
      <c r="WMV30" s="1071"/>
      <c r="WMW30" s="1071"/>
      <c r="WMX30" s="1071"/>
      <c r="WMY30" s="1071"/>
      <c r="WMZ30" s="1071"/>
      <c r="WNA30" s="1071"/>
      <c r="WNB30" s="1071"/>
      <c r="WNC30" s="1071"/>
      <c r="WND30" s="1071"/>
      <c r="WNE30" s="1071"/>
      <c r="WNF30" s="1071"/>
      <c r="WNG30" s="1071"/>
      <c r="WNH30" s="1071"/>
      <c r="WNI30" s="1071"/>
      <c r="WNJ30" s="1071"/>
      <c r="WNK30" s="1071"/>
      <c r="WNL30" s="1071"/>
      <c r="WNM30" s="1071"/>
      <c r="WNN30" s="1071"/>
      <c r="WNO30" s="1071"/>
      <c r="WNP30" s="1071"/>
      <c r="WNQ30" s="1071"/>
      <c r="WNR30" s="1071"/>
      <c r="WNS30" s="1071"/>
      <c r="WNT30" s="1071"/>
      <c r="WNU30" s="1071"/>
      <c r="WNV30" s="1071"/>
      <c r="WNW30" s="1071"/>
      <c r="WNX30" s="1071"/>
      <c r="WNY30" s="1071"/>
      <c r="WNZ30" s="1071"/>
      <c r="WOA30" s="1071"/>
      <c r="WOB30" s="1071"/>
      <c r="WOC30" s="1071"/>
      <c r="WOD30" s="1071"/>
      <c r="WOE30" s="1071"/>
      <c r="WOF30" s="1071"/>
      <c r="WOG30" s="1071"/>
      <c r="WOH30" s="1071"/>
      <c r="WOI30" s="1071"/>
      <c r="WOJ30" s="1071"/>
      <c r="WOK30" s="1071"/>
      <c r="WOL30" s="1071"/>
      <c r="WOM30" s="1071"/>
      <c r="WON30" s="1071"/>
      <c r="WOO30" s="1071"/>
      <c r="WOP30" s="1071"/>
      <c r="WOQ30" s="1071"/>
      <c r="WOR30" s="1071"/>
      <c r="WOS30" s="1071"/>
      <c r="WOT30" s="1071"/>
      <c r="WOU30" s="1071"/>
      <c r="WOV30" s="1071"/>
      <c r="WOW30" s="1071"/>
      <c r="WOX30" s="1071"/>
      <c r="WOY30" s="1071"/>
      <c r="WOZ30" s="1071"/>
      <c r="WPA30" s="1071"/>
      <c r="WPB30" s="1071"/>
      <c r="WPC30" s="1071"/>
      <c r="WPD30" s="1071"/>
      <c r="WPE30" s="1071"/>
      <c r="WPF30" s="1071"/>
      <c r="WPG30" s="1071"/>
      <c r="WPH30" s="1071"/>
      <c r="WPI30" s="1071"/>
      <c r="WPJ30" s="1071"/>
      <c r="WPK30" s="1071"/>
      <c r="WPL30" s="1071"/>
      <c r="WPM30" s="1071"/>
      <c r="WPN30" s="1071"/>
      <c r="WPO30" s="1071"/>
      <c r="WPP30" s="1071"/>
      <c r="WPQ30" s="1071"/>
      <c r="WPR30" s="1071"/>
      <c r="WPS30" s="1071"/>
      <c r="WPT30" s="1071"/>
      <c r="WPU30" s="1071"/>
      <c r="WPV30" s="1071"/>
      <c r="WPW30" s="1071"/>
      <c r="WPX30" s="1071"/>
      <c r="WPY30" s="1071"/>
      <c r="WPZ30" s="1071"/>
      <c r="WQA30" s="1071"/>
      <c r="WQB30" s="1071"/>
      <c r="WQC30" s="1071"/>
      <c r="WQD30" s="1071"/>
      <c r="WQE30" s="1071"/>
      <c r="WQF30" s="1071"/>
      <c r="WQG30" s="1071"/>
      <c r="WQH30" s="1071"/>
      <c r="WQI30" s="1071"/>
      <c r="WQJ30" s="1071"/>
      <c r="WQK30" s="1071"/>
      <c r="WQL30" s="1071"/>
      <c r="WQM30" s="1071"/>
      <c r="WQN30" s="1071"/>
      <c r="WQO30" s="1071"/>
      <c r="WQP30" s="1071"/>
      <c r="WQQ30" s="1071"/>
      <c r="WQR30" s="1071"/>
      <c r="WQS30" s="1071"/>
      <c r="WQT30" s="1071"/>
      <c r="WQU30" s="1071"/>
      <c r="WQV30" s="1071"/>
      <c r="WQW30" s="1071"/>
      <c r="WQX30" s="1071"/>
      <c r="WQY30" s="1071"/>
      <c r="WQZ30" s="1071"/>
      <c r="WRA30" s="1071"/>
      <c r="WRB30" s="1071"/>
      <c r="WRC30" s="1071"/>
      <c r="WRD30" s="1071"/>
      <c r="WRE30" s="1071"/>
      <c r="WRF30" s="1071"/>
      <c r="WRG30" s="1071"/>
      <c r="WRH30" s="1071"/>
      <c r="WRI30" s="1071"/>
      <c r="WRJ30" s="1071"/>
      <c r="WRK30" s="1071"/>
      <c r="WRL30" s="1071"/>
      <c r="WRM30" s="1071"/>
      <c r="WRN30" s="1071"/>
      <c r="WRO30" s="1071"/>
      <c r="WRP30" s="1071"/>
      <c r="WRQ30" s="1071"/>
      <c r="WRR30" s="1071"/>
      <c r="WRS30" s="1071"/>
      <c r="WRT30" s="1071"/>
      <c r="WRU30" s="1071"/>
      <c r="WRV30" s="1071"/>
      <c r="WRW30" s="1071"/>
      <c r="WRX30" s="1071"/>
      <c r="WRY30" s="1071"/>
      <c r="WRZ30" s="1071"/>
      <c r="WSA30" s="1071"/>
      <c r="WSB30" s="1071"/>
      <c r="WSC30" s="1071"/>
      <c r="WSD30" s="1071"/>
      <c r="WSE30" s="1071"/>
      <c r="WSF30" s="1071"/>
      <c r="WSG30" s="1071"/>
      <c r="WSH30" s="1071"/>
      <c r="WSI30" s="1071"/>
      <c r="WSJ30" s="1071"/>
      <c r="WSK30" s="1071"/>
      <c r="WSL30" s="1071"/>
      <c r="WSM30" s="1071"/>
      <c r="WSN30" s="1071"/>
      <c r="WSO30" s="1071"/>
      <c r="WSP30" s="1071"/>
      <c r="WSQ30" s="1071"/>
      <c r="WSR30" s="1071"/>
      <c r="WSS30" s="1071"/>
      <c r="WST30" s="1071"/>
      <c r="WSU30" s="1071"/>
      <c r="WSV30" s="1071"/>
      <c r="WSW30" s="1071"/>
      <c r="WSX30" s="1071"/>
      <c r="WSY30" s="1071"/>
      <c r="WSZ30" s="1071"/>
      <c r="WTA30" s="1071"/>
      <c r="WTB30" s="1071"/>
      <c r="WTC30" s="1071"/>
      <c r="WTD30" s="1071"/>
      <c r="WTE30" s="1071"/>
      <c r="WTF30" s="1071"/>
      <c r="WTG30" s="1071"/>
      <c r="WTH30" s="1071"/>
      <c r="WTI30" s="1071"/>
      <c r="WTJ30" s="1071"/>
      <c r="WTK30" s="1071"/>
      <c r="WTL30" s="1071"/>
      <c r="WTM30" s="1071"/>
      <c r="WTN30" s="1071"/>
      <c r="WTO30" s="1071"/>
      <c r="WTP30" s="1071"/>
      <c r="WTQ30" s="1071"/>
      <c r="WTR30" s="1071"/>
      <c r="WTS30" s="1071"/>
      <c r="WTT30" s="1071"/>
      <c r="WTU30" s="1071"/>
      <c r="WTV30" s="1071"/>
      <c r="WTW30" s="1071"/>
      <c r="WTX30" s="1071"/>
      <c r="WTY30" s="1071"/>
      <c r="WTZ30" s="1071"/>
      <c r="WUA30" s="1071"/>
      <c r="WUB30" s="1071"/>
      <c r="WUC30" s="1071"/>
      <c r="WUD30" s="1071"/>
      <c r="WUE30" s="1071"/>
      <c r="WUF30" s="1071"/>
      <c r="WUG30" s="1071"/>
      <c r="WUH30" s="1071"/>
      <c r="WUI30" s="1071"/>
      <c r="WUJ30" s="1071"/>
      <c r="WUK30" s="1071"/>
      <c r="WUL30" s="1071"/>
      <c r="WUM30" s="1071"/>
      <c r="WUN30" s="1071"/>
      <c r="WUO30" s="1071"/>
      <c r="WUP30" s="1071"/>
      <c r="WUQ30" s="1071"/>
      <c r="WUR30" s="1071"/>
      <c r="WUS30" s="1071"/>
      <c r="WUT30" s="1071"/>
      <c r="WUU30" s="1071"/>
      <c r="WUV30" s="1071"/>
      <c r="WUW30" s="1071"/>
      <c r="WUX30" s="1071"/>
      <c r="WUY30" s="1071"/>
      <c r="WUZ30" s="1071"/>
      <c r="WVA30" s="1071"/>
      <c r="WVB30" s="1071"/>
      <c r="WVC30" s="1071"/>
      <c r="WVD30" s="1071"/>
      <c r="WVE30" s="1071"/>
      <c r="WVF30" s="1071"/>
      <c r="WVG30" s="1071"/>
      <c r="WVH30" s="1071"/>
      <c r="WVI30" s="1071"/>
      <c r="WVJ30" s="1071"/>
      <c r="WVK30" s="1071"/>
      <c r="WVL30" s="1071"/>
      <c r="WVM30" s="1071"/>
      <c r="WVN30" s="1071"/>
      <c r="WVO30" s="1071"/>
      <c r="WVP30" s="1071"/>
      <c r="WVQ30" s="1071"/>
      <c r="WVR30" s="1071"/>
      <c r="WVS30" s="1071"/>
      <c r="WVT30" s="1071"/>
      <c r="WVU30" s="1071"/>
      <c r="WVV30" s="1071"/>
      <c r="WVW30" s="1071"/>
      <c r="WVX30" s="1071"/>
      <c r="WVY30" s="1071"/>
      <c r="WVZ30" s="1071"/>
      <c r="WWA30" s="1071"/>
      <c r="WWB30" s="1071"/>
      <c r="WWC30" s="1071"/>
      <c r="WWD30" s="1071"/>
      <c r="WWE30" s="1071"/>
      <c r="WWF30" s="1071"/>
      <c r="WWG30" s="1071"/>
      <c r="WWH30" s="1071"/>
      <c r="WWI30" s="1071"/>
      <c r="WWJ30" s="1071"/>
      <c r="WWK30" s="1071"/>
      <c r="WWL30" s="1071"/>
      <c r="WWM30" s="1071"/>
      <c r="WWN30" s="1071"/>
      <c r="WWO30" s="1071"/>
      <c r="WWP30" s="1071"/>
      <c r="WWQ30" s="1071"/>
      <c r="WWR30" s="1071"/>
      <c r="WWS30" s="1071"/>
      <c r="WWT30" s="1071"/>
      <c r="WWU30" s="1071"/>
      <c r="WWV30" s="1071"/>
      <c r="WWW30" s="1071"/>
      <c r="WWX30" s="1071"/>
      <c r="WWY30" s="1071"/>
      <c r="WWZ30" s="1071"/>
      <c r="WXA30" s="1071"/>
      <c r="WXB30" s="1071"/>
      <c r="WXC30" s="1071"/>
      <c r="WXD30" s="1071"/>
      <c r="WXE30" s="1071"/>
      <c r="WXF30" s="1071"/>
      <c r="WXG30" s="1071"/>
      <c r="WXH30" s="1071"/>
      <c r="WXI30" s="1071"/>
      <c r="WXJ30" s="1071"/>
      <c r="WXK30" s="1071"/>
      <c r="WXL30" s="1071"/>
      <c r="WXM30" s="1071"/>
      <c r="WXN30" s="1071"/>
      <c r="WXO30" s="1071"/>
      <c r="WXP30" s="1071"/>
      <c r="WXQ30" s="1071"/>
      <c r="WXR30" s="1071"/>
      <c r="WXS30" s="1071"/>
      <c r="WXT30" s="1071"/>
      <c r="WXU30" s="1071"/>
      <c r="WXV30" s="1071"/>
      <c r="WXW30" s="1071"/>
      <c r="WXX30" s="1071"/>
      <c r="WXY30" s="1071"/>
      <c r="WXZ30" s="1071"/>
      <c r="WYA30" s="1071"/>
      <c r="WYB30" s="1071"/>
      <c r="WYC30" s="1071"/>
      <c r="WYD30" s="1071"/>
      <c r="WYE30" s="1071"/>
      <c r="WYF30" s="1071"/>
      <c r="WYG30" s="1071"/>
      <c r="WYH30" s="1071"/>
      <c r="WYI30" s="1071"/>
      <c r="WYJ30" s="1071"/>
      <c r="WYK30" s="1071"/>
      <c r="WYL30" s="1071"/>
      <c r="WYM30" s="1071"/>
      <c r="WYN30" s="1071"/>
      <c r="WYO30" s="1071"/>
      <c r="WYP30" s="1071"/>
      <c r="WYQ30" s="1071"/>
      <c r="WYR30" s="1071"/>
      <c r="WYS30" s="1071"/>
      <c r="WYT30" s="1071"/>
      <c r="WYU30" s="1071"/>
      <c r="WYV30" s="1071"/>
      <c r="WYW30" s="1071"/>
      <c r="WYX30" s="1071"/>
      <c r="WYY30" s="1071"/>
      <c r="WYZ30" s="1071"/>
      <c r="WZA30" s="1071"/>
      <c r="WZB30" s="1071"/>
      <c r="WZC30" s="1071"/>
      <c r="WZD30" s="1071"/>
      <c r="WZE30" s="1071"/>
      <c r="WZF30" s="1071"/>
      <c r="WZG30" s="1071"/>
      <c r="WZH30" s="1071"/>
      <c r="WZI30" s="1071"/>
      <c r="WZJ30" s="1071"/>
      <c r="WZK30" s="1071"/>
      <c r="WZL30" s="1071"/>
      <c r="WZM30" s="1071"/>
      <c r="WZN30" s="1071"/>
      <c r="WZO30" s="1071"/>
      <c r="WZP30" s="1071"/>
      <c r="WZQ30" s="1071"/>
      <c r="WZR30" s="1071"/>
      <c r="WZS30" s="1071"/>
      <c r="WZT30" s="1071"/>
      <c r="WZU30" s="1071"/>
      <c r="WZV30" s="1071"/>
      <c r="WZW30" s="1071"/>
      <c r="WZX30" s="1071"/>
      <c r="WZY30" s="1071"/>
      <c r="WZZ30" s="1071"/>
      <c r="XAA30" s="1071"/>
      <c r="XAB30" s="1071"/>
      <c r="XAC30" s="1071"/>
      <c r="XAD30" s="1071"/>
      <c r="XAE30" s="1071"/>
      <c r="XAF30" s="1071"/>
      <c r="XAG30" s="1071"/>
      <c r="XAH30" s="1071"/>
      <c r="XAI30" s="1071"/>
      <c r="XAJ30" s="1071"/>
      <c r="XAK30" s="1071"/>
      <c r="XAL30" s="1071"/>
      <c r="XAM30" s="1071"/>
      <c r="XAN30" s="1071"/>
      <c r="XAO30" s="1071"/>
      <c r="XAP30" s="1071"/>
      <c r="XAQ30" s="1071"/>
      <c r="XAR30" s="1071"/>
      <c r="XAS30" s="1071"/>
      <c r="XAT30" s="1071"/>
      <c r="XAU30" s="1071"/>
      <c r="XAV30" s="1071"/>
      <c r="XAW30" s="1071"/>
      <c r="XAX30" s="1071"/>
      <c r="XAY30" s="1071"/>
      <c r="XAZ30" s="1071"/>
      <c r="XBA30" s="1071"/>
      <c r="XBB30" s="1071"/>
      <c r="XBC30" s="1071"/>
      <c r="XBD30" s="1071"/>
      <c r="XBE30" s="1071"/>
      <c r="XBF30" s="1071"/>
      <c r="XBG30" s="1071"/>
      <c r="XBH30" s="1071"/>
      <c r="XBI30" s="1071"/>
      <c r="XBJ30" s="1071"/>
      <c r="XBK30" s="1071"/>
      <c r="XBL30" s="1071"/>
      <c r="XBM30" s="1071"/>
      <c r="XBN30" s="1071"/>
      <c r="XBO30" s="1071"/>
      <c r="XBP30" s="1071"/>
      <c r="XBQ30" s="1071"/>
      <c r="XBR30" s="1071"/>
      <c r="XBS30" s="1071"/>
      <c r="XBT30" s="1071"/>
      <c r="XBU30" s="1071"/>
      <c r="XBV30" s="1071"/>
      <c r="XBW30" s="1071"/>
      <c r="XBX30" s="1071"/>
      <c r="XBY30" s="1071"/>
      <c r="XBZ30" s="1071"/>
      <c r="XCA30" s="1071"/>
      <c r="XCB30" s="1071"/>
      <c r="XCC30" s="1071"/>
      <c r="XCD30" s="1071"/>
      <c r="XCE30" s="1071"/>
      <c r="XCF30" s="1071"/>
      <c r="XCG30" s="1071"/>
      <c r="XCH30" s="1071"/>
      <c r="XCI30" s="1071"/>
      <c r="XCJ30" s="1071"/>
      <c r="XCK30" s="1071"/>
      <c r="XCL30" s="1071"/>
      <c r="XCM30" s="1071"/>
      <c r="XCN30" s="1071"/>
      <c r="XCO30" s="1071"/>
      <c r="XCP30" s="1071"/>
      <c r="XCQ30" s="1071"/>
      <c r="XCR30" s="1071"/>
      <c r="XCS30" s="1071"/>
      <c r="XCT30" s="1071"/>
      <c r="XCU30" s="1071"/>
      <c r="XCV30" s="1071"/>
      <c r="XCW30" s="1071"/>
      <c r="XCX30" s="1071"/>
      <c r="XCY30" s="1071"/>
      <c r="XCZ30" s="1071"/>
      <c r="XDA30" s="1071"/>
      <c r="XDB30" s="1071"/>
      <c r="XDC30" s="1071"/>
      <c r="XDD30" s="1071"/>
      <c r="XDE30" s="1071"/>
      <c r="XDF30" s="1071"/>
      <c r="XDG30" s="1071"/>
      <c r="XDH30" s="1071"/>
      <c r="XDI30" s="1071"/>
      <c r="XDJ30" s="1071"/>
      <c r="XDK30" s="1071"/>
      <c r="XDL30" s="1071"/>
      <c r="XDM30" s="1071"/>
      <c r="XDN30" s="1071"/>
      <c r="XDO30" s="1071"/>
      <c r="XDP30" s="1071"/>
      <c r="XDQ30" s="1071"/>
      <c r="XDR30" s="1071"/>
      <c r="XDS30" s="1071"/>
      <c r="XDT30" s="1071"/>
      <c r="XDU30" s="1071"/>
      <c r="XDV30" s="1071"/>
      <c r="XDW30" s="1071"/>
      <c r="XDX30" s="1071"/>
      <c r="XDY30" s="1071"/>
      <c r="XDZ30" s="1071"/>
      <c r="XEA30" s="1071"/>
      <c r="XEB30" s="1071"/>
      <c r="XEC30" s="1071"/>
      <c r="XED30" s="1071"/>
      <c r="XEE30" s="1071"/>
      <c r="XEF30" s="1071"/>
      <c r="XEG30" s="1071"/>
      <c r="XEH30" s="1071"/>
      <c r="XEI30" s="1071"/>
      <c r="XEJ30" s="1071"/>
      <c r="XEK30" s="1071"/>
      <c r="XEL30" s="1071"/>
      <c r="XEM30" s="1071"/>
      <c r="XEN30" s="1071"/>
      <c r="XEO30" s="1071"/>
      <c r="XEP30" s="1071"/>
      <c r="XEQ30" s="1071"/>
      <c r="XER30" s="1071"/>
      <c r="XES30" s="1071"/>
      <c r="XET30" s="1071"/>
      <c r="XEU30" s="1071"/>
      <c r="XEV30" s="1071"/>
      <c r="XEW30" s="1071"/>
      <c r="XEX30" s="1071"/>
      <c r="XEY30" s="1071"/>
      <c r="XEZ30" s="1071"/>
      <c r="XFA30" s="1071"/>
      <c r="XFB30" s="1071"/>
      <c r="XFC30" s="1071"/>
      <c r="XFD30" s="1071"/>
    </row>
    <row r="31" spans="1:16384" ht="42" customHeight="1">
      <c r="A31" s="551" t="s">
        <v>1267</v>
      </c>
      <c r="B31" s="551"/>
      <c r="C31" s="551"/>
      <c r="D31" s="551"/>
      <c r="E31" s="551"/>
      <c r="F31" s="551"/>
      <c r="G31" s="551"/>
      <c r="H31" s="551"/>
      <c r="I31" s="551"/>
      <c r="J31" s="551"/>
      <c r="K31" s="551"/>
      <c r="L31" s="551"/>
      <c r="M31" s="551"/>
      <c r="N31" s="551"/>
      <c r="O31" s="551"/>
      <c r="P31" s="551"/>
      <c r="Q31" s="551"/>
      <c r="R31" s="551"/>
      <c r="S31" s="551"/>
      <c r="T31" s="551"/>
      <c r="U31" s="551"/>
      <c r="V31" s="551"/>
      <c r="W31" s="551"/>
      <c r="X31" s="551"/>
      <c r="Y31" s="551"/>
      <c r="Z31" s="551"/>
      <c r="AA31" s="551"/>
      <c r="AB31" s="551"/>
      <c r="AC31" s="551"/>
      <c r="AD31" s="551"/>
      <c r="AE31" s="551"/>
      <c r="AF31" s="551"/>
      <c r="AG31" s="551"/>
      <c r="AH31" s="551"/>
      <c r="AI31" s="551"/>
      <c r="AJ31" s="551"/>
      <c r="AK31" s="551"/>
      <c r="AL31" s="551"/>
      <c r="AM31" s="551"/>
      <c r="AN31" s="551"/>
      <c r="AO31" s="551"/>
      <c r="AP31" s="551"/>
      <c r="AQ31" s="551"/>
      <c r="AR31" s="551"/>
      <c r="AS31" s="551"/>
      <c r="AT31" s="551"/>
      <c r="AU31" s="551"/>
      <c r="AV31" s="551"/>
      <c r="AW31" s="551"/>
      <c r="AX31" s="551"/>
      <c r="AY31" s="121"/>
      <c r="AZ31" s="122"/>
      <c r="BA31" s="122"/>
      <c r="BB31" s="122"/>
    </row>
    <row r="32" spans="1:16384" ht="13.15" customHeight="1">
      <c r="A32" s="551" t="s">
        <v>1253</v>
      </c>
      <c r="B32" s="551"/>
      <c r="C32" s="551"/>
      <c r="D32" s="551"/>
      <c r="E32" s="551"/>
      <c r="F32" s="551"/>
      <c r="G32" s="551"/>
      <c r="H32" s="551"/>
      <c r="I32" s="551"/>
      <c r="J32" s="713" t="s">
        <v>1254</v>
      </c>
      <c r="K32" s="713"/>
      <c r="L32" s="713"/>
      <c r="M32" s="713"/>
      <c r="N32" s="713"/>
      <c r="O32" s="713"/>
      <c r="P32" s="713"/>
      <c r="Q32" s="713"/>
      <c r="R32" s="713"/>
      <c r="S32" s="713"/>
      <c r="T32" s="713"/>
      <c r="U32" s="713"/>
      <c r="V32" s="713"/>
      <c r="W32" s="713"/>
      <c r="X32" s="713" t="s">
        <v>1268</v>
      </c>
      <c r="Y32" s="713"/>
      <c r="Z32" s="713"/>
      <c r="AA32" s="713"/>
      <c r="AB32" s="713"/>
      <c r="AC32" s="713"/>
      <c r="AD32" s="713"/>
      <c r="AE32" s="713"/>
      <c r="AF32" s="713"/>
      <c r="AG32" s="713"/>
      <c r="AH32" s="713"/>
      <c r="AI32" s="713"/>
      <c r="AJ32" s="713"/>
      <c r="AK32" s="713"/>
      <c r="AL32" s="713"/>
      <c r="AM32" s="713"/>
      <c r="AN32" s="713"/>
      <c r="AO32" s="713"/>
      <c r="AP32" s="713"/>
      <c r="AQ32" s="713"/>
      <c r="AR32" s="713"/>
      <c r="AS32" s="713"/>
      <c r="AT32" s="1093" t="s">
        <v>1269</v>
      </c>
      <c r="AU32" s="1093"/>
      <c r="AV32" s="1093"/>
      <c r="AW32" s="1093"/>
      <c r="AX32" s="1093"/>
      <c r="AY32" s="1093"/>
    </row>
    <row r="33" spans="1:54" ht="12.6" customHeight="1">
      <c r="A33" s="551" t="s">
        <v>1270</v>
      </c>
      <c r="B33" s="551"/>
      <c r="C33" s="551"/>
      <c r="D33" s="551"/>
      <c r="E33" s="551"/>
      <c r="F33" s="551"/>
      <c r="G33" s="551"/>
      <c r="H33" s="551"/>
      <c r="I33" s="551"/>
      <c r="J33" s="1108">
        <v>7203137</v>
      </c>
      <c r="K33" s="1108"/>
      <c r="L33" s="1108"/>
      <c r="M33" s="1108"/>
      <c r="N33" s="1108"/>
      <c r="O33" s="1108"/>
      <c r="P33" s="1108"/>
      <c r="Q33" s="1108"/>
      <c r="R33" s="1108"/>
      <c r="S33" s="1108"/>
      <c r="T33" s="1108"/>
      <c r="U33" s="1108"/>
      <c r="V33" s="1108"/>
      <c r="W33" s="1108"/>
      <c r="X33" s="1108">
        <v>7076527</v>
      </c>
      <c r="Y33" s="1108"/>
      <c r="Z33" s="1108"/>
      <c r="AA33" s="1108"/>
      <c r="AB33" s="1108"/>
      <c r="AC33" s="1108"/>
      <c r="AD33" s="1108"/>
      <c r="AE33" s="1108"/>
      <c r="AF33" s="1108"/>
      <c r="AG33" s="1108"/>
      <c r="AH33" s="1108"/>
      <c r="AI33" s="1108"/>
      <c r="AJ33" s="1108"/>
      <c r="AK33" s="1108"/>
      <c r="AL33" s="1108"/>
      <c r="AM33" s="1108"/>
      <c r="AN33" s="1108"/>
      <c r="AO33" s="1108"/>
      <c r="AP33" s="1108"/>
      <c r="AQ33" s="1108"/>
      <c r="AR33" s="1108"/>
      <c r="AS33" s="1108"/>
      <c r="AT33" s="1109" t="s">
        <v>1242</v>
      </c>
      <c r="AU33" s="1109"/>
      <c r="AV33" s="1109"/>
      <c r="AW33" s="1109"/>
      <c r="AX33" s="1109"/>
      <c r="AY33" s="1109"/>
      <c r="AZ33" s="122"/>
      <c r="BA33" s="122"/>
      <c r="BB33" s="122"/>
    </row>
    <row r="34" spans="1:54" ht="12.6" customHeight="1">
      <c r="A34" s="551" t="s">
        <v>1271</v>
      </c>
      <c r="B34" s="551"/>
      <c r="C34" s="551"/>
      <c r="D34" s="551"/>
      <c r="E34" s="551"/>
      <c r="F34" s="551"/>
      <c r="G34" s="551"/>
      <c r="H34" s="551"/>
      <c r="I34" s="551"/>
      <c r="J34" s="1108">
        <v>4420933</v>
      </c>
      <c r="K34" s="1108"/>
      <c r="L34" s="1108"/>
      <c r="M34" s="1108"/>
      <c r="N34" s="1108"/>
      <c r="O34" s="1108"/>
      <c r="P34" s="1108"/>
      <c r="Q34" s="1108"/>
      <c r="R34" s="1108"/>
      <c r="S34" s="1108"/>
      <c r="T34" s="1108"/>
      <c r="U34" s="1108"/>
      <c r="V34" s="1108"/>
      <c r="W34" s="1108"/>
      <c r="X34" s="1108">
        <v>3559138</v>
      </c>
      <c r="Y34" s="1108"/>
      <c r="Z34" s="1108"/>
      <c r="AA34" s="1108"/>
      <c r="AB34" s="1108"/>
      <c r="AC34" s="1108"/>
      <c r="AD34" s="1108"/>
      <c r="AE34" s="1108"/>
      <c r="AF34" s="1108"/>
      <c r="AG34" s="1108"/>
      <c r="AH34" s="1108"/>
      <c r="AI34" s="1108"/>
      <c r="AJ34" s="1108"/>
      <c r="AK34" s="1108"/>
      <c r="AL34" s="1108"/>
      <c r="AM34" s="1108"/>
      <c r="AN34" s="1108"/>
      <c r="AO34" s="1108"/>
      <c r="AP34" s="1108"/>
      <c r="AQ34" s="1108"/>
      <c r="AR34" s="1108"/>
      <c r="AS34" s="1108"/>
      <c r="AT34" s="1109" t="s">
        <v>1242</v>
      </c>
      <c r="AU34" s="1109"/>
      <c r="AV34" s="1109"/>
      <c r="AW34" s="1109"/>
      <c r="AX34" s="1109"/>
      <c r="AY34" s="1109"/>
      <c r="AZ34" s="122"/>
      <c r="BA34" s="122"/>
      <c r="BB34" s="122"/>
    </row>
    <row r="35" spans="1:54" ht="12.6" customHeight="1">
      <c r="A35" s="551" t="s">
        <v>1272</v>
      </c>
      <c r="B35" s="551"/>
      <c r="C35" s="551"/>
      <c r="D35" s="551"/>
      <c r="E35" s="551"/>
      <c r="F35" s="551"/>
      <c r="G35" s="551"/>
      <c r="H35" s="551"/>
      <c r="I35" s="551"/>
      <c r="J35" s="1108">
        <v>53</v>
      </c>
      <c r="K35" s="1108"/>
      <c r="L35" s="1108"/>
      <c r="M35" s="1108"/>
      <c r="N35" s="1108"/>
      <c r="O35" s="1108"/>
      <c r="P35" s="1108"/>
      <c r="Q35" s="1108"/>
      <c r="R35" s="1108"/>
      <c r="S35" s="1108"/>
      <c r="T35" s="1108"/>
      <c r="U35" s="1108"/>
      <c r="V35" s="1108"/>
      <c r="W35" s="1108"/>
      <c r="X35" s="1108">
        <v>56</v>
      </c>
      <c r="Y35" s="1108"/>
      <c r="Z35" s="1108"/>
      <c r="AA35" s="1108"/>
      <c r="AB35" s="1108"/>
      <c r="AC35" s="1108"/>
      <c r="AD35" s="1108"/>
      <c r="AE35" s="1108"/>
      <c r="AF35" s="1108"/>
      <c r="AG35" s="1108"/>
      <c r="AH35" s="1108"/>
      <c r="AI35" s="1108"/>
      <c r="AJ35" s="1108"/>
      <c r="AK35" s="1108"/>
      <c r="AL35" s="1108"/>
      <c r="AM35" s="1108"/>
      <c r="AN35" s="1108"/>
      <c r="AO35" s="1108"/>
      <c r="AP35" s="1108"/>
      <c r="AQ35" s="1108"/>
      <c r="AR35" s="1108"/>
      <c r="AS35" s="1108"/>
      <c r="AT35" s="1109" t="s">
        <v>1242</v>
      </c>
      <c r="AU35" s="1109"/>
      <c r="AV35" s="1109"/>
      <c r="AW35" s="1109"/>
      <c r="AX35" s="1109"/>
      <c r="AY35" s="1109"/>
      <c r="AZ35" s="122"/>
      <c r="BA35" s="122"/>
      <c r="BB35" s="122"/>
    </row>
    <row r="36" spans="1:54" ht="12.6" customHeight="1">
      <c r="A36" s="1071" t="s">
        <v>5019</v>
      </c>
      <c r="B36" s="1071"/>
      <c r="C36" s="1071"/>
      <c r="D36" s="1071"/>
      <c r="E36" s="1071"/>
      <c r="F36" s="1071"/>
      <c r="G36" s="1071"/>
      <c r="H36" s="1071"/>
      <c r="I36" s="1071"/>
      <c r="J36" s="1071"/>
      <c r="K36" s="1071"/>
      <c r="L36" s="1071"/>
      <c r="M36" s="1071"/>
      <c r="N36" s="1071"/>
      <c r="O36" s="1071"/>
      <c r="P36" s="1071"/>
      <c r="Q36" s="1071"/>
      <c r="R36" s="1071"/>
      <c r="S36" s="1071"/>
      <c r="T36" s="1071"/>
      <c r="U36" s="1071"/>
      <c r="V36" s="1071"/>
      <c r="W36" s="1071"/>
      <c r="X36" s="1071"/>
      <c r="Y36" s="1071"/>
      <c r="Z36" s="1071"/>
      <c r="AA36" s="1071"/>
      <c r="AB36" s="1071"/>
      <c r="AC36" s="1071"/>
      <c r="AD36" s="1071"/>
      <c r="AE36" s="1071"/>
      <c r="AF36" s="1071"/>
      <c r="AG36" s="1071"/>
      <c r="AH36" s="1071"/>
      <c r="AI36" s="1071"/>
      <c r="AJ36" s="1071"/>
      <c r="AK36" s="1071"/>
      <c r="AL36" s="1071"/>
      <c r="AM36" s="1071"/>
      <c r="AN36" s="1071"/>
      <c r="AO36" s="1071"/>
      <c r="AP36" s="1071"/>
      <c r="AQ36" s="1071"/>
      <c r="AR36" s="1071"/>
      <c r="AS36" s="1071"/>
      <c r="AT36" s="1071"/>
      <c r="AU36" s="1071"/>
      <c r="AV36" s="1071"/>
      <c r="AW36" s="1071"/>
      <c r="AX36" s="1071"/>
      <c r="AY36" s="1071"/>
      <c r="AZ36" s="1071"/>
      <c r="BA36" s="1071"/>
      <c r="BB36" s="1071"/>
    </row>
    <row r="37" spans="1:54" ht="13.5" customHeight="1">
      <c r="A37" s="551" t="s">
        <v>5028</v>
      </c>
      <c r="B37" s="551"/>
      <c r="C37" s="551"/>
      <c r="D37" s="551"/>
      <c r="E37" s="551"/>
      <c r="F37" s="551"/>
      <c r="G37" s="551"/>
      <c r="H37" s="551"/>
      <c r="I37" s="551"/>
      <c r="J37" s="551"/>
      <c r="K37" s="551"/>
      <c r="L37" s="551"/>
      <c r="M37" s="551"/>
      <c r="N37" s="551"/>
      <c r="O37" s="551"/>
      <c r="P37" s="551"/>
      <c r="Q37" s="551"/>
      <c r="R37" s="551"/>
      <c r="S37" s="551"/>
      <c r="T37" s="551"/>
      <c r="U37" s="551"/>
      <c r="V37" s="551"/>
      <c r="W37" s="551"/>
      <c r="X37" s="551"/>
      <c r="Y37" s="551"/>
      <c r="Z37" s="551"/>
      <c r="AA37" s="551"/>
      <c r="AB37" s="551"/>
      <c r="AC37" s="551"/>
      <c r="AD37" s="551"/>
      <c r="AE37" s="551"/>
      <c r="AF37" s="551"/>
      <c r="AG37" s="551"/>
      <c r="AH37" s="551"/>
      <c r="AI37" s="551"/>
      <c r="AJ37" s="551"/>
      <c r="AK37" s="551"/>
      <c r="AL37" s="551"/>
      <c r="AM37" s="551"/>
      <c r="AN37" s="551"/>
      <c r="AO37" s="551"/>
      <c r="AP37" s="551"/>
      <c r="AQ37" s="551"/>
      <c r="AR37" s="551"/>
      <c r="AS37" s="551"/>
      <c r="AT37" s="551"/>
      <c r="AU37" s="551"/>
      <c r="AV37" s="551"/>
      <c r="AW37" s="551"/>
      <c r="AX37" s="551"/>
      <c r="AY37" s="551"/>
      <c r="AZ37" s="120"/>
      <c r="BA37" s="120"/>
      <c r="BB37" s="120"/>
    </row>
    <row r="38" spans="1:54" ht="12.6" customHeight="1">
      <c r="A38" s="1071"/>
      <c r="B38" s="1071"/>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1"/>
      <c r="Y38" s="1071"/>
      <c r="Z38" s="1071"/>
      <c r="AA38" s="1071"/>
      <c r="AB38" s="1071"/>
      <c r="AC38" s="1071"/>
      <c r="AD38" s="1071"/>
      <c r="AE38" s="1071"/>
      <c r="AF38" s="1071"/>
      <c r="AG38" s="1071"/>
      <c r="AH38" s="1071"/>
      <c r="AI38" s="1071"/>
      <c r="AJ38" s="1071"/>
      <c r="AK38" s="1071"/>
      <c r="AL38" s="1071"/>
      <c r="AM38" s="1071"/>
      <c r="AN38" s="1071"/>
      <c r="AO38" s="1071"/>
      <c r="AP38" s="1071"/>
      <c r="AQ38" s="1071"/>
      <c r="AR38" s="1071"/>
      <c r="AS38" s="1071"/>
      <c r="AT38" s="1071"/>
      <c r="AU38" s="1071"/>
      <c r="AV38" s="1071"/>
      <c r="AW38" s="1071"/>
      <c r="AX38" s="1071"/>
      <c r="AY38" s="1071"/>
      <c r="AZ38" s="1071"/>
      <c r="BA38" s="1071"/>
      <c r="BB38" s="1071"/>
    </row>
    <row r="39" spans="1:54" ht="28.5" customHeight="1">
      <c r="A39" s="551"/>
      <c r="B39" s="551"/>
      <c r="C39" s="551"/>
      <c r="D39" s="551"/>
      <c r="E39" s="551"/>
      <c r="F39" s="551"/>
      <c r="G39" s="551"/>
      <c r="H39" s="551"/>
      <c r="I39" s="551"/>
      <c r="J39" s="551"/>
      <c r="K39" s="551"/>
      <c r="L39" s="551"/>
      <c r="M39" s="551"/>
      <c r="N39" s="551"/>
      <c r="O39" s="551"/>
      <c r="P39" s="551"/>
      <c r="Q39" s="551"/>
      <c r="R39" s="551"/>
      <c r="S39" s="551"/>
      <c r="T39" s="551"/>
      <c r="U39" s="551"/>
      <c r="V39" s="551"/>
      <c r="W39" s="551"/>
      <c r="X39" s="551"/>
      <c r="Y39" s="551"/>
      <c r="Z39" s="551"/>
      <c r="AA39" s="551"/>
      <c r="AB39" s="551"/>
      <c r="AC39" s="551"/>
      <c r="AD39" s="551"/>
      <c r="AE39" s="551"/>
      <c r="AF39" s="551"/>
      <c r="AG39" s="551"/>
      <c r="AH39" s="551"/>
      <c r="AI39" s="551"/>
      <c r="AJ39" s="551"/>
      <c r="AK39" s="551"/>
      <c r="AL39" s="551"/>
      <c r="AM39" s="551"/>
      <c r="AN39" s="551"/>
      <c r="AO39" s="551"/>
      <c r="AP39" s="551"/>
      <c r="AQ39" s="551"/>
      <c r="AR39" s="551"/>
      <c r="AS39" s="551"/>
      <c r="AT39" s="551"/>
      <c r="AU39" s="551"/>
      <c r="AV39" s="551"/>
      <c r="AW39" s="551"/>
      <c r="AX39" s="551"/>
      <c r="AY39" s="551"/>
      <c r="AZ39" s="551"/>
      <c r="BA39" s="551"/>
      <c r="BB39" s="551"/>
    </row>
    <row r="40" spans="1:54" ht="13.5">
      <c r="A40" s="551"/>
      <c r="B40" s="551"/>
      <c r="C40" s="551"/>
      <c r="D40" s="551"/>
      <c r="E40" s="551"/>
      <c r="F40" s="551"/>
      <c r="G40" s="551"/>
      <c r="H40" s="551"/>
      <c r="I40" s="551"/>
      <c r="J40" s="551"/>
      <c r="K40" s="551"/>
      <c r="L40" s="551"/>
      <c r="M40" s="551"/>
      <c r="N40" s="551"/>
      <c r="O40" s="551"/>
      <c r="P40" s="551"/>
      <c r="Q40" s="551"/>
      <c r="R40" s="551"/>
      <c r="S40" s="551"/>
      <c r="T40" s="551"/>
      <c r="U40" s="551"/>
      <c r="V40" s="551"/>
      <c r="W40" s="551"/>
      <c r="X40" s="551"/>
      <c r="Y40" s="551"/>
      <c r="Z40" s="551"/>
      <c r="AA40" s="551"/>
      <c r="AB40" s="551"/>
      <c r="AC40" s="551"/>
      <c r="AD40" s="551"/>
      <c r="AE40" s="551"/>
      <c r="AF40" s="551"/>
      <c r="AG40" s="551"/>
      <c r="AH40" s="551"/>
      <c r="AI40" s="551"/>
      <c r="AJ40" s="551"/>
      <c r="AK40" s="551"/>
      <c r="AL40" s="551"/>
      <c r="AM40" s="551"/>
      <c r="AN40" s="551"/>
      <c r="AO40" s="551"/>
      <c r="AP40" s="551"/>
      <c r="AQ40" s="551"/>
      <c r="AR40" s="551"/>
      <c r="AS40" s="551"/>
      <c r="AT40" s="551"/>
      <c r="AU40" s="551"/>
      <c r="AV40" s="551"/>
      <c r="AW40" s="551"/>
      <c r="AX40" s="551"/>
      <c r="AY40" s="551"/>
      <c r="AZ40" s="551"/>
      <c r="BA40" s="123"/>
      <c r="BB40" s="123"/>
    </row>
    <row r="41" spans="1:54" ht="13.5">
      <c r="A41" s="551"/>
      <c r="B41" s="551"/>
      <c r="C41" s="551"/>
      <c r="D41" s="551"/>
      <c r="E41" s="551"/>
      <c r="F41" s="551"/>
      <c r="G41" s="551"/>
      <c r="H41" s="551"/>
      <c r="I41" s="551"/>
      <c r="J41" s="551"/>
      <c r="K41" s="551"/>
      <c r="L41" s="551"/>
      <c r="M41" s="551"/>
      <c r="N41" s="551"/>
      <c r="O41" s="551"/>
      <c r="P41" s="551"/>
      <c r="Q41" s="551"/>
      <c r="R41" s="551"/>
      <c r="S41" s="551"/>
      <c r="T41" s="551"/>
      <c r="U41" s="551"/>
      <c r="V41" s="551"/>
      <c r="W41" s="551"/>
      <c r="X41" s="551"/>
      <c r="Y41" s="551"/>
      <c r="Z41" s="551"/>
      <c r="AA41" s="551"/>
      <c r="AB41" s="551"/>
      <c r="AC41" s="551"/>
      <c r="AD41" s="551"/>
      <c r="AE41" s="551"/>
      <c r="AF41" s="551"/>
      <c r="AG41" s="551"/>
      <c r="AH41" s="551"/>
      <c r="AI41" s="551"/>
      <c r="AJ41" s="551"/>
      <c r="AK41" s="551"/>
      <c r="AL41" s="551"/>
      <c r="AM41" s="551"/>
      <c r="AN41" s="551"/>
      <c r="AO41" s="551"/>
      <c r="AP41" s="551"/>
      <c r="AQ41" s="551"/>
      <c r="AR41" s="551"/>
      <c r="AS41" s="551"/>
      <c r="AT41" s="551"/>
      <c r="AU41" s="551"/>
      <c r="AV41" s="551"/>
      <c r="AW41" s="551"/>
      <c r="AX41" s="551"/>
      <c r="AY41" s="551"/>
      <c r="AZ41" s="551"/>
      <c r="BA41" s="123"/>
      <c r="BB41" s="123"/>
    </row>
    <row r="42" spans="1:54" s="125" customFormat="1" ht="12.6" customHeight="1">
      <c r="A42" s="92" t="s">
        <v>1273</v>
      </c>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row>
    <row r="43" spans="1:54" ht="24.75" customHeight="1">
      <c r="A43" s="1071" t="s">
        <v>4867</v>
      </c>
      <c r="B43" s="1071"/>
      <c r="C43" s="1071"/>
      <c r="D43" s="1071"/>
      <c r="E43" s="1071"/>
      <c r="F43" s="1071"/>
      <c r="G43" s="1071"/>
      <c r="H43" s="1071"/>
      <c r="I43" s="1071"/>
      <c r="J43" s="1071"/>
      <c r="K43" s="1071"/>
      <c r="L43" s="1071"/>
      <c r="M43" s="1071"/>
      <c r="N43" s="1071"/>
      <c r="O43" s="1071"/>
      <c r="P43" s="1071"/>
      <c r="Q43" s="1071"/>
      <c r="R43" s="1071"/>
      <c r="S43" s="1071"/>
      <c r="T43" s="1071"/>
      <c r="U43" s="1071"/>
      <c r="V43" s="1071"/>
      <c r="W43" s="1071"/>
      <c r="X43" s="1071"/>
      <c r="Y43" s="1071"/>
      <c r="Z43" s="1071"/>
      <c r="AA43" s="1071"/>
      <c r="AB43" s="1071"/>
      <c r="AC43" s="1071"/>
      <c r="AD43" s="1071"/>
      <c r="AE43" s="1071"/>
      <c r="AF43" s="1071"/>
      <c r="AG43" s="1071"/>
      <c r="AH43" s="1071"/>
      <c r="AI43" s="1071"/>
      <c r="AJ43" s="1071"/>
      <c r="AK43" s="1071"/>
      <c r="AL43" s="1071"/>
      <c r="AM43" s="1071"/>
      <c r="AN43" s="1071"/>
      <c r="AO43" s="1071"/>
      <c r="AP43" s="1071"/>
      <c r="AQ43" s="1071"/>
      <c r="AR43" s="1071"/>
      <c r="AS43" s="1071"/>
      <c r="AT43" s="1071"/>
      <c r="AU43" s="1071"/>
      <c r="AV43" s="1071"/>
      <c r="AW43" s="1071"/>
      <c r="AX43" s="1071"/>
      <c r="AY43" s="1071"/>
      <c r="AZ43" s="1071"/>
      <c r="BA43" s="1071"/>
      <c r="BB43" s="1071"/>
    </row>
    <row r="44" spans="1:54" ht="12.6" customHeight="1">
      <c r="A44" s="90" t="s">
        <v>1380</v>
      </c>
    </row>
    <row r="45" spans="1:54" s="101" customFormat="1" ht="12.6" customHeight="1">
      <c r="A45" s="717" t="s">
        <v>4872</v>
      </c>
      <c r="B45" s="717"/>
      <c r="C45" s="717"/>
      <c r="D45" s="717"/>
      <c r="E45" s="717"/>
      <c r="F45" s="717"/>
      <c r="G45" s="717"/>
      <c r="H45" s="717"/>
      <c r="I45" s="717"/>
      <c r="J45" s="717"/>
      <c r="K45" s="717"/>
      <c r="L45" s="717"/>
      <c r="M45" s="717"/>
      <c r="N45" s="717"/>
      <c r="O45" s="717"/>
      <c r="P45" s="711" t="s">
        <v>4868</v>
      </c>
      <c r="Q45" s="711"/>
      <c r="R45" s="711"/>
      <c r="S45" s="711"/>
      <c r="T45" s="711"/>
      <c r="U45" s="711"/>
      <c r="V45" s="711"/>
      <c r="W45" s="711"/>
      <c r="X45" s="711"/>
      <c r="Y45" s="711"/>
      <c r="Z45" s="711"/>
      <c r="AA45" s="711"/>
      <c r="AB45" s="711"/>
      <c r="AC45" s="711"/>
      <c r="AD45" s="711"/>
      <c r="AE45" s="711"/>
      <c r="AF45" s="711"/>
      <c r="AG45" s="711"/>
      <c r="AH45" s="711" t="s">
        <v>4870</v>
      </c>
      <c r="AI45" s="711"/>
      <c r="AJ45" s="711"/>
      <c r="AK45" s="711"/>
      <c r="AL45" s="711"/>
      <c r="AM45" s="711"/>
      <c r="AN45" s="711"/>
      <c r="AO45" s="711"/>
      <c r="AP45" s="711"/>
      <c r="AQ45" s="711" t="s">
        <v>4871</v>
      </c>
      <c r="AR45" s="711"/>
      <c r="AS45" s="711"/>
      <c r="AT45" s="711"/>
      <c r="AU45" s="711"/>
      <c r="AV45" s="711"/>
      <c r="AW45" s="711"/>
      <c r="AX45" s="711"/>
      <c r="AY45" s="711"/>
      <c r="AZ45" s="551"/>
      <c r="BA45" s="551"/>
      <c r="BB45" s="551"/>
    </row>
    <row r="46" spans="1:54" s="101" customFormat="1" ht="15" customHeight="1">
      <c r="A46" s="717"/>
      <c r="B46" s="717"/>
      <c r="C46" s="717"/>
      <c r="D46" s="717"/>
      <c r="E46" s="717"/>
      <c r="F46" s="717"/>
      <c r="G46" s="717"/>
      <c r="H46" s="717"/>
      <c r="I46" s="717"/>
      <c r="J46" s="717"/>
      <c r="K46" s="717"/>
      <c r="L46" s="717"/>
      <c r="M46" s="717"/>
      <c r="N46" s="717"/>
      <c r="O46" s="717"/>
      <c r="P46" s="711" t="s">
        <v>4869</v>
      </c>
      <c r="Q46" s="711"/>
      <c r="R46" s="711"/>
      <c r="S46" s="711"/>
      <c r="T46" s="711"/>
      <c r="U46" s="711"/>
      <c r="V46" s="711"/>
      <c r="W46" s="711"/>
      <c r="X46" s="711"/>
      <c r="Y46" s="710" t="s">
        <v>1502</v>
      </c>
      <c r="Z46" s="710"/>
      <c r="AA46" s="710"/>
      <c r="AB46" s="710"/>
      <c r="AC46" s="710"/>
      <c r="AD46" s="710"/>
      <c r="AE46" s="710"/>
      <c r="AF46" s="710"/>
      <c r="AG46" s="710"/>
      <c r="AH46" s="711"/>
      <c r="AI46" s="711"/>
      <c r="AJ46" s="711"/>
      <c r="AK46" s="711"/>
      <c r="AL46" s="711"/>
      <c r="AM46" s="711"/>
      <c r="AN46" s="711"/>
      <c r="AO46" s="711"/>
      <c r="AP46" s="711"/>
      <c r="AQ46" s="711"/>
      <c r="AR46" s="711"/>
      <c r="AS46" s="711"/>
      <c r="AT46" s="711"/>
      <c r="AU46" s="711"/>
      <c r="AV46" s="711"/>
      <c r="AW46" s="711"/>
      <c r="AX46" s="711"/>
      <c r="AY46" s="711"/>
      <c r="AZ46" s="551"/>
      <c r="BA46" s="551"/>
      <c r="BB46" s="551"/>
    </row>
    <row r="47" spans="1:54" s="101" customFormat="1" ht="12.6" customHeight="1">
      <c r="A47" s="711" t="s">
        <v>1399</v>
      </c>
      <c r="B47" s="711"/>
      <c r="C47" s="711"/>
      <c r="D47" s="711"/>
      <c r="E47" s="711"/>
      <c r="F47" s="711"/>
      <c r="G47" s="711"/>
      <c r="H47" s="711"/>
      <c r="I47" s="711"/>
      <c r="J47" s="711"/>
      <c r="K47" s="711"/>
      <c r="L47" s="711"/>
      <c r="M47" s="711"/>
      <c r="N47" s="711"/>
      <c r="O47" s="711"/>
      <c r="P47" s="711" t="s">
        <v>1400</v>
      </c>
      <c r="Q47" s="711"/>
      <c r="R47" s="711"/>
      <c r="S47" s="711"/>
      <c r="T47" s="711"/>
      <c r="U47" s="711"/>
      <c r="V47" s="711"/>
      <c r="W47" s="711"/>
      <c r="X47" s="711"/>
      <c r="Y47" s="711" t="s">
        <v>1401</v>
      </c>
      <c r="Z47" s="711"/>
      <c r="AA47" s="711"/>
      <c r="AB47" s="711"/>
      <c r="AC47" s="711"/>
      <c r="AD47" s="711"/>
      <c r="AE47" s="711"/>
      <c r="AF47" s="711"/>
      <c r="AG47" s="711"/>
      <c r="AH47" s="711" t="s">
        <v>1402</v>
      </c>
      <c r="AI47" s="711"/>
      <c r="AJ47" s="711"/>
      <c r="AK47" s="711"/>
      <c r="AL47" s="711"/>
      <c r="AM47" s="711"/>
      <c r="AN47" s="711"/>
      <c r="AO47" s="711"/>
      <c r="AP47" s="711"/>
      <c r="AQ47" s="711" t="s">
        <v>1403</v>
      </c>
      <c r="AR47" s="711"/>
      <c r="AS47" s="711"/>
      <c r="AT47" s="711"/>
      <c r="AU47" s="711"/>
      <c r="AV47" s="711"/>
      <c r="AW47" s="711"/>
      <c r="AX47" s="711"/>
      <c r="AY47" s="711"/>
      <c r="AZ47" s="551"/>
      <c r="BA47" s="551"/>
      <c r="BB47" s="551"/>
    </row>
    <row r="48" spans="1:54" s="101" customFormat="1" ht="12.6" customHeight="1">
      <c r="A48" s="718" t="s">
        <v>5029</v>
      </c>
      <c r="B48" s="718"/>
      <c r="C48" s="718"/>
      <c r="D48" s="718"/>
      <c r="E48" s="718"/>
      <c r="F48" s="718"/>
      <c r="G48" s="718"/>
      <c r="H48" s="718"/>
      <c r="I48" s="718"/>
      <c r="J48" s="718"/>
      <c r="K48" s="718"/>
      <c r="L48" s="718"/>
      <c r="M48" s="718"/>
      <c r="N48" s="718"/>
      <c r="O48" s="718"/>
      <c r="P48" s="718"/>
      <c r="Q48" s="718"/>
      <c r="R48" s="718"/>
      <c r="S48" s="718"/>
      <c r="T48" s="718"/>
      <c r="U48" s="718"/>
      <c r="V48" s="718"/>
      <c r="W48" s="718"/>
      <c r="X48" s="718"/>
      <c r="Y48" s="718">
        <v>100</v>
      </c>
      <c r="Z48" s="718"/>
      <c r="AA48" s="718"/>
      <c r="AB48" s="718"/>
      <c r="AC48" s="718"/>
      <c r="AD48" s="718"/>
      <c r="AE48" s="718"/>
      <c r="AF48" s="718"/>
      <c r="AG48" s="718"/>
      <c r="AH48" s="718"/>
      <c r="AI48" s="718"/>
      <c r="AJ48" s="718"/>
      <c r="AK48" s="718"/>
      <c r="AL48" s="718"/>
      <c r="AM48" s="718"/>
      <c r="AN48" s="718"/>
      <c r="AO48" s="718"/>
      <c r="AP48" s="718"/>
      <c r="AQ48" s="718"/>
      <c r="AR48" s="718"/>
      <c r="AS48" s="718"/>
      <c r="AT48" s="718"/>
      <c r="AU48" s="718"/>
      <c r="AV48" s="718"/>
      <c r="AW48" s="718"/>
      <c r="AX48" s="718"/>
      <c r="AY48" s="718"/>
      <c r="AZ48" s="551"/>
      <c r="BA48" s="551"/>
      <c r="BB48" s="551"/>
    </row>
    <row r="49" spans="1:54" s="101" customFormat="1" ht="12.6" customHeight="1">
      <c r="A49" s="718"/>
      <c r="B49" s="718"/>
      <c r="C49" s="718"/>
      <c r="D49" s="718"/>
      <c r="E49" s="718"/>
      <c r="F49" s="718"/>
      <c r="G49" s="718"/>
      <c r="H49" s="718"/>
      <c r="I49" s="718"/>
      <c r="J49" s="718"/>
      <c r="K49" s="718"/>
      <c r="L49" s="718"/>
      <c r="M49" s="718"/>
      <c r="N49" s="718"/>
      <c r="O49" s="718"/>
      <c r="P49" s="718"/>
      <c r="Q49" s="718"/>
      <c r="R49" s="718"/>
      <c r="S49" s="718"/>
      <c r="T49" s="718"/>
      <c r="U49" s="718"/>
      <c r="V49" s="718"/>
      <c r="W49" s="718"/>
      <c r="X49" s="718"/>
      <c r="Y49" s="718"/>
      <c r="Z49" s="718"/>
      <c r="AA49" s="718"/>
      <c r="AB49" s="718"/>
      <c r="AC49" s="718"/>
      <c r="AD49" s="718"/>
      <c r="AE49" s="718"/>
      <c r="AF49" s="718"/>
      <c r="AG49" s="718"/>
      <c r="AH49" s="718"/>
      <c r="AI49" s="718"/>
      <c r="AJ49" s="718"/>
      <c r="AK49" s="718"/>
      <c r="AL49" s="718"/>
      <c r="AM49" s="718"/>
      <c r="AN49" s="718"/>
      <c r="AO49" s="718"/>
      <c r="AP49" s="718"/>
      <c r="AQ49" s="718"/>
      <c r="AR49" s="718"/>
      <c r="AS49" s="718"/>
      <c r="AT49" s="718"/>
      <c r="AU49" s="718"/>
      <c r="AV49" s="718"/>
      <c r="AW49" s="718"/>
      <c r="AX49" s="718"/>
      <c r="AY49" s="718"/>
      <c r="AZ49" s="551"/>
      <c r="BA49" s="551"/>
      <c r="BB49" s="551"/>
    </row>
    <row r="50" spans="1:54" s="101" customFormat="1" ht="12.6" customHeight="1">
      <c r="A50" s="718"/>
      <c r="B50" s="718"/>
      <c r="C50" s="718"/>
      <c r="D50" s="718"/>
      <c r="E50" s="718"/>
      <c r="F50" s="718"/>
      <c r="G50" s="718"/>
      <c r="H50" s="718"/>
      <c r="I50" s="718"/>
      <c r="J50" s="718"/>
      <c r="K50" s="718"/>
      <c r="L50" s="718"/>
      <c r="M50" s="718"/>
      <c r="N50" s="718"/>
      <c r="O50" s="718"/>
      <c r="P50" s="718"/>
      <c r="Q50" s="718"/>
      <c r="R50" s="718"/>
      <c r="S50" s="718"/>
      <c r="T50" s="718"/>
      <c r="U50" s="718"/>
      <c r="V50" s="718"/>
      <c r="W50" s="718"/>
      <c r="X50" s="718"/>
      <c r="Y50" s="718"/>
      <c r="Z50" s="718"/>
      <c r="AA50" s="718"/>
      <c r="AB50" s="718"/>
      <c r="AC50" s="718"/>
      <c r="AD50" s="718"/>
      <c r="AE50" s="718"/>
      <c r="AF50" s="718"/>
      <c r="AG50" s="718"/>
      <c r="AH50" s="718"/>
      <c r="AI50" s="718"/>
      <c r="AJ50" s="718"/>
      <c r="AK50" s="718"/>
      <c r="AL50" s="718"/>
      <c r="AM50" s="718"/>
      <c r="AN50" s="718"/>
      <c r="AO50" s="718"/>
      <c r="AP50" s="718"/>
      <c r="AQ50" s="718"/>
      <c r="AR50" s="718"/>
      <c r="AS50" s="718"/>
      <c r="AT50" s="718"/>
      <c r="AU50" s="718"/>
      <c r="AV50" s="718"/>
      <c r="AW50" s="718"/>
      <c r="AX50" s="718"/>
      <c r="AY50" s="718"/>
      <c r="AZ50" s="551"/>
      <c r="BA50" s="551"/>
      <c r="BB50" s="551"/>
    </row>
    <row r="51" spans="1:54" s="101" customFormat="1" ht="12.6" customHeight="1">
      <c r="A51" s="718"/>
      <c r="B51" s="718"/>
      <c r="C51" s="718"/>
      <c r="D51" s="718"/>
      <c r="E51" s="718"/>
      <c r="F51" s="718"/>
      <c r="G51" s="718"/>
      <c r="H51" s="718"/>
      <c r="I51" s="718"/>
      <c r="J51" s="718"/>
      <c r="K51" s="718"/>
      <c r="L51" s="718"/>
      <c r="M51" s="718"/>
      <c r="N51" s="718"/>
      <c r="O51" s="718"/>
      <c r="P51" s="718"/>
      <c r="Q51" s="718"/>
      <c r="R51" s="718"/>
      <c r="S51" s="718"/>
      <c r="T51" s="718"/>
      <c r="U51" s="718"/>
      <c r="V51" s="718"/>
      <c r="W51" s="718"/>
      <c r="X51" s="718"/>
      <c r="Y51" s="718"/>
      <c r="Z51" s="718"/>
      <c r="AA51" s="718"/>
      <c r="AB51" s="718"/>
      <c r="AC51" s="718"/>
      <c r="AD51" s="718"/>
      <c r="AE51" s="718"/>
      <c r="AF51" s="718"/>
      <c r="AG51" s="718"/>
      <c r="AH51" s="718"/>
      <c r="AI51" s="718"/>
      <c r="AJ51" s="718"/>
      <c r="AK51" s="718"/>
      <c r="AL51" s="718"/>
      <c r="AM51" s="718"/>
      <c r="AN51" s="718"/>
      <c r="AO51" s="718"/>
      <c r="AP51" s="718"/>
      <c r="AQ51" s="718"/>
      <c r="AR51" s="718"/>
      <c r="AS51" s="718"/>
      <c r="AT51" s="718"/>
      <c r="AU51" s="718"/>
      <c r="AV51" s="718"/>
      <c r="AW51" s="718"/>
      <c r="AX51" s="718"/>
      <c r="AY51" s="718"/>
      <c r="AZ51" s="551"/>
      <c r="BA51" s="551"/>
      <c r="BB51" s="551"/>
    </row>
    <row r="52" spans="1:54" s="101" customFormat="1" ht="12.6" customHeight="1">
      <c r="A52" s="718"/>
      <c r="B52" s="718"/>
      <c r="C52" s="718"/>
      <c r="D52" s="718"/>
      <c r="E52" s="718"/>
      <c r="F52" s="718"/>
      <c r="G52" s="718"/>
      <c r="H52" s="718"/>
      <c r="I52" s="718"/>
      <c r="J52" s="718"/>
      <c r="K52" s="718"/>
      <c r="L52" s="718"/>
      <c r="M52" s="718"/>
      <c r="N52" s="718"/>
      <c r="O52" s="718"/>
      <c r="P52" s="718"/>
      <c r="Q52" s="718"/>
      <c r="R52" s="718"/>
      <c r="S52" s="718"/>
      <c r="T52" s="718"/>
      <c r="U52" s="718"/>
      <c r="V52" s="718"/>
      <c r="W52" s="718"/>
      <c r="X52" s="718"/>
      <c r="Y52" s="718"/>
      <c r="Z52" s="718"/>
      <c r="AA52" s="718"/>
      <c r="AB52" s="718"/>
      <c r="AC52" s="718"/>
      <c r="AD52" s="718"/>
      <c r="AE52" s="718"/>
      <c r="AF52" s="718"/>
      <c r="AG52" s="718"/>
      <c r="AH52" s="718"/>
      <c r="AI52" s="718"/>
      <c r="AJ52" s="718"/>
      <c r="AK52" s="718"/>
      <c r="AL52" s="718"/>
      <c r="AM52" s="718"/>
      <c r="AN52" s="718"/>
      <c r="AO52" s="718"/>
      <c r="AP52" s="718"/>
      <c r="AQ52" s="718"/>
      <c r="AR52" s="718"/>
      <c r="AS52" s="718"/>
      <c r="AT52" s="718"/>
      <c r="AU52" s="718"/>
      <c r="AV52" s="718"/>
      <c r="AW52" s="718"/>
      <c r="AX52" s="718"/>
      <c r="AY52" s="718"/>
      <c r="AZ52" s="551"/>
      <c r="BA52" s="551"/>
      <c r="BB52" s="551"/>
    </row>
    <row r="53" spans="1:54" s="101" customFormat="1" ht="12.6" customHeight="1">
      <c r="A53" s="718" t="s">
        <v>1386</v>
      </c>
      <c r="B53" s="718"/>
      <c r="C53" s="718"/>
      <c r="D53" s="718"/>
      <c r="E53" s="718"/>
      <c r="F53" s="718"/>
      <c r="G53" s="718"/>
      <c r="H53" s="718"/>
      <c r="I53" s="718"/>
      <c r="J53" s="718"/>
      <c r="K53" s="718"/>
      <c r="L53" s="718"/>
      <c r="M53" s="718"/>
      <c r="N53" s="718"/>
      <c r="O53" s="718"/>
      <c r="P53" s="718"/>
      <c r="Q53" s="718"/>
      <c r="R53" s="718"/>
      <c r="S53" s="718"/>
      <c r="T53" s="718"/>
      <c r="U53" s="718"/>
      <c r="V53" s="718"/>
      <c r="W53" s="718"/>
      <c r="X53" s="718"/>
      <c r="Y53" s="718"/>
      <c r="Z53" s="718"/>
      <c r="AA53" s="718"/>
      <c r="AB53" s="718"/>
      <c r="AC53" s="718"/>
      <c r="AD53" s="718"/>
      <c r="AE53" s="718"/>
      <c r="AF53" s="718"/>
      <c r="AG53" s="718"/>
      <c r="AH53" s="718"/>
      <c r="AI53" s="718"/>
      <c r="AJ53" s="718"/>
      <c r="AK53" s="718"/>
      <c r="AL53" s="718"/>
      <c r="AM53" s="718"/>
      <c r="AN53" s="718"/>
      <c r="AO53" s="718"/>
      <c r="AP53" s="718"/>
      <c r="AQ53" s="718"/>
      <c r="AR53" s="718"/>
      <c r="AS53" s="718"/>
      <c r="AT53" s="718"/>
      <c r="AU53" s="718"/>
      <c r="AV53" s="718"/>
      <c r="AW53" s="718"/>
      <c r="AX53" s="718"/>
      <c r="AY53" s="718"/>
      <c r="AZ53" s="551"/>
      <c r="BA53" s="551"/>
      <c r="BB53" s="551"/>
    </row>
    <row r="54" spans="1:54" ht="12.6" customHeight="1">
      <c r="A54" s="90" t="s">
        <v>1418</v>
      </c>
    </row>
    <row r="56" spans="1:54" s="101" customFormat="1" ht="27.75" customHeight="1">
      <c r="A56" s="716" t="s">
        <v>4873</v>
      </c>
      <c r="B56" s="716"/>
      <c r="C56" s="716"/>
      <c r="D56" s="716"/>
      <c r="E56" s="716"/>
      <c r="F56" s="716"/>
      <c r="G56" s="716"/>
      <c r="H56" s="716"/>
      <c r="I56" s="716"/>
      <c r="J56" s="716"/>
      <c r="K56" s="716"/>
      <c r="L56" s="716"/>
      <c r="M56" s="716"/>
      <c r="N56" s="716"/>
      <c r="O56" s="716"/>
      <c r="P56" s="716"/>
      <c r="Q56" s="716"/>
      <c r="R56" s="716"/>
      <c r="S56" s="716"/>
      <c r="T56" s="716"/>
      <c r="U56" s="717" t="s">
        <v>4868</v>
      </c>
      <c r="V56" s="717"/>
      <c r="W56" s="717"/>
      <c r="X56" s="717"/>
      <c r="Y56" s="717"/>
      <c r="Z56" s="717"/>
      <c r="AA56" s="717"/>
      <c r="AB56" s="717"/>
      <c r="AC56" s="717"/>
      <c r="AD56" s="717"/>
      <c r="AE56" s="717"/>
      <c r="AF56" s="717"/>
      <c r="AG56" s="717"/>
      <c r="AH56" s="717"/>
      <c r="AI56" s="717"/>
      <c r="AJ56" s="711" t="s">
        <v>4870</v>
      </c>
      <c r="AK56" s="711"/>
      <c r="AL56" s="711"/>
      <c r="AM56" s="711"/>
      <c r="AN56" s="711"/>
      <c r="AO56" s="711"/>
      <c r="AP56" s="711"/>
      <c r="AQ56" s="711"/>
      <c r="AR56" s="711" t="s">
        <v>4874</v>
      </c>
      <c r="AS56" s="711"/>
      <c r="AT56" s="711"/>
      <c r="AU56" s="711"/>
      <c r="AV56" s="711"/>
      <c r="AW56" s="711"/>
      <c r="AX56" s="711"/>
      <c r="AY56" s="711"/>
      <c r="AZ56" s="123"/>
      <c r="BA56" s="123"/>
      <c r="BB56" s="123"/>
    </row>
    <row r="57" spans="1:54" s="101" customFormat="1" ht="12.6" customHeight="1">
      <c r="A57" s="711" t="s">
        <v>4872</v>
      </c>
      <c r="B57" s="711"/>
      <c r="C57" s="711"/>
      <c r="D57" s="711"/>
      <c r="E57" s="711"/>
      <c r="F57" s="711"/>
      <c r="G57" s="711"/>
      <c r="H57" s="711"/>
      <c r="I57" s="711"/>
      <c r="J57" s="711"/>
      <c r="K57" s="711"/>
      <c r="L57" s="711"/>
      <c r="M57" s="711"/>
      <c r="N57" s="711"/>
      <c r="O57" s="711"/>
      <c r="P57" s="711" t="s">
        <v>4875</v>
      </c>
      <c r="Q57" s="711"/>
      <c r="R57" s="711"/>
      <c r="S57" s="711"/>
      <c r="T57" s="711"/>
      <c r="U57" s="711" t="s">
        <v>4869</v>
      </c>
      <c r="V57" s="711"/>
      <c r="W57" s="711"/>
      <c r="X57" s="711"/>
      <c r="Y57" s="711"/>
      <c r="Z57" s="711"/>
      <c r="AA57" s="711"/>
      <c r="AB57" s="711"/>
      <c r="AC57" s="711" t="s">
        <v>1502</v>
      </c>
      <c r="AD57" s="711"/>
      <c r="AE57" s="711"/>
      <c r="AF57" s="711"/>
      <c r="AG57" s="711"/>
      <c r="AH57" s="711"/>
      <c r="AI57" s="711"/>
      <c r="AJ57" s="711"/>
      <c r="AK57" s="711"/>
      <c r="AL57" s="711"/>
      <c r="AM57" s="711"/>
      <c r="AN57" s="711"/>
      <c r="AO57" s="711"/>
      <c r="AP57" s="711"/>
      <c r="AQ57" s="711"/>
      <c r="AR57" s="711"/>
      <c r="AS57" s="711"/>
      <c r="AT57" s="711"/>
      <c r="AU57" s="711"/>
      <c r="AV57" s="711"/>
      <c r="AW57" s="711"/>
      <c r="AX57" s="711"/>
      <c r="AY57" s="711"/>
      <c r="AZ57" s="123"/>
      <c r="BA57" s="123"/>
      <c r="BB57" s="123"/>
    </row>
    <row r="58" spans="1:54" s="101" customFormat="1" ht="12.6" customHeight="1">
      <c r="A58" s="711" t="s">
        <v>1399</v>
      </c>
      <c r="B58" s="711"/>
      <c r="C58" s="711"/>
      <c r="D58" s="711"/>
      <c r="E58" s="711"/>
      <c r="F58" s="711"/>
      <c r="G58" s="711"/>
      <c r="H58" s="711"/>
      <c r="I58" s="711"/>
      <c r="J58" s="711"/>
      <c r="K58" s="711"/>
      <c r="L58" s="711"/>
      <c r="M58" s="711"/>
      <c r="N58" s="711"/>
      <c r="O58" s="711"/>
      <c r="P58" s="711" t="s">
        <v>1400</v>
      </c>
      <c r="Q58" s="711"/>
      <c r="R58" s="711"/>
      <c r="S58" s="711"/>
      <c r="T58" s="711"/>
      <c r="U58" s="711" t="s">
        <v>1401</v>
      </c>
      <c r="V58" s="711"/>
      <c r="W58" s="711"/>
      <c r="X58" s="711"/>
      <c r="Y58" s="711"/>
      <c r="Z58" s="711"/>
      <c r="AA58" s="711"/>
      <c r="AB58" s="711"/>
      <c r="AC58" s="711" t="s">
        <v>1402</v>
      </c>
      <c r="AD58" s="711"/>
      <c r="AE58" s="711"/>
      <c r="AF58" s="711"/>
      <c r="AG58" s="711"/>
      <c r="AH58" s="711"/>
      <c r="AI58" s="711"/>
      <c r="AJ58" s="711" t="s">
        <v>1403</v>
      </c>
      <c r="AK58" s="711"/>
      <c r="AL58" s="711"/>
      <c r="AM58" s="711"/>
      <c r="AN58" s="711"/>
      <c r="AO58" s="711"/>
      <c r="AP58" s="711"/>
      <c r="AQ58" s="711"/>
      <c r="AR58" s="711" t="s">
        <v>1404</v>
      </c>
      <c r="AS58" s="711"/>
      <c r="AT58" s="711"/>
      <c r="AU58" s="711"/>
      <c r="AV58" s="711"/>
      <c r="AW58" s="711"/>
      <c r="AX58" s="711"/>
      <c r="AY58" s="711"/>
      <c r="AZ58" s="123"/>
      <c r="BA58" s="123"/>
      <c r="BB58" s="123"/>
    </row>
    <row r="59" spans="1:54" s="101" customFormat="1" ht="12.6" customHeight="1">
      <c r="A59" s="709"/>
      <c r="B59" s="709"/>
      <c r="C59" s="709"/>
      <c r="D59" s="709"/>
      <c r="E59" s="709"/>
      <c r="F59" s="709"/>
      <c r="G59" s="709"/>
      <c r="H59" s="709"/>
      <c r="I59" s="709"/>
      <c r="J59" s="709"/>
      <c r="K59" s="709"/>
      <c r="L59" s="709"/>
      <c r="M59" s="709"/>
      <c r="N59" s="709"/>
      <c r="O59" s="709"/>
      <c r="P59" s="709"/>
      <c r="Q59" s="709"/>
      <c r="R59" s="709"/>
      <c r="S59" s="709"/>
      <c r="T59" s="709"/>
      <c r="U59" s="710"/>
      <c r="V59" s="710"/>
      <c r="W59" s="710"/>
      <c r="X59" s="710"/>
      <c r="Y59" s="710"/>
      <c r="Z59" s="710"/>
      <c r="AA59" s="710"/>
      <c r="AB59" s="710"/>
      <c r="AC59" s="710"/>
      <c r="AD59" s="710"/>
      <c r="AE59" s="710"/>
      <c r="AF59" s="710"/>
      <c r="AG59" s="710"/>
      <c r="AH59" s="710"/>
      <c r="AI59" s="710"/>
      <c r="AJ59" s="710"/>
      <c r="AK59" s="710"/>
      <c r="AL59" s="710"/>
      <c r="AM59" s="710"/>
      <c r="AN59" s="710"/>
      <c r="AO59" s="710"/>
      <c r="AP59" s="710"/>
      <c r="AQ59" s="710"/>
      <c r="AR59" s="710"/>
      <c r="AS59" s="710"/>
      <c r="AT59" s="710"/>
      <c r="AU59" s="710"/>
      <c r="AV59" s="710"/>
      <c r="AW59" s="710"/>
      <c r="AX59" s="710"/>
      <c r="AY59" s="710"/>
      <c r="AZ59" s="123"/>
      <c r="BA59" s="123"/>
      <c r="BB59" s="123"/>
    </row>
    <row r="60" spans="1:54" s="101" customFormat="1" ht="12.6" customHeight="1">
      <c r="A60" s="709"/>
      <c r="B60" s="709"/>
      <c r="C60" s="709"/>
      <c r="D60" s="709"/>
      <c r="E60" s="709"/>
      <c r="F60" s="709"/>
      <c r="G60" s="709"/>
      <c r="H60" s="709"/>
      <c r="I60" s="709"/>
      <c r="J60" s="709"/>
      <c r="K60" s="709"/>
      <c r="L60" s="709"/>
      <c r="M60" s="709"/>
      <c r="N60" s="709"/>
      <c r="O60" s="709"/>
      <c r="P60" s="709"/>
      <c r="Q60" s="709"/>
      <c r="R60" s="709"/>
      <c r="S60" s="709"/>
      <c r="T60" s="709"/>
      <c r="U60" s="710"/>
      <c r="V60" s="710"/>
      <c r="W60" s="710"/>
      <c r="X60" s="710"/>
      <c r="Y60" s="710"/>
      <c r="Z60" s="710"/>
      <c r="AA60" s="710"/>
      <c r="AB60" s="710"/>
      <c r="AC60" s="710"/>
      <c r="AD60" s="710"/>
      <c r="AE60" s="710"/>
      <c r="AF60" s="710"/>
      <c r="AG60" s="710"/>
      <c r="AH60" s="710"/>
      <c r="AI60" s="710"/>
      <c r="AJ60" s="710"/>
      <c r="AK60" s="710"/>
      <c r="AL60" s="710"/>
      <c r="AM60" s="710"/>
      <c r="AN60" s="710"/>
      <c r="AO60" s="710"/>
      <c r="AP60" s="710"/>
      <c r="AQ60" s="710"/>
      <c r="AR60" s="710"/>
      <c r="AS60" s="710"/>
      <c r="AT60" s="710"/>
      <c r="AU60" s="710"/>
      <c r="AV60" s="710"/>
      <c r="AW60" s="710"/>
      <c r="AX60" s="710"/>
      <c r="AY60" s="710"/>
      <c r="AZ60" s="123"/>
      <c r="BA60" s="123"/>
      <c r="BB60" s="123"/>
    </row>
    <row r="61" spans="1:54" s="101" customFormat="1" ht="12.6" customHeight="1">
      <c r="A61" s="709"/>
      <c r="B61" s="709"/>
      <c r="C61" s="709"/>
      <c r="D61" s="709"/>
      <c r="E61" s="709"/>
      <c r="F61" s="709"/>
      <c r="G61" s="709"/>
      <c r="H61" s="709"/>
      <c r="I61" s="709"/>
      <c r="J61" s="709"/>
      <c r="K61" s="709"/>
      <c r="L61" s="709"/>
      <c r="M61" s="709"/>
      <c r="N61" s="709"/>
      <c r="O61" s="709"/>
      <c r="P61" s="709"/>
      <c r="Q61" s="709"/>
      <c r="R61" s="709"/>
      <c r="S61" s="709"/>
      <c r="T61" s="709"/>
      <c r="U61" s="710"/>
      <c r="V61" s="710"/>
      <c r="W61" s="710"/>
      <c r="X61" s="710"/>
      <c r="Y61" s="710"/>
      <c r="Z61" s="710"/>
      <c r="AA61" s="710"/>
      <c r="AB61" s="710"/>
      <c r="AC61" s="710"/>
      <c r="AD61" s="710"/>
      <c r="AE61" s="710"/>
      <c r="AF61" s="710"/>
      <c r="AG61" s="710"/>
      <c r="AH61" s="710"/>
      <c r="AI61" s="710"/>
      <c r="AJ61" s="710"/>
      <c r="AK61" s="710"/>
      <c r="AL61" s="710"/>
      <c r="AM61" s="710"/>
      <c r="AN61" s="710"/>
      <c r="AO61" s="710"/>
      <c r="AP61" s="710"/>
      <c r="AQ61" s="710"/>
      <c r="AR61" s="710"/>
      <c r="AS61" s="710"/>
      <c r="AT61" s="710"/>
      <c r="AU61" s="710"/>
      <c r="AV61" s="710"/>
      <c r="AW61" s="710"/>
      <c r="AX61" s="710"/>
      <c r="AY61" s="710"/>
      <c r="AZ61" s="123"/>
      <c r="BA61" s="123"/>
      <c r="BB61" s="123"/>
    </row>
    <row r="62" spans="1:54" s="101" customFormat="1" ht="12.6" customHeight="1">
      <c r="A62" s="709" t="s">
        <v>1386</v>
      </c>
      <c r="B62" s="709"/>
      <c r="C62" s="709"/>
      <c r="D62" s="709"/>
      <c r="E62" s="709"/>
      <c r="F62" s="709"/>
      <c r="G62" s="709"/>
      <c r="H62" s="709"/>
      <c r="I62" s="709"/>
      <c r="J62" s="709"/>
      <c r="K62" s="709"/>
      <c r="L62" s="709"/>
      <c r="M62" s="709"/>
      <c r="N62" s="709"/>
      <c r="O62" s="709"/>
      <c r="P62" s="709"/>
      <c r="Q62" s="709"/>
      <c r="R62" s="709"/>
      <c r="S62" s="709"/>
      <c r="T62" s="709"/>
      <c r="U62" s="710"/>
      <c r="V62" s="710"/>
      <c r="W62" s="710"/>
      <c r="X62" s="710"/>
      <c r="Y62" s="710"/>
      <c r="Z62" s="710"/>
      <c r="AA62" s="710"/>
      <c r="AB62" s="710"/>
      <c r="AC62" s="710"/>
      <c r="AD62" s="710"/>
      <c r="AE62" s="710"/>
      <c r="AF62" s="710"/>
      <c r="AG62" s="710"/>
      <c r="AH62" s="710"/>
      <c r="AI62" s="710"/>
      <c r="AJ62" s="710"/>
      <c r="AK62" s="710"/>
      <c r="AL62" s="710"/>
      <c r="AM62" s="710"/>
      <c r="AN62" s="710"/>
      <c r="AO62" s="710"/>
      <c r="AP62" s="710"/>
      <c r="AQ62" s="710"/>
      <c r="AR62" s="710"/>
      <c r="AS62" s="710"/>
      <c r="AT62" s="710"/>
      <c r="AU62" s="710"/>
      <c r="AV62" s="710"/>
      <c r="AW62" s="710"/>
      <c r="AX62" s="710"/>
      <c r="AY62" s="710"/>
      <c r="AZ62" s="123"/>
      <c r="BA62" s="123"/>
      <c r="BB62" s="123"/>
    </row>
    <row r="63" spans="1:54" s="101" customFormat="1" ht="12.6" customHeight="1">
      <c r="A63" s="123"/>
      <c r="B63" s="123"/>
      <c r="C63" s="123"/>
      <c r="D63" s="123"/>
      <c r="E63" s="123"/>
      <c r="F63" s="123"/>
      <c r="G63" s="123"/>
      <c r="H63" s="123"/>
      <c r="I63" s="123"/>
      <c r="J63" s="123"/>
      <c r="K63" s="123"/>
      <c r="L63" s="123"/>
      <c r="M63" s="123"/>
      <c r="N63" s="123"/>
      <c r="O63" s="123"/>
      <c r="P63" s="366"/>
      <c r="Q63" s="366"/>
      <c r="R63" s="366"/>
      <c r="S63" s="366"/>
      <c r="T63" s="366"/>
      <c r="U63" s="366"/>
      <c r="V63" s="366"/>
      <c r="W63" s="366"/>
      <c r="X63" s="366"/>
      <c r="Y63" s="366"/>
      <c r="Z63" s="366"/>
      <c r="AA63" s="366"/>
      <c r="AB63" s="366"/>
      <c r="AC63" s="366"/>
      <c r="AD63" s="366"/>
      <c r="AE63" s="366"/>
      <c r="AF63" s="366"/>
      <c r="AG63" s="366"/>
      <c r="AH63" s="366"/>
      <c r="AI63" s="377"/>
      <c r="AJ63" s="377"/>
      <c r="AK63" s="377"/>
      <c r="AL63" s="377"/>
      <c r="AM63" s="377"/>
      <c r="AN63" s="377"/>
      <c r="AO63" s="366"/>
      <c r="AP63" s="366"/>
      <c r="AQ63" s="366"/>
      <c r="AR63" s="366"/>
      <c r="AS63" s="366"/>
      <c r="AT63" s="366"/>
      <c r="AU63" s="366"/>
      <c r="AV63" s="366"/>
      <c r="AW63" s="366"/>
      <c r="AX63" s="366"/>
      <c r="AY63" s="366"/>
      <c r="AZ63" s="123"/>
      <c r="BA63" s="123"/>
      <c r="BB63" s="123"/>
    </row>
    <row r="64" spans="1:54" s="112" customFormat="1" ht="12.6" customHeight="1">
      <c r="A64" s="551" t="s">
        <v>1274</v>
      </c>
      <c r="B64" s="551"/>
      <c r="C64" s="551"/>
      <c r="D64" s="551"/>
      <c r="E64" s="551"/>
      <c r="F64" s="551"/>
      <c r="G64" s="551"/>
      <c r="H64" s="551"/>
      <c r="I64" s="551"/>
      <c r="J64" s="551"/>
      <c r="K64" s="551"/>
      <c r="L64" s="551"/>
      <c r="M64" s="551"/>
      <c r="N64" s="551"/>
      <c r="O64" s="551"/>
      <c r="P64" s="551"/>
      <c r="Q64" s="551"/>
      <c r="R64" s="551"/>
      <c r="S64" s="551"/>
      <c r="T64" s="551"/>
      <c r="U64" s="551"/>
      <c r="V64" s="551"/>
      <c r="W64" s="551"/>
      <c r="X64" s="551"/>
      <c r="Y64" s="551"/>
      <c r="Z64" s="551"/>
      <c r="AA64" s="551"/>
      <c r="AB64" s="551"/>
      <c r="AC64" s="551"/>
      <c r="AD64" s="551"/>
      <c r="AE64" s="551"/>
      <c r="AF64" s="551"/>
      <c r="AG64" s="551"/>
      <c r="AH64" s="120"/>
      <c r="AI64" s="120"/>
      <c r="AJ64" s="120"/>
      <c r="AK64" s="712" t="s">
        <v>1248</v>
      </c>
      <c r="AL64" s="712"/>
      <c r="AM64" s="712"/>
      <c r="AN64" s="120"/>
      <c r="AO64" s="713"/>
      <c r="AP64" s="713"/>
      <c r="AQ64" s="120"/>
      <c r="AR64" s="120"/>
      <c r="AS64" s="713"/>
      <c r="AT64" s="713"/>
      <c r="AU64" s="120"/>
      <c r="AV64" s="713"/>
      <c r="AW64" s="713"/>
      <c r="AX64" s="120"/>
      <c r="AY64" s="120"/>
      <c r="AZ64" s="551"/>
      <c r="BA64" s="551"/>
      <c r="BB64" s="551"/>
    </row>
    <row r="65" spans="1:54" s="112" customFormat="1" ht="12.6" customHeight="1">
      <c r="A65" s="551" t="s">
        <v>1275</v>
      </c>
      <c r="B65" s="551"/>
      <c r="C65" s="551"/>
      <c r="D65" s="551"/>
      <c r="E65" s="551"/>
      <c r="F65" s="551"/>
      <c r="G65" s="551"/>
      <c r="H65" s="551"/>
      <c r="I65" s="551"/>
      <c r="J65" s="551"/>
      <c r="K65" s="551"/>
      <c r="L65" s="551"/>
      <c r="M65" s="551"/>
      <c r="N65" s="551"/>
      <c r="O65" s="551"/>
      <c r="P65" s="551"/>
      <c r="Q65" s="551"/>
      <c r="R65" s="551"/>
      <c r="S65" s="551"/>
      <c r="T65" s="551"/>
      <c r="U65" s="551"/>
      <c r="V65" s="551"/>
      <c r="W65" s="551"/>
      <c r="X65" s="551"/>
      <c r="Y65" s="551"/>
      <c r="Z65" s="551"/>
      <c r="AA65" s="551"/>
      <c r="AB65" s="551"/>
      <c r="AC65" s="551"/>
      <c r="AD65" s="551"/>
      <c r="AE65" s="551"/>
      <c r="AF65" s="551"/>
      <c r="AG65" s="551"/>
      <c r="AH65" s="102"/>
      <c r="AI65" s="102"/>
      <c r="AJ65" s="102"/>
      <c r="AK65" s="712" t="s">
        <v>1243</v>
      </c>
      <c r="AL65" s="712"/>
      <c r="AM65" s="712"/>
      <c r="AN65" s="120"/>
      <c r="AO65" s="713"/>
      <c r="AP65" s="713"/>
      <c r="AQ65" s="120"/>
      <c r="AR65" s="120"/>
      <c r="AS65" s="713"/>
      <c r="AT65" s="713"/>
      <c r="AU65" s="120"/>
      <c r="AV65" s="713"/>
      <c r="AW65" s="713"/>
      <c r="AX65" s="120"/>
      <c r="AY65" s="102"/>
      <c r="AZ65" s="102"/>
      <c r="BA65" s="102"/>
      <c r="BB65" s="102"/>
    </row>
    <row r="66" spans="1:54" s="95" customFormat="1" ht="12.6" customHeight="1">
      <c r="A66" s="124" t="s">
        <v>1276</v>
      </c>
      <c r="B66" s="126"/>
      <c r="C66" s="126"/>
      <c r="D66" s="126"/>
      <c r="E66" s="126"/>
      <c r="F66" s="126"/>
      <c r="G66" s="126"/>
      <c r="H66" s="126"/>
      <c r="I66" s="126"/>
      <c r="J66" s="126"/>
      <c r="K66" s="126"/>
      <c r="L66" s="126"/>
      <c r="M66" s="126"/>
      <c r="N66" s="126"/>
      <c r="O66" s="126"/>
      <c r="P66" s="126"/>
      <c r="Q66" s="126"/>
      <c r="R66" s="126"/>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6"/>
      <c r="AP66" s="126"/>
      <c r="AQ66" s="126"/>
      <c r="AR66" s="126"/>
      <c r="AS66" s="126"/>
      <c r="AT66" s="126"/>
      <c r="AU66" s="126"/>
      <c r="AV66" s="126"/>
      <c r="AW66" s="126"/>
      <c r="AX66" s="126"/>
      <c r="AY66" s="126"/>
      <c r="AZ66" s="126"/>
      <c r="BA66" s="126"/>
      <c r="BB66" s="126"/>
    </row>
    <row r="67" spans="1:54" s="101" customFormat="1" ht="13.5">
      <c r="A67" s="714" t="s">
        <v>1277</v>
      </c>
      <c r="B67" s="714"/>
      <c r="C67" s="714"/>
      <c r="D67" s="715" t="s">
        <v>1247</v>
      </c>
      <c r="E67" s="715"/>
      <c r="F67" s="713" t="s">
        <v>1278</v>
      </c>
      <c r="G67" s="713"/>
      <c r="H67" s="713"/>
      <c r="I67" s="713"/>
      <c r="J67" s="713"/>
      <c r="K67" s="713"/>
      <c r="L67" s="713"/>
      <c r="M67" s="713"/>
      <c r="N67" s="713"/>
      <c r="O67" s="713"/>
      <c r="P67" s="713"/>
      <c r="Q67" s="713"/>
      <c r="R67" s="713"/>
      <c r="S67" s="713"/>
      <c r="T67" s="713"/>
      <c r="U67" s="713"/>
      <c r="V67" s="713"/>
      <c r="W67" s="713"/>
      <c r="X67" s="713"/>
      <c r="Y67" s="713"/>
      <c r="Z67" s="713"/>
      <c r="AA67" s="713"/>
      <c r="AB67" s="713"/>
      <c r="AC67" s="713"/>
      <c r="AD67" s="713"/>
      <c r="AE67" s="713"/>
      <c r="AF67" s="713"/>
      <c r="AG67" s="713"/>
      <c r="AH67" s="713"/>
      <c r="AI67" s="713"/>
      <c r="AJ67" s="713"/>
      <c r="AK67" s="713"/>
      <c r="AL67" s="713"/>
      <c r="AM67" s="713"/>
      <c r="AN67" s="713"/>
      <c r="AO67" s="713"/>
      <c r="AP67" s="713"/>
      <c r="AQ67" s="713"/>
      <c r="AR67" s="713"/>
      <c r="AS67" s="713"/>
      <c r="AT67" s="713"/>
      <c r="AU67" s="713"/>
      <c r="AV67" s="713"/>
      <c r="AW67" s="713"/>
      <c r="AX67" s="713"/>
      <c r="AY67" s="713"/>
      <c r="AZ67" s="713"/>
      <c r="BA67" s="713"/>
      <c r="BB67" s="713"/>
    </row>
    <row r="68" spans="1:54" s="101" customFormat="1" ht="28.5" customHeight="1">
      <c r="A68" s="709"/>
      <c r="B68" s="709"/>
      <c r="C68" s="709"/>
      <c r="D68" s="709"/>
      <c r="E68" s="709"/>
      <c r="F68" s="709"/>
      <c r="G68" s="709"/>
      <c r="H68" s="709"/>
      <c r="I68" s="709"/>
      <c r="J68" s="709"/>
      <c r="K68" s="709"/>
      <c r="L68" s="709"/>
      <c r="M68" s="709"/>
      <c r="N68" s="709"/>
      <c r="O68" s="709"/>
      <c r="P68" s="709"/>
      <c r="Q68" s="709"/>
      <c r="R68" s="709"/>
      <c r="S68" s="709"/>
      <c r="T68" s="709"/>
      <c r="U68" s="711" t="s">
        <v>129</v>
      </c>
      <c r="V68" s="711"/>
      <c r="W68" s="711"/>
      <c r="X68" s="711"/>
      <c r="Y68" s="711"/>
      <c r="Z68" s="711"/>
      <c r="AA68" s="711"/>
      <c r="AB68" s="711"/>
      <c r="AC68" s="711" t="s">
        <v>1279</v>
      </c>
      <c r="AD68" s="711"/>
      <c r="AE68" s="711"/>
      <c r="AF68" s="711"/>
      <c r="AG68" s="711"/>
      <c r="AH68" s="711"/>
      <c r="AI68" s="711"/>
      <c r="AJ68" s="711"/>
      <c r="AK68" s="711"/>
      <c r="AL68" s="711"/>
      <c r="AM68" s="711"/>
      <c r="AN68" s="711"/>
      <c r="AO68" s="711" t="s">
        <v>1280</v>
      </c>
      <c r="AP68" s="711"/>
      <c r="AQ68" s="711"/>
      <c r="AR68" s="711"/>
      <c r="AS68" s="711"/>
      <c r="AT68" s="711"/>
      <c r="AU68" s="711"/>
      <c r="AV68" s="711"/>
      <c r="AW68" s="711"/>
      <c r="AX68" s="711"/>
      <c r="AY68" s="711"/>
      <c r="AZ68" s="120"/>
      <c r="BA68" s="120"/>
      <c r="BB68" s="123"/>
    </row>
    <row r="69" spans="1:54" s="101" customFormat="1" ht="15" customHeight="1">
      <c r="A69" s="709"/>
      <c r="B69" s="709"/>
      <c r="C69" s="709"/>
      <c r="D69" s="709"/>
      <c r="E69" s="709"/>
      <c r="F69" s="709"/>
      <c r="G69" s="709"/>
      <c r="H69" s="709"/>
      <c r="I69" s="709"/>
      <c r="J69" s="709"/>
      <c r="K69" s="709"/>
      <c r="L69" s="709"/>
      <c r="M69" s="709"/>
      <c r="N69" s="709"/>
      <c r="O69" s="709"/>
      <c r="P69" s="709"/>
      <c r="Q69" s="709"/>
      <c r="R69" s="709"/>
      <c r="S69" s="709"/>
      <c r="T69" s="709"/>
      <c r="U69" s="711"/>
      <c r="V69" s="711"/>
      <c r="W69" s="711"/>
      <c r="X69" s="711"/>
      <c r="Y69" s="711"/>
      <c r="Z69" s="711"/>
      <c r="AA69" s="711"/>
      <c r="AB69" s="711"/>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120"/>
      <c r="BA69" s="120"/>
      <c r="BB69" s="123"/>
    </row>
    <row r="70" spans="1:54" s="101" customFormat="1" ht="15" customHeight="1">
      <c r="A70" s="709"/>
      <c r="B70" s="709"/>
      <c r="C70" s="709"/>
      <c r="D70" s="709"/>
      <c r="E70" s="709"/>
      <c r="F70" s="709"/>
      <c r="G70" s="709"/>
      <c r="H70" s="709"/>
      <c r="I70" s="709"/>
      <c r="J70" s="709"/>
      <c r="K70" s="709"/>
      <c r="L70" s="709"/>
      <c r="M70" s="709"/>
      <c r="N70" s="709"/>
      <c r="O70" s="709"/>
      <c r="P70" s="709"/>
      <c r="Q70" s="709"/>
      <c r="R70" s="709"/>
      <c r="S70" s="709"/>
      <c r="T70" s="709"/>
      <c r="U70" s="711"/>
      <c r="V70" s="711"/>
      <c r="W70" s="711"/>
      <c r="X70" s="711"/>
      <c r="Y70" s="711"/>
      <c r="Z70" s="711"/>
      <c r="AA70" s="711"/>
      <c r="AB70" s="711"/>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120"/>
      <c r="BA70" s="120"/>
      <c r="BB70" s="123"/>
    </row>
    <row r="71" spans="1:54" s="101" customFormat="1" ht="15" customHeight="1">
      <c r="A71" s="709"/>
      <c r="B71" s="709"/>
      <c r="C71" s="709"/>
      <c r="D71" s="709"/>
      <c r="E71" s="709"/>
      <c r="F71" s="709"/>
      <c r="G71" s="709"/>
      <c r="H71" s="709"/>
      <c r="I71" s="709"/>
      <c r="J71" s="709"/>
      <c r="K71" s="709"/>
      <c r="L71" s="709"/>
      <c r="M71" s="709"/>
      <c r="N71" s="709"/>
      <c r="O71" s="709"/>
      <c r="P71" s="709"/>
      <c r="Q71" s="709"/>
      <c r="R71" s="709"/>
      <c r="S71" s="709"/>
      <c r="T71" s="709"/>
      <c r="U71" s="711"/>
      <c r="V71" s="711"/>
      <c r="W71" s="711"/>
      <c r="X71" s="711"/>
      <c r="Y71" s="711"/>
      <c r="Z71" s="711"/>
      <c r="AA71" s="711"/>
      <c r="AB71" s="711"/>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120"/>
      <c r="BA71" s="120"/>
      <c r="BB71" s="123"/>
    </row>
    <row r="72" spans="1:54" s="101" customFormat="1" ht="15" customHeight="1">
      <c r="A72" s="709"/>
      <c r="B72" s="709"/>
      <c r="C72" s="709"/>
      <c r="D72" s="709"/>
      <c r="E72" s="709"/>
      <c r="F72" s="709"/>
      <c r="G72" s="709"/>
      <c r="H72" s="709"/>
      <c r="I72" s="709"/>
      <c r="J72" s="709"/>
      <c r="K72" s="709"/>
      <c r="L72" s="709"/>
      <c r="M72" s="709"/>
      <c r="N72" s="709"/>
      <c r="O72" s="709"/>
      <c r="P72" s="709"/>
      <c r="Q72" s="709"/>
      <c r="R72" s="709"/>
      <c r="S72" s="709"/>
      <c r="T72" s="709"/>
      <c r="U72" s="711"/>
      <c r="V72" s="711"/>
      <c r="W72" s="711"/>
      <c r="X72" s="711"/>
      <c r="Y72" s="711"/>
      <c r="Z72" s="711"/>
      <c r="AA72" s="711"/>
      <c r="AB72" s="711"/>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120"/>
      <c r="BA72" s="120"/>
      <c r="BB72" s="123"/>
    </row>
    <row r="73" spans="1:54" s="101" customFormat="1" ht="15" customHeight="1">
      <c r="A73" s="709"/>
      <c r="B73" s="709"/>
      <c r="C73" s="709"/>
      <c r="D73" s="709"/>
      <c r="E73" s="709"/>
      <c r="F73" s="709"/>
      <c r="G73" s="709"/>
      <c r="H73" s="709"/>
      <c r="I73" s="709"/>
      <c r="J73" s="709"/>
      <c r="K73" s="709"/>
      <c r="L73" s="709"/>
      <c r="M73" s="709"/>
      <c r="N73" s="709"/>
      <c r="O73" s="709"/>
      <c r="P73" s="709"/>
      <c r="Q73" s="709"/>
      <c r="R73" s="709"/>
      <c r="S73" s="709"/>
      <c r="T73" s="709"/>
      <c r="U73" s="711"/>
      <c r="V73" s="711"/>
      <c r="W73" s="711"/>
      <c r="X73" s="711"/>
      <c r="Y73" s="711"/>
      <c r="Z73" s="711"/>
      <c r="AA73" s="711"/>
      <c r="AB73" s="711"/>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120"/>
      <c r="BA73" s="120"/>
      <c r="BB73" s="123"/>
    </row>
    <row r="74" spans="1:54" s="101" customFormat="1" ht="4.5" customHeight="1">
      <c r="A74" s="123"/>
      <c r="B74" s="123"/>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c r="AO74" s="123"/>
      <c r="AP74" s="123"/>
      <c r="AQ74" s="123"/>
      <c r="AR74" s="123"/>
      <c r="AS74" s="123"/>
      <c r="AT74" s="123"/>
      <c r="AU74" s="123"/>
      <c r="AV74" s="123"/>
      <c r="AW74" s="123"/>
      <c r="AX74" s="123"/>
      <c r="AY74" s="123"/>
      <c r="AZ74" s="123"/>
      <c r="BA74" s="123"/>
      <c r="BB74" s="123"/>
    </row>
    <row r="75" spans="1:54" s="101" customFormat="1" ht="15" hidden="1" customHeight="1">
      <c r="A75" s="123"/>
      <c r="B75" s="123"/>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c r="AO75" s="123"/>
      <c r="AP75" s="123"/>
      <c r="AQ75" s="123"/>
      <c r="AR75" s="123"/>
      <c r="AS75" s="123"/>
      <c r="AT75" s="123"/>
      <c r="AU75" s="123"/>
      <c r="AV75" s="123"/>
      <c r="AW75" s="123"/>
      <c r="AX75" s="123"/>
      <c r="AY75" s="123"/>
      <c r="AZ75" s="123"/>
      <c r="BA75" s="123"/>
      <c r="BB75" s="123"/>
    </row>
    <row r="76" spans="1:54" s="101" customFormat="1" ht="15" hidden="1" customHeight="1">
      <c r="A76" s="123"/>
      <c r="B76" s="123"/>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row>
    <row r="77" spans="1:54" s="95" customFormat="1" ht="47.25" customHeight="1">
      <c r="A77" s="719" t="s">
        <v>4958</v>
      </c>
      <c r="B77" s="719"/>
      <c r="C77" s="719"/>
      <c r="D77" s="719"/>
      <c r="E77" s="719"/>
      <c r="F77" s="719"/>
      <c r="G77" s="719"/>
      <c r="H77" s="719"/>
      <c r="I77" s="719"/>
      <c r="J77" s="719"/>
      <c r="K77" s="719"/>
      <c r="L77" s="719"/>
      <c r="M77" s="719"/>
      <c r="N77" s="719"/>
      <c r="O77" s="719"/>
      <c r="P77" s="719"/>
      <c r="Q77" s="719"/>
      <c r="R77" s="719"/>
      <c r="S77" s="719"/>
      <c r="T77" s="719"/>
      <c r="U77" s="719"/>
      <c r="V77" s="719"/>
      <c r="W77" s="719"/>
      <c r="X77" s="719"/>
      <c r="Y77" s="719"/>
      <c r="Z77" s="719"/>
      <c r="AA77" s="719"/>
      <c r="AB77" s="719"/>
      <c r="AC77" s="719"/>
      <c r="AD77" s="719"/>
      <c r="AE77" s="719"/>
      <c r="AF77" s="719"/>
      <c r="AG77" s="719"/>
      <c r="AH77" s="719"/>
      <c r="AI77" s="719"/>
      <c r="AJ77" s="719"/>
      <c r="AK77" s="719"/>
      <c r="AL77" s="719"/>
      <c r="AM77" s="719"/>
      <c r="AN77" s="719"/>
      <c r="AO77" s="719"/>
      <c r="AP77" s="719"/>
      <c r="AQ77" s="719"/>
      <c r="AR77" s="719"/>
      <c r="AS77" s="719"/>
      <c r="AT77" s="719"/>
      <c r="AU77" s="719"/>
      <c r="AV77" s="719"/>
      <c r="AW77" s="719"/>
      <c r="AX77" s="719"/>
      <c r="AY77" s="719"/>
      <c r="AZ77" s="719"/>
      <c r="BA77" s="126"/>
      <c r="BB77" s="126"/>
    </row>
    <row r="78" spans="1:54" s="101" customFormat="1" ht="15" customHeight="1">
      <c r="A78" s="1091" t="s">
        <v>4959</v>
      </c>
      <c r="B78" s="1091"/>
      <c r="C78" s="1091"/>
      <c r="D78" s="1091"/>
      <c r="E78" s="1091"/>
      <c r="F78" s="1091"/>
      <c r="G78" s="1091"/>
      <c r="H78" s="1091"/>
      <c r="I78" s="1091"/>
      <c r="J78" s="1091"/>
      <c r="K78" s="1091"/>
      <c r="L78" s="1091"/>
      <c r="M78" s="1091"/>
      <c r="N78" s="1091"/>
      <c r="O78" s="1091"/>
      <c r="P78" s="1091"/>
      <c r="Q78" s="1091"/>
      <c r="R78" s="1091"/>
      <c r="S78" s="1091"/>
      <c r="T78" s="1091"/>
      <c r="U78" s="1091"/>
      <c r="V78" s="1091"/>
      <c r="W78" s="1091"/>
      <c r="X78" s="1091"/>
      <c r="Y78" s="1091"/>
      <c r="Z78" s="1091"/>
      <c r="AA78" s="1091"/>
      <c r="AB78" s="712" t="s">
        <v>1248</v>
      </c>
      <c r="AC78" s="712"/>
      <c r="AD78" s="712"/>
      <c r="AE78" s="419"/>
      <c r="AF78" s="419"/>
      <c r="AG78" s="713" t="s">
        <v>4960</v>
      </c>
      <c r="AH78" s="713"/>
      <c r="AI78" s="713"/>
      <c r="AJ78" s="419"/>
      <c r="AK78" s="560">
        <v>0</v>
      </c>
      <c r="AL78" s="560"/>
      <c r="AM78" s="560"/>
      <c r="AN78" s="560"/>
      <c r="AO78" s="560"/>
      <c r="AP78" s="560"/>
      <c r="AQ78" s="560"/>
      <c r="AR78" s="560"/>
      <c r="AS78" s="560"/>
      <c r="AT78" s="560"/>
      <c r="AU78" s="560"/>
      <c r="AV78" s="560"/>
      <c r="AW78" s="560"/>
      <c r="AX78" s="560"/>
      <c r="AY78" s="419"/>
      <c r="AZ78" s="419"/>
      <c r="BA78" s="419"/>
      <c r="BB78" s="419"/>
    </row>
    <row r="79" spans="1:54" s="101" customFormat="1" ht="15" customHeight="1">
      <c r="A79" s="140" t="s">
        <v>4847</v>
      </c>
      <c r="B79" s="419"/>
      <c r="C79" s="419"/>
      <c r="D79" s="419"/>
      <c r="E79" s="419"/>
      <c r="F79" s="419"/>
      <c r="G79" s="419"/>
      <c r="H79" s="419"/>
      <c r="I79" s="419"/>
      <c r="J79" s="419"/>
      <c r="K79" s="419"/>
      <c r="L79" s="419"/>
      <c r="M79" s="419"/>
      <c r="N79" s="419"/>
      <c r="O79" s="419"/>
      <c r="P79" s="419"/>
      <c r="Q79" s="419"/>
      <c r="R79" s="419"/>
      <c r="S79" s="419"/>
      <c r="T79" s="419"/>
      <c r="U79" s="419"/>
      <c r="V79" s="419"/>
      <c r="W79" s="419"/>
      <c r="X79" s="419"/>
      <c r="Y79" s="419"/>
      <c r="Z79" s="419"/>
      <c r="AA79" s="419"/>
      <c r="AB79" s="419"/>
      <c r="AC79" s="419"/>
      <c r="AD79" s="419"/>
      <c r="AE79" s="419"/>
      <c r="AF79" s="419"/>
      <c r="AG79" s="419"/>
      <c r="AH79" s="419"/>
      <c r="AI79" s="419"/>
      <c r="AJ79" s="419"/>
      <c r="AK79" s="419"/>
      <c r="AL79" s="419"/>
      <c r="AM79" s="419"/>
      <c r="AN79" s="419"/>
      <c r="AO79" s="419"/>
      <c r="AP79" s="419"/>
      <c r="AQ79" s="419"/>
      <c r="AR79" s="419"/>
      <c r="AS79" s="419"/>
      <c r="AT79" s="419"/>
      <c r="AU79" s="419"/>
      <c r="AV79" s="419"/>
      <c r="AW79" s="419"/>
      <c r="AX79" s="419"/>
      <c r="AY79" s="419"/>
      <c r="AZ79" s="419"/>
      <c r="BA79" s="419"/>
      <c r="BB79" s="419"/>
    </row>
    <row r="80" spans="1:54" s="101" customFormat="1" ht="15" customHeight="1">
      <c r="A80" s="1092"/>
      <c r="B80" s="1092"/>
      <c r="C80" s="1092"/>
      <c r="D80" s="1092"/>
      <c r="E80" s="1092"/>
      <c r="F80" s="1092"/>
      <c r="G80" s="1092"/>
      <c r="H80" s="1092"/>
      <c r="I80" s="1092"/>
      <c r="J80" s="1092"/>
      <c r="K80" s="1092"/>
      <c r="L80" s="1092"/>
      <c r="M80" s="1092"/>
      <c r="N80" s="1092"/>
      <c r="O80" s="1092"/>
      <c r="P80" s="1092"/>
      <c r="Q80" s="1092"/>
      <c r="R80" s="1092"/>
      <c r="S80" s="1092"/>
      <c r="T80" s="1092"/>
      <c r="U80" s="1092"/>
      <c r="V80" s="1092"/>
      <c r="W80" s="1092"/>
      <c r="X80" s="1092"/>
      <c r="Y80" s="1092"/>
      <c r="Z80" s="1092"/>
      <c r="AA80" s="1092"/>
      <c r="AB80" s="1092"/>
      <c r="AC80" s="1092"/>
      <c r="AD80" s="1092"/>
      <c r="AE80" s="1092"/>
      <c r="AF80" s="1092"/>
      <c r="AG80" s="1092"/>
      <c r="AH80" s="1092"/>
      <c r="AI80" s="1092"/>
      <c r="AJ80" s="1092"/>
      <c r="AK80" s="1092"/>
      <c r="AL80" s="1092"/>
      <c r="AM80" s="1092"/>
      <c r="AN80" s="1092"/>
      <c r="AO80" s="1092"/>
      <c r="AP80" s="1092"/>
      <c r="AQ80" s="1092"/>
      <c r="AR80" s="1092"/>
      <c r="AS80" s="1092"/>
      <c r="AT80" s="1092"/>
      <c r="AU80" s="1092"/>
      <c r="AV80" s="1092"/>
      <c r="AW80" s="1092"/>
      <c r="AX80" s="1092"/>
      <c r="AY80" s="1092"/>
      <c r="AZ80" s="1092"/>
      <c r="BA80" s="419"/>
      <c r="BB80" s="419"/>
    </row>
    <row r="81" spans="1:16384" s="101" customFormat="1" ht="9.75" customHeight="1">
      <c r="A81" s="1092"/>
      <c r="B81" s="1092"/>
      <c r="C81" s="1092"/>
      <c r="D81" s="1092"/>
      <c r="E81" s="1092"/>
      <c r="F81" s="1092"/>
      <c r="G81" s="1092"/>
      <c r="H81" s="1092"/>
      <c r="I81" s="1092"/>
      <c r="J81" s="1092"/>
      <c r="K81" s="1092"/>
      <c r="L81" s="1092"/>
      <c r="M81" s="1092"/>
      <c r="N81" s="1092"/>
      <c r="O81" s="1092"/>
      <c r="P81" s="1092"/>
      <c r="Q81" s="1092"/>
      <c r="R81" s="1092"/>
      <c r="S81" s="1092"/>
      <c r="T81" s="1092"/>
      <c r="U81" s="1092"/>
      <c r="V81" s="1092"/>
      <c r="W81" s="1092"/>
      <c r="X81" s="1092"/>
      <c r="Y81" s="1092"/>
      <c r="Z81" s="1092"/>
      <c r="AA81" s="1092"/>
      <c r="AB81" s="1092"/>
      <c r="AC81" s="1092"/>
      <c r="AD81" s="1092"/>
      <c r="AE81" s="1092"/>
      <c r="AF81" s="1092"/>
      <c r="AG81" s="1092"/>
      <c r="AH81" s="1092"/>
      <c r="AI81" s="1092"/>
      <c r="AJ81" s="1092"/>
      <c r="AK81" s="1092"/>
      <c r="AL81" s="1092"/>
      <c r="AM81" s="1092"/>
      <c r="AN81" s="1092"/>
      <c r="AO81" s="1092"/>
      <c r="AP81" s="1092"/>
      <c r="AQ81" s="1092"/>
      <c r="AR81" s="1092"/>
      <c r="AS81" s="1092"/>
      <c r="AT81" s="1092"/>
      <c r="AU81" s="1092"/>
      <c r="AV81" s="1092"/>
      <c r="AW81" s="1092"/>
      <c r="AX81" s="1092"/>
      <c r="AY81" s="1092"/>
      <c r="AZ81" s="1092"/>
      <c r="BA81" s="419"/>
      <c r="BB81" s="419"/>
    </row>
    <row r="82" spans="1:16384" s="101" customFormat="1" ht="15" customHeight="1">
      <c r="A82" s="1091" t="s">
        <v>4961</v>
      </c>
      <c r="B82" s="1091"/>
      <c r="C82" s="1091"/>
      <c r="D82" s="1091"/>
      <c r="E82" s="1091"/>
      <c r="F82" s="1091"/>
      <c r="G82" s="1091"/>
      <c r="H82" s="1091"/>
      <c r="I82" s="1091"/>
      <c r="J82" s="1091"/>
      <c r="K82" s="1091"/>
      <c r="L82" s="1091"/>
      <c r="M82" s="1091"/>
      <c r="N82" s="1091"/>
      <c r="O82" s="1091"/>
      <c r="P82" s="1091"/>
      <c r="Q82" s="1091"/>
      <c r="R82" s="1091"/>
      <c r="S82" s="1091"/>
      <c r="T82" s="1091"/>
      <c r="U82" s="1091"/>
      <c r="V82" s="1091"/>
      <c r="W82" s="1091"/>
      <c r="X82" s="1091"/>
      <c r="Y82" s="1091"/>
      <c r="Z82" s="1091"/>
      <c r="AA82" s="1091"/>
      <c r="AB82" s="712" t="s">
        <v>1248</v>
      </c>
      <c r="AC82" s="712"/>
      <c r="AD82" s="712"/>
      <c r="AE82" s="419"/>
      <c r="AF82" s="419"/>
      <c r="AG82" s="713" t="s">
        <v>4960</v>
      </c>
      <c r="AH82" s="713"/>
      <c r="AI82" s="713"/>
      <c r="AJ82" s="419"/>
      <c r="AK82" s="560">
        <v>0</v>
      </c>
      <c r="AL82" s="560"/>
      <c r="AM82" s="560"/>
      <c r="AN82" s="560"/>
      <c r="AO82" s="560"/>
      <c r="AP82" s="560"/>
      <c r="AQ82" s="560"/>
      <c r="AR82" s="560"/>
      <c r="AS82" s="560"/>
      <c r="AT82" s="560"/>
      <c r="AU82" s="560"/>
      <c r="AV82" s="560"/>
      <c r="AW82" s="560"/>
      <c r="AX82" s="560"/>
      <c r="AY82" s="419"/>
      <c r="AZ82" s="419"/>
      <c r="BA82" s="419"/>
      <c r="BB82" s="419"/>
    </row>
    <row r="83" spans="1:16384" s="101" customFormat="1" ht="15" customHeight="1">
      <c r="A83" s="140" t="s">
        <v>4847</v>
      </c>
      <c r="B83" s="419"/>
      <c r="C83" s="419"/>
      <c r="D83" s="419"/>
      <c r="E83" s="419"/>
      <c r="F83" s="419"/>
      <c r="G83" s="419"/>
      <c r="H83" s="419"/>
      <c r="I83" s="419"/>
      <c r="J83" s="419"/>
      <c r="K83" s="419"/>
      <c r="L83" s="419"/>
      <c r="M83" s="419"/>
      <c r="N83" s="419"/>
      <c r="O83" s="419"/>
      <c r="P83" s="419"/>
      <c r="Q83" s="419"/>
      <c r="R83" s="419"/>
      <c r="S83" s="419"/>
      <c r="T83" s="419"/>
      <c r="U83" s="419"/>
      <c r="V83" s="419"/>
      <c r="W83" s="419"/>
      <c r="X83" s="419"/>
      <c r="Y83" s="419"/>
      <c r="Z83" s="419"/>
      <c r="AA83" s="419"/>
      <c r="AB83" s="419"/>
      <c r="AC83" s="419"/>
      <c r="AD83" s="419"/>
      <c r="AE83" s="419"/>
      <c r="AF83" s="419"/>
      <c r="AG83" s="419"/>
      <c r="AH83" s="419"/>
      <c r="AI83" s="419"/>
      <c r="AJ83" s="419"/>
      <c r="AK83" s="419"/>
      <c r="AL83" s="419"/>
      <c r="AM83" s="419"/>
      <c r="AN83" s="419"/>
      <c r="AO83" s="419"/>
      <c r="AP83" s="419"/>
      <c r="AQ83" s="419"/>
      <c r="AR83" s="419"/>
      <c r="AS83" s="419"/>
      <c r="AT83" s="419"/>
      <c r="AU83" s="419"/>
      <c r="AV83" s="419"/>
      <c r="AW83" s="419"/>
      <c r="AX83" s="419"/>
      <c r="AY83" s="419"/>
      <c r="AZ83" s="419"/>
      <c r="BA83" s="419"/>
      <c r="BB83" s="419"/>
    </row>
    <row r="84" spans="1:16384" s="101" customFormat="1" ht="15" customHeight="1">
      <c r="A84" s="1092"/>
      <c r="B84" s="1092"/>
      <c r="C84" s="1092"/>
      <c r="D84" s="1092"/>
      <c r="E84" s="1092"/>
      <c r="F84" s="1092"/>
      <c r="G84" s="1092"/>
      <c r="H84" s="1092"/>
      <c r="I84" s="1092"/>
      <c r="J84" s="1092"/>
      <c r="K84" s="1092"/>
      <c r="L84" s="1092"/>
      <c r="M84" s="1092"/>
      <c r="N84" s="1092"/>
      <c r="O84" s="1092"/>
      <c r="P84" s="1092"/>
      <c r="Q84" s="1092"/>
      <c r="R84" s="1092"/>
      <c r="S84" s="1092"/>
      <c r="T84" s="1092"/>
      <c r="U84" s="1092"/>
      <c r="V84" s="1092"/>
      <c r="W84" s="1092"/>
      <c r="X84" s="1092"/>
      <c r="Y84" s="1092"/>
      <c r="Z84" s="1092"/>
      <c r="AA84" s="1092"/>
      <c r="AB84" s="1092"/>
      <c r="AC84" s="1092"/>
      <c r="AD84" s="1092"/>
      <c r="AE84" s="1092"/>
      <c r="AF84" s="1092"/>
      <c r="AG84" s="1092"/>
      <c r="AH84" s="1092"/>
      <c r="AI84" s="1092"/>
      <c r="AJ84" s="1092"/>
      <c r="AK84" s="1092"/>
      <c r="AL84" s="1092"/>
      <c r="AM84" s="1092"/>
      <c r="AN84" s="1092"/>
      <c r="AO84" s="1092"/>
      <c r="AP84" s="1092"/>
      <c r="AQ84" s="1092"/>
      <c r="AR84" s="1092"/>
      <c r="AS84" s="1092"/>
      <c r="AT84" s="1092"/>
      <c r="AU84" s="1092"/>
      <c r="AV84" s="1092"/>
      <c r="AW84" s="1092"/>
      <c r="AX84" s="1092"/>
      <c r="AY84" s="1092"/>
      <c r="AZ84" s="1092"/>
      <c r="BA84" s="419"/>
      <c r="BB84" s="419"/>
    </row>
    <row r="85" spans="1:16384" s="101" customFormat="1" ht="12" customHeight="1">
      <c r="A85" s="1092"/>
      <c r="B85" s="1092"/>
      <c r="C85" s="1092"/>
      <c r="D85" s="1092"/>
      <c r="E85" s="1092"/>
      <c r="F85" s="1092"/>
      <c r="G85" s="1092"/>
      <c r="H85" s="1092"/>
      <c r="I85" s="1092"/>
      <c r="J85" s="1092"/>
      <c r="K85" s="1092"/>
      <c r="L85" s="1092"/>
      <c r="M85" s="1092"/>
      <c r="N85" s="1092"/>
      <c r="O85" s="1092"/>
      <c r="P85" s="1092"/>
      <c r="Q85" s="1092"/>
      <c r="R85" s="1092"/>
      <c r="S85" s="1092"/>
      <c r="T85" s="1092"/>
      <c r="U85" s="1092"/>
      <c r="V85" s="1092"/>
      <c r="W85" s="1092"/>
      <c r="X85" s="1092"/>
      <c r="Y85" s="1092"/>
      <c r="Z85" s="1092"/>
      <c r="AA85" s="1092"/>
      <c r="AB85" s="1092"/>
      <c r="AC85" s="1092"/>
      <c r="AD85" s="1092"/>
      <c r="AE85" s="1092"/>
      <c r="AF85" s="1092"/>
      <c r="AG85" s="1092"/>
      <c r="AH85" s="1092"/>
      <c r="AI85" s="1092"/>
      <c r="AJ85" s="1092"/>
      <c r="AK85" s="1092"/>
      <c r="AL85" s="1092"/>
      <c r="AM85" s="1092"/>
      <c r="AN85" s="1092"/>
      <c r="AO85" s="1092"/>
      <c r="AP85" s="1092"/>
      <c r="AQ85" s="1092"/>
      <c r="AR85" s="1092"/>
      <c r="AS85" s="1092"/>
      <c r="AT85" s="1092"/>
      <c r="AU85" s="1092"/>
      <c r="AV85" s="1092"/>
      <c r="AW85" s="1092"/>
      <c r="AX85" s="1092"/>
      <c r="AY85" s="1092"/>
      <c r="AZ85" s="1092"/>
      <c r="BA85" s="419"/>
      <c r="BB85" s="419"/>
    </row>
    <row r="86" spans="1:16384" s="101" customFormat="1" ht="15" customHeight="1">
      <c r="A86" s="1091" t="s">
        <v>4962</v>
      </c>
      <c r="B86" s="1091"/>
      <c r="C86" s="1091"/>
      <c r="D86" s="1091"/>
      <c r="E86" s="1091"/>
      <c r="F86" s="1091"/>
      <c r="G86" s="1091"/>
      <c r="H86" s="1091"/>
      <c r="I86" s="1091"/>
      <c r="J86" s="1091"/>
      <c r="K86" s="1091"/>
      <c r="L86" s="1091"/>
      <c r="M86" s="1091"/>
      <c r="N86" s="1091"/>
      <c r="O86" s="1091"/>
      <c r="P86" s="1091"/>
      <c r="Q86" s="1091"/>
      <c r="R86" s="1091"/>
      <c r="S86" s="1091"/>
      <c r="T86" s="1091"/>
      <c r="U86" s="1091"/>
      <c r="V86" s="1091"/>
      <c r="W86" s="1091"/>
      <c r="X86" s="1091"/>
      <c r="Y86" s="1091"/>
      <c r="Z86" s="1091"/>
      <c r="AA86" s="1091"/>
      <c r="AB86" s="419"/>
      <c r="AC86" s="419"/>
      <c r="AD86" s="419"/>
      <c r="AE86" s="419"/>
      <c r="AF86" s="419"/>
      <c r="AG86" s="419"/>
      <c r="AH86" s="419"/>
      <c r="AI86" s="419"/>
      <c r="AJ86" s="419"/>
      <c r="AK86" s="419"/>
      <c r="AL86" s="419"/>
      <c r="AM86" s="419"/>
      <c r="AN86" s="419"/>
      <c r="AO86" s="419"/>
      <c r="AP86" s="419"/>
      <c r="AQ86" s="419"/>
      <c r="AR86" s="419"/>
      <c r="AS86" s="419"/>
      <c r="AT86" s="419"/>
      <c r="AU86" s="419"/>
      <c r="AV86" s="419"/>
      <c r="AW86" s="419"/>
      <c r="AX86" s="419"/>
      <c r="AY86" s="419"/>
      <c r="AZ86" s="419"/>
      <c r="BA86" s="419"/>
      <c r="BB86" s="419"/>
    </row>
    <row r="87" spans="1:16384" s="101" customFormat="1" ht="15" customHeight="1">
      <c r="A87" s="140" t="s">
        <v>4847</v>
      </c>
      <c r="B87" s="419"/>
      <c r="C87" s="419"/>
      <c r="D87" s="419"/>
      <c r="E87" s="419"/>
      <c r="F87" s="419"/>
      <c r="G87" s="419"/>
      <c r="H87" s="419"/>
      <c r="I87" s="419"/>
      <c r="J87" s="419"/>
      <c r="K87" s="419"/>
      <c r="L87" s="419"/>
      <c r="M87" s="419"/>
      <c r="N87" s="419"/>
      <c r="O87" s="419"/>
      <c r="P87" s="419"/>
      <c r="Q87" s="419"/>
      <c r="R87" s="419"/>
      <c r="S87" s="419"/>
      <c r="T87" s="419"/>
      <c r="U87" s="419"/>
      <c r="V87" s="419"/>
      <c r="W87" s="419"/>
      <c r="X87" s="419"/>
      <c r="Y87" s="419"/>
      <c r="Z87" s="419"/>
      <c r="AA87" s="419"/>
      <c r="AB87" s="419"/>
      <c r="AC87" s="419"/>
      <c r="AD87" s="419"/>
      <c r="AE87" s="419"/>
      <c r="AF87" s="419"/>
      <c r="AG87" s="419"/>
      <c r="AH87" s="419"/>
      <c r="AI87" s="419"/>
      <c r="AJ87" s="419"/>
      <c r="AK87" s="419"/>
      <c r="AL87" s="419"/>
      <c r="AM87" s="419"/>
      <c r="AN87" s="419"/>
      <c r="AO87" s="419"/>
      <c r="AP87" s="419"/>
      <c r="AQ87" s="419"/>
      <c r="AR87" s="419"/>
      <c r="AS87" s="419"/>
      <c r="AT87" s="419"/>
      <c r="AU87" s="419"/>
      <c r="AV87" s="419"/>
      <c r="AW87" s="419"/>
      <c r="AX87" s="419"/>
      <c r="AY87" s="419"/>
      <c r="AZ87" s="419"/>
      <c r="BA87" s="419"/>
      <c r="BB87" s="419"/>
    </row>
    <row r="88" spans="1:16384" s="101" customFormat="1" ht="15" customHeight="1">
      <c r="A88" s="1092"/>
      <c r="B88" s="1092"/>
      <c r="C88" s="1092"/>
      <c r="D88" s="1092"/>
      <c r="E88" s="1092"/>
      <c r="F88" s="1092"/>
      <c r="G88" s="1092"/>
      <c r="H88" s="1092"/>
      <c r="I88" s="1092"/>
      <c r="J88" s="1092"/>
      <c r="K88" s="1092"/>
      <c r="L88" s="1092"/>
      <c r="M88" s="1092"/>
      <c r="N88" s="1092"/>
      <c r="O88" s="1092"/>
      <c r="P88" s="1092"/>
      <c r="Q88" s="1092"/>
      <c r="R88" s="1092"/>
      <c r="S88" s="1092"/>
      <c r="T88" s="1092"/>
      <c r="U88" s="1092"/>
      <c r="V88" s="1092"/>
      <c r="W88" s="1092"/>
      <c r="X88" s="1092"/>
      <c r="Y88" s="1092"/>
      <c r="Z88" s="1092"/>
      <c r="AA88" s="1092"/>
      <c r="AB88" s="1092"/>
      <c r="AC88" s="1092"/>
      <c r="AD88" s="1092"/>
      <c r="AE88" s="1092"/>
      <c r="AF88" s="1092"/>
      <c r="AG88" s="1092"/>
      <c r="AH88" s="1092"/>
      <c r="AI88" s="1092"/>
      <c r="AJ88" s="1092"/>
      <c r="AK88" s="1092"/>
      <c r="AL88" s="1092"/>
      <c r="AM88" s="1092"/>
      <c r="AN88" s="1092"/>
      <c r="AO88" s="1092"/>
      <c r="AP88" s="1092"/>
      <c r="AQ88" s="1092"/>
      <c r="AR88" s="1092"/>
      <c r="AS88" s="1092"/>
      <c r="AT88" s="1092"/>
      <c r="AU88" s="1092"/>
      <c r="AV88" s="1092"/>
      <c r="AW88" s="1092"/>
      <c r="AX88" s="1092"/>
      <c r="AY88" s="1092"/>
      <c r="AZ88" s="1092"/>
      <c r="BA88" s="419"/>
      <c r="BB88" s="419"/>
    </row>
    <row r="89" spans="1:16384" s="101" customFormat="1" ht="15" customHeight="1">
      <c r="A89" s="1092"/>
      <c r="B89" s="1092"/>
      <c r="C89" s="1092"/>
      <c r="D89" s="1092"/>
      <c r="E89" s="1092"/>
      <c r="F89" s="1092"/>
      <c r="G89" s="1092"/>
      <c r="H89" s="1092"/>
      <c r="I89" s="1092"/>
      <c r="J89" s="1092"/>
      <c r="K89" s="1092"/>
      <c r="L89" s="1092"/>
      <c r="M89" s="1092"/>
      <c r="N89" s="1092"/>
      <c r="O89" s="1092"/>
      <c r="P89" s="1092"/>
      <c r="Q89" s="1092"/>
      <c r="R89" s="1092"/>
      <c r="S89" s="1092"/>
      <c r="T89" s="1092"/>
      <c r="U89" s="1092"/>
      <c r="V89" s="1092"/>
      <c r="W89" s="1092"/>
      <c r="X89" s="1092"/>
      <c r="Y89" s="1092"/>
      <c r="Z89" s="1092"/>
      <c r="AA89" s="1092"/>
      <c r="AB89" s="1092"/>
      <c r="AC89" s="1092"/>
      <c r="AD89" s="1092"/>
      <c r="AE89" s="1092"/>
      <c r="AF89" s="1092"/>
      <c r="AG89" s="1092"/>
      <c r="AH89" s="1092"/>
      <c r="AI89" s="1092"/>
      <c r="AJ89" s="1092"/>
      <c r="AK89" s="1092"/>
      <c r="AL89" s="1092"/>
      <c r="AM89" s="1092"/>
      <c r="AN89" s="1092"/>
      <c r="AO89" s="1092"/>
      <c r="AP89" s="1092"/>
      <c r="AQ89" s="1092"/>
      <c r="AR89" s="1092"/>
      <c r="AS89" s="1092"/>
      <c r="AT89" s="1092"/>
      <c r="AU89" s="1092"/>
      <c r="AV89" s="1092"/>
      <c r="AW89" s="1092"/>
      <c r="AX89" s="1092"/>
      <c r="AY89" s="1092"/>
      <c r="AZ89" s="1092"/>
      <c r="BA89" s="419"/>
      <c r="BB89" s="419"/>
    </row>
    <row r="90" spans="1:16384" s="127" customFormat="1" ht="12.6" customHeight="1">
      <c r="A90" s="124" t="s">
        <v>1281</v>
      </c>
      <c r="B90" s="124"/>
      <c r="C90" s="124"/>
      <c r="D90" s="124"/>
      <c r="E90" s="124"/>
      <c r="F90" s="124"/>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4"/>
      <c r="AE90" s="124"/>
      <c r="AF90" s="124"/>
      <c r="AG90" s="124"/>
      <c r="AH90" s="124"/>
      <c r="AI90" s="124"/>
      <c r="AJ90" s="124"/>
      <c r="AK90" s="124"/>
      <c r="AL90" s="124"/>
      <c r="AM90" s="124"/>
      <c r="AN90" s="124"/>
      <c r="AO90" s="124"/>
      <c r="AP90" s="124"/>
      <c r="AQ90" s="124"/>
      <c r="AR90" s="124"/>
      <c r="AS90" s="124"/>
      <c r="AT90" s="124"/>
      <c r="AU90" s="124"/>
      <c r="AV90" s="124"/>
      <c r="AW90" s="124"/>
      <c r="AX90" s="124"/>
      <c r="AY90" s="124"/>
      <c r="AZ90" s="124"/>
      <c r="BA90" s="124"/>
      <c r="BB90" s="124"/>
    </row>
    <row r="91" spans="1:16384" s="101" customFormat="1" ht="12.6" customHeight="1">
      <c r="A91" s="1071" t="s">
        <v>1282</v>
      </c>
      <c r="B91" s="1072"/>
      <c r="C91" s="1072"/>
      <c r="D91" s="1072"/>
      <c r="E91" s="1072"/>
      <c r="F91" s="1072"/>
      <c r="G91" s="1072"/>
      <c r="H91" s="1072"/>
      <c r="I91" s="1072"/>
      <c r="J91" s="1072"/>
      <c r="K91" s="1072"/>
      <c r="L91" s="1072"/>
      <c r="M91" s="1072"/>
      <c r="N91" s="1072"/>
      <c r="O91" s="1072"/>
      <c r="P91" s="1072"/>
      <c r="Q91" s="1072"/>
      <c r="R91" s="1072"/>
      <c r="S91" s="1072"/>
      <c r="T91" s="1072"/>
      <c r="U91" s="1072"/>
      <c r="V91" s="1072"/>
      <c r="W91" s="1072"/>
      <c r="X91" s="1072"/>
      <c r="Y91" s="1072"/>
      <c r="Z91" s="1072"/>
      <c r="AA91" s="1072"/>
      <c r="AB91" s="1072"/>
      <c r="AC91" s="1072"/>
      <c r="AD91" s="1072"/>
      <c r="AE91" s="1072"/>
      <c r="AF91" s="1072"/>
      <c r="AG91" s="1072"/>
      <c r="AH91" s="1072"/>
      <c r="AI91" s="1072"/>
      <c r="AJ91" s="1072"/>
      <c r="AK91" s="1072"/>
      <c r="AL91" s="1072"/>
      <c r="AM91" s="1072"/>
      <c r="AN91" s="1072"/>
      <c r="AO91" s="1072"/>
      <c r="AP91" s="1072"/>
      <c r="AQ91" s="1072"/>
      <c r="AR91" s="1072"/>
      <c r="AS91" s="1072"/>
      <c r="AT91" s="1072"/>
      <c r="AU91" s="1072"/>
      <c r="AV91" s="1072"/>
      <c r="AW91" s="1072"/>
      <c r="AX91" s="1072"/>
      <c r="AY91" s="1072"/>
      <c r="AZ91" s="1072"/>
      <c r="BA91" s="1072"/>
      <c r="BB91" s="1072"/>
    </row>
    <row r="92" spans="1:16384" s="101" customFormat="1" ht="12.6" customHeight="1">
      <c r="A92" s="551" t="s">
        <v>1283</v>
      </c>
      <c r="B92" s="551"/>
      <c r="C92" s="551"/>
      <c r="D92" s="551"/>
      <c r="E92" s="551"/>
      <c r="F92" s="551"/>
      <c r="G92" s="551"/>
      <c r="H92" s="551"/>
      <c r="I92" s="551"/>
      <c r="J92" s="551"/>
      <c r="K92" s="551"/>
      <c r="L92" s="551"/>
      <c r="M92" s="551"/>
      <c r="N92" s="551"/>
      <c r="O92" s="551"/>
      <c r="P92" s="551"/>
      <c r="Q92" s="551"/>
      <c r="R92" s="551"/>
      <c r="S92" s="551"/>
      <c r="T92" s="551"/>
      <c r="U92" s="551"/>
      <c r="V92" s="551"/>
      <c r="W92" s="551"/>
      <c r="X92" s="551"/>
      <c r="Y92" s="551"/>
      <c r="Z92" s="551"/>
      <c r="AA92" s="551"/>
      <c r="AB92" s="551"/>
      <c r="AC92" s="551"/>
      <c r="AD92" s="551"/>
      <c r="AE92" s="551"/>
      <c r="AF92" s="551"/>
      <c r="AG92" s="551"/>
      <c r="AH92" s="551"/>
      <c r="AI92" s="551"/>
      <c r="AJ92" s="551"/>
      <c r="AK92" s="551"/>
      <c r="AL92" s="120"/>
      <c r="AM92" s="1089" t="s">
        <v>1243</v>
      </c>
      <c r="AN92" s="1090"/>
      <c r="AO92" s="713"/>
      <c r="AP92" s="713"/>
      <c r="AQ92" s="120"/>
      <c r="AR92" s="713"/>
      <c r="AS92" s="713"/>
      <c r="AT92" s="713"/>
      <c r="AU92" s="713"/>
      <c r="AV92" s="120"/>
      <c r="AW92" s="120"/>
      <c r="AX92" s="120"/>
      <c r="AY92" s="120"/>
      <c r="AZ92" s="551"/>
      <c r="BA92" s="551"/>
      <c r="BB92" s="551"/>
    </row>
    <row r="93" spans="1:16384" s="101" customFormat="1" ht="12.6" customHeight="1">
      <c r="A93" s="1071" t="s">
        <v>1284</v>
      </c>
      <c r="B93" s="1072"/>
      <c r="C93" s="1072"/>
      <c r="D93" s="1072"/>
      <c r="E93" s="1072"/>
      <c r="F93" s="1072"/>
      <c r="G93" s="1072"/>
      <c r="H93" s="1072"/>
      <c r="I93" s="1072"/>
      <c r="J93" s="1072"/>
      <c r="K93" s="1072"/>
      <c r="L93" s="1072"/>
      <c r="M93" s="1072"/>
      <c r="N93" s="1072"/>
      <c r="O93" s="1072"/>
      <c r="P93" s="1072"/>
      <c r="Q93" s="1072"/>
      <c r="R93" s="1072"/>
      <c r="S93" s="1072"/>
      <c r="T93" s="1072"/>
      <c r="U93" s="1072"/>
      <c r="V93" s="1072"/>
      <c r="W93" s="1072"/>
      <c r="X93" s="1072"/>
      <c r="Y93" s="1072"/>
      <c r="Z93" s="1072"/>
      <c r="AA93" s="1072"/>
      <c r="AB93" s="1072"/>
      <c r="AC93" s="1072"/>
      <c r="AD93" s="1072"/>
      <c r="AE93" s="1072"/>
      <c r="AF93" s="1072"/>
      <c r="AG93" s="1072"/>
      <c r="AH93" s="1072"/>
      <c r="AI93" s="1072"/>
      <c r="AJ93" s="1072"/>
      <c r="AK93" s="1072"/>
      <c r="AL93" s="1072"/>
      <c r="AM93" s="1072"/>
      <c r="AN93" s="1072"/>
      <c r="AO93" s="1072"/>
      <c r="AP93" s="1072"/>
      <c r="AQ93" s="1072"/>
      <c r="AR93" s="1072"/>
      <c r="AS93" s="1072"/>
      <c r="AT93" s="1072"/>
      <c r="AU93" s="1072"/>
      <c r="AV93" s="1072"/>
      <c r="AW93" s="1072"/>
      <c r="AX93" s="1072"/>
      <c r="AY93" s="1072"/>
      <c r="AZ93" s="1072"/>
      <c r="BA93" s="1072"/>
      <c r="BB93" s="1072"/>
    </row>
    <row r="94" spans="1:16384" s="101" customFormat="1" ht="42.75" customHeight="1">
      <c r="A94" s="1088" t="s">
        <v>5009</v>
      </c>
      <c r="B94" s="1088"/>
      <c r="C94" s="1088"/>
      <c r="D94" s="1088"/>
      <c r="E94" s="1088"/>
      <c r="F94" s="1088"/>
      <c r="G94" s="1088"/>
      <c r="H94" s="1088"/>
      <c r="I94" s="1088"/>
      <c r="J94" s="1088"/>
      <c r="K94" s="1088"/>
      <c r="L94" s="1088"/>
      <c r="M94" s="1088"/>
      <c r="N94" s="1088"/>
      <c r="O94" s="1088"/>
      <c r="P94" s="1088"/>
      <c r="Q94" s="1088"/>
      <c r="R94" s="1088"/>
      <c r="S94" s="1088"/>
      <c r="T94" s="1088"/>
      <c r="U94" s="1088"/>
      <c r="V94" s="1088"/>
      <c r="W94" s="1088"/>
      <c r="X94" s="1088"/>
      <c r="Y94" s="1088"/>
      <c r="Z94" s="1088"/>
      <c r="AA94" s="1088"/>
      <c r="AB94" s="1088"/>
      <c r="AC94" s="1088"/>
      <c r="AD94" s="1088"/>
      <c r="AE94" s="1088"/>
      <c r="AF94" s="1088"/>
      <c r="AG94" s="1088"/>
      <c r="AH94" s="1088"/>
      <c r="AI94" s="1088"/>
      <c r="AJ94" s="1088"/>
      <c r="AK94" s="1088"/>
      <c r="AL94" s="1088"/>
      <c r="AM94" s="1088"/>
      <c r="AN94" s="1088"/>
      <c r="AO94" s="1088"/>
      <c r="AP94" s="1088"/>
      <c r="AQ94" s="1088"/>
      <c r="AR94" s="1088"/>
      <c r="AS94" s="1088"/>
      <c r="AT94" s="1088"/>
      <c r="AU94" s="1088"/>
      <c r="AV94" s="1088"/>
      <c r="AW94" s="1088"/>
      <c r="AX94" s="1088"/>
      <c r="AY94" s="1088"/>
      <c r="AZ94" s="128"/>
      <c r="BA94" s="128"/>
      <c r="BB94" s="128"/>
      <c r="BC94" s="128"/>
      <c r="BD94" s="128"/>
      <c r="BE94" s="128"/>
      <c r="BF94" s="128"/>
      <c r="BG94" s="128"/>
      <c r="BH94" s="128"/>
      <c r="BI94" s="128"/>
      <c r="BJ94" s="128"/>
      <c r="BK94" s="128"/>
      <c r="BL94" s="128"/>
      <c r="BM94" s="128"/>
      <c r="BN94" s="128"/>
      <c r="BO94" s="128"/>
      <c r="BP94" s="128"/>
      <c r="BQ94" s="128"/>
      <c r="BR94" s="128"/>
      <c r="BS94" s="128"/>
      <c r="BT94" s="128"/>
      <c r="BU94" s="128"/>
      <c r="BV94" s="128"/>
      <c r="BW94" s="128"/>
      <c r="BX94" s="128"/>
      <c r="BY94" s="128"/>
      <c r="BZ94" s="128"/>
      <c r="CA94" s="128"/>
      <c r="CB94" s="128"/>
      <c r="CC94" s="128"/>
      <c r="CD94" s="128"/>
      <c r="CE94" s="128"/>
      <c r="CF94" s="128"/>
      <c r="CG94" s="128"/>
      <c r="CH94" s="128"/>
      <c r="CI94" s="128"/>
      <c r="CJ94" s="128"/>
      <c r="CK94" s="128"/>
      <c r="CL94" s="128"/>
      <c r="CM94" s="128"/>
      <c r="CN94" s="128"/>
      <c r="CO94" s="128"/>
      <c r="CP94" s="128"/>
      <c r="CQ94" s="128"/>
      <c r="CR94" s="128"/>
      <c r="CS94" s="128"/>
      <c r="CT94" s="128"/>
      <c r="CU94" s="128"/>
      <c r="CV94" s="128"/>
      <c r="CW94" s="128"/>
      <c r="CX94" s="128"/>
      <c r="CY94" s="749"/>
      <c r="CZ94" s="749"/>
      <c r="DA94" s="749"/>
      <c r="DB94" s="749"/>
      <c r="DC94" s="749"/>
      <c r="DD94" s="749"/>
      <c r="DE94" s="749"/>
      <c r="DF94" s="749"/>
      <c r="DG94" s="749"/>
      <c r="DH94" s="749"/>
      <c r="DI94" s="749"/>
      <c r="DJ94" s="749"/>
      <c r="DK94" s="749"/>
      <c r="DL94" s="749"/>
      <c r="DM94" s="749"/>
      <c r="DN94" s="749"/>
      <c r="DO94" s="749"/>
      <c r="DP94" s="749"/>
      <c r="DQ94" s="749"/>
      <c r="DR94" s="749"/>
      <c r="DS94" s="749"/>
      <c r="DT94" s="749"/>
      <c r="DU94" s="749"/>
      <c r="DV94" s="749"/>
      <c r="DW94" s="749"/>
      <c r="DX94" s="749"/>
      <c r="DY94" s="749"/>
      <c r="DZ94" s="749"/>
      <c r="EA94" s="749"/>
      <c r="EB94" s="749"/>
      <c r="EC94" s="749"/>
      <c r="ED94" s="749"/>
      <c r="EE94" s="749"/>
      <c r="EF94" s="749"/>
      <c r="EG94" s="749"/>
      <c r="EH94" s="749"/>
      <c r="EI94" s="749"/>
      <c r="EJ94" s="749"/>
      <c r="EK94" s="749"/>
      <c r="EL94" s="749"/>
      <c r="EM94" s="749"/>
      <c r="EN94" s="749"/>
      <c r="EO94" s="749"/>
      <c r="EP94" s="749"/>
      <c r="EQ94" s="749"/>
      <c r="ER94" s="749"/>
      <c r="ES94" s="749"/>
      <c r="ET94" s="749"/>
      <c r="EU94" s="749"/>
      <c r="EV94" s="749"/>
      <c r="EW94" s="749"/>
      <c r="EX94" s="749"/>
      <c r="EY94" s="749"/>
      <c r="EZ94" s="749"/>
      <c r="FA94" s="749"/>
      <c r="FB94" s="749"/>
      <c r="FC94" s="749"/>
      <c r="FD94" s="749"/>
      <c r="FE94" s="749"/>
      <c r="FF94" s="749"/>
      <c r="FG94" s="749"/>
      <c r="FH94" s="749"/>
      <c r="FI94" s="749"/>
      <c r="FJ94" s="749"/>
      <c r="FK94" s="749"/>
      <c r="FL94" s="749"/>
      <c r="FM94" s="749"/>
      <c r="FN94" s="749"/>
      <c r="FO94" s="749"/>
      <c r="FP94" s="749"/>
      <c r="FQ94" s="749"/>
      <c r="FR94" s="749"/>
      <c r="FS94" s="749"/>
      <c r="FT94" s="749"/>
      <c r="FU94" s="749"/>
      <c r="FV94" s="749"/>
      <c r="FW94" s="749"/>
      <c r="FX94" s="749"/>
      <c r="FY94" s="749"/>
      <c r="FZ94" s="749"/>
      <c r="GA94" s="749"/>
      <c r="GB94" s="749"/>
      <c r="GC94" s="749"/>
      <c r="GD94" s="749"/>
      <c r="GE94" s="749"/>
      <c r="GF94" s="749"/>
      <c r="GG94" s="749"/>
      <c r="GH94" s="749"/>
      <c r="GI94" s="749"/>
      <c r="GJ94" s="749"/>
      <c r="GK94" s="749"/>
      <c r="GL94" s="749"/>
      <c r="GM94" s="749"/>
      <c r="GN94" s="749"/>
      <c r="GO94" s="749"/>
      <c r="GP94" s="749"/>
      <c r="GQ94" s="749"/>
      <c r="GR94" s="749"/>
      <c r="GS94" s="749"/>
      <c r="GT94" s="749"/>
      <c r="GU94" s="749"/>
      <c r="GV94" s="749"/>
      <c r="GW94" s="749"/>
      <c r="GX94" s="749"/>
      <c r="GY94" s="749"/>
      <c r="GZ94" s="749"/>
      <c r="HA94" s="749"/>
      <c r="HB94" s="749"/>
      <c r="HC94" s="749"/>
      <c r="HD94" s="749"/>
      <c r="HE94" s="749"/>
      <c r="HF94" s="749"/>
      <c r="HG94" s="749"/>
      <c r="HH94" s="749"/>
      <c r="HI94" s="749"/>
      <c r="HJ94" s="749"/>
      <c r="HK94" s="749"/>
      <c r="HL94" s="749"/>
      <c r="HM94" s="749"/>
      <c r="HN94" s="749"/>
      <c r="HO94" s="749"/>
      <c r="HP94" s="749"/>
      <c r="HQ94" s="749"/>
      <c r="HR94" s="749"/>
      <c r="HS94" s="749"/>
      <c r="HT94" s="749"/>
      <c r="HU94" s="749"/>
      <c r="HV94" s="749"/>
      <c r="HW94" s="749"/>
      <c r="HX94" s="749"/>
      <c r="HY94" s="749"/>
      <c r="HZ94" s="749"/>
      <c r="IA94" s="749"/>
      <c r="IB94" s="749"/>
      <c r="IC94" s="749"/>
      <c r="ID94" s="749"/>
      <c r="IE94" s="749"/>
      <c r="IF94" s="749"/>
      <c r="IG94" s="749"/>
      <c r="IH94" s="749"/>
      <c r="II94" s="749"/>
      <c r="IJ94" s="749"/>
      <c r="IK94" s="749"/>
      <c r="IL94" s="749"/>
      <c r="IM94" s="749"/>
      <c r="IN94" s="749"/>
      <c r="IO94" s="749"/>
      <c r="IP94" s="749"/>
      <c r="IQ94" s="749"/>
      <c r="IR94" s="749"/>
      <c r="IS94" s="749"/>
      <c r="IT94" s="749"/>
      <c r="IU94" s="749"/>
      <c r="IV94" s="749"/>
      <c r="IW94" s="749"/>
      <c r="IX94" s="749"/>
      <c r="IY94" s="749"/>
      <c r="IZ94" s="749"/>
      <c r="JA94" s="749"/>
      <c r="JB94" s="749"/>
      <c r="JC94" s="749"/>
      <c r="JD94" s="749"/>
      <c r="JE94" s="749"/>
      <c r="JF94" s="749"/>
      <c r="JG94" s="749"/>
      <c r="JH94" s="749"/>
      <c r="JI94" s="749"/>
      <c r="JJ94" s="749"/>
      <c r="JK94" s="749"/>
      <c r="JL94" s="749"/>
      <c r="JM94" s="749"/>
      <c r="JN94" s="749"/>
      <c r="JO94" s="749"/>
      <c r="JP94" s="749"/>
      <c r="JQ94" s="749"/>
      <c r="JR94" s="749"/>
      <c r="JS94" s="749"/>
      <c r="JT94" s="749"/>
      <c r="JU94" s="749"/>
      <c r="JV94" s="749"/>
      <c r="JW94" s="749"/>
      <c r="JX94" s="749"/>
      <c r="JY94" s="749"/>
      <c r="JZ94" s="749"/>
      <c r="KA94" s="749"/>
      <c r="KB94" s="749"/>
      <c r="KC94" s="749"/>
      <c r="KD94" s="749"/>
      <c r="KE94" s="749"/>
      <c r="KF94" s="749"/>
      <c r="KG94" s="749"/>
      <c r="KH94" s="749"/>
      <c r="KI94" s="749"/>
      <c r="KJ94" s="749"/>
      <c r="KK94" s="749"/>
      <c r="KL94" s="749"/>
      <c r="KM94" s="749"/>
      <c r="KN94" s="749"/>
      <c r="KO94" s="749"/>
      <c r="KP94" s="749"/>
      <c r="KQ94" s="749"/>
      <c r="KR94" s="749"/>
      <c r="KS94" s="749"/>
      <c r="KT94" s="749"/>
      <c r="KU94" s="749"/>
      <c r="KV94" s="749"/>
      <c r="KW94" s="749"/>
      <c r="KX94" s="749"/>
      <c r="KY94" s="749"/>
      <c r="KZ94" s="749"/>
      <c r="LA94" s="749"/>
      <c r="LB94" s="749"/>
      <c r="LC94" s="749"/>
      <c r="LD94" s="749"/>
      <c r="LE94" s="749"/>
      <c r="LF94" s="749"/>
      <c r="LG94" s="749"/>
      <c r="LH94" s="749"/>
      <c r="LI94" s="749"/>
      <c r="LJ94" s="749"/>
      <c r="LK94" s="749"/>
      <c r="LL94" s="749"/>
      <c r="LM94" s="749"/>
      <c r="LN94" s="749"/>
      <c r="LO94" s="749"/>
      <c r="LP94" s="749"/>
      <c r="LQ94" s="749"/>
      <c r="LR94" s="749"/>
      <c r="LS94" s="749"/>
      <c r="LT94" s="749"/>
      <c r="LU94" s="749"/>
      <c r="LV94" s="749"/>
      <c r="LW94" s="749"/>
      <c r="LX94" s="749"/>
      <c r="LY94" s="749"/>
      <c r="LZ94" s="749"/>
      <c r="MA94" s="749"/>
      <c r="MB94" s="749"/>
      <c r="MC94" s="749"/>
      <c r="MD94" s="749"/>
      <c r="ME94" s="749"/>
      <c r="MF94" s="749"/>
      <c r="MG94" s="749"/>
      <c r="MH94" s="749"/>
      <c r="MI94" s="749"/>
      <c r="MJ94" s="749"/>
      <c r="MK94" s="749"/>
      <c r="ML94" s="749"/>
      <c r="MM94" s="749"/>
      <c r="MN94" s="749"/>
      <c r="MO94" s="749"/>
      <c r="MP94" s="749"/>
      <c r="MQ94" s="749"/>
      <c r="MR94" s="749"/>
      <c r="MS94" s="749"/>
      <c r="MT94" s="749"/>
      <c r="MU94" s="749"/>
      <c r="MV94" s="749"/>
      <c r="MW94" s="749"/>
      <c r="MX94" s="749"/>
      <c r="MY94" s="749"/>
      <c r="MZ94" s="749"/>
      <c r="NA94" s="749"/>
      <c r="NB94" s="749"/>
      <c r="NC94" s="749"/>
      <c r="ND94" s="749"/>
      <c r="NE94" s="749"/>
      <c r="NF94" s="749"/>
      <c r="NG94" s="749"/>
      <c r="NH94" s="749"/>
      <c r="NI94" s="749"/>
      <c r="NJ94" s="749"/>
      <c r="NK94" s="749"/>
      <c r="NL94" s="749"/>
      <c r="NM94" s="749"/>
      <c r="NN94" s="749"/>
      <c r="NO94" s="749"/>
      <c r="NP94" s="749"/>
      <c r="NQ94" s="749"/>
      <c r="NR94" s="749"/>
      <c r="NS94" s="749"/>
      <c r="NT94" s="749"/>
      <c r="NU94" s="749"/>
      <c r="NV94" s="749"/>
      <c r="NW94" s="749"/>
      <c r="NX94" s="749"/>
      <c r="NY94" s="749"/>
      <c r="NZ94" s="749"/>
      <c r="OA94" s="749"/>
      <c r="OB94" s="749"/>
      <c r="OC94" s="749"/>
      <c r="OD94" s="749"/>
      <c r="OE94" s="749"/>
      <c r="OF94" s="749"/>
      <c r="OG94" s="749"/>
      <c r="OH94" s="749"/>
      <c r="OI94" s="749"/>
      <c r="OJ94" s="749"/>
      <c r="OK94" s="749"/>
      <c r="OL94" s="749"/>
      <c r="OM94" s="749"/>
      <c r="ON94" s="749"/>
      <c r="OO94" s="749"/>
      <c r="OP94" s="749"/>
      <c r="OQ94" s="749"/>
      <c r="OR94" s="749"/>
      <c r="OS94" s="749"/>
      <c r="OT94" s="749"/>
      <c r="OU94" s="749"/>
      <c r="OV94" s="749"/>
      <c r="OW94" s="749"/>
      <c r="OX94" s="749"/>
      <c r="OY94" s="749"/>
      <c r="OZ94" s="749"/>
      <c r="PA94" s="749"/>
      <c r="PB94" s="749"/>
      <c r="PC94" s="749"/>
      <c r="PD94" s="749"/>
      <c r="PE94" s="749"/>
      <c r="PF94" s="749"/>
      <c r="PG94" s="749"/>
      <c r="PH94" s="749"/>
      <c r="PI94" s="749"/>
      <c r="PJ94" s="749"/>
      <c r="PK94" s="749"/>
      <c r="PL94" s="749"/>
      <c r="PM94" s="749"/>
      <c r="PN94" s="749"/>
      <c r="PO94" s="749"/>
      <c r="PP94" s="749"/>
      <c r="PQ94" s="749"/>
      <c r="PR94" s="749"/>
      <c r="PS94" s="749"/>
      <c r="PT94" s="749"/>
      <c r="PU94" s="749"/>
      <c r="PV94" s="749"/>
      <c r="PW94" s="749"/>
      <c r="PX94" s="749"/>
      <c r="PY94" s="749"/>
      <c r="PZ94" s="749"/>
      <c r="QA94" s="749"/>
      <c r="QB94" s="749"/>
      <c r="QC94" s="749"/>
      <c r="QD94" s="749"/>
      <c r="QE94" s="749"/>
      <c r="QF94" s="749"/>
      <c r="QG94" s="749"/>
      <c r="QH94" s="749"/>
      <c r="QI94" s="749"/>
      <c r="QJ94" s="749"/>
      <c r="QK94" s="749"/>
      <c r="QL94" s="749"/>
      <c r="QM94" s="749"/>
      <c r="QN94" s="749"/>
      <c r="QO94" s="749"/>
      <c r="QP94" s="749"/>
      <c r="QQ94" s="749"/>
      <c r="QR94" s="749"/>
      <c r="QS94" s="749"/>
      <c r="QT94" s="749"/>
      <c r="QU94" s="749"/>
      <c r="QV94" s="749"/>
      <c r="QW94" s="749"/>
      <c r="QX94" s="749"/>
      <c r="QY94" s="749"/>
      <c r="QZ94" s="749"/>
      <c r="RA94" s="749"/>
      <c r="RB94" s="749"/>
      <c r="RC94" s="749"/>
      <c r="RD94" s="749"/>
      <c r="RE94" s="749"/>
      <c r="RF94" s="749"/>
      <c r="RG94" s="749"/>
      <c r="RH94" s="749"/>
      <c r="RI94" s="749"/>
      <c r="RJ94" s="749"/>
      <c r="RK94" s="749"/>
      <c r="RL94" s="749"/>
      <c r="RM94" s="749"/>
      <c r="RN94" s="749"/>
      <c r="RO94" s="749"/>
      <c r="RP94" s="749"/>
      <c r="RQ94" s="749"/>
      <c r="RR94" s="749"/>
      <c r="RS94" s="749"/>
      <c r="RT94" s="749"/>
      <c r="RU94" s="749"/>
      <c r="RV94" s="749"/>
      <c r="RW94" s="749"/>
      <c r="RX94" s="749"/>
      <c r="RY94" s="749"/>
      <c r="RZ94" s="749"/>
      <c r="SA94" s="749"/>
      <c r="SB94" s="749"/>
      <c r="SC94" s="749"/>
      <c r="SD94" s="749"/>
      <c r="SE94" s="749"/>
      <c r="SF94" s="749"/>
      <c r="SG94" s="749"/>
      <c r="SH94" s="749"/>
      <c r="SI94" s="749"/>
      <c r="SJ94" s="749"/>
      <c r="SK94" s="749"/>
      <c r="SL94" s="749"/>
      <c r="SM94" s="749"/>
      <c r="SN94" s="749"/>
      <c r="SO94" s="749"/>
      <c r="SP94" s="749"/>
      <c r="SQ94" s="749"/>
      <c r="SR94" s="749"/>
      <c r="SS94" s="749"/>
      <c r="ST94" s="749"/>
      <c r="SU94" s="749"/>
      <c r="SV94" s="749"/>
      <c r="SW94" s="749"/>
      <c r="SX94" s="749"/>
      <c r="SY94" s="749"/>
      <c r="SZ94" s="749"/>
      <c r="TA94" s="749"/>
      <c r="TB94" s="749"/>
      <c r="TC94" s="749"/>
      <c r="TD94" s="749"/>
      <c r="TE94" s="749"/>
      <c r="TF94" s="749"/>
      <c r="TG94" s="749"/>
      <c r="TH94" s="749"/>
      <c r="TI94" s="749"/>
      <c r="TJ94" s="749"/>
      <c r="TK94" s="749"/>
      <c r="TL94" s="749"/>
      <c r="TM94" s="749"/>
      <c r="TN94" s="749"/>
      <c r="TO94" s="749"/>
      <c r="TP94" s="749"/>
      <c r="TQ94" s="749"/>
      <c r="TR94" s="749"/>
      <c r="TS94" s="749"/>
      <c r="TT94" s="749"/>
      <c r="TU94" s="749"/>
      <c r="TV94" s="749"/>
      <c r="TW94" s="749"/>
      <c r="TX94" s="749"/>
      <c r="TY94" s="749"/>
      <c r="TZ94" s="749"/>
      <c r="UA94" s="749"/>
      <c r="UB94" s="749"/>
      <c r="UC94" s="749"/>
      <c r="UD94" s="749"/>
      <c r="UE94" s="749"/>
      <c r="UF94" s="749"/>
      <c r="UG94" s="749"/>
      <c r="UH94" s="749"/>
      <c r="UI94" s="749"/>
      <c r="UJ94" s="749"/>
      <c r="UK94" s="749"/>
      <c r="UL94" s="749"/>
      <c r="UM94" s="749"/>
      <c r="UN94" s="749"/>
      <c r="UO94" s="749"/>
      <c r="UP94" s="749"/>
      <c r="UQ94" s="749"/>
      <c r="UR94" s="749"/>
      <c r="US94" s="749"/>
      <c r="UT94" s="749"/>
      <c r="UU94" s="749"/>
      <c r="UV94" s="749"/>
      <c r="UW94" s="749"/>
      <c r="UX94" s="749"/>
      <c r="UY94" s="749"/>
      <c r="UZ94" s="749"/>
      <c r="VA94" s="749"/>
      <c r="VB94" s="749"/>
      <c r="VC94" s="749"/>
      <c r="VD94" s="749"/>
      <c r="VE94" s="749"/>
      <c r="VF94" s="749"/>
      <c r="VG94" s="749"/>
      <c r="VH94" s="749"/>
      <c r="VI94" s="749"/>
      <c r="VJ94" s="749"/>
      <c r="VK94" s="749"/>
      <c r="VL94" s="749"/>
      <c r="VM94" s="749"/>
      <c r="VN94" s="749"/>
      <c r="VO94" s="749"/>
      <c r="VP94" s="749"/>
      <c r="VQ94" s="749"/>
      <c r="VR94" s="749"/>
      <c r="VS94" s="749"/>
      <c r="VT94" s="749"/>
      <c r="VU94" s="749"/>
      <c r="VV94" s="749"/>
      <c r="VW94" s="749"/>
      <c r="VX94" s="749"/>
      <c r="VY94" s="749"/>
      <c r="VZ94" s="749"/>
      <c r="WA94" s="749"/>
      <c r="WB94" s="749"/>
      <c r="WC94" s="749"/>
      <c r="WD94" s="749"/>
      <c r="WE94" s="749"/>
      <c r="WF94" s="749"/>
      <c r="WG94" s="749"/>
      <c r="WH94" s="749"/>
      <c r="WI94" s="749"/>
      <c r="WJ94" s="749"/>
      <c r="WK94" s="749"/>
      <c r="WL94" s="749"/>
      <c r="WM94" s="749"/>
      <c r="WN94" s="749"/>
      <c r="WO94" s="749"/>
      <c r="WP94" s="749"/>
      <c r="WQ94" s="749"/>
      <c r="WR94" s="749"/>
      <c r="WS94" s="749"/>
      <c r="WT94" s="749"/>
      <c r="WU94" s="749"/>
      <c r="WV94" s="749"/>
      <c r="WW94" s="749"/>
      <c r="WX94" s="749"/>
      <c r="WY94" s="749"/>
      <c r="WZ94" s="749"/>
      <c r="XA94" s="749"/>
      <c r="XB94" s="749"/>
      <c r="XC94" s="749"/>
      <c r="XD94" s="749"/>
      <c r="XE94" s="749"/>
      <c r="XF94" s="749"/>
      <c r="XG94" s="749"/>
      <c r="XH94" s="749"/>
      <c r="XI94" s="749"/>
      <c r="XJ94" s="749"/>
      <c r="XK94" s="749"/>
      <c r="XL94" s="749"/>
      <c r="XM94" s="749"/>
      <c r="XN94" s="749"/>
      <c r="XO94" s="749"/>
      <c r="XP94" s="749"/>
      <c r="XQ94" s="749"/>
      <c r="XR94" s="749"/>
      <c r="XS94" s="749"/>
      <c r="XT94" s="749"/>
      <c r="XU94" s="749"/>
      <c r="XV94" s="749"/>
      <c r="XW94" s="749"/>
      <c r="XX94" s="749"/>
      <c r="XY94" s="749"/>
      <c r="XZ94" s="749"/>
      <c r="YA94" s="749"/>
      <c r="YB94" s="749"/>
      <c r="YC94" s="749"/>
      <c r="YD94" s="749"/>
      <c r="YE94" s="749"/>
      <c r="YF94" s="749"/>
      <c r="YG94" s="749"/>
      <c r="YH94" s="749"/>
      <c r="YI94" s="749"/>
      <c r="YJ94" s="749"/>
      <c r="YK94" s="749"/>
      <c r="YL94" s="749"/>
      <c r="YM94" s="749"/>
      <c r="YN94" s="749"/>
      <c r="YO94" s="749"/>
      <c r="YP94" s="749"/>
      <c r="YQ94" s="749"/>
      <c r="YR94" s="749"/>
      <c r="YS94" s="749"/>
      <c r="YT94" s="749"/>
      <c r="YU94" s="749"/>
      <c r="YV94" s="749"/>
      <c r="YW94" s="749"/>
      <c r="YX94" s="749"/>
      <c r="YY94" s="749"/>
      <c r="YZ94" s="749"/>
      <c r="ZA94" s="749"/>
      <c r="ZB94" s="749"/>
      <c r="ZC94" s="749"/>
      <c r="ZD94" s="749"/>
      <c r="ZE94" s="749"/>
      <c r="ZF94" s="749"/>
      <c r="ZG94" s="749"/>
      <c r="ZH94" s="749"/>
      <c r="ZI94" s="749"/>
      <c r="ZJ94" s="749"/>
      <c r="ZK94" s="749"/>
      <c r="ZL94" s="749"/>
      <c r="ZM94" s="749"/>
      <c r="ZN94" s="749"/>
      <c r="ZO94" s="749"/>
      <c r="ZP94" s="749"/>
      <c r="ZQ94" s="749"/>
      <c r="ZR94" s="749"/>
      <c r="ZS94" s="749"/>
      <c r="ZT94" s="749"/>
      <c r="ZU94" s="749"/>
      <c r="ZV94" s="749"/>
      <c r="ZW94" s="749"/>
      <c r="ZX94" s="749"/>
      <c r="ZY94" s="749"/>
      <c r="ZZ94" s="749"/>
      <c r="AAA94" s="749"/>
      <c r="AAB94" s="749"/>
      <c r="AAC94" s="749"/>
      <c r="AAD94" s="749"/>
      <c r="AAE94" s="749"/>
      <c r="AAF94" s="749"/>
      <c r="AAG94" s="749"/>
      <c r="AAH94" s="749"/>
      <c r="AAI94" s="749"/>
      <c r="AAJ94" s="749"/>
      <c r="AAK94" s="749"/>
      <c r="AAL94" s="749"/>
      <c r="AAM94" s="749"/>
      <c r="AAN94" s="749"/>
      <c r="AAO94" s="749"/>
      <c r="AAP94" s="749"/>
      <c r="AAQ94" s="749"/>
      <c r="AAR94" s="749"/>
      <c r="AAS94" s="749"/>
      <c r="AAT94" s="749"/>
      <c r="AAU94" s="749"/>
      <c r="AAV94" s="749"/>
      <c r="AAW94" s="749"/>
      <c r="AAX94" s="749"/>
      <c r="AAY94" s="749"/>
      <c r="AAZ94" s="749"/>
      <c r="ABA94" s="749"/>
      <c r="ABB94" s="749"/>
      <c r="ABC94" s="749"/>
      <c r="ABD94" s="749"/>
      <c r="ABE94" s="749"/>
      <c r="ABF94" s="749"/>
      <c r="ABG94" s="749"/>
      <c r="ABH94" s="749"/>
      <c r="ABI94" s="749"/>
      <c r="ABJ94" s="749"/>
      <c r="ABK94" s="749"/>
      <c r="ABL94" s="749"/>
      <c r="ABM94" s="749"/>
      <c r="ABN94" s="749"/>
      <c r="ABO94" s="749"/>
      <c r="ABP94" s="749"/>
      <c r="ABQ94" s="749"/>
      <c r="ABR94" s="749"/>
      <c r="ABS94" s="749"/>
      <c r="ABT94" s="749"/>
      <c r="ABU94" s="749"/>
      <c r="ABV94" s="749"/>
      <c r="ABW94" s="749"/>
      <c r="ABX94" s="749"/>
      <c r="ABY94" s="749"/>
      <c r="ABZ94" s="749"/>
      <c r="ACA94" s="749"/>
      <c r="ACB94" s="749"/>
      <c r="ACC94" s="749"/>
      <c r="ACD94" s="749"/>
      <c r="ACE94" s="749"/>
      <c r="ACF94" s="749"/>
      <c r="ACG94" s="749"/>
      <c r="ACH94" s="749"/>
      <c r="ACI94" s="749"/>
      <c r="ACJ94" s="749"/>
      <c r="ACK94" s="749"/>
      <c r="ACL94" s="749"/>
      <c r="ACM94" s="749"/>
      <c r="ACN94" s="749"/>
      <c r="ACO94" s="749"/>
      <c r="ACP94" s="749"/>
      <c r="ACQ94" s="749"/>
      <c r="ACR94" s="749"/>
      <c r="ACS94" s="749"/>
      <c r="ACT94" s="749"/>
      <c r="ACU94" s="749"/>
      <c r="ACV94" s="749"/>
      <c r="ACW94" s="749"/>
      <c r="ACX94" s="749"/>
      <c r="ACY94" s="749"/>
      <c r="ACZ94" s="749"/>
      <c r="ADA94" s="749"/>
      <c r="ADB94" s="749"/>
      <c r="ADC94" s="749"/>
      <c r="ADD94" s="749"/>
      <c r="ADE94" s="749"/>
      <c r="ADF94" s="749"/>
      <c r="ADG94" s="749"/>
      <c r="ADH94" s="749"/>
      <c r="ADI94" s="749"/>
      <c r="ADJ94" s="749"/>
      <c r="ADK94" s="749"/>
      <c r="ADL94" s="749"/>
      <c r="ADM94" s="749"/>
      <c r="ADN94" s="749"/>
      <c r="ADO94" s="749"/>
      <c r="ADP94" s="749"/>
      <c r="ADQ94" s="749"/>
      <c r="ADR94" s="749"/>
      <c r="ADS94" s="749"/>
      <c r="ADT94" s="749"/>
      <c r="ADU94" s="749"/>
      <c r="ADV94" s="749"/>
      <c r="ADW94" s="749"/>
      <c r="ADX94" s="749"/>
      <c r="ADY94" s="749"/>
      <c r="ADZ94" s="749"/>
      <c r="AEA94" s="749"/>
      <c r="AEB94" s="749"/>
      <c r="AEC94" s="749"/>
      <c r="AED94" s="749"/>
      <c r="AEE94" s="749"/>
      <c r="AEF94" s="749"/>
      <c r="AEG94" s="749"/>
      <c r="AEH94" s="749"/>
      <c r="AEI94" s="749"/>
      <c r="AEJ94" s="749"/>
      <c r="AEK94" s="749"/>
      <c r="AEL94" s="749"/>
      <c r="AEM94" s="749"/>
      <c r="AEN94" s="749"/>
      <c r="AEO94" s="749"/>
      <c r="AEP94" s="749"/>
      <c r="AEQ94" s="749"/>
      <c r="AER94" s="749"/>
      <c r="AES94" s="749"/>
      <c r="AET94" s="749"/>
      <c r="AEU94" s="749"/>
      <c r="AEV94" s="749"/>
      <c r="AEW94" s="749"/>
      <c r="AEX94" s="749"/>
      <c r="AEY94" s="749"/>
      <c r="AEZ94" s="749"/>
      <c r="AFA94" s="749"/>
      <c r="AFB94" s="749"/>
      <c r="AFC94" s="749"/>
      <c r="AFD94" s="749"/>
      <c r="AFE94" s="749"/>
      <c r="AFF94" s="749"/>
      <c r="AFG94" s="749"/>
      <c r="AFH94" s="749"/>
      <c r="AFI94" s="749"/>
      <c r="AFJ94" s="749"/>
      <c r="AFK94" s="749"/>
      <c r="AFL94" s="749"/>
      <c r="AFM94" s="749"/>
      <c r="AFN94" s="749"/>
      <c r="AFO94" s="749"/>
      <c r="AFP94" s="749"/>
      <c r="AFQ94" s="749"/>
      <c r="AFR94" s="749"/>
      <c r="AFS94" s="749"/>
      <c r="AFT94" s="749"/>
      <c r="AFU94" s="749"/>
      <c r="AFV94" s="749"/>
      <c r="AFW94" s="749"/>
      <c r="AFX94" s="749"/>
      <c r="AFY94" s="749"/>
      <c r="AFZ94" s="749"/>
      <c r="AGA94" s="749"/>
      <c r="AGB94" s="749"/>
      <c r="AGC94" s="749"/>
      <c r="AGD94" s="749"/>
      <c r="AGE94" s="749"/>
      <c r="AGF94" s="749"/>
      <c r="AGG94" s="749"/>
      <c r="AGH94" s="749"/>
      <c r="AGI94" s="749"/>
      <c r="AGJ94" s="749"/>
      <c r="AGK94" s="749"/>
      <c r="AGL94" s="749"/>
      <c r="AGM94" s="749"/>
      <c r="AGN94" s="749"/>
      <c r="AGO94" s="749"/>
      <c r="AGP94" s="749"/>
      <c r="AGQ94" s="749"/>
      <c r="AGR94" s="749"/>
      <c r="AGS94" s="749"/>
      <c r="AGT94" s="749"/>
      <c r="AGU94" s="749"/>
      <c r="AGV94" s="749"/>
      <c r="AGW94" s="749"/>
      <c r="AGX94" s="749"/>
      <c r="AGY94" s="749"/>
      <c r="AGZ94" s="749"/>
      <c r="AHA94" s="749"/>
      <c r="AHB94" s="749"/>
      <c r="AHC94" s="749"/>
      <c r="AHD94" s="749"/>
      <c r="AHE94" s="749"/>
      <c r="AHF94" s="749"/>
      <c r="AHG94" s="749"/>
      <c r="AHH94" s="749"/>
      <c r="AHI94" s="749"/>
      <c r="AHJ94" s="749"/>
      <c r="AHK94" s="749"/>
      <c r="AHL94" s="749"/>
      <c r="AHM94" s="749"/>
      <c r="AHN94" s="749"/>
      <c r="AHO94" s="749"/>
      <c r="AHP94" s="749"/>
      <c r="AHQ94" s="749"/>
      <c r="AHR94" s="749"/>
      <c r="AHS94" s="749"/>
      <c r="AHT94" s="749"/>
      <c r="AHU94" s="749"/>
      <c r="AHV94" s="749"/>
      <c r="AHW94" s="749"/>
      <c r="AHX94" s="749"/>
      <c r="AHY94" s="749"/>
      <c r="AHZ94" s="749"/>
      <c r="AIA94" s="749"/>
      <c r="AIB94" s="749"/>
      <c r="AIC94" s="749"/>
      <c r="AID94" s="749"/>
      <c r="AIE94" s="749"/>
      <c r="AIF94" s="749"/>
      <c r="AIG94" s="749"/>
      <c r="AIH94" s="749"/>
      <c r="AII94" s="749"/>
      <c r="AIJ94" s="749"/>
      <c r="AIK94" s="749"/>
      <c r="AIL94" s="749"/>
      <c r="AIM94" s="749"/>
      <c r="AIN94" s="749"/>
      <c r="AIO94" s="749"/>
      <c r="AIP94" s="749"/>
      <c r="AIQ94" s="749"/>
      <c r="AIR94" s="749"/>
      <c r="AIS94" s="749"/>
      <c r="AIT94" s="749"/>
      <c r="AIU94" s="749"/>
      <c r="AIV94" s="749"/>
      <c r="AIW94" s="749"/>
      <c r="AIX94" s="749"/>
      <c r="AIY94" s="749"/>
      <c r="AIZ94" s="749"/>
      <c r="AJA94" s="749"/>
      <c r="AJB94" s="749"/>
      <c r="AJC94" s="749"/>
      <c r="AJD94" s="749"/>
      <c r="AJE94" s="749"/>
      <c r="AJF94" s="749"/>
      <c r="AJG94" s="749"/>
      <c r="AJH94" s="749"/>
      <c r="AJI94" s="749"/>
      <c r="AJJ94" s="749"/>
      <c r="AJK94" s="749"/>
      <c r="AJL94" s="749"/>
      <c r="AJM94" s="749"/>
      <c r="AJN94" s="749"/>
      <c r="AJO94" s="749"/>
      <c r="AJP94" s="749"/>
      <c r="AJQ94" s="749"/>
      <c r="AJR94" s="749"/>
      <c r="AJS94" s="749"/>
      <c r="AJT94" s="749"/>
      <c r="AJU94" s="749"/>
      <c r="AJV94" s="749"/>
      <c r="AJW94" s="749"/>
      <c r="AJX94" s="749"/>
      <c r="AJY94" s="749"/>
      <c r="AJZ94" s="749"/>
      <c r="AKA94" s="749"/>
      <c r="AKB94" s="749"/>
      <c r="AKC94" s="749"/>
      <c r="AKD94" s="749"/>
      <c r="AKE94" s="749"/>
      <c r="AKF94" s="749"/>
      <c r="AKG94" s="749"/>
      <c r="AKH94" s="749"/>
      <c r="AKI94" s="749"/>
      <c r="AKJ94" s="749"/>
      <c r="AKK94" s="749"/>
      <c r="AKL94" s="749"/>
      <c r="AKM94" s="749"/>
      <c r="AKN94" s="749"/>
      <c r="AKO94" s="749"/>
      <c r="AKP94" s="749"/>
      <c r="AKQ94" s="749"/>
      <c r="AKR94" s="749"/>
      <c r="AKS94" s="749"/>
      <c r="AKT94" s="749"/>
      <c r="AKU94" s="749"/>
      <c r="AKV94" s="749"/>
      <c r="AKW94" s="749"/>
      <c r="AKX94" s="749"/>
      <c r="AKY94" s="749"/>
      <c r="AKZ94" s="749"/>
      <c r="ALA94" s="749"/>
      <c r="ALB94" s="749"/>
      <c r="ALC94" s="749"/>
      <c r="ALD94" s="749"/>
      <c r="ALE94" s="749"/>
      <c r="ALF94" s="749"/>
      <c r="ALG94" s="749"/>
      <c r="ALH94" s="749"/>
      <c r="ALI94" s="749"/>
      <c r="ALJ94" s="749"/>
      <c r="ALK94" s="749"/>
      <c r="ALL94" s="749"/>
      <c r="ALM94" s="749"/>
      <c r="ALN94" s="749"/>
      <c r="ALO94" s="749"/>
      <c r="ALP94" s="749"/>
      <c r="ALQ94" s="749"/>
      <c r="ALR94" s="749"/>
      <c r="ALS94" s="749"/>
      <c r="ALT94" s="749"/>
      <c r="ALU94" s="749"/>
      <c r="ALV94" s="749"/>
      <c r="ALW94" s="749"/>
      <c r="ALX94" s="749"/>
      <c r="ALY94" s="749"/>
      <c r="ALZ94" s="749"/>
      <c r="AMA94" s="749"/>
      <c r="AMB94" s="749"/>
      <c r="AMC94" s="749"/>
      <c r="AMD94" s="749"/>
      <c r="AME94" s="749"/>
      <c r="AMF94" s="749"/>
      <c r="AMG94" s="749"/>
      <c r="AMH94" s="749"/>
      <c r="AMI94" s="749"/>
      <c r="AMJ94" s="749"/>
      <c r="AMK94" s="749"/>
      <c r="AML94" s="749"/>
      <c r="AMM94" s="749"/>
      <c r="AMN94" s="749"/>
      <c r="AMO94" s="749"/>
      <c r="AMP94" s="749"/>
      <c r="AMQ94" s="749"/>
      <c r="AMR94" s="749"/>
      <c r="AMS94" s="749"/>
      <c r="AMT94" s="749"/>
      <c r="AMU94" s="749"/>
      <c r="AMV94" s="749"/>
      <c r="AMW94" s="749"/>
      <c r="AMX94" s="749"/>
      <c r="AMY94" s="749"/>
      <c r="AMZ94" s="749"/>
      <c r="ANA94" s="749"/>
      <c r="ANB94" s="749"/>
      <c r="ANC94" s="749"/>
      <c r="AND94" s="749"/>
      <c r="ANE94" s="749"/>
      <c r="ANF94" s="749"/>
      <c r="ANG94" s="749"/>
      <c r="ANH94" s="749"/>
      <c r="ANI94" s="749"/>
      <c r="ANJ94" s="749"/>
      <c r="ANK94" s="749"/>
      <c r="ANL94" s="749"/>
      <c r="ANM94" s="749"/>
      <c r="ANN94" s="749"/>
      <c r="ANO94" s="749"/>
      <c r="ANP94" s="749"/>
      <c r="ANQ94" s="749"/>
      <c r="ANR94" s="749"/>
      <c r="ANS94" s="749"/>
      <c r="ANT94" s="749"/>
      <c r="ANU94" s="749"/>
      <c r="ANV94" s="749"/>
      <c r="ANW94" s="749"/>
      <c r="ANX94" s="749"/>
      <c r="ANY94" s="749"/>
      <c r="ANZ94" s="749"/>
      <c r="AOA94" s="749"/>
      <c r="AOB94" s="749"/>
      <c r="AOC94" s="749"/>
      <c r="AOD94" s="749"/>
      <c r="AOE94" s="749"/>
      <c r="AOF94" s="749"/>
      <c r="AOG94" s="749"/>
      <c r="AOH94" s="749"/>
      <c r="AOI94" s="749"/>
      <c r="AOJ94" s="749"/>
      <c r="AOK94" s="749"/>
      <c r="AOL94" s="749"/>
      <c r="AOM94" s="749"/>
      <c r="AON94" s="749"/>
      <c r="AOO94" s="749"/>
      <c r="AOP94" s="749"/>
      <c r="AOQ94" s="749"/>
      <c r="AOR94" s="749"/>
      <c r="AOS94" s="749"/>
      <c r="AOT94" s="749"/>
      <c r="AOU94" s="749"/>
      <c r="AOV94" s="749"/>
      <c r="AOW94" s="749"/>
      <c r="AOX94" s="749"/>
      <c r="AOY94" s="749"/>
      <c r="AOZ94" s="749"/>
      <c r="APA94" s="749"/>
      <c r="APB94" s="749"/>
      <c r="APC94" s="749"/>
      <c r="APD94" s="749"/>
      <c r="APE94" s="749"/>
      <c r="APF94" s="749"/>
      <c r="APG94" s="749"/>
      <c r="APH94" s="749"/>
      <c r="API94" s="749"/>
      <c r="APJ94" s="749"/>
      <c r="APK94" s="749"/>
      <c r="APL94" s="749"/>
      <c r="APM94" s="749"/>
      <c r="APN94" s="749"/>
      <c r="APO94" s="749"/>
      <c r="APP94" s="749"/>
      <c r="APQ94" s="749"/>
      <c r="APR94" s="749"/>
      <c r="APS94" s="749"/>
      <c r="APT94" s="749"/>
      <c r="APU94" s="749"/>
      <c r="APV94" s="749"/>
      <c r="APW94" s="749"/>
      <c r="APX94" s="749"/>
      <c r="APY94" s="749"/>
      <c r="APZ94" s="749"/>
      <c r="AQA94" s="749"/>
      <c r="AQB94" s="749"/>
      <c r="AQC94" s="749"/>
      <c r="AQD94" s="749"/>
      <c r="AQE94" s="749"/>
      <c r="AQF94" s="749"/>
      <c r="AQG94" s="749"/>
      <c r="AQH94" s="749"/>
      <c r="AQI94" s="749"/>
      <c r="AQJ94" s="749"/>
      <c r="AQK94" s="749"/>
      <c r="AQL94" s="749"/>
      <c r="AQM94" s="749"/>
      <c r="AQN94" s="749"/>
      <c r="AQO94" s="749"/>
      <c r="AQP94" s="749"/>
      <c r="AQQ94" s="749"/>
      <c r="AQR94" s="749"/>
      <c r="AQS94" s="749"/>
      <c r="AQT94" s="749"/>
      <c r="AQU94" s="749"/>
      <c r="AQV94" s="749"/>
      <c r="AQW94" s="749"/>
      <c r="AQX94" s="749"/>
      <c r="AQY94" s="749"/>
      <c r="AQZ94" s="749"/>
      <c r="ARA94" s="749"/>
      <c r="ARB94" s="749"/>
      <c r="ARC94" s="749"/>
      <c r="ARD94" s="749"/>
      <c r="ARE94" s="749"/>
      <c r="ARF94" s="749"/>
      <c r="ARG94" s="749"/>
      <c r="ARH94" s="749"/>
      <c r="ARI94" s="749"/>
      <c r="ARJ94" s="749"/>
      <c r="ARK94" s="749"/>
      <c r="ARL94" s="749"/>
      <c r="ARM94" s="749"/>
      <c r="ARN94" s="749"/>
      <c r="ARO94" s="749"/>
      <c r="ARP94" s="749"/>
      <c r="ARQ94" s="749"/>
      <c r="ARR94" s="749"/>
      <c r="ARS94" s="749"/>
      <c r="ART94" s="749"/>
      <c r="ARU94" s="749"/>
      <c r="ARV94" s="749"/>
      <c r="ARW94" s="749"/>
      <c r="ARX94" s="749"/>
      <c r="ARY94" s="749"/>
      <c r="ARZ94" s="749"/>
      <c r="ASA94" s="749"/>
      <c r="ASB94" s="749"/>
      <c r="ASC94" s="749"/>
      <c r="ASD94" s="749"/>
      <c r="ASE94" s="749"/>
      <c r="ASF94" s="749"/>
      <c r="ASG94" s="749"/>
      <c r="ASH94" s="749"/>
      <c r="ASI94" s="749"/>
      <c r="ASJ94" s="749"/>
      <c r="ASK94" s="749"/>
      <c r="ASL94" s="749"/>
      <c r="ASM94" s="749"/>
      <c r="ASN94" s="749"/>
      <c r="ASO94" s="749"/>
      <c r="ASP94" s="749"/>
      <c r="ASQ94" s="749"/>
      <c r="ASR94" s="749"/>
      <c r="ASS94" s="749"/>
      <c r="AST94" s="749"/>
      <c r="ASU94" s="749"/>
      <c r="ASV94" s="749"/>
      <c r="ASW94" s="749"/>
      <c r="ASX94" s="749"/>
      <c r="ASY94" s="749"/>
      <c r="ASZ94" s="749"/>
      <c r="ATA94" s="749"/>
      <c r="ATB94" s="749"/>
      <c r="ATC94" s="749"/>
      <c r="ATD94" s="749"/>
      <c r="ATE94" s="749"/>
      <c r="ATF94" s="749"/>
      <c r="ATG94" s="749"/>
      <c r="ATH94" s="749"/>
      <c r="ATI94" s="749"/>
      <c r="ATJ94" s="749"/>
      <c r="ATK94" s="749"/>
      <c r="ATL94" s="749"/>
      <c r="ATM94" s="749"/>
      <c r="ATN94" s="749"/>
      <c r="ATO94" s="749"/>
      <c r="ATP94" s="749"/>
      <c r="ATQ94" s="749"/>
      <c r="ATR94" s="749"/>
      <c r="ATS94" s="749"/>
      <c r="ATT94" s="749"/>
      <c r="ATU94" s="749"/>
      <c r="ATV94" s="749"/>
      <c r="ATW94" s="749"/>
      <c r="ATX94" s="749"/>
      <c r="ATY94" s="749"/>
      <c r="ATZ94" s="749"/>
      <c r="AUA94" s="749"/>
      <c r="AUB94" s="749"/>
      <c r="AUC94" s="749"/>
      <c r="AUD94" s="749"/>
      <c r="AUE94" s="749"/>
      <c r="AUF94" s="749"/>
      <c r="AUG94" s="749"/>
      <c r="AUH94" s="749"/>
      <c r="AUI94" s="749"/>
      <c r="AUJ94" s="749"/>
      <c r="AUK94" s="749"/>
      <c r="AUL94" s="749"/>
      <c r="AUM94" s="749"/>
      <c r="AUN94" s="749"/>
      <c r="AUO94" s="749"/>
      <c r="AUP94" s="749"/>
      <c r="AUQ94" s="749"/>
      <c r="AUR94" s="749"/>
      <c r="AUS94" s="749"/>
      <c r="AUT94" s="749"/>
      <c r="AUU94" s="749"/>
      <c r="AUV94" s="749"/>
      <c r="AUW94" s="749"/>
      <c r="AUX94" s="749"/>
      <c r="AUY94" s="749"/>
      <c r="AUZ94" s="749"/>
      <c r="AVA94" s="749"/>
      <c r="AVB94" s="749"/>
      <c r="AVC94" s="749"/>
      <c r="AVD94" s="749"/>
      <c r="AVE94" s="749"/>
      <c r="AVF94" s="749"/>
      <c r="AVG94" s="749"/>
      <c r="AVH94" s="749"/>
      <c r="AVI94" s="749"/>
      <c r="AVJ94" s="749"/>
      <c r="AVK94" s="749"/>
      <c r="AVL94" s="749"/>
      <c r="AVM94" s="749"/>
      <c r="AVN94" s="749"/>
      <c r="AVO94" s="749"/>
      <c r="AVP94" s="749"/>
      <c r="AVQ94" s="749"/>
      <c r="AVR94" s="749"/>
      <c r="AVS94" s="749"/>
      <c r="AVT94" s="749"/>
      <c r="AVU94" s="749"/>
      <c r="AVV94" s="749"/>
      <c r="AVW94" s="749"/>
      <c r="AVX94" s="749"/>
      <c r="AVY94" s="749"/>
      <c r="AVZ94" s="749"/>
      <c r="AWA94" s="749"/>
      <c r="AWB94" s="749"/>
      <c r="AWC94" s="749"/>
      <c r="AWD94" s="749"/>
      <c r="AWE94" s="749"/>
      <c r="AWF94" s="749"/>
      <c r="AWG94" s="749"/>
      <c r="AWH94" s="749"/>
      <c r="AWI94" s="749"/>
      <c r="AWJ94" s="749"/>
      <c r="AWK94" s="749"/>
      <c r="AWL94" s="749"/>
      <c r="AWM94" s="749"/>
      <c r="AWN94" s="749"/>
      <c r="AWO94" s="749"/>
      <c r="AWP94" s="749"/>
      <c r="AWQ94" s="749"/>
      <c r="AWR94" s="749"/>
      <c r="AWS94" s="749"/>
      <c r="AWT94" s="749"/>
      <c r="AWU94" s="749"/>
      <c r="AWV94" s="749"/>
      <c r="AWW94" s="749"/>
      <c r="AWX94" s="749"/>
      <c r="AWY94" s="749"/>
      <c r="AWZ94" s="749"/>
      <c r="AXA94" s="749"/>
      <c r="AXB94" s="749"/>
      <c r="AXC94" s="749"/>
      <c r="AXD94" s="749"/>
      <c r="AXE94" s="749"/>
      <c r="AXF94" s="749"/>
      <c r="AXG94" s="749"/>
      <c r="AXH94" s="749"/>
      <c r="AXI94" s="749"/>
      <c r="AXJ94" s="749"/>
      <c r="AXK94" s="749"/>
      <c r="AXL94" s="749"/>
      <c r="AXM94" s="749"/>
      <c r="AXN94" s="749"/>
      <c r="AXO94" s="749"/>
      <c r="AXP94" s="749"/>
      <c r="AXQ94" s="749"/>
      <c r="AXR94" s="749"/>
      <c r="AXS94" s="749"/>
      <c r="AXT94" s="749"/>
      <c r="AXU94" s="749"/>
      <c r="AXV94" s="749"/>
      <c r="AXW94" s="749"/>
      <c r="AXX94" s="749"/>
      <c r="AXY94" s="749"/>
      <c r="AXZ94" s="749"/>
      <c r="AYA94" s="749"/>
      <c r="AYB94" s="749"/>
      <c r="AYC94" s="749"/>
      <c r="AYD94" s="749"/>
      <c r="AYE94" s="749"/>
      <c r="AYF94" s="749"/>
      <c r="AYG94" s="749"/>
      <c r="AYH94" s="749"/>
      <c r="AYI94" s="749"/>
      <c r="AYJ94" s="749"/>
      <c r="AYK94" s="749"/>
      <c r="AYL94" s="749"/>
      <c r="AYM94" s="749"/>
      <c r="AYN94" s="749"/>
      <c r="AYO94" s="749"/>
      <c r="AYP94" s="749"/>
      <c r="AYQ94" s="749"/>
      <c r="AYR94" s="749"/>
      <c r="AYS94" s="749"/>
      <c r="AYT94" s="749"/>
      <c r="AYU94" s="749"/>
      <c r="AYV94" s="749"/>
      <c r="AYW94" s="749"/>
      <c r="AYX94" s="749"/>
      <c r="AYY94" s="749"/>
      <c r="AYZ94" s="749"/>
      <c r="AZA94" s="749"/>
      <c r="AZB94" s="749"/>
      <c r="AZC94" s="749"/>
      <c r="AZD94" s="749"/>
      <c r="AZE94" s="749"/>
      <c r="AZF94" s="749"/>
      <c r="AZG94" s="749"/>
      <c r="AZH94" s="749"/>
      <c r="AZI94" s="749"/>
      <c r="AZJ94" s="749"/>
      <c r="AZK94" s="749"/>
      <c r="AZL94" s="749"/>
      <c r="AZM94" s="749"/>
      <c r="AZN94" s="749"/>
      <c r="AZO94" s="749"/>
      <c r="AZP94" s="749"/>
      <c r="AZQ94" s="749"/>
      <c r="AZR94" s="749"/>
      <c r="AZS94" s="749"/>
      <c r="AZT94" s="749"/>
      <c r="AZU94" s="749"/>
      <c r="AZV94" s="749"/>
      <c r="AZW94" s="749"/>
      <c r="AZX94" s="749"/>
      <c r="AZY94" s="749"/>
      <c r="AZZ94" s="749"/>
      <c r="BAA94" s="749"/>
      <c r="BAB94" s="749"/>
      <c r="BAC94" s="749"/>
      <c r="BAD94" s="749"/>
      <c r="BAE94" s="749"/>
      <c r="BAF94" s="749"/>
      <c r="BAG94" s="749"/>
      <c r="BAH94" s="749"/>
      <c r="BAI94" s="749"/>
      <c r="BAJ94" s="749"/>
      <c r="BAK94" s="749"/>
      <c r="BAL94" s="749"/>
      <c r="BAM94" s="749"/>
      <c r="BAN94" s="749"/>
      <c r="BAO94" s="749"/>
      <c r="BAP94" s="749"/>
      <c r="BAQ94" s="749"/>
      <c r="BAR94" s="749"/>
      <c r="BAS94" s="749"/>
      <c r="BAT94" s="749"/>
      <c r="BAU94" s="749"/>
      <c r="BAV94" s="749"/>
      <c r="BAW94" s="749"/>
      <c r="BAX94" s="749"/>
      <c r="BAY94" s="749"/>
      <c r="BAZ94" s="749"/>
      <c r="BBA94" s="749"/>
      <c r="BBB94" s="749"/>
      <c r="BBC94" s="749"/>
      <c r="BBD94" s="749"/>
      <c r="BBE94" s="749"/>
      <c r="BBF94" s="749"/>
      <c r="BBG94" s="749"/>
      <c r="BBH94" s="749"/>
      <c r="BBI94" s="749"/>
      <c r="BBJ94" s="749"/>
      <c r="BBK94" s="749"/>
      <c r="BBL94" s="749"/>
      <c r="BBM94" s="749"/>
      <c r="BBN94" s="749"/>
      <c r="BBO94" s="749"/>
      <c r="BBP94" s="749"/>
      <c r="BBQ94" s="749"/>
      <c r="BBR94" s="749"/>
      <c r="BBS94" s="749"/>
      <c r="BBT94" s="749"/>
      <c r="BBU94" s="749"/>
      <c r="BBV94" s="749"/>
      <c r="BBW94" s="749"/>
      <c r="BBX94" s="749"/>
      <c r="BBY94" s="749"/>
      <c r="BBZ94" s="749"/>
      <c r="BCA94" s="749"/>
      <c r="BCB94" s="749"/>
      <c r="BCC94" s="749"/>
      <c r="BCD94" s="749"/>
      <c r="BCE94" s="749"/>
      <c r="BCF94" s="749"/>
      <c r="BCG94" s="749"/>
      <c r="BCH94" s="749"/>
      <c r="BCI94" s="749"/>
      <c r="BCJ94" s="749"/>
      <c r="BCK94" s="749"/>
      <c r="BCL94" s="749"/>
      <c r="BCM94" s="749"/>
      <c r="BCN94" s="749"/>
      <c r="BCO94" s="749"/>
      <c r="BCP94" s="749"/>
      <c r="BCQ94" s="749"/>
      <c r="BCR94" s="749"/>
      <c r="BCS94" s="749"/>
      <c r="BCT94" s="749"/>
      <c r="BCU94" s="749"/>
      <c r="BCV94" s="749"/>
      <c r="BCW94" s="749"/>
      <c r="BCX94" s="749"/>
      <c r="BCY94" s="749"/>
      <c r="BCZ94" s="749"/>
      <c r="BDA94" s="749"/>
      <c r="BDB94" s="749"/>
      <c r="BDC94" s="749"/>
      <c r="BDD94" s="749"/>
      <c r="BDE94" s="749"/>
      <c r="BDF94" s="749"/>
      <c r="BDG94" s="749"/>
      <c r="BDH94" s="749"/>
      <c r="BDI94" s="749"/>
      <c r="BDJ94" s="749"/>
      <c r="BDK94" s="749"/>
      <c r="BDL94" s="749"/>
      <c r="BDM94" s="749"/>
      <c r="BDN94" s="749"/>
      <c r="BDO94" s="749"/>
      <c r="BDP94" s="749"/>
      <c r="BDQ94" s="749"/>
      <c r="BDR94" s="749"/>
      <c r="BDS94" s="749"/>
      <c r="BDT94" s="749"/>
      <c r="BDU94" s="749"/>
      <c r="BDV94" s="749"/>
      <c r="BDW94" s="749"/>
      <c r="BDX94" s="749"/>
      <c r="BDY94" s="749"/>
      <c r="BDZ94" s="749"/>
      <c r="BEA94" s="749"/>
      <c r="BEB94" s="749"/>
      <c r="BEC94" s="749"/>
      <c r="BED94" s="749"/>
      <c r="BEE94" s="749"/>
      <c r="BEF94" s="749"/>
      <c r="BEG94" s="749"/>
      <c r="BEH94" s="749"/>
      <c r="BEI94" s="749"/>
      <c r="BEJ94" s="749"/>
      <c r="BEK94" s="749"/>
      <c r="BEL94" s="749"/>
      <c r="BEM94" s="749"/>
      <c r="BEN94" s="749"/>
      <c r="BEO94" s="749"/>
      <c r="BEP94" s="749"/>
      <c r="BEQ94" s="749"/>
      <c r="BER94" s="749"/>
      <c r="BES94" s="749"/>
      <c r="BET94" s="749"/>
      <c r="BEU94" s="749"/>
      <c r="BEV94" s="749"/>
      <c r="BEW94" s="749"/>
      <c r="BEX94" s="749"/>
      <c r="BEY94" s="749"/>
      <c r="BEZ94" s="749"/>
      <c r="BFA94" s="749"/>
      <c r="BFB94" s="749"/>
      <c r="BFC94" s="749"/>
      <c r="BFD94" s="749"/>
      <c r="BFE94" s="749"/>
      <c r="BFF94" s="749"/>
      <c r="BFG94" s="749"/>
      <c r="BFH94" s="749"/>
      <c r="BFI94" s="749"/>
      <c r="BFJ94" s="749"/>
      <c r="BFK94" s="749"/>
      <c r="BFL94" s="749"/>
      <c r="BFM94" s="749"/>
      <c r="BFN94" s="749"/>
      <c r="BFO94" s="749"/>
      <c r="BFP94" s="749"/>
      <c r="BFQ94" s="749"/>
      <c r="BFR94" s="749"/>
      <c r="BFS94" s="749"/>
      <c r="BFT94" s="749"/>
      <c r="BFU94" s="749"/>
      <c r="BFV94" s="749"/>
      <c r="BFW94" s="749"/>
      <c r="BFX94" s="749"/>
      <c r="BFY94" s="749"/>
      <c r="BFZ94" s="749"/>
      <c r="BGA94" s="749"/>
      <c r="BGB94" s="749"/>
      <c r="BGC94" s="749"/>
      <c r="BGD94" s="749"/>
      <c r="BGE94" s="749"/>
      <c r="BGF94" s="749"/>
      <c r="BGG94" s="749"/>
      <c r="BGH94" s="749"/>
      <c r="BGI94" s="749"/>
      <c r="BGJ94" s="749"/>
      <c r="BGK94" s="749"/>
      <c r="BGL94" s="749"/>
      <c r="BGM94" s="749"/>
      <c r="BGN94" s="749"/>
      <c r="BGO94" s="749"/>
      <c r="BGP94" s="749"/>
      <c r="BGQ94" s="749"/>
      <c r="BGR94" s="749"/>
      <c r="BGS94" s="749"/>
      <c r="BGT94" s="749"/>
      <c r="BGU94" s="749"/>
      <c r="BGV94" s="749"/>
      <c r="BGW94" s="749"/>
      <c r="BGX94" s="749"/>
      <c r="BGY94" s="749"/>
      <c r="BGZ94" s="749"/>
      <c r="BHA94" s="749"/>
      <c r="BHB94" s="749"/>
      <c r="BHC94" s="749"/>
      <c r="BHD94" s="749"/>
      <c r="BHE94" s="749"/>
      <c r="BHF94" s="749"/>
      <c r="BHG94" s="749"/>
      <c r="BHH94" s="749"/>
      <c r="BHI94" s="749"/>
      <c r="BHJ94" s="749"/>
      <c r="BHK94" s="749"/>
      <c r="BHL94" s="749"/>
      <c r="BHM94" s="749"/>
      <c r="BHN94" s="749"/>
      <c r="BHO94" s="749"/>
      <c r="BHP94" s="749"/>
      <c r="BHQ94" s="749"/>
      <c r="BHR94" s="749"/>
      <c r="BHS94" s="749"/>
      <c r="BHT94" s="749"/>
      <c r="BHU94" s="749"/>
      <c r="BHV94" s="749"/>
      <c r="BHW94" s="749"/>
      <c r="BHX94" s="749"/>
      <c r="BHY94" s="749"/>
      <c r="BHZ94" s="749"/>
      <c r="BIA94" s="749"/>
      <c r="BIB94" s="749"/>
      <c r="BIC94" s="749"/>
      <c r="BID94" s="749"/>
      <c r="BIE94" s="749"/>
      <c r="BIF94" s="749"/>
      <c r="BIG94" s="749"/>
      <c r="BIH94" s="749"/>
      <c r="BII94" s="749"/>
      <c r="BIJ94" s="749"/>
      <c r="BIK94" s="749"/>
      <c r="BIL94" s="749"/>
      <c r="BIM94" s="749"/>
      <c r="BIN94" s="749"/>
      <c r="BIO94" s="749"/>
      <c r="BIP94" s="749"/>
      <c r="BIQ94" s="749"/>
      <c r="BIR94" s="749"/>
      <c r="BIS94" s="749"/>
      <c r="BIT94" s="749"/>
      <c r="BIU94" s="749"/>
      <c r="BIV94" s="749"/>
      <c r="BIW94" s="749"/>
      <c r="BIX94" s="749"/>
      <c r="BIY94" s="749"/>
      <c r="BIZ94" s="749"/>
      <c r="BJA94" s="749"/>
      <c r="BJB94" s="749"/>
      <c r="BJC94" s="749"/>
      <c r="BJD94" s="749"/>
      <c r="BJE94" s="749"/>
      <c r="BJF94" s="749"/>
      <c r="BJG94" s="749"/>
      <c r="BJH94" s="749"/>
      <c r="BJI94" s="749"/>
      <c r="BJJ94" s="749"/>
      <c r="BJK94" s="749"/>
      <c r="BJL94" s="749"/>
      <c r="BJM94" s="749"/>
      <c r="BJN94" s="749"/>
      <c r="BJO94" s="749"/>
      <c r="BJP94" s="749"/>
      <c r="BJQ94" s="749"/>
      <c r="BJR94" s="749"/>
      <c r="BJS94" s="749"/>
      <c r="BJT94" s="749"/>
      <c r="BJU94" s="749"/>
      <c r="BJV94" s="749"/>
      <c r="BJW94" s="749"/>
      <c r="BJX94" s="749"/>
      <c r="BJY94" s="749"/>
      <c r="BJZ94" s="749"/>
      <c r="BKA94" s="749"/>
      <c r="BKB94" s="749"/>
      <c r="BKC94" s="749"/>
      <c r="BKD94" s="749"/>
      <c r="BKE94" s="749"/>
      <c r="BKF94" s="749"/>
      <c r="BKG94" s="749"/>
      <c r="BKH94" s="749"/>
      <c r="BKI94" s="749"/>
      <c r="BKJ94" s="749"/>
      <c r="BKK94" s="749"/>
      <c r="BKL94" s="749"/>
      <c r="BKM94" s="749"/>
      <c r="BKN94" s="749"/>
      <c r="BKO94" s="749"/>
      <c r="BKP94" s="749"/>
      <c r="BKQ94" s="749"/>
      <c r="BKR94" s="749"/>
      <c r="BKS94" s="749"/>
      <c r="BKT94" s="749"/>
      <c r="BKU94" s="749"/>
      <c r="BKV94" s="749"/>
      <c r="BKW94" s="749"/>
      <c r="BKX94" s="749"/>
      <c r="BKY94" s="749"/>
      <c r="BKZ94" s="749"/>
      <c r="BLA94" s="749"/>
      <c r="BLB94" s="749"/>
      <c r="BLC94" s="749"/>
      <c r="BLD94" s="749"/>
      <c r="BLE94" s="749"/>
      <c r="BLF94" s="749"/>
      <c r="BLG94" s="749"/>
      <c r="BLH94" s="749"/>
      <c r="BLI94" s="749"/>
      <c r="BLJ94" s="749"/>
      <c r="BLK94" s="749"/>
      <c r="BLL94" s="749"/>
      <c r="BLM94" s="749"/>
      <c r="BLN94" s="749"/>
      <c r="BLO94" s="749"/>
      <c r="BLP94" s="749"/>
      <c r="BLQ94" s="749"/>
      <c r="BLR94" s="749"/>
      <c r="BLS94" s="749"/>
      <c r="BLT94" s="749"/>
      <c r="BLU94" s="749"/>
      <c r="BLV94" s="749"/>
      <c r="BLW94" s="749"/>
      <c r="BLX94" s="749"/>
      <c r="BLY94" s="749"/>
      <c r="BLZ94" s="749"/>
      <c r="BMA94" s="749"/>
      <c r="BMB94" s="749"/>
      <c r="BMC94" s="749"/>
      <c r="BMD94" s="749"/>
      <c r="BME94" s="749"/>
      <c r="BMF94" s="749"/>
      <c r="BMG94" s="749"/>
      <c r="BMH94" s="749"/>
      <c r="BMI94" s="749"/>
      <c r="BMJ94" s="749"/>
      <c r="BMK94" s="749"/>
      <c r="BML94" s="749"/>
      <c r="BMM94" s="749"/>
      <c r="BMN94" s="749"/>
      <c r="BMO94" s="749"/>
      <c r="BMP94" s="749"/>
      <c r="BMQ94" s="749"/>
      <c r="BMR94" s="749"/>
      <c r="BMS94" s="749"/>
      <c r="BMT94" s="749"/>
      <c r="BMU94" s="749"/>
      <c r="BMV94" s="749"/>
      <c r="BMW94" s="749"/>
      <c r="BMX94" s="749"/>
      <c r="BMY94" s="749"/>
      <c r="BMZ94" s="749"/>
      <c r="BNA94" s="749"/>
      <c r="BNB94" s="749"/>
      <c r="BNC94" s="749"/>
      <c r="BND94" s="749"/>
      <c r="BNE94" s="749"/>
      <c r="BNF94" s="749"/>
      <c r="BNG94" s="749"/>
      <c r="BNH94" s="749"/>
      <c r="BNI94" s="749"/>
      <c r="BNJ94" s="749"/>
      <c r="BNK94" s="749"/>
      <c r="BNL94" s="749"/>
      <c r="BNM94" s="749"/>
      <c r="BNN94" s="749"/>
      <c r="BNO94" s="749"/>
      <c r="BNP94" s="749"/>
      <c r="BNQ94" s="749"/>
      <c r="BNR94" s="749"/>
      <c r="BNS94" s="749"/>
      <c r="BNT94" s="749"/>
      <c r="BNU94" s="749"/>
      <c r="BNV94" s="749"/>
      <c r="BNW94" s="749"/>
      <c r="BNX94" s="749"/>
      <c r="BNY94" s="749"/>
      <c r="BNZ94" s="749"/>
      <c r="BOA94" s="749"/>
      <c r="BOB94" s="749"/>
      <c r="BOC94" s="749"/>
      <c r="BOD94" s="749"/>
      <c r="BOE94" s="749"/>
      <c r="BOF94" s="749"/>
      <c r="BOG94" s="749"/>
      <c r="BOH94" s="749"/>
      <c r="BOI94" s="749"/>
      <c r="BOJ94" s="749"/>
      <c r="BOK94" s="749"/>
      <c r="BOL94" s="749"/>
      <c r="BOM94" s="749"/>
      <c r="BON94" s="749"/>
      <c r="BOO94" s="749"/>
      <c r="BOP94" s="749"/>
      <c r="BOQ94" s="749"/>
      <c r="BOR94" s="749"/>
      <c r="BOS94" s="749"/>
      <c r="BOT94" s="749"/>
      <c r="BOU94" s="749"/>
      <c r="BOV94" s="749"/>
      <c r="BOW94" s="749"/>
      <c r="BOX94" s="749"/>
      <c r="BOY94" s="749"/>
      <c r="BOZ94" s="749"/>
      <c r="BPA94" s="749"/>
      <c r="BPB94" s="749"/>
      <c r="BPC94" s="749"/>
      <c r="BPD94" s="749"/>
      <c r="BPE94" s="749"/>
      <c r="BPF94" s="749"/>
      <c r="BPG94" s="749"/>
      <c r="BPH94" s="749"/>
      <c r="BPI94" s="749"/>
      <c r="BPJ94" s="749"/>
      <c r="BPK94" s="749"/>
      <c r="BPL94" s="749"/>
      <c r="BPM94" s="749"/>
      <c r="BPN94" s="749"/>
      <c r="BPO94" s="749"/>
      <c r="BPP94" s="749"/>
      <c r="BPQ94" s="749"/>
      <c r="BPR94" s="749"/>
      <c r="BPS94" s="749"/>
      <c r="BPT94" s="749"/>
      <c r="BPU94" s="749"/>
      <c r="BPV94" s="749"/>
      <c r="BPW94" s="749"/>
      <c r="BPX94" s="749"/>
      <c r="BPY94" s="749"/>
      <c r="BPZ94" s="749"/>
      <c r="BQA94" s="749"/>
      <c r="BQB94" s="749"/>
      <c r="BQC94" s="749"/>
      <c r="BQD94" s="749"/>
      <c r="BQE94" s="749"/>
      <c r="BQF94" s="749"/>
      <c r="BQG94" s="749"/>
      <c r="BQH94" s="749"/>
      <c r="BQI94" s="749"/>
      <c r="BQJ94" s="749"/>
      <c r="BQK94" s="749"/>
      <c r="BQL94" s="749"/>
      <c r="BQM94" s="749"/>
      <c r="BQN94" s="749"/>
      <c r="BQO94" s="749"/>
      <c r="BQP94" s="749"/>
      <c r="BQQ94" s="749"/>
      <c r="BQR94" s="749"/>
      <c r="BQS94" s="749"/>
      <c r="BQT94" s="749"/>
      <c r="BQU94" s="749"/>
      <c r="BQV94" s="749"/>
      <c r="BQW94" s="749"/>
      <c r="BQX94" s="749"/>
      <c r="BQY94" s="749"/>
      <c r="BQZ94" s="749"/>
      <c r="BRA94" s="749"/>
      <c r="BRB94" s="749"/>
      <c r="BRC94" s="749"/>
      <c r="BRD94" s="749"/>
      <c r="BRE94" s="749"/>
      <c r="BRF94" s="749"/>
      <c r="BRG94" s="749"/>
      <c r="BRH94" s="749"/>
      <c r="BRI94" s="749"/>
      <c r="BRJ94" s="749"/>
      <c r="BRK94" s="749"/>
      <c r="BRL94" s="749"/>
      <c r="BRM94" s="749"/>
      <c r="BRN94" s="749"/>
      <c r="BRO94" s="749"/>
      <c r="BRP94" s="749"/>
      <c r="BRQ94" s="749"/>
      <c r="BRR94" s="749"/>
      <c r="BRS94" s="749"/>
      <c r="BRT94" s="749"/>
      <c r="BRU94" s="749"/>
      <c r="BRV94" s="749"/>
      <c r="BRW94" s="749"/>
      <c r="BRX94" s="749"/>
      <c r="BRY94" s="749"/>
      <c r="BRZ94" s="749"/>
      <c r="BSA94" s="749"/>
      <c r="BSB94" s="749"/>
      <c r="BSC94" s="749"/>
      <c r="BSD94" s="749"/>
      <c r="BSE94" s="749"/>
      <c r="BSF94" s="749"/>
      <c r="BSG94" s="749"/>
      <c r="BSH94" s="749"/>
      <c r="BSI94" s="749"/>
      <c r="BSJ94" s="749"/>
      <c r="BSK94" s="749"/>
      <c r="BSL94" s="749"/>
      <c r="BSM94" s="749"/>
      <c r="BSN94" s="749"/>
      <c r="BSO94" s="749"/>
      <c r="BSP94" s="749"/>
      <c r="BSQ94" s="749"/>
      <c r="BSR94" s="749"/>
      <c r="BSS94" s="749"/>
      <c r="BST94" s="749"/>
      <c r="BSU94" s="749"/>
      <c r="BSV94" s="749"/>
      <c r="BSW94" s="749"/>
      <c r="BSX94" s="749"/>
      <c r="BSY94" s="749"/>
      <c r="BSZ94" s="749"/>
      <c r="BTA94" s="749"/>
      <c r="BTB94" s="749"/>
      <c r="BTC94" s="749"/>
      <c r="BTD94" s="749"/>
      <c r="BTE94" s="749"/>
      <c r="BTF94" s="749"/>
      <c r="BTG94" s="749"/>
      <c r="BTH94" s="749"/>
      <c r="BTI94" s="749"/>
      <c r="BTJ94" s="749"/>
      <c r="BTK94" s="749"/>
      <c r="BTL94" s="749"/>
      <c r="BTM94" s="749"/>
      <c r="BTN94" s="749"/>
      <c r="BTO94" s="749"/>
      <c r="BTP94" s="749"/>
      <c r="BTQ94" s="749"/>
      <c r="BTR94" s="749"/>
      <c r="BTS94" s="749"/>
      <c r="BTT94" s="749"/>
      <c r="BTU94" s="749"/>
      <c r="BTV94" s="749"/>
      <c r="BTW94" s="749"/>
      <c r="BTX94" s="749"/>
      <c r="BTY94" s="749"/>
      <c r="BTZ94" s="749"/>
      <c r="BUA94" s="749"/>
      <c r="BUB94" s="749"/>
      <c r="BUC94" s="749"/>
      <c r="BUD94" s="749"/>
      <c r="BUE94" s="749"/>
      <c r="BUF94" s="749"/>
      <c r="BUG94" s="749"/>
      <c r="BUH94" s="749"/>
      <c r="BUI94" s="749"/>
      <c r="BUJ94" s="749"/>
      <c r="BUK94" s="749"/>
      <c r="BUL94" s="749"/>
      <c r="BUM94" s="749"/>
      <c r="BUN94" s="749"/>
      <c r="BUO94" s="749"/>
      <c r="BUP94" s="749"/>
      <c r="BUQ94" s="749"/>
      <c r="BUR94" s="749"/>
      <c r="BUS94" s="749"/>
      <c r="BUT94" s="749"/>
      <c r="BUU94" s="749"/>
      <c r="BUV94" s="749"/>
      <c r="BUW94" s="749"/>
      <c r="BUX94" s="749"/>
      <c r="BUY94" s="749"/>
      <c r="BUZ94" s="749"/>
      <c r="BVA94" s="749"/>
      <c r="BVB94" s="749"/>
      <c r="BVC94" s="749"/>
      <c r="BVD94" s="749"/>
      <c r="BVE94" s="749"/>
      <c r="BVF94" s="749"/>
      <c r="BVG94" s="749"/>
      <c r="BVH94" s="749"/>
      <c r="BVI94" s="749"/>
      <c r="BVJ94" s="749"/>
      <c r="BVK94" s="749"/>
      <c r="BVL94" s="749"/>
      <c r="BVM94" s="749"/>
      <c r="BVN94" s="749"/>
      <c r="BVO94" s="749"/>
      <c r="BVP94" s="749"/>
      <c r="BVQ94" s="749"/>
      <c r="BVR94" s="749"/>
      <c r="BVS94" s="749"/>
      <c r="BVT94" s="749"/>
      <c r="BVU94" s="749"/>
      <c r="BVV94" s="749"/>
      <c r="BVW94" s="749"/>
      <c r="BVX94" s="749"/>
      <c r="BVY94" s="749"/>
      <c r="BVZ94" s="749"/>
      <c r="BWA94" s="749"/>
      <c r="BWB94" s="749"/>
      <c r="BWC94" s="749"/>
      <c r="BWD94" s="749"/>
      <c r="BWE94" s="749"/>
      <c r="BWF94" s="749"/>
      <c r="BWG94" s="749"/>
      <c r="BWH94" s="749"/>
      <c r="BWI94" s="749"/>
      <c r="BWJ94" s="749"/>
      <c r="BWK94" s="749"/>
      <c r="BWL94" s="749"/>
      <c r="BWM94" s="749"/>
      <c r="BWN94" s="749"/>
      <c r="BWO94" s="749"/>
      <c r="BWP94" s="749"/>
      <c r="BWQ94" s="749"/>
      <c r="BWR94" s="749"/>
      <c r="BWS94" s="749"/>
      <c r="BWT94" s="749"/>
      <c r="BWU94" s="749"/>
      <c r="BWV94" s="749"/>
      <c r="BWW94" s="749"/>
      <c r="BWX94" s="749"/>
      <c r="BWY94" s="749"/>
      <c r="BWZ94" s="749"/>
      <c r="BXA94" s="749"/>
      <c r="BXB94" s="749"/>
      <c r="BXC94" s="749"/>
      <c r="BXD94" s="749"/>
      <c r="BXE94" s="749"/>
      <c r="BXF94" s="749"/>
      <c r="BXG94" s="749"/>
      <c r="BXH94" s="749"/>
      <c r="BXI94" s="749"/>
      <c r="BXJ94" s="749"/>
      <c r="BXK94" s="749"/>
      <c r="BXL94" s="749"/>
      <c r="BXM94" s="749"/>
      <c r="BXN94" s="749"/>
      <c r="BXO94" s="749"/>
      <c r="BXP94" s="749"/>
      <c r="BXQ94" s="749"/>
      <c r="BXR94" s="749"/>
      <c r="BXS94" s="749"/>
      <c r="BXT94" s="749"/>
      <c r="BXU94" s="749"/>
      <c r="BXV94" s="749"/>
      <c r="BXW94" s="749"/>
      <c r="BXX94" s="749"/>
      <c r="BXY94" s="749"/>
      <c r="BXZ94" s="749"/>
      <c r="BYA94" s="749"/>
      <c r="BYB94" s="749"/>
      <c r="BYC94" s="749"/>
      <c r="BYD94" s="749"/>
      <c r="BYE94" s="749"/>
      <c r="BYF94" s="749"/>
      <c r="BYG94" s="749"/>
      <c r="BYH94" s="749"/>
      <c r="BYI94" s="749"/>
      <c r="BYJ94" s="749"/>
      <c r="BYK94" s="749"/>
      <c r="BYL94" s="749"/>
      <c r="BYM94" s="749"/>
      <c r="BYN94" s="749"/>
      <c r="BYO94" s="749"/>
      <c r="BYP94" s="749"/>
      <c r="BYQ94" s="749"/>
      <c r="BYR94" s="749"/>
      <c r="BYS94" s="749"/>
      <c r="BYT94" s="749"/>
      <c r="BYU94" s="749"/>
      <c r="BYV94" s="749"/>
      <c r="BYW94" s="749"/>
      <c r="BYX94" s="749"/>
      <c r="BYY94" s="749"/>
      <c r="BYZ94" s="749"/>
      <c r="BZA94" s="749"/>
      <c r="BZB94" s="749"/>
      <c r="BZC94" s="749"/>
      <c r="BZD94" s="749"/>
      <c r="BZE94" s="749"/>
      <c r="BZF94" s="749"/>
      <c r="BZG94" s="749"/>
      <c r="BZH94" s="749"/>
      <c r="BZI94" s="749"/>
      <c r="BZJ94" s="749"/>
      <c r="BZK94" s="749"/>
      <c r="BZL94" s="749"/>
      <c r="BZM94" s="749"/>
      <c r="BZN94" s="749"/>
      <c r="BZO94" s="749"/>
      <c r="BZP94" s="749"/>
      <c r="BZQ94" s="749"/>
      <c r="BZR94" s="749"/>
      <c r="BZS94" s="749"/>
      <c r="BZT94" s="749"/>
      <c r="BZU94" s="749"/>
      <c r="BZV94" s="749"/>
      <c r="BZW94" s="749"/>
      <c r="BZX94" s="749"/>
      <c r="BZY94" s="749"/>
      <c r="BZZ94" s="749"/>
      <c r="CAA94" s="749"/>
      <c r="CAB94" s="749"/>
      <c r="CAC94" s="749"/>
      <c r="CAD94" s="749"/>
      <c r="CAE94" s="749"/>
      <c r="CAF94" s="749"/>
      <c r="CAG94" s="749"/>
      <c r="CAH94" s="749"/>
      <c r="CAI94" s="749"/>
      <c r="CAJ94" s="749"/>
      <c r="CAK94" s="749"/>
      <c r="CAL94" s="749"/>
      <c r="CAM94" s="749"/>
      <c r="CAN94" s="749"/>
      <c r="CAO94" s="749"/>
      <c r="CAP94" s="749"/>
      <c r="CAQ94" s="749"/>
      <c r="CAR94" s="749"/>
      <c r="CAS94" s="749"/>
      <c r="CAT94" s="749"/>
      <c r="CAU94" s="749"/>
      <c r="CAV94" s="749"/>
      <c r="CAW94" s="749"/>
      <c r="CAX94" s="749"/>
      <c r="CAY94" s="749"/>
      <c r="CAZ94" s="749"/>
      <c r="CBA94" s="749"/>
      <c r="CBB94" s="749"/>
      <c r="CBC94" s="749"/>
      <c r="CBD94" s="749"/>
      <c r="CBE94" s="749"/>
      <c r="CBF94" s="749"/>
      <c r="CBG94" s="749"/>
      <c r="CBH94" s="749"/>
      <c r="CBI94" s="749"/>
      <c r="CBJ94" s="749"/>
      <c r="CBK94" s="749"/>
      <c r="CBL94" s="749"/>
      <c r="CBM94" s="749"/>
      <c r="CBN94" s="749"/>
      <c r="CBO94" s="749"/>
      <c r="CBP94" s="749"/>
      <c r="CBQ94" s="749"/>
      <c r="CBR94" s="749"/>
      <c r="CBS94" s="749"/>
      <c r="CBT94" s="749"/>
      <c r="CBU94" s="749"/>
      <c r="CBV94" s="749"/>
      <c r="CBW94" s="749"/>
      <c r="CBX94" s="749"/>
      <c r="CBY94" s="749"/>
      <c r="CBZ94" s="749"/>
      <c r="CCA94" s="749"/>
      <c r="CCB94" s="749"/>
      <c r="CCC94" s="749"/>
      <c r="CCD94" s="749"/>
      <c r="CCE94" s="749"/>
      <c r="CCF94" s="749"/>
      <c r="CCG94" s="749"/>
      <c r="CCH94" s="749"/>
      <c r="CCI94" s="749"/>
      <c r="CCJ94" s="749"/>
      <c r="CCK94" s="749"/>
      <c r="CCL94" s="749"/>
      <c r="CCM94" s="749"/>
      <c r="CCN94" s="749"/>
      <c r="CCO94" s="749"/>
      <c r="CCP94" s="749"/>
      <c r="CCQ94" s="749"/>
      <c r="CCR94" s="749"/>
      <c r="CCS94" s="749"/>
      <c r="CCT94" s="749"/>
      <c r="CCU94" s="749"/>
      <c r="CCV94" s="749"/>
      <c r="CCW94" s="749"/>
      <c r="CCX94" s="749"/>
      <c r="CCY94" s="749"/>
      <c r="CCZ94" s="749"/>
      <c r="CDA94" s="749"/>
      <c r="CDB94" s="749"/>
      <c r="CDC94" s="749"/>
      <c r="CDD94" s="749"/>
      <c r="CDE94" s="749"/>
      <c r="CDF94" s="749"/>
      <c r="CDG94" s="749"/>
      <c r="CDH94" s="749"/>
      <c r="CDI94" s="749"/>
      <c r="CDJ94" s="749"/>
      <c r="CDK94" s="749"/>
      <c r="CDL94" s="749"/>
      <c r="CDM94" s="749"/>
      <c r="CDN94" s="749"/>
      <c r="CDO94" s="749"/>
      <c r="CDP94" s="749"/>
      <c r="CDQ94" s="749"/>
      <c r="CDR94" s="749"/>
      <c r="CDS94" s="749"/>
      <c r="CDT94" s="749"/>
      <c r="CDU94" s="749"/>
      <c r="CDV94" s="749"/>
      <c r="CDW94" s="749"/>
      <c r="CDX94" s="749"/>
      <c r="CDY94" s="749"/>
      <c r="CDZ94" s="749"/>
      <c r="CEA94" s="749"/>
      <c r="CEB94" s="749"/>
      <c r="CEC94" s="749"/>
      <c r="CED94" s="749"/>
      <c r="CEE94" s="749"/>
      <c r="CEF94" s="749"/>
      <c r="CEG94" s="749"/>
      <c r="CEH94" s="749"/>
      <c r="CEI94" s="749"/>
      <c r="CEJ94" s="749"/>
      <c r="CEK94" s="749"/>
      <c r="CEL94" s="749"/>
      <c r="CEM94" s="749"/>
      <c r="CEN94" s="749"/>
      <c r="CEO94" s="749"/>
      <c r="CEP94" s="749"/>
      <c r="CEQ94" s="749"/>
      <c r="CER94" s="749"/>
      <c r="CES94" s="749"/>
      <c r="CET94" s="749"/>
      <c r="CEU94" s="749"/>
      <c r="CEV94" s="749"/>
      <c r="CEW94" s="749"/>
      <c r="CEX94" s="749"/>
      <c r="CEY94" s="749"/>
      <c r="CEZ94" s="749"/>
      <c r="CFA94" s="749"/>
      <c r="CFB94" s="749"/>
      <c r="CFC94" s="749"/>
      <c r="CFD94" s="749"/>
      <c r="CFE94" s="749"/>
      <c r="CFF94" s="749"/>
      <c r="CFG94" s="749"/>
      <c r="CFH94" s="749"/>
      <c r="CFI94" s="749"/>
      <c r="CFJ94" s="749"/>
      <c r="CFK94" s="749"/>
      <c r="CFL94" s="749"/>
      <c r="CFM94" s="749"/>
      <c r="CFN94" s="749"/>
      <c r="CFO94" s="749"/>
      <c r="CFP94" s="749"/>
      <c r="CFQ94" s="749"/>
      <c r="CFR94" s="749"/>
      <c r="CFS94" s="749"/>
      <c r="CFT94" s="749"/>
      <c r="CFU94" s="749"/>
      <c r="CFV94" s="749"/>
      <c r="CFW94" s="749"/>
      <c r="CFX94" s="749"/>
      <c r="CFY94" s="749"/>
      <c r="CFZ94" s="749"/>
      <c r="CGA94" s="749"/>
      <c r="CGB94" s="749"/>
      <c r="CGC94" s="749"/>
      <c r="CGD94" s="749"/>
      <c r="CGE94" s="749"/>
      <c r="CGF94" s="749"/>
      <c r="CGG94" s="749"/>
      <c r="CGH94" s="749"/>
      <c r="CGI94" s="749"/>
      <c r="CGJ94" s="749"/>
      <c r="CGK94" s="749"/>
      <c r="CGL94" s="749"/>
      <c r="CGM94" s="749"/>
      <c r="CGN94" s="749"/>
      <c r="CGO94" s="749"/>
      <c r="CGP94" s="749"/>
      <c r="CGQ94" s="749"/>
      <c r="CGR94" s="749"/>
      <c r="CGS94" s="749"/>
      <c r="CGT94" s="749"/>
      <c r="CGU94" s="749"/>
      <c r="CGV94" s="749"/>
      <c r="CGW94" s="749"/>
      <c r="CGX94" s="749"/>
      <c r="CGY94" s="749"/>
      <c r="CGZ94" s="749"/>
      <c r="CHA94" s="749"/>
      <c r="CHB94" s="749"/>
      <c r="CHC94" s="749"/>
      <c r="CHD94" s="749"/>
      <c r="CHE94" s="749"/>
      <c r="CHF94" s="749"/>
      <c r="CHG94" s="749"/>
      <c r="CHH94" s="749"/>
      <c r="CHI94" s="749"/>
      <c r="CHJ94" s="749"/>
      <c r="CHK94" s="749"/>
      <c r="CHL94" s="749"/>
      <c r="CHM94" s="749"/>
      <c r="CHN94" s="749"/>
      <c r="CHO94" s="749"/>
      <c r="CHP94" s="749"/>
      <c r="CHQ94" s="749"/>
      <c r="CHR94" s="749"/>
      <c r="CHS94" s="749"/>
      <c r="CHT94" s="749"/>
      <c r="CHU94" s="749"/>
      <c r="CHV94" s="749"/>
      <c r="CHW94" s="749"/>
      <c r="CHX94" s="749"/>
      <c r="CHY94" s="749"/>
      <c r="CHZ94" s="749"/>
      <c r="CIA94" s="749"/>
      <c r="CIB94" s="749"/>
      <c r="CIC94" s="749"/>
      <c r="CID94" s="749"/>
      <c r="CIE94" s="749"/>
      <c r="CIF94" s="749"/>
      <c r="CIG94" s="749"/>
      <c r="CIH94" s="749"/>
      <c r="CII94" s="749"/>
      <c r="CIJ94" s="749"/>
      <c r="CIK94" s="749"/>
      <c r="CIL94" s="749"/>
      <c r="CIM94" s="749"/>
      <c r="CIN94" s="749"/>
      <c r="CIO94" s="749"/>
      <c r="CIP94" s="749"/>
      <c r="CIQ94" s="749"/>
      <c r="CIR94" s="749"/>
      <c r="CIS94" s="749"/>
      <c r="CIT94" s="749"/>
      <c r="CIU94" s="749"/>
      <c r="CIV94" s="749"/>
      <c r="CIW94" s="749"/>
      <c r="CIX94" s="749"/>
      <c r="CIY94" s="749"/>
      <c r="CIZ94" s="749"/>
      <c r="CJA94" s="749"/>
      <c r="CJB94" s="749"/>
      <c r="CJC94" s="749"/>
      <c r="CJD94" s="749"/>
      <c r="CJE94" s="749"/>
      <c r="CJF94" s="749"/>
      <c r="CJG94" s="749"/>
      <c r="CJH94" s="749"/>
      <c r="CJI94" s="749"/>
      <c r="CJJ94" s="749"/>
      <c r="CJK94" s="749"/>
      <c r="CJL94" s="749"/>
      <c r="CJM94" s="749"/>
      <c r="CJN94" s="749"/>
      <c r="CJO94" s="749"/>
      <c r="CJP94" s="749"/>
      <c r="CJQ94" s="749"/>
      <c r="CJR94" s="749"/>
      <c r="CJS94" s="749"/>
      <c r="CJT94" s="749"/>
      <c r="CJU94" s="749"/>
      <c r="CJV94" s="749"/>
      <c r="CJW94" s="749"/>
      <c r="CJX94" s="749"/>
      <c r="CJY94" s="749"/>
      <c r="CJZ94" s="749"/>
      <c r="CKA94" s="749"/>
      <c r="CKB94" s="749"/>
      <c r="CKC94" s="749"/>
      <c r="CKD94" s="749"/>
      <c r="CKE94" s="749"/>
      <c r="CKF94" s="749"/>
      <c r="CKG94" s="749"/>
      <c r="CKH94" s="749"/>
      <c r="CKI94" s="749"/>
      <c r="CKJ94" s="749"/>
      <c r="CKK94" s="749"/>
      <c r="CKL94" s="749"/>
      <c r="CKM94" s="749"/>
      <c r="CKN94" s="749"/>
      <c r="CKO94" s="749"/>
      <c r="CKP94" s="749"/>
      <c r="CKQ94" s="749"/>
      <c r="CKR94" s="749"/>
      <c r="CKS94" s="749"/>
      <c r="CKT94" s="749"/>
      <c r="CKU94" s="749"/>
      <c r="CKV94" s="749"/>
      <c r="CKW94" s="749"/>
      <c r="CKX94" s="749"/>
      <c r="CKY94" s="749"/>
      <c r="CKZ94" s="749"/>
      <c r="CLA94" s="749"/>
      <c r="CLB94" s="749"/>
      <c r="CLC94" s="749"/>
      <c r="CLD94" s="749"/>
      <c r="CLE94" s="749"/>
      <c r="CLF94" s="749"/>
      <c r="CLG94" s="749"/>
      <c r="CLH94" s="749"/>
      <c r="CLI94" s="749"/>
      <c r="CLJ94" s="749"/>
      <c r="CLK94" s="749"/>
      <c r="CLL94" s="749"/>
      <c r="CLM94" s="749"/>
      <c r="CLN94" s="749"/>
      <c r="CLO94" s="749"/>
      <c r="CLP94" s="749"/>
      <c r="CLQ94" s="749"/>
      <c r="CLR94" s="749"/>
      <c r="CLS94" s="749"/>
      <c r="CLT94" s="749"/>
      <c r="CLU94" s="749"/>
      <c r="CLV94" s="749"/>
      <c r="CLW94" s="749"/>
      <c r="CLX94" s="749"/>
      <c r="CLY94" s="749"/>
      <c r="CLZ94" s="749"/>
      <c r="CMA94" s="749"/>
      <c r="CMB94" s="749"/>
      <c r="CMC94" s="749"/>
      <c r="CMD94" s="749"/>
      <c r="CME94" s="749"/>
      <c r="CMF94" s="749"/>
      <c r="CMG94" s="749"/>
      <c r="CMH94" s="749"/>
      <c r="CMI94" s="749"/>
      <c r="CMJ94" s="749"/>
      <c r="CMK94" s="749"/>
      <c r="CML94" s="749"/>
      <c r="CMM94" s="749"/>
      <c r="CMN94" s="749"/>
      <c r="CMO94" s="749"/>
      <c r="CMP94" s="749"/>
      <c r="CMQ94" s="749"/>
      <c r="CMR94" s="749"/>
      <c r="CMS94" s="749"/>
      <c r="CMT94" s="749"/>
      <c r="CMU94" s="749"/>
      <c r="CMV94" s="749"/>
      <c r="CMW94" s="749"/>
      <c r="CMX94" s="749"/>
      <c r="CMY94" s="749"/>
      <c r="CMZ94" s="749"/>
      <c r="CNA94" s="749"/>
      <c r="CNB94" s="749"/>
      <c r="CNC94" s="749"/>
      <c r="CND94" s="749"/>
      <c r="CNE94" s="749"/>
      <c r="CNF94" s="749"/>
      <c r="CNG94" s="749"/>
      <c r="CNH94" s="749"/>
      <c r="CNI94" s="749"/>
      <c r="CNJ94" s="749"/>
      <c r="CNK94" s="749"/>
      <c r="CNL94" s="749"/>
      <c r="CNM94" s="749"/>
      <c r="CNN94" s="749"/>
      <c r="CNO94" s="749"/>
      <c r="CNP94" s="749"/>
      <c r="CNQ94" s="749"/>
      <c r="CNR94" s="749"/>
      <c r="CNS94" s="749"/>
      <c r="CNT94" s="749"/>
      <c r="CNU94" s="749"/>
      <c r="CNV94" s="749"/>
      <c r="CNW94" s="749"/>
      <c r="CNX94" s="749"/>
      <c r="CNY94" s="749"/>
      <c r="CNZ94" s="749"/>
      <c r="COA94" s="749"/>
      <c r="COB94" s="749"/>
      <c r="COC94" s="749"/>
      <c r="COD94" s="749"/>
      <c r="COE94" s="749"/>
      <c r="COF94" s="749"/>
      <c r="COG94" s="749"/>
      <c r="COH94" s="749"/>
      <c r="COI94" s="749"/>
      <c r="COJ94" s="749"/>
      <c r="COK94" s="749"/>
      <c r="COL94" s="749"/>
      <c r="COM94" s="749"/>
      <c r="CON94" s="749"/>
      <c r="COO94" s="749"/>
      <c r="COP94" s="749"/>
      <c r="COQ94" s="749"/>
      <c r="COR94" s="749"/>
      <c r="COS94" s="749"/>
      <c r="COT94" s="749"/>
      <c r="COU94" s="749"/>
      <c r="COV94" s="749"/>
      <c r="COW94" s="749"/>
      <c r="COX94" s="749"/>
      <c r="COY94" s="749"/>
      <c r="COZ94" s="749"/>
      <c r="CPA94" s="749"/>
      <c r="CPB94" s="749"/>
      <c r="CPC94" s="749"/>
      <c r="CPD94" s="749"/>
      <c r="CPE94" s="749"/>
      <c r="CPF94" s="749"/>
      <c r="CPG94" s="749"/>
      <c r="CPH94" s="749"/>
      <c r="CPI94" s="749"/>
      <c r="CPJ94" s="749"/>
      <c r="CPK94" s="749"/>
      <c r="CPL94" s="749"/>
      <c r="CPM94" s="749"/>
      <c r="CPN94" s="749"/>
      <c r="CPO94" s="749"/>
      <c r="CPP94" s="749"/>
      <c r="CPQ94" s="749"/>
      <c r="CPR94" s="749"/>
      <c r="CPS94" s="749"/>
      <c r="CPT94" s="749"/>
      <c r="CPU94" s="749"/>
      <c r="CPV94" s="749"/>
      <c r="CPW94" s="749"/>
      <c r="CPX94" s="749"/>
      <c r="CPY94" s="749"/>
      <c r="CPZ94" s="749"/>
      <c r="CQA94" s="749"/>
      <c r="CQB94" s="749"/>
      <c r="CQC94" s="749"/>
      <c r="CQD94" s="749"/>
      <c r="CQE94" s="749"/>
      <c r="CQF94" s="749"/>
      <c r="CQG94" s="749"/>
      <c r="CQH94" s="749"/>
      <c r="CQI94" s="749"/>
      <c r="CQJ94" s="749"/>
      <c r="CQK94" s="749"/>
      <c r="CQL94" s="749"/>
      <c r="CQM94" s="749"/>
      <c r="CQN94" s="749"/>
      <c r="CQO94" s="749"/>
      <c r="CQP94" s="749"/>
      <c r="CQQ94" s="749"/>
      <c r="CQR94" s="749"/>
      <c r="CQS94" s="749"/>
      <c r="CQT94" s="749"/>
      <c r="CQU94" s="749"/>
      <c r="CQV94" s="749"/>
      <c r="CQW94" s="749"/>
      <c r="CQX94" s="749"/>
      <c r="CQY94" s="749"/>
      <c r="CQZ94" s="749"/>
      <c r="CRA94" s="749"/>
      <c r="CRB94" s="749"/>
      <c r="CRC94" s="749"/>
      <c r="CRD94" s="749"/>
      <c r="CRE94" s="749"/>
      <c r="CRF94" s="749"/>
      <c r="CRG94" s="749"/>
      <c r="CRH94" s="749"/>
      <c r="CRI94" s="749"/>
      <c r="CRJ94" s="749"/>
      <c r="CRK94" s="749"/>
      <c r="CRL94" s="749"/>
      <c r="CRM94" s="749"/>
      <c r="CRN94" s="749"/>
      <c r="CRO94" s="749"/>
      <c r="CRP94" s="749"/>
      <c r="CRQ94" s="749"/>
      <c r="CRR94" s="749"/>
      <c r="CRS94" s="749"/>
      <c r="CRT94" s="749"/>
      <c r="CRU94" s="749"/>
      <c r="CRV94" s="749"/>
      <c r="CRW94" s="749"/>
      <c r="CRX94" s="749"/>
      <c r="CRY94" s="749"/>
      <c r="CRZ94" s="749"/>
      <c r="CSA94" s="749"/>
      <c r="CSB94" s="749"/>
      <c r="CSC94" s="749"/>
      <c r="CSD94" s="749"/>
      <c r="CSE94" s="749"/>
      <c r="CSF94" s="749"/>
      <c r="CSG94" s="749"/>
      <c r="CSH94" s="749"/>
      <c r="CSI94" s="749"/>
      <c r="CSJ94" s="749"/>
      <c r="CSK94" s="749"/>
      <c r="CSL94" s="749"/>
      <c r="CSM94" s="749"/>
      <c r="CSN94" s="749"/>
      <c r="CSO94" s="749"/>
      <c r="CSP94" s="749"/>
      <c r="CSQ94" s="749"/>
      <c r="CSR94" s="749"/>
      <c r="CSS94" s="749"/>
      <c r="CST94" s="749"/>
      <c r="CSU94" s="749"/>
      <c r="CSV94" s="749"/>
      <c r="CSW94" s="749"/>
      <c r="CSX94" s="749"/>
      <c r="CSY94" s="749"/>
      <c r="CSZ94" s="749"/>
      <c r="CTA94" s="749"/>
      <c r="CTB94" s="749"/>
      <c r="CTC94" s="749"/>
      <c r="CTD94" s="749"/>
      <c r="CTE94" s="749"/>
      <c r="CTF94" s="749"/>
      <c r="CTG94" s="749"/>
      <c r="CTH94" s="749"/>
      <c r="CTI94" s="749"/>
      <c r="CTJ94" s="749"/>
      <c r="CTK94" s="749"/>
      <c r="CTL94" s="749"/>
      <c r="CTM94" s="749"/>
      <c r="CTN94" s="749"/>
      <c r="CTO94" s="749"/>
      <c r="CTP94" s="749"/>
      <c r="CTQ94" s="749"/>
      <c r="CTR94" s="749"/>
      <c r="CTS94" s="749"/>
      <c r="CTT94" s="749"/>
      <c r="CTU94" s="749"/>
      <c r="CTV94" s="749"/>
      <c r="CTW94" s="749"/>
      <c r="CTX94" s="749"/>
      <c r="CTY94" s="749"/>
      <c r="CTZ94" s="749"/>
      <c r="CUA94" s="749"/>
      <c r="CUB94" s="749"/>
      <c r="CUC94" s="749"/>
      <c r="CUD94" s="749"/>
      <c r="CUE94" s="749"/>
      <c r="CUF94" s="749"/>
      <c r="CUG94" s="749"/>
      <c r="CUH94" s="749"/>
      <c r="CUI94" s="749"/>
      <c r="CUJ94" s="749"/>
      <c r="CUK94" s="749"/>
      <c r="CUL94" s="749"/>
      <c r="CUM94" s="749"/>
      <c r="CUN94" s="749"/>
      <c r="CUO94" s="749"/>
      <c r="CUP94" s="749"/>
      <c r="CUQ94" s="749"/>
      <c r="CUR94" s="749"/>
      <c r="CUS94" s="749"/>
      <c r="CUT94" s="749"/>
      <c r="CUU94" s="749"/>
      <c r="CUV94" s="749"/>
      <c r="CUW94" s="749"/>
      <c r="CUX94" s="749"/>
      <c r="CUY94" s="749"/>
      <c r="CUZ94" s="749"/>
      <c r="CVA94" s="749"/>
      <c r="CVB94" s="749"/>
      <c r="CVC94" s="749"/>
      <c r="CVD94" s="749"/>
      <c r="CVE94" s="749"/>
      <c r="CVF94" s="749"/>
      <c r="CVG94" s="749"/>
      <c r="CVH94" s="749"/>
      <c r="CVI94" s="749"/>
      <c r="CVJ94" s="749"/>
      <c r="CVK94" s="749"/>
      <c r="CVL94" s="749"/>
      <c r="CVM94" s="749"/>
      <c r="CVN94" s="749"/>
      <c r="CVO94" s="749"/>
      <c r="CVP94" s="749"/>
      <c r="CVQ94" s="749"/>
      <c r="CVR94" s="749"/>
      <c r="CVS94" s="749"/>
      <c r="CVT94" s="749"/>
      <c r="CVU94" s="749"/>
      <c r="CVV94" s="749"/>
      <c r="CVW94" s="749"/>
      <c r="CVX94" s="749"/>
      <c r="CVY94" s="749"/>
      <c r="CVZ94" s="749"/>
      <c r="CWA94" s="749"/>
      <c r="CWB94" s="749"/>
      <c r="CWC94" s="749"/>
      <c r="CWD94" s="749"/>
      <c r="CWE94" s="749"/>
      <c r="CWF94" s="749"/>
      <c r="CWG94" s="749"/>
      <c r="CWH94" s="749"/>
      <c r="CWI94" s="749"/>
      <c r="CWJ94" s="749"/>
      <c r="CWK94" s="749"/>
      <c r="CWL94" s="749"/>
      <c r="CWM94" s="749"/>
      <c r="CWN94" s="749"/>
      <c r="CWO94" s="749"/>
      <c r="CWP94" s="749"/>
      <c r="CWQ94" s="749"/>
      <c r="CWR94" s="749"/>
      <c r="CWS94" s="749"/>
      <c r="CWT94" s="749"/>
      <c r="CWU94" s="749"/>
      <c r="CWV94" s="749"/>
      <c r="CWW94" s="749"/>
      <c r="CWX94" s="749"/>
      <c r="CWY94" s="749"/>
      <c r="CWZ94" s="749"/>
      <c r="CXA94" s="749"/>
      <c r="CXB94" s="749"/>
      <c r="CXC94" s="749"/>
      <c r="CXD94" s="749"/>
      <c r="CXE94" s="749"/>
      <c r="CXF94" s="749"/>
      <c r="CXG94" s="749"/>
      <c r="CXH94" s="749"/>
      <c r="CXI94" s="749"/>
      <c r="CXJ94" s="749"/>
      <c r="CXK94" s="749"/>
      <c r="CXL94" s="749"/>
      <c r="CXM94" s="749"/>
      <c r="CXN94" s="749"/>
      <c r="CXO94" s="749"/>
      <c r="CXP94" s="749"/>
      <c r="CXQ94" s="749"/>
      <c r="CXR94" s="749"/>
      <c r="CXS94" s="749"/>
      <c r="CXT94" s="749"/>
      <c r="CXU94" s="749"/>
      <c r="CXV94" s="749"/>
      <c r="CXW94" s="749"/>
      <c r="CXX94" s="749"/>
      <c r="CXY94" s="749"/>
      <c r="CXZ94" s="749"/>
      <c r="CYA94" s="749"/>
      <c r="CYB94" s="749"/>
      <c r="CYC94" s="749"/>
      <c r="CYD94" s="749"/>
      <c r="CYE94" s="749"/>
      <c r="CYF94" s="749"/>
      <c r="CYG94" s="749"/>
      <c r="CYH94" s="749"/>
      <c r="CYI94" s="749"/>
      <c r="CYJ94" s="749"/>
      <c r="CYK94" s="749"/>
      <c r="CYL94" s="749"/>
      <c r="CYM94" s="749"/>
      <c r="CYN94" s="749"/>
      <c r="CYO94" s="749"/>
      <c r="CYP94" s="749"/>
      <c r="CYQ94" s="749"/>
      <c r="CYR94" s="749"/>
      <c r="CYS94" s="749"/>
      <c r="CYT94" s="749"/>
      <c r="CYU94" s="749"/>
      <c r="CYV94" s="749"/>
      <c r="CYW94" s="749"/>
      <c r="CYX94" s="749"/>
      <c r="CYY94" s="749"/>
      <c r="CYZ94" s="749"/>
      <c r="CZA94" s="749"/>
      <c r="CZB94" s="749"/>
      <c r="CZC94" s="749"/>
      <c r="CZD94" s="749"/>
      <c r="CZE94" s="749"/>
      <c r="CZF94" s="749"/>
      <c r="CZG94" s="749"/>
      <c r="CZH94" s="749"/>
      <c r="CZI94" s="749"/>
      <c r="CZJ94" s="749"/>
      <c r="CZK94" s="749"/>
      <c r="CZL94" s="749"/>
      <c r="CZM94" s="749"/>
      <c r="CZN94" s="749"/>
      <c r="CZO94" s="749"/>
      <c r="CZP94" s="749"/>
      <c r="CZQ94" s="749"/>
      <c r="CZR94" s="749"/>
      <c r="CZS94" s="749"/>
      <c r="CZT94" s="749"/>
      <c r="CZU94" s="749"/>
      <c r="CZV94" s="749"/>
      <c r="CZW94" s="749"/>
      <c r="CZX94" s="749"/>
      <c r="CZY94" s="749"/>
      <c r="CZZ94" s="749"/>
      <c r="DAA94" s="749"/>
      <c r="DAB94" s="749"/>
      <c r="DAC94" s="749"/>
      <c r="DAD94" s="749"/>
      <c r="DAE94" s="749"/>
      <c r="DAF94" s="749"/>
      <c r="DAG94" s="749"/>
      <c r="DAH94" s="749"/>
      <c r="DAI94" s="749"/>
      <c r="DAJ94" s="749"/>
      <c r="DAK94" s="749"/>
      <c r="DAL94" s="749"/>
      <c r="DAM94" s="749"/>
      <c r="DAN94" s="749"/>
      <c r="DAO94" s="749"/>
      <c r="DAP94" s="749"/>
      <c r="DAQ94" s="749"/>
      <c r="DAR94" s="749"/>
      <c r="DAS94" s="749"/>
      <c r="DAT94" s="749"/>
      <c r="DAU94" s="749"/>
      <c r="DAV94" s="749"/>
      <c r="DAW94" s="749"/>
      <c r="DAX94" s="749"/>
      <c r="DAY94" s="749"/>
      <c r="DAZ94" s="749"/>
      <c r="DBA94" s="749"/>
      <c r="DBB94" s="749"/>
      <c r="DBC94" s="749"/>
      <c r="DBD94" s="749"/>
      <c r="DBE94" s="749"/>
      <c r="DBF94" s="749"/>
      <c r="DBG94" s="749"/>
      <c r="DBH94" s="749"/>
      <c r="DBI94" s="749"/>
      <c r="DBJ94" s="749"/>
      <c r="DBK94" s="749"/>
      <c r="DBL94" s="749"/>
      <c r="DBM94" s="749"/>
      <c r="DBN94" s="749"/>
      <c r="DBO94" s="749"/>
      <c r="DBP94" s="749"/>
      <c r="DBQ94" s="749"/>
      <c r="DBR94" s="749"/>
      <c r="DBS94" s="749"/>
      <c r="DBT94" s="749"/>
      <c r="DBU94" s="749"/>
      <c r="DBV94" s="749"/>
      <c r="DBW94" s="749"/>
      <c r="DBX94" s="749"/>
      <c r="DBY94" s="749"/>
      <c r="DBZ94" s="749"/>
      <c r="DCA94" s="749"/>
      <c r="DCB94" s="749"/>
      <c r="DCC94" s="749"/>
      <c r="DCD94" s="749"/>
      <c r="DCE94" s="749"/>
      <c r="DCF94" s="749"/>
      <c r="DCG94" s="749"/>
      <c r="DCH94" s="749"/>
      <c r="DCI94" s="749"/>
      <c r="DCJ94" s="749"/>
      <c r="DCK94" s="749"/>
      <c r="DCL94" s="749"/>
      <c r="DCM94" s="749"/>
      <c r="DCN94" s="749"/>
      <c r="DCO94" s="749"/>
      <c r="DCP94" s="749"/>
      <c r="DCQ94" s="749"/>
      <c r="DCR94" s="749"/>
      <c r="DCS94" s="749"/>
      <c r="DCT94" s="749"/>
      <c r="DCU94" s="749"/>
      <c r="DCV94" s="749"/>
      <c r="DCW94" s="749"/>
      <c r="DCX94" s="749"/>
      <c r="DCY94" s="749"/>
      <c r="DCZ94" s="749"/>
      <c r="DDA94" s="749"/>
      <c r="DDB94" s="749"/>
      <c r="DDC94" s="749"/>
      <c r="DDD94" s="749"/>
      <c r="DDE94" s="749"/>
      <c r="DDF94" s="749"/>
      <c r="DDG94" s="749"/>
      <c r="DDH94" s="749"/>
      <c r="DDI94" s="749"/>
      <c r="DDJ94" s="749"/>
      <c r="DDK94" s="749"/>
      <c r="DDL94" s="749"/>
      <c r="DDM94" s="749"/>
      <c r="DDN94" s="749"/>
      <c r="DDO94" s="749"/>
      <c r="DDP94" s="749"/>
      <c r="DDQ94" s="749"/>
      <c r="DDR94" s="749"/>
      <c r="DDS94" s="749"/>
      <c r="DDT94" s="749"/>
      <c r="DDU94" s="749"/>
      <c r="DDV94" s="749"/>
      <c r="DDW94" s="749"/>
      <c r="DDX94" s="749"/>
      <c r="DDY94" s="749"/>
      <c r="DDZ94" s="749"/>
      <c r="DEA94" s="749"/>
      <c r="DEB94" s="749"/>
      <c r="DEC94" s="749"/>
      <c r="DED94" s="749"/>
      <c r="DEE94" s="749"/>
      <c r="DEF94" s="749"/>
      <c r="DEG94" s="749"/>
      <c r="DEH94" s="749"/>
      <c r="DEI94" s="749"/>
      <c r="DEJ94" s="749"/>
      <c r="DEK94" s="749"/>
      <c r="DEL94" s="749"/>
      <c r="DEM94" s="749"/>
      <c r="DEN94" s="749"/>
      <c r="DEO94" s="749"/>
      <c r="DEP94" s="749"/>
      <c r="DEQ94" s="749"/>
      <c r="DER94" s="749"/>
      <c r="DES94" s="749"/>
      <c r="DET94" s="749"/>
      <c r="DEU94" s="749"/>
      <c r="DEV94" s="749"/>
      <c r="DEW94" s="749"/>
      <c r="DEX94" s="749"/>
      <c r="DEY94" s="749"/>
      <c r="DEZ94" s="749"/>
      <c r="DFA94" s="749"/>
      <c r="DFB94" s="749"/>
      <c r="DFC94" s="749"/>
      <c r="DFD94" s="749"/>
      <c r="DFE94" s="749"/>
      <c r="DFF94" s="749"/>
      <c r="DFG94" s="749"/>
      <c r="DFH94" s="749"/>
      <c r="DFI94" s="749"/>
      <c r="DFJ94" s="749"/>
      <c r="DFK94" s="749"/>
      <c r="DFL94" s="749"/>
      <c r="DFM94" s="749"/>
      <c r="DFN94" s="749"/>
      <c r="DFO94" s="749"/>
      <c r="DFP94" s="749"/>
      <c r="DFQ94" s="749"/>
      <c r="DFR94" s="749"/>
      <c r="DFS94" s="749"/>
      <c r="DFT94" s="749"/>
      <c r="DFU94" s="749"/>
      <c r="DFV94" s="749"/>
      <c r="DFW94" s="749"/>
      <c r="DFX94" s="749"/>
      <c r="DFY94" s="749"/>
      <c r="DFZ94" s="749"/>
      <c r="DGA94" s="749"/>
      <c r="DGB94" s="749"/>
      <c r="DGC94" s="749"/>
      <c r="DGD94" s="749"/>
      <c r="DGE94" s="749"/>
      <c r="DGF94" s="749"/>
      <c r="DGG94" s="749"/>
      <c r="DGH94" s="749"/>
      <c r="DGI94" s="749"/>
      <c r="DGJ94" s="749"/>
      <c r="DGK94" s="749"/>
      <c r="DGL94" s="749"/>
      <c r="DGM94" s="749"/>
      <c r="DGN94" s="749"/>
      <c r="DGO94" s="749"/>
      <c r="DGP94" s="749"/>
      <c r="DGQ94" s="749"/>
      <c r="DGR94" s="749"/>
      <c r="DGS94" s="749"/>
      <c r="DGT94" s="749"/>
      <c r="DGU94" s="749"/>
      <c r="DGV94" s="749"/>
      <c r="DGW94" s="749"/>
      <c r="DGX94" s="749"/>
      <c r="DGY94" s="749"/>
      <c r="DGZ94" s="749"/>
      <c r="DHA94" s="749"/>
      <c r="DHB94" s="749"/>
      <c r="DHC94" s="749"/>
      <c r="DHD94" s="749"/>
      <c r="DHE94" s="749"/>
      <c r="DHF94" s="749"/>
      <c r="DHG94" s="749"/>
      <c r="DHH94" s="749"/>
      <c r="DHI94" s="749"/>
      <c r="DHJ94" s="749"/>
      <c r="DHK94" s="749"/>
      <c r="DHL94" s="749"/>
      <c r="DHM94" s="749"/>
      <c r="DHN94" s="749"/>
      <c r="DHO94" s="749"/>
      <c r="DHP94" s="749"/>
      <c r="DHQ94" s="749"/>
      <c r="DHR94" s="749"/>
      <c r="DHS94" s="749"/>
      <c r="DHT94" s="749"/>
      <c r="DHU94" s="749"/>
      <c r="DHV94" s="749"/>
      <c r="DHW94" s="749"/>
      <c r="DHX94" s="749"/>
      <c r="DHY94" s="749"/>
      <c r="DHZ94" s="749"/>
      <c r="DIA94" s="749"/>
      <c r="DIB94" s="749"/>
      <c r="DIC94" s="749"/>
      <c r="DID94" s="749"/>
      <c r="DIE94" s="749"/>
      <c r="DIF94" s="749"/>
      <c r="DIG94" s="749"/>
      <c r="DIH94" s="749"/>
      <c r="DII94" s="749"/>
      <c r="DIJ94" s="749"/>
      <c r="DIK94" s="749"/>
      <c r="DIL94" s="749"/>
      <c r="DIM94" s="749"/>
      <c r="DIN94" s="749"/>
      <c r="DIO94" s="749"/>
      <c r="DIP94" s="749"/>
      <c r="DIQ94" s="749"/>
      <c r="DIR94" s="749"/>
      <c r="DIS94" s="749"/>
      <c r="DIT94" s="749"/>
      <c r="DIU94" s="749"/>
      <c r="DIV94" s="749"/>
      <c r="DIW94" s="749"/>
      <c r="DIX94" s="749"/>
      <c r="DIY94" s="749"/>
      <c r="DIZ94" s="749"/>
      <c r="DJA94" s="749"/>
      <c r="DJB94" s="749"/>
      <c r="DJC94" s="749"/>
      <c r="DJD94" s="749"/>
      <c r="DJE94" s="749"/>
      <c r="DJF94" s="749"/>
      <c r="DJG94" s="749"/>
      <c r="DJH94" s="749"/>
      <c r="DJI94" s="749"/>
      <c r="DJJ94" s="749"/>
      <c r="DJK94" s="749"/>
      <c r="DJL94" s="749"/>
      <c r="DJM94" s="749"/>
      <c r="DJN94" s="749"/>
      <c r="DJO94" s="749"/>
      <c r="DJP94" s="749"/>
      <c r="DJQ94" s="749"/>
      <c r="DJR94" s="749"/>
      <c r="DJS94" s="749"/>
      <c r="DJT94" s="749"/>
      <c r="DJU94" s="749"/>
      <c r="DJV94" s="749"/>
      <c r="DJW94" s="749"/>
      <c r="DJX94" s="749"/>
      <c r="DJY94" s="749"/>
      <c r="DJZ94" s="749"/>
      <c r="DKA94" s="749"/>
      <c r="DKB94" s="749"/>
      <c r="DKC94" s="749"/>
      <c r="DKD94" s="749"/>
      <c r="DKE94" s="749"/>
      <c r="DKF94" s="749"/>
      <c r="DKG94" s="749"/>
      <c r="DKH94" s="749"/>
      <c r="DKI94" s="749"/>
      <c r="DKJ94" s="749"/>
      <c r="DKK94" s="749"/>
      <c r="DKL94" s="749"/>
      <c r="DKM94" s="749"/>
      <c r="DKN94" s="749"/>
      <c r="DKO94" s="749"/>
      <c r="DKP94" s="749"/>
      <c r="DKQ94" s="749"/>
      <c r="DKR94" s="749"/>
      <c r="DKS94" s="749"/>
      <c r="DKT94" s="749"/>
      <c r="DKU94" s="749"/>
      <c r="DKV94" s="749"/>
      <c r="DKW94" s="749"/>
      <c r="DKX94" s="749"/>
      <c r="DKY94" s="749"/>
      <c r="DKZ94" s="749"/>
      <c r="DLA94" s="749"/>
      <c r="DLB94" s="749"/>
      <c r="DLC94" s="749"/>
      <c r="DLD94" s="749"/>
      <c r="DLE94" s="749"/>
      <c r="DLF94" s="749"/>
      <c r="DLG94" s="749"/>
      <c r="DLH94" s="749"/>
      <c r="DLI94" s="749"/>
      <c r="DLJ94" s="749"/>
      <c r="DLK94" s="749"/>
      <c r="DLL94" s="749"/>
      <c r="DLM94" s="749"/>
      <c r="DLN94" s="749"/>
      <c r="DLO94" s="749"/>
      <c r="DLP94" s="749"/>
      <c r="DLQ94" s="749"/>
      <c r="DLR94" s="749"/>
      <c r="DLS94" s="749"/>
      <c r="DLT94" s="749"/>
      <c r="DLU94" s="749"/>
      <c r="DLV94" s="749"/>
      <c r="DLW94" s="749"/>
      <c r="DLX94" s="749"/>
      <c r="DLY94" s="749"/>
      <c r="DLZ94" s="749"/>
      <c r="DMA94" s="749"/>
      <c r="DMB94" s="749"/>
      <c r="DMC94" s="749"/>
      <c r="DMD94" s="749"/>
      <c r="DME94" s="749"/>
      <c r="DMF94" s="749"/>
      <c r="DMG94" s="749"/>
      <c r="DMH94" s="749"/>
      <c r="DMI94" s="749"/>
      <c r="DMJ94" s="749"/>
      <c r="DMK94" s="749"/>
      <c r="DML94" s="749"/>
      <c r="DMM94" s="749"/>
      <c r="DMN94" s="749"/>
      <c r="DMO94" s="749"/>
      <c r="DMP94" s="749"/>
      <c r="DMQ94" s="749"/>
      <c r="DMR94" s="749"/>
      <c r="DMS94" s="749"/>
      <c r="DMT94" s="749"/>
      <c r="DMU94" s="749"/>
      <c r="DMV94" s="749"/>
      <c r="DMW94" s="749"/>
      <c r="DMX94" s="749"/>
      <c r="DMY94" s="749"/>
      <c r="DMZ94" s="749"/>
      <c r="DNA94" s="749"/>
      <c r="DNB94" s="749"/>
      <c r="DNC94" s="749"/>
      <c r="DND94" s="749"/>
      <c r="DNE94" s="749"/>
      <c r="DNF94" s="749"/>
      <c r="DNG94" s="749"/>
      <c r="DNH94" s="749"/>
      <c r="DNI94" s="749"/>
      <c r="DNJ94" s="749"/>
      <c r="DNK94" s="749"/>
      <c r="DNL94" s="749"/>
      <c r="DNM94" s="749"/>
      <c r="DNN94" s="749"/>
      <c r="DNO94" s="749"/>
      <c r="DNP94" s="749"/>
      <c r="DNQ94" s="749"/>
      <c r="DNR94" s="749"/>
      <c r="DNS94" s="749"/>
      <c r="DNT94" s="749"/>
      <c r="DNU94" s="749"/>
      <c r="DNV94" s="749"/>
      <c r="DNW94" s="749"/>
      <c r="DNX94" s="749"/>
      <c r="DNY94" s="749"/>
      <c r="DNZ94" s="749"/>
      <c r="DOA94" s="749"/>
      <c r="DOB94" s="749"/>
      <c r="DOC94" s="749"/>
      <c r="DOD94" s="749"/>
      <c r="DOE94" s="749"/>
      <c r="DOF94" s="749"/>
      <c r="DOG94" s="749"/>
      <c r="DOH94" s="749"/>
      <c r="DOI94" s="749"/>
      <c r="DOJ94" s="749"/>
      <c r="DOK94" s="749"/>
      <c r="DOL94" s="749"/>
      <c r="DOM94" s="749"/>
      <c r="DON94" s="749"/>
      <c r="DOO94" s="749"/>
      <c r="DOP94" s="749"/>
      <c r="DOQ94" s="749"/>
      <c r="DOR94" s="749"/>
      <c r="DOS94" s="749"/>
      <c r="DOT94" s="749"/>
      <c r="DOU94" s="749"/>
      <c r="DOV94" s="749"/>
      <c r="DOW94" s="749"/>
      <c r="DOX94" s="749"/>
      <c r="DOY94" s="749"/>
      <c r="DOZ94" s="749"/>
      <c r="DPA94" s="749"/>
      <c r="DPB94" s="749"/>
      <c r="DPC94" s="749"/>
      <c r="DPD94" s="749"/>
      <c r="DPE94" s="749"/>
      <c r="DPF94" s="749"/>
      <c r="DPG94" s="749"/>
      <c r="DPH94" s="749"/>
      <c r="DPI94" s="749"/>
      <c r="DPJ94" s="749"/>
      <c r="DPK94" s="749"/>
      <c r="DPL94" s="749"/>
      <c r="DPM94" s="749"/>
      <c r="DPN94" s="749"/>
      <c r="DPO94" s="749"/>
      <c r="DPP94" s="749"/>
      <c r="DPQ94" s="749"/>
      <c r="DPR94" s="749"/>
      <c r="DPS94" s="749"/>
      <c r="DPT94" s="749"/>
      <c r="DPU94" s="749"/>
      <c r="DPV94" s="749"/>
      <c r="DPW94" s="749"/>
      <c r="DPX94" s="749"/>
      <c r="DPY94" s="749"/>
      <c r="DPZ94" s="749"/>
      <c r="DQA94" s="749"/>
      <c r="DQB94" s="749"/>
      <c r="DQC94" s="749"/>
      <c r="DQD94" s="749"/>
      <c r="DQE94" s="749"/>
      <c r="DQF94" s="749"/>
      <c r="DQG94" s="749"/>
      <c r="DQH94" s="749"/>
      <c r="DQI94" s="749"/>
      <c r="DQJ94" s="749"/>
      <c r="DQK94" s="749"/>
      <c r="DQL94" s="749"/>
      <c r="DQM94" s="749"/>
      <c r="DQN94" s="749"/>
      <c r="DQO94" s="749"/>
      <c r="DQP94" s="749"/>
      <c r="DQQ94" s="749"/>
      <c r="DQR94" s="749"/>
      <c r="DQS94" s="749"/>
      <c r="DQT94" s="749"/>
      <c r="DQU94" s="749"/>
      <c r="DQV94" s="749"/>
      <c r="DQW94" s="749"/>
      <c r="DQX94" s="749"/>
      <c r="DQY94" s="749"/>
      <c r="DQZ94" s="749"/>
      <c r="DRA94" s="749"/>
      <c r="DRB94" s="749"/>
      <c r="DRC94" s="749"/>
      <c r="DRD94" s="749"/>
      <c r="DRE94" s="749"/>
      <c r="DRF94" s="749"/>
      <c r="DRG94" s="749"/>
      <c r="DRH94" s="749"/>
      <c r="DRI94" s="749"/>
      <c r="DRJ94" s="749"/>
      <c r="DRK94" s="749"/>
      <c r="DRL94" s="749"/>
      <c r="DRM94" s="749"/>
      <c r="DRN94" s="749"/>
      <c r="DRO94" s="749"/>
      <c r="DRP94" s="749"/>
      <c r="DRQ94" s="749"/>
      <c r="DRR94" s="749"/>
      <c r="DRS94" s="749"/>
      <c r="DRT94" s="749"/>
      <c r="DRU94" s="749"/>
      <c r="DRV94" s="749"/>
      <c r="DRW94" s="749"/>
      <c r="DRX94" s="749"/>
      <c r="DRY94" s="749"/>
      <c r="DRZ94" s="749"/>
      <c r="DSA94" s="749"/>
      <c r="DSB94" s="749"/>
      <c r="DSC94" s="749"/>
      <c r="DSD94" s="749"/>
      <c r="DSE94" s="749"/>
      <c r="DSF94" s="749"/>
      <c r="DSG94" s="749"/>
      <c r="DSH94" s="749"/>
      <c r="DSI94" s="749"/>
      <c r="DSJ94" s="749"/>
      <c r="DSK94" s="749"/>
      <c r="DSL94" s="749"/>
      <c r="DSM94" s="749"/>
      <c r="DSN94" s="749"/>
      <c r="DSO94" s="749"/>
      <c r="DSP94" s="749"/>
      <c r="DSQ94" s="749"/>
      <c r="DSR94" s="749"/>
      <c r="DSS94" s="749"/>
      <c r="DST94" s="749"/>
      <c r="DSU94" s="749"/>
      <c r="DSV94" s="749"/>
      <c r="DSW94" s="749"/>
      <c r="DSX94" s="749"/>
      <c r="DSY94" s="749"/>
      <c r="DSZ94" s="749"/>
      <c r="DTA94" s="749"/>
      <c r="DTB94" s="749"/>
      <c r="DTC94" s="749"/>
      <c r="DTD94" s="749"/>
      <c r="DTE94" s="749"/>
      <c r="DTF94" s="749"/>
      <c r="DTG94" s="749"/>
      <c r="DTH94" s="749"/>
      <c r="DTI94" s="749"/>
      <c r="DTJ94" s="749"/>
      <c r="DTK94" s="749"/>
      <c r="DTL94" s="749"/>
      <c r="DTM94" s="749"/>
      <c r="DTN94" s="749"/>
      <c r="DTO94" s="749"/>
      <c r="DTP94" s="749"/>
      <c r="DTQ94" s="749"/>
      <c r="DTR94" s="749"/>
      <c r="DTS94" s="749"/>
      <c r="DTT94" s="749"/>
      <c r="DTU94" s="749"/>
      <c r="DTV94" s="749"/>
      <c r="DTW94" s="749"/>
      <c r="DTX94" s="749"/>
      <c r="DTY94" s="749"/>
      <c r="DTZ94" s="749"/>
      <c r="DUA94" s="749"/>
      <c r="DUB94" s="749"/>
      <c r="DUC94" s="749"/>
      <c r="DUD94" s="749"/>
      <c r="DUE94" s="749"/>
      <c r="DUF94" s="749"/>
      <c r="DUG94" s="749"/>
      <c r="DUH94" s="749"/>
      <c r="DUI94" s="749"/>
      <c r="DUJ94" s="749"/>
      <c r="DUK94" s="749"/>
      <c r="DUL94" s="749"/>
      <c r="DUM94" s="749"/>
      <c r="DUN94" s="749"/>
      <c r="DUO94" s="749"/>
      <c r="DUP94" s="749"/>
      <c r="DUQ94" s="749"/>
      <c r="DUR94" s="749"/>
      <c r="DUS94" s="749"/>
      <c r="DUT94" s="749"/>
      <c r="DUU94" s="749"/>
      <c r="DUV94" s="749"/>
      <c r="DUW94" s="749"/>
      <c r="DUX94" s="749"/>
      <c r="DUY94" s="749"/>
      <c r="DUZ94" s="749"/>
      <c r="DVA94" s="749"/>
      <c r="DVB94" s="749"/>
      <c r="DVC94" s="749"/>
      <c r="DVD94" s="749"/>
      <c r="DVE94" s="749"/>
      <c r="DVF94" s="749"/>
      <c r="DVG94" s="749"/>
      <c r="DVH94" s="749"/>
      <c r="DVI94" s="749"/>
      <c r="DVJ94" s="749"/>
      <c r="DVK94" s="749"/>
      <c r="DVL94" s="749"/>
      <c r="DVM94" s="749"/>
      <c r="DVN94" s="749"/>
      <c r="DVO94" s="749"/>
      <c r="DVP94" s="749"/>
      <c r="DVQ94" s="749"/>
      <c r="DVR94" s="749"/>
      <c r="DVS94" s="749"/>
      <c r="DVT94" s="749"/>
      <c r="DVU94" s="749"/>
      <c r="DVV94" s="749"/>
      <c r="DVW94" s="749"/>
      <c r="DVX94" s="749"/>
      <c r="DVY94" s="749"/>
      <c r="DVZ94" s="749"/>
      <c r="DWA94" s="749"/>
      <c r="DWB94" s="749"/>
      <c r="DWC94" s="749"/>
      <c r="DWD94" s="749"/>
      <c r="DWE94" s="749"/>
      <c r="DWF94" s="749"/>
      <c r="DWG94" s="749"/>
      <c r="DWH94" s="749"/>
      <c r="DWI94" s="749"/>
      <c r="DWJ94" s="749"/>
      <c r="DWK94" s="749"/>
      <c r="DWL94" s="749"/>
      <c r="DWM94" s="749"/>
      <c r="DWN94" s="749"/>
      <c r="DWO94" s="749"/>
      <c r="DWP94" s="749"/>
      <c r="DWQ94" s="749"/>
      <c r="DWR94" s="749"/>
      <c r="DWS94" s="749"/>
      <c r="DWT94" s="749"/>
      <c r="DWU94" s="749"/>
      <c r="DWV94" s="749"/>
      <c r="DWW94" s="749"/>
      <c r="DWX94" s="749"/>
      <c r="DWY94" s="749"/>
      <c r="DWZ94" s="749"/>
      <c r="DXA94" s="749"/>
      <c r="DXB94" s="749"/>
      <c r="DXC94" s="749"/>
      <c r="DXD94" s="749"/>
      <c r="DXE94" s="749"/>
      <c r="DXF94" s="749"/>
      <c r="DXG94" s="749"/>
      <c r="DXH94" s="749"/>
      <c r="DXI94" s="749"/>
      <c r="DXJ94" s="749"/>
      <c r="DXK94" s="749"/>
      <c r="DXL94" s="749"/>
      <c r="DXM94" s="749"/>
      <c r="DXN94" s="749"/>
      <c r="DXO94" s="749"/>
      <c r="DXP94" s="749"/>
      <c r="DXQ94" s="749"/>
      <c r="DXR94" s="749"/>
      <c r="DXS94" s="749"/>
      <c r="DXT94" s="749"/>
      <c r="DXU94" s="749"/>
      <c r="DXV94" s="749"/>
      <c r="DXW94" s="749"/>
      <c r="DXX94" s="749"/>
      <c r="DXY94" s="749"/>
      <c r="DXZ94" s="749"/>
      <c r="DYA94" s="749"/>
      <c r="DYB94" s="749"/>
      <c r="DYC94" s="749"/>
      <c r="DYD94" s="749"/>
      <c r="DYE94" s="749"/>
      <c r="DYF94" s="749"/>
      <c r="DYG94" s="749"/>
      <c r="DYH94" s="749"/>
      <c r="DYI94" s="749"/>
      <c r="DYJ94" s="749"/>
      <c r="DYK94" s="749"/>
      <c r="DYL94" s="749"/>
      <c r="DYM94" s="749"/>
      <c r="DYN94" s="749"/>
      <c r="DYO94" s="749"/>
      <c r="DYP94" s="749"/>
      <c r="DYQ94" s="749"/>
      <c r="DYR94" s="749"/>
      <c r="DYS94" s="749"/>
      <c r="DYT94" s="749"/>
      <c r="DYU94" s="749"/>
      <c r="DYV94" s="749"/>
      <c r="DYW94" s="749"/>
      <c r="DYX94" s="749"/>
      <c r="DYY94" s="749"/>
      <c r="DYZ94" s="749"/>
      <c r="DZA94" s="749"/>
      <c r="DZB94" s="749"/>
      <c r="DZC94" s="749"/>
      <c r="DZD94" s="749"/>
      <c r="DZE94" s="749"/>
      <c r="DZF94" s="749"/>
      <c r="DZG94" s="749"/>
      <c r="DZH94" s="749"/>
      <c r="DZI94" s="749"/>
      <c r="DZJ94" s="749"/>
      <c r="DZK94" s="749"/>
      <c r="DZL94" s="749"/>
      <c r="DZM94" s="749"/>
      <c r="DZN94" s="749"/>
      <c r="DZO94" s="749"/>
      <c r="DZP94" s="749"/>
      <c r="DZQ94" s="749"/>
      <c r="DZR94" s="749"/>
      <c r="DZS94" s="749"/>
      <c r="DZT94" s="749"/>
      <c r="DZU94" s="749"/>
      <c r="DZV94" s="749"/>
      <c r="DZW94" s="749"/>
      <c r="DZX94" s="749"/>
      <c r="DZY94" s="749"/>
      <c r="DZZ94" s="749"/>
      <c r="EAA94" s="749"/>
      <c r="EAB94" s="749"/>
      <c r="EAC94" s="749"/>
      <c r="EAD94" s="749"/>
      <c r="EAE94" s="749"/>
      <c r="EAF94" s="749"/>
      <c r="EAG94" s="749"/>
      <c r="EAH94" s="749"/>
      <c r="EAI94" s="749"/>
      <c r="EAJ94" s="749"/>
      <c r="EAK94" s="749"/>
      <c r="EAL94" s="749"/>
      <c r="EAM94" s="749"/>
      <c r="EAN94" s="749"/>
      <c r="EAO94" s="749"/>
      <c r="EAP94" s="749"/>
      <c r="EAQ94" s="749"/>
      <c r="EAR94" s="749"/>
      <c r="EAS94" s="749"/>
      <c r="EAT94" s="749"/>
      <c r="EAU94" s="749"/>
      <c r="EAV94" s="749"/>
      <c r="EAW94" s="749"/>
      <c r="EAX94" s="749"/>
      <c r="EAY94" s="749"/>
      <c r="EAZ94" s="749"/>
      <c r="EBA94" s="749"/>
      <c r="EBB94" s="749"/>
      <c r="EBC94" s="749"/>
      <c r="EBD94" s="749"/>
      <c r="EBE94" s="749"/>
      <c r="EBF94" s="749"/>
      <c r="EBG94" s="749"/>
      <c r="EBH94" s="749"/>
      <c r="EBI94" s="749"/>
      <c r="EBJ94" s="749"/>
      <c r="EBK94" s="749"/>
      <c r="EBL94" s="749"/>
      <c r="EBM94" s="749"/>
      <c r="EBN94" s="749"/>
      <c r="EBO94" s="749"/>
      <c r="EBP94" s="749"/>
      <c r="EBQ94" s="749"/>
      <c r="EBR94" s="749"/>
      <c r="EBS94" s="749"/>
      <c r="EBT94" s="749"/>
      <c r="EBU94" s="749"/>
      <c r="EBV94" s="749"/>
      <c r="EBW94" s="749"/>
      <c r="EBX94" s="749"/>
      <c r="EBY94" s="749"/>
      <c r="EBZ94" s="749"/>
      <c r="ECA94" s="749"/>
      <c r="ECB94" s="749"/>
      <c r="ECC94" s="749"/>
      <c r="ECD94" s="749"/>
      <c r="ECE94" s="749"/>
      <c r="ECF94" s="749"/>
      <c r="ECG94" s="749"/>
      <c r="ECH94" s="749"/>
      <c r="ECI94" s="749"/>
      <c r="ECJ94" s="749"/>
      <c r="ECK94" s="749"/>
      <c r="ECL94" s="749"/>
      <c r="ECM94" s="749"/>
      <c r="ECN94" s="749"/>
      <c r="ECO94" s="749"/>
      <c r="ECP94" s="749"/>
      <c r="ECQ94" s="749"/>
      <c r="ECR94" s="749"/>
      <c r="ECS94" s="749"/>
      <c r="ECT94" s="749"/>
      <c r="ECU94" s="749"/>
      <c r="ECV94" s="749"/>
      <c r="ECW94" s="749"/>
      <c r="ECX94" s="749"/>
      <c r="ECY94" s="749"/>
      <c r="ECZ94" s="749"/>
      <c r="EDA94" s="749"/>
      <c r="EDB94" s="749"/>
      <c r="EDC94" s="749"/>
      <c r="EDD94" s="749"/>
      <c r="EDE94" s="749"/>
      <c r="EDF94" s="749"/>
      <c r="EDG94" s="749"/>
      <c r="EDH94" s="749"/>
      <c r="EDI94" s="749"/>
      <c r="EDJ94" s="749"/>
      <c r="EDK94" s="749"/>
      <c r="EDL94" s="749"/>
      <c r="EDM94" s="749"/>
      <c r="EDN94" s="749"/>
      <c r="EDO94" s="749"/>
      <c r="EDP94" s="749"/>
      <c r="EDQ94" s="749"/>
      <c r="EDR94" s="749"/>
      <c r="EDS94" s="749"/>
      <c r="EDT94" s="749"/>
      <c r="EDU94" s="749"/>
      <c r="EDV94" s="749"/>
      <c r="EDW94" s="749"/>
      <c r="EDX94" s="749"/>
      <c r="EDY94" s="749"/>
      <c r="EDZ94" s="749"/>
      <c r="EEA94" s="749"/>
      <c r="EEB94" s="749"/>
      <c r="EEC94" s="749"/>
      <c r="EED94" s="749"/>
      <c r="EEE94" s="749"/>
      <c r="EEF94" s="749"/>
      <c r="EEG94" s="749"/>
      <c r="EEH94" s="749"/>
      <c r="EEI94" s="749"/>
      <c r="EEJ94" s="749"/>
      <c r="EEK94" s="749"/>
      <c r="EEL94" s="749"/>
      <c r="EEM94" s="749"/>
      <c r="EEN94" s="749"/>
      <c r="EEO94" s="749"/>
      <c r="EEP94" s="749"/>
      <c r="EEQ94" s="749"/>
      <c r="EER94" s="749"/>
      <c r="EES94" s="749"/>
      <c r="EET94" s="749"/>
      <c r="EEU94" s="749"/>
      <c r="EEV94" s="749"/>
      <c r="EEW94" s="749"/>
      <c r="EEX94" s="749"/>
      <c r="EEY94" s="749"/>
      <c r="EEZ94" s="749"/>
      <c r="EFA94" s="749"/>
      <c r="EFB94" s="749"/>
      <c r="EFC94" s="749"/>
      <c r="EFD94" s="749"/>
      <c r="EFE94" s="749"/>
      <c r="EFF94" s="749"/>
      <c r="EFG94" s="749"/>
      <c r="EFH94" s="749"/>
      <c r="EFI94" s="749"/>
      <c r="EFJ94" s="749"/>
      <c r="EFK94" s="749"/>
      <c r="EFL94" s="749"/>
      <c r="EFM94" s="749"/>
      <c r="EFN94" s="749"/>
      <c r="EFO94" s="749"/>
      <c r="EFP94" s="749"/>
      <c r="EFQ94" s="749"/>
      <c r="EFR94" s="749"/>
      <c r="EFS94" s="749"/>
      <c r="EFT94" s="749"/>
      <c r="EFU94" s="749"/>
      <c r="EFV94" s="749"/>
      <c r="EFW94" s="749"/>
      <c r="EFX94" s="749"/>
      <c r="EFY94" s="749"/>
      <c r="EFZ94" s="749"/>
      <c r="EGA94" s="749"/>
      <c r="EGB94" s="749"/>
      <c r="EGC94" s="749"/>
      <c r="EGD94" s="749"/>
      <c r="EGE94" s="749"/>
      <c r="EGF94" s="749"/>
      <c r="EGG94" s="749"/>
      <c r="EGH94" s="749"/>
      <c r="EGI94" s="749"/>
      <c r="EGJ94" s="749"/>
      <c r="EGK94" s="749"/>
      <c r="EGL94" s="749"/>
      <c r="EGM94" s="749"/>
      <c r="EGN94" s="749"/>
      <c r="EGO94" s="749"/>
      <c r="EGP94" s="749"/>
      <c r="EGQ94" s="749"/>
      <c r="EGR94" s="749"/>
      <c r="EGS94" s="749"/>
      <c r="EGT94" s="749"/>
      <c r="EGU94" s="749"/>
      <c r="EGV94" s="749"/>
      <c r="EGW94" s="749"/>
      <c r="EGX94" s="749"/>
      <c r="EGY94" s="749"/>
      <c r="EGZ94" s="749"/>
      <c r="EHA94" s="749"/>
      <c r="EHB94" s="749"/>
      <c r="EHC94" s="749"/>
      <c r="EHD94" s="749"/>
      <c r="EHE94" s="749"/>
      <c r="EHF94" s="749"/>
      <c r="EHG94" s="749"/>
      <c r="EHH94" s="749"/>
      <c r="EHI94" s="749"/>
      <c r="EHJ94" s="749"/>
      <c r="EHK94" s="749"/>
      <c r="EHL94" s="749"/>
      <c r="EHM94" s="749"/>
      <c r="EHN94" s="749"/>
      <c r="EHO94" s="749"/>
      <c r="EHP94" s="749"/>
      <c r="EHQ94" s="749"/>
      <c r="EHR94" s="749"/>
      <c r="EHS94" s="749"/>
      <c r="EHT94" s="749"/>
      <c r="EHU94" s="749"/>
      <c r="EHV94" s="749"/>
      <c r="EHW94" s="749"/>
      <c r="EHX94" s="749"/>
      <c r="EHY94" s="749"/>
      <c r="EHZ94" s="749"/>
      <c r="EIA94" s="749"/>
      <c r="EIB94" s="749"/>
      <c r="EIC94" s="749"/>
      <c r="EID94" s="749"/>
      <c r="EIE94" s="749"/>
      <c r="EIF94" s="749"/>
      <c r="EIG94" s="749"/>
      <c r="EIH94" s="749"/>
      <c r="EII94" s="749"/>
      <c r="EIJ94" s="749"/>
      <c r="EIK94" s="749"/>
      <c r="EIL94" s="749"/>
      <c r="EIM94" s="749"/>
      <c r="EIN94" s="749"/>
      <c r="EIO94" s="749"/>
      <c r="EIP94" s="749"/>
      <c r="EIQ94" s="749"/>
      <c r="EIR94" s="749"/>
      <c r="EIS94" s="749"/>
      <c r="EIT94" s="749"/>
      <c r="EIU94" s="749"/>
      <c r="EIV94" s="749"/>
      <c r="EIW94" s="749"/>
      <c r="EIX94" s="749"/>
      <c r="EIY94" s="749"/>
      <c r="EIZ94" s="749"/>
      <c r="EJA94" s="749"/>
      <c r="EJB94" s="749"/>
      <c r="EJC94" s="749"/>
      <c r="EJD94" s="749"/>
      <c r="EJE94" s="749"/>
      <c r="EJF94" s="749"/>
      <c r="EJG94" s="749"/>
      <c r="EJH94" s="749"/>
      <c r="EJI94" s="749"/>
      <c r="EJJ94" s="749"/>
      <c r="EJK94" s="749"/>
      <c r="EJL94" s="749"/>
      <c r="EJM94" s="749"/>
      <c r="EJN94" s="749"/>
      <c r="EJO94" s="749"/>
      <c r="EJP94" s="749"/>
      <c r="EJQ94" s="749"/>
      <c r="EJR94" s="749"/>
      <c r="EJS94" s="749"/>
      <c r="EJT94" s="749"/>
      <c r="EJU94" s="749"/>
      <c r="EJV94" s="749"/>
      <c r="EJW94" s="749"/>
      <c r="EJX94" s="749"/>
      <c r="EJY94" s="749"/>
      <c r="EJZ94" s="749"/>
      <c r="EKA94" s="749"/>
      <c r="EKB94" s="749"/>
      <c r="EKC94" s="749"/>
      <c r="EKD94" s="749"/>
      <c r="EKE94" s="749"/>
      <c r="EKF94" s="749"/>
      <c r="EKG94" s="749"/>
      <c r="EKH94" s="749"/>
      <c r="EKI94" s="749"/>
      <c r="EKJ94" s="749"/>
      <c r="EKK94" s="749"/>
      <c r="EKL94" s="749"/>
      <c r="EKM94" s="749"/>
      <c r="EKN94" s="749"/>
      <c r="EKO94" s="749"/>
      <c r="EKP94" s="749"/>
      <c r="EKQ94" s="749"/>
      <c r="EKR94" s="749"/>
      <c r="EKS94" s="749"/>
      <c r="EKT94" s="749"/>
      <c r="EKU94" s="749"/>
      <c r="EKV94" s="749"/>
      <c r="EKW94" s="749"/>
      <c r="EKX94" s="749"/>
      <c r="EKY94" s="749"/>
      <c r="EKZ94" s="749"/>
      <c r="ELA94" s="749"/>
      <c r="ELB94" s="749"/>
      <c r="ELC94" s="749"/>
      <c r="ELD94" s="749"/>
      <c r="ELE94" s="749"/>
      <c r="ELF94" s="749"/>
      <c r="ELG94" s="749"/>
      <c r="ELH94" s="749"/>
      <c r="ELI94" s="749"/>
      <c r="ELJ94" s="749"/>
      <c r="ELK94" s="749"/>
      <c r="ELL94" s="749"/>
      <c r="ELM94" s="749"/>
      <c r="ELN94" s="749"/>
      <c r="ELO94" s="749"/>
      <c r="ELP94" s="749"/>
      <c r="ELQ94" s="749"/>
      <c r="ELR94" s="749"/>
      <c r="ELS94" s="749"/>
      <c r="ELT94" s="749"/>
      <c r="ELU94" s="749"/>
      <c r="ELV94" s="749"/>
      <c r="ELW94" s="749"/>
      <c r="ELX94" s="749"/>
      <c r="ELY94" s="749"/>
      <c r="ELZ94" s="749"/>
      <c r="EMA94" s="749"/>
      <c r="EMB94" s="749"/>
      <c r="EMC94" s="749"/>
      <c r="EMD94" s="749"/>
      <c r="EME94" s="749"/>
      <c r="EMF94" s="749"/>
      <c r="EMG94" s="749"/>
      <c r="EMH94" s="749"/>
      <c r="EMI94" s="749"/>
      <c r="EMJ94" s="749"/>
      <c r="EMK94" s="749"/>
      <c r="EML94" s="749"/>
      <c r="EMM94" s="749"/>
      <c r="EMN94" s="749"/>
      <c r="EMO94" s="749"/>
      <c r="EMP94" s="749"/>
      <c r="EMQ94" s="749"/>
      <c r="EMR94" s="749"/>
      <c r="EMS94" s="749"/>
      <c r="EMT94" s="749"/>
      <c r="EMU94" s="749"/>
      <c r="EMV94" s="749"/>
      <c r="EMW94" s="749"/>
      <c r="EMX94" s="749"/>
      <c r="EMY94" s="749"/>
      <c r="EMZ94" s="749"/>
      <c r="ENA94" s="749"/>
      <c r="ENB94" s="749"/>
      <c r="ENC94" s="749"/>
      <c r="END94" s="749"/>
      <c r="ENE94" s="749"/>
      <c r="ENF94" s="749"/>
      <c r="ENG94" s="749"/>
      <c r="ENH94" s="749"/>
      <c r="ENI94" s="749"/>
      <c r="ENJ94" s="749"/>
      <c r="ENK94" s="749"/>
      <c r="ENL94" s="749"/>
      <c r="ENM94" s="749"/>
      <c r="ENN94" s="749"/>
      <c r="ENO94" s="749"/>
      <c r="ENP94" s="749"/>
      <c r="ENQ94" s="749"/>
      <c r="ENR94" s="749"/>
      <c r="ENS94" s="749"/>
      <c r="ENT94" s="749"/>
      <c r="ENU94" s="749"/>
      <c r="ENV94" s="749"/>
      <c r="ENW94" s="749"/>
      <c r="ENX94" s="749"/>
      <c r="ENY94" s="749"/>
      <c r="ENZ94" s="749"/>
      <c r="EOA94" s="749"/>
      <c r="EOB94" s="749"/>
      <c r="EOC94" s="749"/>
      <c r="EOD94" s="749"/>
      <c r="EOE94" s="749"/>
      <c r="EOF94" s="749"/>
      <c r="EOG94" s="749"/>
      <c r="EOH94" s="749"/>
      <c r="EOI94" s="749"/>
      <c r="EOJ94" s="749"/>
      <c r="EOK94" s="749"/>
      <c r="EOL94" s="749"/>
      <c r="EOM94" s="749"/>
      <c r="EON94" s="749"/>
      <c r="EOO94" s="749"/>
      <c r="EOP94" s="749"/>
      <c r="EOQ94" s="749"/>
      <c r="EOR94" s="749"/>
      <c r="EOS94" s="749"/>
      <c r="EOT94" s="749"/>
      <c r="EOU94" s="749"/>
      <c r="EOV94" s="749"/>
      <c r="EOW94" s="749"/>
      <c r="EOX94" s="749"/>
      <c r="EOY94" s="749"/>
      <c r="EOZ94" s="749"/>
      <c r="EPA94" s="749"/>
      <c r="EPB94" s="749"/>
      <c r="EPC94" s="749"/>
      <c r="EPD94" s="749"/>
      <c r="EPE94" s="749"/>
      <c r="EPF94" s="749"/>
      <c r="EPG94" s="749"/>
      <c r="EPH94" s="749"/>
      <c r="EPI94" s="749"/>
      <c r="EPJ94" s="749"/>
      <c r="EPK94" s="749"/>
      <c r="EPL94" s="749"/>
      <c r="EPM94" s="749"/>
      <c r="EPN94" s="749"/>
      <c r="EPO94" s="749"/>
      <c r="EPP94" s="749"/>
      <c r="EPQ94" s="749"/>
      <c r="EPR94" s="749"/>
      <c r="EPS94" s="749"/>
      <c r="EPT94" s="749"/>
      <c r="EPU94" s="749"/>
      <c r="EPV94" s="749"/>
      <c r="EPW94" s="749"/>
      <c r="EPX94" s="749"/>
      <c r="EPY94" s="749"/>
      <c r="EPZ94" s="749"/>
      <c r="EQA94" s="749"/>
      <c r="EQB94" s="749"/>
      <c r="EQC94" s="749"/>
      <c r="EQD94" s="749"/>
      <c r="EQE94" s="749"/>
      <c r="EQF94" s="749"/>
      <c r="EQG94" s="749"/>
      <c r="EQH94" s="749"/>
      <c r="EQI94" s="749"/>
      <c r="EQJ94" s="749"/>
      <c r="EQK94" s="749"/>
      <c r="EQL94" s="749"/>
      <c r="EQM94" s="749"/>
      <c r="EQN94" s="749"/>
      <c r="EQO94" s="749"/>
      <c r="EQP94" s="749"/>
      <c r="EQQ94" s="749"/>
      <c r="EQR94" s="749"/>
      <c r="EQS94" s="749"/>
      <c r="EQT94" s="749"/>
      <c r="EQU94" s="749"/>
      <c r="EQV94" s="749"/>
      <c r="EQW94" s="749"/>
      <c r="EQX94" s="749"/>
      <c r="EQY94" s="749"/>
      <c r="EQZ94" s="749"/>
      <c r="ERA94" s="749"/>
      <c r="ERB94" s="749"/>
      <c r="ERC94" s="749"/>
      <c r="ERD94" s="749"/>
      <c r="ERE94" s="749"/>
      <c r="ERF94" s="749"/>
      <c r="ERG94" s="749"/>
      <c r="ERH94" s="749"/>
      <c r="ERI94" s="749"/>
      <c r="ERJ94" s="749"/>
      <c r="ERK94" s="749"/>
      <c r="ERL94" s="749"/>
      <c r="ERM94" s="749"/>
      <c r="ERN94" s="749"/>
      <c r="ERO94" s="749"/>
      <c r="ERP94" s="749"/>
      <c r="ERQ94" s="749"/>
      <c r="ERR94" s="749"/>
      <c r="ERS94" s="749"/>
      <c r="ERT94" s="749"/>
      <c r="ERU94" s="749"/>
      <c r="ERV94" s="749"/>
      <c r="ERW94" s="749"/>
      <c r="ERX94" s="749"/>
      <c r="ERY94" s="749"/>
      <c r="ERZ94" s="749"/>
      <c r="ESA94" s="749"/>
      <c r="ESB94" s="749"/>
      <c r="ESC94" s="749"/>
      <c r="ESD94" s="749"/>
      <c r="ESE94" s="749"/>
      <c r="ESF94" s="749"/>
      <c r="ESG94" s="749"/>
      <c r="ESH94" s="749"/>
      <c r="ESI94" s="749"/>
      <c r="ESJ94" s="749"/>
      <c r="ESK94" s="749"/>
      <c r="ESL94" s="749"/>
      <c r="ESM94" s="749"/>
      <c r="ESN94" s="749"/>
      <c r="ESO94" s="749"/>
      <c r="ESP94" s="749"/>
      <c r="ESQ94" s="749"/>
      <c r="ESR94" s="749"/>
      <c r="ESS94" s="749"/>
      <c r="EST94" s="749"/>
      <c r="ESU94" s="749"/>
      <c r="ESV94" s="749"/>
      <c r="ESW94" s="749"/>
      <c r="ESX94" s="749"/>
      <c r="ESY94" s="749"/>
      <c r="ESZ94" s="749"/>
      <c r="ETA94" s="749"/>
      <c r="ETB94" s="749"/>
      <c r="ETC94" s="749"/>
      <c r="ETD94" s="749"/>
      <c r="ETE94" s="749"/>
      <c r="ETF94" s="749"/>
      <c r="ETG94" s="749"/>
      <c r="ETH94" s="749"/>
      <c r="ETI94" s="749"/>
      <c r="ETJ94" s="749"/>
      <c r="ETK94" s="749"/>
      <c r="ETL94" s="749"/>
      <c r="ETM94" s="749"/>
      <c r="ETN94" s="749"/>
      <c r="ETO94" s="749"/>
      <c r="ETP94" s="749"/>
      <c r="ETQ94" s="749"/>
      <c r="ETR94" s="749"/>
      <c r="ETS94" s="749"/>
      <c r="ETT94" s="749"/>
      <c r="ETU94" s="749"/>
      <c r="ETV94" s="749"/>
      <c r="ETW94" s="749"/>
      <c r="ETX94" s="749"/>
      <c r="ETY94" s="749"/>
      <c r="ETZ94" s="749"/>
      <c r="EUA94" s="749"/>
      <c r="EUB94" s="749"/>
      <c r="EUC94" s="749"/>
      <c r="EUD94" s="749"/>
      <c r="EUE94" s="749"/>
      <c r="EUF94" s="749"/>
      <c r="EUG94" s="749"/>
      <c r="EUH94" s="749"/>
      <c r="EUI94" s="749"/>
      <c r="EUJ94" s="749"/>
      <c r="EUK94" s="749"/>
      <c r="EUL94" s="749"/>
      <c r="EUM94" s="749"/>
      <c r="EUN94" s="749"/>
      <c r="EUO94" s="749"/>
      <c r="EUP94" s="749"/>
      <c r="EUQ94" s="749"/>
      <c r="EUR94" s="749"/>
      <c r="EUS94" s="749"/>
      <c r="EUT94" s="749"/>
      <c r="EUU94" s="749"/>
      <c r="EUV94" s="749"/>
      <c r="EUW94" s="749"/>
      <c r="EUX94" s="749"/>
      <c r="EUY94" s="749"/>
      <c r="EUZ94" s="749"/>
      <c r="EVA94" s="749"/>
      <c r="EVB94" s="749"/>
      <c r="EVC94" s="749"/>
      <c r="EVD94" s="749"/>
      <c r="EVE94" s="749"/>
      <c r="EVF94" s="749"/>
      <c r="EVG94" s="749"/>
      <c r="EVH94" s="749"/>
      <c r="EVI94" s="749"/>
      <c r="EVJ94" s="749"/>
      <c r="EVK94" s="749"/>
      <c r="EVL94" s="749"/>
      <c r="EVM94" s="749"/>
      <c r="EVN94" s="749"/>
      <c r="EVO94" s="749"/>
      <c r="EVP94" s="749"/>
      <c r="EVQ94" s="749"/>
      <c r="EVR94" s="749"/>
      <c r="EVS94" s="749"/>
      <c r="EVT94" s="749"/>
      <c r="EVU94" s="749"/>
      <c r="EVV94" s="749"/>
      <c r="EVW94" s="749"/>
      <c r="EVX94" s="749"/>
      <c r="EVY94" s="749"/>
      <c r="EVZ94" s="749"/>
      <c r="EWA94" s="749"/>
      <c r="EWB94" s="749"/>
      <c r="EWC94" s="749"/>
      <c r="EWD94" s="749"/>
      <c r="EWE94" s="749"/>
      <c r="EWF94" s="749"/>
      <c r="EWG94" s="749"/>
      <c r="EWH94" s="749"/>
      <c r="EWI94" s="749"/>
      <c r="EWJ94" s="749"/>
      <c r="EWK94" s="749"/>
      <c r="EWL94" s="749"/>
      <c r="EWM94" s="749"/>
      <c r="EWN94" s="749"/>
      <c r="EWO94" s="749"/>
      <c r="EWP94" s="749"/>
      <c r="EWQ94" s="749"/>
      <c r="EWR94" s="749"/>
      <c r="EWS94" s="749"/>
      <c r="EWT94" s="749"/>
      <c r="EWU94" s="749"/>
      <c r="EWV94" s="749"/>
      <c r="EWW94" s="749"/>
      <c r="EWX94" s="749"/>
      <c r="EWY94" s="749"/>
      <c r="EWZ94" s="749"/>
      <c r="EXA94" s="749"/>
      <c r="EXB94" s="749"/>
      <c r="EXC94" s="749"/>
      <c r="EXD94" s="749"/>
      <c r="EXE94" s="749"/>
      <c r="EXF94" s="749"/>
      <c r="EXG94" s="749"/>
      <c r="EXH94" s="749"/>
      <c r="EXI94" s="749"/>
      <c r="EXJ94" s="749"/>
      <c r="EXK94" s="749"/>
      <c r="EXL94" s="749"/>
      <c r="EXM94" s="749"/>
      <c r="EXN94" s="749"/>
      <c r="EXO94" s="749"/>
      <c r="EXP94" s="749"/>
      <c r="EXQ94" s="749"/>
      <c r="EXR94" s="749"/>
      <c r="EXS94" s="749"/>
      <c r="EXT94" s="749"/>
      <c r="EXU94" s="749"/>
      <c r="EXV94" s="749"/>
      <c r="EXW94" s="749"/>
      <c r="EXX94" s="749"/>
      <c r="EXY94" s="749"/>
      <c r="EXZ94" s="749"/>
      <c r="EYA94" s="749"/>
      <c r="EYB94" s="749"/>
      <c r="EYC94" s="749"/>
      <c r="EYD94" s="749"/>
      <c r="EYE94" s="749"/>
      <c r="EYF94" s="749"/>
      <c r="EYG94" s="749"/>
      <c r="EYH94" s="749"/>
      <c r="EYI94" s="749"/>
      <c r="EYJ94" s="749"/>
      <c r="EYK94" s="749"/>
      <c r="EYL94" s="749"/>
      <c r="EYM94" s="749"/>
      <c r="EYN94" s="749"/>
      <c r="EYO94" s="749"/>
      <c r="EYP94" s="749"/>
      <c r="EYQ94" s="749"/>
      <c r="EYR94" s="749"/>
      <c r="EYS94" s="749"/>
      <c r="EYT94" s="749"/>
      <c r="EYU94" s="749"/>
      <c r="EYV94" s="749"/>
      <c r="EYW94" s="749"/>
      <c r="EYX94" s="749"/>
      <c r="EYY94" s="749"/>
      <c r="EYZ94" s="749"/>
      <c r="EZA94" s="749"/>
      <c r="EZB94" s="749"/>
      <c r="EZC94" s="749"/>
      <c r="EZD94" s="749"/>
      <c r="EZE94" s="749"/>
      <c r="EZF94" s="749"/>
      <c r="EZG94" s="749"/>
      <c r="EZH94" s="749"/>
      <c r="EZI94" s="749"/>
      <c r="EZJ94" s="749"/>
      <c r="EZK94" s="749"/>
      <c r="EZL94" s="749"/>
      <c r="EZM94" s="749"/>
      <c r="EZN94" s="749"/>
      <c r="EZO94" s="749"/>
      <c r="EZP94" s="749"/>
      <c r="EZQ94" s="749"/>
      <c r="EZR94" s="749"/>
      <c r="EZS94" s="749"/>
      <c r="EZT94" s="749"/>
      <c r="EZU94" s="749"/>
      <c r="EZV94" s="749"/>
      <c r="EZW94" s="749"/>
      <c r="EZX94" s="749"/>
      <c r="EZY94" s="749"/>
      <c r="EZZ94" s="749"/>
      <c r="FAA94" s="749"/>
      <c r="FAB94" s="749"/>
      <c r="FAC94" s="749"/>
      <c r="FAD94" s="749"/>
      <c r="FAE94" s="749"/>
      <c r="FAF94" s="749"/>
      <c r="FAG94" s="749"/>
      <c r="FAH94" s="749"/>
      <c r="FAI94" s="749"/>
      <c r="FAJ94" s="749"/>
      <c r="FAK94" s="749"/>
      <c r="FAL94" s="749"/>
      <c r="FAM94" s="749"/>
      <c r="FAN94" s="749"/>
      <c r="FAO94" s="749"/>
      <c r="FAP94" s="749"/>
      <c r="FAQ94" s="749"/>
      <c r="FAR94" s="749"/>
      <c r="FAS94" s="749"/>
      <c r="FAT94" s="749"/>
      <c r="FAU94" s="749"/>
      <c r="FAV94" s="749"/>
      <c r="FAW94" s="749"/>
      <c r="FAX94" s="749"/>
      <c r="FAY94" s="749"/>
      <c r="FAZ94" s="749"/>
      <c r="FBA94" s="749"/>
      <c r="FBB94" s="749"/>
      <c r="FBC94" s="749"/>
      <c r="FBD94" s="749"/>
      <c r="FBE94" s="749"/>
      <c r="FBF94" s="749"/>
      <c r="FBG94" s="749"/>
      <c r="FBH94" s="749"/>
      <c r="FBI94" s="749"/>
      <c r="FBJ94" s="749"/>
      <c r="FBK94" s="749"/>
      <c r="FBL94" s="749"/>
      <c r="FBM94" s="749"/>
      <c r="FBN94" s="749"/>
      <c r="FBO94" s="749"/>
      <c r="FBP94" s="749"/>
      <c r="FBQ94" s="749"/>
      <c r="FBR94" s="749"/>
      <c r="FBS94" s="749"/>
      <c r="FBT94" s="749"/>
      <c r="FBU94" s="749"/>
      <c r="FBV94" s="749"/>
      <c r="FBW94" s="749"/>
      <c r="FBX94" s="749"/>
      <c r="FBY94" s="749"/>
      <c r="FBZ94" s="749"/>
      <c r="FCA94" s="749"/>
      <c r="FCB94" s="749"/>
      <c r="FCC94" s="749"/>
      <c r="FCD94" s="749"/>
      <c r="FCE94" s="749"/>
      <c r="FCF94" s="749"/>
      <c r="FCG94" s="749"/>
      <c r="FCH94" s="749"/>
      <c r="FCI94" s="749"/>
      <c r="FCJ94" s="749"/>
      <c r="FCK94" s="749"/>
      <c r="FCL94" s="749"/>
      <c r="FCM94" s="749"/>
      <c r="FCN94" s="749"/>
      <c r="FCO94" s="749"/>
      <c r="FCP94" s="749"/>
      <c r="FCQ94" s="749"/>
      <c r="FCR94" s="749"/>
      <c r="FCS94" s="749"/>
      <c r="FCT94" s="749"/>
      <c r="FCU94" s="749"/>
      <c r="FCV94" s="749"/>
      <c r="FCW94" s="749"/>
      <c r="FCX94" s="749"/>
      <c r="FCY94" s="749"/>
      <c r="FCZ94" s="749"/>
      <c r="FDA94" s="749"/>
      <c r="FDB94" s="749"/>
      <c r="FDC94" s="749"/>
      <c r="FDD94" s="749"/>
      <c r="FDE94" s="749"/>
      <c r="FDF94" s="749"/>
      <c r="FDG94" s="749"/>
      <c r="FDH94" s="749"/>
      <c r="FDI94" s="749"/>
      <c r="FDJ94" s="749"/>
      <c r="FDK94" s="749"/>
      <c r="FDL94" s="749"/>
      <c r="FDM94" s="749"/>
      <c r="FDN94" s="749"/>
      <c r="FDO94" s="749"/>
      <c r="FDP94" s="749"/>
      <c r="FDQ94" s="749"/>
      <c r="FDR94" s="749"/>
      <c r="FDS94" s="749"/>
      <c r="FDT94" s="749"/>
      <c r="FDU94" s="749"/>
      <c r="FDV94" s="749"/>
      <c r="FDW94" s="749"/>
      <c r="FDX94" s="749"/>
      <c r="FDY94" s="749"/>
      <c r="FDZ94" s="749"/>
      <c r="FEA94" s="749"/>
      <c r="FEB94" s="749"/>
      <c r="FEC94" s="749"/>
      <c r="FED94" s="749"/>
      <c r="FEE94" s="749"/>
      <c r="FEF94" s="749"/>
      <c r="FEG94" s="749"/>
      <c r="FEH94" s="749"/>
      <c r="FEI94" s="749"/>
      <c r="FEJ94" s="749"/>
      <c r="FEK94" s="749"/>
      <c r="FEL94" s="749"/>
      <c r="FEM94" s="749"/>
      <c r="FEN94" s="749"/>
      <c r="FEO94" s="749"/>
      <c r="FEP94" s="749"/>
      <c r="FEQ94" s="749"/>
      <c r="FER94" s="749"/>
      <c r="FES94" s="749"/>
      <c r="FET94" s="749"/>
      <c r="FEU94" s="749"/>
      <c r="FEV94" s="749"/>
      <c r="FEW94" s="749"/>
      <c r="FEX94" s="749"/>
      <c r="FEY94" s="749"/>
      <c r="FEZ94" s="749"/>
      <c r="FFA94" s="749"/>
      <c r="FFB94" s="749"/>
      <c r="FFC94" s="749"/>
      <c r="FFD94" s="749"/>
      <c r="FFE94" s="749"/>
      <c r="FFF94" s="749"/>
      <c r="FFG94" s="749"/>
      <c r="FFH94" s="749"/>
      <c r="FFI94" s="749"/>
      <c r="FFJ94" s="749"/>
      <c r="FFK94" s="749"/>
      <c r="FFL94" s="749"/>
      <c r="FFM94" s="749"/>
      <c r="FFN94" s="749"/>
      <c r="FFO94" s="749"/>
      <c r="FFP94" s="749"/>
      <c r="FFQ94" s="749"/>
      <c r="FFR94" s="749"/>
      <c r="FFS94" s="749"/>
      <c r="FFT94" s="749"/>
      <c r="FFU94" s="749"/>
      <c r="FFV94" s="749"/>
      <c r="FFW94" s="749"/>
      <c r="FFX94" s="749"/>
      <c r="FFY94" s="749"/>
      <c r="FFZ94" s="749"/>
      <c r="FGA94" s="749"/>
      <c r="FGB94" s="749"/>
      <c r="FGC94" s="749"/>
      <c r="FGD94" s="749"/>
      <c r="FGE94" s="749"/>
      <c r="FGF94" s="749"/>
      <c r="FGG94" s="749"/>
      <c r="FGH94" s="749"/>
      <c r="FGI94" s="749"/>
      <c r="FGJ94" s="749"/>
      <c r="FGK94" s="749"/>
      <c r="FGL94" s="749"/>
      <c r="FGM94" s="749"/>
      <c r="FGN94" s="749"/>
      <c r="FGO94" s="749"/>
      <c r="FGP94" s="749"/>
      <c r="FGQ94" s="749"/>
      <c r="FGR94" s="749"/>
      <c r="FGS94" s="749"/>
      <c r="FGT94" s="749"/>
      <c r="FGU94" s="749"/>
      <c r="FGV94" s="749"/>
      <c r="FGW94" s="749"/>
      <c r="FGX94" s="749"/>
      <c r="FGY94" s="749"/>
      <c r="FGZ94" s="749"/>
      <c r="FHA94" s="749"/>
      <c r="FHB94" s="749"/>
      <c r="FHC94" s="749"/>
      <c r="FHD94" s="749"/>
      <c r="FHE94" s="749"/>
      <c r="FHF94" s="749"/>
      <c r="FHG94" s="749"/>
      <c r="FHH94" s="749"/>
      <c r="FHI94" s="749"/>
      <c r="FHJ94" s="749"/>
      <c r="FHK94" s="749"/>
      <c r="FHL94" s="749"/>
      <c r="FHM94" s="749"/>
      <c r="FHN94" s="749"/>
      <c r="FHO94" s="749"/>
      <c r="FHP94" s="749"/>
      <c r="FHQ94" s="749"/>
      <c r="FHR94" s="749"/>
      <c r="FHS94" s="749"/>
      <c r="FHT94" s="749"/>
      <c r="FHU94" s="749"/>
      <c r="FHV94" s="749"/>
      <c r="FHW94" s="749"/>
      <c r="FHX94" s="749"/>
      <c r="FHY94" s="749"/>
      <c r="FHZ94" s="749"/>
      <c r="FIA94" s="749"/>
      <c r="FIB94" s="749"/>
      <c r="FIC94" s="749"/>
      <c r="FID94" s="749"/>
      <c r="FIE94" s="749"/>
      <c r="FIF94" s="749"/>
      <c r="FIG94" s="749"/>
      <c r="FIH94" s="749"/>
      <c r="FII94" s="749"/>
      <c r="FIJ94" s="749"/>
      <c r="FIK94" s="749"/>
      <c r="FIL94" s="749"/>
      <c r="FIM94" s="749"/>
      <c r="FIN94" s="749"/>
      <c r="FIO94" s="749"/>
      <c r="FIP94" s="749"/>
      <c r="FIQ94" s="749"/>
      <c r="FIR94" s="749"/>
      <c r="FIS94" s="749"/>
      <c r="FIT94" s="749"/>
      <c r="FIU94" s="749"/>
      <c r="FIV94" s="749"/>
      <c r="FIW94" s="749"/>
      <c r="FIX94" s="749"/>
      <c r="FIY94" s="749"/>
      <c r="FIZ94" s="749"/>
      <c r="FJA94" s="749"/>
      <c r="FJB94" s="749"/>
      <c r="FJC94" s="749"/>
      <c r="FJD94" s="749"/>
      <c r="FJE94" s="749"/>
      <c r="FJF94" s="749"/>
      <c r="FJG94" s="749"/>
      <c r="FJH94" s="749"/>
      <c r="FJI94" s="749"/>
      <c r="FJJ94" s="749"/>
      <c r="FJK94" s="749"/>
      <c r="FJL94" s="749"/>
      <c r="FJM94" s="749"/>
      <c r="FJN94" s="749"/>
      <c r="FJO94" s="749"/>
      <c r="FJP94" s="749"/>
      <c r="FJQ94" s="749"/>
      <c r="FJR94" s="749"/>
      <c r="FJS94" s="749"/>
      <c r="FJT94" s="749"/>
      <c r="FJU94" s="749"/>
      <c r="FJV94" s="749"/>
      <c r="FJW94" s="749"/>
      <c r="FJX94" s="749"/>
      <c r="FJY94" s="749"/>
      <c r="FJZ94" s="749"/>
      <c r="FKA94" s="749"/>
      <c r="FKB94" s="749"/>
      <c r="FKC94" s="749"/>
      <c r="FKD94" s="749"/>
      <c r="FKE94" s="749"/>
      <c r="FKF94" s="749"/>
      <c r="FKG94" s="749"/>
      <c r="FKH94" s="749"/>
      <c r="FKI94" s="749"/>
      <c r="FKJ94" s="749"/>
      <c r="FKK94" s="749"/>
      <c r="FKL94" s="749"/>
      <c r="FKM94" s="749"/>
      <c r="FKN94" s="749"/>
      <c r="FKO94" s="749"/>
      <c r="FKP94" s="749"/>
      <c r="FKQ94" s="749"/>
      <c r="FKR94" s="749"/>
      <c r="FKS94" s="749"/>
      <c r="FKT94" s="749"/>
      <c r="FKU94" s="749"/>
      <c r="FKV94" s="749"/>
      <c r="FKW94" s="749"/>
      <c r="FKX94" s="749"/>
      <c r="FKY94" s="749"/>
      <c r="FKZ94" s="749"/>
      <c r="FLA94" s="749"/>
      <c r="FLB94" s="749"/>
      <c r="FLC94" s="749"/>
      <c r="FLD94" s="749"/>
      <c r="FLE94" s="749"/>
      <c r="FLF94" s="749"/>
      <c r="FLG94" s="749"/>
      <c r="FLH94" s="749"/>
      <c r="FLI94" s="749"/>
      <c r="FLJ94" s="749"/>
      <c r="FLK94" s="749"/>
      <c r="FLL94" s="749"/>
      <c r="FLM94" s="749"/>
      <c r="FLN94" s="749"/>
      <c r="FLO94" s="749"/>
      <c r="FLP94" s="749"/>
      <c r="FLQ94" s="749"/>
      <c r="FLR94" s="749"/>
      <c r="FLS94" s="749"/>
      <c r="FLT94" s="749"/>
      <c r="FLU94" s="749"/>
      <c r="FLV94" s="749"/>
      <c r="FLW94" s="749"/>
      <c r="FLX94" s="749"/>
      <c r="FLY94" s="749"/>
      <c r="FLZ94" s="749"/>
      <c r="FMA94" s="749"/>
      <c r="FMB94" s="749"/>
      <c r="FMC94" s="749"/>
      <c r="FMD94" s="749"/>
      <c r="FME94" s="749"/>
      <c r="FMF94" s="749"/>
      <c r="FMG94" s="749"/>
      <c r="FMH94" s="749"/>
      <c r="FMI94" s="749"/>
      <c r="FMJ94" s="749"/>
      <c r="FMK94" s="749"/>
      <c r="FML94" s="749"/>
      <c r="FMM94" s="749"/>
      <c r="FMN94" s="749"/>
      <c r="FMO94" s="749"/>
      <c r="FMP94" s="749"/>
      <c r="FMQ94" s="749"/>
      <c r="FMR94" s="749"/>
      <c r="FMS94" s="749"/>
      <c r="FMT94" s="749"/>
      <c r="FMU94" s="749"/>
      <c r="FMV94" s="749"/>
      <c r="FMW94" s="749"/>
      <c r="FMX94" s="749"/>
      <c r="FMY94" s="749"/>
      <c r="FMZ94" s="749"/>
      <c r="FNA94" s="749"/>
      <c r="FNB94" s="749"/>
      <c r="FNC94" s="749"/>
      <c r="FND94" s="749"/>
      <c r="FNE94" s="749"/>
      <c r="FNF94" s="749"/>
      <c r="FNG94" s="749"/>
      <c r="FNH94" s="749"/>
      <c r="FNI94" s="749"/>
      <c r="FNJ94" s="749"/>
      <c r="FNK94" s="749"/>
      <c r="FNL94" s="749"/>
      <c r="FNM94" s="749"/>
      <c r="FNN94" s="749"/>
      <c r="FNO94" s="749"/>
      <c r="FNP94" s="749"/>
      <c r="FNQ94" s="749"/>
      <c r="FNR94" s="749"/>
      <c r="FNS94" s="749"/>
      <c r="FNT94" s="749"/>
      <c r="FNU94" s="749"/>
      <c r="FNV94" s="749"/>
      <c r="FNW94" s="749"/>
      <c r="FNX94" s="749"/>
      <c r="FNY94" s="749"/>
      <c r="FNZ94" s="749"/>
      <c r="FOA94" s="749"/>
      <c r="FOB94" s="749"/>
      <c r="FOC94" s="749"/>
      <c r="FOD94" s="749"/>
      <c r="FOE94" s="749"/>
      <c r="FOF94" s="749"/>
      <c r="FOG94" s="749"/>
      <c r="FOH94" s="749"/>
      <c r="FOI94" s="749"/>
      <c r="FOJ94" s="749"/>
      <c r="FOK94" s="749"/>
      <c r="FOL94" s="749"/>
      <c r="FOM94" s="749"/>
      <c r="FON94" s="749"/>
      <c r="FOO94" s="749"/>
      <c r="FOP94" s="749"/>
      <c r="FOQ94" s="749"/>
      <c r="FOR94" s="749"/>
      <c r="FOS94" s="749"/>
      <c r="FOT94" s="749"/>
      <c r="FOU94" s="749"/>
      <c r="FOV94" s="749"/>
      <c r="FOW94" s="749"/>
      <c r="FOX94" s="749"/>
      <c r="FOY94" s="749"/>
      <c r="FOZ94" s="749"/>
      <c r="FPA94" s="749"/>
      <c r="FPB94" s="749"/>
      <c r="FPC94" s="749"/>
      <c r="FPD94" s="749"/>
      <c r="FPE94" s="749"/>
      <c r="FPF94" s="749"/>
      <c r="FPG94" s="749"/>
      <c r="FPH94" s="749"/>
      <c r="FPI94" s="749"/>
      <c r="FPJ94" s="749"/>
      <c r="FPK94" s="749"/>
      <c r="FPL94" s="749"/>
      <c r="FPM94" s="749"/>
      <c r="FPN94" s="749"/>
      <c r="FPO94" s="749"/>
      <c r="FPP94" s="749"/>
      <c r="FPQ94" s="749"/>
      <c r="FPR94" s="749"/>
      <c r="FPS94" s="749"/>
      <c r="FPT94" s="749"/>
      <c r="FPU94" s="749"/>
      <c r="FPV94" s="749"/>
      <c r="FPW94" s="749"/>
      <c r="FPX94" s="749"/>
      <c r="FPY94" s="749"/>
      <c r="FPZ94" s="749"/>
      <c r="FQA94" s="749"/>
      <c r="FQB94" s="749"/>
      <c r="FQC94" s="749"/>
      <c r="FQD94" s="749"/>
      <c r="FQE94" s="749"/>
      <c r="FQF94" s="749"/>
      <c r="FQG94" s="749"/>
      <c r="FQH94" s="749"/>
      <c r="FQI94" s="749"/>
      <c r="FQJ94" s="749"/>
      <c r="FQK94" s="749"/>
      <c r="FQL94" s="749"/>
      <c r="FQM94" s="749"/>
      <c r="FQN94" s="749"/>
      <c r="FQO94" s="749"/>
      <c r="FQP94" s="749"/>
      <c r="FQQ94" s="749"/>
      <c r="FQR94" s="749"/>
      <c r="FQS94" s="749"/>
      <c r="FQT94" s="749"/>
      <c r="FQU94" s="749"/>
      <c r="FQV94" s="749"/>
      <c r="FQW94" s="749"/>
      <c r="FQX94" s="749"/>
      <c r="FQY94" s="749"/>
      <c r="FQZ94" s="749"/>
      <c r="FRA94" s="749"/>
      <c r="FRB94" s="749"/>
      <c r="FRC94" s="749"/>
      <c r="FRD94" s="749"/>
      <c r="FRE94" s="749"/>
      <c r="FRF94" s="749"/>
      <c r="FRG94" s="749"/>
      <c r="FRH94" s="749"/>
      <c r="FRI94" s="749"/>
      <c r="FRJ94" s="749"/>
      <c r="FRK94" s="749"/>
      <c r="FRL94" s="749"/>
      <c r="FRM94" s="749"/>
      <c r="FRN94" s="749"/>
      <c r="FRO94" s="749"/>
      <c r="FRP94" s="749"/>
      <c r="FRQ94" s="749"/>
      <c r="FRR94" s="749"/>
      <c r="FRS94" s="749"/>
      <c r="FRT94" s="749"/>
      <c r="FRU94" s="749"/>
      <c r="FRV94" s="749"/>
      <c r="FRW94" s="749"/>
      <c r="FRX94" s="749"/>
      <c r="FRY94" s="749"/>
      <c r="FRZ94" s="749"/>
      <c r="FSA94" s="749"/>
      <c r="FSB94" s="749"/>
      <c r="FSC94" s="749"/>
      <c r="FSD94" s="749"/>
      <c r="FSE94" s="749"/>
      <c r="FSF94" s="749"/>
      <c r="FSG94" s="749"/>
      <c r="FSH94" s="749"/>
      <c r="FSI94" s="749"/>
      <c r="FSJ94" s="749"/>
      <c r="FSK94" s="749"/>
      <c r="FSL94" s="749"/>
      <c r="FSM94" s="749"/>
      <c r="FSN94" s="749"/>
      <c r="FSO94" s="749"/>
      <c r="FSP94" s="749"/>
      <c r="FSQ94" s="749"/>
      <c r="FSR94" s="749"/>
      <c r="FSS94" s="749"/>
      <c r="FST94" s="749"/>
      <c r="FSU94" s="749"/>
      <c r="FSV94" s="749"/>
      <c r="FSW94" s="749"/>
      <c r="FSX94" s="749"/>
      <c r="FSY94" s="749"/>
      <c r="FSZ94" s="749"/>
      <c r="FTA94" s="749"/>
      <c r="FTB94" s="749"/>
      <c r="FTC94" s="749"/>
      <c r="FTD94" s="749"/>
      <c r="FTE94" s="749"/>
      <c r="FTF94" s="749"/>
      <c r="FTG94" s="749"/>
      <c r="FTH94" s="749"/>
      <c r="FTI94" s="749"/>
      <c r="FTJ94" s="749"/>
      <c r="FTK94" s="749"/>
      <c r="FTL94" s="749"/>
      <c r="FTM94" s="749"/>
      <c r="FTN94" s="749"/>
      <c r="FTO94" s="749"/>
      <c r="FTP94" s="749"/>
      <c r="FTQ94" s="749"/>
      <c r="FTR94" s="749"/>
      <c r="FTS94" s="749"/>
      <c r="FTT94" s="749"/>
      <c r="FTU94" s="749"/>
      <c r="FTV94" s="749"/>
      <c r="FTW94" s="749"/>
      <c r="FTX94" s="749"/>
      <c r="FTY94" s="749"/>
      <c r="FTZ94" s="749"/>
      <c r="FUA94" s="749"/>
      <c r="FUB94" s="749"/>
      <c r="FUC94" s="749"/>
      <c r="FUD94" s="749"/>
      <c r="FUE94" s="749"/>
      <c r="FUF94" s="749"/>
      <c r="FUG94" s="749"/>
      <c r="FUH94" s="749"/>
      <c r="FUI94" s="749"/>
      <c r="FUJ94" s="749"/>
      <c r="FUK94" s="749"/>
      <c r="FUL94" s="749"/>
      <c r="FUM94" s="749"/>
      <c r="FUN94" s="749"/>
      <c r="FUO94" s="749"/>
      <c r="FUP94" s="749"/>
      <c r="FUQ94" s="749"/>
      <c r="FUR94" s="749"/>
      <c r="FUS94" s="749"/>
      <c r="FUT94" s="749"/>
      <c r="FUU94" s="749"/>
      <c r="FUV94" s="749"/>
      <c r="FUW94" s="749"/>
      <c r="FUX94" s="749"/>
      <c r="FUY94" s="749"/>
      <c r="FUZ94" s="749"/>
      <c r="FVA94" s="749"/>
      <c r="FVB94" s="749"/>
      <c r="FVC94" s="749"/>
      <c r="FVD94" s="749"/>
      <c r="FVE94" s="749"/>
      <c r="FVF94" s="749"/>
      <c r="FVG94" s="749"/>
      <c r="FVH94" s="749"/>
      <c r="FVI94" s="749"/>
      <c r="FVJ94" s="749"/>
      <c r="FVK94" s="749"/>
      <c r="FVL94" s="749"/>
      <c r="FVM94" s="749"/>
      <c r="FVN94" s="749"/>
      <c r="FVO94" s="749"/>
      <c r="FVP94" s="749"/>
      <c r="FVQ94" s="749"/>
      <c r="FVR94" s="749"/>
      <c r="FVS94" s="749"/>
      <c r="FVT94" s="749"/>
      <c r="FVU94" s="749"/>
      <c r="FVV94" s="749"/>
      <c r="FVW94" s="749"/>
      <c r="FVX94" s="749"/>
      <c r="FVY94" s="749"/>
      <c r="FVZ94" s="749"/>
      <c r="FWA94" s="749"/>
      <c r="FWB94" s="749"/>
      <c r="FWC94" s="749"/>
      <c r="FWD94" s="749"/>
      <c r="FWE94" s="749"/>
      <c r="FWF94" s="749"/>
      <c r="FWG94" s="749"/>
      <c r="FWH94" s="749"/>
      <c r="FWI94" s="749"/>
      <c r="FWJ94" s="749"/>
      <c r="FWK94" s="749"/>
      <c r="FWL94" s="749"/>
      <c r="FWM94" s="749"/>
      <c r="FWN94" s="749"/>
      <c r="FWO94" s="749"/>
      <c r="FWP94" s="749"/>
      <c r="FWQ94" s="749"/>
      <c r="FWR94" s="749"/>
      <c r="FWS94" s="749"/>
      <c r="FWT94" s="749"/>
      <c r="FWU94" s="749"/>
      <c r="FWV94" s="749"/>
      <c r="FWW94" s="749"/>
      <c r="FWX94" s="749"/>
      <c r="FWY94" s="749"/>
      <c r="FWZ94" s="749"/>
      <c r="FXA94" s="749"/>
      <c r="FXB94" s="749"/>
      <c r="FXC94" s="749"/>
      <c r="FXD94" s="749"/>
      <c r="FXE94" s="749"/>
      <c r="FXF94" s="749"/>
      <c r="FXG94" s="749"/>
      <c r="FXH94" s="749"/>
      <c r="FXI94" s="749"/>
      <c r="FXJ94" s="749"/>
      <c r="FXK94" s="749"/>
      <c r="FXL94" s="749"/>
      <c r="FXM94" s="749"/>
      <c r="FXN94" s="749"/>
      <c r="FXO94" s="749"/>
      <c r="FXP94" s="749"/>
      <c r="FXQ94" s="749"/>
      <c r="FXR94" s="749"/>
      <c r="FXS94" s="749"/>
      <c r="FXT94" s="749"/>
      <c r="FXU94" s="749"/>
      <c r="FXV94" s="749"/>
      <c r="FXW94" s="749"/>
      <c r="FXX94" s="749"/>
      <c r="FXY94" s="749"/>
      <c r="FXZ94" s="749"/>
      <c r="FYA94" s="749"/>
      <c r="FYB94" s="749"/>
      <c r="FYC94" s="749"/>
      <c r="FYD94" s="749"/>
      <c r="FYE94" s="749"/>
      <c r="FYF94" s="749"/>
      <c r="FYG94" s="749"/>
      <c r="FYH94" s="749"/>
      <c r="FYI94" s="749"/>
      <c r="FYJ94" s="749"/>
      <c r="FYK94" s="749"/>
      <c r="FYL94" s="749"/>
      <c r="FYM94" s="749"/>
      <c r="FYN94" s="749"/>
      <c r="FYO94" s="749"/>
      <c r="FYP94" s="749"/>
      <c r="FYQ94" s="749"/>
      <c r="FYR94" s="749"/>
      <c r="FYS94" s="749"/>
      <c r="FYT94" s="749"/>
      <c r="FYU94" s="749"/>
      <c r="FYV94" s="749"/>
      <c r="FYW94" s="749"/>
      <c r="FYX94" s="749"/>
      <c r="FYY94" s="749"/>
      <c r="FYZ94" s="749"/>
      <c r="FZA94" s="749"/>
      <c r="FZB94" s="749"/>
      <c r="FZC94" s="749"/>
      <c r="FZD94" s="749"/>
      <c r="FZE94" s="749"/>
      <c r="FZF94" s="749"/>
      <c r="FZG94" s="749"/>
      <c r="FZH94" s="749"/>
      <c r="FZI94" s="749"/>
      <c r="FZJ94" s="749"/>
      <c r="FZK94" s="749"/>
      <c r="FZL94" s="749"/>
      <c r="FZM94" s="749"/>
      <c r="FZN94" s="749"/>
      <c r="FZO94" s="749"/>
      <c r="FZP94" s="749"/>
      <c r="FZQ94" s="749"/>
      <c r="FZR94" s="749"/>
      <c r="FZS94" s="749"/>
      <c r="FZT94" s="749"/>
      <c r="FZU94" s="749"/>
      <c r="FZV94" s="749"/>
      <c r="FZW94" s="749"/>
      <c r="FZX94" s="749"/>
      <c r="FZY94" s="749"/>
      <c r="FZZ94" s="749"/>
      <c r="GAA94" s="749"/>
      <c r="GAB94" s="749"/>
      <c r="GAC94" s="749"/>
      <c r="GAD94" s="749"/>
      <c r="GAE94" s="749"/>
      <c r="GAF94" s="749"/>
      <c r="GAG94" s="749"/>
      <c r="GAH94" s="749"/>
      <c r="GAI94" s="749"/>
      <c r="GAJ94" s="749"/>
      <c r="GAK94" s="749"/>
      <c r="GAL94" s="749"/>
      <c r="GAM94" s="749"/>
      <c r="GAN94" s="749"/>
      <c r="GAO94" s="749"/>
      <c r="GAP94" s="749"/>
      <c r="GAQ94" s="749"/>
      <c r="GAR94" s="749"/>
      <c r="GAS94" s="749"/>
      <c r="GAT94" s="749"/>
      <c r="GAU94" s="749"/>
      <c r="GAV94" s="749"/>
      <c r="GAW94" s="749"/>
      <c r="GAX94" s="749"/>
      <c r="GAY94" s="749"/>
      <c r="GAZ94" s="749"/>
      <c r="GBA94" s="749"/>
      <c r="GBB94" s="749"/>
      <c r="GBC94" s="749"/>
      <c r="GBD94" s="749"/>
      <c r="GBE94" s="749"/>
      <c r="GBF94" s="749"/>
      <c r="GBG94" s="749"/>
      <c r="GBH94" s="749"/>
      <c r="GBI94" s="749"/>
      <c r="GBJ94" s="749"/>
      <c r="GBK94" s="749"/>
      <c r="GBL94" s="749"/>
      <c r="GBM94" s="749"/>
      <c r="GBN94" s="749"/>
      <c r="GBO94" s="749"/>
      <c r="GBP94" s="749"/>
      <c r="GBQ94" s="749"/>
      <c r="GBR94" s="749"/>
      <c r="GBS94" s="749"/>
      <c r="GBT94" s="749"/>
      <c r="GBU94" s="749"/>
      <c r="GBV94" s="749"/>
      <c r="GBW94" s="749"/>
      <c r="GBX94" s="749"/>
      <c r="GBY94" s="749"/>
      <c r="GBZ94" s="749"/>
      <c r="GCA94" s="749"/>
      <c r="GCB94" s="749"/>
      <c r="GCC94" s="749"/>
      <c r="GCD94" s="749"/>
      <c r="GCE94" s="749"/>
      <c r="GCF94" s="749"/>
      <c r="GCG94" s="749"/>
      <c r="GCH94" s="749"/>
      <c r="GCI94" s="749"/>
      <c r="GCJ94" s="749"/>
      <c r="GCK94" s="749"/>
      <c r="GCL94" s="749"/>
      <c r="GCM94" s="749"/>
      <c r="GCN94" s="749"/>
      <c r="GCO94" s="749"/>
      <c r="GCP94" s="749"/>
      <c r="GCQ94" s="749"/>
      <c r="GCR94" s="749"/>
      <c r="GCS94" s="749"/>
      <c r="GCT94" s="749"/>
      <c r="GCU94" s="749"/>
      <c r="GCV94" s="749"/>
      <c r="GCW94" s="749"/>
      <c r="GCX94" s="749"/>
      <c r="GCY94" s="749"/>
      <c r="GCZ94" s="749"/>
      <c r="GDA94" s="749"/>
      <c r="GDB94" s="749"/>
      <c r="GDC94" s="749"/>
      <c r="GDD94" s="749"/>
      <c r="GDE94" s="749"/>
      <c r="GDF94" s="749"/>
      <c r="GDG94" s="749"/>
      <c r="GDH94" s="749"/>
      <c r="GDI94" s="749"/>
      <c r="GDJ94" s="749"/>
      <c r="GDK94" s="749"/>
      <c r="GDL94" s="749"/>
      <c r="GDM94" s="749"/>
      <c r="GDN94" s="749"/>
      <c r="GDO94" s="749"/>
      <c r="GDP94" s="749"/>
      <c r="GDQ94" s="749"/>
      <c r="GDR94" s="749"/>
      <c r="GDS94" s="749"/>
      <c r="GDT94" s="749"/>
      <c r="GDU94" s="749"/>
      <c r="GDV94" s="749"/>
      <c r="GDW94" s="749"/>
      <c r="GDX94" s="749"/>
      <c r="GDY94" s="749"/>
      <c r="GDZ94" s="749"/>
      <c r="GEA94" s="749"/>
      <c r="GEB94" s="749"/>
      <c r="GEC94" s="749"/>
      <c r="GED94" s="749"/>
      <c r="GEE94" s="749"/>
      <c r="GEF94" s="749"/>
      <c r="GEG94" s="749"/>
      <c r="GEH94" s="749"/>
      <c r="GEI94" s="749"/>
      <c r="GEJ94" s="749"/>
      <c r="GEK94" s="749"/>
      <c r="GEL94" s="749"/>
      <c r="GEM94" s="749"/>
      <c r="GEN94" s="749"/>
      <c r="GEO94" s="749"/>
      <c r="GEP94" s="749"/>
      <c r="GEQ94" s="749"/>
      <c r="GER94" s="749"/>
      <c r="GES94" s="749"/>
      <c r="GET94" s="749"/>
      <c r="GEU94" s="749"/>
      <c r="GEV94" s="749"/>
      <c r="GEW94" s="749"/>
      <c r="GEX94" s="749"/>
      <c r="GEY94" s="749"/>
      <c r="GEZ94" s="749"/>
      <c r="GFA94" s="749"/>
      <c r="GFB94" s="749"/>
      <c r="GFC94" s="749"/>
      <c r="GFD94" s="749"/>
      <c r="GFE94" s="749"/>
      <c r="GFF94" s="749"/>
      <c r="GFG94" s="749"/>
      <c r="GFH94" s="749"/>
      <c r="GFI94" s="749"/>
      <c r="GFJ94" s="749"/>
      <c r="GFK94" s="749"/>
      <c r="GFL94" s="749"/>
      <c r="GFM94" s="749"/>
      <c r="GFN94" s="749"/>
      <c r="GFO94" s="749"/>
      <c r="GFP94" s="749"/>
      <c r="GFQ94" s="749"/>
      <c r="GFR94" s="749"/>
      <c r="GFS94" s="749"/>
      <c r="GFT94" s="749"/>
      <c r="GFU94" s="749"/>
      <c r="GFV94" s="749"/>
      <c r="GFW94" s="749"/>
      <c r="GFX94" s="749"/>
      <c r="GFY94" s="749"/>
      <c r="GFZ94" s="749"/>
      <c r="GGA94" s="749"/>
      <c r="GGB94" s="749"/>
      <c r="GGC94" s="749"/>
      <c r="GGD94" s="749"/>
      <c r="GGE94" s="749"/>
      <c r="GGF94" s="749"/>
      <c r="GGG94" s="749"/>
      <c r="GGH94" s="749"/>
      <c r="GGI94" s="749"/>
      <c r="GGJ94" s="749"/>
      <c r="GGK94" s="749"/>
      <c r="GGL94" s="749"/>
      <c r="GGM94" s="749"/>
      <c r="GGN94" s="749"/>
      <c r="GGO94" s="749"/>
      <c r="GGP94" s="749"/>
      <c r="GGQ94" s="749"/>
      <c r="GGR94" s="749"/>
      <c r="GGS94" s="749"/>
      <c r="GGT94" s="749"/>
      <c r="GGU94" s="749"/>
      <c r="GGV94" s="749"/>
      <c r="GGW94" s="749"/>
      <c r="GGX94" s="749"/>
      <c r="GGY94" s="749"/>
      <c r="GGZ94" s="749"/>
      <c r="GHA94" s="749"/>
      <c r="GHB94" s="749"/>
      <c r="GHC94" s="749"/>
      <c r="GHD94" s="749"/>
      <c r="GHE94" s="749"/>
      <c r="GHF94" s="749"/>
      <c r="GHG94" s="749"/>
      <c r="GHH94" s="749"/>
      <c r="GHI94" s="749"/>
      <c r="GHJ94" s="749"/>
      <c r="GHK94" s="749"/>
      <c r="GHL94" s="749"/>
      <c r="GHM94" s="749"/>
      <c r="GHN94" s="749"/>
      <c r="GHO94" s="749"/>
      <c r="GHP94" s="749"/>
      <c r="GHQ94" s="749"/>
      <c r="GHR94" s="749"/>
      <c r="GHS94" s="749"/>
      <c r="GHT94" s="749"/>
      <c r="GHU94" s="749"/>
      <c r="GHV94" s="749"/>
      <c r="GHW94" s="749"/>
      <c r="GHX94" s="749"/>
      <c r="GHY94" s="749"/>
      <c r="GHZ94" s="749"/>
      <c r="GIA94" s="749"/>
      <c r="GIB94" s="749"/>
      <c r="GIC94" s="749"/>
      <c r="GID94" s="749"/>
      <c r="GIE94" s="749"/>
      <c r="GIF94" s="749"/>
      <c r="GIG94" s="749"/>
      <c r="GIH94" s="749"/>
      <c r="GII94" s="749"/>
      <c r="GIJ94" s="749"/>
      <c r="GIK94" s="749"/>
      <c r="GIL94" s="749"/>
      <c r="GIM94" s="749"/>
      <c r="GIN94" s="749"/>
      <c r="GIO94" s="749"/>
      <c r="GIP94" s="749"/>
      <c r="GIQ94" s="749"/>
      <c r="GIR94" s="749"/>
      <c r="GIS94" s="749"/>
      <c r="GIT94" s="749"/>
      <c r="GIU94" s="749"/>
      <c r="GIV94" s="749"/>
      <c r="GIW94" s="749"/>
      <c r="GIX94" s="749"/>
      <c r="GIY94" s="749"/>
      <c r="GIZ94" s="749"/>
      <c r="GJA94" s="749"/>
      <c r="GJB94" s="749"/>
      <c r="GJC94" s="749"/>
      <c r="GJD94" s="749"/>
      <c r="GJE94" s="749"/>
      <c r="GJF94" s="749"/>
      <c r="GJG94" s="749"/>
      <c r="GJH94" s="749"/>
      <c r="GJI94" s="749"/>
      <c r="GJJ94" s="749"/>
      <c r="GJK94" s="749"/>
      <c r="GJL94" s="749"/>
      <c r="GJM94" s="749"/>
      <c r="GJN94" s="749"/>
      <c r="GJO94" s="749"/>
      <c r="GJP94" s="749"/>
      <c r="GJQ94" s="749"/>
      <c r="GJR94" s="749"/>
      <c r="GJS94" s="749"/>
      <c r="GJT94" s="749"/>
      <c r="GJU94" s="749"/>
      <c r="GJV94" s="749"/>
      <c r="GJW94" s="749"/>
      <c r="GJX94" s="749"/>
      <c r="GJY94" s="749"/>
      <c r="GJZ94" s="749"/>
      <c r="GKA94" s="749"/>
      <c r="GKB94" s="749"/>
      <c r="GKC94" s="749"/>
      <c r="GKD94" s="749"/>
      <c r="GKE94" s="749"/>
      <c r="GKF94" s="749"/>
      <c r="GKG94" s="749"/>
      <c r="GKH94" s="749"/>
      <c r="GKI94" s="749"/>
      <c r="GKJ94" s="749"/>
      <c r="GKK94" s="749"/>
      <c r="GKL94" s="749"/>
      <c r="GKM94" s="749"/>
      <c r="GKN94" s="749"/>
      <c r="GKO94" s="749"/>
      <c r="GKP94" s="749"/>
      <c r="GKQ94" s="749"/>
      <c r="GKR94" s="749"/>
      <c r="GKS94" s="749"/>
      <c r="GKT94" s="749"/>
      <c r="GKU94" s="749"/>
      <c r="GKV94" s="749"/>
      <c r="GKW94" s="749"/>
      <c r="GKX94" s="749"/>
      <c r="GKY94" s="749"/>
      <c r="GKZ94" s="749"/>
      <c r="GLA94" s="749"/>
      <c r="GLB94" s="749"/>
      <c r="GLC94" s="749"/>
      <c r="GLD94" s="749"/>
      <c r="GLE94" s="749"/>
      <c r="GLF94" s="749"/>
      <c r="GLG94" s="749"/>
      <c r="GLH94" s="749"/>
      <c r="GLI94" s="749"/>
      <c r="GLJ94" s="749"/>
      <c r="GLK94" s="749"/>
      <c r="GLL94" s="749"/>
      <c r="GLM94" s="749"/>
      <c r="GLN94" s="749"/>
      <c r="GLO94" s="749"/>
      <c r="GLP94" s="749"/>
      <c r="GLQ94" s="749"/>
      <c r="GLR94" s="749"/>
      <c r="GLS94" s="749"/>
      <c r="GLT94" s="749"/>
      <c r="GLU94" s="749"/>
      <c r="GLV94" s="749"/>
      <c r="GLW94" s="749"/>
      <c r="GLX94" s="749"/>
      <c r="GLY94" s="749"/>
      <c r="GLZ94" s="749"/>
      <c r="GMA94" s="749"/>
      <c r="GMB94" s="749"/>
      <c r="GMC94" s="749"/>
      <c r="GMD94" s="749"/>
      <c r="GME94" s="749"/>
      <c r="GMF94" s="749"/>
      <c r="GMG94" s="749"/>
      <c r="GMH94" s="749"/>
      <c r="GMI94" s="749"/>
      <c r="GMJ94" s="749"/>
      <c r="GMK94" s="749"/>
      <c r="GML94" s="749"/>
      <c r="GMM94" s="749"/>
      <c r="GMN94" s="749"/>
      <c r="GMO94" s="749"/>
      <c r="GMP94" s="749"/>
      <c r="GMQ94" s="749"/>
      <c r="GMR94" s="749"/>
      <c r="GMS94" s="749"/>
      <c r="GMT94" s="749"/>
      <c r="GMU94" s="749"/>
      <c r="GMV94" s="749"/>
      <c r="GMW94" s="749"/>
      <c r="GMX94" s="749"/>
      <c r="GMY94" s="749"/>
      <c r="GMZ94" s="749"/>
      <c r="GNA94" s="749"/>
      <c r="GNB94" s="749"/>
      <c r="GNC94" s="749"/>
      <c r="GND94" s="749"/>
      <c r="GNE94" s="749"/>
      <c r="GNF94" s="749"/>
      <c r="GNG94" s="749"/>
      <c r="GNH94" s="749"/>
      <c r="GNI94" s="749"/>
      <c r="GNJ94" s="749"/>
      <c r="GNK94" s="749"/>
      <c r="GNL94" s="749"/>
      <c r="GNM94" s="749"/>
      <c r="GNN94" s="749"/>
      <c r="GNO94" s="749"/>
      <c r="GNP94" s="749"/>
      <c r="GNQ94" s="749"/>
      <c r="GNR94" s="749"/>
      <c r="GNS94" s="749"/>
      <c r="GNT94" s="749"/>
      <c r="GNU94" s="749"/>
      <c r="GNV94" s="749"/>
      <c r="GNW94" s="749"/>
      <c r="GNX94" s="749"/>
      <c r="GNY94" s="749"/>
      <c r="GNZ94" s="749"/>
      <c r="GOA94" s="749"/>
      <c r="GOB94" s="749"/>
      <c r="GOC94" s="749"/>
      <c r="GOD94" s="749"/>
      <c r="GOE94" s="749"/>
      <c r="GOF94" s="749"/>
      <c r="GOG94" s="749"/>
      <c r="GOH94" s="749"/>
      <c r="GOI94" s="749"/>
      <c r="GOJ94" s="749"/>
      <c r="GOK94" s="749"/>
      <c r="GOL94" s="749"/>
      <c r="GOM94" s="749"/>
      <c r="GON94" s="749"/>
      <c r="GOO94" s="749"/>
      <c r="GOP94" s="749"/>
      <c r="GOQ94" s="749"/>
      <c r="GOR94" s="749"/>
      <c r="GOS94" s="749"/>
      <c r="GOT94" s="749"/>
      <c r="GOU94" s="749"/>
      <c r="GOV94" s="749"/>
      <c r="GOW94" s="749"/>
      <c r="GOX94" s="749"/>
      <c r="GOY94" s="749"/>
      <c r="GOZ94" s="749"/>
      <c r="GPA94" s="749"/>
      <c r="GPB94" s="749"/>
      <c r="GPC94" s="749"/>
      <c r="GPD94" s="749"/>
      <c r="GPE94" s="749"/>
      <c r="GPF94" s="749"/>
      <c r="GPG94" s="749"/>
      <c r="GPH94" s="749"/>
      <c r="GPI94" s="749"/>
      <c r="GPJ94" s="749"/>
      <c r="GPK94" s="749"/>
      <c r="GPL94" s="749"/>
      <c r="GPM94" s="749"/>
      <c r="GPN94" s="749"/>
      <c r="GPO94" s="749"/>
      <c r="GPP94" s="749"/>
      <c r="GPQ94" s="749"/>
      <c r="GPR94" s="749"/>
      <c r="GPS94" s="749"/>
      <c r="GPT94" s="749"/>
      <c r="GPU94" s="749"/>
      <c r="GPV94" s="749"/>
      <c r="GPW94" s="749"/>
      <c r="GPX94" s="749"/>
      <c r="GPY94" s="749"/>
      <c r="GPZ94" s="749"/>
      <c r="GQA94" s="749"/>
      <c r="GQB94" s="749"/>
      <c r="GQC94" s="749"/>
      <c r="GQD94" s="749"/>
      <c r="GQE94" s="749"/>
      <c r="GQF94" s="749"/>
      <c r="GQG94" s="749"/>
      <c r="GQH94" s="749"/>
      <c r="GQI94" s="749"/>
      <c r="GQJ94" s="749"/>
      <c r="GQK94" s="749"/>
      <c r="GQL94" s="749"/>
      <c r="GQM94" s="749"/>
      <c r="GQN94" s="749"/>
      <c r="GQO94" s="749"/>
      <c r="GQP94" s="749"/>
      <c r="GQQ94" s="749"/>
      <c r="GQR94" s="749"/>
      <c r="GQS94" s="749"/>
      <c r="GQT94" s="749"/>
      <c r="GQU94" s="749"/>
      <c r="GQV94" s="749"/>
      <c r="GQW94" s="749"/>
      <c r="GQX94" s="749"/>
      <c r="GQY94" s="749"/>
      <c r="GQZ94" s="749"/>
      <c r="GRA94" s="749"/>
      <c r="GRB94" s="749"/>
      <c r="GRC94" s="749"/>
      <c r="GRD94" s="749"/>
      <c r="GRE94" s="749"/>
      <c r="GRF94" s="749"/>
      <c r="GRG94" s="749"/>
      <c r="GRH94" s="749"/>
      <c r="GRI94" s="749"/>
      <c r="GRJ94" s="749"/>
      <c r="GRK94" s="749"/>
      <c r="GRL94" s="749"/>
      <c r="GRM94" s="749"/>
      <c r="GRN94" s="749"/>
      <c r="GRO94" s="749"/>
      <c r="GRP94" s="749"/>
      <c r="GRQ94" s="749"/>
      <c r="GRR94" s="749"/>
      <c r="GRS94" s="749"/>
      <c r="GRT94" s="749"/>
      <c r="GRU94" s="749"/>
      <c r="GRV94" s="749"/>
      <c r="GRW94" s="749"/>
      <c r="GRX94" s="749"/>
      <c r="GRY94" s="749"/>
      <c r="GRZ94" s="749"/>
      <c r="GSA94" s="749"/>
      <c r="GSB94" s="749"/>
      <c r="GSC94" s="749"/>
      <c r="GSD94" s="749"/>
      <c r="GSE94" s="749"/>
      <c r="GSF94" s="749"/>
      <c r="GSG94" s="749"/>
      <c r="GSH94" s="749"/>
      <c r="GSI94" s="749"/>
      <c r="GSJ94" s="749"/>
      <c r="GSK94" s="749"/>
      <c r="GSL94" s="749"/>
      <c r="GSM94" s="749"/>
      <c r="GSN94" s="749"/>
      <c r="GSO94" s="749"/>
      <c r="GSP94" s="749"/>
      <c r="GSQ94" s="749"/>
      <c r="GSR94" s="749"/>
      <c r="GSS94" s="749"/>
      <c r="GST94" s="749"/>
      <c r="GSU94" s="749"/>
      <c r="GSV94" s="749"/>
      <c r="GSW94" s="749"/>
      <c r="GSX94" s="749"/>
      <c r="GSY94" s="749"/>
      <c r="GSZ94" s="749"/>
      <c r="GTA94" s="749"/>
      <c r="GTB94" s="749"/>
      <c r="GTC94" s="749"/>
      <c r="GTD94" s="749"/>
      <c r="GTE94" s="749"/>
      <c r="GTF94" s="749"/>
      <c r="GTG94" s="749"/>
      <c r="GTH94" s="749"/>
      <c r="GTI94" s="749"/>
      <c r="GTJ94" s="749"/>
      <c r="GTK94" s="749"/>
      <c r="GTL94" s="749"/>
      <c r="GTM94" s="749"/>
      <c r="GTN94" s="749"/>
      <c r="GTO94" s="749"/>
      <c r="GTP94" s="749"/>
      <c r="GTQ94" s="749"/>
      <c r="GTR94" s="749"/>
      <c r="GTS94" s="749"/>
      <c r="GTT94" s="749"/>
      <c r="GTU94" s="749"/>
      <c r="GTV94" s="749"/>
      <c r="GTW94" s="749"/>
      <c r="GTX94" s="749"/>
      <c r="GTY94" s="749"/>
      <c r="GTZ94" s="749"/>
      <c r="GUA94" s="749"/>
      <c r="GUB94" s="749"/>
      <c r="GUC94" s="749"/>
      <c r="GUD94" s="749"/>
      <c r="GUE94" s="749"/>
      <c r="GUF94" s="749"/>
      <c r="GUG94" s="749"/>
      <c r="GUH94" s="749"/>
      <c r="GUI94" s="749"/>
      <c r="GUJ94" s="749"/>
      <c r="GUK94" s="749"/>
      <c r="GUL94" s="749"/>
      <c r="GUM94" s="749"/>
      <c r="GUN94" s="749"/>
      <c r="GUO94" s="749"/>
      <c r="GUP94" s="749"/>
      <c r="GUQ94" s="749"/>
      <c r="GUR94" s="749"/>
      <c r="GUS94" s="749"/>
      <c r="GUT94" s="749"/>
      <c r="GUU94" s="749"/>
      <c r="GUV94" s="749"/>
      <c r="GUW94" s="749"/>
      <c r="GUX94" s="749"/>
      <c r="GUY94" s="749"/>
      <c r="GUZ94" s="749"/>
      <c r="GVA94" s="749"/>
      <c r="GVB94" s="749"/>
      <c r="GVC94" s="749"/>
      <c r="GVD94" s="749"/>
      <c r="GVE94" s="749"/>
      <c r="GVF94" s="749"/>
      <c r="GVG94" s="749"/>
      <c r="GVH94" s="749"/>
      <c r="GVI94" s="749"/>
      <c r="GVJ94" s="749"/>
      <c r="GVK94" s="749"/>
      <c r="GVL94" s="749"/>
      <c r="GVM94" s="749"/>
      <c r="GVN94" s="749"/>
      <c r="GVO94" s="749"/>
      <c r="GVP94" s="749"/>
      <c r="GVQ94" s="749"/>
      <c r="GVR94" s="749"/>
      <c r="GVS94" s="749"/>
      <c r="GVT94" s="749"/>
      <c r="GVU94" s="749"/>
      <c r="GVV94" s="749"/>
      <c r="GVW94" s="749"/>
      <c r="GVX94" s="749"/>
      <c r="GVY94" s="749"/>
      <c r="GVZ94" s="749"/>
      <c r="GWA94" s="749"/>
      <c r="GWB94" s="749"/>
      <c r="GWC94" s="749"/>
      <c r="GWD94" s="749"/>
      <c r="GWE94" s="749"/>
      <c r="GWF94" s="749"/>
      <c r="GWG94" s="749"/>
      <c r="GWH94" s="749"/>
      <c r="GWI94" s="749"/>
      <c r="GWJ94" s="749"/>
      <c r="GWK94" s="749"/>
      <c r="GWL94" s="749"/>
      <c r="GWM94" s="749"/>
      <c r="GWN94" s="749"/>
      <c r="GWO94" s="749"/>
      <c r="GWP94" s="749"/>
      <c r="GWQ94" s="749"/>
      <c r="GWR94" s="749"/>
      <c r="GWS94" s="749"/>
      <c r="GWT94" s="749"/>
      <c r="GWU94" s="749"/>
      <c r="GWV94" s="749"/>
      <c r="GWW94" s="749"/>
      <c r="GWX94" s="749"/>
      <c r="GWY94" s="749"/>
      <c r="GWZ94" s="749"/>
      <c r="GXA94" s="749"/>
      <c r="GXB94" s="749"/>
      <c r="GXC94" s="749"/>
      <c r="GXD94" s="749"/>
      <c r="GXE94" s="749"/>
      <c r="GXF94" s="749"/>
      <c r="GXG94" s="749"/>
      <c r="GXH94" s="749"/>
      <c r="GXI94" s="749"/>
      <c r="GXJ94" s="749"/>
      <c r="GXK94" s="749"/>
      <c r="GXL94" s="749"/>
      <c r="GXM94" s="749"/>
      <c r="GXN94" s="749"/>
      <c r="GXO94" s="749"/>
      <c r="GXP94" s="749"/>
      <c r="GXQ94" s="749"/>
      <c r="GXR94" s="749"/>
      <c r="GXS94" s="749"/>
      <c r="GXT94" s="749"/>
      <c r="GXU94" s="749"/>
      <c r="GXV94" s="749"/>
      <c r="GXW94" s="749"/>
      <c r="GXX94" s="749"/>
      <c r="GXY94" s="749"/>
      <c r="GXZ94" s="749"/>
      <c r="GYA94" s="749"/>
      <c r="GYB94" s="749"/>
      <c r="GYC94" s="749"/>
      <c r="GYD94" s="749"/>
      <c r="GYE94" s="749"/>
      <c r="GYF94" s="749"/>
      <c r="GYG94" s="749"/>
      <c r="GYH94" s="749"/>
      <c r="GYI94" s="749"/>
      <c r="GYJ94" s="749"/>
      <c r="GYK94" s="749"/>
      <c r="GYL94" s="749"/>
      <c r="GYM94" s="749"/>
      <c r="GYN94" s="749"/>
      <c r="GYO94" s="749"/>
      <c r="GYP94" s="749"/>
      <c r="GYQ94" s="749"/>
      <c r="GYR94" s="749"/>
      <c r="GYS94" s="749"/>
      <c r="GYT94" s="749"/>
      <c r="GYU94" s="749"/>
      <c r="GYV94" s="749"/>
      <c r="GYW94" s="749"/>
      <c r="GYX94" s="749"/>
      <c r="GYY94" s="749"/>
      <c r="GYZ94" s="749"/>
      <c r="GZA94" s="749"/>
      <c r="GZB94" s="749"/>
      <c r="GZC94" s="749"/>
      <c r="GZD94" s="749"/>
      <c r="GZE94" s="749"/>
      <c r="GZF94" s="749"/>
      <c r="GZG94" s="749"/>
      <c r="GZH94" s="749"/>
      <c r="GZI94" s="749"/>
      <c r="GZJ94" s="749"/>
      <c r="GZK94" s="749"/>
      <c r="GZL94" s="749"/>
      <c r="GZM94" s="749"/>
      <c r="GZN94" s="749"/>
      <c r="GZO94" s="749"/>
      <c r="GZP94" s="749"/>
      <c r="GZQ94" s="749"/>
      <c r="GZR94" s="749"/>
      <c r="GZS94" s="749"/>
      <c r="GZT94" s="749"/>
      <c r="GZU94" s="749"/>
      <c r="GZV94" s="749"/>
      <c r="GZW94" s="749"/>
      <c r="GZX94" s="749"/>
      <c r="GZY94" s="749"/>
      <c r="GZZ94" s="749"/>
      <c r="HAA94" s="749"/>
      <c r="HAB94" s="749"/>
      <c r="HAC94" s="749"/>
      <c r="HAD94" s="749"/>
      <c r="HAE94" s="749"/>
      <c r="HAF94" s="749"/>
      <c r="HAG94" s="749"/>
      <c r="HAH94" s="749"/>
      <c r="HAI94" s="749"/>
      <c r="HAJ94" s="749"/>
      <c r="HAK94" s="749"/>
      <c r="HAL94" s="749"/>
      <c r="HAM94" s="749"/>
      <c r="HAN94" s="749"/>
      <c r="HAO94" s="749"/>
      <c r="HAP94" s="749"/>
      <c r="HAQ94" s="749"/>
      <c r="HAR94" s="749"/>
      <c r="HAS94" s="749"/>
      <c r="HAT94" s="749"/>
      <c r="HAU94" s="749"/>
      <c r="HAV94" s="749"/>
      <c r="HAW94" s="749"/>
      <c r="HAX94" s="749"/>
      <c r="HAY94" s="749"/>
      <c r="HAZ94" s="749"/>
      <c r="HBA94" s="749"/>
      <c r="HBB94" s="749"/>
      <c r="HBC94" s="749"/>
      <c r="HBD94" s="749"/>
      <c r="HBE94" s="749"/>
      <c r="HBF94" s="749"/>
      <c r="HBG94" s="749"/>
      <c r="HBH94" s="749"/>
      <c r="HBI94" s="749"/>
      <c r="HBJ94" s="749"/>
      <c r="HBK94" s="749"/>
      <c r="HBL94" s="749"/>
      <c r="HBM94" s="749"/>
      <c r="HBN94" s="749"/>
      <c r="HBO94" s="749"/>
      <c r="HBP94" s="749"/>
      <c r="HBQ94" s="749"/>
      <c r="HBR94" s="749"/>
      <c r="HBS94" s="749"/>
      <c r="HBT94" s="749"/>
      <c r="HBU94" s="749"/>
      <c r="HBV94" s="749"/>
      <c r="HBW94" s="749"/>
      <c r="HBX94" s="749"/>
      <c r="HBY94" s="749"/>
      <c r="HBZ94" s="749"/>
      <c r="HCA94" s="749"/>
      <c r="HCB94" s="749"/>
      <c r="HCC94" s="749"/>
      <c r="HCD94" s="749"/>
      <c r="HCE94" s="749"/>
      <c r="HCF94" s="749"/>
      <c r="HCG94" s="749"/>
      <c r="HCH94" s="749"/>
      <c r="HCI94" s="749"/>
      <c r="HCJ94" s="749"/>
      <c r="HCK94" s="749"/>
      <c r="HCL94" s="749"/>
      <c r="HCM94" s="749"/>
      <c r="HCN94" s="749"/>
      <c r="HCO94" s="749"/>
      <c r="HCP94" s="749"/>
      <c r="HCQ94" s="749"/>
      <c r="HCR94" s="749"/>
      <c r="HCS94" s="749"/>
      <c r="HCT94" s="749"/>
      <c r="HCU94" s="749"/>
      <c r="HCV94" s="749"/>
      <c r="HCW94" s="749"/>
      <c r="HCX94" s="749"/>
      <c r="HCY94" s="749"/>
      <c r="HCZ94" s="749"/>
      <c r="HDA94" s="749"/>
      <c r="HDB94" s="749"/>
      <c r="HDC94" s="749"/>
      <c r="HDD94" s="749"/>
      <c r="HDE94" s="749"/>
      <c r="HDF94" s="749"/>
      <c r="HDG94" s="749"/>
      <c r="HDH94" s="749"/>
      <c r="HDI94" s="749"/>
      <c r="HDJ94" s="749"/>
      <c r="HDK94" s="749"/>
      <c r="HDL94" s="749"/>
      <c r="HDM94" s="749"/>
      <c r="HDN94" s="749"/>
      <c r="HDO94" s="749"/>
      <c r="HDP94" s="749"/>
      <c r="HDQ94" s="749"/>
      <c r="HDR94" s="749"/>
      <c r="HDS94" s="749"/>
      <c r="HDT94" s="749"/>
      <c r="HDU94" s="749"/>
      <c r="HDV94" s="749"/>
      <c r="HDW94" s="749"/>
      <c r="HDX94" s="749"/>
      <c r="HDY94" s="749"/>
      <c r="HDZ94" s="749"/>
      <c r="HEA94" s="749"/>
      <c r="HEB94" s="749"/>
      <c r="HEC94" s="749"/>
      <c r="HED94" s="749"/>
      <c r="HEE94" s="749"/>
      <c r="HEF94" s="749"/>
      <c r="HEG94" s="749"/>
      <c r="HEH94" s="749"/>
      <c r="HEI94" s="749"/>
      <c r="HEJ94" s="749"/>
      <c r="HEK94" s="749"/>
      <c r="HEL94" s="749"/>
      <c r="HEM94" s="749"/>
      <c r="HEN94" s="749"/>
      <c r="HEO94" s="749"/>
      <c r="HEP94" s="749"/>
      <c r="HEQ94" s="749"/>
      <c r="HER94" s="749"/>
      <c r="HES94" s="749"/>
      <c r="HET94" s="749"/>
      <c r="HEU94" s="749"/>
      <c r="HEV94" s="749"/>
      <c r="HEW94" s="749"/>
      <c r="HEX94" s="749"/>
      <c r="HEY94" s="749"/>
      <c r="HEZ94" s="749"/>
      <c r="HFA94" s="749"/>
      <c r="HFB94" s="749"/>
      <c r="HFC94" s="749"/>
      <c r="HFD94" s="749"/>
      <c r="HFE94" s="749"/>
      <c r="HFF94" s="749"/>
      <c r="HFG94" s="749"/>
      <c r="HFH94" s="749"/>
      <c r="HFI94" s="749"/>
      <c r="HFJ94" s="749"/>
      <c r="HFK94" s="749"/>
      <c r="HFL94" s="749"/>
      <c r="HFM94" s="749"/>
      <c r="HFN94" s="749"/>
      <c r="HFO94" s="749"/>
      <c r="HFP94" s="749"/>
      <c r="HFQ94" s="749"/>
      <c r="HFR94" s="749"/>
      <c r="HFS94" s="749"/>
      <c r="HFT94" s="749"/>
      <c r="HFU94" s="749"/>
      <c r="HFV94" s="749"/>
      <c r="HFW94" s="749"/>
      <c r="HFX94" s="749"/>
      <c r="HFY94" s="749"/>
      <c r="HFZ94" s="749"/>
      <c r="HGA94" s="749"/>
      <c r="HGB94" s="749"/>
      <c r="HGC94" s="749"/>
      <c r="HGD94" s="749"/>
      <c r="HGE94" s="749"/>
      <c r="HGF94" s="749"/>
      <c r="HGG94" s="749"/>
      <c r="HGH94" s="749"/>
      <c r="HGI94" s="749"/>
      <c r="HGJ94" s="749"/>
      <c r="HGK94" s="749"/>
      <c r="HGL94" s="749"/>
      <c r="HGM94" s="749"/>
      <c r="HGN94" s="749"/>
      <c r="HGO94" s="749"/>
      <c r="HGP94" s="749"/>
      <c r="HGQ94" s="749"/>
      <c r="HGR94" s="749"/>
      <c r="HGS94" s="749"/>
      <c r="HGT94" s="749"/>
      <c r="HGU94" s="749"/>
      <c r="HGV94" s="749"/>
      <c r="HGW94" s="749"/>
      <c r="HGX94" s="749"/>
      <c r="HGY94" s="749"/>
      <c r="HGZ94" s="749"/>
      <c r="HHA94" s="749"/>
      <c r="HHB94" s="749"/>
      <c r="HHC94" s="749"/>
      <c r="HHD94" s="749"/>
      <c r="HHE94" s="749"/>
      <c r="HHF94" s="749"/>
      <c r="HHG94" s="749"/>
      <c r="HHH94" s="749"/>
      <c r="HHI94" s="749"/>
      <c r="HHJ94" s="749"/>
      <c r="HHK94" s="749"/>
      <c r="HHL94" s="749"/>
      <c r="HHM94" s="749"/>
      <c r="HHN94" s="749"/>
      <c r="HHO94" s="749"/>
      <c r="HHP94" s="749"/>
      <c r="HHQ94" s="749"/>
      <c r="HHR94" s="749"/>
      <c r="HHS94" s="749"/>
      <c r="HHT94" s="749"/>
      <c r="HHU94" s="749"/>
      <c r="HHV94" s="749"/>
      <c r="HHW94" s="749"/>
      <c r="HHX94" s="749"/>
      <c r="HHY94" s="749"/>
      <c r="HHZ94" s="749"/>
      <c r="HIA94" s="749"/>
      <c r="HIB94" s="749"/>
      <c r="HIC94" s="749"/>
      <c r="HID94" s="749"/>
      <c r="HIE94" s="749"/>
      <c r="HIF94" s="749"/>
      <c r="HIG94" s="749"/>
      <c r="HIH94" s="749"/>
      <c r="HII94" s="749"/>
      <c r="HIJ94" s="749"/>
      <c r="HIK94" s="749"/>
      <c r="HIL94" s="749"/>
      <c r="HIM94" s="749"/>
      <c r="HIN94" s="749"/>
      <c r="HIO94" s="749"/>
      <c r="HIP94" s="749"/>
      <c r="HIQ94" s="749"/>
      <c r="HIR94" s="749"/>
      <c r="HIS94" s="749"/>
      <c r="HIT94" s="749"/>
      <c r="HIU94" s="749"/>
      <c r="HIV94" s="749"/>
      <c r="HIW94" s="749"/>
      <c r="HIX94" s="749"/>
      <c r="HIY94" s="749"/>
      <c r="HIZ94" s="749"/>
      <c r="HJA94" s="749"/>
      <c r="HJB94" s="749"/>
      <c r="HJC94" s="749"/>
      <c r="HJD94" s="749"/>
      <c r="HJE94" s="749"/>
      <c r="HJF94" s="749"/>
      <c r="HJG94" s="749"/>
      <c r="HJH94" s="749"/>
      <c r="HJI94" s="749"/>
      <c r="HJJ94" s="749"/>
      <c r="HJK94" s="749"/>
      <c r="HJL94" s="749"/>
      <c r="HJM94" s="749"/>
      <c r="HJN94" s="749"/>
      <c r="HJO94" s="749"/>
      <c r="HJP94" s="749"/>
      <c r="HJQ94" s="749"/>
      <c r="HJR94" s="749"/>
      <c r="HJS94" s="749"/>
      <c r="HJT94" s="749"/>
      <c r="HJU94" s="749"/>
      <c r="HJV94" s="749"/>
      <c r="HJW94" s="749"/>
      <c r="HJX94" s="749"/>
      <c r="HJY94" s="749"/>
      <c r="HJZ94" s="749"/>
      <c r="HKA94" s="749"/>
      <c r="HKB94" s="749"/>
      <c r="HKC94" s="749"/>
      <c r="HKD94" s="749"/>
      <c r="HKE94" s="749"/>
      <c r="HKF94" s="749"/>
      <c r="HKG94" s="749"/>
      <c r="HKH94" s="749"/>
      <c r="HKI94" s="749"/>
      <c r="HKJ94" s="749"/>
      <c r="HKK94" s="749"/>
      <c r="HKL94" s="749"/>
      <c r="HKM94" s="749"/>
      <c r="HKN94" s="749"/>
      <c r="HKO94" s="749"/>
      <c r="HKP94" s="749"/>
      <c r="HKQ94" s="749"/>
      <c r="HKR94" s="749"/>
      <c r="HKS94" s="749"/>
      <c r="HKT94" s="749"/>
      <c r="HKU94" s="749"/>
      <c r="HKV94" s="749"/>
      <c r="HKW94" s="749"/>
      <c r="HKX94" s="749"/>
      <c r="HKY94" s="749"/>
      <c r="HKZ94" s="749"/>
      <c r="HLA94" s="749"/>
      <c r="HLB94" s="749"/>
      <c r="HLC94" s="749"/>
      <c r="HLD94" s="749"/>
      <c r="HLE94" s="749"/>
      <c r="HLF94" s="749"/>
      <c r="HLG94" s="749"/>
      <c r="HLH94" s="749"/>
      <c r="HLI94" s="749"/>
      <c r="HLJ94" s="749"/>
      <c r="HLK94" s="749"/>
      <c r="HLL94" s="749"/>
      <c r="HLM94" s="749"/>
      <c r="HLN94" s="749"/>
      <c r="HLO94" s="749"/>
      <c r="HLP94" s="749"/>
      <c r="HLQ94" s="749"/>
      <c r="HLR94" s="749"/>
      <c r="HLS94" s="749"/>
      <c r="HLT94" s="749"/>
      <c r="HLU94" s="749"/>
      <c r="HLV94" s="749"/>
      <c r="HLW94" s="749"/>
      <c r="HLX94" s="749"/>
      <c r="HLY94" s="749"/>
      <c r="HLZ94" s="749"/>
      <c r="HMA94" s="749"/>
      <c r="HMB94" s="749"/>
      <c r="HMC94" s="749"/>
      <c r="HMD94" s="749"/>
      <c r="HME94" s="749"/>
      <c r="HMF94" s="749"/>
      <c r="HMG94" s="749"/>
      <c r="HMH94" s="749"/>
      <c r="HMI94" s="749"/>
      <c r="HMJ94" s="749"/>
      <c r="HMK94" s="749"/>
      <c r="HML94" s="749"/>
      <c r="HMM94" s="749"/>
      <c r="HMN94" s="749"/>
      <c r="HMO94" s="749"/>
      <c r="HMP94" s="749"/>
      <c r="HMQ94" s="749"/>
      <c r="HMR94" s="749"/>
      <c r="HMS94" s="749"/>
      <c r="HMT94" s="749"/>
      <c r="HMU94" s="749"/>
      <c r="HMV94" s="749"/>
      <c r="HMW94" s="749"/>
      <c r="HMX94" s="749"/>
      <c r="HMY94" s="749"/>
      <c r="HMZ94" s="749"/>
      <c r="HNA94" s="749"/>
      <c r="HNB94" s="749"/>
      <c r="HNC94" s="749"/>
      <c r="HND94" s="749"/>
      <c r="HNE94" s="749"/>
      <c r="HNF94" s="749"/>
      <c r="HNG94" s="749"/>
      <c r="HNH94" s="749"/>
      <c r="HNI94" s="749"/>
      <c r="HNJ94" s="749"/>
      <c r="HNK94" s="749"/>
      <c r="HNL94" s="749"/>
      <c r="HNM94" s="749"/>
      <c r="HNN94" s="749"/>
      <c r="HNO94" s="749"/>
      <c r="HNP94" s="749"/>
      <c r="HNQ94" s="749"/>
      <c r="HNR94" s="749"/>
      <c r="HNS94" s="749"/>
      <c r="HNT94" s="749"/>
      <c r="HNU94" s="749"/>
      <c r="HNV94" s="749"/>
      <c r="HNW94" s="749"/>
      <c r="HNX94" s="749"/>
      <c r="HNY94" s="749"/>
      <c r="HNZ94" s="749"/>
      <c r="HOA94" s="749"/>
      <c r="HOB94" s="749"/>
      <c r="HOC94" s="749"/>
      <c r="HOD94" s="749"/>
      <c r="HOE94" s="749"/>
      <c r="HOF94" s="749"/>
      <c r="HOG94" s="749"/>
      <c r="HOH94" s="749"/>
      <c r="HOI94" s="749"/>
      <c r="HOJ94" s="749"/>
      <c r="HOK94" s="749"/>
      <c r="HOL94" s="749"/>
      <c r="HOM94" s="749"/>
      <c r="HON94" s="749"/>
      <c r="HOO94" s="749"/>
      <c r="HOP94" s="749"/>
      <c r="HOQ94" s="749"/>
      <c r="HOR94" s="749"/>
      <c r="HOS94" s="749"/>
      <c r="HOT94" s="749"/>
      <c r="HOU94" s="749"/>
      <c r="HOV94" s="749"/>
      <c r="HOW94" s="749"/>
      <c r="HOX94" s="749"/>
      <c r="HOY94" s="749"/>
      <c r="HOZ94" s="749"/>
      <c r="HPA94" s="749"/>
      <c r="HPB94" s="749"/>
      <c r="HPC94" s="749"/>
      <c r="HPD94" s="749"/>
      <c r="HPE94" s="749"/>
      <c r="HPF94" s="749"/>
      <c r="HPG94" s="749"/>
      <c r="HPH94" s="749"/>
      <c r="HPI94" s="749"/>
      <c r="HPJ94" s="749"/>
      <c r="HPK94" s="749"/>
      <c r="HPL94" s="749"/>
      <c r="HPM94" s="749"/>
      <c r="HPN94" s="749"/>
      <c r="HPO94" s="749"/>
      <c r="HPP94" s="749"/>
      <c r="HPQ94" s="749"/>
      <c r="HPR94" s="749"/>
      <c r="HPS94" s="749"/>
      <c r="HPT94" s="749"/>
      <c r="HPU94" s="749"/>
      <c r="HPV94" s="749"/>
      <c r="HPW94" s="749"/>
      <c r="HPX94" s="749"/>
      <c r="HPY94" s="749"/>
      <c r="HPZ94" s="749"/>
      <c r="HQA94" s="749"/>
      <c r="HQB94" s="749"/>
      <c r="HQC94" s="749"/>
      <c r="HQD94" s="749"/>
      <c r="HQE94" s="749"/>
      <c r="HQF94" s="749"/>
      <c r="HQG94" s="749"/>
      <c r="HQH94" s="749"/>
      <c r="HQI94" s="749"/>
      <c r="HQJ94" s="749"/>
      <c r="HQK94" s="749"/>
      <c r="HQL94" s="749"/>
      <c r="HQM94" s="749"/>
      <c r="HQN94" s="749"/>
      <c r="HQO94" s="749"/>
      <c r="HQP94" s="749"/>
      <c r="HQQ94" s="749"/>
      <c r="HQR94" s="749"/>
      <c r="HQS94" s="749"/>
      <c r="HQT94" s="749"/>
      <c r="HQU94" s="749"/>
      <c r="HQV94" s="749"/>
      <c r="HQW94" s="749"/>
      <c r="HQX94" s="749"/>
      <c r="HQY94" s="749"/>
      <c r="HQZ94" s="749"/>
      <c r="HRA94" s="749"/>
      <c r="HRB94" s="749"/>
      <c r="HRC94" s="749"/>
      <c r="HRD94" s="749"/>
      <c r="HRE94" s="749"/>
      <c r="HRF94" s="749"/>
      <c r="HRG94" s="749"/>
      <c r="HRH94" s="749"/>
      <c r="HRI94" s="749"/>
      <c r="HRJ94" s="749"/>
      <c r="HRK94" s="749"/>
      <c r="HRL94" s="749"/>
      <c r="HRM94" s="749"/>
      <c r="HRN94" s="749"/>
      <c r="HRO94" s="749"/>
      <c r="HRP94" s="749"/>
      <c r="HRQ94" s="749"/>
      <c r="HRR94" s="749"/>
      <c r="HRS94" s="749"/>
      <c r="HRT94" s="749"/>
      <c r="HRU94" s="749"/>
      <c r="HRV94" s="749"/>
      <c r="HRW94" s="749"/>
      <c r="HRX94" s="749"/>
      <c r="HRY94" s="749"/>
      <c r="HRZ94" s="749"/>
      <c r="HSA94" s="749"/>
      <c r="HSB94" s="749"/>
      <c r="HSC94" s="749"/>
      <c r="HSD94" s="749"/>
      <c r="HSE94" s="749"/>
      <c r="HSF94" s="749"/>
      <c r="HSG94" s="749"/>
      <c r="HSH94" s="749"/>
      <c r="HSI94" s="749"/>
      <c r="HSJ94" s="749"/>
      <c r="HSK94" s="749"/>
      <c r="HSL94" s="749"/>
      <c r="HSM94" s="749"/>
      <c r="HSN94" s="749"/>
      <c r="HSO94" s="749"/>
      <c r="HSP94" s="749"/>
      <c r="HSQ94" s="749"/>
      <c r="HSR94" s="749"/>
      <c r="HSS94" s="749"/>
      <c r="HST94" s="749"/>
      <c r="HSU94" s="749"/>
      <c r="HSV94" s="749"/>
      <c r="HSW94" s="749"/>
      <c r="HSX94" s="749"/>
      <c r="HSY94" s="749"/>
      <c r="HSZ94" s="749"/>
      <c r="HTA94" s="749"/>
      <c r="HTB94" s="749"/>
      <c r="HTC94" s="749"/>
      <c r="HTD94" s="749"/>
      <c r="HTE94" s="749"/>
      <c r="HTF94" s="749"/>
      <c r="HTG94" s="749"/>
      <c r="HTH94" s="749"/>
      <c r="HTI94" s="749"/>
      <c r="HTJ94" s="749"/>
      <c r="HTK94" s="749"/>
      <c r="HTL94" s="749"/>
      <c r="HTM94" s="749"/>
      <c r="HTN94" s="749"/>
      <c r="HTO94" s="749"/>
      <c r="HTP94" s="749"/>
      <c r="HTQ94" s="749"/>
      <c r="HTR94" s="749"/>
      <c r="HTS94" s="749"/>
      <c r="HTT94" s="749"/>
      <c r="HTU94" s="749"/>
      <c r="HTV94" s="749"/>
      <c r="HTW94" s="749"/>
      <c r="HTX94" s="749"/>
      <c r="HTY94" s="749"/>
      <c r="HTZ94" s="749"/>
      <c r="HUA94" s="749"/>
      <c r="HUB94" s="749"/>
      <c r="HUC94" s="749"/>
      <c r="HUD94" s="749"/>
      <c r="HUE94" s="749"/>
      <c r="HUF94" s="749"/>
      <c r="HUG94" s="749"/>
      <c r="HUH94" s="749"/>
      <c r="HUI94" s="749"/>
      <c r="HUJ94" s="749"/>
      <c r="HUK94" s="749"/>
      <c r="HUL94" s="749"/>
      <c r="HUM94" s="749"/>
      <c r="HUN94" s="749"/>
      <c r="HUO94" s="749"/>
      <c r="HUP94" s="749"/>
      <c r="HUQ94" s="749"/>
      <c r="HUR94" s="749"/>
      <c r="HUS94" s="749"/>
      <c r="HUT94" s="749"/>
      <c r="HUU94" s="749"/>
      <c r="HUV94" s="749"/>
      <c r="HUW94" s="749"/>
      <c r="HUX94" s="749"/>
      <c r="HUY94" s="749"/>
      <c r="HUZ94" s="749"/>
      <c r="HVA94" s="749"/>
      <c r="HVB94" s="749"/>
      <c r="HVC94" s="749"/>
      <c r="HVD94" s="749"/>
      <c r="HVE94" s="749"/>
      <c r="HVF94" s="749"/>
      <c r="HVG94" s="749"/>
      <c r="HVH94" s="749"/>
      <c r="HVI94" s="749"/>
      <c r="HVJ94" s="749"/>
      <c r="HVK94" s="749"/>
      <c r="HVL94" s="749"/>
      <c r="HVM94" s="749"/>
      <c r="HVN94" s="749"/>
      <c r="HVO94" s="749"/>
      <c r="HVP94" s="749"/>
      <c r="HVQ94" s="749"/>
      <c r="HVR94" s="749"/>
      <c r="HVS94" s="749"/>
      <c r="HVT94" s="749"/>
      <c r="HVU94" s="749"/>
      <c r="HVV94" s="749"/>
      <c r="HVW94" s="749"/>
      <c r="HVX94" s="749"/>
      <c r="HVY94" s="749"/>
      <c r="HVZ94" s="749"/>
      <c r="HWA94" s="749"/>
      <c r="HWB94" s="749"/>
      <c r="HWC94" s="749"/>
      <c r="HWD94" s="749"/>
      <c r="HWE94" s="749"/>
      <c r="HWF94" s="749"/>
      <c r="HWG94" s="749"/>
      <c r="HWH94" s="749"/>
      <c r="HWI94" s="749"/>
      <c r="HWJ94" s="749"/>
      <c r="HWK94" s="749"/>
      <c r="HWL94" s="749"/>
      <c r="HWM94" s="749"/>
      <c r="HWN94" s="749"/>
      <c r="HWO94" s="749"/>
      <c r="HWP94" s="749"/>
      <c r="HWQ94" s="749"/>
      <c r="HWR94" s="749"/>
      <c r="HWS94" s="749"/>
      <c r="HWT94" s="749"/>
      <c r="HWU94" s="749"/>
      <c r="HWV94" s="749"/>
      <c r="HWW94" s="749"/>
      <c r="HWX94" s="749"/>
      <c r="HWY94" s="749"/>
      <c r="HWZ94" s="749"/>
      <c r="HXA94" s="749"/>
      <c r="HXB94" s="749"/>
      <c r="HXC94" s="749"/>
      <c r="HXD94" s="749"/>
      <c r="HXE94" s="749"/>
      <c r="HXF94" s="749"/>
      <c r="HXG94" s="749"/>
      <c r="HXH94" s="749"/>
      <c r="HXI94" s="749"/>
      <c r="HXJ94" s="749"/>
      <c r="HXK94" s="749"/>
      <c r="HXL94" s="749"/>
      <c r="HXM94" s="749"/>
      <c r="HXN94" s="749"/>
      <c r="HXO94" s="749"/>
      <c r="HXP94" s="749"/>
      <c r="HXQ94" s="749"/>
      <c r="HXR94" s="749"/>
      <c r="HXS94" s="749"/>
      <c r="HXT94" s="749"/>
      <c r="HXU94" s="749"/>
      <c r="HXV94" s="749"/>
      <c r="HXW94" s="749"/>
      <c r="HXX94" s="749"/>
      <c r="HXY94" s="749"/>
      <c r="HXZ94" s="749"/>
      <c r="HYA94" s="749"/>
      <c r="HYB94" s="749"/>
      <c r="HYC94" s="749"/>
      <c r="HYD94" s="749"/>
      <c r="HYE94" s="749"/>
      <c r="HYF94" s="749"/>
      <c r="HYG94" s="749"/>
      <c r="HYH94" s="749"/>
      <c r="HYI94" s="749"/>
      <c r="HYJ94" s="749"/>
      <c r="HYK94" s="749"/>
      <c r="HYL94" s="749"/>
      <c r="HYM94" s="749"/>
      <c r="HYN94" s="749"/>
      <c r="HYO94" s="749"/>
      <c r="HYP94" s="749"/>
      <c r="HYQ94" s="749"/>
      <c r="HYR94" s="749"/>
      <c r="HYS94" s="749"/>
      <c r="HYT94" s="749"/>
      <c r="HYU94" s="749"/>
      <c r="HYV94" s="749"/>
      <c r="HYW94" s="749"/>
      <c r="HYX94" s="749"/>
      <c r="HYY94" s="749"/>
      <c r="HYZ94" s="749"/>
      <c r="HZA94" s="749"/>
      <c r="HZB94" s="749"/>
      <c r="HZC94" s="749"/>
      <c r="HZD94" s="749"/>
      <c r="HZE94" s="749"/>
      <c r="HZF94" s="749"/>
      <c r="HZG94" s="749"/>
      <c r="HZH94" s="749"/>
      <c r="HZI94" s="749"/>
      <c r="HZJ94" s="749"/>
      <c r="HZK94" s="749"/>
      <c r="HZL94" s="749"/>
      <c r="HZM94" s="749"/>
      <c r="HZN94" s="749"/>
      <c r="HZO94" s="749"/>
      <c r="HZP94" s="749"/>
      <c r="HZQ94" s="749"/>
      <c r="HZR94" s="749"/>
      <c r="HZS94" s="749"/>
      <c r="HZT94" s="749"/>
      <c r="HZU94" s="749"/>
      <c r="HZV94" s="749"/>
      <c r="HZW94" s="749"/>
      <c r="HZX94" s="749"/>
      <c r="HZY94" s="749"/>
      <c r="HZZ94" s="749"/>
      <c r="IAA94" s="749"/>
      <c r="IAB94" s="749"/>
      <c r="IAC94" s="749"/>
      <c r="IAD94" s="749"/>
      <c r="IAE94" s="749"/>
      <c r="IAF94" s="749"/>
      <c r="IAG94" s="749"/>
      <c r="IAH94" s="749"/>
      <c r="IAI94" s="749"/>
      <c r="IAJ94" s="749"/>
      <c r="IAK94" s="749"/>
      <c r="IAL94" s="749"/>
      <c r="IAM94" s="749"/>
      <c r="IAN94" s="749"/>
      <c r="IAO94" s="749"/>
      <c r="IAP94" s="749"/>
      <c r="IAQ94" s="749"/>
      <c r="IAR94" s="749"/>
      <c r="IAS94" s="749"/>
      <c r="IAT94" s="749"/>
      <c r="IAU94" s="749"/>
      <c r="IAV94" s="749"/>
      <c r="IAW94" s="749"/>
      <c r="IAX94" s="749"/>
      <c r="IAY94" s="749"/>
      <c r="IAZ94" s="749"/>
      <c r="IBA94" s="749"/>
      <c r="IBB94" s="749"/>
      <c r="IBC94" s="749"/>
      <c r="IBD94" s="749"/>
      <c r="IBE94" s="749"/>
      <c r="IBF94" s="749"/>
      <c r="IBG94" s="749"/>
      <c r="IBH94" s="749"/>
      <c r="IBI94" s="749"/>
      <c r="IBJ94" s="749"/>
      <c r="IBK94" s="749"/>
      <c r="IBL94" s="749"/>
      <c r="IBM94" s="749"/>
      <c r="IBN94" s="749"/>
      <c r="IBO94" s="749"/>
      <c r="IBP94" s="749"/>
      <c r="IBQ94" s="749"/>
      <c r="IBR94" s="749"/>
      <c r="IBS94" s="749"/>
      <c r="IBT94" s="749"/>
      <c r="IBU94" s="749"/>
      <c r="IBV94" s="749"/>
      <c r="IBW94" s="749"/>
      <c r="IBX94" s="749"/>
      <c r="IBY94" s="749"/>
      <c r="IBZ94" s="749"/>
      <c r="ICA94" s="749"/>
      <c r="ICB94" s="749"/>
      <c r="ICC94" s="749"/>
      <c r="ICD94" s="749"/>
      <c r="ICE94" s="749"/>
      <c r="ICF94" s="749"/>
      <c r="ICG94" s="749"/>
      <c r="ICH94" s="749"/>
      <c r="ICI94" s="749"/>
      <c r="ICJ94" s="749"/>
      <c r="ICK94" s="749"/>
      <c r="ICL94" s="749"/>
      <c r="ICM94" s="749"/>
      <c r="ICN94" s="749"/>
      <c r="ICO94" s="749"/>
      <c r="ICP94" s="749"/>
      <c r="ICQ94" s="749"/>
      <c r="ICR94" s="749"/>
      <c r="ICS94" s="749"/>
      <c r="ICT94" s="749"/>
      <c r="ICU94" s="749"/>
      <c r="ICV94" s="749"/>
      <c r="ICW94" s="749"/>
      <c r="ICX94" s="749"/>
      <c r="ICY94" s="749"/>
      <c r="ICZ94" s="749"/>
      <c r="IDA94" s="749"/>
      <c r="IDB94" s="749"/>
      <c r="IDC94" s="749"/>
      <c r="IDD94" s="749"/>
      <c r="IDE94" s="749"/>
      <c r="IDF94" s="749"/>
      <c r="IDG94" s="749"/>
      <c r="IDH94" s="749"/>
      <c r="IDI94" s="749"/>
      <c r="IDJ94" s="749"/>
      <c r="IDK94" s="749"/>
      <c r="IDL94" s="749"/>
      <c r="IDM94" s="749"/>
      <c r="IDN94" s="749"/>
      <c r="IDO94" s="749"/>
      <c r="IDP94" s="749"/>
      <c r="IDQ94" s="749"/>
      <c r="IDR94" s="749"/>
      <c r="IDS94" s="749"/>
      <c r="IDT94" s="749"/>
      <c r="IDU94" s="749"/>
      <c r="IDV94" s="749"/>
      <c r="IDW94" s="749"/>
      <c r="IDX94" s="749"/>
      <c r="IDY94" s="749"/>
      <c r="IDZ94" s="749"/>
      <c r="IEA94" s="749"/>
      <c r="IEB94" s="749"/>
      <c r="IEC94" s="749"/>
      <c r="IED94" s="749"/>
      <c r="IEE94" s="749"/>
      <c r="IEF94" s="749"/>
      <c r="IEG94" s="749"/>
      <c r="IEH94" s="749"/>
      <c r="IEI94" s="749"/>
      <c r="IEJ94" s="749"/>
      <c r="IEK94" s="749"/>
      <c r="IEL94" s="749"/>
      <c r="IEM94" s="749"/>
      <c r="IEN94" s="749"/>
      <c r="IEO94" s="749"/>
      <c r="IEP94" s="749"/>
      <c r="IEQ94" s="749"/>
      <c r="IER94" s="749"/>
      <c r="IES94" s="749"/>
      <c r="IET94" s="749"/>
      <c r="IEU94" s="749"/>
      <c r="IEV94" s="749"/>
      <c r="IEW94" s="749"/>
      <c r="IEX94" s="749"/>
      <c r="IEY94" s="749"/>
      <c r="IEZ94" s="749"/>
      <c r="IFA94" s="749"/>
      <c r="IFB94" s="749"/>
      <c r="IFC94" s="749"/>
      <c r="IFD94" s="749"/>
      <c r="IFE94" s="749"/>
      <c r="IFF94" s="749"/>
      <c r="IFG94" s="749"/>
      <c r="IFH94" s="749"/>
      <c r="IFI94" s="749"/>
      <c r="IFJ94" s="749"/>
      <c r="IFK94" s="749"/>
      <c r="IFL94" s="749"/>
      <c r="IFM94" s="749"/>
      <c r="IFN94" s="749"/>
      <c r="IFO94" s="749"/>
      <c r="IFP94" s="749"/>
      <c r="IFQ94" s="749"/>
      <c r="IFR94" s="749"/>
      <c r="IFS94" s="749"/>
      <c r="IFT94" s="749"/>
      <c r="IFU94" s="749"/>
      <c r="IFV94" s="749"/>
      <c r="IFW94" s="749"/>
      <c r="IFX94" s="749"/>
      <c r="IFY94" s="749"/>
      <c r="IFZ94" s="749"/>
      <c r="IGA94" s="749"/>
      <c r="IGB94" s="749"/>
      <c r="IGC94" s="749"/>
      <c r="IGD94" s="749"/>
      <c r="IGE94" s="749"/>
      <c r="IGF94" s="749"/>
      <c r="IGG94" s="749"/>
      <c r="IGH94" s="749"/>
      <c r="IGI94" s="749"/>
      <c r="IGJ94" s="749"/>
      <c r="IGK94" s="749"/>
      <c r="IGL94" s="749"/>
      <c r="IGM94" s="749"/>
      <c r="IGN94" s="749"/>
      <c r="IGO94" s="749"/>
      <c r="IGP94" s="749"/>
      <c r="IGQ94" s="749"/>
      <c r="IGR94" s="749"/>
      <c r="IGS94" s="749"/>
      <c r="IGT94" s="749"/>
      <c r="IGU94" s="749"/>
      <c r="IGV94" s="749"/>
      <c r="IGW94" s="749"/>
      <c r="IGX94" s="749"/>
      <c r="IGY94" s="749"/>
      <c r="IGZ94" s="749"/>
      <c r="IHA94" s="749"/>
      <c r="IHB94" s="749"/>
      <c r="IHC94" s="749"/>
      <c r="IHD94" s="749"/>
      <c r="IHE94" s="749"/>
      <c r="IHF94" s="749"/>
      <c r="IHG94" s="749"/>
      <c r="IHH94" s="749"/>
      <c r="IHI94" s="749"/>
      <c r="IHJ94" s="749"/>
      <c r="IHK94" s="749"/>
      <c r="IHL94" s="749"/>
      <c r="IHM94" s="749"/>
      <c r="IHN94" s="749"/>
      <c r="IHO94" s="749"/>
      <c r="IHP94" s="749"/>
      <c r="IHQ94" s="749"/>
      <c r="IHR94" s="749"/>
      <c r="IHS94" s="749"/>
      <c r="IHT94" s="749"/>
      <c r="IHU94" s="749"/>
      <c r="IHV94" s="749"/>
      <c r="IHW94" s="749"/>
      <c r="IHX94" s="749"/>
      <c r="IHY94" s="749"/>
      <c r="IHZ94" s="749"/>
      <c r="IIA94" s="749"/>
      <c r="IIB94" s="749"/>
      <c r="IIC94" s="749"/>
      <c r="IID94" s="749"/>
      <c r="IIE94" s="749"/>
      <c r="IIF94" s="749"/>
      <c r="IIG94" s="749"/>
      <c r="IIH94" s="749"/>
      <c r="III94" s="749"/>
      <c r="IIJ94" s="749"/>
      <c r="IIK94" s="749"/>
      <c r="IIL94" s="749"/>
      <c r="IIM94" s="749"/>
      <c r="IIN94" s="749"/>
      <c r="IIO94" s="749"/>
      <c r="IIP94" s="749"/>
      <c r="IIQ94" s="749"/>
      <c r="IIR94" s="749"/>
      <c r="IIS94" s="749"/>
      <c r="IIT94" s="749"/>
      <c r="IIU94" s="749"/>
      <c r="IIV94" s="749"/>
      <c r="IIW94" s="749"/>
      <c r="IIX94" s="749"/>
      <c r="IIY94" s="749"/>
      <c r="IIZ94" s="749"/>
      <c r="IJA94" s="749"/>
      <c r="IJB94" s="749"/>
      <c r="IJC94" s="749"/>
      <c r="IJD94" s="749"/>
      <c r="IJE94" s="749"/>
      <c r="IJF94" s="749"/>
      <c r="IJG94" s="749"/>
      <c r="IJH94" s="749"/>
      <c r="IJI94" s="749"/>
      <c r="IJJ94" s="749"/>
      <c r="IJK94" s="749"/>
      <c r="IJL94" s="749"/>
      <c r="IJM94" s="749"/>
      <c r="IJN94" s="749"/>
      <c r="IJO94" s="749"/>
      <c r="IJP94" s="749"/>
      <c r="IJQ94" s="749"/>
      <c r="IJR94" s="749"/>
      <c r="IJS94" s="749"/>
      <c r="IJT94" s="749"/>
      <c r="IJU94" s="749"/>
      <c r="IJV94" s="749"/>
      <c r="IJW94" s="749"/>
      <c r="IJX94" s="749"/>
      <c r="IJY94" s="749"/>
      <c r="IJZ94" s="749"/>
      <c r="IKA94" s="749"/>
      <c r="IKB94" s="749"/>
      <c r="IKC94" s="749"/>
      <c r="IKD94" s="749"/>
      <c r="IKE94" s="749"/>
      <c r="IKF94" s="749"/>
      <c r="IKG94" s="749"/>
      <c r="IKH94" s="749"/>
      <c r="IKI94" s="749"/>
      <c r="IKJ94" s="749"/>
      <c r="IKK94" s="749"/>
      <c r="IKL94" s="749"/>
      <c r="IKM94" s="749"/>
      <c r="IKN94" s="749"/>
      <c r="IKO94" s="749"/>
      <c r="IKP94" s="749"/>
      <c r="IKQ94" s="749"/>
      <c r="IKR94" s="749"/>
      <c r="IKS94" s="749"/>
      <c r="IKT94" s="749"/>
      <c r="IKU94" s="749"/>
      <c r="IKV94" s="749"/>
      <c r="IKW94" s="749"/>
      <c r="IKX94" s="749"/>
      <c r="IKY94" s="749"/>
      <c r="IKZ94" s="749"/>
      <c r="ILA94" s="749"/>
      <c r="ILB94" s="749"/>
      <c r="ILC94" s="749"/>
      <c r="ILD94" s="749"/>
      <c r="ILE94" s="749"/>
      <c r="ILF94" s="749"/>
      <c r="ILG94" s="749"/>
      <c r="ILH94" s="749"/>
      <c r="ILI94" s="749"/>
      <c r="ILJ94" s="749"/>
      <c r="ILK94" s="749"/>
      <c r="ILL94" s="749"/>
      <c r="ILM94" s="749"/>
      <c r="ILN94" s="749"/>
      <c r="ILO94" s="749"/>
      <c r="ILP94" s="749"/>
      <c r="ILQ94" s="749"/>
      <c r="ILR94" s="749"/>
      <c r="ILS94" s="749"/>
      <c r="ILT94" s="749"/>
      <c r="ILU94" s="749"/>
      <c r="ILV94" s="749"/>
      <c r="ILW94" s="749"/>
      <c r="ILX94" s="749"/>
      <c r="ILY94" s="749"/>
      <c r="ILZ94" s="749"/>
      <c r="IMA94" s="749"/>
      <c r="IMB94" s="749"/>
      <c r="IMC94" s="749"/>
      <c r="IMD94" s="749"/>
      <c r="IME94" s="749"/>
      <c r="IMF94" s="749"/>
      <c r="IMG94" s="749"/>
      <c r="IMH94" s="749"/>
      <c r="IMI94" s="749"/>
      <c r="IMJ94" s="749"/>
      <c r="IMK94" s="749"/>
      <c r="IML94" s="749"/>
      <c r="IMM94" s="749"/>
      <c r="IMN94" s="749"/>
      <c r="IMO94" s="749"/>
      <c r="IMP94" s="749"/>
      <c r="IMQ94" s="749"/>
      <c r="IMR94" s="749"/>
      <c r="IMS94" s="749"/>
      <c r="IMT94" s="749"/>
      <c r="IMU94" s="749"/>
      <c r="IMV94" s="749"/>
      <c r="IMW94" s="749"/>
      <c r="IMX94" s="749"/>
      <c r="IMY94" s="749"/>
      <c r="IMZ94" s="749"/>
      <c r="INA94" s="749"/>
      <c r="INB94" s="749"/>
      <c r="INC94" s="749"/>
      <c r="IND94" s="749"/>
      <c r="INE94" s="749"/>
      <c r="INF94" s="749"/>
      <c r="ING94" s="749"/>
      <c r="INH94" s="749"/>
      <c r="INI94" s="749"/>
      <c r="INJ94" s="749"/>
      <c r="INK94" s="749"/>
      <c r="INL94" s="749"/>
      <c r="INM94" s="749"/>
      <c r="INN94" s="749"/>
      <c r="INO94" s="749"/>
      <c r="INP94" s="749"/>
      <c r="INQ94" s="749"/>
      <c r="INR94" s="749"/>
      <c r="INS94" s="749"/>
      <c r="INT94" s="749"/>
      <c r="INU94" s="749"/>
      <c r="INV94" s="749"/>
      <c r="INW94" s="749"/>
      <c r="INX94" s="749"/>
      <c r="INY94" s="749"/>
      <c r="INZ94" s="749"/>
      <c r="IOA94" s="749"/>
      <c r="IOB94" s="749"/>
      <c r="IOC94" s="749"/>
      <c r="IOD94" s="749"/>
      <c r="IOE94" s="749"/>
      <c r="IOF94" s="749"/>
      <c r="IOG94" s="749"/>
      <c r="IOH94" s="749"/>
      <c r="IOI94" s="749"/>
      <c r="IOJ94" s="749"/>
      <c r="IOK94" s="749"/>
      <c r="IOL94" s="749"/>
      <c r="IOM94" s="749"/>
      <c r="ION94" s="749"/>
      <c r="IOO94" s="749"/>
      <c r="IOP94" s="749"/>
      <c r="IOQ94" s="749"/>
      <c r="IOR94" s="749"/>
      <c r="IOS94" s="749"/>
      <c r="IOT94" s="749"/>
      <c r="IOU94" s="749"/>
      <c r="IOV94" s="749"/>
      <c r="IOW94" s="749"/>
      <c r="IOX94" s="749"/>
      <c r="IOY94" s="749"/>
      <c r="IOZ94" s="749"/>
      <c r="IPA94" s="749"/>
      <c r="IPB94" s="749"/>
      <c r="IPC94" s="749"/>
      <c r="IPD94" s="749"/>
      <c r="IPE94" s="749"/>
      <c r="IPF94" s="749"/>
      <c r="IPG94" s="749"/>
      <c r="IPH94" s="749"/>
      <c r="IPI94" s="749"/>
      <c r="IPJ94" s="749"/>
      <c r="IPK94" s="749"/>
      <c r="IPL94" s="749"/>
      <c r="IPM94" s="749"/>
      <c r="IPN94" s="749"/>
      <c r="IPO94" s="749"/>
      <c r="IPP94" s="749"/>
      <c r="IPQ94" s="749"/>
      <c r="IPR94" s="749"/>
      <c r="IPS94" s="749"/>
      <c r="IPT94" s="749"/>
      <c r="IPU94" s="749"/>
      <c r="IPV94" s="749"/>
      <c r="IPW94" s="749"/>
      <c r="IPX94" s="749"/>
      <c r="IPY94" s="749"/>
      <c r="IPZ94" s="749"/>
      <c r="IQA94" s="749"/>
      <c r="IQB94" s="749"/>
      <c r="IQC94" s="749"/>
      <c r="IQD94" s="749"/>
      <c r="IQE94" s="749"/>
      <c r="IQF94" s="749"/>
      <c r="IQG94" s="749"/>
      <c r="IQH94" s="749"/>
      <c r="IQI94" s="749"/>
      <c r="IQJ94" s="749"/>
      <c r="IQK94" s="749"/>
      <c r="IQL94" s="749"/>
      <c r="IQM94" s="749"/>
      <c r="IQN94" s="749"/>
      <c r="IQO94" s="749"/>
      <c r="IQP94" s="749"/>
      <c r="IQQ94" s="749"/>
      <c r="IQR94" s="749"/>
      <c r="IQS94" s="749"/>
      <c r="IQT94" s="749"/>
      <c r="IQU94" s="749"/>
      <c r="IQV94" s="749"/>
      <c r="IQW94" s="749"/>
      <c r="IQX94" s="749"/>
      <c r="IQY94" s="749"/>
      <c r="IQZ94" s="749"/>
      <c r="IRA94" s="749"/>
      <c r="IRB94" s="749"/>
      <c r="IRC94" s="749"/>
      <c r="IRD94" s="749"/>
      <c r="IRE94" s="749"/>
      <c r="IRF94" s="749"/>
      <c r="IRG94" s="749"/>
      <c r="IRH94" s="749"/>
      <c r="IRI94" s="749"/>
      <c r="IRJ94" s="749"/>
      <c r="IRK94" s="749"/>
      <c r="IRL94" s="749"/>
      <c r="IRM94" s="749"/>
      <c r="IRN94" s="749"/>
      <c r="IRO94" s="749"/>
      <c r="IRP94" s="749"/>
      <c r="IRQ94" s="749"/>
      <c r="IRR94" s="749"/>
      <c r="IRS94" s="749"/>
      <c r="IRT94" s="749"/>
      <c r="IRU94" s="749"/>
      <c r="IRV94" s="749"/>
      <c r="IRW94" s="749"/>
      <c r="IRX94" s="749"/>
      <c r="IRY94" s="749"/>
      <c r="IRZ94" s="749"/>
      <c r="ISA94" s="749"/>
      <c r="ISB94" s="749"/>
      <c r="ISC94" s="749"/>
      <c r="ISD94" s="749"/>
      <c r="ISE94" s="749"/>
      <c r="ISF94" s="749"/>
      <c r="ISG94" s="749"/>
      <c r="ISH94" s="749"/>
      <c r="ISI94" s="749"/>
      <c r="ISJ94" s="749"/>
      <c r="ISK94" s="749"/>
      <c r="ISL94" s="749"/>
      <c r="ISM94" s="749"/>
      <c r="ISN94" s="749"/>
      <c r="ISO94" s="749"/>
      <c r="ISP94" s="749"/>
      <c r="ISQ94" s="749"/>
      <c r="ISR94" s="749"/>
      <c r="ISS94" s="749"/>
      <c r="IST94" s="749"/>
      <c r="ISU94" s="749"/>
      <c r="ISV94" s="749"/>
      <c r="ISW94" s="749"/>
      <c r="ISX94" s="749"/>
      <c r="ISY94" s="749"/>
      <c r="ISZ94" s="749"/>
      <c r="ITA94" s="749"/>
      <c r="ITB94" s="749"/>
      <c r="ITC94" s="749"/>
      <c r="ITD94" s="749"/>
      <c r="ITE94" s="749"/>
      <c r="ITF94" s="749"/>
      <c r="ITG94" s="749"/>
      <c r="ITH94" s="749"/>
      <c r="ITI94" s="749"/>
      <c r="ITJ94" s="749"/>
      <c r="ITK94" s="749"/>
      <c r="ITL94" s="749"/>
      <c r="ITM94" s="749"/>
      <c r="ITN94" s="749"/>
      <c r="ITO94" s="749"/>
      <c r="ITP94" s="749"/>
      <c r="ITQ94" s="749"/>
      <c r="ITR94" s="749"/>
      <c r="ITS94" s="749"/>
      <c r="ITT94" s="749"/>
      <c r="ITU94" s="749"/>
      <c r="ITV94" s="749"/>
      <c r="ITW94" s="749"/>
      <c r="ITX94" s="749"/>
      <c r="ITY94" s="749"/>
      <c r="ITZ94" s="749"/>
      <c r="IUA94" s="749"/>
      <c r="IUB94" s="749"/>
      <c r="IUC94" s="749"/>
      <c r="IUD94" s="749"/>
      <c r="IUE94" s="749"/>
      <c r="IUF94" s="749"/>
      <c r="IUG94" s="749"/>
      <c r="IUH94" s="749"/>
      <c r="IUI94" s="749"/>
      <c r="IUJ94" s="749"/>
      <c r="IUK94" s="749"/>
      <c r="IUL94" s="749"/>
      <c r="IUM94" s="749"/>
      <c r="IUN94" s="749"/>
      <c r="IUO94" s="749"/>
      <c r="IUP94" s="749"/>
      <c r="IUQ94" s="749"/>
      <c r="IUR94" s="749"/>
      <c r="IUS94" s="749"/>
      <c r="IUT94" s="749"/>
      <c r="IUU94" s="749"/>
      <c r="IUV94" s="749"/>
      <c r="IUW94" s="749"/>
      <c r="IUX94" s="749"/>
      <c r="IUY94" s="749"/>
      <c r="IUZ94" s="749"/>
      <c r="IVA94" s="749"/>
      <c r="IVB94" s="749"/>
      <c r="IVC94" s="749"/>
      <c r="IVD94" s="749"/>
      <c r="IVE94" s="749"/>
      <c r="IVF94" s="749"/>
      <c r="IVG94" s="749"/>
      <c r="IVH94" s="749"/>
      <c r="IVI94" s="749"/>
      <c r="IVJ94" s="749"/>
      <c r="IVK94" s="749"/>
      <c r="IVL94" s="749"/>
      <c r="IVM94" s="749"/>
      <c r="IVN94" s="749"/>
      <c r="IVO94" s="749"/>
      <c r="IVP94" s="749"/>
      <c r="IVQ94" s="749"/>
      <c r="IVR94" s="749"/>
      <c r="IVS94" s="749"/>
      <c r="IVT94" s="749"/>
      <c r="IVU94" s="749"/>
      <c r="IVV94" s="749"/>
      <c r="IVW94" s="749"/>
      <c r="IVX94" s="749"/>
      <c r="IVY94" s="749"/>
      <c r="IVZ94" s="749"/>
      <c r="IWA94" s="749"/>
      <c r="IWB94" s="749"/>
      <c r="IWC94" s="749"/>
      <c r="IWD94" s="749"/>
      <c r="IWE94" s="749"/>
      <c r="IWF94" s="749"/>
      <c r="IWG94" s="749"/>
      <c r="IWH94" s="749"/>
      <c r="IWI94" s="749"/>
      <c r="IWJ94" s="749"/>
      <c r="IWK94" s="749"/>
      <c r="IWL94" s="749"/>
      <c r="IWM94" s="749"/>
      <c r="IWN94" s="749"/>
      <c r="IWO94" s="749"/>
      <c r="IWP94" s="749"/>
      <c r="IWQ94" s="749"/>
      <c r="IWR94" s="749"/>
      <c r="IWS94" s="749"/>
      <c r="IWT94" s="749"/>
      <c r="IWU94" s="749"/>
      <c r="IWV94" s="749"/>
      <c r="IWW94" s="749"/>
      <c r="IWX94" s="749"/>
      <c r="IWY94" s="749"/>
      <c r="IWZ94" s="749"/>
      <c r="IXA94" s="749"/>
      <c r="IXB94" s="749"/>
      <c r="IXC94" s="749"/>
      <c r="IXD94" s="749"/>
      <c r="IXE94" s="749"/>
      <c r="IXF94" s="749"/>
      <c r="IXG94" s="749"/>
      <c r="IXH94" s="749"/>
      <c r="IXI94" s="749"/>
      <c r="IXJ94" s="749"/>
      <c r="IXK94" s="749"/>
      <c r="IXL94" s="749"/>
      <c r="IXM94" s="749"/>
      <c r="IXN94" s="749"/>
      <c r="IXO94" s="749"/>
      <c r="IXP94" s="749"/>
      <c r="IXQ94" s="749"/>
      <c r="IXR94" s="749"/>
      <c r="IXS94" s="749"/>
      <c r="IXT94" s="749"/>
      <c r="IXU94" s="749"/>
      <c r="IXV94" s="749"/>
      <c r="IXW94" s="749"/>
      <c r="IXX94" s="749"/>
      <c r="IXY94" s="749"/>
      <c r="IXZ94" s="749"/>
      <c r="IYA94" s="749"/>
      <c r="IYB94" s="749"/>
      <c r="IYC94" s="749"/>
      <c r="IYD94" s="749"/>
      <c r="IYE94" s="749"/>
      <c r="IYF94" s="749"/>
      <c r="IYG94" s="749"/>
      <c r="IYH94" s="749"/>
      <c r="IYI94" s="749"/>
      <c r="IYJ94" s="749"/>
      <c r="IYK94" s="749"/>
      <c r="IYL94" s="749"/>
      <c r="IYM94" s="749"/>
      <c r="IYN94" s="749"/>
      <c r="IYO94" s="749"/>
      <c r="IYP94" s="749"/>
      <c r="IYQ94" s="749"/>
      <c r="IYR94" s="749"/>
      <c r="IYS94" s="749"/>
      <c r="IYT94" s="749"/>
      <c r="IYU94" s="749"/>
      <c r="IYV94" s="749"/>
      <c r="IYW94" s="749"/>
      <c r="IYX94" s="749"/>
      <c r="IYY94" s="749"/>
      <c r="IYZ94" s="749"/>
      <c r="IZA94" s="749"/>
      <c r="IZB94" s="749"/>
      <c r="IZC94" s="749"/>
      <c r="IZD94" s="749"/>
      <c r="IZE94" s="749"/>
      <c r="IZF94" s="749"/>
      <c r="IZG94" s="749"/>
      <c r="IZH94" s="749"/>
      <c r="IZI94" s="749"/>
      <c r="IZJ94" s="749"/>
      <c r="IZK94" s="749"/>
      <c r="IZL94" s="749"/>
      <c r="IZM94" s="749"/>
      <c r="IZN94" s="749"/>
      <c r="IZO94" s="749"/>
      <c r="IZP94" s="749"/>
      <c r="IZQ94" s="749"/>
      <c r="IZR94" s="749"/>
      <c r="IZS94" s="749"/>
      <c r="IZT94" s="749"/>
      <c r="IZU94" s="749"/>
      <c r="IZV94" s="749"/>
      <c r="IZW94" s="749"/>
      <c r="IZX94" s="749"/>
      <c r="IZY94" s="749"/>
      <c r="IZZ94" s="749"/>
      <c r="JAA94" s="749"/>
      <c r="JAB94" s="749"/>
      <c r="JAC94" s="749"/>
      <c r="JAD94" s="749"/>
      <c r="JAE94" s="749"/>
      <c r="JAF94" s="749"/>
      <c r="JAG94" s="749"/>
      <c r="JAH94" s="749"/>
      <c r="JAI94" s="749"/>
      <c r="JAJ94" s="749"/>
      <c r="JAK94" s="749"/>
      <c r="JAL94" s="749"/>
      <c r="JAM94" s="749"/>
      <c r="JAN94" s="749"/>
      <c r="JAO94" s="749"/>
      <c r="JAP94" s="749"/>
      <c r="JAQ94" s="749"/>
      <c r="JAR94" s="749"/>
      <c r="JAS94" s="749"/>
      <c r="JAT94" s="749"/>
      <c r="JAU94" s="749"/>
      <c r="JAV94" s="749"/>
      <c r="JAW94" s="749"/>
      <c r="JAX94" s="749"/>
      <c r="JAY94" s="749"/>
      <c r="JAZ94" s="749"/>
      <c r="JBA94" s="749"/>
      <c r="JBB94" s="749"/>
      <c r="JBC94" s="749"/>
      <c r="JBD94" s="749"/>
      <c r="JBE94" s="749"/>
      <c r="JBF94" s="749"/>
      <c r="JBG94" s="749"/>
      <c r="JBH94" s="749"/>
      <c r="JBI94" s="749"/>
      <c r="JBJ94" s="749"/>
      <c r="JBK94" s="749"/>
      <c r="JBL94" s="749"/>
      <c r="JBM94" s="749"/>
      <c r="JBN94" s="749"/>
      <c r="JBO94" s="749"/>
      <c r="JBP94" s="749"/>
      <c r="JBQ94" s="749"/>
      <c r="JBR94" s="749"/>
      <c r="JBS94" s="749"/>
      <c r="JBT94" s="749"/>
      <c r="JBU94" s="749"/>
      <c r="JBV94" s="749"/>
      <c r="JBW94" s="749"/>
      <c r="JBX94" s="749"/>
      <c r="JBY94" s="749"/>
      <c r="JBZ94" s="749"/>
      <c r="JCA94" s="749"/>
      <c r="JCB94" s="749"/>
      <c r="JCC94" s="749"/>
      <c r="JCD94" s="749"/>
      <c r="JCE94" s="749"/>
      <c r="JCF94" s="749"/>
      <c r="JCG94" s="749"/>
      <c r="JCH94" s="749"/>
      <c r="JCI94" s="749"/>
      <c r="JCJ94" s="749"/>
      <c r="JCK94" s="749"/>
      <c r="JCL94" s="749"/>
      <c r="JCM94" s="749"/>
      <c r="JCN94" s="749"/>
      <c r="JCO94" s="749"/>
      <c r="JCP94" s="749"/>
      <c r="JCQ94" s="749"/>
      <c r="JCR94" s="749"/>
      <c r="JCS94" s="749"/>
      <c r="JCT94" s="749"/>
      <c r="JCU94" s="749"/>
      <c r="JCV94" s="749"/>
      <c r="JCW94" s="749"/>
      <c r="JCX94" s="749"/>
      <c r="JCY94" s="749"/>
      <c r="JCZ94" s="749"/>
      <c r="JDA94" s="749"/>
      <c r="JDB94" s="749"/>
      <c r="JDC94" s="749"/>
      <c r="JDD94" s="749"/>
      <c r="JDE94" s="749"/>
      <c r="JDF94" s="749"/>
      <c r="JDG94" s="749"/>
      <c r="JDH94" s="749"/>
      <c r="JDI94" s="749"/>
      <c r="JDJ94" s="749"/>
      <c r="JDK94" s="749"/>
      <c r="JDL94" s="749"/>
      <c r="JDM94" s="749"/>
      <c r="JDN94" s="749"/>
      <c r="JDO94" s="749"/>
      <c r="JDP94" s="749"/>
      <c r="JDQ94" s="749"/>
      <c r="JDR94" s="749"/>
      <c r="JDS94" s="749"/>
      <c r="JDT94" s="749"/>
      <c r="JDU94" s="749"/>
      <c r="JDV94" s="749"/>
      <c r="JDW94" s="749"/>
      <c r="JDX94" s="749"/>
      <c r="JDY94" s="749"/>
      <c r="JDZ94" s="749"/>
      <c r="JEA94" s="749"/>
      <c r="JEB94" s="749"/>
      <c r="JEC94" s="749"/>
      <c r="JED94" s="749"/>
      <c r="JEE94" s="749"/>
      <c r="JEF94" s="749"/>
      <c r="JEG94" s="749"/>
      <c r="JEH94" s="749"/>
      <c r="JEI94" s="749"/>
      <c r="JEJ94" s="749"/>
      <c r="JEK94" s="749"/>
      <c r="JEL94" s="749"/>
      <c r="JEM94" s="749"/>
      <c r="JEN94" s="749"/>
      <c r="JEO94" s="749"/>
      <c r="JEP94" s="749"/>
      <c r="JEQ94" s="749"/>
      <c r="JER94" s="749"/>
      <c r="JES94" s="749"/>
      <c r="JET94" s="749"/>
      <c r="JEU94" s="749"/>
      <c r="JEV94" s="749"/>
      <c r="JEW94" s="749"/>
      <c r="JEX94" s="749"/>
      <c r="JEY94" s="749"/>
      <c r="JEZ94" s="749"/>
      <c r="JFA94" s="749"/>
      <c r="JFB94" s="749"/>
      <c r="JFC94" s="749"/>
      <c r="JFD94" s="749"/>
      <c r="JFE94" s="749"/>
      <c r="JFF94" s="749"/>
      <c r="JFG94" s="749"/>
      <c r="JFH94" s="749"/>
      <c r="JFI94" s="749"/>
      <c r="JFJ94" s="749"/>
      <c r="JFK94" s="749"/>
      <c r="JFL94" s="749"/>
      <c r="JFM94" s="749"/>
      <c r="JFN94" s="749"/>
      <c r="JFO94" s="749"/>
      <c r="JFP94" s="749"/>
      <c r="JFQ94" s="749"/>
      <c r="JFR94" s="749"/>
      <c r="JFS94" s="749"/>
      <c r="JFT94" s="749"/>
      <c r="JFU94" s="749"/>
      <c r="JFV94" s="749"/>
      <c r="JFW94" s="749"/>
      <c r="JFX94" s="749"/>
      <c r="JFY94" s="749"/>
      <c r="JFZ94" s="749"/>
      <c r="JGA94" s="749"/>
      <c r="JGB94" s="749"/>
      <c r="JGC94" s="749"/>
      <c r="JGD94" s="749"/>
      <c r="JGE94" s="749"/>
      <c r="JGF94" s="749"/>
      <c r="JGG94" s="749"/>
      <c r="JGH94" s="749"/>
      <c r="JGI94" s="749"/>
      <c r="JGJ94" s="749"/>
      <c r="JGK94" s="749"/>
      <c r="JGL94" s="749"/>
      <c r="JGM94" s="749"/>
      <c r="JGN94" s="749"/>
      <c r="JGO94" s="749"/>
      <c r="JGP94" s="749"/>
      <c r="JGQ94" s="749"/>
      <c r="JGR94" s="749"/>
      <c r="JGS94" s="749"/>
      <c r="JGT94" s="749"/>
      <c r="JGU94" s="749"/>
      <c r="JGV94" s="749"/>
      <c r="JGW94" s="749"/>
      <c r="JGX94" s="749"/>
      <c r="JGY94" s="749"/>
      <c r="JGZ94" s="749"/>
      <c r="JHA94" s="749"/>
      <c r="JHB94" s="749"/>
      <c r="JHC94" s="749"/>
      <c r="JHD94" s="749"/>
      <c r="JHE94" s="749"/>
      <c r="JHF94" s="749"/>
      <c r="JHG94" s="749"/>
      <c r="JHH94" s="749"/>
      <c r="JHI94" s="749"/>
      <c r="JHJ94" s="749"/>
      <c r="JHK94" s="749"/>
      <c r="JHL94" s="749"/>
      <c r="JHM94" s="749"/>
      <c r="JHN94" s="749"/>
      <c r="JHO94" s="749"/>
      <c r="JHP94" s="749"/>
      <c r="JHQ94" s="749"/>
      <c r="JHR94" s="749"/>
      <c r="JHS94" s="749"/>
      <c r="JHT94" s="749"/>
      <c r="JHU94" s="749"/>
      <c r="JHV94" s="749"/>
      <c r="JHW94" s="749"/>
      <c r="JHX94" s="749"/>
      <c r="JHY94" s="749"/>
      <c r="JHZ94" s="749"/>
      <c r="JIA94" s="749"/>
      <c r="JIB94" s="749"/>
      <c r="JIC94" s="749"/>
      <c r="JID94" s="749"/>
      <c r="JIE94" s="749"/>
      <c r="JIF94" s="749"/>
      <c r="JIG94" s="749"/>
      <c r="JIH94" s="749"/>
      <c r="JII94" s="749"/>
      <c r="JIJ94" s="749"/>
      <c r="JIK94" s="749"/>
      <c r="JIL94" s="749"/>
      <c r="JIM94" s="749"/>
      <c r="JIN94" s="749"/>
      <c r="JIO94" s="749"/>
      <c r="JIP94" s="749"/>
      <c r="JIQ94" s="749"/>
      <c r="JIR94" s="749"/>
      <c r="JIS94" s="749"/>
      <c r="JIT94" s="749"/>
      <c r="JIU94" s="749"/>
      <c r="JIV94" s="749"/>
      <c r="JIW94" s="749"/>
      <c r="JIX94" s="749"/>
      <c r="JIY94" s="749"/>
      <c r="JIZ94" s="749"/>
      <c r="JJA94" s="749"/>
      <c r="JJB94" s="749"/>
      <c r="JJC94" s="749"/>
      <c r="JJD94" s="749"/>
      <c r="JJE94" s="749"/>
      <c r="JJF94" s="749"/>
      <c r="JJG94" s="749"/>
      <c r="JJH94" s="749"/>
      <c r="JJI94" s="749"/>
      <c r="JJJ94" s="749"/>
      <c r="JJK94" s="749"/>
      <c r="JJL94" s="749"/>
      <c r="JJM94" s="749"/>
      <c r="JJN94" s="749"/>
      <c r="JJO94" s="749"/>
      <c r="JJP94" s="749"/>
      <c r="JJQ94" s="749"/>
      <c r="JJR94" s="749"/>
      <c r="JJS94" s="749"/>
      <c r="JJT94" s="749"/>
      <c r="JJU94" s="749"/>
      <c r="JJV94" s="749"/>
      <c r="JJW94" s="749"/>
      <c r="JJX94" s="749"/>
      <c r="JJY94" s="749"/>
      <c r="JJZ94" s="749"/>
      <c r="JKA94" s="749"/>
      <c r="JKB94" s="749"/>
      <c r="JKC94" s="749"/>
      <c r="JKD94" s="749"/>
      <c r="JKE94" s="749"/>
      <c r="JKF94" s="749"/>
      <c r="JKG94" s="749"/>
      <c r="JKH94" s="749"/>
      <c r="JKI94" s="749"/>
      <c r="JKJ94" s="749"/>
      <c r="JKK94" s="749"/>
      <c r="JKL94" s="749"/>
      <c r="JKM94" s="749"/>
      <c r="JKN94" s="749"/>
      <c r="JKO94" s="749"/>
      <c r="JKP94" s="749"/>
      <c r="JKQ94" s="749"/>
      <c r="JKR94" s="749"/>
      <c r="JKS94" s="749"/>
      <c r="JKT94" s="749"/>
      <c r="JKU94" s="749"/>
      <c r="JKV94" s="749"/>
      <c r="JKW94" s="749"/>
      <c r="JKX94" s="749"/>
      <c r="JKY94" s="749"/>
      <c r="JKZ94" s="749"/>
      <c r="JLA94" s="749"/>
      <c r="JLB94" s="749"/>
      <c r="JLC94" s="749"/>
      <c r="JLD94" s="749"/>
      <c r="JLE94" s="749"/>
      <c r="JLF94" s="749"/>
      <c r="JLG94" s="749"/>
      <c r="JLH94" s="749"/>
      <c r="JLI94" s="749"/>
      <c r="JLJ94" s="749"/>
      <c r="JLK94" s="749"/>
      <c r="JLL94" s="749"/>
      <c r="JLM94" s="749"/>
      <c r="JLN94" s="749"/>
      <c r="JLO94" s="749"/>
      <c r="JLP94" s="749"/>
      <c r="JLQ94" s="749"/>
      <c r="JLR94" s="749"/>
      <c r="JLS94" s="749"/>
      <c r="JLT94" s="749"/>
      <c r="JLU94" s="749"/>
      <c r="JLV94" s="749"/>
      <c r="JLW94" s="749"/>
      <c r="JLX94" s="749"/>
      <c r="JLY94" s="749"/>
      <c r="JLZ94" s="749"/>
      <c r="JMA94" s="749"/>
      <c r="JMB94" s="749"/>
      <c r="JMC94" s="749"/>
      <c r="JMD94" s="749"/>
      <c r="JME94" s="749"/>
      <c r="JMF94" s="749"/>
      <c r="JMG94" s="749"/>
      <c r="JMH94" s="749"/>
      <c r="JMI94" s="749"/>
      <c r="JMJ94" s="749"/>
      <c r="JMK94" s="749"/>
      <c r="JML94" s="749"/>
      <c r="JMM94" s="749"/>
      <c r="JMN94" s="749"/>
      <c r="JMO94" s="749"/>
      <c r="JMP94" s="749"/>
      <c r="JMQ94" s="749"/>
      <c r="JMR94" s="749"/>
      <c r="JMS94" s="749"/>
      <c r="JMT94" s="749"/>
      <c r="JMU94" s="749"/>
      <c r="JMV94" s="749"/>
      <c r="JMW94" s="749"/>
      <c r="JMX94" s="749"/>
      <c r="JMY94" s="749"/>
      <c r="JMZ94" s="749"/>
      <c r="JNA94" s="749"/>
      <c r="JNB94" s="749"/>
      <c r="JNC94" s="749"/>
      <c r="JND94" s="749"/>
      <c r="JNE94" s="749"/>
      <c r="JNF94" s="749"/>
      <c r="JNG94" s="749"/>
      <c r="JNH94" s="749"/>
      <c r="JNI94" s="749"/>
      <c r="JNJ94" s="749"/>
      <c r="JNK94" s="749"/>
      <c r="JNL94" s="749"/>
      <c r="JNM94" s="749"/>
      <c r="JNN94" s="749"/>
      <c r="JNO94" s="749"/>
      <c r="JNP94" s="749"/>
      <c r="JNQ94" s="749"/>
      <c r="JNR94" s="749"/>
      <c r="JNS94" s="749"/>
      <c r="JNT94" s="749"/>
      <c r="JNU94" s="749"/>
      <c r="JNV94" s="749"/>
      <c r="JNW94" s="749"/>
      <c r="JNX94" s="749"/>
      <c r="JNY94" s="749"/>
      <c r="JNZ94" s="749"/>
      <c r="JOA94" s="749"/>
      <c r="JOB94" s="749"/>
      <c r="JOC94" s="749"/>
      <c r="JOD94" s="749"/>
      <c r="JOE94" s="749"/>
      <c r="JOF94" s="749"/>
      <c r="JOG94" s="749"/>
      <c r="JOH94" s="749"/>
      <c r="JOI94" s="749"/>
      <c r="JOJ94" s="749"/>
      <c r="JOK94" s="749"/>
      <c r="JOL94" s="749"/>
      <c r="JOM94" s="749"/>
      <c r="JON94" s="749"/>
      <c r="JOO94" s="749"/>
      <c r="JOP94" s="749"/>
      <c r="JOQ94" s="749"/>
      <c r="JOR94" s="749"/>
      <c r="JOS94" s="749"/>
      <c r="JOT94" s="749"/>
      <c r="JOU94" s="749"/>
      <c r="JOV94" s="749"/>
      <c r="JOW94" s="749"/>
      <c r="JOX94" s="749"/>
      <c r="JOY94" s="749"/>
      <c r="JOZ94" s="749"/>
      <c r="JPA94" s="749"/>
      <c r="JPB94" s="749"/>
      <c r="JPC94" s="749"/>
      <c r="JPD94" s="749"/>
      <c r="JPE94" s="749"/>
      <c r="JPF94" s="749"/>
      <c r="JPG94" s="749"/>
      <c r="JPH94" s="749"/>
      <c r="JPI94" s="749"/>
      <c r="JPJ94" s="749"/>
      <c r="JPK94" s="749"/>
      <c r="JPL94" s="749"/>
      <c r="JPM94" s="749"/>
      <c r="JPN94" s="749"/>
      <c r="JPO94" s="749"/>
      <c r="JPP94" s="749"/>
      <c r="JPQ94" s="749"/>
      <c r="JPR94" s="749"/>
      <c r="JPS94" s="749"/>
      <c r="JPT94" s="749"/>
      <c r="JPU94" s="749"/>
      <c r="JPV94" s="749"/>
      <c r="JPW94" s="749"/>
      <c r="JPX94" s="749"/>
      <c r="JPY94" s="749"/>
      <c r="JPZ94" s="749"/>
      <c r="JQA94" s="749"/>
      <c r="JQB94" s="749"/>
      <c r="JQC94" s="749"/>
      <c r="JQD94" s="749"/>
      <c r="JQE94" s="749"/>
      <c r="JQF94" s="749"/>
      <c r="JQG94" s="749"/>
      <c r="JQH94" s="749"/>
      <c r="JQI94" s="749"/>
      <c r="JQJ94" s="749"/>
      <c r="JQK94" s="749"/>
      <c r="JQL94" s="749"/>
      <c r="JQM94" s="749"/>
      <c r="JQN94" s="749"/>
      <c r="JQO94" s="749"/>
      <c r="JQP94" s="749"/>
      <c r="JQQ94" s="749"/>
      <c r="JQR94" s="749"/>
      <c r="JQS94" s="749"/>
      <c r="JQT94" s="749"/>
      <c r="JQU94" s="749"/>
      <c r="JQV94" s="749"/>
      <c r="JQW94" s="749"/>
      <c r="JQX94" s="749"/>
      <c r="JQY94" s="749"/>
      <c r="JQZ94" s="749"/>
      <c r="JRA94" s="749"/>
      <c r="JRB94" s="749"/>
      <c r="JRC94" s="749"/>
      <c r="JRD94" s="749"/>
      <c r="JRE94" s="749"/>
      <c r="JRF94" s="749"/>
      <c r="JRG94" s="749"/>
      <c r="JRH94" s="749"/>
      <c r="JRI94" s="749"/>
      <c r="JRJ94" s="749"/>
      <c r="JRK94" s="749"/>
      <c r="JRL94" s="749"/>
      <c r="JRM94" s="749"/>
      <c r="JRN94" s="749"/>
      <c r="JRO94" s="749"/>
      <c r="JRP94" s="749"/>
      <c r="JRQ94" s="749"/>
      <c r="JRR94" s="749"/>
      <c r="JRS94" s="749"/>
      <c r="JRT94" s="749"/>
      <c r="JRU94" s="749"/>
      <c r="JRV94" s="749"/>
      <c r="JRW94" s="749"/>
      <c r="JRX94" s="749"/>
      <c r="JRY94" s="749"/>
      <c r="JRZ94" s="749"/>
      <c r="JSA94" s="749"/>
      <c r="JSB94" s="749"/>
      <c r="JSC94" s="749"/>
      <c r="JSD94" s="749"/>
      <c r="JSE94" s="749"/>
      <c r="JSF94" s="749"/>
      <c r="JSG94" s="749"/>
      <c r="JSH94" s="749"/>
      <c r="JSI94" s="749"/>
      <c r="JSJ94" s="749"/>
      <c r="JSK94" s="749"/>
      <c r="JSL94" s="749"/>
      <c r="JSM94" s="749"/>
      <c r="JSN94" s="749"/>
      <c r="JSO94" s="749"/>
      <c r="JSP94" s="749"/>
      <c r="JSQ94" s="749"/>
      <c r="JSR94" s="749"/>
      <c r="JSS94" s="749"/>
      <c r="JST94" s="749"/>
      <c r="JSU94" s="749"/>
      <c r="JSV94" s="749"/>
      <c r="JSW94" s="749"/>
      <c r="JSX94" s="749"/>
      <c r="JSY94" s="749"/>
      <c r="JSZ94" s="749"/>
      <c r="JTA94" s="749"/>
      <c r="JTB94" s="749"/>
      <c r="JTC94" s="749"/>
      <c r="JTD94" s="749"/>
      <c r="JTE94" s="749"/>
      <c r="JTF94" s="749"/>
      <c r="JTG94" s="749"/>
      <c r="JTH94" s="749"/>
      <c r="JTI94" s="749"/>
      <c r="JTJ94" s="749"/>
      <c r="JTK94" s="749"/>
      <c r="JTL94" s="749"/>
      <c r="JTM94" s="749"/>
      <c r="JTN94" s="749"/>
      <c r="JTO94" s="749"/>
      <c r="JTP94" s="749"/>
      <c r="JTQ94" s="749"/>
      <c r="JTR94" s="749"/>
      <c r="JTS94" s="749"/>
      <c r="JTT94" s="749"/>
      <c r="JTU94" s="749"/>
      <c r="JTV94" s="749"/>
      <c r="JTW94" s="749"/>
      <c r="JTX94" s="749"/>
      <c r="JTY94" s="749"/>
      <c r="JTZ94" s="749"/>
      <c r="JUA94" s="749"/>
      <c r="JUB94" s="749"/>
      <c r="JUC94" s="749"/>
      <c r="JUD94" s="749"/>
      <c r="JUE94" s="749"/>
      <c r="JUF94" s="749"/>
      <c r="JUG94" s="749"/>
      <c r="JUH94" s="749"/>
      <c r="JUI94" s="749"/>
      <c r="JUJ94" s="749"/>
      <c r="JUK94" s="749"/>
      <c r="JUL94" s="749"/>
      <c r="JUM94" s="749"/>
      <c r="JUN94" s="749"/>
      <c r="JUO94" s="749"/>
      <c r="JUP94" s="749"/>
      <c r="JUQ94" s="749"/>
      <c r="JUR94" s="749"/>
      <c r="JUS94" s="749"/>
      <c r="JUT94" s="749"/>
      <c r="JUU94" s="749"/>
      <c r="JUV94" s="749"/>
      <c r="JUW94" s="749"/>
      <c r="JUX94" s="749"/>
      <c r="JUY94" s="749"/>
      <c r="JUZ94" s="749"/>
      <c r="JVA94" s="749"/>
      <c r="JVB94" s="749"/>
      <c r="JVC94" s="749"/>
      <c r="JVD94" s="749"/>
      <c r="JVE94" s="749"/>
      <c r="JVF94" s="749"/>
      <c r="JVG94" s="749"/>
      <c r="JVH94" s="749"/>
      <c r="JVI94" s="749"/>
      <c r="JVJ94" s="749"/>
      <c r="JVK94" s="749"/>
      <c r="JVL94" s="749"/>
      <c r="JVM94" s="749"/>
      <c r="JVN94" s="749"/>
      <c r="JVO94" s="749"/>
      <c r="JVP94" s="749"/>
      <c r="JVQ94" s="749"/>
      <c r="JVR94" s="749"/>
      <c r="JVS94" s="749"/>
      <c r="JVT94" s="749"/>
      <c r="JVU94" s="749"/>
      <c r="JVV94" s="749"/>
      <c r="JVW94" s="749"/>
      <c r="JVX94" s="749"/>
      <c r="JVY94" s="749"/>
      <c r="JVZ94" s="749"/>
      <c r="JWA94" s="749"/>
      <c r="JWB94" s="749"/>
      <c r="JWC94" s="749"/>
      <c r="JWD94" s="749"/>
      <c r="JWE94" s="749"/>
      <c r="JWF94" s="749"/>
      <c r="JWG94" s="749"/>
      <c r="JWH94" s="749"/>
      <c r="JWI94" s="749"/>
      <c r="JWJ94" s="749"/>
      <c r="JWK94" s="749"/>
      <c r="JWL94" s="749"/>
      <c r="JWM94" s="749"/>
      <c r="JWN94" s="749"/>
      <c r="JWO94" s="749"/>
      <c r="JWP94" s="749"/>
      <c r="JWQ94" s="749"/>
      <c r="JWR94" s="749"/>
      <c r="JWS94" s="749"/>
      <c r="JWT94" s="749"/>
      <c r="JWU94" s="749"/>
      <c r="JWV94" s="749"/>
      <c r="JWW94" s="749"/>
      <c r="JWX94" s="749"/>
      <c r="JWY94" s="749"/>
      <c r="JWZ94" s="749"/>
      <c r="JXA94" s="749"/>
      <c r="JXB94" s="749"/>
      <c r="JXC94" s="749"/>
      <c r="JXD94" s="749"/>
      <c r="JXE94" s="749"/>
      <c r="JXF94" s="749"/>
      <c r="JXG94" s="749"/>
      <c r="JXH94" s="749"/>
      <c r="JXI94" s="749"/>
      <c r="JXJ94" s="749"/>
      <c r="JXK94" s="749"/>
      <c r="JXL94" s="749"/>
      <c r="JXM94" s="749"/>
      <c r="JXN94" s="749"/>
      <c r="JXO94" s="749"/>
      <c r="JXP94" s="749"/>
      <c r="JXQ94" s="749"/>
      <c r="JXR94" s="749"/>
      <c r="JXS94" s="749"/>
      <c r="JXT94" s="749"/>
      <c r="JXU94" s="749"/>
      <c r="JXV94" s="749"/>
      <c r="JXW94" s="749"/>
      <c r="JXX94" s="749"/>
      <c r="JXY94" s="749"/>
      <c r="JXZ94" s="749"/>
      <c r="JYA94" s="749"/>
      <c r="JYB94" s="749"/>
      <c r="JYC94" s="749"/>
      <c r="JYD94" s="749"/>
      <c r="JYE94" s="749"/>
      <c r="JYF94" s="749"/>
      <c r="JYG94" s="749"/>
      <c r="JYH94" s="749"/>
      <c r="JYI94" s="749"/>
      <c r="JYJ94" s="749"/>
      <c r="JYK94" s="749"/>
      <c r="JYL94" s="749"/>
      <c r="JYM94" s="749"/>
      <c r="JYN94" s="749"/>
      <c r="JYO94" s="749"/>
      <c r="JYP94" s="749"/>
      <c r="JYQ94" s="749"/>
      <c r="JYR94" s="749"/>
      <c r="JYS94" s="749"/>
      <c r="JYT94" s="749"/>
      <c r="JYU94" s="749"/>
      <c r="JYV94" s="749"/>
      <c r="JYW94" s="749"/>
      <c r="JYX94" s="749"/>
      <c r="JYY94" s="749"/>
      <c r="JYZ94" s="749"/>
      <c r="JZA94" s="749"/>
      <c r="JZB94" s="749"/>
      <c r="JZC94" s="749"/>
      <c r="JZD94" s="749"/>
      <c r="JZE94" s="749"/>
      <c r="JZF94" s="749"/>
      <c r="JZG94" s="749"/>
      <c r="JZH94" s="749"/>
      <c r="JZI94" s="749"/>
      <c r="JZJ94" s="749"/>
      <c r="JZK94" s="749"/>
      <c r="JZL94" s="749"/>
      <c r="JZM94" s="749"/>
      <c r="JZN94" s="749"/>
      <c r="JZO94" s="749"/>
      <c r="JZP94" s="749"/>
      <c r="JZQ94" s="749"/>
      <c r="JZR94" s="749"/>
      <c r="JZS94" s="749"/>
      <c r="JZT94" s="749"/>
      <c r="JZU94" s="749"/>
      <c r="JZV94" s="749"/>
      <c r="JZW94" s="749"/>
      <c r="JZX94" s="749"/>
      <c r="JZY94" s="749"/>
      <c r="JZZ94" s="749"/>
      <c r="KAA94" s="749"/>
      <c r="KAB94" s="749"/>
      <c r="KAC94" s="749"/>
      <c r="KAD94" s="749"/>
      <c r="KAE94" s="749"/>
      <c r="KAF94" s="749"/>
      <c r="KAG94" s="749"/>
      <c r="KAH94" s="749"/>
      <c r="KAI94" s="749"/>
      <c r="KAJ94" s="749"/>
      <c r="KAK94" s="749"/>
      <c r="KAL94" s="749"/>
      <c r="KAM94" s="749"/>
      <c r="KAN94" s="749"/>
      <c r="KAO94" s="749"/>
      <c r="KAP94" s="749"/>
      <c r="KAQ94" s="749"/>
      <c r="KAR94" s="749"/>
      <c r="KAS94" s="749"/>
      <c r="KAT94" s="749"/>
      <c r="KAU94" s="749"/>
      <c r="KAV94" s="749"/>
      <c r="KAW94" s="749"/>
      <c r="KAX94" s="749"/>
      <c r="KAY94" s="749"/>
      <c r="KAZ94" s="749"/>
      <c r="KBA94" s="749"/>
      <c r="KBB94" s="749"/>
      <c r="KBC94" s="749"/>
      <c r="KBD94" s="749"/>
      <c r="KBE94" s="749"/>
      <c r="KBF94" s="749"/>
      <c r="KBG94" s="749"/>
      <c r="KBH94" s="749"/>
      <c r="KBI94" s="749"/>
      <c r="KBJ94" s="749"/>
      <c r="KBK94" s="749"/>
      <c r="KBL94" s="749"/>
      <c r="KBM94" s="749"/>
      <c r="KBN94" s="749"/>
      <c r="KBO94" s="749"/>
      <c r="KBP94" s="749"/>
      <c r="KBQ94" s="749"/>
      <c r="KBR94" s="749"/>
      <c r="KBS94" s="749"/>
      <c r="KBT94" s="749"/>
      <c r="KBU94" s="749"/>
      <c r="KBV94" s="749"/>
      <c r="KBW94" s="749"/>
      <c r="KBX94" s="749"/>
      <c r="KBY94" s="749"/>
      <c r="KBZ94" s="749"/>
      <c r="KCA94" s="749"/>
      <c r="KCB94" s="749"/>
      <c r="KCC94" s="749"/>
      <c r="KCD94" s="749"/>
      <c r="KCE94" s="749"/>
      <c r="KCF94" s="749"/>
      <c r="KCG94" s="749"/>
      <c r="KCH94" s="749"/>
      <c r="KCI94" s="749"/>
      <c r="KCJ94" s="749"/>
      <c r="KCK94" s="749"/>
      <c r="KCL94" s="749"/>
      <c r="KCM94" s="749"/>
      <c r="KCN94" s="749"/>
      <c r="KCO94" s="749"/>
      <c r="KCP94" s="749"/>
      <c r="KCQ94" s="749"/>
      <c r="KCR94" s="749"/>
      <c r="KCS94" s="749"/>
      <c r="KCT94" s="749"/>
      <c r="KCU94" s="749"/>
      <c r="KCV94" s="749"/>
      <c r="KCW94" s="749"/>
      <c r="KCX94" s="749"/>
      <c r="KCY94" s="749"/>
      <c r="KCZ94" s="749"/>
      <c r="KDA94" s="749"/>
      <c r="KDB94" s="749"/>
      <c r="KDC94" s="749"/>
      <c r="KDD94" s="749"/>
      <c r="KDE94" s="749"/>
      <c r="KDF94" s="749"/>
      <c r="KDG94" s="749"/>
      <c r="KDH94" s="749"/>
      <c r="KDI94" s="749"/>
      <c r="KDJ94" s="749"/>
      <c r="KDK94" s="749"/>
      <c r="KDL94" s="749"/>
      <c r="KDM94" s="749"/>
      <c r="KDN94" s="749"/>
      <c r="KDO94" s="749"/>
      <c r="KDP94" s="749"/>
      <c r="KDQ94" s="749"/>
      <c r="KDR94" s="749"/>
      <c r="KDS94" s="749"/>
      <c r="KDT94" s="749"/>
      <c r="KDU94" s="749"/>
      <c r="KDV94" s="749"/>
      <c r="KDW94" s="749"/>
      <c r="KDX94" s="749"/>
      <c r="KDY94" s="749"/>
      <c r="KDZ94" s="749"/>
      <c r="KEA94" s="749"/>
      <c r="KEB94" s="749"/>
      <c r="KEC94" s="749"/>
      <c r="KED94" s="749"/>
      <c r="KEE94" s="749"/>
      <c r="KEF94" s="749"/>
      <c r="KEG94" s="749"/>
      <c r="KEH94" s="749"/>
      <c r="KEI94" s="749"/>
      <c r="KEJ94" s="749"/>
      <c r="KEK94" s="749"/>
      <c r="KEL94" s="749"/>
      <c r="KEM94" s="749"/>
      <c r="KEN94" s="749"/>
      <c r="KEO94" s="749"/>
      <c r="KEP94" s="749"/>
      <c r="KEQ94" s="749"/>
      <c r="KER94" s="749"/>
      <c r="KES94" s="749"/>
      <c r="KET94" s="749"/>
      <c r="KEU94" s="749"/>
      <c r="KEV94" s="749"/>
      <c r="KEW94" s="749"/>
      <c r="KEX94" s="749"/>
      <c r="KEY94" s="749"/>
      <c r="KEZ94" s="749"/>
      <c r="KFA94" s="749"/>
      <c r="KFB94" s="749"/>
      <c r="KFC94" s="749"/>
      <c r="KFD94" s="749"/>
      <c r="KFE94" s="749"/>
      <c r="KFF94" s="749"/>
      <c r="KFG94" s="749"/>
      <c r="KFH94" s="749"/>
      <c r="KFI94" s="749"/>
      <c r="KFJ94" s="749"/>
      <c r="KFK94" s="749"/>
      <c r="KFL94" s="749"/>
      <c r="KFM94" s="749"/>
      <c r="KFN94" s="749"/>
      <c r="KFO94" s="749"/>
      <c r="KFP94" s="749"/>
      <c r="KFQ94" s="749"/>
      <c r="KFR94" s="749"/>
      <c r="KFS94" s="749"/>
      <c r="KFT94" s="749"/>
      <c r="KFU94" s="749"/>
      <c r="KFV94" s="749"/>
      <c r="KFW94" s="749"/>
      <c r="KFX94" s="749"/>
      <c r="KFY94" s="749"/>
      <c r="KFZ94" s="749"/>
      <c r="KGA94" s="749"/>
      <c r="KGB94" s="749"/>
      <c r="KGC94" s="749"/>
      <c r="KGD94" s="749"/>
      <c r="KGE94" s="749"/>
      <c r="KGF94" s="749"/>
      <c r="KGG94" s="749"/>
      <c r="KGH94" s="749"/>
      <c r="KGI94" s="749"/>
      <c r="KGJ94" s="749"/>
      <c r="KGK94" s="749"/>
      <c r="KGL94" s="749"/>
      <c r="KGM94" s="749"/>
      <c r="KGN94" s="749"/>
      <c r="KGO94" s="749"/>
      <c r="KGP94" s="749"/>
      <c r="KGQ94" s="749"/>
      <c r="KGR94" s="749"/>
      <c r="KGS94" s="749"/>
      <c r="KGT94" s="749"/>
      <c r="KGU94" s="749"/>
      <c r="KGV94" s="749"/>
      <c r="KGW94" s="749"/>
      <c r="KGX94" s="749"/>
      <c r="KGY94" s="749"/>
      <c r="KGZ94" s="749"/>
      <c r="KHA94" s="749"/>
      <c r="KHB94" s="749"/>
      <c r="KHC94" s="749"/>
      <c r="KHD94" s="749"/>
      <c r="KHE94" s="749"/>
      <c r="KHF94" s="749"/>
      <c r="KHG94" s="749"/>
      <c r="KHH94" s="749"/>
      <c r="KHI94" s="749"/>
      <c r="KHJ94" s="749"/>
      <c r="KHK94" s="749"/>
      <c r="KHL94" s="749"/>
      <c r="KHM94" s="749"/>
      <c r="KHN94" s="749"/>
      <c r="KHO94" s="749"/>
      <c r="KHP94" s="749"/>
      <c r="KHQ94" s="749"/>
      <c r="KHR94" s="749"/>
      <c r="KHS94" s="749"/>
      <c r="KHT94" s="749"/>
      <c r="KHU94" s="749"/>
      <c r="KHV94" s="749"/>
      <c r="KHW94" s="749"/>
      <c r="KHX94" s="749"/>
      <c r="KHY94" s="749"/>
      <c r="KHZ94" s="749"/>
      <c r="KIA94" s="749"/>
      <c r="KIB94" s="749"/>
      <c r="KIC94" s="749"/>
      <c r="KID94" s="749"/>
      <c r="KIE94" s="749"/>
      <c r="KIF94" s="749"/>
      <c r="KIG94" s="749"/>
      <c r="KIH94" s="749"/>
      <c r="KII94" s="749"/>
      <c r="KIJ94" s="749"/>
      <c r="KIK94" s="749"/>
      <c r="KIL94" s="749"/>
      <c r="KIM94" s="749"/>
      <c r="KIN94" s="749"/>
      <c r="KIO94" s="749"/>
      <c r="KIP94" s="749"/>
      <c r="KIQ94" s="749"/>
      <c r="KIR94" s="749"/>
      <c r="KIS94" s="749"/>
      <c r="KIT94" s="749"/>
      <c r="KIU94" s="749"/>
      <c r="KIV94" s="749"/>
      <c r="KIW94" s="749"/>
      <c r="KIX94" s="749"/>
      <c r="KIY94" s="749"/>
      <c r="KIZ94" s="749"/>
      <c r="KJA94" s="749"/>
      <c r="KJB94" s="749"/>
      <c r="KJC94" s="749"/>
      <c r="KJD94" s="749"/>
      <c r="KJE94" s="749"/>
      <c r="KJF94" s="749"/>
      <c r="KJG94" s="749"/>
      <c r="KJH94" s="749"/>
      <c r="KJI94" s="749"/>
      <c r="KJJ94" s="749"/>
      <c r="KJK94" s="749"/>
      <c r="KJL94" s="749"/>
      <c r="KJM94" s="749"/>
      <c r="KJN94" s="749"/>
      <c r="KJO94" s="749"/>
      <c r="KJP94" s="749"/>
      <c r="KJQ94" s="749"/>
      <c r="KJR94" s="749"/>
      <c r="KJS94" s="749"/>
      <c r="KJT94" s="749"/>
      <c r="KJU94" s="749"/>
      <c r="KJV94" s="749"/>
      <c r="KJW94" s="749"/>
      <c r="KJX94" s="749"/>
      <c r="KJY94" s="749"/>
      <c r="KJZ94" s="749"/>
      <c r="KKA94" s="749"/>
      <c r="KKB94" s="749"/>
      <c r="KKC94" s="749"/>
      <c r="KKD94" s="749"/>
      <c r="KKE94" s="749"/>
      <c r="KKF94" s="749"/>
      <c r="KKG94" s="749"/>
      <c r="KKH94" s="749"/>
      <c r="KKI94" s="749"/>
      <c r="KKJ94" s="749"/>
      <c r="KKK94" s="749"/>
      <c r="KKL94" s="749"/>
      <c r="KKM94" s="749"/>
      <c r="KKN94" s="749"/>
      <c r="KKO94" s="749"/>
      <c r="KKP94" s="749"/>
      <c r="KKQ94" s="749"/>
      <c r="KKR94" s="749"/>
      <c r="KKS94" s="749"/>
      <c r="KKT94" s="749"/>
      <c r="KKU94" s="749"/>
      <c r="KKV94" s="749"/>
      <c r="KKW94" s="749"/>
      <c r="KKX94" s="749"/>
      <c r="KKY94" s="749"/>
      <c r="KKZ94" s="749"/>
      <c r="KLA94" s="749"/>
      <c r="KLB94" s="749"/>
      <c r="KLC94" s="749"/>
      <c r="KLD94" s="749"/>
      <c r="KLE94" s="749"/>
      <c r="KLF94" s="749"/>
      <c r="KLG94" s="749"/>
      <c r="KLH94" s="749"/>
      <c r="KLI94" s="749"/>
      <c r="KLJ94" s="749"/>
      <c r="KLK94" s="749"/>
      <c r="KLL94" s="749"/>
      <c r="KLM94" s="749"/>
      <c r="KLN94" s="749"/>
      <c r="KLO94" s="749"/>
      <c r="KLP94" s="749"/>
      <c r="KLQ94" s="749"/>
      <c r="KLR94" s="749"/>
      <c r="KLS94" s="749"/>
      <c r="KLT94" s="749"/>
      <c r="KLU94" s="749"/>
      <c r="KLV94" s="749"/>
      <c r="KLW94" s="749"/>
      <c r="KLX94" s="749"/>
      <c r="KLY94" s="749"/>
      <c r="KLZ94" s="749"/>
      <c r="KMA94" s="749"/>
      <c r="KMB94" s="749"/>
      <c r="KMC94" s="749"/>
      <c r="KMD94" s="749"/>
      <c r="KME94" s="749"/>
      <c r="KMF94" s="749"/>
      <c r="KMG94" s="749"/>
      <c r="KMH94" s="749"/>
      <c r="KMI94" s="749"/>
      <c r="KMJ94" s="749"/>
      <c r="KMK94" s="749"/>
      <c r="KML94" s="749"/>
      <c r="KMM94" s="749"/>
      <c r="KMN94" s="749"/>
      <c r="KMO94" s="749"/>
      <c r="KMP94" s="749"/>
      <c r="KMQ94" s="749"/>
      <c r="KMR94" s="749"/>
      <c r="KMS94" s="749"/>
      <c r="KMT94" s="749"/>
      <c r="KMU94" s="749"/>
      <c r="KMV94" s="749"/>
      <c r="KMW94" s="749"/>
      <c r="KMX94" s="749"/>
      <c r="KMY94" s="749"/>
      <c r="KMZ94" s="749"/>
      <c r="KNA94" s="749"/>
      <c r="KNB94" s="749"/>
      <c r="KNC94" s="749"/>
      <c r="KND94" s="749"/>
      <c r="KNE94" s="749"/>
      <c r="KNF94" s="749"/>
      <c r="KNG94" s="749"/>
      <c r="KNH94" s="749"/>
      <c r="KNI94" s="749"/>
      <c r="KNJ94" s="749"/>
      <c r="KNK94" s="749"/>
      <c r="KNL94" s="749"/>
      <c r="KNM94" s="749"/>
      <c r="KNN94" s="749"/>
      <c r="KNO94" s="749"/>
      <c r="KNP94" s="749"/>
      <c r="KNQ94" s="749"/>
      <c r="KNR94" s="749"/>
      <c r="KNS94" s="749"/>
      <c r="KNT94" s="749"/>
      <c r="KNU94" s="749"/>
      <c r="KNV94" s="749"/>
      <c r="KNW94" s="749"/>
      <c r="KNX94" s="749"/>
      <c r="KNY94" s="749"/>
      <c r="KNZ94" s="749"/>
      <c r="KOA94" s="749"/>
      <c r="KOB94" s="749"/>
      <c r="KOC94" s="749"/>
      <c r="KOD94" s="749"/>
      <c r="KOE94" s="749"/>
      <c r="KOF94" s="749"/>
      <c r="KOG94" s="749"/>
      <c r="KOH94" s="749"/>
      <c r="KOI94" s="749"/>
      <c r="KOJ94" s="749"/>
      <c r="KOK94" s="749"/>
      <c r="KOL94" s="749"/>
      <c r="KOM94" s="749"/>
      <c r="KON94" s="749"/>
      <c r="KOO94" s="749"/>
      <c r="KOP94" s="749"/>
      <c r="KOQ94" s="749"/>
      <c r="KOR94" s="749"/>
      <c r="KOS94" s="749"/>
      <c r="KOT94" s="749"/>
      <c r="KOU94" s="749"/>
      <c r="KOV94" s="749"/>
      <c r="KOW94" s="749"/>
      <c r="KOX94" s="749"/>
      <c r="KOY94" s="749"/>
      <c r="KOZ94" s="749"/>
      <c r="KPA94" s="749"/>
      <c r="KPB94" s="749"/>
      <c r="KPC94" s="749"/>
      <c r="KPD94" s="749"/>
      <c r="KPE94" s="749"/>
      <c r="KPF94" s="749"/>
      <c r="KPG94" s="749"/>
      <c r="KPH94" s="749"/>
      <c r="KPI94" s="749"/>
      <c r="KPJ94" s="749"/>
      <c r="KPK94" s="749"/>
      <c r="KPL94" s="749"/>
      <c r="KPM94" s="749"/>
      <c r="KPN94" s="749"/>
      <c r="KPO94" s="749"/>
      <c r="KPP94" s="749"/>
      <c r="KPQ94" s="749"/>
      <c r="KPR94" s="749"/>
      <c r="KPS94" s="749"/>
      <c r="KPT94" s="749"/>
      <c r="KPU94" s="749"/>
      <c r="KPV94" s="749"/>
      <c r="KPW94" s="749"/>
      <c r="KPX94" s="749"/>
      <c r="KPY94" s="749"/>
      <c r="KPZ94" s="749"/>
      <c r="KQA94" s="749"/>
      <c r="KQB94" s="749"/>
      <c r="KQC94" s="749"/>
      <c r="KQD94" s="749"/>
      <c r="KQE94" s="749"/>
      <c r="KQF94" s="749"/>
      <c r="KQG94" s="749"/>
      <c r="KQH94" s="749"/>
      <c r="KQI94" s="749"/>
      <c r="KQJ94" s="749"/>
      <c r="KQK94" s="749"/>
      <c r="KQL94" s="749"/>
      <c r="KQM94" s="749"/>
      <c r="KQN94" s="749"/>
      <c r="KQO94" s="749"/>
      <c r="KQP94" s="749"/>
      <c r="KQQ94" s="749"/>
      <c r="KQR94" s="749"/>
      <c r="KQS94" s="749"/>
      <c r="KQT94" s="749"/>
      <c r="KQU94" s="749"/>
      <c r="KQV94" s="749"/>
      <c r="KQW94" s="749"/>
      <c r="KQX94" s="749"/>
      <c r="KQY94" s="749"/>
      <c r="KQZ94" s="749"/>
      <c r="KRA94" s="749"/>
      <c r="KRB94" s="749"/>
      <c r="KRC94" s="749"/>
      <c r="KRD94" s="749"/>
      <c r="KRE94" s="749"/>
      <c r="KRF94" s="749"/>
      <c r="KRG94" s="749"/>
      <c r="KRH94" s="749"/>
      <c r="KRI94" s="749"/>
      <c r="KRJ94" s="749"/>
      <c r="KRK94" s="749"/>
      <c r="KRL94" s="749"/>
      <c r="KRM94" s="749"/>
      <c r="KRN94" s="749"/>
      <c r="KRO94" s="749"/>
      <c r="KRP94" s="749"/>
      <c r="KRQ94" s="749"/>
      <c r="KRR94" s="749"/>
      <c r="KRS94" s="749"/>
      <c r="KRT94" s="749"/>
      <c r="KRU94" s="749"/>
      <c r="KRV94" s="749"/>
      <c r="KRW94" s="749"/>
      <c r="KRX94" s="749"/>
      <c r="KRY94" s="749"/>
      <c r="KRZ94" s="749"/>
      <c r="KSA94" s="749"/>
      <c r="KSB94" s="749"/>
      <c r="KSC94" s="749"/>
      <c r="KSD94" s="749"/>
      <c r="KSE94" s="749"/>
      <c r="KSF94" s="749"/>
      <c r="KSG94" s="749"/>
      <c r="KSH94" s="749"/>
      <c r="KSI94" s="749"/>
      <c r="KSJ94" s="749"/>
      <c r="KSK94" s="749"/>
      <c r="KSL94" s="749"/>
      <c r="KSM94" s="749"/>
      <c r="KSN94" s="749"/>
      <c r="KSO94" s="749"/>
      <c r="KSP94" s="749"/>
      <c r="KSQ94" s="749"/>
      <c r="KSR94" s="749"/>
      <c r="KSS94" s="749"/>
      <c r="KST94" s="749"/>
      <c r="KSU94" s="749"/>
      <c r="KSV94" s="749"/>
      <c r="KSW94" s="749"/>
      <c r="KSX94" s="749"/>
      <c r="KSY94" s="749"/>
      <c r="KSZ94" s="749"/>
      <c r="KTA94" s="749"/>
      <c r="KTB94" s="749"/>
      <c r="KTC94" s="749"/>
      <c r="KTD94" s="749"/>
      <c r="KTE94" s="749"/>
      <c r="KTF94" s="749"/>
      <c r="KTG94" s="749"/>
      <c r="KTH94" s="749"/>
      <c r="KTI94" s="749"/>
      <c r="KTJ94" s="749"/>
      <c r="KTK94" s="749"/>
      <c r="KTL94" s="749"/>
      <c r="KTM94" s="749"/>
      <c r="KTN94" s="749"/>
      <c r="KTO94" s="749"/>
      <c r="KTP94" s="749"/>
      <c r="KTQ94" s="749"/>
      <c r="KTR94" s="749"/>
      <c r="KTS94" s="749"/>
      <c r="KTT94" s="749"/>
      <c r="KTU94" s="749"/>
      <c r="KTV94" s="749"/>
      <c r="KTW94" s="749"/>
      <c r="KTX94" s="749"/>
      <c r="KTY94" s="749"/>
      <c r="KTZ94" s="749"/>
      <c r="KUA94" s="749"/>
      <c r="KUB94" s="749"/>
      <c r="KUC94" s="749"/>
      <c r="KUD94" s="749"/>
      <c r="KUE94" s="749"/>
      <c r="KUF94" s="749"/>
      <c r="KUG94" s="749"/>
      <c r="KUH94" s="749"/>
      <c r="KUI94" s="749"/>
      <c r="KUJ94" s="749"/>
      <c r="KUK94" s="749"/>
      <c r="KUL94" s="749"/>
      <c r="KUM94" s="749"/>
      <c r="KUN94" s="749"/>
      <c r="KUO94" s="749"/>
      <c r="KUP94" s="749"/>
      <c r="KUQ94" s="749"/>
      <c r="KUR94" s="749"/>
      <c r="KUS94" s="749"/>
      <c r="KUT94" s="749"/>
      <c r="KUU94" s="749"/>
      <c r="KUV94" s="749"/>
      <c r="KUW94" s="749"/>
      <c r="KUX94" s="749"/>
      <c r="KUY94" s="749"/>
      <c r="KUZ94" s="749"/>
      <c r="KVA94" s="749"/>
      <c r="KVB94" s="749"/>
      <c r="KVC94" s="749"/>
      <c r="KVD94" s="749"/>
      <c r="KVE94" s="749"/>
      <c r="KVF94" s="749"/>
      <c r="KVG94" s="749"/>
      <c r="KVH94" s="749"/>
      <c r="KVI94" s="749"/>
      <c r="KVJ94" s="749"/>
      <c r="KVK94" s="749"/>
      <c r="KVL94" s="749"/>
      <c r="KVM94" s="749"/>
      <c r="KVN94" s="749"/>
      <c r="KVO94" s="749"/>
      <c r="KVP94" s="749"/>
      <c r="KVQ94" s="749"/>
      <c r="KVR94" s="749"/>
      <c r="KVS94" s="749"/>
      <c r="KVT94" s="749"/>
      <c r="KVU94" s="749"/>
      <c r="KVV94" s="749"/>
      <c r="KVW94" s="749"/>
      <c r="KVX94" s="749"/>
      <c r="KVY94" s="749"/>
      <c r="KVZ94" s="749"/>
      <c r="KWA94" s="749"/>
      <c r="KWB94" s="749"/>
      <c r="KWC94" s="749"/>
      <c r="KWD94" s="749"/>
      <c r="KWE94" s="749"/>
      <c r="KWF94" s="749"/>
      <c r="KWG94" s="749"/>
      <c r="KWH94" s="749"/>
      <c r="KWI94" s="749"/>
      <c r="KWJ94" s="749"/>
      <c r="KWK94" s="749"/>
      <c r="KWL94" s="749"/>
      <c r="KWM94" s="749"/>
      <c r="KWN94" s="749"/>
      <c r="KWO94" s="749"/>
      <c r="KWP94" s="749"/>
      <c r="KWQ94" s="749"/>
      <c r="KWR94" s="749"/>
      <c r="KWS94" s="749"/>
      <c r="KWT94" s="749"/>
      <c r="KWU94" s="749"/>
      <c r="KWV94" s="749"/>
      <c r="KWW94" s="749"/>
      <c r="KWX94" s="749"/>
      <c r="KWY94" s="749"/>
      <c r="KWZ94" s="749"/>
      <c r="KXA94" s="749"/>
      <c r="KXB94" s="749"/>
      <c r="KXC94" s="749"/>
      <c r="KXD94" s="749"/>
      <c r="KXE94" s="749"/>
      <c r="KXF94" s="749"/>
      <c r="KXG94" s="749"/>
      <c r="KXH94" s="749"/>
      <c r="KXI94" s="749"/>
      <c r="KXJ94" s="749"/>
      <c r="KXK94" s="749"/>
      <c r="KXL94" s="749"/>
      <c r="KXM94" s="749"/>
      <c r="KXN94" s="749"/>
      <c r="KXO94" s="749"/>
      <c r="KXP94" s="749"/>
      <c r="KXQ94" s="749"/>
      <c r="KXR94" s="749"/>
      <c r="KXS94" s="749"/>
      <c r="KXT94" s="749"/>
      <c r="KXU94" s="749"/>
      <c r="KXV94" s="749"/>
      <c r="KXW94" s="749"/>
      <c r="KXX94" s="749"/>
      <c r="KXY94" s="749"/>
      <c r="KXZ94" s="749"/>
      <c r="KYA94" s="749"/>
      <c r="KYB94" s="749"/>
      <c r="KYC94" s="749"/>
      <c r="KYD94" s="749"/>
      <c r="KYE94" s="749"/>
      <c r="KYF94" s="749"/>
      <c r="KYG94" s="749"/>
      <c r="KYH94" s="749"/>
      <c r="KYI94" s="749"/>
      <c r="KYJ94" s="749"/>
      <c r="KYK94" s="749"/>
      <c r="KYL94" s="749"/>
      <c r="KYM94" s="749"/>
      <c r="KYN94" s="749"/>
      <c r="KYO94" s="749"/>
      <c r="KYP94" s="749"/>
      <c r="KYQ94" s="749"/>
      <c r="KYR94" s="749"/>
      <c r="KYS94" s="749"/>
      <c r="KYT94" s="749"/>
      <c r="KYU94" s="749"/>
      <c r="KYV94" s="749"/>
      <c r="KYW94" s="749"/>
      <c r="KYX94" s="749"/>
      <c r="KYY94" s="749"/>
      <c r="KYZ94" s="749"/>
      <c r="KZA94" s="749"/>
      <c r="KZB94" s="749"/>
      <c r="KZC94" s="749"/>
      <c r="KZD94" s="749"/>
      <c r="KZE94" s="749"/>
      <c r="KZF94" s="749"/>
      <c r="KZG94" s="749"/>
      <c r="KZH94" s="749"/>
      <c r="KZI94" s="749"/>
      <c r="KZJ94" s="749"/>
      <c r="KZK94" s="749"/>
      <c r="KZL94" s="749"/>
      <c r="KZM94" s="749"/>
      <c r="KZN94" s="749"/>
      <c r="KZO94" s="749"/>
      <c r="KZP94" s="749"/>
      <c r="KZQ94" s="749"/>
      <c r="KZR94" s="749"/>
      <c r="KZS94" s="749"/>
      <c r="KZT94" s="749"/>
      <c r="KZU94" s="749"/>
      <c r="KZV94" s="749"/>
      <c r="KZW94" s="749"/>
      <c r="KZX94" s="749"/>
      <c r="KZY94" s="749"/>
      <c r="KZZ94" s="749"/>
      <c r="LAA94" s="749"/>
      <c r="LAB94" s="749"/>
      <c r="LAC94" s="749"/>
      <c r="LAD94" s="749"/>
      <c r="LAE94" s="749"/>
      <c r="LAF94" s="749"/>
      <c r="LAG94" s="749"/>
      <c r="LAH94" s="749"/>
      <c r="LAI94" s="749"/>
      <c r="LAJ94" s="749"/>
      <c r="LAK94" s="749"/>
      <c r="LAL94" s="749"/>
      <c r="LAM94" s="749"/>
      <c r="LAN94" s="749"/>
      <c r="LAO94" s="749"/>
      <c r="LAP94" s="749"/>
      <c r="LAQ94" s="749"/>
      <c r="LAR94" s="749"/>
      <c r="LAS94" s="749"/>
      <c r="LAT94" s="749"/>
      <c r="LAU94" s="749"/>
      <c r="LAV94" s="749"/>
      <c r="LAW94" s="749"/>
      <c r="LAX94" s="749"/>
      <c r="LAY94" s="749"/>
      <c r="LAZ94" s="749"/>
      <c r="LBA94" s="749"/>
      <c r="LBB94" s="749"/>
      <c r="LBC94" s="749"/>
      <c r="LBD94" s="749"/>
      <c r="LBE94" s="749"/>
      <c r="LBF94" s="749"/>
      <c r="LBG94" s="749"/>
      <c r="LBH94" s="749"/>
      <c r="LBI94" s="749"/>
      <c r="LBJ94" s="749"/>
      <c r="LBK94" s="749"/>
      <c r="LBL94" s="749"/>
      <c r="LBM94" s="749"/>
      <c r="LBN94" s="749"/>
      <c r="LBO94" s="749"/>
      <c r="LBP94" s="749"/>
      <c r="LBQ94" s="749"/>
      <c r="LBR94" s="749"/>
      <c r="LBS94" s="749"/>
      <c r="LBT94" s="749"/>
      <c r="LBU94" s="749"/>
      <c r="LBV94" s="749"/>
      <c r="LBW94" s="749"/>
      <c r="LBX94" s="749"/>
      <c r="LBY94" s="749"/>
      <c r="LBZ94" s="749"/>
      <c r="LCA94" s="749"/>
      <c r="LCB94" s="749"/>
      <c r="LCC94" s="749"/>
      <c r="LCD94" s="749"/>
      <c r="LCE94" s="749"/>
      <c r="LCF94" s="749"/>
      <c r="LCG94" s="749"/>
      <c r="LCH94" s="749"/>
      <c r="LCI94" s="749"/>
      <c r="LCJ94" s="749"/>
      <c r="LCK94" s="749"/>
      <c r="LCL94" s="749"/>
      <c r="LCM94" s="749"/>
      <c r="LCN94" s="749"/>
      <c r="LCO94" s="749"/>
      <c r="LCP94" s="749"/>
      <c r="LCQ94" s="749"/>
      <c r="LCR94" s="749"/>
      <c r="LCS94" s="749"/>
      <c r="LCT94" s="749"/>
      <c r="LCU94" s="749"/>
      <c r="LCV94" s="749"/>
      <c r="LCW94" s="749"/>
      <c r="LCX94" s="749"/>
      <c r="LCY94" s="749"/>
      <c r="LCZ94" s="749"/>
      <c r="LDA94" s="749"/>
      <c r="LDB94" s="749"/>
      <c r="LDC94" s="749"/>
      <c r="LDD94" s="749"/>
      <c r="LDE94" s="749"/>
      <c r="LDF94" s="749"/>
      <c r="LDG94" s="749"/>
      <c r="LDH94" s="749"/>
      <c r="LDI94" s="749"/>
      <c r="LDJ94" s="749"/>
      <c r="LDK94" s="749"/>
      <c r="LDL94" s="749"/>
      <c r="LDM94" s="749"/>
      <c r="LDN94" s="749"/>
      <c r="LDO94" s="749"/>
      <c r="LDP94" s="749"/>
      <c r="LDQ94" s="749"/>
      <c r="LDR94" s="749"/>
      <c r="LDS94" s="749"/>
      <c r="LDT94" s="749"/>
      <c r="LDU94" s="749"/>
      <c r="LDV94" s="749"/>
      <c r="LDW94" s="749"/>
      <c r="LDX94" s="749"/>
      <c r="LDY94" s="749"/>
      <c r="LDZ94" s="749"/>
      <c r="LEA94" s="749"/>
      <c r="LEB94" s="749"/>
      <c r="LEC94" s="749"/>
      <c r="LED94" s="749"/>
      <c r="LEE94" s="749"/>
      <c r="LEF94" s="749"/>
      <c r="LEG94" s="749"/>
      <c r="LEH94" s="749"/>
      <c r="LEI94" s="749"/>
      <c r="LEJ94" s="749"/>
      <c r="LEK94" s="749"/>
      <c r="LEL94" s="749"/>
      <c r="LEM94" s="749"/>
      <c r="LEN94" s="749"/>
      <c r="LEO94" s="749"/>
      <c r="LEP94" s="749"/>
      <c r="LEQ94" s="749"/>
      <c r="LER94" s="749"/>
      <c r="LES94" s="749"/>
      <c r="LET94" s="749"/>
      <c r="LEU94" s="749"/>
      <c r="LEV94" s="749"/>
      <c r="LEW94" s="749"/>
      <c r="LEX94" s="749"/>
      <c r="LEY94" s="749"/>
      <c r="LEZ94" s="749"/>
      <c r="LFA94" s="749"/>
      <c r="LFB94" s="749"/>
      <c r="LFC94" s="749"/>
      <c r="LFD94" s="749"/>
      <c r="LFE94" s="749"/>
      <c r="LFF94" s="749"/>
      <c r="LFG94" s="749"/>
      <c r="LFH94" s="749"/>
      <c r="LFI94" s="749"/>
      <c r="LFJ94" s="749"/>
      <c r="LFK94" s="749"/>
      <c r="LFL94" s="749"/>
      <c r="LFM94" s="749"/>
      <c r="LFN94" s="749"/>
      <c r="LFO94" s="749"/>
      <c r="LFP94" s="749"/>
      <c r="LFQ94" s="749"/>
      <c r="LFR94" s="749"/>
      <c r="LFS94" s="749"/>
      <c r="LFT94" s="749"/>
      <c r="LFU94" s="749"/>
      <c r="LFV94" s="749"/>
      <c r="LFW94" s="749"/>
      <c r="LFX94" s="749"/>
      <c r="LFY94" s="749"/>
      <c r="LFZ94" s="749"/>
      <c r="LGA94" s="749"/>
      <c r="LGB94" s="749"/>
      <c r="LGC94" s="749"/>
      <c r="LGD94" s="749"/>
      <c r="LGE94" s="749"/>
      <c r="LGF94" s="749"/>
      <c r="LGG94" s="749"/>
      <c r="LGH94" s="749"/>
      <c r="LGI94" s="749"/>
      <c r="LGJ94" s="749"/>
      <c r="LGK94" s="749"/>
      <c r="LGL94" s="749"/>
      <c r="LGM94" s="749"/>
      <c r="LGN94" s="749"/>
      <c r="LGO94" s="749"/>
      <c r="LGP94" s="749"/>
      <c r="LGQ94" s="749"/>
      <c r="LGR94" s="749"/>
      <c r="LGS94" s="749"/>
      <c r="LGT94" s="749"/>
      <c r="LGU94" s="749"/>
      <c r="LGV94" s="749"/>
      <c r="LGW94" s="749"/>
      <c r="LGX94" s="749"/>
      <c r="LGY94" s="749"/>
      <c r="LGZ94" s="749"/>
      <c r="LHA94" s="749"/>
      <c r="LHB94" s="749"/>
      <c r="LHC94" s="749"/>
      <c r="LHD94" s="749"/>
      <c r="LHE94" s="749"/>
      <c r="LHF94" s="749"/>
      <c r="LHG94" s="749"/>
      <c r="LHH94" s="749"/>
      <c r="LHI94" s="749"/>
      <c r="LHJ94" s="749"/>
      <c r="LHK94" s="749"/>
      <c r="LHL94" s="749"/>
      <c r="LHM94" s="749"/>
      <c r="LHN94" s="749"/>
      <c r="LHO94" s="749"/>
      <c r="LHP94" s="749"/>
      <c r="LHQ94" s="749"/>
      <c r="LHR94" s="749"/>
      <c r="LHS94" s="749"/>
      <c r="LHT94" s="749"/>
      <c r="LHU94" s="749"/>
      <c r="LHV94" s="749"/>
      <c r="LHW94" s="749"/>
      <c r="LHX94" s="749"/>
      <c r="LHY94" s="749"/>
      <c r="LHZ94" s="749"/>
      <c r="LIA94" s="749"/>
      <c r="LIB94" s="749"/>
      <c r="LIC94" s="749"/>
      <c r="LID94" s="749"/>
      <c r="LIE94" s="749"/>
      <c r="LIF94" s="749"/>
      <c r="LIG94" s="749"/>
      <c r="LIH94" s="749"/>
      <c r="LII94" s="749"/>
      <c r="LIJ94" s="749"/>
      <c r="LIK94" s="749"/>
      <c r="LIL94" s="749"/>
      <c r="LIM94" s="749"/>
      <c r="LIN94" s="749"/>
      <c r="LIO94" s="749"/>
      <c r="LIP94" s="749"/>
      <c r="LIQ94" s="749"/>
      <c r="LIR94" s="749"/>
      <c r="LIS94" s="749"/>
      <c r="LIT94" s="749"/>
      <c r="LIU94" s="749"/>
      <c r="LIV94" s="749"/>
      <c r="LIW94" s="749"/>
      <c r="LIX94" s="749"/>
      <c r="LIY94" s="749"/>
      <c r="LIZ94" s="749"/>
      <c r="LJA94" s="749"/>
      <c r="LJB94" s="749"/>
      <c r="LJC94" s="749"/>
      <c r="LJD94" s="749"/>
      <c r="LJE94" s="749"/>
      <c r="LJF94" s="749"/>
      <c r="LJG94" s="749"/>
      <c r="LJH94" s="749"/>
      <c r="LJI94" s="749"/>
      <c r="LJJ94" s="749"/>
      <c r="LJK94" s="749"/>
      <c r="LJL94" s="749"/>
      <c r="LJM94" s="749"/>
      <c r="LJN94" s="749"/>
      <c r="LJO94" s="749"/>
      <c r="LJP94" s="749"/>
      <c r="LJQ94" s="749"/>
      <c r="LJR94" s="749"/>
      <c r="LJS94" s="749"/>
      <c r="LJT94" s="749"/>
      <c r="LJU94" s="749"/>
      <c r="LJV94" s="749"/>
      <c r="LJW94" s="749"/>
      <c r="LJX94" s="749"/>
      <c r="LJY94" s="749"/>
      <c r="LJZ94" s="749"/>
      <c r="LKA94" s="749"/>
      <c r="LKB94" s="749"/>
      <c r="LKC94" s="749"/>
      <c r="LKD94" s="749"/>
      <c r="LKE94" s="749"/>
      <c r="LKF94" s="749"/>
      <c r="LKG94" s="749"/>
      <c r="LKH94" s="749"/>
      <c r="LKI94" s="749"/>
      <c r="LKJ94" s="749"/>
      <c r="LKK94" s="749"/>
      <c r="LKL94" s="749"/>
      <c r="LKM94" s="749"/>
      <c r="LKN94" s="749"/>
      <c r="LKO94" s="749"/>
      <c r="LKP94" s="749"/>
      <c r="LKQ94" s="749"/>
      <c r="LKR94" s="749"/>
      <c r="LKS94" s="749"/>
      <c r="LKT94" s="749"/>
      <c r="LKU94" s="749"/>
      <c r="LKV94" s="749"/>
      <c r="LKW94" s="749"/>
      <c r="LKX94" s="749"/>
      <c r="LKY94" s="749"/>
      <c r="LKZ94" s="749"/>
      <c r="LLA94" s="749"/>
      <c r="LLB94" s="749"/>
      <c r="LLC94" s="749"/>
      <c r="LLD94" s="749"/>
      <c r="LLE94" s="749"/>
      <c r="LLF94" s="749"/>
      <c r="LLG94" s="749"/>
      <c r="LLH94" s="749"/>
      <c r="LLI94" s="749"/>
      <c r="LLJ94" s="749"/>
      <c r="LLK94" s="749"/>
      <c r="LLL94" s="749"/>
      <c r="LLM94" s="749"/>
      <c r="LLN94" s="749"/>
      <c r="LLO94" s="749"/>
      <c r="LLP94" s="749"/>
      <c r="LLQ94" s="749"/>
      <c r="LLR94" s="749"/>
      <c r="LLS94" s="749"/>
      <c r="LLT94" s="749"/>
      <c r="LLU94" s="749"/>
      <c r="LLV94" s="749"/>
      <c r="LLW94" s="749"/>
      <c r="LLX94" s="749"/>
      <c r="LLY94" s="749"/>
      <c r="LLZ94" s="749"/>
      <c r="LMA94" s="749"/>
      <c r="LMB94" s="749"/>
      <c r="LMC94" s="749"/>
      <c r="LMD94" s="749"/>
      <c r="LME94" s="749"/>
      <c r="LMF94" s="749"/>
      <c r="LMG94" s="749"/>
      <c r="LMH94" s="749"/>
      <c r="LMI94" s="749"/>
      <c r="LMJ94" s="749"/>
      <c r="LMK94" s="749"/>
      <c r="LML94" s="749"/>
      <c r="LMM94" s="749"/>
      <c r="LMN94" s="749"/>
      <c r="LMO94" s="749"/>
      <c r="LMP94" s="749"/>
      <c r="LMQ94" s="749"/>
      <c r="LMR94" s="749"/>
      <c r="LMS94" s="749"/>
      <c r="LMT94" s="749"/>
      <c r="LMU94" s="749"/>
      <c r="LMV94" s="749"/>
      <c r="LMW94" s="749"/>
      <c r="LMX94" s="749"/>
      <c r="LMY94" s="749"/>
      <c r="LMZ94" s="749"/>
      <c r="LNA94" s="749"/>
      <c r="LNB94" s="749"/>
      <c r="LNC94" s="749"/>
      <c r="LND94" s="749"/>
      <c r="LNE94" s="749"/>
      <c r="LNF94" s="749"/>
      <c r="LNG94" s="749"/>
      <c r="LNH94" s="749"/>
      <c r="LNI94" s="749"/>
      <c r="LNJ94" s="749"/>
      <c r="LNK94" s="749"/>
      <c r="LNL94" s="749"/>
      <c r="LNM94" s="749"/>
      <c r="LNN94" s="749"/>
      <c r="LNO94" s="749"/>
      <c r="LNP94" s="749"/>
      <c r="LNQ94" s="749"/>
      <c r="LNR94" s="749"/>
      <c r="LNS94" s="749"/>
      <c r="LNT94" s="749"/>
      <c r="LNU94" s="749"/>
      <c r="LNV94" s="749"/>
      <c r="LNW94" s="749"/>
      <c r="LNX94" s="749"/>
      <c r="LNY94" s="749"/>
      <c r="LNZ94" s="749"/>
      <c r="LOA94" s="749"/>
      <c r="LOB94" s="749"/>
      <c r="LOC94" s="749"/>
      <c r="LOD94" s="749"/>
      <c r="LOE94" s="749"/>
      <c r="LOF94" s="749"/>
      <c r="LOG94" s="749"/>
      <c r="LOH94" s="749"/>
      <c r="LOI94" s="749"/>
      <c r="LOJ94" s="749"/>
      <c r="LOK94" s="749"/>
      <c r="LOL94" s="749"/>
      <c r="LOM94" s="749"/>
      <c r="LON94" s="749"/>
      <c r="LOO94" s="749"/>
      <c r="LOP94" s="749"/>
      <c r="LOQ94" s="749"/>
      <c r="LOR94" s="749"/>
      <c r="LOS94" s="749"/>
      <c r="LOT94" s="749"/>
      <c r="LOU94" s="749"/>
      <c r="LOV94" s="749"/>
      <c r="LOW94" s="749"/>
      <c r="LOX94" s="749"/>
      <c r="LOY94" s="749"/>
      <c r="LOZ94" s="749"/>
      <c r="LPA94" s="749"/>
      <c r="LPB94" s="749"/>
      <c r="LPC94" s="749"/>
      <c r="LPD94" s="749"/>
      <c r="LPE94" s="749"/>
      <c r="LPF94" s="749"/>
      <c r="LPG94" s="749"/>
      <c r="LPH94" s="749"/>
      <c r="LPI94" s="749"/>
      <c r="LPJ94" s="749"/>
      <c r="LPK94" s="749"/>
      <c r="LPL94" s="749"/>
      <c r="LPM94" s="749"/>
      <c r="LPN94" s="749"/>
      <c r="LPO94" s="749"/>
      <c r="LPP94" s="749"/>
      <c r="LPQ94" s="749"/>
      <c r="LPR94" s="749"/>
      <c r="LPS94" s="749"/>
      <c r="LPT94" s="749"/>
      <c r="LPU94" s="749"/>
      <c r="LPV94" s="749"/>
      <c r="LPW94" s="749"/>
      <c r="LPX94" s="749"/>
      <c r="LPY94" s="749"/>
      <c r="LPZ94" s="749"/>
      <c r="LQA94" s="749"/>
      <c r="LQB94" s="749"/>
      <c r="LQC94" s="749"/>
      <c r="LQD94" s="749"/>
      <c r="LQE94" s="749"/>
      <c r="LQF94" s="749"/>
      <c r="LQG94" s="749"/>
      <c r="LQH94" s="749"/>
      <c r="LQI94" s="749"/>
      <c r="LQJ94" s="749"/>
      <c r="LQK94" s="749"/>
      <c r="LQL94" s="749"/>
      <c r="LQM94" s="749"/>
      <c r="LQN94" s="749"/>
      <c r="LQO94" s="749"/>
      <c r="LQP94" s="749"/>
      <c r="LQQ94" s="749"/>
      <c r="LQR94" s="749"/>
      <c r="LQS94" s="749"/>
      <c r="LQT94" s="749"/>
      <c r="LQU94" s="749"/>
      <c r="LQV94" s="749"/>
      <c r="LQW94" s="749"/>
      <c r="LQX94" s="749"/>
      <c r="LQY94" s="749"/>
      <c r="LQZ94" s="749"/>
      <c r="LRA94" s="749"/>
      <c r="LRB94" s="749"/>
      <c r="LRC94" s="749"/>
      <c r="LRD94" s="749"/>
      <c r="LRE94" s="749"/>
      <c r="LRF94" s="749"/>
      <c r="LRG94" s="749"/>
      <c r="LRH94" s="749"/>
      <c r="LRI94" s="749"/>
      <c r="LRJ94" s="749"/>
      <c r="LRK94" s="749"/>
      <c r="LRL94" s="749"/>
      <c r="LRM94" s="749"/>
      <c r="LRN94" s="749"/>
      <c r="LRO94" s="749"/>
      <c r="LRP94" s="749"/>
      <c r="LRQ94" s="749"/>
      <c r="LRR94" s="749"/>
      <c r="LRS94" s="749"/>
      <c r="LRT94" s="749"/>
      <c r="LRU94" s="749"/>
      <c r="LRV94" s="749"/>
      <c r="LRW94" s="749"/>
      <c r="LRX94" s="749"/>
      <c r="LRY94" s="749"/>
      <c r="LRZ94" s="749"/>
      <c r="LSA94" s="749"/>
      <c r="LSB94" s="749"/>
      <c r="LSC94" s="749"/>
      <c r="LSD94" s="749"/>
      <c r="LSE94" s="749"/>
      <c r="LSF94" s="749"/>
      <c r="LSG94" s="749"/>
      <c r="LSH94" s="749"/>
      <c r="LSI94" s="749"/>
      <c r="LSJ94" s="749"/>
      <c r="LSK94" s="749"/>
      <c r="LSL94" s="749"/>
      <c r="LSM94" s="749"/>
      <c r="LSN94" s="749"/>
      <c r="LSO94" s="749"/>
      <c r="LSP94" s="749"/>
      <c r="LSQ94" s="749"/>
      <c r="LSR94" s="749"/>
      <c r="LSS94" s="749"/>
      <c r="LST94" s="749"/>
      <c r="LSU94" s="749"/>
      <c r="LSV94" s="749"/>
      <c r="LSW94" s="749"/>
      <c r="LSX94" s="749"/>
      <c r="LSY94" s="749"/>
      <c r="LSZ94" s="749"/>
      <c r="LTA94" s="749"/>
      <c r="LTB94" s="749"/>
      <c r="LTC94" s="749"/>
      <c r="LTD94" s="749"/>
      <c r="LTE94" s="749"/>
      <c r="LTF94" s="749"/>
      <c r="LTG94" s="749"/>
      <c r="LTH94" s="749"/>
      <c r="LTI94" s="749"/>
      <c r="LTJ94" s="749"/>
      <c r="LTK94" s="749"/>
      <c r="LTL94" s="749"/>
      <c r="LTM94" s="749"/>
      <c r="LTN94" s="749"/>
      <c r="LTO94" s="749"/>
      <c r="LTP94" s="749"/>
      <c r="LTQ94" s="749"/>
      <c r="LTR94" s="749"/>
      <c r="LTS94" s="749"/>
      <c r="LTT94" s="749"/>
      <c r="LTU94" s="749"/>
      <c r="LTV94" s="749"/>
      <c r="LTW94" s="749"/>
      <c r="LTX94" s="749"/>
      <c r="LTY94" s="749"/>
      <c r="LTZ94" s="749"/>
      <c r="LUA94" s="749"/>
      <c r="LUB94" s="749"/>
      <c r="LUC94" s="749"/>
      <c r="LUD94" s="749"/>
      <c r="LUE94" s="749"/>
      <c r="LUF94" s="749"/>
      <c r="LUG94" s="749"/>
      <c r="LUH94" s="749"/>
      <c r="LUI94" s="749"/>
      <c r="LUJ94" s="749"/>
      <c r="LUK94" s="749"/>
      <c r="LUL94" s="749"/>
      <c r="LUM94" s="749"/>
      <c r="LUN94" s="749"/>
      <c r="LUO94" s="749"/>
      <c r="LUP94" s="749"/>
      <c r="LUQ94" s="749"/>
      <c r="LUR94" s="749"/>
      <c r="LUS94" s="749"/>
      <c r="LUT94" s="749"/>
      <c r="LUU94" s="749"/>
      <c r="LUV94" s="749"/>
      <c r="LUW94" s="749"/>
      <c r="LUX94" s="749"/>
      <c r="LUY94" s="749"/>
      <c r="LUZ94" s="749"/>
      <c r="LVA94" s="749"/>
      <c r="LVB94" s="749"/>
      <c r="LVC94" s="749"/>
      <c r="LVD94" s="749"/>
      <c r="LVE94" s="749"/>
      <c r="LVF94" s="749"/>
      <c r="LVG94" s="749"/>
      <c r="LVH94" s="749"/>
      <c r="LVI94" s="749"/>
      <c r="LVJ94" s="749"/>
      <c r="LVK94" s="749"/>
      <c r="LVL94" s="749"/>
      <c r="LVM94" s="749"/>
      <c r="LVN94" s="749"/>
      <c r="LVO94" s="749"/>
      <c r="LVP94" s="749"/>
      <c r="LVQ94" s="749"/>
      <c r="LVR94" s="749"/>
      <c r="LVS94" s="749"/>
      <c r="LVT94" s="749"/>
      <c r="LVU94" s="749"/>
      <c r="LVV94" s="749"/>
      <c r="LVW94" s="749"/>
      <c r="LVX94" s="749"/>
      <c r="LVY94" s="749"/>
      <c r="LVZ94" s="749"/>
      <c r="LWA94" s="749"/>
      <c r="LWB94" s="749"/>
      <c r="LWC94" s="749"/>
      <c r="LWD94" s="749"/>
      <c r="LWE94" s="749"/>
      <c r="LWF94" s="749"/>
      <c r="LWG94" s="749"/>
      <c r="LWH94" s="749"/>
      <c r="LWI94" s="749"/>
      <c r="LWJ94" s="749"/>
      <c r="LWK94" s="749"/>
      <c r="LWL94" s="749"/>
      <c r="LWM94" s="749"/>
      <c r="LWN94" s="749"/>
      <c r="LWO94" s="749"/>
      <c r="LWP94" s="749"/>
      <c r="LWQ94" s="749"/>
      <c r="LWR94" s="749"/>
      <c r="LWS94" s="749"/>
      <c r="LWT94" s="749"/>
      <c r="LWU94" s="749"/>
      <c r="LWV94" s="749"/>
      <c r="LWW94" s="749"/>
      <c r="LWX94" s="749"/>
      <c r="LWY94" s="749"/>
      <c r="LWZ94" s="749"/>
      <c r="LXA94" s="749"/>
      <c r="LXB94" s="749"/>
      <c r="LXC94" s="749"/>
      <c r="LXD94" s="749"/>
      <c r="LXE94" s="749"/>
      <c r="LXF94" s="749"/>
      <c r="LXG94" s="749"/>
      <c r="LXH94" s="749"/>
      <c r="LXI94" s="749"/>
      <c r="LXJ94" s="749"/>
      <c r="LXK94" s="749"/>
      <c r="LXL94" s="749"/>
      <c r="LXM94" s="749"/>
      <c r="LXN94" s="749"/>
      <c r="LXO94" s="749"/>
      <c r="LXP94" s="749"/>
      <c r="LXQ94" s="749"/>
      <c r="LXR94" s="749"/>
      <c r="LXS94" s="749"/>
      <c r="LXT94" s="749"/>
      <c r="LXU94" s="749"/>
      <c r="LXV94" s="749"/>
      <c r="LXW94" s="749"/>
      <c r="LXX94" s="749"/>
      <c r="LXY94" s="749"/>
      <c r="LXZ94" s="749"/>
      <c r="LYA94" s="749"/>
      <c r="LYB94" s="749"/>
      <c r="LYC94" s="749"/>
      <c r="LYD94" s="749"/>
      <c r="LYE94" s="749"/>
      <c r="LYF94" s="749"/>
      <c r="LYG94" s="749"/>
      <c r="LYH94" s="749"/>
      <c r="LYI94" s="749"/>
      <c r="LYJ94" s="749"/>
      <c r="LYK94" s="749"/>
      <c r="LYL94" s="749"/>
      <c r="LYM94" s="749"/>
      <c r="LYN94" s="749"/>
      <c r="LYO94" s="749"/>
      <c r="LYP94" s="749"/>
      <c r="LYQ94" s="749"/>
      <c r="LYR94" s="749"/>
      <c r="LYS94" s="749"/>
      <c r="LYT94" s="749"/>
      <c r="LYU94" s="749"/>
      <c r="LYV94" s="749"/>
      <c r="LYW94" s="749"/>
      <c r="LYX94" s="749"/>
      <c r="LYY94" s="749"/>
      <c r="LYZ94" s="749"/>
      <c r="LZA94" s="749"/>
      <c r="LZB94" s="749"/>
      <c r="LZC94" s="749"/>
      <c r="LZD94" s="749"/>
      <c r="LZE94" s="749"/>
      <c r="LZF94" s="749"/>
      <c r="LZG94" s="749"/>
      <c r="LZH94" s="749"/>
      <c r="LZI94" s="749"/>
      <c r="LZJ94" s="749"/>
      <c r="LZK94" s="749"/>
      <c r="LZL94" s="749"/>
      <c r="LZM94" s="749"/>
      <c r="LZN94" s="749"/>
      <c r="LZO94" s="749"/>
      <c r="LZP94" s="749"/>
      <c r="LZQ94" s="749"/>
      <c r="LZR94" s="749"/>
      <c r="LZS94" s="749"/>
      <c r="LZT94" s="749"/>
      <c r="LZU94" s="749"/>
      <c r="LZV94" s="749"/>
      <c r="LZW94" s="749"/>
      <c r="LZX94" s="749"/>
      <c r="LZY94" s="749"/>
      <c r="LZZ94" s="749"/>
      <c r="MAA94" s="749"/>
      <c r="MAB94" s="749"/>
      <c r="MAC94" s="749"/>
      <c r="MAD94" s="749"/>
      <c r="MAE94" s="749"/>
      <c r="MAF94" s="749"/>
      <c r="MAG94" s="749"/>
      <c r="MAH94" s="749"/>
      <c r="MAI94" s="749"/>
      <c r="MAJ94" s="749"/>
      <c r="MAK94" s="749"/>
      <c r="MAL94" s="749"/>
      <c r="MAM94" s="749"/>
      <c r="MAN94" s="749"/>
      <c r="MAO94" s="749"/>
      <c r="MAP94" s="749"/>
      <c r="MAQ94" s="749"/>
      <c r="MAR94" s="749"/>
      <c r="MAS94" s="749"/>
      <c r="MAT94" s="749"/>
      <c r="MAU94" s="749"/>
      <c r="MAV94" s="749"/>
      <c r="MAW94" s="749"/>
      <c r="MAX94" s="749"/>
      <c r="MAY94" s="749"/>
      <c r="MAZ94" s="749"/>
      <c r="MBA94" s="749"/>
      <c r="MBB94" s="749"/>
      <c r="MBC94" s="749"/>
      <c r="MBD94" s="749"/>
      <c r="MBE94" s="749"/>
      <c r="MBF94" s="749"/>
      <c r="MBG94" s="749"/>
      <c r="MBH94" s="749"/>
      <c r="MBI94" s="749"/>
      <c r="MBJ94" s="749"/>
      <c r="MBK94" s="749"/>
      <c r="MBL94" s="749"/>
      <c r="MBM94" s="749"/>
      <c r="MBN94" s="749"/>
      <c r="MBO94" s="749"/>
      <c r="MBP94" s="749"/>
      <c r="MBQ94" s="749"/>
      <c r="MBR94" s="749"/>
      <c r="MBS94" s="749"/>
      <c r="MBT94" s="749"/>
      <c r="MBU94" s="749"/>
      <c r="MBV94" s="749"/>
      <c r="MBW94" s="749"/>
      <c r="MBX94" s="749"/>
      <c r="MBY94" s="749"/>
      <c r="MBZ94" s="749"/>
      <c r="MCA94" s="749"/>
      <c r="MCB94" s="749"/>
      <c r="MCC94" s="749"/>
      <c r="MCD94" s="749"/>
      <c r="MCE94" s="749"/>
      <c r="MCF94" s="749"/>
      <c r="MCG94" s="749"/>
      <c r="MCH94" s="749"/>
      <c r="MCI94" s="749"/>
      <c r="MCJ94" s="749"/>
      <c r="MCK94" s="749"/>
      <c r="MCL94" s="749"/>
      <c r="MCM94" s="749"/>
      <c r="MCN94" s="749"/>
      <c r="MCO94" s="749"/>
      <c r="MCP94" s="749"/>
      <c r="MCQ94" s="749"/>
      <c r="MCR94" s="749"/>
      <c r="MCS94" s="749"/>
      <c r="MCT94" s="749"/>
      <c r="MCU94" s="749"/>
      <c r="MCV94" s="749"/>
      <c r="MCW94" s="749"/>
      <c r="MCX94" s="749"/>
      <c r="MCY94" s="749"/>
      <c r="MCZ94" s="749"/>
      <c r="MDA94" s="749"/>
      <c r="MDB94" s="749"/>
      <c r="MDC94" s="749"/>
      <c r="MDD94" s="749"/>
      <c r="MDE94" s="749"/>
      <c r="MDF94" s="749"/>
      <c r="MDG94" s="749"/>
      <c r="MDH94" s="749"/>
      <c r="MDI94" s="749"/>
      <c r="MDJ94" s="749"/>
      <c r="MDK94" s="749"/>
      <c r="MDL94" s="749"/>
      <c r="MDM94" s="749"/>
      <c r="MDN94" s="749"/>
      <c r="MDO94" s="749"/>
      <c r="MDP94" s="749"/>
      <c r="MDQ94" s="749"/>
      <c r="MDR94" s="749"/>
      <c r="MDS94" s="749"/>
      <c r="MDT94" s="749"/>
      <c r="MDU94" s="749"/>
      <c r="MDV94" s="749"/>
      <c r="MDW94" s="749"/>
      <c r="MDX94" s="749"/>
      <c r="MDY94" s="749"/>
      <c r="MDZ94" s="749"/>
      <c r="MEA94" s="749"/>
      <c r="MEB94" s="749"/>
      <c r="MEC94" s="749"/>
      <c r="MED94" s="749"/>
      <c r="MEE94" s="749"/>
      <c r="MEF94" s="749"/>
      <c r="MEG94" s="749"/>
      <c r="MEH94" s="749"/>
      <c r="MEI94" s="749"/>
      <c r="MEJ94" s="749"/>
      <c r="MEK94" s="749"/>
      <c r="MEL94" s="749"/>
      <c r="MEM94" s="749"/>
      <c r="MEN94" s="749"/>
      <c r="MEO94" s="749"/>
      <c r="MEP94" s="749"/>
      <c r="MEQ94" s="749"/>
      <c r="MER94" s="749"/>
      <c r="MES94" s="749"/>
      <c r="MET94" s="749"/>
      <c r="MEU94" s="749"/>
      <c r="MEV94" s="749"/>
      <c r="MEW94" s="749"/>
      <c r="MEX94" s="749"/>
      <c r="MEY94" s="749"/>
      <c r="MEZ94" s="749"/>
      <c r="MFA94" s="749"/>
      <c r="MFB94" s="749"/>
      <c r="MFC94" s="749"/>
      <c r="MFD94" s="749"/>
      <c r="MFE94" s="749"/>
      <c r="MFF94" s="749"/>
      <c r="MFG94" s="749"/>
      <c r="MFH94" s="749"/>
      <c r="MFI94" s="749"/>
      <c r="MFJ94" s="749"/>
      <c r="MFK94" s="749"/>
      <c r="MFL94" s="749"/>
      <c r="MFM94" s="749"/>
      <c r="MFN94" s="749"/>
      <c r="MFO94" s="749"/>
      <c r="MFP94" s="749"/>
      <c r="MFQ94" s="749"/>
      <c r="MFR94" s="749"/>
      <c r="MFS94" s="749"/>
      <c r="MFT94" s="749"/>
      <c r="MFU94" s="749"/>
      <c r="MFV94" s="749"/>
      <c r="MFW94" s="749"/>
      <c r="MFX94" s="749"/>
      <c r="MFY94" s="749"/>
      <c r="MFZ94" s="749"/>
      <c r="MGA94" s="749"/>
      <c r="MGB94" s="749"/>
      <c r="MGC94" s="749"/>
      <c r="MGD94" s="749"/>
      <c r="MGE94" s="749"/>
      <c r="MGF94" s="749"/>
      <c r="MGG94" s="749"/>
      <c r="MGH94" s="749"/>
      <c r="MGI94" s="749"/>
      <c r="MGJ94" s="749"/>
      <c r="MGK94" s="749"/>
      <c r="MGL94" s="749"/>
      <c r="MGM94" s="749"/>
      <c r="MGN94" s="749"/>
      <c r="MGO94" s="749"/>
      <c r="MGP94" s="749"/>
      <c r="MGQ94" s="749"/>
      <c r="MGR94" s="749"/>
      <c r="MGS94" s="749"/>
      <c r="MGT94" s="749"/>
      <c r="MGU94" s="749"/>
      <c r="MGV94" s="749"/>
      <c r="MGW94" s="749"/>
      <c r="MGX94" s="749"/>
      <c r="MGY94" s="749"/>
      <c r="MGZ94" s="749"/>
      <c r="MHA94" s="749"/>
      <c r="MHB94" s="749"/>
      <c r="MHC94" s="749"/>
      <c r="MHD94" s="749"/>
      <c r="MHE94" s="749"/>
      <c r="MHF94" s="749"/>
      <c r="MHG94" s="749"/>
      <c r="MHH94" s="749"/>
      <c r="MHI94" s="749"/>
      <c r="MHJ94" s="749"/>
      <c r="MHK94" s="749"/>
      <c r="MHL94" s="749"/>
      <c r="MHM94" s="749"/>
      <c r="MHN94" s="749"/>
      <c r="MHO94" s="749"/>
      <c r="MHP94" s="749"/>
      <c r="MHQ94" s="749"/>
      <c r="MHR94" s="749"/>
      <c r="MHS94" s="749"/>
      <c r="MHT94" s="749"/>
      <c r="MHU94" s="749"/>
      <c r="MHV94" s="749"/>
      <c r="MHW94" s="749"/>
      <c r="MHX94" s="749"/>
      <c r="MHY94" s="749"/>
      <c r="MHZ94" s="749"/>
      <c r="MIA94" s="749"/>
      <c r="MIB94" s="749"/>
      <c r="MIC94" s="749"/>
      <c r="MID94" s="749"/>
      <c r="MIE94" s="749"/>
      <c r="MIF94" s="749"/>
      <c r="MIG94" s="749"/>
      <c r="MIH94" s="749"/>
      <c r="MII94" s="749"/>
      <c r="MIJ94" s="749"/>
      <c r="MIK94" s="749"/>
      <c r="MIL94" s="749"/>
      <c r="MIM94" s="749"/>
      <c r="MIN94" s="749"/>
      <c r="MIO94" s="749"/>
      <c r="MIP94" s="749"/>
      <c r="MIQ94" s="749"/>
      <c r="MIR94" s="749"/>
      <c r="MIS94" s="749"/>
      <c r="MIT94" s="749"/>
      <c r="MIU94" s="749"/>
      <c r="MIV94" s="749"/>
      <c r="MIW94" s="749"/>
      <c r="MIX94" s="749"/>
      <c r="MIY94" s="749"/>
      <c r="MIZ94" s="749"/>
      <c r="MJA94" s="749"/>
      <c r="MJB94" s="749"/>
      <c r="MJC94" s="749"/>
      <c r="MJD94" s="749"/>
      <c r="MJE94" s="749"/>
      <c r="MJF94" s="749"/>
      <c r="MJG94" s="749"/>
      <c r="MJH94" s="749"/>
      <c r="MJI94" s="749"/>
      <c r="MJJ94" s="749"/>
      <c r="MJK94" s="749"/>
      <c r="MJL94" s="749"/>
      <c r="MJM94" s="749"/>
      <c r="MJN94" s="749"/>
      <c r="MJO94" s="749"/>
      <c r="MJP94" s="749"/>
      <c r="MJQ94" s="749"/>
      <c r="MJR94" s="749"/>
      <c r="MJS94" s="749"/>
      <c r="MJT94" s="749"/>
      <c r="MJU94" s="749"/>
      <c r="MJV94" s="749"/>
      <c r="MJW94" s="749"/>
      <c r="MJX94" s="749"/>
      <c r="MJY94" s="749"/>
      <c r="MJZ94" s="749"/>
      <c r="MKA94" s="749"/>
      <c r="MKB94" s="749"/>
      <c r="MKC94" s="749"/>
      <c r="MKD94" s="749"/>
      <c r="MKE94" s="749"/>
      <c r="MKF94" s="749"/>
      <c r="MKG94" s="749"/>
      <c r="MKH94" s="749"/>
      <c r="MKI94" s="749"/>
      <c r="MKJ94" s="749"/>
      <c r="MKK94" s="749"/>
      <c r="MKL94" s="749"/>
      <c r="MKM94" s="749"/>
      <c r="MKN94" s="749"/>
      <c r="MKO94" s="749"/>
      <c r="MKP94" s="749"/>
      <c r="MKQ94" s="749"/>
      <c r="MKR94" s="749"/>
      <c r="MKS94" s="749"/>
      <c r="MKT94" s="749"/>
      <c r="MKU94" s="749"/>
      <c r="MKV94" s="749"/>
      <c r="MKW94" s="749"/>
      <c r="MKX94" s="749"/>
      <c r="MKY94" s="749"/>
      <c r="MKZ94" s="749"/>
      <c r="MLA94" s="749"/>
      <c r="MLB94" s="749"/>
      <c r="MLC94" s="749"/>
      <c r="MLD94" s="749"/>
      <c r="MLE94" s="749"/>
      <c r="MLF94" s="749"/>
      <c r="MLG94" s="749"/>
      <c r="MLH94" s="749"/>
      <c r="MLI94" s="749"/>
      <c r="MLJ94" s="749"/>
      <c r="MLK94" s="749"/>
      <c r="MLL94" s="749"/>
      <c r="MLM94" s="749"/>
      <c r="MLN94" s="749"/>
      <c r="MLO94" s="749"/>
      <c r="MLP94" s="749"/>
      <c r="MLQ94" s="749"/>
      <c r="MLR94" s="749"/>
      <c r="MLS94" s="749"/>
      <c r="MLT94" s="749"/>
      <c r="MLU94" s="749"/>
      <c r="MLV94" s="749"/>
      <c r="MLW94" s="749"/>
      <c r="MLX94" s="749"/>
      <c r="MLY94" s="749"/>
      <c r="MLZ94" s="749"/>
      <c r="MMA94" s="749"/>
      <c r="MMB94" s="749"/>
      <c r="MMC94" s="749"/>
      <c r="MMD94" s="749"/>
      <c r="MME94" s="749"/>
      <c r="MMF94" s="749"/>
      <c r="MMG94" s="749"/>
      <c r="MMH94" s="749"/>
      <c r="MMI94" s="749"/>
      <c r="MMJ94" s="749"/>
      <c r="MMK94" s="749"/>
      <c r="MML94" s="749"/>
      <c r="MMM94" s="749"/>
      <c r="MMN94" s="749"/>
      <c r="MMO94" s="749"/>
      <c r="MMP94" s="749"/>
      <c r="MMQ94" s="749"/>
      <c r="MMR94" s="749"/>
      <c r="MMS94" s="749"/>
      <c r="MMT94" s="749"/>
      <c r="MMU94" s="749"/>
      <c r="MMV94" s="749"/>
      <c r="MMW94" s="749"/>
      <c r="MMX94" s="749"/>
      <c r="MMY94" s="749"/>
      <c r="MMZ94" s="749"/>
      <c r="MNA94" s="749"/>
      <c r="MNB94" s="749"/>
      <c r="MNC94" s="749"/>
      <c r="MND94" s="749"/>
      <c r="MNE94" s="749"/>
      <c r="MNF94" s="749"/>
      <c r="MNG94" s="749"/>
      <c r="MNH94" s="749"/>
      <c r="MNI94" s="749"/>
      <c r="MNJ94" s="749"/>
      <c r="MNK94" s="749"/>
      <c r="MNL94" s="749"/>
      <c r="MNM94" s="749"/>
      <c r="MNN94" s="749"/>
      <c r="MNO94" s="749"/>
      <c r="MNP94" s="749"/>
      <c r="MNQ94" s="749"/>
      <c r="MNR94" s="749"/>
      <c r="MNS94" s="749"/>
      <c r="MNT94" s="749"/>
      <c r="MNU94" s="749"/>
      <c r="MNV94" s="749"/>
      <c r="MNW94" s="749"/>
      <c r="MNX94" s="749"/>
      <c r="MNY94" s="749"/>
      <c r="MNZ94" s="749"/>
      <c r="MOA94" s="749"/>
      <c r="MOB94" s="749"/>
      <c r="MOC94" s="749"/>
      <c r="MOD94" s="749"/>
      <c r="MOE94" s="749"/>
      <c r="MOF94" s="749"/>
      <c r="MOG94" s="749"/>
      <c r="MOH94" s="749"/>
      <c r="MOI94" s="749"/>
      <c r="MOJ94" s="749"/>
      <c r="MOK94" s="749"/>
      <c r="MOL94" s="749"/>
      <c r="MOM94" s="749"/>
      <c r="MON94" s="749"/>
      <c r="MOO94" s="749"/>
      <c r="MOP94" s="749"/>
      <c r="MOQ94" s="749"/>
      <c r="MOR94" s="749"/>
      <c r="MOS94" s="749"/>
      <c r="MOT94" s="749"/>
      <c r="MOU94" s="749"/>
      <c r="MOV94" s="749"/>
      <c r="MOW94" s="749"/>
      <c r="MOX94" s="749"/>
      <c r="MOY94" s="749"/>
      <c r="MOZ94" s="749"/>
      <c r="MPA94" s="749"/>
      <c r="MPB94" s="749"/>
      <c r="MPC94" s="749"/>
      <c r="MPD94" s="749"/>
      <c r="MPE94" s="749"/>
      <c r="MPF94" s="749"/>
      <c r="MPG94" s="749"/>
      <c r="MPH94" s="749"/>
      <c r="MPI94" s="749"/>
      <c r="MPJ94" s="749"/>
      <c r="MPK94" s="749"/>
      <c r="MPL94" s="749"/>
      <c r="MPM94" s="749"/>
      <c r="MPN94" s="749"/>
      <c r="MPO94" s="749"/>
      <c r="MPP94" s="749"/>
      <c r="MPQ94" s="749"/>
      <c r="MPR94" s="749"/>
      <c r="MPS94" s="749"/>
      <c r="MPT94" s="749"/>
      <c r="MPU94" s="749"/>
      <c r="MPV94" s="749"/>
      <c r="MPW94" s="749"/>
      <c r="MPX94" s="749"/>
      <c r="MPY94" s="749"/>
      <c r="MPZ94" s="749"/>
      <c r="MQA94" s="749"/>
      <c r="MQB94" s="749"/>
      <c r="MQC94" s="749"/>
      <c r="MQD94" s="749"/>
      <c r="MQE94" s="749"/>
      <c r="MQF94" s="749"/>
      <c r="MQG94" s="749"/>
      <c r="MQH94" s="749"/>
      <c r="MQI94" s="749"/>
      <c r="MQJ94" s="749"/>
      <c r="MQK94" s="749"/>
      <c r="MQL94" s="749"/>
      <c r="MQM94" s="749"/>
      <c r="MQN94" s="749"/>
      <c r="MQO94" s="749"/>
      <c r="MQP94" s="749"/>
      <c r="MQQ94" s="749"/>
      <c r="MQR94" s="749"/>
      <c r="MQS94" s="749"/>
      <c r="MQT94" s="749"/>
      <c r="MQU94" s="749"/>
      <c r="MQV94" s="749"/>
      <c r="MQW94" s="749"/>
      <c r="MQX94" s="749"/>
      <c r="MQY94" s="749"/>
      <c r="MQZ94" s="749"/>
      <c r="MRA94" s="749"/>
      <c r="MRB94" s="749"/>
      <c r="MRC94" s="749"/>
      <c r="MRD94" s="749"/>
      <c r="MRE94" s="749"/>
      <c r="MRF94" s="749"/>
      <c r="MRG94" s="749"/>
      <c r="MRH94" s="749"/>
      <c r="MRI94" s="749"/>
      <c r="MRJ94" s="749"/>
      <c r="MRK94" s="749"/>
      <c r="MRL94" s="749"/>
      <c r="MRM94" s="749"/>
      <c r="MRN94" s="749"/>
      <c r="MRO94" s="749"/>
      <c r="MRP94" s="749"/>
      <c r="MRQ94" s="749"/>
      <c r="MRR94" s="749"/>
      <c r="MRS94" s="749"/>
      <c r="MRT94" s="749"/>
      <c r="MRU94" s="749"/>
      <c r="MRV94" s="749"/>
      <c r="MRW94" s="749"/>
      <c r="MRX94" s="749"/>
      <c r="MRY94" s="749"/>
      <c r="MRZ94" s="749"/>
      <c r="MSA94" s="749"/>
      <c r="MSB94" s="749"/>
      <c r="MSC94" s="749"/>
      <c r="MSD94" s="749"/>
      <c r="MSE94" s="749"/>
      <c r="MSF94" s="749"/>
      <c r="MSG94" s="749"/>
      <c r="MSH94" s="749"/>
      <c r="MSI94" s="749"/>
      <c r="MSJ94" s="749"/>
      <c r="MSK94" s="749"/>
      <c r="MSL94" s="749"/>
      <c r="MSM94" s="749"/>
      <c r="MSN94" s="749"/>
      <c r="MSO94" s="749"/>
      <c r="MSP94" s="749"/>
      <c r="MSQ94" s="749"/>
      <c r="MSR94" s="749"/>
      <c r="MSS94" s="749"/>
      <c r="MST94" s="749"/>
      <c r="MSU94" s="749"/>
      <c r="MSV94" s="749"/>
      <c r="MSW94" s="749"/>
      <c r="MSX94" s="749"/>
      <c r="MSY94" s="749"/>
      <c r="MSZ94" s="749"/>
      <c r="MTA94" s="749"/>
      <c r="MTB94" s="749"/>
      <c r="MTC94" s="749"/>
      <c r="MTD94" s="749"/>
      <c r="MTE94" s="749"/>
      <c r="MTF94" s="749"/>
      <c r="MTG94" s="749"/>
      <c r="MTH94" s="749"/>
      <c r="MTI94" s="749"/>
      <c r="MTJ94" s="749"/>
      <c r="MTK94" s="749"/>
      <c r="MTL94" s="749"/>
      <c r="MTM94" s="749"/>
      <c r="MTN94" s="749"/>
      <c r="MTO94" s="749"/>
      <c r="MTP94" s="749"/>
      <c r="MTQ94" s="749"/>
      <c r="MTR94" s="749"/>
      <c r="MTS94" s="749"/>
      <c r="MTT94" s="749"/>
      <c r="MTU94" s="749"/>
      <c r="MTV94" s="749"/>
      <c r="MTW94" s="749"/>
      <c r="MTX94" s="749"/>
      <c r="MTY94" s="749"/>
      <c r="MTZ94" s="749"/>
      <c r="MUA94" s="749"/>
      <c r="MUB94" s="749"/>
      <c r="MUC94" s="749"/>
      <c r="MUD94" s="749"/>
      <c r="MUE94" s="749"/>
      <c r="MUF94" s="749"/>
      <c r="MUG94" s="749"/>
      <c r="MUH94" s="749"/>
      <c r="MUI94" s="749"/>
      <c r="MUJ94" s="749"/>
      <c r="MUK94" s="749"/>
      <c r="MUL94" s="749"/>
      <c r="MUM94" s="749"/>
      <c r="MUN94" s="749"/>
      <c r="MUO94" s="749"/>
      <c r="MUP94" s="749"/>
      <c r="MUQ94" s="749"/>
      <c r="MUR94" s="749"/>
      <c r="MUS94" s="749"/>
      <c r="MUT94" s="749"/>
      <c r="MUU94" s="749"/>
      <c r="MUV94" s="749"/>
      <c r="MUW94" s="749"/>
      <c r="MUX94" s="749"/>
      <c r="MUY94" s="749"/>
      <c r="MUZ94" s="749"/>
      <c r="MVA94" s="749"/>
      <c r="MVB94" s="749"/>
      <c r="MVC94" s="749"/>
      <c r="MVD94" s="749"/>
      <c r="MVE94" s="749"/>
      <c r="MVF94" s="749"/>
      <c r="MVG94" s="749"/>
      <c r="MVH94" s="749"/>
      <c r="MVI94" s="749"/>
      <c r="MVJ94" s="749"/>
      <c r="MVK94" s="749"/>
      <c r="MVL94" s="749"/>
      <c r="MVM94" s="749"/>
      <c r="MVN94" s="749"/>
      <c r="MVO94" s="749"/>
      <c r="MVP94" s="749"/>
      <c r="MVQ94" s="749"/>
      <c r="MVR94" s="749"/>
      <c r="MVS94" s="749"/>
      <c r="MVT94" s="749"/>
      <c r="MVU94" s="749"/>
      <c r="MVV94" s="749"/>
      <c r="MVW94" s="749"/>
      <c r="MVX94" s="749"/>
      <c r="MVY94" s="749"/>
      <c r="MVZ94" s="749"/>
      <c r="MWA94" s="749"/>
      <c r="MWB94" s="749"/>
      <c r="MWC94" s="749"/>
      <c r="MWD94" s="749"/>
      <c r="MWE94" s="749"/>
      <c r="MWF94" s="749"/>
      <c r="MWG94" s="749"/>
      <c r="MWH94" s="749"/>
      <c r="MWI94" s="749"/>
      <c r="MWJ94" s="749"/>
      <c r="MWK94" s="749"/>
      <c r="MWL94" s="749"/>
      <c r="MWM94" s="749"/>
      <c r="MWN94" s="749"/>
      <c r="MWO94" s="749"/>
      <c r="MWP94" s="749"/>
      <c r="MWQ94" s="749"/>
      <c r="MWR94" s="749"/>
      <c r="MWS94" s="749"/>
      <c r="MWT94" s="749"/>
      <c r="MWU94" s="749"/>
      <c r="MWV94" s="749"/>
      <c r="MWW94" s="749"/>
      <c r="MWX94" s="749"/>
      <c r="MWY94" s="749"/>
      <c r="MWZ94" s="749"/>
      <c r="MXA94" s="749"/>
      <c r="MXB94" s="749"/>
      <c r="MXC94" s="749"/>
      <c r="MXD94" s="749"/>
      <c r="MXE94" s="749"/>
      <c r="MXF94" s="749"/>
      <c r="MXG94" s="749"/>
      <c r="MXH94" s="749"/>
      <c r="MXI94" s="749"/>
      <c r="MXJ94" s="749"/>
      <c r="MXK94" s="749"/>
      <c r="MXL94" s="749"/>
      <c r="MXM94" s="749"/>
      <c r="MXN94" s="749"/>
      <c r="MXO94" s="749"/>
      <c r="MXP94" s="749"/>
      <c r="MXQ94" s="749"/>
      <c r="MXR94" s="749"/>
      <c r="MXS94" s="749"/>
      <c r="MXT94" s="749"/>
      <c r="MXU94" s="749"/>
      <c r="MXV94" s="749"/>
      <c r="MXW94" s="749"/>
      <c r="MXX94" s="749"/>
      <c r="MXY94" s="749"/>
      <c r="MXZ94" s="749"/>
      <c r="MYA94" s="749"/>
      <c r="MYB94" s="749"/>
      <c r="MYC94" s="749"/>
      <c r="MYD94" s="749"/>
      <c r="MYE94" s="749"/>
      <c r="MYF94" s="749"/>
      <c r="MYG94" s="749"/>
      <c r="MYH94" s="749"/>
      <c r="MYI94" s="749"/>
      <c r="MYJ94" s="749"/>
      <c r="MYK94" s="749"/>
      <c r="MYL94" s="749"/>
      <c r="MYM94" s="749"/>
      <c r="MYN94" s="749"/>
      <c r="MYO94" s="749"/>
      <c r="MYP94" s="749"/>
      <c r="MYQ94" s="749"/>
      <c r="MYR94" s="749"/>
      <c r="MYS94" s="749"/>
      <c r="MYT94" s="749"/>
      <c r="MYU94" s="749"/>
      <c r="MYV94" s="749"/>
      <c r="MYW94" s="749"/>
      <c r="MYX94" s="749"/>
      <c r="MYY94" s="749"/>
      <c r="MYZ94" s="749"/>
      <c r="MZA94" s="749"/>
      <c r="MZB94" s="749"/>
      <c r="MZC94" s="749"/>
      <c r="MZD94" s="749"/>
      <c r="MZE94" s="749"/>
      <c r="MZF94" s="749"/>
      <c r="MZG94" s="749"/>
      <c r="MZH94" s="749"/>
      <c r="MZI94" s="749"/>
      <c r="MZJ94" s="749"/>
      <c r="MZK94" s="749"/>
      <c r="MZL94" s="749"/>
      <c r="MZM94" s="749"/>
      <c r="MZN94" s="749"/>
      <c r="MZO94" s="749"/>
      <c r="MZP94" s="749"/>
      <c r="MZQ94" s="749"/>
      <c r="MZR94" s="749"/>
      <c r="MZS94" s="749"/>
      <c r="MZT94" s="749"/>
      <c r="MZU94" s="749"/>
      <c r="MZV94" s="749"/>
      <c r="MZW94" s="749"/>
      <c r="MZX94" s="749"/>
      <c r="MZY94" s="749"/>
      <c r="MZZ94" s="749"/>
      <c r="NAA94" s="749"/>
      <c r="NAB94" s="749"/>
      <c r="NAC94" s="749"/>
      <c r="NAD94" s="749"/>
      <c r="NAE94" s="749"/>
      <c r="NAF94" s="749"/>
      <c r="NAG94" s="749"/>
      <c r="NAH94" s="749"/>
      <c r="NAI94" s="749"/>
      <c r="NAJ94" s="749"/>
      <c r="NAK94" s="749"/>
      <c r="NAL94" s="749"/>
      <c r="NAM94" s="749"/>
      <c r="NAN94" s="749"/>
      <c r="NAO94" s="749"/>
      <c r="NAP94" s="749"/>
      <c r="NAQ94" s="749"/>
      <c r="NAR94" s="749"/>
      <c r="NAS94" s="749"/>
      <c r="NAT94" s="749"/>
      <c r="NAU94" s="749"/>
      <c r="NAV94" s="749"/>
      <c r="NAW94" s="749"/>
      <c r="NAX94" s="749"/>
      <c r="NAY94" s="749"/>
      <c r="NAZ94" s="749"/>
      <c r="NBA94" s="749"/>
      <c r="NBB94" s="749"/>
      <c r="NBC94" s="749"/>
      <c r="NBD94" s="749"/>
      <c r="NBE94" s="749"/>
      <c r="NBF94" s="749"/>
      <c r="NBG94" s="749"/>
      <c r="NBH94" s="749"/>
      <c r="NBI94" s="749"/>
      <c r="NBJ94" s="749"/>
      <c r="NBK94" s="749"/>
      <c r="NBL94" s="749"/>
      <c r="NBM94" s="749"/>
      <c r="NBN94" s="749"/>
      <c r="NBO94" s="749"/>
      <c r="NBP94" s="749"/>
      <c r="NBQ94" s="749"/>
      <c r="NBR94" s="749"/>
      <c r="NBS94" s="749"/>
      <c r="NBT94" s="749"/>
      <c r="NBU94" s="749"/>
      <c r="NBV94" s="749"/>
      <c r="NBW94" s="749"/>
      <c r="NBX94" s="749"/>
      <c r="NBY94" s="749"/>
      <c r="NBZ94" s="749"/>
      <c r="NCA94" s="749"/>
      <c r="NCB94" s="749"/>
      <c r="NCC94" s="749"/>
      <c r="NCD94" s="749"/>
      <c r="NCE94" s="749"/>
      <c r="NCF94" s="749"/>
      <c r="NCG94" s="749"/>
      <c r="NCH94" s="749"/>
      <c r="NCI94" s="749"/>
      <c r="NCJ94" s="749"/>
      <c r="NCK94" s="749"/>
      <c r="NCL94" s="749"/>
      <c r="NCM94" s="749"/>
      <c r="NCN94" s="749"/>
      <c r="NCO94" s="749"/>
      <c r="NCP94" s="749"/>
      <c r="NCQ94" s="749"/>
      <c r="NCR94" s="749"/>
      <c r="NCS94" s="749"/>
      <c r="NCT94" s="749"/>
      <c r="NCU94" s="749"/>
      <c r="NCV94" s="749"/>
      <c r="NCW94" s="749"/>
      <c r="NCX94" s="749"/>
      <c r="NCY94" s="749"/>
      <c r="NCZ94" s="749"/>
      <c r="NDA94" s="749"/>
      <c r="NDB94" s="749"/>
      <c r="NDC94" s="749"/>
      <c r="NDD94" s="749"/>
      <c r="NDE94" s="749"/>
      <c r="NDF94" s="749"/>
      <c r="NDG94" s="749"/>
      <c r="NDH94" s="749"/>
      <c r="NDI94" s="749"/>
      <c r="NDJ94" s="749"/>
      <c r="NDK94" s="749"/>
      <c r="NDL94" s="749"/>
      <c r="NDM94" s="749"/>
      <c r="NDN94" s="749"/>
      <c r="NDO94" s="749"/>
      <c r="NDP94" s="749"/>
      <c r="NDQ94" s="749"/>
      <c r="NDR94" s="749"/>
      <c r="NDS94" s="749"/>
      <c r="NDT94" s="749"/>
      <c r="NDU94" s="749"/>
      <c r="NDV94" s="749"/>
      <c r="NDW94" s="749"/>
      <c r="NDX94" s="749"/>
      <c r="NDY94" s="749"/>
      <c r="NDZ94" s="749"/>
      <c r="NEA94" s="749"/>
      <c r="NEB94" s="749"/>
      <c r="NEC94" s="749"/>
      <c r="NED94" s="749"/>
      <c r="NEE94" s="749"/>
      <c r="NEF94" s="749"/>
      <c r="NEG94" s="749"/>
      <c r="NEH94" s="749"/>
      <c r="NEI94" s="749"/>
      <c r="NEJ94" s="749"/>
      <c r="NEK94" s="749"/>
      <c r="NEL94" s="749"/>
      <c r="NEM94" s="749"/>
      <c r="NEN94" s="749"/>
      <c r="NEO94" s="749"/>
      <c r="NEP94" s="749"/>
      <c r="NEQ94" s="749"/>
      <c r="NER94" s="749"/>
      <c r="NES94" s="749"/>
      <c r="NET94" s="749"/>
      <c r="NEU94" s="749"/>
      <c r="NEV94" s="749"/>
      <c r="NEW94" s="749"/>
      <c r="NEX94" s="749"/>
      <c r="NEY94" s="749"/>
      <c r="NEZ94" s="749"/>
      <c r="NFA94" s="749"/>
      <c r="NFB94" s="749"/>
      <c r="NFC94" s="749"/>
      <c r="NFD94" s="749"/>
      <c r="NFE94" s="749"/>
      <c r="NFF94" s="749"/>
      <c r="NFG94" s="749"/>
      <c r="NFH94" s="749"/>
      <c r="NFI94" s="749"/>
      <c r="NFJ94" s="749"/>
      <c r="NFK94" s="749"/>
      <c r="NFL94" s="749"/>
      <c r="NFM94" s="749"/>
      <c r="NFN94" s="749"/>
      <c r="NFO94" s="749"/>
      <c r="NFP94" s="749"/>
      <c r="NFQ94" s="749"/>
      <c r="NFR94" s="749"/>
      <c r="NFS94" s="749"/>
      <c r="NFT94" s="749"/>
      <c r="NFU94" s="749"/>
      <c r="NFV94" s="749"/>
      <c r="NFW94" s="749"/>
      <c r="NFX94" s="749"/>
      <c r="NFY94" s="749"/>
      <c r="NFZ94" s="749"/>
      <c r="NGA94" s="749"/>
      <c r="NGB94" s="749"/>
      <c r="NGC94" s="749"/>
      <c r="NGD94" s="749"/>
      <c r="NGE94" s="749"/>
      <c r="NGF94" s="749"/>
      <c r="NGG94" s="749"/>
      <c r="NGH94" s="749"/>
      <c r="NGI94" s="749"/>
      <c r="NGJ94" s="749"/>
      <c r="NGK94" s="749"/>
      <c r="NGL94" s="749"/>
      <c r="NGM94" s="749"/>
      <c r="NGN94" s="749"/>
      <c r="NGO94" s="749"/>
      <c r="NGP94" s="749"/>
      <c r="NGQ94" s="749"/>
      <c r="NGR94" s="749"/>
      <c r="NGS94" s="749"/>
      <c r="NGT94" s="749"/>
      <c r="NGU94" s="749"/>
      <c r="NGV94" s="749"/>
      <c r="NGW94" s="749"/>
      <c r="NGX94" s="749"/>
      <c r="NGY94" s="749"/>
      <c r="NGZ94" s="749"/>
      <c r="NHA94" s="749"/>
      <c r="NHB94" s="749"/>
      <c r="NHC94" s="749"/>
      <c r="NHD94" s="749"/>
      <c r="NHE94" s="749"/>
      <c r="NHF94" s="749"/>
      <c r="NHG94" s="749"/>
      <c r="NHH94" s="749"/>
      <c r="NHI94" s="749"/>
      <c r="NHJ94" s="749"/>
      <c r="NHK94" s="749"/>
      <c r="NHL94" s="749"/>
      <c r="NHM94" s="749"/>
      <c r="NHN94" s="749"/>
      <c r="NHO94" s="749"/>
      <c r="NHP94" s="749"/>
      <c r="NHQ94" s="749"/>
      <c r="NHR94" s="749"/>
      <c r="NHS94" s="749"/>
      <c r="NHT94" s="749"/>
      <c r="NHU94" s="749"/>
      <c r="NHV94" s="749"/>
      <c r="NHW94" s="749"/>
      <c r="NHX94" s="749"/>
      <c r="NHY94" s="749"/>
      <c r="NHZ94" s="749"/>
      <c r="NIA94" s="749"/>
      <c r="NIB94" s="749"/>
      <c r="NIC94" s="749"/>
      <c r="NID94" s="749"/>
      <c r="NIE94" s="749"/>
      <c r="NIF94" s="749"/>
      <c r="NIG94" s="749"/>
      <c r="NIH94" s="749"/>
      <c r="NII94" s="749"/>
      <c r="NIJ94" s="749"/>
      <c r="NIK94" s="749"/>
      <c r="NIL94" s="749"/>
      <c r="NIM94" s="749"/>
      <c r="NIN94" s="749"/>
      <c r="NIO94" s="749"/>
      <c r="NIP94" s="749"/>
      <c r="NIQ94" s="749"/>
      <c r="NIR94" s="749"/>
      <c r="NIS94" s="749"/>
      <c r="NIT94" s="749"/>
      <c r="NIU94" s="749"/>
      <c r="NIV94" s="749"/>
      <c r="NIW94" s="749"/>
      <c r="NIX94" s="749"/>
      <c r="NIY94" s="749"/>
      <c r="NIZ94" s="749"/>
      <c r="NJA94" s="749"/>
      <c r="NJB94" s="749"/>
      <c r="NJC94" s="749"/>
      <c r="NJD94" s="749"/>
      <c r="NJE94" s="749"/>
      <c r="NJF94" s="749"/>
      <c r="NJG94" s="749"/>
      <c r="NJH94" s="749"/>
      <c r="NJI94" s="749"/>
      <c r="NJJ94" s="749"/>
      <c r="NJK94" s="749"/>
      <c r="NJL94" s="749"/>
      <c r="NJM94" s="749"/>
      <c r="NJN94" s="749"/>
      <c r="NJO94" s="749"/>
      <c r="NJP94" s="749"/>
      <c r="NJQ94" s="749"/>
      <c r="NJR94" s="749"/>
      <c r="NJS94" s="749"/>
      <c r="NJT94" s="749"/>
      <c r="NJU94" s="749"/>
      <c r="NJV94" s="749"/>
      <c r="NJW94" s="749"/>
      <c r="NJX94" s="749"/>
      <c r="NJY94" s="749"/>
      <c r="NJZ94" s="749"/>
      <c r="NKA94" s="749"/>
      <c r="NKB94" s="749"/>
      <c r="NKC94" s="749"/>
      <c r="NKD94" s="749"/>
      <c r="NKE94" s="749"/>
      <c r="NKF94" s="749"/>
      <c r="NKG94" s="749"/>
      <c r="NKH94" s="749"/>
      <c r="NKI94" s="749"/>
      <c r="NKJ94" s="749"/>
      <c r="NKK94" s="749"/>
      <c r="NKL94" s="749"/>
      <c r="NKM94" s="749"/>
      <c r="NKN94" s="749"/>
      <c r="NKO94" s="749"/>
      <c r="NKP94" s="749"/>
      <c r="NKQ94" s="749"/>
      <c r="NKR94" s="749"/>
      <c r="NKS94" s="749"/>
      <c r="NKT94" s="749"/>
      <c r="NKU94" s="749"/>
      <c r="NKV94" s="749"/>
      <c r="NKW94" s="749"/>
      <c r="NKX94" s="749"/>
      <c r="NKY94" s="749"/>
      <c r="NKZ94" s="749"/>
      <c r="NLA94" s="749"/>
      <c r="NLB94" s="749"/>
      <c r="NLC94" s="749"/>
      <c r="NLD94" s="749"/>
      <c r="NLE94" s="749"/>
      <c r="NLF94" s="749"/>
      <c r="NLG94" s="749"/>
      <c r="NLH94" s="749"/>
      <c r="NLI94" s="749"/>
      <c r="NLJ94" s="749"/>
      <c r="NLK94" s="749"/>
      <c r="NLL94" s="749"/>
      <c r="NLM94" s="749"/>
      <c r="NLN94" s="749"/>
      <c r="NLO94" s="749"/>
      <c r="NLP94" s="749"/>
      <c r="NLQ94" s="749"/>
      <c r="NLR94" s="749"/>
      <c r="NLS94" s="749"/>
      <c r="NLT94" s="749"/>
      <c r="NLU94" s="749"/>
      <c r="NLV94" s="749"/>
      <c r="NLW94" s="749"/>
      <c r="NLX94" s="749"/>
      <c r="NLY94" s="749"/>
      <c r="NLZ94" s="749"/>
      <c r="NMA94" s="749"/>
      <c r="NMB94" s="749"/>
      <c r="NMC94" s="749"/>
      <c r="NMD94" s="749"/>
      <c r="NME94" s="749"/>
      <c r="NMF94" s="749"/>
      <c r="NMG94" s="749"/>
      <c r="NMH94" s="749"/>
      <c r="NMI94" s="749"/>
      <c r="NMJ94" s="749"/>
      <c r="NMK94" s="749"/>
      <c r="NML94" s="749"/>
      <c r="NMM94" s="749"/>
      <c r="NMN94" s="749"/>
      <c r="NMO94" s="749"/>
      <c r="NMP94" s="749"/>
      <c r="NMQ94" s="749"/>
      <c r="NMR94" s="749"/>
      <c r="NMS94" s="749"/>
      <c r="NMT94" s="749"/>
      <c r="NMU94" s="749"/>
      <c r="NMV94" s="749"/>
      <c r="NMW94" s="749"/>
      <c r="NMX94" s="749"/>
      <c r="NMY94" s="749"/>
      <c r="NMZ94" s="749"/>
      <c r="NNA94" s="749"/>
      <c r="NNB94" s="749"/>
      <c r="NNC94" s="749"/>
      <c r="NND94" s="749"/>
      <c r="NNE94" s="749"/>
      <c r="NNF94" s="749"/>
      <c r="NNG94" s="749"/>
      <c r="NNH94" s="749"/>
      <c r="NNI94" s="749"/>
      <c r="NNJ94" s="749"/>
      <c r="NNK94" s="749"/>
      <c r="NNL94" s="749"/>
      <c r="NNM94" s="749"/>
      <c r="NNN94" s="749"/>
      <c r="NNO94" s="749"/>
      <c r="NNP94" s="749"/>
      <c r="NNQ94" s="749"/>
      <c r="NNR94" s="749"/>
      <c r="NNS94" s="749"/>
      <c r="NNT94" s="749"/>
      <c r="NNU94" s="749"/>
      <c r="NNV94" s="749"/>
      <c r="NNW94" s="749"/>
      <c r="NNX94" s="749"/>
      <c r="NNY94" s="749"/>
      <c r="NNZ94" s="749"/>
      <c r="NOA94" s="749"/>
      <c r="NOB94" s="749"/>
      <c r="NOC94" s="749"/>
      <c r="NOD94" s="749"/>
      <c r="NOE94" s="749"/>
      <c r="NOF94" s="749"/>
      <c r="NOG94" s="749"/>
      <c r="NOH94" s="749"/>
      <c r="NOI94" s="749"/>
      <c r="NOJ94" s="749"/>
      <c r="NOK94" s="749"/>
      <c r="NOL94" s="749"/>
      <c r="NOM94" s="749"/>
      <c r="NON94" s="749"/>
      <c r="NOO94" s="749"/>
      <c r="NOP94" s="749"/>
      <c r="NOQ94" s="749"/>
      <c r="NOR94" s="749"/>
      <c r="NOS94" s="749"/>
      <c r="NOT94" s="749"/>
      <c r="NOU94" s="749"/>
      <c r="NOV94" s="749"/>
      <c r="NOW94" s="749"/>
      <c r="NOX94" s="749"/>
      <c r="NOY94" s="749"/>
      <c r="NOZ94" s="749"/>
      <c r="NPA94" s="749"/>
      <c r="NPB94" s="749"/>
      <c r="NPC94" s="749"/>
      <c r="NPD94" s="749"/>
      <c r="NPE94" s="749"/>
      <c r="NPF94" s="749"/>
      <c r="NPG94" s="749"/>
      <c r="NPH94" s="749"/>
      <c r="NPI94" s="749"/>
      <c r="NPJ94" s="749"/>
      <c r="NPK94" s="749"/>
      <c r="NPL94" s="749"/>
      <c r="NPM94" s="749"/>
      <c r="NPN94" s="749"/>
      <c r="NPO94" s="749"/>
      <c r="NPP94" s="749"/>
      <c r="NPQ94" s="749"/>
      <c r="NPR94" s="749"/>
      <c r="NPS94" s="749"/>
      <c r="NPT94" s="749"/>
      <c r="NPU94" s="749"/>
      <c r="NPV94" s="749"/>
      <c r="NPW94" s="749"/>
      <c r="NPX94" s="749"/>
      <c r="NPY94" s="749"/>
      <c r="NPZ94" s="749"/>
      <c r="NQA94" s="749"/>
      <c r="NQB94" s="749"/>
      <c r="NQC94" s="749"/>
      <c r="NQD94" s="749"/>
      <c r="NQE94" s="749"/>
      <c r="NQF94" s="749"/>
      <c r="NQG94" s="749"/>
      <c r="NQH94" s="749"/>
      <c r="NQI94" s="749"/>
      <c r="NQJ94" s="749"/>
      <c r="NQK94" s="749"/>
      <c r="NQL94" s="749"/>
      <c r="NQM94" s="749"/>
      <c r="NQN94" s="749"/>
      <c r="NQO94" s="749"/>
      <c r="NQP94" s="749"/>
      <c r="NQQ94" s="749"/>
      <c r="NQR94" s="749"/>
      <c r="NQS94" s="749"/>
      <c r="NQT94" s="749"/>
      <c r="NQU94" s="749"/>
      <c r="NQV94" s="749"/>
      <c r="NQW94" s="749"/>
      <c r="NQX94" s="749"/>
      <c r="NQY94" s="749"/>
      <c r="NQZ94" s="749"/>
      <c r="NRA94" s="749"/>
      <c r="NRB94" s="749"/>
      <c r="NRC94" s="749"/>
      <c r="NRD94" s="749"/>
      <c r="NRE94" s="749"/>
      <c r="NRF94" s="749"/>
      <c r="NRG94" s="749"/>
      <c r="NRH94" s="749"/>
      <c r="NRI94" s="749"/>
      <c r="NRJ94" s="749"/>
      <c r="NRK94" s="749"/>
      <c r="NRL94" s="749"/>
      <c r="NRM94" s="749"/>
      <c r="NRN94" s="749"/>
      <c r="NRO94" s="749"/>
      <c r="NRP94" s="749"/>
      <c r="NRQ94" s="749"/>
      <c r="NRR94" s="749"/>
      <c r="NRS94" s="749"/>
      <c r="NRT94" s="749"/>
      <c r="NRU94" s="749"/>
      <c r="NRV94" s="749"/>
      <c r="NRW94" s="749"/>
      <c r="NRX94" s="749"/>
      <c r="NRY94" s="749"/>
      <c r="NRZ94" s="749"/>
      <c r="NSA94" s="749"/>
      <c r="NSB94" s="749"/>
      <c r="NSC94" s="749"/>
      <c r="NSD94" s="749"/>
      <c r="NSE94" s="749"/>
      <c r="NSF94" s="749"/>
      <c r="NSG94" s="749"/>
      <c r="NSH94" s="749"/>
      <c r="NSI94" s="749"/>
      <c r="NSJ94" s="749"/>
      <c r="NSK94" s="749"/>
      <c r="NSL94" s="749"/>
      <c r="NSM94" s="749"/>
      <c r="NSN94" s="749"/>
      <c r="NSO94" s="749"/>
      <c r="NSP94" s="749"/>
      <c r="NSQ94" s="749"/>
      <c r="NSR94" s="749"/>
      <c r="NSS94" s="749"/>
      <c r="NST94" s="749"/>
      <c r="NSU94" s="749"/>
      <c r="NSV94" s="749"/>
      <c r="NSW94" s="749"/>
      <c r="NSX94" s="749"/>
      <c r="NSY94" s="749"/>
      <c r="NSZ94" s="749"/>
      <c r="NTA94" s="749"/>
      <c r="NTB94" s="749"/>
      <c r="NTC94" s="749"/>
      <c r="NTD94" s="749"/>
      <c r="NTE94" s="749"/>
      <c r="NTF94" s="749"/>
      <c r="NTG94" s="749"/>
      <c r="NTH94" s="749"/>
      <c r="NTI94" s="749"/>
      <c r="NTJ94" s="749"/>
      <c r="NTK94" s="749"/>
      <c r="NTL94" s="749"/>
      <c r="NTM94" s="749"/>
      <c r="NTN94" s="749"/>
      <c r="NTO94" s="749"/>
      <c r="NTP94" s="749"/>
      <c r="NTQ94" s="749"/>
      <c r="NTR94" s="749"/>
      <c r="NTS94" s="749"/>
      <c r="NTT94" s="749"/>
      <c r="NTU94" s="749"/>
      <c r="NTV94" s="749"/>
      <c r="NTW94" s="749"/>
      <c r="NTX94" s="749"/>
      <c r="NTY94" s="749"/>
      <c r="NTZ94" s="749"/>
      <c r="NUA94" s="749"/>
      <c r="NUB94" s="749"/>
      <c r="NUC94" s="749"/>
      <c r="NUD94" s="749"/>
      <c r="NUE94" s="749"/>
      <c r="NUF94" s="749"/>
      <c r="NUG94" s="749"/>
      <c r="NUH94" s="749"/>
      <c r="NUI94" s="749"/>
      <c r="NUJ94" s="749"/>
      <c r="NUK94" s="749"/>
      <c r="NUL94" s="749"/>
      <c r="NUM94" s="749"/>
      <c r="NUN94" s="749"/>
      <c r="NUO94" s="749"/>
      <c r="NUP94" s="749"/>
      <c r="NUQ94" s="749"/>
      <c r="NUR94" s="749"/>
      <c r="NUS94" s="749"/>
      <c r="NUT94" s="749"/>
      <c r="NUU94" s="749"/>
      <c r="NUV94" s="749"/>
      <c r="NUW94" s="749"/>
      <c r="NUX94" s="749"/>
      <c r="NUY94" s="749"/>
      <c r="NUZ94" s="749"/>
      <c r="NVA94" s="749"/>
      <c r="NVB94" s="749"/>
      <c r="NVC94" s="749"/>
      <c r="NVD94" s="749"/>
      <c r="NVE94" s="749"/>
      <c r="NVF94" s="749"/>
      <c r="NVG94" s="749"/>
      <c r="NVH94" s="749"/>
      <c r="NVI94" s="749"/>
      <c r="NVJ94" s="749"/>
      <c r="NVK94" s="749"/>
      <c r="NVL94" s="749"/>
      <c r="NVM94" s="749"/>
      <c r="NVN94" s="749"/>
      <c r="NVO94" s="749"/>
      <c r="NVP94" s="749"/>
      <c r="NVQ94" s="749"/>
      <c r="NVR94" s="749"/>
      <c r="NVS94" s="749"/>
      <c r="NVT94" s="749"/>
      <c r="NVU94" s="749"/>
      <c r="NVV94" s="749"/>
      <c r="NVW94" s="749"/>
      <c r="NVX94" s="749"/>
      <c r="NVY94" s="749"/>
      <c r="NVZ94" s="749"/>
      <c r="NWA94" s="749"/>
      <c r="NWB94" s="749"/>
      <c r="NWC94" s="749"/>
      <c r="NWD94" s="749"/>
      <c r="NWE94" s="749"/>
      <c r="NWF94" s="749"/>
      <c r="NWG94" s="749"/>
      <c r="NWH94" s="749"/>
      <c r="NWI94" s="749"/>
      <c r="NWJ94" s="749"/>
      <c r="NWK94" s="749"/>
      <c r="NWL94" s="749"/>
      <c r="NWM94" s="749"/>
      <c r="NWN94" s="749"/>
      <c r="NWO94" s="749"/>
      <c r="NWP94" s="749"/>
      <c r="NWQ94" s="749"/>
      <c r="NWR94" s="749"/>
      <c r="NWS94" s="749"/>
      <c r="NWT94" s="749"/>
      <c r="NWU94" s="749"/>
      <c r="NWV94" s="749"/>
      <c r="NWW94" s="749"/>
      <c r="NWX94" s="749"/>
      <c r="NWY94" s="749"/>
      <c r="NWZ94" s="749"/>
      <c r="NXA94" s="749"/>
      <c r="NXB94" s="749"/>
      <c r="NXC94" s="749"/>
      <c r="NXD94" s="749"/>
      <c r="NXE94" s="749"/>
      <c r="NXF94" s="749"/>
      <c r="NXG94" s="749"/>
      <c r="NXH94" s="749"/>
      <c r="NXI94" s="749"/>
      <c r="NXJ94" s="749"/>
      <c r="NXK94" s="749"/>
      <c r="NXL94" s="749"/>
      <c r="NXM94" s="749"/>
      <c r="NXN94" s="749"/>
      <c r="NXO94" s="749"/>
      <c r="NXP94" s="749"/>
      <c r="NXQ94" s="749"/>
      <c r="NXR94" s="749"/>
      <c r="NXS94" s="749"/>
      <c r="NXT94" s="749"/>
      <c r="NXU94" s="749"/>
      <c r="NXV94" s="749"/>
      <c r="NXW94" s="749"/>
      <c r="NXX94" s="749"/>
      <c r="NXY94" s="749"/>
      <c r="NXZ94" s="749"/>
      <c r="NYA94" s="749"/>
      <c r="NYB94" s="749"/>
      <c r="NYC94" s="749"/>
      <c r="NYD94" s="749"/>
      <c r="NYE94" s="749"/>
      <c r="NYF94" s="749"/>
      <c r="NYG94" s="749"/>
      <c r="NYH94" s="749"/>
      <c r="NYI94" s="749"/>
      <c r="NYJ94" s="749"/>
      <c r="NYK94" s="749"/>
      <c r="NYL94" s="749"/>
      <c r="NYM94" s="749"/>
      <c r="NYN94" s="749"/>
      <c r="NYO94" s="749"/>
      <c r="NYP94" s="749"/>
      <c r="NYQ94" s="749"/>
      <c r="NYR94" s="749"/>
      <c r="NYS94" s="749"/>
      <c r="NYT94" s="749"/>
      <c r="NYU94" s="749"/>
      <c r="NYV94" s="749"/>
      <c r="NYW94" s="749"/>
      <c r="NYX94" s="749"/>
      <c r="NYY94" s="749"/>
      <c r="NYZ94" s="749"/>
      <c r="NZA94" s="749"/>
      <c r="NZB94" s="749"/>
      <c r="NZC94" s="749"/>
      <c r="NZD94" s="749"/>
      <c r="NZE94" s="749"/>
      <c r="NZF94" s="749"/>
      <c r="NZG94" s="749"/>
      <c r="NZH94" s="749"/>
      <c r="NZI94" s="749"/>
      <c r="NZJ94" s="749"/>
      <c r="NZK94" s="749"/>
      <c r="NZL94" s="749"/>
      <c r="NZM94" s="749"/>
      <c r="NZN94" s="749"/>
      <c r="NZO94" s="749"/>
      <c r="NZP94" s="749"/>
      <c r="NZQ94" s="749"/>
      <c r="NZR94" s="749"/>
      <c r="NZS94" s="749"/>
      <c r="NZT94" s="749"/>
      <c r="NZU94" s="749"/>
      <c r="NZV94" s="749"/>
      <c r="NZW94" s="749"/>
      <c r="NZX94" s="749"/>
      <c r="NZY94" s="749"/>
      <c r="NZZ94" s="749"/>
      <c r="OAA94" s="749"/>
      <c r="OAB94" s="749"/>
      <c r="OAC94" s="749"/>
      <c r="OAD94" s="749"/>
      <c r="OAE94" s="749"/>
      <c r="OAF94" s="749"/>
      <c r="OAG94" s="749"/>
      <c r="OAH94" s="749"/>
      <c r="OAI94" s="749"/>
      <c r="OAJ94" s="749"/>
      <c r="OAK94" s="749"/>
      <c r="OAL94" s="749"/>
      <c r="OAM94" s="749"/>
      <c r="OAN94" s="749"/>
      <c r="OAO94" s="749"/>
      <c r="OAP94" s="749"/>
      <c r="OAQ94" s="749"/>
      <c r="OAR94" s="749"/>
      <c r="OAS94" s="749"/>
      <c r="OAT94" s="749"/>
      <c r="OAU94" s="749"/>
      <c r="OAV94" s="749"/>
      <c r="OAW94" s="749"/>
      <c r="OAX94" s="749"/>
      <c r="OAY94" s="749"/>
      <c r="OAZ94" s="749"/>
      <c r="OBA94" s="749"/>
      <c r="OBB94" s="749"/>
      <c r="OBC94" s="749"/>
      <c r="OBD94" s="749"/>
      <c r="OBE94" s="749"/>
      <c r="OBF94" s="749"/>
      <c r="OBG94" s="749"/>
      <c r="OBH94" s="749"/>
      <c r="OBI94" s="749"/>
      <c r="OBJ94" s="749"/>
      <c r="OBK94" s="749"/>
      <c r="OBL94" s="749"/>
      <c r="OBM94" s="749"/>
      <c r="OBN94" s="749"/>
      <c r="OBO94" s="749"/>
      <c r="OBP94" s="749"/>
      <c r="OBQ94" s="749"/>
      <c r="OBR94" s="749"/>
      <c r="OBS94" s="749"/>
      <c r="OBT94" s="749"/>
      <c r="OBU94" s="749"/>
      <c r="OBV94" s="749"/>
      <c r="OBW94" s="749"/>
      <c r="OBX94" s="749"/>
      <c r="OBY94" s="749"/>
      <c r="OBZ94" s="749"/>
      <c r="OCA94" s="749"/>
      <c r="OCB94" s="749"/>
      <c r="OCC94" s="749"/>
      <c r="OCD94" s="749"/>
      <c r="OCE94" s="749"/>
      <c r="OCF94" s="749"/>
      <c r="OCG94" s="749"/>
      <c r="OCH94" s="749"/>
      <c r="OCI94" s="749"/>
      <c r="OCJ94" s="749"/>
      <c r="OCK94" s="749"/>
      <c r="OCL94" s="749"/>
      <c r="OCM94" s="749"/>
      <c r="OCN94" s="749"/>
      <c r="OCO94" s="749"/>
      <c r="OCP94" s="749"/>
      <c r="OCQ94" s="749"/>
      <c r="OCR94" s="749"/>
      <c r="OCS94" s="749"/>
      <c r="OCT94" s="749"/>
      <c r="OCU94" s="749"/>
      <c r="OCV94" s="749"/>
      <c r="OCW94" s="749"/>
      <c r="OCX94" s="749"/>
      <c r="OCY94" s="749"/>
      <c r="OCZ94" s="749"/>
      <c r="ODA94" s="749"/>
      <c r="ODB94" s="749"/>
      <c r="ODC94" s="749"/>
      <c r="ODD94" s="749"/>
      <c r="ODE94" s="749"/>
      <c r="ODF94" s="749"/>
      <c r="ODG94" s="749"/>
      <c r="ODH94" s="749"/>
      <c r="ODI94" s="749"/>
      <c r="ODJ94" s="749"/>
      <c r="ODK94" s="749"/>
      <c r="ODL94" s="749"/>
      <c r="ODM94" s="749"/>
      <c r="ODN94" s="749"/>
      <c r="ODO94" s="749"/>
      <c r="ODP94" s="749"/>
      <c r="ODQ94" s="749"/>
      <c r="ODR94" s="749"/>
      <c r="ODS94" s="749"/>
      <c r="ODT94" s="749"/>
      <c r="ODU94" s="749"/>
      <c r="ODV94" s="749"/>
      <c r="ODW94" s="749"/>
      <c r="ODX94" s="749"/>
      <c r="ODY94" s="749"/>
      <c r="ODZ94" s="749"/>
      <c r="OEA94" s="749"/>
      <c r="OEB94" s="749"/>
      <c r="OEC94" s="749"/>
      <c r="OED94" s="749"/>
      <c r="OEE94" s="749"/>
      <c r="OEF94" s="749"/>
      <c r="OEG94" s="749"/>
      <c r="OEH94" s="749"/>
      <c r="OEI94" s="749"/>
      <c r="OEJ94" s="749"/>
      <c r="OEK94" s="749"/>
      <c r="OEL94" s="749"/>
      <c r="OEM94" s="749"/>
      <c r="OEN94" s="749"/>
      <c r="OEO94" s="749"/>
      <c r="OEP94" s="749"/>
      <c r="OEQ94" s="749"/>
      <c r="OER94" s="749"/>
      <c r="OES94" s="749"/>
      <c r="OET94" s="749"/>
      <c r="OEU94" s="749"/>
      <c r="OEV94" s="749"/>
      <c r="OEW94" s="749"/>
      <c r="OEX94" s="749"/>
      <c r="OEY94" s="749"/>
      <c r="OEZ94" s="749"/>
      <c r="OFA94" s="749"/>
      <c r="OFB94" s="749"/>
      <c r="OFC94" s="749"/>
      <c r="OFD94" s="749"/>
      <c r="OFE94" s="749"/>
      <c r="OFF94" s="749"/>
      <c r="OFG94" s="749"/>
      <c r="OFH94" s="749"/>
      <c r="OFI94" s="749"/>
      <c r="OFJ94" s="749"/>
      <c r="OFK94" s="749"/>
      <c r="OFL94" s="749"/>
      <c r="OFM94" s="749"/>
      <c r="OFN94" s="749"/>
      <c r="OFO94" s="749"/>
      <c r="OFP94" s="749"/>
      <c r="OFQ94" s="749"/>
      <c r="OFR94" s="749"/>
      <c r="OFS94" s="749"/>
      <c r="OFT94" s="749"/>
      <c r="OFU94" s="749"/>
      <c r="OFV94" s="749"/>
      <c r="OFW94" s="749"/>
      <c r="OFX94" s="749"/>
      <c r="OFY94" s="749"/>
      <c r="OFZ94" s="749"/>
      <c r="OGA94" s="749"/>
      <c r="OGB94" s="749"/>
      <c r="OGC94" s="749"/>
      <c r="OGD94" s="749"/>
      <c r="OGE94" s="749"/>
      <c r="OGF94" s="749"/>
      <c r="OGG94" s="749"/>
      <c r="OGH94" s="749"/>
      <c r="OGI94" s="749"/>
      <c r="OGJ94" s="749"/>
      <c r="OGK94" s="749"/>
      <c r="OGL94" s="749"/>
      <c r="OGM94" s="749"/>
      <c r="OGN94" s="749"/>
      <c r="OGO94" s="749"/>
      <c r="OGP94" s="749"/>
      <c r="OGQ94" s="749"/>
      <c r="OGR94" s="749"/>
      <c r="OGS94" s="749"/>
      <c r="OGT94" s="749"/>
      <c r="OGU94" s="749"/>
      <c r="OGV94" s="749"/>
      <c r="OGW94" s="749"/>
      <c r="OGX94" s="749"/>
      <c r="OGY94" s="749"/>
      <c r="OGZ94" s="749"/>
      <c r="OHA94" s="749"/>
      <c r="OHB94" s="749"/>
      <c r="OHC94" s="749"/>
      <c r="OHD94" s="749"/>
      <c r="OHE94" s="749"/>
      <c r="OHF94" s="749"/>
      <c r="OHG94" s="749"/>
      <c r="OHH94" s="749"/>
      <c r="OHI94" s="749"/>
      <c r="OHJ94" s="749"/>
      <c r="OHK94" s="749"/>
      <c r="OHL94" s="749"/>
      <c r="OHM94" s="749"/>
      <c r="OHN94" s="749"/>
      <c r="OHO94" s="749"/>
      <c r="OHP94" s="749"/>
      <c r="OHQ94" s="749"/>
      <c r="OHR94" s="749"/>
      <c r="OHS94" s="749"/>
      <c r="OHT94" s="749"/>
      <c r="OHU94" s="749"/>
      <c r="OHV94" s="749"/>
      <c r="OHW94" s="749"/>
      <c r="OHX94" s="749"/>
      <c r="OHY94" s="749"/>
      <c r="OHZ94" s="749"/>
      <c r="OIA94" s="749"/>
      <c r="OIB94" s="749"/>
      <c r="OIC94" s="749"/>
      <c r="OID94" s="749"/>
      <c r="OIE94" s="749"/>
      <c r="OIF94" s="749"/>
      <c r="OIG94" s="749"/>
      <c r="OIH94" s="749"/>
      <c r="OII94" s="749"/>
      <c r="OIJ94" s="749"/>
      <c r="OIK94" s="749"/>
      <c r="OIL94" s="749"/>
      <c r="OIM94" s="749"/>
      <c r="OIN94" s="749"/>
      <c r="OIO94" s="749"/>
      <c r="OIP94" s="749"/>
      <c r="OIQ94" s="749"/>
      <c r="OIR94" s="749"/>
      <c r="OIS94" s="749"/>
      <c r="OIT94" s="749"/>
      <c r="OIU94" s="749"/>
      <c r="OIV94" s="749"/>
      <c r="OIW94" s="749"/>
      <c r="OIX94" s="749"/>
      <c r="OIY94" s="749"/>
      <c r="OIZ94" s="749"/>
      <c r="OJA94" s="749"/>
      <c r="OJB94" s="749"/>
      <c r="OJC94" s="749"/>
      <c r="OJD94" s="749"/>
      <c r="OJE94" s="749"/>
      <c r="OJF94" s="749"/>
      <c r="OJG94" s="749"/>
      <c r="OJH94" s="749"/>
      <c r="OJI94" s="749"/>
      <c r="OJJ94" s="749"/>
      <c r="OJK94" s="749"/>
      <c r="OJL94" s="749"/>
      <c r="OJM94" s="749"/>
      <c r="OJN94" s="749"/>
      <c r="OJO94" s="749"/>
      <c r="OJP94" s="749"/>
      <c r="OJQ94" s="749"/>
      <c r="OJR94" s="749"/>
      <c r="OJS94" s="749"/>
      <c r="OJT94" s="749"/>
      <c r="OJU94" s="749"/>
      <c r="OJV94" s="749"/>
      <c r="OJW94" s="749"/>
      <c r="OJX94" s="749"/>
      <c r="OJY94" s="749"/>
      <c r="OJZ94" s="749"/>
      <c r="OKA94" s="749"/>
      <c r="OKB94" s="749"/>
      <c r="OKC94" s="749"/>
      <c r="OKD94" s="749"/>
      <c r="OKE94" s="749"/>
      <c r="OKF94" s="749"/>
      <c r="OKG94" s="749"/>
      <c r="OKH94" s="749"/>
      <c r="OKI94" s="749"/>
      <c r="OKJ94" s="749"/>
      <c r="OKK94" s="749"/>
      <c r="OKL94" s="749"/>
      <c r="OKM94" s="749"/>
      <c r="OKN94" s="749"/>
      <c r="OKO94" s="749"/>
      <c r="OKP94" s="749"/>
      <c r="OKQ94" s="749"/>
      <c r="OKR94" s="749"/>
      <c r="OKS94" s="749"/>
      <c r="OKT94" s="749"/>
      <c r="OKU94" s="749"/>
      <c r="OKV94" s="749"/>
      <c r="OKW94" s="749"/>
      <c r="OKX94" s="749"/>
      <c r="OKY94" s="749"/>
      <c r="OKZ94" s="749"/>
      <c r="OLA94" s="749"/>
      <c r="OLB94" s="749"/>
      <c r="OLC94" s="749"/>
      <c r="OLD94" s="749"/>
      <c r="OLE94" s="749"/>
      <c r="OLF94" s="749"/>
      <c r="OLG94" s="749"/>
      <c r="OLH94" s="749"/>
      <c r="OLI94" s="749"/>
      <c r="OLJ94" s="749"/>
      <c r="OLK94" s="749"/>
      <c r="OLL94" s="749"/>
      <c r="OLM94" s="749"/>
      <c r="OLN94" s="749"/>
      <c r="OLO94" s="749"/>
      <c r="OLP94" s="749"/>
      <c r="OLQ94" s="749"/>
      <c r="OLR94" s="749"/>
      <c r="OLS94" s="749"/>
      <c r="OLT94" s="749"/>
      <c r="OLU94" s="749"/>
      <c r="OLV94" s="749"/>
      <c r="OLW94" s="749"/>
      <c r="OLX94" s="749"/>
      <c r="OLY94" s="749"/>
      <c r="OLZ94" s="749"/>
      <c r="OMA94" s="749"/>
      <c r="OMB94" s="749"/>
      <c r="OMC94" s="749"/>
      <c r="OMD94" s="749"/>
      <c r="OME94" s="749"/>
      <c r="OMF94" s="749"/>
      <c r="OMG94" s="749"/>
      <c r="OMH94" s="749"/>
      <c r="OMI94" s="749"/>
      <c r="OMJ94" s="749"/>
      <c r="OMK94" s="749"/>
      <c r="OML94" s="749"/>
      <c r="OMM94" s="749"/>
      <c r="OMN94" s="749"/>
      <c r="OMO94" s="749"/>
      <c r="OMP94" s="749"/>
      <c r="OMQ94" s="749"/>
      <c r="OMR94" s="749"/>
      <c r="OMS94" s="749"/>
      <c r="OMT94" s="749"/>
      <c r="OMU94" s="749"/>
      <c r="OMV94" s="749"/>
      <c r="OMW94" s="749"/>
      <c r="OMX94" s="749"/>
      <c r="OMY94" s="749"/>
      <c r="OMZ94" s="749"/>
      <c r="ONA94" s="749"/>
      <c r="ONB94" s="749"/>
      <c r="ONC94" s="749"/>
      <c r="OND94" s="749"/>
      <c r="ONE94" s="749"/>
      <c r="ONF94" s="749"/>
      <c r="ONG94" s="749"/>
      <c r="ONH94" s="749"/>
      <c r="ONI94" s="749"/>
      <c r="ONJ94" s="749"/>
      <c r="ONK94" s="749"/>
      <c r="ONL94" s="749"/>
      <c r="ONM94" s="749"/>
      <c r="ONN94" s="749"/>
      <c r="ONO94" s="749"/>
      <c r="ONP94" s="749"/>
      <c r="ONQ94" s="749"/>
      <c r="ONR94" s="749"/>
      <c r="ONS94" s="749"/>
      <c r="ONT94" s="749"/>
      <c r="ONU94" s="749"/>
      <c r="ONV94" s="749"/>
      <c r="ONW94" s="749"/>
      <c r="ONX94" s="749"/>
      <c r="ONY94" s="749"/>
      <c r="ONZ94" s="749"/>
      <c r="OOA94" s="749"/>
      <c r="OOB94" s="749"/>
      <c r="OOC94" s="749"/>
      <c r="OOD94" s="749"/>
      <c r="OOE94" s="749"/>
      <c r="OOF94" s="749"/>
      <c r="OOG94" s="749"/>
      <c r="OOH94" s="749"/>
      <c r="OOI94" s="749"/>
      <c r="OOJ94" s="749"/>
      <c r="OOK94" s="749"/>
      <c r="OOL94" s="749"/>
      <c r="OOM94" s="749"/>
      <c r="OON94" s="749"/>
      <c r="OOO94" s="749"/>
      <c r="OOP94" s="749"/>
      <c r="OOQ94" s="749"/>
      <c r="OOR94" s="749"/>
      <c r="OOS94" s="749"/>
      <c r="OOT94" s="749"/>
      <c r="OOU94" s="749"/>
      <c r="OOV94" s="749"/>
      <c r="OOW94" s="749"/>
      <c r="OOX94" s="749"/>
      <c r="OOY94" s="749"/>
      <c r="OOZ94" s="749"/>
      <c r="OPA94" s="749"/>
      <c r="OPB94" s="749"/>
      <c r="OPC94" s="749"/>
      <c r="OPD94" s="749"/>
      <c r="OPE94" s="749"/>
      <c r="OPF94" s="749"/>
      <c r="OPG94" s="749"/>
      <c r="OPH94" s="749"/>
      <c r="OPI94" s="749"/>
      <c r="OPJ94" s="749"/>
      <c r="OPK94" s="749"/>
      <c r="OPL94" s="749"/>
      <c r="OPM94" s="749"/>
      <c r="OPN94" s="749"/>
      <c r="OPO94" s="749"/>
      <c r="OPP94" s="749"/>
      <c r="OPQ94" s="749"/>
      <c r="OPR94" s="749"/>
      <c r="OPS94" s="749"/>
      <c r="OPT94" s="749"/>
      <c r="OPU94" s="749"/>
      <c r="OPV94" s="749"/>
      <c r="OPW94" s="749"/>
      <c r="OPX94" s="749"/>
      <c r="OPY94" s="749"/>
      <c r="OPZ94" s="749"/>
      <c r="OQA94" s="749"/>
      <c r="OQB94" s="749"/>
      <c r="OQC94" s="749"/>
      <c r="OQD94" s="749"/>
      <c r="OQE94" s="749"/>
      <c r="OQF94" s="749"/>
      <c r="OQG94" s="749"/>
      <c r="OQH94" s="749"/>
      <c r="OQI94" s="749"/>
      <c r="OQJ94" s="749"/>
      <c r="OQK94" s="749"/>
      <c r="OQL94" s="749"/>
      <c r="OQM94" s="749"/>
      <c r="OQN94" s="749"/>
      <c r="OQO94" s="749"/>
      <c r="OQP94" s="749"/>
      <c r="OQQ94" s="749"/>
      <c r="OQR94" s="749"/>
      <c r="OQS94" s="749"/>
      <c r="OQT94" s="749"/>
      <c r="OQU94" s="749"/>
      <c r="OQV94" s="749"/>
      <c r="OQW94" s="749"/>
      <c r="OQX94" s="749"/>
      <c r="OQY94" s="749"/>
      <c r="OQZ94" s="749"/>
      <c r="ORA94" s="749"/>
      <c r="ORB94" s="749"/>
      <c r="ORC94" s="749"/>
      <c r="ORD94" s="749"/>
      <c r="ORE94" s="749"/>
      <c r="ORF94" s="749"/>
      <c r="ORG94" s="749"/>
      <c r="ORH94" s="749"/>
      <c r="ORI94" s="749"/>
      <c r="ORJ94" s="749"/>
      <c r="ORK94" s="749"/>
      <c r="ORL94" s="749"/>
      <c r="ORM94" s="749"/>
      <c r="ORN94" s="749"/>
      <c r="ORO94" s="749"/>
      <c r="ORP94" s="749"/>
      <c r="ORQ94" s="749"/>
      <c r="ORR94" s="749"/>
      <c r="ORS94" s="749"/>
      <c r="ORT94" s="749"/>
      <c r="ORU94" s="749"/>
      <c r="ORV94" s="749"/>
      <c r="ORW94" s="749"/>
      <c r="ORX94" s="749"/>
      <c r="ORY94" s="749"/>
      <c r="ORZ94" s="749"/>
      <c r="OSA94" s="749"/>
      <c r="OSB94" s="749"/>
      <c r="OSC94" s="749"/>
      <c r="OSD94" s="749"/>
      <c r="OSE94" s="749"/>
      <c r="OSF94" s="749"/>
      <c r="OSG94" s="749"/>
      <c r="OSH94" s="749"/>
      <c r="OSI94" s="749"/>
      <c r="OSJ94" s="749"/>
      <c r="OSK94" s="749"/>
      <c r="OSL94" s="749"/>
      <c r="OSM94" s="749"/>
      <c r="OSN94" s="749"/>
      <c r="OSO94" s="749"/>
      <c r="OSP94" s="749"/>
      <c r="OSQ94" s="749"/>
      <c r="OSR94" s="749"/>
      <c r="OSS94" s="749"/>
      <c r="OST94" s="749"/>
      <c r="OSU94" s="749"/>
      <c r="OSV94" s="749"/>
      <c r="OSW94" s="749"/>
      <c r="OSX94" s="749"/>
      <c r="OSY94" s="749"/>
      <c r="OSZ94" s="749"/>
      <c r="OTA94" s="749"/>
      <c r="OTB94" s="749"/>
      <c r="OTC94" s="749"/>
      <c r="OTD94" s="749"/>
      <c r="OTE94" s="749"/>
      <c r="OTF94" s="749"/>
      <c r="OTG94" s="749"/>
      <c r="OTH94" s="749"/>
      <c r="OTI94" s="749"/>
      <c r="OTJ94" s="749"/>
      <c r="OTK94" s="749"/>
      <c r="OTL94" s="749"/>
      <c r="OTM94" s="749"/>
      <c r="OTN94" s="749"/>
      <c r="OTO94" s="749"/>
      <c r="OTP94" s="749"/>
      <c r="OTQ94" s="749"/>
      <c r="OTR94" s="749"/>
      <c r="OTS94" s="749"/>
      <c r="OTT94" s="749"/>
      <c r="OTU94" s="749"/>
      <c r="OTV94" s="749"/>
      <c r="OTW94" s="749"/>
      <c r="OTX94" s="749"/>
      <c r="OTY94" s="749"/>
      <c r="OTZ94" s="749"/>
      <c r="OUA94" s="749"/>
      <c r="OUB94" s="749"/>
      <c r="OUC94" s="749"/>
      <c r="OUD94" s="749"/>
      <c r="OUE94" s="749"/>
      <c r="OUF94" s="749"/>
      <c r="OUG94" s="749"/>
      <c r="OUH94" s="749"/>
      <c r="OUI94" s="749"/>
      <c r="OUJ94" s="749"/>
      <c r="OUK94" s="749"/>
      <c r="OUL94" s="749"/>
      <c r="OUM94" s="749"/>
      <c r="OUN94" s="749"/>
      <c r="OUO94" s="749"/>
      <c r="OUP94" s="749"/>
      <c r="OUQ94" s="749"/>
      <c r="OUR94" s="749"/>
      <c r="OUS94" s="749"/>
      <c r="OUT94" s="749"/>
      <c r="OUU94" s="749"/>
      <c r="OUV94" s="749"/>
      <c r="OUW94" s="749"/>
      <c r="OUX94" s="749"/>
      <c r="OUY94" s="749"/>
      <c r="OUZ94" s="749"/>
      <c r="OVA94" s="749"/>
      <c r="OVB94" s="749"/>
      <c r="OVC94" s="749"/>
      <c r="OVD94" s="749"/>
      <c r="OVE94" s="749"/>
      <c r="OVF94" s="749"/>
      <c r="OVG94" s="749"/>
      <c r="OVH94" s="749"/>
      <c r="OVI94" s="749"/>
      <c r="OVJ94" s="749"/>
      <c r="OVK94" s="749"/>
      <c r="OVL94" s="749"/>
      <c r="OVM94" s="749"/>
      <c r="OVN94" s="749"/>
      <c r="OVO94" s="749"/>
      <c r="OVP94" s="749"/>
      <c r="OVQ94" s="749"/>
      <c r="OVR94" s="749"/>
      <c r="OVS94" s="749"/>
      <c r="OVT94" s="749"/>
      <c r="OVU94" s="749"/>
      <c r="OVV94" s="749"/>
      <c r="OVW94" s="749"/>
      <c r="OVX94" s="749"/>
      <c r="OVY94" s="749"/>
      <c r="OVZ94" s="749"/>
      <c r="OWA94" s="749"/>
      <c r="OWB94" s="749"/>
      <c r="OWC94" s="749"/>
      <c r="OWD94" s="749"/>
      <c r="OWE94" s="749"/>
      <c r="OWF94" s="749"/>
      <c r="OWG94" s="749"/>
      <c r="OWH94" s="749"/>
      <c r="OWI94" s="749"/>
      <c r="OWJ94" s="749"/>
      <c r="OWK94" s="749"/>
      <c r="OWL94" s="749"/>
      <c r="OWM94" s="749"/>
      <c r="OWN94" s="749"/>
      <c r="OWO94" s="749"/>
      <c r="OWP94" s="749"/>
      <c r="OWQ94" s="749"/>
      <c r="OWR94" s="749"/>
      <c r="OWS94" s="749"/>
      <c r="OWT94" s="749"/>
      <c r="OWU94" s="749"/>
      <c r="OWV94" s="749"/>
      <c r="OWW94" s="749"/>
      <c r="OWX94" s="749"/>
      <c r="OWY94" s="749"/>
      <c r="OWZ94" s="749"/>
      <c r="OXA94" s="749"/>
      <c r="OXB94" s="749"/>
      <c r="OXC94" s="749"/>
      <c r="OXD94" s="749"/>
      <c r="OXE94" s="749"/>
      <c r="OXF94" s="749"/>
      <c r="OXG94" s="749"/>
      <c r="OXH94" s="749"/>
      <c r="OXI94" s="749"/>
      <c r="OXJ94" s="749"/>
      <c r="OXK94" s="749"/>
      <c r="OXL94" s="749"/>
      <c r="OXM94" s="749"/>
      <c r="OXN94" s="749"/>
      <c r="OXO94" s="749"/>
      <c r="OXP94" s="749"/>
      <c r="OXQ94" s="749"/>
      <c r="OXR94" s="749"/>
      <c r="OXS94" s="749"/>
      <c r="OXT94" s="749"/>
      <c r="OXU94" s="749"/>
      <c r="OXV94" s="749"/>
      <c r="OXW94" s="749"/>
      <c r="OXX94" s="749"/>
      <c r="OXY94" s="749"/>
      <c r="OXZ94" s="749"/>
      <c r="OYA94" s="749"/>
      <c r="OYB94" s="749"/>
      <c r="OYC94" s="749"/>
      <c r="OYD94" s="749"/>
      <c r="OYE94" s="749"/>
      <c r="OYF94" s="749"/>
      <c r="OYG94" s="749"/>
      <c r="OYH94" s="749"/>
      <c r="OYI94" s="749"/>
      <c r="OYJ94" s="749"/>
      <c r="OYK94" s="749"/>
      <c r="OYL94" s="749"/>
      <c r="OYM94" s="749"/>
      <c r="OYN94" s="749"/>
      <c r="OYO94" s="749"/>
      <c r="OYP94" s="749"/>
      <c r="OYQ94" s="749"/>
      <c r="OYR94" s="749"/>
      <c r="OYS94" s="749"/>
      <c r="OYT94" s="749"/>
      <c r="OYU94" s="749"/>
      <c r="OYV94" s="749"/>
      <c r="OYW94" s="749"/>
      <c r="OYX94" s="749"/>
      <c r="OYY94" s="749"/>
      <c r="OYZ94" s="749"/>
      <c r="OZA94" s="749"/>
      <c r="OZB94" s="749"/>
      <c r="OZC94" s="749"/>
      <c r="OZD94" s="749"/>
      <c r="OZE94" s="749"/>
      <c r="OZF94" s="749"/>
      <c r="OZG94" s="749"/>
      <c r="OZH94" s="749"/>
      <c r="OZI94" s="749"/>
      <c r="OZJ94" s="749"/>
      <c r="OZK94" s="749"/>
      <c r="OZL94" s="749"/>
      <c r="OZM94" s="749"/>
      <c r="OZN94" s="749"/>
      <c r="OZO94" s="749"/>
      <c r="OZP94" s="749"/>
      <c r="OZQ94" s="749"/>
      <c r="OZR94" s="749"/>
      <c r="OZS94" s="749"/>
      <c r="OZT94" s="749"/>
      <c r="OZU94" s="749"/>
      <c r="OZV94" s="749"/>
      <c r="OZW94" s="749"/>
      <c r="OZX94" s="749"/>
      <c r="OZY94" s="749"/>
      <c r="OZZ94" s="749"/>
      <c r="PAA94" s="749"/>
      <c r="PAB94" s="749"/>
      <c r="PAC94" s="749"/>
      <c r="PAD94" s="749"/>
      <c r="PAE94" s="749"/>
      <c r="PAF94" s="749"/>
      <c r="PAG94" s="749"/>
      <c r="PAH94" s="749"/>
      <c r="PAI94" s="749"/>
      <c r="PAJ94" s="749"/>
      <c r="PAK94" s="749"/>
      <c r="PAL94" s="749"/>
      <c r="PAM94" s="749"/>
      <c r="PAN94" s="749"/>
      <c r="PAO94" s="749"/>
      <c r="PAP94" s="749"/>
      <c r="PAQ94" s="749"/>
      <c r="PAR94" s="749"/>
      <c r="PAS94" s="749"/>
      <c r="PAT94" s="749"/>
      <c r="PAU94" s="749"/>
      <c r="PAV94" s="749"/>
      <c r="PAW94" s="749"/>
      <c r="PAX94" s="749"/>
      <c r="PAY94" s="749"/>
      <c r="PAZ94" s="749"/>
      <c r="PBA94" s="749"/>
      <c r="PBB94" s="749"/>
      <c r="PBC94" s="749"/>
      <c r="PBD94" s="749"/>
      <c r="PBE94" s="749"/>
      <c r="PBF94" s="749"/>
      <c r="PBG94" s="749"/>
      <c r="PBH94" s="749"/>
      <c r="PBI94" s="749"/>
      <c r="PBJ94" s="749"/>
      <c r="PBK94" s="749"/>
      <c r="PBL94" s="749"/>
      <c r="PBM94" s="749"/>
      <c r="PBN94" s="749"/>
      <c r="PBO94" s="749"/>
      <c r="PBP94" s="749"/>
      <c r="PBQ94" s="749"/>
      <c r="PBR94" s="749"/>
      <c r="PBS94" s="749"/>
      <c r="PBT94" s="749"/>
      <c r="PBU94" s="749"/>
      <c r="PBV94" s="749"/>
      <c r="PBW94" s="749"/>
      <c r="PBX94" s="749"/>
      <c r="PBY94" s="749"/>
      <c r="PBZ94" s="749"/>
      <c r="PCA94" s="749"/>
      <c r="PCB94" s="749"/>
      <c r="PCC94" s="749"/>
      <c r="PCD94" s="749"/>
      <c r="PCE94" s="749"/>
      <c r="PCF94" s="749"/>
      <c r="PCG94" s="749"/>
      <c r="PCH94" s="749"/>
      <c r="PCI94" s="749"/>
      <c r="PCJ94" s="749"/>
      <c r="PCK94" s="749"/>
      <c r="PCL94" s="749"/>
      <c r="PCM94" s="749"/>
      <c r="PCN94" s="749"/>
      <c r="PCO94" s="749"/>
      <c r="PCP94" s="749"/>
      <c r="PCQ94" s="749"/>
      <c r="PCR94" s="749"/>
      <c r="PCS94" s="749"/>
      <c r="PCT94" s="749"/>
      <c r="PCU94" s="749"/>
      <c r="PCV94" s="749"/>
      <c r="PCW94" s="749"/>
      <c r="PCX94" s="749"/>
      <c r="PCY94" s="749"/>
      <c r="PCZ94" s="749"/>
      <c r="PDA94" s="749"/>
      <c r="PDB94" s="749"/>
      <c r="PDC94" s="749"/>
      <c r="PDD94" s="749"/>
      <c r="PDE94" s="749"/>
      <c r="PDF94" s="749"/>
      <c r="PDG94" s="749"/>
      <c r="PDH94" s="749"/>
      <c r="PDI94" s="749"/>
      <c r="PDJ94" s="749"/>
      <c r="PDK94" s="749"/>
      <c r="PDL94" s="749"/>
      <c r="PDM94" s="749"/>
      <c r="PDN94" s="749"/>
      <c r="PDO94" s="749"/>
      <c r="PDP94" s="749"/>
      <c r="PDQ94" s="749"/>
      <c r="PDR94" s="749"/>
      <c r="PDS94" s="749"/>
      <c r="PDT94" s="749"/>
      <c r="PDU94" s="749"/>
      <c r="PDV94" s="749"/>
      <c r="PDW94" s="749"/>
      <c r="PDX94" s="749"/>
      <c r="PDY94" s="749"/>
      <c r="PDZ94" s="749"/>
      <c r="PEA94" s="749"/>
      <c r="PEB94" s="749"/>
      <c r="PEC94" s="749"/>
      <c r="PED94" s="749"/>
      <c r="PEE94" s="749"/>
      <c r="PEF94" s="749"/>
      <c r="PEG94" s="749"/>
      <c r="PEH94" s="749"/>
      <c r="PEI94" s="749"/>
      <c r="PEJ94" s="749"/>
      <c r="PEK94" s="749"/>
      <c r="PEL94" s="749"/>
      <c r="PEM94" s="749"/>
      <c r="PEN94" s="749"/>
      <c r="PEO94" s="749"/>
      <c r="PEP94" s="749"/>
      <c r="PEQ94" s="749"/>
      <c r="PER94" s="749"/>
      <c r="PES94" s="749"/>
      <c r="PET94" s="749"/>
      <c r="PEU94" s="749"/>
      <c r="PEV94" s="749"/>
      <c r="PEW94" s="749"/>
      <c r="PEX94" s="749"/>
      <c r="PEY94" s="749"/>
      <c r="PEZ94" s="749"/>
      <c r="PFA94" s="749"/>
      <c r="PFB94" s="749"/>
      <c r="PFC94" s="749"/>
      <c r="PFD94" s="749"/>
      <c r="PFE94" s="749"/>
      <c r="PFF94" s="749"/>
      <c r="PFG94" s="749"/>
      <c r="PFH94" s="749"/>
      <c r="PFI94" s="749"/>
      <c r="PFJ94" s="749"/>
      <c r="PFK94" s="749"/>
      <c r="PFL94" s="749"/>
      <c r="PFM94" s="749"/>
      <c r="PFN94" s="749"/>
      <c r="PFO94" s="749"/>
      <c r="PFP94" s="749"/>
      <c r="PFQ94" s="749"/>
      <c r="PFR94" s="749"/>
      <c r="PFS94" s="749"/>
      <c r="PFT94" s="749"/>
      <c r="PFU94" s="749"/>
      <c r="PFV94" s="749"/>
      <c r="PFW94" s="749"/>
      <c r="PFX94" s="749"/>
      <c r="PFY94" s="749"/>
      <c r="PFZ94" s="749"/>
      <c r="PGA94" s="749"/>
      <c r="PGB94" s="749"/>
      <c r="PGC94" s="749"/>
      <c r="PGD94" s="749"/>
      <c r="PGE94" s="749"/>
      <c r="PGF94" s="749"/>
      <c r="PGG94" s="749"/>
      <c r="PGH94" s="749"/>
      <c r="PGI94" s="749"/>
      <c r="PGJ94" s="749"/>
      <c r="PGK94" s="749"/>
      <c r="PGL94" s="749"/>
      <c r="PGM94" s="749"/>
      <c r="PGN94" s="749"/>
      <c r="PGO94" s="749"/>
      <c r="PGP94" s="749"/>
      <c r="PGQ94" s="749"/>
      <c r="PGR94" s="749"/>
      <c r="PGS94" s="749"/>
      <c r="PGT94" s="749"/>
      <c r="PGU94" s="749"/>
      <c r="PGV94" s="749"/>
      <c r="PGW94" s="749"/>
      <c r="PGX94" s="749"/>
      <c r="PGY94" s="749"/>
      <c r="PGZ94" s="749"/>
      <c r="PHA94" s="749"/>
      <c r="PHB94" s="749"/>
      <c r="PHC94" s="749"/>
      <c r="PHD94" s="749"/>
      <c r="PHE94" s="749"/>
      <c r="PHF94" s="749"/>
      <c r="PHG94" s="749"/>
      <c r="PHH94" s="749"/>
      <c r="PHI94" s="749"/>
      <c r="PHJ94" s="749"/>
      <c r="PHK94" s="749"/>
      <c r="PHL94" s="749"/>
      <c r="PHM94" s="749"/>
      <c r="PHN94" s="749"/>
      <c r="PHO94" s="749"/>
      <c r="PHP94" s="749"/>
      <c r="PHQ94" s="749"/>
      <c r="PHR94" s="749"/>
      <c r="PHS94" s="749"/>
      <c r="PHT94" s="749"/>
      <c r="PHU94" s="749"/>
      <c r="PHV94" s="749"/>
      <c r="PHW94" s="749"/>
      <c r="PHX94" s="749"/>
      <c r="PHY94" s="749"/>
      <c r="PHZ94" s="749"/>
      <c r="PIA94" s="749"/>
      <c r="PIB94" s="749"/>
      <c r="PIC94" s="749"/>
      <c r="PID94" s="749"/>
      <c r="PIE94" s="749"/>
      <c r="PIF94" s="749"/>
      <c r="PIG94" s="749"/>
      <c r="PIH94" s="749"/>
      <c r="PII94" s="749"/>
      <c r="PIJ94" s="749"/>
      <c r="PIK94" s="749"/>
      <c r="PIL94" s="749"/>
      <c r="PIM94" s="749"/>
      <c r="PIN94" s="749"/>
      <c r="PIO94" s="749"/>
      <c r="PIP94" s="749"/>
      <c r="PIQ94" s="749"/>
      <c r="PIR94" s="749"/>
      <c r="PIS94" s="749"/>
      <c r="PIT94" s="749"/>
      <c r="PIU94" s="749"/>
      <c r="PIV94" s="749"/>
      <c r="PIW94" s="749"/>
      <c r="PIX94" s="749"/>
      <c r="PIY94" s="749"/>
      <c r="PIZ94" s="749"/>
      <c r="PJA94" s="749"/>
      <c r="PJB94" s="749"/>
      <c r="PJC94" s="749"/>
      <c r="PJD94" s="749"/>
      <c r="PJE94" s="749"/>
      <c r="PJF94" s="749"/>
      <c r="PJG94" s="749"/>
      <c r="PJH94" s="749"/>
      <c r="PJI94" s="749"/>
      <c r="PJJ94" s="749"/>
      <c r="PJK94" s="749"/>
      <c r="PJL94" s="749"/>
      <c r="PJM94" s="749"/>
      <c r="PJN94" s="749"/>
      <c r="PJO94" s="749"/>
      <c r="PJP94" s="749"/>
      <c r="PJQ94" s="749"/>
      <c r="PJR94" s="749"/>
      <c r="PJS94" s="749"/>
      <c r="PJT94" s="749"/>
      <c r="PJU94" s="749"/>
      <c r="PJV94" s="749"/>
      <c r="PJW94" s="749"/>
      <c r="PJX94" s="749"/>
      <c r="PJY94" s="749"/>
      <c r="PJZ94" s="749"/>
      <c r="PKA94" s="749"/>
      <c r="PKB94" s="749"/>
      <c r="PKC94" s="749"/>
      <c r="PKD94" s="749"/>
      <c r="PKE94" s="749"/>
      <c r="PKF94" s="749"/>
      <c r="PKG94" s="749"/>
      <c r="PKH94" s="749"/>
      <c r="PKI94" s="749"/>
      <c r="PKJ94" s="749"/>
      <c r="PKK94" s="749"/>
      <c r="PKL94" s="749"/>
      <c r="PKM94" s="749"/>
      <c r="PKN94" s="749"/>
      <c r="PKO94" s="749"/>
      <c r="PKP94" s="749"/>
      <c r="PKQ94" s="749"/>
      <c r="PKR94" s="749"/>
      <c r="PKS94" s="749"/>
      <c r="PKT94" s="749"/>
      <c r="PKU94" s="749"/>
      <c r="PKV94" s="749"/>
      <c r="PKW94" s="749"/>
      <c r="PKX94" s="749"/>
      <c r="PKY94" s="749"/>
      <c r="PKZ94" s="749"/>
      <c r="PLA94" s="749"/>
      <c r="PLB94" s="749"/>
      <c r="PLC94" s="749"/>
      <c r="PLD94" s="749"/>
      <c r="PLE94" s="749"/>
      <c r="PLF94" s="749"/>
      <c r="PLG94" s="749"/>
      <c r="PLH94" s="749"/>
      <c r="PLI94" s="749"/>
      <c r="PLJ94" s="749"/>
      <c r="PLK94" s="749"/>
      <c r="PLL94" s="749"/>
      <c r="PLM94" s="749"/>
      <c r="PLN94" s="749"/>
      <c r="PLO94" s="749"/>
      <c r="PLP94" s="749"/>
      <c r="PLQ94" s="749"/>
      <c r="PLR94" s="749"/>
      <c r="PLS94" s="749"/>
      <c r="PLT94" s="749"/>
      <c r="PLU94" s="749"/>
      <c r="PLV94" s="749"/>
      <c r="PLW94" s="749"/>
      <c r="PLX94" s="749"/>
      <c r="PLY94" s="749"/>
      <c r="PLZ94" s="749"/>
      <c r="PMA94" s="749"/>
      <c r="PMB94" s="749"/>
      <c r="PMC94" s="749"/>
      <c r="PMD94" s="749"/>
      <c r="PME94" s="749"/>
      <c r="PMF94" s="749"/>
      <c r="PMG94" s="749"/>
      <c r="PMH94" s="749"/>
      <c r="PMI94" s="749"/>
      <c r="PMJ94" s="749"/>
      <c r="PMK94" s="749"/>
      <c r="PML94" s="749"/>
      <c r="PMM94" s="749"/>
      <c r="PMN94" s="749"/>
      <c r="PMO94" s="749"/>
      <c r="PMP94" s="749"/>
      <c r="PMQ94" s="749"/>
      <c r="PMR94" s="749"/>
      <c r="PMS94" s="749"/>
      <c r="PMT94" s="749"/>
      <c r="PMU94" s="749"/>
      <c r="PMV94" s="749"/>
      <c r="PMW94" s="749"/>
      <c r="PMX94" s="749"/>
      <c r="PMY94" s="749"/>
      <c r="PMZ94" s="749"/>
      <c r="PNA94" s="749"/>
      <c r="PNB94" s="749"/>
      <c r="PNC94" s="749"/>
      <c r="PND94" s="749"/>
      <c r="PNE94" s="749"/>
      <c r="PNF94" s="749"/>
      <c r="PNG94" s="749"/>
      <c r="PNH94" s="749"/>
      <c r="PNI94" s="749"/>
      <c r="PNJ94" s="749"/>
      <c r="PNK94" s="749"/>
      <c r="PNL94" s="749"/>
      <c r="PNM94" s="749"/>
      <c r="PNN94" s="749"/>
      <c r="PNO94" s="749"/>
      <c r="PNP94" s="749"/>
      <c r="PNQ94" s="749"/>
      <c r="PNR94" s="749"/>
      <c r="PNS94" s="749"/>
      <c r="PNT94" s="749"/>
      <c r="PNU94" s="749"/>
      <c r="PNV94" s="749"/>
      <c r="PNW94" s="749"/>
      <c r="PNX94" s="749"/>
      <c r="PNY94" s="749"/>
      <c r="PNZ94" s="749"/>
      <c r="POA94" s="749"/>
      <c r="POB94" s="749"/>
      <c r="POC94" s="749"/>
      <c r="POD94" s="749"/>
      <c r="POE94" s="749"/>
      <c r="POF94" s="749"/>
      <c r="POG94" s="749"/>
      <c r="POH94" s="749"/>
      <c r="POI94" s="749"/>
      <c r="POJ94" s="749"/>
      <c r="POK94" s="749"/>
      <c r="POL94" s="749"/>
      <c r="POM94" s="749"/>
      <c r="PON94" s="749"/>
      <c r="POO94" s="749"/>
      <c r="POP94" s="749"/>
      <c r="POQ94" s="749"/>
      <c r="POR94" s="749"/>
      <c r="POS94" s="749"/>
      <c r="POT94" s="749"/>
      <c r="POU94" s="749"/>
      <c r="POV94" s="749"/>
      <c r="POW94" s="749"/>
      <c r="POX94" s="749"/>
      <c r="POY94" s="749"/>
      <c r="POZ94" s="749"/>
      <c r="PPA94" s="749"/>
      <c r="PPB94" s="749"/>
      <c r="PPC94" s="749"/>
      <c r="PPD94" s="749"/>
      <c r="PPE94" s="749"/>
      <c r="PPF94" s="749"/>
      <c r="PPG94" s="749"/>
      <c r="PPH94" s="749"/>
      <c r="PPI94" s="749"/>
      <c r="PPJ94" s="749"/>
      <c r="PPK94" s="749"/>
      <c r="PPL94" s="749"/>
      <c r="PPM94" s="749"/>
      <c r="PPN94" s="749"/>
      <c r="PPO94" s="749"/>
      <c r="PPP94" s="749"/>
      <c r="PPQ94" s="749"/>
      <c r="PPR94" s="749"/>
      <c r="PPS94" s="749"/>
      <c r="PPT94" s="749"/>
      <c r="PPU94" s="749"/>
      <c r="PPV94" s="749"/>
      <c r="PPW94" s="749"/>
      <c r="PPX94" s="749"/>
      <c r="PPY94" s="749"/>
      <c r="PPZ94" s="749"/>
      <c r="PQA94" s="749"/>
      <c r="PQB94" s="749"/>
      <c r="PQC94" s="749"/>
      <c r="PQD94" s="749"/>
      <c r="PQE94" s="749"/>
      <c r="PQF94" s="749"/>
      <c r="PQG94" s="749"/>
      <c r="PQH94" s="749"/>
      <c r="PQI94" s="749"/>
      <c r="PQJ94" s="749"/>
      <c r="PQK94" s="749"/>
      <c r="PQL94" s="749"/>
      <c r="PQM94" s="749"/>
      <c r="PQN94" s="749"/>
      <c r="PQO94" s="749"/>
      <c r="PQP94" s="749"/>
      <c r="PQQ94" s="749"/>
      <c r="PQR94" s="749"/>
      <c r="PQS94" s="749"/>
      <c r="PQT94" s="749"/>
      <c r="PQU94" s="749"/>
      <c r="PQV94" s="749"/>
      <c r="PQW94" s="749"/>
      <c r="PQX94" s="749"/>
      <c r="PQY94" s="749"/>
      <c r="PQZ94" s="749"/>
      <c r="PRA94" s="749"/>
      <c r="PRB94" s="749"/>
      <c r="PRC94" s="749"/>
      <c r="PRD94" s="749"/>
      <c r="PRE94" s="749"/>
      <c r="PRF94" s="749"/>
      <c r="PRG94" s="749"/>
      <c r="PRH94" s="749"/>
      <c r="PRI94" s="749"/>
      <c r="PRJ94" s="749"/>
      <c r="PRK94" s="749"/>
      <c r="PRL94" s="749"/>
      <c r="PRM94" s="749"/>
      <c r="PRN94" s="749"/>
      <c r="PRO94" s="749"/>
      <c r="PRP94" s="749"/>
      <c r="PRQ94" s="749"/>
      <c r="PRR94" s="749"/>
      <c r="PRS94" s="749"/>
      <c r="PRT94" s="749"/>
      <c r="PRU94" s="749"/>
      <c r="PRV94" s="749"/>
      <c r="PRW94" s="749"/>
      <c r="PRX94" s="749"/>
      <c r="PRY94" s="749"/>
      <c r="PRZ94" s="749"/>
      <c r="PSA94" s="749"/>
      <c r="PSB94" s="749"/>
      <c r="PSC94" s="749"/>
      <c r="PSD94" s="749"/>
      <c r="PSE94" s="749"/>
      <c r="PSF94" s="749"/>
      <c r="PSG94" s="749"/>
      <c r="PSH94" s="749"/>
      <c r="PSI94" s="749"/>
      <c r="PSJ94" s="749"/>
      <c r="PSK94" s="749"/>
      <c r="PSL94" s="749"/>
      <c r="PSM94" s="749"/>
      <c r="PSN94" s="749"/>
      <c r="PSO94" s="749"/>
      <c r="PSP94" s="749"/>
      <c r="PSQ94" s="749"/>
      <c r="PSR94" s="749"/>
      <c r="PSS94" s="749"/>
      <c r="PST94" s="749"/>
      <c r="PSU94" s="749"/>
      <c r="PSV94" s="749"/>
      <c r="PSW94" s="749"/>
      <c r="PSX94" s="749"/>
      <c r="PSY94" s="749"/>
      <c r="PSZ94" s="749"/>
      <c r="PTA94" s="749"/>
      <c r="PTB94" s="749"/>
      <c r="PTC94" s="749"/>
      <c r="PTD94" s="749"/>
      <c r="PTE94" s="749"/>
      <c r="PTF94" s="749"/>
      <c r="PTG94" s="749"/>
      <c r="PTH94" s="749"/>
      <c r="PTI94" s="749"/>
      <c r="PTJ94" s="749"/>
      <c r="PTK94" s="749"/>
      <c r="PTL94" s="749"/>
      <c r="PTM94" s="749"/>
      <c r="PTN94" s="749"/>
      <c r="PTO94" s="749"/>
      <c r="PTP94" s="749"/>
      <c r="PTQ94" s="749"/>
      <c r="PTR94" s="749"/>
      <c r="PTS94" s="749"/>
      <c r="PTT94" s="749"/>
      <c r="PTU94" s="749"/>
      <c r="PTV94" s="749"/>
      <c r="PTW94" s="749"/>
      <c r="PTX94" s="749"/>
      <c r="PTY94" s="749"/>
      <c r="PTZ94" s="749"/>
      <c r="PUA94" s="749"/>
      <c r="PUB94" s="749"/>
      <c r="PUC94" s="749"/>
      <c r="PUD94" s="749"/>
      <c r="PUE94" s="749"/>
      <c r="PUF94" s="749"/>
      <c r="PUG94" s="749"/>
      <c r="PUH94" s="749"/>
      <c r="PUI94" s="749"/>
      <c r="PUJ94" s="749"/>
      <c r="PUK94" s="749"/>
      <c r="PUL94" s="749"/>
      <c r="PUM94" s="749"/>
      <c r="PUN94" s="749"/>
      <c r="PUO94" s="749"/>
      <c r="PUP94" s="749"/>
      <c r="PUQ94" s="749"/>
      <c r="PUR94" s="749"/>
      <c r="PUS94" s="749"/>
      <c r="PUT94" s="749"/>
      <c r="PUU94" s="749"/>
      <c r="PUV94" s="749"/>
      <c r="PUW94" s="749"/>
      <c r="PUX94" s="749"/>
      <c r="PUY94" s="749"/>
      <c r="PUZ94" s="749"/>
      <c r="PVA94" s="749"/>
      <c r="PVB94" s="749"/>
      <c r="PVC94" s="749"/>
      <c r="PVD94" s="749"/>
      <c r="PVE94" s="749"/>
      <c r="PVF94" s="749"/>
      <c r="PVG94" s="749"/>
      <c r="PVH94" s="749"/>
      <c r="PVI94" s="749"/>
      <c r="PVJ94" s="749"/>
      <c r="PVK94" s="749"/>
      <c r="PVL94" s="749"/>
      <c r="PVM94" s="749"/>
      <c r="PVN94" s="749"/>
      <c r="PVO94" s="749"/>
      <c r="PVP94" s="749"/>
      <c r="PVQ94" s="749"/>
      <c r="PVR94" s="749"/>
      <c r="PVS94" s="749"/>
      <c r="PVT94" s="749"/>
      <c r="PVU94" s="749"/>
      <c r="PVV94" s="749"/>
      <c r="PVW94" s="749"/>
      <c r="PVX94" s="749"/>
      <c r="PVY94" s="749"/>
      <c r="PVZ94" s="749"/>
      <c r="PWA94" s="749"/>
      <c r="PWB94" s="749"/>
      <c r="PWC94" s="749"/>
      <c r="PWD94" s="749"/>
      <c r="PWE94" s="749"/>
      <c r="PWF94" s="749"/>
      <c r="PWG94" s="749"/>
      <c r="PWH94" s="749"/>
      <c r="PWI94" s="749"/>
      <c r="PWJ94" s="749"/>
      <c r="PWK94" s="749"/>
      <c r="PWL94" s="749"/>
      <c r="PWM94" s="749"/>
      <c r="PWN94" s="749"/>
      <c r="PWO94" s="749"/>
      <c r="PWP94" s="749"/>
      <c r="PWQ94" s="749"/>
      <c r="PWR94" s="749"/>
      <c r="PWS94" s="749"/>
      <c r="PWT94" s="749"/>
      <c r="PWU94" s="749"/>
      <c r="PWV94" s="749"/>
      <c r="PWW94" s="749"/>
      <c r="PWX94" s="749"/>
      <c r="PWY94" s="749"/>
      <c r="PWZ94" s="749"/>
      <c r="PXA94" s="749"/>
      <c r="PXB94" s="749"/>
      <c r="PXC94" s="749"/>
      <c r="PXD94" s="749"/>
      <c r="PXE94" s="749"/>
      <c r="PXF94" s="749"/>
      <c r="PXG94" s="749"/>
      <c r="PXH94" s="749"/>
      <c r="PXI94" s="749"/>
      <c r="PXJ94" s="749"/>
      <c r="PXK94" s="749"/>
      <c r="PXL94" s="749"/>
      <c r="PXM94" s="749"/>
      <c r="PXN94" s="749"/>
      <c r="PXO94" s="749"/>
      <c r="PXP94" s="749"/>
      <c r="PXQ94" s="749"/>
      <c r="PXR94" s="749"/>
      <c r="PXS94" s="749"/>
      <c r="PXT94" s="749"/>
      <c r="PXU94" s="749"/>
      <c r="PXV94" s="749"/>
      <c r="PXW94" s="749"/>
      <c r="PXX94" s="749"/>
      <c r="PXY94" s="749"/>
      <c r="PXZ94" s="749"/>
      <c r="PYA94" s="749"/>
      <c r="PYB94" s="749"/>
      <c r="PYC94" s="749"/>
      <c r="PYD94" s="749"/>
      <c r="PYE94" s="749"/>
      <c r="PYF94" s="749"/>
      <c r="PYG94" s="749"/>
      <c r="PYH94" s="749"/>
      <c r="PYI94" s="749"/>
      <c r="PYJ94" s="749"/>
      <c r="PYK94" s="749"/>
      <c r="PYL94" s="749"/>
      <c r="PYM94" s="749"/>
      <c r="PYN94" s="749"/>
      <c r="PYO94" s="749"/>
      <c r="PYP94" s="749"/>
      <c r="PYQ94" s="749"/>
      <c r="PYR94" s="749"/>
      <c r="PYS94" s="749"/>
      <c r="PYT94" s="749"/>
      <c r="PYU94" s="749"/>
      <c r="PYV94" s="749"/>
      <c r="PYW94" s="749"/>
      <c r="PYX94" s="749"/>
      <c r="PYY94" s="749"/>
      <c r="PYZ94" s="749"/>
      <c r="PZA94" s="749"/>
      <c r="PZB94" s="749"/>
      <c r="PZC94" s="749"/>
      <c r="PZD94" s="749"/>
      <c r="PZE94" s="749"/>
      <c r="PZF94" s="749"/>
      <c r="PZG94" s="749"/>
      <c r="PZH94" s="749"/>
      <c r="PZI94" s="749"/>
      <c r="PZJ94" s="749"/>
      <c r="PZK94" s="749"/>
      <c r="PZL94" s="749"/>
      <c r="PZM94" s="749"/>
      <c r="PZN94" s="749"/>
      <c r="PZO94" s="749"/>
      <c r="PZP94" s="749"/>
      <c r="PZQ94" s="749"/>
      <c r="PZR94" s="749"/>
      <c r="PZS94" s="749"/>
      <c r="PZT94" s="749"/>
      <c r="PZU94" s="749"/>
      <c r="PZV94" s="749"/>
      <c r="PZW94" s="749"/>
      <c r="PZX94" s="749"/>
      <c r="PZY94" s="749"/>
      <c r="PZZ94" s="749"/>
      <c r="QAA94" s="749"/>
      <c r="QAB94" s="749"/>
      <c r="QAC94" s="749"/>
      <c r="QAD94" s="749"/>
      <c r="QAE94" s="749"/>
      <c r="QAF94" s="749"/>
      <c r="QAG94" s="749"/>
      <c r="QAH94" s="749"/>
      <c r="QAI94" s="749"/>
      <c r="QAJ94" s="749"/>
      <c r="QAK94" s="749"/>
      <c r="QAL94" s="749"/>
      <c r="QAM94" s="749"/>
      <c r="QAN94" s="749"/>
      <c r="QAO94" s="749"/>
      <c r="QAP94" s="749"/>
      <c r="QAQ94" s="749"/>
      <c r="QAR94" s="749"/>
      <c r="QAS94" s="749"/>
      <c r="QAT94" s="749"/>
      <c r="QAU94" s="749"/>
      <c r="QAV94" s="749"/>
      <c r="QAW94" s="749"/>
      <c r="QAX94" s="749"/>
      <c r="QAY94" s="749"/>
      <c r="QAZ94" s="749"/>
      <c r="QBA94" s="749"/>
      <c r="QBB94" s="749"/>
      <c r="QBC94" s="749"/>
      <c r="QBD94" s="749"/>
      <c r="QBE94" s="749"/>
      <c r="QBF94" s="749"/>
      <c r="QBG94" s="749"/>
      <c r="QBH94" s="749"/>
      <c r="QBI94" s="749"/>
      <c r="QBJ94" s="749"/>
      <c r="QBK94" s="749"/>
      <c r="QBL94" s="749"/>
      <c r="QBM94" s="749"/>
      <c r="QBN94" s="749"/>
      <c r="QBO94" s="749"/>
      <c r="QBP94" s="749"/>
      <c r="QBQ94" s="749"/>
      <c r="QBR94" s="749"/>
      <c r="QBS94" s="749"/>
      <c r="QBT94" s="749"/>
      <c r="QBU94" s="749"/>
      <c r="QBV94" s="749"/>
      <c r="QBW94" s="749"/>
      <c r="QBX94" s="749"/>
      <c r="QBY94" s="749"/>
      <c r="QBZ94" s="749"/>
      <c r="QCA94" s="749"/>
      <c r="QCB94" s="749"/>
      <c r="QCC94" s="749"/>
      <c r="QCD94" s="749"/>
      <c r="QCE94" s="749"/>
      <c r="QCF94" s="749"/>
      <c r="QCG94" s="749"/>
      <c r="QCH94" s="749"/>
      <c r="QCI94" s="749"/>
      <c r="QCJ94" s="749"/>
      <c r="QCK94" s="749"/>
      <c r="QCL94" s="749"/>
      <c r="QCM94" s="749"/>
      <c r="QCN94" s="749"/>
      <c r="QCO94" s="749"/>
      <c r="QCP94" s="749"/>
      <c r="QCQ94" s="749"/>
      <c r="QCR94" s="749"/>
      <c r="QCS94" s="749"/>
      <c r="QCT94" s="749"/>
      <c r="QCU94" s="749"/>
      <c r="QCV94" s="749"/>
      <c r="QCW94" s="749"/>
      <c r="QCX94" s="749"/>
      <c r="QCY94" s="749"/>
      <c r="QCZ94" s="749"/>
      <c r="QDA94" s="749"/>
      <c r="QDB94" s="749"/>
      <c r="QDC94" s="749"/>
      <c r="QDD94" s="749"/>
      <c r="QDE94" s="749"/>
      <c r="QDF94" s="749"/>
      <c r="QDG94" s="749"/>
      <c r="QDH94" s="749"/>
      <c r="QDI94" s="749"/>
      <c r="QDJ94" s="749"/>
      <c r="QDK94" s="749"/>
      <c r="QDL94" s="749"/>
      <c r="QDM94" s="749"/>
      <c r="QDN94" s="749"/>
      <c r="QDO94" s="749"/>
      <c r="QDP94" s="749"/>
      <c r="QDQ94" s="749"/>
      <c r="QDR94" s="749"/>
      <c r="QDS94" s="749"/>
      <c r="QDT94" s="749"/>
      <c r="QDU94" s="749"/>
      <c r="QDV94" s="749"/>
      <c r="QDW94" s="749"/>
      <c r="QDX94" s="749"/>
      <c r="QDY94" s="749"/>
      <c r="QDZ94" s="749"/>
      <c r="QEA94" s="749"/>
      <c r="QEB94" s="749"/>
      <c r="QEC94" s="749"/>
      <c r="QED94" s="749"/>
      <c r="QEE94" s="749"/>
      <c r="QEF94" s="749"/>
      <c r="QEG94" s="749"/>
      <c r="QEH94" s="749"/>
      <c r="QEI94" s="749"/>
      <c r="QEJ94" s="749"/>
      <c r="QEK94" s="749"/>
      <c r="QEL94" s="749"/>
      <c r="QEM94" s="749"/>
      <c r="QEN94" s="749"/>
      <c r="QEO94" s="749"/>
      <c r="QEP94" s="749"/>
      <c r="QEQ94" s="749"/>
      <c r="QER94" s="749"/>
      <c r="QES94" s="749"/>
      <c r="QET94" s="749"/>
      <c r="QEU94" s="749"/>
      <c r="QEV94" s="749"/>
      <c r="QEW94" s="749"/>
      <c r="QEX94" s="749"/>
      <c r="QEY94" s="749"/>
      <c r="QEZ94" s="749"/>
      <c r="QFA94" s="749"/>
      <c r="QFB94" s="749"/>
      <c r="QFC94" s="749"/>
      <c r="QFD94" s="749"/>
      <c r="QFE94" s="749"/>
      <c r="QFF94" s="749"/>
      <c r="QFG94" s="749"/>
      <c r="QFH94" s="749"/>
      <c r="QFI94" s="749"/>
      <c r="QFJ94" s="749"/>
      <c r="QFK94" s="749"/>
      <c r="QFL94" s="749"/>
      <c r="QFM94" s="749"/>
      <c r="QFN94" s="749"/>
      <c r="QFO94" s="749"/>
      <c r="QFP94" s="749"/>
      <c r="QFQ94" s="749"/>
      <c r="QFR94" s="749"/>
      <c r="QFS94" s="749"/>
      <c r="QFT94" s="749"/>
      <c r="QFU94" s="749"/>
      <c r="QFV94" s="749"/>
      <c r="QFW94" s="749"/>
      <c r="QFX94" s="749"/>
      <c r="QFY94" s="749"/>
      <c r="QFZ94" s="749"/>
      <c r="QGA94" s="749"/>
      <c r="QGB94" s="749"/>
      <c r="QGC94" s="749"/>
      <c r="QGD94" s="749"/>
      <c r="QGE94" s="749"/>
      <c r="QGF94" s="749"/>
      <c r="QGG94" s="749"/>
      <c r="QGH94" s="749"/>
      <c r="QGI94" s="749"/>
      <c r="QGJ94" s="749"/>
      <c r="QGK94" s="749"/>
      <c r="QGL94" s="749"/>
      <c r="QGM94" s="749"/>
      <c r="QGN94" s="749"/>
      <c r="QGO94" s="749"/>
      <c r="QGP94" s="749"/>
      <c r="QGQ94" s="749"/>
      <c r="QGR94" s="749"/>
      <c r="QGS94" s="749"/>
      <c r="QGT94" s="749"/>
      <c r="QGU94" s="749"/>
      <c r="QGV94" s="749"/>
      <c r="QGW94" s="749"/>
      <c r="QGX94" s="749"/>
      <c r="QGY94" s="749"/>
      <c r="QGZ94" s="749"/>
      <c r="QHA94" s="749"/>
      <c r="QHB94" s="749"/>
      <c r="QHC94" s="749"/>
      <c r="QHD94" s="749"/>
      <c r="QHE94" s="749"/>
      <c r="QHF94" s="749"/>
      <c r="QHG94" s="749"/>
      <c r="QHH94" s="749"/>
      <c r="QHI94" s="749"/>
      <c r="QHJ94" s="749"/>
      <c r="QHK94" s="749"/>
      <c r="QHL94" s="749"/>
      <c r="QHM94" s="749"/>
      <c r="QHN94" s="749"/>
      <c r="QHO94" s="749"/>
      <c r="QHP94" s="749"/>
      <c r="QHQ94" s="749"/>
      <c r="QHR94" s="749"/>
      <c r="QHS94" s="749"/>
      <c r="QHT94" s="749"/>
      <c r="QHU94" s="749"/>
      <c r="QHV94" s="749"/>
      <c r="QHW94" s="749"/>
      <c r="QHX94" s="749"/>
      <c r="QHY94" s="749"/>
      <c r="QHZ94" s="749"/>
      <c r="QIA94" s="749"/>
      <c r="QIB94" s="749"/>
      <c r="QIC94" s="749"/>
      <c r="QID94" s="749"/>
      <c r="QIE94" s="749"/>
      <c r="QIF94" s="749"/>
      <c r="QIG94" s="749"/>
      <c r="QIH94" s="749"/>
      <c r="QII94" s="749"/>
      <c r="QIJ94" s="749"/>
      <c r="QIK94" s="749"/>
      <c r="QIL94" s="749"/>
      <c r="QIM94" s="749"/>
      <c r="QIN94" s="749"/>
      <c r="QIO94" s="749"/>
      <c r="QIP94" s="749"/>
      <c r="QIQ94" s="749"/>
      <c r="QIR94" s="749"/>
      <c r="QIS94" s="749"/>
      <c r="QIT94" s="749"/>
      <c r="QIU94" s="749"/>
      <c r="QIV94" s="749"/>
      <c r="QIW94" s="749"/>
      <c r="QIX94" s="749"/>
      <c r="QIY94" s="749"/>
      <c r="QIZ94" s="749"/>
      <c r="QJA94" s="749"/>
      <c r="QJB94" s="749"/>
      <c r="QJC94" s="749"/>
      <c r="QJD94" s="749"/>
      <c r="QJE94" s="749"/>
      <c r="QJF94" s="749"/>
      <c r="QJG94" s="749"/>
      <c r="QJH94" s="749"/>
      <c r="QJI94" s="749"/>
      <c r="QJJ94" s="749"/>
      <c r="QJK94" s="749"/>
      <c r="QJL94" s="749"/>
      <c r="QJM94" s="749"/>
      <c r="QJN94" s="749"/>
      <c r="QJO94" s="749"/>
      <c r="QJP94" s="749"/>
      <c r="QJQ94" s="749"/>
      <c r="QJR94" s="749"/>
      <c r="QJS94" s="749"/>
      <c r="QJT94" s="749"/>
      <c r="QJU94" s="749"/>
      <c r="QJV94" s="749"/>
      <c r="QJW94" s="749"/>
      <c r="QJX94" s="749"/>
      <c r="QJY94" s="749"/>
      <c r="QJZ94" s="749"/>
      <c r="QKA94" s="749"/>
      <c r="QKB94" s="749"/>
      <c r="QKC94" s="749"/>
      <c r="QKD94" s="749"/>
      <c r="QKE94" s="749"/>
      <c r="QKF94" s="749"/>
      <c r="QKG94" s="749"/>
      <c r="QKH94" s="749"/>
      <c r="QKI94" s="749"/>
      <c r="QKJ94" s="749"/>
      <c r="QKK94" s="749"/>
      <c r="QKL94" s="749"/>
      <c r="QKM94" s="749"/>
      <c r="QKN94" s="749"/>
      <c r="QKO94" s="749"/>
      <c r="QKP94" s="749"/>
      <c r="QKQ94" s="749"/>
      <c r="QKR94" s="749"/>
      <c r="QKS94" s="749"/>
      <c r="QKT94" s="749"/>
      <c r="QKU94" s="749"/>
      <c r="QKV94" s="749"/>
      <c r="QKW94" s="749"/>
      <c r="QKX94" s="749"/>
      <c r="QKY94" s="749"/>
      <c r="QKZ94" s="749"/>
      <c r="QLA94" s="749"/>
      <c r="QLB94" s="749"/>
      <c r="QLC94" s="749"/>
      <c r="QLD94" s="749"/>
      <c r="QLE94" s="749"/>
      <c r="QLF94" s="749"/>
      <c r="QLG94" s="749"/>
      <c r="QLH94" s="749"/>
      <c r="QLI94" s="749"/>
      <c r="QLJ94" s="749"/>
      <c r="QLK94" s="749"/>
      <c r="QLL94" s="749"/>
      <c r="QLM94" s="749"/>
      <c r="QLN94" s="749"/>
      <c r="QLO94" s="749"/>
      <c r="QLP94" s="749"/>
      <c r="QLQ94" s="749"/>
      <c r="QLR94" s="749"/>
      <c r="QLS94" s="749"/>
      <c r="QLT94" s="749"/>
      <c r="QLU94" s="749"/>
      <c r="QLV94" s="749"/>
      <c r="QLW94" s="749"/>
      <c r="QLX94" s="749"/>
      <c r="QLY94" s="749"/>
      <c r="QLZ94" s="749"/>
      <c r="QMA94" s="749"/>
      <c r="QMB94" s="749"/>
      <c r="QMC94" s="749"/>
      <c r="QMD94" s="749"/>
      <c r="QME94" s="749"/>
      <c r="QMF94" s="749"/>
      <c r="QMG94" s="749"/>
      <c r="QMH94" s="749"/>
      <c r="QMI94" s="749"/>
      <c r="QMJ94" s="749"/>
      <c r="QMK94" s="749"/>
      <c r="QML94" s="749"/>
      <c r="QMM94" s="749"/>
      <c r="QMN94" s="749"/>
      <c r="QMO94" s="749"/>
      <c r="QMP94" s="749"/>
      <c r="QMQ94" s="749"/>
      <c r="QMR94" s="749"/>
      <c r="QMS94" s="749"/>
      <c r="QMT94" s="749"/>
      <c r="QMU94" s="749"/>
      <c r="QMV94" s="749"/>
      <c r="QMW94" s="749"/>
      <c r="QMX94" s="749"/>
      <c r="QMY94" s="749"/>
      <c r="QMZ94" s="749"/>
      <c r="QNA94" s="749"/>
      <c r="QNB94" s="749"/>
      <c r="QNC94" s="749"/>
      <c r="QND94" s="749"/>
      <c r="QNE94" s="749"/>
      <c r="QNF94" s="749"/>
      <c r="QNG94" s="749"/>
      <c r="QNH94" s="749"/>
      <c r="QNI94" s="749"/>
      <c r="QNJ94" s="749"/>
      <c r="QNK94" s="749"/>
      <c r="QNL94" s="749"/>
      <c r="QNM94" s="749"/>
      <c r="QNN94" s="749"/>
      <c r="QNO94" s="749"/>
      <c r="QNP94" s="749"/>
      <c r="QNQ94" s="749"/>
      <c r="QNR94" s="749"/>
      <c r="QNS94" s="749"/>
      <c r="QNT94" s="749"/>
      <c r="QNU94" s="749"/>
      <c r="QNV94" s="749"/>
      <c r="QNW94" s="749"/>
      <c r="QNX94" s="749"/>
      <c r="QNY94" s="749"/>
      <c r="QNZ94" s="749"/>
      <c r="QOA94" s="749"/>
      <c r="QOB94" s="749"/>
      <c r="QOC94" s="749"/>
      <c r="QOD94" s="749"/>
      <c r="QOE94" s="749"/>
      <c r="QOF94" s="749"/>
      <c r="QOG94" s="749"/>
      <c r="QOH94" s="749"/>
      <c r="QOI94" s="749"/>
      <c r="QOJ94" s="749"/>
      <c r="QOK94" s="749"/>
      <c r="QOL94" s="749"/>
      <c r="QOM94" s="749"/>
      <c r="QON94" s="749"/>
      <c r="QOO94" s="749"/>
      <c r="QOP94" s="749"/>
      <c r="QOQ94" s="749"/>
      <c r="QOR94" s="749"/>
      <c r="QOS94" s="749"/>
      <c r="QOT94" s="749"/>
      <c r="QOU94" s="749"/>
      <c r="QOV94" s="749"/>
      <c r="QOW94" s="749"/>
      <c r="QOX94" s="749"/>
      <c r="QOY94" s="749"/>
      <c r="QOZ94" s="749"/>
      <c r="QPA94" s="749"/>
      <c r="QPB94" s="749"/>
      <c r="QPC94" s="749"/>
      <c r="QPD94" s="749"/>
      <c r="QPE94" s="749"/>
      <c r="QPF94" s="749"/>
      <c r="QPG94" s="749"/>
      <c r="QPH94" s="749"/>
      <c r="QPI94" s="749"/>
      <c r="QPJ94" s="749"/>
      <c r="QPK94" s="749"/>
      <c r="QPL94" s="749"/>
      <c r="QPM94" s="749"/>
      <c r="QPN94" s="749"/>
      <c r="QPO94" s="749"/>
      <c r="QPP94" s="749"/>
      <c r="QPQ94" s="749"/>
      <c r="QPR94" s="749"/>
      <c r="QPS94" s="749"/>
      <c r="QPT94" s="749"/>
      <c r="QPU94" s="749"/>
      <c r="QPV94" s="749"/>
      <c r="QPW94" s="749"/>
      <c r="QPX94" s="749"/>
      <c r="QPY94" s="749"/>
      <c r="QPZ94" s="749"/>
      <c r="QQA94" s="749"/>
      <c r="QQB94" s="749"/>
      <c r="QQC94" s="749"/>
      <c r="QQD94" s="749"/>
      <c r="QQE94" s="749"/>
      <c r="QQF94" s="749"/>
      <c r="QQG94" s="749"/>
      <c r="QQH94" s="749"/>
      <c r="QQI94" s="749"/>
      <c r="QQJ94" s="749"/>
      <c r="QQK94" s="749"/>
      <c r="QQL94" s="749"/>
      <c r="QQM94" s="749"/>
      <c r="QQN94" s="749"/>
      <c r="QQO94" s="749"/>
      <c r="QQP94" s="749"/>
      <c r="QQQ94" s="749"/>
      <c r="QQR94" s="749"/>
      <c r="QQS94" s="749"/>
      <c r="QQT94" s="749"/>
      <c r="QQU94" s="749"/>
      <c r="QQV94" s="749"/>
      <c r="QQW94" s="749"/>
      <c r="QQX94" s="749"/>
      <c r="QQY94" s="749"/>
      <c r="QQZ94" s="749"/>
      <c r="QRA94" s="749"/>
      <c r="QRB94" s="749"/>
      <c r="QRC94" s="749"/>
      <c r="QRD94" s="749"/>
      <c r="QRE94" s="749"/>
      <c r="QRF94" s="749"/>
      <c r="QRG94" s="749"/>
      <c r="QRH94" s="749"/>
      <c r="QRI94" s="749"/>
      <c r="QRJ94" s="749"/>
      <c r="QRK94" s="749"/>
      <c r="QRL94" s="749"/>
      <c r="QRM94" s="749"/>
      <c r="QRN94" s="749"/>
      <c r="QRO94" s="749"/>
      <c r="QRP94" s="749"/>
      <c r="QRQ94" s="749"/>
      <c r="QRR94" s="749"/>
      <c r="QRS94" s="749"/>
      <c r="QRT94" s="749"/>
      <c r="QRU94" s="749"/>
      <c r="QRV94" s="749"/>
      <c r="QRW94" s="749"/>
      <c r="QRX94" s="749"/>
      <c r="QRY94" s="749"/>
      <c r="QRZ94" s="749"/>
      <c r="QSA94" s="749"/>
      <c r="QSB94" s="749"/>
      <c r="QSC94" s="749"/>
      <c r="QSD94" s="749"/>
      <c r="QSE94" s="749"/>
      <c r="QSF94" s="749"/>
      <c r="QSG94" s="749"/>
      <c r="QSH94" s="749"/>
      <c r="QSI94" s="749"/>
      <c r="QSJ94" s="749"/>
      <c r="QSK94" s="749"/>
      <c r="QSL94" s="749"/>
      <c r="QSM94" s="749"/>
      <c r="QSN94" s="749"/>
      <c r="QSO94" s="749"/>
      <c r="QSP94" s="749"/>
      <c r="QSQ94" s="749"/>
      <c r="QSR94" s="749"/>
      <c r="QSS94" s="749"/>
      <c r="QST94" s="749"/>
      <c r="QSU94" s="749"/>
      <c r="QSV94" s="749"/>
      <c r="QSW94" s="749"/>
      <c r="QSX94" s="749"/>
      <c r="QSY94" s="749"/>
      <c r="QSZ94" s="749"/>
      <c r="QTA94" s="749"/>
      <c r="QTB94" s="749"/>
      <c r="QTC94" s="749"/>
      <c r="QTD94" s="749"/>
      <c r="QTE94" s="749"/>
      <c r="QTF94" s="749"/>
      <c r="QTG94" s="749"/>
      <c r="QTH94" s="749"/>
      <c r="QTI94" s="749"/>
      <c r="QTJ94" s="749"/>
      <c r="QTK94" s="749"/>
      <c r="QTL94" s="749"/>
      <c r="QTM94" s="749"/>
      <c r="QTN94" s="749"/>
      <c r="QTO94" s="749"/>
      <c r="QTP94" s="749"/>
      <c r="QTQ94" s="749"/>
      <c r="QTR94" s="749"/>
      <c r="QTS94" s="749"/>
      <c r="QTT94" s="749"/>
      <c r="QTU94" s="749"/>
      <c r="QTV94" s="749"/>
      <c r="QTW94" s="749"/>
      <c r="QTX94" s="749"/>
      <c r="QTY94" s="749"/>
      <c r="QTZ94" s="749"/>
      <c r="QUA94" s="749"/>
      <c r="QUB94" s="749"/>
      <c r="QUC94" s="749"/>
      <c r="QUD94" s="749"/>
      <c r="QUE94" s="749"/>
      <c r="QUF94" s="749"/>
      <c r="QUG94" s="749"/>
      <c r="QUH94" s="749"/>
      <c r="QUI94" s="749"/>
      <c r="QUJ94" s="749"/>
      <c r="QUK94" s="749"/>
      <c r="QUL94" s="749"/>
      <c r="QUM94" s="749"/>
      <c r="QUN94" s="749"/>
      <c r="QUO94" s="749"/>
      <c r="QUP94" s="749"/>
      <c r="QUQ94" s="749"/>
      <c r="QUR94" s="749"/>
      <c r="QUS94" s="749"/>
      <c r="QUT94" s="749"/>
      <c r="QUU94" s="749"/>
      <c r="QUV94" s="749"/>
      <c r="QUW94" s="749"/>
      <c r="QUX94" s="749"/>
      <c r="QUY94" s="749"/>
      <c r="QUZ94" s="749"/>
      <c r="QVA94" s="749"/>
      <c r="QVB94" s="749"/>
      <c r="QVC94" s="749"/>
      <c r="QVD94" s="749"/>
      <c r="QVE94" s="749"/>
      <c r="QVF94" s="749"/>
      <c r="QVG94" s="749"/>
      <c r="QVH94" s="749"/>
      <c r="QVI94" s="749"/>
      <c r="QVJ94" s="749"/>
      <c r="QVK94" s="749"/>
      <c r="QVL94" s="749"/>
      <c r="QVM94" s="749"/>
      <c r="QVN94" s="749"/>
      <c r="QVO94" s="749"/>
      <c r="QVP94" s="749"/>
      <c r="QVQ94" s="749"/>
      <c r="QVR94" s="749"/>
      <c r="QVS94" s="749"/>
      <c r="QVT94" s="749"/>
      <c r="QVU94" s="749"/>
      <c r="QVV94" s="749"/>
      <c r="QVW94" s="749"/>
      <c r="QVX94" s="749"/>
      <c r="QVY94" s="749"/>
      <c r="QVZ94" s="749"/>
      <c r="QWA94" s="749"/>
      <c r="QWB94" s="749"/>
      <c r="QWC94" s="749"/>
      <c r="QWD94" s="749"/>
      <c r="QWE94" s="749"/>
      <c r="QWF94" s="749"/>
      <c r="QWG94" s="749"/>
      <c r="QWH94" s="749"/>
      <c r="QWI94" s="749"/>
      <c r="QWJ94" s="749"/>
      <c r="QWK94" s="749"/>
      <c r="QWL94" s="749"/>
      <c r="QWM94" s="749"/>
      <c r="QWN94" s="749"/>
      <c r="QWO94" s="749"/>
      <c r="QWP94" s="749"/>
      <c r="QWQ94" s="749"/>
      <c r="QWR94" s="749"/>
      <c r="QWS94" s="749"/>
      <c r="QWT94" s="749"/>
      <c r="QWU94" s="749"/>
      <c r="QWV94" s="749"/>
      <c r="QWW94" s="749"/>
      <c r="QWX94" s="749"/>
      <c r="QWY94" s="749"/>
      <c r="QWZ94" s="749"/>
      <c r="QXA94" s="749"/>
      <c r="QXB94" s="749"/>
      <c r="QXC94" s="749"/>
      <c r="QXD94" s="749"/>
      <c r="QXE94" s="749"/>
      <c r="QXF94" s="749"/>
      <c r="QXG94" s="749"/>
      <c r="QXH94" s="749"/>
      <c r="QXI94" s="749"/>
      <c r="QXJ94" s="749"/>
      <c r="QXK94" s="749"/>
      <c r="QXL94" s="749"/>
      <c r="QXM94" s="749"/>
      <c r="QXN94" s="749"/>
      <c r="QXO94" s="749"/>
      <c r="QXP94" s="749"/>
      <c r="QXQ94" s="749"/>
      <c r="QXR94" s="749"/>
      <c r="QXS94" s="749"/>
      <c r="QXT94" s="749"/>
      <c r="QXU94" s="749"/>
      <c r="QXV94" s="749"/>
      <c r="QXW94" s="749"/>
      <c r="QXX94" s="749"/>
      <c r="QXY94" s="749"/>
      <c r="QXZ94" s="749"/>
      <c r="QYA94" s="749"/>
      <c r="QYB94" s="749"/>
      <c r="QYC94" s="749"/>
      <c r="QYD94" s="749"/>
      <c r="QYE94" s="749"/>
      <c r="QYF94" s="749"/>
      <c r="QYG94" s="749"/>
      <c r="QYH94" s="749"/>
      <c r="QYI94" s="749"/>
      <c r="QYJ94" s="749"/>
      <c r="QYK94" s="749"/>
      <c r="QYL94" s="749"/>
      <c r="QYM94" s="749"/>
      <c r="QYN94" s="749"/>
      <c r="QYO94" s="749"/>
      <c r="QYP94" s="749"/>
      <c r="QYQ94" s="749"/>
      <c r="QYR94" s="749"/>
      <c r="QYS94" s="749"/>
      <c r="QYT94" s="749"/>
      <c r="QYU94" s="749"/>
      <c r="QYV94" s="749"/>
      <c r="QYW94" s="749"/>
      <c r="QYX94" s="749"/>
      <c r="QYY94" s="749"/>
      <c r="QYZ94" s="749"/>
      <c r="QZA94" s="749"/>
      <c r="QZB94" s="749"/>
      <c r="QZC94" s="749"/>
      <c r="QZD94" s="749"/>
      <c r="QZE94" s="749"/>
      <c r="QZF94" s="749"/>
      <c r="QZG94" s="749"/>
      <c r="QZH94" s="749"/>
      <c r="QZI94" s="749"/>
      <c r="QZJ94" s="749"/>
      <c r="QZK94" s="749"/>
      <c r="QZL94" s="749"/>
      <c r="QZM94" s="749"/>
      <c r="QZN94" s="749"/>
      <c r="QZO94" s="749"/>
      <c r="QZP94" s="749"/>
      <c r="QZQ94" s="749"/>
      <c r="QZR94" s="749"/>
      <c r="QZS94" s="749"/>
      <c r="QZT94" s="749"/>
      <c r="QZU94" s="749"/>
      <c r="QZV94" s="749"/>
      <c r="QZW94" s="749"/>
      <c r="QZX94" s="749"/>
      <c r="QZY94" s="749"/>
      <c r="QZZ94" s="749"/>
      <c r="RAA94" s="749"/>
      <c r="RAB94" s="749"/>
      <c r="RAC94" s="749"/>
      <c r="RAD94" s="749"/>
      <c r="RAE94" s="749"/>
      <c r="RAF94" s="749"/>
      <c r="RAG94" s="749"/>
      <c r="RAH94" s="749"/>
      <c r="RAI94" s="749"/>
      <c r="RAJ94" s="749"/>
      <c r="RAK94" s="749"/>
      <c r="RAL94" s="749"/>
      <c r="RAM94" s="749"/>
      <c r="RAN94" s="749"/>
      <c r="RAO94" s="749"/>
      <c r="RAP94" s="749"/>
      <c r="RAQ94" s="749"/>
      <c r="RAR94" s="749"/>
      <c r="RAS94" s="749"/>
      <c r="RAT94" s="749"/>
      <c r="RAU94" s="749"/>
      <c r="RAV94" s="749"/>
      <c r="RAW94" s="749"/>
      <c r="RAX94" s="749"/>
      <c r="RAY94" s="749"/>
      <c r="RAZ94" s="749"/>
      <c r="RBA94" s="749"/>
      <c r="RBB94" s="749"/>
      <c r="RBC94" s="749"/>
      <c r="RBD94" s="749"/>
      <c r="RBE94" s="749"/>
      <c r="RBF94" s="749"/>
      <c r="RBG94" s="749"/>
      <c r="RBH94" s="749"/>
      <c r="RBI94" s="749"/>
      <c r="RBJ94" s="749"/>
      <c r="RBK94" s="749"/>
      <c r="RBL94" s="749"/>
      <c r="RBM94" s="749"/>
      <c r="RBN94" s="749"/>
      <c r="RBO94" s="749"/>
      <c r="RBP94" s="749"/>
      <c r="RBQ94" s="749"/>
      <c r="RBR94" s="749"/>
      <c r="RBS94" s="749"/>
      <c r="RBT94" s="749"/>
      <c r="RBU94" s="749"/>
      <c r="RBV94" s="749"/>
      <c r="RBW94" s="749"/>
      <c r="RBX94" s="749"/>
      <c r="RBY94" s="749"/>
      <c r="RBZ94" s="749"/>
      <c r="RCA94" s="749"/>
      <c r="RCB94" s="749"/>
      <c r="RCC94" s="749"/>
      <c r="RCD94" s="749"/>
      <c r="RCE94" s="749"/>
      <c r="RCF94" s="749"/>
      <c r="RCG94" s="749"/>
      <c r="RCH94" s="749"/>
      <c r="RCI94" s="749"/>
      <c r="RCJ94" s="749"/>
      <c r="RCK94" s="749"/>
      <c r="RCL94" s="749"/>
      <c r="RCM94" s="749"/>
      <c r="RCN94" s="749"/>
      <c r="RCO94" s="749"/>
      <c r="RCP94" s="749"/>
      <c r="RCQ94" s="749"/>
      <c r="RCR94" s="749"/>
      <c r="RCS94" s="749"/>
      <c r="RCT94" s="749"/>
      <c r="RCU94" s="749"/>
      <c r="RCV94" s="749"/>
      <c r="RCW94" s="749"/>
      <c r="RCX94" s="749"/>
      <c r="RCY94" s="749"/>
      <c r="RCZ94" s="749"/>
      <c r="RDA94" s="749"/>
      <c r="RDB94" s="749"/>
      <c r="RDC94" s="749"/>
      <c r="RDD94" s="749"/>
      <c r="RDE94" s="749"/>
      <c r="RDF94" s="749"/>
      <c r="RDG94" s="749"/>
      <c r="RDH94" s="749"/>
      <c r="RDI94" s="749"/>
      <c r="RDJ94" s="749"/>
      <c r="RDK94" s="749"/>
      <c r="RDL94" s="749"/>
      <c r="RDM94" s="749"/>
      <c r="RDN94" s="749"/>
      <c r="RDO94" s="749"/>
      <c r="RDP94" s="749"/>
      <c r="RDQ94" s="749"/>
      <c r="RDR94" s="749"/>
      <c r="RDS94" s="749"/>
      <c r="RDT94" s="749"/>
      <c r="RDU94" s="749"/>
      <c r="RDV94" s="749"/>
      <c r="RDW94" s="749"/>
      <c r="RDX94" s="749"/>
      <c r="RDY94" s="749"/>
      <c r="RDZ94" s="749"/>
      <c r="REA94" s="749"/>
      <c r="REB94" s="749"/>
      <c r="REC94" s="749"/>
      <c r="RED94" s="749"/>
      <c r="REE94" s="749"/>
      <c r="REF94" s="749"/>
      <c r="REG94" s="749"/>
      <c r="REH94" s="749"/>
      <c r="REI94" s="749"/>
      <c r="REJ94" s="749"/>
      <c r="REK94" s="749"/>
      <c r="REL94" s="749"/>
      <c r="REM94" s="749"/>
      <c r="REN94" s="749"/>
      <c r="REO94" s="749"/>
      <c r="REP94" s="749"/>
      <c r="REQ94" s="749"/>
      <c r="RER94" s="749"/>
      <c r="RES94" s="749"/>
      <c r="RET94" s="749"/>
      <c r="REU94" s="749"/>
      <c r="REV94" s="749"/>
      <c r="REW94" s="749"/>
      <c r="REX94" s="749"/>
      <c r="REY94" s="749"/>
      <c r="REZ94" s="749"/>
      <c r="RFA94" s="749"/>
      <c r="RFB94" s="749"/>
      <c r="RFC94" s="749"/>
      <c r="RFD94" s="749"/>
      <c r="RFE94" s="749"/>
      <c r="RFF94" s="749"/>
      <c r="RFG94" s="749"/>
      <c r="RFH94" s="749"/>
      <c r="RFI94" s="749"/>
      <c r="RFJ94" s="749"/>
      <c r="RFK94" s="749"/>
      <c r="RFL94" s="749"/>
      <c r="RFM94" s="749"/>
      <c r="RFN94" s="749"/>
      <c r="RFO94" s="749"/>
      <c r="RFP94" s="749"/>
      <c r="RFQ94" s="749"/>
      <c r="RFR94" s="749"/>
      <c r="RFS94" s="749"/>
      <c r="RFT94" s="749"/>
      <c r="RFU94" s="749"/>
      <c r="RFV94" s="749"/>
      <c r="RFW94" s="749"/>
      <c r="RFX94" s="749"/>
      <c r="RFY94" s="749"/>
      <c r="RFZ94" s="749"/>
      <c r="RGA94" s="749"/>
      <c r="RGB94" s="749"/>
      <c r="RGC94" s="749"/>
      <c r="RGD94" s="749"/>
      <c r="RGE94" s="749"/>
      <c r="RGF94" s="749"/>
      <c r="RGG94" s="749"/>
      <c r="RGH94" s="749"/>
      <c r="RGI94" s="749"/>
      <c r="RGJ94" s="749"/>
      <c r="RGK94" s="749"/>
      <c r="RGL94" s="749"/>
      <c r="RGM94" s="749"/>
      <c r="RGN94" s="749"/>
      <c r="RGO94" s="749"/>
      <c r="RGP94" s="749"/>
      <c r="RGQ94" s="749"/>
      <c r="RGR94" s="749"/>
      <c r="RGS94" s="749"/>
      <c r="RGT94" s="749"/>
      <c r="RGU94" s="749"/>
      <c r="RGV94" s="749"/>
      <c r="RGW94" s="749"/>
      <c r="RGX94" s="749"/>
      <c r="RGY94" s="749"/>
      <c r="RGZ94" s="749"/>
      <c r="RHA94" s="749"/>
      <c r="RHB94" s="749"/>
      <c r="RHC94" s="749"/>
      <c r="RHD94" s="749"/>
      <c r="RHE94" s="749"/>
      <c r="RHF94" s="749"/>
      <c r="RHG94" s="749"/>
      <c r="RHH94" s="749"/>
      <c r="RHI94" s="749"/>
      <c r="RHJ94" s="749"/>
      <c r="RHK94" s="749"/>
      <c r="RHL94" s="749"/>
      <c r="RHM94" s="749"/>
      <c r="RHN94" s="749"/>
      <c r="RHO94" s="749"/>
      <c r="RHP94" s="749"/>
      <c r="RHQ94" s="749"/>
      <c r="RHR94" s="749"/>
      <c r="RHS94" s="749"/>
      <c r="RHT94" s="749"/>
      <c r="RHU94" s="749"/>
      <c r="RHV94" s="749"/>
      <c r="RHW94" s="749"/>
      <c r="RHX94" s="749"/>
      <c r="RHY94" s="749"/>
      <c r="RHZ94" s="749"/>
      <c r="RIA94" s="749"/>
      <c r="RIB94" s="749"/>
      <c r="RIC94" s="749"/>
      <c r="RID94" s="749"/>
      <c r="RIE94" s="749"/>
      <c r="RIF94" s="749"/>
      <c r="RIG94" s="749"/>
      <c r="RIH94" s="749"/>
      <c r="RII94" s="749"/>
      <c r="RIJ94" s="749"/>
      <c r="RIK94" s="749"/>
      <c r="RIL94" s="749"/>
      <c r="RIM94" s="749"/>
      <c r="RIN94" s="749"/>
      <c r="RIO94" s="749"/>
      <c r="RIP94" s="749"/>
      <c r="RIQ94" s="749"/>
      <c r="RIR94" s="749"/>
      <c r="RIS94" s="749"/>
      <c r="RIT94" s="749"/>
      <c r="RIU94" s="749"/>
      <c r="RIV94" s="749"/>
      <c r="RIW94" s="749"/>
      <c r="RIX94" s="749"/>
      <c r="RIY94" s="749"/>
      <c r="RIZ94" s="749"/>
      <c r="RJA94" s="749"/>
      <c r="RJB94" s="749"/>
      <c r="RJC94" s="749"/>
      <c r="RJD94" s="749"/>
      <c r="RJE94" s="749"/>
      <c r="RJF94" s="749"/>
      <c r="RJG94" s="749"/>
      <c r="RJH94" s="749"/>
      <c r="RJI94" s="749"/>
      <c r="RJJ94" s="749"/>
      <c r="RJK94" s="749"/>
      <c r="RJL94" s="749"/>
      <c r="RJM94" s="749"/>
      <c r="RJN94" s="749"/>
      <c r="RJO94" s="749"/>
      <c r="RJP94" s="749"/>
      <c r="RJQ94" s="749"/>
      <c r="RJR94" s="749"/>
      <c r="RJS94" s="749"/>
      <c r="RJT94" s="749"/>
      <c r="RJU94" s="749"/>
      <c r="RJV94" s="749"/>
      <c r="RJW94" s="749"/>
      <c r="RJX94" s="749"/>
      <c r="RJY94" s="749"/>
      <c r="RJZ94" s="749"/>
      <c r="RKA94" s="749"/>
      <c r="RKB94" s="749"/>
      <c r="RKC94" s="749"/>
      <c r="RKD94" s="749"/>
      <c r="RKE94" s="749"/>
      <c r="RKF94" s="749"/>
      <c r="RKG94" s="749"/>
      <c r="RKH94" s="749"/>
      <c r="RKI94" s="749"/>
      <c r="RKJ94" s="749"/>
      <c r="RKK94" s="749"/>
      <c r="RKL94" s="749"/>
      <c r="RKM94" s="749"/>
      <c r="RKN94" s="749"/>
      <c r="RKO94" s="749"/>
      <c r="RKP94" s="749"/>
      <c r="RKQ94" s="749"/>
      <c r="RKR94" s="749"/>
      <c r="RKS94" s="749"/>
      <c r="RKT94" s="749"/>
      <c r="RKU94" s="749"/>
      <c r="RKV94" s="749"/>
      <c r="RKW94" s="749"/>
      <c r="RKX94" s="749"/>
      <c r="RKY94" s="749"/>
      <c r="RKZ94" s="749"/>
      <c r="RLA94" s="749"/>
      <c r="RLB94" s="749"/>
      <c r="RLC94" s="749"/>
      <c r="RLD94" s="749"/>
      <c r="RLE94" s="749"/>
      <c r="RLF94" s="749"/>
      <c r="RLG94" s="749"/>
      <c r="RLH94" s="749"/>
      <c r="RLI94" s="749"/>
      <c r="RLJ94" s="749"/>
      <c r="RLK94" s="749"/>
      <c r="RLL94" s="749"/>
      <c r="RLM94" s="749"/>
      <c r="RLN94" s="749"/>
      <c r="RLO94" s="749"/>
      <c r="RLP94" s="749"/>
      <c r="RLQ94" s="749"/>
      <c r="RLR94" s="749"/>
      <c r="RLS94" s="749"/>
      <c r="RLT94" s="749"/>
      <c r="RLU94" s="749"/>
      <c r="RLV94" s="749"/>
      <c r="RLW94" s="749"/>
      <c r="RLX94" s="749"/>
      <c r="RLY94" s="749"/>
      <c r="RLZ94" s="749"/>
      <c r="RMA94" s="749"/>
      <c r="RMB94" s="749"/>
      <c r="RMC94" s="749"/>
      <c r="RMD94" s="749"/>
      <c r="RME94" s="749"/>
      <c r="RMF94" s="749"/>
      <c r="RMG94" s="749"/>
      <c r="RMH94" s="749"/>
      <c r="RMI94" s="749"/>
      <c r="RMJ94" s="749"/>
      <c r="RMK94" s="749"/>
      <c r="RML94" s="749"/>
      <c r="RMM94" s="749"/>
      <c r="RMN94" s="749"/>
      <c r="RMO94" s="749"/>
      <c r="RMP94" s="749"/>
      <c r="RMQ94" s="749"/>
      <c r="RMR94" s="749"/>
      <c r="RMS94" s="749"/>
      <c r="RMT94" s="749"/>
      <c r="RMU94" s="749"/>
      <c r="RMV94" s="749"/>
      <c r="RMW94" s="749"/>
      <c r="RMX94" s="749"/>
      <c r="RMY94" s="749"/>
      <c r="RMZ94" s="749"/>
      <c r="RNA94" s="749"/>
      <c r="RNB94" s="749"/>
      <c r="RNC94" s="749"/>
      <c r="RND94" s="749"/>
      <c r="RNE94" s="749"/>
      <c r="RNF94" s="749"/>
      <c r="RNG94" s="749"/>
      <c r="RNH94" s="749"/>
      <c r="RNI94" s="749"/>
      <c r="RNJ94" s="749"/>
      <c r="RNK94" s="749"/>
      <c r="RNL94" s="749"/>
      <c r="RNM94" s="749"/>
      <c r="RNN94" s="749"/>
      <c r="RNO94" s="749"/>
      <c r="RNP94" s="749"/>
      <c r="RNQ94" s="749"/>
      <c r="RNR94" s="749"/>
      <c r="RNS94" s="749"/>
      <c r="RNT94" s="749"/>
      <c r="RNU94" s="749"/>
      <c r="RNV94" s="749"/>
      <c r="RNW94" s="749"/>
      <c r="RNX94" s="749"/>
      <c r="RNY94" s="749"/>
      <c r="RNZ94" s="749"/>
      <c r="ROA94" s="749"/>
      <c r="ROB94" s="749"/>
      <c r="ROC94" s="749"/>
      <c r="ROD94" s="749"/>
      <c r="ROE94" s="749"/>
      <c r="ROF94" s="749"/>
      <c r="ROG94" s="749"/>
      <c r="ROH94" s="749"/>
      <c r="ROI94" s="749"/>
      <c r="ROJ94" s="749"/>
      <c r="ROK94" s="749"/>
      <c r="ROL94" s="749"/>
      <c r="ROM94" s="749"/>
      <c r="RON94" s="749"/>
      <c r="ROO94" s="749"/>
      <c r="ROP94" s="749"/>
      <c r="ROQ94" s="749"/>
      <c r="ROR94" s="749"/>
      <c r="ROS94" s="749"/>
      <c r="ROT94" s="749"/>
      <c r="ROU94" s="749"/>
      <c r="ROV94" s="749"/>
      <c r="ROW94" s="749"/>
      <c r="ROX94" s="749"/>
      <c r="ROY94" s="749"/>
      <c r="ROZ94" s="749"/>
      <c r="RPA94" s="749"/>
      <c r="RPB94" s="749"/>
      <c r="RPC94" s="749"/>
      <c r="RPD94" s="749"/>
      <c r="RPE94" s="749"/>
      <c r="RPF94" s="749"/>
      <c r="RPG94" s="749"/>
      <c r="RPH94" s="749"/>
      <c r="RPI94" s="749"/>
      <c r="RPJ94" s="749"/>
      <c r="RPK94" s="749"/>
      <c r="RPL94" s="749"/>
      <c r="RPM94" s="749"/>
      <c r="RPN94" s="749"/>
      <c r="RPO94" s="749"/>
      <c r="RPP94" s="749"/>
      <c r="RPQ94" s="749"/>
      <c r="RPR94" s="749"/>
      <c r="RPS94" s="749"/>
      <c r="RPT94" s="749"/>
      <c r="RPU94" s="749"/>
      <c r="RPV94" s="749"/>
      <c r="RPW94" s="749"/>
      <c r="RPX94" s="749"/>
      <c r="RPY94" s="749"/>
      <c r="RPZ94" s="749"/>
      <c r="RQA94" s="749"/>
      <c r="RQB94" s="749"/>
      <c r="RQC94" s="749"/>
      <c r="RQD94" s="749"/>
      <c r="RQE94" s="749"/>
      <c r="RQF94" s="749"/>
      <c r="RQG94" s="749"/>
      <c r="RQH94" s="749"/>
      <c r="RQI94" s="749"/>
      <c r="RQJ94" s="749"/>
      <c r="RQK94" s="749"/>
      <c r="RQL94" s="749"/>
      <c r="RQM94" s="749"/>
      <c r="RQN94" s="749"/>
      <c r="RQO94" s="749"/>
      <c r="RQP94" s="749"/>
      <c r="RQQ94" s="749"/>
      <c r="RQR94" s="749"/>
      <c r="RQS94" s="749"/>
      <c r="RQT94" s="749"/>
      <c r="RQU94" s="749"/>
      <c r="RQV94" s="749"/>
      <c r="RQW94" s="749"/>
      <c r="RQX94" s="749"/>
      <c r="RQY94" s="749"/>
      <c r="RQZ94" s="749"/>
      <c r="RRA94" s="749"/>
      <c r="RRB94" s="749"/>
      <c r="RRC94" s="749"/>
      <c r="RRD94" s="749"/>
      <c r="RRE94" s="749"/>
      <c r="RRF94" s="749"/>
      <c r="RRG94" s="749"/>
      <c r="RRH94" s="749"/>
      <c r="RRI94" s="749"/>
      <c r="RRJ94" s="749"/>
      <c r="RRK94" s="749"/>
      <c r="RRL94" s="749"/>
      <c r="RRM94" s="749"/>
      <c r="RRN94" s="749"/>
      <c r="RRO94" s="749"/>
      <c r="RRP94" s="749"/>
      <c r="RRQ94" s="749"/>
      <c r="RRR94" s="749"/>
      <c r="RRS94" s="749"/>
      <c r="RRT94" s="749"/>
      <c r="RRU94" s="749"/>
      <c r="RRV94" s="749"/>
      <c r="RRW94" s="749"/>
      <c r="RRX94" s="749"/>
      <c r="RRY94" s="749"/>
      <c r="RRZ94" s="749"/>
      <c r="RSA94" s="749"/>
      <c r="RSB94" s="749"/>
      <c r="RSC94" s="749"/>
      <c r="RSD94" s="749"/>
      <c r="RSE94" s="749"/>
      <c r="RSF94" s="749"/>
      <c r="RSG94" s="749"/>
      <c r="RSH94" s="749"/>
      <c r="RSI94" s="749"/>
      <c r="RSJ94" s="749"/>
      <c r="RSK94" s="749"/>
      <c r="RSL94" s="749"/>
      <c r="RSM94" s="749"/>
      <c r="RSN94" s="749"/>
      <c r="RSO94" s="749"/>
      <c r="RSP94" s="749"/>
      <c r="RSQ94" s="749"/>
      <c r="RSR94" s="749"/>
      <c r="RSS94" s="749"/>
      <c r="RST94" s="749"/>
      <c r="RSU94" s="749"/>
      <c r="RSV94" s="749"/>
      <c r="RSW94" s="749"/>
      <c r="RSX94" s="749"/>
      <c r="RSY94" s="749"/>
      <c r="RSZ94" s="749"/>
      <c r="RTA94" s="749"/>
      <c r="RTB94" s="749"/>
      <c r="RTC94" s="749"/>
      <c r="RTD94" s="749"/>
      <c r="RTE94" s="749"/>
      <c r="RTF94" s="749"/>
      <c r="RTG94" s="749"/>
      <c r="RTH94" s="749"/>
      <c r="RTI94" s="749"/>
      <c r="RTJ94" s="749"/>
      <c r="RTK94" s="749"/>
      <c r="RTL94" s="749"/>
      <c r="RTM94" s="749"/>
      <c r="RTN94" s="749"/>
      <c r="RTO94" s="749"/>
      <c r="RTP94" s="749"/>
      <c r="RTQ94" s="749"/>
      <c r="RTR94" s="749"/>
      <c r="RTS94" s="749"/>
      <c r="RTT94" s="749"/>
      <c r="RTU94" s="749"/>
      <c r="RTV94" s="749"/>
      <c r="RTW94" s="749"/>
      <c r="RTX94" s="749"/>
      <c r="RTY94" s="749"/>
      <c r="RTZ94" s="749"/>
      <c r="RUA94" s="749"/>
      <c r="RUB94" s="749"/>
      <c r="RUC94" s="749"/>
      <c r="RUD94" s="749"/>
      <c r="RUE94" s="749"/>
      <c r="RUF94" s="749"/>
      <c r="RUG94" s="749"/>
      <c r="RUH94" s="749"/>
      <c r="RUI94" s="749"/>
      <c r="RUJ94" s="749"/>
      <c r="RUK94" s="749"/>
      <c r="RUL94" s="749"/>
      <c r="RUM94" s="749"/>
      <c r="RUN94" s="749"/>
      <c r="RUO94" s="749"/>
      <c r="RUP94" s="749"/>
      <c r="RUQ94" s="749"/>
      <c r="RUR94" s="749"/>
      <c r="RUS94" s="749"/>
      <c r="RUT94" s="749"/>
      <c r="RUU94" s="749"/>
      <c r="RUV94" s="749"/>
      <c r="RUW94" s="749"/>
      <c r="RUX94" s="749"/>
      <c r="RUY94" s="749"/>
      <c r="RUZ94" s="749"/>
      <c r="RVA94" s="749"/>
      <c r="RVB94" s="749"/>
      <c r="RVC94" s="749"/>
      <c r="RVD94" s="749"/>
      <c r="RVE94" s="749"/>
      <c r="RVF94" s="749"/>
      <c r="RVG94" s="749"/>
      <c r="RVH94" s="749"/>
      <c r="RVI94" s="749"/>
      <c r="RVJ94" s="749"/>
      <c r="RVK94" s="749"/>
      <c r="RVL94" s="749"/>
      <c r="RVM94" s="749"/>
      <c r="RVN94" s="749"/>
      <c r="RVO94" s="749"/>
      <c r="RVP94" s="749"/>
      <c r="RVQ94" s="749"/>
      <c r="RVR94" s="749"/>
      <c r="RVS94" s="749"/>
      <c r="RVT94" s="749"/>
      <c r="RVU94" s="749"/>
      <c r="RVV94" s="749"/>
      <c r="RVW94" s="749"/>
      <c r="RVX94" s="749"/>
      <c r="RVY94" s="749"/>
      <c r="RVZ94" s="749"/>
      <c r="RWA94" s="749"/>
      <c r="RWB94" s="749"/>
      <c r="RWC94" s="749"/>
      <c r="RWD94" s="749"/>
      <c r="RWE94" s="749"/>
      <c r="RWF94" s="749"/>
      <c r="RWG94" s="749"/>
      <c r="RWH94" s="749"/>
      <c r="RWI94" s="749"/>
      <c r="RWJ94" s="749"/>
      <c r="RWK94" s="749"/>
      <c r="RWL94" s="749"/>
      <c r="RWM94" s="749"/>
      <c r="RWN94" s="749"/>
      <c r="RWO94" s="749"/>
      <c r="RWP94" s="749"/>
      <c r="RWQ94" s="749"/>
      <c r="RWR94" s="749"/>
      <c r="RWS94" s="749"/>
      <c r="RWT94" s="749"/>
      <c r="RWU94" s="749"/>
      <c r="RWV94" s="749"/>
      <c r="RWW94" s="749"/>
      <c r="RWX94" s="749"/>
      <c r="RWY94" s="749"/>
      <c r="RWZ94" s="749"/>
      <c r="RXA94" s="749"/>
      <c r="RXB94" s="749"/>
      <c r="RXC94" s="749"/>
      <c r="RXD94" s="749"/>
      <c r="RXE94" s="749"/>
      <c r="RXF94" s="749"/>
      <c r="RXG94" s="749"/>
      <c r="RXH94" s="749"/>
      <c r="RXI94" s="749"/>
      <c r="RXJ94" s="749"/>
      <c r="RXK94" s="749"/>
      <c r="RXL94" s="749"/>
      <c r="RXM94" s="749"/>
      <c r="RXN94" s="749"/>
      <c r="RXO94" s="749"/>
      <c r="RXP94" s="749"/>
      <c r="RXQ94" s="749"/>
      <c r="RXR94" s="749"/>
      <c r="RXS94" s="749"/>
      <c r="RXT94" s="749"/>
      <c r="RXU94" s="749"/>
      <c r="RXV94" s="749"/>
      <c r="RXW94" s="749"/>
      <c r="RXX94" s="749"/>
      <c r="RXY94" s="749"/>
      <c r="RXZ94" s="749"/>
      <c r="RYA94" s="749"/>
      <c r="RYB94" s="749"/>
      <c r="RYC94" s="749"/>
      <c r="RYD94" s="749"/>
      <c r="RYE94" s="749"/>
      <c r="RYF94" s="749"/>
      <c r="RYG94" s="749"/>
      <c r="RYH94" s="749"/>
      <c r="RYI94" s="749"/>
      <c r="RYJ94" s="749"/>
      <c r="RYK94" s="749"/>
      <c r="RYL94" s="749"/>
      <c r="RYM94" s="749"/>
      <c r="RYN94" s="749"/>
      <c r="RYO94" s="749"/>
      <c r="RYP94" s="749"/>
      <c r="RYQ94" s="749"/>
      <c r="RYR94" s="749"/>
      <c r="RYS94" s="749"/>
      <c r="RYT94" s="749"/>
      <c r="RYU94" s="749"/>
      <c r="RYV94" s="749"/>
      <c r="RYW94" s="749"/>
      <c r="RYX94" s="749"/>
      <c r="RYY94" s="749"/>
      <c r="RYZ94" s="749"/>
      <c r="RZA94" s="749"/>
      <c r="RZB94" s="749"/>
      <c r="RZC94" s="749"/>
      <c r="RZD94" s="749"/>
      <c r="RZE94" s="749"/>
      <c r="RZF94" s="749"/>
      <c r="RZG94" s="749"/>
      <c r="RZH94" s="749"/>
      <c r="RZI94" s="749"/>
      <c r="RZJ94" s="749"/>
      <c r="RZK94" s="749"/>
      <c r="RZL94" s="749"/>
      <c r="RZM94" s="749"/>
      <c r="RZN94" s="749"/>
      <c r="RZO94" s="749"/>
      <c r="RZP94" s="749"/>
      <c r="RZQ94" s="749"/>
      <c r="RZR94" s="749"/>
      <c r="RZS94" s="749"/>
      <c r="RZT94" s="749"/>
      <c r="RZU94" s="749"/>
      <c r="RZV94" s="749"/>
      <c r="RZW94" s="749"/>
      <c r="RZX94" s="749"/>
      <c r="RZY94" s="749"/>
      <c r="RZZ94" s="749"/>
      <c r="SAA94" s="749"/>
      <c r="SAB94" s="749"/>
      <c r="SAC94" s="749"/>
      <c r="SAD94" s="749"/>
      <c r="SAE94" s="749"/>
      <c r="SAF94" s="749"/>
      <c r="SAG94" s="749"/>
      <c r="SAH94" s="749"/>
      <c r="SAI94" s="749"/>
      <c r="SAJ94" s="749"/>
      <c r="SAK94" s="749"/>
      <c r="SAL94" s="749"/>
      <c r="SAM94" s="749"/>
      <c r="SAN94" s="749"/>
      <c r="SAO94" s="749"/>
      <c r="SAP94" s="749"/>
      <c r="SAQ94" s="749"/>
      <c r="SAR94" s="749"/>
      <c r="SAS94" s="749"/>
      <c r="SAT94" s="749"/>
      <c r="SAU94" s="749"/>
      <c r="SAV94" s="749"/>
      <c r="SAW94" s="749"/>
      <c r="SAX94" s="749"/>
      <c r="SAY94" s="749"/>
      <c r="SAZ94" s="749"/>
      <c r="SBA94" s="749"/>
      <c r="SBB94" s="749"/>
      <c r="SBC94" s="749"/>
      <c r="SBD94" s="749"/>
      <c r="SBE94" s="749"/>
      <c r="SBF94" s="749"/>
      <c r="SBG94" s="749"/>
      <c r="SBH94" s="749"/>
      <c r="SBI94" s="749"/>
      <c r="SBJ94" s="749"/>
      <c r="SBK94" s="749"/>
      <c r="SBL94" s="749"/>
      <c r="SBM94" s="749"/>
      <c r="SBN94" s="749"/>
      <c r="SBO94" s="749"/>
      <c r="SBP94" s="749"/>
      <c r="SBQ94" s="749"/>
      <c r="SBR94" s="749"/>
      <c r="SBS94" s="749"/>
      <c r="SBT94" s="749"/>
      <c r="SBU94" s="749"/>
      <c r="SBV94" s="749"/>
      <c r="SBW94" s="749"/>
      <c r="SBX94" s="749"/>
      <c r="SBY94" s="749"/>
      <c r="SBZ94" s="749"/>
      <c r="SCA94" s="749"/>
      <c r="SCB94" s="749"/>
      <c r="SCC94" s="749"/>
      <c r="SCD94" s="749"/>
      <c r="SCE94" s="749"/>
      <c r="SCF94" s="749"/>
      <c r="SCG94" s="749"/>
      <c r="SCH94" s="749"/>
      <c r="SCI94" s="749"/>
      <c r="SCJ94" s="749"/>
      <c r="SCK94" s="749"/>
      <c r="SCL94" s="749"/>
      <c r="SCM94" s="749"/>
      <c r="SCN94" s="749"/>
      <c r="SCO94" s="749"/>
      <c r="SCP94" s="749"/>
      <c r="SCQ94" s="749"/>
      <c r="SCR94" s="749"/>
      <c r="SCS94" s="749"/>
      <c r="SCT94" s="749"/>
      <c r="SCU94" s="749"/>
      <c r="SCV94" s="749"/>
      <c r="SCW94" s="749"/>
      <c r="SCX94" s="749"/>
      <c r="SCY94" s="749"/>
      <c r="SCZ94" s="749"/>
      <c r="SDA94" s="749"/>
      <c r="SDB94" s="749"/>
      <c r="SDC94" s="749"/>
      <c r="SDD94" s="749"/>
      <c r="SDE94" s="749"/>
      <c r="SDF94" s="749"/>
      <c r="SDG94" s="749"/>
      <c r="SDH94" s="749"/>
      <c r="SDI94" s="749"/>
      <c r="SDJ94" s="749"/>
      <c r="SDK94" s="749"/>
      <c r="SDL94" s="749"/>
      <c r="SDM94" s="749"/>
      <c r="SDN94" s="749"/>
      <c r="SDO94" s="749"/>
      <c r="SDP94" s="749"/>
      <c r="SDQ94" s="749"/>
      <c r="SDR94" s="749"/>
      <c r="SDS94" s="749"/>
      <c r="SDT94" s="749"/>
      <c r="SDU94" s="749"/>
      <c r="SDV94" s="749"/>
      <c r="SDW94" s="749"/>
      <c r="SDX94" s="749"/>
      <c r="SDY94" s="749"/>
      <c r="SDZ94" s="749"/>
      <c r="SEA94" s="749"/>
      <c r="SEB94" s="749"/>
      <c r="SEC94" s="749"/>
      <c r="SED94" s="749"/>
      <c r="SEE94" s="749"/>
      <c r="SEF94" s="749"/>
      <c r="SEG94" s="749"/>
      <c r="SEH94" s="749"/>
      <c r="SEI94" s="749"/>
      <c r="SEJ94" s="749"/>
      <c r="SEK94" s="749"/>
      <c r="SEL94" s="749"/>
      <c r="SEM94" s="749"/>
      <c r="SEN94" s="749"/>
      <c r="SEO94" s="749"/>
      <c r="SEP94" s="749"/>
      <c r="SEQ94" s="749"/>
      <c r="SER94" s="749"/>
      <c r="SES94" s="749"/>
      <c r="SET94" s="749"/>
      <c r="SEU94" s="749"/>
      <c r="SEV94" s="749"/>
      <c r="SEW94" s="749"/>
      <c r="SEX94" s="749"/>
      <c r="SEY94" s="749"/>
      <c r="SEZ94" s="749"/>
      <c r="SFA94" s="749"/>
      <c r="SFB94" s="749"/>
      <c r="SFC94" s="749"/>
      <c r="SFD94" s="749"/>
      <c r="SFE94" s="749"/>
      <c r="SFF94" s="749"/>
      <c r="SFG94" s="749"/>
      <c r="SFH94" s="749"/>
      <c r="SFI94" s="749"/>
      <c r="SFJ94" s="749"/>
      <c r="SFK94" s="749"/>
      <c r="SFL94" s="749"/>
      <c r="SFM94" s="749"/>
      <c r="SFN94" s="749"/>
      <c r="SFO94" s="749"/>
      <c r="SFP94" s="749"/>
      <c r="SFQ94" s="749"/>
      <c r="SFR94" s="749"/>
      <c r="SFS94" s="749"/>
      <c r="SFT94" s="749"/>
      <c r="SFU94" s="749"/>
      <c r="SFV94" s="749"/>
      <c r="SFW94" s="749"/>
      <c r="SFX94" s="749"/>
      <c r="SFY94" s="749"/>
      <c r="SFZ94" s="749"/>
      <c r="SGA94" s="749"/>
      <c r="SGB94" s="749"/>
      <c r="SGC94" s="749"/>
      <c r="SGD94" s="749"/>
      <c r="SGE94" s="749"/>
      <c r="SGF94" s="749"/>
      <c r="SGG94" s="749"/>
      <c r="SGH94" s="749"/>
      <c r="SGI94" s="749"/>
      <c r="SGJ94" s="749"/>
      <c r="SGK94" s="749"/>
      <c r="SGL94" s="749"/>
      <c r="SGM94" s="749"/>
      <c r="SGN94" s="749"/>
      <c r="SGO94" s="749"/>
      <c r="SGP94" s="749"/>
      <c r="SGQ94" s="749"/>
      <c r="SGR94" s="749"/>
      <c r="SGS94" s="749"/>
      <c r="SGT94" s="749"/>
      <c r="SGU94" s="749"/>
      <c r="SGV94" s="749"/>
      <c r="SGW94" s="749"/>
      <c r="SGX94" s="749"/>
      <c r="SGY94" s="749"/>
      <c r="SGZ94" s="749"/>
      <c r="SHA94" s="749"/>
      <c r="SHB94" s="749"/>
      <c r="SHC94" s="749"/>
      <c r="SHD94" s="749"/>
      <c r="SHE94" s="749"/>
      <c r="SHF94" s="749"/>
      <c r="SHG94" s="749"/>
      <c r="SHH94" s="749"/>
      <c r="SHI94" s="749"/>
      <c r="SHJ94" s="749"/>
      <c r="SHK94" s="749"/>
      <c r="SHL94" s="749"/>
      <c r="SHM94" s="749"/>
      <c r="SHN94" s="749"/>
      <c r="SHO94" s="749"/>
      <c r="SHP94" s="749"/>
      <c r="SHQ94" s="749"/>
      <c r="SHR94" s="749"/>
      <c r="SHS94" s="749"/>
      <c r="SHT94" s="749"/>
      <c r="SHU94" s="749"/>
      <c r="SHV94" s="749"/>
      <c r="SHW94" s="749"/>
      <c r="SHX94" s="749"/>
      <c r="SHY94" s="749"/>
      <c r="SHZ94" s="749"/>
      <c r="SIA94" s="749"/>
      <c r="SIB94" s="749"/>
      <c r="SIC94" s="749"/>
      <c r="SID94" s="749"/>
      <c r="SIE94" s="749"/>
      <c r="SIF94" s="749"/>
      <c r="SIG94" s="749"/>
      <c r="SIH94" s="749"/>
      <c r="SII94" s="749"/>
      <c r="SIJ94" s="749"/>
      <c r="SIK94" s="749"/>
      <c r="SIL94" s="749"/>
      <c r="SIM94" s="749"/>
      <c r="SIN94" s="749"/>
      <c r="SIO94" s="749"/>
      <c r="SIP94" s="749"/>
      <c r="SIQ94" s="749"/>
      <c r="SIR94" s="749"/>
      <c r="SIS94" s="749"/>
      <c r="SIT94" s="749"/>
      <c r="SIU94" s="749"/>
      <c r="SIV94" s="749"/>
      <c r="SIW94" s="749"/>
      <c r="SIX94" s="749"/>
      <c r="SIY94" s="749"/>
      <c r="SIZ94" s="749"/>
      <c r="SJA94" s="749"/>
      <c r="SJB94" s="749"/>
      <c r="SJC94" s="749"/>
      <c r="SJD94" s="749"/>
      <c r="SJE94" s="749"/>
      <c r="SJF94" s="749"/>
      <c r="SJG94" s="749"/>
      <c r="SJH94" s="749"/>
      <c r="SJI94" s="749"/>
      <c r="SJJ94" s="749"/>
      <c r="SJK94" s="749"/>
      <c r="SJL94" s="749"/>
      <c r="SJM94" s="749"/>
      <c r="SJN94" s="749"/>
      <c r="SJO94" s="749"/>
      <c r="SJP94" s="749"/>
      <c r="SJQ94" s="749"/>
      <c r="SJR94" s="749"/>
      <c r="SJS94" s="749"/>
      <c r="SJT94" s="749"/>
      <c r="SJU94" s="749"/>
      <c r="SJV94" s="749"/>
      <c r="SJW94" s="749"/>
      <c r="SJX94" s="749"/>
      <c r="SJY94" s="749"/>
      <c r="SJZ94" s="749"/>
      <c r="SKA94" s="749"/>
      <c r="SKB94" s="749"/>
      <c r="SKC94" s="749"/>
      <c r="SKD94" s="749"/>
      <c r="SKE94" s="749"/>
      <c r="SKF94" s="749"/>
      <c r="SKG94" s="749"/>
      <c r="SKH94" s="749"/>
      <c r="SKI94" s="749"/>
      <c r="SKJ94" s="749"/>
      <c r="SKK94" s="749"/>
      <c r="SKL94" s="749"/>
      <c r="SKM94" s="749"/>
      <c r="SKN94" s="749"/>
      <c r="SKO94" s="749"/>
      <c r="SKP94" s="749"/>
      <c r="SKQ94" s="749"/>
      <c r="SKR94" s="749"/>
      <c r="SKS94" s="749"/>
      <c r="SKT94" s="749"/>
      <c r="SKU94" s="749"/>
      <c r="SKV94" s="749"/>
      <c r="SKW94" s="749"/>
      <c r="SKX94" s="749"/>
      <c r="SKY94" s="749"/>
      <c r="SKZ94" s="749"/>
      <c r="SLA94" s="749"/>
      <c r="SLB94" s="749"/>
      <c r="SLC94" s="749"/>
      <c r="SLD94" s="749"/>
      <c r="SLE94" s="749"/>
      <c r="SLF94" s="749"/>
      <c r="SLG94" s="749"/>
      <c r="SLH94" s="749"/>
      <c r="SLI94" s="749"/>
      <c r="SLJ94" s="749"/>
      <c r="SLK94" s="749"/>
      <c r="SLL94" s="749"/>
      <c r="SLM94" s="749"/>
      <c r="SLN94" s="749"/>
      <c r="SLO94" s="749"/>
      <c r="SLP94" s="749"/>
      <c r="SLQ94" s="749"/>
      <c r="SLR94" s="749"/>
      <c r="SLS94" s="749"/>
      <c r="SLT94" s="749"/>
      <c r="SLU94" s="749"/>
      <c r="SLV94" s="749"/>
      <c r="SLW94" s="749"/>
      <c r="SLX94" s="749"/>
      <c r="SLY94" s="749"/>
      <c r="SLZ94" s="749"/>
      <c r="SMA94" s="749"/>
      <c r="SMB94" s="749"/>
      <c r="SMC94" s="749"/>
      <c r="SMD94" s="749"/>
      <c r="SME94" s="749"/>
      <c r="SMF94" s="749"/>
      <c r="SMG94" s="749"/>
      <c r="SMH94" s="749"/>
      <c r="SMI94" s="749"/>
      <c r="SMJ94" s="749"/>
      <c r="SMK94" s="749"/>
      <c r="SML94" s="749"/>
      <c r="SMM94" s="749"/>
      <c r="SMN94" s="749"/>
      <c r="SMO94" s="749"/>
      <c r="SMP94" s="749"/>
      <c r="SMQ94" s="749"/>
      <c r="SMR94" s="749"/>
      <c r="SMS94" s="749"/>
      <c r="SMT94" s="749"/>
      <c r="SMU94" s="749"/>
      <c r="SMV94" s="749"/>
      <c r="SMW94" s="749"/>
      <c r="SMX94" s="749"/>
      <c r="SMY94" s="749"/>
      <c r="SMZ94" s="749"/>
      <c r="SNA94" s="749"/>
      <c r="SNB94" s="749"/>
      <c r="SNC94" s="749"/>
      <c r="SND94" s="749"/>
      <c r="SNE94" s="749"/>
      <c r="SNF94" s="749"/>
      <c r="SNG94" s="749"/>
      <c r="SNH94" s="749"/>
      <c r="SNI94" s="749"/>
      <c r="SNJ94" s="749"/>
      <c r="SNK94" s="749"/>
      <c r="SNL94" s="749"/>
      <c r="SNM94" s="749"/>
      <c r="SNN94" s="749"/>
      <c r="SNO94" s="749"/>
      <c r="SNP94" s="749"/>
      <c r="SNQ94" s="749"/>
      <c r="SNR94" s="749"/>
      <c r="SNS94" s="749"/>
      <c r="SNT94" s="749"/>
      <c r="SNU94" s="749"/>
      <c r="SNV94" s="749"/>
      <c r="SNW94" s="749"/>
      <c r="SNX94" s="749"/>
      <c r="SNY94" s="749"/>
      <c r="SNZ94" s="749"/>
      <c r="SOA94" s="749"/>
      <c r="SOB94" s="749"/>
      <c r="SOC94" s="749"/>
      <c r="SOD94" s="749"/>
      <c r="SOE94" s="749"/>
      <c r="SOF94" s="749"/>
      <c r="SOG94" s="749"/>
      <c r="SOH94" s="749"/>
      <c r="SOI94" s="749"/>
      <c r="SOJ94" s="749"/>
      <c r="SOK94" s="749"/>
      <c r="SOL94" s="749"/>
      <c r="SOM94" s="749"/>
      <c r="SON94" s="749"/>
      <c r="SOO94" s="749"/>
      <c r="SOP94" s="749"/>
      <c r="SOQ94" s="749"/>
      <c r="SOR94" s="749"/>
      <c r="SOS94" s="749"/>
      <c r="SOT94" s="749"/>
      <c r="SOU94" s="749"/>
      <c r="SOV94" s="749"/>
      <c r="SOW94" s="749"/>
      <c r="SOX94" s="749"/>
      <c r="SOY94" s="749"/>
      <c r="SOZ94" s="749"/>
      <c r="SPA94" s="749"/>
      <c r="SPB94" s="749"/>
      <c r="SPC94" s="749"/>
      <c r="SPD94" s="749"/>
      <c r="SPE94" s="749"/>
      <c r="SPF94" s="749"/>
      <c r="SPG94" s="749"/>
      <c r="SPH94" s="749"/>
      <c r="SPI94" s="749"/>
      <c r="SPJ94" s="749"/>
      <c r="SPK94" s="749"/>
      <c r="SPL94" s="749"/>
      <c r="SPM94" s="749"/>
      <c r="SPN94" s="749"/>
      <c r="SPO94" s="749"/>
      <c r="SPP94" s="749"/>
      <c r="SPQ94" s="749"/>
      <c r="SPR94" s="749"/>
      <c r="SPS94" s="749"/>
      <c r="SPT94" s="749"/>
      <c r="SPU94" s="749"/>
      <c r="SPV94" s="749"/>
      <c r="SPW94" s="749"/>
      <c r="SPX94" s="749"/>
      <c r="SPY94" s="749"/>
      <c r="SPZ94" s="749"/>
      <c r="SQA94" s="749"/>
      <c r="SQB94" s="749"/>
      <c r="SQC94" s="749"/>
      <c r="SQD94" s="749"/>
      <c r="SQE94" s="749"/>
      <c r="SQF94" s="749"/>
      <c r="SQG94" s="749"/>
      <c r="SQH94" s="749"/>
      <c r="SQI94" s="749"/>
      <c r="SQJ94" s="749"/>
      <c r="SQK94" s="749"/>
      <c r="SQL94" s="749"/>
      <c r="SQM94" s="749"/>
      <c r="SQN94" s="749"/>
      <c r="SQO94" s="749"/>
      <c r="SQP94" s="749"/>
      <c r="SQQ94" s="749"/>
      <c r="SQR94" s="749"/>
      <c r="SQS94" s="749"/>
      <c r="SQT94" s="749"/>
      <c r="SQU94" s="749"/>
      <c r="SQV94" s="749"/>
      <c r="SQW94" s="749"/>
      <c r="SQX94" s="749"/>
      <c r="SQY94" s="749"/>
      <c r="SQZ94" s="749"/>
      <c r="SRA94" s="749"/>
      <c r="SRB94" s="749"/>
      <c r="SRC94" s="749"/>
      <c r="SRD94" s="749"/>
      <c r="SRE94" s="749"/>
      <c r="SRF94" s="749"/>
      <c r="SRG94" s="749"/>
      <c r="SRH94" s="749"/>
      <c r="SRI94" s="749"/>
      <c r="SRJ94" s="749"/>
      <c r="SRK94" s="749"/>
      <c r="SRL94" s="749"/>
      <c r="SRM94" s="749"/>
      <c r="SRN94" s="749"/>
      <c r="SRO94" s="749"/>
      <c r="SRP94" s="749"/>
      <c r="SRQ94" s="749"/>
      <c r="SRR94" s="749"/>
      <c r="SRS94" s="749"/>
      <c r="SRT94" s="749"/>
      <c r="SRU94" s="749"/>
      <c r="SRV94" s="749"/>
      <c r="SRW94" s="749"/>
      <c r="SRX94" s="749"/>
      <c r="SRY94" s="749"/>
      <c r="SRZ94" s="749"/>
      <c r="SSA94" s="749"/>
      <c r="SSB94" s="749"/>
      <c r="SSC94" s="749"/>
      <c r="SSD94" s="749"/>
      <c r="SSE94" s="749"/>
      <c r="SSF94" s="749"/>
      <c r="SSG94" s="749"/>
      <c r="SSH94" s="749"/>
      <c r="SSI94" s="749"/>
      <c r="SSJ94" s="749"/>
      <c r="SSK94" s="749"/>
      <c r="SSL94" s="749"/>
      <c r="SSM94" s="749"/>
      <c r="SSN94" s="749"/>
      <c r="SSO94" s="749"/>
      <c r="SSP94" s="749"/>
      <c r="SSQ94" s="749"/>
      <c r="SSR94" s="749"/>
      <c r="SSS94" s="749"/>
      <c r="SST94" s="749"/>
      <c r="SSU94" s="749"/>
      <c r="SSV94" s="749"/>
      <c r="SSW94" s="749"/>
      <c r="SSX94" s="749"/>
      <c r="SSY94" s="749"/>
      <c r="SSZ94" s="749"/>
      <c r="STA94" s="749"/>
      <c r="STB94" s="749"/>
      <c r="STC94" s="749"/>
      <c r="STD94" s="749"/>
      <c r="STE94" s="749"/>
      <c r="STF94" s="749"/>
      <c r="STG94" s="749"/>
      <c r="STH94" s="749"/>
      <c r="STI94" s="749"/>
      <c r="STJ94" s="749"/>
      <c r="STK94" s="749"/>
      <c r="STL94" s="749"/>
      <c r="STM94" s="749"/>
      <c r="STN94" s="749"/>
      <c r="STO94" s="749"/>
      <c r="STP94" s="749"/>
      <c r="STQ94" s="749"/>
      <c r="STR94" s="749"/>
      <c r="STS94" s="749"/>
      <c r="STT94" s="749"/>
      <c r="STU94" s="749"/>
      <c r="STV94" s="749"/>
      <c r="STW94" s="749"/>
      <c r="STX94" s="749"/>
      <c r="STY94" s="749"/>
      <c r="STZ94" s="749"/>
      <c r="SUA94" s="749"/>
      <c r="SUB94" s="749"/>
      <c r="SUC94" s="749"/>
      <c r="SUD94" s="749"/>
      <c r="SUE94" s="749"/>
      <c r="SUF94" s="749"/>
      <c r="SUG94" s="749"/>
      <c r="SUH94" s="749"/>
      <c r="SUI94" s="749"/>
      <c r="SUJ94" s="749"/>
      <c r="SUK94" s="749"/>
      <c r="SUL94" s="749"/>
      <c r="SUM94" s="749"/>
      <c r="SUN94" s="749"/>
      <c r="SUO94" s="749"/>
      <c r="SUP94" s="749"/>
      <c r="SUQ94" s="749"/>
      <c r="SUR94" s="749"/>
      <c r="SUS94" s="749"/>
      <c r="SUT94" s="749"/>
      <c r="SUU94" s="749"/>
      <c r="SUV94" s="749"/>
      <c r="SUW94" s="749"/>
      <c r="SUX94" s="749"/>
      <c r="SUY94" s="749"/>
      <c r="SUZ94" s="749"/>
      <c r="SVA94" s="749"/>
      <c r="SVB94" s="749"/>
      <c r="SVC94" s="749"/>
      <c r="SVD94" s="749"/>
      <c r="SVE94" s="749"/>
      <c r="SVF94" s="749"/>
      <c r="SVG94" s="749"/>
      <c r="SVH94" s="749"/>
      <c r="SVI94" s="749"/>
      <c r="SVJ94" s="749"/>
      <c r="SVK94" s="749"/>
      <c r="SVL94" s="749"/>
      <c r="SVM94" s="749"/>
      <c r="SVN94" s="749"/>
      <c r="SVO94" s="749"/>
      <c r="SVP94" s="749"/>
      <c r="SVQ94" s="749"/>
      <c r="SVR94" s="749"/>
      <c r="SVS94" s="749"/>
      <c r="SVT94" s="749"/>
      <c r="SVU94" s="749"/>
      <c r="SVV94" s="749"/>
      <c r="SVW94" s="749"/>
      <c r="SVX94" s="749"/>
      <c r="SVY94" s="749"/>
      <c r="SVZ94" s="749"/>
      <c r="SWA94" s="749"/>
      <c r="SWB94" s="749"/>
      <c r="SWC94" s="749"/>
      <c r="SWD94" s="749"/>
      <c r="SWE94" s="749"/>
      <c r="SWF94" s="749"/>
      <c r="SWG94" s="749"/>
      <c r="SWH94" s="749"/>
      <c r="SWI94" s="749"/>
      <c r="SWJ94" s="749"/>
      <c r="SWK94" s="749"/>
      <c r="SWL94" s="749"/>
      <c r="SWM94" s="749"/>
      <c r="SWN94" s="749"/>
      <c r="SWO94" s="749"/>
      <c r="SWP94" s="749"/>
      <c r="SWQ94" s="749"/>
      <c r="SWR94" s="749"/>
      <c r="SWS94" s="749"/>
      <c r="SWT94" s="749"/>
      <c r="SWU94" s="749"/>
      <c r="SWV94" s="749"/>
      <c r="SWW94" s="749"/>
      <c r="SWX94" s="749"/>
      <c r="SWY94" s="749"/>
      <c r="SWZ94" s="749"/>
      <c r="SXA94" s="749"/>
      <c r="SXB94" s="749"/>
      <c r="SXC94" s="749"/>
      <c r="SXD94" s="749"/>
      <c r="SXE94" s="749"/>
      <c r="SXF94" s="749"/>
      <c r="SXG94" s="749"/>
      <c r="SXH94" s="749"/>
      <c r="SXI94" s="749"/>
      <c r="SXJ94" s="749"/>
      <c r="SXK94" s="749"/>
      <c r="SXL94" s="749"/>
      <c r="SXM94" s="749"/>
      <c r="SXN94" s="749"/>
      <c r="SXO94" s="749"/>
      <c r="SXP94" s="749"/>
      <c r="SXQ94" s="749"/>
      <c r="SXR94" s="749"/>
      <c r="SXS94" s="749"/>
      <c r="SXT94" s="749"/>
      <c r="SXU94" s="749"/>
      <c r="SXV94" s="749"/>
      <c r="SXW94" s="749"/>
      <c r="SXX94" s="749"/>
      <c r="SXY94" s="749"/>
      <c r="SXZ94" s="749"/>
      <c r="SYA94" s="749"/>
      <c r="SYB94" s="749"/>
      <c r="SYC94" s="749"/>
      <c r="SYD94" s="749"/>
      <c r="SYE94" s="749"/>
      <c r="SYF94" s="749"/>
      <c r="SYG94" s="749"/>
      <c r="SYH94" s="749"/>
      <c r="SYI94" s="749"/>
      <c r="SYJ94" s="749"/>
      <c r="SYK94" s="749"/>
      <c r="SYL94" s="749"/>
      <c r="SYM94" s="749"/>
      <c r="SYN94" s="749"/>
      <c r="SYO94" s="749"/>
      <c r="SYP94" s="749"/>
      <c r="SYQ94" s="749"/>
      <c r="SYR94" s="749"/>
      <c r="SYS94" s="749"/>
      <c r="SYT94" s="749"/>
      <c r="SYU94" s="749"/>
      <c r="SYV94" s="749"/>
      <c r="SYW94" s="749"/>
      <c r="SYX94" s="749"/>
      <c r="SYY94" s="749"/>
      <c r="SYZ94" s="749"/>
      <c r="SZA94" s="749"/>
      <c r="SZB94" s="749"/>
      <c r="SZC94" s="749"/>
      <c r="SZD94" s="749"/>
      <c r="SZE94" s="749"/>
      <c r="SZF94" s="749"/>
      <c r="SZG94" s="749"/>
      <c r="SZH94" s="749"/>
      <c r="SZI94" s="749"/>
      <c r="SZJ94" s="749"/>
      <c r="SZK94" s="749"/>
      <c r="SZL94" s="749"/>
      <c r="SZM94" s="749"/>
      <c r="SZN94" s="749"/>
      <c r="SZO94" s="749"/>
      <c r="SZP94" s="749"/>
      <c r="SZQ94" s="749"/>
      <c r="SZR94" s="749"/>
      <c r="SZS94" s="749"/>
      <c r="SZT94" s="749"/>
      <c r="SZU94" s="749"/>
      <c r="SZV94" s="749"/>
      <c r="SZW94" s="749"/>
      <c r="SZX94" s="749"/>
      <c r="SZY94" s="749"/>
      <c r="SZZ94" s="749"/>
      <c r="TAA94" s="749"/>
      <c r="TAB94" s="749"/>
      <c r="TAC94" s="749"/>
      <c r="TAD94" s="749"/>
      <c r="TAE94" s="749"/>
      <c r="TAF94" s="749"/>
      <c r="TAG94" s="749"/>
      <c r="TAH94" s="749"/>
      <c r="TAI94" s="749"/>
      <c r="TAJ94" s="749"/>
      <c r="TAK94" s="749"/>
      <c r="TAL94" s="749"/>
      <c r="TAM94" s="749"/>
      <c r="TAN94" s="749"/>
      <c r="TAO94" s="749"/>
      <c r="TAP94" s="749"/>
      <c r="TAQ94" s="749"/>
      <c r="TAR94" s="749"/>
      <c r="TAS94" s="749"/>
      <c r="TAT94" s="749"/>
      <c r="TAU94" s="749"/>
      <c r="TAV94" s="749"/>
      <c r="TAW94" s="749"/>
      <c r="TAX94" s="749"/>
      <c r="TAY94" s="749"/>
      <c r="TAZ94" s="749"/>
      <c r="TBA94" s="749"/>
      <c r="TBB94" s="749"/>
      <c r="TBC94" s="749"/>
      <c r="TBD94" s="749"/>
      <c r="TBE94" s="749"/>
      <c r="TBF94" s="749"/>
      <c r="TBG94" s="749"/>
      <c r="TBH94" s="749"/>
      <c r="TBI94" s="749"/>
      <c r="TBJ94" s="749"/>
      <c r="TBK94" s="749"/>
      <c r="TBL94" s="749"/>
      <c r="TBM94" s="749"/>
      <c r="TBN94" s="749"/>
      <c r="TBO94" s="749"/>
      <c r="TBP94" s="749"/>
      <c r="TBQ94" s="749"/>
      <c r="TBR94" s="749"/>
      <c r="TBS94" s="749"/>
      <c r="TBT94" s="749"/>
      <c r="TBU94" s="749"/>
      <c r="TBV94" s="749"/>
      <c r="TBW94" s="749"/>
      <c r="TBX94" s="749"/>
      <c r="TBY94" s="749"/>
      <c r="TBZ94" s="749"/>
      <c r="TCA94" s="749"/>
      <c r="TCB94" s="749"/>
      <c r="TCC94" s="749"/>
      <c r="TCD94" s="749"/>
      <c r="TCE94" s="749"/>
      <c r="TCF94" s="749"/>
      <c r="TCG94" s="749"/>
      <c r="TCH94" s="749"/>
      <c r="TCI94" s="749"/>
      <c r="TCJ94" s="749"/>
      <c r="TCK94" s="749"/>
      <c r="TCL94" s="749"/>
      <c r="TCM94" s="749"/>
      <c r="TCN94" s="749"/>
      <c r="TCO94" s="749"/>
      <c r="TCP94" s="749"/>
      <c r="TCQ94" s="749"/>
      <c r="TCR94" s="749"/>
      <c r="TCS94" s="749"/>
      <c r="TCT94" s="749"/>
      <c r="TCU94" s="749"/>
      <c r="TCV94" s="749"/>
      <c r="TCW94" s="749"/>
      <c r="TCX94" s="749"/>
      <c r="TCY94" s="749"/>
      <c r="TCZ94" s="749"/>
      <c r="TDA94" s="749"/>
      <c r="TDB94" s="749"/>
      <c r="TDC94" s="749"/>
      <c r="TDD94" s="749"/>
      <c r="TDE94" s="749"/>
      <c r="TDF94" s="749"/>
      <c r="TDG94" s="749"/>
      <c r="TDH94" s="749"/>
      <c r="TDI94" s="749"/>
      <c r="TDJ94" s="749"/>
      <c r="TDK94" s="749"/>
      <c r="TDL94" s="749"/>
      <c r="TDM94" s="749"/>
      <c r="TDN94" s="749"/>
      <c r="TDO94" s="749"/>
      <c r="TDP94" s="749"/>
      <c r="TDQ94" s="749"/>
      <c r="TDR94" s="749"/>
      <c r="TDS94" s="749"/>
      <c r="TDT94" s="749"/>
      <c r="TDU94" s="749"/>
      <c r="TDV94" s="749"/>
      <c r="TDW94" s="749"/>
      <c r="TDX94" s="749"/>
      <c r="TDY94" s="749"/>
      <c r="TDZ94" s="749"/>
      <c r="TEA94" s="749"/>
      <c r="TEB94" s="749"/>
      <c r="TEC94" s="749"/>
      <c r="TED94" s="749"/>
      <c r="TEE94" s="749"/>
      <c r="TEF94" s="749"/>
      <c r="TEG94" s="749"/>
      <c r="TEH94" s="749"/>
      <c r="TEI94" s="749"/>
      <c r="TEJ94" s="749"/>
      <c r="TEK94" s="749"/>
      <c r="TEL94" s="749"/>
      <c r="TEM94" s="749"/>
      <c r="TEN94" s="749"/>
      <c r="TEO94" s="749"/>
      <c r="TEP94" s="749"/>
      <c r="TEQ94" s="749"/>
      <c r="TER94" s="749"/>
      <c r="TES94" s="749"/>
      <c r="TET94" s="749"/>
      <c r="TEU94" s="749"/>
      <c r="TEV94" s="749"/>
      <c r="TEW94" s="749"/>
      <c r="TEX94" s="749"/>
      <c r="TEY94" s="749"/>
      <c r="TEZ94" s="749"/>
      <c r="TFA94" s="749"/>
      <c r="TFB94" s="749"/>
      <c r="TFC94" s="749"/>
      <c r="TFD94" s="749"/>
      <c r="TFE94" s="749"/>
      <c r="TFF94" s="749"/>
      <c r="TFG94" s="749"/>
      <c r="TFH94" s="749"/>
      <c r="TFI94" s="749"/>
      <c r="TFJ94" s="749"/>
      <c r="TFK94" s="749"/>
      <c r="TFL94" s="749"/>
      <c r="TFM94" s="749"/>
      <c r="TFN94" s="749"/>
      <c r="TFO94" s="749"/>
      <c r="TFP94" s="749"/>
      <c r="TFQ94" s="749"/>
      <c r="TFR94" s="749"/>
      <c r="TFS94" s="749"/>
      <c r="TFT94" s="749"/>
      <c r="TFU94" s="749"/>
      <c r="TFV94" s="749"/>
      <c r="TFW94" s="749"/>
      <c r="TFX94" s="749"/>
      <c r="TFY94" s="749"/>
      <c r="TFZ94" s="749"/>
      <c r="TGA94" s="749"/>
      <c r="TGB94" s="749"/>
      <c r="TGC94" s="749"/>
      <c r="TGD94" s="749"/>
      <c r="TGE94" s="749"/>
      <c r="TGF94" s="749"/>
      <c r="TGG94" s="749"/>
      <c r="TGH94" s="749"/>
      <c r="TGI94" s="749"/>
      <c r="TGJ94" s="749"/>
      <c r="TGK94" s="749"/>
      <c r="TGL94" s="749"/>
      <c r="TGM94" s="749"/>
      <c r="TGN94" s="749"/>
      <c r="TGO94" s="749"/>
      <c r="TGP94" s="749"/>
      <c r="TGQ94" s="749"/>
      <c r="TGR94" s="749"/>
      <c r="TGS94" s="749"/>
      <c r="TGT94" s="749"/>
      <c r="TGU94" s="749"/>
      <c r="TGV94" s="749"/>
      <c r="TGW94" s="749"/>
      <c r="TGX94" s="749"/>
      <c r="TGY94" s="749"/>
      <c r="TGZ94" s="749"/>
      <c r="THA94" s="749"/>
      <c r="THB94" s="749"/>
      <c r="THC94" s="749"/>
      <c r="THD94" s="749"/>
      <c r="THE94" s="749"/>
      <c r="THF94" s="749"/>
      <c r="THG94" s="749"/>
      <c r="THH94" s="749"/>
      <c r="THI94" s="749"/>
      <c r="THJ94" s="749"/>
      <c r="THK94" s="749"/>
      <c r="THL94" s="749"/>
      <c r="THM94" s="749"/>
      <c r="THN94" s="749"/>
      <c r="THO94" s="749"/>
      <c r="THP94" s="749"/>
      <c r="THQ94" s="749"/>
      <c r="THR94" s="749"/>
      <c r="THS94" s="749"/>
      <c r="THT94" s="749"/>
      <c r="THU94" s="749"/>
      <c r="THV94" s="749"/>
      <c r="THW94" s="749"/>
      <c r="THX94" s="749"/>
      <c r="THY94" s="749"/>
      <c r="THZ94" s="749"/>
      <c r="TIA94" s="749"/>
      <c r="TIB94" s="749"/>
      <c r="TIC94" s="749"/>
      <c r="TID94" s="749"/>
      <c r="TIE94" s="749"/>
      <c r="TIF94" s="749"/>
      <c r="TIG94" s="749"/>
      <c r="TIH94" s="749"/>
      <c r="TII94" s="749"/>
      <c r="TIJ94" s="749"/>
      <c r="TIK94" s="749"/>
      <c r="TIL94" s="749"/>
      <c r="TIM94" s="749"/>
      <c r="TIN94" s="749"/>
      <c r="TIO94" s="749"/>
      <c r="TIP94" s="749"/>
      <c r="TIQ94" s="749"/>
      <c r="TIR94" s="749"/>
      <c r="TIS94" s="749"/>
      <c r="TIT94" s="749"/>
      <c r="TIU94" s="749"/>
      <c r="TIV94" s="749"/>
      <c r="TIW94" s="749"/>
      <c r="TIX94" s="749"/>
      <c r="TIY94" s="749"/>
      <c r="TIZ94" s="749"/>
      <c r="TJA94" s="749"/>
      <c r="TJB94" s="749"/>
      <c r="TJC94" s="749"/>
      <c r="TJD94" s="749"/>
      <c r="TJE94" s="749"/>
      <c r="TJF94" s="749"/>
      <c r="TJG94" s="749"/>
      <c r="TJH94" s="749"/>
      <c r="TJI94" s="749"/>
      <c r="TJJ94" s="749"/>
      <c r="TJK94" s="749"/>
      <c r="TJL94" s="749"/>
      <c r="TJM94" s="749"/>
      <c r="TJN94" s="749"/>
      <c r="TJO94" s="749"/>
      <c r="TJP94" s="749"/>
      <c r="TJQ94" s="749"/>
      <c r="TJR94" s="749"/>
      <c r="TJS94" s="749"/>
      <c r="TJT94" s="749"/>
      <c r="TJU94" s="749"/>
      <c r="TJV94" s="749"/>
      <c r="TJW94" s="749"/>
      <c r="TJX94" s="749"/>
      <c r="TJY94" s="749"/>
      <c r="TJZ94" s="749"/>
      <c r="TKA94" s="749"/>
      <c r="TKB94" s="749"/>
      <c r="TKC94" s="749"/>
      <c r="TKD94" s="749"/>
      <c r="TKE94" s="749"/>
      <c r="TKF94" s="749"/>
      <c r="TKG94" s="749"/>
      <c r="TKH94" s="749"/>
      <c r="TKI94" s="749"/>
      <c r="TKJ94" s="749"/>
      <c r="TKK94" s="749"/>
      <c r="TKL94" s="749"/>
      <c r="TKM94" s="749"/>
      <c r="TKN94" s="749"/>
      <c r="TKO94" s="749"/>
      <c r="TKP94" s="749"/>
      <c r="TKQ94" s="749"/>
      <c r="TKR94" s="749"/>
      <c r="TKS94" s="749"/>
      <c r="TKT94" s="749"/>
      <c r="TKU94" s="749"/>
      <c r="TKV94" s="749"/>
      <c r="TKW94" s="749"/>
      <c r="TKX94" s="749"/>
      <c r="TKY94" s="749"/>
      <c r="TKZ94" s="749"/>
      <c r="TLA94" s="749"/>
      <c r="TLB94" s="749"/>
      <c r="TLC94" s="749"/>
      <c r="TLD94" s="749"/>
      <c r="TLE94" s="749"/>
      <c r="TLF94" s="749"/>
      <c r="TLG94" s="749"/>
      <c r="TLH94" s="749"/>
      <c r="TLI94" s="749"/>
      <c r="TLJ94" s="749"/>
      <c r="TLK94" s="749"/>
      <c r="TLL94" s="749"/>
      <c r="TLM94" s="749"/>
      <c r="TLN94" s="749"/>
      <c r="TLO94" s="749"/>
      <c r="TLP94" s="749"/>
      <c r="TLQ94" s="749"/>
      <c r="TLR94" s="749"/>
      <c r="TLS94" s="749"/>
      <c r="TLT94" s="749"/>
      <c r="TLU94" s="749"/>
      <c r="TLV94" s="749"/>
      <c r="TLW94" s="749"/>
      <c r="TLX94" s="749"/>
      <c r="TLY94" s="749"/>
      <c r="TLZ94" s="749"/>
      <c r="TMA94" s="749"/>
      <c r="TMB94" s="749"/>
      <c r="TMC94" s="749"/>
      <c r="TMD94" s="749"/>
      <c r="TME94" s="749"/>
      <c r="TMF94" s="749"/>
      <c r="TMG94" s="749"/>
      <c r="TMH94" s="749"/>
      <c r="TMI94" s="749"/>
      <c r="TMJ94" s="749"/>
      <c r="TMK94" s="749"/>
      <c r="TML94" s="749"/>
      <c r="TMM94" s="749"/>
      <c r="TMN94" s="749"/>
      <c r="TMO94" s="749"/>
      <c r="TMP94" s="749"/>
      <c r="TMQ94" s="749"/>
      <c r="TMR94" s="749"/>
      <c r="TMS94" s="749"/>
      <c r="TMT94" s="749"/>
      <c r="TMU94" s="749"/>
      <c r="TMV94" s="749"/>
      <c r="TMW94" s="749"/>
      <c r="TMX94" s="749"/>
      <c r="TMY94" s="749"/>
      <c r="TMZ94" s="749"/>
      <c r="TNA94" s="749"/>
      <c r="TNB94" s="749"/>
      <c r="TNC94" s="749"/>
      <c r="TND94" s="749"/>
      <c r="TNE94" s="749"/>
      <c r="TNF94" s="749"/>
      <c r="TNG94" s="749"/>
      <c r="TNH94" s="749"/>
      <c r="TNI94" s="749"/>
      <c r="TNJ94" s="749"/>
      <c r="TNK94" s="749"/>
      <c r="TNL94" s="749"/>
      <c r="TNM94" s="749"/>
      <c r="TNN94" s="749"/>
      <c r="TNO94" s="749"/>
      <c r="TNP94" s="749"/>
      <c r="TNQ94" s="749"/>
      <c r="TNR94" s="749"/>
      <c r="TNS94" s="749"/>
      <c r="TNT94" s="749"/>
      <c r="TNU94" s="749"/>
      <c r="TNV94" s="749"/>
      <c r="TNW94" s="749"/>
      <c r="TNX94" s="749"/>
      <c r="TNY94" s="749"/>
      <c r="TNZ94" s="749"/>
      <c r="TOA94" s="749"/>
      <c r="TOB94" s="749"/>
      <c r="TOC94" s="749"/>
      <c r="TOD94" s="749"/>
      <c r="TOE94" s="749"/>
      <c r="TOF94" s="749"/>
      <c r="TOG94" s="749"/>
      <c r="TOH94" s="749"/>
      <c r="TOI94" s="749"/>
      <c r="TOJ94" s="749"/>
      <c r="TOK94" s="749"/>
      <c r="TOL94" s="749"/>
      <c r="TOM94" s="749"/>
      <c r="TON94" s="749"/>
      <c r="TOO94" s="749"/>
      <c r="TOP94" s="749"/>
      <c r="TOQ94" s="749"/>
      <c r="TOR94" s="749"/>
      <c r="TOS94" s="749"/>
      <c r="TOT94" s="749"/>
      <c r="TOU94" s="749"/>
      <c r="TOV94" s="749"/>
      <c r="TOW94" s="749"/>
      <c r="TOX94" s="749"/>
      <c r="TOY94" s="749"/>
      <c r="TOZ94" s="749"/>
      <c r="TPA94" s="749"/>
      <c r="TPB94" s="749"/>
      <c r="TPC94" s="749"/>
      <c r="TPD94" s="749"/>
      <c r="TPE94" s="749"/>
      <c r="TPF94" s="749"/>
      <c r="TPG94" s="749"/>
      <c r="TPH94" s="749"/>
      <c r="TPI94" s="749"/>
      <c r="TPJ94" s="749"/>
      <c r="TPK94" s="749"/>
      <c r="TPL94" s="749"/>
      <c r="TPM94" s="749"/>
      <c r="TPN94" s="749"/>
      <c r="TPO94" s="749"/>
      <c r="TPP94" s="749"/>
      <c r="TPQ94" s="749"/>
      <c r="TPR94" s="749"/>
      <c r="TPS94" s="749"/>
      <c r="TPT94" s="749"/>
      <c r="TPU94" s="749"/>
      <c r="TPV94" s="749"/>
      <c r="TPW94" s="749"/>
      <c r="TPX94" s="749"/>
      <c r="TPY94" s="749"/>
      <c r="TPZ94" s="749"/>
      <c r="TQA94" s="749"/>
      <c r="TQB94" s="749"/>
      <c r="TQC94" s="749"/>
      <c r="TQD94" s="749"/>
      <c r="TQE94" s="749"/>
      <c r="TQF94" s="749"/>
      <c r="TQG94" s="749"/>
      <c r="TQH94" s="749"/>
      <c r="TQI94" s="749"/>
      <c r="TQJ94" s="749"/>
      <c r="TQK94" s="749"/>
      <c r="TQL94" s="749"/>
      <c r="TQM94" s="749"/>
      <c r="TQN94" s="749"/>
      <c r="TQO94" s="749"/>
      <c r="TQP94" s="749"/>
      <c r="TQQ94" s="749"/>
      <c r="TQR94" s="749"/>
      <c r="TQS94" s="749"/>
      <c r="TQT94" s="749"/>
      <c r="TQU94" s="749"/>
      <c r="TQV94" s="749"/>
      <c r="TQW94" s="749"/>
      <c r="TQX94" s="749"/>
      <c r="TQY94" s="749"/>
      <c r="TQZ94" s="749"/>
      <c r="TRA94" s="749"/>
      <c r="TRB94" s="749"/>
      <c r="TRC94" s="749"/>
      <c r="TRD94" s="749"/>
      <c r="TRE94" s="749"/>
      <c r="TRF94" s="749"/>
      <c r="TRG94" s="749"/>
      <c r="TRH94" s="749"/>
      <c r="TRI94" s="749"/>
      <c r="TRJ94" s="749"/>
      <c r="TRK94" s="749"/>
      <c r="TRL94" s="749"/>
      <c r="TRM94" s="749"/>
      <c r="TRN94" s="749"/>
      <c r="TRO94" s="749"/>
      <c r="TRP94" s="749"/>
      <c r="TRQ94" s="749"/>
      <c r="TRR94" s="749"/>
      <c r="TRS94" s="749"/>
      <c r="TRT94" s="749"/>
      <c r="TRU94" s="749"/>
      <c r="TRV94" s="749"/>
      <c r="TRW94" s="749"/>
      <c r="TRX94" s="749"/>
      <c r="TRY94" s="749"/>
      <c r="TRZ94" s="749"/>
      <c r="TSA94" s="749"/>
      <c r="TSB94" s="749"/>
      <c r="TSC94" s="749"/>
      <c r="TSD94" s="749"/>
      <c r="TSE94" s="749"/>
      <c r="TSF94" s="749"/>
      <c r="TSG94" s="749"/>
      <c r="TSH94" s="749"/>
      <c r="TSI94" s="749"/>
      <c r="TSJ94" s="749"/>
      <c r="TSK94" s="749"/>
      <c r="TSL94" s="749"/>
      <c r="TSM94" s="749"/>
      <c r="TSN94" s="749"/>
      <c r="TSO94" s="749"/>
      <c r="TSP94" s="749"/>
      <c r="TSQ94" s="749"/>
      <c r="TSR94" s="749"/>
      <c r="TSS94" s="749"/>
      <c r="TST94" s="749"/>
      <c r="TSU94" s="749"/>
      <c r="TSV94" s="749"/>
      <c r="TSW94" s="749"/>
      <c r="TSX94" s="749"/>
      <c r="TSY94" s="749"/>
      <c r="TSZ94" s="749"/>
      <c r="TTA94" s="749"/>
      <c r="TTB94" s="749"/>
      <c r="TTC94" s="749"/>
      <c r="TTD94" s="749"/>
      <c r="TTE94" s="749"/>
      <c r="TTF94" s="749"/>
      <c r="TTG94" s="749"/>
      <c r="TTH94" s="749"/>
      <c r="TTI94" s="749"/>
      <c r="TTJ94" s="749"/>
      <c r="TTK94" s="749"/>
      <c r="TTL94" s="749"/>
      <c r="TTM94" s="749"/>
      <c r="TTN94" s="749"/>
      <c r="TTO94" s="749"/>
      <c r="TTP94" s="749"/>
      <c r="TTQ94" s="749"/>
      <c r="TTR94" s="749"/>
      <c r="TTS94" s="749"/>
      <c r="TTT94" s="749"/>
      <c r="TTU94" s="749"/>
      <c r="TTV94" s="749"/>
      <c r="TTW94" s="749"/>
      <c r="TTX94" s="749"/>
      <c r="TTY94" s="749"/>
      <c r="TTZ94" s="749"/>
      <c r="TUA94" s="749"/>
      <c r="TUB94" s="749"/>
      <c r="TUC94" s="749"/>
      <c r="TUD94" s="749"/>
      <c r="TUE94" s="749"/>
      <c r="TUF94" s="749"/>
      <c r="TUG94" s="749"/>
      <c r="TUH94" s="749"/>
      <c r="TUI94" s="749"/>
      <c r="TUJ94" s="749"/>
      <c r="TUK94" s="749"/>
      <c r="TUL94" s="749"/>
      <c r="TUM94" s="749"/>
      <c r="TUN94" s="749"/>
      <c r="TUO94" s="749"/>
      <c r="TUP94" s="749"/>
      <c r="TUQ94" s="749"/>
      <c r="TUR94" s="749"/>
      <c r="TUS94" s="749"/>
      <c r="TUT94" s="749"/>
      <c r="TUU94" s="749"/>
      <c r="TUV94" s="749"/>
      <c r="TUW94" s="749"/>
      <c r="TUX94" s="749"/>
      <c r="TUY94" s="749"/>
      <c r="TUZ94" s="749"/>
      <c r="TVA94" s="749"/>
      <c r="TVB94" s="749"/>
      <c r="TVC94" s="749"/>
      <c r="TVD94" s="749"/>
      <c r="TVE94" s="749"/>
      <c r="TVF94" s="749"/>
      <c r="TVG94" s="749"/>
      <c r="TVH94" s="749"/>
      <c r="TVI94" s="749"/>
      <c r="TVJ94" s="749"/>
      <c r="TVK94" s="749"/>
      <c r="TVL94" s="749"/>
      <c r="TVM94" s="749"/>
      <c r="TVN94" s="749"/>
      <c r="TVO94" s="749"/>
      <c r="TVP94" s="749"/>
      <c r="TVQ94" s="749"/>
      <c r="TVR94" s="749"/>
      <c r="TVS94" s="749"/>
      <c r="TVT94" s="749"/>
      <c r="TVU94" s="749"/>
      <c r="TVV94" s="749"/>
      <c r="TVW94" s="749"/>
      <c r="TVX94" s="749"/>
      <c r="TVY94" s="749"/>
      <c r="TVZ94" s="749"/>
      <c r="TWA94" s="749"/>
      <c r="TWB94" s="749"/>
      <c r="TWC94" s="749"/>
      <c r="TWD94" s="749"/>
      <c r="TWE94" s="749"/>
      <c r="TWF94" s="749"/>
      <c r="TWG94" s="749"/>
      <c r="TWH94" s="749"/>
      <c r="TWI94" s="749"/>
      <c r="TWJ94" s="749"/>
      <c r="TWK94" s="749"/>
      <c r="TWL94" s="749"/>
      <c r="TWM94" s="749"/>
      <c r="TWN94" s="749"/>
      <c r="TWO94" s="749"/>
      <c r="TWP94" s="749"/>
      <c r="TWQ94" s="749"/>
      <c r="TWR94" s="749"/>
      <c r="TWS94" s="749"/>
      <c r="TWT94" s="749"/>
      <c r="TWU94" s="749"/>
      <c r="TWV94" s="749"/>
      <c r="TWW94" s="749"/>
      <c r="TWX94" s="749"/>
      <c r="TWY94" s="749"/>
      <c r="TWZ94" s="749"/>
      <c r="TXA94" s="749"/>
      <c r="TXB94" s="749"/>
      <c r="TXC94" s="749"/>
      <c r="TXD94" s="749"/>
      <c r="TXE94" s="749"/>
      <c r="TXF94" s="749"/>
      <c r="TXG94" s="749"/>
      <c r="TXH94" s="749"/>
      <c r="TXI94" s="749"/>
      <c r="TXJ94" s="749"/>
      <c r="TXK94" s="749"/>
      <c r="TXL94" s="749"/>
      <c r="TXM94" s="749"/>
      <c r="TXN94" s="749"/>
      <c r="TXO94" s="749"/>
      <c r="TXP94" s="749"/>
      <c r="TXQ94" s="749"/>
      <c r="TXR94" s="749"/>
      <c r="TXS94" s="749"/>
      <c r="TXT94" s="749"/>
      <c r="TXU94" s="749"/>
      <c r="TXV94" s="749"/>
      <c r="TXW94" s="749"/>
      <c r="TXX94" s="749"/>
      <c r="TXY94" s="749"/>
      <c r="TXZ94" s="749"/>
      <c r="TYA94" s="749"/>
      <c r="TYB94" s="749"/>
      <c r="TYC94" s="749"/>
      <c r="TYD94" s="749"/>
      <c r="TYE94" s="749"/>
      <c r="TYF94" s="749"/>
      <c r="TYG94" s="749"/>
      <c r="TYH94" s="749"/>
      <c r="TYI94" s="749"/>
      <c r="TYJ94" s="749"/>
      <c r="TYK94" s="749"/>
      <c r="TYL94" s="749"/>
      <c r="TYM94" s="749"/>
      <c r="TYN94" s="749"/>
      <c r="TYO94" s="749"/>
      <c r="TYP94" s="749"/>
      <c r="TYQ94" s="749"/>
      <c r="TYR94" s="749"/>
      <c r="TYS94" s="749"/>
      <c r="TYT94" s="749"/>
      <c r="TYU94" s="749"/>
      <c r="TYV94" s="749"/>
      <c r="TYW94" s="749"/>
      <c r="TYX94" s="749"/>
      <c r="TYY94" s="749"/>
      <c r="TYZ94" s="749"/>
      <c r="TZA94" s="749"/>
      <c r="TZB94" s="749"/>
      <c r="TZC94" s="749"/>
      <c r="TZD94" s="749"/>
      <c r="TZE94" s="749"/>
      <c r="TZF94" s="749"/>
      <c r="TZG94" s="749"/>
      <c r="TZH94" s="749"/>
      <c r="TZI94" s="749"/>
      <c r="TZJ94" s="749"/>
      <c r="TZK94" s="749"/>
      <c r="TZL94" s="749"/>
      <c r="TZM94" s="749"/>
      <c r="TZN94" s="749"/>
      <c r="TZO94" s="749"/>
      <c r="TZP94" s="749"/>
      <c r="TZQ94" s="749"/>
      <c r="TZR94" s="749"/>
      <c r="TZS94" s="749"/>
      <c r="TZT94" s="749"/>
      <c r="TZU94" s="749"/>
      <c r="TZV94" s="749"/>
      <c r="TZW94" s="749"/>
      <c r="TZX94" s="749"/>
      <c r="TZY94" s="749"/>
      <c r="TZZ94" s="749"/>
      <c r="UAA94" s="749"/>
      <c r="UAB94" s="749"/>
      <c r="UAC94" s="749"/>
      <c r="UAD94" s="749"/>
      <c r="UAE94" s="749"/>
      <c r="UAF94" s="749"/>
      <c r="UAG94" s="749"/>
      <c r="UAH94" s="749"/>
      <c r="UAI94" s="749"/>
      <c r="UAJ94" s="749"/>
      <c r="UAK94" s="749"/>
      <c r="UAL94" s="749"/>
      <c r="UAM94" s="749"/>
      <c r="UAN94" s="749"/>
      <c r="UAO94" s="749"/>
      <c r="UAP94" s="749"/>
      <c r="UAQ94" s="749"/>
      <c r="UAR94" s="749"/>
      <c r="UAS94" s="749"/>
      <c r="UAT94" s="749"/>
      <c r="UAU94" s="749"/>
      <c r="UAV94" s="749"/>
      <c r="UAW94" s="749"/>
      <c r="UAX94" s="749"/>
      <c r="UAY94" s="749"/>
      <c r="UAZ94" s="749"/>
      <c r="UBA94" s="749"/>
      <c r="UBB94" s="749"/>
      <c r="UBC94" s="749"/>
      <c r="UBD94" s="749"/>
      <c r="UBE94" s="749"/>
      <c r="UBF94" s="749"/>
      <c r="UBG94" s="749"/>
      <c r="UBH94" s="749"/>
      <c r="UBI94" s="749"/>
      <c r="UBJ94" s="749"/>
      <c r="UBK94" s="749"/>
      <c r="UBL94" s="749"/>
      <c r="UBM94" s="749"/>
      <c r="UBN94" s="749"/>
      <c r="UBO94" s="749"/>
      <c r="UBP94" s="749"/>
      <c r="UBQ94" s="749"/>
      <c r="UBR94" s="749"/>
      <c r="UBS94" s="749"/>
      <c r="UBT94" s="749"/>
      <c r="UBU94" s="749"/>
      <c r="UBV94" s="749"/>
      <c r="UBW94" s="749"/>
      <c r="UBX94" s="749"/>
      <c r="UBY94" s="749"/>
      <c r="UBZ94" s="749"/>
      <c r="UCA94" s="749"/>
      <c r="UCB94" s="749"/>
      <c r="UCC94" s="749"/>
      <c r="UCD94" s="749"/>
      <c r="UCE94" s="749"/>
      <c r="UCF94" s="749"/>
      <c r="UCG94" s="749"/>
      <c r="UCH94" s="749"/>
      <c r="UCI94" s="749"/>
      <c r="UCJ94" s="749"/>
      <c r="UCK94" s="749"/>
      <c r="UCL94" s="749"/>
      <c r="UCM94" s="749"/>
      <c r="UCN94" s="749"/>
      <c r="UCO94" s="749"/>
      <c r="UCP94" s="749"/>
      <c r="UCQ94" s="749"/>
      <c r="UCR94" s="749"/>
      <c r="UCS94" s="749"/>
      <c r="UCT94" s="749"/>
      <c r="UCU94" s="749"/>
      <c r="UCV94" s="749"/>
      <c r="UCW94" s="749"/>
      <c r="UCX94" s="749"/>
      <c r="UCY94" s="749"/>
      <c r="UCZ94" s="749"/>
      <c r="UDA94" s="749"/>
      <c r="UDB94" s="749"/>
      <c r="UDC94" s="749"/>
      <c r="UDD94" s="749"/>
      <c r="UDE94" s="749"/>
      <c r="UDF94" s="749"/>
      <c r="UDG94" s="749"/>
      <c r="UDH94" s="749"/>
      <c r="UDI94" s="749"/>
      <c r="UDJ94" s="749"/>
      <c r="UDK94" s="749"/>
      <c r="UDL94" s="749"/>
      <c r="UDM94" s="749"/>
      <c r="UDN94" s="749"/>
      <c r="UDO94" s="749"/>
      <c r="UDP94" s="749"/>
      <c r="UDQ94" s="749"/>
      <c r="UDR94" s="749"/>
      <c r="UDS94" s="749"/>
      <c r="UDT94" s="749"/>
      <c r="UDU94" s="749"/>
      <c r="UDV94" s="749"/>
      <c r="UDW94" s="749"/>
      <c r="UDX94" s="749"/>
      <c r="UDY94" s="749"/>
      <c r="UDZ94" s="749"/>
      <c r="UEA94" s="749"/>
      <c r="UEB94" s="749"/>
      <c r="UEC94" s="749"/>
      <c r="UED94" s="749"/>
      <c r="UEE94" s="749"/>
      <c r="UEF94" s="749"/>
      <c r="UEG94" s="749"/>
      <c r="UEH94" s="749"/>
      <c r="UEI94" s="749"/>
      <c r="UEJ94" s="749"/>
      <c r="UEK94" s="749"/>
      <c r="UEL94" s="749"/>
      <c r="UEM94" s="749"/>
      <c r="UEN94" s="749"/>
      <c r="UEO94" s="749"/>
      <c r="UEP94" s="749"/>
      <c r="UEQ94" s="749"/>
      <c r="UER94" s="749"/>
      <c r="UES94" s="749"/>
      <c r="UET94" s="749"/>
      <c r="UEU94" s="749"/>
      <c r="UEV94" s="749"/>
      <c r="UEW94" s="749"/>
      <c r="UEX94" s="749"/>
      <c r="UEY94" s="749"/>
      <c r="UEZ94" s="749"/>
      <c r="UFA94" s="749"/>
      <c r="UFB94" s="749"/>
      <c r="UFC94" s="749"/>
      <c r="UFD94" s="749"/>
      <c r="UFE94" s="749"/>
      <c r="UFF94" s="749"/>
      <c r="UFG94" s="749"/>
      <c r="UFH94" s="749"/>
      <c r="UFI94" s="749"/>
      <c r="UFJ94" s="749"/>
      <c r="UFK94" s="749"/>
      <c r="UFL94" s="749"/>
      <c r="UFM94" s="749"/>
      <c r="UFN94" s="749"/>
      <c r="UFO94" s="749"/>
      <c r="UFP94" s="749"/>
      <c r="UFQ94" s="749"/>
      <c r="UFR94" s="749"/>
      <c r="UFS94" s="749"/>
      <c r="UFT94" s="749"/>
      <c r="UFU94" s="749"/>
      <c r="UFV94" s="749"/>
      <c r="UFW94" s="749"/>
      <c r="UFX94" s="749"/>
      <c r="UFY94" s="749"/>
      <c r="UFZ94" s="749"/>
      <c r="UGA94" s="749"/>
      <c r="UGB94" s="749"/>
      <c r="UGC94" s="749"/>
      <c r="UGD94" s="749"/>
      <c r="UGE94" s="749"/>
      <c r="UGF94" s="749"/>
      <c r="UGG94" s="749"/>
      <c r="UGH94" s="749"/>
      <c r="UGI94" s="749"/>
      <c r="UGJ94" s="749"/>
      <c r="UGK94" s="749"/>
      <c r="UGL94" s="749"/>
      <c r="UGM94" s="749"/>
      <c r="UGN94" s="749"/>
      <c r="UGO94" s="749"/>
      <c r="UGP94" s="749"/>
      <c r="UGQ94" s="749"/>
      <c r="UGR94" s="749"/>
      <c r="UGS94" s="749"/>
      <c r="UGT94" s="749"/>
      <c r="UGU94" s="749"/>
      <c r="UGV94" s="749"/>
      <c r="UGW94" s="749"/>
      <c r="UGX94" s="749"/>
      <c r="UGY94" s="749"/>
      <c r="UGZ94" s="749"/>
      <c r="UHA94" s="749"/>
      <c r="UHB94" s="749"/>
      <c r="UHC94" s="749"/>
      <c r="UHD94" s="749"/>
      <c r="UHE94" s="749"/>
      <c r="UHF94" s="749"/>
      <c r="UHG94" s="749"/>
      <c r="UHH94" s="749"/>
      <c r="UHI94" s="749"/>
      <c r="UHJ94" s="749"/>
      <c r="UHK94" s="749"/>
      <c r="UHL94" s="749"/>
      <c r="UHM94" s="749"/>
      <c r="UHN94" s="749"/>
      <c r="UHO94" s="749"/>
      <c r="UHP94" s="749"/>
      <c r="UHQ94" s="749"/>
      <c r="UHR94" s="749"/>
      <c r="UHS94" s="749"/>
      <c r="UHT94" s="749"/>
      <c r="UHU94" s="749"/>
      <c r="UHV94" s="749"/>
      <c r="UHW94" s="749"/>
      <c r="UHX94" s="749"/>
      <c r="UHY94" s="749"/>
      <c r="UHZ94" s="749"/>
      <c r="UIA94" s="749"/>
      <c r="UIB94" s="749"/>
      <c r="UIC94" s="749"/>
      <c r="UID94" s="749"/>
      <c r="UIE94" s="749"/>
      <c r="UIF94" s="749"/>
      <c r="UIG94" s="749"/>
      <c r="UIH94" s="749"/>
      <c r="UII94" s="749"/>
      <c r="UIJ94" s="749"/>
      <c r="UIK94" s="749"/>
      <c r="UIL94" s="749"/>
      <c r="UIM94" s="749"/>
      <c r="UIN94" s="749"/>
      <c r="UIO94" s="749"/>
      <c r="UIP94" s="749"/>
      <c r="UIQ94" s="749"/>
      <c r="UIR94" s="749"/>
      <c r="UIS94" s="749"/>
      <c r="UIT94" s="749"/>
      <c r="UIU94" s="749"/>
      <c r="UIV94" s="749"/>
      <c r="UIW94" s="749"/>
      <c r="UIX94" s="749"/>
      <c r="UIY94" s="749"/>
      <c r="UIZ94" s="749"/>
      <c r="UJA94" s="749"/>
      <c r="UJB94" s="749"/>
      <c r="UJC94" s="749"/>
      <c r="UJD94" s="749"/>
      <c r="UJE94" s="749"/>
      <c r="UJF94" s="749"/>
      <c r="UJG94" s="749"/>
      <c r="UJH94" s="749"/>
      <c r="UJI94" s="749"/>
      <c r="UJJ94" s="749"/>
      <c r="UJK94" s="749"/>
      <c r="UJL94" s="749"/>
      <c r="UJM94" s="749"/>
      <c r="UJN94" s="749"/>
      <c r="UJO94" s="749"/>
      <c r="UJP94" s="749"/>
      <c r="UJQ94" s="749"/>
      <c r="UJR94" s="749"/>
      <c r="UJS94" s="749"/>
      <c r="UJT94" s="749"/>
      <c r="UJU94" s="749"/>
      <c r="UJV94" s="749"/>
      <c r="UJW94" s="749"/>
      <c r="UJX94" s="749"/>
      <c r="UJY94" s="749"/>
      <c r="UJZ94" s="749"/>
      <c r="UKA94" s="749"/>
      <c r="UKB94" s="749"/>
      <c r="UKC94" s="749"/>
      <c r="UKD94" s="749"/>
      <c r="UKE94" s="749"/>
      <c r="UKF94" s="749"/>
      <c r="UKG94" s="749"/>
      <c r="UKH94" s="749"/>
      <c r="UKI94" s="749"/>
      <c r="UKJ94" s="749"/>
      <c r="UKK94" s="749"/>
      <c r="UKL94" s="749"/>
      <c r="UKM94" s="749"/>
      <c r="UKN94" s="749"/>
      <c r="UKO94" s="749"/>
      <c r="UKP94" s="749"/>
      <c r="UKQ94" s="749"/>
      <c r="UKR94" s="749"/>
      <c r="UKS94" s="749"/>
      <c r="UKT94" s="749"/>
      <c r="UKU94" s="749"/>
      <c r="UKV94" s="749"/>
      <c r="UKW94" s="749"/>
      <c r="UKX94" s="749"/>
      <c r="UKY94" s="749"/>
      <c r="UKZ94" s="749"/>
      <c r="ULA94" s="749"/>
      <c r="ULB94" s="749"/>
      <c r="ULC94" s="749"/>
      <c r="ULD94" s="749"/>
      <c r="ULE94" s="749"/>
      <c r="ULF94" s="749"/>
      <c r="ULG94" s="749"/>
      <c r="ULH94" s="749"/>
      <c r="ULI94" s="749"/>
      <c r="ULJ94" s="749"/>
      <c r="ULK94" s="749"/>
      <c r="ULL94" s="749"/>
      <c r="ULM94" s="749"/>
      <c r="ULN94" s="749"/>
      <c r="ULO94" s="749"/>
      <c r="ULP94" s="749"/>
      <c r="ULQ94" s="749"/>
      <c r="ULR94" s="749"/>
      <c r="ULS94" s="749"/>
      <c r="ULT94" s="749"/>
      <c r="ULU94" s="749"/>
      <c r="ULV94" s="749"/>
      <c r="ULW94" s="749"/>
      <c r="ULX94" s="749"/>
      <c r="ULY94" s="749"/>
      <c r="ULZ94" s="749"/>
      <c r="UMA94" s="749"/>
      <c r="UMB94" s="749"/>
      <c r="UMC94" s="749"/>
      <c r="UMD94" s="749"/>
      <c r="UME94" s="749"/>
      <c r="UMF94" s="749"/>
      <c r="UMG94" s="749"/>
      <c r="UMH94" s="749"/>
      <c r="UMI94" s="749"/>
      <c r="UMJ94" s="749"/>
      <c r="UMK94" s="749"/>
      <c r="UML94" s="749"/>
      <c r="UMM94" s="749"/>
      <c r="UMN94" s="749"/>
      <c r="UMO94" s="749"/>
      <c r="UMP94" s="749"/>
      <c r="UMQ94" s="749"/>
      <c r="UMR94" s="749"/>
      <c r="UMS94" s="749"/>
      <c r="UMT94" s="749"/>
      <c r="UMU94" s="749"/>
      <c r="UMV94" s="749"/>
      <c r="UMW94" s="749"/>
      <c r="UMX94" s="749"/>
      <c r="UMY94" s="749"/>
      <c r="UMZ94" s="749"/>
      <c r="UNA94" s="749"/>
      <c r="UNB94" s="749"/>
      <c r="UNC94" s="749"/>
      <c r="UND94" s="749"/>
      <c r="UNE94" s="749"/>
      <c r="UNF94" s="749"/>
      <c r="UNG94" s="749"/>
      <c r="UNH94" s="749"/>
      <c r="UNI94" s="749"/>
      <c r="UNJ94" s="749"/>
      <c r="UNK94" s="749"/>
      <c r="UNL94" s="749"/>
      <c r="UNM94" s="749"/>
      <c r="UNN94" s="749"/>
      <c r="UNO94" s="749"/>
      <c r="UNP94" s="749"/>
      <c r="UNQ94" s="749"/>
      <c r="UNR94" s="749"/>
      <c r="UNS94" s="749"/>
      <c r="UNT94" s="749"/>
      <c r="UNU94" s="749"/>
      <c r="UNV94" s="749"/>
      <c r="UNW94" s="749"/>
      <c r="UNX94" s="749"/>
      <c r="UNY94" s="749"/>
      <c r="UNZ94" s="749"/>
      <c r="UOA94" s="749"/>
      <c r="UOB94" s="749"/>
      <c r="UOC94" s="749"/>
      <c r="UOD94" s="749"/>
      <c r="UOE94" s="749"/>
      <c r="UOF94" s="749"/>
      <c r="UOG94" s="749"/>
      <c r="UOH94" s="749"/>
      <c r="UOI94" s="749"/>
      <c r="UOJ94" s="749"/>
      <c r="UOK94" s="749"/>
      <c r="UOL94" s="749"/>
      <c r="UOM94" s="749"/>
      <c r="UON94" s="749"/>
      <c r="UOO94" s="749"/>
      <c r="UOP94" s="749"/>
      <c r="UOQ94" s="749"/>
      <c r="UOR94" s="749"/>
      <c r="UOS94" s="749"/>
      <c r="UOT94" s="749"/>
      <c r="UOU94" s="749"/>
      <c r="UOV94" s="749"/>
      <c r="UOW94" s="749"/>
      <c r="UOX94" s="749"/>
      <c r="UOY94" s="749"/>
      <c r="UOZ94" s="749"/>
      <c r="UPA94" s="749"/>
      <c r="UPB94" s="749"/>
      <c r="UPC94" s="749"/>
      <c r="UPD94" s="749"/>
      <c r="UPE94" s="749"/>
      <c r="UPF94" s="749"/>
      <c r="UPG94" s="749"/>
      <c r="UPH94" s="749"/>
      <c r="UPI94" s="749"/>
      <c r="UPJ94" s="749"/>
      <c r="UPK94" s="749"/>
      <c r="UPL94" s="749"/>
      <c r="UPM94" s="749"/>
      <c r="UPN94" s="749"/>
      <c r="UPO94" s="749"/>
      <c r="UPP94" s="749"/>
      <c r="UPQ94" s="749"/>
      <c r="UPR94" s="749"/>
      <c r="UPS94" s="749"/>
      <c r="UPT94" s="749"/>
      <c r="UPU94" s="749"/>
      <c r="UPV94" s="749"/>
      <c r="UPW94" s="749"/>
      <c r="UPX94" s="749"/>
      <c r="UPY94" s="749"/>
      <c r="UPZ94" s="749"/>
      <c r="UQA94" s="749"/>
      <c r="UQB94" s="749"/>
      <c r="UQC94" s="749"/>
      <c r="UQD94" s="749"/>
      <c r="UQE94" s="749"/>
      <c r="UQF94" s="749"/>
      <c r="UQG94" s="749"/>
      <c r="UQH94" s="749"/>
      <c r="UQI94" s="749"/>
      <c r="UQJ94" s="749"/>
      <c r="UQK94" s="749"/>
      <c r="UQL94" s="749"/>
      <c r="UQM94" s="749"/>
      <c r="UQN94" s="749"/>
      <c r="UQO94" s="749"/>
      <c r="UQP94" s="749"/>
      <c r="UQQ94" s="749"/>
      <c r="UQR94" s="749"/>
      <c r="UQS94" s="749"/>
      <c r="UQT94" s="749"/>
      <c r="UQU94" s="749"/>
      <c r="UQV94" s="749"/>
      <c r="UQW94" s="749"/>
      <c r="UQX94" s="749"/>
      <c r="UQY94" s="749"/>
      <c r="UQZ94" s="749"/>
      <c r="URA94" s="749"/>
      <c r="URB94" s="749"/>
      <c r="URC94" s="749"/>
      <c r="URD94" s="749"/>
      <c r="URE94" s="749"/>
      <c r="URF94" s="749"/>
      <c r="URG94" s="749"/>
      <c r="URH94" s="749"/>
      <c r="URI94" s="749"/>
      <c r="URJ94" s="749"/>
      <c r="URK94" s="749"/>
      <c r="URL94" s="749"/>
      <c r="URM94" s="749"/>
      <c r="URN94" s="749"/>
      <c r="URO94" s="749"/>
      <c r="URP94" s="749"/>
      <c r="URQ94" s="749"/>
      <c r="URR94" s="749"/>
      <c r="URS94" s="749"/>
      <c r="URT94" s="749"/>
      <c r="URU94" s="749"/>
      <c r="URV94" s="749"/>
      <c r="URW94" s="749"/>
      <c r="URX94" s="749"/>
      <c r="URY94" s="749"/>
      <c r="URZ94" s="749"/>
      <c r="USA94" s="749"/>
      <c r="USB94" s="749"/>
      <c r="USC94" s="749"/>
      <c r="USD94" s="749"/>
      <c r="USE94" s="749"/>
      <c r="USF94" s="749"/>
      <c r="USG94" s="749"/>
      <c r="USH94" s="749"/>
      <c r="USI94" s="749"/>
      <c r="USJ94" s="749"/>
      <c r="USK94" s="749"/>
      <c r="USL94" s="749"/>
      <c r="USM94" s="749"/>
      <c r="USN94" s="749"/>
      <c r="USO94" s="749"/>
      <c r="USP94" s="749"/>
      <c r="USQ94" s="749"/>
      <c r="USR94" s="749"/>
      <c r="USS94" s="749"/>
      <c r="UST94" s="749"/>
      <c r="USU94" s="749"/>
      <c r="USV94" s="749"/>
      <c r="USW94" s="749"/>
      <c r="USX94" s="749"/>
      <c r="USY94" s="749"/>
      <c r="USZ94" s="749"/>
      <c r="UTA94" s="749"/>
      <c r="UTB94" s="749"/>
      <c r="UTC94" s="749"/>
      <c r="UTD94" s="749"/>
      <c r="UTE94" s="749"/>
      <c r="UTF94" s="749"/>
      <c r="UTG94" s="749"/>
      <c r="UTH94" s="749"/>
      <c r="UTI94" s="749"/>
      <c r="UTJ94" s="749"/>
      <c r="UTK94" s="749"/>
      <c r="UTL94" s="749"/>
      <c r="UTM94" s="749"/>
      <c r="UTN94" s="749"/>
      <c r="UTO94" s="749"/>
      <c r="UTP94" s="749"/>
      <c r="UTQ94" s="749"/>
      <c r="UTR94" s="749"/>
      <c r="UTS94" s="749"/>
      <c r="UTT94" s="749"/>
      <c r="UTU94" s="749"/>
      <c r="UTV94" s="749"/>
      <c r="UTW94" s="749"/>
      <c r="UTX94" s="749"/>
      <c r="UTY94" s="749"/>
      <c r="UTZ94" s="749"/>
      <c r="UUA94" s="749"/>
      <c r="UUB94" s="749"/>
      <c r="UUC94" s="749"/>
      <c r="UUD94" s="749"/>
      <c r="UUE94" s="749"/>
      <c r="UUF94" s="749"/>
      <c r="UUG94" s="749"/>
      <c r="UUH94" s="749"/>
      <c r="UUI94" s="749"/>
      <c r="UUJ94" s="749"/>
      <c r="UUK94" s="749"/>
      <c r="UUL94" s="749"/>
      <c r="UUM94" s="749"/>
      <c r="UUN94" s="749"/>
      <c r="UUO94" s="749"/>
      <c r="UUP94" s="749"/>
      <c r="UUQ94" s="749"/>
      <c r="UUR94" s="749"/>
      <c r="UUS94" s="749"/>
      <c r="UUT94" s="749"/>
      <c r="UUU94" s="749"/>
      <c r="UUV94" s="749"/>
      <c r="UUW94" s="749"/>
      <c r="UUX94" s="749"/>
      <c r="UUY94" s="749"/>
      <c r="UUZ94" s="749"/>
      <c r="UVA94" s="749"/>
      <c r="UVB94" s="749"/>
      <c r="UVC94" s="749"/>
      <c r="UVD94" s="749"/>
      <c r="UVE94" s="749"/>
      <c r="UVF94" s="749"/>
      <c r="UVG94" s="749"/>
      <c r="UVH94" s="749"/>
      <c r="UVI94" s="749"/>
      <c r="UVJ94" s="749"/>
      <c r="UVK94" s="749"/>
      <c r="UVL94" s="749"/>
      <c r="UVM94" s="749"/>
      <c r="UVN94" s="749"/>
      <c r="UVO94" s="749"/>
      <c r="UVP94" s="749"/>
      <c r="UVQ94" s="749"/>
      <c r="UVR94" s="749"/>
      <c r="UVS94" s="749"/>
      <c r="UVT94" s="749"/>
      <c r="UVU94" s="749"/>
      <c r="UVV94" s="749"/>
      <c r="UVW94" s="749"/>
      <c r="UVX94" s="749"/>
      <c r="UVY94" s="749"/>
      <c r="UVZ94" s="749"/>
      <c r="UWA94" s="749"/>
      <c r="UWB94" s="749"/>
      <c r="UWC94" s="749"/>
      <c r="UWD94" s="749"/>
      <c r="UWE94" s="749"/>
      <c r="UWF94" s="749"/>
      <c r="UWG94" s="749"/>
      <c r="UWH94" s="749"/>
      <c r="UWI94" s="749"/>
      <c r="UWJ94" s="749"/>
      <c r="UWK94" s="749"/>
      <c r="UWL94" s="749"/>
      <c r="UWM94" s="749"/>
      <c r="UWN94" s="749"/>
      <c r="UWO94" s="749"/>
      <c r="UWP94" s="749"/>
      <c r="UWQ94" s="749"/>
      <c r="UWR94" s="749"/>
      <c r="UWS94" s="749"/>
      <c r="UWT94" s="749"/>
      <c r="UWU94" s="749"/>
      <c r="UWV94" s="749"/>
      <c r="UWW94" s="749"/>
      <c r="UWX94" s="749"/>
      <c r="UWY94" s="749"/>
      <c r="UWZ94" s="749"/>
      <c r="UXA94" s="749"/>
      <c r="UXB94" s="749"/>
      <c r="UXC94" s="749"/>
      <c r="UXD94" s="749"/>
      <c r="UXE94" s="749"/>
      <c r="UXF94" s="749"/>
      <c r="UXG94" s="749"/>
      <c r="UXH94" s="749"/>
      <c r="UXI94" s="749"/>
      <c r="UXJ94" s="749"/>
      <c r="UXK94" s="749"/>
      <c r="UXL94" s="749"/>
      <c r="UXM94" s="749"/>
      <c r="UXN94" s="749"/>
      <c r="UXO94" s="749"/>
      <c r="UXP94" s="749"/>
      <c r="UXQ94" s="749"/>
      <c r="UXR94" s="749"/>
      <c r="UXS94" s="749"/>
      <c r="UXT94" s="749"/>
      <c r="UXU94" s="749"/>
      <c r="UXV94" s="749"/>
      <c r="UXW94" s="749"/>
      <c r="UXX94" s="749"/>
      <c r="UXY94" s="749"/>
      <c r="UXZ94" s="749"/>
      <c r="UYA94" s="749"/>
      <c r="UYB94" s="749"/>
      <c r="UYC94" s="749"/>
      <c r="UYD94" s="749"/>
      <c r="UYE94" s="749"/>
      <c r="UYF94" s="749"/>
      <c r="UYG94" s="749"/>
      <c r="UYH94" s="749"/>
      <c r="UYI94" s="749"/>
      <c r="UYJ94" s="749"/>
      <c r="UYK94" s="749"/>
      <c r="UYL94" s="749"/>
      <c r="UYM94" s="749"/>
      <c r="UYN94" s="749"/>
      <c r="UYO94" s="749"/>
      <c r="UYP94" s="749"/>
      <c r="UYQ94" s="749"/>
      <c r="UYR94" s="749"/>
      <c r="UYS94" s="749"/>
      <c r="UYT94" s="749"/>
      <c r="UYU94" s="749"/>
      <c r="UYV94" s="749"/>
      <c r="UYW94" s="749"/>
      <c r="UYX94" s="749"/>
      <c r="UYY94" s="749"/>
      <c r="UYZ94" s="749"/>
      <c r="UZA94" s="749"/>
      <c r="UZB94" s="749"/>
      <c r="UZC94" s="749"/>
      <c r="UZD94" s="749"/>
      <c r="UZE94" s="749"/>
      <c r="UZF94" s="749"/>
      <c r="UZG94" s="749"/>
      <c r="UZH94" s="749"/>
      <c r="UZI94" s="749"/>
      <c r="UZJ94" s="749"/>
      <c r="UZK94" s="749"/>
      <c r="UZL94" s="749"/>
      <c r="UZM94" s="749"/>
      <c r="UZN94" s="749"/>
      <c r="UZO94" s="749"/>
      <c r="UZP94" s="749"/>
      <c r="UZQ94" s="749"/>
      <c r="UZR94" s="749"/>
      <c r="UZS94" s="749"/>
      <c r="UZT94" s="749"/>
      <c r="UZU94" s="749"/>
      <c r="UZV94" s="749"/>
      <c r="UZW94" s="749"/>
      <c r="UZX94" s="749"/>
      <c r="UZY94" s="749"/>
      <c r="UZZ94" s="749"/>
      <c r="VAA94" s="749"/>
      <c r="VAB94" s="749"/>
      <c r="VAC94" s="749"/>
      <c r="VAD94" s="749"/>
      <c r="VAE94" s="749"/>
      <c r="VAF94" s="749"/>
      <c r="VAG94" s="749"/>
      <c r="VAH94" s="749"/>
      <c r="VAI94" s="749"/>
      <c r="VAJ94" s="749"/>
      <c r="VAK94" s="749"/>
      <c r="VAL94" s="749"/>
      <c r="VAM94" s="749"/>
      <c r="VAN94" s="749"/>
      <c r="VAO94" s="749"/>
      <c r="VAP94" s="749"/>
      <c r="VAQ94" s="749"/>
      <c r="VAR94" s="749"/>
      <c r="VAS94" s="749"/>
      <c r="VAT94" s="749"/>
      <c r="VAU94" s="749"/>
      <c r="VAV94" s="749"/>
      <c r="VAW94" s="749"/>
      <c r="VAX94" s="749"/>
      <c r="VAY94" s="749"/>
      <c r="VAZ94" s="749"/>
      <c r="VBA94" s="749"/>
      <c r="VBB94" s="749"/>
      <c r="VBC94" s="749"/>
      <c r="VBD94" s="749"/>
      <c r="VBE94" s="749"/>
      <c r="VBF94" s="749"/>
      <c r="VBG94" s="749"/>
      <c r="VBH94" s="749"/>
      <c r="VBI94" s="749"/>
      <c r="VBJ94" s="749"/>
      <c r="VBK94" s="749"/>
      <c r="VBL94" s="749"/>
      <c r="VBM94" s="749"/>
      <c r="VBN94" s="749"/>
      <c r="VBO94" s="749"/>
      <c r="VBP94" s="749"/>
      <c r="VBQ94" s="749"/>
      <c r="VBR94" s="749"/>
      <c r="VBS94" s="749"/>
      <c r="VBT94" s="749"/>
      <c r="VBU94" s="749"/>
      <c r="VBV94" s="749"/>
      <c r="VBW94" s="749"/>
      <c r="VBX94" s="749"/>
      <c r="VBY94" s="749"/>
      <c r="VBZ94" s="749"/>
      <c r="VCA94" s="749"/>
      <c r="VCB94" s="749"/>
      <c r="VCC94" s="749"/>
      <c r="VCD94" s="749"/>
      <c r="VCE94" s="749"/>
      <c r="VCF94" s="749"/>
      <c r="VCG94" s="749"/>
      <c r="VCH94" s="749"/>
      <c r="VCI94" s="749"/>
      <c r="VCJ94" s="749"/>
      <c r="VCK94" s="749"/>
      <c r="VCL94" s="749"/>
      <c r="VCM94" s="749"/>
      <c r="VCN94" s="749"/>
      <c r="VCO94" s="749"/>
      <c r="VCP94" s="749"/>
      <c r="VCQ94" s="749"/>
      <c r="VCR94" s="749"/>
      <c r="VCS94" s="749"/>
      <c r="VCT94" s="749"/>
      <c r="VCU94" s="749"/>
      <c r="VCV94" s="749"/>
      <c r="VCW94" s="749"/>
      <c r="VCX94" s="749"/>
      <c r="VCY94" s="749"/>
      <c r="VCZ94" s="749"/>
      <c r="VDA94" s="749"/>
      <c r="VDB94" s="749"/>
      <c r="VDC94" s="749"/>
      <c r="VDD94" s="749"/>
      <c r="VDE94" s="749"/>
      <c r="VDF94" s="749"/>
      <c r="VDG94" s="749"/>
      <c r="VDH94" s="749"/>
      <c r="VDI94" s="749"/>
      <c r="VDJ94" s="749"/>
      <c r="VDK94" s="749"/>
      <c r="VDL94" s="749"/>
      <c r="VDM94" s="749"/>
      <c r="VDN94" s="749"/>
      <c r="VDO94" s="749"/>
      <c r="VDP94" s="749"/>
      <c r="VDQ94" s="749"/>
      <c r="VDR94" s="749"/>
      <c r="VDS94" s="749"/>
      <c r="VDT94" s="749"/>
      <c r="VDU94" s="749"/>
      <c r="VDV94" s="749"/>
      <c r="VDW94" s="749"/>
      <c r="VDX94" s="749"/>
      <c r="VDY94" s="749"/>
      <c r="VDZ94" s="749"/>
      <c r="VEA94" s="749"/>
      <c r="VEB94" s="749"/>
      <c r="VEC94" s="749"/>
      <c r="VED94" s="749"/>
      <c r="VEE94" s="749"/>
      <c r="VEF94" s="749"/>
      <c r="VEG94" s="749"/>
      <c r="VEH94" s="749"/>
      <c r="VEI94" s="749"/>
      <c r="VEJ94" s="749"/>
      <c r="VEK94" s="749"/>
      <c r="VEL94" s="749"/>
      <c r="VEM94" s="749"/>
      <c r="VEN94" s="749"/>
      <c r="VEO94" s="749"/>
      <c r="VEP94" s="749"/>
      <c r="VEQ94" s="749"/>
      <c r="VER94" s="749"/>
      <c r="VES94" s="749"/>
      <c r="VET94" s="749"/>
      <c r="VEU94" s="749"/>
      <c r="VEV94" s="749"/>
      <c r="VEW94" s="749"/>
      <c r="VEX94" s="749"/>
      <c r="VEY94" s="749"/>
      <c r="VEZ94" s="749"/>
      <c r="VFA94" s="749"/>
      <c r="VFB94" s="749"/>
      <c r="VFC94" s="749"/>
      <c r="VFD94" s="749"/>
      <c r="VFE94" s="749"/>
      <c r="VFF94" s="749"/>
      <c r="VFG94" s="749"/>
      <c r="VFH94" s="749"/>
      <c r="VFI94" s="749"/>
      <c r="VFJ94" s="749"/>
      <c r="VFK94" s="749"/>
      <c r="VFL94" s="749"/>
      <c r="VFM94" s="749"/>
      <c r="VFN94" s="749"/>
      <c r="VFO94" s="749"/>
      <c r="VFP94" s="749"/>
      <c r="VFQ94" s="749"/>
      <c r="VFR94" s="749"/>
      <c r="VFS94" s="749"/>
      <c r="VFT94" s="749"/>
      <c r="VFU94" s="749"/>
      <c r="VFV94" s="749"/>
      <c r="VFW94" s="749"/>
      <c r="VFX94" s="749"/>
      <c r="VFY94" s="749"/>
      <c r="VFZ94" s="749"/>
      <c r="VGA94" s="749"/>
      <c r="VGB94" s="749"/>
      <c r="VGC94" s="749"/>
      <c r="VGD94" s="749"/>
      <c r="VGE94" s="749"/>
      <c r="VGF94" s="749"/>
      <c r="VGG94" s="749"/>
      <c r="VGH94" s="749"/>
      <c r="VGI94" s="749"/>
      <c r="VGJ94" s="749"/>
      <c r="VGK94" s="749"/>
      <c r="VGL94" s="749"/>
      <c r="VGM94" s="749"/>
      <c r="VGN94" s="749"/>
      <c r="VGO94" s="749"/>
      <c r="VGP94" s="749"/>
      <c r="VGQ94" s="749"/>
      <c r="VGR94" s="749"/>
      <c r="VGS94" s="749"/>
      <c r="VGT94" s="749"/>
      <c r="VGU94" s="749"/>
      <c r="VGV94" s="749"/>
      <c r="VGW94" s="749"/>
      <c r="VGX94" s="749"/>
      <c r="VGY94" s="749"/>
      <c r="VGZ94" s="749"/>
      <c r="VHA94" s="749"/>
      <c r="VHB94" s="749"/>
      <c r="VHC94" s="749"/>
      <c r="VHD94" s="749"/>
      <c r="VHE94" s="749"/>
      <c r="VHF94" s="749"/>
      <c r="VHG94" s="749"/>
      <c r="VHH94" s="749"/>
      <c r="VHI94" s="749"/>
      <c r="VHJ94" s="749"/>
      <c r="VHK94" s="749"/>
      <c r="VHL94" s="749"/>
      <c r="VHM94" s="749"/>
      <c r="VHN94" s="749"/>
      <c r="VHO94" s="749"/>
      <c r="VHP94" s="749"/>
      <c r="VHQ94" s="749"/>
      <c r="VHR94" s="749"/>
      <c r="VHS94" s="749"/>
      <c r="VHT94" s="749"/>
      <c r="VHU94" s="749"/>
      <c r="VHV94" s="749"/>
      <c r="VHW94" s="749"/>
      <c r="VHX94" s="749"/>
      <c r="VHY94" s="749"/>
      <c r="VHZ94" s="749"/>
      <c r="VIA94" s="749"/>
      <c r="VIB94" s="749"/>
      <c r="VIC94" s="749"/>
      <c r="VID94" s="749"/>
      <c r="VIE94" s="749"/>
      <c r="VIF94" s="749"/>
      <c r="VIG94" s="749"/>
      <c r="VIH94" s="749"/>
      <c r="VII94" s="749"/>
      <c r="VIJ94" s="749"/>
      <c r="VIK94" s="749"/>
      <c r="VIL94" s="749"/>
      <c r="VIM94" s="749"/>
      <c r="VIN94" s="749"/>
      <c r="VIO94" s="749"/>
      <c r="VIP94" s="749"/>
      <c r="VIQ94" s="749"/>
      <c r="VIR94" s="749"/>
      <c r="VIS94" s="749"/>
      <c r="VIT94" s="749"/>
      <c r="VIU94" s="749"/>
      <c r="VIV94" s="749"/>
      <c r="VIW94" s="749"/>
      <c r="VIX94" s="749"/>
      <c r="VIY94" s="749"/>
      <c r="VIZ94" s="749"/>
      <c r="VJA94" s="749"/>
      <c r="VJB94" s="749"/>
      <c r="VJC94" s="749"/>
      <c r="VJD94" s="749"/>
      <c r="VJE94" s="749"/>
      <c r="VJF94" s="749"/>
      <c r="VJG94" s="749"/>
      <c r="VJH94" s="749"/>
      <c r="VJI94" s="749"/>
      <c r="VJJ94" s="749"/>
      <c r="VJK94" s="749"/>
      <c r="VJL94" s="749"/>
      <c r="VJM94" s="749"/>
      <c r="VJN94" s="749"/>
      <c r="VJO94" s="749"/>
      <c r="VJP94" s="749"/>
      <c r="VJQ94" s="749"/>
      <c r="VJR94" s="749"/>
      <c r="VJS94" s="749"/>
      <c r="VJT94" s="749"/>
      <c r="VJU94" s="749"/>
      <c r="VJV94" s="749"/>
      <c r="VJW94" s="749"/>
      <c r="VJX94" s="749"/>
      <c r="VJY94" s="749"/>
      <c r="VJZ94" s="749"/>
      <c r="VKA94" s="749"/>
      <c r="VKB94" s="749"/>
      <c r="VKC94" s="749"/>
      <c r="VKD94" s="749"/>
      <c r="VKE94" s="749"/>
      <c r="VKF94" s="749"/>
      <c r="VKG94" s="749"/>
      <c r="VKH94" s="749"/>
      <c r="VKI94" s="749"/>
      <c r="VKJ94" s="749"/>
      <c r="VKK94" s="749"/>
      <c r="VKL94" s="749"/>
      <c r="VKM94" s="749"/>
      <c r="VKN94" s="749"/>
      <c r="VKO94" s="749"/>
      <c r="VKP94" s="749"/>
      <c r="VKQ94" s="749"/>
      <c r="VKR94" s="749"/>
      <c r="VKS94" s="749"/>
      <c r="VKT94" s="749"/>
      <c r="VKU94" s="749"/>
      <c r="VKV94" s="749"/>
      <c r="VKW94" s="749"/>
      <c r="VKX94" s="749"/>
      <c r="VKY94" s="749"/>
      <c r="VKZ94" s="749"/>
      <c r="VLA94" s="749"/>
      <c r="VLB94" s="749"/>
      <c r="VLC94" s="749"/>
      <c r="VLD94" s="749"/>
      <c r="VLE94" s="749"/>
      <c r="VLF94" s="749"/>
      <c r="VLG94" s="749"/>
      <c r="VLH94" s="749"/>
      <c r="VLI94" s="749"/>
      <c r="VLJ94" s="749"/>
      <c r="VLK94" s="749"/>
      <c r="VLL94" s="749"/>
      <c r="VLM94" s="749"/>
      <c r="VLN94" s="749"/>
      <c r="VLO94" s="749"/>
      <c r="VLP94" s="749"/>
      <c r="VLQ94" s="749"/>
      <c r="VLR94" s="749"/>
      <c r="VLS94" s="749"/>
      <c r="VLT94" s="749"/>
      <c r="VLU94" s="749"/>
      <c r="VLV94" s="749"/>
      <c r="VLW94" s="749"/>
      <c r="VLX94" s="749"/>
      <c r="VLY94" s="749"/>
      <c r="VLZ94" s="749"/>
      <c r="VMA94" s="749"/>
      <c r="VMB94" s="749"/>
      <c r="VMC94" s="749"/>
      <c r="VMD94" s="749"/>
      <c r="VME94" s="749"/>
      <c r="VMF94" s="749"/>
      <c r="VMG94" s="749"/>
      <c r="VMH94" s="749"/>
      <c r="VMI94" s="749"/>
      <c r="VMJ94" s="749"/>
      <c r="VMK94" s="749"/>
      <c r="VML94" s="749"/>
      <c r="VMM94" s="749"/>
      <c r="VMN94" s="749"/>
      <c r="VMO94" s="749"/>
      <c r="VMP94" s="749"/>
      <c r="VMQ94" s="749"/>
      <c r="VMR94" s="749"/>
      <c r="VMS94" s="749"/>
      <c r="VMT94" s="749"/>
      <c r="VMU94" s="749"/>
      <c r="VMV94" s="749"/>
      <c r="VMW94" s="749"/>
      <c r="VMX94" s="749"/>
      <c r="VMY94" s="749"/>
      <c r="VMZ94" s="749"/>
      <c r="VNA94" s="749"/>
      <c r="VNB94" s="749"/>
      <c r="VNC94" s="749"/>
      <c r="VND94" s="749"/>
      <c r="VNE94" s="749"/>
      <c r="VNF94" s="749"/>
      <c r="VNG94" s="749"/>
      <c r="VNH94" s="749"/>
      <c r="VNI94" s="749"/>
      <c r="VNJ94" s="749"/>
      <c r="VNK94" s="749"/>
      <c r="VNL94" s="749"/>
      <c r="VNM94" s="749"/>
      <c r="VNN94" s="749"/>
      <c r="VNO94" s="749"/>
      <c r="VNP94" s="749"/>
      <c r="VNQ94" s="749"/>
      <c r="VNR94" s="749"/>
      <c r="VNS94" s="749"/>
      <c r="VNT94" s="749"/>
      <c r="VNU94" s="749"/>
      <c r="VNV94" s="749"/>
      <c r="VNW94" s="749"/>
      <c r="VNX94" s="749"/>
      <c r="VNY94" s="749"/>
      <c r="VNZ94" s="749"/>
      <c r="VOA94" s="749"/>
      <c r="VOB94" s="749"/>
      <c r="VOC94" s="749"/>
      <c r="VOD94" s="749"/>
      <c r="VOE94" s="749"/>
      <c r="VOF94" s="749"/>
      <c r="VOG94" s="749"/>
      <c r="VOH94" s="749"/>
      <c r="VOI94" s="749"/>
      <c r="VOJ94" s="749"/>
      <c r="VOK94" s="749"/>
      <c r="VOL94" s="749"/>
      <c r="VOM94" s="749"/>
      <c r="VON94" s="749"/>
      <c r="VOO94" s="749"/>
      <c r="VOP94" s="749"/>
      <c r="VOQ94" s="749"/>
      <c r="VOR94" s="749"/>
      <c r="VOS94" s="749"/>
      <c r="VOT94" s="749"/>
      <c r="VOU94" s="749"/>
      <c r="VOV94" s="749"/>
      <c r="VOW94" s="749"/>
      <c r="VOX94" s="749"/>
      <c r="VOY94" s="749"/>
      <c r="VOZ94" s="749"/>
      <c r="VPA94" s="749"/>
      <c r="VPB94" s="749"/>
      <c r="VPC94" s="749"/>
      <c r="VPD94" s="749"/>
      <c r="VPE94" s="749"/>
      <c r="VPF94" s="749"/>
      <c r="VPG94" s="749"/>
      <c r="VPH94" s="749"/>
      <c r="VPI94" s="749"/>
      <c r="VPJ94" s="749"/>
      <c r="VPK94" s="749"/>
      <c r="VPL94" s="749"/>
      <c r="VPM94" s="749"/>
      <c r="VPN94" s="749"/>
      <c r="VPO94" s="749"/>
      <c r="VPP94" s="749"/>
      <c r="VPQ94" s="749"/>
      <c r="VPR94" s="749"/>
      <c r="VPS94" s="749"/>
      <c r="VPT94" s="749"/>
      <c r="VPU94" s="749"/>
      <c r="VPV94" s="749"/>
      <c r="VPW94" s="749"/>
      <c r="VPX94" s="749"/>
      <c r="VPY94" s="749"/>
      <c r="VPZ94" s="749"/>
      <c r="VQA94" s="749"/>
      <c r="VQB94" s="749"/>
      <c r="VQC94" s="749"/>
      <c r="VQD94" s="749"/>
      <c r="VQE94" s="749"/>
      <c r="VQF94" s="749"/>
      <c r="VQG94" s="749"/>
      <c r="VQH94" s="749"/>
      <c r="VQI94" s="749"/>
      <c r="VQJ94" s="749"/>
      <c r="VQK94" s="749"/>
      <c r="VQL94" s="749"/>
      <c r="VQM94" s="749"/>
      <c r="VQN94" s="749"/>
      <c r="VQO94" s="749"/>
      <c r="VQP94" s="749"/>
      <c r="VQQ94" s="749"/>
      <c r="VQR94" s="749"/>
      <c r="VQS94" s="749"/>
      <c r="VQT94" s="749"/>
      <c r="VQU94" s="749"/>
      <c r="VQV94" s="749"/>
      <c r="VQW94" s="749"/>
      <c r="VQX94" s="749"/>
      <c r="VQY94" s="749"/>
      <c r="VQZ94" s="749"/>
      <c r="VRA94" s="749"/>
      <c r="VRB94" s="749"/>
      <c r="VRC94" s="749"/>
      <c r="VRD94" s="749"/>
      <c r="VRE94" s="749"/>
      <c r="VRF94" s="749"/>
      <c r="VRG94" s="749"/>
      <c r="VRH94" s="749"/>
      <c r="VRI94" s="749"/>
      <c r="VRJ94" s="749"/>
      <c r="VRK94" s="749"/>
      <c r="VRL94" s="749"/>
      <c r="VRM94" s="749"/>
      <c r="VRN94" s="749"/>
      <c r="VRO94" s="749"/>
      <c r="VRP94" s="749"/>
      <c r="VRQ94" s="749"/>
      <c r="VRR94" s="749"/>
      <c r="VRS94" s="749"/>
      <c r="VRT94" s="749"/>
      <c r="VRU94" s="749"/>
      <c r="VRV94" s="749"/>
      <c r="VRW94" s="749"/>
      <c r="VRX94" s="749"/>
      <c r="VRY94" s="749"/>
      <c r="VRZ94" s="749"/>
      <c r="VSA94" s="749"/>
      <c r="VSB94" s="749"/>
      <c r="VSC94" s="749"/>
      <c r="VSD94" s="749"/>
      <c r="VSE94" s="749"/>
      <c r="VSF94" s="749"/>
      <c r="VSG94" s="749"/>
      <c r="VSH94" s="749"/>
      <c r="VSI94" s="749"/>
      <c r="VSJ94" s="749"/>
      <c r="VSK94" s="749"/>
      <c r="VSL94" s="749"/>
      <c r="VSM94" s="749"/>
      <c r="VSN94" s="749"/>
      <c r="VSO94" s="749"/>
      <c r="VSP94" s="749"/>
      <c r="VSQ94" s="749"/>
      <c r="VSR94" s="749"/>
      <c r="VSS94" s="749"/>
      <c r="VST94" s="749"/>
      <c r="VSU94" s="749"/>
      <c r="VSV94" s="749"/>
      <c r="VSW94" s="749"/>
      <c r="VSX94" s="749"/>
      <c r="VSY94" s="749"/>
      <c r="VSZ94" s="749"/>
      <c r="VTA94" s="749"/>
      <c r="VTB94" s="749"/>
      <c r="VTC94" s="749"/>
      <c r="VTD94" s="749"/>
      <c r="VTE94" s="749"/>
      <c r="VTF94" s="749"/>
      <c r="VTG94" s="749"/>
      <c r="VTH94" s="749"/>
      <c r="VTI94" s="749"/>
      <c r="VTJ94" s="749"/>
      <c r="VTK94" s="749"/>
      <c r="VTL94" s="749"/>
      <c r="VTM94" s="749"/>
      <c r="VTN94" s="749"/>
      <c r="VTO94" s="749"/>
      <c r="VTP94" s="749"/>
      <c r="VTQ94" s="749"/>
      <c r="VTR94" s="749"/>
      <c r="VTS94" s="749"/>
      <c r="VTT94" s="749"/>
      <c r="VTU94" s="749"/>
      <c r="VTV94" s="749"/>
      <c r="VTW94" s="749"/>
      <c r="VTX94" s="749"/>
      <c r="VTY94" s="749"/>
      <c r="VTZ94" s="749"/>
      <c r="VUA94" s="749"/>
      <c r="VUB94" s="749"/>
      <c r="VUC94" s="749"/>
      <c r="VUD94" s="749"/>
      <c r="VUE94" s="749"/>
      <c r="VUF94" s="749"/>
      <c r="VUG94" s="749"/>
      <c r="VUH94" s="749"/>
      <c r="VUI94" s="749"/>
      <c r="VUJ94" s="749"/>
      <c r="VUK94" s="749"/>
      <c r="VUL94" s="749"/>
      <c r="VUM94" s="749"/>
      <c r="VUN94" s="749"/>
      <c r="VUO94" s="749"/>
      <c r="VUP94" s="749"/>
      <c r="VUQ94" s="749"/>
      <c r="VUR94" s="749"/>
      <c r="VUS94" s="749"/>
      <c r="VUT94" s="749"/>
      <c r="VUU94" s="749"/>
      <c r="VUV94" s="749"/>
      <c r="VUW94" s="749"/>
      <c r="VUX94" s="749"/>
      <c r="VUY94" s="749"/>
      <c r="VUZ94" s="749"/>
      <c r="VVA94" s="749"/>
      <c r="VVB94" s="749"/>
      <c r="VVC94" s="749"/>
      <c r="VVD94" s="749"/>
      <c r="VVE94" s="749"/>
      <c r="VVF94" s="749"/>
      <c r="VVG94" s="749"/>
      <c r="VVH94" s="749"/>
      <c r="VVI94" s="749"/>
      <c r="VVJ94" s="749"/>
      <c r="VVK94" s="749"/>
      <c r="VVL94" s="749"/>
      <c r="VVM94" s="749"/>
      <c r="VVN94" s="749"/>
      <c r="VVO94" s="749"/>
      <c r="VVP94" s="749"/>
      <c r="VVQ94" s="749"/>
      <c r="VVR94" s="749"/>
      <c r="VVS94" s="749"/>
      <c r="VVT94" s="749"/>
      <c r="VVU94" s="749"/>
      <c r="VVV94" s="749"/>
      <c r="VVW94" s="749"/>
      <c r="VVX94" s="749"/>
      <c r="VVY94" s="749"/>
      <c r="VVZ94" s="749"/>
      <c r="VWA94" s="749"/>
      <c r="VWB94" s="749"/>
      <c r="VWC94" s="749"/>
      <c r="VWD94" s="749"/>
      <c r="VWE94" s="749"/>
      <c r="VWF94" s="749"/>
      <c r="VWG94" s="749"/>
      <c r="VWH94" s="749"/>
      <c r="VWI94" s="749"/>
      <c r="VWJ94" s="749"/>
      <c r="VWK94" s="749"/>
      <c r="VWL94" s="749"/>
      <c r="VWM94" s="749"/>
      <c r="VWN94" s="749"/>
      <c r="VWO94" s="749"/>
      <c r="VWP94" s="749"/>
      <c r="VWQ94" s="749"/>
      <c r="VWR94" s="749"/>
      <c r="VWS94" s="749"/>
      <c r="VWT94" s="749"/>
      <c r="VWU94" s="749"/>
      <c r="VWV94" s="749"/>
      <c r="VWW94" s="749"/>
      <c r="VWX94" s="749"/>
      <c r="VWY94" s="749"/>
      <c r="VWZ94" s="749"/>
      <c r="VXA94" s="749"/>
      <c r="VXB94" s="749"/>
      <c r="VXC94" s="749"/>
      <c r="VXD94" s="749"/>
      <c r="VXE94" s="749"/>
      <c r="VXF94" s="749"/>
      <c r="VXG94" s="749"/>
      <c r="VXH94" s="749"/>
      <c r="VXI94" s="749"/>
      <c r="VXJ94" s="749"/>
      <c r="VXK94" s="749"/>
      <c r="VXL94" s="749"/>
      <c r="VXM94" s="749"/>
      <c r="VXN94" s="749"/>
      <c r="VXO94" s="749"/>
      <c r="VXP94" s="749"/>
      <c r="VXQ94" s="749"/>
      <c r="VXR94" s="749"/>
      <c r="VXS94" s="749"/>
      <c r="VXT94" s="749"/>
      <c r="VXU94" s="749"/>
      <c r="VXV94" s="749"/>
      <c r="VXW94" s="749"/>
      <c r="VXX94" s="749"/>
      <c r="VXY94" s="749"/>
      <c r="VXZ94" s="749"/>
      <c r="VYA94" s="749"/>
      <c r="VYB94" s="749"/>
      <c r="VYC94" s="749"/>
      <c r="VYD94" s="749"/>
      <c r="VYE94" s="749"/>
      <c r="VYF94" s="749"/>
      <c r="VYG94" s="749"/>
      <c r="VYH94" s="749"/>
      <c r="VYI94" s="749"/>
      <c r="VYJ94" s="749"/>
      <c r="VYK94" s="749"/>
      <c r="VYL94" s="749"/>
      <c r="VYM94" s="749"/>
      <c r="VYN94" s="749"/>
      <c r="VYO94" s="749"/>
      <c r="VYP94" s="749"/>
      <c r="VYQ94" s="749"/>
      <c r="VYR94" s="749"/>
      <c r="VYS94" s="749"/>
      <c r="VYT94" s="749"/>
      <c r="VYU94" s="749"/>
      <c r="VYV94" s="749"/>
      <c r="VYW94" s="749"/>
      <c r="VYX94" s="749"/>
      <c r="VYY94" s="749"/>
      <c r="VYZ94" s="749"/>
      <c r="VZA94" s="749"/>
      <c r="VZB94" s="749"/>
      <c r="VZC94" s="749"/>
      <c r="VZD94" s="749"/>
      <c r="VZE94" s="749"/>
      <c r="VZF94" s="749"/>
      <c r="VZG94" s="749"/>
      <c r="VZH94" s="749"/>
      <c r="VZI94" s="749"/>
      <c r="VZJ94" s="749"/>
      <c r="VZK94" s="749"/>
      <c r="VZL94" s="749"/>
      <c r="VZM94" s="749"/>
      <c r="VZN94" s="749"/>
      <c r="VZO94" s="749"/>
      <c r="VZP94" s="749"/>
      <c r="VZQ94" s="749"/>
      <c r="VZR94" s="749"/>
      <c r="VZS94" s="749"/>
      <c r="VZT94" s="749"/>
      <c r="VZU94" s="749"/>
      <c r="VZV94" s="749"/>
      <c r="VZW94" s="749"/>
      <c r="VZX94" s="749"/>
      <c r="VZY94" s="749"/>
      <c r="VZZ94" s="749"/>
      <c r="WAA94" s="749"/>
      <c r="WAB94" s="749"/>
      <c r="WAC94" s="749"/>
      <c r="WAD94" s="749"/>
      <c r="WAE94" s="749"/>
      <c r="WAF94" s="749"/>
      <c r="WAG94" s="749"/>
      <c r="WAH94" s="749"/>
      <c r="WAI94" s="749"/>
      <c r="WAJ94" s="749"/>
      <c r="WAK94" s="749"/>
      <c r="WAL94" s="749"/>
      <c r="WAM94" s="749"/>
      <c r="WAN94" s="749"/>
      <c r="WAO94" s="749"/>
      <c r="WAP94" s="749"/>
      <c r="WAQ94" s="749"/>
      <c r="WAR94" s="749"/>
      <c r="WAS94" s="749"/>
      <c r="WAT94" s="749"/>
      <c r="WAU94" s="749"/>
      <c r="WAV94" s="749"/>
      <c r="WAW94" s="749"/>
      <c r="WAX94" s="749"/>
      <c r="WAY94" s="749"/>
      <c r="WAZ94" s="749"/>
      <c r="WBA94" s="749"/>
      <c r="WBB94" s="749"/>
      <c r="WBC94" s="749"/>
      <c r="WBD94" s="749"/>
      <c r="WBE94" s="749"/>
      <c r="WBF94" s="749"/>
      <c r="WBG94" s="749"/>
      <c r="WBH94" s="749"/>
      <c r="WBI94" s="749"/>
      <c r="WBJ94" s="749"/>
      <c r="WBK94" s="749"/>
      <c r="WBL94" s="749"/>
      <c r="WBM94" s="749"/>
      <c r="WBN94" s="749"/>
      <c r="WBO94" s="749"/>
      <c r="WBP94" s="749"/>
      <c r="WBQ94" s="749"/>
      <c r="WBR94" s="749"/>
      <c r="WBS94" s="749"/>
      <c r="WBT94" s="749"/>
      <c r="WBU94" s="749"/>
      <c r="WBV94" s="749"/>
      <c r="WBW94" s="749"/>
      <c r="WBX94" s="749"/>
      <c r="WBY94" s="749"/>
      <c r="WBZ94" s="749"/>
      <c r="WCA94" s="749"/>
      <c r="WCB94" s="749"/>
      <c r="WCC94" s="749"/>
      <c r="WCD94" s="749"/>
      <c r="WCE94" s="749"/>
      <c r="WCF94" s="749"/>
      <c r="WCG94" s="749"/>
      <c r="WCH94" s="749"/>
      <c r="WCI94" s="749"/>
      <c r="WCJ94" s="749"/>
      <c r="WCK94" s="749"/>
      <c r="WCL94" s="749"/>
      <c r="WCM94" s="749"/>
      <c r="WCN94" s="749"/>
      <c r="WCO94" s="749"/>
      <c r="WCP94" s="749"/>
      <c r="WCQ94" s="749"/>
      <c r="WCR94" s="749"/>
      <c r="WCS94" s="749"/>
      <c r="WCT94" s="749"/>
      <c r="WCU94" s="749"/>
      <c r="WCV94" s="749"/>
      <c r="WCW94" s="749"/>
      <c r="WCX94" s="749"/>
      <c r="WCY94" s="749"/>
      <c r="WCZ94" s="749"/>
      <c r="WDA94" s="749"/>
      <c r="WDB94" s="749"/>
      <c r="WDC94" s="749"/>
      <c r="WDD94" s="749"/>
      <c r="WDE94" s="749"/>
      <c r="WDF94" s="749"/>
      <c r="WDG94" s="749"/>
      <c r="WDH94" s="749"/>
      <c r="WDI94" s="749"/>
      <c r="WDJ94" s="749"/>
      <c r="WDK94" s="749"/>
      <c r="WDL94" s="749"/>
      <c r="WDM94" s="749"/>
      <c r="WDN94" s="749"/>
      <c r="WDO94" s="749"/>
      <c r="WDP94" s="749"/>
      <c r="WDQ94" s="749"/>
      <c r="WDR94" s="749"/>
      <c r="WDS94" s="749"/>
      <c r="WDT94" s="749"/>
      <c r="WDU94" s="749"/>
      <c r="WDV94" s="749"/>
      <c r="WDW94" s="749"/>
      <c r="WDX94" s="749"/>
      <c r="WDY94" s="749"/>
      <c r="WDZ94" s="749"/>
      <c r="WEA94" s="749"/>
      <c r="WEB94" s="749"/>
      <c r="WEC94" s="749"/>
      <c r="WED94" s="749"/>
      <c r="WEE94" s="749"/>
      <c r="WEF94" s="749"/>
      <c r="WEG94" s="749"/>
      <c r="WEH94" s="749"/>
      <c r="WEI94" s="749"/>
      <c r="WEJ94" s="749"/>
      <c r="WEK94" s="749"/>
      <c r="WEL94" s="749"/>
      <c r="WEM94" s="749"/>
      <c r="WEN94" s="749"/>
      <c r="WEO94" s="749"/>
      <c r="WEP94" s="749"/>
      <c r="WEQ94" s="749"/>
      <c r="WER94" s="749"/>
      <c r="WES94" s="749"/>
      <c r="WET94" s="749"/>
      <c r="WEU94" s="749"/>
      <c r="WEV94" s="749"/>
      <c r="WEW94" s="749"/>
      <c r="WEX94" s="749"/>
      <c r="WEY94" s="749"/>
      <c r="WEZ94" s="749"/>
      <c r="WFA94" s="749"/>
      <c r="WFB94" s="749"/>
      <c r="WFC94" s="749"/>
      <c r="WFD94" s="749"/>
      <c r="WFE94" s="749"/>
      <c r="WFF94" s="749"/>
      <c r="WFG94" s="749"/>
      <c r="WFH94" s="749"/>
      <c r="WFI94" s="749"/>
      <c r="WFJ94" s="749"/>
      <c r="WFK94" s="749"/>
      <c r="WFL94" s="749"/>
      <c r="WFM94" s="749"/>
      <c r="WFN94" s="749"/>
      <c r="WFO94" s="749"/>
      <c r="WFP94" s="749"/>
      <c r="WFQ94" s="749"/>
      <c r="WFR94" s="749"/>
      <c r="WFS94" s="749"/>
      <c r="WFT94" s="749"/>
      <c r="WFU94" s="749"/>
      <c r="WFV94" s="749"/>
      <c r="WFW94" s="749"/>
      <c r="WFX94" s="749"/>
      <c r="WFY94" s="749"/>
      <c r="WFZ94" s="749"/>
      <c r="WGA94" s="749"/>
      <c r="WGB94" s="749"/>
      <c r="WGC94" s="749"/>
      <c r="WGD94" s="749"/>
      <c r="WGE94" s="749"/>
      <c r="WGF94" s="749"/>
      <c r="WGG94" s="749"/>
      <c r="WGH94" s="749"/>
      <c r="WGI94" s="749"/>
      <c r="WGJ94" s="749"/>
      <c r="WGK94" s="749"/>
      <c r="WGL94" s="749"/>
      <c r="WGM94" s="749"/>
      <c r="WGN94" s="749"/>
      <c r="WGO94" s="749"/>
      <c r="WGP94" s="749"/>
      <c r="WGQ94" s="749"/>
      <c r="WGR94" s="749"/>
      <c r="WGS94" s="749"/>
      <c r="WGT94" s="749"/>
      <c r="WGU94" s="749"/>
      <c r="WGV94" s="749"/>
      <c r="WGW94" s="749"/>
      <c r="WGX94" s="749"/>
      <c r="WGY94" s="749"/>
      <c r="WGZ94" s="749"/>
      <c r="WHA94" s="749"/>
      <c r="WHB94" s="749"/>
      <c r="WHC94" s="749"/>
      <c r="WHD94" s="749"/>
      <c r="WHE94" s="749"/>
      <c r="WHF94" s="749"/>
      <c r="WHG94" s="749"/>
      <c r="WHH94" s="749"/>
      <c r="WHI94" s="749"/>
      <c r="WHJ94" s="749"/>
      <c r="WHK94" s="749"/>
      <c r="WHL94" s="749"/>
      <c r="WHM94" s="749"/>
      <c r="WHN94" s="749"/>
      <c r="WHO94" s="749"/>
      <c r="WHP94" s="749"/>
      <c r="WHQ94" s="749"/>
      <c r="WHR94" s="749"/>
      <c r="WHS94" s="749"/>
      <c r="WHT94" s="749"/>
      <c r="WHU94" s="749"/>
      <c r="WHV94" s="749"/>
      <c r="WHW94" s="749"/>
      <c r="WHX94" s="749"/>
      <c r="WHY94" s="749"/>
      <c r="WHZ94" s="749"/>
      <c r="WIA94" s="749"/>
      <c r="WIB94" s="749"/>
      <c r="WIC94" s="749"/>
      <c r="WID94" s="749"/>
      <c r="WIE94" s="749"/>
      <c r="WIF94" s="749"/>
      <c r="WIG94" s="749"/>
      <c r="WIH94" s="749"/>
      <c r="WII94" s="749"/>
      <c r="WIJ94" s="749"/>
      <c r="WIK94" s="749"/>
      <c r="WIL94" s="749"/>
      <c r="WIM94" s="749"/>
      <c r="WIN94" s="749"/>
      <c r="WIO94" s="749"/>
      <c r="WIP94" s="749"/>
      <c r="WIQ94" s="749"/>
      <c r="WIR94" s="749"/>
      <c r="WIS94" s="749"/>
      <c r="WIT94" s="749"/>
      <c r="WIU94" s="749"/>
      <c r="WIV94" s="749"/>
      <c r="WIW94" s="749"/>
      <c r="WIX94" s="749"/>
      <c r="WIY94" s="749"/>
      <c r="WIZ94" s="749"/>
      <c r="WJA94" s="749"/>
      <c r="WJB94" s="749"/>
      <c r="WJC94" s="749"/>
      <c r="WJD94" s="749"/>
      <c r="WJE94" s="749"/>
      <c r="WJF94" s="749"/>
      <c r="WJG94" s="749"/>
      <c r="WJH94" s="749"/>
      <c r="WJI94" s="749"/>
      <c r="WJJ94" s="749"/>
      <c r="WJK94" s="749"/>
      <c r="WJL94" s="749"/>
      <c r="WJM94" s="749"/>
      <c r="WJN94" s="749"/>
      <c r="WJO94" s="749"/>
      <c r="WJP94" s="749"/>
      <c r="WJQ94" s="749"/>
      <c r="WJR94" s="749"/>
      <c r="WJS94" s="749"/>
      <c r="WJT94" s="749"/>
      <c r="WJU94" s="749"/>
      <c r="WJV94" s="749"/>
      <c r="WJW94" s="749"/>
      <c r="WJX94" s="749"/>
      <c r="WJY94" s="749"/>
      <c r="WJZ94" s="749"/>
      <c r="WKA94" s="749"/>
      <c r="WKB94" s="749"/>
      <c r="WKC94" s="749"/>
      <c r="WKD94" s="749"/>
      <c r="WKE94" s="749"/>
      <c r="WKF94" s="749"/>
      <c r="WKG94" s="749"/>
      <c r="WKH94" s="749"/>
      <c r="WKI94" s="749"/>
      <c r="WKJ94" s="749"/>
      <c r="WKK94" s="749"/>
      <c r="WKL94" s="749"/>
      <c r="WKM94" s="749"/>
      <c r="WKN94" s="749"/>
      <c r="WKO94" s="749"/>
      <c r="WKP94" s="749"/>
      <c r="WKQ94" s="749"/>
      <c r="WKR94" s="749"/>
      <c r="WKS94" s="749"/>
      <c r="WKT94" s="749"/>
      <c r="WKU94" s="749"/>
      <c r="WKV94" s="749"/>
      <c r="WKW94" s="749"/>
      <c r="WKX94" s="749"/>
      <c r="WKY94" s="749"/>
      <c r="WKZ94" s="749"/>
      <c r="WLA94" s="749"/>
      <c r="WLB94" s="749"/>
      <c r="WLC94" s="749"/>
      <c r="WLD94" s="749"/>
      <c r="WLE94" s="749"/>
      <c r="WLF94" s="749"/>
      <c r="WLG94" s="749"/>
      <c r="WLH94" s="749"/>
      <c r="WLI94" s="749"/>
      <c r="WLJ94" s="749"/>
      <c r="WLK94" s="749"/>
      <c r="WLL94" s="749"/>
      <c r="WLM94" s="749"/>
      <c r="WLN94" s="749"/>
      <c r="WLO94" s="749"/>
      <c r="WLP94" s="749"/>
      <c r="WLQ94" s="749"/>
      <c r="WLR94" s="749"/>
      <c r="WLS94" s="749"/>
      <c r="WLT94" s="749"/>
      <c r="WLU94" s="749"/>
      <c r="WLV94" s="749"/>
      <c r="WLW94" s="749"/>
      <c r="WLX94" s="749"/>
      <c r="WLY94" s="749"/>
      <c r="WLZ94" s="749"/>
      <c r="WMA94" s="749"/>
      <c r="WMB94" s="749"/>
      <c r="WMC94" s="749"/>
      <c r="WMD94" s="749"/>
      <c r="WME94" s="749"/>
      <c r="WMF94" s="749"/>
      <c r="WMG94" s="749"/>
      <c r="WMH94" s="749"/>
      <c r="WMI94" s="749"/>
      <c r="WMJ94" s="749"/>
      <c r="WMK94" s="749"/>
      <c r="WML94" s="749"/>
      <c r="WMM94" s="749"/>
      <c r="WMN94" s="749"/>
      <c r="WMO94" s="749"/>
      <c r="WMP94" s="749"/>
      <c r="WMQ94" s="749"/>
      <c r="WMR94" s="749"/>
      <c r="WMS94" s="749"/>
      <c r="WMT94" s="749"/>
      <c r="WMU94" s="749"/>
      <c r="WMV94" s="749"/>
      <c r="WMW94" s="749"/>
      <c r="WMX94" s="749"/>
      <c r="WMY94" s="749"/>
      <c r="WMZ94" s="749"/>
      <c r="WNA94" s="749"/>
      <c r="WNB94" s="749"/>
      <c r="WNC94" s="749"/>
      <c r="WND94" s="749"/>
      <c r="WNE94" s="749"/>
      <c r="WNF94" s="749"/>
      <c r="WNG94" s="749"/>
      <c r="WNH94" s="749"/>
      <c r="WNI94" s="749"/>
      <c r="WNJ94" s="749"/>
      <c r="WNK94" s="749"/>
      <c r="WNL94" s="749"/>
      <c r="WNM94" s="749"/>
      <c r="WNN94" s="749"/>
      <c r="WNO94" s="749"/>
      <c r="WNP94" s="749"/>
      <c r="WNQ94" s="749"/>
      <c r="WNR94" s="749"/>
      <c r="WNS94" s="749"/>
      <c r="WNT94" s="749"/>
      <c r="WNU94" s="749"/>
      <c r="WNV94" s="749"/>
      <c r="WNW94" s="749"/>
      <c r="WNX94" s="749"/>
      <c r="WNY94" s="749"/>
      <c r="WNZ94" s="749"/>
      <c r="WOA94" s="749"/>
      <c r="WOB94" s="749"/>
      <c r="WOC94" s="749"/>
      <c r="WOD94" s="749"/>
      <c r="WOE94" s="749"/>
      <c r="WOF94" s="749"/>
      <c r="WOG94" s="749"/>
      <c r="WOH94" s="749"/>
      <c r="WOI94" s="749"/>
      <c r="WOJ94" s="749"/>
      <c r="WOK94" s="749"/>
      <c r="WOL94" s="749"/>
      <c r="WOM94" s="749"/>
      <c r="WON94" s="749"/>
      <c r="WOO94" s="749"/>
      <c r="WOP94" s="749"/>
      <c r="WOQ94" s="749"/>
      <c r="WOR94" s="749"/>
      <c r="WOS94" s="749"/>
      <c r="WOT94" s="749"/>
      <c r="WOU94" s="749"/>
      <c r="WOV94" s="749"/>
      <c r="WOW94" s="749"/>
      <c r="WOX94" s="749"/>
      <c r="WOY94" s="749"/>
      <c r="WOZ94" s="749"/>
      <c r="WPA94" s="749"/>
      <c r="WPB94" s="749"/>
      <c r="WPC94" s="749"/>
      <c r="WPD94" s="749"/>
      <c r="WPE94" s="749"/>
      <c r="WPF94" s="749"/>
      <c r="WPG94" s="749"/>
      <c r="WPH94" s="749"/>
      <c r="WPI94" s="749"/>
      <c r="WPJ94" s="749"/>
      <c r="WPK94" s="749"/>
      <c r="WPL94" s="749"/>
      <c r="WPM94" s="749"/>
      <c r="WPN94" s="749"/>
      <c r="WPO94" s="749"/>
      <c r="WPP94" s="749"/>
      <c r="WPQ94" s="749"/>
      <c r="WPR94" s="749"/>
      <c r="WPS94" s="749"/>
      <c r="WPT94" s="749"/>
      <c r="WPU94" s="749"/>
      <c r="WPV94" s="749"/>
      <c r="WPW94" s="749"/>
      <c r="WPX94" s="749"/>
      <c r="WPY94" s="749"/>
      <c r="WPZ94" s="749"/>
      <c r="WQA94" s="749"/>
      <c r="WQB94" s="749"/>
      <c r="WQC94" s="749"/>
      <c r="WQD94" s="749"/>
      <c r="WQE94" s="749"/>
      <c r="WQF94" s="749"/>
      <c r="WQG94" s="749"/>
      <c r="WQH94" s="749"/>
      <c r="WQI94" s="749"/>
      <c r="WQJ94" s="749"/>
      <c r="WQK94" s="749"/>
      <c r="WQL94" s="749"/>
      <c r="WQM94" s="749"/>
      <c r="WQN94" s="749"/>
      <c r="WQO94" s="749"/>
      <c r="WQP94" s="749"/>
      <c r="WQQ94" s="749"/>
      <c r="WQR94" s="749"/>
      <c r="WQS94" s="749"/>
      <c r="WQT94" s="749"/>
      <c r="WQU94" s="749"/>
      <c r="WQV94" s="749"/>
      <c r="WQW94" s="749"/>
      <c r="WQX94" s="749"/>
      <c r="WQY94" s="749"/>
      <c r="WQZ94" s="749"/>
      <c r="WRA94" s="749"/>
      <c r="WRB94" s="749"/>
      <c r="WRC94" s="749"/>
      <c r="WRD94" s="749"/>
      <c r="WRE94" s="749"/>
      <c r="WRF94" s="749"/>
      <c r="WRG94" s="749"/>
      <c r="WRH94" s="749"/>
      <c r="WRI94" s="749"/>
      <c r="WRJ94" s="749"/>
      <c r="WRK94" s="749"/>
      <c r="WRL94" s="749"/>
      <c r="WRM94" s="749"/>
      <c r="WRN94" s="749"/>
      <c r="WRO94" s="749"/>
      <c r="WRP94" s="749"/>
      <c r="WRQ94" s="749"/>
      <c r="WRR94" s="749"/>
      <c r="WRS94" s="749"/>
      <c r="WRT94" s="749"/>
      <c r="WRU94" s="749"/>
      <c r="WRV94" s="749"/>
      <c r="WRW94" s="749"/>
      <c r="WRX94" s="749"/>
      <c r="WRY94" s="749"/>
      <c r="WRZ94" s="749"/>
      <c r="WSA94" s="749"/>
      <c r="WSB94" s="749"/>
      <c r="WSC94" s="749"/>
      <c r="WSD94" s="749"/>
      <c r="WSE94" s="749"/>
      <c r="WSF94" s="749"/>
      <c r="WSG94" s="749"/>
      <c r="WSH94" s="749"/>
      <c r="WSI94" s="749"/>
      <c r="WSJ94" s="749"/>
      <c r="WSK94" s="749"/>
      <c r="WSL94" s="749"/>
      <c r="WSM94" s="749"/>
      <c r="WSN94" s="749"/>
      <c r="WSO94" s="749"/>
      <c r="WSP94" s="749"/>
      <c r="WSQ94" s="749"/>
      <c r="WSR94" s="749"/>
      <c r="WSS94" s="749"/>
      <c r="WST94" s="749"/>
      <c r="WSU94" s="749"/>
      <c r="WSV94" s="749"/>
      <c r="WSW94" s="749"/>
      <c r="WSX94" s="749"/>
      <c r="WSY94" s="749"/>
      <c r="WSZ94" s="749"/>
      <c r="WTA94" s="749"/>
      <c r="WTB94" s="749"/>
      <c r="WTC94" s="749"/>
      <c r="WTD94" s="749"/>
      <c r="WTE94" s="749"/>
      <c r="WTF94" s="749"/>
      <c r="WTG94" s="749"/>
      <c r="WTH94" s="749"/>
      <c r="WTI94" s="749"/>
      <c r="WTJ94" s="749"/>
      <c r="WTK94" s="749"/>
      <c r="WTL94" s="749"/>
      <c r="WTM94" s="749"/>
      <c r="WTN94" s="749"/>
      <c r="WTO94" s="749"/>
      <c r="WTP94" s="749"/>
      <c r="WTQ94" s="749"/>
      <c r="WTR94" s="749"/>
      <c r="WTS94" s="749"/>
      <c r="WTT94" s="749"/>
      <c r="WTU94" s="749"/>
      <c r="WTV94" s="749"/>
      <c r="WTW94" s="749"/>
      <c r="WTX94" s="749"/>
      <c r="WTY94" s="749"/>
      <c r="WTZ94" s="749"/>
      <c r="WUA94" s="749"/>
      <c r="WUB94" s="749"/>
      <c r="WUC94" s="749"/>
      <c r="WUD94" s="749"/>
      <c r="WUE94" s="749"/>
      <c r="WUF94" s="749"/>
      <c r="WUG94" s="749"/>
      <c r="WUH94" s="749"/>
      <c r="WUI94" s="749"/>
      <c r="WUJ94" s="749"/>
      <c r="WUK94" s="749"/>
      <c r="WUL94" s="749"/>
      <c r="WUM94" s="749"/>
      <c r="WUN94" s="749"/>
      <c r="WUO94" s="749"/>
      <c r="WUP94" s="749"/>
      <c r="WUQ94" s="749"/>
      <c r="WUR94" s="749"/>
      <c r="WUS94" s="749"/>
      <c r="WUT94" s="749"/>
      <c r="WUU94" s="749"/>
      <c r="WUV94" s="749"/>
      <c r="WUW94" s="749"/>
      <c r="WUX94" s="749"/>
      <c r="WUY94" s="749"/>
      <c r="WUZ94" s="749"/>
      <c r="WVA94" s="749"/>
      <c r="WVB94" s="749"/>
      <c r="WVC94" s="749"/>
      <c r="WVD94" s="749"/>
      <c r="WVE94" s="749"/>
      <c r="WVF94" s="749"/>
      <c r="WVG94" s="749"/>
      <c r="WVH94" s="749"/>
      <c r="WVI94" s="749"/>
      <c r="WVJ94" s="749"/>
      <c r="WVK94" s="749"/>
      <c r="WVL94" s="749"/>
      <c r="WVM94" s="749"/>
      <c r="WVN94" s="749"/>
      <c r="WVO94" s="749"/>
      <c r="WVP94" s="749"/>
      <c r="WVQ94" s="749"/>
      <c r="WVR94" s="749"/>
      <c r="WVS94" s="749"/>
      <c r="WVT94" s="749"/>
      <c r="WVU94" s="749"/>
      <c r="WVV94" s="749"/>
      <c r="WVW94" s="749"/>
      <c r="WVX94" s="749"/>
      <c r="WVY94" s="749"/>
      <c r="WVZ94" s="749"/>
      <c r="WWA94" s="749"/>
      <c r="WWB94" s="749"/>
      <c r="WWC94" s="749"/>
      <c r="WWD94" s="749"/>
      <c r="WWE94" s="749"/>
      <c r="WWF94" s="749"/>
      <c r="WWG94" s="749"/>
      <c r="WWH94" s="749"/>
      <c r="WWI94" s="749"/>
      <c r="WWJ94" s="749"/>
      <c r="WWK94" s="749"/>
      <c r="WWL94" s="749"/>
      <c r="WWM94" s="749"/>
      <c r="WWN94" s="749"/>
      <c r="WWO94" s="749"/>
      <c r="WWP94" s="749"/>
      <c r="WWQ94" s="749"/>
      <c r="WWR94" s="749"/>
      <c r="WWS94" s="749"/>
      <c r="WWT94" s="749"/>
      <c r="WWU94" s="749"/>
      <c r="WWV94" s="749"/>
      <c r="WWW94" s="749"/>
      <c r="WWX94" s="749"/>
      <c r="WWY94" s="749"/>
      <c r="WWZ94" s="749"/>
      <c r="WXA94" s="749"/>
      <c r="WXB94" s="749"/>
      <c r="WXC94" s="749"/>
      <c r="WXD94" s="749"/>
      <c r="WXE94" s="749"/>
      <c r="WXF94" s="749"/>
      <c r="WXG94" s="749"/>
      <c r="WXH94" s="749"/>
      <c r="WXI94" s="749"/>
      <c r="WXJ94" s="749"/>
      <c r="WXK94" s="749"/>
      <c r="WXL94" s="749"/>
      <c r="WXM94" s="749"/>
      <c r="WXN94" s="749"/>
      <c r="WXO94" s="749"/>
      <c r="WXP94" s="749"/>
      <c r="WXQ94" s="749"/>
      <c r="WXR94" s="749"/>
      <c r="WXS94" s="749"/>
      <c r="WXT94" s="749"/>
      <c r="WXU94" s="749"/>
      <c r="WXV94" s="749"/>
      <c r="WXW94" s="749"/>
      <c r="WXX94" s="749"/>
      <c r="WXY94" s="749"/>
      <c r="WXZ94" s="749"/>
      <c r="WYA94" s="749"/>
      <c r="WYB94" s="749"/>
      <c r="WYC94" s="749"/>
      <c r="WYD94" s="749"/>
      <c r="WYE94" s="749"/>
      <c r="WYF94" s="749"/>
      <c r="WYG94" s="749"/>
      <c r="WYH94" s="749"/>
      <c r="WYI94" s="749"/>
      <c r="WYJ94" s="749"/>
      <c r="WYK94" s="749"/>
      <c r="WYL94" s="749"/>
      <c r="WYM94" s="749"/>
      <c r="WYN94" s="749"/>
      <c r="WYO94" s="749"/>
      <c r="WYP94" s="749"/>
      <c r="WYQ94" s="749"/>
      <c r="WYR94" s="749"/>
      <c r="WYS94" s="749"/>
      <c r="WYT94" s="749"/>
      <c r="WYU94" s="749"/>
      <c r="WYV94" s="749"/>
      <c r="WYW94" s="749"/>
      <c r="WYX94" s="749"/>
      <c r="WYY94" s="749"/>
      <c r="WYZ94" s="749"/>
      <c r="WZA94" s="749"/>
      <c r="WZB94" s="749"/>
      <c r="WZC94" s="749"/>
      <c r="WZD94" s="749"/>
      <c r="WZE94" s="749"/>
      <c r="WZF94" s="749"/>
      <c r="WZG94" s="749"/>
      <c r="WZH94" s="749"/>
      <c r="WZI94" s="749"/>
      <c r="WZJ94" s="749"/>
      <c r="WZK94" s="749"/>
      <c r="WZL94" s="749"/>
      <c r="WZM94" s="749"/>
      <c r="WZN94" s="749"/>
      <c r="WZO94" s="749"/>
      <c r="WZP94" s="749"/>
      <c r="WZQ94" s="749"/>
      <c r="WZR94" s="749"/>
      <c r="WZS94" s="749"/>
      <c r="WZT94" s="749"/>
      <c r="WZU94" s="749"/>
      <c r="WZV94" s="749"/>
      <c r="WZW94" s="749"/>
      <c r="WZX94" s="749"/>
      <c r="WZY94" s="749"/>
      <c r="WZZ94" s="749"/>
      <c r="XAA94" s="749"/>
      <c r="XAB94" s="749"/>
      <c r="XAC94" s="749"/>
      <c r="XAD94" s="749"/>
      <c r="XAE94" s="749"/>
      <c r="XAF94" s="749"/>
      <c r="XAG94" s="749"/>
      <c r="XAH94" s="749"/>
      <c r="XAI94" s="749"/>
      <c r="XAJ94" s="749"/>
      <c r="XAK94" s="749"/>
      <c r="XAL94" s="749"/>
      <c r="XAM94" s="749"/>
      <c r="XAN94" s="749"/>
      <c r="XAO94" s="749"/>
      <c r="XAP94" s="749"/>
      <c r="XAQ94" s="749"/>
      <c r="XAR94" s="749"/>
      <c r="XAS94" s="749"/>
      <c r="XAT94" s="749"/>
      <c r="XAU94" s="749"/>
      <c r="XAV94" s="749"/>
      <c r="XAW94" s="749"/>
      <c r="XAX94" s="749"/>
      <c r="XAY94" s="749"/>
      <c r="XAZ94" s="749"/>
      <c r="XBA94" s="749"/>
      <c r="XBB94" s="749"/>
      <c r="XBC94" s="749"/>
      <c r="XBD94" s="749"/>
      <c r="XBE94" s="749"/>
      <c r="XBF94" s="749"/>
      <c r="XBG94" s="749"/>
      <c r="XBH94" s="749"/>
      <c r="XBI94" s="749"/>
      <c r="XBJ94" s="749"/>
      <c r="XBK94" s="749"/>
      <c r="XBL94" s="749"/>
      <c r="XBM94" s="749"/>
      <c r="XBN94" s="749"/>
      <c r="XBO94" s="749"/>
      <c r="XBP94" s="749"/>
      <c r="XBQ94" s="749"/>
      <c r="XBR94" s="749"/>
      <c r="XBS94" s="749"/>
      <c r="XBT94" s="749"/>
      <c r="XBU94" s="749"/>
      <c r="XBV94" s="749"/>
      <c r="XBW94" s="749"/>
      <c r="XBX94" s="749"/>
      <c r="XBY94" s="749"/>
      <c r="XBZ94" s="749"/>
      <c r="XCA94" s="749"/>
      <c r="XCB94" s="749"/>
      <c r="XCC94" s="749"/>
      <c r="XCD94" s="749"/>
      <c r="XCE94" s="749"/>
      <c r="XCF94" s="749"/>
      <c r="XCG94" s="749"/>
      <c r="XCH94" s="749"/>
      <c r="XCI94" s="749"/>
      <c r="XCJ94" s="749"/>
      <c r="XCK94" s="749"/>
      <c r="XCL94" s="749"/>
      <c r="XCM94" s="749"/>
      <c r="XCN94" s="749"/>
      <c r="XCO94" s="749"/>
      <c r="XCP94" s="749"/>
      <c r="XCQ94" s="749"/>
      <c r="XCR94" s="749"/>
      <c r="XCS94" s="749"/>
      <c r="XCT94" s="749"/>
      <c r="XCU94" s="749"/>
      <c r="XCV94" s="749"/>
      <c r="XCW94" s="749"/>
      <c r="XCX94" s="749"/>
      <c r="XCY94" s="749"/>
      <c r="XCZ94" s="749"/>
      <c r="XDA94" s="749"/>
      <c r="XDB94" s="749"/>
      <c r="XDC94" s="749"/>
      <c r="XDD94" s="749"/>
      <c r="XDE94" s="749"/>
      <c r="XDF94" s="749"/>
      <c r="XDG94" s="749"/>
      <c r="XDH94" s="749"/>
      <c r="XDI94" s="749"/>
      <c r="XDJ94" s="749"/>
      <c r="XDK94" s="749"/>
      <c r="XDL94" s="749"/>
      <c r="XDM94" s="749"/>
      <c r="XDN94" s="749"/>
      <c r="XDO94" s="749"/>
      <c r="XDP94" s="749"/>
      <c r="XDQ94" s="749"/>
      <c r="XDR94" s="749"/>
      <c r="XDS94" s="749"/>
      <c r="XDT94" s="749"/>
      <c r="XDU94" s="749"/>
      <c r="XDV94" s="749"/>
      <c r="XDW94" s="749"/>
      <c r="XDX94" s="749"/>
      <c r="XDY94" s="749"/>
      <c r="XDZ94" s="749"/>
      <c r="XEA94" s="749"/>
      <c r="XEB94" s="749"/>
      <c r="XEC94" s="749"/>
      <c r="XED94" s="749"/>
      <c r="XEE94" s="749"/>
      <c r="XEF94" s="749"/>
      <c r="XEG94" s="749"/>
      <c r="XEH94" s="749"/>
      <c r="XEI94" s="749"/>
      <c r="XEJ94" s="749"/>
      <c r="XEK94" s="749"/>
      <c r="XEL94" s="749"/>
      <c r="XEM94" s="749"/>
      <c r="XEN94" s="749"/>
      <c r="XEO94" s="749"/>
      <c r="XEP94" s="749"/>
      <c r="XEQ94" s="749"/>
      <c r="XER94" s="749"/>
      <c r="XES94" s="749"/>
      <c r="XET94" s="749"/>
      <c r="XEU94" s="749"/>
      <c r="XEV94" s="749"/>
      <c r="XEW94" s="749"/>
      <c r="XEX94" s="749"/>
      <c r="XEY94" s="749"/>
      <c r="XEZ94" s="749"/>
      <c r="XFA94" s="749"/>
      <c r="XFB94" s="749"/>
      <c r="XFC94" s="749"/>
      <c r="XFD94" s="749"/>
    </row>
    <row r="95" spans="1:16384" s="101" customFormat="1" ht="13.5">
      <c r="A95" s="1071" t="s">
        <v>1285</v>
      </c>
      <c r="B95" s="1072"/>
      <c r="C95" s="1072"/>
      <c r="D95" s="1072"/>
      <c r="E95" s="1072"/>
      <c r="F95" s="1072"/>
      <c r="G95" s="1072"/>
      <c r="H95" s="1072"/>
      <c r="I95" s="1072"/>
      <c r="J95" s="1072"/>
      <c r="K95" s="1072"/>
      <c r="L95" s="1072"/>
      <c r="M95" s="1072"/>
      <c r="N95" s="1072"/>
      <c r="O95" s="1072"/>
      <c r="P95" s="1072"/>
      <c r="Q95" s="1072"/>
      <c r="R95" s="1072"/>
      <c r="S95" s="1072"/>
      <c r="T95" s="1072"/>
      <c r="U95" s="1072"/>
      <c r="V95" s="1072"/>
      <c r="W95" s="1072"/>
      <c r="X95" s="1072"/>
      <c r="Y95" s="1072"/>
      <c r="Z95" s="1072"/>
      <c r="AA95" s="1072"/>
      <c r="AB95" s="1072"/>
      <c r="AC95" s="1072"/>
      <c r="AD95" s="1072"/>
      <c r="AE95" s="1072"/>
      <c r="AF95" s="1072"/>
      <c r="AG95" s="1072"/>
      <c r="AH95" s="1072"/>
      <c r="AI95" s="1072"/>
      <c r="AJ95" s="1072"/>
      <c r="AK95" s="1072"/>
      <c r="AL95" s="1072"/>
      <c r="AM95" s="1072"/>
      <c r="AN95" s="1072"/>
      <c r="AO95" s="1072"/>
      <c r="AP95" s="1072"/>
      <c r="AQ95" s="1072"/>
      <c r="AR95" s="1072"/>
      <c r="AS95" s="1072"/>
      <c r="AT95" s="1072"/>
      <c r="AU95" s="1072"/>
      <c r="AV95" s="1072"/>
      <c r="AW95" s="1072"/>
      <c r="AX95" s="1072"/>
      <c r="AY95" s="1072"/>
      <c r="AZ95" s="1072"/>
      <c r="BA95" s="1072"/>
      <c r="BB95" s="1072"/>
      <c r="BC95" s="129"/>
      <c r="BD95" s="129"/>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c r="CG95" s="129"/>
      <c r="CH95" s="129"/>
      <c r="CI95" s="129"/>
      <c r="CJ95" s="129"/>
      <c r="CK95" s="129"/>
      <c r="CL95" s="129"/>
      <c r="CM95" s="129"/>
      <c r="CN95" s="129"/>
      <c r="CO95" s="129"/>
      <c r="CP95" s="129"/>
      <c r="CQ95" s="129"/>
      <c r="CR95" s="129"/>
      <c r="CS95" s="129"/>
      <c r="CT95" s="129"/>
      <c r="CU95" s="129"/>
      <c r="CV95" s="129"/>
      <c r="CW95" s="129"/>
      <c r="CX95" s="129"/>
      <c r="CY95" s="129"/>
      <c r="CZ95" s="129"/>
      <c r="DA95" s="129"/>
      <c r="DB95" s="129"/>
      <c r="DC95" s="129"/>
      <c r="DD95" s="129"/>
      <c r="DE95" s="129"/>
      <c r="DF95" s="129"/>
      <c r="DG95" s="129"/>
      <c r="DH95" s="129"/>
      <c r="DI95" s="129"/>
      <c r="DJ95" s="129"/>
      <c r="DK95" s="129"/>
      <c r="DL95" s="129"/>
      <c r="DM95" s="129"/>
      <c r="DN95" s="129"/>
      <c r="DO95" s="129"/>
      <c r="DP95" s="129"/>
      <c r="DQ95" s="129"/>
      <c r="DR95" s="129"/>
      <c r="DS95" s="129"/>
      <c r="DT95" s="129"/>
      <c r="DU95" s="129"/>
      <c r="DV95" s="129"/>
      <c r="DW95" s="129"/>
      <c r="DX95" s="129"/>
      <c r="DY95" s="129"/>
      <c r="DZ95" s="129"/>
      <c r="EA95" s="129"/>
      <c r="EB95" s="129"/>
      <c r="EC95" s="129"/>
      <c r="ED95" s="129"/>
      <c r="EE95" s="129"/>
      <c r="EF95" s="129"/>
      <c r="EG95" s="129"/>
      <c r="EH95" s="129"/>
      <c r="EI95" s="129"/>
      <c r="EJ95" s="129"/>
      <c r="EK95" s="129"/>
      <c r="EL95" s="129"/>
      <c r="EM95" s="129"/>
      <c r="EN95" s="129"/>
      <c r="EO95" s="129"/>
      <c r="EP95" s="129"/>
      <c r="EQ95" s="129"/>
      <c r="ER95" s="129"/>
      <c r="ES95" s="129"/>
      <c r="ET95" s="129"/>
      <c r="EU95" s="129"/>
      <c r="EV95" s="129"/>
      <c r="EW95" s="129"/>
      <c r="EX95" s="129"/>
      <c r="EY95" s="129"/>
      <c r="EZ95" s="129"/>
      <c r="FA95" s="129"/>
      <c r="FB95" s="129"/>
      <c r="FC95" s="129"/>
      <c r="FD95" s="129"/>
      <c r="FE95" s="129"/>
      <c r="FF95" s="129"/>
      <c r="FG95" s="129"/>
      <c r="FH95" s="129"/>
      <c r="FI95" s="129"/>
      <c r="FJ95" s="129"/>
      <c r="FK95" s="129"/>
      <c r="FL95" s="129"/>
      <c r="FM95" s="129"/>
      <c r="FN95" s="129"/>
      <c r="FO95" s="129"/>
      <c r="FP95" s="129"/>
      <c r="FQ95" s="129"/>
      <c r="FR95" s="129"/>
      <c r="FS95" s="129"/>
      <c r="FT95" s="129"/>
      <c r="FU95" s="129"/>
      <c r="FV95" s="129"/>
      <c r="FW95" s="129"/>
      <c r="FX95" s="129"/>
      <c r="FY95" s="129"/>
      <c r="FZ95" s="129"/>
      <c r="GA95" s="129"/>
      <c r="GB95" s="129"/>
      <c r="GC95" s="129"/>
      <c r="GD95" s="129"/>
      <c r="GE95" s="129"/>
      <c r="GF95" s="129"/>
      <c r="GG95" s="129"/>
      <c r="GH95" s="129"/>
      <c r="GI95" s="129"/>
      <c r="GJ95" s="129"/>
      <c r="GK95" s="129"/>
      <c r="GL95" s="129"/>
      <c r="GM95" s="129"/>
      <c r="GN95" s="129"/>
      <c r="GO95" s="129"/>
      <c r="GP95" s="129"/>
      <c r="GQ95" s="129"/>
      <c r="GR95" s="129"/>
      <c r="GS95" s="129"/>
      <c r="GT95" s="129"/>
      <c r="GU95" s="129"/>
      <c r="GV95" s="129"/>
      <c r="GW95" s="129"/>
      <c r="GX95" s="129"/>
      <c r="GY95" s="129"/>
      <c r="GZ95" s="129"/>
      <c r="HA95" s="129"/>
      <c r="HB95" s="129"/>
      <c r="HC95" s="129"/>
      <c r="HD95" s="129"/>
      <c r="HE95" s="129"/>
      <c r="HF95" s="129"/>
      <c r="HG95" s="129"/>
      <c r="HH95" s="129"/>
      <c r="HI95" s="129"/>
      <c r="HJ95" s="129"/>
      <c r="HK95" s="129"/>
      <c r="HL95" s="129"/>
      <c r="HM95" s="129"/>
      <c r="HN95" s="129"/>
      <c r="HO95" s="129"/>
      <c r="HP95" s="129"/>
      <c r="HQ95" s="129"/>
      <c r="HR95" s="129"/>
      <c r="HS95" s="129"/>
      <c r="HT95" s="129"/>
      <c r="HU95" s="129"/>
      <c r="HV95" s="129"/>
      <c r="HW95" s="129"/>
      <c r="HX95" s="129"/>
      <c r="HY95" s="129"/>
      <c r="HZ95" s="129"/>
      <c r="IA95" s="129"/>
      <c r="IB95" s="129"/>
      <c r="IC95" s="129"/>
      <c r="ID95" s="129"/>
      <c r="IE95" s="129"/>
      <c r="IF95" s="129"/>
      <c r="IG95" s="129"/>
      <c r="IH95" s="129"/>
      <c r="II95" s="129"/>
      <c r="IJ95" s="129"/>
      <c r="IK95" s="129"/>
      <c r="IL95" s="129"/>
      <c r="IM95" s="129"/>
      <c r="IN95" s="129"/>
      <c r="IO95" s="129"/>
      <c r="IP95" s="129"/>
      <c r="IQ95" s="129"/>
      <c r="IR95" s="129"/>
      <c r="IS95" s="129"/>
      <c r="IT95" s="129"/>
      <c r="IU95" s="129"/>
      <c r="IV95" s="129"/>
      <c r="IW95" s="129"/>
      <c r="IX95" s="129"/>
      <c r="IY95" s="129"/>
      <c r="IZ95" s="129"/>
      <c r="JA95" s="129"/>
      <c r="JB95" s="129"/>
      <c r="JC95" s="129"/>
      <c r="JD95" s="129"/>
      <c r="JE95" s="129"/>
      <c r="JF95" s="129"/>
      <c r="JG95" s="129"/>
      <c r="JH95" s="129"/>
      <c r="JI95" s="129"/>
      <c r="JJ95" s="129"/>
      <c r="JK95" s="129"/>
      <c r="JL95" s="129"/>
      <c r="JM95" s="129"/>
      <c r="JN95" s="129"/>
      <c r="JO95" s="129"/>
      <c r="JP95" s="129"/>
      <c r="JQ95" s="129"/>
      <c r="JR95" s="129"/>
      <c r="JS95" s="129"/>
      <c r="JT95" s="129"/>
      <c r="JU95" s="129"/>
      <c r="JV95" s="129"/>
      <c r="JW95" s="129"/>
      <c r="JX95" s="129"/>
      <c r="JY95" s="129"/>
      <c r="JZ95" s="129"/>
      <c r="KA95" s="129"/>
      <c r="KB95" s="129"/>
      <c r="KC95" s="129"/>
      <c r="KD95" s="129"/>
      <c r="KE95" s="129"/>
      <c r="KF95" s="129"/>
      <c r="KG95" s="129"/>
      <c r="KH95" s="129"/>
      <c r="KI95" s="129"/>
      <c r="KJ95" s="129"/>
      <c r="KK95" s="129"/>
      <c r="KL95" s="129"/>
      <c r="KM95" s="129"/>
      <c r="KN95" s="129"/>
      <c r="KO95" s="129"/>
      <c r="KP95" s="129"/>
      <c r="KQ95" s="129"/>
      <c r="KR95" s="129"/>
      <c r="KS95" s="129"/>
      <c r="KT95" s="129"/>
      <c r="KU95" s="129"/>
      <c r="KV95" s="129"/>
      <c r="KW95" s="129"/>
      <c r="KX95" s="129"/>
      <c r="KY95" s="129"/>
      <c r="KZ95" s="129"/>
      <c r="LA95" s="129"/>
      <c r="LB95" s="129"/>
      <c r="LC95" s="129"/>
      <c r="LD95" s="129"/>
      <c r="LE95" s="129"/>
      <c r="LF95" s="129"/>
      <c r="LG95" s="129"/>
      <c r="LH95" s="129"/>
      <c r="LI95" s="129"/>
      <c r="LJ95" s="129"/>
      <c r="LK95" s="129"/>
      <c r="LL95" s="129"/>
      <c r="LM95" s="129"/>
      <c r="LN95" s="129"/>
      <c r="LO95" s="129"/>
      <c r="LP95" s="129"/>
      <c r="LQ95" s="129"/>
      <c r="LR95" s="129"/>
      <c r="LS95" s="129"/>
      <c r="LT95" s="129"/>
      <c r="LU95" s="129"/>
      <c r="LV95" s="129"/>
      <c r="LW95" s="129"/>
      <c r="LX95" s="129"/>
      <c r="LY95" s="129"/>
      <c r="LZ95" s="129"/>
      <c r="MA95" s="129"/>
      <c r="MB95" s="129"/>
      <c r="MC95" s="129"/>
      <c r="MD95" s="129"/>
      <c r="ME95" s="129"/>
      <c r="MF95" s="129"/>
      <c r="MG95" s="129"/>
      <c r="MH95" s="129"/>
      <c r="MI95" s="129"/>
      <c r="MJ95" s="129"/>
      <c r="MK95" s="129"/>
      <c r="ML95" s="129"/>
      <c r="MM95" s="129"/>
      <c r="MN95" s="129"/>
      <c r="MO95" s="129"/>
      <c r="MP95" s="129"/>
      <c r="MQ95" s="129"/>
      <c r="MR95" s="129"/>
      <c r="MS95" s="129"/>
      <c r="MT95" s="129"/>
      <c r="MU95" s="129"/>
      <c r="MV95" s="129"/>
      <c r="MW95" s="129"/>
      <c r="MX95" s="129"/>
      <c r="MY95" s="129"/>
      <c r="MZ95" s="129"/>
      <c r="NA95" s="129"/>
      <c r="NB95" s="129"/>
      <c r="NC95" s="129"/>
      <c r="ND95" s="129"/>
      <c r="NE95" s="129"/>
      <c r="NF95" s="129"/>
      <c r="NG95" s="129"/>
      <c r="NH95" s="129"/>
      <c r="NI95" s="129"/>
      <c r="NJ95" s="129"/>
      <c r="NK95" s="129"/>
      <c r="NL95" s="129"/>
      <c r="NM95" s="129"/>
      <c r="NN95" s="129"/>
      <c r="NO95" s="129"/>
      <c r="NP95" s="129"/>
      <c r="NQ95" s="129"/>
      <c r="NR95" s="129"/>
      <c r="NS95" s="129"/>
      <c r="NT95" s="129"/>
      <c r="NU95" s="129"/>
      <c r="NV95" s="129"/>
      <c r="NW95" s="129"/>
      <c r="NX95" s="129"/>
      <c r="NY95" s="129"/>
      <c r="NZ95" s="129"/>
      <c r="OA95" s="129"/>
      <c r="OB95" s="129"/>
      <c r="OC95" s="129"/>
      <c r="OD95" s="129"/>
      <c r="OE95" s="129"/>
      <c r="OF95" s="129"/>
      <c r="OG95" s="129"/>
      <c r="OH95" s="129"/>
      <c r="OI95" s="129"/>
      <c r="OJ95" s="129"/>
      <c r="OK95" s="129"/>
      <c r="OL95" s="129"/>
      <c r="OM95" s="129"/>
      <c r="ON95" s="129"/>
      <c r="OO95" s="129"/>
      <c r="OP95" s="129"/>
      <c r="OQ95" s="129"/>
      <c r="OR95" s="129"/>
      <c r="OS95" s="129"/>
      <c r="OT95" s="129"/>
      <c r="OU95" s="129"/>
      <c r="OV95" s="129"/>
      <c r="OW95" s="129"/>
      <c r="OX95" s="129"/>
      <c r="OY95" s="129"/>
      <c r="OZ95" s="129"/>
      <c r="PA95" s="129"/>
      <c r="PB95" s="129"/>
      <c r="PC95" s="129"/>
      <c r="PD95" s="129"/>
      <c r="PE95" s="129"/>
      <c r="PF95" s="129"/>
      <c r="PG95" s="129"/>
      <c r="PH95" s="129"/>
      <c r="PI95" s="129"/>
      <c r="PJ95" s="129"/>
      <c r="PK95" s="129"/>
      <c r="PL95" s="129"/>
      <c r="PM95" s="129"/>
      <c r="PN95" s="129"/>
      <c r="PO95" s="129"/>
      <c r="PP95" s="129"/>
      <c r="PQ95" s="129"/>
      <c r="PR95" s="129"/>
      <c r="PS95" s="129"/>
      <c r="PT95" s="129"/>
      <c r="PU95" s="129"/>
      <c r="PV95" s="129"/>
      <c r="PW95" s="129"/>
      <c r="PX95" s="129"/>
      <c r="PY95" s="129"/>
      <c r="PZ95" s="129"/>
      <c r="QA95" s="129"/>
      <c r="QB95" s="129"/>
      <c r="QC95" s="129"/>
      <c r="QD95" s="129"/>
      <c r="QE95" s="129"/>
      <c r="QF95" s="129"/>
      <c r="QG95" s="129"/>
      <c r="QH95" s="129"/>
      <c r="QI95" s="129"/>
      <c r="QJ95" s="129"/>
      <c r="QK95" s="129"/>
      <c r="QL95" s="129"/>
      <c r="QM95" s="129"/>
      <c r="QN95" s="129"/>
      <c r="QO95" s="129"/>
      <c r="QP95" s="129"/>
      <c r="QQ95" s="129"/>
      <c r="QR95" s="129"/>
      <c r="QS95" s="129"/>
      <c r="QT95" s="129"/>
      <c r="QU95" s="129"/>
      <c r="QV95" s="129"/>
      <c r="QW95" s="129"/>
      <c r="QX95" s="129"/>
      <c r="QY95" s="129"/>
      <c r="QZ95" s="129"/>
      <c r="RA95" s="129"/>
      <c r="RB95" s="129"/>
      <c r="RC95" s="129"/>
      <c r="RD95" s="129"/>
      <c r="RE95" s="129"/>
      <c r="RF95" s="129"/>
      <c r="RG95" s="129"/>
      <c r="RH95" s="129"/>
      <c r="RI95" s="129"/>
      <c r="RJ95" s="129"/>
      <c r="RK95" s="129"/>
      <c r="RL95" s="129"/>
      <c r="RM95" s="129"/>
      <c r="RN95" s="129"/>
      <c r="RO95" s="129"/>
      <c r="RP95" s="129"/>
      <c r="RQ95" s="129"/>
      <c r="RR95" s="129"/>
      <c r="RS95" s="129"/>
      <c r="RT95" s="129"/>
      <c r="RU95" s="129"/>
      <c r="RV95" s="129"/>
      <c r="RW95" s="129"/>
      <c r="RX95" s="129"/>
      <c r="RY95" s="129"/>
      <c r="RZ95" s="129"/>
      <c r="SA95" s="129"/>
      <c r="SB95" s="129"/>
      <c r="SC95" s="129"/>
      <c r="SD95" s="129"/>
      <c r="SE95" s="129"/>
      <c r="SF95" s="129"/>
      <c r="SG95" s="129"/>
      <c r="SH95" s="129"/>
      <c r="SI95" s="129"/>
      <c r="SJ95" s="129"/>
      <c r="SK95" s="129"/>
      <c r="SL95" s="129"/>
      <c r="SM95" s="129"/>
      <c r="SN95" s="129"/>
      <c r="SO95" s="129"/>
      <c r="SP95" s="129"/>
      <c r="SQ95" s="129"/>
      <c r="SR95" s="129"/>
      <c r="SS95" s="129"/>
      <c r="ST95" s="129"/>
      <c r="SU95" s="129"/>
      <c r="SV95" s="129"/>
      <c r="SW95" s="129"/>
      <c r="SX95" s="129"/>
      <c r="SY95" s="129"/>
      <c r="SZ95" s="129"/>
      <c r="TA95" s="129"/>
      <c r="TB95" s="129"/>
      <c r="TC95" s="129"/>
      <c r="TD95" s="129"/>
      <c r="TE95" s="129"/>
      <c r="TF95" s="129"/>
      <c r="TG95" s="129"/>
      <c r="TH95" s="129"/>
      <c r="TI95" s="129"/>
      <c r="TJ95" s="129"/>
      <c r="TK95" s="129"/>
      <c r="TL95" s="129"/>
      <c r="TM95" s="129"/>
      <c r="TN95" s="129"/>
      <c r="TO95" s="129"/>
      <c r="TP95" s="129"/>
      <c r="TQ95" s="129"/>
      <c r="TR95" s="129"/>
      <c r="TS95" s="129"/>
      <c r="TT95" s="129"/>
      <c r="TU95" s="129"/>
      <c r="TV95" s="129"/>
      <c r="TW95" s="129"/>
      <c r="TX95" s="129"/>
      <c r="TY95" s="129"/>
      <c r="TZ95" s="129"/>
      <c r="UA95" s="129"/>
      <c r="UB95" s="129"/>
      <c r="UC95" s="129"/>
      <c r="UD95" s="129"/>
      <c r="UE95" s="129"/>
      <c r="UF95" s="129"/>
      <c r="UG95" s="129"/>
      <c r="UH95" s="129"/>
      <c r="UI95" s="129"/>
      <c r="UJ95" s="129"/>
      <c r="UK95" s="129"/>
      <c r="UL95" s="129"/>
      <c r="UM95" s="129"/>
      <c r="UN95" s="129"/>
      <c r="UO95" s="129"/>
      <c r="UP95" s="129"/>
      <c r="UQ95" s="129"/>
      <c r="UR95" s="129"/>
      <c r="US95" s="129"/>
      <c r="UT95" s="129"/>
      <c r="UU95" s="129"/>
      <c r="UV95" s="129"/>
      <c r="UW95" s="129"/>
      <c r="UX95" s="129"/>
      <c r="UY95" s="129"/>
      <c r="UZ95" s="129"/>
      <c r="VA95" s="129"/>
      <c r="VB95" s="129"/>
      <c r="VC95" s="129"/>
      <c r="VD95" s="129"/>
      <c r="VE95" s="129"/>
      <c r="VF95" s="129"/>
      <c r="VG95" s="129"/>
      <c r="VH95" s="129"/>
      <c r="VI95" s="129"/>
      <c r="VJ95" s="129"/>
      <c r="VK95" s="129"/>
      <c r="VL95" s="129"/>
      <c r="VM95" s="129"/>
      <c r="VN95" s="129"/>
      <c r="VO95" s="129"/>
      <c r="VP95" s="129"/>
      <c r="VQ95" s="129"/>
      <c r="VR95" s="129"/>
      <c r="VS95" s="129"/>
      <c r="VT95" s="129"/>
      <c r="VU95" s="129"/>
      <c r="VV95" s="129"/>
      <c r="VW95" s="129"/>
      <c r="VX95" s="129"/>
      <c r="VY95" s="129"/>
      <c r="VZ95" s="129"/>
      <c r="WA95" s="129"/>
      <c r="WB95" s="129"/>
      <c r="WC95" s="129"/>
      <c r="WD95" s="129"/>
      <c r="WE95" s="129"/>
      <c r="WF95" s="129"/>
      <c r="WG95" s="129"/>
      <c r="WH95" s="129"/>
      <c r="WI95" s="129"/>
      <c r="WJ95" s="129"/>
      <c r="WK95" s="129"/>
      <c r="WL95" s="129"/>
      <c r="WM95" s="129"/>
      <c r="WN95" s="129"/>
      <c r="WO95" s="129"/>
      <c r="WP95" s="129"/>
      <c r="WQ95" s="129"/>
      <c r="WR95" s="129"/>
      <c r="WS95" s="129"/>
      <c r="WT95" s="129"/>
      <c r="WU95" s="129"/>
      <c r="WV95" s="129"/>
      <c r="WW95" s="129"/>
      <c r="WX95" s="129"/>
      <c r="WY95" s="129"/>
      <c r="WZ95" s="129"/>
      <c r="XA95" s="129"/>
      <c r="XB95" s="129"/>
      <c r="XC95" s="129"/>
      <c r="XD95" s="129"/>
      <c r="XE95" s="129"/>
      <c r="XF95" s="129"/>
      <c r="XG95" s="129"/>
      <c r="XH95" s="129"/>
      <c r="XI95" s="129"/>
      <c r="XJ95" s="129"/>
      <c r="XK95" s="129"/>
      <c r="XL95" s="129"/>
      <c r="XM95" s="129"/>
      <c r="XN95" s="129"/>
      <c r="XO95" s="129"/>
      <c r="XP95" s="129"/>
      <c r="XQ95" s="129"/>
      <c r="XR95" s="129"/>
      <c r="XS95" s="129"/>
      <c r="XT95" s="129"/>
      <c r="XU95" s="129"/>
      <c r="XV95" s="129"/>
      <c r="XW95" s="129"/>
      <c r="XX95" s="129"/>
      <c r="XY95" s="129"/>
      <c r="XZ95" s="129"/>
      <c r="YA95" s="129"/>
      <c r="YB95" s="129"/>
      <c r="YC95" s="129"/>
      <c r="YD95" s="129"/>
      <c r="YE95" s="129"/>
      <c r="YF95" s="129"/>
      <c r="YG95" s="129"/>
      <c r="YH95" s="129"/>
      <c r="YI95" s="129"/>
      <c r="YJ95" s="129"/>
      <c r="YK95" s="129"/>
      <c r="YL95" s="129"/>
      <c r="YM95" s="129"/>
      <c r="YN95" s="129"/>
      <c r="YO95" s="129"/>
      <c r="YP95" s="129"/>
      <c r="YQ95" s="129"/>
      <c r="YR95" s="129"/>
      <c r="YS95" s="129"/>
      <c r="YT95" s="129"/>
      <c r="YU95" s="129"/>
      <c r="YV95" s="129"/>
      <c r="YW95" s="129"/>
      <c r="YX95" s="129"/>
      <c r="YY95" s="129"/>
      <c r="YZ95" s="129"/>
      <c r="ZA95" s="129"/>
      <c r="ZB95" s="129"/>
      <c r="ZC95" s="129"/>
      <c r="ZD95" s="129"/>
      <c r="ZE95" s="129"/>
      <c r="ZF95" s="129"/>
      <c r="ZG95" s="129"/>
      <c r="ZH95" s="129"/>
      <c r="ZI95" s="129"/>
      <c r="ZJ95" s="129"/>
      <c r="ZK95" s="129"/>
      <c r="ZL95" s="129"/>
      <c r="ZM95" s="129"/>
      <c r="ZN95" s="129"/>
      <c r="ZO95" s="129"/>
      <c r="ZP95" s="129"/>
      <c r="ZQ95" s="129"/>
      <c r="ZR95" s="129"/>
      <c r="ZS95" s="129"/>
      <c r="ZT95" s="129"/>
      <c r="ZU95" s="129"/>
      <c r="ZV95" s="129"/>
      <c r="ZW95" s="129"/>
      <c r="ZX95" s="129"/>
      <c r="ZY95" s="129"/>
      <c r="ZZ95" s="129"/>
      <c r="AAA95" s="129"/>
      <c r="AAB95" s="129"/>
      <c r="AAC95" s="129"/>
      <c r="AAD95" s="129"/>
      <c r="AAE95" s="129"/>
      <c r="AAF95" s="129"/>
      <c r="AAG95" s="129"/>
      <c r="AAH95" s="129"/>
      <c r="AAI95" s="129"/>
      <c r="AAJ95" s="129"/>
      <c r="AAK95" s="129"/>
      <c r="AAL95" s="129"/>
      <c r="AAM95" s="129"/>
      <c r="AAN95" s="129"/>
      <c r="AAO95" s="129"/>
      <c r="AAP95" s="129"/>
      <c r="AAQ95" s="129"/>
      <c r="AAR95" s="129"/>
      <c r="AAS95" s="129"/>
      <c r="AAT95" s="129"/>
      <c r="AAU95" s="129"/>
      <c r="AAV95" s="129"/>
      <c r="AAW95" s="129"/>
      <c r="AAX95" s="129"/>
      <c r="AAY95" s="129"/>
      <c r="AAZ95" s="129"/>
      <c r="ABA95" s="129"/>
      <c r="ABB95" s="129"/>
      <c r="ABC95" s="129"/>
      <c r="ABD95" s="129"/>
      <c r="ABE95" s="129"/>
      <c r="ABF95" s="129"/>
      <c r="ABG95" s="129"/>
      <c r="ABH95" s="129"/>
      <c r="ABI95" s="129"/>
      <c r="ABJ95" s="129"/>
      <c r="ABK95" s="129"/>
      <c r="ABL95" s="129"/>
      <c r="ABM95" s="129"/>
      <c r="ABN95" s="129"/>
      <c r="ABO95" s="129"/>
      <c r="ABP95" s="129"/>
      <c r="ABQ95" s="129"/>
      <c r="ABR95" s="129"/>
      <c r="ABS95" s="129"/>
      <c r="ABT95" s="129"/>
      <c r="ABU95" s="129"/>
      <c r="ABV95" s="129"/>
      <c r="ABW95" s="129"/>
      <c r="ABX95" s="129"/>
      <c r="ABY95" s="129"/>
      <c r="ABZ95" s="129"/>
      <c r="ACA95" s="129"/>
      <c r="ACB95" s="129"/>
      <c r="ACC95" s="129"/>
      <c r="ACD95" s="129"/>
      <c r="ACE95" s="129"/>
      <c r="ACF95" s="129"/>
      <c r="ACG95" s="129"/>
      <c r="ACH95" s="129"/>
      <c r="ACI95" s="129"/>
      <c r="ACJ95" s="129"/>
      <c r="ACK95" s="129"/>
      <c r="ACL95" s="129"/>
      <c r="ACM95" s="129"/>
      <c r="ACN95" s="129"/>
      <c r="ACO95" s="129"/>
      <c r="ACP95" s="129"/>
      <c r="ACQ95" s="129"/>
      <c r="ACR95" s="129"/>
      <c r="ACS95" s="129"/>
      <c r="ACT95" s="129"/>
      <c r="ACU95" s="129"/>
      <c r="ACV95" s="129"/>
      <c r="ACW95" s="129"/>
      <c r="ACX95" s="129"/>
      <c r="ACY95" s="129"/>
      <c r="ACZ95" s="129"/>
      <c r="ADA95" s="129"/>
      <c r="ADB95" s="129"/>
      <c r="ADC95" s="129"/>
      <c r="ADD95" s="129"/>
      <c r="ADE95" s="129"/>
      <c r="ADF95" s="129"/>
      <c r="ADG95" s="129"/>
      <c r="ADH95" s="129"/>
      <c r="ADI95" s="129"/>
      <c r="ADJ95" s="129"/>
      <c r="ADK95" s="129"/>
      <c r="ADL95" s="129"/>
      <c r="ADM95" s="129"/>
      <c r="ADN95" s="129"/>
      <c r="ADO95" s="129"/>
      <c r="ADP95" s="129"/>
      <c r="ADQ95" s="129"/>
      <c r="ADR95" s="129"/>
      <c r="ADS95" s="129"/>
      <c r="ADT95" s="129"/>
      <c r="ADU95" s="129"/>
      <c r="ADV95" s="129"/>
      <c r="ADW95" s="129"/>
      <c r="ADX95" s="129"/>
      <c r="ADY95" s="129"/>
      <c r="ADZ95" s="129"/>
      <c r="AEA95" s="129"/>
      <c r="AEB95" s="129"/>
      <c r="AEC95" s="129"/>
      <c r="AED95" s="129"/>
      <c r="AEE95" s="129"/>
      <c r="AEF95" s="129"/>
      <c r="AEG95" s="129"/>
      <c r="AEH95" s="129"/>
      <c r="AEI95" s="129"/>
      <c r="AEJ95" s="129"/>
      <c r="AEK95" s="129"/>
      <c r="AEL95" s="129"/>
      <c r="AEM95" s="129"/>
      <c r="AEN95" s="129"/>
      <c r="AEO95" s="129"/>
      <c r="AEP95" s="129"/>
      <c r="AEQ95" s="129"/>
      <c r="AER95" s="129"/>
      <c r="AES95" s="129"/>
      <c r="AET95" s="129"/>
      <c r="AEU95" s="129"/>
      <c r="AEV95" s="129"/>
      <c r="AEW95" s="129"/>
      <c r="AEX95" s="129"/>
      <c r="AEY95" s="129"/>
      <c r="AEZ95" s="129"/>
      <c r="AFA95" s="129"/>
      <c r="AFB95" s="129"/>
      <c r="AFC95" s="129"/>
      <c r="AFD95" s="129"/>
      <c r="AFE95" s="129"/>
      <c r="AFF95" s="129"/>
      <c r="AFG95" s="129"/>
      <c r="AFH95" s="129"/>
      <c r="AFI95" s="129"/>
      <c r="AFJ95" s="129"/>
      <c r="AFK95" s="129"/>
      <c r="AFL95" s="129"/>
      <c r="AFM95" s="129"/>
      <c r="AFN95" s="129"/>
      <c r="AFO95" s="129"/>
      <c r="AFP95" s="129"/>
      <c r="AFQ95" s="129"/>
      <c r="AFR95" s="129"/>
      <c r="AFS95" s="129"/>
      <c r="AFT95" s="129"/>
      <c r="AFU95" s="129"/>
      <c r="AFV95" s="129"/>
      <c r="AFW95" s="129"/>
      <c r="AFX95" s="129"/>
      <c r="AFY95" s="129"/>
      <c r="AFZ95" s="129"/>
      <c r="AGA95" s="129"/>
      <c r="AGB95" s="129"/>
      <c r="AGC95" s="129"/>
      <c r="AGD95" s="129"/>
      <c r="AGE95" s="129"/>
      <c r="AGF95" s="129"/>
      <c r="AGG95" s="129"/>
      <c r="AGH95" s="129"/>
      <c r="AGI95" s="129"/>
      <c r="AGJ95" s="129"/>
      <c r="AGK95" s="129"/>
      <c r="AGL95" s="129"/>
      <c r="AGM95" s="129"/>
      <c r="AGN95" s="129"/>
      <c r="AGO95" s="129"/>
      <c r="AGP95" s="129"/>
      <c r="AGQ95" s="129"/>
      <c r="AGR95" s="129"/>
      <c r="AGS95" s="129"/>
      <c r="AGT95" s="129"/>
      <c r="AGU95" s="129"/>
      <c r="AGV95" s="129"/>
      <c r="AGW95" s="129"/>
      <c r="AGX95" s="129"/>
      <c r="AGY95" s="129"/>
      <c r="AGZ95" s="129"/>
      <c r="AHA95" s="129"/>
      <c r="AHB95" s="129"/>
      <c r="AHC95" s="129"/>
      <c r="AHD95" s="129"/>
      <c r="AHE95" s="129"/>
      <c r="AHF95" s="129"/>
      <c r="AHG95" s="129"/>
      <c r="AHH95" s="129"/>
      <c r="AHI95" s="129"/>
      <c r="AHJ95" s="129"/>
      <c r="AHK95" s="129"/>
      <c r="AHL95" s="129"/>
      <c r="AHM95" s="129"/>
      <c r="AHN95" s="129"/>
      <c r="AHO95" s="129"/>
      <c r="AHP95" s="129"/>
      <c r="AHQ95" s="129"/>
      <c r="AHR95" s="129"/>
      <c r="AHS95" s="129"/>
      <c r="AHT95" s="129"/>
      <c r="AHU95" s="129"/>
      <c r="AHV95" s="129"/>
      <c r="AHW95" s="129"/>
      <c r="AHX95" s="129"/>
      <c r="AHY95" s="129"/>
      <c r="AHZ95" s="129"/>
      <c r="AIA95" s="129"/>
      <c r="AIB95" s="129"/>
      <c r="AIC95" s="129"/>
      <c r="AID95" s="129"/>
      <c r="AIE95" s="129"/>
      <c r="AIF95" s="129"/>
      <c r="AIG95" s="129"/>
      <c r="AIH95" s="129"/>
      <c r="AII95" s="129"/>
      <c r="AIJ95" s="129"/>
      <c r="AIK95" s="129"/>
      <c r="AIL95" s="129"/>
      <c r="AIM95" s="129"/>
      <c r="AIN95" s="129"/>
      <c r="AIO95" s="129"/>
      <c r="AIP95" s="129"/>
      <c r="AIQ95" s="129"/>
      <c r="AIR95" s="129"/>
      <c r="AIS95" s="129"/>
      <c r="AIT95" s="129"/>
      <c r="AIU95" s="129"/>
      <c r="AIV95" s="129"/>
      <c r="AIW95" s="129"/>
      <c r="AIX95" s="129"/>
      <c r="AIY95" s="129"/>
      <c r="AIZ95" s="129"/>
      <c r="AJA95" s="129"/>
      <c r="AJB95" s="129"/>
      <c r="AJC95" s="129"/>
      <c r="AJD95" s="129"/>
      <c r="AJE95" s="129"/>
      <c r="AJF95" s="129"/>
      <c r="AJG95" s="129"/>
      <c r="AJH95" s="129"/>
      <c r="AJI95" s="129"/>
      <c r="AJJ95" s="129"/>
      <c r="AJK95" s="129"/>
      <c r="AJL95" s="129"/>
      <c r="AJM95" s="129"/>
      <c r="AJN95" s="129"/>
      <c r="AJO95" s="129"/>
      <c r="AJP95" s="129"/>
      <c r="AJQ95" s="129"/>
      <c r="AJR95" s="129"/>
      <c r="AJS95" s="129"/>
      <c r="AJT95" s="129"/>
      <c r="AJU95" s="129"/>
      <c r="AJV95" s="129"/>
      <c r="AJW95" s="129"/>
      <c r="AJX95" s="129"/>
      <c r="AJY95" s="129"/>
      <c r="AJZ95" s="129"/>
      <c r="AKA95" s="129"/>
      <c r="AKB95" s="129"/>
      <c r="AKC95" s="129"/>
      <c r="AKD95" s="129"/>
      <c r="AKE95" s="129"/>
      <c r="AKF95" s="129"/>
      <c r="AKG95" s="129"/>
      <c r="AKH95" s="129"/>
      <c r="AKI95" s="129"/>
      <c r="AKJ95" s="129"/>
      <c r="AKK95" s="129"/>
      <c r="AKL95" s="129"/>
      <c r="AKM95" s="129"/>
      <c r="AKN95" s="129"/>
      <c r="AKO95" s="129"/>
      <c r="AKP95" s="129"/>
      <c r="AKQ95" s="129"/>
      <c r="AKR95" s="129"/>
      <c r="AKS95" s="129"/>
      <c r="AKT95" s="129"/>
      <c r="AKU95" s="129"/>
      <c r="AKV95" s="129"/>
      <c r="AKW95" s="129"/>
      <c r="AKX95" s="129"/>
      <c r="AKY95" s="129"/>
      <c r="AKZ95" s="129"/>
      <c r="ALA95" s="129"/>
      <c r="ALB95" s="129"/>
      <c r="ALC95" s="129"/>
      <c r="ALD95" s="129"/>
      <c r="ALE95" s="129"/>
      <c r="ALF95" s="129"/>
      <c r="ALG95" s="129"/>
      <c r="ALH95" s="129"/>
      <c r="ALI95" s="129"/>
      <c r="ALJ95" s="129"/>
      <c r="ALK95" s="129"/>
      <c r="ALL95" s="129"/>
      <c r="ALM95" s="129"/>
      <c r="ALN95" s="129"/>
      <c r="ALO95" s="129"/>
      <c r="ALP95" s="129"/>
      <c r="ALQ95" s="129"/>
      <c r="ALR95" s="129"/>
      <c r="ALS95" s="129"/>
      <c r="ALT95" s="129"/>
      <c r="ALU95" s="129"/>
      <c r="ALV95" s="129"/>
      <c r="ALW95" s="129"/>
      <c r="ALX95" s="129"/>
      <c r="ALY95" s="129"/>
      <c r="ALZ95" s="129"/>
      <c r="AMA95" s="129"/>
      <c r="AMB95" s="129"/>
      <c r="AMC95" s="129"/>
      <c r="AMD95" s="129"/>
      <c r="AME95" s="129"/>
      <c r="AMF95" s="129"/>
      <c r="AMG95" s="129"/>
      <c r="AMH95" s="129"/>
      <c r="AMI95" s="129"/>
      <c r="AMJ95" s="129"/>
      <c r="AMK95" s="129"/>
      <c r="AML95" s="129"/>
      <c r="AMM95" s="129"/>
      <c r="AMN95" s="129"/>
      <c r="AMO95" s="129"/>
      <c r="AMP95" s="129"/>
      <c r="AMQ95" s="129"/>
      <c r="AMR95" s="129"/>
      <c r="AMS95" s="129"/>
      <c r="AMT95" s="129"/>
      <c r="AMU95" s="129"/>
      <c r="AMV95" s="129"/>
      <c r="AMW95" s="129"/>
      <c r="AMX95" s="129"/>
      <c r="AMY95" s="129"/>
      <c r="AMZ95" s="129"/>
      <c r="ANA95" s="129"/>
      <c r="ANB95" s="129"/>
      <c r="ANC95" s="129"/>
      <c r="AND95" s="129"/>
      <c r="ANE95" s="129"/>
      <c r="ANF95" s="129"/>
      <c r="ANG95" s="129"/>
      <c r="ANH95" s="129"/>
      <c r="ANI95" s="129"/>
      <c r="ANJ95" s="129"/>
      <c r="ANK95" s="129"/>
      <c r="ANL95" s="129"/>
      <c r="ANM95" s="129"/>
      <c r="ANN95" s="129"/>
      <c r="ANO95" s="129"/>
      <c r="ANP95" s="129"/>
      <c r="ANQ95" s="129"/>
      <c r="ANR95" s="129"/>
      <c r="ANS95" s="129"/>
      <c r="ANT95" s="129"/>
      <c r="ANU95" s="129"/>
      <c r="ANV95" s="129"/>
      <c r="ANW95" s="129"/>
      <c r="ANX95" s="129"/>
      <c r="ANY95" s="129"/>
      <c r="ANZ95" s="129"/>
      <c r="AOA95" s="129"/>
      <c r="AOB95" s="129"/>
      <c r="AOC95" s="129"/>
      <c r="AOD95" s="129"/>
      <c r="AOE95" s="129"/>
      <c r="AOF95" s="129"/>
      <c r="AOG95" s="129"/>
      <c r="AOH95" s="129"/>
      <c r="AOI95" s="129"/>
      <c r="AOJ95" s="129"/>
      <c r="AOK95" s="129"/>
      <c r="AOL95" s="129"/>
      <c r="AOM95" s="129"/>
      <c r="AON95" s="129"/>
      <c r="AOO95" s="129"/>
      <c r="AOP95" s="129"/>
      <c r="AOQ95" s="129"/>
      <c r="AOR95" s="129"/>
      <c r="AOS95" s="129"/>
      <c r="AOT95" s="129"/>
      <c r="AOU95" s="129"/>
      <c r="AOV95" s="129"/>
      <c r="AOW95" s="129"/>
      <c r="AOX95" s="129"/>
      <c r="AOY95" s="129"/>
      <c r="AOZ95" s="129"/>
      <c r="APA95" s="129"/>
      <c r="APB95" s="129"/>
      <c r="APC95" s="129"/>
      <c r="APD95" s="129"/>
      <c r="APE95" s="129"/>
      <c r="APF95" s="129"/>
      <c r="APG95" s="129"/>
      <c r="APH95" s="129"/>
      <c r="API95" s="129"/>
      <c r="APJ95" s="129"/>
      <c r="APK95" s="129"/>
      <c r="APL95" s="129"/>
      <c r="APM95" s="129"/>
      <c r="APN95" s="129"/>
      <c r="APO95" s="129"/>
      <c r="APP95" s="129"/>
      <c r="APQ95" s="129"/>
      <c r="APR95" s="129"/>
      <c r="APS95" s="129"/>
      <c r="APT95" s="129"/>
      <c r="APU95" s="129"/>
      <c r="APV95" s="129"/>
      <c r="APW95" s="129"/>
      <c r="APX95" s="129"/>
      <c r="APY95" s="129"/>
      <c r="APZ95" s="129"/>
      <c r="AQA95" s="129"/>
      <c r="AQB95" s="129"/>
      <c r="AQC95" s="129"/>
      <c r="AQD95" s="129"/>
      <c r="AQE95" s="129"/>
      <c r="AQF95" s="129"/>
      <c r="AQG95" s="129"/>
      <c r="AQH95" s="129"/>
      <c r="AQI95" s="129"/>
      <c r="AQJ95" s="129"/>
      <c r="AQK95" s="129"/>
      <c r="AQL95" s="129"/>
      <c r="AQM95" s="129"/>
      <c r="AQN95" s="129"/>
      <c r="AQO95" s="129"/>
      <c r="AQP95" s="129"/>
      <c r="AQQ95" s="129"/>
      <c r="AQR95" s="129"/>
      <c r="AQS95" s="129"/>
      <c r="AQT95" s="129"/>
      <c r="AQU95" s="129"/>
      <c r="AQV95" s="129"/>
      <c r="AQW95" s="129"/>
      <c r="AQX95" s="129"/>
      <c r="AQY95" s="129"/>
      <c r="AQZ95" s="129"/>
      <c r="ARA95" s="129"/>
      <c r="ARB95" s="129"/>
      <c r="ARC95" s="129"/>
      <c r="ARD95" s="129"/>
      <c r="ARE95" s="129"/>
      <c r="ARF95" s="129"/>
      <c r="ARG95" s="129"/>
      <c r="ARH95" s="129"/>
      <c r="ARI95" s="129"/>
      <c r="ARJ95" s="129"/>
      <c r="ARK95" s="129"/>
      <c r="ARL95" s="129"/>
      <c r="ARM95" s="129"/>
      <c r="ARN95" s="129"/>
      <c r="ARO95" s="129"/>
      <c r="ARP95" s="129"/>
      <c r="ARQ95" s="129"/>
      <c r="ARR95" s="129"/>
      <c r="ARS95" s="129"/>
      <c r="ART95" s="129"/>
      <c r="ARU95" s="129"/>
      <c r="ARV95" s="129"/>
      <c r="ARW95" s="129"/>
      <c r="ARX95" s="129"/>
      <c r="ARY95" s="129"/>
      <c r="ARZ95" s="129"/>
      <c r="ASA95" s="129"/>
      <c r="ASB95" s="129"/>
      <c r="ASC95" s="129"/>
      <c r="ASD95" s="129"/>
      <c r="ASE95" s="129"/>
      <c r="ASF95" s="129"/>
      <c r="ASG95" s="129"/>
      <c r="ASH95" s="129"/>
      <c r="ASI95" s="129"/>
      <c r="ASJ95" s="129"/>
      <c r="ASK95" s="129"/>
      <c r="ASL95" s="129"/>
      <c r="ASM95" s="129"/>
      <c r="ASN95" s="129"/>
      <c r="ASO95" s="129"/>
      <c r="ASP95" s="129"/>
      <c r="ASQ95" s="129"/>
      <c r="ASR95" s="129"/>
      <c r="ASS95" s="129"/>
      <c r="AST95" s="129"/>
      <c r="ASU95" s="129"/>
      <c r="ASV95" s="129"/>
      <c r="ASW95" s="129"/>
      <c r="ASX95" s="129"/>
      <c r="ASY95" s="129"/>
      <c r="ASZ95" s="129"/>
      <c r="ATA95" s="129"/>
      <c r="ATB95" s="129"/>
      <c r="ATC95" s="129"/>
      <c r="ATD95" s="129"/>
      <c r="ATE95" s="129"/>
      <c r="ATF95" s="129"/>
      <c r="ATG95" s="129"/>
      <c r="ATH95" s="129"/>
      <c r="ATI95" s="129"/>
      <c r="ATJ95" s="129"/>
      <c r="ATK95" s="129"/>
      <c r="ATL95" s="129"/>
      <c r="ATM95" s="129"/>
      <c r="ATN95" s="129"/>
      <c r="ATO95" s="129"/>
      <c r="ATP95" s="129"/>
      <c r="ATQ95" s="129"/>
      <c r="ATR95" s="129"/>
      <c r="ATS95" s="129"/>
      <c r="ATT95" s="129"/>
      <c r="ATU95" s="129"/>
      <c r="ATV95" s="129"/>
      <c r="ATW95" s="129"/>
      <c r="ATX95" s="129"/>
      <c r="ATY95" s="129"/>
      <c r="ATZ95" s="129"/>
      <c r="AUA95" s="129"/>
      <c r="AUB95" s="129"/>
      <c r="AUC95" s="129"/>
      <c r="AUD95" s="129"/>
      <c r="AUE95" s="129"/>
      <c r="AUF95" s="129"/>
      <c r="AUG95" s="129"/>
      <c r="AUH95" s="129"/>
      <c r="AUI95" s="129"/>
      <c r="AUJ95" s="129"/>
      <c r="AUK95" s="129"/>
      <c r="AUL95" s="129"/>
      <c r="AUM95" s="129"/>
      <c r="AUN95" s="129"/>
      <c r="AUO95" s="129"/>
      <c r="AUP95" s="129"/>
      <c r="AUQ95" s="129"/>
      <c r="AUR95" s="129"/>
      <c r="AUS95" s="129"/>
      <c r="AUT95" s="129"/>
      <c r="AUU95" s="129"/>
      <c r="AUV95" s="129"/>
      <c r="AUW95" s="129"/>
      <c r="AUX95" s="129"/>
      <c r="AUY95" s="129"/>
      <c r="AUZ95" s="129"/>
      <c r="AVA95" s="129"/>
      <c r="AVB95" s="129"/>
      <c r="AVC95" s="129"/>
      <c r="AVD95" s="129"/>
      <c r="AVE95" s="129"/>
      <c r="AVF95" s="129"/>
      <c r="AVG95" s="129"/>
      <c r="AVH95" s="129"/>
      <c r="AVI95" s="129"/>
      <c r="AVJ95" s="129"/>
      <c r="AVK95" s="129"/>
      <c r="AVL95" s="129"/>
      <c r="AVM95" s="129"/>
      <c r="AVN95" s="129"/>
      <c r="AVO95" s="129"/>
      <c r="AVP95" s="129"/>
      <c r="AVQ95" s="129"/>
      <c r="AVR95" s="129"/>
      <c r="AVS95" s="129"/>
      <c r="AVT95" s="129"/>
      <c r="AVU95" s="129"/>
      <c r="AVV95" s="129"/>
      <c r="AVW95" s="129"/>
      <c r="AVX95" s="129"/>
      <c r="AVY95" s="129"/>
      <c r="AVZ95" s="129"/>
      <c r="AWA95" s="129"/>
      <c r="AWB95" s="129"/>
      <c r="AWC95" s="129"/>
      <c r="AWD95" s="129"/>
      <c r="AWE95" s="129"/>
      <c r="AWF95" s="129"/>
      <c r="AWG95" s="129"/>
      <c r="AWH95" s="129"/>
      <c r="AWI95" s="129"/>
      <c r="AWJ95" s="129"/>
      <c r="AWK95" s="129"/>
      <c r="AWL95" s="129"/>
      <c r="AWM95" s="129"/>
      <c r="AWN95" s="129"/>
      <c r="AWO95" s="129"/>
      <c r="AWP95" s="129"/>
      <c r="AWQ95" s="129"/>
      <c r="AWR95" s="129"/>
      <c r="AWS95" s="129"/>
      <c r="AWT95" s="129"/>
      <c r="AWU95" s="129"/>
      <c r="AWV95" s="129"/>
      <c r="AWW95" s="129"/>
      <c r="AWX95" s="129"/>
      <c r="AWY95" s="129"/>
      <c r="AWZ95" s="129"/>
      <c r="AXA95" s="129"/>
      <c r="AXB95" s="129"/>
      <c r="AXC95" s="129"/>
      <c r="AXD95" s="129"/>
      <c r="AXE95" s="129"/>
      <c r="AXF95" s="129"/>
      <c r="AXG95" s="129"/>
      <c r="AXH95" s="129"/>
      <c r="AXI95" s="129"/>
      <c r="AXJ95" s="129"/>
      <c r="AXK95" s="129"/>
      <c r="AXL95" s="129"/>
      <c r="AXM95" s="129"/>
      <c r="AXN95" s="129"/>
      <c r="AXO95" s="129"/>
      <c r="AXP95" s="129"/>
      <c r="AXQ95" s="129"/>
      <c r="AXR95" s="129"/>
      <c r="AXS95" s="129"/>
      <c r="AXT95" s="129"/>
      <c r="AXU95" s="129"/>
      <c r="AXV95" s="129"/>
      <c r="AXW95" s="129"/>
      <c r="AXX95" s="129"/>
      <c r="AXY95" s="129"/>
      <c r="AXZ95" s="129"/>
      <c r="AYA95" s="129"/>
      <c r="AYB95" s="129"/>
      <c r="AYC95" s="129"/>
      <c r="AYD95" s="129"/>
      <c r="AYE95" s="129"/>
      <c r="AYF95" s="129"/>
      <c r="AYG95" s="129"/>
      <c r="AYH95" s="129"/>
      <c r="AYI95" s="129"/>
      <c r="AYJ95" s="129"/>
      <c r="AYK95" s="129"/>
      <c r="AYL95" s="129"/>
      <c r="AYM95" s="129"/>
      <c r="AYN95" s="129"/>
      <c r="AYO95" s="129"/>
      <c r="AYP95" s="129"/>
      <c r="AYQ95" s="129"/>
      <c r="AYR95" s="129"/>
      <c r="AYS95" s="129"/>
      <c r="AYT95" s="129"/>
      <c r="AYU95" s="129"/>
      <c r="AYV95" s="129"/>
      <c r="AYW95" s="129"/>
      <c r="AYX95" s="129"/>
      <c r="AYY95" s="129"/>
      <c r="AYZ95" s="129"/>
      <c r="AZA95" s="129"/>
      <c r="AZB95" s="129"/>
      <c r="AZC95" s="129"/>
      <c r="AZD95" s="129"/>
      <c r="AZE95" s="129"/>
      <c r="AZF95" s="129"/>
      <c r="AZG95" s="129"/>
      <c r="AZH95" s="129"/>
      <c r="AZI95" s="129"/>
      <c r="AZJ95" s="129"/>
      <c r="AZK95" s="129"/>
      <c r="AZL95" s="129"/>
      <c r="AZM95" s="129"/>
      <c r="AZN95" s="129"/>
      <c r="AZO95" s="129"/>
      <c r="AZP95" s="129"/>
      <c r="AZQ95" s="129"/>
      <c r="AZR95" s="129"/>
      <c r="AZS95" s="129"/>
      <c r="AZT95" s="129"/>
      <c r="AZU95" s="129"/>
      <c r="AZV95" s="129"/>
      <c r="AZW95" s="129"/>
      <c r="AZX95" s="129"/>
      <c r="AZY95" s="129"/>
      <c r="AZZ95" s="129"/>
      <c r="BAA95" s="129"/>
      <c r="BAB95" s="129"/>
      <c r="BAC95" s="129"/>
      <c r="BAD95" s="129"/>
      <c r="BAE95" s="129"/>
      <c r="BAF95" s="129"/>
      <c r="BAG95" s="129"/>
      <c r="BAH95" s="129"/>
      <c r="BAI95" s="129"/>
      <c r="BAJ95" s="129"/>
      <c r="BAK95" s="129"/>
      <c r="BAL95" s="129"/>
      <c r="BAM95" s="129"/>
      <c r="BAN95" s="129"/>
      <c r="BAO95" s="129"/>
      <c r="BAP95" s="129"/>
      <c r="BAQ95" s="129"/>
      <c r="BAR95" s="129"/>
      <c r="BAS95" s="129"/>
      <c r="BAT95" s="129"/>
      <c r="BAU95" s="129"/>
      <c r="BAV95" s="129"/>
      <c r="BAW95" s="129"/>
      <c r="BAX95" s="129"/>
      <c r="BAY95" s="129"/>
      <c r="BAZ95" s="129"/>
      <c r="BBA95" s="129"/>
      <c r="BBB95" s="129"/>
      <c r="BBC95" s="129"/>
      <c r="BBD95" s="129"/>
      <c r="BBE95" s="129"/>
      <c r="BBF95" s="129"/>
      <c r="BBG95" s="129"/>
      <c r="BBH95" s="129"/>
      <c r="BBI95" s="129"/>
      <c r="BBJ95" s="129"/>
      <c r="BBK95" s="129"/>
      <c r="BBL95" s="129"/>
      <c r="BBM95" s="129"/>
      <c r="BBN95" s="129"/>
      <c r="BBO95" s="129"/>
      <c r="BBP95" s="129"/>
      <c r="BBQ95" s="129"/>
      <c r="BBR95" s="129"/>
      <c r="BBS95" s="129"/>
      <c r="BBT95" s="129"/>
      <c r="BBU95" s="129"/>
      <c r="BBV95" s="129"/>
      <c r="BBW95" s="129"/>
      <c r="BBX95" s="129"/>
      <c r="BBY95" s="129"/>
      <c r="BBZ95" s="129"/>
      <c r="BCA95" s="129"/>
      <c r="BCB95" s="129"/>
      <c r="BCC95" s="129"/>
      <c r="BCD95" s="129"/>
      <c r="BCE95" s="129"/>
      <c r="BCF95" s="129"/>
      <c r="BCG95" s="129"/>
      <c r="BCH95" s="129"/>
      <c r="BCI95" s="129"/>
      <c r="BCJ95" s="129"/>
      <c r="BCK95" s="129"/>
      <c r="BCL95" s="129"/>
      <c r="BCM95" s="129"/>
      <c r="BCN95" s="129"/>
      <c r="BCO95" s="129"/>
      <c r="BCP95" s="129"/>
      <c r="BCQ95" s="129"/>
      <c r="BCR95" s="129"/>
      <c r="BCS95" s="129"/>
      <c r="BCT95" s="129"/>
      <c r="BCU95" s="129"/>
      <c r="BCV95" s="129"/>
      <c r="BCW95" s="129"/>
      <c r="BCX95" s="129"/>
      <c r="BCY95" s="129"/>
      <c r="BCZ95" s="129"/>
      <c r="BDA95" s="129"/>
      <c r="BDB95" s="129"/>
      <c r="BDC95" s="129"/>
      <c r="BDD95" s="129"/>
      <c r="BDE95" s="129"/>
      <c r="BDF95" s="129"/>
      <c r="BDG95" s="129"/>
      <c r="BDH95" s="129"/>
      <c r="BDI95" s="129"/>
      <c r="BDJ95" s="129"/>
      <c r="BDK95" s="129"/>
      <c r="BDL95" s="129"/>
      <c r="BDM95" s="129"/>
      <c r="BDN95" s="129"/>
      <c r="BDO95" s="129"/>
      <c r="BDP95" s="129"/>
      <c r="BDQ95" s="129"/>
      <c r="BDR95" s="129"/>
      <c r="BDS95" s="129"/>
      <c r="BDT95" s="129"/>
      <c r="BDU95" s="129"/>
      <c r="BDV95" s="129"/>
      <c r="BDW95" s="129"/>
      <c r="BDX95" s="129"/>
      <c r="BDY95" s="129"/>
      <c r="BDZ95" s="129"/>
      <c r="BEA95" s="129"/>
      <c r="BEB95" s="129"/>
      <c r="BEC95" s="129"/>
      <c r="BED95" s="129"/>
      <c r="BEE95" s="129"/>
      <c r="BEF95" s="129"/>
      <c r="BEG95" s="129"/>
      <c r="BEH95" s="129"/>
      <c r="BEI95" s="129"/>
      <c r="BEJ95" s="129"/>
      <c r="BEK95" s="129"/>
      <c r="BEL95" s="129"/>
      <c r="BEM95" s="129"/>
      <c r="BEN95" s="129"/>
      <c r="BEO95" s="129"/>
      <c r="BEP95" s="129"/>
      <c r="BEQ95" s="129"/>
      <c r="BER95" s="129"/>
      <c r="BES95" s="129"/>
      <c r="BET95" s="129"/>
      <c r="BEU95" s="129"/>
      <c r="BEV95" s="129"/>
      <c r="BEW95" s="129"/>
      <c r="BEX95" s="129"/>
      <c r="BEY95" s="129"/>
      <c r="BEZ95" s="129"/>
      <c r="BFA95" s="129"/>
      <c r="BFB95" s="129"/>
      <c r="BFC95" s="129"/>
      <c r="BFD95" s="129"/>
      <c r="BFE95" s="129"/>
      <c r="BFF95" s="129"/>
      <c r="BFG95" s="129"/>
      <c r="BFH95" s="129"/>
      <c r="BFI95" s="129"/>
      <c r="BFJ95" s="129"/>
      <c r="BFK95" s="129"/>
      <c r="BFL95" s="129"/>
      <c r="BFM95" s="129"/>
      <c r="BFN95" s="129"/>
      <c r="BFO95" s="129"/>
      <c r="BFP95" s="129"/>
      <c r="BFQ95" s="129"/>
      <c r="BFR95" s="129"/>
      <c r="BFS95" s="129"/>
      <c r="BFT95" s="129"/>
      <c r="BFU95" s="129"/>
      <c r="BFV95" s="129"/>
      <c r="BFW95" s="129"/>
      <c r="BFX95" s="129"/>
      <c r="BFY95" s="129"/>
      <c r="BFZ95" s="129"/>
      <c r="BGA95" s="129"/>
      <c r="BGB95" s="129"/>
      <c r="BGC95" s="129"/>
      <c r="BGD95" s="129"/>
      <c r="BGE95" s="129"/>
      <c r="BGF95" s="129"/>
      <c r="BGG95" s="129"/>
      <c r="BGH95" s="129"/>
      <c r="BGI95" s="129"/>
      <c r="BGJ95" s="129"/>
      <c r="BGK95" s="129"/>
      <c r="BGL95" s="129"/>
      <c r="BGM95" s="129"/>
      <c r="BGN95" s="129"/>
      <c r="BGO95" s="129"/>
      <c r="BGP95" s="129"/>
      <c r="BGQ95" s="129"/>
      <c r="BGR95" s="129"/>
      <c r="BGS95" s="129"/>
      <c r="BGT95" s="129"/>
      <c r="BGU95" s="129"/>
      <c r="BGV95" s="129"/>
      <c r="BGW95" s="129"/>
      <c r="BGX95" s="129"/>
      <c r="BGY95" s="129"/>
      <c r="BGZ95" s="129"/>
      <c r="BHA95" s="129"/>
      <c r="BHB95" s="129"/>
      <c r="BHC95" s="129"/>
      <c r="BHD95" s="129"/>
      <c r="BHE95" s="129"/>
      <c r="BHF95" s="129"/>
      <c r="BHG95" s="129"/>
      <c r="BHH95" s="129"/>
      <c r="BHI95" s="129"/>
      <c r="BHJ95" s="129"/>
      <c r="BHK95" s="129"/>
      <c r="BHL95" s="129"/>
      <c r="BHM95" s="129"/>
      <c r="BHN95" s="129"/>
      <c r="BHO95" s="129"/>
      <c r="BHP95" s="129"/>
      <c r="BHQ95" s="129"/>
      <c r="BHR95" s="129"/>
      <c r="BHS95" s="129"/>
      <c r="BHT95" s="129"/>
      <c r="BHU95" s="129"/>
      <c r="BHV95" s="129"/>
      <c r="BHW95" s="129"/>
      <c r="BHX95" s="129"/>
      <c r="BHY95" s="129"/>
      <c r="BHZ95" s="129"/>
      <c r="BIA95" s="129"/>
      <c r="BIB95" s="129"/>
      <c r="BIC95" s="129"/>
      <c r="BID95" s="129"/>
      <c r="BIE95" s="129"/>
      <c r="BIF95" s="129"/>
      <c r="BIG95" s="129"/>
      <c r="BIH95" s="129"/>
      <c r="BII95" s="129"/>
      <c r="BIJ95" s="129"/>
      <c r="BIK95" s="129"/>
      <c r="BIL95" s="129"/>
      <c r="BIM95" s="129"/>
      <c r="BIN95" s="129"/>
      <c r="BIO95" s="129"/>
      <c r="BIP95" s="129"/>
      <c r="BIQ95" s="129"/>
      <c r="BIR95" s="129"/>
      <c r="BIS95" s="129"/>
      <c r="BIT95" s="129"/>
      <c r="BIU95" s="129"/>
      <c r="BIV95" s="129"/>
      <c r="BIW95" s="129"/>
      <c r="BIX95" s="129"/>
      <c r="BIY95" s="129"/>
      <c r="BIZ95" s="129"/>
      <c r="BJA95" s="129"/>
      <c r="BJB95" s="129"/>
      <c r="BJC95" s="129"/>
      <c r="BJD95" s="129"/>
      <c r="BJE95" s="129"/>
      <c r="BJF95" s="129"/>
      <c r="BJG95" s="129"/>
      <c r="BJH95" s="129"/>
      <c r="BJI95" s="129"/>
      <c r="BJJ95" s="129"/>
      <c r="BJK95" s="129"/>
      <c r="BJL95" s="129"/>
      <c r="BJM95" s="129"/>
      <c r="BJN95" s="129"/>
      <c r="BJO95" s="129"/>
      <c r="BJP95" s="129"/>
      <c r="BJQ95" s="129"/>
      <c r="BJR95" s="129"/>
      <c r="BJS95" s="129"/>
      <c r="BJT95" s="129"/>
      <c r="BJU95" s="129"/>
      <c r="BJV95" s="129"/>
      <c r="BJW95" s="129"/>
      <c r="BJX95" s="129"/>
      <c r="BJY95" s="129"/>
      <c r="BJZ95" s="129"/>
      <c r="BKA95" s="129"/>
      <c r="BKB95" s="129"/>
      <c r="BKC95" s="129"/>
      <c r="BKD95" s="129"/>
      <c r="BKE95" s="129"/>
      <c r="BKF95" s="129"/>
      <c r="BKG95" s="129"/>
      <c r="BKH95" s="129"/>
      <c r="BKI95" s="129"/>
      <c r="BKJ95" s="129"/>
      <c r="BKK95" s="129"/>
      <c r="BKL95" s="129"/>
      <c r="BKM95" s="129"/>
      <c r="BKN95" s="129"/>
      <c r="BKO95" s="129"/>
      <c r="BKP95" s="129"/>
      <c r="BKQ95" s="129"/>
      <c r="BKR95" s="129"/>
      <c r="BKS95" s="129"/>
      <c r="BKT95" s="129"/>
      <c r="BKU95" s="129"/>
      <c r="BKV95" s="129"/>
      <c r="BKW95" s="129"/>
      <c r="BKX95" s="129"/>
      <c r="BKY95" s="129"/>
      <c r="BKZ95" s="129"/>
      <c r="BLA95" s="129"/>
      <c r="BLB95" s="129"/>
      <c r="BLC95" s="129"/>
      <c r="BLD95" s="129"/>
      <c r="BLE95" s="129"/>
      <c r="BLF95" s="129"/>
      <c r="BLG95" s="129"/>
      <c r="BLH95" s="129"/>
      <c r="BLI95" s="129"/>
      <c r="BLJ95" s="129"/>
      <c r="BLK95" s="129"/>
      <c r="BLL95" s="129"/>
      <c r="BLM95" s="129"/>
      <c r="BLN95" s="129"/>
      <c r="BLO95" s="129"/>
      <c r="BLP95" s="129"/>
      <c r="BLQ95" s="129"/>
      <c r="BLR95" s="129"/>
      <c r="BLS95" s="129"/>
      <c r="BLT95" s="129"/>
      <c r="BLU95" s="129"/>
      <c r="BLV95" s="129"/>
      <c r="BLW95" s="129"/>
      <c r="BLX95" s="129"/>
      <c r="BLY95" s="129"/>
      <c r="BLZ95" s="129"/>
      <c r="BMA95" s="129"/>
      <c r="BMB95" s="129"/>
      <c r="BMC95" s="129"/>
      <c r="BMD95" s="129"/>
      <c r="BME95" s="129"/>
      <c r="BMF95" s="129"/>
      <c r="BMG95" s="129"/>
      <c r="BMH95" s="129"/>
      <c r="BMI95" s="129"/>
      <c r="BMJ95" s="129"/>
      <c r="BMK95" s="129"/>
      <c r="BML95" s="129"/>
      <c r="BMM95" s="129"/>
      <c r="BMN95" s="129"/>
      <c r="BMO95" s="129"/>
      <c r="BMP95" s="129"/>
      <c r="BMQ95" s="129"/>
      <c r="BMR95" s="129"/>
      <c r="BMS95" s="129"/>
      <c r="BMT95" s="129"/>
      <c r="BMU95" s="129"/>
      <c r="BMV95" s="129"/>
      <c r="BMW95" s="129"/>
      <c r="BMX95" s="129"/>
      <c r="BMY95" s="129"/>
      <c r="BMZ95" s="129"/>
      <c r="BNA95" s="129"/>
      <c r="BNB95" s="129"/>
      <c r="BNC95" s="129"/>
      <c r="BND95" s="129"/>
      <c r="BNE95" s="129"/>
      <c r="BNF95" s="129"/>
      <c r="BNG95" s="129"/>
      <c r="BNH95" s="129"/>
      <c r="BNI95" s="129"/>
      <c r="BNJ95" s="129"/>
      <c r="BNK95" s="129"/>
      <c r="BNL95" s="129"/>
      <c r="BNM95" s="129"/>
      <c r="BNN95" s="129"/>
      <c r="BNO95" s="129"/>
      <c r="BNP95" s="129"/>
      <c r="BNQ95" s="129"/>
      <c r="BNR95" s="129"/>
      <c r="BNS95" s="129"/>
      <c r="BNT95" s="129"/>
      <c r="BNU95" s="129"/>
      <c r="BNV95" s="129"/>
      <c r="BNW95" s="129"/>
      <c r="BNX95" s="129"/>
      <c r="BNY95" s="129"/>
      <c r="BNZ95" s="129"/>
      <c r="BOA95" s="129"/>
      <c r="BOB95" s="129"/>
      <c r="BOC95" s="129"/>
      <c r="BOD95" s="129"/>
      <c r="BOE95" s="129"/>
      <c r="BOF95" s="129"/>
      <c r="BOG95" s="129"/>
      <c r="BOH95" s="129"/>
      <c r="BOI95" s="129"/>
      <c r="BOJ95" s="129"/>
      <c r="BOK95" s="129"/>
      <c r="BOL95" s="129"/>
      <c r="BOM95" s="129"/>
      <c r="BON95" s="129"/>
      <c r="BOO95" s="129"/>
      <c r="BOP95" s="129"/>
      <c r="BOQ95" s="129"/>
      <c r="BOR95" s="129"/>
      <c r="BOS95" s="129"/>
      <c r="BOT95" s="129"/>
      <c r="BOU95" s="129"/>
      <c r="BOV95" s="129"/>
      <c r="BOW95" s="129"/>
      <c r="BOX95" s="129"/>
      <c r="BOY95" s="129"/>
      <c r="BOZ95" s="129"/>
      <c r="BPA95" s="129"/>
      <c r="BPB95" s="129"/>
      <c r="BPC95" s="129"/>
      <c r="BPD95" s="129"/>
      <c r="BPE95" s="129"/>
      <c r="BPF95" s="129"/>
      <c r="BPG95" s="129"/>
      <c r="BPH95" s="129"/>
      <c r="BPI95" s="129"/>
      <c r="BPJ95" s="129"/>
      <c r="BPK95" s="129"/>
      <c r="BPL95" s="129"/>
      <c r="BPM95" s="129"/>
      <c r="BPN95" s="129"/>
      <c r="BPO95" s="129"/>
      <c r="BPP95" s="129"/>
      <c r="BPQ95" s="129"/>
      <c r="BPR95" s="129"/>
      <c r="BPS95" s="129"/>
      <c r="BPT95" s="129"/>
      <c r="BPU95" s="129"/>
      <c r="BPV95" s="129"/>
      <c r="BPW95" s="129"/>
      <c r="BPX95" s="129"/>
      <c r="BPY95" s="129"/>
      <c r="BPZ95" s="129"/>
      <c r="BQA95" s="129"/>
      <c r="BQB95" s="129"/>
      <c r="BQC95" s="129"/>
      <c r="BQD95" s="129"/>
      <c r="BQE95" s="129"/>
      <c r="BQF95" s="129"/>
      <c r="BQG95" s="129"/>
      <c r="BQH95" s="129"/>
      <c r="BQI95" s="129"/>
      <c r="BQJ95" s="129"/>
      <c r="BQK95" s="129"/>
      <c r="BQL95" s="129"/>
      <c r="BQM95" s="129"/>
      <c r="BQN95" s="129"/>
      <c r="BQO95" s="129"/>
      <c r="BQP95" s="129"/>
      <c r="BQQ95" s="129"/>
      <c r="BQR95" s="129"/>
      <c r="BQS95" s="129"/>
      <c r="BQT95" s="129"/>
      <c r="BQU95" s="129"/>
      <c r="BQV95" s="129"/>
      <c r="BQW95" s="129"/>
      <c r="BQX95" s="129"/>
      <c r="BQY95" s="129"/>
      <c r="BQZ95" s="129"/>
      <c r="BRA95" s="129"/>
      <c r="BRB95" s="129"/>
      <c r="BRC95" s="129"/>
      <c r="BRD95" s="129"/>
      <c r="BRE95" s="129"/>
      <c r="BRF95" s="129"/>
      <c r="BRG95" s="129"/>
      <c r="BRH95" s="129"/>
      <c r="BRI95" s="129"/>
      <c r="BRJ95" s="129"/>
      <c r="BRK95" s="129"/>
      <c r="BRL95" s="129"/>
      <c r="BRM95" s="129"/>
      <c r="BRN95" s="129"/>
      <c r="BRO95" s="129"/>
      <c r="BRP95" s="129"/>
      <c r="BRQ95" s="129"/>
      <c r="BRR95" s="129"/>
      <c r="BRS95" s="129"/>
      <c r="BRT95" s="129"/>
      <c r="BRU95" s="129"/>
      <c r="BRV95" s="129"/>
      <c r="BRW95" s="129"/>
      <c r="BRX95" s="129"/>
      <c r="BRY95" s="129"/>
      <c r="BRZ95" s="129"/>
      <c r="BSA95" s="129"/>
      <c r="BSB95" s="129"/>
      <c r="BSC95" s="129"/>
      <c r="BSD95" s="129"/>
      <c r="BSE95" s="129"/>
      <c r="BSF95" s="129"/>
      <c r="BSG95" s="129"/>
      <c r="BSH95" s="129"/>
      <c r="BSI95" s="129"/>
      <c r="BSJ95" s="129"/>
      <c r="BSK95" s="129"/>
      <c r="BSL95" s="129"/>
      <c r="BSM95" s="129"/>
      <c r="BSN95" s="129"/>
      <c r="BSO95" s="129"/>
      <c r="BSP95" s="129"/>
      <c r="BSQ95" s="129"/>
      <c r="BSR95" s="129"/>
      <c r="BSS95" s="129"/>
      <c r="BST95" s="129"/>
      <c r="BSU95" s="129"/>
      <c r="BSV95" s="129"/>
      <c r="BSW95" s="129"/>
      <c r="BSX95" s="129"/>
      <c r="BSY95" s="129"/>
      <c r="BSZ95" s="129"/>
      <c r="BTA95" s="129"/>
      <c r="BTB95" s="129"/>
      <c r="BTC95" s="129"/>
      <c r="BTD95" s="129"/>
      <c r="BTE95" s="129"/>
      <c r="BTF95" s="129"/>
      <c r="BTG95" s="129"/>
      <c r="BTH95" s="129"/>
      <c r="BTI95" s="129"/>
      <c r="BTJ95" s="129"/>
      <c r="BTK95" s="129"/>
      <c r="BTL95" s="129"/>
      <c r="BTM95" s="129"/>
      <c r="BTN95" s="129"/>
      <c r="BTO95" s="129"/>
      <c r="BTP95" s="129"/>
      <c r="BTQ95" s="129"/>
      <c r="BTR95" s="129"/>
      <c r="BTS95" s="129"/>
      <c r="BTT95" s="129"/>
      <c r="BTU95" s="129"/>
      <c r="BTV95" s="129"/>
      <c r="BTW95" s="129"/>
      <c r="BTX95" s="129"/>
      <c r="BTY95" s="129"/>
      <c r="BTZ95" s="129"/>
      <c r="BUA95" s="129"/>
      <c r="BUB95" s="129"/>
      <c r="BUC95" s="129"/>
      <c r="BUD95" s="129"/>
      <c r="BUE95" s="129"/>
      <c r="BUF95" s="129"/>
      <c r="BUG95" s="129"/>
      <c r="BUH95" s="129"/>
      <c r="BUI95" s="129"/>
      <c r="BUJ95" s="129"/>
      <c r="BUK95" s="129"/>
      <c r="BUL95" s="129"/>
      <c r="BUM95" s="129"/>
      <c r="BUN95" s="129"/>
      <c r="BUO95" s="129"/>
      <c r="BUP95" s="129"/>
      <c r="BUQ95" s="129"/>
      <c r="BUR95" s="129"/>
      <c r="BUS95" s="129"/>
      <c r="BUT95" s="129"/>
      <c r="BUU95" s="129"/>
      <c r="BUV95" s="129"/>
      <c r="BUW95" s="129"/>
      <c r="BUX95" s="129"/>
      <c r="BUY95" s="129"/>
      <c r="BUZ95" s="129"/>
      <c r="BVA95" s="129"/>
      <c r="BVB95" s="129"/>
      <c r="BVC95" s="129"/>
      <c r="BVD95" s="129"/>
      <c r="BVE95" s="129"/>
      <c r="BVF95" s="129"/>
      <c r="BVG95" s="129"/>
      <c r="BVH95" s="129"/>
      <c r="BVI95" s="129"/>
      <c r="BVJ95" s="129"/>
      <c r="BVK95" s="129"/>
      <c r="BVL95" s="129"/>
      <c r="BVM95" s="129"/>
      <c r="BVN95" s="129"/>
      <c r="BVO95" s="129"/>
      <c r="BVP95" s="129"/>
      <c r="BVQ95" s="129"/>
      <c r="BVR95" s="129"/>
      <c r="BVS95" s="129"/>
      <c r="BVT95" s="129"/>
      <c r="BVU95" s="129"/>
      <c r="BVV95" s="129"/>
      <c r="BVW95" s="129"/>
      <c r="BVX95" s="129"/>
      <c r="BVY95" s="129"/>
      <c r="BVZ95" s="129"/>
      <c r="BWA95" s="129"/>
      <c r="BWB95" s="129"/>
      <c r="BWC95" s="129"/>
      <c r="BWD95" s="129"/>
      <c r="BWE95" s="129"/>
      <c r="BWF95" s="129"/>
      <c r="BWG95" s="129"/>
      <c r="BWH95" s="129"/>
      <c r="BWI95" s="129"/>
      <c r="BWJ95" s="129"/>
      <c r="BWK95" s="129"/>
      <c r="BWL95" s="129"/>
      <c r="BWM95" s="129"/>
      <c r="BWN95" s="129"/>
      <c r="BWO95" s="129"/>
      <c r="BWP95" s="129"/>
      <c r="BWQ95" s="129"/>
      <c r="BWR95" s="129"/>
      <c r="BWS95" s="129"/>
      <c r="BWT95" s="129"/>
      <c r="BWU95" s="129"/>
      <c r="BWV95" s="129"/>
      <c r="BWW95" s="129"/>
      <c r="BWX95" s="129"/>
      <c r="BWY95" s="129"/>
      <c r="BWZ95" s="129"/>
      <c r="BXA95" s="129"/>
      <c r="BXB95" s="129"/>
      <c r="BXC95" s="129"/>
      <c r="BXD95" s="129"/>
      <c r="BXE95" s="129"/>
      <c r="BXF95" s="129"/>
      <c r="BXG95" s="129"/>
      <c r="BXH95" s="129"/>
      <c r="BXI95" s="129"/>
      <c r="BXJ95" s="129"/>
      <c r="BXK95" s="129"/>
      <c r="BXL95" s="129"/>
      <c r="BXM95" s="129"/>
      <c r="BXN95" s="129"/>
      <c r="BXO95" s="129"/>
      <c r="BXP95" s="129"/>
      <c r="BXQ95" s="129"/>
      <c r="BXR95" s="129"/>
      <c r="BXS95" s="129"/>
      <c r="BXT95" s="129"/>
      <c r="BXU95" s="129"/>
      <c r="BXV95" s="129"/>
      <c r="BXW95" s="129"/>
      <c r="BXX95" s="129"/>
      <c r="BXY95" s="129"/>
      <c r="BXZ95" s="129"/>
      <c r="BYA95" s="129"/>
      <c r="BYB95" s="129"/>
      <c r="BYC95" s="129"/>
      <c r="BYD95" s="129"/>
      <c r="BYE95" s="129"/>
      <c r="BYF95" s="129"/>
      <c r="BYG95" s="129"/>
      <c r="BYH95" s="129"/>
      <c r="BYI95" s="129"/>
      <c r="BYJ95" s="129"/>
      <c r="BYK95" s="129"/>
      <c r="BYL95" s="129"/>
      <c r="BYM95" s="129"/>
      <c r="BYN95" s="129"/>
      <c r="BYO95" s="129"/>
      <c r="BYP95" s="129"/>
      <c r="BYQ95" s="129"/>
      <c r="BYR95" s="129"/>
      <c r="BYS95" s="129"/>
      <c r="BYT95" s="129"/>
      <c r="BYU95" s="129"/>
      <c r="BYV95" s="129"/>
      <c r="BYW95" s="129"/>
      <c r="BYX95" s="129"/>
      <c r="BYY95" s="129"/>
      <c r="BYZ95" s="129"/>
      <c r="BZA95" s="129"/>
      <c r="BZB95" s="129"/>
      <c r="BZC95" s="129"/>
      <c r="BZD95" s="129"/>
      <c r="BZE95" s="129"/>
      <c r="BZF95" s="129"/>
      <c r="BZG95" s="129"/>
      <c r="BZH95" s="129"/>
      <c r="BZI95" s="129"/>
      <c r="BZJ95" s="129"/>
      <c r="BZK95" s="129"/>
      <c r="BZL95" s="129"/>
      <c r="BZM95" s="129"/>
      <c r="BZN95" s="129"/>
      <c r="BZO95" s="129"/>
      <c r="BZP95" s="129"/>
      <c r="BZQ95" s="129"/>
      <c r="BZR95" s="129"/>
      <c r="BZS95" s="129"/>
      <c r="BZT95" s="129"/>
      <c r="BZU95" s="129"/>
      <c r="BZV95" s="129"/>
      <c r="BZW95" s="129"/>
      <c r="BZX95" s="129"/>
      <c r="BZY95" s="129"/>
      <c r="BZZ95" s="129"/>
      <c r="CAA95" s="129"/>
      <c r="CAB95" s="129"/>
      <c r="CAC95" s="129"/>
      <c r="CAD95" s="129"/>
      <c r="CAE95" s="129"/>
      <c r="CAF95" s="129"/>
      <c r="CAG95" s="129"/>
      <c r="CAH95" s="129"/>
      <c r="CAI95" s="129"/>
      <c r="CAJ95" s="129"/>
      <c r="CAK95" s="129"/>
      <c r="CAL95" s="129"/>
      <c r="CAM95" s="129"/>
      <c r="CAN95" s="129"/>
      <c r="CAO95" s="129"/>
      <c r="CAP95" s="129"/>
      <c r="CAQ95" s="129"/>
      <c r="CAR95" s="129"/>
      <c r="CAS95" s="129"/>
      <c r="CAT95" s="129"/>
      <c r="CAU95" s="129"/>
      <c r="CAV95" s="129"/>
      <c r="CAW95" s="129"/>
      <c r="CAX95" s="129"/>
      <c r="CAY95" s="129"/>
      <c r="CAZ95" s="129"/>
      <c r="CBA95" s="129"/>
      <c r="CBB95" s="129"/>
      <c r="CBC95" s="129"/>
      <c r="CBD95" s="129"/>
      <c r="CBE95" s="129"/>
      <c r="CBF95" s="129"/>
      <c r="CBG95" s="129"/>
      <c r="CBH95" s="129"/>
      <c r="CBI95" s="129"/>
      <c r="CBJ95" s="129"/>
      <c r="CBK95" s="129"/>
      <c r="CBL95" s="129"/>
      <c r="CBM95" s="129"/>
      <c r="CBN95" s="129"/>
      <c r="CBO95" s="129"/>
      <c r="CBP95" s="129"/>
      <c r="CBQ95" s="129"/>
      <c r="CBR95" s="129"/>
      <c r="CBS95" s="129"/>
      <c r="CBT95" s="129"/>
      <c r="CBU95" s="129"/>
      <c r="CBV95" s="129"/>
      <c r="CBW95" s="129"/>
      <c r="CBX95" s="129"/>
      <c r="CBY95" s="129"/>
      <c r="CBZ95" s="129"/>
      <c r="CCA95" s="129"/>
      <c r="CCB95" s="129"/>
      <c r="CCC95" s="129"/>
      <c r="CCD95" s="129"/>
      <c r="CCE95" s="129"/>
      <c r="CCF95" s="129"/>
      <c r="CCG95" s="129"/>
      <c r="CCH95" s="129"/>
      <c r="CCI95" s="129"/>
      <c r="CCJ95" s="129"/>
      <c r="CCK95" s="129"/>
      <c r="CCL95" s="129"/>
      <c r="CCM95" s="129"/>
      <c r="CCN95" s="129"/>
      <c r="CCO95" s="129"/>
      <c r="CCP95" s="129"/>
      <c r="CCQ95" s="129"/>
      <c r="CCR95" s="129"/>
      <c r="CCS95" s="129"/>
      <c r="CCT95" s="129"/>
      <c r="CCU95" s="129"/>
      <c r="CCV95" s="129"/>
      <c r="CCW95" s="129"/>
      <c r="CCX95" s="129"/>
      <c r="CCY95" s="129"/>
      <c r="CCZ95" s="129"/>
      <c r="CDA95" s="129"/>
      <c r="CDB95" s="129"/>
      <c r="CDC95" s="129"/>
      <c r="CDD95" s="129"/>
      <c r="CDE95" s="129"/>
      <c r="CDF95" s="129"/>
      <c r="CDG95" s="129"/>
      <c r="CDH95" s="129"/>
      <c r="CDI95" s="129"/>
      <c r="CDJ95" s="129"/>
      <c r="CDK95" s="129"/>
      <c r="CDL95" s="129"/>
      <c r="CDM95" s="129"/>
      <c r="CDN95" s="129"/>
      <c r="CDO95" s="129"/>
      <c r="CDP95" s="129"/>
      <c r="CDQ95" s="129"/>
      <c r="CDR95" s="129"/>
      <c r="CDS95" s="129"/>
      <c r="CDT95" s="129"/>
      <c r="CDU95" s="129"/>
      <c r="CDV95" s="129"/>
      <c r="CDW95" s="129"/>
      <c r="CDX95" s="129"/>
      <c r="CDY95" s="129"/>
      <c r="CDZ95" s="129"/>
      <c r="CEA95" s="129"/>
      <c r="CEB95" s="129"/>
      <c r="CEC95" s="129"/>
      <c r="CED95" s="129"/>
      <c r="CEE95" s="129"/>
      <c r="CEF95" s="129"/>
      <c r="CEG95" s="129"/>
      <c r="CEH95" s="129"/>
      <c r="CEI95" s="129"/>
      <c r="CEJ95" s="129"/>
      <c r="CEK95" s="129"/>
      <c r="CEL95" s="129"/>
      <c r="CEM95" s="129"/>
      <c r="CEN95" s="129"/>
      <c r="CEO95" s="129"/>
      <c r="CEP95" s="129"/>
      <c r="CEQ95" s="129"/>
      <c r="CER95" s="129"/>
      <c r="CES95" s="129"/>
      <c r="CET95" s="129"/>
      <c r="CEU95" s="129"/>
      <c r="CEV95" s="129"/>
      <c r="CEW95" s="129"/>
      <c r="CEX95" s="129"/>
      <c r="CEY95" s="129"/>
      <c r="CEZ95" s="129"/>
      <c r="CFA95" s="129"/>
      <c r="CFB95" s="129"/>
      <c r="CFC95" s="129"/>
      <c r="CFD95" s="129"/>
      <c r="CFE95" s="129"/>
      <c r="CFF95" s="129"/>
      <c r="CFG95" s="129"/>
      <c r="CFH95" s="129"/>
      <c r="CFI95" s="129"/>
      <c r="CFJ95" s="129"/>
      <c r="CFK95" s="129"/>
      <c r="CFL95" s="129"/>
      <c r="CFM95" s="129"/>
      <c r="CFN95" s="129"/>
      <c r="CFO95" s="129"/>
      <c r="CFP95" s="129"/>
      <c r="CFQ95" s="129"/>
      <c r="CFR95" s="129"/>
      <c r="CFS95" s="129"/>
      <c r="CFT95" s="129"/>
      <c r="CFU95" s="129"/>
      <c r="CFV95" s="129"/>
      <c r="CFW95" s="129"/>
      <c r="CFX95" s="129"/>
      <c r="CFY95" s="129"/>
      <c r="CFZ95" s="129"/>
      <c r="CGA95" s="129"/>
      <c r="CGB95" s="129"/>
      <c r="CGC95" s="129"/>
      <c r="CGD95" s="129"/>
      <c r="CGE95" s="129"/>
      <c r="CGF95" s="129"/>
      <c r="CGG95" s="129"/>
      <c r="CGH95" s="129"/>
      <c r="CGI95" s="129"/>
      <c r="CGJ95" s="129"/>
      <c r="CGK95" s="129"/>
      <c r="CGL95" s="129"/>
      <c r="CGM95" s="129"/>
      <c r="CGN95" s="129"/>
      <c r="CGO95" s="129"/>
      <c r="CGP95" s="129"/>
      <c r="CGQ95" s="129"/>
      <c r="CGR95" s="129"/>
      <c r="CGS95" s="129"/>
      <c r="CGT95" s="129"/>
      <c r="CGU95" s="129"/>
      <c r="CGV95" s="129"/>
      <c r="CGW95" s="129"/>
      <c r="CGX95" s="129"/>
      <c r="CGY95" s="129"/>
      <c r="CGZ95" s="129"/>
      <c r="CHA95" s="129"/>
      <c r="CHB95" s="129"/>
      <c r="CHC95" s="129"/>
      <c r="CHD95" s="129"/>
      <c r="CHE95" s="129"/>
      <c r="CHF95" s="129"/>
      <c r="CHG95" s="129"/>
      <c r="CHH95" s="129"/>
      <c r="CHI95" s="129"/>
      <c r="CHJ95" s="129"/>
      <c r="CHK95" s="129"/>
      <c r="CHL95" s="129"/>
      <c r="CHM95" s="129"/>
      <c r="CHN95" s="129"/>
      <c r="CHO95" s="129"/>
      <c r="CHP95" s="129"/>
      <c r="CHQ95" s="129"/>
      <c r="CHR95" s="129"/>
      <c r="CHS95" s="129"/>
      <c r="CHT95" s="129"/>
      <c r="CHU95" s="129"/>
      <c r="CHV95" s="129"/>
      <c r="CHW95" s="129"/>
      <c r="CHX95" s="129"/>
      <c r="CHY95" s="129"/>
      <c r="CHZ95" s="129"/>
      <c r="CIA95" s="129"/>
      <c r="CIB95" s="129"/>
      <c r="CIC95" s="129"/>
      <c r="CID95" s="129"/>
      <c r="CIE95" s="129"/>
      <c r="CIF95" s="129"/>
      <c r="CIG95" s="129"/>
      <c r="CIH95" s="129"/>
      <c r="CII95" s="129"/>
      <c r="CIJ95" s="129"/>
      <c r="CIK95" s="129"/>
      <c r="CIL95" s="129"/>
      <c r="CIM95" s="129"/>
      <c r="CIN95" s="129"/>
      <c r="CIO95" s="129"/>
      <c r="CIP95" s="129"/>
      <c r="CIQ95" s="129"/>
      <c r="CIR95" s="129"/>
      <c r="CIS95" s="129"/>
      <c r="CIT95" s="129"/>
      <c r="CIU95" s="129"/>
      <c r="CIV95" s="129"/>
      <c r="CIW95" s="129"/>
      <c r="CIX95" s="129"/>
      <c r="CIY95" s="129"/>
      <c r="CIZ95" s="129"/>
      <c r="CJA95" s="129"/>
      <c r="CJB95" s="129"/>
      <c r="CJC95" s="129"/>
      <c r="CJD95" s="129"/>
      <c r="CJE95" s="129"/>
      <c r="CJF95" s="129"/>
      <c r="CJG95" s="129"/>
      <c r="CJH95" s="129"/>
      <c r="CJI95" s="129"/>
      <c r="CJJ95" s="129"/>
      <c r="CJK95" s="129"/>
      <c r="CJL95" s="129"/>
      <c r="CJM95" s="129"/>
      <c r="CJN95" s="129"/>
      <c r="CJO95" s="129"/>
      <c r="CJP95" s="129"/>
      <c r="CJQ95" s="129"/>
      <c r="CJR95" s="129"/>
      <c r="CJS95" s="129"/>
      <c r="CJT95" s="129"/>
      <c r="CJU95" s="129"/>
      <c r="CJV95" s="129"/>
      <c r="CJW95" s="129"/>
      <c r="CJX95" s="129"/>
      <c r="CJY95" s="129"/>
      <c r="CJZ95" s="129"/>
      <c r="CKA95" s="129"/>
      <c r="CKB95" s="129"/>
      <c r="CKC95" s="129"/>
      <c r="CKD95" s="129"/>
      <c r="CKE95" s="129"/>
      <c r="CKF95" s="129"/>
      <c r="CKG95" s="129"/>
      <c r="CKH95" s="129"/>
      <c r="CKI95" s="129"/>
      <c r="CKJ95" s="129"/>
      <c r="CKK95" s="129"/>
      <c r="CKL95" s="129"/>
      <c r="CKM95" s="129"/>
      <c r="CKN95" s="129"/>
      <c r="CKO95" s="129"/>
      <c r="CKP95" s="129"/>
      <c r="CKQ95" s="129"/>
      <c r="CKR95" s="129"/>
      <c r="CKS95" s="129"/>
      <c r="CKT95" s="129"/>
      <c r="CKU95" s="129"/>
      <c r="CKV95" s="129"/>
      <c r="CKW95" s="129"/>
      <c r="CKX95" s="129"/>
      <c r="CKY95" s="129"/>
      <c r="CKZ95" s="129"/>
      <c r="CLA95" s="129"/>
      <c r="CLB95" s="129"/>
      <c r="CLC95" s="129"/>
      <c r="CLD95" s="129"/>
      <c r="CLE95" s="129"/>
      <c r="CLF95" s="129"/>
      <c r="CLG95" s="129"/>
      <c r="CLH95" s="129"/>
      <c r="CLI95" s="129"/>
      <c r="CLJ95" s="129"/>
      <c r="CLK95" s="129"/>
      <c r="CLL95" s="129"/>
      <c r="CLM95" s="129"/>
      <c r="CLN95" s="129"/>
      <c r="CLO95" s="129"/>
      <c r="CLP95" s="129"/>
      <c r="CLQ95" s="129"/>
      <c r="CLR95" s="129"/>
      <c r="CLS95" s="129"/>
      <c r="CLT95" s="129"/>
      <c r="CLU95" s="129"/>
      <c r="CLV95" s="129"/>
      <c r="CLW95" s="129"/>
      <c r="CLX95" s="129"/>
      <c r="CLY95" s="129"/>
      <c r="CLZ95" s="129"/>
      <c r="CMA95" s="129"/>
      <c r="CMB95" s="129"/>
      <c r="CMC95" s="129"/>
      <c r="CMD95" s="129"/>
      <c r="CME95" s="129"/>
      <c r="CMF95" s="129"/>
      <c r="CMG95" s="129"/>
      <c r="CMH95" s="129"/>
      <c r="CMI95" s="129"/>
      <c r="CMJ95" s="129"/>
      <c r="CMK95" s="129"/>
      <c r="CML95" s="129"/>
      <c r="CMM95" s="129"/>
      <c r="CMN95" s="129"/>
      <c r="CMO95" s="129"/>
      <c r="CMP95" s="129"/>
      <c r="CMQ95" s="129"/>
      <c r="CMR95" s="129"/>
      <c r="CMS95" s="129"/>
      <c r="CMT95" s="129"/>
      <c r="CMU95" s="129"/>
      <c r="CMV95" s="129"/>
      <c r="CMW95" s="129"/>
      <c r="CMX95" s="129"/>
      <c r="CMY95" s="129"/>
      <c r="CMZ95" s="129"/>
      <c r="CNA95" s="129"/>
      <c r="CNB95" s="129"/>
      <c r="CNC95" s="129"/>
      <c r="CND95" s="129"/>
      <c r="CNE95" s="129"/>
      <c r="CNF95" s="129"/>
      <c r="CNG95" s="129"/>
      <c r="CNH95" s="129"/>
      <c r="CNI95" s="129"/>
      <c r="CNJ95" s="129"/>
      <c r="CNK95" s="129"/>
      <c r="CNL95" s="129"/>
      <c r="CNM95" s="129"/>
      <c r="CNN95" s="129"/>
      <c r="CNO95" s="129"/>
      <c r="CNP95" s="129"/>
      <c r="CNQ95" s="129"/>
      <c r="CNR95" s="129"/>
      <c r="CNS95" s="129"/>
      <c r="CNT95" s="129"/>
      <c r="CNU95" s="129"/>
      <c r="CNV95" s="129"/>
      <c r="CNW95" s="129"/>
      <c r="CNX95" s="129"/>
      <c r="CNY95" s="129"/>
      <c r="CNZ95" s="129"/>
      <c r="COA95" s="129"/>
      <c r="COB95" s="129"/>
      <c r="COC95" s="129"/>
      <c r="COD95" s="129"/>
      <c r="COE95" s="129"/>
      <c r="COF95" s="129"/>
      <c r="COG95" s="129"/>
      <c r="COH95" s="129"/>
      <c r="COI95" s="129"/>
      <c r="COJ95" s="129"/>
      <c r="COK95" s="129"/>
      <c r="COL95" s="129"/>
      <c r="COM95" s="129"/>
      <c r="CON95" s="129"/>
      <c r="COO95" s="129"/>
      <c r="COP95" s="129"/>
      <c r="COQ95" s="129"/>
      <c r="COR95" s="129"/>
      <c r="COS95" s="129"/>
      <c r="COT95" s="129"/>
      <c r="COU95" s="129"/>
      <c r="COV95" s="129"/>
      <c r="COW95" s="129"/>
      <c r="COX95" s="129"/>
      <c r="COY95" s="129"/>
      <c r="COZ95" s="129"/>
      <c r="CPA95" s="129"/>
      <c r="CPB95" s="129"/>
      <c r="CPC95" s="129"/>
      <c r="CPD95" s="129"/>
      <c r="CPE95" s="129"/>
      <c r="CPF95" s="129"/>
      <c r="CPG95" s="129"/>
      <c r="CPH95" s="129"/>
      <c r="CPI95" s="129"/>
      <c r="CPJ95" s="129"/>
      <c r="CPK95" s="129"/>
      <c r="CPL95" s="129"/>
      <c r="CPM95" s="129"/>
      <c r="CPN95" s="129"/>
      <c r="CPO95" s="129"/>
      <c r="CPP95" s="129"/>
      <c r="CPQ95" s="129"/>
      <c r="CPR95" s="129"/>
      <c r="CPS95" s="129"/>
      <c r="CPT95" s="129"/>
      <c r="CPU95" s="129"/>
      <c r="CPV95" s="129"/>
      <c r="CPW95" s="129"/>
      <c r="CPX95" s="129"/>
      <c r="CPY95" s="129"/>
      <c r="CPZ95" s="129"/>
      <c r="CQA95" s="129"/>
      <c r="CQB95" s="129"/>
      <c r="CQC95" s="129"/>
      <c r="CQD95" s="129"/>
      <c r="CQE95" s="129"/>
      <c r="CQF95" s="129"/>
      <c r="CQG95" s="129"/>
      <c r="CQH95" s="129"/>
      <c r="CQI95" s="129"/>
      <c r="CQJ95" s="129"/>
      <c r="CQK95" s="129"/>
      <c r="CQL95" s="129"/>
      <c r="CQM95" s="129"/>
      <c r="CQN95" s="129"/>
      <c r="CQO95" s="129"/>
      <c r="CQP95" s="129"/>
      <c r="CQQ95" s="129"/>
      <c r="CQR95" s="129"/>
      <c r="CQS95" s="129"/>
      <c r="CQT95" s="129"/>
      <c r="CQU95" s="129"/>
      <c r="CQV95" s="129"/>
      <c r="CQW95" s="129"/>
      <c r="CQX95" s="129"/>
      <c r="CQY95" s="129"/>
      <c r="CQZ95" s="129"/>
      <c r="CRA95" s="129"/>
      <c r="CRB95" s="129"/>
      <c r="CRC95" s="129"/>
      <c r="CRD95" s="129"/>
      <c r="CRE95" s="129"/>
      <c r="CRF95" s="129"/>
      <c r="CRG95" s="129"/>
      <c r="CRH95" s="129"/>
      <c r="CRI95" s="129"/>
      <c r="CRJ95" s="129"/>
      <c r="CRK95" s="129"/>
      <c r="CRL95" s="129"/>
      <c r="CRM95" s="129"/>
      <c r="CRN95" s="129"/>
      <c r="CRO95" s="129"/>
      <c r="CRP95" s="129"/>
      <c r="CRQ95" s="129"/>
      <c r="CRR95" s="129"/>
      <c r="CRS95" s="129"/>
      <c r="CRT95" s="129"/>
      <c r="CRU95" s="129"/>
      <c r="CRV95" s="129"/>
      <c r="CRW95" s="129"/>
      <c r="CRX95" s="129"/>
      <c r="CRY95" s="129"/>
      <c r="CRZ95" s="129"/>
      <c r="CSA95" s="129"/>
      <c r="CSB95" s="129"/>
      <c r="CSC95" s="129"/>
      <c r="CSD95" s="129"/>
      <c r="CSE95" s="129"/>
      <c r="CSF95" s="129"/>
      <c r="CSG95" s="129"/>
      <c r="CSH95" s="129"/>
      <c r="CSI95" s="129"/>
      <c r="CSJ95" s="129"/>
      <c r="CSK95" s="129"/>
      <c r="CSL95" s="129"/>
      <c r="CSM95" s="129"/>
      <c r="CSN95" s="129"/>
      <c r="CSO95" s="129"/>
      <c r="CSP95" s="129"/>
      <c r="CSQ95" s="129"/>
      <c r="CSR95" s="129"/>
      <c r="CSS95" s="129"/>
      <c r="CST95" s="129"/>
      <c r="CSU95" s="129"/>
      <c r="CSV95" s="129"/>
      <c r="CSW95" s="129"/>
      <c r="CSX95" s="129"/>
      <c r="CSY95" s="129"/>
      <c r="CSZ95" s="129"/>
      <c r="CTA95" s="129"/>
      <c r="CTB95" s="129"/>
      <c r="CTC95" s="129"/>
      <c r="CTD95" s="129"/>
      <c r="CTE95" s="129"/>
      <c r="CTF95" s="129"/>
      <c r="CTG95" s="129"/>
      <c r="CTH95" s="129"/>
      <c r="CTI95" s="129"/>
      <c r="CTJ95" s="129"/>
      <c r="CTK95" s="129"/>
      <c r="CTL95" s="129"/>
      <c r="CTM95" s="129"/>
      <c r="CTN95" s="129"/>
      <c r="CTO95" s="129"/>
      <c r="CTP95" s="129"/>
      <c r="CTQ95" s="129"/>
      <c r="CTR95" s="129"/>
      <c r="CTS95" s="129"/>
      <c r="CTT95" s="129"/>
      <c r="CTU95" s="129"/>
      <c r="CTV95" s="129"/>
      <c r="CTW95" s="129"/>
      <c r="CTX95" s="129"/>
      <c r="CTY95" s="129"/>
      <c r="CTZ95" s="129"/>
      <c r="CUA95" s="129"/>
      <c r="CUB95" s="129"/>
      <c r="CUC95" s="129"/>
      <c r="CUD95" s="129"/>
      <c r="CUE95" s="129"/>
      <c r="CUF95" s="129"/>
      <c r="CUG95" s="129"/>
      <c r="CUH95" s="129"/>
      <c r="CUI95" s="129"/>
      <c r="CUJ95" s="129"/>
      <c r="CUK95" s="129"/>
      <c r="CUL95" s="129"/>
      <c r="CUM95" s="129"/>
      <c r="CUN95" s="129"/>
      <c r="CUO95" s="129"/>
      <c r="CUP95" s="129"/>
      <c r="CUQ95" s="129"/>
      <c r="CUR95" s="129"/>
      <c r="CUS95" s="129"/>
      <c r="CUT95" s="129"/>
      <c r="CUU95" s="129"/>
      <c r="CUV95" s="129"/>
      <c r="CUW95" s="129"/>
      <c r="CUX95" s="129"/>
      <c r="CUY95" s="129"/>
      <c r="CUZ95" s="129"/>
      <c r="CVA95" s="129"/>
      <c r="CVB95" s="129"/>
      <c r="CVC95" s="129"/>
      <c r="CVD95" s="129"/>
      <c r="CVE95" s="129"/>
      <c r="CVF95" s="129"/>
      <c r="CVG95" s="129"/>
      <c r="CVH95" s="129"/>
      <c r="CVI95" s="129"/>
      <c r="CVJ95" s="129"/>
      <c r="CVK95" s="129"/>
      <c r="CVL95" s="129"/>
      <c r="CVM95" s="129"/>
      <c r="CVN95" s="129"/>
      <c r="CVO95" s="129"/>
      <c r="CVP95" s="129"/>
      <c r="CVQ95" s="129"/>
      <c r="CVR95" s="129"/>
      <c r="CVS95" s="129"/>
      <c r="CVT95" s="129"/>
      <c r="CVU95" s="129"/>
      <c r="CVV95" s="129"/>
      <c r="CVW95" s="129"/>
      <c r="CVX95" s="129"/>
      <c r="CVY95" s="129"/>
      <c r="CVZ95" s="129"/>
      <c r="CWA95" s="129"/>
      <c r="CWB95" s="129"/>
      <c r="CWC95" s="129"/>
      <c r="CWD95" s="129"/>
      <c r="CWE95" s="129"/>
      <c r="CWF95" s="129"/>
      <c r="CWG95" s="129"/>
      <c r="CWH95" s="129"/>
      <c r="CWI95" s="129"/>
      <c r="CWJ95" s="129"/>
      <c r="CWK95" s="129"/>
      <c r="CWL95" s="129"/>
      <c r="CWM95" s="129"/>
      <c r="CWN95" s="129"/>
      <c r="CWO95" s="129"/>
      <c r="CWP95" s="129"/>
      <c r="CWQ95" s="129"/>
      <c r="CWR95" s="129"/>
      <c r="CWS95" s="129"/>
      <c r="CWT95" s="129"/>
      <c r="CWU95" s="129"/>
      <c r="CWV95" s="129"/>
      <c r="CWW95" s="129"/>
      <c r="CWX95" s="129"/>
      <c r="CWY95" s="129"/>
      <c r="CWZ95" s="129"/>
      <c r="CXA95" s="129"/>
      <c r="CXB95" s="129"/>
      <c r="CXC95" s="129"/>
      <c r="CXD95" s="129"/>
      <c r="CXE95" s="129"/>
      <c r="CXF95" s="129"/>
      <c r="CXG95" s="129"/>
      <c r="CXH95" s="129"/>
      <c r="CXI95" s="129"/>
      <c r="CXJ95" s="129"/>
      <c r="CXK95" s="129"/>
      <c r="CXL95" s="129"/>
      <c r="CXM95" s="129"/>
      <c r="CXN95" s="129"/>
      <c r="CXO95" s="129"/>
      <c r="CXP95" s="129"/>
      <c r="CXQ95" s="129"/>
      <c r="CXR95" s="129"/>
      <c r="CXS95" s="129"/>
      <c r="CXT95" s="129"/>
      <c r="CXU95" s="129"/>
      <c r="CXV95" s="129"/>
      <c r="CXW95" s="129"/>
      <c r="CXX95" s="129"/>
      <c r="CXY95" s="129"/>
      <c r="CXZ95" s="129"/>
      <c r="CYA95" s="129"/>
      <c r="CYB95" s="129"/>
      <c r="CYC95" s="129"/>
      <c r="CYD95" s="129"/>
      <c r="CYE95" s="129"/>
      <c r="CYF95" s="129"/>
      <c r="CYG95" s="129"/>
      <c r="CYH95" s="129"/>
      <c r="CYI95" s="129"/>
      <c r="CYJ95" s="129"/>
      <c r="CYK95" s="129"/>
      <c r="CYL95" s="129"/>
      <c r="CYM95" s="129"/>
      <c r="CYN95" s="129"/>
      <c r="CYO95" s="129"/>
      <c r="CYP95" s="129"/>
      <c r="CYQ95" s="129"/>
      <c r="CYR95" s="129"/>
      <c r="CYS95" s="129"/>
      <c r="CYT95" s="129"/>
      <c r="CYU95" s="129"/>
      <c r="CYV95" s="129"/>
      <c r="CYW95" s="129"/>
      <c r="CYX95" s="129"/>
      <c r="CYY95" s="129"/>
      <c r="CYZ95" s="129"/>
      <c r="CZA95" s="129"/>
      <c r="CZB95" s="129"/>
      <c r="CZC95" s="129"/>
      <c r="CZD95" s="129"/>
      <c r="CZE95" s="129"/>
      <c r="CZF95" s="129"/>
      <c r="CZG95" s="129"/>
      <c r="CZH95" s="129"/>
      <c r="CZI95" s="129"/>
      <c r="CZJ95" s="129"/>
      <c r="CZK95" s="129"/>
      <c r="CZL95" s="129"/>
      <c r="CZM95" s="129"/>
      <c r="CZN95" s="129"/>
      <c r="CZO95" s="129"/>
      <c r="CZP95" s="129"/>
      <c r="CZQ95" s="129"/>
      <c r="CZR95" s="129"/>
      <c r="CZS95" s="129"/>
      <c r="CZT95" s="129"/>
      <c r="CZU95" s="129"/>
      <c r="CZV95" s="129"/>
      <c r="CZW95" s="129"/>
      <c r="CZX95" s="129"/>
      <c r="CZY95" s="129"/>
      <c r="CZZ95" s="129"/>
      <c r="DAA95" s="129"/>
      <c r="DAB95" s="129"/>
      <c r="DAC95" s="129"/>
      <c r="DAD95" s="129"/>
      <c r="DAE95" s="129"/>
      <c r="DAF95" s="129"/>
      <c r="DAG95" s="129"/>
      <c r="DAH95" s="129"/>
      <c r="DAI95" s="129"/>
      <c r="DAJ95" s="129"/>
      <c r="DAK95" s="129"/>
      <c r="DAL95" s="129"/>
      <c r="DAM95" s="129"/>
      <c r="DAN95" s="129"/>
      <c r="DAO95" s="129"/>
      <c r="DAP95" s="129"/>
      <c r="DAQ95" s="129"/>
      <c r="DAR95" s="129"/>
      <c r="DAS95" s="129"/>
      <c r="DAT95" s="129"/>
      <c r="DAU95" s="129"/>
      <c r="DAV95" s="129"/>
      <c r="DAW95" s="129"/>
      <c r="DAX95" s="129"/>
      <c r="DAY95" s="129"/>
      <c r="DAZ95" s="129"/>
      <c r="DBA95" s="129"/>
      <c r="DBB95" s="129"/>
      <c r="DBC95" s="129"/>
      <c r="DBD95" s="129"/>
      <c r="DBE95" s="129"/>
      <c r="DBF95" s="129"/>
      <c r="DBG95" s="129"/>
      <c r="DBH95" s="129"/>
      <c r="DBI95" s="129"/>
      <c r="DBJ95" s="129"/>
      <c r="DBK95" s="129"/>
      <c r="DBL95" s="129"/>
      <c r="DBM95" s="129"/>
      <c r="DBN95" s="129"/>
      <c r="DBO95" s="129"/>
      <c r="DBP95" s="129"/>
      <c r="DBQ95" s="129"/>
      <c r="DBR95" s="129"/>
      <c r="DBS95" s="129"/>
      <c r="DBT95" s="129"/>
      <c r="DBU95" s="129"/>
      <c r="DBV95" s="129"/>
      <c r="DBW95" s="129"/>
      <c r="DBX95" s="129"/>
      <c r="DBY95" s="129"/>
      <c r="DBZ95" s="129"/>
      <c r="DCA95" s="129"/>
      <c r="DCB95" s="129"/>
      <c r="DCC95" s="129"/>
      <c r="DCD95" s="129"/>
      <c r="DCE95" s="129"/>
      <c r="DCF95" s="129"/>
      <c r="DCG95" s="129"/>
      <c r="DCH95" s="129"/>
      <c r="DCI95" s="129"/>
      <c r="DCJ95" s="129"/>
      <c r="DCK95" s="129"/>
      <c r="DCL95" s="129"/>
      <c r="DCM95" s="129"/>
      <c r="DCN95" s="129"/>
      <c r="DCO95" s="129"/>
      <c r="DCP95" s="129"/>
      <c r="DCQ95" s="129"/>
      <c r="DCR95" s="129"/>
      <c r="DCS95" s="129"/>
      <c r="DCT95" s="129"/>
      <c r="DCU95" s="129"/>
      <c r="DCV95" s="129"/>
      <c r="DCW95" s="129"/>
      <c r="DCX95" s="129"/>
      <c r="DCY95" s="129"/>
      <c r="DCZ95" s="129"/>
      <c r="DDA95" s="129"/>
      <c r="DDB95" s="129"/>
      <c r="DDC95" s="129"/>
      <c r="DDD95" s="129"/>
      <c r="DDE95" s="129"/>
      <c r="DDF95" s="129"/>
      <c r="DDG95" s="129"/>
      <c r="DDH95" s="129"/>
      <c r="DDI95" s="129"/>
      <c r="DDJ95" s="129"/>
      <c r="DDK95" s="129"/>
      <c r="DDL95" s="129"/>
      <c r="DDM95" s="129"/>
      <c r="DDN95" s="129"/>
      <c r="DDO95" s="129"/>
      <c r="DDP95" s="129"/>
      <c r="DDQ95" s="129"/>
      <c r="DDR95" s="129"/>
      <c r="DDS95" s="129"/>
      <c r="DDT95" s="129"/>
      <c r="DDU95" s="129"/>
      <c r="DDV95" s="129"/>
      <c r="DDW95" s="129"/>
      <c r="DDX95" s="129"/>
      <c r="DDY95" s="129"/>
      <c r="DDZ95" s="129"/>
      <c r="DEA95" s="129"/>
      <c r="DEB95" s="129"/>
      <c r="DEC95" s="129"/>
      <c r="DED95" s="129"/>
      <c r="DEE95" s="129"/>
      <c r="DEF95" s="129"/>
      <c r="DEG95" s="129"/>
      <c r="DEH95" s="129"/>
      <c r="DEI95" s="129"/>
      <c r="DEJ95" s="129"/>
      <c r="DEK95" s="129"/>
      <c r="DEL95" s="129"/>
      <c r="DEM95" s="129"/>
      <c r="DEN95" s="129"/>
      <c r="DEO95" s="129"/>
      <c r="DEP95" s="129"/>
      <c r="DEQ95" s="129"/>
      <c r="DER95" s="129"/>
      <c r="DES95" s="129"/>
      <c r="DET95" s="129"/>
      <c r="DEU95" s="129"/>
      <c r="DEV95" s="129"/>
      <c r="DEW95" s="129"/>
      <c r="DEX95" s="129"/>
      <c r="DEY95" s="129"/>
      <c r="DEZ95" s="129"/>
      <c r="DFA95" s="129"/>
      <c r="DFB95" s="129"/>
      <c r="DFC95" s="129"/>
      <c r="DFD95" s="129"/>
      <c r="DFE95" s="129"/>
      <c r="DFF95" s="129"/>
      <c r="DFG95" s="129"/>
      <c r="DFH95" s="129"/>
      <c r="DFI95" s="129"/>
      <c r="DFJ95" s="129"/>
      <c r="DFK95" s="129"/>
      <c r="DFL95" s="129"/>
      <c r="DFM95" s="129"/>
      <c r="DFN95" s="129"/>
      <c r="DFO95" s="129"/>
      <c r="DFP95" s="129"/>
      <c r="DFQ95" s="129"/>
      <c r="DFR95" s="129"/>
      <c r="DFS95" s="129"/>
      <c r="DFT95" s="129"/>
      <c r="DFU95" s="129"/>
      <c r="DFV95" s="129"/>
      <c r="DFW95" s="129"/>
      <c r="DFX95" s="129"/>
      <c r="DFY95" s="129"/>
      <c r="DFZ95" s="129"/>
      <c r="DGA95" s="129"/>
      <c r="DGB95" s="129"/>
      <c r="DGC95" s="129"/>
      <c r="DGD95" s="129"/>
      <c r="DGE95" s="129"/>
      <c r="DGF95" s="129"/>
      <c r="DGG95" s="129"/>
      <c r="DGH95" s="129"/>
      <c r="DGI95" s="129"/>
      <c r="DGJ95" s="129"/>
      <c r="DGK95" s="129"/>
      <c r="DGL95" s="129"/>
      <c r="DGM95" s="129"/>
      <c r="DGN95" s="129"/>
      <c r="DGO95" s="129"/>
      <c r="DGP95" s="129"/>
      <c r="DGQ95" s="129"/>
      <c r="DGR95" s="129"/>
      <c r="DGS95" s="129"/>
      <c r="DGT95" s="129"/>
      <c r="DGU95" s="129"/>
      <c r="DGV95" s="129"/>
      <c r="DGW95" s="129"/>
      <c r="DGX95" s="129"/>
      <c r="DGY95" s="129"/>
      <c r="DGZ95" s="129"/>
      <c r="DHA95" s="129"/>
      <c r="DHB95" s="129"/>
      <c r="DHC95" s="129"/>
      <c r="DHD95" s="129"/>
      <c r="DHE95" s="129"/>
      <c r="DHF95" s="129"/>
      <c r="DHG95" s="129"/>
      <c r="DHH95" s="129"/>
      <c r="DHI95" s="129"/>
      <c r="DHJ95" s="129"/>
      <c r="DHK95" s="129"/>
      <c r="DHL95" s="129"/>
      <c r="DHM95" s="129"/>
      <c r="DHN95" s="129"/>
      <c r="DHO95" s="129"/>
      <c r="DHP95" s="129"/>
      <c r="DHQ95" s="129"/>
      <c r="DHR95" s="129"/>
      <c r="DHS95" s="129"/>
      <c r="DHT95" s="129"/>
      <c r="DHU95" s="129"/>
      <c r="DHV95" s="129"/>
      <c r="DHW95" s="129"/>
      <c r="DHX95" s="129"/>
      <c r="DHY95" s="129"/>
      <c r="DHZ95" s="129"/>
      <c r="DIA95" s="129"/>
      <c r="DIB95" s="129"/>
      <c r="DIC95" s="129"/>
      <c r="DID95" s="129"/>
      <c r="DIE95" s="129"/>
      <c r="DIF95" s="129"/>
      <c r="DIG95" s="129"/>
      <c r="DIH95" s="129"/>
      <c r="DII95" s="129"/>
      <c r="DIJ95" s="129"/>
      <c r="DIK95" s="129"/>
      <c r="DIL95" s="129"/>
      <c r="DIM95" s="129"/>
      <c r="DIN95" s="129"/>
      <c r="DIO95" s="129"/>
      <c r="DIP95" s="129"/>
      <c r="DIQ95" s="129"/>
      <c r="DIR95" s="129"/>
      <c r="DIS95" s="129"/>
      <c r="DIT95" s="129"/>
      <c r="DIU95" s="129"/>
      <c r="DIV95" s="129"/>
      <c r="DIW95" s="129"/>
      <c r="DIX95" s="129"/>
      <c r="DIY95" s="129"/>
      <c r="DIZ95" s="129"/>
      <c r="DJA95" s="129"/>
      <c r="DJB95" s="129"/>
      <c r="DJC95" s="129"/>
      <c r="DJD95" s="129"/>
      <c r="DJE95" s="129"/>
      <c r="DJF95" s="129"/>
      <c r="DJG95" s="129"/>
      <c r="DJH95" s="129"/>
      <c r="DJI95" s="129"/>
      <c r="DJJ95" s="129"/>
      <c r="DJK95" s="129"/>
      <c r="DJL95" s="129"/>
      <c r="DJM95" s="129"/>
      <c r="DJN95" s="129"/>
      <c r="DJO95" s="129"/>
      <c r="DJP95" s="129"/>
      <c r="DJQ95" s="129"/>
      <c r="DJR95" s="129"/>
      <c r="DJS95" s="129"/>
      <c r="DJT95" s="129"/>
      <c r="DJU95" s="129"/>
      <c r="DJV95" s="129"/>
      <c r="DJW95" s="129"/>
      <c r="DJX95" s="129"/>
      <c r="DJY95" s="129"/>
      <c r="DJZ95" s="129"/>
      <c r="DKA95" s="129"/>
      <c r="DKB95" s="129"/>
      <c r="DKC95" s="129"/>
      <c r="DKD95" s="129"/>
      <c r="DKE95" s="129"/>
      <c r="DKF95" s="129"/>
      <c r="DKG95" s="129"/>
      <c r="DKH95" s="129"/>
      <c r="DKI95" s="129"/>
      <c r="DKJ95" s="129"/>
      <c r="DKK95" s="129"/>
      <c r="DKL95" s="129"/>
      <c r="DKM95" s="129"/>
      <c r="DKN95" s="129"/>
      <c r="DKO95" s="129"/>
      <c r="DKP95" s="129"/>
      <c r="DKQ95" s="129"/>
      <c r="DKR95" s="129"/>
      <c r="DKS95" s="129"/>
      <c r="DKT95" s="129"/>
      <c r="DKU95" s="129"/>
      <c r="DKV95" s="129"/>
      <c r="DKW95" s="129"/>
      <c r="DKX95" s="129"/>
      <c r="DKY95" s="129"/>
      <c r="DKZ95" s="129"/>
      <c r="DLA95" s="129"/>
      <c r="DLB95" s="129"/>
      <c r="DLC95" s="129"/>
      <c r="DLD95" s="129"/>
      <c r="DLE95" s="129"/>
      <c r="DLF95" s="129"/>
      <c r="DLG95" s="129"/>
      <c r="DLH95" s="129"/>
      <c r="DLI95" s="129"/>
      <c r="DLJ95" s="129"/>
      <c r="DLK95" s="129"/>
      <c r="DLL95" s="129"/>
      <c r="DLM95" s="129"/>
      <c r="DLN95" s="129"/>
      <c r="DLO95" s="129"/>
      <c r="DLP95" s="129"/>
      <c r="DLQ95" s="129"/>
      <c r="DLR95" s="129"/>
      <c r="DLS95" s="129"/>
      <c r="DLT95" s="129"/>
      <c r="DLU95" s="129"/>
      <c r="DLV95" s="129"/>
      <c r="DLW95" s="129"/>
      <c r="DLX95" s="129"/>
      <c r="DLY95" s="129"/>
      <c r="DLZ95" s="129"/>
      <c r="DMA95" s="129"/>
      <c r="DMB95" s="129"/>
      <c r="DMC95" s="129"/>
      <c r="DMD95" s="129"/>
      <c r="DME95" s="129"/>
      <c r="DMF95" s="129"/>
      <c r="DMG95" s="129"/>
      <c r="DMH95" s="129"/>
      <c r="DMI95" s="129"/>
      <c r="DMJ95" s="129"/>
      <c r="DMK95" s="129"/>
      <c r="DML95" s="129"/>
      <c r="DMM95" s="129"/>
      <c r="DMN95" s="129"/>
      <c r="DMO95" s="129"/>
      <c r="DMP95" s="129"/>
      <c r="DMQ95" s="129"/>
      <c r="DMR95" s="129"/>
      <c r="DMS95" s="129"/>
      <c r="DMT95" s="129"/>
      <c r="DMU95" s="129"/>
      <c r="DMV95" s="129"/>
      <c r="DMW95" s="129"/>
      <c r="DMX95" s="129"/>
      <c r="DMY95" s="129"/>
      <c r="DMZ95" s="129"/>
      <c r="DNA95" s="129"/>
      <c r="DNB95" s="129"/>
      <c r="DNC95" s="129"/>
      <c r="DND95" s="129"/>
      <c r="DNE95" s="129"/>
      <c r="DNF95" s="129"/>
      <c r="DNG95" s="129"/>
      <c r="DNH95" s="129"/>
      <c r="DNI95" s="129"/>
      <c r="DNJ95" s="129"/>
      <c r="DNK95" s="129"/>
      <c r="DNL95" s="129"/>
      <c r="DNM95" s="129"/>
      <c r="DNN95" s="129"/>
      <c r="DNO95" s="129"/>
      <c r="DNP95" s="129"/>
      <c r="DNQ95" s="129"/>
      <c r="DNR95" s="129"/>
      <c r="DNS95" s="129"/>
      <c r="DNT95" s="129"/>
      <c r="DNU95" s="129"/>
      <c r="DNV95" s="129"/>
      <c r="DNW95" s="129"/>
      <c r="DNX95" s="129"/>
      <c r="DNY95" s="129"/>
      <c r="DNZ95" s="129"/>
      <c r="DOA95" s="129"/>
      <c r="DOB95" s="129"/>
      <c r="DOC95" s="129"/>
      <c r="DOD95" s="129"/>
      <c r="DOE95" s="129"/>
      <c r="DOF95" s="129"/>
      <c r="DOG95" s="129"/>
      <c r="DOH95" s="129"/>
      <c r="DOI95" s="129"/>
      <c r="DOJ95" s="129"/>
      <c r="DOK95" s="129"/>
      <c r="DOL95" s="129"/>
      <c r="DOM95" s="129"/>
      <c r="DON95" s="129"/>
      <c r="DOO95" s="129"/>
      <c r="DOP95" s="129"/>
      <c r="DOQ95" s="129"/>
      <c r="DOR95" s="129"/>
      <c r="DOS95" s="129"/>
      <c r="DOT95" s="129"/>
      <c r="DOU95" s="129"/>
      <c r="DOV95" s="129"/>
      <c r="DOW95" s="129"/>
      <c r="DOX95" s="129"/>
      <c r="DOY95" s="129"/>
      <c r="DOZ95" s="129"/>
      <c r="DPA95" s="129"/>
      <c r="DPB95" s="129"/>
      <c r="DPC95" s="129"/>
      <c r="DPD95" s="129"/>
      <c r="DPE95" s="129"/>
      <c r="DPF95" s="129"/>
      <c r="DPG95" s="129"/>
      <c r="DPH95" s="129"/>
      <c r="DPI95" s="129"/>
      <c r="DPJ95" s="129"/>
      <c r="DPK95" s="129"/>
      <c r="DPL95" s="129"/>
      <c r="DPM95" s="129"/>
      <c r="DPN95" s="129"/>
      <c r="DPO95" s="129"/>
      <c r="DPP95" s="129"/>
      <c r="DPQ95" s="129"/>
      <c r="DPR95" s="129"/>
      <c r="DPS95" s="129"/>
      <c r="DPT95" s="129"/>
      <c r="DPU95" s="129"/>
      <c r="DPV95" s="129"/>
      <c r="DPW95" s="129"/>
      <c r="DPX95" s="129"/>
      <c r="DPY95" s="129"/>
      <c r="DPZ95" s="129"/>
      <c r="DQA95" s="129"/>
      <c r="DQB95" s="129"/>
      <c r="DQC95" s="129"/>
      <c r="DQD95" s="129"/>
      <c r="DQE95" s="129"/>
      <c r="DQF95" s="129"/>
      <c r="DQG95" s="129"/>
      <c r="DQH95" s="129"/>
      <c r="DQI95" s="129"/>
      <c r="DQJ95" s="129"/>
      <c r="DQK95" s="129"/>
      <c r="DQL95" s="129"/>
      <c r="DQM95" s="129"/>
      <c r="DQN95" s="129"/>
      <c r="DQO95" s="129"/>
      <c r="DQP95" s="129"/>
      <c r="DQQ95" s="129"/>
      <c r="DQR95" s="129"/>
      <c r="DQS95" s="129"/>
      <c r="DQT95" s="129"/>
      <c r="DQU95" s="129"/>
      <c r="DQV95" s="129"/>
      <c r="DQW95" s="129"/>
      <c r="DQX95" s="129"/>
      <c r="DQY95" s="129"/>
      <c r="DQZ95" s="129"/>
      <c r="DRA95" s="129"/>
      <c r="DRB95" s="129"/>
      <c r="DRC95" s="129"/>
      <c r="DRD95" s="129"/>
      <c r="DRE95" s="129"/>
      <c r="DRF95" s="129"/>
      <c r="DRG95" s="129"/>
      <c r="DRH95" s="129"/>
      <c r="DRI95" s="129"/>
      <c r="DRJ95" s="129"/>
      <c r="DRK95" s="129"/>
      <c r="DRL95" s="129"/>
      <c r="DRM95" s="129"/>
      <c r="DRN95" s="129"/>
      <c r="DRO95" s="129"/>
      <c r="DRP95" s="129"/>
      <c r="DRQ95" s="129"/>
      <c r="DRR95" s="129"/>
      <c r="DRS95" s="129"/>
      <c r="DRT95" s="129"/>
      <c r="DRU95" s="129"/>
      <c r="DRV95" s="129"/>
      <c r="DRW95" s="129"/>
      <c r="DRX95" s="129"/>
      <c r="DRY95" s="129"/>
      <c r="DRZ95" s="129"/>
      <c r="DSA95" s="129"/>
      <c r="DSB95" s="129"/>
      <c r="DSC95" s="129"/>
      <c r="DSD95" s="129"/>
      <c r="DSE95" s="129"/>
      <c r="DSF95" s="129"/>
      <c r="DSG95" s="129"/>
      <c r="DSH95" s="129"/>
      <c r="DSI95" s="129"/>
      <c r="DSJ95" s="129"/>
      <c r="DSK95" s="129"/>
      <c r="DSL95" s="129"/>
      <c r="DSM95" s="129"/>
      <c r="DSN95" s="129"/>
      <c r="DSO95" s="129"/>
      <c r="DSP95" s="129"/>
      <c r="DSQ95" s="129"/>
      <c r="DSR95" s="129"/>
      <c r="DSS95" s="129"/>
      <c r="DST95" s="129"/>
      <c r="DSU95" s="129"/>
      <c r="DSV95" s="129"/>
      <c r="DSW95" s="129"/>
      <c r="DSX95" s="129"/>
      <c r="DSY95" s="129"/>
      <c r="DSZ95" s="129"/>
      <c r="DTA95" s="129"/>
      <c r="DTB95" s="129"/>
      <c r="DTC95" s="129"/>
      <c r="DTD95" s="129"/>
      <c r="DTE95" s="129"/>
      <c r="DTF95" s="129"/>
      <c r="DTG95" s="129"/>
      <c r="DTH95" s="129"/>
      <c r="DTI95" s="129"/>
      <c r="DTJ95" s="129"/>
      <c r="DTK95" s="129"/>
      <c r="DTL95" s="129"/>
      <c r="DTM95" s="129"/>
      <c r="DTN95" s="129"/>
      <c r="DTO95" s="129"/>
      <c r="DTP95" s="129"/>
      <c r="DTQ95" s="129"/>
      <c r="DTR95" s="129"/>
      <c r="DTS95" s="129"/>
      <c r="DTT95" s="129"/>
      <c r="DTU95" s="129"/>
      <c r="DTV95" s="129"/>
      <c r="DTW95" s="129"/>
      <c r="DTX95" s="129"/>
      <c r="DTY95" s="129"/>
      <c r="DTZ95" s="129"/>
      <c r="DUA95" s="129"/>
      <c r="DUB95" s="129"/>
      <c r="DUC95" s="129"/>
      <c r="DUD95" s="129"/>
      <c r="DUE95" s="129"/>
      <c r="DUF95" s="129"/>
      <c r="DUG95" s="129"/>
      <c r="DUH95" s="129"/>
      <c r="DUI95" s="129"/>
      <c r="DUJ95" s="129"/>
      <c r="DUK95" s="129"/>
      <c r="DUL95" s="129"/>
      <c r="DUM95" s="129"/>
      <c r="DUN95" s="129"/>
      <c r="DUO95" s="129"/>
      <c r="DUP95" s="129"/>
      <c r="DUQ95" s="129"/>
      <c r="DUR95" s="129"/>
      <c r="DUS95" s="129"/>
      <c r="DUT95" s="129"/>
      <c r="DUU95" s="129"/>
      <c r="DUV95" s="129"/>
      <c r="DUW95" s="129"/>
      <c r="DUX95" s="129"/>
      <c r="DUY95" s="129"/>
      <c r="DUZ95" s="129"/>
      <c r="DVA95" s="129"/>
      <c r="DVB95" s="129"/>
      <c r="DVC95" s="129"/>
      <c r="DVD95" s="129"/>
      <c r="DVE95" s="129"/>
      <c r="DVF95" s="129"/>
      <c r="DVG95" s="129"/>
      <c r="DVH95" s="129"/>
      <c r="DVI95" s="129"/>
      <c r="DVJ95" s="129"/>
      <c r="DVK95" s="129"/>
      <c r="DVL95" s="129"/>
      <c r="DVM95" s="129"/>
      <c r="DVN95" s="129"/>
      <c r="DVO95" s="129"/>
      <c r="DVP95" s="129"/>
      <c r="DVQ95" s="129"/>
      <c r="DVR95" s="129"/>
      <c r="DVS95" s="129"/>
      <c r="DVT95" s="129"/>
      <c r="DVU95" s="129"/>
      <c r="DVV95" s="129"/>
      <c r="DVW95" s="129"/>
      <c r="DVX95" s="129"/>
      <c r="DVY95" s="129"/>
      <c r="DVZ95" s="129"/>
      <c r="DWA95" s="129"/>
      <c r="DWB95" s="129"/>
      <c r="DWC95" s="129"/>
      <c r="DWD95" s="129"/>
      <c r="DWE95" s="129"/>
      <c r="DWF95" s="129"/>
      <c r="DWG95" s="129"/>
      <c r="DWH95" s="129"/>
      <c r="DWI95" s="129"/>
      <c r="DWJ95" s="129"/>
      <c r="DWK95" s="129"/>
      <c r="DWL95" s="129"/>
      <c r="DWM95" s="129"/>
      <c r="DWN95" s="129"/>
      <c r="DWO95" s="129"/>
      <c r="DWP95" s="129"/>
      <c r="DWQ95" s="129"/>
      <c r="DWR95" s="129"/>
      <c r="DWS95" s="129"/>
      <c r="DWT95" s="129"/>
      <c r="DWU95" s="129"/>
      <c r="DWV95" s="129"/>
      <c r="DWW95" s="129"/>
      <c r="DWX95" s="129"/>
      <c r="DWY95" s="129"/>
      <c r="DWZ95" s="129"/>
      <c r="DXA95" s="129"/>
      <c r="DXB95" s="129"/>
      <c r="DXC95" s="129"/>
      <c r="DXD95" s="129"/>
      <c r="DXE95" s="129"/>
      <c r="DXF95" s="129"/>
      <c r="DXG95" s="129"/>
      <c r="DXH95" s="129"/>
      <c r="DXI95" s="129"/>
      <c r="DXJ95" s="129"/>
      <c r="DXK95" s="129"/>
      <c r="DXL95" s="129"/>
      <c r="DXM95" s="129"/>
      <c r="DXN95" s="129"/>
      <c r="DXO95" s="129"/>
      <c r="DXP95" s="129"/>
      <c r="DXQ95" s="129"/>
      <c r="DXR95" s="129"/>
      <c r="DXS95" s="129"/>
      <c r="DXT95" s="129"/>
      <c r="DXU95" s="129"/>
      <c r="DXV95" s="129"/>
      <c r="DXW95" s="129"/>
      <c r="DXX95" s="129"/>
      <c r="DXY95" s="129"/>
      <c r="DXZ95" s="129"/>
      <c r="DYA95" s="129"/>
      <c r="DYB95" s="129"/>
      <c r="DYC95" s="129"/>
      <c r="DYD95" s="129"/>
      <c r="DYE95" s="129"/>
      <c r="DYF95" s="129"/>
      <c r="DYG95" s="129"/>
      <c r="DYH95" s="129"/>
      <c r="DYI95" s="129"/>
      <c r="DYJ95" s="129"/>
      <c r="DYK95" s="129"/>
      <c r="DYL95" s="129"/>
      <c r="DYM95" s="129"/>
      <c r="DYN95" s="129"/>
      <c r="DYO95" s="129"/>
      <c r="DYP95" s="129"/>
      <c r="DYQ95" s="129"/>
      <c r="DYR95" s="129"/>
      <c r="DYS95" s="129"/>
      <c r="DYT95" s="129"/>
      <c r="DYU95" s="129"/>
      <c r="DYV95" s="129"/>
      <c r="DYW95" s="129"/>
      <c r="DYX95" s="129"/>
      <c r="DYY95" s="129"/>
      <c r="DYZ95" s="129"/>
      <c r="DZA95" s="129"/>
      <c r="DZB95" s="129"/>
      <c r="DZC95" s="129"/>
      <c r="DZD95" s="129"/>
      <c r="DZE95" s="129"/>
      <c r="DZF95" s="129"/>
      <c r="DZG95" s="129"/>
      <c r="DZH95" s="129"/>
      <c r="DZI95" s="129"/>
      <c r="DZJ95" s="129"/>
      <c r="DZK95" s="129"/>
      <c r="DZL95" s="129"/>
      <c r="DZM95" s="129"/>
      <c r="DZN95" s="129"/>
      <c r="DZO95" s="129"/>
      <c r="DZP95" s="129"/>
      <c r="DZQ95" s="129"/>
      <c r="DZR95" s="129"/>
      <c r="DZS95" s="129"/>
      <c r="DZT95" s="129"/>
      <c r="DZU95" s="129"/>
      <c r="DZV95" s="129"/>
      <c r="DZW95" s="129"/>
      <c r="DZX95" s="129"/>
      <c r="DZY95" s="129"/>
      <c r="DZZ95" s="129"/>
      <c r="EAA95" s="129"/>
      <c r="EAB95" s="129"/>
      <c r="EAC95" s="129"/>
      <c r="EAD95" s="129"/>
      <c r="EAE95" s="129"/>
      <c r="EAF95" s="129"/>
      <c r="EAG95" s="129"/>
      <c r="EAH95" s="129"/>
      <c r="EAI95" s="129"/>
      <c r="EAJ95" s="129"/>
      <c r="EAK95" s="129"/>
      <c r="EAL95" s="129"/>
      <c r="EAM95" s="129"/>
      <c r="EAN95" s="129"/>
      <c r="EAO95" s="129"/>
      <c r="EAP95" s="129"/>
      <c r="EAQ95" s="129"/>
      <c r="EAR95" s="129"/>
      <c r="EAS95" s="129"/>
      <c r="EAT95" s="129"/>
      <c r="EAU95" s="129"/>
      <c r="EAV95" s="129"/>
      <c r="EAW95" s="129"/>
      <c r="EAX95" s="129"/>
      <c r="EAY95" s="129"/>
      <c r="EAZ95" s="129"/>
      <c r="EBA95" s="129"/>
      <c r="EBB95" s="129"/>
      <c r="EBC95" s="129"/>
      <c r="EBD95" s="129"/>
      <c r="EBE95" s="129"/>
      <c r="EBF95" s="129"/>
      <c r="EBG95" s="129"/>
      <c r="EBH95" s="129"/>
      <c r="EBI95" s="129"/>
      <c r="EBJ95" s="129"/>
      <c r="EBK95" s="129"/>
      <c r="EBL95" s="129"/>
      <c r="EBM95" s="129"/>
      <c r="EBN95" s="129"/>
      <c r="EBO95" s="129"/>
      <c r="EBP95" s="129"/>
      <c r="EBQ95" s="129"/>
      <c r="EBR95" s="129"/>
      <c r="EBS95" s="129"/>
      <c r="EBT95" s="129"/>
      <c r="EBU95" s="129"/>
      <c r="EBV95" s="129"/>
      <c r="EBW95" s="129"/>
      <c r="EBX95" s="129"/>
      <c r="EBY95" s="129"/>
      <c r="EBZ95" s="129"/>
      <c r="ECA95" s="129"/>
      <c r="ECB95" s="129"/>
      <c r="ECC95" s="129"/>
      <c r="ECD95" s="129"/>
      <c r="ECE95" s="129"/>
      <c r="ECF95" s="129"/>
      <c r="ECG95" s="129"/>
      <c r="ECH95" s="129"/>
      <c r="ECI95" s="129"/>
      <c r="ECJ95" s="129"/>
      <c r="ECK95" s="129"/>
      <c r="ECL95" s="129"/>
      <c r="ECM95" s="129"/>
      <c r="ECN95" s="129"/>
      <c r="ECO95" s="129"/>
      <c r="ECP95" s="129"/>
      <c r="ECQ95" s="129"/>
      <c r="ECR95" s="129"/>
      <c r="ECS95" s="129"/>
      <c r="ECT95" s="129"/>
      <c r="ECU95" s="129"/>
      <c r="ECV95" s="129"/>
      <c r="ECW95" s="129"/>
      <c r="ECX95" s="129"/>
      <c r="ECY95" s="129"/>
      <c r="ECZ95" s="129"/>
      <c r="EDA95" s="129"/>
      <c r="EDB95" s="129"/>
      <c r="EDC95" s="129"/>
      <c r="EDD95" s="129"/>
      <c r="EDE95" s="129"/>
      <c r="EDF95" s="129"/>
      <c r="EDG95" s="129"/>
      <c r="EDH95" s="129"/>
      <c r="EDI95" s="129"/>
      <c r="EDJ95" s="129"/>
      <c r="EDK95" s="129"/>
      <c r="EDL95" s="129"/>
      <c r="EDM95" s="129"/>
      <c r="EDN95" s="129"/>
      <c r="EDO95" s="129"/>
      <c r="EDP95" s="129"/>
      <c r="EDQ95" s="129"/>
      <c r="EDR95" s="129"/>
      <c r="EDS95" s="129"/>
      <c r="EDT95" s="129"/>
      <c r="EDU95" s="129"/>
      <c r="EDV95" s="129"/>
      <c r="EDW95" s="129"/>
      <c r="EDX95" s="129"/>
      <c r="EDY95" s="129"/>
      <c r="EDZ95" s="129"/>
      <c r="EEA95" s="129"/>
      <c r="EEB95" s="129"/>
      <c r="EEC95" s="129"/>
      <c r="EED95" s="129"/>
      <c r="EEE95" s="129"/>
      <c r="EEF95" s="129"/>
      <c r="EEG95" s="129"/>
      <c r="EEH95" s="129"/>
      <c r="EEI95" s="129"/>
      <c r="EEJ95" s="129"/>
      <c r="EEK95" s="129"/>
      <c r="EEL95" s="129"/>
      <c r="EEM95" s="129"/>
      <c r="EEN95" s="129"/>
      <c r="EEO95" s="129"/>
      <c r="EEP95" s="129"/>
      <c r="EEQ95" s="129"/>
      <c r="EER95" s="129"/>
      <c r="EES95" s="129"/>
      <c r="EET95" s="129"/>
      <c r="EEU95" s="129"/>
      <c r="EEV95" s="129"/>
      <c r="EEW95" s="129"/>
      <c r="EEX95" s="129"/>
      <c r="EEY95" s="129"/>
      <c r="EEZ95" s="129"/>
      <c r="EFA95" s="129"/>
      <c r="EFB95" s="129"/>
      <c r="EFC95" s="129"/>
      <c r="EFD95" s="129"/>
      <c r="EFE95" s="129"/>
      <c r="EFF95" s="129"/>
      <c r="EFG95" s="129"/>
      <c r="EFH95" s="129"/>
      <c r="EFI95" s="129"/>
      <c r="EFJ95" s="129"/>
      <c r="EFK95" s="129"/>
      <c r="EFL95" s="129"/>
      <c r="EFM95" s="129"/>
      <c r="EFN95" s="129"/>
      <c r="EFO95" s="129"/>
      <c r="EFP95" s="129"/>
      <c r="EFQ95" s="129"/>
      <c r="EFR95" s="129"/>
      <c r="EFS95" s="129"/>
      <c r="EFT95" s="129"/>
      <c r="EFU95" s="129"/>
      <c r="EFV95" s="129"/>
      <c r="EFW95" s="129"/>
      <c r="EFX95" s="129"/>
      <c r="EFY95" s="129"/>
      <c r="EFZ95" s="129"/>
      <c r="EGA95" s="129"/>
      <c r="EGB95" s="129"/>
      <c r="EGC95" s="129"/>
      <c r="EGD95" s="129"/>
      <c r="EGE95" s="129"/>
      <c r="EGF95" s="129"/>
      <c r="EGG95" s="129"/>
      <c r="EGH95" s="129"/>
      <c r="EGI95" s="129"/>
      <c r="EGJ95" s="129"/>
      <c r="EGK95" s="129"/>
      <c r="EGL95" s="129"/>
      <c r="EGM95" s="129"/>
      <c r="EGN95" s="129"/>
      <c r="EGO95" s="129"/>
      <c r="EGP95" s="129"/>
      <c r="EGQ95" s="129"/>
      <c r="EGR95" s="129"/>
      <c r="EGS95" s="129"/>
      <c r="EGT95" s="129"/>
      <c r="EGU95" s="129"/>
      <c r="EGV95" s="129"/>
      <c r="EGW95" s="129"/>
      <c r="EGX95" s="129"/>
      <c r="EGY95" s="129"/>
      <c r="EGZ95" s="129"/>
      <c r="EHA95" s="129"/>
      <c r="EHB95" s="129"/>
      <c r="EHC95" s="129"/>
      <c r="EHD95" s="129"/>
      <c r="EHE95" s="129"/>
      <c r="EHF95" s="129"/>
      <c r="EHG95" s="129"/>
      <c r="EHH95" s="129"/>
      <c r="EHI95" s="129"/>
      <c r="EHJ95" s="129"/>
      <c r="EHK95" s="129"/>
      <c r="EHL95" s="129"/>
      <c r="EHM95" s="129"/>
      <c r="EHN95" s="129"/>
      <c r="EHO95" s="129"/>
      <c r="EHP95" s="129"/>
      <c r="EHQ95" s="129"/>
      <c r="EHR95" s="129"/>
      <c r="EHS95" s="129"/>
      <c r="EHT95" s="129"/>
      <c r="EHU95" s="129"/>
      <c r="EHV95" s="129"/>
      <c r="EHW95" s="129"/>
      <c r="EHX95" s="129"/>
      <c r="EHY95" s="129"/>
      <c r="EHZ95" s="129"/>
      <c r="EIA95" s="129"/>
      <c r="EIB95" s="129"/>
      <c r="EIC95" s="129"/>
      <c r="EID95" s="129"/>
      <c r="EIE95" s="129"/>
      <c r="EIF95" s="129"/>
      <c r="EIG95" s="129"/>
      <c r="EIH95" s="129"/>
      <c r="EII95" s="129"/>
      <c r="EIJ95" s="129"/>
      <c r="EIK95" s="129"/>
      <c r="EIL95" s="129"/>
      <c r="EIM95" s="129"/>
      <c r="EIN95" s="129"/>
      <c r="EIO95" s="129"/>
      <c r="EIP95" s="129"/>
      <c r="EIQ95" s="129"/>
      <c r="EIR95" s="129"/>
      <c r="EIS95" s="129"/>
      <c r="EIT95" s="129"/>
      <c r="EIU95" s="129"/>
      <c r="EIV95" s="129"/>
      <c r="EIW95" s="129"/>
      <c r="EIX95" s="129"/>
      <c r="EIY95" s="129"/>
      <c r="EIZ95" s="129"/>
      <c r="EJA95" s="129"/>
      <c r="EJB95" s="129"/>
      <c r="EJC95" s="129"/>
      <c r="EJD95" s="129"/>
      <c r="EJE95" s="129"/>
      <c r="EJF95" s="129"/>
      <c r="EJG95" s="129"/>
      <c r="EJH95" s="129"/>
      <c r="EJI95" s="129"/>
      <c r="EJJ95" s="129"/>
      <c r="EJK95" s="129"/>
      <c r="EJL95" s="129"/>
      <c r="EJM95" s="129"/>
      <c r="EJN95" s="129"/>
      <c r="EJO95" s="129"/>
      <c r="EJP95" s="129"/>
      <c r="EJQ95" s="129"/>
      <c r="EJR95" s="129"/>
      <c r="EJS95" s="129"/>
      <c r="EJT95" s="129"/>
      <c r="EJU95" s="129"/>
      <c r="EJV95" s="129"/>
      <c r="EJW95" s="129"/>
      <c r="EJX95" s="129"/>
      <c r="EJY95" s="129"/>
      <c r="EJZ95" s="129"/>
      <c r="EKA95" s="129"/>
      <c r="EKB95" s="129"/>
      <c r="EKC95" s="129"/>
      <c r="EKD95" s="129"/>
      <c r="EKE95" s="129"/>
      <c r="EKF95" s="129"/>
      <c r="EKG95" s="129"/>
      <c r="EKH95" s="129"/>
      <c r="EKI95" s="129"/>
      <c r="EKJ95" s="129"/>
      <c r="EKK95" s="129"/>
      <c r="EKL95" s="129"/>
      <c r="EKM95" s="129"/>
      <c r="EKN95" s="129"/>
      <c r="EKO95" s="129"/>
      <c r="EKP95" s="129"/>
      <c r="EKQ95" s="129"/>
      <c r="EKR95" s="129"/>
      <c r="EKS95" s="129"/>
      <c r="EKT95" s="129"/>
      <c r="EKU95" s="129"/>
      <c r="EKV95" s="129"/>
      <c r="EKW95" s="129"/>
      <c r="EKX95" s="129"/>
      <c r="EKY95" s="129"/>
      <c r="EKZ95" s="129"/>
      <c r="ELA95" s="129"/>
      <c r="ELB95" s="129"/>
      <c r="ELC95" s="129"/>
      <c r="ELD95" s="129"/>
      <c r="ELE95" s="129"/>
      <c r="ELF95" s="129"/>
      <c r="ELG95" s="129"/>
      <c r="ELH95" s="129"/>
      <c r="ELI95" s="129"/>
      <c r="ELJ95" s="129"/>
      <c r="ELK95" s="129"/>
      <c r="ELL95" s="129"/>
      <c r="ELM95" s="129"/>
      <c r="ELN95" s="129"/>
      <c r="ELO95" s="129"/>
      <c r="ELP95" s="129"/>
      <c r="ELQ95" s="129"/>
      <c r="ELR95" s="129"/>
      <c r="ELS95" s="129"/>
      <c r="ELT95" s="129"/>
      <c r="ELU95" s="129"/>
      <c r="ELV95" s="129"/>
      <c r="ELW95" s="129"/>
      <c r="ELX95" s="129"/>
      <c r="ELY95" s="129"/>
      <c r="ELZ95" s="129"/>
      <c r="EMA95" s="129"/>
      <c r="EMB95" s="129"/>
      <c r="EMC95" s="129"/>
      <c r="EMD95" s="129"/>
      <c r="EME95" s="129"/>
      <c r="EMF95" s="129"/>
      <c r="EMG95" s="129"/>
      <c r="EMH95" s="129"/>
      <c r="EMI95" s="129"/>
      <c r="EMJ95" s="129"/>
      <c r="EMK95" s="129"/>
      <c r="EML95" s="129"/>
      <c r="EMM95" s="129"/>
      <c r="EMN95" s="129"/>
      <c r="EMO95" s="129"/>
      <c r="EMP95" s="129"/>
      <c r="EMQ95" s="129"/>
      <c r="EMR95" s="129"/>
      <c r="EMS95" s="129"/>
      <c r="EMT95" s="129"/>
      <c r="EMU95" s="129"/>
      <c r="EMV95" s="129"/>
      <c r="EMW95" s="129"/>
      <c r="EMX95" s="129"/>
      <c r="EMY95" s="129"/>
      <c r="EMZ95" s="129"/>
      <c r="ENA95" s="129"/>
      <c r="ENB95" s="129"/>
      <c r="ENC95" s="129"/>
      <c r="END95" s="129"/>
      <c r="ENE95" s="129"/>
      <c r="ENF95" s="129"/>
      <c r="ENG95" s="129"/>
      <c r="ENH95" s="129"/>
      <c r="ENI95" s="129"/>
      <c r="ENJ95" s="129"/>
      <c r="ENK95" s="129"/>
      <c r="ENL95" s="129"/>
      <c r="ENM95" s="129"/>
      <c r="ENN95" s="129"/>
      <c r="ENO95" s="129"/>
      <c r="ENP95" s="129"/>
      <c r="ENQ95" s="129"/>
      <c r="ENR95" s="129"/>
      <c r="ENS95" s="129"/>
      <c r="ENT95" s="129"/>
      <c r="ENU95" s="129"/>
      <c r="ENV95" s="129"/>
      <c r="ENW95" s="129"/>
      <c r="ENX95" s="129"/>
      <c r="ENY95" s="129"/>
      <c r="ENZ95" s="129"/>
      <c r="EOA95" s="129"/>
      <c r="EOB95" s="129"/>
      <c r="EOC95" s="129"/>
      <c r="EOD95" s="129"/>
      <c r="EOE95" s="129"/>
      <c r="EOF95" s="129"/>
      <c r="EOG95" s="129"/>
      <c r="EOH95" s="129"/>
      <c r="EOI95" s="129"/>
      <c r="EOJ95" s="129"/>
      <c r="EOK95" s="129"/>
      <c r="EOL95" s="129"/>
      <c r="EOM95" s="129"/>
      <c r="EON95" s="129"/>
      <c r="EOO95" s="129"/>
      <c r="EOP95" s="129"/>
      <c r="EOQ95" s="129"/>
      <c r="EOR95" s="129"/>
      <c r="EOS95" s="129"/>
      <c r="EOT95" s="129"/>
      <c r="EOU95" s="129"/>
      <c r="EOV95" s="129"/>
      <c r="EOW95" s="129"/>
      <c r="EOX95" s="129"/>
      <c r="EOY95" s="129"/>
      <c r="EOZ95" s="129"/>
      <c r="EPA95" s="129"/>
      <c r="EPB95" s="129"/>
      <c r="EPC95" s="129"/>
      <c r="EPD95" s="129"/>
      <c r="EPE95" s="129"/>
      <c r="EPF95" s="129"/>
      <c r="EPG95" s="129"/>
      <c r="EPH95" s="129"/>
      <c r="EPI95" s="129"/>
      <c r="EPJ95" s="129"/>
      <c r="EPK95" s="129"/>
      <c r="EPL95" s="129"/>
      <c r="EPM95" s="129"/>
      <c r="EPN95" s="129"/>
      <c r="EPO95" s="129"/>
      <c r="EPP95" s="129"/>
      <c r="EPQ95" s="129"/>
      <c r="EPR95" s="129"/>
      <c r="EPS95" s="129"/>
      <c r="EPT95" s="129"/>
      <c r="EPU95" s="129"/>
      <c r="EPV95" s="129"/>
      <c r="EPW95" s="129"/>
      <c r="EPX95" s="129"/>
      <c r="EPY95" s="129"/>
      <c r="EPZ95" s="129"/>
      <c r="EQA95" s="129"/>
      <c r="EQB95" s="129"/>
      <c r="EQC95" s="129"/>
      <c r="EQD95" s="129"/>
      <c r="EQE95" s="129"/>
      <c r="EQF95" s="129"/>
      <c r="EQG95" s="129"/>
      <c r="EQH95" s="129"/>
      <c r="EQI95" s="129"/>
      <c r="EQJ95" s="129"/>
      <c r="EQK95" s="129"/>
      <c r="EQL95" s="129"/>
      <c r="EQM95" s="129"/>
      <c r="EQN95" s="129"/>
      <c r="EQO95" s="129"/>
      <c r="EQP95" s="129"/>
      <c r="EQQ95" s="129"/>
      <c r="EQR95" s="129"/>
      <c r="EQS95" s="129"/>
      <c r="EQT95" s="129"/>
      <c r="EQU95" s="129"/>
      <c r="EQV95" s="129"/>
      <c r="EQW95" s="129"/>
      <c r="EQX95" s="129"/>
      <c r="EQY95" s="129"/>
      <c r="EQZ95" s="129"/>
      <c r="ERA95" s="129"/>
      <c r="ERB95" s="129"/>
      <c r="ERC95" s="129"/>
      <c r="ERD95" s="129"/>
      <c r="ERE95" s="129"/>
      <c r="ERF95" s="129"/>
      <c r="ERG95" s="129"/>
      <c r="ERH95" s="129"/>
      <c r="ERI95" s="129"/>
      <c r="ERJ95" s="129"/>
      <c r="ERK95" s="129"/>
      <c r="ERL95" s="129"/>
      <c r="ERM95" s="129"/>
      <c r="ERN95" s="129"/>
      <c r="ERO95" s="129"/>
      <c r="ERP95" s="129"/>
      <c r="ERQ95" s="129"/>
      <c r="ERR95" s="129"/>
      <c r="ERS95" s="129"/>
      <c r="ERT95" s="129"/>
      <c r="ERU95" s="129"/>
      <c r="ERV95" s="129"/>
      <c r="ERW95" s="129"/>
      <c r="ERX95" s="129"/>
      <c r="ERY95" s="129"/>
      <c r="ERZ95" s="129"/>
      <c r="ESA95" s="129"/>
      <c r="ESB95" s="129"/>
      <c r="ESC95" s="129"/>
      <c r="ESD95" s="129"/>
      <c r="ESE95" s="129"/>
      <c r="ESF95" s="129"/>
      <c r="ESG95" s="129"/>
      <c r="ESH95" s="129"/>
      <c r="ESI95" s="129"/>
      <c r="ESJ95" s="129"/>
      <c r="ESK95" s="129"/>
      <c r="ESL95" s="129"/>
      <c r="ESM95" s="129"/>
      <c r="ESN95" s="129"/>
      <c r="ESO95" s="129"/>
      <c r="ESP95" s="129"/>
      <c r="ESQ95" s="129"/>
      <c r="ESR95" s="129"/>
      <c r="ESS95" s="129"/>
      <c r="EST95" s="129"/>
      <c r="ESU95" s="129"/>
      <c r="ESV95" s="129"/>
      <c r="ESW95" s="129"/>
      <c r="ESX95" s="129"/>
      <c r="ESY95" s="129"/>
      <c r="ESZ95" s="129"/>
      <c r="ETA95" s="129"/>
      <c r="ETB95" s="129"/>
      <c r="ETC95" s="129"/>
      <c r="ETD95" s="129"/>
      <c r="ETE95" s="129"/>
      <c r="ETF95" s="129"/>
      <c r="ETG95" s="129"/>
      <c r="ETH95" s="129"/>
      <c r="ETI95" s="129"/>
      <c r="ETJ95" s="129"/>
      <c r="ETK95" s="129"/>
      <c r="ETL95" s="129"/>
      <c r="ETM95" s="129"/>
      <c r="ETN95" s="129"/>
      <c r="ETO95" s="129"/>
      <c r="ETP95" s="129"/>
      <c r="ETQ95" s="129"/>
      <c r="ETR95" s="129"/>
      <c r="ETS95" s="129"/>
      <c r="ETT95" s="129"/>
      <c r="ETU95" s="129"/>
      <c r="ETV95" s="129"/>
      <c r="ETW95" s="129"/>
      <c r="ETX95" s="129"/>
      <c r="ETY95" s="129"/>
      <c r="ETZ95" s="129"/>
      <c r="EUA95" s="129"/>
      <c r="EUB95" s="129"/>
      <c r="EUC95" s="129"/>
      <c r="EUD95" s="129"/>
      <c r="EUE95" s="129"/>
      <c r="EUF95" s="129"/>
      <c r="EUG95" s="129"/>
      <c r="EUH95" s="129"/>
      <c r="EUI95" s="129"/>
      <c r="EUJ95" s="129"/>
      <c r="EUK95" s="129"/>
      <c r="EUL95" s="129"/>
      <c r="EUM95" s="129"/>
      <c r="EUN95" s="129"/>
      <c r="EUO95" s="129"/>
      <c r="EUP95" s="129"/>
      <c r="EUQ95" s="129"/>
      <c r="EUR95" s="129"/>
      <c r="EUS95" s="129"/>
      <c r="EUT95" s="129"/>
      <c r="EUU95" s="129"/>
      <c r="EUV95" s="129"/>
      <c r="EUW95" s="129"/>
      <c r="EUX95" s="129"/>
      <c r="EUY95" s="129"/>
      <c r="EUZ95" s="129"/>
      <c r="EVA95" s="129"/>
      <c r="EVB95" s="129"/>
      <c r="EVC95" s="129"/>
      <c r="EVD95" s="129"/>
      <c r="EVE95" s="129"/>
      <c r="EVF95" s="129"/>
      <c r="EVG95" s="129"/>
      <c r="EVH95" s="129"/>
      <c r="EVI95" s="129"/>
      <c r="EVJ95" s="129"/>
      <c r="EVK95" s="129"/>
      <c r="EVL95" s="129"/>
      <c r="EVM95" s="129"/>
      <c r="EVN95" s="129"/>
      <c r="EVO95" s="129"/>
      <c r="EVP95" s="129"/>
      <c r="EVQ95" s="129"/>
      <c r="EVR95" s="129"/>
      <c r="EVS95" s="129"/>
      <c r="EVT95" s="129"/>
      <c r="EVU95" s="129"/>
      <c r="EVV95" s="129"/>
      <c r="EVW95" s="129"/>
      <c r="EVX95" s="129"/>
      <c r="EVY95" s="129"/>
      <c r="EVZ95" s="129"/>
      <c r="EWA95" s="129"/>
      <c r="EWB95" s="129"/>
      <c r="EWC95" s="129"/>
      <c r="EWD95" s="129"/>
      <c r="EWE95" s="129"/>
      <c r="EWF95" s="129"/>
      <c r="EWG95" s="129"/>
      <c r="EWH95" s="129"/>
      <c r="EWI95" s="129"/>
      <c r="EWJ95" s="129"/>
      <c r="EWK95" s="129"/>
      <c r="EWL95" s="129"/>
      <c r="EWM95" s="129"/>
      <c r="EWN95" s="129"/>
      <c r="EWO95" s="129"/>
      <c r="EWP95" s="129"/>
      <c r="EWQ95" s="129"/>
      <c r="EWR95" s="129"/>
      <c r="EWS95" s="129"/>
      <c r="EWT95" s="129"/>
      <c r="EWU95" s="129"/>
      <c r="EWV95" s="129"/>
      <c r="EWW95" s="129"/>
      <c r="EWX95" s="129"/>
      <c r="EWY95" s="129"/>
      <c r="EWZ95" s="129"/>
      <c r="EXA95" s="129"/>
      <c r="EXB95" s="129"/>
      <c r="EXC95" s="129"/>
      <c r="EXD95" s="129"/>
      <c r="EXE95" s="129"/>
      <c r="EXF95" s="129"/>
      <c r="EXG95" s="129"/>
      <c r="EXH95" s="129"/>
      <c r="EXI95" s="129"/>
      <c r="EXJ95" s="129"/>
      <c r="EXK95" s="129"/>
      <c r="EXL95" s="129"/>
      <c r="EXM95" s="129"/>
      <c r="EXN95" s="129"/>
      <c r="EXO95" s="129"/>
      <c r="EXP95" s="129"/>
      <c r="EXQ95" s="129"/>
      <c r="EXR95" s="129"/>
      <c r="EXS95" s="129"/>
      <c r="EXT95" s="129"/>
      <c r="EXU95" s="129"/>
      <c r="EXV95" s="129"/>
      <c r="EXW95" s="129"/>
      <c r="EXX95" s="129"/>
      <c r="EXY95" s="129"/>
      <c r="EXZ95" s="129"/>
      <c r="EYA95" s="129"/>
      <c r="EYB95" s="129"/>
      <c r="EYC95" s="129"/>
      <c r="EYD95" s="129"/>
      <c r="EYE95" s="129"/>
      <c r="EYF95" s="129"/>
      <c r="EYG95" s="129"/>
      <c r="EYH95" s="129"/>
      <c r="EYI95" s="129"/>
      <c r="EYJ95" s="129"/>
      <c r="EYK95" s="129"/>
      <c r="EYL95" s="129"/>
      <c r="EYM95" s="129"/>
      <c r="EYN95" s="129"/>
      <c r="EYO95" s="129"/>
      <c r="EYP95" s="129"/>
      <c r="EYQ95" s="129"/>
      <c r="EYR95" s="129"/>
      <c r="EYS95" s="129"/>
      <c r="EYT95" s="129"/>
      <c r="EYU95" s="129"/>
      <c r="EYV95" s="129"/>
      <c r="EYW95" s="129"/>
      <c r="EYX95" s="129"/>
      <c r="EYY95" s="129"/>
      <c r="EYZ95" s="129"/>
      <c r="EZA95" s="129"/>
      <c r="EZB95" s="129"/>
      <c r="EZC95" s="129"/>
      <c r="EZD95" s="129"/>
      <c r="EZE95" s="129"/>
      <c r="EZF95" s="129"/>
      <c r="EZG95" s="129"/>
      <c r="EZH95" s="129"/>
      <c r="EZI95" s="129"/>
      <c r="EZJ95" s="129"/>
      <c r="EZK95" s="129"/>
      <c r="EZL95" s="129"/>
      <c r="EZM95" s="129"/>
      <c r="EZN95" s="129"/>
      <c r="EZO95" s="129"/>
      <c r="EZP95" s="129"/>
      <c r="EZQ95" s="129"/>
      <c r="EZR95" s="129"/>
      <c r="EZS95" s="129"/>
      <c r="EZT95" s="129"/>
      <c r="EZU95" s="129"/>
      <c r="EZV95" s="129"/>
      <c r="EZW95" s="129"/>
      <c r="EZX95" s="129"/>
      <c r="EZY95" s="129"/>
      <c r="EZZ95" s="129"/>
      <c r="FAA95" s="129"/>
      <c r="FAB95" s="129"/>
      <c r="FAC95" s="129"/>
      <c r="FAD95" s="129"/>
      <c r="FAE95" s="129"/>
      <c r="FAF95" s="129"/>
      <c r="FAG95" s="129"/>
      <c r="FAH95" s="129"/>
      <c r="FAI95" s="129"/>
      <c r="FAJ95" s="129"/>
      <c r="FAK95" s="129"/>
      <c r="FAL95" s="129"/>
      <c r="FAM95" s="129"/>
      <c r="FAN95" s="129"/>
      <c r="FAO95" s="129"/>
      <c r="FAP95" s="129"/>
      <c r="FAQ95" s="129"/>
      <c r="FAR95" s="129"/>
      <c r="FAS95" s="129"/>
      <c r="FAT95" s="129"/>
      <c r="FAU95" s="129"/>
      <c r="FAV95" s="129"/>
      <c r="FAW95" s="129"/>
      <c r="FAX95" s="129"/>
      <c r="FAY95" s="129"/>
      <c r="FAZ95" s="129"/>
      <c r="FBA95" s="129"/>
      <c r="FBB95" s="129"/>
      <c r="FBC95" s="129"/>
      <c r="FBD95" s="129"/>
      <c r="FBE95" s="129"/>
      <c r="FBF95" s="129"/>
      <c r="FBG95" s="129"/>
      <c r="FBH95" s="129"/>
      <c r="FBI95" s="129"/>
      <c r="FBJ95" s="129"/>
      <c r="FBK95" s="129"/>
      <c r="FBL95" s="129"/>
      <c r="FBM95" s="129"/>
      <c r="FBN95" s="129"/>
      <c r="FBO95" s="129"/>
      <c r="FBP95" s="129"/>
      <c r="FBQ95" s="129"/>
      <c r="FBR95" s="129"/>
      <c r="FBS95" s="129"/>
      <c r="FBT95" s="129"/>
      <c r="FBU95" s="129"/>
      <c r="FBV95" s="129"/>
      <c r="FBW95" s="129"/>
      <c r="FBX95" s="129"/>
      <c r="FBY95" s="129"/>
      <c r="FBZ95" s="129"/>
      <c r="FCA95" s="129"/>
      <c r="FCB95" s="129"/>
      <c r="FCC95" s="129"/>
      <c r="FCD95" s="129"/>
      <c r="FCE95" s="129"/>
      <c r="FCF95" s="129"/>
      <c r="FCG95" s="129"/>
      <c r="FCH95" s="129"/>
      <c r="FCI95" s="129"/>
      <c r="FCJ95" s="129"/>
      <c r="FCK95" s="129"/>
      <c r="FCL95" s="129"/>
      <c r="FCM95" s="129"/>
      <c r="FCN95" s="129"/>
      <c r="FCO95" s="129"/>
      <c r="FCP95" s="129"/>
      <c r="FCQ95" s="129"/>
      <c r="FCR95" s="129"/>
      <c r="FCS95" s="129"/>
      <c r="FCT95" s="129"/>
      <c r="FCU95" s="129"/>
      <c r="FCV95" s="129"/>
      <c r="FCW95" s="129"/>
      <c r="FCX95" s="129"/>
      <c r="FCY95" s="129"/>
      <c r="FCZ95" s="129"/>
      <c r="FDA95" s="129"/>
      <c r="FDB95" s="129"/>
      <c r="FDC95" s="129"/>
      <c r="FDD95" s="129"/>
      <c r="FDE95" s="129"/>
      <c r="FDF95" s="129"/>
      <c r="FDG95" s="129"/>
      <c r="FDH95" s="129"/>
      <c r="FDI95" s="129"/>
      <c r="FDJ95" s="129"/>
      <c r="FDK95" s="129"/>
      <c r="FDL95" s="129"/>
      <c r="FDM95" s="129"/>
      <c r="FDN95" s="129"/>
      <c r="FDO95" s="129"/>
      <c r="FDP95" s="129"/>
      <c r="FDQ95" s="129"/>
      <c r="FDR95" s="129"/>
      <c r="FDS95" s="129"/>
      <c r="FDT95" s="129"/>
      <c r="FDU95" s="129"/>
      <c r="FDV95" s="129"/>
      <c r="FDW95" s="129"/>
      <c r="FDX95" s="129"/>
      <c r="FDY95" s="129"/>
      <c r="FDZ95" s="129"/>
      <c r="FEA95" s="129"/>
      <c r="FEB95" s="129"/>
      <c r="FEC95" s="129"/>
      <c r="FED95" s="129"/>
      <c r="FEE95" s="129"/>
      <c r="FEF95" s="129"/>
      <c r="FEG95" s="129"/>
      <c r="FEH95" s="129"/>
      <c r="FEI95" s="129"/>
      <c r="FEJ95" s="129"/>
      <c r="FEK95" s="129"/>
      <c r="FEL95" s="129"/>
      <c r="FEM95" s="129"/>
      <c r="FEN95" s="129"/>
      <c r="FEO95" s="129"/>
      <c r="FEP95" s="129"/>
      <c r="FEQ95" s="129"/>
      <c r="FER95" s="129"/>
      <c r="FES95" s="129"/>
      <c r="FET95" s="129"/>
      <c r="FEU95" s="129"/>
      <c r="FEV95" s="129"/>
      <c r="FEW95" s="129"/>
      <c r="FEX95" s="129"/>
      <c r="FEY95" s="129"/>
      <c r="FEZ95" s="129"/>
      <c r="FFA95" s="129"/>
      <c r="FFB95" s="129"/>
      <c r="FFC95" s="129"/>
      <c r="FFD95" s="129"/>
      <c r="FFE95" s="129"/>
      <c r="FFF95" s="129"/>
      <c r="FFG95" s="129"/>
      <c r="FFH95" s="129"/>
      <c r="FFI95" s="129"/>
      <c r="FFJ95" s="129"/>
      <c r="FFK95" s="129"/>
      <c r="FFL95" s="129"/>
      <c r="FFM95" s="129"/>
      <c r="FFN95" s="129"/>
      <c r="FFO95" s="129"/>
      <c r="FFP95" s="129"/>
      <c r="FFQ95" s="129"/>
      <c r="FFR95" s="129"/>
      <c r="FFS95" s="129"/>
      <c r="FFT95" s="129"/>
      <c r="FFU95" s="129"/>
      <c r="FFV95" s="129"/>
      <c r="FFW95" s="129"/>
      <c r="FFX95" s="129"/>
      <c r="FFY95" s="129"/>
      <c r="FFZ95" s="129"/>
      <c r="FGA95" s="129"/>
      <c r="FGB95" s="129"/>
      <c r="FGC95" s="129"/>
      <c r="FGD95" s="129"/>
      <c r="FGE95" s="129"/>
      <c r="FGF95" s="129"/>
      <c r="FGG95" s="129"/>
      <c r="FGH95" s="129"/>
      <c r="FGI95" s="129"/>
      <c r="FGJ95" s="129"/>
      <c r="FGK95" s="129"/>
      <c r="FGL95" s="129"/>
      <c r="FGM95" s="129"/>
      <c r="FGN95" s="129"/>
      <c r="FGO95" s="129"/>
      <c r="FGP95" s="129"/>
      <c r="FGQ95" s="129"/>
      <c r="FGR95" s="129"/>
      <c r="FGS95" s="129"/>
      <c r="FGT95" s="129"/>
      <c r="FGU95" s="129"/>
      <c r="FGV95" s="129"/>
      <c r="FGW95" s="129"/>
      <c r="FGX95" s="129"/>
      <c r="FGY95" s="129"/>
      <c r="FGZ95" s="129"/>
      <c r="FHA95" s="129"/>
      <c r="FHB95" s="129"/>
      <c r="FHC95" s="129"/>
      <c r="FHD95" s="129"/>
      <c r="FHE95" s="129"/>
      <c r="FHF95" s="129"/>
      <c r="FHG95" s="129"/>
      <c r="FHH95" s="129"/>
      <c r="FHI95" s="129"/>
      <c r="FHJ95" s="129"/>
      <c r="FHK95" s="129"/>
      <c r="FHL95" s="129"/>
      <c r="FHM95" s="129"/>
      <c r="FHN95" s="129"/>
      <c r="FHO95" s="129"/>
      <c r="FHP95" s="129"/>
      <c r="FHQ95" s="129"/>
      <c r="FHR95" s="129"/>
      <c r="FHS95" s="129"/>
      <c r="FHT95" s="129"/>
      <c r="FHU95" s="129"/>
      <c r="FHV95" s="129"/>
      <c r="FHW95" s="129"/>
      <c r="FHX95" s="129"/>
      <c r="FHY95" s="129"/>
      <c r="FHZ95" s="129"/>
      <c r="FIA95" s="129"/>
      <c r="FIB95" s="129"/>
      <c r="FIC95" s="129"/>
      <c r="FID95" s="129"/>
      <c r="FIE95" s="129"/>
      <c r="FIF95" s="129"/>
      <c r="FIG95" s="129"/>
      <c r="FIH95" s="129"/>
      <c r="FII95" s="129"/>
      <c r="FIJ95" s="129"/>
      <c r="FIK95" s="129"/>
      <c r="FIL95" s="129"/>
      <c r="FIM95" s="129"/>
      <c r="FIN95" s="129"/>
      <c r="FIO95" s="129"/>
      <c r="FIP95" s="129"/>
      <c r="FIQ95" s="129"/>
      <c r="FIR95" s="129"/>
      <c r="FIS95" s="129"/>
      <c r="FIT95" s="129"/>
      <c r="FIU95" s="129"/>
      <c r="FIV95" s="129"/>
      <c r="FIW95" s="129"/>
      <c r="FIX95" s="129"/>
      <c r="FIY95" s="129"/>
      <c r="FIZ95" s="129"/>
      <c r="FJA95" s="129"/>
      <c r="FJB95" s="129"/>
      <c r="FJC95" s="129"/>
      <c r="FJD95" s="129"/>
      <c r="FJE95" s="129"/>
      <c r="FJF95" s="129"/>
      <c r="FJG95" s="129"/>
      <c r="FJH95" s="129"/>
      <c r="FJI95" s="129"/>
      <c r="FJJ95" s="129"/>
      <c r="FJK95" s="129"/>
      <c r="FJL95" s="129"/>
      <c r="FJM95" s="129"/>
      <c r="FJN95" s="129"/>
      <c r="FJO95" s="129"/>
      <c r="FJP95" s="129"/>
      <c r="FJQ95" s="129"/>
      <c r="FJR95" s="129"/>
      <c r="FJS95" s="129"/>
      <c r="FJT95" s="129"/>
      <c r="FJU95" s="129"/>
      <c r="FJV95" s="129"/>
      <c r="FJW95" s="129"/>
      <c r="FJX95" s="129"/>
      <c r="FJY95" s="129"/>
      <c r="FJZ95" s="129"/>
      <c r="FKA95" s="129"/>
      <c r="FKB95" s="129"/>
      <c r="FKC95" s="129"/>
      <c r="FKD95" s="129"/>
      <c r="FKE95" s="129"/>
      <c r="FKF95" s="129"/>
      <c r="FKG95" s="129"/>
      <c r="FKH95" s="129"/>
      <c r="FKI95" s="129"/>
      <c r="FKJ95" s="129"/>
      <c r="FKK95" s="129"/>
      <c r="FKL95" s="129"/>
      <c r="FKM95" s="129"/>
      <c r="FKN95" s="129"/>
      <c r="FKO95" s="129"/>
      <c r="FKP95" s="129"/>
      <c r="FKQ95" s="129"/>
      <c r="FKR95" s="129"/>
      <c r="FKS95" s="129"/>
      <c r="FKT95" s="129"/>
      <c r="FKU95" s="129"/>
      <c r="FKV95" s="129"/>
      <c r="FKW95" s="129"/>
      <c r="FKX95" s="129"/>
      <c r="FKY95" s="129"/>
      <c r="FKZ95" s="129"/>
      <c r="FLA95" s="129"/>
      <c r="FLB95" s="129"/>
      <c r="FLC95" s="129"/>
      <c r="FLD95" s="129"/>
      <c r="FLE95" s="129"/>
      <c r="FLF95" s="129"/>
      <c r="FLG95" s="129"/>
      <c r="FLH95" s="129"/>
      <c r="FLI95" s="129"/>
      <c r="FLJ95" s="129"/>
      <c r="FLK95" s="129"/>
      <c r="FLL95" s="129"/>
      <c r="FLM95" s="129"/>
      <c r="FLN95" s="129"/>
      <c r="FLO95" s="129"/>
      <c r="FLP95" s="129"/>
      <c r="FLQ95" s="129"/>
      <c r="FLR95" s="129"/>
      <c r="FLS95" s="129"/>
      <c r="FLT95" s="129"/>
      <c r="FLU95" s="129"/>
      <c r="FLV95" s="129"/>
      <c r="FLW95" s="129"/>
      <c r="FLX95" s="129"/>
      <c r="FLY95" s="129"/>
      <c r="FLZ95" s="129"/>
      <c r="FMA95" s="129"/>
      <c r="FMB95" s="129"/>
      <c r="FMC95" s="129"/>
      <c r="FMD95" s="129"/>
      <c r="FME95" s="129"/>
      <c r="FMF95" s="129"/>
      <c r="FMG95" s="129"/>
      <c r="FMH95" s="129"/>
      <c r="FMI95" s="129"/>
      <c r="FMJ95" s="129"/>
      <c r="FMK95" s="129"/>
      <c r="FML95" s="129"/>
      <c r="FMM95" s="129"/>
      <c r="FMN95" s="129"/>
      <c r="FMO95" s="129"/>
      <c r="FMP95" s="129"/>
      <c r="FMQ95" s="129"/>
      <c r="FMR95" s="129"/>
      <c r="FMS95" s="129"/>
      <c r="FMT95" s="129"/>
      <c r="FMU95" s="129"/>
      <c r="FMV95" s="129"/>
      <c r="FMW95" s="129"/>
      <c r="FMX95" s="129"/>
      <c r="FMY95" s="129"/>
      <c r="FMZ95" s="129"/>
      <c r="FNA95" s="129"/>
      <c r="FNB95" s="129"/>
      <c r="FNC95" s="129"/>
      <c r="FND95" s="129"/>
      <c r="FNE95" s="129"/>
      <c r="FNF95" s="129"/>
      <c r="FNG95" s="129"/>
      <c r="FNH95" s="129"/>
      <c r="FNI95" s="129"/>
      <c r="FNJ95" s="129"/>
      <c r="FNK95" s="129"/>
      <c r="FNL95" s="129"/>
      <c r="FNM95" s="129"/>
      <c r="FNN95" s="129"/>
      <c r="FNO95" s="129"/>
      <c r="FNP95" s="129"/>
      <c r="FNQ95" s="129"/>
      <c r="FNR95" s="129"/>
      <c r="FNS95" s="129"/>
      <c r="FNT95" s="129"/>
      <c r="FNU95" s="129"/>
      <c r="FNV95" s="129"/>
      <c r="FNW95" s="129"/>
      <c r="FNX95" s="129"/>
      <c r="FNY95" s="129"/>
      <c r="FNZ95" s="129"/>
      <c r="FOA95" s="129"/>
      <c r="FOB95" s="129"/>
      <c r="FOC95" s="129"/>
      <c r="FOD95" s="129"/>
      <c r="FOE95" s="129"/>
      <c r="FOF95" s="129"/>
      <c r="FOG95" s="129"/>
      <c r="FOH95" s="129"/>
      <c r="FOI95" s="129"/>
      <c r="FOJ95" s="129"/>
      <c r="FOK95" s="129"/>
      <c r="FOL95" s="129"/>
      <c r="FOM95" s="129"/>
      <c r="FON95" s="129"/>
      <c r="FOO95" s="129"/>
      <c r="FOP95" s="129"/>
      <c r="FOQ95" s="129"/>
      <c r="FOR95" s="129"/>
      <c r="FOS95" s="129"/>
      <c r="FOT95" s="129"/>
      <c r="FOU95" s="129"/>
      <c r="FOV95" s="129"/>
      <c r="FOW95" s="129"/>
      <c r="FOX95" s="129"/>
      <c r="FOY95" s="129"/>
      <c r="FOZ95" s="129"/>
      <c r="FPA95" s="129"/>
      <c r="FPB95" s="129"/>
      <c r="FPC95" s="129"/>
      <c r="FPD95" s="129"/>
      <c r="FPE95" s="129"/>
      <c r="FPF95" s="129"/>
      <c r="FPG95" s="129"/>
      <c r="FPH95" s="129"/>
      <c r="FPI95" s="129"/>
      <c r="FPJ95" s="129"/>
      <c r="FPK95" s="129"/>
      <c r="FPL95" s="129"/>
      <c r="FPM95" s="129"/>
      <c r="FPN95" s="129"/>
      <c r="FPO95" s="129"/>
      <c r="FPP95" s="129"/>
      <c r="FPQ95" s="129"/>
      <c r="FPR95" s="129"/>
      <c r="FPS95" s="129"/>
      <c r="FPT95" s="129"/>
      <c r="FPU95" s="129"/>
      <c r="FPV95" s="129"/>
      <c r="FPW95" s="129"/>
      <c r="FPX95" s="129"/>
      <c r="FPY95" s="129"/>
      <c r="FPZ95" s="129"/>
      <c r="FQA95" s="129"/>
      <c r="FQB95" s="129"/>
      <c r="FQC95" s="129"/>
      <c r="FQD95" s="129"/>
      <c r="FQE95" s="129"/>
      <c r="FQF95" s="129"/>
      <c r="FQG95" s="129"/>
      <c r="FQH95" s="129"/>
      <c r="FQI95" s="129"/>
      <c r="FQJ95" s="129"/>
      <c r="FQK95" s="129"/>
      <c r="FQL95" s="129"/>
      <c r="FQM95" s="129"/>
      <c r="FQN95" s="129"/>
      <c r="FQO95" s="129"/>
      <c r="FQP95" s="129"/>
      <c r="FQQ95" s="129"/>
      <c r="FQR95" s="129"/>
      <c r="FQS95" s="129"/>
      <c r="FQT95" s="129"/>
      <c r="FQU95" s="129"/>
      <c r="FQV95" s="129"/>
      <c r="FQW95" s="129"/>
      <c r="FQX95" s="129"/>
      <c r="FQY95" s="129"/>
      <c r="FQZ95" s="129"/>
      <c r="FRA95" s="129"/>
      <c r="FRB95" s="129"/>
      <c r="FRC95" s="129"/>
      <c r="FRD95" s="129"/>
      <c r="FRE95" s="129"/>
      <c r="FRF95" s="129"/>
      <c r="FRG95" s="129"/>
      <c r="FRH95" s="129"/>
      <c r="FRI95" s="129"/>
      <c r="FRJ95" s="129"/>
      <c r="FRK95" s="129"/>
      <c r="FRL95" s="129"/>
      <c r="FRM95" s="129"/>
      <c r="FRN95" s="129"/>
      <c r="FRO95" s="129"/>
      <c r="FRP95" s="129"/>
      <c r="FRQ95" s="129"/>
      <c r="FRR95" s="129"/>
      <c r="FRS95" s="129"/>
      <c r="FRT95" s="129"/>
      <c r="FRU95" s="129"/>
      <c r="FRV95" s="129"/>
      <c r="FRW95" s="129"/>
      <c r="FRX95" s="129"/>
      <c r="FRY95" s="129"/>
      <c r="FRZ95" s="129"/>
      <c r="FSA95" s="129"/>
      <c r="FSB95" s="129"/>
      <c r="FSC95" s="129"/>
      <c r="FSD95" s="129"/>
      <c r="FSE95" s="129"/>
      <c r="FSF95" s="129"/>
      <c r="FSG95" s="129"/>
      <c r="FSH95" s="129"/>
      <c r="FSI95" s="129"/>
      <c r="FSJ95" s="129"/>
      <c r="FSK95" s="129"/>
      <c r="FSL95" s="129"/>
      <c r="FSM95" s="129"/>
      <c r="FSN95" s="129"/>
      <c r="FSO95" s="129"/>
      <c r="FSP95" s="129"/>
      <c r="FSQ95" s="129"/>
      <c r="FSR95" s="129"/>
      <c r="FSS95" s="129"/>
      <c r="FST95" s="129"/>
      <c r="FSU95" s="129"/>
      <c r="FSV95" s="129"/>
      <c r="FSW95" s="129"/>
      <c r="FSX95" s="129"/>
      <c r="FSY95" s="129"/>
      <c r="FSZ95" s="129"/>
      <c r="FTA95" s="129"/>
      <c r="FTB95" s="129"/>
      <c r="FTC95" s="129"/>
      <c r="FTD95" s="129"/>
      <c r="FTE95" s="129"/>
      <c r="FTF95" s="129"/>
      <c r="FTG95" s="129"/>
      <c r="FTH95" s="129"/>
      <c r="FTI95" s="129"/>
      <c r="FTJ95" s="129"/>
      <c r="FTK95" s="129"/>
      <c r="FTL95" s="129"/>
      <c r="FTM95" s="129"/>
      <c r="FTN95" s="129"/>
      <c r="FTO95" s="129"/>
      <c r="FTP95" s="129"/>
      <c r="FTQ95" s="129"/>
      <c r="FTR95" s="129"/>
      <c r="FTS95" s="129"/>
      <c r="FTT95" s="129"/>
      <c r="FTU95" s="129"/>
      <c r="FTV95" s="129"/>
      <c r="FTW95" s="129"/>
      <c r="FTX95" s="129"/>
      <c r="FTY95" s="129"/>
      <c r="FTZ95" s="129"/>
      <c r="FUA95" s="129"/>
      <c r="FUB95" s="129"/>
      <c r="FUC95" s="129"/>
      <c r="FUD95" s="129"/>
      <c r="FUE95" s="129"/>
      <c r="FUF95" s="129"/>
      <c r="FUG95" s="129"/>
      <c r="FUH95" s="129"/>
      <c r="FUI95" s="129"/>
      <c r="FUJ95" s="129"/>
      <c r="FUK95" s="129"/>
      <c r="FUL95" s="129"/>
      <c r="FUM95" s="129"/>
      <c r="FUN95" s="129"/>
      <c r="FUO95" s="129"/>
      <c r="FUP95" s="129"/>
      <c r="FUQ95" s="129"/>
      <c r="FUR95" s="129"/>
      <c r="FUS95" s="129"/>
      <c r="FUT95" s="129"/>
      <c r="FUU95" s="129"/>
      <c r="FUV95" s="129"/>
      <c r="FUW95" s="129"/>
      <c r="FUX95" s="129"/>
      <c r="FUY95" s="129"/>
      <c r="FUZ95" s="129"/>
      <c r="FVA95" s="129"/>
      <c r="FVB95" s="129"/>
      <c r="FVC95" s="129"/>
      <c r="FVD95" s="129"/>
      <c r="FVE95" s="129"/>
      <c r="FVF95" s="129"/>
      <c r="FVG95" s="129"/>
      <c r="FVH95" s="129"/>
      <c r="FVI95" s="129"/>
      <c r="FVJ95" s="129"/>
      <c r="FVK95" s="129"/>
      <c r="FVL95" s="129"/>
      <c r="FVM95" s="129"/>
      <c r="FVN95" s="129"/>
      <c r="FVO95" s="129"/>
      <c r="FVP95" s="129"/>
      <c r="FVQ95" s="129"/>
      <c r="FVR95" s="129"/>
      <c r="FVS95" s="129"/>
      <c r="FVT95" s="129"/>
      <c r="FVU95" s="129"/>
      <c r="FVV95" s="129"/>
      <c r="FVW95" s="129"/>
      <c r="FVX95" s="129"/>
      <c r="FVY95" s="129"/>
      <c r="FVZ95" s="129"/>
      <c r="FWA95" s="129"/>
      <c r="FWB95" s="129"/>
      <c r="FWC95" s="129"/>
      <c r="FWD95" s="129"/>
      <c r="FWE95" s="129"/>
      <c r="FWF95" s="129"/>
      <c r="FWG95" s="129"/>
      <c r="FWH95" s="129"/>
      <c r="FWI95" s="129"/>
      <c r="FWJ95" s="129"/>
      <c r="FWK95" s="129"/>
      <c r="FWL95" s="129"/>
      <c r="FWM95" s="129"/>
      <c r="FWN95" s="129"/>
      <c r="FWO95" s="129"/>
      <c r="FWP95" s="129"/>
      <c r="FWQ95" s="129"/>
      <c r="FWR95" s="129"/>
      <c r="FWS95" s="129"/>
      <c r="FWT95" s="129"/>
      <c r="FWU95" s="129"/>
      <c r="FWV95" s="129"/>
      <c r="FWW95" s="129"/>
      <c r="FWX95" s="129"/>
      <c r="FWY95" s="129"/>
      <c r="FWZ95" s="129"/>
      <c r="FXA95" s="129"/>
      <c r="FXB95" s="129"/>
      <c r="FXC95" s="129"/>
      <c r="FXD95" s="129"/>
      <c r="FXE95" s="129"/>
      <c r="FXF95" s="129"/>
      <c r="FXG95" s="129"/>
      <c r="FXH95" s="129"/>
      <c r="FXI95" s="129"/>
      <c r="FXJ95" s="129"/>
      <c r="FXK95" s="129"/>
      <c r="FXL95" s="129"/>
      <c r="FXM95" s="129"/>
      <c r="FXN95" s="129"/>
      <c r="FXO95" s="129"/>
      <c r="FXP95" s="129"/>
      <c r="FXQ95" s="129"/>
      <c r="FXR95" s="129"/>
      <c r="FXS95" s="129"/>
      <c r="FXT95" s="129"/>
      <c r="FXU95" s="129"/>
      <c r="FXV95" s="129"/>
      <c r="FXW95" s="129"/>
      <c r="FXX95" s="129"/>
      <c r="FXY95" s="129"/>
      <c r="FXZ95" s="129"/>
      <c r="FYA95" s="129"/>
      <c r="FYB95" s="129"/>
      <c r="FYC95" s="129"/>
      <c r="FYD95" s="129"/>
      <c r="FYE95" s="129"/>
      <c r="FYF95" s="129"/>
      <c r="FYG95" s="129"/>
      <c r="FYH95" s="129"/>
      <c r="FYI95" s="129"/>
      <c r="FYJ95" s="129"/>
      <c r="FYK95" s="129"/>
      <c r="FYL95" s="129"/>
      <c r="FYM95" s="129"/>
      <c r="FYN95" s="129"/>
      <c r="FYO95" s="129"/>
      <c r="FYP95" s="129"/>
      <c r="FYQ95" s="129"/>
      <c r="FYR95" s="129"/>
      <c r="FYS95" s="129"/>
      <c r="FYT95" s="129"/>
      <c r="FYU95" s="129"/>
      <c r="FYV95" s="129"/>
      <c r="FYW95" s="129"/>
      <c r="FYX95" s="129"/>
      <c r="FYY95" s="129"/>
      <c r="FYZ95" s="129"/>
      <c r="FZA95" s="129"/>
      <c r="FZB95" s="129"/>
      <c r="FZC95" s="129"/>
      <c r="FZD95" s="129"/>
      <c r="FZE95" s="129"/>
      <c r="FZF95" s="129"/>
      <c r="FZG95" s="129"/>
      <c r="FZH95" s="129"/>
      <c r="FZI95" s="129"/>
      <c r="FZJ95" s="129"/>
      <c r="FZK95" s="129"/>
      <c r="FZL95" s="129"/>
      <c r="FZM95" s="129"/>
      <c r="FZN95" s="129"/>
      <c r="FZO95" s="129"/>
      <c r="FZP95" s="129"/>
      <c r="FZQ95" s="129"/>
      <c r="FZR95" s="129"/>
      <c r="FZS95" s="129"/>
      <c r="FZT95" s="129"/>
      <c r="FZU95" s="129"/>
      <c r="FZV95" s="129"/>
      <c r="FZW95" s="129"/>
      <c r="FZX95" s="129"/>
      <c r="FZY95" s="129"/>
      <c r="FZZ95" s="129"/>
      <c r="GAA95" s="129"/>
      <c r="GAB95" s="129"/>
      <c r="GAC95" s="129"/>
      <c r="GAD95" s="129"/>
      <c r="GAE95" s="129"/>
      <c r="GAF95" s="129"/>
      <c r="GAG95" s="129"/>
      <c r="GAH95" s="129"/>
      <c r="GAI95" s="129"/>
      <c r="GAJ95" s="129"/>
      <c r="GAK95" s="129"/>
      <c r="GAL95" s="129"/>
      <c r="GAM95" s="129"/>
      <c r="GAN95" s="129"/>
      <c r="GAO95" s="129"/>
      <c r="GAP95" s="129"/>
      <c r="GAQ95" s="129"/>
      <c r="GAR95" s="129"/>
      <c r="GAS95" s="129"/>
      <c r="GAT95" s="129"/>
      <c r="GAU95" s="129"/>
      <c r="GAV95" s="129"/>
      <c r="GAW95" s="129"/>
      <c r="GAX95" s="129"/>
      <c r="GAY95" s="129"/>
      <c r="GAZ95" s="129"/>
      <c r="GBA95" s="129"/>
      <c r="GBB95" s="129"/>
      <c r="GBC95" s="129"/>
      <c r="GBD95" s="129"/>
      <c r="GBE95" s="129"/>
      <c r="GBF95" s="129"/>
      <c r="GBG95" s="129"/>
      <c r="GBH95" s="129"/>
      <c r="GBI95" s="129"/>
      <c r="GBJ95" s="129"/>
      <c r="GBK95" s="129"/>
      <c r="GBL95" s="129"/>
      <c r="GBM95" s="129"/>
      <c r="GBN95" s="129"/>
      <c r="GBO95" s="129"/>
      <c r="GBP95" s="129"/>
      <c r="GBQ95" s="129"/>
      <c r="GBR95" s="129"/>
      <c r="GBS95" s="129"/>
      <c r="GBT95" s="129"/>
      <c r="GBU95" s="129"/>
      <c r="GBV95" s="129"/>
      <c r="GBW95" s="129"/>
      <c r="GBX95" s="129"/>
      <c r="GBY95" s="129"/>
      <c r="GBZ95" s="129"/>
      <c r="GCA95" s="129"/>
      <c r="GCB95" s="129"/>
      <c r="GCC95" s="129"/>
      <c r="GCD95" s="129"/>
      <c r="GCE95" s="129"/>
      <c r="GCF95" s="129"/>
      <c r="GCG95" s="129"/>
      <c r="GCH95" s="129"/>
      <c r="GCI95" s="129"/>
      <c r="GCJ95" s="129"/>
      <c r="GCK95" s="129"/>
      <c r="GCL95" s="129"/>
      <c r="GCM95" s="129"/>
      <c r="GCN95" s="129"/>
      <c r="GCO95" s="129"/>
      <c r="GCP95" s="129"/>
      <c r="GCQ95" s="129"/>
      <c r="GCR95" s="129"/>
      <c r="GCS95" s="129"/>
      <c r="GCT95" s="129"/>
      <c r="GCU95" s="129"/>
      <c r="GCV95" s="129"/>
      <c r="GCW95" s="129"/>
      <c r="GCX95" s="129"/>
      <c r="GCY95" s="129"/>
      <c r="GCZ95" s="129"/>
      <c r="GDA95" s="129"/>
      <c r="GDB95" s="129"/>
      <c r="GDC95" s="129"/>
      <c r="GDD95" s="129"/>
      <c r="GDE95" s="129"/>
      <c r="GDF95" s="129"/>
      <c r="GDG95" s="129"/>
      <c r="GDH95" s="129"/>
      <c r="GDI95" s="129"/>
      <c r="GDJ95" s="129"/>
      <c r="GDK95" s="129"/>
      <c r="GDL95" s="129"/>
      <c r="GDM95" s="129"/>
      <c r="GDN95" s="129"/>
      <c r="GDO95" s="129"/>
      <c r="GDP95" s="129"/>
      <c r="GDQ95" s="129"/>
      <c r="GDR95" s="129"/>
      <c r="GDS95" s="129"/>
      <c r="GDT95" s="129"/>
      <c r="GDU95" s="129"/>
      <c r="GDV95" s="129"/>
      <c r="GDW95" s="129"/>
      <c r="GDX95" s="129"/>
      <c r="GDY95" s="129"/>
      <c r="GDZ95" s="129"/>
      <c r="GEA95" s="129"/>
      <c r="GEB95" s="129"/>
      <c r="GEC95" s="129"/>
      <c r="GED95" s="129"/>
      <c r="GEE95" s="129"/>
      <c r="GEF95" s="129"/>
      <c r="GEG95" s="129"/>
      <c r="GEH95" s="129"/>
      <c r="GEI95" s="129"/>
      <c r="GEJ95" s="129"/>
      <c r="GEK95" s="129"/>
      <c r="GEL95" s="129"/>
      <c r="GEM95" s="129"/>
      <c r="GEN95" s="129"/>
      <c r="GEO95" s="129"/>
      <c r="GEP95" s="129"/>
      <c r="GEQ95" s="129"/>
      <c r="GER95" s="129"/>
      <c r="GES95" s="129"/>
      <c r="GET95" s="129"/>
      <c r="GEU95" s="129"/>
      <c r="GEV95" s="129"/>
      <c r="GEW95" s="129"/>
      <c r="GEX95" s="129"/>
      <c r="GEY95" s="129"/>
      <c r="GEZ95" s="129"/>
      <c r="GFA95" s="129"/>
      <c r="GFB95" s="129"/>
      <c r="GFC95" s="129"/>
      <c r="GFD95" s="129"/>
      <c r="GFE95" s="129"/>
      <c r="GFF95" s="129"/>
      <c r="GFG95" s="129"/>
      <c r="GFH95" s="129"/>
      <c r="GFI95" s="129"/>
      <c r="GFJ95" s="129"/>
      <c r="GFK95" s="129"/>
      <c r="GFL95" s="129"/>
      <c r="GFM95" s="129"/>
      <c r="GFN95" s="129"/>
      <c r="GFO95" s="129"/>
      <c r="GFP95" s="129"/>
      <c r="GFQ95" s="129"/>
      <c r="GFR95" s="129"/>
      <c r="GFS95" s="129"/>
      <c r="GFT95" s="129"/>
      <c r="GFU95" s="129"/>
      <c r="GFV95" s="129"/>
      <c r="GFW95" s="129"/>
      <c r="GFX95" s="129"/>
      <c r="GFY95" s="129"/>
      <c r="GFZ95" s="129"/>
      <c r="GGA95" s="129"/>
      <c r="GGB95" s="129"/>
      <c r="GGC95" s="129"/>
      <c r="GGD95" s="129"/>
      <c r="GGE95" s="129"/>
      <c r="GGF95" s="129"/>
      <c r="GGG95" s="129"/>
      <c r="GGH95" s="129"/>
      <c r="GGI95" s="129"/>
      <c r="GGJ95" s="129"/>
      <c r="GGK95" s="129"/>
      <c r="GGL95" s="129"/>
      <c r="GGM95" s="129"/>
      <c r="GGN95" s="129"/>
      <c r="GGO95" s="129"/>
      <c r="GGP95" s="129"/>
      <c r="GGQ95" s="129"/>
      <c r="GGR95" s="129"/>
      <c r="GGS95" s="129"/>
      <c r="GGT95" s="129"/>
      <c r="GGU95" s="129"/>
      <c r="GGV95" s="129"/>
      <c r="GGW95" s="129"/>
      <c r="GGX95" s="129"/>
      <c r="GGY95" s="129"/>
      <c r="GGZ95" s="129"/>
      <c r="GHA95" s="129"/>
      <c r="GHB95" s="129"/>
      <c r="GHC95" s="129"/>
      <c r="GHD95" s="129"/>
      <c r="GHE95" s="129"/>
      <c r="GHF95" s="129"/>
      <c r="GHG95" s="129"/>
      <c r="GHH95" s="129"/>
      <c r="GHI95" s="129"/>
      <c r="GHJ95" s="129"/>
      <c r="GHK95" s="129"/>
      <c r="GHL95" s="129"/>
      <c r="GHM95" s="129"/>
      <c r="GHN95" s="129"/>
      <c r="GHO95" s="129"/>
      <c r="GHP95" s="129"/>
      <c r="GHQ95" s="129"/>
      <c r="GHR95" s="129"/>
      <c r="GHS95" s="129"/>
      <c r="GHT95" s="129"/>
      <c r="GHU95" s="129"/>
      <c r="GHV95" s="129"/>
      <c r="GHW95" s="129"/>
      <c r="GHX95" s="129"/>
      <c r="GHY95" s="129"/>
      <c r="GHZ95" s="129"/>
      <c r="GIA95" s="129"/>
      <c r="GIB95" s="129"/>
      <c r="GIC95" s="129"/>
      <c r="GID95" s="129"/>
      <c r="GIE95" s="129"/>
      <c r="GIF95" s="129"/>
      <c r="GIG95" s="129"/>
      <c r="GIH95" s="129"/>
      <c r="GII95" s="129"/>
      <c r="GIJ95" s="129"/>
      <c r="GIK95" s="129"/>
      <c r="GIL95" s="129"/>
      <c r="GIM95" s="129"/>
      <c r="GIN95" s="129"/>
      <c r="GIO95" s="129"/>
      <c r="GIP95" s="129"/>
      <c r="GIQ95" s="129"/>
      <c r="GIR95" s="129"/>
      <c r="GIS95" s="129"/>
      <c r="GIT95" s="129"/>
      <c r="GIU95" s="129"/>
      <c r="GIV95" s="129"/>
      <c r="GIW95" s="129"/>
      <c r="GIX95" s="129"/>
      <c r="GIY95" s="129"/>
      <c r="GIZ95" s="129"/>
      <c r="GJA95" s="129"/>
      <c r="GJB95" s="129"/>
      <c r="GJC95" s="129"/>
      <c r="GJD95" s="129"/>
      <c r="GJE95" s="129"/>
      <c r="GJF95" s="129"/>
      <c r="GJG95" s="129"/>
      <c r="GJH95" s="129"/>
      <c r="GJI95" s="129"/>
      <c r="GJJ95" s="129"/>
      <c r="GJK95" s="129"/>
      <c r="GJL95" s="129"/>
      <c r="GJM95" s="129"/>
      <c r="GJN95" s="129"/>
      <c r="GJO95" s="129"/>
      <c r="GJP95" s="129"/>
      <c r="GJQ95" s="129"/>
      <c r="GJR95" s="129"/>
      <c r="GJS95" s="129"/>
      <c r="GJT95" s="129"/>
      <c r="GJU95" s="129"/>
      <c r="GJV95" s="129"/>
      <c r="GJW95" s="129"/>
      <c r="GJX95" s="129"/>
      <c r="GJY95" s="129"/>
      <c r="GJZ95" s="129"/>
      <c r="GKA95" s="129"/>
      <c r="GKB95" s="129"/>
      <c r="GKC95" s="129"/>
      <c r="GKD95" s="129"/>
      <c r="GKE95" s="129"/>
      <c r="GKF95" s="129"/>
      <c r="GKG95" s="129"/>
      <c r="GKH95" s="129"/>
      <c r="GKI95" s="129"/>
      <c r="GKJ95" s="129"/>
      <c r="GKK95" s="129"/>
      <c r="GKL95" s="129"/>
      <c r="GKM95" s="129"/>
      <c r="GKN95" s="129"/>
      <c r="GKO95" s="129"/>
      <c r="GKP95" s="129"/>
      <c r="GKQ95" s="129"/>
      <c r="GKR95" s="129"/>
      <c r="GKS95" s="129"/>
      <c r="GKT95" s="129"/>
      <c r="GKU95" s="129"/>
      <c r="GKV95" s="129"/>
      <c r="GKW95" s="129"/>
      <c r="GKX95" s="129"/>
      <c r="GKY95" s="129"/>
      <c r="GKZ95" s="129"/>
      <c r="GLA95" s="129"/>
      <c r="GLB95" s="129"/>
      <c r="GLC95" s="129"/>
      <c r="GLD95" s="129"/>
      <c r="GLE95" s="129"/>
      <c r="GLF95" s="129"/>
      <c r="GLG95" s="129"/>
      <c r="GLH95" s="129"/>
      <c r="GLI95" s="129"/>
      <c r="GLJ95" s="129"/>
      <c r="GLK95" s="129"/>
      <c r="GLL95" s="129"/>
      <c r="GLM95" s="129"/>
      <c r="GLN95" s="129"/>
      <c r="GLO95" s="129"/>
      <c r="GLP95" s="129"/>
      <c r="GLQ95" s="129"/>
      <c r="GLR95" s="129"/>
      <c r="GLS95" s="129"/>
      <c r="GLT95" s="129"/>
      <c r="GLU95" s="129"/>
      <c r="GLV95" s="129"/>
      <c r="GLW95" s="129"/>
      <c r="GLX95" s="129"/>
      <c r="GLY95" s="129"/>
      <c r="GLZ95" s="129"/>
      <c r="GMA95" s="129"/>
      <c r="GMB95" s="129"/>
      <c r="GMC95" s="129"/>
      <c r="GMD95" s="129"/>
      <c r="GME95" s="129"/>
      <c r="GMF95" s="129"/>
      <c r="GMG95" s="129"/>
      <c r="GMH95" s="129"/>
      <c r="GMI95" s="129"/>
      <c r="GMJ95" s="129"/>
      <c r="GMK95" s="129"/>
      <c r="GML95" s="129"/>
      <c r="GMM95" s="129"/>
      <c r="GMN95" s="129"/>
      <c r="GMO95" s="129"/>
      <c r="GMP95" s="129"/>
      <c r="GMQ95" s="129"/>
      <c r="GMR95" s="129"/>
      <c r="GMS95" s="129"/>
      <c r="GMT95" s="129"/>
      <c r="GMU95" s="129"/>
      <c r="GMV95" s="129"/>
      <c r="GMW95" s="129"/>
      <c r="GMX95" s="129"/>
      <c r="GMY95" s="129"/>
      <c r="GMZ95" s="129"/>
      <c r="GNA95" s="129"/>
      <c r="GNB95" s="129"/>
      <c r="GNC95" s="129"/>
      <c r="GND95" s="129"/>
      <c r="GNE95" s="129"/>
      <c r="GNF95" s="129"/>
      <c r="GNG95" s="129"/>
      <c r="GNH95" s="129"/>
      <c r="GNI95" s="129"/>
      <c r="GNJ95" s="129"/>
      <c r="GNK95" s="129"/>
      <c r="GNL95" s="129"/>
      <c r="GNM95" s="129"/>
      <c r="GNN95" s="129"/>
      <c r="GNO95" s="129"/>
      <c r="GNP95" s="129"/>
      <c r="GNQ95" s="129"/>
      <c r="GNR95" s="129"/>
      <c r="GNS95" s="129"/>
      <c r="GNT95" s="129"/>
      <c r="GNU95" s="129"/>
      <c r="GNV95" s="129"/>
      <c r="GNW95" s="129"/>
      <c r="GNX95" s="129"/>
      <c r="GNY95" s="129"/>
      <c r="GNZ95" s="129"/>
      <c r="GOA95" s="129"/>
      <c r="GOB95" s="129"/>
      <c r="GOC95" s="129"/>
      <c r="GOD95" s="129"/>
      <c r="GOE95" s="129"/>
      <c r="GOF95" s="129"/>
      <c r="GOG95" s="129"/>
      <c r="GOH95" s="129"/>
      <c r="GOI95" s="129"/>
      <c r="GOJ95" s="129"/>
      <c r="GOK95" s="129"/>
      <c r="GOL95" s="129"/>
      <c r="GOM95" s="129"/>
      <c r="GON95" s="129"/>
      <c r="GOO95" s="129"/>
      <c r="GOP95" s="129"/>
      <c r="GOQ95" s="129"/>
      <c r="GOR95" s="129"/>
      <c r="GOS95" s="129"/>
      <c r="GOT95" s="129"/>
      <c r="GOU95" s="129"/>
      <c r="GOV95" s="129"/>
      <c r="GOW95" s="129"/>
      <c r="GOX95" s="129"/>
      <c r="GOY95" s="129"/>
      <c r="GOZ95" s="129"/>
      <c r="GPA95" s="129"/>
      <c r="GPB95" s="129"/>
      <c r="GPC95" s="129"/>
      <c r="GPD95" s="129"/>
      <c r="GPE95" s="129"/>
      <c r="GPF95" s="129"/>
      <c r="GPG95" s="129"/>
      <c r="GPH95" s="129"/>
      <c r="GPI95" s="129"/>
      <c r="GPJ95" s="129"/>
      <c r="GPK95" s="129"/>
      <c r="GPL95" s="129"/>
      <c r="GPM95" s="129"/>
      <c r="GPN95" s="129"/>
      <c r="GPO95" s="129"/>
      <c r="GPP95" s="129"/>
      <c r="GPQ95" s="129"/>
      <c r="GPR95" s="129"/>
      <c r="GPS95" s="129"/>
      <c r="GPT95" s="129"/>
      <c r="GPU95" s="129"/>
      <c r="GPV95" s="129"/>
      <c r="GPW95" s="129"/>
      <c r="GPX95" s="129"/>
      <c r="GPY95" s="129"/>
      <c r="GPZ95" s="129"/>
      <c r="GQA95" s="129"/>
      <c r="GQB95" s="129"/>
      <c r="GQC95" s="129"/>
      <c r="GQD95" s="129"/>
      <c r="GQE95" s="129"/>
      <c r="GQF95" s="129"/>
      <c r="GQG95" s="129"/>
      <c r="GQH95" s="129"/>
      <c r="GQI95" s="129"/>
      <c r="GQJ95" s="129"/>
      <c r="GQK95" s="129"/>
      <c r="GQL95" s="129"/>
      <c r="GQM95" s="129"/>
      <c r="GQN95" s="129"/>
      <c r="GQO95" s="129"/>
      <c r="GQP95" s="129"/>
      <c r="GQQ95" s="129"/>
      <c r="GQR95" s="129"/>
      <c r="GQS95" s="129"/>
      <c r="GQT95" s="129"/>
      <c r="GQU95" s="129"/>
      <c r="GQV95" s="129"/>
      <c r="GQW95" s="129"/>
      <c r="GQX95" s="129"/>
      <c r="GQY95" s="129"/>
      <c r="GQZ95" s="129"/>
      <c r="GRA95" s="129"/>
      <c r="GRB95" s="129"/>
      <c r="GRC95" s="129"/>
      <c r="GRD95" s="129"/>
      <c r="GRE95" s="129"/>
      <c r="GRF95" s="129"/>
      <c r="GRG95" s="129"/>
      <c r="GRH95" s="129"/>
      <c r="GRI95" s="129"/>
      <c r="GRJ95" s="129"/>
      <c r="GRK95" s="129"/>
      <c r="GRL95" s="129"/>
      <c r="GRM95" s="129"/>
      <c r="GRN95" s="129"/>
      <c r="GRO95" s="129"/>
      <c r="GRP95" s="129"/>
      <c r="GRQ95" s="129"/>
      <c r="GRR95" s="129"/>
      <c r="GRS95" s="129"/>
      <c r="GRT95" s="129"/>
      <c r="GRU95" s="129"/>
      <c r="GRV95" s="129"/>
      <c r="GRW95" s="129"/>
      <c r="GRX95" s="129"/>
      <c r="GRY95" s="129"/>
      <c r="GRZ95" s="129"/>
      <c r="GSA95" s="129"/>
      <c r="GSB95" s="129"/>
      <c r="GSC95" s="129"/>
      <c r="GSD95" s="129"/>
      <c r="GSE95" s="129"/>
      <c r="GSF95" s="129"/>
      <c r="GSG95" s="129"/>
      <c r="GSH95" s="129"/>
      <c r="GSI95" s="129"/>
      <c r="GSJ95" s="129"/>
      <c r="GSK95" s="129"/>
      <c r="GSL95" s="129"/>
      <c r="GSM95" s="129"/>
      <c r="GSN95" s="129"/>
      <c r="GSO95" s="129"/>
      <c r="GSP95" s="129"/>
      <c r="GSQ95" s="129"/>
      <c r="GSR95" s="129"/>
      <c r="GSS95" s="129"/>
      <c r="GST95" s="129"/>
      <c r="GSU95" s="129"/>
      <c r="GSV95" s="129"/>
      <c r="GSW95" s="129"/>
      <c r="GSX95" s="129"/>
      <c r="GSY95" s="129"/>
      <c r="GSZ95" s="129"/>
      <c r="GTA95" s="129"/>
      <c r="GTB95" s="129"/>
      <c r="GTC95" s="129"/>
      <c r="GTD95" s="129"/>
      <c r="GTE95" s="129"/>
      <c r="GTF95" s="129"/>
      <c r="GTG95" s="129"/>
      <c r="GTH95" s="129"/>
      <c r="GTI95" s="129"/>
      <c r="GTJ95" s="129"/>
      <c r="GTK95" s="129"/>
      <c r="GTL95" s="129"/>
      <c r="GTM95" s="129"/>
      <c r="GTN95" s="129"/>
      <c r="GTO95" s="129"/>
      <c r="GTP95" s="129"/>
      <c r="GTQ95" s="129"/>
      <c r="GTR95" s="129"/>
      <c r="GTS95" s="129"/>
      <c r="GTT95" s="129"/>
      <c r="GTU95" s="129"/>
      <c r="GTV95" s="129"/>
      <c r="GTW95" s="129"/>
      <c r="GTX95" s="129"/>
      <c r="GTY95" s="129"/>
      <c r="GTZ95" s="129"/>
      <c r="GUA95" s="129"/>
      <c r="GUB95" s="129"/>
      <c r="GUC95" s="129"/>
      <c r="GUD95" s="129"/>
      <c r="GUE95" s="129"/>
      <c r="GUF95" s="129"/>
      <c r="GUG95" s="129"/>
      <c r="GUH95" s="129"/>
      <c r="GUI95" s="129"/>
      <c r="GUJ95" s="129"/>
      <c r="GUK95" s="129"/>
      <c r="GUL95" s="129"/>
      <c r="GUM95" s="129"/>
      <c r="GUN95" s="129"/>
      <c r="GUO95" s="129"/>
      <c r="GUP95" s="129"/>
      <c r="GUQ95" s="129"/>
      <c r="GUR95" s="129"/>
      <c r="GUS95" s="129"/>
      <c r="GUT95" s="129"/>
      <c r="GUU95" s="129"/>
      <c r="GUV95" s="129"/>
      <c r="GUW95" s="129"/>
      <c r="GUX95" s="129"/>
      <c r="GUY95" s="129"/>
      <c r="GUZ95" s="129"/>
      <c r="GVA95" s="129"/>
      <c r="GVB95" s="129"/>
      <c r="GVC95" s="129"/>
      <c r="GVD95" s="129"/>
      <c r="GVE95" s="129"/>
      <c r="GVF95" s="129"/>
      <c r="GVG95" s="129"/>
      <c r="GVH95" s="129"/>
      <c r="GVI95" s="129"/>
      <c r="GVJ95" s="129"/>
      <c r="GVK95" s="129"/>
      <c r="GVL95" s="129"/>
      <c r="GVM95" s="129"/>
      <c r="GVN95" s="129"/>
      <c r="GVO95" s="129"/>
      <c r="GVP95" s="129"/>
      <c r="GVQ95" s="129"/>
      <c r="GVR95" s="129"/>
      <c r="GVS95" s="129"/>
      <c r="GVT95" s="129"/>
      <c r="GVU95" s="129"/>
      <c r="GVV95" s="129"/>
      <c r="GVW95" s="129"/>
      <c r="GVX95" s="129"/>
      <c r="GVY95" s="129"/>
      <c r="GVZ95" s="129"/>
      <c r="GWA95" s="129"/>
      <c r="GWB95" s="129"/>
      <c r="GWC95" s="129"/>
      <c r="GWD95" s="129"/>
      <c r="GWE95" s="129"/>
      <c r="GWF95" s="129"/>
      <c r="GWG95" s="129"/>
      <c r="GWH95" s="129"/>
      <c r="GWI95" s="129"/>
      <c r="GWJ95" s="129"/>
      <c r="GWK95" s="129"/>
      <c r="GWL95" s="129"/>
      <c r="GWM95" s="129"/>
      <c r="GWN95" s="129"/>
      <c r="GWO95" s="129"/>
      <c r="GWP95" s="129"/>
      <c r="GWQ95" s="129"/>
      <c r="GWR95" s="129"/>
      <c r="GWS95" s="129"/>
      <c r="GWT95" s="129"/>
      <c r="GWU95" s="129"/>
      <c r="GWV95" s="129"/>
      <c r="GWW95" s="129"/>
      <c r="GWX95" s="129"/>
      <c r="GWY95" s="129"/>
      <c r="GWZ95" s="129"/>
      <c r="GXA95" s="129"/>
      <c r="GXB95" s="129"/>
      <c r="GXC95" s="129"/>
      <c r="GXD95" s="129"/>
      <c r="GXE95" s="129"/>
      <c r="GXF95" s="129"/>
      <c r="GXG95" s="129"/>
      <c r="GXH95" s="129"/>
      <c r="GXI95" s="129"/>
      <c r="GXJ95" s="129"/>
      <c r="GXK95" s="129"/>
      <c r="GXL95" s="129"/>
      <c r="GXM95" s="129"/>
      <c r="GXN95" s="129"/>
      <c r="GXO95" s="129"/>
      <c r="GXP95" s="129"/>
      <c r="GXQ95" s="129"/>
      <c r="GXR95" s="129"/>
      <c r="GXS95" s="129"/>
      <c r="GXT95" s="129"/>
      <c r="GXU95" s="129"/>
      <c r="GXV95" s="129"/>
      <c r="GXW95" s="129"/>
      <c r="GXX95" s="129"/>
      <c r="GXY95" s="129"/>
      <c r="GXZ95" s="129"/>
      <c r="GYA95" s="129"/>
      <c r="GYB95" s="129"/>
      <c r="GYC95" s="129"/>
      <c r="GYD95" s="129"/>
      <c r="GYE95" s="129"/>
      <c r="GYF95" s="129"/>
      <c r="GYG95" s="129"/>
      <c r="GYH95" s="129"/>
      <c r="GYI95" s="129"/>
      <c r="GYJ95" s="129"/>
      <c r="GYK95" s="129"/>
      <c r="GYL95" s="129"/>
      <c r="GYM95" s="129"/>
      <c r="GYN95" s="129"/>
      <c r="GYO95" s="129"/>
      <c r="GYP95" s="129"/>
      <c r="GYQ95" s="129"/>
      <c r="GYR95" s="129"/>
      <c r="GYS95" s="129"/>
      <c r="GYT95" s="129"/>
      <c r="GYU95" s="129"/>
      <c r="GYV95" s="129"/>
      <c r="GYW95" s="129"/>
      <c r="GYX95" s="129"/>
      <c r="GYY95" s="129"/>
      <c r="GYZ95" s="129"/>
      <c r="GZA95" s="129"/>
      <c r="GZB95" s="129"/>
      <c r="GZC95" s="129"/>
      <c r="GZD95" s="129"/>
      <c r="GZE95" s="129"/>
      <c r="GZF95" s="129"/>
      <c r="GZG95" s="129"/>
      <c r="GZH95" s="129"/>
      <c r="GZI95" s="129"/>
      <c r="GZJ95" s="129"/>
      <c r="GZK95" s="129"/>
      <c r="GZL95" s="129"/>
      <c r="GZM95" s="129"/>
      <c r="GZN95" s="129"/>
      <c r="GZO95" s="129"/>
      <c r="GZP95" s="129"/>
      <c r="GZQ95" s="129"/>
      <c r="GZR95" s="129"/>
      <c r="GZS95" s="129"/>
      <c r="GZT95" s="129"/>
      <c r="GZU95" s="129"/>
      <c r="GZV95" s="129"/>
      <c r="GZW95" s="129"/>
      <c r="GZX95" s="129"/>
      <c r="GZY95" s="129"/>
      <c r="GZZ95" s="129"/>
      <c r="HAA95" s="129"/>
      <c r="HAB95" s="129"/>
      <c r="HAC95" s="129"/>
      <c r="HAD95" s="129"/>
      <c r="HAE95" s="129"/>
      <c r="HAF95" s="129"/>
      <c r="HAG95" s="129"/>
      <c r="HAH95" s="129"/>
      <c r="HAI95" s="129"/>
      <c r="HAJ95" s="129"/>
      <c r="HAK95" s="129"/>
      <c r="HAL95" s="129"/>
      <c r="HAM95" s="129"/>
      <c r="HAN95" s="129"/>
      <c r="HAO95" s="129"/>
      <c r="HAP95" s="129"/>
      <c r="HAQ95" s="129"/>
      <c r="HAR95" s="129"/>
      <c r="HAS95" s="129"/>
      <c r="HAT95" s="129"/>
      <c r="HAU95" s="129"/>
      <c r="HAV95" s="129"/>
      <c r="HAW95" s="129"/>
      <c r="HAX95" s="129"/>
      <c r="HAY95" s="129"/>
      <c r="HAZ95" s="129"/>
      <c r="HBA95" s="129"/>
      <c r="HBB95" s="129"/>
      <c r="HBC95" s="129"/>
      <c r="HBD95" s="129"/>
      <c r="HBE95" s="129"/>
      <c r="HBF95" s="129"/>
      <c r="HBG95" s="129"/>
      <c r="HBH95" s="129"/>
      <c r="HBI95" s="129"/>
      <c r="HBJ95" s="129"/>
      <c r="HBK95" s="129"/>
      <c r="HBL95" s="129"/>
      <c r="HBM95" s="129"/>
      <c r="HBN95" s="129"/>
      <c r="HBO95" s="129"/>
      <c r="HBP95" s="129"/>
      <c r="HBQ95" s="129"/>
      <c r="HBR95" s="129"/>
      <c r="HBS95" s="129"/>
      <c r="HBT95" s="129"/>
      <c r="HBU95" s="129"/>
      <c r="HBV95" s="129"/>
      <c r="HBW95" s="129"/>
      <c r="HBX95" s="129"/>
      <c r="HBY95" s="129"/>
      <c r="HBZ95" s="129"/>
      <c r="HCA95" s="129"/>
      <c r="HCB95" s="129"/>
      <c r="HCC95" s="129"/>
      <c r="HCD95" s="129"/>
      <c r="HCE95" s="129"/>
      <c r="HCF95" s="129"/>
      <c r="HCG95" s="129"/>
      <c r="HCH95" s="129"/>
      <c r="HCI95" s="129"/>
      <c r="HCJ95" s="129"/>
      <c r="HCK95" s="129"/>
      <c r="HCL95" s="129"/>
      <c r="HCM95" s="129"/>
      <c r="HCN95" s="129"/>
      <c r="HCO95" s="129"/>
      <c r="HCP95" s="129"/>
      <c r="HCQ95" s="129"/>
      <c r="HCR95" s="129"/>
      <c r="HCS95" s="129"/>
      <c r="HCT95" s="129"/>
      <c r="HCU95" s="129"/>
      <c r="HCV95" s="129"/>
      <c r="HCW95" s="129"/>
      <c r="HCX95" s="129"/>
      <c r="HCY95" s="129"/>
      <c r="HCZ95" s="129"/>
      <c r="HDA95" s="129"/>
      <c r="HDB95" s="129"/>
      <c r="HDC95" s="129"/>
      <c r="HDD95" s="129"/>
      <c r="HDE95" s="129"/>
      <c r="HDF95" s="129"/>
      <c r="HDG95" s="129"/>
      <c r="HDH95" s="129"/>
      <c r="HDI95" s="129"/>
      <c r="HDJ95" s="129"/>
      <c r="HDK95" s="129"/>
      <c r="HDL95" s="129"/>
      <c r="HDM95" s="129"/>
      <c r="HDN95" s="129"/>
      <c r="HDO95" s="129"/>
      <c r="HDP95" s="129"/>
      <c r="HDQ95" s="129"/>
      <c r="HDR95" s="129"/>
      <c r="HDS95" s="129"/>
      <c r="HDT95" s="129"/>
      <c r="HDU95" s="129"/>
      <c r="HDV95" s="129"/>
      <c r="HDW95" s="129"/>
      <c r="HDX95" s="129"/>
      <c r="HDY95" s="129"/>
      <c r="HDZ95" s="129"/>
      <c r="HEA95" s="129"/>
      <c r="HEB95" s="129"/>
      <c r="HEC95" s="129"/>
      <c r="HED95" s="129"/>
      <c r="HEE95" s="129"/>
      <c r="HEF95" s="129"/>
      <c r="HEG95" s="129"/>
      <c r="HEH95" s="129"/>
      <c r="HEI95" s="129"/>
      <c r="HEJ95" s="129"/>
      <c r="HEK95" s="129"/>
      <c r="HEL95" s="129"/>
      <c r="HEM95" s="129"/>
      <c r="HEN95" s="129"/>
      <c r="HEO95" s="129"/>
      <c r="HEP95" s="129"/>
      <c r="HEQ95" s="129"/>
      <c r="HER95" s="129"/>
      <c r="HES95" s="129"/>
      <c r="HET95" s="129"/>
      <c r="HEU95" s="129"/>
      <c r="HEV95" s="129"/>
      <c r="HEW95" s="129"/>
      <c r="HEX95" s="129"/>
      <c r="HEY95" s="129"/>
      <c r="HEZ95" s="129"/>
      <c r="HFA95" s="129"/>
      <c r="HFB95" s="129"/>
      <c r="HFC95" s="129"/>
      <c r="HFD95" s="129"/>
      <c r="HFE95" s="129"/>
      <c r="HFF95" s="129"/>
      <c r="HFG95" s="129"/>
      <c r="HFH95" s="129"/>
      <c r="HFI95" s="129"/>
      <c r="HFJ95" s="129"/>
      <c r="HFK95" s="129"/>
      <c r="HFL95" s="129"/>
      <c r="HFM95" s="129"/>
      <c r="HFN95" s="129"/>
      <c r="HFO95" s="129"/>
      <c r="HFP95" s="129"/>
      <c r="HFQ95" s="129"/>
      <c r="HFR95" s="129"/>
      <c r="HFS95" s="129"/>
      <c r="HFT95" s="129"/>
      <c r="HFU95" s="129"/>
      <c r="HFV95" s="129"/>
      <c r="HFW95" s="129"/>
      <c r="HFX95" s="129"/>
      <c r="HFY95" s="129"/>
      <c r="HFZ95" s="129"/>
      <c r="HGA95" s="129"/>
      <c r="HGB95" s="129"/>
      <c r="HGC95" s="129"/>
      <c r="HGD95" s="129"/>
      <c r="HGE95" s="129"/>
      <c r="HGF95" s="129"/>
      <c r="HGG95" s="129"/>
      <c r="HGH95" s="129"/>
      <c r="HGI95" s="129"/>
      <c r="HGJ95" s="129"/>
      <c r="HGK95" s="129"/>
      <c r="HGL95" s="129"/>
      <c r="HGM95" s="129"/>
      <c r="HGN95" s="129"/>
      <c r="HGO95" s="129"/>
      <c r="HGP95" s="129"/>
      <c r="HGQ95" s="129"/>
      <c r="HGR95" s="129"/>
      <c r="HGS95" s="129"/>
      <c r="HGT95" s="129"/>
      <c r="HGU95" s="129"/>
      <c r="HGV95" s="129"/>
      <c r="HGW95" s="129"/>
      <c r="HGX95" s="129"/>
      <c r="HGY95" s="129"/>
      <c r="HGZ95" s="129"/>
      <c r="HHA95" s="129"/>
      <c r="HHB95" s="129"/>
      <c r="HHC95" s="129"/>
      <c r="HHD95" s="129"/>
      <c r="HHE95" s="129"/>
      <c r="HHF95" s="129"/>
      <c r="HHG95" s="129"/>
      <c r="HHH95" s="129"/>
      <c r="HHI95" s="129"/>
      <c r="HHJ95" s="129"/>
      <c r="HHK95" s="129"/>
      <c r="HHL95" s="129"/>
      <c r="HHM95" s="129"/>
      <c r="HHN95" s="129"/>
      <c r="HHO95" s="129"/>
      <c r="HHP95" s="129"/>
      <c r="HHQ95" s="129"/>
      <c r="HHR95" s="129"/>
      <c r="HHS95" s="129"/>
      <c r="HHT95" s="129"/>
      <c r="HHU95" s="129"/>
      <c r="HHV95" s="129"/>
      <c r="HHW95" s="129"/>
      <c r="HHX95" s="129"/>
      <c r="HHY95" s="129"/>
      <c r="HHZ95" s="129"/>
      <c r="HIA95" s="129"/>
      <c r="HIB95" s="129"/>
      <c r="HIC95" s="129"/>
      <c r="HID95" s="129"/>
      <c r="HIE95" s="129"/>
      <c r="HIF95" s="129"/>
      <c r="HIG95" s="129"/>
      <c r="HIH95" s="129"/>
      <c r="HII95" s="129"/>
      <c r="HIJ95" s="129"/>
      <c r="HIK95" s="129"/>
      <c r="HIL95" s="129"/>
      <c r="HIM95" s="129"/>
      <c r="HIN95" s="129"/>
      <c r="HIO95" s="129"/>
      <c r="HIP95" s="129"/>
      <c r="HIQ95" s="129"/>
      <c r="HIR95" s="129"/>
      <c r="HIS95" s="129"/>
      <c r="HIT95" s="129"/>
      <c r="HIU95" s="129"/>
      <c r="HIV95" s="129"/>
      <c r="HIW95" s="129"/>
      <c r="HIX95" s="129"/>
      <c r="HIY95" s="129"/>
      <c r="HIZ95" s="129"/>
      <c r="HJA95" s="129"/>
      <c r="HJB95" s="129"/>
      <c r="HJC95" s="129"/>
      <c r="HJD95" s="129"/>
      <c r="HJE95" s="129"/>
      <c r="HJF95" s="129"/>
      <c r="HJG95" s="129"/>
      <c r="HJH95" s="129"/>
      <c r="HJI95" s="129"/>
      <c r="HJJ95" s="129"/>
      <c r="HJK95" s="129"/>
      <c r="HJL95" s="129"/>
      <c r="HJM95" s="129"/>
      <c r="HJN95" s="129"/>
      <c r="HJO95" s="129"/>
      <c r="HJP95" s="129"/>
      <c r="HJQ95" s="129"/>
      <c r="HJR95" s="129"/>
      <c r="HJS95" s="129"/>
      <c r="HJT95" s="129"/>
      <c r="HJU95" s="129"/>
      <c r="HJV95" s="129"/>
      <c r="HJW95" s="129"/>
      <c r="HJX95" s="129"/>
      <c r="HJY95" s="129"/>
      <c r="HJZ95" s="129"/>
      <c r="HKA95" s="129"/>
      <c r="HKB95" s="129"/>
      <c r="HKC95" s="129"/>
      <c r="HKD95" s="129"/>
      <c r="HKE95" s="129"/>
      <c r="HKF95" s="129"/>
      <c r="HKG95" s="129"/>
      <c r="HKH95" s="129"/>
      <c r="HKI95" s="129"/>
      <c r="HKJ95" s="129"/>
      <c r="HKK95" s="129"/>
      <c r="HKL95" s="129"/>
      <c r="HKM95" s="129"/>
      <c r="HKN95" s="129"/>
      <c r="HKO95" s="129"/>
      <c r="HKP95" s="129"/>
      <c r="HKQ95" s="129"/>
      <c r="HKR95" s="129"/>
      <c r="HKS95" s="129"/>
      <c r="HKT95" s="129"/>
      <c r="HKU95" s="129"/>
      <c r="HKV95" s="129"/>
      <c r="HKW95" s="129"/>
      <c r="HKX95" s="129"/>
      <c r="HKY95" s="129"/>
      <c r="HKZ95" s="129"/>
      <c r="HLA95" s="129"/>
      <c r="HLB95" s="129"/>
      <c r="HLC95" s="129"/>
      <c r="HLD95" s="129"/>
      <c r="HLE95" s="129"/>
      <c r="HLF95" s="129"/>
      <c r="HLG95" s="129"/>
      <c r="HLH95" s="129"/>
      <c r="HLI95" s="129"/>
      <c r="HLJ95" s="129"/>
      <c r="HLK95" s="129"/>
      <c r="HLL95" s="129"/>
      <c r="HLM95" s="129"/>
      <c r="HLN95" s="129"/>
      <c r="HLO95" s="129"/>
      <c r="HLP95" s="129"/>
      <c r="HLQ95" s="129"/>
      <c r="HLR95" s="129"/>
      <c r="HLS95" s="129"/>
      <c r="HLT95" s="129"/>
      <c r="HLU95" s="129"/>
      <c r="HLV95" s="129"/>
      <c r="HLW95" s="129"/>
      <c r="HLX95" s="129"/>
      <c r="HLY95" s="129"/>
      <c r="HLZ95" s="129"/>
      <c r="HMA95" s="129"/>
      <c r="HMB95" s="129"/>
      <c r="HMC95" s="129"/>
      <c r="HMD95" s="129"/>
      <c r="HME95" s="129"/>
      <c r="HMF95" s="129"/>
      <c r="HMG95" s="129"/>
      <c r="HMH95" s="129"/>
      <c r="HMI95" s="129"/>
      <c r="HMJ95" s="129"/>
      <c r="HMK95" s="129"/>
      <c r="HML95" s="129"/>
      <c r="HMM95" s="129"/>
      <c r="HMN95" s="129"/>
      <c r="HMO95" s="129"/>
      <c r="HMP95" s="129"/>
      <c r="HMQ95" s="129"/>
      <c r="HMR95" s="129"/>
      <c r="HMS95" s="129"/>
      <c r="HMT95" s="129"/>
      <c r="HMU95" s="129"/>
      <c r="HMV95" s="129"/>
      <c r="HMW95" s="129"/>
      <c r="HMX95" s="129"/>
      <c r="HMY95" s="129"/>
      <c r="HMZ95" s="129"/>
      <c r="HNA95" s="129"/>
      <c r="HNB95" s="129"/>
      <c r="HNC95" s="129"/>
      <c r="HND95" s="129"/>
      <c r="HNE95" s="129"/>
      <c r="HNF95" s="129"/>
      <c r="HNG95" s="129"/>
      <c r="HNH95" s="129"/>
      <c r="HNI95" s="129"/>
      <c r="HNJ95" s="129"/>
      <c r="HNK95" s="129"/>
      <c r="HNL95" s="129"/>
      <c r="HNM95" s="129"/>
      <c r="HNN95" s="129"/>
      <c r="HNO95" s="129"/>
      <c r="HNP95" s="129"/>
      <c r="HNQ95" s="129"/>
      <c r="HNR95" s="129"/>
      <c r="HNS95" s="129"/>
      <c r="HNT95" s="129"/>
      <c r="HNU95" s="129"/>
      <c r="HNV95" s="129"/>
      <c r="HNW95" s="129"/>
      <c r="HNX95" s="129"/>
      <c r="HNY95" s="129"/>
      <c r="HNZ95" s="129"/>
      <c r="HOA95" s="129"/>
      <c r="HOB95" s="129"/>
      <c r="HOC95" s="129"/>
      <c r="HOD95" s="129"/>
      <c r="HOE95" s="129"/>
      <c r="HOF95" s="129"/>
      <c r="HOG95" s="129"/>
      <c r="HOH95" s="129"/>
      <c r="HOI95" s="129"/>
      <c r="HOJ95" s="129"/>
      <c r="HOK95" s="129"/>
      <c r="HOL95" s="129"/>
      <c r="HOM95" s="129"/>
      <c r="HON95" s="129"/>
      <c r="HOO95" s="129"/>
      <c r="HOP95" s="129"/>
      <c r="HOQ95" s="129"/>
      <c r="HOR95" s="129"/>
      <c r="HOS95" s="129"/>
      <c r="HOT95" s="129"/>
      <c r="HOU95" s="129"/>
      <c r="HOV95" s="129"/>
      <c r="HOW95" s="129"/>
      <c r="HOX95" s="129"/>
      <c r="HOY95" s="129"/>
      <c r="HOZ95" s="129"/>
      <c r="HPA95" s="129"/>
      <c r="HPB95" s="129"/>
      <c r="HPC95" s="129"/>
      <c r="HPD95" s="129"/>
      <c r="HPE95" s="129"/>
      <c r="HPF95" s="129"/>
      <c r="HPG95" s="129"/>
      <c r="HPH95" s="129"/>
      <c r="HPI95" s="129"/>
      <c r="HPJ95" s="129"/>
      <c r="HPK95" s="129"/>
      <c r="HPL95" s="129"/>
      <c r="HPM95" s="129"/>
      <c r="HPN95" s="129"/>
      <c r="HPO95" s="129"/>
      <c r="HPP95" s="129"/>
      <c r="HPQ95" s="129"/>
      <c r="HPR95" s="129"/>
      <c r="HPS95" s="129"/>
      <c r="HPT95" s="129"/>
      <c r="HPU95" s="129"/>
      <c r="HPV95" s="129"/>
      <c r="HPW95" s="129"/>
      <c r="HPX95" s="129"/>
      <c r="HPY95" s="129"/>
      <c r="HPZ95" s="129"/>
      <c r="HQA95" s="129"/>
      <c r="HQB95" s="129"/>
      <c r="HQC95" s="129"/>
      <c r="HQD95" s="129"/>
      <c r="HQE95" s="129"/>
      <c r="HQF95" s="129"/>
      <c r="HQG95" s="129"/>
      <c r="HQH95" s="129"/>
      <c r="HQI95" s="129"/>
      <c r="HQJ95" s="129"/>
      <c r="HQK95" s="129"/>
      <c r="HQL95" s="129"/>
      <c r="HQM95" s="129"/>
      <c r="HQN95" s="129"/>
      <c r="HQO95" s="129"/>
      <c r="HQP95" s="129"/>
      <c r="HQQ95" s="129"/>
      <c r="HQR95" s="129"/>
      <c r="HQS95" s="129"/>
      <c r="HQT95" s="129"/>
      <c r="HQU95" s="129"/>
      <c r="HQV95" s="129"/>
      <c r="HQW95" s="129"/>
      <c r="HQX95" s="129"/>
      <c r="HQY95" s="129"/>
      <c r="HQZ95" s="129"/>
      <c r="HRA95" s="129"/>
      <c r="HRB95" s="129"/>
      <c r="HRC95" s="129"/>
      <c r="HRD95" s="129"/>
      <c r="HRE95" s="129"/>
      <c r="HRF95" s="129"/>
      <c r="HRG95" s="129"/>
      <c r="HRH95" s="129"/>
      <c r="HRI95" s="129"/>
      <c r="HRJ95" s="129"/>
      <c r="HRK95" s="129"/>
      <c r="HRL95" s="129"/>
      <c r="HRM95" s="129"/>
      <c r="HRN95" s="129"/>
      <c r="HRO95" s="129"/>
      <c r="HRP95" s="129"/>
      <c r="HRQ95" s="129"/>
      <c r="HRR95" s="129"/>
      <c r="HRS95" s="129"/>
      <c r="HRT95" s="129"/>
      <c r="HRU95" s="129"/>
      <c r="HRV95" s="129"/>
      <c r="HRW95" s="129"/>
      <c r="HRX95" s="129"/>
      <c r="HRY95" s="129"/>
      <c r="HRZ95" s="129"/>
      <c r="HSA95" s="129"/>
      <c r="HSB95" s="129"/>
      <c r="HSC95" s="129"/>
      <c r="HSD95" s="129"/>
      <c r="HSE95" s="129"/>
      <c r="HSF95" s="129"/>
      <c r="HSG95" s="129"/>
      <c r="HSH95" s="129"/>
      <c r="HSI95" s="129"/>
      <c r="HSJ95" s="129"/>
      <c r="HSK95" s="129"/>
      <c r="HSL95" s="129"/>
      <c r="HSM95" s="129"/>
      <c r="HSN95" s="129"/>
      <c r="HSO95" s="129"/>
      <c r="HSP95" s="129"/>
      <c r="HSQ95" s="129"/>
      <c r="HSR95" s="129"/>
      <c r="HSS95" s="129"/>
      <c r="HST95" s="129"/>
      <c r="HSU95" s="129"/>
      <c r="HSV95" s="129"/>
      <c r="HSW95" s="129"/>
      <c r="HSX95" s="129"/>
      <c r="HSY95" s="129"/>
      <c r="HSZ95" s="129"/>
      <c r="HTA95" s="129"/>
      <c r="HTB95" s="129"/>
      <c r="HTC95" s="129"/>
      <c r="HTD95" s="129"/>
      <c r="HTE95" s="129"/>
      <c r="HTF95" s="129"/>
      <c r="HTG95" s="129"/>
      <c r="HTH95" s="129"/>
      <c r="HTI95" s="129"/>
      <c r="HTJ95" s="129"/>
      <c r="HTK95" s="129"/>
      <c r="HTL95" s="129"/>
      <c r="HTM95" s="129"/>
      <c r="HTN95" s="129"/>
      <c r="HTO95" s="129"/>
      <c r="HTP95" s="129"/>
      <c r="HTQ95" s="129"/>
      <c r="HTR95" s="129"/>
      <c r="HTS95" s="129"/>
      <c r="HTT95" s="129"/>
      <c r="HTU95" s="129"/>
      <c r="HTV95" s="129"/>
      <c r="HTW95" s="129"/>
      <c r="HTX95" s="129"/>
      <c r="HTY95" s="129"/>
      <c r="HTZ95" s="129"/>
      <c r="HUA95" s="129"/>
      <c r="HUB95" s="129"/>
      <c r="HUC95" s="129"/>
      <c r="HUD95" s="129"/>
      <c r="HUE95" s="129"/>
      <c r="HUF95" s="129"/>
      <c r="HUG95" s="129"/>
      <c r="HUH95" s="129"/>
      <c r="HUI95" s="129"/>
      <c r="HUJ95" s="129"/>
      <c r="HUK95" s="129"/>
      <c r="HUL95" s="129"/>
      <c r="HUM95" s="129"/>
      <c r="HUN95" s="129"/>
      <c r="HUO95" s="129"/>
      <c r="HUP95" s="129"/>
      <c r="HUQ95" s="129"/>
      <c r="HUR95" s="129"/>
      <c r="HUS95" s="129"/>
      <c r="HUT95" s="129"/>
      <c r="HUU95" s="129"/>
      <c r="HUV95" s="129"/>
      <c r="HUW95" s="129"/>
      <c r="HUX95" s="129"/>
      <c r="HUY95" s="129"/>
      <c r="HUZ95" s="129"/>
      <c r="HVA95" s="129"/>
      <c r="HVB95" s="129"/>
      <c r="HVC95" s="129"/>
      <c r="HVD95" s="129"/>
      <c r="HVE95" s="129"/>
      <c r="HVF95" s="129"/>
      <c r="HVG95" s="129"/>
      <c r="HVH95" s="129"/>
      <c r="HVI95" s="129"/>
      <c r="HVJ95" s="129"/>
      <c r="HVK95" s="129"/>
      <c r="HVL95" s="129"/>
      <c r="HVM95" s="129"/>
      <c r="HVN95" s="129"/>
      <c r="HVO95" s="129"/>
      <c r="HVP95" s="129"/>
      <c r="HVQ95" s="129"/>
      <c r="HVR95" s="129"/>
      <c r="HVS95" s="129"/>
      <c r="HVT95" s="129"/>
      <c r="HVU95" s="129"/>
      <c r="HVV95" s="129"/>
      <c r="HVW95" s="129"/>
      <c r="HVX95" s="129"/>
      <c r="HVY95" s="129"/>
      <c r="HVZ95" s="129"/>
      <c r="HWA95" s="129"/>
      <c r="HWB95" s="129"/>
      <c r="HWC95" s="129"/>
      <c r="HWD95" s="129"/>
      <c r="HWE95" s="129"/>
      <c r="HWF95" s="129"/>
      <c r="HWG95" s="129"/>
      <c r="HWH95" s="129"/>
      <c r="HWI95" s="129"/>
      <c r="HWJ95" s="129"/>
      <c r="HWK95" s="129"/>
      <c r="HWL95" s="129"/>
      <c r="HWM95" s="129"/>
      <c r="HWN95" s="129"/>
      <c r="HWO95" s="129"/>
      <c r="HWP95" s="129"/>
      <c r="HWQ95" s="129"/>
      <c r="HWR95" s="129"/>
      <c r="HWS95" s="129"/>
      <c r="HWT95" s="129"/>
      <c r="HWU95" s="129"/>
      <c r="HWV95" s="129"/>
      <c r="HWW95" s="129"/>
      <c r="HWX95" s="129"/>
      <c r="HWY95" s="129"/>
      <c r="HWZ95" s="129"/>
      <c r="HXA95" s="129"/>
      <c r="HXB95" s="129"/>
      <c r="HXC95" s="129"/>
      <c r="HXD95" s="129"/>
      <c r="HXE95" s="129"/>
      <c r="HXF95" s="129"/>
      <c r="HXG95" s="129"/>
      <c r="HXH95" s="129"/>
      <c r="HXI95" s="129"/>
      <c r="HXJ95" s="129"/>
      <c r="HXK95" s="129"/>
      <c r="HXL95" s="129"/>
      <c r="HXM95" s="129"/>
      <c r="HXN95" s="129"/>
      <c r="HXO95" s="129"/>
      <c r="HXP95" s="129"/>
      <c r="HXQ95" s="129"/>
      <c r="HXR95" s="129"/>
      <c r="HXS95" s="129"/>
      <c r="HXT95" s="129"/>
      <c r="HXU95" s="129"/>
      <c r="HXV95" s="129"/>
      <c r="HXW95" s="129"/>
      <c r="HXX95" s="129"/>
      <c r="HXY95" s="129"/>
      <c r="HXZ95" s="129"/>
      <c r="HYA95" s="129"/>
      <c r="HYB95" s="129"/>
      <c r="HYC95" s="129"/>
      <c r="HYD95" s="129"/>
      <c r="HYE95" s="129"/>
      <c r="HYF95" s="129"/>
      <c r="HYG95" s="129"/>
      <c r="HYH95" s="129"/>
      <c r="HYI95" s="129"/>
      <c r="HYJ95" s="129"/>
      <c r="HYK95" s="129"/>
      <c r="HYL95" s="129"/>
      <c r="HYM95" s="129"/>
      <c r="HYN95" s="129"/>
      <c r="HYO95" s="129"/>
      <c r="HYP95" s="129"/>
      <c r="HYQ95" s="129"/>
      <c r="HYR95" s="129"/>
      <c r="HYS95" s="129"/>
      <c r="HYT95" s="129"/>
      <c r="HYU95" s="129"/>
      <c r="HYV95" s="129"/>
      <c r="HYW95" s="129"/>
      <c r="HYX95" s="129"/>
      <c r="HYY95" s="129"/>
      <c r="HYZ95" s="129"/>
      <c r="HZA95" s="129"/>
      <c r="HZB95" s="129"/>
      <c r="HZC95" s="129"/>
      <c r="HZD95" s="129"/>
      <c r="HZE95" s="129"/>
      <c r="HZF95" s="129"/>
      <c r="HZG95" s="129"/>
      <c r="HZH95" s="129"/>
      <c r="HZI95" s="129"/>
      <c r="HZJ95" s="129"/>
      <c r="HZK95" s="129"/>
      <c r="HZL95" s="129"/>
      <c r="HZM95" s="129"/>
      <c r="HZN95" s="129"/>
      <c r="HZO95" s="129"/>
      <c r="HZP95" s="129"/>
      <c r="HZQ95" s="129"/>
      <c r="HZR95" s="129"/>
      <c r="HZS95" s="129"/>
      <c r="HZT95" s="129"/>
      <c r="HZU95" s="129"/>
      <c r="HZV95" s="129"/>
      <c r="HZW95" s="129"/>
      <c r="HZX95" s="129"/>
      <c r="HZY95" s="129"/>
      <c r="HZZ95" s="129"/>
      <c r="IAA95" s="129"/>
      <c r="IAB95" s="129"/>
      <c r="IAC95" s="129"/>
      <c r="IAD95" s="129"/>
      <c r="IAE95" s="129"/>
      <c r="IAF95" s="129"/>
      <c r="IAG95" s="129"/>
      <c r="IAH95" s="129"/>
      <c r="IAI95" s="129"/>
      <c r="IAJ95" s="129"/>
      <c r="IAK95" s="129"/>
      <c r="IAL95" s="129"/>
      <c r="IAM95" s="129"/>
      <c r="IAN95" s="129"/>
      <c r="IAO95" s="129"/>
      <c r="IAP95" s="129"/>
      <c r="IAQ95" s="129"/>
      <c r="IAR95" s="129"/>
      <c r="IAS95" s="129"/>
      <c r="IAT95" s="129"/>
      <c r="IAU95" s="129"/>
      <c r="IAV95" s="129"/>
      <c r="IAW95" s="129"/>
      <c r="IAX95" s="129"/>
      <c r="IAY95" s="129"/>
      <c r="IAZ95" s="129"/>
      <c r="IBA95" s="129"/>
      <c r="IBB95" s="129"/>
      <c r="IBC95" s="129"/>
      <c r="IBD95" s="129"/>
      <c r="IBE95" s="129"/>
      <c r="IBF95" s="129"/>
      <c r="IBG95" s="129"/>
      <c r="IBH95" s="129"/>
      <c r="IBI95" s="129"/>
      <c r="IBJ95" s="129"/>
      <c r="IBK95" s="129"/>
      <c r="IBL95" s="129"/>
      <c r="IBM95" s="129"/>
      <c r="IBN95" s="129"/>
      <c r="IBO95" s="129"/>
      <c r="IBP95" s="129"/>
      <c r="IBQ95" s="129"/>
      <c r="IBR95" s="129"/>
      <c r="IBS95" s="129"/>
      <c r="IBT95" s="129"/>
      <c r="IBU95" s="129"/>
      <c r="IBV95" s="129"/>
      <c r="IBW95" s="129"/>
      <c r="IBX95" s="129"/>
      <c r="IBY95" s="129"/>
      <c r="IBZ95" s="129"/>
      <c r="ICA95" s="129"/>
      <c r="ICB95" s="129"/>
      <c r="ICC95" s="129"/>
      <c r="ICD95" s="129"/>
      <c r="ICE95" s="129"/>
      <c r="ICF95" s="129"/>
      <c r="ICG95" s="129"/>
      <c r="ICH95" s="129"/>
      <c r="ICI95" s="129"/>
      <c r="ICJ95" s="129"/>
      <c r="ICK95" s="129"/>
      <c r="ICL95" s="129"/>
      <c r="ICM95" s="129"/>
      <c r="ICN95" s="129"/>
      <c r="ICO95" s="129"/>
      <c r="ICP95" s="129"/>
      <c r="ICQ95" s="129"/>
      <c r="ICR95" s="129"/>
      <c r="ICS95" s="129"/>
      <c r="ICT95" s="129"/>
      <c r="ICU95" s="129"/>
      <c r="ICV95" s="129"/>
      <c r="ICW95" s="129"/>
      <c r="ICX95" s="129"/>
      <c r="ICY95" s="129"/>
      <c r="ICZ95" s="129"/>
      <c r="IDA95" s="129"/>
      <c r="IDB95" s="129"/>
      <c r="IDC95" s="129"/>
      <c r="IDD95" s="129"/>
      <c r="IDE95" s="129"/>
      <c r="IDF95" s="129"/>
      <c r="IDG95" s="129"/>
      <c r="IDH95" s="129"/>
      <c r="IDI95" s="129"/>
      <c r="IDJ95" s="129"/>
      <c r="IDK95" s="129"/>
      <c r="IDL95" s="129"/>
      <c r="IDM95" s="129"/>
      <c r="IDN95" s="129"/>
      <c r="IDO95" s="129"/>
      <c r="IDP95" s="129"/>
      <c r="IDQ95" s="129"/>
      <c r="IDR95" s="129"/>
      <c r="IDS95" s="129"/>
      <c r="IDT95" s="129"/>
      <c r="IDU95" s="129"/>
      <c r="IDV95" s="129"/>
      <c r="IDW95" s="129"/>
      <c r="IDX95" s="129"/>
      <c r="IDY95" s="129"/>
      <c r="IDZ95" s="129"/>
      <c r="IEA95" s="129"/>
      <c r="IEB95" s="129"/>
      <c r="IEC95" s="129"/>
      <c r="IED95" s="129"/>
      <c r="IEE95" s="129"/>
      <c r="IEF95" s="129"/>
      <c r="IEG95" s="129"/>
      <c r="IEH95" s="129"/>
      <c r="IEI95" s="129"/>
      <c r="IEJ95" s="129"/>
      <c r="IEK95" s="129"/>
      <c r="IEL95" s="129"/>
      <c r="IEM95" s="129"/>
      <c r="IEN95" s="129"/>
      <c r="IEO95" s="129"/>
      <c r="IEP95" s="129"/>
      <c r="IEQ95" s="129"/>
      <c r="IER95" s="129"/>
      <c r="IES95" s="129"/>
      <c r="IET95" s="129"/>
      <c r="IEU95" s="129"/>
      <c r="IEV95" s="129"/>
      <c r="IEW95" s="129"/>
      <c r="IEX95" s="129"/>
      <c r="IEY95" s="129"/>
      <c r="IEZ95" s="129"/>
      <c r="IFA95" s="129"/>
      <c r="IFB95" s="129"/>
      <c r="IFC95" s="129"/>
      <c r="IFD95" s="129"/>
      <c r="IFE95" s="129"/>
      <c r="IFF95" s="129"/>
      <c r="IFG95" s="129"/>
      <c r="IFH95" s="129"/>
      <c r="IFI95" s="129"/>
      <c r="IFJ95" s="129"/>
      <c r="IFK95" s="129"/>
      <c r="IFL95" s="129"/>
      <c r="IFM95" s="129"/>
      <c r="IFN95" s="129"/>
      <c r="IFO95" s="129"/>
      <c r="IFP95" s="129"/>
      <c r="IFQ95" s="129"/>
      <c r="IFR95" s="129"/>
      <c r="IFS95" s="129"/>
      <c r="IFT95" s="129"/>
      <c r="IFU95" s="129"/>
      <c r="IFV95" s="129"/>
      <c r="IFW95" s="129"/>
      <c r="IFX95" s="129"/>
      <c r="IFY95" s="129"/>
      <c r="IFZ95" s="129"/>
      <c r="IGA95" s="129"/>
      <c r="IGB95" s="129"/>
      <c r="IGC95" s="129"/>
      <c r="IGD95" s="129"/>
      <c r="IGE95" s="129"/>
      <c r="IGF95" s="129"/>
      <c r="IGG95" s="129"/>
      <c r="IGH95" s="129"/>
      <c r="IGI95" s="129"/>
      <c r="IGJ95" s="129"/>
      <c r="IGK95" s="129"/>
      <c r="IGL95" s="129"/>
      <c r="IGM95" s="129"/>
      <c r="IGN95" s="129"/>
      <c r="IGO95" s="129"/>
      <c r="IGP95" s="129"/>
      <c r="IGQ95" s="129"/>
      <c r="IGR95" s="129"/>
      <c r="IGS95" s="129"/>
      <c r="IGT95" s="129"/>
      <c r="IGU95" s="129"/>
      <c r="IGV95" s="129"/>
      <c r="IGW95" s="129"/>
      <c r="IGX95" s="129"/>
      <c r="IGY95" s="129"/>
      <c r="IGZ95" s="129"/>
      <c r="IHA95" s="129"/>
      <c r="IHB95" s="129"/>
      <c r="IHC95" s="129"/>
      <c r="IHD95" s="129"/>
      <c r="IHE95" s="129"/>
      <c r="IHF95" s="129"/>
      <c r="IHG95" s="129"/>
      <c r="IHH95" s="129"/>
      <c r="IHI95" s="129"/>
      <c r="IHJ95" s="129"/>
      <c r="IHK95" s="129"/>
      <c r="IHL95" s="129"/>
      <c r="IHM95" s="129"/>
      <c r="IHN95" s="129"/>
      <c r="IHO95" s="129"/>
      <c r="IHP95" s="129"/>
      <c r="IHQ95" s="129"/>
      <c r="IHR95" s="129"/>
      <c r="IHS95" s="129"/>
      <c r="IHT95" s="129"/>
      <c r="IHU95" s="129"/>
      <c r="IHV95" s="129"/>
      <c r="IHW95" s="129"/>
      <c r="IHX95" s="129"/>
      <c r="IHY95" s="129"/>
      <c r="IHZ95" s="129"/>
      <c r="IIA95" s="129"/>
      <c r="IIB95" s="129"/>
      <c r="IIC95" s="129"/>
      <c r="IID95" s="129"/>
      <c r="IIE95" s="129"/>
      <c r="IIF95" s="129"/>
      <c r="IIG95" s="129"/>
      <c r="IIH95" s="129"/>
      <c r="III95" s="129"/>
      <c r="IIJ95" s="129"/>
      <c r="IIK95" s="129"/>
      <c r="IIL95" s="129"/>
      <c r="IIM95" s="129"/>
      <c r="IIN95" s="129"/>
      <c r="IIO95" s="129"/>
      <c r="IIP95" s="129"/>
      <c r="IIQ95" s="129"/>
      <c r="IIR95" s="129"/>
      <c r="IIS95" s="129"/>
      <c r="IIT95" s="129"/>
      <c r="IIU95" s="129"/>
      <c r="IIV95" s="129"/>
      <c r="IIW95" s="129"/>
      <c r="IIX95" s="129"/>
      <c r="IIY95" s="129"/>
      <c r="IIZ95" s="129"/>
      <c r="IJA95" s="129"/>
      <c r="IJB95" s="129"/>
      <c r="IJC95" s="129"/>
      <c r="IJD95" s="129"/>
      <c r="IJE95" s="129"/>
      <c r="IJF95" s="129"/>
      <c r="IJG95" s="129"/>
      <c r="IJH95" s="129"/>
      <c r="IJI95" s="129"/>
      <c r="IJJ95" s="129"/>
      <c r="IJK95" s="129"/>
      <c r="IJL95" s="129"/>
      <c r="IJM95" s="129"/>
      <c r="IJN95" s="129"/>
      <c r="IJO95" s="129"/>
      <c r="IJP95" s="129"/>
      <c r="IJQ95" s="129"/>
      <c r="IJR95" s="129"/>
      <c r="IJS95" s="129"/>
      <c r="IJT95" s="129"/>
      <c r="IJU95" s="129"/>
      <c r="IJV95" s="129"/>
      <c r="IJW95" s="129"/>
      <c r="IJX95" s="129"/>
      <c r="IJY95" s="129"/>
      <c r="IJZ95" s="129"/>
      <c r="IKA95" s="129"/>
      <c r="IKB95" s="129"/>
      <c r="IKC95" s="129"/>
      <c r="IKD95" s="129"/>
      <c r="IKE95" s="129"/>
      <c r="IKF95" s="129"/>
      <c r="IKG95" s="129"/>
      <c r="IKH95" s="129"/>
      <c r="IKI95" s="129"/>
      <c r="IKJ95" s="129"/>
      <c r="IKK95" s="129"/>
      <c r="IKL95" s="129"/>
      <c r="IKM95" s="129"/>
      <c r="IKN95" s="129"/>
      <c r="IKO95" s="129"/>
      <c r="IKP95" s="129"/>
      <c r="IKQ95" s="129"/>
      <c r="IKR95" s="129"/>
      <c r="IKS95" s="129"/>
      <c r="IKT95" s="129"/>
      <c r="IKU95" s="129"/>
      <c r="IKV95" s="129"/>
      <c r="IKW95" s="129"/>
      <c r="IKX95" s="129"/>
      <c r="IKY95" s="129"/>
      <c r="IKZ95" s="129"/>
      <c r="ILA95" s="129"/>
      <c r="ILB95" s="129"/>
      <c r="ILC95" s="129"/>
      <c r="ILD95" s="129"/>
      <c r="ILE95" s="129"/>
      <c r="ILF95" s="129"/>
      <c r="ILG95" s="129"/>
      <c r="ILH95" s="129"/>
      <c r="ILI95" s="129"/>
      <c r="ILJ95" s="129"/>
      <c r="ILK95" s="129"/>
      <c r="ILL95" s="129"/>
      <c r="ILM95" s="129"/>
      <c r="ILN95" s="129"/>
      <c r="ILO95" s="129"/>
      <c r="ILP95" s="129"/>
      <c r="ILQ95" s="129"/>
      <c r="ILR95" s="129"/>
      <c r="ILS95" s="129"/>
      <c r="ILT95" s="129"/>
      <c r="ILU95" s="129"/>
      <c r="ILV95" s="129"/>
      <c r="ILW95" s="129"/>
      <c r="ILX95" s="129"/>
      <c r="ILY95" s="129"/>
      <c r="ILZ95" s="129"/>
      <c r="IMA95" s="129"/>
      <c r="IMB95" s="129"/>
      <c r="IMC95" s="129"/>
      <c r="IMD95" s="129"/>
      <c r="IME95" s="129"/>
      <c r="IMF95" s="129"/>
      <c r="IMG95" s="129"/>
      <c r="IMH95" s="129"/>
      <c r="IMI95" s="129"/>
      <c r="IMJ95" s="129"/>
      <c r="IMK95" s="129"/>
      <c r="IML95" s="129"/>
      <c r="IMM95" s="129"/>
      <c r="IMN95" s="129"/>
      <c r="IMO95" s="129"/>
      <c r="IMP95" s="129"/>
      <c r="IMQ95" s="129"/>
      <c r="IMR95" s="129"/>
      <c r="IMS95" s="129"/>
      <c r="IMT95" s="129"/>
      <c r="IMU95" s="129"/>
      <c r="IMV95" s="129"/>
      <c r="IMW95" s="129"/>
      <c r="IMX95" s="129"/>
      <c r="IMY95" s="129"/>
      <c r="IMZ95" s="129"/>
      <c r="INA95" s="129"/>
      <c r="INB95" s="129"/>
      <c r="INC95" s="129"/>
      <c r="IND95" s="129"/>
      <c r="INE95" s="129"/>
      <c r="INF95" s="129"/>
      <c r="ING95" s="129"/>
      <c r="INH95" s="129"/>
      <c r="INI95" s="129"/>
      <c r="INJ95" s="129"/>
      <c r="INK95" s="129"/>
      <c r="INL95" s="129"/>
      <c r="INM95" s="129"/>
      <c r="INN95" s="129"/>
      <c r="INO95" s="129"/>
      <c r="INP95" s="129"/>
      <c r="INQ95" s="129"/>
      <c r="INR95" s="129"/>
      <c r="INS95" s="129"/>
      <c r="INT95" s="129"/>
      <c r="INU95" s="129"/>
      <c r="INV95" s="129"/>
      <c r="INW95" s="129"/>
      <c r="INX95" s="129"/>
      <c r="INY95" s="129"/>
      <c r="INZ95" s="129"/>
      <c r="IOA95" s="129"/>
      <c r="IOB95" s="129"/>
      <c r="IOC95" s="129"/>
      <c r="IOD95" s="129"/>
      <c r="IOE95" s="129"/>
      <c r="IOF95" s="129"/>
      <c r="IOG95" s="129"/>
      <c r="IOH95" s="129"/>
      <c r="IOI95" s="129"/>
      <c r="IOJ95" s="129"/>
      <c r="IOK95" s="129"/>
      <c r="IOL95" s="129"/>
      <c r="IOM95" s="129"/>
      <c r="ION95" s="129"/>
      <c r="IOO95" s="129"/>
      <c r="IOP95" s="129"/>
      <c r="IOQ95" s="129"/>
      <c r="IOR95" s="129"/>
      <c r="IOS95" s="129"/>
      <c r="IOT95" s="129"/>
      <c r="IOU95" s="129"/>
      <c r="IOV95" s="129"/>
      <c r="IOW95" s="129"/>
      <c r="IOX95" s="129"/>
      <c r="IOY95" s="129"/>
      <c r="IOZ95" s="129"/>
      <c r="IPA95" s="129"/>
      <c r="IPB95" s="129"/>
      <c r="IPC95" s="129"/>
      <c r="IPD95" s="129"/>
      <c r="IPE95" s="129"/>
      <c r="IPF95" s="129"/>
      <c r="IPG95" s="129"/>
      <c r="IPH95" s="129"/>
      <c r="IPI95" s="129"/>
      <c r="IPJ95" s="129"/>
      <c r="IPK95" s="129"/>
      <c r="IPL95" s="129"/>
      <c r="IPM95" s="129"/>
      <c r="IPN95" s="129"/>
      <c r="IPO95" s="129"/>
      <c r="IPP95" s="129"/>
      <c r="IPQ95" s="129"/>
      <c r="IPR95" s="129"/>
      <c r="IPS95" s="129"/>
      <c r="IPT95" s="129"/>
      <c r="IPU95" s="129"/>
      <c r="IPV95" s="129"/>
      <c r="IPW95" s="129"/>
      <c r="IPX95" s="129"/>
      <c r="IPY95" s="129"/>
      <c r="IPZ95" s="129"/>
      <c r="IQA95" s="129"/>
      <c r="IQB95" s="129"/>
      <c r="IQC95" s="129"/>
      <c r="IQD95" s="129"/>
      <c r="IQE95" s="129"/>
      <c r="IQF95" s="129"/>
      <c r="IQG95" s="129"/>
      <c r="IQH95" s="129"/>
      <c r="IQI95" s="129"/>
      <c r="IQJ95" s="129"/>
      <c r="IQK95" s="129"/>
      <c r="IQL95" s="129"/>
      <c r="IQM95" s="129"/>
      <c r="IQN95" s="129"/>
      <c r="IQO95" s="129"/>
      <c r="IQP95" s="129"/>
      <c r="IQQ95" s="129"/>
      <c r="IQR95" s="129"/>
      <c r="IQS95" s="129"/>
      <c r="IQT95" s="129"/>
      <c r="IQU95" s="129"/>
      <c r="IQV95" s="129"/>
      <c r="IQW95" s="129"/>
      <c r="IQX95" s="129"/>
      <c r="IQY95" s="129"/>
      <c r="IQZ95" s="129"/>
      <c r="IRA95" s="129"/>
      <c r="IRB95" s="129"/>
      <c r="IRC95" s="129"/>
      <c r="IRD95" s="129"/>
      <c r="IRE95" s="129"/>
      <c r="IRF95" s="129"/>
      <c r="IRG95" s="129"/>
      <c r="IRH95" s="129"/>
      <c r="IRI95" s="129"/>
      <c r="IRJ95" s="129"/>
      <c r="IRK95" s="129"/>
      <c r="IRL95" s="129"/>
      <c r="IRM95" s="129"/>
      <c r="IRN95" s="129"/>
      <c r="IRO95" s="129"/>
      <c r="IRP95" s="129"/>
      <c r="IRQ95" s="129"/>
      <c r="IRR95" s="129"/>
      <c r="IRS95" s="129"/>
      <c r="IRT95" s="129"/>
      <c r="IRU95" s="129"/>
      <c r="IRV95" s="129"/>
      <c r="IRW95" s="129"/>
      <c r="IRX95" s="129"/>
      <c r="IRY95" s="129"/>
      <c r="IRZ95" s="129"/>
      <c r="ISA95" s="129"/>
      <c r="ISB95" s="129"/>
      <c r="ISC95" s="129"/>
      <c r="ISD95" s="129"/>
      <c r="ISE95" s="129"/>
      <c r="ISF95" s="129"/>
      <c r="ISG95" s="129"/>
      <c r="ISH95" s="129"/>
      <c r="ISI95" s="129"/>
      <c r="ISJ95" s="129"/>
      <c r="ISK95" s="129"/>
      <c r="ISL95" s="129"/>
      <c r="ISM95" s="129"/>
      <c r="ISN95" s="129"/>
      <c r="ISO95" s="129"/>
      <c r="ISP95" s="129"/>
      <c r="ISQ95" s="129"/>
      <c r="ISR95" s="129"/>
      <c r="ISS95" s="129"/>
      <c r="IST95" s="129"/>
      <c r="ISU95" s="129"/>
      <c r="ISV95" s="129"/>
      <c r="ISW95" s="129"/>
      <c r="ISX95" s="129"/>
      <c r="ISY95" s="129"/>
      <c r="ISZ95" s="129"/>
      <c r="ITA95" s="129"/>
      <c r="ITB95" s="129"/>
      <c r="ITC95" s="129"/>
      <c r="ITD95" s="129"/>
      <c r="ITE95" s="129"/>
      <c r="ITF95" s="129"/>
      <c r="ITG95" s="129"/>
      <c r="ITH95" s="129"/>
      <c r="ITI95" s="129"/>
      <c r="ITJ95" s="129"/>
      <c r="ITK95" s="129"/>
      <c r="ITL95" s="129"/>
      <c r="ITM95" s="129"/>
      <c r="ITN95" s="129"/>
      <c r="ITO95" s="129"/>
      <c r="ITP95" s="129"/>
      <c r="ITQ95" s="129"/>
      <c r="ITR95" s="129"/>
      <c r="ITS95" s="129"/>
      <c r="ITT95" s="129"/>
      <c r="ITU95" s="129"/>
      <c r="ITV95" s="129"/>
      <c r="ITW95" s="129"/>
      <c r="ITX95" s="129"/>
      <c r="ITY95" s="129"/>
      <c r="ITZ95" s="129"/>
      <c r="IUA95" s="129"/>
      <c r="IUB95" s="129"/>
      <c r="IUC95" s="129"/>
      <c r="IUD95" s="129"/>
      <c r="IUE95" s="129"/>
      <c r="IUF95" s="129"/>
      <c r="IUG95" s="129"/>
      <c r="IUH95" s="129"/>
      <c r="IUI95" s="129"/>
      <c r="IUJ95" s="129"/>
      <c r="IUK95" s="129"/>
      <c r="IUL95" s="129"/>
      <c r="IUM95" s="129"/>
      <c r="IUN95" s="129"/>
      <c r="IUO95" s="129"/>
      <c r="IUP95" s="129"/>
      <c r="IUQ95" s="129"/>
      <c r="IUR95" s="129"/>
      <c r="IUS95" s="129"/>
      <c r="IUT95" s="129"/>
      <c r="IUU95" s="129"/>
      <c r="IUV95" s="129"/>
      <c r="IUW95" s="129"/>
      <c r="IUX95" s="129"/>
      <c r="IUY95" s="129"/>
      <c r="IUZ95" s="129"/>
      <c r="IVA95" s="129"/>
      <c r="IVB95" s="129"/>
      <c r="IVC95" s="129"/>
      <c r="IVD95" s="129"/>
      <c r="IVE95" s="129"/>
      <c r="IVF95" s="129"/>
      <c r="IVG95" s="129"/>
      <c r="IVH95" s="129"/>
      <c r="IVI95" s="129"/>
      <c r="IVJ95" s="129"/>
      <c r="IVK95" s="129"/>
      <c r="IVL95" s="129"/>
      <c r="IVM95" s="129"/>
      <c r="IVN95" s="129"/>
      <c r="IVO95" s="129"/>
      <c r="IVP95" s="129"/>
      <c r="IVQ95" s="129"/>
      <c r="IVR95" s="129"/>
      <c r="IVS95" s="129"/>
      <c r="IVT95" s="129"/>
      <c r="IVU95" s="129"/>
      <c r="IVV95" s="129"/>
      <c r="IVW95" s="129"/>
      <c r="IVX95" s="129"/>
      <c r="IVY95" s="129"/>
      <c r="IVZ95" s="129"/>
      <c r="IWA95" s="129"/>
      <c r="IWB95" s="129"/>
      <c r="IWC95" s="129"/>
      <c r="IWD95" s="129"/>
      <c r="IWE95" s="129"/>
      <c r="IWF95" s="129"/>
      <c r="IWG95" s="129"/>
      <c r="IWH95" s="129"/>
      <c r="IWI95" s="129"/>
      <c r="IWJ95" s="129"/>
      <c r="IWK95" s="129"/>
      <c r="IWL95" s="129"/>
      <c r="IWM95" s="129"/>
      <c r="IWN95" s="129"/>
      <c r="IWO95" s="129"/>
      <c r="IWP95" s="129"/>
      <c r="IWQ95" s="129"/>
      <c r="IWR95" s="129"/>
      <c r="IWS95" s="129"/>
      <c r="IWT95" s="129"/>
      <c r="IWU95" s="129"/>
      <c r="IWV95" s="129"/>
      <c r="IWW95" s="129"/>
      <c r="IWX95" s="129"/>
      <c r="IWY95" s="129"/>
      <c r="IWZ95" s="129"/>
      <c r="IXA95" s="129"/>
      <c r="IXB95" s="129"/>
      <c r="IXC95" s="129"/>
      <c r="IXD95" s="129"/>
      <c r="IXE95" s="129"/>
      <c r="IXF95" s="129"/>
      <c r="IXG95" s="129"/>
      <c r="IXH95" s="129"/>
      <c r="IXI95" s="129"/>
      <c r="IXJ95" s="129"/>
      <c r="IXK95" s="129"/>
      <c r="IXL95" s="129"/>
      <c r="IXM95" s="129"/>
      <c r="IXN95" s="129"/>
      <c r="IXO95" s="129"/>
      <c r="IXP95" s="129"/>
      <c r="IXQ95" s="129"/>
      <c r="IXR95" s="129"/>
      <c r="IXS95" s="129"/>
      <c r="IXT95" s="129"/>
      <c r="IXU95" s="129"/>
      <c r="IXV95" s="129"/>
      <c r="IXW95" s="129"/>
      <c r="IXX95" s="129"/>
      <c r="IXY95" s="129"/>
      <c r="IXZ95" s="129"/>
      <c r="IYA95" s="129"/>
      <c r="IYB95" s="129"/>
      <c r="IYC95" s="129"/>
      <c r="IYD95" s="129"/>
      <c r="IYE95" s="129"/>
      <c r="IYF95" s="129"/>
      <c r="IYG95" s="129"/>
      <c r="IYH95" s="129"/>
      <c r="IYI95" s="129"/>
      <c r="IYJ95" s="129"/>
      <c r="IYK95" s="129"/>
      <c r="IYL95" s="129"/>
      <c r="IYM95" s="129"/>
      <c r="IYN95" s="129"/>
      <c r="IYO95" s="129"/>
      <c r="IYP95" s="129"/>
      <c r="IYQ95" s="129"/>
      <c r="IYR95" s="129"/>
      <c r="IYS95" s="129"/>
      <c r="IYT95" s="129"/>
      <c r="IYU95" s="129"/>
      <c r="IYV95" s="129"/>
      <c r="IYW95" s="129"/>
      <c r="IYX95" s="129"/>
      <c r="IYY95" s="129"/>
      <c r="IYZ95" s="129"/>
      <c r="IZA95" s="129"/>
      <c r="IZB95" s="129"/>
      <c r="IZC95" s="129"/>
      <c r="IZD95" s="129"/>
      <c r="IZE95" s="129"/>
      <c r="IZF95" s="129"/>
      <c r="IZG95" s="129"/>
      <c r="IZH95" s="129"/>
      <c r="IZI95" s="129"/>
      <c r="IZJ95" s="129"/>
      <c r="IZK95" s="129"/>
      <c r="IZL95" s="129"/>
      <c r="IZM95" s="129"/>
      <c r="IZN95" s="129"/>
      <c r="IZO95" s="129"/>
      <c r="IZP95" s="129"/>
      <c r="IZQ95" s="129"/>
      <c r="IZR95" s="129"/>
      <c r="IZS95" s="129"/>
      <c r="IZT95" s="129"/>
      <c r="IZU95" s="129"/>
      <c r="IZV95" s="129"/>
      <c r="IZW95" s="129"/>
      <c r="IZX95" s="129"/>
      <c r="IZY95" s="129"/>
      <c r="IZZ95" s="129"/>
      <c r="JAA95" s="129"/>
      <c r="JAB95" s="129"/>
      <c r="JAC95" s="129"/>
      <c r="JAD95" s="129"/>
      <c r="JAE95" s="129"/>
      <c r="JAF95" s="129"/>
      <c r="JAG95" s="129"/>
      <c r="JAH95" s="129"/>
      <c r="JAI95" s="129"/>
      <c r="JAJ95" s="129"/>
      <c r="JAK95" s="129"/>
      <c r="JAL95" s="129"/>
      <c r="JAM95" s="129"/>
      <c r="JAN95" s="129"/>
      <c r="JAO95" s="129"/>
      <c r="JAP95" s="129"/>
      <c r="JAQ95" s="129"/>
      <c r="JAR95" s="129"/>
      <c r="JAS95" s="129"/>
      <c r="JAT95" s="129"/>
      <c r="JAU95" s="129"/>
      <c r="JAV95" s="129"/>
      <c r="JAW95" s="129"/>
      <c r="JAX95" s="129"/>
      <c r="JAY95" s="129"/>
      <c r="JAZ95" s="129"/>
      <c r="JBA95" s="129"/>
      <c r="JBB95" s="129"/>
      <c r="JBC95" s="129"/>
      <c r="JBD95" s="129"/>
      <c r="JBE95" s="129"/>
      <c r="JBF95" s="129"/>
      <c r="JBG95" s="129"/>
      <c r="JBH95" s="129"/>
      <c r="JBI95" s="129"/>
      <c r="JBJ95" s="129"/>
      <c r="JBK95" s="129"/>
      <c r="JBL95" s="129"/>
      <c r="JBM95" s="129"/>
      <c r="JBN95" s="129"/>
      <c r="JBO95" s="129"/>
      <c r="JBP95" s="129"/>
      <c r="JBQ95" s="129"/>
      <c r="JBR95" s="129"/>
      <c r="JBS95" s="129"/>
      <c r="JBT95" s="129"/>
      <c r="JBU95" s="129"/>
      <c r="JBV95" s="129"/>
      <c r="JBW95" s="129"/>
      <c r="JBX95" s="129"/>
      <c r="JBY95" s="129"/>
      <c r="JBZ95" s="129"/>
      <c r="JCA95" s="129"/>
      <c r="JCB95" s="129"/>
      <c r="JCC95" s="129"/>
      <c r="JCD95" s="129"/>
      <c r="JCE95" s="129"/>
      <c r="JCF95" s="129"/>
      <c r="JCG95" s="129"/>
      <c r="JCH95" s="129"/>
      <c r="JCI95" s="129"/>
      <c r="JCJ95" s="129"/>
      <c r="JCK95" s="129"/>
      <c r="JCL95" s="129"/>
      <c r="JCM95" s="129"/>
      <c r="JCN95" s="129"/>
      <c r="JCO95" s="129"/>
      <c r="JCP95" s="129"/>
      <c r="JCQ95" s="129"/>
      <c r="JCR95" s="129"/>
      <c r="JCS95" s="129"/>
      <c r="JCT95" s="129"/>
      <c r="JCU95" s="129"/>
      <c r="JCV95" s="129"/>
      <c r="JCW95" s="129"/>
      <c r="JCX95" s="129"/>
      <c r="JCY95" s="129"/>
      <c r="JCZ95" s="129"/>
      <c r="JDA95" s="129"/>
      <c r="JDB95" s="129"/>
      <c r="JDC95" s="129"/>
      <c r="JDD95" s="129"/>
      <c r="JDE95" s="129"/>
      <c r="JDF95" s="129"/>
      <c r="JDG95" s="129"/>
      <c r="JDH95" s="129"/>
      <c r="JDI95" s="129"/>
      <c r="JDJ95" s="129"/>
      <c r="JDK95" s="129"/>
      <c r="JDL95" s="129"/>
      <c r="JDM95" s="129"/>
      <c r="JDN95" s="129"/>
      <c r="JDO95" s="129"/>
      <c r="JDP95" s="129"/>
      <c r="JDQ95" s="129"/>
      <c r="JDR95" s="129"/>
      <c r="JDS95" s="129"/>
      <c r="JDT95" s="129"/>
      <c r="JDU95" s="129"/>
      <c r="JDV95" s="129"/>
      <c r="JDW95" s="129"/>
      <c r="JDX95" s="129"/>
      <c r="JDY95" s="129"/>
      <c r="JDZ95" s="129"/>
      <c r="JEA95" s="129"/>
      <c r="JEB95" s="129"/>
      <c r="JEC95" s="129"/>
      <c r="JED95" s="129"/>
      <c r="JEE95" s="129"/>
      <c r="JEF95" s="129"/>
      <c r="JEG95" s="129"/>
      <c r="JEH95" s="129"/>
      <c r="JEI95" s="129"/>
      <c r="JEJ95" s="129"/>
      <c r="JEK95" s="129"/>
      <c r="JEL95" s="129"/>
      <c r="JEM95" s="129"/>
      <c r="JEN95" s="129"/>
      <c r="JEO95" s="129"/>
      <c r="JEP95" s="129"/>
      <c r="JEQ95" s="129"/>
      <c r="JER95" s="129"/>
      <c r="JES95" s="129"/>
      <c r="JET95" s="129"/>
      <c r="JEU95" s="129"/>
      <c r="JEV95" s="129"/>
      <c r="JEW95" s="129"/>
      <c r="JEX95" s="129"/>
      <c r="JEY95" s="129"/>
      <c r="JEZ95" s="129"/>
      <c r="JFA95" s="129"/>
      <c r="JFB95" s="129"/>
      <c r="JFC95" s="129"/>
      <c r="JFD95" s="129"/>
      <c r="JFE95" s="129"/>
      <c r="JFF95" s="129"/>
      <c r="JFG95" s="129"/>
      <c r="JFH95" s="129"/>
      <c r="JFI95" s="129"/>
      <c r="JFJ95" s="129"/>
      <c r="JFK95" s="129"/>
      <c r="JFL95" s="129"/>
      <c r="JFM95" s="129"/>
      <c r="JFN95" s="129"/>
      <c r="JFO95" s="129"/>
      <c r="JFP95" s="129"/>
      <c r="JFQ95" s="129"/>
      <c r="JFR95" s="129"/>
      <c r="JFS95" s="129"/>
      <c r="JFT95" s="129"/>
      <c r="JFU95" s="129"/>
      <c r="JFV95" s="129"/>
      <c r="JFW95" s="129"/>
      <c r="JFX95" s="129"/>
      <c r="JFY95" s="129"/>
      <c r="JFZ95" s="129"/>
      <c r="JGA95" s="129"/>
      <c r="JGB95" s="129"/>
      <c r="JGC95" s="129"/>
      <c r="JGD95" s="129"/>
      <c r="JGE95" s="129"/>
      <c r="JGF95" s="129"/>
      <c r="JGG95" s="129"/>
      <c r="JGH95" s="129"/>
      <c r="JGI95" s="129"/>
      <c r="JGJ95" s="129"/>
      <c r="JGK95" s="129"/>
      <c r="JGL95" s="129"/>
      <c r="JGM95" s="129"/>
      <c r="JGN95" s="129"/>
      <c r="JGO95" s="129"/>
      <c r="JGP95" s="129"/>
      <c r="JGQ95" s="129"/>
      <c r="JGR95" s="129"/>
      <c r="JGS95" s="129"/>
      <c r="JGT95" s="129"/>
      <c r="JGU95" s="129"/>
      <c r="JGV95" s="129"/>
      <c r="JGW95" s="129"/>
      <c r="JGX95" s="129"/>
      <c r="JGY95" s="129"/>
      <c r="JGZ95" s="129"/>
      <c r="JHA95" s="129"/>
      <c r="JHB95" s="129"/>
      <c r="JHC95" s="129"/>
      <c r="JHD95" s="129"/>
      <c r="JHE95" s="129"/>
      <c r="JHF95" s="129"/>
      <c r="JHG95" s="129"/>
      <c r="JHH95" s="129"/>
      <c r="JHI95" s="129"/>
      <c r="JHJ95" s="129"/>
      <c r="JHK95" s="129"/>
      <c r="JHL95" s="129"/>
      <c r="JHM95" s="129"/>
      <c r="JHN95" s="129"/>
      <c r="JHO95" s="129"/>
      <c r="JHP95" s="129"/>
      <c r="JHQ95" s="129"/>
      <c r="JHR95" s="129"/>
      <c r="JHS95" s="129"/>
      <c r="JHT95" s="129"/>
      <c r="JHU95" s="129"/>
      <c r="JHV95" s="129"/>
      <c r="JHW95" s="129"/>
      <c r="JHX95" s="129"/>
      <c r="JHY95" s="129"/>
      <c r="JHZ95" s="129"/>
      <c r="JIA95" s="129"/>
      <c r="JIB95" s="129"/>
      <c r="JIC95" s="129"/>
      <c r="JID95" s="129"/>
      <c r="JIE95" s="129"/>
      <c r="JIF95" s="129"/>
      <c r="JIG95" s="129"/>
      <c r="JIH95" s="129"/>
      <c r="JII95" s="129"/>
      <c r="JIJ95" s="129"/>
      <c r="JIK95" s="129"/>
      <c r="JIL95" s="129"/>
      <c r="JIM95" s="129"/>
      <c r="JIN95" s="129"/>
      <c r="JIO95" s="129"/>
      <c r="JIP95" s="129"/>
      <c r="JIQ95" s="129"/>
      <c r="JIR95" s="129"/>
      <c r="JIS95" s="129"/>
      <c r="JIT95" s="129"/>
      <c r="JIU95" s="129"/>
      <c r="JIV95" s="129"/>
      <c r="JIW95" s="129"/>
      <c r="JIX95" s="129"/>
      <c r="JIY95" s="129"/>
      <c r="JIZ95" s="129"/>
      <c r="JJA95" s="129"/>
      <c r="JJB95" s="129"/>
      <c r="JJC95" s="129"/>
      <c r="JJD95" s="129"/>
      <c r="JJE95" s="129"/>
      <c r="JJF95" s="129"/>
      <c r="JJG95" s="129"/>
      <c r="JJH95" s="129"/>
      <c r="JJI95" s="129"/>
      <c r="JJJ95" s="129"/>
      <c r="JJK95" s="129"/>
      <c r="JJL95" s="129"/>
      <c r="JJM95" s="129"/>
      <c r="JJN95" s="129"/>
      <c r="JJO95" s="129"/>
      <c r="JJP95" s="129"/>
      <c r="JJQ95" s="129"/>
      <c r="JJR95" s="129"/>
      <c r="JJS95" s="129"/>
      <c r="JJT95" s="129"/>
      <c r="JJU95" s="129"/>
      <c r="JJV95" s="129"/>
      <c r="JJW95" s="129"/>
      <c r="JJX95" s="129"/>
      <c r="JJY95" s="129"/>
      <c r="JJZ95" s="129"/>
      <c r="JKA95" s="129"/>
      <c r="JKB95" s="129"/>
      <c r="JKC95" s="129"/>
      <c r="JKD95" s="129"/>
      <c r="JKE95" s="129"/>
      <c r="JKF95" s="129"/>
      <c r="JKG95" s="129"/>
      <c r="JKH95" s="129"/>
      <c r="JKI95" s="129"/>
      <c r="JKJ95" s="129"/>
      <c r="JKK95" s="129"/>
      <c r="JKL95" s="129"/>
      <c r="JKM95" s="129"/>
      <c r="JKN95" s="129"/>
      <c r="JKO95" s="129"/>
      <c r="JKP95" s="129"/>
      <c r="JKQ95" s="129"/>
      <c r="JKR95" s="129"/>
      <c r="JKS95" s="129"/>
      <c r="JKT95" s="129"/>
      <c r="JKU95" s="129"/>
      <c r="JKV95" s="129"/>
      <c r="JKW95" s="129"/>
      <c r="JKX95" s="129"/>
      <c r="JKY95" s="129"/>
      <c r="JKZ95" s="129"/>
      <c r="JLA95" s="129"/>
      <c r="JLB95" s="129"/>
      <c r="JLC95" s="129"/>
      <c r="JLD95" s="129"/>
      <c r="JLE95" s="129"/>
      <c r="JLF95" s="129"/>
      <c r="JLG95" s="129"/>
      <c r="JLH95" s="129"/>
      <c r="JLI95" s="129"/>
      <c r="JLJ95" s="129"/>
      <c r="JLK95" s="129"/>
      <c r="JLL95" s="129"/>
      <c r="JLM95" s="129"/>
      <c r="JLN95" s="129"/>
      <c r="JLO95" s="129"/>
      <c r="JLP95" s="129"/>
      <c r="JLQ95" s="129"/>
      <c r="JLR95" s="129"/>
      <c r="JLS95" s="129"/>
      <c r="JLT95" s="129"/>
      <c r="JLU95" s="129"/>
      <c r="JLV95" s="129"/>
      <c r="JLW95" s="129"/>
      <c r="JLX95" s="129"/>
      <c r="JLY95" s="129"/>
      <c r="JLZ95" s="129"/>
      <c r="JMA95" s="129"/>
      <c r="JMB95" s="129"/>
      <c r="JMC95" s="129"/>
      <c r="JMD95" s="129"/>
      <c r="JME95" s="129"/>
      <c r="JMF95" s="129"/>
      <c r="JMG95" s="129"/>
      <c r="JMH95" s="129"/>
      <c r="JMI95" s="129"/>
      <c r="JMJ95" s="129"/>
      <c r="JMK95" s="129"/>
      <c r="JML95" s="129"/>
      <c r="JMM95" s="129"/>
      <c r="JMN95" s="129"/>
      <c r="JMO95" s="129"/>
      <c r="JMP95" s="129"/>
      <c r="JMQ95" s="129"/>
      <c r="JMR95" s="129"/>
      <c r="JMS95" s="129"/>
      <c r="JMT95" s="129"/>
      <c r="JMU95" s="129"/>
      <c r="JMV95" s="129"/>
      <c r="JMW95" s="129"/>
      <c r="JMX95" s="129"/>
      <c r="JMY95" s="129"/>
      <c r="JMZ95" s="129"/>
      <c r="JNA95" s="129"/>
      <c r="JNB95" s="129"/>
      <c r="JNC95" s="129"/>
      <c r="JND95" s="129"/>
      <c r="JNE95" s="129"/>
      <c r="JNF95" s="129"/>
      <c r="JNG95" s="129"/>
      <c r="JNH95" s="129"/>
      <c r="JNI95" s="129"/>
      <c r="JNJ95" s="129"/>
      <c r="JNK95" s="129"/>
      <c r="JNL95" s="129"/>
      <c r="JNM95" s="129"/>
      <c r="JNN95" s="129"/>
      <c r="JNO95" s="129"/>
      <c r="JNP95" s="129"/>
      <c r="JNQ95" s="129"/>
      <c r="JNR95" s="129"/>
      <c r="JNS95" s="129"/>
      <c r="JNT95" s="129"/>
      <c r="JNU95" s="129"/>
      <c r="JNV95" s="129"/>
      <c r="JNW95" s="129"/>
      <c r="JNX95" s="129"/>
      <c r="JNY95" s="129"/>
      <c r="JNZ95" s="129"/>
      <c r="JOA95" s="129"/>
      <c r="JOB95" s="129"/>
      <c r="JOC95" s="129"/>
      <c r="JOD95" s="129"/>
      <c r="JOE95" s="129"/>
      <c r="JOF95" s="129"/>
      <c r="JOG95" s="129"/>
      <c r="JOH95" s="129"/>
      <c r="JOI95" s="129"/>
      <c r="JOJ95" s="129"/>
      <c r="JOK95" s="129"/>
      <c r="JOL95" s="129"/>
      <c r="JOM95" s="129"/>
      <c r="JON95" s="129"/>
      <c r="JOO95" s="129"/>
      <c r="JOP95" s="129"/>
      <c r="JOQ95" s="129"/>
      <c r="JOR95" s="129"/>
      <c r="JOS95" s="129"/>
      <c r="JOT95" s="129"/>
      <c r="JOU95" s="129"/>
      <c r="JOV95" s="129"/>
      <c r="JOW95" s="129"/>
      <c r="JOX95" s="129"/>
      <c r="JOY95" s="129"/>
      <c r="JOZ95" s="129"/>
      <c r="JPA95" s="129"/>
      <c r="JPB95" s="129"/>
      <c r="JPC95" s="129"/>
      <c r="JPD95" s="129"/>
      <c r="JPE95" s="129"/>
      <c r="JPF95" s="129"/>
      <c r="JPG95" s="129"/>
      <c r="JPH95" s="129"/>
      <c r="JPI95" s="129"/>
      <c r="JPJ95" s="129"/>
      <c r="JPK95" s="129"/>
      <c r="JPL95" s="129"/>
      <c r="JPM95" s="129"/>
      <c r="JPN95" s="129"/>
      <c r="JPO95" s="129"/>
      <c r="JPP95" s="129"/>
      <c r="JPQ95" s="129"/>
      <c r="JPR95" s="129"/>
      <c r="JPS95" s="129"/>
      <c r="JPT95" s="129"/>
      <c r="JPU95" s="129"/>
      <c r="JPV95" s="129"/>
      <c r="JPW95" s="129"/>
      <c r="JPX95" s="129"/>
      <c r="JPY95" s="129"/>
      <c r="JPZ95" s="129"/>
      <c r="JQA95" s="129"/>
      <c r="JQB95" s="129"/>
      <c r="JQC95" s="129"/>
      <c r="JQD95" s="129"/>
      <c r="JQE95" s="129"/>
      <c r="JQF95" s="129"/>
      <c r="JQG95" s="129"/>
      <c r="JQH95" s="129"/>
      <c r="JQI95" s="129"/>
      <c r="JQJ95" s="129"/>
      <c r="JQK95" s="129"/>
      <c r="JQL95" s="129"/>
      <c r="JQM95" s="129"/>
      <c r="JQN95" s="129"/>
      <c r="JQO95" s="129"/>
      <c r="JQP95" s="129"/>
      <c r="JQQ95" s="129"/>
      <c r="JQR95" s="129"/>
      <c r="JQS95" s="129"/>
      <c r="JQT95" s="129"/>
      <c r="JQU95" s="129"/>
      <c r="JQV95" s="129"/>
      <c r="JQW95" s="129"/>
      <c r="JQX95" s="129"/>
      <c r="JQY95" s="129"/>
      <c r="JQZ95" s="129"/>
      <c r="JRA95" s="129"/>
      <c r="JRB95" s="129"/>
      <c r="JRC95" s="129"/>
      <c r="JRD95" s="129"/>
      <c r="JRE95" s="129"/>
      <c r="JRF95" s="129"/>
      <c r="JRG95" s="129"/>
      <c r="JRH95" s="129"/>
      <c r="JRI95" s="129"/>
      <c r="JRJ95" s="129"/>
      <c r="JRK95" s="129"/>
      <c r="JRL95" s="129"/>
      <c r="JRM95" s="129"/>
      <c r="JRN95" s="129"/>
      <c r="JRO95" s="129"/>
      <c r="JRP95" s="129"/>
      <c r="JRQ95" s="129"/>
      <c r="JRR95" s="129"/>
      <c r="JRS95" s="129"/>
      <c r="JRT95" s="129"/>
      <c r="JRU95" s="129"/>
      <c r="JRV95" s="129"/>
      <c r="JRW95" s="129"/>
      <c r="JRX95" s="129"/>
      <c r="JRY95" s="129"/>
      <c r="JRZ95" s="129"/>
      <c r="JSA95" s="129"/>
      <c r="JSB95" s="129"/>
      <c r="JSC95" s="129"/>
      <c r="JSD95" s="129"/>
      <c r="JSE95" s="129"/>
      <c r="JSF95" s="129"/>
      <c r="JSG95" s="129"/>
      <c r="JSH95" s="129"/>
      <c r="JSI95" s="129"/>
      <c r="JSJ95" s="129"/>
      <c r="JSK95" s="129"/>
      <c r="JSL95" s="129"/>
      <c r="JSM95" s="129"/>
      <c r="JSN95" s="129"/>
      <c r="JSO95" s="129"/>
      <c r="JSP95" s="129"/>
      <c r="JSQ95" s="129"/>
      <c r="JSR95" s="129"/>
      <c r="JSS95" s="129"/>
      <c r="JST95" s="129"/>
      <c r="JSU95" s="129"/>
      <c r="JSV95" s="129"/>
      <c r="JSW95" s="129"/>
      <c r="JSX95" s="129"/>
      <c r="JSY95" s="129"/>
      <c r="JSZ95" s="129"/>
      <c r="JTA95" s="129"/>
      <c r="JTB95" s="129"/>
      <c r="JTC95" s="129"/>
      <c r="JTD95" s="129"/>
      <c r="JTE95" s="129"/>
      <c r="JTF95" s="129"/>
      <c r="JTG95" s="129"/>
      <c r="JTH95" s="129"/>
      <c r="JTI95" s="129"/>
      <c r="JTJ95" s="129"/>
      <c r="JTK95" s="129"/>
      <c r="JTL95" s="129"/>
      <c r="JTM95" s="129"/>
      <c r="JTN95" s="129"/>
      <c r="JTO95" s="129"/>
      <c r="JTP95" s="129"/>
      <c r="JTQ95" s="129"/>
      <c r="JTR95" s="129"/>
      <c r="JTS95" s="129"/>
      <c r="JTT95" s="129"/>
      <c r="JTU95" s="129"/>
      <c r="JTV95" s="129"/>
      <c r="JTW95" s="129"/>
      <c r="JTX95" s="129"/>
      <c r="JTY95" s="129"/>
      <c r="JTZ95" s="129"/>
      <c r="JUA95" s="129"/>
      <c r="JUB95" s="129"/>
      <c r="JUC95" s="129"/>
      <c r="JUD95" s="129"/>
      <c r="JUE95" s="129"/>
      <c r="JUF95" s="129"/>
      <c r="JUG95" s="129"/>
      <c r="JUH95" s="129"/>
      <c r="JUI95" s="129"/>
      <c r="JUJ95" s="129"/>
      <c r="JUK95" s="129"/>
      <c r="JUL95" s="129"/>
      <c r="JUM95" s="129"/>
      <c r="JUN95" s="129"/>
      <c r="JUO95" s="129"/>
      <c r="JUP95" s="129"/>
      <c r="JUQ95" s="129"/>
      <c r="JUR95" s="129"/>
      <c r="JUS95" s="129"/>
      <c r="JUT95" s="129"/>
      <c r="JUU95" s="129"/>
      <c r="JUV95" s="129"/>
      <c r="JUW95" s="129"/>
      <c r="JUX95" s="129"/>
      <c r="JUY95" s="129"/>
      <c r="JUZ95" s="129"/>
      <c r="JVA95" s="129"/>
      <c r="JVB95" s="129"/>
      <c r="JVC95" s="129"/>
      <c r="JVD95" s="129"/>
      <c r="JVE95" s="129"/>
      <c r="JVF95" s="129"/>
      <c r="JVG95" s="129"/>
      <c r="JVH95" s="129"/>
      <c r="JVI95" s="129"/>
      <c r="JVJ95" s="129"/>
      <c r="JVK95" s="129"/>
      <c r="JVL95" s="129"/>
      <c r="JVM95" s="129"/>
      <c r="JVN95" s="129"/>
      <c r="JVO95" s="129"/>
      <c r="JVP95" s="129"/>
      <c r="JVQ95" s="129"/>
      <c r="JVR95" s="129"/>
      <c r="JVS95" s="129"/>
      <c r="JVT95" s="129"/>
      <c r="JVU95" s="129"/>
      <c r="JVV95" s="129"/>
      <c r="JVW95" s="129"/>
      <c r="JVX95" s="129"/>
      <c r="JVY95" s="129"/>
      <c r="JVZ95" s="129"/>
      <c r="JWA95" s="129"/>
      <c r="JWB95" s="129"/>
      <c r="JWC95" s="129"/>
      <c r="JWD95" s="129"/>
      <c r="JWE95" s="129"/>
      <c r="JWF95" s="129"/>
      <c r="JWG95" s="129"/>
      <c r="JWH95" s="129"/>
      <c r="JWI95" s="129"/>
      <c r="JWJ95" s="129"/>
      <c r="JWK95" s="129"/>
      <c r="JWL95" s="129"/>
      <c r="JWM95" s="129"/>
      <c r="JWN95" s="129"/>
      <c r="JWO95" s="129"/>
      <c r="JWP95" s="129"/>
      <c r="JWQ95" s="129"/>
      <c r="JWR95" s="129"/>
      <c r="JWS95" s="129"/>
      <c r="JWT95" s="129"/>
      <c r="JWU95" s="129"/>
      <c r="JWV95" s="129"/>
      <c r="JWW95" s="129"/>
      <c r="JWX95" s="129"/>
      <c r="JWY95" s="129"/>
      <c r="JWZ95" s="129"/>
      <c r="JXA95" s="129"/>
      <c r="JXB95" s="129"/>
      <c r="JXC95" s="129"/>
      <c r="JXD95" s="129"/>
      <c r="JXE95" s="129"/>
      <c r="JXF95" s="129"/>
      <c r="JXG95" s="129"/>
      <c r="JXH95" s="129"/>
      <c r="JXI95" s="129"/>
      <c r="JXJ95" s="129"/>
      <c r="JXK95" s="129"/>
      <c r="JXL95" s="129"/>
      <c r="JXM95" s="129"/>
      <c r="JXN95" s="129"/>
      <c r="JXO95" s="129"/>
      <c r="JXP95" s="129"/>
      <c r="JXQ95" s="129"/>
      <c r="JXR95" s="129"/>
      <c r="JXS95" s="129"/>
      <c r="JXT95" s="129"/>
      <c r="JXU95" s="129"/>
      <c r="JXV95" s="129"/>
      <c r="JXW95" s="129"/>
      <c r="JXX95" s="129"/>
      <c r="JXY95" s="129"/>
      <c r="JXZ95" s="129"/>
      <c r="JYA95" s="129"/>
      <c r="JYB95" s="129"/>
      <c r="JYC95" s="129"/>
      <c r="JYD95" s="129"/>
      <c r="JYE95" s="129"/>
      <c r="JYF95" s="129"/>
      <c r="JYG95" s="129"/>
      <c r="JYH95" s="129"/>
      <c r="JYI95" s="129"/>
      <c r="JYJ95" s="129"/>
      <c r="JYK95" s="129"/>
      <c r="JYL95" s="129"/>
      <c r="JYM95" s="129"/>
      <c r="JYN95" s="129"/>
      <c r="JYO95" s="129"/>
      <c r="JYP95" s="129"/>
      <c r="JYQ95" s="129"/>
      <c r="JYR95" s="129"/>
      <c r="JYS95" s="129"/>
      <c r="JYT95" s="129"/>
      <c r="JYU95" s="129"/>
      <c r="JYV95" s="129"/>
      <c r="JYW95" s="129"/>
      <c r="JYX95" s="129"/>
      <c r="JYY95" s="129"/>
      <c r="JYZ95" s="129"/>
      <c r="JZA95" s="129"/>
      <c r="JZB95" s="129"/>
      <c r="JZC95" s="129"/>
      <c r="JZD95" s="129"/>
      <c r="JZE95" s="129"/>
      <c r="JZF95" s="129"/>
      <c r="JZG95" s="129"/>
      <c r="JZH95" s="129"/>
      <c r="JZI95" s="129"/>
      <c r="JZJ95" s="129"/>
      <c r="JZK95" s="129"/>
      <c r="JZL95" s="129"/>
      <c r="JZM95" s="129"/>
      <c r="JZN95" s="129"/>
      <c r="JZO95" s="129"/>
      <c r="JZP95" s="129"/>
      <c r="JZQ95" s="129"/>
      <c r="JZR95" s="129"/>
      <c r="JZS95" s="129"/>
      <c r="JZT95" s="129"/>
      <c r="JZU95" s="129"/>
      <c r="JZV95" s="129"/>
      <c r="JZW95" s="129"/>
      <c r="JZX95" s="129"/>
      <c r="JZY95" s="129"/>
      <c r="JZZ95" s="129"/>
      <c r="KAA95" s="129"/>
      <c r="KAB95" s="129"/>
      <c r="KAC95" s="129"/>
      <c r="KAD95" s="129"/>
      <c r="KAE95" s="129"/>
      <c r="KAF95" s="129"/>
      <c r="KAG95" s="129"/>
      <c r="KAH95" s="129"/>
      <c r="KAI95" s="129"/>
      <c r="KAJ95" s="129"/>
      <c r="KAK95" s="129"/>
      <c r="KAL95" s="129"/>
      <c r="KAM95" s="129"/>
      <c r="KAN95" s="129"/>
      <c r="KAO95" s="129"/>
      <c r="KAP95" s="129"/>
      <c r="KAQ95" s="129"/>
      <c r="KAR95" s="129"/>
      <c r="KAS95" s="129"/>
      <c r="KAT95" s="129"/>
      <c r="KAU95" s="129"/>
      <c r="KAV95" s="129"/>
      <c r="KAW95" s="129"/>
      <c r="KAX95" s="129"/>
      <c r="KAY95" s="129"/>
      <c r="KAZ95" s="129"/>
      <c r="KBA95" s="129"/>
      <c r="KBB95" s="129"/>
      <c r="KBC95" s="129"/>
      <c r="KBD95" s="129"/>
      <c r="KBE95" s="129"/>
      <c r="KBF95" s="129"/>
      <c r="KBG95" s="129"/>
      <c r="KBH95" s="129"/>
      <c r="KBI95" s="129"/>
      <c r="KBJ95" s="129"/>
      <c r="KBK95" s="129"/>
      <c r="KBL95" s="129"/>
      <c r="KBM95" s="129"/>
      <c r="KBN95" s="129"/>
      <c r="KBO95" s="129"/>
      <c r="KBP95" s="129"/>
      <c r="KBQ95" s="129"/>
      <c r="KBR95" s="129"/>
      <c r="KBS95" s="129"/>
      <c r="KBT95" s="129"/>
      <c r="KBU95" s="129"/>
      <c r="KBV95" s="129"/>
      <c r="KBW95" s="129"/>
      <c r="KBX95" s="129"/>
      <c r="KBY95" s="129"/>
      <c r="KBZ95" s="129"/>
      <c r="KCA95" s="129"/>
      <c r="KCB95" s="129"/>
      <c r="KCC95" s="129"/>
      <c r="KCD95" s="129"/>
      <c r="KCE95" s="129"/>
      <c r="KCF95" s="129"/>
      <c r="KCG95" s="129"/>
      <c r="KCH95" s="129"/>
      <c r="KCI95" s="129"/>
      <c r="KCJ95" s="129"/>
      <c r="KCK95" s="129"/>
      <c r="KCL95" s="129"/>
      <c r="KCM95" s="129"/>
      <c r="KCN95" s="129"/>
      <c r="KCO95" s="129"/>
      <c r="KCP95" s="129"/>
      <c r="KCQ95" s="129"/>
      <c r="KCR95" s="129"/>
      <c r="KCS95" s="129"/>
      <c r="KCT95" s="129"/>
      <c r="KCU95" s="129"/>
      <c r="KCV95" s="129"/>
      <c r="KCW95" s="129"/>
      <c r="KCX95" s="129"/>
      <c r="KCY95" s="129"/>
      <c r="KCZ95" s="129"/>
      <c r="KDA95" s="129"/>
      <c r="KDB95" s="129"/>
      <c r="KDC95" s="129"/>
      <c r="KDD95" s="129"/>
      <c r="KDE95" s="129"/>
      <c r="KDF95" s="129"/>
      <c r="KDG95" s="129"/>
      <c r="KDH95" s="129"/>
      <c r="KDI95" s="129"/>
      <c r="KDJ95" s="129"/>
      <c r="KDK95" s="129"/>
      <c r="KDL95" s="129"/>
      <c r="KDM95" s="129"/>
      <c r="KDN95" s="129"/>
      <c r="KDO95" s="129"/>
      <c r="KDP95" s="129"/>
      <c r="KDQ95" s="129"/>
      <c r="KDR95" s="129"/>
      <c r="KDS95" s="129"/>
      <c r="KDT95" s="129"/>
      <c r="KDU95" s="129"/>
      <c r="KDV95" s="129"/>
      <c r="KDW95" s="129"/>
      <c r="KDX95" s="129"/>
      <c r="KDY95" s="129"/>
      <c r="KDZ95" s="129"/>
      <c r="KEA95" s="129"/>
      <c r="KEB95" s="129"/>
      <c r="KEC95" s="129"/>
      <c r="KED95" s="129"/>
      <c r="KEE95" s="129"/>
      <c r="KEF95" s="129"/>
      <c r="KEG95" s="129"/>
      <c r="KEH95" s="129"/>
      <c r="KEI95" s="129"/>
      <c r="KEJ95" s="129"/>
      <c r="KEK95" s="129"/>
      <c r="KEL95" s="129"/>
      <c r="KEM95" s="129"/>
      <c r="KEN95" s="129"/>
      <c r="KEO95" s="129"/>
      <c r="KEP95" s="129"/>
      <c r="KEQ95" s="129"/>
      <c r="KER95" s="129"/>
      <c r="KES95" s="129"/>
      <c r="KET95" s="129"/>
      <c r="KEU95" s="129"/>
      <c r="KEV95" s="129"/>
      <c r="KEW95" s="129"/>
      <c r="KEX95" s="129"/>
      <c r="KEY95" s="129"/>
      <c r="KEZ95" s="129"/>
      <c r="KFA95" s="129"/>
      <c r="KFB95" s="129"/>
      <c r="KFC95" s="129"/>
      <c r="KFD95" s="129"/>
      <c r="KFE95" s="129"/>
      <c r="KFF95" s="129"/>
      <c r="KFG95" s="129"/>
      <c r="KFH95" s="129"/>
      <c r="KFI95" s="129"/>
      <c r="KFJ95" s="129"/>
      <c r="KFK95" s="129"/>
      <c r="KFL95" s="129"/>
      <c r="KFM95" s="129"/>
      <c r="KFN95" s="129"/>
      <c r="KFO95" s="129"/>
      <c r="KFP95" s="129"/>
      <c r="KFQ95" s="129"/>
      <c r="KFR95" s="129"/>
      <c r="KFS95" s="129"/>
      <c r="KFT95" s="129"/>
      <c r="KFU95" s="129"/>
      <c r="KFV95" s="129"/>
      <c r="KFW95" s="129"/>
      <c r="KFX95" s="129"/>
      <c r="KFY95" s="129"/>
      <c r="KFZ95" s="129"/>
      <c r="KGA95" s="129"/>
      <c r="KGB95" s="129"/>
      <c r="KGC95" s="129"/>
      <c r="KGD95" s="129"/>
      <c r="KGE95" s="129"/>
      <c r="KGF95" s="129"/>
      <c r="KGG95" s="129"/>
      <c r="KGH95" s="129"/>
      <c r="KGI95" s="129"/>
      <c r="KGJ95" s="129"/>
      <c r="KGK95" s="129"/>
      <c r="KGL95" s="129"/>
      <c r="KGM95" s="129"/>
      <c r="KGN95" s="129"/>
      <c r="KGO95" s="129"/>
      <c r="KGP95" s="129"/>
      <c r="KGQ95" s="129"/>
      <c r="KGR95" s="129"/>
      <c r="KGS95" s="129"/>
      <c r="KGT95" s="129"/>
      <c r="KGU95" s="129"/>
      <c r="KGV95" s="129"/>
      <c r="KGW95" s="129"/>
      <c r="KGX95" s="129"/>
      <c r="KGY95" s="129"/>
      <c r="KGZ95" s="129"/>
      <c r="KHA95" s="129"/>
      <c r="KHB95" s="129"/>
      <c r="KHC95" s="129"/>
      <c r="KHD95" s="129"/>
      <c r="KHE95" s="129"/>
      <c r="KHF95" s="129"/>
      <c r="KHG95" s="129"/>
      <c r="KHH95" s="129"/>
      <c r="KHI95" s="129"/>
      <c r="KHJ95" s="129"/>
      <c r="KHK95" s="129"/>
      <c r="KHL95" s="129"/>
      <c r="KHM95" s="129"/>
      <c r="KHN95" s="129"/>
      <c r="KHO95" s="129"/>
      <c r="KHP95" s="129"/>
      <c r="KHQ95" s="129"/>
      <c r="KHR95" s="129"/>
      <c r="KHS95" s="129"/>
      <c r="KHT95" s="129"/>
      <c r="KHU95" s="129"/>
      <c r="KHV95" s="129"/>
      <c r="KHW95" s="129"/>
      <c r="KHX95" s="129"/>
      <c r="KHY95" s="129"/>
      <c r="KHZ95" s="129"/>
      <c r="KIA95" s="129"/>
      <c r="KIB95" s="129"/>
      <c r="KIC95" s="129"/>
      <c r="KID95" s="129"/>
      <c r="KIE95" s="129"/>
      <c r="KIF95" s="129"/>
      <c r="KIG95" s="129"/>
      <c r="KIH95" s="129"/>
      <c r="KII95" s="129"/>
      <c r="KIJ95" s="129"/>
      <c r="KIK95" s="129"/>
      <c r="KIL95" s="129"/>
      <c r="KIM95" s="129"/>
      <c r="KIN95" s="129"/>
      <c r="KIO95" s="129"/>
      <c r="KIP95" s="129"/>
      <c r="KIQ95" s="129"/>
      <c r="KIR95" s="129"/>
      <c r="KIS95" s="129"/>
      <c r="KIT95" s="129"/>
      <c r="KIU95" s="129"/>
      <c r="KIV95" s="129"/>
      <c r="KIW95" s="129"/>
      <c r="KIX95" s="129"/>
      <c r="KIY95" s="129"/>
      <c r="KIZ95" s="129"/>
      <c r="KJA95" s="129"/>
      <c r="KJB95" s="129"/>
      <c r="KJC95" s="129"/>
      <c r="KJD95" s="129"/>
      <c r="KJE95" s="129"/>
      <c r="KJF95" s="129"/>
      <c r="KJG95" s="129"/>
      <c r="KJH95" s="129"/>
      <c r="KJI95" s="129"/>
      <c r="KJJ95" s="129"/>
      <c r="KJK95" s="129"/>
      <c r="KJL95" s="129"/>
      <c r="KJM95" s="129"/>
      <c r="KJN95" s="129"/>
      <c r="KJO95" s="129"/>
      <c r="KJP95" s="129"/>
      <c r="KJQ95" s="129"/>
      <c r="KJR95" s="129"/>
      <c r="KJS95" s="129"/>
      <c r="KJT95" s="129"/>
      <c r="KJU95" s="129"/>
      <c r="KJV95" s="129"/>
      <c r="KJW95" s="129"/>
      <c r="KJX95" s="129"/>
      <c r="KJY95" s="129"/>
      <c r="KJZ95" s="129"/>
      <c r="KKA95" s="129"/>
      <c r="KKB95" s="129"/>
      <c r="KKC95" s="129"/>
      <c r="KKD95" s="129"/>
      <c r="KKE95" s="129"/>
      <c r="KKF95" s="129"/>
      <c r="KKG95" s="129"/>
      <c r="KKH95" s="129"/>
      <c r="KKI95" s="129"/>
      <c r="KKJ95" s="129"/>
      <c r="KKK95" s="129"/>
      <c r="KKL95" s="129"/>
      <c r="KKM95" s="129"/>
      <c r="KKN95" s="129"/>
      <c r="KKO95" s="129"/>
      <c r="KKP95" s="129"/>
      <c r="KKQ95" s="129"/>
      <c r="KKR95" s="129"/>
      <c r="KKS95" s="129"/>
      <c r="KKT95" s="129"/>
      <c r="KKU95" s="129"/>
      <c r="KKV95" s="129"/>
      <c r="KKW95" s="129"/>
      <c r="KKX95" s="129"/>
      <c r="KKY95" s="129"/>
      <c r="KKZ95" s="129"/>
      <c r="KLA95" s="129"/>
      <c r="KLB95" s="129"/>
      <c r="KLC95" s="129"/>
      <c r="KLD95" s="129"/>
      <c r="KLE95" s="129"/>
      <c r="KLF95" s="129"/>
      <c r="KLG95" s="129"/>
      <c r="KLH95" s="129"/>
      <c r="KLI95" s="129"/>
      <c r="KLJ95" s="129"/>
      <c r="KLK95" s="129"/>
      <c r="KLL95" s="129"/>
      <c r="KLM95" s="129"/>
      <c r="KLN95" s="129"/>
      <c r="KLO95" s="129"/>
      <c r="KLP95" s="129"/>
      <c r="KLQ95" s="129"/>
      <c r="KLR95" s="129"/>
      <c r="KLS95" s="129"/>
      <c r="KLT95" s="129"/>
      <c r="KLU95" s="129"/>
      <c r="KLV95" s="129"/>
      <c r="KLW95" s="129"/>
      <c r="KLX95" s="129"/>
      <c r="KLY95" s="129"/>
      <c r="KLZ95" s="129"/>
      <c r="KMA95" s="129"/>
      <c r="KMB95" s="129"/>
      <c r="KMC95" s="129"/>
      <c r="KMD95" s="129"/>
      <c r="KME95" s="129"/>
      <c r="KMF95" s="129"/>
      <c r="KMG95" s="129"/>
      <c r="KMH95" s="129"/>
      <c r="KMI95" s="129"/>
      <c r="KMJ95" s="129"/>
      <c r="KMK95" s="129"/>
      <c r="KML95" s="129"/>
      <c r="KMM95" s="129"/>
      <c r="KMN95" s="129"/>
      <c r="KMO95" s="129"/>
      <c r="KMP95" s="129"/>
      <c r="KMQ95" s="129"/>
      <c r="KMR95" s="129"/>
      <c r="KMS95" s="129"/>
      <c r="KMT95" s="129"/>
      <c r="KMU95" s="129"/>
      <c r="KMV95" s="129"/>
      <c r="KMW95" s="129"/>
      <c r="KMX95" s="129"/>
      <c r="KMY95" s="129"/>
      <c r="KMZ95" s="129"/>
      <c r="KNA95" s="129"/>
      <c r="KNB95" s="129"/>
      <c r="KNC95" s="129"/>
      <c r="KND95" s="129"/>
      <c r="KNE95" s="129"/>
      <c r="KNF95" s="129"/>
      <c r="KNG95" s="129"/>
      <c r="KNH95" s="129"/>
      <c r="KNI95" s="129"/>
      <c r="KNJ95" s="129"/>
      <c r="KNK95" s="129"/>
      <c r="KNL95" s="129"/>
      <c r="KNM95" s="129"/>
      <c r="KNN95" s="129"/>
      <c r="KNO95" s="129"/>
      <c r="KNP95" s="129"/>
      <c r="KNQ95" s="129"/>
      <c r="KNR95" s="129"/>
      <c r="KNS95" s="129"/>
      <c r="KNT95" s="129"/>
      <c r="KNU95" s="129"/>
      <c r="KNV95" s="129"/>
      <c r="KNW95" s="129"/>
      <c r="KNX95" s="129"/>
      <c r="KNY95" s="129"/>
      <c r="KNZ95" s="129"/>
      <c r="KOA95" s="129"/>
      <c r="KOB95" s="129"/>
      <c r="KOC95" s="129"/>
      <c r="KOD95" s="129"/>
      <c r="KOE95" s="129"/>
      <c r="KOF95" s="129"/>
      <c r="KOG95" s="129"/>
      <c r="KOH95" s="129"/>
      <c r="KOI95" s="129"/>
      <c r="KOJ95" s="129"/>
      <c r="KOK95" s="129"/>
      <c r="KOL95" s="129"/>
      <c r="KOM95" s="129"/>
      <c r="KON95" s="129"/>
      <c r="KOO95" s="129"/>
      <c r="KOP95" s="129"/>
      <c r="KOQ95" s="129"/>
      <c r="KOR95" s="129"/>
      <c r="KOS95" s="129"/>
      <c r="KOT95" s="129"/>
      <c r="KOU95" s="129"/>
      <c r="KOV95" s="129"/>
      <c r="KOW95" s="129"/>
      <c r="KOX95" s="129"/>
      <c r="KOY95" s="129"/>
      <c r="KOZ95" s="129"/>
      <c r="KPA95" s="129"/>
      <c r="KPB95" s="129"/>
      <c r="KPC95" s="129"/>
      <c r="KPD95" s="129"/>
      <c r="KPE95" s="129"/>
      <c r="KPF95" s="129"/>
      <c r="KPG95" s="129"/>
      <c r="KPH95" s="129"/>
      <c r="KPI95" s="129"/>
      <c r="KPJ95" s="129"/>
      <c r="KPK95" s="129"/>
      <c r="KPL95" s="129"/>
      <c r="KPM95" s="129"/>
      <c r="KPN95" s="129"/>
      <c r="KPO95" s="129"/>
      <c r="KPP95" s="129"/>
      <c r="KPQ95" s="129"/>
      <c r="KPR95" s="129"/>
      <c r="KPS95" s="129"/>
      <c r="KPT95" s="129"/>
      <c r="KPU95" s="129"/>
      <c r="KPV95" s="129"/>
      <c r="KPW95" s="129"/>
      <c r="KPX95" s="129"/>
      <c r="KPY95" s="129"/>
      <c r="KPZ95" s="129"/>
      <c r="KQA95" s="129"/>
      <c r="KQB95" s="129"/>
      <c r="KQC95" s="129"/>
      <c r="KQD95" s="129"/>
      <c r="KQE95" s="129"/>
      <c r="KQF95" s="129"/>
      <c r="KQG95" s="129"/>
      <c r="KQH95" s="129"/>
      <c r="KQI95" s="129"/>
      <c r="KQJ95" s="129"/>
      <c r="KQK95" s="129"/>
      <c r="KQL95" s="129"/>
      <c r="KQM95" s="129"/>
      <c r="KQN95" s="129"/>
      <c r="KQO95" s="129"/>
      <c r="KQP95" s="129"/>
      <c r="KQQ95" s="129"/>
      <c r="KQR95" s="129"/>
      <c r="KQS95" s="129"/>
      <c r="KQT95" s="129"/>
      <c r="KQU95" s="129"/>
      <c r="KQV95" s="129"/>
      <c r="KQW95" s="129"/>
      <c r="KQX95" s="129"/>
      <c r="KQY95" s="129"/>
      <c r="KQZ95" s="129"/>
      <c r="KRA95" s="129"/>
      <c r="KRB95" s="129"/>
      <c r="KRC95" s="129"/>
      <c r="KRD95" s="129"/>
      <c r="KRE95" s="129"/>
      <c r="KRF95" s="129"/>
      <c r="KRG95" s="129"/>
      <c r="KRH95" s="129"/>
      <c r="KRI95" s="129"/>
      <c r="KRJ95" s="129"/>
      <c r="KRK95" s="129"/>
      <c r="KRL95" s="129"/>
      <c r="KRM95" s="129"/>
      <c r="KRN95" s="129"/>
      <c r="KRO95" s="129"/>
      <c r="KRP95" s="129"/>
      <c r="KRQ95" s="129"/>
      <c r="KRR95" s="129"/>
      <c r="KRS95" s="129"/>
      <c r="KRT95" s="129"/>
      <c r="KRU95" s="129"/>
      <c r="KRV95" s="129"/>
      <c r="KRW95" s="129"/>
      <c r="KRX95" s="129"/>
      <c r="KRY95" s="129"/>
      <c r="KRZ95" s="129"/>
      <c r="KSA95" s="129"/>
      <c r="KSB95" s="129"/>
      <c r="KSC95" s="129"/>
      <c r="KSD95" s="129"/>
      <c r="KSE95" s="129"/>
      <c r="KSF95" s="129"/>
      <c r="KSG95" s="129"/>
      <c r="KSH95" s="129"/>
      <c r="KSI95" s="129"/>
      <c r="KSJ95" s="129"/>
      <c r="KSK95" s="129"/>
      <c r="KSL95" s="129"/>
      <c r="KSM95" s="129"/>
      <c r="KSN95" s="129"/>
      <c r="KSO95" s="129"/>
      <c r="KSP95" s="129"/>
      <c r="KSQ95" s="129"/>
      <c r="KSR95" s="129"/>
      <c r="KSS95" s="129"/>
      <c r="KST95" s="129"/>
      <c r="KSU95" s="129"/>
      <c r="KSV95" s="129"/>
      <c r="KSW95" s="129"/>
      <c r="KSX95" s="129"/>
      <c r="KSY95" s="129"/>
      <c r="KSZ95" s="129"/>
      <c r="KTA95" s="129"/>
      <c r="KTB95" s="129"/>
      <c r="KTC95" s="129"/>
      <c r="KTD95" s="129"/>
      <c r="KTE95" s="129"/>
      <c r="KTF95" s="129"/>
      <c r="KTG95" s="129"/>
      <c r="KTH95" s="129"/>
      <c r="KTI95" s="129"/>
      <c r="KTJ95" s="129"/>
      <c r="KTK95" s="129"/>
      <c r="KTL95" s="129"/>
      <c r="KTM95" s="129"/>
      <c r="KTN95" s="129"/>
      <c r="KTO95" s="129"/>
      <c r="KTP95" s="129"/>
      <c r="KTQ95" s="129"/>
      <c r="KTR95" s="129"/>
      <c r="KTS95" s="129"/>
      <c r="KTT95" s="129"/>
      <c r="KTU95" s="129"/>
      <c r="KTV95" s="129"/>
      <c r="KTW95" s="129"/>
      <c r="KTX95" s="129"/>
      <c r="KTY95" s="129"/>
      <c r="KTZ95" s="129"/>
      <c r="KUA95" s="129"/>
      <c r="KUB95" s="129"/>
      <c r="KUC95" s="129"/>
      <c r="KUD95" s="129"/>
      <c r="KUE95" s="129"/>
      <c r="KUF95" s="129"/>
      <c r="KUG95" s="129"/>
      <c r="KUH95" s="129"/>
      <c r="KUI95" s="129"/>
      <c r="KUJ95" s="129"/>
      <c r="KUK95" s="129"/>
      <c r="KUL95" s="129"/>
      <c r="KUM95" s="129"/>
      <c r="KUN95" s="129"/>
      <c r="KUO95" s="129"/>
      <c r="KUP95" s="129"/>
      <c r="KUQ95" s="129"/>
      <c r="KUR95" s="129"/>
      <c r="KUS95" s="129"/>
      <c r="KUT95" s="129"/>
      <c r="KUU95" s="129"/>
      <c r="KUV95" s="129"/>
      <c r="KUW95" s="129"/>
      <c r="KUX95" s="129"/>
      <c r="KUY95" s="129"/>
      <c r="KUZ95" s="129"/>
      <c r="KVA95" s="129"/>
      <c r="KVB95" s="129"/>
      <c r="KVC95" s="129"/>
      <c r="KVD95" s="129"/>
      <c r="KVE95" s="129"/>
      <c r="KVF95" s="129"/>
      <c r="KVG95" s="129"/>
      <c r="KVH95" s="129"/>
      <c r="KVI95" s="129"/>
      <c r="KVJ95" s="129"/>
      <c r="KVK95" s="129"/>
      <c r="KVL95" s="129"/>
      <c r="KVM95" s="129"/>
      <c r="KVN95" s="129"/>
      <c r="KVO95" s="129"/>
      <c r="KVP95" s="129"/>
      <c r="KVQ95" s="129"/>
      <c r="KVR95" s="129"/>
      <c r="KVS95" s="129"/>
      <c r="KVT95" s="129"/>
      <c r="KVU95" s="129"/>
      <c r="KVV95" s="129"/>
      <c r="KVW95" s="129"/>
      <c r="KVX95" s="129"/>
      <c r="KVY95" s="129"/>
      <c r="KVZ95" s="129"/>
      <c r="KWA95" s="129"/>
      <c r="KWB95" s="129"/>
      <c r="KWC95" s="129"/>
      <c r="KWD95" s="129"/>
      <c r="KWE95" s="129"/>
      <c r="KWF95" s="129"/>
      <c r="KWG95" s="129"/>
      <c r="KWH95" s="129"/>
      <c r="KWI95" s="129"/>
      <c r="KWJ95" s="129"/>
      <c r="KWK95" s="129"/>
      <c r="KWL95" s="129"/>
      <c r="KWM95" s="129"/>
      <c r="KWN95" s="129"/>
      <c r="KWO95" s="129"/>
      <c r="KWP95" s="129"/>
      <c r="KWQ95" s="129"/>
      <c r="KWR95" s="129"/>
      <c r="KWS95" s="129"/>
      <c r="KWT95" s="129"/>
      <c r="KWU95" s="129"/>
      <c r="KWV95" s="129"/>
      <c r="KWW95" s="129"/>
      <c r="KWX95" s="129"/>
      <c r="KWY95" s="129"/>
      <c r="KWZ95" s="129"/>
      <c r="KXA95" s="129"/>
      <c r="KXB95" s="129"/>
      <c r="KXC95" s="129"/>
      <c r="KXD95" s="129"/>
      <c r="KXE95" s="129"/>
      <c r="KXF95" s="129"/>
      <c r="KXG95" s="129"/>
      <c r="KXH95" s="129"/>
      <c r="KXI95" s="129"/>
      <c r="KXJ95" s="129"/>
      <c r="KXK95" s="129"/>
      <c r="KXL95" s="129"/>
      <c r="KXM95" s="129"/>
      <c r="KXN95" s="129"/>
      <c r="KXO95" s="129"/>
      <c r="KXP95" s="129"/>
      <c r="KXQ95" s="129"/>
      <c r="KXR95" s="129"/>
      <c r="KXS95" s="129"/>
      <c r="KXT95" s="129"/>
      <c r="KXU95" s="129"/>
      <c r="KXV95" s="129"/>
      <c r="KXW95" s="129"/>
      <c r="KXX95" s="129"/>
      <c r="KXY95" s="129"/>
      <c r="KXZ95" s="129"/>
      <c r="KYA95" s="129"/>
      <c r="KYB95" s="129"/>
      <c r="KYC95" s="129"/>
      <c r="KYD95" s="129"/>
      <c r="KYE95" s="129"/>
      <c r="KYF95" s="129"/>
      <c r="KYG95" s="129"/>
      <c r="KYH95" s="129"/>
      <c r="KYI95" s="129"/>
      <c r="KYJ95" s="129"/>
      <c r="KYK95" s="129"/>
      <c r="KYL95" s="129"/>
      <c r="KYM95" s="129"/>
      <c r="KYN95" s="129"/>
      <c r="KYO95" s="129"/>
      <c r="KYP95" s="129"/>
      <c r="KYQ95" s="129"/>
      <c r="KYR95" s="129"/>
      <c r="KYS95" s="129"/>
      <c r="KYT95" s="129"/>
      <c r="KYU95" s="129"/>
      <c r="KYV95" s="129"/>
      <c r="KYW95" s="129"/>
      <c r="KYX95" s="129"/>
      <c r="KYY95" s="129"/>
      <c r="KYZ95" s="129"/>
      <c r="KZA95" s="129"/>
      <c r="KZB95" s="129"/>
      <c r="KZC95" s="129"/>
      <c r="KZD95" s="129"/>
      <c r="KZE95" s="129"/>
      <c r="KZF95" s="129"/>
      <c r="KZG95" s="129"/>
      <c r="KZH95" s="129"/>
      <c r="KZI95" s="129"/>
      <c r="KZJ95" s="129"/>
      <c r="KZK95" s="129"/>
      <c r="KZL95" s="129"/>
      <c r="KZM95" s="129"/>
      <c r="KZN95" s="129"/>
      <c r="KZO95" s="129"/>
      <c r="KZP95" s="129"/>
      <c r="KZQ95" s="129"/>
      <c r="KZR95" s="129"/>
      <c r="KZS95" s="129"/>
      <c r="KZT95" s="129"/>
      <c r="KZU95" s="129"/>
      <c r="KZV95" s="129"/>
      <c r="KZW95" s="129"/>
      <c r="KZX95" s="129"/>
      <c r="KZY95" s="129"/>
      <c r="KZZ95" s="129"/>
      <c r="LAA95" s="129"/>
      <c r="LAB95" s="129"/>
      <c r="LAC95" s="129"/>
      <c r="LAD95" s="129"/>
      <c r="LAE95" s="129"/>
      <c r="LAF95" s="129"/>
      <c r="LAG95" s="129"/>
      <c r="LAH95" s="129"/>
      <c r="LAI95" s="129"/>
      <c r="LAJ95" s="129"/>
      <c r="LAK95" s="129"/>
      <c r="LAL95" s="129"/>
      <c r="LAM95" s="129"/>
      <c r="LAN95" s="129"/>
      <c r="LAO95" s="129"/>
      <c r="LAP95" s="129"/>
      <c r="LAQ95" s="129"/>
      <c r="LAR95" s="129"/>
      <c r="LAS95" s="129"/>
      <c r="LAT95" s="129"/>
      <c r="LAU95" s="129"/>
      <c r="LAV95" s="129"/>
      <c r="LAW95" s="129"/>
      <c r="LAX95" s="129"/>
      <c r="LAY95" s="129"/>
      <c r="LAZ95" s="129"/>
      <c r="LBA95" s="129"/>
      <c r="LBB95" s="129"/>
      <c r="LBC95" s="129"/>
      <c r="LBD95" s="129"/>
      <c r="LBE95" s="129"/>
      <c r="LBF95" s="129"/>
      <c r="LBG95" s="129"/>
      <c r="LBH95" s="129"/>
      <c r="LBI95" s="129"/>
      <c r="LBJ95" s="129"/>
      <c r="LBK95" s="129"/>
      <c r="LBL95" s="129"/>
      <c r="LBM95" s="129"/>
      <c r="LBN95" s="129"/>
      <c r="LBO95" s="129"/>
      <c r="LBP95" s="129"/>
      <c r="LBQ95" s="129"/>
      <c r="LBR95" s="129"/>
      <c r="LBS95" s="129"/>
      <c r="LBT95" s="129"/>
      <c r="LBU95" s="129"/>
      <c r="LBV95" s="129"/>
      <c r="LBW95" s="129"/>
      <c r="LBX95" s="129"/>
      <c r="LBY95" s="129"/>
      <c r="LBZ95" s="129"/>
      <c r="LCA95" s="129"/>
      <c r="LCB95" s="129"/>
      <c r="LCC95" s="129"/>
      <c r="LCD95" s="129"/>
      <c r="LCE95" s="129"/>
      <c r="LCF95" s="129"/>
      <c r="LCG95" s="129"/>
      <c r="LCH95" s="129"/>
      <c r="LCI95" s="129"/>
      <c r="LCJ95" s="129"/>
      <c r="LCK95" s="129"/>
      <c r="LCL95" s="129"/>
      <c r="LCM95" s="129"/>
      <c r="LCN95" s="129"/>
      <c r="LCO95" s="129"/>
      <c r="LCP95" s="129"/>
      <c r="LCQ95" s="129"/>
      <c r="LCR95" s="129"/>
      <c r="LCS95" s="129"/>
      <c r="LCT95" s="129"/>
      <c r="LCU95" s="129"/>
      <c r="LCV95" s="129"/>
      <c r="LCW95" s="129"/>
      <c r="LCX95" s="129"/>
      <c r="LCY95" s="129"/>
      <c r="LCZ95" s="129"/>
      <c r="LDA95" s="129"/>
      <c r="LDB95" s="129"/>
      <c r="LDC95" s="129"/>
      <c r="LDD95" s="129"/>
      <c r="LDE95" s="129"/>
      <c r="LDF95" s="129"/>
      <c r="LDG95" s="129"/>
      <c r="LDH95" s="129"/>
      <c r="LDI95" s="129"/>
      <c r="LDJ95" s="129"/>
      <c r="LDK95" s="129"/>
      <c r="LDL95" s="129"/>
      <c r="LDM95" s="129"/>
      <c r="LDN95" s="129"/>
      <c r="LDO95" s="129"/>
      <c r="LDP95" s="129"/>
      <c r="LDQ95" s="129"/>
      <c r="LDR95" s="129"/>
      <c r="LDS95" s="129"/>
      <c r="LDT95" s="129"/>
      <c r="LDU95" s="129"/>
      <c r="LDV95" s="129"/>
      <c r="LDW95" s="129"/>
      <c r="LDX95" s="129"/>
      <c r="LDY95" s="129"/>
      <c r="LDZ95" s="129"/>
      <c r="LEA95" s="129"/>
      <c r="LEB95" s="129"/>
      <c r="LEC95" s="129"/>
      <c r="LED95" s="129"/>
      <c r="LEE95" s="129"/>
      <c r="LEF95" s="129"/>
      <c r="LEG95" s="129"/>
      <c r="LEH95" s="129"/>
      <c r="LEI95" s="129"/>
      <c r="LEJ95" s="129"/>
      <c r="LEK95" s="129"/>
      <c r="LEL95" s="129"/>
      <c r="LEM95" s="129"/>
      <c r="LEN95" s="129"/>
      <c r="LEO95" s="129"/>
      <c r="LEP95" s="129"/>
      <c r="LEQ95" s="129"/>
      <c r="LER95" s="129"/>
      <c r="LES95" s="129"/>
      <c r="LET95" s="129"/>
      <c r="LEU95" s="129"/>
      <c r="LEV95" s="129"/>
      <c r="LEW95" s="129"/>
      <c r="LEX95" s="129"/>
      <c r="LEY95" s="129"/>
      <c r="LEZ95" s="129"/>
      <c r="LFA95" s="129"/>
      <c r="LFB95" s="129"/>
      <c r="LFC95" s="129"/>
      <c r="LFD95" s="129"/>
      <c r="LFE95" s="129"/>
      <c r="LFF95" s="129"/>
      <c r="LFG95" s="129"/>
      <c r="LFH95" s="129"/>
      <c r="LFI95" s="129"/>
      <c r="LFJ95" s="129"/>
      <c r="LFK95" s="129"/>
      <c r="LFL95" s="129"/>
      <c r="LFM95" s="129"/>
      <c r="LFN95" s="129"/>
      <c r="LFO95" s="129"/>
      <c r="LFP95" s="129"/>
      <c r="LFQ95" s="129"/>
      <c r="LFR95" s="129"/>
      <c r="LFS95" s="129"/>
      <c r="LFT95" s="129"/>
      <c r="LFU95" s="129"/>
      <c r="LFV95" s="129"/>
      <c r="LFW95" s="129"/>
      <c r="LFX95" s="129"/>
      <c r="LFY95" s="129"/>
      <c r="LFZ95" s="129"/>
      <c r="LGA95" s="129"/>
      <c r="LGB95" s="129"/>
      <c r="LGC95" s="129"/>
      <c r="LGD95" s="129"/>
      <c r="LGE95" s="129"/>
      <c r="LGF95" s="129"/>
      <c r="LGG95" s="129"/>
      <c r="LGH95" s="129"/>
      <c r="LGI95" s="129"/>
      <c r="LGJ95" s="129"/>
      <c r="LGK95" s="129"/>
      <c r="LGL95" s="129"/>
      <c r="LGM95" s="129"/>
      <c r="LGN95" s="129"/>
      <c r="LGO95" s="129"/>
      <c r="LGP95" s="129"/>
      <c r="LGQ95" s="129"/>
      <c r="LGR95" s="129"/>
      <c r="LGS95" s="129"/>
      <c r="LGT95" s="129"/>
      <c r="LGU95" s="129"/>
      <c r="LGV95" s="129"/>
      <c r="LGW95" s="129"/>
      <c r="LGX95" s="129"/>
      <c r="LGY95" s="129"/>
      <c r="LGZ95" s="129"/>
      <c r="LHA95" s="129"/>
      <c r="LHB95" s="129"/>
      <c r="LHC95" s="129"/>
      <c r="LHD95" s="129"/>
      <c r="LHE95" s="129"/>
      <c r="LHF95" s="129"/>
      <c r="LHG95" s="129"/>
      <c r="LHH95" s="129"/>
      <c r="LHI95" s="129"/>
      <c r="LHJ95" s="129"/>
      <c r="LHK95" s="129"/>
      <c r="LHL95" s="129"/>
      <c r="LHM95" s="129"/>
      <c r="LHN95" s="129"/>
      <c r="LHO95" s="129"/>
      <c r="LHP95" s="129"/>
      <c r="LHQ95" s="129"/>
      <c r="LHR95" s="129"/>
      <c r="LHS95" s="129"/>
      <c r="LHT95" s="129"/>
      <c r="LHU95" s="129"/>
      <c r="LHV95" s="129"/>
      <c r="LHW95" s="129"/>
      <c r="LHX95" s="129"/>
      <c r="LHY95" s="129"/>
      <c r="LHZ95" s="129"/>
      <c r="LIA95" s="129"/>
      <c r="LIB95" s="129"/>
      <c r="LIC95" s="129"/>
      <c r="LID95" s="129"/>
      <c r="LIE95" s="129"/>
      <c r="LIF95" s="129"/>
      <c r="LIG95" s="129"/>
      <c r="LIH95" s="129"/>
      <c r="LII95" s="129"/>
      <c r="LIJ95" s="129"/>
      <c r="LIK95" s="129"/>
      <c r="LIL95" s="129"/>
      <c r="LIM95" s="129"/>
      <c r="LIN95" s="129"/>
      <c r="LIO95" s="129"/>
      <c r="LIP95" s="129"/>
      <c r="LIQ95" s="129"/>
      <c r="LIR95" s="129"/>
      <c r="LIS95" s="129"/>
      <c r="LIT95" s="129"/>
      <c r="LIU95" s="129"/>
      <c r="LIV95" s="129"/>
      <c r="LIW95" s="129"/>
      <c r="LIX95" s="129"/>
      <c r="LIY95" s="129"/>
      <c r="LIZ95" s="129"/>
      <c r="LJA95" s="129"/>
      <c r="LJB95" s="129"/>
      <c r="LJC95" s="129"/>
      <c r="LJD95" s="129"/>
      <c r="LJE95" s="129"/>
      <c r="LJF95" s="129"/>
      <c r="LJG95" s="129"/>
      <c r="LJH95" s="129"/>
      <c r="LJI95" s="129"/>
      <c r="LJJ95" s="129"/>
      <c r="LJK95" s="129"/>
      <c r="LJL95" s="129"/>
      <c r="LJM95" s="129"/>
      <c r="LJN95" s="129"/>
      <c r="LJO95" s="129"/>
      <c r="LJP95" s="129"/>
      <c r="LJQ95" s="129"/>
      <c r="LJR95" s="129"/>
      <c r="LJS95" s="129"/>
      <c r="LJT95" s="129"/>
      <c r="LJU95" s="129"/>
      <c r="LJV95" s="129"/>
      <c r="LJW95" s="129"/>
      <c r="LJX95" s="129"/>
      <c r="LJY95" s="129"/>
      <c r="LJZ95" s="129"/>
      <c r="LKA95" s="129"/>
      <c r="LKB95" s="129"/>
      <c r="LKC95" s="129"/>
      <c r="LKD95" s="129"/>
      <c r="LKE95" s="129"/>
      <c r="LKF95" s="129"/>
      <c r="LKG95" s="129"/>
      <c r="LKH95" s="129"/>
      <c r="LKI95" s="129"/>
      <c r="LKJ95" s="129"/>
      <c r="LKK95" s="129"/>
      <c r="LKL95" s="129"/>
      <c r="LKM95" s="129"/>
      <c r="LKN95" s="129"/>
      <c r="LKO95" s="129"/>
      <c r="LKP95" s="129"/>
      <c r="LKQ95" s="129"/>
      <c r="LKR95" s="129"/>
      <c r="LKS95" s="129"/>
      <c r="LKT95" s="129"/>
      <c r="LKU95" s="129"/>
      <c r="LKV95" s="129"/>
      <c r="LKW95" s="129"/>
      <c r="LKX95" s="129"/>
      <c r="LKY95" s="129"/>
      <c r="LKZ95" s="129"/>
      <c r="LLA95" s="129"/>
      <c r="LLB95" s="129"/>
      <c r="LLC95" s="129"/>
      <c r="LLD95" s="129"/>
      <c r="LLE95" s="129"/>
      <c r="LLF95" s="129"/>
      <c r="LLG95" s="129"/>
      <c r="LLH95" s="129"/>
      <c r="LLI95" s="129"/>
      <c r="LLJ95" s="129"/>
      <c r="LLK95" s="129"/>
      <c r="LLL95" s="129"/>
      <c r="LLM95" s="129"/>
      <c r="LLN95" s="129"/>
      <c r="LLO95" s="129"/>
      <c r="LLP95" s="129"/>
      <c r="LLQ95" s="129"/>
      <c r="LLR95" s="129"/>
      <c r="LLS95" s="129"/>
      <c r="LLT95" s="129"/>
      <c r="LLU95" s="129"/>
      <c r="LLV95" s="129"/>
      <c r="LLW95" s="129"/>
      <c r="LLX95" s="129"/>
      <c r="LLY95" s="129"/>
      <c r="LLZ95" s="129"/>
      <c r="LMA95" s="129"/>
      <c r="LMB95" s="129"/>
      <c r="LMC95" s="129"/>
      <c r="LMD95" s="129"/>
      <c r="LME95" s="129"/>
      <c r="LMF95" s="129"/>
      <c r="LMG95" s="129"/>
      <c r="LMH95" s="129"/>
      <c r="LMI95" s="129"/>
      <c r="LMJ95" s="129"/>
      <c r="LMK95" s="129"/>
      <c r="LML95" s="129"/>
      <c r="LMM95" s="129"/>
      <c r="LMN95" s="129"/>
      <c r="LMO95" s="129"/>
      <c r="LMP95" s="129"/>
      <c r="LMQ95" s="129"/>
      <c r="LMR95" s="129"/>
      <c r="LMS95" s="129"/>
      <c r="LMT95" s="129"/>
      <c r="LMU95" s="129"/>
      <c r="LMV95" s="129"/>
      <c r="LMW95" s="129"/>
      <c r="LMX95" s="129"/>
      <c r="LMY95" s="129"/>
      <c r="LMZ95" s="129"/>
      <c r="LNA95" s="129"/>
      <c r="LNB95" s="129"/>
      <c r="LNC95" s="129"/>
      <c r="LND95" s="129"/>
      <c r="LNE95" s="129"/>
      <c r="LNF95" s="129"/>
      <c r="LNG95" s="129"/>
      <c r="LNH95" s="129"/>
      <c r="LNI95" s="129"/>
      <c r="LNJ95" s="129"/>
      <c r="LNK95" s="129"/>
      <c r="LNL95" s="129"/>
      <c r="LNM95" s="129"/>
      <c r="LNN95" s="129"/>
      <c r="LNO95" s="129"/>
      <c r="LNP95" s="129"/>
      <c r="LNQ95" s="129"/>
      <c r="LNR95" s="129"/>
      <c r="LNS95" s="129"/>
      <c r="LNT95" s="129"/>
      <c r="LNU95" s="129"/>
      <c r="LNV95" s="129"/>
      <c r="LNW95" s="129"/>
      <c r="LNX95" s="129"/>
      <c r="LNY95" s="129"/>
      <c r="LNZ95" s="129"/>
      <c r="LOA95" s="129"/>
      <c r="LOB95" s="129"/>
      <c r="LOC95" s="129"/>
      <c r="LOD95" s="129"/>
      <c r="LOE95" s="129"/>
      <c r="LOF95" s="129"/>
      <c r="LOG95" s="129"/>
      <c r="LOH95" s="129"/>
      <c r="LOI95" s="129"/>
      <c r="LOJ95" s="129"/>
      <c r="LOK95" s="129"/>
      <c r="LOL95" s="129"/>
      <c r="LOM95" s="129"/>
      <c r="LON95" s="129"/>
      <c r="LOO95" s="129"/>
      <c r="LOP95" s="129"/>
      <c r="LOQ95" s="129"/>
      <c r="LOR95" s="129"/>
      <c r="LOS95" s="129"/>
      <c r="LOT95" s="129"/>
      <c r="LOU95" s="129"/>
      <c r="LOV95" s="129"/>
      <c r="LOW95" s="129"/>
      <c r="LOX95" s="129"/>
      <c r="LOY95" s="129"/>
      <c r="LOZ95" s="129"/>
      <c r="LPA95" s="129"/>
      <c r="LPB95" s="129"/>
      <c r="LPC95" s="129"/>
      <c r="LPD95" s="129"/>
      <c r="LPE95" s="129"/>
      <c r="LPF95" s="129"/>
      <c r="LPG95" s="129"/>
      <c r="LPH95" s="129"/>
      <c r="LPI95" s="129"/>
      <c r="LPJ95" s="129"/>
      <c r="LPK95" s="129"/>
      <c r="LPL95" s="129"/>
      <c r="LPM95" s="129"/>
      <c r="LPN95" s="129"/>
      <c r="LPO95" s="129"/>
      <c r="LPP95" s="129"/>
      <c r="LPQ95" s="129"/>
      <c r="LPR95" s="129"/>
      <c r="LPS95" s="129"/>
      <c r="LPT95" s="129"/>
      <c r="LPU95" s="129"/>
      <c r="LPV95" s="129"/>
      <c r="LPW95" s="129"/>
      <c r="LPX95" s="129"/>
      <c r="LPY95" s="129"/>
      <c r="LPZ95" s="129"/>
      <c r="LQA95" s="129"/>
      <c r="LQB95" s="129"/>
      <c r="LQC95" s="129"/>
      <c r="LQD95" s="129"/>
      <c r="LQE95" s="129"/>
      <c r="LQF95" s="129"/>
      <c r="LQG95" s="129"/>
      <c r="LQH95" s="129"/>
      <c r="LQI95" s="129"/>
      <c r="LQJ95" s="129"/>
      <c r="LQK95" s="129"/>
      <c r="LQL95" s="129"/>
      <c r="LQM95" s="129"/>
      <c r="LQN95" s="129"/>
      <c r="LQO95" s="129"/>
      <c r="LQP95" s="129"/>
      <c r="LQQ95" s="129"/>
      <c r="LQR95" s="129"/>
      <c r="LQS95" s="129"/>
      <c r="LQT95" s="129"/>
      <c r="LQU95" s="129"/>
      <c r="LQV95" s="129"/>
      <c r="LQW95" s="129"/>
      <c r="LQX95" s="129"/>
      <c r="LQY95" s="129"/>
      <c r="LQZ95" s="129"/>
      <c r="LRA95" s="129"/>
      <c r="LRB95" s="129"/>
      <c r="LRC95" s="129"/>
      <c r="LRD95" s="129"/>
      <c r="LRE95" s="129"/>
      <c r="LRF95" s="129"/>
      <c r="LRG95" s="129"/>
      <c r="LRH95" s="129"/>
      <c r="LRI95" s="129"/>
      <c r="LRJ95" s="129"/>
      <c r="LRK95" s="129"/>
      <c r="LRL95" s="129"/>
      <c r="LRM95" s="129"/>
      <c r="LRN95" s="129"/>
      <c r="LRO95" s="129"/>
      <c r="LRP95" s="129"/>
      <c r="LRQ95" s="129"/>
      <c r="LRR95" s="129"/>
      <c r="LRS95" s="129"/>
      <c r="LRT95" s="129"/>
      <c r="LRU95" s="129"/>
      <c r="LRV95" s="129"/>
      <c r="LRW95" s="129"/>
      <c r="LRX95" s="129"/>
      <c r="LRY95" s="129"/>
      <c r="LRZ95" s="129"/>
      <c r="LSA95" s="129"/>
      <c r="LSB95" s="129"/>
      <c r="LSC95" s="129"/>
      <c r="LSD95" s="129"/>
      <c r="LSE95" s="129"/>
      <c r="LSF95" s="129"/>
      <c r="LSG95" s="129"/>
      <c r="LSH95" s="129"/>
      <c r="LSI95" s="129"/>
      <c r="LSJ95" s="129"/>
      <c r="LSK95" s="129"/>
      <c r="LSL95" s="129"/>
      <c r="LSM95" s="129"/>
      <c r="LSN95" s="129"/>
      <c r="LSO95" s="129"/>
      <c r="LSP95" s="129"/>
      <c r="LSQ95" s="129"/>
      <c r="LSR95" s="129"/>
      <c r="LSS95" s="129"/>
      <c r="LST95" s="129"/>
      <c r="LSU95" s="129"/>
      <c r="LSV95" s="129"/>
      <c r="LSW95" s="129"/>
      <c r="LSX95" s="129"/>
      <c r="LSY95" s="129"/>
      <c r="LSZ95" s="129"/>
      <c r="LTA95" s="129"/>
      <c r="LTB95" s="129"/>
      <c r="LTC95" s="129"/>
      <c r="LTD95" s="129"/>
      <c r="LTE95" s="129"/>
      <c r="LTF95" s="129"/>
      <c r="LTG95" s="129"/>
      <c r="LTH95" s="129"/>
      <c r="LTI95" s="129"/>
      <c r="LTJ95" s="129"/>
      <c r="LTK95" s="129"/>
      <c r="LTL95" s="129"/>
      <c r="LTM95" s="129"/>
      <c r="LTN95" s="129"/>
      <c r="LTO95" s="129"/>
      <c r="LTP95" s="129"/>
      <c r="LTQ95" s="129"/>
      <c r="LTR95" s="129"/>
      <c r="LTS95" s="129"/>
      <c r="LTT95" s="129"/>
      <c r="LTU95" s="129"/>
      <c r="LTV95" s="129"/>
      <c r="LTW95" s="129"/>
      <c r="LTX95" s="129"/>
      <c r="LTY95" s="129"/>
      <c r="LTZ95" s="129"/>
      <c r="LUA95" s="129"/>
      <c r="LUB95" s="129"/>
      <c r="LUC95" s="129"/>
      <c r="LUD95" s="129"/>
      <c r="LUE95" s="129"/>
      <c r="LUF95" s="129"/>
      <c r="LUG95" s="129"/>
      <c r="LUH95" s="129"/>
      <c r="LUI95" s="129"/>
      <c r="LUJ95" s="129"/>
      <c r="LUK95" s="129"/>
      <c r="LUL95" s="129"/>
      <c r="LUM95" s="129"/>
      <c r="LUN95" s="129"/>
      <c r="LUO95" s="129"/>
      <c r="LUP95" s="129"/>
      <c r="LUQ95" s="129"/>
      <c r="LUR95" s="129"/>
      <c r="LUS95" s="129"/>
      <c r="LUT95" s="129"/>
      <c r="LUU95" s="129"/>
      <c r="LUV95" s="129"/>
      <c r="LUW95" s="129"/>
      <c r="LUX95" s="129"/>
      <c r="LUY95" s="129"/>
      <c r="LUZ95" s="129"/>
      <c r="LVA95" s="129"/>
      <c r="LVB95" s="129"/>
      <c r="LVC95" s="129"/>
      <c r="LVD95" s="129"/>
      <c r="LVE95" s="129"/>
      <c r="LVF95" s="129"/>
      <c r="LVG95" s="129"/>
      <c r="LVH95" s="129"/>
      <c r="LVI95" s="129"/>
      <c r="LVJ95" s="129"/>
      <c r="LVK95" s="129"/>
      <c r="LVL95" s="129"/>
      <c r="LVM95" s="129"/>
      <c r="LVN95" s="129"/>
      <c r="LVO95" s="129"/>
      <c r="LVP95" s="129"/>
      <c r="LVQ95" s="129"/>
      <c r="LVR95" s="129"/>
      <c r="LVS95" s="129"/>
      <c r="LVT95" s="129"/>
      <c r="LVU95" s="129"/>
      <c r="LVV95" s="129"/>
      <c r="LVW95" s="129"/>
      <c r="LVX95" s="129"/>
      <c r="LVY95" s="129"/>
      <c r="LVZ95" s="129"/>
      <c r="LWA95" s="129"/>
      <c r="LWB95" s="129"/>
      <c r="LWC95" s="129"/>
      <c r="LWD95" s="129"/>
      <c r="LWE95" s="129"/>
      <c r="LWF95" s="129"/>
      <c r="LWG95" s="129"/>
      <c r="LWH95" s="129"/>
      <c r="LWI95" s="129"/>
      <c r="LWJ95" s="129"/>
      <c r="LWK95" s="129"/>
      <c r="LWL95" s="129"/>
      <c r="LWM95" s="129"/>
      <c r="LWN95" s="129"/>
      <c r="LWO95" s="129"/>
      <c r="LWP95" s="129"/>
      <c r="LWQ95" s="129"/>
      <c r="LWR95" s="129"/>
      <c r="LWS95" s="129"/>
      <c r="LWT95" s="129"/>
      <c r="LWU95" s="129"/>
      <c r="LWV95" s="129"/>
      <c r="LWW95" s="129"/>
      <c r="LWX95" s="129"/>
      <c r="LWY95" s="129"/>
      <c r="LWZ95" s="129"/>
      <c r="LXA95" s="129"/>
      <c r="LXB95" s="129"/>
      <c r="LXC95" s="129"/>
      <c r="LXD95" s="129"/>
      <c r="LXE95" s="129"/>
      <c r="LXF95" s="129"/>
      <c r="LXG95" s="129"/>
      <c r="LXH95" s="129"/>
      <c r="LXI95" s="129"/>
      <c r="LXJ95" s="129"/>
      <c r="LXK95" s="129"/>
      <c r="LXL95" s="129"/>
      <c r="LXM95" s="129"/>
      <c r="LXN95" s="129"/>
      <c r="LXO95" s="129"/>
      <c r="LXP95" s="129"/>
      <c r="LXQ95" s="129"/>
      <c r="LXR95" s="129"/>
      <c r="LXS95" s="129"/>
      <c r="LXT95" s="129"/>
      <c r="LXU95" s="129"/>
      <c r="LXV95" s="129"/>
      <c r="LXW95" s="129"/>
      <c r="LXX95" s="129"/>
      <c r="LXY95" s="129"/>
      <c r="LXZ95" s="129"/>
      <c r="LYA95" s="129"/>
      <c r="LYB95" s="129"/>
      <c r="LYC95" s="129"/>
      <c r="LYD95" s="129"/>
      <c r="LYE95" s="129"/>
      <c r="LYF95" s="129"/>
      <c r="LYG95" s="129"/>
      <c r="LYH95" s="129"/>
      <c r="LYI95" s="129"/>
      <c r="LYJ95" s="129"/>
      <c r="LYK95" s="129"/>
      <c r="LYL95" s="129"/>
      <c r="LYM95" s="129"/>
      <c r="LYN95" s="129"/>
      <c r="LYO95" s="129"/>
      <c r="LYP95" s="129"/>
      <c r="LYQ95" s="129"/>
      <c r="LYR95" s="129"/>
      <c r="LYS95" s="129"/>
      <c r="LYT95" s="129"/>
      <c r="LYU95" s="129"/>
      <c r="LYV95" s="129"/>
      <c r="LYW95" s="129"/>
      <c r="LYX95" s="129"/>
      <c r="LYY95" s="129"/>
      <c r="LYZ95" s="129"/>
      <c r="LZA95" s="129"/>
      <c r="LZB95" s="129"/>
      <c r="LZC95" s="129"/>
      <c r="LZD95" s="129"/>
      <c r="LZE95" s="129"/>
      <c r="LZF95" s="129"/>
      <c r="LZG95" s="129"/>
      <c r="LZH95" s="129"/>
      <c r="LZI95" s="129"/>
      <c r="LZJ95" s="129"/>
      <c r="LZK95" s="129"/>
      <c r="LZL95" s="129"/>
      <c r="LZM95" s="129"/>
      <c r="LZN95" s="129"/>
      <c r="LZO95" s="129"/>
      <c r="LZP95" s="129"/>
      <c r="LZQ95" s="129"/>
      <c r="LZR95" s="129"/>
      <c r="LZS95" s="129"/>
      <c r="LZT95" s="129"/>
      <c r="LZU95" s="129"/>
      <c r="LZV95" s="129"/>
      <c r="LZW95" s="129"/>
      <c r="LZX95" s="129"/>
      <c r="LZY95" s="129"/>
      <c r="LZZ95" s="129"/>
      <c r="MAA95" s="129"/>
      <c r="MAB95" s="129"/>
      <c r="MAC95" s="129"/>
      <c r="MAD95" s="129"/>
      <c r="MAE95" s="129"/>
      <c r="MAF95" s="129"/>
      <c r="MAG95" s="129"/>
      <c r="MAH95" s="129"/>
      <c r="MAI95" s="129"/>
      <c r="MAJ95" s="129"/>
      <c r="MAK95" s="129"/>
      <c r="MAL95" s="129"/>
      <c r="MAM95" s="129"/>
      <c r="MAN95" s="129"/>
      <c r="MAO95" s="129"/>
      <c r="MAP95" s="129"/>
      <c r="MAQ95" s="129"/>
      <c r="MAR95" s="129"/>
      <c r="MAS95" s="129"/>
      <c r="MAT95" s="129"/>
      <c r="MAU95" s="129"/>
      <c r="MAV95" s="129"/>
      <c r="MAW95" s="129"/>
      <c r="MAX95" s="129"/>
      <c r="MAY95" s="129"/>
      <c r="MAZ95" s="129"/>
      <c r="MBA95" s="129"/>
      <c r="MBB95" s="129"/>
      <c r="MBC95" s="129"/>
      <c r="MBD95" s="129"/>
      <c r="MBE95" s="129"/>
      <c r="MBF95" s="129"/>
      <c r="MBG95" s="129"/>
      <c r="MBH95" s="129"/>
      <c r="MBI95" s="129"/>
      <c r="MBJ95" s="129"/>
      <c r="MBK95" s="129"/>
      <c r="MBL95" s="129"/>
      <c r="MBM95" s="129"/>
      <c r="MBN95" s="129"/>
      <c r="MBO95" s="129"/>
      <c r="MBP95" s="129"/>
      <c r="MBQ95" s="129"/>
      <c r="MBR95" s="129"/>
      <c r="MBS95" s="129"/>
      <c r="MBT95" s="129"/>
      <c r="MBU95" s="129"/>
      <c r="MBV95" s="129"/>
      <c r="MBW95" s="129"/>
      <c r="MBX95" s="129"/>
      <c r="MBY95" s="129"/>
      <c r="MBZ95" s="129"/>
      <c r="MCA95" s="129"/>
      <c r="MCB95" s="129"/>
      <c r="MCC95" s="129"/>
      <c r="MCD95" s="129"/>
      <c r="MCE95" s="129"/>
      <c r="MCF95" s="129"/>
      <c r="MCG95" s="129"/>
      <c r="MCH95" s="129"/>
      <c r="MCI95" s="129"/>
      <c r="MCJ95" s="129"/>
      <c r="MCK95" s="129"/>
      <c r="MCL95" s="129"/>
      <c r="MCM95" s="129"/>
      <c r="MCN95" s="129"/>
      <c r="MCO95" s="129"/>
      <c r="MCP95" s="129"/>
      <c r="MCQ95" s="129"/>
      <c r="MCR95" s="129"/>
      <c r="MCS95" s="129"/>
      <c r="MCT95" s="129"/>
      <c r="MCU95" s="129"/>
      <c r="MCV95" s="129"/>
      <c r="MCW95" s="129"/>
      <c r="MCX95" s="129"/>
      <c r="MCY95" s="129"/>
      <c r="MCZ95" s="129"/>
      <c r="MDA95" s="129"/>
      <c r="MDB95" s="129"/>
      <c r="MDC95" s="129"/>
      <c r="MDD95" s="129"/>
      <c r="MDE95" s="129"/>
      <c r="MDF95" s="129"/>
      <c r="MDG95" s="129"/>
      <c r="MDH95" s="129"/>
      <c r="MDI95" s="129"/>
      <c r="MDJ95" s="129"/>
      <c r="MDK95" s="129"/>
      <c r="MDL95" s="129"/>
      <c r="MDM95" s="129"/>
      <c r="MDN95" s="129"/>
      <c r="MDO95" s="129"/>
      <c r="MDP95" s="129"/>
      <c r="MDQ95" s="129"/>
      <c r="MDR95" s="129"/>
      <c r="MDS95" s="129"/>
      <c r="MDT95" s="129"/>
      <c r="MDU95" s="129"/>
      <c r="MDV95" s="129"/>
      <c r="MDW95" s="129"/>
      <c r="MDX95" s="129"/>
      <c r="MDY95" s="129"/>
      <c r="MDZ95" s="129"/>
      <c r="MEA95" s="129"/>
      <c r="MEB95" s="129"/>
      <c r="MEC95" s="129"/>
      <c r="MED95" s="129"/>
      <c r="MEE95" s="129"/>
      <c r="MEF95" s="129"/>
      <c r="MEG95" s="129"/>
      <c r="MEH95" s="129"/>
      <c r="MEI95" s="129"/>
      <c r="MEJ95" s="129"/>
      <c r="MEK95" s="129"/>
      <c r="MEL95" s="129"/>
      <c r="MEM95" s="129"/>
      <c r="MEN95" s="129"/>
      <c r="MEO95" s="129"/>
      <c r="MEP95" s="129"/>
      <c r="MEQ95" s="129"/>
      <c r="MER95" s="129"/>
      <c r="MES95" s="129"/>
      <c r="MET95" s="129"/>
      <c r="MEU95" s="129"/>
      <c r="MEV95" s="129"/>
      <c r="MEW95" s="129"/>
      <c r="MEX95" s="129"/>
      <c r="MEY95" s="129"/>
      <c r="MEZ95" s="129"/>
      <c r="MFA95" s="129"/>
      <c r="MFB95" s="129"/>
      <c r="MFC95" s="129"/>
      <c r="MFD95" s="129"/>
      <c r="MFE95" s="129"/>
      <c r="MFF95" s="129"/>
      <c r="MFG95" s="129"/>
      <c r="MFH95" s="129"/>
      <c r="MFI95" s="129"/>
      <c r="MFJ95" s="129"/>
      <c r="MFK95" s="129"/>
      <c r="MFL95" s="129"/>
      <c r="MFM95" s="129"/>
      <c r="MFN95" s="129"/>
      <c r="MFO95" s="129"/>
      <c r="MFP95" s="129"/>
      <c r="MFQ95" s="129"/>
      <c r="MFR95" s="129"/>
      <c r="MFS95" s="129"/>
      <c r="MFT95" s="129"/>
      <c r="MFU95" s="129"/>
      <c r="MFV95" s="129"/>
      <c r="MFW95" s="129"/>
      <c r="MFX95" s="129"/>
      <c r="MFY95" s="129"/>
      <c r="MFZ95" s="129"/>
      <c r="MGA95" s="129"/>
      <c r="MGB95" s="129"/>
      <c r="MGC95" s="129"/>
      <c r="MGD95" s="129"/>
      <c r="MGE95" s="129"/>
      <c r="MGF95" s="129"/>
      <c r="MGG95" s="129"/>
      <c r="MGH95" s="129"/>
      <c r="MGI95" s="129"/>
      <c r="MGJ95" s="129"/>
      <c r="MGK95" s="129"/>
      <c r="MGL95" s="129"/>
      <c r="MGM95" s="129"/>
      <c r="MGN95" s="129"/>
      <c r="MGO95" s="129"/>
      <c r="MGP95" s="129"/>
      <c r="MGQ95" s="129"/>
      <c r="MGR95" s="129"/>
      <c r="MGS95" s="129"/>
      <c r="MGT95" s="129"/>
      <c r="MGU95" s="129"/>
      <c r="MGV95" s="129"/>
      <c r="MGW95" s="129"/>
      <c r="MGX95" s="129"/>
      <c r="MGY95" s="129"/>
      <c r="MGZ95" s="129"/>
      <c r="MHA95" s="129"/>
      <c r="MHB95" s="129"/>
      <c r="MHC95" s="129"/>
      <c r="MHD95" s="129"/>
      <c r="MHE95" s="129"/>
      <c r="MHF95" s="129"/>
      <c r="MHG95" s="129"/>
      <c r="MHH95" s="129"/>
      <c r="MHI95" s="129"/>
      <c r="MHJ95" s="129"/>
      <c r="MHK95" s="129"/>
      <c r="MHL95" s="129"/>
      <c r="MHM95" s="129"/>
      <c r="MHN95" s="129"/>
      <c r="MHO95" s="129"/>
      <c r="MHP95" s="129"/>
      <c r="MHQ95" s="129"/>
      <c r="MHR95" s="129"/>
      <c r="MHS95" s="129"/>
      <c r="MHT95" s="129"/>
      <c r="MHU95" s="129"/>
      <c r="MHV95" s="129"/>
      <c r="MHW95" s="129"/>
      <c r="MHX95" s="129"/>
      <c r="MHY95" s="129"/>
      <c r="MHZ95" s="129"/>
      <c r="MIA95" s="129"/>
      <c r="MIB95" s="129"/>
      <c r="MIC95" s="129"/>
      <c r="MID95" s="129"/>
      <c r="MIE95" s="129"/>
      <c r="MIF95" s="129"/>
      <c r="MIG95" s="129"/>
      <c r="MIH95" s="129"/>
      <c r="MII95" s="129"/>
      <c r="MIJ95" s="129"/>
      <c r="MIK95" s="129"/>
      <c r="MIL95" s="129"/>
      <c r="MIM95" s="129"/>
      <c r="MIN95" s="129"/>
      <c r="MIO95" s="129"/>
      <c r="MIP95" s="129"/>
      <c r="MIQ95" s="129"/>
      <c r="MIR95" s="129"/>
      <c r="MIS95" s="129"/>
      <c r="MIT95" s="129"/>
      <c r="MIU95" s="129"/>
      <c r="MIV95" s="129"/>
      <c r="MIW95" s="129"/>
      <c r="MIX95" s="129"/>
      <c r="MIY95" s="129"/>
      <c r="MIZ95" s="129"/>
      <c r="MJA95" s="129"/>
      <c r="MJB95" s="129"/>
      <c r="MJC95" s="129"/>
      <c r="MJD95" s="129"/>
      <c r="MJE95" s="129"/>
      <c r="MJF95" s="129"/>
      <c r="MJG95" s="129"/>
      <c r="MJH95" s="129"/>
      <c r="MJI95" s="129"/>
      <c r="MJJ95" s="129"/>
      <c r="MJK95" s="129"/>
      <c r="MJL95" s="129"/>
      <c r="MJM95" s="129"/>
      <c r="MJN95" s="129"/>
      <c r="MJO95" s="129"/>
      <c r="MJP95" s="129"/>
      <c r="MJQ95" s="129"/>
      <c r="MJR95" s="129"/>
      <c r="MJS95" s="129"/>
      <c r="MJT95" s="129"/>
      <c r="MJU95" s="129"/>
      <c r="MJV95" s="129"/>
      <c r="MJW95" s="129"/>
      <c r="MJX95" s="129"/>
      <c r="MJY95" s="129"/>
      <c r="MJZ95" s="129"/>
      <c r="MKA95" s="129"/>
      <c r="MKB95" s="129"/>
      <c r="MKC95" s="129"/>
      <c r="MKD95" s="129"/>
      <c r="MKE95" s="129"/>
      <c r="MKF95" s="129"/>
      <c r="MKG95" s="129"/>
      <c r="MKH95" s="129"/>
      <c r="MKI95" s="129"/>
      <c r="MKJ95" s="129"/>
      <c r="MKK95" s="129"/>
      <c r="MKL95" s="129"/>
      <c r="MKM95" s="129"/>
      <c r="MKN95" s="129"/>
      <c r="MKO95" s="129"/>
      <c r="MKP95" s="129"/>
      <c r="MKQ95" s="129"/>
      <c r="MKR95" s="129"/>
      <c r="MKS95" s="129"/>
      <c r="MKT95" s="129"/>
      <c r="MKU95" s="129"/>
      <c r="MKV95" s="129"/>
      <c r="MKW95" s="129"/>
      <c r="MKX95" s="129"/>
      <c r="MKY95" s="129"/>
      <c r="MKZ95" s="129"/>
      <c r="MLA95" s="129"/>
      <c r="MLB95" s="129"/>
      <c r="MLC95" s="129"/>
      <c r="MLD95" s="129"/>
      <c r="MLE95" s="129"/>
      <c r="MLF95" s="129"/>
      <c r="MLG95" s="129"/>
      <c r="MLH95" s="129"/>
      <c r="MLI95" s="129"/>
      <c r="MLJ95" s="129"/>
      <c r="MLK95" s="129"/>
      <c r="MLL95" s="129"/>
      <c r="MLM95" s="129"/>
      <c r="MLN95" s="129"/>
      <c r="MLO95" s="129"/>
      <c r="MLP95" s="129"/>
      <c r="MLQ95" s="129"/>
      <c r="MLR95" s="129"/>
      <c r="MLS95" s="129"/>
      <c r="MLT95" s="129"/>
      <c r="MLU95" s="129"/>
      <c r="MLV95" s="129"/>
      <c r="MLW95" s="129"/>
      <c r="MLX95" s="129"/>
      <c r="MLY95" s="129"/>
      <c r="MLZ95" s="129"/>
      <c r="MMA95" s="129"/>
      <c r="MMB95" s="129"/>
      <c r="MMC95" s="129"/>
      <c r="MMD95" s="129"/>
      <c r="MME95" s="129"/>
      <c r="MMF95" s="129"/>
      <c r="MMG95" s="129"/>
      <c r="MMH95" s="129"/>
      <c r="MMI95" s="129"/>
      <c r="MMJ95" s="129"/>
      <c r="MMK95" s="129"/>
      <c r="MML95" s="129"/>
      <c r="MMM95" s="129"/>
      <c r="MMN95" s="129"/>
      <c r="MMO95" s="129"/>
      <c r="MMP95" s="129"/>
      <c r="MMQ95" s="129"/>
      <c r="MMR95" s="129"/>
      <c r="MMS95" s="129"/>
      <c r="MMT95" s="129"/>
      <c r="MMU95" s="129"/>
      <c r="MMV95" s="129"/>
      <c r="MMW95" s="129"/>
      <c r="MMX95" s="129"/>
      <c r="MMY95" s="129"/>
      <c r="MMZ95" s="129"/>
      <c r="MNA95" s="129"/>
      <c r="MNB95" s="129"/>
      <c r="MNC95" s="129"/>
      <c r="MND95" s="129"/>
      <c r="MNE95" s="129"/>
      <c r="MNF95" s="129"/>
      <c r="MNG95" s="129"/>
      <c r="MNH95" s="129"/>
      <c r="MNI95" s="129"/>
      <c r="MNJ95" s="129"/>
      <c r="MNK95" s="129"/>
      <c r="MNL95" s="129"/>
      <c r="MNM95" s="129"/>
      <c r="MNN95" s="129"/>
      <c r="MNO95" s="129"/>
      <c r="MNP95" s="129"/>
      <c r="MNQ95" s="129"/>
      <c r="MNR95" s="129"/>
      <c r="MNS95" s="129"/>
      <c r="MNT95" s="129"/>
      <c r="MNU95" s="129"/>
      <c r="MNV95" s="129"/>
      <c r="MNW95" s="129"/>
      <c r="MNX95" s="129"/>
      <c r="MNY95" s="129"/>
      <c r="MNZ95" s="129"/>
      <c r="MOA95" s="129"/>
      <c r="MOB95" s="129"/>
      <c r="MOC95" s="129"/>
      <c r="MOD95" s="129"/>
      <c r="MOE95" s="129"/>
      <c r="MOF95" s="129"/>
      <c r="MOG95" s="129"/>
      <c r="MOH95" s="129"/>
      <c r="MOI95" s="129"/>
      <c r="MOJ95" s="129"/>
      <c r="MOK95" s="129"/>
      <c r="MOL95" s="129"/>
      <c r="MOM95" s="129"/>
      <c r="MON95" s="129"/>
      <c r="MOO95" s="129"/>
      <c r="MOP95" s="129"/>
      <c r="MOQ95" s="129"/>
      <c r="MOR95" s="129"/>
      <c r="MOS95" s="129"/>
      <c r="MOT95" s="129"/>
      <c r="MOU95" s="129"/>
      <c r="MOV95" s="129"/>
      <c r="MOW95" s="129"/>
      <c r="MOX95" s="129"/>
      <c r="MOY95" s="129"/>
      <c r="MOZ95" s="129"/>
      <c r="MPA95" s="129"/>
      <c r="MPB95" s="129"/>
      <c r="MPC95" s="129"/>
      <c r="MPD95" s="129"/>
      <c r="MPE95" s="129"/>
      <c r="MPF95" s="129"/>
      <c r="MPG95" s="129"/>
      <c r="MPH95" s="129"/>
      <c r="MPI95" s="129"/>
      <c r="MPJ95" s="129"/>
      <c r="MPK95" s="129"/>
      <c r="MPL95" s="129"/>
      <c r="MPM95" s="129"/>
      <c r="MPN95" s="129"/>
      <c r="MPO95" s="129"/>
      <c r="MPP95" s="129"/>
      <c r="MPQ95" s="129"/>
      <c r="MPR95" s="129"/>
      <c r="MPS95" s="129"/>
      <c r="MPT95" s="129"/>
      <c r="MPU95" s="129"/>
      <c r="MPV95" s="129"/>
      <c r="MPW95" s="129"/>
      <c r="MPX95" s="129"/>
      <c r="MPY95" s="129"/>
      <c r="MPZ95" s="129"/>
      <c r="MQA95" s="129"/>
      <c r="MQB95" s="129"/>
      <c r="MQC95" s="129"/>
      <c r="MQD95" s="129"/>
      <c r="MQE95" s="129"/>
      <c r="MQF95" s="129"/>
      <c r="MQG95" s="129"/>
      <c r="MQH95" s="129"/>
      <c r="MQI95" s="129"/>
      <c r="MQJ95" s="129"/>
      <c r="MQK95" s="129"/>
      <c r="MQL95" s="129"/>
      <c r="MQM95" s="129"/>
      <c r="MQN95" s="129"/>
      <c r="MQO95" s="129"/>
      <c r="MQP95" s="129"/>
      <c r="MQQ95" s="129"/>
      <c r="MQR95" s="129"/>
      <c r="MQS95" s="129"/>
      <c r="MQT95" s="129"/>
      <c r="MQU95" s="129"/>
      <c r="MQV95" s="129"/>
      <c r="MQW95" s="129"/>
      <c r="MQX95" s="129"/>
      <c r="MQY95" s="129"/>
      <c r="MQZ95" s="129"/>
      <c r="MRA95" s="129"/>
      <c r="MRB95" s="129"/>
      <c r="MRC95" s="129"/>
      <c r="MRD95" s="129"/>
      <c r="MRE95" s="129"/>
      <c r="MRF95" s="129"/>
      <c r="MRG95" s="129"/>
      <c r="MRH95" s="129"/>
      <c r="MRI95" s="129"/>
      <c r="MRJ95" s="129"/>
      <c r="MRK95" s="129"/>
      <c r="MRL95" s="129"/>
      <c r="MRM95" s="129"/>
      <c r="MRN95" s="129"/>
      <c r="MRO95" s="129"/>
      <c r="MRP95" s="129"/>
      <c r="MRQ95" s="129"/>
      <c r="MRR95" s="129"/>
      <c r="MRS95" s="129"/>
      <c r="MRT95" s="129"/>
      <c r="MRU95" s="129"/>
      <c r="MRV95" s="129"/>
      <c r="MRW95" s="129"/>
      <c r="MRX95" s="129"/>
      <c r="MRY95" s="129"/>
      <c r="MRZ95" s="129"/>
      <c r="MSA95" s="129"/>
      <c r="MSB95" s="129"/>
      <c r="MSC95" s="129"/>
      <c r="MSD95" s="129"/>
      <c r="MSE95" s="129"/>
      <c r="MSF95" s="129"/>
      <c r="MSG95" s="129"/>
      <c r="MSH95" s="129"/>
      <c r="MSI95" s="129"/>
      <c r="MSJ95" s="129"/>
      <c r="MSK95" s="129"/>
      <c r="MSL95" s="129"/>
      <c r="MSM95" s="129"/>
      <c r="MSN95" s="129"/>
      <c r="MSO95" s="129"/>
      <c r="MSP95" s="129"/>
      <c r="MSQ95" s="129"/>
      <c r="MSR95" s="129"/>
      <c r="MSS95" s="129"/>
      <c r="MST95" s="129"/>
      <c r="MSU95" s="129"/>
      <c r="MSV95" s="129"/>
      <c r="MSW95" s="129"/>
      <c r="MSX95" s="129"/>
      <c r="MSY95" s="129"/>
      <c r="MSZ95" s="129"/>
      <c r="MTA95" s="129"/>
      <c r="MTB95" s="129"/>
      <c r="MTC95" s="129"/>
      <c r="MTD95" s="129"/>
      <c r="MTE95" s="129"/>
      <c r="MTF95" s="129"/>
      <c r="MTG95" s="129"/>
      <c r="MTH95" s="129"/>
      <c r="MTI95" s="129"/>
      <c r="MTJ95" s="129"/>
      <c r="MTK95" s="129"/>
      <c r="MTL95" s="129"/>
      <c r="MTM95" s="129"/>
      <c r="MTN95" s="129"/>
      <c r="MTO95" s="129"/>
      <c r="MTP95" s="129"/>
      <c r="MTQ95" s="129"/>
      <c r="MTR95" s="129"/>
      <c r="MTS95" s="129"/>
      <c r="MTT95" s="129"/>
      <c r="MTU95" s="129"/>
      <c r="MTV95" s="129"/>
      <c r="MTW95" s="129"/>
      <c r="MTX95" s="129"/>
      <c r="MTY95" s="129"/>
      <c r="MTZ95" s="129"/>
      <c r="MUA95" s="129"/>
      <c r="MUB95" s="129"/>
      <c r="MUC95" s="129"/>
      <c r="MUD95" s="129"/>
      <c r="MUE95" s="129"/>
      <c r="MUF95" s="129"/>
      <c r="MUG95" s="129"/>
      <c r="MUH95" s="129"/>
      <c r="MUI95" s="129"/>
      <c r="MUJ95" s="129"/>
      <c r="MUK95" s="129"/>
      <c r="MUL95" s="129"/>
      <c r="MUM95" s="129"/>
      <c r="MUN95" s="129"/>
      <c r="MUO95" s="129"/>
      <c r="MUP95" s="129"/>
      <c r="MUQ95" s="129"/>
      <c r="MUR95" s="129"/>
      <c r="MUS95" s="129"/>
      <c r="MUT95" s="129"/>
      <c r="MUU95" s="129"/>
      <c r="MUV95" s="129"/>
      <c r="MUW95" s="129"/>
      <c r="MUX95" s="129"/>
      <c r="MUY95" s="129"/>
      <c r="MUZ95" s="129"/>
      <c r="MVA95" s="129"/>
      <c r="MVB95" s="129"/>
      <c r="MVC95" s="129"/>
      <c r="MVD95" s="129"/>
      <c r="MVE95" s="129"/>
      <c r="MVF95" s="129"/>
      <c r="MVG95" s="129"/>
      <c r="MVH95" s="129"/>
      <c r="MVI95" s="129"/>
      <c r="MVJ95" s="129"/>
      <c r="MVK95" s="129"/>
      <c r="MVL95" s="129"/>
      <c r="MVM95" s="129"/>
      <c r="MVN95" s="129"/>
      <c r="MVO95" s="129"/>
      <c r="MVP95" s="129"/>
      <c r="MVQ95" s="129"/>
      <c r="MVR95" s="129"/>
      <c r="MVS95" s="129"/>
      <c r="MVT95" s="129"/>
      <c r="MVU95" s="129"/>
      <c r="MVV95" s="129"/>
      <c r="MVW95" s="129"/>
      <c r="MVX95" s="129"/>
      <c r="MVY95" s="129"/>
      <c r="MVZ95" s="129"/>
      <c r="MWA95" s="129"/>
      <c r="MWB95" s="129"/>
      <c r="MWC95" s="129"/>
      <c r="MWD95" s="129"/>
      <c r="MWE95" s="129"/>
      <c r="MWF95" s="129"/>
      <c r="MWG95" s="129"/>
      <c r="MWH95" s="129"/>
      <c r="MWI95" s="129"/>
      <c r="MWJ95" s="129"/>
      <c r="MWK95" s="129"/>
      <c r="MWL95" s="129"/>
      <c r="MWM95" s="129"/>
      <c r="MWN95" s="129"/>
      <c r="MWO95" s="129"/>
      <c r="MWP95" s="129"/>
      <c r="MWQ95" s="129"/>
      <c r="MWR95" s="129"/>
      <c r="MWS95" s="129"/>
      <c r="MWT95" s="129"/>
      <c r="MWU95" s="129"/>
      <c r="MWV95" s="129"/>
      <c r="MWW95" s="129"/>
      <c r="MWX95" s="129"/>
      <c r="MWY95" s="129"/>
      <c r="MWZ95" s="129"/>
      <c r="MXA95" s="129"/>
      <c r="MXB95" s="129"/>
      <c r="MXC95" s="129"/>
      <c r="MXD95" s="129"/>
      <c r="MXE95" s="129"/>
      <c r="MXF95" s="129"/>
      <c r="MXG95" s="129"/>
      <c r="MXH95" s="129"/>
      <c r="MXI95" s="129"/>
      <c r="MXJ95" s="129"/>
      <c r="MXK95" s="129"/>
      <c r="MXL95" s="129"/>
      <c r="MXM95" s="129"/>
      <c r="MXN95" s="129"/>
      <c r="MXO95" s="129"/>
      <c r="MXP95" s="129"/>
      <c r="MXQ95" s="129"/>
      <c r="MXR95" s="129"/>
      <c r="MXS95" s="129"/>
      <c r="MXT95" s="129"/>
      <c r="MXU95" s="129"/>
      <c r="MXV95" s="129"/>
      <c r="MXW95" s="129"/>
      <c r="MXX95" s="129"/>
      <c r="MXY95" s="129"/>
      <c r="MXZ95" s="129"/>
      <c r="MYA95" s="129"/>
      <c r="MYB95" s="129"/>
      <c r="MYC95" s="129"/>
      <c r="MYD95" s="129"/>
      <c r="MYE95" s="129"/>
      <c r="MYF95" s="129"/>
      <c r="MYG95" s="129"/>
      <c r="MYH95" s="129"/>
      <c r="MYI95" s="129"/>
      <c r="MYJ95" s="129"/>
      <c r="MYK95" s="129"/>
      <c r="MYL95" s="129"/>
      <c r="MYM95" s="129"/>
      <c r="MYN95" s="129"/>
      <c r="MYO95" s="129"/>
      <c r="MYP95" s="129"/>
      <c r="MYQ95" s="129"/>
      <c r="MYR95" s="129"/>
      <c r="MYS95" s="129"/>
      <c r="MYT95" s="129"/>
      <c r="MYU95" s="129"/>
      <c r="MYV95" s="129"/>
      <c r="MYW95" s="129"/>
      <c r="MYX95" s="129"/>
      <c r="MYY95" s="129"/>
      <c r="MYZ95" s="129"/>
      <c r="MZA95" s="129"/>
      <c r="MZB95" s="129"/>
      <c r="MZC95" s="129"/>
      <c r="MZD95" s="129"/>
      <c r="MZE95" s="129"/>
      <c r="MZF95" s="129"/>
      <c r="MZG95" s="129"/>
      <c r="MZH95" s="129"/>
      <c r="MZI95" s="129"/>
      <c r="MZJ95" s="129"/>
      <c r="MZK95" s="129"/>
      <c r="MZL95" s="129"/>
      <c r="MZM95" s="129"/>
      <c r="MZN95" s="129"/>
      <c r="MZO95" s="129"/>
      <c r="MZP95" s="129"/>
      <c r="MZQ95" s="129"/>
      <c r="MZR95" s="129"/>
      <c r="MZS95" s="129"/>
      <c r="MZT95" s="129"/>
      <c r="MZU95" s="129"/>
      <c r="MZV95" s="129"/>
      <c r="MZW95" s="129"/>
      <c r="MZX95" s="129"/>
      <c r="MZY95" s="129"/>
      <c r="MZZ95" s="129"/>
      <c r="NAA95" s="129"/>
      <c r="NAB95" s="129"/>
      <c r="NAC95" s="129"/>
      <c r="NAD95" s="129"/>
      <c r="NAE95" s="129"/>
      <c r="NAF95" s="129"/>
      <c r="NAG95" s="129"/>
      <c r="NAH95" s="129"/>
      <c r="NAI95" s="129"/>
      <c r="NAJ95" s="129"/>
      <c r="NAK95" s="129"/>
      <c r="NAL95" s="129"/>
      <c r="NAM95" s="129"/>
      <c r="NAN95" s="129"/>
      <c r="NAO95" s="129"/>
      <c r="NAP95" s="129"/>
      <c r="NAQ95" s="129"/>
      <c r="NAR95" s="129"/>
      <c r="NAS95" s="129"/>
      <c r="NAT95" s="129"/>
      <c r="NAU95" s="129"/>
      <c r="NAV95" s="129"/>
      <c r="NAW95" s="129"/>
      <c r="NAX95" s="129"/>
      <c r="NAY95" s="129"/>
      <c r="NAZ95" s="129"/>
      <c r="NBA95" s="129"/>
      <c r="NBB95" s="129"/>
      <c r="NBC95" s="129"/>
      <c r="NBD95" s="129"/>
      <c r="NBE95" s="129"/>
      <c r="NBF95" s="129"/>
      <c r="NBG95" s="129"/>
      <c r="NBH95" s="129"/>
      <c r="NBI95" s="129"/>
      <c r="NBJ95" s="129"/>
      <c r="NBK95" s="129"/>
      <c r="NBL95" s="129"/>
      <c r="NBM95" s="129"/>
      <c r="NBN95" s="129"/>
      <c r="NBO95" s="129"/>
      <c r="NBP95" s="129"/>
      <c r="NBQ95" s="129"/>
      <c r="NBR95" s="129"/>
      <c r="NBS95" s="129"/>
      <c r="NBT95" s="129"/>
      <c r="NBU95" s="129"/>
      <c r="NBV95" s="129"/>
      <c r="NBW95" s="129"/>
      <c r="NBX95" s="129"/>
      <c r="NBY95" s="129"/>
      <c r="NBZ95" s="129"/>
      <c r="NCA95" s="129"/>
      <c r="NCB95" s="129"/>
      <c r="NCC95" s="129"/>
      <c r="NCD95" s="129"/>
      <c r="NCE95" s="129"/>
      <c r="NCF95" s="129"/>
      <c r="NCG95" s="129"/>
      <c r="NCH95" s="129"/>
      <c r="NCI95" s="129"/>
      <c r="NCJ95" s="129"/>
      <c r="NCK95" s="129"/>
      <c r="NCL95" s="129"/>
      <c r="NCM95" s="129"/>
      <c r="NCN95" s="129"/>
      <c r="NCO95" s="129"/>
      <c r="NCP95" s="129"/>
      <c r="NCQ95" s="129"/>
      <c r="NCR95" s="129"/>
      <c r="NCS95" s="129"/>
      <c r="NCT95" s="129"/>
      <c r="NCU95" s="129"/>
      <c r="NCV95" s="129"/>
      <c r="NCW95" s="129"/>
      <c r="NCX95" s="129"/>
      <c r="NCY95" s="129"/>
      <c r="NCZ95" s="129"/>
      <c r="NDA95" s="129"/>
      <c r="NDB95" s="129"/>
      <c r="NDC95" s="129"/>
      <c r="NDD95" s="129"/>
      <c r="NDE95" s="129"/>
      <c r="NDF95" s="129"/>
      <c r="NDG95" s="129"/>
      <c r="NDH95" s="129"/>
      <c r="NDI95" s="129"/>
      <c r="NDJ95" s="129"/>
      <c r="NDK95" s="129"/>
      <c r="NDL95" s="129"/>
      <c r="NDM95" s="129"/>
      <c r="NDN95" s="129"/>
      <c r="NDO95" s="129"/>
      <c r="NDP95" s="129"/>
      <c r="NDQ95" s="129"/>
      <c r="NDR95" s="129"/>
      <c r="NDS95" s="129"/>
      <c r="NDT95" s="129"/>
      <c r="NDU95" s="129"/>
      <c r="NDV95" s="129"/>
      <c r="NDW95" s="129"/>
      <c r="NDX95" s="129"/>
      <c r="NDY95" s="129"/>
      <c r="NDZ95" s="129"/>
      <c r="NEA95" s="129"/>
      <c r="NEB95" s="129"/>
      <c r="NEC95" s="129"/>
      <c r="NED95" s="129"/>
      <c r="NEE95" s="129"/>
      <c r="NEF95" s="129"/>
      <c r="NEG95" s="129"/>
      <c r="NEH95" s="129"/>
      <c r="NEI95" s="129"/>
      <c r="NEJ95" s="129"/>
      <c r="NEK95" s="129"/>
      <c r="NEL95" s="129"/>
      <c r="NEM95" s="129"/>
      <c r="NEN95" s="129"/>
      <c r="NEO95" s="129"/>
      <c r="NEP95" s="129"/>
      <c r="NEQ95" s="129"/>
      <c r="NER95" s="129"/>
      <c r="NES95" s="129"/>
      <c r="NET95" s="129"/>
      <c r="NEU95" s="129"/>
      <c r="NEV95" s="129"/>
      <c r="NEW95" s="129"/>
      <c r="NEX95" s="129"/>
      <c r="NEY95" s="129"/>
      <c r="NEZ95" s="129"/>
      <c r="NFA95" s="129"/>
      <c r="NFB95" s="129"/>
      <c r="NFC95" s="129"/>
      <c r="NFD95" s="129"/>
      <c r="NFE95" s="129"/>
      <c r="NFF95" s="129"/>
      <c r="NFG95" s="129"/>
      <c r="NFH95" s="129"/>
      <c r="NFI95" s="129"/>
      <c r="NFJ95" s="129"/>
      <c r="NFK95" s="129"/>
      <c r="NFL95" s="129"/>
      <c r="NFM95" s="129"/>
      <c r="NFN95" s="129"/>
      <c r="NFO95" s="129"/>
      <c r="NFP95" s="129"/>
      <c r="NFQ95" s="129"/>
      <c r="NFR95" s="129"/>
      <c r="NFS95" s="129"/>
      <c r="NFT95" s="129"/>
      <c r="NFU95" s="129"/>
      <c r="NFV95" s="129"/>
      <c r="NFW95" s="129"/>
      <c r="NFX95" s="129"/>
      <c r="NFY95" s="129"/>
      <c r="NFZ95" s="129"/>
      <c r="NGA95" s="129"/>
      <c r="NGB95" s="129"/>
      <c r="NGC95" s="129"/>
      <c r="NGD95" s="129"/>
      <c r="NGE95" s="129"/>
      <c r="NGF95" s="129"/>
      <c r="NGG95" s="129"/>
      <c r="NGH95" s="129"/>
      <c r="NGI95" s="129"/>
      <c r="NGJ95" s="129"/>
      <c r="NGK95" s="129"/>
      <c r="NGL95" s="129"/>
      <c r="NGM95" s="129"/>
      <c r="NGN95" s="129"/>
      <c r="NGO95" s="129"/>
      <c r="NGP95" s="129"/>
      <c r="NGQ95" s="129"/>
      <c r="NGR95" s="129"/>
      <c r="NGS95" s="129"/>
      <c r="NGT95" s="129"/>
      <c r="NGU95" s="129"/>
      <c r="NGV95" s="129"/>
      <c r="NGW95" s="129"/>
      <c r="NGX95" s="129"/>
      <c r="NGY95" s="129"/>
      <c r="NGZ95" s="129"/>
      <c r="NHA95" s="129"/>
      <c r="NHB95" s="129"/>
      <c r="NHC95" s="129"/>
      <c r="NHD95" s="129"/>
      <c r="NHE95" s="129"/>
      <c r="NHF95" s="129"/>
      <c r="NHG95" s="129"/>
      <c r="NHH95" s="129"/>
      <c r="NHI95" s="129"/>
      <c r="NHJ95" s="129"/>
      <c r="NHK95" s="129"/>
      <c r="NHL95" s="129"/>
      <c r="NHM95" s="129"/>
      <c r="NHN95" s="129"/>
      <c r="NHO95" s="129"/>
      <c r="NHP95" s="129"/>
      <c r="NHQ95" s="129"/>
      <c r="NHR95" s="129"/>
      <c r="NHS95" s="129"/>
      <c r="NHT95" s="129"/>
      <c r="NHU95" s="129"/>
      <c r="NHV95" s="129"/>
      <c r="NHW95" s="129"/>
      <c r="NHX95" s="129"/>
      <c r="NHY95" s="129"/>
      <c r="NHZ95" s="129"/>
      <c r="NIA95" s="129"/>
      <c r="NIB95" s="129"/>
      <c r="NIC95" s="129"/>
      <c r="NID95" s="129"/>
      <c r="NIE95" s="129"/>
      <c r="NIF95" s="129"/>
      <c r="NIG95" s="129"/>
      <c r="NIH95" s="129"/>
      <c r="NII95" s="129"/>
      <c r="NIJ95" s="129"/>
      <c r="NIK95" s="129"/>
      <c r="NIL95" s="129"/>
      <c r="NIM95" s="129"/>
      <c r="NIN95" s="129"/>
      <c r="NIO95" s="129"/>
      <c r="NIP95" s="129"/>
      <c r="NIQ95" s="129"/>
      <c r="NIR95" s="129"/>
      <c r="NIS95" s="129"/>
      <c r="NIT95" s="129"/>
      <c r="NIU95" s="129"/>
      <c r="NIV95" s="129"/>
      <c r="NIW95" s="129"/>
      <c r="NIX95" s="129"/>
      <c r="NIY95" s="129"/>
      <c r="NIZ95" s="129"/>
      <c r="NJA95" s="129"/>
      <c r="NJB95" s="129"/>
      <c r="NJC95" s="129"/>
      <c r="NJD95" s="129"/>
      <c r="NJE95" s="129"/>
      <c r="NJF95" s="129"/>
      <c r="NJG95" s="129"/>
      <c r="NJH95" s="129"/>
      <c r="NJI95" s="129"/>
      <c r="NJJ95" s="129"/>
      <c r="NJK95" s="129"/>
      <c r="NJL95" s="129"/>
      <c r="NJM95" s="129"/>
      <c r="NJN95" s="129"/>
      <c r="NJO95" s="129"/>
      <c r="NJP95" s="129"/>
      <c r="NJQ95" s="129"/>
      <c r="NJR95" s="129"/>
      <c r="NJS95" s="129"/>
      <c r="NJT95" s="129"/>
      <c r="NJU95" s="129"/>
      <c r="NJV95" s="129"/>
      <c r="NJW95" s="129"/>
      <c r="NJX95" s="129"/>
      <c r="NJY95" s="129"/>
      <c r="NJZ95" s="129"/>
      <c r="NKA95" s="129"/>
      <c r="NKB95" s="129"/>
      <c r="NKC95" s="129"/>
      <c r="NKD95" s="129"/>
      <c r="NKE95" s="129"/>
      <c r="NKF95" s="129"/>
      <c r="NKG95" s="129"/>
      <c r="NKH95" s="129"/>
      <c r="NKI95" s="129"/>
      <c r="NKJ95" s="129"/>
      <c r="NKK95" s="129"/>
      <c r="NKL95" s="129"/>
      <c r="NKM95" s="129"/>
      <c r="NKN95" s="129"/>
      <c r="NKO95" s="129"/>
      <c r="NKP95" s="129"/>
      <c r="NKQ95" s="129"/>
      <c r="NKR95" s="129"/>
      <c r="NKS95" s="129"/>
      <c r="NKT95" s="129"/>
      <c r="NKU95" s="129"/>
      <c r="NKV95" s="129"/>
      <c r="NKW95" s="129"/>
      <c r="NKX95" s="129"/>
      <c r="NKY95" s="129"/>
      <c r="NKZ95" s="129"/>
      <c r="NLA95" s="129"/>
      <c r="NLB95" s="129"/>
      <c r="NLC95" s="129"/>
      <c r="NLD95" s="129"/>
      <c r="NLE95" s="129"/>
      <c r="NLF95" s="129"/>
      <c r="NLG95" s="129"/>
      <c r="NLH95" s="129"/>
      <c r="NLI95" s="129"/>
      <c r="NLJ95" s="129"/>
      <c r="NLK95" s="129"/>
      <c r="NLL95" s="129"/>
      <c r="NLM95" s="129"/>
      <c r="NLN95" s="129"/>
      <c r="NLO95" s="129"/>
      <c r="NLP95" s="129"/>
      <c r="NLQ95" s="129"/>
      <c r="NLR95" s="129"/>
      <c r="NLS95" s="129"/>
      <c r="NLT95" s="129"/>
      <c r="NLU95" s="129"/>
      <c r="NLV95" s="129"/>
      <c r="NLW95" s="129"/>
      <c r="NLX95" s="129"/>
      <c r="NLY95" s="129"/>
      <c r="NLZ95" s="129"/>
      <c r="NMA95" s="129"/>
      <c r="NMB95" s="129"/>
      <c r="NMC95" s="129"/>
      <c r="NMD95" s="129"/>
      <c r="NME95" s="129"/>
      <c r="NMF95" s="129"/>
      <c r="NMG95" s="129"/>
      <c r="NMH95" s="129"/>
      <c r="NMI95" s="129"/>
      <c r="NMJ95" s="129"/>
      <c r="NMK95" s="129"/>
      <c r="NML95" s="129"/>
      <c r="NMM95" s="129"/>
      <c r="NMN95" s="129"/>
      <c r="NMO95" s="129"/>
      <c r="NMP95" s="129"/>
      <c r="NMQ95" s="129"/>
      <c r="NMR95" s="129"/>
      <c r="NMS95" s="129"/>
      <c r="NMT95" s="129"/>
      <c r="NMU95" s="129"/>
      <c r="NMV95" s="129"/>
      <c r="NMW95" s="129"/>
      <c r="NMX95" s="129"/>
      <c r="NMY95" s="129"/>
      <c r="NMZ95" s="129"/>
      <c r="NNA95" s="129"/>
      <c r="NNB95" s="129"/>
      <c r="NNC95" s="129"/>
      <c r="NND95" s="129"/>
      <c r="NNE95" s="129"/>
      <c r="NNF95" s="129"/>
      <c r="NNG95" s="129"/>
      <c r="NNH95" s="129"/>
      <c r="NNI95" s="129"/>
      <c r="NNJ95" s="129"/>
      <c r="NNK95" s="129"/>
      <c r="NNL95" s="129"/>
      <c r="NNM95" s="129"/>
      <c r="NNN95" s="129"/>
      <c r="NNO95" s="129"/>
      <c r="NNP95" s="129"/>
      <c r="NNQ95" s="129"/>
      <c r="NNR95" s="129"/>
      <c r="NNS95" s="129"/>
      <c r="NNT95" s="129"/>
      <c r="NNU95" s="129"/>
      <c r="NNV95" s="129"/>
      <c r="NNW95" s="129"/>
      <c r="NNX95" s="129"/>
      <c r="NNY95" s="129"/>
      <c r="NNZ95" s="129"/>
      <c r="NOA95" s="129"/>
      <c r="NOB95" s="129"/>
      <c r="NOC95" s="129"/>
      <c r="NOD95" s="129"/>
      <c r="NOE95" s="129"/>
      <c r="NOF95" s="129"/>
      <c r="NOG95" s="129"/>
      <c r="NOH95" s="129"/>
      <c r="NOI95" s="129"/>
      <c r="NOJ95" s="129"/>
      <c r="NOK95" s="129"/>
      <c r="NOL95" s="129"/>
      <c r="NOM95" s="129"/>
      <c r="NON95" s="129"/>
      <c r="NOO95" s="129"/>
      <c r="NOP95" s="129"/>
      <c r="NOQ95" s="129"/>
      <c r="NOR95" s="129"/>
      <c r="NOS95" s="129"/>
      <c r="NOT95" s="129"/>
      <c r="NOU95" s="129"/>
      <c r="NOV95" s="129"/>
      <c r="NOW95" s="129"/>
      <c r="NOX95" s="129"/>
      <c r="NOY95" s="129"/>
      <c r="NOZ95" s="129"/>
      <c r="NPA95" s="129"/>
      <c r="NPB95" s="129"/>
      <c r="NPC95" s="129"/>
      <c r="NPD95" s="129"/>
      <c r="NPE95" s="129"/>
      <c r="NPF95" s="129"/>
      <c r="NPG95" s="129"/>
      <c r="NPH95" s="129"/>
      <c r="NPI95" s="129"/>
      <c r="NPJ95" s="129"/>
      <c r="NPK95" s="129"/>
      <c r="NPL95" s="129"/>
      <c r="NPM95" s="129"/>
      <c r="NPN95" s="129"/>
      <c r="NPO95" s="129"/>
      <c r="NPP95" s="129"/>
      <c r="NPQ95" s="129"/>
      <c r="NPR95" s="129"/>
      <c r="NPS95" s="129"/>
      <c r="NPT95" s="129"/>
      <c r="NPU95" s="129"/>
      <c r="NPV95" s="129"/>
      <c r="NPW95" s="129"/>
      <c r="NPX95" s="129"/>
      <c r="NPY95" s="129"/>
      <c r="NPZ95" s="129"/>
      <c r="NQA95" s="129"/>
      <c r="NQB95" s="129"/>
      <c r="NQC95" s="129"/>
      <c r="NQD95" s="129"/>
      <c r="NQE95" s="129"/>
      <c r="NQF95" s="129"/>
      <c r="NQG95" s="129"/>
      <c r="NQH95" s="129"/>
      <c r="NQI95" s="129"/>
      <c r="NQJ95" s="129"/>
      <c r="NQK95" s="129"/>
      <c r="NQL95" s="129"/>
      <c r="NQM95" s="129"/>
      <c r="NQN95" s="129"/>
      <c r="NQO95" s="129"/>
      <c r="NQP95" s="129"/>
      <c r="NQQ95" s="129"/>
      <c r="NQR95" s="129"/>
      <c r="NQS95" s="129"/>
      <c r="NQT95" s="129"/>
      <c r="NQU95" s="129"/>
      <c r="NQV95" s="129"/>
      <c r="NQW95" s="129"/>
      <c r="NQX95" s="129"/>
      <c r="NQY95" s="129"/>
      <c r="NQZ95" s="129"/>
      <c r="NRA95" s="129"/>
      <c r="NRB95" s="129"/>
      <c r="NRC95" s="129"/>
      <c r="NRD95" s="129"/>
      <c r="NRE95" s="129"/>
      <c r="NRF95" s="129"/>
      <c r="NRG95" s="129"/>
      <c r="NRH95" s="129"/>
      <c r="NRI95" s="129"/>
      <c r="NRJ95" s="129"/>
      <c r="NRK95" s="129"/>
      <c r="NRL95" s="129"/>
      <c r="NRM95" s="129"/>
      <c r="NRN95" s="129"/>
      <c r="NRO95" s="129"/>
      <c r="NRP95" s="129"/>
      <c r="NRQ95" s="129"/>
      <c r="NRR95" s="129"/>
      <c r="NRS95" s="129"/>
      <c r="NRT95" s="129"/>
      <c r="NRU95" s="129"/>
      <c r="NRV95" s="129"/>
      <c r="NRW95" s="129"/>
      <c r="NRX95" s="129"/>
      <c r="NRY95" s="129"/>
      <c r="NRZ95" s="129"/>
      <c r="NSA95" s="129"/>
      <c r="NSB95" s="129"/>
      <c r="NSC95" s="129"/>
      <c r="NSD95" s="129"/>
      <c r="NSE95" s="129"/>
      <c r="NSF95" s="129"/>
      <c r="NSG95" s="129"/>
      <c r="NSH95" s="129"/>
      <c r="NSI95" s="129"/>
      <c r="NSJ95" s="129"/>
      <c r="NSK95" s="129"/>
      <c r="NSL95" s="129"/>
      <c r="NSM95" s="129"/>
      <c r="NSN95" s="129"/>
      <c r="NSO95" s="129"/>
      <c r="NSP95" s="129"/>
      <c r="NSQ95" s="129"/>
      <c r="NSR95" s="129"/>
      <c r="NSS95" s="129"/>
      <c r="NST95" s="129"/>
      <c r="NSU95" s="129"/>
      <c r="NSV95" s="129"/>
      <c r="NSW95" s="129"/>
      <c r="NSX95" s="129"/>
      <c r="NSY95" s="129"/>
      <c r="NSZ95" s="129"/>
      <c r="NTA95" s="129"/>
      <c r="NTB95" s="129"/>
      <c r="NTC95" s="129"/>
      <c r="NTD95" s="129"/>
      <c r="NTE95" s="129"/>
      <c r="NTF95" s="129"/>
      <c r="NTG95" s="129"/>
      <c r="NTH95" s="129"/>
      <c r="NTI95" s="129"/>
      <c r="NTJ95" s="129"/>
      <c r="NTK95" s="129"/>
      <c r="NTL95" s="129"/>
      <c r="NTM95" s="129"/>
      <c r="NTN95" s="129"/>
      <c r="NTO95" s="129"/>
      <c r="NTP95" s="129"/>
      <c r="NTQ95" s="129"/>
      <c r="NTR95" s="129"/>
      <c r="NTS95" s="129"/>
      <c r="NTT95" s="129"/>
      <c r="NTU95" s="129"/>
      <c r="NTV95" s="129"/>
      <c r="NTW95" s="129"/>
      <c r="NTX95" s="129"/>
      <c r="NTY95" s="129"/>
      <c r="NTZ95" s="129"/>
      <c r="NUA95" s="129"/>
      <c r="NUB95" s="129"/>
      <c r="NUC95" s="129"/>
      <c r="NUD95" s="129"/>
      <c r="NUE95" s="129"/>
      <c r="NUF95" s="129"/>
      <c r="NUG95" s="129"/>
      <c r="NUH95" s="129"/>
      <c r="NUI95" s="129"/>
      <c r="NUJ95" s="129"/>
      <c r="NUK95" s="129"/>
      <c r="NUL95" s="129"/>
      <c r="NUM95" s="129"/>
      <c r="NUN95" s="129"/>
      <c r="NUO95" s="129"/>
      <c r="NUP95" s="129"/>
      <c r="NUQ95" s="129"/>
      <c r="NUR95" s="129"/>
      <c r="NUS95" s="129"/>
      <c r="NUT95" s="129"/>
      <c r="NUU95" s="129"/>
      <c r="NUV95" s="129"/>
      <c r="NUW95" s="129"/>
      <c r="NUX95" s="129"/>
      <c r="NUY95" s="129"/>
      <c r="NUZ95" s="129"/>
      <c r="NVA95" s="129"/>
      <c r="NVB95" s="129"/>
      <c r="NVC95" s="129"/>
      <c r="NVD95" s="129"/>
      <c r="NVE95" s="129"/>
      <c r="NVF95" s="129"/>
      <c r="NVG95" s="129"/>
      <c r="NVH95" s="129"/>
      <c r="NVI95" s="129"/>
      <c r="NVJ95" s="129"/>
      <c r="NVK95" s="129"/>
      <c r="NVL95" s="129"/>
      <c r="NVM95" s="129"/>
      <c r="NVN95" s="129"/>
      <c r="NVO95" s="129"/>
      <c r="NVP95" s="129"/>
      <c r="NVQ95" s="129"/>
      <c r="NVR95" s="129"/>
      <c r="NVS95" s="129"/>
      <c r="NVT95" s="129"/>
      <c r="NVU95" s="129"/>
      <c r="NVV95" s="129"/>
      <c r="NVW95" s="129"/>
      <c r="NVX95" s="129"/>
      <c r="NVY95" s="129"/>
      <c r="NVZ95" s="129"/>
      <c r="NWA95" s="129"/>
      <c r="NWB95" s="129"/>
      <c r="NWC95" s="129"/>
      <c r="NWD95" s="129"/>
      <c r="NWE95" s="129"/>
      <c r="NWF95" s="129"/>
      <c r="NWG95" s="129"/>
      <c r="NWH95" s="129"/>
      <c r="NWI95" s="129"/>
      <c r="NWJ95" s="129"/>
      <c r="NWK95" s="129"/>
      <c r="NWL95" s="129"/>
      <c r="NWM95" s="129"/>
      <c r="NWN95" s="129"/>
      <c r="NWO95" s="129"/>
      <c r="NWP95" s="129"/>
      <c r="NWQ95" s="129"/>
      <c r="NWR95" s="129"/>
      <c r="NWS95" s="129"/>
      <c r="NWT95" s="129"/>
      <c r="NWU95" s="129"/>
      <c r="NWV95" s="129"/>
      <c r="NWW95" s="129"/>
      <c r="NWX95" s="129"/>
      <c r="NWY95" s="129"/>
      <c r="NWZ95" s="129"/>
      <c r="NXA95" s="129"/>
      <c r="NXB95" s="129"/>
      <c r="NXC95" s="129"/>
      <c r="NXD95" s="129"/>
      <c r="NXE95" s="129"/>
      <c r="NXF95" s="129"/>
      <c r="NXG95" s="129"/>
      <c r="NXH95" s="129"/>
      <c r="NXI95" s="129"/>
      <c r="NXJ95" s="129"/>
      <c r="NXK95" s="129"/>
      <c r="NXL95" s="129"/>
      <c r="NXM95" s="129"/>
      <c r="NXN95" s="129"/>
      <c r="NXO95" s="129"/>
      <c r="NXP95" s="129"/>
      <c r="NXQ95" s="129"/>
      <c r="NXR95" s="129"/>
      <c r="NXS95" s="129"/>
      <c r="NXT95" s="129"/>
      <c r="NXU95" s="129"/>
      <c r="NXV95" s="129"/>
      <c r="NXW95" s="129"/>
      <c r="NXX95" s="129"/>
      <c r="NXY95" s="129"/>
      <c r="NXZ95" s="129"/>
      <c r="NYA95" s="129"/>
      <c r="NYB95" s="129"/>
      <c r="NYC95" s="129"/>
      <c r="NYD95" s="129"/>
      <c r="NYE95" s="129"/>
      <c r="NYF95" s="129"/>
      <c r="NYG95" s="129"/>
      <c r="NYH95" s="129"/>
      <c r="NYI95" s="129"/>
      <c r="NYJ95" s="129"/>
      <c r="NYK95" s="129"/>
      <c r="NYL95" s="129"/>
      <c r="NYM95" s="129"/>
      <c r="NYN95" s="129"/>
      <c r="NYO95" s="129"/>
      <c r="NYP95" s="129"/>
      <c r="NYQ95" s="129"/>
      <c r="NYR95" s="129"/>
      <c r="NYS95" s="129"/>
      <c r="NYT95" s="129"/>
      <c r="NYU95" s="129"/>
      <c r="NYV95" s="129"/>
      <c r="NYW95" s="129"/>
      <c r="NYX95" s="129"/>
      <c r="NYY95" s="129"/>
      <c r="NYZ95" s="129"/>
      <c r="NZA95" s="129"/>
      <c r="NZB95" s="129"/>
      <c r="NZC95" s="129"/>
      <c r="NZD95" s="129"/>
      <c r="NZE95" s="129"/>
      <c r="NZF95" s="129"/>
      <c r="NZG95" s="129"/>
      <c r="NZH95" s="129"/>
      <c r="NZI95" s="129"/>
      <c r="NZJ95" s="129"/>
      <c r="NZK95" s="129"/>
      <c r="NZL95" s="129"/>
      <c r="NZM95" s="129"/>
      <c r="NZN95" s="129"/>
      <c r="NZO95" s="129"/>
      <c r="NZP95" s="129"/>
      <c r="NZQ95" s="129"/>
      <c r="NZR95" s="129"/>
      <c r="NZS95" s="129"/>
      <c r="NZT95" s="129"/>
      <c r="NZU95" s="129"/>
      <c r="NZV95" s="129"/>
      <c r="NZW95" s="129"/>
      <c r="NZX95" s="129"/>
      <c r="NZY95" s="129"/>
      <c r="NZZ95" s="129"/>
      <c r="OAA95" s="129"/>
      <c r="OAB95" s="129"/>
      <c r="OAC95" s="129"/>
      <c r="OAD95" s="129"/>
      <c r="OAE95" s="129"/>
      <c r="OAF95" s="129"/>
      <c r="OAG95" s="129"/>
      <c r="OAH95" s="129"/>
      <c r="OAI95" s="129"/>
      <c r="OAJ95" s="129"/>
      <c r="OAK95" s="129"/>
      <c r="OAL95" s="129"/>
      <c r="OAM95" s="129"/>
      <c r="OAN95" s="129"/>
      <c r="OAO95" s="129"/>
      <c r="OAP95" s="129"/>
      <c r="OAQ95" s="129"/>
      <c r="OAR95" s="129"/>
      <c r="OAS95" s="129"/>
      <c r="OAT95" s="129"/>
      <c r="OAU95" s="129"/>
      <c r="OAV95" s="129"/>
      <c r="OAW95" s="129"/>
      <c r="OAX95" s="129"/>
      <c r="OAY95" s="129"/>
      <c r="OAZ95" s="129"/>
      <c r="OBA95" s="129"/>
      <c r="OBB95" s="129"/>
      <c r="OBC95" s="129"/>
      <c r="OBD95" s="129"/>
      <c r="OBE95" s="129"/>
      <c r="OBF95" s="129"/>
      <c r="OBG95" s="129"/>
      <c r="OBH95" s="129"/>
      <c r="OBI95" s="129"/>
      <c r="OBJ95" s="129"/>
      <c r="OBK95" s="129"/>
      <c r="OBL95" s="129"/>
      <c r="OBM95" s="129"/>
      <c r="OBN95" s="129"/>
      <c r="OBO95" s="129"/>
      <c r="OBP95" s="129"/>
      <c r="OBQ95" s="129"/>
      <c r="OBR95" s="129"/>
      <c r="OBS95" s="129"/>
      <c r="OBT95" s="129"/>
      <c r="OBU95" s="129"/>
      <c r="OBV95" s="129"/>
      <c r="OBW95" s="129"/>
      <c r="OBX95" s="129"/>
      <c r="OBY95" s="129"/>
      <c r="OBZ95" s="129"/>
      <c r="OCA95" s="129"/>
      <c r="OCB95" s="129"/>
      <c r="OCC95" s="129"/>
      <c r="OCD95" s="129"/>
      <c r="OCE95" s="129"/>
      <c r="OCF95" s="129"/>
      <c r="OCG95" s="129"/>
      <c r="OCH95" s="129"/>
      <c r="OCI95" s="129"/>
      <c r="OCJ95" s="129"/>
      <c r="OCK95" s="129"/>
      <c r="OCL95" s="129"/>
      <c r="OCM95" s="129"/>
      <c r="OCN95" s="129"/>
      <c r="OCO95" s="129"/>
      <c r="OCP95" s="129"/>
      <c r="OCQ95" s="129"/>
      <c r="OCR95" s="129"/>
      <c r="OCS95" s="129"/>
      <c r="OCT95" s="129"/>
      <c r="OCU95" s="129"/>
      <c r="OCV95" s="129"/>
      <c r="OCW95" s="129"/>
      <c r="OCX95" s="129"/>
      <c r="OCY95" s="129"/>
      <c r="OCZ95" s="129"/>
      <c r="ODA95" s="129"/>
      <c r="ODB95" s="129"/>
      <c r="ODC95" s="129"/>
      <c r="ODD95" s="129"/>
      <c r="ODE95" s="129"/>
      <c r="ODF95" s="129"/>
      <c r="ODG95" s="129"/>
      <c r="ODH95" s="129"/>
      <c r="ODI95" s="129"/>
      <c r="ODJ95" s="129"/>
      <c r="ODK95" s="129"/>
      <c r="ODL95" s="129"/>
      <c r="ODM95" s="129"/>
      <c r="ODN95" s="129"/>
      <c r="ODO95" s="129"/>
      <c r="ODP95" s="129"/>
      <c r="ODQ95" s="129"/>
      <c r="ODR95" s="129"/>
      <c r="ODS95" s="129"/>
      <c r="ODT95" s="129"/>
      <c r="ODU95" s="129"/>
      <c r="ODV95" s="129"/>
      <c r="ODW95" s="129"/>
      <c r="ODX95" s="129"/>
      <c r="ODY95" s="129"/>
      <c r="ODZ95" s="129"/>
      <c r="OEA95" s="129"/>
      <c r="OEB95" s="129"/>
      <c r="OEC95" s="129"/>
      <c r="OED95" s="129"/>
      <c r="OEE95" s="129"/>
      <c r="OEF95" s="129"/>
      <c r="OEG95" s="129"/>
      <c r="OEH95" s="129"/>
      <c r="OEI95" s="129"/>
      <c r="OEJ95" s="129"/>
      <c r="OEK95" s="129"/>
      <c r="OEL95" s="129"/>
      <c r="OEM95" s="129"/>
      <c r="OEN95" s="129"/>
      <c r="OEO95" s="129"/>
      <c r="OEP95" s="129"/>
      <c r="OEQ95" s="129"/>
      <c r="OER95" s="129"/>
      <c r="OES95" s="129"/>
      <c r="OET95" s="129"/>
      <c r="OEU95" s="129"/>
      <c r="OEV95" s="129"/>
      <c r="OEW95" s="129"/>
      <c r="OEX95" s="129"/>
      <c r="OEY95" s="129"/>
      <c r="OEZ95" s="129"/>
      <c r="OFA95" s="129"/>
      <c r="OFB95" s="129"/>
      <c r="OFC95" s="129"/>
      <c r="OFD95" s="129"/>
      <c r="OFE95" s="129"/>
      <c r="OFF95" s="129"/>
      <c r="OFG95" s="129"/>
      <c r="OFH95" s="129"/>
      <c r="OFI95" s="129"/>
      <c r="OFJ95" s="129"/>
      <c r="OFK95" s="129"/>
      <c r="OFL95" s="129"/>
      <c r="OFM95" s="129"/>
      <c r="OFN95" s="129"/>
      <c r="OFO95" s="129"/>
      <c r="OFP95" s="129"/>
      <c r="OFQ95" s="129"/>
      <c r="OFR95" s="129"/>
      <c r="OFS95" s="129"/>
      <c r="OFT95" s="129"/>
      <c r="OFU95" s="129"/>
      <c r="OFV95" s="129"/>
      <c r="OFW95" s="129"/>
      <c r="OFX95" s="129"/>
      <c r="OFY95" s="129"/>
      <c r="OFZ95" s="129"/>
      <c r="OGA95" s="129"/>
      <c r="OGB95" s="129"/>
      <c r="OGC95" s="129"/>
      <c r="OGD95" s="129"/>
      <c r="OGE95" s="129"/>
      <c r="OGF95" s="129"/>
      <c r="OGG95" s="129"/>
      <c r="OGH95" s="129"/>
      <c r="OGI95" s="129"/>
      <c r="OGJ95" s="129"/>
      <c r="OGK95" s="129"/>
      <c r="OGL95" s="129"/>
      <c r="OGM95" s="129"/>
      <c r="OGN95" s="129"/>
      <c r="OGO95" s="129"/>
      <c r="OGP95" s="129"/>
      <c r="OGQ95" s="129"/>
      <c r="OGR95" s="129"/>
      <c r="OGS95" s="129"/>
      <c r="OGT95" s="129"/>
      <c r="OGU95" s="129"/>
      <c r="OGV95" s="129"/>
      <c r="OGW95" s="129"/>
      <c r="OGX95" s="129"/>
      <c r="OGY95" s="129"/>
      <c r="OGZ95" s="129"/>
      <c r="OHA95" s="129"/>
      <c r="OHB95" s="129"/>
      <c r="OHC95" s="129"/>
      <c r="OHD95" s="129"/>
      <c r="OHE95" s="129"/>
      <c r="OHF95" s="129"/>
      <c r="OHG95" s="129"/>
      <c r="OHH95" s="129"/>
      <c r="OHI95" s="129"/>
      <c r="OHJ95" s="129"/>
      <c r="OHK95" s="129"/>
      <c r="OHL95" s="129"/>
      <c r="OHM95" s="129"/>
      <c r="OHN95" s="129"/>
      <c r="OHO95" s="129"/>
      <c r="OHP95" s="129"/>
      <c r="OHQ95" s="129"/>
      <c r="OHR95" s="129"/>
      <c r="OHS95" s="129"/>
      <c r="OHT95" s="129"/>
      <c r="OHU95" s="129"/>
      <c r="OHV95" s="129"/>
      <c r="OHW95" s="129"/>
      <c r="OHX95" s="129"/>
      <c r="OHY95" s="129"/>
      <c r="OHZ95" s="129"/>
      <c r="OIA95" s="129"/>
      <c r="OIB95" s="129"/>
      <c r="OIC95" s="129"/>
      <c r="OID95" s="129"/>
      <c r="OIE95" s="129"/>
      <c r="OIF95" s="129"/>
      <c r="OIG95" s="129"/>
      <c r="OIH95" s="129"/>
      <c r="OII95" s="129"/>
      <c r="OIJ95" s="129"/>
      <c r="OIK95" s="129"/>
      <c r="OIL95" s="129"/>
      <c r="OIM95" s="129"/>
      <c r="OIN95" s="129"/>
      <c r="OIO95" s="129"/>
      <c r="OIP95" s="129"/>
      <c r="OIQ95" s="129"/>
      <c r="OIR95" s="129"/>
      <c r="OIS95" s="129"/>
      <c r="OIT95" s="129"/>
      <c r="OIU95" s="129"/>
      <c r="OIV95" s="129"/>
      <c r="OIW95" s="129"/>
      <c r="OIX95" s="129"/>
      <c r="OIY95" s="129"/>
      <c r="OIZ95" s="129"/>
      <c r="OJA95" s="129"/>
      <c r="OJB95" s="129"/>
      <c r="OJC95" s="129"/>
      <c r="OJD95" s="129"/>
      <c r="OJE95" s="129"/>
      <c r="OJF95" s="129"/>
      <c r="OJG95" s="129"/>
      <c r="OJH95" s="129"/>
      <c r="OJI95" s="129"/>
      <c r="OJJ95" s="129"/>
      <c r="OJK95" s="129"/>
      <c r="OJL95" s="129"/>
      <c r="OJM95" s="129"/>
      <c r="OJN95" s="129"/>
      <c r="OJO95" s="129"/>
      <c r="OJP95" s="129"/>
      <c r="OJQ95" s="129"/>
      <c r="OJR95" s="129"/>
      <c r="OJS95" s="129"/>
      <c r="OJT95" s="129"/>
      <c r="OJU95" s="129"/>
      <c r="OJV95" s="129"/>
      <c r="OJW95" s="129"/>
      <c r="OJX95" s="129"/>
      <c r="OJY95" s="129"/>
      <c r="OJZ95" s="129"/>
      <c r="OKA95" s="129"/>
      <c r="OKB95" s="129"/>
      <c r="OKC95" s="129"/>
      <c r="OKD95" s="129"/>
      <c r="OKE95" s="129"/>
      <c r="OKF95" s="129"/>
      <c r="OKG95" s="129"/>
      <c r="OKH95" s="129"/>
      <c r="OKI95" s="129"/>
      <c r="OKJ95" s="129"/>
      <c r="OKK95" s="129"/>
      <c r="OKL95" s="129"/>
      <c r="OKM95" s="129"/>
      <c r="OKN95" s="129"/>
      <c r="OKO95" s="129"/>
      <c r="OKP95" s="129"/>
      <c r="OKQ95" s="129"/>
      <c r="OKR95" s="129"/>
      <c r="OKS95" s="129"/>
      <c r="OKT95" s="129"/>
      <c r="OKU95" s="129"/>
      <c r="OKV95" s="129"/>
      <c r="OKW95" s="129"/>
      <c r="OKX95" s="129"/>
      <c r="OKY95" s="129"/>
      <c r="OKZ95" s="129"/>
      <c r="OLA95" s="129"/>
      <c r="OLB95" s="129"/>
      <c r="OLC95" s="129"/>
      <c r="OLD95" s="129"/>
      <c r="OLE95" s="129"/>
      <c r="OLF95" s="129"/>
      <c r="OLG95" s="129"/>
      <c r="OLH95" s="129"/>
      <c r="OLI95" s="129"/>
      <c r="OLJ95" s="129"/>
      <c r="OLK95" s="129"/>
      <c r="OLL95" s="129"/>
      <c r="OLM95" s="129"/>
      <c r="OLN95" s="129"/>
      <c r="OLO95" s="129"/>
      <c r="OLP95" s="129"/>
      <c r="OLQ95" s="129"/>
      <c r="OLR95" s="129"/>
      <c r="OLS95" s="129"/>
      <c r="OLT95" s="129"/>
      <c r="OLU95" s="129"/>
      <c r="OLV95" s="129"/>
      <c r="OLW95" s="129"/>
      <c r="OLX95" s="129"/>
      <c r="OLY95" s="129"/>
      <c r="OLZ95" s="129"/>
      <c r="OMA95" s="129"/>
      <c r="OMB95" s="129"/>
      <c r="OMC95" s="129"/>
      <c r="OMD95" s="129"/>
      <c r="OME95" s="129"/>
      <c r="OMF95" s="129"/>
      <c r="OMG95" s="129"/>
      <c r="OMH95" s="129"/>
      <c r="OMI95" s="129"/>
      <c r="OMJ95" s="129"/>
      <c r="OMK95" s="129"/>
      <c r="OML95" s="129"/>
      <c r="OMM95" s="129"/>
      <c r="OMN95" s="129"/>
      <c r="OMO95" s="129"/>
      <c r="OMP95" s="129"/>
      <c r="OMQ95" s="129"/>
      <c r="OMR95" s="129"/>
      <c r="OMS95" s="129"/>
      <c r="OMT95" s="129"/>
      <c r="OMU95" s="129"/>
      <c r="OMV95" s="129"/>
      <c r="OMW95" s="129"/>
      <c r="OMX95" s="129"/>
      <c r="OMY95" s="129"/>
      <c r="OMZ95" s="129"/>
      <c r="ONA95" s="129"/>
      <c r="ONB95" s="129"/>
      <c r="ONC95" s="129"/>
      <c r="OND95" s="129"/>
      <c r="ONE95" s="129"/>
      <c r="ONF95" s="129"/>
      <c r="ONG95" s="129"/>
      <c r="ONH95" s="129"/>
      <c r="ONI95" s="129"/>
      <c r="ONJ95" s="129"/>
      <c r="ONK95" s="129"/>
      <c r="ONL95" s="129"/>
      <c r="ONM95" s="129"/>
      <c r="ONN95" s="129"/>
      <c r="ONO95" s="129"/>
      <c r="ONP95" s="129"/>
      <c r="ONQ95" s="129"/>
      <c r="ONR95" s="129"/>
      <c r="ONS95" s="129"/>
      <c r="ONT95" s="129"/>
      <c r="ONU95" s="129"/>
      <c r="ONV95" s="129"/>
      <c r="ONW95" s="129"/>
      <c r="ONX95" s="129"/>
      <c r="ONY95" s="129"/>
      <c r="ONZ95" s="129"/>
      <c r="OOA95" s="129"/>
      <c r="OOB95" s="129"/>
      <c r="OOC95" s="129"/>
      <c r="OOD95" s="129"/>
      <c r="OOE95" s="129"/>
      <c r="OOF95" s="129"/>
      <c r="OOG95" s="129"/>
      <c r="OOH95" s="129"/>
      <c r="OOI95" s="129"/>
      <c r="OOJ95" s="129"/>
      <c r="OOK95" s="129"/>
      <c r="OOL95" s="129"/>
      <c r="OOM95" s="129"/>
      <c r="OON95" s="129"/>
      <c r="OOO95" s="129"/>
      <c r="OOP95" s="129"/>
      <c r="OOQ95" s="129"/>
      <c r="OOR95" s="129"/>
      <c r="OOS95" s="129"/>
      <c r="OOT95" s="129"/>
      <c r="OOU95" s="129"/>
      <c r="OOV95" s="129"/>
      <c r="OOW95" s="129"/>
      <c r="OOX95" s="129"/>
      <c r="OOY95" s="129"/>
      <c r="OOZ95" s="129"/>
      <c r="OPA95" s="129"/>
      <c r="OPB95" s="129"/>
      <c r="OPC95" s="129"/>
      <c r="OPD95" s="129"/>
      <c r="OPE95" s="129"/>
      <c r="OPF95" s="129"/>
      <c r="OPG95" s="129"/>
      <c r="OPH95" s="129"/>
      <c r="OPI95" s="129"/>
      <c r="OPJ95" s="129"/>
      <c r="OPK95" s="129"/>
      <c r="OPL95" s="129"/>
      <c r="OPM95" s="129"/>
      <c r="OPN95" s="129"/>
      <c r="OPO95" s="129"/>
      <c r="OPP95" s="129"/>
      <c r="OPQ95" s="129"/>
      <c r="OPR95" s="129"/>
      <c r="OPS95" s="129"/>
      <c r="OPT95" s="129"/>
      <c r="OPU95" s="129"/>
      <c r="OPV95" s="129"/>
      <c r="OPW95" s="129"/>
      <c r="OPX95" s="129"/>
      <c r="OPY95" s="129"/>
      <c r="OPZ95" s="129"/>
      <c r="OQA95" s="129"/>
      <c r="OQB95" s="129"/>
      <c r="OQC95" s="129"/>
      <c r="OQD95" s="129"/>
      <c r="OQE95" s="129"/>
      <c r="OQF95" s="129"/>
      <c r="OQG95" s="129"/>
      <c r="OQH95" s="129"/>
      <c r="OQI95" s="129"/>
      <c r="OQJ95" s="129"/>
      <c r="OQK95" s="129"/>
      <c r="OQL95" s="129"/>
      <c r="OQM95" s="129"/>
      <c r="OQN95" s="129"/>
      <c r="OQO95" s="129"/>
      <c r="OQP95" s="129"/>
      <c r="OQQ95" s="129"/>
      <c r="OQR95" s="129"/>
      <c r="OQS95" s="129"/>
      <c r="OQT95" s="129"/>
      <c r="OQU95" s="129"/>
      <c r="OQV95" s="129"/>
      <c r="OQW95" s="129"/>
      <c r="OQX95" s="129"/>
      <c r="OQY95" s="129"/>
      <c r="OQZ95" s="129"/>
      <c r="ORA95" s="129"/>
      <c r="ORB95" s="129"/>
      <c r="ORC95" s="129"/>
      <c r="ORD95" s="129"/>
      <c r="ORE95" s="129"/>
      <c r="ORF95" s="129"/>
      <c r="ORG95" s="129"/>
      <c r="ORH95" s="129"/>
      <c r="ORI95" s="129"/>
      <c r="ORJ95" s="129"/>
      <c r="ORK95" s="129"/>
      <c r="ORL95" s="129"/>
      <c r="ORM95" s="129"/>
      <c r="ORN95" s="129"/>
      <c r="ORO95" s="129"/>
      <c r="ORP95" s="129"/>
      <c r="ORQ95" s="129"/>
      <c r="ORR95" s="129"/>
      <c r="ORS95" s="129"/>
      <c r="ORT95" s="129"/>
      <c r="ORU95" s="129"/>
      <c r="ORV95" s="129"/>
      <c r="ORW95" s="129"/>
      <c r="ORX95" s="129"/>
      <c r="ORY95" s="129"/>
      <c r="ORZ95" s="129"/>
      <c r="OSA95" s="129"/>
      <c r="OSB95" s="129"/>
      <c r="OSC95" s="129"/>
      <c r="OSD95" s="129"/>
      <c r="OSE95" s="129"/>
      <c r="OSF95" s="129"/>
      <c r="OSG95" s="129"/>
      <c r="OSH95" s="129"/>
      <c r="OSI95" s="129"/>
      <c r="OSJ95" s="129"/>
      <c r="OSK95" s="129"/>
      <c r="OSL95" s="129"/>
      <c r="OSM95" s="129"/>
      <c r="OSN95" s="129"/>
      <c r="OSO95" s="129"/>
      <c r="OSP95" s="129"/>
      <c r="OSQ95" s="129"/>
      <c r="OSR95" s="129"/>
      <c r="OSS95" s="129"/>
      <c r="OST95" s="129"/>
      <c r="OSU95" s="129"/>
      <c r="OSV95" s="129"/>
      <c r="OSW95" s="129"/>
      <c r="OSX95" s="129"/>
      <c r="OSY95" s="129"/>
      <c r="OSZ95" s="129"/>
      <c r="OTA95" s="129"/>
      <c r="OTB95" s="129"/>
      <c r="OTC95" s="129"/>
      <c r="OTD95" s="129"/>
      <c r="OTE95" s="129"/>
      <c r="OTF95" s="129"/>
      <c r="OTG95" s="129"/>
      <c r="OTH95" s="129"/>
      <c r="OTI95" s="129"/>
      <c r="OTJ95" s="129"/>
      <c r="OTK95" s="129"/>
      <c r="OTL95" s="129"/>
      <c r="OTM95" s="129"/>
      <c r="OTN95" s="129"/>
      <c r="OTO95" s="129"/>
      <c r="OTP95" s="129"/>
      <c r="OTQ95" s="129"/>
      <c r="OTR95" s="129"/>
      <c r="OTS95" s="129"/>
      <c r="OTT95" s="129"/>
      <c r="OTU95" s="129"/>
      <c r="OTV95" s="129"/>
      <c r="OTW95" s="129"/>
      <c r="OTX95" s="129"/>
      <c r="OTY95" s="129"/>
      <c r="OTZ95" s="129"/>
      <c r="OUA95" s="129"/>
      <c r="OUB95" s="129"/>
      <c r="OUC95" s="129"/>
      <c r="OUD95" s="129"/>
      <c r="OUE95" s="129"/>
      <c r="OUF95" s="129"/>
      <c r="OUG95" s="129"/>
      <c r="OUH95" s="129"/>
      <c r="OUI95" s="129"/>
      <c r="OUJ95" s="129"/>
      <c r="OUK95" s="129"/>
      <c r="OUL95" s="129"/>
      <c r="OUM95" s="129"/>
      <c r="OUN95" s="129"/>
      <c r="OUO95" s="129"/>
      <c r="OUP95" s="129"/>
      <c r="OUQ95" s="129"/>
      <c r="OUR95" s="129"/>
      <c r="OUS95" s="129"/>
      <c r="OUT95" s="129"/>
      <c r="OUU95" s="129"/>
      <c r="OUV95" s="129"/>
      <c r="OUW95" s="129"/>
      <c r="OUX95" s="129"/>
      <c r="OUY95" s="129"/>
      <c r="OUZ95" s="129"/>
      <c r="OVA95" s="129"/>
      <c r="OVB95" s="129"/>
      <c r="OVC95" s="129"/>
      <c r="OVD95" s="129"/>
      <c r="OVE95" s="129"/>
      <c r="OVF95" s="129"/>
      <c r="OVG95" s="129"/>
      <c r="OVH95" s="129"/>
      <c r="OVI95" s="129"/>
      <c r="OVJ95" s="129"/>
      <c r="OVK95" s="129"/>
      <c r="OVL95" s="129"/>
      <c r="OVM95" s="129"/>
      <c r="OVN95" s="129"/>
      <c r="OVO95" s="129"/>
      <c r="OVP95" s="129"/>
      <c r="OVQ95" s="129"/>
      <c r="OVR95" s="129"/>
      <c r="OVS95" s="129"/>
      <c r="OVT95" s="129"/>
      <c r="OVU95" s="129"/>
      <c r="OVV95" s="129"/>
      <c r="OVW95" s="129"/>
      <c r="OVX95" s="129"/>
      <c r="OVY95" s="129"/>
      <c r="OVZ95" s="129"/>
      <c r="OWA95" s="129"/>
      <c r="OWB95" s="129"/>
      <c r="OWC95" s="129"/>
      <c r="OWD95" s="129"/>
      <c r="OWE95" s="129"/>
      <c r="OWF95" s="129"/>
      <c r="OWG95" s="129"/>
      <c r="OWH95" s="129"/>
      <c r="OWI95" s="129"/>
      <c r="OWJ95" s="129"/>
      <c r="OWK95" s="129"/>
      <c r="OWL95" s="129"/>
      <c r="OWM95" s="129"/>
      <c r="OWN95" s="129"/>
      <c r="OWO95" s="129"/>
      <c r="OWP95" s="129"/>
      <c r="OWQ95" s="129"/>
      <c r="OWR95" s="129"/>
      <c r="OWS95" s="129"/>
      <c r="OWT95" s="129"/>
      <c r="OWU95" s="129"/>
      <c r="OWV95" s="129"/>
      <c r="OWW95" s="129"/>
      <c r="OWX95" s="129"/>
      <c r="OWY95" s="129"/>
      <c r="OWZ95" s="129"/>
      <c r="OXA95" s="129"/>
      <c r="OXB95" s="129"/>
      <c r="OXC95" s="129"/>
      <c r="OXD95" s="129"/>
      <c r="OXE95" s="129"/>
      <c r="OXF95" s="129"/>
      <c r="OXG95" s="129"/>
      <c r="OXH95" s="129"/>
      <c r="OXI95" s="129"/>
      <c r="OXJ95" s="129"/>
      <c r="OXK95" s="129"/>
      <c r="OXL95" s="129"/>
      <c r="OXM95" s="129"/>
      <c r="OXN95" s="129"/>
      <c r="OXO95" s="129"/>
      <c r="OXP95" s="129"/>
      <c r="OXQ95" s="129"/>
      <c r="OXR95" s="129"/>
      <c r="OXS95" s="129"/>
      <c r="OXT95" s="129"/>
      <c r="OXU95" s="129"/>
      <c r="OXV95" s="129"/>
      <c r="OXW95" s="129"/>
      <c r="OXX95" s="129"/>
      <c r="OXY95" s="129"/>
      <c r="OXZ95" s="129"/>
      <c r="OYA95" s="129"/>
      <c r="OYB95" s="129"/>
      <c r="OYC95" s="129"/>
      <c r="OYD95" s="129"/>
      <c r="OYE95" s="129"/>
      <c r="OYF95" s="129"/>
      <c r="OYG95" s="129"/>
      <c r="OYH95" s="129"/>
      <c r="OYI95" s="129"/>
      <c r="OYJ95" s="129"/>
      <c r="OYK95" s="129"/>
      <c r="OYL95" s="129"/>
      <c r="OYM95" s="129"/>
      <c r="OYN95" s="129"/>
      <c r="OYO95" s="129"/>
      <c r="OYP95" s="129"/>
      <c r="OYQ95" s="129"/>
      <c r="OYR95" s="129"/>
      <c r="OYS95" s="129"/>
      <c r="OYT95" s="129"/>
      <c r="OYU95" s="129"/>
      <c r="OYV95" s="129"/>
      <c r="OYW95" s="129"/>
      <c r="OYX95" s="129"/>
      <c r="OYY95" s="129"/>
      <c r="OYZ95" s="129"/>
      <c r="OZA95" s="129"/>
      <c r="OZB95" s="129"/>
      <c r="OZC95" s="129"/>
      <c r="OZD95" s="129"/>
      <c r="OZE95" s="129"/>
      <c r="OZF95" s="129"/>
      <c r="OZG95" s="129"/>
      <c r="OZH95" s="129"/>
      <c r="OZI95" s="129"/>
      <c r="OZJ95" s="129"/>
      <c r="OZK95" s="129"/>
      <c r="OZL95" s="129"/>
      <c r="OZM95" s="129"/>
      <c r="OZN95" s="129"/>
      <c r="OZO95" s="129"/>
      <c r="OZP95" s="129"/>
      <c r="OZQ95" s="129"/>
      <c r="OZR95" s="129"/>
      <c r="OZS95" s="129"/>
      <c r="OZT95" s="129"/>
      <c r="OZU95" s="129"/>
      <c r="OZV95" s="129"/>
      <c r="OZW95" s="129"/>
      <c r="OZX95" s="129"/>
      <c r="OZY95" s="129"/>
      <c r="OZZ95" s="129"/>
      <c r="PAA95" s="129"/>
      <c r="PAB95" s="129"/>
      <c r="PAC95" s="129"/>
      <c r="PAD95" s="129"/>
      <c r="PAE95" s="129"/>
      <c r="PAF95" s="129"/>
      <c r="PAG95" s="129"/>
      <c r="PAH95" s="129"/>
      <c r="PAI95" s="129"/>
      <c r="PAJ95" s="129"/>
      <c r="PAK95" s="129"/>
      <c r="PAL95" s="129"/>
      <c r="PAM95" s="129"/>
      <c r="PAN95" s="129"/>
      <c r="PAO95" s="129"/>
      <c r="PAP95" s="129"/>
      <c r="PAQ95" s="129"/>
      <c r="PAR95" s="129"/>
      <c r="PAS95" s="129"/>
      <c r="PAT95" s="129"/>
      <c r="PAU95" s="129"/>
      <c r="PAV95" s="129"/>
      <c r="PAW95" s="129"/>
      <c r="PAX95" s="129"/>
      <c r="PAY95" s="129"/>
      <c r="PAZ95" s="129"/>
      <c r="PBA95" s="129"/>
      <c r="PBB95" s="129"/>
      <c r="PBC95" s="129"/>
      <c r="PBD95" s="129"/>
      <c r="PBE95" s="129"/>
      <c r="PBF95" s="129"/>
      <c r="PBG95" s="129"/>
      <c r="PBH95" s="129"/>
      <c r="PBI95" s="129"/>
      <c r="PBJ95" s="129"/>
      <c r="PBK95" s="129"/>
      <c r="PBL95" s="129"/>
      <c r="PBM95" s="129"/>
      <c r="PBN95" s="129"/>
      <c r="PBO95" s="129"/>
      <c r="PBP95" s="129"/>
      <c r="PBQ95" s="129"/>
      <c r="PBR95" s="129"/>
      <c r="PBS95" s="129"/>
      <c r="PBT95" s="129"/>
      <c r="PBU95" s="129"/>
      <c r="PBV95" s="129"/>
      <c r="PBW95" s="129"/>
      <c r="PBX95" s="129"/>
      <c r="PBY95" s="129"/>
      <c r="PBZ95" s="129"/>
      <c r="PCA95" s="129"/>
      <c r="PCB95" s="129"/>
      <c r="PCC95" s="129"/>
      <c r="PCD95" s="129"/>
      <c r="PCE95" s="129"/>
      <c r="PCF95" s="129"/>
      <c r="PCG95" s="129"/>
      <c r="PCH95" s="129"/>
      <c r="PCI95" s="129"/>
      <c r="PCJ95" s="129"/>
      <c r="PCK95" s="129"/>
      <c r="PCL95" s="129"/>
      <c r="PCM95" s="129"/>
      <c r="PCN95" s="129"/>
      <c r="PCO95" s="129"/>
      <c r="PCP95" s="129"/>
      <c r="PCQ95" s="129"/>
      <c r="PCR95" s="129"/>
      <c r="PCS95" s="129"/>
      <c r="PCT95" s="129"/>
      <c r="PCU95" s="129"/>
      <c r="PCV95" s="129"/>
      <c r="PCW95" s="129"/>
      <c r="PCX95" s="129"/>
      <c r="PCY95" s="129"/>
      <c r="PCZ95" s="129"/>
      <c r="PDA95" s="129"/>
      <c r="PDB95" s="129"/>
      <c r="PDC95" s="129"/>
      <c r="PDD95" s="129"/>
      <c r="PDE95" s="129"/>
      <c r="PDF95" s="129"/>
      <c r="PDG95" s="129"/>
      <c r="PDH95" s="129"/>
      <c r="PDI95" s="129"/>
      <c r="PDJ95" s="129"/>
      <c r="PDK95" s="129"/>
      <c r="PDL95" s="129"/>
      <c r="PDM95" s="129"/>
      <c r="PDN95" s="129"/>
      <c r="PDO95" s="129"/>
      <c r="PDP95" s="129"/>
      <c r="PDQ95" s="129"/>
      <c r="PDR95" s="129"/>
      <c r="PDS95" s="129"/>
      <c r="PDT95" s="129"/>
      <c r="PDU95" s="129"/>
      <c r="PDV95" s="129"/>
      <c r="PDW95" s="129"/>
      <c r="PDX95" s="129"/>
      <c r="PDY95" s="129"/>
      <c r="PDZ95" s="129"/>
      <c r="PEA95" s="129"/>
      <c r="PEB95" s="129"/>
      <c r="PEC95" s="129"/>
      <c r="PED95" s="129"/>
      <c r="PEE95" s="129"/>
      <c r="PEF95" s="129"/>
      <c r="PEG95" s="129"/>
      <c r="PEH95" s="129"/>
      <c r="PEI95" s="129"/>
      <c r="PEJ95" s="129"/>
      <c r="PEK95" s="129"/>
      <c r="PEL95" s="129"/>
      <c r="PEM95" s="129"/>
      <c r="PEN95" s="129"/>
      <c r="PEO95" s="129"/>
      <c r="PEP95" s="129"/>
      <c r="PEQ95" s="129"/>
      <c r="PER95" s="129"/>
      <c r="PES95" s="129"/>
      <c r="PET95" s="129"/>
      <c r="PEU95" s="129"/>
      <c r="PEV95" s="129"/>
      <c r="PEW95" s="129"/>
      <c r="PEX95" s="129"/>
      <c r="PEY95" s="129"/>
      <c r="PEZ95" s="129"/>
      <c r="PFA95" s="129"/>
      <c r="PFB95" s="129"/>
      <c r="PFC95" s="129"/>
      <c r="PFD95" s="129"/>
      <c r="PFE95" s="129"/>
      <c r="PFF95" s="129"/>
      <c r="PFG95" s="129"/>
      <c r="PFH95" s="129"/>
      <c r="PFI95" s="129"/>
      <c r="PFJ95" s="129"/>
      <c r="PFK95" s="129"/>
      <c r="PFL95" s="129"/>
      <c r="PFM95" s="129"/>
      <c r="PFN95" s="129"/>
      <c r="PFO95" s="129"/>
      <c r="PFP95" s="129"/>
      <c r="PFQ95" s="129"/>
      <c r="PFR95" s="129"/>
      <c r="PFS95" s="129"/>
      <c r="PFT95" s="129"/>
      <c r="PFU95" s="129"/>
      <c r="PFV95" s="129"/>
      <c r="PFW95" s="129"/>
      <c r="PFX95" s="129"/>
      <c r="PFY95" s="129"/>
      <c r="PFZ95" s="129"/>
      <c r="PGA95" s="129"/>
      <c r="PGB95" s="129"/>
      <c r="PGC95" s="129"/>
      <c r="PGD95" s="129"/>
      <c r="PGE95" s="129"/>
      <c r="PGF95" s="129"/>
      <c r="PGG95" s="129"/>
      <c r="PGH95" s="129"/>
      <c r="PGI95" s="129"/>
      <c r="PGJ95" s="129"/>
      <c r="PGK95" s="129"/>
      <c r="PGL95" s="129"/>
      <c r="PGM95" s="129"/>
      <c r="PGN95" s="129"/>
      <c r="PGO95" s="129"/>
      <c r="PGP95" s="129"/>
      <c r="PGQ95" s="129"/>
      <c r="PGR95" s="129"/>
      <c r="PGS95" s="129"/>
      <c r="PGT95" s="129"/>
      <c r="PGU95" s="129"/>
      <c r="PGV95" s="129"/>
      <c r="PGW95" s="129"/>
      <c r="PGX95" s="129"/>
      <c r="PGY95" s="129"/>
      <c r="PGZ95" s="129"/>
      <c r="PHA95" s="129"/>
      <c r="PHB95" s="129"/>
      <c r="PHC95" s="129"/>
      <c r="PHD95" s="129"/>
      <c r="PHE95" s="129"/>
      <c r="PHF95" s="129"/>
      <c r="PHG95" s="129"/>
      <c r="PHH95" s="129"/>
      <c r="PHI95" s="129"/>
      <c r="PHJ95" s="129"/>
      <c r="PHK95" s="129"/>
      <c r="PHL95" s="129"/>
      <c r="PHM95" s="129"/>
      <c r="PHN95" s="129"/>
      <c r="PHO95" s="129"/>
      <c r="PHP95" s="129"/>
      <c r="PHQ95" s="129"/>
      <c r="PHR95" s="129"/>
      <c r="PHS95" s="129"/>
      <c r="PHT95" s="129"/>
      <c r="PHU95" s="129"/>
      <c r="PHV95" s="129"/>
      <c r="PHW95" s="129"/>
      <c r="PHX95" s="129"/>
      <c r="PHY95" s="129"/>
      <c r="PHZ95" s="129"/>
      <c r="PIA95" s="129"/>
      <c r="PIB95" s="129"/>
      <c r="PIC95" s="129"/>
      <c r="PID95" s="129"/>
      <c r="PIE95" s="129"/>
      <c r="PIF95" s="129"/>
      <c r="PIG95" s="129"/>
      <c r="PIH95" s="129"/>
      <c r="PII95" s="129"/>
      <c r="PIJ95" s="129"/>
      <c r="PIK95" s="129"/>
      <c r="PIL95" s="129"/>
      <c r="PIM95" s="129"/>
      <c r="PIN95" s="129"/>
      <c r="PIO95" s="129"/>
      <c r="PIP95" s="129"/>
      <c r="PIQ95" s="129"/>
      <c r="PIR95" s="129"/>
      <c r="PIS95" s="129"/>
      <c r="PIT95" s="129"/>
      <c r="PIU95" s="129"/>
      <c r="PIV95" s="129"/>
      <c r="PIW95" s="129"/>
      <c r="PIX95" s="129"/>
      <c r="PIY95" s="129"/>
      <c r="PIZ95" s="129"/>
      <c r="PJA95" s="129"/>
      <c r="PJB95" s="129"/>
      <c r="PJC95" s="129"/>
      <c r="PJD95" s="129"/>
      <c r="PJE95" s="129"/>
      <c r="PJF95" s="129"/>
      <c r="PJG95" s="129"/>
      <c r="PJH95" s="129"/>
      <c r="PJI95" s="129"/>
      <c r="PJJ95" s="129"/>
      <c r="PJK95" s="129"/>
      <c r="PJL95" s="129"/>
      <c r="PJM95" s="129"/>
      <c r="PJN95" s="129"/>
      <c r="PJO95" s="129"/>
      <c r="PJP95" s="129"/>
      <c r="PJQ95" s="129"/>
      <c r="PJR95" s="129"/>
      <c r="PJS95" s="129"/>
      <c r="PJT95" s="129"/>
      <c r="PJU95" s="129"/>
      <c r="PJV95" s="129"/>
      <c r="PJW95" s="129"/>
      <c r="PJX95" s="129"/>
      <c r="PJY95" s="129"/>
      <c r="PJZ95" s="129"/>
      <c r="PKA95" s="129"/>
      <c r="PKB95" s="129"/>
      <c r="PKC95" s="129"/>
      <c r="PKD95" s="129"/>
      <c r="PKE95" s="129"/>
      <c r="PKF95" s="129"/>
      <c r="PKG95" s="129"/>
      <c r="PKH95" s="129"/>
      <c r="PKI95" s="129"/>
      <c r="PKJ95" s="129"/>
      <c r="PKK95" s="129"/>
      <c r="PKL95" s="129"/>
      <c r="PKM95" s="129"/>
      <c r="PKN95" s="129"/>
      <c r="PKO95" s="129"/>
      <c r="PKP95" s="129"/>
      <c r="PKQ95" s="129"/>
      <c r="PKR95" s="129"/>
      <c r="PKS95" s="129"/>
      <c r="PKT95" s="129"/>
      <c r="PKU95" s="129"/>
      <c r="PKV95" s="129"/>
      <c r="PKW95" s="129"/>
      <c r="PKX95" s="129"/>
      <c r="PKY95" s="129"/>
      <c r="PKZ95" s="129"/>
      <c r="PLA95" s="129"/>
      <c r="PLB95" s="129"/>
      <c r="PLC95" s="129"/>
      <c r="PLD95" s="129"/>
      <c r="PLE95" s="129"/>
      <c r="PLF95" s="129"/>
      <c r="PLG95" s="129"/>
      <c r="PLH95" s="129"/>
      <c r="PLI95" s="129"/>
      <c r="PLJ95" s="129"/>
      <c r="PLK95" s="129"/>
      <c r="PLL95" s="129"/>
      <c r="PLM95" s="129"/>
      <c r="PLN95" s="129"/>
      <c r="PLO95" s="129"/>
      <c r="PLP95" s="129"/>
      <c r="PLQ95" s="129"/>
      <c r="PLR95" s="129"/>
      <c r="PLS95" s="129"/>
      <c r="PLT95" s="129"/>
      <c r="PLU95" s="129"/>
      <c r="PLV95" s="129"/>
      <c r="PLW95" s="129"/>
      <c r="PLX95" s="129"/>
      <c r="PLY95" s="129"/>
      <c r="PLZ95" s="129"/>
      <c r="PMA95" s="129"/>
      <c r="PMB95" s="129"/>
      <c r="PMC95" s="129"/>
      <c r="PMD95" s="129"/>
      <c r="PME95" s="129"/>
      <c r="PMF95" s="129"/>
      <c r="PMG95" s="129"/>
      <c r="PMH95" s="129"/>
      <c r="PMI95" s="129"/>
      <c r="PMJ95" s="129"/>
      <c r="PMK95" s="129"/>
      <c r="PML95" s="129"/>
      <c r="PMM95" s="129"/>
      <c r="PMN95" s="129"/>
      <c r="PMO95" s="129"/>
      <c r="PMP95" s="129"/>
      <c r="PMQ95" s="129"/>
      <c r="PMR95" s="129"/>
      <c r="PMS95" s="129"/>
      <c r="PMT95" s="129"/>
      <c r="PMU95" s="129"/>
      <c r="PMV95" s="129"/>
      <c r="PMW95" s="129"/>
      <c r="PMX95" s="129"/>
      <c r="PMY95" s="129"/>
      <c r="PMZ95" s="129"/>
      <c r="PNA95" s="129"/>
      <c r="PNB95" s="129"/>
      <c r="PNC95" s="129"/>
      <c r="PND95" s="129"/>
      <c r="PNE95" s="129"/>
      <c r="PNF95" s="129"/>
      <c r="PNG95" s="129"/>
      <c r="PNH95" s="129"/>
      <c r="PNI95" s="129"/>
      <c r="PNJ95" s="129"/>
      <c r="PNK95" s="129"/>
      <c r="PNL95" s="129"/>
      <c r="PNM95" s="129"/>
      <c r="PNN95" s="129"/>
      <c r="PNO95" s="129"/>
      <c r="PNP95" s="129"/>
      <c r="PNQ95" s="129"/>
      <c r="PNR95" s="129"/>
      <c r="PNS95" s="129"/>
      <c r="PNT95" s="129"/>
      <c r="PNU95" s="129"/>
      <c r="PNV95" s="129"/>
      <c r="PNW95" s="129"/>
      <c r="PNX95" s="129"/>
      <c r="PNY95" s="129"/>
      <c r="PNZ95" s="129"/>
      <c r="POA95" s="129"/>
      <c r="POB95" s="129"/>
      <c r="POC95" s="129"/>
      <c r="POD95" s="129"/>
      <c r="POE95" s="129"/>
      <c r="POF95" s="129"/>
      <c r="POG95" s="129"/>
      <c r="POH95" s="129"/>
      <c r="POI95" s="129"/>
      <c r="POJ95" s="129"/>
      <c r="POK95" s="129"/>
      <c r="POL95" s="129"/>
      <c r="POM95" s="129"/>
      <c r="PON95" s="129"/>
      <c r="POO95" s="129"/>
      <c r="POP95" s="129"/>
      <c r="POQ95" s="129"/>
      <c r="POR95" s="129"/>
      <c r="POS95" s="129"/>
      <c r="POT95" s="129"/>
      <c r="POU95" s="129"/>
      <c r="POV95" s="129"/>
      <c r="POW95" s="129"/>
      <c r="POX95" s="129"/>
      <c r="POY95" s="129"/>
      <c r="POZ95" s="129"/>
      <c r="PPA95" s="129"/>
      <c r="PPB95" s="129"/>
      <c r="PPC95" s="129"/>
      <c r="PPD95" s="129"/>
      <c r="PPE95" s="129"/>
      <c r="PPF95" s="129"/>
      <c r="PPG95" s="129"/>
      <c r="PPH95" s="129"/>
      <c r="PPI95" s="129"/>
      <c r="PPJ95" s="129"/>
      <c r="PPK95" s="129"/>
      <c r="PPL95" s="129"/>
      <c r="PPM95" s="129"/>
      <c r="PPN95" s="129"/>
      <c r="PPO95" s="129"/>
      <c r="PPP95" s="129"/>
      <c r="PPQ95" s="129"/>
      <c r="PPR95" s="129"/>
      <c r="PPS95" s="129"/>
      <c r="PPT95" s="129"/>
      <c r="PPU95" s="129"/>
      <c r="PPV95" s="129"/>
      <c r="PPW95" s="129"/>
      <c r="PPX95" s="129"/>
      <c r="PPY95" s="129"/>
      <c r="PPZ95" s="129"/>
      <c r="PQA95" s="129"/>
      <c r="PQB95" s="129"/>
      <c r="PQC95" s="129"/>
      <c r="PQD95" s="129"/>
      <c r="PQE95" s="129"/>
      <c r="PQF95" s="129"/>
      <c r="PQG95" s="129"/>
      <c r="PQH95" s="129"/>
      <c r="PQI95" s="129"/>
      <c r="PQJ95" s="129"/>
      <c r="PQK95" s="129"/>
      <c r="PQL95" s="129"/>
      <c r="PQM95" s="129"/>
      <c r="PQN95" s="129"/>
      <c r="PQO95" s="129"/>
      <c r="PQP95" s="129"/>
      <c r="PQQ95" s="129"/>
      <c r="PQR95" s="129"/>
      <c r="PQS95" s="129"/>
      <c r="PQT95" s="129"/>
      <c r="PQU95" s="129"/>
      <c r="PQV95" s="129"/>
      <c r="PQW95" s="129"/>
      <c r="PQX95" s="129"/>
      <c r="PQY95" s="129"/>
      <c r="PQZ95" s="129"/>
      <c r="PRA95" s="129"/>
      <c r="PRB95" s="129"/>
      <c r="PRC95" s="129"/>
      <c r="PRD95" s="129"/>
      <c r="PRE95" s="129"/>
      <c r="PRF95" s="129"/>
      <c r="PRG95" s="129"/>
      <c r="PRH95" s="129"/>
      <c r="PRI95" s="129"/>
      <c r="PRJ95" s="129"/>
      <c r="PRK95" s="129"/>
      <c r="PRL95" s="129"/>
      <c r="PRM95" s="129"/>
      <c r="PRN95" s="129"/>
      <c r="PRO95" s="129"/>
      <c r="PRP95" s="129"/>
      <c r="PRQ95" s="129"/>
      <c r="PRR95" s="129"/>
      <c r="PRS95" s="129"/>
      <c r="PRT95" s="129"/>
      <c r="PRU95" s="129"/>
      <c r="PRV95" s="129"/>
      <c r="PRW95" s="129"/>
      <c r="PRX95" s="129"/>
      <c r="PRY95" s="129"/>
      <c r="PRZ95" s="129"/>
      <c r="PSA95" s="129"/>
      <c r="PSB95" s="129"/>
      <c r="PSC95" s="129"/>
      <c r="PSD95" s="129"/>
      <c r="PSE95" s="129"/>
      <c r="PSF95" s="129"/>
      <c r="PSG95" s="129"/>
      <c r="PSH95" s="129"/>
      <c r="PSI95" s="129"/>
      <c r="PSJ95" s="129"/>
      <c r="PSK95" s="129"/>
      <c r="PSL95" s="129"/>
      <c r="PSM95" s="129"/>
      <c r="PSN95" s="129"/>
      <c r="PSO95" s="129"/>
      <c r="PSP95" s="129"/>
      <c r="PSQ95" s="129"/>
      <c r="PSR95" s="129"/>
      <c r="PSS95" s="129"/>
      <c r="PST95" s="129"/>
      <c r="PSU95" s="129"/>
      <c r="PSV95" s="129"/>
      <c r="PSW95" s="129"/>
      <c r="PSX95" s="129"/>
      <c r="PSY95" s="129"/>
      <c r="PSZ95" s="129"/>
      <c r="PTA95" s="129"/>
      <c r="PTB95" s="129"/>
      <c r="PTC95" s="129"/>
      <c r="PTD95" s="129"/>
      <c r="PTE95" s="129"/>
      <c r="PTF95" s="129"/>
      <c r="PTG95" s="129"/>
      <c r="PTH95" s="129"/>
      <c r="PTI95" s="129"/>
      <c r="PTJ95" s="129"/>
      <c r="PTK95" s="129"/>
      <c r="PTL95" s="129"/>
      <c r="PTM95" s="129"/>
      <c r="PTN95" s="129"/>
      <c r="PTO95" s="129"/>
      <c r="PTP95" s="129"/>
      <c r="PTQ95" s="129"/>
      <c r="PTR95" s="129"/>
      <c r="PTS95" s="129"/>
      <c r="PTT95" s="129"/>
      <c r="PTU95" s="129"/>
      <c r="PTV95" s="129"/>
      <c r="PTW95" s="129"/>
      <c r="PTX95" s="129"/>
      <c r="PTY95" s="129"/>
      <c r="PTZ95" s="129"/>
      <c r="PUA95" s="129"/>
      <c r="PUB95" s="129"/>
      <c r="PUC95" s="129"/>
      <c r="PUD95" s="129"/>
      <c r="PUE95" s="129"/>
      <c r="PUF95" s="129"/>
      <c r="PUG95" s="129"/>
      <c r="PUH95" s="129"/>
      <c r="PUI95" s="129"/>
      <c r="PUJ95" s="129"/>
      <c r="PUK95" s="129"/>
      <c r="PUL95" s="129"/>
      <c r="PUM95" s="129"/>
      <c r="PUN95" s="129"/>
      <c r="PUO95" s="129"/>
      <c r="PUP95" s="129"/>
      <c r="PUQ95" s="129"/>
      <c r="PUR95" s="129"/>
      <c r="PUS95" s="129"/>
      <c r="PUT95" s="129"/>
      <c r="PUU95" s="129"/>
      <c r="PUV95" s="129"/>
      <c r="PUW95" s="129"/>
      <c r="PUX95" s="129"/>
      <c r="PUY95" s="129"/>
      <c r="PUZ95" s="129"/>
      <c r="PVA95" s="129"/>
      <c r="PVB95" s="129"/>
      <c r="PVC95" s="129"/>
      <c r="PVD95" s="129"/>
      <c r="PVE95" s="129"/>
      <c r="PVF95" s="129"/>
      <c r="PVG95" s="129"/>
      <c r="PVH95" s="129"/>
      <c r="PVI95" s="129"/>
      <c r="PVJ95" s="129"/>
      <c r="PVK95" s="129"/>
      <c r="PVL95" s="129"/>
      <c r="PVM95" s="129"/>
      <c r="PVN95" s="129"/>
      <c r="PVO95" s="129"/>
      <c r="PVP95" s="129"/>
      <c r="PVQ95" s="129"/>
      <c r="PVR95" s="129"/>
      <c r="PVS95" s="129"/>
      <c r="PVT95" s="129"/>
      <c r="PVU95" s="129"/>
      <c r="PVV95" s="129"/>
      <c r="PVW95" s="129"/>
      <c r="PVX95" s="129"/>
      <c r="PVY95" s="129"/>
      <c r="PVZ95" s="129"/>
      <c r="PWA95" s="129"/>
      <c r="PWB95" s="129"/>
      <c r="PWC95" s="129"/>
      <c r="PWD95" s="129"/>
      <c r="PWE95" s="129"/>
      <c r="PWF95" s="129"/>
      <c r="PWG95" s="129"/>
      <c r="PWH95" s="129"/>
      <c r="PWI95" s="129"/>
      <c r="PWJ95" s="129"/>
      <c r="PWK95" s="129"/>
      <c r="PWL95" s="129"/>
      <c r="PWM95" s="129"/>
      <c r="PWN95" s="129"/>
      <c r="PWO95" s="129"/>
      <c r="PWP95" s="129"/>
      <c r="PWQ95" s="129"/>
      <c r="PWR95" s="129"/>
      <c r="PWS95" s="129"/>
      <c r="PWT95" s="129"/>
      <c r="PWU95" s="129"/>
      <c r="PWV95" s="129"/>
      <c r="PWW95" s="129"/>
      <c r="PWX95" s="129"/>
      <c r="PWY95" s="129"/>
      <c r="PWZ95" s="129"/>
      <c r="PXA95" s="129"/>
      <c r="PXB95" s="129"/>
      <c r="PXC95" s="129"/>
      <c r="PXD95" s="129"/>
      <c r="PXE95" s="129"/>
      <c r="PXF95" s="129"/>
      <c r="PXG95" s="129"/>
      <c r="PXH95" s="129"/>
      <c r="PXI95" s="129"/>
      <c r="PXJ95" s="129"/>
      <c r="PXK95" s="129"/>
      <c r="PXL95" s="129"/>
      <c r="PXM95" s="129"/>
      <c r="PXN95" s="129"/>
      <c r="PXO95" s="129"/>
      <c r="PXP95" s="129"/>
      <c r="PXQ95" s="129"/>
      <c r="PXR95" s="129"/>
      <c r="PXS95" s="129"/>
      <c r="PXT95" s="129"/>
      <c r="PXU95" s="129"/>
      <c r="PXV95" s="129"/>
      <c r="PXW95" s="129"/>
      <c r="PXX95" s="129"/>
      <c r="PXY95" s="129"/>
      <c r="PXZ95" s="129"/>
      <c r="PYA95" s="129"/>
      <c r="PYB95" s="129"/>
      <c r="PYC95" s="129"/>
      <c r="PYD95" s="129"/>
      <c r="PYE95" s="129"/>
      <c r="PYF95" s="129"/>
      <c r="PYG95" s="129"/>
      <c r="PYH95" s="129"/>
      <c r="PYI95" s="129"/>
      <c r="PYJ95" s="129"/>
      <c r="PYK95" s="129"/>
      <c r="PYL95" s="129"/>
      <c r="PYM95" s="129"/>
      <c r="PYN95" s="129"/>
      <c r="PYO95" s="129"/>
      <c r="PYP95" s="129"/>
      <c r="PYQ95" s="129"/>
      <c r="PYR95" s="129"/>
      <c r="PYS95" s="129"/>
      <c r="PYT95" s="129"/>
      <c r="PYU95" s="129"/>
      <c r="PYV95" s="129"/>
      <c r="PYW95" s="129"/>
      <c r="PYX95" s="129"/>
      <c r="PYY95" s="129"/>
      <c r="PYZ95" s="129"/>
      <c r="PZA95" s="129"/>
      <c r="PZB95" s="129"/>
      <c r="PZC95" s="129"/>
      <c r="PZD95" s="129"/>
      <c r="PZE95" s="129"/>
      <c r="PZF95" s="129"/>
      <c r="PZG95" s="129"/>
      <c r="PZH95" s="129"/>
      <c r="PZI95" s="129"/>
      <c r="PZJ95" s="129"/>
      <c r="PZK95" s="129"/>
      <c r="PZL95" s="129"/>
      <c r="PZM95" s="129"/>
      <c r="PZN95" s="129"/>
      <c r="PZO95" s="129"/>
      <c r="PZP95" s="129"/>
      <c r="PZQ95" s="129"/>
      <c r="PZR95" s="129"/>
      <c r="PZS95" s="129"/>
      <c r="PZT95" s="129"/>
      <c r="PZU95" s="129"/>
      <c r="PZV95" s="129"/>
      <c r="PZW95" s="129"/>
      <c r="PZX95" s="129"/>
      <c r="PZY95" s="129"/>
      <c r="PZZ95" s="129"/>
      <c r="QAA95" s="129"/>
      <c r="QAB95" s="129"/>
      <c r="QAC95" s="129"/>
      <c r="QAD95" s="129"/>
      <c r="QAE95" s="129"/>
      <c r="QAF95" s="129"/>
      <c r="QAG95" s="129"/>
      <c r="QAH95" s="129"/>
      <c r="QAI95" s="129"/>
      <c r="QAJ95" s="129"/>
      <c r="QAK95" s="129"/>
      <c r="QAL95" s="129"/>
      <c r="QAM95" s="129"/>
      <c r="QAN95" s="129"/>
      <c r="QAO95" s="129"/>
      <c r="QAP95" s="129"/>
      <c r="QAQ95" s="129"/>
      <c r="QAR95" s="129"/>
      <c r="QAS95" s="129"/>
      <c r="QAT95" s="129"/>
      <c r="QAU95" s="129"/>
      <c r="QAV95" s="129"/>
      <c r="QAW95" s="129"/>
      <c r="QAX95" s="129"/>
      <c r="QAY95" s="129"/>
      <c r="QAZ95" s="129"/>
      <c r="QBA95" s="129"/>
      <c r="QBB95" s="129"/>
      <c r="QBC95" s="129"/>
      <c r="QBD95" s="129"/>
      <c r="QBE95" s="129"/>
      <c r="QBF95" s="129"/>
      <c r="QBG95" s="129"/>
      <c r="QBH95" s="129"/>
      <c r="QBI95" s="129"/>
      <c r="QBJ95" s="129"/>
      <c r="QBK95" s="129"/>
      <c r="QBL95" s="129"/>
      <c r="QBM95" s="129"/>
      <c r="QBN95" s="129"/>
      <c r="QBO95" s="129"/>
      <c r="QBP95" s="129"/>
      <c r="QBQ95" s="129"/>
      <c r="QBR95" s="129"/>
      <c r="QBS95" s="129"/>
      <c r="QBT95" s="129"/>
      <c r="QBU95" s="129"/>
      <c r="QBV95" s="129"/>
      <c r="QBW95" s="129"/>
      <c r="QBX95" s="129"/>
      <c r="QBY95" s="129"/>
      <c r="QBZ95" s="129"/>
      <c r="QCA95" s="129"/>
      <c r="QCB95" s="129"/>
      <c r="QCC95" s="129"/>
      <c r="QCD95" s="129"/>
      <c r="QCE95" s="129"/>
      <c r="QCF95" s="129"/>
      <c r="QCG95" s="129"/>
      <c r="QCH95" s="129"/>
      <c r="QCI95" s="129"/>
      <c r="QCJ95" s="129"/>
      <c r="QCK95" s="129"/>
      <c r="QCL95" s="129"/>
      <c r="QCM95" s="129"/>
      <c r="QCN95" s="129"/>
      <c r="QCO95" s="129"/>
      <c r="QCP95" s="129"/>
      <c r="QCQ95" s="129"/>
      <c r="QCR95" s="129"/>
      <c r="QCS95" s="129"/>
      <c r="QCT95" s="129"/>
      <c r="QCU95" s="129"/>
      <c r="QCV95" s="129"/>
      <c r="QCW95" s="129"/>
      <c r="QCX95" s="129"/>
      <c r="QCY95" s="129"/>
      <c r="QCZ95" s="129"/>
      <c r="QDA95" s="129"/>
      <c r="QDB95" s="129"/>
      <c r="QDC95" s="129"/>
      <c r="QDD95" s="129"/>
      <c r="QDE95" s="129"/>
      <c r="QDF95" s="129"/>
      <c r="QDG95" s="129"/>
      <c r="QDH95" s="129"/>
      <c r="QDI95" s="129"/>
      <c r="QDJ95" s="129"/>
      <c r="QDK95" s="129"/>
      <c r="QDL95" s="129"/>
      <c r="QDM95" s="129"/>
      <c r="QDN95" s="129"/>
      <c r="QDO95" s="129"/>
      <c r="QDP95" s="129"/>
      <c r="QDQ95" s="129"/>
      <c r="QDR95" s="129"/>
      <c r="QDS95" s="129"/>
      <c r="QDT95" s="129"/>
      <c r="QDU95" s="129"/>
      <c r="QDV95" s="129"/>
      <c r="QDW95" s="129"/>
      <c r="QDX95" s="129"/>
      <c r="QDY95" s="129"/>
      <c r="QDZ95" s="129"/>
      <c r="QEA95" s="129"/>
      <c r="QEB95" s="129"/>
      <c r="QEC95" s="129"/>
      <c r="QED95" s="129"/>
      <c r="QEE95" s="129"/>
      <c r="QEF95" s="129"/>
      <c r="QEG95" s="129"/>
      <c r="QEH95" s="129"/>
      <c r="QEI95" s="129"/>
      <c r="QEJ95" s="129"/>
      <c r="QEK95" s="129"/>
      <c r="QEL95" s="129"/>
      <c r="QEM95" s="129"/>
      <c r="QEN95" s="129"/>
      <c r="QEO95" s="129"/>
      <c r="QEP95" s="129"/>
      <c r="QEQ95" s="129"/>
      <c r="QER95" s="129"/>
      <c r="QES95" s="129"/>
      <c r="QET95" s="129"/>
      <c r="QEU95" s="129"/>
      <c r="QEV95" s="129"/>
      <c r="QEW95" s="129"/>
      <c r="QEX95" s="129"/>
      <c r="QEY95" s="129"/>
      <c r="QEZ95" s="129"/>
      <c r="QFA95" s="129"/>
      <c r="QFB95" s="129"/>
      <c r="QFC95" s="129"/>
      <c r="QFD95" s="129"/>
      <c r="QFE95" s="129"/>
      <c r="QFF95" s="129"/>
      <c r="QFG95" s="129"/>
      <c r="QFH95" s="129"/>
      <c r="QFI95" s="129"/>
      <c r="QFJ95" s="129"/>
      <c r="QFK95" s="129"/>
      <c r="QFL95" s="129"/>
      <c r="QFM95" s="129"/>
      <c r="QFN95" s="129"/>
      <c r="QFO95" s="129"/>
      <c r="QFP95" s="129"/>
      <c r="QFQ95" s="129"/>
      <c r="QFR95" s="129"/>
      <c r="QFS95" s="129"/>
      <c r="QFT95" s="129"/>
      <c r="QFU95" s="129"/>
      <c r="QFV95" s="129"/>
      <c r="QFW95" s="129"/>
      <c r="QFX95" s="129"/>
      <c r="QFY95" s="129"/>
      <c r="QFZ95" s="129"/>
      <c r="QGA95" s="129"/>
      <c r="QGB95" s="129"/>
      <c r="QGC95" s="129"/>
      <c r="QGD95" s="129"/>
      <c r="QGE95" s="129"/>
      <c r="QGF95" s="129"/>
      <c r="QGG95" s="129"/>
      <c r="QGH95" s="129"/>
      <c r="QGI95" s="129"/>
      <c r="QGJ95" s="129"/>
      <c r="QGK95" s="129"/>
      <c r="QGL95" s="129"/>
      <c r="QGM95" s="129"/>
      <c r="QGN95" s="129"/>
      <c r="QGO95" s="129"/>
      <c r="QGP95" s="129"/>
      <c r="QGQ95" s="129"/>
      <c r="QGR95" s="129"/>
      <c r="QGS95" s="129"/>
      <c r="QGT95" s="129"/>
      <c r="QGU95" s="129"/>
      <c r="QGV95" s="129"/>
      <c r="QGW95" s="129"/>
      <c r="QGX95" s="129"/>
      <c r="QGY95" s="129"/>
      <c r="QGZ95" s="129"/>
      <c r="QHA95" s="129"/>
      <c r="QHB95" s="129"/>
      <c r="QHC95" s="129"/>
      <c r="QHD95" s="129"/>
      <c r="QHE95" s="129"/>
      <c r="QHF95" s="129"/>
      <c r="QHG95" s="129"/>
      <c r="QHH95" s="129"/>
      <c r="QHI95" s="129"/>
      <c r="QHJ95" s="129"/>
      <c r="QHK95" s="129"/>
      <c r="QHL95" s="129"/>
      <c r="QHM95" s="129"/>
      <c r="QHN95" s="129"/>
      <c r="QHO95" s="129"/>
      <c r="QHP95" s="129"/>
      <c r="QHQ95" s="129"/>
      <c r="QHR95" s="129"/>
      <c r="QHS95" s="129"/>
      <c r="QHT95" s="129"/>
      <c r="QHU95" s="129"/>
      <c r="QHV95" s="129"/>
      <c r="QHW95" s="129"/>
      <c r="QHX95" s="129"/>
      <c r="QHY95" s="129"/>
      <c r="QHZ95" s="129"/>
      <c r="QIA95" s="129"/>
      <c r="QIB95" s="129"/>
      <c r="QIC95" s="129"/>
      <c r="QID95" s="129"/>
      <c r="QIE95" s="129"/>
      <c r="QIF95" s="129"/>
      <c r="QIG95" s="129"/>
      <c r="QIH95" s="129"/>
      <c r="QII95" s="129"/>
      <c r="QIJ95" s="129"/>
      <c r="QIK95" s="129"/>
      <c r="QIL95" s="129"/>
      <c r="QIM95" s="129"/>
      <c r="QIN95" s="129"/>
      <c r="QIO95" s="129"/>
      <c r="QIP95" s="129"/>
      <c r="QIQ95" s="129"/>
      <c r="QIR95" s="129"/>
      <c r="QIS95" s="129"/>
      <c r="QIT95" s="129"/>
      <c r="QIU95" s="129"/>
      <c r="QIV95" s="129"/>
      <c r="QIW95" s="129"/>
      <c r="QIX95" s="129"/>
      <c r="QIY95" s="129"/>
      <c r="QIZ95" s="129"/>
      <c r="QJA95" s="129"/>
      <c r="QJB95" s="129"/>
      <c r="QJC95" s="129"/>
      <c r="QJD95" s="129"/>
      <c r="QJE95" s="129"/>
      <c r="QJF95" s="129"/>
      <c r="QJG95" s="129"/>
      <c r="QJH95" s="129"/>
      <c r="QJI95" s="129"/>
      <c r="QJJ95" s="129"/>
      <c r="QJK95" s="129"/>
      <c r="QJL95" s="129"/>
      <c r="QJM95" s="129"/>
      <c r="QJN95" s="129"/>
      <c r="QJO95" s="129"/>
      <c r="QJP95" s="129"/>
      <c r="QJQ95" s="129"/>
      <c r="QJR95" s="129"/>
      <c r="QJS95" s="129"/>
      <c r="QJT95" s="129"/>
      <c r="QJU95" s="129"/>
      <c r="QJV95" s="129"/>
      <c r="QJW95" s="129"/>
      <c r="QJX95" s="129"/>
      <c r="QJY95" s="129"/>
      <c r="QJZ95" s="129"/>
      <c r="QKA95" s="129"/>
      <c r="QKB95" s="129"/>
      <c r="QKC95" s="129"/>
      <c r="QKD95" s="129"/>
      <c r="QKE95" s="129"/>
      <c r="QKF95" s="129"/>
      <c r="QKG95" s="129"/>
      <c r="QKH95" s="129"/>
      <c r="QKI95" s="129"/>
      <c r="QKJ95" s="129"/>
      <c r="QKK95" s="129"/>
      <c r="QKL95" s="129"/>
      <c r="QKM95" s="129"/>
      <c r="QKN95" s="129"/>
      <c r="QKO95" s="129"/>
      <c r="QKP95" s="129"/>
      <c r="QKQ95" s="129"/>
      <c r="QKR95" s="129"/>
      <c r="QKS95" s="129"/>
      <c r="QKT95" s="129"/>
      <c r="QKU95" s="129"/>
      <c r="QKV95" s="129"/>
      <c r="QKW95" s="129"/>
      <c r="QKX95" s="129"/>
      <c r="QKY95" s="129"/>
      <c r="QKZ95" s="129"/>
      <c r="QLA95" s="129"/>
      <c r="QLB95" s="129"/>
      <c r="QLC95" s="129"/>
      <c r="QLD95" s="129"/>
      <c r="QLE95" s="129"/>
      <c r="QLF95" s="129"/>
      <c r="QLG95" s="129"/>
      <c r="QLH95" s="129"/>
      <c r="QLI95" s="129"/>
      <c r="QLJ95" s="129"/>
      <c r="QLK95" s="129"/>
      <c r="QLL95" s="129"/>
      <c r="QLM95" s="129"/>
      <c r="QLN95" s="129"/>
      <c r="QLO95" s="129"/>
      <c r="QLP95" s="129"/>
      <c r="QLQ95" s="129"/>
      <c r="QLR95" s="129"/>
      <c r="QLS95" s="129"/>
      <c r="QLT95" s="129"/>
      <c r="QLU95" s="129"/>
      <c r="QLV95" s="129"/>
      <c r="QLW95" s="129"/>
      <c r="QLX95" s="129"/>
      <c r="QLY95" s="129"/>
      <c r="QLZ95" s="129"/>
      <c r="QMA95" s="129"/>
      <c r="QMB95" s="129"/>
      <c r="QMC95" s="129"/>
      <c r="QMD95" s="129"/>
      <c r="QME95" s="129"/>
      <c r="QMF95" s="129"/>
      <c r="QMG95" s="129"/>
      <c r="QMH95" s="129"/>
      <c r="QMI95" s="129"/>
      <c r="QMJ95" s="129"/>
      <c r="QMK95" s="129"/>
      <c r="QML95" s="129"/>
      <c r="QMM95" s="129"/>
      <c r="QMN95" s="129"/>
      <c r="QMO95" s="129"/>
      <c r="QMP95" s="129"/>
      <c r="QMQ95" s="129"/>
      <c r="QMR95" s="129"/>
      <c r="QMS95" s="129"/>
      <c r="QMT95" s="129"/>
      <c r="QMU95" s="129"/>
      <c r="QMV95" s="129"/>
      <c r="QMW95" s="129"/>
      <c r="QMX95" s="129"/>
      <c r="QMY95" s="129"/>
      <c r="QMZ95" s="129"/>
      <c r="QNA95" s="129"/>
      <c r="QNB95" s="129"/>
      <c r="QNC95" s="129"/>
      <c r="QND95" s="129"/>
      <c r="QNE95" s="129"/>
      <c r="QNF95" s="129"/>
      <c r="QNG95" s="129"/>
      <c r="QNH95" s="129"/>
      <c r="QNI95" s="129"/>
      <c r="QNJ95" s="129"/>
      <c r="QNK95" s="129"/>
      <c r="QNL95" s="129"/>
      <c r="QNM95" s="129"/>
      <c r="QNN95" s="129"/>
      <c r="QNO95" s="129"/>
      <c r="QNP95" s="129"/>
      <c r="QNQ95" s="129"/>
      <c r="QNR95" s="129"/>
      <c r="QNS95" s="129"/>
      <c r="QNT95" s="129"/>
      <c r="QNU95" s="129"/>
      <c r="QNV95" s="129"/>
      <c r="QNW95" s="129"/>
      <c r="QNX95" s="129"/>
      <c r="QNY95" s="129"/>
      <c r="QNZ95" s="129"/>
      <c r="QOA95" s="129"/>
      <c r="QOB95" s="129"/>
      <c r="QOC95" s="129"/>
      <c r="QOD95" s="129"/>
      <c r="QOE95" s="129"/>
      <c r="QOF95" s="129"/>
      <c r="QOG95" s="129"/>
      <c r="QOH95" s="129"/>
      <c r="QOI95" s="129"/>
      <c r="QOJ95" s="129"/>
      <c r="QOK95" s="129"/>
      <c r="QOL95" s="129"/>
      <c r="QOM95" s="129"/>
      <c r="QON95" s="129"/>
      <c r="QOO95" s="129"/>
      <c r="QOP95" s="129"/>
      <c r="QOQ95" s="129"/>
      <c r="QOR95" s="129"/>
      <c r="QOS95" s="129"/>
      <c r="QOT95" s="129"/>
      <c r="QOU95" s="129"/>
      <c r="QOV95" s="129"/>
      <c r="QOW95" s="129"/>
      <c r="QOX95" s="129"/>
      <c r="QOY95" s="129"/>
      <c r="QOZ95" s="129"/>
      <c r="QPA95" s="129"/>
      <c r="QPB95" s="129"/>
      <c r="QPC95" s="129"/>
      <c r="QPD95" s="129"/>
      <c r="QPE95" s="129"/>
      <c r="QPF95" s="129"/>
      <c r="QPG95" s="129"/>
      <c r="QPH95" s="129"/>
      <c r="QPI95" s="129"/>
      <c r="QPJ95" s="129"/>
      <c r="QPK95" s="129"/>
      <c r="QPL95" s="129"/>
      <c r="QPM95" s="129"/>
      <c r="QPN95" s="129"/>
      <c r="QPO95" s="129"/>
      <c r="QPP95" s="129"/>
      <c r="QPQ95" s="129"/>
      <c r="QPR95" s="129"/>
      <c r="QPS95" s="129"/>
      <c r="QPT95" s="129"/>
      <c r="QPU95" s="129"/>
      <c r="QPV95" s="129"/>
      <c r="QPW95" s="129"/>
      <c r="QPX95" s="129"/>
      <c r="QPY95" s="129"/>
      <c r="QPZ95" s="129"/>
      <c r="QQA95" s="129"/>
      <c r="QQB95" s="129"/>
      <c r="QQC95" s="129"/>
      <c r="QQD95" s="129"/>
      <c r="QQE95" s="129"/>
      <c r="QQF95" s="129"/>
      <c r="QQG95" s="129"/>
      <c r="QQH95" s="129"/>
      <c r="QQI95" s="129"/>
      <c r="QQJ95" s="129"/>
      <c r="QQK95" s="129"/>
      <c r="QQL95" s="129"/>
      <c r="QQM95" s="129"/>
      <c r="QQN95" s="129"/>
      <c r="QQO95" s="129"/>
      <c r="QQP95" s="129"/>
      <c r="QQQ95" s="129"/>
      <c r="QQR95" s="129"/>
      <c r="QQS95" s="129"/>
      <c r="QQT95" s="129"/>
      <c r="QQU95" s="129"/>
      <c r="QQV95" s="129"/>
      <c r="QQW95" s="129"/>
      <c r="QQX95" s="129"/>
      <c r="QQY95" s="129"/>
      <c r="QQZ95" s="129"/>
      <c r="QRA95" s="129"/>
      <c r="QRB95" s="129"/>
      <c r="QRC95" s="129"/>
      <c r="QRD95" s="129"/>
      <c r="QRE95" s="129"/>
      <c r="QRF95" s="129"/>
      <c r="QRG95" s="129"/>
      <c r="QRH95" s="129"/>
      <c r="QRI95" s="129"/>
      <c r="QRJ95" s="129"/>
      <c r="QRK95" s="129"/>
      <c r="QRL95" s="129"/>
      <c r="QRM95" s="129"/>
      <c r="QRN95" s="129"/>
      <c r="QRO95" s="129"/>
      <c r="QRP95" s="129"/>
      <c r="QRQ95" s="129"/>
      <c r="QRR95" s="129"/>
      <c r="QRS95" s="129"/>
      <c r="QRT95" s="129"/>
      <c r="QRU95" s="129"/>
      <c r="QRV95" s="129"/>
      <c r="QRW95" s="129"/>
      <c r="QRX95" s="129"/>
      <c r="QRY95" s="129"/>
      <c r="QRZ95" s="129"/>
      <c r="QSA95" s="129"/>
      <c r="QSB95" s="129"/>
      <c r="QSC95" s="129"/>
      <c r="QSD95" s="129"/>
      <c r="QSE95" s="129"/>
      <c r="QSF95" s="129"/>
      <c r="QSG95" s="129"/>
      <c r="QSH95" s="129"/>
      <c r="QSI95" s="129"/>
      <c r="QSJ95" s="129"/>
      <c r="QSK95" s="129"/>
      <c r="QSL95" s="129"/>
      <c r="QSM95" s="129"/>
      <c r="QSN95" s="129"/>
      <c r="QSO95" s="129"/>
      <c r="QSP95" s="129"/>
      <c r="QSQ95" s="129"/>
      <c r="QSR95" s="129"/>
      <c r="QSS95" s="129"/>
      <c r="QST95" s="129"/>
      <c r="QSU95" s="129"/>
      <c r="QSV95" s="129"/>
      <c r="QSW95" s="129"/>
      <c r="QSX95" s="129"/>
      <c r="QSY95" s="129"/>
      <c r="QSZ95" s="129"/>
      <c r="QTA95" s="129"/>
      <c r="QTB95" s="129"/>
      <c r="QTC95" s="129"/>
      <c r="QTD95" s="129"/>
      <c r="QTE95" s="129"/>
      <c r="QTF95" s="129"/>
      <c r="QTG95" s="129"/>
      <c r="QTH95" s="129"/>
      <c r="QTI95" s="129"/>
      <c r="QTJ95" s="129"/>
      <c r="QTK95" s="129"/>
      <c r="QTL95" s="129"/>
      <c r="QTM95" s="129"/>
      <c r="QTN95" s="129"/>
      <c r="QTO95" s="129"/>
      <c r="QTP95" s="129"/>
      <c r="QTQ95" s="129"/>
      <c r="QTR95" s="129"/>
      <c r="QTS95" s="129"/>
      <c r="QTT95" s="129"/>
      <c r="QTU95" s="129"/>
      <c r="QTV95" s="129"/>
      <c r="QTW95" s="129"/>
      <c r="QTX95" s="129"/>
      <c r="QTY95" s="129"/>
      <c r="QTZ95" s="129"/>
      <c r="QUA95" s="129"/>
      <c r="QUB95" s="129"/>
      <c r="QUC95" s="129"/>
      <c r="QUD95" s="129"/>
      <c r="QUE95" s="129"/>
      <c r="QUF95" s="129"/>
      <c r="QUG95" s="129"/>
      <c r="QUH95" s="129"/>
      <c r="QUI95" s="129"/>
      <c r="QUJ95" s="129"/>
      <c r="QUK95" s="129"/>
      <c r="QUL95" s="129"/>
      <c r="QUM95" s="129"/>
      <c r="QUN95" s="129"/>
      <c r="QUO95" s="129"/>
      <c r="QUP95" s="129"/>
      <c r="QUQ95" s="129"/>
      <c r="QUR95" s="129"/>
      <c r="QUS95" s="129"/>
      <c r="QUT95" s="129"/>
      <c r="QUU95" s="129"/>
      <c r="QUV95" s="129"/>
      <c r="QUW95" s="129"/>
      <c r="QUX95" s="129"/>
      <c r="QUY95" s="129"/>
      <c r="QUZ95" s="129"/>
      <c r="QVA95" s="129"/>
      <c r="QVB95" s="129"/>
      <c r="QVC95" s="129"/>
      <c r="QVD95" s="129"/>
      <c r="QVE95" s="129"/>
      <c r="QVF95" s="129"/>
      <c r="QVG95" s="129"/>
      <c r="QVH95" s="129"/>
      <c r="QVI95" s="129"/>
      <c r="QVJ95" s="129"/>
      <c r="QVK95" s="129"/>
      <c r="QVL95" s="129"/>
      <c r="QVM95" s="129"/>
      <c r="QVN95" s="129"/>
      <c r="QVO95" s="129"/>
      <c r="QVP95" s="129"/>
      <c r="QVQ95" s="129"/>
      <c r="QVR95" s="129"/>
      <c r="QVS95" s="129"/>
      <c r="QVT95" s="129"/>
      <c r="QVU95" s="129"/>
      <c r="QVV95" s="129"/>
      <c r="QVW95" s="129"/>
      <c r="QVX95" s="129"/>
      <c r="QVY95" s="129"/>
      <c r="QVZ95" s="129"/>
      <c r="QWA95" s="129"/>
      <c r="QWB95" s="129"/>
      <c r="QWC95" s="129"/>
      <c r="QWD95" s="129"/>
      <c r="QWE95" s="129"/>
      <c r="QWF95" s="129"/>
      <c r="QWG95" s="129"/>
      <c r="QWH95" s="129"/>
      <c r="QWI95" s="129"/>
      <c r="QWJ95" s="129"/>
      <c r="QWK95" s="129"/>
      <c r="QWL95" s="129"/>
      <c r="QWM95" s="129"/>
      <c r="QWN95" s="129"/>
      <c r="QWO95" s="129"/>
      <c r="QWP95" s="129"/>
      <c r="QWQ95" s="129"/>
      <c r="QWR95" s="129"/>
      <c r="QWS95" s="129"/>
      <c r="QWT95" s="129"/>
      <c r="QWU95" s="129"/>
      <c r="QWV95" s="129"/>
      <c r="QWW95" s="129"/>
      <c r="QWX95" s="129"/>
      <c r="QWY95" s="129"/>
      <c r="QWZ95" s="129"/>
      <c r="QXA95" s="129"/>
      <c r="QXB95" s="129"/>
      <c r="QXC95" s="129"/>
      <c r="QXD95" s="129"/>
      <c r="QXE95" s="129"/>
      <c r="QXF95" s="129"/>
      <c r="QXG95" s="129"/>
      <c r="QXH95" s="129"/>
      <c r="QXI95" s="129"/>
      <c r="QXJ95" s="129"/>
      <c r="QXK95" s="129"/>
      <c r="QXL95" s="129"/>
      <c r="QXM95" s="129"/>
      <c r="QXN95" s="129"/>
      <c r="QXO95" s="129"/>
      <c r="QXP95" s="129"/>
      <c r="QXQ95" s="129"/>
      <c r="QXR95" s="129"/>
      <c r="QXS95" s="129"/>
      <c r="QXT95" s="129"/>
      <c r="QXU95" s="129"/>
      <c r="QXV95" s="129"/>
      <c r="QXW95" s="129"/>
      <c r="QXX95" s="129"/>
      <c r="QXY95" s="129"/>
      <c r="QXZ95" s="129"/>
      <c r="QYA95" s="129"/>
      <c r="QYB95" s="129"/>
      <c r="QYC95" s="129"/>
      <c r="QYD95" s="129"/>
      <c r="QYE95" s="129"/>
      <c r="QYF95" s="129"/>
      <c r="QYG95" s="129"/>
      <c r="QYH95" s="129"/>
      <c r="QYI95" s="129"/>
      <c r="QYJ95" s="129"/>
      <c r="QYK95" s="129"/>
      <c r="QYL95" s="129"/>
      <c r="QYM95" s="129"/>
      <c r="QYN95" s="129"/>
      <c r="QYO95" s="129"/>
      <c r="QYP95" s="129"/>
      <c r="QYQ95" s="129"/>
      <c r="QYR95" s="129"/>
      <c r="QYS95" s="129"/>
      <c r="QYT95" s="129"/>
      <c r="QYU95" s="129"/>
      <c r="QYV95" s="129"/>
      <c r="QYW95" s="129"/>
      <c r="QYX95" s="129"/>
      <c r="QYY95" s="129"/>
      <c r="QYZ95" s="129"/>
      <c r="QZA95" s="129"/>
      <c r="QZB95" s="129"/>
      <c r="QZC95" s="129"/>
      <c r="QZD95" s="129"/>
      <c r="QZE95" s="129"/>
      <c r="QZF95" s="129"/>
      <c r="QZG95" s="129"/>
      <c r="QZH95" s="129"/>
      <c r="QZI95" s="129"/>
      <c r="QZJ95" s="129"/>
      <c r="QZK95" s="129"/>
      <c r="QZL95" s="129"/>
      <c r="QZM95" s="129"/>
      <c r="QZN95" s="129"/>
      <c r="QZO95" s="129"/>
      <c r="QZP95" s="129"/>
      <c r="QZQ95" s="129"/>
      <c r="QZR95" s="129"/>
      <c r="QZS95" s="129"/>
      <c r="QZT95" s="129"/>
      <c r="QZU95" s="129"/>
      <c r="QZV95" s="129"/>
      <c r="QZW95" s="129"/>
      <c r="QZX95" s="129"/>
      <c r="QZY95" s="129"/>
      <c r="QZZ95" s="129"/>
      <c r="RAA95" s="129"/>
      <c r="RAB95" s="129"/>
      <c r="RAC95" s="129"/>
      <c r="RAD95" s="129"/>
      <c r="RAE95" s="129"/>
      <c r="RAF95" s="129"/>
      <c r="RAG95" s="129"/>
      <c r="RAH95" s="129"/>
      <c r="RAI95" s="129"/>
      <c r="RAJ95" s="129"/>
      <c r="RAK95" s="129"/>
      <c r="RAL95" s="129"/>
      <c r="RAM95" s="129"/>
      <c r="RAN95" s="129"/>
      <c r="RAO95" s="129"/>
      <c r="RAP95" s="129"/>
      <c r="RAQ95" s="129"/>
      <c r="RAR95" s="129"/>
      <c r="RAS95" s="129"/>
      <c r="RAT95" s="129"/>
      <c r="RAU95" s="129"/>
      <c r="RAV95" s="129"/>
      <c r="RAW95" s="129"/>
      <c r="RAX95" s="129"/>
      <c r="RAY95" s="129"/>
      <c r="RAZ95" s="129"/>
      <c r="RBA95" s="129"/>
      <c r="RBB95" s="129"/>
      <c r="RBC95" s="129"/>
      <c r="RBD95" s="129"/>
      <c r="RBE95" s="129"/>
      <c r="RBF95" s="129"/>
      <c r="RBG95" s="129"/>
      <c r="RBH95" s="129"/>
      <c r="RBI95" s="129"/>
      <c r="RBJ95" s="129"/>
      <c r="RBK95" s="129"/>
      <c r="RBL95" s="129"/>
      <c r="RBM95" s="129"/>
      <c r="RBN95" s="129"/>
      <c r="RBO95" s="129"/>
      <c r="RBP95" s="129"/>
      <c r="RBQ95" s="129"/>
      <c r="RBR95" s="129"/>
      <c r="RBS95" s="129"/>
      <c r="RBT95" s="129"/>
      <c r="RBU95" s="129"/>
      <c r="RBV95" s="129"/>
      <c r="RBW95" s="129"/>
      <c r="RBX95" s="129"/>
      <c r="RBY95" s="129"/>
      <c r="RBZ95" s="129"/>
      <c r="RCA95" s="129"/>
      <c r="RCB95" s="129"/>
      <c r="RCC95" s="129"/>
      <c r="RCD95" s="129"/>
      <c r="RCE95" s="129"/>
      <c r="RCF95" s="129"/>
      <c r="RCG95" s="129"/>
      <c r="RCH95" s="129"/>
      <c r="RCI95" s="129"/>
      <c r="RCJ95" s="129"/>
      <c r="RCK95" s="129"/>
      <c r="RCL95" s="129"/>
      <c r="RCM95" s="129"/>
      <c r="RCN95" s="129"/>
      <c r="RCO95" s="129"/>
      <c r="RCP95" s="129"/>
      <c r="RCQ95" s="129"/>
      <c r="RCR95" s="129"/>
      <c r="RCS95" s="129"/>
      <c r="RCT95" s="129"/>
      <c r="RCU95" s="129"/>
      <c r="RCV95" s="129"/>
      <c r="RCW95" s="129"/>
      <c r="RCX95" s="129"/>
      <c r="RCY95" s="129"/>
      <c r="RCZ95" s="129"/>
      <c r="RDA95" s="129"/>
      <c r="RDB95" s="129"/>
      <c r="RDC95" s="129"/>
      <c r="RDD95" s="129"/>
      <c r="RDE95" s="129"/>
      <c r="RDF95" s="129"/>
      <c r="RDG95" s="129"/>
      <c r="RDH95" s="129"/>
      <c r="RDI95" s="129"/>
      <c r="RDJ95" s="129"/>
      <c r="RDK95" s="129"/>
      <c r="RDL95" s="129"/>
      <c r="RDM95" s="129"/>
      <c r="RDN95" s="129"/>
      <c r="RDO95" s="129"/>
      <c r="RDP95" s="129"/>
      <c r="RDQ95" s="129"/>
      <c r="RDR95" s="129"/>
      <c r="RDS95" s="129"/>
      <c r="RDT95" s="129"/>
      <c r="RDU95" s="129"/>
      <c r="RDV95" s="129"/>
      <c r="RDW95" s="129"/>
      <c r="RDX95" s="129"/>
      <c r="RDY95" s="129"/>
      <c r="RDZ95" s="129"/>
      <c r="REA95" s="129"/>
      <c r="REB95" s="129"/>
      <c r="REC95" s="129"/>
      <c r="RED95" s="129"/>
      <c r="REE95" s="129"/>
      <c r="REF95" s="129"/>
      <c r="REG95" s="129"/>
      <c r="REH95" s="129"/>
      <c r="REI95" s="129"/>
      <c r="REJ95" s="129"/>
      <c r="REK95" s="129"/>
      <c r="REL95" s="129"/>
      <c r="REM95" s="129"/>
      <c r="REN95" s="129"/>
      <c r="REO95" s="129"/>
      <c r="REP95" s="129"/>
      <c r="REQ95" s="129"/>
      <c r="RER95" s="129"/>
      <c r="RES95" s="129"/>
      <c r="RET95" s="129"/>
      <c r="REU95" s="129"/>
      <c r="REV95" s="129"/>
      <c r="REW95" s="129"/>
      <c r="REX95" s="129"/>
      <c r="REY95" s="129"/>
      <c r="REZ95" s="129"/>
      <c r="RFA95" s="129"/>
      <c r="RFB95" s="129"/>
      <c r="RFC95" s="129"/>
      <c r="RFD95" s="129"/>
      <c r="RFE95" s="129"/>
      <c r="RFF95" s="129"/>
      <c r="RFG95" s="129"/>
      <c r="RFH95" s="129"/>
      <c r="RFI95" s="129"/>
      <c r="RFJ95" s="129"/>
      <c r="RFK95" s="129"/>
      <c r="RFL95" s="129"/>
      <c r="RFM95" s="129"/>
      <c r="RFN95" s="129"/>
      <c r="RFO95" s="129"/>
      <c r="RFP95" s="129"/>
      <c r="RFQ95" s="129"/>
      <c r="RFR95" s="129"/>
      <c r="RFS95" s="129"/>
      <c r="RFT95" s="129"/>
      <c r="RFU95" s="129"/>
      <c r="RFV95" s="129"/>
      <c r="RFW95" s="129"/>
      <c r="RFX95" s="129"/>
      <c r="RFY95" s="129"/>
      <c r="RFZ95" s="129"/>
      <c r="RGA95" s="129"/>
      <c r="RGB95" s="129"/>
      <c r="RGC95" s="129"/>
      <c r="RGD95" s="129"/>
      <c r="RGE95" s="129"/>
      <c r="RGF95" s="129"/>
      <c r="RGG95" s="129"/>
      <c r="RGH95" s="129"/>
      <c r="RGI95" s="129"/>
      <c r="RGJ95" s="129"/>
      <c r="RGK95" s="129"/>
      <c r="RGL95" s="129"/>
      <c r="RGM95" s="129"/>
      <c r="RGN95" s="129"/>
      <c r="RGO95" s="129"/>
      <c r="RGP95" s="129"/>
      <c r="RGQ95" s="129"/>
      <c r="RGR95" s="129"/>
      <c r="RGS95" s="129"/>
      <c r="RGT95" s="129"/>
      <c r="RGU95" s="129"/>
      <c r="RGV95" s="129"/>
      <c r="RGW95" s="129"/>
      <c r="RGX95" s="129"/>
      <c r="RGY95" s="129"/>
      <c r="RGZ95" s="129"/>
      <c r="RHA95" s="129"/>
      <c r="RHB95" s="129"/>
      <c r="RHC95" s="129"/>
      <c r="RHD95" s="129"/>
      <c r="RHE95" s="129"/>
      <c r="RHF95" s="129"/>
      <c r="RHG95" s="129"/>
      <c r="RHH95" s="129"/>
      <c r="RHI95" s="129"/>
      <c r="RHJ95" s="129"/>
      <c r="RHK95" s="129"/>
      <c r="RHL95" s="129"/>
      <c r="RHM95" s="129"/>
      <c r="RHN95" s="129"/>
      <c r="RHO95" s="129"/>
      <c r="RHP95" s="129"/>
      <c r="RHQ95" s="129"/>
      <c r="RHR95" s="129"/>
      <c r="RHS95" s="129"/>
      <c r="RHT95" s="129"/>
      <c r="RHU95" s="129"/>
      <c r="RHV95" s="129"/>
      <c r="RHW95" s="129"/>
      <c r="RHX95" s="129"/>
      <c r="RHY95" s="129"/>
      <c r="RHZ95" s="129"/>
      <c r="RIA95" s="129"/>
      <c r="RIB95" s="129"/>
      <c r="RIC95" s="129"/>
      <c r="RID95" s="129"/>
      <c r="RIE95" s="129"/>
      <c r="RIF95" s="129"/>
      <c r="RIG95" s="129"/>
      <c r="RIH95" s="129"/>
      <c r="RII95" s="129"/>
      <c r="RIJ95" s="129"/>
      <c r="RIK95" s="129"/>
      <c r="RIL95" s="129"/>
      <c r="RIM95" s="129"/>
      <c r="RIN95" s="129"/>
      <c r="RIO95" s="129"/>
      <c r="RIP95" s="129"/>
      <c r="RIQ95" s="129"/>
      <c r="RIR95" s="129"/>
      <c r="RIS95" s="129"/>
      <c r="RIT95" s="129"/>
      <c r="RIU95" s="129"/>
      <c r="RIV95" s="129"/>
      <c r="RIW95" s="129"/>
      <c r="RIX95" s="129"/>
      <c r="RIY95" s="129"/>
      <c r="RIZ95" s="129"/>
      <c r="RJA95" s="129"/>
      <c r="RJB95" s="129"/>
      <c r="RJC95" s="129"/>
      <c r="RJD95" s="129"/>
      <c r="RJE95" s="129"/>
      <c r="RJF95" s="129"/>
      <c r="RJG95" s="129"/>
      <c r="RJH95" s="129"/>
      <c r="RJI95" s="129"/>
      <c r="RJJ95" s="129"/>
      <c r="RJK95" s="129"/>
      <c r="RJL95" s="129"/>
      <c r="RJM95" s="129"/>
      <c r="RJN95" s="129"/>
      <c r="RJO95" s="129"/>
      <c r="RJP95" s="129"/>
      <c r="RJQ95" s="129"/>
      <c r="RJR95" s="129"/>
      <c r="RJS95" s="129"/>
      <c r="RJT95" s="129"/>
      <c r="RJU95" s="129"/>
      <c r="RJV95" s="129"/>
      <c r="RJW95" s="129"/>
      <c r="RJX95" s="129"/>
      <c r="RJY95" s="129"/>
      <c r="RJZ95" s="129"/>
      <c r="RKA95" s="129"/>
      <c r="RKB95" s="129"/>
      <c r="RKC95" s="129"/>
      <c r="RKD95" s="129"/>
      <c r="RKE95" s="129"/>
      <c r="RKF95" s="129"/>
      <c r="RKG95" s="129"/>
      <c r="RKH95" s="129"/>
      <c r="RKI95" s="129"/>
      <c r="RKJ95" s="129"/>
      <c r="RKK95" s="129"/>
      <c r="RKL95" s="129"/>
      <c r="RKM95" s="129"/>
      <c r="RKN95" s="129"/>
      <c r="RKO95" s="129"/>
      <c r="RKP95" s="129"/>
      <c r="RKQ95" s="129"/>
      <c r="RKR95" s="129"/>
      <c r="RKS95" s="129"/>
      <c r="RKT95" s="129"/>
      <c r="RKU95" s="129"/>
      <c r="RKV95" s="129"/>
      <c r="RKW95" s="129"/>
      <c r="RKX95" s="129"/>
      <c r="RKY95" s="129"/>
      <c r="RKZ95" s="129"/>
      <c r="RLA95" s="129"/>
      <c r="RLB95" s="129"/>
      <c r="RLC95" s="129"/>
      <c r="RLD95" s="129"/>
      <c r="RLE95" s="129"/>
      <c r="RLF95" s="129"/>
      <c r="RLG95" s="129"/>
      <c r="RLH95" s="129"/>
      <c r="RLI95" s="129"/>
      <c r="RLJ95" s="129"/>
      <c r="RLK95" s="129"/>
      <c r="RLL95" s="129"/>
      <c r="RLM95" s="129"/>
      <c r="RLN95" s="129"/>
      <c r="RLO95" s="129"/>
      <c r="RLP95" s="129"/>
      <c r="RLQ95" s="129"/>
      <c r="RLR95" s="129"/>
      <c r="RLS95" s="129"/>
      <c r="RLT95" s="129"/>
      <c r="RLU95" s="129"/>
      <c r="RLV95" s="129"/>
      <c r="RLW95" s="129"/>
      <c r="RLX95" s="129"/>
      <c r="RLY95" s="129"/>
      <c r="RLZ95" s="129"/>
      <c r="RMA95" s="129"/>
      <c r="RMB95" s="129"/>
      <c r="RMC95" s="129"/>
      <c r="RMD95" s="129"/>
      <c r="RME95" s="129"/>
      <c r="RMF95" s="129"/>
      <c r="RMG95" s="129"/>
      <c r="RMH95" s="129"/>
      <c r="RMI95" s="129"/>
      <c r="RMJ95" s="129"/>
      <c r="RMK95" s="129"/>
      <c r="RML95" s="129"/>
      <c r="RMM95" s="129"/>
      <c r="RMN95" s="129"/>
      <c r="RMO95" s="129"/>
      <c r="RMP95" s="129"/>
      <c r="RMQ95" s="129"/>
      <c r="RMR95" s="129"/>
      <c r="RMS95" s="129"/>
      <c r="RMT95" s="129"/>
      <c r="RMU95" s="129"/>
      <c r="RMV95" s="129"/>
      <c r="RMW95" s="129"/>
      <c r="RMX95" s="129"/>
      <c r="RMY95" s="129"/>
      <c r="RMZ95" s="129"/>
      <c r="RNA95" s="129"/>
      <c r="RNB95" s="129"/>
      <c r="RNC95" s="129"/>
      <c r="RND95" s="129"/>
      <c r="RNE95" s="129"/>
      <c r="RNF95" s="129"/>
      <c r="RNG95" s="129"/>
      <c r="RNH95" s="129"/>
      <c r="RNI95" s="129"/>
      <c r="RNJ95" s="129"/>
      <c r="RNK95" s="129"/>
      <c r="RNL95" s="129"/>
      <c r="RNM95" s="129"/>
      <c r="RNN95" s="129"/>
      <c r="RNO95" s="129"/>
      <c r="RNP95" s="129"/>
      <c r="RNQ95" s="129"/>
      <c r="RNR95" s="129"/>
      <c r="RNS95" s="129"/>
      <c r="RNT95" s="129"/>
      <c r="RNU95" s="129"/>
      <c r="RNV95" s="129"/>
      <c r="RNW95" s="129"/>
      <c r="RNX95" s="129"/>
      <c r="RNY95" s="129"/>
      <c r="RNZ95" s="129"/>
      <c r="ROA95" s="129"/>
      <c r="ROB95" s="129"/>
      <c r="ROC95" s="129"/>
      <c r="ROD95" s="129"/>
      <c r="ROE95" s="129"/>
      <c r="ROF95" s="129"/>
      <c r="ROG95" s="129"/>
      <c r="ROH95" s="129"/>
      <c r="ROI95" s="129"/>
      <c r="ROJ95" s="129"/>
      <c r="ROK95" s="129"/>
      <c r="ROL95" s="129"/>
      <c r="ROM95" s="129"/>
      <c r="RON95" s="129"/>
      <c r="ROO95" s="129"/>
      <c r="ROP95" s="129"/>
      <c r="ROQ95" s="129"/>
      <c r="ROR95" s="129"/>
      <c r="ROS95" s="129"/>
      <c r="ROT95" s="129"/>
      <c r="ROU95" s="129"/>
      <c r="ROV95" s="129"/>
      <c r="ROW95" s="129"/>
      <c r="ROX95" s="129"/>
      <c r="ROY95" s="129"/>
      <c r="ROZ95" s="129"/>
      <c r="RPA95" s="129"/>
      <c r="RPB95" s="129"/>
      <c r="RPC95" s="129"/>
      <c r="RPD95" s="129"/>
      <c r="RPE95" s="129"/>
      <c r="RPF95" s="129"/>
      <c r="RPG95" s="129"/>
      <c r="RPH95" s="129"/>
      <c r="RPI95" s="129"/>
      <c r="RPJ95" s="129"/>
      <c r="RPK95" s="129"/>
      <c r="RPL95" s="129"/>
      <c r="RPM95" s="129"/>
      <c r="RPN95" s="129"/>
      <c r="RPO95" s="129"/>
      <c r="RPP95" s="129"/>
      <c r="RPQ95" s="129"/>
      <c r="RPR95" s="129"/>
      <c r="RPS95" s="129"/>
      <c r="RPT95" s="129"/>
      <c r="RPU95" s="129"/>
      <c r="RPV95" s="129"/>
      <c r="RPW95" s="129"/>
      <c r="RPX95" s="129"/>
      <c r="RPY95" s="129"/>
      <c r="RPZ95" s="129"/>
      <c r="RQA95" s="129"/>
      <c r="RQB95" s="129"/>
      <c r="RQC95" s="129"/>
      <c r="RQD95" s="129"/>
      <c r="RQE95" s="129"/>
      <c r="RQF95" s="129"/>
      <c r="RQG95" s="129"/>
      <c r="RQH95" s="129"/>
      <c r="RQI95" s="129"/>
      <c r="RQJ95" s="129"/>
      <c r="RQK95" s="129"/>
      <c r="RQL95" s="129"/>
      <c r="RQM95" s="129"/>
      <c r="RQN95" s="129"/>
      <c r="RQO95" s="129"/>
      <c r="RQP95" s="129"/>
      <c r="RQQ95" s="129"/>
      <c r="RQR95" s="129"/>
      <c r="RQS95" s="129"/>
      <c r="RQT95" s="129"/>
      <c r="RQU95" s="129"/>
      <c r="RQV95" s="129"/>
      <c r="RQW95" s="129"/>
      <c r="RQX95" s="129"/>
      <c r="RQY95" s="129"/>
      <c r="RQZ95" s="129"/>
      <c r="RRA95" s="129"/>
      <c r="RRB95" s="129"/>
      <c r="RRC95" s="129"/>
      <c r="RRD95" s="129"/>
      <c r="RRE95" s="129"/>
      <c r="RRF95" s="129"/>
      <c r="RRG95" s="129"/>
      <c r="RRH95" s="129"/>
      <c r="RRI95" s="129"/>
      <c r="RRJ95" s="129"/>
      <c r="RRK95" s="129"/>
      <c r="RRL95" s="129"/>
      <c r="RRM95" s="129"/>
      <c r="RRN95" s="129"/>
      <c r="RRO95" s="129"/>
      <c r="RRP95" s="129"/>
      <c r="RRQ95" s="129"/>
      <c r="RRR95" s="129"/>
      <c r="RRS95" s="129"/>
      <c r="RRT95" s="129"/>
      <c r="RRU95" s="129"/>
      <c r="RRV95" s="129"/>
      <c r="RRW95" s="129"/>
      <c r="RRX95" s="129"/>
      <c r="RRY95" s="129"/>
      <c r="RRZ95" s="129"/>
      <c r="RSA95" s="129"/>
      <c r="RSB95" s="129"/>
      <c r="RSC95" s="129"/>
      <c r="RSD95" s="129"/>
      <c r="RSE95" s="129"/>
      <c r="RSF95" s="129"/>
      <c r="RSG95" s="129"/>
      <c r="RSH95" s="129"/>
      <c r="RSI95" s="129"/>
      <c r="RSJ95" s="129"/>
      <c r="RSK95" s="129"/>
      <c r="RSL95" s="129"/>
      <c r="RSM95" s="129"/>
      <c r="RSN95" s="129"/>
      <c r="RSO95" s="129"/>
      <c r="RSP95" s="129"/>
      <c r="RSQ95" s="129"/>
      <c r="RSR95" s="129"/>
      <c r="RSS95" s="129"/>
      <c r="RST95" s="129"/>
      <c r="RSU95" s="129"/>
      <c r="RSV95" s="129"/>
      <c r="RSW95" s="129"/>
      <c r="RSX95" s="129"/>
      <c r="RSY95" s="129"/>
      <c r="RSZ95" s="129"/>
      <c r="RTA95" s="129"/>
      <c r="RTB95" s="129"/>
      <c r="RTC95" s="129"/>
      <c r="RTD95" s="129"/>
      <c r="RTE95" s="129"/>
      <c r="RTF95" s="129"/>
      <c r="RTG95" s="129"/>
      <c r="RTH95" s="129"/>
      <c r="RTI95" s="129"/>
      <c r="RTJ95" s="129"/>
      <c r="RTK95" s="129"/>
      <c r="RTL95" s="129"/>
      <c r="RTM95" s="129"/>
      <c r="RTN95" s="129"/>
      <c r="RTO95" s="129"/>
      <c r="RTP95" s="129"/>
      <c r="RTQ95" s="129"/>
      <c r="RTR95" s="129"/>
      <c r="RTS95" s="129"/>
      <c r="RTT95" s="129"/>
      <c r="RTU95" s="129"/>
      <c r="RTV95" s="129"/>
      <c r="RTW95" s="129"/>
      <c r="RTX95" s="129"/>
      <c r="RTY95" s="129"/>
      <c r="RTZ95" s="129"/>
      <c r="RUA95" s="129"/>
      <c r="RUB95" s="129"/>
      <c r="RUC95" s="129"/>
      <c r="RUD95" s="129"/>
      <c r="RUE95" s="129"/>
      <c r="RUF95" s="129"/>
      <c r="RUG95" s="129"/>
      <c r="RUH95" s="129"/>
      <c r="RUI95" s="129"/>
      <c r="RUJ95" s="129"/>
      <c r="RUK95" s="129"/>
      <c r="RUL95" s="129"/>
      <c r="RUM95" s="129"/>
      <c r="RUN95" s="129"/>
      <c r="RUO95" s="129"/>
      <c r="RUP95" s="129"/>
      <c r="RUQ95" s="129"/>
      <c r="RUR95" s="129"/>
      <c r="RUS95" s="129"/>
      <c r="RUT95" s="129"/>
      <c r="RUU95" s="129"/>
      <c r="RUV95" s="129"/>
      <c r="RUW95" s="129"/>
      <c r="RUX95" s="129"/>
      <c r="RUY95" s="129"/>
      <c r="RUZ95" s="129"/>
      <c r="RVA95" s="129"/>
      <c r="RVB95" s="129"/>
      <c r="RVC95" s="129"/>
      <c r="RVD95" s="129"/>
      <c r="RVE95" s="129"/>
      <c r="RVF95" s="129"/>
      <c r="RVG95" s="129"/>
      <c r="RVH95" s="129"/>
      <c r="RVI95" s="129"/>
      <c r="RVJ95" s="129"/>
      <c r="RVK95" s="129"/>
      <c r="RVL95" s="129"/>
      <c r="RVM95" s="129"/>
      <c r="RVN95" s="129"/>
      <c r="RVO95" s="129"/>
      <c r="RVP95" s="129"/>
      <c r="RVQ95" s="129"/>
      <c r="RVR95" s="129"/>
      <c r="RVS95" s="129"/>
      <c r="RVT95" s="129"/>
      <c r="RVU95" s="129"/>
      <c r="RVV95" s="129"/>
      <c r="RVW95" s="129"/>
      <c r="RVX95" s="129"/>
      <c r="RVY95" s="129"/>
      <c r="RVZ95" s="129"/>
      <c r="RWA95" s="129"/>
      <c r="RWB95" s="129"/>
      <c r="RWC95" s="129"/>
      <c r="RWD95" s="129"/>
      <c r="RWE95" s="129"/>
      <c r="RWF95" s="129"/>
      <c r="RWG95" s="129"/>
      <c r="RWH95" s="129"/>
      <c r="RWI95" s="129"/>
      <c r="RWJ95" s="129"/>
      <c r="RWK95" s="129"/>
      <c r="RWL95" s="129"/>
      <c r="RWM95" s="129"/>
      <c r="RWN95" s="129"/>
      <c r="RWO95" s="129"/>
      <c r="RWP95" s="129"/>
      <c r="RWQ95" s="129"/>
      <c r="RWR95" s="129"/>
      <c r="RWS95" s="129"/>
      <c r="RWT95" s="129"/>
      <c r="RWU95" s="129"/>
      <c r="RWV95" s="129"/>
      <c r="RWW95" s="129"/>
      <c r="RWX95" s="129"/>
      <c r="RWY95" s="129"/>
      <c r="RWZ95" s="129"/>
      <c r="RXA95" s="129"/>
      <c r="RXB95" s="129"/>
      <c r="RXC95" s="129"/>
      <c r="RXD95" s="129"/>
      <c r="RXE95" s="129"/>
      <c r="RXF95" s="129"/>
      <c r="RXG95" s="129"/>
      <c r="RXH95" s="129"/>
      <c r="RXI95" s="129"/>
      <c r="RXJ95" s="129"/>
      <c r="RXK95" s="129"/>
      <c r="RXL95" s="129"/>
      <c r="RXM95" s="129"/>
      <c r="RXN95" s="129"/>
      <c r="RXO95" s="129"/>
      <c r="RXP95" s="129"/>
      <c r="RXQ95" s="129"/>
      <c r="RXR95" s="129"/>
      <c r="RXS95" s="129"/>
      <c r="RXT95" s="129"/>
      <c r="RXU95" s="129"/>
      <c r="RXV95" s="129"/>
      <c r="RXW95" s="129"/>
      <c r="RXX95" s="129"/>
      <c r="RXY95" s="129"/>
      <c r="RXZ95" s="129"/>
      <c r="RYA95" s="129"/>
      <c r="RYB95" s="129"/>
      <c r="RYC95" s="129"/>
      <c r="RYD95" s="129"/>
      <c r="RYE95" s="129"/>
      <c r="RYF95" s="129"/>
      <c r="RYG95" s="129"/>
      <c r="RYH95" s="129"/>
      <c r="RYI95" s="129"/>
      <c r="RYJ95" s="129"/>
      <c r="RYK95" s="129"/>
      <c r="RYL95" s="129"/>
      <c r="RYM95" s="129"/>
      <c r="RYN95" s="129"/>
      <c r="RYO95" s="129"/>
      <c r="RYP95" s="129"/>
      <c r="RYQ95" s="129"/>
      <c r="RYR95" s="129"/>
      <c r="RYS95" s="129"/>
      <c r="RYT95" s="129"/>
      <c r="RYU95" s="129"/>
      <c r="RYV95" s="129"/>
      <c r="RYW95" s="129"/>
      <c r="RYX95" s="129"/>
      <c r="RYY95" s="129"/>
      <c r="RYZ95" s="129"/>
      <c r="RZA95" s="129"/>
      <c r="RZB95" s="129"/>
      <c r="RZC95" s="129"/>
      <c r="RZD95" s="129"/>
      <c r="RZE95" s="129"/>
      <c r="RZF95" s="129"/>
      <c r="RZG95" s="129"/>
      <c r="RZH95" s="129"/>
      <c r="RZI95" s="129"/>
      <c r="RZJ95" s="129"/>
      <c r="RZK95" s="129"/>
      <c r="RZL95" s="129"/>
      <c r="RZM95" s="129"/>
      <c r="RZN95" s="129"/>
      <c r="RZO95" s="129"/>
      <c r="RZP95" s="129"/>
      <c r="RZQ95" s="129"/>
      <c r="RZR95" s="129"/>
      <c r="RZS95" s="129"/>
      <c r="RZT95" s="129"/>
      <c r="RZU95" s="129"/>
      <c r="RZV95" s="129"/>
      <c r="RZW95" s="129"/>
      <c r="RZX95" s="129"/>
      <c r="RZY95" s="129"/>
      <c r="RZZ95" s="129"/>
      <c r="SAA95" s="129"/>
      <c r="SAB95" s="129"/>
      <c r="SAC95" s="129"/>
      <c r="SAD95" s="129"/>
      <c r="SAE95" s="129"/>
      <c r="SAF95" s="129"/>
      <c r="SAG95" s="129"/>
      <c r="SAH95" s="129"/>
      <c r="SAI95" s="129"/>
      <c r="SAJ95" s="129"/>
      <c r="SAK95" s="129"/>
      <c r="SAL95" s="129"/>
      <c r="SAM95" s="129"/>
      <c r="SAN95" s="129"/>
      <c r="SAO95" s="129"/>
      <c r="SAP95" s="129"/>
      <c r="SAQ95" s="129"/>
      <c r="SAR95" s="129"/>
      <c r="SAS95" s="129"/>
      <c r="SAT95" s="129"/>
      <c r="SAU95" s="129"/>
      <c r="SAV95" s="129"/>
      <c r="SAW95" s="129"/>
      <c r="SAX95" s="129"/>
      <c r="SAY95" s="129"/>
      <c r="SAZ95" s="129"/>
      <c r="SBA95" s="129"/>
      <c r="SBB95" s="129"/>
      <c r="SBC95" s="129"/>
      <c r="SBD95" s="129"/>
      <c r="SBE95" s="129"/>
      <c r="SBF95" s="129"/>
      <c r="SBG95" s="129"/>
      <c r="SBH95" s="129"/>
      <c r="SBI95" s="129"/>
      <c r="SBJ95" s="129"/>
      <c r="SBK95" s="129"/>
      <c r="SBL95" s="129"/>
      <c r="SBM95" s="129"/>
      <c r="SBN95" s="129"/>
      <c r="SBO95" s="129"/>
      <c r="SBP95" s="129"/>
      <c r="SBQ95" s="129"/>
      <c r="SBR95" s="129"/>
      <c r="SBS95" s="129"/>
      <c r="SBT95" s="129"/>
      <c r="SBU95" s="129"/>
      <c r="SBV95" s="129"/>
      <c r="SBW95" s="129"/>
      <c r="SBX95" s="129"/>
      <c r="SBY95" s="129"/>
      <c r="SBZ95" s="129"/>
      <c r="SCA95" s="129"/>
      <c r="SCB95" s="129"/>
      <c r="SCC95" s="129"/>
      <c r="SCD95" s="129"/>
      <c r="SCE95" s="129"/>
      <c r="SCF95" s="129"/>
      <c r="SCG95" s="129"/>
      <c r="SCH95" s="129"/>
      <c r="SCI95" s="129"/>
      <c r="SCJ95" s="129"/>
      <c r="SCK95" s="129"/>
      <c r="SCL95" s="129"/>
      <c r="SCM95" s="129"/>
      <c r="SCN95" s="129"/>
      <c r="SCO95" s="129"/>
      <c r="SCP95" s="129"/>
      <c r="SCQ95" s="129"/>
      <c r="SCR95" s="129"/>
      <c r="SCS95" s="129"/>
      <c r="SCT95" s="129"/>
      <c r="SCU95" s="129"/>
      <c r="SCV95" s="129"/>
      <c r="SCW95" s="129"/>
      <c r="SCX95" s="129"/>
      <c r="SCY95" s="129"/>
      <c r="SCZ95" s="129"/>
      <c r="SDA95" s="129"/>
      <c r="SDB95" s="129"/>
      <c r="SDC95" s="129"/>
      <c r="SDD95" s="129"/>
      <c r="SDE95" s="129"/>
      <c r="SDF95" s="129"/>
      <c r="SDG95" s="129"/>
      <c r="SDH95" s="129"/>
      <c r="SDI95" s="129"/>
      <c r="SDJ95" s="129"/>
      <c r="SDK95" s="129"/>
      <c r="SDL95" s="129"/>
      <c r="SDM95" s="129"/>
      <c r="SDN95" s="129"/>
      <c r="SDO95" s="129"/>
      <c r="SDP95" s="129"/>
      <c r="SDQ95" s="129"/>
      <c r="SDR95" s="129"/>
      <c r="SDS95" s="129"/>
      <c r="SDT95" s="129"/>
      <c r="SDU95" s="129"/>
      <c r="SDV95" s="129"/>
      <c r="SDW95" s="129"/>
      <c r="SDX95" s="129"/>
      <c r="SDY95" s="129"/>
      <c r="SDZ95" s="129"/>
      <c r="SEA95" s="129"/>
      <c r="SEB95" s="129"/>
      <c r="SEC95" s="129"/>
      <c r="SED95" s="129"/>
      <c r="SEE95" s="129"/>
      <c r="SEF95" s="129"/>
      <c r="SEG95" s="129"/>
      <c r="SEH95" s="129"/>
      <c r="SEI95" s="129"/>
      <c r="SEJ95" s="129"/>
      <c r="SEK95" s="129"/>
      <c r="SEL95" s="129"/>
      <c r="SEM95" s="129"/>
      <c r="SEN95" s="129"/>
      <c r="SEO95" s="129"/>
      <c r="SEP95" s="129"/>
      <c r="SEQ95" s="129"/>
      <c r="SER95" s="129"/>
      <c r="SES95" s="129"/>
      <c r="SET95" s="129"/>
      <c r="SEU95" s="129"/>
      <c r="SEV95" s="129"/>
      <c r="SEW95" s="129"/>
      <c r="SEX95" s="129"/>
      <c r="SEY95" s="129"/>
      <c r="SEZ95" s="129"/>
      <c r="SFA95" s="129"/>
      <c r="SFB95" s="129"/>
      <c r="SFC95" s="129"/>
      <c r="SFD95" s="129"/>
      <c r="SFE95" s="129"/>
      <c r="SFF95" s="129"/>
      <c r="SFG95" s="129"/>
      <c r="SFH95" s="129"/>
      <c r="SFI95" s="129"/>
      <c r="SFJ95" s="129"/>
      <c r="SFK95" s="129"/>
      <c r="SFL95" s="129"/>
      <c r="SFM95" s="129"/>
      <c r="SFN95" s="129"/>
      <c r="SFO95" s="129"/>
      <c r="SFP95" s="129"/>
      <c r="SFQ95" s="129"/>
      <c r="SFR95" s="129"/>
      <c r="SFS95" s="129"/>
      <c r="SFT95" s="129"/>
      <c r="SFU95" s="129"/>
      <c r="SFV95" s="129"/>
      <c r="SFW95" s="129"/>
      <c r="SFX95" s="129"/>
      <c r="SFY95" s="129"/>
      <c r="SFZ95" s="129"/>
      <c r="SGA95" s="129"/>
      <c r="SGB95" s="129"/>
      <c r="SGC95" s="129"/>
      <c r="SGD95" s="129"/>
      <c r="SGE95" s="129"/>
      <c r="SGF95" s="129"/>
      <c r="SGG95" s="129"/>
      <c r="SGH95" s="129"/>
      <c r="SGI95" s="129"/>
      <c r="SGJ95" s="129"/>
      <c r="SGK95" s="129"/>
      <c r="SGL95" s="129"/>
      <c r="SGM95" s="129"/>
      <c r="SGN95" s="129"/>
      <c r="SGO95" s="129"/>
      <c r="SGP95" s="129"/>
      <c r="SGQ95" s="129"/>
      <c r="SGR95" s="129"/>
      <c r="SGS95" s="129"/>
      <c r="SGT95" s="129"/>
      <c r="SGU95" s="129"/>
      <c r="SGV95" s="129"/>
      <c r="SGW95" s="129"/>
      <c r="SGX95" s="129"/>
      <c r="SGY95" s="129"/>
      <c r="SGZ95" s="129"/>
      <c r="SHA95" s="129"/>
      <c r="SHB95" s="129"/>
      <c r="SHC95" s="129"/>
      <c r="SHD95" s="129"/>
      <c r="SHE95" s="129"/>
      <c r="SHF95" s="129"/>
      <c r="SHG95" s="129"/>
      <c r="SHH95" s="129"/>
      <c r="SHI95" s="129"/>
      <c r="SHJ95" s="129"/>
      <c r="SHK95" s="129"/>
      <c r="SHL95" s="129"/>
      <c r="SHM95" s="129"/>
      <c r="SHN95" s="129"/>
      <c r="SHO95" s="129"/>
      <c r="SHP95" s="129"/>
      <c r="SHQ95" s="129"/>
      <c r="SHR95" s="129"/>
      <c r="SHS95" s="129"/>
      <c r="SHT95" s="129"/>
      <c r="SHU95" s="129"/>
      <c r="SHV95" s="129"/>
      <c r="SHW95" s="129"/>
      <c r="SHX95" s="129"/>
      <c r="SHY95" s="129"/>
      <c r="SHZ95" s="129"/>
      <c r="SIA95" s="129"/>
      <c r="SIB95" s="129"/>
      <c r="SIC95" s="129"/>
      <c r="SID95" s="129"/>
      <c r="SIE95" s="129"/>
      <c r="SIF95" s="129"/>
      <c r="SIG95" s="129"/>
      <c r="SIH95" s="129"/>
      <c r="SII95" s="129"/>
      <c r="SIJ95" s="129"/>
      <c r="SIK95" s="129"/>
      <c r="SIL95" s="129"/>
      <c r="SIM95" s="129"/>
      <c r="SIN95" s="129"/>
      <c r="SIO95" s="129"/>
      <c r="SIP95" s="129"/>
      <c r="SIQ95" s="129"/>
      <c r="SIR95" s="129"/>
      <c r="SIS95" s="129"/>
      <c r="SIT95" s="129"/>
      <c r="SIU95" s="129"/>
      <c r="SIV95" s="129"/>
      <c r="SIW95" s="129"/>
      <c r="SIX95" s="129"/>
      <c r="SIY95" s="129"/>
      <c r="SIZ95" s="129"/>
      <c r="SJA95" s="129"/>
      <c r="SJB95" s="129"/>
      <c r="SJC95" s="129"/>
      <c r="SJD95" s="129"/>
      <c r="SJE95" s="129"/>
      <c r="SJF95" s="129"/>
      <c r="SJG95" s="129"/>
      <c r="SJH95" s="129"/>
      <c r="SJI95" s="129"/>
      <c r="SJJ95" s="129"/>
      <c r="SJK95" s="129"/>
      <c r="SJL95" s="129"/>
      <c r="SJM95" s="129"/>
      <c r="SJN95" s="129"/>
      <c r="SJO95" s="129"/>
      <c r="SJP95" s="129"/>
      <c r="SJQ95" s="129"/>
      <c r="SJR95" s="129"/>
      <c r="SJS95" s="129"/>
      <c r="SJT95" s="129"/>
      <c r="SJU95" s="129"/>
      <c r="SJV95" s="129"/>
      <c r="SJW95" s="129"/>
      <c r="SJX95" s="129"/>
      <c r="SJY95" s="129"/>
      <c r="SJZ95" s="129"/>
      <c r="SKA95" s="129"/>
      <c r="SKB95" s="129"/>
      <c r="SKC95" s="129"/>
      <c r="SKD95" s="129"/>
      <c r="SKE95" s="129"/>
      <c r="SKF95" s="129"/>
      <c r="SKG95" s="129"/>
      <c r="SKH95" s="129"/>
      <c r="SKI95" s="129"/>
      <c r="SKJ95" s="129"/>
      <c r="SKK95" s="129"/>
      <c r="SKL95" s="129"/>
      <c r="SKM95" s="129"/>
      <c r="SKN95" s="129"/>
      <c r="SKO95" s="129"/>
      <c r="SKP95" s="129"/>
      <c r="SKQ95" s="129"/>
      <c r="SKR95" s="129"/>
      <c r="SKS95" s="129"/>
      <c r="SKT95" s="129"/>
      <c r="SKU95" s="129"/>
      <c r="SKV95" s="129"/>
      <c r="SKW95" s="129"/>
      <c r="SKX95" s="129"/>
      <c r="SKY95" s="129"/>
      <c r="SKZ95" s="129"/>
      <c r="SLA95" s="129"/>
      <c r="SLB95" s="129"/>
      <c r="SLC95" s="129"/>
      <c r="SLD95" s="129"/>
      <c r="SLE95" s="129"/>
      <c r="SLF95" s="129"/>
      <c r="SLG95" s="129"/>
      <c r="SLH95" s="129"/>
      <c r="SLI95" s="129"/>
      <c r="SLJ95" s="129"/>
      <c r="SLK95" s="129"/>
      <c r="SLL95" s="129"/>
      <c r="SLM95" s="129"/>
      <c r="SLN95" s="129"/>
      <c r="SLO95" s="129"/>
      <c r="SLP95" s="129"/>
      <c r="SLQ95" s="129"/>
      <c r="SLR95" s="129"/>
      <c r="SLS95" s="129"/>
      <c r="SLT95" s="129"/>
      <c r="SLU95" s="129"/>
      <c r="SLV95" s="129"/>
      <c r="SLW95" s="129"/>
      <c r="SLX95" s="129"/>
      <c r="SLY95" s="129"/>
      <c r="SLZ95" s="129"/>
      <c r="SMA95" s="129"/>
      <c r="SMB95" s="129"/>
      <c r="SMC95" s="129"/>
      <c r="SMD95" s="129"/>
      <c r="SME95" s="129"/>
      <c r="SMF95" s="129"/>
      <c r="SMG95" s="129"/>
      <c r="SMH95" s="129"/>
      <c r="SMI95" s="129"/>
      <c r="SMJ95" s="129"/>
      <c r="SMK95" s="129"/>
      <c r="SML95" s="129"/>
      <c r="SMM95" s="129"/>
      <c r="SMN95" s="129"/>
      <c r="SMO95" s="129"/>
      <c r="SMP95" s="129"/>
      <c r="SMQ95" s="129"/>
      <c r="SMR95" s="129"/>
      <c r="SMS95" s="129"/>
      <c r="SMT95" s="129"/>
      <c r="SMU95" s="129"/>
      <c r="SMV95" s="129"/>
      <c r="SMW95" s="129"/>
      <c r="SMX95" s="129"/>
      <c r="SMY95" s="129"/>
      <c r="SMZ95" s="129"/>
      <c r="SNA95" s="129"/>
      <c r="SNB95" s="129"/>
      <c r="SNC95" s="129"/>
      <c r="SND95" s="129"/>
      <c r="SNE95" s="129"/>
      <c r="SNF95" s="129"/>
      <c r="SNG95" s="129"/>
      <c r="SNH95" s="129"/>
      <c r="SNI95" s="129"/>
      <c r="SNJ95" s="129"/>
      <c r="SNK95" s="129"/>
      <c r="SNL95" s="129"/>
      <c r="SNM95" s="129"/>
      <c r="SNN95" s="129"/>
      <c r="SNO95" s="129"/>
      <c r="SNP95" s="129"/>
      <c r="SNQ95" s="129"/>
      <c r="SNR95" s="129"/>
      <c r="SNS95" s="129"/>
      <c r="SNT95" s="129"/>
      <c r="SNU95" s="129"/>
      <c r="SNV95" s="129"/>
      <c r="SNW95" s="129"/>
      <c r="SNX95" s="129"/>
      <c r="SNY95" s="129"/>
      <c r="SNZ95" s="129"/>
      <c r="SOA95" s="129"/>
      <c r="SOB95" s="129"/>
      <c r="SOC95" s="129"/>
      <c r="SOD95" s="129"/>
      <c r="SOE95" s="129"/>
      <c r="SOF95" s="129"/>
      <c r="SOG95" s="129"/>
      <c r="SOH95" s="129"/>
      <c r="SOI95" s="129"/>
      <c r="SOJ95" s="129"/>
      <c r="SOK95" s="129"/>
      <c r="SOL95" s="129"/>
      <c r="SOM95" s="129"/>
      <c r="SON95" s="129"/>
      <c r="SOO95" s="129"/>
      <c r="SOP95" s="129"/>
      <c r="SOQ95" s="129"/>
      <c r="SOR95" s="129"/>
      <c r="SOS95" s="129"/>
      <c r="SOT95" s="129"/>
      <c r="SOU95" s="129"/>
      <c r="SOV95" s="129"/>
      <c r="SOW95" s="129"/>
      <c r="SOX95" s="129"/>
      <c r="SOY95" s="129"/>
      <c r="SOZ95" s="129"/>
      <c r="SPA95" s="129"/>
      <c r="SPB95" s="129"/>
      <c r="SPC95" s="129"/>
      <c r="SPD95" s="129"/>
      <c r="SPE95" s="129"/>
      <c r="SPF95" s="129"/>
      <c r="SPG95" s="129"/>
      <c r="SPH95" s="129"/>
      <c r="SPI95" s="129"/>
      <c r="SPJ95" s="129"/>
      <c r="SPK95" s="129"/>
      <c r="SPL95" s="129"/>
      <c r="SPM95" s="129"/>
      <c r="SPN95" s="129"/>
      <c r="SPO95" s="129"/>
      <c r="SPP95" s="129"/>
      <c r="SPQ95" s="129"/>
      <c r="SPR95" s="129"/>
      <c r="SPS95" s="129"/>
      <c r="SPT95" s="129"/>
      <c r="SPU95" s="129"/>
      <c r="SPV95" s="129"/>
      <c r="SPW95" s="129"/>
      <c r="SPX95" s="129"/>
      <c r="SPY95" s="129"/>
      <c r="SPZ95" s="129"/>
      <c r="SQA95" s="129"/>
      <c r="SQB95" s="129"/>
      <c r="SQC95" s="129"/>
      <c r="SQD95" s="129"/>
      <c r="SQE95" s="129"/>
      <c r="SQF95" s="129"/>
      <c r="SQG95" s="129"/>
      <c r="SQH95" s="129"/>
      <c r="SQI95" s="129"/>
      <c r="SQJ95" s="129"/>
      <c r="SQK95" s="129"/>
      <c r="SQL95" s="129"/>
      <c r="SQM95" s="129"/>
      <c r="SQN95" s="129"/>
      <c r="SQO95" s="129"/>
      <c r="SQP95" s="129"/>
      <c r="SQQ95" s="129"/>
      <c r="SQR95" s="129"/>
      <c r="SQS95" s="129"/>
      <c r="SQT95" s="129"/>
      <c r="SQU95" s="129"/>
      <c r="SQV95" s="129"/>
      <c r="SQW95" s="129"/>
      <c r="SQX95" s="129"/>
      <c r="SQY95" s="129"/>
      <c r="SQZ95" s="129"/>
      <c r="SRA95" s="129"/>
      <c r="SRB95" s="129"/>
      <c r="SRC95" s="129"/>
      <c r="SRD95" s="129"/>
      <c r="SRE95" s="129"/>
      <c r="SRF95" s="129"/>
      <c r="SRG95" s="129"/>
      <c r="SRH95" s="129"/>
      <c r="SRI95" s="129"/>
      <c r="SRJ95" s="129"/>
      <c r="SRK95" s="129"/>
      <c r="SRL95" s="129"/>
      <c r="SRM95" s="129"/>
      <c r="SRN95" s="129"/>
      <c r="SRO95" s="129"/>
      <c r="SRP95" s="129"/>
      <c r="SRQ95" s="129"/>
      <c r="SRR95" s="129"/>
      <c r="SRS95" s="129"/>
      <c r="SRT95" s="129"/>
      <c r="SRU95" s="129"/>
      <c r="SRV95" s="129"/>
      <c r="SRW95" s="129"/>
      <c r="SRX95" s="129"/>
      <c r="SRY95" s="129"/>
      <c r="SRZ95" s="129"/>
      <c r="SSA95" s="129"/>
      <c r="SSB95" s="129"/>
      <c r="SSC95" s="129"/>
      <c r="SSD95" s="129"/>
      <c r="SSE95" s="129"/>
      <c r="SSF95" s="129"/>
      <c r="SSG95" s="129"/>
      <c r="SSH95" s="129"/>
      <c r="SSI95" s="129"/>
      <c r="SSJ95" s="129"/>
      <c r="SSK95" s="129"/>
      <c r="SSL95" s="129"/>
      <c r="SSM95" s="129"/>
      <c r="SSN95" s="129"/>
      <c r="SSO95" s="129"/>
      <c r="SSP95" s="129"/>
      <c r="SSQ95" s="129"/>
      <c r="SSR95" s="129"/>
      <c r="SSS95" s="129"/>
      <c r="SST95" s="129"/>
      <c r="SSU95" s="129"/>
      <c r="SSV95" s="129"/>
      <c r="SSW95" s="129"/>
      <c r="SSX95" s="129"/>
      <c r="SSY95" s="129"/>
      <c r="SSZ95" s="129"/>
      <c r="STA95" s="129"/>
      <c r="STB95" s="129"/>
      <c r="STC95" s="129"/>
      <c r="STD95" s="129"/>
      <c r="STE95" s="129"/>
      <c r="STF95" s="129"/>
      <c r="STG95" s="129"/>
      <c r="STH95" s="129"/>
      <c r="STI95" s="129"/>
      <c r="STJ95" s="129"/>
      <c r="STK95" s="129"/>
      <c r="STL95" s="129"/>
      <c r="STM95" s="129"/>
      <c r="STN95" s="129"/>
      <c r="STO95" s="129"/>
      <c r="STP95" s="129"/>
      <c r="STQ95" s="129"/>
      <c r="STR95" s="129"/>
      <c r="STS95" s="129"/>
      <c r="STT95" s="129"/>
      <c r="STU95" s="129"/>
      <c r="STV95" s="129"/>
      <c r="STW95" s="129"/>
      <c r="STX95" s="129"/>
      <c r="STY95" s="129"/>
      <c r="STZ95" s="129"/>
      <c r="SUA95" s="129"/>
      <c r="SUB95" s="129"/>
      <c r="SUC95" s="129"/>
      <c r="SUD95" s="129"/>
      <c r="SUE95" s="129"/>
      <c r="SUF95" s="129"/>
      <c r="SUG95" s="129"/>
      <c r="SUH95" s="129"/>
      <c r="SUI95" s="129"/>
      <c r="SUJ95" s="129"/>
      <c r="SUK95" s="129"/>
      <c r="SUL95" s="129"/>
      <c r="SUM95" s="129"/>
      <c r="SUN95" s="129"/>
      <c r="SUO95" s="129"/>
      <c r="SUP95" s="129"/>
      <c r="SUQ95" s="129"/>
      <c r="SUR95" s="129"/>
      <c r="SUS95" s="129"/>
      <c r="SUT95" s="129"/>
      <c r="SUU95" s="129"/>
      <c r="SUV95" s="129"/>
      <c r="SUW95" s="129"/>
      <c r="SUX95" s="129"/>
      <c r="SUY95" s="129"/>
      <c r="SUZ95" s="129"/>
      <c r="SVA95" s="129"/>
      <c r="SVB95" s="129"/>
      <c r="SVC95" s="129"/>
      <c r="SVD95" s="129"/>
      <c r="SVE95" s="129"/>
      <c r="SVF95" s="129"/>
      <c r="SVG95" s="129"/>
      <c r="SVH95" s="129"/>
      <c r="SVI95" s="129"/>
      <c r="SVJ95" s="129"/>
      <c r="SVK95" s="129"/>
      <c r="SVL95" s="129"/>
      <c r="SVM95" s="129"/>
      <c r="SVN95" s="129"/>
      <c r="SVO95" s="129"/>
      <c r="SVP95" s="129"/>
      <c r="SVQ95" s="129"/>
      <c r="SVR95" s="129"/>
      <c r="SVS95" s="129"/>
      <c r="SVT95" s="129"/>
      <c r="SVU95" s="129"/>
      <c r="SVV95" s="129"/>
      <c r="SVW95" s="129"/>
      <c r="SVX95" s="129"/>
      <c r="SVY95" s="129"/>
      <c r="SVZ95" s="129"/>
      <c r="SWA95" s="129"/>
      <c r="SWB95" s="129"/>
      <c r="SWC95" s="129"/>
      <c r="SWD95" s="129"/>
      <c r="SWE95" s="129"/>
      <c r="SWF95" s="129"/>
      <c r="SWG95" s="129"/>
      <c r="SWH95" s="129"/>
      <c r="SWI95" s="129"/>
      <c r="SWJ95" s="129"/>
      <c r="SWK95" s="129"/>
      <c r="SWL95" s="129"/>
      <c r="SWM95" s="129"/>
      <c r="SWN95" s="129"/>
      <c r="SWO95" s="129"/>
      <c r="SWP95" s="129"/>
      <c r="SWQ95" s="129"/>
      <c r="SWR95" s="129"/>
      <c r="SWS95" s="129"/>
      <c r="SWT95" s="129"/>
      <c r="SWU95" s="129"/>
      <c r="SWV95" s="129"/>
      <c r="SWW95" s="129"/>
      <c r="SWX95" s="129"/>
      <c r="SWY95" s="129"/>
      <c r="SWZ95" s="129"/>
      <c r="SXA95" s="129"/>
      <c r="SXB95" s="129"/>
      <c r="SXC95" s="129"/>
      <c r="SXD95" s="129"/>
      <c r="SXE95" s="129"/>
      <c r="SXF95" s="129"/>
      <c r="SXG95" s="129"/>
      <c r="SXH95" s="129"/>
      <c r="SXI95" s="129"/>
      <c r="SXJ95" s="129"/>
      <c r="SXK95" s="129"/>
      <c r="SXL95" s="129"/>
      <c r="SXM95" s="129"/>
      <c r="SXN95" s="129"/>
      <c r="SXO95" s="129"/>
      <c r="SXP95" s="129"/>
      <c r="SXQ95" s="129"/>
      <c r="SXR95" s="129"/>
      <c r="SXS95" s="129"/>
      <c r="SXT95" s="129"/>
      <c r="SXU95" s="129"/>
      <c r="SXV95" s="129"/>
      <c r="SXW95" s="129"/>
      <c r="SXX95" s="129"/>
      <c r="SXY95" s="129"/>
      <c r="SXZ95" s="129"/>
      <c r="SYA95" s="129"/>
      <c r="SYB95" s="129"/>
      <c r="SYC95" s="129"/>
      <c r="SYD95" s="129"/>
      <c r="SYE95" s="129"/>
      <c r="SYF95" s="129"/>
      <c r="SYG95" s="129"/>
      <c r="SYH95" s="129"/>
      <c r="SYI95" s="129"/>
      <c r="SYJ95" s="129"/>
      <c r="SYK95" s="129"/>
      <c r="SYL95" s="129"/>
      <c r="SYM95" s="129"/>
      <c r="SYN95" s="129"/>
      <c r="SYO95" s="129"/>
      <c r="SYP95" s="129"/>
      <c r="SYQ95" s="129"/>
      <c r="SYR95" s="129"/>
      <c r="SYS95" s="129"/>
      <c r="SYT95" s="129"/>
      <c r="SYU95" s="129"/>
      <c r="SYV95" s="129"/>
      <c r="SYW95" s="129"/>
      <c r="SYX95" s="129"/>
      <c r="SYY95" s="129"/>
      <c r="SYZ95" s="129"/>
      <c r="SZA95" s="129"/>
      <c r="SZB95" s="129"/>
      <c r="SZC95" s="129"/>
      <c r="SZD95" s="129"/>
      <c r="SZE95" s="129"/>
      <c r="SZF95" s="129"/>
      <c r="SZG95" s="129"/>
      <c r="SZH95" s="129"/>
      <c r="SZI95" s="129"/>
      <c r="SZJ95" s="129"/>
      <c r="SZK95" s="129"/>
      <c r="SZL95" s="129"/>
      <c r="SZM95" s="129"/>
      <c r="SZN95" s="129"/>
      <c r="SZO95" s="129"/>
      <c r="SZP95" s="129"/>
      <c r="SZQ95" s="129"/>
      <c r="SZR95" s="129"/>
      <c r="SZS95" s="129"/>
      <c r="SZT95" s="129"/>
      <c r="SZU95" s="129"/>
      <c r="SZV95" s="129"/>
      <c r="SZW95" s="129"/>
      <c r="SZX95" s="129"/>
      <c r="SZY95" s="129"/>
      <c r="SZZ95" s="129"/>
      <c r="TAA95" s="129"/>
      <c r="TAB95" s="129"/>
      <c r="TAC95" s="129"/>
      <c r="TAD95" s="129"/>
      <c r="TAE95" s="129"/>
      <c r="TAF95" s="129"/>
      <c r="TAG95" s="129"/>
      <c r="TAH95" s="129"/>
      <c r="TAI95" s="129"/>
      <c r="TAJ95" s="129"/>
      <c r="TAK95" s="129"/>
      <c r="TAL95" s="129"/>
      <c r="TAM95" s="129"/>
      <c r="TAN95" s="129"/>
      <c r="TAO95" s="129"/>
      <c r="TAP95" s="129"/>
      <c r="TAQ95" s="129"/>
      <c r="TAR95" s="129"/>
      <c r="TAS95" s="129"/>
      <c r="TAT95" s="129"/>
      <c r="TAU95" s="129"/>
      <c r="TAV95" s="129"/>
      <c r="TAW95" s="129"/>
      <c r="TAX95" s="129"/>
      <c r="TAY95" s="129"/>
      <c r="TAZ95" s="129"/>
      <c r="TBA95" s="129"/>
      <c r="TBB95" s="129"/>
      <c r="TBC95" s="129"/>
      <c r="TBD95" s="129"/>
      <c r="TBE95" s="129"/>
      <c r="TBF95" s="129"/>
      <c r="TBG95" s="129"/>
      <c r="TBH95" s="129"/>
      <c r="TBI95" s="129"/>
      <c r="TBJ95" s="129"/>
      <c r="TBK95" s="129"/>
      <c r="TBL95" s="129"/>
      <c r="TBM95" s="129"/>
      <c r="TBN95" s="129"/>
      <c r="TBO95" s="129"/>
      <c r="TBP95" s="129"/>
      <c r="TBQ95" s="129"/>
      <c r="TBR95" s="129"/>
      <c r="TBS95" s="129"/>
      <c r="TBT95" s="129"/>
      <c r="TBU95" s="129"/>
      <c r="TBV95" s="129"/>
      <c r="TBW95" s="129"/>
      <c r="TBX95" s="129"/>
      <c r="TBY95" s="129"/>
      <c r="TBZ95" s="129"/>
      <c r="TCA95" s="129"/>
      <c r="TCB95" s="129"/>
      <c r="TCC95" s="129"/>
      <c r="TCD95" s="129"/>
      <c r="TCE95" s="129"/>
      <c r="TCF95" s="129"/>
      <c r="TCG95" s="129"/>
      <c r="TCH95" s="129"/>
      <c r="TCI95" s="129"/>
      <c r="TCJ95" s="129"/>
      <c r="TCK95" s="129"/>
      <c r="TCL95" s="129"/>
      <c r="TCM95" s="129"/>
      <c r="TCN95" s="129"/>
      <c r="TCO95" s="129"/>
      <c r="TCP95" s="129"/>
      <c r="TCQ95" s="129"/>
      <c r="TCR95" s="129"/>
      <c r="TCS95" s="129"/>
      <c r="TCT95" s="129"/>
      <c r="TCU95" s="129"/>
      <c r="TCV95" s="129"/>
      <c r="TCW95" s="129"/>
      <c r="TCX95" s="129"/>
      <c r="TCY95" s="129"/>
      <c r="TCZ95" s="129"/>
      <c r="TDA95" s="129"/>
      <c r="TDB95" s="129"/>
      <c r="TDC95" s="129"/>
      <c r="TDD95" s="129"/>
      <c r="TDE95" s="129"/>
      <c r="TDF95" s="129"/>
      <c r="TDG95" s="129"/>
      <c r="TDH95" s="129"/>
      <c r="TDI95" s="129"/>
      <c r="TDJ95" s="129"/>
      <c r="TDK95" s="129"/>
      <c r="TDL95" s="129"/>
      <c r="TDM95" s="129"/>
      <c r="TDN95" s="129"/>
      <c r="TDO95" s="129"/>
      <c r="TDP95" s="129"/>
      <c r="TDQ95" s="129"/>
      <c r="TDR95" s="129"/>
      <c r="TDS95" s="129"/>
      <c r="TDT95" s="129"/>
      <c r="TDU95" s="129"/>
      <c r="TDV95" s="129"/>
      <c r="TDW95" s="129"/>
      <c r="TDX95" s="129"/>
      <c r="TDY95" s="129"/>
      <c r="TDZ95" s="129"/>
      <c r="TEA95" s="129"/>
      <c r="TEB95" s="129"/>
      <c r="TEC95" s="129"/>
      <c r="TED95" s="129"/>
      <c r="TEE95" s="129"/>
      <c r="TEF95" s="129"/>
      <c r="TEG95" s="129"/>
      <c r="TEH95" s="129"/>
      <c r="TEI95" s="129"/>
      <c r="TEJ95" s="129"/>
      <c r="TEK95" s="129"/>
      <c r="TEL95" s="129"/>
      <c r="TEM95" s="129"/>
      <c r="TEN95" s="129"/>
      <c r="TEO95" s="129"/>
      <c r="TEP95" s="129"/>
      <c r="TEQ95" s="129"/>
      <c r="TER95" s="129"/>
      <c r="TES95" s="129"/>
      <c r="TET95" s="129"/>
      <c r="TEU95" s="129"/>
      <c r="TEV95" s="129"/>
      <c r="TEW95" s="129"/>
      <c r="TEX95" s="129"/>
      <c r="TEY95" s="129"/>
      <c r="TEZ95" s="129"/>
      <c r="TFA95" s="129"/>
      <c r="TFB95" s="129"/>
      <c r="TFC95" s="129"/>
      <c r="TFD95" s="129"/>
      <c r="TFE95" s="129"/>
      <c r="TFF95" s="129"/>
      <c r="TFG95" s="129"/>
      <c r="TFH95" s="129"/>
      <c r="TFI95" s="129"/>
      <c r="TFJ95" s="129"/>
      <c r="TFK95" s="129"/>
      <c r="TFL95" s="129"/>
      <c r="TFM95" s="129"/>
      <c r="TFN95" s="129"/>
      <c r="TFO95" s="129"/>
      <c r="TFP95" s="129"/>
      <c r="TFQ95" s="129"/>
      <c r="TFR95" s="129"/>
      <c r="TFS95" s="129"/>
      <c r="TFT95" s="129"/>
      <c r="TFU95" s="129"/>
      <c r="TFV95" s="129"/>
      <c r="TFW95" s="129"/>
      <c r="TFX95" s="129"/>
      <c r="TFY95" s="129"/>
      <c r="TFZ95" s="129"/>
      <c r="TGA95" s="129"/>
      <c r="TGB95" s="129"/>
      <c r="TGC95" s="129"/>
      <c r="TGD95" s="129"/>
      <c r="TGE95" s="129"/>
      <c r="TGF95" s="129"/>
      <c r="TGG95" s="129"/>
      <c r="TGH95" s="129"/>
      <c r="TGI95" s="129"/>
      <c r="TGJ95" s="129"/>
      <c r="TGK95" s="129"/>
      <c r="TGL95" s="129"/>
      <c r="TGM95" s="129"/>
      <c r="TGN95" s="129"/>
      <c r="TGO95" s="129"/>
      <c r="TGP95" s="129"/>
      <c r="TGQ95" s="129"/>
      <c r="TGR95" s="129"/>
      <c r="TGS95" s="129"/>
      <c r="TGT95" s="129"/>
      <c r="TGU95" s="129"/>
      <c r="TGV95" s="129"/>
      <c r="TGW95" s="129"/>
      <c r="TGX95" s="129"/>
      <c r="TGY95" s="129"/>
      <c r="TGZ95" s="129"/>
      <c r="THA95" s="129"/>
      <c r="THB95" s="129"/>
      <c r="THC95" s="129"/>
      <c r="THD95" s="129"/>
      <c r="THE95" s="129"/>
      <c r="THF95" s="129"/>
      <c r="THG95" s="129"/>
      <c r="THH95" s="129"/>
      <c r="THI95" s="129"/>
      <c r="THJ95" s="129"/>
      <c r="THK95" s="129"/>
      <c r="THL95" s="129"/>
      <c r="THM95" s="129"/>
      <c r="THN95" s="129"/>
      <c r="THO95" s="129"/>
      <c r="THP95" s="129"/>
      <c r="THQ95" s="129"/>
      <c r="THR95" s="129"/>
      <c r="THS95" s="129"/>
      <c r="THT95" s="129"/>
      <c r="THU95" s="129"/>
      <c r="THV95" s="129"/>
      <c r="THW95" s="129"/>
      <c r="THX95" s="129"/>
      <c r="THY95" s="129"/>
      <c r="THZ95" s="129"/>
      <c r="TIA95" s="129"/>
      <c r="TIB95" s="129"/>
      <c r="TIC95" s="129"/>
      <c r="TID95" s="129"/>
      <c r="TIE95" s="129"/>
      <c r="TIF95" s="129"/>
      <c r="TIG95" s="129"/>
      <c r="TIH95" s="129"/>
      <c r="TII95" s="129"/>
      <c r="TIJ95" s="129"/>
      <c r="TIK95" s="129"/>
      <c r="TIL95" s="129"/>
      <c r="TIM95" s="129"/>
      <c r="TIN95" s="129"/>
      <c r="TIO95" s="129"/>
      <c r="TIP95" s="129"/>
      <c r="TIQ95" s="129"/>
      <c r="TIR95" s="129"/>
      <c r="TIS95" s="129"/>
      <c r="TIT95" s="129"/>
      <c r="TIU95" s="129"/>
      <c r="TIV95" s="129"/>
      <c r="TIW95" s="129"/>
      <c r="TIX95" s="129"/>
      <c r="TIY95" s="129"/>
      <c r="TIZ95" s="129"/>
      <c r="TJA95" s="129"/>
      <c r="TJB95" s="129"/>
      <c r="TJC95" s="129"/>
      <c r="TJD95" s="129"/>
      <c r="TJE95" s="129"/>
      <c r="TJF95" s="129"/>
      <c r="TJG95" s="129"/>
      <c r="TJH95" s="129"/>
      <c r="TJI95" s="129"/>
      <c r="TJJ95" s="129"/>
      <c r="TJK95" s="129"/>
      <c r="TJL95" s="129"/>
      <c r="TJM95" s="129"/>
      <c r="TJN95" s="129"/>
      <c r="TJO95" s="129"/>
      <c r="TJP95" s="129"/>
      <c r="TJQ95" s="129"/>
      <c r="TJR95" s="129"/>
      <c r="TJS95" s="129"/>
      <c r="TJT95" s="129"/>
      <c r="TJU95" s="129"/>
      <c r="TJV95" s="129"/>
      <c r="TJW95" s="129"/>
      <c r="TJX95" s="129"/>
      <c r="TJY95" s="129"/>
      <c r="TJZ95" s="129"/>
      <c r="TKA95" s="129"/>
      <c r="TKB95" s="129"/>
      <c r="TKC95" s="129"/>
      <c r="TKD95" s="129"/>
      <c r="TKE95" s="129"/>
      <c r="TKF95" s="129"/>
      <c r="TKG95" s="129"/>
      <c r="TKH95" s="129"/>
      <c r="TKI95" s="129"/>
      <c r="TKJ95" s="129"/>
      <c r="TKK95" s="129"/>
      <c r="TKL95" s="129"/>
      <c r="TKM95" s="129"/>
      <c r="TKN95" s="129"/>
      <c r="TKO95" s="129"/>
      <c r="TKP95" s="129"/>
      <c r="TKQ95" s="129"/>
      <c r="TKR95" s="129"/>
      <c r="TKS95" s="129"/>
      <c r="TKT95" s="129"/>
      <c r="TKU95" s="129"/>
      <c r="TKV95" s="129"/>
      <c r="TKW95" s="129"/>
      <c r="TKX95" s="129"/>
      <c r="TKY95" s="129"/>
      <c r="TKZ95" s="129"/>
      <c r="TLA95" s="129"/>
      <c r="TLB95" s="129"/>
      <c r="TLC95" s="129"/>
      <c r="TLD95" s="129"/>
      <c r="TLE95" s="129"/>
      <c r="TLF95" s="129"/>
      <c r="TLG95" s="129"/>
      <c r="TLH95" s="129"/>
      <c r="TLI95" s="129"/>
      <c r="TLJ95" s="129"/>
      <c r="TLK95" s="129"/>
      <c r="TLL95" s="129"/>
      <c r="TLM95" s="129"/>
      <c r="TLN95" s="129"/>
      <c r="TLO95" s="129"/>
      <c r="TLP95" s="129"/>
      <c r="TLQ95" s="129"/>
      <c r="TLR95" s="129"/>
      <c r="TLS95" s="129"/>
      <c r="TLT95" s="129"/>
      <c r="TLU95" s="129"/>
      <c r="TLV95" s="129"/>
      <c r="TLW95" s="129"/>
      <c r="TLX95" s="129"/>
      <c r="TLY95" s="129"/>
      <c r="TLZ95" s="129"/>
      <c r="TMA95" s="129"/>
      <c r="TMB95" s="129"/>
      <c r="TMC95" s="129"/>
      <c r="TMD95" s="129"/>
      <c r="TME95" s="129"/>
      <c r="TMF95" s="129"/>
      <c r="TMG95" s="129"/>
      <c r="TMH95" s="129"/>
      <c r="TMI95" s="129"/>
      <c r="TMJ95" s="129"/>
      <c r="TMK95" s="129"/>
      <c r="TML95" s="129"/>
      <c r="TMM95" s="129"/>
      <c r="TMN95" s="129"/>
      <c r="TMO95" s="129"/>
      <c r="TMP95" s="129"/>
      <c r="TMQ95" s="129"/>
      <c r="TMR95" s="129"/>
      <c r="TMS95" s="129"/>
      <c r="TMT95" s="129"/>
      <c r="TMU95" s="129"/>
      <c r="TMV95" s="129"/>
      <c r="TMW95" s="129"/>
      <c r="TMX95" s="129"/>
      <c r="TMY95" s="129"/>
      <c r="TMZ95" s="129"/>
      <c r="TNA95" s="129"/>
      <c r="TNB95" s="129"/>
      <c r="TNC95" s="129"/>
      <c r="TND95" s="129"/>
      <c r="TNE95" s="129"/>
      <c r="TNF95" s="129"/>
      <c r="TNG95" s="129"/>
      <c r="TNH95" s="129"/>
      <c r="TNI95" s="129"/>
      <c r="TNJ95" s="129"/>
      <c r="TNK95" s="129"/>
      <c r="TNL95" s="129"/>
      <c r="TNM95" s="129"/>
      <c r="TNN95" s="129"/>
      <c r="TNO95" s="129"/>
      <c r="TNP95" s="129"/>
      <c r="TNQ95" s="129"/>
      <c r="TNR95" s="129"/>
      <c r="TNS95" s="129"/>
      <c r="TNT95" s="129"/>
      <c r="TNU95" s="129"/>
      <c r="TNV95" s="129"/>
      <c r="TNW95" s="129"/>
      <c r="TNX95" s="129"/>
      <c r="TNY95" s="129"/>
      <c r="TNZ95" s="129"/>
      <c r="TOA95" s="129"/>
      <c r="TOB95" s="129"/>
      <c r="TOC95" s="129"/>
      <c r="TOD95" s="129"/>
      <c r="TOE95" s="129"/>
      <c r="TOF95" s="129"/>
      <c r="TOG95" s="129"/>
      <c r="TOH95" s="129"/>
      <c r="TOI95" s="129"/>
      <c r="TOJ95" s="129"/>
      <c r="TOK95" s="129"/>
      <c r="TOL95" s="129"/>
      <c r="TOM95" s="129"/>
      <c r="TON95" s="129"/>
      <c r="TOO95" s="129"/>
      <c r="TOP95" s="129"/>
      <c r="TOQ95" s="129"/>
      <c r="TOR95" s="129"/>
      <c r="TOS95" s="129"/>
      <c r="TOT95" s="129"/>
      <c r="TOU95" s="129"/>
      <c r="TOV95" s="129"/>
      <c r="TOW95" s="129"/>
      <c r="TOX95" s="129"/>
      <c r="TOY95" s="129"/>
      <c r="TOZ95" s="129"/>
      <c r="TPA95" s="129"/>
      <c r="TPB95" s="129"/>
      <c r="TPC95" s="129"/>
      <c r="TPD95" s="129"/>
      <c r="TPE95" s="129"/>
      <c r="TPF95" s="129"/>
      <c r="TPG95" s="129"/>
      <c r="TPH95" s="129"/>
      <c r="TPI95" s="129"/>
      <c r="TPJ95" s="129"/>
      <c r="TPK95" s="129"/>
      <c r="TPL95" s="129"/>
      <c r="TPM95" s="129"/>
      <c r="TPN95" s="129"/>
      <c r="TPO95" s="129"/>
      <c r="TPP95" s="129"/>
      <c r="TPQ95" s="129"/>
      <c r="TPR95" s="129"/>
      <c r="TPS95" s="129"/>
      <c r="TPT95" s="129"/>
      <c r="TPU95" s="129"/>
      <c r="TPV95" s="129"/>
      <c r="TPW95" s="129"/>
      <c r="TPX95" s="129"/>
      <c r="TPY95" s="129"/>
      <c r="TPZ95" s="129"/>
      <c r="TQA95" s="129"/>
      <c r="TQB95" s="129"/>
      <c r="TQC95" s="129"/>
      <c r="TQD95" s="129"/>
      <c r="TQE95" s="129"/>
      <c r="TQF95" s="129"/>
      <c r="TQG95" s="129"/>
      <c r="TQH95" s="129"/>
      <c r="TQI95" s="129"/>
      <c r="TQJ95" s="129"/>
      <c r="TQK95" s="129"/>
      <c r="TQL95" s="129"/>
      <c r="TQM95" s="129"/>
      <c r="TQN95" s="129"/>
      <c r="TQO95" s="129"/>
      <c r="TQP95" s="129"/>
      <c r="TQQ95" s="129"/>
      <c r="TQR95" s="129"/>
      <c r="TQS95" s="129"/>
      <c r="TQT95" s="129"/>
      <c r="TQU95" s="129"/>
      <c r="TQV95" s="129"/>
      <c r="TQW95" s="129"/>
      <c r="TQX95" s="129"/>
      <c r="TQY95" s="129"/>
      <c r="TQZ95" s="129"/>
      <c r="TRA95" s="129"/>
      <c r="TRB95" s="129"/>
      <c r="TRC95" s="129"/>
      <c r="TRD95" s="129"/>
      <c r="TRE95" s="129"/>
      <c r="TRF95" s="129"/>
      <c r="TRG95" s="129"/>
      <c r="TRH95" s="129"/>
      <c r="TRI95" s="129"/>
      <c r="TRJ95" s="129"/>
      <c r="TRK95" s="129"/>
      <c r="TRL95" s="129"/>
      <c r="TRM95" s="129"/>
      <c r="TRN95" s="129"/>
      <c r="TRO95" s="129"/>
      <c r="TRP95" s="129"/>
      <c r="TRQ95" s="129"/>
      <c r="TRR95" s="129"/>
      <c r="TRS95" s="129"/>
      <c r="TRT95" s="129"/>
      <c r="TRU95" s="129"/>
      <c r="TRV95" s="129"/>
      <c r="TRW95" s="129"/>
      <c r="TRX95" s="129"/>
      <c r="TRY95" s="129"/>
      <c r="TRZ95" s="129"/>
      <c r="TSA95" s="129"/>
      <c r="TSB95" s="129"/>
      <c r="TSC95" s="129"/>
      <c r="TSD95" s="129"/>
      <c r="TSE95" s="129"/>
      <c r="TSF95" s="129"/>
      <c r="TSG95" s="129"/>
      <c r="TSH95" s="129"/>
      <c r="TSI95" s="129"/>
      <c r="TSJ95" s="129"/>
      <c r="TSK95" s="129"/>
      <c r="TSL95" s="129"/>
      <c r="TSM95" s="129"/>
      <c r="TSN95" s="129"/>
      <c r="TSO95" s="129"/>
      <c r="TSP95" s="129"/>
      <c r="TSQ95" s="129"/>
      <c r="TSR95" s="129"/>
      <c r="TSS95" s="129"/>
      <c r="TST95" s="129"/>
      <c r="TSU95" s="129"/>
      <c r="TSV95" s="129"/>
      <c r="TSW95" s="129"/>
      <c r="TSX95" s="129"/>
      <c r="TSY95" s="129"/>
      <c r="TSZ95" s="129"/>
      <c r="TTA95" s="129"/>
      <c r="TTB95" s="129"/>
      <c r="TTC95" s="129"/>
      <c r="TTD95" s="129"/>
      <c r="TTE95" s="129"/>
      <c r="TTF95" s="129"/>
      <c r="TTG95" s="129"/>
      <c r="TTH95" s="129"/>
      <c r="TTI95" s="129"/>
      <c r="TTJ95" s="129"/>
      <c r="TTK95" s="129"/>
      <c r="TTL95" s="129"/>
      <c r="TTM95" s="129"/>
      <c r="TTN95" s="129"/>
      <c r="TTO95" s="129"/>
      <c r="TTP95" s="129"/>
      <c r="TTQ95" s="129"/>
      <c r="TTR95" s="129"/>
      <c r="TTS95" s="129"/>
      <c r="TTT95" s="129"/>
      <c r="TTU95" s="129"/>
      <c r="TTV95" s="129"/>
      <c r="TTW95" s="129"/>
      <c r="TTX95" s="129"/>
      <c r="TTY95" s="129"/>
      <c r="TTZ95" s="129"/>
      <c r="TUA95" s="129"/>
      <c r="TUB95" s="129"/>
      <c r="TUC95" s="129"/>
      <c r="TUD95" s="129"/>
      <c r="TUE95" s="129"/>
      <c r="TUF95" s="129"/>
      <c r="TUG95" s="129"/>
      <c r="TUH95" s="129"/>
      <c r="TUI95" s="129"/>
      <c r="TUJ95" s="129"/>
      <c r="TUK95" s="129"/>
      <c r="TUL95" s="129"/>
      <c r="TUM95" s="129"/>
      <c r="TUN95" s="129"/>
      <c r="TUO95" s="129"/>
      <c r="TUP95" s="129"/>
      <c r="TUQ95" s="129"/>
      <c r="TUR95" s="129"/>
      <c r="TUS95" s="129"/>
      <c r="TUT95" s="129"/>
      <c r="TUU95" s="129"/>
      <c r="TUV95" s="129"/>
      <c r="TUW95" s="129"/>
      <c r="TUX95" s="129"/>
      <c r="TUY95" s="129"/>
      <c r="TUZ95" s="129"/>
      <c r="TVA95" s="129"/>
      <c r="TVB95" s="129"/>
      <c r="TVC95" s="129"/>
      <c r="TVD95" s="129"/>
      <c r="TVE95" s="129"/>
      <c r="TVF95" s="129"/>
      <c r="TVG95" s="129"/>
      <c r="TVH95" s="129"/>
      <c r="TVI95" s="129"/>
      <c r="TVJ95" s="129"/>
      <c r="TVK95" s="129"/>
      <c r="TVL95" s="129"/>
      <c r="TVM95" s="129"/>
      <c r="TVN95" s="129"/>
      <c r="TVO95" s="129"/>
      <c r="TVP95" s="129"/>
      <c r="TVQ95" s="129"/>
      <c r="TVR95" s="129"/>
      <c r="TVS95" s="129"/>
      <c r="TVT95" s="129"/>
      <c r="TVU95" s="129"/>
      <c r="TVV95" s="129"/>
      <c r="TVW95" s="129"/>
      <c r="TVX95" s="129"/>
      <c r="TVY95" s="129"/>
      <c r="TVZ95" s="129"/>
      <c r="TWA95" s="129"/>
      <c r="TWB95" s="129"/>
      <c r="TWC95" s="129"/>
      <c r="TWD95" s="129"/>
      <c r="TWE95" s="129"/>
      <c r="TWF95" s="129"/>
      <c r="TWG95" s="129"/>
      <c r="TWH95" s="129"/>
      <c r="TWI95" s="129"/>
      <c r="TWJ95" s="129"/>
      <c r="TWK95" s="129"/>
      <c r="TWL95" s="129"/>
      <c r="TWM95" s="129"/>
      <c r="TWN95" s="129"/>
      <c r="TWO95" s="129"/>
      <c r="TWP95" s="129"/>
      <c r="TWQ95" s="129"/>
      <c r="TWR95" s="129"/>
      <c r="TWS95" s="129"/>
      <c r="TWT95" s="129"/>
      <c r="TWU95" s="129"/>
      <c r="TWV95" s="129"/>
      <c r="TWW95" s="129"/>
      <c r="TWX95" s="129"/>
      <c r="TWY95" s="129"/>
      <c r="TWZ95" s="129"/>
      <c r="TXA95" s="129"/>
      <c r="TXB95" s="129"/>
      <c r="TXC95" s="129"/>
      <c r="TXD95" s="129"/>
      <c r="TXE95" s="129"/>
      <c r="TXF95" s="129"/>
      <c r="TXG95" s="129"/>
      <c r="TXH95" s="129"/>
      <c r="TXI95" s="129"/>
      <c r="TXJ95" s="129"/>
      <c r="TXK95" s="129"/>
      <c r="TXL95" s="129"/>
      <c r="TXM95" s="129"/>
      <c r="TXN95" s="129"/>
      <c r="TXO95" s="129"/>
      <c r="TXP95" s="129"/>
      <c r="TXQ95" s="129"/>
      <c r="TXR95" s="129"/>
      <c r="TXS95" s="129"/>
      <c r="TXT95" s="129"/>
      <c r="TXU95" s="129"/>
      <c r="TXV95" s="129"/>
      <c r="TXW95" s="129"/>
      <c r="TXX95" s="129"/>
      <c r="TXY95" s="129"/>
      <c r="TXZ95" s="129"/>
      <c r="TYA95" s="129"/>
      <c r="TYB95" s="129"/>
      <c r="TYC95" s="129"/>
      <c r="TYD95" s="129"/>
      <c r="TYE95" s="129"/>
      <c r="TYF95" s="129"/>
      <c r="TYG95" s="129"/>
      <c r="TYH95" s="129"/>
      <c r="TYI95" s="129"/>
      <c r="TYJ95" s="129"/>
      <c r="TYK95" s="129"/>
      <c r="TYL95" s="129"/>
      <c r="TYM95" s="129"/>
      <c r="TYN95" s="129"/>
      <c r="TYO95" s="129"/>
      <c r="TYP95" s="129"/>
      <c r="TYQ95" s="129"/>
      <c r="TYR95" s="129"/>
      <c r="TYS95" s="129"/>
      <c r="TYT95" s="129"/>
      <c r="TYU95" s="129"/>
      <c r="TYV95" s="129"/>
      <c r="TYW95" s="129"/>
      <c r="TYX95" s="129"/>
      <c r="TYY95" s="129"/>
      <c r="TYZ95" s="129"/>
      <c r="TZA95" s="129"/>
      <c r="TZB95" s="129"/>
      <c r="TZC95" s="129"/>
      <c r="TZD95" s="129"/>
      <c r="TZE95" s="129"/>
      <c r="TZF95" s="129"/>
      <c r="TZG95" s="129"/>
      <c r="TZH95" s="129"/>
      <c r="TZI95" s="129"/>
      <c r="TZJ95" s="129"/>
      <c r="TZK95" s="129"/>
      <c r="TZL95" s="129"/>
      <c r="TZM95" s="129"/>
      <c r="TZN95" s="129"/>
      <c r="TZO95" s="129"/>
      <c r="TZP95" s="129"/>
      <c r="TZQ95" s="129"/>
      <c r="TZR95" s="129"/>
      <c r="TZS95" s="129"/>
      <c r="TZT95" s="129"/>
      <c r="TZU95" s="129"/>
      <c r="TZV95" s="129"/>
      <c r="TZW95" s="129"/>
      <c r="TZX95" s="129"/>
      <c r="TZY95" s="129"/>
      <c r="TZZ95" s="129"/>
      <c r="UAA95" s="129"/>
      <c r="UAB95" s="129"/>
      <c r="UAC95" s="129"/>
      <c r="UAD95" s="129"/>
      <c r="UAE95" s="129"/>
      <c r="UAF95" s="129"/>
      <c r="UAG95" s="129"/>
      <c r="UAH95" s="129"/>
      <c r="UAI95" s="129"/>
      <c r="UAJ95" s="129"/>
      <c r="UAK95" s="129"/>
      <c r="UAL95" s="129"/>
      <c r="UAM95" s="129"/>
      <c r="UAN95" s="129"/>
      <c r="UAO95" s="129"/>
      <c r="UAP95" s="129"/>
      <c r="UAQ95" s="129"/>
      <c r="UAR95" s="129"/>
      <c r="UAS95" s="129"/>
      <c r="UAT95" s="129"/>
      <c r="UAU95" s="129"/>
      <c r="UAV95" s="129"/>
      <c r="UAW95" s="129"/>
      <c r="UAX95" s="129"/>
      <c r="UAY95" s="129"/>
      <c r="UAZ95" s="129"/>
      <c r="UBA95" s="129"/>
      <c r="UBB95" s="129"/>
      <c r="UBC95" s="129"/>
      <c r="UBD95" s="129"/>
      <c r="UBE95" s="129"/>
      <c r="UBF95" s="129"/>
      <c r="UBG95" s="129"/>
      <c r="UBH95" s="129"/>
      <c r="UBI95" s="129"/>
      <c r="UBJ95" s="129"/>
      <c r="UBK95" s="129"/>
      <c r="UBL95" s="129"/>
      <c r="UBM95" s="129"/>
      <c r="UBN95" s="129"/>
      <c r="UBO95" s="129"/>
      <c r="UBP95" s="129"/>
      <c r="UBQ95" s="129"/>
      <c r="UBR95" s="129"/>
      <c r="UBS95" s="129"/>
      <c r="UBT95" s="129"/>
      <c r="UBU95" s="129"/>
      <c r="UBV95" s="129"/>
      <c r="UBW95" s="129"/>
      <c r="UBX95" s="129"/>
      <c r="UBY95" s="129"/>
      <c r="UBZ95" s="129"/>
      <c r="UCA95" s="129"/>
      <c r="UCB95" s="129"/>
      <c r="UCC95" s="129"/>
      <c r="UCD95" s="129"/>
      <c r="UCE95" s="129"/>
      <c r="UCF95" s="129"/>
      <c r="UCG95" s="129"/>
      <c r="UCH95" s="129"/>
      <c r="UCI95" s="129"/>
      <c r="UCJ95" s="129"/>
      <c r="UCK95" s="129"/>
      <c r="UCL95" s="129"/>
      <c r="UCM95" s="129"/>
      <c r="UCN95" s="129"/>
      <c r="UCO95" s="129"/>
      <c r="UCP95" s="129"/>
      <c r="UCQ95" s="129"/>
      <c r="UCR95" s="129"/>
      <c r="UCS95" s="129"/>
      <c r="UCT95" s="129"/>
      <c r="UCU95" s="129"/>
      <c r="UCV95" s="129"/>
      <c r="UCW95" s="129"/>
      <c r="UCX95" s="129"/>
      <c r="UCY95" s="129"/>
      <c r="UCZ95" s="129"/>
      <c r="UDA95" s="129"/>
      <c r="UDB95" s="129"/>
      <c r="UDC95" s="129"/>
      <c r="UDD95" s="129"/>
      <c r="UDE95" s="129"/>
      <c r="UDF95" s="129"/>
      <c r="UDG95" s="129"/>
      <c r="UDH95" s="129"/>
      <c r="UDI95" s="129"/>
      <c r="UDJ95" s="129"/>
      <c r="UDK95" s="129"/>
      <c r="UDL95" s="129"/>
      <c r="UDM95" s="129"/>
      <c r="UDN95" s="129"/>
      <c r="UDO95" s="129"/>
      <c r="UDP95" s="129"/>
      <c r="UDQ95" s="129"/>
      <c r="UDR95" s="129"/>
      <c r="UDS95" s="129"/>
      <c r="UDT95" s="129"/>
      <c r="UDU95" s="129"/>
      <c r="UDV95" s="129"/>
      <c r="UDW95" s="129"/>
      <c r="UDX95" s="129"/>
      <c r="UDY95" s="129"/>
      <c r="UDZ95" s="129"/>
      <c r="UEA95" s="129"/>
      <c r="UEB95" s="129"/>
      <c r="UEC95" s="129"/>
      <c r="UED95" s="129"/>
      <c r="UEE95" s="129"/>
      <c r="UEF95" s="129"/>
      <c r="UEG95" s="129"/>
      <c r="UEH95" s="129"/>
      <c r="UEI95" s="129"/>
      <c r="UEJ95" s="129"/>
      <c r="UEK95" s="129"/>
      <c r="UEL95" s="129"/>
      <c r="UEM95" s="129"/>
      <c r="UEN95" s="129"/>
      <c r="UEO95" s="129"/>
      <c r="UEP95" s="129"/>
      <c r="UEQ95" s="129"/>
      <c r="UER95" s="129"/>
      <c r="UES95" s="129"/>
      <c r="UET95" s="129"/>
      <c r="UEU95" s="129"/>
      <c r="UEV95" s="129"/>
      <c r="UEW95" s="129"/>
      <c r="UEX95" s="129"/>
      <c r="UEY95" s="129"/>
      <c r="UEZ95" s="129"/>
      <c r="UFA95" s="129"/>
      <c r="UFB95" s="129"/>
      <c r="UFC95" s="129"/>
      <c r="UFD95" s="129"/>
      <c r="UFE95" s="129"/>
      <c r="UFF95" s="129"/>
      <c r="UFG95" s="129"/>
      <c r="UFH95" s="129"/>
      <c r="UFI95" s="129"/>
      <c r="UFJ95" s="129"/>
      <c r="UFK95" s="129"/>
      <c r="UFL95" s="129"/>
      <c r="UFM95" s="129"/>
      <c r="UFN95" s="129"/>
      <c r="UFO95" s="129"/>
      <c r="UFP95" s="129"/>
      <c r="UFQ95" s="129"/>
      <c r="UFR95" s="129"/>
      <c r="UFS95" s="129"/>
      <c r="UFT95" s="129"/>
      <c r="UFU95" s="129"/>
      <c r="UFV95" s="129"/>
      <c r="UFW95" s="129"/>
      <c r="UFX95" s="129"/>
      <c r="UFY95" s="129"/>
      <c r="UFZ95" s="129"/>
      <c r="UGA95" s="129"/>
      <c r="UGB95" s="129"/>
      <c r="UGC95" s="129"/>
      <c r="UGD95" s="129"/>
      <c r="UGE95" s="129"/>
      <c r="UGF95" s="129"/>
      <c r="UGG95" s="129"/>
      <c r="UGH95" s="129"/>
      <c r="UGI95" s="129"/>
      <c r="UGJ95" s="129"/>
      <c r="UGK95" s="129"/>
      <c r="UGL95" s="129"/>
      <c r="UGM95" s="129"/>
      <c r="UGN95" s="129"/>
      <c r="UGO95" s="129"/>
      <c r="UGP95" s="129"/>
      <c r="UGQ95" s="129"/>
      <c r="UGR95" s="129"/>
      <c r="UGS95" s="129"/>
      <c r="UGT95" s="129"/>
      <c r="UGU95" s="129"/>
      <c r="UGV95" s="129"/>
      <c r="UGW95" s="129"/>
      <c r="UGX95" s="129"/>
      <c r="UGY95" s="129"/>
      <c r="UGZ95" s="129"/>
      <c r="UHA95" s="129"/>
      <c r="UHB95" s="129"/>
      <c r="UHC95" s="129"/>
      <c r="UHD95" s="129"/>
      <c r="UHE95" s="129"/>
      <c r="UHF95" s="129"/>
      <c r="UHG95" s="129"/>
      <c r="UHH95" s="129"/>
      <c r="UHI95" s="129"/>
      <c r="UHJ95" s="129"/>
      <c r="UHK95" s="129"/>
      <c r="UHL95" s="129"/>
      <c r="UHM95" s="129"/>
      <c r="UHN95" s="129"/>
      <c r="UHO95" s="129"/>
      <c r="UHP95" s="129"/>
      <c r="UHQ95" s="129"/>
      <c r="UHR95" s="129"/>
      <c r="UHS95" s="129"/>
      <c r="UHT95" s="129"/>
      <c r="UHU95" s="129"/>
      <c r="UHV95" s="129"/>
      <c r="UHW95" s="129"/>
      <c r="UHX95" s="129"/>
      <c r="UHY95" s="129"/>
      <c r="UHZ95" s="129"/>
      <c r="UIA95" s="129"/>
      <c r="UIB95" s="129"/>
      <c r="UIC95" s="129"/>
      <c r="UID95" s="129"/>
      <c r="UIE95" s="129"/>
      <c r="UIF95" s="129"/>
      <c r="UIG95" s="129"/>
      <c r="UIH95" s="129"/>
      <c r="UII95" s="129"/>
      <c r="UIJ95" s="129"/>
      <c r="UIK95" s="129"/>
      <c r="UIL95" s="129"/>
      <c r="UIM95" s="129"/>
      <c r="UIN95" s="129"/>
      <c r="UIO95" s="129"/>
      <c r="UIP95" s="129"/>
      <c r="UIQ95" s="129"/>
      <c r="UIR95" s="129"/>
      <c r="UIS95" s="129"/>
      <c r="UIT95" s="129"/>
      <c r="UIU95" s="129"/>
      <c r="UIV95" s="129"/>
      <c r="UIW95" s="129"/>
      <c r="UIX95" s="129"/>
      <c r="UIY95" s="129"/>
      <c r="UIZ95" s="129"/>
      <c r="UJA95" s="129"/>
      <c r="UJB95" s="129"/>
      <c r="UJC95" s="129"/>
      <c r="UJD95" s="129"/>
      <c r="UJE95" s="129"/>
      <c r="UJF95" s="129"/>
      <c r="UJG95" s="129"/>
      <c r="UJH95" s="129"/>
      <c r="UJI95" s="129"/>
      <c r="UJJ95" s="129"/>
      <c r="UJK95" s="129"/>
      <c r="UJL95" s="129"/>
      <c r="UJM95" s="129"/>
      <c r="UJN95" s="129"/>
      <c r="UJO95" s="129"/>
      <c r="UJP95" s="129"/>
      <c r="UJQ95" s="129"/>
      <c r="UJR95" s="129"/>
      <c r="UJS95" s="129"/>
      <c r="UJT95" s="129"/>
      <c r="UJU95" s="129"/>
      <c r="UJV95" s="129"/>
      <c r="UJW95" s="129"/>
      <c r="UJX95" s="129"/>
      <c r="UJY95" s="129"/>
      <c r="UJZ95" s="129"/>
      <c r="UKA95" s="129"/>
      <c r="UKB95" s="129"/>
      <c r="UKC95" s="129"/>
      <c r="UKD95" s="129"/>
      <c r="UKE95" s="129"/>
      <c r="UKF95" s="129"/>
      <c r="UKG95" s="129"/>
      <c r="UKH95" s="129"/>
      <c r="UKI95" s="129"/>
      <c r="UKJ95" s="129"/>
      <c r="UKK95" s="129"/>
      <c r="UKL95" s="129"/>
      <c r="UKM95" s="129"/>
      <c r="UKN95" s="129"/>
      <c r="UKO95" s="129"/>
      <c r="UKP95" s="129"/>
      <c r="UKQ95" s="129"/>
      <c r="UKR95" s="129"/>
      <c r="UKS95" s="129"/>
      <c r="UKT95" s="129"/>
      <c r="UKU95" s="129"/>
      <c r="UKV95" s="129"/>
      <c r="UKW95" s="129"/>
      <c r="UKX95" s="129"/>
      <c r="UKY95" s="129"/>
      <c r="UKZ95" s="129"/>
      <c r="ULA95" s="129"/>
      <c r="ULB95" s="129"/>
      <c r="ULC95" s="129"/>
      <c r="ULD95" s="129"/>
      <c r="ULE95" s="129"/>
      <c r="ULF95" s="129"/>
      <c r="ULG95" s="129"/>
      <c r="ULH95" s="129"/>
      <c r="ULI95" s="129"/>
      <c r="ULJ95" s="129"/>
      <c r="ULK95" s="129"/>
      <c r="ULL95" s="129"/>
      <c r="ULM95" s="129"/>
      <c r="ULN95" s="129"/>
      <c r="ULO95" s="129"/>
      <c r="ULP95" s="129"/>
      <c r="ULQ95" s="129"/>
      <c r="ULR95" s="129"/>
      <c r="ULS95" s="129"/>
      <c r="ULT95" s="129"/>
      <c r="ULU95" s="129"/>
      <c r="ULV95" s="129"/>
      <c r="ULW95" s="129"/>
      <c r="ULX95" s="129"/>
      <c r="ULY95" s="129"/>
      <c r="ULZ95" s="129"/>
      <c r="UMA95" s="129"/>
      <c r="UMB95" s="129"/>
      <c r="UMC95" s="129"/>
      <c r="UMD95" s="129"/>
      <c r="UME95" s="129"/>
      <c r="UMF95" s="129"/>
      <c r="UMG95" s="129"/>
      <c r="UMH95" s="129"/>
      <c r="UMI95" s="129"/>
      <c r="UMJ95" s="129"/>
      <c r="UMK95" s="129"/>
      <c r="UML95" s="129"/>
      <c r="UMM95" s="129"/>
      <c r="UMN95" s="129"/>
      <c r="UMO95" s="129"/>
      <c r="UMP95" s="129"/>
      <c r="UMQ95" s="129"/>
      <c r="UMR95" s="129"/>
      <c r="UMS95" s="129"/>
      <c r="UMT95" s="129"/>
      <c r="UMU95" s="129"/>
      <c r="UMV95" s="129"/>
      <c r="UMW95" s="129"/>
      <c r="UMX95" s="129"/>
      <c r="UMY95" s="129"/>
      <c r="UMZ95" s="129"/>
      <c r="UNA95" s="129"/>
      <c r="UNB95" s="129"/>
      <c r="UNC95" s="129"/>
      <c r="UND95" s="129"/>
      <c r="UNE95" s="129"/>
      <c r="UNF95" s="129"/>
      <c r="UNG95" s="129"/>
      <c r="UNH95" s="129"/>
      <c r="UNI95" s="129"/>
      <c r="UNJ95" s="129"/>
      <c r="UNK95" s="129"/>
      <c r="UNL95" s="129"/>
      <c r="UNM95" s="129"/>
      <c r="UNN95" s="129"/>
      <c r="UNO95" s="129"/>
      <c r="UNP95" s="129"/>
      <c r="UNQ95" s="129"/>
      <c r="UNR95" s="129"/>
      <c r="UNS95" s="129"/>
      <c r="UNT95" s="129"/>
      <c r="UNU95" s="129"/>
      <c r="UNV95" s="129"/>
      <c r="UNW95" s="129"/>
      <c r="UNX95" s="129"/>
      <c r="UNY95" s="129"/>
      <c r="UNZ95" s="129"/>
      <c r="UOA95" s="129"/>
      <c r="UOB95" s="129"/>
      <c r="UOC95" s="129"/>
      <c r="UOD95" s="129"/>
      <c r="UOE95" s="129"/>
      <c r="UOF95" s="129"/>
      <c r="UOG95" s="129"/>
      <c r="UOH95" s="129"/>
      <c r="UOI95" s="129"/>
      <c r="UOJ95" s="129"/>
      <c r="UOK95" s="129"/>
      <c r="UOL95" s="129"/>
      <c r="UOM95" s="129"/>
      <c r="UON95" s="129"/>
      <c r="UOO95" s="129"/>
      <c r="UOP95" s="129"/>
      <c r="UOQ95" s="129"/>
      <c r="UOR95" s="129"/>
      <c r="UOS95" s="129"/>
      <c r="UOT95" s="129"/>
      <c r="UOU95" s="129"/>
      <c r="UOV95" s="129"/>
      <c r="UOW95" s="129"/>
      <c r="UOX95" s="129"/>
      <c r="UOY95" s="129"/>
      <c r="UOZ95" s="129"/>
      <c r="UPA95" s="129"/>
      <c r="UPB95" s="129"/>
      <c r="UPC95" s="129"/>
      <c r="UPD95" s="129"/>
      <c r="UPE95" s="129"/>
      <c r="UPF95" s="129"/>
      <c r="UPG95" s="129"/>
      <c r="UPH95" s="129"/>
      <c r="UPI95" s="129"/>
      <c r="UPJ95" s="129"/>
      <c r="UPK95" s="129"/>
      <c r="UPL95" s="129"/>
      <c r="UPM95" s="129"/>
      <c r="UPN95" s="129"/>
      <c r="UPO95" s="129"/>
      <c r="UPP95" s="129"/>
      <c r="UPQ95" s="129"/>
      <c r="UPR95" s="129"/>
      <c r="UPS95" s="129"/>
      <c r="UPT95" s="129"/>
      <c r="UPU95" s="129"/>
      <c r="UPV95" s="129"/>
      <c r="UPW95" s="129"/>
      <c r="UPX95" s="129"/>
      <c r="UPY95" s="129"/>
      <c r="UPZ95" s="129"/>
      <c r="UQA95" s="129"/>
      <c r="UQB95" s="129"/>
      <c r="UQC95" s="129"/>
      <c r="UQD95" s="129"/>
      <c r="UQE95" s="129"/>
      <c r="UQF95" s="129"/>
      <c r="UQG95" s="129"/>
      <c r="UQH95" s="129"/>
      <c r="UQI95" s="129"/>
      <c r="UQJ95" s="129"/>
      <c r="UQK95" s="129"/>
      <c r="UQL95" s="129"/>
      <c r="UQM95" s="129"/>
      <c r="UQN95" s="129"/>
      <c r="UQO95" s="129"/>
      <c r="UQP95" s="129"/>
      <c r="UQQ95" s="129"/>
      <c r="UQR95" s="129"/>
      <c r="UQS95" s="129"/>
      <c r="UQT95" s="129"/>
      <c r="UQU95" s="129"/>
      <c r="UQV95" s="129"/>
      <c r="UQW95" s="129"/>
      <c r="UQX95" s="129"/>
      <c r="UQY95" s="129"/>
      <c r="UQZ95" s="129"/>
      <c r="URA95" s="129"/>
      <c r="URB95" s="129"/>
      <c r="URC95" s="129"/>
      <c r="URD95" s="129"/>
      <c r="URE95" s="129"/>
      <c r="URF95" s="129"/>
      <c r="URG95" s="129"/>
      <c r="URH95" s="129"/>
      <c r="URI95" s="129"/>
      <c r="URJ95" s="129"/>
      <c r="URK95" s="129"/>
      <c r="URL95" s="129"/>
      <c r="URM95" s="129"/>
      <c r="URN95" s="129"/>
      <c r="URO95" s="129"/>
      <c r="URP95" s="129"/>
      <c r="URQ95" s="129"/>
      <c r="URR95" s="129"/>
      <c r="URS95" s="129"/>
      <c r="URT95" s="129"/>
      <c r="URU95" s="129"/>
      <c r="URV95" s="129"/>
      <c r="URW95" s="129"/>
      <c r="URX95" s="129"/>
      <c r="URY95" s="129"/>
      <c r="URZ95" s="129"/>
      <c r="USA95" s="129"/>
      <c r="USB95" s="129"/>
      <c r="USC95" s="129"/>
      <c r="USD95" s="129"/>
      <c r="USE95" s="129"/>
      <c r="USF95" s="129"/>
      <c r="USG95" s="129"/>
      <c r="USH95" s="129"/>
      <c r="USI95" s="129"/>
      <c r="USJ95" s="129"/>
      <c r="USK95" s="129"/>
      <c r="USL95" s="129"/>
      <c r="USM95" s="129"/>
      <c r="USN95" s="129"/>
      <c r="USO95" s="129"/>
      <c r="USP95" s="129"/>
      <c r="USQ95" s="129"/>
      <c r="USR95" s="129"/>
      <c r="USS95" s="129"/>
      <c r="UST95" s="129"/>
      <c r="USU95" s="129"/>
      <c r="USV95" s="129"/>
      <c r="USW95" s="129"/>
      <c r="USX95" s="129"/>
      <c r="USY95" s="129"/>
      <c r="USZ95" s="129"/>
      <c r="UTA95" s="129"/>
      <c r="UTB95" s="129"/>
      <c r="UTC95" s="129"/>
      <c r="UTD95" s="129"/>
      <c r="UTE95" s="129"/>
      <c r="UTF95" s="129"/>
      <c r="UTG95" s="129"/>
      <c r="UTH95" s="129"/>
      <c r="UTI95" s="129"/>
      <c r="UTJ95" s="129"/>
      <c r="UTK95" s="129"/>
      <c r="UTL95" s="129"/>
      <c r="UTM95" s="129"/>
      <c r="UTN95" s="129"/>
      <c r="UTO95" s="129"/>
      <c r="UTP95" s="129"/>
      <c r="UTQ95" s="129"/>
      <c r="UTR95" s="129"/>
      <c r="UTS95" s="129"/>
      <c r="UTT95" s="129"/>
      <c r="UTU95" s="129"/>
      <c r="UTV95" s="129"/>
      <c r="UTW95" s="129"/>
      <c r="UTX95" s="129"/>
      <c r="UTY95" s="129"/>
      <c r="UTZ95" s="129"/>
      <c r="UUA95" s="129"/>
      <c r="UUB95" s="129"/>
      <c r="UUC95" s="129"/>
      <c r="UUD95" s="129"/>
      <c r="UUE95" s="129"/>
      <c r="UUF95" s="129"/>
      <c r="UUG95" s="129"/>
      <c r="UUH95" s="129"/>
      <c r="UUI95" s="129"/>
      <c r="UUJ95" s="129"/>
      <c r="UUK95" s="129"/>
      <c r="UUL95" s="129"/>
      <c r="UUM95" s="129"/>
      <c r="UUN95" s="129"/>
      <c r="UUO95" s="129"/>
      <c r="UUP95" s="129"/>
      <c r="UUQ95" s="129"/>
      <c r="UUR95" s="129"/>
      <c r="UUS95" s="129"/>
      <c r="UUT95" s="129"/>
      <c r="UUU95" s="129"/>
      <c r="UUV95" s="129"/>
      <c r="UUW95" s="129"/>
      <c r="UUX95" s="129"/>
      <c r="UUY95" s="129"/>
      <c r="UUZ95" s="129"/>
      <c r="UVA95" s="129"/>
      <c r="UVB95" s="129"/>
      <c r="UVC95" s="129"/>
      <c r="UVD95" s="129"/>
      <c r="UVE95" s="129"/>
      <c r="UVF95" s="129"/>
      <c r="UVG95" s="129"/>
      <c r="UVH95" s="129"/>
      <c r="UVI95" s="129"/>
      <c r="UVJ95" s="129"/>
      <c r="UVK95" s="129"/>
      <c r="UVL95" s="129"/>
      <c r="UVM95" s="129"/>
      <c r="UVN95" s="129"/>
      <c r="UVO95" s="129"/>
      <c r="UVP95" s="129"/>
      <c r="UVQ95" s="129"/>
      <c r="UVR95" s="129"/>
      <c r="UVS95" s="129"/>
      <c r="UVT95" s="129"/>
      <c r="UVU95" s="129"/>
      <c r="UVV95" s="129"/>
      <c r="UVW95" s="129"/>
      <c r="UVX95" s="129"/>
      <c r="UVY95" s="129"/>
      <c r="UVZ95" s="129"/>
      <c r="UWA95" s="129"/>
      <c r="UWB95" s="129"/>
      <c r="UWC95" s="129"/>
      <c r="UWD95" s="129"/>
      <c r="UWE95" s="129"/>
      <c r="UWF95" s="129"/>
      <c r="UWG95" s="129"/>
      <c r="UWH95" s="129"/>
      <c r="UWI95" s="129"/>
      <c r="UWJ95" s="129"/>
      <c r="UWK95" s="129"/>
      <c r="UWL95" s="129"/>
      <c r="UWM95" s="129"/>
      <c r="UWN95" s="129"/>
      <c r="UWO95" s="129"/>
      <c r="UWP95" s="129"/>
      <c r="UWQ95" s="129"/>
      <c r="UWR95" s="129"/>
      <c r="UWS95" s="129"/>
      <c r="UWT95" s="129"/>
      <c r="UWU95" s="129"/>
      <c r="UWV95" s="129"/>
      <c r="UWW95" s="129"/>
      <c r="UWX95" s="129"/>
      <c r="UWY95" s="129"/>
      <c r="UWZ95" s="129"/>
      <c r="UXA95" s="129"/>
      <c r="UXB95" s="129"/>
      <c r="UXC95" s="129"/>
      <c r="UXD95" s="129"/>
      <c r="UXE95" s="129"/>
      <c r="UXF95" s="129"/>
      <c r="UXG95" s="129"/>
      <c r="UXH95" s="129"/>
      <c r="UXI95" s="129"/>
      <c r="UXJ95" s="129"/>
      <c r="UXK95" s="129"/>
      <c r="UXL95" s="129"/>
      <c r="UXM95" s="129"/>
      <c r="UXN95" s="129"/>
      <c r="UXO95" s="129"/>
      <c r="UXP95" s="129"/>
      <c r="UXQ95" s="129"/>
      <c r="UXR95" s="129"/>
      <c r="UXS95" s="129"/>
      <c r="UXT95" s="129"/>
      <c r="UXU95" s="129"/>
      <c r="UXV95" s="129"/>
      <c r="UXW95" s="129"/>
      <c r="UXX95" s="129"/>
      <c r="UXY95" s="129"/>
      <c r="UXZ95" s="129"/>
      <c r="UYA95" s="129"/>
      <c r="UYB95" s="129"/>
      <c r="UYC95" s="129"/>
      <c r="UYD95" s="129"/>
      <c r="UYE95" s="129"/>
      <c r="UYF95" s="129"/>
      <c r="UYG95" s="129"/>
      <c r="UYH95" s="129"/>
      <c r="UYI95" s="129"/>
      <c r="UYJ95" s="129"/>
      <c r="UYK95" s="129"/>
      <c r="UYL95" s="129"/>
      <c r="UYM95" s="129"/>
      <c r="UYN95" s="129"/>
      <c r="UYO95" s="129"/>
      <c r="UYP95" s="129"/>
      <c r="UYQ95" s="129"/>
      <c r="UYR95" s="129"/>
      <c r="UYS95" s="129"/>
      <c r="UYT95" s="129"/>
      <c r="UYU95" s="129"/>
      <c r="UYV95" s="129"/>
      <c r="UYW95" s="129"/>
      <c r="UYX95" s="129"/>
      <c r="UYY95" s="129"/>
      <c r="UYZ95" s="129"/>
      <c r="UZA95" s="129"/>
      <c r="UZB95" s="129"/>
      <c r="UZC95" s="129"/>
      <c r="UZD95" s="129"/>
      <c r="UZE95" s="129"/>
      <c r="UZF95" s="129"/>
      <c r="UZG95" s="129"/>
      <c r="UZH95" s="129"/>
      <c r="UZI95" s="129"/>
      <c r="UZJ95" s="129"/>
      <c r="UZK95" s="129"/>
      <c r="UZL95" s="129"/>
      <c r="UZM95" s="129"/>
      <c r="UZN95" s="129"/>
      <c r="UZO95" s="129"/>
      <c r="UZP95" s="129"/>
      <c r="UZQ95" s="129"/>
      <c r="UZR95" s="129"/>
      <c r="UZS95" s="129"/>
      <c r="UZT95" s="129"/>
      <c r="UZU95" s="129"/>
      <c r="UZV95" s="129"/>
      <c r="UZW95" s="129"/>
      <c r="UZX95" s="129"/>
      <c r="UZY95" s="129"/>
      <c r="UZZ95" s="129"/>
      <c r="VAA95" s="129"/>
      <c r="VAB95" s="129"/>
      <c r="VAC95" s="129"/>
      <c r="VAD95" s="129"/>
      <c r="VAE95" s="129"/>
      <c r="VAF95" s="129"/>
      <c r="VAG95" s="129"/>
      <c r="VAH95" s="129"/>
      <c r="VAI95" s="129"/>
      <c r="VAJ95" s="129"/>
      <c r="VAK95" s="129"/>
      <c r="VAL95" s="129"/>
      <c r="VAM95" s="129"/>
      <c r="VAN95" s="129"/>
      <c r="VAO95" s="129"/>
      <c r="VAP95" s="129"/>
      <c r="VAQ95" s="129"/>
      <c r="VAR95" s="129"/>
      <c r="VAS95" s="129"/>
      <c r="VAT95" s="129"/>
      <c r="VAU95" s="129"/>
      <c r="VAV95" s="129"/>
      <c r="VAW95" s="129"/>
      <c r="VAX95" s="129"/>
      <c r="VAY95" s="129"/>
      <c r="VAZ95" s="129"/>
      <c r="VBA95" s="129"/>
      <c r="VBB95" s="129"/>
      <c r="VBC95" s="129"/>
      <c r="VBD95" s="129"/>
      <c r="VBE95" s="129"/>
      <c r="VBF95" s="129"/>
      <c r="VBG95" s="129"/>
      <c r="VBH95" s="129"/>
      <c r="VBI95" s="129"/>
      <c r="VBJ95" s="129"/>
      <c r="VBK95" s="129"/>
      <c r="VBL95" s="129"/>
      <c r="VBM95" s="129"/>
      <c r="VBN95" s="129"/>
      <c r="VBO95" s="129"/>
      <c r="VBP95" s="129"/>
      <c r="VBQ95" s="129"/>
      <c r="VBR95" s="129"/>
      <c r="VBS95" s="129"/>
      <c r="VBT95" s="129"/>
      <c r="VBU95" s="129"/>
      <c r="VBV95" s="129"/>
      <c r="VBW95" s="129"/>
      <c r="VBX95" s="129"/>
      <c r="VBY95" s="129"/>
      <c r="VBZ95" s="129"/>
      <c r="VCA95" s="129"/>
      <c r="VCB95" s="129"/>
      <c r="VCC95" s="129"/>
      <c r="VCD95" s="129"/>
      <c r="VCE95" s="129"/>
      <c r="VCF95" s="129"/>
      <c r="VCG95" s="129"/>
      <c r="VCH95" s="129"/>
      <c r="VCI95" s="129"/>
      <c r="VCJ95" s="129"/>
      <c r="VCK95" s="129"/>
      <c r="VCL95" s="129"/>
      <c r="VCM95" s="129"/>
      <c r="VCN95" s="129"/>
      <c r="VCO95" s="129"/>
      <c r="VCP95" s="129"/>
      <c r="VCQ95" s="129"/>
      <c r="VCR95" s="129"/>
      <c r="VCS95" s="129"/>
      <c r="VCT95" s="129"/>
      <c r="VCU95" s="129"/>
      <c r="VCV95" s="129"/>
      <c r="VCW95" s="129"/>
      <c r="VCX95" s="129"/>
      <c r="VCY95" s="129"/>
      <c r="VCZ95" s="129"/>
      <c r="VDA95" s="129"/>
      <c r="VDB95" s="129"/>
      <c r="VDC95" s="129"/>
      <c r="VDD95" s="129"/>
      <c r="VDE95" s="129"/>
      <c r="VDF95" s="129"/>
      <c r="VDG95" s="129"/>
      <c r="VDH95" s="129"/>
      <c r="VDI95" s="129"/>
      <c r="VDJ95" s="129"/>
      <c r="VDK95" s="129"/>
      <c r="VDL95" s="129"/>
      <c r="VDM95" s="129"/>
      <c r="VDN95" s="129"/>
      <c r="VDO95" s="129"/>
      <c r="VDP95" s="129"/>
      <c r="VDQ95" s="129"/>
      <c r="VDR95" s="129"/>
      <c r="VDS95" s="129"/>
      <c r="VDT95" s="129"/>
      <c r="VDU95" s="129"/>
      <c r="VDV95" s="129"/>
      <c r="VDW95" s="129"/>
      <c r="VDX95" s="129"/>
      <c r="VDY95" s="129"/>
      <c r="VDZ95" s="129"/>
      <c r="VEA95" s="129"/>
      <c r="VEB95" s="129"/>
      <c r="VEC95" s="129"/>
      <c r="VED95" s="129"/>
      <c r="VEE95" s="129"/>
      <c r="VEF95" s="129"/>
      <c r="VEG95" s="129"/>
      <c r="VEH95" s="129"/>
      <c r="VEI95" s="129"/>
      <c r="VEJ95" s="129"/>
      <c r="VEK95" s="129"/>
      <c r="VEL95" s="129"/>
      <c r="VEM95" s="129"/>
      <c r="VEN95" s="129"/>
      <c r="VEO95" s="129"/>
      <c r="VEP95" s="129"/>
      <c r="VEQ95" s="129"/>
      <c r="VER95" s="129"/>
      <c r="VES95" s="129"/>
      <c r="VET95" s="129"/>
      <c r="VEU95" s="129"/>
      <c r="VEV95" s="129"/>
      <c r="VEW95" s="129"/>
      <c r="VEX95" s="129"/>
      <c r="VEY95" s="129"/>
      <c r="VEZ95" s="129"/>
      <c r="VFA95" s="129"/>
      <c r="VFB95" s="129"/>
      <c r="VFC95" s="129"/>
      <c r="VFD95" s="129"/>
      <c r="VFE95" s="129"/>
      <c r="VFF95" s="129"/>
      <c r="VFG95" s="129"/>
      <c r="VFH95" s="129"/>
      <c r="VFI95" s="129"/>
      <c r="VFJ95" s="129"/>
      <c r="VFK95" s="129"/>
      <c r="VFL95" s="129"/>
      <c r="VFM95" s="129"/>
      <c r="VFN95" s="129"/>
      <c r="VFO95" s="129"/>
      <c r="VFP95" s="129"/>
      <c r="VFQ95" s="129"/>
      <c r="VFR95" s="129"/>
      <c r="VFS95" s="129"/>
      <c r="VFT95" s="129"/>
      <c r="VFU95" s="129"/>
      <c r="VFV95" s="129"/>
      <c r="VFW95" s="129"/>
      <c r="VFX95" s="129"/>
      <c r="VFY95" s="129"/>
      <c r="VFZ95" s="129"/>
      <c r="VGA95" s="129"/>
      <c r="VGB95" s="129"/>
      <c r="VGC95" s="129"/>
      <c r="VGD95" s="129"/>
      <c r="VGE95" s="129"/>
      <c r="VGF95" s="129"/>
      <c r="VGG95" s="129"/>
      <c r="VGH95" s="129"/>
      <c r="VGI95" s="129"/>
      <c r="VGJ95" s="129"/>
      <c r="VGK95" s="129"/>
      <c r="VGL95" s="129"/>
      <c r="VGM95" s="129"/>
      <c r="VGN95" s="129"/>
      <c r="VGO95" s="129"/>
      <c r="VGP95" s="129"/>
      <c r="VGQ95" s="129"/>
      <c r="VGR95" s="129"/>
      <c r="VGS95" s="129"/>
      <c r="VGT95" s="129"/>
      <c r="VGU95" s="129"/>
      <c r="VGV95" s="129"/>
      <c r="VGW95" s="129"/>
      <c r="VGX95" s="129"/>
      <c r="VGY95" s="129"/>
      <c r="VGZ95" s="129"/>
      <c r="VHA95" s="129"/>
      <c r="VHB95" s="129"/>
      <c r="VHC95" s="129"/>
      <c r="VHD95" s="129"/>
      <c r="VHE95" s="129"/>
      <c r="VHF95" s="129"/>
      <c r="VHG95" s="129"/>
      <c r="VHH95" s="129"/>
      <c r="VHI95" s="129"/>
      <c r="VHJ95" s="129"/>
      <c r="VHK95" s="129"/>
      <c r="VHL95" s="129"/>
      <c r="VHM95" s="129"/>
      <c r="VHN95" s="129"/>
      <c r="VHO95" s="129"/>
      <c r="VHP95" s="129"/>
      <c r="VHQ95" s="129"/>
      <c r="VHR95" s="129"/>
      <c r="VHS95" s="129"/>
      <c r="VHT95" s="129"/>
      <c r="VHU95" s="129"/>
      <c r="VHV95" s="129"/>
      <c r="VHW95" s="129"/>
      <c r="VHX95" s="129"/>
      <c r="VHY95" s="129"/>
      <c r="VHZ95" s="129"/>
      <c r="VIA95" s="129"/>
      <c r="VIB95" s="129"/>
      <c r="VIC95" s="129"/>
      <c r="VID95" s="129"/>
      <c r="VIE95" s="129"/>
      <c r="VIF95" s="129"/>
      <c r="VIG95" s="129"/>
      <c r="VIH95" s="129"/>
      <c r="VII95" s="129"/>
      <c r="VIJ95" s="129"/>
      <c r="VIK95" s="129"/>
      <c r="VIL95" s="129"/>
      <c r="VIM95" s="129"/>
      <c r="VIN95" s="129"/>
      <c r="VIO95" s="129"/>
      <c r="VIP95" s="129"/>
      <c r="VIQ95" s="129"/>
      <c r="VIR95" s="129"/>
      <c r="VIS95" s="129"/>
      <c r="VIT95" s="129"/>
      <c r="VIU95" s="129"/>
      <c r="VIV95" s="129"/>
      <c r="VIW95" s="129"/>
      <c r="VIX95" s="129"/>
      <c r="VIY95" s="129"/>
      <c r="VIZ95" s="129"/>
      <c r="VJA95" s="129"/>
      <c r="VJB95" s="129"/>
      <c r="VJC95" s="129"/>
      <c r="VJD95" s="129"/>
      <c r="VJE95" s="129"/>
      <c r="VJF95" s="129"/>
      <c r="VJG95" s="129"/>
      <c r="VJH95" s="129"/>
      <c r="VJI95" s="129"/>
      <c r="VJJ95" s="129"/>
      <c r="VJK95" s="129"/>
      <c r="VJL95" s="129"/>
      <c r="VJM95" s="129"/>
      <c r="VJN95" s="129"/>
      <c r="VJO95" s="129"/>
      <c r="VJP95" s="129"/>
      <c r="VJQ95" s="129"/>
      <c r="VJR95" s="129"/>
      <c r="VJS95" s="129"/>
      <c r="VJT95" s="129"/>
      <c r="VJU95" s="129"/>
      <c r="VJV95" s="129"/>
      <c r="VJW95" s="129"/>
      <c r="VJX95" s="129"/>
      <c r="VJY95" s="129"/>
      <c r="VJZ95" s="129"/>
      <c r="VKA95" s="129"/>
      <c r="VKB95" s="129"/>
      <c r="VKC95" s="129"/>
      <c r="VKD95" s="129"/>
      <c r="VKE95" s="129"/>
      <c r="VKF95" s="129"/>
      <c r="VKG95" s="129"/>
      <c r="VKH95" s="129"/>
      <c r="VKI95" s="129"/>
      <c r="VKJ95" s="129"/>
      <c r="VKK95" s="129"/>
      <c r="VKL95" s="129"/>
      <c r="VKM95" s="129"/>
      <c r="VKN95" s="129"/>
      <c r="VKO95" s="129"/>
      <c r="VKP95" s="129"/>
      <c r="VKQ95" s="129"/>
      <c r="VKR95" s="129"/>
      <c r="VKS95" s="129"/>
      <c r="VKT95" s="129"/>
      <c r="VKU95" s="129"/>
      <c r="VKV95" s="129"/>
      <c r="VKW95" s="129"/>
      <c r="VKX95" s="129"/>
      <c r="VKY95" s="129"/>
      <c r="VKZ95" s="129"/>
      <c r="VLA95" s="129"/>
      <c r="VLB95" s="129"/>
      <c r="VLC95" s="129"/>
      <c r="VLD95" s="129"/>
      <c r="VLE95" s="129"/>
      <c r="VLF95" s="129"/>
      <c r="VLG95" s="129"/>
      <c r="VLH95" s="129"/>
      <c r="VLI95" s="129"/>
      <c r="VLJ95" s="129"/>
      <c r="VLK95" s="129"/>
      <c r="VLL95" s="129"/>
      <c r="VLM95" s="129"/>
      <c r="VLN95" s="129"/>
      <c r="VLO95" s="129"/>
      <c r="VLP95" s="129"/>
      <c r="VLQ95" s="129"/>
      <c r="VLR95" s="129"/>
      <c r="VLS95" s="129"/>
      <c r="VLT95" s="129"/>
      <c r="VLU95" s="129"/>
      <c r="VLV95" s="129"/>
      <c r="VLW95" s="129"/>
      <c r="VLX95" s="129"/>
      <c r="VLY95" s="129"/>
      <c r="VLZ95" s="129"/>
      <c r="VMA95" s="129"/>
      <c r="VMB95" s="129"/>
      <c r="VMC95" s="129"/>
      <c r="VMD95" s="129"/>
      <c r="VME95" s="129"/>
      <c r="VMF95" s="129"/>
      <c r="VMG95" s="129"/>
      <c r="VMH95" s="129"/>
      <c r="VMI95" s="129"/>
      <c r="VMJ95" s="129"/>
      <c r="VMK95" s="129"/>
      <c r="VML95" s="129"/>
      <c r="VMM95" s="129"/>
      <c r="VMN95" s="129"/>
      <c r="VMO95" s="129"/>
      <c r="VMP95" s="129"/>
      <c r="VMQ95" s="129"/>
      <c r="VMR95" s="129"/>
      <c r="VMS95" s="129"/>
      <c r="VMT95" s="129"/>
      <c r="VMU95" s="129"/>
      <c r="VMV95" s="129"/>
      <c r="VMW95" s="129"/>
      <c r="VMX95" s="129"/>
      <c r="VMY95" s="129"/>
      <c r="VMZ95" s="129"/>
      <c r="VNA95" s="129"/>
      <c r="VNB95" s="129"/>
      <c r="VNC95" s="129"/>
      <c r="VND95" s="129"/>
      <c r="VNE95" s="129"/>
      <c r="VNF95" s="129"/>
      <c r="VNG95" s="129"/>
      <c r="VNH95" s="129"/>
      <c r="VNI95" s="129"/>
      <c r="VNJ95" s="129"/>
      <c r="VNK95" s="129"/>
      <c r="VNL95" s="129"/>
      <c r="VNM95" s="129"/>
      <c r="VNN95" s="129"/>
      <c r="VNO95" s="129"/>
      <c r="VNP95" s="129"/>
      <c r="VNQ95" s="129"/>
      <c r="VNR95" s="129"/>
      <c r="VNS95" s="129"/>
      <c r="VNT95" s="129"/>
      <c r="VNU95" s="129"/>
      <c r="VNV95" s="129"/>
      <c r="VNW95" s="129"/>
      <c r="VNX95" s="129"/>
      <c r="VNY95" s="129"/>
      <c r="VNZ95" s="129"/>
      <c r="VOA95" s="129"/>
      <c r="VOB95" s="129"/>
      <c r="VOC95" s="129"/>
      <c r="VOD95" s="129"/>
      <c r="VOE95" s="129"/>
      <c r="VOF95" s="129"/>
      <c r="VOG95" s="129"/>
      <c r="VOH95" s="129"/>
      <c r="VOI95" s="129"/>
      <c r="VOJ95" s="129"/>
      <c r="VOK95" s="129"/>
      <c r="VOL95" s="129"/>
      <c r="VOM95" s="129"/>
      <c r="VON95" s="129"/>
      <c r="VOO95" s="129"/>
      <c r="VOP95" s="129"/>
      <c r="VOQ95" s="129"/>
      <c r="VOR95" s="129"/>
      <c r="VOS95" s="129"/>
      <c r="VOT95" s="129"/>
      <c r="VOU95" s="129"/>
      <c r="VOV95" s="129"/>
      <c r="VOW95" s="129"/>
      <c r="VOX95" s="129"/>
      <c r="VOY95" s="129"/>
      <c r="VOZ95" s="129"/>
      <c r="VPA95" s="129"/>
      <c r="VPB95" s="129"/>
      <c r="VPC95" s="129"/>
      <c r="VPD95" s="129"/>
      <c r="VPE95" s="129"/>
      <c r="VPF95" s="129"/>
      <c r="VPG95" s="129"/>
      <c r="VPH95" s="129"/>
      <c r="VPI95" s="129"/>
      <c r="VPJ95" s="129"/>
      <c r="VPK95" s="129"/>
      <c r="VPL95" s="129"/>
      <c r="VPM95" s="129"/>
      <c r="VPN95" s="129"/>
      <c r="VPO95" s="129"/>
      <c r="VPP95" s="129"/>
      <c r="VPQ95" s="129"/>
      <c r="VPR95" s="129"/>
      <c r="VPS95" s="129"/>
      <c r="VPT95" s="129"/>
      <c r="VPU95" s="129"/>
      <c r="VPV95" s="129"/>
      <c r="VPW95" s="129"/>
      <c r="VPX95" s="129"/>
      <c r="VPY95" s="129"/>
      <c r="VPZ95" s="129"/>
      <c r="VQA95" s="129"/>
      <c r="VQB95" s="129"/>
      <c r="VQC95" s="129"/>
      <c r="VQD95" s="129"/>
      <c r="VQE95" s="129"/>
      <c r="VQF95" s="129"/>
      <c r="VQG95" s="129"/>
      <c r="VQH95" s="129"/>
      <c r="VQI95" s="129"/>
      <c r="VQJ95" s="129"/>
      <c r="VQK95" s="129"/>
      <c r="VQL95" s="129"/>
      <c r="VQM95" s="129"/>
      <c r="VQN95" s="129"/>
      <c r="VQO95" s="129"/>
      <c r="VQP95" s="129"/>
      <c r="VQQ95" s="129"/>
      <c r="VQR95" s="129"/>
      <c r="VQS95" s="129"/>
      <c r="VQT95" s="129"/>
      <c r="VQU95" s="129"/>
      <c r="VQV95" s="129"/>
      <c r="VQW95" s="129"/>
      <c r="VQX95" s="129"/>
      <c r="VQY95" s="129"/>
      <c r="VQZ95" s="129"/>
      <c r="VRA95" s="129"/>
      <c r="VRB95" s="129"/>
      <c r="VRC95" s="129"/>
      <c r="VRD95" s="129"/>
      <c r="VRE95" s="129"/>
      <c r="VRF95" s="129"/>
      <c r="VRG95" s="129"/>
      <c r="VRH95" s="129"/>
      <c r="VRI95" s="129"/>
      <c r="VRJ95" s="129"/>
      <c r="VRK95" s="129"/>
      <c r="VRL95" s="129"/>
      <c r="VRM95" s="129"/>
      <c r="VRN95" s="129"/>
      <c r="VRO95" s="129"/>
      <c r="VRP95" s="129"/>
      <c r="VRQ95" s="129"/>
      <c r="VRR95" s="129"/>
      <c r="VRS95" s="129"/>
      <c r="VRT95" s="129"/>
      <c r="VRU95" s="129"/>
      <c r="VRV95" s="129"/>
      <c r="VRW95" s="129"/>
      <c r="VRX95" s="129"/>
      <c r="VRY95" s="129"/>
      <c r="VRZ95" s="129"/>
      <c r="VSA95" s="129"/>
      <c r="VSB95" s="129"/>
      <c r="VSC95" s="129"/>
      <c r="VSD95" s="129"/>
      <c r="VSE95" s="129"/>
      <c r="VSF95" s="129"/>
      <c r="VSG95" s="129"/>
      <c r="VSH95" s="129"/>
      <c r="VSI95" s="129"/>
      <c r="VSJ95" s="129"/>
      <c r="VSK95" s="129"/>
      <c r="VSL95" s="129"/>
      <c r="VSM95" s="129"/>
      <c r="VSN95" s="129"/>
      <c r="VSO95" s="129"/>
      <c r="VSP95" s="129"/>
      <c r="VSQ95" s="129"/>
      <c r="VSR95" s="129"/>
      <c r="VSS95" s="129"/>
      <c r="VST95" s="129"/>
      <c r="VSU95" s="129"/>
      <c r="VSV95" s="129"/>
      <c r="VSW95" s="129"/>
      <c r="VSX95" s="129"/>
      <c r="VSY95" s="129"/>
      <c r="VSZ95" s="129"/>
      <c r="VTA95" s="129"/>
      <c r="VTB95" s="129"/>
      <c r="VTC95" s="129"/>
      <c r="VTD95" s="129"/>
      <c r="VTE95" s="129"/>
      <c r="VTF95" s="129"/>
      <c r="VTG95" s="129"/>
      <c r="VTH95" s="129"/>
      <c r="VTI95" s="129"/>
      <c r="VTJ95" s="129"/>
      <c r="VTK95" s="129"/>
      <c r="VTL95" s="129"/>
      <c r="VTM95" s="129"/>
      <c r="VTN95" s="129"/>
      <c r="VTO95" s="129"/>
      <c r="VTP95" s="129"/>
      <c r="VTQ95" s="129"/>
      <c r="VTR95" s="129"/>
      <c r="VTS95" s="129"/>
      <c r="VTT95" s="129"/>
      <c r="VTU95" s="129"/>
      <c r="VTV95" s="129"/>
      <c r="VTW95" s="129"/>
      <c r="VTX95" s="129"/>
      <c r="VTY95" s="129"/>
      <c r="VTZ95" s="129"/>
      <c r="VUA95" s="129"/>
      <c r="VUB95" s="129"/>
      <c r="VUC95" s="129"/>
      <c r="VUD95" s="129"/>
      <c r="VUE95" s="129"/>
      <c r="VUF95" s="129"/>
      <c r="VUG95" s="129"/>
      <c r="VUH95" s="129"/>
      <c r="VUI95" s="129"/>
      <c r="VUJ95" s="129"/>
      <c r="VUK95" s="129"/>
      <c r="VUL95" s="129"/>
      <c r="VUM95" s="129"/>
      <c r="VUN95" s="129"/>
      <c r="VUO95" s="129"/>
      <c r="VUP95" s="129"/>
      <c r="VUQ95" s="129"/>
      <c r="VUR95" s="129"/>
      <c r="VUS95" s="129"/>
      <c r="VUT95" s="129"/>
      <c r="VUU95" s="129"/>
      <c r="VUV95" s="129"/>
      <c r="VUW95" s="129"/>
      <c r="VUX95" s="129"/>
      <c r="VUY95" s="129"/>
      <c r="VUZ95" s="129"/>
      <c r="VVA95" s="129"/>
      <c r="VVB95" s="129"/>
      <c r="VVC95" s="129"/>
      <c r="VVD95" s="129"/>
      <c r="VVE95" s="129"/>
      <c r="VVF95" s="129"/>
      <c r="VVG95" s="129"/>
      <c r="VVH95" s="129"/>
      <c r="VVI95" s="129"/>
      <c r="VVJ95" s="129"/>
      <c r="VVK95" s="129"/>
      <c r="VVL95" s="129"/>
      <c r="VVM95" s="129"/>
      <c r="VVN95" s="129"/>
      <c r="VVO95" s="129"/>
      <c r="VVP95" s="129"/>
      <c r="VVQ95" s="129"/>
      <c r="VVR95" s="129"/>
      <c r="VVS95" s="129"/>
      <c r="VVT95" s="129"/>
      <c r="VVU95" s="129"/>
      <c r="VVV95" s="129"/>
      <c r="VVW95" s="129"/>
      <c r="VVX95" s="129"/>
      <c r="VVY95" s="129"/>
      <c r="VVZ95" s="129"/>
      <c r="VWA95" s="129"/>
      <c r="VWB95" s="129"/>
      <c r="VWC95" s="129"/>
      <c r="VWD95" s="129"/>
      <c r="VWE95" s="129"/>
      <c r="VWF95" s="129"/>
      <c r="VWG95" s="129"/>
      <c r="VWH95" s="129"/>
      <c r="VWI95" s="129"/>
      <c r="VWJ95" s="129"/>
      <c r="VWK95" s="129"/>
      <c r="VWL95" s="129"/>
      <c r="VWM95" s="129"/>
      <c r="VWN95" s="129"/>
      <c r="VWO95" s="129"/>
      <c r="VWP95" s="129"/>
      <c r="VWQ95" s="129"/>
      <c r="VWR95" s="129"/>
      <c r="VWS95" s="129"/>
      <c r="VWT95" s="129"/>
      <c r="VWU95" s="129"/>
      <c r="VWV95" s="129"/>
      <c r="VWW95" s="129"/>
      <c r="VWX95" s="129"/>
      <c r="VWY95" s="129"/>
      <c r="VWZ95" s="129"/>
      <c r="VXA95" s="129"/>
      <c r="VXB95" s="129"/>
      <c r="VXC95" s="129"/>
      <c r="VXD95" s="129"/>
      <c r="VXE95" s="129"/>
      <c r="VXF95" s="129"/>
      <c r="VXG95" s="129"/>
      <c r="VXH95" s="129"/>
      <c r="VXI95" s="129"/>
      <c r="VXJ95" s="129"/>
      <c r="VXK95" s="129"/>
      <c r="VXL95" s="129"/>
      <c r="VXM95" s="129"/>
      <c r="VXN95" s="129"/>
      <c r="VXO95" s="129"/>
      <c r="VXP95" s="129"/>
      <c r="VXQ95" s="129"/>
      <c r="VXR95" s="129"/>
      <c r="VXS95" s="129"/>
      <c r="VXT95" s="129"/>
      <c r="VXU95" s="129"/>
      <c r="VXV95" s="129"/>
      <c r="VXW95" s="129"/>
      <c r="VXX95" s="129"/>
      <c r="VXY95" s="129"/>
      <c r="VXZ95" s="129"/>
      <c r="VYA95" s="129"/>
      <c r="VYB95" s="129"/>
      <c r="VYC95" s="129"/>
      <c r="VYD95" s="129"/>
      <c r="VYE95" s="129"/>
      <c r="VYF95" s="129"/>
      <c r="VYG95" s="129"/>
      <c r="VYH95" s="129"/>
      <c r="VYI95" s="129"/>
      <c r="VYJ95" s="129"/>
      <c r="VYK95" s="129"/>
      <c r="VYL95" s="129"/>
      <c r="VYM95" s="129"/>
      <c r="VYN95" s="129"/>
      <c r="VYO95" s="129"/>
      <c r="VYP95" s="129"/>
      <c r="VYQ95" s="129"/>
      <c r="VYR95" s="129"/>
      <c r="VYS95" s="129"/>
      <c r="VYT95" s="129"/>
      <c r="VYU95" s="129"/>
      <c r="VYV95" s="129"/>
      <c r="VYW95" s="129"/>
      <c r="VYX95" s="129"/>
      <c r="VYY95" s="129"/>
      <c r="VYZ95" s="129"/>
      <c r="VZA95" s="129"/>
      <c r="VZB95" s="129"/>
      <c r="VZC95" s="129"/>
      <c r="VZD95" s="129"/>
      <c r="VZE95" s="129"/>
      <c r="VZF95" s="129"/>
      <c r="VZG95" s="129"/>
      <c r="VZH95" s="129"/>
      <c r="VZI95" s="129"/>
      <c r="VZJ95" s="129"/>
      <c r="VZK95" s="129"/>
      <c r="VZL95" s="129"/>
      <c r="VZM95" s="129"/>
      <c r="VZN95" s="129"/>
      <c r="VZO95" s="129"/>
      <c r="VZP95" s="129"/>
      <c r="VZQ95" s="129"/>
      <c r="VZR95" s="129"/>
      <c r="VZS95" s="129"/>
      <c r="VZT95" s="129"/>
      <c r="VZU95" s="129"/>
      <c r="VZV95" s="129"/>
      <c r="VZW95" s="129"/>
      <c r="VZX95" s="129"/>
      <c r="VZY95" s="129"/>
      <c r="VZZ95" s="129"/>
      <c r="WAA95" s="129"/>
      <c r="WAB95" s="129"/>
      <c r="WAC95" s="129"/>
      <c r="WAD95" s="129"/>
      <c r="WAE95" s="129"/>
      <c r="WAF95" s="129"/>
      <c r="WAG95" s="129"/>
      <c r="WAH95" s="129"/>
      <c r="WAI95" s="129"/>
      <c r="WAJ95" s="129"/>
      <c r="WAK95" s="129"/>
      <c r="WAL95" s="129"/>
      <c r="WAM95" s="129"/>
      <c r="WAN95" s="129"/>
      <c r="WAO95" s="129"/>
      <c r="WAP95" s="129"/>
      <c r="WAQ95" s="129"/>
      <c r="WAR95" s="129"/>
      <c r="WAS95" s="129"/>
      <c r="WAT95" s="129"/>
      <c r="WAU95" s="129"/>
      <c r="WAV95" s="129"/>
      <c r="WAW95" s="129"/>
      <c r="WAX95" s="129"/>
      <c r="WAY95" s="129"/>
      <c r="WAZ95" s="129"/>
      <c r="WBA95" s="129"/>
      <c r="WBB95" s="129"/>
      <c r="WBC95" s="129"/>
      <c r="WBD95" s="129"/>
      <c r="WBE95" s="129"/>
      <c r="WBF95" s="129"/>
      <c r="WBG95" s="129"/>
      <c r="WBH95" s="129"/>
      <c r="WBI95" s="129"/>
      <c r="WBJ95" s="129"/>
      <c r="WBK95" s="129"/>
      <c r="WBL95" s="129"/>
      <c r="WBM95" s="129"/>
      <c r="WBN95" s="129"/>
      <c r="WBO95" s="129"/>
      <c r="WBP95" s="129"/>
      <c r="WBQ95" s="129"/>
      <c r="WBR95" s="129"/>
      <c r="WBS95" s="129"/>
      <c r="WBT95" s="129"/>
      <c r="WBU95" s="129"/>
      <c r="WBV95" s="129"/>
      <c r="WBW95" s="129"/>
      <c r="WBX95" s="129"/>
      <c r="WBY95" s="129"/>
      <c r="WBZ95" s="129"/>
      <c r="WCA95" s="129"/>
      <c r="WCB95" s="129"/>
      <c r="WCC95" s="129"/>
      <c r="WCD95" s="129"/>
      <c r="WCE95" s="129"/>
      <c r="WCF95" s="129"/>
      <c r="WCG95" s="129"/>
      <c r="WCH95" s="129"/>
      <c r="WCI95" s="129"/>
      <c r="WCJ95" s="129"/>
      <c r="WCK95" s="129"/>
      <c r="WCL95" s="129"/>
      <c r="WCM95" s="129"/>
      <c r="WCN95" s="129"/>
      <c r="WCO95" s="129"/>
      <c r="WCP95" s="129"/>
      <c r="WCQ95" s="129"/>
      <c r="WCR95" s="129"/>
      <c r="WCS95" s="129"/>
      <c r="WCT95" s="129"/>
      <c r="WCU95" s="129"/>
      <c r="WCV95" s="129"/>
      <c r="WCW95" s="129"/>
      <c r="WCX95" s="129"/>
      <c r="WCY95" s="129"/>
      <c r="WCZ95" s="129"/>
      <c r="WDA95" s="129"/>
      <c r="WDB95" s="129"/>
      <c r="WDC95" s="129"/>
      <c r="WDD95" s="129"/>
      <c r="WDE95" s="129"/>
      <c r="WDF95" s="129"/>
      <c r="WDG95" s="129"/>
      <c r="WDH95" s="129"/>
      <c r="WDI95" s="129"/>
      <c r="WDJ95" s="129"/>
      <c r="WDK95" s="129"/>
      <c r="WDL95" s="129"/>
      <c r="WDM95" s="129"/>
      <c r="WDN95" s="129"/>
      <c r="WDO95" s="129"/>
      <c r="WDP95" s="129"/>
      <c r="WDQ95" s="129"/>
      <c r="WDR95" s="129"/>
      <c r="WDS95" s="129"/>
      <c r="WDT95" s="129"/>
      <c r="WDU95" s="129"/>
      <c r="WDV95" s="129"/>
      <c r="WDW95" s="129"/>
      <c r="WDX95" s="129"/>
      <c r="WDY95" s="129"/>
      <c r="WDZ95" s="129"/>
      <c r="WEA95" s="129"/>
      <c r="WEB95" s="129"/>
      <c r="WEC95" s="129"/>
      <c r="WED95" s="129"/>
      <c r="WEE95" s="129"/>
      <c r="WEF95" s="129"/>
      <c r="WEG95" s="129"/>
      <c r="WEH95" s="129"/>
      <c r="WEI95" s="129"/>
      <c r="WEJ95" s="129"/>
      <c r="WEK95" s="129"/>
      <c r="WEL95" s="129"/>
      <c r="WEM95" s="129"/>
      <c r="WEN95" s="129"/>
      <c r="WEO95" s="129"/>
      <c r="WEP95" s="129"/>
      <c r="WEQ95" s="129"/>
      <c r="WER95" s="129"/>
      <c r="WES95" s="129"/>
      <c r="WET95" s="129"/>
      <c r="WEU95" s="129"/>
      <c r="WEV95" s="129"/>
      <c r="WEW95" s="129"/>
      <c r="WEX95" s="129"/>
      <c r="WEY95" s="129"/>
      <c r="WEZ95" s="129"/>
      <c r="WFA95" s="129"/>
      <c r="WFB95" s="129"/>
      <c r="WFC95" s="129"/>
      <c r="WFD95" s="129"/>
      <c r="WFE95" s="129"/>
      <c r="WFF95" s="129"/>
      <c r="WFG95" s="129"/>
      <c r="WFH95" s="129"/>
      <c r="WFI95" s="129"/>
      <c r="WFJ95" s="129"/>
      <c r="WFK95" s="129"/>
      <c r="WFL95" s="129"/>
      <c r="WFM95" s="129"/>
      <c r="WFN95" s="129"/>
      <c r="WFO95" s="129"/>
      <c r="WFP95" s="129"/>
      <c r="WFQ95" s="129"/>
      <c r="WFR95" s="129"/>
      <c r="WFS95" s="129"/>
      <c r="WFT95" s="129"/>
      <c r="WFU95" s="129"/>
      <c r="WFV95" s="129"/>
      <c r="WFW95" s="129"/>
      <c r="WFX95" s="129"/>
      <c r="WFY95" s="129"/>
      <c r="WFZ95" s="129"/>
      <c r="WGA95" s="129"/>
      <c r="WGB95" s="129"/>
      <c r="WGC95" s="129"/>
      <c r="WGD95" s="129"/>
      <c r="WGE95" s="129"/>
      <c r="WGF95" s="129"/>
      <c r="WGG95" s="129"/>
      <c r="WGH95" s="129"/>
      <c r="WGI95" s="129"/>
      <c r="WGJ95" s="129"/>
      <c r="WGK95" s="129"/>
      <c r="WGL95" s="129"/>
      <c r="WGM95" s="129"/>
      <c r="WGN95" s="129"/>
      <c r="WGO95" s="129"/>
      <c r="WGP95" s="129"/>
      <c r="WGQ95" s="129"/>
      <c r="WGR95" s="129"/>
      <c r="WGS95" s="129"/>
      <c r="WGT95" s="129"/>
      <c r="WGU95" s="129"/>
      <c r="WGV95" s="129"/>
      <c r="WGW95" s="129"/>
      <c r="WGX95" s="129"/>
      <c r="WGY95" s="129"/>
      <c r="WGZ95" s="129"/>
      <c r="WHA95" s="129"/>
      <c r="WHB95" s="129"/>
      <c r="WHC95" s="129"/>
      <c r="WHD95" s="129"/>
      <c r="WHE95" s="129"/>
      <c r="WHF95" s="129"/>
      <c r="WHG95" s="129"/>
      <c r="WHH95" s="129"/>
      <c r="WHI95" s="129"/>
      <c r="WHJ95" s="129"/>
      <c r="WHK95" s="129"/>
      <c r="WHL95" s="129"/>
      <c r="WHM95" s="129"/>
      <c r="WHN95" s="129"/>
      <c r="WHO95" s="129"/>
      <c r="WHP95" s="129"/>
      <c r="WHQ95" s="129"/>
      <c r="WHR95" s="129"/>
      <c r="WHS95" s="129"/>
      <c r="WHT95" s="129"/>
      <c r="WHU95" s="129"/>
      <c r="WHV95" s="129"/>
      <c r="WHW95" s="129"/>
      <c r="WHX95" s="129"/>
      <c r="WHY95" s="129"/>
      <c r="WHZ95" s="129"/>
      <c r="WIA95" s="129"/>
      <c r="WIB95" s="129"/>
      <c r="WIC95" s="129"/>
      <c r="WID95" s="129"/>
      <c r="WIE95" s="129"/>
      <c r="WIF95" s="129"/>
      <c r="WIG95" s="129"/>
      <c r="WIH95" s="129"/>
      <c r="WII95" s="129"/>
      <c r="WIJ95" s="129"/>
      <c r="WIK95" s="129"/>
      <c r="WIL95" s="129"/>
      <c r="WIM95" s="129"/>
      <c r="WIN95" s="129"/>
      <c r="WIO95" s="129"/>
      <c r="WIP95" s="129"/>
      <c r="WIQ95" s="129"/>
      <c r="WIR95" s="129"/>
      <c r="WIS95" s="129"/>
      <c r="WIT95" s="129"/>
      <c r="WIU95" s="129"/>
      <c r="WIV95" s="129"/>
      <c r="WIW95" s="129"/>
      <c r="WIX95" s="129"/>
      <c r="WIY95" s="129"/>
      <c r="WIZ95" s="129"/>
      <c r="WJA95" s="129"/>
      <c r="WJB95" s="129"/>
      <c r="WJC95" s="129"/>
      <c r="WJD95" s="129"/>
      <c r="WJE95" s="129"/>
      <c r="WJF95" s="129"/>
      <c r="WJG95" s="129"/>
      <c r="WJH95" s="129"/>
      <c r="WJI95" s="129"/>
      <c r="WJJ95" s="129"/>
      <c r="WJK95" s="129"/>
      <c r="WJL95" s="129"/>
      <c r="WJM95" s="129"/>
      <c r="WJN95" s="129"/>
      <c r="WJO95" s="129"/>
      <c r="WJP95" s="129"/>
      <c r="WJQ95" s="129"/>
      <c r="WJR95" s="129"/>
      <c r="WJS95" s="129"/>
      <c r="WJT95" s="129"/>
      <c r="WJU95" s="129"/>
      <c r="WJV95" s="129"/>
      <c r="WJW95" s="129"/>
      <c r="WJX95" s="129"/>
      <c r="WJY95" s="129"/>
      <c r="WJZ95" s="129"/>
      <c r="WKA95" s="129"/>
      <c r="WKB95" s="129"/>
      <c r="WKC95" s="129"/>
      <c r="WKD95" s="129"/>
      <c r="WKE95" s="129"/>
      <c r="WKF95" s="129"/>
      <c r="WKG95" s="129"/>
      <c r="WKH95" s="129"/>
      <c r="WKI95" s="129"/>
      <c r="WKJ95" s="129"/>
      <c r="WKK95" s="129"/>
      <c r="WKL95" s="129"/>
      <c r="WKM95" s="129"/>
      <c r="WKN95" s="129"/>
      <c r="WKO95" s="129"/>
      <c r="WKP95" s="129"/>
      <c r="WKQ95" s="129"/>
      <c r="WKR95" s="129"/>
      <c r="WKS95" s="129"/>
      <c r="WKT95" s="129"/>
      <c r="WKU95" s="129"/>
      <c r="WKV95" s="129"/>
      <c r="WKW95" s="129"/>
      <c r="WKX95" s="129"/>
      <c r="WKY95" s="129"/>
      <c r="WKZ95" s="129"/>
      <c r="WLA95" s="129"/>
      <c r="WLB95" s="129"/>
      <c r="WLC95" s="129"/>
      <c r="WLD95" s="129"/>
      <c r="WLE95" s="129"/>
      <c r="WLF95" s="129"/>
      <c r="WLG95" s="129"/>
      <c r="WLH95" s="129"/>
      <c r="WLI95" s="129"/>
      <c r="WLJ95" s="129"/>
      <c r="WLK95" s="129"/>
      <c r="WLL95" s="129"/>
      <c r="WLM95" s="129"/>
      <c r="WLN95" s="129"/>
      <c r="WLO95" s="129"/>
      <c r="WLP95" s="129"/>
      <c r="WLQ95" s="129"/>
      <c r="WLR95" s="129"/>
      <c r="WLS95" s="129"/>
      <c r="WLT95" s="129"/>
      <c r="WLU95" s="129"/>
      <c r="WLV95" s="129"/>
      <c r="WLW95" s="129"/>
      <c r="WLX95" s="129"/>
      <c r="WLY95" s="129"/>
      <c r="WLZ95" s="129"/>
      <c r="WMA95" s="129"/>
      <c r="WMB95" s="129"/>
      <c r="WMC95" s="129"/>
      <c r="WMD95" s="129"/>
      <c r="WME95" s="129"/>
      <c r="WMF95" s="129"/>
      <c r="WMG95" s="129"/>
      <c r="WMH95" s="129"/>
      <c r="WMI95" s="129"/>
      <c r="WMJ95" s="129"/>
      <c r="WMK95" s="129"/>
      <c r="WML95" s="129"/>
      <c r="WMM95" s="129"/>
      <c r="WMN95" s="129"/>
      <c r="WMO95" s="129"/>
      <c r="WMP95" s="129"/>
      <c r="WMQ95" s="129"/>
      <c r="WMR95" s="129"/>
      <c r="WMS95" s="129"/>
      <c r="WMT95" s="129"/>
      <c r="WMU95" s="129"/>
      <c r="WMV95" s="129"/>
      <c r="WMW95" s="129"/>
      <c r="WMX95" s="129"/>
      <c r="WMY95" s="129"/>
      <c r="WMZ95" s="129"/>
      <c r="WNA95" s="129"/>
      <c r="WNB95" s="129"/>
      <c r="WNC95" s="129"/>
      <c r="WND95" s="129"/>
      <c r="WNE95" s="129"/>
      <c r="WNF95" s="129"/>
      <c r="WNG95" s="129"/>
      <c r="WNH95" s="129"/>
      <c r="WNI95" s="129"/>
      <c r="WNJ95" s="129"/>
      <c r="WNK95" s="129"/>
      <c r="WNL95" s="129"/>
      <c r="WNM95" s="129"/>
      <c r="WNN95" s="129"/>
      <c r="WNO95" s="129"/>
      <c r="WNP95" s="129"/>
      <c r="WNQ95" s="129"/>
      <c r="WNR95" s="129"/>
      <c r="WNS95" s="129"/>
      <c r="WNT95" s="129"/>
      <c r="WNU95" s="129"/>
      <c r="WNV95" s="129"/>
      <c r="WNW95" s="129"/>
      <c r="WNX95" s="129"/>
      <c r="WNY95" s="129"/>
      <c r="WNZ95" s="129"/>
      <c r="WOA95" s="129"/>
      <c r="WOB95" s="129"/>
      <c r="WOC95" s="129"/>
      <c r="WOD95" s="129"/>
      <c r="WOE95" s="129"/>
      <c r="WOF95" s="129"/>
      <c r="WOG95" s="129"/>
      <c r="WOH95" s="129"/>
      <c r="WOI95" s="129"/>
      <c r="WOJ95" s="129"/>
      <c r="WOK95" s="129"/>
      <c r="WOL95" s="129"/>
      <c r="WOM95" s="129"/>
      <c r="WON95" s="129"/>
      <c r="WOO95" s="129"/>
      <c r="WOP95" s="129"/>
      <c r="WOQ95" s="129"/>
      <c r="WOR95" s="129"/>
      <c r="WOS95" s="129"/>
      <c r="WOT95" s="129"/>
      <c r="WOU95" s="129"/>
      <c r="WOV95" s="129"/>
      <c r="WOW95" s="129"/>
      <c r="WOX95" s="129"/>
      <c r="WOY95" s="129"/>
      <c r="WOZ95" s="129"/>
      <c r="WPA95" s="129"/>
      <c r="WPB95" s="129"/>
      <c r="WPC95" s="129"/>
      <c r="WPD95" s="129"/>
      <c r="WPE95" s="129"/>
      <c r="WPF95" s="129"/>
      <c r="WPG95" s="129"/>
      <c r="WPH95" s="129"/>
      <c r="WPI95" s="129"/>
      <c r="WPJ95" s="129"/>
      <c r="WPK95" s="129"/>
      <c r="WPL95" s="129"/>
      <c r="WPM95" s="129"/>
      <c r="WPN95" s="129"/>
      <c r="WPO95" s="129"/>
      <c r="WPP95" s="129"/>
      <c r="WPQ95" s="129"/>
      <c r="WPR95" s="129"/>
      <c r="WPS95" s="129"/>
      <c r="WPT95" s="129"/>
      <c r="WPU95" s="129"/>
      <c r="WPV95" s="129"/>
      <c r="WPW95" s="129"/>
      <c r="WPX95" s="129"/>
      <c r="WPY95" s="129"/>
      <c r="WPZ95" s="129"/>
      <c r="WQA95" s="129"/>
      <c r="WQB95" s="129"/>
      <c r="WQC95" s="129"/>
      <c r="WQD95" s="129"/>
      <c r="WQE95" s="129"/>
      <c r="WQF95" s="129"/>
      <c r="WQG95" s="129"/>
      <c r="WQH95" s="129"/>
      <c r="WQI95" s="129"/>
      <c r="WQJ95" s="129"/>
      <c r="WQK95" s="129"/>
      <c r="WQL95" s="129"/>
      <c r="WQM95" s="129"/>
      <c r="WQN95" s="129"/>
      <c r="WQO95" s="129"/>
      <c r="WQP95" s="129"/>
      <c r="WQQ95" s="129"/>
      <c r="WQR95" s="129"/>
      <c r="WQS95" s="129"/>
      <c r="WQT95" s="129"/>
      <c r="WQU95" s="129"/>
      <c r="WQV95" s="129"/>
      <c r="WQW95" s="129"/>
      <c r="WQX95" s="129"/>
      <c r="WQY95" s="129"/>
      <c r="WQZ95" s="129"/>
      <c r="WRA95" s="129"/>
      <c r="WRB95" s="129"/>
      <c r="WRC95" s="129"/>
      <c r="WRD95" s="129"/>
      <c r="WRE95" s="129"/>
      <c r="WRF95" s="129"/>
      <c r="WRG95" s="129"/>
      <c r="WRH95" s="129"/>
      <c r="WRI95" s="129"/>
      <c r="WRJ95" s="129"/>
      <c r="WRK95" s="129"/>
      <c r="WRL95" s="129"/>
      <c r="WRM95" s="129"/>
      <c r="WRN95" s="129"/>
      <c r="WRO95" s="129"/>
      <c r="WRP95" s="129"/>
      <c r="WRQ95" s="129"/>
      <c r="WRR95" s="129"/>
      <c r="WRS95" s="129"/>
      <c r="WRT95" s="129"/>
      <c r="WRU95" s="129"/>
      <c r="WRV95" s="129"/>
      <c r="WRW95" s="129"/>
      <c r="WRX95" s="129"/>
      <c r="WRY95" s="129"/>
      <c r="WRZ95" s="129"/>
      <c r="WSA95" s="129"/>
      <c r="WSB95" s="129"/>
      <c r="WSC95" s="129"/>
      <c r="WSD95" s="129"/>
      <c r="WSE95" s="129"/>
      <c r="WSF95" s="129"/>
      <c r="WSG95" s="129"/>
      <c r="WSH95" s="129"/>
      <c r="WSI95" s="129"/>
      <c r="WSJ95" s="129"/>
      <c r="WSK95" s="129"/>
      <c r="WSL95" s="129"/>
      <c r="WSM95" s="129"/>
      <c r="WSN95" s="129"/>
      <c r="WSO95" s="129"/>
      <c r="WSP95" s="129"/>
      <c r="WSQ95" s="129"/>
      <c r="WSR95" s="129"/>
      <c r="WSS95" s="129"/>
      <c r="WST95" s="129"/>
      <c r="WSU95" s="129"/>
      <c r="WSV95" s="129"/>
      <c r="WSW95" s="129"/>
      <c r="WSX95" s="129"/>
      <c r="WSY95" s="129"/>
      <c r="WSZ95" s="129"/>
      <c r="WTA95" s="129"/>
      <c r="WTB95" s="129"/>
      <c r="WTC95" s="129"/>
      <c r="WTD95" s="129"/>
      <c r="WTE95" s="129"/>
      <c r="WTF95" s="129"/>
      <c r="WTG95" s="129"/>
      <c r="WTH95" s="129"/>
      <c r="WTI95" s="129"/>
      <c r="WTJ95" s="129"/>
      <c r="WTK95" s="129"/>
      <c r="WTL95" s="129"/>
      <c r="WTM95" s="129"/>
      <c r="WTN95" s="129"/>
      <c r="WTO95" s="129"/>
      <c r="WTP95" s="129"/>
      <c r="WTQ95" s="129"/>
      <c r="WTR95" s="129"/>
      <c r="WTS95" s="129"/>
      <c r="WTT95" s="129"/>
      <c r="WTU95" s="129"/>
      <c r="WTV95" s="129"/>
      <c r="WTW95" s="129"/>
      <c r="WTX95" s="129"/>
      <c r="WTY95" s="129"/>
      <c r="WTZ95" s="129"/>
      <c r="WUA95" s="129"/>
      <c r="WUB95" s="129"/>
      <c r="WUC95" s="129"/>
      <c r="WUD95" s="129"/>
      <c r="WUE95" s="129"/>
      <c r="WUF95" s="129"/>
      <c r="WUG95" s="129"/>
      <c r="WUH95" s="129"/>
      <c r="WUI95" s="129"/>
      <c r="WUJ95" s="129"/>
      <c r="WUK95" s="129"/>
      <c r="WUL95" s="129"/>
      <c r="WUM95" s="129"/>
      <c r="WUN95" s="129"/>
      <c r="WUO95" s="129"/>
      <c r="WUP95" s="129"/>
      <c r="WUQ95" s="129"/>
      <c r="WUR95" s="129"/>
      <c r="WUS95" s="129"/>
      <c r="WUT95" s="129"/>
      <c r="WUU95" s="129"/>
      <c r="WUV95" s="129"/>
      <c r="WUW95" s="129"/>
      <c r="WUX95" s="129"/>
      <c r="WUY95" s="129"/>
      <c r="WUZ95" s="129"/>
      <c r="WVA95" s="129"/>
      <c r="WVB95" s="129"/>
      <c r="WVC95" s="129"/>
      <c r="WVD95" s="129"/>
      <c r="WVE95" s="129"/>
      <c r="WVF95" s="129"/>
      <c r="WVG95" s="129"/>
      <c r="WVH95" s="129"/>
      <c r="WVI95" s="129"/>
      <c r="WVJ95" s="129"/>
      <c r="WVK95" s="129"/>
      <c r="WVL95" s="129"/>
      <c r="WVM95" s="129"/>
      <c r="WVN95" s="129"/>
      <c r="WVO95" s="129"/>
      <c r="WVP95" s="129"/>
      <c r="WVQ95" s="129"/>
      <c r="WVR95" s="129"/>
      <c r="WVS95" s="129"/>
      <c r="WVT95" s="129"/>
      <c r="WVU95" s="129"/>
      <c r="WVV95" s="129"/>
      <c r="WVW95" s="129"/>
      <c r="WVX95" s="129"/>
      <c r="WVY95" s="129"/>
      <c r="WVZ95" s="129"/>
      <c r="WWA95" s="129"/>
      <c r="WWB95" s="129"/>
      <c r="WWC95" s="129"/>
      <c r="WWD95" s="129"/>
      <c r="WWE95" s="129"/>
      <c r="WWF95" s="129"/>
      <c r="WWG95" s="129"/>
      <c r="WWH95" s="129"/>
      <c r="WWI95" s="129"/>
      <c r="WWJ95" s="129"/>
      <c r="WWK95" s="129"/>
      <c r="WWL95" s="129"/>
      <c r="WWM95" s="129"/>
      <c r="WWN95" s="129"/>
      <c r="WWO95" s="129"/>
      <c r="WWP95" s="129"/>
      <c r="WWQ95" s="129"/>
      <c r="WWR95" s="129"/>
      <c r="WWS95" s="129"/>
      <c r="WWT95" s="129"/>
      <c r="WWU95" s="129"/>
      <c r="WWV95" s="129"/>
      <c r="WWW95" s="129"/>
      <c r="WWX95" s="129"/>
      <c r="WWY95" s="129"/>
      <c r="WWZ95" s="129"/>
      <c r="WXA95" s="129"/>
      <c r="WXB95" s="129"/>
      <c r="WXC95" s="129"/>
      <c r="WXD95" s="129"/>
      <c r="WXE95" s="129"/>
      <c r="WXF95" s="129"/>
      <c r="WXG95" s="129"/>
      <c r="WXH95" s="129"/>
      <c r="WXI95" s="129"/>
      <c r="WXJ95" s="129"/>
      <c r="WXK95" s="129"/>
      <c r="WXL95" s="129"/>
      <c r="WXM95" s="129"/>
      <c r="WXN95" s="129"/>
      <c r="WXO95" s="129"/>
      <c r="WXP95" s="129"/>
      <c r="WXQ95" s="129"/>
      <c r="WXR95" s="129"/>
      <c r="WXS95" s="129"/>
      <c r="WXT95" s="129"/>
      <c r="WXU95" s="129"/>
      <c r="WXV95" s="129"/>
      <c r="WXW95" s="129"/>
      <c r="WXX95" s="129"/>
      <c r="WXY95" s="129"/>
      <c r="WXZ95" s="129"/>
      <c r="WYA95" s="129"/>
      <c r="WYB95" s="129"/>
      <c r="WYC95" s="129"/>
      <c r="WYD95" s="129"/>
      <c r="WYE95" s="129"/>
      <c r="WYF95" s="129"/>
      <c r="WYG95" s="129"/>
      <c r="WYH95" s="129"/>
      <c r="WYI95" s="129"/>
      <c r="WYJ95" s="129"/>
      <c r="WYK95" s="129"/>
      <c r="WYL95" s="129"/>
      <c r="WYM95" s="129"/>
      <c r="WYN95" s="129"/>
      <c r="WYO95" s="129"/>
      <c r="WYP95" s="129"/>
      <c r="WYQ95" s="129"/>
      <c r="WYR95" s="129"/>
      <c r="WYS95" s="129"/>
      <c r="WYT95" s="129"/>
      <c r="WYU95" s="129"/>
      <c r="WYV95" s="129"/>
      <c r="WYW95" s="129"/>
      <c r="WYX95" s="129"/>
      <c r="WYY95" s="129"/>
      <c r="WYZ95" s="129"/>
      <c r="WZA95" s="129"/>
      <c r="WZB95" s="129"/>
      <c r="WZC95" s="129"/>
      <c r="WZD95" s="129"/>
      <c r="WZE95" s="129"/>
      <c r="WZF95" s="129"/>
      <c r="WZG95" s="129"/>
      <c r="WZH95" s="129"/>
      <c r="WZI95" s="129"/>
      <c r="WZJ95" s="129"/>
      <c r="WZK95" s="129"/>
      <c r="WZL95" s="129"/>
      <c r="WZM95" s="129"/>
      <c r="WZN95" s="129"/>
      <c r="WZO95" s="129"/>
      <c r="WZP95" s="129"/>
      <c r="WZQ95" s="129"/>
      <c r="WZR95" s="129"/>
      <c r="WZS95" s="129"/>
      <c r="WZT95" s="129"/>
      <c r="WZU95" s="129"/>
      <c r="WZV95" s="129"/>
      <c r="WZW95" s="129"/>
      <c r="WZX95" s="129"/>
      <c r="WZY95" s="129"/>
      <c r="WZZ95" s="129"/>
      <c r="XAA95" s="129"/>
      <c r="XAB95" s="129"/>
      <c r="XAC95" s="129"/>
      <c r="XAD95" s="129"/>
      <c r="XAE95" s="129"/>
      <c r="XAF95" s="129"/>
      <c r="XAG95" s="129"/>
      <c r="XAH95" s="129"/>
      <c r="XAI95" s="129"/>
      <c r="XAJ95" s="129"/>
      <c r="XAK95" s="129"/>
      <c r="XAL95" s="129"/>
      <c r="XAM95" s="129"/>
      <c r="XAN95" s="129"/>
      <c r="XAO95" s="129"/>
      <c r="XAP95" s="129"/>
      <c r="XAQ95" s="129"/>
      <c r="XAR95" s="129"/>
      <c r="XAS95" s="129"/>
      <c r="XAT95" s="129"/>
      <c r="XAU95" s="129"/>
      <c r="XAV95" s="129"/>
      <c r="XAW95" s="129"/>
      <c r="XAX95" s="129"/>
      <c r="XAY95" s="129"/>
      <c r="XAZ95" s="129"/>
      <c r="XBA95" s="129"/>
      <c r="XBB95" s="129"/>
      <c r="XBC95" s="129"/>
      <c r="XBD95" s="129"/>
      <c r="XBE95" s="129"/>
      <c r="XBF95" s="129"/>
      <c r="XBG95" s="129"/>
      <c r="XBH95" s="129"/>
      <c r="XBI95" s="129"/>
      <c r="XBJ95" s="129"/>
      <c r="XBK95" s="129"/>
      <c r="XBL95" s="129"/>
      <c r="XBM95" s="129"/>
      <c r="XBN95" s="129"/>
      <c r="XBO95" s="129"/>
      <c r="XBP95" s="129"/>
      <c r="XBQ95" s="129"/>
      <c r="XBR95" s="129"/>
      <c r="XBS95" s="129"/>
      <c r="XBT95" s="129"/>
      <c r="XBU95" s="129"/>
      <c r="XBV95" s="129"/>
      <c r="XBW95" s="129"/>
      <c r="XBX95" s="129"/>
      <c r="XBY95" s="129"/>
      <c r="XBZ95" s="129"/>
      <c r="XCA95" s="129"/>
      <c r="XCB95" s="129"/>
      <c r="XCC95" s="129"/>
      <c r="XCD95" s="129"/>
      <c r="XCE95" s="129"/>
      <c r="XCF95" s="129"/>
      <c r="XCG95" s="129"/>
      <c r="XCH95" s="129"/>
      <c r="XCI95" s="129"/>
      <c r="XCJ95" s="129"/>
      <c r="XCK95" s="129"/>
      <c r="XCL95" s="129"/>
      <c r="XCM95" s="129"/>
      <c r="XCN95" s="129"/>
      <c r="XCO95" s="129"/>
      <c r="XCP95" s="129"/>
      <c r="XCQ95" s="129"/>
      <c r="XCR95" s="129"/>
      <c r="XCS95" s="129"/>
      <c r="XCT95" s="129"/>
      <c r="XCU95" s="129"/>
      <c r="XCV95" s="129"/>
      <c r="XCW95" s="129"/>
      <c r="XCX95" s="129"/>
      <c r="XCY95" s="129"/>
      <c r="XCZ95" s="129"/>
      <c r="XDA95" s="129"/>
      <c r="XDB95" s="129"/>
      <c r="XDC95" s="129"/>
      <c r="XDD95" s="129"/>
      <c r="XDE95" s="129"/>
      <c r="XDF95" s="129"/>
      <c r="XDG95" s="129"/>
      <c r="XDH95" s="129"/>
      <c r="XDI95" s="129"/>
      <c r="XDJ95" s="129"/>
      <c r="XDK95" s="129"/>
      <c r="XDL95" s="129"/>
      <c r="XDM95" s="129"/>
      <c r="XDN95" s="129"/>
      <c r="XDO95" s="129"/>
      <c r="XDP95" s="129"/>
      <c r="XDQ95" s="129"/>
      <c r="XDR95" s="129"/>
      <c r="XDS95" s="129"/>
      <c r="XDT95" s="129"/>
      <c r="XDU95" s="129"/>
      <c r="XDV95" s="129"/>
      <c r="XDW95" s="129"/>
      <c r="XDX95" s="129"/>
      <c r="XDY95" s="129"/>
      <c r="XDZ95" s="129"/>
      <c r="XEA95" s="129"/>
      <c r="XEB95" s="129"/>
      <c r="XEC95" s="129"/>
      <c r="XED95" s="129"/>
      <c r="XEE95" s="129"/>
      <c r="XEF95" s="129"/>
      <c r="XEG95" s="129"/>
      <c r="XEH95" s="129"/>
      <c r="XEI95" s="129"/>
      <c r="XEJ95" s="129"/>
      <c r="XEK95" s="129"/>
      <c r="XEL95" s="129"/>
      <c r="XEM95" s="129"/>
      <c r="XEN95" s="129"/>
      <c r="XEO95" s="129"/>
      <c r="XEP95" s="129"/>
      <c r="XEQ95" s="129"/>
      <c r="XER95" s="129"/>
      <c r="XES95" s="129"/>
      <c r="XET95" s="129"/>
      <c r="XEU95" s="129"/>
      <c r="XEV95" s="129"/>
      <c r="XEW95" s="129"/>
      <c r="XEX95" s="129"/>
      <c r="XEY95" s="129"/>
      <c r="XEZ95" s="129"/>
      <c r="XFA95" s="129"/>
      <c r="XFB95" s="129"/>
      <c r="XFC95" s="129"/>
      <c r="XFD95" s="129"/>
    </row>
    <row r="96" spans="1:16384" s="101" customFormat="1" ht="44.25" customHeight="1">
      <c r="A96" s="711" t="s">
        <v>1286</v>
      </c>
      <c r="B96" s="711"/>
      <c r="C96" s="711"/>
      <c r="D96" s="711"/>
      <c r="E96" s="711"/>
      <c r="F96" s="711"/>
      <c r="G96" s="711"/>
      <c r="H96" s="711"/>
      <c r="I96" s="711"/>
      <c r="J96" s="711"/>
      <c r="K96" s="711"/>
      <c r="L96" s="711"/>
      <c r="M96" s="711"/>
      <c r="N96" s="711"/>
      <c r="O96" s="711" t="s">
        <v>1287</v>
      </c>
      <c r="P96" s="711"/>
      <c r="Q96" s="711"/>
      <c r="R96" s="711"/>
      <c r="S96" s="711"/>
      <c r="T96" s="711"/>
      <c r="U96" s="711"/>
      <c r="V96" s="711"/>
      <c r="W96" s="711"/>
      <c r="X96" s="711"/>
      <c r="Y96" s="711"/>
      <c r="Z96" s="711"/>
      <c r="AA96" s="711"/>
      <c r="AB96" s="711" t="s">
        <v>1288</v>
      </c>
      <c r="AC96" s="711"/>
      <c r="AD96" s="711"/>
      <c r="AE96" s="711"/>
      <c r="AF96" s="711"/>
      <c r="AG96" s="711"/>
      <c r="AH96" s="711"/>
      <c r="AI96" s="711"/>
      <c r="AJ96" s="711"/>
      <c r="AK96" s="711"/>
      <c r="AL96" s="711"/>
      <c r="AM96" s="711"/>
      <c r="AN96" s="711"/>
      <c r="AO96" s="711"/>
      <c r="AP96" s="1079" t="s">
        <v>1289</v>
      </c>
      <c r="AQ96" s="1079"/>
      <c r="AR96" s="1079"/>
      <c r="AS96" s="1079"/>
      <c r="AT96" s="1079"/>
      <c r="AU96" s="1079"/>
      <c r="AV96" s="1079"/>
      <c r="AW96" s="1079"/>
      <c r="AX96" s="1079"/>
      <c r="AY96" s="1079"/>
      <c r="AZ96" s="99"/>
      <c r="BA96" s="130"/>
      <c r="BB96" s="130"/>
      <c r="BC96" s="129"/>
      <c r="BD96" s="129"/>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c r="CG96" s="129"/>
      <c r="CH96" s="129"/>
      <c r="CI96" s="129"/>
      <c r="CJ96" s="129"/>
      <c r="CK96" s="129"/>
      <c r="CL96" s="129"/>
      <c r="CM96" s="129"/>
      <c r="CN96" s="129"/>
      <c r="CO96" s="129"/>
      <c r="CP96" s="129"/>
      <c r="CQ96" s="129"/>
      <c r="CR96" s="129"/>
      <c r="CS96" s="129"/>
      <c r="CT96" s="129"/>
      <c r="CU96" s="129"/>
      <c r="CV96" s="129"/>
      <c r="CW96" s="129"/>
      <c r="CX96" s="129"/>
      <c r="CY96" s="129"/>
      <c r="CZ96" s="129"/>
      <c r="DA96" s="129"/>
      <c r="DB96" s="129"/>
      <c r="DC96" s="129"/>
      <c r="DD96" s="129"/>
      <c r="DE96" s="129"/>
      <c r="DF96" s="129"/>
      <c r="DG96" s="129"/>
      <c r="DH96" s="129"/>
      <c r="DI96" s="129"/>
      <c r="DJ96" s="129"/>
      <c r="DK96" s="129"/>
      <c r="DL96" s="129"/>
      <c r="DM96" s="129"/>
      <c r="DN96" s="129"/>
      <c r="DO96" s="129"/>
      <c r="DP96" s="129"/>
      <c r="DQ96" s="129"/>
      <c r="DR96" s="129"/>
      <c r="DS96" s="129"/>
      <c r="DT96" s="129"/>
      <c r="DU96" s="129"/>
      <c r="DV96" s="129"/>
      <c r="DW96" s="129"/>
      <c r="DX96" s="129"/>
      <c r="DY96" s="129"/>
      <c r="DZ96" s="129"/>
      <c r="EA96" s="129"/>
      <c r="EB96" s="129"/>
      <c r="EC96" s="129"/>
      <c r="ED96" s="129"/>
      <c r="EE96" s="129"/>
      <c r="EF96" s="129"/>
      <c r="EG96" s="129"/>
      <c r="EH96" s="129"/>
      <c r="EI96" s="129"/>
      <c r="EJ96" s="129"/>
      <c r="EK96" s="129"/>
      <c r="EL96" s="129"/>
      <c r="EM96" s="129"/>
      <c r="EN96" s="129"/>
      <c r="EO96" s="129"/>
      <c r="EP96" s="129"/>
      <c r="EQ96" s="129"/>
      <c r="ER96" s="129"/>
      <c r="ES96" s="129"/>
      <c r="ET96" s="129"/>
      <c r="EU96" s="129"/>
      <c r="EV96" s="129"/>
      <c r="EW96" s="129"/>
      <c r="EX96" s="129"/>
      <c r="EY96" s="129"/>
      <c r="EZ96" s="129"/>
      <c r="FA96" s="129"/>
      <c r="FB96" s="129"/>
      <c r="FC96" s="129"/>
      <c r="FD96" s="129"/>
      <c r="FE96" s="129"/>
      <c r="FF96" s="129"/>
      <c r="FG96" s="129"/>
      <c r="FH96" s="129"/>
      <c r="FI96" s="129"/>
      <c r="FJ96" s="129"/>
      <c r="FK96" s="129"/>
      <c r="FL96" s="129"/>
      <c r="FM96" s="129"/>
      <c r="FN96" s="129"/>
      <c r="FO96" s="129"/>
      <c r="FP96" s="129"/>
      <c r="FQ96" s="129"/>
      <c r="FR96" s="129"/>
      <c r="FS96" s="129"/>
      <c r="FT96" s="129"/>
      <c r="FU96" s="129"/>
      <c r="FV96" s="129"/>
      <c r="FW96" s="129"/>
      <c r="FX96" s="129"/>
      <c r="FY96" s="129"/>
      <c r="FZ96" s="129"/>
      <c r="GA96" s="129"/>
      <c r="GB96" s="129"/>
      <c r="GC96" s="129"/>
      <c r="GD96" s="129"/>
      <c r="GE96" s="129"/>
      <c r="GF96" s="129"/>
      <c r="GG96" s="129"/>
      <c r="GH96" s="129"/>
      <c r="GI96" s="129"/>
      <c r="GJ96" s="129"/>
      <c r="GK96" s="129"/>
      <c r="GL96" s="129"/>
      <c r="GM96" s="129"/>
      <c r="GN96" s="129"/>
      <c r="GO96" s="129"/>
      <c r="GP96" s="129"/>
      <c r="GQ96" s="129"/>
      <c r="GR96" s="129"/>
      <c r="GS96" s="129"/>
      <c r="GT96" s="129"/>
      <c r="GU96" s="129"/>
      <c r="GV96" s="129"/>
      <c r="GW96" s="129"/>
      <c r="GX96" s="129"/>
      <c r="GY96" s="129"/>
      <c r="GZ96" s="129"/>
      <c r="HA96" s="129"/>
      <c r="HB96" s="129"/>
      <c r="HC96" s="129"/>
      <c r="HD96" s="129"/>
      <c r="HE96" s="129"/>
      <c r="HF96" s="129"/>
      <c r="HG96" s="129"/>
      <c r="HH96" s="129"/>
      <c r="HI96" s="129"/>
      <c r="HJ96" s="129"/>
      <c r="HK96" s="129"/>
      <c r="HL96" s="129"/>
      <c r="HM96" s="129"/>
      <c r="HN96" s="129"/>
      <c r="HO96" s="129"/>
      <c r="HP96" s="129"/>
      <c r="HQ96" s="129"/>
      <c r="HR96" s="129"/>
      <c r="HS96" s="129"/>
      <c r="HT96" s="129"/>
      <c r="HU96" s="129"/>
      <c r="HV96" s="129"/>
      <c r="HW96" s="129"/>
      <c r="HX96" s="129"/>
      <c r="HY96" s="129"/>
      <c r="HZ96" s="129"/>
      <c r="IA96" s="129"/>
      <c r="IB96" s="129"/>
      <c r="IC96" s="129"/>
      <c r="ID96" s="129"/>
      <c r="IE96" s="129"/>
      <c r="IF96" s="129"/>
      <c r="IG96" s="129"/>
      <c r="IH96" s="129"/>
      <c r="II96" s="129"/>
      <c r="IJ96" s="129"/>
      <c r="IK96" s="129"/>
      <c r="IL96" s="129"/>
      <c r="IM96" s="129"/>
      <c r="IN96" s="129"/>
      <c r="IO96" s="129"/>
      <c r="IP96" s="129"/>
      <c r="IQ96" s="129"/>
      <c r="IR96" s="129"/>
      <c r="IS96" s="129"/>
      <c r="IT96" s="129"/>
      <c r="IU96" s="129"/>
      <c r="IV96" s="129"/>
      <c r="IW96" s="129"/>
      <c r="IX96" s="129"/>
      <c r="IY96" s="129"/>
      <c r="IZ96" s="129"/>
      <c r="JA96" s="129"/>
      <c r="JB96" s="129"/>
      <c r="JC96" s="129"/>
      <c r="JD96" s="129"/>
      <c r="JE96" s="129"/>
      <c r="JF96" s="129"/>
      <c r="JG96" s="129"/>
      <c r="JH96" s="129"/>
      <c r="JI96" s="129"/>
      <c r="JJ96" s="129"/>
      <c r="JK96" s="129"/>
      <c r="JL96" s="129"/>
      <c r="JM96" s="129"/>
      <c r="JN96" s="129"/>
      <c r="JO96" s="129"/>
      <c r="JP96" s="129"/>
      <c r="JQ96" s="129"/>
      <c r="JR96" s="129"/>
      <c r="JS96" s="129"/>
      <c r="JT96" s="129"/>
      <c r="JU96" s="129"/>
      <c r="JV96" s="129"/>
      <c r="JW96" s="129"/>
      <c r="JX96" s="129"/>
      <c r="JY96" s="129"/>
      <c r="JZ96" s="129"/>
      <c r="KA96" s="129"/>
      <c r="KB96" s="129"/>
      <c r="KC96" s="129"/>
      <c r="KD96" s="129"/>
      <c r="KE96" s="129"/>
      <c r="KF96" s="129"/>
      <c r="KG96" s="129"/>
      <c r="KH96" s="129"/>
      <c r="KI96" s="129"/>
      <c r="KJ96" s="129"/>
      <c r="KK96" s="129"/>
      <c r="KL96" s="129"/>
      <c r="KM96" s="129"/>
      <c r="KN96" s="129"/>
      <c r="KO96" s="129"/>
      <c r="KP96" s="129"/>
      <c r="KQ96" s="129"/>
      <c r="KR96" s="129"/>
      <c r="KS96" s="129"/>
      <c r="KT96" s="129"/>
      <c r="KU96" s="129"/>
      <c r="KV96" s="129"/>
      <c r="KW96" s="129"/>
      <c r="KX96" s="129"/>
      <c r="KY96" s="129"/>
      <c r="KZ96" s="129"/>
      <c r="LA96" s="129"/>
      <c r="LB96" s="129"/>
      <c r="LC96" s="129"/>
      <c r="LD96" s="129"/>
      <c r="LE96" s="129"/>
      <c r="LF96" s="129"/>
      <c r="LG96" s="129"/>
      <c r="LH96" s="129"/>
      <c r="LI96" s="129"/>
      <c r="LJ96" s="129"/>
      <c r="LK96" s="129"/>
      <c r="LL96" s="129"/>
      <c r="LM96" s="129"/>
      <c r="LN96" s="129"/>
      <c r="LO96" s="129"/>
      <c r="LP96" s="129"/>
      <c r="LQ96" s="129"/>
      <c r="LR96" s="129"/>
      <c r="LS96" s="129"/>
      <c r="LT96" s="129"/>
      <c r="LU96" s="129"/>
      <c r="LV96" s="129"/>
      <c r="LW96" s="129"/>
      <c r="LX96" s="129"/>
      <c r="LY96" s="129"/>
      <c r="LZ96" s="129"/>
      <c r="MA96" s="129"/>
      <c r="MB96" s="129"/>
      <c r="MC96" s="129"/>
      <c r="MD96" s="129"/>
      <c r="ME96" s="129"/>
      <c r="MF96" s="129"/>
      <c r="MG96" s="129"/>
      <c r="MH96" s="129"/>
      <c r="MI96" s="129"/>
      <c r="MJ96" s="129"/>
      <c r="MK96" s="129"/>
      <c r="ML96" s="129"/>
      <c r="MM96" s="129"/>
      <c r="MN96" s="129"/>
      <c r="MO96" s="129"/>
      <c r="MP96" s="129"/>
      <c r="MQ96" s="129"/>
      <c r="MR96" s="129"/>
      <c r="MS96" s="129"/>
      <c r="MT96" s="129"/>
      <c r="MU96" s="129"/>
      <c r="MV96" s="129"/>
      <c r="MW96" s="129"/>
      <c r="MX96" s="129"/>
      <c r="MY96" s="129"/>
      <c r="MZ96" s="129"/>
      <c r="NA96" s="129"/>
      <c r="NB96" s="129"/>
      <c r="NC96" s="129"/>
      <c r="ND96" s="129"/>
      <c r="NE96" s="129"/>
      <c r="NF96" s="129"/>
      <c r="NG96" s="129"/>
      <c r="NH96" s="129"/>
      <c r="NI96" s="129"/>
      <c r="NJ96" s="129"/>
      <c r="NK96" s="129"/>
      <c r="NL96" s="129"/>
      <c r="NM96" s="129"/>
      <c r="NN96" s="129"/>
      <c r="NO96" s="129"/>
      <c r="NP96" s="129"/>
      <c r="NQ96" s="129"/>
      <c r="NR96" s="129"/>
      <c r="NS96" s="129"/>
      <c r="NT96" s="129"/>
      <c r="NU96" s="129"/>
      <c r="NV96" s="129"/>
      <c r="NW96" s="129"/>
      <c r="NX96" s="129"/>
      <c r="NY96" s="129"/>
      <c r="NZ96" s="129"/>
      <c r="OA96" s="129"/>
      <c r="OB96" s="129"/>
      <c r="OC96" s="129"/>
      <c r="OD96" s="129"/>
      <c r="OE96" s="129"/>
      <c r="OF96" s="129"/>
      <c r="OG96" s="129"/>
      <c r="OH96" s="129"/>
      <c r="OI96" s="129"/>
      <c r="OJ96" s="129"/>
      <c r="OK96" s="129"/>
      <c r="OL96" s="129"/>
      <c r="OM96" s="129"/>
      <c r="ON96" s="129"/>
      <c r="OO96" s="129"/>
      <c r="OP96" s="129"/>
      <c r="OQ96" s="129"/>
      <c r="OR96" s="129"/>
      <c r="OS96" s="129"/>
      <c r="OT96" s="129"/>
      <c r="OU96" s="129"/>
      <c r="OV96" s="129"/>
      <c r="OW96" s="129"/>
      <c r="OX96" s="129"/>
      <c r="OY96" s="129"/>
      <c r="OZ96" s="129"/>
      <c r="PA96" s="129"/>
      <c r="PB96" s="129"/>
      <c r="PC96" s="129"/>
      <c r="PD96" s="129"/>
      <c r="PE96" s="129"/>
      <c r="PF96" s="129"/>
      <c r="PG96" s="129"/>
      <c r="PH96" s="129"/>
      <c r="PI96" s="129"/>
      <c r="PJ96" s="129"/>
      <c r="PK96" s="129"/>
      <c r="PL96" s="129"/>
      <c r="PM96" s="129"/>
      <c r="PN96" s="129"/>
      <c r="PO96" s="129"/>
      <c r="PP96" s="129"/>
      <c r="PQ96" s="129"/>
      <c r="PR96" s="129"/>
      <c r="PS96" s="129"/>
      <c r="PT96" s="129"/>
      <c r="PU96" s="129"/>
      <c r="PV96" s="129"/>
      <c r="PW96" s="129"/>
      <c r="PX96" s="129"/>
      <c r="PY96" s="129"/>
      <c r="PZ96" s="129"/>
      <c r="QA96" s="129"/>
      <c r="QB96" s="129"/>
      <c r="QC96" s="129"/>
      <c r="QD96" s="129"/>
      <c r="QE96" s="129"/>
      <c r="QF96" s="129"/>
      <c r="QG96" s="129"/>
      <c r="QH96" s="129"/>
      <c r="QI96" s="129"/>
      <c r="QJ96" s="129"/>
      <c r="QK96" s="129"/>
      <c r="QL96" s="129"/>
      <c r="QM96" s="129"/>
      <c r="QN96" s="129"/>
      <c r="QO96" s="129"/>
      <c r="QP96" s="129"/>
      <c r="QQ96" s="129"/>
      <c r="QR96" s="129"/>
      <c r="QS96" s="129"/>
      <c r="QT96" s="129"/>
      <c r="QU96" s="129"/>
      <c r="QV96" s="129"/>
      <c r="QW96" s="129"/>
      <c r="QX96" s="129"/>
      <c r="QY96" s="129"/>
      <c r="QZ96" s="129"/>
      <c r="RA96" s="129"/>
      <c r="RB96" s="129"/>
      <c r="RC96" s="129"/>
      <c r="RD96" s="129"/>
      <c r="RE96" s="129"/>
      <c r="RF96" s="129"/>
      <c r="RG96" s="129"/>
      <c r="RH96" s="129"/>
      <c r="RI96" s="129"/>
      <c r="RJ96" s="129"/>
      <c r="RK96" s="129"/>
      <c r="RL96" s="129"/>
      <c r="RM96" s="129"/>
      <c r="RN96" s="129"/>
      <c r="RO96" s="129"/>
      <c r="RP96" s="129"/>
      <c r="RQ96" s="129"/>
      <c r="RR96" s="129"/>
      <c r="RS96" s="129"/>
      <c r="RT96" s="129"/>
      <c r="RU96" s="129"/>
      <c r="RV96" s="129"/>
      <c r="RW96" s="129"/>
      <c r="RX96" s="129"/>
      <c r="RY96" s="129"/>
      <c r="RZ96" s="129"/>
      <c r="SA96" s="129"/>
      <c r="SB96" s="129"/>
      <c r="SC96" s="129"/>
      <c r="SD96" s="129"/>
      <c r="SE96" s="129"/>
      <c r="SF96" s="129"/>
      <c r="SG96" s="129"/>
      <c r="SH96" s="129"/>
      <c r="SI96" s="129"/>
      <c r="SJ96" s="129"/>
      <c r="SK96" s="129"/>
      <c r="SL96" s="129"/>
      <c r="SM96" s="129"/>
      <c r="SN96" s="129"/>
      <c r="SO96" s="129"/>
      <c r="SP96" s="129"/>
      <c r="SQ96" s="129"/>
      <c r="SR96" s="129"/>
      <c r="SS96" s="129"/>
      <c r="ST96" s="129"/>
      <c r="SU96" s="129"/>
      <c r="SV96" s="129"/>
      <c r="SW96" s="129"/>
      <c r="SX96" s="129"/>
      <c r="SY96" s="129"/>
      <c r="SZ96" s="129"/>
      <c r="TA96" s="129"/>
      <c r="TB96" s="129"/>
      <c r="TC96" s="129"/>
      <c r="TD96" s="129"/>
      <c r="TE96" s="129"/>
      <c r="TF96" s="129"/>
      <c r="TG96" s="129"/>
      <c r="TH96" s="129"/>
      <c r="TI96" s="129"/>
      <c r="TJ96" s="129"/>
      <c r="TK96" s="129"/>
      <c r="TL96" s="129"/>
      <c r="TM96" s="129"/>
      <c r="TN96" s="129"/>
      <c r="TO96" s="129"/>
      <c r="TP96" s="129"/>
      <c r="TQ96" s="129"/>
      <c r="TR96" s="129"/>
      <c r="TS96" s="129"/>
      <c r="TT96" s="129"/>
      <c r="TU96" s="129"/>
      <c r="TV96" s="129"/>
      <c r="TW96" s="129"/>
      <c r="TX96" s="129"/>
      <c r="TY96" s="129"/>
      <c r="TZ96" s="129"/>
      <c r="UA96" s="129"/>
      <c r="UB96" s="129"/>
      <c r="UC96" s="129"/>
      <c r="UD96" s="129"/>
      <c r="UE96" s="129"/>
      <c r="UF96" s="129"/>
      <c r="UG96" s="129"/>
      <c r="UH96" s="129"/>
      <c r="UI96" s="129"/>
      <c r="UJ96" s="129"/>
      <c r="UK96" s="129"/>
      <c r="UL96" s="129"/>
      <c r="UM96" s="129"/>
      <c r="UN96" s="129"/>
      <c r="UO96" s="129"/>
      <c r="UP96" s="129"/>
      <c r="UQ96" s="129"/>
      <c r="UR96" s="129"/>
      <c r="US96" s="129"/>
      <c r="UT96" s="129"/>
      <c r="UU96" s="129"/>
      <c r="UV96" s="129"/>
      <c r="UW96" s="129"/>
      <c r="UX96" s="129"/>
      <c r="UY96" s="129"/>
      <c r="UZ96" s="129"/>
      <c r="VA96" s="129"/>
      <c r="VB96" s="129"/>
      <c r="VC96" s="129"/>
      <c r="VD96" s="129"/>
      <c r="VE96" s="129"/>
      <c r="VF96" s="129"/>
      <c r="VG96" s="129"/>
      <c r="VH96" s="129"/>
      <c r="VI96" s="129"/>
      <c r="VJ96" s="129"/>
      <c r="VK96" s="129"/>
      <c r="VL96" s="129"/>
      <c r="VM96" s="129"/>
      <c r="VN96" s="129"/>
      <c r="VO96" s="129"/>
      <c r="VP96" s="129"/>
      <c r="VQ96" s="129"/>
      <c r="VR96" s="129"/>
      <c r="VS96" s="129"/>
      <c r="VT96" s="129"/>
      <c r="VU96" s="129"/>
      <c r="VV96" s="129"/>
      <c r="VW96" s="129"/>
      <c r="VX96" s="129"/>
      <c r="VY96" s="129"/>
      <c r="VZ96" s="129"/>
      <c r="WA96" s="129"/>
      <c r="WB96" s="129"/>
      <c r="WC96" s="129"/>
      <c r="WD96" s="129"/>
      <c r="WE96" s="129"/>
      <c r="WF96" s="129"/>
      <c r="WG96" s="129"/>
      <c r="WH96" s="129"/>
      <c r="WI96" s="129"/>
      <c r="WJ96" s="129"/>
      <c r="WK96" s="129"/>
      <c r="WL96" s="129"/>
      <c r="WM96" s="129"/>
      <c r="WN96" s="129"/>
      <c r="WO96" s="129"/>
      <c r="WP96" s="129"/>
      <c r="WQ96" s="129"/>
      <c r="WR96" s="129"/>
      <c r="WS96" s="129"/>
      <c r="WT96" s="129"/>
      <c r="WU96" s="129"/>
      <c r="WV96" s="129"/>
      <c r="WW96" s="129"/>
      <c r="WX96" s="129"/>
      <c r="WY96" s="129"/>
      <c r="WZ96" s="129"/>
      <c r="XA96" s="129"/>
      <c r="XB96" s="129"/>
      <c r="XC96" s="129"/>
      <c r="XD96" s="129"/>
      <c r="XE96" s="129"/>
      <c r="XF96" s="129"/>
      <c r="XG96" s="129"/>
      <c r="XH96" s="129"/>
      <c r="XI96" s="129"/>
      <c r="XJ96" s="129"/>
      <c r="XK96" s="129"/>
      <c r="XL96" s="129"/>
      <c r="XM96" s="129"/>
      <c r="XN96" s="129"/>
      <c r="XO96" s="129"/>
      <c r="XP96" s="129"/>
      <c r="XQ96" s="129"/>
      <c r="XR96" s="129"/>
      <c r="XS96" s="129"/>
      <c r="XT96" s="129"/>
      <c r="XU96" s="129"/>
      <c r="XV96" s="129"/>
      <c r="XW96" s="129"/>
      <c r="XX96" s="129"/>
      <c r="XY96" s="129"/>
      <c r="XZ96" s="129"/>
      <c r="YA96" s="129"/>
      <c r="YB96" s="129"/>
      <c r="YC96" s="129"/>
      <c r="YD96" s="129"/>
      <c r="YE96" s="129"/>
      <c r="YF96" s="129"/>
      <c r="YG96" s="129"/>
      <c r="YH96" s="129"/>
      <c r="YI96" s="129"/>
      <c r="YJ96" s="129"/>
      <c r="YK96" s="129"/>
      <c r="YL96" s="129"/>
      <c r="YM96" s="129"/>
      <c r="YN96" s="129"/>
      <c r="YO96" s="129"/>
      <c r="YP96" s="129"/>
      <c r="YQ96" s="129"/>
      <c r="YR96" s="129"/>
      <c r="YS96" s="129"/>
      <c r="YT96" s="129"/>
      <c r="YU96" s="129"/>
      <c r="YV96" s="129"/>
      <c r="YW96" s="129"/>
      <c r="YX96" s="129"/>
      <c r="YY96" s="129"/>
      <c r="YZ96" s="129"/>
      <c r="ZA96" s="129"/>
      <c r="ZB96" s="129"/>
      <c r="ZC96" s="129"/>
      <c r="ZD96" s="129"/>
      <c r="ZE96" s="129"/>
      <c r="ZF96" s="129"/>
      <c r="ZG96" s="129"/>
      <c r="ZH96" s="129"/>
      <c r="ZI96" s="129"/>
      <c r="ZJ96" s="129"/>
      <c r="ZK96" s="129"/>
      <c r="ZL96" s="129"/>
      <c r="ZM96" s="129"/>
      <c r="ZN96" s="129"/>
      <c r="ZO96" s="129"/>
      <c r="ZP96" s="129"/>
      <c r="ZQ96" s="129"/>
      <c r="ZR96" s="129"/>
      <c r="ZS96" s="129"/>
      <c r="ZT96" s="129"/>
      <c r="ZU96" s="129"/>
      <c r="ZV96" s="129"/>
      <c r="ZW96" s="129"/>
      <c r="ZX96" s="129"/>
      <c r="ZY96" s="129"/>
      <c r="ZZ96" s="129"/>
      <c r="AAA96" s="129"/>
      <c r="AAB96" s="129"/>
      <c r="AAC96" s="129"/>
      <c r="AAD96" s="129"/>
      <c r="AAE96" s="129"/>
      <c r="AAF96" s="129"/>
      <c r="AAG96" s="129"/>
      <c r="AAH96" s="129"/>
      <c r="AAI96" s="129"/>
      <c r="AAJ96" s="129"/>
      <c r="AAK96" s="129"/>
      <c r="AAL96" s="129"/>
      <c r="AAM96" s="129"/>
      <c r="AAN96" s="129"/>
      <c r="AAO96" s="129"/>
      <c r="AAP96" s="129"/>
      <c r="AAQ96" s="129"/>
      <c r="AAR96" s="129"/>
      <c r="AAS96" s="129"/>
      <c r="AAT96" s="129"/>
      <c r="AAU96" s="129"/>
      <c r="AAV96" s="129"/>
      <c r="AAW96" s="129"/>
      <c r="AAX96" s="129"/>
      <c r="AAY96" s="129"/>
      <c r="AAZ96" s="129"/>
      <c r="ABA96" s="129"/>
      <c r="ABB96" s="129"/>
      <c r="ABC96" s="129"/>
      <c r="ABD96" s="129"/>
      <c r="ABE96" s="129"/>
      <c r="ABF96" s="129"/>
      <c r="ABG96" s="129"/>
      <c r="ABH96" s="129"/>
      <c r="ABI96" s="129"/>
      <c r="ABJ96" s="129"/>
      <c r="ABK96" s="129"/>
      <c r="ABL96" s="129"/>
      <c r="ABM96" s="129"/>
      <c r="ABN96" s="129"/>
      <c r="ABO96" s="129"/>
      <c r="ABP96" s="129"/>
      <c r="ABQ96" s="129"/>
      <c r="ABR96" s="129"/>
      <c r="ABS96" s="129"/>
      <c r="ABT96" s="129"/>
      <c r="ABU96" s="129"/>
      <c r="ABV96" s="129"/>
      <c r="ABW96" s="129"/>
      <c r="ABX96" s="129"/>
      <c r="ABY96" s="129"/>
      <c r="ABZ96" s="129"/>
      <c r="ACA96" s="129"/>
      <c r="ACB96" s="129"/>
      <c r="ACC96" s="129"/>
      <c r="ACD96" s="129"/>
      <c r="ACE96" s="129"/>
      <c r="ACF96" s="129"/>
      <c r="ACG96" s="129"/>
      <c r="ACH96" s="129"/>
      <c r="ACI96" s="129"/>
      <c r="ACJ96" s="129"/>
      <c r="ACK96" s="129"/>
      <c r="ACL96" s="129"/>
      <c r="ACM96" s="129"/>
      <c r="ACN96" s="129"/>
      <c r="ACO96" s="129"/>
      <c r="ACP96" s="129"/>
      <c r="ACQ96" s="129"/>
      <c r="ACR96" s="129"/>
      <c r="ACS96" s="129"/>
      <c r="ACT96" s="129"/>
      <c r="ACU96" s="129"/>
      <c r="ACV96" s="129"/>
      <c r="ACW96" s="129"/>
      <c r="ACX96" s="129"/>
      <c r="ACY96" s="129"/>
      <c r="ACZ96" s="129"/>
      <c r="ADA96" s="129"/>
      <c r="ADB96" s="129"/>
      <c r="ADC96" s="129"/>
      <c r="ADD96" s="129"/>
      <c r="ADE96" s="129"/>
      <c r="ADF96" s="129"/>
      <c r="ADG96" s="129"/>
      <c r="ADH96" s="129"/>
      <c r="ADI96" s="129"/>
      <c r="ADJ96" s="129"/>
      <c r="ADK96" s="129"/>
      <c r="ADL96" s="129"/>
      <c r="ADM96" s="129"/>
      <c r="ADN96" s="129"/>
      <c r="ADO96" s="129"/>
      <c r="ADP96" s="129"/>
      <c r="ADQ96" s="129"/>
      <c r="ADR96" s="129"/>
      <c r="ADS96" s="129"/>
      <c r="ADT96" s="129"/>
      <c r="ADU96" s="129"/>
      <c r="ADV96" s="129"/>
      <c r="ADW96" s="129"/>
      <c r="ADX96" s="129"/>
      <c r="ADY96" s="129"/>
      <c r="ADZ96" s="129"/>
      <c r="AEA96" s="129"/>
      <c r="AEB96" s="129"/>
      <c r="AEC96" s="129"/>
      <c r="AED96" s="129"/>
      <c r="AEE96" s="129"/>
      <c r="AEF96" s="129"/>
      <c r="AEG96" s="129"/>
      <c r="AEH96" s="129"/>
      <c r="AEI96" s="129"/>
      <c r="AEJ96" s="129"/>
      <c r="AEK96" s="129"/>
      <c r="AEL96" s="129"/>
      <c r="AEM96" s="129"/>
      <c r="AEN96" s="129"/>
      <c r="AEO96" s="129"/>
      <c r="AEP96" s="129"/>
      <c r="AEQ96" s="129"/>
      <c r="AER96" s="129"/>
      <c r="AES96" s="129"/>
      <c r="AET96" s="129"/>
      <c r="AEU96" s="129"/>
      <c r="AEV96" s="129"/>
      <c r="AEW96" s="129"/>
      <c r="AEX96" s="129"/>
      <c r="AEY96" s="129"/>
      <c r="AEZ96" s="129"/>
      <c r="AFA96" s="129"/>
      <c r="AFB96" s="129"/>
      <c r="AFC96" s="129"/>
      <c r="AFD96" s="129"/>
      <c r="AFE96" s="129"/>
      <c r="AFF96" s="129"/>
      <c r="AFG96" s="129"/>
      <c r="AFH96" s="129"/>
      <c r="AFI96" s="129"/>
      <c r="AFJ96" s="129"/>
      <c r="AFK96" s="129"/>
      <c r="AFL96" s="129"/>
      <c r="AFM96" s="129"/>
      <c r="AFN96" s="129"/>
      <c r="AFO96" s="129"/>
      <c r="AFP96" s="129"/>
      <c r="AFQ96" s="129"/>
      <c r="AFR96" s="129"/>
      <c r="AFS96" s="129"/>
      <c r="AFT96" s="129"/>
      <c r="AFU96" s="129"/>
      <c r="AFV96" s="129"/>
      <c r="AFW96" s="129"/>
      <c r="AFX96" s="129"/>
      <c r="AFY96" s="129"/>
      <c r="AFZ96" s="129"/>
      <c r="AGA96" s="129"/>
      <c r="AGB96" s="129"/>
      <c r="AGC96" s="129"/>
      <c r="AGD96" s="129"/>
      <c r="AGE96" s="129"/>
      <c r="AGF96" s="129"/>
      <c r="AGG96" s="129"/>
      <c r="AGH96" s="129"/>
      <c r="AGI96" s="129"/>
      <c r="AGJ96" s="129"/>
      <c r="AGK96" s="129"/>
      <c r="AGL96" s="129"/>
      <c r="AGM96" s="129"/>
      <c r="AGN96" s="129"/>
      <c r="AGO96" s="129"/>
      <c r="AGP96" s="129"/>
      <c r="AGQ96" s="129"/>
      <c r="AGR96" s="129"/>
      <c r="AGS96" s="129"/>
      <c r="AGT96" s="129"/>
      <c r="AGU96" s="129"/>
      <c r="AGV96" s="129"/>
      <c r="AGW96" s="129"/>
      <c r="AGX96" s="129"/>
      <c r="AGY96" s="129"/>
      <c r="AGZ96" s="129"/>
      <c r="AHA96" s="129"/>
      <c r="AHB96" s="129"/>
      <c r="AHC96" s="129"/>
      <c r="AHD96" s="129"/>
      <c r="AHE96" s="129"/>
      <c r="AHF96" s="129"/>
      <c r="AHG96" s="129"/>
      <c r="AHH96" s="129"/>
      <c r="AHI96" s="129"/>
      <c r="AHJ96" s="129"/>
      <c r="AHK96" s="129"/>
      <c r="AHL96" s="129"/>
      <c r="AHM96" s="129"/>
      <c r="AHN96" s="129"/>
      <c r="AHO96" s="129"/>
      <c r="AHP96" s="129"/>
      <c r="AHQ96" s="129"/>
      <c r="AHR96" s="129"/>
      <c r="AHS96" s="129"/>
      <c r="AHT96" s="129"/>
      <c r="AHU96" s="129"/>
      <c r="AHV96" s="129"/>
      <c r="AHW96" s="129"/>
      <c r="AHX96" s="129"/>
      <c r="AHY96" s="129"/>
      <c r="AHZ96" s="129"/>
      <c r="AIA96" s="129"/>
      <c r="AIB96" s="129"/>
      <c r="AIC96" s="129"/>
      <c r="AID96" s="129"/>
      <c r="AIE96" s="129"/>
      <c r="AIF96" s="129"/>
      <c r="AIG96" s="129"/>
      <c r="AIH96" s="129"/>
      <c r="AII96" s="129"/>
      <c r="AIJ96" s="129"/>
      <c r="AIK96" s="129"/>
      <c r="AIL96" s="129"/>
      <c r="AIM96" s="129"/>
      <c r="AIN96" s="129"/>
      <c r="AIO96" s="129"/>
      <c r="AIP96" s="129"/>
      <c r="AIQ96" s="129"/>
      <c r="AIR96" s="129"/>
      <c r="AIS96" s="129"/>
      <c r="AIT96" s="129"/>
      <c r="AIU96" s="129"/>
      <c r="AIV96" s="129"/>
      <c r="AIW96" s="129"/>
      <c r="AIX96" s="129"/>
      <c r="AIY96" s="129"/>
      <c r="AIZ96" s="129"/>
      <c r="AJA96" s="129"/>
      <c r="AJB96" s="129"/>
      <c r="AJC96" s="129"/>
      <c r="AJD96" s="129"/>
      <c r="AJE96" s="129"/>
      <c r="AJF96" s="129"/>
      <c r="AJG96" s="129"/>
      <c r="AJH96" s="129"/>
      <c r="AJI96" s="129"/>
      <c r="AJJ96" s="129"/>
      <c r="AJK96" s="129"/>
      <c r="AJL96" s="129"/>
      <c r="AJM96" s="129"/>
      <c r="AJN96" s="129"/>
      <c r="AJO96" s="129"/>
      <c r="AJP96" s="129"/>
      <c r="AJQ96" s="129"/>
      <c r="AJR96" s="129"/>
      <c r="AJS96" s="129"/>
      <c r="AJT96" s="129"/>
      <c r="AJU96" s="129"/>
      <c r="AJV96" s="129"/>
      <c r="AJW96" s="129"/>
      <c r="AJX96" s="129"/>
      <c r="AJY96" s="129"/>
      <c r="AJZ96" s="129"/>
      <c r="AKA96" s="129"/>
      <c r="AKB96" s="129"/>
      <c r="AKC96" s="129"/>
      <c r="AKD96" s="129"/>
      <c r="AKE96" s="129"/>
      <c r="AKF96" s="129"/>
      <c r="AKG96" s="129"/>
      <c r="AKH96" s="129"/>
      <c r="AKI96" s="129"/>
      <c r="AKJ96" s="129"/>
      <c r="AKK96" s="129"/>
      <c r="AKL96" s="129"/>
      <c r="AKM96" s="129"/>
      <c r="AKN96" s="129"/>
      <c r="AKO96" s="129"/>
      <c r="AKP96" s="129"/>
      <c r="AKQ96" s="129"/>
      <c r="AKR96" s="129"/>
      <c r="AKS96" s="129"/>
      <c r="AKT96" s="129"/>
      <c r="AKU96" s="129"/>
      <c r="AKV96" s="129"/>
      <c r="AKW96" s="129"/>
      <c r="AKX96" s="129"/>
      <c r="AKY96" s="129"/>
      <c r="AKZ96" s="129"/>
      <c r="ALA96" s="129"/>
      <c r="ALB96" s="129"/>
      <c r="ALC96" s="129"/>
      <c r="ALD96" s="129"/>
      <c r="ALE96" s="129"/>
      <c r="ALF96" s="129"/>
      <c r="ALG96" s="129"/>
      <c r="ALH96" s="129"/>
      <c r="ALI96" s="129"/>
      <c r="ALJ96" s="129"/>
      <c r="ALK96" s="129"/>
      <c r="ALL96" s="129"/>
      <c r="ALM96" s="129"/>
      <c r="ALN96" s="129"/>
      <c r="ALO96" s="129"/>
      <c r="ALP96" s="129"/>
      <c r="ALQ96" s="129"/>
      <c r="ALR96" s="129"/>
      <c r="ALS96" s="129"/>
      <c r="ALT96" s="129"/>
      <c r="ALU96" s="129"/>
      <c r="ALV96" s="129"/>
      <c r="ALW96" s="129"/>
      <c r="ALX96" s="129"/>
      <c r="ALY96" s="129"/>
      <c r="ALZ96" s="129"/>
      <c r="AMA96" s="129"/>
      <c r="AMB96" s="129"/>
      <c r="AMC96" s="129"/>
      <c r="AMD96" s="129"/>
      <c r="AME96" s="129"/>
      <c r="AMF96" s="129"/>
      <c r="AMG96" s="129"/>
      <c r="AMH96" s="129"/>
      <c r="AMI96" s="129"/>
      <c r="AMJ96" s="129"/>
      <c r="AMK96" s="129"/>
      <c r="AML96" s="129"/>
      <c r="AMM96" s="129"/>
      <c r="AMN96" s="129"/>
      <c r="AMO96" s="129"/>
      <c r="AMP96" s="129"/>
      <c r="AMQ96" s="129"/>
      <c r="AMR96" s="129"/>
      <c r="AMS96" s="129"/>
      <c r="AMT96" s="129"/>
      <c r="AMU96" s="129"/>
      <c r="AMV96" s="129"/>
      <c r="AMW96" s="129"/>
      <c r="AMX96" s="129"/>
      <c r="AMY96" s="129"/>
      <c r="AMZ96" s="129"/>
      <c r="ANA96" s="129"/>
      <c r="ANB96" s="129"/>
      <c r="ANC96" s="129"/>
      <c r="AND96" s="129"/>
      <c r="ANE96" s="129"/>
      <c r="ANF96" s="129"/>
      <c r="ANG96" s="129"/>
      <c r="ANH96" s="129"/>
      <c r="ANI96" s="129"/>
      <c r="ANJ96" s="129"/>
      <c r="ANK96" s="129"/>
      <c r="ANL96" s="129"/>
      <c r="ANM96" s="129"/>
      <c r="ANN96" s="129"/>
      <c r="ANO96" s="129"/>
      <c r="ANP96" s="129"/>
      <c r="ANQ96" s="129"/>
      <c r="ANR96" s="129"/>
      <c r="ANS96" s="129"/>
      <c r="ANT96" s="129"/>
      <c r="ANU96" s="129"/>
      <c r="ANV96" s="129"/>
      <c r="ANW96" s="129"/>
      <c r="ANX96" s="129"/>
      <c r="ANY96" s="129"/>
      <c r="ANZ96" s="129"/>
      <c r="AOA96" s="129"/>
      <c r="AOB96" s="129"/>
      <c r="AOC96" s="129"/>
      <c r="AOD96" s="129"/>
      <c r="AOE96" s="129"/>
      <c r="AOF96" s="129"/>
      <c r="AOG96" s="129"/>
      <c r="AOH96" s="129"/>
      <c r="AOI96" s="129"/>
      <c r="AOJ96" s="129"/>
      <c r="AOK96" s="129"/>
      <c r="AOL96" s="129"/>
      <c r="AOM96" s="129"/>
      <c r="AON96" s="129"/>
      <c r="AOO96" s="129"/>
      <c r="AOP96" s="129"/>
      <c r="AOQ96" s="129"/>
      <c r="AOR96" s="129"/>
      <c r="AOS96" s="129"/>
      <c r="AOT96" s="129"/>
      <c r="AOU96" s="129"/>
      <c r="AOV96" s="129"/>
      <c r="AOW96" s="129"/>
      <c r="AOX96" s="129"/>
      <c r="AOY96" s="129"/>
      <c r="AOZ96" s="129"/>
      <c r="APA96" s="129"/>
      <c r="APB96" s="129"/>
      <c r="APC96" s="129"/>
      <c r="APD96" s="129"/>
      <c r="APE96" s="129"/>
      <c r="APF96" s="129"/>
      <c r="APG96" s="129"/>
      <c r="APH96" s="129"/>
      <c r="API96" s="129"/>
      <c r="APJ96" s="129"/>
      <c r="APK96" s="129"/>
      <c r="APL96" s="129"/>
      <c r="APM96" s="129"/>
      <c r="APN96" s="129"/>
      <c r="APO96" s="129"/>
      <c r="APP96" s="129"/>
      <c r="APQ96" s="129"/>
      <c r="APR96" s="129"/>
      <c r="APS96" s="129"/>
      <c r="APT96" s="129"/>
      <c r="APU96" s="129"/>
      <c r="APV96" s="129"/>
      <c r="APW96" s="129"/>
      <c r="APX96" s="129"/>
      <c r="APY96" s="129"/>
      <c r="APZ96" s="129"/>
      <c r="AQA96" s="129"/>
      <c r="AQB96" s="129"/>
      <c r="AQC96" s="129"/>
      <c r="AQD96" s="129"/>
      <c r="AQE96" s="129"/>
      <c r="AQF96" s="129"/>
      <c r="AQG96" s="129"/>
      <c r="AQH96" s="129"/>
      <c r="AQI96" s="129"/>
      <c r="AQJ96" s="129"/>
      <c r="AQK96" s="129"/>
      <c r="AQL96" s="129"/>
      <c r="AQM96" s="129"/>
      <c r="AQN96" s="129"/>
      <c r="AQO96" s="129"/>
      <c r="AQP96" s="129"/>
      <c r="AQQ96" s="129"/>
      <c r="AQR96" s="129"/>
      <c r="AQS96" s="129"/>
      <c r="AQT96" s="129"/>
      <c r="AQU96" s="129"/>
      <c r="AQV96" s="129"/>
      <c r="AQW96" s="129"/>
      <c r="AQX96" s="129"/>
      <c r="AQY96" s="129"/>
      <c r="AQZ96" s="129"/>
      <c r="ARA96" s="129"/>
      <c r="ARB96" s="129"/>
      <c r="ARC96" s="129"/>
      <c r="ARD96" s="129"/>
      <c r="ARE96" s="129"/>
      <c r="ARF96" s="129"/>
      <c r="ARG96" s="129"/>
      <c r="ARH96" s="129"/>
      <c r="ARI96" s="129"/>
      <c r="ARJ96" s="129"/>
      <c r="ARK96" s="129"/>
      <c r="ARL96" s="129"/>
      <c r="ARM96" s="129"/>
      <c r="ARN96" s="129"/>
      <c r="ARO96" s="129"/>
      <c r="ARP96" s="129"/>
      <c r="ARQ96" s="129"/>
      <c r="ARR96" s="129"/>
      <c r="ARS96" s="129"/>
      <c r="ART96" s="129"/>
      <c r="ARU96" s="129"/>
      <c r="ARV96" s="129"/>
      <c r="ARW96" s="129"/>
      <c r="ARX96" s="129"/>
      <c r="ARY96" s="129"/>
      <c r="ARZ96" s="129"/>
      <c r="ASA96" s="129"/>
      <c r="ASB96" s="129"/>
      <c r="ASC96" s="129"/>
      <c r="ASD96" s="129"/>
      <c r="ASE96" s="129"/>
      <c r="ASF96" s="129"/>
      <c r="ASG96" s="129"/>
      <c r="ASH96" s="129"/>
      <c r="ASI96" s="129"/>
      <c r="ASJ96" s="129"/>
      <c r="ASK96" s="129"/>
      <c r="ASL96" s="129"/>
      <c r="ASM96" s="129"/>
      <c r="ASN96" s="129"/>
      <c r="ASO96" s="129"/>
      <c r="ASP96" s="129"/>
      <c r="ASQ96" s="129"/>
      <c r="ASR96" s="129"/>
      <c r="ASS96" s="129"/>
      <c r="AST96" s="129"/>
      <c r="ASU96" s="129"/>
      <c r="ASV96" s="129"/>
      <c r="ASW96" s="129"/>
      <c r="ASX96" s="129"/>
      <c r="ASY96" s="129"/>
      <c r="ASZ96" s="129"/>
      <c r="ATA96" s="129"/>
      <c r="ATB96" s="129"/>
      <c r="ATC96" s="129"/>
      <c r="ATD96" s="129"/>
      <c r="ATE96" s="129"/>
      <c r="ATF96" s="129"/>
      <c r="ATG96" s="129"/>
      <c r="ATH96" s="129"/>
      <c r="ATI96" s="129"/>
      <c r="ATJ96" s="129"/>
      <c r="ATK96" s="129"/>
      <c r="ATL96" s="129"/>
      <c r="ATM96" s="129"/>
      <c r="ATN96" s="129"/>
      <c r="ATO96" s="129"/>
      <c r="ATP96" s="129"/>
      <c r="ATQ96" s="129"/>
      <c r="ATR96" s="129"/>
      <c r="ATS96" s="129"/>
      <c r="ATT96" s="129"/>
      <c r="ATU96" s="129"/>
      <c r="ATV96" s="129"/>
      <c r="ATW96" s="129"/>
      <c r="ATX96" s="129"/>
      <c r="ATY96" s="129"/>
      <c r="ATZ96" s="129"/>
      <c r="AUA96" s="129"/>
      <c r="AUB96" s="129"/>
      <c r="AUC96" s="129"/>
      <c r="AUD96" s="129"/>
      <c r="AUE96" s="129"/>
      <c r="AUF96" s="129"/>
      <c r="AUG96" s="129"/>
      <c r="AUH96" s="129"/>
      <c r="AUI96" s="129"/>
      <c r="AUJ96" s="129"/>
      <c r="AUK96" s="129"/>
      <c r="AUL96" s="129"/>
      <c r="AUM96" s="129"/>
      <c r="AUN96" s="129"/>
      <c r="AUO96" s="129"/>
      <c r="AUP96" s="129"/>
      <c r="AUQ96" s="129"/>
      <c r="AUR96" s="129"/>
      <c r="AUS96" s="129"/>
      <c r="AUT96" s="129"/>
      <c r="AUU96" s="129"/>
      <c r="AUV96" s="129"/>
      <c r="AUW96" s="129"/>
      <c r="AUX96" s="129"/>
      <c r="AUY96" s="129"/>
      <c r="AUZ96" s="129"/>
      <c r="AVA96" s="129"/>
      <c r="AVB96" s="129"/>
      <c r="AVC96" s="129"/>
      <c r="AVD96" s="129"/>
      <c r="AVE96" s="129"/>
      <c r="AVF96" s="129"/>
      <c r="AVG96" s="129"/>
      <c r="AVH96" s="129"/>
      <c r="AVI96" s="129"/>
      <c r="AVJ96" s="129"/>
      <c r="AVK96" s="129"/>
      <c r="AVL96" s="129"/>
      <c r="AVM96" s="129"/>
      <c r="AVN96" s="129"/>
      <c r="AVO96" s="129"/>
      <c r="AVP96" s="129"/>
      <c r="AVQ96" s="129"/>
      <c r="AVR96" s="129"/>
      <c r="AVS96" s="129"/>
      <c r="AVT96" s="129"/>
      <c r="AVU96" s="129"/>
      <c r="AVV96" s="129"/>
      <c r="AVW96" s="129"/>
      <c r="AVX96" s="129"/>
      <c r="AVY96" s="129"/>
      <c r="AVZ96" s="129"/>
      <c r="AWA96" s="129"/>
      <c r="AWB96" s="129"/>
      <c r="AWC96" s="129"/>
      <c r="AWD96" s="129"/>
      <c r="AWE96" s="129"/>
      <c r="AWF96" s="129"/>
      <c r="AWG96" s="129"/>
      <c r="AWH96" s="129"/>
      <c r="AWI96" s="129"/>
      <c r="AWJ96" s="129"/>
      <c r="AWK96" s="129"/>
      <c r="AWL96" s="129"/>
      <c r="AWM96" s="129"/>
      <c r="AWN96" s="129"/>
      <c r="AWO96" s="129"/>
      <c r="AWP96" s="129"/>
      <c r="AWQ96" s="129"/>
      <c r="AWR96" s="129"/>
      <c r="AWS96" s="129"/>
      <c r="AWT96" s="129"/>
      <c r="AWU96" s="129"/>
      <c r="AWV96" s="129"/>
      <c r="AWW96" s="129"/>
      <c r="AWX96" s="129"/>
      <c r="AWY96" s="129"/>
      <c r="AWZ96" s="129"/>
      <c r="AXA96" s="129"/>
      <c r="AXB96" s="129"/>
      <c r="AXC96" s="129"/>
      <c r="AXD96" s="129"/>
      <c r="AXE96" s="129"/>
      <c r="AXF96" s="129"/>
      <c r="AXG96" s="129"/>
      <c r="AXH96" s="129"/>
      <c r="AXI96" s="129"/>
      <c r="AXJ96" s="129"/>
      <c r="AXK96" s="129"/>
      <c r="AXL96" s="129"/>
      <c r="AXM96" s="129"/>
      <c r="AXN96" s="129"/>
      <c r="AXO96" s="129"/>
      <c r="AXP96" s="129"/>
      <c r="AXQ96" s="129"/>
      <c r="AXR96" s="129"/>
      <c r="AXS96" s="129"/>
      <c r="AXT96" s="129"/>
      <c r="AXU96" s="129"/>
      <c r="AXV96" s="129"/>
      <c r="AXW96" s="129"/>
      <c r="AXX96" s="129"/>
      <c r="AXY96" s="129"/>
      <c r="AXZ96" s="129"/>
      <c r="AYA96" s="129"/>
      <c r="AYB96" s="129"/>
      <c r="AYC96" s="129"/>
      <c r="AYD96" s="129"/>
      <c r="AYE96" s="129"/>
      <c r="AYF96" s="129"/>
      <c r="AYG96" s="129"/>
      <c r="AYH96" s="129"/>
      <c r="AYI96" s="129"/>
      <c r="AYJ96" s="129"/>
      <c r="AYK96" s="129"/>
      <c r="AYL96" s="129"/>
      <c r="AYM96" s="129"/>
      <c r="AYN96" s="129"/>
      <c r="AYO96" s="129"/>
      <c r="AYP96" s="129"/>
      <c r="AYQ96" s="129"/>
      <c r="AYR96" s="129"/>
      <c r="AYS96" s="129"/>
      <c r="AYT96" s="129"/>
      <c r="AYU96" s="129"/>
      <c r="AYV96" s="129"/>
      <c r="AYW96" s="129"/>
      <c r="AYX96" s="129"/>
      <c r="AYY96" s="129"/>
      <c r="AYZ96" s="129"/>
      <c r="AZA96" s="129"/>
      <c r="AZB96" s="129"/>
      <c r="AZC96" s="129"/>
      <c r="AZD96" s="129"/>
      <c r="AZE96" s="129"/>
      <c r="AZF96" s="129"/>
      <c r="AZG96" s="129"/>
      <c r="AZH96" s="129"/>
      <c r="AZI96" s="129"/>
      <c r="AZJ96" s="129"/>
      <c r="AZK96" s="129"/>
      <c r="AZL96" s="129"/>
      <c r="AZM96" s="129"/>
      <c r="AZN96" s="129"/>
      <c r="AZO96" s="129"/>
      <c r="AZP96" s="129"/>
      <c r="AZQ96" s="129"/>
      <c r="AZR96" s="129"/>
      <c r="AZS96" s="129"/>
      <c r="AZT96" s="129"/>
      <c r="AZU96" s="129"/>
      <c r="AZV96" s="129"/>
      <c r="AZW96" s="129"/>
      <c r="AZX96" s="129"/>
      <c r="AZY96" s="129"/>
      <c r="AZZ96" s="129"/>
      <c r="BAA96" s="129"/>
      <c r="BAB96" s="129"/>
      <c r="BAC96" s="129"/>
      <c r="BAD96" s="129"/>
      <c r="BAE96" s="129"/>
      <c r="BAF96" s="129"/>
      <c r="BAG96" s="129"/>
      <c r="BAH96" s="129"/>
      <c r="BAI96" s="129"/>
      <c r="BAJ96" s="129"/>
      <c r="BAK96" s="129"/>
      <c r="BAL96" s="129"/>
      <c r="BAM96" s="129"/>
      <c r="BAN96" s="129"/>
      <c r="BAO96" s="129"/>
      <c r="BAP96" s="129"/>
      <c r="BAQ96" s="129"/>
      <c r="BAR96" s="129"/>
      <c r="BAS96" s="129"/>
      <c r="BAT96" s="129"/>
      <c r="BAU96" s="129"/>
      <c r="BAV96" s="129"/>
      <c r="BAW96" s="129"/>
      <c r="BAX96" s="129"/>
      <c r="BAY96" s="129"/>
      <c r="BAZ96" s="129"/>
      <c r="BBA96" s="129"/>
      <c r="BBB96" s="129"/>
      <c r="BBC96" s="129"/>
      <c r="BBD96" s="129"/>
      <c r="BBE96" s="129"/>
      <c r="BBF96" s="129"/>
      <c r="BBG96" s="129"/>
      <c r="BBH96" s="129"/>
      <c r="BBI96" s="129"/>
      <c r="BBJ96" s="129"/>
      <c r="BBK96" s="129"/>
      <c r="BBL96" s="129"/>
      <c r="BBM96" s="129"/>
      <c r="BBN96" s="129"/>
      <c r="BBO96" s="129"/>
      <c r="BBP96" s="129"/>
      <c r="BBQ96" s="129"/>
      <c r="BBR96" s="129"/>
      <c r="BBS96" s="129"/>
      <c r="BBT96" s="129"/>
      <c r="BBU96" s="129"/>
      <c r="BBV96" s="129"/>
      <c r="BBW96" s="129"/>
      <c r="BBX96" s="129"/>
      <c r="BBY96" s="129"/>
      <c r="BBZ96" s="129"/>
      <c r="BCA96" s="129"/>
      <c r="BCB96" s="129"/>
      <c r="BCC96" s="129"/>
      <c r="BCD96" s="129"/>
      <c r="BCE96" s="129"/>
      <c r="BCF96" s="129"/>
      <c r="BCG96" s="129"/>
      <c r="BCH96" s="129"/>
      <c r="BCI96" s="129"/>
      <c r="BCJ96" s="129"/>
      <c r="BCK96" s="129"/>
      <c r="BCL96" s="129"/>
      <c r="BCM96" s="129"/>
      <c r="BCN96" s="129"/>
      <c r="BCO96" s="129"/>
      <c r="BCP96" s="129"/>
      <c r="BCQ96" s="129"/>
      <c r="BCR96" s="129"/>
      <c r="BCS96" s="129"/>
      <c r="BCT96" s="129"/>
      <c r="BCU96" s="129"/>
      <c r="BCV96" s="129"/>
      <c r="BCW96" s="129"/>
      <c r="BCX96" s="129"/>
      <c r="BCY96" s="129"/>
      <c r="BCZ96" s="129"/>
      <c r="BDA96" s="129"/>
      <c r="BDB96" s="129"/>
      <c r="BDC96" s="129"/>
      <c r="BDD96" s="129"/>
      <c r="BDE96" s="129"/>
      <c r="BDF96" s="129"/>
      <c r="BDG96" s="129"/>
      <c r="BDH96" s="129"/>
      <c r="BDI96" s="129"/>
      <c r="BDJ96" s="129"/>
      <c r="BDK96" s="129"/>
      <c r="BDL96" s="129"/>
      <c r="BDM96" s="129"/>
      <c r="BDN96" s="129"/>
      <c r="BDO96" s="129"/>
      <c r="BDP96" s="129"/>
      <c r="BDQ96" s="129"/>
      <c r="BDR96" s="129"/>
      <c r="BDS96" s="129"/>
      <c r="BDT96" s="129"/>
      <c r="BDU96" s="129"/>
      <c r="BDV96" s="129"/>
      <c r="BDW96" s="129"/>
      <c r="BDX96" s="129"/>
      <c r="BDY96" s="129"/>
      <c r="BDZ96" s="129"/>
      <c r="BEA96" s="129"/>
      <c r="BEB96" s="129"/>
      <c r="BEC96" s="129"/>
      <c r="BED96" s="129"/>
      <c r="BEE96" s="129"/>
      <c r="BEF96" s="129"/>
      <c r="BEG96" s="129"/>
      <c r="BEH96" s="129"/>
      <c r="BEI96" s="129"/>
      <c r="BEJ96" s="129"/>
      <c r="BEK96" s="129"/>
      <c r="BEL96" s="129"/>
      <c r="BEM96" s="129"/>
      <c r="BEN96" s="129"/>
      <c r="BEO96" s="129"/>
      <c r="BEP96" s="129"/>
      <c r="BEQ96" s="129"/>
      <c r="BER96" s="129"/>
      <c r="BES96" s="129"/>
      <c r="BET96" s="129"/>
      <c r="BEU96" s="129"/>
      <c r="BEV96" s="129"/>
      <c r="BEW96" s="129"/>
      <c r="BEX96" s="129"/>
      <c r="BEY96" s="129"/>
      <c r="BEZ96" s="129"/>
      <c r="BFA96" s="129"/>
      <c r="BFB96" s="129"/>
      <c r="BFC96" s="129"/>
      <c r="BFD96" s="129"/>
      <c r="BFE96" s="129"/>
      <c r="BFF96" s="129"/>
      <c r="BFG96" s="129"/>
      <c r="BFH96" s="129"/>
      <c r="BFI96" s="129"/>
      <c r="BFJ96" s="129"/>
      <c r="BFK96" s="129"/>
      <c r="BFL96" s="129"/>
      <c r="BFM96" s="129"/>
      <c r="BFN96" s="129"/>
      <c r="BFO96" s="129"/>
      <c r="BFP96" s="129"/>
      <c r="BFQ96" s="129"/>
      <c r="BFR96" s="129"/>
      <c r="BFS96" s="129"/>
      <c r="BFT96" s="129"/>
      <c r="BFU96" s="129"/>
      <c r="BFV96" s="129"/>
      <c r="BFW96" s="129"/>
      <c r="BFX96" s="129"/>
      <c r="BFY96" s="129"/>
      <c r="BFZ96" s="129"/>
      <c r="BGA96" s="129"/>
      <c r="BGB96" s="129"/>
      <c r="BGC96" s="129"/>
      <c r="BGD96" s="129"/>
      <c r="BGE96" s="129"/>
      <c r="BGF96" s="129"/>
      <c r="BGG96" s="129"/>
      <c r="BGH96" s="129"/>
      <c r="BGI96" s="129"/>
      <c r="BGJ96" s="129"/>
      <c r="BGK96" s="129"/>
      <c r="BGL96" s="129"/>
      <c r="BGM96" s="129"/>
      <c r="BGN96" s="129"/>
      <c r="BGO96" s="129"/>
      <c r="BGP96" s="129"/>
      <c r="BGQ96" s="129"/>
      <c r="BGR96" s="129"/>
      <c r="BGS96" s="129"/>
      <c r="BGT96" s="129"/>
      <c r="BGU96" s="129"/>
      <c r="BGV96" s="129"/>
      <c r="BGW96" s="129"/>
      <c r="BGX96" s="129"/>
      <c r="BGY96" s="129"/>
      <c r="BGZ96" s="129"/>
      <c r="BHA96" s="129"/>
      <c r="BHB96" s="129"/>
      <c r="BHC96" s="129"/>
      <c r="BHD96" s="129"/>
      <c r="BHE96" s="129"/>
      <c r="BHF96" s="129"/>
      <c r="BHG96" s="129"/>
      <c r="BHH96" s="129"/>
      <c r="BHI96" s="129"/>
      <c r="BHJ96" s="129"/>
      <c r="BHK96" s="129"/>
      <c r="BHL96" s="129"/>
      <c r="BHM96" s="129"/>
      <c r="BHN96" s="129"/>
      <c r="BHO96" s="129"/>
      <c r="BHP96" s="129"/>
      <c r="BHQ96" s="129"/>
      <c r="BHR96" s="129"/>
      <c r="BHS96" s="129"/>
      <c r="BHT96" s="129"/>
      <c r="BHU96" s="129"/>
      <c r="BHV96" s="129"/>
      <c r="BHW96" s="129"/>
      <c r="BHX96" s="129"/>
      <c r="BHY96" s="129"/>
      <c r="BHZ96" s="129"/>
      <c r="BIA96" s="129"/>
      <c r="BIB96" s="129"/>
      <c r="BIC96" s="129"/>
      <c r="BID96" s="129"/>
      <c r="BIE96" s="129"/>
      <c r="BIF96" s="129"/>
      <c r="BIG96" s="129"/>
      <c r="BIH96" s="129"/>
      <c r="BII96" s="129"/>
      <c r="BIJ96" s="129"/>
      <c r="BIK96" s="129"/>
      <c r="BIL96" s="129"/>
      <c r="BIM96" s="129"/>
      <c r="BIN96" s="129"/>
      <c r="BIO96" s="129"/>
      <c r="BIP96" s="129"/>
      <c r="BIQ96" s="129"/>
      <c r="BIR96" s="129"/>
      <c r="BIS96" s="129"/>
      <c r="BIT96" s="129"/>
      <c r="BIU96" s="129"/>
      <c r="BIV96" s="129"/>
      <c r="BIW96" s="129"/>
      <c r="BIX96" s="129"/>
      <c r="BIY96" s="129"/>
      <c r="BIZ96" s="129"/>
      <c r="BJA96" s="129"/>
      <c r="BJB96" s="129"/>
      <c r="BJC96" s="129"/>
      <c r="BJD96" s="129"/>
      <c r="BJE96" s="129"/>
      <c r="BJF96" s="129"/>
      <c r="BJG96" s="129"/>
      <c r="BJH96" s="129"/>
      <c r="BJI96" s="129"/>
      <c r="BJJ96" s="129"/>
      <c r="BJK96" s="129"/>
      <c r="BJL96" s="129"/>
      <c r="BJM96" s="129"/>
      <c r="BJN96" s="129"/>
      <c r="BJO96" s="129"/>
      <c r="BJP96" s="129"/>
      <c r="BJQ96" s="129"/>
      <c r="BJR96" s="129"/>
      <c r="BJS96" s="129"/>
      <c r="BJT96" s="129"/>
      <c r="BJU96" s="129"/>
      <c r="BJV96" s="129"/>
      <c r="BJW96" s="129"/>
      <c r="BJX96" s="129"/>
      <c r="BJY96" s="129"/>
      <c r="BJZ96" s="129"/>
      <c r="BKA96" s="129"/>
      <c r="BKB96" s="129"/>
      <c r="BKC96" s="129"/>
      <c r="BKD96" s="129"/>
      <c r="BKE96" s="129"/>
      <c r="BKF96" s="129"/>
      <c r="BKG96" s="129"/>
      <c r="BKH96" s="129"/>
      <c r="BKI96" s="129"/>
      <c r="BKJ96" s="129"/>
      <c r="BKK96" s="129"/>
      <c r="BKL96" s="129"/>
      <c r="BKM96" s="129"/>
      <c r="BKN96" s="129"/>
      <c r="BKO96" s="129"/>
      <c r="BKP96" s="129"/>
      <c r="BKQ96" s="129"/>
      <c r="BKR96" s="129"/>
      <c r="BKS96" s="129"/>
      <c r="BKT96" s="129"/>
      <c r="BKU96" s="129"/>
      <c r="BKV96" s="129"/>
      <c r="BKW96" s="129"/>
      <c r="BKX96" s="129"/>
      <c r="BKY96" s="129"/>
      <c r="BKZ96" s="129"/>
      <c r="BLA96" s="129"/>
      <c r="BLB96" s="129"/>
      <c r="BLC96" s="129"/>
      <c r="BLD96" s="129"/>
      <c r="BLE96" s="129"/>
      <c r="BLF96" s="129"/>
      <c r="BLG96" s="129"/>
      <c r="BLH96" s="129"/>
      <c r="BLI96" s="129"/>
      <c r="BLJ96" s="129"/>
      <c r="BLK96" s="129"/>
      <c r="BLL96" s="129"/>
      <c r="BLM96" s="129"/>
      <c r="BLN96" s="129"/>
      <c r="BLO96" s="129"/>
      <c r="BLP96" s="129"/>
      <c r="BLQ96" s="129"/>
      <c r="BLR96" s="129"/>
      <c r="BLS96" s="129"/>
      <c r="BLT96" s="129"/>
      <c r="BLU96" s="129"/>
      <c r="BLV96" s="129"/>
      <c r="BLW96" s="129"/>
      <c r="BLX96" s="129"/>
      <c r="BLY96" s="129"/>
      <c r="BLZ96" s="129"/>
      <c r="BMA96" s="129"/>
      <c r="BMB96" s="129"/>
      <c r="BMC96" s="129"/>
      <c r="BMD96" s="129"/>
      <c r="BME96" s="129"/>
      <c r="BMF96" s="129"/>
      <c r="BMG96" s="129"/>
      <c r="BMH96" s="129"/>
      <c r="BMI96" s="129"/>
      <c r="BMJ96" s="129"/>
      <c r="BMK96" s="129"/>
      <c r="BML96" s="129"/>
      <c r="BMM96" s="129"/>
      <c r="BMN96" s="129"/>
      <c r="BMO96" s="129"/>
      <c r="BMP96" s="129"/>
      <c r="BMQ96" s="129"/>
      <c r="BMR96" s="129"/>
      <c r="BMS96" s="129"/>
      <c r="BMT96" s="129"/>
      <c r="BMU96" s="129"/>
      <c r="BMV96" s="129"/>
      <c r="BMW96" s="129"/>
      <c r="BMX96" s="129"/>
      <c r="BMY96" s="129"/>
      <c r="BMZ96" s="129"/>
      <c r="BNA96" s="129"/>
      <c r="BNB96" s="129"/>
      <c r="BNC96" s="129"/>
      <c r="BND96" s="129"/>
      <c r="BNE96" s="129"/>
      <c r="BNF96" s="129"/>
      <c r="BNG96" s="129"/>
      <c r="BNH96" s="129"/>
      <c r="BNI96" s="129"/>
      <c r="BNJ96" s="129"/>
      <c r="BNK96" s="129"/>
      <c r="BNL96" s="129"/>
      <c r="BNM96" s="129"/>
      <c r="BNN96" s="129"/>
      <c r="BNO96" s="129"/>
      <c r="BNP96" s="129"/>
      <c r="BNQ96" s="129"/>
      <c r="BNR96" s="129"/>
      <c r="BNS96" s="129"/>
      <c r="BNT96" s="129"/>
      <c r="BNU96" s="129"/>
      <c r="BNV96" s="129"/>
      <c r="BNW96" s="129"/>
      <c r="BNX96" s="129"/>
      <c r="BNY96" s="129"/>
      <c r="BNZ96" s="129"/>
      <c r="BOA96" s="129"/>
      <c r="BOB96" s="129"/>
      <c r="BOC96" s="129"/>
      <c r="BOD96" s="129"/>
      <c r="BOE96" s="129"/>
      <c r="BOF96" s="129"/>
      <c r="BOG96" s="129"/>
      <c r="BOH96" s="129"/>
      <c r="BOI96" s="129"/>
      <c r="BOJ96" s="129"/>
      <c r="BOK96" s="129"/>
      <c r="BOL96" s="129"/>
      <c r="BOM96" s="129"/>
      <c r="BON96" s="129"/>
      <c r="BOO96" s="129"/>
      <c r="BOP96" s="129"/>
      <c r="BOQ96" s="129"/>
      <c r="BOR96" s="129"/>
      <c r="BOS96" s="129"/>
      <c r="BOT96" s="129"/>
      <c r="BOU96" s="129"/>
      <c r="BOV96" s="129"/>
      <c r="BOW96" s="129"/>
      <c r="BOX96" s="129"/>
      <c r="BOY96" s="129"/>
      <c r="BOZ96" s="129"/>
      <c r="BPA96" s="129"/>
      <c r="BPB96" s="129"/>
      <c r="BPC96" s="129"/>
      <c r="BPD96" s="129"/>
      <c r="BPE96" s="129"/>
      <c r="BPF96" s="129"/>
      <c r="BPG96" s="129"/>
      <c r="BPH96" s="129"/>
      <c r="BPI96" s="129"/>
      <c r="BPJ96" s="129"/>
      <c r="BPK96" s="129"/>
      <c r="BPL96" s="129"/>
      <c r="BPM96" s="129"/>
      <c r="BPN96" s="129"/>
      <c r="BPO96" s="129"/>
      <c r="BPP96" s="129"/>
      <c r="BPQ96" s="129"/>
      <c r="BPR96" s="129"/>
      <c r="BPS96" s="129"/>
      <c r="BPT96" s="129"/>
      <c r="BPU96" s="129"/>
      <c r="BPV96" s="129"/>
      <c r="BPW96" s="129"/>
      <c r="BPX96" s="129"/>
      <c r="BPY96" s="129"/>
      <c r="BPZ96" s="129"/>
      <c r="BQA96" s="129"/>
      <c r="BQB96" s="129"/>
      <c r="BQC96" s="129"/>
      <c r="BQD96" s="129"/>
      <c r="BQE96" s="129"/>
      <c r="BQF96" s="129"/>
      <c r="BQG96" s="129"/>
      <c r="BQH96" s="129"/>
      <c r="BQI96" s="129"/>
      <c r="BQJ96" s="129"/>
      <c r="BQK96" s="129"/>
      <c r="BQL96" s="129"/>
      <c r="BQM96" s="129"/>
      <c r="BQN96" s="129"/>
      <c r="BQO96" s="129"/>
      <c r="BQP96" s="129"/>
      <c r="BQQ96" s="129"/>
      <c r="BQR96" s="129"/>
      <c r="BQS96" s="129"/>
      <c r="BQT96" s="129"/>
      <c r="BQU96" s="129"/>
      <c r="BQV96" s="129"/>
      <c r="BQW96" s="129"/>
      <c r="BQX96" s="129"/>
      <c r="BQY96" s="129"/>
      <c r="BQZ96" s="129"/>
      <c r="BRA96" s="129"/>
      <c r="BRB96" s="129"/>
      <c r="BRC96" s="129"/>
      <c r="BRD96" s="129"/>
      <c r="BRE96" s="129"/>
      <c r="BRF96" s="129"/>
      <c r="BRG96" s="129"/>
      <c r="BRH96" s="129"/>
      <c r="BRI96" s="129"/>
      <c r="BRJ96" s="129"/>
      <c r="BRK96" s="129"/>
      <c r="BRL96" s="129"/>
      <c r="BRM96" s="129"/>
      <c r="BRN96" s="129"/>
      <c r="BRO96" s="129"/>
      <c r="BRP96" s="129"/>
      <c r="BRQ96" s="129"/>
      <c r="BRR96" s="129"/>
      <c r="BRS96" s="129"/>
      <c r="BRT96" s="129"/>
      <c r="BRU96" s="129"/>
      <c r="BRV96" s="129"/>
      <c r="BRW96" s="129"/>
      <c r="BRX96" s="129"/>
      <c r="BRY96" s="129"/>
      <c r="BRZ96" s="129"/>
      <c r="BSA96" s="129"/>
      <c r="BSB96" s="129"/>
      <c r="BSC96" s="129"/>
      <c r="BSD96" s="129"/>
      <c r="BSE96" s="129"/>
      <c r="BSF96" s="129"/>
      <c r="BSG96" s="129"/>
      <c r="BSH96" s="129"/>
      <c r="BSI96" s="129"/>
      <c r="BSJ96" s="129"/>
      <c r="BSK96" s="129"/>
      <c r="BSL96" s="129"/>
      <c r="BSM96" s="129"/>
      <c r="BSN96" s="129"/>
      <c r="BSO96" s="129"/>
      <c r="BSP96" s="129"/>
      <c r="BSQ96" s="129"/>
      <c r="BSR96" s="129"/>
      <c r="BSS96" s="129"/>
      <c r="BST96" s="129"/>
      <c r="BSU96" s="129"/>
      <c r="BSV96" s="129"/>
      <c r="BSW96" s="129"/>
      <c r="BSX96" s="129"/>
      <c r="BSY96" s="129"/>
      <c r="BSZ96" s="129"/>
      <c r="BTA96" s="129"/>
      <c r="BTB96" s="129"/>
      <c r="BTC96" s="129"/>
      <c r="BTD96" s="129"/>
      <c r="BTE96" s="129"/>
      <c r="BTF96" s="129"/>
      <c r="BTG96" s="129"/>
      <c r="BTH96" s="129"/>
      <c r="BTI96" s="129"/>
      <c r="BTJ96" s="129"/>
      <c r="BTK96" s="129"/>
      <c r="BTL96" s="129"/>
      <c r="BTM96" s="129"/>
      <c r="BTN96" s="129"/>
      <c r="BTO96" s="129"/>
      <c r="BTP96" s="129"/>
      <c r="BTQ96" s="129"/>
      <c r="BTR96" s="129"/>
      <c r="BTS96" s="129"/>
      <c r="BTT96" s="129"/>
      <c r="BTU96" s="129"/>
      <c r="BTV96" s="129"/>
      <c r="BTW96" s="129"/>
      <c r="BTX96" s="129"/>
      <c r="BTY96" s="129"/>
      <c r="BTZ96" s="129"/>
      <c r="BUA96" s="129"/>
      <c r="BUB96" s="129"/>
      <c r="BUC96" s="129"/>
      <c r="BUD96" s="129"/>
      <c r="BUE96" s="129"/>
      <c r="BUF96" s="129"/>
      <c r="BUG96" s="129"/>
      <c r="BUH96" s="129"/>
      <c r="BUI96" s="129"/>
      <c r="BUJ96" s="129"/>
      <c r="BUK96" s="129"/>
      <c r="BUL96" s="129"/>
      <c r="BUM96" s="129"/>
      <c r="BUN96" s="129"/>
      <c r="BUO96" s="129"/>
      <c r="BUP96" s="129"/>
      <c r="BUQ96" s="129"/>
      <c r="BUR96" s="129"/>
      <c r="BUS96" s="129"/>
      <c r="BUT96" s="129"/>
      <c r="BUU96" s="129"/>
      <c r="BUV96" s="129"/>
      <c r="BUW96" s="129"/>
      <c r="BUX96" s="129"/>
      <c r="BUY96" s="129"/>
      <c r="BUZ96" s="129"/>
      <c r="BVA96" s="129"/>
      <c r="BVB96" s="129"/>
      <c r="BVC96" s="129"/>
      <c r="BVD96" s="129"/>
      <c r="BVE96" s="129"/>
      <c r="BVF96" s="129"/>
      <c r="BVG96" s="129"/>
      <c r="BVH96" s="129"/>
      <c r="BVI96" s="129"/>
      <c r="BVJ96" s="129"/>
      <c r="BVK96" s="129"/>
      <c r="BVL96" s="129"/>
      <c r="BVM96" s="129"/>
      <c r="BVN96" s="129"/>
      <c r="BVO96" s="129"/>
      <c r="BVP96" s="129"/>
      <c r="BVQ96" s="129"/>
      <c r="BVR96" s="129"/>
      <c r="BVS96" s="129"/>
      <c r="BVT96" s="129"/>
      <c r="BVU96" s="129"/>
      <c r="BVV96" s="129"/>
      <c r="BVW96" s="129"/>
      <c r="BVX96" s="129"/>
      <c r="BVY96" s="129"/>
      <c r="BVZ96" s="129"/>
      <c r="BWA96" s="129"/>
      <c r="BWB96" s="129"/>
      <c r="BWC96" s="129"/>
      <c r="BWD96" s="129"/>
      <c r="BWE96" s="129"/>
      <c r="BWF96" s="129"/>
      <c r="BWG96" s="129"/>
      <c r="BWH96" s="129"/>
      <c r="BWI96" s="129"/>
      <c r="BWJ96" s="129"/>
      <c r="BWK96" s="129"/>
      <c r="BWL96" s="129"/>
      <c r="BWM96" s="129"/>
      <c r="BWN96" s="129"/>
      <c r="BWO96" s="129"/>
      <c r="BWP96" s="129"/>
      <c r="BWQ96" s="129"/>
      <c r="BWR96" s="129"/>
      <c r="BWS96" s="129"/>
      <c r="BWT96" s="129"/>
      <c r="BWU96" s="129"/>
      <c r="BWV96" s="129"/>
      <c r="BWW96" s="129"/>
      <c r="BWX96" s="129"/>
      <c r="BWY96" s="129"/>
      <c r="BWZ96" s="129"/>
      <c r="BXA96" s="129"/>
      <c r="BXB96" s="129"/>
      <c r="BXC96" s="129"/>
      <c r="BXD96" s="129"/>
      <c r="BXE96" s="129"/>
      <c r="BXF96" s="129"/>
      <c r="BXG96" s="129"/>
      <c r="BXH96" s="129"/>
      <c r="BXI96" s="129"/>
      <c r="BXJ96" s="129"/>
      <c r="BXK96" s="129"/>
      <c r="BXL96" s="129"/>
      <c r="BXM96" s="129"/>
      <c r="BXN96" s="129"/>
      <c r="BXO96" s="129"/>
      <c r="BXP96" s="129"/>
      <c r="BXQ96" s="129"/>
      <c r="BXR96" s="129"/>
      <c r="BXS96" s="129"/>
      <c r="BXT96" s="129"/>
      <c r="BXU96" s="129"/>
      <c r="BXV96" s="129"/>
      <c r="BXW96" s="129"/>
      <c r="BXX96" s="129"/>
      <c r="BXY96" s="129"/>
      <c r="BXZ96" s="129"/>
      <c r="BYA96" s="129"/>
      <c r="BYB96" s="129"/>
      <c r="BYC96" s="129"/>
      <c r="BYD96" s="129"/>
      <c r="BYE96" s="129"/>
      <c r="BYF96" s="129"/>
      <c r="BYG96" s="129"/>
      <c r="BYH96" s="129"/>
      <c r="BYI96" s="129"/>
      <c r="BYJ96" s="129"/>
      <c r="BYK96" s="129"/>
      <c r="BYL96" s="129"/>
      <c r="BYM96" s="129"/>
      <c r="BYN96" s="129"/>
      <c r="BYO96" s="129"/>
      <c r="BYP96" s="129"/>
      <c r="BYQ96" s="129"/>
      <c r="BYR96" s="129"/>
      <c r="BYS96" s="129"/>
      <c r="BYT96" s="129"/>
      <c r="BYU96" s="129"/>
      <c r="BYV96" s="129"/>
      <c r="BYW96" s="129"/>
      <c r="BYX96" s="129"/>
      <c r="BYY96" s="129"/>
      <c r="BYZ96" s="129"/>
      <c r="BZA96" s="129"/>
      <c r="BZB96" s="129"/>
      <c r="BZC96" s="129"/>
      <c r="BZD96" s="129"/>
      <c r="BZE96" s="129"/>
      <c r="BZF96" s="129"/>
      <c r="BZG96" s="129"/>
      <c r="BZH96" s="129"/>
      <c r="BZI96" s="129"/>
      <c r="BZJ96" s="129"/>
      <c r="BZK96" s="129"/>
      <c r="BZL96" s="129"/>
      <c r="BZM96" s="129"/>
      <c r="BZN96" s="129"/>
      <c r="BZO96" s="129"/>
      <c r="BZP96" s="129"/>
      <c r="BZQ96" s="129"/>
      <c r="BZR96" s="129"/>
      <c r="BZS96" s="129"/>
      <c r="BZT96" s="129"/>
      <c r="BZU96" s="129"/>
      <c r="BZV96" s="129"/>
      <c r="BZW96" s="129"/>
      <c r="BZX96" s="129"/>
      <c r="BZY96" s="129"/>
      <c r="BZZ96" s="129"/>
      <c r="CAA96" s="129"/>
      <c r="CAB96" s="129"/>
      <c r="CAC96" s="129"/>
      <c r="CAD96" s="129"/>
      <c r="CAE96" s="129"/>
      <c r="CAF96" s="129"/>
      <c r="CAG96" s="129"/>
      <c r="CAH96" s="129"/>
      <c r="CAI96" s="129"/>
      <c r="CAJ96" s="129"/>
      <c r="CAK96" s="129"/>
      <c r="CAL96" s="129"/>
      <c r="CAM96" s="129"/>
      <c r="CAN96" s="129"/>
      <c r="CAO96" s="129"/>
      <c r="CAP96" s="129"/>
      <c r="CAQ96" s="129"/>
      <c r="CAR96" s="129"/>
      <c r="CAS96" s="129"/>
      <c r="CAT96" s="129"/>
      <c r="CAU96" s="129"/>
      <c r="CAV96" s="129"/>
      <c r="CAW96" s="129"/>
      <c r="CAX96" s="129"/>
      <c r="CAY96" s="129"/>
      <c r="CAZ96" s="129"/>
      <c r="CBA96" s="129"/>
      <c r="CBB96" s="129"/>
      <c r="CBC96" s="129"/>
      <c r="CBD96" s="129"/>
      <c r="CBE96" s="129"/>
      <c r="CBF96" s="129"/>
      <c r="CBG96" s="129"/>
      <c r="CBH96" s="129"/>
      <c r="CBI96" s="129"/>
      <c r="CBJ96" s="129"/>
      <c r="CBK96" s="129"/>
      <c r="CBL96" s="129"/>
      <c r="CBM96" s="129"/>
      <c r="CBN96" s="129"/>
      <c r="CBO96" s="129"/>
      <c r="CBP96" s="129"/>
      <c r="CBQ96" s="129"/>
      <c r="CBR96" s="129"/>
      <c r="CBS96" s="129"/>
      <c r="CBT96" s="129"/>
      <c r="CBU96" s="129"/>
      <c r="CBV96" s="129"/>
      <c r="CBW96" s="129"/>
      <c r="CBX96" s="129"/>
      <c r="CBY96" s="129"/>
      <c r="CBZ96" s="129"/>
      <c r="CCA96" s="129"/>
      <c r="CCB96" s="129"/>
      <c r="CCC96" s="129"/>
      <c r="CCD96" s="129"/>
      <c r="CCE96" s="129"/>
      <c r="CCF96" s="129"/>
      <c r="CCG96" s="129"/>
      <c r="CCH96" s="129"/>
      <c r="CCI96" s="129"/>
      <c r="CCJ96" s="129"/>
      <c r="CCK96" s="129"/>
      <c r="CCL96" s="129"/>
      <c r="CCM96" s="129"/>
      <c r="CCN96" s="129"/>
      <c r="CCO96" s="129"/>
      <c r="CCP96" s="129"/>
      <c r="CCQ96" s="129"/>
      <c r="CCR96" s="129"/>
      <c r="CCS96" s="129"/>
      <c r="CCT96" s="129"/>
      <c r="CCU96" s="129"/>
      <c r="CCV96" s="129"/>
      <c r="CCW96" s="129"/>
      <c r="CCX96" s="129"/>
      <c r="CCY96" s="129"/>
      <c r="CCZ96" s="129"/>
      <c r="CDA96" s="129"/>
      <c r="CDB96" s="129"/>
      <c r="CDC96" s="129"/>
      <c r="CDD96" s="129"/>
      <c r="CDE96" s="129"/>
      <c r="CDF96" s="129"/>
      <c r="CDG96" s="129"/>
      <c r="CDH96" s="129"/>
      <c r="CDI96" s="129"/>
      <c r="CDJ96" s="129"/>
      <c r="CDK96" s="129"/>
      <c r="CDL96" s="129"/>
      <c r="CDM96" s="129"/>
      <c r="CDN96" s="129"/>
      <c r="CDO96" s="129"/>
      <c r="CDP96" s="129"/>
      <c r="CDQ96" s="129"/>
      <c r="CDR96" s="129"/>
      <c r="CDS96" s="129"/>
      <c r="CDT96" s="129"/>
      <c r="CDU96" s="129"/>
      <c r="CDV96" s="129"/>
      <c r="CDW96" s="129"/>
      <c r="CDX96" s="129"/>
      <c r="CDY96" s="129"/>
      <c r="CDZ96" s="129"/>
      <c r="CEA96" s="129"/>
      <c r="CEB96" s="129"/>
      <c r="CEC96" s="129"/>
      <c r="CED96" s="129"/>
      <c r="CEE96" s="129"/>
      <c r="CEF96" s="129"/>
      <c r="CEG96" s="129"/>
      <c r="CEH96" s="129"/>
      <c r="CEI96" s="129"/>
      <c r="CEJ96" s="129"/>
      <c r="CEK96" s="129"/>
      <c r="CEL96" s="129"/>
      <c r="CEM96" s="129"/>
      <c r="CEN96" s="129"/>
      <c r="CEO96" s="129"/>
      <c r="CEP96" s="129"/>
      <c r="CEQ96" s="129"/>
      <c r="CER96" s="129"/>
      <c r="CES96" s="129"/>
      <c r="CET96" s="129"/>
      <c r="CEU96" s="129"/>
      <c r="CEV96" s="129"/>
      <c r="CEW96" s="129"/>
      <c r="CEX96" s="129"/>
      <c r="CEY96" s="129"/>
      <c r="CEZ96" s="129"/>
      <c r="CFA96" s="129"/>
      <c r="CFB96" s="129"/>
      <c r="CFC96" s="129"/>
      <c r="CFD96" s="129"/>
      <c r="CFE96" s="129"/>
      <c r="CFF96" s="129"/>
      <c r="CFG96" s="129"/>
      <c r="CFH96" s="129"/>
      <c r="CFI96" s="129"/>
      <c r="CFJ96" s="129"/>
      <c r="CFK96" s="129"/>
      <c r="CFL96" s="129"/>
      <c r="CFM96" s="129"/>
      <c r="CFN96" s="129"/>
      <c r="CFO96" s="129"/>
      <c r="CFP96" s="129"/>
      <c r="CFQ96" s="129"/>
      <c r="CFR96" s="129"/>
      <c r="CFS96" s="129"/>
      <c r="CFT96" s="129"/>
      <c r="CFU96" s="129"/>
      <c r="CFV96" s="129"/>
      <c r="CFW96" s="129"/>
      <c r="CFX96" s="129"/>
      <c r="CFY96" s="129"/>
      <c r="CFZ96" s="129"/>
      <c r="CGA96" s="129"/>
      <c r="CGB96" s="129"/>
      <c r="CGC96" s="129"/>
      <c r="CGD96" s="129"/>
      <c r="CGE96" s="129"/>
      <c r="CGF96" s="129"/>
      <c r="CGG96" s="129"/>
      <c r="CGH96" s="129"/>
      <c r="CGI96" s="129"/>
      <c r="CGJ96" s="129"/>
      <c r="CGK96" s="129"/>
      <c r="CGL96" s="129"/>
      <c r="CGM96" s="129"/>
      <c r="CGN96" s="129"/>
      <c r="CGO96" s="129"/>
      <c r="CGP96" s="129"/>
      <c r="CGQ96" s="129"/>
      <c r="CGR96" s="129"/>
      <c r="CGS96" s="129"/>
      <c r="CGT96" s="129"/>
      <c r="CGU96" s="129"/>
      <c r="CGV96" s="129"/>
      <c r="CGW96" s="129"/>
      <c r="CGX96" s="129"/>
      <c r="CGY96" s="129"/>
      <c r="CGZ96" s="129"/>
      <c r="CHA96" s="129"/>
      <c r="CHB96" s="129"/>
      <c r="CHC96" s="129"/>
      <c r="CHD96" s="129"/>
      <c r="CHE96" s="129"/>
      <c r="CHF96" s="129"/>
      <c r="CHG96" s="129"/>
      <c r="CHH96" s="129"/>
      <c r="CHI96" s="129"/>
      <c r="CHJ96" s="129"/>
      <c r="CHK96" s="129"/>
      <c r="CHL96" s="129"/>
      <c r="CHM96" s="129"/>
      <c r="CHN96" s="129"/>
      <c r="CHO96" s="129"/>
      <c r="CHP96" s="129"/>
      <c r="CHQ96" s="129"/>
      <c r="CHR96" s="129"/>
      <c r="CHS96" s="129"/>
      <c r="CHT96" s="129"/>
      <c r="CHU96" s="129"/>
      <c r="CHV96" s="129"/>
      <c r="CHW96" s="129"/>
      <c r="CHX96" s="129"/>
      <c r="CHY96" s="129"/>
      <c r="CHZ96" s="129"/>
      <c r="CIA96" s="129"/>
      <c r="CIB96" s="129"/>
      <c r="CIC96" s="129"/>
      <c r="CID96" s="129"/>
      <c r="CIE96" s="129"/>
      <c r="CIF96" s="129"/>
      <c r="CIG96" s="129"/>
      <c r="CIH96" s="129"/>
      <c r="CII96" s="129"/>
      <c r="CIJ96" s="129"/>
      <c r="CIK96" s="129"/>
      <c r="CIL96" s="129"/>
      <c r="CIM96" s="129"/>
      <c r="CIN96" s="129"/>
      <c r="CIO96" s="129"/>
      <c r="CIP96" s="129"/>
      <c r="CIQ96" s="129"/>
      <c r="CIR96" s="129"/>
      <c r="CIS96" s="129"/>
      <c r="CIT96" s="129"/>
      <c r="CIU96" s="129"/>
      <c r="CIV96" s="129"/>
      <c r="CIW96" s="129"/>
      <c r="CIX96" s="129"/>
      <c r="CIY96" s="129"/>
      <c r="CIZ96" s="129"/>
      <c r="CJA96" s="129"/>
      <c r="CJB96" s="129"/>
      <c r="CJC96" s="129"/>
      <c r="CJD96" s="129"/>
      <c r="CJE96" s="129"/>
      <c r="CJF96" s="129"/>
      <c r="CJG96" s="129"/>
      <c r="CJH96" s="129"/>
      <c r="CJI96" s="129"/>
      <c r="CJJ96" s="129"/>
      <c r="CJK96" s="129"/>
      <c r="CJL96" s="129"/>
      <c r="CJM96" s="129"/>
      <c r="CJN96" s="129"/>
      <c r="CJO96" s="129"/>
      <c r="CJP96" s="129"/>
      <c r="CJQ96" s="129"/>
      <c r="CJR96" s="129"/>
      <c r="CJS96" s="129"/>
      <c r="CJT96" s="129"/>
      <c r="CJU96" s="129"/>
      <c r="CJV96" s="129"/>
      <c r="CJW96" s="129"/>
      <c r="CJX96" s="129"/>
      <c r="CJY96" s="129"/>
      <c r="CJZ96" s="129"/>
      <c r="CKA96" s="129"/>
      <c r="CKB96" s="129"/>
      <c r="CKC96" s="129"/>
      <c r="CKD96" s="129"/>
      <c r="CKE96" s="129"/>
      <c r="CKF96" s="129"/>
      <c r="CKG96" s="129"/>
      <c r="CKH96" s="129"/>
      <c r="CKI96" s="129"/>
      <c r="CKJ96" s="129"/>
      <c r="CKK96" s="129"/>
      <c r="CKL96" s="129"/>
      <c r="CKM96" s="129"/>
      <c r="CKN96" s="129"/>
      <c r="CKO96" s="129"/>
      <c r="CKP96" s="129"/>
      <c r="CKQ96" s="129"/>
      <c r="CKR96" s="129"/>
      <c r="CKS96" s="129"/>
      <c r="CKT96" s="129"/>
      <c r="CKU96" s="129"/>
      <c r="CKV96" s="129"/>
      <c r="CKW96" s="129"/>
      <c r="CKX96" s="129"/>
      <c r="CKY96" s="129"/>
      <c r="CKZ96" s="129"/>
      <c r="CLA96" s="129"/>
      <c r="CLB96" s="129"/>
      <c r="CLC96" s="129"/>
      <c r="CLD96" s="129"/>
      <c r="CLE96" s="129"/>
      <c r="CLF96" s="129"/>
      <c r="CLG96" s="129"/>
      <c r="CLH96" s="129"/>
      <c r="CLI96" s="129"/>
      <c r="CLJ96" s="129"/>
      <c r="CLK96" s="129"/>
      <c r="CLL96" s="129"/>
      <c r="CLM96" s="129"/>
      <c r="CLN96" s="129"/>
      <c r="CLO96" s="129"/>
      <c r="CLP96" s="129"/>
      <c r="CLQ96" s="129"/>
      <c r="CLR96" s="129"/>
      <c r="CLS96" s="129"/>
      <c r="CLT96" s="129"/>
      <c r="CLU96" s="129"/>
      <c r="CLV96" s="129"/>
      <c r="CLW96" s="129"/>
      <c r="CLX96" s="129"/>
      <c r="CLY96" s="129"/>
      <c r="CLZ96" s="129"/>
      <c r="CMA96" s="129"/>
      <c r="CMB96" s="129"/>
      <c r="CMC96" s="129"/>
      <c r="CMD96" s="129"/>
      <c r="CME96" s="129"/>
      <c r="CMF96" s="129"/>
      <c r="CMG96" s="129"/>
      <c r="CMH96" s="129"/>
      <c r="CMI96" s="129"/>
      <c r="CMJ96" s="129"/>
      <c r="CMK96" s="129"/>
      <c r="CML96" s="129"/>
      <c r="CMM96" s="129"/>
      <c r="CMN96" s="129"/>
      <c r="CMO96" s="129"/>
      <c r="CMP96" s="129"/>
      <c r="CMQ96" s="129"/>
      <c r="CMR96" s="129"/>
      <c r="CMS96" s="129"/>
      <c r="CMT96" s="129"/>
      <c r="CMU96" s="129"/>
      <c r="CMV96" s="129"/>
      <c r="CMW96" s="129"/>
      <c r="CMX96" s="129"/>
      <c r="CMY96" s="129"/>
      <c r="CMZ96" s="129"/>
      <c r="CNA96" s="129"/>
      <c r="CNB96" s="129"/>
      <c r="CNC96" s="129"/>
      <c r="CND96" s="129"/>
      <c r="CNE96" s="129"/>
      <c r="CNF96" s="129"/>
      <c r="CNG96" s="129"/>
      <c r="CNH96" s="129"/>
      <c r="CNI96" s="129"/>
      <c r="CNJ96" s="129"/>
      <c r="CNK96" s="129"/>
      <c r="CNL96" s="129"/>
      <c r="CNM96" s="129"/>
      <c r="CNN96" s="129"/>
      <c r="CNO96" s="129"/>
      <c r="CNP96" s="129"/>
      <c r="CNQ96" s="129"/>
      <c r="CNR96" s="129"/>
      <c r="CNS96" s="129"/>
      <c r="CNT96" s="129"/>
      <c r="CNU96" s="129"/>
      <c r="CNV96" s="129"/>
      <c r="CNW96" s="129"/>
      <c r="CNX96" s="129"/>
      <c r="CNY96" s="129"/>
      <c r="CNZ96" s="129"/>
      <c r="COA96" s="129"/>
      <c r="COB96" s="129"/>
      <c r="COC96" s="129"/>
      <c r="COD96" s="129"/>
      <c r="COE96" s="129"/>
      <c r="COF96" s="129"/>
      <c r="COG96" s="129"/>
      <c r="COH96" s="129"/>
      <c r="COI96" s="129"/>
      <c r="COJ96" s="129"/>
      <c r="COK96" s="129"/>
      <c r="COL96" s="129"/>
      <c r="COM96" s="129"/>
      <c r="CON96" s="129"/>
      <c r="COO96" s="129"/>
      <c r="COP96" s="129"/>
      <c r="COQ96" s="129"/>
      <c r="COR96" s="129"/>
      <c r="COS96" s="129"/>
      <c r="COT96" s="129"/>
      <c r="COU96" s="129"/>
      <c r="COV96" s="129"/>
      <c r="COW96" s="129"/>
      <c r="COX96" s="129"/>
      <c r="COY96" s="129"/>
      <c r="COZ96" s="129"/>
      <c r="CPA96" s="129"/>
      <c r="CPB96" s="129"/>
      <c r="CPC96" s="129"/>
      <c r="CPD96" s="129"/>
      <c r="CPE96" s="129"/>
      <c r="CPF96" s="129"/>
      <c r="CPG96" s="129"/>
      <c r="CPH96" s="129"/>
      <c r="CPI96" s="129"/>
      <c r="CPJ96" s="129"/>
      <c r="CPK96" s="129"/>
      <c r="CPL96" s="129"/>
      <c r="CPM96" s="129"/>
      <c r="CPN96" s="129"/>
      <c r="CPO96" s="129"/>
      <c r="CPP96" s="129"/>
      <c r="CPQ96" s="129"/>
      <c r="CPR96" s="129"/>
      <c r="CPS96" s="129"/>
      <c r="CPT96" s="129"/>
      <c r="CPU96" s="129"/>
      <c r="CPV96" s="129"/>
      <c r="CPW96" s="129"/>
      <c r="CPX96" s="129"/>
      <c r="CPY96" s="129"/>
      <c r="CPZ96" s="129"/>
      <c r="CQA96" s="129"/>
      <c r="CQB96" s="129"/>
      <c r="CQC96" s="129"/>
      <c r="CQD96" s="129"/>
      <c r="CQE96" s="129"/>
      <c r="CQF96" s="129"/>
      <c r="CQG96" s="129"/>
      <c r="CQH96" s="129"/>
      <c r="CQI96" s="129"/>
      <c r="CQJ96" s="129"/>
      <c r="CQK96" s="129"/>
      <c r="CQL96" s="129"/>
      <c r="CQM96" s="129"/>
      <c r="CQN96" s="129"/>
      <c r="CQO96" s="129"/>
      <c r="CQP96" s="129"/>
      <c r="CQQ96" s="129"/>
      <c r="CQR96" s="129"/>
      <c r="CQS96" s="129"/>
      <c r="CQT96" s="129"/>
      <c r="CQU96" s="129"/>
      <c r="CQV96" s="129"/>
      <c r="CQW96" s="129"/>
      <c r="CQX96" s="129"/>
      <c r="CQY96" s="129"/>
      <c r="CQZ96" s="129"/>
      <c r="CRA96" s="129"/>
      <c r="CRB96" s="129"/>
      <c r="CRC96" s="129"/>
      <c r="CRD96" s="129"/>
      <c r="CRE96" s="129"/>
      <c r="CRF96" s="129"/>
      <c r="CRG96" s="129"/>
      <c r="CRH96" s="129"/>
      <c r="CRI96" s="129"/>
      <c r="CRJ96" s="129"/>
      <c r="CRK96" s="129"/>
      <c r="CRL96" s="129"/>
      <c r="CRM96" s="129"/>
      <c r="CRN96" s="129"/>
      <c r="CRO96" s="129"/>
      <c r="CRP96" s="129"/>
      <c r="CRQ96" s="129"/>
      <c r="CRR96" s="129"/>
      <c r="CRS96" s="129"/>
      <c r="CRT96" s="129"/>
      <c r="CRU96" s="129"/>
      <c r="CRV96" s="129"/>
      <c r="CRW96" s="129"/>
      <c r="CRX96" s="129"/>
      <c r="CRY96" s="129"/>
      <c r="CRZ96" s="129"/>
      <c r="CSA96" s="129"/>
      <c r="CSB96" s="129"/>
      <c r="CSC96" s="129"/>
      <c r="CSD96" s="129"/>
      <c r="CSE96" s="129"/>
      <c r="CSF96" s="129"/>
      <c r="CSG96" s="129"/>
      <c r="CSH96" s="129"/>
      <c r="CSI96" s="129"/>
      <c r="CSJ96" s="129"/>
      <c r="CSK96" s="129"/>
      <c r="CSL96" s="129"/>
      <c r="CSM96" s="129"/>
      <c r="CSN96" s="129"/>
      <c r="CSO96" s="129"/>
      <c r="CSP96" s="129"/>
      <c r="CSQ96" s="129"/>
      <c r="CSR96" s="129"/>
      <c r="CSS96" s="129"/>
      <c r="CST96" s="129"/>
      <c r="CSU96" s="129"/>
      <c r="CSV96" s="129"/>
      <c r="CSW96" s="129"/>
      <c r="CSX96" s="129"/>
      <c r="CSY96" s="129"/>
      <c r="CSZ96" s="129"/>
      <c r="CTA96" s="129"/>
      <c r="CTB96" s="129"/>
      <c r="CTC96" s="129"/>
      <c r="CTD96" s="129"/>
      <c r="CTE96" s="129"/>
      <c r="CTF96" s="129"/>
      <c r="CTG96" s="129"/>
      <c r="CTH96" s="129"/>
      <c r="CTI96" s="129"/>
      <c r="CTJ96" s="129"/>
      <c r="CTK96" s="129"/>
      <c r="CTL96" s="129"/>
      <c r="CTM96" s="129"/>
      <c r="CTN96" s="129"/>
      <c r="CTO96" s="129"/>
      <c r="CTP96" s="129"/>
      <c r="CTQ96" s="129"/>
      <c r="CTR96" s="129"/>
      <c r="CTS96" s="129"/>
      <c r="CTT96" s="129"/>
      <c r="CTU96" s="129"/>
      <c r="CTV96" s="129"/>
      <c r="CTW96" s="129"/>
      <c r="CTX96" s="129"/>
      <c r="CTY96" s="129"/>
      <c r="CTZ96" s="129"/>
      <c r="CUA96" s="129"/>
      <c r="CUB96" s="129"/>
      <c r="CUC96" s="129"/>
      <c r="CUD96" s="129"/>
      <c r="CUE96" s="129"/>
      <c r="CUF96" s="129"/>
      <c r="CUG96" s="129"/>
      <c r="CUH96" s="129"/>
      <c r="CUI96" s="129"/>
      <c r="CUJ96" s="129"/>
      <c r="CUK96" s="129"/>
      <c r="CUL96" s="129"/>
      <c r="CUM96" s="129"/>
      <c r="CUN96" s="129"/>
      <c r="CUO96" s="129"/>
      <c r="CUP96" s="129"/>
      <c r="CUQ96" s="129"/>
      <c r="CUR96" s="129"/>
      <c r="CUS96" s="129"/>
      <c r="CUT96" s="129"/>
      <c r="CUU96" s="129"/>
      <c r="CUV96" s="129"/>
      <c r="CUW96" s="129"/>
      <c r="CUX96" s="129"/>
      <c r="CUY96" s="129"/>
      <c r="CUZ96" s="129"/>
      <c r="CVA96" s="129"/>
      <c r="CVB96" s="129"/>
      <c r="CVC96" s="129"/>
      <c r="CVD96" s="129"/>
      <c r="CVE96" s="129"/>
      <c r="CVF96" s="129"/>
      <c r="CVG96" s="129"/>
      <c r="CVH96" s="129"/>
      <c r="CVI96" s="129"/>
      <c r="CVJ96" s="129"/>
      <c r="CVK96" s="129"/>
      <c r="CVL96" s="129"/>
      <c r="CVM96" s="129"/>
      <c r="CVN96" s="129"/>
      <c r="CVO96" s="129"/>
      <c r="CVP96" s="129"/>
      <c r="CVQ96" s="129"/>
      <c r="CVR96" s="129"/>
      <c r="CVS96" s="129"/>
      <c r="CVT96" s="129"/>
      <c r="CVU96" s="129"/>
      <c r="CVV96" s="129"/>
      <c r="CVW96" s="129"/>
      <c r="CVX96" s="129"/>
      <c r="CVY96" s="129"/>
      <c r="CVZ96" s="129"/>
      <c r="CWA96" s="129"/>
      <c r="CWB96" s="129"/>
      <c r="CWC96" s="129"/>
      <c r="CWD96" s="129"/>
      <c r="CWE96" s="129"/>
      <c r="CWF96" s="129"/>
      <c r="CWG96" s="129"/>
      <c r="CWH96" s="129"/>
      <c r="CWI96" s="129"/>
      <c r="CWJ96" s="129"/>
      <c r="CWK96" s="129"/>
      <c r="CWL96" s="129"/>
      <c r="CWM96" s="129"/>
      <c r="CWN96" s="129"/>
      <c r="CWO96" s="129"/>
      <c r="CWP96" s="129"/>
      <c r="CWQ96" s="129"/>
      <c r="CWR96" s="129"/>
      <c r="CWS96" s="129"/>
      <c r="CWT96" s="129"/>
      <c r="CWU96" s="129"/>
      <c r="CWV96" s="129"/>
      <c r="CWW96" s="129"/>
      <c r="CWX96" s="129"/>
      <c r="CWY96" s="129"/>
      <c r="CWZ96" s="129"/>
      <c r="CXA96" s="129"/>
      <c r="CXB96" s="129"/>
      <c r="CXC96" s="129"/>
      <c r="CXD96" s="129"/>
      <c r="CXE96" s="129"/>
      <c r="CXF96" s="129"/>
      <c r="CXG96" s="129"/>
      <c r="CXH96" s="129"/>
      <c r="CXI96" s="129"/>
      <c r="CXJ96" s="129"/>
      <c r="CXK96" s="129"/>
      <c r="CXL96" s="129"/>
      <c r="CXM96" s="129"/>
      <c r="CXN96" s="129"/>
      <c r="CXO96" s="129"/>
      <c r="CXP96" s="129"/>
      <c r="CXQ96" s="129"/>
      <c r="CXR96" s="129"/>
      <c r="CXS96" s="129"/>
      <c r="CXT96" s="129"/>
      <c r="CXU96" s="129"/>
      <c r="CXV96" s="129"/>
      <c r="CXW96" s="129"/>
      <c r="CXX96" s="129"/>
      <c r="CXY96" s="129"/>
      <c r="CXZ96" s="129"/>
      <c r="CYA96" s="129"/>
      <c r="CYB96" s="129"/>
      <c r="CYC96" s="129"/>
      <c r="CYD96" s="129"/>
      <c r="CYE96" s="129"/>
      <c r="CYF96" s="129"/>
      <c r="CYG96" s="129"/>
      <c r="CYH96" s="129"/>
      <c r="CYI96" s="129"/>
      <c r="CYJ96" s="129"/>
      <c r="CYK96" s="129"/>
      <c r="CYL96" s="129"/>
      <c r="CYM96" s="129"/>
      <c r="CYN96" s="129"/>
      <c r="CYO96" s="129"/>
      <c r="CYP96" s="129"/>
      <c r="CYQ96" s="129"/>
      <c r="CYR96" s="129"/>
      <c r="CYS96" s="129"/>
      <c r="CYT96" s="129"/>
      <c r="CYU96" s="129"/>
      <c r="CYV96" s="129"/>
      <c r="CYW96" s="129"/>
      <c r="CYX96" s="129"/>
      <c r="CYY96" s="129"/>
      <c r="CYZ96" s="129"/>
      <c r="CZA96" s="129"/>
      <c r="CZB96" s="129"/>
      <c r="CZC96" s="129"/>
      <c r="CZD96" s="129"/>
      <c r="CZE96" s="129"/>
      <c r="CZF96" s="129"/>
      <c r="CZG96" s="129"/>
      <c r="CZH96" s="129"/>
      <c r="CZI96" s="129"/>
      <c r="CZJ96" s="129"/>
      <c r="CZK96" s="129"/>
      <c r="CZL96" s="129"/>
      <c r="CZM96" s="129"/>
      <c r="CZN96" s="129"/>
      <c r="CZO96" s="129"/>
      <c r="CZP96" s="129"/>
      <c r="CZQ96" s="129"/>
      <c r="CZR96" s="129"/>
      <c r="CZS96" s="129"/>
      <c r="CZT96" s="129"/>
      <c r="CZU96" s="129"/>
      <c r="CZV96" s="129"/>
      <c r="CZW96" s="129"/>
      <c r="CZX96" s="129"/>
      <c r="CZY96" s="129"/>
      <c r="CZZ96" s="129"/>
      <c r="DAA96" s="129"/>
      <c r="DAB96" s="129"/>
      <c r="DAC96" s="129"/>
      <c r="DAD96" s="129"/>
      <c r="DAE96" s="129"/>
      <c r="DAF96" s="129"/>
      <c r="DAG96" s="129"/>
      <c r="DAH96" s="129"/>
      <c r="DAI96" s="129"/>
      <c r="DAJ96" s="129"/>
      <c r="DAK96" s="129"/>
      <c r="DAL96" s="129"/>
      <c r="DAM96" s="129"/>
      <c r="DAN96" s="129"/>
      <c r="DAO96" s="129"/>
      <c r="DAP96" s="129"/>
      <c r="DAQ96" s="129"/>
      <c r="DAR96" s="129"/>
      <c r="DAS96" s="129"/>
      <c r="DAT96" s="129"/>
      <c r="DAU96" s="129"/>
      <c r="DAV96" s="129"/>
      <c r="DAW96" s="129"/>
      <c r="DAX96" s="129"/>
      <c r="DAY96" s="129"/>
      <c r="DAZ96" s="129"/>
      <c r="DBA96" s="129"/>
      <c r="DBB96" s="129"/>
      <c r="DBC96" s="129"/>
      <c r="DBD96" s="129"/>
      <c r="DBE96" s="129"/>
      <c r="DBF96" s="129"/>
      <c r="DBG96" s="129"/>
      <c r="DBH96" s="129"/>
      <c r="DBI96" s="129"/>
      <c r="DBJ96" s="129"/>
      <c r="DBK96" s="129"/>
      <c r="DBL96" s="129"/>
      <c r="DBM96" s="129"/>
      <c r="DBN96" s="129"/>
      <c r="DBO96" s="129"/>
      <c r="DBP96" s="129"/>
      <c r="DBQ96" s="129"/>
      <c r="DBR96" s="129"/>
      <c r="DBS96" s="129"/>
      <c r="DBT96" s="129"/>
      <c r="DBU96" s="129"/>
      <c r="DBV96" s="129"/>
      <c r="DBW96" s="129"/>
      <c r="DBX96" s="129"/>
      <c r="DBY96" s="129"/>
      <c r="DBZ96" s="129"/>
      <c r="DCA96" s="129"/>
      <c r="DCB96" s="129"/>
      <c r="DCC96" s="129"/>
      <c r="DCD96" s="129"/>
      <c r="DCE96" s="129"/>
      <c r="DCF96" s="129"/>
      <c r="DCG96" s="129"/>
      <c r="DCH96" s="129"/>
      <c r="DCI96" s="129"/>
      <c r="DCJ96" s="129"/>
      <c r="DCK96" s="129"/>
      <c r="DCL96" s="129"/>
      <c r="DCM96" s="129"/>
      <c r="DCN96" s="129"/>
      <c r="DCO96" s="129"/>
      <c r="DCP96" s="129"/>
      <c r="DCQ96" s="129"/>
      <c r="DCR96" s="129"/>
      <c r="DCS96" s="129"/>
      <c r="DCT96" s="129"/>
      <c r="DCU96" s="129"/>
      <c r="DCV96" s="129"/>
      <c r="DCW96" s="129"/>
      <c r="DCX96" s="129"/>
      <c r="DCY96" s="129"/>
      <c r="DCZ96" s="129"/>
      <c r="DDA96" s="129"/>
      <c r="DDB96" s="129"/>
      <c r="DDC96" s="129"/>
      <c r="DDD96" s="129"/>
      <c r="DDE96" s="129"/>
      <c r="DDF96" s="129"/>
      <c r="DDG96" s="129"/>
      <c r="DDH96" s="129"/>
      <c r="DDI96" s="129"/>
      <c r="DDJ96" s="129"/>
      <c r="DDK96" s="129"/>
      <c r="DDL96" s="129"/>
      <c r="DDM96" s="129"/>
      <c r="DDN96" s="129"/>
      <c r="DDO96" s="129"/>
      <c r="DDP96" s="129"/>
      <c r="DDQ96" s="129"/>
      <c r="DDR96" s="129"/>
      <c r="DDS96" s="129"/>
      <c r="DDT96" s="129"/>
      <c r="DDU96" s="129"/>
      <c r="DDV96" s="129"/>
      <c r="DDW96" s="129"/>
      <c r="DDX96" s="129"/>
      <c r="DDY96" s="129"/>
      <c r="DDZ96" s="129"/>
      <c r="DEA96" s="129"/>
      <c r="DEB96" s="129"/>
      <c r="DEC96" s="129"/>
      <c r="DED96" s="129"/>
      <c r="DEE96" s="129"/>
      <c r="DEF96" s="129"/>
      <c r="DEG96" s="129"/>
      <c r="DEH96" s="129"/>
      <c r="DEI96" s="129"/>
      <c r="DEJ96" s="129"/>
      <c r="DEK96" s="129"/>
      <c r="DEL96" s="129"/>
      <c r="DEM96" s="129"/>
      <c r="DEN96" s="129"/>
      <c r="DEO96" s="129"/>
      <c r="DEP96" s="129"/>
      <c r="DEQ96" s="129"/>
      <c r="DER96" s="129"/>
      <c r="DES96" s="129"/>
      <c r="DET96" s="129"/>
      <c r="DEU96" s="129"/>
      <c r="DEV96" s="129"/>
      <c r="DEW96" s="129"/>
      <c r="DEX96" s="129"/>
      <c r="DEY96" s="129"/>
      <c r="DEZ96" s="129"/>
      <c r="DFA96" s="129"/>
      <c r="DFB96" s="129"/>
      <c r="DFC96" s="129"/>
      <c r="DFD96" s="129"/>
      <c r="DFE96" s="129"/>
      <c r="DFF96" s="129"/>
      <c r="DFG96" s="129"/>
      <c r="DFH96" s="129"/>
      <c r="DFI96" s="129"/>
      <c r="DFJ96" s="129"/>
      <c r="DFK96" s="129"/>
      <c r="DFL96" s="129"/>
      <c r="DFM96" s="129"/>
      <c r="DFN96" s="129"/>
      <c r="DFO96" s="129"/>
      <c r="DFP96" s="129"/>
      <c r="DFQ96" s="129"/>
      <c r="DFR96" s="129"/>
      <c r="DFS96" s="129"/>
      <c r="DFT96" s="129"/>
      <c r="DFU96" s="129"/>
      <c r="DFV96" s="129"/>
      <c r="DFW96" s="129"/>
      <c r="DFX96" s="129"/>
      <c r="DFY96" s="129"/>
      <c r="DFZ96" s="129"/>
      <c r="DGA96" s="129"/>
      <c r="DGB96" s="129"/>
      <c r="DGC96" s="129"/>
      <c r="DGD96" s="129"/>
      <c r="DGE96" s="129"/>
      <c r="DGF96" s="129"/>
      <c r="DGG96" s="129"/>
      <c r="DGH96" s="129"/>
      <c r="DGI96" s="129"/>
      <c r="DGJ96" s="129"/>
      <c r="DGK96" s="129"/>
      <c r="DGL96" s="129"/>
      <c r="DGM96" s="129"/>
      <c r="DGN96" s="129"/>
      <c r="DGO96" s="129"/>
      <c r="DGP96" s="129"/>
      <c r="DGQ96" s="129"/>
      <c r="DGR96" s="129"/>
      <c r="DGS96" s="129"/>
      <c r="DGT96" s="129"/>
      <c r="DGU96" s="129"/>
      <c r="DGV96" s="129"/>
      <c r="DGW96" s="129"/>
      <c r="DGX96" s="129"/>
      <c r="DGY96" s="129"/>
      <c r="DGZ96" s="129"/>
      <c r="DHA96" s="129"/>
      <c r="DHB96" s="129"/>
      <c r="DHC96" s="129"/>
      <c r="DHD96" s="129"/>
      <c r="DHE96" s="129"/>
      <c r="DHF96" s="129"/>
      <c r="DHG96" s="129"/>
      <c r="DHH96" s="129"/>
      <c r="DHI96" s="129"/>
      <c r="DHJ96" s="129"/>
      <c r="DHK96" s="129"/>
      <c r="DHL96" s="129"/>
      <c r="DHM96" s="129"/>
      <c r="DHN96" s="129"/>
      <c r="DHO96" s="129"/>
      <c r="DHP96" s="129"/>
      <c r="DHQ96" s="129"/>
      <c r="DHR96" s="129"/>
      <c r="DHS96" s="129"/>
      <c r="DHT96" s="129"/>
      <c r="DHU96" s="129"/>
      <c r="DHV96" s="129"/>
      <c r="DHW96" s="129"/>
      <c r="DHX96" s="129"/>
      <c r="DHY96" s="129"/>
      <c r="DHZ96" s="129"/>
      <c r="DIA96" s="129"/>
      <c r="DIB96" s="129"/>
      <c r="DIC96" s="129"/>
      <c r="DID96" s="129"/>
      <c r="DIE96" s="129"/>
      <c r="DIF96" s="129"/>
      <c r="DIG96" s="129"/>
      <c r="DIH96" s="129"/>
      <c r="DII96" s="129"/>
      <c r="DIJ96" s="129"/>
      <c r="DIK96" s="129"/>
      <c r="DIL96" s="129"/>
      <c r="DIM96" s="129"/>
      <c r="DIN96" s="129"/>
      <c r="DIO96" s="129"/>
      <c r="DIP96" s="129"/>
      <c r="DIQ96" s="129"/>
      <c r="DIR96" s="129"/>
      <c r="DIS96" s="129"/>
      <c r="DIT96" s="129"/>
      <c r="DIU96" s="129"/>
      <c r="DIV96" s="129"/>
      <c r="DIW96" s="129"/>
      <c r="DIX96" s="129"/>
      <c r="DIY96" s="129"/>
      <c r="DIZ96" s="129"/>
      <c r="DJA96" s="129"/>
      <c r="DJB96" s="129"/>
      <c r="DJC96" s="129"/>
      <c r="DJD96" s="129"/>
      <c r="DJE96" s="129"/>
      <c r="DJF96" s="129"/>
      <c r="DJG96" s="129"/>
      <c r="DJH96" s="129"/>
      <c r="DJI96" s="129"/>
      <c r="DJJ96" s="129"/>
      <c r="DJK96" s="129"/>
      <c r="DJL96" s="129"/>
      <c r="DJM96" s="129"/>
      <c r="DJN96" s="129"/>
      <c r="DJO96" s="129"/>
      <c r="DJP96" s="129"/>
      <c r="DJQ96" s="129"/>
      <c r="DJR96" s="129"/>
      <c r="DJS96" s="129"/>
      <c r="DJT96" s="129"/>
      <c r="DJU96" s="129"/>
      <c r="DJV96" s="129"/>
      <c r="DJW96" s="129"/>
      <c r="DJX96" s="129"/>
      <c r="DJY96" s="129"/>
      <c r="DJZ96" s="129"/>
      <c r="DKA96" s="129"/>
      <c r="DKB96" s="129"/>
      <c r="DKC96" s="129"/>
      <c r="DKD96" s="129"/>
      <c r="DKE96" s="129"/>
      <c r="DKF96" s="129"/>
      <c r="DKG96" s="129"/>
      <c r="DKH96" s="129"/>
      <c r="DKI96" s="129"/>
      <c r="DKJ96" s="129"/>
      <c r="DKK96" s="129"/>
      <c r="DKL96" s="129"/>
      <c r="DKM96" s="129"/>
      <c r="DKN96" s="129"/>
      <c r="DKO96" s="129"/>
      <c r="DKP96" s="129"/>
      <c r="DKQ96" s="129"/>
      <c r="DKR96" s="129"/>
      <c r="DKS96" s="129"/>
      <c r="DKT96" s="129"/>
      <c r="DKU96" s="129"/>
      <c r="DKV96" s="129"/>
      <c r="DKW96" s="129"/>
      <c r="DKX96" s="129"/>
      <c r="DKY96" s="129"/>
      <c r="DKZ96" s="129"/>
      <c r="DLA96" s="129"/>
      <c r="DLB96" s="129"/>
      <c r="DLC96" s="129"/>
      <c r="DLD96" s="129"/>
      <c r="DLE96" s="129"/>
      <c r="DLF96" s="129"/>
      <c r="DLG96" s="129"/>
      <c r="DLH96" s="129"/>
      <c r="DLI96" s="129"/>
      <c r="DLJ96" s="129"/>
      <c r="DLK96" s="129"/>
      <c r="DLL96" s="129"/>
      <c r="DLM96" s="129"/>
      <c r="DLN96" s="129"/>
      <c r="DLO96" s="129"/>
      <c r="DLP96" s="129"/>
      <c r="DLQ96" s="129"/>
      <c r="DLR96" s="129"/>
      <c r="DLS96" s="129"/>
      <c r="DLT96" s="129"/>
      <c r="DLU96" s="129"/>
      <c r="DLV96" s="129"/>
      <c r="DLW96" s="129"/>
      <c r="DLX96" s="129"/>
      <c r="DLY96" s="129"/>
      <c r="DLZ96" s="129"/>
      <c r="DMA96" s="129"/>
      <c r="DMB96" s="129"/>
      <c r="DMC96" s="129"/>
      <c r="DMD96" s="129"/>
      <c r="DME96" s="129"/>
      <c r="DMF96" s="129"/>
      <c r="DMG96" s="129"/>
      <c r="DMH96" s="129"/>
      <c r="DMI96" s="129"/>
      <c r="DMJ96" s="129"/>
      <c r="DMK96" s="129"/>
      <c r="DML96" s="129"/>
      <c r="DMM96" s="129"/>
      <c r="DMN96" s="129"/>
      <c r="DMO96" s="129"/>
      <c r="DMP96" s="129"/>
      <c r="DMQ96" s="129"/>
      <c r="DMR96" s="129"/>
      <c r="DMS96" s="129"/>
      <c r="DMT96" s="129"/>
      <c r="DMU96" s="129"/>
      <c r="DMV96" s="129"/>
      <c r="DMW96" s="129"/>
      <c r="DMX96" s="129"/>
      <c r="DMY96" s="129"/>
      <c r="DMZ96" s="129"/>
      <c r="DNA96" s="129"/>
      <c r="DNB96" s="129"/>
      <c r="DNC96" s="129"/>
      <c r="DND96" s="129"/>
      <c r="DNE96" s="129"/>
      <c r="DNF96" s="129"/>
      <c r="DNG96" s="129"/>
      <c r="DNH96" s="129"/>
      <c r="DNI96" s="129"/>
      <c r="DNJ96" s="129"/>
      <c r="DNK96" s="129"/>
      <c r="DNL96" s="129"/>
      <c r="DNM96" s="129"/>
      <c r="DNN96" s="129"/>
      <c r="DNO96" s="129"/>
      <c r="DNP96" s="129"/>
      <c r="DNQ96" s="129"/>
      <c r="DNR96" s="129"/>
      <c r="DNS96" s="129"/>
      <c r="DNT96" s="129"/>
      <c r="DNU96" s="129"/>
      <c r="DNV96" s="129"/>
      <c r="DNW96" s="129"/>
      <c r="DNX96" s="129"/>
      <c r="DNY96" s="129"/>
      <c r="DNZ96" s="129"/>
      <c r="DOA96" s="129"/>
      <c r="DOB96" s="129"/>
      <c r="DOC96" s="129"/>
      <c r="DOD96" s="129"/>
      <c r="DOE96" s="129"/>
      <c r="DOF96" s="129"/>
      <c r="DOG96" s="129"/>
      <c r="DOH96" s="129"/>
      <c r="DOI96" s="129"/>
      <c r="DOJ96" s="129"/>
      <c r="DOK96" s="129"/>
      <c r="DOL96" s="129"/>
      <c r="DOM96" s="129"/>
      <c r="DON96" s="129"/>
      <c r="DOO96" s="129"/>
      <c r="DOP96" s="129"/>
      <c r="DOQ96" s="129"/>
      <c r="DOR96" s="129"/>
      <c r="DOS96" s="129"/>
      <c r="DOT96" s="129"/>
      <c r="DOU96" s="129"/>
      <c r="DOV96" s="129"/>
      <c r="DOW96" s="129"/>
      <c r="DOX96" s="129"/>
      <c r="DOY96" s="129"/>
      <c r="DOZ96" s="129"/>
      <c r="DPA96" s="129"/>
      <c r="DPB96" s="129"/>
      <c r="DPC96" s="129"/>
      <c r="DPD96" s="129"/>
      <c r="DPE96" s="129"/>
      <c r="DPF96" s="129"/>
      <c r="DPG96" s="129"/>
      <c r="DPH96" s="129"/>
      <c r="DPI96" s="129"/>
      <c r="DPJ96" s="129"/>
      <c r="DPK96" s="129"/>
      <c r="DPL96" s="129"/>
      <c r="DPM96" s="129"/>
      <c r="DPN96" s="129"/>
      <c r="DPO96" s="129"/>
      <c r="DPP96" s="129"/>
      <c r="DPQ96" s="129"/>
      <c r="DPR96" s="129"/>
      <c r="DPS96" s="129"/>
      <c r="DPT96" s="129"/>
      <c r="DPU96" s="129"/>
      <c r="DPV96" s="129"/>
      <c r="DPW96" s="129"/>
      <c r="DPX96" s="129"/>
      <c r="DPY96" s="129"/>
      <c r="DPZ96" s="129"/>
      <c r="DQA96" s="129"/>
      <c r="DQB96" s="129"/>
      <c r="DQC96" s="129"/>
      <c r="DQD96" s="129"/>
      <c r="DQE96" s="129"/>
      <c r="DQF96" s="129"/>
      <c r="DQG96" s="129"/>
      <c r="DQH96" s="129"/>
      <c r="DQI96" s="129"/>
      <c r="DQJ96" s="129"/>
      <c r="DQK96" s="129"/>
      <c r="DQL96" s="129"/>
      <c r="DQM96" s="129"/>
      <c r="DQN96" s="129"/>
      <c r="DQO96" s="129"/>
      <c r="DQP96" s="129"/>
      <c r="DQQ96" s="129"/>
      <c r="DQR96" s="129"/>
      <c r="DQS96" s="129"/>
      <c r="DQT96" s="129"/>
      <c r="DQU96" s="129"/>
      <c r="DQV96" s="129"/>
      <c r="DQW96" s="129"/>
      <c r="DQX96" s="129"/>
      <c r="DQY96" s="129"/>
      <c r="DQZ96" s="129"/>
      <c r="DRA96" s="129"/>
      <c r="DRB96" s="129"/>
      <c r="DRC96" s="129"/>
      <c r="DRD96" s="129"/>
      <c r="DRE96" s="129"/>
      <c r="DRF96" s="129"/>
      <c r="DRG96" s="129"/>
      <c r="DRH96" s="129"/>
      <c r="DRI96" s="129"/>
      <c r="DRJ96" s="129"/>
      <c r="DRK96" s="129"/>
      <c r="DRL96" s="129"/>
      <c r="DRM96" s="129"/>
      <c r="DRN96" s="129"/>
      <c r="DRO96" s="129"/>
      <c r="DRP96" s="129"/>
      <c r="DRQ96" s="129"/>
      <c r="DRR96" s="129"/>
      <c r="DRS96" s="129"/>
      <c r="DRT96" s="129"/>
      <c r="DRU96" s="129"/>
      <c r="DRV96" s="129"/>
      <c r="DRW96" s="129"/>
      <c r="DRX96" s="129"/>
      <c r="DRY96" s="129"/>
      <c r="DRZ96" s="129"/>
      <c r="DSA96" s="129"/>
      <c r="DSB96" s="129"/>
      <c r="DSC96" s="129"/>
      <c r="DSD96" s="129"/>
      <c r="DSE96" s="129"/>
      <c r="DSF96" s="129"/>
      <c r="DSG96" s="129"/>
      <c r="DSH96" s="129"/>
      <c r="DSI96" s="129"/>
      <c r="DSJ96" s="129"/>
      <c r="DSK96" s="129"/>
      <c r="DSL96" s="129"/>
      <c r="DSM96" s="129"/>
      <c r="DSN96" s="129"/>
      <c r="DSO96" s="129"/>
      <c r="DSP96" s="129"/>
      <c r="DSQ96" s="129"/>
      <c r="DSR96" s="129"/>
      <c r="DSS96" s="129"/>
      <c r="DST96" s="129"/>
      <c r="DSU96" s="129"/>
      <c r="DSV96" s="129"/>
      <c r="DSW96" s="129"/>
      <c r="DSX96" s="129"/>
      <c r="DSY96" s="129"/>
      <c r="DSZ96" s="129"/>
      <c r="DTA96" s="129"/>
      <c r="DTB96" s="129"/>
      <c r="DTC96" s="129"/>
      <c r="DTD96" s="129"/>
      <c r="DTE96" s="129"/>
      <c r="DTF96" s="129"/>
      <c r="DTG96" s="129"/>
      <c r="DTH96" s="129"/>
      <c r="DTI96" s="129"/>
      <c r="DTJ96" s="129"/>
      <c r="DTK96" s="129"/>
      <c r="DTL96" s="129"/>
      <c r="DTM96" s="129"/>
      <c r="DTN96" s="129"/>
      <c r="DTO96" s="129"/>
      <c r="DTP96" s="129"/>
      <c r="DTQ96" s="129"/>
      <c r="DTR96" s="129"/>
      <c r="DTS96" s="129"/>
      <c r="DTT96" s="129"/>
      <c r="DTU96" s="129"/>
      <c r="DTV96" s="129"/>
      <c r="DTW96" s="129"/>
      <c r="DTX96" s="129"/>
      <c r="DTY96" s="129"/>
      <c r="DTZ96" s="129"/>
      <c r="DUA96" s="129"/>
      <c r="DUB96" s="129"/>
      <c r="DUC96" s="129"/>
      <c r="DUD96" s="129"/>
      <c r="DUE96" s="129"/>
      <c r="DUF96" s="129"/>
      <c r="DUG96" s="129"/>
      <c r="DUH96" s="129"/>
      <c r="DUI96" s="129"/>
      <c r="DUJ96" s="129"/>
      <c r="DUK96" s="129"/>
      <c r="DUL96" s="129"/>
      <c r="DUM96" s="129"/>
      <c r="DUN96" s="129"/>
      <c r="DUO96" s="129"/>
      <c r="DUP96" s="129"/>
      <c r="DUQ96" s="129"/>
      <c r="DUR96" s="129"/>
      <c r="DUS96" s="129"/>
      <c r="DUT96" s="129"/>
      <c r="DUU96" s="129"/>
      <c r="DUV96" s="129"/>
      <c r="DUW96" s="129"/>
      <c r="DUX96" s="129"/>
      <c r="DUY96" s="129"/>
      <c r="DUZ96" s="129"/>
      <c r="DVA96" s="129"/>
      <c r="DVB96" s="129"/>
      <c r="DVC96" s="129"/>
      <c r="DVD96" s="129"/>
      <c r="DVE96" s="129"/>
      <c r="DVF96" s="129"/>
      <c r="DVG96" s="129"/>
      <c r="DVH96" s="129"/>
      <c r="DVI96" s="129"/>
      <c r="DVJ96" s="129"/>
      <c r="DVK96" s="129"/>
      <c r="DVL96" s="129"/>
      <c r="DVM96" s="129"/>
      <c r="DVN96" s="129"/>
      <c r="DVO96" s="129"/>
      <c r="DVP96" s="129"/>
      <c r="DVQ96" s="129"/>
      <c r="DVR96" s="129"/>
      <c r="DVS96" s="129"/>
      <c r="DVT96" s="129"/>
      <c r="DVU96" s="129"/>
      <c r="DVV96" s="129"/>
      <c r="DVW96" s="129"/>
      <c r="DVX96" s="129"/>
      <c r="DVY96" s="129"/>
      <c r="DVZ96" s="129"/>
      <c r="DWA96" s="129"/>
      <c r="DWB96" s="129"/>
      <c r="DWC96" s="129"/>
      <c r="DWD96" s="129"/>
      <c r="DWE96" s="129"/>
      <c r="DWF96" s="129"/>
      <c r="DWG96" s="129"/>
      <c r="DWH96" s="129"/>
      <c r="DWI96" s="129"/>
      <c r="DWJ96" s="129"/>
      <c r="DWK96" s="129"/>
      <c r="DWL96" s="129"/>
      <c r="DWM96" s="129"/>
      <c r="DWN96" s="129"/>
      <c r="DWO96" s="129"/>
      <c r="DWP96" s="129"/>
      <c r="DWQ96" s="129"/>
      <c r="DWR96" s="129"/>
      <c r="DWS96" s="129"/>
      <c r="DWT96" s="129"/>
      <c r="DWU96" s="129"/>
      <c r="DWV96" s="129"/>
      <c r="DWW96" s="129"/>
      <c r="DWX96" s="129"/>
      <c r="DWY96" s="129"/>
      <c r="DWZ96" s="129"/>
      <c r="DXA96" s="129"/>
      <c r="DXB96" s="129"/>
      <c r="DXC96" s="129"/>
      <c r="DXD96" s="129"/>
      <c r="DXE96" s="129"/>
      <c r="DXF96" s="129"/>
      <c r="DXG96" s="129"/>
      <c r="DXH96" s="129"/>
      <c r="DXI96" s="129"/>
      <c r="DXJ96" s="129"/>
      <c r="DXK96" s="129"/>
      <c r="DXL96" s="129"/>
      <c r="DXM96" s="129"/>
      <c r="DXN96" s="129"/>
      <c r="DXO96" s="129"/>
      <c r="DXP96" s="129"/>
      <c r="DXQ96" s="129"/>
      <c r="DXR96" s="129"/>
      <c r="DXS96" s="129"/>
      <c r="DXT96" s="129"/>
      <c r="DXU96" s="129"/>
      <c r="DXV96" s="129"/>
      <c r="DXW96" s="129"/>
      <c r="DXX96" s="129"/>
      <c r="DXY96" s="129"/>
      <c r="DXZ96" s="129"/>
      <c r="DYA96" s="129"/>
      <c r="DYB96" s="129"/>
      <c r="DYC96" s="129"/>
      <c r="DYD96" s="129"/>
      <c r="DYE96" s="129"/>
      <c r="DYF96" s="129"/>
      <c r="DYG96" s="129"/>
      <c r="DYH96" s="129"/>
      <c r="DYI96" s="129"/>
      <c r="DYJ96" s="129"/>
      <c r="DYK96" s="129"/>
      <c r="DYL96" s="129"/>
      <c r="DYM96" s="129"/>
      <c r="DYN96" s="129"/>
      <c r="DYO96" s="129"/>
      <c r="DYP96" s="129"/>
      <c r="DYQ96" s="129"/>
      <c r="DYR96" s="129"/>
      <c r="DYS96" s="129"/>
      <c r="DYT96" s="129"/>
      <c r="DYU96" s="129"/>
      <c r="DYV96" s="129"/>
      <c r="DYW96" s="129"/>
      <c r="DYX96" s="129"/>
      <c r="DYY96" s="129"/>
      <c r="DYZ96" s="129"/>
      <c r="DZA96" s="129"/>
      <c r="DZB96" s="129"/>
      <c r="DZC96" s="129"/>
      <c r="DZD96" s="129"/>
      <c r="DZE96" s="129"/>
      <c r="DZF96" s="129"/>
      <c r="DZG96" s="129"/>
      <c r="DZH96" s="129"/>
      <c r="DZI96" s="129"/>
      <c r="DZJ96" s="129"/>
      <c r="DZK96" s="129"/>
      <c r="DZL96" s="129"/>
      <c r="DZM96" s="129"/>
      <c r="DZN96" s="129"/>
      <c r="DZO96" s="129"/>
      <c r="DZP96" s="129"/>
      <c r="DZQ96" s="129"/>
      <c r="DZR96" s="129"/>
      <c r="DZS96" s="129"/>
      <c r="DZT96" s="129"/>
      <c r="DZU96" s="129"/>
      <c r="DZV96" s="129"/>
      <c r="DZW96" s="129"/>
      <c r="DZX96" s="129"/>
      <c r="DZY96" s="129"/>
      <c r="DZZ96" s="129"/>
      <c r="EAA96" s="129"/>
      <c r="EAB96" s="129"/>
      <c r="EAC96" s="129"/>
      <c r="EAD96" s="129"/>
      <c r="EAE96" s="129"/>
      <c r="EAF96" s="129"/>
      <c r="EAG96" s="129"/>
      <c r="EAH96" s="129"/>
      <c r="EAI96" s="129"/>
      <c r="EAJ96" s="129"/>
      <c r="EAK96" s="129"/>
      <c r="EAL96" s="129"/>
      <c r="EAM96" s="129"/>
      <c r="EAN96" s="129"/>
      <c r="EAO96" s="129"/>
      <c r="EAP96" s="129"/>
      <c r="EAQ96" s="129"/>
      <c r="EAR96" s="129"/>
      <c r="EAS96" s="129"/>
      <c r="EAT96" s="129"/>
      <c r="EAU96" s="129"/>
      <c r="EAV96" s="129"/>
      <c r="EAW96" s="129"/>
      <c r="EAX96" s="129"/>
      <c r="EAY96" s="129"/>
      <c r="EAZ96" s="129"/>
      <c r="EBA96" s="129"/>
      <c r="EBB96" s="129"/>
      <c r="EBC96" s="129"/>
      <c r="EBD96" s="129"/>
      <c r="EBE96" s="129"/>
      <c r="EBF96" s="129"/>
      <c r="EBG96" s="129"/>
      <c r="EBH96" s="129"/>
      <c r="EBI96" s="129"/>
      <c r="EBJ96" s="129"/>
      <c r="EBK96" s="129"/>
      <c r="EBL96" s="129"/>
      <c r="EBM96" s="129"/>
      <c r="EBN96" s="129"/>
      <c r="EBO96" s="129"/>
      <c r="EBP96" s="129"/>
      <c r="EBQ96" s="129"/>
      <c r="EBR96" s="129"/>
      <c r="EBS96" s="129"/>
      <c r="EBT96" s="129"/>
      <c r="EBU96" s="129"/>
      <c r="EBV96" s="129"/>
      <c r="EBW96" s="129"/>
      <c r="EBX96" s="129"/>
      <c r="EBY96" s="129"/>
      <c r="EBZ96" s="129"/>
      <c r="ECA96" s="129"/>
      <c r="ECB96" s="129"/>
      <c r="ECC96" s="129"/>
      <c r="ECD96" s="129"/>
      <c r="ECE96" s="129"/>
      <c r="ECF96" s="129"/>
      <c r="ECG96" s="129"/>
      <c r="ECH96" s="129"/>
      <c r="ECI96" s="129"/>
      <c r="ECJ96" s="129"/>
      <c r="ECK96" s="129"/>
      <c r="ECL96" s="129"/>
      <c r="ECM96" s="129"/>
      <c r="ECN96" s="129"/>
      <c r="ECO96" s="129"/>
      <c r="ECP96" s="129"/>
      <c r="ECQ96" s="129"/>
      <c r="ECR96" s="129"/>
      <c r="ECS96" s="129"/>
      <c r="ECT96" s="129"/>
      <c r="ECU96" s="129"/>
      <c r="ECV96" s="129"/>
      <c r="ECW96" s="129"/>
      <c r="ECX96" s="129"/>
      <c r="ECY96" s="129"/>
      <c r="ECZ96" s="129"/>
      <c r="EDA96" s="129"/>
      <c r="EDB96" s="129"/>
      <c r="EDC96" s="129"/>
      <c r="EDD96" s="129"/>
      <c r="EDE96" s="129"/>
      <c r="EDF96" s="129"/>
      <c r="EDG96" s="129"/>
      <c r="EDH96" s="129"/>
      <c r="EDI96" s="129"/>
      <c r="EDJ96" s="129"/>
      <c r="EDK96" s="129"/>
      <c r="EDL96" s="129"/>
      <c r="EDM96" s="129"/>
      <c r="EDN96" s="129"/>
      <c r="EDO96" s="129"/>
      <c r="EDP96" s="129"/>
      <c r="EDQ96" s="129"/>
      <c r="EDR96" s="129"/>
      <c r="EDS96" s="129"/>
      <c r="EDT96" s="129"/>
      <c r="EDU96" s="129"/>
      <c r="EDV96" s="129"/>
      <c r="EDW96" s="129"/>
      <c r="EDX96" s="129"/>
      <c r="EDY96" s="129"/>
      <c r="EDZ96" s="129"/>
      <c r="EEA96" s="129"/>
      <c r="EEB96" s="129"/>
      <c r="EEC96" s="129"/>
      <c r="EED96" s="129"/>
      <c r="EEE96" s="129"/>
      <c r="EEF96" s="129"/>
      <c r="EEG96" s="129"/>
      <c r="EEH96" s="129"/>
      <c r="EEI96" s="129"/>
      <c r="EEJ96" s="129"/>
      <c r="EEK96" s="129"/>
      <c r="EEL96" s="129"/>
      <c r="EEM96" s="129"/>
      <c r="EEN96" s="129"/>
      <c r="EEO96" s="129"/>
      <c r="EEP96" s="129"/>
      <c r="EEQ96" s="129"/>
      <c r="EER96" s="129"/>
      <c r="EES96" s="129"/>
      <c r="EET96" s="129"/>
      <c r="EEU96" s="129"/>
      <c r="EEV96" s="129"/>
      <c r="EEW96" s="129"/>
      <c r="EEX96" s="129"/>
      <c r="EEY96" s="129"/>
      <c r="EEZ96" s="129"/>
      <c r="EFA96" s="129"/>
      <c r="EFB96" s="129"/>
      <c r="EFC96" s="129"/>
      <c r="EFD96" s="129"/>
      <c r="EFE96" s="129"/>
      <c r="EFF96" s="129"/>
      <c r="EFG96" s="129"/>
      <c r="EFH96" s="129"/>
      <c r="EFI96" s="129"/>
      <c r="EFJ96" s="129"/>
      <c r="EFK96" s="129"/>
      <c r="EFL96" s="129"/>
      <c r="EFM96" s="129"/>
      <c r="EFN96" s="129"/>
      <c r="EFO96" s="129"/>
      <c r="EFP96" s="129"/>
      <c r="EFQ96" s="129"/>
      <c r="EFR96" s="129"/>
      <c r="EFS96" s="129"/>
      <c r="EFT96" s="129"/>
      <c r="EFU96" s="129"/>
      <c r="EFV96" s="129"/>
      <c r="EFW96" s="129"/>
      <c r="EFX96" s="129"/>
      <c r="EFY96" s="129"/>
      <c r="EFZ96" s="129"/>
      <c r="EGA96" s="129"/>
      <c r="EGB96" s="129"/>
      <c r="EGC96" s="129"/>
      <c r="EGD96" s="129"/>
      <c r="EGE96" s="129"/>
      <c r="EGF96" s="129"/>
      <c r="EGG96" s="129"/>
      <c r="EGH96" s="129"/>
      <c r="EGI96" s="129"/>
      <c r="EGJ96" s="129"/>
      <c r="EGK96" s="129"/>
      <c r="EGL96" s="129"/>
      <c r="EGM96" s="129"/>
      <c r="EGN96" s="129"/>
      <c r="EGO96" s="129"/>
      <c r="EGP96" s="129"/>
      <c r="EGQ96" s="129"/>
      <c r="EGR96" s="129"/>
      <c r="EGS96" s="129"/>
      <c r="EGT96" s="129"/>
      <c r="EGU96" s="129"/>
      <c r="EGV96" s="129"/>
      <c r="EGW96" s="129"/>
      <c r="EGX96" s="129"/>
      <c r="EGY96" s="129"/>
      <c r="EGZ96" s="129"/>
      <c r="EHA96" s="129"/>
      <c r="EHB96" s="129"/>
      <c r="EHC96" s="129"/>
      <c r="EHD96" s="129"/>
      <c r="EHE96" s="129"/>
      <c r="EHF96" s="129"/>
      <c r="EHG96" s="129"/>
      <c r="EHH96" s="129"/>
      <c r="EHI96" s="129"/>
      <c r="EHJ96" s="129"/>
      <c r="EHK96" s="129"/>
      <c r="EHL96" s="129"/>
      <c r="EHM96" s="129"/>
      <c r="EHN96" s="129"/>
      <c r="EHO96" s="129"/>
      <c r="EHP96" s="129"/>
      <c r="EHQ96" s="129"/>
      <c r="EHR96" s="129"/>
      <c r="EHS96" s="129"/>
      <c r="EHT96" s="129"/>
      <c r="EHU96" s="129"/>
      <c r="EHV96" s="129"/>
      <c r="EHW96" s="129"/>
      <c r="EHX96" s="129"/>
      <c r="EHY96" s="129"/>
      <c r="EHZ96" s="129"/>
      <c r="EIA96" s="129"/>
      <c r="EIB96" s="129"/>
      <c r="EIC96" s="129"/>
      <c r="EID96" s="129"/>
      <c r="EIE96" s="129"/>
      <c r="EIF96" s="129"/>
      <c r="EIG96" s="129"/>
      <c r="EIH96" s="129"/>
      <c r="EII96" s="129"/>
      <c r="EIJ96" s="129"/>
      <c r="EIK96" s="129"/>
      <c r="EIL96" s="129"/>
      <c r="EIM96" s="129"/>
      <c r="EIN96" s="129"/>
      <c r="EIO96" s="129"/>
      <c r="EIP96" s="129"/>
      <c r="EIQ96" s="129"/>
      <c r="EIR96" s="129"/>
      <c r="EIS96" s="129"/>
      <c r="EIT96" s="129"/>
      <c r="EIU96" s="129"/>
      <c r="EIV96" s="129"/>
      <c r="EIW96" s="129"/>
      <c r="EIX96" s="129"/>
      <c r="EIY96" s="129"/>
      <c r="EIZ96" s="129"/>
      <c r="EJA96" s="129"/>
      <c r="EJB96" s="129"/>
      <c r="EJC96" s="129"/>
      <c r="EJD96" s="129"/>
      <c r="EJE96" s="129"/>
      <c r="EJF96" s="129"/>
      <c r="EJG96" s="129"/>
      <c r="EJH96" s="129"/>
      <c r="EJI96" s="129"/>
      <c r="EJJ96" s="129"/>
      <c r="EJK96" s="129"/>
      <c r="EJL96" s="129"/>
      <c r="EJM96" s="129"/>
      <c r="EJN96" s="129"/>
      <c r="EJO96" s="129"/>
      <c r="EJP96" s="129"/>
      <c r="EJQ96" s="129"/>
      <c r="EJR96" s="129"/>
      <c r="EJS96" s="129"/>
      <c r="EJT96" s="129"/>
      <c r="EJU96" s="129"/>
      <c r="EJV96" s="129"/>
      <c r="EJW96" s="129"/>
      <c r="EJX96" s="129"/>
      <c r="EJY96" s="129"/>
      <c r="EJZ96" s="129"/>
      <c r="EKA96" s="129"/>
      <c r="EKB96" s="129"/>
      <c r="EKC96" s="129"/>
      <c r="EKD96" s="129"/>
      <c r="EKE96" s="129"/>
      <c r="EKF96" s="129"/>
      <c r="EKG96" s="129"/>
      <c r="EKH96" s="129"/>
      <c r="EKI96" s="129"/>
      <c r="EKJ96" s="129"/>
      <c r="EKK96" s="129"/>
      <c r="EKL96" s="129"/>
      <c r="EKM96" s="129"/>
      <c r="EKN96" s="129"/>
      <c r="EKO96" s="129"/>
      <c r="EKP96" s="129"/>
      <c r="EKQ96" s="129"/>
      <c r="EKR96" s="129"/>
      <c r="EKS96" s="129"/>
      <c r="EKT96" s="129"/>
      <c r="EKU96" s="129"/>
      <c r="EKV96" s="129"/>
      <c r="EKW96" s="129"/>
      <c r="EKX96" s="129"/>
      <c r="EKY96" s="129"/>
      <c r="EKZ96" s="129"/>
      <c r="ELA96" s="129"/>
      <c r="ELB96" s="129"/>
      <c r="ELC96" s="129"/>
      <c r="ELD96" s="129"/>
      <c r="ELE96" s="129"/>
      <c r="ELF96" s="129"/>
      <c r="ELG96" s="129"/>
      <c r="ELH96" s="129"/>
      <c r="ELI96" s="129"/>
      <c r="ELJ96" s="129"/>
      <c r="ELK96" s="129"/>
      <c r="ELL96" s="129"/>
      <c r="ELM96" s="129"/>
      <c r="ELN96" s="129"/>
      <c r="ELO96" s="129"/>
      <c r="ELP96" s="129"/>
      <c r="ELQ96" s="129"/>
      <c r="ELR96" s="129"/>
      <c r="ELS96" s="129"/>
      <c r="ELT96" s="129"/>
      <c r="ELU96" s="129"/>
      <c r="ELV96" s="129"/>
      <c r="ELW96" s="129"/>
      <c r="ELX96" s="129"/>
      <c r="ELY96" s="129"/>
      <c r="ELZ96" s="129"/>
      <c r="EMA96" s="129"/>
      <c r="EMB96" s="129"/>
      <c r="EMC96" s="129"/>
      <c r="EMD96" s="129"/>
      <c r="EME96" s="129"/>
      <c r="EMF96" s="129"/>
      <c r="EMG96" s="129"/>
      <c r="EMH96" s="129"/>
      <c r="EMI96" s="129"/>
      <c r="EMJ96" s="129"/>
      <c r="EMK96" s="129"/>
      <c r="EML96" s="129"/>
      <c r="EMM96" s="129"/>
      <c r="EMN96" s="129"/>
      <c r="EMO96" s="129"/>
      <c r="EMP96" s="129"/>
      <c r="EMQ96" s="129"/>
      <c r="EMR96" s="129"/>
      <c r="EMS96" s="129"/>
      <c r="EMT96" s="129"/>
      <c r="EMU96" s="129"/>
      <c r="EMV96" s="129"/>
      <c r="EMW96" s="129"/>
      <c r="EMX96" s="129"/>
      <c r="EMY96" s="129"/>
      <c r="EMZ96" s="129"/>
      <c r="ENA96" s="129"/>
      <c r="ENB96" s="129"/>
      <c r="ENC96" s="129"/>
      <c r="END96" s="129"/>
      <c r="ENE96" s="129"/>
      <c r="ENF96" s="129"/>
      <c r="ENG96" s="129"/>
      <c r="ENH96" s="129"/>
      <c r="ENI96" s="129"/>
      <c r="ENJ96" s="129"/>
      <c r="ENK96" s="129"/>
      <c r="ENL96" s="129"/>
      <c r="ENM96" s="129"/>
      <c r="ENN96" s="129"/>
      <c r="ENO96" s="129"/>
      <c r="ENP96" s="129"/>
      <c r="ENQ96" s="129"/>
      <c r="ENR96" s="129"/>
      <c r="ENS96" s="129"/>
      <c r="ENT96" s="129"/>
      <c r="ENU96" s="129"/>
      <c r="ENV96" s="129"/>
      <c r="ENW96" s="129"/>
      <c r="ENX96" s="129"/>
      <c r="ENY96" s="129"/>
      <c r="ENZ96" s="129"/>
      <c r="EOA96" s="129"/>
      <c r="EOB96" s="129"/>
      <c r="EOC96" s="129"/>
      <c r="EOD96" s="129"/>
      <c r="EOE96" s="129"/>
      <c r="EOF96" s="129"/>
      <c r="EOG96" s="129"/>
      <c r="EOH96" s="129"/>
      <c r="EOI96" s="129"/>
      <c r="EOJ96" s="129"/>
      <c r="EOK96" s="129"/>
      <c r="EOL96" s="129"/>
      <c r="EOM96" s="129"/>
      <c r="EON96" s="129"/>
      <c r="EOO96" s="129"/>
      <c r="EOP96" s="129"/>
      <c r="EOQ96" s="129"/>
      <c r="EOR96" s="129"/>
      <c r="EOS96" s="129"/>
      <c r="EOT96" s="129"/>
      <c r="EOU96" s="129"/>
      <c r="EOV96" s="129"/>
      <c r="EOW96" s="129"/>
      <c r="EOX96" s="129"/>
      <c r="EOY96" s="129"/>
      <c r="EOZ96" s="129"/>
      <c r="EPA96" s="129"/>
      <c r="EPB96" s="129"/>
      <c r="EPC96" s="129"/>
      <c r="EPD96" s="129"/>
      <c r="EPE96" s="129"/>
      <c r="EPF96" s="129"/>
      <c r="EPG96" s="129"/>
      <c r="EPH96" s="129"/>
      <c r="EPI96" s="129"/>
      <c r="EPJ96" s="129"/>
      <c r="EPK96" s="129"/>
      <c r="EPL96" s="129"/>
      <c r="EPM96" s="129"/>
      <c r="EPN96" s="129"/>
      <c r="EPO96" s="129"/>
      <c r="EPP96" s="129"/>
      <c r="EPQ96" s="129"/>
      <c r="EPR96" s="129"/>
      <c r="EPS96" s="129"/>
      <c r="EPT96" s="129"/>
      <c r="EPU96" s="129"/>
      <c r="EPV96" s="129"/>
      <c r="EPW96" s="129"/>
      <c r="EPX96" s="129"/>
      <c r="EPY96" s="129"/>
      <c r="EPZ96" s="129"/>
      <c r="EQA96" s="129"/>
      <c r="EQB96" s="129"/>
      <c r="EQC96" s="129"/>
      <c r="EQD96" s="129"/>
      <c r="EQE96" s="129"/>
      <c r="EQF96" s="129"/>
      <c r="EQG96" s="129"/>
      <c r="EQH96" s="129"/>
      <c r="EQI96" s="129"/>
      <c r="EQJ96" s="129"/>
      <c r="EQK96" s="129"/>
      <c r="EQL96" s="129"/>
      <c r="EQM96" s="129"/>
      <c r="EQN96" s="129"/>
      <c r="EQO96" s="129"/>
      <c r="EQP96" s="129"/>
      <c r="EQQ96" s="129"/>
      <c r="EQR96" s="129"/>
      <c r="EQS96" s="129"/>
      <c r="EQT96" s="129"/>
      <c r="EQU96" s="129"/>
      <c r="EQV96" s="129"/>
      <c r="EQW96" s="129"/>
      <c r="EQX96" s="129"/>
      <c r="EQY96" s="129"/>
      <c r="EQZ96" s="129"/>
      <c r="ERA96" s="129"/>
      <c r="ERB96" s="129"/>
      <c r="ERC96" s="129"/>
      <c r="ERD96" s="129"/>
      <c r="ERE96" s="129"/>
      <c r="ERF96" s="129"/>
      <c r="ERG96" s="129"/>
      <c r="ERH96" s="129"/>
      <c r="ERI96" s="129"/>
      <c r="ERJ96" s="129"/>
      <c r="ERK96" s="129"/>
      <c r="ERL96" s="129"/>
      <c r="ERM96" s="129"/>
      <c r="ERN96" s="129"/>
      <c r="ERO96" s="129"/>
      <c r="ERP96" s="129"/>
      <c r="ERQ96" s="129"/>
      <c r="ERR96" s="129"/>
      <c r="ERS96" s="129"/>
      <c r="ERT96" s="129"/>
      <c r="ERU96" s="129"/>
      <c r="ERV96" s="129"/>
      <c r="ERW96" s="129"/>
      <c r="ERX96" s="129"/>
      <c r="ERY96" s="129"/>
      <c r="ERZ96" s="129"/>
      <c r="ESA96" s="129"/>
      <c r="ESB96" s="129"/>
      <c r="ESC96" s="129"/>
      <c r="ESD96" s="129"/>
      <c r="ESE96" s="129"/>
      <c r="ESF96" s="129"/>
      <c r="ESG96" s="129"/>
      <c r="ESH96" s="129"/>
      <c r="ESI96" s="129"/>
      <c r="ESJ96" s="129"/>
      <c r="ESK96" s="129"/>
      <c r="ESL96" s="129"/>
      <c r="ESM96" s="129"/>
      <c r="ESN96" s="129"/>
      <c r="ESO96" s="129"/>
      <c r="ESP96" s="129"/>
      <c r="ESQ96" s="129"/>
      <c r="ESR96" s="129"/>
      <c r="ESS96" s="129"/>
      <c r="EST96" s="129"/>
      <c r="ESU96" s="129"/>
      <c r="ESV96" s="129"/>
      <c r="ESW96" s="129"/>
      <c r="ESX96" s="129"/>
      <c r="ESY96" s="129"/>
      <c r="ESZ96" s="129"/>
      <c r="ETA96" s="129"/>
      <c r="ETB96" s="129"/>
      <c r="ETC96" s="129"/>
      <c r="ETD96" s="129"/>
      <c r="ETE96" s="129"/>
      <c r="ETF96" s="129"/>
      <c r="ETG96" s="129"/>
      <c r="ETH96" s="129"/>
      <c r="ETI96" s="129"/>
      <c r="ETJ96" s="129"/>
      <c r="ETK96" s="129"/>
      <c r="ETL96" s="129"/>
      <c r="ETM96" s="129"/>
      <c r="ETN96" s="129"/>
      <c r="ETO96" s="129"/>
      <c r="ETP96" s="129"/>
      <c r="ETQ96" s="129"/>
      <c r="ETR96" s="129"/>
      <c r="ETS96" s="129"/>
      <c r="ETT96" s="129"/>
      <c r="ETU96" s="129"/>
      <c r="ETV96" s="129"/>
      <c r="ETW96" s="129"/>
      <c r="ETX96" s="129"/>
      <c r="ETY96" s="129"/>
      <c r="ETZ96" s="129"/>
      <c r="EUA96" s="129"/>
      <c r="EUB96" s="129"/>
      <c r="EUC96" s="129"/>
      <c r="EUD96" s="129"/>
      <c r="EUE96" s="129"/>
      <c r="EUF96" s="129"/>
      <c r="EUG96" s="129"/>
      <c r="EUH96" s="129"/>
      <c r="EUI96" s="129"/>
      <c r="EUJ96" s="129"/>
      <c r="EUK96" s="129"/>
      <c r="EUL96" s="129"/>
      <c r="EUM96" s="129"/>
      <c r="EUN96" s="129"/>
      <c r="EUO96" s="129"/>
      <c r="EUP96" s="129"/>
      <c r="EUQ96" s="129"/>
      <c r="EUR96" s="129"/>
      <c r="EUS96" s="129"/>
      <c r="EUT96" s="129"/>
      <c r="EUU96" s="129"/>
      <c r="EUV96" s="129"/>
      <c r="EUW96" s="129"/>
      <c r="EUX96" s="129"/>
      <c r="EUY96" s="129"/>
      <c r="EUZ96" s="129"/>
      <c r="EVA96" s="129"/>
      <c r="EVB96" s="129"/>
      <c r="EVC96" s="129"/>
      <c r="EVD96" s="129"/>
      <c r="EVE96" s="129"/>
      <c r="EVF96" s="129"/>
      <c r="EVG96" s="129"/>
      <c r="EVH96" s="129"/>
      <c r="EVI96" s="129"/>
      <c r="EVJ96" s="129"/>
      <c r="EVK96" s="129"/>
      <c r="EVL96" s="129"/>
      <c r="EVM96" s="129"/>
      <c r="EVN96" s="129"/>
      <c r="EVO96" s="129"/>
      <c r="EVP96" s="129"/>
      <c r="EVQ96" s="129"/>
      <c r="EVR96" s="129"/>
      <c r="EVS96" s="129"/>
      <c r="EVT96" s="129"/>
      <c r="EVU96" s="129"/>
      <c r="EVV96" s="129"/>
      <c r="EVW96" s="129"/>
      <c r="EVX96" s="129"/>
      <c r="EVY96" s="129"/>
      <c r="EVZ96" s="129"/>
      <c r="EWA96" s="129"/>
      <c r="EWB96" s="129"/>
      <c r="EWC96" s="129"/>
      <c r="EWD96" s="129"/>
      <c r="EWE96" s="129"/>
      <c r="EWF96" s="129"/>
      <c r="EWG96" s="129"/>
      <c r="EWH96" s="129"/>
      <c r="EWI96" s="129"/>
      <c r="EWJ96" s="129"/>
      <c r="EWK96" s="129"/>
      <c r="EWL96" s="129"/>
      <c r="EWM96" s="129"/>
      <c r="EWN96" s="129"/>
      <c r="EWO96" s="129"/>
      <c r="EWP96" s="129"/>
      <c r="EWQ96" s="129"/>
      <c r="EWR96" s="129"/>
      <c r="EWS96" s="129"/>
      <c r="EWT96" s="129"/>
      <c r="EWU96" s="129"/>
      <c r="EWV96" s="129"/>
      <c r="EWW96" s="129"/>
      <c r="EWX96" s="129"/>
      <c r="EWY96" s="129"/>
      <c r="EWZ96" s="129"/>
      <c r="EXA96" s="129"/>
      <c r="EXB96" s="129"/>
      <c r="EXC96" s="129"/>
      <c r="EXD96" s="129"/>
      <c r="EXE96" s="129"/>
      <c r="EXF96" s="129"/>
      <c r="EXG96" s="129"/>
      <c r="EXH96" s="129"/>
      <c r="EXI96" s="129"/>
      <c r="EXJ96" s="129"/>
      <c r="EXK96" s="129"/>
      <c r="EXL96" s="129"/>
      <c r="EXM96" s="129"/>
      <c r="EXN96" s="129"/>
      <c r="EXO96" s="129"/>
      <c r="EXP96" s="129"/>
      <c r="EXQ96" s="129"/>
      <c r="EXR96" s="129"/>
      <c r="EXS96" s="129"/>
      <c r="EXT96" s="129"/>
      <c r="EXU96" s="129"/>
      <c r="EXV96" s="129"/>
      <c r="EXW96" s="129"/>
      <c r="EXX96" s="129"/>
      <c r="EXY96" s="129"/>
      <c r="EXZ96" s="129"/>
      <c r="EYA96" s="129"/>
      <c r="EYB96" s="129"/>
      <c r="EYC96" s="129"/>
      <c r="EYD96" s="129"/>
      <c r="EYE96" s="129"/>
      <c r="EYF96" s="129"/>
      <c r="EYG96" s="129"/>
      <c r="EYH96" s="129"/>
      <c r="EYI96" s="129"/>
      <c r="EYJ96" s="129"/>
      <c r="EYK96" s="129"/>
      <c r="EYL96" s="129"/>
      <c r="EYM96" s="129"/>
      <c r="EYN96" s="129"/>
      <c r="EYO96" s="129"/>
      <c r="EYP96" s="129"/>
      <c r="EYQ96" s="129"/>
      <c r="EYR96" s="129"/>
      <c r="EYS96" s="129"/>
      <c r="EYT96" s="129"/>
      <c r="EYU96" s="129"/>
      <c r="EYV96" s="129"/>
      <c r="EYW96" s="129"/>
      <c r="EYX96" s="129"/>
      <c r="EYY96" s="129"/>
      <c r="EYZ96" s="129"/>
      <c r="EZA96" s="129"/>
      <c r="EZB96" s="129"/>
      <c r="EZC96" s="129"/>
      <c r="EZD96" s="129"/>
      <c r="EZE96" s="129"/>
      <c r="EZF96" s="129"/>
      <c r="EZG96" s="129"/>
      <c r="EZH96" s="129"/>
      <c r="EZI96" s="129"/>
      <c r="EZJ96" s="129"/>
      <c r="EZK96" s="129"/>
      <c r="EZL96" s="129"/>
      <c r="EZM96" s="129"/>
      <c r="EZN96" s="129"/>
      <c r="EZO96" s="129"/>
      <c r="EZP96" s="129"/>
      <c r="EZQ96" s="129"/>
      <c r="EZR96" s="129"/>
      <c r="EZS96" s="129"/>
      <c r="EZT96" s="129"/>
      <c r="EZU96" s="129"/>
      <c r="EZV96" s="129"/>
      <c r="EZW96" s="129"/>
      <c r="EZX96" s="129"/>
      <c r="EZY96" s="129"/>
      <c r="EZZ96" s="129"/>
      <c r="FAA96" s="129"/>
      <c r="FAB96" s="129"/>
      <c r="FAC96" s="129"/>
      <c r="FAD96" s="129"/>
      <c r="FAE96" s="129"/>
      <c r="FAF96" s="129"/>
      <c r="FAG96" s="129"/>
      <c r="FAH96" s="129"/>
      <c r="FAI96" s="129"/>
      <c r="FAJ96" s="129"/>
      <c r="FAK96" s="129"/>
      <c r="FAL96" s="129"/>
      <c r="FAM96" s="129"/>
      <c r="FAN96" s="129"/>
      <c r="FAO96" s="129"/>
      <c r="FAP96" s="129"/>
      <c r="FAQ96" s="129"/>
      <c r="FAR96" s="129"/>
      <c r="FAS96" s="129"/>
      <c r="FAT96" s="129"/>
      <c r="FAU96" s="129"/>
      <c r="FAV96" s="129"/>
      <c r="FAW96" s="129"/>
      <c r="FAX96" s="129"/>
      <c r="FAY96" s="129"/>
      <c r="FAZ96" s="129"/>
      <c r="FBA96" s="129"/>
      <c r="FBB96" s="129"/>
      <c r="FBC96" s="129"/>
      <c r="FBD96" s="129"/>
      <c r="FBE96" s="129"/>
      <c r="FBF96" s="129"/>
      <c r="FBG96" s="129"/>
      <c r="FBH96" s="129"/>
      <c r="FBI96" s="129"/>
      <c r="FBJ96" s="129"/>
      <c r="FBK96" s="129"/>
      <c r="FBL96" s="129"/>
      <c r="FBM96" s="129"/>
      <c r="FBN96" s="129"/>
      <c r="FBO96" s="129"/>
      <c r="FBP96" s="129"/>
      <c r="FBQ96" s="129"/>
      <c r="FBR96" s="129"/>
      <c r="FBS96" s="129"/>
      <c r="FBT96" s="129"/>
      <c r="FBU96" s="129"/>
      <c r="FBV96" s="129"/>
      <c r="FBW96" s="129"/>
      <c r="FBX96" s="129"/>
      <c r="FBY96" s="129"/>
      <c r="FBZ96" s="129"/>
      <c r="FCA96" s="129"/>
      <c r="FCB96" s="129"/>
      <c r="FCC96" s="129"/>
      <c r="FCD96" s="129"/>
      <c r="FCE96" s="129"/>
      <c r="FCF96" s="129"/>
      <c r="FCG96" s="129"/>
      <c r="FCH96" s="129"/>
      <c r="FCI96" s="129"/>
      <c r="FCJ96" s="129"/>
      <c r="FCK96" s="129"/>
      <c r="FCL96" s="129"/>
      <c r="FCM96" s="129"/>
      <c r="FCN96" s="129"/>
      <c r="FCO96" s="129"/>
      <c r="FCP96" s="129"/>
      <c r="FCQ96" s="129"/>
      <c r="FCR96" s="129"/>
      <c r="FCS96" s="129"/>
      <c r="FCT96" s="129"/>
      <c r="FCU96" s="129"/>
      <c r="FCV96" s="129"/>
      <c r="FCW96" s="129"/>
      <c r="FCX96" s="129"/>
      <c r="FCY96" s="129"/>
      <c r="FCZ96" s="129"/>
      <c r="FDA96" s="129"/>
      <c r="FDB96" s="129"/>
      <c r="FDC96" s="129"/>
      <c r="FDD96" s="129"/>
      <c r="FDE96" s="129"/>
      <c r="FDF96" s="129"/>
      <c r="FDG96" s="129"/>
      <c r="FDH96" s="129"/>
      <c r="FDI96" s="129"/>
      <c r="FDJ96" s="129"/>
      <c r="FDK96" s="129"/>
      <c r="FDL96" s="129"/>
      <c r="FDM96" s="129"/>
      <c r="FDN96" s="129"/>
      <c r="FDO96" s="129"/>
      <c r="FDP96" s="129"/>
      <c r="FDQ96" s="129"/>
      <c r="FDR96" s="129"/>
      <c r="FDS96" s="129"/>
      <c r="FDT96" s="129"/>
      <c r="FDU96" s="129"/>
      <c r="FDV96" s="129"/>
      <c r="FDW96" s="129"/>
      <c r="FDX96" s="129"/>
      <c r="FDY96" s="129"/>
      <c r="FDZ96" s="129"/>
      <c r="FEA96" s="129"/>
      <c r="FEB96" s="129"/>
      <c r="FEC96" s="129"/>
      <c r="FED96" s="129"/>
      <c r="FEE96" s="129"/>
      <c r="FEF96" s="129"/>
      <c r="FEG96" s="129"/>
      <c r="FEH96" s="129"/>
      <c r="FEI96" s="129"/>
      <c r="FEJ96" s="129"/>
      <c r="FEK96" s="129"/>
      <c r="FEL96" s="129"/>
      <c r="FEM96" s="129"/>
      <c r="FEN96" s="129"/>
      <c r="FEO96" s="129"/>
      <c r="FEP96" s="129"/>
      <c r="FEQ96" s="129"/>
      <c r="FER96" s="129"/>
      <c r="FES96" s="129"/>
      <c r="FET96" s="129"/>
      <c r="FEU96" s="129"/>
      <c r="FEV96" s="129"/>
      <c r="FEW96" s="129"/>
      <c r="FEX96" s="129"/>
      <c r="FEY96" s="129"/>
      <c r="FEZ96" s="129"/>
      <c r="FFA96" s="129"/>
      <c r="FFB96" s="129"/>
      <c r="FFC96" s="129"/>
      <c r="FFD96" s="129"/>
      <c r="FFE96" s="129"/>
      <c r="FFF96" s="129"/>
      <c r="FFG96" s="129"/>
      <c r="FFH96" s="129"/>
      <c r="FFI96" s="129"/>
      <c r="FFJ96" s="129"/>
      <c r="FFK96" s="129"/>
      <c r="FFL96" s="129"/>
      <c r="FFM96" s="129"/>
      <c r="FFN96" s="129"/>
      <c r="FFO96" s="129"/>
      <c r="FFP96" s="129"/>
      <c r="FFQ96" s="129"/>
      <c r="FFR96" s="129"/>
      <c r="FFS96" s="129"/>
      <c r="FFT96" s="129"/>
      <c r="FFU96" s="129"/>
      <c r="FFV96" s="129"/>
      <c r="FFW96" s="129"/>
      <c r="FFX96" s="129"/>
      <c r="FFY96" s="129"/>
      <c r="FFZ96" s="129"/>
      <c r="FGA96" s="129"/>
      <c r="FGB96" s="129"/>
      <c r="FGC96" s="129"/>
      <c r="FGD96" s="129"/>
      <c r="FGE96" s="129"/>
      <c r="FGF96" s="129"/>
      <c r="FGG96" s="129"/>
      <c r="FGH96" s="129"/>
      <c r="FGI96" s="129"/>
      <c r="FGJ96" s="129"/>
      <c r="FGK96" s="129"/>
      <c r="FGL96" s="129"/>
      <c r="FGM96" s="129"/>
      <c r="FGN96" s="129"/>
      <c r="FGO96" s="129"/>
      <c r="FGP96" s="129"/>
      <c r="FGQ96" s="129"/>
      <c r="FGR96" s="129"/>
      <c r="FGS96" s="129"/>
      <c r="FGT96" s="129"/>
      <c r="FGU96" s="129"/>
      <c r="FGV96" s="129"/>
      <c r="FGW96" s="129"/>
      <c r="FGX96" s="129"/>
      <c r="FGY96" s="129"/>
      <c r="FGZ96" s="129"/>
      <c r="FHA96" s="129"/>
      <c r="FHB96" s="129"/>
      <c r="FHC96" s="129"/>
      <c r="FHD96" s="129"/>
      <c r="FHE96" s="129"/>
      <c r="FHF96" s="129"/>
      <c r="FHG96" s="129"/>
      <c r="FHH96" s="129"/>
      <c r="FHI96" s="129"/>
      <c r="FHJ96" s="129"/>
      <c r="FHK96" s="129"/>
      <c r="FHL96" s="129"/>
      <c r="FHM96" s="129"/>
      <c r="FHN96" s="129"/>
      <c r="FHO96" s="129"/>
      <c r="FHP96" s="129"/>
      <c r="FHQ96" s="129"/>
      <c r="FHR96" s="129"/>
      <c r="FHS96" s="129"/>
      <c r="FHT96" s="129"/>
      <c r="FHU96" s="129"/>
      <c r="FHV96" s="129"/>
      <c r="FHW96" s="129"/>
      <c r="FHX96" s="129"/>
      <c r="FHY96" s="129"/>
      <c r="FHZ96" s="129"/>
      <c r="FIA96" s="129"/>
      <c r="FIB96" s="129"/>
      <c r="FIC96" s="129"/>
      <c r="FID96" s="129"/>
      <c r="FIE96" s="129"/>
      <c r="FIF96" s="129"/>
      <c r="FIG96" s="129"/>
      <c r="FIH96" s="129"/>
      <c r="FII96" s="129"/>
      <c r="FIJ96" s="129"/>
      <c r="FIK96" s="129"/>
      <c r="FIL96" s="129"/>
      <c r="FIM96" s="129"/>
      <c r="FIN96" s="129"/>
      <c r="FIO96" s="129"/>
      <c r="FIP96" s="129"/>
      <c r="FIQ96" s="129"/>
      <c r="FIR96" s="129"/>
      <c r="FIS96" s="129"/>
      <c r="FIT96" s="129"/>
      <c r="FIU96" s="129"/>
      <c r="FIV96" s="129"/>
      <c r="FIW96" s="129"/>
      <c r="FIX96" s="129"/>
      <c r="FIY96" s="129"/>
      <c r="FIZ96" s="129"/>
      <c r="FJA96" s="129"/>
      <c r="FJB96" s="129"/>
      <c r="FJC96" s="129"/>
      <c r="FJD96" s="129"/>
      <c r="FJE96" s="129"/>
      <c r="FJF96" s="129"/>
      <c r="FJG96" s="129"/>
      <c r="FJH96" s="129"/>
      <c r="FJI96" s="129"/>
      <c r="FJJ96" s="129"/>
      <c r="FJK96" s="129"/>
      <c r="FJL96" s="129"/>
      <c r="FJM96" s="129"/>
      <c r="FJN96" s="129"/>
      <c r="FJO96" s="129"/>
      <c r="FJP96" s="129"/>
      <c r="FJQ96" s="129"/>
      <c r="FJR96" s="129"/>
      <c r="FJS96" s="129"/>
      <c r="FJT96" s="129"/>
      <c r="FJU96" s="129"/>
      <c r="FJV96" s="129"/>
      <c r="FJW96" s="129"/>
      <c r="FJX96" s="129"/>
      <c r="FJY96" s="129"/>
      <c r="FJZ96" s="129"/>
      <c r="FKA96" s="129"/>
      <c r="FKB96" s="129"/>
      <c r="FKC96" s="129"/>
      <c r="FKD96" s="129"/>
      <c r="FKE96" s="129"/>
      <c r="FKF96" s="129"/>
      <c r="FKG96" s="129"/>
      <c r="FKH96" s="129"/>
      <c r="FKI96" s="129"/>
      <c r="FKJ96" s="129"/>
      <c r="FKK96" s="129"/>
      <c r="FKL96" s="129"/>
      <c r="FKM96" s="129"/>
      <c r="FKN96" s="129"/>
      <c r="FKO96" s="129"/>
      <c r="FKP96" s="129"/>
      <c r="FKQ96" s="129"/>
      <c r="FKR96" s="129"/>
      <c r="FKS96" s="129"/>
      <c r="FKT96" s="129"/>
      <c r="FKU96" s="129"/>
      <c r="FKV96" s="129"/>
      <c r="FKW96" s="129"/>
      <c r="FKX96" s="129"/>
      <c r="FKY96" s="129"/>
      <c r="FKZ96" s="129"/>
      <c r="FLA96" s="129"/>
      <c r="FLB96" s="129"/>
      <c r="FLC96" s="129"/>
      <c r="FLD96" s="129"/>
      <c r="FLE96" s="129"/>
      <c r="FLF96" s="129"/>
      <c r="FLG96" s="129"/>
      <c r="FLH96" s="129"/>
      <c r="FLI96" s="129"/>
      <c r="FLJ96" s="129"/>
      <c r="FLK96" s="129"/>
      <c r="FLL96" s="129"/>
      <c r="FLM96" s="129"/>
      <c r="FLN96" s="129"/>
      <c r="FLO96" s="129"/>
      <c r="FLP96" s="129"/>
      <c r="FLQ96" s="129"/>
      <c r="FLR96" s="129"/>
      <c r="FLS96" s="129"/>
      <c r="FLT96" s="129"/>
      <c r="FLU96" s="129"/>
      <c r="FLV96" s="129"/>
      <c r="FLW96" s="129"/>
      <c r="FLX96" s="129"/>
      <c r="FLY96" s="129"/>
      <c r="FLZ96" s="129"/>
      <c r="FMA96" s="129"/>
      <c r="FMB96" s="129"/>
      <c r="FMC96" s="129"/>
      <c r="FMD96" s="129"/>
      <c r="FME96" s="129"/>
      <c r="FMF96" s="129"/>
      <c r="FMG96" s="129"/>
      <c r="FMH96" s="129"/>
      <c r="FMI96" s="129"/>
      <c r="FMJ96" s="129"/>
      <c r="FMK96" s="129"/>
      <c r="FML96" s="129"/>
      <c r="FMM96" s="129"/>
      <c r="FMN96" s="129"/>
      <c r="FMO96" s="129"/>
      <c r="FMP96" s="129"/>
      <c r="FMQ96" s="129"/>
      <c r="FMR96" s="129"/>
      <c r="FMS96" s="129"/>
      <c r="FMT96" s="129"/>
      <c r="FMU96" s="129"/>
      <c r="FMV96" s="129"/>
      <c r="FMW96" s="129"/>
      <c r="FMX96" s="129"/>
      <c r="FMY96" s="129"/>
      <c r="FMZ96" s="129"/>
      <c r="FNA96" s="129"/>
      <c r="FNB96" s="129"/>
      <c r="FNC96" s="129"/>
      <c r="FND96" s="129"/>
      <c r="FNE96" s="129"/>
      <c r="FNF96" s="129"/>
      <c r="FNG96" s="129"/>
      <c r="FNH96" s="129"/>
      <c r="FNI96" s="129"/>
      <c r="FNJ96" s="129"/>
      <c r="FNK96" s="129"/>
      <c r="FNL96" s="129"/>
      <c r="FNM96" s="129"/>
      <c r="FNN96" s="129"/>
      <c r="FNO96" s="129"/>
      <c r="FNP96" s="129"/>
      <c r="FNQ96" s="129"/>
      <c r="FNR96" s="129"/>
      <c r="FNS96" s="129"/>
      <c r="FNT96" s="129"/>
      <c r="FNU96" s="129"/>
      <c r="FNV96" s="129"/>
      <c r="FNW96" s="129"/>
      <c r="FNX96" s="129"/>
      <c r="FNY96" s="129"/>
      <c r="FNZ96" s="129"/>
      <c r="FOA96" s="129"/>
      <c r="FOB96" s="129"/>
      <c r="FOC96" s="129"/>
      <c r="FOD96" s="129"/>
      <c r="FOE96" s="129"/>
      <c r="FOF96" s="129"/>
      <c r="FOG96" s="129"/>
      <c r="FOH96" s="129"/>
      <c r="FOI96" s="129"/>
      <c r="FOJ96" s="129"/>
      <c r="FOK96" s="129"/>
      <c r="FOL96" s="129"/>
      <c r="FOM96" s="129"/>
      <c r="FON96" s="129"/>
      <c r="FOO96" s="129"/>
      <c r="FOP96" s="129"/>
      <c r="FOQ96" s="129"/>
      <c r="FOR96" s="129"/>
      <c r="FOS96" s="129"/>
      <c r="FOT96" s="129"/>
      <c r="FOU96" s="129"/>
      <c r="FOV96" s="129"/>
      <c r="FOW96" s="129"/>
      <c r="FOX96" s="129"/>
      <c r="FOY96" s="129"/>
      <c r="FOZ96" s="129"/>
      <c r="FPA96" s="129"/>
      <c r="FPB96" s="129"/>
      <c r="FPC96" s="129"/>
      <c r="FPD96" s="129"/>
      <c r="FPE96" s="129"/>
      <c r="FPF96" s="129"/>
      <c r="FPG96" s="129"/>
      <c r="FPH96" s="129"/>
      <c r="FPI96" s="129"/>
      <c r="FPJ96" s="129"/>
      <c r="FPK96" s="129"/>
      <c r="FPL96" s="129"/>
      <c r="FPM96" s="129"/>
      <c r="FPN96" s="129"/>
      <c r="FPO96" s="129"/>
      <c r="FPP96" s="129"/>
      <c r="FPQ96" s="129"/>
      <c r="FPR96" s="129"/>
      <c r="FPS96" s="129"/>
      <c r="FPT96" s="129"/>
      <c r="FPU96" s="129"/>
      <c r="FPV96" s="129"/>
      <c r="FPW96" s="129"/>
      <c r="FPX96" s="129"/>
      <c r="FPY96" s="129"/>
      <c r="FPZ96" s="129"/>
      <c r="FQA96" s="129"/>
      <c r="FQB96" s="129"/>
      <c r="FQC96" s="129"/>
      <c r="FQD96" s="129"/>
      <c r="FQE96" s="129"/>
      <c r="FQF96" s="129"/>
      <c r="FQG96" s="129"/>
      <c r="FQH96" s="129"/>
      <c r="FQI96" s="129"/>
      <c r="FQJ96" s="129"/>
      <c r="FQK96" s="129"/>
      <c r="FQL96" s="129"/>
      <c r="FQM96" s="129"/>
      <c r="FQN96" s="129"/>
      <c r="FQO96" s="129"/>
      <c r="FQP96" s="129"/>
      <c r="FQQ96" s="129"/>
      <c r="FQR96" s="129"/>
      <c r="FQS96" s="129"/>
      <c r="FQT96" s="129"/>
      <c r="FQU96" s="129"/>
      <c r="FQV96" s="129"/>
      <c r="FQW96" s="129"/>
      <c r="FQX96" s="129"/>
      <c r="FQY96" s="129"/>
      <c r="FQZ96" s="129"/>
      <c r="FRA96" s="129"/>
      <c r="FRB96" s="129"/>
      <c r="FRC96" s="129"/>
      <c r="FRD96" s="129"/>
      <c r="FRE96" s="129"/>
      <c r="FRF96" s="129"/>
      <c r="FRG96" s="129"/>
      <c r="FRH96" s="129"/>
      <c r="FRI96" s="129"/>
      <c r="FRJ96" s="129"/>
      <c r="FRK96" s="129"/>
      <c r="FRL96" s="129"/>
      <c r="FRM96" s="129"/>
      <c r="FRN96" s="129"/>
      <c r="FRO96" s="129"/>
      <c r="FRP96" s="129"/>
      <c r="FRQ96" s="129"/>
      <c r="FRR96" s="129"/>
      <c r="FRS96" s="129"/>
      <c r="FRT96" s="129"/>
      <c r="FRU96" s="129"/>
      <c r="FRV96" s="129"/>
      <c r="FRW96" s="129"/>
      <c r="FRX96" s="129"/>
      <c r="FRY96" s="129"/>
      <c r="FRZ96" s="129"/>
      <c r="FSA96" s="129"/>
      <c r="FSB96" s="129"/>
      <c r="FSC96" s="129"/>
      <c r="FSD96" s="129"/>
      <c r="FSE96" s="129"/>
      <c r="FSF96" s="129"/>
      <c r="FSG96" s="129"/>
      <c r="FSH96" s="129"/>
      <c r="FSI96" s="129"/>
      <c r="FSJ96" s="129"/>
      <c r="FSK96" s="129"/>
      <c r="FSL96" s="129"/>
      <c r="FSM96" s="129"/>
      <c r="FSN96" s="129"/>
      <c r="FSO96" s="129"/>
      <c r="FSP96" s="129"/>
      <c r="FSQ96" s="129"/>
      <c r="FSR96" s="129"/>
      <c r="FSS96" s="129"/>
      <c r="FST96" s="129"/>
      <c r="FSU96" s="129"/>
      <c r="FSV96" s="129"/>
      <c r="FSW96" s="129"/>
      <c r="FSX96" s="129"/>
      <c r="FSY96" s="129"/>
      <c r="FSZ96" s="129"/>
      <c r="FTA96" s="129"/>
      <c r="FTB96" s="129"/>
      <c r="FTC96" s="129"/>
      <c r="FTD96" s="129"/>
      <c r="FTE96" s="129"/>
      <c r="FTF96" s="129"/>
      <c r="FTG96" s="129"/>
      <c r="FTH96" s="129"/>
      <c r="FTI96" s="129"/>
      <c r="FTJ96" s="129"/>
      <c r="FTK96" s="129"/>
      <c r="FTL96" s="129"/>
      <c r="FTM96" s="129"/>
      <c r="FTN96" s="129"/>
      <c r="FTO96" s="129"/>
      <c r="FTP96" s="129"/>
      <c r="FTQ96" s="129"/>
      <c r="FTR96" s="129"/>
      <c r="FTS96" s="129"/>
      <c r="FTT96" s="129"/>
      <c r="FTU96" s="129"/>
      <c r="FTV96" s="129"/>
      <c r="FTW96" s="129"/>
      <c r="FTX96" s="129"/>
      <c r="FTY96" s="129"/>
      <c r="FTZ96" s="129"/>
      <c r="FUA96" s="129"/>
      <c r="FUB96" s="129"/>
      <c r="FUC96" s="129"/>
      <c r="FUD96" s="129"/>
      <c r="FUE96" s="129"/>
      <c r="FUF96" s="129"/>
      <c r="FUG96" s="129"/>
      <c r="FUH96" s="129"/>
      <c r="FUI96" s="129"/>
      <c r="FUJ96" s="129"/>
      <c r="FUK96" s="129"/>
      <c r="FUL96" s="129"/>
      <c r="FUM96" s="129"/>
      <c r="FUN96" s="129"/>
      <c r="FUO96" s="129"/>
      <c r="FUP96" s="129"/>
      <c r="FUQ96" s="129"/>
      <c r="FUR96" s="129"/>
      <c r="FUS96" s="129"/>
      <c r="FUT96" s="129"/>
      <c r="FUU96" s="129"/>
      <c r="FUV96" s="129"/>
      <c r="FUW96" s="129"/>
      <c r="FUX96" s="129"/>
      <c r="FUY96" s="129"/>
      <c r="FUZ96" s="129"/>
      <c r="FVA96" s="129"/>
      <c r="FVB96" s="129"/>
      <c r="FVC96" s="129"/>
      <c r="FVD96" s="129"/>
      <c r="FVE96" s="129"/>
      <c r="FVF96" s="129"/>
      <c r="FVG96" s="129"/>
      <c r="FVH96" s="129"/>
      <c r="FVI96" s="129"/>
      <c r="FVJ96" s="129"/>
      <c r="FVK96" s="129"/>
      <c r="FVL96" s="129"/>
      <c r="FVM96" s="129"/>
      <c r="FVN96" s="129"/>
      <c r="FVO96" s="129"/>
      <c r="FVP96" s="129"/>
      <c r="FVQ96" s="129"/>
      <c r="FVR96" s="129"/>
      <c r="FVS96" s="129"/>
      <c r="FVT96" s="129"/>
      <c r="FVU96" s="129"/>
      <c r="FVV96" s="129"/>
      <c r="FVW96" s="129"/>
      <c r="FVX96" s="129"/>
      <c r="FVY96" s="129"/>
      <c r="FVZ96" s="129"/>
      <c r="FWA96" s="129"/>
      <c r="FWB96" s="129"/>
      <c r="FWC96" s="129"/>
      <c r="FWD96" s="129"/>
      <c r="FWE96" s="129"/>
      <c r="FWF96" s="129"/>
      <c r="FWG96" s="129"/>
      <c r="FWH96" s="129"/>
      <c r="FWI96" s="129"/>
      <c r="FWJ96" s="129"/>
      <c r="FWK96" s="129"/>
      <c r="FWL96" s="129"/>
      <c r="FWM96" s="129"/>
      <c r="FWN96" s="129"/>
      <c r="FWO96" s="129"/>
      <c r="FWP96" s="129"/>
      <c r="FWQ96" s="129"/>
      <c r="FWR96" s="129"/>
      <c r="FWS96" s="129"/>
      <c r="FWT96" s="129"/>
      <c r="FWU96" s="129"/>
      <c r="FWV96" s="129"/>
      <c r="FWW96" s="129"/>
      <c r="FWX96" s="129"/>
      <c r="FWY96" s="129"/>
      <c r="FWZ96" s="129"/>
      <c r="FXA96" s="129"/>
      <c r="FXB96" s="129"/>
      <c r="FXC96" s="129"/>
      <c r="FXD96" s="129"/>
      <c r="FXE96" s="129"/>
      <c r="FXF96" s="129"/>
      <c r="FXG96" s="129"/>
      <c r="FXH96" s="129"/>
      <c r="FXI96" s="129"/>
      <c r="FXJ96" s="129"/>
      <c r="FXK96" s="129"/>
      <c r="FXL96" s="129"/>
      <c r="FXM96" s="129"/>
      <c r="FXN96" s="129"/>
      <c r="FXO96" s="129"/>
      <c r="FXP96" s="129"/>
      <c r="FXQ96" s="129"/>
      <c r="FXR96" s="129"/>
      <c r="FXS96" s="129"/>
      <c r="FXT96" s="129"/>
      <c r="FXU96" s="129"/>
      <c r="FXV96" s="129"/>
      <c r="FXW96" s="129"/>
      <c r="FXX96" s="129"/>
      <c r="FXY96" s="129"/>
      <c r="FXZ96" s="129"/>
      <c r="FYA96" s="129"/>
      <c r="FYB96" s="129"/>
      <c r="FYC96" s="129"/>
      <c r="FYD96" s="129"/>
      <c r="FYE96" s="129"/>
      <c r="FYF96" s="129"/>
      <c r="FYG96" s="129"/>
      <c r="FYH96" s="129"/>
      <c r="FYI96" s="129"/>
      <c r="FYJ96" s="129"/>
      <c r="FYK96" s="129"/>
      <c r="FYL96" s="129"/>
      <c r="FYM96" s="129"/>
      <c r="FYN96" s="129"/>
      <c r="FYO96" s="129"/>
      <c r="FYP96" s="129"/>
      <c r="FYQ96" s="129"/>
      <c r="FYR96" s="129"/>
      <c r="FYS96" s="129"/>
      <c r="FYT96" s="129"/>
      <c r="FYU96" s="129"/>
      <c r="FYV96" s="129"/>
      <c r="FYW96" s="129"/>
      <c r="FYX96" s="129"/>
      <c r="FYY96" s="129"/>
      <c r="FYZ96" s="129"/>
      <c r="FZA96" s="129"/>
      <c r="FZB96" s="129"/>
      <c r="FZC96" s="129"/>
      <c r="FZD96" s="129"/>
      <c r="FZE96" s="129"/>
      <c r="FZF96" s="129"/>
      <c r="FZG96" s="129"/>
      <c r="FZH96" s="129"/>
      <c r="FZI96" s="129"/>
      <c r="FZJ96" s="129"/>
      <c r="FZK96" s="129"/>
      <c r="FZL96" s="129"/>
      <c r="FZM96" s="129"/>
      <c r="FZN96" s="129"/>
      <c r="FZO96" s="129"/>
      <c r="FZP96" s="129"/>
      <c r="FZQ96" s="129"/>
      <c r="FZR96" s="129"/>
      <c r="FZS96" s="129"/>
      <c r="FZT96" s="129"/>
      <c r="FZU96" s="129"/>
      <c r="FZV96" s="129"/>
      <c r="FZW96" s="129"/>
      <c r="FZX96" s="129"/>
      <c r="FZY96" s="129"/>
      <c r="FZZ96" s="129"/>
      <c r="GAA96" s="129"/>
      <c r="GAB96" s="129"/>
      <c r="GAC96" s="129"/>
      <c r="GAD96" s="129"/>
      <c r="GAE96" s="129"/>
      <c r="GAF96" s="129"/>
      <c r="GAG96" s="129"/>
      <c r="GAH96" s="129"/>
      <c r="GAI96" s="129"/>
      <c r="GAJ96" s="129"/>
      <c r="GAK96" s="129"/>
      <c r="GAL96" s="129"/>
      <c r="GAM96" s="129"/>
      <c r="GAN96" s="129"/>
      <c r="GAO96" s="129"/>
      <c r="GAP96" s="129"/>
      <c r="GAQ96" s="129"/>
      <c r="GAR96" s="129"/>
      <c r="GAS96" s="129"/>
      <c r="GAT96" s="129"/>
      <c r="GAU96" s="129"/>
      <c r="GAV96" s="129"/>
      <c r="GAW96" s="129"/>
      <c r="GAX96" s="129"/>
      <c r="GAY96" s="129"/>
      <c r="GAZ96" s="129"/>
      <c r="GBA96" s="129"/>
      <c r="GBB96" s="129"/>
      <c r="GBC96" s="129"/>
      <c r="GBD96" s="129"/>
      <c r="GBE96" s="129"/>
      <c r="GBF96" s="129"/>
      <c r="GBG96" s="129"/>
      <c r="GBH96" s="129"/>
      <c r="GBI96" s="129"/>
      <c r="GBJ96" s="129"/>
      <c r="GBK96" s="129"/>
      <c r="GBL96" s="129"/>
      <c r="GBM96" s="129"/>
      <c r="GBN96" s="129"/>
      <c r="GBO96" s="129"/>
      <c r="GBP96" s="129"/>
      <c r="GBQ96" s="129"/>
      <c r="GBR96" s="129"/>
      <c r="GBS96" s="129"/>
      <c r="GBT96" s="129"/>
      <c r="GBU96" s="129"/>
      <c r="GBV96" s="129"/>
      <c r="GBW96" s="129"/>
      <c r="GBX96" s="129"/>
      <c r="GBY96" s="129"/>
      <c r="GBZ96" s="129"/>
      <c r="GCA96" s="129"/>
      <c r="GCB96" s="129"/>
      <c r="GCC96" s="129"/>
      <c r="GCD96" s="129"/>
      <c r="GCE96" s="129"/>
      <c r="GCF96" s="129"/>
      <c r="GCG96" s="129"/>
      <c r="GCH96" s="129"/>
      <c r="GCI96" s="129"/>
      <c r="GCJ96" s="129"/>
      <c r="GCK96" s="129"/>
      <c r="GCL96" s="129"/>
      <c r="GCM96" s="129"/>
      <c r="GCN96" s="129"/>
      <c r="GCO96" s="129"/>
      <c r="GCP96" s="129"/>
      <c r="GCQ96" s="129"/>
      <c r="GCR96" s="129"/>
      <c r="GCS96" s="129"/>
      <c r="GCT96" s="129"/>
      <c r="GCU96" s="129"/>
      <c r="GCV96" s="129"/>
      <c r="GCW96" s="129"/>
      <c r="GCX96" s="129"/>
      <c r="GCY96" s="129"/>
      <c r="GCZ96" s="129"/>
      <c r="GDA96" s="129"/>
      <c r="GDB96" s="129"/>
      <c r="GDC96" s="129"/>
      <c r="GDD96" s="129"/>
      <c r="GDE96" s="129"/>
      <c r="GDF96" s="129"/>
      <c r="GDG96" s="129"/>
      <c r="GDH96" s="129"/>
      <c r="GDI96" s="129"/>
      <c r="GDJ96" s="129"/>
      <c r="GDK96" s="129"/>
      <c r="GDL96" s="129"/>
      <c r="GDM96" s="129"/>
      <c r="GDN96" s="129"/>
      <c r="GDO96" s="129"/>
      <c r="GDP96" s="129"/>
      <c r="GDQ96" s="129"/>
      <c r="GDR96" s="129"/>
      <c r="GDS96" s="129"/>
      <c r="GDT96" s="129"/>
      <c r="GDU96" s="129"/>
      <c r="GDV96" s="129"/>
      <c r="GDW96" s="129"/>
      <c r="GDX96" s="129"/>
      <c r="GDY96" s="129"/>
      <c r="GDZ96" s="129"/>
      <c r="GEA96" s="129"/>
      <c r="GEB96" s="129"/>
      <c r="GEC96" s="129"/>
      <c r="GED96" s="129"/>
      <c r="GEE96" s="129"/>
      <c r="GEF96" s="129"/>
      <c r="GEG96" s="129"/>
      <c r="GEH96" s="129"/>
      <c r="GEI96" s="129"/>
      <c r="GEJ96" s="129"/>
      <c r="GEK96" s="129"/>
      <c r="GEL96" s="129"/>
      <c r="GEM96" s="129"/>
      <c r="GEN96" s="129"/>
      <c r="GEO96" s="129"/>
      <c r="GEP96" s="129"/>
      <c r="GEQ96" s="129"/>
      <c r="GER96" s="129"/>
      <c r="GES96" s="129"/>
      <c r="GET96" s="129"/>
      <c r="GEU96" s="129"/>
      <c r="GEV96" s="129"/>
      <c r="GEW96" s="129"/>
      <c r="GEX96" s="129"/>
      <c r="GEY96" s="129"/>
      <c r="GEZ96" s="129"/>
      <c r="GFA96" s="129"/>
      <c r="GFB96" s="129"/>
      <c r="GFC96" s="129"/>
      <c r="GFD96" s="129"/>
      <c r="GFE96" s="129"/>
      <c r="GFF96" s="129"/>
      <c r="GFG96" s="129"/>
      <c r="GFH96" s="129"/>
      <c r="GFI96" s="129"/>
      <c r="GFJ96" s="129"/>
      <c r="GFK96" s="129"/>
      <c r="GFL96" s="129"/>
      <c r="GFM96" s="129"/>
      <c r="GFN96" s="129"/>
      <c r="GFO96" s="129"/>
      <c r="GFP96" s="129"/>
      <c r="GFQ96" s="129"/>
      <c r="GFR96" s="129"/>
      <c r="GFS96" s="129"/>
      <c r="GFT96" s="129"/>
      <c r="GFU96" s="129"/>
      <c r="GFV96" s="129"/>
      <c r="GFW96" s="129"/>
      <c r="GFX96" s="129"/>
      <c r="GFY96" s="129"/>
      <c r="GFZ96" s="129"/>
      <c r="GGA96" s="129"/>
      <c r="GGB96" s="129"/>
      <c r="GGC96" s="129"/>
      <c r="GGD96" s="129"/>
      <c r="GGE96" s="129"/>
      <c r="GGF96" s="129"/>
      <c r="GGG96" s="129"/>
      <c r="GGH96" s="129"/>
      <c r="GGI96" s="129"/>
      <c r="GGJ96" s="129"/>
      <c r="GGK96" s="129"/>
      <c r="GGL96" s="129"/>
      <c r="GGM96" s="129"/>
      <c r="GGN96" s="129"/>
      <c r="GGO96" s="129"/>
      <c r="GGP96" s="129"/>
      <c r="GGQ96" s="129"/>
      <c r="GGR96" s="129"/>
      <c r="GGS96" s="129"/>
      <c r="GGT96" s="129"/>
      <c r="GGU96" s="129"/>
      <c r="GGV96" s="129"/>
      <c r="GGW96" s="129"/>
      <c r="GGX96" s="129"/>
      <c r="GGY96" s="129"/>
      <c r="GGZ96" s="129"/>
      <c r="GHA96" s="129"/>
      <c r="GHB96" s="129"/>
      <c r="GHC96" s="129"/>
      <c r="GHD96" s="129"/>
      <c r="GHE96" s="129"/>
      <c r="GHF96" s="129"/>
      <c r="GHG96" s="129"/>
      <c r="GHH96" s="129"/>
      <c r="GHI96" s="129"/>
      <c r="GHJ96" s="129"/>
      <c r="GHK96" s="129"/>
      <c r="GHL96" s="129"/>
      <c r="GHM96" s="129"/>
      <c r="GHN96" s="129"/>
      <c r="GHO96" s="129"/>
      <c r="GHP96" s="129"/>
      <c r="GHQ96" s="129"/>
      <c r="GHR96" s="129"/>
      <c r="GHS96" s="129"/>
      <c r="GHT96" s="129"/>
      <c r="GHU96" s="129"/>
      <c r="GHV96" s="129"/>
      <c r="GHW96" s="129"/>
      <c r="GHX96" s="129"/>
      <c r="GHY96" s="129"/>
      <c r="GHZ96" s="129"/>
      <c r="GIA96" s="129"/>
      <c r="GIB96" s="129"/>
      <c r="GIC96" s="129"/>
      <c r="GID96" s="129"/>
      <c r="GIE96" s="129"/>
      <c r="GIF96" s="129"/>
      <c r="GIG96" s="129"/>
      <c r="GIH96" s="129"/>
      <c r="GII96" s="129"/>
      <c r="GIJ96" s="129"/>
      <c r="GIK96" s="129"/>
      <c r="GIL96" s="129"/>
      <c r="GIM96" s="129"/>
      <c r="GIN96" s="129"/>
      <c r="GIO96" s="129"/>
      <c r="GIP96" s="129"/>
      <c r="GIQ96" s="129"/>
      <c r="GIR96" s="129"/>
      <c r="GIS96" s="129"/>
      <c r="GIT96" s="129"/>
      <c r="GIU96" s="129"/>
      <c r="GIV96" s="129"/>
      <c r="GIW96" s="129"/>
      <c r="GIX96" s="129"/>
      <c r="GIY96" s="129"/>
      <c r="GIZ96" s="129"/>
      <c r="GJA96" s="129"/>
      <c r="GJB96" s="129"/>
      <c r="GJC96" s="129"/>
      <c r="GJD96" s="129"/>
      <c r="GJE96" s="129"/>
      <c r="GJF96" s="129"/>
      <c r="GJG96" s="129"/>
      <c r="GJH96" s="129"/>
      <c r="GJI96" s="129"/>
      <c r="GJJ96" s="129"/>
      <c r="GJK96" s="129"/>
      <c r="GJL96" s="129"/>
      <c r="GJM96" s="129"/>
      <c r="GJN96" s="129"/>
      <c r="GJO96" s="129"/>
      <c r="GJP96" s="129"/>
      <c r="GJQ96" s="129"/>
      <c r="GJR96" s="129"/>
      <c r="GJS96" s="129"/>
      <c r="GJT96" s="129"/>
      <c r="GJU96" s="129"/>
      <c r="GJV96" s="129"/>
      <c r="GJW96" s="129"/>
      <c r="GJX96" s="129"/>
      <c r="GJY96" s="129"/>
      <c r="GJZ96" s="129"/>
      <c r="GKA96" s="129"/>
      <c r="GKB96" s="129"/>
      <c r="GKC96" s="129"/>
      <c r="GKD96" s="129"/>
      <c r="GKE96" s="129"/>
      <c r="GKF96" s="129"/>
      <c r="GKG96" s="129"/>
      <c r="GKH96" s="129"/>
      <c r="GKI96" s="129"/>
      <c r="GKJ96" s="129"/>
      <c r="GKK96" s="129"/>
      <c r="GKL96" s="129"/>
      <c r="GKM96" s="129"/>
      <c r="GKN96" s="129"/>
      <c r="GKO96" s="129"/>
      <c r="GKP96" s="129"/>
      <c r="GKQ96" s="129"/>
      <c r="GKR96" s="129"/>
      <c r="GKS96" s="129"/>
      <c r="GKT96" s="129"/>
      <c r="GKU96" s="129"/>
      <c r="GKV96" s="129"/>
      <c r="GKW96" s="129"/>
      <c r="GKX96" s="129"/>
      <c r="GKY96" s="129"/>
      <c r="GKZ96" s="129"/>
      <c r="GLA96" s="129"/>
      <c r="GLB96" s="129"/>
      <c r="GLC96" s="129"/>
      <c r="GLD96" s="129"/>
      <c r="GLE96" s="129"/>
      <c r="GLF96" s="129"/>
      <c r="GLG96" s="129"/>
      <c r="GLH96" s="129"/>
      <c r="GLI96" s="129"/>
      <c r="GLJ96" s="129"/>
      <c r="GLK96" s="129"/>
      <c r="GLL96" s="129"/>
      <c r="GLM96" s="129"/>
      <c r="GLN96" s="129"/>
      <c r="GLO96" s="129"/>
      <c r="GLP96" s="129"/>
      <c r="GLQ96" s="129"/>
      <c r="GLR96" s="129"/>
      <c r="GLS96" s="129"/>
      <c r="GLT96" s="129"/>
      <c r="GLU96" s="129"/>
      <c r="GLV96" s="129"/>
      <c r="GLW96" s="129"/>
      <c r="GLX96" s="129"/>
      <c r="GLY96" s="129"/>
      <c r="GLZ96" s="129"/>
      <c r="GMA96" s="129"/>
      <c r="GMB96" s="129"/>
      <c r="GMC96" s="129"/>
      <c r="GMD96" s="129"/>
      <c r="GME96" s="129"/>
      <c r="GMF96" s="129"/>
      <c r="GMG96" s="129"/>
      <c r="GMH96" s="129"/>
      <c r="GMI96" s="129"/>
      <c r="GMJ96" s="129"/>
      <c r="GMK96" s="129"/>
      <c r="GML96" s="129"/>
      <c r="GMM96" s="129"/>
      <c r="GMN96" s="129"/>
      <c r="GMO96" s="129"/>
      <c r="GMP96" s="129"/>
      <c r="GMQ96" s="129"/>
      <c r="GMR96" s="129"/>
      <c r="GMS96" s="129"/>
      <c r="GMT96" s="129"/>
      <c r="GMU96" s="129"/>
      <c r="GMV96" s="129"/>
      <c r="GMW96" s="129"/>
      <c r="GMX96" s="129"/>
      <c r="GMY96" s="129"/>
      <c r="GMZ96" s="129"/>
      <c r="GNA96" s="129"/>
      <c r="GNB96" s="129"/>
      <c r="GNC96" s="129"/>
      <c r="GND96" s="129"/>
      <c r="GNE96" s="129"/>
      <c r="GNF96" s="129"/>
      <c r="GNG96" s="129"/>
      <c r="GNH96" s="129"/>
      <c r="GNI96" s="129"/>
      <c r="GNJ96" s="129"/>
      <c r="GNK96" s="129"/>
      <c r="GNL96" s="129"/>
      <c r="GNM96" s="129"/>
      <c r="GNN96" s="129"/>
      <c r="GNO96" s="129"/>
      <c r="GNP96" s="129"/>
      <c r="GNQ96" s="129"/>
      <c r="GNR96" s="129"/>
      <c r="GNS96" s="129"/>
      <c r="GNT96" s="129"/>
      <c r="GNU96" s="129"/>
      <c r="GNV96" s="129"/>
      <c r="GNW96" s="129"/>
      <c r="GNX96" s="129"/>
      <c r="GNY96" s="129"/>
      <c r="GNZ96" s="129"/>
      <c r="GOA96" s="129"/>
      <c r="GOB96" s="129"/>
      <c r="GOC96" s="129"/>
      <c r="GOD96" s="129"/>
      <c r="GOE96" s="129"/>
      <c r="GOF96" s="129"/>
      <c r="GOG96" s="129"/>
      <c r="GOH96" s="129"/>
      <c r="GOI96" s="129"/>
      <c r="GOJ96" s="129"/>
      <c r="GOK96" s="129"/>
      <c r="GOL96" s="129"/>
      <c r="GOM96" s="129"/>
      <c r="GON96" s="129"/>
      <c r="GOO96" s="129"/>
      <c r="GOP96" s="129"/>
      <c r="GOQ96" s="129"/>
      <c r="GOR96" s="129"/>
      <c r="GOS96" s="129"/>
      <c r="GOT96" s="129"/>
      <c r="GOU96" s="129"/>
      <c r="GOV96" s="129"/>
      <c r="GOW96" s="129"/>
      <c r="GOX96" s="129"/>
      <c r="GOY96" s="129"/>
      <c r="GOZ96" s="129"/>
      <c r="GPA96" s="129"/>
      <c r="GPB96" s="129"/>
      <c r="GPC96" s="129"/>
      <c r="GPD96" s="129"/>
      <c r="GPE96" s="129"/>
      <c r="GPF96" s="129"/>
      <c r="GPG96" s="129"/>
      <c r="GPH96" s="129"/>
      <c r="GPI96" s="129"/>
      <c r="GPJ96" s="129"/>
      <c r="GPK96" s="129"/>
      <c r="GPL96" s="129"/>
      <c r="GPM96" s="129"/>
      <c r="GPN96" s="129"/>
      <c r="GPO96" s="129"/>
      <c r="GPP96" s="129"/>
      <c r="GPQ96" s="129"/>
      <c r="GPR96" s="129"/>
      <c r="GPS96" s="129"/>
      <c r="GPT96" s="129"/>
      <c r="GPU96" s="129"/>
      <c r="GPV96" s="129"/>
      <c r="GPW96" s="129"/>
      <c r="GPX96" s="129"/>
      <c r="GPY96" s="129"/>
      <c r="GPZ96" s="129"/>
      <c r="GQA96" s="129"/>
      <c r="GQB96" s="129"/>
      <c r="GQC96" s="129"/>
      <c r="GQD96" s="129"/>
      <c r="GQE96" s="129"/>
      <c r="GQF96" s="129"/>
      <c r="GQG96" s="129"/>
      <c r="GQH96" s="129"/>
      <c r="GQI96" s="129"/>
      <c r="GQJ96" s="129"/>
      <c r="GQK96" s="129"/>
      <c r="GQL96" s="129"/>
      <c r="GQM96" s="129"/>
      <c r="GQN96" s="129"/>
      <c r="GQO96" s="129"/>
      <c r="GQP96" s="129"/>
      <c r="GQQ96" s="129"/>
      <c r="GQR96" s="129"/>
      <c r="GQS96" s="129"/>
      <c r="GQT96" s="129"/>
      <c r="GQU96" s="129"/>
      <c r="GQV96" s="129"/>
      <c r="GQW96" s="129"/>
      <c r="GQX96" s="129"/>
      <c r="GQY96" s="129"/>
      <c r="GQZ96" s="129"/>
      <c r="GRA96" s="129"/>
      <c r="GRB96" s="129"/>
      <c r="GRC96" s="129"/>
      <c r="GRD96" s="129"/>
      <c r="GRE96" s="129"/>
      <c r="GRF96" s="129"/>
      <c r="GRG96" s="129"/>
      <c r="GRH96" s="129"/>
      <c r="GRI96" s="129"/>
      <c r="GRJ96" s="129"/>
      <c r="GRK96" s="129"/>
      <c r="GRL96" s="129"/>
      <c r="GRM96" s="129"/>
      <c r="GRN96" s="129"/>
      <c r="GRO96" s="129"/>
      <c r="GRP96" s="129"/>
      <c r="GRQ96" s="129"/>
      <c r="GRR96" s="129"/>
      <c r="GRS96" s="129"/>
      <c r="GRT96" s="129"/>
      <c r="GRU96" s="129"/>
      <c r="GRV96" s="129"/>
      <c r="GRW96" s="129"/>
      <c r="GRX96" s="129"/>
      <c r="GRY96" s="129"/>
      <c r="GRZ96" s="129"/>
      <c r="GSA96" s="129"/>
      <c r="GSB96" s="129"/>
      <c r="GSC96" s="129"/>
      <c r="GSD96" s="129"/>
      <c r="GSE96" s="129"/>
      <c r="GSF96" s="129"/>
      <c r="GSG96" s="129"/>
      <c r="GSH96" s="129"/>
      <c r="GSI96" s="129"/>
      <c r="GSJ96" s="129"/>
      <c r="GSK96" s="129"/>
      <c r="GSL96" s="129"/>
      <c r="GSM96" s="129"/>
      <c r="GSN96" s="129"/>
      <c r="GSO96" s="129"/>
      <c r="GSP96" s="129"/>
      <c r="GSQ96" s="129"/>
      <c r="GSR96" s="129"/>
      <c r="GSS96" s="129"/>
      <c r="GST96" s="129"/>
      <c r="GSU96" s="129"/>
      <c r="GSV96" s="129"/>
      <c r="GSW96" s="129"/>
      <c r="GSX96" s="129"/>
      <c r="GSY96" s="129"/>
      <c r="GSZ96" s="129"/>
      <c r="GTA96" s="129"/>
      <c r="GTB96" s="129"/>
      <c r="GTC96" s="129"/>
      <c r="GTD96" s="129"/>
      <c r="GTE96" s="129"/>
      <c r="GTF96" s="129"/>
      <c r="GTG96" s="129"/>
      <c r="GTH96" s="129"/>
      <c r="GTI96" s="129"/>
      <c r="GTJ96" s="129"/>
      <c r="GTK96" s="129"/>
      <c r="GTL96" s="129"/>
      <c r="GTM96" s="129"/>
      <c r="GTN96" s="129"/>
      <c r="GTO96" s="129"/>
      <c r="GTP96" s="129"/>
      <c r="GTQ96" s="129"/>
      <c r="GTR96" s="129"/>
      <c r="GTS96" s="129"/>
      <c r="GTT96" s="129"/>
      <c r="GTU96" s="129"/>
      <c r="GTV96" s="129"/>
      <c r="GTW96" s="129"/>
      <c r="GTX96" s="129"/>
      <c r="GTY96" s="129"/>
      <c r="GTZ96" s="129"/>
      <c r="GUA96" s="129"/>
      <c r="GUB96" s="129"/>
      <c r="GUC96" s="129"/>
      <c r="GUD96" s="129"/>
      <c r="GUE96" s="129"/>
      <c r="GUF96" s="129"/>
      <c r="GUG96" s="129"/>
      <c r="GUH96" s="129"/>
      <c r="GUI96" s="129"/>
      <c r="GUJ96" s="129"/>
      <c r="GUK96" s="129"/>
      <c r="GUL96" s="129"/>
      <c r="GUM96" s="129"/>
      <c r="GUN96" s="129"/>
      <c r="GUO96" s="129"/>
      <c r="GUP96" s="129"/>
      <c r="GUQ96" s="129"/>
      <c r="GUR96" s="129"/>
      <c r="GUS96" s="129"/>
      <c r="GUT96" s="129"/>
      <c r="GUU96" s="129"/>
      <c r="GUV96" s="129"/>
      <c r="GUW96" s="129"/>
      <c r="GUX96" s="129"/>
      <c r="GUY96" s="129"/>
      <c r="GUZ96" s="129"/>
      <c r="GVA96" s="129"/>
      <c r="GVB96" s="129"/>
      <c r="GVC96" s="129"/>
      <c r="GVD96" s="129"/>
      <c r="GVE96" s="129"/>
      <c r="GVF96" s="129"/>
      <c r="GVG96" s="129"/>
      <c r="GVH96" s="129"/>
      <c r="GVI96" s="129"/>
      <c r="GVJ96" s="129"/>
      <c r="GVK96" s="129"/>
      <c r="GVL96" s="129"/>
      <c r="GVM96" s="129"/>
      <c r="GVN96" s="129"/>
      <c r="GVO96" s="129"/>
      <c r="GVP96" s="129"/>
      <c r="GVQ96" s="129"/>
      <c r="GVR96" s="129"/>
      <c r="GVS96" s="129"/>
      <c r="GVT96" s="129"/>
      <c r="GVU96" s="129"/>
      <c r="GVV96" s="129"/>
      <c r="GVW96" s="129"/>
      <c r="GVX96" s="129"/>
      <c r="GVY96" s="129"/>
      <c r="GVZ96" s="129"/>
      <c r="GWA96" s="129"/>
      <c r="GWB96" s="129"/>
      <c r="GWC96" s="129"/>
      <c r="GWD96" s="129"/>
      <c r="GWE96" s="129"/>
      <c r="GWF96" s="129"/>
      <c r="GWG96" s="129"/>
      <c r="GWH96" s="129"/>
      <c r="GWI96" s="129"/>
      <c r="GWJ96" s="129"/>
      <c r="GWK96" s="129"/>
      <c r="GWL96" s="129"/>
      <c r="GWM96" s="129"/>
      <c r="GWN96" s="129"/>
      <c r="GWO96" s="129"/>
      <c r="GWP96" s="129"/>
      <c r="GWQ96" s="129"/>
      <c r="GWR96" s="129"/>
      <c r="GWS96" s="129"/>
      <c r="GWT96" s="129"/>
      <c r="GWU96" s="129"/>
      <c r="GWV96" s="129"/>
      <c r="GWW96" s="129"/>
      <c r="GWX96" s="129"/>
      <c r="GWY96" s="129"/>
      <c r="GWZ96" s="129"/>
      <c r="GXA96" s="129"/>
      <c r="GXB96" s="129"/>
      <c r="GXC96" s="129"/>
      <c r="GXD96" s="129"/>
      <c r="GXE96" s="129"/>
      <c r="GXF96" s="129"/>
      <c r="GXG96" s="129"/>
      <c r="GXH96" s="129"/>
      <c r="GXI96" s="129"/>
      <c r="GXJ96" s="129"/>
      <c r="GXK96" s="129"/>
      <c r="GXL96" s="129"/>
      <c r="GXM96" s="129"/>
      <c r="GXN96" s="129"/>
      <c r="GXO96" s="129"/>
      <c r="GXP96" s="129"/>
      <c r="GXQ96" s="129"/>
      <c r="GXR96" s="129"/>
      <c r="GXS96" s="129"/>
      <c r="GXT96" s="129"/>
      <c r="GXU96" s="129"/>
      <c r="GXV96" s="129"/>
      <c r="GXW96" s="129"/>
      <c r="GXX96" s="129"/>
      <c r="GXY96" s="129"/>
      <c r="GXZ96" s="129"/>
      <c r="GYA96" s="129"/>
      <c r="GYB96" s="129"/>
      <c r="GYC96" s="129"/>
      <c r="GYD96" s="129"/>
      <c r="GYE96" s="129"/>
      <c r="GYF96" s="129"/>
      <c r="GYG96" s="129"/>
      <c r="GYH96" s="129"/>
      <c r="GYI96" s="129"/>
      <c r="GYJ96" s="129"/>
      <c r="GYK96" s="129"/>
      <c r="GYL96" s="129"/>
      <c r="GYM96" s="129"/>
      <c r="GYN96" s="129"/>
      <c r="GYO96" s="129"/>
      <c r="GYP96" s="129"/>
      <c r="GYQ96" s="129"/>
      <c r="GYR96" s="129"/>
      <c r="GYS96" s="129"/>
      <c r="GYT96" s="129"/>
      <c r="GYU96" s="129"/>
      <c r="GYV96" s="129"/>
      <c r="GYW96" s="129"/>
      <c r="GYX96" s="129"/>
      <c r="GYY96" s="129"/>
      <c r="GYZ96" s="129"/>
      <c r="GZA96" s="129"/>
      <c r="GZB96" s="129"/>
      <c r="GZC96" s="129"/>
      <c r="GZD96" s="129"/>
      <c r="GZE96" s="129"/>
      <c r="GZF96" s="129"/>
      <c r="GZG96" s="129"/>
      <c r="GZH96" s="129"/>
      <c r="GZI96" s="129"/>
      <c r="GZJ96" s="129"/>
      <c r="GZK96" s="129"/>
      <c r="GZL96" s="129"/>
      <c r="GZM96" s="129"/>
      <c r="GZN96" s="129"/>
      <c r="GZO96" s="129"/>
      <c r="GZP96" s="129"/>
      <c r="GZQ96" s="129"/>
      <c r="GZR96" s="129"/>
      <c r="GZS96" s="129"/>
      <c r="GZT96" s="129"/>
      <c r="GZU96" s="129"/>
      <c r="GZV96" s="129"/>
      <c r="GZW96" s="129"/>
      <c r="GZX96" s="129"/>
      <c r="GZY96" s="129"/>
      <c r="GZZ96" s="129"/>
      <c r="HAA96" s="129"/>
      <c r="HAB96" s="129"/>
      <c r="HAC96" s="129"/>
      <c r="HAD96" s="129"/>
      <c r="HAE96" s="129"/>
      <c r="HAF96" s="129"/>
      <c r="HAG96" s="129"/>
      <c r="HAH96" s="129"/>
      <c r="HAI96" s="129"/>
      <c r="HAJ96" s="129"/>
      <c r="HAK96" s="129"/>
      <c r="HAL96" s="129"/>
      <c r="HAM96" s="129"/>
      <c r="HAN96" s="129"/>
      <c r="HAO96" s="129"/>
      <c r="HAP96" s="129"/>
      <c r="HAQ96" s="129"/>
      <c r="HAR96" s="129"/>
      <c r="HAS96" s="129"/>
      <c r="HAT96" s="129"/>
      <c r="HAU96" s="129"/>
      <c r="HAV96" s="129"/>
      <c r="HAW96" s="129"/>
      <c r="HAX96" s="129"/>
      <c r="HAY96" s="129"/>
      <c r="HAZ96" s="129"/>
      <c r="HBA96" s="129"/>
      <c r="HBB96" s="129"/>
      <c r="HBC96" s="129"/>
      <c r="HBD96" s="129"/>
      <c r="HBE96" s="129"/>
      <c r="HBF96" s="129"/>
      <c r="HBG96" s="129"/>
      <c r="HBH96" s="129"/>
      <c r="HBI96" s="129"/>
      <c r="HBJ96" s="129"/>
      <c r="HBK96" s="129"/>
      <c r="HBL96" s="129"/>
      <c r="HBM96" s="129"/>
      <c r="HBN96" s="129"/>
      <c r="HBO96" s="129"/>
      <c r="HBP96" s="129"/>
      <c r="HBQ96" s="129"/>
      <c r="HBR96" s="129"/>
      <c r="HBS96" s="129"/>
      <c r="HBT96" s="129"/>
      <c r="HBU96" s="129"/>
      <c r="HBV96" s="129"/>
      <c r="HBW96" s="129"/>
      <c r="HBX96" s="129"/>
      <c r="HBY96" s="129"/>
      <c r="HBZ96" s="129"/>
      <c r="HCA96" s="129"/>
      <c r="HCB96" s="129"/>
      <c r="HCC96" s="129"/>
      <c r="HCD96" s="129"/>
      <c r="HCE96" s="129"/>
      <c r="HCF96" s="129"/>
      <c r="HCG96" s="129"/>
      <c r="HCH96" s="129"/>
      <c r="HCI96" s="129"/>
      <c r="HCJ96" s="129"/>
      <c r="HCK96" s="129"/>
      <c r="HCL96" s="129"/>
      <c r="HCM96" s="129"/>
      <c r="HCN96" s="129"/>
      <c r="HCO96" s="129"/>
      <c r="HCP96" s="129"/>
      <c r="HCQ96" s="129"/>
      <c r="HCR96" s="129"/>
      <c r="HCS96" s="129"/>
      <c r="HCT96" s="129"/>
      <c r="HCU96" s="129"/>
      <c r="HCV96" s="129"/>
      <c r="HCW96" s="129"/>
      <c r="HCX96" s="129"/>
      <c r="HCY96" s="129"/>
      <c r="HCZ96" s="129"/>
      <c r="HDA96" s="129"/>
      <c r="HDB96" s="129"/>
      <c r="HDC96" s="129"/>
      <c r="HDD96" s="129"/>
      <c r="HDE96" s="129"/>
      <c r="HDF96" s="129"/>
      <c r="HDG96" s="129"/>
      <c r="HDH96" s="129"/>
      <c r="HDI96" s="129"/>
      <c r="HDJ96" s="129"/>
      <c r="HDK96" s="129"/>
      <c r="HDL96" s="129"/>
      <c r="HDM96" s="129"/>
      <c r="HDN96" s="129"/>
      <c r="HDO96" s="129"/>
      <c r="HDP96" s="129"/>
      <c r="HDQ96" s="129"/>
      <c r="HDR96" s="129"/>
      <c r="HDS96" s="129"/>
      <c r="HDT96" s="129"/>
      <c r="HDU96" s="129"/>
      <c r="HDV96" s="129"/>
      <c r="HDW96" s="129"/>
      <c r="HDX96" s="129"/>
      <c r="HDY96" s="129"/>
      <c r="HDZ96" s="129"/>
      <c r="HEA96" s="129"/>
      <c r="HEB96" s="129"/>
      <c r="HEC96" s="129"/>
      <c r="HED96" s="129"/>
      <c r="HEE96" s="129"/>
      <c r="HEF96" s="129"/>
      <c r="HEG96" s="129"/>
      <c r="HEH96" s="129"/>
      <c r="HEI96" s="129"/>
      <c r="HEJ96" s="129"/>
      <c r="HEK96" s="129"/>
      <c r="HEL96" s="129"/>
      <c r="HEM96" s="129"/>
      <c r="HEN96" s="129"/>
      <c r="HEO96" s="129"/>
      <c r="HEP96" s="129"/>
      <c r="HEQ96" s="129"/>
      <c r="HER96" s="129"/>
      <c r="HES96" s="129"/>
      <c r="HET96" s="129"/>
      <c r="HEU96" s="129"/>
      <c r="HEV96" s="129"/>
      <c r="HEW96" s="129"/>
      <c r="HEX96" s="129"/>
      <c r="HEY96" s="129"/>
      <c r="HEZ96" s="129"/>
      <c r="HFA96" s="129"/>
      <c r="HFB96" s="129"/>
      <c r="HFC96" s="129"/>
      <c r="HFD96" s="129"/>
      <c r="HFE96" s="129"/>
      <c r="HFF96" s="129"/>
      <c r="HFG96" s="129"/>
      <c r="HFH96" s="129"/>
      <c r="HFI96" s="129"/>
      <c r="HFJ96" s="129"/>
      <c r="HFK96" s="129"/>
      <c r="HFL96" s="129"/>
      <c r="HFM96" s="129"/>
      <c r="HFN96" s="129"/>
      <c r="HFO96" s="129"/>
      <c r="HFP96" s="129"/>
      <c r="HFQ96" s="129"/>
      <c r="HFR96" s="129"/>
      <c r="HFS96" s="129"/>
      <c r="HFT96" s="129"/>
      <c r="HFU96" s="129"/>
      <c r="HFV96" s="129"/>
      <c r="HFW96" s="129"/>
      <c r="HFX96" s="129"/>
      <c r="HFY96" s="129"/>
      <c r="HFZ96" s="129"/>
      <c r="HGA96" s="129"/>
      <c r="HGB96" s="129"/>
      <c r="HGC96" s="129"/>
      <c r="HGD96" s="129"/>
      <c r="HGE96" s="129"/>
      <c r="HGF96" s="129"/>
      <c r="HGG96" s="129"/>
      <c r="HGH96" s="129"/>
      <c r="HGI96" s="129"/>
      <c r="HGJ96" s="129"/>
      <c r="HGK96" s="129"/>
      <c r="HGL96" s="129"/>
      <c r="HGM96" s="129"/>
      <c r="HGN96" s="129"/>
      <c r="HGO96" s="129"/>
      <c r="HGP96" s="129"/>
      <c r="HGQ96" s="129"/>
      <c r="HGR96" s="129"/>
      <c r="HGS96" s="129"/>
      <c r="HGT96" s="129"/>
      <c r="HGU96" s="129"/>
      <c r="HGV96" s="129"/>
      <c r="HGW96" s="129"/>
      <c r="HGX96" s="129"/>
      <c r="HGY96" s="129"/>
      <c r="HGZ96" s="129"/>
      <c r="HHA96" s="129"/>
      <c r="HHB96" s="129"/>
      <c r="HHC96" s="129"/>
      <c r="HHD96" s="129"/>
      <c r="HHE96" s="129"/>
      <c r="HHF96" s="129"/>
      <c r="HHG96" s="129"/>
      <c r="HHH96" s="129"/>
      <c r="HHI96" s="129"/>
      <c r="HHJ96" s="129"/>
      <c r="HHK96" s="129"/>
      <c r="HHL96" s="129"/>
      <c r="HHM96" s="129"/>
      <c r="HHN96" s="129"/>
      <c r="HHO96" s="129"/>
      <c r="HHP96" s="129"/>
      <c r="HHQ96" s="129"/>
      <c r="HHR96" s="129"/>
      <c r="HHS96" s="129"/>
      <c r="HHT96" s="129"/>
      <c r="HHU96" s="129"/>
      <c r="HHV96" s="129"/>
      <c r="HHW96" s="129"/>
      <c r="HHX96" s="129"/>
      <c r="HHY96" s="129"/>
      <c r="HHZ96" s="129"/>
      <c r="HIA96" s="129"/>
      <c r="HIB96" s="129"/>
      <c r="HIC96" s="129"/>
      <c r="HID96" s="129"/>
      <c r="HIE96" s="129"/>
      <c r="HIF96" s="129"/>
      <c r="HIG96" s="129"/>
      <c r="HIH96" s="129"/>
      <c r="HII96" s="129"/>
      <c r="HIJ96" s="129"/>
      <c r="HIK96" s="129"/>
      <c r="HIL96" s="129"/>
      <c r="HIM96" s="129"/>
      <c r="HIN96" s="129"/>
      <c r="HIO96" s="129"/>
      <c r="HIP96" s="129"/>
      <c r="HIQ96" s="129"/>
      <c r="HIR96" s="129"/>
      <c r="HIS96" s="129"/>
      <c r="HIT96" s="129"/>
      <c r="HIU96" s="129"/>
      <c r="HIV96" s="129"/>
      <c r="HIW96" s="129"/>
      <c r="HIX96" s="129"/>
      <c r="HIY96" s="129"/>
      <c r="HIZ96" s="129"/>
      <c r="HJA96" s="129"/>
      <c r="HJB96" s="129"/>
      <c r="HJC96" s="129"/>
      <c r="HJD96" s="129"/>
      <c r="HJE96" s="129"/>
      <c r="HJF96" s="129"/>
      <c r="HJG96" s="129"/>
      <c r="HJH96" s="129"/>
      <c r="HJI96" s="129"/>
      <c r="HJJ96" s="129"/>
      <c r="HJK96" s="129"/>
      <c r="HJL96" s="129"/>
      <c r="HJM96" s="129"/>
      <c r="HJN96" s="129"/>
      <c r="HJO96" s="129"/>
      <c r="HJP96" s="129"/>
      <c r="HJQ96" s="129"/>
      <c r="HJR96" s="129"/>
      <c r="HJS96" s="129"/>
      <c r="HJT96" s="129"/>
      <c r="HJU96" s="129"/>
      <c r="HJV96" s="129"/>
      <c r="HJW96" s="129"/>
      <c r="HJX96" s="129"/>
      <c r="HJY96" s="129"/>
      <c r="HJZ96" s="129"/>
      <c r="HKA96" s="129"/>
      <c r="HKB96" s="129"/>
      <c r="HKC96" s="129"/>
      <c r="HKD96" s="129"/>
      <c r="HKE96" s="129"/>
      <c r="HKF96" s="129"/>
      <c r="HKG96" s="129"/>
      <c r="HKH96" s="129"/>
      <c r="HKI96" s="129"/>
      <c r="HKJ96" s="129"/>
      <c r="HKK96" s="129"/>
      <c r="HKL96" s="129"/>
      <c r="HKM96" s="129"/>
      <c r="HKN96" s="129"/>
      <c r="HKO96" s="129"/>
      <c r="HKP96" s="129"/>
      <c r="HKQ96" s="129"/>
      <c r="HKR96" s="129"/>
      <c r="HKS96" s="129"/>
      <c r="HKT96" s="129"/>
      <c r="HKU96" s="129"/>
      <c r="HKV96" s="129"/>
      <c r="HKW96" s="129"/>
      <c r="HKX96" s="129"/>
      <c r="HKY96" s="129"/>
      <c r="HKZ96" s="129"/>
      <c r="HLA96" s="129"/>
      <c r="HLB96" s="129"/>
      <c r="HLC96" s="129"/>
      <c r="HLD96" s="129"/>
      <c r="HLE96" s="129"/>
      <c r="HLF96" s="129"/>
      <c r="HLG96" s="129"/>
      <c r="HLH96" s="129"/>
      <c r="HLI96" s="129"/>
      <c r="HLJ96" s="129"/>
      <c r="HLK96" s="129"/>
      <c r="HLL96" s="129"/>
      <c r="HLM96" s="129"/>
      <c r="HLN96" s="129"/>
      <c r="HLO96" s="129"/>
      <c r="HLP96" s="129"/>
      <c r="HLQ96" s="129"/>
      <c r="HLR96" s="129"/>
      <c r="HLS96" s="129"/>
      <c r="HLT96" s="129"/>
      <c r="HLU96" s="129"/>
      <c r="HLV96" s="129"/>
      <c r="HLW96" s="129"/>
      <c r="HLX96" s="129"/>
      <c r="HLY96" s="129"/>
      <c r="HLZ96" s="129"/>
      <c r="HMA96" s="129"/>
      <c r="HMB96" s="129"/>
      <c r="HMC96" s="129"/>
      <c r="HMD96" s="129"/>
      <c r="HME96" s="129"/>
      <c r="HMF96" s="129"/>
      <c r="HMG96" s="129"/>
      <c r="HMH96" s="129"/>
      <c r="HMI96" s="129"/>
      <c r="HMJ96" s="129"/>
      <c r="HMK96" s="129"/>
      <c r="HML96" s="129"/>
      <c r="HMM96" s="129"/>
      <c r="HMN96" s="129"/>
      <c r="HMO96" s="129"/>
      <c r="HMP96" s="129"/>
      <c r="HMQ96" s="129"/>
      <c r="HMR96" s="129"/>
      <c r="HMS96" s="129"/>
      <c r="HMT96" s="129"/>
      <c r="HMU96" s="129"/>
      <c r="HMV96" s="129"/>
      <c r="HMW96" s="129"/>
      <c r="HMX96" s="129"/>
      <c r="HMY96" s="129"/>
      <c r="HMZ96" s="129"/>
      <c r="HNA96" s="129"/>
      <c r="HNB96" s="129"/>
      <c r="HNC96" s="129"/>
      <c r="HND96" s="129"/>
      <c r="HNE96" s="129"/>
      <c r="HNF96" s="129"/>
      <c r="HNG96" s="129"/>
      <c r="HNH96" s="129"/>
      <c r="HNI96" s="129"/>
      <c r="HNJ96" s="129"/>
      <c r="HNK96" s="129"/>
      <c r="HNL96" s="129"/>
      <c r="HNM96" s="129"/>
      <c r="HNN96" s="129"/>
      <c r="HNO96" s="129"/>
      <c r="HNP96" s="129"/>
      <c r="HNQ96" s="129"/>
      <c r="HNR96" s="129"/>
      <c r="HNS96" s="129"/>
      <c r="HNT96" s="129"/>
      <c r="HNU96" s="129"/>
      <c r="HNV96" s="129"/>
      <c r="HNW96" s="129"/>
      <c r="HNX96" s="129"/>
      <c r="HNY96" s="129"/>
      <c r="HNZ96" s="129"/>
      <c r="HOA96" s="129"/>
      <c r="HOB96" s="129"/>
      <c r="HOC96" s="129"/>
      <c r="HOD96" s="129"/>
      <c r="HOE96" s="129"/>
      <c r="HOF96" s="129"/>
      <c r="HOG96" s="129"/>
      <c r="HOH96" s="129"/>
      <c r="HOI96" s="129"/>
      <c r="HOJ96" s="129"/>
      <c r="HOK96" s="129"/>
      <c r="HOL96" s="129"/>
      <c r="HOM96" s="129"/>
      <c r="HON96" s="129"/>
      <c r="HOO96" s="129"/>
      <c r="HOP96" s="129"/>
      <c r="HOQ96" s="129"/>
      <c r="HOR96" s="129"/>
      <c r="HOS96" s="129"/>
      <c r="HOT96" s="129"/>
      <c r="HOU96" s="129"/>
      <c r="HOV96" s="129"/>
      <c r="HOW96" s="129"/>
      <c r="HOX96" s="129"/>
      <c r="HOY96" s="129"/>
      <c r="HOZ96" s="129"/>
      <c r="HPA96" s="129"/>
      <c r="HPB96" s="129"/>
      <c r="HPC96" s="129"/>
      <c r="HPD96" s="129"/>
      <c r="HPE96" s="129"/>
      <c r="HPF96" s="129"/>
      <c r="HPG96" s="129"/>
      <c r="HPH96" s="129"/>
      <c r="HPI96" s="129"/>
      <c r="HPJ96" s="129"/>
      <c r="HPK96" s="129"/>
      <c r="HPL96" s="129"/>
      <c r="HPM96" s="129"/>
      <c r="HPN96" s="129"/>
      <c r="HPO96" s="129"/>
      <c r="HPP96" s="129"/>
      <c r="HPQ96" s="129"/>
      <c r="HPR96" s="129"/>
      <c r="HPS96" s="129"/>
      <c r="HPT96" s="129"/>
      <c r="HPU96" s="129"/>
      <c r="HPV96" s="129"/>
      <c r="HPW96" s="129"/>
      <c r="HPX96" s="129"/>
      <c r="HPY96" s="129"/>
      <c r="HPZ96" s="129"/>
      <c r="HQA96" s="129"/>
      <c r="HQB96" s="129"/>
      <c r="HQC96" s="129"/>
      <c r="HQD96" s="129"/>
      <c r="HQE96" s="129"/>
      <c r="HQF96" s="129"/>
      <c r="HQG96" s="129"/>
      <c r="HQH96" s="129"/>
      <c r="HQI96" s="129"/>
      <c r="HQJ96" s="129"/>
      <c r="HQK96" s="129"/>
      <c r="HQL96" s="129"/>
      <c r="HQM96" s="129"/>
      <c r="HQN96" s="129"/>
      <c r="HQO96" s="129"/>
      <c r="HQP96" s="129"/>
      <c r="HQQ96" s="129"/>
      <c r="HQR96" s="129"/>
      <c r="HQS96" s="129"/>
      <c r="HQT96" s="129"/>
      <c r="HQU96" s="129"/>
      <c r="HQV96" s="129"/>
      <c r="HQW96" s="129"/>
      <c r="HQX96" s="129"/>
      <c r="HQY96" s="129"/>
      <c r="HQZ96" s="129"/>
      <c r="HRA96" s="129"/>
      <c r="HRB96" s="129"/>
      <c r="HRC96" s="129"/>
      <c r="HRD96" s="129"/>
      <c r="HRE96" s="129"/>
      <c r="HRF96" s="129"/>
      <c r="HRG96" s="129"/>
      <c r="HRH96" s="129"/>
      <c r="HRI96" s="129"/>
      <c r="HRJ96" s="129"/>
      <c r="HRK96" s="129"/>
      <c r="HRL96" s="129"/>
      <c r="HRM96" s="129"/>
      <c r="HRN96" s="129"/>
      <c r="HRO96" s="129"/>
      <c r="HRP96" s="129"/>
      <c r="HRQ96" s="129"/>
      <c r="HRR96" s="129"/>
      <c r="HRS96" s="129"/>
      <c r="HRT96" s="129"/>
      <c r="HRU96" s="129"/>
      <c r="HRV96" s="129"/>
      <c r="HRW96" s="129"/>
      <c r="HRX96" s="129"/>
      <c r="HRY96" s="129"/>
      <c r="HRZ96" s="129"/>
      <c r="HSA96" s="129"/>
      <c r="HSB96" s="129"/>
      <c r="HSC96" s="129"/>
      <c r="HSD96" s="129"/>
      <c r="HSE96" s="129"/>
      <c r="HSF96" s="129"/>
      <c r="HSG96" s="129"/>
      <c r="HSH96" s="129"/>
      <c r="HSI96" s="129"/>
      <c r="HSJ96" s="129"/>
      <c r="HSK96" s="129"/>
      <c r="HSL96" s="129"/>
      <c r="HSM96" s="129"/>
      <c r="HSN96" s="129"/>
      <c r="HSO96" s="129"/>
      <c r="HSP96" s="129"/>
      <c r="HSQ96" s="129"/>
      <c r="HSR96" s="129"/>
      <c r="HSS96" s="129"/>
      <c r="HST96" s="129"/>
      <c r="HSU96" s="129"/>
      <c r="HSV96" s="129"/>
      <c r="HSW96" s="129"/>
      <c r="HSX96" s="129"/>
      <c r="HSY96" s="129"/>
      <c r="HSZ96" s="129"/>
      <c r="HTA96" s="129"/>
      <c r="HTB96" s="129"/>
      <c r="HTC96" s="129"/>
      <c r="HTD96" s="129"/>
      <c r="HTE96" s="129"/>
      <c r="HTF96" s="129"/>
      <c r="HTG96" s="129"/>
      <c r="HTH96" s="129"/>
      <c r="HTI96" s="129"/>
      <c r="HTJ96" s="129"/>
      <c r="HTK96" s="129"/>
      <c r="HTL96" s="129"/>
      <c r="HTM96" s="129"/>
      <c r="HTN96" s="129"/>
      <c r="HTO96" s="129"/>
      <c r="HTP96" s="129"/>
      <c r="HTQ96" s="129"/>
      <c r="HTR96" s="129"/>
      <c r="HTS96" s="129"/>
      <c r="HTT96" s="129"/>
      <c r="HTU96" s="129"/>
      <c r="HTV96" s="129"/>
      <c r="HTW96" s="129"/>
      <c r="HTX96" s="129"/>
      <c r="HTY96" s="129"/>
      <c r="HTZ96" s="129"/>
      <c r="HUA96" s="129"/>
      <c r="HUB96" s="129"/>
      <c r="HUC96" s="129"/>
      <c r="HUD96" s="129"/>
      <c r="HUE96" s="129"/>
      <c r="HUF96" s="129"/>
      <c r="HUG96" s="129"/>
      <c r="HUH96" s="129"/>
      <c r="HUI96" s="129"/>
      <c r="HUJ96" s="129"/>
      <c r="HUK96" s="129"/>
      <c r="HUL96" s="129"/>
      <c r="HUM96" s="129"/>
      <c r="HUN96" s="129"/>
      <c r="HUO96" s="129"/>
      <c r="HUP96" s="129"/>
      <c r="HUQ96" s="129"/>
      <c r="HUR96" s="129"/>
      <c r="HUS96" s="129"/>
      <c r="HUT96" s="129"/>
      <c r="HUU96" s="129"/>
      <c r="HUV96" s="129"/>
      <c r="HUW96" s="129"/>
      <c r="HUX96" s="129"/>
      <c r="HUY96" s="129"/>
      <c r="HUZ96" s="129"/>
      <c r="HVA96" s="129"/>
      <c r="HVB96" s="129"/>
      <c r="HVC96" s="129"/>
      <c r="HVD96" s="129"/>
      <c r="HVE96" s="129"/>
      <c r="HVF96" s="129"/>
      <c r="HVG96" s="129"/>
      <c r="HVH96" s="129"/>
      <c r="HVI96" s="129"/>
      <c r="HVJ96" s="129"/>
      <c r="HVK96" s="129"/>
      <c r="HVL96" s="129"/>
      <c r="HVM96" s="129"/>
      <c r="HVN96" s="129"/>
      <c r="HVO96" s="129"/>
      <c r="HVP96" s="129"/>
      <c r="HVQ96" s="129"/>
      <c r="HVR96" s="129"/>
      <c r="HVS96" s="129"/>
      <c r="HVT96" s="129"/>
      <c r="HVU96" s="129"/>
      <c r="HVV96" s="129"/>
      <c r="HVW96" s="129"/>
      <c r="HVX96" s="129"/>
      <c r="HVY96" s="129"/>
      <c r="HVZ96" s="129"/>
      <c r="HWA96" s="129"/>
      <c r="HWB96" s="129"/>
      <c r="HWC96" s="129"/>
      <c r="HWD96" s="129"/>
      <c r="HWE96" s="129"/>
      <c r="HWF96" s="129"/>
      <c r="HWG96" s="129"/>
      <c r="HWH96" s="129"/>
      <c r="HWI96" s="129"/>
      <c r="HWJ96" s="129"/>
      <c r="HWK96" s="129"/>
      <c r="HWL96" s="129"/>
      <c r="HWM96" s="129"/>
      <c r="HWN96" s="129"/>
      <c r="HWO96" s="129"/>
      <c r="HWP96" s="129"/>
      <c r="HWQ96" s="129"/>
      <c r="HWR96" s="129"/>
      <c r="HWS96" s="129"/>
      <c r="HWT96" s="129"/>
      <c r="HWU96" s="129"/>
      <c r="HWV96" s="129"/>
      <c r="HWW96" s="129"/>
      <c r="HWX96" s="129"/>
      <c r="HWY96" s="129"/>
      <c r="HWZ96" s="129"/>
      <c r="HXA96" s="129"/>
      <c r="HXB96" s="129"/>
      <c r="HXC96" s="129"/>
      <c r="HXD96" s="129"/>
      <c r="HXE96" s="129"/>
      <c r="HXF96" s="129"/>
      <c r="HXG96" s="129"/>
      <c r="HXH96" s="129"/>
      <c r="HXI96" s="129"/>
      <c r="HXJ96" s="129"/>
      <c r="HXK96" s="129"/>
      <c r="HXL96" s="129"/>
      <c r="HXM96" s="129"/>
      <c r="HXN96" s="129"/>
      <c r="HXO96" s="129"/>
      <c r="HXP96" s="129"/>
      <c r="HXQ96" s="129"/>
      <c r="HXR96" s="129"/>
      <c r="HXS96" s="129"/>
      <c r="HXT96" s="129"/>
      <c r="HXU96" s="129"/>
      <c r="HXV96" s="129"/>
      <c r="HXW96" s="129"/>
      <c r="HXX96" s="129"/>
      <c r="HXY96" s="129"/>
      <c r="HXZ96" s="129"/>
      <c r="HYA96" s="129"/>
      <c r="HYB96" s="129"/>
      <c r="HYC96" s="129"/>
      <c r="HYD96" s="129"/>
      <c r="HYE96" s="129"/>
      <c r="HYF96" s="129"/>
      <c r="HYG96" s="129"/>
      <c r="HYH96" s="129"/>
      <c r="HYI96" s="129"/>
      <c r="HYJ96" s="129"/>
      <c r="HYK96" s="129"/>
      <c r="HYL96" s="129"/>
      <c r="HYM96" s="129"/>
      <c r="HYN96" s="129"/>
      <c r="HYO96" s="129"/>
      <c r="HYP96" s="129"/>
      <c r="HYQ96" s="129"/>
      <c r="HYR96" s="129"/>
      <c r="HYS96" s="129"/>
      <c r="HYT96" s="129"/>
      <c r="HYU96" s="129"/>
      <c r="HYV96" s="129"/>
      <c r="HYW96" s="129"/>
      <c r="HYX96" s="129"/>
      <c r="HYY96" s="129"/>
      <c r="HYZ96" s="129"/>
      <c r="HZA96" s="129"/>
      <c r="HZB96" s="129"/>
      <c r="HZC96" s="129"/>
      <c r="HZD96" s="129"/>
      <c r="HZE96" s="129"/>
      <c r="HZF96" s="129"/>
      <c r="HZG96" s="129"/>
      <c r="HZH96" s="129"/>
      <c r="HZI96" s="129"/>
      <c r="HZJ96" s="129"/>
      <c r="HZK96" s="129"/>
      <c r="HZL96" s="129"/>
      <c r="HZM96" s="129"/>
      <c r="HZN96" s="129"/>
      <c r="HZO96" s="129"/>
      <c r="HZP96" s="129"/>
      <c r="HZQ96" s="129"/>
      <c r="HZR96" s="129"/>
      <c r="HZS96" s="129"/>
      <c r="HZT96" s="129"/>
      <c r="HZU96" s="129"/>
      <c r="HZV96" s="129"/>
      <c r="HZW96" s="129"/>
      <c r="HZX96" s="129"/>
      <c r="HZY96" s="129"/>
      <c r="HZZ96" s="129"/>
      <c r="IAA96" s="129"/>
      <c r="IAB96" s="129"/>
      <c r="IAC96" s="129"/>
      <c r="IAD96" s="129"/>
      <c r="IAE96" s="129"/>
      <c r="IAF96" s="129"/>
      <c r="IAG96" s="129"/>
      <c r="IAH96" s="129"/>
      <c r="IAI96" s="129"/>
      <c r="IAJ96" s="129"/>
      <c r="IAK96" s="129"/>
      <c r="IAL96" s="129"/>
      <c r="IAM96" s="129"/>
      <c r="IAN96" s="129"/>
      <c r="IAO96" s="129"/>
      <c r="IAP96" s="129"/>
      <c r="IAQ96" s="129"/>
      <c r="IAR96" s="129"/>
      <c r="IAS96" s="129"/>
      <c r="IAT96" s="129"/>
      <c r="IAU96" s="129"/>
      <c r="IAV96" s="129"/>
      <c r="IAW96" s="129"/>
      <c r="IAX96" s="129"/>
      <c r="IAY96" s="129"/>
      <c r="IAZ96" s="129"/>
      <c r="IBA96" s="129"/>
      <c r="IBB96" s="129"/>
      <c r="IBC96" s="129"/>
      <c r="IBD96" s="129"/>
      <c r="IBE96" s="129"/>
      <c r="IBF96" s="129"/>
      <c r="IBG96" s="129"/>
      <c r="IBH96" s="129"/>
      <c r="IBI96" s="129"/>
      <c r="IBJ96" s="129"/>
      <c r="IBK96" s="129"/>
      <c r="IBL96" s="129"/>
      <c r="IBM96" s="129"/>
      <c r="IBN96" s="129"/>
      <c r="IBO96" s="129"/>
      <c r="IBP96" s="129"/>
      <c r="IBQ96" s="129"/>
      <c r="IBR96" s="129"/>
      <c r="IBS96" s="129"/>
      <c r="IBT96" s="129"/>
      <c r="IBU96" s="129"/>
      <c r="IBV96" s="129"/>
      <c r="IBW96" s="129"/>
      <c r="IBX96" s="129"/>
      <c r="IBY96" s="129"/>
      <c r="IBZ96" s="129"/>
      <c r="ICA96" s="129"/>
      <c r="ICB96" s="129"/>
      <c r="ICC96" s="129"/>
      <c r="ICD96" s="129"/>
      <c r="ICE96" s="129"/>
      <c r="ICF96" s="129"/>
      <c r="ICG96" s="129"/>
      <c r="ICH96" s="129"/>
      <c r="ICI96" s="129"/>
      <c r="ICJ96" s="129"/>
      <c r="ICK96" s="129"/>
      <c r="ICL96" s="129"/>
      <c r="ICM96" s="129"/>
      <c r="ICN96" s="129"/>
      <c r="ICO96" s="129"/>
      <c r="ICP96" s="129"/>
      <c r="ICQ96" s="129"/>
      <c r="ICR96" s="129"/>
      <c r="ICS96" s="129"/>
      <c r="ICT96" s="129"/>
      <c r="ICU96" s="129"/>
      <c r="ICV96" s="129"/>
      <c r="ICW96" s="129"/>
      <c r="ICX96" s="129"/>
      <c r="ICY96" s="129"/>
      <c r="ICZ96" s="129"/>
      <c r="IDA96" s="129"/>
      <c r="IDB96" s="129"/>
      <c r="IDC96" s="129"/>
      <c r="IDD96" s="129"/>
      <c r="IDE96" s="129"/>
      <c r="IDF96" s="129"/>
      <c r="IDG96" s="129"/>
      <c r="IDH96" s="129"/>
      <c r="IDI96" s="129"/>
      <c r="IDJ96" s="129"/>
      <c r="IDK96" s="129"/>
      <c r="IDL96" s="129"/>
      <c r="IDM96" s="129"/>
      <c r="IDN96" s="129"/>
      <c r="IDO96" s="129"/>
      <c r="IDP96" s="129"/>
      <c r="IDQ96" s="129"/>
      <c r="IDR96" s="129"/>
      <c r="IDS96" s="129"/>
      <c r="IDT96" s="129"/>
      <c r="IDU96" s="129"/>
      <c r="IDV96" s="129"/>
      <c r="IDW96" s="129"/>
      <c r="IDX96" s="129"/>
      <c r="IDY96" s="129"/>
      <c r="IDZ96" s="129"/>
      <c r="IEA96" s="129"/>
      <c r="IEB96" s="129"/>
      <c r="IEC96" s="129"/>
      <c r="IED96" s="129"/>
      <c r="IEE96" s="129"/>
      <c r="IEF96" s="129"/>
      <c r="IEG96" s="129"/>
      <c r="IEH96" s="129"/>
      <c r="IEI96" s="129"/>
      <c r="IEJ96" s="129"/>
      <c r="IEK96" s="129"/>
      <c r="IEL96" s="129"/>
      <c r="IEM96" s="129"/>
      <c r="IEN96" s="129"/>
      <c r="IEO96" s="129"/>
      <c r="IEP96" s="129"/>
      <c r="IEQ96" s="129"/>
      <c r="IER96" s="129"/>
      <c r="IES96" s="129"/>
      <c r="IET96" s="129"/>
      <c r="IEU96" s="129"/>
      <c r="IEV96" s="129"/>
      <c r="IEW96" s="129"/>
      <c r="IEX96" s="129"/>
      <c r="IEY96" s="129"/>
      <c r="IEZ96" s="129"/>
      <c r="IFA96" s="129"/>
      <c r="IFB96" s="129"/>
      <c r="IFC96" s="129"/>
      <c r="IFD96" s="129"/>
      <c r="IFE96" s="129"/>
      <c r="IFF96" s="129"/>
      <c r="IFG96" s="129"/>
      <c r="IFH96" s="129"/>
      <c r="IFI96" s="129"/>
      <c r="IFJ96" s="129"/>
      <c r="IFK96" s="129"/>
      <c r="IFL96" s="129"/>
      <c r="IFM96" s="129"/>
      <c r="IFN96" s="129"/>
      <c r="IFO96" s="129"/>
      <c r="IFP96" s="129"/>
      <c r="IFQ96" s="129"/>
      <c r="IFR96" s="129"/>
      <c r="IFS96" s="129"/>
      <c r="IFT96" s="129"/>
      <c r="IFU96" s="129"/>
      <c r="IFV96" s="129"/>
      <c r="IFW96" s="129"/>
      <c r="IFX96" s="129"/>
      <c r="IFY96" s="129"/>
      <c r="IFZ96" s="129"/>
      <c r="IGA96" s="129"/>
      <c r="IGB96" s="129"/>
      <c r="IGC96" s="129"/>
      <c r="IGD96" s="129"/>
      <c r="IGE96" s="129"/>
      <c r="IGF96" s="129"/>
      <c r="IGG96" s="129"/>
      <c r="IGH96" s="129"/>
      <c r="IGI96" s="129"/>
      <c r="IGJ96" s="129"/>
      <c r="IGK96" s="129"/>
      <c r="IGL96" s="129"/>
      <c r="IGM96" s="129"/>
      <c r="IGN96" s="129"/>
      <c r="IGO96" s="129"/>
      <c r="IGP96" s="129"/>
      <c r="IGQ96" s="129"/>
      <c r="IGR96" s="129"/>
      <c r="IGS96" s="129"/>
      <c r="IGT96" s="129"/>
      <c r="IGU96" s="129"/>
      <c r="IGV96" s="129"/>
      <c r="IGW96" s="129"/>
      <c r="IGX96" s="129"/>
      <c r="IGY96" s="129"/>
      <c r="IGZ96" s="129"/>
      <c r="IHA96" s="129"/>
      <c r="IHB96" s="129"/>
      <c r="IHC96" s="129"/>
      <c r="IHD96" s="129"/>
      <c r="IHE96" s="129"/>
      <c r="IHF96" s="129"/>
      <c r="IHG96" s="129"/>
      <c r="IHH96" s="129"/>
      <c r="IHI96" s="129"/>
      <c r="IHJ96" s="129"/>
      <c r="IHK96" s="129"/>
      <c r="IHL96" s="129"/>
      <c r="IHM96" s="129"/>
      <c r="IHN96" s="129"/>
      <c r="IHO96" s="129"/>
      <c r="IHP96" s="129"/>
      <c r="IHQ96" s="129"/>
      <c r="IHR96" s="129"/>
      <c r="IHS96" s="129"/>
      <c r="IHT96" s="129"/>
      <c r="IHU96" s="129"/>
      <c r="IHV96" s="129"/>
      <c r="IHW96" s="129"/>
      <c r="IHX96" s="129"/>
      <c r="IHY96" s="129"/>
      <c r="IHZ96" s="129"/>
      <c r="IIA96" s="129"/>
      <c r="IIB96" s="129"/>
      <c r="IIC96" s="129"/>
      <c r="IID96" s="129"/>
      <c r="IIE96" s="129"/>
      <c r="IIF96" s="129"/>
      <c r="IIG96" s="129"/>
      <c r="IIH96" s="129"/>
      <c r="III96" s="129"/>
      <c r="IIJ96" s="129"/>
      <c r="IIK96" s="129"/>
      <c r="IIL96" s="129"/>
      <c r="IIM96" s="129"/>
      <c r="IIN96" s="129"/>
      <c r="IIO96" s="129"/>
      <c r="IIP96" s="129"/>
      <c r="IIQ96" s="129"/>
      <c r="IIR96" s="129"/>
      <c r="IIS96" s="129"/>
      <c r="IIT96" s="129"/>
      <c r="IIU96" s="129"/>
      <c r="IIV96" s="129"/>
      <c r="IIW96" s="129"/>
      <c r="IIX96" s="129"/>
      <c r="IIY96" s="129"/>
      <c r="IIZ96" s="129"/>
      <c r="IJA96" s="129"/>
      <c r="IJB96" s="129"/>
      <c r="IJC96" s="129"/>
      <c r="IJD96" s="129"/>
      <c r="IJE96" s="129"/>
      <c r="IJF96" s="129"/>
      <c r="IJG96" s="129"/>
      <c r="IJH96" s="129"/>
      <c r="IJI96" s="129"/>
      <c r="IJJ96" s="129"/>
      <c r="IJK96" s="129"/>
      <c r="IJL96" s="129"/>
      <c r="IJM96" s="129"/>
      <c r="IJN96" s="129"/>
      <c r="IJO96" s="129"/>
      <c r="IJP96" s="129"/>
      <c r="IJQ96" s="129"/>
      <c r="IJR96" s="129"/>
      <c r="IJS96" s="129"/>
      <c r="IJT96" s="129"/>
      <c r="IJU96" s="129"/>
      <c r="IJV96" s="129"/>
      <c r="IJW96" s="129"/>
      <c r="IJX96" s="129"/>
      <c r="IJY96" s="129"/>
      <c r="IJZ96" s="129"/>
      <c r="IKA96" s="129"/>
      <c r="IKB96" s="129"/>
      <c r="IKC96" s="129"/>
      <c r="IKD96" s="129"/>
      <c r="IKE96" s="129"/>
      <c r="IKF96" s="129"/>
      <c r="IKG96" s="129"/>
      <c r="IKH96" s="129"/>
      <c r="IKI96" s="129"/>
      <c r="IKJ96" s="129"/>
      <c r="IKK96" s="129"/>
      <c r="IKL96" s="129"/>
      <c r="IKM96" s="129"/>
      <c r="IKN96" s="129"/>
      <c r="IKO96" s="129"/>
      <c r="IKP96" s="129"/>
      <c r="IKQ96" s="129"/>
      <c r="IKR96" s="129"/>
      <c r="IKS96" s="129"/>
      <c r="IKT96" s="129"/>
      <c r="IKU96" s="129"/>
      <c r="IKV96" s="129"/>
      <c r="IKW96" s="129"/>
      <c r="IKX96" s="129"/>
      <c r="IKY96" s="129"/>
      <c r="IKZ96" s="129"/>
      <c r="ILA96" s="129"/>
      <c r="ILB96" s="129"/>
      <c r="ILC96" s="129"/>
      <c r="ILD96" s="129"/>
      <c r="ILE96" s="129"/>
      <c r="ILF96" s="129"/>
      <c r="ILG96" s="129"/>
      <c r="ILH96" s="129"/>
      <c r="ILI96" s="129"/>
      <c r="ILJ96" s="129"/>
      <c r="ILK96" s="129"/>
      <c r="ILL96" s="129"/>
      <c r="ILM96" s="129"/>
      <c r="ILN96" s="129"/>
      <c r="ILO96" s="129"/>
      <c r="ILP96" s="129"/>
      <c r="ILQ96" s="129"/>
      <c r="ILR96" s="129"/>
      <c r="ILS96" s="129"/>
      <c r="ILT96" s="129"/>
      <c r="ILU96" s="129"/>
      <c r="ILV96" s="129"/>
      <c r="ILW96" s="129"/>
      <c r="ILX96" s="129"/>
      <c r="ILY96" s="129"/>
      <c r="ILZ96" s="129"/>
      <c r="IMA96" s="129"/>
      <c r="IMB96" s="129"/>
      <c r="IMC96" s="129"/>
      <c r="IMD96" s="129"/>
      <c r="IME96" s="129"/>
      <c r="IMF96" s="129"/>
      <c r="IMG96" s="129"/>
      <c r="IMH96" s="129"/>
      <c r="IMI96" s="129"/>
      <c r="IMJ96" s="129"/>
      <c r="IMK96" s="129"/>
      <c r="IML96" s="129"/>
      <c r="IMM96" s="129"/>
      <c r="IMN96" s="129"/>
      <c r="IMO96" s="129"/>
      <c r="IMP96" s="129"/>
      <c r="IMQ96" s="129"/>
      <c r="IMR96" s="129"/>
      <c r="IMS96" s="129"/>
      <c r="IMT96" s="129"/>
      <c r="IMU96" s="129"/>
      <c r="IMV96" s="129"/>
      <c r="IMW96" s="129"/>
      <c r="IMX96" s="129"/>
      <c r="IMY96" s="129"/>
      <c r="IMZ96" s="129"/>
      <c r="INA96" s="129"/>
      <c r="INB96" s="129"/>
      <c r="INC96" s="129"/>
      <c r="IND96" s="129"/>
      <c r="INE96" s="129"/>
      <c r="INF96" s="129"/>
      <c r="ING96" s="129"/>
      <c r="INH96" s="129"/>
      <c r="INI96" s="129"/>
      <c r="INJ96" s="129"/>
      <c r="INK96" s="129"/>
      <c r="INL96" s="129"/>
      <c r="INM96" s="129"/>
      <c r="INN96" s="129"/>
      <c r="INO96" s="129"/>
      <c r="INP96" s="129"/>
      <c r="INQ96" s="129"/>
      <c r="INR96" s="129"/>
      <c r="INS96" s="129"/>
      <c r="INT96" s="129"/>
      <c r="INU96" s="129"/>
      <c r="INV96" s="129"/>
      <c r="INW96" s="129"/>
      <c r="INX96" s="129"/>
      <c r="INY96" s="129"/>
      <c r="INZ96" s="129"/>
      <c r="IOA96" s="129"/>
      <c r="IOB96" s="129"/>
      <c r="IOC96" s="129"/>
      <c r="IOD96" s="129"/>
      <c r="IOE96" s="129"/>
      <c r="IOF96" s="129"/>
      <c r="IOG96" s="129"/>
      <c r="IOH96" s="129"/>
      <c r="IOI96" s="129"/>
      <c r="IOJ96" s="129"/>
      <c r="IOK96" s="129"/>
      <c r="IOL96" s="129"/>
      <c r="IOM96" s="129"/>
      <c r="ION96" s="129"/>
      <c r="IOO96" s="129"/>
      <c r="IOP96" s="129"/>
      <c r="IOQ96" s="129"/>
      <c r="IOR96" s="129"/>
      <c r="IOS96" s="129"/>
      <c r="IOT96" s="129"/>
      <c r="IOU96" s="129"/>
      <c r="IOV96" s="129"/>
      <c r="IOW96" s="129"/>
      <c r="IOX96" s="129"/>
      <c r="IOY96" s="129"/>
      <c r="IOZ96" s="129"/>
      <c r="IPA96" s="129"/>
      <c r="IPB96" s="129"/>
      <c r="IPC96" s="129"/>
      <c r="IPD96" s="129"/>
      <c r="IPE96" s="129"/>
      <c r="IPF96" s="129"/>
      <c r="IPG96" s="129"/>
      <c r="IPH96" s="129"/>
      <c r="IPI96" s="129"/>
      <c r="IPJ96" s="129"/>
      <c r="IPK96" s="129"/>
      <c r="IPL96" s="129"/>
      <c r="IPM96" s="129"/>
      <c r="IPN96" s="129"/>
      <c r="IPO96" s="129"/>
      <c r="IPP96" s="129"/>
      <c r="IPQ96" s="129"/>
      <c r="IPR96" s="129"/>
      <c r="IPS96" s="129"/>
      <c r="IPT96" s="129"/>
      <c r="IPU96" s="129"/>
      <c r="IPV96" s="129"/>
      <c r="IPW96" s="129"/>
      <c r="IPX96" s="129"/>
      <c r="IPY96" s="129"/>
      <c r="IPZ96" s="129"/>
      <c r="IQA96" s="129"/>
      <c r="IQB96" s="129"/>
      <c r="IQC96" s="129"/>
      <c r="IQD96" s="129"/>
      <c r="IQE96" s="129"/>
      <c r="IQF96" s="129"/>
      <c r="IQG96" s="129"/>
      <c r="IQH96" s="129"/>
      <c r="IQI96" s="129"/>
      <c r="IQJ96" s="129"/>
      <c r="IQK96" s="129"/>
      <c r="IQL96" s="129"/>
      <c r="IQM96" s="129"/>
      <c r="IQN96" s="129"/>
      <c r="IQO96" s="129"/>
      <c r="IQP96" s="129"/>
      <c r="IQQ96" s="129"/>
      <c r="IQR96" s="129"/>
      <c r="IQS96" s="129"/>
      <c r="IQT96" s="129"/>
      <c r="IQU96" s="129"/>
      <c r="IQV96" s="129"/>
      <c r="IQW96" s="129"/>
      <c r="IQX96" s="129"/>
      <c r="IQY96" s="129"/>
      <c r="IQZ96" s="129"/>
      <c r="IRA96" s="129"/>
      <c r="IRB96" s="129"/>
      <c r="IRC96" s="129"/>
      <c r="IRD96" s="129"/>
      <c r="IRE96" s="129"/>
      <c r="IRF96" s="129"/>
      <c r="IRG96" s="129"/>
      <c r="IRH96" s="129"/>
      <c r="IRI96" s="129"/>
      <c r="IRJ96" s="129"/>
      <c r="IRK96" s="129"/>
      <c r="IRL96" s="129"/>
      <c r="IRM96" s="129"/>
      <c r="IRN96" s="129"/>
      <c r="IRO96" s="129"/>
      <c r="IRP96" s="129"/>
      <c r="IRQ96" s="129"/>
      <c r="IRR96" s="129"/>
      <c r="IRS96" s="129"/>
      <c r="IRT96" s="129"/>
      <c r="IRU96" s="129"/>
      <c r="IRV96" s="129"/>
      <c r="IRW96" s="129"/>
      <c r="IRX96" s="129"/>
      <c r="IRY96" s="129"/>
      <c r="IRZ96" s="129"/>
      <c r="ISA96" s="129"/>
      <c r="ISB96" s="129"/>
      <c r="ISC96" s="129"/>
      <c r="ISD96" s="129"/>
      <c r="ISE96" s="129"/>
      <c r="ISF96" s="129"/>
      <c r="ISG96" s="129"/>
      <c r="ISH96" s="129"/>
      <c r="ISI96" s="129"/>
      <c r="ISJ96" s="129"/>
      <c r="ISK96" s="129"/>
      <c r="ISL96" s="129"/>
      <c r="ISM96" s="129"/>
      <c r="ISN96" s="129"/>
      <c r="ISO96" s="129"/>
      <c r="ISP96" s="129"/>
      <c r="ISQ96" s="129"/>
      <c r="ISR96" s="129"/>
      <c r="ISS96" s="129"/>
      <c r="IST96" s="129"/>
      <c r="ISU96" s="129"/>
      <c r="ISV96" s="129"/>
      <c r="ISW96" s="129"/>
      <c r="ISX96" s="129"/>
      <c r="ISY96" s="129"/>
      <c r="ISZ96" s="129"/>
      <c r="ITA96" s="129"/>
      <c r="ITB96" s="129"/>
      <c r="ITC96" s="129"/>
      <c r="ITD96" s="129"/>
      <c r="ITE96" s="129"/>
      <c r="ITF96" s="129"/>
      <c r="ITG96" s="129"/>
      <c r="ITH96" s="129"/>
      <c r="ITI96" s="129"/>
      <c r="ITJ96" s="129"/>
      <c r="ITK96" s="129"/>
      <c r="ITL96" s="129"/>
      <c r="ITM96" s="129"/>
      <c r="ITN96" s="129"/>
      <c r="ITO96" s="129"/>
      <c r="ITP96" s="129"/>
      <c r="ITQ96" s="129"/>
      <c r="ITR96" s="129"/>
      <c r="ITS96" s="129"/>
      <c r="ITT96" s="129"/>
      <c r="ITU96" s="129"/>
      <c r="ITV96" s="129"/>
      <c r="ITW96" s="129"/>
      <c r="ITX96" s="129"/>
      <c r="ITY96" s="129"/>
      <c r="ITZ96" s="129"/>
      <c r="IUA96" s="129"/>
      <c r="IUB96" s="129"/>
      <c r="IUC96" s="129"/>
      <c r="IUD96" s="129"/>
      <c r="IUE96" s="129"/>
      <c r="IUF96" s="129"/>
      <c r="IUG96" s="129"/>
      <c r="IUH96" s="129"/>
      <c r="IUI96" s="129"/>
      <c r="IUJ96" s="129"/>
      <c r="IUK96" s="129"/>
      <c r="IUL96" s="129"/>
      <c r="IUM96" s="129"/>
      <c r="IUN96" s="129"/>
      <c r="IUO96" s="129"/>
      <c r="IUP96" s="129"/>
      <c r="IUQ96" s="129"/>
      <c r="IUR96" s="129"/>
      <c r="IUS96" s="129"/>
      <c r="IUT96" s="129"/>
      <c r="IUU96" s="129"/>
      <c r="IUV96" s="129"/>
      <c r="IUW96" s="129"/>
      <c r="IUX96" s="129"/>
      <c r="IUY96" s="129"/>
      <c r="IUZ96" s="129"/>
      <c r="IVA96" s="129"/>
      <c r="IVB96" s="129"/>
      <c r="IVC96" s="129"/>
      <c r="IVD96" s="129"/>
      <c r="IVE96" s="129"/>
      <c r="IVF96" s="129"/>
      <c r="IVG96" s="129"/>
      <c r="IVH96" s="129"/>
      <c r="IVI96" s="129"/>
      <c r="IVJ96" s="129"/>
      <c r="IVK96" s="129"/>
      <c r="IVL96" s="129"/>
      <c r="IVM96" s="129"/>
      <c r="IVN96" s="129"/>
      <c r="IVO96" s="129"/>
      <c r="IVP96" s="129"/>
      <c r="IVQ96" s="129"/>
      <c r="IVR96" s="129"/>
      <c r="IVS96" s="129"/>
      <c r="IVT96" s="129"/>
      <c r="IVU96" s="129"/>
      <c r="IVV96" s="129"/>
      <c r="IVW96" s="129"/>
      <c r="IVX96" s="129"/>
      <c r="IVY96" s="129"/>
      <c r="IVZ96" s="129"/>
      <c r="IWA96" s="129"/>
      <c r="IWB96" s="129"/>
      <c r="IWC96" s="129"/>
      <c r="IWD96" s="129"/>
      <c r="IWE96" s="129"/>
      <c r="IWF96" s="129"/>
      <c r="IWG96" s="129"/>
      <c r="IWH96" s="129"/>
      <c r="IWI96" s="129"/>
      <c r="IWJ96" s="129"/>
      <c r="IWK96" s="129"/>
      <c r="IWL96" s="129"/>
      <c r="IWM96" s="129"/>
      <c r="IWN96" s="129"/>
      <c r="IWO96" s="129"/>
      <c r="IWP96" s="129"/>
      <c r="IWQ96" s="129"/>
      <c r="IWR96" s="129"/>
      <c r="IWS96" s="129"/>
      <c r="IWT96" s="129"/>
      <c r="IWU96" s="129"/>
      <c r="IWV96" s="129"/>
      <c r="IWW96" s="129"/>
      <c r="IWX96" s="129"/>
      <c r="IWY96" s="129"/>
      <c r="IWZ96" s="129"/>
      <c r="IXA96" s="129"/>
      <c r="IXB96" s="129"/>
      <c r="IXC96" s="129"/>
      <c r="IXD96" s="129"/>
      <c r="IXE96" s="129"/>
      <c r="IXF96" s="129"/>
      <c r="IXG96" s="129"/>
      <c r="IXH96" s="129"/>
      <c r="IXI96" s="129"/>
      <c r="IXJ96" s="129"/>
      <c r="IXK96" s="129"/>
      <c r="IXL96" s="129"/>
      <c r="IXM96" s="129"/>
      <c r="IXN96" s="129"/>
      <c r="IXO96" s="129"/>
      <c r="IXP96" s="129"/>
      <c r="IXQ96" s="129"/>
      <c r="IXR96" s="129"/>
      <c r="IXS96" s="129"/>
      <c r="IXT96" s="129"/>
      <c r="IXU96" s="129"/>
      <c r="IXV96" s="129"/>
      <c r="IXW96" s="129"/>
      <c r="IXX96" s="129"/>
      <c r="IXY96" s="129"/>
      <c r="IXZ96" s="129"/>
      <c r="IYA96" s="129"/>
      <c r="IYB96" s="129"/>
      <c r="IYC96" s="129"/>
      <c r="IYD96" s="129"/>
      <c r="IYE96" s="129"/>
      <c r="IYF96" s="129"/>
      <c r="IYG96" s="129"/>
      <c r="IYH96" s="129"/>
      <c r="IYI96" s="129"/>
      <c r="IYJ96" s="129"/>
      <c r="IYK96" s="129"/>
      <c r="IYL96" s="129"/>
      <c r="IYM96" s="129"/>
      <c r="IYN96" s="129"/>
      <c r="IYO96" s="129"/>
      <c r="IYP96" s="129"/>
      <c r="IYQ96" s="129"/>
      <c r="IYR96" s="129"/>
      <c r="IYS96" s="129"/>
      <c r="IYT96" s="129"/>
      <c r="IYU96" s="129"/>
      <c r="IYV96" s="129"/>
      <c r="IYW96" s="129"/>
      <c r="IYX96" s="129"/>
      <c r="IYY96" s="129"/>
      <c r="IYZ96" s="129"/>
      <c r="IZA96" s="129"/>
      <c r="IZB96" s="129"/>
      <c r="IZC96" s="129"/>
      <c r="IZD96" s="129"/>
      <c r="IZE96" s="129"/>
      <c r="IZF96" s="129"/>
      <c r="IZG96" s="129"/>
      <c r="IZH96" s="129"/>
      <c r="IZI96" s="129"/>
      <c r="IZJ96" s="129"/>
      <c r="IZK96" s="129"/>
      <c r="IZL96" s="129"/>
      <c r="IZM96" s="129"/>
      <c r="IZN96" s="129"/>
      <c r="IZO96" s="129"/>
      <c r="IZP96" s="129"/>
      <c r="IZQ96" s="129"/>
      <c r="IZR96" s="129"/>
      <c r="IZS96" s="129"/>
      <c r="IZT96" s="129"/>
      <c r="IZU96" s="129"/>
      <c r="IZV96" s="129"/>
      <c r="IZW96" s="129"/>
      <c r="IZX96" s="129"/>
      <c r="IZY96" s="129"/>
      <c r="IZZ96" s="129"/>
      <c r="JAA96" s="129"/>
      <c r="JAB96" s="129"/>
      <c r="JAC96" s="129"/>
      <c r="JAD96" s="129"/>
      <c r="JAE96" s="129"/>
      <c r="JAF96" s="129"/>
      <c r="JAG96" s="129"/>
      <c r="JAH96" s="129"/>
      <c r="JAI96" s="129"/>
      <c r="JAJ96" s="129"/>
      <c r="JAK96" s="129"/>
      <c r="JAL96" s="129"/>
      <c r="JAM96" s="129"/>
      <c r="JAN96" s="129"/>
      <c r="JAO96" s="129"/>
      <c r="JAP96" s="129"/>
      <c r="JAQ96" s="129"/>
      <c r="JAR96" s="129"/>
      <c r="JAS96" s="129"/>
      <c r="JAT96" s="129"/>
      <c r="JAU96" s="129"/>
      <c r="JAV96" s="129"/>
      <c r="JAW96" s="129"/>
      <c r="JAX96" s="129"/>
      <c r="JAY96" s="129"/>
      <c r="JAZ96" s="129"/>
      <c r="JBA96" s="129"/>
      <c r="JBB96" s="129"/>
      <c r="JBC96" s="129"/>
      <c r="JBD96" s="129"/>
      <c r="JBE96" s="129"/>
      <c r="JBF96" s="129"/>
      <c r="JBG96" s="129"/>
      <c r="JBH96" s="129"/>
      <c r="JBI96" s="129"/>
      <c r="JBJ96" s="129"/>
      <c r="JBK96" s="129"/>
      <c r="JBL96" s="129"/>
      <c r="JBM96" s="129"/>
      <c r="JBN96" s="129"/>
      <c r="JBO96" s="129"/>
      <c r="JBP96" s="129"/>
      <c r="JBQ96" s="129"/>
      <c r="JBR96" s="129"/>
      <c r="JBS96" s="129"/>
      <c r="JBT96" s="129"/>
      <c r="JBU96" s="129"/>
      <c r="JBV96" s="129"/>
      <c r="JBW96" s="129"/>
      <c r="JBX96" s="129"/>
      <c r="JBY96" s="129"/>
      <c r="JBZ96" s="129"/>
      <c r="JCA96" s="129"/>
      <c r="JCB96" s="129"/>
      <c r="JCC96" s="129"/>
      <c r="JCD96" s="129"/>
      <c r="JCE96" s="129"/>
      <c r="JCF96" s="129"/>
      <c r="JCG96" s="129"/>
      <c r="JCH96" s="129"/>
      <c r="JCI96" s="129"/>
      <c r="JCJ96" s="129"/>
      <c r="JCK96" s="129"/>
      <c r="JCL96" s="129"/>
      <c r="JCM96" s="129"/>
      <c r="JCN96" s="129"/>
      <c r="JCO96" s="129"/>
      <c r="JCP96" s="129"/>
      <c r="JCQ96" s="129"/>
      <c r="JCR96" s="129"/>
      <c r="JCS96" s="129"/>
      <c r="JCT96" s="129"/>
      <c r="JCU96" s="129"/>
      <c r="JCV96" s="129"/>
      <c r="JCW96" s="129"/>
      <c r="JCX96" s="129"/>
      <c r="JCY96" s="129"/>
      <c r="JCZ96" s="129"/>
      <c r="JDA96" s="129"/>
      <c r="JDB96" s="129"/>
      <c r="JDC96" s="129"/>
      <c r="JDD96" s="129"/>
      <c r="JDE96" s="129"/>
      <c r="JDF96" s="129"/>
      <c r="JDG96" s="129"/>
      <c r="JDH96" s="129"/>
      <c r="JDI96" s="129"/>
      <c r="JDJ96" s="129"/>
      <c r="JDK96" s="129"/>
      <c r="JDL96" s="129"/>
      <c r="JDM96" s="129"/>
      <c r="JDN96" s="129"/>
      <c r="JDO96" s="129"/>
      <c r="JDP96" s="129"/>
      <c r="JDQ96" s="129"/>
      <c r="JDR96" s="129"/>
      <c r="JDS96" s="129"/>
      <c r="JDT96" s="129"/>
      <c r="JDU96" s="129"/>
      <c r="JDV96" s="129"/>
      <c r="JDW96" s="129"/>
      <c r="JDX96" s="129"/>
      <c r="JDY96" s="129"/>
      <c r="JDZ96" s="129"/>
      <c r="JEA96" s="129"/>
      <c r="JEB96" s="129"/>
      <c r="JEC96" s="129"/>
      <c r="JED96" s="129"/>
      <c r="JEE96" s="129"/>
      <c r="JEF96" s="129"/>
      <c r="JEG96" s="129"/>
      <c r="JEH96" s="129"/>
      <c r="JEI96" s="129"/>
      <c r="JEJ96" s="129"/>
      <c r="JEK96" s="129"/>
      <c r="JEL96" s="129"/>
      <c r="JEM96" s="129"/>
      <c r="JEN96" s="129"/>
      <c r="JEO96" s="129"/>
      <c r="JEP96" s="129"/>
      <c r="JEQ96" s="129"/>
      <c r="JER96" s="129"/>
      <c r="JES96" s="129"/>
      <c r="JET96" s="129"/>
      <c r="JEU96" s="129"/>
      <c r="JEV96" s="129"/>
      <c r="JEW96" s="129"/>
      <c r="JEX96" s="129"/>
      <c r="JEY96" s="129"/>
      <c r="JEZ96" s="129"/>
      <c r="JFA96" s="129"/>
      <c r="JFB96" s="129"/>
      <c r="JFC96" s="129"/>
      <c r="JFD96" s="129"/>
      <c r="JFE96" s="129"/>
      <c r="JFF96" s="129"/>
      <c r="JFG96" s="129"/>
      <c r="JFH96" s="129"/>
      <c r="JFI96" s="129"/>
      <c r="JFJ96" s="129"/>
      <c r="JFK96" s="129"/>
      <c r="JFL96" s="129"/>
      <c r="JFM96" s="129"/>
      <c r="JFN96" s="129"/>
      <c r="JFO96" s="129"/>
      <c r="JFP96" s="129"/>
      <c r="JFQ96" s="129"/>
      <c r="JFR96" s="129"/>
      <c r="JFS96" s="129"/>
      <c r="JFT96" s="129"/>
      <c r="JFU96" s="129"/>
      <c r="JFV96" s="129"/>
      <c r="JFW96" s="129"/>
      <c r="JFX96" s="129"/>
      <c r="JFY96" s="129"/>
      <c r="JFZ96" s="129"/>
      <c r="JGA96" s="129"/>
      <c r="JGB96" s="129"/>
      <c r="JGC96" s="129"/>
      <c r="JGD96" s="129"/>
      <c r="JGE96" s="129"/>
      <c r="JGF96" s="129"/>
      <c r="JGG96" s="129"/>
      <c r="JGH96" s="129"/>
      <c r="JGI96" s="129"/>
      <c r="JGJ96" s="129"/>
      <c r="JGK96" s="129"/>
      <c r="JGL96" s="129"/>
      <c r="JGM96" s="129"/>
      <c r="JGN96" s="129"/>
      <c r="JGO96" s="129"/>
      <c r="JGP96" s="129"/>
      <c r="JGQ96" s="129"/>
      <c r="JGR96" s="129"/>
      <c r="JGS96" s="129"/>
      <c r="JGT96" s="129"/>
      <c r="JGU96" s="129"/>
      <c r="JGV96" s="129"/>
      <c r="JGW96" s="129"/>
      <c r="JGX96" s="129"/>
      <c r="JGY96" s="129"/>
      <c r="JGZ96" s="129"/>
      <c r="JHA96" s="129"/>
      <c r="JHB96" s="129"/>
      <c r="JHC96" s="129"/>
      <c r="JHD96" s="129"/>
      <c r="JHE96" s="129"/>
      <c r="JHF96" s="129"/>
      <c r="JHG96" s="129"/>
      <c r="JHH96" s="129"/>
      <c r="JHI96" s="129"/>
      <c r="JHJ96" s="129"/>
      <c r="JHK96" s="129"/>
      <c r="JHL96" s="129"/>
      <c r="JHM96" s="129"/>
      <c r="JHN96" s="129"/>
      <c r="JHO96" s="129"/>
      <c r="JHP96" s="129"/>
      <c r="JHQ96" s="129"/>
      <c r="JHR96" s="129"/>
      <c r="JHS96" s="129"/>
      <c r="JHT96" s="129"/>
      <c r="JHU96" s="129"/>
      <c r="JHV96" s="129"/>
      <c r="JHW96" s="129"/>
      <c r="JHX96" s="129"/>
      <c r="JHY96" s="129"/>
      <c r="JHZ96" s="129"/>
      <c r="JIA96" s="129"/>
      <c r="JIB96" s="129"/>
      <c r="JIC96" s="129"/>
      <c r="JID96" s="129"/>
      <c r="JIE96" s="129"/>
      <c r="JIF96" s="129"/>
      <c r="JIG96" s="129"/>
      <c r="JIH96" s="129"/>
      <c r="JII96" s="129"/>
      <c r="JIJ96" s="129"/>
      <c r="JIK96" s="129"/>
      <c r="JIL96" s="129"/>
      <c r="JIM96" s="129"/>
      <c r="JIN96" s="129"/>
      <c r="JIO96" s="129"/>
      <c r="JIP96" s="129"/>
      <c r="JIQ96" s="129"/>
      <c r="JIR96" s="129"/>
      <c r="JIS96" s="129"/>
      <c r="JIT96" s="129"/>
      <c r="JIU96" s="129"/>
      <c r="JIV96" s="129"/>
      <c r="JIW96" s="129"/>
      <c r="JIX96" s="129"/>
      <c r="JIY96" s="129"/>
      <c r="JIZ96" s="129"/>
      <c r="JJA96" s="129"/>
      <c r="JJB96" s="129"/>
      <c r="JJC96" s="129"/>
      <c r="JJD96" s="129"/>
      <c r="JJE96" s="129"/>
      <c r="JJF96" s="129"/>
      <c r="JJG96" s="129"/>
      <c r="JJH96" s="129"/>
      <c r="JJI96" s="129"/>
      <c r="JJJ96" s="129"/>
      <c r="JJK96" s="129"/>
      <c r="JJL96" s="129"/>
      <c r="JJM96" s="129"/>
      <c r="JJN96" s="129"/>
      <c r="JJO96" s="129"/>
      <c r="JJP96" s="129"/>
      <c r="JJQ96" s="129"/>
      <c r="JJR96" s="129"/>
      <c r="JJS96" s="129"/>
      <c r="JJT96" s="129"/>
      <c r="JJU96" s="129"/>
      <c r="JJV96" s="129"/>
      <c r="JJW96" s="129"/>
      <c r="JJX96" s="129"/>
      <c r="JJY96" s="129"/>
      <c r="JJZ96" s="129"/>
      <c r="JKA96" s="129"/>
      <c r="JKB96" s="129"/>
      <c r="JKC96" s="129"/>
      <c r="JKD96" s="129"/>
      <c r="JKE96" s="129"/>
      <c r="JKF96" s="129"/>
      <c r="JKG96" s="129"/>
      <c r="JKH96" s="129"/>
      <c r="JKI96" s="129"/>
      <c r="JKJ96" s="129"/>
      <c r="JKK96" s="129"/>
      <c r="JKL96" s="129"/>
      <c r="JKM96" s="129"/>
      <c r="JKN96" s="129"/>
      <c r="JKO96" s="129"/>
      <c r="JKP96" s="129"/>
      <c r="JKQ96" s="129"/>
      <c r="JKR96" s="129"/>
      <c r="JKS96" s="129"/>
      <c r="JKT96" s="129"/>
      <c r="JKU96" s="129"/>
      <c r="JKV96" s="129"/>
      <c r="JKW96" s="129"/>
      <c r="JKX96" s="129"/>
      <c r="JKY96" s="129"/>
      <c r="JKZ96" s="129"/>
      <c r="JLA96" s="129"/>
      <c r="JLB96" s="129"/>
      <c r="JLC96" s="129"/>
      <c r="JLD96" s="129"/>
      <c r="JLE96" s="129"/>
      <c r="JLF96" s="129"/>
      <c r="JLG96" s="129"/>
      <c r="JLH96" s="129"/>
      <c r="JLI96" s="129"/>
      <c r="JLJ96" s="129"/>
      <c r="JLK96" s="129"/>
      <c r="JLL96" s="129"/>
      <c r="JLM96" s="129"/>
      <c r="JLN96" s="129"/>
      <c r="JLO96" s="129"/>
      <c r="JLP96" s="129"/>
      <c r="JLQ96" s="129"/>
      <c r="JLR96" s="129"/>
      <c r="JLS96" s="129"/>
      <c r="JLT96" s="129"/>
      <c r="JLU96" s="129"/>
      <c r="JLV96" s="129"/>
      <c r="JLW96" s="129"/>
      <c r="JLX96" s="129"/>
      <c r="JLY96" s="129"/>
      <c r="JLZ96" s="129"/>
      <c r="JMA96" s="129"/>
      <c r="JMB96" s="129"/>
      <c r="JMC96" s="129"/>
      <c r="JMD96" s="129"/>
      <c r="JME96" s="129"/>
      <c r="JMF96" s="129"/>
      <c r="JMG96" s="129"/>
      <c r="JMH96" s="129"/>
      <c r="JMI96" s="129"/>
      <c r="JMJ96" s="129"/>
      <c r="JMK96" s="129"/>
      <c r="JML96" s="129"/>
      <c r="JMM96" s="129"/>
      <c r="JMN96" s="129"/>
      <c r="JMO96" s="129"/>
      <c r="JMP96" s="129"/>
      <c r="JMQ96" s="129"/>
      <c r="JMR96" s="129"/>
      <c r="JMS96" s="129"/>
      <c r="JMT96" s="129"/>
      <c r="JMU96" s="129"/>
      <c r="JMV96" s="129"/>
      <c r="JMW96" s="129"/>
      <c r="JMX96" s="129"/>
      <c r="JMY96" s="129"/>
      <c r="JMZ96" s="129"/>
      <c r="JNA96" s="129"/>
      <c r="JNB96" s="129"/>
      <c r="JNC96" s="129"/>
      <c r="JND96" s="129"/>
      <c r="JNE96" s="129"/>
      <c r="JNF96" s="129"/>
      <c r="JNG96" s="129"/>
      <c r="JNH96" s="129"/>
      <c r="JNI96" s="129"/>
      <c r="JNJ96" s="129"/>
      <c r="JNK96" s="129"/>
      <c r="JNL96" s="129"/>
      <c r="JNM96" s="129"/>
      <c r="JNN96" s="129"/>
      <c r="JNO96" s="129"/>
      <c r="JNP96" s="129"/>
      <c r="JNQ96" s="129"/>
      <c r="JNR96" s="129"/>
      <c r="JNS96" s="129"/>
      <c r="JNT96" s="129"/>
      <c r="JNU96" s="129"/>
      <c r="JNV96" s="129"/>
      <c r="JNW96" s="129"/>
      <c r="JNX96" s="129"/>
      <c r="JNY96" s="129"/>
      <c r="JNZ96" s="129"/>
      <c r="JOA96" s="129"/>
      <c r="JOB96" s="129"/>
      <c r="JOC96" s="129"/>
      <c r="JOD96" s="129"/>
      <c r="JOE96" s="129"/>
      <c r="JOF96" s="129"/>
      <c r="JOG96" s="129"/>
      <c r="JOH96" s="129"/>
      <c r="JOI96" s="129"/>
      <c r="JOJ96" s="129"/>
      <c r="JOK96" s="129"/>
      <c r="JOL96" s="129"/>
      <c r="JOM96" s="129"/>
      <c r="JON96" s="129"/>
      <c r="JOO96" s="129"/>
      <c r="JOP96" s="129"/>
      <c r="JOQ96" s="129"/>
      <c r="JOR96" s="129"/>
      <c r="JOS96" s="129"/>
      <c r="JOT96" s="129"/>
      <c r="JOU96" s="129"/>
      <c r="JOV96" s="129"/>
      <c r="JOW96" s="129"/>
      <c r="JOX96" s="129"/>
      <c r="JOY96" s="129"/>
      <c r="JOZ96" s="129"/>
      <c r="JPA96" s="129"/>
      <c r="JPB96" s="129"/>
      <c r="JPC96" s="129"/>
      <c r="JPD96" s="129"/>
      <c r="JPE96" s="129"/>
      <c r="JPF96" s="129"/>
      <c r="JPG96" s="129"/>
      <c r="JPH96" s="129"/>
      <c r="JPI96" s="129"/>
      <c r="JPJ96" s="129"/>
      <c r="JPK96" s="129"/>
      <c r="JPL96" s="129"/>
      <c r="JPM96" s="129"/>
      <c r="JPN96" s="129"/>
      <c r="JPO96" s="129"/>
      <c r="JPP96" s="129"/>
      <c r="JPQ96" s="129"/>
      <c r="JPR96" s="129"/>
      <c r="JPS96" s="129"/>
      <c r="JPT96" s="129"/>
      <c r="JPU96" s="129"/>
      <c r="JPV96" s="129"/>
      <c r="JPW96" s="129"/>
      <c r="JPX96" s="129"/>
      <c r="JPY96" s="129"/>
      <c r="JPZ96" s="129"/>
      <c r="JQA96" s="129"/>
      <c r="JQB96" s="129"/>
      <c r="JQC96" s="129"/>
      <c r="JQD96" s="129"/>
      <c r="JQE96" s="129"/>
      <c r="JQF96" s="129"/>
      <c r="JQG96" s="129"/>
      <c r="JQH96" s="129"/>
      <c r="JQI96" s="129"/>
      <c r="JQJ96" s="129"/>
      <c r="JQK96" s="129"/>
      <c r="JQL96" s="129"/>
      <c r="JQM96" s="129"/>
      <c r="JQN96" s="129"/>
      <c r="JQO96" s="129"/>
      <c r="JQP96" s="129"/>
      <c r="JQQ96" s="129"/>
      <c r="JQR96" s="129"/>
      <c r="JQS96" s="129"/>
      <c r="JQT96" s="129"/>
      <c r="JQU96" s="129"/>
      <c r="JQV96" s="129"/>
      <c r="JQW96" s="129"/>
      <c r="JQX96" s="129"/>
      <c r="JQY96" s="129"/>
      <c r="JQZ96" s="129"/>
      <c r="JRA96" s="129"/>
      <c r="JRB96" s="129"/>
      <c r="JRC96" s="129"/>
      <c r="JRD96" s="129"/>
      <c r="JRE96" s="129"/>
      <c r="JRF96" s="129"/>
      <c r="JRG96" s="129"/>
      <c r="JRH96" s="129"/>
      <c r="JRI96" s="129"/>
      <c r="JRJ96" s="129"/>
      <c r="JRK96" s="129"/>
      <c r="JRL96" s="129"/>
      <c r="JRM96" s="129"/>
      <c r="JRN96" s="129"/>
      <c r="JRO96" s="129"/>
      <c r="JRP96" s="129"/>
      <c r="JRQ96" s="129"/>
      <c r="JRR96" s="129"/>
      <c r="JRS96" s="129"/>
      <c r="JRT96" s="129"/>
      <c r="JRU96" s="129"/>
      <c r="JRV96" s="129"/>
      <c r="JRW96" s="129"/>
      <c r="JRX96" s="129"/>
      <c r="JRY96" s="129"/>
      <c r="JRZ96" s="129"/>
      <c r="JSA96" s="129"/>
      <c r="JSB96" s="129"/>
      <c r="JSC96" s="129"/>
      <c r="JSD96" s="129"/>
      <c r="JSE96" s="129"/>
      <c r="JSF96" s="129"/>
      <c r="JSG96" s="129"/>
      <c r="JSH96" s="129"/>
      <c r="JSI96" s="129"/>
      <c r="JSJ96" s="129"/>
      <c r="JSK96" s="129"/>
      <c r="JSL96" s="129"/>
      <c r="JSM96" s="129"/>
      <c r="JSN96" s="129"/>
      <c r="JSO96" s="129"/>
      <c r="JSP96" s="129"/>
      <c r="JSQ96" s="129"/>
      <c r="JSR96" s="129"/>
      <c r="JSS96" s="129"/>
      <c r="JST96" s="129"/>
      <c r="JSU96" s="129"/>
      <c r="JSV96" s="129"/>
      <c r="JSW96" s="129"/>
      <c r="JSX96" s="129"/>
      <c r="JSY96" s="129"/>
      <c r="JSZ96" s="129"/>
      <c r="JTA96" s="129"/>
      <c r="JTB96" s="129"/>
      <c r="JTC96" s="129"/>
      <c r="JTD96" s="129"/>
      <c r="JTE96" s="129"/>
      <c r="JTF96" s="129"/>
      <c r="JTG96" s="129"/>
      <c r="JTH96" s="129"/>
      <c r="JTI96" s="129"/>
      <c r="JTJ96" s="129"/>
      <c r="JTK96" s="129"/>
      <c r="JTL96" s="129"/>
      <c r="JTM96" s="129"/>
      <c r="JTN96" s="129"/>
      <c r="JTO96" s="129"/>
      <c r="JTP96" s="129"/>
      <c r="JTQ96" s="129"/>
      <c r="JTR96" s="129"/>
      <c r="JTS96" s="129"/>
      <c r="JTT96" s="129"/>
      <c r="JTU96" s="129"/>
      <c r="JTV96" s="129"/>
      <c r="JTW96" s="129"/>
      <c r="JTX96" s="129"/>
      <c r="JTY96" s="129"/>
      <c r="JTZ96" s="129"/>
      <c r="JUA96" s="129"/>
      <c r="JUB96" s="129"/>
      <c r="JUC96" s="129"/>
      <c r="JUD96" s="129"/>
      <c r="JUE96" s="129"/>
      <c r="JUF96" s="129"/>
      <c r="JUG96" s="129"/>
      <c r="JUH96" s="129"/>
      <c r="JUI96" s="129"/>
      <c r="JUJ96" s="129"/>
      <c r="JUK96" s="129"/>
      <c r="JUL96" s="129"/>
      <c r="JUM96" s="129"/>
      <c r="JUN96" s="129"/>
      <c r="JUO96" s="129"/>
      <c r="JUP96" s="129"/>
      <c r="JUQ96" s="129"/>
      <c r="JUR96" s="129"/>
      <c r="JUS96" s="129"/>
      <c r="JUT96" s="129"/>
      <c r="JUU96" s="129"/>
      <c r="JUV96" s="129"/>
      <c r="JUW96" s="129"/>
      <c r="JUX96" s="129"/>
      <c r="JUY96" s="129"/>
      <c r="JUZ96" s="129"/>
      <c r="JVA96" s="129"/>
      <c r="JVB96" s="129"/>
      <c r="JVC96" s="129"/>
      <c r="JVD96" s="129"/>
      <c r="JVE96" s="129"/>
      <c r="JVF96" s="129"/>
      <c r="JVG96" s="129"/>
      <c r="JVH96" s="129"/>
      <c r="JVI96" s="129"/>
      <c r="JVJ96" s="129"/>
      <c r="JVK96" s="129"/>
      <c r="JVL96" s="129"/>
      <c r="JVM96" s="129"/>
      <c r="JVN96" s="129"/>
      <c r="JVO96" s="129"/>
      <c r="JVP96" s="129"/>
      <c r="JVQ96" s="129"/>
      <c r="JVR96" s="129"/>
      <c r="JVS96" s="129"/>
      <c r="JVT96" s="129"/>
      <c r="JVU96" s="129"/>
      <c r="JVV96" s="129"/>
      <c r="JVW96" s="129"/>
      <c r="JVX96" s="129"/>
      <c r="JVY96" s="129"/>
      <c r="JVZ96" s="129"/>
      <c r="JWA96" s="129"/>
      <c r="JWB96" s="129"/>
      <c r="JWC96" s="129"/>
      <c r="JWD96" s="129"/>
      <c r="JWE96" s="129"/>
      <c r="JWF96" s="129"/>
      <c r="JWG96" s="129"/>
      <c r="JWH96" s="129"/>
      <c r="JWI96" s="129"/>
      <c r="JWJ96" s="129"/>
      <c r="JWK96" s="129"/>
      <c r="JWL96" s="129"/>
      <c r="JWM96" s="129"/>
      <c r="JWN96" s="129"/>
      <c r="JWO96" s="129"/>
      <c r="JWP96" s="129"/>
      <c r="JWQ96" s="129"/>
      <c r="JWR96" s="129"/>
      <c r="JWS96" s="129"/>
      <c r="JWT96" s="129"/>
      <c r="JWU96" s="129"/>
      <c r="JWV96" s="129"/>
      <c r="JWW96" s="129"/>
      <c r="JWX96" s="129"/>
      <c r="JWY96" s="129"/>
      <c r="JWZ96" s="129"/>
      <c r="JXA96" s="129"/>
      <c r="JXB96" s="129"/>
      <c r="JXC96" s="129"/>
      <c r="JXD96" s="129"/>
      <c r="JXE96" s="129"/>
      <c r="JXF96" s="129"/>
      <c r="JXG96" s="129"/>
      <c r="JXH96" s="129"/>
      <c r="JXI96" s="129"/>
      <c r="JXJ96" s="129"/>
      <c r="JXK96" s="129"/>
      <c r="JXL96" s="129"/>
      <c r="JXM96" s="129"/>
      <c r="JXN96" s="129"/>
      <c r="JXO96" s="129"/>
      <c r="JXP96" s="129"/>
      <c r="JXQ96" s="129"/>
      <c r="JXR96" s="129"/>
      <c r="JXS96" s="129"/>
      <c r="JXT96" s="129"/>
      <c r="JXU96" s="129"/>
      <c r="JXV96" s="129"/>
      <c r="JXW96" s="129"/>
      <c r="JXX96" s="129"/>
      <c r="JXY96" s="129"/>
      <c r="JXZ96" s="129"/>
      <c r="JYA96" s="129"/>
      <c r="JYB96" s="129"/>
      <c r="JYC96" s="129"/>
      <c r="JYD96" s="129"/>
      <c r="JYE96" s="129"/>
      <c r="JYF96" s="129"/>
      <c r="JYG96" s="129"/>
      <c r="JYH96" s="129"/>
      <c r="JYI96" s="129"/>
      <c r="JYJ96" s="129"/>
      <c r="JYK96" s="129"/>
      <c r="JYL96" s="129"/>
      <c r="JYM96" s="129"/>
      <c r="JYN96" s="129"/>
      <c r="JYO96" s="129"/>
      <c r="JYP96" s="129"/>
      <c r="JYQ96" s="129"/>
      <c r="JYR96" s="129"/>
      <c r="JYS96" s="129"/>
      <c r="JYT96" s="129"/>
      <c r="JYU96" s="129"/>
      <c r="JYV96" s="129"/>
      <c r="JYW96" s="129"/>
      <c r="JYX96" s="129"/>
      <c r="JYY96" s="129"/>
      <c r="JYZ96" s="129"/>
      <c r="JZA96" s="129"/>
      <c r="JZB96" s="129"/>
      <c r="JZC96" s="129"/>
      <c r="JZD96" s="129"/>
      <c r="JZE96" s="129"/>
      <c r="JZF96" s="129"/>
      <c r="JZG96" s="129"/>
      <c r="JZH96" s="129"/>
      <c r="JZI96" s="129"/>
      <c r="JZJ96" s="129"/>
      <c r="JZK96" s="129"/>
      <c r="JZL96" s="129"/>
      <c r="JZM96" s="129"/>
      <c r="JZN96" s="129"/>
      <c r="JZO96" s="129"/>
      <c r="JZP96" s="129"/>
      <c r="JZQ96" s="129"/>
      <c r="JZR96" s="129"/>
      <c r="JZS96" s="129"/>
      <c r="JZT96" s="129"/>
      <c r="JZU96" s="129"/>
      <c r="JZV96" s="129"/>
      <c r="JZW96" s="129"/>
      <c r="JZX96" s="129"/>
      <c r="JZY96" s="129"/>
      <c r="JZZ96" s="129"/>
      <c r="KAA96" s="129"/>
      <c r="KAB96" s="129"/>
      <c r="KAC96" s="129"/>
      <c r="KAD96" s="129"/>
      <c r="KAE96" s="129"/>
      <c r="KAF96" s="129"/>
      <c r="KAG96" s="129"/>
      <c r="KAH96" s="129"/>
      <c r="KAI96" s="129"/>
      <c r="KAJ96" s="129"/>
      <c r="KAK96" s="129"/>
      <c r="KAL96" s="129"/>
      <c r="KAM96" s="129"/>
      <c r="KAN96" s="129"/>
      <c r="KAO96" s="129"/>
      <c r="KAP96" s="129"/>
      <c r="KAQ96" s="129"/>
      <c r="KAR96" s="129"/>
      <c r="KAS96" s="129"/>
      <c r="KAT96" s="129"/>
      <c r="KAU96" s="129"/>
      <c r="KAV96" s="129"/>
      <c r="KAW96" s="129"/>
      <c r="KAX96" s="129"/>
      <c r="KAY96" s="129"/>
      <c r="KAZ96" s="129"/>
      <c r="KBA96" s="129"/>
      <c r="KBB96" s="129"/>
      <c r="KBC96" s="129"/>
      <c r="KBD96" s="129"/>
      <c r="KBE96" s="129"/>
      <c r="KBF96" s="129"/>
      <c r="KBG96" s="129"/>
      <c r="KBH96" s="129"/>
      <c r="KBI96" s="129"/>
      <c r="KBJ96" s="129"/>
      <c r="KBK96" s="129"/>
      <c r="KBL96" s="129"/>
      <c r="KBM96" s="129"/>
      <c r="KBN96" s="129"/>
      <c r="KBO96" s="129"/>
      <c r="KBP96" s="129"/>
      <c r="KBQ96" s="129"/>
      <c r="KBR96" s="129"/>
      <c r="KBS96" s="129"/>
      <c r="KBT96" s="129"/>
      <c r="KBU96" s="129"/>
      <c r="KBV96" s="129"/>
      <c r="KBW96" s="129"/>
      <c r="KBX96" s="129"/>
      <c r="KBY96" s="129"/>
      <c r="KBZ96" s="129"/>
      <c r="KCA96" s="129"/>
      <c r="KCB96" s="129"/>
      <c r="KCC96" s="129"/>
      <c r="KCD96" s="129"/>
      <c r="KCE96" s="129"/>
      <c r="KCF96" s="129"/>
      <c r="KCG96" s="129"/>
      <c r="KCH96" s="129"/>
      <c r="KCI96" s="129"/>
      <c r="KCJ96" s="129"/>
      <c r="KCK96" s="129"/>
      <c r="KCL96" s="129"/>
      <c r="KCM96" s="129"/>
      <c r="KCN96" s="129"/>
      <c r="KCO96" s="129"/>
      <c r="KCP96" s="129"/>
      <c r="KCQ96" s="129"/>
      <c r="KCR96" s="129"/>
      <c r="KCS96" s="129"/>
      <c r="KCT96" s="129"/>
      <c r="KCU96" s="129"/>
      <c r="KCV96" s="129"/>
      <c r="KCW96" s="129"/>
      <c r="KCX96" s="129"/>
      <c r="KCY96" s="129"/>
      <c r="KCZ96" s="129"/>
      <c r="KDA96" s="129"/>
      <c r="KDB96" s="129"/>
      <c r="KDC96" s="129"/>
      <c r="KDD96" s="129"/>
      <c r="KDE96" s="129"/>
      <c r="KDF96" s="129"/>
      <c r="KDG96" s="129"/>
      <c r="KDH96" s="129"/>
      <c r="KDI96" s="129"/>
      <c r="KDJ96" s="129"/>
      <c r="KDK96" s="129"/>
      <c r="KDL96" s="129"/>
      <c r="KDM96" s="129"/>
      <c r="KDN96" s="129"/>
      <c r="KDO96" s="129"/>
      <c r="KDP96" s="129"/>
      <c r="KDQ96" s="129"/>
      <c r="KDR96" s="129"/>
      <c r="KDS96" s="129"/>
      <c r="KDT96" s="129"/>
      <c r="KDU96" s="129"/>
      <c r="KDV96" s="129"/>
      <c r="KDW96" s="129"/>
      <c r="KDX96" s="129"/>
      <c r="KDY96" s="129"/>
      <c r="KDZ96" s="129"/>
      <c r="KEA96" s="129"/>
      <c r="KEB96" s="129"/>
      <c r="KEC96" s="129"/>
      <c r="KED96" s="129"/>
      <c r="KEE96" s="129"/>
      <c r="KEF96" s="129"/>
      <c r="KEG96" s="129"/>
      <c r="KEH96" s="129"/>
      <c r="KEI96" s="129"/>
      <c r="KEJ96" s="129"/>
      <c r="KEK96" s="129"/>
      <c r="KEL96" s="129"/>
      <c r="KEM96" s="129"/>
      <c r="KEN96" s="129"/>
      <c r="KEO96" s="129"/>
      <c r="KEP96" s="129"/>
      <c r="KEQ96" s="129"/>
      <c r="KER96" s="129"/>
      <c r="KES96" s="129"/>
      <c r="KET96" s="129"/>
      <c r="KEU96" s="129"/>
      <c r="KEV96" s="129"/>
      <c r="KEW96" s="129"/>
      <c r="KEX96" s="129"/>
      <c r="KEY96" s="129"/>
      <c r="KEZ96" s="129"/>
      <c r="KFA96" s="129"/>
      <c r="KFB96" s="129"/>
      <c r="KFC96" s="129"/>
      <c r="KFD96" s="129"/>
      <c r="KFE96" s="129"/>
      <c r="KFF96" s="129"/>
      <c r="KFG96" s="129"/>
      <c r="KFH96" s="129"/>
      <c r="KFI96" s="129"/>
      <c r="KFJ96" s="129"/>
      <c r="KFK96" s="129"/>
      <c r="KFL96" s="129"/>
      <c r="KFM96" s="129"/>
      <c r="KFN96" s="129"/>
      <c r="KFO96" s="129"/>
      <c r="KFP96" s="129"/>
      <c r="KFQ96" s="129"/>
      <c r="KFR96" s="129"/>
      <c r="KFS96" s="129"/>
      <c r="KFT96" s="129"/>
      <c r="KFU96" s="129"/>
      <c r="KFV96" s="129"/>
      <c r="KFW96" s="129"/>
      <c r="KFX96" s="129"/>
      <c r="KFY96" s="129"/>
      <c r="KFZ96" s="129"/>
      <c r="KGA96" s="129"/>
      <c r="KGB96" s="129"/>
      <c r="KGC96" s="129"/>
      <c r="KGD96" s="129"/>
      <c r="KGE96" s="129"/>
      <c r="KGF96" s="129"/>
      <c r="KGG96" s="129"/>
      <c r="KGH96" s="129"/>
      <c r="KGI96" s="129"/>
      <c r="KGJ96" s="129"/>
      <c r="KGK96" s="129"/>
      <c r="KGL96" s="129"/>
      <c r="KGM96" s="129"/>
      <c r="KGN96" s="129"/>
      <c r="KGO96" s="129"/>
      <c r="KGP96" s="129"/>
      <c r="KGQ96" s="129"/>
      <c r="KGR96" s="129"/>
      <c r="KGS96" s="129"/>
      <c r="KGT96" s="129"/>
      <c r="KGU96" s="129"/>
      <c r="KGV96" s="129"/>
      <c r="KGW96" s="129"/>
      <c r="KGX96" s="129"/>
      <c r="KGY96" s="129"/>
      <c r="KGZ96" s="129"/>
      <c r="KHA96" s="129"/>
      <c r="KHB96" s="129"/>
      <c r="KHC96" s="129"/>
      <c r="KHD96" s="129"/>
      <c r="KHE96" s="129"/>
      <c r="KHF96" s="129"/>
      <c r="KHG96" s="129"/>
      <c r="KHH96" s="129"/>
      <c r="KHI96" s="129"/>
      <c r="KHJ96" s="129"/>
      <c r="KHK96" s="129"/>
      <c r="KHL96" s="129"/>
      <c r="KHM96" s="129"/>
      <c r="KHN96" s="129"/>
      <c r="KHO96" s="129"/>
      <c r="KHP96" s="129"/>
      <c r="KHQ96" s="129"/>
      <c r="KHR96" s="129"/>
      <c r="KHS96" s="129"/>
      <c r="KHT96" s="129"/>
      <c r="KHU96" s="129"/>
      <c r="KHV96" s="129"/>
      <c r="KHW96" s="129"/>
      <c r="KHX96" s="129"/>
      <c r="KHY96" s="129"/>
      <c r="KHZ96" s="129"/>
      <c r="KIA96" s="129"/>
      <c r="KIB96" s="129"/>
      <c r="KIC96" s="129"/>
      <c r="KID96" s="129"/>
      <c r="KIE96" s="129"/>
      <c r="KIF96" s="129"/>
      <c r="KIG96" s="129"/>
      <c r="KIH96" s="129"/>
      <c r="KII96" s="129"/>
      <c r="KIJ96" s="129"/>
      <c r="KIK96" s="129"/>
      <c r="KIL96" s="129"/>
      <c r="KIM96" s="129"/>
      <c r="KIN96" s="129"/>
      <c r="KIO96" s="129"/>
      <c r="KIP96" s="129"/>
      <c r="KIQ96" s="129"/>
      <c r="KIR96" s="129"/>
      <c r="KIS96" s="129"/>
      <c r="KIT96" s="129"/>
      <c r="KIU96" s="129"/>
      <c r="KIV96" s="129"/>
      <c r="KIW96" s="129"/>
      <c r="KIX96" s="129"/>
      <c r="KIY96" s="129"/>
      <c r="KIZ96" s="129"/>
      <c r="KJA96" s="129"/>
      <c r="KJB96" s="129"/>
      <c r="KJC96" s="129"/>
      <c r="KJD96" s="129"/>
      <c r="KJE96" s="129"/>
      <c r="KJF96" s="129"/>
      <c r="KJG96" s="129"/>
      <c r="KJH96" s="129"/>
      <c r="KJI96" s="129"/>
      <c r="KJJ96" s="129"/>
      <c r="KJK96" s="129"/>
      <c r="KJL96" s="129"/>
      <c r="KJM96" s="129"/>
      <c r="KJN96" s="129"/>
      <c r="KJO96" s="129"/>
      <c r="KJP96" s="129"/>
      <c r="KJQ96" s="129"/>
      <c r="KJR96" s="129"/>
      <c r="KJS96" s="129"/>
      <c r="KJT96" s="129"/>
      <c r="KJU96" s="129"/>
      <c r="KJV96" s="129"/>
      <c r="KJW96" s="129"/>
      <c r="KJX96" s="129"/>
      <c r="KJY96" s="129"/>
      <c r="KJZ96" s="129"/>
      <c r="KKA96" s="129"/>
      <c r="KKB96" s="129"/>
      <c r="KKC96" s="129"/>
      <c r="KKD96" s="129"/>
      <c r="KKE96" s="129"/>
      <c r="KKF96" s="129"/>
      <c r="KKG96" s="129"/>
      <c r="KKH96" s="129"/>
      <c r="KKI96" s="129"/>
      <c r="KKJ96" s="129"/>
      <c r="KKK96" s="129"/>
      <c r="KKL96" s="129"/>
      <c r="KKM96" s="129"/>
      <c r="KKN96" s="129"/>
      <c r="KKO96" s="129"/>
      <c r="KKP96" s="129"/>
      <c r="KKQ96" s="129"/>
      <c r="KKR96" s="129"/>
      <c r="KKS96" s="129"/>
      <c r="KKT96" s="129"/>
      <c r="KKU96" s="129"/>
      <c r="KKV96" s="129"/>
      <c r="KKW96" s="129"/>
      <c r="KKX96" s="129"/>
      <c r="KKY96" s="129"/>
      <c r="KKZ96" s="129"/>
      <c r="KLA96" s="129"/>
      <c r="KLB96" s="129"/>
      <c r="KLC96" s="129"/>
      <c r="KLD96" s="129"/>
      <c r="KLE96" s="129"/>
      <c r="KLF96" s="129"/>
      <c r="KLG96" s="129"/>
      <c r="KLH96" s="129"/>
      <c r="KLI96" s="129"/>
      <c r="KLJ96" s="129"/>
      <c r="KLK96" s="129"/>
      <c r="KLL96" s="129"/>
      <c r="KLM96" s="129"/>
      <c r="KLN96" s="129"/>
      <c r="KLO96" s="129"/>
      <c r="KLP96" s="129"/>
      <c r="KLQ96" s="129"/>
      <c r="KLR96" s="129"/>
      <c r="KLS96" s="129"/>
      <c r="KLT96" s="129"/>
      <c r="KLU96" s="129"/>
      <c r="KLV96" s="129"/>
      <c r="KLW96" s="129"/>
      <c r="KLX96" s="129"/>
      <c r="KLY96" s="129"/>
      <c r="KLZ96" s="129"/>
      <c r="KMA96" s="129"/>
      <c r="KMB96" s="129"/>
      <c r="KMC96" s="129"/>
      <c r="KMD96" s="129"/>
      <c r="KME96" s="129"/>
      <c r="KMF96" s="129"/>
      <c r="KMG96" s="129"/>
      <c r="KMH96" s="129"/>
      <c r="KMI96" s="129"/>
      <c r="KMJ96" s="129"/>
      <c r="KMK96" s="129"/>
      <c r="KML96" s="129"/>
      <c r="KMM96" s="129"/>
      <c r="KMN96" s="129"/>
      <c r="KMO96" s="129"/>
      <c r="KMP96" s="129"/>
      <c r="KMQ96" s="129"/>
      <c r="KMR96" s="129"/>
      <c r="KMS96" s="129"/>
      <c r="KMT96" s="129"/>
      <c r="KMU96" s="129"/>
      <c r="KMV96" s="129"/>
      <c r="KMW96" s="129"/>
      <c r="KMX96" s="129"/>
      <c r="KMY96" s="129"/>
      <c r="KMZ96" s="129"/>
      <c r="KNA96" s="129"/>
      <c r="KNB96" s="129"/>
      <c r="KNC96" s="129"/>
      <c r="KND96" s="129"/>
      <c r="KNE96" s="129"/>
      <c r="KNF96" s="129"/>
      <c r="KNG96" s="129"/>
      <c r="KNH96" s="129"/>
      <c r="KNI96" s="129"/>
      <c r="KNJ96" s="129"/>
      <c r="KNK96" s="129"/>
      <c r="KNL96" s="129"/>
      <c r="KNM96" s="129"/>
      <c r="KNN96" s="129"/>
      <c r="KNO96" s="129"/>
      <c r="KNP96" s="129"/>
      <c r="KNQ96" s="129"/>
      <c r="KNR96" s="129"/>
      <c r="KNS96" s="129"/>
      <c r="KNT96" s="129"/>
      <c r="KNU96" s="129"/>
      <c r="KNV96" s="129"/>
      <c r="KNW96" s="129"/>
      <c r="KNX96" s="129"/>
      <c r="KNY96" s="129"/>
      <c r="KNZ96" s="129"/>
      <c r="KOA96" s="129"/>
      <c r="KOB96" s="129"/>
      <c r="KOC96" s="129"/>
      <c r="KOD96" s="129"/>
      <c r="KOE96" s="129"/>
      <c r="KOF96" s="129"/>
      <c r="KOG96" s="129"/>
      <c r="KOH96" s="129"/>
      <c r="KOI96" s="129"/>
      <c r="KOJ96" s="129"/>
      <c r="KOK96" s="129"/>
      <c r="KOL96" s="129"/>
      <c r="KOM96" s="129"/>
      <c r="KON96" s="129"/>
      <c r="KOO96" s="129"/>
      <c r="KOP96" s="129"/>
      <c r="KOQ96" s="129"/>
      <c r="KOR96" s="129"/>
      <c r="KOS96" s="129"/>
      <c r="KOT96" s="129"/>
      <c r="KOU96" s="129"/>
      <c r="KOV96" s="129"/>
      <c r="KOW96" s="129"/>
      <c r="KOX96" s="129"/>
      <c r="KOY96" s="129"/>
      <c r="KOZ96" s="129"/>
      <c r="KPA96" s="129"/>
      <c r="KPB96" s="129"/>
      <c r="KPC96" s="129"/>
      <c r="KPD96" s="129"/>
      <c r="KPE96" s="129"/>
      <c r="KPF96" s="129"/>
      <c r="KPG96" s="129"/>
      <c r="KPH96" s="129"/>
      <c r="KPI96" s="129"/>
      <c r="KPJ96" s="129"/>
      <c r="KPK96" s="129"/>
      <c r="KPL96" s="129"/>
      <c r="KPM96" s="129"/>
      <c r="KPN96" s="129"/>
      <c r="KPO96" s="129"/>
      <c r="KPP96" s="129"/>
      <c r="KPQ96" s="129"/>
      <c r="KPR96" s="129"/>
      <c r="KPS96" s="129"/>
      <c r="KPT96" s="129"/>
      <c r="KPU96" s="129"/>
      <c r="KPV96" s="129"/>
      <c r="KPW96" s="129"/>
      <c r="KPX96" s="129"/>
      <c r="KPY96" s="129"/>
      <c r="KPZ96" s="129"/>
      <c r="KQA96" s="129"/>
      <c r="KQB96" s="129"/>
      <c r="KQC96" s="129"/>
      <c r="KQD96" s="129"/>
      <c r="KQE96" s="129"/>
      <c r="KQF96" s="129"/>
      <c r="KQG96" s="129"/>
      <c r="KQH96" s="129"/>
      <c r="KQI96" s="129"/>
      <c r="KQJ96" s="129"/>
      <c r="KQK96" s="129"/>
      <c r="KQL96" s="129"/>
      <c r="KQM96" s="129"/>
      <c r="KQN96" s="129"/>
      <c r="KQO96" s="129"/>
      <c r="KQP96" s="129"/>
      <c r="KQQ96" s="129"/>
      <c r="KQR96" s="129"/>
      <c r="KQS96" s="129"/>
      <c r="KQT96" s="129"/>
      <c r="KQU96" s="129"/>
      <c r="KQV96" s="129"/>
      <c r="KQW96" s="129"/>
      <c r="KQX96" s="129"/>
      <c r="KQY96" s="129"/>
      <c r="KQZ96" s="129"/>
      <c r="KRA96" s="129"/>
      <c r="KRB96" s="129"/>
      <c r="KRC96" s="129"/>
      <c r="KRD96" s="129"/>
      <c r="KRE96" s="129"/>
      <c r="KRF96" s="129"/>
      <c r="KRG96" s="129"/>
      <c r="KRH96" s="129"/>
      <c r="KRI96" s="129"/>
      <c r="KRJ96" s="129"/>
      <c r="KRK96" s="129"/>
      <c r="KRL96" s="129"/>
      <c r="KRM96" s="129"/>
      <c r="KRN96" s="129"/>
      <c r="KRO96" s="129"/>
      <c r="KRP96" s="129"/>
      <c r="KRQ96" s="129"/>
      <c r="KRR96" s="129"/>
      <c r="KRS96" s="129"/>
      <c r="KRT96" s="129"/>
      <c r="KRU96" s="129"/>
      <c r="KRV96" s="129"/>
      <c r="KRW96" s="129"/>
      <c r="KRX96" s="129"/>
      <c r="KRY96" s="129"/>
      <c r="KRZ96" s="129"/>
      <c r="KSA96" s="129"/>
      <c r="KSB96" s="129"/>
      <c r="KSC96" s="129"/>
      <c r="KSD96" s="129"/>
      <c r="KSE96" s="129"/>
      <c r="KSF96" s="129"/>
      <c r="KSG96" s="129"/>
      <c r="KSH96" s="129"/>
      <c r="KSI96" s="129"/>
      <c r="KSJ96" s="129"/>
      <c r="KSK96" s="129"/>
      <c r="KSL96" s="129"/>
      <c r="KSM96" s="129"/>
      <c r="KSN96" s="129"/>
      <c r="KSO96" s="129"/>
      <c r="KSP96" s="129"/>
      <c r="KSQ96" s="129"/>
      <c r="KSR96" s="129"/>
      <c r="KSS96" s="129"/>
      <c r="KST96" s="129"/>
      <c r="KSU96" s="129"/>
      <c r="KSV96" s="129"/>
      <c r="KSW96" s="129"/>
      <c r="KSX96" s="129"/>
      <c r="KSY96" s="129"/>
      <c r="KSZ96" s="129"/>
      <c r="KTA96" s="129"/>
      <c r="KTB96" s="129"/>
      <c r="KTC96" s="129"/>
      <c r="KTD96" s="129"/>
      <c r="KTE96" s="129"/>
      <c r="KTF96" s="129"/>
      <c r="KTG96" s="129"/>
      <c r="KTH96" s="129"/>
      <c r="KTI96" s="129"/>
      <c r="KTJ96" s="129"/>
      <c r="KTK96" s="129"/>
      <c r="KTL96" s="129"/>
      <c r="KTM96" s="129"/>
      <c r="KTN96" s="129"/>
      <c r="KTO96" s="129"/>
      <c r="KTP96" s="129"/>
      <c r="KTQ96" s="129"/>
      <c r="KTR96" s="129"/>
      <c r="KTS96" s="129"/>
      <c r="KTT96" s="129"/>
      <c r="KTU96" s="129"/>
      <c r="KTV96" s="129"/>
      <c r="KTW96" s="129"/>
      <c r="KTX96" s="129"/>
      <c r="KTY96" s="129"/>
      <c r="KTZ96" s="129"/>
      <c r="KUA96" s="129"/>
      <c r="KUB96" s="129"/>
      <c r="KUC96" s="129"/>
      <c r="KUD96" s="129"/>
      <c r="KUE96" s="129"/>
      <c r="KUF96" s="129"/>
      <c r="KUG96" s="129"/>
      <c r="KUH96" s="129"/>
      <c r="KUI96" s="129"/>
      <c r="KUJ96" s="129"/>
      <c r="KUK96" s="129"/>
      <c r="KUL96" s="129"/>
      <c r="KUM96" s="129"/>
      <c r="KUN96" s="129"/>
      <c r="KUO96" s="129"/>
      <c r="KUP96" s="129"/>
      <c r="KUQ96" s="129"/>
      <c r="KUR96" s="129"/>
      <c r="KUS96" s="129"/>
      <c r="KUT96" s="129"/>
      <c r="KUU96" s="129"/>
      <c r="KUV96" s="129"/>
      <c r="KUW96" s="129"/>
      <c r="KUX96" s="129"/>
      <c r="KUY96" s="129"/>
      <c r="KUZ96" s="129"/>
      <c r="KVA96" s="129"/>
      <c r="KVB96" s="129"/>
      <c r="KVC96" s="129"/>
      <c r="KVD96" s="129"/>
      <c r="KVE96" s="129"/>
      <c r="KVF96" s="129"/>
      <c r="KVG96" s="129"/>
      <c r="KVH96" s="129"/>
      <c r="KVI96" s="129"/>
      <c r="KVJ96" s="129"/>
      <c r="KVK96" s="129"/>
      <c r="KVL96" s="129"/>
      <c r="KVM96" s="129"/>
      <c r="KVN96" s="129"/>
      <c r="KVO96" s="129"/>
      <c r="KVP96" s="129"/>
      <c r="KVQ96" s="129"/>
      <c r="KVR96" s="129"/>
      <c r="KVS96" s="129"/>
      <c r="KVT96" s="129"/>
      <c r="KVU96" s="129"/>
      <c r="KVV96" s="129"/>
      <c r="KVW96" s="129"/>
      <c r="KVX96" s="129"/>
      <c r="KVY96" s="129"/>
      <c r="KVZ96" s="129"/>
      <c r="KWA96" s="129"/>
      <c r="KWB96" s="129"/>
      <c r="KWC96" s="129"/>
      <c r="KWD96" s="129"/>
      <c r="KWE96" s="129"/>
      <c r="KWF96" s="129"/>
      <c r="KWG96" s="129"/>
      <c r="KWH96" s="129"/>
      <c r="KWI96" s="129"/>
      <c r="KWJ96" s="129"/>
      <c r="KWK96" s="129"/>
      <c r="KWL96" s="129"/>
      <c r="KWM96" s="129"/>
      <c r="KWN96" s="129"/>
      <c r="KWO96" s="129"/>
      <c r="KWP96" s="129"/>
      <c r="KWQ96" s="129"/>
      <c r="KWR96" s="129"/>
      <c r="KWS96" s="129"/>
      <c r="KWT96" s="129"/>
      <c r="KWU96" s="129"/>
      <c r="KWV96" s="129"/>
      <c r="KWW96" s="129"/>
      <c r="KWX96" s="129"/>
      <c r="KWY96" s="129"/>
      <c r="KWZ96" s="129"/>
      <c r="KXA96" s="129"/>
      <c r="KXB96" s="129"/>
      <c r="KXC96" s="129"/>
      <c r="KXD96" s="129"/>
      <c r="KXE96" s="129"/>
      <c r="KXF96" s="129"/>
      <c r="KXG96" s="129"/>
      <c r="KXH96" s="129"/>
      <c r="KXI96" s="129"/>
      <c r="KXJ96" s="129"/>
      <c r="KXK96" s="129"/>
      <c r="KXL96" s="129"/>
      <c r="KXM96" s="129"/>
      <c r="KXN96" s="129"/>
      <c r="KXO96" s="129"/>
      <c r="KXP96" s="129"/>
      <c r="KXQ96" s="129"/>
      <c r="KXR96" s="129"/>
      <c r="KXS96" s="129"/>
      <c r="KXT96" s="129"/>
      <c r="KXU96" s="129"/>
      <c r="KXV96" s="129"/>
      <c r="KXW96" s="129"/>
      <c r="KXX96" s="129"/>
      <c r="KXY96" s="129"/>
      <c r="KXZ96" s="129"/>
      <c r="KYA96" s="129"/>
      <c r="KYB96" s="129"/>
      <c r="KYC96" s="129"/>
      <c r="KYD96" s="129"/>
      <c r="KYE96" s="129"/>
      <c r="KYF96" s="129"/>
      <c r="KYG96" s="129"/>
      <c r="KYH96" s="129"/>
      <c r="KYI96" s="129"/>
      <c r="KYJ96" s="129"/>
      <c r="KYK96" s="129"/>
      <c r="KYL96" s="129"/>
      <c r="KYM96" s="129"/>
      <c r="KYN96" s="129"/>
      <c r="KYO96" s="129"/>
      <c r="KYP96" s="129"/>
      <c r="KYQ96" s="129"/>
      <c r="KYR96" s="129"/>
      <c r="KYS96" s="129"/>
      <c r="KYT96" s="129"/>
      <c r="KYU96" s="129"/>
      <c r="KYV96" s="129"/>
      <c r="KYW96" s="129"/>
      <c r="KYX96" s="129"/>
      <c r="KYY96" s="129"/>
      <c r="KYZ96" s="129"/>
      <c r="KZA96" s="129"/>
      <c r="KZB96" s="129"/>
      <c r="KZC96" s="129"/>
      <c r="KZD96" s="129"/>
      <c r="KZE96" s="129"/>
      <c r="KZF96" s="129"/>
      <c r="KZG96" s="129"/>
      <c r="KZH96" s="129"/>
      <c r="KZI96" s="129"/>
      <c r="KZJ96" s="129"/>
      <c r="KZK96" s="129"/>
      <c r="KZL96" s="129"/>
      <c r="KZM96" s="129"/>
      <c r="KZN96" s="129"/>
      <c r="KZO96" s="129"/>
      <c r="KZP96" s="129"/>
      <c r="KZQ96" s="129"/>
      <c r="KZR96" s="129"/>
      <c r="KZS96" s="129"/>
      <c r="KZT96" s="129"/>
      <c r="KZU96" s="129"/>
      <c r="KZV96" s="129"/>
      <c r="KZW96" s="129"/>
      <c r="KZX96" s="129"/>
      <c r="KZY96" s="129"/>
      <c r="KZZ96" s="129"/>
      <c r="LAA96" s="129"/>
      <c r="LAB96" s="129"/>
      <c r="LAC96" s="129"/>
      <c r="LAD96" s="129"/>
      <c r="LAE96" s="129"/>
      <c r="LAF96" s="129"/>
      <c r="LAG96" s="129"/>
      <c r="LAH96" s="129"/>
      <c r="LAI96" s="129"/>
      <c r="LAJ96" s="129"/>
      <c r="LAK96" s="129"/>
      <c r="LAL96" s="129"/>
      <c r="LAM96" s="129"/>
      <c r="LAN96" s="129"/>
      <c r="LAO96" s="129"/>
      <c r="LAP96" s="129"/>
      <c r="LAQ96" s="129"/>
      <c r="LAR96" s="129"/>
      <c r="LAS96" s="129"/>
      <c r="LAT96" s="129"/>
      <c r="LAU96" s="129"/>
      <c r="LAV96" s="129"/>
      <c r="LAW96" s="129"/>
      <c r="LAX96" s="129"/>
      <c r="LAY96" s="129"/>
      <c r="LAZ96" s="129"/>
      <c r="LBA96" s="129"/>
      <c r="LBB96" s="129"/>
      <c r="LBC96" s="129"/>
      <c r="LBD96" s="129"/>
      <c r="LBE96" s="129"/>
      <c r="LBF96" s="129"/>
      <c r="LBG96" s="129"/>
      <c r="LBH96" s="129"/>
      <c r="LBI96" s="129"/>
      <c r="LBJ96" s="129"/>
      <c r="LBK96" s="129"/>
      <c r="LBL96" s="129"/>
      <c r="LBM96" s="129"/>
      <c r="LBN96" s="129"/>
      <c r="LBO96" s="129"/>
      <c r="LBP96" s="129"/>
      <c r="LBQ96" s="129"/>
      <c r="LBR96" s="129"/>
      <c r="LBS96" s="129"/>
      <c r="LBT96" s="129"/>
      <c r="LBU96" s="129"/>
      <c r="LBV96" s="129"/>
      <c r="LBW96" s="129"/>
      <c r="LBX96" s="129"/>
      <c r="LBY96" s="129"/>
      <c r="LBZ96" s="129"/>
      <c r="LCA96" s="129"/>
      <c r="LCB96" s="129"/>
      <c r="LCC96" s="129"/>
      <c r="LCD96" s="129"/>
      <c r="LCE96" s="129"/>
      <c r="LCF96" s="129"/>
      <c r="LCG96" s="129"/>
      <c r="LCH96" s="129"/>
      <c r="LCI96" s="129"/>
      <c r="LCJ96" s="129"/>
      <c r="LCK96" s="129"/>
      <c r="LCL96" s="129"/>
      <c r="LCM96" s="129"/>
      <c r="LCN96" s="129"/>
      <c r="LCO96" s="129"/>
      <c r="LCP96" s="129"/>
      <c r="LCQ96" s="129"/>
      <c r="LCR96" s="129"/>
      <c r="LCS96" s="129"/>
      <c r="LCT96" s="129"/>
      <c r="LCU96" s="129"/>
      <c r="LCV96" s="129"/>
      <c r="LCW96" s="129"/>
      <c r="LCX96" s="129"/>
      <c r="LCY96" s="129"/>
      <c r="LCZ96" s="129"/>
      <c r="LDA96" s="129"/>
      <c r="LDB96" s="129"/>
      <c r="LDC96" s="129"/>
      <c r="LDD96" s="129"/>
      <c r="LDE96" s="129"/>
      <c r="LDF96" s="129"/>
      <c r="LDG96" s="129"/>
      <c r="LDH96" s="129"/>
      <c r="LDI96" s="129"/>
      <c r="LDJ96" s="129"/>
      <c r="LDK96" s="129"/>
      <c r="LDL96" s="129"/>
      <c r="LDM96" s="129"/>
      <c r="LDN96" s="129"/>
      <c r="LDO96" s="129"/>
      <c r="LDP96" s="129"/>
      <c r="LDQ96" s="129"/>
      <c r="LDR96" s="129"/>
      <c r="LDS96" s="129"/>
      <c r="LDT96" s="129"/>
      <c r="LDU96" s="129"/>
      <c r="LDV96" s="129"/>
      <c r="LDW96" s="129"/>
      <c r="LDX96" s="129"/>
      <c r="LDY96" s="129"/>
      <c r="LDZ96" s="129"/>
      <c r="LEA96" s="129"/>
      <c r="LEB96" s="129"/>
      <c r="LEC96" s="129"/>
      <c r="LED96" s="129"/>
      <c r="LEE96" s="129"/>
      <c r="LEF96" s="129"/>
      <c r="LEG96" s="129"/>
      <c r="LEH96" s="129"/>
      <c r="LEI96" s="129"/>
      <c r="LEJ96" s="129"/>
      <c r="LEK96" s="129"/>
      <c r="LEL96" s="129"/>
      <c r="LEM96" s="129"/>
      <c r="LEN96" s="129"/>
      <c r="LEO96" s="129"/>
      <c r="LEP96" s="129"/>
      <c r="LEQ96" s="129"/>
      <c r="LER96" s="129"/>
      <c r="LES96" s="129"/>
      <c r="LET96" s="129"/>
      <c r="LEU96" s="129"/>
      <c r="LEV96" s="129"/>
      <c r="LEW96" s="129"/>
      <c r="LEX96" s="129"/>
      <c r="LEY96" s="129"/>
      <c r="LEZ96" s="129"/>
      <c r="LFA96" s="129"/>
      <c r="LFB96" s="129"/>
      <c r="LFC96" s="129"/>
      <c r="LFD96" s="129"/>
      <c r="LFE96" s="129"/>
      <c r="LFF96" s="129"/>
      <c r="LFG96" s="129"/>
      <c r="LFH96" s="129"/>
      <c r="LFI96" s="129"/>
      <c r="LFJ96" s="129"/>
      <c r="LFK96" s="129"/>
      <c r="LFL96" s="129"/>
      <c r="LFM96" s="129"/>
      <c r="LFN96" s="129"/>
      <c r="LFO96" s="129"/>
      <c r="LFP96" s="129"/>
      <c r="LFQ96" s="129"/>
      <c r="LFR96" s="129"/>
      <c r="LFS96" s="129"/>
      <c r="LFT96" s="129"/>
      <c r="LFU96" s="129"/>
      <c r="LFV96" s="129"/>
      <c r="LFW96" s="129"/>
      <c r="LFX96" s="129"/>
      <c r="LFY96" s="129"/>
      <c r="LFZ96" s="129"/>
      <c r="LGA96" s="129"/>
      <c r="LGB96" s="129"/>
      <c r="LGC96" s="129"/>
      <c r="LGD96" s="129"/>
      <c r="LGE96" s="129"/>
      <c r="LGF96" s="129"/>
      <c r="LGG96" s="129"/>
      <c r="LGH96" s="129"/>
      <c r="LGI96" s="129"/>
      <c r="LGJ96" s="129"/>
      <c r="LGK96" s="129"/>
      <c r="LGL96" s="129"/>
      <c r="LGM96" s="129"/>
      <c r="LGN96" s="129"/>
      <c r="LGO96" s="129"/>
      <c r="LGP96" s="129"/>
      <c r="LGQ96" s="129"/>
      <c r="LGR96" s="129"/>
      <c r="LGS96" s="129"/>
      <c r="LGT96" s="129"/>
      <c r="LGU96" s="129"/>
      <c r="LGV96" s="129"/>
      <c r="LGW96" s="129"/>
      <c r="LGX96" s="129"/>
      <c r="LGY96" s="129"/>
      <c r="LGZ96" s="129"/>
      <c r="LHA96" s="129"/>
      <c r="LHB96" s="129"/>
      <c r="LHC96" s="129"/>
      <c r="LHD96" s="129"/>
      <c r="LHE96" s="129"/>
      <c r="LHF96" s="129"/>
      <c r="LHG96" s="129"/>
      <c r="LHH96" s="129"/>
      <c r="LHI96" s="129"/>
      <c r="LHJ96" s="129"/>
      <c r="LHK96" s="129"/>
      <c r="LHL96" s="129"/>
      <c r="LHM96" s="129"/>
      <c r="LHN96" s="129"/>
      <c r="LHO96" s="129"/>
      <c r="LHP96" s="129"/>
      <c r="LHQ96" s="129"/>
      <c r="LHR96" s="129"/>
      <c r="LHS96" s="129"/>
      <c r="LHT96" s="129"/>
      <c r="LHU96" s="129"/>
      <c r="LHV96" s="129"/>
      <c r="LHW96" s="129"/>
      <c r="LHX96" s="129"/>
      <c r="LHY96" s="129"/>
      <c r="LHZ96" s="129"/>
      <c r="LIA96" s="129"/>
      <c r="LIB96" s="129"/>
      <c r="LIC96" s="129"/>
      <c r="LID96" s="129"/>
      <c r="LIE96" s="129"/>
      <c r="LIF96" s="129"/>
      <c r="LIG96" s="129"/>
      <c r="LIH96" s="129"/>
      <c r="LII96" s="129"/>
      <c r="LIJ96" s="129"/>
      <c r="LIK96" s="129"/>
      <c r="LIL96" s="129"/>
      <c r="LIM96" s="129"/>
      <c r="LIN96" s="129"/>
      <c r="LIO96" s="129"/>
      <c r="LIP96" s="129"/>
      <c r="LIQ96" s="129"/>
      <c r="LIR96" s="129"/>
      <c r="LIS96" s="129"/>
      <c r="LIT96" s="129"/>
      <c r="LIU96" s="129"/>
      <c r="LIV96" s="129"/>
      <c r="LIW96" s="129"/>
      <c r="LIX96" s="129"/>
      <c r="LIY96" s="129"/>
      <c r="LIZ96" s="129"/>
      <c r="LJA96" s="129"/>
      <c r="LJB96" s="129"/>
      <c r="LJC96" s="129"/>
      <c r="LJD96" s="129"/>
      <c r="LJE96" s="129"/>
      <c r="LJF96" s="129"/>
      <c r="LJG96" s="129"/>
      <c r="LJH96" s="129"/>
      <c r="LJI96" s="129"/>
      <c r="LJJ96" s="129"/>
      <c r="LJK96" s="129"/>
      <c r="LJL96" s="129"/>
      <c r="LJM96" s="129"/>
      <c r="LJN96" s="129"/>
      <c r="LJO96" s="129"/>
      <c r="LJP96" s="129"/>
      <c r="LJQ96" s="129"/>
      <c r="LJR96" s="129"/>
      <c r="LJS96" s="129"/>
      <c r="LJT96" s="129"/>
      <c r="LJU96" s="129"/>
      <c r="LJV96" s="129"/>
      <c r="LJW96" s="129"/>
      <c r="LJX96" s="129"/>
      <c r="LJY96" s="129"/>
      <c r="LJZ96" s="129"/>
      <c r="LKA96" s="129"/>
      <c r="LKB96" s="129"/>
      <c r="LKC96" s="129"/>
      <c r="LKD96" s="129"/>
      <c r="LKE96" s="129"/>
      <c r="LKF96" s="129"/>
      <c r="LKG96" s="129"/>
      <c r="LKH96" s="129"/>
      <c r="LKI96" s="129"/>
      <c r="LKJ96" s="129"/>
      <c r="LKK96" s="129"/>
      <c r="LKL96" s="129"/>
      <c r="LKM96" s="129"/>
      <c r="LKN96" s="129"/>
      <c r="LKO96" s="129"/>
      <c r="LKP96" s="129"/>
      <c r="LKQ96" s="129"/>
      <c r="LKR96" s="129"/>
      <c r="LKS96" s="129"/>
      <c r="LKT96" s="129"/>
      <c r="LKU96" s="129"/>
      <c r="LKV96" s="129"/>
      <c r="LKW96" s="129"/>
      <c r="LKX96" s="129"/>
      <c r="LKY96" s="129"/>
      <c r="LKZ96" s="129"/>
      <c r="LLA96" s="129"/>
      <c r="LLB96" s="129"/>
      <c r="LLC96" s="129"/>
      <c r="LLD96" s="129"/>
      <c r="LLE96" s="129"/>
      <c r="LLF96" s="129"/>
      <c r="LLG96" s="129"/>
      <c r="LLH96" s="129"/>
      <c r="LLI96" s="129"/>
      <c r="LLJ96" s="129"/>
      <c r="LLK96" s="129"/>
      <c r="LLL96" s="129"/>
      <c r="LLM96" s="129"/>
      <c r="LLN96" s="129"/>
      <c r="LLO96" s="129"/>
      <c r="LLP96" s="129"/>
      <c r="LLQ96" s="129"/>
      <c r="LLR96" s="129"/>
      <c r="LLS96" s="129"/>
      <c r="LLT96" s="129"/>
      <c r="LLU96" s="129"/>
      <c r="LLV96" s="129"/>
      <c r="LLW96" s="129"/>
      <c r="LLX96" s="129"/>
      <c r="LLY96" s="129"/>
      <c r="LLZ96" s="129"/>
      <c r="LMA96" s="129"/>
      <c r="LMB96" s="129"/>
      <c r="LMC96" s="129"/>
      <c r="LMD96" s="129"/>
      <c r="LME96" s="129"/>
      <c r="LMF96" s="129"/>
      <c r="LMG96" s="129"/>
      <c r="LMH96" s="129"/>
      <c r="LMI96" s="129"/>
      <c r="LMJ96" s="129"/>
      <c r="LMK96" s="129"/>
      <c r="LML96" s="129"/>
      <c r="LMM96" s="129"/>
      <c r="LMN96" s="129"/>
      <c r="LMO96" s="129"/>
      <c r="LMP96" s="129"/>
      <c r="LMQ96" s="129"/>
      <c r="LMR96" s="129"/>
      <c r="LMS96" s="129"/>
      <c r="LMT96" s="129"/>
      <c r="LMU96" s="129"/>
      <c r="LMV96" s="129"/>
      <c r="LMW96" s="129"/>
      <c r="LMX96" s="129"/>
      <c r="LMY96" s="129"/>
      <c r="LMZ96" s="129"/>
      <c r="LNA96" s="129"/>
      <c r="LNB96" s="129"/>
      <c r="LNC96" s="129"/>
      <c r="LND96" s="129"/>
      <c r="LNE96" s="129"/>
      <c r="LNF96" s="129"/>
      <c r="LNG96" s="129"/>
      <c r="LNH96" s="129"/>
      <c r="LNI96" s="129"/>
      <c r="LNJ96" s="129"/>
      <c r="LNK96" s="129"/>
      <c r="LNL96" s="129"/>
      <c r="LNM96" s="129"/>
      <c r="LNN96" s="129"/>
      <c r="LNO96" s="129"/>
      <c r="LNP96" s="129"/>
      <c r="LNQ96" s="129"/>
      <c r="LNR96" s="129"/>
      <c r="LNS96" s="129"/>
      <c r="LNT96" s="129"/>
      <c r="LNU96" s="129"/>
      <c r="LNV96" s="129"/>
      <c r="LNW96" s="129"/>
      <c r="LNX96" s="129"/>
      <c r="LNY96" s="129"/>
      <c r="LNZ96" s="129"/>
      <c r="LOA96" s="129"/>
      <c r="LOB96" s="129"/>
      <c r="LOC96" s="129"/>
      <c r="LOD96" s="129"/>
      <c r="LOE96" s="129"/>
      <c r="LOF96" s="129"/>
      <c r="LOG96" s="129"/>
      <c r="LOH96" s="129"/>
      <c r="LOI96" s="129"/>
      <c r="LOJ96" s="129"/>
      <c r="LOK96" s="129"/>
      <c r="LOL96" s="129"/>
      <c r="LOM96" s="129"/>
      <c r="LON96" s="129"/>
      <c r="LOO96" s="129"/>
      <c r="LOP96" s="129"/>
      <c r="LOQ96" s="129"/>
      <c r="LOR96" s="129"/>
      <c r="LOS96" s="129"/>
      <c r="LOT96" s="129"/>
      <c r="LOU96" s="129"/>
      <c r="LOV96" s="129"/>
      <c r="LOW96" s="129"/>
      <c r="LOX96" s="129"/>
      <c r="LOY96" s="129"/>
      <c r="LOZ96" s="129"/>
      <c r="LPA96" s="129"/>
      <c r="LPB96" s="129"/>
      <c r="LPC96" s="129"/>
      <c r="LPD96" s="129"/>
      <c r="LPE96" s="129"/>
      <c r="LPF96" s="129"/>
      <c r="LPG96" s="129"/>
      <c r="LPH96" s="129"/>
      <c r="LPI96" s="129"/>
      <c r="LPJ96" s="129"/>
      <c r="LPK96" s="129"/>
      <c r="LPL96" s="129"/>
      <c r="LPM96" s="129"/>
      <c r="LPN96" s="129"/>
      <c r="LPO96" s="129"/>
      <c r="LPP96" s="129"/>
      <c r="LPQ96" s="129"/>
      <c r="LPR96" s="129"/>
      <c r="LPS96" s="129"/>
      <c r="LPT96" s="129"/>
      <c r="LPU96" s="129"/>
      <c r="LPV96" s="129"/>
      <c r="LPW96" s="129"/>
      <c r="LPX96" s="129"/>
      <c r="LPY96" s="129"/>
      <c r="LPZ96" s="129"/>
      <c r="LQA96" s="129"/>
      <c r="LQB96" s="129"/>
      <c r="LQC96" s="129"/>
      <c r="LQD96" s="129"/>
      <c r="LQE96" s="129"/>
      <c r="LQF96" s="129"/>
      <c r="LQG96" s="129"/>
      <c r="LQH96" s="129"/>
      <c r="LQI96" s="129"/>
      <c r="LQJ96" s="129"/>
      <c r="LQK96" s="129"/>
      <c r="LQL96" s="129"/>
      <c r="LQM96" s="129"/>
      <c r="LQN96" s="129"/>
      <c r="LQO96" s="129"/>
      <c r="LQP96" s="129"/>
      <c r="LQQ96" s="129"/>
      <c r="LQR96" s="129"/>
      <c r="LQS96" s="129"/>
      <c r="LQT96" s="129"/>
      <c r="LQU96" s="129"/>
      <c r="LQV96" s="129"/>
      <c r="LQW96" s="129"/>
      <c r="LQX96" s="129"/>
      <c r="LQY96" s="129"/>
      <c r="LQZ96" s="129"/>
      <c r="LRA96" s="129"/>
      <c r="LRB96" s="129"/>
      <c r="LRC96" s="129"/>
      <c r="LRD96" s="129"/>
      <c r="LRE96" s="129"/>
      <c r="LRF96" s="129"/>
      <c r="LRG96" s="129"/>
      <c r="LRH96" s="129"/>
      <c r="LRI96" s="129"/>
      <c r="LRJ96" s="129"/>
      <c r="LRK96" s="129"/>
      <c r="LRL96" s="129"/>
      <c r="LRM96" s="129"/>
      <c r="LRN96" s="129"/>
      <c r="LRO96" s="129"/>
      <c r="LRP96" s="129"/>
      <c r="LRQ96" s="129"/>
      <c r="LRR96" s="129"/>
      <c r="LRS96" s="129"/>
      <c r="LRT96" s="129"/>
      <c r="LRU96" s="129"/>
      <c r="LRV96" s="129"/>
      <c r="LRW96" s="129"/>
      <c r="LRX96" s="129"/>
      <c r="LRY96" s="129"/>
      <c r="LRZ96" s="129"/>
      <c r="LSA96" s="129"/>
      <c r="LSB96" s="129"/>
      <c r="LSC96" s="129"/>
      <c r="LSD96" s="129"/>
      <c r="LSE96" s="129"/>
      <c r="LSF96" s="129"/>
      <c r="LSG96" s="129"/>
      <c r="LSH96" s="129"/>
      <c r="LSI96" s="129"/>
      <c r="LSJ96" s="129"/>
      <c r="LSK96" s="129"/>
      <c r="LSL96" s="129"/>
      <c r="LSM96" s="129"/>
      <c r="LSN96" s="129"/>
      <c r="LSO96" s="129"/>
      <c r="LSP96" s="129"/>
      <c r="LSQ96" s="129"/>
      <c r="LSR96" s="129"/>
      <c r="LSS96" s="129"/>
      <c r="LST96" s="129"/>
      <c r="LSU96" s="129"/>
      <c r="LSV96" s="129"/>
      <c r="LSW96" s="129"/>
      <c r="LSX96" s="129"/>
      <c r="LSY96" s="129"/>
      <c r="LSZ96" s="129"/>
      <c r="LTA96" s="129"/>
      <c r="LTB96" s="129"/>
      <c r="LTC96" s="129"/>
      <c r="LTD96" s="129"/>
      <c r="LTE96" s="129"/>
      <c r="LTF96" s="129"/>
      <c r="LTG96" s="129"/>
      <c r="LTH96" s="129"/>
      <c r="LTI96" s="129"/>
      <c r="LTJ96" s="129"/>
      <c r="LTK96" s="129"/>
      <c r="LTL96" s="129"/>
      <c r="LTM96" s="129"/>
      <c r="LTN96" s="129"/>
      <c r="LTO96" s="129"/>
      <c r="LTP96" s="129"/>
      <c r="LTQ96" s="129"/>
      <c r="LTR96" s="129"/>
      <c r="LTS96" s="129"/>
      <c r="LTT96" s="129"/>
      <c r="LTU96" s="129"/>
      <c r="LTV96" s="129"/>
      <c r="LTW96" s="129"/>
      <c r="LTX96" s="129"/>
      <c r="LTY96" s="129"/>
      <c r="LTZ96" s="129"/>
      <c r="LUA96" s="129"/>
      <c r="LUB96" s="129"/>
      <c r="LUC96" s="129"/>
      <c r="LUD96" s="129"/>
      <c r="LUE96" s="129"/>
      <c r="LUF96" s="129"/>
      <c r="LUG96" s="129"/>
      <c r="LUH96" s="129"/>
      <c r="LUI96" s="129"/>
      <c r="LUJ96" s="129"/>
      <c r="LUK96" s="129"/>
      <c r="LUL96" s="129"/>
      <c r="LUM96" s="129"/>
      <c r="LUN96" s="129"/>
      <c r="LUO96" s="129"/>
      <c r="LUP96" s="129"/>
      <c r="LUQ96" s="129"/>
      <c r="LUR96" s="129"/>
      <c r="LUS96" s="129"/>
      <c r="LUT96" s="129"/>
      <c r="LUU96" s="129"/>
      <c r="LUV96" s="129"/>
      <c r="LUW96" s="129"/>
      <c r="LUX96" s="129"/>
      <c r="LUY96" s="129"/>
      <c r="LUZ96" s="129"/>
      <c r="LVA96" s="129"/>
      <c r="LVB96" s="129"/>
      <c r="LVC96" s="129"/>
      <c r="LVD96" s="129"/>
      <c r="LVE96" s="129"/>
      <c r="LVF96" s="129"/>
      <c r="LVG96" s="129"/>
      <c r="LVH96" s="129"/>
      <c r="LVI96" s="129"/>
      <c r="LVJ96" s="129"/>
      <c r="LVK96" s="129"/>
      <c r="LVL96" s="129"/>
      <c r="LVM96" s="129"/>
      <c r="LVN96" s="129"/>
      <c r="LVO96" s="129"/>
      <c r="LVP96" s="129"/>
      <c r="LVQ96" s="129"/>
      <c r="LVR96" s="129"/>
      <c r="LVS96" s="129"/>
      <c r="LVT96" s="129"/>
      <c r="LVU96" s="129"/>
      <c r="LVV96" s="129"/>
      <c r="LVW96" s="129"/>
      <c r="LVX96" s="129"/>
      <c r="LVY96" s="129"/>
      <c r="LVZ96" s="129"/>
      <c r="LWA96" s="129"/>
      <c r="LWB96" s="129"/>
      <c r="LWC96" s="129"/>
      <c r="LWD96" s="129"/>
      <c r="LWE96" s="129"/>
      <c r="LWF96" s="129"/>
      <c r="LWG96" s="129"/>
      <c r="LWH96" s="129"/>
      <c r="LWI96" s="129"/>
      <c r="LWJ96" s="129"/>
      <c r="LWK96" s="129"/>
      <c r="LWL96" s="129"/>
      <c r="LWM96" s="129"/>
      <c r="LWN96" s="129"/>
      <c r="LWO96" s="129"/>
      <c r="LWP96" s="129"/>
      <c r="LWQ96" s="129"/>
      <c r="LWR96" s="129"/>
      <c r="LWS96" s="129"/>
      <c r="LWT96" s="129"/>
      <c r="LWU96" s="129"/>
      <c r="LWV96" s="129"/>
      <c r="LWW96" s="129"/>
      <c r="LWX96" s="129"/>
      <c r="LWY96" s="129"/>
      <c r="LWZ96" s="129"/>
      <c r="LXA96" s="129"/>
      <c r="LXB96" s="129"/>
      <c r="LXC96" s="129"/>
      <c r="LXD96" s="129"/>
      <c r="LXE96" s="129"/>
      <c r="LXF96" s="129"/>
      <c r="LXG96" s="129"/>
      <c r="LXH96" s="129"/>
      <c r="LXI96" s="129"/>
      <c r="LXJ96" s="129"/>
      <c r="LXK96" s="129"/>
      <c r="LXL96" s="129"/>
      <c r="LXM96" s="129"/>
      <c r="LXN96" s="129"/>
      <c r="LXO96" s="129"/>
      <c r="LXP96" s="129"/>
      <c r="LXQ96" s="129"/>
      <c r="LXR96" s="129"/>
      <c r="LXS96" s="129"/>
      <c r="LXT96" s="129"/>
      <c r="LXU96" s="129"/>
      <c r="LXV96" s="129"/>
      <c r="LXW96" s="129"/>
      <c r="LXX96" s="129"/>
      <c r="LXY96" s="129"/>
      <c r="LXZ96" s="129"/>
      <c r="LYA96" s="129"/>
      <c r="LYB96" s="129"/>
      <c r="LYC96" s="129"/>
      <c r="LYD96" s="129"/>
      <c r="LYE96" s="129"/>
      <c r="LYF96" s="129"/>
      <c r="LYG96" s="129"/>
      <c r="LYH96" s="129"/>
      <c r="LYI96" s="129"/>
      <c r="LYJ96" s="129"/>
      <c r="LYK96" s="129"/>
      <c r="LYL96" s="129"/>
      <c r="LYM96" s="129"/>
      <c r="LYN96" s="129"/>
      <c r="LYO96" s="129"/>
      <c r="LYP96" s="129"/>
      <c r="LYQ96" s="129"/>
      <c r="LYR96" s="129"/>
      <c r="LYS96" s="129"/>
      <c r="LYT96" s="129"/>
      <c r="LYU96" s="129"/>
      <c r="LYV96" s="129"/>
      <c r="LYW96" s="129"/>
      <c r="LYX96" s="129"/>
      <c r="LYY96" s="129"/>
      <c r="LYZ96" s="129"/>
      <c r="LZA96" s="129"/>
      <c r="LZB96" s="129"/>
      <c r="LZC96" s="129"/>
      <c r="LZD96" s="129"/>
      <c r="LZE96" s="129"/>
      <c r="LZF96" s="129"/>
      <c r="LZG96" s="129"/>
      <c r="LZH96" s="129"/>
      <c r="LZI96" s="129"/>
      <c r="LZJ96" s="129"/>
      <c r="LZK96" s="129"/>
      <c r="LZL96" s="129"/>
      <c r="LZM96" s="129"/>
      <c r="LZN96" s="129"/>
      <c r="LZO96" s="129"/>
      <c r="LZP96" s="129"/>
      <c r="LZQ96" s="129"/>
      <c r="LZR96" s="129"/>
      <c r="LZS96" s="129"/>
      <c r="LZT96" s="129"/>
      <c r="LZU96" s="129"/>
      <c r="LZV96" s="129"/>
      <c r="LZW96" s="129"/>
      <c r="LZX96" s="129"/>
      <c r="LZY96" s="129"/>
      <c r="LZZ96" s="129"/>
      <c r="MAA96" s="129"/>
      <c r="MAB96" s="129"/>
      <c r="MAC96" s="129"/>
      <c r="MAD96" s="129"/>
      <c r="MAE96" s="129"/>
      <c r="MAF96" s="129"/>
      <c r="MAG96" s="129"/>
      <c r="MAH96" s="129"/>
      <c r="MAI96" s="129"/>
      <c r="MAJ96" s="129"/>
      <c r="MAK96" s="129"/>
      <c r="MAL96" s="129"/>
      <c r="MAM96" s="129"/>
      <c r="MAN96" s="129"/>
      <c r="MAO96" s="129"/>
      <c r="MAP96" s="129"/>
      <c r="MAQ96" s="129"/>
      <c r="MAR96" s="129"/>
      <c r="MAS96" s="129"/>
      <c r="MAT96" s="129"/>
      <c r="MAU96" s="129"/>
      <c r="MAV96" s="129"/>
      <c r="MAW96" s="129"/>
      <c r="MAX96" s="129"/>
      <c r="MAY96" s="129"/>
      <c r="MAZ96" s="129"/>
      <c r="MBA96" s="129"/>
      <c r="MBB96" s="129"/>
      <c r="MBC96" s="129"/>
      <c r="MBD96" s="129"/>
      <c r="MBE96" s="129"/>
      <c r="MBF96" s="129"/>
      <c r="MBG96" s="129"/>
      <c r="MBH96" s="129"/>
      <c r="MBI96" s="129"/>
      <c r="MBJ96" s="129"/>
      <c r="MBK96" s="129"/>
      <c r="MBL96" s="129"/>
      <c r="MBM96" s="129"/>
      <c r="MBN96" s="129"/>
      <c r="MBO96" s="129"/>
      <c r="MBP96" s="129"/>
      <c r="MBQ96" s="129"/>
      <c r="MBR96" s="129"/>
      <c r="MBS96" s="129"/>
      <c r="MBT96" s="129"/>
      <c r="MBU96" s="129"/>
      <c r="MBV96" s="129"/>
      <c r="MBW96" s="129"/>
      <c r="MBX96" s="129"/>
      <c r="MBY96" s="129"/>
      <c r="MBZ96" s="129"/>
      <c r="MCA96" s="129"/>
      <c r="MCB96" s="129"/>
      <c r="MCC96" s="129"/>
      <c r="MCD96" s="129"/>
      <c r="MCE96" s="129"/>
      <c r="MCF96" s="129"/>
      <c r="MCG96" s="129"/>
      <c r="MCH96" s="129"/>
      <c r="MCI96" s="129"/>
      <c r="MCJ96" s="129"/>
      <c r="MCK96" s="129"/>
      <c r="MCL96" s="129"/>
      <c r="MCM96" s="129"/>
      <c r="MCN96" s="129"/>
      <c r="MCO96" s="129"/>
      <c r="MCP96" s="129"/>
      <c r="MCQ96" s="129"/>
      <c r="MCR96" s="129"/>
      <c r="MCS96" s="129"/>
      <c r="MCT96" s="129"/>
      <c r="MCU96" s="129"/>
      <c r="MCV96" s="129"/>
      <c r="MCW96" s="129"/>
      <c r="MCX96" s="129"/>
      <c r="MCY96" s="129"/>
      <c r="MCZ96" s="129"/>
      <c r="MDA96" s="129"/>
      <c r="MDB96" s="129"/>
      <c r="MDC96" s="129"/>
      <c r="MDD96" s="129"/>
      <c r="MDE96" s="129"/>
      <c r="MDF96" s="129"/>
      <c r="MDG96" s="129"/>
      <c r="MDH96" s="129"/>
      <c r="MDI96" s="129"/>
      <c r="MDJ96" s="129"/>
      <c r="MDK96" s="129"/>
      <c r="MDL96" s="129"/>
      <c r="MDM96" s="129"/>
      <c r="MDN96" s="129"/>
      <c r="MDO96" s="129"/>
      <c r="MDP96" s="129"/>
      <c r="MDQ96" s="129"/>
      <c r="MDR96" s="129"/>
      <c r="MDS96" s="129"/>
      <c r="MDT96" s="129"/>
      <c r="MDU96" s="129"/>
      <c r="MDV96" s="129"/>
      <c r="MDW96" s="129"/>
      <c r="MDX96" s="129"/>
      <c r="MDY96" s="129"/>
      <c r="MDZ96" s="129"/>
      <c r="MEA96" s="129"/>
      <c r="MEB96" s="129"/>
      <c r="MEC96" s="129"/>
      <c r="MED96" s="129"/>
      <c r="MEE96" s="129"/>
      <c r="MEF96" s="129"/>
      <c r="MEG96" s="129"/>
      <c r="MEH96" s="129"/>
      <c r="MEI96" s="129"/>
      <c r="MEJ96" s="129"/>
      <c r="MEK96" s="129"/>
      <c r="MEL96" s="129"/>
      <c r="MEM96" s="129"/>
      <c r="MEN96" s="129"/>
      <c r="MEO96" s="129"/>
      <c r="MEP96" s="129"/>
      <c r="MEQ96" s="129"/>
      <c r="MER96" s="129"/>
      <c r="MES96" s="129"/>
      <c r="MET96" s="129"/>
      <c r="MEU96" s="129"/>
      <c r="MEV96" s="129"/>
      <c r="MEW96" s="129"/>
      <c r="MEX96" s="129"/>
      <c r="MEY96" s="129"/>
      <c r="MEZ96" s="129"/>
      <c r="MFA96" s="129"/>
      <c r="MFB96" s="129"/>
      <c r="MFC96" s="129"/>
      <c r="MFD96" s="129"/>
      <c r="MFE96" s="129"/>
      <c r="MFF96" s="129"/>
      <c r="MFG96" s="129"/>
      <c r="MFH96" s="129"/>
      <c r="MFI96" s="129"/>
      <c r="MFJ96" s="129"/>
      <c r="MFK96" s="129"/>
      <c r="MFL96" s="129"/>
      <c r="MFM96" s="129"/>
      <c r="MFN96" s="129"/>
      <c r="MFO96" s="129"/>
      <c r="MFP96" s="129"/>
      <c r="MFQ96" s="129"/>
      <c r="MFR96" s="129"/>
      <c r="MFS96" s="129"/>
      <c r="MFT96" s="129"/>
      <c r="MFU96" s="129"/>
      <c r="MFV96" s="129"/>
      <c r="MFW96" s="129"/>
      <c r="MFX96" s="129"/>
      <c r="MFY96" s="129"/>
      <c r="MFZ96" s="129"/>
      <c r="MGA96" s="129"/>
      <c r="MGB96" s="129"/>
      <c r="MGC96" s="129"/>
      <c r="MGD96" s="129"/>
      <c r="MGE96" s="129"/>
      <c r="MGF96" s="129"/>
      <c r="MGG96" s="129"/>
      <c r="MGH96" s="129"/>
      <c r="MGI96" s="129"/>
      <c r="MGJ96" s="129"/>
      <c r="MGK96" s="129"/>
      <c r="MGL96" s="129"/>
      <c r="MGM96" s="129"/>
      <c r="MGN96" s="129"/>
      <c r="MGO96" s="129"/>
      <c r="MGP96" s="129"/>
      <c r="MGQ96" s="129"/>
      <c r="MGR96" s="129"/>
      <c r="MGS96" s="129"/>
      <c r="MGT96" s="129"/>
      <c r="MGU96" s="129"/>
      <c r="MGV96" s="129"/>
      <c r="MGW96" s="129"/>
      <c r="MGX96" s="129"/>
      <c r="MGY96" s="129"/>
      <c r="MGZ96" s="129"/>
      <c r="MHA96" s="129"/>
      <c r="MHB96" s="129"/>
      <c r="MHC96" s="129"/>
      <c r="MHD96" s="129"/>
      <c r="MHE96" s="129"/>
      <c r="MHF96" s="129"/>
      <c r="MHG96" s="129"/>
      <c r="MHH96" s="129"/>
      <c r="MHI96" s="129"/>
      <c r="MHJ96" s="129"/>
      <c r="MHK96" s="129"/>
      <c r="MHL96" s="129"/>
      <c r="MHM96" s="129"/>
      <c r="MHN96" s="129"/>
      <c r="MHO96" s="129"/>
      <c r="MHP96" s="129"/>
      <c r="MHQ96" s="129"/>
      <c r="MHR96" s="129"/>
      <c r="MHS96" s="129"/>
      <c r="MHT96" s="129"/>
      <c r="MHU96" s="129"/>
      <c r="MHV96" s="129"/>
      <c r="MHW96" s="129"/>
      <c r="MHX96" s="129"/>
      <c r="MHY96" s="129"/>
      <c r="MHZ96" s="129"/>
      <c r="MIA96" s="129"/>
      <c r="MIB96" s="129"/>
      <c r="MIC96" s="129"/>
      <c r="MID96" s="129"/>
      <c r="MIE96" s="129"/>
      <c r="MIF96" s="129"/>
      <c r="MIG96" s="129"/>
      <c r="MIH96" s="129"/>
      <c r="MII96" s="129"/>
      <c r="MIJ96" s="129"/>
      <c r="MIK96" s="129"/>
      <c r="MIL96" s="129"/>
      <c r="MIM96" s="129"/>
      <c r="MIN96" s="129"/>
      <c r="MIO96" s="129"/>
      <c r="MIP96" s="129"/>
      <c r="MIQ96" s="129"/>
      <c r="MIR96" s="129"/>
      <c r="MIS96" s="129"/>
      <c r="MIT96" s="129"/>
      <c r="MIU96" s="129"/>
      <c r="MIV96" s="129"/>
      <c r="MIW96" s="129"/>
      <c r="MIX96" s="129"/>
      <c r="MIY96" s="129"/>
      <c r="MIZ96" s="129"/>
      <c r="MJA96" s="129"/>
      <c r="MJB96" s="129"/>
      <c r="MJC96" s="129"/>
      <c r="MJD96" s="129"/>
      <c r="MJE96" s="129"/>
      <c r="MJF96" s="129"/>
      <c r="MJG96" s="129"/>
      <c r="MJH96" s="129"/>
      <c r="MJI96" s="129"/>
      <c r="MJJ96" s="129"/>
      <c r="MJK96" s="129"/>
      <c r="MJL96" s="129"/>
      <c r="MJM96" s="129"/>
      <c r="MJN96" s="129"/>
      <c r="MJO96" s="129"/>
      <c r="MJP96" s="129"/>
      <c r="MJQ96" s="129"/>
      <c r="MJR96" s="129"/>
      <c r="MJS96" s="129"/>
      <c r="MJT96" s="129"/>
      <c r="MJU96" s="129"/>
      <c r="MJV96" s="129"/>
      <c r="MJW96" s="129"/>
      <c r="MJX96" s="129"/>
      <c r="MJY96" s="129"/>
      <c r="MJZ96" s="129"/>
      <c r="MKA96" s="129"/>
      <c r="MKB96" s="129"/>
      <c r="MKC96" s="129"/>
      <c r="MKD96" s="129"/>
      <c r="MKE96" s="129"/>
      <c r="MKF96" s="129"/>
      <c r="MKG96" s="129"/>
      <c r="MKH96" s="129"/>
      <c r="MKI96" s="129"/>
      <c r="MKJ96" s="129"/>
      <c r="MKK96" s="129"/>
      <c r="MKL96" s="129"/>
      <c r="MKM96" s="129"/>
      <c r="MKN96" s="129"/>
      <c r="MKO96" s="129"/>
      <c r="MKP96" s="129"/>
      <c r="MKQ96" s="129"/>
      <c r="MKR96" s="129"/>
      <c r="MKS96" s="129"/>
      <c r="MKT96" s="129"/>
      <c r="MKU96" s="129"/>
      <c r="MKV96" s="129"/>
      <c r="MKW96" s="129"/>
      <c r="MKX96" s="129"/>
      <c r="MKY96" s="129"/>
      <c r="MKZ96" s="129"/>
      <c r="MLA96" s="129"/>
      <c r="MLB96" s="129"/>
      <c r="MLC96" s="129"/>
      <c r="MLD96" s="129"/>
      <c r="MLE96" s="129"/>
      <c r="MLF96" s="129"/>
      <c r="MLG96" s="129"/>
      <c r="MLH96" s="129"/>
      <c r="MLI96" s="129"/>
      <c r="MLJ96" s="129"/>
      <c r="MLK96" s="129"/>
      <c r="MLL96" s="129"/>
      <c r="MLM96" s="129"/>
      <c r="MLN96" s="129"/>
      <c r="MLO96" s="129"/>
      <c r="MLP96" s="129"/>
      <c r="MLQ96" s="129"/>
      <c r="MLR96" s="129"/>
      <c r="MLS96" s="129"/>
      <c r="MLT96" s="129"/>
      <c r="MLU96" s="129"/>
      <c r="MLV96" s="129"/>
      <c r="MLW96" s="129"/>
      <c r="MLX96" s="129"/>
      <c r="MLY96" s="129"/>
      <c r="MLZ96" s="129"/>
      <c r="MMA96" s="129"/>
      <c r="MMB96" s="129"/>
      <c r="MMC96" s="129"/>
      <c r="MMD96" s="129"/>
      <c r="MME96" s="129"/>
      <c r="MMF96" s="129"/>
      <c r="MMG96" s="129"/>
      <c r="MMH96" s="129"/>
      <c r="MMI96" s="129"/>
      <c r="MMJ96" s="129"/>
      <c r="MMK96" s="129"/>
      <c r="MML96" s="129"/>
      <c r="MMM96" s="129"/>
      <c r="MMN96" s="129"/>
      <c r="MMO96" s="129"/>
      <c r="MMP96" s="129"/>
      <c r="MMQ96" s="129"/>
      <c r="MMR96" s="129"/>
      <c r="MMS96" s="129"/>
      <c r="MMT96" s="129"/>
      <c r="MMU96" s="129"/>
      <c r="MMV96" s="129"/>
      <c r="MMW96" s="129"/>
      <c r="MMX96" s="129"/>
      <c r="MMY96" s="129"/>
      <c r="MMZ96" s="129"/>
      <c r="MNA96" s="129"/>
      <c r="MNB96" s="129"/>
      <c r="MNC96" s="129"/>
      <c r="MND96" s="129"/>
      <c r="MNE96" s="129"/>
      <c r="MNF96" s="129"/>
      <c r="MNG96" s="129"/>
      <c r="MNH96" s="129"/>
      <c r="MNI96" s="129"/>
      <c r="MNJ96" s="129"/>
      <c r="MNK96" s="129"/>
      <c r="MNL96" s="129"/>
      <c r="MNM96" s="129"/>
      <c r="MNN96" s="129"/>
      <c r="MNO96" s="129"/>
      <c r="MNP96" s="129"/>
      <c r="MNQ96" s="129"/>
      <c r="MNR96" s="129"/>
      <c r="MNS96" s="129"/>
      <c r="MNT96" s="129"/>
      <c r="MNU96" s="129"/>
      <c r="MNV96" s="129"/>
      <c r="MNW96" s="129"/>
      <c r="MNX96" s="129"/>
      <c r="MNY96" s="129"/>
      <c r="MNZ96" s="129"/>
      <c r="MOA96" s="129"/>
      <c r="MOB96" s="129"/>
      <c r="MOC96" s="129"/>
      <c r="MOD96" s="129"/>
      <c r="MOE96" s="129"/>
      <c r="MOF96" s="129"/>
      <c r="MOG96" s="129"/>
      <c r="MOH96" s="129"/>
      <c r="MOI96" s="129"/>
      <c r="MOJ96" s="129"/>
      <c r="MOK96" s="129"/>
      <c r="MOL96" s="129"/>
      <c r="MOM96" s="129"/>
      <c r="MON96" s="129"/>
      <c r="MOO96" s="129"/>
      <c r="MOP96" s="129"/>
      <c r="MOQ96" s="129"/>
      <c r="MOR96" s="129"/>
      <c r="MOS96" s="129"/>
      <c r="MOT96" s="129"/>
      <c r="MOU96" s="129"/>
      <c r="MOV96" s="129"/>
      <c r="MOW96" s="129"/>
      <c r="MOX96" s="129"/>
      <c r="MOY96" s="129"/>
      <c r="MOZ96" s="129"/>
      <c r="MPA96" s="129"/>
      <c r="MPB96" s="129"/>
      <c r="MPC96" s="129"/>
      <c r="MPD96" s="129"/>
      <c r="MPE96" s="129"/>
      <c r="MPF96" s="129"/>
      <c r="MPG96" s="129"/>
      <c r="MPH96" s="129"/>
      <c r="MPI96" s="129"/>
      <c r="MPJ96" s="129"/>
      <c r="MPK96" s="129"/>
      <c r="MPL96" s="129"/>
      <c r="MPM96" s="129"/>
      <c r="MPN96" s="129"/>
      <c r="MPO96" s="129"/>
      <c r="MPP96" s="129"/>
      <c r="MPQ96" s="129"/>
      <c r="MPR96" s="129"/>
      <c r="MPS96" s="129"/>
      <c r="MPT96" s="129"/>
      <c r="MPU96" s="129"/>
      <c r="MPV96" s="129"/>
      <c r="MPW96" s="129"/>
      <c r="MPX96" s="129"/>
      <c r="MPY96" s="129"/>
      <c r="MPZ96" s="129"/>
      <c r="MQA96" s="129"/>
      <c r="MQB96" s="129"/>
      <c r="MQC96" s="129"/>
      <c r="MQD96" s="129"/>
      <c r="MQE96" s="129"/>
      <c r="MQF96" s="129"/>
      <c r="MQG96" s="129"/>
      <c r="MQH96" s="129"/>
      <c r="MQI96" s="129"/>
      <c r="MQJ96" s="129"/>
      <c r="MQK96" s="129"/>
      <c r="MQL96" s="129"/>
      <c r="MQM96" s="129"/>
      <c r="MQN96" s="129"/>
      <c r="MQO96" s="129"/>
      <c r="MQP96" s="129"/>
      <c r="MQQ96" s="129"/>
      <c r="MQR96" s="129"/>
      <c r="MQS96" s="129"/>
      <c r="MQT96" s="129"/>
      <c r="MQU96" s="129"/>
      <c r="MQV96" s="129"/>
      <c r="MQW96" s="129"/>
      <c r="MQX96" s="129"/>
      <c r="MQY96" s="129"/>
      <c r="MQZ96" s="129"/>
      <c r="MRA96" s="129"/>
      <c r="MRB96" s="129"/>
      <c r="MRC96" s="129"/>
      <c r="MRD96" s="129"/>
      <c r="MRE96" s="129"/>
      <c r="MRF96" s="129"/>
      <c r="MRG96" s="129"/>
      <c r="MRH96" s="129"/>
      <c r="MRI96" s="129"/>
      <c r="MRJ96" s="129"/>
      <c r="MRK96" s="129"/>
      <c r="MRL96" s="129"/>
      <c r="MRM96" s="129"/>
      <c r="MRN96" s="129"/>
      <c r="MRO96" s="129"/>
      <c r="MRP96" s="129"/>
      <c r="MRQ96" s="129"/>
      <c r="MRR96" s="129"/>
      <c r="MRS96" s="129"/>
      <c r="MRT96" s="129"/>
      <c r="MRU96" s="129"/>
      <c r="MRV96" s="129"/>
      <c r="MRW96" s="129"/>
      <c r="MRX96" s="129"/>
      <c r="MRY96" s="129"/>
      <c r="MRZ96" s="129"/>
      <c r="MSA96" s="129"/>
      <c r="MSB96" s="129"/>
      <c r="MSC96" s="129"/>
      <c r="MSD96" s="129"/>
      <c r="MSE96" s="129"/>
      <c r="MSF96" s="129"/>
      <c r="MSG96" s="129"/>
      <c r="MSH96" s="129"/>
      <c r="MSI96" s="129"/>
      <c r="MSJ96" s="129"/>
      <c r="MSK96" s="129"/>
      <c r="MSL96" s="129"/>
      <c r="MSM96" s="129"/>
      <c r="MSN96" s="129"/>
      <c r="MSO96" s="129"/>
      <c r="MSP96" s="129"/>
      <c r="MSQ96" s="129"/>
      <c r="MSR96" s="129"/>
      <c r="MSS96" s="129"/>
      <c r="MST96" s="129"/>
      <c r="MSU96" s="129"/>
      <c r="MSV96" s="129"/>
      <c r="MSW96" s="129"/>
      <c r="MSX96" s="129"/>
      <c r="MSY96" s="129"/>
      <c r="MSZ96" s="129"/>
      <c r="MTA96" s="129"/>
      <c r="MTB96" s="129"/>
      <c r="MTC96" s="129"/>
      <c r="MTD96" s="129"/>
      <c r="MTE96" s="129"/>
      <c r="MTF96" s="129"/>
      <c r="MTG96" s="129"/>
      <c r="MTH96" s="129"/>
      <c r="MTI96" s="129"/>
      <c r="MTJ96" s="129"/>
      <c r="MTK96" s="129"/>
      <c r="MTL96" s="129"/>
      <c r="MTM96" s="129"/>
      <c r="MTN96" s="129"/>
      <c r="MTO96" s="129"/>
      <c r="MTP96" s="129"/>
      <c r="MTQ96" s="129"/>
      <c r="MTR96" s="129"/>
      <c r="MTS96" s="129"/>
      <c r="MTT96" s="129"/>
      <c r="MTU96" s="129"/>
      <c r="MTV96" s="129"/>
      <c r="MTW96" s="129"/>
      <c r="MTX96" s="129"/>
      <c r="MTY96" s="129"/>
      <c r="MTZ96" s="129"/>
      <c r="MUA96" s="129"/>
      <c r="MUB96" s="129"/>
      <c r="MUC96" s="129"/>
      <c r="MUD96" s="129"/>
      <c r="MUE96" s="129"/>
      <c r="MUF96" s="129"/>
      <c r="MUG96" s="129"/>
      <c r="MUH96" s="129"/>
      <c r="MUI96" s="129"/>
      <c r="MUJ96" s="129"/>
      <c r="MUK96" s="129"/>
      <c r="MUL96" s="129"/>
      <c r="MUM96" s="129"/>
      <c r="MUN96" s="129"/>
      <c r="MUO96" s="129"/>
      <c r="MUP96" s="129"/>
      <c r="MUQ96" s="129"/>
      <c r="MUR96" s="129"/>
      <c r="MUS96" s="129"/>
      <c r="MUT96" s="129"/>
      <c r="MUU96" s="129"/>
      <c r="MUV96" s="129"/>
      <c r="MUW96" s="129"/>
      <c r="MUX96" s="129"/>
      <c r="MUY96" s="129"/>
      <c r="MUZ96" s="129"/>
      <c r="MVA96" s="129"/>
      <c r="MVB96" s="129"/>
      <c r="MVC96" s="129"/>
      <c r="MVD96" s="129"/>
      <c r="MVE96" s="129"/>
      <c r="MVF96" s="129"/>
      <c r="MVG96" s="129"/>
      <c r="MVH96" s="129"/>
      <c r="MVI96" s="129"/>
      <c r="MVJ96" s="129"/>
      <c r="MVK96" s="129"/>
      <c r="MVL96" s="129"/>
      <c r="MVM96" s="129"/>
      <c r="MVN96" s="129"/>
      <c r="MVO96" s="129"/>
      <c r="MVP96" s="129"/>
      <c r="MVQ96" s="129"/>
      <c r="MVR96" s="129"/>
      <c r="MVS96" s="129"/>
      <c r="MVT96" s="129"/>
      <c r="MVU96" s="129"/>
      <c r="MVV96" s="129"/>
      <c r="MVW96" s="129"/>
      <c r="MVX96" s="129"/>
      <c r="MVY96" s="129"/>
      <c r="MVZ96" s="129"/>
      <c r="MWA96" s="129"/>
      <c r="MWB96" s="129"/>
      <c r="MWC96" s="129"/>
      <c r="MWD96" s="129"/>
      <c r="MWE96" s="129"/>
      <c r="MWF96" s="129"/>
      <c r="MWG96" s="129"/>
      <c r="MWH96" s="129"/>
      <c r="MWI96" s="129"/>
      <c r="MWJ96" s="129"/>
      <c r="MWK96" s="129"/>
      <c r="MWL96" s="129"/>
      <c r="MWM96" s="129"/>
      <c r="MWN96" s="129"/>
      <c r="MWO96" s="129"/>
      <c r="MWP96" s="129"/>
      <c r="MWQ96" s="129"/>
      <c r="MWR96" s="129"/>
      <c r="MWS96" s="129"/>
      <c r="MWT96" s="129"/>
      <c r="MWU96" s="129"/>
      <c r="MWV96" s="129"/>
      <c r="MWW96" s="129"/>
      <c r="MWX96" s="129"/>
      <c r="MWY96" s="129"/>
      <c r="MWZ96" s="129"/>
      <c r="MXA96" s="129"/>
      <c r="MXB96" s="129"/>
      <c r="MXC96" s="129"/>
      <c r="MXD96" s="129"/>
      <c r="MXE96" s="129"/>
      <c r="MXF96" s="129"/>
      <c r="MXG96" s="129"/>
      <c r="MXH96" s="129"/>
      <c r="MXI96" s="129"/>
      <c r="MXJ96" s="129"/>
      <c r="MXK96" s="129"/>
      <c r="MXL96" s="129"/>
      <c r="MXM96" s="129"/>
      <c r="MXN96" s="129"/>
      <c r="MXO96" s="129"/>
      <c r="MXP96" s="129"/>
      <c r="MXQ96" s="129"/>
      <c r="MXR96" s="129"/>
      <c r="MXS96" s="129"/>
      <c r="MXT96" s="129"/>
      <c r="MXU96" s="129"/>
      <c r="MXV96" s="129"/>
      <c r="MXW96" s="129"/>
      <c r="MXX96" s="129"/>
      <c r="MXY96" s="129"/>
      <c r="MXZ96" s="129"/>
      <c r="MYA96" s="129"/>
      <c r="MYB96" s="129"/>
      <c r="MYC96" s="129"/>
      <c r="MYD96" s="129"/>
      <c r="MYE96" s="129"/>
      <c r="MYF96" s="129"/>
      <c r="MYG96" s="129"/>
      <c r="MYH96" s="129"/>
      <c r="MYI96" s="129"/>
      <c r="MYJ96" s="129"/>
      <c r="MYK96" s="129"/>
      <c r="MYL96" s="129"/>
      <c r="MYM96" s="129"/>
      <c r="MYN96" s="129"/>
      <c r="MYO96" s="129"/>
      <c r="MYP96" s="129"/>
      <c r="MYQ96" s="129"/>
      <c r="MYR96" s="129"/>
      <c r="MYS96" s="129"/>
      <c r="MYT96" s="129"/>
      <c r="MYU96" s="129"/>
      <c r="MYV96" s="129"/>
      <c r="MYW96" s="129"/>
      <c r="MYX96" s="129"/>
      <c r="MYY96" s="129"/>
      <c r="MYZ96" s="129"/>
      <c r="MZA96" s="129"/>
      <c r="MZB96" s="129"/>
      <c r="MZC96" s="129"/>
      <c r="MZD96" s="129"/>
      <c r="MZE96" s="129"/>
      <c r="MZF96" s="129"/>
      <c r="MZG96" s="129"/>
      <c r="MZH96" s="129"/>
      <c r="MZI96" s="129"/>
      <c r="MZJ96" s="129"/>
      <c r="MZK96" s="129"/>
      <c r="MZL96" s="129"/>
      <c r="MZM96" s="129"/>
      <c r="MZN96" s="129"/>
      <c r="MZO96" s="129"/>
      <c r="MZP96" s="129"/>
      <c r="MZQ96" s="129"/>
      <c r="MZR96" s="129"/>
      <c r="MZS96" s="129"/>
      <c r="MZT96" s="129"/>
      <c r="MZU96" s="129"/>
      <c r="MZV96" s="129"/>
      <c r="MZW96" s="129"/>
      <c r="MZX96" s="129"/>
      <c r="MZY96" s="129"/>
      <c r="MZZ96" s="129"/>
      <c r="NAA96" s="129"/>
      <c r="NAB96" s="129"/>
      <c r="NAC96" s="129"/>
      <c r="NAD96" s="129"/>
      <c r="NAE96" s="129"/>
      <c r="NAF96" s="129"/>
      <c r="NAG96" s="129"/>
      <c r="NAH96" s="129"/>
      <c r="NAI96" s="129"/>
      <c r="NAJ96" s="129"/>
      <c r="NAK96" s="129"/>
      <c r="NAL96" s="129"/>
      <c r="NAM96" s="129"/>
      <c r="NAN96" s="129"/>
      <c r="NAO96" s="129"/>
      <c r="NAP96" s="129"/>
      <c r="NAQ96" s="129"/>
      <c r="NAR96" s="129"/>
      <c r="NAS96" s="129"/>
      <c r="NAT96" s="129"/>
      <c r="NAU96" s="129"/>
      <c r="NAV96" s="129"/>
      <c r="NAW96" s="129"/>
      <c r="NAX96" s="129"/>
      <c r="NAY96" s="129"/>
      <c r="NAZ96" s="129"/>
      <c r="NBA96" s="129"/>
      <c r="NBB96" s="129"/>
      <c r="NBC96" s="129"/>
      <c r="NBD96" s="129"/>
      <c r="NBE96" s="129"/>
      <c r="NBF96" s="129"/>
      <c r="NBG96" s="129"/>
      <c r="NBH96" s="129"/>
      <c r="NBI96" s="129"/>
      <c r="NBJ96" s="129"/>
      <c r="NBK96" s="129"/>
      <c r="NBL96" s="129"/>
      <c r="NBM96" s="129"/>
      <c r="NBN96" s="129"/>
      <c r="NBO96" s="129"/>
      <c r="NBP96" s="129"/>
      <c r="NBQ96" s="129"/>
      <c r="NBR96" s="129"/>
      <c r="NBS96" s="129"/>
      <c r="NBT96" s="129"/>
      <c r="NBU96" s="129"/>
      <c r="NBV96" s="129"/>
      <c r="NBW96" s="129"/>
      <c r="NBX96" s="129"/>
      <c r="NBY96" s="129"/>
      <c r="NBZ96" s="129"/>
      <c r="NCA96" s="129"/>
      <c r="NCB96" s="129"/>
      <c r="NCC96" s="129"/>
      <c r="NCD96" s="129"/>
      <c r="NCE96" s="129"/>
      <c r="NCF96" s="129"/>
      <c r="NCG96" s="129"/>
      <c r="NCH96" s="129"/>
      <c r="NCI96" s="129"/>
      <c r="NCJ96" s="129"/>
      <c r="NCK96" s="129"/>
      <c r="NCL96" s="129"/>
      <c r="NCM96" s="129"/>
      <c r="NCN96" s="129"/>
      <c r="NCO96" s="129"/>
      <c r="NCP96" s="129"/>
      <c r="NCQ96" s="129"/>
      <c r="NCR96" s="129"/>
      <c r="NCS96" s="129"/>
      <c r="NCT96" s="129"/>
      <c r="NCU96" s="129"/>
      <c r="NCV96" s="129"/>
      <c r="NCW96" s="129"/>
      <c r="NCX96" s="129"/>
      <c r="NCY96" s="129"/>
      <c r="NCZ96" s="129"/>
      <c r="NDA96" s="129"/>
      <c r="NDB96" s="129"/>
      <c r="NDC96" s="129"/>
      <c r="NDD96" s="129"/>
      <c r="NDE96" s="129"/>
      <c r="NDF96" s="129"/>
      <c r="NDG96" s="129"/>
      <c r="NDH96" s="129"/>
      <c r="NDI96" s="129"/>
      <c r="NDJ96" s="129"/>
      <c r="NDK96" s="129"/>
      <c r="NDL96" s="129"/>
      <c r="NDM96" s="129"/>
      <c r="NDN96" s="129"/>
      <c r="NDO96" s="129"/>
      <c r="NDP96" s="129"/>
      <c r="NDQ96" s="129"/>
      <c r="NDR96" s="129"/>
      <c r="NDS96" s="129"/>
      <c r="NDT96" s="129"/>
      <c r="NDU96" s="129"/>
      <c r="NDV96" s="129"/>
      <c r="NDW96" s="129"/>
      <c r="NDX96" s="129"/>
      <c r="NDY96" s="129"/>
      <c r="NDZ96" s="129"/>
      <c r="NEA96" s="129"/>
      <c r="NEB96" s="129"/>
      <c r="NEC96" s="129"/>
      <c r="NED96" s="129"/>
      <c r="NEE96" s="129"/>
      <c r="NEF96" s="129"/>
      <c r="NEG96" s="129"/>
      <c r="NEH96" s="129"/>
      <c r="NEI96" s="129"/>
      <c r="NEJ96" s="129"/>
      <c r="NEK96" s="129"/>
      <c r="NEL96" s="129"/>
      <c r="NEM96" s="129"/>
      <c r="NEN96" s="129"/>
      <c r="NEO96" s="129"/>
      <c r="NEP96" s="129"/>
      <c r="NEQ96" s="129"/>
      <c r="NER96" s="129"/>
      <c r="NES96" s="129"/>
      <c r="NET96" s="129"/>
      <c r="NEU96" s="129"/>
      <c r="NEV96" s="129"/>
      <c r="NEW96" s="129"/>
      <c r="NEX96" s="129"/>
      <c r="NEY96" s="129"/>
      <c r="NEZ96" s="129"/>
      <c r="NFA96" s="129"/>
      <c r="NFB96" s="129"/>
      <c r="NFC96" s="129"/>
      <c r="NFD96" s="129"/>
      <c r="NFE96" s="129"/>
      <c r="NFF96" s="129"/>
      <c r="NFG96" s="129"/>
      <c r="NFH96" s="129"/>
      <c r="NFI96" s="129"/>
      <c r="NFJ96" s="129"/>
      <c r="NFK96" s="129"/>
      <c r="NFL96" s="129"/>
      <c r="NFM96" s="129"/>
      <c r="NFN96" s="129"/>
      <c r="NFO96" s="129"/>
      <c r="NFP96" s="129"/>
      <c r="NFQ96" s="129"/>
      <c r="NFR96" s="129"/>
      <c r="NFS96" s="129"/>
      <c r="NFT96" s="129"/>
      <c r="NFU96" s="129"/>
      <c r="NFV96" s="129"/>
      <c r="NFW96" s="129"/>
      <c r="NFX96" s="129"/>
      <c r="NFY96" s="129"/>
      <c r="NFZ96" s="129"/>
      <c r="NGA96" s="129"/>
      <c r="NGB96" s="129"/>
      <c r="NGC96" s="129"/>
      <c r="NGD96" s="129"/>
      <c r="NGE96" s="129"/>
      <c r="NGF96" s="129"/>
      <c r="NGG96" s="129"/>
      <c r="NGH96" s="129"/>
      <c r="NGI96" s="129"/>
      <c r="NGJ96" s="129"/>
      <c r="NGK96" s="129"/>
      <c r="NGL96" s="129"/>
      <c r="NGM96" s="129"/>
      <c r="NGN96" s="129"/>
      <c r="NGO96" s="129"/>
      <c r="NGP96" s="129"/>
      <c r="NGQ96" s="129"/>
      <c r="NGR96" s="129"/>
      <c r="NGS96" s="129"/>
      <c r="NGT96" s="129"/>
      <c r="NGU96" s="129"/>
      <c r="NGV96" s="129"/>
      <c r="NGW96" s="129"/>
      <c r="NGX96" s="129"/>
      <c r="NGY96" s="129"/>
      <c r="NGZ96" s="129"/>
      <c r="NHA96" s="129"/>
      <c r="NHB96" s="129"/>
      <c r="NHC96" s="129"/>
      <c r="NHD96" s="129"/>
      <c r="NHE96" s="129"/>
      <c r="NHF96" s="129"/>
      <c r="NHG96" s="129"/>
      <c r="NHH96" s="129"/>
      <c r="NHI96" s="129"/>
      <c r="NHJ96" s="129"/>
      <c r="NHK96" s="129"/>
      <c r="NHL96" s="129"/>
      <c r="NHM96" s="129"/>
      <c r="NHN96" s="129"/>
      <c r="NHO96" s="129"/>
      <c r="NHP96" s="129"/>
      <c r="NHQ96" s="129"/>
      <c r="NHR96" s="129"/>
      <c r="NHS96" s="129"/>
      <c r="NHT96" s="129"/>
      <c r="NHU96" s="129"/>
      <c r="NHV96" s="129"/>
      <c r="NHW96" s="129"/>
      <c r="NHX96" s="129"/>
      <c r="NHY96" s="129"/>
      <c r="NHZ96" s="129"/>
      <c r="NIA96" s="129"/>
      <c r="NIB96" s="129"/>
      <c r="NIC96" s="129"/>
      <c r="NID96" s="129"/>
      <c r="NIE96" s="129"/>
      <c r="NIF96" s="129"/>
      <c r="NIG96" s="129"/>
      <c r="NIH96" s="129"/>
      <c r="NII96" s="129"/>
      <c r="NIJ96" s="129"/>
      <c r="NIK96" s="129"/>
      <c r="NIL96" s="129"/>
      <c r="NIM96" s="129"/>
      <c r="NIN96" s="129"/>
      <c r="NIO96" s="129"/>
      <c r="NIP96" s="129"/>
      <c r="NIQ96" s="129"/>
      <c r="NIR96" s="129"/>
      <c r="NIS96" s="129"/>
      <c r="NIT96" s="129"/>
      <c r="NIU96" s="129"/>
      <c r="NIV96" s="129"/>
      <c r="NIW96" s="129"/>
      <c r="NIX96" s="129"/>
      <c r="NIY96" s="129"/>
      <c r="NIZ96" s="129"/>
      <c r="NJA96" s="129"/>
      <c r="NJB96" s="129"/>
      <c r="NJC96" s="129"/>
      <c r="NJD96" s="129"/>
      <c r="NJE96" s="129"/>
      <c r="NJF96" s="129"/>
      <c r="NJG96" s="129"/>
      <c r="NJH96" s="129"/>
      <c r="NJI96" s="129"/>
      <c r="NJJ96" s="129"/>
      <c r="NJK96" s="129"/>
      <c r="NJL96" s="129"/>
      <c r="NJM96" s="129"/>
      <c r="NJN96" s="129"/>
      <c r="NJO96" s="129"/>
      <c r="NJP96" s="129"/>
      <c r="NJQ96" s="129"/>
      <c r="NJR96" s="129"/>
      <c r="NJS96" s="129"/>
      <c r="NJT96" s="129"/>
      <c r="NJU96" s="129"/>
      <c r="NJV96" s="129"/>
      <c r="NJW96" s="129"/>
      <c r="NJX96" s="129"/>
      <c r="NJY96" s="129"/>
      <c r="NJZ96" s="129"/>
      <c r="NKA96" s="129"/>
      <c r="NKB96" s="129"/>
      <c r="NKC96" s="129"/>
      <c r="NKD96" s="129"/>
      <c r="NKE96" s="129"/>
      <c r="NKF96" s="129"/>
      <c r="NKG96" s="129"/>
      <c r="NKH96" s="129"/>
      <c r="NKI96" s="129"/>
      <c r="NKJ96" s="129"/>
      <c r="NKK96" s="129"/>
      <c r="NKL96" s="129"/>
      <c r="NKM96" s="129"/>
      <c r="NKN96" s="129"/>
      <c r="NKO96" s="129"/>
      <c r="NKP96" s="129"/>
      <c r="NKQ96" s="129"/>
      <c r="NKR96" s="129"/>
      <c r="NKS96" s="129"/>
      <c r="NKT96" s="129"/>
      <c r="NKU96" s="129"/>
      <c r="NKV96" s="129"/>
      <c r="NKW96" s="129"/>
      <c r="NKX96" s="129"/>
      <c r="NKY96" s="129"/>
      <c r="NKZ96" s="129"/>
      <c r="NLA96" s="129"/>
      <c r="NLB96" s="129"/>
      <c r="NLC96" s="129"/>
      <c r="NLD96" s="129"/>
      <c r="NLE96" s="129"/>
      <c r="NLF96" s="129"/>
      <c r="NLG96" s="129"/>
      <c r="NLH96" s="129"/>
      <c r="NLI96" s="129"/>
      <c r="NLJ96" s="129"/>
      <c r="NLK96" s="129"/>
      <c r="NLL96" s="129"/>
      <c r="NLM96" s="129"/>
      <c r="NLN96" s="129"/>
      <c r="NLO96" s="129"/>
      <c r="NLP96" s="129"/>
      <c r="NLQ96" s="129"/>
      <c r="NLR96" s="129"/>
      <c r="NLS96" s="129"/>
      <c r="NLT96" s="129"/>
      <c r="NLU96" s="129"/>
      <c r="NLV96" s="129"/>
      <c r="NLW96" s="129"/>
      <c r="NLX96" s="129"/>
      <c r="NLY96" s="129"/>
      <c r="NLZ96" s="129"/>
      <c r="NMA96" s="129"/>
      <c r="NMB96" s="129"/>
      <c r="NMC96" s="129"/>
      <c r="NMD96" s="129"/>
      <c r="NME96" s="129"/>
      <c r="NMF96" s="129"/>
      <c r="NMG96" s="129"/>
      <c r="NMH96" s="129"/>
      <c r="NMI96" s="129"/>
      <c r="NMJ96" s="129"/>
      <c r="NMK96" s="129"/>
      <c r="NML96" s="129"/>
      <c r="NMM96" s="129"/>
      <c r="NMN96" s="129"/>
      <c r="NMO96" s="129"/>
      <c r="NMP96" s="129"/>
      <c r="NMQ96" s="129"/>
      <c r="NMR96" s="129"/>
      <c r="NMS96" s="129"/>
      <c r="NMT96" s="129"/>
      <c r="NMU96" s="129"/>
      <c r="NMV96" s="129"/>
      <c r="NMW96" s="129"/>
      <c r="NMX96" s="129"/>
      <c r="NMY96" s="129"/>
      <c r="NMZ96" s="129"/>
      <c r="NNA96" s="129"/>
      <c r="NNB96" s="129"/>
      <c r="NNC96" s="129"/>
      <c r="NND96" s="129"/>
      <c r="NNE96" s="129"/>
      <c r="NNF96" s="129"/>
      <c r="NNG96" s="129"/>
      <c r="NNH96" s="129"/>
      <c r="NNI96" s="129"/>
      <c r="NNJ96" s="129"/>
      <c r="NNK96" s="129"/>
      <c r="NNL96" s="129"/>
      <c r="NNM96" s="129"/>
      <c r="NNN96" s="129"/>
      <c r="NNO96" s="129"/>
      <c r="NNP96" s="129"/>
      <c r="NNQ96" s="129"/>
      <c r="NNR96" s="129"/>
      <c r="NNS96" s="129"/>
      <c r="NNT96" s="129"/>
      <c r="NNU96" s="129"/>
      <c r="NNV96" s="129"/>
      <c r="NNW96" s="129"/>
      <c r="NNX96" s="129"/>
      <c r="NNY96" s="129"/>
      <c r="NNZ96" s="129"/>
      <c r="NOA96" s="129"/>
      <c r="NOB96" s="129"/>
      <c r="NOC96" s="129"/>
      <c r="NOD96" s="129"/>
      <c r="NOE96" s="129"/>
      <c r="NOF96" s="129"/>
      <c r="NOG96" s="129"/>
      <c r="NOH96" s="129"/>
      <c r="NOI96" s="129"/>
      <c r="NOJ96" s="129"/>
      <c r="NOK96" s="129"/>
      <c r="NOL96" s="129"/>
      <c r="NOM96" s="129"/>
      <c r="NON96" s="129"/>
      <c r="NOO96" s="129"/>
      <c r="NOP96" s="129"/>
      <c r="NOQ96" s="129"/>
      <c r="NOR96" s="129"/>
      <c r="NOS96" s="129"/>
      <c r="NOT96" s="129"/>
      <c r="NOU96" s="129"/>
      <c r="NOV96" s="129"/>
      <c r="NOW96" s="129"/>
      <c r="NOX96" s="129"/>
      <c r="NOY96" s="129"/>
      <c r="NOZ96" s="129"/>
      <c r="NPA96" s="129"/>
      <c r="NPB96" s="129"/>
      <c r="NPC96" s="129"/>
      <c r="NPD96" s="129"/>
      <c r="NPE96" s="129"/>
      <c r="NPF96" s="129"/>
      <c r="NPG96" s="129"/>
      <c r="NPH96" s="129"/>
      <c r="NPI96" s="129"/>
      <c r="NPJ96" s="129"/>
      <c r="NPK96" s="129"/>
      <c r="NPL96" s="129"/>
      <c r="NPM96" s="129"/>
      <c r="NPN96" s="129"/>
      <c r="NPO96" s="129"/>
      <c r="NPP96" s="129"/>
      <c r="NPQ96" s="129"/>
      <c r="NPR96" s="129"/>
      <c r="NPS96" s="129"/>
      <c r="NPT96" s="129"/>
      <c r="NPU96" s="129"/>
      <c r="NPV96" s="129"/>
      <c r="NPW96" s="129"/>
      <c r="NPX96" s="129"/>
      <c r="NPY96" s="129"/>
      <c r="NPZ96" s="129"/>
      <c r="NQA96" s="129"/>
      <c r="NQB96" s="129"/>
      <c r="NQC96" s="129"/>
      <c r="NQD96" s="129"/>
      <c r="NQE96" s="129"/>
      <c r="NQF96" s="129"/>
      <c r="NQG96" s="129"/>
      <c r="NQH96" s="129"/>
      <c r="NQI96" s="129"/>
      <c r="NQJ96" s="129"/>
      <c r="NQK96" s="129"/>
      <c r="NQL96" s="129"/>
      <c r="NQM96" s="129"/>
      <c r="NQN96" s="129"/>
      <c r="NQO96" s="129"/>
      <c r="NQP96" s="129"/>
      <c r="NQQ96" s="129"/>
      <c r="NQR96" s="129"/>
      <c r="NQS96" s="129"/>
      <c r="NQT96" s="129"/>
      <c r="NQU96" s="129"/>
      <c r="NQV96" s="129"/>
      <c r="NQW96" s="129"/>
      <c r="NQX96" s="129"/>
      <c r="NQY96" s="129"/>
      <c r="NQZ96" s="129"/>
      <c r="NRA96" s="129"/>
      <c r="NRB96" s="129"/>
      <c r="NRC96" s="129"/>
      <c r="NRD96" s="129"/>
      <c r="NRE96" s="129"/>
      <c r="NRF96" s="129"/>
      <c r="NRG96" s="129"/>
      <c r="NRH96" s="129"/>
      <c r="NRI96" s="129"/>
      <c r="NRJ96" s="129"/>
      <c r="NRK96" s="129"/>
      <c r="NRL96" s="129"/>
      <c r="NRM96" s="129"/>
      <c r="NRN96" s="129"/>
      <c r="NRO96" s="129"/>
      <c r="NRP96" s="129"/>
      <c r="NRQ96" s="129"/>
      <c r="NRR96" s="129"/>
      <c r="NRS96" s="129"/>
      <c r="NRT96" s="129"/>
      <c r="NRU96" s="129"/>
      <c r="NRV96" s="129"/>
      <c r="NRW96" s="129"/>
      <c r="NRX96" s="129"/>
      <c r="NRY96" s="129"/>
      <c r="NRZ96" s="129"/>
      <c r="NSA96" s="129"/>
      <c r="NSB96" s="129"/>
      <c r="NSC96" s="129"/>
      <c r="NSD96" s="129"/>
      <c r="NSE96" s="129"/>
      <c r="NSF96" s="129"/>
      <c r="NSG96" s="129"/>
      <c r="NSH96" s="129"/>
      <c r="NSI96" s="129"/>
      <c r="NSJ96" s="129"/>
      <c r="NSK96" s="129"/>
      <c r="NSL96" s="129"/>
      <c r="NSM96" s="129"/>
      <c r="NSN96" s="129"/>
      <c r="NSO96" s="129"/>
      <c r="NSP96" s="129"/>
      <c r="NSQ96" s="129"/>
      <c r="NSR96" s="129"/>
      <c r="NSS96" s="129"/>
      <c r="NST96" s="129"/>
      <c r="NSU96" s="129"/>
      <c r="NSV96" s="129"/>
      <c r="NSW96" s="129"/>
      <c r="NSX96" s="129"/>
      <c r="NSY96" s="129"/>
      <c r="NSZ96" s="129"/>
      <c r="NTA96" s="129"/>
      <c r="NTB96" s="129"/>
      <c r="NTC96" s="129"/>
      <c r="NTD96" s="129"/>
      <c r="NTE96" s="129"/>
      <c r="NTF96" s="129"/>
      <c r="NTG96" s="129"/>
      <c r="NTH96" s="129"/>
      <c r="NTI96" s="129"/>
      <c r="NTJ96" s="129"/>
      <c r="NTK96" s="129"/>
      <c r="NTL96" s="129"/>
      <c r="NTM96" s="129"/>
      <c r="NTN96" s="129"/>
      <c r="NTO96" s="129"/>
      <c r="NTP96" s="129"/>
      <c r="NTQ96" s="129"/>
      <c r="NTR96" s="129"/>
      <c r="NTS96" s="129"/>
      <c r="NTT96" s="129"/>
      <c r="NTU96" s="129"/>
      <c r="NTV96" s="129"/>
      <c r="NTW96" s="129"/>
      <c r="NTX96" s="129"/>
      <c r="NTY96" s="129"/>
      <c r="NTZ96" s="129"/>
      <c r="NUA96" s="129"/>
      <c r="NUB96" s="129"/>
      <c r="NUC96" s="129"/>
      <c r="NUD96" s="129"/>
      <c r="NUE96" s="129"/>
      <c r="NUF96" s="129"/>
      <c r="NUG96" s="129"/>
      <c r="NUH96" s="129"/>
      <c r="NUI96" s="129"/>
      <c r="NUJ96" s="129"/>
      <c r="NUK96" s="129"/>
      <c r="NUL96" s="129"/>
      <c r="NUM96" s="129"/>
      <c r="NUN96" s="129"/>
      <c r="NUO96" s="129"/>
      <c r="NUP96" s="129"/>
      <c r="NUQ96" s="129"/>
      <c r="NUR96" s="129"/>
      <c r="NUS96" s="129"/>
      <c r="NUT96" s="129"/>
      <c r="NUU96" s="129"/>
      <c r="NUV96" s="129"/>
      <c r="NUW96" s="129"/>
      <c r="NUX96" s="129"/>
      <c r="NUY96" s="129"/>
      <c r="NUZ96" s="129"/>
      <c r="NVA96" s="129"/>
      <c r="NVB96" s="129"/>
      <c r="NVC96" s="129"/>
      <c r="NVD96" s="129"/>
      <c r="NVE96" s="129"/>
      <c r="NVF96" s="129"/>
      <c r="NVG96" s="129"/>
      <c r="NVH96" s="129"/>
      <c r="NVI96" s="129"/>
      <c r="NVJ96" s="129"/>
      <c r="NVK96" s="129"/>
      <c r="NVL96" s="129"/>
      <c r="NVM96" s="129"/>
      <c r="NVN96" s="129"/>
      <c r="NVO96" s="129"/>
      <c r="NVP96" s="129"/>
      <c r="NVQ96" s="129"/>
      <c r="NVR96" s="129"/>
      <c r="NVS96" s="129"/>
      <c r="NVT96" s="129"/>
      <c r="NVU96" s="129"/>
      <c r="NVV96" s="129"/>
      <c r="NVW96" s="129"/>
      <c r="NVX96" s="129"/>
      <c r="NVY96" s="129"/>
      <c r="NVZ96" s="129"/>
      <c r="NWA96" s="129"/>
      <c r="NWB96" s="129"/>
      <c r="NWC96" s="129"/>
      <c r="NWD96" s="129"/>
      <c r="NWE96" s="129"/>
      <c r="NWF96" s="129"/>
      <c r="NWG96" s="129"/>
      <c r="NWH96" s="129"/>
      <c r="NWI96" s="129"/>
      <c r="NWJ96" s="129"/>
      <c r="NWK96" s="129"/>
      <c r="NWL96" s="129"/>
      <c r="NWM96" s="129"/>
      <c r="NWN96" s="129"/>
      <c r="NWO96" s="129"/>
      <c r="NWP96" s="129"/>
      <c r="NWQ96" s="129"/>
      <c r="NWR96" s="129"/>
      <c r="NWS96" s="129"/>
      <c r="NWT96" s="129"/>
      <c r="NWU96" s="129"/>
      <c r="NWV96" s="129"/>
      <c r="NWW96" s="129"/>
      <c r="NWX96" s="129"/>
      <c r="NWY96" s="129"/>
      <c r="NWZ96" s="129"/>
      <c r="NXA96" s="129"/>
      <c r="NXB96" s="129"/>
      <c r="NXC96" s="129"/>
      <c r="NXD96" s="129"/>
      <c r="NXE96" s="129"/>
      <c r="NXF96" s="129"/>
      <c r="NXG96" s="129"/>
      <c r="NXH96" s="129"/>
      <c r="NXI96" s="129"/>
      <c r="NXJ96" s="129"/>
      <c r="NXK96" s="129"/>
      <c r="NXL96" s="129"/>
      <c r="NXM96" s="129"/>
      <c r="NXN96" s="129"/>
      <c r="NXO96" s="129"/>
      <c r="NXP96" s="129"/>
      <c r="NXQ96" s="129"/>
      <c r="NXR96" s="129"/>
      <c r="NXS96" s="129"/>
      <c r="NXT96" s="129"/>
      <c r="NXU96" s="129"/>
      <c r="NXV96" s="129"/>
      <c r="NXW96" s="129"/>
      <c r="NXX96" s="129"/>
      <c r="NXY96" s="129"/>
      <c r="NXZ96" s="129"/>
      <c r="NYA96" s="129"/>
      <c r="NYB96" s="129"/>
      <c r="NYC96" s="129"/>
      <c r="NYD96" s="129"/>
      <c r="NYE96" s="129"/>
      <c r="NYF96" s="129"/>
      <c r="NYG96" s="129"/>
      <c r="NYH96" s="129"/>
      <c r="NYI96" s="129"/>
      <c r="NYJ96" s="129"/>
      <c r="NYK96" s="129"/>
      <c r="NYL96" s="129"/>
      <c r="NYM96" s="129"/>
      <c r="NYN96" s="129"/>
      <c r="NYO96" s="129"/>
      <c r="NYP96" s="129"/>
      <c r="NYQ96" s="129"/>
      <c r="NYR96" s="129"/>
      <c r="NYS96" s="129"/>
      <c r="NYT96" s="129"/>
      <c r="NYU96" s="129"/>
      <c r="NYV96" s="129"/>
      <c r="NYW96" s="129"/>
      <c r="NYX96" s="129"/>
      <c r="NYY96" s="129"/>
      <c r="NYZ96" s="129"/>
      <c r="NZA96" s="129"/>
      <c r="NZB96" s="129"/>
      <c r="NZC96" s="129"/>
      <c r="NZD96" s="129"/>
      <c r="NZE96" s="129"/>
      <c r="NZF96" s="129"/>
      <c r="NZG96" s="129"/>
      <c r="NZH96" s="129"/>
      <c r="NZI96" s="129"/>
      <c r="NZJ96" s="129"/>
      <c r="NZK96" s="129"/>
      <c r="NZL96" s="129"/>
      <c r="NZM96" s="129"/>
      <c r="NZN96" s="129"/>
      <c r="NZO96" s="129"/>
      <c r="NZP96" s="129"/>
      <c r="NZQ96" s="129"/>
      <c r="NZR96" s="129"/>
      <c r="NZS96" s="129"/>
      <c r="NZT96" s="129"/>
      <c r="NZU96" s="129"/>
      <c r="NZV96" s="129"/>
      <c r="NZW96" s="129"/>
      <c r="NZX96" s="129"/>
      <c r="NZY96" s="129"/>
      <c r="NZZ96" s="129"/>
      <c r="OAA96" s="129"/>
      <c r="OAB96" s="129"/>
      <c r="OAC96" s="129"/>
      <c r="OAD96" s="129"/>
      <c r="OAE96" s="129"/>
      <c r="OAF96" s="129"/>
      <c r="OAG96" s="129"/>
      <c r="OAH96" s="129"/>
      <c r="OAI96" s="129"/>
      <c r="OAJ96" s="129"/>
      <c r="OAK96" s="129"/>
      <c r="OAL96" s="129"/>
      <c r="OAM96" s="129"/>
      <c r="OAN96" s="129"/>
      <c r="OAO96" s="129"/>
      <c r="OAP96" s="129"/>
      <c r="OAQ96" s="129"/>
      <c r="OAR96" s="129"/>
      <c r="OAS96" s="129"/>
      <c r="OAT96" s="129"/>
      <c r="OAU96" s="129"/>
      <c r="OAV96" s="129"/>
      <c r="OAW96" s="129"/>
      <c r="OAX96" s="129"/>
      <c r="OAY96" s="129"/>
      <c r="OAZ96" s="129"/>
      <c r="OBA96" s="129"/>
      <c r="OBB96" s="129"/>
      <c r="OBC96" s="129"/>
      <c r="OBD96" s="129"/>
      <c r="OBE96" s="129"/>
      <c r="OBF96" s="129"/>
      <c r="OBG96" s="129"/>
      <c r="OBH96" s="129"/>
      <c r="OBI96" s="129"/>
      <c r="OBJ96" s="129"/>
      <c r="OBK96" s="129"/>
      <c r="OBL96" s="129"/>
      <c r="OBM96" s="129"/>
      <c r="OBN96" s="129"/>
      <c r="OBO96" s="129"/>
      <c r="OBP96" s="129"/>
      <c r="OBQ96" s="129"/>
      <c r="OBR96" s="129"/>
      <c r="OBS96" s="129"/>
      <c r="OBT96" s="129"/>
      <c r="OBU96" s="129"/>
      <c r="OBV96" s="129"/>
      <c r="OBW96" s="129"/>
      <c r="OBX96" s="129"/>
      <c r="OBY96" s="129"/>
      <c r="OBZ96" s="129"/>
      <c r="OCA96" s="129"/>
      <c r="OCB96" s="129"/>
      <c r="OCC96" s="129"/>
      <c r="OCD96" s="129"/>
      <c r="OCE96" s="129"/>
      <c r="OCF96" s="129"/>
      <c r="OCG96" s="129"/>
      <c r="OCH96" s="129"/>
      <c r="OCI96" s="129"/>
      <c r="OCJ96" s="129"/>
      <c r="OCK96" s="129"/>
      <c r="OCL96" s="129"/>
      <c r="OCM96" s="129"/>
      <c r="OCN96" s="129"/>
      <c r="OCO96" s="129"/>
      <c r="OCP96" s="129"/>
      <c r="OCQ96" s="129"/>
      <c r="OCR96" s="129"/>
      <c r="OCS96" s="129"/>
      <c r="OCT96" s="129"/>
      <c r="OCU96" s="129"/>
      <c r="OCV96" s="129"/>
      <c r="OCW96" s="129"/>
      <c r="OCX96" s="129"/>
      <c r="OCY96" s="129"/>
      <c r="OCZ96" s="129"/>
      <c r="ODA96" s="129"/>
      <c r="ODB96" s="129"/>
      <c r="ODC96" s="129"/>
      <c r="ODD96" s="129"/>
      <c r="ODE96" s="129"/>
      <c r="ODF96" s="129"/>
      <c r="ODG96" s="129"/>
      <c r="ODH96" s="129"/>
      <c r="ODI96" s="129"/>
      <c r="ODJ96" s="129"/>
      <c r="ODK96" s="129"/>
      <c r="ODL96" s="129"/>
      <c r="ODM96" s="129"/>
      <c r="ODN96" s="129"/>
      <c r="ODO96" s="129"/>
      <c r="ODP96" s="129"/>
      <c r="ODQ96" s="129"/>
      <c r="ODR96" s="129"/>
      <c r="ODS96" s="129"/>
      <c r="ODT96" s="129"/>
      <c r="ODU96" s="129"/>
      <c r="ODV96" s="129"/>
      <c r="ODW96" s="129"/>
      <c r="ODX96" s="129"/>
      <c r="ODY96" s="129"/>
      <c r="ODZ96" s="129"/>
      <c r="OEA96" s="129"/>
      <c r="OEB96" s="129"/>
      <c r="OEC96" s="129"/>
      <c r="OED96" s="129"/>
      <c r="OEE96" s="129"/>
      <c r="OEF96" s="129"/>
      <c r="OEG96" s="129"/>
      <c r="OEH96" s="129"/>
      <c r="OEI96" s="129"/>
      <c r="OEJ96" s="129"/>
      <c r="OEK96" s="129"/>
      <c r="OEL96" s="129"/>
      <c r="OEM96" s="129"/>
      <c r="OEN96" s="129"/>
      <c r="OEO96" s="129"/>
      <c r="OEP96" s="129"/>
      <c r="OEQ96" s="129"/>
      <c r="OER96" s="129"/>
      <c r="OES96" s="129"/>
      <c r="OET96" s="129"/>
      <c r="OEU96" s="129"/>
      <c r="OEV96" s="129"/>
      <c r="OEW96" s="129"/>
      <c r="OEX96" s="129"/>
      <c r="OEY96" s="129"/>
      <c r="OEZ96" s="129"/>
      <c r="OFA96" s="129"/>
      <c r="OFB96" s="129"/>
      <c r="OFC96" s="129"/>
      <c r="OFD96" s="129"/>
      <c r="OFE96" s="129"/>
      <c r="OFF96" s="129"/>
      <c r="OFG96" s="129"/>
      <c r="OFH96" s="129"/>
      <c r="OFI96" s="129"/>
      <c r="OFJ96" s="129"/>
      <c r="OFK96" s="129"/>
      <c r="OFL96" s="129"/>
      <c r="OFM96" s="129"/>
      <c r="OFN96" s="129"/>
      <c r="OFO96" s="129"/>
      <c r="OFP96" s="129"/>
      <c r="OFQ96" s="129"/>
      <c r="OFR96" s="129"/>
      <c r="OFS96" s="129"/>
      <c r="OFT96" s="129"/>
      <c r="OFU96" s="129"/>
      <c r="OFV96" s="129"/>
      <c r="OFW96" s="129"/>
      <c r="OFX96" s="129"/>
      <c r="OFY96" s="129"/>
      <c r="OFZ96" s="129"/>
      <c r="OGA96" s="129"/>
      <c r="OGB96" s="129"/>
      <c r="OGC96" s="129"/>
      <c r="OGD96" s="129"/>
      <c r="OGE96" s="129"/>
      <c r="OGF96" s="129"/>
      <c r="OGG96" s="129"/>
      <c r="OGH96" s="129"/>
      <c r="OGI96" s="129"/>
      <c r="OGJ96" s="129"/>
      <c r="OGK96" s="129"/>
      <c r="OGL96" s="129"/>
      <c r="OGM96" s="129"/>
      <c r="OGN96" s="129"/>
      <c r="OGO96" s="129"/>
      <c r="OGP96" s="129"/>
      <c r="OGQ96" s="129"/>
      <c r="OGR96" s="129"/>
      <c r="OGS96" s="129"/>
      <c r="OGT96" s="129"/>
      <c r="OGU96" s="129"/>
      <c r="OGV96" s="129"/>
      <c r="OGW96" s="129"/>
      <c r="OGX96" s="129"/>
      <c r="OGY96" s="129"/>
      <c r="OGZ96" s="129"/>
      <c r="OHA96" s="129"/>
      <c r="OHB96" s="129"/>
      <c r="OHC96" s="129"/>
      <c r="OHD96" s="129"/>
      <c r="OHE96" s="129"/>
      <c r="OHF96" s="129"/>
      <c r="OHG96" s="129"/>
      <c r="OHH96" s="129"/>
      <c r="OHI96" s="129"/>
      <c r="OHJ96" s="129"/>
      <c r="OHK96" s="129"/>
      <c r="OHL96" s="129"/>
      <c r="OHM96" s="129"/>
      <c r="OHN96" s="129"/>
      <c r="OHO96" s="129"/>
      <c r="OHP96" s="129"/>
      <c r="OHQ96" s="129"/>
      <c r="OHR96" s="129"/>
      <c r="OHS96" s="129"/>
      <c r="OHT96" s="129"/>
      <c r="OHU96" s="129"/>
      <c r="OHV96" s="129"/>
      <c r="OHW96" s="129"/>
      <c r="OHX96" s="129"/>
      <c r="OHY96" s="129"/>
      <c r="OHZ96" s="129"/>
      <c r="OIA96" s="129"/>
      <c r="OIB96" s="129"/>
      <c r="OIC96" s="129"/>
      <c r="OID96" s="129"/>
      <c r="OIE96" s="129"/>
      <c r="OIF96" s="129"/>
      <c r="OIG96" s="129"/>
      <c r="OIH96" s="129"/>
      <c r="OII96" s="129"/>
      <c r="OIJ96" s="129"/>
      <c r="OIK96" s="129"/>
      <c r="OIL96" s="129"/>
      <c r="OIM96" s="129"/>
      <c r="OIN96" s="129"/>
      <c r="OIO96" s="129"/>
      <c r="OIP96" s="129"/>
      <c r="OIQ96" s="129"/>
      <c r="OIR96" s="129"/>
      <c r="OIS96" s="129"/>
      <c r="OIT96" s="129"/>
      <c r="OIU96" s="129"/>
      <c r="OIV96" s="129"/>
      <c r="OIW96" s="129"/>
      <c r="OIX96" s="129"/>
      <c r="OIY96" s="129"/>
      <c r="OIZ96" s="129"/>
      <c r="OJA96" s="129"/>
      <c r="OJB96" s="129"/>
      <c r="OJC96" s="129"/>
      <c r="OJD96" s="129"/>
      <c r="OJE96" s="129"/>
      <c r="OJF96" s="129"/>
      <c r="OJG96" s="129"/>
      <c r="OJH96" s="129"/>
      <c r="OJI96" s="129"/>
      <c r="OJJ96" s="129"/>
      <c r="OJK96" s="129"/>
      <c r="OJL96" s="129"/>
      <c r="OJM96" s="129"/>
      <c r="OJN96" s="129"/>
      <c r="OJO96" s="129"/>
      <c r="OJP96" s="129"/>
      <c r="OJQ96" s="129"/>
      <c r="OJR96" s="129"/>
      <c r="OJS96" s="129"/>
      <c r="OJT96" s="129"/>
      <c r="OJU96" s="129"/>
      <c r="OJV96" s="129"/>
      <c r="OJW96" s="129"/>
      <c r="OJX96" s="129"/>
      <c r="OJY96" s="129"/>
      <c r="OJZ96" s="129"/>
      <c r="OKA96" s="129"/>
      <c r="OKB96" s="129"/>
      <c r="OKC96" s="129"/>
      <c r="OKD96" s="129"/>
      <c r="OKE96" s="129"/>
      <c r="OKF96" s="129"/>
      <c r="OKG96" s="129"/>
      <c r="OKH96" s="129"/>
      <c r="OKI96" s="129"/>
      <c r="OKJ96" s="129"/>
      <c r="OKK96" s="129"/>
      <c r="OKL96" s="129"/>
      <c r="OKM96" s="129"/>
      <c r="OKN96" s="129"/>
      <c r="OKO96" s="129"/>
      <c r="OKP96" s="129"/>
      <c r="OKQ96" s="129"/>
      <c r="OKR96" s="129"/>
      <c r="OKS96" s="129"/>
      <c r="OKT96" s="129"/>
      <c r="OKU96" s="129"/>
      <c r="OKV96" s="129"/>
      <c r="OKW96" s="129"/>
      <c r="OKX96" s="129"/>
      <c r="OKY96" s="129"/>
      <c r="OKZ96" s="129"/>
      <c r="OLA96" s="129"/>
      <c r="OLB96" s="129"/>
      <c r="OLC96" s="129"/>
      <c r="OLD96" s="129"/>
      <c r="OLE96" s="129"/>
      <c r="OLF96" s="129"/>
      <c r="OLG96" s="129"/>
      <c r="OLH96" s="129"/>
      <c r="OLI96" s="129"/>
      <c r="OLJ96" s="129"/>
      <c r="OLK96" s="129"/>
      <c r="OLL96" s="129"/>
      <c r="OLM96" s="129"/>
      <c r="OLN96" s="129"/>
      <c r="OLO96" s="129"/>
      <c r="OLP96" s="129"/>
      <c r="OLQ96" s="129"/>
      <c r="OLR96" s="129"/>
      <c r="OLS96" s="129"/>
      <c r="OLT96" s="129"/>
      <c r="OLU96" s="129"/>
      <c r="OLV96" s="129"/>
      <c r="OLW96" s="129"/>
      <c r="OLX96" s="129"/>
      <c r="OLY96" s="129"/>
      <c r="OLZ96" s="129"/>
      <c r="OMA96" s="129"/>
      <c r="OMB96" s="129"/>
      <c r="OMC96" s="129"/>
      <c r="OMD96" s="129"/>
      <c r="OME96" s="129"/>
      <c r="OMF96" s="129"/>
      <c r="OMG96" s="129"/>
      <c r="OMH96" s="129"/>
      <c r="OMI96" s="129"/>
      <c r="OMJ96" s="129"/>
      <c r="OMK96" s="129"/>
      <c r="OML96" s="129"/>
      <c r="OMM96" s="129"/>
      <c r="OMN96" s="129"/>
      <c r="OMO96" s="129"/>
      <c r="OMP96" s="129"/>
      <c r="OMQ96" s="129"/>
      <c r="OMR96" s="129"/>
      <c r="OMS96" s="129"/>
      <c r="OMT96" s="129"/>
      <c r="OMU96" s="129"/>
      <c r="OMV96" s="129"/>
      <c r="OMW96" s="129"/>
      <c r="OMX96" s="129"/>
      <c r="OMY96" s="129"/>
      <c r="OMZ96" s="129"/>
      <c r="ONA96" s="129"/>
      <c r="ONB96" s="129"/>
      <c r="ONC96" s="129"/>
      <c r="OND96" s="129"/>
      <c r="ONE96" s="129"/>
      <c r="ONF96" s="129"/>
      <c r="ONG96" s="129"/>
      <c r="ONH96" s="129"/>
      <c r="ONI96" s="129"/>
      <c r="ONJ96" s="129"/>
      <c r="ONK96" s="129"/>
      <c r="ONL96" s="129"/>
      <c r="ONM96" s="129"/>
      <c r="ONN96" s="129"/>
      <c r="ONO96" s="129"/>
      <c r="ONP96" s="129"/>
      <c r="ONQ96" s="129"/>
      <c r="ONR96" s="129"/>
      <c r="ONS96" s="129"/>
      <c r="ONT96" s="129"/>
      <c r="ONU96" s="129"/>
      <c r="ONV96" s="129"/>
      <c r="ONW96" s="129"/>
      <c r="ONX96" s="129"/>
      <c r="ONY96" s="129"/>
      <c r="ONZ96" s="129"/>
      <c r="OOA96" s="129"/>
      <c r="OOB96" s="129"/>
      <c r="OOC96" s="129"/>
      <c r="OOD96" s="129"/>
      <c r="OOE96" s="129"/>
      <c r="OOF96" s="129"/>
      <c r="OOG96" s="129"/>
      <c r="OOH96" s="129"/>
      <c r="OOI96" s="129"/>
      <c r="OOJ96" s="129"/>
      <c r="OOK96" s="129"/>
      <c r="OOL96" s="129"/>
      <c r="OOM96" s="129"/>
      <c r="OON96" s="129"/>
      <c r="OOO96" s="129"/>
      <c r="OOP96" s="129"/>
      <c r="OOQ96" s="129"/>
      <c r="OOR96" s="129"/>
      <c r="OOS96" s="129"/>
      <c r="OOT96" s="129"/>
      <c r="OOU96" s="129"/>
      <c r="OOV96" s="129"/>
      <c r="OOW96" s="129"/>
      <c r="OOX96" s="129"/>
      <c r="OOY96" s="129"/>
      <c r="OOZ96" s="129"/>
      <c r="OPA96" s="129"/>
      <c r="OPB96" s="129"/>
      <c r="OPC96" s="129"/>
      <c r="OPD96" s="129"/>
      <c r="OPE96" s="129"/>
      <c r="OPF96" s="129"/>
      <c r="OPG96" s="129"/>
      <c r="OPH96" s="129"/>
      <c r="OPI96" s="129"/>
      <c r="OPJ96" s="129"/>
      <c r="OPK96" s="129"/>
      <c r="OPL96" s="129"/>
      <c r="OPM96" s="129"/>
      <c r="OPN96" s="129"/>
      <c r="OPO96" s="129"/>
      <c r="OPP96" s="129"/>
      <c r="OPQ96" s="129"/>
      <c r="OPR96" s="129"/>
      <c r="OPS96" s="129"/>
      <c r="OPT96" s="129"/>
      <c r="OPU96" s="129"/>
      <c r="OPV96" s="129"/>
      <c r="OPW96" s="129"/>
      <c r="OPX96" s="129"/>
      <c r="OPY96" s="129"/>
      <c r="OPZ96" s="129"/>
      <c r="OQA96" s="129"/>
      <c r="OQB96" s="129"/>
      <c r="OQC96" s="129"/>
      <c r="OQD96" s="129"/>
      <c r="OQE96" s="129"/>
      <c r="OQF96" s="129"/>
      <c r="OQG96" s="129"/>
      <c r="OQH96" s="129"/>
      <c r="OQI96" s="129"/>
      <c r="OQJ96" s="129"/>
      <c r="OQK96" s="129"/>
      <c r="OQL96" s="129"/>
      <c r="OQM96" s="129"/>
      <c r="OQN96" s="129"/>
      <c r="OQO96" s="129"/>
      <c r="OQP96" s="129"/>
      <c r="OQQ96" s="129"/>
      <c r="OQR96" s="129"/>
      <c r="OQS96" s="129"/>
      <c r="OQT96" s="129"/>
      <c r="OQU96" s="129"/>
      <c r="OQV96" s="129"/>
      <c r="OQW96" s="129"/>
      <c r="OQX96" s="129"/>
      <c r="OQY96" s="129"/>
      <c r="OQZ96" s="129"/>
      <c r="ORA96" s="129"/>
      <c r="ORB96" s="129"/>
      <c r="ORC96" s="129"/>
      <c r="ORD96" s="129"/>
      <c r="ORE96" s="129"/>
      <c r="ORF96" s="129"/>
      <c r="ORG96" s="129"/>
      <c r="ORH96" s="129"/>
      <c r="ORI96" s="129"/>
      <c r="ORJ96" s="129"/>
      <c r="ORK96" s="129"/>
      <c r="ORL96" s="129"/>
      <c r="ORM96" s="129"/>
      <c r="ORN96" s="129"/>
      <c r="ORO96" s="129"/>
      <c r="ORP96" s="129"/>
      <c r="ORQ96" s="129"/>
      <c r="ORR96" s="129"/>
      <c r="ORS96" s="129"/>
      <c r="ORT96" s="129"/>
      <c r="ORU96" s="129"/>
      <c r="ORV96" s="129"/>
      <c r="ORW96" s="129"/>
      <c r="ORX96" s="129"/>
      <c r="ORY96" s="129"/>
      <c r="ORZ96" s="129"/>
      <c r="OSA96" s="129"/>
      <c r="OSB96" s="129"/>
      <c r="OSC96" s="129"/>
      <c r="OSD96" s="129"/>
      <c r="OSE96" s="129"/>
      <c r="OSF96" s="129"/>
      <c r="OSG96" s="129"/>
      <c r="OSH96" s="129"/>
      <c r="OSI96" s="129"/>
      <c r="OSJ96" s="129"/>
      <c r="OSK96" s="129"/>
      <c r="OSL96" s="129"/>
      <c r="OSM96" s="129"/>
      <c r="OSN96" s="129"/>
      <c r="OSO96" s="129"/>
      <c r="OSP96" s="129"/>
      <c r="OSQ96" s="129"/>
      <c r="OSR96" s="129"/>
      <c r="OSS96" s="129"/>
      <c r="OST96" s="129"/>
      <c r="OSU96" s="129"/>
      <c r="OSV96" s="129"/>
      <c r="OSW96" s="129"/>
      <c r="OSX96" s="129"/>
      <c r="OSY96" s="129"/>
      <c r="OSZ96" s="129"/>
      <c r="OTA96" s="129"/>
      <c r="OTB96" s="129"/>
      <c r="OTC96" s="129"/>
      <c r="OTD96" s="129"/>
      <c r="OTE96" s="129"/>
      <c r="OTF96" s="129"/>
      <c r="OTG96" s="129"/>
      <c r="OTH96" s="129"/>
      <c r="OTI96" s="129"/>
      <c r="OTJ96" s="129"/>
      <c r="OTK96" s="129"/>
      <c r="OTL96" s="129"/>
      <c r="OTM96" s="129"/>
      <c r="OTN96" s="129"/>
      <c r="OTO96" s="129"/>
      <c r="OTP96" s="129"/>
      <c r="OTQ96" s="129"/>
      <c r="OTR96" s="129"/>
      <c r="OTS96" s="129"/>
      <c r="OTT96" s="129"/>
      <c r="OTU96" s="129"/>
      <c r="OTV96" s="129"/>
      <c r="OTW96" s="129"/>
      <c r="OTX96" s="129"/>
      <c r="OTY96" s="129"/>
      <c r="OTZ96" s="129"/>
      <c r="OUA96" s="129"/>
      <c r="OUB96" s="129"/>
      <c r="OUC96" s="129"/>
      <c r="OUD96" s="129"/>
      <c r="OUE96" s="129"/>
      <c r="OUF96" s="129"/>
      <c r="OUG96" s="129"/>
      <c r="OUH96" s="129"/>
      <c r="OUI96" s="129"/>
      <c r="OUJ96" s="129"/>
      <c r="OUK96" s="129"/>
      <c r="OUL96" s="129"/>
      <c r="OUM96" s="129"/>
      <c r="OUN96" s="129"/>
      <c r="OUO96" s="129"/>
      <c r="OUP96" s="129"/>
      <c r="OUQ96" s="129"/>
      <c r="OUR96" s="129"/>
      <c r="OUS96" s="129"/>
      <c r="OUT96" s="129"/>
      <c r="OUU96" s="129"/>
      <c r="OUV96" s="129"/>
      <c r="OUW96" s="129"/>
      <c r="OUX96" s="129"/>
      <c r="OUY96" s="129"/>
      <c r="OUZ96" s="129"/>
      <c r="OVA96" s="129"/>
      <c r="OVB96" s="129"/>
      <c r="OVC96" s="129"/>
      <c r="OVD96" s="129"/>
      <c r="OVE96" s="129"/>
      <c r="OVF96" s="129"/>
      <c r="OVG96" s="129"/>
      <c r="OVH96" s="129"/>
      <c r="OVI96" s="129"/>
      <c r="OVJ96" s="129"/>
      <c r="OVK96" s="129"/>
      <c r="OVL96" s="129"/>
      <c r="OVM96" s="129"/>
      <c r="OVN96" s="129"/>
      <c r="OVO96" s="129"/>
      <c r="OVP96" s="129"/>
      <c r="OVQ96" s="129"/>
      <c r="OVR96" s="129"/>
      <c r="OVS96" s="129"/>
      <c r="OVT96" s="129"/>
      <c r="OVU96" s="129"/>
      <c r="OVV96" s="129"/>
      <c r="OVW96" s="129"/>
      <c r="OVX96" s="129"/>
      <c r="OVY96" s="129"/>
      <c r="OVZ96" s="129"/>
      <c r="OWA96" s="129"/>
      <c r="OWB96" s="129"/>
      <c r="OWC96" s="129"/>
      <c r="OWD96" s="129"/>
      <c r="OWE96" s="129"/>
      <c r="OWF96" s="129"/>
      <c r="OWG96" s="129"/>
      <c r="OWH96" s="129"/>
      <c r="OWI96" s="129"/>
      <c r="OWJ96" s="129"/>
      <c r="OWK96" s="129"/>
      <c r="OWL96" s="129"/>
      <c r="OWM96" s="129"/>
      <c r="OWN96" s="129"/>
      <c r="OWO96" s="129"/>
      <c r="OWP96" s="129"/>
      <c r="OWQ96" s="129"/>
      <c r="OWR96" s="129"/>
      <c r="OWS96" s="129"/>
      <c r="OWT96" s="129"/>
      <c r="OWU96" s="129"/>
      <c r="OWV96" s="129"/>
      <c r="OWW96" s="129"/>
      <c r="OWX96" s="129"/>
      <c r="OWY96" s="129"/>
      <c r="OWZ96" s="129"/>
      <c r="OXA96" s="129"/>
      <c r="OXB96" s="129"/>
      <c r="OXC96" s="129"/>
      <c r="OXD96" s="129"/>
      <c r="OXE96" s="129"/>
      <c r="OXF96" s="129"/>
      <c r="OXG96" s="129"/>
      <c r="OXH96" s="129"/>
      <c r="OXI96" s="129"/>
      <c r="OXJ96" s="129"/>
      <c r="OXK96" s="129"/>
      <c r="OXL96" s="129"/>
      <c r="OXM96" s="129"/>
      <c r="OXN96" s="129"/>
      <c r="OXO96" s="129"/>
      <c r="OXP96" s="129"/>
      <c r="OXQ96" s="129"/>
      <c r="OXR96" s="129"/>
      <c r="OXS96" s="129"/>
      <c r="OXT96" s="129"/>
      <c r="OXU96" s="129"/>
      <c r="OXV96" s="129"/>
      <c r="OXW96" s="129"/>
      <c r="OXX96" s="129"/>
      <c r="OXY96" s="129"/>
      <c r="OXZ96" s="129"/>
      <c r="OYA96" s="129"/>
      <c r="OYB96" s="129"/>
      <c r="OYC96" s="129"/>
      <c r="OYD96" s="129"/>
      <c r="OYE96" s="129"/>
      <c r="OYF96" s="129"/>
      <c r="OYG96" s="129"/>
      <c r="OYH96" s="129"/>
      <c r="OYI96" s="129"/>
      <c r="OYJ96" s="129"/>
      <c r="OYK96" s="129"/>
      <c r="OYL96" s="129"/>
      <c r="OYM96" s="129"/>
      <c r="OYN96" s="129"/>
      <c r="OYO96" s="129"/>
      <c r="OYP96" s="129"/>
      <c r="OYQ96" s="129"/>
      <c r="OYR96" s="129"/>
      <c r="OYS96" s="129"/>
      <c r="OYT96" s="129"/>
      <c r="OYU96" s="129"/>
      <c r="OYV96" s="129"/>
      <c r="OYW96" s="129"/>
      <c r="OYX96" s="129"/>
      <c r="OYY96" s="129"/>
      <c r="OYZ96" s="129"/>
      <c r="OZA96" s="129"/>
      <c r="OZB96" s="129"/>
      <c r="OZC96" s="129"/>
      <c r="OZD96" s="129"/>
      <c r="OZE96" s="129"/>
      <c r="OZF96" s="129"/>
      <c r="OZG96" s="129"/>
      <c r="OZH96" s="129"/>
      <c r="OZI96" s="129"/>
      <c r="OZJ96" s="129"/>
      <c r="OZK96" s="129"/>
      <c r="OZL96" s="129"/>
      <c r="OZM96" s="129"/>
      <c r="OZN96" s="129"/>
      <c r="OZO96" s="129"/>
      <c r="OZP96" s="129"/>
      <c r="OZQ96" s="129"/>
      <c r="OZR96" s="129"/>
      <c r="OZS96" s="129"/>
      <c r="OZT96" s="129"/>
      <c r="OZU96" s="129"/>
      <c r="OZV96" s="129"/>
      <c r="OZW96" s="129"/>
      <c r="OZX96" s="129"/>
      <c r="OZY96" s="129"/>
      <c r="OZZ96" s="129"/>
      <c r="PAA96" s="129"/>
      <c r="PAB96" s="129"/>
      <c r="PAC96" s="129"/>
      <c r="PAD96" s="129"/>
      <c r="PAE96" s="129"/>
      <c r="PAF96" s="129"/>
      <c r="PAG96" s="129"/>
      <c r="PAH96" s="129"/>
      <c r="PAI96" s="129"/>
      <c r="PAJ96" s="129"/>
      <c r="PAK96" s="129"/>
      <c r="PAL96" s="129"/>
      <c r="PAM96" s="129"/>
      <c r="PAN96" s="129"/>
      <c r="PAO96" s="129"/>
      <c r="PAP96" s="129"/>
      <c r="PAQ96" s="129"/>
      <c r="PAR96" s="129"/>
      <c r="PAS96" s="129"/>
      <c r="PAT96" s="129"/>
      <c r="PAU96" s="129"/>
      <c r="PAV96" s="129"/>
      <c r="PAW96" s="129"/>
      <c r="PAX96" s="129"/>
      <c r="PAY96" s="129"/>
      <c r="PAZ96" s="129"/>
      <c r="PBA96" s="129"/>
      <c r="PBB96" s="129"/>
      <c r="PBC96" s="129"/>
      <c r="PBD96" s="129"/>
      <c r="PBE96" s="129"/>
      <c r="PBF96" s="129"/>
      <c r="PBG96" s="129"/>
      <c r="PBH96" s="129"/>
      <c r="PBI96" s="129"/>
      <c r="PBJ96" s="129"/>
      <c r="PBK96" s="129"/>
      <c r="PBL96" s="129"/>
      <c r="PBM96" s="129"/>
      <c r="PBN96" s="129"/>
      <c r="PBO96" s="129"/>
      <c r="PBP96" s="129"/>
      <c r="PBQ96" s="129"/>
      <c r="PBR96" s="129"/>
      <c r="PBS96" s="129"/>
      <c r="PBT96" s="129"/>
      <c r="PBU96" s="129"/>
      <c r="PBV96" s="129"/>
      <c r="PBW96" s="129"/>
      <c r="PBX96" s="129"/>
      <c r="PBY96" s="129"/>
      <c r="PBZ96" s="129"/>
      <c r="PCA96" s="129"/>
      <c r="PCB96" s="129"/>
      <c r="PCC96" s="129"/>
      <c r="PCD96" s="129"/>
      <c r="PCE96" s="129"/>
      <c r="PCF96" s="129"/>
      <c r="PCG96" s="129"/>
      <c r="PCH96" s="129"/>
      <c r="PCI96" s="129"/>
      <c r="PCJ96" s="129"/>
      <c r="PCK96" s="129"/>
      <c r="PCL96" s="129"/>
      <c r="PCM96" s="129"/>
      <c r="PCN96" s="129"/>
      <c r="PCO96" s="129"/>
      <c r="PCP96" s="129"/>
      <c r="PCQ96" s="129"/>
      <c r="PCR96" s="129"/>
      <c r="PCS96" s="129"/>
      <c r="PCT96" s="129"/>
      <c r="PCU96" s="129"/>
      <c r="PCV96" s="129"/>
      <c r="PCW96" s="129"/>
      <c r="PCX96" s="129"/>
      <c r="PCY96" s="129"/>
      <c r="PCZ96" s="129"/>
      <c r="PDA96" s="129"/>
      <c r="PDB96" s="129"/>
      <c r="PDC96" s="129"/>
      <c r="PDD96" s="129"/>
      <c r="PDE96" s="129"/>
      <c r="PDF96" s="129"/>
      <c r="PDG96" s="129"/>
      <c r="PDH96" s="129"/>
      <c r="PDI96" s="129"/>
      <c r="PDJ96" s="129"/>
      <c r="PDK96" s="129"/>
      <c r="PDL96" s="129"/>
      <c r="PDM96" s="129"/>
      <c r="PDN96" s="129"/>
      <c r="PDO96" s="129"/>
      <c r="PDP96" s="129"/>
      <c r="PDQ96" s="129"/>
      <c r="PDR96" s="129"/>
      <c r="PDS96" s="129"/>
      <c r="PDT96" s="129"/>
      <c r="PDU96" s="129"/>
      <c r="PDV96" s="129"/>
      <c r="PDW96" s="129"/>
      <c r="PDX96" s="129"/>
      <c r="PDY96" s="129"/>
      <c r="PDZ96" s="129"/>
      <c r="PEA96" s="129"/>
      <c r="PEB96" s="129"/>
      <c r="PEC96" s="129"/>
      <c r="PED96" s="129"/>
      <c r="PEE96" s="129"/>
      <c r="PEF96" s="129"/>
      <c r="PEG96" s="129"/>
      <c r="PEH96" s="129"/>
      <c r="PEI96" s="129"/>
      <c r="PEJ96" s="129"/>
      <c r="PEK96" s="129"/>
      <c r="PEL96" s="129"/>
      <c r="PEM96" s="129"/>
      <c r="PEN96" s="129"/>
      <c r="PEO96" s="129"/>
      <c r="PEP96" s="129"/>
      <c r="PEQ96" s="129"/>
      <c r="PER96" s="129"/>
      <c r="PES96" s="129"/>
      <c r="PET96" s="129"/>
      <c r="PEU96" s="129"/>
      <c r="PEV96" s="129"/>
      <c r="PEW96" s="129"/>
      <c r="PEX96" s="129"/>
      <c r="PEY96" s="129"/>
      <c r="PEZ96" s="129"/>
      <c r="PFA96" s="129"/>
      <c r="PFB96" s="129"/>
      <c r="PFC96" s="129"/>
      <c r="PFD96" s="129"/>
      <c r="PFE96" s="129"/>
      <c r="PFF96" s="129"/>
      <c r="PFG96" s="129"/>
      <c r="PFH96" s="129"/>
      <c r="PFI96" s="129"/>
      <c r="PFJ96" s="129"/>
      <c r="PFK96" s="129"/>
      <c r="PFL96" s="129"/>
      <c r="PFM96" s="129"/>
      <c r="PFN96" s="129"/>
      <c r="PFO96" s="129"/>
      <c r="PFP96" s="129"/>
      <c r="PFQ96" s="129"/>
      <c r="PFR96" s="129"/>
      <c r="PFS96" s="129"/>
      <c r="PFT96" s="129"/>
      <c r="PFU96" s="129"/>
      <c r="PFV96" s="129"/>
      <c r="PFW96" s="129"/>
      <c r="PFX96" s="129"/>
      <c r="PFY96" s="129"/>
      <c r="PFZ96" s="129"/>
      <c r="PGA96" s="129"/>
      <c r="PGB96" s="129"/>
      <c r="PGC96" s="129"/>
      <c r="PGD96" s="129"/>
      <c r="PGE96" s="129"/>
      <c r="PGF96" s="129"/>
      <c r="PGG96" s="129"/>
      <c r="PGH96" s="129"/>
      <c r="PGI96" s="129"/>
      <c r="PGJ96" s="129"/>
      <c r="PGK96" s="129"/>
      <c r="PGL96" s="129"/>
      <c r="PGM96" s="129"/>
      <c r="PGN96" s="129"/>
      <c r="PGO96" s="129"/>
      <c r="PGP96" s="129"/>
      <c r="PGQ96" s="129"/>
      <c r="PGR96" s="129"/>
      <c r="PGS96" s="129"/>
      <c r="PGT96" s="129"/>
      <c r="PGU96" s="129"/>
      <c r="PGV96" s="129"/>
      <c r="PGW96" s="129"/>
      <c r="PGX96" s="129"/>
      <c r="PGY96" s="129"/>
      <c r="PGZ96" s="129"/>
      <c r="PHA96" s="129"/>
      <c r="PHB96" s="129"/>
      <c r="PHC96" s="129"/>
      <c r="PHD96" s="129"/>
      <c r="PHE96" s="129"/>
      <c r="PHF96" s="129"/>
      <c r="PHG96" s="129"/>
      <c r="PHH96" s="129"/>
      <c r="PHI96" s="129"/>
      <c r="PHJ96" s="129"/>
      <c r="PHK96" s="129"/>
      <c r="PHL96" s="129"/>
      <c r="PHM96" s="129"/>
      <c r="PHN96" s="129"/>
      <c r="PHO96" s="129"/>
      <c r="PHP96" s="129"/>
      <c r="PHQ96" s="129"/>
      <c r="PHR96" s="129"/>
      <c r="PHS96" s="129"/>
      <c r="PHT96" s="129"/>
      <c r="PHU96" s="129"/>
      <c r="PHV96" s="129"/>
      <c r="PHW96" s="129"/>
      <c r="PHX96" s="129"/>
      <c r="PHY96" s="129"/>
      <c r="PHZ96" s="129"/>
      <c r="PIA96" s="129"/>
      <c r="PIB96" s="129"/>
      <c r="PIC96" s="129"/>
      <c r="PID96" s="129"/>
      <c r="PIE96" s="129"/>
      <c r="PIF96" s="129"/>
      <c r="PIG96" s="129"/>
      <c r="PIH96" s="129"/>
      <c r="PII96" s="129"/>
      <c r="PIJ96" s="129"/>
      <c r="PIK96" s="129"/>
      <c r="PIL96" s="129"/>
      <c r="PIM96" s="129"/>
      <c r="PIN96" s="129"/>
      <c r="PIO96" s="129"/>
      <c r="PIP96" s="129"/>
      <c r="PIQ96" s="129"/>
      <c r="PIR96" s="129"/>
      <c r="PIS96" s="129"/>
      <c r="PIT96" s="129"/>
      <c r="PIU96" s="129"/>
      <c r="PIV96" s="129"/>
      <c r="PIW96" s="129"/>
      <c r="PIX96" s="129"/>
      <c r="PIY96" s="129"/>
      <c r="PIZ96" s="129"/>
      <c r="PJA96" s="129"/>
      <c r="PJB96" s="129"/>
      <c r="PJC96" s="129"/>
      <c r="PJD96" s="129"/>
      <c r="PJE96" s="129"/>
      <c r="PJF96" s="129"/>
      <c r="PJG96" s="129"/>
      <c r="PJH96" s="129"/>
      <c r="PJI96" s="129"/>
      <c r="PJJ96" s="129"/>
      <c r="PJK96" s="129"/>
      <c r="PJL96" s="129"/>
      <c r="PJM96" s="129"/>
      <c r="PJN96" s="129"/>
      <c r="PJO96" s="129"/>
      <c r="PJP96" s="129"/>
      <c r="PJQ96" s="129"/>
      <c r="PJR96" s="129"/>
      <c r="PJS96" s="129"/>
      <c r="PJT96" s="129"/>
      <c r="PJU96" s="129"/>
      <c r="PJV96" s="129"/>
      <c r="PJW96" s="129"/>
      <c r="PJX96" s="129"/>
      <c r="PJY96" s="129"/>
      <c r="PJZ96" s="129"/>
      <c r="PKA96" s="129"/>
      <c r="PKB96" s="129"/>
      <c r="PKC96" s="129"/>
      <c r="PKD96" s="129"/>
      <c r="PKE96" s="129"/>
      <c r="PKF96" s="129"/>
      <c r="PKG96" s="129"/>
      <c r="PKH96" s="129"/>
      <c r="PKI96" s="129"/>
      <c r="PKJ96" s="129"/>
      <c r="PKK96" s="129"/>
      <c r="PKL96" s="129"/>
      <c r="PKM96" s="129"/>
      <c r="PKN96" s="129"/>
      <c r="PKO96" s="129"/>
      <c r="PKP96" s="129"/>
      <c r="PKQ96" s="129"/>
      <c r="PKR96" s="129"/>
      <c r="PKS96" s="129"/>
      <c r="PKT96" s="129"/>
      <c r="PKU96" s="129"/>
      <c r="PKV96" s="129"/>
      <c r="PKW96" s="129"/>
      <c r="PKX96" s="129"/>
      <c r="PKY96" s="129"/>
      <c r="PKZ96" s="129"/>
      <c r="PLA96" s="129"/>
      <c r="PLB96" s="129"/>
      <c r="PLC96" s="129"/>
      <c r="PLD96" s="129"/>
      <c r="PLE96" s="129"/>
      <c r="PLF96" s="129"/>
      <c r="PLG96" s="129"/>
      <c r="PLH96" s="129"/>
      <c r="PLI96" s="129"/>
      <c r="PLJ96" s="129"/>
      <c r="PLK96" s="129"/>
      <c r="PLL96" s="129"/>
      <c r="PLM96" s="129"/>
      <c r="PLN96" s="129"/>
      <c r="PLO96" s="129"/>
      <c r="PLP96" s="129"/>
      <c r="PLQ96" s="129"/>
      <c r="PLR96" s="129"/>
      <c r="PLS96" s="129"/>
      <c r="PLT96" s="129"/>
      <c r="PLU96" s="129"/>
      <c r="PLV96" s="129"/>
      <c r="PLW96" s="129"/>
      <c r="PLX96" s="129"/>
      <c r="PLY96" s="129"/>
      <c r="PLZ96" s="129"/>
      <c r="PMA96" s="129"/>
      <c r="PMB96" s="129"/>
      <c r="PMC96" s="129"/>
      <c r="PMD96" s="129"/>
      <c r="PME96" s="129"/>
      <c r="PMF96" s="129"/>
      <c r="PMG96" s="129"/>
      <c r="PMH96" s="129"/>
      <c r="PMI96" s="129"/>
      <c r="PMJ96" s="129"/>
      <c r="PMK96" s="129"/>
      <c r="PML96" s="129"/>
      <c r="PMM96" s="129"/>
      <c r="PMN96" s="129"/>
      <c r="PMO96" s="129"/>
      <c r="PMP96" s="129"/>
      <c r="PMQ96" s="129"/>
      <c r="PMR96" s="129"/>
      <c r="PMS96" s="129"/>
      <c r="PMT96" s="129"/>
      <c r="PMU96" s="129"/>
      <c r="PMV96" s="129"/>
      <c r="PMW96" s="129"/>
      <c r="PMX96" s="129"/>
      <c r="PMY96" s="129"/>
      <c r="PMZ96" s="129"/>
      <c r="PNA96" s="129"/>
      <c r="PNB96" s="129"/>
      <c r="PNC96" s="129"/>
      <c r="PND96" s="129"/>
      <c r="PNE96" s="129"/>
      <c r="PNF96" s="129"/>
      <c r="PNG96" s="129"/>
      <c r="PNH96" s="129"/>
      <c r="PNI96" s="129"/>
      <c r="PNJ96" s="129"/>
      <c r="PNK96" s="129"/>
      <c r="PNL96" s="129"/>
      <c r="PNM96" s="129"/>
      <c r="PNN96" s="129"/>
      <c r="PNO96" s="129"/>
      <c r="PNP96" s="129"/>
      <c r="PNQ96" s="129"/>
      <c r="PNR96" s="129"/>
      <c r="PNS96" s="129"/>
      <c r="PNT96" s="129"/>
      <c r="PNU96" s="129"/>
      <c r="PNV96" s="129"/>
      <c r="PNW96" s="129"/>
      <c r="PNX96" s="129"/>
      <c r="PNY96" s="129"/>
      <c r="PNZ96" s="129"/>
      <c r="POA96" s="129"/>
      <c r="POB96" s="129"/>
      <c r="POC96" s="129"/>
      <c r="POD96" s="129"/>
      <c r="POE96" s="129"/>
      <c r="POF96" s="129"/>
      <c r="POG96" s="129"/>
      <c r="POH96" s="129"/>
      <c r="POI96" s="129"/>
      <c r="POJ96" s="129"/>
      <c r="POK96" s="129"/>
      <c r="POL96" s="129"/>
      <c r="POM96" s="129"/>
      <c r="PON96" s="129"/>
      <c r="POO96" s="129"/>
      <c r="POP96" s="129"/>
      <c r="POQ96" s="129"/>
      <c r="POR96" s="129"/>
      <c r="POS96" s="129"/>
      <c r="POT96" s="129"/>
      <c r="POU96" s="129"/>
      <c r="POV96" s="129"/>
      <c r="POW96" s="129"/>
      <c r="POX96" s="129"/>
      <c r="POY96" s="129"/>
      <c r="POZ96" s="129"/>
      <c r="PPA96" s="129"/>
      <c r="PPB96" s="129"/>
      <c r="PPC96" s="129"/>
      <c r="PPD96" s="129"/>
      <c r="PPE96" s="129"/>
      <c r="PPF96" s="129"/>
      <c r="PPG96" s="129"/>
      <c r="PPH96" s="129"/>
      <c r="PPI96" s="129"/>
      <c r="PPJ96" s="129"/>
      <c r="PPK96" s="129"/>
      <c r="PPL96" s="129"/>
      <c r="PPM96" s="129"/>
      <c r="PPN96" s="129"/>
      <c r="PPO96" s="129"/>
      <c r="PPP96" s="129"/>
      <c r="PPQ96" s="129"/>
      <c r="PPR96" s="129"/>
      <c r="PPS96" s="129"/>
      <c r="PPT96" s="129"/>
      <c r="PPU96" s="129"/>
      <c r="PPV96" s="129"/>
      <c r="PPW96" s="129"/>
      <c r="PPX96" s="129"/>
      <c r="PPY96" s="129"/>
      <c r="PPZ96" s="129"/>
      <c r="PQA96" s="129"/>
      <c r="PQB96" s="129"/>
      <c r="PQC96" s="129"/>
      <c r="PQD96" s="129"/>
      <c r="PQE96" s="129"/>
      <c r="PQF96" s="129"/>
      <c r="PQG96" s="129"/>
      <c r="PQH96" s="129"/>
      <c r="PQI96" s="129"/>
      <c r="PQJ96" s="129"/>
      <c r="PQK96" s="129"/>
      <c r="PQL96" s="129"/>
      <c r="PQM96" s="129"/>
      <c r="PQN96" s="129"/>
      <c r="PQO96" s="129"/>
      <c r="PQP96" s="129"/>
      <c r="PQQ96" s="129"/>
      <c r="PQR96" s="129"/>
      <c r="PQS96" s="129"/>
      <c r="PQT96" s="129"/>
      <c r="PQU96" s="129"/>
      <c r="PQV96" s="129"/>
      <c r="PQW96" s="129"/>
      <c r="PQX96" s="129"/>
      <c r="PQY96" s="129"/>
      <c r="PQZ96" s="129"/>
      <c r="PRA96" s="129"/>
      <c r="PRB96" s="129"/>
      <c r="PRC96" s="129"/>
      <c r="PRD96" s="129"/>
      <c r="PRE96" s="129"/>
      <c r="PRF96" s="129"/>
      <c r="PRG96" s="129"/>
      <c r="PRH96" s="129"/>
      <c r="PRI96" s="129"/>
      <c r="PRJ96" s="129"/>
      <c r="PRK96" s="129"/>
      <c r="PRL96" s="129"/>
      <c r="PRM96" s="129"/>
      <c r="PRN96" s="129"/>
      <c r="PRO96" s="129"/>
      <c r="PRP96" s="129"/>
      <c r="PRQ96" s="129"/>
      <c r="PRR96" s="129"/>
      <c r="PRS96" s="129"/>
      <c r="PRT96" s="129"/>
      <c r="PRU96" s="129"/>
      <c r="PRV96" s="129"/>
      <c r="PRW96" s="129"/>
      <c r="PRX96" s="129"/>
      <c r="PRY96" s="129"/>
      <c r="PRZ96" s="129"/>
      <c r="PSA96" s="129"/>
      <c r="PSB96" s="129"/>
      <c r="PSC96" s="129"/>
      <c r="PSD96" s="129"/>
      <c r="PSE96" s="129"/>
      <c r="PSF96" s="129"/>
      <c r="PSG96" s="129"/>
      <c r="PSH96" s="129"/>
      <c r="PSI96" s="129"/>
      <c r="PSJ96" s="129"/>
      <c r="PSK96" s="129"/>
      <c r="PSL96" s="129"/>
      <c r="PSM96" s="129"/>
      <c r="PSN96" s="129"/>
      <c r="PSO96" s="129"/>
      <c r="PSP96" s="129"/>
      <c r="PSQ96" s="129"/>
      <c r="PSR96" s="129"/>
      <c r="PSS96" s="129"/>
      <c r="PST96" s="129"/>
      <c r="PSU96" s="129"/>
      <c r="PSV96" s="129"/>
      <c r="PSW96" s="129"/>
      <c r="PSX96" s="129"/>
      <c r="PSY96" s="129"/>
      <c r="PSZ96" s="129"/>
      <c r="PTA96" s="129"/>
      <c r="PTB96" s="129"/>
      <c r="PTC96" s="129"/>
      <c r="PTD96" s="129"/>
      <c r="PTE96" s="129"/>
      <c r="PTF96" s="129"/>
      <c r="PTG96" s="129"/>
      <c r="PTH96" s="129"/>
      <c r="PTI96" s="129"/>
      <c r="PTJ96" s="129"/>
      <c r="PTK96" s="129"/>
      <c r="PTL96" s="129"/>
      <c r="PTM96" s="129"/>
      <c r="PTN96" s="129"/>
      <c r="PTO96" s="129"/>
      <c r="PTP96" s="129"/>
      <c r="PTQ96" s="129"/>
      <c r="PTR96" s="129"/>
      <c r="PTS96" s="129"/>
      <c r="PTT96" s="129"/>
      <c r="PTU96" s="129"/>
      <c r="PTV96" s="129"/>
      <c r="PTW96" s="129"/>
      <c r="PTX96" s="129"/>
      <c r="PTY96" s="129"/>
      <c r="PTZ96" s="129"/>
      <c r="PUA96" s="129"/>
      <c r="PUB96" s="129"/>
      <c r="PUC96" s="129"/>
      <c r="PUD96" s="129"/>
      <c r="PUE96" s="129"/>
      <c r="PUF96" s="129"/>
      <c r="PUG96" s="129"/>
      <c r="PUH96" s="129"/>
      <c r="PUI96" s="129"/>
      <c r="PUJ96" s="129"/>
      <c r="PUK96" s="129"/>
      <c r="PUL96" s="129"/>
      <c r="PUM96" s="129"/>
      <c r="PUN96" s="129"/>
      <c r="PUO96" s="129"/>
      <c r="PUP96" s="129"/>
      <c r="PUQ96" s="129"/>
      <c r="PUR96" s="129"/>
      <c r="PUS96" s="129"/>
      <c r="PUT96" s="129"/>
      <c r="PUU96" s="129"/>
      <c r="PUV96" s="129"/>
      <c r="PUW96" s="129"/>
      <c r="PUX96" s="129"/>
      <c r="PUY96" s="129"/>
      <c r="PUZ96" s="129"/>
      <c r="PVA96" s="129"/>
      <c r="PVB96" s="129"/>
      <c r="PVC96" s="129"/>
      <c r="PVD96" s="129"/>
      <c r="PVE96" s="129"/>
      <c r="PVF96" s="129"/>
      <c r="PVG96" s="129"/>
      <c r="PVH96" s="129"/>
      <c r="PVI96" s="129"/>
      <c r="PVJ96" s="129"/>
      <c r="PVK96" s="129"/>
      <c r="PVL96" s="129"/>
      <c r="PVM96" s="129"/>
      <c r="PVN96" s="129"/>
      <c r="PVO96" s="129"/>
      <c r="PVP96" s="129"/>
      <c r="PVQ96" s="129"/>
      <c r="PVR96" s="129"/>
      <c r="PVS96" s="129"/>
      <c r="PVT96" s="129"/>
      <c r="PVU96" s="129"/>
      <c r="PVV96" s="129"/>
      <c r="PVW96" s="129"/>
      <c r="PVX96" s="129"/>
      <c r="PVY96" s="129"/>
      <c r="PVZ96" s="129"/>
      <c r="PWA96" s="129"/>
      <c r="PWB96" s="129"/>
      <c r="PWC96" s="129"/>
      <c r="PWD96" s="129"/>
      <c r="PWE96" s="129"/>
      <c r="PWF96" s="129"/>
      <c r="PWG96" s="129"/>
      <c r="PWH96" s="129"/>
      <c r="PWI96" s="129"/>
      <c r="PWJ96" s="129"/>
      <c r="PWK96" s="129"/>
      <c r="PWL96" s="129"/>
      <c r="PWM96" s="129"/>
      <c r="PWN96" s="129"/>
      <c r="PWO96" s="129"/>
      <c r="PWP96" s="129"/>
      <c r="PWQ96" s="129"/>
      <c r="PWR96" s="129"/>
      <c r="PWS96" s="129"/>
      <c r="PWT96" s="129"/>
      <c r="PWU96" s="129"/>
      <c r="PWV96" s="129"/>
      <c r="PWW96" s="129"/>
      <c r="PWX96" s="129"/>
      <c r="PWY96" s="129"/>
      <c r="PWZ96" s="129"/>
      <c r="PXA96" s="129"/>
      <c r="PXB96" s="129"/>
      <c r="PXC96" s="129"/>
      <c r="PXD96" s="129"/>
      <c r="PXE96" s="129"/>
      <c r="PXF96" s="129"/>
      <c r="PXG96" s="129"/>
      <c r="PXH96" s="129"/>
      <c r="PXI96" s="129"/>
      <c r="PXJ96" s="129"/>
      <c r="PXK96" s="129"/>
      <c r="PXL96" s="129"/>
      <c r="PXM96" s="129"/>
      <c r="PXN96" s="129"/>
      <c r="PXO96" s="129"/>
      <c r="PXP96" s="129"/>
      <c r="PXQ96" s="129"/>
      <c r="PXR96" s="129"/>
      <c r="PXS96" s="129"/>
      <c r="PXT96" s="129"/>
      <c r="PXU96" s="129"/>
      <c r="PXV96" s="129"/>
      <c r="PXW96" s="129"/>
      <c r="PXX96" s="129"/>
      <c r="PXY96" s="129"/>
      <c r="PXZ96" s="129"/>
      <c r="PYA96" s="129"/>
      <c r="PYB96" s="129"/>
      <c r="PYC96" s="129"/>
      <c r="PYD96" s="129"/>
      <c r="PYE96" s="129"/>
      <c r="PYF96" s="129"/>
      <c r="PYG96" s="129"/>
      <c r="PYH96" s="129"/>
      <c r="PYI96" s="129"/>
      <c r="PYJ96" s="129"/>
      <c r="PYK96" s="129"/>
      <c r="PYL96" s="129"/>
      <c r="PYM96" s="129"/>
      <c r="PYN96" s="129"/>
      <c r="PYO96" s="129"/>
      <c r="PYP96" s="129"/>
      <c r="PYQ96" s="129"/>
      <c r="PYR96" s="129"/>
      <c r="PYS96" s="129"/>
      <c r="PYT96" s="129"/>
      <c r="PYU96" s="129"/>
      <c r="PYV96" s="129"/>
      <c r="PYW96" s="129"/>
      <c r="PYX96" s="129"/>
      <c r="PYY96" s="129"/>
      <c r="PYZ96" s="129"/>
      <c r="PZA96" s="129"/>
      <c r="PZB96" s="129"/>
      <c r="PZC96" s="129"/>
      <c r="PZD96" s="129"/>
      <c r="PZE96" s="129"/>
      <c r="PZF96" s="129"/>
      <c r="PZG96" s="129"/>
      <c r="PZH96" s="129"/>
      <c r="PZI96" s="129"/>
      <c r="PZJ96" s="129"/>
      <c r="PZK96" s="129"/>
      <c r="PZL96" s="129"/>
      <c r="PZM96" s="129"/>
      <c r="PZN96" s="129"/>
      <c r="PZO96" s="129"/>
      <c r="PZP96" s="129"/>
      <c r="PZQ96" s="129"/>
      <c r="PZR96" s="129"/>
      <c r="PZS96" s="129"/>
      <c r="PZT96" s="129"/>
      <c r="PZU96" s="129"/>
      <c r="PZV96" s="129"/>
      <c r="PZW96" s="129"/>
      <c r="PZX96" s="129"/>
      <c r="PZY96" s="129"/>
      <c r="PZZ96" s="129"/>
      <c r="QAA96" s="129"/>
      <c r="QAB96" s="129"/>
      <c r="QAC96" s="129"/>
      <c r="QAD96" s="129"/>
      <c r="QAE96" s="129"/>
      <c r="QAF96" s="129"/>
      <c r="QAG96" s="129"/>
      <c r="QAH96" s="129"/>
      <c r="QAI96" s="129"/>
      <c r="QAJ96" s="129"/>
      <c r="QAK96" s="129"/>
      <c r="QAL96" s="129"/>
      <c r="QAM96" s="129"/>
      <c r="QAN96" s="129"/>
      <c r="QAO96" s="129"/>
      <c r="QAP96" s="129"/>
      <c r="QAQ96" s="129"/>
      <c r="QAR96" s="129"/>
      <c r="QAS96" s="129"/>
      <c r="QAT96" s="129"/>
      <c r="QAU96" s="129"/>
      <c r="QAV96" s="129"/>
      <c r="QAW96" s="129"/>
      <c r="QAX96" s="129"/>
      <c r="QAY96" s="129"/>
      <c r="QAZ96" s="129"/>
      <c r="QBA96" s="129"/>
      <c r="QBB96" s="129"/>
      <c r="QBC96" s="129"/>
      <c r="QBD96" s="129"/>
      <c r="QBE96" s="129"/>
      <c r="QBF96" s="129"/>
      <c r="QBG96" s="129"/>
      <c r="QBH96" s="129"/>
      <c r="QBI96" s="129"/>
      <c r="QBJ96" s="129"/>
      <c r="QBK96" s="129"/>
      <c r="QBL96" s="129"/>
      <c r="QBM96" s="129"/>
      <c r="QBN96" s="129"/>
      <c r="QBO96" s="129"/>
      <c r="QBP96" s="129"/>
      <c r="QBQ96" s="129"/>
      <c r="QBR96" s="129"/>
      <c r="QBS96" s="129"/>
      <c r="QBT96" s="129"/>
      <c r="QBU96" s="129"/>
      <c r="QBV96" s="129"/>
      <c r="QBW96" s="129"/>
      <c r="QBX96" s="129"/>
      <c r="QBY96" s="129"/>
      <c r="QBZ96" s="129"/>
      <c r="QCA96" s="129"/>
      <c r="QCB96" s="129"/>
      <c r="QCC96" s="129"/>
      <c r="QCD96" s="129"/>
      <c r="QCE96" s="129"/>
      <c r="QCF96" s="129"/>
      <c r="QCG96" s="129"/>
      <c r="QCH96" s="129"/>
      <c r="QCI96" s="129"/>
      <c r="QCJ96" s="129"/>
      <c r="QCK96" s="129"/>
      <c r="QCL96" s="129"/>
      <c r="QCM96" s="129"/>
      <c r="QCN96" s="129"/>
      <c r="QCO96" s="129"/>
      <c r="QCP96" s="129"/>
      <c r="QCQ96" s="129"/>
      <c r="QCR96" s="129"/>
      <c r="QCS96" s="129"/>
      <c r="QCT96" s="129"/>
      <c r="QCU96" s="129"/>
      <c r="QCV96" s="129"/>
      <c r="QCW96" s="129"/>
      <c r="QCX96" s="129"/>
      <c r="QCY96" s="129"/>
      <c r="QCZ96" s="129"/>
      <c r="QDA96" s="129"/>
      <c r="QDB96" s="129"/>
      <c r="QDC96" s="129"/>
      <c r="QDD96" s="129"/>
      <c r="QDE96" s="129"/>
      <c r="QDF96" s="129"/>
      <c r="QDG96" s="129"/>
      <c r="QDH96" s="129"/>
      <c r="QDI96" s="129"/>
      <c r="QDJ96" s="129"/>
      <c r="QDK96" s="129"/>
      <c r="QDL96" s="129"/>
      <c r="QDM96" s="129"/>
      <c r="QDN96" s="129"/>
      <c r="QDO96" s="129"/>
      <c r="QDP96" s="129"/>
      <c r="QDQ96" s="129"/>
      <c r="QDR96" s="129"/>
      <c r="QDS96" s="129"/>
      <c r="QDT96" s="129"/>
      <c r="QDU96" s="129"/>
      <c r="QDV96" s="129"/>
      <c r="QDW96" s="129"/>
      <c r="QDX96" s="129"/>
      <c r="QDY96" s="129"/>
      <c r="QDZ96" s="129"/>
      <c r="QEA96" s="129"/>
      <c r="QEB96" s="129"/>
      <c r="QEC96" s="129"/>
      <c r="QED96" s="129"/>
      <c r="QEE96" s="129"/>
      <c r="QEF96" s="129"/>
      <c r="QEG96" s="129"/>
      <c r="QEH96" s="129"/>
      <c r="QEI96" s="129"/>
      <c r="QEJ96" s="129"/>
      <c r="QEK96" s="129"/>
      <c r="QEL96" s="129"/>
      <c r="QEM96" s="129"/>
      <c r="QEN96" s="129"/>
      <c r="QEO96" s="129"/>
      <c r="QEP96" s="129"/>
      <c r="QEQ96" s="129"/>
      <c r="QER96" s="129"/>
      <c r="QES96" s="129"/>
      <c r="QET96" s="129"/>
      <c r="QEU96" s="129"/>
      <c r="QEV96" s="129"/>
      <c r="QEW96" s="129"/>
      <c r="QEX96" s="129"/>
      <c r="QEY96" s="129"/>
      <c r="QEZ96" s="129"/>
      <c r="QFA96" s="129"/>
      <c r="QFB96" s="129"/>
      <c r="QFC96" s="129"/>
      <c r="QFD96" s="129"/>
      <c r="QFE96" s="129"/>
      <c r="QFF96" s="129"/>
      <c r="QFG96" s="129"/>
      <c r="QFH96" s="129"/>
      <c r="QFI96" s="129"/>
      <c r="QFJ96" s="129"/>
      <c r="QFK96" s="129"/>
      <c r="QFL96" s="129"/>
      <c r="QFM96" s="129"/>
      <c r="QFN96" s="129"/>
      <c r="QFO96" s="129"/>
      <c r="QFP96" s="129"/>
      <c r="QFQ96" s="129"/>
      <c r="QFR96" s="129"/>
      <c r="QFS96" s="129"/>
      <c r="QFT96" s="129"/>
      <c r="QFU96" s="129"/>
      <c r="QFV96" s="129"/>
      <c r="QFW96" s="129"/>
      <c r="QFX96" s="129"/>
      <c r="QFY96" s="129"/>
      <c r="QFZ96" s="129"/>
      <c r="QGA96" s="129"/>
      <c r="QGB96" s="129"/>
      <c r="QGC96" s="129"/>
      <c r="QGD96" s="129"/>
      <c r="QGE96" s="129"/>
      <c r="QGF96" s="129"/>
      <c r="QGG96" s="129"/>
      <c r="QGH96" s="129"/>
      <c r="QGI96" s="129"/>
      <c r="QGJ96" s="129"/>
      <c r="QGK96" s="129"/>
      <c r="QGL96" s="129"/>
      <c r="QGM96" s="129"/>
      <c r="QGN96" s="129"/>
      <c r="QGO96" s="129"/>
      <c r="QGP96" s="129"/>
      <c r="QGQ96" s="129"/>
      <c r="QGR96" s="129"/>
      <c r="QGS96" s="129"/>
      <c r="QGT96" s="129"/>
      <c r="QGU96" s="129"/>
      <c r="QGV96" s="129"/>
      <c r="QGW96" s="129"/>
      <c r="QGX96" s="129"/>
      <c r="QGY96" s="129"/>
      <c r="QGZ96" s="129"/>
      <c r="QHA96" s="129"/>
      <c r="QHB96" s="129"/>
      <c r="QHC96" s="129"/>
      <c r="QHD96" s="129"/>
      <c r="QHE96" s="129"/>
      <c r="QHF96" s="129"/>
      <c r="QHG96" s="129"/>
      <c r="QHH96" s="129"/>
      <c r="QHI96" s="129"/>
      <c r="QHJ96" s="129"/>
      <c r="QHK96" s="129"/>
      <c r="QHL96" s="129"/>
      <c r="QHM96" s="129"/>
      <c r="QHN96" s="129"/>
      <c r="QHO96" s="129"/>
      <c r="QHP96" s="129"/>
      <c r="QHQ96" s="129"/>
      <c r="QHR96" s="129"/>
      <c r="QHS96" s="129"/>
      <c r="QHT96" s="129"/>
      <c r="QHU96" s="129"/>
      <c r="QHV96" s="129"/>
      <c r="QHW96" s="129"/>
      <c r="QHX96" s="129"/>
      <c r="QHY96" s="129"/>
      <c r="QHZ96" s="129"/>
      <c r="QIA96" s="129"/>
      <c r="QIB96" s="129"/>
      <c r="QIC96" s="129"/>
      <c r="QID96" s="129"/>
      <c r="QIE96" s="129"/>
      <c r="QIF96" s="129"/>
      <c r="QIG96" s="129"/>
      <c r="QIH96" s="129"/>
      <c r="QII96" s="129"/>
      <c r="QIJ96" s="129"/>
      <c r="QIK96" s="129"/>
      <c r="QIL96" s="129"/>
      <c r="QIM96" s="129"/>
      <c r="QIN96" s="129"/>
      <c r="QIO96" s="129"/>
      <c r="QIP96" s="129"/>
      <c r="QIQ96" s="129"/>
      <c r="QIR96" s="129"/>
      <c r="QIS96" s="129"/>
      <c r="QIT96" s="129"/>
      <c r="QIU96" s="129"/>
      <c r="QIV96" s="129"/>
      <c r="QIW96" s="129"/>
      <c r="QIX96" s="129"/>
      <c r="QIY96" s="129"/>
      <c r="QIZ96" s="129"/>
      <c r="QJA96" s="129"/>
      <c r="QJB96" s="129"/>
      <c r="QJC96" s="129"/>
      <c r="QJD96" s="129"/>
      <c r="QJE96" s="129"/>
      <c r="QJF96" s="129"/>
      <c r="QJG96" s="129"/>
      <c r="QJH96" s="129"/>
      <c r="QJI96" s="129"/>
      <c r="QJJ96" s="129"/>
      <c r="QJK96" s="129"/>
      <c r="QJL96" s="129"/>
      <c r="QJM96" s="129"/>
      <c r="QJN96" s="129"/>
      <c r="QJO96" s="129"/>
      <c r="QJP96" s="129"/>
      <c r="QJQ96" s="129"/>
      <c r="QJR96" s="129"/>
      <c r="QJS96" s="129"/>
      <c r="QJT96" s="129"/>
      <c r="QJU96" s="129"/>
      <c r="QJV96" s="129"/>
      <c r="QJW96" s="129"/>
      <c r="QJX96" s="129"/>
      <c r="QJY96" s="129"/>
      <c r="QJZ96" s="129"/>
      <c r="QKA96" s="129"/>
      <c r="QKB96" s="129"/>
      <c r="QKC96" s="129"/>
      <c r="QKD96" s="129"/>
      <c r="QKE96" s="129"/>
      <c r="QKF96" s="129"/>
      <c r="QKG96" s="129"/>
      <c r="QKH96" s="129"/>
      <c r="QKI96" s="129"/>
      <c r="QKJ96" s="129"/>
      <c r="QKK96" s="129"/>
      <c r="QKL96" s="129"/>
      <c r="QKM96" s="129"/>
      <c r="QKN96" s="129"/>
      <c r="QKO96" s="129"/>
      <c r="QKP96" s="129"/>
      <c r="QKQ96" s="129"/>
      <c r="QKR96" s="129"/>
      <c r="QKS96" s="129"/>
      <c r="QKT96" s="129"/>
      <c r="QKU96" s="129"/>
      <c r="QKV96" s="129"/>
      <c r="QKW96" s="129"/>
      <c r="QKX96" s="129"/>
      <c r="QKY96" s="129"/>
      <c r="QKZ96" s="129"/>
      <c r="QLA96" s="129"/>
      <c r="QLB96" s="129"/>
      <c r="QLC96" s="129"/>
      <c r="QLD96" s="129"/>
      <c r="QLE96" s="129"/>
      <c r="QLF96" s="129"/>
      <c r="QLG96" s="129"/>
      <c r="QLH96" s="129"/>
      <c r="QLI96" s="129"/>
      <c r="QLJ96" s="129"/>
      <c r="QLK96" s="129"/>
      <c r="QLL96" s="129"/>
      <c r="QLM96" s="129"/>
      <c r="QLN96" s="129"/>
      <c r="QLO96" s="129"/>
      <c r="QLP96" s="129"/>
      <c r="QLQ96" s="129"/>
      <c r="QLR96" s="129"/>
      <c r="QLS96" s="129"/>
      <c r="QLT96" s="129"/>
      <c r="QLU96" s="129"/>
      <c r="QLV96" s="129"/>
      <c r="QLW96" s="129"/>
      <c r="QLX96" s="129"/>
      <c r="QLY96" s="129"/>
      <c r="QLZ96" s="129"/>
      <c r="QMA96" s="129"/>
      <c r="QMB96" s="129"/>
      <c r="QMC96" s="129"/>
      <c r="QMD96" s="129"/>
      <c r="QME96" s="129"/>
      <c r="QMF96" s="129"/>
      <c r="QMG96" s="129"/>
      <c r="QMH96" s="129"/>
      <c r="QMI96" s="129"/>
      <c r="QMJ96" s="129"/>
      <c r="QMK96" s="129"/>
      <c r="QML96" s="129"/>
      <c r="QMM96" s="129"/>
      <c r="QMN96" s="129"/>
      <c r="QMO96" s="129"/>
      <c r="QMP96" s="129"/>
      <c r="QMQ96" s="129"/>
      <c r="QMR96" s="129"/>
      <c r="QMS96" s="129"/>
      <c r="QMT96" s="129"/>
      <c r="QMU96" s="129"/>
      <c r="QMV96" s="129"/>
      <c r="QMW96" s="129"/>
      <c r="QMX96" s="129"/>
      <c r="QMY96" s="129"/>
      <c r="QMZ96" s="129"/>
      <c r="QNA96" s="129"/>
      <c r="QNB96" s="129"/>
      <c r="QNC96" s="129"/>
      <c r="QND96" s="129"/>
      <c r="QNE96" s="129"/>
      <c r="QNF96" s="129"/>
      <c r="QNG96" s="129"/>
      <c r="QNH96" s="129"/>
      <c r="QNI96" s="129"/>
      <c r="QNJ96" s="129"/>
      <c r="QNK96" s="129"/>
      <c r="QNL96" s="129"/>
      <c r="QNM96" s="129"/>
      <c r="QNN96" s="129"/>
      <c r="QNO96" s="129"/>
      <c r="QNP96" s="129"/>
      <c r="QNQ96" s="129"/>
      <c r="QNR96" s="129"/>
      <c r="QNS96" s="129"/>
      <c r="QNT96" s="129"/>
      <c r="QNU96" s="129"/>
      <c r="QNV96" s="129"/>
      <c r="QNW96" s="129"/>
      <c r="QNX96" s="129"/>
      <c r="QNY96" s="129"/>
      <c r="QNZ96" s="129"/>
      <c r="QOA96" s="129"/>
      <c r="QOB96" s="129"/>
      <c r="QOC96" s="129"/>
      <c r="QOD96" s="129"/>
      <c r="QOE96" s="129"/>
      <c r="QOF96" s="129"/>
      <c r="QOG96" s="129"/>
      <c r="QOH96" s="129"/>
      <c r="QOI96" s="129"/>
      <c r="QOJ96" s="129"/>
      <c r="QOK96" s="129"/>
      <c r="QOL96" s="129"/>
      <c r="QOM96" s="129"/>
      <c r="QON96" s="129"/>
      <c r="QOO96" s="129"/>
      <c r="QOP96" s="129"/>
      <c r="QOQ96" s="129"/>
      <c r="QOR96" s="129"/>
      <c r="QOS96" s="129"/>
      <c r="QOT96" s="129"/>
      <c r="QOU96" s="129"/>
      <c r="QOV96" s="129"/>
      <c r="QOW96" s="129"/>
      <c r="QOX96" s="129"/>
      <c r="QOY96" s="129"/>
      <c r="QOZ96" s="129"/>
      <c r="QPA96" s="129"/>
      <c r="QPB96" s="129"/>
      <c r="QPC96" s="129"/>
      <c r="QPD96" s="129"/>
      <c r="QPE96" s="129"/>
      <c r="QPF96" s="129"/>
      <c r="QPG96" s="129"/>
      <c r="QPH96" s="129"/>
      <c r="QPI96" s="129"/>
      <c r="QPJ96" s="129"/>
      <c r="QPK96" s="129"/>
      <c r="QPL96" s="129"/>
      <c r="QPM96" s="129"/>
      <c r="QPN96" s="129"/>
      <c r="QPO96" s="129"/>
      <c r="QPP96" s="129"/>
      <c r="QPQ96" s="129"/>
      <c r="QPR96" s="129"/>
      <c r="QPS96" s="129"/>
      <c r="QPT96" s="129"/>
      <c r="QPU96" s="129"/>
      <c r="QPV96" s="129"/>
      <c r="QPW96" s="129"/>
      <c r="QPX96" s="129"/>
      <c r="QPY96" s="129"/>
      <c r="QPZ96" s="129"/>
      <c r="QQA96" s="129"/>
      <c r="QQB96" s="129"/>
      <c r="QQC96" s="129"/>
      <c r="QQD96" s="129"/>
      <c r="QQE96" s="129"/>
      <c r="QQF96" s="129"/>
      <c r="QQG96" s="129"/>
      <c r="QQH96" s="129"/>
      <c r="QQI96" s="129"/>
      <c r="QQJ96" s="129"/>
      <c r="QQK96" s="129"/>
      <c r="QQL96" s="129"/>
      <c r="QQM96" s="129"/>
      <c r="QQN96" s="129"/>
      <c r="QQO96" s="129"/>
      <c r="QQP96" s="129"/>
      <c r="QQQ96" s="129"/>
      <c r="QQR96" s="129"/>
      <c r="QQS96" s="129"/>
      <c r="QQT96" s="129"/>
      <c r="QQU96" s="129"/>
      <c r="QQV96" s="129"/>
      <c r="QQW96" s="129"/>
      <c r="QQX96" s="129"/>
      <c r="QQY96" s="129"/>
      <c r="QQZ96" s="129"/>
      <c r="QRA96" s="129"/>
      <c r="QRB96" s="129"/>
      <c r="QRC96" s="129"/>
      <c r="QRD96" s="129"/>
      <c r="QRE96" s="129"/>
      <c r="QRF96" s="129"/>
      <c r="QRG96" s="129"/>
      <c r="QRH96" s="129"/>
      <c r="QRI96" s="129"/>
      <c r="QRJ96" s="129"/>
      <c r="QRK96" s="129"/>
      <c r="QRL96" s="129"/>
      <c r="QRM96" s="129"/>
      <c r="QRN96" s="129"/>
      <c r="QRO96" s="129"/>
      <c r="QRP96" s="129"/>
      <c r="QRQ96" s="129"/>
      <c r="QRR96" s="129"/>
      <c r="QRS96" s="129"/>
      <c r="QRT96" s="129"/>
      <c r="QRU96" s="129"/>
      <c r="QRV96" s="129"/>
      <c r="QRW96" s="129"/>
      <c r="QRX96" s="129"/>
      <c r="QRY96" s="129"/>
      <c r="QRZ96" s="129"/>
      <c r="QSA96" s="129"/>
      <c r="QSB96" s="129"/>
      <c r="QSC96" s="129"/>
      <c r="QSD96" s="129"/>
      <c r="QSE96" s="129"/>
      <c r="QSF96" s="129"/>
      <c r="QSG96" s="129"/>
      <c r="QSH96" s="129"/>
      <c r="QSI96" s="129"/>
      <c r="QSJ96" s="129"/>
      <c r="QSK96" s="129"/>
      <c r="QSL96" s="129"/>
      <c r="QSM96" s="129"/>
      <c r="QSN96" s="129"/>
      <c r="QSO96" s="129"/>
      <c r="QSP96" s="129"/>
      <c r="QSQ96" s="129"/>
      <c r="QSR96" s="129"/>
      <c r="QSS96" s="129"/>
      <c r="QST96" s="129"/>
      <c r="QSU96" s="129"/>
      <c r="QSV96" s="129"/>
      <c r="QSW96" s="129"/>
      <c r="QSX96" s="129"/>
      <c r="QSY96" s="129"/>
      <c r="QSZ96" s="129"/>
      <c r="QTA96" s="129"/>
      <c r="QTB96" s="129"/>
      <c r="QTC96" s="129"/>
      <c r="QTD96" s="129"/>
      <c r="QTE96" s="129"/>
      <c r="QTF96" s="129"/>
      <c r="QTG96" s="129"/>
      <c r="QTH96" s="129"/>
      <c r="QTI96" s="129"/>
      <c r="QTJ96" s="129"/>
      <c r="QTK96" s="129"/>
      <c r="QTL96" s="129"/>
      <c r="QTM96" s="129"/>
      <c r="QTN96" s="129"/>
      <c r="QTO96" s="129"/>
      <c r="QTP96" s="129"/>
      <c r="QTQ96" s="129"/>
      <c r="QTR96" s="129"/>
      <c r="QTS96" s="129"/>
      <c r="QTT96" s="129"/>
      <c r="QTU96" s="129"/>
      <c r="QTV96" s="129"/>
      <c r="QTW96" s="129"/>
      <c r="QTX96" s="129"/>
      <c r="QTY96" s="129"/>
      <c r="QTZ96" s="129"/>
      <c r="QUA96" s="129"/>
      <c r="QUB96" s="129"/>
      <c r="QUC96" s="129"/>
      <c r="QUD96" s="129"/>
      <c r="QUE96" s="129"/>
      <c r="QUF96" s="129"/>
      <c r="QUG96" s="129"/>
      <c r="QUH96" s="129"/>
      <c r="QUI96" s="129"/>
      <c r="QUJ96" s="129"/>
      <c r="QUK96" s="129"/>
      <c r="QUL96" s="129"/>
      <c r="QUM96" s="129"/>
      <c r="QUN96" s="129"/>
      <c r="QUO96" s="129"/>
      <c r="QUP96" s="129"/>
      <c r="QUQ96" s="129"/>
      <c r="QUR96" s="129"/>
      <c r="QUS96" s="129"/>
      <c r="QUT96" s="129"/>
      <c r="QUU96" s="129"/>
      <c r="QUV96" s="129"/>
      <c r="QUW96" s="129"/>
      <c r="QUX96" s="129"/>
      <c r="QUY96" s="129"/>
      <c r="QUZ96" s="129"/>
      <c r="QVA96" s="129"/>
      <c r="QVB96" s="129"/>
      <c r="QVC96" s="129"/>
      <c r="QVD96" s="129"/>
      <c r="QVE96" s="129"/>
      <c r="QVF96" s="129"/>
      <c r="QVG96" s="129"/>
      <c r="QVH96" s="129"/>
      <c r="QVI96" s="129"/>
      <c r="QVJ96" s="129"/>
      <c r="QVK96" s="129"/>
      <c r="QVL96" s="129"/>
      <c r="QVM96" s="129"/>
      <c r="QVN96" s="129"/>
      <c r="QVO96" s="129"/>
      <c r="QVP96" s="129"/>
      <c r="QVQ96" s="129"/>
      <c r="QVR96" s="129"/>
      <c r="QVS96" s="129"/>
      <c r="QVT96" s="129"/>
      <c r="QVU96" s="129"/>
      <c r="QVV96" s="129"/>
      <c r="QVW96" s="129"/>
      <c r="QVX96" s="129"/>
      <c r="QVY96" s="129"/>
      <c r="QVZ96" s="129"/>
      <c r="QWA96" s="129"/>
      <c r="QWB96" s="129"/>
      <c r="QWC96" s="129"/>
      <c r="QWD96" s="129"/>
      <c r="QWE96" s="129"/>
      <c r="QWF96" s="129"/>
      <c r="QWG96" s="129"/>
      <c r="QWH96" s="129"/>
      <c r="QWI96" s="129"/>
      <c r="QWJ96" s="129"/>
      <c r="QWK96" s="129"/>
      <c r="QWL96" s="129"/>
      <c r="QWM96" s="129"/>
      <c r="QWN96" s="129"/>
      <c r="QWO96" s="129"/>
      <c r="QWP96" s="129"/>
      <c r="QWQ96" s="129"/>
      <c r="QWR96" s="129"/>
      <c r="QWS96" s="129"/>
      <c r="QWT96" s="129"/>
      <c r="QWU96" s="129"/>
      <c r="QWV96" s="129"/>
      <c r="QWW96" s="129"/>
      <c r="QWX96" s="129"/>
      <c r="QWY96" s="129"/>
      <c r="QWZ96" s="129"/>
      <c r="QXA96" s="129"/>
      <c r="QXB96" s="129"/>
      <c r="QXC96" s="129"/>
      <c r="QXD96" s="129"/>
      <c r="QXE96" s="129"/>
      <c r="QXF96" s="129"/>
      <c r="QXG96" s="129"/>
      <c r="QXH96" s="129"/>
      <c r="QXI96" s="129"/>
      <c r="QXJ96" s="129"/>
      <c r="QXK96" s="129"/>
      <c r="QXL96" s="129"/>
      <c r="QXM96" s="129"/>
      <c r="QXN96" s="129"/>
      <c r="QXO96" s="129"/>
      <c r="QXP96" s="129"/>
      <c r="QXQ96" s="129"/>
      <c r="QXR96" s="129"/>
      <c r="QXS96" s="129"/>
      <c r="QXT96" s="129"/>
      <c r="QXU96" s="129"/>
      <c r="QXV96" s="129"/>
      <c r="QXW96" s="129"/>
      <c r="QXX96" s="129"/>
      <c r="QXY96" s="129"/>
      <c r="QXZ96" s="129"/>
      <c r="QYA96" s="129"/>
      <c r="QYB96" s="129"/>
      <c r="QYC96" s="129"/>
      <c r="QYD96" s="129"/>
      <c r="QYE96" s="129"/>
      <c r="QYF96" s="129"/>
      <c r="QYG96" s="129"/>
      <c r="QYH96" s="129"/>
      <c r="QYI96" s="129"/>
      <c r="QYJ96" s="129"/>
      <c r="QYK96" s="129"/>
      <c r="QYL96" s="129"/>
      <c r="QYM96" s="129"/>
      <c r="QYN96" s="129"/>
      <c r="QYO96" s="129"/>
      <c r="QYP96" s="129"/>
      <c r="QYQ96" s="129"/>
      <c r="QYR96" s="129"/>
      <c r="QYS96" s="129"/>
      <c r="QYT96" s="129"/>
      <c r="QYU96" s="129"/>
      <c r="QYV96" s="129"/>
      <c r="QYW96" s="129"/>
      <c r="QYX96" s="129"/>
      <c r="QYY96" s="129"/>
      <c r="QYZ96" s="129"/>
      <c r="QZA96" s="129"/>
      <c r="QZB96" s="129"/>
      <c r="QZC96" s="129"/>
      <c r="QZD96" s="129"/>
      <c r="QZE96" s="129"/>
      <c r="QZF96" s="129"/>
      <c r="QZG96" s="129"/>
      <c r="QZH96" s="129"/>
      <c r="QZI96" s="129"/>
      <c r="QZJ96" s="129"/>
      <c r="QZK96" s="129"/>
      <c r="QZL96" s="129"/>
      <c r="QZM96" s="129"/>
      <c r="QZN96" s="129"/>
      <c r="QZO96" s="129"/>
      <c r="QZP96" s="129"/>
      <c r="QZQ96" s="129"/>
      <c r="QZR96" s="129"/>
      <c r="QZS96" s="129"/>
      <c r="QZT96" s="129"/>
      <c r="QZU96" s="129"/>
      <c r="QZV96" s="129"/>
      <c r="QZW96" s="129"/>
      <c r="QZX96" s="129"/>
      <c r="QZY96" s="129"/>
      <c r="QZZ96" s="129"/>
      <c r="RAA96" s="129"/>
      <c r="RAB96" s="129"/>
      <c r="RAC96" s="129"/>
      <c r="RAD96" s="129"/>
      <c r="RAE96" s="129"/>
      <c r="RAF96" s="129"/>
      <c r="RAG96" s="129"/>
      <c r="RAH96" s="129"/>
      <c r="RAI96" s="129"/>
      <c r="RAJ96" s="129"/>
      <c r="RAK96" s="129"/>
      <c r="RAL96" s="129"/>
      <c r="RAM96" s="129"/>
      <c r="RAN96" s="129"/>
      <c r="RAO96" s="129"/>
      <c r="RAP96" s="129"/>
      <c r="RAQ96" s="129"/>
      <c r="RAR96" s="129"/>
      <c r="RAS96" s="129"/>
      <c r="RAT96" s="129"/>
      <c r="RAU96" s="129"/>
      <c r="RAV96" s="129"/>
      <c r="RAW96" s="129"/>
      <c r="RAX96" s="129"/>
      <c r="RAY96" s="129"/>
      <c r="RAZ96" s="129"/>
      <c r="RBA96" s="129"/>
      <c r="RBB96" s="129"/>
      <c r="RBC96" s="129"/>
      <c r="RBD96" s="129"/>
      <c r="RBE96" s="129"/>
      <c r="RBF96" s="129"/>
      <c r="RBG96" s="129"/>
      <c r="RBH96" s="129"/>
      <c r="RBI96" s="129"/>
      <c r="RBJ96" s="129"/>
      <c r="RBK96" s="129"/>
      <c r="RBL96" s="129"/>
      <c r="RBM96" s="129"/>
      <c r="RBN96" s="129"/>
      <c r="RBO96" s="129"/>
      <c r="RBP96" s="129"/>
      <c r="RBQ96" s="129"/>
      <c r="RBR96" s="129"/>
      <c r="RBS96" s="129"/>
      <c r="RBT96" s="129"/>
      <c r="RBU96" s="129"/>
      <c r="RBV96" s="129"/>
      <c r="RBW96" s="129"/>
      <c r="RBX96" s="129"/>
      <c r="RBY96" s="129"/>
      <c r="RBZ96" s="129"/>
      <c r="RCA96" s="129"/>
      <c r="RCB96" s="129"/>
      <c r="RCC96" s="129"/>
      <c r="RCD96" s="129"/>
      <c r="RCE96" s="129"/>
      <c r="RCF96" s="129"/>
      <c r="RCG96" s="129"/>
      <c r="RCH96" s="129"/>
      <c r="RCI96" s="129"/>
      <c r="RCJ96" s="129"/>
      <c r="RCK96" s="129"/>
      <c r="RCL96" s="129"/>
      <c r="RCM96" s="129"/>
      <c r="RCN96" s="129"/>
      <c r="RCO96" s="129"/>
      <c r="RCP96" s="129"/>
      <c r="RCQ96" s="129"/>
      <c r="RCR96" s="129"/>
      <c r="RCS96" s="129"/>
      <c r="RCT96" s="129"/>
      <c r="RCU96" s="129"/>
      <c r="RCV96" s="129"/>
      <c r="RCW96" s="129"/>
      <c r="RCX96" s="129"/>
      <c r="RCY96" s="129"/>
      <c r="RCZ96" s="129"/>
      <c r="RDA96" s="129"/>
      <c r="RDB96" s="129"/>
      <c r="RDC96" s="129"/>
      <c r="RDD96" s="129"/>
      <c r="RDE96" s="129"/>
      <c r="RDF96" s="129"/>
      <c r="RDG96" s="129"/>
      <c r="RDH96" s="129"/>
      <c r="RDI96" s="129"/>
      <c r="RDJ96" s="129"/>
      <c r="RDK96" s="129"/>
      <c r="RDL96" s="129"/>
      <c r="RDM96" s="129"/>
      <c r="RDN96" s="129"/>
      <c r="RDO96" s="129"/>
      <c r="RDP96" s="129"/>
      <c r="RDQ96" s="129"/>
      <c r="RDR96" s="129"/>
      <c r="RDS96" s="129"/>
      <c r="RDT96" s="129"/>
      <c r="RDU96" s="129"/>
      <c r="RDV96" s="129"/>
      <c r="RDW96" s="129"/>
      <c r="RDX96" s="129"/>
      <c r="RDY96" s="129"/>
      <c r="RDZ96" s="129"/>
      <c r="REA96" s="129"/>
      <c r="REB96" s="129"/>
      <c r="REC96" s="129"/>
      <c r="RED96" s="129"/>
      <c r="REE96" s="129"/>
      <c r="REF96" s="129"/>
      <c r="REG96" s="129"/>
      <c r="REH96" s="129"/>
      <c r="REI96" s="129"/>
      <c r="REJ96" s="129"/>
      <c r="REK96" s="129"/>
      <c r="REL96" s="129"/>
      <c r="REM96" s="129"/>
      <c r="REN96" s="129"/>
      <c r="REO96" s="129"/>
      <c r="REP96" s="129"/>
      <c r="REQ96" s="129"/>
      <c r="RER96" s="129"/>
      <c r="RES96" s="129"/>
      <c r="RET96" s="129"/>
      <c r="REU96" s="129"/>
      <c r="REV96" s="129"/>
      <c r="REW96" s="129"/>
      <c r="REX96" s="129"/>
      <c r="REY96" s="129"/>
      <c r="REZ96" s="129"/>
      <c r="RFA96" s="129"/>
      <c r="RFB96" s="129"/>
      <c r="RFC96" s="129"/>
      <c r="RFD96" s="129"/>
      <c r="RFE96" s="129"/>
      <c r="RFF96" s="129"/>
      <c r="RFG96" s="129"/>
      <c r="RFH96" s="129"/>
      <c r="RFI96" s="129"/>
      <c r="RFJ96" s="129"/>
      <c r="RFK96" s="129"/>
      <c r="RFL96" s="129"/>
      <c r="RFM96" s="129"/>
      <c r="RFN96" s="129"/>
      <c r="RFO96" s="129"/>
      <c r="RFP96" s="129"/>
      <c r="RFQ96" s="129"/>
      <c r="RFR96" s="129"/>
      <c r="RFS96" s="129"/>
      <c r="RFT96" s="129"/>
      <c r="RFU96" s="129"/>
      <c r="RFV96" s="129"/>
      <c r="RFW96" s="129"/>
      <c r="RFX96" s="129"/>
      <c r="RFY96" s="129"/>
      <c r="RFZ96" s="129"/>
      <c r="RGA96" s="129"/>
      <c r="RGB96" s="129"/>
      <c r="RGC96" s="129"/>
      <c r="RGD96" s="129"/>
      <c r="RGE96" s="129"/>
      <c r="RGF96" s="129"/>
      <c r="RGG96" s="129"/>
      <c r="RGH96" s="129"/>
      <c r="RGI96" s="129"/>
      <c r="RGJ96" s="129"/>
      <c r="RGK96" s="129"/>
      <c r="RGL96" s="129"/>
      <c r="RGM96" s="129"/>
      <c r="RGN96" s="129"/>
      <c r="RGO96" s="129"/>
      <c r="RGP96" s="129"/>
      <c r="RGQ96" s="129"/>
      <c r="RGR96" s="129"/>
      <c r="RGS96" s="129"/>
      <c r="RGT96" s="129"/>
      <c r="RGU96" s="129"/>
      <c r="RGV96" s="129"/>
      <c r="RGW96" s="129"/>
      <c r="RGX96" s="129"/>
      <c r="RGY96" s="129"/>
      <c r="RGZ96" s="129"/>
      <c r="RHA96" s="129"/>
      <c r="RHB96" s="129"/>
      <c r="RHC96" s="129"/>
      <c r="RHD96" s="129"/>
      <c r="RHE96" s="129"/>
      <c r="RHF96" s="129"/>
      <c r="RHG96" s="129"/>
      <c r="RHH96" s="129"/>
      <c r="RHI96" s="129"/>
      <c r="RHJ96" s="129"/>
      <c r="RHK96" s="129"/>
      <c r="RHL96" s="129"/>
      <c r="RHM96" s="129"/>
      <c r="RHN96" s="129"/>
      <c r="RHO96" s="129"/>
      <c r="RHP96" s="129"/>
      <c r="RHQ96" s="129"/>
      <c r="RHR96" s="129"/>
      <c r="RHS96" s="129"/>
      <c r="RHT96" s="129"/>
      <c r="RHU96" s="129"/>
      <c r="RHV96" s="129"/>
      <c r="RHW96" s="129"/>
      <c r="RHX96" s="129"/>
      <c r="RHY96" s="129"/>
      <c r="RHZ96" s="129"/>
      <c r="RIA96" s="129"/>
      <c r="RIB96" s="129"/>
      <c r="RIC96" s="129"/>
      <c r="RID96" s="129"/>
      <c r="RIE96" s="129"/>
      <c r="RIF96" s="129"/>
      <c r="RIG96" s="129"/>
      <c r="RIH96" s="129"/>
      <c r="RII96" s="129"/>
      <c r="RIJ96" s="129"/>
      <c r="RIK96" s="129"/>
      <c r="RIL96" s="129"/>
      <c r="RIM96" s="129"/>
      <c r="RIN96" s="129"/>
      <c r="RIO96" s="129"/>
      <c r="RIP96" s="129"/>
      <c r="RIQ96" s="129"/>
      <c r="RIR96" s="129"/>
      <c r="RIS96" s="129"/>
      <c r="RIT96" s="129"/>
      <c r="RIU96" s="129"/>
      <c r="RIV96" s="129"/>
      <c r="RIW96" s="129"/>
      <c r="RIX96" s="129"/>
      <c r="RIY96" s="129"/>
      <c r="RIZ96" s="129"/>
      <c r="RJA96" s="129"/>
      <c r="RJB96" s="129"/>
      <c r="RJC96" s="129"/>
      <c r="RJD96" s="129"/>
      <c r="RJE96" s="129"/>
      <c r="RJF96" s="129"/>
      <c r="RJG96" s="129"/>
      <c r="RJH96" s="129"/>
      <c r="RJI96" s="129"/>
      <c r="RJJ96" s="129"/>
      <c r="RJK96" s="129"/>
      <c r="RJL96" s="129"/>
      <c r="RJM96" s="129"/>
      <c r="RJN96" s="129"/>
      <c r="RJO96" s="129"/>
      <c r="RJP96" s="129"/>
      <c r="RJQ96" s="129"/>
      <c r="RJR96" s="129"/>
      <c r="RJS96" s="129"/>
      <c r="RJT96" s="129"/>
      <c r="RJU96" s="129"/>
      <c r="RJV96" s="129"/>
      <c r="RJW96" s="129"/>
      <c r="RJX96" s="129"/>
      <c r="RJY96" s="129"/>
      <c r="RJZ96" s="129"/>
      <c r="RKA96" s="129"/>
      <c r="RKB96" s="129"/>
      <c r="RKC96" s="129"/>
      <c r="RKD96" s="129"/>
      <c r="RKE96" s="129"/>
      <c r="RKF96" s="129"/>
      <c r="RKG96" s="129"/>
      <c r="RKH96" s="129"/>
      <c r="RKI96" s="129"/>
      <c r="RKJ96" s="129"/>
      <c r="RKK96" s="129"/>
      <c r="RKL96" s="129"/>
      <c r="RKM96" s="129"/>
      <c r="RKN96" s="129"/>
      <c r="RKO96" s="129"/>
      <c r="RKP96" s="129"/>
      <c r="RKQ96" s="129"/>
      <c r="RKR96" s="129"/>
      <c r="RKS96" s="129"/>
      <c r="RKT96" s="129"/>
      <c r="RKU96" s="129"/>
      <c r="RKV96" s="129"/>
      <c r="RKW96" s="129"/>
      <c r="RKX96" s="129"/>
      <c r="RKY96" s="129"/>
      <c r="RKZ96" s="129"/>
      <c r="RLA96" s="129"/>
      <c r="RLB96" s="129"/>
      <c r="RLC96" s="129"/>
      <c r="RLD96" s="129"/>
      <c r="RLE96" s="129"/>
      <c r="RLF96" s="129"/>
      <c r="RLG96" s="129"/>
      <c r="RLH96" s="129"/>
      <c r="RLI96" s="129"/>
      <c r="RLJ96" s="129"/>
      <c r="RLK96" s="129"/>
      <c r="RLL96" s="129"/>
      <c r="RLM96" s="129"/>
      <c r="RLN96" s="129"/>
      <c r="RLO96" s="129"/>
      <c r="RLP96" s="129"/>
      <c r="RLQ96" s="129"/>
      <c r="RLR96" s="129"/>
      <c r="RLS96" s="129"/>
      <c r="RLT96" s="129"/>
      <c r="RLU96" s="129"/>
      <c r="RLV96" s="129"/>
      <c r="RLW96" s="129"/>
      <c r="RLX96" s="129"/>
      <c r="RLY96" s="129"/>
      <c r="RLZ96" s="129"/>
      <c r="RMA96" s="129"/>
      <c r="RMB96" s="129"/>
      <c r="RMC96" s="129"/>
      <c r="RMD96" s="129"/>
      <c r="RME96" s="129"/>
      <c r="RMF96" s="129"/>
      <c r="RMG96" s="129"/>
      <c r="RMH96" s="129"/>
      <c r="RMI96" s="129"/>
      <c r="RMJ96" s="129"/>
      <c r="RMK96" s="129"/>
      <c r="RML96" s="129"/>
      <c r="RMM96" s="129"/>
      <c r="RMN96" s="129"/>
      <c r="RMO96" s="129"/>
      <c r="RMP96" s="129"/>
      <c r="RMQ96" s="129"/>
      <c r="RMR96" s="129"/>
      <c r="RMS96" s="129"/>
      <c r="RMT96" s="129"/>
      <c r="RMU96" s="129"/>
      <c r="RMV96" s="129"/>
      <c r="RMW96" s="129"/>
      <c r="RMX96" s="129"/>
      <c r="RMY96" s="129"/>
      <c r="RMZ96" s="129"/>
      <c r="RNA96" s="129"/>
      <c r="RNB96" s="129"/>
      <c r="RNC96" s="129"/>
      <c r="RND96" s="129"/>
      <c r="RNE96" s="129"/>
      <c r="RNF96" s="129"/>
      <c r="RNG96" s="129"/>
      <c r="RNH96" s="129"/>
      <c r="RNI96" s="129"/>
      <c r="RNJ96" s="129"/>
      <c r="RNK96" s="129"/>
      <c r="RNL96" s="129"/>
      <c r="RNM96" s="129"/>
      <c r="RNN96" s="129"/>
      <c r="RNO96" s="129"/>
      <c r="RNP96" s="129"/>
      <c r="RNQ96" s="129"/>
      <c r="RNR96" s="129"/>
      <c r="RNS96" s="129"/>
      <c r="RNT96" s="129"/>
      <c r="RNU96" s="129"/>
      <c r="RNV96" s="129"/>
      <c r="RNW96" s="129"/>
      <c r="RNX96" s="129"/>
      <c r="RNY96" s="129"/>
      <c r="RNZ96" s="129"/>
      <c r="ROA96" s="129"/>
      <c r="ROB96" s="129"/>
      <c r="ROC96" s="129"/>
      <c r="ROD96" s="129"/>
      <c r="ROE96" s="129"/>
      <c r="ROF96" s="129"/>
      <c r="ROG96" s="129"/>
      <c r="ROH96" s="129"/>
      <c r="ROI96" s="129"/>
      <c r="ROJ96" s="129"/>
      <c r="ROK96" s="129"/>
      <c r="ROL96" s="129"/>
      <c r="ROM96" s="129"/>
      <c r="RON96" s="129"/>
      <c r="ROO96" s="129"/>
      <c r="ROP96" s="129"/>
      <c r="ROQ96" s="129"/>
      <c r="ROR96" s="129"/>
      <c r="ROS96" s="129"/>
      <c r="ROT96" s="129"/>
      <c r="ROU96" s="129"/>
      <c r="ROV96" s="129"/>
      <c r="ROW96" s="129"/>
      <c r="ROX96" s="129"/>
      <c r="ROY96" s="129"/>
      <c r="ROZ96" s="129"/>
      <c r="RPA96" s="129"/>
      <c r="RPB96" s="129"/>
      <c r="RPC96" s="129"/>
      <c r="RPD96" s="129"/>
      <c r="RPE96" s="129"/>
      <c r="RPF96" s="129"/>
      <c r="RPG96" s="129"/>
      <c r="RPH96" s="129"/>
      <c r="RPI96" s="129"/>
      <c r="RPJ96" s="129"/>
      <c r="RPK96" s="129"/>
      <c r="RPL96" s="129"/>
      <c r="RPM96" s="129"/>
      <c r="RPN96" s="129"/>
      <c r="RPO96" s="129"/>
      <c r="RPP96" s="129"/>
      <c r="RPQ96" s="129"/>
      <c r="RPR96" s="129"/>
      <c r="RPS96" s="129"/>
      <c r="RPT96" s="129"/>
      <c r="RPU96" s="129"/>
      <c r="RPV96" s="129"/>
      <c r="RPW96" s="129"/>
      <c r="RPX96" s="129"/>
      <c r="RPY96" s="129"/>
      <c r="RPZ96" s="129"/>
      <c r="RQA96" s="129"/>
      <c r="RQB96" s="129"/>
      <c r="RQC96" s="129"/>
      <c r="RQD96" s="129"/>
      <c r="RQE96" s="129"/>
      <c r="RQF96" s="129"/>
      <c r="RQG96" s="129"/>
      <c r="RQH96" s="129"/>
      <c r="RQI96" s="129"/>
      <c r="RQJ96" s="129"/>
      <c r="RQK96" s="129"/>
      <c r="RQL96" s="129"/>
      <c r="RQM96" s="129"/>
      <c r="RQN96" s="129"/>
      <c r="RQO96" s="129"/>
      <c r="RQP96" s="129"/>
      <c r="RQQ96" s="129"/>
      <c r="RQR96" s="129"/>
      <c r="RQS96" s="129"/>
      <c r="RQT96" s="129"/>
      <c r="RQU96" s="129"/>
      <c r="RQV96" s="129"/>
      <c r="RQW96" s="129"/>
      <c r="RQX96" s="129"/>
      <c r="RQY96" s="129"/>
      <c r="RQZ96" s="129"/>
      <c r="RRA96" s="129"/>
      <c r="RRB96" s="129"/>
      <c r="RRC96" s="129"/>
      <c r="RRD96" s="129"/>
      <c r="RRE96" s="129"/>
      <c r="RRF96" s="129"/>
      <c r="RRG96" s="129"/>
      <c r="RRH96" s="129"/>
      <c r="RRI96" s="129"/>
      <c r="RRJ96" s="129"/>
      <c r="RRK96" s="129"/>
      <c r="RRL96" s="129"/>
      <c r="RRM96" s="129"/>
      <c r="RRN96" s="129"/>
      <c r="RRO96" s="129"/>
      <c r="RRP96" s="129"/>
      <c r="RRQ96" s="129"/>
      <c r="RRR96" s="129"/>
      <c r="RRS96" s="129"/>
      <c r="RRT96" s="129"/>
      <c r="RRU96" s="129"/>
      <c r="RRV96" s="129"/>
      <c r="RRW96" s="129"/>
      <c r="RRX96" s="129"/>
      <c r="RRY96" s="129"/>
      <c r="RRZ96" s="129"/>
      <c r="RSA96" s="129"/>
      <c r="RSB96" s="129"/>
      <c r="RSC96" s="129"/>
      <c r="RSD96" s="129"/>
      <c r="RSE96" s="129"/>
      <c r="RSF96" s="129"/>
      <c r="RSG96" s="129"/>
      <c r="RSH96" s="129"/>
      <c r="RSI96" s="129"/>
      <c r="RSJ96" s="129"/>
      <c r="RSK96" s="129"/>
      <c r="RSL96" s="129"/>
      <c r="RSM96" s="129"/>
      <c r="RSN96" s="129"/>
      <c r="RSO96" s="129"/>
      <c r="RSP96" s="129"/>
      <c r="RSQ96" s="129"/>
      <c r="RSR96" s="129"/>
      <c r="RSS96" s="129"/>
      <c r="RST96" s="129"/>
      <c r="RSU96" s="129"/>
      <c r="RSV96" s="129"/>
      <c r="RSW96" s="129"/>
      <c r="RSX96" s="129"/>
      <c r="RSY96" s="129"/>
      <c r="RSZ96" s="129"/>
      <c r="RTA96" s="129"/>
      <c r="RTB96" s="129"/>
      <c r="RTC96" s="129"/>
      <c r="RTD96" s="129"/>
      <c r="RTE96" s="129"/>
      <c r="RTF96" s="129"/>
      <c r="RTG96" s="129"/>
      <c r="RTH96" s="129"/>
      <c r="RTI96" s="129"/>
      <c r="RTJ96" s="129"/>
      <c r="RTK96" s="129"/>
      <c r="RTL96" s="129"/>
      <c r="RTM96" s="129"/>
      <c r="RTN96" s="129"/>
      <c r="RTO96" s="129"/>
      <c r="RTP96" s="129"/>
      <c r="RTQ96" s="129"/>
      <c r="RTR96" s="129"/>
      <c r="RTS96" s="129"/>
      <c r="RTT96" s="129"/>
      <c r="RTU96" s="129"/>
      <c r="RTV96" s="129"/>
      <c r="RTW96" s="129"/>
      <c r="RTX96" s="129"/>
      <c r="RTY96" s="129"/>
      <c r="RTZ96" s="129"/>
      <c r="RUA96" s="129"/>
      <c r="RUB96" s="129"/>
      <c r="RUC96" s="129"/>
      <c r="RUD96" s="129"/>
      <c r="RUE96" s="129"/>
      <c r="RUF96" s="129"/>
      <c r="RUG96" s="129"/>
      <c r="RUH96" s="129"/>
      <c r="RUI96" s="129"/>
      <c r="RUJ96" s="129"/>
      <c r="RUK96" s="129"/>
      <c r="RUL96" s="129"/>
      <c r="RUM96" s="129"/>
      <c r="RUN96" s="129"/>
      <c r="RUO96" s="129"/>
      <c r="RUP96" s="129"/>
      <c r="RUQ96" s="129"/>
      <c r="RUR96" s="129"/>
      <c r="RUS96" s="129"/>
      <c r="RUT96" s="129"/>
      <c r="RUU96" s="129"/>
      <c r="RUV96" s="129"/>
      <c r="RUW96" s="129"/>
      <c r="RUX96" s="129"/>
      <c r="RUY96" s="129"/>
      <c r="RUZ96" s="129"/>
      <c r="RVA96" s="129"/>
      <c r="RVB96" s="129"/>
      <c r="RVC96" s="129"/>
      <c r="RVD96" s="129"/>
      <c r="RVE96" s="129"/>
      <c r="RVF96" s="129"/>
      <c r="RVG96" s="129"/>
      <c r="RVH96" s="129"/>
      <c r="RVI96" s="129"/>
      <c r="RVJ96" s="129"/>
      <c r="RVK96" s="129"/>
      <c r="RVL96" s="129"/>
      <c r="RVM96" s="129"/>
      <c r="RVN96" s="129"/>
      <c r="RVO96" s="129"/>
      <c r="RVP96" s="129"/>
      <c r="RVQ96" s="129"/>
      <c r="RVR96" s="129"/>
      <c r="RVS96" s="129"/>
      <c r="RVT96" s="129"/>
      <c r="RVU96" s="129"/>
      <c r="RVV96" s="129"/>
      <c r="RVW96" s="129"/>
      <c r="RVX96" s="129"/>
      <c r="RVY96" s="129"/>
      <c r="RVZ96" s="129"/>
      <c r="RWA96" s="129"/>
      <c r="RWB96" s="129"/>
      <c r="RWC96" s="129"/>
      <c r="RWD96" s="129"/>
      <c r="RWE96" s="129"/>
      <c r="RWF96" s="129"/>
      <c r="RWG96" s="129"/>
      <c r="RWH96" s="129"/>
      <c r="RWI96" s="129"/>
      <c r="RWJ96" s="129"/>
      <c r="RWK96" s="129"/>
      <c r="RWL96" s="129"/>
      <c r="RWM96" s="129"/>
      <c r="RWN96" s="129"/>
      <c r="RWO96" s="129"/>
      <c r="RWP96" s="129"/>
      <c r="RWQ96" s="129"/>
      <c r="RWR96" s="129"/>
      <c r="RWS96" s="129"/>
      <c r="RWT96" s="129"/>
      <c r="RWU96" s="129"/>
      <c r="RWV96" s="129"/>
      <c r="RWW96" s="129"/>
      <c r="RWX96" s="129"/>
      <c r="RWY96" s="129"/>
      <c r="RWZ96" s="129"/>
      <c r="RXA96" s="129"/>
      <c r="RXB96" s="129"/>
      <c r="RXC96" s="129"/>
      <c r="RXD96" s="129"/>
      <c r="RXE96" s="129"/>
      <c r="RXF96" s="129"/>
      <c r="RXG96" s="129"/>
      <c r="RXH96" s="129"/>
      <c r="RXI96" s="129"/>
      <c r="RXJ96" s="129"/>
      <c r="RXK96" s="129"/>
      <c r="RXL96" s="129"/>
      <c r="RXM96" s="129"/>
      <c r="RXN96" s="129"/>
      <c r="RXO96" s="129"/>
      <c r="RXP96" s="129"/>
      <c r="RXQ96" s="129"/>
      <c r="RXR96" s="129"/>
      <c r="RXS96" s="129"/>
      <c r="RXT96" s="129"/>
      <c r="RXU96" s="129"/>
      <c r="RXV96" s="129"/>
      <c r="RXW96" s="129"/>
      <c r="RXX96" s="129"/>
      <c r="RXY96" s="129"/>
      <c r="RXZ96" s="129"/>
      <c r="RYA96" s="129"/>
      <c r="RYB96" s="129"/>
      <c r="RYC96" s="129"/>
      <c r="RYD96" s="129"/>
      <c r="RYE96" s="129"/>
      <c r="RYF96" s="129"/>
      <c r="RYG96" s="129"/>
      <c r="RYH96" s="129"/>
      <c r="RYI96" s="129"/>
      <c r="RYJ96" s="129"/>
      <c r="RYK96" s="129"/>
      <c r="RYL96" s="129"/>
      <c r="RYM96" s="129"/>
      <c r="RYN96" s="129"/>
      <c r="RYO96" s="129"/>
      <c r="RYP96" s="129"/>
      <c r="RYQ96" s="129"/>
      <c r="RYR96" s="129"/>
      <c r="RYS96" s="129"/>
      <c r="RYT96" s="129"/>
      <c r="RYU96" s="129"/>
      <c r="RYV96" s="129"/>
      <c r="RYW96" s="129"/>
      <c r="RYX96" s="129"/>
      <c r="RYY96" s="129"/>
      <c r="RYZ96" s="129"/>
      <c r="RZA96" s="129"/>
      <c r="RZB96" s="129"/>
      <c r="RZC96" s="129"/>
      <c r="RZD96" s="129"/>
      <c r="RZE96" s="129"/>
      <c r="RZF96" s="129"/>
      <c r="RZG96" s="129"/>
      <c r="RZH96" s="129"/>
      <c r="RZI96" s="129"/>
      <c r="RZJ96" s="129"/>
      <c r="RZK96" s="129"/>
      <c r="RZL96" s="129"/>
      <c r="RZM96" s="129"/>
      <c r="RZN96" s="129"/>
      <c r="RZO96" s="129"/>
      <c r="RZP96" s="129"/>
      <c r="RZQ96" s="129"/>
      <c r="RZR96" s="129"/>
      <c r="RZS96" s="129"/>
      <c r="RZT96" s="129"/>
      <c r="RZU96" s="129"/>
      <c r="RZV96" s="129"/>
      <c r="RZW96" s="129"/>
      <c r="RZX96" s="129"/>
      <c r="RZY96" s="129"/>
      <c r="RZZ96" s="129"/>
      <c r="SAA96" s="129"/>
      <c r="SAB96" s="129"/>
      <c r="SAC96" s="129"/>
      <c r="SAD96" s="129"/>
      <c r="SAE96" s="129"/>
      <c r="SAF96" s="129"/>
      <c r="SAG96" s="129"/>
      <c r="SAH96" s="129"/>
      <c r="SAI96" s="129"/>
      <c r="SAJ96" s="129"/>
      <c r="SAK96" s="129"/>
      <c r="SAL96" s="129"/>
      <c r="SAM96" s="129"/>
      <c r="SAN96" s="129"/>
      <c r="SAO96" s="129"/>
      <c r="SAP96" s="129"/>
      <c r="SAQ96" s="129"/>
      <c r="SAR96" s="129"/>
      <c r="SAS96" s="129"/>
      <c r="SAT96" s="129"/>
      <c r="SAU96" s="129"/>
      <c r="SAV96" s="129"/>
      <c r="SAW96" s="129"/>
      <c r="SAX96" s="129"/>
      <c r="SAY96" s="129"/>
      <c r="SAZ96" s="129"/>
      <c r="SBA96" s="129"/>
      <c r="SBB96" s="129"/>
      <c r="SBC96" s="129"/>
      <c r="SBD96" s="129"/>
      <c r="SBE96" s="129"/>
      <c r="SBF96" s="129"/>
      <c r="SBG96" s="129"/>
      <c r="SBH96" s="129"/>
      <c r="SBI96" s="129"/>
      <c r="SBJ96" s="129"/>
      <c r="SBK96" s="129"/>
      <c r="SBL96" s="129"/>
      <c r="SBM96" s="129"/>
      <c r="SBN96" s="129"/>
      <c r="SBO96" s="129"/>
      <c r="SBP96" s="129"/>
      <c r="SBQ96" s="129"/>
      <c r="SBR96" s="129"/>
      <c r="SBS96" s="129"/>
      <c r="SBT96" s="129"/>
      <c r="SBU96" s="129"/>
      <c r="SBV96" s="129"/>
      <c r="SBW96" s="129"/>
      <c r="SBX96" s="129"/>
      <c r="SBY96" s="129"/>
      <c r="SBZ96" s="129"/>
      <c r="SCA96" s="129"/>
      <c r="SCB96" s="129"/>
      <c r="SCC96" s="129"/>
      <c r="SCD96" s="129"/>
      <c r="SCE96" s="129"/>
      <c r="SCF96" s="129"/>
      <c r="SCG96" s="129"/>
      <c r="SCH96" s="129"/>
      <c r="SCI96" s="129"/>
      <c r="SCJ96" s="129"/>
      <c r="SCK96" s="129"/>
      <c r="SCL96" s="129"/>
      <c r="SCM96" s="129"/>
      <c r="SCN96" s="129"/>
      <c r="SCO96" s="129"/>
      <c r="SCP96" s="129"/>
      <c r="SCQ96" s="129"/>
      <c r="SCR96" s="129"/>
      <c r="SCS96" s="129"/>
      <c r="SCT96" s="129"/>
      <c r="SCU96" s="129"/>
      <c r="SCV96" s="129"/>
      <c r="SCW96" s="129"/>
      <c r="SCX96" s="129"/>
      <c r="SCY96" s="129"/>
      <c r="SCZ96" s="129"/>
      <c r="SDA96" s="129"/>
      <c r="SDB96" s="129"/>
      <c r="SDC96" s="129"/>
      <c r="SDD96" s="129"/>
      <c r="SDE96" s="129"/>
      <c r="SDF96" s="129"/>
      <c r="SDG96" s="129"/>
      <c r="SDH96" s="129"/>
      <c r="SDI96" s="129"/>
      <c r="SDJ96" s="129"/>
      <c r="SDK96" s="129"/>
      <c r="SDL96" s="129"/>
      <c r="SDM96" s="129"/>
      <c r="SDN96" s="129"/>
      <c r="SDO96" s="129"/>
      <c r="SDP96" s="129"/>
      <c r="SDQ96" s="129"/>
      <c r="SDR96" s="129"/>
      <c r="SDS96" s="129"/>
      <c r="SDT96" s="129"/>
      <c r="SDU96" s="129"/>
      <c r="SDV96" s="129"/>
      <c r="SDW96" s="129"/>
      <c r="SDX96" s="129"/>
      <c r="SDY96" s="129"/>
      <c r="SDZ96" s="129"/>
      <c r="SEA96" s="129"/>
      <c r="SEB96" s="129"/>
      <c r="SEC96" s="129"/>
      <c r="SED96" s="129"/>
      <c r="SEE96" s="129"/>
      <c r="SEF96" s="129"/>
      <c r="SEG96" s="129"/>
      <c r="SEH96" s="129"/>
      <c r="SEI96" s="129"/>
      <c r="SEJ96" s="129"/>
      <c r="SEK96" s="129"/>
      <c r="SEL96" s="129"/>
      <c r="SEM96" s="129"/>
      <c r="SEN96" s="129"/>
      <c r="SEO96" s="129"/>
      <c r="SEP96" s="129"/>
      <c r="SEQ96" s="129"/>
      <c r="SER96" s="129"/>
      <c r="SES96" s="129"/>
      <c r="SET96" s="129"/>
      <c r="SEU96" s="129"/>
      <c r="SEV96" s="129"/>
      <c r="SEW96" s="129"/>
      <c r="SEX96" s="129"/>
      <c r="SEY96" s="129"/>
      <c r="SEZ96" s="129"/>
      <c r="SFA96" s="129"/>
      <c r="SFB96" s="129"/>
      <c r="SFC96" s="129"/>
      <c r="SFD96" s="129"/>
      <c r="SFE96" s="129"/>
      <c r="SFF96" s="129"/>
      <c r="SFG96" s="129"/>
      <c r="SFH96" s="129"/>
      <c r="SFI96" s="129"/>
      <c r="SFJ96" s="129"/>
      <c r="SFK96" s="129"/>
      <c r="SFL96" s="129"/>
      <c r="SFM96" s="129"/>
      <c r="SFN96" s="129"/>
      <c r="SFO96" s="129"/>
      <c r="SFP96" s="129"/>
      <c r="SFQ96" s="129"/>
      <c r="SFR96" s="129"/>
      <c r="SFS96" s="129"/>
      <c r="SFT96" s="129"/>
      <c r="SFU96" s="129"/>
      <c r="SFV96" s="129"/>
      <c r="SFW96" s="129"/>
      <c r="SFX96" s="129"/>
      <c r="SFY96" s="129"/>
      <c r="SFZ96" s="129"/>
      <c r="SGA96" s="129"/>
      <c r="SGB96" s="129"/>
      <c r="SGC96" s="129"/>
      <c r="SGD96" s="129"/>
      <c r="SGE96" s="129"/>
      <c r="SGF96" s="129"/>
      <c r="SGG96" s="129"/>
      <c r="SGH96" s="129"/>
      <c r="SGI96" s="129"/>
      <c r="SGJ96" s="129"/>
      <c r="SGK96" s="129"/>
      <c r="SGL96" s="129"/>
      <c r="SGM96" s="129"/>
      <c r="SGN96" s="129"/>
      <c r="SGO96" s="129"/>
      <c r="SGP96" s="129"/>
      <c r="SGQ96" s="129"/>
      <c r="SGR96" s="129"/>
      <c r="SGS96" s="129"/>
      <c r="SGT96" s="129"/>
      <c r="SGU96" s="129"/>
      <c r="SGV96" s="129"/>
      <c r="SGW96" s="129"/>
      <c r="SGX96" s="129"/>
      <c r="SGY96" s="129"/>
      <c r="SGZ96" s="129"/>
      <c r="SHA96" s="129"/>
      <c r="SHB96" s="129"/>
      <c r="SHC96" s="129"/>
      <c r="SHD96" s="129"/>
      <c r="SHE96" s="129"/>
      <c r="SHF96" s="129"/>
      <c r="SHG96" s="129"/>
      <c r="SHH96" s="129"/>
      <c r="SHI96" s="129"/>
      <c r="SHJ96" s="129"/>
      <c r="SHK96" s="129"/>
      <c r="SHL96" s="129"/>
      <c r="SHM96" s="129"/>
      <c r="SHN96" s="129"/>
      <c r="SHO96" s="129"/>
      <c r="SHP96" s="129"/>
      <c r="SHQ96" s="129"/>
      <c r="SHR96" s="129"/>
      <c r="SHS96" s="129"/>
      <c r="SHT96" s="129"/>
      <c r="SHU96" s="129"/>
      <c r="SHV96" s="129"/>
      <c r="SHW96" s="129"/>
      <c r="SHX96" s="129"/>
      <c r="SHY96" s="129"/>
      <c r="SHZ96" s="129"/>
      <c r="SIA96" s="129"/>
      <c r="SIB96" s="129"/>
      <c r="SIC96" s="129"/>
      <c r="SID96" s="129"/>
      <c r="SIE96" s="129"/>
      <c r="SIF96" s="129"/>
      <c r="SIG96" s="129"/>
      <c r="SIH96" s="129"/>
      <c r="SII96" s="129"/>
      <c r="SIJ96" s="129"/>
      <c r="SIK96" s="129"/>
      <c r="SIL96" s="129"/>
      <c r="SIM96" s="129"/>
      <c r="SIN96" s="129"/>
      <c r="SIO96" s="129"/>
      <c r="SIP96" s="129"/>
      <c r="SIQ96" s="129"/>
      <c r="SIR96" s="129"/>
      <c r="SIS96" s="129"/>
      <c r="SIT96" s="129"/>
      <c r="SIU96" s="129"/>
      <c r="SIV96" s="129"/>
      <c r="SIW96" s="129"/>
      <c r="SIX96" s="129"/>
      <c r="SIY96" s="129"/>
      <c r="SIZ96" s="129"/>
      <c r="SJA96" s="129"/>
      <c r="SJB96" s="129"/>
      <c r="SJC96" s="129"/>
      <c r="SJD96" s="129"/>
      <c r="SJE96" s="129"/>
      <c r="SJF96" s="129"/>
      <c r="SJG96" s="129"/>
      <c r="SJH96" s="129"/>
      <c r="SJI96" s="129"/>
      <c r="SJJ96" s="129"/>
      <c r="SJK96" s="129"/>
      <c r="SJL96" s="129"/>
      <c r="SJM96" s="129"/>
      <c r="SJN96" s="129"/>
      <c r="SJO96" s="129"/>
      <c r="SJP96" s="129"/>
      <c r="SJQ96" s="129"/>
      <c r="SJR96" s="129"/>
      <c r="SJS96" s="129"/>
      <c r="SJT96" s="129"/>
      <c r="SJU96" s="129"/>
      <c r="SJV96" s="129"/>
      <c r="SJW96" s="129"/>
      <c r="SJX96" s="129"/>
      <c r="SJY96" s="129"/>
      <c r="SJZ96" s="129"/>
      <c r="SKA96" s="129"/>
      <c r="SKB96" s="129"/>
      <c r="SKC96" s="129"/>
      <c r="SKD96" s="129"/>
      <c r="SKE96" s="129"/>
      <c r="SKF96" s="129"/>
      <c r="SKG96" s="129"/>
      <c r="SKH96" s="129"/>
      <c r="SKI96" s="129"/>
      <c r="SKJ96" s="129"/>
      <c r="SKK96" s="129"/>
      <c r="SKL96" s="129"/>
      <c r="SKM96" s="129"/>
      <c r="SKN96" s="129"/>
      <c r="SKO96" s="129"/>
      <c r="SKP96" s="129"/>
      <c r="SKQ96" s="129"/>
      <c r="SKR96" s="129"/>
      <c r="SKS96" s="129"/>
      <c r="SKT96" s="129"/>
      <c r="SKU96" s="129"/>
      <c r="SKV96" s="129"/>
      <c r="SKW96" s="129"/>
      <c r="SKX96" s="129"/>
      <c r="SKY96" s="129"/>
      <c r="SKZ96" s="129"/>
      <c r="SLA96" s="129"/>
      <c r="SLB96" s="129"/>
      <c r="SLC96" s="129"/>
      <c r="SLD96" s="129"/>
      <c r="SLE96" s="129"/>
      <c r="SLF96" s="129"/>
      <c r="SLG96" s="129"/>
      <c r="SLH96" s="129"/>
      <c r="SLI96" s="129"/>
      <c r="SLJ96" s="129"/>
      <c r="SLK96" s="129"/>
      <c r="SLL96" s="129"/>
      <c r="SLM96" s="129"/>
      <c r="SLN96" s="129"/>
      <c r="SLO96" s="129"/>
      <c r="SLP96" s="129"/>
      <c r="SLQ96" s="129"/>
      <c r="SLR96" s="129"/>
      <c r="SLS96" s="129"/>
      <c r="SLT96" s="129"/>
      <c r="SLU96" s="129"/>
      <c r="SLV96" s="129"/>
      <c r="SLW96" s="129"/>
      <c r="SLX96" s="129"/>
      <c r="SLY96" s="129"/>
      <c r="SLZ96" s="129"/>
      <c r="SMA96" s="129"/>
      <c r="SMB96" s="129"/>
      <c r="SMC96" s="129"/>
      <c r="SMD96" s="129"/>
      <c r="SME96" s="129"/>
      <c r="SMF96" s="129"/>
      <c r="SMG96" s="129"/>
      <c r="SMH96" s="129"/>
      <c r="SMI96" s="129"/>
      <c r="SMJ96" s="129"/>
      <c r="SMK96" s="129"/>
      <c r="SML96" s="129"/>
      <c r="SMM96" s="129"/>
      <c r="SMN96" s="129"/>
      <c r="SMO96" s="129"/>
      <c r="SMP96" s="129"/>
      <c r="SMQ96" s="129"/>
      <c r="SMR96" s="129"/>
      <c r="SMS96" s="129"/>
      <c r="SMT96" s="129"/>
      <c r="SMU96" s="129"/>
      <c r="SMV96" s="129"/>
      <c r="SMW96" s="129"/>
      <c r="SMX96" s="129"/>
      <c r="SMY96" s="129"/>
      <c r="SMZ96" s="129"/>
      <c r="SNA96" s="129"/>
      <c r="SNB96" s="129"/>
      <c r="SNC96" s="129"/>
      <c r="SND96" s="129"/>
      <c r="SNE96" s="129"/>
      <c r="SNF96" s="129"/>
      <c r="SNG96" s="129"/>
      <c r="SNH96" s="129"/>
      <c r="SNI96" s="129"/>
      <c r="SNJ96" s="129"/>
      <c r="SNK96" s="129"/>
      <c r="SNL96" s="129"/>
      <c r="SNM96" s="129"/>
      <c r="SNN96" s="129"/>
      <c r="SNO96" s="129"/>
      <c r="SNP96" s="129"/>
      <c r="SNQ96" s="129"/>
      <c r="SNR96" s="129"/>
      <c r="SNS96" s="129"/>
      <c r="SNT96" s="129"/>
      <c r="SNU96" s="129"/>
      <c r="SNV96" s="129"/>
      <c r="SNW96" s="129"/>
      <c r="SNX96" s="129"/>
      <c r="SNY96" s="129"/>
      <c r="SNZ96" s="129"/>
      <c r="SOA96" s="129"/>
      <c r="SOB96" s="129"/>
      <c r="SOC96" s="129"/>
      <c r="SOD96" s="129"/>
      <c r="SOE96" s="129"/>
      <c r="SOF96" s="129"/>
      <c r="SOG96" s="129"/>
      <c r="SOH96" s="129"/>
      <c r="SOI96" s="129"/>
      <c r="SOJ96" s="129"/>
      <c r="SOK96" s="129"/>
      <c r="SOL96" s="129"/>
      <c r="SOM96" s="129"/>
      <c r="SON96" s="129"/>
      <c r="SOO96" s="129"/>
      <c r="SOP96" s="129"/>
      <c r="SOQ96" s="129"/>
      <c r="SOR96" s="129"/>
      <c r="SOS96" s="129"/>
      <c r="SOT96" s="129"/>
      <c r="SOU96" s="129"/>
      <c r="SOV96" s="129"/>
      <c r="SOW96" s="129"/>
      <c r="SOX96" s="129"/>
      <c r="SOY96" s="129"/>
      <c r="SOZ96" s="129"/>
      <c r="SPA96" s="129"/>
      <c r="SPB96" s="129"/>
      <c r="SPC96" s="129"/>
      <c r="SPD96" s="129"/>
      <c r="SPE96" s="129"/>
      <c r="SPF96" s="129"/>
      <c r="SPG96" s="129"/>
      <c r="SPH96" s="129"/>
      <c r="SPI96" s="129"/>
      <c r="SPJ96" s="129"/>
      <c r="SPK96" s="129"/>
      <c r="SPL96" s="129"/>
      <c r="SPM96" s="129"/>
      <c r="SPN96" s="129"/>
      <c r="SPO96" s="129"/>
      <c r="SPP96" s="129"/>
      <c r="SPQ96" s="129"/>
      <c r="SPR96" s="129"/>
      <c r="SPS96" s="129"/>
      <c r="SPT96" s="129"/>
      <c r="SPU96" s="129"/>
      <c r="SPV96" s="129"/>
      <c r="SPW96" s="129"/>
      <c r="SPX96" s="129"/>
      <c r="SPY96" s="129"/>
      <c r="SPZ96" s="129"/>
      <c r="SQA96" s="129"/>
      <c r="SQB96" s="129"/>
      <c r="SQC96" s="129"/>
      <c r="SQD96" s="129"/>
      <c r="SQE96" s="129"/>
      <c r="SQF96" s="129"/>
      <c r="SQG96" s="129"/>
      <c r="SQH96" s="129"/>
      <c r="SQI96" s="129"/>
      <c r="SQJ96" s="129"/>
      <c r="SQK96" s="129"/>
      <c r="SQL96" s="129"/>
      <c r="SQM96" s="129"/>
      <c r="SQN96" s="129"/>
      <c r="SQO96" s="129"/>
      <c r="SQP96" s="129"/>
      <c r="SQQ96" s="129"/>
      <c r="SQR96" s="129"/>
      <c r="SQS96" s="129"/>
      <c r="SQT96" s="129"/>
      <c r="SQU96" s="129"/>
      <c r="SQV96" s="129"/>
      <c r="SQW96" s="129"/>
      <c r="SQX96" s="129"/>
      <c r="SQY96" s="129"/>
      <c r="SQZ96" s="129"/>
      <c r="SRA96" s="129"/>
      <c r="SRB96" s="129"/>
      <c r="SRC96" s="129"/>
      <c r="SRD96" s="129"/>
      <c r="SRE96" s="129"/>
      <c r="SRF96" s="129"/>
      <c r="SRG96" s="129"/>
      <c r="SRH96" s="129"/>
      <c r="SRI96" s="129"/>
      <c r="SRJ96" s="129"/>
      <c r="SRK96" s="129"/>
      <c r="SRL96" s="129"/>
      <c r="SRM96" s="129"/>
      <c r="SRN96" s="129"/>
      <c r="SRO96" s="129"/>
      <c r="SRP96" s="129"/>
      <c r="SRQ96" s="129"/>
      <c r="SRR96" s="129"/>
      <c r="SRS96" s="129"/>
      <c r="SRT96" s="129"/>
      <c r="SRU96" s="129"/>
      <c r="SRV96" s="129"/>
      <c r="SRW96" s="129"/>
      <c r="SRX96" s="129"/>
      <c r="SRY96" s="129"/>
      <c r="SRZ96" s="129"/>
      <c r="SSA96" s="129"/>
      <c r="SSB96" s="129"/>
      <c r="SSC96" s="129"/>
      <c r="SSD96" s="129"/>
      <c r="SSE96" s="129"/>
      <c r="SSF96" s="129"/>
      <c r="SSG96" s="129"/>
      <c r="SSH96" s="129"/>
      <c r="SSI96" s="129"/>
      <c r="SSJ96" s="129"/>
      <c r="SSK96" s="129"/>
      <c r="SSL96" s="129"/>
      <c r="SSM96" s="129"/>
      <c r="SSN96" s="129"/>
      <c r="SSO96" s="129"/>
      <c r="SSP96" s="129"/>
      <c r="SSQ96" s="129"/>
      <c r="SSR96" s="129"/>
      <c r="SSS96" s="129"/>
      <c r="SST96" s="129"/>
      <c r="SSU96" s="129"/>
      <c r="SSV96" s="129"/>
      <c r="SSW96" s="129"/>
      <c r="SSX96" s="129"/>
      <c r="SSY96" s="129"/>
      <c r="SSZ96" s="129"/>
      <c r="STA96" s="129"/>
      <c r="STB96" s="129"/>
      <c r="STC96" s="129"/>
      <c r="STD96" s="129"/>
      <c r="STE96" s="129"/>
      <c r="STF96" s="129"/>
      <c r="STG96" s="129"/>
      <c r="STH96" s="129"/>
      <c r="STI96" s="129"/>
      <c r="STJ96" s="129"/>
      <c r="STK96" s="129"/>
      <c r="STL96" s="129"/>
      <c r="STM96" s="129"/>
      <c r="STN96" s="129"/>
      <c r="STO96" s="129"/>
      <c r="STP96" s="129"/>
      <c r="STQ96" s="129"/>
      <c r="STR96" s="129"/>
      <c r="STS96" s="129"/>
      <c r="STT96" s="129"/>
      <c r="STU96" s="129"/>
      <c r="STV96" s="129"/>
      <c r="STW96" s="129"/>
      <c r="STX96" s="129"/>
      <c r="STY96" s="129"/>
      <c r="STZ96" s="129"/>
      <c r="SUA96" s="129"/>
      <c r="SUB96" s="129"/>
      <c r="SUC96" s="129"/>
      <c r="SUD96" s="129"/>
      <c r="SUE96" s="129"/>
      <c r="SUF96" s="129"/>
      <c r="SUG96" s="129"/>
      <c r="SUH96" s="129"/>
      <c r="SUI96" s="129"/>
      <c r="SUJ96" s="129"/>
      <c r="SUK96" s="129"/>
      <c r="SUL96" s="129"/>
      <c r="SUM96" s="129"/>
      <c r="SUN96" s="129"/>
      <c r="SUO96" s="129"/>
      <c r="SUP96" s="129"/>
      <c r="SUQ96" s="129"/>
      <c r="SUR96" s="129"/>
      <c r="SUS96" s="129"/>
      <c r="SUT96" s="129"/>
      <c r="SUU96" s="129"/>
      <c r="SUV96" s="129"/>
      <c r="SUW96" s="129"/>
      <c r="SUX96" s="129"/>
      <c r="SUY96" s="129"/>
      <c r="SUZ96" s="129"/>
      <c r="SVA96" s="129"/>
      <c r="SVB96" s="129"/>
      <c r="SVC96" s="129"/>
      <c r="SVD96" s="129"/>
      <c r="SVE96" s="129"/>
      <c r="SVF96" s="129"/>
      <c r="SVG96" s="129"/>
      <c r="SVH96" s="129"/>
      <c r="SVI96" s="129"/>
      <c r="SVJ96" s="129"/>
      <c r="SVK96" s="129"/>
      <c r="SVL96" s="129"/>
      <c r="SVM96" s="129"/>
      <c r="SVN96" s="129"/>
      <c r="SVO96" s="129"/>
      <c r="SVP96" s="129"/>
      <c r="SVQ96" s="129"/>
      <c r="SVR96" s="129"/>
      <c r="SVS96" s="129"/>
      <c r="SVT96" s="129"/>
      <c r="SVU96" s="129"/>
      <c r="SVV96" s="129"/>
      <c r="SVW96" s="129"/>
      <c r="SVX96" s="129"/>
      <c r="SVY96" s="129"/>
      <c r="SVZ96" s="129"/>
      <c r="SWA96" s="129"/>
      <c r="SWB96" s="129"/>
      <c r="SWC96" s="129"/>
      <c r="SWD96" s="129"/>
      <c r="SWE96" s="129"/>
      <c r="SWF96" s="129"/>
      <c r="SWG96" s="129"/>
      <c r="SWH96" s="129"/>
      <c r="SWI96" s="129"/>
      <c r="SWJ96" s="129"/>
      <c r="SWK96" s="129"/>
      <c r="SWL96" s="129"/>
      <c r="SWM96" s="129"/>
      <c r="SWN96" s="129"/>
      <c r="SWO96" s="129"/>
      <c r="SWP96" s="129"/>
      <c r="SWQ96" s="129"/>
      <c r="SWR96" s="129"/>
      <c r="SWS96" s="129"/>
      <c r="SWT96" s="129"/>
      <c r="SWU96" s="129"/>
      <c r="SWV96" s="129"/>
      <c r="SWW96" s="129"/>
      <c r="SWX96" s="129"/>
      <c r="SWY96" s="129"/>
      <c r="SWZ96" s="129"/>
      <c r="SXA96" s="129"/>
      <c r="SXB96" s="129"/>
      <c r="SXC96" s="129"/>
      <c r="SXD96" s="129"/>
      <c r="SXE96" s="129"/>
      <c r="SXF96" s="129"/>
      <c r="SXG96" s="129"/>
      <c r="SXH96" s="129"/>
      <c r="SXI96" s="129"/>
      <c r="SXJ96" s="129"/>
      <c r="SXK96" s="129"/>
      <c r="SXL96" s="129"/>
      <c r="SXM96" s="129"/>
      <c r="SXN96" s="129"/>
      <c r="SXO96" s="129"/>
      <c r="SXP96" s="129"/>
      <c r="SXQ96" s="129"/>
      <c r="SXR96" s="129"/>
      <c r="SXS96" s="129"/>
      <c r="SXT96" s="129"/>
      <c r="SXU96" s="129"/>
      <c r="SXV96" s="129"/>
      <c r="SXW96" s="129"/>
      <c r="SXX96" s="129"/>
      <c r="SXY96" s="129"/>
      <c r="SXZ96" s="129"/>
      <c r="SYA96" s="129"/>
      <c r="SYB96" s="129"/>
      <c r="SYC96" s="129"/>
      <c r="SYD96" s="129"/>
      <c r="SYE96" s="129"/>
      <c r="SYF96" s="129"/>
      <c r="SYG96" s="129"/>
      <c r="SYH96" s="129"/>
      <c r="SYI96" s="129"/>
      <c r="SYJ96" s="129"/>
      <c r="SYK96" s="129"/>
      <c r="SYL96" s="129"/>
      <c r="SYM96" s="129"/>
      <c r="SYN96" s="129"/>
      <c r="SYO96" s="129"/>
      <c r="SYP96" s="129"/>
      <c r="SYQ96" s="129"/>
      <c r="SYR96" s="129"/>
      <c r="SYS96" s="129"/>
      <c r="SYT96" s="129"/>
      <c r="SYU96" s="129"/>
      <c r="SYV96" s="129"/>
      <c r="SYW96" s="129"/>
      <c r="SYX96" s="129"/>
      <c r="SYY96" s="129"/>
      <c r="SYZ96" s="129"/>
      <c r="SZA96" s="129"/>
      <c r="SZB96" s="129"/>
      <c r="SZC96" s="129"/>
      <c r="SZD96" s="129"/>
      <c r="SZE96" s="129"/>
      <c r="SZF96" s="129"/>
      <c r="SZG96" s="129"/>
      <c r="SZH96" s="129"/>
      <c r="SZI96" s="129"/>
      <c r="SZJ96" s="129"/>
      <c r="SZK96" s="129"/>
      <c r="SZL96" s="129"/>
      <c r="SZM96" s="129"/>
      <c r="SZN96" s="129"/>
      <c r="SZO96" s="129"/>
      <c r="SZP96" s="129"/>
      <c r="SZQ96" s="129"/>
      <c r="SZR96" s="129"/>
      <c r="SZS96" s="129"/>
      <c r="SZT96" s="129"/>
      <c r="SZU96" s="129"/>
      <c r="SZV96" s="129"/>
      <c r="SZW96" s="129"/>
      <c r="SZX96" s="129"/>
      <c r="SZY96" s="129"/>
      <c r="SZZ96" s="129"/>
      <c r="TAA96" s="129"/>
      <c r="TAB96" s="129"/>
      <c r="TAC96" s="129"/>
      <c r="TAD96" s="129"/>
      <c r="TAE96" s="129"/>
      <c r="TAF96" s="129"/>
      <c r="TAG96" s="129"/>
      <c r="TAH96" s="129"/>
      <c r="TAI96" s="129"/>
      <c r="TAJ96" s="129"/>
      <c r="TAK96" s="129"/>
      <c r="TAL96" s="129"/>
      <c r="TAM96" s="129"/>
      <c r="TAN96" s="129"/>
      <c r="TAO96" s="129"/>
      <c r="TAP96" s="129"/>
      <c r="TAQ96" s="129"/>
      <c r="TAR96" s="129"/>
      <c r="TAS96" s="129"/>
      <c r="TAT96" s="129"/>
      <c r="TAU96" s="129"/>
      <c r="TAV96" s="129"/>
      <c r="TAW96" s="129"/>
      <c r="TAX96" s="129"/>
      <c r="TAY96" s="129"/>
      <c r="TAZ96" s="129"/>
      <c r="TBA96" s="129"/>
      <c r="TBB96" s="129"/>
      <c r="TBC96" s="129"/>
      <c r="TBD96" s="129"/>
      <c r="TBE96" s="129"/>
      <c r="TBF96" s="129"/>
      <c r="TBG96" s="129"/>
      <c r="TBH96" s="129"/>
      <c r="TBI96" s="129"/>
      <c r="TBJ96" s="129"/>
      <c r="TBK96" s="129"/>
      <c r="TBL96" s="129"/>
      <c r="TBM96" s="129"/>
      <c r="TBN96" s="129"/>
      <c r="TBO96" s="129"/>
      <c r="TBP96" s="129"/>
      <c r="TBQ96" s="129"/>
      <c r="TBR96" s="129"/>
      <c r="TBS96" s="129"/>
      <c r="TBT96" s="129"/>
      <c r="TBU96" s="129"/>
      <c r="TBV96" s="129"/>
      <c r="TBW96" s="129"/>
      <c r="TBX96" s="129"/>
      <c r="TBY96" s="129"/>
      <c r="TBZ96" s="129"/>
      <c r="TCA96" s="129"/>
      <c r="TCB96" s="129"/>
      <c r="TCC96" s="129"/>
      <c r="TCD96" s="129"/>
      <c r="TCE96" s="129"/>
      <c r="TCF96" s="129"/>
      <c r="TCG96" s="129"/>
      <c r="TCH96" s="129"/>
      <c r="TCI96" s="129"/>
      <c r="TCJ96" s="129"/>
      <c r="TCK96" s="129"/>
      <c r="TCL96" s="129"/>
      <c r="TCM96" s="129"/>
      <c r="TCN96" s="129"/>
      <c r="TCO96" s="129"/>
      <c r="TCP96" s="129"/>
      <c r="TCQ96" s="129"/>
      <c r="TCR96" s="129"/>
      <c r="TCS96" s="129"/>
      <c r="TCT96" s="129"/>
      <c r="TCU96" s="129"/>
      <c r="TCV96" s="129"/>
      <c r="TCW96" s="129"/>
      <c r="TCX96" s="129"/>
      <c r="TCY96" s="129"/>
      <c r="TCZ96" s="129"/>
      <c r="TDA96" s="129"/>
      <c r="TDB96" s="129"/>
      <c r="TDC96" s="129"/>
      <c r="TDD96" s="129"/>
      <c r="TDE96" s="129"/>
      <c r="TDF96" s="129"/>
      <c r="TDG96" s="129"/>
      <c r="TDH96" s="129"/>
      <c r="TDI96" s="129"/>
      <c r="TDJ96" s="129"/>
      <c r="TDK96" s="129"/>
      <c r="TDL96" s="129"/>
      <c r="TDM96" s="129"/>
      <c r="TDN96" s="129"/>
      <c r="TDO96" s="129"/>
      <c r="TDP96" s="129"/>
      <c r="TDQ96" s="129"/>
      <c r="TDR96" s="129"/>
      <c r="TDS96" s="129"/>
      <c r="TDT96" s="129"/>
      <c r="TDU96" s="129"/>
      <c r="TDV96" s="129"/>
      <c r="TDW96" s="129"/>
      <c r="TDX96" s="129"/>
      <c r="TDY96" s="129"/>
      <c r="TDZ96" s="129"/>
      <c r="TEA96" s="129"/>
      <c r="TEB96" s="129"/>
      <c r="TEC96" s="129"/>
      <c r="TED96" s="129"/>
      <c r="TEE96" s="129"/>
      <c r="TEF96" s="129"/>
      <c r="TEG96" s="129"/>
      <c r="TEH96" s="129"/>
      <c r="TEI96" s="129"/>
      <c r="TEJ96" s="129"/>
      <c r="TEK96" s="129"/>
      <c r="TEL96" s="129"/>
      <c r="TEM96" s="129"/>
      <c r="TEN96" s="129"/>
      <c r="TEO96" s="129"/>
      <c r="TEP96" s="129"/>
      <c r="TEQ96" s="129"/>
      <c r="TER96" s="129"/>
      <c r="TES96" s="129"/>
      <c r="TET96" s="129"/>
      <c r="TEU96" s="129"/>
      <c r="TEV96" s="129"/>
      <c r="TEW96" s="129"/>
      <c r="TEX96" s="129"/>
      <c r="TEY96" s="129"/>
      <c r="TEZ96" s="129"/>
      <c r="TFA96" s="129"/>
      <c r="TFB96" s="129"/>
      <c r="TFC96" s="129"/>
      <c r="TFD96" s="129"/>
      <c r="TFE96" s="129"/>
      <c r="TFF96" s="129"/>
      <c r="TFG96" s="129"/>
      <c r="TFH96" s="129"/>
      <c r="TFI96" s="129"/>
      <c r="TFJ96" s="129"/>
      <c r="TFK96" s="129"/>
      <c r="TFL96" s="129"/>
      <c r="TFM96" s="129"/>
      <c r="TFN96" s="129"/>
      <c r="TFO96" s="129"/>
      <c r="TFP96" s="129"/>
      <c r="TFQ96" s="129"/>
      <c r="TFR96" s="129"/>
      <c r="TFS96" s="129"/>
      <c r="TFT96" s="129"/>
      <c r="TFU96" s="129"/>
      <c r="TFV96" s="129"/>
      <c r="TFW96" s="129"/>
      <c r="TFX96" s="129"/>
      <c r="TFY96" s="129"/>
      <c r="TFZ96" s="129"/>
      <c r="TGA96" s="129"/>
      <c r="TGB96" s="129"/>
      <c r="TGC96" s="129"/>
      <c r="TGD96" s="129"/>
      <c r="TGE96" s="129"/>
      <c r="TGF96" s="129"/>
      <c r="TGG96" s="129"/>
      <c r="TGH96" s="129"/>
      <c r="TGI96" s="129"/>
      <c r="TGJ96" s="129"/>
      <c r="TGK96" s="129"/>
      <c r="TGL96" s="129"/>
      <c r="TGM96" s="129"/>
      <c r="TGN96" s="129"/>
      <c r="TGO96" s="129"/>
      <c r="TGP96" s="129"/>
      <c r="TGQ96" s="129"/>
      <c r="TGR96" s="129"/>
      <c r="TGS96" s="129"/>
      <c r="TGT96" s="129"/>
      <c r="TGU96" s="129"/>
      <c r="TGV96" s="129"/>
      <c r="TGW96" s="129"/>
      <c r="TGX96" s="129"/>
      <c r="TGY96" s="129"/>
      <c r="TGZ96" s="129"/>
      <c r="THA96" s="129"/>
      <c r="THB96" s="129"/>
      <c r="THC96" s="129"/>
      <c r="THD96" s="129"/>
      <c r="THE96" s="129"/>
      <c r="THF96" s="129"/>
      <c r="THG96" s="129"/>
      <c r="THH96" s="129"/>
      <c r="THI96" s="129"/>
      <c r="THJ96" s="129"/>
      <c r="THK96" s="129"/>
      <c r="THL96" s="129"/>
      <c r="THM96" s="129"/>
      <c r="THN96" s="129"/>
      <c r="THO96" s="129"/>
      <c r="THP96" s="129"/>
      <c r="THQ96" s="129"/>
      <c r="THR96" s="129"/>
      <c r="THS96" s="129"/>
      <c r="THT96" s="129"/>
      <c r="THU96" s="129"/>
      <c r="THV96" s="129"/>
      <c r="THW96" s="129"/>
      <c r="THX96" s="129"/>
      <c r="THY96" s="129"/>
      <c r="THZ96" s="129"/>
      <c r="TIA96" s="129"/>
      <c r="TIB96" s="129"/>
      <c r="TIC96" s="129"/>
      <c r="TID96" s="129"/>
      <c r="TIE96" s="129"/>
      <c r="TIF96" s="129"/>
      <c r="TIG96" s="129"/>
      <c r="TIH96" s="129"/>
      <c r="TII96" s="129"/>
      <c r="TIJ96" s="129"/>
      <c r="TIK96" s="129"/>
      <c r="TIL96" s="129"/>
      <c r="TIM96" s="129"/>
      <c r="TIN96" s="129"/>
      <c r="TIO96" s="129"/>
      <c r="TIP96" s="129"/>
      <c r="TIQ96" s="129"/>
      <c r="TIR96" s="129"/>
      <c r="TIS96" s="129"/>
      <c r="TIT96" s="129"/>
      <c r="TIU96" s="129"/>
      <c r="TIV96" s="129"/>
      <c r="TIW96" s="129"/>
      <c r="TIX96" s="129"/>
      <c r="TIY96" s="129"/>
      <c r="TIZ96" s="129"/>
      <c r="TJA96" s="129"/>
      <c r="TJB96" s="129"/>
      <c r="TJC96" s="129"/>
      <c r="TJD96" s="129"/>
      <c r="TJE96" s="129"/>
      <c r="TJF96" s="129"/>
      <c r="TJG96" s="129"/>
      <c r="TJH96" s="129"/>
      <c r="TJI96" s="129"/>
      <c r="TJJ96" s="129"/>
      <c r="TJK96" s="129"/>
      <c r="TJL96" s="129"/>
      <c r="TJM96" s="129"/>
      <c r="TJN96" s="129"/>
      <c r="TJO96" s="129"/>
      <c r="TJP96" s="129"/>
      <c r="TJQ96" s="129"/>
      <c r="TJR96" s="129"/>
      <c r="TJS96" s="129"/>
      <c r="TJT96" s="129"/>
      <c r="TJU96" s="129"/>
      <c r="TJV96" s="129"/>
      <c r="TJW96" s="129"/>
      <c r="TJX96" s="129"/>
      <c r="TJY96" s="129"/>
      <c r="TJZ96" s="129"/>
      <c r="TKA96" s="129"/>
      <c r="TKB96" s="129"/>
      <c r="TKC96" s="129"/>
      <c r="TKD96" s="129"/>
      <c r="TKE96" s="129"/>
      <c r="TKF96" s="129"/>
      <c r="TKG96" s="129"/>
      <c r="TKH96" s="129"/>
      <c r="TKI96" s="129"/>
      <c r="TKJ96" s="129"/>
      <c r="TKK96" s="129"/>
      <c r="TKL96" s="129"/>
      <c r="TKM96" s="129"/>
      <c r="TKN96" s="129"/>
      <c r="TKO96" s="129"/>
      <c r="TKP96" s="129"/>
      <c r="TKQ96" s="129"/>
      <c r="TKR96" s="129"/>
      <c r="TKS96" s="129"/>
      <c r="TKT96" s="129"/>
      <c r="TKU96" s="129"/>
      <c r="TKV96" s="129"/>
      <c r="TKW96" s="129"/>
      <c r="TKX96" s="129"/>
      <c r="TKY96" s="129"/>
      <c r="TKZ96" s="129"/>
      <c r="TLA96" s="129"/>
      <c r="TLB96" s="129"/>
      <c r="TLC96" s="129"/>
      <c r="TLD96" s="129"/>
      <c r="TLE96" s="129"/>
      <c r="TLF96" s="129"/>
      <c r="TLG96" s="129"/>
      <c r="TLH96" s="129"/>
      <c r="TLI96" s="129"/>
      <c r="TLJ96" s="129"/>
      <c r="TLK96" s="129"/>
      <c r="TLL96" s="129"/>
      <c r="TLM96" s="129"/>
      <c r="TLN96" s="129"/>
      <c r="TLO96" s="129"/>
      <c r="TLP96" s="129"/>
      <c r="TLQ96" s="129"/>
      <c r="TLR96" s="129"/>
      <c r="TLS96" s="129"/>
      <c r="TLT96" s="129"/>
      <c r="TLU96" s="129"/>
      <c r="TLV96" s="129"/>
      <c r="TLW96" s="129"/>
      <c r="TLX96" s="129"/>
      <c r="TLY96" s="129"/>
      <c r="TLZ96" s="129"/>
      <c r="TMA96" s="129"/>
      <c r="TMB96" s="129"/>
      <c r="TMC96" s="129"/>
      <c r="TMD96" s="129"/>
      <c r="TME96" s="129"/>
      <c r="TMF96" s="129"/>
      <c r="TMG96" s="129"/>
      <c r="TMH96" s="129"/>
      <c r="TMI96" s="129"/>
      <c r="TMJ96" s="129"/>
      <c r="TMK96" s="129"/>
      <c r="TML96" s="129"/>
      <c r="TMM96" s="129"/>
      <c r="TMN96" s="129"/>
      <c r="TMO96" s="129"/>
      <c r="TMP96" s="129"/>
      <c r="TMQ96" s="129"/>
      <c r="TMR96" s="129"/>
      <c r="TMS96" s="129"/>
      <c r="TMT96" s="129"/>
      <c r="TMU96" s="129"/>
      <c r="TMV96" s="129"/>
      <c r="TMW96" s="129"/>
      <c r="TMX96" s="129"/>
      <c r="TMY96" s="129"/>
      <c r="TMZ96" s="129"/>
      <c r="TNA96" s="129"/>
      <c r="TNB96" s="129"/>
      <c r="TNC96" s="129"/>
      <c r="TND96" s="129"/>
      <c r="TNE96" s="129"/>
      <c r="TNF96" s="129"/>
      <c r="TNG96" s="129"/>
      <c r="TNH96" s="129"/>
      <c r="TNI96" s="129"/>
      <c r="TNJ96" s="129"/>
      <c r="TNK96" s="129"/>
      <c r="TNL96" s="129"/>
      <c r="TNM96" s="129"/>
      <c r="TNN96" s="129"/>
      <c r="TNO96" s="129"/>
      <c r="TNP96" s="129"/>
      <c r="TNQ96" s="129"/>
      <c r="TNR96" s="129"/>
      <c r="TNS96" s="129"/>
      <c r="TNT96" s="129"/>
      <c r="TNU96" s="129"/>
      <c r="TNV96" s="129"/>
      <c r="TNW96" s="129"/>
      <c r="TNX96" s="129"/>
      <c r="TNY96" s="129"/>
      <c r="TNZ96" s="129"/>
      <c r="TOA96" s="129"/>
      <c r="TOB96" s="129"/>
      <c r="TOC96" s="129"/>
      <c r="TOD96" s="129"/>
      <c r="TOE96" s="129"/>
      <c r="TOF96" s="129"/>
      <c r="TOG96" s="129"/>
      <c r="TOH96" s="129"/>
      <c r="TOI96" s="129"/>
      <c r="TOJ96" s="129"/>
      <c r="TOK96" s="129"/>
      <c r="TOL96" s="129"/>
      <c r="TOM96" s="129"/>
      <c r="TON96" s="129"/>
      <c r="TOO96" s="129"/>
      <c r="TOP96" s="129"/>
      <c r="TOQ96" s="129"/>
      <c r="TOR96" s="129"/>
      <c r="TOS96" s="129"/>
      <c r="TOT96" s="129"/>
      <c r="TOU96" s="129"/>
      <c r="TOV96" s="129"/>
      <c r="TOW96" s="129"/>
      <c r="TOX96" s="129"/>
      <c r="TOY96" s="129"/>
      <c r="TOZ96" s="129"/>
      <c r="TPA96" s="129"/>
      <c r="TPB96" s="129"/>
      <c r="TPC96" s="129"/>
      <c r="TPD96" s="129"/>
      <c r="TPE96" s="129"/>
      <c r="TPF96" s="129"/>
      <c r="TPG96" s="129"/>
      <c r="TPH96" s="129"/>
      <c r="TPI96" s="129"/>
      <c r="TPJ96" s="129"/>
      <c r="TPK96" s="129"/>
      <c r="TPL96" s="129"/>
      <c r="TPM96" s="129"/>
      <c r="TPN96" s="129"/>
      <c r="TPO96" s="129"/>
      <c r="TPP96" s="129"/>
      <c r="TPQ96" s="129"/>
      <c r="TPR96" s="129"/>
      <c r="TPS96" s="129"/>
      <c r="TPT96" s="129"/>
      <c r="TPU96" s="129"/>
      <c r="TPV96" s="129"/>
      <c r="TPW96" s="129"/>
      <c r="TPX96" s="129"/>
      <c r="TPY96" s="129"/>
      <c r="TPZ96" s="129"/>
      <c r="TQA96" s="129"/>
      <c r="TQB96" s="129"/>
      <c r="TQC96" s="129"/>
      <c r="TQD96" s="129"/>
      <c r="TQE96" s="129"/>
      <c r="TQF96" s="129"/>
      <c r="TQG96" s="129"/>
      <c r="TQH96" s="129"/>
      <c r="TQI96" s="129"/>
      <c r="TQJ96" s="129"/>
      <c r="TQK96" s="129"/>
      <c r="TQL96" s="129"/>
      <c r="TQM96" s="129"/>
      <c r="TQN96" s="129"/>
      <c r="TQO96" s="129"/>
      <c r="TQP96" s="129"/>
      <c r="TQQ96" s="129"/>
      <c r="TQR96" s="129"/>
      <c r="TQS96" s="129"/>
      <c r="TQT96" s="129"/>
      <c r="TQU96" s="129"/>
      <c r="TQV96" s="129"/>
      <c r="TQW96" s="129"/>
      <c r="TQX96" s="129"/>
      <c r="TQY96" s="129"/>
      <c r="TQZ96" s="129"/>
      <c r="TRA96" s="129"/>
      <c r="TRB96" s="129"/>
      <c r="TRC96" s="129"/>
      <c r="TRD96" s="129"/>
      <c r="TRE96" s="129"/>
      <c r="TRF96" s="129"/>
      <c r="TRG96" s="129"/>
      <c r="TRH96" s="129"/>
      <c r="TRI96" s="129"/>
      <c r="TRJ96" s="129"/>
      <c r="TRK96" s="129"/>
      <c r="TRL96" s="129"/>
      <c r="TRM96" s="129"/>
      <c r="TRN96" s="129"/>
      <c r="TRO96" s="129"/>
      <c r="TRP96" s="129"/>
      <c r="TRQ96" s="129"/>
      <c r="TRR96" s="129"/>
      <c r="TRS96" s="129"/>
      <c r="TRT96" s="129"/>
      <c r="TRU96" s="129"/>
      <c r="TRV96" s="129"/>
      <c r="TRW96" s="129"/>
      <c r="TRX96" s="129"/>
      <c r="TRY96" s="129"/>
      <c r="TRZ96" s="129"/>
      <c r="TSA96" s="129"/>
      <c r="TSB96" s="129"/>
      <c r="TSC96" s="129"/>
      <c r="TSD96" s="129"/>
      <c r="TSE96" s="129"/>
      <c r="TSF96" s="129"/>
      <c r="TSG96" s="129"/>
      <c r="TSH96" s="129"/>
      <c r="TSI96" s="129"/>
      <c r="TSJ96" s="129"/>
      <c r="TSK96" s="129"/>
      <c r="TSL96" s="129"/>
      <c r="TSM96" s="129"/>
      <c r="TSN96" s="129"/>
      <c r="TSO96" s="129"/>
      <c r="TSP96" s="129"/>
      <c r="TSQ96" s="129"/>
      <c r="TSR96" s="129"/>
      <c r="TSS96" s="129"/>
      <c r="TST96" s="129"/>
      <c r="TSU96" s="129"/>
      <c r="TSV96" s="129"/>
      <c r="TSW96" s="129"/>
      <c r="TSX96" s="129"/>
      <c r="TSY96" s="129"/>
      <c r="TSZ96" s="129"/>
      <c r="TTA96" s="129"/>
      <c r="TTB96" s="129"/>
      <c r="TTC96" s="129"/>
      <c r="TTD96" s="129"/>
      <c r="TTE96" s="129"/>
      <c r="TTF96" s="129"/>
      <c r="TTG96" s="129"/>
      <c r="TTH96" s="129"/>
      <c r="TTI96" s="129"/>
      <c r="TTJ96" s="129"/>
      <c r="TTK96" s="129"/>
      <c r="TTL96" s="129"/>
      <c r="TTM96" s="129"/>
      <c r="TTN96" s="129"/>
      <c r="TTO96" s="129"/>
      <c r="TTP96" s="129"/>
      <c r="TTQ96" s="129"/>
      <c r="TTR96" s="129"/>
      <c r="TTS96" s="129"/>
      <c r="TTT96" s="129"/>
      <c r="TTU96" s="129"/>
      <c r="TTV96" s="129"/>
      <c r="TTW96" s="129"/>
      <c r="TTX96" s="129"/>
      <c r="TTY96" s="129"/>
      <c r="TTZ96" s="129"/>
      <c r="TUA96" s="129"/>
      <c r="TUB96" s="129"/>
      <c r="TUC96" s="129"/>
      <c r="TUD96" s="129"/>
      <c r="TUE96" s="129"/>
      <c r="TUF96" s="129"/>
      <c r="TUG96" s="129"/>
      <c r="TUH96" s="129"/>
      <c r="TUI96" s="129"/>
      <c r="TUJ96" s="129"/>
      <c r="TUK96" s="129"/>
      <c r="TUL96" s="129"/>
      <c r="TUM96" s="129"/>
      <c r="TUN96" s="129"/>
      <c r="TUO96" s="129"/>
      <c r="TUP96" s="129"/>
      <c r="TUQ96" s="129"/>
      <c r="TUR96" s="129"/>
      <c r="TUS96" s="129"/>
      <c r="TUT96" s="129"/>
      <c r="TUU96" s="129"/>
      <c r="TUV96" s="129"/>
      <c r="TUW96" s="129"/>
      <c r="TUX96" s="129"/>
      <c r="TUY96" s="129"/>
      <c r="TUZ96" s="129"/>
      <c r="TVA96" s="129"/>
      <c r="TVB96" s="129"/>
      <c r="TVC96" s="129"/>
      <c r="TVD96" s="129"/>
      <c r="TVE96" s="129"/>
      <c r="TVF96" s="129"/>
      <c r="TVG96" s="129"/>
      <c r="TVH96" s="129"/>
      <c r="TVI96" s="129"/>
      <c r="TVJ96" s="129"/>
      <c r="TVK96" s="129"/>
      <c r="TVL96" s="129"/>
      <c r="TVM96" s="129"/>
      <c r="TVN96" s="129"/>
      <c r="TVO96" s="129"/>
      <c r="TVP96" s="129"/>
      <c r="TVQ96" s="129"/>
      <c r="TVR96" s="129"/>
      <c r="TVS96" s="129"/>
      <c r="TVT96" s="129"/>
      <c r="TVU96" s="129"/>
      <c r="TVV96" s="129"/>
      <c r="TVW96" s="129"/>
      <c r="TVX96" s="129"/>
      <c r="TVY96" s="129"/>
      <c r="TVZ96" s="129"/>
      <c r="TWA96" s="129"/>
      <c r="TWB96" s="129"/>
      <c r="TWC96" s="129"/>
      <c r="TWD96" s="129"/>
      <c r="TWE96" s="129"/>
      <c r="TWF96" s="129"/>
      <c r="TWG96" s="129"/>
      <c r="TWH96" s="129"/>
      <c r="TWI96" s="129"/>
      <c r="TWJ96" s="129"/>
      <c r="TWK96" s="129"/>
      <c r="TWL96" s="129"/>
      <c r="TWM96" s="129"/>
      <c r="TWN96" s="129"/>
      <c r="TWO96" s="129"/>
      <c r="TWP96" s="129"/>
      <c r="TWQ96" s="129"/>
      <c r="TWR96" s="129"/>
      <c r="TWS96" s="129"/>
      <c r="TWT96" s="129"/>
      <c r="TWU96" s="129"/>
      <c r="TWV96" s="129"/>
      <c r="TWW96" s="129"/>
      <c r="TWX96" s="129"/>
      <c r="TWY96" s="129"/>
      <c r="TWZ96" s="129"/>
      <c r="TXA96" s="129"/>
      <c r="TXB96" s="129"/>
      <c r="TXC96" s="129"/>
      <c r="TXD96" s="129"/>
      <c r="TXE96" s="129"/>
      <c r="TXF96" s="129"/>
      <c r="TXG96" s="129"/>
      <c r="TXH96" s="129"/>
      <c r="TXI96" s="129"/>
      <c r="TXJ96" s="129"/>
      <c r="TXK96" s="129"/>
      <c r="TXL96" s="129"/>
      <c r="TXM96" s="129"/>
      <c r="TXN96" s="129"/>
      <c r="TXO96" s="129"/>
      <c r="TXP96" s="129"/>
      <c r="TXQ96" s="129"/>
      <c r="TXR96" s="129"/>
      <c r="TXS96" s="129"/>
      <c r="TXT96" s="129"/>
      <c r="TXU96" s="129"/>
      <c r="TXV96" s="129"/>
      <c r="TXW96" s="129"/>
      <c r="TXX96" s="129"/>
      <c r="TXY96" s="129"/>
      <c r="TXZ96" s="129"/>
      <c r="TYA96" s="129"/>
      <c r="TYB96" s="129"/>
      <c r="TYC96" s="129"/>
      <c r="TYD96" s="129"/>
      <c r="TYE96" s="129"/>
      <c r="TYF96" s="129"/>
      <c r="TYG96" s="129"/>
      <c r="TYH96" s="129"/>
      <c r="TYI96" s="129"/>
      <c r="TYJ96" s="129"/>
      <c r="TYK96" s="129"/>
      <c r="TYL96" s="129"/>
      <c r="TYM96" s="129"/>
      <c r="TYN96" s="129"/>
      <c r="TYO96" s="129"/>
      <c r="TYP96" s="129"/>
      <c r="TYQ96" s="129"/>
      <c r="TYR96" s="129"/>
      <c r="TYS96" s="129"/>
      <c r="TYT96" s="129"/>
      <c r="TYU96" s="129"/>
      <c r="TYV96" s="129"/>
      <c r="TYW96" s="129"/>
      <c r="TYX96" s="129"/>
      <c r="TYY96" s="129"/>
      <c r="TYZ96" s="129"/>
      <c r="TZA96" s="129"/>
      <c r="TZB96" s="129"/>
      <c r="TZC96" s="129"/>
      <c r="TZD96" s="129"/>
      <c r="TZE96" s="129"/>
      <c r="TZF96" s="129"/>
      <c r="TZG96" s="129"/>
      <c r="TZH96" s="129"/>
      <c r="TZI96" s="129"/>
      <c r="TZJ96" s="129"/>
      <c r="TZK96" s="129"/>
      <c r="TZL96" s="129"/>
      <c r="TZM96" s="129"/>
      <c r="TZN96" s="129"/>
      <c r="TZO96" s="129"/>
      <c r="TZP96" s="129"/>
      <c r="TZQ96" s="129"/>
      <c r="TZR96" s="129"/>
      <c r="TZS96" s="129"/>
      <c r="TZT96" s="129"/>
      <c r="TZU96" s="129"/>
      <c r="TZV96" s="129"/>
      <c r="TZW96" s="129"/>
      <c r="TZX96" s="129"/>
      <c r="TZY96" s="129"/>
      <c r="TZZ96" s="129"/>
      <c r="UAA96" s="129"/>
      <c r="UAB96" s="129"/>
      <c r="UAC96" s="129"/>
      <c r="UAD96" s="129"/>
      <c r="UAE96" s="129"/>
      <c r="UAF96" s="129"/>
      <c r="UAG96" s="129"/>
      <c r="UAH96" s="129"/>
      <c r="UAI96" s="129"/>
      <c r="UAJ96" s="129"/>
      <c r="UAK96" s="129"/>
      <c r="UAL96" s="129"/>
      <c r="UAM96" s="129"/>
      <c r="UAN96" s="129"/>
      <c r="UAO96" s="129"/>
      <c r="UAP96" s="129"/>
      <c r="UAQ96" s="129"/>
      <c r="UAR96" s="129"/>
      <c r="UAS96" s="129"/>
      <c r="UAT96" s="129"/>
      <c r="UAU96" s="129"/>
      <c r="UAV96" s="129"/>
      <c r="UAW96" s="129"/>
      <c r="UAX96" s="129"/>
      <c r="UAY96" s="129"/>
      <c r="UAZ96" s="129"/>
      <c r="UBA96" s="129"/>
      <c r="UBB96" s="129"/>
      <c r="UBC96" s="129"/>
      <c r="UBD96" s="129"/>
      <c r="UBE96" s="129"/>
      <c r="UBF96" s="129"/>
      <c r="UBG96" s="129"/>
      <c r="UBH96" s="129"/>
      <c r="UBI96" s="129"/>
      <c r="UBJ96" s="129"/>
      <c r="UBK96" s="129"/>
      <c r="UBL96" s="129"/>
      <c r="UBM96" s="129"/>
      <c r="UBN96" s="129"/>
      <c r="UBO96" s="129"/>
      <c r="UBP96" s="129"/>
      <c r="UBQ96" s="129"/>
      <c r="UBR96" s="129"/>
      <c r="UBS96" s="129"/>
      <c r="UBT96" s="129"/>
      <c r="UBU96" s="129"/>
      <c r="UBV96" s="129"/>
      <c r="UBW96" s="129"/>
      <c r="UBX96" s="129"/>
      <c r="UBY96" s="129"/>
      <c r="UBZ96" s="129"/>
      <c r="UCA96" s="129"/>
      <c r="UCB96" s="129"/>
      <c r="UCC96" s="129"/>
      <c r="UCD96" s="129"/>
      <c r="UCE96" s="129"/>
      <c r="UCF96" s="129"/>
      <c r="UCG96" s="129"/>
      <c r="UCH96" s="129"/>
      <c r="UCI96" s="129"/>
      <c r="UCJ96" s="129"/>
      <c r="UCK96" s="129"/>
      <c r="UCL96" s="129"/>
      <c r="UCM96" s="129"/>
      <c r="UCN96" s="129"/>
      <c r="UCO96" s="129"/>
      <c r="UCP96" s="129"/>
      <c r="UCQ96" s="129"/>
      <c r="UCR96" s="129"/>
      <c r="UCS96" s="129"/>
      <c r="UCT96" s="129"/>
      <c r="UCU96" s="129"/>
      <c r="UCV96" s="129"/>
      <c r="UCW96" s="129"/>
      <c r="UCX96" s="129"/>
      <c r="UCY96" s="129"/>
      <c r="UCZ96" s="129"/>
      <c r="UDA96" s="129"/>
      <c r="UDB96" s="129"/>
      <c r="UDC96" s="129"/>
      <c r="UDD96" s="129"/>
      <c r="UDE96" s="129"/>
      <c r="UDF96" s="129"/>
      <c r="UDG96" s="129"/>
      <c r="UDH96" s="129"/>
      <c r="UDI96" s="129"/>
      <c r="UDJ96" s="129"/>
      <c r="UDK96" s="129"/>
      <c r="UDL96" s="129"/>
      <c r="UDM96" s="129"/>
      <c r="UDN96" s="129"/>
      <c r="UDO96" s="129"/>
      <c r="UDP96" s="129"/>
      <c r="UDQ96" s="129"/>
      <c r="UDR96" s="129"/>
      <c r="UDS96" s="129"/>
      <c r="UDT96" s="129"/>
      <c r="UDU96" s="129"/>
      <c r="UDV96" s="129"/>
      <c r="UDW96" s="129"/>
      <c r="UDX96" s="129"/>
      <c r="UDY96" s="129"/>
      <c r="UDZ96" s="129"/>
      <c r="UEA96" s="129"/>
      <c r="UEB96" s="129"/>
      <c r="UEC96" s="129"/>
      <c r="UED96" s="129"/>
      <c r="UEE96" s="129"/>
      <c r="UEF96" s="129"/>
      <c r="UEG96" s="129"/>
      <c r="UEH96" s="129"/>
      <c r="UEI96" s="129"/>
      <c r="UEJ96" s="129"/>
      <c r="UEK96" s="129"/>
      <c r="UEL96" s="129"/>
      <c r="UEM96" s="129"/>
      <c r="UEN96" s="129"/>
      <c r="UEO96" s="129"/>
      <c r="UEP96" s="129"/>
      <c r="UEQ96" s="129"/>
      <c r="UER96" s="129"/>
      <c r="UES96" s="129"/>
      <c r="UET96" s="129"/>
      <c r="UEU96" s="129"/>
      <c r="UEV96" s="129"/>
      <c r="UEW96" s="129"/>
      <c r="UEX96" s="129"/>
      <c r="UEY96" s="129"/>
      <c r="UEZ96" s="129"/>
      <c r="UFA96" s="129"/>
      <c r="UFB96" s="129"/>
      <c r="UFC96" s="129"/>
      <c r="UFD96" s="129"/>
      <c r="UFE96" s="129"/>
      <c r="UFF96" s="129"/>
      <c r="UFG96" s="129"/>
      <c r="UFH96" s="129"/>
      <c r="UFI96" s="129"/>
      <c r="UFJ96" s="129"/>
      <c r="UFK96" s="129"/>
      <c r="UFL96" s="129"/>
      <c r="UFM96" s="129"/>
      <c r="UFN96" s="129"/>
      <c r="UFO96" s="129"/>
      <c r="UFP96" s="129"/>
      <c r="UFQ96" s="129"/>
      <c r="UFR96" s="129"/>
      <c r="UFS96" s="129"/>
      <c r="UFT96" s="129"/>
      <c r="UFU96" s="129"/>
      <c r="UFV96" s="129"/>
      <c r="UFW96" s="129"/>
      <c r="UFX96" s="129"/>
      <c r="UFY96" s="129"/>
      <c r="UFZ96" s="129"/>
      <c r="UGA96" s="129"/>
      <c r="UGB96" s="129"/>
      <c r="UGC96" s="129"/>
      <c r="UGD96" s="129"/>
      <c r="UGE96" s="129"/>
      <c r="UGF96" s="129"/>
      <c r="UGG96" s="129"/>
      <c r="UGH96" s="129"/>
      <c r="UGI96" s="129"/>
      <c r="UGJ96" s="129"/>
      <c r="UGK96" s="129"/>
      <c r="UGL96" s="129"/>
      <c r="UGM96" s="129"/>
      <c r="UGN96" s="129"/>
      <c r="UGO96" s="129"/>
      <c r="UGP96" s="129"/>
      <c r="UGQ96" s="129"/>
      <c r="UGR96" s="129"/>
      <c r="UGS96" s="129"/>
      <c r="UGT96" s="129"/>
      <c r="UGU96" s="129"/>
      <c r="UGV96" s="129"/>
      <c r="UGW96" s="129"/>
      <c r="UGX96" s="129"/>
      <c r="UGY96" s="129"/>
      <c r="UGZ96" s="129"/>
      <c r="UHA96" s="129"/>
      <c r="UHB96" s="129"/>
      <c r="UHC96" s="129"/>
      <c r="UHD96" s="129"/>
      <c r="UHE96" s="129"/>
      <c r="UHF96" s="129"/>
      <c r="UHG96" s="129"/>
      <c r="UHH96" s="129"/>
      <c r="UHI96" s="129"/>
      <c r="UHJ96" s="129"/>
      <c r="UHK96" s="129"/>
      <c r="UHL96" s="129"/>
      <c r="UHM96" s="129"/>
      <c r="UHN96" s="129"/>
      <c r="UHO96" s="129"/>
      <c r="UHP96" s="129"/>
      <c r="UHQ96" s="129"/>
      <c r="UHR96" s="129"/>
      <c r="UHS96" s="129"/>
      <c r="UHT96" s="129"/>
      <c r="UHU96" s="129"/>
      <c r="UHV96" s="129"/>
      <c r="UHW96" s="129"/>
      <c r="UHX96" s="129"/>
      <c r="UHY96" s="129"/>
      <c r="UHZ96" s="129"/>
      <c r="UIA96" s="129"/>
      <c r="UIB96" s="129"/>
      <c r="UIC96" s="129"/>
      <c r="UID96" s="129"/>
      <c r="UIE96" s="129"/>
      <c r="UIF96" s="129"/>
      <c r="UIG96" s="129"/>
      <c r="UIH96" s="129"/>
      <c r="UII96" s="129"/>
      <c r="UIJ96" s="129"/>
      <c r="UIK96" s="129"/>
      <c r="UIL96" s="129"/>
      <c r="UIM96" s="129"/>
      <c r="UIN96" s="129"/>
      <c r="UIO96" s="129"/>
      <c r="UIP96" s="129"/>
      <c r="UIQ96" s="129"/>
      <c r="UIR96" s="129"/>
      <c r="UIS96" s="129"/>
      <c r="UIT96" s="129"/>
      <c r="UIU96" s="129"/>
      <c r="UIV96" s="129"/>
      <c r="UIW96" s="129"/>
      <c r="UIX96" s="129"/>
      <c r="UIY96" s="129"/>
      <c r="UIZ96" s="129"/>
      <c r="UJA96" s="129"/>
      <c r="UJB96" s="129"/>
      <c r="UJC96" s="129"/>
      <c r="UJD96" s="129"/>
      <c r="UJE96" s="129"/>
      <c r="UJF96" s="129"/>
      <c r="UJG96" s="129"/>
      <c r="UJH96" s="129"/>
      <c r="UJI96" s="129"/>
      <c r="UJJ96" s="129"/>
      <c r="UJK96" s="129"/>
      <c r="UJL96" s="129"/>
      <c r="UJM96" s="129"/>
      <c r="UJN96" s="129"/>
      <c r="UJO96" s="129"/>
      <c r="UJP96" s="129"/>
      <c r="UJQ96" s="129"/>
      <c r="UJR96" s="129"/>
      <c r="UJS96" s="129"/>
      <c r="UJT96" s="129"/>
      <c r="UJU96" s="129"/>
      <c r="UJV96" s="129"/>
      <c r="UJW96" s="129"/>
      <c r="UJX96" s="129"/>
      <c r="UJY96" s="129"/>
      <c r="UJZ96" s="129"/>
      <c r="UKA96" s="129"/>
      <c r="UKB96" s="129"/>
      <c r="UKC96" s="129"/>
      <c r="UKD96" s="129"/>
      <c r="UKE96" s="129"/>
      <c r="UKF96" s="129"/>
      <c r="UKG96" s="129"/>
      <c r="UKH96" s="129"/>
      <c r="UKI96" s="129"/>
      <c r="UKJ96" s="129"/>
      <c r="UKK96" s="129"/>
      <c r="UKL96" s="129"/>
      <c r="UKM96" s="129"/>
      <c r="UKN96" s="129"/>
      <c r="UKO96" s="129"/>
      <c r="UKP96" s="129"/>
      <c r="UKQ96" s="129"/>
      <c r="UKR96" s="129"/>
      <c r="UKS96" s="129"/>
      <c r="UKT96" s="129"/>
      <c r="UKU96" s="129"/>
      <c r="UKV96" s="129"/>
      <c r="UKW96" s="129"/>
      <c r="UKX96" s="129"/>
      <c r="UKY96" s="129"/>
      <c r="UKZ96" s="129"/>
      <c r="ULA96" s="129"/>
      <c r="ULB96" s="129"/>
      <c r="ULC96" s="129"/>
      <c r="ULD96" s="129"/>
      <c r="ULE96" s="129"/>
      <c r="ULF96" s="129"/>
      <c r="ULG96" s="129"/>
      <c r="ULH96" s="129"/>
      <c r="ULI96" s="129"/>
      <c r="ULJ96" s="129"/>
      <c r="ULK96" s="129"/>
      <c r="ULL96" s="129"/>
      <c r="ULM96" s="129"/>
      <c r="ULN96" s="129"/>
      <c r="ULO96" s="129"/>
      <c r="ULP96" s="129"/>
      <c r="ULQ96" s="129"/>
      <c r="ULR96" s="129"/>
      <c r="ULS96" s="129"/>
      <c r="ULT96" s="129"/>
      <c r="ULU96" s="129"/>
      <c r="ULV96" s="129"/>
      <c r="ULW96" s="129"/>
      <c r="ULX96" s="129"/>
      <c r="ULY96" s="129"/>
      <c r="ULZ96" s="129"/>
      <c r="UMA96" s="129"/>
      <c r="UMB96" s="129"/>
      <c r="UMC96" s="129"/>
      <c r="UMD96" s="129"/>
      <c r="UME96" s="129"/>
      <c r="UMF96" s="129"/>
      <c r="UMG96" s="129"/>
      <c r="UMH96" s="129"/>
      <c r="UMI96" s="129"/>
      <c r="UMJ96" s="129"/>
      <c r="UMK96" s="129"/>
      <c r="UML96" s="129"/>
      <c r="UMM96" s="129"/>
      <c r="UMN96" s="129"/>
      <c r="UMO96" s="129"/>
      <c r="UMP96" s="129"/>
      <c r="UMQ96" s="129"/>
      <c r="UMR96" s="129"/>
      <c r="UMS96" s="129"/>
      <c r="UMT96" s="129"/>
      <c r="UMU96" s="129"/>
      <c r="UMV96" s="129"/>
      <c r="UMW96" s="129"/>
      <c r="UMX96" s="129"/>
      <c r="UMY96" s="129"/>
      <c r="UMZ96" s="129"/>
      <c r="UNA96" s="129"/>
      <c r="UNB96" s="129"/>
      <c r="UNC96" s="129"/>
      <c r="UND96" s="129"/>
      <c r="UNE96" s="129"/>
      <c r="UNF96" s="129"/>
      <c r="UNG96" s="129"/>
      <c r="UNH96" s="129"/>
      <c r="UNI96" s="129"/>
      <c r="UNJ96" s="129"/>
      <c r="UNK96" s="129"/>
      <c r="UNL96" s="129"/>
      <c r="UNM96" s="129"/>
      <c r="UNN96" s="129"/>
      <c r="UNO96" s="129"/>
      <c r="UNP96" s="129"/>
      <c r="UNQ96" s="129"/>
      <c r="UNR96" s="129"/>
      <c r="UNS96" s="129"/>
      <c r="UNT96" s="129"/>
      <c r="UNU96" s="129"/>
      <c r="UNV96" s="129"/>
      <c r="UNW96" s="129"/>
      <c r="UNX96" s="129"/>
      <c r="UNY96" s="129"/>
      <c r="UNZ96" s="129"/>
      <c r="UOA96" s="129"/>
      <c r="UOB96" s="129"/>
      <c r="UOC96" s="129"/>
      <c r="UOD96" s="129"/>
      <c r="UOE96" s="129"/>
      <c r="UOF96" s="129"/>
      <c r="UOG96" s="129"/>
      <c r="UOH96" s="129"/>
      <c r="UOI96" s="129"/>
      <c r="UOJ96" s="129"/>
      <c r="UOK96" s="129"/>
      <c r="UOL96" s="129"/>
      <c r="UOM96" s="129"/>
      <c r="UON96" s="129"/>
      <c r="UOO96" s="129"/>
      <c r="UOP96" s="129"/>
      <c r="UOQ96" s="129"/>
      <c r="UOR96" s="129"/>
      <c r="UOS96" s="129"/>
      <c r="UOT96" s="129"/>
      <c r="UOU96" s="129"/>
      <c r="UOV96" s="129"/>
      <c r="UOW96" s="129"/>
      <c r="UOX96" s="129"/>
      <c r="UOY96" s="129"/>
      <c r="UOZ96" s="129"/>
      <c r="UPA96" s="129"/>
      <c r="UPB96" s="129"/>
      <c r="UPC96" s="129"/>
      <c r="UPD96" s="129"/>
      <c r="UPE96" s="129"/>
      <c r="UPF96" s="129"/>
      <c r="UPG96" s="129"/>
      <c r="UPH96" s="129"/>
      <c r="UPI96" s="129"/>
      <c r="UPJ96" s="129"/>
      <c r="UPK96" s="129"/>
      <c r="UPL96" s="129"/>
      <c r="UPM96" s="129"/>
      <c r="UPN96" s="129"/>
      <c r="UPO96" s="129"/>
      <c r="UPP96" s="129"/>
      <c r="UPQ96" s="129"/>
      <c r="UPR96" s="129"/>
      <c r="UPS96" s="129"/>
      <c r="UPT96" s="129"/>
      <c r="UPU96" s="129"/>
      <c r="UPV96" s="129"/>
      <c r="UPW96" s="129"/>
      <c r="UPX96" s="129"/>
      <c r="UPY96" s="129"/>
      <c r="UPZ96" s="129"/>
      <c r="UQA96" s="129"/>
      <c r="UQB96" s="129"/>
      <c r="UQC96" s="129"/>
      <c r="UQD96" s="129"/>
      <c r="UQE96" s="129"/>
      <c r="UQF96" s="129"/>
      <c r="UQG96" s="129"/>
      <c r="UQH96" s="129"/>
      <c r="UQI96" s="129"/>
      <c r="UQJ96" s="129"/>
      <c r="UQK96" s="129"/>
      <c r="UQL96" s="129"/>
      <c r="UQM96" s="129"/>
      <c r="UQN96" s="129"/>
      <c r="UQO96" s="129"/>
      <c r="UQP96" s="129"/>
      <c r="UQQ96" s="129"/>
      <c r="UQR96" s="129"/>
      <c r="UQS96" s="129"/>
      <c r="UQT96" s="129"/>
      <c r="UQU96" s="129"/>
      <c r="UQV96" s="129"/>
      <c r="UQW96" s="129"/>
      <c r="UQX96" s="129"/>
      <c r="UQY96" s="129"/>
      <c r="UQZ96" s="129"/>
      <c r="URA96" s="129"/>
      <c r="URB96" s="129"/>
      <c r="URC96" s="129"/>
      <c r="URD96" s="129"/>
      <c r="URE96" s="129"/>
      <c r="URF96" s="129"/>
      <c r="URG96" s="129"/>
      <c r="URH96" s="129"/>
      <c r="URI96" s="129"/>
      <c r="URJ96" s="129"/>
      <c r="URK96" s="129"/>
      <c r="URL96" s="129"/>
      <c r="URM96" s="129"/>
      <c r="URN96" s="129"/>
      <c r="URO96" s="129"/>
      <c r="URP96" s="129"/>
      <c r="URQ96" s="129"/>
      <c r="URR96" s="129"/>
      <c r="URS96" s="129"/>
      <c r="URT96" s="129"/>
      <c r="URU96" s="129"/>
      <c r="URV96" s="129"/>
      <c r="URW96" s="129"/>
      <c r="URX96" s="129"/>
      <c r="URY96" s="129"/>
      <c r="URZ96" s="129"/>
      <c r="USA96" s="129"/>
      <c r="USB96" s="129"/>
      <c r="USC96" s="129"/>
      <c r="USD96" s="129"/>
      <c r="USE96" s="129"/>
      <c r="USF96" s="129"/>
      <c r="USG96" s="129"/>
      <c r="USH96" s="129"/>
      <c r="USI96" s="129"/>
      <c r="USJ96" s="129"/>
      <c r="USK96" s="129"/>
      <c r="USL96" s="129"/>
      <c r="USM96" s="129"/>
      <c r="USN96" s="129"/>
      <c r="USO96" s="129"/>
      <c r="USP96" s="129"/>
      <c r="USQ96" s="129"/>
      <c r="USR96" s="129"/>
      <c r="USS96" s="129"/>
      <c r="UST96" s="129"/>
      <c r="USU96" s="129"/>
      <c r="USV96" s="129"/>
      <c r="USW96" s="129"/>
      <c r="USX96" s="129"/>
      <c r="USY96" s="129"/>
      <c r="USZ96" s="129"/>
      <c r="UTA96" s="129"/>
      <c r="UTB96" s="129"/>
      <c r="UTC96" s="129"/>
      <c r="UTD96" s="129"/>
      <c r="UTE96" s="129"/>
      <c r="UTF96" s="129"/>
      <c r="UTG96" s="129"/>
      <c r="UTH96" s="129"/>
      <c r="UTI96" s="129"/>
      <c r="UTJ96" s="129"/>
      <c r="UTK96" s="129"/>
      <c r="UTL96" s="129"/>
      <c r="UTM96" s="129"/>
      <c r="UTN96" s="129"/>
      <c r="UTO96" s="129"/>
      <c r="UTP96" s="129"/>
      <c r="UTQ96" s="129"/>
      <c r="UTR96" s="129"/>
      <c r="UTS96" s="129"/>
      <c r="UTT96" s="129"/>
      <c r="UTU96" s="129"/>
      <c r="UTV96" s="129"/>
      <c r="UTW96" s="129"/>
      <c r="UTX96" s="129"/>
      <c r="UTY96" s="129"/>
      <c r="UTZ96" s="129"/>
      <c r="UUA96" s="129"/>
      <c r="UUB96" s="129"/>
      <c r="UUC96" s="129"/>
      <c r="UUD96" s="129"/>
      <c r="UUE96" s="129"/>
      <c r="UUF96" s="129"/>
      <c r="UUG96" s="129"/>
      <c r="UUH96" s="129"/>
      <c r="UUI96" s="129"/>
      <c r="UUJ96" s="129"/>
      <c r="UUK96" s="129"/>
      <c r="UUL96" s="129"/>
      <c r="UUM96" s="129"/>
      <c r="UUN96" s="129"/>
      <c r="UUO96" s="129"/>
      <c r="UUP96" s="129"/>
      <c r="UUQ96" s="129"/>
      <c r="UUR96" s="129"/>
      <c r="UUS96" s="129"/>
      <c r="UUT96" s="129"/>
      <c r="UUU96" s="129"/>
      <c r="UUV96" s="129"/>
      <c r="UUW96" s="129"/>
      <c r="UUX96" s="129"/>
      <c r="UUY96" s="129"/>
      <c r="UUZ96" s="129"/>
      <c r="UVA96" s="129"/>
      <c r="UVB96" s="129"/>
      <c r="UVC96" s="129"/>
      <c r="UVD96" s="129"/>
      <c r="UVE96" s="129"/>
      <c r="UVF96" s="129"/>
      <c r="UVG96" s="129"/>
      <c r="UVH96" s="129"/>
      <c r="UVI96" s="129"/>
      <c r="UVJ96" s="129"/>
      <c r="UVK96" s="129"/>
      <c r="UVL96" s="129"/>
      <c r="UVM96" s="129"/>
      <c r="UVN96" s="129"/>
      <c r="UVO96" s="129"/>
      <c r="UVP96" s="129"/>
      <c r="UVQ96" s="129"/>
      <c r="UVR96" s="129"/>
      <c r="UVS96" s="129"/>
      <c r="UVT96" s="129"/>
      <c r="UVU96" s="129"/>
      <c r="UVV96" s="129"/>
      <c r="UVW96" s="129"/>
      <c r="UVX96" s="129"/>
      <c r="UVY96" s="129"/>
      <c r="UVZ96" s="129"/>
      <c r="UWA96" s="129"/>
      <c r="UWB96" s="129"/>
      <c r="UWC96" s="129"/>
      <c r="UWD96" s="129"/>
      <c r="UWE96" s="129"/>
      <c r="UWF96" s="129"/>
      <c r="UWG96" s="129"/>
      <c r="UWH96" s="129"/>
      <c r="UWI96" s="129"/>
      <c r="UWJ96" s="129"/>
      <c r="UWK96" s="129"/>
      <c r="UWL96" s="129"/>
      <c r="UWM96" s="129"/>
      <c r="UWN96" s="129"/>
      <c r="UWO96" s="129"/>
      <c r="UWP96" s="129"/>
      <c r="UWQ96" s="129"/>
      <c r="UWR96" s="129"/>
      <c r="UWS96" s="129"/>
      <c r="UWT96" s="129"/>
      <c r="UWU96" s="129"/>
      <c r="UWV96" s="129"/>
      <c r="UWW96" s="129"/>
      <c r="UWX96" s="129"/>
      <c r="UWY96" s="129"/>
      <c r="UWZ96" s="129"/>
      <c r="UXA96" s="129"/>
      <c r="UXB96" s="129"/>
      <c r="UXC96" s="129"/>
      <c r="UXD96" s="129"/>
      <c r="UXE96" s="129"/>
      <c r="UXF96" s="129"/>
      <c r="UXG96" s="129"/>
      <c r="UXH96" s="129"/>
      <c r="UXI96" s="129"/>
      <c r="UXJ96" s="129"/>
      <c r="UXK96" s="129"/>
      <c r="UXL96" s="129"/>
      <c r="UXM96" s="129"/>
      <c r="UXN96" s="129"/>
      <c r="UXO96" s="129"/>
      <c r="UXP96" s="129"/>
      <c r="UXQ96" s="129"/>
      <c r="UXR96" s="129"/>
      <c r="UXS96" s="129"/>
      <c r="UXT96" s="129"/>
      <c r="UXU96" s="129"/>
      <c r="UXV96" s="129"/>
      <c r="UXW96" s="129"/>
      <c r="UXX96" s="129"/>
      <c r="UXY96" s="129"/>
      <c r="UXZ96" s="129"/>
      <c r="UYA96" s="129"/>
      <c r="UYB96" s="129"/>
      <c r="UYC96" s="129"/>
      <c r="UYD96" s="129"/>
      <c r="UYE96" s="129"/>
      <c r="UYF96" s="129"/>
      <c r="UYG96" s="129"/>
      <c r="UYH96" s="129"/>
      <c r="UYI96" s="129"/>
      <c r="UYJ96" s="129"/>
      <c r="UYK96" s="129"/>
      <c r="UYL96" s="129"/>
      <c r="UYM96" s="129"/>
      <c r="UYN96" s="129"/>
      <c r="UYO96" s="129"/>
      <c r="UYP96" s="129"/>
      <c r="UYQ96" s="129"/>
      <c r="UYR96" s="129"/>
      <c r="UYS96" s="129"/>
      <c r="UYT96" s="129"/>
      <c r="UYU96" s="129"/>
      <c r="UYV96" s="129"/>
      <c r="UYW96" s="129"/>
      <c r="UYX96" s="129"/>
      <c r="UYY96" s="129"/>
      <c r="UYZ96" s="129"/>
      <c r="UZA96" s="129"/>
      <c r="UZB96" s="129"/>
      <c r="UZC96" s="129"/>
      <c r="UZD96" s="129"/>
      <c r="UZE96" s="129"/>
      <c r="UZF96" s="129"/>
      <c r="UZG96" s="129"/>
      <c r="UZH96" s="129"/>
      <c r="UZI96" s="129"/>
      <c r="UZJ96" s="129"/>
      <c r="UZK96" s="129"/>
      <c r="UZL96" s="129"/>
      <c r="UZM96" s="129"/>
      <c r="UZN96" s="129"/>
      <c r="UZO96" s="129"/>
      <c r="UZP96" s="129"/>
      <c r="UZQ96" s="129"/>
      <c r="UZR96" s="129"/>
      <c r="UZS96" s="129"/>
      <c r="UZT96" s="129"/>
      <c r="UZU96" s="129"/>
      <c r="UZV96" s="129"/>
      <c r="UZW96" s="129"/>
      <c r="UZX96" s="129"/>
      <c r="UZY96" s="129"/>
      <c r="UZZ96" s="129"/>
      <c r="VAA96" s="129"/>
      <c r="VAB96" s="129"/>
      <c r="VAC96" s="129"/>
      <c r="VAD96" s="129"/>
      <c r="VAE96" s="129"/>
      <c r="VAF96" s="129"/>
      <c r="VAG96" s="129"/>
      <c r="VAH96" s="129"/>
      <c r="VAI96" s="129"/>
      <c r="VAJ96" s="129"/>
      <c r="VAK96" s="129"/>
      <c r="VAL96" s="129"/>
      <c r="VAM96" s="129"/>
      <c r="VAN96" s="129"/>
      <c r="VAO96" s="129"/>
      <c r="VAP96" s="129"/>
      <c r="VAQ96" s="129"/>
      <c r="VAR96" s="129"/>
      <c r="VAS96" s="129"/>
      <c r="VAT96" s="129"/>
      <c r="VAU96" s="129"/>
      <c r="VAV96" s="129"/>
      <c r="VAW96" s="129"/>
      <c r="VAX96" s="129"/>
      <c r="VAY96" s="129"/>
      <c r="VAZ96" s="129"/>
      <c r="VBA96" s="129"/>
      <c r="VBB96" s="129"/>
      <c r="VBC96" s="129"/>
      <c r="VBD96" s="129"/>
      <c r="VBE96" s="129"/>
      <c r="VBF96" s="129"/>
      <c r="VBG96" s="129"/>
      <c r="VBH96" s="129"/>
      <c r="VBI96" s="129"/>
      <c r="VBJ96" s="129"/>
      <c r="VBK96" s="129"/>
      <c r="VBL96" s="129"/>
      <c r="VBM96" s="129"/>
      <c r="VBN96" s="129"/>
      <c r="VBO96" s="129"/>
      <c r="VBP96" s="129"/>
      <c r="VBQ96" s="129"/>
      <c r="VBR96" s="129"/>
      <c r="VBS96" s="129"/>
      <c r="VBT96" s="129"/>
      <c r="VBU96" s="129"/>
      <c r="VBV96" s="129"/>
      <c r="VBW96" s="129"/>
      <c r="VBX96" s="129"/>
      <c r="VBY96" s="129"/>
      <c r="VBZ96" s="129"/>
      <c r="VCA96" s="129"/>
      <c r="VCB96" s="129"/>
      <c r="VCC96" s="129"/>
      <c r="VCD96" s="129"/>
      <c r="VCE96" s="129"/>
      <c r="VCF96" s="129"/>
      <c r="VCG96" s="129"/>
      <c r="VCH96" s="129"/>
      <c r="VCI96" s="129"/>
      <c r="VCJ96" s="129"/>
      <c r="VCK96" s="129"/>
      <c r="VCL96" s="129"/>
      <c r="VCM96" s="129"/>
      <c r="VCN96" s="129"/>
      <c r="VCO96" s="129"/>
      <c r="VCP96" s="129"/>
      <c r="VCQ96" s="129"/>
      <c r="VCR96" s="129"/>
      <c r="VCS96" s="129"/>
      <c r="VCT96" s="129"/>
      <c r="VCU96" s="129"/>
      <c r="VCV96" s="129"/>
      <c r="VCW96" s="129"/>
      <c r="VCX96" s="129"/>
      <c r="VCY96" s="129"/>
      <c r="VCZ96" s="129"/>
      <c r="VDA96" s="129"/>
      <c r="VDB96" s="129"/>
      <c r="VDC96" s="129"/>
      <c r="VDD96" s="129"/>
      <c r="VDE96" s="129"/>
      <c r="VDF96" s="129"/>
      <c r="VDG96" s="129"/>
      <c r="VDH96" s="129"/>
      <c r="VDI96" s="129"/>
      <c r="VDJ96" s="129"/>
      <c r="VDK96" s="129"/>
      <c r="VDL96" s="129"/>
      <c r="VDM96" s="129"/>
      <c r="VDN96" s="129"/>
      <c r="VDO96" s="129"/>
      <c r="VDP96" s="129"/>
      <c r="VDQ96" s="129"/>
      <c r="VDR96" s="129"/>
      <c r="VDS96" s="129"/>
      <c r="VDT96" s="129"/>
      <c r="VDU96" s="129"/>
      <c r="VDV96" s="129"/>
      <c r="VDW96" s="129"/>
      <c r="VDX96" s="129"/>
      <c r="VDY96" s="129"/>
      <c r="VDZ96" s="129"/>
      <c r="VEA96" s="129"/>
      <c r="VEB96" s="129"/>
      <c r="VEC96" s="129"/>
      <c r="VED96" s="129"/>
      <c r="VEE96" s="129"/>
      <c r="VEF96" s="129"/>
      <c r="VEG96" s="129"/>
      <c r="VEH96" s="129"/>
      <c r="VEI96" s="129"/>
      <c r="VEJ96" s="129"/>
      <c r="VEK96" s="129"/>
      <c r="VEL96" s="129"/>
      <c r="VEM96" s="129"/>
      <c r="VEN96" s="129"/>
      <c r="VEO96" s="129"/>
      <c r="VEP96" s="129"/>
      <c r="VEQ96" s="129"/>
      <c r="VER96" s="129"/>
      <c r="VES96" s="129"/>
      <c r="VET96" s="129"/>
      <c r="VEU96" s="129"/>
      <c r="VEV96" s="129"/>
      <c r="VEW96" s="129"/>
      <c r="VEX96" s="129"/>
      <c r="VEY96" s="129"/>
      <c r="VEZ96" s="129"/>
      <c r="VFA96" s="129"/>
      <c r="VFB96" s="129"/>
      <c r="VFC96" s="129"/>
      <c r="VFD96" s="129"/>
      <c r="VFE96" s="129"/>
      <c r="VFF96" s="129"/>
      <c r="VFG96" s="129"/>
      <c r="VFH96" s="129"/>
      <c r="VFI96" s="129"/>
      <c r="VFJ96" s="129"/>
      <c r="VFK96" s="129"/>
      <c r="VFL96" s="129"/>
      <c r="VFM96" s="129"/>
      <c r="VFN96" s="129"/>
      <c r="VFO96" s="129"/>
      <c r="VFP96" s="129"/>
      <c r="VFQ96" s="129"/>
      <c r="VFR96" s="129"/>
      <c r="VFS96" s="129"/>
      <c r="VFT96" s="129"/>
      <c r="VFU96" s="129"/>
      <c r="VFV96" s="129"/>
      <c r="VFW96" s="129"/>
      <c r="VFX96" s="129"/>
      <c r="VFY96" s="129"/>
      <c r="VFZ96" s="129"/>
      <c r="VGA96" s="129"/>
      <c r="VGB96" s="129"/>
      <c r="VGC96" s="129"/>
      <c r="VGD96" s="129"/>
      <c r="VGE96" s="129"/>
      <c r="VGF96" s="129"/>
      <c r="VGG96" s="129"/>
      <c r="VGH96" s="129"/>
      <c r="VGI96" s="129"/>
      <c r="VGJ96" s="129"/>
      <c r="VGK96" s="129"/>
      <c r="VGL96" s="129"/>
      <c r="VGM96" s="129"/>
      <c r="VGN96" s="129"/>
      <c r="VGO96" s="129"/>
      <c r="VGP96" s="129"/>
      <c r="VGQ96" s="129"/>
      <c r="VGR96" s="129"/>
      <c r="VGS96" s="129"/>
      <c r="VGT96" s="129"/>
      <c r="VGU96" s="129"/>
      <c r="VGV96" s="129"/>
      <c r="VGW96" s="129"/>
      <c r="VGX96" s="129"/>
      <c r="VGY96" s="129"/>
      <c r="VGZ96" s="129"/>
      <c r="VHA96" s="129"/>
      <c r="VHB96" s="129"/>
      <c r="VHC96" s="129"/>
      <c r="VHD96" s="129"/>
      <c r="VHE96" s="129"/>
      <c r="VHF96" s="129"/>
      <c r="VHG96" s="129"/>
      <c r="VHH96" s="129"/>
      <c r="VHI96" s="129"/>
      <c r="VHJ96" s="129"/>
      <c r="VHK96" s="129"/>
      <c r="VHL96" s="129"/>
      <c r="VHM96" s="129"/>
      <c r="VHN96" s="129"/>
      <c r="VHO96" s="129"/>
      <c r="VHP96" s="129"/>
      <c r="VHQ96" s="129"/>
      <c r="VHR96" s="129"/>
      <c r="VHS96" s="129"/>
      <c r="VHT96" s="129"/>
      <c r="VHU96" s="129"/>
      <c r="VHV96" s="129"/>
      <c r="VHW96" s="129"/>
      <c r="VHX96" s="129"/>
      <c r="VHY96" s="129"/>
      <c r="VHZ96" s="129"/>
      <c r="VIA96" s="129"/>
      <c r="VIB96" s="129"/>
      <c r="VIC96" s="129"/>
      <c r="VID96" s="129"/>
      <c r="VIE96" s="129"/>
      <c r="VIF96" s="129"/>
      <c r="VIG96" s="129"/>
      <c r="VIH96" s="129"/>
      <c r="VII96" s="129"/>
      <c r="VIJ96" s="129"/>
      <c r="VIK96" s="129"/>
      <c r="VIL96" s="129"/>
      <c r="VIM96" s="129"/>
      <c r="VIN96" s="129"/>
      <c r="VIO96" s="129"/>
      <c r="VIP96" s="129"/>
      <c r="VIQ96" s="129"/>
      <c r="VIR96" s="129"/>
      <c r="VIS96" s="129"/>
      <c r="VIT96" s="129"/>
      <c r="VIU96" s="129"/>
      <c r="VIV96" s="129"/>
      <c r="VIW96" s="129"/>
      <c r="VIX96" s="129"/>
      <c r="VIY96" s="129"/>
      <c r="VIZ96" s="129"/>
      <c r="VJA96" s="129"/>
      <c r="VJB96" s="129"/>
      <c r="VJC96" s="129"/>
      <c r="VJD96" s="129"/>
      <c r="VJE96" s="129"/>
      <c r="VJF96" s="129"/>
      <c r="VJG96" s="129"/>
      <c r="VJH96" s="129"/>
      <c r="VJI96" s="129"/>
      <c r="VJJ96" s="129"/>
      <c r="VJK96" s="129"/>
      <c r="VJL96" s="129"/>
      <c r="VJM96" s="129"/>
      <c r="VJN96" s="129"/>
      <c r="VJO96" s="129"/>
      <c r="VJP96" s="129"/>
      <c r="VJQ96" s="129"/>
      <c r="VJR96" s="129"/>
      <c r="VJS96" s="129"/>
      <c r="VJT96" s="129"/>
      <c r="VJU96" s="129"/>
      <c r="VJV96" s="129"/>
      <c r="VJW96" s="129"/>
      <c r="VJX96" s="129"/>
      <c r="VJY96" s="129"/>
      <c r="VJZ96" s="129"/>
      <c r="VKA96" s="129"/>
      <c r="VKB96" s="129"/>
      <c r="VKC96" s="129"/>
      <c r="VKD96" s="129"/>
      <c r="VKE96" s="129"/>
      <c r="VKF96" s="129"/>
      <c r="VKG96" s="129"/>
      <c r="VKH96" s="129"/>
      <c r="VKI96" s="129"/>
      <c r="VKJ96" s="129"/>
      <c r="VKK96" s="129"/>
      <c r="VKL96" s="129"/>
      <c r="VKM96" s="129"/>
      <c r="VKN96" s="129"/>
      <c r="VKO96" s="129"/>
      <c r="VKP96" s="129"/>
      <c r="VKQ96" s="129"/>
      <c r="VKR96" s="129"/>
      <c r="VKS96" s="129"/>
      <c r="VKT96" s="129"/>
      <c r="VKU96" s="129"/>
      <c r="VKV96" s="129"/>
      <c r="VKW96" s="129"/>
      <c r="VKX96" s="129"/>
      <c r="VKY96" s="129"/>
      <c r="VKZ96" s="129"/>
      <c r="VLA96" s="129"/>
      <c r="VLB96" s="129"/>
      <c r="VLC96" s="129"/>
      <c r="VLD96" s="129"/>
      <c r="VLE96" s="129"/>
      <c r="VLF96" s="129"/>
      <c r="VLG96" s="129"/>
      <c r="VLH96" s="129"/>
      <c r="VLI96" s="129"/>
      <c r="VLJ96" s="129"/>
      <c r="VLK96" s="129"/>
      <c r="VLL96" s="129"/>
      <c r="VLM96" s="129"/>
      <c r="VLN96" s="129"/>
      <c r="VLO96" s="129"/>
      <c r="VLP96" s="129"/>
      <c r="VLQ96" s="129"/>
      <c r="VLR96" s="129"/>
      <c r="VLS96" s="129"/>
      <c r="VLT96" s="129"/>
      <c r="VLU96" s="129"/>
      <c r="VLV96" s="129"/>
      <c r="VLW96" s="129"/>
      <c r="VLX96" s="129"/>
      <c r="VLY96" s="129"/>
      <c r="VLZ96" s="129"/>
      <c r="VMA96" s="129"/>
      <c r="VMB96" s="129"/>
      <c r="VMC96" s="129"/>
      <c r="VMD96" s="129"/>
      <c r="VME96" s="129"/>
      <c r="VMF96" s="129"/>
      <c r="VMG96" s="129"/>
      <c r="VMH96" s="129"/>
      <c r="VMI96" s="129"/>
      <c r="VMJ96" s="129"/>
      <c r="VMK96" s="129"/>
      <c r="VML96" s="129"/>
      <c r="VMM96" s="129"/>
      <c r="VMN96" s="129"/>
      <c r="VMO96" s="129"/>
      <c r="VMP96" s="129"/>
      <c r="VMQ96" s="129"/>
      <c r="VMR96" s="129"/>
      <c r="VMS96" s="129"/>
      <c r="VMT96" s="129"/>
      <c r="VMU96" s="129"/>
      <c r="VMV96" s="129"/>
      <c r="VMW96" s="129"/>
      <c r="VMX96" s="129"/>
      <c r="VMY96" s="129"/>
      <c r="VMZ96" s="129"/>
      <c r="VNA96" s="129"/>
      <c r="VNB96" s="129"/>
      <c r="VNC96" s="129"/>
      <c r="VND96" s="129"/>
      <c r="VNE96" s="129"/>
      <c r="VNF96" s="129"/>
      <c r="VNG96" s="129"/>
      <c r="VNH96" s="129"/>
      <c r="VNI96" s="129"/>
      <c r="VNJ96" s="129"/>
      <c r="VNK96" s="129"/>
      <c r="VNL96" s="129"/>
      <c r="VNM96" s="129"/>
      <c r="VNN96" s="129"/>
      <c r="VNO96" s="129"/>
      <c r="VNP96" s="129"/>
      <c r="VNQ96" s="129"/>
      <c r="VNR96" s="129"/>
      <c r="VNS96" s="129"/>
      <c r="VNT96" s="129"/>
      <c r="VNU96" s="129"/>
      <c r="VNV96" s="129"/>
      <c r="VNW96" s="129"/>
      <c r="VNX96" s="129"/>
      <c r="VNY96" s="129"/>
      <c r="VNZ96" s="129"/>
      <c r="VOA96" s="129"/>
      <c r="VOB96" s="129"/>
      <c r="VOC96" s="129"/>
      <c r="VOD96" s="129"/>
      <c r="VOE96" s="129"/>
      <c r="VOF96" s="129"/>
      <c r="VOG96" s="129"/>
      <c r="VOH96" s="129"/>
      <c r="VOI96" s="129"/>
      <c r="VOJ96" s="129"/>
      <c r="VOK96" s="129"/>
      <c r="VOL96" s="129"/>
      <c r="VOM96" s="129"/>
      <c r="VON96" s="129"/>
      <c r="VOO96" s="129"/>
      <c r="VOP96" s="129"/>
      <c r="VOQ96" s="129"/>
      <c r="VOR96" s="129"/>
      <c r="VOS96" s="129"/>
      <c r="VOT96" s="129"/>
      <c r="VOU96" s="129"/>
      <c r="VOV96" s="129"/>
      <c r="VOW96" s="129"/>
      <c r="VOX96" s="129"/>
      <c r="VOY96" s="129"/>
      <c r="VOZ96" s="129"/>
      <c r="VPA96" s="129"/>
      <c r="VPB96" s="129"/>
      <c r="VPC96" s="129"/>
      <c r="VPD96" s="129"/>
      <c r="VPE96" s="129"/>
      <c r="VPF96" s="129"/>
      <c r="VPG96" s="129"/>
      <c r="VPH96" s="129"/>
      <c r="VPI96" s="129"/>
      <c r="VPJ96" s="129"/>
      <c r="VPK96" s="129"/>
      <c r="VPL96" s="129"/>
      <c r="VPM96" s="129"/>
      <c r="VPN96" s="129"/>
      <c r="VPO96" s="129"/>
      <c r="VPP96" s="129"/>
      <c r="VPQ96" s="129"/>
      <c r="VPR96" s="129"/>
      <c r="VPS96" s="129"/>
      <c r="VPT96" s="129"/>
      <c r="VPU96" s="129"/>
      <c r="VPV96" s="129"/>
      <c r="VPW96" s="129"/>
      <c r="VPX96" s="129"/>
      <c r="VPY96" s="129"/>
      <c r="VPZ96" s="129"/>
      <c r="VQA96" s="129"/>
      <c r="VQB96" s="129"/>
      <c r="VQC96" s="129"/>
      <c r="VQD96" s="129"/>
      <c r="VQE96" s="129"/>
      <c r="VQF96" s="129"/>
      <c r="VQG96" s="129"/>
      <c r="VQH96" s="129"/>
      <c r="VQI96" s="129"/>
      <c r="VQJ96" s="129"/>
      <c r="VQK96" s="129"/>
      <c r="VQL96" s="129"/>
      <c r="VQM96" s="129"/>
      <c r="VQN96" s="129"/>
      <c r="VQO96" s="129"/>
      <c r="VQP96" s="129"/>
      <c r="VQQ96" s="129"/>
      <c r="VQR96" s="129"/>
      <c r="VQS96" s="129"/>
      <c r="VQT96" s="129"/>
      <c r="VQU96" s="129"/>
      <c r="VQV96" s="129"/>
      <c r="VQW96" s="129"/>
      <c r="VQX96" s="129"/>
      <c r="VQY96" s="129"/>
      <c r="VQZ96" s="129"/>
      <c r="VRA96" s="129"/>
      <c r="VRB96" s="129"/>
      <c r="VRC96" s="129"/>
      <c r="VRD96" s="129"/>
      <c r="VRE96" s="129"/>
      <c r="VRF96" s="129"/>
      <c r="VRG96" s="129"/>
      <c r="VRH96" s="129"/>
      <c r="VRI96" s="129"/>
      <c r="VRJ96" s="129"/>
      <c r="VRK96" s="129"/>
      <c r="VRL96" s="129"/>
      <c r="VRM96" s="129"/>
      <c r="VRN96" s="129"/>
      <c r="VRO96" s="129"/>
      <c r="VRP96" s="129"/>
      <c r="VRQ96" s="129"/>
      <c r="VRR96" s="129"/>
      <c r="VRS96" s="129"/>
      <c r="VRT96" s="129"/>
      <c r="VRU96" s="129"/>
      <c r="VRV96" s="129"/>
      <c r="VRW96" s="129"/>
      <c r="VRX96" s="129"/>
      <c r="VRY96" s="129"/>
      <c r="VRZ96" s="129"/>
      <c r="VSA96" s="129"/>
      <c r="VSB96" s="129"/>
      <c r="VSC96" s="129"/>
      <c r="VSD96" s="129"/>
      <c r="VSE96" s="129"/>
      <c r="VSF96" s="129"/>
      <c r="VSG96" s="129"/>
      <c r="VSH96" s="129"/>
      <c r="VSI96" s="129"/>
      <c r="VSJ96" s="129"/>
      <c r="VSK96" s="129"/>
      <c r="VSL96" s="129"/>
      <c r="VSM96" s="129"/>
      <c r="VSN96" s="129"/>
      <c r="VSO96" s="129"/>
      <c r="VSP96" s="129"/>
      <c r="VSQ96" s="129"/>
      <c r="VSR96" s="129"/>
      <c r="VSS96" s="129"/>
      <c r="VST96" s="129"/>
      <c r="VSU96" s="129"/>
      <c r="VSV96" s="129"/>
      <c r="VSW96" s="129"/>
      <c r="VSX96" s="129"/>
      <c r="VSY96" s="129"/>
      <c r="VSZ96" s="129"/>
      <c r="VTA96" s="129"/>
      <c r="VTB96" s="129"/>
      <c r="VTC96" s="129"/>
      <c r="VTD96" s="129"/>
      <c r="VTE96" s="129"/>
      <c r="VTF96" s="129"/>
      <c r="VTG96" s="129"/>
      <c r="VTH96" s="129"/>
      <c r="VTI96" s="129"/>
      <c r="VTJ96" s="129"/>
      <c r="VTK96" s="129"/>
      <c r="VTL96" s="129"/>
      <c r="VTM96" s="129"/>
      <c r="VTN96" s="129"/>
      <c r="VTO96" s="129"/>
      <c r="VTP96" s="129"/>
      <c r="VTQ96" s="129"/>
      <c r="VTR96" s="129"/>
      <c r="VTS96" s="129"/>
      <c r="VTT96" s="129"/>
      <c r="VTU96" s="129"/>
      <c r="VTV96" s="129"/>
      <c r="VTW96" s="129"/>
      <c r="VTX96" s="129"/>
      <c r="VTY96" s="129"/>
      <c r="VTZ96" s="129"/>
      <c r="VUA96" s="129"/>
      <c r="VUB96" s="129"/>
      <c r="VUC96" s="129"/>
      <c r="VUD96" s="129"/>
      <c r="VUE96" s="129"/>
      <c r="VUF96" s="129"/>
      <c r="VUG96" s="129"/>
      <c r="VUH96" s="129"/>
      <c r="VUI96" s="129"/>
      <c r="VUJ96" s="129"/>
      <c r="VUK96" s="129"/>
      <c r="VUL96" s="129"/>
      <c r="VUM96" s="129"/>
      <c r="VUN96" s="129"/>
      <c r="VUO96" s="129"/>
      <c r="VUP96" s="129"/>
      <c r="VUQ96" s="129"/>
      <c r="VUR96" s="129"/>
      <c r="VUS96" s="129"/>
      <c r="VUT96" s="129"/>
      <c r="VUU96" s="129"/>
      <c r="VUV96" s="129"/>
      <c r="VUW96" s="129"/>
      <c r="VUX96" s="129"/>
      <c r="VUY96" s="129"/>
      <c r="VUZ96" s="129"/>
      <c r="VVA96" s="129"/>
      <c r="VVB96" s="129"/>
      <c r="VVC96" s="129"/>
      <c r="VVD96" s="129"/>
      <c r="VVE96" s="129"/>
      <c r="VVF96" s="129"/>
      <c r="VVG96" s="129"/>
      <c r="VVH96" s="129"/>
      <c r="VVI96" s="129"/>
      <c r="VVJ96" s="129"/>
      <c r="VVK96" s="129"/>
      <c r="VVL96" s="129"/>
      <c r="VVM96" s="129"/>
      <c r="VVN96" s="129"/>
      <c r="VVO96" s="129"/>
      <c r="VVP96" s="129"/>
      <c r="VVQ96" s="129"/>
      <c r="VVR96" s="129"/>
      <c r="VVS96" s="129"/>
      <c r="VVT96" s="129"/>
      <c r="VVU96" s="129"/>
      <c r="VVV96" s="129"/>
      <c r="VVW96" s="129"/>
      <c r="VVX96" s="129"/>
      <c r="VVY96" s="129"/>
      <c r="VVZ96" s="129"/>
      <c r="VWA96" s="129"/>
      <c r="VWB96" s="129"/>
      <c r="VWC96" s="129"/>
      <c r="VWD96" s="129"/>
      <c r="VWE96" s="129"/>
      <c r="VWF96" s="129"/>
      <c r="VWG96" s="129"/>
      <c r="VWH96" s="129"/>
      <c r="VWI96" s="129"/>
      <c r="VWJ96" s="129"/>
      <c r="VWK96" s="129"/>
      <c r="VWL96" s="129"/>
      <c r="VWM96" s="129"/>
      <c r="VWN96" s="129"/>
      <c r="VWO96" s="129"/>
      <c r="VWP96" s="129"/>
      <c r="VWQ96" s="129"/>
      <c r="VWR96" s="129"/>
      <c r="VWS96" s="129"/>
      <c r="VWT96" s="129"/>
      <c r="VWU96" s="129"/>
      <c r="VWV96" s="129"/>
      <c r="VWW96" s="129"/>
      <c r="VWX96" s="129"/>
      <c r="VWY96" s="129"/>
      <c r="VWZ96" s="129"/>
      <c r="VXA96" s="129"/>
      <c r="VXB96" s="129"/>
      <c r="VXC96" s="129"/>
      <c r="VXD96" s="129"/>
      <c r="VXE96" s="129"/>
      <c r="VXF96" s="129"/>
      <c r="VXG96" s="129"/>
      <c r="VXH96" s="129"/>
      <c r="VXI96" s="129"/>
      <c r="VXJ96" s="129"/>
      <c r="VXK96" s="129"/>
      <c r="VXL96" s="129"/>
      <c r="VXM96" s="129"/>
      <c r="VXN96" s="129"/>
      <c r="VXO96" s="129"/>
      <c r="VXP96" s="129"/>
      <c r="VXQ96" s="129"/>
      <c r="VXR96" s="129"/>
      <c r="VXS96" s="129"/>
      <c r="VXT96" s="129"/>
      <c r="VXU96" s="129"/>
      <c r="VXV96" s="129"/>
      <c r="VXW96" s="129"/>
      <c r="VXX96" s="129"/>
      <c r="VXY96" s="129"/>
      <c r="VXZ96" s="129"/>
      <c r="VYA96" s="129"/>
      <c r="VYB96" s="129"/>
      <c r="VYC96" s="129"/>
      <c r="VYD96" s="129"/>
      <c r="VYE96" s="129"/>
      <c r="VYF96" s="129"/>
      <c r="VYG96" s="129"/>
      <c r="VYH96" s="129"/>
      <c r="VYI96" s="129"/>
      <c r="VYJ96" s="129"/>
      <c r="VYK96" s="129"/>
      <c r="VYL96" s="129"/>
      <c r="VYM96" s="129"/>
      <c r="VYN96" s="129"/>
      <c r="VYO96" s="129"/>
      <c r="VYP96" s="129"/>
      <c r="VYQ96" s="129"/>
      <c r="VYR96" s="129"/>
      <c r="VYS96" s="129"/>
      <c r="VYT96" s="129"/>
      <c r="VYU96" s="129"/>
      <c r="VYV96" s="129"/>
      <c r="VYW96" s="129"/>
      <c r="VYX96" s="129"/>
      <c r="VYY96" s="129"/>
      <c r="VYZ96" s="129"/>
      <c r="VZA96" s="129"/>
      <c r="VZB96" s="129"/>
      <c r="VZC96" s="129"/>
      <c r="VZD96" s="129"/>
      <c r="VZE96" s="129"/>
      <c r="VZF96" s="129"/>
      <c r="VZG96" s="129"/>
      <c r="VZH96" s="129"/>
      <c r="VZI96" s="129"/>
      <c r="VZJ96" s="129"/>
      <c r="VZK96" s="129"/>
      <c r="VZL96" s="129"/>
      <c r="VZM96" s="129"/>
      <c r="VZN96" s="129"/>
      <c r="VZO96" s="129"/>
      <c r="VZP96" s="129"/>
      <c r="VZQ96" s="129"/>
      <c r="VZR96" s="129"/>
      <c r="VZS96" s="129"/>
      <c r="VZT96" s="129"/>
      <c r="VZU96" s="129"/>
      <c r="VZV96" s="129"/>
      <c r="VZW96" s="129"/>
      <c r="VZX96" s="129"/>
      <c r="VZY96" s="129"/>
      <c r="VZZ96" s="129"/>
      <c r="WAA96" s="129"/>
      <c r="WAB96" s="129"/>
      <c r="WAC96" s="129"/>
      <c r="WAD96" s="129"/>
      <c r="WAE96" s="129"/>
      <c r="WAF96" s="129"/>
      <c r="WAG96" s="129"/>
      <c r="WAH96" s="129"/>
      <c r="WAI96" s="129"/>
      <c r="WAJ96" s="129"/>
      <c r="WAK96" s="129"/>
      <c r="WAL96" s="129"/>
      <c r="WAM96" s="129"/>
      <c r="WAN96" s="129"/>
      <c r="WAO96" s="129"/>
      <c r="WAP96" s="129"/>
      <c r="WAQ96" s="129"/>
      <c r="WAR96" s="129"/>
      <c r="WAS96" s="129"/>
      <c r="WAT96" s="129"/>
      <c r="WAU96" s="129"/>
      <c r="WAV96" s="129"/>
      <c r="WAW96" s="129"/>
      <c r="WAX96" s="129"/>
      <c r="WAY96" s="129"/>
      <c r="WAZ96" s="129"/>
      <c r="WBA96" s="129"/>
      <c r="WBB96" s="129"/>
      <c r="WBC96" s="129"/>
      <c r="WBD96" s="129"/>
      <c r="WBE96" s="129"/>
      <c r="WBF96" s="129"/>
      <c r="WBG96" s="129"/>
      <c r="WBH96" s="129"/>
      <c r="WBI96" s="129"/>
      <c r="WBJ96" s="129"/>
      <c r="WBK96" s="129"/>
      <c r="WBL96" s="129"/>
      <c r="WBM96" s="129"/>
      <c r="WBN96" s="129"/>
      <c r="WBO96" s="129"/>
      <c r="WBP96" s="129"/>
      <c r="WBQ96" s="129"/>
      <c r="WBR96" s="129"/>
      <c r="WBS96" s="129"/>
      <c r="WBT96" s="129"/>
      <c r="WBU96" s="129"/>
      <c r="WBV96" s="129"/>
      <c r="WBW96" s="129"/>
      <c r="WBX96" s="129"/>
      <c r="WBY96" s="129"/>
      <c r="WBZ96" s="129"/>
      <c r="WCA96" s="129"/>
      <c r="WCB96" s="129"/>
      <c r="WCC96" s="129"/>
      <c r="WCD96" s="129"/>
      <c r="WCE96" s="129"/>
      <c r="WCF96" s="129"/>
      <c r="WCG96" s="129"/>
      <c r="WCH96" s="129"/>
      <c r="WCI96" s="129"/>
      <c r="WCJ96" s="129"/>
      <c r="WCK96" s="129"/>
      <c r="WCL96" s="129"/>
      <c r="WCM96" s="129"/>
      <c r="WCN96" s="129"/>
      <c r="WCO96" s="129"/>
      <c r="WCP96" s="129"/>
      <c r="WCQ96" s="129"/>
      <c r="WCR96" s="129"/>
      <c r="WCS96" s="129"/>
      <c r="WCT96" s="129"/>
      <c r="WCU96" s="129"/>
      <c r="WCV96" s="129"/>
      <c r="WCW96" s="129"/>
      <c r="WCX96" s="129"/>
      <c r="WCY96" s="129"/>
      <c r="WCZ96" s="129"/>
      <c r="WDA96" s="129"/>
      <c r="WDB96" s="129"/>
      <c r="WDC96" s="129"/>
      <c r="WDD96" s="129"/>
      <c r="WDE96" s="129"/>
      <c r="WDF96" s="129"/>
      <c r="WDG96" s="129"/>
      <c r="WDH96" s="129"/>
      <c r="WDI96" s="129"/>
      <c r="WDJ96" s="129"/>
      <c r="WDK96" s="129"/>
      <c r="WDL96" s="129"/>
      <c r="WDM96" s="129"/>
      <c r="WDN96" s="129"/>
      <c r="WDO96" s="129"/>
      <c r="WDP96" s="129"/>
      <c r="WDQ96" s="129"/>
      <c r="WDR96" s="129"/>
      <c r="WDS96" s="129"/>
      <c r="WDT96" s="129"/>
      <c r="WDU96" s="129"/>
      <c r="WDV96" s="129"/>
      <c r="WDW96" s="129"/>
      <c r="WDX96" s="129"/>
      <c r="WDY96" s="129"/>
      <c r="WDZ96" s="129"/>
      <c r="WEA96" s="129"/>
      <c r="WEB96" s="129"/>
      <c r="WEC96" s="129"/>
      <c r="WED96" s="129"/>
      <c r="WEE96" s="129"/>
      <c r="WEF96" s="129"/>
      <c r="WEG96" s="129"/>
      <c r="WEH96" s="129"/>
      <c r="WEI96" s="129"/>
      <c r="WEJ96" s="129"/>
      <c r="WEK96" s="129"/>
      <c r="WEL96" s="129"/>
      <c r="WEM96" s="129"/>
      <c r="WEN96" s="129"/>
      <c r="WEO96" s="129"/>
      <c r="WEP96" s="129"/>
      <c r="WEQ96" s="129"/>
      <c r="WER96" s="129"/>
      <c r="WES96" s="129"/>
      <c r="WET96" s="129"/>
      <c r="WEU96" s="129"/>
      <c r="WEV96" s="129"/>
      <c r="WEW96" s="129"/>
      <c r="WEX96" s="129"/>
      <c r="WEY96" s="129"/>
      <c r="WEZ96" s="129"/>
      <c r="WFA96" s="129"/>
      <c r="WFB96" s="129"/>
      <c r="WFC96" s="129"/>
      <c r="WFD96" s="129"/>
      <c r="WFE96" s="129"/>
      <c r="WFF96" s="129"/>
      <c r="WFG96" s="129"/>
      <c r="WFH96" s="129"/>
      <c r="WFI96" s="129"/>
      <c r="WFJ96" s="129"/>
      <c r="WFK96" s="129"/>
      <c r="WFL96" s="129"/>
      <c r="WFM96" s="129"/>
      <c r="WFN96" s="129"/>
      <c r="WFO96" s="129"/>
      <c r="WFP96" s="129"/>
      <c r="WFQ96" s="129"/>
      <c r="WFR96" s="129"/>
      <c r="WFS96" s="129"/>
      <c r="WFT96" s="129"/>
      <c r="WFU96" s="129"/>
      <c r="WFV96" s="129"/>
      <c r="WFW96" s="129"/>
      <c r="WFX96" s="129"/>
      <c r="WFY96" s="129"/>
      <c r="WFZ96" s="129"/>
      <c r="WGA96" s="129"/>
      <c r="WGB96" s="129"/>
      <c r="WGC96" s="129"/>
      <c r="WGD96" s="129"/>
      <c r="WGE96" s="129"/>
      <c r="WGF96" s="129"/>
      <c r="WGG96" s="129"/>
      <c r="WGH96" s="129"/>
      <c r="WGI96" s="129"/>
      <c r="WGJ96" s="129"/>
      <c r="WGK96" s="129"/>
      <c r="WGL96" s="129"/>
      <c r="WGM96" s="129"/>
      <c r="WGN96" s="129"/>
      <c r="WGO96" s="129"/>
      <c r="WGP96" s="129"/>
      <c r="WGQ96" s="129"/>
      <c r="WGR96" s="129"/>
      <c r="WGS96" s="129"/>
      <c r="WGT96" s="129"/>
      <c r="WGU96" s="129"/>
      <c r="WGV96" s="129"/>
      <c r="WGW96" s="129"/>
      <c r="WGX96" s="129"/>
      <c r="WGY96" s="129"/>
      <c r="WGZ96" s="129"/>
      <c r="WHA96" s="129"/>
      <c r="WHB96" s="129"/>
      <c r="WHC96" s="129"/>
      <c r="WHD96" s="129"/>
      <c r="WHE96" s="129"/>
      <c r="WHF96" s="129"/>
      <c r="WHG96" s="129"/>
      <c r="WHH96" s="129"/>
      <c r="WHI96" s="129"/>
      <c r="WHJ96" s="129"/>
      <c r="WHK96" s="129"/>
      <c r="WHL96" s="129"/>
      <c r="WHM96" s="129"/>
      <c r="WHN96" s="129"/>
      <c r="WHO96" s="129"/>
      <c r="WHP96" s="129"/>
      <c r="WHQ96" s="129"/>
      <c r="WHR96" s="129"/>
      <c r="WHS96" s="129"/>
      <c r="WHT96" s="129"/>
      <c r="WHU96" s="129"/>
      <c r="WHV96" s="129"/>
      <c r="WHW96" s="129"/>
      <c r="WHX96" s="129"/>
      <c r="WHY96" s="129"/>
      <c r="WHZ96" s="129"/>
      <c r="WIA96" s="129"/>
      <c r="WIB96" s="129"/>
      <c r="WIC96" s="129"/>
      <c r="WID96" s="129"/>
      <c r="WIE96" s="129"/>
      <c r="WIF96" s="129"/>
      <c r="WIG96" s="129"/>
      <c r="WIH96" s="129"/>
      <c r="WII96" s="129"/>
      <c r="WIJ96" s="129"/>
      <c r="WIK96" s="129"/>
      <c r="WIL96" s="129"/>
      <c r="WIM96" s="129"/>
      <c r="WIN96" s="129"/>
      <c r="WIO96" s="129"/>
      <c r="WIP96" s="129"/>
      <c r="WIQ96" s="129"/>
      <c r="WIR96" s="129"/>
      <c r="WIS96" s="129"/>
      <c r="WIT96" s="129"/>
      <c r="WIU96" s="129"/>
      <c r="WIV96" s="129"/>
      <c r="WIW96" s="129"/>
      <c r="WIX96" s="129"/>
      <c r="WIY96" s="129"/>
      <c r="WIZ96" s="129"/>
      <c r="WJA96" s="129"/>
      <c r="WJB96" s="129"/>
      <c r="WJC96" s="129"/>
      <c r="WJD96" s="129"/>
      <c r="WJE96" s="129"/>
      <c r="WJF96" s="129"/>
      <c r="WJG96" s="129"/>
      <c r="WJH96" s="129"/>
      <c r="WJI96" s="129"/>
      <c r="WJJ96" s="129"/>
      <c r="WJK96" s="129"/>
      <c r="WJL96" s="129"/>
      <c r="WJM96" s="129"/>
      <c r="WJN96" s="129"/>
      <c r="WJO96" s="129"/>
      <c r="WJP96" s="129"/>
      <c r="WJQ96" s="129"/>
      <c r="WJR96" s="129"/>
      <c r="WJS96" s="129"/>
      <c r="WJT96" s="129"/>
      <c r="WJU96" s="129"/>
      <c r="WJV96" s="129"/>
      <c r="WJW96" s="129"/>
      <c r="WJX96" s="129"/>
      <c r="WJY96" s="129"/>
      <c r="WJZ96" s="129"/>
      <c r="WKA96" s="129"/>
      <c r="WKB96" s="129"/>
      <c r="WKC96" s="129"/>
      <c r="WKD96" s="129"/>
      <c r="WKE96" s="129"/>
      <c r="WKF96" s="129"/>
      <c r="WKG96" s="129"/>
      <c r="WKH96" s="129"/>
      <c r="WKI96" s="129"/>
      <c r="WKJ96" s="129"/>
      <c r="WKK96" s="129"/>
      <c r="WKL96" s="129"/>
      <c r="WKM96" s="129"/>
      <c r="WKN96" s="129"/>
      <c r="WKO96" s="129"/>
      <c r="WKP96" s="129"/>
      <c r="WKQ96" s="129"/>
      <c r="WKR96" s="129"/>
      <c r="WKS96" s="129"/>
      <c r="WKT96" s="129"/>
      <c r="WKU96" s="129"/>
      <c r="WKV96" s="129"/>
      <c r="WKW96" s="129"/>
      <c r="WKX96" s="129"/>
      <c r="WKY96" s="129"/>
      <c r="WKZ96" s="129"/>
      <c r="WLA96" s="129"/>
      <c r="WLB96" s="129"/>
      <c r="WLC96" s="129"/>
      <c r="WLD96" s="129"/>
      <c r="WLE96" s="129"/>
      <c r="WLF96" s="129"/>
      <c r="WLG96" s="129"/>
      <c r="WLH96" s="129"/>
      <c r="WLI96" s="129"/>
      <c r="WLJ96" s="129"/>
      <c r="WLK96" s="129"/>
      <c r="WLL96" s="129"/>
      <c r="WLM96" s="129"/>
      <c r="WLN96" s="129"/>
      <c r="WLO96" s="129"/>
      <c r="WLP96" s="129"/>
      <c r="WLQ96" s="129"/>
      <c r="WLR96" s="129"/>
      <c r="WLS96" s="129"/>
      <c r="WLT96" s="129"/>
      <c r="WLU96" s="129"/>
      <c r="WLV96" s="129"/>
      <c r="WLW96" s="129"/>
      <c r="WLX96" s="129"/>
      <c r="WLY96" s="129"/>
      <c r="WLZ96" s="129"/>
      <c r="WMA96" s="129"/>
      <c r="WMB96" s="129"/>
      <c r="WMC96" s="129"/>
      <c r="WMD96" s="129"/>
      <c r="WME96" s="129"/>
      <c r="WMF96" s="129"/>
      <c r="WMG96" s="129"/>
      <c r="WMH96" s="129"/>
      <c r="WMI96" s="129"/>
      <c r="WMJ96" s="129"/>
      <c r="WMK96" s="129"/>
      <c r="WML96" s="129"/>
      <c r="WMM96" s="129"/>
      <c r="WMN96" s="129"/>
      <c r="WMO96" s="129"/>
      <c r="WMP96" s="129"/>
      <c r="WMQ96" s="129"/>
      <c r="WMR96" s="129"/>
      <c r="WMS96" s="129"/>
      <c r="WMT96" s="129"/>
      <c r="WMU96" s="129"/>
      <c r="WMV96" s="129"/>
      <c r="WMW96" s="129"/>
      <c r="WMX96" s="129"/>
      <c r="WMY96" s="129"/>
      <c r="WMZ96" s="129"/>
      <c r="WNA96" s="129"/>
      <c r="WNB96" s="129"/>
      <c r="WNC96" s="129"/>
      <c r="WND96" s="129"/>
      <c r="WNE96" s="129"/>
      <c r="WNF96" s="129"/>
      <c r="WNG96" s="129"/>
      <c r="WNH96" s="129"/>
      <c r="WNI96" s="129"/>
      <c r="WNJ96" s="129"/>
      <c r="WNK96" s="129"/>
      <c r="WNL96" s="129"/>
      <c r="WNM96" s="129"/>
      <c r="WNN96" s="129"/>
      <c r="WNO96" s="129"/>
      <c r="WNP96" s="129"/>
      <c r="WNQ96" s="129"/>
      <c r="WNR96" s="129"/>
      <c r="WNS96" s="129"/>
      <c r="WNT96" s="129"/>
      <c r="WNU96" s="129"/>
      <c r="WNV96" s="129"/>
      <c r="WNW96" s="129"/>
      <c r="WNX96" s="129"/>
      <c r="WNY96" s="129"/>
      <c r="WNZ96" s="129"/>
      <c r="WOA96" s="129"/>
      <c r="WOB96" s="129"/>
      <c r="WOC96" s="129"/>
      <c r="WOD96" s="129"/>
      <c r="WOE96" s="129"/>
      <c r="WOF96" s="129"/>
      <c r="WOG96" s="129"/>
      <c r="WOH96" s="129"/>
      <c r="WOI96" s="129"/>
      <c r="WOJ96" s="129"/>
      <c r="WOK96" s="129"/>
      <c r="WOL96" s="129"/>
      <c r="WOM96" s="129"/>
      <c r="WON96" s="129"/>
      <c r="WOO96" s="129"/>
      <c r="WOP96" s="129"/>
      <c r="WOQ96" s="129"/>
      <c r="WOR96" s="129"/>
      <c r="WOS96" s="129"/>
      <c r="WOT96" s="129"/>
      <c r="WOU96" s="129"/>
      <c r="WOV96" s="129"/>
      <c r="WOW96" s="129"/>
      <c r="WOX96" s="129"/>
      <c r="WOY96" s="129"/>
      <c r="WOZ96" s="129"/>
      <c r="WPA96" s="129"/>
      <c r="WPB96" s="129"/>
      <c r="WPC96" s="129"/>
      <c r="WPD96" s="129"/>
      <c r="WPE96" s="129"/>
      <c r="WPF96" s="129"/>
      <c r="WPG96" s="129"/>
      <c r="WPH96" s="129"/>
      <c r="WPI96" s="129"/>
      <c r="WPJ96" s="129"/>
      <c r="WPK96" s="129"/>
      <c r="WPL96" s="129"/>
      <c r="WPM96" s="129"/>
      <c r="WPN96" s="129"/>
      <c r="WPO96" s="129"/>
      <c r="WPP96" s="129"/>
      <c r="WPQ96" s="129"/>
      <c r="WPR96" s="129"/>
      <c r="WPS96" s="129"/>
      <c r="WPT96" s="129"/>
      <c r="WPU96" s="129"/>
      <c r="WPV96" s="129"/>
      <c r="WPW96" s="129"/>
      <c r="WPX96" s="129"/>
      <c r="WPY96" s="129"/>
      <c r="WPZ96" s="129"/>
      <c r="WQA96" s="129"/>
      <c r="WQB96" s="129"/>
      <c r="WQC96" s="129"/>
      <c r="WQD96" s="129"/>
      <c r="WQE96" s="129"/>
      <c r="WQF96" s="129"/>
      <c r="WQG96" s="129"/>
      <c r="WQH96" s="129"/>
      <c r="WQI96" s="129"/>
      <c r="WQJ96" s="129"/>
      <c r="WQK96" s="129"/>
      <c r="WQL96" s="129"/>
      <c r="WQM96" s="129"/>
      <c r="WQN96" s="129"/>
      <c r="WQO96" s="129"/>
      <c r="WQP96" s="129"/>
      <c r="WQQ96" s="129"/>
      <c r="WQR96" s="129"/>
      <c r="WQS96" s="129"/>
      <c r="WQT96" s="129"/>
      <c r="WQU96" s="129"/>
      <c r="WQV96" s="129"/>
      <c r="WQW96" s="129"/>
      <c r="WQX96" s="129"/>
      <c r="WQY96" s="129"/>
      <c r="WQZ96" s="129"/>
      <c r="WRA96" s="129"/>
      <c r="WRB96" s="129"/>
      <c r="WRC96" s="129"/>
      <c r="WRD96" s="129"/>
      <c r="WRE96" s="129"/>
      <c r="WRF96" s="129"/>
      <c r="WRG96" s="129"/>
      <c r="WRH96" s="129"/>
      <c r="WRI96" s="129"/>
      <c r="WRJ96" s="129"/>
      <c r="WRK96" s="129"/>
      <c r="WRL96" s="129"/>
      <c r="WRM96" s="129"/>
      <c r="WRN96" s="129"/>
      <c r="WRO96" s="129"/>
      <c r="WRP96" s="129"/>
      <c r="WRQ96" s="129"/>
      <c r="WRR96" s="129"/>
      <c r="WRS96" s="129"/>
      <c r="WRT96" s="129"/>
      <c r="WRU96" s="129"/>
      <c r="WRV96" s="129"/>
      <c r="WRW96" s="129"/>
      <c r="WRX96" s="129"/>
      <c r="WRY96" s="129"/>
      <c r="WRZ96" s="129"/>
      <c r="WSA96" s="129"/>
      <c r="WSB96" s="129"/>
      <c r="WSC96" s="129"/>
      <c r="WSD96" s="129"/>
      <c r="WSE96" s="129"/>
      <c r="WSF96" s="129"/>
      <c r="WSG96" s="129"/>
      <c r="WSH96" s="129"/>
      <c r="WSI96" s="129"/>
      <c r="WSJ96" s="129"/>
      <c r="WSK96" s="129"/>
      <c r="WSL96" s="129"/>
      <c r="WSM96" s="129"/>
      <c r="WSN96" s="129"/>
      <c r="WSO96" s="129"/>
      <c r="WSP96" s="129"/>
      <c r="WSQ96" s="129"/>
      <c r="WSR96" s="129"/>
      <c r="WSS96" s="129"/>
      <c r="WST96" s="129"/>
      <c r="WSU96" s="129"/>
      <c r="WSV96" s="129"/>
      <c r="WSW96" s="129"/>
      <c r="WSX96" s="129"/>
      <c r="WSY96" s="129"/>
      <c r="WSZ96" s="129"/>
      <c r="WTA96" s="129"/>
      <c r="WTB96" s="129"/>
      <c r="WTC96" s="129"/>
      <c r="WTD96" s="129"/>
      <c r="WTE96" s="129"/>
      <c r="WTF96" s="129"/>
      <c r="WTG96" s="129"/>
      <c r="WTH96" s="129"/>
      <c r="WTI96" s="129"/>
      <c r="WTJ96" s="129"/>
      <c r="WTK96" s="129"/>
      <c r="WTL96" s="129"/>
      <c r="WTM96" s="129"/>
      <c r="WTN96" s="129"/>
      <c r="WTO96" s="129"/>
      <c r="WTP96" s="129"/>
      <c r="WTQ96" s="129"/>
      <c r="WTR96" s="129"/>
      <c r="WTS96" s="129"/>
      <c r="WTT96" s="129"/>
      <c r="WTU96" s="129"/>
      <c r="WTV96" s="129"/>
      <c r="WTW96" s="129"/>
      <c r="WTX96" s="129"/>
      <c r="WTY96" s="129"/>
      <c r="WTZ96" s="129"/>
      <c r="WUA96" s="129"/>
      <c r="WUB96" s="129"/>
      <c r="WUC96" s="129"/>
      <c r="WUD96" s="129"/>
      <c r="WUE96" s="129"/>
      <c r="WUF96" s="129"/>
      <c r="WUG96" s="129"/>
      <c r="WUH96" s="129"/>
      <c r="WUI96" s="129"/>
      <c r="WUJ96" s="129"/>
      <c r="WUK96" s="129"/>
      <c r="WUL96" s="129"/>
      <c r="WUM96" s="129"/>
      <c r="WUN96" s="129"/>
      <c r="WUO96" s="129"/>
      <c r="WUP96" s="129"/>
      <c r="WUQ96" s="129"/>
      <c r="WUR96" s="129"/>
      <c r="WUS96" s="129"/>
      <c r="WUT96" s="129"/>
      <c r="WUU96" s="129"/>
      <c r="WUV96" s="129"/>
      <c r="WUW96" s="129"/>
      <c r="WUX96" s="129"/>
      <c r="WUY96" s="129"/>
      <c r="WUZ96" s="129"/>
      <c r="WVA96" s="129"/>
      <c r="WVB96" s="129"/>
      <c r="WVC96" s="129"/>
      <c r="WVD96" s="129"/>
      <c r="WVE96" s="129"/>
      <c r="WVF96" s="129"/>
      <c r="WVG96" s="129"/>
      <c r="WVH96" s="129"/>
      <c r="WVI96" s="129"/>
      <c r="WVJ96" s="129"/>
      <c r="WVK96" s="129"/>
      <c r="WVL96" s="129"/>
      <c r="WVM96" s="129"/>
      <c r="WVN96" s="129"/>
      <c r="WVO96" s="129"/>
      <c r="WVP96" s="129"/>
      <c r="WVQ96" s="129"/>
      <c r="WVR96" s="129"/>
      <c r="WVS96" s="129"/>
      <c r="WVT96" s="129"/>
      <c r="WVU96" s="129"/>
      <c r="WVV96" s="129"/>
      <c r="WVW96" s="129"/>
      <c r="WVX96" s="129"/>
      <c r="WVY96" s="129"/>
      <c r="WVZ96" s="129"/>
      <c r="WWA96" s="129"/>
      <c r="WWB96" s="129"/>
      <c r="WWC96" s="129"/>
      <c r="WWD96" s="129"/>
      <c r="WWE96" s="129"/>
      <c r="WWF96" s="129"/>
      <c r="WWG96" s="129"/>
      <c r="WWH96" s="129"/>
      <c r="WWI96" s="129"/>
      <c r="WWJ96" s="129"/>
      <c r="WWK96" s="129"/>
      <c r="WWL96" s="129"/>
      <c r="WWM96" s="129"/>
      <c r="WWN96" s="129"/>
      <c r="WWO96" s="129"/>
      <c r="WWP96" s="129"/>
      <c r="WWQ96" s="129"/>
      <c r="WWR96" s="129"/>
      <c r="WWS96" s="129"/>
      <c r="WWT96" s="129"/>
      <c r="WWU96" s="129"/>
      <c r="WWV96" s="129"/>
      <c r="WWW96" s="129"/>
      <c r="WWX96" s="129"/>
      <c r="WWY96" s="129"/>
      <c r="WWZ96" s="129"/>
      <c r="WXA96" s="129"/>
      <c r="WXB96" s="129"/>
      <c r="WXC96" s="129"/>
      <c r="WXD96" s="129"/>
      <c r="WXE96" s="129"/>
      <c r="WXF96" s="129"/>
      <c r="WXG96" s="129"/>
      <c r="WXH96" s="129"/>
      <c r="WXI96" s="129"/>
      <c r="WXJ96" s="129"/>
      <c r="WXK96" s="129"/>
      <c r="WXL96" s="129"/>
      <c r="WXM96" s="129"/>
      <c r="WXN96" s="129"/>
      <c r="WXO96" s="129"/>
      <c r="WXP96" s="129"/>
      <c r="WXQ96" s="129"/>
      <c r="WXR96" s="129"/>
      <c r="WXS96" s="129"/>
      <c r="WXT96" s="129"/>
      <c r="WXU96" s="129"/>
      <c r="WXV96" s="129"/>
      <c r="WXW96" s="129"/>
      <c r="WXX96" s="129"/>
      <c r="WXY96" s="129"/>
      <c r="WXZ96" s="129"/>
      <c r="WYA96" s="129"/>
      <c r="WYB96" s="129"/>
      <c r="WYC96" s="129"/>
      <c r="WYD96" s="129"/>
      <c r="WYE96" s="129"/>
      <c r="WYF96" s="129"/>
      <c r="WYG96" s="129"/>
      <c r="WYH96" s="129"/>
      <c r="WYI96" s="129"/>
      <c r="WYJ96" s="129"/>
      <c r="WYK96" s="129"/>
      <c r="WYL96" s="129"/>
      <c r="WYM96" s="129"/>
      <c r="WYN96" s="129"/>
      <c r="WYO96" s="129"/>
      <c r="WYP96" s="129"/>
      <c r="WYQ96" s="129"/>
      <c r="WYR96" s="129"/>
      <c r="WYS96" s="129"/>
      <c r="WYT96" s="129"/>
      <c r="WYU96" s="129"/>
      <c r="WYV96" s="129"/>
      <c r="WYW96" s="129"/>
      <c r="WYX96" s="129"/>
      <c r="WYY96" s="129"/>
      <c r="WYZ96" s="129"/>
      <c r="WZA96" s="129"/>
      <c r="WZB96" s="129"/>
      <c r="WZC96" s="129"/>
      <c r="WZD96" s="129"/>
      <c r="WZE96" s="129"/>
      <c r="WZF96" s="129"/>
      <c r="WZG96" s="129"/>
      <c r="WZH96" s="129"/>
      <c r="WZI96" s="129"/>
      <c r="WZJ96" s="129"/>
      <c r="WZK96" s="129"/>
      <c r="WZL96" s="129"/>
      <c r="WZM96" s="129"/>
      <c r="WZN96" s="129"/>
      <c r="WZO96" s="129"/>
      <c r="WZP96" s="129"/>
      <c r="WZQ96" s="129"/>
      <c r="WZR96" s="129"/>
      <c r="WZS96" s="129"/>
      <c r="WZT96" s="129"/>
      <c r="WZU96" s="129"/>
      <c r="WZV96" s="129"/>
      <c r="WZW96" s="129"/>
      <c r="WZX96" s="129"/>
      <c r="WZY96" s="129"/>
      <c r="WZZ96" s="129"/>
      <c r="XAA96" s="129"/>
      <c r="XAB96" s="129"/>
      <c r="XAC96" s="129"/>
      <c r="XAD96" s="129"/>
      <c r="XAE96" s="129"/>
      <c r="XAF96" s="129"/>
      <c r="XAG96" s="129"/>
      <c r="XAH96" s="129"/>
      <c r="XAI96" s="129"/>
      <c r="XAJ96" s="129"/>
      <c r="XAK96" s="129"/>
      <c r="XAL96" s="129"/>
      <c r="XAM96" s="129"/>
      <c r="XAN96" s="129"/>
      <c r="XAO96" s="129"/>
      <c r="XAP96" s="129"/>
      <c r="XAQ96" s="129"/>
      <c r="XAR96" s="129"/>
      <c r="XAS96" s="129"/>
      <c r="XAT96" s="129"/>
      <c r="XAU96" s="129"/>
      <c r="XAV96" s="129"/>
      <c r="XAW96" s="129"/>
      <c r="XAX96" s="129"/>
      <c r="XAY96" s="129"/>
      <c r="XAZ96" s="129"/>
      <c r="XBA96" s="129"/>
      <c r="XBB96" s="129"/>
      <c r="XBC96" s="129"/>
      <c r="XBD96" s="129"/>
      <c r="XBE96" s="129"/>
      <c r="XBF96" s="129"/>
      <c r="XBG96" s="129"/>
      <c r="XBH96" s="129"/>
      <c r="XBI96" s="129"/>
      <c r="XBJ96" s="129"/>
      <c r="XBK96" s="129"/>
      <c r="XBL96" s="129"/>
      <c r="XBM96" s="129"/>
      <c r="XBN96" s="129"/>
      <c r="XBO96" s="129"/>
      <c r="XBP96" s="129"/>
      <c r="XBQ96" s="129"/>
      <c r="XBR96" s="129"/>
      <c r="XBS96" s="129"/>
      <c r="XBT96" s="129"/>
      <c r="XBU96" s="129"/>
      <c r="XBV96" s="129"/>
      <c r="XBW96" s="129"/>
      <c r="XBX96" s="129"/>
      <c r="XBY96" s="129"/>
      <c r="XBZ96" s="129"/>
      <c r="XCA96" s="129"/>
      <c r="XCB96" s="129"/>
      <c r="XCC96" s="129"/>
      <c r="XCD96" s="129"/>
      <c r="XCE96" s="129"/>
      <c r="XCF96" s="129"/>
      <c r="XCG96" s="129"/>
      <c r="XCH96" s="129"/>
      <c r="XCI96" s="129"/>
      <c r="XCJ96" s="129"/>
      <c r="XCK96" s="129"/>
      <c r="XCL96" s="129"/>
      <c r="XCM96" s="129"/>
      <c r="XCN96" s="129"/>
      <c r="XCO96" s="129"/>
      <c r="XCP96" s="129"/>
      <c r="XCQ96" s="129"/>
      <c r="XCR96" s="129"/>
      <c r="XCS96" s="129"/>
      <c r="XCT96" s="129"/>
      <c r="XCU96" s="129"/>
      <c r="XCV96" s="129"/>
      <c r="XCW96" s="129"/>
      <c r="XCX96" s="129"/>
      <c r="XCY96" s="129"/>
      <c r="XCZ96" s="129"/>
      <c r="XDA96" s="129"/>
      <c r="XDB96" s="129"/>
      <c r="XDC96" s="129"/>
      <c r="XDD96" s="129"/>
      <c r="XDE96" s="129"/>
      <c r="XDF96" s="129"/>
      <c r="XDG96" s="129"/>
      <c r="XDH96" s="129"/>
      <c r="XDI96" s="129"/>
      <c r="XDJ96" s="129"/>
      <c r="XDK96" s="129"/>
      <c r="XDL96" s="129"/>
      <c r="XDM96" s="129"/>
      <c r="XDN96" s="129"/>
      <c r="XDO96" s="129"/>
      <c r="XDP96" s="129"/>
      <c r="XDQ96" s="129"/>
      <c r="XDR96" s="129"/>
      <c r="XDS96" s="129"/>
      <c r="XDT96" s="129"/>
      <c r="XDU96" s="129"/>
      <c r="XDV96" s="129"/>
      <c r="XDW96" s="129"/>
      <c r="XDX96" s="129"/>
      <c r="XDY96" s="129"/>
      <c r="XDZ96" s="129"/>
      <c r="XEA96" s="129"/>
      <c r="XEB96" s="129"/>
      <c r="XEC96" s="129"/>
      <c r="XED96" s="129"/>
      <c r="XEE96" s="129"/>
      <c r="XEF96" s="129"/>
      <c r="XEG96" s="129"/>
      <c r="XEH96" s="129"/>
      <c r="XEI96" s="129"/>
      <c r="XEJ96" s="129"/>
      <c r="XEK96" s="129"/>
      <c r="XEL96" s="129"/>
      <c r="XEM96" s="129"/>
      <c r="XEN96" s="129"/>
      <c r="XEO96" s="129"/>
      <c r="XEP96" s="129"/>
      <c r="XEQ96" s="129"/>
      <c r="XER96" s="129"/>
      <c r="XES96" s="129"/>
      <c r="XET96" s="129"/>
      <c r="XEU96" s="129"/>
      <c r="XEV96" s="129"/>
      <c r="XEW96" s="129"/>
      <c r="XEX96" s="129"/>
      <c r="XEY96" s="129"/>
      <c r="XEZ96" s="129"/>
      <c r="XFA96" s="129"/>
      <c r="XFB96" s="129"/>
      <c r="XFC96" s="129"/>
      <c r="XFD96" s="129"/>
    </row>
    <row r="97" spans="1:16384" s="101" customFormat="1" ht="13.5">
      <c r="A97" s="709" t="s">
        <v>1290</v>
      </c>
      <c r="B97" s="709"/>
      <c r="C97" s="709"/>
      <c r="D97" s="709"/>
      <c r="E97" s="709"/>
      <c r="F97" s="709"/>
      <c r="G97" s="709"/>
      <c r="H97" s="709"/>
      <c r="I97" s="709"/>
      <c r="J97" s="709"/>
      <c r="K97" s="709"/>
      <c r="L97" s="709"/>
      <c r="M97" s="709"/>
      <c r="N97" s="709"/>
      <c r="O97" s="1084" t="s">
        <v>1291</v>
      </c>
      <c r="P97" s="1084"/>
      <c r="Q97" s="1084"/>
      <c r="R97" s="1084"/>
      <c r="S97" s="1084"/>
      <c r="T97" s="1084"/>
      <c r="U97" s="1084"/>
      <c r="V97" s="1084"/>
      <c r="W97" s="1084"/>
      <c r="X97" s="1084"/>
      <c r="Y97" s="1084"/>
      <c r="Z97" s="1084"/>
      <c r="AA97" s="1084"/>
      <c r="AB97" s="1085"/>
      <c r="AC97" s="1085"/>
      <c r="AD97" s="1085"/>
      <c r="AE97" s="1085"/>
      <c r="AF97" s="1085"/>
      <c r="AG97" s="1085"/>
      <c r="AH97" s="1085"/>
      <c r="AI97" s="1085"/>
      <c r="AJ97" s="1085"/>
      <c r="AK97" s="1085"/>
      <c r="AL97" s="1085"/>
      <c r="AM97" s="1085"/>
      <c r="AN97" s="1085"/>
      <c r="AO97" s="1085"/>
      <c r="AP97" s="1086"/>
      <c r="AQ97" s="1086"/>
      <c r="AR97" s="1086"/>
      <c r="AS97" s="1086"/>
      <c r="AT97" s="1086"/>
      <c r="AU97" s="1086"/>
      <c r="AV97" s="1086"/>
      <c r="AW97" s="1086"/>
      <c r="AX97" s="1086"/>
      <c r="AY97" s="1086"/>
      <c r="AZ97" s="100"/>
      <c r="BA97" s="130"/>
      <c r="BB97" s="130"/>
      <c r="BC97" s="129"/>
      <c r="BD97" s="129"/>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c r="CG97" s="129"/>
      <c r="CH97" s="129"/>
      <c r="CI97" s="129"/>
      <c r="CJ97" s="129"/>
      <c r="CK97" s="129"/>
      <c r="CL97" s="129"/>
      <c r="CM97" s="129"/>
      <c r="CN97" s="129"/>
      <c r="CO97" s="129"/>
      <c r="CP97" s="129"/>
      <c r="CQ97" s="129"/>
      <c r="CR97" s="129"/>
      <c r="CS97" s="129"/>
      <c r="CT97" s="129"/>
      <c r="CU97" s="129"/>
      <c r="CV97" s="129"/>
      <c r="CW97" s="129"/>
      <c r="CX97" s="129"/>
      <c r="CY97" s="129"/>
      <c r="CZ97" s="129"/>
      <c r="DA97" s="129"/>
      <c r="DB97" s="129"/>
      <c r="DC97" s="129"/>
      <c r="DD97" s="129"/>
      <c r="DE97" s="129"/>
      <c r="DF97" s="129"/>
      <c r="DG97" s="129"/>
      <c r="DH97" s="129"/>
      <c r="DI97" s="129"/>
      <c r="DJ97" s="129"/>
      <c r="DK97" s="129"/>
      <c r="DL97" s="129"/>
      <c r="DM97" s="129"/>
      <c r="DN97" s="129"/>
      <c r="DO97" s="129"/>
      <c r="DP97" s="129"/>
      <c r="DQ97" s="129"/>
      <c r="DR97" s="129"/>
      <c r="DS97" s="129"/>
      <c r="DT97" s="129"/>
      <c r="DU97" s="129"/>
      <c r="DV97" s="129"/>
      <c r="DW97" s="129"/>
      <c r="DX97" s="129"/>
      <c r="DY97" s="129"/>
      <c r="DZ97" s="129"/>
      <c r="EA97" s="129"/>
      <c r="EB97" s="129"/>
      <c r="EC97" s="129"/>
      <c r="ED97" s="129"/>
      <c r="EE97" s="129"/>
      <c r="EF97" s="129"/>
      <c r="EG97" s="129"/>
      <c r="EH97" s="129"/>
      <c r="EI97" s="129"/>
      <c r="EJ97" s="129"/>
      <c r="EK97" s="129"/>
      <c r="EL97" s="129"/>
      <c r="EM97" s="129"/>
      <c r="EN97" s="129"/>
      <c r="EO97" s="129"/>
      <c r="EP97" s="129"/>
      <c r="EQ97" s="129"/>
      <c r="ER97" s="129"/>
      <c r="ES97" s="129"/>
      <c r="ET97" s="129"/>
      <c r="EU97" s="129"/>
      <c r="EV97" s="129"/>
      <c r="EW97" s="129"/>
      <c r="EX97" s="129"/>
      <c r="EY97" s="129"/>
      <c r="EZ97" s="129"/>
      <c r="FA97" s="129"/>
      <c r="FB97" s="129"/>
      <c r="FC97" s="129"/>
      <c r="FD97" s="129"/>
      <c r="FE97" s="129"/>
      <c r="FF97" s="129"/>
      <c r="FG97" s="129"/>
      <c r="FH97" s="129"/>
      <c r="FI97" s="129"/>
      <c r="FJ97" s="129"/>
      <c r="FK97" s="129"/>
      <c r="FL97" s="129"/>
      <c r="FM97" s="129"/>
      <c r="FN97" s="129"/>
      <c r="FO97" s="129"/>
      <c r="FP97" s="129"/>
      <c r="FQ97" s="129"/>
      <c r="FR97" s="129"/>
      <c r="FS97" s="129"/>
      <c r="FT97" s="129"/>
      <c r="FU97" s="129"/>
      <c r="FV97" s="129"/>
      <c r="FW97" s="129"/>
      <c r="FX97" s="129"/>
      <c r="FY97" s="129"/>
      <c r="FZ97" s="129"/>
      <c r="GA97" s="129"/>
      <c r="GB97" s="129"/>
      <c r="GC97" s="129"/>
      <c r="GD97" s="129"/>
      <c r="GE97" s="129"/>
      <c r="GF97" s="129"/>
      <c r="GG97" s="129"/>
      <c r="GH97" s="129"/>
      <c r="GI97" s="129"/>
      <c r="GJ97" s="129"/>
      <c r="GK97" s="129"/>
      <c r="GL97" s="129"/>
      <c r="GM97" s="129"/>
      <c r="GN97" s="129"/>
      <c r="GO97" s="129"/>
      <c r="GP97" s="129"/>
      <c r="GQ97" s="129"/>
      <c r="GR97" s="129"/>
      <c r="GS97" s="129"/>
      <c r="GT97" s="129"/>
      <c r="GU97" s="129"/>
      <c r="GV97" s="129"/>
      <c r="GW97" s="129"/>
      <c r="GX97" s="129"/>
      <c r="GY97" s="129"/>
      <c r="GZ97" s="129"/>
      <c r="HA97" s="129"/>
      <c r="HB97" s="129"/>
      <c r="HC97" s="129"/>
      <c r="HD97" s="129"/>
      <c r="HE97" s="129"/>
      <c r="HF97" s="129"/>
      <c r="HG97" s="129"/>
      <c r="HH97" s="129"/>
      <c r="HI97" s="129"/>
      <c r="HJ97" s="129"/>
      <c r="HK97" s="129"/>
      <c r="HL97" s="129"/>
      <c r="HM97" s="129"/>
      <c r="HN97" s="129"/>
      <c r="HO97" s="129"/>
      <c r="HP97" s="129"/>
      <c r="HQ97" s="129"/>
      <c r="HR97" s="129"/>
      <c r="HS97" s="129"/>
      <c r="HT97" s="129"/>
      <c r="HU97" s="129"/>
      <c r="HV97" s="129"/>
      <c r="HW97" s="129"/>
      <c r="HX97" s="129"/>
      <c r="HY97" s="129"/>
      <c r="HZ97" s="129"/>
      <c r="IA97" s="129"/>
      <c r="IB97" s="129"/>
      <c r="IC97" s="129"/>
      <c r="ID97" s="129"/>
      <c r="IE97" s="129"/>
      <c r="IF97" s="129"/>
      <c r="IG97" s="129"/>
      <c r="IH97" s="129"/>
      <c r="II97" s="129"/>
      <c r="IJ97" s="129"/>
      <c r="IK97" s="129"/>
      <c r="IL97" s="129"/>
      <c r="IM97" s="129"/>
      <c r="IN97" s="129"/>
      <c r="IO97" s="129"/>
      <c r="IP97" s="129"/>
      <c r="IQ97" s="129"/>
      <c r="IR97" s="129"/>
      <c r="IS97" s="129"/>
      <c r="IT97" s="129"/>
      <c r="IU97" s="129"/>
      <c r="IV97" s="129"/>
      <c r="IW97" s="129"/>
      <c r="IX97" s="129"/>
      <c r="IY97" s="129"/>
      <c r="IZ97" s="129"/>
      <c r="JA97" s="129"/>
      <c r="JB97" s="129"/>
      <c r="JC97" s="129"/>
      <c r="JD97" s="129"/>
      <c r="JE97" s="129"/>
      <c r="JF97" s="129"/>
      <c r="JG97" s="129"/>
      <c r="JH97" s="129"/>
      <c r="JI97" s="129"/>
      <c r="JJ97" s="129"/>
      <c r="JK97" s="129"/>
      <c r="JL97" s="129"/>
      <c r="JM97" s="129"/>
      <c r="JN97" s="129"/>
      <c r="JO97" s="129"/>
      <c r="JP97" s="129"/>
      <c r="JQ97" s="129"/>
      <c r="JR97" s="129"/>
      <c r="JS97" s="129"/>
      <c r="JT97" s="129"/>
      <c r="JU97" s="129"/>
      <c r="JV97" s="129"/>
      <c r="JW97" s="129"/>
      <c r="JX97" s="129"/>
      <c r="JY97" s="129"/>
      <c r="JZ97" s="129"/>
      <c r="KA97" s="129"/>
      <c r="KB97" s="129"/>
      <c r="KC97" s="129"/>
      <c r="KD97" s="129"/>
      <c r="KE97" s="129"/>
      <c r="KF97" s="129"/>
      <c r="KG97" s="129"/>
      <c r="KH97" s="129"/>
      <c r="KI97" s="129"/>
      <c r="KJ97" s="129"/>
      <c r="KK97" s="129"/>
      <c r="KL97" s="129"/>
      <c r="KM97" s="129"/>
      <c r="KN97" s="129"/>
      <c r="KO97" s="129"/>
      <c r="KP97" s="129"/>
      <c r="KQ97" s="129"/>
      <c r="KR97" s="129"/>
      <c r="KS97" s="129"/>
      <c r="KT97" s="129"/>
      <c r="KU97" s="129"/>
      <c r="KV97" s="129"/>
      <c r="KW97" s="129"/>
      <c r="KX97" s="129"/>
      <c r="KY97" s="129"/>
      <c r="KZ97" s="129"/>
      <c r="LA97" s="129"/>
      <c r="LB97" s="129"/>
      <c r="LC97" s="129"/>
      <c r="LD97" s="129"/>
      <c r="LE97" s="129"/>
      <c r="LF97" s="129"/>
      <c r="LG97" s="129"/>
      <c r="LH97" s="129"/>
      <c r="LI97" s="129"/>
      <c r="LJ97" s="129"/>
      <c r="LK97" s="129"/>
      <c r="LL97" s="129"/>
      <c r="LM97" s="129"/>
      <c r="LN97" s="129"/>
      <c r="LO97" s="129"/>
      <c r="LP97" s="129"/>
      <c r="LQ97" s="129"/>
      <c r="LR97" s="129"/>
      <c r="LS97" s="129"/>
      <c r="LT97" s="129"/>
      <c r="LU97" s="129"/>
      <c r="LV97" s="129"/>
      <c r="LW97" s="129"/>
      <c r="LX97" s="129"/>
      <c r="LY97" s="129"/>
      <c r="LZ97" s="129"/>
      <c r="MA97" s="129"/>
      <c r="MB97" s="129"/>
      <c r="MC97" s="129"/>
      <c r="MD97" s="129"/>
      <c r="ME97" s="129"/>
      <c r="MF97" s="129"/>
      <c r="MG97" s="129"/>
      <c r="MH97" s="129"/>
      <c r="MI97" s="129"/>
      <c r="MJ97" s="129"/>
      <c r="MK97" s="129"/>
      <c r="ML97" s="129"/>
      <c r="MM97" s="129"/>
      <c r="MN97" s="129"/>
      <c r="MO97" s="129"/>
      <c r="MP97" s="129"/>
      <c r="MQ97" s="129"/>
      <c r="MR97" s="129"/>
      <c r="MS97" s="129"/>
      <c r="MT97" s="129"/>
      <c r="MU97" s="129"/>
      <c r="MV97" s="129"/>
      <c r="MW97" s="129"/>
      <c r="MX97" s="129"/>
      <c r="MY97" s="129"/>
      <c r="MZ97" s="129"/>
      <c r="NA97" s="129"/>
      <c r="NB97" s="129"/>
      <c r="NC97" s="129"/>
      <c r="ND97" s="129"/>
      <c r="NE97" s="129"/>
      <c r="NF97" s="129"/>
      <c r="NG97" s="129"/>
      <c r="NH97" s="129"/>
      <c r="NI97" s="129"/>
      <c r="NJ97" s="129"/>
      <c r="NK97" s="129"/>
      <c r="NL97" s="129"/>
      <c r="NM97" s="129"/>
      <c r="NN97" s="129"/>
      <c r="NO97" s="129"/>
      <c r="NP97" s="129"/>
      <c r="NQ97" s="129"/>
      <c r="NR97" s="129"/>
      <c r="NS97" s="129"/>
      <c r="NT97" s="129"/>
      <c r="NU97" s="129"/>
      <c r="NV97" s="129"/>
      <c r="NW97" s="129"/>
      <c r="NX97" s="129"/>
      <c r="NY97" s="129"/>
      <c r="NZ97" s="129"/>
      <c r="OA97" s="129"/>
      <c r="OB97" s="129"/>
      <c r="OC97" s="129"/>
      <c r="OD97" s="129"/>
      <c r="OE97" s="129"/>
      <c r="OF97" s="129"/>
      <c r="OG97" s="129"/>
      <c r="OH97" s="129"/>
      <c r="OI97" s="129"/>
      <c r="OJ97" s="129"/>
      <c r="OK97" s="129"/>
      <c r="OL97" s="129"/>
      <c r="OM97" s="129"/>
      <c r="ON97" s="129"/>
      <c r="OO97" s="129"/>
      <c r="OP97" s="129"/>
      <c r="OQ97" s="129"/>
      <c r="OR97" s="129"/>
      <c r="OS97" s="129"/>
      <c r="OT97" s="129"/>
      <c r="OU97" s="129"/>
      <c r="OV97" s="129"/>
      <c r="OW97" s="129"/>
      <c r="OX97" s="129"/>
      <c r="OY97" s="129"/>
      <c r="OZ97" s="129"/>
      <c r="PA97" s="129"/>
      <c r="PB97" s="129"/>
      <c r="PC97" s="129"/>
      <c r="PD97" s="129"/>
      <c r="PE97" s="129"/>
      <c r="PF97" s="129"/>
      <c r="PG97" s="129"/>
      <c r="PH97" s="129"/>
      <c r="PI97" s="129"/>
      <c r="PJ97" s="129"/>
      <c r="PK97" s="129"/>
      <c r="PL97" s="129"/>
      <c r="PM97" s="129"/>
      <c r="PN97" s="129"/>
      <c r="PO97" s="129"/>
      <c r="PP97" s="129"/>
      <c r="PQ97" s="129"/>
      <c r="PR97" s="129"/>
      <c r="PS97" s="129"/>
      <c r="PT97" s="129"/>
      <c r="PU97" s="129"/>
      <c r="PV97" s="129"/>
      <c r="PW97" s="129"/>
      <c r="PX97" s="129"/>
      <c r="PY97" s="129"/>
      <c r="PZ97" s="129"/>
      <c r="QA97" s="129"/>
      <c r="QB97" s="129"/>
      <c r="QC97" s="129"/>
      <c r="QD97" s="129"/>
      <c r="QE97" s="129"/>
      <c r="QF97" s="129"/>
      <c r="QG97" s="129"/>
      <c r="QH97" s="129"/>
      <c r="QI97" s="129"/>
      <c r="QJ97" s="129"/>
      <c r="QK97" s="129"/>
      <c r="QL97" s="129"/>
      <c r="QM97" s="129"/>
      <c r="QN97" s="129"/>
      <c r="QO97" s="129"/>
      <c r="QP97" s="129"/>
      <c r="QQ97" s="129"/>
      <c r="QR97" s="129"/>
      <c r="QS97" s="129"/>
      <c r="QT97" s="129"/>
      <c r="QU97" s="129"/>
      <c r="QV97" s="129"/>
      <c r="QW97" s="129"/>
      <c r="QX97" s="129"/>
      <c r="QY97" s="129"/>
      <c r="QZ97" s="129"/>
      <c r="RA97" s="129"/>
      <c r="RB97" s="129"/>
      <c r="RC97" s="129"/>
      <c r="RD97" s="129"/>
      <c r="RE97" s="129"/>
      <c r="RF97" s="129"/>
      <c r="RG97" s="129"/>
      <c r="RH97" s="129"/>
      <c r="RI97" s="129"/>
      <c r="RJ97" s="129"/>
      <c r="RK97" s="129"/>
      <c r="RL97" s="129"/>
      <c r="RM97" s="129"/>
      <c r="RN97" s="129"/>
      <c r="RO97" s="129"/>
      <c r="RP97" s="129"/>
      <c r="RQ97" s="129"/>
      <c r="RR97" s="129"/>
      <c r="RS97" s="129"/>
      <c r="RT97" s="129"/>
      <c r="RU97" s="129"/>
      <c r="RV97" s="129"/>
      <c r="RW97" s="129"/>
      <c r="RX97" s="129"/>
      <c r="RY97" s="129"/>
      <c r="RZ97" s="129"/>
      <c r="SA97" s="129"/>
      <c r="SB97" s="129"/>
      <c r="SC97" s="129"/>
      <c r="SD97" s="129"/>
      <c r="SE97" s="129"/>
      <c r="SF97" s="129"/>
      <c r="SG97" s="129"/>
      <c r="SH97" s="129"/>
      <c r="SI97" s="129"/>
      <c r="SJ97" s="129"/>
      <c r="SK97" s="129"/>
      <c r="SL97" s="129"/>
      <c r="SM97" s="129"/>
      <c r="SN97" s="129"/>
      <c r="SO97" s="129"/>
      <c r="SP97" s="129"/>
      <c r="SQ97" s="129"/>
      <c r="SR97" s="129"/>
      <c r="SS97" s="129"/>
      <c r="ST97" s="129"/>
      <c r="SU97" s="129"/>
      <c r="SV97" s="129"/>
      <c r="SW97" s="129"/>
      <c r="SX97" s="129"/>
      <c r="SY97" s="129"/>
      <c r="SZ97" s="129"/>
      <c r="TA97" s="129"/>
      <c r="TB97" s="129"/>
      <c r="TC97" s="129"/>
      <c r="TD97" s="129"/>
      <c r="TE97" s="129"/>
      <c r="TF97" s="129"/>
      <c r="TG97" s="129"/>
      <c r="TH97" s="129"/>
      <c r="TI97" s="129"/>
      <c r="TJ97" s="129"/>
      <c r="TK97" s="129"/>
      <c r="TL97" s="129"/>
      <c r="TM97" s="129"/>
      <c r="TN97" s="129"/>
      <c r="TO97" s="129"/>
      <c r="TP97" s="129"/>
      <c r="TQ97" s="129"/>
      <c r="TR97" s="129"/>
      <c r="TS97" s="129"/>
      <c r="TT97" s="129"/>
      <c r="TU97" s="129"/>
      <c r="TV97" s="129"/>
      <c r="TW97" s="129"/>
      <c r="TX97" s="129"/>
      <c r="TY97" s="129"/>
      <c r="TZ97" s="129"/>
      <c r="UA97" s="129"/>
      <c r="UB97" s="129"/>
      <c r="UC97" s="129"/>
      <c r="UD97" s="129"/>
      <c r="UE97" s="129"/>
      <c r="UF97" s="129"/>
      <c r="UG97" s="129"/>
      <c r="UH97" s="129"/>
      <c r="UI97" s="129"/>
      <c r="UJ97" s="129"/>
      <c r="UK97" s="129"/>
      <c r="UL97" s="129"/>
      <c r="UM97" s="129"/>
      <c r="UN97" s="129"/>
      <c r="UO97" s="129"/>
      <c r="UP97" s="129"/>
      <c r="UQ97" s="129"/>
      <c r="UR97" s="129"/>
      <c r="US97" s="129"/>
      <c r="UT97" s="129"/>
      <c r="UU97" s="129"/>
      <c r="UV97" s="129"/>
      <c r="UW97" s="129"/>
      <c r="UX97" s="129"/>
      <c r="UY97" s="129"/>
      <c r="UZ97" s="129"/>
      <c r="VA97" s="129"/>
      <c r="VB97" s="129"/>
      <c r="VC97" s="129"/>
      <c r="VD97" s="129"/>
      <c r="VE97" s="129"/>
      <c r="VF97" s="129"/>
      <c r="VG97" s="129"/>
      <c r="VH97" s="129"/>
      <c r="VI97" s="129"/>
      <c r="VJ97" s="129"/>
      <c r="VK97" s="129"/>
      <c r="VL97" s="129"/>
      <c r="VM97" s="129"/>
      <c r="VN97" s="129"/>
      <c r="VO97" s="129"/>
      <c r="VP97" s="129"/>
      <c r="VQ97" s="129"/>
      <c r="VR97" s="129"/>
      <c r="VS97" s="129"/>
      <c r="VT97" s="129"/>
      <c r="VU97" s="129"/>
      <c r="VV97" s="129"/>
      <c r="VW97" s="129"/>
      <c r="VX97" s="129"/>
      <c r="VY97" s="129"/>
      <c r="VZ97" s="129"/>
      <c r="WA97" s="129"/>
      <c r="WB97" s="129"/>
      <c r="WC97" s="129"/>
      <c r="WD97" s="129"/>
      <c r="WE97" s="129"/>
      <c r="WF97" s="129"/>
      <c r="WG97" s="129"/>
      <c r="WH97" s="129"/>
      <c r="WI97" s="129"/>
      <c r="WJ97" s="129"/>
      <c r="WK97" s="129"/>
      <c r="WL97" s="129"/>
      <c r="WM97" s="129"/>
      <c r="WN97" s="129"/>
      <c r="WO97" s="129"/>
      <c r="WP97" s="129"/>
      <c r="WQ97" s="129"/>
      <c r="WR97" s="129"/>
      <c r="WS97" s="129"/>
      <c r="WT97" s="129"/>
      <c r="WU97" s="129"/>
      <c r="WV97" s="129"/>
      <c r="WW97" s="129"/>
      <c r="WX97" s="129"/>
      <c r="WY97" s="129"/>
      <c r="WZ97" s="129"/>
      <c r="XA97" s="129"/>
      <c r="XB97" s="129"/>
      <c r="XC97" s="129"/>
      <c r="XD97" s="129"/>
      <c r="XE97" s="129"/>
      <c r="XF97" s="129"/>
      <c r="XG97" s="129"/>
      <c r="XH97" s="129"/>
      <c r="XI97" s="129"/>
      <c r="XJ97" s="129"/>
      <c r="XK97" s="129"/>
      <c r="XL97" s="129"/>
      <c r="XM97" s="129"/>
      <c r="XN97" s="129"/>
      <c r="XO97" s="129"/>
      <c r="XP97" s="129"/>
      <c r="XQ97" s="129"/>
      <c r="XR97" s="129"/>
      <c r="XS97" s="129"/>
      <c r="XT97" s="129"/>
      <c r="XU97" s="129"/>
      <c r="XV97" s="129"/>
      <c r="XW97" s="129"/>
      <c r="XX97" s="129"/>
      <c r="XY97" s="129"/>
      <c r="XZ97" s="129"/>
      <c r="YA97" s="129"/>
      <c r="YB97" s="129"/>
      <c r="YC97" s="129"/>
      <c r="YD97" s="129"/>
      <c r="YE97" s="129"/>
      <c r="YF97" s="129"/>
      <c r="YG97" s="129"/>
      <c r="YH97" s="129"/>
      <c r="YI97" s="129"/>
      <c r="YJ97" s="129"/>
      <c r="YK97" s="129"/>
      <c r="YL97" s="129"/>
      <c r="YM97" s="129"/>
      <c r="YN97" s="129"/>
      <c r="YO97" s="129"/>
      <c r="YP97" s="129"/>
      <c r="YQ97" s="129"/>
      <c r="YR97" s="129"/>
      <c r="YS97" s="129"/>
      <c r="YT97" s="129"/>
      <c r="YU97" s="129"/>
      <c r="YV97" s="129"/>
      <c r="YW97" s="129"/>
      <c r="YX97" s="129"/>
      <c r="YY97" s="129"/>
      <c r="YZ97" s="129"/>
      <c r="ZA97" s="129"/>
      <c r="ZB97" s="129"/>
      <c r="ZC97" s="129"/>
      <c r="ZD97" s="129"/>
      <c r="ZE97" s="129"/>
      <c r="ZF97" s="129"/>
      <c r="ZG97" s="129"/>
      <c r="ZH97" s="129"/>
      <c r="ZI97" s="129"/>
      <c r="ZJ97" s="129"/>
      <c r="ZK97" s="129"/>
      <c r="ZL97" s="129"/>
      <c r="ZM97" s="129"/>
      <c r="ZN97" s="129"/>
      <c r="ZO97" s="129"/>
      <c r="ZP97" s="129"/>
      <c r="ZQ97" s="129"/>
      <c r="ZR97" s="129"/>
      <c r="ZS97" s="129"/>
      <c r="ZT97" s="129"/>
      <c r="ZU97" s="129"/>
      <c r="ZV97" s="129"/>
      <c r="ZW97" s="129"/>
      <c r="ZX97" s="129"/>
      <c r="ZY97" s="129"/>
      <c r="ZZ97" s="129"/>
      <c r="AAA97" s="129"/>
      <c r="AAB97" s="129"/>
      <c r="AAC97" s="129"/>
      <c r="AAD97" s="129"/>
      <c r="AAE97" s="129"/>
      <c r="AAF97" s="129"/>
      <c r="AAG97" s="129"/>
      <c r="AAH97" s="129"/>
      <c r="AAI97" s="129"/>
      <c r="AAJ97" s="129"/>
      <c r="AAK97" s="129"/>
      <c r="AAL97" s="129"/>
      <c r="AAM97" s="129"/>
      <c r="AAN97" s="129"/>
      <c r="AAO97" s="129"/>
      <c r="AAP97" s="129"/>
      <c r="AAQ97" s="129"/>
      <c r="AAR97" s="129"/>
      <c r="AAS97" s="129"/>
      <c r="AAT97" s="129"/>
      <c r="AAU97" s="129"/>
      <c r="AAV97" s="129"/>
      <c r="AAW97" s="129"/>
      <c r="AAX97" s="129"/>
      <c r="AAY97" s="129"/>
      <c r="AAZ97" s="129"/>
      <c r="ABA97" s="129"/>
      <c r="ABB97" s="129"/>
      <c r="ABC97" s="129"/>
      <c r="ABD97" s="129"/>
      <c r="ABE97" s="129"/>
      <c r="ABF97" s="129"/>
      <c r="ABG97" s="129"/>
      <c r="ABH97" s="129"/>
      <c r="ABI97" s="129"/>
      <c r="ABJ97" s="129"/>
      <c r="ABK97" s="129"/>
      <c r="ABL97" s="129"/>
      <c r="ABM97" s="129"/>
      <c r="ABN97" s="129"/>
      <c r="ABO97" s="129"/>
      <c r="ABP97" s="129"/>
      <c r="ABQ97" s="129"/>
      <c r="ABR97" s="129"/>
      <c r="ABS97" s="129"/>
      <c r="ABT97" s="129"/>
      <c r="ABU97" s="129"/>
      <c r="ABV97" s="129"/>
      <c r="ABW97" s="129"/>
      <c r="ABX97" s="129"/>
      <c r="ABY97" s="129"/>
      <c r="ABZ97" s="129"/>
      <c r="ACA97" s="129"/>
      <c r="ACB97" s="129"/>
      <c r="ACC97" s="129"/>
      <c r="ACD97" s="129"/>
      <c r="ACE97" s="129"/>
      <c r="ACF97" s="129"/>
      <c r="ACG97" s="129"/>
      <c r="ACH97" s="129"/>
      <c r="ACI97" s="129"/>
      <c r="ACJ97" s="129"/>
      <c r="ACK97" s="129"/>
      <c r="ACL97" s="129"/>
      <c r="ACM97" s="129"/>
      <c r="ACN97" s="129"/>
      <c r="ACO97" s="129"/>
      <c r="ACP97" s="129"/>
      <c r="ACQ97" s="129"/>
      <c r="ACR97" s="129"/>
      <c r="ACS97" s="129"/>
      <c r="ACT97" s="129"/>
      <c r="ACU97" s="129"/>
      <c r="ACV97" s="129"/>
      <c r="ACW97" s="129"/>
      <c r="ACX97" s="129"/>
      <c r="ACY97" s="129"/>
      <c r="ACZ97" s="129"/>
      <c r="ADA97" s="129"/>
      <c r="ADB97" s="129"/>
      <c r="ADC97" s="129"/>
      <c r="ADD97" s="129"/>
      <c r="ADE97" s="129"/>
      <c r="ADF97" s="129"/>
      <c r="ADG97" s="129"/>
      <c r="ADH97" s="129"/>
      <c r="ADI97" s="129"/>
      <c r="ADJ97" s="129"/>
      <c r="ADK97" s="129"/>
      <c r="ADL97" s="129"/>
      <c r="ADM97" s="129"/>
      <c r="ADN97" s="129"/>
      <c r="ADO97" s="129"/>
      <c r="ADP97" s="129"/>
      <c r="ADQ97" s="129"/>
      <c r="ADR97" s="129"/>
      <c r="ADS97" s="129"/>
      <c r="ADT97" s="129"/>
      <c r="ADU97" s="129"/>
      <c r="ADV97" s="129"/>
      <c r="ADW97" s="129"/>
      <c r="ADX97" s="129"/>
      <c r="ADY97" s="129"/>
      <c r="ADZ97" s="129"/>
      <c r="AEA97" s="129"/>
      <c r="AEB97" s="129"/>
      <c r="AEC97" s="129"/>
      <c r="AED97" s="129"/>
      <c r="AEE97" s="129"/>
      <c r="AEF97" s="129"/>
      <c r="AEG97" s="129"/>
      <c r="AEH97" s="129"/>
      <c r="AEI97" s="129"/>
      <c r="AEJ97" s="129"/>
      <c r="AEK97" s="129"/>
      <c r="AEL97" s="129"/>
      <c r="AEM97" s="129"/>
      <c r="AEN97" s="129"/>
      <c r="AEO97" s="129"/>
      <c r="AEP97" s="129"/>
      <c r="AEQ97" s="129"/>
      <c r="AER97" s="129"/>
      <c r="AES97" s="129"/>
      <c r="AET97" s="129"/>
      <c r="AEU97" s="129"/>
      <c r="AEV97" s="129"/>
      <c r="AEW97" s="129"/>
      <c r="AEX97" s="129"/>
      <c r="AEY97" s="129"/>
      <c r="AEZ97" s="129"/>
      <c r="AFA97" s="129"/>
      <c r="AFB97" s="129"/>
      <c r="AFC97" s="129"/>
      <c r="AFD97" s="129"/>
      <c r="AFE97" s="129"/>
      <c r="AFF97" s="129"/>
      <c r="AFG97" s="129"/>
      <c r="AFH97" s="129"/>
      <c r="AFI97" s="129"/>
      <c r="AFJ97" s="129"/>
      <c r="AFK97" s="129"/>
      <c r="AFL97" s="129"/>
      <c r="AFM97" s="129"/>
      <c r="AFN97" s="129"/>
      <c r="AFO97" s="129"/>
      <c r="AFP97" s="129"/>
      <c r="AFQ97" s="129"/>
      <c r="AFR97" s="129"/>
      <c r="AFS97" s="129"/>
      <c r="AFT97" s="129"/>
      <c r="AFU97" s="129"/>
      <c r="AFV97" s="129"/>
      <c r="AFW97" s="129"/>
      <c r="AFX97" s="129"/>
      <c r="AFY97" s="129"/>
      <c r="AFZ97" s="129"/>
      <c r="AGA97" s="129"/>
      <c r="AGB97" s="129"/>
      <c r="AGC97" s="129"/>
      <c r="AGD97" s="129"/>
      <c r="AGE97" s="129"/>
      <c r="AGF97" s="129"/>
      <c r="AGG97" s="129"/>
      <c r="AGH97" s="129"/>
      <c r="AGI97" s="129"/>
      <c r="AGJ97" s="129"/>
      <c r="AGK97" s="129"/>
      <c r="AGL97" s="129"/>
      <c r="AGM97" s="129"/>
      <c r="AGN97" s="129"/>
      <c r="AGO97" s="129"/>
      <c r="AGP97" s="129"/>
      <c r="AGQ97" s="129"/>
      <c r="AGR97" s="129"/>
      <c r="AGS97" s="129"/>
      <c r="AGT97" s="129"/>
      <c r="AGU97" s="129"/>
      <c r="AGV97" s="129"/>
      <c r="AGW97" s="129"/>
      <c r="AGX97" s="129"/>
      <c r="AGY97" s="129"/>
      <c r="AGZ97" s="129"/>
      <c r="AHA97" s="129"/>
      <c r="AHB97" s="129"/>
      <c r="AHC97" s="129"/>
      <c r="AHD97" s="129"/>
      <c r="AHE97" s="129"/>
      <c r="AHF97" s="129"/>
      <c r="AHG97" s="129"/>
      <c r="AHH97" s="129"/>
      <c r="AHI97" s="129"/>
      <c r="AHJ97" s="129"/>
      <c r="AHK97" s="129"/>
      <c r="AHL97" s="129"/>
      <c r="AHM97" s="129"/>
      <c r="AHN97" s="129"/>
      <c r="AHO97" s="129"/>
      <c r="AHP97" s="129"/>
      <c r="AHQ97" s="129"/>
      <c r="AHR97" s="129"/>
      <c r="AHS97" s="129"/>
      <c r="AHT97" s="129"/>
      <c r="AHU97" s="129"/>
      <c r="AHV97" s="129"/>
      <c r="AHW97" s="129"/>
      <c r="AHX97" s="129"/>
      <c r="AHY97" s="129"/>
      <c r="AHZ97" s="129"/>
      <c r="AIA97" s="129"/>
      <c r="AIB97" s="129"/>
      <c r="AIC97" s="129"/>
      <c r="AID97" s="129"/>
      <c r="AIE97" s="129"/>
      <c r="AIF97" s="129"/>
      <c r="AIG97" s="129"/>
      <c r="AIH97" s="129"/>
      <c r="AII97" s="129"/>
      <c r="AIJ97" s="129"/>
      <c r="AIK97" s="129"/>
      <c r="AIL97" s="129"/>
      <c r="AIM97" s="129"/>
      <c r="AIN97" s="129"/>
      <c r="AIO97" s="129"/>
      <c r="AIP97" s="129"/>
      <c r="AIQ97" s="129"/>
      <c r="AIR97" s="129"/>
      <c r="AIS97" s="129"/>
      <c r="AIT97" s="129"/>
      <c r="AIU97" s="129"/>
      <c r="AIV97" s="129"/>
      <c r="AIW97" s="129"/>
      <c r="AIX97" s="129"/>
      <c r="AIY97" s="129"/>
      <c r="AIZ97" s="129"/>
      <c r="AJA97" s="129"/>
      <c r="AJB97" s="129"/>
      <c r="AJC97" s="129"/>
      <c r="AJD97" s="129"/>
      <c r="AJE97" s="129"/>
      <c r="AJF97" s="129"/>
      <c r="AJG97" s="129"/>
      <c r="AJH97" s="129"/>
      <c r="AJI97" s="129"/>
      <c r="AJJ97" s="129"/>
      <c r="AJK97" s="129"/>
      <c r="AJL97" s="129"/>
      <c r="AJM97" s="129"/>
      <c r="AJN97" s="129"/>
      <c r="AJO97" s="129"/>
      <c r="AJP97" s="129"/>
      <c r="AJQ97" s="129"/>
      <c r="AJR97" s="129"/>
      <c r="AJS97" s="129"/>
      <c r="AJT97" s="129"/>
      <c r="AJU97" s="129"/>
      <c r="AJV97" s="129"/>
      <c r="AJW97" s="129"/>
      <c r="AJX97" s="129"/>
      <c r="AJY97" s="129"/>
      <c r="AJZ97" s="129"/>
      <c r="AKA97" s="129"/>
      <c r="AKB97" s="129"/>
      <c r="AKC97" s="129"/>
      <c r="AKD97" s="129"/>
      <c r="AKE97" s="129"/>
      <c r="AKF97" s="129"/>
      <c r="AKG97" s="129"/>
      <c r="AKH97" s="129"/>
      <c r="AKI97" s="129"/>
      <c r="AKJ97" s="129"/>
      <c r="AKK97" s="129"/>
      <c r="AKL97" s="129"/>
      <c r="AKM97" s="129"/>
      <c r="AKN97" s="129"/>
      <c r="AKO97" s="129"/>
      <c r="AKP97" s="129"/>
      <c r="AKQ97" s="129"/>
      <c r="AKR97" s="129"/>
      <c r="AKS97" s="129"/>
      <c r="AKT97" s="129"/>
      <c r="AKU97" s="129"/>
      <c r="AKV97" s="129"/>
      <c r="AKW97" s="129"/>
      <c r="AKX97" s="129"/>
      <c r="AKY97" s="129"/>
      <c r="AKZ97" s="129"/>
      <c r="ALA97" s="129"/>
      <c r="ALB97" s="129"/>
      <c r="ALC97" s="129"/>
      <c r="ALD97" s="129"/>
      <c r="ALE97" s="129"/>
      <c r="ALF97" s="129"/>
      <c r="ALG97" s="129"/>
      <c r="ALH97" s="129"/>
      <c r="ALI97" s="129"/>
      <c r="ALJ97" s="129"/>
      <c r="ALK97" s="129"/>
      <c r="ALL97" s="129"/>
      <c r="ALM97" s="129"/>
      <c r="ALN97" s="129"/>
      <c r="ALO97" s="129"/>
      <c r="ALP97" s="129"/>
      <c r="ALQ97" s="129"/>
      <c r="ALR97" s="129"/>
      <c r="ALS97" s="129"/>
      <c r="ALT97" s="129"/>
      <c r="ALU97" s="129"/>
      <c r="ALV97" s="129"/>
      <c r="ALW97" s="129"/>
      <c r="ALX97" s="129"/>
      <c r="ALY97" s="129"/>
      <c r="ALZ97" s="129"/>
      <c r="AMA97" s="129"/>
      <c r="AMB97" s="129"/>
      <c r="AMC97" s="129"/>
      <c r="AMD97" s="129"/>
      <c r="AME97" s="129"/>
      <c r="AMF97" s="129"/>
      <c r="AMG97" s="129"/>
      <c r="AMH97" s="129"/>
      <c r="AMI97" s="129"/>
      <c r="AMJ97" s="129"/>
      <c r="AMK97" s="129"/>
      <c r="AML97" s="129"/>
      <c r="AMM97" s="129"/>
      <c r="AMN97" s="129"/>
      <c r="AMO97" s="129"/>
      <c r="AMP97" s="129"/>
      <c r="AMQ97" s="129"/>
      <c r="AMR97" s="129"/>
      <c r="AMS97" s="129"/>
      <c r="AMT97" s="129"/>
      <c r="AMU97" s="129"/>
      <c r="AMV97" s="129"/>
      <c r="AMW97" s="129"/>
      <c r="AMX97" s="129"/>
      <c r="AMY97" s="129"/>
      <c r="AMZ97" s="129"/>
      <c r="ANA97" s="129"/>
      <c r="ANB97" s="129"/>
      <c r="ANC97" s="129"/>
      <c r="AND97" s="129"/>
      <c r="ANE97" s="129"/>
      <c r="ANF97" s="129"/>
      <c r="ANG97" s="129"/>
      <c r="ANH97" s="129"/>
      <c r="ANI97" s="129"/>
      <c r="ANJ97" s="129"/>
      <c r="ANK97" s="129"/>
      <c r="ANL97" s="129"/>
      <c r="ANM97" s="129"/>
      <c r="ANN97" s="129"/>
      <c r="ANO97" s="129"/>
      <c r="ANP97" s="129"/>
      <c r="ANQ97" s="129"/>
      <c r="ANR97" s="129"/>
      <c r="ANS97" s="129"/>
      <c r="ANT97" s="129"/>
      <c r="ANU97" s="129"/>
      <c r="ANV97" s="129"/>
      <c r="ANW97" s="129"/>
      <c r="ANX97" s="129"/>
      <c r="ANY97" s="129"/>
      <c r="ANZ97" s="129"/>
      <c r="AOA97" s="129"/>
      <c r="AOB97" s="129"/>
      <c r="AOC97" s="129"/>
      <c r="AOD97" s="129"/>
      <c r="AOE97" s="129"/>
      <c r="AOF97" s="129"/>
      <c r="AOG97" s="129"/>
      <c r="AOH97" s="129"/>
      <c r="AOI97" s="129"/>
      <c r="AOJ97" s="129"/>
      <c r="AOK97" s="129"/>
      <c r="AOL97" s="129"/>
      <c r="AOM97" s="129"/>
      <c r="AON97" s="129"/>
      <c r="AOO97" s="129"/>
      <c r="AOP97" s="129"/>
      <c r="AOQ97" s="129"/>
      <c r="AOR97" s="129"/>
      <c r="AOS97" s="129"/>
      <c r="AOT97" s="129"/>
      <c r="AOU97" s="129"/>
      <c r="AOV97" s="129"/>
      <c r="AOW97" s="129"/>
      <c r="AOX97" s="129"/>
      <c r="AOY97" s="129"/>
      <c r="AOZ97" s="129"/>
      <c r="APA97" s="129"/>
      <c r="APB97" s="129"/>
      <c r="APC97" s="129"/>
      <c r="APD97" s="129"/>
      <c r="APE97" s="129"/>
      <c r="APF97" s="129"/>
      <c r="APG97" s="129"/>
      <c r="APH97" s="129"/>
      <c r="API97" s="129"/>
      <c r="APJ97" s="129"/>
      <c r="APK97" s="129"/>
      <c r="APL97" s="129"/>
      <c r="APM97" s="129"/>
      <c r="APN97" s="129"/>
      <c r="APO97" s="129"/>
      <c r="APP97" s="129"/>
      <c r="APQ97" s="129"/>
      <c r="APR97" s="129"/>
      <c r="APS97" s="129"/>
      <c r="APT97" s="129"/>
      <c r="APU97" s="129"/>
      <c r="APV97" s="129"/>
      <c r="APW97" s="129"/>
      <c r="APX97" s="129"/>
      <c r="APY97" s="129"/>
      <c r="APZ97" s="129"/>
      <c r="AQA97" s="129"/>
      <c r="AQB97" s="129"/>
      <c r="AQC97" s="129"/>
      <c r="AQD97" s="129"/>
      <c r="AQE97" s="129"/>
      <c r="AQF97" s="129"/>
      <c r="AQG97" s="129"/>
      <c r="AQH97" s="129"/>
      <c r="AQI97" s="129"/>
      <c r="AQJ97" s="129"/>
      <c r="AQK97" s="129"/>
      <c r="AQL97" s="129"/>
      <c r="AQM97" s="129"/>
      <c r="AQN97" s="129"/>
      <c r="AQO97" s="129"/>
      <c r="AQP97" s="129"/>
      <c r="AQQ97" s="129"/>
      <c r="AQR97" s="129"/>
      <c r="AQS97" s="129"/>
      <c r="AQT97" s="129"/>
      <c r="AQU97" s="129"/>
      <c r="AQV97" s="129"/>
      <c r="AQW97" s="129"/>
      <c r="AQX97" s="129"/>
      <c r="AQY97" s="129"/>
      <c r="AQZ97" s="129"/>
      <c r="ARA97" s="129"/>
      <c r="ARB97" s="129"/>
      <c r="ARC97" s="129"/>
      <c r="ARD97" s="129"/>
      <c r="ARE97" s="129"/>
      <c r="ARF97" s="129"/>
      <c r="ARG97" s="129"/>
      <c r="ARH97" s="129"/>
      <c r="ARI97" s="129"/>
      <c r="ARJ97" s="129"/>
      <c r="ARK97" s="129"/>
      <c r="ARL97" s="129"/>
      <c r="ARM97" s="129"/>
      <c r="ARN97" s="129"/>
      <c r="ARO97" s="129"/>
      <c r="ARP97" s="129"/>
      <c r="ARQ97" s="129"/>
      <c r="ARR97" s="129"/>
      <c r="ARS97" s="129"/>
      <c r="ART97" s="129"/>
      <c r="ARU97" s="129"/>
      <c r="ARV97" s="129"/>
      <c r="ARW97" s="129"/>
      <c r="ARX97" s="129"/>
      <c r="ARY97" s="129"/>
      <c r="ARZ97" s="129"/>
      <c r="ASA97" s="129"/>
      <c r="ASB97" s="129"/>
      <c r="ASC97" s="129"/>
      <c r="ASD97" s="129"/>
      <c r="ASE97" s="129"/>
      <c r="ASF97" s="129"/>
      <c r="ASG97" s="129"/>
      <c r="ASH97" s="129"/>
      <c r="ASI97" s="129"/>
      <c r="ASJ97" s="129"/>
      <c r="ASK97" s="129"/>
      <c r="ASL97" s="129"/>
      <c r="ASM97" s="129"/>
      <c r="ASN97" s="129"/>
      <c r="ASO97" s="129"/>
      <c r="ASP97" s="129"/>
      <c r="ASQ97" s="129"/>
      <c r="ASR97" s="129"/>
      <c r="ASS97" s="129"/>
      <c r="AST97" s="129"/>
      <c r="ASU97" s="129"/>
      <c r="ASV97" s="129"/>
      <c r="ASW97" s="129"/>
      <c r="ASX97" s="129"/>
      <c r="ASY97" s="129"/>
      <c r="ASZ97" s="129"/>
      <c r="ATA97" s="129"/>
      <c r="ATB97" s="129"/>
      <c r="ATC97" s="129"/>
      <c r="ATD97" s="129"/>
      <c r="ATE97" s="129"/>
      <c r="ATF97" s="129"/>
      <c r="ATG97" s="129"/>
      <c r="ATH97" s="129"/>
      <c r="ATI97" s="129"/>
      <c r="ATJ97" s="129"/>
      <c r="ATK97" s="129"/>
      <c r="ATL97" s="129"/>
      <c r="ATM97" s="129"/>
      <c r="ATN97" s="129"/>
      <c r="ATO97" s="129"/>
      <c r="ATP97" s="129"/>
      <c r="ATQ97" s="129"/>
      <c r="ATR97" s="129"/>
      <c r="ATS97" s="129"/>
      <c r="ATT97" s="129"/>
      <c r="ATU97" s="129"/>
      <c r="ATV97" s="129"/>
      <c r="ATW97" s="129"/>
      <c r="ATX97" s="129"/>
      <c r="ATY97" s="129"/>
      <c r="ATZ97" s="129"/>
      <c r="AUA97" s="129"/>
      <c r="AUB97" s="129"/>
      <c r="AUC97" s="129"/>
      <c r="AUD97" s="129"/>
      <c r="AUE97" s="129"/>
      <c r="AUF97" s="129"/>
      <c r="AUG97" s="129"/>
      <c r="AUH97" s="129"/>
      <c r="AUI97" s="129"/>
      <c r="AUJ97" s="129"/>
      <c r="AUK97" s="129"/>
      <c r="AUL97" s="129"/>
      <c r="AUM97" s="129"/>
      <c r="AUN97" s="129"/>
      <c r="AUO97" s="129"/>
      <c r="AUP97" s="129"/>
      <c r="AUQ97" s="129"/>
      <c r="AUR97" s="129"/>
      <c r="AUS97" s="129"/>
      <c r="AUT97" s="129"/>
      <c r="AUU97" s="129"/>
      <c r="AUV97" s="129"/>
      <c r="AUW97" s="129"/>
      <c r="AUX97" s="129"/>
      <c r="AUY97" s="129"/>
      <c r="AUZ97" s="129"/>
      <c r="AVA97" s="129"/>
      <c r="AVB97" s="129"/>
      <c r="AVC97" s="129"/>
      <c r="AVD97" s="129"/>
      <c r="AVE97" s="129"/>
      <c r="AVF97" s="129"/>
      <c r="AVG97" s="129"/>
      <c r="AVH97" s="129"/>
      <c r="AVI97" s="129"/>
      <c r="AVJ97" s="129"/>
      <c r="AVK97" s="129"/>
      <c r="AVL97" s="129"/>
      <c r="AVM97" s="129"/>
      <c r="AVN97" s="129"/>
      <c r="AVO97" s="129"/>
      <c r="AVP97" s="129"/>
      <c r="AVQ97" s="129"/>
      <c r="AVR97" s="129"/>
      <c r="AVS97" s="129"/>
      <c r="AVT97" s="129"/>
      <c r="AVU97" s="129"/>
      <c r="AVV97" s="129"/>
      <c r="AVW97" s="129"/>
      <c r="AVX97" s="129"/>
      <c r="AVY97" s="129"/>
      <c r="AVZ97" s="129"/>
      <c r="AWA97" s="129"/>
      <c r="AWB97" s="129"/>
      <c r="AWC97" s="129"/>
      <c r="AWD97" s="129"/>
      <c r="AWE97" s="129"/>
      <c r="AWF97" s="129"/>
      <c r="AWG97" s="129"/>
      <c r="AWH97" s="129"/>
      <c r="AWI97" s="129"/>
      <c r="AWJ97" s="129"/>
      <c r="AWK97" s="129"/>
      <c r="AWL97" s="129"/>
      <c r="AWM97" s="129"/>
      <c r="AWN97" s="129"/>
      <c r="AWO97" s="129"/>
      <c r="AWP97" s="129"/>
      <c r="AWQ97" s="129"/>
      <c r="AWR97" s="129"/>
      <c r="AWS97" s="129"/>
      <c r="AWT97" s="129"/>
      <c r="AWU97" s="129"/>
      <c r="AWV97" s="129"/>
      <c r="AWW97" s="129"/>
      <c r="AWX97" s="129"/>
      <c r="AWY97" s="129"/>
      <c r="AWZ97" s="129"/>
      <c r="AXA97" s="129"/>
      <c r="AXB97" s="129"/>
      <c r="AXC97" s="129"/>
      <c r="AXD97" s="129"/>
      <c r="AXE97" s="129"/>
      <c r="AXF97" s="129"/>
      <c r="AXG97" s="129"/>
      <c r="AXH97" s="129"/>
      <c r="AXI97" s="129"/>
      <c r="AXJ97" s="129"/>
      <c r="AXK97" s="129"/>
      <c r="AXL97" s="129"/>
      <c r="AXM97" s="129"/>
      <c r="AXN97" s="129"/>
      <c r="AXO97" s="129"/>
      <c r="AXP97" s="129"/>
      <c r="AXQ97" s="129"/>
      <c r="AXR97" s="129"/>
      <c r="AXS97" s="129"/>
      <c r="AXT97" s="129"/>
      <c r="AXU97" s="129"/>
      <c r="AXV97" s="129"/>
      <c r="AXW97" s="129"/>
      <c r="AXX97" s="129"/>
      <c r="AXY97" s="129"/>
      <c r="AXZ97" s="129"/>
      <c r="AYA97" s="129"/>
      <c r="AYB97" s="129"/>
      <c r="AYC97" s="129"/>
      <c r="AYD97" s="129"/>
      <c r="AYE97" s="129"/>
      <c r="AYF97" s="129"/>
      <c r="AYG97" s="129"/>
      <c r="AYH97" s="129"/>
      <c r="AYI97" s="129"/>
      <c r="AYJ97" s="129"/>
      <c r="AYK97" s="129"/>
      <c r="AYL97" s="129"/>
      <c r="AYM97" s="129"/>
      <c r="AYN97" s="129"/>
      <c r="AYO97" s="129"/>
      <c r="AYP97" s="129"/>
      <c r="AYQ97" s="129"/>
      <c r="AYR97" s="129"/>
      <c r="AYS97" s="129"/>
      <c r="AYT97" s="129"/>
      <c r="AYU97" s="129"/>
      <c r="AYV97" s="129"/>
      <c r="AYW97" s="129"/>
      <c r="AYX97" s="129"/>
      <c r="AYY97" s="129"/>
      <c r="AYZ97" s="129"/>
      <c r="AZA97" s="129"/>
      <c r="AZB97" s="129"/>
      <c r="AZC97" s="129"/>
      <c r="AZD97" s="129"/>
      <c r="AZE97" s="129"/>
      <c r="AZF97" s="129"/>
      <c r="AZG97" s="129"/>
      <c r="AZH97" s="129"/>
      <c r="AZI97" s="129"/>
      <c r="AZJ97" s="129"/>
      <c r="AZK97" s="129"/>
      <c r="AZL97" s="129"/>
      <c r="AZM97" s="129"/>
      <c r="AZN97" s="129"/>
      <c r="AZO97" s="129"/>
      <c r="AZP97" s="129"/>
      <c r="AZQ97" s="129"/>
      <c r="AZR97" s="129"/>
      <c r="AZS97" s="129"/>
      <c r="AZT97" s="129"/>
      <c r="AZU97" s="129"/>
      <c r="AZV97" s="129"/>
      <c r="AZW97" s="129"/>
      <c r="AZX97" s="129"/>
      <c r="AZY97" s="129"/>
      <c r="AZZ97" s="129"/>
      <c r="BAA97" s="129"/>
      <c r="BAB97" s="129"/>
      <c r="BAC97" s="129"/>
      <c r="BAD97" s="129"/>
      <c r="BAE97" s="129"/>
      <c r="BAF97" s="129"/>
      <c r="BAG97" s="129"/>
      <c r="BAH97" s="129"/>
      <c r="BAI97" s="129"/>
      <c r="BAJ97" s="129"/>
      <c r="BAK97" s="129"/>
      <c r="BAL97" s="129"/>
      <c r="BAM97" s="129"/>
      <c r="BAN97" s="129"/>
      <c r="BAO97" s="129"/>
      <c r="BAP97" s="129"/>
      <c r="BAQ97" s="129"/>
      <c r="BAR97" s="129"/>
      <c r="BAS97" s="129"/>
      <c r="BAT97" s="129"/>
      <c r="BAU97" s="129"/>
      <c r="BAV97" s="129"/>
      <c r="BAW97" s="129"/>
      <c r="BAX97" s="129"/>
      <c r="BAY97" s="129"/>
      <c r="BAZ97" s="129"/>
      <c r="BBA97" s="129"/>
      <c r="BBB97" s="129"/>
      <c r="BBC97" s="129"/>
      <c r="BBD97" s="129"/>
      <c r="BBE97" s="129"/>
      <c r="BBF97" s="129"/>
      <c r="BBG97" s="129"/>
      <c r="BBH97" s="129"/>
      <c r="BBI97" s="129"/>
      <c r="BBJ97" s="129"/>
      <c r="BBK97" s="129"/>
      <c r="BBL97" s="129"/>
      <c r="BBM97" s="129"/>
      <c r="BBN97" s="129"/>
      <c r="BBO97" s="129"/>
      <c r="BBP97" s="129"/>
      <c r="BBQ97" s="129"/>
      <c r="BBR97" s="129"/>
      <c r="BBS97" s="129"/>
      <c r="BBT97" s="129"/>
      <c r="BBU97" s="129"/>
      <c r="BBV97" s="129"/>
      <c r="BBW97" s="129"/>
      <c r="BBX97" s="129"/>
      <c r="BBY97" s="129"/>
      <c r="BBZ97" s="129"/>
      <c r="BCA97" s="129"/>
      <c r="BCB97" s="129"/>
      <c r="BCC97" s="129"/>
      <c r="BCD97" s="129"/>
      <c r="BCE97" s="129"/>
      <c r="BCF97" s="129"/>
      <c r="BCG97" s="129"/>
      <c r="BCH97" s="129"/>
      <c r="BCI97" s="129"/>
      <c r="BCJ97" s="129"/>
      <c r="BCK97" s="129"/>
      <c r="BCL97" s="129"/>
      <c r="BCM97" s="129"/>
      <c r="BCN97" s="129"/>
      <c r="BCO97" s="129"/>
      <c r="BCP97" s="129"/>
      <c r="BCQ97" s="129"/>
      <c r="BCR97" s="129"/>
      <c r="BCS97" s="129"/>
      <c r="BCT97" s="129"/>
      <c r="BCU97" s="129"/>
      <c r="BCV97" s="129"/>
      <c r="BCW97" s="129"/>
      <c r="BCX97" s="129"/>
      <c r="BCY97" s="129"/>
      <c r="BCZ97" s="129"/>
      <c r="BDA97" s="129"/>
      <c r="BDB97" s="129"/>
      <c r="BDC97" s="129"/>
      <c r="BDD97" s="129"/>
      <c r="BDE97" s="129"/>
      <c r="BDF97" s="129"/>
      <c r="BDG97" s="129"/>
      <c r="BDH97" s="129"/>
      <c r="BDI97" s="129"/>
      <c r="BDJ97" s="129"/>
      <c r="BDK97" s="129"/>
      <c r="BDL97" s="129"/>
      <c r="BDM97" s="129"/>
      <c r="BDN97" s="129"/>
      <c r="BDO97" s="129"/>
      <c r="BDP97" s="129"/>
      <c r="BDQ97" s="129"/>
      <c r="BDR97" s="129"/>
      <c r="BDS97" s="129"/>
      <c r="BDT97" s="129"/>
      <c r="BDU97" s="129"/>
      <c r="BDV97" s="129"/>
      <c r="BDW97" s="129"/>
      <c r="BDX97" s="129"/>
      <c r="BDY97" s="129"/>
      <c r="BDZ97" s="129"/>
      <c r="BEA97" s="129"/>
      <c r="BEB97" s="129"/>
      <c r="BEC97" s="129"/>
      <c r="BED97" s="129"/>
      <c r="BEE97" s="129"/>
      <c r="BEF97" s="129"/>
      <c r="BEG97" s="129"/>
      <c r="BEH97" s="129"/>
      <c r="BEI97" s="129"/>
      <c r="BEJ97" s="129"/>
      <c r="BEK97" s="129"/>
      <c r="BEL97" s="129"/>
      <c r="BEM97" s="129"/>
      <c r="BEN97" s="129"/>
      <c r="BEO97" s="129"/>
      <c r="BEP97" s="129"/>
      <c r="BEQ97" s="129"/>
      <c r="BER97" s="129"/>
      <c r="BES97" s="129"/>
      <c r="BET97" s="129"/>
      <c r="BEU97" s="129"/>
      <c r="BEV97" s="129"/>
      <c r="BEW97" s="129"/>
      <c r="BEX97" s="129"/>
      <c r="BEY97" s="129"/>
      <c r="BEZ97" s="129"/>
      <c r="BFA97" s="129"/>
      <c r="BFB97" s="129"/>
      <c r="BFC97" s="129"/>
      <c r="BFD97" s="129"/>
      <c r="BFE97" s="129"/>
      <c r="BFF97" s="129"/>
      <c r="BFG97" s="129"/>
      <c r="BFH97" s="129"/>
      <c r="BFI97" s="129"/>
      <c r="BFJ97" s="129"/>
      <c r="BFK97" s="129"/>
      <c r="BFL97" s="129"/>
      <c r="BFM97" s="129"/>
      <c r="BFN97" s="129"/>
      <c r="BFO97" s="129"/>
      <c r="BFP97" s="129"/>
      <c r="BFQ97" s="129"/>
      <c r="BFR97" s="129"/>
      <c r="BFS97" s="129"/>
      <c r="BFT97" s="129"/>
      <c r="BFU97" s="129"/>
      <c r="BFV97" s="129"/>
      <c r="BFW97" s="129"/>
      <c r="BFX97" s="129"/>
      <c r="BFY97" s="129"/>
      <c r="BFZ97" s="129"/>
      <c r="BGA97" s="129"/>
      <c r="BGB97" s="129"/>
      <c r="BGC97" s="129"/>
      <c r="BGD97" s="129"/>
      <c r="BGE97" s="129"/>
      <c r="BGF97" s="129"/>
      <c r="BGG97" s="129"/>
      <c r="BGH97" s="129"/>
      <c r="BGI97" s="129"/>
      <c r="BGJ97" s="129"/>
      <c r="BGK97" s="129"/>
      <c r="BGL97" s="129"/>
      <c r="BGM97" s="129"/>
      <c r="BGN97" s="129"/>
      <c r="BGO97" s="129"/>
      <c r="BGP97" s="129"/>
      <c r="BGQ97" s="129"/>
      <c r="BGR97" s="129"/>
      <c r="BGS97" s="129"/>
      <c r="BGT97" s="129"/>
      <c r="BGU97" s="129"/>
      <c r="BGV97" s="129"/>
      <c r="BGW97" s="129"/>
      <c r="BGX97" s="129"/>
      <c r="BGY97" s="129"/>
      <c r="BGZ97" s="129"/>
      <c r="BHA97" s="129"/>
      <c r="BHB97" s="129"/>
      <c r="BHC97" s="129"/>
      <c r="BHD97" s="129"/>
      <c r="BHE97" s="129"/>
      <c r="BHF97" s="129"/>
      <c r="BHG97" s="129"/>
      <c r="BHH97" s="129"/>
      <c r="BHI97" s="129"/>
      <c r="BHJ97" s="129"/>
      <c r="BHK97" s="129"/>
      <c r="BHL97" s="129"/>
      <c r="BHM97" s="129"/>
      <c r="BHN97" s="129"/>
      <c r="BHO97" s="129"/>
      <c r="BHP97" s="129"/>
      <c r="BHQ97" s="129"/>
      <c r="BHR97" s="129"/>
      <c r="BHS97" s="129"/>
      <c r="BHT97" s="129"/>
      <c r="BHU97" s="129"/>
      <c r="BHV97" s="129"/>
      <c r="BHW97" s="129"/>
      <c r="BHX97" s="129"/>
      <c r="BHY97" s="129"/>
      <c r="BHZ97" s="129"/>
      <c r="BIA97" s="129"/>
      <c r="BIB97" s="129"/>
      <c r="BIC97" s="129"/>
      <c r="BID97" s="129"/>
      <c r="BIE97" s="129"/>
      <c r="BIF97" s="129"/>
      <c r="BIG97" s="129"/>
      <c r="BIH97" s="129"/>
      <c r="BII97" s="129"/>
      <c r="BIJ97" s="129"/>
      <c r="BIK97" s="129"/>
      <c r="BIL97" s="129"/>
      <c r="BIM97" s="129"/>
      <c r="BIN97" s="129"/>
      <c r="BIO97" s="129"/>
      <c r="BIP97" s="129"/>
      <c r="BIQ97" s="129"/>
      <c r="BIR97" s="129"/>
      <c r="BIS97" s="129"/>
      <c r="BIT97" s="129"/>
      <c r="BIU97" s="129"/>
      <c r="BIV97" s="129"/>
      <c r="BIW97" s="129"/>
      <c r="BIX97" s="129"/>
      <c r="BIY97" s="129"/>
      <c r="BIZ97" s="129"/>
      <c r="BJA97" s="129"/>
      <c r="BJB97" s="129"/>
      <c r="BJC97" s="129"/>
      <c r="BJD97" s="129"/>
      <c r="BJE97" s="129"/>
      <c r="BJF97" s="129"/>
      <c r="BJG97" s="129"/>
      <c r="BJH97" s="129"/>
      <c r="BJI97" s="129"/>
      <c r="BJJ97" s="129"/>
      <c r="BJK97" s="129"/>
      <c r="BJL97" s="129"/>
      <c r="BJM97" s="129"/>
      <c r="BJN97" s="129"/>
      <c r="BJO97" s="129"/>
      <c r="BJP97" s="129"/>
      <c r="BJQ97" s="129"/>
      <c r="BJR97" s="129"/>
      <c r="BJS97" s="129"/>
      <c r="BJT97" s="129"/>
      <c r="BJU97" s="129"/>
      <c r="BJV97" s="129"/>
      <c r="BJW97" s="129"/>
      <c r="BJX97" s="129"/>
      <c r="BJY97" s="129"/>
      <c r="BJZ97" s="129"/>
      <c r="BKA97" s="129"/>
      <c r="BKB97" s="129"/>
      <c r="BKC97" s="129"/>
      <c r="BKD97" s="129"/>
      <c r="BKE97" s="129"/>
      <c r="BKF97" s="129"/>
      <c r="BKG97" s="129"/>
      <c r="BKH97" s="129"/>
      <c r="BKI97" s="129"/>
      <c r="BKJ97" s="129"/>
      <c r="BKK97" s="129"/>
      <c r="BKL97" s="129"/>
      <c r="BKM97" s="129"/>
      <c r="BKN97" s="129"/>
      <c r="BKO97" s="129"/>
      <c r="BKP97" s="129"/>
      <c r="BKQ97" s="129"/>
      <c r="BKR97" s="129"/>
      <c r="BKS97" s="129"/>
      <c r="BKT97" s="129"/>
      <c r="BKU97" s="129"/>
      <c r="BKV97" s="129"/>
      <c r="BKW97" s="129"/>
      <c r="BKX97" s="129"/>
      <c r="BKY97" s="129"/>
      <c r="BKZ97" s="129"/>
      <c r="BLA97" s="129"/>
      <c r="BLB97" s="129"/>
      <c r="BLC97" s="129"/>
      <c r="BLD97" s="129"/>
      <c r="BLE97" s="129"/>
      <c r="BLF97" s="129"/>
      <c r="BLG97" s="129"/>
      <c r="BLH97" s="129"/>
      <c r="BLI97" s="129"/>
      <c r="BLJ97" s="129"/>
      <c r="BLK97" s="129"/>
      <c r="BLL97" s="129"/>
      <c r="BLM97" s="129"/>
      <c r="BLN97" s="129"/>
      <c r="BLO97" s="129"/>
      <c r="BLP97" s="129"/>
      <c r="BLQ97" s="129"/>
      <c r="BLR97" s="129"/>
      <c r="BLS97" s="129"/>
      <c r="BLT97" s="129"/>
      <c r="BLU97" s="129"/>
      <c r="BLV97" s="129"/>
      <c r="BLW97" s="129"/>
      <c r="BLX97" s="129"/>
      <c r="BLY97" s="129"/>
      <c r="BLZ97" s="129"/>
      <c r="BMA97" s="129"/>
      <c r="BMB97" s="129"/>
      <c r="BMC97" s="129"/>
      <c r="BMD97" s="129"/>
      <c r="BME97" s="129"/>
      <c r="BMF97" s="129"/>
      <c r="BMG97" s="129"/>
      <c r="BMH97" s="129"/>
      <c r="BMI97" s="129"/>
      <c r="BMJ97" s="129"/>
      <c r="BMK97" s="129"/>
      <c r="BML97" s="129"/>
      <c r="BMM97" s="129"/>
      <c r="BMN97" s="129"/>
      <c r="BMO97" s="129"/>
      <c r="BMP97" s="129"/>
      <c r="BMQ97" s="129"/>
      <c r="BMR97" s="129"/>
      <c r="BMS97" s="129"/>
      <c r="BMT97" s="129"/>
      <c r="BMU97" s="129"/>
      <c r="BMV97" s="129"/>
      <c r="BMW97" s="129"/>
      <c r="BMX97" s="129"/>
      <c r="BMY97" s="129"/>
      <c r="BMZ97" s="129"/>
      <c r="BNA97" s="129"/>
      <c r="BNB97" s="129"/>
      <c r="BNC97" s="129"/>
      <c r="BND97" s="129"/>
      <c r="BNE97" s="129"/>
      <c r="BNF97" s="129"/>
      <c r="BNG97" s="129"/>
      <c r="BNH97" s="129"/>
      <c r="BNI97" s="129"/>
      <c r="BNJ97" s="129"/>
      <c r="BNK97" s="129"/>
      <c r="BNL97" s="129"/>
      <c r="BNM97" s="129"/>
      <c r="BNN97" s="129"/>
      <c r="BNO97" s="129"/>
      <c r="BNP97" s="129"/>
      <c r="BNQ97" s="129"/>
      <c r="BNR97" s="129"/>
      <c r="BNS97" s="129"/>
      <c r="BNT97" s="129"/>
      <c r="BNU97" s="129"/>
      <c r="BNV97" s="129"/>
      <c r="BNW97" s="129"/>
      <c r="BNX97" s="129"/>
      <c r="BNY97" s="129"/>
      <c r="BNZ97" s="129"/>
      <c r="BOA97" s="129"/>
      <c r="BOB97" s="129"/>
      <c r="BOC97" s="129"/>
      <c r="BOD97" s="129"/>
      <c r="BOE97" s="129"/>
      <c r="BOF97" s="129"/>
      <c r="BOG97" s="129"/>
      <c r="BOH97" s="129"/>
      <c r="BOI97" s="129"/>
      <c r="BOJ97" s="129"/>
      <c r="BOK97" s="129"/>
      <c r="BOL97" s="129"/>
      <c r="BOM97" s="129"/>
      <c r="BON97" s="129"/>
      <c r="BOO97" s="129"/>
      <c r="BOP97" s="129"/>
      <c r="BOQ97" s="129"/>
      <c r="BOR97" s="129"/>
      <c r="BOS97" s="129"/>
      <c r="BOT97" s="129"/>
      <c r="BOU97" s="129"/>
      <c r="BOV97" s="129"/>
      <c r="BOW97" s="129"/>
      <c r="BOX97" s="129"/>
      <c r="BOY97" s="129"/>
      <c r="BOZ97" s="129"/>
      <c r="BPA97" s="129"/>
      <c r="BPB97" s="129"/>
      <c r="BPC97" s="129"/>
      <c r="BPD97" s="129"/>
      <c r="BPE97" s="129"/>
      <c r="BPF97" s="129"/>
      <c r="BPG97" s="129"/>
      <c r="BPH97" s="129"/>
      <c r="BPI97" s="129"/>
      <c r="BPJ97" s="129"/>
      <c r="BPK97" s="129"/>
      <c r="BPL97" s="129"/>
      <c r="BPM97" s="129"/>
      <c r="BPN97" s="129"/>
      <c r="BPO97" s="129"/>
      <c r="BPP97" s="129"/>
      <c r="BPQ97" s="129"/>
      <c r="BPR97" s="129"/>
      <c r="BPS97" s="129"/>
      <c r="BPT97" s="129"/>
      <c r="BPU97" s="129"/>
      <c r="BPV97" s="129"/>
      <c r="BPW97" s="129"/>
      <c r="BPX97" s="129"/>
      <c r="BPY97" s="129"/>
      <c r="BPZ97" s="129"/>
      <c r="BQA97" s="129"/>
      <c r="BQB97" s="129"/>
      <c r="BQC97" s="129"/>
      <c r="BQD97" s="129"/>
      <c r="BQE97" s="129"/>
      <c r="BQF97" s="129"/>
      <c r="BQG97" s="129"/>
      <c r="BQH97" s="129"/>
      <c r="BQI97" s="129"/>
      <c r="BQJ97" s="129"/>
      <c r="BQK97" s="129"/>
      <c r="BQL97" s="129"/>
      <c r="BQM97" s="129"/>
      <c r="BQN97" s="129"/>
      <c r="BQO97" s="129"/>
      <c r="BQP97" s="129"/>
      <c r="BQQ97" s="129"/>
      <c r="BQR97" s="129"/>
      <c r="BQS97" s="129"/>
      <c r="BQT97" s="129"/>
      <c r="BQU97" s="129"/>
      <c r="BQV97" s="129"/>
      <c r="BQW97" s="129"/>
      <c r="BQX97" s="129"/>
      <c r="BQY97" s="129"/>
      <c r="BQZ97" s="129"/>
      <c r="BRA97" s="129"/>
      <c r="BRB97" s="129"/>
      <c r="BRC97" s="129"/>
      <c r="BRD97" s="129"/>
      <c r="BRE97" s="129"/>
      <c r="BRF97" s="129"/>
      <c r="BRG97" s="129"/>
      <c r="BRH97" s="129"/>
      <c r="BRI97" s="129"/>
      <c r="BRJ97" s="129"/>
      <c r="BRK97" s="129"/>
      <c r="BRL97" s="129"/>
      <c r="BRM97" s="129"/>
      <c r="BRN97" s="129"/>
      <c r="BRO97" s="129"/>
      <c r="BRP97" s="129"/>
      <c r="BRQ97" s="129"/>
      <c r="BRR97" s="129"/>
      <c r="BRS97" s="129"/>
      <c r="BRT97" s="129"/>
      <c r="BRU97" s="129"/>
      <c r="BRV97" s="129"/>
      <c r="BRW97" s="129"/>
      <c r="BRX97" s="129"/>
      <c r="BRY97" s="129"/>
      <c r="BRZ97" s="129"/>
      <c r="BSA97" s="129"/>
      <c r="BSB97" s="129"/>
      <c r="BSC97" s="129"/>
      <c r="BSD97" s="129"/>
      <c r="BSE97" s="129"/>
      <c r="BSF97" s="129"/>
      <c r="BSG97" s="129"/>
      <c r="BSH97" s="129"/>
      <c r="BSI97" s="129"/>
      <c r="BSJ97" s="129"/>
      <c r="BSK97" s="129"/>
      <c r="BSL97" s="129"/>
      <c r="BSM97" s="129"/>
      <c r="BSN97" s="129"/>
      <c r="BSO97" s="129"/>
      <c r="BSP97" s="129"/>
      <c r="BSQ97" s="129"/>
      <c r="BSR97" s="129"/>
      <c r="BSS97" s="129"/>
      <c r="BST97" s="129"/>
      <c r="BSU97" s="129"/>
      <c r="BSV97" s="129"/>
      <c r="BSW97" s="129"/>
      <c r="BSX97" s="129"/>
      <c r="BSY97" s="129"/>
      <c r="BSZ97" s="129"/>
      <c r="BTA97" s="129"/>
      <c r="BTB97" s="129"/>
      <c r="BTC97" s="129"/>
      <c r="BTD97" s="129"/>
      <c r="BTE97" s="129"/>
      <c r="BTF97" s="129"/>
      <c r="BTG97" s="129"/>
      <c r="BTH97" s="129"/>
      <c r="BTI97" s="129"/>
      <c r="BTJ97" s="129"/>
      <c r="BTK97" s="129"/>
      <c r="BTL97" s="129"/>
      <c r="BTM97" s="129"/>
      <c r="BTN97" s="129"/>
      <c r="BTO97" s="129"/>
      <c r="BTP97" s="129"/>
      <c r="BTQ97" s="129"/>
      <c r="BTR97" s="129"/>
      <c r="BTS97" s="129"/>
      <c r="BTT97" s="129"/>
      <c r="BTU97" s="129"/>
      <c r="BTV97" s="129"/>
      <c r="BTW97" s="129"/>
      <c r="BTX97" s="129"/>
      <c r="BTY97" s="129"/>
      <c r="BTZ97" s="129"/>
      <c r="BUA97" s="129"/>
      <c r="BUB97" s="129"/>
      <c r="BUC97" s="129"/>
      <c r="BUD97" s="129"/>
      <c r="BUE97" s="129"/>
      <c r="BUF97" s="129"/>
      <c r="BUG97" s="129"/>
      <c r="BUH97" s="129"/>
      <c r="BUI97" s="129"/>
      <c r="BUJ97" s="129"/>
      <c r="BUK97" s="129"/>
      <c r="BUL97" s="129"/>
      <c r="BUM97" s="129"/>
      <c r="BUN97" s="129"/>
      <c r="BUO97" s="129"/>
      <c r="BUP97" s="129"/>
      <c r="BUQ97" s="129"/>
      <c r="BUR97" s="129"/>
      <c r="BUS97" s="129"/>
      <c r="BUT97" s="129"/>
      <c r="BUU97" s="129"/>
      <c r="BUV97" s="129"/>
      <c r="BUW97" s="129"/>
      <c r="BUX97" s="129"/>
      <c r="BUY97" s="129"/>
      <c r="BUZ97" s="129"/>
      <c r="BVA97" s="129"/>
      <c r="BVB97" s="129"/>
      <c r="BVC97" s="129"/>
      <c r="BVD97" s="129"/>
      <c r="BVE97" s="129"/>
      <c r="BVF97" s="129"/>
      <c r="BVG97" s="129"/>
      <c r="BVH97" s="129"/>
      <c r="BVI97" s="129"/>
      <c r="BVJ97" s="129"/>
      <c r="BVK97" s="129"/>
      <c r="BVL97" s="129"/>
      <c r="BVM97" s="129"/>
      <c r="BVN97" s="129"/>
      <c r="BVO97" s="129"/>
      <c r="BVP97" s="129"/>
      <c r="BVQ97" s="129"/>
      <c r="BVR97" s="129"/>
      <c r="BVS97" s="129"/>
      <c r="BVT97" s="129"/>
      <c r="BVU97" s="129"/>
      <c r="BVV97" s="129"/>
      <c r="BVW97" s="129"/>
      <c r="BVX97" s="129"/>
      <c r="BVY97" s="129"/>
      <c r="BVZ97" s="129"/>
      <c r="BWA97" s="129"/>
      <c r="BWB97" s="129"/>
      <c r="BWC97" s="129"/>
      <c r="BWD97" s="129"/>
      <c r="BWE97" s="129"/>
      <c r="BWF97" s="129"/>
      <c r="BWG97" s="129"/>
      <c r="BWH97" s="129"/>
      <c r="BWI97" s="129"/>
      <c r="BWJ97" s="129"/>
      <c r="BWK97" s="129"/>
      <c r="BWL97" s="129"/>
      <c r="BWM97" s="129"/>
      <c r="BWN97" s="129"/>
      <c r="BWO97" s="129"/>
      <c r="BWP97" s="129"/>
      <c r="BWQ97" s="129"/>
      <c r="BWR97" s="129"/>
      <c r="BWS97" s="129"/>
      <c r="BWT97" s="129"/>
      <c r="BWU97" s="129"/>
      <c r="BWV97" s="129"/>
      <c r="BWW97" s="129"/>
      <c r="BWX97" s="129"/>
      <c r="BWY97" s="129"/>
      <c r="BWZ97" s="129"/>
      <c r="BXA97" s="129"/>
      <c r="BXB97" s="129"/>
      <c r="BXC97" s="129"/>
      <c r="BXD97" s="129"/>
      <c r="BXE97" s="129"/>
      <c r="BXF97" s="129"/>
      <c r="BXG97" s="129"/>
      <c r="BXH97" s="129"/>
      <c r="BXI97" s="129"/>
      <c r="BXJ97" s="129"/>
      <c r="BXK97" s="129"/>
      <c r="BXL97" s="129"/>
      <c r="BXM97" s="129"/>
      <c r="BXN97" s="129"/>
      <c r="BXO97" s="129"/>
      <c r="BXP97" s="129"/>
      <c r="BXQ97" s="129"/>
      <c r="BXR97" s="129"/>
      <c r="BXS97" s="129"/>
      <c r="BXT97" s="129"/>
      <c r="BXU97" s="129"/>
      <c r="BXV97" s="129"/>
      <c r="BXW97" s="129"/>
      <c r="BXX97" s="129"/>
      <c r="BXY97" s="129"/>
      <c r="BXZ97" s="129"/>
      <c r="BYA97" s="129"/>
      <c r="BYB97" s="129"/>
      <c r="BYC97" s="129"/>
      <c r="BYD97" s="129"/>
      <c r="BYE97" s="129"/>
      <c r="BYF97" s="129"/>
      <c r="BYG97" s="129"/>
      <c r="BYH97" s="129"/>
      <c r="BYI97" s="129"/>
      <c r="BYJ97" s="129"/>
      <c r="BYK97" s="129"/>
      <c r="BYL97" s="129"/>
      <c r="BYM97" s="129"/>
      <c r="BYN97" s="129"/>
      <c r="BYO97" s="129"/>
      <c r="BYP97" s="129"/>
      <c r="BYQ97" s="129"/>
      <c r="BYR97" s="129"/>
      <c r="BYS97" s="129"/>
      <c r="BYT97" s="129"/>
      <c r="BYU97" s="129"/>
      <c r="BYV97" s="129"/>
      <c r="BYW97" s="129"/>
      <c r="BYX97" s="129"/>
      <c r="BYY97" s="129"/>
      <c r="BYZ97" s="129"/>
      <c r="BZA97" s="129"/>
      <c r="BZB97" s="129"/>
      <c r="BZC97" s="129"/>
      <c r="BZD97" s="129"/>
      <c r="BZE97" s="129"/>
      <c r="BZF97" s="129"/>
      <c r="BZG97" s="129"/>
      <c r="BZH97" s="129"/>
      <c r="BZI97" s="129"/>
      <c r="BZJ97" s="129"/>
      <c r="BZK97" s="129"/>
      <c r="BZL97" s="129"/>
      <c r="BZM97" s="129"/>
      <c r="BZN97" s="129"/>
      <c r="BZO97" s="129"/>
      <c r="BZP97" s="129"/>
      <c r="BZQ97" s="129"/>
      <c r="BZR97" s="129"/>
      <c r="BZS97" s="129"/>
      <c r="BZT97" s="129"/>
      <c r="BZU97" s="129"/>
      <c r="BZV97" s="129"/>
      <c r="BZW97" s="129"/>
      <c r="BZX97" s="129"/>
      <c r="BZY97" s="129"/>
      <c r="BZZ97" s="129"/>
      <c r="CAA97" s="129"/>
      <c r="CAB97" s="129"/>
      <c r="CAC97" s="129"/>
      <c r="CAD97" s="129"/>
      <c r="CAE97" s="129"/>
      <c r="CAF97" s="129"/>
      <c r="CAG97" s="129"/>
      <c r="CAH97" s="129"/>
      <c r="CAI97" s="129"/>
      <c r="CAJ97" s="129"/>
      <c r="CAK97" s="129"/>
      <c r="CAL97" s="129"/>
      <c r="CAM97" s="129"/>
      <c r="CAN97" s="129"/>
      <c r="CAO97" s="129"/>
      <c r="CAP97" s="129"/>
      <c r="CAQ97" s="129"/>
      <c r="CAR97" s="129"/>
      <c r="CAS97" s="129"/>
      <c r="CAT97" s="129"/>
      <c r="CAU97" s="129"/>
      <c r="CAV97" s="129"/>
      <c r="CAW97" s="129"/>
      <c r="CAX97" s="129"/>
      <c r="CAY97" s="129"/>
      <c r="CAZ97" s="129"/>
      <c r="CBA97" s="129"/>
      <c r="CBB97" s="129"/>
      <c r="CBC97" s="129"/>
      <c r="CBD97" s="129"/>
      <c r="CBE97" s="129"/>
      <c r="CBF97" s="129"/>
      <c r="CBG97" s="129"/>
      <c r="CBH97" s="129"/>
      <c r="CBI97" s="129"/>
      <c r="CBJ97" s="129"/>
      <c r="CBK97" s="129"/>
      <c r="CBL97" s="129"/>
      <c r="CBM97" s="129"/>
      <c r="CBN97" s="129"/>
      <c r="CBO97" s="129"/>
      <c r="CBP97" s="129"/>
      <c r="CBQ97" s="129"/>
      <c r="CBR97" s="129"/>
      <c r="CBS97" s="129"/>
      <c r="CBT97" s="129"/>
      <c r="CBU97" s="129"/>
      <c r="CBV97" s="129"/>
      <c r="CBW97" s="129"/>
      <c r="CBX97" s="129"/>
      <c r="CBY97" s="129"/>
      <c r="CBZ97" s="129"/>
      <c r="CCA97" s="129"/>
      <c r="CCB97" s="129"/>
      <c r="CCC97" s="129"/>
      <c r="CCD97" s="129"/>
      <c r="CCE97" s="129"/>
      <c r="CCF97" s="129"/>
      <c r="CCG97" s="129"/>
      <c r="CCH97" s="129"/>
      <c r="CCI97" s="129"/>
      <c r="CCJ97" s="129"/>
      <c r="CCK97" s="129"/>
      <c r="CCL97" s="129"/>
      <c r="CCM97" s="129"/>
      <c r="CCN97" s="129"/>
      <c r="CCO97" s="129"/>
      <c r="CCP97" s="129"/>
      <c r="CCQ97" s="129"/>
      <c r="CCR97" s="129"/>
      <c r="CCS97" s="129"/>
      <c r="CCT97" s="129"/>
      <c r="CCU97" s="129"/>
      <c r="CCV97" s="129"/>
      <c r="CCW97" s="129"/>
      <c r="CCX97" s="129"/>
      <c r="CCY97" s="129"/>
      <c r="CCZ97" s="129"/>
      <c r="CDA97" s="129"/>
      <c r="CDB97" s="129"/>
      <c r="CDC97" s="129"/>
      <c r="CDD97" s="129"/>
      <c r="CDE97" s="129"/>
      <c r="CDF97" s="129"/>
      <c r="CDG97" s="129"/>
      <c r="CDH97" s="129"/>
      <c r="CDI97" s="129"/>
      <c r="CDJ97" s="129"/>
      <c r="CDK97" s="129"/>
      <c r="CDL97" s="129"/>
      <c r="CDM97" s="129"/>
      <c r="CDN97" s="129"/>
      <c r="CDO97" s="129"/>
      <c r="CDP97" s="129"/>
      <c r="CDQ97" s="129"/>
      <c r="CDR97" s="129"/>
      <c r="CDS97" s="129"/>
      <c r="CDT97" s="129"/>
      <c r="CDU97" s="129"/>
      <c r="CDV97" s="129"/>
      <c r="CDW97" s="129"/>
      <c r="CDX97" s="129"/>
      <c r="CDY97" s="129"/>
      <c r="CDZ97" s="129"/>
      <c r="CEA97" s="129"/>
      <c r="CEB97" s="129"/>
      <c r="CEC97" s="129"/>
      <c r="CED97" s="129"/>
      <c r="CEE97" s="129"/>
      <c r="CEF97" s="129"/>
      <c r="CEG97" s="129"/>
      <c r="CEH97" s="129"/>
      <c r="CEI97" s="129"/>
      <c r="CEJ97" s="129"/>
      <c r="CEK97" s="129"/>
      <c r="CEL97" s="129"/>
      <c r="CEM97" s="129"/>
      <c r="CEN97" s="129"/>
      <c r="CEO97" s="129"/>
      <c r="CEP97" s="129"/>
      <c r="CEQ97" s="129"/>
      <c r="CER97" s="129"/>
      <c r="CES97" s="129"/>
      <c r="CET97" s="129"/>
      <c r="CEU97" s="129"/>
      <c r="CEV97" s="129"/>
      <c r="CEW97" s="129"/>
      <c r="CEX97" s="129"/>
      <c r="CEY97" s="129"/>
      <c r="CEZ97" s="129"/>
      <c r="CFA97" s="129"/>
      <c r="CFB97" s="129"/>
      <c r="CFC97" s="129"/>
      <c r="CFD97" s="129"/>
      <c r="CFE97" s="129"/>
      <c r="CFF97" s="129"/>
      <c r="CFG97" s="129"/>
      <c r="CFH97" s="129"/>
      <c r="CFI97" s="129"/>
      <c r="CFJ97" s="129"/>
      <c r="CFK97" s="129"/>
      <c r="CFL97" s="129"/>
      <c r="CFM97" s="129"/>
      <c r="CFN97" s="129"/>
      <c r="CFO97" s="129"/>
      <c r="CFP97" s="129"/>
      <c r="CFQ97" s="129"/>
      <c r="CFR97" s="129"/>
      <c r="CFS97" s="129"/>
      <c r="CFT97" s="129"/>
      <c r="CFU97" s="129"/>
      <c r="CFV97" s="129"/>
      <c r="CFW97" s="129"/>
      <c r="CFX97" s="129"/>
      <c r="CFY97" s="129"/>
      <c r="CFZ97" s="129"/>
      <c r="CGA97" s="129"/>
      <c r="CGB97" s="129"/>
      <c r="CGC97" s="129"/>
      <c r="CGD97" s="129"/>
      <c r="CGE97" s="129"/>
      <c r="CGF97" s="129"/>
      <c r="CGG97" s="129"/>
      <c r="CGH97" s="129"/>
      <c r="CGI97" s="129"/>
      <c r="CGJ97" s="129"/>
      <c r="CGK97" s="129"/>
      <c r="CGL97" s="129"/>
      <c r="CGM97" s="129"/>
      <c r="CGN97" s="129"/>
      <c r="CGO97" s="129"/>
      <c r="CGP97" s="129"/>
      <c r="CGQ97" s="129"/>
      <c r="CGR97" s="129"/>
      <c r="CGS97" s="129"/>
      <c r="CGT97" s="129"/>
      <c r="CGU97" s="129"/>
      <c r="CGV97" s="129"/>
      <c r="CGW97" s="129"/>
      <c r="CGX97" s="129"/>
      <c r="CGY97" s="129"/>
      <c r="CGZ97" s="129"/>
      <c r="CHA97" s="129"/>
      <c r="CHB97" s="129"/>
      <c r="CHC97" s="129"/>
      <c r="CHD97" s="129"/>
      <c r="CHE97" s="129"/>
      <c r="CHF97" s="129"/>
      <c r="CHG97" s="129"/>
      <c r="CHH97" s="129"/>
      <c r="CHI97" s="129"/>
      <c r="CHJ97" s="129"/>
      <c r="CHK97" s="129"/>
      <c r="CHL97" s="129"/>
      <c r="CHM97" s="129"/>
      <c r="CHN97" s="129"/>
      <c r="CHO97" s="129"/>
      <c r="CHP97" s="129"/>
      <c r="CHQ97" s="129"/>
      <c r="CHR97" s="129"/>
      <c r="CHS97" s="129"/>
      <c r="CHT97" s="129"/>
      <c r="CHU97" s="129"/>
      <c r="CHV97" s="129"/>
      <c r="CHW97" s="129"/>
      <c r="CHX97" s="129"/>
      <c r="CHY97" s="129"/>
      <c r="CHZ97" s="129"/>
      <c r="CIA97" s="129"/>
      <c r="CIB97" s="129"/>
      <c r="CIC97" s="129"/>
      <c r="CID97" s="129"/>
      <c r="CIE97" s="129"/>
      <c r="CIF97" s="129"/>
      <c r="CIG97" s="129"/>
      <c r="CIH97" s="129"/>
      <c r="CII97" s="129"/>
      <c r="CIJ97" s="129"/>
      <c r="CIK97" s="129"/>
      <c r="CIL97" s="129"/>
      <c r="CIM97" s="129"/>
      <c r="CIN97" s="129"/>
      <c r="CIO97" s="129"/>
      <c r="CIP97" s="129"/>
      <c r="CIQ97" s="129"/>
      <c r="CIR97" s="129"/>
      <c r="CIS97" s="129"/>
      <c r="CIT97" s="129"/>
      <c r="CIU97" s="129"/>
      <c r="CIV97" s="129"/>
      <c r="CIW97" s="129"/>
      <c r="CIX97" s="129"/>
      <c r="CIY97" s="129"/>
      <c r="CIZ97" s="129"/>
      <c r="CJA97" s="129"/>
      <c r="CJB97" s="129"/>
      <c r="CJC97" s="129"/>
      <c r="CJD97" s="129"/>
      <c r="CJE97" s="129"/>
      <c r="CJF97" s="129"/>
      <c r="CJG97" s="129"/>
      <c r="CJH97" s="129"/>
      <c r="CJI97" s="129"/>
      <c r="CJJ97" s="129"/>
      <c r="CJK97" s="129"/>
      <c r="CJL97" s="129"/>
      <c r="CJM97" s="129"/>
      <c r="CJN97" s="129"/>
      <c r="CJO97" s="129"/>
      <c r="CJP97" s="129"/>
      <c r="CJQ97" s="129"/>
      <c r="CJR97" s="129"/>
      <c r="CJS97" s="129"/>
      <c r="CJT97" s="129"/>
      <c r="CJU97" s="129"/>
      <c r="CJV97" s="129"/>
      <c r="CJW97" s="129"/>
      <c r="CJX97" s="129"/>
      <c r="CJY97" s="129"/>
      <c r="CJZ97" s="129"/>
      <c r="CKA97" s="129"/>
      <c r="CKB97" s="129"/>
      <c r="CKC97" s="129"/>
      <c r="CKD97" s="129"/>
      <c r="CKE97" s="129"/>
      <c r="CKF97" s="129"/>
      <c r="CKG97" s="129"/>
      <c r="CKH97" s="129"/>
      <c r="CKI97" s="129"/>
      <c r="CKJ97" s="129"/>
      <c r="CKK97" s="129"/>
      <c r="CKL97" s="129"/>
      <c r="CKM97" s="129"/>
      <c r="CKN97" s="129"/>
      <c r="CKO97" s="129"/>
      <c r="CKP97" s="129"/>
      <c r="CKQ97" s="129"/>
      <c r="CKR97" s="129"/>
      <c r="CKS97" s="129"/>
      <c r="CKT97" s="129"/>
      <c r="CKU97" s="129"/>
      <c r="CKV97" s="129"/>
      <c r="CKW97" s="129"/>
      <c r="CKX97" s="129"/>
      <c r="CKY97" s="129"/>
      <c r="CKZ97" s="129"/>
      <c r="CLA97" s="129"/>
      <c r="CLB97" s="129"/>
      <c r="CLC97" s="129"/>
      <c r="CLD97" s="129"/>
      <c r="CLE97" s="129"/>
      <c r="CLF97" s="129"/>
      <c r="CLG97" s="129"/>
      <c r="CLH97" s="129"/>
      <c r="CLI97" s="129"/>
      <c r="CLJ97" s="129"/>
      <c r="CLK97" s="129"/>
      <c r="CLL97" s="129"/>
      <c r="CLM97" s="129"/>
      <c r="CLN97" s="129"/>
      <c r="CLO97" s="129"/>
      <c r="CLP97" s="129"/>
      <c r="CLQ97" s="129"/>
      <c r="CLR97" s="129"/>
      <c r="CLS97" s="129"/>
      <c r="CLT97" s="129"/>
      <c r="CLU97" s="129"/>
      <c r="CLV97" s="129"/>
      <c r="CLW97" s="129"/>
      <c r="CLX97" s="129"/>
      <c r="CLY97" s="129"/>
      <c r="CLZ97" s="129"/>
      <c r="CMA97" s="129"/>
      <c r="CMB97" s="129"/>
      <c r="CMC97" s="129"/>
      <c r="CMD97" s="129"/>
      <c r="CME97" s="129"/>
      <c r="CMF97" s="129"/>
      <c r="CMG97" s="129"/>
      <c r="CMH97" s="129"/>
      <c r="CMI97" s="129"/>
      <c r="CMJ97" s="129"/>
      <c r="CMK97" s="129"/>
      <c r="CML97" s="129"/>
      <c r="CMM97" s="129"/>
      <c r="CMN97" s="129"/>
      <c r="CMO97" s="129"/>
      <c r="CMP97" s="129"/>
      <c r="CMQ97" s="129"/>
      <c r="CMR97" s="129"/>
      <c r="CMS97" s="129"/>
      <c r="CMT97" s="129"/>
      <c r="CMU97" s="129"/>
      <c r="CMV97" s="129"/>
      <c r="CMW97" s="129"/>
      <c r="CMX97" s="129"/>
      <c r="CMY97" s="129"/>
      <c r="CMZ97" s="129"/>
      <c r="CNA97" s="129"/>
      <c r="CNB97" s="129"/>
      <c r="CNC97" s="129"/>
      <c r="CND97" s="129"/>
      <c r="CNE97" s="129"/>
      <c r="CNF97" s="129"/>
      <c r="CNG97" s="129"/>
      <c r="CNH97" s="129"/>
      <c r="CNI97" s="129"/>
      <c r="CNJ97" s="129"/>
      <c r="CNK97" s="129"/>
      <c r="CNL97" s="129"/>
      <c r="CNM97" s="129"/>
      <c r="CNN97" s="129"/>
      <c r="CNO97" s="129"/>
      <c r="CNP97" s="129"/>
      <c r="CNQ97" s="129"/>
      <c r="CNR97" s="129"/>
      <c r="CNS97" s="129"/>
      <c r="CNT97" s="129"/>
      <c r="CNU97" s="129"/>
      <c r="CNV97" s="129"/>
      <c r="CNW97" s="129"/>
      <c r="CNX97" s="129"/>
      <c r="CNY97" s="129"/>
      <c r="CNZ97" s="129"/>
      <c r="COA97" s="129"/>
      <c r="COB97" s="129"/>
      <c r="COC97" s="129"/>
      <c r="COD97" s="129"/>
      <c r="COE97" s="129"/>
      <c r="COF97" s="129"/>
      <c r="COG97" s="129"/>
      <c r="COH97" s="129"/>
      <c r="COI97" s="129"/>
      <c r="COJ97" s="129"/>
      <c r="COK97" s="129"/>
      <c r="COL97" s="129"/>
      <c r="COM97" s="129"/>
      <c r="CON97" s="129"/>
      <c r="COO97" s="129"/>
      <c r="COP97" s="129"/>
      <c r="COQ97" s="129"/>
      <c r="COR97" s="129"/>
      <c r="COS97" s="129"/>
      <c r="COT97" s="129"/>
      <c r="COU97" s="129"/>
      <c r="COV97" s="129"/>
      <c r="COW97" s="129"/>
      <c r="COX97" s="129"/>
      <c r="COY97" s="129"/>
      <c r="COZ97" s="129"/>
      <c r="CPA97" s="129"/>
      <c r="CPB97" s="129"/>
      <c r="CPC97" s="129"/>
      <c r="CPD97" s="129"/>
      <c r="CPE97" s="129"/>
      <c r="CPF97" s="129"/>
      <c r="CPG97" s="129"/>
      <c r="CPH97" s="129"/>
      <c r="CPI97" s="129"/>
      <c r="CPJ97" s="129"/>
      <c r="CPK97" s="129"/>
      <c r="CPL97" s="129"/>
      <c r="CPM97" s="129"/>
      <c r="CPN97" s="129"/>
      <c r="CPO97" s="129"/>
      <c r="CPP97" s="129"/>
      <c r="CPQ97" s="129"/>
      <c r="CPR97" s="129"/>
      <c r="CPS97" s="129"/>
      <c r="CPT97" s="129"/>
      <c r="CPU97" s="129"/>
      <c r="CPV97" s="129"/>
      <c r="CPW97" s="129"/>
      <c r="CPX97" s="129"/>
      <c r="CPY97" s="129"/>
      <c r="CPZ97" s="129"/>
      <c r="CQA97" s="129"/>
      <c r="CQB97" s="129"/>
      <c r="CQC97" s="129"/>
      <c r="CQD97" s="129"/>
      <c r="CQE97" s="129"/>
      <c r="CQF97" s="129"/>
      <c r="CQG97" s="129"/>
      <c r="CQH97" s="129"/>
      <c r="CQI97" s="129"/>
      <c r="CQJ97" s="129"/>
      <c r="CQK97" s="129"/>
      <c r="CQL97" s="129"/>
      <c r="CQM97" s="129"/>
      <c r="CQN97" s="129"/>
      <c r="CQO97" s="129"/>
      <c r="CQP97" s="129"/>
      <c r="CQQ97" s="129"/>
      <c r="CQR97" s="129"/>
      <c r="CQS97" s="129"/>
      <c r="CQT97" s="129"/>
      <c r="CQU97" s="129"/>
      <c r="CQV97" s="129"/>
      <c r="CQW97" s="129"/>
      <c r="CQX97" s="129"/>
      <c r="CQY97" s="129"/>
      <c r="CQZ97" s="129"/>
      <c r="CRA97" s="129"/>
      <c r="CRB97" s="129"/>
      <c r="CRC97" s="129"/>
      <c r="CRD97" s="129"/>
      <c r="CRE97" s="129"/>
      <c r="CRF97" s="129"/>
      <c r="CRG97" s="129"/>
      <c r="CRH97" s="129"/>
      <c r="CRI97" s="129"/>
      <c r="CRJ97" s="129"/>
      <c r="CRK97" s="129"/>
      <c r="CRL97" s="129"/>
      <c r="CRM97" s="129"/>
      <c r="CRN97" s="129"/>
      <c r="CRO97" s="129"/>
      <c r="CRP97" s="129"/>
      <c r="CRQ97" s="129"/>
      <c r="CRR97" s="129"/>
      <c r="CRS97" s="129"/>
      <c r="CRT97" s="129"/>
      <c r="CRU97" s="129"/>
      <c r="CRV97" s="129"/>
      <c r="CRW97" s="129"/>
      <c r="CRX97" s="129"/>
      <c r="CRY97" s="129"/>
      <c r="CRZ97" s="129"/>
      <c r="CSA97" s="129"/>
      <c r="CSB97" s="129"/>
      <c r="CSC97" s="129"/>
      <c r="CSD97" s="129"/>
      <c r="CSE97" s="129"/>
      <c r="CSF97" s="129"/>
      <c r="CSG97" s="129"/>
      <c r="CSH97" s="129"/>
      <c r="CSI97" s="129"/>
      <c r="CSJ97" s="129"/>
      <c r="CSK97" s="129"/>
      <c r="CSL97" s="129"/>
      <c r="CSM97" s="129"/>
      <c r="CSN97" s="129"/>
      <c r="CSO97" s="129"/>
      <c r="CSP97" s="129"/>
      <c r="CSQ97" s="129"/>
      <c r="CSR97" s="129"/>
      <c r="CSS97" s="129"/>
      <c r="CST97" s="129"/>
      <c r="CSU97" s="129"/>
      <c r="CSV97" s="129"/>
      <c r="CSW97" s="129"/>
      <c r="CSX97" s="129"/>
      <c r="CSY97" s="129"/>
      <c r="CSZ97" s="129"/>
      <c r="CTA97" s="129"/>
      <c r="CTB97" s="129"/>
      <c r="CTC97" s="129"/>
      <c r="CTD97" s="129"/>
      <c r="CTE97" s="129"/>
      <c r="CTF97" s="129"/>
      <c r="CTG97" s="129"/>
      <c r="CTH97" s="129"/>
      <c r="CTI97" s="129"/>
      <c r="CTJ97" s="129"/>
      <c r="CTK97" s="129"/>
      <c r="CTL97" s="129"/>
      <c r="CTM97" s="129"/>
      <c r="CTN97" s="129"/>
      <c r="CTO97" s="129"/>
      <c r="CTP97" s="129"/>
      <c r="CTQ97" s="129"/>
      <c r="CTR97" s="129"/>
      <c r="CTS97" s="129"/>
      <c r="CTT97" s="129"/>
      <c r="CTU97" s="129"/>
      <c r="CTV97" s="129"/>
      <c r="CTW97" s="129"/>
      <c r="CTX97" s="129"/>
      <c r="CTY97" s="129"/>
      <c r="CTZ97" s="129"/>
      <c r="CUA97" s="129"/>
      <c r="CUB97" s="129"/>
      <c r="CUC97" s="129"/>
      <c r="CUD97" s="129"/>
      <c r="CUE97" s="129"/>
      <c r="CUF97" s="129"/>
      <c r="CUG97" s="129"/>
      <c r="CUH97" s="129"/>
      <c r="CUI97" s="129"/>
      <c r="CUJ97" s="129"/>
      <c r="CUK97" s="129"/>
      <c r="CUL97" s="129"/>
      <c r="CUM97" s="129"/>
      <c r="CUN97" s="129"/>
      <c r="CUO97" s="129"/>
      <c r="CUP97" s="129"/>
      <c r="CUQ97" s="129"/>
      <c r="CUR97" s="129"/>
      <c r="CUS97" s="129"/>
      <c r="CUT97" s="129"/>
      <c r="CUU97" s="129"/>
      <c r="CUV97" s="129"/>
      <c r="CUW97" s="129"/>
      <c r="CUX97" s="129"/>
      <c r="CUY97" s="129"/>
      <c r="CUZ97" s="129"/>
      <c r="CVA97" s="129"/>
      <c r="CVB97" s="129"/>
      <c r="CVC97" s="129"/>
      <c r="CVD97" s="129"/>
      <c r="CVE97" s="129"/>
      <c r="CVF97" s="129"/>
      <c r="CVG97" s="129"/>
      <c r="CVH97" s="129"/>
      <c r="CVI97" s="129"/>
      <c r="CVJ97" s="129"/>
      <c r="CVK97" s="129"/>
      <c r="CVL97" s="129"/>
      <c r="CVM97" s="129"/>
      <c r="CVN97" s="129"/>
      <c r="CVO97" s="129"/>
      <c r="CVP97" s="129"/>
      <c r="CVQ97" s="129"/>
      <c r="CVR97" s="129"/>
      <c r="CVS97" s="129"/>
      <c r="CVT97" s="129"/>
      <c r="CVU97" s="129"/>
      <c r="CVV97" s="129"/>
      <c r="CVW97" s="129"/>
      <c r="CVX97" s="129"/>
      <c r="CVY97" s="129"/>
      <c r="CVZ97" s="129"/>
      <c r="CWA97" s="129"/>
      <c r="CWB97" s="129"/>
      <c r="CWC97" s="129"/>
      <c r="CWD97" s="129"/>
      <c r="CWE97" s="129"/>
      <c r="CWF97" s="129"/>
      <c r="CWG97" s="129"/>
      <c r="CWH97" s="129"/>
      <c r="CWI97" s="129"/>
      <c r="CWJ97" s="129"/>
      <c r="CWK97" s="129"/>
      <c r="CWL97" s="129"/>
      <c r="CWM97" s="129"/>
      <c r="CWN97" s="129"/>
      <c r="CWO97" s="129"/>
      <c r="CWP97" s="129"/>
      <c r="CWQ97" s="129"/>
      <c r="CWR97" s="129"/>
      <c r="CWS97" s="129"/>
      <c r="CWT97" s="129"/>
      <c r="CWU97" s="129"/>
      <c r="CWV97" s="129"/>
      <c r="CWW97" s="129"/>
      <c r="CWX97" s="129"/>
      <c r="CWY97" s="129"/>
      <c r="CWZ97" s="129"/>
      <c r="CXA97" s="129"/>
      <c r="CXB97" s="129"/>
      <c r="CXC97" s="129"/>
      <c r="CXD97" s="129"/>
      <c r="CXE97" s="129"/>
      <c r="CXF97" s="129"/>
      <c r="CXG97" s="129"/>
      <c r="CXH97" s="129"/>
      <c r="CXI97" s="129"/>
      <c r="CXJ97" s="129"/>
      <c r="CXK97" s="129"/>
      <c r="CXL97" s="129"/>
      <c r="CXM97" s="129"/>
      <c r="CXN97" s="129"/>
      <c r="CXO97" s="129"/>
      <c r="CXP97" s="129"/>
      <c r="CXQ97" s="129"/>
      <c r="CXR97" s="129"/>
      <c r="CXS97" s="129"/>
      <c r="CXT97" s="129"/>
      <c r="CXU97" s="129"/>
      <c r="CXV97" s="129"/>
      <c r="CXW97" s="129"/>
      <c r="CXX97" s="129"/>
      <c r="CXY97" s="129"/>
      <c r="CXZ97" s="129"/>
      <c r="CYA97" s="129"/>
      <c r="CYB97" s="129"/>
      <c r="CYC97" s="129"/>
      <c r="CYD97" s="129"/>
      <c r="CYE97" s="129"/>
      <c r="CYF97" s="129"/>
      <c r="CYG97" s="129"/>
      <c r="CYH97" s="129"/>
      <c r="CYI97" s="129"/>
      <c r="CYJ97" s="129"/>
      <c r="CYK97" s="129"/>
      <c r="CYL97" s="129"/>
      <c r="CYM97" s="129"/>
      <c r="CYN97" s="129"/>
      <c r="CYO97" s="129"/>
      <c r="CYP97" s="129"/>
      <c r="CYQ97" s="129"/>
      <c r="CYR97" s="129"/>
      <c r="CYS97" s="129"/>
      <c r="CYT97" s="129"/>
      <c r="CYU97" s="129"/>
      <c r="CYV97" s="129"/>
      <c r="CYW97" s="129"/>
      <c r="CYX97" s="129"/>
      <c r="CYY97" s="129"/>
      <c r="CYZ97" s="129"/>
      <c r="CZA97" s="129"/>
      <c r="CZB97" s="129"/>
      <c r="CZC97" s="129"/>
      <c r="CZD97" s="129"/>
      <c r="CZE97" s="129"/>
      <c r="CZF97" s="129"/>
      <c r="CZG97" s="129"/>
      <c r="CZH97" s="129"/>
      <c r="CZI97" s="129"/>
      <c r="CZJ97" s="129"/>
      <c r="CZK97" s="129"/>
      <c r="CZL97" s="129"/>
      <c r="CZM97" s="129"/>
      <c r="CZN97" s="129"/>
      <c r="CZO97" s="129"/>
      <c r="CZP97" s="129"/>
      <c r="CZQ97" s="129"/>
      <c r="CZR97" s="129"/>
      <c r="CZS97" s="129"/>
      <c r="CZT97" s="129"/>
      <c r="CZU97" s="129"/>
      <c r="CZV97" s="129"/>
      <c r="CZW97" s="129"/>
      <c r="CZX97" s="129"/>
      <c r="CZY97" s="129"/>
      <c r="CZZ97" s="129"/>
      <c r="DAA97" s="129"/>
      <c r="DAB97" s="129"/>
      <c r="DAC97" s="129"/>
      <c r="DAD97" s="129"/>
      <c r="DAE97" s="129"/>
      <c r="DAF97" s="129"/>
      <c r="DAG97" s="129"/>
      <c r="DAH97" s="129"/>
      <c r="DAI97" s="129"/>
      <c r="DAJ97" s="129"/>
      <c r="DAK97" s="129"/>
      <c r="DAL97" s="129"/>
      <c r="DAM97" s="129"/>
      <c r="DAN97" s="129"/>
      <c r="DAO97" s="129"/>
      <c r="DAP97" s="129"/>
      <c r="DAQ97" s="129"/>
      <c r="DAR97" s="129"/>
      <c r="DAS97" s="129"/>
      <c r="DAT97" s="129"/>
      <c r="DAU97" s="129"/>
      <c r="DAV97" s="129"/>
      <c r="DAW97" s="129"/>
      <c r="DAX97" s="129"/>
      <c r="DAY97" s="129"/>
      <c r="DAZ97" s="129"/>
      <c r="DBA97" s="129"/>
      <c r="DBB97" s="129"/>
      <c r="DBC97" s="129"/>
      <c r="DBD97" s="129"/>
      <c r="DBE97" s="129"/>
      <c r="DBF97" s="129"/>
      <c r="DBG97" s="129"/>
      <c r="DBH97" s="129"/>
      <c r="DBI97" s="129"/>
      <c r="DBJ97" s="129"/>
      <c r="DBK97" s="129"/>
      <c r="DBL97" s="129"/>
      <c r="DBM97" s="129"/>
      <c r="DBN97" s="129"/>
      <c r="DBO97" s="129"/>
      <c r="DBP97" s="129"/>
      <c r="DBQ97" s="129"/>
      <c r="DBR97" s="129"/>
      <c r="DBS97" s="129"/>
      <c r="DBT97" s="129"/>
      <c r="DBU97" s="129"/>
      <c r="DBV97" s="129"/>
      <c r="DBW97" s="129"/>
      <c r="DBX97" s="129"/>
      <c r="DBY97" s="129"/>
      <c r="DBZ97" s="129"/>
      <c r="DCA97" s="129"/>
      <c r="DCB97" s="129"/>
      <c r="DCC97" s="129"/>
      <c r="DCD97" s="129"/>
      <c r="DCE97" s="129"/>
      <c r="DCF97" s="129"/>
      <c r="DCG97" s="129"/>
      <c r="DCH97" s="129"/>
      <c r="DCI97" s="129"/>
      <c r="DCJ97" s="129"/>
      <c r="DCK97" s="129"/>
      <c r="DCL97" s="129"/>
      <c r="DCM97" s="129"/>
      <c r="DCN97" s="129"/>
      <c r="DCO97" s="129"/>
      <c r="DCP97" s="129"/>
      <c r="DCQ97" s="129"/>
      <c r="DCR97" s="129"/>
      <c r="DCS97" s="129"/>
      <c r="DCT97" s="129"/>
      <c r="DCU97" s="129"/>
      <c r="DCV97" s="129"/>
      <c r="DCW97" s="129"/>
      <c r="DCX97" s="129"/>
      <c r="DCY97" s="129"/>
      <c r="DCZ97" s="129"/>
      <c r="DDA97" s="129"/>
      <c r="DDB97" s="129"/>
      <c r="DDC97" s="129"/>
      <c r="DDD97" s="129"/>
      <c r="DDE97" s="129"/>
      <c r="DDF97" s="129"/>
      <c r="DDG97" s="129"/>
      <c r="DDH97" s="129"/>
      <c r="DDI97" s="129"/>
      <c r="DDJ97" s="129"/>
      <c r="DDK97" s="129"/>
      <c r="DDL97" s="129"/>
      <c r="DDM97" s="129"/>
      <c r="DDN97" s="129"/>
      <c r="DDO97" s="129"/>
      <c r="DDP97" s="129"/>
      <c r="DDQ97" s="129"/>
      <c r="DDR97" s="129"/>
      <c r="DDS97" s="129"/>
      <c r="DDT97" s="129"/>
      <c r="DDU97" s="129"/>
      <c r="DDV97" s="129"/>
      <c r="DDW97" s="129"/>
      <c r="DDX97" s="129"/>
      <c r="DDY97" s="129"/>
      <c r="DDZ97" s="129"/>
      <c r="DEA97" s="129"/>
      <c r="DEB97" s="129"/>
      <c r="DEC97" s="129"/>
      <c r="DED97" s="129"/>
      <c r="DEE97" s="129"/>
      <c r="DEF97" s="129"/>
      <c r="DEG97" s="129"/>
      <c r="DEH97" s="129"/>
      <c r="DEI97" s="129"/>
      <c r="DEJ97" s="129"/>
      <c r="DEK97" s="129"/>
      <c r="DEL97" s="129"/>
      <c r="DEM97" s="129"/>
      <c r="DEN97" s="129"/>
      <c r="DEO97" s="129"/>
      <c r="DEP97" s="129"/>
      <c r="DEQ97" s="129"/>
      <c r="DER97" s="129"/>
      <c r="DES97" s="129"/>
      <c r="DET97" s="129"/>
      <c r="DEU97" s="129"/>
      <c r="DEV97" s="129"/>
      <c r="DEW97" s="129"/>
      <c r="DEX97" s="129"/>
      <c r="DEY97" s="129"/>
      <c r="DEZ97" s="129"/>
      <c r="DFA97" s="129"/>
      <c r="DFB97" s="129"/>
      <c r="DFC97" s="129"/>
      <c r="DFD97" s="129"/>
      <c r="DFE97" s="129"/>
      <c r="DFF97" s="129"/>
      <c r="DFG97" s="129"/>
      <c r="DFH97" s="129"/>
      <c r="DFI97" s="129"/>
      <c r="DFJ97" s="129"/>
      <c r="DFK97" s="129"/>
      <c r="DFL97" s="129"/>
      <c r="DFM97" s="129"/>
      <c r="DFN97" s="129"/>
      <c r="DFO97" s="129"/>
      <c r="DFP97" s="129"/>
      <c r="DFQ97" s="129"/>
      <c r="DFR97" s="129"/>
      <c r="DFS97" s="129"/>
      <c r="DFT97" s="129"/>
      <c r="DFU97" s="129"/>
      <c r="DFV97" s="129"/>
      <c r="DFW97" s="129"/>
      <c r="DFX97" s="129"/>
      <c r="DFY97" s="129"/>
      <c r="DFZ97" s="129"/>
      <c r="DGA97" s="129"/>
      <c r="DGB97" s="129"/>
      <c r="DGC97" s="129"/>
      <c r="DGD97" s="129"/>
      <c r="DGE97" s="129"/>
      <c r="DGF97" s="129"/>
      <c r="DGG97" s="129"/>
      <c r="DGH97" s="129"/>
      <c r="DGI97" s="129"/>
      <c r="DGJ97" s="129"/>
      <c r="DGK97" s="129"/>
      <c r="DGL97" s="129"/>
      <c r="DGM97" s="129"/>
      <c r="DGN97" s="129"/>
      <c r="DGO97" s="129"/>
      <c r="DGP97" s="129"/>
      <c r="DGQ97" s="129"/>
      <c r="DGR97" s="129"/>
      <c r="DGS97" s="129"/>
      <c r="DGT97" s="129"/>
      <c r="DGU97" s="129"/>
      <c r="DGV97" s="129"/>
      <c r="DGW97" s="129"/>
      <c r="DGX97" s="129"/>
      <c r="DGY97" s="129"/>
      <c r="DGZ97" s="129"/>
      <c r="DHA97" s="129"/>
      <c r="DHB97" s="129"/>
      <c r="DHC97" s="129"/>
      <c r="DHD97" s="129"/>
      <c r="DHE97" s="129"/>
      <c r="DHF97" s="129"/>
      <c r="DHG97" s="129"/>
      <c r="DHH97" s="129"/>
      <c r="DHI97" s="129"/>
      <c r="DHJ97" s="129"/>
      <c r="DHK97" s="129"/>
      <c r="DHL97" s="129"/>
      <c r="DHM97" s="129"/>
      <c r="DHN97" s="129"/>
      <c r="DHO97" s="129"/>
      <c r="DHP97" s="129"/>
      <c r="DHQ97" s="129"/>
      <c r="DHR97" s="129"/>
      <c r="DHS97" s="129"/>
      <c r="DHT97" s="129"/>
      <c r="DHU97" s="129"/>
      <c r="DHV97" s="129"/>
      <c r="DHW97" s="129"/>
      <c r="DHX97" s="129"/>
      <c r="DHY97" s="129"/>
      <c r="DHZ97" s="129"/>
      <c r="DIA97" s="129"/>
      <c r="DIB97" s="129"/>
      <c r="DIC97" s="129"/>
      <c r="DID97" s="129"/>
      <c r="DIE97" s="129"/>
      <c r="DIF97" s="129"/>
      <c r="DIG97" s="129"/>
      <c r="DIH97" s="129"/>
      <c r="DII97" s="129"/>
      <c r="DIJ97" s="129"/>
      <c r="DIK97" s="129"/>
      <c r="DIL97" s="129"/>
      <c r="DIM97" s="129"/>
      <c r="DIN97" s="129"/>
      <c r="DIO97" s="129"/>
      <c r="DIP97" s="129"/>
      <c r="DIQ97" s="129"/>
      <c r="DIR97" s="129"/>
      <c r="DIS97" s="129"/>
      <c r="DIT97" s="129"/>
      <c r="DIU97" s="129"/>
      <c r="DIV97" s="129"/>
      <c r="DIW97" s="129"/>
      <c r="DIX97" s="129"/>
      <c r="DIY97" s="129"/>
      <c r="DIZ97" s="129"/>
      <c r="DJA97" s="129"/>
      <c r="DJB97" s="129"/>
      <c r="DJC97" s="129"/>
      <c r="DJD97" s="129"/>
      <c r="DJE97" s="129"/>
      <c r="DJF97" s="129"/>
      <c r="DJG97" s="129"/>
      <c r="DJH97" s="129"/>
      <c r="DJI97" s="129"/>
      <c r="DJJ97" s="129"/>
      <c r="DJK97" s="129"/>
      <c r="DJL97" s="129"/>
      <c r="DJM97" s="129"/>
      <c r="DJN97" s="129"/>
      <c r="DJO97" s="129"/>
      <c r="DJP97" s="129"/>
      <c r="DJQ97" s="129"/>
      <c r="DJR97" s="129"/>
      <c r="DJS97" s="129"/>
      <c r="DJT97" s="129"/>
      <c r="DJU97" s="129"/>
      <c r="DJV97" s="129"/>
      <c r="DJW97" s="129"/>
      <c r="DJX97" s="129"/>
      <c r="DJY97" s="129"/>
      <c r="DJZ97" s="129"/>
      <c r="DKA97" s="129"/>
      <c r="DKB97" s="129"/>
      <c r="DKC97" s="129"/>
      <c r="DKD97" s="129"/>
      <c r="DKE97" s="129"/>
      <c r="DKF97" s="129"/>
      <c r="DKG97" s="129"/>
      <c r="DKH97" s="129"/>
      <c r="DKI97" s="129"/>
      <c r="DKJ97" s="129"/>
      <c r="DKK97" s="129"/>
      <c r="DKL97" s="129"/>
      <c r="DKM97" s="129"/>
      <c r="DKN97" s="129"/>
      <c r="DKO97" s="129"/>
      <c r="DKP97" s="129"/>
      <c r="DKQ97" s="129"/>
      <c r="DKR97" s="129"/>
      <c r="DKS97" s="129"/>
      <c r="DKT97" s="129"/>
      <c r="DKU97" s="129"/>
      <c r="DKV97" s="129"/>
      <c r="DKW97" s="129"/>
      <c r="DKX97" s="129"/>
      <c r="DKY97" s="129"/>
      <c r="DKZ97" s="129"/>
      <c r="DLA97" s="129"/>
      <c r="DLB97" s="129"/>
      <c r="DLC97" s="129"/>
      <c r="DLD97" s="129"/>
      <c r="DLE97" s="129"/>
      <c r="DLF97" s="129"/>
      <c r="DLG97" s="129"/>
      <c r="DLH97" s="129"/>
      <c r="DLI97" s="129"/>
      <c r="DLJ97" s="129"/>
      <c r="DLK97" s="129"/>
      <c r="DLL97" s="129"/>
      <c r="DLM97" s="129"/>
      <c r="DLN97" s="129"/>
      <c r="DLO97" s="129"/>
      <c r="DLP97" s="129"/>
      <c r="DLQ97" s="129"/>
      <c r="DLR97" s="129"/>
      <c r="DLS97" s="129"/>
      <c r="DLT97" s="129"/>
      <c r="DLU97" s="129"/>
      <c r="DLV97" s="129"/>
      <c r="DLW97" s="129"/>
      <c r="DLX97" s="129"/>
      <c r="DLY97" s="129"/>
      <c r="DLZ97" s="129"/>
      <c r="DMA97" s="129"/>
      <c r="DMB97" s="129"/>
      <c r="DMC97" s="129"/>
      <c r="DMD97" s="129"/>
      <c r="DME97" s="129"/>
      <c r="DMF97" s="129"/>
      <c r="DMG97" s="129"/>
      <c r="DMH97" s="129"/>
      <c r="DMI97" s="129"/>
      <c r="DMJ97" s="129"/>
      <c r="DMK97" s="129"/>
      <c r="DML97" s="129"/>
      <c r="DMM97" s="129"/>
      <c r="DMN97" s="129"/>
      <c r="DMO97" s="129"/>
      <c r="DMP97" s="129"/>
      <c r="DMQ97" s="129"/>
      <c r="DMR97" s="129"/>
      <c r="DMS97" s="129"/>
      <c r="DMT97" s="129"/>
      <c r="DMU97" s="129"/>
      <c r="DMV97" s="129"/>
      <c r="DMW97" s="129"/>
      <c r="DMX97" s="129"/>
      <c r="DMY97" s="129"/>
      <c r="DMZ97" s="129"/>
      <c r="DNA97" s="129"/>
      <c r="DNB97" s="129"/>
      <c r="DNC97" s="129"/>
      <c r="DND97" s="129"/>
      <c r="DNE97" s="129"/>
      <c r="DNF97" s="129"/>
      <c r="DNG97" s="129"/>
      <c r="DNH97" s="129"/>
      <c r="DNI97" s="129"/>
      <c r="DNJ97" s="129"/>
      <c r="DNK97" s="129"/>
      <c r="DNL97" s="129"/>
      <c r="DNM97" s="129"/>
      <c r="DNN97" s="129"/>
      <c r="DNO97" s="129"/>
      <c r="DNP97" s="129"/>
      <c r="DNQ97" s="129"/>
      <c r="DNR97" s="129"/>
      <c r="DNS97" s="129"/>
      <c r="DNT97" s="129"/>
      <c r="DNU97" s="129"/>
      <c r="DNV97" s="129"/>
      <c r="DNW97" s="129"/>
      <c r="DNX97" s="129"/>
      <c r="DNY97" s="129"/>
      <c r="DNZ97" s="129"/>
      <c r="DOA97" s="129"/>
      <c r="DOB97" s="129"/>
      <c r="DOC97" s="129"/>
      <c r="DOD97" s="129"/>
      <c r="DOE97" s="129"/>
      <c r="DOF97" s="129"/>
      <c r="DOG97" s="129"/>
      <c r="DOH97" s="129"/>
      <c r="DOI97" s="129"/>
      <c r="DOJ97" s="129"/>
      <c r="DOK97" s="129"/>
      <c r="DOL97" s="129"/>
      <c r="DOM97" s="129"/>
      <c r="DON97" s="129"/>
      <c r="DOO97" s="129"/>
      <c r="DOP97" s="129"/>
      <c r="DOQ97" s="129"/>
      <c r="DOR97" s="129"/>
      <c r="DOS97" s="129"/>
      <c r="DOT97" s="129"/>
      <c r="DOU97" s="129"/>
      <c r="DOV97" s="129"/>
      <c r="DOW97" s="129"/>
      <c r="DOX97" s="129"/>
      <c r="DOY97" s="129"/>
      <c r="DOZ97" s="129"/>
      <c r="DPA97" s="129"/>
      <c r="DPB97" s="129"/>
      <c r="DPC97" s="129"/>
      <c r="DPD97" s="129"/>
      <c r="DPE97" s="129"/>
      <c r="DPF97" s="129"/>
      <c r="DPG97" s="129"/>
      <c r="DPH97" s="129"/>
      <c r="DPI97" s="129"/>
      <c r="DPJ97" s="129"/>
      <c r="DPK97" s="129"/>
      <c r="DPL97" s="129"/>
      <c r="DPM97" s="129"/>
      <c r="DPN97" s="129"/>
      <c r="DPO97" s="129"/>
      <c r="DPP97" s="129"/>
      <c r="DPQ97" s="129"/>
      <c r="DPR97" s="129"/>
      <c r="DPS97" s="129"/>
      <c r="DPT97" s="129"/>
      <c r="DPU97" s="129"/>
      <c r="DPV97" s="129"/>
      <c r="DPW97" s="129"/>
      <c r="DPX97" s="129"/>
      <c r="DPY97" s="129"/>
      <c r="DPZ97" s="129"/>
      <c r="DQA97" s="129"/>
      <c r="DQB97" s="129"/>
      <c r="DQC97" s="129"/>
      <c r="DQD97" s="129"/>
      <c r="DQE97" s="129"/>
      <c r="DQF97" s="129"/>
      <c r="DQG97" s="129"/>
      <c r="DQH97" s="129"/>
      <c r="DQI97" s="129"/>
      <c r="DQJ97" s="129"/>
      <c r="DQK97" s="129"/>
      <c r="DQL97" s="129"/>
      <c r="DQM97" s="129"/>
      <c r="DQN97" s="129"/>
      <c r="DQO97" s="129"/>
      <c r="DQP97" s="129"/>
      <c r="DQQ97" s="129"/>
      <c r="DQR97" s="129"/>
      <c r="DQS97" s="129"/>
      <c r="DQT97" s="129"/>
      <c r="DQU97" s="129"/>
      <c r="DQV97" s="129"/>
      <c r="DQW97" s="129"/>
      <c r="DQX97" s="129"/>
      <c r="DQY97" s="129"/>
      <c r="DQZ97" s="129"/>
      <c r="DRA97" s="129"/>
      <c r="DRB97" s="129"/>
      <c r="DRC97" s="129"/>
      <c r="DRD97" s="129"/>
      <c r="DRE97" s="129"/>
      <c r="DRF97" s="129"/>
      <c r="DRG97" s="129"/>
      <c r="DRH97" s="129"/>
      <c r="DRI97" s="129"/>
      <c r="DRJ97" s="129"/>
      <c r="DRK97" s="129"/>
      <c r="DRL97" s="129"/>
      <c r="DRM97" s="129"/>
      <c r="DRN97" s="129"/>
      <c r="DRO97" s="129"/>
      <c r="DRP97" s="129"/>
      <c r="DRQ97" s="129"/>
      <c r="DRR97" s="129"/>
      <c r="DRS97" s="129"/>
      <c r="DRT97" s="129"/>
      <c r="DRU97" s="129"/>
      <c r="DRV97" s="129"/>
      <c r="DRW97" s="129"/>
      <c r="DRX97" s="129"/>
      <c r="DRY97" s="129"/>
      <c r="DRZ97" s="129"/>
      <c r="DSA97" s="129"/>
      <c r="DSB97" s="129"/>
      <c r="DSC97" s="129"/>
      <c r="DSD97" s="129"/>
      <c r="DSE97" s="129"/>
      <c r="DSF97" s="129"/>
      <c r="DSG97" s="129"/>
      <c r="DSH97" s="129"/>
      <c r="DSI97" s="129"/>
      <c r="DSJ97" s="129"/>
      <c r="DSK97" s="129"/>
      <c r="DSL97" s="129"/>
      <c r="DSM97" s="129"/>
      <c r="DSN97" s="129"/>
      <c r="DSO97" s="129"/>
      <c r="DSP97" s="129"/>
      <c r="DSQ97" s="129"/>
      <c r="DSR97" s="129"/>
      <c r="DSS97" s="129"/>
      <c r="DST97" s="129"/>
      <c r="DSU97" s="129"/>
      <c r="DSV97" s="129"/>
      <c r="DSW97" s="129"/>
      <c r="DSX97" s="129"/>
      <c r="DSY97" s="129"/>
      <c r="DSZ97" s="129"/>
      <c r="DTA97" s="129"/>
      <c r="DTB97" s="129"/>
      <c r="DTC97" s="129"/>
      <c r="DTD97" s="129"/>
      <c r="DTE97" s="129"/>
      <c r="DTF97" s="129"/>
      <c r="DTG97" s="129"/>
      <c r="DTH97" s="129"/>
      <c r="DTI97" s="129"/>
      <c r="DTJ97" s="129"/>
      <c r="DTK97" s="129"/>
      <c r="DTL97" s="129"/>
      <c r="DTM97" s="129"/>
      <c r="DTN97" s="129"/>
      <c r="DTO97" s="129"/>
      <c r="DTP97" s="129"/>
      <c r="DTQ97" s="129"/>
      <c r="DTR97" s="129"/>
      <c r="DTS97" s="129"/>
      <c r="DTT97" s="129"/>
      <c r="DTU97" s="129"/>
      <c r="DTV97" s="129"/>
      <c r="DTW97" s="129"/>
      <c r="DTX97" s="129"/>
      <c r="DTY97" s="129"/>
      <c r="DTZ97" s="129"/>
      <c r="DUA97" s="129"/>
      <c r="DUB97" s="129"/>
      <c r="DUC97" s="129"/>
      <c r="DUD97" s="129"/>
      <c r="DUE97" s="129"/>
      <c r="DUF97" s="129"/>
      <c r="DUG97" s="129"/>
      <c r="DUH97" s="129"/>
      <c r="DUI97" s="129"/>
      <c r="DUJ97" s="129"/>
      <c r="DUK97" s="129"/>
      <c r="DUL97" s="129"/>
      <c r="DUM97" s="129"/>
      <c r="DUN97" s="129"/>
      <c r="DUO97" s="129"/>
      <c r="DUP97" s="129"/>
      <c r="DUQ97" s="129"/>
      <c r="DUR97" s="129"/>
      <c r="DUS97" s="129"/>
      <c r="DUT97" s="129"/>
      <c r="DUU97" s="129"/>
      <c r="DUV97" s="129"/>
      <c r="DUW97" s="129"/>
      <c r="DUX97" s="129"/>
      <c r="DUY97" s="129"/>
      <c r="DUZ97" s="129"/>
      <c r="DVA97" s="129"/>
      <c r="DVB97" s="129"/>
      <c r="DVC97" s="129"/>
      <c r="DVD97" s="129"/>
      <c r="DVE97" s="129"/>
      <c r="DVF97" s="129"/>
      <c r="DVG97" s="129"/>
      <c r="DVH97" s="129"/>
      <c r="DVI97" s="129"/>
      <c r="DVJ97" s="129"/>
      <c r="DVK97" s="129"/>
      <c r="DVL97" s="129"/>
      <c r="DVM97" s="129"/>
      <c r="DVN97" s="129"/>
      <c r="DVO97" s="129"/>
      <c r="DVP97" s="129"/>
      <c r="DVQ97" s="129"/>
      <c r="DVR97" s="129"/>
      <c r="DVS97" s="129"/>
      <c r="DVT97" s="129"/>
      <c r="DVU97" s="129"/>
      <c r="DVV97" s="129"/>
      <c r="DVW97" s="129"/>
      <c r="DVX97" s="129"/>
      <c r="DVY97" s="129"/>
      <c r="DVZ97" s="129"/>
      <c r="DWA97" s="129"/>
      <c r="DWB97" s="129"/>
      <c r="DWC97" s="129"/>
      <c r="DWD97" s="129"/>
      <c r="DWE97" s="129"/>
      <c r="DWF97" s="129"/>
      <c r="DWG97" s="129"/>
      <c r="DWH97" s="129"/>
      <c r="DWI97" s="129"/>
      <c r="DWJ97" s="129"/>
      <c r="DWK97" s="129"/>
      <c r="DWL97" s="129"/>
      <c r="DWM97" s="129"/>
      <c r="DWN97" s="129"/>
      <c r="DWO97" s="129"/>
      <c r="DWP97" s="129"/>
      <c r="DWQ97" s="129"/>
      <c r="DWR97" s="129"/>
      <c r="DWS97" s="129"/>
      <c r="DWT97" s="129"/>
      <c r="DWU97" s="129"/>
      <c r="DWV97" s="129"/>
      <c r="DWW97" s="129"/>
      <c r="DWX97" s="129"/>
      <c r="DWY97" s="129"/>
      <c r="DWZ97" s="129"/>
      <c r="DXA97" s="129"/>
      <c r="DXB97" s="129"/>
      <c r="DXC97" s="129"/>
      <c r="DXD97" s="129"/>
      <c r="DXE97" s="129"/>
      <c r="DXF97" s="129"/>
      <c r="DXG97" s="129"/>
      <c r="DXH97" s="129"/>
      <c r="DXI97" s="129"/>
      <c r="DXJ97" s="129"/>
      <c r="DXK97" s="129"/>
      <c r="DXL97" s="129"/>
      <c r="DXM97" s="129"/>
      <c r="DXN97" s="129"/>
      <c r="DXO97" s="129"/>
      <c r="DXP97" s="129"/>
      <c r="DXQ97" s="129"/>
      <c r="DXR97" s="129"/>
      <c r="DXS97" s="129"/>
      <c r="DXT97" s="129"/>
      <c r="DXU97" s="129"/>
      <c r="DXV97" s="129"/>
      <c r="DXW97" s="129"/>
      <c r="DXX97" s="129"/>
      <c r="DXY97" s="129"/>
      <c r="DXZ97" s="129"/>
      <c r="DYA97" s="129"/>
      <c r="DYB97" s="129"/>
      <c r="DYC97" s="129"/>
      <c r="DYD97" s="129"/>
      <c r="DYE97" s="129"/>
      <c r="DYF97" s="129"/>
      <c r="DYG97" s="129"/>
      <c r="DYH97" s="129"/>
      <c r="DYI97" s="129"/>
      <c r="DYJ97" s="129"/>
      <c r="DYK97" s="129"/>
      <c r="DYL97" s="129"/>
      <c r="DYM97" s="129"/>
      <c r="DYN97" s="129"/>
      <c r="DYO97" s="129"/>
      <c r="DYP97" s="129"/>
      <c r="DYQ97" s="129"/>
      <c r="DYR97" s="129"/>
      <c r="DYS97" s="129"/>
      <c r="DYT97" s="129"/>
      <c r="DYU97" s="129"/>
      <c r="DYV97" s="129"/>
      <c r="DYW97" s="129"/>
      <c r="DYX97" s="129"/>
      <c r="DYY97" s="129"/>
      <c r="DYZ97" s="129"/>
      <c r="DZA97" s="129"/>
      <c r="DZB97" s="129"/>
      <c r="DZC97" s="129"/>
      <c r="DZD97" s="129"/>
      <c r="DZE97" s="129"/>
      <c r="DZF97" s="129"/>
      <c r="DZG97" s="129"/>
      <c r="DZH97" s="129"/>
      <c r="DZI97" s="129"/>
      <c r="DZJ97" s="129"/>
      <c r="DZK97" s="129"/>
      <c r="DZL97" s="129"/>
      <c r="DZM97" s="129"/>
      <c r="DZN97" s="129"/>
      <c r="DZO97" s="129"/>
      <c r="DZP97" s="129"/>
      <c r="DZQ97" s="129"/>
      <c r="DZR97" s="129"/>
      <c r="DZS97" s="129"/>
      <c r="DZT97" s="129"/>
      <c r="DZU97" s="129"/>
      <c r="DZV97" s="129"/>
      <c r="DZW97" s="129"/>
      <c r="DZX97" s="129"/>
      <c r="DZY97" s="129"/>
      <c r="DZZ97" s="129"/>
      <c r="EAA97" s="129"/>
      <c r="EAB97" s="129"/>
      <c r="EAC97" s="129"/>
      <c r="EAD97" s="129"/>
      <c r="EAE97" s="129"/>
      <c r="EAF97" s="129"/>
      <c r="EAG97" s="129"/>
      <c r="EAH97" s="129"/>
      <c r="EAI97" s="129"/>
      <c r="EAJ97" s="129"/>
      <c r="EAK97" s="129"/>
      <c r="EAL97" s="129"/>
      <c r="EAM97" s="129"/>
      <c r="EAN97" s="129"/>
      <c r="EAO97" s="129"/>
      <c r="EAP97" s="129"/>
      <c r="EAQ97" s="129"/>
      <c r="EAR97" s="129"/>
      <c r="EAS97" s="129"/>
      <c r="EAT97" s="129"/>
      <c r="EAU97" s="129"/>
      <c r="EAV97" s="129"/>
      <c r="EAW97" s="129"/>
      <c r="EAX97" s="129"/>
      <c r="EAY97" s="129"/>
      <c r="EAZ97" s="129"/>
      <c r="EBA97" s="129"/>
      <c r="EBB97" s="129"/>
      <c r="EBC97" s="129"/>
      <c r="EBD97" s="129"/>
      <c r="EBE97" s="129"/>
      <c r="EBF97" s="129"/>
      <c r="EBG97" s="129"/>
      <c r="EBH97" s="129"/>
      <c r="EBI97" s="129"/>
      <c r="EBJ97" s="129"/>
      <c r="EBK97" s="129"/>
      <c r="EBL97" s="129"/>
      <c r="EBM97" s="129"/>
      <c r="EBN97" s="129"/>
      <c r="EBO97" s="129"/>
      <c r="EBP97" s="129"/>
      <c r="EBQ97" s="129"/>
      <c r="EBR97" s="129"/>
      <c r="EBS97" s="129"/>
      <c r="EBT97" s="129"/>
      <c r="EBU97" s="129"/>
      <c r="EBV97" s="129"/>
      <c r="EBW97" s="129"/>
      <c r="EBX97" s="129"/>
      <c r="EBY97" s="129"/>
      <c r="EBZ97" s="129"/>
      <c r="ECA97" s="129"/>
      <c r="ECB97" s="129"/>
      <c r="ECC97" s="129"/>
      <c r="ECD97" s="129"/>
      <c r="ECE97" s="129"/>
      <c r="ECF97" s="129"/>
      <c r="ECG97" s="129"/>
      <c r="ECH97" s="129"/>
      <c r="ECI97" s="129"/>
      <c r="ECJ97" s="129"/>
      <c r="ECK97" s="129"/>
      <c r="ECL97" s="129"/>
      <c r="ECM97" s="129"/>
      <c r="ECN97" s="129"/>
      <c r="ECO97" s="129"/>
      <c r="ECP97" s="129"/>
      <c r="ECQ97" s="129"/>
      <c r="ECR97" s="129"/>
      <c r="ECS97" s="129"/>
      <c r="ECT97" s="129"/>
      <c r="ECU97" s="129"/>
      <c r="ECV97" s="129"/>
      <c r="ECW97" s="129"/>
      <c r="ECX97" s="129"/>
      <c r="ECY97" s="129"/>
      <c r="ECZ97" s="129"/>
      <c r="EDA97" s="129"/>
      <c r="EDB97" s="129"/>
      <c r="EDC97" s="129"/>
      <c r="EDD97" s="129"/>
      <c r="EDE97" s="129"/>
      <c r="EDF97" s="129"/>
      <c r="EDG97" s="129"/>
      <c r="EDH97" s="129"/>
      <c r="EDI97" s="129"/>
      <c r="EDJ97" s="129"/>
      <c r="EDK97" s="129"/>
      <c r="EDL97" s="129"/>
      <c r="EDM97" s="129"/>
      <c r="EDN97" s="129"/>
      <c r="EDO97" s="129"/>
      <c r="EDP97" s="129"/>
      <c r="EDQ97" s="129"/>
      <c r="EDR97" s="129"/>
      <c r="EDS97" s="129"/>
      <c r="EDT97" s="129"/>
      <c r="EDU97" s="129"/>
      <c r="EDV97" s="129"/>
      <c r="EDW97" s="129"/>
      <c r="EDX97" s="129"/>
      <c r="EDY97" s="129"/>
      <c r="EDZ97" s="129"/>
      <c r="EEA97" s="129"/>
      <c r="EEB97" s="129"/>
      <c r="EEC97" s="129"/>
      <c r="EED97" s="129"/>
      <c r="EEE97" s="129"/>
      <c r="EEF97" s="129"/>
      <c r="EEG97" s="129"/>
      <c r="EEH97" s="129"/>
      <c r="EEI97" s="129"/>
      <c r="EEJ97" s="129"/>
      <c r="EEK97" s="129"/>
      <c r="EEL97" s="129"/>
      <c r="EEM97" s="129"/>
      <c r="EEN97" s="129"/>
      <c r="EEO97" s="129"/>
      <c r="EEP97" s="129"/>
      <c r="EEQ97" s="129"/>
      <c r="EER97" s="129"/>
      <c r="EES97" s="129"/>
      <c r="EET97" s="129"/>
      <c r="EEU97" s="129"/>
      <c r="EEV97" s="129"/>
      <c r="EEW97" s="129"/>
      <c r="EEX97" s="129"/>
      <c r="EEY97" s="129"/>
      <c r="EEZ97" s="129"/>
      <c r="EFA97" s="129"/>
      <c r="EFB97" s="129"/>
      <c r="EFC97" s="129"/>
      <c r="EFD97" s="129"/>
      <c r="EFE97" s="129"/>
      <c r="EFF97" s="129"/>
      <c r="EFG97" s="129"/>
      <c r="EFH97" s="129"/>
      <c r="EFI97" s="129"/>
      <c r="EFJ97" s="129"/>
      <c r="EFK97" s="129"/>
      <c r="EFL97" s="129"/>
      <c r="EFM97" s="129"/>
      <c r="EFN97" s="129"/>
      <c r="EFO97" s="129"/>
      <c r="EFP97" s="129"/>
      <c r="EFQ97" s="129"/>
      <c r="EFR97" s="129"/>
      <c r="EFS97" s="129"/>
      <c r="EFT97" s="129"/>
      <c r="EFU97" s="129"/>
      <c r="EFV97" s="129"/>
      <c r="EFW97" s="129"/>
      <c r="EFX97" s="129"/>
      <c r="EFY97" s="129"/>
      <c r="EFZ97" s="129"/>
      <c r="EGA97" s="129"/>
      <c r="EGB97" s="129"/>
      <c r="EGC97" s="129"/>
      <c r="EGD97" s="129"/>
      <c r="EGE97" s="129"/>
      <c r="EGF97" s="129"/>
      <c r="EGG97" s="129"/>
      <c r="EGH97" s="129"/>
      <c r="EGI97" s="129"/>
      <c r="EGJ97" s="129"/>
      <c r="EGK97" s="129"/>
      <c r="EGL97" s="129"/>
      <c r="EGM97" s="129"/>
      <c r="EGN97" s="129"/>
      <c r="EGO97" s="129"/>
      <c r="EGP97" s="129"/>
      <c r="EGQ97" s="129"/>
      <c r="EGR97" s="129"/>
      <c r="EGS97" s="129"/>
      <c r="EGT97" s="129"/>
      <c r="EGU97" s="129"/>
      <c r="EGV97" s="129"/>
      <c r="EGW97" s="129"/>
      <c r="EGX97" s="129"/>
      <c r="EGY97" s="129"/>
      <c r="EGZ97" s="129"/>
      <c r="EHA97" s="129"/>
      <c r="EHB97" s="129"/>
      <c r="EHC97" s="129"/>
      <c r="EHD97" s="129"/>
      <c r="EHE97" s="129"/>
      <c r="EHF97" s="129"/>
      <c r="EHG97" s="129"/>
      <c r="EHH97" s="129"/>
      <c r="EHI97" s="129"/>
      <c r="EHJ97" s="129"/>
      <c r="EHK97" s="129"/>
      <c r="EHL97" s="129"/>
      <c r="EHM97" s="129"/>
      <c r="EHN97" s="129"/>
      <c r="EHO97" s="129"/>
      <c r="EHP97" s="129"/>
      <c r="EHQ97" s="129"/>
      <c r="EHR97" s="129"/>
      <c r="EHS97" s="129"/>
      <c r="EHT97" s="129"/>
      <c r="EHU97" s="129"/>
      <c r="EHV97" s="129"/>
      <c r="EHW97" s="129"/>
      <c r="EHX97" s="129"/>
      <c r="EHY97" s="129"/>
      <c r="EHZ97" s="129"/>
      <c r="EIA97" s="129"/>
      <c r="EIB97" s="129"/>
      <c r="EIC97" s="129"/>
      <c r="EID97" s="129"/>
      <c r="EIE97" s="129"/>
      <c r="EIF97" s="129"/>
      <c r="EIG97" s="129"/>
      <c r="EIH97" s="129"/>
      <c r="EII97" s="129"/>
      <c r="EIJ97" s="129"/>
      <c r="EIK97" s="129"/>
      <c r="EIL97" s="129"/>
      <c r="EIM97" s="129"/>
      <c r="EIN97" s="129"/>
      <c r="EIO97" s="129"/>
      <c r="EIP97" s="129"/>
      <c r="EIQ97" s="129"/>
      <c r="EIR97" s="129"/>
      <c r="EIS97" s="129"/>
      <c r="EIT97" s="129"/>
      <c r="EIU97" s="129"/>
      <c r="EIV97" s="129"/>
      <c r="EIW97" s="129"/>
      <c r="EIX97" s="129"/>
      <c r="EIY97" s="129"/>
      <c r="EIZ97" s="129"/>
      <c r="EJA97" s="129"/>
      <c r="EJB97" s="129"/>
      <c r="EJC97" s="129"/>
      <c r="EJD97" s="129"/>
      <c r="EJE97" s="129"/>
      <c r="EJF97" s="129"/>
      <c r="EJG97" s="129"/>
      <c r="EJH97" s="129"/>
      <c r="EJI97" s="129"/>
      <c r="EJJ97" s="129"/>
      <c r="EJK97" s="129"/>
      <c r="EJL97" s="129"/>
      <c r="EJM97" s="129"/>
      <c r="EJN97" s="129"/>
      <c r="EJO97" s="129"/>
      <c r="EJP97" s="129"/>
      <c r="EJQ97" s="129"/>
      <c r="EJR97" s="129"/>
      <c r="EJS97" s="129"/>
      <c r="EJT97" s="129"/>
      <c r="EJU97" s="129"/>
      <c r="EJV97" s="129"/>
      <c r="EJW97" s="129"/>
      <c r="EJX97" s="129"/>
      <c r="EJY97" s="129"/>
      <c r="EJZ97" s="129"/>
      <c r="EKA97" s="129"/>
      <c r="EKB97" s="129"/>
      <c r="EKC97" s="129"/>
      <c r="EKD97" s="129"/>
      <c r="EKE97" s="129"/>
      <c r="EKF97" s="129"/>
      <c r="EKG97" s="129"/>
      <c r="EKH97" s="129"/>
      <c r="EKI97" s="129"/>
      <c r="EKJ97" s="129"/>
      <c r="EKK97" s="129"/>
      <c r="EKL97" s="129"/>
      <c r="EKM97" s="129"/>
      <c r="EKN97" s="129"/>
      <c r="EKO97" s="129"/>
      <c r="EKP97" s="129"/>
      <c r="EKQ97" s="129"/>
      <c r="EKR97" s="129"/>
      <c r="EKS97" s="129"/>
      <c r="EKT97" s="129"/>
      <c r="EKU97" s="129"/>
      <c r="EKV97" s="129"/>
      <c r="EKW97" s="129"/>
      <c r="EKX97" s="129"/>
      <c r="EKY97" s="129"/>
      <c r="EKZ97" s="129"/>
      <c r="ELA97" s="129"/>
      <c r="ELB97" s="129"/>
      <c r="ELC97" s="129"/>
      <c r="ELD97" s="129"/>
      <c r="ELE97" s="129"/>
      <c r="ELF97" s="129"/>
      <c r="ELG97" s="129"/>
      <c r="ELH97" s="129"/>
      <c r="ELI97" s="129"/>
      <c r="ELJ97" s="129"/>
      <c r="ELK97" s="129"/>
      <c r="ELL97" s="129"/>
      <c r="ELM97" s="129"/>
      <c r="ELN97" s="129"/>
      <c r="ELO97" s="129"/>
      <c r="ELP97" s="129"/>
      <c r="ELQ97" s="129"/>
      <c r="ELR97" s="129"/>
      <c r="ELS97" s="129"/>
      <c r="ELT97" s="129"/>
      <c r="ELU97" s="129"/>
      <c r="ELV97" s="129"/>
      <c r="ELW97" s="129"/>
      <c r="ELX97" s="129"/>
      <c r="ELY97" s="129"/>
      <c r="ELZ97" s="129"/>
      <c r="EMA97" s="129"/>
      <c r="EMB97" s="129"/>
      <c r="EMC97" s="129"/>
      <c r="EMD97" s="129"/>
      <c r="EME97" s="129"/>
      <c r="EMF97" s="129"/>
      <c r="EMG97" s="129"/>
      <c r="EMH97" s="129"/>
      <c r="EMI97" s="129"/>
      <c r="EMJ97" s="129"/>
      <c r="EMK97" s="129"/>
      <c r="EML97" s="129"/>
      <c r="EMM97" s="129"/>
      <c r="EMN97" s="129"/>
      <c r="EMO97" s="129"/>
      <c r="EMP97" s="129"/>
      <c r="EMQ97" s="129"/>
      <c r="EMR97" s="129"/>
      <c r="EMS97" s="129"/>
      <c r="EMT97" s="129"/>
      <c r="EMU97" s="129"/>
      <c r="EMV97" s="129"/>
      <c r="EMW97" s="129"/>
      <c r="EMX97" s="129"/>
      <c r="EMY97" s="129"/>
      <c r="EMZ97" s="129"/>
      <c r="ENA97" s="129"/>
      <c r="ENB97" s="129"/>
      <c r="ENC97" s="129"/>
      <c r="END97" s="129"/>
      <c r="ENE97" s="129"/>
      <c r="ENF97" s="129"/>
      <c r="ENG97" s="129"/>
      <c r="ENH97" s="129"/>
      <c r="ENI97" s="129"/>
      <c r="ENJ97" s="129"/>
      <c r="ENK97" s="129"/>
      <c r="ENL97" s="129"/>
      <c r="ENM97" s="129"/>
      <c r="ENN97" s="129"/>
      <c r="ENO97" s="129"/>
      <c r="ENP97" s="129"/>
      <c r="ENQ97" s="129"/>
      <c r="ENR97" s="129"/>
      <c r="ENS97" s="129"/>
      <c r="ENT97" s="129"/>
      <c r="ENU97" s="129"/>
      <c r="ENV97" s="129"/>
      <c r="ENW97" s="129"/>
      <c r="ENX97" s="129"/>
      <c r="ENY97" s="129"/>
      <c r="ENZ97" s="129"/>
      <c r="EOA97" s="129"/>
      <c r="EOB97" s="129"/>
      <c r="EOC97" s="129"/>
      <c r="EOD97" s="129"/>
      <c r="EOE97" s="129"/>
      <c r="EOF97" s="129"/>
      <c r="EOG97" s="129"/>
      <c r="EOH97" s="129"/>
      <c r="EOI97" s="129"/>
      <c r="EOJ97" s="129"/>
      <c r="EOK97" s="129"/>
      <c r="EOL97" s="129"/>
      <c r="EOM97" s="129"/>
      <c r="EON97" s="129"/>
      <c r="EOO97" s="129"/>
      <c r="EOP97" s="129"/>
      <c r="EOQ97" s="129"/>
      <c r="EOR97" s="129"/>
      <c r="EOS97" s="129"/>
      <c r="EOT97" s="129"/>
      <c r="EOU97" s="129"/>
      <c r="EOV97" s="129"/>
      <c r="EOW97" s="129"/>
      <c r="EOX97" s="129"/>
      <c r="EOY97" s="129"/>
      <c r="EOZ97" s="129"/>
      <c r="EPA97" s="129"/>
      <c r="EPB97" s="129"/>
      <c r="EPC97" s="129"/>
      <c r="EPD97" s="129"/>
      <c r="EPE97" s="129"/>
      <c r="EPF97" s="129"/>
      <c r="EPG97" s="129"/>
      <c r="EPH97" s="129"/>
      <c r="EPI97" s="129"/>
      <c r="EPJ97" s="129"/>
      <c r="EPK97" s="129"/>
      <c r="EPL97" s="129"/>
      <c r="EPM97" s="129"/>
      <c r="EPN97" s="129"/>
      <c r="EPO97" s="129"/>
      <c r="EPP97" s="129"/>
      <c r="EPQ97" s="129"/>
      <c r="EPR97" s="129"/>
      <c r="EPS97" s="129"/>
      <c r="EPT97" s="129"/>
      <c r="EPU97" s="129"/>
      <c r="EPV97" s="129"/>
      <c r="EPW97" s="129"/>
      <c r="EPX97" s="129"/>
      <c r="EPY97" s="129"/>
      <c r="EPZ97" s="129"/>
      <c r="EQA97" s="129"/>
      <c r="EQB97" s="129"/>
      <c r="EQC97" s="129"/>
      <c r="EQD97" s="129"/>
      <c r="EQE97" s="129"/>
      <c r="EQF97" s="129"/>
      <c r="EQG97" s="129"/>
      <c r="EQH97" s="129"/>
      <c r="EQI97" s="129"/>
      <c r="EQJ97" s="129"/>
      <c r="EQK97" s="129"/>
      <c r="EQL97" s="129"/>
      <c r="EQM97" s="129"/>
      <c r="EQN97" s="129"/>
      <c r="EQO97" s="129"/>
      <c r="EQP97" s="129"/>
      <c r="EQQ97" s="129"/>
      <c r="EQR97" s="129"/>
      <c r="EQS97" s="129"/>
      <c r="EQT97" s="129"/>
      <c r="EQU97" s="129"/>
      <c r="EQV97" s="129"/>
      <c r="EQW97" s="129"/>
      <c r="EQX97" s="129"/>
      <c r="EQY97" s="129"/>
      <c r="EQZ97" s="129"/>
      <c r="ERA97" s="129"/>
      <c r="ERB97" s="129"/>
      <c r="ERC97" s="129"/>
      <c r="ERD97" s="129"/>
      <c r="ERE97" s="129"/>
      <c r="ERF97" s="129"/>
      <c r="ERG97" s="129"/>
      <c r="ERH97" s="129"/>
      <c r="ERI97" s="129"/>
      <c r="ERJ97" s="129"/>
      <c r="ERK97" s="129"/>
      <c r="ERL97" s="129"/>
      <c r="ERM97" s="129"/>
      <c r="ERN97" s="129"/>
      <c r="ERO97" s="129"/>
      <c r="ERP97" s="129"/>
      <c r="ERQ97" s="129"/>
      <c r="ERR97" s="129"/>
      <c r="ERS97" s="129"/>
      <c r="ERT97" s="129"/>
      <c r="ERU97" s="129"/>
      <c r="ERV97" s="129"/>
      <c r="ERW97" s="129"/>
      <c r="ERX97" s="129"/>
      <c r="ERY97" s="129"/>
      <c r="ERZ97" s="129"/>
      <c r="ESA97" s="129"/>
      <c r="ESB97" s="129"/>
      <c r="ESC97" s="129"/>
      <c r="ESD97" s="129"/>
      <c r="ESE97" s="129"/>
      <c r="ESF97" s="129"/>
      <c r="ESG97" s="129"/>
      <c r="ESH97" s="129"/>
      <c r="ESI97" s="129"/>
      <c r="ESJ97" s="129"/>
      <c r="ESK97" s="129"/>
      <c r="ESL97" s="129"/>
      <c r="ESM97" s="129"/>
      <c r="ESN97" s="129"/>
      <c r="ESO97" s="129"/>
      <c r="ESP97" s="129"/>
      <c r="ESQ97" s="129"/>
      <c r="ESR97" s="129"/>
      <c r="ESS97" s="129"/>
      <c r="EST97" s="129"/>
      <c r="ESU97" s="129"/>
      <c r="ESV97" s="129"/>
      <c r="ESW97" s="129"/>
      <c r="ESX97" s="129"/>
      <c r="ESY97" s="129"/>
      <c r="ESZ97" s="129"/>
      <c r="ETA97" s="129"/>
      <c r="ETB97" s="129"/>
      <c r="ETC97" s="129"/>
      <c r="ETD97" s="129"/>
      <c r="ETE97" s="129"/>
      <c r="ETF97" s="129"/>
      <c r="ETG97" s="129"/>
      <c r="ETH97" s="129"/>
      <c r="ETI97" s="129"/>
      <c r="ETJ97" s="129"/>
      <c r="ETK97" s="129"/>
      <c r="ETL97" s="129"/>
      <c r="ETM97" s="129"/>
      <c r="ETN97" s="129"/>
      <c r="ETO97" s="129"/>
      <c r="ETP97" s="129"/>
      <c r="ETQ97" s="129"/>
      <c r="ETR97" s="129"/>
      <c r="ETS97" s="129"/>
      <c r="ETT97" s="129"/>
      <c r="ETU97" s="129"/>
      <c r="ETV97" s="129"/>
      <c r="ETW97" s="129"/>
      <c r="ETX97" s="129"/>
      <c r="ETY97" s="129"/>
      <c r="ETZ97" s="129"/>
      <c r="EUA97" s="129"/>
      <c r="EUB97" s="129"/>
      <c r="EUC97" s="129"/>
      <c r="EUD97" s="129"/>
      <c r="EUE97" s="129"/>
      <c r="EUF97" s="129"/>
      <c r="EUG97" s="129"/>
      <c r="EUH97" s="129"/>
      <c r="EUI97" s="129"/>
      <c r="EUJ97" s="129"/>
      <c r="EUK97" s="129"/>
      <c r="EUL97" s="129"/>
      <c r="EUM97" s="129"/>
      <c r="EUN97" s="129"/>
      <c r="EUO97" s="129"/>
      <c r="EUP97" s="129"/>
      <c r="EUQ97" s="129"/>
      <c r="EUR97" s="129"/>
      <c r="EUS97" s="129"/>
      <c r="EUT97" s="129"/>
      <c r="EUU97" s="129"/>
      <c r="EUV97" s="129"/>
      <c r="EUW97" s="129"/>
      <c r="EUX97" s="129"/>
      <c r="EUY97" s="129"/>
      <c r="EUZ97" s="129"/>
      <c r="EVA97" s="129"/>
      <c r="EVB97" s="129"/>
      <c r="EVC97" s="129"/>
      <c r="EVD97" s="129"/>
      <c r="EVE97" s="129"/>
      <c r="EVF97" s="129"/>
      <c r="EVG97" s="129"/>
      <c r="EVH97" s="129"/>
      <c r="EVI97" s="129"/>
      <c r="EVJ97" s="129"/>
      <c r="EVK97" s="129"/>
      <c r="EVL97" s="129"/>
      <c r="EVM97" s="129"/>
      <c r="EVN97" s="129"/>
      <c r="EVO97" s="129"/>
      <c r="EVP97" s="129"/>
      <c r="EVQ97" s="129"/>
      <c r="EVR97" s="129"/>
      <c r="EVS97" s="129"/>
      <c r="EVT97" s="129"/>
      <c r="EVU97" s="129"/>
      <c r="EVV97" s="129"/>
      <c r="EVW97" s="129"/>
      <c r="EVX97" s="129"/>
      <c r="EVY97" s="129"/>
      <c r="EVZ97" s="129"/>
      <c r="EWA97" s="129"/>
      <c r="EWB97" s="129"/>
      <c r="EWC97" s="129"/>
      <c r="EWD97" s="129"/>
      <c r="EWE97" s="129"/>
      <c r="EWF97" s="129"/>
      <c r="EWG97" s="129"/>
      <c r="EWH97" s="129"/>
      <c r="EWI97" s="129"/>
      <c r="EWJ97" s="129"/>
      <c r="EWK97" s="129"/>
      <c r="EWL97" s="129"/>
      <c r="EWM97" s="129"/>
      <c r="EWN97" s="129"/>
      <c r="EWO97" s="129"/>
      <c r="EWP97" s="129"/>
      <c r="EWQ97" s="129"/>
      <c r="EWR97" s="129"/>
      <c r="EWS97" s="129"/>
      <c r="EWT97" s="129"/>
      <c r="EWU97" s="129"/>
      <c r="EWV97" s="129"/>
      <c r="EWW97" s="129"/>
      <c r="EWX97" s="129"/>
      <c r="EWY97" s="129"/>
      <c r="EWZ97" s="129"/>
      <c r="EXA97" s="129"/>
      <c r="EXB97" s="129"/>
      <c r="EXC97" s="129"/>
      <c r="EXD97" s="129"/>
      <c r="EXE97" s="129"/>
      <c r="EXF97" s="129"/>
      <c r="EXG97" s="129"/>
      <c r="EXH97" s="129"/>
      <c r="EXI97" s="129"/>
      <c r="EXJ97" s="129"/>
      <c r="EXK97" s="129"/>
      <c r="EXL97" s="129"/>
      <c r="EXM97" s="129"/>
      <c r="EXN97" s="129"/>
      <c r="EXO97" s="129"/>
      <c r="EXP97" s="129"/>
      <c r="EXQ97" s="129"/>
      <c r="EXR97" s="129"/>
      <c r="EXS97" s="129"/>
      <c r="EXT97" s="129"/>
      <c r="EXU97" s="129"/>
      <c r="EXV97" s="129"/>
      <c r="EXW97" s="129"/>
      <c r="EXX97" s="129"/>
      <c r="EXY97" s="129"/>
      <c r="EXZ97" s="129"/>
      <c r="EYA97" s="129"/>
      <c r="EYB97" s="129"/>
      <c r="EYC97" s="129"/>
      <c r="EYD97" s="129"/>
      <c r="EYE97" s="129"/>
      <c r="EYF97" s="129"/>
      <c r="EYG97" s="129"/>
      <c r="EYH97" s="129"/>
      <c r="EYI97" s="129"/>
      <c r="EYJ97" s="129"/>
      <c r="EYK97" s="129"/>
      <c r="EYL97" s="129"/>
      <c r="EYM97" s="129"/>
      <c r="EYN97" s="129"/>
      <c r="EYO97" s="129"/>
      <c r="EYP97" s="129"/>
      <c r="EYQ97" s="129"/>
      <c r="EYR97" s="129"/>
      <c r="EYS97" s="129"/>
      <c r="EYT97" s="129"/>
      <c r="EYU97" s="129"/>
      <c r="EYV97" s="129"/>
      <c r="EYW97" s="129"/>
      <c r="EYX97" s="129"/>
      <c r="EYY97" s="129"/>
      <c r="EYZ97" s="129"/>
      <c r="EZA97" s="129"/>
      <c r="EZB97" s="129"/>
      <c r="EZC97" s="129"/>
      <c r="EZD97" s="129"/>
      <c r="EZE97" s="129"/>
      <c r="EZF97" s="129"/>
      <c r="EZG97" s="129"/>
      <c r="EZH97" s="129"/>
      <c r="EZI97" s="129"/>
      <c r="EZJ97" s="129"/>
      <c r="EZK97" s="129"/>
      <c r="EZL97" s="129"/>
      <c r="EZM97" s="129"/>
      <c r="EZN97" s="129"/>
      <c r="EZO97" s="129"/>
      <c r="EZP97" s="129"/>
      <c r="EZQ97" s="129"/>
      <c r="EZR97" s="129"/>
      <c r="EZS97" s="129"/>
      <c r="EZT97" s="129"/>
      <c r="EZU97" s="129"/>
      <c r="EZV97" s="129"/>
      <c r="EZW97" s="129"/>
      <c r="EZX97" s="129"/>
      <c r="EZY97" s="129"/>
      <c r="EZZ97" s="129"/>
      <c r="FAA97" s="129"/>
      <c r="FAB97" s="129"/>
      <c r="FAC97" s="129"/>
      <c r="FAD97" s="129"/>
      <c r="FAE97" s="129"/>
      <c r="FAF97" s="129"/>
      <c r="FAG97" s="129"/>
      <c r="FAH97" s="129"/>
      <c r="FAI97" s="129"/>
      <c r="FAJ97" s="129"/>
      <c r="FAK97" s="129"/>
      <c r="FAL97" s="129"/>
      <c r="FAM97" s="129"/>
      <c r="FAN97" s="129"/>
      <c r="FAO97" s="129"/>
      <c r="FAP97" s="129"/>
      <c r="FAQ97" s="129"/>
      <c r="FAR97" s="129"/>
      <c r="FAS97" s="129"/>
      <c r="FAT97" s="129"/>
      <c r="FAU97" s="129"/>
      <c r="FAV97" s="129"/>
      <c r="FAW97" s="129"/>
      <c r="FAX97" s="129"/>
      <c r="FAY97" s="129"/>
      <c r="FAZ97" s="129"/>
      <c r="FBA97" s="129"/>
      <c r="FBB97" s="129"/>
      <c r="FBC97" s="129"/>
      <c r="FBD97" s="129"/>
      <c r="FBE97" s="129"/>
      <c r="FBF97" s="129"/>
      <c r="FBG97" s="129"/>
      <c r="FBH97" s="129"/>
      <c r="FBI97" s="129"/>
      <c r="FBJ97" s="129"/>
      <c r="FBK97" s="129"/>
      <c r="FBL97" s="129"/>
      <c r="FBM97" s="129"/>
      <c r="FBN97" s="129"/>
      <c r="FBO97" s="129"/>
      <c r="FBP97" s="129"/>
      <c r="FBQ97" s="129"/>
      <c r="FBR97" s="129"/>
      <c r="FBS97" s="129"/>
      <c r="FBT97" s="129"/>
      <c r="FBU97" s="129"/>
      <c r="FBV97" s="129"/>
      <c r="FBW97" s="129"/>
      <c r="FBX97" s="129"/>
      <c r="FBY97" s="129"/>
      <c r="FBZ97" s="129"/>
      <c r="FCA97" s="129"/>
      <c r="FCB97" s="129"/>
      <c r="FCC97" s="129"/>
      <c r="FCD97" s="129"/>
      <c r="FCE97" s="129"/>
      <c r="FCF97" s="129"/>
      <c r="FCG97" s="129"/>
      <c r="FCH97" s="129"/>
      <c r="FCI97" s="129"/>
      <c r="FCJ97" s="129"/>
      <c r="FCK97" s="129"/>
      <c r="FCL97" s="129"/>
      <c r="FCM97" s="129"/>
      <c r="FCN97" s="129"/>
      <c r="FCO97" s="129"/>
      <c r="FCP97" s="129"/>
      <c r="FCQ97" s="129"/>
      <c r="FCR97" s="129"/>
      <c r="FCS97" s="129"/>
      <c r="FCT97" s="129"/>
      <c r="FCU97" s="129"/>
      <c r="FCV97" s="129"/>
      <c r="FCW97" s="129"/>
      <c r="FCX97" s="129"/>
      <c r="FCY97" s="129"/>
      <c r="FCZ97" s="129"/>
      <c r="FDA97" s="129"/>
      <c r="FDB97" s="129"/>
      <c r="FDC97" s="129"/>
      <c r="FDD97" s="129"/>
      <c r="FDE97" s="129"/>
      <c r="FDF97" s="129"/>
      <c r="FDG97" s="129"/>
      <c r="FDH97" s="129"/>
      <c r="FDI97" s="129"/>
      <c r="FDJ97" s="129"/>
      <c r="FDK97" s="129"/>
      <c r="FDL97" s="129"/>
      <c r="FDM97" s="129"/>
      <c r="FDN97" s="129"/>
      <c r="FDO97" s="129"/>
      <c r="FDP97" s="129"/>
      <c r="FDQ97" s="129"/>
      <c r="FDR97" s="129"/>
      <c r="FDS97" s="129"/>
      <c r="FDT97" s="129"/>
      <c r="FDU97" s="129"/>
      <c r="FDV97" s="129"/>
      <c r="FDW97" s="129"/>
      <c r="FDX97" s="129"/>
      <c r="FDY97" s="129"/>
      <c r="FDZ97" s="129"/>
      <c r="FEA97" s="129"/>
      <c r="FEB97" s="129"/>
      <c r="FEC97" s="129"/>
      <c r="FED97" s="129"/>
      <c r="FEE97" s="129"/>
      <c r="FEF97" s="129"/>
      <c r="FEG97" s="129"/>
      <c r="FEH97" s="129"/>
      <c r="FEI97" s="129"/>
      <c r="FEJ97" s="129"/>
      <c r="FEK97" s="129"/>
      <c r="FEL97" s="129"/>
      <c r="FEM97" s="129"/>
      <c r="FEN97" s="129"/>
      <c r="FEO97" s="129"/>
      <c r="FEP97" s="129"/>
      <c r="FEQ97" s="129"/>
      <c r="FER97" s="129"/>
      <c r="FES97" s="129"/>
      <c r="FET97" s="129"/>
      <c r="FEU97" s="129"/>
      <c r="FEV97" s="129"/>
      <c r="FEW97" s="129"/>
      <c r="FEX97" s="129"/>
      <c r="FEY97" s="129"/>
      <c r="FEZ97" s="129"/>
      <c r="FFA97" s="129"/>
      <c r="FFB97" s="129"/>
      <c r="FFC97" s="129"/>
      <c r="FFD97" s="129"/>
      <c r="FFE97" s="129"/>
      <c r="FFF97" s="129"/>
      <c r="FFG97" s="129"/>
      <c r="FFH97" s="129"/>
      <c r="FFI97" s="129"/>
      <c r="FFJ97" s="129"/>
      <c r="FFK97" s="129"/>
      <c r="FFL97" s="129"/>
      <c r="FFM97" s="129"/>
      <c r="FFN97" s="129"/>
      <c r="FFO97" s="129"/>
      <c r="FFP97" s="129"/>
      <c r="FFQ97" s="129"/>
      <c r="FFR97" s="129"/>
      <c r="FFS97" s="129"/>
      <c r="FFT97" s="129"/>
      <c r="FFU97" s="129"/>
      <c r="FFV97" s="129"/>
      <c r="FFW97" s="129"/>
      <c r="FFX97" s="129"/>
      <c r="FFY97" s="129"/>
      <c r="FFZ97" s="129"/>
      <c r="FGA97" s="129"/>
      <c r="FGB97" s="129"/>
      <c r="FGC97" s="129"/>
      <c r="FGD97" s="129"/>
      <c r="FGE97" s="129"/>
      <c r="FGF97" s="129"/>
      <c r="FGG97" s="129"/>
      <c r="FGH97" s="129"/>
      <c r="FGI97" s="129"/>
      <c r="FGJ97" s="129"/>
      <c r="FGK97" s="129"/>
      <c r="FGL97" s="129"/>
      <c r="FGM97" s="129"/>
      <c r="FGN97" s="129"/>
      <c r="FGO97" s="129"/>
      <c r="FGP97" s="129"/>
      <c r="FGQ97" s="129"/>
      <c r="FGR97" s="129"/>
      <c r="FGS97" s="129"/>
      <c r="FGT97" s="129"/>
      <c r="FGU97" s="129"/>
      <c r="FGV97" s="129"/>
      <c r="FGW97" s="129"/>
      <c r="FGX97" s="129"/>
      <c r="FGY97" s="129"/>
      <c r="FGZ97" s="129"/>
      <c r="FHA97" s="129"/>
      <c r="FHB97" s="129"/>
      <c r="FHC97" s="129"/>
      <c r="FHD97" s="129"/>
      <c r="FHE97" s="129"/>
      <c r="FHF97" s="129"/>
      <c r="FHG97" s="129"/>
      <c r="FHH97" s="129"/>
      <c r="FHI97" s="129"/>
      <c r="FHJ97" s="129"/>
      <c r="FHK97" s="129"/>
      <c r="FHL97" s="129"/>
      <c r="FHM97" s="129"/>
      <c r="FHN97" s="129"/>
      <c r="FHO97" s="129"/>
      <c r="FHP97" s="129"/>
      <c r="FHQ97" s="129"/>
      <c r="FHR97" s="129"/>
      <c r="FHS97" s="129"/>
      <c r="FHT97" s="129"/>
      <c r="FHU97" s="129"/>
      <c r="FHV97" s="129"/>
      <c r="FHW97" s="129"/>
      <c r="FHX97" s="129"/>
      <c r="FHY97" s="129"/>
      <c r="FHZ97" s="129"/>
      <c r="FIA97" s="129"/>
      <c r="FIB97" s="129"/>
      <c r="FIC97" s="129"/>
      <c r="FID97" s="129"/>
      <c r="FIE97" s="129"/>
      <c r="FIF97" s="129"/>
      <c r="FIG97" s="129"/>
      <c r="FIH97" s="129"/>
      <c r="FII97" s="129"/>
      <c r="FIJ97" s="129"/>
      <c r="FIK97" s="129"/>
      <c r="FIL97" s="129"/>
      <c r="FIM97" s="129"/>
      <c r="FIN97" s="129"/>
      <c r="FIO97" s="129"/>
      <c r="FIP97" s="129"/>
      <c r="FIQ97" s="129"/>
      <c r="FIR97" s="129"/>
      <c r="FIS97" s="129"/>
      <c r="FIT97" s="129"/>
      <c r="FIU97" s="129"/>
      <c r="FIV97" s="129"/>
      <c r="FIW97" s="129"/>
      <c r="FIX97" s="129"/>
      <c r="FIY97" s="129"/>
      <c r="FIZ97" s="129"/>
      <c r="FJA97" s="129"/>
      <c r="FJB97" s="129"/>
      <c r="FJC97" s="129"/>
      <c r="FJD97" s="129"/>
      <c r="FJE97" s="129"/>
      <c r="FJF97" s="129"/>
      <c r="FJG97" s="129"/>
      <c r="FJH97" s="129"/>
      <c r="FJI97" s="129"/>
      <c r="FJJ97" s="129"/>
      <c r="FJK97" s="129"/>
      <c r="FJL97" s="129"/>
      <c r="FJM97" s="129"/>
      <c r="FJN97" s="129"/>
      <c r="FJO97" s="129"/>
      <c r="FJP97" s="129"/>
      <c r="FJQ97" s="129"/>
      <c r="FJR97" s="129"/>
      <c r="FJS97" s="129"/>
      <c r="FJT97" s="129"/>
      <c r="FJU97" s="129"/>
      <c r="FJV97" s="129"/>
      <c r="FJW97" s="129"/>
      <c r="FJX97" s="129"/>
      <c r="FJY97" s="129"/>
      <c r="FJZ97" s="129"/>
      <c r="FKA97" s="129"/>
      <c r="FKB97" s="129"/>
      <c r="FKC97" s="129"/>
      <c r="FKD97" s="129"/>
      <c r="FKE97" s="129"/>
      <c r="FKF97" s="129"/>
      <c r="FKG97" s="129"/>
      <c r="FKH97" s="129"/>
      <c r="FKI97" s="129"/>
      <c r="FKJ97" s="129"/>
      <c r="FKK97" s="129"/>
      <c r="FKL97" s="129"/>
      <c r="FKM97" s="129"/>
      <c r="FKN97" s="129"/>
      <c r="FKO97" s="129"/>
      <c r="FKP97" s="129"/>
      <c r="FKQ97" s="129"/>
      <c r="FKR97" s="129"/>
      <c r="FKS97" s="129"/>
      <c r="FKT97" s="129"/>
      <c r="FKU97" s="129"/>
      <c r="FKV97" s="129"/>
      <c r="FKW97" s="129"/>
      <c r="FKX97" s="129"/>
      <c r="FKY97" s="129"/>
      <c r="FKZ97" s="129"/>
      <c r="FLA97" s="129"/>
      <c r="FLB97" s="129"/>
      <c r="FLC97" s="129"/>
      <c r="FLD97" s="129"/>
      <c r="FLE97" s="129"/>
      <c r="FLF97" s="129"/>
      <c r="FLG97" s="129"/>
      <c r="FLH97" s="129"/>
      <c r="FLI97" s="129"/>
      <c r="FLJ97" s="129"/>
      <c r="FLK97" s="129"/>
      <c r="FLL97" s="129"/>
      <c r="FLM97" s="129"/>
      <c r="FLN97" s="129"/>
      <c r="FLO97" s="129"/>
      <c r="FLP97" s="129"/>
      <c r="FLQ97" s="129"/>
      <c r="FLR97" s="129"/>
      <c r="FLS97" s="129"/>
      <c r="FLT97" s="129"/>
      <c r="FLU97" s="129"/>
      <c r="FLV97" s="129"/>
      <c r="FLW97" s="129"/>
      <c r="FLX97" s="129"/>
      <c r="FLY97" s="129"/>
      <c r="FLZ97" s="129"/>
      <c r="FMA97" s="129"/>
      <c r="FMB97" s="129"/>
      <c r="FMC97" s="129"/>
      <c r="FMD97" s="129"/>
      <c r="FME97" s="129"/>
      <c r="FMF97" s="129"/>
      <c r="FMG97" s="129"/>
      <c r="FMH97" s="129"/>
      <c r="FMI97" s="129"/>
      <c r="FMJ97" s="129"/>
      <c r="FMK97" s="129"/>
      <c r="FML97" s="129"/>
      <c r="FMM97" s="129"/>
      <c r="FMN97" s="129"/>
      <c r="FMO97" s="129"/>
      <c r="FMP97" s="129"/>
      <c r="FMQ97" s="129"/>
      <c r="FMR97" s="129"/>
      <c r="FMS97" s="129"/>
      <c r="FMT97" s="129"/>
      <c r="FMU97" s="129"/>
      <c r="FMV97" s="129"/>
      <c r="FMW97" s="129"/>
      <c r="FMX97" s="129"/>
      <c r="FMY97" s="129"/>
      <c r="FMZ97" s="129"/>
      <c r="FNA97" s="129"/>
      <c r="FNB97" s="129"/>
      <c r="FNC97" s="129"/>
      <c r="FND97" s="129"/>
      <c r="FNE97" s="129"/>
      <c r="FNF97" s="129"/>
      <c r="FNG97" s="129"/>
      <c r="FNH97" s="129"/>
      <c r="FNI97" s="129"/>
      <c r="FNJ97" s="129"/>
      <c r="FNK97" s="129"/>
      <c r="FNL97" s="129"/>
      <c r="FNM97" s="129"/>
      <c r="FNN97" s="129"/>
      <c r="FNO97" s="129"/>
      <c r="FNP97" s="129"/>
      <c r="FNQ97" s="129"/>
      <c r="FNR97" s="129"/>
      <c r="FNS97" s="129"/>
      <c r="FNT97" s="129"/>
      <c r="FNU97" s="129"/>
      <c r="FNV97" s="129"/>
      <c r="FNW97" s="129"/>
      <c r="FNX97" s="129"/>
      <c r="FNY97" s="129"/>
      <c r="FNZ97" s="129"/>
      <c r="FOA97" s="129"/>
      <c r="FOB97" s="129"/>
      <c r="FOC97" s="129"/>
      <c r="FOD97" s="129"/>
      <c r="FOE97" s="129"/>
      <c r="FOF97" s="129"/>
      <c r="FOG97" s="129"/>
      <c r="FOH97" s="129"/>
      <c r="FOI97" s="129"/>
      <c r="FOJ97" s="129"/>
      <c r="FOK97" s="129"/>
      <c r="FOL97" s="129"/>
      <c r="FOM97" s="129"/>
      <c r="FON97" s="129"/>
      <c r="FOO97" s="129"/>
      <c r="FOP97" s="129"/>
      <c r="FOQ97" s="129"/>
      <c r="FOR97" s="129"/>
      <c r="FOS97" s="129"/>
      <c r="FOT97" s="129"/>
      <c r="FOU97" s="129"/>
      <c r="FOV97" s="129"/>
      <c r="FOW97" s="129"/>
      <c r="FOX97" s="129"/>
      <c r="FOY97" s="129"/>
      <c r="FOZ97" s="129"/>
      <c r="FPA97" s="129"/>
      <c r="FPB97" s="129"/>
      <c r="FPC97" s="129"/>
      <c r="FPD97" s="129"/>
      <c r="FPE97" s="129"/>
      <c r="FPF97" s="129"/>
      <c r="FPG97" s="129"/>
      <c r="FPH97" s="129"/>
      <c r="FPI97" s="129"/>
      <c r="FPJ97" s="129"/>
      <c r="FPK97" s="129"/>
      <c r="FPL97" s="129"/>
      <c r="FPM97" s="129"/>
      <c r="FPN97" s="129"/>
      <c r="FPO97" s="129"/>
      <c r="FPP97" s="129"/>
      <c r="FPQ97" s="129"/>
      <c r="FPR97" s="129"/>
      <c r="FPS97" s="129"/>
      <c r="FPT97" s="129"/>
      <c r="FPU97" s="129"/>
      <c r="FPV97" s="129"/>
      <c r="FPW97" s="129"/>
      <c r="FPX97" s="129"/>
      <c r="FPY97" s="129"/>
      <c r="FPZ97" s="129"/>
      <c r="FQA97" s="129"/>
      <c r="FQB97" s="129"/>
      <c r="FQC97" s="129"/>
      <c r="FQD97" s="129"/>
      <c r="FQE97" s="129"/>
      <c r="FQF97" s="129"/>
      <c r="FQG97" s="129"/>
      <c r="FQH97" s="129"/>
      <c r="FQI97" s="129"/>
      <c r="FQJ97" s="129"/>
      <c r="FQK97" s="129"/>
      <c r="FQL97" s="129"/>
      <c r="FQM97" s="129"/>
      <c r="FQN97" s="129"/>
      <c r="FQO97" s="129"/>
      <c r="FQP97" s="129"/>
      <c r="FQQ97" s="129"/>
      <c r="FQR97" s="129"/>
      <c r="FQS97" s="129"/>
      <c r="FQT97" s="129"/>
      <c r="FQU97" s="129"/>
      <c r="FQV97" s="129"/>
      <c r="FQW97" s="129"/>
      <c r="FQX97" s="129"/>
      <c r="FQY97" s="129"/>
      <c r="FQZ97" s="129"/>
      <c r="FRA97" s="129"/>
      <c r="FRB97" s="129"/>
      <c r="FRC97" s="129"/>
      <c r="FRD97" s="129"/>
      <c r="FRE97" s="129"/>
      <c r="FRF97" s="129"/>
      <c r="FRG97" s="129"/>
      <c r="FRH97" s="129"/>
      <c r="FRI97" s="129"/>
      <c r="FRJ97" s="129"/>
      <c r="FRK97" s="129"/>
      <c r="FRL97" s="129"/>
      <c r="FRM97" s="129"/>
      <c r="FRN97" s="129"/>
      <c r="FRO97" s="129"/>
      <c r="FRP97" s="129"/>
      <c r="FRQ97" s="129"/>
      <c r="FRR97" s="129"/>
      <c r="FRS97" s="129"/>
      <c r="FRT97" s="129"/>
      <c r="FRU97" s="129"/>
      <c r="FRV97" s="129"/>
      <c r="FRW97" s="129"/>
      <c r="FRX97" s="129"/>
      <c r="FRY97" s="129"/>
      <c r="FRZ97" s="129"/>
      <c r="FSA97" s="129"/>
      <c r="FSB97" s="129"/>
      <c r="FSC97" s="129"/>
      <c r="FSD97" s="129"/>
      <c r="FSE97" s="129"/>
      <c r="FSF97" s="129"/>
      <c r="FSG97" s="129"/>
      <c r="FSH97" s="129"/>
      <c r="FSI97" s="129"/>
      <c r="FSJ97" s="129"/>
      <c r="FSK97" s="129"/>
      <c r="FSL97" s="129"/>
      <c r="FSM97" s="129"/>
      <c r="FSN97" s="129"/>
      <c r="FSO97" s="129"/>
      <c r="FSP97" s="129"/>
      <c r="FSQ97" s="129"/>
      <c r="FSR97" s="129"/>
      <c r="FSS97" s="129"/>
      <c r="FST97" s="129"/>
      <c r="FSU97" s="129"/>
      <c r="FSV97" s="129"/>
      <c r="FSW97" s="129"/>
      <c r="FSX97" s="129"/>
      <c r="FSY97" s="129"/>
      <c r="FSZ97" s="129"/>
      <c r="FTA97" s="129"/>
      <c r="FTB97" s="129"/>
      <c r="FTC97" s="129"/>
      <c r="FTD97" s="129"/>
      <c r="FTE97" s="129"/>
      <c r="FTF97" s="129"/>
      <c r="FTG97" s="129"/>
      <c r="FTH97" s="129"/>
      <c r="FTI97" s="129"/>
      <c r="FTJ97" s="129"/>
      <c r="FTK97" s="129"/>
      <c r="FTL97" s="129"/>
      <c r="FTM97" s="129"/>
      <c r="FTN97" s="129"/>
      <c r="FTO97" s="129"/>
      <c r="FTP97" s="129"/>
      <c r="FTQ97" s="129"/>
      <c r="FTR97" s="129"/>
      <c r="FTS97" s="129"/>
      <c r="FTT97" s="129"/>
      <c r="FTU97" s="129"/>
      <c r="FTV97" s="129"/>
      <c r="FTW97" s="129"/>
      <c r="FTX97" s="129"/>
      <c r="FTY97" s="129"/>
      <c r="FTZ97" s="129"/>
      <c r="FUA97" s="129"/>
      <c r="FUB97" s="129"/>
      <c r="FUC97" s="129"/>
      <c r="FUD97" s="129"/>
      <c r="FUE97" s="129"/>
      <c r="FUF97" s="129"/>
      <c r="FUG97" s="129"/>
      <c r="FUH97" s="129"/>
      <c r="FUI97" s="129"/>
      <c r="FUJ97" s="129"/>
      <c r="FUK97" s="129"/>
      <c r="FUL97" s="129"/>
      <c r="FUM97" s="129"/>
      <c r="FUN97" s="129"/>
      <c r="FUO97" s="129"/>
      <c r="FUP97" s="129"/>
      <c r="FUQ97" s="129"/>
      <c r="FUR97" s="129"/>
      <c r="FUS97" s="129"/>
      <c r="FUT97" s="129"/>
      <c r="FUU97" s="129"/>
      <c r="FUV97" s="129"/>
      <c r="FUW97" s="129"/>
      <c r="FUX97" s="129"/>
      <c r="FUY97" s="129"/>
      <c r="FUZ97" s="129"/>
      <c r="FVA97" s="129"/>
      <c r="FVB97" s="129"/>
      <c r="FVC97" s="129"/>
      <c r="FVD97" s="129"/>
      <c r="FVE97" s="129"/>
      <c r="FVF97" s="129"/>
      <c r="FVG97" s="129"/>
      <c r="FVH97" s="129"/>
      <c r="FVI97" s="129"/>
      <c r="FVJ97" s="129"/>
      <c r="FVK97" s="129"/>
      <c r="FVL97" s="129"/>
      <c r="FVM97" s="129"/>
      <c r="FVN97" s="129"/>
      <c r="FVO97" s="129"/>
      <c r="FVP97" s="129"/>
      <c r="FVQ97" s="129"/>
      <c r="FVR97" s="129"/>
      <c r="FVS97" s="129"/>
      <c r="FVT97" s="129"/>
      <c r="FVU97" s="129"/>
      <c r="FVV97" s="129"/>
      <c r="FVW97" s="129"/>
      <c r="FVX97" s="129"/>
      <c r="FVY97" s="129"/>
      <c r="FVZ97" s="129"/>
      <c r="FWA97" s="129"/>
      <c r="FWB97" s="129"/>
      <c r="FWC97" s="129"/>
      <c r="FWD97" s="129"/>
      <c r="FWE97" s="129"/>
      <c r="FWF97" s="129"/>
      <c r="FWG97" s="129"/>
      <c r="FWH97" s="129"/>
      <c r="FWI97" s="129"/>
      <c r="FWJ97" s="129"/>
      <c r="FWK97" s="129"/>
      <c r="FWL97" s="129"/>
      <c r="FWM97" s="129"/>
      <c r="FWN97" s="129"/>
      <c r="FWO97" s="129"/>
      <c r="FWP97" s="129"/>
      <c r="FWQ97" s="129"/>
      <c r="FWR97" s="129"/>
      <c r="FWS97" s="129"/>
      <c r="FWT97" s="129"/>
      <c r="FWU97" s="129"/>
      <c r="FWV97" s="129"/>
      <c r="FWW97" s="129"/>
      <c r="FWX97" s="129"/>
      <c r="FWY97" s="129"/>
      <c r="FWZ97" s="129"/>
      <c r="FXA97" s="129"/>
      <c r="FXB97" s="129"/>
      <c r="FXC97" s="129"/>
      <c r="FXD97" s="129"/>
      <c r="FXE97" s="129"/>
      <c r="FXF97" s="129"/>
      <c r="FXG97" s="129"/>
      <c r="FXH97" s="129"/>
      <c r="FXI97" s="129"/>
      <c r="FXJ97" s="129"/>
      <c r="FXK97" s="129"/>
      <c r="FXL97" s="129"/>
      <c r="FXM97" s="129"/>
      <c r="FXN97" s="129"/>
      <c r="FXO97" s="129"/>
      <c r="FXP97" s="129"/>
      <c r="FXQ97" s="129"/>
      <c r="FXR97" s="129"/>
      <c r="FXS97" s="129"/>
      <c r="FXT97" s="129"/>
      <c r="FXU97" s="129"/>
      <c r="FXV97" s="129"/>
      <c r="FXW97" s="129"/>
      <c r="FXX97" s="129"/>
      <c r="FXY97" s="129"/>
      <c r="FXZ97" s="129"/>
      <c r="FYA97" s="129"/>
      <c r="FYB97" s="129"/>
      <c r="FYC97" s="129"/>
      <c r="FYD97" s="129"/>
      <c r="FYE97" s="129"/>
      <c r="FYF97" s="129"/>
      <c r="FYG97" s="129"/>
      <c r="FYH97" s="129"/>
      <c r="FYI97" s="129"/>
      <c r="FYJ97" s="129"/>
      <c r="FYK97" s="129"/>
      <c r="FYL97" s="129"/>
      <c r="FYM97" s="129"/>
      <c r="FYN97" s="129"/>
      <c r="FYO97" s="129"/>
      <c r="FYP97" s="129"/>
      <c r="FYQ97" s="129"/>
      <c r="FYR97" s="129"/>
      <c r="FYS97" s="129"/>
      <c r="FYT97" s="129"/>
      <c r="FYU97" s="129"/>
      <c r="FYV97" s="129"/>
      <c r="FYW97" s="129"/>
      <c r="FYX97" s="129"/>
      <c r="FYY97" s="129"/>
      <c r="FYZ97" s="129"/>
      <c r="FZA97" s="129"/>
      <c r="FZB97" s="129"/>
      <c r="FZC97" s="129"/>
      <c r="FZD97" s="129"/>
      <c r="FZE97" s="129"/>
      <c r="FZF97" s="129"/>
      <c r="FZG97" s="129"/>
      <c r="FZH97" s="129"/>
      <c r="FZI97" s="129"/>
      <c r="FZJ97" s="129"/>
      <c r="FZK97" s="129"/>
      <c r="FZL97" s="129"/>
      <c r="FZM97" s="129"/>
      <c r="FZN97" s="129"/>
      <c r="FZO97" s="129"/>
      <c r="FZP97" s="129"/>
      <c r="FZQ97" s="129"/>
      <c r="FZR97" s="129"/>
      <c r="FZS97" s="129"/>
      <c r="FZT97" s="129"/>
      <c r="FZU97" s="129"/>
      <c r="FZV97" s="129"/>
      <c r="FZW97" s="129"/>
      <c r="FZX97" s="129"/>
      <c r="FZY97" s="129"/>
      <c r="FZZ97" s="129"/>
      <c r="GAA97" s="129"/>
      <c r="GAB97" s="129"/>
      <c r="GAC97" s="129"/>
      <c r="GAD97" s="129"/>
      <c r="GAE97" s="129"/>
      <c r="GAF97" s="129"/>
      <c r="GAG97" s="129"/>
      <c r="GAH97" s="129"/>
      <c r="GAI97" s="129"/>
      <c r="GAJ97" s="129"/>
      <c r="GAK97" s="129"/>
      <c r="GAL97" s="129"/>
      <c r="GAM97" s="129"/>
      <c r="GAN97" s="129"/>
      <c r="GAO97" s="129"/>
      <c r="GAP97" s="129"/>
      <c r="GAQ97" s="129"/>
      <c r="GAR97" s="129"/>
      <c r="GAS97" s="129"/>
      <c r="GAT97" s="129"/>
      <c r="GAU97" s="129"/>
      <c r="GAV97" s="129"/>
      <c r="GAW97" s="129"/>
      <c r="GAX97" s="129"/>
      <c r="GAY97" s="129"/>
      <c r="GAZ97" s="129"/>
      <c r="GBA97" s="129"/>
      <c r="GBB97" s="129"/>
      <c r="GBC97" s="129"/>
      <c r="GBD97" s="129"/>
      <c r="GBE97" s="129"/>
      <c r="GBF97" s="129"/>
      <c r="GBG97" s="129"/>
      <c r="GBH97" s="129"/>
      <c r="GBI97" s="129"/>
      <c r="GBJ97" s="129"/>
      <c r="GBK97" s="129"/>
      <c r="GBL97" s="129"/>
      <c r="GBM97" s="129"/>
      <c r="GBN97" s="129"/>
      <c r="GBO97" s="129"/>
      <c r="GBP97" s="129"/>
      <c r="GBQ97" s="129"/>
      <c r="GBR97" s="129"/>
      <c r="GBS97" s="129"/>
      <c r="GBT97" s="129"/>
      <c r="GBU97" s="129"/>
      <c r="GBV97" s="129"/>
      <c r="GBW97" s="129"/>
      <c r="GBX97" s="129"/>
      <c r="GBY97" s="129"/>
      <c r="GBZ97" s="129"/>
      <c r="GCA97" s="129"/>
      <c r="GCB97" s="129"/>
      <c r="GCC97" s="129"/>
      <c r="GCD97" s="129"/>
      <c r="GCE97" s="129"/>
      <c r="GCF97" s="129"/>
      <c r="GCG97" s="129"/>
      <c r="GCH97" s="129"/>
      <c r="GCI97" s="129"/>
      <c r="GCJ97" s="129"/>
      <c r="GCK97" s="129"/>
      <c r="GCL97" s="129"/>
      <c r="GCM97" s="129"/>
      <c r="GCN97" s="129"/>
      <c r="GCO97" s="129"/>
      <c r="GCP97" s="129"/>
      <c r="GCQ97" s="129"/>
      <c r="GCR97" s="129"/>
      <c r="GCS97" s="129"/>
      <c r="GCT97" s="129"/>
      <c r="GCU97" s="129"/>
      <c r="GCV97" s="129"/>
      <c r="GCW97" s="129"/>
      <c r="GCX97" s="129"/>
      <c r="GCY97" s="129"/>
      <c r="GCZ97" s="129"/>
      <c r="GDA97" s="129"/>
      <c r="GDB97" s="129"/>
      <c r="GDC97" s="129"/>
      <c r="GDD97" s="129"/>
      <c r="GDE97" s="129"/>
      <c r="GDF97" s="129"/>
      <c r="GDG97" s="129"/>
      <c r="GDH97" s="129"/>
      <c r="GDI97" s="129"/>
      <c r="GDJ97" s="129"/>
      <c r="GDK97" s="129"/>
      <c r="GDL97" s="129"/>
      <c r="GDM97" s="129"/>
      <c r="GDN97" s="129"/>
      <c r="GDO97" s="129"/>
      <c r="GDP97" s="129"/>
      <c r="GDQ97" s="129"/>
      <c r="GDR97" s="129"/>
      <c r="GDS97" s="129"/>
      <c r="GDT97" s="129"/>
      <c r="GDU97" s="129"/>
      <c r="GDV97" s="129"/>
      <c r="GDW97" s="129"/>
      <c r="GDX97" s="129"/>
      <c r="GDY97" s="129"/>
      <c r="GDZ97" s="129"/>
      <c r="GEA97" s="129"/>
      <c r="GEB97" s="129"/>
      <c r="GEC97" s="129"/>
      <c r="GED97" s="129"/>
      <c r="GEE97" s="129"/>
      <c r="GEF97" s="129"/>
      <c r="GEG97" s="129"/>
      <c r="GEH97" s="129"/>
      <c r="GEI97" s="129"/>
      <c r="GEJ97" s="129"/>
      <c r="GEK97" s="129"/>
      <c r="GEL97" s="129"/>
      <c r="GEM97" s="129"/>
      <c r="GEN97" s="129"/>
      <c r="GEO97" s="129"/>
      <c r="GEP97" s="129"/>
      <c r="GEQ97" s="129"/>
      <c r="GER97" s="129"/>
      <c r="GES97" s="129"/>
      <c r="GET97" s="129"/>
      <c r="GEU97" s="129"/>
      <c r="GEV97" s="129"/>
      <c r="GEW97" s="129"/>
      <c r="GEX97" s="129"/>
      <c r="GEY97" s="129"/>
      <c r="GEZ97" s="129"/>
      <c r="GFA97" s="129"/>
      <c r="GFB97" s="129"/>
      <c r="GFC97" s="129"/>
      <c r="GFD97" s="129"/>
      <c r="GFE97" s="129"/>
      <c r="GFF97" s="129"/>
      <c r="GFG97" s="129"/>
      <c r="GFH97" s="129"/>
      <c r="GFI97" s="129"/>
      <c r="GFJ97" s="129"/>
      <c r="GFK97" s="129"/>
      <c r="GFL97" s="129"/>
      <c r="GFM97" s="129"/>
      <c r="GFN97" s="129"/>
      <c r="GFO97" s="129"/>
      <c r="GFP97" s="129"/>
      <c r="GFQ97" s="129"/>
      <c r="GFR97" s="129"/>
      <c r="GFS97" s="129"/>
      <c r="GFT97" s="129"/>
      <c r="GFU97" s="129"/>
      <c r="GFV97" s="129"/>
      <c r="GFW97" s="129"/>
      <c r="GFX97" s="129"/>
      <c r="GFY97" s="129"/>
      <c r="GFZ97" s="129"/>
      <c r="GGA97" s="129"/>
      <c r="GGB97" s="129"/>
      <c r="GGC97" s="129"/>
      <c r="GGD97" s="129"/>
      <c r="GGE97" s="129"/>
      <c r="GGF97" s="129"/>
      <c r="GGG97" s="129"/>
      <c r="GGH97" s="129"/>
      <c r="GGI97" s="129"/>
      <c r="GGJ97" s="129"/>
      <c r="GGK97" s="129"/>
      <c r="GGL97" s="129"/>
      <c r="GGM97" s="129"/>
      <c r="GGN97" s="129"/>
      <c r="GGO97" s="129"/>
      <c r="GGP97" s="129"/>
      <c r="GGQ97" s="129"/>
      <c r="GGR97" s="129"/>
      <c r="GGS97" s="129"/>
      <c r="GGT97" s="129"/>
      <c r="GGU97" s="129"/>
      <c r="GGV97" s="129"/>
      <c r="GGW97" s="129"/>
      <c r="GGX97" s="129"/>
      <c r="GGY97" s="129"/>
      <c r="GGZ97" s="129"/>
      <c r="GHA97" s="129"/>
      <c r="GHB97" s="129"/>
      <c r="GHC97" s="129"/>
      <c r="GHD97" s="129"/>
      <c r="GHE97" s="129"/>
      <c r="GHF97" s="129"/>
      <c r="GHG97" s="129"/>
      <c r="GHH97" s="129"/>
      <c r="GHI97" s="129"/>
      <c r="GHJ97" s="129"/>
      <c r="GHK97" s="129"/>
      <c r="GHL97" s="129"/>
      <c r="GHM97" s="129"/>
      <c r="GHN97" s="129"/>
      <c r="GHO97" s="129"/>
      <c r="GHP97" s="129"/>
      <c r="GHQ97" s="129"/>
      <c r="GHR97" s="129"/>
      <c r="GHS97" s="129"/>
      <c r="GHT97" s="129"/>
      <c r="GHU97" s="129"/>
      <c r="GHV97" s="129"/>
      <c r="GHW97" s="129"/>
      <c r="GHX97" s="129"/>
      <c r="GHY97" s="129"/>
      <c r="GHZ97" s="129"/>
      <c r="GIA97" s="129"/>
      <c r="GIB97" s="129"/>
      <c r="GIC97" s="129"/>
      <c r="GID97" s="129"/>
      <c r="GIE97" s="129"/>
      <c r="GIF97" s="129"/>
      <c r="GIG97" s="129"/>
      <c r="GIH97" s="129"/>
      <c r="GII97" s="129"/>
      <c r="GIJ97" s="129"/>
      <c r="GIK97" s="129"/>
      <c r="GIL97" s="129"/>
      <c r="GIM97" s="129"/>
      <c r="GIN97" s="129"/>
      <c r="GIO97" s="129"/>
      <c r="GIP97" s="129"/>
      <c r="GIQ97" s="129"/>
      <c r="GIR97" s="129"/>
      <c r="GIS97" s="129"/>
      <c r="GIT97" s="129"/>
      <c r="GIU97" s="129"/>
      <c r="GIV97" s="129"/>
      <c r="GIW97" s="129"/>
      <c r="GIX97" s="129"/>
      <c r="GIY97" s="129"/>
      <c r="GIZ97" s="129"/>
      <c r="GJA97" s="129"/>
      <c r="GJB97" s="129"/>
      <c r="GJC97" s="129"/>
      <c r="GJD97" s="129"/>
      <c r="GJE97" s="129"/>
      <c r="GJF97" s="129"/>
      <c r="GJG97" s="129"/>
      <c r="GJH97" s="129"/>
      <c r="GJI97" s="129"/>
      <c r="GJJ97" s="129"/>
      <c r="GJK97" s="129"/>
      <c r="GJL97" s="129"/>
      <c r="GJM97" s="129"/>
      <c r="GJN97" s="129"/>
      <c r="GJO97" s="129"/>
      <c r="GJP97" s="129"/>
      <c r="GJQ97" s="129"/>
      <c r="GJR97" s="129"/>
      <c r="GJS97" s="129"/>
      <c r="GJT97" s="129"/>
      <c r="GJU97" s="129"/>
      <c r="GJV97" s="129"/>
      <c r="GJW97" s="129"/>
      <c r="GJX97" s="129"/>
      <c r="GJY97" s="129"/>
      <c r="GJZ97" s="129"/>
      <c r="GKA97" s="129"/>
      <c r="GKB97" s="129"/>
      <c r="GKC97" s="129"/>
      <c r="GKD97" s="129"/>
      <c r="GKE97" s="129"/>
      <c r="GKF97" s="129"/>
      <c r="GKG97" s="129"/>
      <c r="GKH97" s="129"/>
      <c r="GKI97" s="129"/>
      <c r="GKJ97" s="129"/>
      <c r="GKK97" s="129"/>
      <c r="GKL97" s="129"/>
      <c r="GKM97" s="129"/>
      <c r="GKN97" s="129"/>
      <c r="GKO97" s="129"/>
      <c r="GKP97" s="129"/>
      <c r="GKQ97" s="129"/>
      <c r="GKR97" s="129"/>
      <c r="GKS97" s="129"/>
      <c r="GKT97" s="129"/>
      <c r="GKU97" s="129"/>
      <c r="GKV97" s="129"/>
      <c r="GKW97" s="129"/>
      <c r="GKX97" s="129"/>
      <c r="GKY97" s="129"/>
      <c r="GKZ97" s="129"/>
      <c r="GLA97" s="129"/>
      <c r="GLB97" s="129"/>
      <c r="GLC97" s="129"/>
      <c r="GLD97" s="129"/>
      <c r="GLE97" s="129"/>
      <c r="GLF97" s="129"/>
      <c r="GLG97" s="129"/>
      <c r="GLH97" s="129"/>
      <c r="GLI97" s="129"/>
      <c r="GLJ97" s="129"/>
      <c r="GLK97" s="129"/>
      <c r="GLL97" s="129"/>
      <c r="GLM97" s="129"/>
      <c r="GLN97" s="129"/>
      <c r="GLO97" s="129"/>
      <c r="GLP97" s="129"/>
      <c r="GLQ97" s="129"/>
      <c r="GLR97" s="129"/>
      <c r="GLS97" s="129"/>
      <c r="GLT97" s="129"/>
      <c r="GLU97" s="129"/>
      <c r="GLV97" s="129"/>
      <c r="GLW97" s="129"/>
      <c r="GLX97" s="129"/>
      <c r="GLY97" s="129"/>
      <c r="GLZ97" s="129"/>
      <c r="GMA97" s="129"/>
      <c r="GMB97" s="129"/>
      <c r="GMC97" s="129"/>
      <c r="GMD97" s="129"/>
      <c r="GME97" s="129"/>
      <c r="GMF97" s="129"/>
      <c r="GMG97" s="129"/>
      <c r="GMH97" s="129"/>
      <c r="GMI97" s="129"/>
      <c r="GMJ97" s="129"/>
      <c r="GMK97" s="129"/>
      <c r="GML97" s="129"/>
      <c r="GMM97" s="129"/>
      <c r="GMN97" s="129"/>
      <c r="GMO97" s="129"/>
      <c r="GMP97" s="129"/>
      <c r="GMQ97" s="129"/>
      <c r="GMR97" s="129"/>
      <c r="GMS97" s="129"/>
      <c r="GMT97" s="129"/>
      <c r="GMU97" s="129"/>
      <c r="GMV97" s="129"/>
      <c r="GMW97" s="129"/>
      <c r="GMX97" s="129"/>
      <c r="GMY97" s="129"/>
      <c r="GMZ97" s="129"/>
      <c r="GNA97" s="129"/>
      <c r="GNB97" s="129"/>
      <c r="GNC97" s="129"/>
      <c r="GND97" s="129"/>
      <c r="GNE97" s="129"/>
      <c r="GNF97" s="129"/>
      <c r="GNG97" s="129"/>
      <c r="GNH97" s="129"/>
      <c r="GNI97" s="129"/>
      <c r="GNJ97" s="129"/>
      <c r="GNK97" s="129"/>
      <c r="GNL97" s="129"/>
      <c r="GNM97" s="129"/>
      <c r="GNN97" s="129"/>
      <c r="GNO97" s="129"/>
      <c r="GNP97" s="129"/>
      <c r="GNQ97" s="129"/>
      <c r="GNR97" s="129"/>
      <c r="GNS97" s="129"/>
      <c r="GNT97" s="129"/>
      <c r="GNU97" s="129"/>
      <c r="GNV97" s="129"/>
      <c r="GNW97" s="129"/>
      <c r="GNX97" s="129"/>
      <c r="GNY97" s="129"/>
      <c r="GNZ97" s="129"/>
      <c r="GOA97" s="129"/>
      <c r="GOB97" s="129"/>
      <c r="GOC97" s="129"/>
      <c r="GOD97" s="129"/>
      <c r="GOE97" s="129"/>
      <c r="GOF97" s="129"/>
      <c r="GOG97" s="129"/>
      <c r="GOH97" s="129"/>
      <c r="GOI97" s="129"/>
      <c r="GOJ97" s="129"/>
      <c r="GOK97" s="129"/>
      <c r="GOL97" s="129"/>
      <c r="GOM97" s="129"/>
      <c r="GON97" s="129"/>
      <c r="GOO97" s="129"/>
      <c r="GOP97" s="129"/>
      <c r="GOQ97" s="129"/>
      <c r="GOR97" s="129"/>
      <c r="GOS97" s="129"/>
      <c r="GOT97" s="129"/>
      <c r="GOU97" s="129"/>
      <c r="GOV97" s="129"/>
      <c r="GOW97" s="129"/>
      <c r="GOX97" s="129"/>
      <c r="GOY97" s="129"/>
      <c r="GOZ97" s="129"/>
      <c r="GPA97" s="129"/>
      <c r="GPB97" s="129"/>
      <c r="GPC97" s="129"/>
      <c r="GPD97" s="129"/>
      <c r="GPE97" s="129"/>
      <c r="GPF97" s="129"/>
      <c r="GPG97" s="129"/>
      <c r="GPH97" s="129"/>
      <c r="GPI97" s="129"/>
      <c r="GPJ97" s="129"/>
      <c r="GPK97" s="129"/>
      <c r="GPL97" s="129"/>
      <c r="GPM97" s="129"/>
      <c r="GPN97" s="129"/>
      <c r="GPO97" s="129"/>
      <c r="GPP97" s="129"/>
      <c r="GPQ97" s="129"/>
      <c r="GPR97" s="129"/>
      <c r="GPS97" s="129"/>
      <c r="GPT97" s="129"/>
      <c r="GPU97" s="129"/>
      <c r="GPV97" s="129"/>
      <c r="GPW97" s="129"/>
      <c r="GPX97" s="129"/>
      <c r="GPY97" s="129"/>
      <c r="GPZ97" s="129"/>
      <c r="GQA97" s="129"/>
      <c r="GQB97" s="129"/>
      <c r="GQC97" s="129"/>
      <c r="GQD97" s="129"/>
      <c r="GQE97" s="129"/>
      <c r="GQF97" s="129"/>
      <c r="GQG97" s="129"/>
      <c r="GQH97" s="129"/>
      <c r="GQI97" s="129"/>
      <c r="GQJ97" s="129"/>
      <c r="GQK97" s="129"/>
      <c r="GQL97" s="129"/>
      <c r="GQM97" s="129"/>
      <c r="GQN97" s="129"/>
      <c r="GQO97" s="129"/>
      <c r="GQP97" s="129"/>
      <c r="GQQ97" s="129"/>
      <c r="GQR97" s="129"/>
      <c r="GQS97" s="129"/>
      <c r="GQT97" s="129"/>
      <c r="GQU97" s="129"/>
      <c r="GQV97" s="129"/>
      <c r="GQW97" s="129"/>
      <c r="GQX97" s="129"/>
      <c r="GQY97" s="129"/>
      <c r="GQZ97" s="129"/>
      <c r="GRA97" s="129"/>
      <c r="GRB97" s="129"/>
      <c r="GRC97" s="129"/>
      <c r="GRD97" s="129"/>
      <c r="GRE97" s="129"/>
      <c r="GRF97" s="129"/>
      <c r="GRG97" s="129"/>
      <c r="GRH97" s="129"/>
      <c r="GRI97" s="129"/>
      <c r="GRJ97" s="129"/>
      <c r="GRK97" s="129"/>
      <c r="GRL97" s="129"/>
      <c r="GRM97" s="129"/>
      <c r="GRN97" s="129"/>
      <c r="GRO97" s="129"/>
      <c r="GRP97" s="129"/>
      <c r="GRQ97" s="129"/>
      <c r="GRR97" s="129"/>
      <c r="GRS97" s="129"/>
      <c r="GRT97" s="129"/>
      <c r="GRU97" s="129"/>
      <c r="GRV97" s="129"/>
      <c r="GRW97" s="129"/>
      <c r="GRX97" s="129"/>
      <c r="GRY97" s="129"/>
      <c r="GRZ97" s="129"/>
      <c r="GSA97" s="129"/>
      <c r="GSB97" s="129"/>
      <c r="GSC97" s="129"/>
      <c r="GSD97" s="129"/>
      <c r="GSE97" s="129"/>
      <c r="GSF97" s="129"/>
      <c r="GSG97" s="129"/>
      <c r="GSH97" s="129"/>
      <c r="GSI97" s="129"/>
      <c r="GSJ97" s="129"/>
      <c r="GSK97" s="129"/>
      <c r="GSL97" s="129"/>
      <c r="GSM97" s="129"/>
      <c r="GSN97" s="129"/>
      <c r="GSO97" s="129"/>
      <c r="GSP97" s="129"/>
      <c r="GSQ97" s="129"/>
      <c r="GSR97" s="129"/>
      <c r="GSS97" s="129"/>
      <c r="GST97" s="129"/>
      <c r="GSU97" s="129"/>
      <c r="GSV97" s="129"/>
      <c r="GSW97" s="129"/>
      <c r="GSX97" s="129"/>
      <c r="GSY97" s="129"/>
      <c r="GSZ97" s="129"/>
      <c r="GTA97" s="129"/>
      <c r="GTB97" s="129"/>
      <c r="GTC97" s="129"/>
      <c r="GTD97" s="129"/>
      <c r="GTE97" s="129"/>
      <c r="GTF97" s="129"/>
      <c r="GTG97" s="129"/>
      <c r="GTH97" s="129"/>
      <c r="GTI97" s="129"/>
      <c r="GTJ97" s="129"/>
      <c r="GTK97" s="129"/>
      <c r="GTL97" s="129"/>
      <c r="GTM97" s="129"/>
      <c r="GTN97" s="129"/>
      <c r="GTO97" s="129"/>
      <c r="GTP97" s="129"/>
      <c r="GTQ97" s="129"/>
      <c r="GTR97" s="129"/>
      <c r="GTS97" s="129"/>
      <c r="GTT97" s="129"/>
      <c r="GTU97" s="129"/>
      <c r="GTV97" s="129"/>
      <c r="GTW97" s="129"/>
      <c r="GTX97" s="129"/>
      <c r="GTY97" s="129"/>
      <c r="GTZ97" s="129"/>
      <c r="GUA97" s="129"/>
      <c r="GUB97" s="129"/>
      <c r="GUC97" s="129"/>
      <c r="GUD97" s="129"/>
      <c r="GUE97" s="129"/>
      <c r="GUF97" s="129"/>
      <c r="GUG97" s="129"/>
      <c r="GUH97" s="129"/>
      <c r="GUI97" s="129"/>
      <c r="GUJ97" s="129"/>
      <c r="GUK97" s="129"/>
      <c r="GUL97" s="129"/>
      <c r="GUM97" s="129"/>
      <c r="GUN97" s="129"/>
      <c r="GUO97" s="129"/>
      <c r="GUP97" s="129"/>
      <c r="GUQ97" s="129"/>
      <c r="GUR97" s="129"/>
      <c r="GUS97" s="129"/>
      <c r="GUT97" s="129"/>
      <c r="GUU97" s="129"/>
      <c r="GUV97" s="129"/>
      <c r="GUW97" s="129"/>
      <c r="GUX97" s="129"/>
      <c r="GUY97" s="129"/>
      <c r="GUZ97" s="129"/>
      <c r="GVA97" s="129"/>
      <c r="GVB97" s="129"/>
      <c r="GVC97" s="129"/>
      <c r="GVD97" s="129"/>
      <c r="GVE97" s="129"/>
      <c r="GVF97" s="129"/>
      <c r="GVG97" s="129"/>
      <c r="GVH97" s="129"/>
      <c r="GVI97" s="129"/>
      <c r="GVJ97" s="129"/>
      <c r="GVK97" s="129"/>
      <c r="GVL97" s="129"/>
      <c r="GVM97" s="129"/>
      <c r="GVN97" s="129"/>
      <c r="GVO97" s="129"/>
      <c r="GVP97" s="129"/>
      <c r="GVQ97" s="129"/>
      <c r="GVR97" s="129"/>
      <c r="GVS97" s="129"/>
      <c r="GVT97" s="129"/>
      <c r="GVU97" s="129"/>
      <c r="GVV97" s="129"/>
      <c r="GVW97" s="129"/>
      <c r="GVX97" s="129"/>
      <c r="GVY97" s="129"/>
      <c r="GVZ97" s="129"/>
      <c r="GWA97" s="129"/>
      <c r="GWB97" s="129"/>
      <c r="GWC97" s="129"/>
      <c r="GWD97" s="129"/>
      <c r="GWE97" s="129"/>
      <c r="GWF97" s="129"/>
      <c r="GWG97" s="129"/>
      <c r="GWH97" s="129"/>
      <c r="GWI97" s="129"/>
      <c r="GWJ97" s="129"/>
      <c r="GWK97" s="129"/>
      <c r="GWL97" s="129"/>
      <c r="GWM97" s="129"/>
      <c r="GWN97" s="129"/>
      <c r="GWO97" s="129"/>
      <c r="GWP97" s="129"/>
      <c r="GWQ97" s="129"/>
      <c r="GWR97" s="129"/>
      <c r="GWS97" s="129"/>
      <c r="GWT97" s="129"/>
      <c r="GWU97" s="129"/>
      <c r="GWV97" s="129"/>
      <c r="GWW97" s="129"/>
      <c r="GWX97" s="129"/>
      <c r="GWY97" s="129"/>
      <c r="GWZ97" s="129"/>
      <c r="GXA97" s="129"/>
      <c r="GXB97" s="129"/>
      <c r="GXC97" s="129"/>
      <c r="GXD97" s="129"/>
      <c r="GXE97" s="129"/>
      <c r="GXF97" s="129"/>
      <c r="GXG97" s="129"/>
      <c r="GXH97" s="129"/>
      <c r="GXI97" s="129"/>
      <c r="GXJ97" s="129"/>
      <c r="GXK97" s="129"/>
      <c r="GXL97" s="129"/>
      <c r="GXM97" s="129"/>
      <c r="GXN97" s="129"/>
      <c r="GXO97" s="129"/>
      <c r="GXP97" s="129"/>
      <c r="GXQ97" s="129"/>
      <c r="GXR97" s="129"/>
      <c r="GXS97" s="129"/>
      <c r="GXT97" s="129"/>
      <c r="GXU97" s="129"/>
      <c r="GXV97" s="129"/>
      <c r="GXW97" s="129"/>
      <c r="GXX97" s="129"/>
      <c r="GXY97" s="129"/>
      <c r="GXZ97" s="129"/>
      <c r="GYA97" s="129"/>
      <c r="GYB97" s="129"/>
      <c r="GYC97" s="129"/>
      <c r="GYD97" s="129"/>
      <c r="GYE97" s="129"/>
      <c r="GYF97" s="129"/>
      <c r="GYG97" s="129"/>
      <c r="GYH97" s="129"/>
      <c r="GYI97" s="129"/>
      <c r="GYJ97" s="129"/>
      <c r="GYK97" s="129"/>
      <c r="GYL97" s="129"/>
      <c r="GYM97" s="129"/>
      <c r="GYN97" s="129"/>
      <c r="GYO97" s="129"/>
      <c r="GYP97" s="129"/>
      <c r="GYQ97" s="129"/>
      <c r="GYR97" s="129"/>
      <c r="GYS97" s="129"/>
      <c r="GYT97" s="129"/>
      <c r="GYU97" s="129"/>
      <c r="GYV97" s="129"/>
      <c r="GYW97" s="129"/>
      <c r="GYX97" s="129"/>
      <c r="GYY97" s="129"/>
      <c r="GYZ97" s="129"/>
      <c r="GZA97" s="129"/>
      <c r="GZB97" s="129"/>
      <c r="GZC97" s="129"/>
      <c r="GZD97" s="129"/>
      <c r="GZE97" s="129"/>
      <c r="GZF97" s="129"/>
      <c r="GZG97" s="129"/>
      <c r="GZH97" s="129"/>
      <c r="GZI97" s="129"/>
      <c r="GZJ97" s="129"/>
      <c r="GZK97" s="129"/>
      <c r="GZL97" s="129"/>
      <c r="GZM97" s="129"/>
      <c r="GZN97" s="129"/>
      <c r="GZO97" s="129"/>
      <c r="GZP97" s="129"/>
      <c r="GZQ97" s="129"/>
      <c r="GZR97" s="129"/>
      <c r="GZS97" s="129"/>
      <c r="GZT97" s="129"/>
      <c r="GZU97" s="129"/>
      <c r="GZV97" s="129"/>
      <c r="GZW97" s="129"/>
      <c r="GZX97" s="129"/>
      <c r="GZY97" s="129"/>
      <c r="GZZ97" s="129"/>
      <c r="HAA97" s="129"/>
      <c r="HAB97" s="129"/>
      <c r="HAC97" s="129"/>
      <c r="HAD97" s="129"/>
      <c r="HAE97" s="129"/>
      <c r="HAF97" s="129"/>
      <c r="HAG97" s="129"/>
      <c r="HAH97" s="129"/>
      <c r="HAI97" s="129"/>
      <c r="HAJ97" s="129"/>
      <c r="HAK97" s="129"/>
      <c r="HAL97" s="129"/>
      <c r="HAM97" s="129"/>
      <c r="HAN97" s="129"/>
      <c r="HAO97" s="129"/>
      <c r="HAP97" s="129"/>
      <c r="HAQ97" s="129"/>
      <c r="HAR97" s="129"/>
      <c r="HAS97" s="129"/>
      <c r="HAT97" s="129"/>
      <c r="HAU97" s="129"/>
      <c r="HAV97" s="129"/>
      <c r="HAW97" s="129"/>
      <c r="HAX97" s="129"/>
      <c r="HAY97" s="129"/>
      <c r="HAZ97" s="129"/>
      <c r="HBA97" s="129"/>
      <c r="HBB97" s="129"/>
      <c r="HBC97" s="129"/>
      <c r="HBD97" s="129"/>
      <c r="HBE97" s="129"/>
      <c r="HBF97" s="129"/>
      <c r="HBG97" s="129"/>
      <c r="HBH97" s="129"/>
      <c r="HBI97" s="129"/>
      <c r="HBJ97" s="129"/>
      <c r="HBK97" s="129"/>
      <c r="HBL97" s="129"/>
      <c r="HBM97" s="129"/>
      <c r="HBN97" s="129"/>
      <c r="HBO97" s="129"/>
      <c r="HBP97" s="129"/>
      <c r="HBQ97" s="129"/>
      <c r="HBR97" s="129"/>
      <c r="HBS97" s="129"/>
      <c r="HBT97" s="129"/>
      <c r="HBU97" s="129"/>
      <c r="HBV97" s="129"/>
      <c r="HBW97" s="129"/>
      <c r="HBX97" s="129"/>
      <c r="HBY97" s="129"/>
      <c r="HBZ97" s="129"/>
      <c r="HCA97" s="129"/>
      <c r="HCB97" s="129"/>
      <c r="HCC97" s="129"/>
      <c r="HCD97" s="129"/>
      <c r="HCE97" s="129"/>
      <c r="HCF97" s="129"/>
      <c r="HCG97" s="129"/>
      <c r="HCH97" s="129"/>
      <c r="HCI97" s="129"/>
      <c r="HCJ97" s="129"/>
      <c r="HCK97" s="129"/>
      <c r="HCL97" s="129"/>
      <c r="HCM97" s="129"/>
      <c r="HCN97" s="129"/>
      <c r="HCO97" s="129"/>
      <c r="HCP97" s="129"/>
      <c r="HCQ97" s="129"/>
      <c r="HCR97" s="129"/>
      <c r="HCS97" s="129"/>
      <c r="HCT97" s="129"/>
      <c r="HCU97" s="129"/>
      <c r="HCV97" s="129"/>
      <c r="HCW97" s="129"/>
      <c r="HCX97" s="129"/>
      <c r="HCY97" s="129"/>
      <c r="HCZ97" s="129"/>
      <c r="HDA97" s="129"/>
      <c r="HDB97" s="129"/>
      <c r="HDC97" s="129"/>
      <c r="HDD97" s="129"/>
      <c r="HDE97" s="129"/>
      <c r="HDF97" s="129"/>
      <c r="HDG97" s="129"/>
      <c r="HDH97" s="129"/>
      <c r="HDI97" s="129"/>
      <c r="HDJ97" s="129"/>
      <c r="HDK97" s="129"/>
      <c r="HDL97" s="129"/>
      <c r="HDM97" s="129"/>
      <c r="HDN97" s="129"/>
      <c r="HDO97" s="129"/>
      <c r="HDP97" s="129"/>
      <c r="HDQ97" s="129"/>
      <c r="HDR97" s="129"/>
      <c r="HDS97" s="129"/>
      <c r="HDT97" s="129"/>
      <c r="HDU97" s="129"/>
      <c r="HDV97" s="129"/>
      <c r="HDW97" s="129"/>
      <c r="HDX97" s="129"/>
      <c r="HDY97" s="129"/>
      <c r="HDZ97" s="129"/>
      <c r="HEA97" s="129"/>
      <c r="HEB97" s="129"/>
      <c r="HEC97" s="129"/>
      <c r="HED97" s="129"/>
      <c r="HEE97" s="129"/>
      <c r="HEF97" s="129"/>
      <c r="HEG97" s="129"/>
      <c r="HEH97" s="129"/>
      <c r="HEI97" s="129"/>
      <c r="HEJ97" s="129"/>
      <c r="HEK97" s="129"/>
      <c r="HEL97" s="129"/>
      <c r="HEM97" s="129"/>
      <c r="HEN97" s="129"/>
      <c r="HEO97" s="129"/>
      <c r="HEP97" s="129"/>
      <c r="HEQ97" s="129"/>
      <c r="HER97" s="129"/>
      <c r="HES97" s="129"/>
      <c r="HET97" s="129"/>
      <c r="HEU97" s="129"/>
      <c r="HEV97" s="129"/>
      <c r="HEW97" s="129"/>
      <c r="HEX97" s="129"/>
      <c r="HEY97" s="129"/>
      <c r="HEZ97" s="129"/>
      <c r="HFA97" s="129"/>
      <c r="HFB97" s="129"/>
      <c r="HFC97" s="129"/>
      <c r="HFD97" s="129"/>
      <c r="HFE97" s="129"/>
      <c r="HFF97" s="129"/>
      <c r="HFG97" s="129"/>
      <c r="HFH97" s="129"/>
      <c r="HFI97" s="129"/>
      <c r="HFJ97" s="129"/>
      <c r="HFK97" s="129"/>
      <c r="HFL97" s="129"/>
      <c r="HFM97" s="129"/>
      <c r="HFN97" s="129"/>
      <c r="HFO97" s="129"/>
      <c r="HFP97" s="129"/>
      <c r="HFQ97" s="129"/>
      <c r="HFR97" s="129"/>
      <c r="HFS97" s="129"/>
      <c r="HFT97" s="129"/>
      <c r="HFU97" s="129"/>
      <c r="HFV97" s="129"/>
      <c r="HFW97" s="129"/>
      <c r="HFX97" s="129"/>
      <c r="HFY97" s="129"/>
      <c r="HFZ97" s="129"/>
      <c r="HGA97" s="129"/>
      <c r="HGB97" s="129"/>
      <c r="HGC97" s="129"/>
      <c r="HGD97" s="129"/>
      <c r="HGE97" s="129"/>
      <c r="HGF97" s="129"/>
      <c r="HGG97" s="129"/>
      <c r="HGH97" s="129"/>
      <c r="HGI97" s="129"/>
      <c r="HGJ97" s="129"/>
      <c r="HGK97" s="129"/>
      <c r="HGL97" s="129"/>
      <c r="HGM97" s="129"/>
      <c r="HGN97" s="129"/>
      <c r="HGO97" s="129"/>
      <c r="HGP97" s="129"/>
      <c r="HGQ97" s="129"/>
      <c r="HGR97" s="129"/>
      <c r="HGS97" s="129"/>
      <c r="HGT97" s="129"/>
      <c r="HGU97" s="129"/>
      <c r="HGV97" s="129"/>
      <c r="HGW97" s="129"/>
      <c r="HGX97" s="129"/>
      <c r="HGY97" s="129"/>
      <c r="HGZ97" s="129"/>
      <c r="HHA97" s="129"/>
      <c r="HHB97" s="129"/>
      <c r="HHC97" s="129"/>
      <c r="HHD97" s="129"/>
      <c r="HHE97" s="129"/>
      <c r="HHF97" s="129"/>
      <c r="HHG97" s="129"/>
      <c r="HHH97" s="129"/>
      <c r="HHI97" s="129"/>
      <c r="HHJ97" s="129"/>
      <c r="HHK97" s="129"/>
      <c r="HHL97" s="129"/>
      <c r="HHM97" s="129"/>
      <c r="HHN97" s="129"/>
      <c r="HHO97" s="129"/>
      <c r="HHP97" s="129"/>
      <c r="HHQ97" s="129"/>
      <c r="HHR97" s="129"/>
      <c r="HHS97" s="129"/>
      <c r="HHT97" s="129"/>
      <c r="HHU97" s="129"/>
      <c r="HHV97" s="129"/>
      <c r="HHW97" s="129"/>
      <c r="HHX97" s="129"/>
      <c r="HHY97" s="129"/>
      <c r="HHZ97" s="129"/>
      <c r="HIA97" s="129"/>
      <c r="HIB97" s="129"/>
      <c r="HIC97" s="129"/>
      <c r="HID97" s="129"/>
      <c r="HIE97" s="129"/>
      <c r="HIF97" s="129"/>
      <c r="HIG97" s="129"/>
      <c r="HIH97" s="129"/>
      <c r="HII97" s="129"/>
      <c r="HIJ97" s="129"/>
      <c r="HIK97" s="129"/>
      <c r="HIL97" s="129"/>
      <c r="HIM97" s="129"/>
      <c r="HIN97" s="129"/>
      <c r="HIO97" s="129"/>
      <c r="HIP97" s="129"/>
      <c r="HIQ97" s="129"/>
      <c r="HIR97" s="129"/>
      <c r="HIS97" s="129"/>
      <c r="HIT97" s="129"/>
      <c r="HIU97" s="129"/>
      <c r="HIV97" s="129"/>
      <c r="HIW97" s="129"/>
      <c r="HIX97" s="129"/>
      <c r="HIY97" s="129"/>
      <c r="HIZ97" s="129"/>
      <c r="HJA97" s="129"/>
      <c r="HJB97" s="129"/>
      <c r="HJC97" s="129"/>
      <c r="HJD97" s="129"/>
      <c r="HJE97" s="129"/>
      <c r="HJF97" s="129"/>
      <c r="HJG97" s="129"/>
      <c r="HJH97" s="129"/>
      <c r="HJI97" s="129"/>
      <c r="HJJ97" s="129"/>
      <c r="HJK97" s="129"/>
      <c r="HJL97" s="129"/>
      <c r="HJM97" s="129"/>
      <c r="HJN97" s="129"/>
      <c r="HJO97" s="129"/>
      <c r="HJP97" s="129"/>
      <c r="HJQ97" s="129"/>
      <c r="HJR97" s="129"/>
      <c r="HJS97" s="129"/>
      <c r="HJT97" s="129"/>
      <c r="HJU97" s="129"/>
      <c r="HJV97" s="129"/>
      <c r="HJW97" s="129"/>
      <c r="HJX97" s="129"/>
      <c r="HJY97" s="129"/>
      <c r="HJZ97" s="129"/>
      <c r="HKA97" s="129"/>
      <c r="HKB97" s="129"/>
      <c r="HKC97" s="129"/>
      <c r="HKD97" s="129"/>
      <c r="HKE97" s="129"/>
      <c r="HKF97" s="129"/>
      <c r="HKG97" s="129"/>
      <c r="HKH97" s="129"/>
      <c r="HKI97" s="129"/>
      <c r="HKJ97" s="129"/>
      <c r="HKK97" s="129"/>
      <c r="HKL97" s="129"/>
      <c r="HKM97" s="129"/>
      <c r="HKN97" s="129"/>
      <c r="HKO97" s="129"/>
      <c r="HKP97" s="129"/>
      <c r="HKQ97" s="129"/>
      <c r="HKR97" s="129"/>
      <c r="HKS97" s="129"/>
      <c r="HKT97" s="129"/>
      <c r="HKU97" s="129"/>
      <c r="HKV97" s="129"/>
      <c r="HKW97" s="129"/>
      <c r="HKX97" s="129"/>
      <c r="HKY97" s="129"/>
      <c r="HKZ97" s="129"/>
      <c r="HLA97" s="129"/>
      <c r="HLB97" s="129"/>
      <c r="HLC97" s="129"/>
      <c r="HLD97" s="129"/>
      <c r="HLE97" s="129"/>
      <c r="HLF97" s="129"/>
      <c r="HLG97" s="129"/>
      <c r="HLH97" s="129"/>
      <c r="HLI97" s="129"/>
      <c r="HLJ97" s="129"/>
      <c r="HLK97" s="129"/>
      <c r="HLL97" s="129"/>
      <c r="HLM97" s="129"/>
      <c r="HLN97" s="129"/>
      <c r="HLO97" s="129"/>
      <c r="HLP97" s="129"/>
      <c r="HLQ97" s="129"/>
      <c r="HLR97" s="129"/>
      <c r="HLS97" s="129"/>
      <c r="HLT97" s="129"/>
      <c r="HLU97" s="129"/>
      <c r="HLV97" s="129"/>
      <c r="HLW97" s="129"/>
      <c r="HLX97" s="129"/>
      <c r="HLY97" s="129"/>
      <c r="HLZ97" s="129"/>
      <c r="HMA97" s="129"/>
      <c r="HMB97" s="129"/>
      <c r="HMC97" s="129"/>
      <c r="HMD97" s="129"/>
      <c r="HME97" s="129"/>
      <c r="HMF97" s="129"/>
      <c r="HMG97" s="129"/>
      <c r="HMH97" s="129"/>
      <c r="HMI97" s="129"/>
      <c r="HMJ97" s="129"/>
      <c r="HMK97" s="129"/>
      <c r="HML97" s="129"/>
      <c r="HMM97" s="129"/>
      <c r="HMN97" s="129"/>
      <c r="HMO97" s="129"/>
      <c r="HMP97" s="129"/>
      <c r="HMQ97" s="129"/>
      <c r="HMR97" s="129"/>
      <c r="HMS97" s="129"/>
      <c r="HMT97" s="129"/>
      <c r="HMU97" s="129"/>
      <c r="HMV97" s="129"/>
      <c r="HMW97" s="129"/>
      <c r="HMX97" s="129"/>
      <c r="HMY97" s="129"/>
      <c r="HMZ97" s="129"/>
      <c r="HNA97" s="129"/>
      <c r="HNB97" s="129"/>
      <c r="HNC97" s="129"/>
      <c r="HND97" s="129"/>
      <c r="HNE97" s="129"/>
      <c r="HNF97" s="129"/>
      <c r="HNG97" s="129"/>
      <c r="HNH97" s="129"/>
      <c r="HNI97" s="129"/>
      <c r="HNJ97" s="129"/>
      <c r="HNK97" s="129"/>
      <c r="HNL97" s="129"/>
      <c r="HNM97" s="129"/>
      <c r="HNN97" s="129"/>
      <c r="HNO97" s="129"/>
      <c r="HNP97" s="129"/>
      <c r="HNQ97" s="129"/>
      <c r="HNR97" s="129"/>
      <c r="HNS97" s="129"/>
      <c r="HNT97" s="129"/>
      <c r="HNU97" s="129"/>
      <c r="HNV97" s="129"/>
      <c r="HNW97" s="129"/>
      <c r="HNX97" s="129"/>
      <c r="HNY97" s="129"/>
      <c r="HNZ97" s="129"/>
      <c r="HOA97" s="129"/>
      <c r="HOB97" s="129"/>
      <c r="HOC97" s="129"/>
      <c r="HOD97" s="129"/>
      <c r="HOE97" s="129"/>
      <c r="HOF97" s="129"/>
      <c r="HOG97" s="129"/>
      <c r="HOH97" s="129"/>
      <c r="HOI97" s="129"/>
      <c r="HOJ97" s="129"/>
      <c r="HOK97" s="129"/>
      <c r="HOL97" s="129"/>
      <c r="HOM97" s="129"/>
      <c r="HON97" s="129"/>
      <c r="HOO97" s="129"/>
      <c r="HOP97" s="129"/>
      <c r="HOQ97" s="129"/>
      <c r="HOR97" s="129"/>
      <c r="HOS97" s="129"/>
      <c r="HOT97" s="129"/>
      <c r="HOU97" s="129"/>
      <c r="HOV97" s="129"/>
      <c r="HOW97" s="129"/>
      <c r="HOX97" s="129"/>
      <c r="HOY97" s="129"/>
      <c r="HOZ97" s="129"/>
      <c r="HPA97" s="129"/>
      <c r="HPB97" s="129"/>
      <c r="HPC97" s="129"/>
      <c r="HPD97" s="129"/>
      <c r="HPE97" s="129"/>
      <c r="HPF97" s="129"/>
      <c r="HPG97" s="129"/>
      <c r="HPH97" s="129"/>
      <c r="HPI97" s="129"/>
      <c r="HPJ97" s="129"/>
      <c r="HPK97" s="129"/>
      <c r="HPL97" s="129"/>
      <c r="HPM97" s="129"/>
      <c r="HPN97" s="129"/>
      <c r="HPO97" s="129"/>
      <c r="HPP97" s="129"/>
      <c r="HPQ97" s="129"/>
      <c r="HPR97" s="129"/>
      <c r="HPS97" s="129"/>
      <c r="HPT97" s="129"/>
      <c r="HPU97" s="129"/>
      <c r="HPV97" s="129"/>
      <c r="HPW97" s="129"/>
      <c r="HPX97" s="129"/>
      <c r="HPY97" s="129"/>
      <c r="HPZ97" s="129"/>
      <c r="HQA97" s="129"/>
      <c r="HQB97" s="129"/>
      <c r="HQC97" s="129"/>
      <c r="HQD97" s="129"/>
      <c r="HQE97" s="129"/>
      <c r="HQF97" s="129"/>
      <c r="HQG97" s="129"/>
      <c r="HQH97" s="129"/>
      <c r="HQI97" s="129"/>
      <c r="HQJ97" s="129"/>
      <c r="HQK97" s="129"/>
      <c r="HQL97" s="129"/>
      <c r="HQM97" s="129"/>
      <c r="HQN97" s="129"/>
      <c r="HQO97" s="129"/>
      <c r="HQP97" s="129"/>
      <c r="HQQ97" s="129"/>
      <c r="HQR97" s="129"/>
      <c r="HQS97" s="129"/>
      <c r="HQT97" s="129"/>
      <c r="HQU97" s="129"/>
      <c r="HQV97" s="129"/>
      <c r="HQW97" s="129"/>
      <c r="HQX97" s="129"/>
      <c r="HQY97" s="129"/>
      <c r="HQZ97" s="129"/>
      <c r="HRA97" s="129"/>
      <c r="HRB97" s="129"/>
      <c r="HRC97" s="129"/>
      <c r="HRD97" s="129"/>
      <c r="HRE97" s="129"/>
      <c r="HRF97" s="129"/>
      <c r="HRG97" s="129"/>
      <c r="HRH97" s="129"/>
      <c r="HRI97" s="129"/>
      <c r="HRJ97" s="129"/>
      <c r="HRK97" s="129"/>
      <c r="HRL97" s="129"/>
      <c r="HRM97" s="129"/>
      <c r="HRN97" s="129"/>
      <c r="HRO97" s="129"/>
      <c r="HRP97" s="129"/>
      <c r="HRQ97" s="129"/>
      <c r="HRR97" s="129"/>
      <c r="HRS97" s="129"/>
      <c r="HRT97" s="129"/>
      <c r="HRU97" s="129"/>
      <c r="HRV97" s="129"/>
      <c r="HRW97" s="129"/>
      <c r="HRX97" s="129"/>
      <c r="HRY97" s="129"/>
      <c r="HRZ97" s="129"/>
      <c r="HSA97" s="129"/>
      <c r="HSB97" s="129"/>
      <c r="HSC97" s="129"/>
      <c r="HSD97" s="129"/>
      <c r="HSE97" s="129"/>
      <c r="HSF97" s="129"/>
      <c r="HSG97" s="129"/>
      <c r="HSH97" s="129"/>
      <c r="HSI97" s="129"/>
      <c r="HSJ97" s="129"/>
      <c r="HSK97" s="129"/>
      <c r="HSL97" s="129"/>
      <c r="HSM97" s="129"/>
      <c r="HSN97" s="129"/>
      <c r="HSO97" s="129"/>
      <c r="HSP97" s="129"/>
      <c r="HSQ97" s="129"/>
      <c r="HSR97" s="129"/>
      <c r="HSS97" s="129"/>
      <c r="HST97" s="129"/>
      <c r="HSU97" s="129"/>
      <c r="HSV97" s="129"/>
      <c r="HSW97" s="129"/>
      <c r="HSX97" s="129"/>
      <c r="HSY97" s="129"/>
      <c r="HSZ97" s="129"/>
      <c r="HTA97" s="129"/>
      <c r="HTB97" s="129"/>
      <c r="HTC97" s="129"/>
      <c r="HTD97" s="129"/>
      <c r="HTE97" s="129"/>
      <c r="HTF97" s="129"/>
      <c r="HTG97" s="129"/>
      <c r="HTH97" s="129"/>
      <c r="HTI97" s="129"/>
      <c r="HTJ97" s="129"/>
      <c r="HTK97" s="129"/>
      <c r="HTL97" s="129"/>
      <c r="HTM97" s="129"/>
      <c r="HTN97" s="129"/>
      <c r="HTO97" s="129"/>
      <c r="HTP97" s="129"/>
      <c r="HTQ97" s="129"/>
      <c r="HTR97" s="129"/>
      <c r="HTS97" s="129"/>
      <c r="HTT97" s="129"/>
      <c r="HTU97" s="129"/>
      <c r="HTV97" s="129"/>
      <c r="HTW97" s="129"/>
      <c r="HTX97" s="129"/>
      <c r="HTY97" s="129"/>
      <c r="HTZ97" s="129"/>
      <c r="HUA97" s="129"/>
      <c r="HUB97" s="129"/>
      <c r="HUC97" s="129"/>
      <c r="HUD97" s="129"/>
      <c r="HUE97" s="129"/>
      <c r="HUF97" s="129"/>
      <c r="HUG97" s="129"/>
      <c r="HUH97" s="129"/>
      <c r="HUI97" s="129"/>
      <c r="HUJ97" s="129"/>
      <c r="HUK97" s="129"/>
      <c r="HUL97" s="129"/>
      <c r="HUM97" s="129"/>
      <c r="HUN97" s="129"/>
      <c r="HUO97" s="129"/>
      <c r="HUP97" s="129"/>
      <c r="HUQ97" s="129"/>
      <c r="HUR97" s="129"/>
      <c r="HUS97" s="129"/>
      <c r="HUT97" s="129"/>
      <c r="HUU97" s="129"/>
      <c r="HUV97" s="129"/>
      <c r="HUW97" s="129"/>
      <c r="HUX97" s="129"/>
      <c r="HUY97" s="129"/>
      <c r="HUZ97" s="129"/>
      <c r="HVA97" s="129"/>
      <c r="HVB97" s="129"/>
      <c r="HVC97" s="129"/>
      <c r="HVD97" s="129"/>
      <c r="HVE97" s="129"/>
      <c r="HVF97" s="129"/>
      <c r="HVG97" s="129"/>
      <c r="HVH97" s="129"/>
      <c r="HVI97" s="129"/>
      <c r="HVJ97" s="129"/>
      <c r="HVK97" s="129"/>
      <c r="HVL97" s="129"/>
      <c r="HVM97" s="129"/>
      <c r="HVN97" s="129"/>
      <c r="HVO97" s="129"/>
      <c r="HVP97" s="129"/>
      <c r="HVQ97" s="129"/>
      <c r="HVR97" s="129"/>
      <c r="HVS97" s="129"/>
      <c r="HVT97" s="129"/>
      <c r="HVU97" s="129"/>
      <c r="HVV97" s="129"/>
      <c r="HVW97" s="129"/>
      <c r="HVX97" s="129"/>
      <c r="HVY97" s="129"/>
      <c r="HVZ97" s="129"/>
      <c r="HWA97" s="129"/>
      <c r="HWB97" s="129"/>
      <c r="HWC97" s="129"/>
      <c r="HWD97" s="129"/>
      <c r="HWE97" s="129"/>
      <c r="HWF97" s="129"/>
      <c r="HWG97" s="129"/>
      <c r="HWH97" s="129"/>
      <c r="HWI97" s="129"/>
      <c r="HWJ97" s="129"/>
      <c r="HWK97" s="129"/>
      <c r="HWL97" s="129"/>
      <c r="HWM97" s="129"/>
      <c r="HWN97" s="129"/>
      <c r="HWO97" s="129"/>
      <c r="HWP97" s="129"/>
      <c r="HWQ97" s="129"/>
      <c r="HWR97" s="129"/>
      <c r="HWS97" s="129"/>
      <c r="HWT97" s="129"/>
      <c r="HWU97" s="129"/>
      <c r="HWV97" s="129"/>
      <c r="HWW97" s="129"/>
      <c r="HWX97" s="129"/>
      <c r="HWY97" s="129"/>
      <c r="HWZ97" s="129"/>
      <c r="HXA97" s="129"/>
      <c r="HXB97" s="129"/>
      <c r="HXC97" s="129"/>
      <c r="HXD97" s="129"/>
      <c r="HXE97" s="129"/>
      <c r="HXF97" s="129"/>
      <c r="HXG97" s="129"/>
      <c r="HXH97" s="129"/>
      <c r="HXI97" s="129"/>
      <c r="HXJ97" s="129"/>
      <c r="HXK97" s="129"/>
      <c r="HXL97" s="129"/>
      <c r="HXM97" s="129"/>
      <c r="HXN97" s="129"/>
      <c r="HXO97" s="129"/>
      <c r="HXP97" s="129"/>
      <c r="HXQ97" s="129"/>
      <c r="HXR97" s="129"/>
      <c r="HXS97" s="129"/>
      <c r="HXT97" s="129"/>
      <c r="HXU97" s="129"/>
      <c r="HXV97" s="129"/>
      <c r="HXW97" s="129"/>
      <c r="HXX97" s="129"/>
      <c r="HXY97" s="129"/>
      <c r="HXZ97" s="129"/>
      <c r="HYA97" s="129"/>
      <c r="HYB97" s="129"/>
      <c r="HYC97" s="129"/>
      <c r="HYD97" s="129"/>
      <c r="HYE97" s="129"/>
      <c r="HYF97" s="129"/>
      <c r="HYG97" s="129"/>
      <c r="HYH97" s="129"/>
      <c r="HYI97" s="129"/>
      <c r="HYJ97" s="129"/>
      <c r="HYK97" s="129"/>
      <c r="HYL97" s="129"/>
      <c r="HYM97" s="129"/>
      <c r="HYN97" s="129"/>
      <c r="HYO97" s="129"/>
      <c r="HYP97" s="129"/>
      <c r="HYQ97" s="129"/>
      <c r="HYR97" s="129"/>
      <c r="HYS97" s="129"/>
      <c r="HYT97" s="129"/>
      <c r="HYU97" s="129"/>
      <c r="HYV97" s="129"/>
      <c r="HYW97" s="129"/>
      <c r="HYX97" s="129"/>
      <c r="HYY97" s="129"/>
      <c r="HYZ97" s="129"/>
      <c r="HZA97" s="129"/>
      <c r="HZB97" s="129"/>
      <c r="HZC97" s="129"/>
      <c r="HZD97" s="129"/>
      <c r="HZE97" s="129"/>
      <c r="HZF97" s="129"/>
      <c r="HZG97" s="129"/>
      <c r="HZH97" s="129"/>
      <c r="HZI97" s="129"/>
      <c r="HZJ97" s="129"/>
      <c r="HZK97" s="129"/>
      <c r="HZL97" s="129"/>
      <c r="HZM97" s="129"/>
      <c r="HZN97" s="129"/>
      <c r="HZO97" s="129"/>
      <c r="HZP97" s="129"/>
      <c r="HZQ97" s="129"/>
      <c r="HZR97" s="129"/>
      <c r="HZS97" s="129"/>
      <c r="HZT97" s="129"/>
      <c r="HZU97" s="129"/>
      <c r="HZV97" s="129"/>
      <c r="HZW97" s="129"/>
      <c r="HZX97" s="129"/>
      <c r="HZY97" s="129"/>
      <c r="HZZ97" s="129"/>
      <c r="IAA97" s="129"/>
      <c r="IAB97" s="129"/>
      <c r="IAC97" s="129"/>
      <c r="IAD97" s="129"/>
      <c r="IAE97" s="129"/>
      <c r="IAF97" s="129"/>
      <c r="IAG97" s="129"/>
      <c r="IAH97" s="129"/>
      <c r="IAI97" s="129"/>
      <c r="IAJ97" s="129"/>
      <c r="IAK97" s="129"/>
      <c r="IAL97" s="129"/>
      <c r="IAM97" s="129"/>
      <c r="IAN97" s="129"/>
      <c r="IAO97" s="129"/>
      <c r="IAP97" s="129"/>
      <c r="IAQ97" s="129"/>
      <c r="IAR97" s="129"/>
      <c r="IAS97" s="129"/>
      <c r="IAT97" s="129"/>
      <c r="IAU97" s="129"/>
      <c r="IAV97" s="129"/>
      <c r="IAW97" s="129"/>
      <c r="IAX97" s="129"/>
      <c r="IAY97" s="129"/>
      <c r="IAZ97" s="129"/>
      <c r="IBA97" s="129"/>
      <c r="IBB97" s="129"/>
      <c r="IBC97" s="129"/>
      <c r="IBD97" s="129"/>
      <c r="IBE97" s="129"/>
      <c r="IBF97" s="129"/>
      <c r="IBG97" s="129"/>
      <c r="IBH97" s="129"/>
      <c r="IBI97" s="129"/>
      <c r="IBJ97" s="129"/>
      <c r="IBK97" s="129"/>
      <c r="IBL97" s="129"/>
      <c r="IBM97" s="129"/>
      <c r="IBN97" s="129"/>
      <c r="IBO97" s="129"/>
      <c r="IBP97" s="129"/>
      <c r="IBQ97" s="129"/>
      <c r="IBR97" s="129"/>
      <c r="IBS97" s="129"/>
      <c r="IBT97" s="129"/>
      <c r="IBU97" s="129"/>
      <c r="IBV97" s="129"/>
      <c r="IBW97" s="129"/>
      <c r="IBX97" s="129"/>
      <c r="IBY97" s="129"/>
      <c r="IBZ97" s="129"/>
      <c r="ICA97" s="129"/>
      <c r="ICB97" s="129"/>
      <c r="ICC97" s="129"/>
      <c r="ICD97" s="129"/>
      <c r="ICE97" s="129"/>
      <c r="ICF97" s="129"/>
      <c r="ICG97" s="129"/>
      <c r="ICH97" s="129"/>
      <c r="ICI97" s="129"/>
      <c r="ICJ97" s="129"/>
      <c r="ICK97" s="129"/>
      <c r="ICL97" s="129"/>
      <c r="ICM97" s="129"/>
      <c r="ICN97" s="129"/>
      <c r="ICO97" s="129"/>
      <c r="ICP97" s="129"/>
      <c r="ICQ97" s="129"/>
      <c r="ICR97" s="129"/>
      <c r="ICS97" s="129"/>
      <c r="ICT97" s="129"/>
      <c r="ICU97" s="129"/>
      <c r="ICV97" s="129"/>
      <c r="ICW97" s="129"/>
      <c r="ICX97" s="129"/>
      <c r="ICY97" s="129"/>
      <c r="ICZ97" s="129"/>
      <c r="IDA97" s="129"/>
      <c r="IDB97" s="129"/>
      <c r="IDC97" s="129"/>
      <c r="IDD97" s="129"/>
      <c r="IDE97" s="129"/>
      <c r="IDF97" s="129"/>
      <c r="IDG97" s="129"/>
      <c r="IDH97" s="129"/>
      <c r="IDI97" s="129"/>
      <c r="IDJ97" s="129"/>
      <c r="IDK97" s="129"/>
      <c r="IDL97" s="129"/>
      <c r="IDM97" s="129"/>
      <c r="IDN97" s="129"/>
      <c r="IDO97" s="129"/>
      <c r="IDP97" s="129"/>
      <c r="IDQ97" s="129"/>
      <c r="IDR97" s="129"/>
      <c r="IDS97" s="129"/>
      <c r="IDT97" s="129"/>
      <c r="IDU97" s="129"/>
      <c r="IDV97" s="129"/>
      <c r="IDW97" s="129"/>
      <c r="IDX97" s="129"/>
      <c r="IDY97" s="129"/>
      <c r="IDZ97" s="129"/>
      <c r="IEA97" s="129"/>
      <c r="IEB97" s="129"/>
      <c r="IEC97" s="129"/>
      <c r="IED97" s="129"/>
      <c r="IEE97" s="129"/>
      <c r="IEF97" s="129"/>
      <c r="IEG97" s="129"/>
      <c r="IEH97" s="129"/>
      <c r="IEI97" s="129"/>
      <c r="IEJ97" s="129"/>
      <c r="IEK97" s="129"/>
      <c r="IEL97" s="129"/>
      <c r="IEM97" s="129"/>
      <c r="IEN97" s="129"/>
      <c r="IEO97" s="129"/>
      <c r="IEP97" s="129"/>
      <c r="IEQ97" s="129"/>
      <c r="IER97" s="129"/>
      <c r="IES97" s="129"/>
      <c r="IET97" s="129"/>
      <c r="IEU97" s="129"/>
      <c r="IEV97" s="129"/>
      <c r="IEW97" s="129"/>
      <c r="IEX97" s="129"/>
      <c r="IEY97" s="129"/>
      <c r="IEZ97" s="129"/>
      <c r="IFA97" s="129"/>
      <c r="IFB97" s="129"/>
      <c r="IFC97" s="129"/>
      <c r="IFD97" s="129"/>
      <c r="IFE97" s="129"/>
      <c r="IFF97" s="129"/>
      <c r="IFG97" s="129"/>
      <c r="IFH97" s="129"/>
      <c r="IFI97" s="129"/>
      <c r="IFJ97" s="129"/>
      <c r="IFK97" s="129"/>
      <c r="IFL97" s="129"/>
      <c r="IFM97" s="129"/>
      <c r="IFN97" s="129"/>
      <c r="IFO97" s="129"/>
      <c r="IFP97" s="129"/>
      <c r="IFQ97" s="129"/>
      <c r="IFR97" s="129"/>
      <c r="IFS97" s="129"/>
      <c r="IFT97" s="129"/>
      <c r="IFU97" s="129"/>
      <c r="IFV97" s="129"/>
      <c r="IFW97" s="129"/>
      <c r="IFX97" s="129"/>
      <c r="IFY97" s="129"/>
      <c r="IFZ97" s="129"/>
      <c r="IGA97" s="129"/>
      <c r="IGB97" s="129"/>
      <c r="IGC97" s="129"/>
      <c r="IGD97" s="129"/>
      <c r="IGE97" s="129"/>
      <c r="IGF97" s="129"/>
      <c r="IGG97" s="129"/>
      <c r="IGH97" s="129"/>
      <c r="IGI97" s="129"/>
      <c r="IGJ97" s="129"/>
      <c r="IGK97" s="129"/>
      <c r="IGL97" s="129"/>
      <c r="IGM97" s="129"/>
      <c r="IGN97" s="129"/>
      <c r="IGO97" s="129"/>
      <c r="IGP97" s="129"/>
      <c r="IGQ97" s="129"/>
      <c r="IGR97" s="129"/>
      <c r="IGS97" s="129"/>
      <c r="IGT97" s="129"/>
      <c r="IGU97" s="129"/>
      <c r="IGV97" s="129"/>
      <c r="IGW97" s="129"/>
      <c r="IGX97" s="129"/>
      <c r="IGY97" s="129"/>
      <c r="IGZ97" s="129"/>
      <c r="IHA97" s="129"/>
      <c r="IHB97" s="129"/>
      <c r="IHC97" s="129"/>
      <c r="IHD97" s="129"/>
      <c r="IHE97" s="129"/>
      <c r="IHF97" s="129"/>
      <c r="IHG97" s="129"/>
      <c r="IHH97" s="129"/>
      <c r="IHI97" s="129"/>
      <c r="IHJ97" s="129"/>
      <c r="IHK97" s="129"/>
      <c r="IHL97" s="129"/>
      <c r="IHM97" s="129"/>
      <c r="IHN97" s="129"/>
      <c r="IHO97" s="129"/>
      <c r="IHP97" s="129"/>
      <c r="IHQ97" s="129"/>
      <c r="IHR97" s="129"/>
      <c r="IHS97" s="129"/>
      <c r="IHT97" s="129"/>
      <c r="IHU97" s="129"/>
      <c r="IHV97" s="129"/>
      <c r="IHW97" s="129"/>
      <c r="IHX97" s="129"/>
      <c r="IHY97" s="129"/>
      <c r="IHZ97" s="129"/>
      <c r="IIA97" s="129"/>
      <c r="IIB97" s="129"/>
      <c r="IIC97" s="129"/>
      <c r="IID97" s="129"/>
      <c r="IIE97" s="129"/>
      <c r="IIF97" s="129"/>
      <c r="IIG97" s="129"/>
      <c r="IIH97" s="129"/>
      <c r="III97" s="129"/>
      <c r="IIJ97" s="129"/>
      <c r="IIK97" s="129"/>
      <c r="IIL97" s="129"/>
      <c r="IIM97" s="129"/>
      <c r="IIN97" s="129"/>
      <c r="IIO97" s="129"/>
      <c r="IIP97" s="129"/>
      <c r="IIQ97" s="129"/>
      <c r="IIR97" s="129"/>
      <c r="IIS97" s="129"/>
      <c r="IIT97" s="129"/>
      <c r="IIU97" s="129"/>
      <c r="IIV97" s="129"/>
      <c r="IIW97" s="129"/>
      <c r="IIX97" s="129"/>
      <c r="IIY97" s="129"/>
      <c r="IIZ97" s="129"/>
      <c r="IJA97" s="129"/>
      <c r="IJB97" s="129"/>
      <c r="IJC97" s="129"/>
      <c r="IJD97" s="129"/>
      <c r="IJE97" s="129"/>
      <c r="IJF97" s="129"/>
      <c r="IJG97" s="129"/>
      <c r="IJH97" s="129"/>
      <c r="IJI97" s="129"/>
      <c r="IJJ97" s="129"/>
      <c r="IJK97" s="129"/>
      <c r="IJL97" s="129"/>
      <c r="IJM97" s="129"/>
      <c r="IJN97" s="129"/>
      <c r="IJO97" s="129"/>
      <c r="IJP97" s="129"/>
      <c r="IJQ97" s="129"/>
      <c r="IJR97" s="129"/>
      <c r="IJS97" s="129"/>
      <c r="IJT97" s="129"/>
      <c r="IJU97" s="129"/>
      <c r="IJV97" s="129"/>
      <c r="IJW97" s="129"/>
      <c r="IJX97" s="129"/>
      <c r="IJY97" s="129"/>
      <c r="IJZ97" s="129"/>
      <c r="IKA97" s="129"/>
      <c r="IKB97" s="129"/>
      <c r="IKC97" s="129"/>
      <c r="IKD97" s="129"/>
      <c r="IKE97" s="129"/>
      <c r="IKF97" s="129"/>
      <c r="IKG97" s="129"/>
      <c r="IKH97" s="129"/>
      <c r="IKI97" s="129"/>
      <c r="IKJ97" s="129"/>
      <c r="IKK97" s="129"/>
      <c r="IKL97" s="129"/>
      <c r="IKM97" s="129"/>
      <c r="IKN97" s="129"/>
      <c r="IKO97" s="129"/>
      <c r="IKP97" s="129"/>
      <c r="IKQ97" s="129"/>
      <c r="IKR97" s="129"/>
      <c r="IKS97" s="129"/>
      <c r="IKT97" s="129"/>
      <c r="IKU97" s="129"/>
      <c r="IKV97" s="129"/>
      <c r="IKW97" s="129"/>
      <c r="IKX97" s="129"/>
      <c r="IKY97" s="129"/>
      <c r="IKZ97" s="129"/>
      <c r="ILA97" s="129"/>
      <c r="ILB97" s="129"/>
      <c r="ILC97" s="129"/>
      <c r="ILD97" s="129"/>
      <c r="ILE97" s="129"/>
      <c r="ILF97" s="129"/>
      <c r="ILG97" s="129"/>
      <c r="ILH97" s="129"/>
      <c r="ILI97" s="129"/>
      <c r="ILJ97" s="129"/>
      <c r="ILK97" s="129"/>
      <c r="ILL97" s="129"/>
      <c r="ILM97" s="129"/>
      <c r="ILN97" s="129"/>
      <c r="ILO97" s="129"/>
      <c r="ILP97" s="129"/>
      <c r="ILQ97" s="129"/>
      <c r="ILR97" s="129"/>
      <c r="ILS97" s="129"/>
      <c r="ILT97" s="129"/>
      <c r="ILU97" s="129"/>
      <c r="ILV97" s="129"/>
      <c r="ILW97" s="129"/>
      <c r="ILX97" s="129"/>
      <c r="ILY97" s="129"/>
      <c r="ILZ97" s="129"/>
      <c r="IMA97" s="129"/>
      <c r="IMB97" s="129"/>
      <c r="IMC97" s="129"/>
      <c r="IMD97" s="129"/>
      <c r="IME97" s="129"/>
      <c r="IMF97" s="129"/>
      <c r="IMG97" s="129"/>
      <c r="IMH97" s="129"/>
      <c r="IMI97" s="129"/>
      <c r="IMJ97" s="129"/>
      <c r="IMK97" s="129"/>
      <c r="IML97" s="129"/>
      <c r="IMM97" s="129"/>
      <c r="IMN97" s="129"/>
      <c r="IMO97" s="129"/>
      <c r="IMP97" s="129"/>
      <c r="IMQ97" s="129"/>
      <c r="IMR97" s="129"/>
      <c r="IMS97" s="129"/>
      <c r="IMT97" s="129"/>
      <c r="IMU97" s="129"/>
      <c r="IMV97" s="129"/>
      <c r="IMW97" s="129"/>
      <c r="IMX97" s="129"/>
      <c r="IMY97" s="129"/>
      <c r="IMZ97" s="129"/>
      <c r="INA97" s="129"/>
      <c r="INB97" s="129"/>
      <c r="INC97" s="129"/>
      <c r="IND97" s="129"/>
      <c r="INE97" s="129"/>
      <c r="INF97" s="129"/>
      <c r="ING97" s="129"/>
      <c r="INH97" s="129"/>
      <c r="INI97" s="129"/>
      <c r="INJ97" s="129"/>
      <c r="INK97" s="129"/>
      <c r="INL97" s="129"/>
      <c r="INM97" s="129"/>
      <c r="INN97" s="129"/>
      <c r="INO97" s="129"/>
      <c r="INP97" s="129"/>
      <c r="INQ97" s="129"/>
      <c r="INR97" s="129"/>
      <c r="INS97" s="129"/>
      <c r="INT97" s="129"/>
      <c r="INU97" s="129"/>
      <c r="INV97" s="129"/>
      <c r="INW97" s="129"/>
      <c r="INX97" s="129"/>
      <c r="INY97" s="129"/>
      <c r="INZ97" s="129"/>
      <c r="IOA97" s="129"/>
      <c r="IOB97" s="129"/>
      <c r="IOC97" s="129"/>
      <c r="IOD97" s="129"/>
      <c r="IOE97" s="129"/>
      <c r="IOF97" s="129"/>
      <c r="IOG97" s="129"/>
      <c r="IOH97" s="129"/>
      <c r="IOI97" s="129"/>
      <c r="IOJ97" s="129"/>
      <c r="IOK97" s="129"/>
      <c r="IOL97" s="129"/>
      <c r="IOM97" s="129"/>
      <c r="ION97" s="129"/>
      <c r="IOO97" s="129"/>
      <c r="IOP97" s="129"/>
      <c r="IOQ97" s="129"/>
      <c r="IOR97" s="129"/>
      <c r="IOS97" s="129"/>
      <c r="IOT97" s="129"/>
      <c r="IOU97" s="129"/>
      <c r="IOV97" s="129"/>
      <c r="IOW97" s="129"/>
      <c r="IOX97" s="129"/>
      <c r="IOY97" s="129"/>
      <c r="IOZ97" s="129"/>
      <c r="IPA97" s="129"/>
      <c r="IPB97" s="129"/>
      <c r="IPC97" s="129"/>
      <c r="IPD97" s="129"/>
      <c r="IPE97" s="129"/>
      <c r="IPF97" s="129"/>
      <c r="IPG97" s="129"/>
      <c r="IPH97" s="129"/>
      <c r="IPI97" s="129"/>
      <c r="IPJ97" s="129"/>
      <c r="IPK97" s="129"/>
      <c r="IPL97" s="129"/>
      <c r="IPM97" s="129"/>
      <c r="IPN97" s="129"/>
      <c r="IPO97" s="129"/>
      <c r="IPP97" s="129"/>
      <c r="IPQ97" s="129"/>
      <c r="IPR97" s="129"/>
      <c r="IPS97" s="129"/>
      <c r="IPT97" s="129"/>
      <c r="IPU97" s="129"/>
      <c r="IPV97" s="129"/>
      <c r="IPW97" s="129"/>
      <c r="IPX97" s="129"/>
      <c r="IPY97" s="129"/>
      <c r="IPZ97" s="129"/>
      <c r="IQA97" s="129"/>
      <c r="IQB97" s="129"/>
      <c r="IQC97" s="129"/>
      <c r="IQD97" s="129"/>
      <c r="IQE97" s="129"/>
      <c r="IQF97" s="129"/>
      <c r="IQG97" s="129"/>
      <c r="IQH97" s="129"/>
      <c r="IQI97" s="129"/>
      <c r="IQJ97" s="129"/>
      <c r="IQK97" s="129"/>
      <c r="IQL97" s="129"/>
      <c r="IQM97" s="129"/>
      <c r="IQN97" s="129"/>
      <c r="IQO97" s="129"/>
      <c r="IQP97" s="129"/>
      <c r="IQQ97" s="129"/>
      <c r="IQR97" s="129"/>
      <c r="IQS97" s="129"/>
      <c r="IQT97" s="129"/>
      <c r="IQU97" s="129"/>
      <c r="IQV97" s="129"/>
      <c r="IQW97" s="129"/>
      <c r="IQX97" s="129"/>
      <c r="IQY97" s="129"/>
      <c r="IQZ97" s="129"/>
      <c r="IRA97" s="129"/>
      <c r="IRB97" s="129"/>
      <c r="IRC97" s="129"/>
      <c r="IRD97" s="129"/>
      <c r="IRE97" s="129"/>
      <c r="IRF97" s="129"/>
      <c r="IRG97" s="129"/>
      <c r="IRH97" s="129"/>
      <c r="IRI97" s="129"/>
      <c r="IRJ97" s="129"/>
      <c r="IRK97" s="129"/>
      <c r="IRL97" s="129"/>
      <c r="IRM97" s="129"/>
      <c r="IRN97" s="129"/>
      <c r="IRO97" s="129"/>
      <c r="IRP97" s="129"/>
      <c r="IRQ97" s="129"/>
      <c r="IRR97" s="129"/>
      <c r="IRS97" s="129"/>
      <c r="IRT97" s="129"/>
      <c r="IRU97" s="129"/>
      <c r="IRV97" s="129"/>
      <c r="IRW97" s="129"/>
      <c r="IRX97" s="129"/>
      <c r="IRY97" s="129"/>
      <c r="IRZ97" s="129"/>
      <c r="ISA97" s="129"/>
      <c r="ISB97" s="129"/>
      <c r="ISC97" s="129"/>
      <c r="ISD97" s="129"/>
      <c r="ISE97" s="129"/>
      <c r="ISF97" s="129"/>
      <c r="ISG97" s="129"/>
      <c r="ISH97" s="129"/>
      <c r="ISI97" s="129"/>
      <c r="ISJ97" s="129"/>
      <c r="ISK97" s="129"/>
      <c r="ISL97" s="129"/>
      <c r="ISM97" s="129"/>
      <c r="ISN97" s="129"/>
      <c r="ISO97" s="129"/>
      <c r="ISP97" s="129"/>
      <c r="ISQ97" s="129"/>
      <c r="ISR97" s="129"/>
      <c r="ISS97" s="129"/>
      <c r="IST97" s="129"/>
      <c r="ISU97" s="129"/>
      <c r="ISV97" s="129"/>
      <c r="ISW97" s="129"/>
      <c r="ISX97" s="129"/>
      <c r="ISY97" s="129"/>
      <c r="ISZ97" s="129"/>
      <c r="ITA97" s="129"/>
      <c r="ITB97" s="129"/>
      <c r="ITC97" s="129"/>
      <c r="ITD97" s="129"/>
      <c r="ITE97" s="129"/>
      <c r="ITF97" s="129"/>
      <c r="ITG97" s="129"/>
      <c r="ITH97" s="129"/>
      <c r="ITI97" s="129"/>
      <c r="ITJ97" s="129"/>
      <c r="ITK97" s="129"/>
      <c r="ITL97" s="129"/>
      <c r="ITM97" s="129"/>
      <c r="ITN97" s="129"/>
      <c r="ITO97" s="129"/>
      <c r="ITP97" s="129"/>
      <c r="ITQ97" s="129"/>
      <c r="ITR97" s="129"/>
      <c r="ITS97" s="129"/>
      <c r="ITT97" s="129"/>
      <c r="ITU97" s="129"/>
      <c r="ITV97" s="129"/>
      <c r="ITW97" s="129"/>
      <c r="ITX97" s="129"/>
      <c r="ITY97" s="129"/>
      <c r="ITZ97" s="129"/>
      <c r="IUA97" s="129"/>
      <c r="IUB97" s="129"/>
      <c r="IUC97" s="129"/>
      <c r="IUD97" s="129"/>
      <c r="IUE97" s="129"/>
      <c r="IUF97" s="129"/>
      <c r="IUG97" s="129"/>
      <c r="IUH97" s="129"/>
      <c r="IUI97" s="129"/>
      <c r="IUJ97" s="129"/>
      <c r="IUK97" s="129"/>
      <c r="IUL97" s="129"/>
      <c r="IUM97" s="129"/>
      <c r="IUN97" s="129"/>
      <c r="IUO97" s="129"/>
      <c r="IUP97" s="129"/>
      <c r="IUQ97" s="129"/>
      <c r="IUR97" s="129"/>
      <c r="IUS97" s="129"/>
      <c r="IUT97" s="129"/>
      <c r="IUU97" s="129"/>
      <c r="IUV97" s="129"/>
      <c r="IUW97" s="129"/>
      <c r="IUX97" s="129"/>
      <c r="IUY97" s="129"/>
      <c r="IUZ97" s="129"/>
      <c r="IVA97" s="129"/>
      <c r="IVB97" s="129"/>
      <c r="IVC97" s="129"/>
      <c r="IVD97" s="129"/>
      <c r="IVE97" s="129"/>
      <c r="IVF97" s="129"/>
      <c r="IVG97" s="129"/>
      <c r="IVH97" s="129"/>
      <c r="IVI97" s="129"/>
      <c r="IVJ97" s="129"/>
      <c r="IVK97" s="129"/>
      <c r="IVL97" s="129"/>
      <c r="IVM97" s="129"/>
      <c r="IVN97" s="129"/>
      <c r="IVO97" s="129"/>
      <c r="IVP97" s="129"/>
      <c r="IVQ97" s="129"/>
      <c r="IVR97" s="129"/>
      <c r="IVS97" s="129"/>
      <c r="IVT97" s="129"/>
      <c r="IVU97" s="129"/>
      <c r="IVV97" s="129"/>
      <c r="IVW97" s="129"/>
      <c r="IVX97" s="129"/>
      <c r="IVY97" s="129"/>
      <c r="IVZ97" s="129"/>
      <c r="IWA97" s="129"/>
      <c r="IWB97" s="129"/>
      <c r="IWC97" s="129"/>
      <c r="IWD97" s="129"/>
      <c r="IWE97" s="129"/>
      <c r="IWF97" s="129"/>
      <c r="IWG97" s="129"/>
      <c r="IWH97" s="129"/>
      <c r="IWI97" s="129"/>
      <c r="IWJ97" s="129"/>
      <c r="IWK97" s="129"/>
      <c r="IWL97" s="129"/>
      <c r="IWM97" s="129"/>
      <c r="IWN97" s="129"/>
      <c r="IWO97" s="129"/>
      <c r="IWP97" s="129"/>
      <c r="IWQ97" s="129"/>
      <c r="IWR97" s="129"/>
      <c r="IWS97" s="129"/>
      <c r="IWT97" s="129"/>
      <c r="IWU97" s="129"/>
      <c r="IWV97" s="129"/>
      <c r="IWW97" s="129"/>
      <c r="IWX97" s="129"/>
      <c r="IWY97" s="129"/>
      <c r="IWZ97" s="129"/>
      <c r="IXA97" s="129"/>
      <c r="IXB97" s="129"/>
      <c r="IXC97" s="129"/>
      <c r="IXD97" s="129"/>
      <c r="IXE97" s="129"/>
      <c r="IXF97" s="129"/>
      <c r="IXG97" s="129"/>
      <c r="IXH97" s="129"/>
      <c r="IXI97" s="129"/>
      <c r="IXJ97" s="129"/>
      <c r="IXK97" s="129"/>
      <c r="IXL97" s="129"/>
      <c r="IXM97" s="129"/>
      <c r="IXN97" s="129"/>
      <c r="IXO97" s="129"/>
      <c r="IXP97" s="129"/>
      <c r="IXQ97" s="129"/>
      <c r="IXR97" s="129"/>
      <c r="IXS97" s="129"/>
      <c r="IXT97" s="129"/>
      <c r="IXU97" s="129"/>
      <c r="IXV97" s="129"/>
      <c r="IXW97" s="129"/>
      <c r="IXX97" s="129"/>
      <c r="IXY97" s="129"/>
      <c r="IXZ97" s="129"/>
      <c r="IYA97" s="129"/>
      <c r="IYB97" s="129"/>
      <c r="IYC97" s="129"/>
      <c r="IYD97" s="129"/>
      <c r="IYE97" s="129"/>
      <c r="IYF97" s="129"/>
      <c r="IYG97" s="129"/>
      <c r="IYH97" s="129"/>
      <c r="IYI97" s="129"/>
      <c r="IYJ97" s="129"/>
      <c r="IYK97" s="129"/>
      <c r="IYL97" s="129"/>
      <c r="IYM97" s="129"/>
      <c r="IYN97" s="129"/>
      <c r="IYO97" s="129"/>
      <c r="IYP97" s="129"/>
      <c r="IYQ97" s="129"/>
      <c r="IYR97" s="129"/>
      <c r="IYS97" s="129"/>
      <c r="IYT97" s="129"/>
      <c r="IYU97" s="129"/>
      <c r="IYV97" s="129"/>
      <c r="IYW97" s="129"/>
      <c r="IYX97" s="129"/>
      <c r="IYY97" s="129"/>
      <c r="IYZ97" s="129"/>
      <c r="IZA97" s="129"/>
      <c r="IZB97" s="129"/>
      <c r="IZC97" s="129"/>
      <c r="IZD97" s="129"/>
      <c r="IZE97" s="129"/>
      <c r="IZF97" s="129"/>
      <c r="IZG97" s="129"/>
      <c r="IZH97" s="129"/>
      <c r="IZI97" s="129"/>
      <c r="IZJ97" s="129"/>
      <c r="IZK97" s="129"/>
      <c r="IZL97" s="129"/>
      <c r="IZM97" s="129"/>
      <c r="IZN97" s="129"/>
      <c r="IZO97" s="129"/>
      <c r="IZP97" s="129"/>
      <c r="IZQ97" s="129"/>
      <c r="IZR97" s="129"/>
      <c r="IZS97" s="129"/>
      <c r="IZT97" s="129"/>
      <c r="IZU97" s="129"/>
      <c r="IZV97" s="129"/>
      <c r="IZW97" s="129"/>
      <c r="IZX97" s="129"/>
      <c r="IZY97" s="129"/>
      <c r="IZZ97" s="129"/>
      <c r="JAA97" s="129"/>
      <c r="JAB97" s="129"/>
      <c r="JAC97" s="129"/>
      <c r="JAD97" s="129"/>
      <c r="JAE97" s="129"/>
      <c r="JAF97" s="129"/>
      <c r="JAG97" s="129"/>
      <c r="JAH97" s="129"/>
      <c r="JAI97" s="129"/>
      <c r="JAJ97" s="129"/>
      <c r="JAK97" s="129"/>
      <c r="JAL97" s="129"/>
      <c r="JAM97" s="129"/>
      <c r="JAN97" s="129"/>
      <c r="JAO97" s="129"/>
      <c r="JAP97" s="129"/>
      <c r="JAQ97" s="129"/>
      <c r="JAR97" s="129"/>
      <c r="JAS97" s="129"/>
      <c r="JAT97" s="129"/>
      <c r="JAU97" s="129"/>
      <c r="JAV97" s="129"/>
      <c r="JAW97" s="129"/>
      <c r="JAX97" s="129"/>
      <c r="JAY97" s="129"/>
      <c r="JAZ97" s="129"/>
      <c r="JBA97" s="129"/>
      <c r="JBB97" s="129"/>
      <c r="JBC97" s="129"/>
      <c r="JBD97" s="129"/>
      <c r="JBE97" s="129"/>
      <c r="JBF97" s="129"/>
      <c r="JBG97" s="129"/>
      <c r="JBH97" s="129"/>
      <c r="JBI97" s="129"/>
      <c r="JBJ97" s="129"/>
      <c r="JBK97" s="129"/>
      <c r="JBL97" s="129"/>
      <c r="JBM97" s="129"/>
      <c r="JBN97" s="129"/>
      <c r="JBO97" s="129"/>
      <c r="JBP97" s="129"/>
      <c r="JBQ97" s="129"/>
      <c r="JBR97" s="129"/>
      <c r="JBS97" s="129"/>
      <c r="JBT97" s="129"/>
      <c r="JBU97" s="129"/>
      <c r="JBV97" s="129"/>
      <c r="JBW97" s="129"/>
      <c r="JBX97" s="129"/>
      <c r="JBY97" s="129"/>
      <c r="JBZ97" s="129"/>
      <c r="JCA97" s="129"/>
      <c r="JCB97" s="129"/>
      <c r="JCC97" s="129"/>
      <c r="JCD97" s="129"/>
      <c r="JCE97" s="129"/>
      <c r="JCF97" s="129"/>
      <c r="JCG97" s="129"/>
      <c r="JCH97" s="129"/>
      <c r="JCI97" s="129"/>
      <c r="JCJ97" s="129"/>
      <c r="JCK97" s="129"/>
      <c r="JCL97" s="129"/>
      <c r="JCM97" s="129"/>
      <c r="JCN97" s="129"/>
      <c r="JCO97" s="129"/>
      <c r="JCP97" s="129"/>
      <c r="JCQ97" s="129"/>
      <c r="JCR97" s="129"/>
      <c r="JCS97" s="129"/>
      <c r="JCT97" s="129"/>
      <c r="JCU97" s="129"/>
      <c r="JCV97" s="129"/>
      <c r="JCW97" s="129"/>
      <c r="JCX97" s="129"/>
      <c r="JCY97" s="129"/>
      <c r="JCZ97" s="129"/>
      <c r="JDA97" s="129"/>
      <c r="JDB97" s="129"/>
      <c r="JDC97" s="129"/>
      <c r="JDD97" s="129"/>
      <c r="JDE97" s="129"/>
      <c r="JDF97" s="129"/>
      <c r="JDG97" s="129"/>
      <c r="JDH97" s="129"/>
      <c r="JDI97" s="129"/>
      <c r="JDJ97" s="129"/>
      <c r="JDK97" s="129"/>
      <c r="JDL97" s="129"/>
      <c r="JDM97" s="129"/>
      <c r="JDN97" s="129"/>
      <c r="JDO97" s="129"/>
      <c r="JDP97" s="129"/>
      <c r="JDQ97" s="129"/>
      <c r="JDR97" s="129"/>
      <c r="JDS97" s="129"/>
      <c r="JDT97" s="129"/>
      <c r="JDU97" s="129"/>
      <c r="JDV97" s="129"/>
      <c r="JDW97" s="129"/>
      <c r="JDX97" s="129"/>
      <c r="JDY97" s="129"/>
      <c r="JDZ97" s="129"/>
      <c r="JEA97" s="129"/>
      <c r="JEB97" s="129"/>
      <c r="JEC97" s="129"/>
      <c r="JED97" s="129"/>
      <c r="JEE97" s="129"/>
      <c r="JEF97" s="129"/>
      <c r="JEG97" s="129"/>
      <c r="JEH97" s="129"/>
      <c r="JEI97" s="129"/>
      <c r="JEJ97" s="129"/>
      <c r="JEK97" s="129"/>
      <c r="JEL97" s="129"/>
      <c r="JEM97" s="129"/>
      <c r="JEN97" s="129"/>
      <c r="JEO97" s="129"/>
      <c r="JEP97" s="129"/>
      <c r="JEQ97" s="129"/>
      <c r="JER97" s="129"/>
      <c r="JES97" s="129"/>
      <c r="JET97" s="129"/>
      <c r="JEU97" s="129"/>
      <c r="JEV97" s="129"/>
      <c r="JEW97" s="129"/>
      <c r="JEX97" s="129"/>
      <c r="JEY97" s="129"/>
      <c r="JEZ97" s="129"/>
      <c r="JFA97" s="129"/>
      <c r="JFB97" s="129"/>
      <c r="JFC97" s="129"/>
      <c r="JFD97" s="129"/>
      <c r="JFE97" s="129"/>
      <c r="JFF97" s="129"/>
      <c r="JFG97" s="129"/>
      <c r="JFH97" s="129"/>
      <c r="JFI97" s="129"/>
      <c r="JFJ97" s="129"/>
      <c r="JFK97" s="129"/>
      <c r="JFL97" s="129"/>
      <c r="JFM97" s="129"/>
      <c r="JFN97" s="129"/>
      <c r="JFO97" s="129"/>
      <c r="JFP97" s="129"/>
      <c r="JFQ97" s="129"/>
      <c r="JFR97" s="129"/>
      <c r="JFS97" s="129"/>
      <c r="JFT97" s="129"/>
      <c r="JFU97" s="129"/>
      <c r="JFV97" s="129"/>
      <c r="JFW97" s="129"/>
      <c r="JFX97" s="129"/>
      <c r="JFY97" s="129"/>
      <c r="JFZ97" s="129"/>
      <c r="JGA97" s="129"/>
      <c r="JGB97" s="129"/>
      <c r="JGC97" s="129"/>
      <c r="JGD97" s="129"/>
      <c r="JGE97" s="129"/>
      <c r="JGF97" s="129"/>
      <c r="JGG97" s="129"/>
      <c r="JGH97" s="129"/>
      <c r="JGI97" s="129"/>
      <c r="JGJ97" s="129"/>
      <c r="JGK97" s="129"/>
      <c r="JGL97" s="129"/>
      <c r="JGM97" s="129"/>
      <c r="JGN97" s="129"/>
      <c r="JGO97" s="129"/>
      <c r="JGP97" s="129"/>
      <c r="JGQ97" s="129"/>
      <c r="JGR97" s="129"/>
      <c r="JGS97" s="129"/>
      <c r="JGT97" s="129"/>
      <c r="JGU97" s="129"/>
      <c r="JGV97" s="129"/>
      <c r="JGW97" s="129"/>
      <c r="JGX97" s="129"/>
      <c r="JGY97" s="129"/>
      <c r="JGZ97" s="129"/>
      <c r="JHA97" s="129"/>
      <c r="JHB97" s="129"/>
      <c r="JHC97" s="129"/>
      <c r="JHD97" s="129"/>
      <c r="JHE97" s="129"/>
      <c r="JHF97" s="129"/>
      <c r="JHG97" s="129"/>
      <c r="JHH97" s="129"/>
      <c r="JHI97" s="129"/>
      <c r="JHJ97" s="129"/>
      <c r="JHK97" s="129"/>
      <c r="JHL97" s="129"/>
      <c r="JHM97" s="129"/>
      <c r="JHN97" s="129"/>
      <c r="JHO97" s="129"/>
      <c r="JHP97" s="129"/>
      <c r="JHQ97" s="129"/>
      <c r="JHR97" s="129"/>
      <c r="JHS97" s="129"/>
      <c r="JHT97" s="129"/>
      <c r="JHU97" s="129"/>
      <c r="JHV97" s="129"/>
      <c r="JHW97" s="129"/>
      <c r="JHX97" s="129"/>
      <c r="JHY97" s="129"/>
      <c r="JHZ97" s="129"/>
      <c r="JIA97" s="129"/>
      <c r="JIB97" s="129"/>
      <c r="JIC97" s="129"/>
      <c r="JID97" s="129"/>
      <c r="JIE97" s="129"/>
      <c r="JIF97" s="129"/>
      <c r="JIG97" s="129"/>
      <c r="JIH97" s="129"/>
      <c r="JII97" s="129"/>
      <c r="JIJ97" s="129"/>
      <c r="JIK97" s="129"/>
      <c r="JIL97" s="129"/>
      <c r="JIM97" s="129"/>
      <c r="JIN97" s="129"/>
      <c r="JIO97" s="129"/>
      <c r="JIP97" s="129"/>
      <c r="JIQ97" s="129"/>
      <c r="JIR97" s="129"/>
      <c r="JIS97" s="129"/>
      <c r="JIT97" s="129"/>
      <c r="JIU97" s="129"/>
      <c r="JIV97" s="129"/>
      <c r="JIW97" s="129"/>
      <c r="JIX97" s="129"/>
      <c r="JIY97" s="129"/>
      <c r="JIZ97" s="129"/>
      <c r="JJA97" s="129"/>
      <c r="JJB97" s="129"/>
      <c r="JJC97" s="129"/>
      <c r="JJD97" s="129"/>
      <c r="JJE97" s="129"/>
      <c r="JJF97" s="129"/>
      <c r="JJG97" s="129"/>
      <c r="JJH97" s="129"/>
      <c r="JJI97" s="129"/>
      <c r="JJJ97" s="129"/>
      <c r="JJK97" s="129"/>
      <c r="JJL97" s="129"/>
      <c r="JJM97" s="129"/>
      <c r="JJN97" s="129"/>
      <c r="JJO97" s="129"/>
      <c r="JJP97" s="129"/>
      <c r="JJQ97" s="129"/>
      <c r="JJR97" s="129"/>
      <c r="JJS97" s="129"/>
      <c r="JJT97" s="129"/>
      <c r="JJU97" s="129"/>
      <c r="JJV97" s="129"/>
      <c r="JJW97" s="129"/>
      <c r="JJX97" s="129"/>
      <c r="JJY97" s="129"/>
      <c r="JJZ97" s="129"/>
      <c r="JKA97" s="129"/>
      <c r="JKB97" s="129"/>
      <c r="JKC97" s="129"/>
      <c r="JKD97" s="129"/>
      <c r="JKE97" s="129"/>
      <c r="JKF97" s="129"/>
      <c r="JKG97" s="129"/>
      <c r="JKH97" s="129"/>
      <c r="JKI97" s="129"/>
      <c r="JKJ97" s="129"/>
      <c r="JKK97" s="129"/>
      <c r="JKL97" s="129"/>
      <c r="JKM97" s="129"/>
      <c r="JKN97" s="129"/>
      <c r="JKO97" s="129"/>
      <c r="JKP97" s="129"/>
      <c r="JKQ97" s="129"/>
      <c r="JKR97" s="129"/>
      <c r="JKS97" s="129"/>
      <c r="JKT97" s="129"/>
      <c r="JKU97" s="129"/>
      <c r="JKV97" s="129"/>
      <c r="JKW97" s="129"/>
      <c r="JKX97" s="129"/>
      <c r="JKY97" s="129"/>
      <c r="JKZ97" s="129"/>
      <c r="JLA97" s="129"/>
      <c r="JLB97" s="129"/>
      <c r="JLC97" s="129"/>
      <c r="JLD97" s="129"/>
      <c r="JLE97" s="129"/>
      <c r="JLF97" s="129"/>
      <c r="JLG97" s="129"/>
      <c r="JLH97" s="129"/>
      <c r="JLI97" s="129"/>
      <c r="JLJ97" s="129"/>
      <c r="JLK97" s="129"/>
      <c r="JLL97" s="129"/>
      <c r="JLM97" s="129"/>
      <c r="JLN97" s="129"/>
      <c r="JLO97" s="129"/>
      <c r="JLP97" s="129"/>
      <c r="JLQ97" s="129"/>
      <c r="JLR97" s="129"/>
      <c r="JLS97" s="129"/>
      <c r="JLT97" s="129"/>
      <c r="JLU97" s="129"/>
      <c r="JLV97" s="129"/>
      <c r="JLW97" s="129"/>
      <c r="JLX97" s="129"/>
      <c r="JLY97" s="129"/>
      <c r="JLZ97" s="129"/>
      <c r="JMA97" s="129"/>
      <c r="JMB97" s="129"/>
      <c r="JMC97" s="129"/>
      <c r="JMD97" s="129"/>
      <c r="JME97" s="129"/>
      <c r="JMF97" s="129"/>
      <c r="JMG97" s="129"/>
      <c r="JMH97" s="129"/>
      <c r="JMI97" s="129"/>
      <c r="JMJ97" s="129"/>
      <c r="JMK97" s="129"/>
      <c r="JML97" s="129"/>
      <c r="JMM97" s="129"/>
      <c r="JMN97" s="129"/>
      <c r="JMO97" s="129"/>
      <c r="JMP97" s="129"/>
      <c r="JMQ97" s="129"/>
      <c r="JMR97" s="129"/>
      <c r="JMS97" s="129"/>
      <c r="JMT97" s="129"/>
      <c r="JMU97" s="129"/>
      <c r="JMV97" s="129"/>
      <c r="JMW97" s="129"/>
      <c r="JMX97" s="129"/>
      <c r="JMY97" s="129"/>
      <c r="JMZ97" s="129"/>
      <c r="JNA97" s="129"/>
      <c r="JNB97" s="129"/>
      <c r="JNC97" s="129"/>
      <c r="JND97" s="129"/>
      <c r="JNE97" s="129"/>
      <c r="JNF97" s="129"/>
      <c r="JNG97" s="129"/>
      <c r="JNH97" s="129"/>
      <c r="JNI97" s="129"/>
      <c r="JNJ97" s="129"/>
      <c r="JNK97" s="129"/>
      <c r="JNL97" s="129"/>
      <c r="JNM97" s="129"/>
      <c r="JNN97" s="129"/>
      <c r="JNO97" s="129"/>
      <c r="JNP97" s="129"/>
      <c r="JNQ97" s="129"/>
      <c r="JNR97" s="129"/>
      <c r="JNS97" s="129"/>
      <c r="JNT97" s="129"/>
      <c r="JNU97" s="129"/>
      <c r="JNV97" s="129"/>
      <c r="JNW97" s="129"/>
      <c r="JNX97" s="129"/>
      <c r="JNY97" s="129"/>
      <c r="JNZ97" s="129"/>
      <c r="JOA97" s="129"/>
      <c r="JOB97" s="129"/>
      <c r="JOC97" s="129"/>
      <c r="JOD97" s="129"/>
      <c r="JOE97" s="129"/>
      <c r="JOF97" s="129"/>
      <c r="JOG97" s="129"/>
      <c r="JOH97" s="129"/>
      <c r="JOI97" s="129"/>
      <c r="JOJ97" s="129"/>
      <c r="JOK97" s="129"/>
      <c r="JOL97" s="129"/>
      <c r="JOM97" s="129"/>
      <c r="JON97" s="129"/>
      <c r="JOO97" s="129"/>
      <c r="JOP97" s="129"/>
      <c r="JOQ97" s="129"/>
      <c r="JOR97" s="129"/>
      <c r="JOS97" s="129"/>
      <c r="JOT97" s="129"/>
      <c r="JOU97" s="129"/>
      <c r="JOV97" s="129"/>
      <c r="JOW97" s="129"/>
      <c r="JOX97" s="129"/>
      <c r="JOY97" s="129"/>
      <c r="JOZ97" s="129"/>
      <c r="JPA97" s="129"/>
      <c r="JPB97" s="129"/>
      <c r="JPC97" s="129"/>
      <c r="JPD97" s="129"/>
      <c r="JPE97" s="129"/>
      <c r="JPF97" s="129"/>
      <c r="JPG97" s="129"/>
      <c r="JPH97" s="129"/>
      <c r="JPI97" s="129"/>
      <c r="JPJ97" s="129"/>
      <c r="JPK97" s="129"/>
      <c r="JPL97" s="129"/>
      <c r="JPM97" s="129"/>
      <c r="JPN97" s="129"/>
      <c r="JPO97" s="129"/>
      <c r="JPP97" s="129"/>
      <c r="JPQ97" s="129"/>
      <c r="JPR97" s="129"/>
      <c r="JPS97" s="129"/>
      <c r="JPT97" s="129"/>
      <c r="JPU97" s="129"/>
      <c r="JPV97" s="129"/>
      <c r="JPW97" s="129"/>
      <c r="JPX97" s="129"/>
      <c r="JPY97" s="129"/>
      <c r="JPZ97" s="129"/>
      <c r="JQA97" s="129"/>
      <c r="JQB97" s="129"/>
      <c r="JQC97" s="129"/>
      <c r="JQD97" s="129"/>
      <c r="JQE97" s="129"/>
      <c r="JQF97" s="129"/>
      <c r="JQG97" s="129"/>
      <c r="JQH97" s="129"/>
      <c r="JQI97" s="129"/>
      <c r="JQJ97" s="129"/>
      <c r="JQK97" s="129"/>
      <c r="JQL97" s="129"/>
      <c r="JQM97" s="129"/>
      <c r="JQN97" s="129"/>
      <c r="JQO97" s="129"/>
      <c r="JQP97" s="129"/>
      <c r="JQQ97" s="129"/>
      <c r="JQR97" s="129"/>
      <c r="JQS97" s="129"/>
      <c r="JQT97" s="129"/>
      <c r="JQU97" s="129"/>
      <c r="JQV97" s="129"/>
      <c r="JQW97" s="129"/>
      <c r="JQX97" s="129"/>
      <c r="JQY97" s="129"/>
      <c r="JQZ97" s="129"/>
      <c r="JRA97" s="129"/>
      <c r="JRB97" s="129"/>
      <c r="JRC97" s="129"/>
      <c r="JRD97" s="129"/>
      <c r="JRE97" s="129"/>
      <c r="JRF97" s="129"/>
      <c r="JRG97" s="129"/>
      <c r="JRH97" s="129"/>
      <c r="JRI97" s="129"/>
      <c r="JRJ97" s="129"/>
      <c r="JRK97" s="129"/>
      <c r="JRL97" s="129"/>
      <c r="JRM97" s="129"/>
      <c r="JRN97" s="129"/>
      <c r="JRO97" s="129"/>
      <c r="JRP97" s="129"/>
      <c r="JRQ97" s="129"/>
      <c r="JRR97" s="129"/>
      <c r="JRS97" s="129"/>
      <c r="JRT97" s="129"/>
      <c r="JRU97" s="129"/>
      <c r="JRV97" s="129"/>
      <c r="JRW97" s="129"/>
      <c r="JRX97" s="129"/>
      <c r="JRY97" s="129"/>
      <c r="JRZ97" s="129"/>
      <c r="JSA97" s="129"/>
      <c r="JSB97" s="129"/>
      <c r="JSC97" s="129"/>
      <c r="JSD97" s="129"/>
      <c r="JSE97" s="129"/>
      <c r="JSF97" s="129"/>
      <c r="JSG97" s="129"/>
      <c r="JSH97" s="129"/>
      <c r="JSI97" s="129"/>
      <c r="JSJ97" s="129"/>
      <c r="JSK97" s="129"/>
      <c r="JSL97" s="129"/>
      <c r="JSM97" s="129"/>
      <c r="JSN97" s="129"/>
      <c r="JSO97" s="129"/>
      <c r="JSP97" s="129"/>
      <c r="JSQ97" s="129"/>
      <c r="JSR97" s="129"/>
      <c r="JSS97" s="129"/>
      <c r="JST97" s="129"/>
      <c r="JSU97" s="129"/>
      <c r="JSV97" s="129"/>
      <c r="JSW97" s="129"/>
      <c r="JSX97" s="129"/>
      <c r="JSY97" s="129"/>
      <c r="JSZ97" s="129"/>
      <c r="JTA97" s="129"/>
      <c r="JTB97" s="129"/>
      <c r="JTC97" s="129"/>
      <c r="JTD97" s="129"/>
      <c r="JTE97" s="129"/>
      <c r="JTF97" s="129"/>
      <c r="JTG97" s="129"/>
      <c r="JTH97" s="129"/>
      <c r="JTI97" s="129"/>
      <c r="JTJ97" s="129"/>
      <c r="JTK97" s="129"/>
      <c r="JTL97" s="129"/>
      <c r="JTM97" s="129"/>
      <c r="JTN97" s="129"/>
      <c r="JTO97" s="129"/>
      <c r="JTP97" s="129"/>
      <c r="JTQ97" s="129"/>
      <c r="JTR97" s="129"/>
      <c r="JTS97" s="129"/>
      <c r="JTT97" s="129"/>
      <c r="JTU97" s="129"/>
      <c r="JTV97" s="129"/>
      <c r="JTW97" s="129"/>
      <c r="JTX97" s="129"/>
      <c r="JTY97" s="129"/>
      <c r="JTZ97" s="129"/>
      <c r="JUA97" s="129"/>
      <c r="JUB97" s="129"/>
      <c r="JUC97" s="129"/>
      <c r="JUD97" s="129"/>
      <c r="JUE97" s="129"/>
      <c r="JUF97" s="129"/>
      <c r="JUG97" s="129"/>
      <c r="JUH97" s="129"/>
      <c r="JUI97" s="129"/>
      <c r="JUJ97" s="129"/>
      <c r="JUK97" s="129"/>
      <c r="JUL97" s="129"/>
      <c r="JUM97" s="129"/>
      <c r="JUN97" s="129"/>
      <c r="JUO97" s="129"/>
      <c r="JUP97" s="129"/>
      <c r="JUQ97" s="129"/>
      <c r="JUR97" s="129"/>
      <c r="JUS97" s="129"/>
      <c r="JUT97" s="129"/>
      <c r="JUU97" s="129"/>
      <c r="JUV97" s="129"/>
      <c r="JUW97" s="129"/>
      <c r="JUX97" s="129"/>
      <c r="JUY97" s="129"/>
      <c r="JUZ97" s="129"/>
      <c r="JVA97" s="129"/>
      <c r="JVB97" s="129"/>
      <c r="JVC97" s="129"/>
      <c r="JVD97" s="129"/>
      <c r="JVE97" s="129"/>
      <c r="JVF97" s="129"/>
      <c r="JVG97" s="129"/>
      <c r="JVH97" s="129"/>
      <c r="JVI97" s="129"/>
      <c r="JVJ97" s="129"/>
      <c r="JVK97" s="129"/>
      <c r="JVL97" s="129"/>
      <c r="JVM97" s="129"/>
      <c r="JVN97" s="129"/>
      <c r="JVO97" s="129"/>
      <c r="JVP97" s="129"/>
      <c r="JVQ97" s="129"/>
      <c r="JVR97" s="129"/>
      <c r="JVS97" s="129"/>
      <c r="JVT97" s="129"/>
      <c r="JVU97" s="129"/>
      <c r="JVV97" s="129"/>
      <c r="JVW97" s="129"/>
      <c r="JVX97" s="129"/>
      <c r="JVY97" s="129"/>
      <c r="JVZ97" s="129"/>
      <c r="JWA97" s="129"/>
      <c r="JWB97" s="129"/>
      <c r="JWC97" s="129"/>
      <c r="JWD97" s="129"/>
      <c r="JWE97" s="129"/>
      <c r="JWF97" s="129"/>
      <c r="JWG97" s="129"/>
      <c r="JWH97" s="129"/>
      <c r="JWI97" s="129"/>
      <c r="JWJ97" s="129"/>
      <c r="JWK97" s="129"/>
      <c r="JWL97" s="129"/>
      <c r="JWM97" s="129"/>
      <c r="JWN97" s="129"/>
      <c r="JWO97" s="129"/>
      <c r="JWP97" s="129"/>
      <c r="JWQ97" s="129"/>
      <c r="JWR97" s="129"/>
      <c r="JWS97" s="129"/>
      <c r="JWT97" s="129"/>
      <c r="JWU97" s="129"/>
      <c r="JWV97" s="129"/>
      <c r="JWW97" s="129"/>
      <c r="JWX97" s="129"/>
      <c r="JWY97" s="129"/>
      <c r="JWZ97" s="129"/>
      <c r="JXA97" s="129"/>
      <c r="JXB97" s="129"/>
      <c r="JXC97" s="129"/>
      <c r="JXD97" s="129"/>
      <c r="JXE97" s="129"/>
      <c r="JXF97" s="129"/>
      <c r="JXG97" s="129"/>
      <c r="JXH97" s="129"/>
      <c r="JXI97" s="129"/>
      <c r="JXJ97" s="129"/>
      <c r="JXK97" s="129"/>
      <c r="JXL97" s="129"/>
      <c r="JXM97" s="129"/>
      <c r="JXN97" s="129"/>
      <c r="JXO97" s="129"/>
      <c r="JXP97" s="129"/>
      <c r="JXQ97" s="129"/>
      <c r="JXR97" s="129"/>
      <c r="JXS97" s="129"/>
      <c r="JXT97" s="129"/>
      <c r="JXU97" s="129"/>
      <c r="JXV97" s="129"/>
      <c r="JXW97" s="129"/>
      <c r="JXX97" s="129"/>
      <c r="JXY97" s="129"/>
      <c r="JXZ97" s="129"/>
      <c r="JYA97" s="129"/>
      <c r="JYB97" s="129"/>
      <c r="JYC97" s="129"/>
      <c r="JYD97" s="129"/>
      <c r="JYE97" s="129"/>
      <c r="JYF97" s="129"/>
      <c r="JYG97" s="129"/>
      <c r="JYH97" s="129"/>
      <c r="JYI97" s="129"/>
      <c r="JYJ97" s="129"/>
      <c r="JYK97" s="129"/>
      <c r="JYL97" s="129"/>
      <c r="JYM97" s="129"/>
      <c r="JYN97" s="129"/>
      <c r="JYO97" s="129"/>
      <c r="JYP97" s="129"/>
      <c r="JYQ97" s="129"/>
      <c r="JYR97" s="129"/>
      <c r="JYS97" s="129"/>
      <c r="JYT97" s="129"/>
      <c r="JYU97" s="129"/>
      <c r="JYV97" s="129"/>
      <c r="JYW97" s="129"/>
      <c r="JYX97" s="129"/>
      <c r="JYY97" s="129"/>
      <c r="JYZ97" s="129"/>
      <c r="JZA97" s="129"/>
      <c r="JZB97" s="129"/>
      <c r="JZC97" s="129"/>
      <c r="JZD97" s="129"/>
      <c r="JZE97" s="129"/>
      <c r="JZF97" s="129"/>
      <c r="JZG97" s="129"/>
      <c r="JZH97" s="129"/>
      <c r="JZI97" s="129"/>
      <c r="JZJ97" s="129"/>
      <c r="JZK97" s="129"/>
      <c r="JZL97" s="129"/>
      <c r="JZM97" s="129"/>
      <c r="JZN97" s="129"/>
      <c r="JZO97" s="129"/>
      <c r="JZP97" s="129"/>
      <c r="JZQ97" s="129"/>
      <c r="JZR97" s="129"/>
      <c r="JZS97" s="129"/>
      <c r="JZT97" s="129"/>
      <c r="JZU97" s="129"/>
      <c r="JZV97" s="129"/>
      <c r="JZW97" s="129"/>
      <c r="JZX97" s="129"/>
      <c r="JZY97" s="129"/>
      <c r="JZZ97" s="129"/>
      <c r="KAA97" s="129"/>
      <c r="KAB97" s="129"/>
      <c r="KAC97" s="129"/>
      <c r="KAD97" s="129"/>
      <c r="KAE97" s="129"/>
      <c r="KAF97" s="129"/>
      <c r="KAG97" s="129"/>
      <c r="KAH97" s="129"/>
      <c r="KAI97" s="129"/>
      <c r="KAJ97" s="129"/>
      <c r="KAK97" s="129"/>
      <c r="KAL97" s="129"/>
      <c r="KAM97" s="129"/>
      <c r="KAN97" s="129"/>
      <c r="KAO97" s="129"/>
      <c r="KAP97" s="129"/>
      <c r="KAQ97" s="129"/>
      <c r="KAR97" s="129"/>
      <c r="KAS97" s="129"/>
      <c r="KAT97" s="129"/>
      <c r="KAU97" s="129"/>
      <c r="KAV97" s="129"/>
      <c r="KAW97" s="129"/>
      <c r="KAX97" s="129"/>
      <c r="KAY97" s="129"/>
      <c r="KAZ97" s="129"/>
      <c r="KBA97" s="129"/>
      <c r="KBB97" s="129"/>
      <c r="KBC97" s="129"/>
      <c r="KBD97" s="129"/>
      <c r="KBE97" s="129"/>
      <c r="KBF97" s="129"/>
      <c r="KBG97" s="129"/>
      <c r="KBH97" s="129"/>
      <c r="KBI97" s="129"/>
      <c r="KBJ97" s="129"/>
      <c r="KBK97" s="129"/>
      <c r="KBL97" s="129"/>
      <c r="KBM97" s="129"/>
      <c r="KBN97" s="129"/>
      <c r="KBO97" s="129"/>
      <c r="KBP97" s="129"/>
      <c r="KBQ97" s="129"/>
      <c r="KBR97" s="129"/>
      <c r="KBS97" s="129"/>
      <c r="KBT97" s="129"/>
      <c r="KBU97" s="129"/>
      <c r="KBV97" s="129"/>
      <c r="KBW97" s="129"/>
      <c r="KBX97" s="129"/>
      <c r="KBY97" s="129"/>
      <c r="KBZ97" s="129"/>
      <c r="KCA97" s="129"/>
      <c r="KCB97" s="129"/>
      <c r="KCC97" s="129"/>
      <c r="KCD97" s="129"/>
      <c r="KCE97" s="129"/>
      <c r="KCF97" s="129"/>
      <c r="KCG97" s="129"/>
      <c r="KCH97" s="129"/>
      <c r="KCI97" s="129"/>
      <c r="KCJ97" s="129"/>
      <c r="KCK97" s="129"/>
      <c r="KCL97" s="129"/>
      <c r="KCM97" s="129"/>
      <c r="KCN97" s="129"/>
      <c r="KCO97" s="129"/>
      <c r="KCP97" s="129"/>
      <c r="KCQ97" s="129"/>
      <c r="KCR97" s="129"/>
      <c r="KCS97" s="129"/>
      <c r="KCT97" s="129"/>
      <c r="KCU97" s="129"/>
      <c r="KCV97" s="129"/>
      <c r="KCW97" s="129"/>
      <c r="KCX97" s="129"/>
      <c r="KCY97" s="129"/>
      <c r="KCZ97" s="129"/>
      <c r="KDA97" s="129"/>
      <c r="KDB97" s="129"/>
      <c r="KDC97" s="129"/>
      <c r="KDD97" s="129"/>
      <c r="KDE97" s="129"/>
      <c r="KDF97" s="129"/>
      <c r="KDG97" s="129"/>
      <c r="KDH97" s="129"/>
      <c r="KDI97" s="129"/>
      <c r="KDJ97" s="129"/>
      <c r="KDK97" s="129"/>
      <c r="KDL97" s="129"/>
      <c r="KDM97" s="129"/>
      <c r="KDN97" s="129"/>
      <c r="KDO97" s="129"/>
      <c r="KDP97" s="129"/>
      <c r="KDQ97" s="129"/>
      <c r="KDR97" s="129"/>
      <c r="KDS97" s="129"/>
      <c r="KDT97" s="129"/>
      <c r="KDU97" s="129"/>
      <c r="KDV97" s="129"/>
      <c r="KDW97" s="129"/>
      <c r="KDX97" s="129"/>
      <c r="KDY97" s="129"/>
      <c r="KDZ97" s="129"/>
      <c r="KEA97" s="129"/>
      <c r="KEB97" s="129"/>
      <c r="KEC97" s="129"/>
      <c r="KED97" s="129"/>
      <c r="KEE97" s="129"/>
      <c r="KEF97" s="129"/>
      <c r="KEG97" s="129"/>
      <c r="KEH97" s="129"/>
      <c r="KEI97" s="129"/>
      <c r="KEJ97" s="129"/>
      <c r="KEK97" s="129"/>
      <c r="KEL97" s="129"/>
      <c r="KEM97" s="129"/>
      <c r="KEN97" s="129"/>
      <c r="KEO97" s="129"/>
      <c r="KEP97" s="129"/>
      <c r="KEQ97" s="129"/>
      <c r="KER97" s="129"/>
      <c r="KES97" s="129"/>
      <c r="KET97" s="129"/>
      <c r="KEU97" s="129"/>
      <c r="KEV97" s="129"/>
      <c r="KEW97" s="129"/>
      <c r="KEX97" s="129"/>
      <c r="KEY97" s="129"/>
      <c r="KEZ97" s="129"/>
      <c r="KFA97" s="129"/>
      <c r="KFB97" s="129"/>
      <c r="KFC97" s="129"/>
      <c r="KFD97" s="129"/>
      <c r="KFE97" s="129"/>
      <c r="KFF97" s="129"/>
      <c r="KFG97" s="129"/>
      <c r="KFH97" s="129"/>
      <c r="KFI97" s="129"/>
      <c r="KFJ97" s="129"/>
      <c r="KFK97" s="129"/>
      <c r="KFL97" s="129"/>
      <c r="KFM97" s="129"/>
      <c r="KFN97" s="129"/>
      <c r="KFO97" s="129"/>
      <c r="KFP97" s="129"/>
      <c r="KFQ97" s="129"/>
      <c r="KFR97" s="129"/>
      <c r="KFS97" s="129"/>
      <c r="KFT97" s="129"/>
      <c r="KFU97" s="129"/>
      <c r="KFV97" s="129"/>
      <c r="KFW97" s="129"/>
      <c r="KFX97" s="129"/>
      <c r="KFY97" s="129"/>
      <c r="KFZ97" s="129"/>
      <c r="KGA97" s="129"/>
      <c r="KGB97" s="129"/>
      <c r="KGC97" s="129"/>
      <c r="KGD97" s="129"/>
      <c r="KGE97" s="129"/>
      <c r="KGF97" s="129"/>
      <c r="KGG97" s="129"/>
      <c r="KGH97" s="129"/>
      <c r="KGI97" s="129"/>
      <c r="KGJ97" s="129"/>
      <c r="KGK97" s="129"/>
      <c r="KGL97" s="129"/>
      <c r="KGM97" s="129"/>
      <c r="KGN97" s="129"/>
      <c r="KGO97" s="129"/>
      <c r="KGP97" s="129"/>
      <c r="KGQ97" s="129"/>
      <c r="KGR97" s="129"/>
      <c r="KGS97" s="129"/>
      <c r="KGT97" s="129"/>
      <c r="KGU97" s="129"/>
      <c r="KGV97" s="129"/>
      <c r="KGW97" s="129"/>
      <c r="KGX97" s="129"/>
      <c r="KGY97" s="129"/>
      <c r="KGZ97" s="129"/>
      <c r="KHA97" s="129"/>
      <c r="KHB97" s="129"/>
      <c r="KHC97" s="129"/>
      <c r="KHD97" s="129"/>
      <c r="KHE97" s="129"/>
      <c r="KHF97" s="129"/>
      <c r="KHG97" s="129"/>
      <c r="KHH97" s="129"/>
      <c r="KHI97" s="129"/>
      <c r="KHJ97" s="129"/>
      <c r="KHK97" s="129"/>
      <c r="KHL97" s="129"/>
      <c r="KHM97" s="129"/>
      <c r="KHN97" s="129"/>
      <c r="KHO97" s="129"/>
      <c r="KHP97" s="129"/>
      <c r="KHQ97" s="129"/>
      <c r="KHR97" s="129"/>
      <c r="KHS97" s="129"/>
      <c r="KHT97" s="129"/>
      <c r="KHU97" s="129"/>
      <c r="KHV97" s="129"/>
      <c r="KHW97" s="129"/>
      <c r="KHX97" s="129"/>
      <c r="KHY97" s="129"/>
      <c r="KHZ97" s="129"/>
      <c r="KIA97" s="129"/>
      <c r="KIB97" s="129"/>
      <c r="KIC97" s="129"/>
      <c r="KID97" s="129"/>
      <c r="KIE97" s="129"/>
      <c r="KIF97" s="129"/>
      <c r="KIG97" s="129"/>
      <c r="KIH97" s="129"/>
      <c r="KII97" s="129"/>
      <c r="KIJ97" s="129"/>
      <c r="KIK97" s="129"/>
      <c r="KIL97" s="129"/>
      <c r="KIM97" s="129"/>
      <c r="KIN97" s="129"/>
      <c r="KIO97" s="129"/>
      <c r="KIP97" s="129"/>
      <c r="KIQ97" s="129"/>
      <c r="KIR97" s="129"/>
      <c r="KIS97" s="129"/>
      <c r="KIT97" s="129"/>
      <c r="KIU97" s="129"/>
      <c r="KIV97" s="129"/>
      <c r="KIW97" s="129"/>
      <c r="KIX97" s="129"/>
      <c r="KIY97" s="129"/>
      <c r="KIZ97" s="129"/>
      <c r="KJA97" s="129"/>
      <c r="KJB97" s="129"/>
      <c r="KJC97" s="129"/>
      <c r="KJD97" s="129"/>
      <c r="KJE97" s="129"/>
      <c r="KJF97" s="129"/>
      <c r="KJG97" s="129"/>
      <c r="KJH97" s="129"/>
      <c r="KJI97" s="129"/>
      <c r="KJJ97" s="129"/>
      <c r="KJK97" s="129"/>
      <c r="KJL97" s="129"/>
      <c r="KJM97" s="129"/>
      <c r="KJN97" s="129"/>
      <c r="KJO97" s="129"/>
      <c r="KJP97" s="129"/>
      <c r="KJQ97" s="129"/>
      <c r="KJR97" s="129"/>
      <c r="KJS97" s="129"/>
      <c r="KJT97" s="129"/>
      <c r="KJU97" s="129"/>
      <c r="KJV97" s="129"/>
      <c r="KJW97" s="129"/>
      <c r="KJX97" s="129"/>
      <c r="KJY97" s="129"/>
      <c r="KJZ97" s="129"/>
      <c r="KKA97" s="129"/>
      <c r="KKB97" s="129"/>
      <c r="KKC97" s="129"/>
      <c r="KKD97" s="129"/>
      <c r="KKE97" s="129"/>
      <c r="KKF97" s="129"/>
      <c r="KKG97" s="129"/>
      <c r="KKH97" s="129"/>
      <c r="KKI97" s="129"/>
      <c r="KKJ97" s="129"/>
      <c r="KKK97" s="129"/>
      <c r="KKL97" s="129"/>
      <c r="KKM97" s="129"/>
      <c r="KKN97" s="129"/>
      <c r="KKO97" s="129"/>
      <c r="KKP97" s="129"/>
      <c r="KKQ97" s="129"/>
      <c r="KKR97" s="129"/>
      <c r="KKS97" s="129"/>
      <c r="KKT97" s="129"/>
      <c r="KKU97" s="129"/>
      <c r="KKV97" s="129"/>
      <c r="KKW97" s="129"/>
      <c r="KKX97" s="129"/>
      <c r="KKY97" s="129"/>
      <c r="KKZ97" s="129"/>
      <c r="KLA97" s="129"/>
      <c r="KLB97" s="129"/>
      <c r="KLC97" s="129"/>
      <c r="KLD97" s="129"/>
      <c r="KLE97" s="129"/>
      <c r="KLF97" s="129"/>
      <c r="KLG97" s="129"/>
      <c r="KLH97" s="129"/>
      <c r="KLI97" s="129"/>
      <c r="KLJ97" s="129"/>
      <c r="KLK97" s="129"/>
      <c r="KLL97" s="129"/>
      <c r="KLM97" s="129"/>
      <c r="KLN97" s="129"/>
      <c r="KLO97" s="129"/>
      <c r="KLP97" s="129"/>
      <c r="KLQ97" s="129"/>
      <c r="KLR97" s="129"/>
      <c r="KLS97" s="129"/>
      <c r="KLT97" s="129"/>
      <c r="KLU97" s="129"/>
      <c r="KLV97" s="129"/>
      <c r="KLW97" s="129"/>
      <c r="KLX97" s="129"/>
      <c r="KLY97" s="129"/>
      <c r="KLZ97" s="129"/>
      <c r="KMA97" s="129"/>
      <c r="KMB97" s="129"/>
      <c r="KMC97" s="129"/>
      <c r="KMD97" s="129"/>
      <c r="KME97" s="129"/>
      <c r="KMF97" s="129"/>
      <c r="KMG97" s="129"/>
      <c r="KMH97" s="129"/>
      <c r="KMI97" s="129"/>
      <c r="KMJ97" s="129"/>
      <c r="KMK97" s="129"/>
      <c r="KML97" s="129"/>
      <c r="KMM97" s="129"/>
      <c r="KMN97" s="129"/>
      <c r="KMO97" s="129"/>
      <c r="KMP97" s="129"/>
      <c r="KMQ97" s="129"/>
      <c r="KMR97" s="129"/>
      <c r="KMS97" s="129"/>
      <c r="KMT97" s="129"/>
      <c r="KMU97" s="129"/>
      <c r="KMV97" s="129"/>
      <c r="KMW97" s="129"/>
      <c r="KMX97" s="129"/>
      <c r="KMY97" s="129"/>
      <c r="KMZ97" s="129"/>
      <c r="KNA97" s="129"/>
      <c r="KNB97" s="129"/>
      <c r="KNC97" s="129"/>
      <c r="KND97" s="129"/>
      <c r="KNE97" s="129"/>
      <c r="KNF97" s="129"/>
      <c r="KNG97" s="129"/>
      <c r="KNH97" s="129"/>
      <c r="KNI97" s="129"/>
      <c r="KNJ97" s="129"/>
      <c r="KNK97" s="129"/>
      <c r="KNL97" s="129"/>
      <c r="KNM97" s="129"/>
      <c r="KNN97" s="129"/>
      <c r="KNO97" s="129"/>
      <c r="KNP97" s="129"/>
      <c r="KNQ97" s="129"/>
      <c r="KNR97" s="129"/>
      <c r="KNS97" s="129"/>
      <c r="KNT97" s="129"/>
      <c r="KNU97" s="129"/>
      <c r="KNV97" s="129"/>
      <c r="KNW97" s="129"/>
      <c r="KNX97" s="129"/>
      <c r="KNY97" s="129"/>
      <c r="KNZ97" s="129"/>
      <c r="KOA97" s="129"/>
      <c r="KOB97" s="129"/>
      <c r="KOC97" s="129"/>
      <c r="KOD97" s="129"/>
      <c r="KOE97" s="129"/>
      <c r="KOF97" s="129"/>
      <c r="KOG97" s="129"/>
      <c r="KOH97" s="129"/>
      <c r="KOI97" s="129"/>
      <c r="KOJ97" s="129"/>
      <c r="KOK97" s="129"/>
      <c r="KOL97" s="129"/>
      <c r="KOM97" s="129"/>
      <c r="KON97" s="129"/>
      <c r="KOO97" s="129"/>
      <c r="KOP97" s="129"/>
      <c r="KOQ97" s="129"/>
      <c r="KOR97" s="129"/>
      <c r="KOS97" s="129"/>
      <c r="KOT97" s="129"/>
      <c r="KOU97" s="129"/>
      <c r="KOV97" s="129"/>
      <c r="KOW97" s="129"/>
      <c r="KOX97" s="129"/>
      <c r="KOY97" s="129"/>
      <c r="KOZ97" s="129"/>
      <c r="KPA97" s="129"/>
      <c r="KPB97" s="129"/>
      <c r="KPC97" s="129"/>
      <c r="KPD97" s="129"/>
      <c r="KPE97" s="129"/>
      <c r="KPF97" s="129"/>
      <c r="KPG97" s="129"/>
      <c r="KPH97" s="129"/>
      <c r="KPI97" s="129"/>
      <c r="KPJ97" s="129"/>
      <c r="KPK97" s="129"/>
      <c r="KPL97" s="129"/>
      <c r="KPM97" s="129"/>
      <c r="KPN97" s="129"/>
      <c r="KPO97" s="129"/>
      <c r="KPP97" s="129"/>
      <c r="KPQ97" s="129"/>
      <c r="KPR97" s="129"/>
      <c r="KPS97" s="129"/>
      <c r="KPT97" s="129"/>
      <c r="KPU97" s="129"/>
      <c r="KPV97" s="129"/>
      <c r="KPW97" s="129"/>
      <c r="KPX97" s="129"/>
      <c r="KPY97" s="129"/>
      <c r="KPZ97" s="129"/>
      <c r="KQA97" s="129"/>
      <c r="KQB97" s="129"/>
      <c r="KQC97" s="129"/>
      <c r="KQD97" s="129"/>
      <c r="KQE97" s="129"/>
      <c r="KQF97" s="129"/>
      <c r="KQG97" s="129"/>
      <c r="KQH97" s="129"/>
      <c r="KQI97" s="129"/>
      <c r="KQJ97" s="129"/>
      <c r="KQK97" s="129"/>
      <c r="KQL97" s="129"/>
      <c r="KQM97" s="129"/>
      <c r="KQN97" s="129"/>
      <c r="KQO97" s="129"/>
      <c r="KQP97" s="129"/>
      <c r="KQQ97" s="129"/>
      <c r="KQR97" s="129"/>
      <c r="KQS97" s="129"/>
      <c r="KQT97" s="129"/>
      <c r="KQU97" s="129"/>
      <c r="KQV97" s="129"/>
      <c r="KQW97" s="129"/>
      <c r="KQX97" s="129"/>
      <c r="KQY97" s="129"/>
      <c r="KQZ97" s="129"/>
      <c r="KRA97" s="129"/>
      <c r="KRB97" s="129"/>
      <c r="KRC97" s="129"/>
      <c r="KRD97" s="129"/>
      <c r="KRE97" s="129"/>
      <c r="KRF97" s="129"/>
      <c r="KRG97" s="129"/>
      <c r="KRH97" s="129"/>
      <c r="KRI97" s="129"/>
      <c r="KRJ97" s="129"/>
      <c r="KRK97" s="129"/>
      <c r="KRL97" s="129"/>
      <c r="KRM97" s="129"/>
      <c r="KRN97" s="129"/>
      <c r="KRO97" s="129"/>
      <c r="KRP97" s="129"/>
      <c r="KRQ97" s="129"/>
      <c r="KRR97" s="129"/>
      <c r="KRS97" s="129"/>
      <c r="KRT97" s="129"/>
      <c r="KRU97" s="129"/>
      <c r="KRV97" s="129"/>
      <c r="KRW97" s="129"/>
      <c r="KRX97" s="129"/>
      <c r="KRY97" s="129"/>
      <c r="KRZ97" s="129"/>
      <c r="KSA97" s="129"/>
      <c r="KSB97" s="129"/>
      <c r="KSC97" s="129"/>
      <c r="KSD97" s="129"/>
      <c r="KSE97" s="129"/>
      <c r="KSF97" s="129"/>
      <c r="KSG97" s="129"/>
      <c r="KSH97" s="129"/>
      <c r="KSI97" s="129"/>
      <c r="KSJ97" s="129"/>
      <c r="KSK97" s="129"/>
      <c r="KSL97" s="129"/>
      <c r="KSM97" s="129"/>
      <c r="KSN97" s="129"/>
      <c r="KSO97" s="129"/>
      <c r="KSP97" s="129"/>
      <c r="KSQ97" s="129"/>
      <c r="KSR97" s="129"/>
      <c r="KSS97" s="129"/>
      <c r="KST97" s="129"/>
      <c r="KSU97" s="129"/>
      <c r="KSV97" s="129"/>
      <c r="KSW97" s="129"/>
      <c r="KSX97" s="129"/>
      <c r="KSY97" s="129"/>
      <c r="KSZ97" s="129"/>
      <c r="KTA97" s="129"/>
      <c r="KTB97" s="129"/>
      <c r="KTC97" s="129"/>
      <c r="KTD97" s="129"/>
      <c r="KTE97" s="129"/>
      <c r="KTF97" s="129"/>
      <c r="KTG97" s="129"/>
      <c r="KTH97" s="129"/>
      <c r="KTI97" s="129"/>
      <c r="KTJ97" s="129"/>
      <c r="KTK97" s="129"/>
      <c r="KTL97" s="129"/>
      <c r="KTM97" s="129"/>
      <c r="KTN97" s="129"/>
      <c r="KTO97" s="129"/>
      <c r="KTP97" s="129"/>
      <c r="KTQ97" s="129"/>
      <c r="KTR97" s="129"/>
      <c r="KTS97" s="129"/>
      <c r="KTT97" s="129"/>
      <c r="KTU97" s="129"/>
      <c r="KTV97" s="129"/>
      <c r="KTW97" s="129"/>
      <c r="KTX97" s="129"/>
      <c r="KTY97" s="129"/>
      <c r="KTZ97" s="129"/>
      <c r="KUA97" s="129"/>
      <c r="KUB97" s="129"/>
      <c r="KUC97" s="129"/>
      <c r="KUD97" s="129"/>
      <c r="KUE97" s="129"/>
      <c r="KUF97" s="129"/>
      <c r="KUG97" s="129"/>
      <c r="KUH97" s="129"/>
      <c r="KUI97" s="129"/>
      <c r="KUJ97" s="129"/>
      <c r="KUK97" s="129"/>
      <c r="KUL97" s="129"/>
      <c r="KUM97" s="129"/>
      <c r="KUN97" s="129"/>
      <c r="KUO97" s="129"/>
      <c r="KUP97" s="129"/>
      <c r="KUQ97" s="129"/>
      <c r="KUR97" s="129"/>
      <c r="KUS97" s="129"/>
      <c r="KUT97" s="129"/>
      <c r="KUU97" s="129"/>
      <c r="KUV97" s="129"/>
      <c r="KUW97" s="129"/>
      <c r="KUX97" s="129"/>
      <c r="KUY97" s="129"/>
      <c r="KUZ97" s="129"/>
      <c r="KVA97" s="129"/>
      <c r="KVB97" s="129"/>
      <c r="KVC97" s="129"/>
      <c r="KVD97" s="129"/>
      <c r="KVE97" s="129"/>
      <c r="KVF97" s="129"/>
      <c r="KVG97" s="129"/>
      <c r="KVH97" s="129"/>
      <c r="KVI97" s="129"/>
      <c r="KVJ97" s="129"/>
      <c r="KVK97" s="129"/>
      <c r="KVL97" s="129"/>
      <c r="KVM97" s="129"/>
      <c r="KVN97" s="129"/>
      <c r="KVO97" s="129"/>
      <c r="KVP97" s="129"/>
      <c r="KVQ97" s="129"/>
      <c r="KVR97" s="129"/>
      <c r="KVS97" s="129"/>
      <c r="KVT97" s="129"/>
      <c r="KVU97" s="129"/>
      <c r="KVV97" s="129"/>
      <c r="KVW97" s="129"/>
      <c r="KVX97" s="129"/>
      <c r="KVY97" s="129"/>
      <c r="KVZ97" s="129"/>
      <c r="KWA97" s="129"/>
      <c r="KWB97" s="129"/>
      <c r="KWC97" s="129"/>
      <c r="KWD97" s="129"/>
      <c r="KWE97" s="129"/>
      <c r="KWF97" s="129"/>
      <c r="KWG97" s="129"/>
      <c r="KWH97" s="129"/>
      <c r="KWI97" s="129"/>
      <c r="KWJ97" s="129"/>
      <c r="KWK97" s="129"/>
      <c r="KWL97" s="129"/>
      <c r="KWM97" s="129"/>
      <c r="KWN97" s="129"/>
      <c r="KWO97" s="129"/>
      <c r="KWP97" s="129"/>
      <c r="KWQ97" s="129"/>
      <c r="KWR97" s="129"/>
      <c r="KWS97" s="129"/>
      <c r="KWT97" s="129"/>
      <c r="KWU97" s="129"/>
      <c r="KWV97" s="129"/>
      <c r="KWW97" s="129"/>
      <c r="KWX97" s="129"/>
      <c r="KWY97" s="129"/>
      <c r="KWZ97" s="129"/>
      <c r="KXA97" s="129"/>
      <c r="KXB97" s="129"/>
      <c r="KXC97" s="129"/>
      <c r="KXD97" s="129"/>
      <c r="KXE97" s="129"/>
      <c r="KXF97" s="129"/>
      <c r="KXG97" s="129"/>
      <c r="KXH97" s="129"/>
      <c r="KXI97" s="129"/>
      <c r="KXJ97" s="129"/>
      <c r="KXK97" s="129"/>
      <c r="KXL97" s="129"/>
      <c r="KXM97" s="129"/>
      <c r="KXN97" s="129"/>
      <c r="KXO97" s="129"/>
      <c r="KXP97" s="129"/>
      <c r="KXQ97" s="129"/>
      <c r="KXR97" s="129"/>
      <c r="KXS97" s="129"/>
      <c r="KXT97" s="129"/>
      <c r="KXU97" s="129"/>
      <c r="KXV97" s="129"/>
      <c r="KXW97" s="129"/>
      <c r="KXX97" s="129"/>
      <c r="KXY97" s="129"/>
      <c r="KXZ97" s="129"/>
      <c r="KYA97" s="129"/>
      <c r="KYB97" s="129"/>
      <c r="KYC97" s="129"/>
      <c r="KYD97" s="129"/>
      <c r="KYE97" s="129"/>
      <c r="KYF97" s="129"/>
      <c r="KYG97" s="129"/>
      <c r="KYH97" s="129"/>
      <c r="KYI97" s="129"/>
      <c r="KYJ97" s="129"/>
      <c r="KYK97" s="129"/>
      <c r="KYL97" s="129"/>
      <c r="KYM97" s="129"/>
      <c r="KYN97" s="129"/>
      <c r="KYO97" s="129"/>
      <c r="KYP97" s="129"/>
      <c r="KYQ97" s="129"/>
      <c r="KYR97" s="129"/>
      <c r="KYS97" s="129"/>
      <c r="KYT97" s="129"/>
      <c r="KYU97" s="129"/>
      <c r="KYV97" s="129"/>
      <c r="KYW97" s="129"/>
      <c r="KYX97" s="129"/>
      <c r="KYY97" s="129"/>
      <c r="KYZ97" s="129"/>
      <c r="KZA97" s="129"/>
      <c r="KZB97" s="129"/>
      <c r="KZC97" s="129"/>
      <c r="KZD97" s="129"/>
      <c r="KZE97" s="129"/>
      <c r="KZF97" s="129"/>
      <c r="KZG97" s="129"/>
      <c r="KZH97" s="129"/>
      <c r="KZI97" s="129"/>
      <c r="KZJ97" s="129"/>
      <c r="KZK97" s="129"/>
      <c r="KZL97" s="129"/>
      <c r="KZM97" s="129"/>
      <c r="KZN97" s="129"/>
      <c r="KZO97" s="129"/>
      <c r="KZP97" s="129"/>
      <c r="KZQ97" s="129"/>
      <c r="KZR97" s="129"/>
      <c r="KZS97" s="129"/>
      <c r="KZT97" s="129"/>
      <c r="KZU97" s="129"/>
      <c r="KZV97" s="129"/>
      <c r="KZW97" s="129"/>
      <c r="KZX97" s="129"/>
      <c r="KZY97" s="129"/>
      <c r="KZZ97" s="129"/>
      <c r="LAA97" s="129"/>
      <c r="LAB97" s="129"/>
      <c r="LAC97" s="129"/>
      <c r="LAD97" s="129"/>
      <c r="LAE97" s="129"/>
      <c r="LAF97" s="129"/>
      <c r="LAG97" s="129"/>
      <c r="LAH97" s="129"/>
      <c r="LAI97" s="129"/>
      <c r="LAJ97" s="129"/>
      <c r="LAK97" s="129"/>
      <c r="LAL97" s="129"/>
      <c r="LAM97" s="129"/>
      <c r="LAN97" s="129"/>
      <c r="LAO97" s="129"/>
      <c r="LAP97" s="129"/>
      <c r="LAQ97" s="129"/>
      <c r="LAR97" s="129"/>
      <c r="LAS97" s="129"/>
      <c r="LAT97" s="129"/>
      <c r="LAU97" s="129"/>
      <c r="LAV97" s="129"/>
      <c r="LAW97" s="129"/>
      <c r="LAX97" s="129"/>
      <c r="LAY97" s="129"/>
      <c r="LAZ97" s="129"/>
      <c r="LBA97" s="129"/>
      <c r="LBB97" s="129"/>
      <c r="LBC97" s="129"/>
      <c r="LBD97" s="129"/>
      <c r="LBE97" s="129"/>
      <c r="LBF97" s="129"/>
      <c r="LBG97" s="129"/>
      <c r="LBH97" s="129"/>
      <c r="LBI97" s="129"/>
      <c r="LBJ97" s="129"/>
      <c r="LBK97" s="129"/>
      <c r="LBL97" s="129"/>
      <c r="LBM97" s="129"/>
      <c r="LBN97" s="129"/>
      <c r="LBO97" s="129"/>
      <c r="LBP97" s="129"/>
      <c r="LBQ97" s="129"/>
      <c r="LBR97" s="129"/>
      <c r="LBS97" s="129"/>
      <c r="LBT97" s="129"/>
      <c r="LBU97" s="129"/>
      <c r="LBV97" s="129"/>
      <c r="LBW97" s="129"/>
      <c r="LBX97" s="129"/>
      <c r="LBY97" s="129"/>
      <c r="LBZ97" s="129"/>
      <c r="LCA97" s="129"/>
      <c r="LCB97" s="129"/>
      <c r="LCC97" s="129"/>
      <c r="LCD97" s="129"/>
      <c r="LCE97" s="129"/>
      <c r="LCF97" s="129"/>
      <c r="LCG97" s="129"/>
      <c r="LCH97" s="129"/>
      <c r="LCI97" s="129"/>
      <c r="LCJ97" s="129"/>
      <c r="LCK97" s="129"/>
      <c r="LCL97" s="129"/>
      <c r="LCM97" s="129"/>
      <c r="LCN97" s="129"/>
      <c r="LCO97" s="129"/>
      <c r="LCP97" s="129"/>
      <c r="LCQ97" s="129"/>
      <c r="LCR97" s="129"/>
      <c r="LCS97" s="129"/>
      <c r="LCT97" s="129"/>
      <c r="LCU97" s="129"/>
      <c r="LCV97" s="129"/>
      <c r="LCW97" s="129"/>
      <c r="LCX97" s="129"/>
      <c r="LCY97" s="129"/>
      <c r="LCZ97" s="129"/>
      <c r="LDA97" s="129"/>
      <c r="LDB97" s="129"/>
      <c r="LDC97" s="129"/>
      <c r="LDD97" s="129"/>
      <c r="LDE97" s="129"/>
      <c r="LDF97" s="129"/>
      <c r="LDG97" s="129"/>
      <c r="LDH97" s="129"/>
      <c r="LDI97" s="129"/>
      <c r="LDJ97" s="129"/>
      <c r="LDK97" s="129"/>
      <c r="LDL97" s="129"/>
      <c r="LDM97" s="129"/>
      <c r="LDN97" s="129"/>
      <c r="LDO97" s="129"/>
      <c r="LDP97" s="129"/>
      <c r="LDQ97" s="129"/>
      <c r="LDR97" s="129"/>
      <c r="LDS97" s="129"/>
      <c r="LDT97" s="129"/>
      <c r="LDU97" s="129"/>
      <c r="LDV97" s="129"/>
      <c r="LDW97" s="129"/>
      <c r="LDX97" s="129"/>
      <c r="LDY97" s="129"/>
      <c r="LDZ97" s="129"/>
      <c r="LEA97" s="129"/>
      <c r="LEB97" s="129"/>
      <c r="LEC97" s="129"/>
      <c r="LED97" s="129"/>
      <c r="LEE97" s="129"/>
      <c r="LEF97" s="129"/>
      <c r="LEG97" s="129"/>
      <c r="LEH97" s="129"/>
      <c r="LEI97" s="129"/>
      <c r="LEJ97" s="129"/>
      <c r="LEK97" s="129"/>
      <c r="LEL97" s="129"/>
      <c r="LEM97" s="129"/>
      <c r="LEN97" s="129"/>
      <c r="LEO97" s="129"/>
      <c r="LEP97" s="129"/>
      <c r="LEQ97" s="129"/>
      <c r="LER97" s="129"/>
      <c r="LES97" s="129"/>
      <c r="LET97" s="129"/>
      <c r="LEU97" s="129"/>
      <c r="LEV97" s="129"/>
      <c r="LEW97" s="129"/>
      <c r="LEX97" s="129"/>
      <c r="LEY97" s="129"/>
      <c r="LEZ97" s="129"/>
      <c r="LFA97" s="129"/>
      <c r="LFB97" s="129"/>
      <c r="LFC97" s="129"/>
      <c r="LFD97" s="129"/>
      <c r="LFE97" s="129"/>
      <c r="LFF97" s="129"/>
      <c r="LFG97" s="129"/>
      <c r="LFH97" s="129"/>
      <c r="LFI97" s="129"/>
      <c r="LFJ97" s="129"/>
      <c r="LFK97" s="129"/>
      <c r="LFL97" s="129"/>
      <c r="LFM97" s="129"/>
      <c r="LFN97" s="129"/>
      <c r="LFO97" s="129"/>
      <c r="LFP97" s="129"/>
      <c r="LFQ97" s="129"/>
      <c r="LFR97" s="129"/>
      <c r="LFS97" s="129"/>
      <c r="LFT97" s="129"/>
      <c r="LFU97" s="129"/>
      <c r="LFV97" s="129"/>
      <c r="LFW97" s="129"/>
      <c r="LFX97" s="129"/>
      <c r="LFY97" s="129"/>
      <c r="LFZ97" s="129"/>
      <c r="LGA97" s="129"/>
      <c r="LGB97" s="129"/>
      <c r="LGC97" s="129"/>
      <c r="LGD97" s="129"/>
      <c r="LGE97" s="129"/>
      <c r="LGF97" s="129"/>
      <c r="LGG97" s="129"/>
      <c r="LGH97" s="129"/>
      <c r="LGI97" s="129"/>
      <c r="LGJ97" s="129"/>
      <c r="LGK97" s="129"/>
      <c r="LGL97" s="129"/>
      <c r="LGM97" s="129"/>
      <c r="LGN97" s="129"/>
      <c r="LGO97" s="129"/>
      <c r="LGP97" s="129"/>
      <c r="LGQ97" s="129"/>
      <c r="LGR97" s="129"/>
      <c r="LGS97" s="129"/>
      <c r="LGT97" s="129"/>
      <c r="LGU97" s="129"/>
      <c r="LGV97" s="129"/>
      <c r="LGW97" s="129"/>
      <c r="LGX97" s="129"/>
      <c r="LGY97" s="129"/>
      <c r="LGZ97" s="129"/>
      <c r="LHA97" s="129"/>
      <c r="LHB97" s="129"/>
      <c r="LHC97" s="129"/>
      <c r="LHD97" s="129"/>
      <c r="LHE97" s="129"/>
      <c r="LHF97" s="129"/>
      <c r="LHG97" s="129"/>
      <c r="LHH97" s="129"/>
      <c r="LHI97" s="129"/>
      <c r="LHJ97" s="129"/>
      <c r="LHK97" s="129"/>
      <c r="LHL97" s="129"/>
      <c r="LHM97" s="129"/>
      <c r="LHN97" s="129"/>
      <c r="LHO97" s="129"/>
      <c r="LHP97" s="129"/>
      <c r="LHQ97" s="129"/>
      <c r="LHR97" s="129"/>
      <c r="LHS97" s="129"/>
      <c r="LHT97" s="129"/>
      <c r="LHU97" s="129"/>
      <c r="LHV97" s="129"/>
      <c r="LHW97" s="129"/>
      <c r="LHX97" s="129"/>
      <c r="LHY97" s="129"/>
      <c r="LHZ97" s="129"/>
      <c r="LIA97" s="129"/>
      <c r="LIB97" s="129"/>
      <c r="LIC97" s="129"/>
      <c r="LID97" s="129"/>
      <c r="LIE97" s="129"/>
      <c r="LIF97" s="129"/>
      <c r="LIG97" s="129"/>
      <c r="LIH97" s="129"/>
      <c r="LII97" s="129"/>
      <c r="LIJ97" s="129"/>
      <c r="LIK97" s="129"/>
      <c r="LIL97" s="129"/>
      <c r="LIM97" s="129"/>
      <c r="LIN97" s="129"/>
      <c r="LIO97" s="129"/>
      <c r="LIP97" s="129"/>
      <c r="LIQ97" s="129"/>
      <c r="LIR97" s="129"/>
      <c r="LIS97" s="129"/>
      <c r="LIT97" s="129"/>
      <c r="LIU97" s="129"/>
      <c r="LIV97" s="129"/>
      <c r="LIW97" s="129"/>
      <c r="LIX97" s="129"/>
      <c r="LIY97" s="129"/>
      <c r="LIZ97" s="129"/>
      <c r="LJA97" s="129"/>
      <c r="LJB97" s="129"/>
      <c r="LJC97" s="129"/>
      <c r="LJD97" s="129"/>
      <c r="LJE97" s="129"/>
      <c r="LJF97" s="129"/>
      <c r="LJG97" s="129"/>
      <c r="LJH97" s="129"/>
      <c r="LJI97" s="129"/>
      <c r="LJJ97" s="129"/>
      <c r="LJK97" s="129"/>
      <c r="LJL97" s="129"/>
      <c r="LJM97" s="129"/>
      <c r="LJN97" s="129"/>
      <c r="LJO97" s="129"/>
      <c r="LJP97" s="129"/>
      <c r="LJQ97" s="129"/>
      <c r="LJR97" s="129"/>
      <c r="LJS97" s="129"/>
      <c r="LJT97" s="129"/>
      <c r="LJU97" s="129"/>
      <c r="LJV97" s="129"/>
      <c r="LJW97" s="129"/>
      <c r="LJX97" s="129"/>
      <c r="LJY97" s="129"/>
      <c r="LJZ97" s="129"/>
      <c r="LKA97" s="129"/>
      <c r="LKB97" s="129"/>
      <c r="LKC97" s="129"/>
      <c r="LKD97" s="129"/>
      <c r="LKE97" s="129"/>
      <c r="LKF97" s="129"/>
      <c r="LKG97" s="129"/>
      <c r="LKH97" s="129"/>
      <c r="LKI97" s="129"/>
      <c r="LKJ97" s="129"/>
      <c r="LKK97" s="129"/>
      <c r="LKL97" s="129"/>
      <c r="LKM97" s="129"/>
      <c r="LKN97" s="129"/>
      <c r="LKO97" s="129"/>
      <c r="LKP97" s="129"/>
      <c r="LKQ97" s="129"/>
      <c r="LKR97" s="129"/>
      <c r="LKS97" s="129"/>
      <c r="LKT97" s="129"/>
      <c r="LKU97" s="129"/>
      <c r="LKV97" s="129"/>
      <c r="LKW97" s="129"/>
      <c r="LKX97" s="129"/>
      <c r="LKY97" s="129"/>
      <c r="LKZ97" s="129"/>
      <c r="LLA97" s="129"/>
      <c r="LLB97" s="129"/>
      <c r="LLC97" s="129"/>
      <c r="LLD97" s="129"/>
      <c r="LLE97" s="129"/>
      <c r="LLF97" s="129"/>
      <c r="LLG97" s="129"/>
      <c r="LLH97" s="129"/>
      <c r="LLI97" s="129"/>
      <c r="LLJ97" s="129"/>
      <c r="LLK97" s="129"/>
      <c r="LLL97" s="129"/>
      <c r="LLM97" s="129"/>
      <c r="LLN97" s="129"/>
      <c r="LLO97" s="129"/>
      <c r="LLP97" s="129"/>
      <c r="LLQ97" s="129"/>
      <c r="LLR97" s="129"/>
      <c r="LLS97" s="129"/>
      <c r="LLT97" s="129"/>
      <c r="LLU97" s="129"/>
      <c r="LLV97" s="129"/>
      <c r="LLW97" s="129"/>
      <c r="LLX97" s="129"/>
      <c r="LLY97" s="129"/>
      <c r="LLZ97" s="129"/>
      <c r="LMA97" s="129"/>
      <c r="LMB97" s="129"/>
      <c r="LMC97" s="129"/>
      <c r="LMD97" s="129"/>
      <c r="LME97" s="129"/>
      <c r="LMF97" s="129"/>
      <c r="LMG97" s="129"/>
      <c r="LMH97" s="129"/>
      <c r="LMI97" s="129"/>
      <c r="LMJ97" s="129"/>
      <c r="LMK97" s="129"/>
      <c r="LML97" s="129"/>
      <c r="LMM97" s="129"/>
      <c r="LMN97" s="129"/>
      <c r="LMO97" s="129"/>
      <c r="LMP97" s="129"/>
      <c r="LMQ97" s="129"/>
      <c r="LMR97" s="129"/>
      <c r="LMS97" s="129"/>
      <c r="LMT97" s="129"/>
      <c r="LMU97" s="129"/>
      <c r="LMV97" s="129"/>
      <c r="LMW97" s="129"/>
      <c r="LMX97" s="129"/>
      <c r="LMY97" s="129"/>
      <c r="LMZ97" s="129"/>
      <c r="LNA97" s="129"/>
      <c r="LNB97" s="129"/>
      <c r="LNC97" s="129"/>
      <c r="LND97" s="129"/>
      <c r="LNE97" s="129"/>
      <c r="LNF97" s="129"/>
      <c r="LNG97" s="129"/>
      <c r="LNH97" s="129"/>
      <c r="LNI97" s="129"/>
      <c r="LNJ97" s="129"/>
      <c r="LNK97" s="129"/>
      <c r="LNL97" s="129"/>
      <c r="LNM97" s="129"/>
      <c r="LNN97" s="129"/>
      <c r="LNO97" s="129"/>
      <c r="LNP97" s="129"/>
      <c r="LNQ97" s="129"/>
      <c r="LNR97" s="129"/>
      <c r="LNS97" s="129"/>
      <c r="LNT97" s="129"/>
      <c r="LNU97" s="129"/>
      <c r="LNV97" s="129"/>
      <c r="LNW97" s="129"/>
      <c r="LNX97" s="129"/>
      <c r="LNY97" s="129"/>
      <c r="LNZ97" s="129"/>
      <c r="LOA97" s="129"/>
      <c r="LOB97" s="129"/>
      <c r="LOC97" s="129"/>
      <c r="LOD97" s="129"/>
      <c r="LOE97" s="129"/>
      <c r="LOF97" s="129"/>
      <c r="LOG97" s="129"/>
      <c r="LOH97" s="129"/>
      <c r="LOI97" s="129"/>
      <c r="LOJ97" s="129"/>
      <c r="LOK97" s="129"/>
      <c r="LOL97" s="129"/>
      <c r="LOM97" s="129"/>
      <c r="LON97" s="129"/>
      <c r="LOO97" s="129"/>
      <c r="LOP97" s="129"/>
      <c r="LOQ97" s="129"/>
      <c r="LOR97" s="129"/>
      <c r="LOS97" s="129"/>
      <c r="LOT97" s="129"/>
      <c r="LOU97" s="129"/>
      <c r="LOV97" s="129"/>
      <c r="LOW97" s="129"/>
      <c r="LOX97" s="129"/>
      <c r="LOY97" s="129"/>
      <c r="LOZ97" s="129"/>
      <c r="LPA97" s="129"/>
      <c r="LPB97" s="129"/>
      <c r="LPC97" s="129"/>
      <c r="LPD97" s="129"/>
      <c r="LPE97" s="129"/>
      <c r="LPF97" s="129"/>
      <c r="LPG97" s="129"/>
      <c r="LPH97" s="129"/>
      <c r="LPI97" s="129"/>
      <c r="LPJ97" s="129"/>
      <c r="LPK97" s="129"/>
      <c r="LPL97" s="129"/>
      <c r="LPM97" s="129"/>
      <c r="LPN97" s="129"/>
      <c r="LPO97" s="129"/>
      <c r="LPP97" s="129"/>
      <c r="LPQ97" s="129"/>
      <c r="LPR97" s="129"/>
      <c r="LPS97" s="129"/>
      <c r="LPT97" s="129"/>
      <c r="LPU97" s="129"/>
      <c r="LPV97" s="129"/>
      <c r="LPW97" s="129"/>
      <c r="LPX97" s="129"/>
      <c r="LPY97" s="129"/>
      <c r="LPZ97" s="129"/>
      <c r="LQA97" s="129"/>
      <c r="LQB97" s="129"/>
      <c r="LQC97" s="129"/>
      <c r="LQD97" s="129"/>
      <c r="LQE97" s="129"/>
      <c r="LQF97" s="129"/>
      <c r="LQG97" s="129"/>
      <c r="LQH97" s="129"/>
      <c r="LQI97" s="129"/>
      <c r="LQJ97" s="129"/>
      <c r="LQK97" s="129"/>
      <c r="LQL97" s="129"/>
      <c r="LQM97" s="129"/>
      <c r="LQN97" s="129"/>
      <c r="LQO97" s="129"/>
      <c r="LQP97" s="129"/>
      <c r="LQQ97" s="129"/>
      <c r="LQR97" s="129"/>
      <c r="LQS97" s="129"/>
      <c r="LQT97" s="129"/>
      <c r="LQU97" s="129"/>
      <c r="LQV97" s="129"/>
      <c r="LQW97" s="129"/>
      <c r="LQX97" s="129"/>
      <c r="LQY97" s="129"/>
      <c r="LQZ97" s="129"/>
      <c r="LRA97" s="129"/>
      <c r="LRB97" s="129"/>
      <c r="LRC97" s="129"/>
      <c r="LRD97" s="129"/>
      <c r="LRE97" s="129"/>
      <c r="LRF97" s="129"/>
      <c r="LRG97" s="129"/>
      <c r="LRH97" s="129"/>
      <c r="LRI97" s="129"/>
      <c r="LRJ97" s="129"/>
      <c r="LRK97" s="129"/>
      <c r="LRL97" s="129"/>
      <c r="LRM97" s="129"/>
      <c r="LRN97" s="129"/>
      <c r="LRO97" s="129"/>
      <c r="LRP97" s="129"/>
      <c r="LRQ97" s="129"/>
      <c r="LRR97" s="129"/>
      <c r="LRS97" s="129"/>
      <c r="LRT97" s="129"/>
      <c r="LRU97" s="129"/>
      <c r="LRV97" s="129"/>
      <c r="LRW97" s="129"/>
      <c r="LRX97" s="129"/>
      <c r="LRY97" s="129"/>
      <c r="LRZ97" s="129"/>
      <c r="LSA97" s="129"/>
      <c r="LSB97" s="129"/>
      <c r="LSC97" s="129"/>
      <c r="LSD97" s="129"/>
      <c r="LSE97" s="129"/>
      <c r="LSF97" s="129"/>
      <c r="LSG97" s="129"/>
      <c r="LSH97" s="129"/>
      <c r="LSI97" s="129"/>
      <c r="LSJ97" s="129"/>
      <c r="LSK97" s="129"/>
      <c r="LSL97" s="129"/>
      <c r="LSM97" s="129"/>
      <c r="LSN97" s="129"/>
      <c r="LSO97" s="129"/>
      <c r="LSP97" s="129"/>
      <c r="LSQ97" s="129"/>
      <c r="LSR97" s="129"/>
      <c r="LSS97" s="129"/>
      <c r="LST97" s="129"/>
      <c r="LSU97" s="129"/>
      <c r="LSV97" s="129"/>
      <c r="LSW97" s="129"/>
      <c r="LSX97" s="129"/>
      <c r="LSY97" s="129"/>
      <c r="LSZ97" s="129"/>
      <c r="LTA97" s="129"/>
      <c r="LTB97" s="129"/>
      <c r="LTC97" s="129"/>
      <c r="LTD97" s="129"/>
      <c r="LTE97" s="129"/>
      <c r="LTF97" s="129"/>
      <c r="LTG97" s="129"/>
      <c r="LTH97" s="129"/>
      <c r="LTI97" s="129"/>
      <c r="LTJ97" s="129"/>
      <c r="LTK97" s="129"/>
      <c r="LTL97" s="129"/>
      <c r="LTM97" s="129"/>
      <c r="LTN97" s="129"/>
      <c r="LTO97" s="129"/>
      <c r="LTP97" s="129"/>
      <c r="LTQ97" s="129"/>
      <c r="LTR97" s="129"/>
      <c r="LTS97" s="129"/>
      <c r="LTT97" s="129"/>
      <c r="LTU97" s="129"/>
      <c r="LTV97" s="129"/>
      <c r="LTW97" s="129"/>
      <c r="LTX97" s="129"/>
      <c r="LTY97" s="129"/>
      <c r="LTZ97" s="129"/>
      <c r="LUA97" s="129"/>
      <c r="LUB97" s="129"/>
      <c r="LUC97" s="129"/>
      <c r="LUD97" s="129"/>
      <c r="LUE97" s="129"/>
      <c r="LUF97" s="129"/>
      <c r="LUG97" s="129"/>
      <c r="LUH97" s="129"/>
      <c r="LUI97" s="129"/>
      <c r="LUJ97" s="129"/>
      <c r="LUK97" s="129"/>
      <c r="LUL97" s="129"/>
      <c r="LUM97" s="129"/>
      <c r="LUN97" s="129"/>
      <c r="LUO97" s="129"/>
      <c r="LUP97" s="129"/>
      <c r="LUQ97" s="129"/>
      <c r="LUR97" s="129"/>
      <c r="LUS97" s="129"/>
      <c r="LUT97" s="129"/>
      <c r="LUU97" s="129"/>
      <c r="LUV97" s="129"/>
      <c r="LUW97" s="129"/>
      <c r="LUX97" s="129"/>
      <c r="LUY97" s="129"/>
      <c r="LUZ97" s="129"/>
      <c r="LVA97" s="129"/>
      <c r="LVB97" s="129"/>
      <c r="LVC97" s="129"/>
      <c r="LVD97" s="129"/>
      <c r="LVE97" s="129"/>
      <c r="LVF97" s="129"/>
      <c r="LVG97" s="129"/>
      <c r="LVH97" s="129"/>
      <c r="LVI97" s="129"/>
      <c r="LVJ97" s="129"/>
      <c r="LVK97" s="129"/>
      <c r="LVL97" s="129"/>
      <c r="LVM97" s="129"/>
      <c r="LVN97" s="129"/>
      <c r="LVO97" s="129"/>
      <c r="LVP97" s="129"/>
      <c r="LVQ97" s="129"/>
      <c r="LVR97" s="129"/>
      <c r="LVS97" s="129"/>
      <c r="LVT97" s="129"/>
      <c r="LVU97" s="129"/>
      <c r="LVV97" s="129"/>
      <c r="LVW97" s="129"/>
      <c r="LVX97" s="129"/>
      <c r="LVY97" s="129"/>
      <c r="LVZ97" s="129"/>
      <c r="LWA97" s="129"/>
      <c r="LWB97" s="129"/>
      <c r="LWC97" s="129"/>
      <c r="LWD97" s="129"/>
      <c r="LWE97" s="129"/>
      <c r="LWF97" s="129"/>
      <c r="LWG97" s="129"/>
      <c r="LWH97" s="129"/>
      <c r="LWI97" s="129"/>
      <c r="LWJ97" s="129"/>
      <c r="LWK97" s="129"/>
      <c r="LWL97" s="129"/>
      <c r="LWM97" s="129"/>
      <c r="LWN97" s="129"/>
      <c r="LWO97" s="129"/>
      <c r="LWP97" s="129"/>
      <c r="LWQ97" s="129"/>
      <c r="LWR97" s="129"/>
      <c r="LWS97" s="129"/>
      <c r="LWT97" s="129"/>
      <c r="LWU97" s="129"/>
      <c r="LWV97" s="129"/>
      <c r="LWW97" s="129"/>
      <c r="LWX97" s="129"/>
      <c r="LWY97" s="129"/>
      <c r="LWZ97" s="129"/>
      <c r="LXA97" s="129"/>
      <c r="LXB97" s="129"/>
      <c r="LXC97" s="129"/>
      <c r="LXD97" s="129"/>
      <c r="LXE97" s="129"/>
      <c r="LXF97" s="129"/>
      <c r="LXG97" s="129"/>
      <c r="LXH97" s="129"/>
      <c r="LXI97" s="129"/>
      <c r="LXJ97" s="129"/>
      <c r="LXK97" s="129"/>
      <c r="LXL97" s="129"/>
      <c r="LXM97" s="129"/>
      <c r="LXN97" s="129"/>
      <c r="LXO97" s="129"/>
      <c r="LXP97" s="129"/>
      <c r="LXQ97" s="129"/>
      <c r="LXR97" s="129"/>
      <c r="LXS97" s="129"/>
      <c r="LXT97" s="129"/>
      <c r="LXU97" s="129"/>
      <c r="LXV97" s="129"/>
      <c r="LXW97" s="129"/>
      <c r="LXX97" s="129"/>
      <c r="LXY97" s="129"/>
      <c r="LXZ97" s="129"/>
      <c r="LYA97" s="129"/>
      <c r="LYB97" s="129"/>
      <c r="LYC97" s="129"/>
      <c r="LYD97" s="129"/>
      <c r="LYE97" s="129"/>
      <c r="LYF97" s="129"/>
      <c r="LYG97" s="129"/>
      <c r="LYH97" s="129"/>
      <c r="LYI97" s="129"/>
      <c r="LYJ97" s="129"/>
      <c r="LYK97" s="129"/>
      <c r="LYL97" s="129"/>
      <c r="LYM97" s="129"/>
      <c r="LYN97" s="129"/>
      <c r="LYO97" s="129"/>
      <c r="LYP97" s="129"/>
      <c r="LYQ97" s="129"/>
      <c r="LYR97" s="129"/>
      <c r="LYS97" s="129"/>
      <c r="LYT97" s="129"/>
      <c r="LYU97" s="129"/>
      <c r="LYV97" s="129"/>
      <c r="LYW97" s="129"/>
      <c r="LYX97" s="129"/>
      <c r="LYY97" s="129"/>
      <c r="LYZ97" s="129"/>
      <c r="LZA97" s="129"/>
      <c r="LZB97" s="129"/>
      <c r="LZC97" s="129"/>
      <c r="LZD97" s="129"/>
      <c r="LZE97" s="129"/>
      <c r="LZF97" s="129"/>
      <c r="LZG97" s="129"/>
      <c r="LZH97" s="129"/>
      <c r="LZI97" s="129"/>
      <c r="LZJ97" s="129"/>
      <c r="LZK97" s="129"/>
      <c r="LZL97" s="129"/>
      <c r="LZM97" s="129"/>
      <c r="LZN97" s="129"/>
      <c r="LZO97" s="129"/>
      <c r="LZP97" s="129"/>
      <c r="LZQ97" s="129"/>
      <c r="LZR97" s="129"/>
      <c r="LZS97" s="129"/>
      <c r="LZT97" s="129"/>
      <c r="LZU97" s="129"/>
      <c r="LZV97" s="129"/>
      <c r="LZW97" s="129"/>
      <c r="LZX97" s="129"/>
      <c r="LZY97" s="129"/>
      <c r="LZZ97" s="129"/>
      <c r="MAA97" s="129"/>
      <c r="MAB97" s="129"/>
      <c r="MAC97" s="129"/>
      <c r="MAD97" s="129"/>
      <c r="MAE97" s="129"/>
      <c r="MAF97" s="129"/>
      <c r="MAG97" s="129"/>
      <c r="MAH97" s="129"/>
      <c r="MAI97" s="129"/>
      <c r="MAJ97" s="129"/>
      <c r="MAK97" s="129"/>
      <c r="MAL97" s="129"/>
      <c r="MAM97" s="129"/>
      <c r="MAN97" s="129"/>
      <c r="MAO97" s="129"/>
      <c r="MAP97" s="129"/>
      <c r="MAQ97" s="129"/>
      <c r="MAR97" s="129"/>
      <c r="MAS97" s="129"/>
      <c r="MAT97" s="129"/>
      <c r="MAU97" s="129"/>
      <c r="MAV97" s="129"/>
      <c r="MAW97" s="129"/>
      <c r="MAX97" s="129"/>
      <c r="MAY97" s="129"/>
      <c r="MAZ97" s="129"/>
      <c r="MBA97" s="129"/>
      <c r="MBB97" s="129"/>
      <c r="MBC97" s="129"/>
      <c r="MBD97" s="129"/>
      <c r="MBE97" s="129"/>
      <c r="MBF97" s="129"/>
      <c r="MBG97" s="129"/>
      <c r="MBH97" s="129"/>
      <c r="MBI97" s="129"/>
      <c r="MBJ97" s="129"/>
      <c r="MBK97" s="129"/>
      <c r="MBL97" s="129"/>
      <c r="MBM97" s="129"/>
      <c r="MBN97" s="129"/>
      <c r="MBO97" s="129"/>
      <c r="MBP97" s="129"/>
      <c r="MBQ97" s="129"/>
      <c r="MBR97" s="129"/>
      <c r="MBS97" s="129"/>
      <c r="MBT97" s="129"/>
      <c r="MBU97" s="129"/>
      <c r="MBV97" s="129"/>
      <c r="MBW97" s="129"/>
      <c r="MBX97" s="129"/>
      <c r="MBY97" s="129"/>
      <c r="MBZ97" s="129"/>
      <c r="MCA97" s="129"/>
      <c r="MCB97" s="129"/>
      <c r="MCC97" s="129"/>
      <c r="MCD97" s="129"/>
      <c r="MCE97" s="129"/>
      <c r="MCF97" s="129"/>
      <c r="MCG97" s="129"/>
      <c r="MCH97" s="129"/>
      <c r="MCI97" s="129"/>
      <c r="MCJ97" s="129"/>
      <c r="MCK97" s="129"/>
      <c r="MCL97" s="129"/>
      <c r="MCM97" s="129"/>
      <c r="MCN97" s="129"/>
      <c r="MCO97" s="129"/>
      <c r="MCP97" s="129"/>
      <c r="MCQ97" s="129"/>
      <c r="MCR97" s="129"/>
      <c r="MCS97" s="129"/>
      <c r="MCT97" s="129"/>
      <c r="MCU97" s="129"/>
      <c r="MCV97" s="129"/>
      <c r="MCW97" s="129"/>
      <c r="MCX97" s="129"/>
      <c r="MCY97" s="129"/>
      <c r="MCZ97" s="129"/>
      <c r="MDA97" s="129"/>
      <c r="MDB97" s="129"/>
      <c r="MDC97" s="129"/>
      <c r="MDD97" s="129"/>
      <c r="MDE97" s="129"/>
      <c r="MDF97" s="129"/>
      <c r="MDG97" s="129"/>
      <c r="MDH97" s="129"/>
      <c r="MDI97" s="129"/>
      <c r="MDJ97" s="129"/>
      <c r="MDK97" s="129"/>
      <c r="MDL97" s="129"/>
      <c r="MDM97" s="129"/>
      <c r="MDN97" s="129"/>
      <c r="MDO97" s="129"/>
      <c r="MDP97" s="129"/>
      <c r="MDQ97" s="129"/>
      <c r="MDR97" s="129"/>
      <c r="MDS97" s="129"/>
      <c r="MDT97" s="129"/>
      <c r="MDU97" s="129"/>
      <c r="MDV97" s="129"/>
      <c r="MDW97" s="129"/>
      <c r="MDX97" s="129"/>
      <c r="MDY97" s="129"/>
      <c r="MDZ97" s="129"/>
      <c r="MEA97" s="129"/>
      <c r="MEB97" s="129"/>
      <c r="MEC97" s="129"/>
      <c r="MED97" s="129"/>
      <c r="MEE97" s="129"/>
      <c r="MEF97" s="129"/>
      <c r="MEG97" s="129"/>
      <c r="MEH97" s="129"/>
      <c r="MEI97" s="129"/>
      <c r="MEJ97" s="129"/>
      <c r="MEK97" s="129"/>
      <c r="MEL97" s="129"/>
      <c r="MEM97" s="129"/>
      <c r="MEN97" s="129"/>
      <c r="MEO97" s="129"/>
      <c r="MEP97" s="129"/>
      <c r="MEQ97" s="129"/>
      <c r="MER97" s="129"/>
      <c r="MES97" s="129"/>
      <c r="MET97" s="129"/>
      <c r="MEU97" s="129"/>
      <c r="MEV97" s="129"/>
      <c r="MEW97" s="129"/>
      <c r="MEX97" s="129"/>
      <c r="MEY97" s="129"/>
      <c r="MEZ97" s="129"/>
      <c r="MFA97" s="129"/>
      <c r="MFB97" s="129"/>
      <c r="MFC97" s="129"/>
      <c r="MFD97" s="129"/>
      <c r="MFE97" s="129"/>
      <c r="MFF97" s="129"/>
      <c r="MFG97" s="129"/>
      <c r="MFH97" s="129"/>
      <c r="MFI97" s="129"/>
      <c r="MFJ97" s="129"/>
      <c r="MFK97" s="129"/>
      <c r="MFL97" s="129"/>
      <c r="MFM97" s="129"/>
      <c r="MFN97" s="129"/>
      <c r="MFO97" s="129"/>
      <c r="MFP97" s="129"/>
      <c r="MFQ97" s="129"/>
      <c r="MFR97" s="129"/>
      <c r="MFS97" s="129"/>
      <c r="MFT97" s="129"/>
      <c r="MFU97" s="129"/>
      <c r="MFV97" s="129"/>
      <c r="MFW97" s="129"/>
      <c r="MFX97" s="129"/>
      <c r="MFY97" s="129"/>
      <c r="MFZ97" s="129"/>
      <c r="MGA97" s="129"/>
      <c r="MGB97" s="129"/>
      <c r="MGC97" s="129"/>
      <c r="MGD97" s="129"/>
      <c r="MGE97" s="129"/>
      <c r="MGF97" s="129"/>
      <c r="MGG97" s="129"/>
      <c r="MGH97" s="129"/>
      <c r="MGI97" s="129"/>
      <c r="MGJ97" s="129"/>
      <c r="MGK97" s="129"/>
      <c r="MGL97" s="129"/>
      <c r="MGM97" s="129"/>
      <c r="MGN97" s="129"/>
      <c r="MGO97" s="129"/>
      <c r="MGP97" s="129"/>
      <c r="MGQ97" s="129"/>
      <c r="MGR97" s="129"/>
      <c r="MGS97" s="129"/>
      <c r="MGT97" s="129"/>
      <c r="MGU97" s="129"/>
      <c r="MGV97" s="129"/>
      <c r="MGW97" s="129"/>
      <c r="MGX97" s="129"/>
      <c r="MGY97" s="129"/>
      <c r="MGZ97" s="129"/>
      <c r="MHA97" s="129"/>
      <c r="MHB97" s="129"/>
      <c r="MHC97" s="129"/>
      <c r="MHD97" s="129"/>
      <c r="MHE97" s="129"/>
      <c r="MHF97" s="129"/>
      <c r="MHG97" s="129"/>
      <c r="MHH97" s="129"/>
      <c r="MHI97" s="129"/>
      <c r="MHJ97" s="129"/>
      <c r="MHK97" s="129"/>
      <c r="MHL97" s="129"/>
      <c r="MHM97" s="129"/>
      <c r="MHN97" s="129"/>
      <c r="MHO97" s="129"/>
      <c r="MHP97" s="129"/>
      <c r="MHQ97" s="129"/>
      <c r="MHR97" s="129"/>
      <c r="MHS97" s="129"/>
      <c r="MHT97" s="129"/>
      <c r="MHU97" s="129"/>
      <c r="MHV97" s="129"/>
      <c r="MHW97" s="129"/>
      <c r="MHX97" s="129"/>
      <c r="MHY97" s="129"/>
      <c r="MHZ97" s="129"/>
      <c r="MIA97" s="129"/>
      <c r="MIB97" s="129"/>
      <c r="MIC97" s="129"/>
      <c r="MID97" s="129"/>
      <c r="MIE97" s="129"/>
      <c r="MIF97" s="129"/>
      <c r="MIG97" s="129"/>
      <c r="MIH97" s="129"/>
      <c r="MII97" s="129"/>
      <c r="MIJ97" s="129"/>
      <c r="MIK97" s="129"/>
      <c r="MIL97" s="129"/>
      <c r="MIM97" s="129"/>
      <c r="MIN97" s="129"/>
      <c r="MIO97" s="129"/>
      <c r="MIP97" s="129"/>
      <c r="MIQ97" s="129"/>
      <c r="MIR97" s="129"/>
      <c r="MIS97" s="129"/>
      <c r="MIT97" s="129"/>
      <c r="MIU97" s="129"/>
      <c r="MIV97" s="129"/>
      <c r="MIW97" s="129"/>
      <c r="MIX97" s="129"/>
      <c r="MIY97" s="129"/>
      <c r="MIZ97" s="129"/>
      <c r="MJA97" s="129"/>
      <c r="MJB97" s="129"/>
      <c r="MJC97" s="129"/>
      <c r="MJD97" s="129"/>
      <c r="MJE97" s="129"/>
      <c r="MJF97" s="129"/>
      <c r="MJG97" s="129"/>
      <c r="MJH97" s="129"/>
      <c r="MJI97" s="129"/>
      <c r="MJJ97" s="129"/>
      <c r="MJK97" s="129"/>
      <c r="MJL97" s="129"/>
      <c r="MJM97" s="129"/>
      <c r="MJN97" s="129"/>
      <c r="MJO97" s="129"/>
      <c r="MJP97" s="129"/>
      <c r="MJQ97" s="129"/>
      <c r="MJR97" s="129"/>
      <c r="MJS97" s="129"/>
      <c r="MJT97" s="129"/>
      <c r="MJU97" s="129"/>
      <c r="MJV97" s="129"/>
      <c r="MJW97" s="129"/>
      <c r="MJX97" s="129"/>
      <c r="MJY97" s="129"/>
      <c r="MJZ97" s="129"/>
      <c r="MKA97" s="129"/>
      <c r="MKB97" s="129"/>
      <c r="MKC97" s="129"/>
      <c r="MKD97" s="129"/>
      <c r="MKE97" s="129"/>
      <c r="MKF97" s="129"/>
      <c r="MKG97" s="129"/>
      <c r="MKH97" s="129"/>
      <c r="MKI97" s="129"/>
      <c r="MKJ97" s="129"/>
      <c r="MKK97" s="129"/>
      <c r="MKL97" s="129"/>
      <c r="MKM97" s="129"/>
      <c r="MKN97" s="129"/>
      <c r="MKO97" s="129"/>
      <c r="MKP97" s="129"/>
      <c r="MKQ97" s="129"/>
      <c r="MKR97" s="129"/>
      <c r="MKS97" s="129"/>
      <c r="MKT97" s="129"/>
      <c r="MKU97" s="129"/>
      <c r="MKV97" s="129"/>
      <c r="MKW97" s="129"/>
      <c r="MKX97" s="129"/>
      <c r="MKY97" s="129"/>
      <c r="MKZ97" s="129"/>
      <c r="MLA97" s="129"/>
      <c r="MLB97" s="129"/>
      <c r="MLC97" s="129"/>
      <c r="MLD97" s="129"/>
      <c r="MLE97" s="129"/>
      <c r="MLF97" s="129"/>
      <c r="MLG97" s="129"/>
      <c r="MLH97" s="129"/>
      <c r="MLI97" s="129"/>
      <c r="MLJ97" s="129"/>
      <c r="MLK97" s="129"/>
      <c r="MLL97" s="129"/>
      <c r="MLM97" s="129"/>
      <c r="MLN97" s="129"/>
      <c r="MLO97" s="129"/>
      <c r="MLP97" s="129"/>
      <c r="MLQ97" s="129"/>
      <c r="MLR97" s="129"/>
      <c r="MLS97" s="129"/>
      <c r="MLT97" s="129"/>
      <c r="MLU97" s="129"/>
      <c r="MLV97" s="129"/>
      <c r="MLW97" s="129"/>
      <c r="MLX97" s="129"/>
      <c r="MLY97" s="129"/>
      <c r="MLZ97" s="129"/>
      <c r="MMA97" s="129"/>
      <c r="MMB97" s="129"/>
      <c r="MMC97" s="129"/>
      <c r="MMD97" s="129"/>
      <c r="MME97" s="129"/>
      <c r="MMF97" s="129"/>
      <c r="MMG97" s="129"/>
      <c r="MMH97" s="129"/>
      <c r="MMI97" s="129"/>
      <c r="MMJ97" s="129"/>
      <c r="MMK97" s="129"/>
      <c r="MML97" s="129"/>
      <c r="MMM97" s="129"/>
      <c r="MMN97" s="129"/>
      <c r="MMO97" s="129"/>
      <c r="MMP97" s="129"/>
      <c r="MMQ97" s="129"/>
      <c r="MMR97" s="129"/>
      <c r="MMS97" s="129"/>
      <c r="MMT97" s="129"/>
      <c r="MMU97" s="129"/>
      <c r="MMV97" s="129"/>
      <c r="MMW97" s="129"/>
      <c r="MMX97" s="129"/>
      <c r="MMY97" s="129"/>
      <c r="MMZ97" s="129"/>
      <c r="MNA97" s="129"/>
      <c r="MNB97" s="129"/>
      <c r="MNC97" s="129"/>
      <c r="MND97" s="129"/>
      <c r="MNE97" s="129"/>
      <c r="MNF97" s="129"/>
      <c r="MNG97" s="129"/>
      <c r="MNH97" s="129"/>
      <c r="MNI97" s="129"/>
      <c r="MNJ97" s="129"/>
      <c r="MNK97" s="129"/>
      <c r="MNL97" s="129"/>
      <c r="MNM97" s="129"/>
      <c r="MNN97" s="129"/>
      <c r="MNO97" s="129"/>
      <c r="MNP97" s="129"/>
      <c r="MNQ97" s="129"/>
      <c r="MNR97" s="129"/>
      <c r="MNS97" s="129"/>
      <c r="MNT97" s="129"/>
      <c r="MNU97" s="129"/>
      <c r="MNV97" s="129"/>
      <c r="MNW97" s="129"/>
      <c r="MNX97" s="129"/>
      <c r="MNY97" s="129"/>
      <c r="MNZ97" s="129"/>
      <c r="MOA97" s="129"/>
      <c r="MOB97" s="129"/>
      <c r="MOC97" s="129"/>
      <c r="MOD97" s="129"/>
      <c r="MOE97" s="129"/>
      <c r="MOF97" s="129"/>
      <c r="MOG97" s="129"/>
      <c r="MOH97" s="129"/>
      <c r="MOI97" s="129"/>
      <c r="MOJ97" s="129"/>
      <c r="MOK97" s="129"/>
      <c r="MOL97" s="129"/>
      <c r="MOM97" s="129"/>
      <c r="MON97" s="129"/>
      <c r="MOO97" s="129"/>
      <c r="MOP97" s="129"/>
      <c r="MOQ97" s="129"/>
      <c r="MOR97" s="129"/>
      <c r="MOS97" s="129"/>
      <c r="MOT97" s="129"/>
      <c r="MOU97" s="129"/>
      <c r="MOV97" s="129"/>
      <c r="MOW97" s="129"/>
      <c r="MOX97" s="129"/>
      <c r="MOY97" s="129"/>
      <c r="MOZ97" s="129"/>
      <c r="MPA97" s="129"/>
      <c r="MPB97" s="129"/>
      <c r="MPC97" s="129"/>
      <c r="MPD97" s="129"/>
      <c r="MPE97" s="129"/>
      <c r="MPF97" s="129"/>
      <c r="MPG97" s="129"/>
      <c r="MPH97" s="129"/>
      <c r="MPI97" s="129"/>
      <c r="MPJ97" s="129"/>
      <c r="MPK97" s="129"/>
      <c r="MPL97" s="129"/>
      <c r="MPM97" s="129"/>
      <c r="MPN97" s="129"/>
      <c r="MPO97" s="129"/>
      <c r="MPP97" s="129"/>
      <c r="MPQ97" s="129"/>
      <c r="MPR97" s="129"/>
      <c r="MPS97" s="129"/>
      <c r="MPT97" s="129"/>
      <c r="MPU97" s="129"/>
      <c r="MPV97" s="129"/>
      <c r="MPW97" s="129"/>
      <c r="MPX97" s="129"/>
      <c r="MPY97" s="129"/>
      <c r="MPZ97" s="129"/>
      <c r="MQA97" s="129"/>
      <c r="MQB97" s="129"/>
      <c r="MQC97" s="129"/>
      <c r="MQD97" s="129"/>
      <c r="MQE97" s="129"/>
      <c r="MQF97" s="129"/>
      <c r="MQG97" s="129"/>
      <c r="MQH97" s="129"/>
      <c r="MQI97" s="129"/>
      <c r="MQJ97" s="129"/>
      <c r="MQK97" s="129"/>
      <c r="MQL97" s="129"/>
      <c r="MQM97" s="129"/>
      <c r="MQN97" s="129"/>
      <c r="MQO97" s="129"/>
      <c r="MQP97" s="129"/>
      <c r="MQQ97" s="129"/>
      <c r="MQR97" s="129"/>
      <c r="MQS97" s="129"/>
      <c r="MQT97" s="129"/>
      <c r="MQU97" s="129"/>
      <c r="MQV97" s="129"/>
      <c r="MQW97" s="129"/>
      <c r="MQX97" s="129"/>
      <c r="MQY97" s="129"/>
      <c r="MQZ97" s="129"/>
      <c r="MRA97" s="129"/>
      <c r="MRB97" s="129"/>
      <c r="MRC97" s="129"/>
      <c r="MRD97" s="129"/>
      <c r="MRE97" s="129"/>
      <c r="MRF97" s="129"/>
      <c r="MRG97" s="129"/>
      <c r="MRH97" s="129"/>
      <c r="MRI97" s="129"/>
      <c r="MRJ97" s="129"/>
      <c r="MRK97" s="129"/>
      <c r="MRL97" s="129"/>
      <c r="MRM97" s="129"/>
      <c r="MRN97" s="129"/>
      <c r="MRO97" s="129"/>
      <c r="MRP97" s="129"/>
      <c r="MRQ97" s="129"/>
      <c r="MRR97" s="129"/>
      <c r="MRS97" s="129"/>
      <c r="MRT97" s="129"/>
      <c r="MRU97" s="129"/>
      <c r="MRV97" s="129"/>
      <c r="MRW97" s="129"/>
      <c r="MRX97" s="129"/>
      <c r="MRY97" s="129"/>
      <c r="MRZ97" s="129"/>
      <c r="MSA97" s="129"/>
      <c r="MSB97" s="129"/>
      <c r="MSC97" s="129"/>
      <c r="MSD97" s="129"/>
      <c r="MSE97" s="129"/>
      <c r="MSF97" s="129"/>
      <c r="MSG97" s="129"/>
      <c r="MSH97" s="129"/>
      <c r="MSI97" s="129"/>
      <c r="MSJ97" s="129"/>
      <c r="MSK97" s="129"/>
      <c r="MSL97" s="129"/>
      <c r="MSM97" s="129"/>
      <c r="MSN97" s="129"/>
      <c r="MSO97" s="129"/>
      <c r="MSP97" s="129"/>
      <c r="MSQ97" s="129"/>
      <c r="MSR97" s="129"/>
      <c r="MSS97" s="129"/>
      <c r="MST97" s="129"/>
      <c r="MSU97" s="129"/>
      <c r="MSV97" s="129"/>
      <c r="MSW97" s="129"/>
      <c r="MSX97" s="129"/>
      <c r="MSY97" s="129"/>
      <c r="MSZ97" s="129"/>
      <c r="MTA97" s="129"/>
      <c r="MTB97" s="129"/>
      <c r="MTC97" s="129"/>
      <c r="MTD97" s="129"/>
      <c r="MTE97" s="129"/>
      <c r="MTF97" s="129"/>
      <c r="MTG97" s="129"/>
      <c r="MTH97" s="129"/>
      <c r="MTI97" s="129"/>
      <c r="MTJ97" s="129"/>
      <c r="MTK97" s="129"/>
      <c r="MTL97" s="129"/>
      <c r="MTM97" s="129"/>
      <c r="MTN97" s="129"/>
      <c r="MTO97" s="129"/>
      <c r="MTP97" s="129"/>
      <c r="MTQ97" s="129"/>
      <c r="MTR97" s="129"/>
      <c r="MTS97" s="129"/>
      <c r="MTT97" s="129"/>
      <c r="MTU97" s="129"/>
      <c r="MTV97" s="129"/>
      <c r="MTW97" s="129"/>
      <c r="MTX97" s="129"/>
      <c r="MTY97" s="129"/>
      <c r="MTZ97" s="129"/>
      <c r="MUA97" s="129"/>
      <c r="MUB97" s="129"/>
      <c r="MUC97" s="129"/>
      <c r="MUD97" s="129"/>
      <c r="MUE97" s="129"/>
      <c r="MUF97" s="129"/>
      <c r="MUG97" s="129"/>
      <c r="MUH97" s="129"/>
      <c r="MUI97" s="129"/>
      <c r="MUJ97" s="129"/>
      <c r="MUK97" s="129"/>
      <c r="MUL97" s="129"/>
      <c r="MUM97" s="129"/>
      <c r="MUN97" s="129"/>
      <c r="MUO97" s="129"/>
      <c r="MUP97" s="129"/>
      <c r="MUQ97" s="129"/>
      <c r="MUR97" s="129"/>
      <c r="MUS97" s="129"/>
      <c r="MUT97" s="129"/>
      <c r="MUU97" s="129"/>
      <c r="MUV97" s="129"/>
      <c r="MUW97" s="129"/>
      <c r="MUX97" s="129"/>
      <c r="MUY97" s="129"/>
      <c r="MUZ97" s="129"/>
      <c r="MVA97" s="129"/>
      <c r="MVB97" s="129"/>
      <c r="MVC97" s="129"/>
      <c r="MVD97" s="129"/>
      <c r="MVE97" s="129"/>
      <c r="MVF97" s="129"/>
      <c r="MVG97" s="129"/>
      <c r="MVH97" s="129"/>
      <c r="MVI97" s="129"/>
      <c r="MVJ97" s="129"/>
      <c r="MVK97" s="129"/>
      <c r="MVL97" s="129"/>
      <c r="MVM97" s="129"/>
      <c r="MVN97" s="129"/>
      <c r="MVO97" s="129"/>
      <c r="MVP97" s="129"/>
      <c r="MVQ97" s="129"/>
      <c r="MVR97" s="129"/>
      <c r="MVS97" s="129"/>
      <c r="MVT97" s="129"/>
      <c r="MVU97" s="129"/>
      <c r="MVV97" s="129"/>
      <c r="MVW97" s="129"/>
      <c r="MVX97" s="129"/>
      <c r="MVY97" s="129"/>
      <c r="MVZ97" s="129"/>
      <c r="MWA97" s="129"/>
      <c r="MWB97" s="129"/>
      <c r="MWC97" s="129"/>
      <c r="MWD97" s="129"/>
      <c r="MWE97" s="129"/>
      <c r="MWF97" s="129"/>
      <c r="MWG97" s="129"/>
      <c r="MWH97" s="129"/>
      <c r="MWI97" s="129"/>
      <c r="MWJ97" s="129"/>
      <c r="MWK97" s="129"/>
      <c r="MWL97" s="129"/>
      <c r="MWM97" s="129"/>
      <c r="MWN97" s="129"/>
      <c r="MWO97" s="129"/>
      <c r="MWP97" s="129"/>
      <c r="MWQ97" s="129"/>
      <c r="MWR97" s="129"/>
      <c r="MWS97" s="129"/>
      <c r="MWT97" s="129"/>
      <c r="MWU97" s="129"/>
      <c r="MWV97" s="129"/>
      <c r="MWW97" s="129"/>
      <c r="MWX97" s="129"/>
      <c r="MWY97" s="129"/>
      <c r="MWZ97" s="129"/>
      <c r="MXA97" s="129"/>
      <c r="MXB97" s="129"/>
      <c r="MXC97" s="129"/>
      <c r="MXD97" s="129"/>
      <c r="MXE97" s="129"/>
      <c r="MXF97" s="129"/>
      <c r="MXG97" s="129"/>
      <c r="MXH97" s="129"/>
      <c r="MXI97" s="129"/>
      <c r="MXJ97" s="129"/>
      <c r="MXK97" s="129"/>
      <c r="MXL97" s="129"/>
      <c r="MXM97" s="129"/>
      <c r="MXN97" s="129"/>
      <c r="MXO97" s="129"/>
      <c r="MXP97" s="129"/>
      <c r="MXQ97" s="129"/>
      <c r="MXR97" s="129"/>
      <c r="MXS97" s="129"/>
      <c r="MXT97" s="129"/>
      <c r="MXU97" s="129"/>
      <c r="MXV97" s="129"/>
      <c r="MXW97" s="129"/>
      <c r="MXX97" s="129"/>
      <c r="MXY97" s="129"/>
      <c r="MXZ97" s="129"/>
      <c r="MYA97" s="129"/>
      <c r="MYB97" s="129"/>
      <c r="MYC97" s="129"/>
      <c r="MYD97" s="129"/>
      <c r="MYE97" s="129"/>
      <c r="MYF97" s="129"/>
      <c r="MYG97" s="129"/>
      <c r="MYH97" s="129"/>
      <c r="MYI97" s="129"/>
      <c r="MYJ97" s="129"/>
      <c r="MYK97" s="129"/>
      <c r="MYL97" s="129"/>
      <c r="MYM97" s="129"/>
      <c r="MYN97" s="129"/>
      <c r="MYO97" s="129"/>
      <c r="MYP97" s="129"/>
      <c r="MYQ97" s="129"/>
      <c r="MYR97" s="129"/>
      <c r="MYS97" s="129"/>
      <c r="MYT97" s="129"/>
      <c r="MYU97" s="129"/>
      <c r="MYV97" s="129"/>
      <c r="MYW97" s="129"/>
      <c r="MYX97" s="129"/>
      <c r="MYY97" s="129"/>
      <c r="MYZ97" s="129"/>
      <c r="MZA97" s="129"/>
      <c r="MZB97" s="129"/>
      <c r="MZC97" s="129"/>
      <c r="MZD97" s="129"/>
      <c r="MZE97" s="129"/>
      <c r="MZF97" s="129"/>
      <c r="MZG97" s="129"/>
      <c r="MZH97" s="129"/>
      <c r="MZI97" s="129"/>
      <c r="MZJ97" s="129"/>
      <c r="MZK97" s="129"/>
      <c r="MZL97" s="129"/>
      <c r="MZM97" s="129"/>
      <c r="MZN97" s="129"/>
      <c r="MZO97" s="129"/>
      <c r="MZP97" s="129"/>
      <c r="MZQ97" s="129"/>
      <c r="MZR97" s="129"/>
      <c r="MZS97" s="129"/>
      <c r="MZT97" s="129"/>
      <c r="MZU97" s="129"/>
      <c r="MZV97" s="129"/>
      <c r="MZW97" s="129"/>
      <c r="MZX97" s="129"/>
      <c r="MZY97" s="129"/>
      <c r="MZZ97" s="129"/>
      <c r="NAA97" s="129"/>
      <c r="NAB97" s="129"/>
      <c r="NAC97" s="129"/>
      <c r="NAD97" s="129"/>
      <c r="NAE97" s="129"/>
      <c r="NAF97" s="129"/>
      <c r="NAG97" s="129"/>
      <c r="NAH97" s="129"/>
      <c r="NAI97" s="129"/>
      <c r="NAJ97" s="129"/>
      <c r="NAK97" s="129"/>
      <c r="NAL97" s="129"/>
      <c r="NAM97" s="129"/>
      <c r="NAN97" s="129"/>
      <c r="NAO97" s="129"/>
      <c r="NAP97" s="129"/>
      <c r="NAQ97" s="129"/>
      <c r="NAR97" s="129"/>
      <c r="NAS97" s="129"/>
      <c r="NAT97" s="129"/>
      <c r="NAU97" s="129"/>
      <c r="NAV97" s="129"/>
      <c r="NAW97" s="129"/>
      <c r="NAX97" s="129"/>
      <c r="NAY97" s="129"/>
      <c r="NAZ97" s="129"/>
      <c r="NBA97" s="129"/>
      <c r="NBB97" s="129"/>
      <c r="NBC97" s="129"/>
      <c r="NBD97" s="129"/>
      <c r="NBE97" s="129"/>
      <c r="NBF97" s="129"/>
      <c r="NBG97" s="129"/>
      <c r="NBH97" s="129"/>
      <c r="NBI97" s="129"/>
      <c r="NBJ97" s="129"/>
      <c r="NBK97" s="129"/>
      <c r="NBL97" s="129"/>
      <c r="NBM97" s="129"/>
      <c r="NBN97" s="129"/>
      <c r="NBO97" s="129"/>
      <c r="NBP97" s="129"/>
      <c r="NBQ97" s="129"/>
      <c r="NBR97" s="129"/>
      <c r="NBS97" s="129"/>
      <c r="NBT97" s="129"/>
      <c r="NBU97" s="129"/>
      <c r="NBV97" s="129"/>
      <c r="NBW97" s="129"/>
      <c r="NBX97" s="129"/>
      <c r="NBY97" s="129"/>
      <c r="NBZ97" s="129"/>
      <c r="NCA97" s="129"/>
      <c r="NCB97" s="129"/>
      <c r="NCC97" s="129"/>
      <c r="NCD97" s="129"/>
      <c r="NCE97" s="129"/>
      <c r="NCF97" s="129"/>
      <c r="NCG97" s="129"/>
      <c r="NCH97" s="129"/>
      <c r="NCI97" s="129"/>
      <c r="NCJ97" s="129"/>
      <c r="NCK97" s="129"/>
      <c r="NCL97" s="129"/>
      <c r="NCM97" s="129"/>
      <c r="NCN97" s="129"/>
      <c r="NCO97" s="129"/>
      <c r="NCP97" s="129"/>
      <c r="NCQ97" s="129"/>
      <c r="NCR97" s="129"/>
      <c r="NCS97" s="129"/>
      <c r="NCT97" s="129"/>
      <c r="NCU97" s="129"/>
      <c r="NCV97" s="129"/>
      <c r="NCW97" s="129"/>
      <c r="NCX97" s="129"/>
      <c r="NCY97" s="129"/>
      <c r="NCZ97" s="129"/>
      <c r="NDA97" s="129"/>
      <c r="NDB97" s="129"/>
      <c r="NDC97" s="129"/>
      <c r="NDD97" s="129"/>
      <c r="NDE97" s="129"/>
      <c r="NDF97" s="129"/>
      <c r="NDG97" s="129"/>
      <c r="NDH97" s="129"/>
      <c r="NDI97" s="129"/>
      <c r="NDJ97" s="129"/>
      <c r="NDK97" s="129"/>
      <c r="NDL97" s="129"/>
      <c r="NDM97" s="129"/>
      <c r="NDN97" s="129"/>
      <c r="NDO97" s="129"/>
      <c r="NDP97" s="129"/>
      <c r="NDQ97" s="129"/>
      <c r="NDR97" s="129"/>
      <c r="NDS97" s="129"/>
      <c r="NDT97" s="129"/>
      <c r="NDU97" s="129"/>
      <c r="NDV97" s="129"/>
      <c r="NDW97" s="129"/>
      <c r="NDX97" s="129"/>
      <c r="NDY97" s="129"/>
      <c r="NDZ97" s="129"/>
      <c r="NEA97" s="129"/>
      <c r="NEB97" s="129"/>
      <c r="NEC97" s="129"/>
      <c r="NED97" s="129"/>
      <c r="NEE97" s="129"/>
      <c r="NEF97" s="129"/>
      <c r="NEG97" s="129"/>
      <c r="NEH97" s="129"/>
      <c r="NEI97" s="129"/>
      <c r="NEJ97" s="129"/>
      <c r="NEK97" s="129"/>
      <c r="NEL97" s="129"/>
      <c r="NEM97" s="129"/>
      <c r="NEN97" s="129"/>
      <c r="NEO97" s="129"/>
      <c r="NEP97" s="129"/>
      <c r="NEQ97" s="129"/>
      <c r="NER97" s="129"/>
      <c r="NES97" s="129"/>
      <c r="NET97" s="129"/>
      <c r="NEU97" s="129"/>
      <c r="NEV97" s="129"/>
      <c r="NEW97" s="129"/>
      <c r="NEX97" s="129"/>
      <c r="NEY97" s="129"/>
      <c r="NEZ97" s="129"/>
      <c r="NFA97" s="129"/>
      <c r="NFB97" s="129"/>
      <c r="NFC97" s="129"/>
      <c r="NFD97" s="129"/>
      <c r="NFE97" s="129"/>
      <c r="NFF97" s="129"/>
      <c r="NFG97" s="129"/>
      <c r="NFH97" s="129"/>
      <c r="NFI97" s="129"/>
      <c r="NFJ97" s="129"/>
      <c r="NFK97" s="129"/>
      <c r="NFL97" s="129"/>
      <c r="NFM97" s="129"/>
      <c r="NFN97" s="129"/>
      <c r="NFO97" s="129"/>
      <c r="NFP97" s="129"/>
      <c r="NFQ97" s="129"/>
      <c r="NFR97" s="129"/>
      <c r="NFS97" s="129"/>
      <c r="NFT97" s="129"/>
      <c r="NFU97" s="129"/>
      <c r="NFV97" s="129"/>
      <c r="NFW97" s="129"/>
      <c r="NFX97" s="129"/>
      <c r="NFY97" s="129"/>
      <c r="NFZ97" s="129"/>
      <c r="NGA97" s="129"/>
      <c r="NGB97" s="129"/>
      <c r="NGC97" s="129"/>
      <c r="NGD97" s="129"/>
      <c r="NGE97" s="129"/>
      <c r="NGF97" s="129"/>
      <c r="NGG97" s="129"/>
      <c r="NGH97" s="129"/>
      <c r="NGI97" s="129"/>
      <c r="NGJ97" s="129"/>
      <c r="NGK97" s="129"/>
      <c r="NGL97" s="129"/>
      <c r="NGM97" s="129"/>
      <c r="NGN97" s="129"/>
      <c r="NGO97" s="129"/>
      <c r="NGP97" s="129"/>
      <c r="NGQ97" s="129"/>
      <c r="NGR97" s="129"/>
      <c r="NGS97" s="129"/>
      <c r="NGT97" s="129"/>
      <c r="NGU97" s="129"/>
      <c r="NGV97" s="129"/>
      <c r="NGW97" s="129"/>
      <c r="NGX97" s="129"/>
      <c r="NGY97" s="129"/>
      <c r="NGZ97" s="129"/>
      <c r="NHA97" s="129"/>
      <c r="NHB97" s="129"/>
      <c r="NHC97" s="129"/>
      <c r="NHD97" s="129"/>
      <c r="NHE97" s="129"/>
      <c r="NHF97" s="129"/>
      <c r="NHG97" s="129"/>
      <c r="NHH97" s="129"/>
      <c r="NHI97" s="129"/>
      <c r="NHJ97" s="129"/>
      <c r="NHK97" s="129"/>
      <c r="NHL97" s="129"/>
      <c r="NHM97" s="129"/>
      <c r="NHN97" s="129"/>
      <c r="NHO97" s="129"/>
      <c r="NHP97" s="129"/>
      <c r="NHQ97" s="129"/>
      <c r="NHR97" s="129"/>
      <c r="NHS97" s="129"/>
      <c r="NHT97" s="129"/>
      <c r="NHU97" s="129"/>
      <c r="NHV97" s="129"/>
      <c r="NHW97" s="129"/>
      <c r="NHX97" s="129"/>
      <c r="NHY97" s="129"/>
      <c r="NHZ97" s="129"/>
      <c r="NIA97" s="129"/>
      <c r="NIB97" s="129"/>
      <c r="NIC97" s="129"/>
      <c r="NID97" s="129"/>
      <c r="NIE97" s="129"/>
      <c r="NIF97" s="129"/>
      <c r="NIG97" s="129"/>
      <c r="NIH97" s="129"/>
      <c r="NII97" s="129"/>
      <c r="NIJ97" s="129"/>
      <c r="NIK97" s="129"/>
      <c r="NIL97" s="129"/>
      <c r="NIM97" s="129"/>
      <c r="NIN97" s="129"/>
      <c r="NIO97" s="129"/>
      <c r="NIP97" s="129"/>
      <c r="NIQ97" s="129"/>
      <c r="NIR97" s="129"/>
      <c r="NIS97" s="129"/>
      <c r="NIT97" s="129"/>
      <c r="NIU97" s="129"/>
      <c r="NIV97" s="129"/>
      <c r="NIW97" s="129"/>
      <c r="NIX97" s="129"/>
      <c r="NIY97" s="129"/>
      <c r="NIZ97" s="129"/>
      <c r="NJA97" s="129"/>
      <c r="NJB97" s="129"/>
      <c r="NJC97" s="129"/>
      <c r="NJD97" s="129"/>
      <c r="NJE97" s="129"/>
      <c r="NJF97" s="129"/>
      <c r="NJG97" s="129"/>
      <c r="NJH97" s="129"/>
      <c r="NJI97" s="129"/>
      <c r="NJJ97" s="129"/>
      <c r="NJK97" s="129"/>
      <c r="NJL97" s="129"/>
      <c r="NJM97" s="129"/>
      <c r="NJN97" s="129"/>
      <c r="NJO97" s="129"/>
      <c r="NJP97" s="129"/>
      <c r="NJQ97" s="129"/>
      <c r="NJR97" s="129"/>
      <c r="NJS97" s="129"/>
      <c r="NJT97" s="129"/>
      <c r="NJU97" s="129"/>
      <c r="NJV97" s="129"/>
      <c r="NJW97" s="129"/>
      <c r="NJX97" s="129"/>
      <c r="NJY97" s="129"/>
      <c r="NJZ97" s="129"/>
      <c r="NKA97" s="129"/>
      <c r="NKB97" s="129"/>
      <c r="NKC97" s="129"/>
      <c r="NKD97" s="129"/>
      <c r="NKE97" s="129"/>
      <c r="NKF97" s="129"/>
      <c r="NKG97" s="129"/>
      <c r="NKH97" s="129"/>
      <c r="NKI97" s="129"/>
      <c r="NKJ97" s="129"/>
      <c r="NKK97" s="129"/>
      <c r="NKL97" s="129"/>
      <c r="NKM97" s="129"/>
      <c r="NKN97" s="129"/>
      <c r="NKO97" s="129"/>
      <c r="NKP97" s="129"/>
      <c r="NKQ97" s="129"/>
      <c r="NKR97" s="129"/>
      <c r="NKS97" s="129"/>
      <c r="NKT97" s="129"/>
      <c r="NKU97" s="129"/>
      <c r="NKV97" s="129"/>
      <c r="NKW97" s="129"/>
      <c r="NKX97" s="129"/>
      <c r="NKY97" s="129"/>
      <c r="NKZ97" s="129"/>
      <c r="NLA97" s="129"/>
      <c r="NLB97" s="129"/>
      <c r="NLC97" s="129"/>
      <c r="NLD97" s="129"/>
      <c r="NLE97" s="129"/>
      <c r="NLF97" s="129"/>
      <c r="NLG97" s="129"/>
      <c r="NLH97" s="129"/>
      <c r="NLI97" s="129"/>
      <c r="NLJ97" s="129"/>
      <c r="NLK97" s="129"/>
      <c r="NLL97" s="129"/>
      <c r="NLM97" s="129"/>
      <c r="NLN97" s="129"/>
      <c r="NLO97" s="129"/>
      <c r="NLP97" s="129"/>
      <c r="NLQ97" s="129"/>
      <c r="NLR97" s="129"/>
      <c r="NLS97" s="129"/>
      <c r="NLT97" s="129"/>
      <c r="NLU97" s="129"/>
      <c r="NLV97" s="129"/>
      <c r="NLW97" s="129"/>
      <c r="NLX97" s="129"/>
      <c r="NLY97" s="129"/>
      <c r="NLZ97" s="129"/>
      <c r="NMA97" s="129"/>
      <c r="NMB97" s="129"/>
      <c r="NMC97" s="129"/>
      <c r="NMD97" s="129"/>
      <c r="NME97" s="129"/>
      <c r="NMF97" s="129"/>
      <c r="NMG97" s="129"/>
      <c r="NMH97" s="129"/>
      <c r="NMI97" s="129"/>
      <c r="NMJ97" s="129"/>
      <c r="NMK97" s="129"/>
      <c r="NML97" s="129"/>
      <c r="NMM97" s="129"/>
      <c r="NMN97" s="129"/>
      <c r="NMO97" s="129"/>
      <c r="NMP97" s="129"/>
      <c r="NMQ97" s="129"/>
      <c r="NMR97" s="129"/>
      <c r="NMS97" s="129"/>
      <c r="NMT97" s="129"/>
      <c r="NMU97" s="129"/>
      <c r="NMV97" s="129"/>
      <c r="NMW97" s="129"/>
      <c r="NMX97" s="129"/>
      <c r="NMY97" s="129"/>
      <c r="NMZ97" s="129"/>
      <c r="NNA97" s="129"/>
      <c r="NNB97" s="129"/>
      <c r="NNC97" s="129"/>
      <c r="NND97" s="129"/>
      <c r="NNE97" s="129"/>
      <c r="NNF97" s="129"/>
      <c r="NNG97" s="129"/>
      <c r="NNH97" s="129"/>
      <c r="NNI97" s="129"/>
      <c r="NNJ97" s="129"/>
      <c r="NNK97" s="129"/>
      <c r="NNL97" s="129"/>
      <c r="NNM97" s="129"/>
      <c r="NNN97" s="129"/>
      <c r="NNO97" s="129"/>
      <c r="NNP97" s="129"/>
      <c r="NNQ97" s="129"/>
      <c r="NNR97" s="129"/>
      <c r="NNS97" s="129"/>
      <c r="NNT97" s="129"/>
      <c r="NNU97" s="129"/>
      <c r="NNV97" s="129"/>
      <c r="NNW97" s="129"/>
      <c r="NNX97" s="129"/>
      <c r="NNY97" s="129"/>
      <c r="NNZ97" s="129"/>
      <c r="NOA97" s="129"/>
      <c r="NOB97" s="129"/>
      <c r="NOC97" s="129"/>
      <c r="NOD97" s="129"/>
      <c r="NOE97" s="129"/>
      <c r="NOF97" s="129"/>
      <c r="NOG97" s="129"/>
      <c r="NOH97" s="129"/>
      <c r="NOI97" s="129"/>
      <c r="NOJ97" s="129"/>
      <c r="NOK97" s="129"/>
      <c r="NOL97" s="129"/>
      <c r="NOM97" s="129"/>
      <c r="NON97" s="129"/>
      <c r="NOO97" s="129"/>
      <c r="NOP97" s="129"/>
      <c r="NOQ97" s="129"/>
      <c r="NOR97" s="129"/>
      <c r="NOS97" s="129"/>
      <c r="NOT97" s="129"/>
      <c r="NOU97" s="129"/>
      <c r="NOV97" s="129"/>
      <c r="NOW97" s="129"/>
      <c r="NOX97" s="129"/>
      <c r="NOY97" s="129"/>
      <c r="NOZ97" s="129"/>
      <c r="NPA97" s="129"/>
      <c r="NPB97" s="129"/>
      <c r="NPC97" s="129"/>
      <c r="NPD97" s="129"/>
      <c r="NPE97" s="129"/>
      <c r="NPF97" s="129"/>
      <c r="NPG97" s="129"/>
      <c r="NPH97" s="129"/>
      <c r="NPI97" s="129"/>
      <c r="NPJ97" s="129"/>
      <c r="NPK97" s="129"/>
      <c r="NPL97" s="129"/>
      <c r="NPM97" s="129"/>
      <c r="NPN97" s="129"/>
      <c r="NPO97" s="129"/>
      <c r="NPP97" s="129"/>
      <c r="NPQ97" s="129"/>
      <c r="NPR97" s="129"/>
      <c r="NPS97" s="129"/>
      <c r="NPT97" s="129"/>
      <c r="NPU97" s="129"/>
      <c r="NPV97" s="129"/>
      <c r="NPW97" s="129"/>
      <c r="NPX97" s="129"/>
      <c r="NPY97" s="129"/>
      <c r="NPZ97" s="129"/>
      <c r="NQA97" s="129"/>
      <c r="NQB97" s="129"/>
      <c r="NQC97" s="129"/>
      <c r="NQD97" s="129"/>
      <c r="NQE97" s="129"/>
      <c r="NQF97" s="129"/>
      <c r="NQG97" s="129"/>
      <c r="NQH97" s="129"/>
      <c r="NQI97" s="129"/>
      <c r="NQJ97" s="129"/>
      <c r="NQK97" s="129"/>
      <c r="NQL97" s="129"/>
      <c r="NQM97" s="129"/>
      <c r="NQN97" s="129"/>
      <c r="NQO97" s="129"/>
      <c r="NQP97" s="129"/>
      <c r="NQQ97" s="129"/>
      <c r="NQR97" s="129"/>
      <c r="NQS97" s="129"/>
      <c r="NQT97" s="129"/>
      <c r="NQU97" s="129"/>
      <c r="NQV97" s="129"/>
      <c r="NQW97" s="129"/>
      <c r="NQX97" s="129"/>
      <c r="NQY97" s="129"/>
      <c r="NQZ97" s="129"/>
      <c r="NRA97" s="129"/>
      <c r="NRB97" s="129"/>
      <c r="NRC97" s="129"/>
      <c r="NRD97" s="129"/>
      <c r="NRE97" s="129"/>
      <c r="NRF97" s="129"/>
      <c r="NRG97" s="129"/>
      <c r="NRH97" s="129"/>
      <c r="NRI97" s="129"/>
      <c r="NRJ97" s="129"/>
      <c r="NRK97" s="129"/>
      <c r="NRL97" s="129"/>
      <c r="NRM97" s="129"/>
      <c r="NRN97" s="129"/>
      <c r="NRO97" s="129"/>
      <c r="NRP97" s="129"/>
      <c r="NRQ97" s="129"/>
      <c r="NRR97" s="129"/>
      <c r="NRS97" s="129"/>
      <c r="NRT97" s="129"/>
      <c r="NRU97" s="129"/>
      <c r="NRV97" s="129"/>
      <c r="NRW97" s="129"/>
      <c r="NRX97" s="129"/>
      <c r="NRY97" s="129"/>
      <c r="NRZ97" s="129"/>
      <c r="NSA97" s="129"/>
      <c r="NSB97" s="129"/>
      <c r="NSC97" s="129"/>
      <c r="NSD97" s="129"/>
      <c r="NSE97" s="129"/>
      <c r="NSF97" s="129"/>
      <c r="NSG97" s="129"/>
      <c r="NSH97" s="129"/>
      <c r="NSI97" s="129"/>
      <c r="NSJ97" s="129"/>
      <c r="NSK97" s="129"/>
      <c r="NSL97" s="129"/>
      <c r="NSM97" s="129"/>
      <c r="NSN97" s="129"/>
      <c r="NSO97" s="129"/>
      <c r="NSP97" s="129"/>
      <c r="NSQ97" s="129"/>
      <c r="NSR97" s="129"/>
      <c r="NSS97" s="129"/>
      <c r="NST97" s="129"/>
      <c r="NSU97" s="129"/>
      <c r="NSV97" s="129"/>
      <c r="NSW97" s="129"/>
      <c r="NSX97" s="129"/>
      <c r="NSY97" s="129"/>
      <c r="NSZ97" s="129"/>
      <c r="NTA97" s="129"/>
      <c r="NTB97" s="129"/>
      <c r="NTC97" s="129"/>
      <c r="NTD97" s="129"/>
      <c r="NTE97" s="129"/>
      <c r="NTF97" s="129"/>
      <c r="NTG97" s="129"/>
      <c r="NTH97" s="129"/>
      <c r="NTI97" s="129"/>
      <c r="NTJ97" s="129"/>
      <c r="NTK97" s="129"/>
      <c r="NTL97" s="129"/>
      <c r="NTM97" s="129"/>
      <c r="NTN97" s="129"/>
      <c r="NTO97" s="129"/>
      <c r="NTP97" s="129"/>
      <c r="NTQ97" s="129"/>
      <c r="NTR97" s="129"/>
      <c r="NTS97" s="129"/>
      <c r="NTT97" s="129"/>
      <c r="NTU97" s="129"/>
      <c r="NTV97" s="129"/>
      <c r="NTW97" s="129"/>
      <c r="NTX97" s="129"/>
      <c r="NTY97" s="129"/>
      <c r="NTZ97" s="129"/>
      <c r="NUA97" s="129"/>
      <c r="NUB97" s="129"/>
      <c r="NUC97" s="129"/>
      <c r="NUD97" s="129"/>
      <c r="NUE97" s="129"/>
      <c r="NUF97" s="129"/>
      <c r="NUG97" s="129"/>
      <c r="NUH97" s="129"/>
      <c r="NUI97" s="129"/>
      <c r="NUJ97" s="129"/>
      <c r="NUK97" s="129"/>
      <c r="NUL97" s="129"/>
      <c r="NUM97" s="129"/>
      <c r="NUN97" s="129"/>
      <c r="NUO97" s="129"/>
      <c r="NUP97" s="129"/>
      <c r="NUQ97" s="129"/>
      <c r="NUR97" s="129"/>
      <c r="NUS97" s="129"/>
      <c r="NUT97" s="129"/>
      <c r="NUU97" s="129"/>
      <c r="NUV97" s="129"/>
      <c r="NUW97" s="129"/>
      <c r="NUX97" s="129"/>
      <c r="NUY97" s="129"/>
      <c r="NUZ97" s="129"/>
      <c r="NVA97" s="129"/>
      <c r="NVB97" s="129"/>
      <c r="NVC97" s="129"/>
      <c r="NVD97" s="129"/>
      <c r="NVE97" s="129"/>
      <c r="NVF97" s="129"/>
      <c r="NVG97" s="129"/>
      <c r="NVH97" s="129"/>
      <c r="NVI97" s="129"/>
      <c r="NVJ97" s="129"/>
      <c r="NVK97" s="129"/>
      <c r="NVL97" s="129"/>
      <c r="NVM97" s="129"/>
      <c r="NVN97" s="129"/>
      <c r="NVO97" s="129"/>
      <c r="NVP97" s="129"/>
      <c r="NVQ97" s="129"/>
      <c r="NVR97" s="129"/>
      <c r="NVS97" s="129"/>
      <c r="NVT97" s="129"/>
      <c r="NVU97" s="129"/>
      <c r="NVV97" s="129"/>
      <c r="NVW97" s="129"/>
      <c r="NVX97" s="129"/>
      <c r="NVY97" s="129"/>
      <c r="NVZ97" s="129"/>
      <c r="NWA97" s="129"/>
      <c r="NWB97" s="129"/>
      <c r="NWC97" s="129"/>
      <c r="NWD97" s="129"/>
      <c r="NWE97" s="129"/>
      <c r="NWF97" s="129"/>
      <c r="NWG97" s="129"/>
      <c r="NWH97" s="129"/>
      <c r="NWI97" s="129"/>
      <c r="NWJ97" s="129"/>
      <c r="NWK97" s="129"/>
      <c r="NWL97" s="129"/>
      <c r="NWM97" s="129"/>
      <c r="NWN97" s="129"/>
      <c r="NWO97" s="129"/>
      <c r="NWP97" s="129"/>
      <c r="NWQ97" s="129"/>
      <c r="NWR97" s="129"/>
      <c r="NWS97" s="129"/>
      <c r="NWT97" s="129"/>
      <c r="NWU97" s="129"/>
      <c r="NWV97" s="129"/>
      <c r="NWW97" s="129"/>
      <c r="NWX97" s="129"/>
      <c r="NWY97" s="129"/>
      <c r="NWZ97" s="129"/>
      <c r="NXA97" s="129"/>
      <c r="NXB97" s="129"/>
      <c r="NXC97" s="129"/>
      <c r="NXD97" s="129"/>
      <c r="NXE97" s="129"/>
      <c r="NXF97" s="129"/>
      <c r="NXG97" s="129"/>
      <c r="NXH97" s="129"/>
      <c r="NXI97" s="129"/>
      <c r="NXJ97" s="129"/>
      <c r="NXK97" s="129"/>
      <c r="NXL97" s="129"/>
      <c r="NXM97" s="129"/>
      <c r="NXN97" s="129"/>
      <c r="NXO97" s="129"/>
      <c r="NXP97" s="129"/>
      <c r="NXQ97" s="129"/>
      <c r="NXR97" s="129"/>
      <c r="NXS97" s="129"/>
      <c r="NXT97" s="129"/>
      <c r="NXU97" s="129"/>
      <c r="NXV97" s="129"/>
      <c r="NXW97" s="129"/>
      <c r="NXX97" s="129"/>
      <c r="NXY97" s="129"/>
      <c r="NXZ97" s="129"/>
      <c r="NYA97" s="129"/>
      <c r="NYB97" s="129"/>
      <c r="NYC97" s="129"/>
      <c r="NYD97" s="129"/>
      <c r="NYE97" s="129"/>
      <c r="NYF97" s="129"/>
      <c r="NYG97" s="129"/>
      <c r="NYH97" s="129"/>
      <c r="NYI97" s="129"/>
      <c r="NYJ97" s="129"/>
      <c r="NYK97" s="129"/>
      <c r="NYL97" s="129"/>
      <c r="NYM97" s="129"/>
      <c r="NYN97" s="129"/>
      <c r="NYO97" s="129"/>
      <c r="NYP97" s="129"/>
      <c r="NYQ97" s="129"/>
      <c r="NYR97" s="129"/>
      <c r="NYS97" s="129"/>
      <c r="NYT97" s="129"/>
      <c r="NYU97" s="129"/>
      <c r="NYV97" s="129"/>
      <c r="NYW97" s="129"/>
      <c r="NYX97" s="129"/>
      <c r="NYY97" s="129"/>
      <c r="NYZ97" s="129"/>
      <c r="NZA97" s="129"/>
      <c r="NZB97" s="129"/>
      <c r="NZC97" s="129"/>
      <c r="NZD97" s="129"/>
      <c r="NZE97" s="129"/>
      <c r="NZF97" s="129"/>
      <c r="NZG97" s="129"/>
      <c r="NZH97" s="129"/>
      <c r="NZI97" s="129"/>
      <c r="NZJ97" s="129"/>
      <c r="NZK97" s="129"/>
      <c r="NZL97" s="129"/>
      <c r="NZM97" s="129"/>
      <c r="NZN97" s="129"/>
      <c r="NZO97" s="129"/>
      <c r="NZP97" s="129"/>
      <c r="NZQ97" s="129"/>
      <c r="NZR97" s="129"/>
      <c r="NZS97" s="129"/>
      <c r="NZT97" s="129"/>
      <c r="NZU97" s="129"/>
      <c r="NZV97" s="129"/>
      <c r="NZW97" s="129"/>
      <c r="NZX97" s="129"/>
      <c r="NZY97" s="129"/>
      <c r="NZZ97" s="129"/>
      <c r="OAA97" s="129"/>
      <c r="OAB97" s="129"/>
      <c r="OAC97" s="129"/>
      <c r="OAD97" s="129"/>
      <c r="OAE97" s="129"/>
      <c r="OAF97" s="129"/>
      <c r="OAG97" s="129"/>
      <c r="OAH97" s="129"/>
      <c r="OAI97" s="129"/>
      <c r="OAJ97" s="129"/>
      <c r="OAK97" s="129"/>
      <c r="OAL97" s="129"/>
      <c r="OAM97" s="129"/>
      <c r="OAN97" s="129"/>
      <c r="OAO97" s="129"/>
      <c r="OAP97" s="129"/>
      <c r="OAQ97" s="129"/>
      <c r="OAR97" s="129"/>
      <c r="OAS97" s="129"/>
      <c r="OAT97" s="129"/>
      <c r="OAU97" s="129"/>
      <c r="OAV97" s="129"/>
      <c r="OAW97" s="129"/>
      <c r="OAX97" s="129"/>
      <c r="OAY97" s="129"/>
      <c r="OAZ97" s="129"/>
      <c r="OBA97" s="129"/>
      <c r="OBB97" s="129"/>
      <c r="OBC97" s="129"/>
      <c r="OBD97" s="129"/>
      <c r="OBE97" s="129"/>
      <c r="OBF97" s="129"/>
      <c r="OBG97" s="129"/>
      <c r="OBH97" s="129"/>
      <c r="OBI97" s="129"/>
      <c r="OBJ97" s="129"/>
      <c r="OBK97" s="129"/>
      <c r="OBL97" s="129"/>
      <c r="OBM97" s="129"/>
      <c r="OBN97" s="129"/>
      <c r="OBO97" s="129"/>
      <c r="OBP97" s="129"/>
      <c r="OBQ97" s="129"/>
      <c r="OBR97" s="129"/>
      <c r="OBS97" s="129"/>
      <c r="OBT97" s="129"/>
      <c r="OBU97" s="129"/>
      <c r="OBV97" s="129"/>
      <c r="OBW97" s="129"/>
      <c r="OBX97" s="129"/>
      <c r="OBY97" s="129"/>
      <c r="OBZ97" s="129"/>
      <c r="OCA97" s="129"/>
      <c r="OCB97" s="129"/>
      <c r="OCC97" s="129"/>
      <c r="OCD97" s="129"/>
      <c r="OCE97" s="129"/>
      <c r="OCF97" s="129"/>
      <c r="OCG97" s="129"/>
      <c r="OCH97" s="129"/>
      <c r="OCI97" s="129"/>
      <c r="OCJ97" s="129"/>
      <c r="OCK97" s="129"/>
      <c r="OCL97" s="129"/>
      <c r="OCM97" s="129"/>
      <c r="OCN97" s="129"/>
      <c r="OCO97" s="129"/>
      <c r="OCP97" s="129"/>
      <c r="OCQ97" s="129"/>
      <c r="OCR97" s="129"/>
      <c r="OCS97" s="129"/>
      <c r="OCT97" s="129"/>
      <c r="OCU97" s="129"/>
      <c r="OCV97" s="129"/>
      <c r="OCW97" s="129"/>
      <c r="OCX97" s="129"/>
      <c r="OCY97" s="129"/>
      <c r="OCZ97" s="129"/>
      <c r="ODA97" s="129"/>
      <c r="ODB97" s="129"/>
      <c r="ODC97" s="129"/>
      <c r="ODD97" s="129"/>
      <c r="ODE97" s="129"/>
      <c r="ODF97" s="129"/>
      <c r="ODG97" s="129"/>
      <c r="ODH97" s="129"/>
      <c r="ODI97" s="129"/>
      <c r="ODJ97" s="129"/>
      <c r="ODK97" s="129"/>
      <c r="ODL97" s="129"/>
      <c r="ODM97" s="129"/>
      <c r="ODN97" s="129"/>
      <c r="ODO97" s="129"/>
      <c r="ODP97" s="129"/>
      <c r="ODQ97" s="129"/>
      <c r="ODR97" s="129"/>
      <c r="ODS97" s="129"/>
      <c r="ODT97" s="129"/>
      <c r="ODU97" s="129"/>
      <c r="ODV97" s="129"/>
      <c r="ODW97" s="129"/>
      <c r="ODX97" s="129"/>
      <c r="ODY97" s="129"/>
      <c r="ODZ97" s="129"/>
      <c r="OEA97" s="129"/>
      <c r="OEB97" s="129"/>
      <c r="OEC97" s="129"/>
      <c r="OED97" s="129"/>
      <c r="OEE97" s="129"/>
      <c r="OEF97" s="129"/>
      <c r="OEG97" s="129"/>
      <c r="OEH97" s="129"/>
      <c r="OEI97" s="129"/>
      <c r="OEJ97" s="129"/>
      <c r="OEK97" s="129"/>
      <c r="OEL97" s="129"/>
      <c r="OEM97" s="129"/>
      <c r="OEN97" s="129"/>
      <c r="OEO97" s="129"/>
      <c r="OEP97" s="129"/>
      <c r="OEQ97" s="129"/>
      <c r="OER97" s="129"/>
      <c r="OES97" s="129"/>
      <c r="OET97" s="129"/>
      <c r="OEU97" s="129"/>
      <c r="OEV97" s="129"/>
      <c r="OEW97" s="129"/>
      <c r="OEX97" s="129"/>
      <c r="OEY97" s="129"/>
      <c r="OEZ97" s="129"/>
      <c r="OFA97" s="129"/>
      <c r="OFB97" s="129"/>
      <c r="OFC97" s="129"/>
      <c r="OFD97" s="129"/>
      <c r="OFE97" s="129"/>
      <c r="OFF97" s="129"/>
      <c r="OFG97" s="129"/>
      <c r="OFH97" s="129"/>
      <c r="OFI97" s="129"/>
      <c r="OFJ97" s="129"/>
      <c r="OFK97" s="129"/>
      <c r="OFL97" s="129"/>
      <c r="OFM97" s="129"/>
      <c r="OFN97" s="129"/>
      <c r="OFO97" s="129"/>
      <c r="OFP97" s="129"/>
      <c r="OFQ97" s="129"/>
      <c r="OFR97" s="129"/>
      <c r="OFS97" s="129"/>
      <c r="OFT97" s="129"/>
      <c r="OFU97" s="129"/>
      <c r="OFV97" s="129"/>
      <c r="OFW97" s="129"/>
      <c r="OFX97" s="129"/>
      <c r="OFY97" s="129"/>
      <c r="OFZ97" s="129"/>
      <c r="OGA97" s="129"/>
      <c r="OGB97" s="129"/>
      <c r="OGC97" s="129"/>
      <c r="OGD97" s="129"/>
      <c r="OGE97" s="129"/>
      <c r="OGF97" s="129"/>
      <c r="OGG97" s="129"/>
      <c r="OGH97" s="129"/>
      <c r="OGI97" s="129"/>
      <c r="OGJ97" s="129"/>
      <c r="OGK97" s="129"/>
      <c r="OGL97" s="129"/>
      <c r="OGM97" s="129"/>
      <c r="OGN97" s="129"/>
      <c r="OGO97" s="129"/>
      <c r="OGP97" s="129"/>
      <c r="OGQ97" s="129"/>
      <c r="OGR97" s="129"/>
      <c r="OGS97" s="129"/>
      <c r="OGT97" s="129"/>
      <c r="OGU97" s="129"/>
      <c r="OGV97" s="129"/>
      <c r="OGW97" s="129"/>
      <c r="OGX97" s="129"/>
      <c r="OGY97" s="129"/>
      <c r="OGZ97" s="129"/>
      <c r="OHA97" s="129"/>
      <c r="OHB97" s="129"/>
      <c r="OHC97" s="129"/>
      <c r="OHD97" s="129"/>
      <c r="OHE97" s="129"/>
      <c r="OHF97" s="129"/>
      <c r="OHG97" s="129"/>
      <c r="OHH97" s="129"/>
      <c r="OHI97" s="129"/>
      <c r="OHJ97" s="129"/>
      <c r="OHK97" s="129"/>
      <c r="OHL97" s="129"/>
      <c r="OHM97" s="129"/>
      <c r="OHN97" s="129"/>
      <c r="OHO97" s="129"/>
      <c r="OHP97" s="129"/>
      <c r="OHQ97" s="129"/>
      <c r="OHR97" s="129"/>
      <c r="OHS97" s="129"/>
      <c r="OHT97" s="129"/>
      <c r="OHU97" s="129"/>
      <c r="OHV97" s="129"/>
      <c r="OHW97" s="129"/>
      <c r="OHX97" s="129"/>
      <c r="OHY97" s="129"/>
      <c r="OHZ97" s="129"/>
      <c r="OIA97" s="129"/>
      <c r="OIB97" s="129"/>
      <c r="OIC97" s="129"/>
      <c r="OID97" s="129"/>
      <c r="OIE97" s="129"/>
      <c r="OIF97" s="129"/>
      <c r="OIG97" s="129"/>
      <c r="OIH97" s="129"/>
      <c r="OII97" s="129"/>
      <c r="OIJ97" s="129"/>
      <c r="OIK97" s="129"/>
      <c r="OIL97" s="129"/>
      <c r="OIM97" s="129"/>
      <c r="OIN97" s="129"/>
      <c r="OIO97" s="129"/>
      <c r="OIP97" s="129"/>
      <c r="OIQ97" s="129"/>
      <c r="OIR97" s="129"/>
      <c r="OIS97" s="129"/>
      <c r="OIT97" s="129"/>
      <c r="OIU97" s="129"/>
      <c r="OIV97" s="129"/>
      <c r="OIW97" s="129"/>
      <c r="OIX97" s="129"/>
      <c r="OIY97" s="129"/>
      <c r="OIZ97" s="129"/>
      <c r="OJA97" s="129"/>
      <c r="OJB97" s="129"/>
      <c r="OJC97" s="129"/>
      <c r="OJD97" s="129"/>
      <c r="OJE97" s="129"/>
      <c r="OJF97" s="129"/>
      <c r="OJG97" s="129"/>
      <c r="OJH97" s="129"/>
      <c r="OJI97" s="129"/>
      <c r="OJJ97" s="129"/>
      <c r="OJK97" s="129"/>
      <c r="OJL97" s="129"/>
      <c r="OJM97" s="129"/>
      <c r="OJN97" s="129"/>
      <c r="OJO97" s="129"/>
      <c r="OJP97" s="129"/>
      <c r="OJQ97" s="129"/>
      <c r="OJR97" s="129"/>
      <c r="OJS97" s="129"/>
      <c r="OJT97" s="129"/>
      <c r="OJU97" s="129"/>
      <c r="OJV97" s="129"/>
      <c r="OJW97" s="129"/>
      <c r="OJX97" s="129"/>
      <c r="OJY97" s="129"/>
      <c r="OJZ97" s="129"/>
      <c r="OKA97" s="129"/>
      <c r="OKB97" s="129"/>
      <c r="OKC97" s="129"/>
      <c r="OKD97" s="129"/>
      <c r="OKE97" s="129"/>
      <c r="OKF97" s="129"/>
      <c r="OKG97" s="129"/>
      <c r="OKH97" s="129"/>
      <c r="OKI97" s="129"/>
      <c r="OKJ97" s="129"/>
      <c r="OKK97" s="129"/>
      <c r="OKL97" s="129"/>
      <c r="OKM97" s="129"/>
      <c r="OKN97" s="129"/>
      <c r="OKO97" s="129"/>
      <c r="OKP97" s="129"/>
      <c r="OKQ97" s="129"/>
      <c r="OKR97" s="129"/>
      <c r="OKS97" s="129"/>
      <c r="OKT97" s="129"/>
      <c r="OKU97" s="129"/>
      <c r="OKV97" s="129"/>
      <c r="OKW97" s="129"/>
      <c r="OKX97" s="129"/>
      <c r="OKY97" s="129"/>
      <c r="OKZ97" s="129"/>
      <c r="OLA97" s="129"/>
      <c r="OLB97" s="129"/>
      <c r="OLC97" s="129"/>
      <c r="OLD97" s="129"/>
      <c r="OLE97" s="129"/>
      <c r="OLF97" s="129"/>
      <c r="OLG97" s="129"/>
      <c r="OLH97" s="129"/>
      <c r="OLI97" s="129"/>
      <c r="OLJ97" s="129"/>
      <c r="OLK97" s="129"/>
      <c r="OLL97" s="129"/>
      <c r="OLM97" s="129"/>
      <c r="OLN97" s="129"/>
      <c r="OLO97" s="129"/>
      <c r="OLP97" s="129"/>
      <c r="OLQ97" s="129"/>
      <c r="OLR97" s="129"/>
      <c r="OLS97" s="129"/>
      <c r="OLT97" s="129"/>
      <c r="OLU97" s="129"/>
      <c r="OLV97" s="129"/>
      <c r="OLW97" s="129"/>
      <c r="OLX97" s="129"/>
      <c r="OLY97" s="129"/>
      <c r="OLZ97" s="129"/>
      <c r="OMA97" s="129"/>
      <c r="OMB97" s="129"/>
      <c r="OMC97" s="129"/>
      <c r="OMD97" s="129"/>
      <c r="OME97" s="129"/>
      <c r="OMF97" s="129"/>
      <c r="OMG97" s="129"/>
      <c r="OMH97" s="129"/>
      <c r="OMI97" s="129"/>
      <c r="OMJ97" s="129"/>
      <c r="OMK97" s="129"/>
      <c r="OML97" s="129"/>
      <c r="OMM97" s="129"/>
      <c r="OMN97" s="129"/>
      <c r="OMO97" s="129"/>
      <c r="OMP97" s="129"/>
      <c r="OMQ97" s="129"/>
      <c r="OMR97" s="129"/>
      <c r="OMS97" s="129"/>
      <c r="OMT97" s="129"/>
      <c r="OMU97" s="129"/>
      <c r="OMV97" s="129"/>
      <c r="OMW97" s="129"/>
      <c r="OMX97" s="129"/>
      <c r="OMY97" s="129"/>
      <c r="OMZ97" s="129"/>
      <c r="ONA97" s="129"/>
      <c r="ONB97" s="129"/>
      <c r="ONC97" s="129"/>
      <c r="OND97" s="129"/>
      <c r="ONE97" s="129"/>
      <c r="ONF97" s="129"/>
      <c r="ONG97" s="129"/>
      <c r="ONH97" s="129"/>
      <c r="ONI97" s="129"/>
      <c r="ONJ97" s="129"/>
      <c r="ONK97" s="129"/>
      <c r="ONL97" s="129"/>
      <c r="ONM97" s="129"/>
      <c r="ONN97" s="129"/>
      <c r="ONO97" s="129"/>
      <c r="ONP97" s="129"/>
      <c r="ONQ97" s="129"/>
      <c r="ONR97" s="129"/>
      <c r="ONS97" s="129"/>
      <c r="ONT97" s="129"/>
      <c r="ONU97" s="129"/>
      <c r="ONV97" s="129"/>
      <c r="ONW97" s="129"/>
      <c r="ONX97" s="129"/>
      <c r="ONY97" s="129"/>
      <c r="ONZ97" s="129"/>
      <c r="OOA97" s="129"/>
      <c r="OOB97" s="129"/>
      <c r="OOC97" s="129"/>
      <c r="OOD97" s="129"/>
      <c r="OOE97" s="129"/>
      <c r="OOF97" s="129"/>
      <c r="OOG97" s="129"/>
      <c r="OOH97" s="129"/>
      <c r="OOI97" s="129"/>
      <c r="OOJ97" s="129"/>
      <c r="OOK97" s="129"/>
      <c r="OOL97" s="129"/>
      <c r="OOM97" s="129"/>
      <c r="OON97" s="129"/>
      <c r="OOO97" s="129"/>
      <c r="OOP97" s="129"/>
      <c r="OOQ97" s="129"/>
      <c r="OOR97" s="129"/>
      <c r="OOS97" s="129"/>
      <c r="OOT97" s="129"/>
      <c r="OOU97" s="129"/>
      <c r="OOV97" s="129"/>
      <c r="OOW97" s="129"/>
      <c r="OOX97" s="129"/>
      <c r="OOY97" s="129"/>
      <c r="OOZ97" s="129"/>
      <c r="OPA97" s="129"/>
      <c r="OPB97" s="129"/>
      <c r="OPC97" s="129"/>
      <c r="OPD97" s="129"/>
      <c r="OPE97" s="129"/>
      <c r="OPF97" s="129"/>
      <c r="OPG97" s="129"/>
      <c r="OPH97" s="129"/>
      <c r="OPI97" s="129"/>
      <c r="OPJ97" s="129"/>
      <c r="OPK97" s="129"/>
      <c r="OPL97" s="129"/>
      <c r="OPM97" s="129"/>
      <c r="OPN97" s="129"/>
      <c r="OPO97" s="129"/>
      <c r="OPP97" s="129"/>
      <c r="OPQ97" s="129"/>
      <c r="OPR97" s="129"/>
      <c r="OPS97" s="129"/>
      <c r="OPT97" s="129"/>
      <c r="OPU97" s="129"/>
      <c r="OPV97" s="129"/>
      <c r="OPW97" s="129"/>
      <c r="OPX97" s="129"/>
      <c r="OPY97" s="129"/>
      <c r="OPZ97" s="129"/>
      <c r="OQA97" s="129"/>
      <c r="OQB97" s="129"/>
      <c r="OQC97" s="129"/>
      <c r="OQD97" s="129"/>
      <c r="OQE97" s="129"/>
      <c r="OQF97" s="129"/>
      <c r="OQG97" s="129"/>
      <c r="OQH97" s="129"/>
      <c r="OQI97" s="129"/>
      <c r="OQJ97" s="129"/>
      <c r="OQK97" s="129"/>
      <c r="OQL97" s="129"/>
      <c r="OQM97" s="129"/>
      <c r="OQN97" s="129"/>
      <c r="OQO97" s="129"/>
      <c r="OQP97" s="129"/>
      <c r="OQQ97" s="129"/>
      <c r="OQR97" s="129"/>
      <c r="OQS97" s="129"/>
      <c r="OQT97" s="129"/>
      <c r="OQU97" s="129"/>
      <c r="OQV97" s="129"/>
      <c r="OQW97" s="129"/>
      <c r="OQX97" s="129"/>
      <c r="OQY97" s="129"/>
      <c r="OQZ97" s="129"/>
      <c r="ORA97" s="129"/>
      <c r="ORB97" s="129"/>
      <c r="ORC97" s="129"/>
      <c r="ORD97" s="129"/>
      <c r="ORE97" s="129"/>
      <c r="ORF97" s="129"/>
      <c r="ORG97" s="129"/>
      <c r="ORH97" s="129"/>
      <c r="ORI97" s="129"/>
      <c r="ORJ97" s="129"/>
      <c r="ORK97" s="129"/>
      <c r="ORL97" s="129"/>
      <c r="ORM97" s="129"/>
      <c r="ORN97" s="129"/>
      <c r="ORO97" s="129"/>
      <c r="ORP97" s="129"/>
      <c r="ORQ97" s="129"/>
      <c r="ORR97" s="129"/>
      <c r="ORS97" s="129"/>
      <c r="ORT97" s="129"/>
      <c r="ORU97" s="129"/>
      <c r="ORV97" s="129"/>
      <c r="ORW97" s="129"/>
      <c r="ORX97" s="129"/>
      <c r="ORY97" s="129"/>
      <c r="ORZ97" s="129"/>
      <c r="OSA97" s="129"/>
      <c r="OSB97" s="129"/>
      <c r="OSC97" s="129"/>
      <c r="OSD97" s="129"/>
      <c r="OSE97" s="129"/>
      <c r="OSF97" s="129"/>
      <c r="OSG97" s="129"/>
      <c r="OSH97" s="129"/>
      <c r="OSI97" s="129"/>
      <c r="OSJ97" s="129"/>
      <c r="OSK97" s="129"/>
      <c r="OSL97" s="129"/>
      <c r="OSM97" s="129"/>
      <c r="OSN97" s="129"/>
      <c r="OSO97" s="129"/>
      <c r="OSP97" s="129"/>
      <c r="OSQ97" s="129"/>
      <c r="OSR97" s="129"/>
      <c r="OSS97" s="129"/>
      <c r="OST97" s="129"/>
      <c r="OSU97" s="129"/>
      <c r="OSV97" s="129"/>
      <c r="OSW97" s="129"/>
      <c r="OSX97" s="129"/>
      <c r="OSY97" s="129"/>
      <c r="OSZ97" s="129"/>
      <c r="OTA97" s="129"/>
      <c r="OTB97" s="129"/>
      <c r="OTC97" s="129"/>
      <c r="OTD97" s="129"/>
      <c r="OTE97" s="129"/>
      <c r="OTF97" s="129"/>
      <c r="OTG97" s="129"/>
      <c r="OTH97" s="129"/>
      <c r="OTI97" s="129"/>
      <c r="OTJ97" s="129"/>
      <c r="OTK97" s="129"/>
      <c r="OTL97" s="129"/>
      <c r="OTM97" s="129"/>
      <c r="OTN97" s="129"/>
      <c r="OTO97" s="129"/>
      <c r="OTP97" s="129"/>
      <c r="OTQ97" s="129"/>
      <c r="OTR97" s="129"/>
      <c r="OTS97" s="129"/>
      <c r="OTT97" s="129"/>
      <c r="OTU97" s="129"/>
      <c r="OTV97" s="129"/>
      <c r="OTW97" s="129"/>
      <c r="OTX97" s="129"/>
      <c r="OTY97" s="129"/>
      <c r="OTZ97" s="129"/>
      <c r="OUA97" s="129"/>
      <c r="OUB97" s="129"/>
      <c r="OUC97" s="129"/>
      <c r="OUD97" s="129"/>
      <c r="OUE97" s="129"/>
      <c r="OUF97" s="129"/>
      <c r="OUG97" s="129"/>
      <c r="OUH97" s="129"/>
      <c r="OUI97" s="129"/>
      <c r="OUJ97" s="129"/>
      <c r="OUK97" s="129"/>
      <c r="OUL97" s="129"/>
      <c r="OUM97" s="129"/>
      <c r="OUN97" s="129"/>
      <c r="OUO97" s="129"/>
      <c r="OUP97" s="129"/>
      <c r="OUQ97" s="129"/>
      <c r="OUR97" s="129"/>
      <c r="OUS97" s="129"/>
      <c r="OUT97" s="129"/>
      <c r="OUU97" s="129"/>
      <c r="OUV97" s="129"/>
      <c r="OUW97" s="129"/>
      <c r="OUX97" s="129"/>
      <c r="OUY97" s="129"/>
      <c r="OUZ97" s="129"/>
      <c r="OVA97" s="129"/>
      <c r="OVB97" s="129"/>
      <c r="OVC97" s="129"/>
      <c r="OVD97" s="129"/>
      <c r="OVE97" s="129"/>
      <c r="OVF97" s="129"/>
      <c r="OVG97" s="129"/>
      <c r="OVH97" s="129"/>
      <c r="OVI97" s="129"/>
      <c r="OVJ97" s="129"/>
      <c r="OVK97" s="129"/>
      <c r="OVL97" s="129"/>
      <c r="OVM97" s="129"/>
      <c r="OVN97" s="129"/>
      <c r="OVO97" s="129"/>
      <c r="OVP97" s="129"/>
      <c r="OVQ97" s="129"/>
      <c r="OVR97" s="129"/>
      <c r="OVS97" s="129"/>
      <c r="OVT97" s="129"/>
      <c r="OVU97" s="129"/>
      <c r="OVV97" s="129"/>
      <c r="OVW97" s="129"/>
      <c r="OVX97" s="129"/>
      <c r="OVY97" s="129"/>
      <c r="OVZ97" s="129"/>
      <c r="OWA97" s="129"/>
      <c r="OWB97" s="129"/>
      <c r="OWC97" s="129"/>
      <c r="OWD97" s="129"/>
      <c r="OWE97" s="129"/>
      <c r="OWF97" s="129"/>
      <c r="OWG97" s="129"/>
      <c r="OWH97" s="129"/>
      <c r="OWI97" s="129"/>
      <c r="OWJ97" s="129"/>
      <c r="OWK97" s="129"/>
      <c r="OWL97" s="129"/>
      <c r="OWM97" s="129"/>
      <c r="OWN97" s="129"/>
      <c r="OWO97" s="129"/>
      <c r="OWP97" s="129"/>
      <c r="OWQ97" s="129"/>
      <c r="OWR97" s="129"/>
      <c r="OWS97" s="129"/>
      <c r="OWT97" s="129"/>
      <c r="OWU97" s="129"/>
      <c r="OWV97" s="129"/>
      <c r="OWW97" s="129"/>
      <c r="OWX97" s="129"/>
      <c r="OWY97" s="129"/>
      <c r="OWZ97" s="129"/>
      <c r="OXA97" s="129"/>
      <c r="OXB97" s="129"/>
      <c r="OXC97" s="129"/>
      <c r="OXD97" s="129"/>
      <c r="OXE97" s="129"/>
      <c r="OXF97" s="129"/>
      <c r="OXG97" s="129"/>
      <c r="OXH97" s="129"/>
      <c r="OXI97" s="129"/>
      <c r="OXJ97" s="129"/>
      <c r="OXK97" s="129"/>
      <c r="OXL97" s="129"/>
      <c r="OXM97" s="129"/>
      <c r="OXN97" s="129"/>
      <c r="OXO97" s="129"/>
      <c r="OXP97" s="129"/>
      <c r="OXQ97" s="129"/>
      <c r="OXR97" s="129"/>
      <c r="OXS97" s="129"/>
      <c r="OXT97" s="129"/>
      <c r="OXU97" s="129"/>
      <c r="OXV97" s="129"/>
      <c r="OXW97" s="129"/>
      <c r="OXX97" s="129"/>
      <c r="OXY97" s="129"/>
      <c r="OXZ97" s="129"/>
      <c r="OYA97" s="129"/>
      <c r="OYB97" s="129"/>
      <c r="OYC97" s="129"/>
      <c r="OYD97" s="129"/>
      <c r="OYE97" s="129"/>
      <c r="OYF97" s="129"/>
      <c r="OYG97" s="129"/>
      <c r="OYH97" s="129"/>
      <c r="OYI97" s="129"/>
      <c r="OYJ97" s="129"/>
      <c r="OYK97" s="129"/>
      <c r="OYL97" s="129"/>
      <c r="OYM97" s="129"/>
      <c r="OYN97" s="129"/>
      <c r="OYO97" s="129"/>
      <c r="OYP97" s="129"/>
      <c r="OYQ97" s="129"/>
      <c r="OYR97" s="129"/>
      <c r="OYS97" s="129"/>
      <c r="OYT97" s="129"/>
      <c r="OYU97" s="129"/>
      <c r="OYV97" s="129"/>
      <c r="OYW97" s="129"/>
      <c r="OYX97" s="129"/>
      <c r="OYY97" s="129"/>
      <c r="OYZ97" s="129"/>
      <c r="OZA97" s="129"/>
      <c r="OZB97" s="129"/>
      <c r="OZC97" s="129"/>
      <c r="OZD97" s="129"/>
      <c r="OZE97" s="129"/>
      <c r="OZF97" s="129"/>
      <c r="OZG97" s="129"/>
      <c r="OZH97" s="129"/>
      <c r="OZI97" s="129"/>
      <c r="OZJ97" s="129"/>
      <c r="OZK97" s="129"/>
      <c r="OZL97" s="129"/>
      <c r="OZM97" s="129"/>
      <c r="OZN97" s="129"/>
      <c r="OZO97" s="129"/>
      <c r="OZP97" s="129"/>
      <c r="OZQ97" s="129"/>
      <c r="OZR97" s="129"/>
      <c r="OZS97" s="129"/>
      <c r="OZT97" s="129"/>
      <c r="OZU97" s="129"/>
      <c r="OZV97" s="129"/>
      <c r="OZW97" s="129"/>
      <c r="OZX97" s="129"/>
      <c r="OZY97" s="129"/>
      <c r="OZZ97" s="129"/>
      <c r="PAA97" s="129"/>
      <c r="PAB97" s="129"/>
      <c r="PAC97" s="129"/>
      <c r="PAD97" s="129"/>
      <c r="PAE97" s="129"/>
      <c r="PAF97" s="129"/>
      <c r="PAG97" s="129"/>
      <c r="PAH97" s="129"/>
      <c r="PAI97" s="129"/>
      <c r="PAJ97" s="129"/>
      <c r="PAK97" s="129"/>
      <c r="PAL97" s="129"/>
      <c r="PAM97" s="129"/>
      <c r="PAN97" s="129"/>
      <c r="PAO97" s="129"/>
      <c r="PAP97" s="129"/>
      <c r="PAQ97" s="129"/>
      <c r="PAR97" s="129"/>
      <c r="PAS97" s="129"/>
      <c r="PAT97" s="129"/>
      <c r="PAU97" s="129"/>
      <c r="PAV97" s="129"/>
      <c r="PAW97" s="129"/>
      <c r="PAX97" s="129"/>
      <c r="PAY97" s="129"/>
      <c r="PAZ97" s="129"/>
      <c r="PBA97" s="129"/>
      <c r="PBB97" s="129"/>
      <c r="PBC97" s="129"/>
      <c r="PBD97" s="129"/>
      <c r="PBE97" s="129"/>
      <c r="PBF97" s="129"/>
      <c r="PBG97" s="129"/>
      <c r="PBH97" s="129"/>
      <c r="PBI97" s="129"/>
      <c r="PBJ97" s="129"/>
      <c r="PBK97" s="129"/>
      <c r="PBL97" s="129"/>
      <c r="PBM97" s="129"/>
      <c r="PBN97" s="129"/>
      <c r="PBO97" s="129"/>
      <c r="PBP97" s="129"/>
      <c r="PBQ97" s="129"/>
      <c r="PBR97" s="129"/>
      <c r="PBS97" s="129"/>
      <c r="PBT97" s="129"/>
      <c r="PBU97" s="129"/>
      <c r="PBV97" s="129"/>
      <c r="PBW97" s="129"/>
      <c r="PBX97" s="129"/>
      <c r="PBY97" s="129"/>
      <c r="PBZ97" s="129"/>
      <c r="PCA97" s="129"/>
      <c r="PCB97" s="129"/>
      <c r="PCC97" s="129"/>
      <c r="PCD97" s="129"/>
      <c r="PCE97" s="129"/>
      <c r="PCF97" s="129"/>
      <c r="PCG97" s="129"/>
      <c r="PCH97" s="129"/>
      <c r="PCI97" s="129"/>
      <c r="PCJ97" s="129"/>
      <c r="PCK97" s="129"/>
      <c r="PCL97" s="129"/>
      <c r="PCM97" s="129"/>
      <c r="PCN97" s="129"/>
      <c r="PCO97" s="129"/>
      <c r="PCP97" s="129"/>
      <c r="PCQ97" s="129"/>
      <c r="PCR97" s="129"/>
      <c r="PCS97" s="129"/>
      <c r="PCT97" s="129"/>
      <c r="PCU97" s="129"/>
      <c r="PCV97" s="129"/>
      <c r="PCW97" s="129"/>
      <c r="PCX97" s="129"/>
      <c r="PCY97" s="129"/>
      <c r="PCZ97" s="129"/>
      <c r="PDA97" s="129"/>
      <c r="PDB97" s="129"/>
      <c r="PDC97" s="129"/>
      <c r="PDD97" s="129"/>
      <c r="PDE97" s="129"/>
      <c r="PDF97" s="129"/>
      <c r="PDG97" s="129"/>
      <c r="PDH97" s="129"/>
      <c r="PDI97" s="129"/>
      <c r="PDJ97" s="129"/>
      <c r="PDK97" s="129"/>
      <c r="PDL97" s="129"/>
      <c r="PDM97" s="129"/>
      <c r="PDN97" s="129"/>
      <c r="PDO97" s="129"/>
      <c r="PDP97" s="129"/>
      <c r="PDQ97" s="129"/>
      <c r="PDR97" s="129"/>
      <c r="PDS97" s="129"/>
      <c r="PDT97" s="129"/>
      <c r="PDU97" s="129"/>
      <c r="PDV97" s="129"/>
      <c r="PDW97" s="129"/>
      <c r="PDX97" s="129"/>
      <c r="PDY97" s="129"/>
      <c r="PDZ97" s="129"/>
      <c r="PEA97" s="129"/>
      <c r="PEB97" s="129"/>
      <c r="PEC97" s="129"/>
      <c r="PED97" s="129"/>
      <c r="PEE97" s="129"/>
      <c r="PEF97" s="129"/>
      <c r="PEG97" s="129"/>
      <c r="PEH97" s="129"/>
      <c r="PEI97" s="129"/>
      <c r="PEJ97" s="129"/>
      <c r="PEK97" s="129"/>
      <c r="PEL97" s="129"/>
      <c r="PEM97" s="129"/>
      <c r="PEN97" s="129"/>
      <c r="PEO97" s="129"/>
      <c r="PEP97" s="129"/>
      <c r="PEQ97" s="129"/>
      <c r="PER97" s="129"/>
      <c r="PES97" s="129"/>
      <c r="PET97" s="129"/>
      <c r="PEU97" s="129"/>
      <c r="PEV97" s="129"/>
      <c r="PEW97" s="129"/>
      <c r="PEX97" s="129"/>
      <c r="PEY97" s="129"/>
      <c r="PEZ97" s="129"/>
      <c r="PFA97" s="129"/>
      <c r="PFB97" s="129"/>
      <c r="PFC97" s="129"/>
      <c r="PFD97" s="129"/>
      <c r="PFE97" s="129"/>
      <c r="PFF97" s="129"/>
      <c r="PFG97" s="129"/>
      <c r="PFH97" s="129"/>
      <c r="PFI97" s="129"/>
      <c r="PFJ97" s="129"/>
      <c r="PFK97" s="129"/>
      <c r="PFL97" s="129"/>
      <c r="PFM97" s="129"/>
      <c r="PFN97" s="129"/>
      <c r="PFO97" s="129"/>
      <c r="PFP97" s="129"/>
      <c r="PFQ97" s="129"/>
      <c r="PFR97" s="129"/>
      <c r="PFS97" s="129"/>
      <c r="PFT97" s="129"/>
      <c r="PFU97" s="129"/>
      <c r="PFV97" s="129"/>
      <c r="PFW97" s="129"/>
      <c r="PFX97" s="129"/>
      <c r="PFY97" s="129"/>
      <c r="PFZ97" s="129"/>
      <c r="PGA97" s="129"/>
      <c r="PGB97" s="129"/>
      <c r="PGC97" s="129"/>
      <c r="PGD97" s="129"/>
      <c r="PGE97" s="129"/>
      <c r="PGF97" s="129"/>
      <c r="PGG97" s="129"/>
      <c r="PGH97" s="129"/>
      <c r="PGI97" s="129"/>
      <c r="PGJ97" s="129"/>
      <c r="PGK97" s="129"/>
      <c r="PGL97" s="129"/>
      <c r="PGM97" s="129"/>
      <c r="PGN97" s="129"/>
      <c r="PGO97" s="129"/>
      <c r="PGP97" s="129"/>
      <c r="PGQ97" s="129"/>
      <c r="PGR97" s="129"/>
      <c r="PGS97" s="129"/>
      <c r="PGT97" s="129"/>
      <c r="PGU97" s="129"/>
      <c r="PGV97" s="129"/>
      <c r="PGW97" s="129"/>
      <c r="PGX97" s="129"/>
      <c r="PGY97" s="129"/>
      <c r="PGZ97" s="129"/>
      <c r="PHA97" s="129"/>
      <c r="PHB97" s="129"/>
      <c r="PHC97" s="129"/>
      <c r="PHD97" s="129"/>
      <c r="PHE97" s="129"/>
      <c r="PHF97" s="129"/>
      <c r="PHG97" s="129"/>
      <c r="PHH97" s="129"/>
      <c r="PHI97" s="129"/>
      <c r="PHJ97" s="129"/>
      <c r="PHK97" s="129"/>
      <c r="PHL97" s="129"/>
      <c r="PHM97" s="129"/>
      <c r="PHN97" s="129"/>
      <c r="PHO97" s="129"/>
      <c r="PHP97" s="129"/>
      <c r="PHQ97" s="129"/>
      <c r="PHR97" s="129"/>
      <c r="PHS97" s="129"/>
      <c r="PHT97" s="129"/>
      <c r="PHU97" s="129"/>
      <c r="PHV97" s="129"/>
      <c r="PHW97" s="129"/>
      <c r="PHX97" s="129"/>
      <c r="PHY97" s="129"/>
      <c r="PHZ97" s="129"/>
      <c r="PIA97" s="129"/>
      <c r="PIB97" s="129"/>
      <c r="PIC97" s="129"/>
      <c r="PID97" s="129"/>
      <c r="PIE97" s="129"/>
      <c r="PIF97" s="129"/>
      <c r="PIG97" s="129"/>
      <c r="PIH97" s="129"/>
      <c r="PII97" s="129"/>
      <c r="PIJ97" s="129"/>
      <c r="PIK97" s="129"/>
      <c r="PIL97" s="129"/>
      <c r="PIM97" s="129"/>
      <c r="PIN97" s="129"/>
      <c r="PIO97" s="129"/>
      <c r="PIP97" s="129"/>
      <c r="PIQ97" s="129"/>
      <c r="PIR97" s="129"/>
      <c r="PIS97" s="129"/>
      <c r="PIT97" s="129"/>
      <c r="PIU97" s="129"/>
      <c r="PIV97" s="129"/>
      <c r="PIW97" s="129"/>
      <c r="PIX97" s="129"/>
      <c r="PIY97" s="129"/>
      <c r="PIZ97" s="129"/>
      <c r="PJA97" s="129"/>
      <c r="PJB97" s="129"/>
      <c r="PJC97" s="129"/>
      <c r="PJD97" s="129"/>
      <c r="PJE97" s="129"/>
      <c r="PJF97" s="129"/>
      <c r="PJG97" s="129"/>
      <c r="PJH97" s="129"/>
      <c r="PJI97" s="129"/>
      <c r="PJJ97" s="129"/>
      <c r="PJK97" s="129"/>
      <c r="PJL97" s="129"/>
      <c r="PJM97" s="129"/>
      <c r="PJN97" s="129"/>
      <c r="PJO97" s="129"/>
      <c r="PJP97" s="129"/>
      <c r="PJQ97" s="129"/>
      <c r="PJR97" s="129"/>
      <c r="PJS97" s="129"/>
      <c r="PJT97" s="129"/>
      <c r="PJU97" s="129"/>
      <c r="PJV97" s="129"/>
      <c r="PJW97" s="129"/>
      <c r="PJX97" s="129"/>
      <c r="PJY97" s="129"/>
      <c r="PJZ97" s="129"/>
      <c r="PKA97" s="129"/>
      <c r="PKB97" s="129"/>
      <c r="PKC97" s="129"/>
      <c r="PKD97" s="129"/>
      <c r="PKE97" s="129"/>
      <c r="PKF97" s="129"/>
      <c r="PKG97" s="129"/>
      <c r="PKH97" s="129"/>
      <c r="PKI97" s="129"/>
      <c r="PKJ97" s="129"/>
      <c r="PKK97" s="129"/>
      <c r="PKL97" s="129"/>
      <c r="PKM97" s="129"/>
      <c r="PKN97" s="129"/>
      <c r="PKO97" s="129"/>
      <c r="PKP97" s="129"/>
      <c r="PKQ97" s="129"/>
      <c r="PKR97" s="129"/>
      <c r="PKS97" s="129"/>
      <c r="PKT97" s="129"/>
      <c r="PKU97" s="129"/>
      <c r="PKV97" s="129"/>
      <c r="PKW97" s="129"/>
      <c r="PKX97" s="129"/>
      <c r="PKY97" s="129"/>
      <c r="PKZ97" s="129"/>
      <c r="PLA97" s="129"/>
      <c r="PLB97" s="129"/>
      <c r="PLC97" s="129"/>
      <c r="PLD97" s="129"/>
      <c r="PLE97" s="129"/>
      <c r="PLF97" s="129"/>
      <c r="PLG97" s="129"/>
      <c r="PLH97" s="129"/>
      <c r="PLI97" s="129"/>
      <c r="PLJ97" s="129"/>
      <c r="PLK97" s="129"/>
      <c r="PLL97" s="129"/>
      <c r="PLM97" s="129"/>
      <c r="PLN97" s="129"/>
      <c r="PLO97" s="129"/>
      <c r="PLP97" s="129"/>
      <c r="PLQ97" s="129"/>
      <c r="PLR97" s="129"/>
      <c r="PLS97" s="129"/>
      <c r="PLT97" s="129"/>
      <c r="PLU97" s="129"/>
      <c r="PLV97" s="129"/>
      <c r="PLW97" s="129"/>
      <c r="PLX97" s="129"/>
      <c r="PLY97" s="129"/>
      <c r="PLZ97" s="129"/>
      <c r="PMA97" s="129"/>
      <c r="PMB97" s="129"/>
      <c r="PMC97" s="129"/>
      <c r="PMD97" s="129"/>
      <c r="PME97" s="129"/>
      <c r="PMF97" s="129"/>
      <c r="PMG97" s="129"/>
      <c r="PMH97" s="129"/>
      <c r="PMI97" s="129"/>
      <c r="PMJ97" s="129"/>
      <c r="PMK97" s="129"/>
      <c r="PML97" s="129"/>
      <c r="PMM97" s="129"/>
      <c r="PMN97" s="129"/>
      <c r="PMO97" s="129"/>
      <c r="PMP97" s="129"/>
      <c r="PMQ97" s="129"/>
      <c r="PMR97" s="129"/>
      <c r="PMS97" s="129"/>
      <c r="PMT97" s="129"/>
      <c r="PMU97" s="129"/>
      <c r="PMV97" s="129"/>
      <c r="PMW97" s="129"/>
      <c r="PMX97" s="129"/>
      <c r="PMY97" s="129"/>
      <c r="PMZ97" s="129"/>
      <c r="PNA97" s="129"/>
      <c r="PNB97" s="129"/>
      <c r="PNC97" s="129"/>
      <c r="PND97" s="129"/>
      <c r="PNE97" s="129"/>
      <c r="PNF97" s="129"/>
      <c r="PNG97" s="129"/>
      <c r="PNH97" s="129"/>
      <c r="PNI97" s="129"/>
      <c r="PNJ97" s="129"/>
      <c r="PNK97" s="129"/>
      <c r="PNL97" s="129"/>
      <c r="PNM97" s="129"/>
      <c r="PNN97" s="129"/>
      <c r="PNO97" s="129"/>
      <c r="PNP97" s="129"/>
      <c r="PNQ97" s="129"/>
      <c r="PNR97" s="129"/>
      <c r="PNS97" s="129"/>
      <c r="PNT97" s="129"/>
      <c r="PNU97" s="129"/>
      <c r="PNV97" s="129"/>
      <c r="PNW97" s="129"/>
      <c r="PNX97" s="129"/>
      <c r="PNY97" s="129"/>
      <c r="PNZ97" s="129"/>
      <c r="POA97" s="129"/>
      <c r="POB97" s="129"/>
      <c r="POC97" s="129"/>
      <c r="POD97" s="129"/>
      <c r="POE97" s="129"/>
      <c r="POF97" s="129"/>
      <c r="POG97" s="129"/>
      <c r="POH97" s="129"/>
      <c r="POI97" s="129"/>
      <c r="POJ97" s="129"/>
      <c r="POK97" s="129"/>
      <c r="POL97" s="129"/>
      <c r="POM97" s="129"/>
      <c r="PON97" s="129"/>
      <c r="POO97" s="129"/>
      <c r="POP97" s="129"/>
      <c r="POQ97" s="129"/>
      <c r="POR97" s="129"/>
      <c r="POS97" s="129"/>
      <c r="POT97" s="129"/>
      <c r="POU97" s="129"/>
      <c r="POV97" s="129"/>
      <c r="POW97" s="129"/>
      <c r="POX97" s="129"/>
      <c r="POY97" s="129"/>
      <c r="POZ97" s="129"/>
      <c r="PPA97" s="129"/>
      <c r="PPB97" s="129"/>
      <c r="PPC97" s="129"/>
      <c r="PPD97" s="129"/>
      <c r="PPE97" s="129"/>
      <c r="PPF97" s="129"/>
      <c r="PPG97" s="129"/>
      <c r="PPH97" s="129"/>
      <c r="PPI97" s="129"/>
      <c r="PPJ97" s="129"/>
      <c r="PPK97" s="129"/>
      <c r="PPL97" s="129"/>
      <c r="PPM97" s="129"/>
      <c r="PPN97" s="129"/>
      <c r="PPO97" s="129"/>
      <c r="PPP97" s="129"/>
      <c r="PPQ97" s="129"/>
      <c r="PPR97" s="129"/>
      <c r="PPS97" s="129"/>
      <c r="PPT97" s="129"/>
      <c r="PPU97" s="129"/>
      <c r="PPV97" s="129"/>
      <c r="PPW97" s="129"/>
      <c r="PPX97" s="129"/>
      <c r="PPY97" s="129"/>
      <c r="PPZ97" s="129"/>
      <c r="PQA97" s="129"/>
      <c r="PQB97" s="129"/>
      <c r="PQC97" s="129"/>
      <c r="PQD97" s="129"/>
      <c r="PQE97" s="129"/>
      <c r="PQF97" s="129"/>
      <c r="PQG97" s="129"/>
      <c r="PQH97" s="129"/>
      <c r="PQI97" s="129"/>
      <c r="PQJ97" s="129"/>
      <c r="PQK97" s="129"/>
      <c r="PQL97" s="129"/>
      <c r="PQM97" s="129"/>
      <c r="PQN97" s="129"/>
      <c r="PQO97" s="129"/>
      <c r="PQP97" s="129"/>
      <c r="PQQ97" s="129"/>
      <c r="PQR97" s="129"/>
      <c r="PQS97" s="129"/>
      <c r="PQT97" s="129"/>
      <c r="PQU97" s="129"/>
      <c r="PQV97" s="129"/>
      <c r="PQW97" s="129"/>
      <c r="PQX97" s="129"/>
      <c r="PQY97" s="129"/>
      <c r="PQZ97" s="129"/>
      <c r="PRA97" s="129"/>
      <c r="PRB97" s="129"/>
      <c r="PRC97" s="129"/>
      <c r="PRD97" s="129"/>
      <c r="PRE97" s="129"/>
      <c r="PRF97" s="129"/>
      <c r="PRG97" s="129"/>
      <c r="PRH97" s="129"/>
      <c r="PRI97" s="129"/>
      <c r="PRJ97" s="129"/>
      <c r="PRK97" s="129"/>
      <c r="PRL97" s="129"/>
      <c r="PRM97" s="129"/>
      <c r="PRN97" s="129"/>
      <c r="PRO97" s="129"/>
      <c r="PRP97" s="129"/>
      <c r="PRQ97" s="129"/>
      <c r="PRR97" s="129"/>
      <c r="PRS97" s="129"/>
      <c r="PRT97" s="129"/>
      <c r="PRU97" s="129"/>
      <c r="PRV97" s="129"/>
      <c r="PRW97" s="129"/>
      <c r="PRX97" s="129"/>
      <c r="PRY97" s="129"/>
      <c r="PRZ97" s="129"/>
      <c r="PSA97" s="129"/>
      <c r="PSB97" s="129"/>
      <c r="PSC97" s="129"/>
      <c r="PSD97" s="129"/>
      <c r="PSE97" s="129"/>
      <c r="PSF97" s="129"/>
      <c r="PSG97" s="129"/>
      <c r="PSH97" s="129"/>
      <c r="PSI97" s="129"/>
      <c r="PSJ97" s="129"/>
      <c r="PSK97" s="129"/>
      <c r="PSL97" s="129"/>
      <c r="PSM97" s="129"/>
      <c r="PSN97" s="129"/>
      <c r="PSO97" s="129"/>
      <c r="PSP97" s="129"/>
      <c r="PSQ97" s="129"/>
      <c r="PSR97" s="129"/>
      <c r="PSS97" s="129"/>
      <c r="PST97" s="129"/>
      <c r="PSU97" s="129"/>
      <c r="PSV97" s="129"/>
      <c r="PSW97" s="129"/>
      <c r="PSX97" s="129"/>
      <c r="PSY97" s="129"/>
      <c r="PSZ97" s="129"/>
      <c r="PTA97" s="129"/>
      <c r="PTB97" s="129"/>
      <c r="PTC97" s="129"/>
      <c r="PTD97" s="129"/>
      <c r="PTE97" s="129"/>
      <c r="PTF97" s="129"/>
      <c r="PTG97" s="129"/>
      <c r="PTH97" s="129"/>
      <c r="PTI97" s="129"/>
      <c r="PTJ97" s="129"/>
      <c r="PTK97" s="129"/>
      <c r="PTL97" s="129"/>
      <c r="PTM97" s="129"/>
      <c r="PTN97" s="129"/>
      <c r="PTO97" s="129"/>
      <c r="PTP97" s="129"/>
      <c r="PTQ97" s="129"/>
      <c r="PTR97" s="129"/>
      <c r="PTS97" s="129"/>
      <c r="PTT97" s="129"/>
      <c r="PTU97" s="129"/>
      <c r="PTV97" s="129"/>
      <c r="PTW97" s="129"/>
      <c r="PTX97" s="129"/>
      <c r="PTY97" s="129"/>
      <c r="PTZ97" s="129"/>
      <c r="PUA97" s="129"/>
      <c r="PUB97" s="129"/>
      <c r="PUC97" s="129"/>
      <c r="PUD97" s="129"/>
      <c r="PUE97" s="129"/>
      <c r="PUF97" s="129"/>
      <c r="PUG97" s="129"/>
      <c r="PUH97" s="129"/>
      <c r="PUI97" s="129"/>
      <c r="PUJ97" s="129"/>
      <c r="PUK97" s="129"/>
      <c r="PUL97" s="129"/>
      <c r="PUM97" s="129"/>
      <c r="PUN97" s="129"/>
      <c r="PUO97" s="129"/>
      <c r="PUP97" s="129"/>
      <c r="PUQ97" s="129"/>
      <c r="PUR97" s="129"/>
      <c r="PUS97" s="129"/>
      <c r="PUT97" s="129"/>
      <c r="PUU97" s="129"/>
      <c r="PUV97" s="129"/>
      <c r="PUW97" s="129"/>
      <c r="PUX97" s="129"/>
      <c r="PUY97" s="129"/>
      <c r="PUZ97" s="129"/>
      <c r="PVA97" s="129"/>
      <c r="PVB97" s="129"/>
      <c r="PVC97" s="129"/>
      <c r="PVD97" s="129"/>
      <c r="PVE97" s="129"/>
      <c r="PVF97" s="129"/>
      <c r="PVG97" s="129"/>
      <c r="PVH97" s="129"/>
      <c r="PVI97" s="129"/>
      <c r="PVJ97" s="129"/>
      <c r="PVK97" s="129"/>
      <c r="PVL97" s="129"/>
      <c r="PVM97" s="129"/>
      <c r="PVN97" s="129"/>
      <c r="PVO97" s="129"/>
      <c r="PVP97" s="129"/>
      <c r="PVQ97" s="129"/>
      <c r="PVR97" s="129"/>
      <c r="PVS97" s="129"/>
      <c r="PVT97" s="129"/>
      <c r="PVU97" s="129"/>
      <c r="PVV97" s="129"/>
      <c r="PVW97" s="129"/>
      <c r="PVX97" s="129"/>
      <c r="PVY97" s="129"/>
      <c r="PVZ97" s="129"/>
      <c r="PWA97" s="129"/>
      <c r="PWB97" s="129"/>
      <c r="PWC97" s="129"/>
      <c r="PWD97" s="129"/>
      <c r="PWE97" s="129"/>
      <c r="PWF97" s="129"/>
      <c r="PWG97" s="129"/>
      <c r="PWH97" s="129"/>
      <c r="PWI97" s="129"/>
      <c r="PWJ97" s="129"/>
      <c r="PWK97" s="129"/>
      <c r="PWL97" s="129"/>
      <c r="PWM97" s="129"/>
      <c r="PWN97" s="129"/>
      <c r="PWO97" s="129"/>
      <c r="PWP97" s="129"/>
      <c r="PWQ97" s="129"/>
      <c r="PWR97" s="129"/>
      <c r="PWS97" s="129"/>
      <c r="PWT97" s="129"/>
      <c r="PWU97" s="129"/>
      <c r="PWV97" s="129"/>
      <c r="PWW97" s="129"/>
      <c r="PWX97" s="129"/>
      <c r="PWY97" s="129"/>
      <c r="PWZ97" s="129"/>
      <c r="PXA97" s="129"/>
      <c r="PXB97" s="129"/>
      <c r="PXC97" s="129"/>
      <c r="PXD97" s="129"/>
      <c r="PXE97" s="129"/>
      <c r="PXF97" s="129"/>
      <c r="PXG97" s="129"/>
      <c r="PXH97" s="129"/>
      <c r="PXI97" s="129"/>
      <c r="PXJ97" s="129"/>
      <c r="PXK97" s="129"/>
      <c r="PXL97" s="129"/>
      <c r="PXM97" s="129"/>
      <c r="PXN97" s="129"/>
      <c r="PXO97" s="129"/>
      <c r="PXP97" s="129"/>
      <c r="PXQ97" s="129"/>
      <c r="PXR97" s="129"/>
      <c r="PXS97" s="129"/>
      <c r="PXT97" s="129"/>
      <c r="PXU97" s="129"/>
      <c r="PXV97" s="129"/>
      <c r="PXW97" s="129"/>
      <c r="PXX97" s="129"/>
      <c r="PXY97" s="129"/>
      <c r="PXZ97" s="129"/>
      <c r="PYA97" s="129"/>
      <c r="PYB97" s="129"/>
      <c r="PYC97" s="129"/>
      <c r="PYD97" s="129"/>
      <c r="PYE97" s="129"/>
      <c r="PYF97" s="129"/>
      <c r="PYG97" s="129"/>
      <c r="PYH97" s="129"/>
      <c r="PYI97" s="129"/>
      <c r="PYJ97" s="129"/>
      <c r="PYK97" s="129"/>
      <c r="PYL97" s="129"/>
      <c r="PYM97" s="129"/>
      <c r="PYN97" s="129"/>
      <c r="PYO97" s="129"/>
      <c r="PYP97" s="129"/>
      <c r="PYQ97" s="129"/>
      <c r="PYR97" s="129"/>
      <c r="PYS97" s="129"/>
      <c r="PYT97" s="129"/>
      <c r="PYU97" s="129"/>
      <c r="PYV97" s="129"/>
      <c r="PYW97" s="129"/>
      <c r="PYX97" s="129"/>
      <c r="PYY97" s="129"/>
      <c r="PYZ97" s="129"/>
      <c r="PZA97" s="129"/>
      <c r="PZB97" s="129"/>
      <c r="PZC97" s="129"/>
      <c r="PZD97" s="129"/>
      <c r="PZE97" s="129"/>
      <c r="PZF97" s="129"/>
      <c r="PZG97" s="129"/>
      <c r="PZH97" s="129"/>
      <c r="PZI97" s="129"/>
      <c r="PZJ97" s="129"/>
      <c r="PZK97" s="129"/>
      <c r="PZL97" s="129"/>
      <c r="PZM97" s="129"/>
      <c r="PZN97" s="129"/>
      <c r="PZO97" s="129"/>
      <c r="PZP97" s="129"/>
      <c r="PZQ97" s="129"/>
      <c r="PZR97" s="129"/>
      <c r="PZS97" s="129"/>
      <c r="PZT97" s="129"/>
      <c r="PZU97" s="129"/>
      <c r="PZV97" s="129"/>
      <c r="PZW97" s="129"/>
      <c r="PZX97" s="129"/>
      <c r="PZY97" s="129"/>
      <c r="PZZ97" s="129"/>
      <c r="QAA97" s="129"/>
      <c r="QAB97" s="129"/>
      <c r="QAC97" s="129"/>
      <c r="QAD97" s="129"/>
      <c r="QAE97" s="129"/>
      <c r="QAF97" s="129"/>
      <c r="QAG97" s="129"/>
      <c r="QAH97" s="129"/>
      <c r="QAI97" s="129"/>
      <c r="QAJ97" s="129"/>
      <c r="QAK97" s="129"/>
      <c r="QAL97" s="129"/>
      <c r="QAM97" s="129"/>
      <c r="QAN97" s="129"/>
      <c r="QAO97" s="129"/>
      <c r="QAP97" s="129"/>
      <c r="QAQ97" s="129"/>
      <c r="QAR97" s="129"/>
      <c r="QAS97" s="129"/>
      <c r="QAT97" s="129"/>
      <c r="QAU97" s="129"/>
      <c r="QAV97" s="129"/>
      <c r="QAW97" s="129"/>
      <c r="QAX97" s="129"/>
      <c r="QAY97" s="129"/>
      <c r="QAZ97" s="129"/>
      <c r="QBA97" s="129"/>
      <c r="QBB97" s="129"/>
      <c r="QBC97" s="129"/>
      <c r="QBD97" s="129"/>
      <c r="QBE97" s="129"/>
      <c r="QBF97" s="129"/>
      <c r="QBG97" s="129"/>
      <c r="QBH97" s="129"/>
      <c r="QBI97" s="129"/>
      <c r="QBJ97" s="129"/>
      <c r="QBK97" s="129"/>
      <c r="QBL97" s="129"/>
      <c r="QBM97" s="129"/>
      <c r="QBN97" s="129"/>
      <c r="QBO97" s="129"/>
      <c r="QBP97" s="129"/>
      <c r="QBQ97" s="129"/>
      <c r="QBR97" s="129"/>
      <c r="QBS97" s="129"/>
      <c r="QBT97" s="129"/>
      <c r="QBU97" s="129"/>
      <c r="QBV97" s="129"/>
      <c r="QBW97" s="129"/>
      <c r="QBX97" s="129"/>
      <c r="QBY97" s="129"/>
      <c r="QBZ97" s="129"/>
      <c r="QCA97" s="129"/>
      <c r="QCB97" s="129"/>
      <c r="QCC97" s="129"/>
      <c r="QCD97" s="129"/>
      <c r="QCE97" s="129"/>
      <c r="QCF97" s="129"/>
      <c r="QCG97" s="129"/>
      <c r="QCH97" s="129"/>
      <c r="QCI97" s="129"/>
      <c r="QCJ97" s="129"/>
      <c r="QCK97" s="129"/>
      <c r="QCL97" s="129"/>
      <c r="QCM97" s="129"/>
      <c r="QCN97" s="129"/>
      <c r="QCO97" s="129"/>
      <c r="QCP97" s="129"/>
      <c r="QCQ97" s="129"/>
      <c r="QCR97" s="129"/>
      <c r="QCS97" s="129"/>
      <c r="QCT97" s="129"/>
      <c r="QCU97" s="129"/>
      <c r="QCV97" s="129"/>
      <c r="QCW97" s="129"/>
      <c r="QCX97" s="129"/>
      <c r="QCY97" s="129"/>
      <c r="QCZ97" s="129"/>
      <c r="QDA97" s="129"/>
      <c r="QDB97" s="129"/>
      <c r="QDC97" s="129"/>
      <c r="QDD97" s="129"/>
      <c r="QDE97" s="129"/>
      <c r="QDF97" s="129"/>
      <c r="QDG97" s="129"/>
      <c r="QDH97" s="129"/>
      <c r="QDI97" s="129"/>
      <c r="QDJ97" s="129"/>
      <c r="QDK97" s="129"/>
      <c r="QDL97" s="129"/>
      <c r="QDM97" s="129"/>
      <c r="QDN97" s="129"/>
      <c r="QDO97" s="129"/>
      <c r="QDP97" s="129"/>
      <c r="QDQ97" s="129"/>
      <c r="QDR97" s="129"/>
      <c r="QDS97" s="129"/>
      <c r="QDT97" s="129"/>
      <c r="QDU97" s="129"/>
      <c r="QDV97" s="129"/>
      <c r="QDW97" s="129"/>
      <c r="QDX97" s="129"/>
      <c r="QDY97" s="129"/>
      <c r="QDZ97" s="129"/>
      <c r="QEA97" s="129"/>
      <c r="QEB97" s="129"/>
      <c r="QEC97" s="129"/>
      <c r="QED97" s="129"/>
      <c r="QEE97" s="129"/>
      <c r="QEF97" s="129"/>
      <c r="QEG97" s="129"/>
      <c r="QEH97" s="129"/>
      <c r="QEI97" s="129"/>
      <c r="QEJ97" s="129"/>
      <c r="QEK97" s="129"/>
      <c r="QEL97" s="129"/>
      <c r="QEM97" s="129"/>
      <c r="QEN97" s="129"/>
      <c r="QEO97" s="129"/>
      <c r="QEP97" s="129"/>
      <c r="QEQ97" s="129"/>
      <c r="QER97" s="129"/>
      <c r="QES97" s="129"/>
      <c r="QET97" s="129"/>
      <c r="QEU97" s="129"/>
      <c r="QEV97" s="129"/>
      <c r="QEW97" s="129"/>
      <c r="QEX97" s="129"/>
      <c r="QEY97" s="129"/>
      <c r="QEZ97" s="129"/>
      <c r="QFA97" s="129"/>
      <c r="QFB97" s="129"/>
      <c r="QFC97" s="129"/>
      <c r="QFD97" s="129"/>
      <c r="QFE97" s="129"/>
      <c r="QFF97" s="129"/>
      <c r="QFG97" s="129"/>
      <c r="QFH97" s="129"/>
      <c r="QFI97" s="129"/>
      <c r="QFJ97" s="129"/>
      <c r="QFK97" s="129"/>
      <c r="QFL97" s="129"/>
      <c r="QFM97" s="129"/>
      <c r="QFN97" s="129"/>
      <c r="QFO97" s="129"/>
      <c r="QFP97" s="129"/>
      <c r="QFQ97" s="129"/>
      <c r="QFR97" s="129"/>
      <c r="QFS97" s="129"/>
      <c r="QFT97" s="129"/>
      <c r="QFU97" s="129"/>
      <c r="QFV97" s="129"/>
      <c r="QFW97" s="129"/>
      <c r="QFX97" s="129"/>
      <c r="QFY97" s="129"/>
      <c r="QFZ97" s="129"/>
      <c r="QGA97" s="129"/>
      <c r="QGB97" s="129"/>
      <c r="QGC97" s="129"/>
      <c r="QGD97" s="129"/>
      <c r="QGE97" s="129"/>
      <c r="QGF97" s="129"/>
      <c r="QGG97" s="129"/>
      <c r="QGH97" s="129"/>
      <c r="QGI97" s="129"/>
      <c r="QGJ97" s="129"/>
      <c r="QGK97" s="129"/>
      <c r="QGL97" s="129"/>
      <c r="QGM97" s="129"/>
      <c r="QGN97" s="129"/>
      <c r="QGO97" s="129"/>
      <c r="QGP97" s="129"/>
      <c r="QGQ97" s="129"/>
      <c r="QGR97" s="129"/>
      <c r="QGS97" s="129"/>
      <c r="QGT97" s="129"/>
      <c r="QGU97" s="129"/>
      <c r="QGV97" s="129"/>
      <c r="QGW97" s="129"/>
      <c r="QGX97" s="129"/>
      <c r="QGY97" s="129"/>
      <c r="QGZ97" s="129"/>
      <c r="QHA97" s="129"/>
      <c r="QHB97" s="129"/>
      <c r="QHC97" s="129"/>
      <c r="QHD97" s="129"/>
      <c r="QHE97" s="129"/>
      <c r="QHF97" s="129"/>
      <c r="QHG97" s="129"/>
      <c r="QHH97" s="129"/>
      <c r="QHI97" s="129"/>
      <c r="QHJ97" s="129"/>
      <c r="QHK97" s="129"/>
      <c r="QHL97" s="129"/>
      <c r="QHM97" s="129"/>
      <c r="QHN97" s="129"/>
      <c r="QHO97" s="129"/>
      <c r="QHP97" s="129"/>
      <c r="QHQ97" s="129"/>
      <c r="QHR97" s="129"/>
      <c r="QHS97" s="129"/>
      <c r="QHT97" s="129"/>
      <c r="QHU97" s="129"/>
      <c r="QHV97" s="129"/>
      <c r="QHW97" s="129"/>
      <c r="QHX97" s="129"/>
      <c r="QHY97" s="129"/>
      <c r="QHZ97" s="129"/>
      <c r="QIA97" s="129"/>
      <c r="QIB97" s="129"/>
      <c r="QIC97" s="129"/>
      <c r="QID97" s="129"/>
      <c r="QIE97" s="129"/>
      <c r="QIF97" s="129"/>
      <c r="QIG97" s="129"/>
      <c r="QIH97" s="129"/>
      <c r="QII97" s="129"/>
      <c r="QIJ97" s="129"/>
      <c r="QIK97" s="129"/>
      <c r="QIL97" s="129"/>
      <c r="QIM97" s="129"/>
      <c r="QIN97" s="129"/>
      <c r="QIO97" s="129"/>
      <c r="QIP97" s="129"/>
      <c r="QIQ97" s="129"/>
      <c r="QIR97" s="129"/>
      <c r="QIS97" s="129"/>
      <c r="QIT97" s="129"/>
      <c r="QIU97" s="129"/>
      <c r="QIV97" s="129"/>
      <c r="QIW97" s="129"/>
      <c r="QIX97" s="129"/>
      <c r="QIY97" s="129"/>
      <c r="QIZ97" s="129"/>
      <c r="QJA97" s="129"/>
      <c r="QJB97" s="129"/>
      <c r="QJC97" s="129"/>
      <c r="QJD97" s="129"/>
      <c r="QJE97" s="129"/>
      <c r="QJF97" s="129"/>
      <c r="QJG97" s="129"/>
      <c r="QJH97" s="129"/>
      <c r="QJI97" s="129"/>
      <c r="QJJ97" s="129"/>
      <c r="QJK97" s="129"/>
      <c r="QJL97" s="129"/>
      <c r="QJM97" s="129"/>
      <c r="QJN97" s="129"/>
      <c r="QJO97" s="129"/>
      <c r="QJP97" s="129"/>
      <c r="QJQ97" s="129"/>
      <c r="QJR97" s="129"/>
      <c r="QJS97" s="129"/>
      <c r="QJT97" s="129"/>
      <c r="QJU97" s="129"/>
      <c r="QJV97" s="129"/>
      <c r="QJW97" s="129"/>
      <c r="QJX97" s="129"/>
      <c r="QJY97" s="129"/>
      <c r="QJZ97" s="129"/>
      <c r="QKA97" s="129"/>
      <c r="QKB97" s="129"/>
      <c r="QKC97" s="129"/>
      <c r="QKD97" s="129"/>
      <c r="QKE97" s="129"/>
      <c r="QKF97" s="129"/>
      <c r="QKG97" s="129"/>
      <c r="QKH97" s="129"/>
      <c r="QKI97" s="129"/>
      <c r="QKJ97" s="129"/>
      <c r="QKK97" s="129"/>
      <c r="QKL97" s="129"/>
      <c r="QKM97" s="129"/>
      <c r="QKN97" s="129"/>
      <c r="QKO97" s="129"/>
      <c r="QKP97" s="129"/>
      <c r="QKQ97" s="129"/>
      <c r="QKR97" s="129"/>
      <c r="QKS97" s="129"/>
      <c r="QKT97" s="129"/>
      <c r="QKU97" s="129"/>
      <c r="QKV97" s="129"/>
      <c r="QKW97" s="129"/>
      <c r="QKX97" s="129"/>
      <c r="QKY97" s="129"/>
      <c r="QKZ97" s="129"/>
      <c r="QLA97" s="129"/>
      <c r="QLB97" s="129"/>
      <c r="QLC97" s="129"/>
      <c r="QLD97" s="129"/>
      <c r="QLE97" s="129"/>
      <c r="QLF97" s="129"/>
      <c r="QLG97" s="129"/>
      <c r="QLH97" s="129"/>
      <c r="QLI97" s="129"/>
      <c r="QLJ97" s="129"/>
      <c r="QLK97" s="129"/>
      <c r="QLL97" s="129"/>
      <c r="QLM97" s="129"/>
      <c r="QLN97" s="129"/>
      <c r="QLO97" s="129"/>
      <c r="QLP97" s="129"/>
      <c r="QLQ97" s="129"/>
      <c r="QLR97" s="129"/>
      <c r="QLS97" s="129"/>
      <c r="QLT97" s="129"/>
      <c r="QLU97" s="129"/>
      <c r="QLV97" s="129"/>
      <c r="QLW97" s="129"/>
      <c r="QLX97" s="129"/>
      <c r="QLY97" s="129"/>
      <c r="QLZ97" s="129"/>
      <c r="QMA97" s="129"/>
      <c r="QMB97" s="129"/>
      <c r="QMC97" s="129"/>
      <c r="QMD97" s="129"/>
      <c r="QME97" s="129"/>
      <c r="QMF97" s="129"/>
      <c r="QMG97" s="129"/>
      <c r="QMH97" s="129"/>
      <c r="QMI97" s="129"/>
      <c r="QMJ97" s="129"/>
      <c r="QMK97" s="129"/>
      <c r="QML97" s="129"/>
      <c r="QMM97" s="129"/>
      <c r="QMN97" s="129"/>
      <c r="QMO97" s="129"/>
      <c r="QMP97" s="129"/>
      <c r="QMQ97" s="129"/>
      <c r="QMR97" s="129"/>
      <c r="QMS97" s="129"/>
      <c r="QMT97" s="129"/>
      <c r="QMU97" s="129"/>
      <c r="QMV97" s="129"/>
      <c r="QMW97" s="129"/>
      <c r="QMX97" s="129"/>
      <c r="QMY97" s="129"/>
      <c r="QMZ97" s="129"/>
      <c r="QNA97" s="129"/>
      <c r="QNB97" s="129"/>
      <c r="QNC97" s="129"/>
      <c r="QND97" s="129"/>
      <c r="QNE97" s="129"/>
      <c r="QNF97" s="129"/>
      <c r="QNG97" s="129"/>
      <c r="QNH97" s="129"/>
      <c r="QNI97" s="129"/>
      <c r="QNJ97" s="129"/>
      <c r="QNK97" s="129"/>
      <c r="QNL97" s="129"/>
      <c r="QNM97" s="129"/>
      <c r="QNN97" s="129"/>
      <c r="QNO97" s="129"/>
      <c r="QNP97" s="129"/>
      <c r="QNQ97" s="129"/>
      <c r="QNR97" s="129"/>
      <c r="QNS97" s="129"/>
      <c r="QNT97" s="129"/>
      <c r="QNU97" s="129"/>
      <c r="QNV97" s="129"/>
      <c r="QNW97" s="129"/>
      <c r="QNX97" s="129"/>
      <c r="QNY97" s="129"/>
      <c r="QNZ97" s="129"/>
      <c r="QOA97" s="129"/>
      <c r="QOB97" s="129"/>
      <c r="QOC97" s="129"/>
      <c r="QOD97" s="129"/>
      <c r="QOE97" s="129"/>
      <c r="QOF97" s="129"/>
      <c r="QOG97" s="129"/>
      <c r="QOH97" s="129"/>
      <c r="QOI97" s="129"/>
      <c r="QOJ97" s="129"/>
      <c r="QOK97" s="129"/>
      <c r="QOL97" s="129"/>
      <c r="QOM97" s="129"/>
      <c r="QON97" s="129"/>
      <c r="QOO97" s="129"/>
      <c r="QOP97" s="129"/>
      <c r="QOQ97" s="129"/>
      <c r="QOR97" s="129"/>
      <c r="QOS97" s="129"/>
      <c r="QOT97" s="129"/>
      <c r="QOU97" s="129"/>
      <c r="QOV97" s="129"/>
      <c r="QOW97" s="129"/>
      <c r="QOX97" s="129"/>
      <c r="QOY97" s="129"/>
      <c r="QOZ97" s="129"/>
      <c r="QPA97" s="129"/>
      <c r="QPB97" s="129"/>
      <c r="QPC97" s="129"/>
      <c r="QPD97" s="129"/>
      <c r="QPE97" s="129"/>
      <c r="QPF97" s="129"/>
      <c r="QPG97" s="129"/>
      <c r="QPH97" s="129"/>
      <c r="QPI97" s="129"/>
      <c r="QPJ97" s="129"/>
      <c r="QPK97" s="129"/>
      <c r="QPL97" s="129"/>
      <c r="QPM97" s="129"/>
      <c r="QPN97" s="129"/>
      <c r="QPO97" s="129"/>
      <c r="QPP97" s="129"/>
      <c r="QPQ97" s="129"/>
      <c r="QPR97" s="129"/>
      <c r="QPS97" s="129"/>
      <c r="QPT97" s="129"/>
      <c r="QPU97" s="129"/>
      <c r="QPV97" s="129"/>
      <c r="QPW97" s="129"/>
      <c r="QPX97" s="129"/>
      <c r="QPY97" s="129"/>
      <c r="QPZ97" s="129"/>
      <c r="QQA97" s="129"/>
      <c r="QQB97" s="129"/>
      <c r="QQC97" s="129"/>
      <c r="QQD97" s="129"/>
      <c r="QQE97" s="129"/>
      <c r="QQF97" s="129"/>
      <c r="QQG97" s="129"/>
      <c r="QQH97" s="129"/>
      <c r="QQI97" s="129"/>
      <c r="QQJ97" s="129"/>
      <c r="QQK97" s="129"/>
      <c r="QQL97" s="129"/>
      <c r="QQM97" s="129"/>
      <c r="QQN97" s="129"/>
      <c r="QQO97" s="129"/>
      <c r="QQP97" s="129"/>
      <c r="QQQ97" s="129"/>
      <c r="QQR97" s="129"/>
      <c r="QQS97" s="129"/>
      <c r="QQT97" s="129"/>
      <c r="QQU97" s="129"/>
      <c r="QQV97" s="129"/>
      <c r="QQW97" s="129"/>
      <c r="QQX97" s="129"/>
      <c r="QQY97" s="129"/>
      <c r="QQZ97" s="129"/>
      <c r="QRA97" s="129"/>
      <c r="QRB97" s="129"/>
      <c r="QRC97" s="129"/>
      <c r="QRD97" s="129"/>
      <c r="QRE97" s="129"/>
      <c r="QRF97" s="129"/>
      <c r="QRG97" s="129"/>
      <c r="QRH97" s="129"/>
      <c r="QRI97" s="129"/>
      <c r="QRJ97" s="129"/>
      <c r="QRK97" s="129"/>
      <c r="QRL97" s="129"/>
      <c r="QRM97" s="129"/>
      <c r="QRN97" s="129"/>
      <c r="QRO97" s="129"/>
      <c r="QRP97" s="129"/>
      <c r="QRQ97" s="129"/>
      <c r="QRR97" s="129"/>
      <c r="QRS97" s="129"/>
      <c r="QRT97" s="129"/>
      <c r="QRU97" s="129"/>
      <c r="QRV97" s="129"/>
      <c r="QRW97" s="129"/>
      <c r="QRX97" s="129"/>
      <c r="QRY97" s="129"/>
      <c r="QRZ97" s="129"/>
      <c r="QSA97" s="129"/>
      <c r="QSB97" s="129"/>
      <c r="QSC97" s="129"/>
      <c r="QSD97" s="129"/>
      <c r="QSE97" s="129"/>
      <c r="QSF97" s="129"/>
      <c r="QSG97" s="129"/>
      <c r="QSH97" s="129"/>
      <c r="QSI97" s="129"/>
      <c r="QSJ97" s="129"/>
      <c r="QSK97" s="129"/>
      <c r="QSL97" s="129"/>
      <c r="QSM97" s="129"/>
      <c r="QSN97" s="129"/>
      <c r="QSO97" s="129"/>
      <c r="QSP97" s="129"/>
      <c r="QSQ97" s="129"/>
      <c r="QSR97" s="129"/>
      <c r="QSS97" s="129"/>
      <c r="QST97" s="129"/>
      <c r="QSU97" s="129"/>
      <c r="QSV97" s="129"/>
      <c r="QSW97" s="129"/>
      <c r="QSX97" s="129"/>
      <c r="QSY97" s="129"/>
      <c r="QSZ97" s="129"/>
      <c r="QTA97" s="129"/>
      <c r="QTB97" s="129"/>
      <c r="QTC97" s="129"/>
      <c r="QTD97" s="129"/>
      <c r="QTE97" s="129"/>
      <c r="QTF97" s="129"/>
      <c r="QTG97" s="129"/>
      <c r="QTH97" s="129"/>
      <c r="QTI97" s="129"/>
      <c r="QTJ97" s="129"/>
      <c r="QTK97" s="129"/>
      <c r="QTL97" s="129"/>
      <c r="QTM97" s="129"/>
      <c r="QTN97" s="129"/>
      <c r="QTO97" s="129"/>
      <c r="QTP97" s="129"/>
      <c r="QTQ97" s="129"/>
      <c r="QTR97" s="129"/>
      <c r="QTS97" s="129"/>
      <c r="QTT97" s="129"/>
      <c r="QTU97" s="129"/>
      <c r="QTV97" s="129"/>
      <c r="QTW97" s="129"/>
      <c r="QTX97" s="129"/>
      <c r="QTY97" s="129"/>
      <c r="QTZ97" s="129"/>
      <c r="QUA97" s="129"/>
      <c r="QUB97" s="129"/>
      <c r="QUC97" s="129"/>
      <c r="QUD97" s="129"/>
      <c r="QUE97" s="129"/>
      <c r="QUF97" s="129"/>
      <c r="QUG97" s="129"/>
      <c r="QUH97" s="129"/>
      <c r="QUI97" s="129"/>
      <c r="QUJ97" s="129"/>
      <c r="QUK97" s="129"/>
      <c r="QUL97" s="129"/>
      <c r="QUM97" s="129"/>
      <c r="QUN97" s="129"/>
      <c r="QUO97" s="129"/>
      <c r="QUP97" s="129"/>
      <c r="QUQ97" s="129"/>
      <c r="QUR97" s="129"/>
      <c r="QUS97" s="129"/>
      <c r="QUT97" s="129"/>
      <c r="QUU97" s="129"/>
      <c r="QUV97" s="129"/>
      <c r="QUW97" s="129"/>
      <c r="QUX97" s="129"/>
      <c r="QUY97" s="129"/>
      <c r="QUZ97" s="129"/>
      <c r="QVA97" s="129"/>
      <c r="QVB97" s="129"/>
      <c r="QVC97" s="129"/>
      <c r="QVD97" s="129"/>
      <c r="QVE97" s="129"/>
      <c r="QVF97" s="129"/>
      <c r="QVG97" s="129"/>
      <c r="QVH97" s="129"/>
      <c r="QVI97" s="129"/>
      <c r="QVJ97" s="129"/>
      <c r="QVK97" s="129"/>
      <c r="QVL97" s="129"/>
      <c r="QVM97" s="129"/>
      <c r="QVN97" s="129"/>
      <c r="QVO97" s="129"/>
      <c r="QVP97" s="129"/>
      <c r="QVQ97" s="129"/>
      <c r="QVR97" s="129"/>
      <c r="QVS97" s="129"/>
      <c r="QVT97" s="129"/>
      <c r="QVU97" s="129"/>
      <c r="QVV97" s="129"/>
      <c r="QVW97" s="129"/>
      <c r="QVX97" s="129"/>
      <c r="QVY97" s="129"/>
      <c r="QVZ97" s="129"/>
      <c r="QWA97" s="129"/>
      <c r="QWB97" s="129"/>
      <c r="QWC97" s="129"/>
      <c r="QWD97" s="129"/>
      <c r="QWE97" s="129"/>
      <c r="QWF97" s="129"/>
      <c r="QWG97" s="129"/>
      <c r="QWH97" s="129"/>
      <c r="QWI97" s="129"/>
      <c r="QWJ97" s="129"/>
      <c r="QWK97" s="129"/>
      <c r="QWL97" s="129"/>
      <c r="QWM97" s="129"/>
      <c r="QWN97" s="129"/>
      <c r="QWO97" s="129"/>
      <c r="QWP97" s="129"/>
      <c r="QWQ97" s="129"/>
      <c r="QWR97" s="129"/>
      <c r="QWS97" s="129"/>
      <c r="QWT97" s="129"/>
      <c r="QWU97" s="129"/>
      <c r="QWV97" s="129"/>
      <c r="QWW97" s="129"/>
      <c r="QWX97" s="129"/>
      <c r="QWY97" s="129"/>
      <c r="QWZ97" s="129"/>
      <c r="QXA97" s="129"/>
      <c r="QXB97" s="129"/>
      <c r="QXC97" s="129"/>
      <c r="QXD97" s="129"/>
      <c r="QXE97" s="129"/>
      <c r="QXF97" s="129"/>
      <c r="QXG97" s="129"/>
      <c r="QXH97" s="129"/>
      <c r="QXI97" s="129"/>
      <c r="QXJ97" s="129"/>
      <c r="QXK97" s="129"/>
      <c r="QXL97" s="129"/>
      <c r="QXM97" s="129"/>
      <c r="QXN97" s="129"/>
      <c r="QXO97" s="129"/>
      <c r="QXP97" s="129"/>
      <c r="QXQ97" s="129"/>
      <c r="QXR97" s="129"/>
      <c r="QXS97" s="129"/>
      <c r="QXT97" s="129"/>
      <c r="QXU97" s="129"/>
      <c r="QXV97" s="129"/>
      <c r="QXW97" s="129"/>
      <c r="QXX97" s="129"/>
      <c r="QXY97" s="129"/>
      <c r="QXZ97" s="129"/>
      <c r="QYA97" s="129"/>
      <c r="QYB97" s="129"/>
      <c r="QYC97" s="129"/>
      <c r="QYD97" s="129"/>
      <c r="QYE97" s="129"/>
      <c r="QYF97" s="129"/>
      <c r="QYG97" s="129"/>
      <c r="QYH97" s="129"/>
      <c r="QYI97" s="129"/>
      <c r="QYJ97" s="129"/>
      <c r="QYK97" s="129"/>
      <c r="QYL97" s="129"/>
      <c r="QYM97" s="129"/>
      <c r="QYN97" s="129"/>
      <c r="QYO97" s="129"/>
      <c r="QYP97" s="129"/>
      <c r="QYQ97" s="129"/>
      <c r="QYR97" s="129"/>
      <c r="QYS97" s="129"/>
      <c r="QYT97" s="129"/>
      <c r="QYU97" s="129"/>
      <c r="QYV97" s="129"/>
      <c r="QYW97" s="129"/>
      <c r="QYX97" s="129"/>
      <c r="QYY97" s="129"/>
      <c r="QYZ97" s="129"/>
      <c r="QZA97" s="129"/>
      <c r="QZB97" s="129"/>
      <c r="QZC97" s="129"/>
      <c r="QZD97" s="129"/>
      <c r="QZE97" s="129"/>
      <c r="QZF97" s="129"/>
      <c r="QZG97" s="129"/>
      <c r="QZH97" s="129"/>
      <c r="QZI97" s="129"/>
      <c r="QZJ97" s="129"/>
      <c r="QZK97" s="129"/>
      <c r="QZL97" s="129"/>
      <c r="QZM97" s="129"/>
      <c r="QZN97" s="129"/>
      <c r="QZO97" s="129"/>
      <c r="QZP97" s="129"/>
      <c r="QZQ97" s="129"/>
      <c r="QZR97" s="129"/>
      <c r="QZS97" s="129"/>
      <c r="QZT97" s="129"/>
      <c r="QZU97" s="129"/>
      <c r="QZV97" s="129"/>
      <c r="QZW97" s="129"/>
      <c r="QZX97" s="129"/>
      <c r="QZY97" s="129"/>
      <c r="QZZ97" s="129"/>
      <c r="RAA97" s="129"/>
      <c r="RAB97" s="129"/>
      <c r="RAC97" s="129"/>
      <c r="RAD97" s="129"/>
      <c r="RAE97" s="129"/>
      <c r="RAF97" s="129"/>
      <c r="RAG97" s="129"/>
      <c r="RAH97" s="129"/>
      <c r="RAI97" s="129"/>
      <c r="RAJ97" s="129"/>
      <c r="RAK97" s="129"/>
      <c r="RAL97" s="129"/>
      <c r="RAM97" s="129"/>
      <c r="RAN97" s="129"/>
      <c r="RAO97" s="129"/>
      <c r="RAP97" s="129"/>
      <c r="RAQ97" s="129"/>
      <c r="RAR97" s="129"/>
      <c r="RAS97" s="129"/>
      <c r="RAT97" s="129"/>
      <c r="RAU97" s="129"/>
      <c r="RAV97" s="129"/>
      <c r="RAW97" s="129"/>
      <c r="RAX97" s="129"/>
      <c r="RAY97" s="129"/>
      <c r="RAZ97" s="129"/>
      <c r="RBA97" s="129"/>
      <c r="RBB97" s="129"/>
      <c r="RBC97" s="129"/>
      <c r="RBD97" s="129"/>
      <c r="RBE97" s="129"/>
      <c r="RBF97" s="129"/>
      <c r="RBG97" s="129"/>
      <c r="RBH97" s="129"/>
      <c r="RBI97" s="129"/>
      <c r="RBJ97" s="129"/>
      <c r="RBK97" s="129"/>
      <c r="RBL97" s="129"/>
      <c r="RBM97" s="129"/>
      <c r="RBN97" s="129"/>
      <c r="RBO97" s="129"/>
      <c r="RBP97" s="129"/>
      <c r="RBQ97" s="129"/>
      <c r="RBR97" s="129"/>
      <c r="RBS97" s="129"/>
      <c r="RBT97" s="129"/>
      <c r="RBU97" s="129"/>
      <c r="RBV97" s="129"/>
      <c r="RBW97" s="129"/>
      <c r="RBX97" s="129"/>
      <c r="RBY97" s="129"/>
      <c r="RBZ97" s="129"/>
      <c r="RCA97" s="129"/>
      <c r="RCB97" s="129"/>
      <c r="RCC97" s="129"/>
      <c r="RCD97" s="129"/>
      <c r="RCE97" s="129"/>
      <c r="RCF97" s="129"/>
      <c r="RCG97" s="129"/>
      <c r="RCH97" s="129"/>
      <c r="RCI97" s="129"/>
      <c r="RCJ97" s="129"/>
      <c r="RCK97" s="129"/>
      <c r="RCL97" s="129"/>
      <c r="RCM97" s="129"/>
      <c r="RCN97" s="129"/>
      <c r="RCO97" s="129"/>
      <c r="RCP97" s="129"/>
      <c r="RCQ97" s="129"/>
      <c r="RCR97" s="129"/>
      <c r="RCS97" s="129"/>
      <c r="RCT97" s="129"/>
      <c r="RCU97" s="129"/>
      <c r="RCV97" s="129"/>
      <c r="RCW97" s="129"/>
      <c r="RCX97" s="129"/>
      <c r="RCY97" s="129"/>
      <c r="RCZ97" s="129"/>
      <c r="RDA97" s="129"/>
      <c r="RDB97" s="129"/>
      <c r="RDC97" s="129"/>
      <c r="RDD97" s="129"/>
      <c r="RDE97" s="129"/>
      <c r="RDF97" s="129"/>
      <c r="RDG97" s="129"/>
      <c r="RDH97" s="129"/>
      <c r="RDI97" s="129"/>
      <c r="RDJ97" s="129"/>
      <c r="RDK97" s="129"/>
      <c r="RDL97" s="129"/>
      <c r="RDM97" s="129"/>
      <c r="RDN97" s="129"/>
      <c r="RDO97" s="129"/>
      <c r="RDP97" s="129"/>
      <c r="RDQ97" s="129"/>
      <c r="RDR97" s="129"/>
      <c r="RDS97" s="129"/>
      <c r="RDT97" s="129"/>
      <c r="RDU97" s="129"/>
      <c r="RDV97" s="129"/>
      <c r="RDW97" s="129"/>
      <c r="RDX97" s="129"/>
      <c r="RDY97" s="129"/>
      <c r="RDZ97" s="129"/>
      <c r="REA97" s="129"/>
      <c r="REB97" s="129"/>
      <c r="REC97" s="129"/>
      <c r="RED97" s="129"/>
      <c r="REE97" s="129"/>
      <c r="REF97" s="129"/>
      <c r="REG97" s="129"/>
      <c r="REH97" s="129"/>
      <c r="REI97" s="129"/>
      <c r="REJ97" s="129"/>
      <c r="REK97" s="129"/>
      <c r="REL97" s="129"/>
      <c r="REM97" s="129"/>
      <c r="REN97" s="129"/>
      <c r="REO97" s="129"/>
      <c r="REP97" s="129"/>
      <c r="REQ97" s="129"/>
      <c r="RER97" s="129"/>
      <c r="RES97" s="129"/>
      <c r="RET97" s="129"/>
      <c r="REU97" s="129"/>
      <c r="REV97" s="129"/>
      <c r="REW97" s="129"/>
      <c r="REX97" s="129"/>
      <c r="REY97" s="129"/>
      <c r="REZ97" s="129"/>
      <c r="RFA97" s="129"/>
      <c r="RFB97" s="129"/>
      <c r="RFC97" s="129"/>
      <c r="RFD97" s="129"/>
      <c r="RFE97" s="129"/>
      <c r="RFF97" s="129"/>
      <c r="RFG97" s="129"/>
      <c r="RFH97" s="129"/>
      <c r="RFI97" s="129"/>
      <c r="RFJ97" s="129"/>
      <c r="RFK97" s="129"/>
      <c r="RFL97" s="129"/>
      <c r="RFM97" s="129"/>
      <c r="RFN97" s="129"/>
      <c r="RFO97" s="129"/>
      <c r="RFP97" s="129"/>
      <c r="RFQ97" s="129"/>
      <c r="RFR97" s="129"/>
      <c r="RFS97" s="129"/>
      <c r="RFT97" s="129"/>
      <c r="RFU97" s="129"/>
      <c r="RFV97" s="129"/>
      <c r="RFW97" s="129"/>
      <c r="RFX97" s="129"/>
      <c r="RFY97" s="129"/>
      <c r="RFZ97" s="129"/>
      <c r="RGA97" s="129"/>
      <c r="RGB97" s="129"/>
      <c r="RGC97" s="129"/>
      <c r="RGD97" s="129"/>
      <c r="RGE97" s="129"/>
      <c r="RGF97" s="129"/>
      <c r="RGG97" s="129"/>
      <c r="RGH97" s="129"/>
      <c r="RGI97" s="129"/>
      <c r="RGJ97" s="129"/>
      <c r="RGK97" s="129"/>
      <c r="RGL97" s="129"/>
      <c r="RGM97" s="129"/>
      <c r="RGN97" s="129"/>
      <c r="RGO97" s="129"/>
      <c r="RGP97" s="129"/>
      <c r="RGQ97" s="129"/>
      <c r="RGR97" s="129"/>
      <c r="RGS97" s="129"/>
      <c r="RGT97" s="129"/>
      <c r="RGU97" s="129"/>
      <c r="RGV97" s="129"/>
      <c r="RGW97" s="129"/>
      <c r="RGX97" s="129"/>
      <c r="RGY97" s="129"/>
      <c r="RGZ97" s="129"/>
      <c r="RHA97" s="129"/>
      <c r="RHB97" s="129"/>
      <c r="RHC97" s="129"/>
      <c r="RHD97" s="129"/>
      <c r="RHE97" s="129"/>
      <c r="RHF97" s="129"/>
      <c r="RHG97" s="129"/>
      <c r="RHH97" s="129"/>
      <c r="RHI97" s="129"/>
      <c r="RHJ97" s="129"/>
      <c r="RHK97" s="129"/>
      <c r="RHL97" s="129"/>
      <c r="RHM97" s="129"/>
      <c r="RHN97" s="129"/>
      <c r="RHO97" s="129"/>
      <c r="RHP97" s="129"/>
      <c r="RHQ97" s="129"/>
      <c r="RHR97" s="129"/>
      <c r="RHS97" s="129"/>
      <c r="RHT97" s="129"/>
      <c r="RHU97" s="129"/>
      <c r="RHV97" s="129"/>
      <c r="RHW97" s="129"/>
      <c r="RHX97" s="129"/>
      <c r="RHY97" s="129"/>
      <c r="RHZ97" s="129"/>
      <c r="RIA97" s="129"/>
      <c r="RIB97" s="129"/>
      <c r="RIC97" s="129"/>
      <c r="RID97" s="129"/>
      <c r="RIE97" s="129"/>
      <c r="RIF97" s="129"/>
      <c r="RIG97" s="129"/>
      <c r="RIH97" s="129"/>
      <c r="RII97" s="129"/>
      <c r="RIJ97" s="129"/>
      <c r="RIK97" s="129"/>
      <c r="RIL97" s="129"/>
      <c r="RIM97" s="129"/>
      <c r="RIN97" s="129"/>
      <c r="RIO97" s="129"/>
      <c r="RIP97" s="129"/>
      <c r="RIQ97" s="129"/>
      <c r="RIR97" s="129"/>
      <c r="RIS97" s="129"/>
      <c r="RIT97" s="129"/>
      <c r="RIU97" s="129"/>
      <c r="RIV97" s="129"/>
      <c r="RIW97" s="129"/>
      <c r="RIX97" s="129"/>
      <c r="RIY97" s="129"/>
      <c r="RIZ97" s="129"/>
      <c r="RJA97" s="129"/>
      <c r="RJB97" s="129"/>
      <c r="RJC97" s="129"/>
      <c r="RJD97" s="129"/>
      <c r="RJE97" s="129"/>
      <c r="RJF97" s="129"/>
      <c r="RJG97" s="129"/>
      <c r="RJH97" s="129"/>
      <c r="RJI97" s="129"/>
      <c r="RJJ97" s="129"/>
      <c r="RJK97" s="129"/>
      <c r="RJL97" s="129"/>
      <c r="RJM97" s="129"/>
      <c r="RJN97" s="129"/>
      <c r="RJO97" s="129"/>
      <c r="RJP97" s="129"/>
      <c r="RJQ97" s="129"/>
      <c r="RJR97" s="129"/>
      <c r="RJS97" s="129"/>
      <c r="RJT97" s="129"/>
      <c r="RJU97" s="129"/>
      <c r="RJV97" s="129"/>
      <c r="RJW97" s="129"/>
      <c r="RJX97" s="129"/>
      <c r="RJY97" s="129"/>
      <c r="RJZ97" s="129"/>
      <c r="RKA97" s="129"/>
      <c r="RKB97" s="129"/>
      <c r="RKC97" s="129"/>
      <c r="RKD97" s="129"/>
      <c r="RKE97" s="129"/>
      <c r="RKF97" s="129"/>
      <c r="RKG97" s="129"/>
      <c r="RKH97" s="129"/>
      <c r="RKI97" s="129"/>
      <c r="RKJ97" s="129"/>
      <c r="RKK97" s="129"/>
      <c r="RKL97" s="129"/>
      <c r="RKM97" s="129"/>
      <c r="RKN97" s="129"/>
      <c r="RKO97" s="129"/>
      <c r="RKP97" s="129"/>
      <c r="RKQ97" s="129"/>
      <c r="RKR97" s="129"/>
      <c r="RKS97" s="129"/>
      <c r="RKT97" s="129"/>
      <c r="RKU97" s="129"/>
      <c r="RKV97" s="129"/>
      <c r="RKW97" s="129"/>
      <c r="RKX97" s="129"/>
      <c r="RKY97" s="129"/>
      <c r="RKZ97" s="129"/>
      <c r="RLA97" s="129"/>
      <c r="RLB97" s="129"/>
      <c r="RLC97" s="129"/>
      <c r="RLD97" s="129"/>
      <c r="RLE97" s="129"/>
      <c r="RLF97" s="129"/>
      <c r="RLG97" s="129"/>
      <c r="RLH97" s="129"/>
      <c r="RLI97" s="129"/>
      <c r="RLJ97" s="129"/>
      <c r="RLK97" s="129"/>
      <c r="RLL97" s="129"/>
      <c r="RLM97" s="129"/>
      <c r="RLN97" s="129"/>
      <c r="RLO97" s="129"/>
      <c r="RLP97" s="129"/>
      <c r="RLQ97" s="129"/>
      <c r="RLR97" s="129"/>
      <c r="RLS97" s="129"/>
      <c r="RLT97" s="129"/>
      <c r="RLU97" s="129"/>
      <c r="RLV97" s="129"/>
      <c r="RLW97" s="129"/>
      <c r="RLX97" s="129"/>
      <c r="RLY97" s="129"/>
      <c r="RLZ97" s="129"/>
      <c r="RMA97" s="129"/>
      <c r="RMB97" s="129"/>
      <c r="RMC97" s="129"/>
      <c r="RMD97" s="129"/>
      <c r="RME97" s="129"/>
      <c r="RMF97" s="129"/>
      <c r="RMG97" s="129"/>
      <c r="RMH97" s="129"/>
      <c r="RMI97" s="129"/>
      <c r="RMJ97" s="129"/>
      <c r="RMK97" s="129"/>
      <c r="RML97" s="129"/>
      <c r="RMM97" s="129"/>
      <c r="RMN97" s="129"/>
      <c r="RMO97" s="129"/>
      <c r="RMP97" s="129"/>
      <c r="RMQ97" s="129"/>
      <c r="RMR97" s="129"/>
      <c r="RMS97" s="129"/>
      <c r="RMT97" s="129"/>
      <c r="RMU97" s="129"/>
      <c r="RMV97" s="129"/>
      <c r="RMW97" s="129"/>
      <c r="RMX97" s="129"/>
      <c r="RMY97" s="129"/>
      <c r="RMZ97" s="129"/>
      <c r="RNA97" s="129"/>
      <c r="RNB97" s="129"/>
      <c r="RNC97" s="129"/>
      <c r="RND97" s="129"/>
      <c r="RNE97" s="129"/>
      <c r="RNF97" s="129"/>
      <c r="RNG97" s="129"/>
      <c r="RNH97" s="129"/>
      <c r="RNI97" s="129"/>
      <c r="RNJ97" s="129"/>
      <c r="RNK97" s="129"/>
      <c r="RNL97" s="129"/>
      <c r="RNM97" s="129"/>
      <c r="RNN97" s="129"/>
      <c r="RNO97" s="129"/>
      <c r="RNP97" s="129"/>
      <c r="RNQ97" s="129"/>
      <c r="RNR97" s="129"/>
      <c r="RNS97" s="129"/>
      <c r="RNT97" s="129"/>
      <c r="RNU97" s="129"/>
      <c r="RNV97" s="129"/>
      <c r="RNW97" s="129"/>
      <c r="RNX97" s="129"/>
      <c r="RNY97" s="129"/>
      <c r="RNZ97" s="129"/>
      <c r="ROA97" s="129"/>
      <c r="ROB97" s="129"/>
      <c r="ROC97" s="129"/>
      <c r="ROD97" s="129"/>
      <c r="ROE97" s="129"/>
      <c r="ROF97" s="129"/>
      <c r="ROG97" s="129"/>
      <c r="ROH97" s="129"/>
      <c r="ROI97" s="129"/>
      <c r="ROJ97" s="129"/>
      <c r="ROK97" s="129"/>
      <c r="ROL97" s="129"/>
      <c r="ROM97" s="129"/>
      <c r="RON97" s="129"/>
      <c r="ROO97" s="129"/>
      <c r="ROP97" s="129"/>
      <c r="ROQ97" s="129"/>
      <c r="ROR97" s="129"/>
      <c r="ROS97" s="129"/>
      <c r="ROT97" s="129"/>
      <c r="ROU97" s="129"/>
      <c r="ROV97" s="129"/>
      <c r="ROW97" s="129"/>
      <c r="ROX97" s="129"/>
      <c r="ROY97" s="129"/>
      <c r="ROZ97" s="129"/>
      <c r="RPA97" s="129"/>
      <c r="RPB97" s="129"/>
      <c r="RPC97" s="129"/>
      <c r="RPD97" s="129"/>
      <c r="RPE97" s="129"/>
      <c r="RPF97" s="129"/>
      <c r="RPG97" s="129"/>
      <c r="RPH97" s="129"/>
      <c r="RPI97" s="129"/>
      <c r="RPJ97" s="129"/>
      <c r="RPK97" s="129"/>
      <c r="RPL97" s="129"/>
      <c r="RPM97" s="129"/>
      <c r="RPN97" s="129"/>
      <c r="RPO97" s="129"/>
      <c r="RPP97" s="129"/>
      <c r="RPQ97" s="129"/>
      <c r="RPR97" s="129"/>
      <c r="RPS97" s="129"/>
      <c r="RPT97" s="129"/>
      <c r="RPU97" s="129"/>
      <c r="RPV97" s="129"/>
      <c r="RPW97" s="129"/>
      <c r="RPX97" s="129"/>
      <c r="RPY97" s="129"/>
      <c r="RPZ97" s="129"/>
      <c r="RQA97" s="129"/>
      <c r="RQB97" s="129"/>
      <c r="RQC97" s="129"/>
      <c r="RQD97" s="129"/>
      <c r="RQE97" s="129"/>
      <c r="RQF97" s="129"/>
      <c r="RQG97" s="129"/>
      <c r="RQH97" s="129"/>
      <c r="RQI97" s="129"/>
      <c r="RQJ97" s="129"/>
      <c r="RQK97" s="129"/>
      <c r="RQL97" s="129"/>
      <c r="RQM97" s="129"/>
      <c r="RQN97" s="129"/>
      <c r="RQO97" s="129"/>
      <c r="RQP97" s="129"/>
      <c r="RQQ97" s="129"/>
      <c r="RQR97" s="129"/>
      <c r="RQS97" s="129"/>
      <c r="RQT97" s="129"/>
      <c r="RQU97" s="129"/>
      <c r="RQV97" s="129"/>
      <c r="RQW97" s="129"/>
      <c r="RQX97" s="129"/>
      <c r="RQY97" s="129"/>
      <c r="RQZ97" s="129"/>
      <c r="RRA97" s="129"/>
      <c r="RRB97" s="129"/>
      <c r="RRC97" s="129"/>
      <c r="RRD97" s="129"/>
      <c r="RRE97" s="129"/>
      <c r="RRF97" s="129"/>
      <c r="RRG97" s="129"/>
      <c r="RRH97" s="129"/>
      <c r="RRI97" s="129"/>
      <c r="RRJ97" s="129"/>
      <c r="RRK97" s="129"/>
      <c r="RRL97" s="129"/>
      <c r="RRM97" s="129"/>
      <c r="RRN97" s="129"/>
      <c r="RRO97" s="129"/>
      <c r="RRP97" s="129"/>
      <c r="RRQ97" s="129"/>
      <c r="RRR97" s="129"/>
      <c r="RRS97" s="129"/>
      <c r="RRT97" s="129"/>
      <c r="RRU97" s="129"/>
      <c r="RRV97" s="129"/>
      <c r="RRW97" s="129"/>
      <c r="RRX97" s="129"/>
      <c r="RRY97" s="129"/>
      <c r="RRZ97" s="129"/>
      <c r="RSA97" s="129"/>
      <c r="RSB97" s="129"/>
      <c r="RSC97" s="129"/>
      <c r="RSD97" s="129"/>
      <c r="RSE97" s="129"/>
      <c r="RSF97" s="129"/>
      <c r="RSG97" s="129"/>
      <c r="RSH97" s="129"/>
      <c r="RSI97" s="129"/>
      <c r="RSJ97" s="129"/>
      <c r="RSK97" s="129"/>
      <c r="RSL97" s="129"/>
      <c r="RSM97" s="129"/>
      <c r="RSN97" s="129"/>
      <c r="RSO97" s="129"/>
      <c r="RSP97" s="129"/>
      <c r="RSQ97" s="129"/>
      <c r="RSR97" s="129"/>
      <c r="RSS97" s="129"/>
      <c r="RST97" s="129"/>
      <c r="RSU97" s="129"/>
      <c r="RSV97" s="129"/>
      <c r="RSW97" s="129"/>
      <c r="RSX97" s="129"/>
      <c r="RSY97" s="129"/>
      <c r="RSZ97" s="129"/>
      <c r="RTA97" s="129"/>
      <c r="RTB97" s="129"/>
      <c r="RTC97" s="129"/>
      <c r="RTD97" s="129"/>
      <c r="RTE97" s="129"/>
      <c r="RTF97" s="129"/>
      <c r="RTG97" s="129"/>
      <c r="RTH97" s="129"/>
      <c r="RTI97" s="129"/>
      <c r="RTJ97" s="129"/>
      <c r="RTK97" s="129"/>
      <c r="RTL97" s="129"/>
      <c r="RTM97" s="129"/>
      <c r="RTN97" s="129"/>
      <c r="RTO97" s="129"/>
      <c r="RTP97" s="129"/>
      <c r="RTQ97" s="129"/>
      <c r="RTR97" s="129"/>
      <c r="RTS97" s="129"/>
      <c r="RTT97" s="129"/>
      <c r="RTU97" s="129"/>
      <c r="RTV97" s="129"/>
      <c r="RTW97" s="129"/>
      <c r="RTX97" s="129"/>
      <c r="RTY97" s="129"/>
      <c r="RTZ97" s="129"/>
      <c r="RUA97" s="129"/>
      <c r="RUB97" s="129"/>
      <c r="RUC97" s="129"/>
      <c r="RUD97" s="129"/>
      <c r="RUE97" s="129"/>
      <c r="RUF97" s="129"/>
      <c r="RUG97" s="129"/>
      <c r="RUH97" s="129"/>
      <c r="RUI97" s="129"/>
      <c r="RUJ97" s="129"/>
      <c r="RUK97" s="129"/>
      <c r="RUL97" s="129"/>
      <c r="RUM97" s="129"/>
      <c r="RUN97" s="129"/>
      <c r="RUO97" s="129"/>
      <c r="RUP97" s="129"/>
      <c r="RUQ97" s="129"/>
      <c r="RUR97" s="129"/>
      <c r="RUS97" s="129"/>
      <c r="RUT97" s="129"/>
      <c r="RUU97" s="129"/>
      <c r="RUV97" s="129"/>
      <c r="RUW97" s="129"/>
      <c r="RUX97" s="129"/>
      <c r="RUY97" s="129"/>
      <c r="RUZ97" s="129"/>
      <c r="RVA97" s="129"/>
      <c r="RVB97" s="129"/>
      <c r="RVC97" s="129"/>
      <c r="RVD97" s="129"/>
      <c r="RVE97" s="129"/>
      <c r="RVF97" s="129"/>
      <c r="RVG97" s="129"/>
      <c r="RVH97" s="129"/>
      <c r="RVI97" s="129"/>
      <c r="RVJ97" s="129"/>
      <c r="RVK97" s="129"/>
      <c r="RVL97" s="129"/>
      <c r="RVM97" s="129"/>
      <c r="RVN97" s="129"/>
      <c r="RVO97" s="129"/>
      <c r="RVP97" s="129"/>
      <c r="RVQ97" s="129"/>
      <c r="RVR97" s="129"/>
      <c r="RVS97" s="129"/>
      <c r="RVT97" s="129"/>
      <c r="RVU97" s="129"/>
      <c r="RVV97" s="129"/>
      <c r="RVW97" s="129"/>
      <c r="RVX97" s="129"/>
      <c r="RVY97" s="129"/>
      <c r="RVZ97" s="129"/>
      <c r="RWA97" s="129"/>
      <c r="RWB97" s="129"/>
      <c r="RWC97" s="129"/>
      <c r="RWD97" s="129"/>
      <c r="RWE97" s="129"/>
      <c r="RWF97" s="129"/>
      <c r="RWG97" s="129"/>
      <c r="RWH97" s="129"/>
      <c r="RWI97" s="129"/>
      <c r="RWJ97" s="129"/>
      <c r="RWK97" s="129"/>
      <c r="RWL97" s="129"/>
      <c r="RWM97" s="129"/>
      <c r="RWN97" s="129"/>
      <c r="RWO97" s="129"/>
      <c r="RWP97" s="129"/>
      <c r="RWQ97" s="129"/>
      <c r="RWR97" s="129"/>
      <c r="RWS97" s="129"/>
      <c r="RWT97" s="129"/>
      <c r="RWU97" s="129"/>
      <c r="RWV97" s="129"/>
      <c r="RWW97" s="129"/>
      <c r="RWX97" s="129"/>
      <c r="RWY97" s="129"/>
      <c r="RWZ97" s="129"/>
      <c r="RXA97" s="129"/>
      <c r="RXB97" s="129"/>
      <c r="RXC97" s="129"/>
      <c r="RXD97" s="129"/>
      <c r="RXE97" s="129"/>
      <c r="RXF97" s="129"/>
      <c r="RXG97" s="129"/>
      <c r="RXH97" s="129"/>
      <c r="RXI97" s="129"/>
      <c r="RXJ97" s="129"/>
      <c r="RXK97" s="129"/>
      <c r="RXL97" s="129"/>
      <c r="RXM97" s="129"/>
      <c r="RXN97" s="129"/>
      <c r="RXO97" s="129"/>
      <c r="RXP97" s="129"/>
      <c r="RXQ97" s="129"/>
      <c r="RXR97" s="129"/>
      <c r="RXS97" s="129"/>
      <c r="RXT97" s="129"/>
      <c r="RXU97" s="129"/>
      <c r="RXV97" s="129"/>
      <c r="RXW97" s="129"/>
      <c r="RXX97" s="129"/>
      <c r="RXY97" s="129"/>
      <c r="RXZ97" s="129"/>
      <c r="RYA97" s="129"/>
      <c r="RYB97" s="129"/>
      <c r="RYC97" s="129"/>
      <c r="RYD97" s="129"/>
      <c r="RYE97" s="129"/>
      <c r="RYF97" s="129"/>
      <c r="RYG97" s="129"/>
      <c r="RYH97" s="129"/>
      <c r="RYI97" s="129"/>
      <c r="RYJ97" s="129"/>
      <c r="RYK97" s="129"/>
      <c r="RYL97" s="129"/>
      <c r="RYM97" s="129"/>
      <c r="RYN97" s="129"/>
      <c r="RYO97" s="129"/>
      <c r="RYP97" s="129"/>
      <c r="RYQ97" s="129"/>
      <c r="RYR97" s="129"/>
      <c r="RYS97" s="129"/>
      <c r="RYT97" s="129"/>
      <c r="RYU97" s="129"/>
      <c r="RYV97" s="129"/>
      <c r="RYW97" s="129"/>
      <c r="RYX97" s="129"/>
      <c r="RYY97" s="129"/>
      <c r="RYZ97" s="129"/>
      <c r="RZA97" s="129"/>
      <c r="RZB97" s="129"/>
      <c r="RZC97" s="129"/>
      <c r="RZD97" s="129"/>
      <c r="RZE97" s="129"/>
      <c r="RZF97" s="129"/>
      <c r="RZG97" s="129"/>
      <c r="RZH97" s="129"/>
      <c r="RZI97" s="129"/>
      <c r="RZJ97" s="129"/>
      <c r="RZK97" s="129"/>
      <c r="RZL97" s="129"/>
      <c r="RZM97" s="129"/>
      <c r="RZN97" s="129"/>
      <c r="RZO97" s="129"/>
      <c r="RZP97" s="129"/>
      <c r="RZQ97" s="129"/>
      <c r="RZR97" s="129"/>
      <c r="RZS97" s="129"/>
      <c r="RZT97" s="129"/>
      <c r="RZU97" s="129"/>
      <c r="RZV97" s="129"/>
      <c r="RZW97" s="129"/>
      <c r="RZX97" s="129"/>
      <c r="RZY97" s="129"/>
      <c r="RZZ97" s="129"/>
      <c r="SAA97" s="129"/>
      <c r="SAB97" s="129"/>
      <c r="SAC97" s="129"/>
      <c r="SAD97" s="129"/>
      <c r="SAE97" s="129"/>
      <c r="SAF97" s="129"/>
      <c r="SAG97" s="129"/>
      <c r="SAH97" s="129"/>
      <c r="SAI97" s="129"/>
      <c r="SAJ97" s="129"/>
      <c r="SAK97" s="129"/>
      <c r="SAL97" s="129"/>
      <c r="SAM97" s="129"/>
      <c r="SAN97" s="129"/>
      <c r="SAO97" s="129"/>
      <c r="SAP97" s="129"/>
      <c r="SAQ97" s="129"/>
      <c r="SAR97" s="129"/>
      <c r="SAS97" s="129"/>
      <c r="SAT97" s="129"/>
      <c r="SAU97" s="129"/>
      <c r="SAV97" s="129"/>
      <c r="SAW97" s="129"/>
      <c r="SAX97" s="129"/>
      <c r="SAY97" s="129"/>
      <c r="SAZ97" s="129"/>
      <c r="SBA97" s="129"/>
      <c r="SBB97" s="129"/>
      <c r="SBC97" s="129"/>
      <c r="SBD97" s="129"/>
      <c r="SBE97" s="129"/>
      <c r="SBF97" s="129"/>
      <c r="SBG97" s="129"/>
      <c r="SBH97" s="129"/>
      <c r="SBI97" s="129"/>
      <c r="SBJ97" s="129"/>
      <c r="SBK97" s="129"/>
      <c r="SBL97" s="129"/>
      <c r="SBM97" s="129"/>
      <c r="SBN97" s="129"/>
      <c r="SBO97" s="129"/>
      <c r="SBP97" s="129"/>
      <c r="SBQ97" s="129"/>
      <c r="SBR97" s="129"/>
      <c r="SBS97" s="129"/>
      <c r="SBT97" s="129"/>
      <c r="SBU97" s="129"/>
      <c r="SBV97" s="129"/>
      <c r="SBW97" s="129"/>
      <c r="SBX97" s="129"/>
      <c r="SBY97" s="129"/>
      <c r="SBZ97" s="129"/>
      <c r="SCA97" s="129"/>
      <c r="SCB97" s="129"/>
      <c r="SCC97" s="129"/>
      <c r="SCD97" s="129"/>
      <c r="SCE97" s="129"/>
      <c r="SCF97" s="129"/>
      <c r="SCG97" s="129"/>
      <c r="SCH97" s="129"/>
      <c r="SCI97" s="129"/>
      <c r="SCJ97" s="129"/>
      <c r="SCK97" s="129"/>
      <c r="SCL97" s="129"/>
      <c r="SCM97" s="129"/>
      <c r="SCN97" s="129"/>
      <c r="SCO97" s="129"/>
      <c r="SCP97" s="129"/>
      <c r="SCQ97" s="129"/>
      <c r="SCR97" s="129"/>
      <c r="SCS97" s="129"/>
      <c r="SCT97" s="129"/>
      <c r="SCU97" s="129"/>
      <c r="SCV97" s="129"/>
      <c r="SCW97" s="129"/>
      <c r="SCX97" s="129"/>
      <c r="SCY97" s="129"/>
      <c r="SCZ97" s="129"/>
      <c r="SDA97" s="129"/>
      <c r="SDB97" s="129"/>
      <c r="SDC97" s="129"/>
      <c r="SDD97" s="129"/>
      <c r="SDE97" s="129"/>
      <c r="SDF97" s="129"/>
      <c r="SDG97" s="129"/>
      <c r="SDH97" s="129"/>
      <c r="SDI97" s="129"/>
      <c r="SDJ97" s="129"/>
      <c r="SDK97" s="129"/>
      <c r="SDL97" s="129"/>
      <c r="SDM97" s="129"/>
      <c r="SDN97" s="129"/>
      <c r="SDO97" s="129"/>
      <c r="SDP97" s="129"/>
      <c r="SDQ97" s="129"/>
      <c r="SDR97" s="129"/>
      <c r="SDS97" s="129"/>
      <c r="SDT97" s="129"/>
      <c r="SDU97" s="129"/>
      <c r="SDV97" s="129"/>
      <c r="SDW97" s="129"/>
      <c r="SDX97" s="129"/>
      <c r="SDY97" s="129"/>
      <c r="SDZ97" s="129"/>
      <c r="SEA97" s="129"/>
      <c r="SEB97" s="129"/>
      <c r="SEC97" s="129"/>
      <c r="SED97" s="129"/>
      <c r="SEE97" s="129"/>
      <c r="SEF97" s="129"/>
      <c r="SEG97" s="129"/>
      <c r="SEH97" s="129"/>
      <c r="SEI97" s="129"/>
      <c r="SEJ97" s="129"/>
      <c r="SEK97" s="129"/>
      <c r="SEL97" s="129"/>
      <c r="SEM97" s="129"/>
      <c r="SEN97" s="129"/>
      <c r="SEO97" s="129"/>
      <c r="SEP97" s="129"/>
      <c r="SEQ97" s="129"/>
      <c r="SER97" s="129"/>
      <c r="SES97" s="129"/>
      <c r="SET97" s="129"/>
      <c r="SEU97" s="129"/>
      <c r="SEV97" s="129"/>
      <c r="SEW97" s="129"/>
      <c r="SEX97" s="129"/>
      <c r="SEY97" s="129"/>
      <c r="SEZ97" s="129"/>
      <c r="SFA97" s="129"/>
      <c r="SFB97" s="129"/>
      <c r="SFC97" s="129"/>
      <c r="SFD97" s="129"/>
      <c r="SFE97" s="129"/>
      <c r="SFF97" s="129"/>
      <c r="SFG97" s="129"/>
      <c r="SFH97" s="129"/>
      <c r="SFI97" s="129"/>
      <c r="SFJ97" s="129"/>
      <c r="SFK97" s="129"/>
      <c r="SFL97" s="129"/>
      <c r="SFM97" s="129"/>
      <c r="SFN97" s="129"/>
      <c r="SFO97" s="129"/>
      <c r="SFP97" s="129"/>
      <c r="SFQ97" s="129"/>
      <c r="SFR97" s="129"/>
      <c r="SFS97" s="129"/>
      <c r="SFT97" s="129"/>
      <c r="SFU97" s="129"/>
      <c r="SFV97" s="129"/>
      <c r="SFW97" s="129"/>
      <c r="SFX97" s="129"/>
      <c r="SFY97" s="129"/>
      <c r="SFZ97" s="129"/>
      <c r="SGA97" s="129"/>
      <c r="SGB97" s="129"/>
      <c r="SGC97" s="129"/>
      <c r="SGD97" s="129"/>
      <c r="SGE97" s="129"/>
      <c r="SGF97" s="129"/>
      <c r="SGG97" s="129"/>
      <c r="SGH97" s="129"/>
      <c r="SGI97" s="129"/>
      <c r="SGJ97" s="129"/>
      <c r="SGK97" s="129"/>
      <c r="SGL97" s="129"/>
      <c r="SGM97" s="129"/>
      <c r="SGN97" s="129"/>
      <c r="SGO97" s="129"/>
      <c r="SGP97" s="129"/>
      <c r="SGQ97" s="129"/>
      <c r="SGR97" s="129"/>
      <c r="SGS97" s="129"/>
      <c r="SGT97" s="129"/>
      <c r="SGU97" s="129"/>
      <c r="SGV97" s="129"/>
      <c r="SGW97" s="129"/>
      <c r="SGX97" s="129"/>
      <c r="SGY97" s="129"/>
      <c r="SGZ97" s="129"/>
      <c r="SHA97" s="129"/>
      <c r="SHB97" s="129"/>
      <c r="SHC97" s="129"/>
      <c r="SHD97" s="129"/>
      <c r="SHE97" s="129"/>
      <c r="SHF97" s="129"/>
      <c r="SHG97" s="129"/>
      <c r="SHH97" s="129"/>
      <c r="SHI97" s="129"/>
      <c r="SHJ97" s="129"/>
      <c r="SHK97" s="129"/>
      <c r="SHL97" s="129"/>
      <c r="SHM97" s="129"/>
      <c r="SHN97" s="129"/>
      <c r="SHO97" s="129"/>
      <c r="SHP97" s="129"/>
      <c r="SHQ97" s="129"/>
      <c r="SHR97" s="129"/>
      <c r="SHS97" s="129"/>
      <c r="SHT97" s="129"/>
      <c r="SHU97" s="129"/>
      <c r="SHV97" s="129"/>
      <c r="SHW97" s="129"/>
      <c r="SHX97" s="129"/>
      <c r="SHY97" s="129"/>
      <c r="SHZ97" s="129"/>
      <c r="SIA97" s="129"/>
      <c r="SIB97" s="129"/>
      <c r="SIC97" s="129"/>
      <c r="SID97" s="129"/>
      <c r="SIE97" s="129"/>
      <c r="SIF97" s="129"/>
      <c r="SIG97" s="129"/>
      <c r="SIH97" s="129"/>
      <c r="SII97" s="129"/>
      <c r="SIJ97" s="129"/>
      <c r="SIK97" s="129"/>
      <c r="SIL97" s="129"/>
      <c r="SIM97" s="129"/>
      <c r="SIN97" s="129"/>
      <c r="SIO97" s="129"/>
      <c r="SIP97" s="129"/>
      <c r="SIQ97" s="129"/>
      <c r="SIR97" s="129"/>
      <c r="SIS97" s="129"/>
      <c r="SIT97" s="129"/>
      <c r="SIU97" s="129"/>
      <c r="SIV97" s="129"/>
      <c r="SIW97" s="129"/>
      <c r="SIX97" s="129"/>
      <c r="SIY97" s="129"/>
      <c r="SIZ97" s="129"/>
      <c r="SJA97" s="129"/>
      <c r="SJB97" s="129"/>
      <c r="SJC97" s="129"/>
      <c r="SJD97" s="129"/>
      <c r="SJE97" s="129"/>
      <c r="SJF97" s="129"/>
      <c r="SJG97" s="129"/>
      <c r="SJH97" s="129"/>
      <c r="SJI97" s="129"/>
      <c r="SJJ97" s="129"/>
      <c r="SJK97" s="129"/>
      <c r="SJL97" s="129"/>
      <c r="SJM97" s="129"/>
      <c r="SJN97" s="129"/>
      <c r="SJO97" s="129"/>
      <c r="SJP97" s="129"/>
      <c r="SJQ97" s="129"/>
      <c r="SJR97" s="129"/>
      <c r="SJS97" s="129"/>
      <c r="SJT97" s="129"/>
      <c r="SJU97" s="129"/>
      <c r="SJV97" s="129"/>
      <c r="SJW97" s="129"/>
      <c r="SJX97" s="129"/>
      <c r="SJY97" s="129"/>
      <c r="SJZ97" s="129"/>
      <c r="SKA97" s="129"/>
      <c r="SKB97" s="129"/>
      <c r="SKC97" s="129"/>
      <c r="SKD97" s="129"/>
      <c r="SKE97" s="129"/>
      <c r="SKF97" s="129"/>
      <c r="SKG97" s="129"/>
      <c r="SKH97" s="129"/>
      <c r="SKI97" s="129"/>
      <c r="SKJ97" s="129"/>
      <c r="SKK97" s="129"/>
      <c r="SKL97" s="129"/>
      <c r="SKM97" s="129"/>
      <c r="SKN97" s="129"/>
      <c r="SKO97" s="129"/>
      <c r="SKP97" s="129"/>
      <c r="SKQ97" s="129"/>
      <c r="SKR97" s="129"/>
      <c r="SKS97" s="129"/>
      <c r="SKT97" s="129"/>
      <c r="SKU97" s="129"/>
      <c r="SKV97" s="129"/>
      <c r="SKW97" s="129"/>
      <c r="SKX97" s="129"/>
      <c r="SKY97" s="129"/>
      <c r="SKZ97" s="129"/>
      <c r="SLA97" s="129"/>
      <c r="SLB97" s="129"/>
      <c r="SLC97" s="129"/>
      <c r="SLD97" s="129"/>
      <c r="SLE97" s="129"/>
      <c r="SLF97" s="129"/>
      <c r="SLG97" s="129"/>
      <c r="SLH97" s="129"/>
      <c r="SLI97" s="129"/>
      <c r="SLJ97" s="129"/>
      <c r="SLK97" s="129"/>
      <c r="SLL97" s="129"/>
      <c r="SLM97" s="129"/>
      <c r="SLN97" s="129"/>
      <c r="SLO97" s="129"/>
      <c r="SLP97" s="129"/>
      <c r="SLQ97" s="129"/>
      <c r="SLR97" s="129"/>
      <c r="SLS97" s="129"/>
      <c r="SLT97" s="129"/>
      <c r="SLU97" s="129"/>
      <c r="SLV97" s="129"/>
      <c r="SLW97" s="129"/>
      <c r="SLX97" s="129"/>
      <c r="SLY97" s="129"/>
      <c r="SLZ97" s="129"/>
      <c r="SMA97" s="129"/>
      <c r="SMB97" s="129"/>
      <c r="SMC97" s="129"/>
      <c r="SMD97" s="129"/>
      <c r="SME97" s="129"/>
      <c r="SMF97" s="129"/>
      <c r="SMG97" s="129"/>
      <c r="SMH97" s="129"/>
      <c r="SMI97" s="129"/>
      <c r="SMJ97" s="129"/>
      <c r="SMK97" s="129"/>
      <c r="SML97" s="129"/>
      <c r="SMM97" s="129"/>
      <c r="SMN97" s="129"/>
      <c r="SMO97" s="129"/>
      <c r="SMP97" s="129"/>
      <c r="SMQ97" s="129"/>
      <c r="SMR97" s="129"/>
      <c r="SMS97" s="129"/>
      <c r="SMT97" s="129"/>
      <c r="SMU97" s="129"/>
      <c r="SMV97" s="129"/>
      <c r="SMW97" s="129"/>
      <c r="SMX97" s="129"/>
      <c r="SMY97" s="129"/>
      <c r="SMZ97" s="129"/>
      <c r="SNA97" s="129"/>
      <c r="SNB97" s="129"/>
      <c r="SNC97" s="129"/>
      <c r="SND97" s="129"/>
      <c r="SNE97" s="129"/>
      <c r="SNF97" s="129"/>
      <c r="SNG97" s="129"/>
      <c r="SNH97" s="129"/>
      <c r="SNI97" s="129"/>
      <c r="SNJ97" s="129"/>
      <c r="SNK97" s="129"/>
      <c r="SNL97" s="129"/>
      <c r="SNM97" s="129"/>
      <c r="SNN97" s="129"/>
      <c r="SNO97" s="129"/>
      <c r="SNP97" s="129"/>
      <c r="SNQ97" s="129"/>
      <c r="SNR97" s="129"/>
      <c r="SNS97" s="129"/>
      <c r="SNT97" s="129"/>
      <c r="SNU97" s="129"/>
      <c r="SNV97" s="129"/>
      <c r="SNW97" s="129"/>
      <c r="SNX97" s="129"/>
      <c r="SNY97" s="129"/>
      <c r="SNZ97" s="129"/>
      <c r="SOA97" s="129"/>
      <c r="SOB97" s="129"/>
      <c r="SOC97" s="129"/>
      <c r="SOD97" s="129"/>
      <c r="SOE97" s="129"/>
      <c r="SOF97" s="129"/>
      <c r="SOG97" s="129"/>
      <c r="SOH97" s="129"/>
      <c r="SOI97" s="129"/>
      <c r="SOJ97" s="129"/>
      <c r="SOK97" s="129"/>
      <c r="SOL97" s="129"/>
      <c r="SOM97" s="129"/>
      <c r="SON97" s="129"/>
      <c r="SOO97" s="129"/>
      <c r="SOP97" s="129"/>
      <c r="SOQ97" s="129"/>
      <c r="SOR97" s="129"/>
      <c r="SOS97" s="129"/>
      <c r="SOT97" s="129"/>
      <c r="SOU97" s="129"/>
      <c r="SOV97" s="129"/>
      <c r="SOW97" s="129"/>
      <c r="SOX97" s="129"/>
      <c r="SOY97" s="129"/>
      <c r="SOZ97" s="129"/>
      <c r="SPA97" s="129"/>
      <c r="SPB97" s="129"/>
      <c r="SPC97" s="129"/>
      <c r="SPD97" s="129"/>
      <c r="SPE97" s="129"/>
      <c r="SPF97" s="129"/>
      <c r="SPG97" s="129"/>
      <c r="SPH97" s="129"/>
      <c r="SPI97" s="129"/>
      <c r="SPJ97" s="129"/>
      <c r="SPK97" s="129"/>
      <c r="SPL97" s="129"/>
      <c r="SPM97" s="129"/>
      <c r="SPN97" s="129"/>
      <c r="SPO97" s="129"/>
      <c r="SPP97" s="129"/>
      <c r="SPQ97" s="129"/>
      <c r="SPR97" s="129"/>
      <c r="SPS97" s="129"/>
      <c r="SPT97" s="129"/>
      <c r="SPU97" s="129"/>
      <c r="SPV97" s="129"/>
      <c r="SPW97" s="129"/>
      <c r="SPX97" s="129"/>
      <c r="SPY97" s="129"/>
      <c r="SPZ97" s="129"/>
      <c r="SQA97" s="129"/>
      <c r="SQB97" s="129"/>
      <c r="SQC97" s="129"/>
      <c r="SQD97" s="129"/>
      <c r="SQE97" s="129"/>
      <c r="SQF97" s="129"/>
      <c r="SQG97" s="129"/>
      <c r="SQH97" s="129"/>
      <c r="SQI97" s="129"/>
      <c r="SQJ97" s="129"/>
      <c r="SQK97" s="129"/>
      <c r="SQL97" s="129"/>
      <c r="SQM97" s="129"/>
      <c r="SQN97" s="129"/>
      <c r="SQO97" s="129"/>
      <c r="SQP97" s="129"/>
      <c r="SQQ97" s="129"/>
      <c r="SQR97" s="129"/>
      <c r="SQS97" s="129"/>
      <c r="SQT97" s="129"/>
      <c r="SQU97" s="129"/>
      <c r="SQV97" s="129"/>
      <c r="SQW97" s="129"/>
      <c r="SQX97" s="129"/>
      <c r="SQY97" s="129"/>
      <c r="SQZ97" s="129"/>
      <c r="SRA97" s="129"/>
      <c r="SRB97" s="129"/>
      <c r="SRC97" s="129"/>
      <c r="SRD97" s="129"/>
      <c r="SRE97" s="129"/>
      <c r="SRF97" s="129"/>
      <c r="SRG97" s="129"/>
      <c r="SRH97" s="129"/>
      <c r="SRI97" s="129"/>
      <c r="SRJ97" s="129"/>
      <c r="SRK97" s="129"/>
      <c r="SRL97" s="129"/>
      <c r="SRM97" s="129"/>
      <c r="SRN97" s="129"/>
      <c r="SRO97" s="129"/>
      <c r="SRP97" s="129"/>
      <c r="SRQ97" s="129"/>
      <c r="SRR97" s="129"/>
      <c r="SRS97" s="129"/>
      <c r="SRT97" s="129"/>
      <c r="SRU97" s="129"/>
      <c r="SRV97" s="129"/>
      <c r="SRW97" s="129"/>
      <c r="SRX97" s="129"/>
      <c r="SRY97" s="129"/>
      <c r="SRZ97" s="129"/>
      <c r="SSA97" s="129"/>
      <c r="SSB97" s="129"/>
      <c r="SSC97" s="129"/>
      <c r="SSD97" s="129"/>
      <c r="SSE97" s="129"/>
      <c r="SSF97" s="129"/>
      <c r="SSG97" s="129"/>
      <c r="SSH97" s="129"/>
      <c r="SSI97" s="129"/>
      <c r="SSJ97" s="129"/>
      <c r="SSK97" s="129"/>
      <c r="SSL97" s="129"/>
      <c r="SSM97" s="129"/>
      <c r="SSN97" s="129"/>
      <c r="SSO97" s="129"/>
      <c r="SSP97" s="129"/>
      <c r="SSQ97" s="129"/>
      <c r="SSR97" s="129"/>
      <c r="SSS97" s="129"/>
      <c r="SST97" s="129"/>
      <c r="SSU97" s="129"/>
      <c r="SSV97" s="129"/>
      <c r="SSW97" s="129"/>
      <c r="SSX97" s="129"/>
      <c r="SSY97" s="129"/>
      <c r="SSZ97" s="129"/>
      <c r="STA97" s="129"/>
      <c r="STB97" s="129"/>
      <c r="STC97" s="129"/>
      <c r="STD97" s="129"/>
      <c r="STE97" s="129"/>
      <c r="STF97" s="129"/>
      <c r="STG97" s="129"/>
      <c r="STH97" s="129"/>
      <c r="STI97" s="129"/>
      <c r="STJ97" s="129"/>
      <c r="STK97" s="129"/>
      <c r="STL97" s="129"/>
      <c r="STM97" s="129"/>
      <c r="STN97" s="129"/>
      <c r="STO97" s="129"/>
      <c r="STP97" s="129"/>
      <c r="STQ97" s="129"/>
      <c r="STR97" s="129"/>
      <c r="STS97" s="129"/>
      <c r="STT97" s="129"/>
      <c r="STU97" s="129"/>
      <c r="STV97" s="129"/>
      <c r="STW97" s="129"/>
      <c r="STX97" s="129"/>
      <c r="STY97" s="129"/>
      <c r="STZ97" s="129"/>
      <c r="SUA97" s="129"/>
      <c r="SUB97" s="129"/>
      <c r="SUC97" s="129"/>
      <c r="SUD97" s="129"/>
      <c r="SUE97" s="129"/>
      <c r="SUF97" s="129"/>
      <c r="SUG97" s="129"/>
      <c r="SUH97" s="129"/>
      <c r="SUI97" s="129"/>
      <c r="SUJ97" s="129"/>
      <c r="SUK97" s="129"/>
      <c r="SUL97" s="129"/>
      <c r="SUM97" s="129"/>
      <c r="SUN97" s="129"/>
      <c r="SUO97" s="129"/>
      <c r="SUP97" s="129"/>
      <c r="SUQ97" s="129"/>
      <c r="SUR97" s="129"/>
      <c r="SUS97" s="129"/>
      <c r="SUT97" s="129"/>
      <c r="SUU97" s="129"/>
      <c r="SUV97" s="129"/>
      <c r="SUW97" s="129"/>
      <c r="SUX97" s="129"/>
      <c r="SUY97" s="129"/>
      <c r="SUZ97" s="129"/>
      <c r="SVA97" s="129"/>
      <c r="SVB97" s="129"/>
      <c r="SVC97" s="129"/>
      <c r="SVD97" s="129"/>
      <c r="SVE97" s="129"/>
      <c r="SVF97" s="129"/>
      <c r="SVG97" s="129"/>
      <c r="SVH97" s="129"/>
      <c r="SVI97" s="129"/>
      <c r="SVJ97" s="129"/>
      <c r="SVK97" s="129"/>
      <c r="SVL97" s="129"/>
      <c r="SVM97" s="129"/>
      <c r="SVN97" s="129"/>
      <c r="SVO97" s="129"/>
      <c r="SVP97" s="129"/>
      <c r="SVQ97" s="129"/>
      <c r="SVR97" s="129"/>
      <c r="SVS97" s="129"/>
      <c r="SVT97" s="129"/>
      <c r="SVU97" s="129"/>
      <c r="SVV97" s="129"/>
      <c r="SVW97" s="129"/>
      <c r="SVX97" s="129"/>
      <c r="SVY97" s="129"/>
      <c r="SVZ97" s="129"/>
      <c r="SWA97" s="129"/>
      <c r="SWB97" s="129"/>
      <c r="SWC97" s="129"/>
      <c r="SWD97" s="129"/>
      <c r="SWE97" s="129"/>
      <c r="SWF97" s="129"/>
      <c r="SWG97" s="129"/>
      <c r="SWH97" s="129"/>
      <c r="SWI97" s="129"/>
      <c r="SWJ97" s="129"/>
      <c r="SWK97" s="129"/>
      <c r="SWL97" s="129"/>
      <c r="SWM97" s="129"/>
      <c r="SWN97" s="129"/>
      <c r="SWO97" s="129"/>
      <c r="SWP97" s="129"/>
      <c r="SWQ97" s="129"/>
      <c r="SWR97" s="129"/>
      <c r="SWS97" s="129"/>
      <c r="SWT97" s="129"/>
      <c r="SWU97" s="129"/>
      <c r="SWV97" s="129"/>
      <c r="SWW97" s="129"/>
      <c r="SWX97" s="129"/>
      <c r="SWY97" s="129"/>
      <c r="SWZ97" s="129"/>
      <c r="SXA97" s="129"/>
      <c r="SXB97" s="129"/>
      <c r="SXC97" s="129"/>
      <c r="SXD97" s="129"/>
      <c r="SXE97" s="129"/>
      <c r="SXF97" s="129"/>
      <c r="SXG97" s="129"/>
      <c r="SXH97" s="129"/>
      <c r="SXI97" s="129"/>
      <c r="SXJ97" s="129"/>
      <c r="SXK97" s="129"/>
      <c r="SXL97" s="129"/>
      <c r="SXM97" s="129"/>
      <c r="SXN97" s="129"/>
      <c r="SXO97" s="129"/>
      <c r="SXP97" s="129"/>
      <c r="SXQ97" s="129"/>
      <c r="SXR97" s="129"/>
      <c r="SXS97" s="129"/>
      <c r="SXT97" s="129"/>
      <c r="SXU97" s="129"/>
      <c r="SXV97" s="129"/>
      <c r="SXW97" s="129"/>
      <c r="SXX97" s="129"/>
      <c r="SXY97" s="129"/>
      <c r="SXZ97" s="129"/>
      <c r="SYA97" s="129"/>
      <c r="SYB97" s="129"/>
      <c r="SYC97" s="129"/>
      <c r="SYD97" s="129"/>
      <c r="SYE97" s="129"/>
      <c r="SYF97" s="129"/>
      <c r="SYG97" s="129"/>
      <c r="SYH97" s="129"/>
      <c r="SYI97" s="129"/>
      <c r="SYJ97" s="129"/>
      <c r="SYK97" s="129"/>
      <c r="SYL97" s="129"/>
      <c r="SYM97" s="129"/>
      <c r="SYN97" s="129"/>
      <c r="SYO97" s="129"/>
      <c r="SYP97" s="129"/>
      <c r="SYQ97" s="129"/>
      <c r="SYR97" s="129"/>
      <c r="SYS97" s="129"/>
      <c r="SYT97" s="129"/>
      <c r="SYU97" s="129"/>
      <c r="SYV97" s="129"/>
      <c r="SYW97" s="129"/>
      <c r="SYX97" s="129"/>
      <c r="SYY97" s="129"/>
      <c r="SYZ97" s="129"/>
      <c r="SZA97" s="129"/>
      <c r="SZB97" s="129"/>
      <c r="SZC97" s="129"/>
      <c r="SZD97" s="129"/>
      <c r="SZE97" s="129"/>
      <c r="SZF97" s="129"/>
      <c r="SZG97" s="129"/>
      <c r="SZH97" s="129"/>
      <c r="SZI97" s="129"/>
      <c r="SZJ97" s="129"/>
      <c r="SZK97" s="129"/>
      <c r="SZL97" s="129"/>
      <c r="SZM97" s="129"/>
      <c r="SZN97" s="129"/>
      <c r="SZO97" s="129"/>
      <c r="SZP97" s="129"/>
      <c r="SZQ97" s="129"/>
      <c r="SZR97" s="129"/>
      <c r="SZS97" s="129"/>
      <c r="SZT97" s="129"/>
      <c r="SZU97" s="129"/>
      <c r="SZV97" s="129"/>
      <c r="SZW97" s="129"/>
      <c r="SZX97" s="129"/>
      <c r="SZY97" s="129"/>
      <c r="SZZ97" s="129"/>
      <c r="TAA97" s="129"/>
      <c r="TAB97" s="129"/>
      <c r="TAC97" s="129"/>
      <c r="TAD97" s="129"/>
      <c r="TAE97" s="129"/>
      <c r="TAF97" s="129"/>
      <c r="TAG97" s="129"/>
      <c r="TAH97" s="129"/>
      <c r="TAI97" s="129"/>
      <c r="TAJ97" s="129"/>
      <c r="TAK97" s="129"/>
      <c r="TAL97" s="129"/>
      <c r="TAM97" s="129"/>
      <c r="TAN97" s="129"/>
      <c r="TAO97" s="129"/>
      <c r="TAP97" s="129"/>
      <c r="TAQ97" s="129"/>
      <c r="TAR97" s="129"/>
      <c r="TAS97" s="129"/>
      <c r="TAT97" s="129"/>
      <c r="TAU97" s="129"/>
      <c r="TAV97" s="129"/>
      <c r="TAW97" s="129"/>
      <c r="TAX97" s="129"/>
      <c r="TAY97" s="129"/>
      <c r="TAZ97" s="129"/>
      <c r="TBA97" s="129"/>
      <c r="TBB97" s="129"/>
      <c r="TBC97" s="129"/>
      <c r="TBD97" s="129"/>
      <c r="TBE97" s="129"/>
      <c r="TBF97" s="129"/>
      <c r="TBG97" s="129"/>
      <c r="TBH97" s="129"/>
      <c r="TBI97" s="129"/>
      <c r="TBJ97" s="129"/>
      <c r="TBK97" s="129"/>
      <c r="TBL97" s="129"/>
      <c r="TBM97" s="129"/>
      <c r="TBN97" s="129"/>
      <c r="TBO97" s="129"/>
      <c r="TBP97" s="129"/>
      <c r="TBQ97" s="129"/>
      <c r="TBR97" s="129"/>
      <c r="TBS97" s="129"/>
      <c r="TBT97" s="129"/>
      <c r="TBU97" s="129"/>
      <c r="TBV97" s="129"/>
      <c r="TBW97" s="129"/>
      <c r="TBX97" s="129"/>
      <c r="TBY97" s="129"/>
      <c r="TBZ97" s="129"/>
      <c r="TCA97" s="129"/>
      <c r="TCB97" s="129"/>
      <c r="TCC97" s="129"/>
      <c r="TCD97" s="129"/>
      <c r="TCE97" s="129"/>
      <c r="TCF97" s="129"/>
      <c r="TCG97" s="129"/>
      <c r="TCH97" s="129"/>
      <c r="TCI97" s="129"/>
      <c r="TCJ97" s="129"/>
      <c r="TCK97" s="129"/>
      <c r="TCL97" s="129"/>
      <c r="TCM97" s="129"/>
      <c r="TCN97" s="129"/>
      <c r="TCO97" s="129"/>
      <c r="TCP97" s="129"/>
      <c r="TCQ97" s="129"/>
      <c r="TCR97" s="129"/>
      <c r="TCS97" s="129"/>
      <c r="TCT97" s="129"/>
      <c r="TCU97" s="129"/>
      <c r="TCV97" s="129"/>
      <c r="TCW97" s="129"/>
      <c r="TCX97" s="129"/>
      <c r="TCY97" s="129"/>
      <c r="TCZ97" s="129"/>
      <c r="TDA97" s="129"/>
      <c r="TDB97" s="129"/>
      <c r="TDC97" s="129"/>
      <c r="TDD97" s="129"/>
      <c r="TDE97" s="129"/>
      <c r="TDF97" s="129"/>
      <c r="TDG97" s="129"/>
      <c r="TDH97" s="129"/>
      <c r="TDI97" s="129"/>
      <c r="TDJ97" s="129"/>
      <c r="TDK97" s="129"/>
      <c r="TDL97" s="129"/>
      <c r="TDM97" s="129"/>
      <c r="TDN97" s="129"/>
      <c r="TDO97" s="129"/>
      <c r="TDP97" s="129"/>
      <c r="TDQ97" s="129"/>
      <c r="TDR97" s="129"/>
      <c r="TDS97" s="129"/>
      <c r="TDT97" s="129"/>
      <c r="TDU97" s="129"/>
      <c r="TDV97" s="129"/>
      <c r="TDW97" s="129"/>
      <c r="TDX97" s="129"/>
      <c r="TDY97" s="129"/>
      <c r="TDZ97" s="129"/>
      <c r="TEA97" s="129"/>
      <c r="TEB97" s="129"/>
      <c r="TEC97" s="129"/>
      <c r="TED97" s="129"/>
      <c r="TEE97" s="129"/>
      <c r="TEF97" s="129"/>
      <c r="TEG97" s="129"/>
      <c r="TEH97" s="129"/>
      <c r="TEI97" s="129"/>
      <c r="TEJ97" s="129"/>
      <c r="TEK97" s="129"/>
      <c r="TEL97" s="129"/>
      <c r="TEM97" s="129"/>
      <c r="TEN97" s="129"/>
      <c r="TEO97" s="129"/>
      <c r="TEP97" s="129"/>
      <c r="TEQ97" s="129"/>
      <c r="TER97" s="129"/>
      <c r="TES97" s="129"/>
      <c r="TET97" s="129"/>
      <c r="TEU97" s="129"/>
      <c r="TEV97" s="129"/>
      <c r="TEW97" s="129"/>
      <c r="TEX97" s="129"/>
      <c r="TEY97" s="129"/>
      <c r="TEZ97" s="129"/>
      <c r="TFA97" s="129"/>
      <c r="TFB97" s="129"/>
      <c r="TFC97" s="129"/>
      <c r="TFD97" s="129"/>
      <c r="TFE97" s="129"/>
      <c r="TFF97" s="129"/>
      <c r="TFG97" s="129"/>
      <c r="TFH97" s="129"/>
      <c r="TFI97" s="129"/>
      <c r="TFJ97" s="129"/>
      <c r="TFK97" s="129"/>
      <c r="TFL97" s="129"/>
      <c r="TFM97" s="129"/>
      <c r="TFN97" s="129"/>
      <c r="TFO97" s="129"/>
      <c r="TFP97" s="129"/>
      <c r="TFQ97" s="129"/>
      <c r="TFR97" s="129"/>
      <c r="TFS97" s="129"/>
      <c r="TFT97" s="129"/>
      <c r="TFU97" s="129"/>
      <c r="TFV97" s="129"/>
      <c r="TFW97" s="129"/>
      <c r="TFX97" s="129"/>
      <c r="TFY97" s="129"/>
      <c r="TFZ97" s="129"/>
      <c r="TGA97" s="129"/>
      <c r="TGB97" s="129"/>
      <c r="TGC97" s="129"/>
      <c r="TGD97" s="129"/>
      <c r="TGE97" s="129"/>
      <c r="TGF97" s="129"/>
      <c r="TGG97" s="129"/>
      <c r="TGH97" s="129"/>
      <c r="TGI97" s="129"/>
      <c r="TGJ97" s="129"/>
      <c r="TGK97" s="129"/>
      <c r="TGL97" s="129"/>
      <c r="TGM97" s="129"/>
      <c r="TGN97" s="129"/>
      <c r="TGO97" s="129"/>
      <c r="TGP97" s="129"/>
      <c r="TGQ97" s="129"/>
      <c r="TGR97" s="129"/>
      <c r="TGS97" s="129"/>
      <c r="TGT97" s="129"/>
      <c r="TGU97" s="129"/>
      <c r="TGV97" s="129"/>
      <c r="TGW97" s="129"/>
      <c r="TGX97" s="129"/>
      <c r="TGY97" s="129"/>
      <c r="TGZ97" s="129"/>
      <c r="THA97" s="129"/>
      <c r="THB97" s="129"/>
      <c r="THC97" s="129"/>
      <c r="THD97" s="129"/>
      <c r="THE97" s="129"/>
      <c r="THF97" s="129"/>
      <c r="THG97" s="129"/>
      <c r="THH97" s="129"/>
      <c r="THI97" s="129"/>
      <c r="THJ97" s="129"/>
      <c r="THK97" s="129"/>
      <c r="THL97" s="129"/>
      <c r="THM97" s="129"/>
      <c r="THN97" s="129"/>
      <c r="THO97" s="129"/>
      <c r="THP97" s="129"/>
      <c r="THQ97" s="129"/>
      <c r="THR97" s="129"/>
      <c r="THS97" s="129"/>
      <c r="THT97" s="129"/>
      <c r="THU97" s="129"/>
      <c r="THV97" s="129"/>
      <c r="THW97" s="129"/>
      <c r="THX97" s="129"/>
      <c r="THY97" s="129"/>
      <c r="THZ97" s="129"/>
      <c r="TIA97" s="129"/>
      <c r="TIB97" s="129"/>
      <c r="TIC97" s="129"/>
      <c r="TID97" s="129"/>
      <c r="TIE97" s="129"/>
      <c r="TIF97" s="129"/>
      <c r="TIG97" s="129"/>
      <c r="TIH97" s="129"/>
      <c r="TII97" s="129"/>
      <c r="TIJ97" s="129"/>
      <c r="TIK97" s="129"/>
      <c r="TIL97" s="129"/>
      <c r="TIM97" s="129"/>
      <c r="TIN97" s="129"/>
      <c r="TIO97" s="129"/>
      <c r="TIP97" s="129"/>
      <c r="TIQ97" s="129"/>
      <c r="TIR97" s="129"/>
      <c r="TIS97" s="129"/>
      <c r="TIT97" s="129"/>
      <c r="TIU97" s="129"/>
      <c r="TIV97" s="129"/>
      <c r="TIW97" s="129"/>
      <c r="TIX97" s="129"/>
      <c r="TIY97" s="129"/>
      <c r="TIZ97" s="129"/>
      <c r="TJA97" s="129"/>
      <c r="TJB97" s="129"/>
      <c r="TJC97" s="129"/>
      <c r="TJD97" s="129"/>
      <c r="TJE97" s="129"/>
      <c r="TJF97" s="129"/>
      <c r="TJG97" s="129"/>
      <c r="TJH97" s="129"/>
      <c r="TJI97" s="129"/>
      <c r="TJJ97" s="129"/>
      <c r="TJK97" s="129"/>
      <c r="TJL97" s="129"/>
      <c r="TJM97" s="129"/>
      <c r="TJN97" s="129"/>
      <c r="TJO97" s="129"/>
      <c r="TJP97" s="129"/>
      <c r="TJQ97" s="129"/>
      <c r="TJR97" s="129"/>
      <c r="TJS97" s="129"/>
      <c r="TJT97" s="129"/>
      <c r="TJU97" s="129"/>
      <c r="TJV97" s="129"/>
      <c r="TJW97" s="129"/>
      <c r="TJX97" s="129"/>
      <c r="TJY97" s="129"/>
      <c r="TJZ97" s="129"/>
      <c r="TKA97" s="129"/>
      <c r="TKB97" s="129"/>
      <c r="TKC97" s="129"/>
      <c r="TKD97" s="129"/>
      <c r="TKE97" s="129"/>
      <c r="TKF97" s="129"/>
      <c r="TKG97" s="129"/>
      <c r="TKH97" s="129"/>
      <c r="TKI97" s="129"/>
      <c r="TKJ97" s="129"/>
      <c r="TKK97" s="129"/>
      <c r="TKL97" s="129"/>
      <c r="TKM97" s="129"/>
      <c r="TKN97" s="129"/>
      <c r="TKO97" s="129"/>
      <c r="TKP97" s="129"/>
      <c r="TKQ97" s="129"/>
      <c r="TKR97" s="129"/>
      <c r="TKS97" s="129"/>
      <c r="TKT97" s="129"/>
      <c r="TKU97" s="129"/>
      <c r="TKV97" s="129"/>
      <c r="TKW97" s="129"/>
      <c r="TKX97" s="129"/>
      <c r="TKY97" s="129"/>
      <c r="TKZ97" s="129"/>
      <c r="TLA97" s="129"/>
      <c r="TLB97" s="129"/>
      <c r="TLC97" s="129"/>
      <c r="TLD97" s="129"/>
      <c r="TLE97" s="129"/>
      <c r="TLF97" s="129"/>
      <c r="TLG97" s="129"/>
      <c r="TLH97" s="129"/>
      <c r="TLI97" s="129"/>
      <c r="TLJ97" s="129"/>
      <c r="TLK97" s="129"/>
      <c r="TLL97" s="129"/>
      <c r="TLM97" s="129"/>
      <c r="TLN97" s="129"/>
      <c r="TLO97" s="129"/>
      <c r="TLP97" s="129"/>
      <c r="TLQ97" s="129"/>
      <c r="TLR97" s="129"/>
      <c r="TLS97" s="129"/>
      <c r="TLT97" s="129"/>
      <c r="TLU97" s="129"/>
      <c r="TLV97" s="129"/>
      <c r="TLW97" s="129"/>
      <c r="TLX97" s="129"/>
      <c r="TLY97" s="129"/>
      <c r="TLZ97" s="129"/>
      <c r="TMA97" s="129"/>
      <c r="TMB97" s="129"/>
      <c r="TMC97" s="129"/>
      <c r="TMD97" s="129"/>
      <c r="TME97" s="129"/>
      <c r="TMF97" s="129"/>
      <c r="TMG97" s="129"/>
      <c r="TMH97" s="129"/>
      <c r="TMI97" s="129"/>
      <c r="TMJ97" s="129"/>
      <c r="TMK97" s="129"/>
      <c r="TML97" s="129"/>
      <c r="TMM97" s="129"/>
      <c r="TMN97" s="129"/>
      <c r="TMO97" s="129"/>
      <c r="TMP97" s="129"/>
      <c r="TMQ97" s="129"/>
      <c r="TMR97" s="129"/>
      <c r="TMS97" s="129"/>
      <c r="TMT97" s="129"/>
      <c r="TMU97" s="129"/>
      <c r="TMV97" s="129"/>
      <c r="TMW97" s="129"/>
      <c r="TMX97" s="129"/>
      <c r="TMY97" s="129"/>
      <c r="TMZ97" s="129"/>
      <c r="TNA97" s="129"/>
      <c r="TNB97" s="129"/>
      <c r="TNC97" s="129"/>
      <c r="TND97" s="129"/>
      <c r="TNE97" s="129"/>
      <c r="TNF97" s="129"/>
      <c r="TNG97" s="129"/>
      <c r="TNH97" s="129"/>
      <c r="TNI97" s="129"/>
      <c r="TNJ97" s="129"/>
      <c r="TNK97" s="129"/>
      <c r="TNL97" s="129"/>
      <c r="TNM97" s="129"/>
      <c r="TNN97" s="129"/>
      <c r="TNO97" s="129"/>
      <c r="TNP97" s="129"/>
      <c r="TNQ97" s="129"/>
      <c r="TNR97" s="129"/>
      <c r="TNS97" s="129"/>
      <c r="TNT97" s="129"/>
      <c r="TNU97" s="129"/>
      <c r="TNV97" s="129"/>
      <c r="TNW97" s="129"/>
      <c r="TNX97" s="129"/>
      <c r="TNY97" s="129"/>
      <c r="TNZ97" s="129"/>
      <c r="TOA97" s="129"/>
      <c r="TOB97" s="129"/>
      <c r="TOC97" s="129"/>
      <c r="TOD97" s="129"/>
      <c r="TOE97" s="129"/>
      <c r="TOF97" s="129"/>
      <c r="TOG97" s="129"/>
      <c r="TOH97" s="129"/>
      <c r="TOI97" s="129"/>
      <c r="TOJ97" s="129"/>
      <c r="TOK97" s="129"/>
      <c r="TOL97" s="129"/>
      <c r="TOM97" s="129"/>
      <c r="TON97" s="129"/>
      <c r="TOO97" s="129"/>
      <c r="TOP97" s="129"/>
      <c r="TOQ97" s="129"/>
      <c r="TOR97" s="129"/>
      <c r="TOS97" s="129"/>
      <c r="TOT97" s="129"/>
      <c r="TOU97" s="129"/>
      <c r="TOV97" s="129"/>
      <c r="TOW97" s="129"/>
      <c r="TOX97" s="129"/>
      <c r="TOY97" s="129"/>
      <c r="TOZ97" s="129"/>
      <c r="TPA97" s="129"/>
      <c r="TPB97" s="129"/>
      <c r="TPC97" s="129"/>
      <c r="TPD97" s="129"/>
      <c r="TPE97" s="129"/>
      <c r="TPF97" s="129"/>
      <c r="TPG97" s="129"/>
      <c r="TPH97" s="129"/>
      <c r="TPI97" s="129"/>
      <c r="TPJ97" s="129"/>
      <c r="TPK97" s="129"/>
      <c r="TPL97" s="129"/>
      <c r="TPM97" s="129"/>
      <c r="TPN97" s="129"/>
      <c r="TPO97" s="129"/>
      <c r="TPP97" s="129"/>
      <c r="TPQ97" s="129"/>
      <c r="TPR97" s="129"/>
      <c r="TPS97" s="129"/>
      <c r="TPT97" s="129"/>
      <c r="TPU97" s="129"/>
      <c r="TPV97" s="129"/>
      <c r="TPW97" s="129"/>
      <c r="TPX97" s="129"/>
      <c r="TPY97" s="129"/>
      <c r="TPZ97" s="129"/>
      <c r="TQA97" s="129"/>
      <c r="TQB97" s="129"/>
      <c r="TQC97" s="129"/>
      <c r="TQD97" s="129"/>
      <c r="TQE97" s="129"/>
      <c r="TQF97" s="129"/>
      <c r="TQG97" s="129"/>
      <c r="TQH97" s="129"/>
      <c r="TQI97" s="129"/>
      <c r="TQJ97" s="129"/>
      <c r="TQK97" s="129"/>
      <c r="TQL97" s="129"/>
      <c r="TQM97" s="129"/>
      <c r="TQN97" s="129"/>
      <c r="TQO97" s="129"/>
      <c r="TQP97" s="129"/>
      <c r="TQQ97" s="129"/>
      <c r="TQR97" s="129"/>
      <c r="TQS97" s="129"/>
      <c r="TQT97" s="129"/>
      <c r="TQU97" s="129"/>
      <c r="TQV97" s="129"/>
      <c r="TQW97" s="129"/>
      <c r="TQX97" s="129"/>
      <c r="TQY97" s="129"/>
      <c r="TQZ97" s="129"/>
      <c r="TRA97" s="129"/>
      <c r="TRB97" s="129"/>
      <c r="TRC97" s="129"/>
      <c r="TRD97" s="129"/>
      <c r="TRE97" s="129"/>
      <c r="TRF97" s="129"/>
      <c r="TRG97" s="129"/>
      <c r="TRH97" s="129"/>
      <c r="TRI97" s="129"/>
      <c r="TRJ97" s="129"/>
      <c r="TRK97" s="129"/>
      <c r="TRL97" s="129"/>
      <c r="TRM97" s="129"/>
      <c r="TRN97" s="129"/>
      <c r="TRO97" s="129"/>
      <c r="TRP97" s="129"/>
      <c r="TRQ97" s="129"/>
      <c r="TRR97" s="129"/>
      <c r="TRS97" s="129"/>
      <c r="TRT97" s="129"/>
      <c r="TRU97" s="129"/>
      <c r="TRV97" s="129"/>
      <c r="TRW97" s="129"/>
      <c r="TRX97" s="129"/>
      <c r="TRY97" s="129"/>
      <c r="TRZ97" s="129"/>
      <c r="TSA97" s="129"/>
      <c r="TSB97" s="129"/>
      <c r="TSC97" s="129"/>
      <c r="TSD97" s="129"/>
      <c r="TSE97" s="129"/>
      <c r="TSF97" s="129"/>
      <c r="TSG97" s="129"/>
      <c r="TSH97" s="129"/>
      <c r="TSI97" s="129"/>
      <c r="TSJ97" s="129"/>
      <c r="TSK97" s="129"/>
      <c r="TSL97" s="129"/>
      <c r="TSM97" s="129"/>
      <c r="TSN97" s="129"/>
      <c r="TSO97" s="129"/>
      <c r="TSP97" s="129"/>
      <c r="TSQ97" s="129"/>
      <c r="TSR97" s="129"/>
      <c r="TSS97" s="129"/>
      <c r="TST97" s="129"/>
      <c r="TSU97" s="129"/>
      <c r="TSV97" s="129"/>
      <c r="TSW97" s="129"/>
      <c r="TSX97" s="129"/>
      <c r="TSY97" s="129"/>
      <c r="TSZ97" s="129"/>
      <c r="TTA97" s="129"/>
      <c r="TTB97" s="129"/>
      <c r="TTC97" s="129"/>
      <c r="TTD97" s="129"/>
      <c r="TTE97" s="129"/>
      <c r="TTF97" s="129"/>
      <c r="TTG97" s="129"/>
      <c r="TTH97" s="129"/>
      <c r="TTI97" s="129"/>
      <c r="TTJ97" s="129"/>
      <c r="TTK97" s="129"/>
      <c r="TTL97" s="129"/>
      <c r="TTM97" s="129"/>
      <c r="TTN97" s="129"/>
      <c r="TTO97" s="129"/>
      <c r="TTP97" s="129"/>
      <c r="TTQ97" s="129"/>
      <c r="TTR97" s="129"/>
      <c r="TTS97" s="129"/>
      <c r="TTT97" s="129"/>
      <c r="TTU97" s="129"/>
      <c r="TTV97" s="129"/>
      <c r="TTW97" s="129"/>
      <c r="TTX97" s="129"/>
      <c r="TTY97" s="129"/>
      <c r="TTZ97" s="129"/>
      <c r="TUA97" s="129"/>
      <c r="TUB97" s="129"/>
      <c r="TUC97" s="129"/>
      <c r="TUD97" s="129"/>
      <c r="TUE97" s="129"/>
      <c r="TUF97" s="129"/>
      <c r="TUG97" s="129"/>
      <c r="TUH97" s="129"/>
      <c r="TUI97" s="129"/>
      <c r="TUJ97" s="129"/>
      <c r="TUK97" s="129"/>
      <c r="TUL97" s="129"/>
      <c r="TUM97" s="129"/>
      <c r="TUN97" s="129"/>
      <c r="TUO97" s="129"/>
      <c r="TUP97" s="129"/>
      <c r="TUQ97" s="129"/>
      <c r="TUR97" s="129"/>
      <c r="TUS97" s="129"/>
      <c r="TUT97" s="129"/>
      <c r="TUU97" s="129"/>
      <c r="TUV97" s="129"/>
      <c r="TUW97" s="129"/>
      <c r="TUX97" s="129"/>
      <c r="TUY97" s="129"/>
      <c r="TUZ97" s="129"/>
      <c r="TVA97" s="129"/>
      <c r="TVB97" s="129"/>
      <c r="TVC97" s="129"/>
      <c r="TVD97" s="129"/>
      <c r="TVE97" s="129"/>
      <c r="TVF97" s="129"/>
      <c r="TVG97" s="129"/>
      <c r="TVH97" s="129"/>
      <c r="TVI97" s="129"/>
      <c r="TVJ97" s="129"/>
      <c r="TVK97" s="129"/>
      <c r="TVL97" s="129"/>
      <c r="TVM97" s="129"/>
      <c r="TVN97" s="129"/>
      <c r="TVO97" s="129"/>
      <c r="TVP97" s="129"/>
      <c r="TVQ97" s="129"/>
      <c r="TVR97" s="129"/>
      <c r="TVS97" s="129"/>
      <c r="TVT97" s="129"/>
      <c r="TVU97" s="129"/>
      <c r="TVV97" s="129"/>
      <c r="TVW97" s="129"/>
      <c r="TVX97" s="129"/>
      <c r="TVY97" s="129"/>
      <c r="TVZ97" s="129"/>
      <c r="TWA97" s="129"/>
      <c r="TWB97" s="129"/>
      <c r="TWC97" s="129"/>
      <c r="TWD97" s="129"/>
      <c r="TWE97" s="129"/>
      <c r="TWF97" s="129"/>
      <c r="TWG97" s="129"/>
      <c r="TWH97" s="129"/>
      <c r="TWI97" s="129"/>
      <c r="TWJ97" s="129"/>
      <c r="TWK97" s="129"/>
      <c r="TWL97" s="129"/>
      <c r="TWM97" s="129"/>
      <c r="TWN97" s="129"/>
      <c r="TWO97" s="129"/>
      <c r="TWP97" s="129"/>
      <c r="TWQ97" s="129"/>
      <c r="TWR97" s="129"/>
      <c r="TWS97" s="129"/>
      <c r="TWT97" s="129"/>
      <c r="TWU97" s="129"/>
      <c r="TWV97" s="129"/>
      <c r="TWW97" s="129"/>
      <c r="TWX97" s="129"/>
      <c r="TWY97" s="129"/>
      <c r="TWZ97" s="129"/>
      <c r="TXA97" s="129"/>
      <c r="TXB97" s="129"/>
      <c r="TXC97" s="129"/>
      <c r="TXD97" s="129"/>
      <c r="TXE97" s="129"/>
      <c r="TXF97" s="129"/>
      <c r="TXG97" s="129"/>
      <c r="TXH97" s="129"/>
      <c r="TXI97" s="129"/>
      <c r="TXJ97" s="129"/>
      <c r="TXK97" s="129"/>
      <c r="TXL97" s="129"/>
      <c r="TXM97" s="129"/>
      <c r="TXN97" s="129"/>
      <c r="TXO97" s="129"/>
      <c r="TXP97" s="129"/>
      <c r="TXQ97" s="129"/>
      <c r="TXR97" s="129"/>
      <c r="TXS97" s="129"/>
      <c r="TXT97" s="129"/>
      <c r="TXU97" s="129"/>
      <c r="TXV97" s="129"/>
      <c r="TXW97" s="129"/>
      <c r="TXX97" s="129"/>
      <c r="TXY97" s="129"/>
      <c r="TXZ97" s="129"/>
      <c r="TYA97" s="129"/>
      <c r="TYB97" s="129"/>
      <c r="TYC97" s="129"/>
      <c r="TYD97" s="129"/>
      <c r="TYE97" s="129"/>
      <c r="TYF97" s="129"/>
      <c r="TYG97" s="129"/>
      <c r="TYH97" s="129"/>
      <c r="TYI97" s="129"/>
      <c r="TYJ97" s="129"/>
      <c r="TYK97" s="129"/>
      <c r="TYL97" s="129"/>
      <c r="TYM97" s="129"/>
      <c r="TYN97" s="129"/>
      <c r="TYO97" s="129"/>
      <c r="TYP97" s="129"/>
      <c r="TYQ97" s="129"/>
      <c r="TYR97" s="129"/>
      <c r="TYS97" s="129"/>
      <c r="TYT97" s="129"/>
      <c r="TYU97" s="129"/>
      <c r="TYV97" s="129"/>
      <c r="TYW97" s="129"/>
      <c r="TYX97" s="129"/>
      <c r="TYY97" s="129"/>
      <c r="TYZ97" s="129"/>
      <c r="TZA97" s="129"/>
      <c r="TZB97" s="129"/>
      <c r="TZC97" s="129"/>
      <c r="TZD97" s="129"/>
      <c r="TZE97" s="129"/>
      <c r="TZF97" s="129"/>
      <c r="TZG97" s="129"/>
      <c r="TZH97" s="129"/>
      <c r="TZI97" s="129"/>
      <c r="TZJ97" s="129"/>
      <c r="TZK97" s="129"/>
      <c r="TZL97" s="129"/>
      <c r="TZM97" s="129"/>
      <c r="TZN97" s="129"/>
      <c r="TZO97" s="129"/>
      <c r="TZP97" s="129"/>
      <c r="TZQ97" s="129"/>
      <c r="TZR97" s="129"/>
      <c r="TZS97" s="129"/>
      <c r="TZT97" s="129"/>
      <c r="TZU97" s="129"/>
      <c r="TZV97" s="129"/>
      <c r="TZW97" s="129"/>
      <c r="TZX97" s="129"/>
      <c r="TZY97" s="129"/>
      <c r="TZZ97" s="129"/>
      <c r="UAA97" s="129"/>
      <c r="UAB97" s="129"/>
      <c r="UAC97" s="129"/>
      <c r="UAD97" s="129"/>
      <c r="UAE97" s="129"/>
      <c r="UAF97" s="129"/>
      <c r="UAG97" s="129"/>
      <c r="UAH97" s="129"/>
      <c r="UAI97" s="129"/>
      <c r="UAJ97" s="129"/>
      <c r="UAK97" s="129"/>
      <c r="UAL97" s="129"/>
      <c r="UAM97" s="129"/>
      <c r="UAN97" s="129"/>
      <c r="UAO97" s="129"/>
      <c r="UAP97" s="129"/>
      <c r="UAQ97" s="129"/>
      <c r="UAR97" s="129"/>
      <c r="UAS97" s="129"/>
      <c r="UAT97" s="129"/>
      <c r="UAU97" s="129"/>
      <c r="UAV97" s="129"/>
      <c r="UAW97" s="129"/>
      <c r="UAX97" s="129"/>
      <c r="UAY97" s="129"/>
      <c r="UAZ97" s="129"/>
      <c r="UBA97" s="129"/>
      <c r="UBB97" s="129"/>
      <c r="UBC97" s="129"/>
      <c r="UBD97" s="129"/>
      <c r="UBE97" s="129"/>
      <c r="UBF97" s="129"/>
      <c r="UBG97" s="129"/>
      <c r="UBH97" s="129"/>
      <c r="UBI97" s="129"/>
      <c r="UBJ97" s="129"/>
      <c r="UBK97" s="129"/>
      <c r="UBL97" s="129"/>
      <c r="UBM97" s="129"/>
      <c r="UBN97" s="129"/>
      <c r="UBO97" s="129"/>
      <c r="UBP97" s="129"/>
      <c r="UBQ97" s="129"/>
      <c r="UBR97" s="129"/>
      <c r="UBS97" s="129"/>
      <c r="UBT97" s="129"/>
      <c r="UBU97" s="129"/>
      <c r="UBV97" s="129"/>
      <c r="UBW97" s="129"/>
      <c r="UBX97" s="129"/>
      <c r="UBY97" s="129"/>
      <c r="UBZ97" s="129"/>
      <c r="UCA97" s="129"/>
      <c r="UCB97" s="129"/>
      <c r="UCC97" s="129"/>
      <c r="UCD97" s="129"/>
      <c r="UCE97" s="129"/>
      <c r="UCF97" s="129"/>
      <c r="UCG97" s="129"/>
      <c r="UCH97" s="129"/>
      <c r="UCI97" s="129"/>
      <c r="UCJ97" s="129"/>
      <c r="UCK97" s="129"/>
      <c r="UCL97" s="129"/>
      <c r="UCM97" s="129"/>
      <c r="UCN97" s="129"/>
      <c r="UCO97" s="129"/>
      <c r="UCP97" s="129"/>
      <c r="UCQ97" s="129"/>
      <c r="UCR97" s="129"/>
      <c r="UCS97" s="129"/>
      <c r="UCT97" s="129"/>
      <c r="UCU97" s="129"/>
      <c r="UCV97" s="129"/>
      <c r="UCW97" s="129"/>
      <c r="UCX97" s="129"/>
      <c r="UCY97" s="129"/>
      <c r="UCZ97" s="129"/>
      <c r="UDA97" s="129"/>
      <c r="UDB97" s="129"/>
      <c r="UDC97" s="129"/>
      <c r="UDD97" s="129"/>
      <c r="UDE97" s="129"/>
      <c r="UDF97" s="129"/>
      <c r="UDG97" s="129"/>
      <c r="UDH97" s="129"/>
      <c r="UDI97" s="129"/>
      <c r="UDJ97" s="129"/>
      <c r="UDK97" s="129"/>
      <c r="UDL97" s="129"/>
      <c r="UDM97" s="129"/>
      <c r="UDN97" s="129"/>
      <c r="UDO97" s="129"/>
      <c r="UDP97" s="129"/>
      <c r="UDQ97" s="129"/>
      <c r="UDR97" s="129"/>
      <c r="UDS97" s="129"/>
      <c r="UDT97" s="129"/>
      <c r="UDU97" s="129"/>
      <c r="UDV97" s="129"/>
      <c r="UDW97" s="129"/>
      <c r="UDX97" s="129"/>
      <c r="UDY97" s="129"/>
      <c r="UDZ97" s="129"/>
      <c r="UEA97" s="129"/>
      <c r="UEB97" s="129"/>
      <c r="UEC97" s="129"/>
      <c r="UED97" s="129"/>
      <c r="UEE97" s="129"/>
      <c r="UEF97" s="129"/>
      <c r="UEG97" s="129"/>
      <c r="UEH97" s="129"/>
      <c r="UEI97" s="129"/>
      <c r="UEJ97" s="129"/>
      <c r="UEK97" s="129"/>
      <c r="UEL97" s="129"/>
      <c r="UEM97" s="129"/>
      <c r="UEN97" s="129"/>
      <c r="UEO97" s="129"/>
      <c r="UEP97" s="129"/>
      <c r="UEQ97" s="129"/>
      <c r="UER97" s="129"/>
      <c r="UES97" s="129"/>
      <c r="UET97" s="129"/>
      <c r="UEU97" s="129"/>
      <c r="UEV97" s="129"/>
      <c r="UEW97" s="129"/>
      <c r="UEX97" s="129"/>
      <c r="UEY97" s="129"/>
      <c r="UEZ97" s="129"/>
      <c r="UFA97" s="129"/>
      <c r="UFB97" s="129"/>
      <c r="UFC97" s="129"/>
      <c r="UFD97" s="129"/>
      <c r="UFE97" s="129"/>
      <c r="UFF97" s="129"/>
      <c r="UFG97" s="129"/>
      <c r="UFH97" s="129"/>
      <c r="UFI97" s="129"/>
      <c r="UFJ97" s="129"/>
      <c r="UFK97" s="129"/>
      <c r="UFL97" s="129"/>
      <c r="UFM97" s="129"/>
      <c r="UFN97" s="129"/>
      <c r="UFO97" s="129"/>
      <c r="UFP97" s="129"/>
      <c r="UFQ97" s="129"/>
      <c r="UFR97" s="129"/>
      <c r="UFS97" s="129"/>
      <c r="UFT97" s="129"/>
      <c r="UFU97" s="129"/>
      <c r="UFV97" s="129"/>
      <c r="UFW97" s="129"/>
      <c r="UFX97" s="129"/>
      <c r="UFY97" s="129"/>
      <c r="UFZ97" s="129"/>
      <c r="UGA97" s="129"/>
      <c r="UGB97" s="129"/>
      <c r="UGC97" s="129"/>
      <c r="UGD97" s="129"/>
      <c r="UGE97" s="129"/>
      <c r="UGF97" s="129"/>
      <c r="UGG97" s="129"/>
      <c r="UGH97" s="129"/>
      <c r="UGI97" s="129"/>
      <c r="UGJ97" s="129"/>
      <c r="UGK97" s="129"/>
      <c r="UGL97" s="129"/>
      <c r="UGM97" s="129"/>
      <c r="UGN97" s="129"/>
      <c r="UGO97" s="129"/>
      <c r="UGP97" s="129"/>
      <c r="UGQ97" s="129"/>
      <c r="UGR97" s="129"/>
      <c r="UGS97" s="129"/>
      <c r="UGT97" s="129"/>
      <c r="UGU97" s="129"/>
      <c r="UGV97" s="129"/>
      <c r="UGW97" s="129"/>
      <c r="UGX97" s="129"/>
      <c r="UGY97" s="129"/>
      <c r="UGZ97" s="129"/>
      <c r="UHA97" s="129"/>
      <c r="UHB97" s="129"/>
      <c r="UHC97" s="129"/>
      <c r="UHD97" s="129"/>
      <c r="UHE97" s="129"/>
      <c r="UHF97" s="129"/>
      <c r="UHG97" s="129"/>
      <c r="UHH97" s="129"/>
      <c r="UHI97" s="129"/>
      <c r="UHJ97" s="129"/>
      <c r="UHK97" s="129"/>
      <c r="UHL97" s="129"/>
      <c r="UHM97" s="129"/>
      <c r="UHN97" s="129"/>
      <c r="UHO97" s="129"/>
      <c r="UHP97" s="129"/>
      <c r="UHQ97" s="129"/>
      <c r="UHR97" s="129"/>
      <c r="UHS97" s="129"/>
      <c r="UHT97" s="129"/>
      <c r="UHU97" s="129"/>
      <c r="UHV97" s="129"/>
      <c r="UHW97" s="129"/>
      <c r="UHX97" s="129"/>
      <c r="UHY97" s="129"/>
      <c r="UHZ97" s="129"/>
      <c r="UIA97" s="129"/>
      <c r="UIB97" s="129"/>
      <c r="UIC97" s="129"/>
      <c r="UID97" s="129"/>
      <c r="UIE97" s="129"/>
      <c r="UIF97" s="129"/>
      <c r="UIG97" s="129"/>
      <c r="UIH97" s="129"/>
      <c r="UII97" s="129"/>
      <c r="UIJ97" s="129"/>
      <c r="UIK97" s="129"/>
      <c r="UIL97" s="129"/>
      <c r="UIM97" s="129"/>
      <c r="UIN97" s="129"/>
      <c r="UIO97" s="129"/>
      <c r="UIP97" s="129"/>
      <c r="UIQ97" s="129"/>
      <c r="UIR97" s="129"/>
      <c r="UIS97" s="129"/>
      <c r="UIT97" s="129"/>
      <c r="UIU97" s="129"/>
      <c r="UIV97" s="129"/>
      <c r="UIW97" s="129"/>
      <c r="UIX97" s="129"/>
      <c r="UIY97" s="129"/>
      <c r="UIZ97" s="129"/>
      <c r="UJA97" s="129"/>
      <c r="UJB97" s="129"/>
      <c r="UJC97" s="129"/>
      <c r="UJD97" s="129"/>
      <c r="UJE97" s="129"/>
      <c r="UJF97" s="129"/>
      <c r="UJG97" s="129"/>
      <c r="UJH97" s="129"/>
      <c r="UJI97" s="129"/>
      <c r="UJJ97" s="129"/>
      <c r="UJK97" s="129"/>
      <c r="UJL97" s="129"/>
      <c r="UJM97" s="129"/>
      <c r="UJN97" s="129"/>
      <c r="UJO97" s="129"/>
      <c r="UJP97" s="129"/>
      <c r="UJQ97" s="129"/>
      <c r="UJR97" s="129"/>
      <c r="UJS97" s="129"/>
      <c r="UJT97" s="129"/>
      <c r="UJU97" s="129"/>
      <c r="UJV97" s="129"/>
      <c r="UJW97" s="129"/>
      <c r="UJX97" s="129"/>
      <c r="UJY97" s="129"/>
      <c r="UJZ97" s="129"/>
      <c r="UKA97" s="129"/>
      <c r="UKB97" s="129"/>
      <c r="UKC97" s="129"/>
      <c r="UKD97" s="129"/>
      <c r="UKE97" s="129"/>
      <c r="UKF97" s="129"/>
      <c r="UKG97" s="129"/>
      <c r="UKH97" s="129"/>
      <c r="UKI97" s="129"/>
      <c r="UKJ97" s="129"/>
      <c r="UKK97" s="129"/>
      <c r="UKL97" s="129"/>
      <c r="UKM97" s="129"/>
      <c r="UKN97" s="129"/>
      <c r="UKO97" s="129"/>
      <c r="UKP97" s="129"/>
      <c r="UKQ97" s="129"/>
      <c r="UKR97" s="129"/>
      <c r="UKS97" s="129"/>
      <c r="UKT97" s="129"/>
      <c r="UKU97" s="129"/>
      <c r="UKV97" s="129"/>
      <c r="UKW97" s="129"/>
      <c r="UKX97" s="129"/>
      <c r="UKY97" s="129"/>
      <c r="UKZ97" s="129"/>
      <c r="ULA97" s="129"/>
      <c r="ULB97" s="129"/>
      <c r="ULC97" s="129"/>
      <c r="ULD97" s="129"/>
      <c r="ULE97" s="129"/>
      <c r="ULF97" s="129"/>
      <c r="ULG97" s="129"/>
      <c r="ULH97" s="129"/>
      <c r="ULI97" s="129"/>
      <c r="ULJ97" s="129"/>
      <c r="ULK97" s="129"/>
      <c r="ULL97" s="129"/>
      <c r="ULM97" s="129"/>
      <c r="ULN97" s="129"/>
      <c r="ULO97" s="129"/>
      <c r="ULP97" s="129"/>
      <c r="ULQ97" s="129"/>
      <c r="ULR97" s="129"/>
      <c r="ULS97" s="129"/>
      <c r="ULT97" s="129"/>
      <c r="ULU97" s="129"/>
      <c r="ULV97" s="129"/>
      <c r="ULW97" s="129"/>
      <c r="ULX97" s="129"/>
      <c r="ULY97" s="129"/>
      <c r="ULZ97" s="129"/>
      <c r="UMA97" s="129"/>
      <c r="UMB97" s="129"/>
      <c r="UMC97" s="129"/>
      <c r="UMD97" s="129"/>
      <c r="UME97" s="129"/>
      <c r="UMF97" s="129"/>
      <c r="UMG97" s="129"/>
      <c r="UMH97" s="129"/>
      <c r="UMI97" s="129"/>
      <c r="UMJ97" s="129"/>
      <c r="UMK97" s="129"/>
      <c r="UML97" s="129"/>
      <c r="UMM97" s="129"/>
      <c r="UMN97" s="129"/>
      <c r="UMO97" s="129"/>
      <c r="UMP97" s="129"/>
      <c r="UMQ97" s="129"/>
      <c r="UMR97" s="129"/>
      <c r="UMS97" s="129"/>
      <c r="UMT97" s="129"/>
      <c r="UMU97" s="129"/>
      <c r="UMV97" s="129"/>
      <c r="UMW97" s="129"/>
      <c r="UMX97" s="129"/>
      <c r="UMY97" s="129"/>
      <c r="UMZ97" s="129"/>
      <c r="UNA97" s="129"/>
      <c r="UNB97" s="129"/>
      <c r="UNC97" s="129"/>
      <c r="UND97" s="129"/>
      <c r="UNE97" s="129"/>
      <c r="UNF97" s="129"/>
      <c r="UNG97" s="129"/>
      <c r="UNH97" s="129"/>
      <c r="UNI97" s="129"/>
      <c r="UNJ97" s="129"/>
      <c r="UNK97" s="129"/>
      <c r="UNL97" s="129"/>
      <c r="UNM97" s="129"/>
      <c r="UNN97" s="129"/>
      <c r="UNO97" s="129"/>
      <c r="UNP97" s="129"/>
      <c r="UNQ97" s="129"/>
      <c r="UNR97" s="129"/>
      <c r="UNS97" s="129"/>
      <c r="UNT97" s="129"/>
      <c r="UNU97" s="129"/>
      <c r="UNV97" s="129"/>
      <c r="UNW97" s="129"/>
      <c r="UNX97" s="129"/>
      <c r="UNY97" s="129"/>
      <c r="UNZ97" s="129"/>
      <c r="UOA97" s="129"/>
      <c r="UOB97" s="129"/>
      <c r="UOC97" s="129"/>
      <c r="UOD97" s="129"/>
      <c r="UOE97" s="129"/>
      <c r="UOF97" s="129"/>
      <c r="UOG97" s="129"/>
      <c r="UOH97" s="129"/>
      <c r="UOI97" s="129"/>
      <c r="UOJ97" s="129"/>
      <c r="UOK97" s="129"/>
      <c r="UOL97" s="129"/>
      <c r="UOM97" s="129"/>
      <c r="UON97" s="129"/>
      <c r="UOO97" s="129"/>
      <c r="UOP97" s="129"/>
      <c r="UOQ97" s="129"/>
      <c r="UOR97" s="129"/>
      <c r="UOS97" s="129"/>
      <c r="UOT97" s="129"/>
      <c r="UOU97" s="129"/>
      <c r="UOV97" s="129"/>
      <c r="UOW97" s="129"/>
      <c r="UOX97" s="129"/>
      <c r="UOY97" s="129"/>
      <c r="UOZ97" s="129"/>
      <c r="UPA97" s="129"/>
      <c r="UPB97" s="129"/>
      <c r="UPC97" s="129"/>
      <c r="UPD97" s="129"/>
      <c r="UPE97" s="129"/>
      <c r="UPF97" s="129"/>
      <c r="UPG97" s="129"/>
      <c r="UPH97" s="129"/>
      <c r="UPI97" s="129"/>
      <c r="UPJ97" s="129"/>
      <c r="UPK97" s="129"/>
      <c r="UPL97" s="129"/>
      <c r="UPM97" s="129"/>
      <c r="UPN97" s="129"/>
      <c r="UPO97" s="129"/>
      <c r="UPP97" s="129"/>
      <c r="UPQ97" s="129"/>
      <c r="UPR97" s="129"/>
      <c r="UPS97" s="129"/>
      <c r="UPT97" s="129"/>
      <c r="UPU97" s="129"/>
      <c r="UPV97" s="129"/>
      <c r="UPW97" s="129"/>
      <c r="UPX97" s="129"/>
      <c r="UPY97" s="129"/>
      <c r="UPZ97" s="129"/>
      <c r="UQA97" s="129"/>
      <c r="UQB97" s="129"/>
      <c r="UQC97" s="129"/>
      <c r="UQD97" s="129"/>
      <c r="UQE97" s="129"/>
      <c r="UQF97" s="129"/>
      <c r="UQG97" s="129"/>
      <c r="UQH97" s="129"/>
      <c r="UQI97" s="129"/>
      <c r="UQJ97" s="129"/>
      <c r="UQK97" s="129"/>
      <c r="UQL97" s="129"/>
      <c r="UQM97" s="129"/>
      <c r="UQN97" s="129"/>
      <c r="UQO97" s="129"/>
      <c r="UQP97" s="129"/>
      <c r="UQQ97" s="129"/>
      <c r="UQR97" s="129"/>
      <c r="UQS97" s="129"/>
      <c r="UQT97" s="129"/>
      <c r="UQU97" s="129"/>
      <c r="UQV97" s="129"/>
      <c r="UQW97" s="129"/>
      <c r="UQX97" s="129"/>
      <c r="UQY97" s="129"/>
      <c r="UQZ97" s="129"/>
      <c r="URA97" s="129"/>
      <c r="URB97" s="129"/>
      <c r="URC97" s="129"/>
      <c r="URD97" s="129"/>
      <c r="URE97" s="129"/>
      <c r="URF97" s="129"/>
      <c r="URG97" s="129"/>
      <c r="URH97" s="129"/>
      <c r="URI97" s="129"/>
      <c r="URJ97" s="129"/>
      <c r="URK97" s="129"/>
      <c r="URL97" s="129"/>
      <c r="URM97" s="129"/>
      <c r="URN97" s="129"/>
      <c r="URO97" s="129"/>
      <c r="URP97" s="129"/>
      <c r="URQ97" s="129"/>
      <c r="URR97" s="129"/>
      <c r="URS97" s="129"/>
      <c r="URT97" s="129"/>
      <c r="URU97" s="129"/>
      <c r="URV97" s="129"/>
      <c r="URW97" s="129"/>
      <c r="URX97" s="129"/>
      <c r="URY97" s="129"/>
      <c r="URZ97" s="129"/>
      <c r="USA97" s="129"/>
      <c r="USB97" s="129"/>
      <c r="USC97" s="129"/>
      <c r="USD97" s="129"/>
      <c r="USE97" s="129"/>
      <c r="USF97" s="129"/>
      <c r="USG97" s="129"/>
      <c r="USH97" s="129"/>
      <c r="USI97" s="129"/>
      <c r="USJ97" s="129"/>
      <c r="USK97" s="129"/>
      <c r="USL97" s="129"/>
      <c r="USM97" s="129"/>
      <c r="USN97" s="129"/>
      <c r="USO97" s="129"/>
      <c r="USP97" s="129"/>
      <c r="USQ97" s="129"/>
      <c r="USR97" s="129"/>
      <c r="USS97" s="129"/>
      <c r="UST97" s="129"/>
      <c r="USU97" s="129"/>
      <c r="USV97" s="129"/>
      <c r="USW97" s="129"/>
      <c r="USX97" s="129"/>
      <c r="USY97" s="129"/>
      <c r="USZ97" s="129"/>
      <c r="UTA97" s="129"/>
      <c r="UTB97" s="129"/>
      <c r="UTC97" s="129"/>
      <c r="UTD97" s="129"/>
      <c r="UTE97" s="129"/>
      <c r="UTF97" s="129"/>
      <c r="UTG97" s="129"/>
      <c r="UTH97" s="129"/>
      <c r="UTI97" s="129"/>
      <c r="UTJ97" s="129"/>
      <c r="UTK97" s="129"/>
      <c r="UTL97" s="129"/>
      <c r="UTM97" s="129"/>
      <c r="UTN97" s="129"/>
      <c r="UTO97" s="129"/>
      <c r="UTP97" s="129"/>
      <c r="UTQ97" s="129"/>
      <c r="UTR97" s="129"/>
      <c r="UTS97" s="129"/>
      <c r="UTT97" s="129"/>
      <c r="UTU97" s="129"/>
      <c r="UTV97" s="129"/>
      <c r="UTW97" s="129"/>
      <c r="UTX97" s="129"/>
      <c r="UTY97" s="129"/>
      <c r="UTZ97" s="129"/>
      <c r="UUA97" s="129"/>
      <c r="UUB97" s="129"/>
      <c r="UUC97" s="129"/>
      <c r="UUD97" s="129"/>
      <c r="UUE97" s="129"/>
      <c r="UUF97" s="129"/>
      <c r="UUG97" s="129"/>
      <c r="UUH97" s="129"/>
      <c r="UUI97" s="129"/>
      <c r="UUJ97" s="129"/>
      <c r="UUK97" s="129"/>
      <c r="UUL97" s="129"/>
      <c r="UUM97" s="129"/>
      <c r="UUN97" s="129"/>
      <c r="UUO97" s="129"/>
      <c r="UUP97" s="129"/>
      <c r="UUQ97" s="129"/>
      <c r="UUR97" s="129"/>
      <c r="UUS97" s="129"/>
      <c r="UUT97" s="129"/>
      <c r="UUU97" s="129"/>
      <c r="UUV97" s="129"/>
      <c r="UUW97" s="129"/>
      <c r="UUX97" s="129"/>
      <c r="UUY97" s="129"/>
      <c r="UUZ97" s="129"/>
      <c r="UVA97" s="129"/>
      <c r="UVB97" s="129"/>
      <c r="UVC97" s="129"/>
      <c r="UVD97" s="129"/>
      <c r="UVE97" s="129"/>
      <c r="UVF97" s="129"/>
      <c r="UVG97" s="129"/>
      <c r="UVH97" s="129"/>
      <c r="UVI97" s="129"/>
      <c r="UVJ97" s="129"/>
      <c r="UVK97" s="129"/>
      <c r="UVL97" s="129"/>
      <c r="UVM97" s="129"/>
      <c r="UVN97" s="129"/>
      <c r="UVO97" s="129"/>
      <c r="UVP97" s="129"/>
      <c r="UVQ97" s="129"/>
      <c r="UVR97" s="129"/>
      <c r="UVS97" s="129"/>
      <c r="UVT97" s="129"/>
      <c r="UVU97" s="129"/>
      <c r="UVV97" s="129"/>
      <c r="UVW97" s="129"/>
      <c r="UVX97" s="129"/>
      <c r="UVY97" s="129"/>
      <c r="UVZ97" s="129"/>
      <c r="UWA97" s="129"/>
      <c r="UWB97" s="129"/>
      <c r="UWC97" s="129"/>
      <c r="UWD97" s="129"/>
      <c r="UWE97" s="129"/>
      <c r="UWF97" s="129"/>
      <c r="UWG97" s="129"/>
      <c r="UWH97" s="129"/>
      <c r="UWI97" s="129"/>
      <c r="UWJ97" s="129"/>
      <c r="UWK97" s="129"/>
      <c r="UWL97" s="129"/>
      <c r="UWM97" s="129"/>
      <c r="UWN97" s="129"/>
      <c r="UWO97" s="129"/>
      <c r="UWP97" s="129"/>
      <c r="UWQ97" s="129"/>
      <c r="UWR97" s="129"/>
      <c r="UWS97" s="129"/>
      <c r="UWT97" s="129"/>
      <c r="UWU97" s="129"/>
      <c r="UWV97" s="129"/>
      <c r="UWW97" s="129"/>
      <c r="UWX97" s="129"/>
      <c r="UWY97" s="129"/>
      <c r="UWZ97" s="129"/>
      <c r="UXA97" s="129"/>
      <c r="UXB97" s="129"/>
      <c r="UXC97" s="129"/>
      <c r="UXD97" s="129"/>
      <c r="UXE97" s="129"/>
      <c r="UXF97" s="129"/>
      <c r="UXG97" s="129"/>
      <c r="UXH97" s="129"/>
      <c r="UXI97" s="129"/>
      <c r="UXJ97" s="129"/>
      <c r="UXK97" s="129"/>
      <c r="UXL97" s="129"/>
      <c r="UXM97" s="129"/>
      <c r="UXN97" s="129"/>
      <c r="UXO97" s="129"/>
      <c r="UXP97" s="129"/>
      <c r="UXQ97" s="129"/>
      <c r="UXR97" s="129"/>
      <c r="UXS97" s="129"/>
      <c r="UXT97" s="129"/>
      <c r="UXU97" s="129"/>
      <c r="UXV97" s="129"/>
      <c r="UXW97" s="129"/>
      <c r="UXX97" s="129"/>
      <c r="UXY97" s="129"/>
      <c r="UXZ97" s="129"/>
      <c r="UYA97" s="129"/>
      <c r="UYB97" s="129"/>
      <c r="UYC97" s="129"/>
      <c r="UYD97" s="129"/>
      <c r="UYE97" s="129"/>
      <c r="UYF97" s="129"/>
      <c r="UYG97" s="129"/>
      <c r="UYH97" s="129"/>
      <c r="UYI97" s="129"/>
      <c r="UYJ97" s="129"/>
      <c r="UYK97" s="129"/>
      <c r="UYL97" s="129"/>
      <c r="UYM97" s="129"/>
      <c r="UYN97" s="129"/>
      <c r="UYO97" s="129"/>
      <c r="UYP97" s="129"/>
      <c r="UYQ97" s="129"/>
      <c r="UYR97" s="129"/>
      <c r="UYS97" s="129"/>
      <c r="UYT97" s="129"/>
      <c r="UYU97" s="129"/>
      <c r="UYV97" s="129"/>
      <c r="UYW97" s="129"/>
      <c r="UYX97" s="129"/>
      <c r="UYY97" s="129"/>
      <c r="UYZ97" s="129"/>
      <c r="UZA97" s="129"/>
      <c r="UZB97" s="129"/>
      <c r="UZC97" s="129"/>
      <c r="UZD97" s="129"/>
      <c r="UZE97" s="129"/>
      <c r="UZF97" s="129"/>
      <c r="UZG97" s="129"/>
      <c r="UZH97" s="129"/>
      <c r="UZI97" s="129"/>
      <c r="UZJ97" s="129"/>
      <c r="UZK97" s="129"/>
      <c r="UZL97" s="129"/>
      <c r="UZM97" s="129"/>
      <c r="UZN97" s="129"/>
      <c r="UZO97" s="129"/>
      <c r="UZP97" s="129"/>
      <c r="UZQ97" s="129"/>
      <c r="UZR97" s="129"/>
      <c r="UZS97" s="129"/>
      <c r="UZT97" s="129"/>
      <c r="UZU97" s="129"/>
      <c r="UZV97" s="129"/>
      <c r="UZW97" s="129"/>
      <c r="UZX97" s="129"/>
      <c r="UZY97" s="129"/>
      <c r="UZZ97" s="129"/>
      <c r="VAA97" s="129"/>
      <c r="VAB97" s="129"/>
      <c r="VAC97" s="129"/>
      <c r="VAD97" s="129"/>
      <c r="VAE97" s="129"/>
      <c r="VAF97" s="129"/>
      <c r="VAG97" s="129"/>
      <c r="VAH97" s="129"/>
      <c r="VAI97" s="129"/>
      <c r="VAJ97" s="129"/>
      <c r="VAK97" s="129"/>
      <c r="VAL97" s="129"/>
      <c r="VAM97" s="129"/>
      <c r="VAN97" s="129"/>
      <c r="VAO97" s="129"/>
      <c r="VAP97" s="129"/>
      <c r="VAQ97" s="129"/>
      <c r="VAR97" s="129"/>
      <c r="VAS97" s="129"/>
      <c r="VAT97" s="129"/>
      <c r="VAU97" s="129"/>
      <c r="VAV97" s="129"/>
      <c r="VAW97" s="129"/>
      <c r="VAX97" s="129"/>
      <c r="VAY97" s="129"/>
      <c r="VAZ97" s="129"/>
      <c r="VBA97" s="129"/>
      <c r="VBB97" s="129"/>
      <c r="VBC97" s="129"/>
      <c r="VBD97" s="129"/>
      <c r="VBE97" s="129"/>
      <c r="VBF97" s="129"/>
      <c r="VBG97" s="129"/>
      <c r="VBH97" s="129"/>
      <c r="VBI97" s="129"/>
      <c r="VBJ97" s="129"/>
      <c r="VBK97" s="129"/>
      <c r="VBL97" s="129"/>
      <c r="VBM97" s="129"/>
      <c r="VBN97" s="129"/>
      <c r="VBO97" s="129"/>
      <c r="VBP97" s="129"/>
      <c r="VBQ97" s="129"/>
      <c r="VBR97" s="129"/>
      <c r="VBS97" s="129"/>
      <c r="VBT97" s="129"/>
      <c r="VBU97" s="129"/>
      <c r="VBV97" s="129"/>
      <c r="VBW97" s="129"/>
      <c r="VBX97" s="129"/>
      <c r="VBY97" s="129"/>
      <c r="VBZ97" s="129"/>
      <c r="VCA97" s="129"/>
      <c r="VCB97" s="129"/>
      <c r="VCC97" s="129"/>
      <c r="VCD97" s="129"/>
      <c r="VCE97" s="129"/>
      <c r="VCF97" s="129"/>
      <c r="VCG97" s="129"/>
      <c r="VCH97" s="129"/>
      <c r="VCI97" s="129"/>
      <c r="VCJ97" s="129"/>
      <c r="VCK97" s="129"/>
      <c r="VCL97" s="129"/>
      <c r="VCM97" s="129"/>
      <c r="VCN97" s="129"/>
      <c r="VCO97" s="129"/>
      <c r="VCP97" s="129"/>
      <c r="VCQ97" s="129"/>
      <c r="VCR97" s="129"/>
      <c r="VCS97" s="129"/>
      <c r="VCT97" s="129"/>
      <c r="VCU97" s="129"/>
      <c r="VCV97" s="129"/>
      <c r="VCW97" s="129"/>
      <c r="VCX97" s="129"/>
      <c r="VCY97" s="129"/>
      <c r="VCZ97" s="129"/>
      <c r="VDA97" s="129"/>
      <c r="VDB97" s="129"/>
      <c r="VDC97" s="129"/>
      <c r="VDD97" s="129"/>
      <c r="VDE97" s="129"/>
      <c r="VDF97" s="129"/>
      <c r="VDG97" s="129"/>
      <c r="VDH97" s="129"/>
      <c r="VDI97" s="129"/>
      <c r="VDJ97" s="129"/>
      <c r="VDK97" s="129"/>
      <c r="VDL97" s="129"/>
      <c r="VDM97" s="129"/>
      <c r="VDN97" s="129"/>
      <c r="VDO97" s="129"/>
      <c r="VDP97" s="129"/>
      <c r="VDQ97" s="129"/>
      <c r="VDR97" s="129"/>
      <c r="VDS97" s="129"/>
      <c r="VDT97" s="129"/>
      <c r="VDU97" s="129"/>
      <c r="VDV97" s="129"/>
      <c r="VDW97" s="129"/>
      <c r="VDX97" s="129"/>
      <c r="VDY97" s="129"/>
      <c r="VDZ97" s="129"/>
      <c r="VEA97" s="129"/>
      <c r="VEB97" s="129"/>
      <c r="VEC97" s="129"/>
      <c r="VED97" s="129"/>
      <c r="VEE97" s="129"/>
      <c r="VEF97" s="129"/>
      <c r="VEG97" s="129"/>
      <c r="VEH97" s="129"/>
      <c r="VEI97" s="129"/>
      <c r="VEJ97" s="129"/>
      <c r="VEK97" s="129"/>
      <c r="VEL97" s="129"/>
      <c r="VEM97" s="129"/>
      <c r="VEN97" s="129"/>
      <c r="VEO97" s="129"/>
      <c r="VEP97" s="129"/>
      <c r="VEQ97" s="129"/>
      <c r="VER97" s="129"/>
      <c r="VES97" s="129"/>
      <c r="VET97" s="129"/>
      <c r="VEU97" s="129"/>
      <c r="VEV97" s="129"/>
      <c r="VEW97" s="129"/>
      <c r="VEX97" s="129"/>
      <c r="VEY97" s="129"/>
      <c r="VEZ97" s="129"/>
      <c r="VFA97" s="129"/>
      <c r="VFB97" s="129"/>
      <c r="VFC97" s="129"/>
      <c r="VFD97" s="129"/>
      <c r="VFE97" s="129"/>
      <c r="VFF97" s="129"/>
      <c r="VFG97" s="129"/>
      <c r="VFH97" s="129"/>
      <c r="VFI97" s="129"/>
      <c r="VFJ97" s="129"/>
      <c r="VFK97" s="129"/>
      <c r="VFL97" s="129"/>
      <c r="VFM97" s="129"/>
      <c r="VFN97" s="129"/>
      <c r="VFO97" s="129"/>
      <c r="VFP97" s="129"/>
      <c r="VFQ97" s="129"/>
      <c r="VFR97" s="129"/>
      <c r="VFS97" s="129"/>
      <c r="VFT97" s="129"/>
      <c r="VFU97" s="129"/>
      <c r="VFV97" s="129"/>
      <c r="VFW97" s="129"/>
      <c r="VFX97" s="129"/>
      <c r="VFY97" s="129"/>
      <c r="VFZ97" s="129"/>
      <c r="VGA97" s="129"/>
      <c r="VGB97" s="129"/>
      <c r="VGC97" s="129"/>
      <c r="VGD97" s="129"/>
      <c r="VGE97" s="129"/>
      <c r="VGF97" s="129"/>
      <c r="VGG97" s="129"/>
      <c r="VGH97" s="129"/>
      <c r="VGI97" s="129"/>
      <c r="VGJ97" s="129"/>
      <c r="VGK97" s="129"/>
      <c r="VGL97" s="129"/>
      <c r="VGM97" s="129"/>
      <c r="VGN97" s="129"/>
      <c r="VGO97" s="129"/>
      <c r="VGP97" s="129"/>
      <c r="VGQ97" s="129"/>
      <c r="VGR97" s="129"/>
      <c r="VGS97" s="129"/>
      <c r="VGT97" s="129"/>
      <c r="VGU97" s="129"/>
      <c r="VGV97" s="129"/>
      <c r="VGW97" s="129"/>
      <c r="VGX97" s="129"/>
      <c r="VGY97" s="129"/>
      <c r="VGZ97" s="129"/>
      <c r="VHA97" s="129"/>
      <c r="VHB97" s="129"/>
      <c r="VHC97" s="129"/>
      <c r="VHD97" s="129"/>
      <c r="VHE97" s="129"/>
      <c r="VHF97" s="129"/>
      <c r="VHG97" s="129"/>
      <c r="VHH97" s="129"/>
      <c r="VHI97" s="129"/>
      <c r="VHJ97" s="129"/>
      <c r="VHK97" s="129"/>
      <c r="VHL97" s="129"/>
      <c r="VHM97" s="129"/>
      <c r="VHN97" s="129"/>
      <c r="VHO97" s="129"/>
      <c r="VHP97" s="129"/>
      <c r="VHQ97" s="129"/>
      <c r="VHR97" s="129"/>
      <c r="VHS97" s="129"/>
      <c r="VHT97" s="129"/>
      <c r="VHU97" s="129"/>
      <c r="VHV97" s="129"/>
      <c r="VHW97" s="129"/>
      <c r="VHX97" s="129"/>
      <c r="VHY97" s="129"/>
      <c r="VHZ97" s="129"/>
      <c r="VIA97" s="129"/>
      <c r="VIB97" s="129"/>
      <c r="VIC97" s="129"/>
      <c r="VID97" s="129"/>
      <c r="VIE97" s="129"/>
      <c r="VIF97" s="129"/>
      <c r="VIG97" s="129"/>
      <c r="VIH97" s="129"/>
      <c r="VII97" s="129"/>
      <c r="VIJ97" s="129"/>
      <c r="VIK97" s="129"/>
      <c r="VIL97" s="129"/>
      <c r="VIM97" s="129"/>
      <c r="VIN97" s="129"/>
      <c r="VIO97" s="129"/>
      <c r="VIP97" s="129"/>
      <c r="VIQ97" s="129"/>
      <c r="VIR97" s="129"/>
      <c r="VIS97" s="129"/>
      <c r="VIT97" s="129"/>
      <c r="VIU97" s="129"/>
      <c r="VIV97" s="129"/>
      <c r="VIW97" s="129"/>
      <c r="VIX97" s="129"/>
      <c r="VIY97" s="129"/>
      <c r="VIZ97" s="129"/>
      <c r="VJA97" s="129"/>
      <c r="VJB97" s="129"/>
      <c r="VJC97" s="129"/>
      <c r="VJD97" s="129"/>
      <c r="VJE97" s="129"/>
      <c r="VJF97" s="129"/>
      <c r="VJG97" s="129"/>
      <c r="VJH97" s="129"/>
      <c r="VJI97" s="129"/>
      <c r="VJJ97" s="129"/>
      <c r="VJK97" s="129"/>
      <c r="VJL97" s="129"/>
      <c r="VJM97" s="129"/>
      <c r="VJN97" s="129"/>
      <c r="VJO97" s="129"/>
      <c r="VJP97" s="129"/>
      <c r="VJQ97" s="129"/>
      <c r="VJR97" s="129"/>
      <c r="VJS97" s="129"/>
      <c r="VJT97" s="129"/>
      <c r="VJU97" s="129"/>
      <c r="VJV97" s="129"/>
      <c r="VJW97" s="129"/>
      <c r="VJX97" s="129"/>
      <c r="VJY97" s="129"/>
      <c r="VJZ97" s="129"/>
      <c r="VKA97" s="129"/>
      <c r="VKB97" s="129"/>
      <c r="VKC97" s="129"/>
      <c r="VKD97" s="129"/>
      <c r="VKE97" s="129"/>
      <c r="VKF97" s="129"/>
      <c r="VKG97" s="129"/>
      <c r="VKH97" s="129"/>
      <c r="VKI97" s="129"/>
      <c r="VKJ97" s="129"/>
      <c r="VKK97" s="129"/>
      <c r="VKL97" s="129"/>
      <c r="VKM97" s="129"/>
      <c r="VKN97" s="129"/>
      <c r="VKO97" s="129"/>
      <c r="VKP97" s="129"/>
      <c r="VKQ97" s="129"/>
      <c r="VKR97" s="129"/>
      <c r="VKS97" s="129"/>
      <c r="VKT97" s="129"/>
      <c r="VKU97" s="129"/>
      <c r="VKV97" s="129"/>
      <c r="VKW97" s="129"/>
      <c r="VKX97" s="129"/>
      <c r="VKY97" s="129"/>
      <c r="VKZ97" s="129"/>
      <c r="VLA97" s="129"/>
      <c r="VLB97" s="129"/>
      <c r="VLC97" s="129"/>
      <c r="VLD97" s="129"/>
      <c r="VLE97" s="129"/>
      <c r="VLF97" s="129"/>
      <c r="VLG97" s="129"/>
      <c r="VLH97" s="129"/>
      <c r="VLI97" s="129"/>
      <c r="VLJ97" s="129"/>
      <c r="VLK97" s="129"/>
      <c r="VLL97" s="129"/>
      <c r="VLM97" s="129"/>
      <c r="VLN97" s="129"/>
      <c r="VLO97" s="129"/>
      <c r="VLP97" s="129"/>
      <c r="VLQ97" s="129"/>
      <c r="VLR97" s="129"/>
      <c r="VLS97" s="129"/>
      <c r="VLT97" s="129"/>
      <c r="VLU97" s="129"/>
      <c r="VLV97" s="129"/>
      <c r="VLW97" s="129"/>
      <c r="VLX97" s="129"/>
      <c r="VLY97" s="129"/>
      <c r="VLZ97" s="129"/>
      <c r="VMA97" s="129"/>
      <c r="VMB97" s="129"/>
      <c r="VMC97" s="129"/>
      <c r="VMD97" s="129"/>
      <c r="VME97" s="129"/>
      <c r="VMF97" s="129"/>
      <c r="VMG97" s="129"/>
      <c r="VMH97" s="129"/>
      <c r="VMI97" s="129"/>
      <c r="VMJ97" s="129"/>
      <c r="VMK97" s="129"/>
      <c r="VML97" s="129"/>
      <c r="VMM97" s="129"/>
      <c r="VMN97" s="129"/>
      <c r="VMO97" s="129"/>
      <c r="VMP97" s="129"/>
      <c r="VMQ97" s="129"/>
      <c r="VMR97" s="129"/>
      <c r="VMS97" s="129"/>
      <c r="VMT97" s="129"/>
      <c r="VMU97" s="129"/>
      <c r="VMV97" s="129"/>
      <c r="VMW97" s="129"/>
      <c r="VMX97" s="129"/>
      <c r="VMY97" s="129"/>
      <c r="VMZ97" s="129"/>
      <c r="VNA97" s="129"/>
      <c r="VNB97" s="129"/>
      <c r="VNC97" s="129"/>
      <c r="VND97" s="129"/>
      <c r="VNE97" s="129"/>
      <c r="VNF97" s="129"/>
      <c r="VNG97" s="129"/>
      <c r="VNH97" s="129"/>
      <c r="VNI97" s="129"/>
      <c r="VNJ97" s="129"/>
      <c r="VNK97" s="129"/>
      <c r="VNL97" s="129"/>
      <c r="VNM97" s="129"/>
      <c r="VNN97" s="129"/>
      <c r="VNO97" s="129"/>
      <c r="VNP97" s="129"/>
      <c r="VNQ97" s="129"/>
      <c r="VNR97" s="129"/>
      <c r="VNS97" s="129"/>
      <c r="VNT97" s="129"/>
      <c r="VNU97" s="129"/>
      <c r="VNV97" s="129"/>
      <c r="VNW97" s="129"/>
      <c r="VNX97" s="129"/>
      <c r="VNY97" s="129"/>
      <c r="VNZ97" s="129"/>
      <c r="VOA97" s="129"/>
      <c r="VOB97" s="129"/>
      <c r="VOC97" s="129"/>
      <c r="VOD97" s="129"/>
      <c r="VOE97" s="129"/>
      <c r="VOF97" s="129"/>
      <c r="VOG97" s="129"/>
      <c r="VOH97" s="129"/>
      <c r="VOI97" s="129"/>
      <c r="VOJ97" s="129"/>
      <c r="VOK97" s="129"/>
      <c r="VOL97" s="129"/>
      <c r="VOM97" s="129"/>
      <c r="VON97" s="129"/>
      <c r="VOO97" s="129"/>
      <c r="VOP97" s="129"/>
      <c r="VOQ97" s="129"/>
      <c r="VOR97" s="129"/>
      <c r="VOS97" s="129"/>
      <c r="VOT97" s="129"/>
      <c r="VOU97" s="129"/>
      <c r="VOV97" s="129"/>
      <c r="VOW97" s="129"/>
      <c r="VOX97" s="129"/>
      <c r="VOY97" s="129"/>
      <c r="VOZ97" s="129"/>
      <c r="VPA97" s="129"/>
      <c r="VPB97" s="129"/>
      <c r="VPC97" s="129"/>
      <c r="VPD97" s="129"/>
      <c r="VPE97" s="129"/>
      <c r="VPF97" s="129"/>
      <c r="VPG97" s="129"/>
      <c r="VPH97" s="129"/>
      <c r="VPI97" s="129"/>
      <c r="VPJ97" s="129"/>
      <c r="VPK97" s="129"/>
      <c r="VPL97" s="129"/>
      <c r="VPM97" s="129"/>
      <c r="VPN97" s="129"/>
      <c r="VPO97" s="129"/>
      <c r="VPP97" s="129"/>
      <c r="VPQ97" s="129"/>
      <c r="VPR97" s="129"/>
      <c r="VPS97" s="129"/>
      <c r="VPT97" s="129"/>
      <c r="VPU97" s="129"/>
      <c r="VPV97" s="129"/>
      <c r="VPW97" s="129"/>
      <c r="VPX97" s="129"/>
      <c r="VPY97" s="129"/>
      <c r="VPZ97" s="129"/>
      <c r="VQA97" s="129"/>
      <c r="VQB97" s="129"/>
      <c r="VQC97" s="129"/>
      <c r="VQD97" s="129"/>
      <c r="VQE97" s="129"/>
      <c r="VQF97" s="129"/>
      <c r="VQG97" s="129"/>
      <c r="VQH97" s="129"/>
      <c r="VQI97" s="129"/>
      <c r="VQJ97" s="129"/>
      <c r="VQK97" s="129"/>
      <c r="VQL97" s="129"/>
      <c r="VQM97" s="129"/>
      <c r="VQN97" s="129"/>
      <c r="VQO97" s="129"/>
      <c r="VQP97" s="129"/>
      <c r="VQQ97" s="129"/>
      <c r="VQR97" s="129"/>
      <c r="VQS97" s="129"/>
      <c r="VQT97" s="129"/>
      <c r="VQU97" s="129"/>
      <c r="VQV97" s="129"/>
      <c r="VQW97" s="129"/>
      <c r="VQX97" s="129"/>
      <c r="VQY97" s="129"/>
      <c r="VQZ97" s="129"/>
      <c r="VRA97" s="129"/>
      <c r="VRB97" s="129"/>
      <c r="VRC97" s="129"/>
      <c r="VRD97" s="129"/>
      <c r="VRE97" s="129"/>
      <c r="VRF97" s="129"/>
      <c r="VRG97" s="129"/>
      <c r="VRH97" s="129"/>
      <c r="VRI97" s="129"/>
      <c r="VRJ97" s="129"/>
      <c r="VRK97" s="129"/>
      <c r="VRL97" s="129"/>
      <c r="VRM97" s="129"/>
      <c r="VRN97" s="129"/>
      <c r="VRO97" s="129"/>
      <c r="VRP97" s="129"/>
      <c r="VRQ97" s="129"/>
      <c r="VRR97" s="129"/>
      <c r="VRS97" s="129"/>
      <c r="VRT97" s="129"/>
      <c r="VRU97" s="129"/>
      <c r="VRV97" s="129"/>
      <c r="VRW97" s="129"/>
      <c r="VRX97" s="129"/>
      <c r="VRY97" s="129"/>
      <c r="VRZ97" s="129"/>
      <c r="VSA97" s="129"/>
      <c r="VSB97" s="129"/>
      <c r="VSC97" s="129"/>
      <c r="VSD97" s="129"/>
      <c r="VSE97" s="129"/>
      <c r="VSF97" s="129"/>
      <c r="VSG97" s="129"/>
      <c r="VSH97" s="129"/>
      <c r="VSI97" s="129"/>
      <c r="VSJ97" s="129"/>
      <c r="VSK97" s="129"/>
      <c r="VSL97" s="129"/>
      <c r="VSM97" s="129"/>
      <c r="VSN97" s="129"/>
      <c r="VSO97" s="129"/>
      <c r="VSP97" s="129"/>
      <c r="VSQ97" s="129"/>
      <c r="VSR97" s="129"/>
      <c r="VSS97" s="129"/>
      <c r="VST97" s="129"/>
      <c r="VSU97" s="129"/>
      <c r="VSV97" s="129"/>
      <c r="VSW97" s="129"/>
      <c r="VSX97" s="129"/>
      <c r="VSY97" s="129"/>
      <c r="VSZ97" s="129"/>
      <c r="VTA97" s="129"/>
      <c r="VTB97" s="129"/>
      <c r="VTC97" s="129"/>
      <c r="VTD97" s="129"/>
      <c r="VTE97" s="129"/>
      <c r="VTF97" s="129"/>
      <c r="VTG97" s="129"/>
      <c r="VTH97" s="129"/>
      <c r="VTI97" s="129"/>
      <c r="VTJ97" s="129"/>
      <c r="VTK97" s="129"/>
      <c r="VTL97" s="129"/>
      <c r="VTM97" s="129"/>
      <c r="VTN97" s="129"/>
      <c r="VTO97" s="129"/>
      <c r="VTP97" s="129"/>
      <c r="VTQ97" s="129"/>
      <c r="VTR97" s="129"/>
      <c r="VTS97" s="129"/>
      <c r="VTT97" s="129"/>
      <c r="VTU97" s="129"/>
      <c r="VTV97" s="129"/>
      <c r="VTW97" s="129"/>
      <c r="VTX97" s="129"/>
      <c r="VTY97" s="129"/>
      <c r="VTZ97" s="129"/>
      <c r="VUA97" s="129"/>
      <c r="VUB97" s="129"/>
      <c r="VUC97" s="129"/>
      <c r="VUD97" s="129"/>
      <c r="VUE97" s="129"/>
      <c r="VUF97" s="129"/>
      <c r="VUG97" s="129"/>
      <c r="VUH97" s="129"/>
      <c r="VUI97" s="129"/>
      <c r="VUJ97" s="129"/>
      <c r="VUK97" s="129"/>
      <c r="VUL97" s="129"/>
      <c r="VUM97" s="129"/>
      <c r="VUN97" s="129"/>
      <c r="VUO97" s="129"/>
      <c r="VUP97" s="129"/>
      <c r="VUQ97" s="129"/>
      <c r="VUR97" s="129"/>
      <c r="VUS97" s="129"/>
      <c r="VUT97" s="129"/>
      <c r="VUU97" s="129"/>
      <c r="VUV97" s="129"/>
      <c r="VUW97" s="129"/>
      <c r="VUX97" s="129"/>
      <c r="VUY97" s="129"/>
      <c r="VUZ97" s="129"/>
      <c r="VVA97" s="129"/>
      <c r="VVB97" s="129"/>
      <c r="VVC97" s="129"/>
      <c r="VVD97" s="129"/>
      <c r="VVE97" s="129"/>
      <c r="VVF97" s="129"/>
      <c r="VVG97" s="129"/>
      <c r="VVH97" s="129"/>
      <c r="VVI97" s="129"/>
      <c r="VVJ97" s="129"/>
      <c r="VVK97" s="129"/>
      <c r="VVL97" s="129"/>
      <c r="VVM97" s="129"/>
      <c r="VVN97" s="129"/>
      <c r="VVO97" s="129"/>
      <c r="VVP97" s="129"/>
      <c r="VVQ97" s="129"/>
      <c r="VVR97" s="129"/>
      <c r="VVS97" s="129"/>
      <c r="VVT97" s="129"/>
      <c r="VVU97" s="129"/>
      <c r="VVV97" s="129"/>
      <c r="VVW97" s="129"/>
      <c r="VVX97" s="129"/>
      <c r="VVY97" s="129"/>
      <c r="VVZ97" s="129"/>
      <c r="VWA97" s="129"/>
      <c r="VWB97" s="129"/>
      <c r="VWC97" s="129"/>
      <c r="VWD97" s="129"/>
      <c r="VWE97" s="129"/>
      <c r="VWF97" s="129"/>
      <c r="VWG97" s="129"/>
      <c r="VWH97" s="129"/>
      <c r="VWI97" s="129"/>
      <c r="VWJ97" s="129"/>
      <c r="VWK97" s="129"/>
      <c r="VWL97" s="129"/>
      <c r="VWM97" s="129"/>
      <c r="VWN97" s="129"/>
      <c r="VWO97" s="129"/>
      <c r="VWP97" s="129"/>
      <c r="VWQ97" s="129"/>
      <c r="VWR97" s="129"/>
      <c r="VWS97" s="129"/>
      <c r="VWT97" s="129"/>
      <c r="VWU97" s="129"/>
      <c r="VWV97" s="129"/>
      <c r="VWW97" s="129"/>
      <c r="VWX97" s="129"/>
      <c r="VWY97" s="129"/>
      <c r="VWZ97" s="129"/>
      <c r="VXA97" s="129"/>
      <c r="VXB97" s="129"/>
      <c r="VXC97" s="129"/>
      <c r="VXD97" s="129"/>
      <c r="VXE97" s="129"/>
      <c r="VXF97" s="129"/>
      <c r="VXG97" s="129"/>
      <c r="VXH97" s="129"/>
      <c r="VXI97" s="129"/>
      <c r="VXJ97" s="129"/>
      <c r="VXK97" s="129"/>
      <c r="VXL97" s="129"/>
      <c r="VXM97" s="129"/>
      <c r="VXN97" s="129"/>
      <c r="VXO97" s="129"/>
      <c r="VXP97" s="129"/>
      <c r="VXQ97" s="129"/>
      <c r="VXR97" s="129"/>
      <c r="VXS97" s="129"/>
      <c r="VXT97" s="129"/>
      <c r="VXU97" s="129"/>
      <c r="VXV97" s="129"/>
      <c r="VXW97" s="129"/>
      <c r="VXX97" s="129"/>
      <c r="VXY97" s="129"/>
      <c r="VXZ97" s="129"/>
      <c r="VYA97" s="129"/>
      <c r="VYB97" s="129"/>
      <c r="VYC97" s="129"/>
      <c r="VYD97" s="129"/>
      <c r="VYE97" s="129"/>
      <c r="VYF97" s="129"/>
      <c r="VYG97" s="129"/>
      <c r="VYH97" s="129"/>
      <c r="VYI97" s="129"/>
      <c r="VYJ97" s="129"/>
      <c r="VYK97" s="129"/>
      <c r="VYL97" s="129"/>
      <c r="VYM97" s="129"/>
      <c r="VYN97" s="129"/>
      <c r="VYO97" s="129"/>
      <c r="VYP97" s="129"/>
      <c r="VYQ97" s="129"/>
      <c r="VYR97" s="129"/>
      <c r="VYS97" s="129"/>
      <c r="VYT97" s="129"/>
      <c r="VYU97" s="129"/>
      <c r="VYV97" s="129"/>
      <c r="VYW97" s="129"/>
      <c r="VYX97" s="129"/>
      <c r="VYY97" s="129"/>
      <c r="VYZ97" s="129"/>
      <c r="VZA97" s="129"/>
      <c r="VZB97" s="129"/>
      <c r="VZC97" s="129"/>
      <c r="VZD97" s="129"/>
      <c r="VZE97" s="129"/>
      <c r="VZF97" s="129"/>
      <c r="VZG97" s="129"/>
      <c r="VZH97" s="129"/>
      <c r="VZI97" s="129"/>
      <c r="VZJ97" s="129"/>
      <c r="VZK97" s="129"/>
      <c r="VZL97" s="129"/>
      <c r="VZM97" s="129"/>
      <c r="VZN97" s="129"/>
      <c r="VZO97" s="129"/>
      <c r="VZP97" s="129"/>
      <c r="VZQ97" s="129"/>
      <c r="VZR97" s="129"/>
      <c r="VZS97" s="129"/>
      <c r="VZT97" s="129"/>
      <c r="VZU97" s="129"/>
      <c r="VZV97" s="129"/>
      <c r="VZW97" s="129"/>
      <c r="VZX97" s="129"/>
      <c r="VZY97" s="129"/>
      <c r="VZZ97" s="129"/>
      <c r="WAA97" s="129"/>
      <c r="WAB97" s="129"/>
      <c r="WAC97" s="129"/>
      <c r="WAD97" s="129"/>
      <c r="WAE97" s="129"/>
      <c r="WAF97" s="129"/>
      <c r="WAG97" s="129"/>
      <c r="WAH97" s="129"/>
      <c r="WAI97" s="129"/>
      <c r="WAJ97" s="129"/>
      <c r="WAK97" s="129"/>
      <c r="WAL97" s="129"/>
      <c r="WAM97" s="129"/>
      <c r="WAN97" s="129"/>
      <c r="WAO97" s="129"/>
      <c r="WAP97" s="129"/>
      <c r="WAQ97" s="129"/>
      <c r="WAR97" s="129"/>
      <c r="WAS97" s="129"/>
      <c r="WAT97" s="129"/>
      <c r="WAU97" s="129"/>
      <c r="WAV97" s="129"/>
      <c r="WAW97" s="129"/>
      <c r="WAX97" s="129"/>
      <c r="WAY97" s="129"/>
      <c r="WAZ97" s="129"/>
      <c r="WBA97" s="129"/>
      <c r="WBB97" s="129"/>
      <c r="WBC97" s="129"/>
      <c r="WBD97" s="129"/>
      <c r="WBE97" s="129"/>
      <c r="WBF97" s="129"/>
      <c r="WBG97" s="129"/>
      <c r="WBH97" s="129"/>
      <c r="WBI97" s="129"/>
      <c r="WBJ97" s="129"/>
      <c r="WBK97" s="129"/>
      <c r="WBL97" s="129"/>
      <c r="WBM97" s="129"/>
      <c r="WBN97" s="129"/>
      <c r="WBO97" s="129"/>
      <c r="WBP97" s="129"/>
      <c r="WBQ97" s="129"/>
      <c r="WBR97" s="129"/>
      <c r="WBS97" s="129"/>
      <c r="WBT97" s="129"/>
      <c r="WBU97" s="129"/>
      <c r="WBV97" s="129"/>
      <c r="WBW97" s="129"/>
      <c r="WBX97" s="129"/>
      <c r="WBY97" s="129"/>
      <c r="WBZ97" s="129"/>
      <c r="WCA97" s="129"/>
      <c r="WCB97" s="129"/>
      <c r="WCC97" s="129"/>
      <c r="WCD97" s="129"/>
      <c r="WCE97" s="129"/>
      <c r="WCF97" s="129"/>
      <c r="WCG97" s="129"/>
      <c r="WCH97" s="129"/>
      <c r="WCI97" s="129"/>
      <c r="WCJ97" s="129"/>
      <c r="WCK97" s="129"/>
      <c r="WCL97" s="129"/>
      <c r="WCM97" s="129"/>
      <c r="WCN97" s="129"/>
      <c r="WCO97" s="129"/>
      <c r="WCP97" s="129"/>
      <c r="WCQ97" s="129"/>
      <c r="WCR97" s="129"/>
      <c r="WCS97" s="129"/>
      <c r="WCT97" s="129"/>
      <c r="WCU97" s="129"/>
      <c r="WCV97" s="129"/>
      <c r="WCW97" s="129"/>
      <c r="WCX97" s="129"/>
      <c r="WCY97" s="129"/>
      <c r="WCZ97" s="129"/>
      <c r="WDA97" s="129"/>
      <c r="WDB97" s="129"/>
      <c r="WDC97" s="129"/>
      <c r="WDD97" s="129"/>
      <c r="WDE97" s="129"/>
      <c r="WDF97" s="129"/>
      <c r="WDG97" s="129"/>
      <c r="WDH97" s="129"/>
      <c r="WDI97" s="129"/>
      <c r="WDJ97" s="129"/>
      <c r="WDK97" s="129"/>
      <c r="WDL97" s="129"/>
      <c r="WDM97" s="129"/>
      <c r="WDN97" s="129"/>
      <c r="WDO97" s="129"/>
      <c r="WDP97" s="129"/>
      <c r="WDQ97" s="129"/>
      <c r="WDR97" s="129"/>
      <c r="WDS97" s="129"/>
      <c r="WDT97" s="129"/>
      <c r="WDU97" s="129"/>
      <c r="WDV97" s="129"/>
      <c r="WDW97" s="129"/>
      <c r="WDX97" s="129"/>
      <c r="WDY97" s="129"/>
      <c r="WDZ97" s="129"/>
      <c r="WEA97" s="129"/>
      <c r="WEB97" s="129"/>
      <c r="WEC97" s="129"/>
      <c r="WED97" s="129"/>
      <c r="WEE97" s="129"/>
      <c r="WEF97" s="129"/>
      <c r="WEG97" s="129"/>
      <c r="WEH97" s="129"/>
      <c r="WEI97" s="129"/>
      <c r="WEJ97" s="129"/>
      <c r="WEK97" s="129"/>
      <c r="WEL97" s="129"/>
      <c r="WEM97" s="129"/>
      <c r="WEN97" s="129"/>
      <c r="WEO97" s="129"/>
      <c r="WEP97" s="129"/>
      <c r="WEQ97" s="129"/>
      <c r="WER97" s="129"/>
      <c r="WES97" s="129"/>
      <c r="WET97" s="129"/>
      <c r="WEU97" s="129"/>
      <c r="WEV97" s="129"/>
      <c r="WEW97" s="129"/>
      <c r="WEX97" s="129"/>
      <c r="WEY97" s="129"/>
      <c r="WEZ97" s="129"/>
      <c r="WFA97" s="129"/>
      <c r="WFB97" s="129"/>
      <c r="WFC97" s="129"/>
      <c r="WFD97" s="129"/>
      <c r="WFE97" s="129"/>
      <c r="WFF97" s="129"/>
      <c r="WFG97" s="129"/>
      <c r="WFH97" s="129"/>
      <c r="WFI97" s="129"/>
      <c r="WFJ97" s="129"/>
      <c r="WFK97" s="129"/>
      <c r="WFL97" s="129"/>
      <c r="WFM97" s="129"/>
      <c r="WFN97" s="129"/>
      <c r="WFO97" s="129"/>
      <c r="WFP97" s="129"/>
      <c r="WFQ97" s="129"/>
      <c r="WFR97" s="129"/>
      <c r="WFS97" s="129"/>
      <c r="WFT97" s="129"/>
      <c r="WFU97" s="129"/>
      <c r="WFV97" s="129"/>
      <c r="WFW97" s="129"/>
      <c r="WFX97" s="129"/>
      <c r="WFY97" s="129"/>
      <c r="WFZ97" s="129"/>
      <c r="WGA97" s="129"/>
      <c r="WGB97" s="129"/>
      <c r="WGC97" s="129"/>
      <c r="WGD97" s="129"/>
      <c r="WGE97" s="129"/>
      <c r="WGF97" s="129"/>
      <c r="WGG97" s="129"/>
      <c r="WGH97" s="129"/>
      <c r="WGI97" s="129"/>
      <c r="WGJ97" s="129"/>
      <c r="WGK97" s="129"/>
      <c r="WGL97" s="129"/>
      <c r="WGM97" s="129"/>
      <c r="WGN97" s="129"/>
      <c r="WGO97" s="129"/>
      <c r="WGP97" s="129"/>
      <c r="WGQ97" s="129"/>
      <c r="WGR97" s="129"/>
      <c r="WGS97" s="129"/>
      <c r="WGT97" s="129"/>
      <c r="WGU97" s="129"/>
      <c r="WGV97" s="129"/>
      <c r="WGW97" s="129"/>
      <c r="WGX97" s="129"/>
      <c r="WGY97" s="129"/>
      <c r="WGZ97" s="129"/>
      <c r="WHA97" s="129"/>
      <c r="WHB97" s="129"/>
      <c r="WHC97" s="129"/>
      <c r="WHD97" s="129"/>
      <c r="WHE97" s="129"/>
      <c r="WHF97" s="129"/>
      <c r="WHG97" s="129"/>
      <c r="WHH97" s="129"/>
      <c r="WHI97" s="129"/>
      <c r="WHJ97" s="129"/>
      <c r="WHK97" s="129"/>
      <c r="WHL97" s="129"/>
      <c r="WHM97" s="129"/>
      <c r="WHN97" s="129"/>
      <c r="WHO97" s="129"/>
      <c r="WHP97" s="129"/>
      <c r="WHQ97" s="129"/>
      <c r="WHR97" s="129"/>
      <c r="WHS97" s="129"/>
      <c r="WHT97" s="129"/>
      <c r="WHU97" s="129"/>
      <c r="WHV97" s="129"/>
      <c r="WHW97" s="129"/>
      <c r="WHX97" s="129"/>
      <c r="WHY97" s="129"/>
      <c r="WHZ97" s="129"/>
      <c r="WIA97" s="129"/>
      <c r="WIB97" s="129"/>
      <c r="WIC97" s="129"/>
      <c r="WID97" s="129"/>
      <c r="WIE97" s="129"/>
      <c r="WIF97" s="129"/>
      <c r="WIG97" s="129"/>
      <c r="WIH97" s="129"/>
      <c r="WII97" s="129"/>
      <c r="WIJ97" s="129"/>
      <c r="WIK97" s="129"/>
      <c r="WIL97" s="129"/>
      <c r="WIM97" s="129"/>
      <c r="WIN97" s="129"/>
      <c r="WIO97" s="129"/>
      <c r="WIP97" s="129"/>
      <c r="WIQ97" s="129"/>
      <c r="WIR97" s="129"/>
      <c r="WIS97" s="129"/>
      <c r="WIT97" s="129"/>
      <c r="WIU97" s="129"/>
      <c r="WIV97" s="129"/>
      <c r="WIW97" s="129"/>
      <c r="WIX97" s="129"/>
      <c r="WIY97" s="129"/>
      <c r="WIZ97" s="129"/>
      <c r="WJA97" s="129"/>
      <c r="WJB97" s="129"/>
      <c r="WJC97" s="129"/>
      <c r="WJD97" s="129"/>
      <c r="WJE97" s="129"/>
      <c r="WJF97" s="129"/>
      <c r="WJG97" s="129"/>
      <c r="WJH97" s="129"/>
      <c r="WJI97" s="129"/>
      <c r="WJJ97" s="129"/>
      <c r="WJK97" s="129"/>
      <c r="WJL97" s="129"/>
      <c r="WJM97" s="129"/>
      <c r="WJN97" s="129"/>
      <c r="WJO97" s="129"/>
      <c r="WJP97" s="129"/>
      <c r="WJQ97" s="129"/>
      <c r="WJR97" s="129"/>
      <c r="WJS97" s="129"/>
      <c r="WJT97" s="129"/>
      <c r="WJU97" s="129"/>
      <c r="WJV97" s="129"/>
      <c r="WJW97" s="129"/>
      <c r="WJX97" s="129"/>
      <c r="WJY97" s="129"/>
      <c r="WJZ97" s="129"/>
      <c r="WKA97" s="129"/>
      <c r="WKB97" s="129"/>
      <c r="WKC97" s="129"/>
      <c r="WKD97" s="129"/>
      <c r="WKE97" s="129"/>
      <c r="WKF97" s="129"/>
      <c r="WKG97" s="129"/>
      <c r="WKH97" s="129"/>
      <c r="WKI97" s="129"/>
      <c r="WKJ97" s="129"/>
      <c r="WKK97" s="129"/>
      <c r="WKL97" s="129"/>
      <c r="WKM97" s="129"/>
      <c r="WKN97" s="129"/>
      <c r="WKO97" s="129"/>
      <c r="WKP97" s="129"/>
      <c r="WKQ97" s="129"/>
      <c r="WKR97" s="129"/>
      <c r="WKS97" s="129"/>
      <c r="WKT97" s="129"/>
      <c r="WKU97" s="129"/>
      <c r="WKV97" s="129"/>
      <c r="WKW97" s="129"/>
      <c r="WKX97" s="129"/>
      <c r="WKY97" s="129"/>
      <c r="WKZ97" s="129"/>
      <c r="WLA97" s="129"/>
      <c r="WLB97" s="129"/>
      <c r="WLC97" s="129"/>
      <c r="WLD97" s="129"/>
      <c r="WLE97" s="129"/>
      <c r="WLF97" s="129"/>
      <c r="WLG97" s="129"/>
      <c r="WLH97" s="129"/>
      <c r="WLI97" s="129"/>
      <c r="WLJ97" s="129"/>
      <c r="WLK97" s="129"/>
      <c r="WLL97" s="129"/>
      <c r="WLM97" s="129"/>
      <c r="WLN97" s="129"/>
      <c r="WLO97" s="129"/>
      <c r="WLP97" s="129"/>
      <c r="WLQ97" s="129"/>
      <c r="WLR97" s="129"/>
      <c r="WLS97" s="129"/>
      <c r="WLT97" s="129"/>
      <c r="WLU97" s="129"/>
      <c r="WLV97" s="129"/>
      <c r="WLW97" s="129"/>
      <c r="WLX97" s="129"/>
      <c r="WLY97" s="129"/>
      <c r="WLZ97" s="129"/>
      <c r="WMA97" s="129"/>
      <c r="WMB97" s="129"/>
      <c r="WMC97" s="129"/>
      <c r="WMD97" s="129"/>
      <c r="WME97" s="129"/>
      <c r="WMF97" s="129"/>
      <c r="WMG97" s="129"/>
      <c r="WMH97" s="129"/>
      <c r="WMI97" s="129"/>
      <c r="WMJ97" s="129"/>
      <c r="WMK97" s="129"/>
      <c r="WML97" s="129"/>
      <c r="WMM97" s="129"/>
      <c r="WMN97" s="129"/>
      <c r="WMO97" s="129"/>
      <c r="WMP97" s="129"/>
      <c r="WMQ97" s="129"/>
      <c r="WMR97" s="129"/>
      <c r="WMS97" s="129"/>
      <c r="WMT97" s="129"/>
      <c r="WMU97" s="129"/>
      <c r="WMV97" s="129"/>
      <c r="WMW97" s="129"/>
      <c r="WMX97" s="129"/>
      <c r="WMY97" s="129"/>
      <c r="WMZ97" s="129"/>
      <c r="WNA97" s="129"/>
      <c r="WNB97" s="129"/>
      <c r="WNC97" s="129"/>
      <c r="WND97" s="129"/>
      <c r="WNE97" s="129"/>
      <c r="WNF97" s="129"/>
      <c r="WNG97" s="129"/>
      <c r="WNH97" s="129"/>
      <c r="WNI97" s="129"/>
      <c r="WNJ97" s="129"/>
      <c r="WNK97" s="129"/>
      <c r="WNL97" s="129"/>
      <c r="WNM97" s="129"/>
      <c r="WNN97" s="129"/>
      <c r="WNO97" s="129"/>
      <c r="WNP97" s="129"/>
      <c r="WNQ97" s="129"/>
      <c r="WNR97" s="129"/>
      <c r="WNS97" s="129"/>
      <c r="WNT97" s="129"/>
      <c r="WNU97" s="129"/>
      <c r="WNV97" s="129"/>
      <c r="WNW97" s="129"/>
      <c r="WNX97" s="129"/>
      <c r="WNY97" s="129"/>
      <c r="WNZ97" s="129"/>
      <c r="WOA97" s="129"/>
      <c r="WOB97" s="129"/>
      <c r="WOC97" s="129"/>
      <c r="WOD97" s="129"/>
      <c r="WOE97" s="129"/>
      <c r="WOF97" s="129"/>
      <c r="WOG97" s="129"/>
      <c r="WOH97" s="129"/>
      <c r="WOI97" s="129"/>
      <c r="WOJ97" s="129"/>
      <c r="WOK97" s="129"/>
      <c r="WOL97" s="129"/>
      <c r="WOM97" s="129"/>
      <c r="WON97" s="129"/>
      <c r="WOO97" s="129"/>
      <c r="WOP97" s="129"/>
      <c r="WOQ97" s="129"/>
      <c r="WOR97" s="129"/>
      <c r="WOS97" s="129"/>
      <c r="WOT97" s="129"/>
      <c r="WOU97" s="129"/>
      <c r="WOV97" s="129"/>
      <c r="WOW97" s="129"/>
      <c r="WOX97" s="129"/>
      <c r="WOY97" s="129"/>
      <c r="WOZ97" s="129"/>
      <c r="WPA97" s="129"/>
      <c r="WPB97" s="129"/>
      <c r="WPC97" s="129"/>
      <c r="WPD97" s="129"/>
      <c r="WPE97" s="129"/>
      <c r="WPF97" s="129"/>
      <c r="WPG97" s="129"/>
      <c r="WPH97" s="129"/>
      <c r="WPI97" s="129"/>
      <c r="WPJ97" s="129"/>
      <c r="WPK97" s="129"/>
      <c r="WPL97" s="129"/>
      <c r="WPM97" s="129"/>
      <c r="WPN97" s="129"/>
      <c r="WPO97" s="129"/>
      <c r="WPP97" s="129"/>
      <c r="WPQ97" s="129"/>
      <c r="WPR97" s="129"/>
      <c r="WPS97" s="129"/>
      <c r="WPT97" s="129"/>
      <c r="WPU97" s="129"/>
      <c r="WPV97" s="129"/>
      <c r="WPW97" s="129"/>
      <c r="WPX97" s="129"/>
      <c r="WPY97" s="129"/>
      <c r="WPZ97" s="129"/>
      <c r="WQA97" s="129"/>
      <c r="WQB97" s="129"/>
      <c r="WQC97" s="129"/>
      <c r="WQD97" s="129"/>
      <c r="WQE97" s="129"/>
      <c r="WQF97" s="129"/>
      <c r="WQG97" s="129"/>
      <c r="WQH97" s="129"/>
      <c r="WQI97" s="129"/>
      <c r="WQJ97" s="129"/>
      <c r="WQK97" s="129"/>
      <c r="WQL97" s="129"/>
      <c r="WQM97" s="129"/>
      <c r="WQN97" s="129"/>
      <c r="WQO97" s="129"/>
      <c r="WQP97" s="129"/>
      <c r="WQQ97" s="129"/>
      <c r="WQR97" s="129"/>
      <c r="WQS97" s="129"/>
      <c r="WQT97" s="129"/>
      <c r="WQU97" s="129"/>
      <c r="WQV97" s="129"/>
      <c r="WQW97" s="129"/>
      <c r="WQX97" s="129"/>
      <c r="WQY97" s="129"/>
      <c r="WQZ97" s="129"/>
      <c r="WRA97" s="129"/>
      <c r="WRB97" s="129"/>
      <c r="WRC97" s="129"/>
      <c r="WRD97" s="129"/>
      <c r="WRE97" s="129"/>
      <c r="WRF97" s="129"/>
      <c r="WRG97" s="129"/>
      <c r="WRH97" s="129"/>
      <c r="WRI97" s="129"/>
      <c r="WRJ97" s="129"/>
      <c r="WRK97" s="129"/>
      <c r="WRL97" s="129"/>
      <c r="WRM97" s="129"/>
      <c r="WRN97" s="129"/>
      <c r="WRO97" s="129"/>
      <c r="WRP97" s="129"/>
      <c r="WRQ97" s="129"/>
      <c r="WRR97" s="129"/>
      <c r="WRS97" s="129"/>
      <c r="WRT97" s="129"/>
      <c r="WRU97" s="129"/>
      <c r="WRV97" s="129"/>
      <c r="WRW97" s="129"/>
      <c r="WRX97" s="129"/>
      <c r="WRY97" s="129"/>
      <c r="WRZ97" s="129"/>
      <c r="WSA97" s="129"/>
      <c r="WSB97" s="129"/>
      <c r="WSC97" s="129"/>
      <c r="WSD97" s="129"/>
      <c r="WSE97" s="129"/>
      <c r="WSF97" s="129"/>
      <c r="WSG97" s="129"/>
      <c r="WSH97" s="129"/>
      <c r="WSI97" s="129"/>
      <c r="WSJ97" s="129"/>
      <c r="WSK97" s="129"/>
      <c r="WSL97" s="129"/>
      <c r="WSM97" s="129"/>
      <c r="WSN97" s="129"/>
      <c r="WSO97" s="129"/>
      <c r="WSP97" s="129"/>
      <c r="WSQ97" s="129"/>
      <c r="WSR97" s="129"/>
      <c r="WSS97" s="129"/>
      <c r="WST97" s="129"/>
      <c r="WSU97" s="129"/>
      <c r="WSV97" s="129"/>
      <c r="WSW97" s="129"/>
      <c r="WSX97" s="129"/>
      <c r="WSY97" s="129"/>
      <c r="WSZ97" s="129"/>
      <c r="WTA97" s="129"/>
      <c r="WTB97" s="129"/>
      <c r="WTC97" s="129"/>
      <c r="WTD97" s="129"/>
      <c r="WTE97" s="129"/>
      <c r="WTF97" s="129"/>
      <c r="WTG97" s="129"/>
      <c r="WTH97" s="129"/>
      <c r="WTI97" s="129"/>
      <c r="WTJ97" s="129"/>
      <c r="WTK97" s="129"/>
      <c r="WTL97" s="129"/>
      <c r="WTM97" s="129"/>
      <c r="WTN97" s="129"/>
      <c r="WTO97" s="129"/>
      <c r="WTP97" s="129"/>
      <c r="WTQ97" s="129"/>
      <c r="WTR97" s="129"/>
      <c r="WTS97" s="129"/>
      <c r="WTT97" s="129"/>
      <c r="WTU97" s="129"/>
      <c r="WTV97" s="129"/>
      <c r="WTW97" s="129"/>
      <c r="WTX97" s="129"/>
      <c r="WTY97" s="129"/>
      <c r="WTZ97" s="129"/>
      <c r="WUA97" s="129"/>
      <c r="WUB97" s="129"/>
      <c r="WUC97" s="129"/>
      <c r="WUD97" s="129"/>
      <c r="WUE97" s="129"/>
      <c r="WUF97" s="129"/>
      <c r="WUG97" s="129"/>
      <c r="WUH97" s="129"/>
      <c r="WUI97" s="129"/>
      <c r="WUJ97" s="129"/>
      <c r="WUK97" s="129"/>
      <c r="WUL97" s="129"/>
      <c r="WUM97" s="129"/>
      <c r="WUN97" s="129"/>
      <c r="WUO97" s="129"/>
      <c r="WUP97" s="129"/>
      <c r="WUQ97" s="129"/>
      <c r="WUR97" s="129"/>
      <c r="WUS97" s="129"/>
      <c r="WUT97" s="129"/>
      <c r="WUU97" s="129"/>
      <c r="WUV97" s="129"/>
      <c r="WUW97" s="129"/>
      <c r="WUX97" s="129"/>
      <c r="WUY97" s="129"/>
      <c r="WUZ97" s="129"/>
      <c r="WVA97" s="129"/>
      <c r="WVB97" s="129"/>
      <c r="WVC97" s="129"/>
      <c r="WVD97" s="129"/>
      <c r="WVE97" s="129"/>
      <c r="WVF97" s="129"/>
      <c r="WVG97" s="129"/>
      <c r="WVH97" s="129"/>
      <c r="WVI97" s="129"/>
      <c r="WVJ97" s="129"/>
      <c r="WVK97" s="129"/>
      <c r="WVL97" s="129"/>
      <c r="WVM97" s="129"/>
      <c r="WVN97" s="129"/>
      <c r="WVO97" s="129"/>
      <c r="WVP97" s="129"/>
      <c r="WVQ97" s="129"/>
      <c r="WVR97" s="129"/>
      <c r="WVS97" s="129"/>
      <c r="WVT97" s="129"/>
      <c r="WVU97" s="129"/>
      <c r="WVV97" s="129"/>
      <c r="WVW97" s="129"/>
      <c r="WVX97" s="129"/>
      <c r="WVY97" s="129"/>
      <c r="WVZ97" s="129"/>
      <c r="WWA97" s="129"/>
      <c r="WWB97" s="129"/>
      <c r="WWC97" s="129"/>
      <c r="WWD97" s="129"/>
      <c r="WWE97" s="129"/>
      <c r="WWF97" s="129"/>
      <c r="WWG97" s="129"/>
      <c r="WWH97" s="129"/>
      <c r="WWI97" s="129"/>
      <c r="WWJ97" s="129"/>
      <c r="WWK97" s="129"/>
      <c r="WWL97" s="129"/>
      <c r="WWM97" s="129"/>
      <c r="WWN97" s="129"/>
      <c r="WWO97" s="129"/>
      <c r="WWP97" s="129"/>
      <c r="WWQ97" s="129"/>
      <c r="WWR97" s="129"/>
      <c r="WWS97" s="129"/>
      <c r="WWT97" s="129"/>
      <c r="WWU97" s="129"/>
      <c r="WWV97" s="129"/>
      <c r="WWW97" s="129"/>
      <c r="WWX97" s="129"/>
      <c r="WWY97" s="129"/>
      <c r="WWZ97" s="129"/>
      <c r="WXA97" s="129"/>
      <c r="WXB97" s="129"/>
      <c r="WXC97" s="129"/>
      <c r="WXD97" s="129"/>
      <c r="WXE97" s="129"/>
      <c r="WXF97" s="129"/>
      <c r="WXG97" s="129"/>
      <c r="WXH97" s="129"/>
      <c r="WXI97" s="129"/>
      <c r="WXJ97" s="129"/>
      <c r="WXK97" s="129"/>
      <c r="WXL97" s="129"/>
      <c r="WXM97" s="129"/>
      <c r="WXN97" s="129"/>
      <c r="WXO97" s="129"/>
      <c r="WXP97" s="129"/>
      <c r="WXQ97" s="129"/>
      <c r="WXR97" s="129"/>
      <c r="WXS97" s="129"/>
      <c r="WXT97" s="129"/>
      <c r="WXU97" s="129"/>
      <c r="WXV97" s="129"/>
      <c r="WXW97" s="129"/>
      <c r="WXX97" s="129"/>
      <c r="WXY97" s="129"/>
      <c r="WXZ97" s="129"/>
      <c r="WYA97" s="129"/>
      <c r="WYB97" s="129"/>
      <c r="WYC97" s="129"/>
      <c r="WYD97" s="129"/>
      <c r="WYE97" s="129"/>
      <c r="WYF97" s="129"/>
      <c r="WYG97" s="129"/>
      <c r="WYH97" s="129"/>
      <c r="WYI97" s="129"/>
      <c r="WYJ97" s="129"/>
      <c r="WYK97" s="129"/>
      <c r="WYL97" s="129"/>
      <c r="WYM97" s="129"/>
      <c r="WYN97" s="129"/>
      <c r="WYO97" s="129"/>
      <c r="WYP97" s="129"/>
      <c r="WYQ97" s="129"/>
      <c r="WYR97" s="129"/>
      <c r="WYS97" s="129"/>
      <c r="WYT97" s="129"/>
      <c r="WYU97" s="129"/>
      <c r="WYV97" s="129"/>
      <c r="WYW97" s="129"/>
      <c r="WYX97" s="129"/>
      <c r="WYY97" s="129"/>
      <c r="WYZ97" s="129"/>
      <c r="WZA97" s="129"/>
      <c r="WZB97" s="129"/>
      <c r="WZC97" s="129"/>
      <c r="WZD97" s="129"/>
      <c r="WZE97" s="129"/>
      <c r="WZF97" s="129"/>
      <c r="WZG97" s="129"/>
      <c r="WZH97" s="129"/>
      <c r="WZI97" s="129"/>
      <c r="WZJ97" s="129"/>
      <c r="WZK97" s="129"/>
      <c r="WZL97" s="129"/>
      <c r="WZM97" s="129"/>
      <c r="WZN97" s="129"/>
      <c r="WZO97" s="129"/>
      <c r="WZP97" s="129"/>
      <c r="WZQ97" s="129"/>
      <c r="WZR97" s="129"/>
      <c r="WZS97" s="129"/>
      <c r="WZT97" s="129"/>
      <c r="WZU97" s="129"/>
      <c r="WZV97" s="129"/>
      <c r="WZW97" s="129"/>
      <c r="WZX97" s="129"/>
      <c r="WZY97" s="129"/>
      <c r="WZZ97" s="129"/>
      <c r="XAA97" s="129"/>
      <c r="XAB97" s="129"/>
      <c r="XAC97" s="129"/>
      <c r="XAD97" s="129"/>
      <c r="XAE97" s="129"/>
      <c r="XAF97" s="129"/>
      <c r="XAG97" s="129"/>
      <c r="XAH97" s="129"/>
      <c r="XAI97" s="129"/>
      <c r="XAJ97" s="129"/>
      <c r="XAK97" s="129"/>
      <c r="XAL97" s="129"/>
      <c r="XAM97" s="129"/>
      <c r="XAN97" s="129"/>
      <c r="XAO97" s="129"/>
      <c r="XAP97" s="129"/>
      <c r="XAQ97" s="129"/>
      <c r="XAR97" s="129"/>
      <c r="XAS97" s="129"/>
      <c r="XAT97" s="129"/>
      <c r="XAU97" s="129"/>
      <c r="XAV97" s="129"/>
      <c r="XAW97" s="129"/>
      <c r="XAX97" s="129"/>
      <c r="XAY97" s="129"/>
      <c r="XAZ97" s="129"/>
      <c r="XBA97" s="129"/>
      <c r="XBB97" s="129"/>
      <c r="XBC97" s="129"/>
      <c r="XBD97" s="129"/>
      <c r="XBE97" s="129"/>
      <c r="XBF97" s="129"/>
      <c r="XBG97" s="129"/>
      <c r="XBH97" s="129"/>
      <c r="XBI97" s="129"/>
      <c r="XBJ97" s="129"/>
      <c r="XBK97" s="129"/>
      <c r="XBL97" s="129"/>
      <c r="XBM97" s="129"/>
      <c r="XBN97" s="129"/>
      <c r="XBO97" s="129"/>
      <c r="XBP97" s="129"/>
      <c r="XBQ97" s="129"/>
      <c r="XBR97" s="129"/>
      <c r="XBS97" s="129"/>
      <c r="XBT97" s="129"/>
      <c r="XBU97" s="129"/>
      <c r="XBV97" s="129"/>
      <c r="XBW97" s="129"/>
      <c r="XBX97" s="129"/>
      <c r="XBY97" s="129"/>
      <c r="XBZ97" s="129"/>
      <c r="XCA97" s="129"/>
      <c r="XCB97" s="129"/>
      <c r="XCC97" s="129"/>
      <c r="XCD97" s="129"/>
      <c r="XCE97" s="129"/>
      <c r="XCF97" s="129"/>
      <c r="XCG97" s="129"/>
      <c r="XCH97" s="129"/>
      <c r="XCI97" s="129"/>
      <c r="XCJ97" s="129"/>
      <c r="XCK97" s="129"/>
      <c r="XCL97" s="129"/>
      <c r="XCM97" s="129"/>
      <c r="XCN97" s="129"/>
      <c r="XCO97" s="129"/>
      <c r="XCP97" s="129"/>
      <c r="XCQ97" s="129"/>
      <c r="XCR97" s="129"/>
      <c r="XCS97" s="129"/>
      <c r="XCT97" s="129"/>
      <c r="XCU97" s="129"/>
      <c r="XCV97" s="129"/>
      <c r="XCW97" s="129"/>
      <c r="XCX97" s="129"/>
      <c r="XCY97" s="129"/>
      <c r="XCZ97" s="129"/>
      <c r="XDA97" s="129"/>
      <c r="XDB97" s="129"/>
      <c r="XDC97" s="129"/>
      <c r="XDD97" s="129"/>
      <c r="XDE97" s="129"/>
      <c r="XDF97" s="129"/>
      <c r="XDG97" s="129"/>
      <c r="XDH97" s="129"/>
      <c r="XDI97" s="129"/>
      <c r="XDJ97" s="129"/>
      <c r="XDK97" s="129"/>
      <c r="XDL97" s="129"/>
      <c r="XDM97" s="129"/>
      <c r="XDN97" s="129"/>
      <c r="XDO97" s="129"/>
      <c r="XDP97" s="129"/>
      <c r="XDQ97" s="129"/>
      <c r="XDR97" s="129"/>
      <c r="XDS97" s="129"/>
      <c r="XDT97" s="129"/>
      <c r="XDU97" s="129"/>
      <c r="XDV97" s="129"/>
      <c r="XDW97" s="129"/>
      <c r="XDX97" s="129"/>
      <c r="XDY97" s="129"/>
      <c r="XDZ97" s="129"/>
      <c r="XEA97" s="129"/>
      <c r="XEB97" s="129"/>
      <c r="XEC97" s="129"/>
      <c r="XED97" s="129"/>
      <c r="XEE97" s="129"/>
      <c r="XEF97" s="129"/>
      <c r="XEG97" s="129"/>
      <c r="XEH97" s="129"/>
      <c r="XEI97" s="129"/>
      <c r="XEJ97" s="129"/>
      <c r="XEK97" s="129"/>
      <c r="XEL97" s="129"/>
      <c r="XEM97" s="129"/>
      <c r="XEN97" s="129"/>
      <c r="XEO97" s="129"/>
      <c r="XEP97" s="129"/>
      <c r="XEQ97" s="129"/>
      <c r="XER97" s="129"/>
      <c r="XES97" s="129"/>
      <c r="XET97" s="129"/>
      <c r="XEU97" s="129"/>
      <c r="XEV97" s="129"/>
      <c r="XEW97" s="129"/>
      <c r="XEX97" s="129"/>
      <c r="XEY97" s="129"/>
      <c r="XEZ97" s="129"/>
      <c r="XFA97" s="129"/>
      <c r="XFB97" s="129"/>
      <c r="XFC97" s="129"/>
      <c r="XFD97" s="129"/>
    </row>
    <row r="98" spans="1:16384" s="101" customFormat="1" ht="13.5" customHeight="1">
      <c r="A98" s="709" t="s">
        <v>1292</v>
      </c>
      <c r="B98" s="709"/>
      <c r="C98" s="709"/>
      <c r="D98" s="709"/>
      <c r="E98" s="709"/>
      <c r="F98" s="709"/>
      <c r="G98" s="709"/>
      <c r="H98" s="709"/>
      <c r="I98" s="709"/>
      <c r="J98" s="709"/>
      <c r="K98" s="709"/>
      <c r="L98" s="709"/>
      <c r="M98" s="709"/>
      <c r="N98" s="709"/>
      <c r="O98" s="1084" t="s">
        <v>1291</v>
      </c>
      <c r="P98" s="1084"/>
      <c r="Q98" s="1084"/>
      <c r="R98" s="1084"/>
      <c r="S98" s="1084"/>
      <c r="T98" s="1084"/>
      <c r="U98" s="1084"/>
      <c r="V98" s="1084"/>
      <c r="W98" s="1084"/>
      <c r="X98" s="1084"/>
      <c r="Y98" s="1084"/>
      <c r="Z98" s="1084"/>
      <c r="AA98" s="1084"/>
      <c r="AB98" s="1085"/>
      <c r="AC98" s="1085"/>
      <c r="AD98" s="1085"/>
      <c r="AE98" s="1085"/>
      <c r="AF98" s="1085"/>
      <c r="AG98" s="1085"/>
      <c r="AH98" s="1085"/>
      <c r="AI98" s="1085"/>
      <c r="AJ98" s="1085"/>
      <c r="AK98" s="1085"/>
      <c r="AL98" s="1085"/>
      <c r="AM98" s="1085"/>
      <c r="AN98" s="1085"/>
      <c r="AO98" s="1085"/>
      <c r="AP98" s="1086"/>
      <c r="AQ98" s="1086"/>
      <c r="AR98" s="1086"/>
      <c r="AS98" s="1086"/>
      <c r="AT98" s="1086"/>
      <c r="AU98" s="1086"/>
      <c r="AV98" s="1086"/>
      <c r="AW98" s="1086"/>
      <c r="AX98" s="1086"/>
      <c r="AY98" s="1086"/>
      <c r="AZ98" s="100"/>
      <c r="BA98" s="130"/>
      <c r="BB98" s="130"/>
      <c r="BC98" s="129"/>
      <c r="BD98" s="129"/>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c r="CG98" s="129"/>
      <c r="CH98" s="129"/>
      <c r="CI98" s="129"/>
      <c r="CJ98" s="129"/>
      <c r="CK98" s="129"/>
      <c r="CL98" s="129"/>
      <c r="CM98" s="129"/>
      <c r="CN98" s="129"/>
      <c r="CO98" s="129"/>
      <c r="CP98" s="129"/>
      <c r="CQ98" s="129"/>
      <c r="CR98" s="129"/>
      <c r="CS98" s="129"/>
      <c r="CT98" s="129"/>
      <c r="CU98" s="129"/>
      <c r="CV98" s="129"/>
      <c r="CW98" s="129"/>
      <c r="CX98" s="129"/>
      <c r="CY98" s="129"/>
      <c r="CZ98" s="129"/>
      <c r="DA98" s="129"/>
      <c r="DB98" s="129"/>
      <c r="DC98" s="129"/>
      <c r="DD98" s="129"/>
      <c r="DE98" s="129"/>
      <c r="DF98" s="129"/>
      <c r="DG98" s="129"/>
      <c r="DH98" s="129"/>
      <c r="DI98" s="129"/>
      <c r="DJ98" s="129"/>
      <c r="DK98" s="129"/>
      <c r="DL98" s="129"/>
      <c r="DM98" s="129"/>
      <c r="DN98" s="129"/>
      <c r="DO98" s="129"/>
      <c r="DP98" s="129"/>
      <c r="DQ98" s="129"/>
      <c r="DR98" s="129"/>
      <c r="DS98" s="129"/>
      <c r="DT98" s="129"/>
      <c r="DU98" s="129"/>
      <c r="DV98" s="129"/>
      <c r="DW98" s="129"/>
      <c r="DX98" s="129"/>
      <c r="DY98" s="129"/>
      <c r="DZ98" s="129"/>
      <c r="EA98" s="129"/>
      <c r="EB98" s="129"/>
      <c r="EC98" s="129"/>
      <c r="ED98" s="129"/>
      <c r="EE98" s="129"/>
      <c r="EF98" s="129"/>
      <c r="EG98" s="129"/>
      <c r="EH98" s="129"/>
      <c r="EI98" s="129"/>
      <c r="EJ98" s="129"/>
      <c r="EK98" s="129"/>
      <c r="EL98" s="129"/>
      <c r="EM98" s="129"/>
      <c r="EN98" s="129"/>
      <c r="EO98" s="129"/>
      <c r="EP98" s="129"/>
      <c r="EQ98" s="129"/>
      <c r="ER98" s="129"/>
      <c r="ES98" s="129"/>
      <c r="ET98" s="129"/>
      <c r="EU98" s="129"/>
      <c r="EV98" s="129"/>
      <c r="EW98" s="129"/>
      <c r="EX98" s="129"/>
      <c r="EY98" s="129"/>
      <c r="EZ98" s="129"/>
      <c r="FA98" s="129"/>
      <c r="FB98" s="129"/>
      <c r="FC98" s="129"/>
      <c r="FD98" s="129"/>
      <c r="FE98" s="129"/>
      <c r="FF98" s="129"/>
      <c r="FG98" s="129"/>
      <c r="FH98" s="129"/>
      <c r="FI98" s="129"/>
      <c r="FJ98" s="129"/>
      <c r="FK98" s="129"/>
      <c r="FL98" s="129"/>
      <c r="FM98" s="129"/>
      <c r="FN98" s="129"/>
      <c r="FO98" s="129"/>
      <c r="FP98" s="129"/>
      <c r="FQ98" s="129"/>
      <c r="FR98" s="129"/>
      <c r="FS98" s="129"/>
      <c r="FT98" s="129"/>
      <c r="FU98" s="129"/>
      <c r="FV98" s="129"/>
      <c r="FW98" s="129"/>
      <c r="FX98" s="129"/>
      <c r="FY98" s="129"/>
      <c r="FZ98" s="129"/>
      <c r="GA98" s="129"/>
      <c r="GB98" s="129"/>
      <c r="GC98" s="129"/>
      <c r="GD98" s="129"/>
      <c r="GE98" s="129"/>
      <c r="GF98" s="129"/>
      <c r="GG98" s="129"/>
      <c r="GH98" s="129"/>
      <c r="GI98" s="129"/>
      <c r="GJ98" s="129"/>
      <c r="GK98" s="129"/>
      <c r="GL98" s="129"/>
      <c r="GM98" s="129"/>
      <c r="GN98" s="129"/>
      <c r="GO98" s="129"/>
      <c r="GP98" s="129"/>
      <c r="GQ98" s="129"/>
      <c r="GR98" s="129"/>
      <c r="GS98" s="129"/>
      <c r="GT98" s="129"/>
      <c r="GU98" s="129"/>
      <c r="GV98" s="129"/>
      <c r="GW98" s="129"/>
      <c r="GX98" s="129"/>
      <c r="GY98" s="129"/>
      <c r="GZ98" s="129"/>
      <c r="HA98" s="129"/>
      <c r="HB98" s="129"/>
      <c r="HC98" s="129"/>
      <c r="HD98" s="129"/>
      <c r="HE98" s="129"/>
      <c r="HF98" s="129"/>
      <c r="HG98" s="129"/>
      <c r="HH98" s="129"/>
      <c r="HI98" s="129"/>
      <c r="HJ98" s="129"/>
      <c r="HK98" s="129"/>
      <c r="HL98" s="129"/>
      <c r="HM98" s="129"/>
      <c r="HN98" s="129"/>
      <c r="HO98" s="129"/>
      <c r="HP98" s="129"/>
      <c r="HQ98" s="129"/>
      <c r="HR98" s="129"/>
      <c r="HS98" s="129"/>
      <c r="HT98" s="129"/>
      <c r="HU98" s="129"/>
      <c r="HV98" s="129"/>
      <c r="HW98" s="129"/>
      <c r="HX98" s="129"/>
      <c r="HY98" s="129"/>
      <c r="HZ98" s="129"/>
      <c r="IA98" s="129"/>
      <c r="IB98" s="129"/>
      <c r="IC98" s="129"/>
      <c r="ID98" s="129"/>
      <c r="IE98" s="129"/>
      <c r="IF98" s="129"/>
      <c r="IG98" s="129"/>
      <c r="IH98" s="129"/>
      <c r="II98" s="129"/>
      <c r="IJ98" s="129"/>
      <c r="IK98" s="129"/>
      <c r="IL98" s="129"/>
      <c r="IM98" s="129"/>
      <c r="IN98" s="129"/>
      <c r="IO98" s="129"/>
      <c r="IP98" s="129"/>
      <c r="IQ98" s="129"/>
      <c r="IR98" s="129"/>
      <c r="IS98" s="129"/>
      <c r="IT98" s="129"/>
      <c r="IU98" s="129"/>
      <c r="IV98" s="129"/>
      <c r="IW98" s="129"/>
      <c r="IX98" s="129"/>
      <c r="IY98" s="129"/>
      <c r="IZ98" s="129"/>
      <c r="JA98" s="129"/>
      <c r="JB98" s="129"/>
      <c r="JC98" s="129"/>
      <c r="JD98" s="129"/>
      <c r="JE98" s="129"/>
      <c r="JF98" s="129"/>
      <c r="JG98" s="129"/>
      <c r="JH98" s="129"/>
      <c r="JI98" s="129"/>
      <c r="JJ98" s="129"/>
      <c r="JK98" s="129"/>
      <c r="JL98" s="129"/>
      <c r="JM98" s="129"/>
      <c r="JN98" s="129"/>
      <c r="JO98" s="129"/>
      <c r="JP98" s="129"/>
      <c r="JQ98" s="129"/>
      <c r="JR98" s="129"/>
      <c r="JS98" s="129"/>
      <c r="JT98" s="129"/>
      <c r="JU98" s="129"/>
      <c r="JV98" s="129"/>
      <c r="JW98" s="129"/>
      <c r="JX98" s="129"/>
      <c r="JY98" s="129"/>
      <c r="JZ98" s="129"/>
      <c r="KA98" s="129"/>
      <c r="KB98" s="129"/>
      <c r="KC98" s="129"/>
      <c r="KD98" s="129"/>
      <c r="KE98" s="129"/>
      <c r="KF98" s="129"/>
      <c r="KG98" s="129"/>
      <c r="KH98" s="129"/>
      <c r="KI98" s="129"/>
      <c r="KJ98" s="129"/>
      <c r="KK98" s="129"/>
      <c r="KL98" s="129"/>
      <c r="KM98" s="129"/>
      <c r="KN98" s="129"/>
      <c r="KO98" s="129"/>
      <c r="KP98" s="129"/>
      <c r="KQ98" s="129"/>
      <c r="KR98" s="129"/>
      <c r="KS98" s="129"/>
      <c r="KT98" s="129"/>
      <c r="KU98" s="129"/>
      <c r="KV98" s="129"/>
      <c r="KW98" s="129"/>
      <c r="KX98" s="129"/>
      <c r="KY98" s="129"/>
      <c r="KZ98" s="129"/>
      <c r="LA98" s="129"/>
      <c r="LB98" s="129"/>
      <c r="LC98" s="129"/>
      <c r="LD98" s="129"/>
      <c r="LE98" s="129"/>
      <c r="LF98" s="129"/>
      <c r="LG98" s="129"/>
      <c r="LH98" s="129"/>
      <c r="LI98" s="129"/>
      <c r="LJ98" s="129"/>
      <c r="LK98" s="129"/>
      <c r="LL98" s="129"/>
      <c r="LM98" s="129"/>
      <c r="LN98" s="129"/>
      <c r="LO98" s="129"/>
      <c r="LP98" s="129"/>
      <c r="LQ98" s="129"/>
      <c r="LR98" s="129"/>
      <c r="LS98" s="129"/>
      <c r="LT98" s="129"/>
      <c r="LU98" s="129"/>
      <c r="LV98" s="129"/>
      <c r="LW98" s="129"/>
      <c r="LX98" s="129"/>
      <c r="LY98" s="129"/>
      <c r="LZ98" s="129"/>
      <c r="MA98" s="129"/>
      <c r="MB98" s="129"/>
      <c r="MC98" s="129"/>
      <c r="MD98" s="129"/>
      <c r="ME98" s="129"/>
      <c r="MF98" s="129"/>
      <c r="MG98" s="129"/>
      <c r="MH98" s="129"/>
      <c r="MI98" s="129"/>
      <c r="MJ98" s="129"/>
      <c r="MK98" s="129"/>
      <c r="ML98" s="129"/>
      <c r="MM98" s="129"/>
      <c r="MN98" s="129"/>
      <c r="MO98" s="129"/>
      <c r="MP98" s="129"/>
      <c r="MQ98" s="129"/>
      <c r="MR98" s="129"/>
      <c r="MS98" s="129"/>
      <c r="MT98" s="129"/>
      <c r="MU98" s="129"/>
      <c r="MV98" s="129"/>
      <c r="MW98" s="129"/>
      <c r="MX98" s="129"/>
      <c r="MY98" s="129"/>
      <c r="MZ98" s="129"/>
      <c r="NA98" s="129"/>
      <c r="NB98" s="129"/>
      <c r="NC98" s="129"/>
      <c r="ND98" s="129"/>
      <c r="NE98" s="129"/>
      <c r="NF98" s="129"/>
      <c r="NG98" s="129"/>
      <c r="NH98" s="129"/>
      <c r="NI98" s="129"/>
      <c r="NJ98" s="129"/>
      <c r="NK98" s="129"/>
      <c r="NL98" s="129"/>
      <c r="NM98" s="129"/>
      <c r="NN98" s="129"/>
      <c r="NO98" s="129"/>
      <c r="NP98" s="129"/>
      <c r="NQ98" s="129"/>
      <c r="NR98" s="129"/>
      <c r="NS98" s="129"/>
      <c r="NT98" s="129"/>
      <c r="NU98" s="129"/>
      <c r="NV98" s="129"/>
      <c r="NW98" s="129"/>
      <c r="NX98" s="129"/>
      <c r="NY98" s="129"/>
      <c r="NZ98" s="129"/>
      <c r="OA98" s="129"/>
      <c r="OB98" s="129"/>
      <c r="OC98" s="129"/>
      <c r="OD98" s="129"/>
      <c r="OE98" s="129"/>
      <c r="OF98" s="129"/>
      <c r="OG98" s="129"/>
      <c r="OH98" s="129"/>
      <c r="OI98" s="129"/>
      <c r="OJ98" s="129"/>
      <c r="OK98" s="129"/>
      <c r="OL98" s="129"/>
      <c r="OM98" s="129"/>
      <c r="ON98" s="129"/>
      <c r="OO98" s="129"/>
      <c r="OP98" s="129"/>
      <c r="OQ98" s="129"/>
      <c r="OR98" s="129"/>
      <c r="OS98" s="129"/>
      <c r="OT98" s="129"/>
      <c r="OU98" s="129"/>
      <c r="OV98" s="129"/>
      <c r="OW98" s="129"/>
      <c r="OX98" s="129"/>
      <c r="OY98" s="129"/>
      <c r="OZ98" s="129"/>
      <c r="PA98" s="129"/>
      <c r="PB98" s="129"/>
      <c r="PC98" s="129"/>
      <c r="PD98" s="129"/>
      <c r="PE98" s="129"/>
      <c r="PF98" s="129"/>
      <c r="PG98" s="129"/>
      <c r="PH98" s="129"/>
      <c r="PI98" s="129"/>
      <c r="PJ98" s="129"/>
      <c r="PK98" s="129"/>
      <c r="PL98" s="129"/>
      <c r="PM98" s="129"/>
      <c r="PN98" s="129"/>
      <c r="PO98" s="129"/>
      <c r="PP98" s="129"/>
      <c r="PQ98" s="129"/>
      <c r="PR98" s="129"/>
      <c r="PS98" s="129"/>
      <c r="PT98" s="129"/>
      <c r="PU98" s="129"/>
      <c r="PV98" s="129"/>
      <c r="PW98" s="129"/>
      <c r="PX98" s="129"/>
      <c r="PY98" s="129"/>
      <c r="PZ98" s="129"/>
      <c r="QA98" s="129"/>
      <c r="QB98" s="129"/>
      <c r="QC98" s="129"/>
      <c r="QD98" s="129"/>
      <c r="QE98" s="129"/>
      <c r="QF98" s="129"/>
      <c r="QG98" s="129"/>
      <c r="QH98" s="129"/>
      <c r="QI98" s="129"/>
      <c r="QJ98" s="129"/>
      <c r="QK98" s="129"/>
      <c r="QL98" s="129"/>
      <c r="QM98" s="129"/>
      <c r="QN98" s="129"/>
      <c r="QO98" s="129"/>
      <c r="QP98" s="129"/>
      <c r="QQ98" s="129"/>
      <c r="QR98" s="129"/>
      <c r="QS98" s="129"/>
      <c r="QT98" s="129"/>
      <c r="QU98" s="129"/>
      <c r="QV98" s="129"/>
      <c r="QW98" s="129"/>
      <c r="QX98" s="129"/>
      <c r="QY98" s="129"/>
      <c r="QZ98" s="129"/>
      <c r="RA98" s="129"/>
      <c r="RB98" s="129"/>
      <c r="RC98" s="129"/>
      <c r="RD98" s="129"/>
      <c r="RE98" s="129"/>
      <c r="RF98" s="129"/>
      <c r="RG98" s="129"/>
      <c r="RH98" s="129"/>
      <c r="RI98" s="129"/>
      <c r="RJ98" s="129"/>
      <c r="RK98" s="129"/>
      <c r="RL98" s="129"/>
      <c r="RM98" s="129"/>
      <c r="RN98" s="129"/>
      <c r="RO98" s="129"/>
      <c r="RP98" s="129"/>
      <c r="RQ98" s="129"/>
      <c r="RR98" s="129"/>
      <c r="RS98" s="129"/>
      <c r="RT98" s="129"/>
      <c r="RU98" s="129"/>
      <c r="RV98" s="129"/>
      <c r="RW98" s="129"/>
      <c r="RX98" s="129"/>
      <c r="RY98" s="129"/>
      <c r="RZ98" s="129"/>
      <c r="SA98" s="129"/>
      <c r="SB98" s="129"/>
      <c r="SC98" s="129"/>
      <c r="SD98" s="129"/>
      <c r="SE98" s="129"/>
      <c r="SF98" s="129"/>
      <c r="SG98" s="129"/>
      <c r="SH98" s="129"/>
      <c r="SI98" s="129"/>
      <c r="SJ98" s="129"/>
      <c r="SK98" s="129"/>
      <c r="SL98" s="129"/>
      <c r="SM98" s="129"/>
      <c r="SN98" s="129"/>
      <c r="SO98" s="129"/>
      <c r="SP98" s="129"/>
      <c r="SQ98" s="129"/>
      <c r="SR98" s="129"/>
      <c r="SS98" s="129"/>
      <c r="ST98" s="129"/>
      <c r="SU98" s="129"/>
      <c r="SV98" s="129"/>
      <c r="SW98" s="129"/>
      <c r="SX98" s="129"/>
      <c r="SY98" s="129"/>
      <c r="SZ98" s="129"/>
      <c r="TA98" s="129"/>
      <c r="TB98" s="129"/>
      <c r="TC98" s="129"/>
      <c r="TD98" s="129"/>
      <c r="TE98" s="129"/>
      <c r="TF98" s="129"/>
      <c r="TG98" s="129"/>
      <c r="TH98" s="129"/>
      <c r="TI98" s="129"/>
      <c r="TJ98" s="129"/>
      <c r="TK98" s="129"/>
      <c r="TL98" s="129"/>
      <c r="TM98" s="129"/>
      <c r="TN98" s="129"/>
      <c r="TO98" s="129"/>
      <c r="TP98" s="129"/>
      <c r="TQ98" s="129"/>
      <c r="TR98" s="129"/>
      <c r="TS98" s="129"/>
      <c r="TT98" s="129"/>
      <c r="TU98" s="129"/>
      <c r="TV98" s="129"/>
      <c r="TW98" s="129"/>
      <c r="TX98" s="129"/>
      <c r="TY98" s="129"/>
      <c r="TZ98" s="129"/>
      <c r="UA98" s="129"/>
      <c r="UB98" s="129"/>
      <c r="UC98" s="129"/>
      <c r="UD98" s="129"/>
      <c r="UE98" s="129"/>
      <c r="UF98" s="129"/>
      <c r="UG98" s="129"/>
      <c r="UH98" s="129"/>
      <c r="UI98" s="129"/>
      <c r="UJ98" s="129"/>
      <c r="UK98" s="129"/>
      <c r="UL98" s="129"/>
      <c r="UM98" s="129"/>
      <c r="UN98" s="129"/>
      <c r="UO98" s="129"/>
      <c r="UP98" s="129"/>
      <c r="UQ98" s="129"/>
      <c r="UR98" s="129"/>
      <c r="US98" s="129"/>
      <c r="UT98" s="129"/>
      <c r="UU98" s="129"/>
      <c r="UV98" s="129"/>
      <c r="UW98" s="129"/>
      <c r="UX98" s="129"/>
      <c r="UY98" s="129"/>
      <c r="UZ98" s="129"/>
      <c r="VA98" s="129"/>
      <c r="VB98" s="129"/>
      <c r="VC98" s="129"/>
      <c r="VD98" s="129"/>
      <c r="VE98" s="129"/>
      <c r="VF98" s="129"/>
      <c r="VG98" s="129"/>
      <c r="VH98" s="129"/>
      <c r="VI98" s="129"/>
      <c r="VJ98" s="129"/>
      <c r="VK98" s="129"/>
      <c r="VL98" s="129"/>
      <c r="VM98" s="129"/>
      <c r="VN98" s="129"/>
      <c r="VO98" s="129"/>
      <c r="VP98" s="129"/>
      <c r="VQ98" s="129"/>
      <c r="VR98" s="129"/>
      <c r="VS98" s="129"/>
      <c r="VT98" s="129"/>
      <c r="VU98" s="129"/>
      <c r="VV98" s="129"/>
      <c r="VW98" s="129"/>
      <c r="VX98" s="129"/>
      <c r="VY98" s="129"/>
      <c r="VZ98" s="129"/>
      <c r="WA98" s="129"/>
      <c r="WB98" s="129"/>
      <c r="WC98" s="129"/>
      <c r="WD98" s="129"/>
      <c r="WE98" s="129"/>
      <c r="WF98" s="129"/>
      <c r="WG98" s="129"/>
      <c r="WH98" s="129"/>
      <c r="WI98" s="129"/>
      <c r="WJ98" s="129"/>
      <c r="WK98" s="129"/>
      <c r="WL98" s="129"/>
      <c r="WM98" s="129"/>
      <c r="WN98" s="129"/>
      <c r="WO98" s="129"/>
      <c r="WP98" s="129"/>
      <c r="WQ98" s="129"/>
      <c r="WR98" s="129"/>
      <c r="WS98" s="129"/>
      <c r="WT98" s="129"/>
      <c r="WU98" s="129"/>
      <c r="WV98" s="129"/>
      <c r="WW98" s="129"/>
      <c r="WX98" s="129"/>
      <c r="WY98" s="129"/>
      <c r="WZ98" s="129"/>
      <c r="XA98" s="129"/>
      <c r="XB98" s="129"/>
      <c r="XC98" s="129"/>
      <c r="XD98" s="129"/>
      <c r="XE98" s="129"/>
      <c r="XF98" s="129"/>
      <c r="XG98" s="129"/>
      <c r="XH98" s="129"/>
      <c r="XI98" s="129"/>
      <c r="XJ98" s="129"/>
      <c r="XK98" s="129"/>
      <c r="XL98" s="129"/>
      <c r="XM98" s="129"/>
      <c r="XN98" s="129"/>
      <c r="XO98" s="129"/>
      <c r="XP98" s="129"/>
      <c r="XQ98" s="129"/>
      <c r="XR98" s="129"/>
      <c r="XS98" s="129"/>
      <c r="XT98" s="129"/>
      <c r="XU98" s="129"/>
      <c r="XV98" s="129"/>
      <c r="XW98" s="129"/>
      <c r="XX98" s="129"/>
      <c r="XY98" s="129"/>
      <c r="XZ98" s="129"/>
      <c r="YA98" s="129"/>
      <c r="YB98" s="129"/>
      <c r="YC98" s="129"/>
      <c r="YD98" s="129"/>
      <c r="YE98" s="129"/>
      <c r="YF98" s="129"/>
      <c r="YG98" s="129"/>
      <c r="YH98" s="129"/>
      <c r="YI98" s="129"/>
      <c r="YJ98" s="129"/>
      <c r="YK98" s="129"/>
      <c r="YL98" s="129"/>
      <c r="YM98" s="129"/>
      <c r="YN98" s="129"/>
      <c r="YO98" s="129"/>
      <c r="YP98" s="129"/>
      <c r="YQ98" s="129"/>
      <c r="YR98" s="129"/>
      <c r="YS98" s="129"/>
      <c r="YT98" s="129"/>
      <c r="YU98" s="129"/>
      <c r="YV98" s="129"/>
      <c r="YW98" s="129"/>
      <c r="YX98" s="129"/>
      <c r="YY98" s="129"/>
      <c r="YZ98" s="129"/>
      <c r="ZA98" s="129"/>
      <c r="ZB98" s="129"/>
      <c r="ZC98" s="129"/>
      <c r="ZD98" s="129"/>
      <c r="ZE98" s="129"/>
      <c r="ZF98" s="129"/>
      <c r="ZG98" s="129"/>
      <c r="ZH98" s="129"/>
      <c r="ZI98" s="129"/>
      <c r="ZJ98" s="129"/>
      <c r="ZK98" s="129"/>
      <c r="ZL98" s="129"/>
      <c r="ZM98" s="129"/>
      <c r="ZN98" s="129"/>
      <c r="ZO98" s="129"/>
      <c r="ZP98" s="129"/>
      <c r="ZQ98" s="129"/>
      <c r="ZR98" s="129"/>
      <c r="ZS98" s="129"/>
      <c r="ZT98" s="129"/>
      <c r="ZU98" s="129"/>
      <c r="ZV98" s="129"/>
      <c r="ZW98" s="129"/>
      <c r="ZX98" s="129"/>
      <c r="ZY98" s="129"/>
      <c r="ZZ98" s="129"/>
      <c r="AAA98" s="129"/>
      <c r="AAB98" s="129"/>
      <c r="AAC98" s="129"/>
      <c r="AAD98" s="129"/>
      <c r="AAE98" s="129"/>
      <c r="AAF98" s="129"/>
      <c r="AAG98" s="129"/>
      <c r="AAH98" s="129"/>
      <c r="AAI98" s="129"/>
      <c r="AAJ98" s="129"/>
      <c r="AAK98" s="129"/>
      <c r="AAL98" s="129"/>
      <c r="AAM98" s="129"/>
      <c r="AAN98" s="129"/>
      <c r="AAO98" s="129"/>
      <c r="AAP98" s="129"/>
      <c r="AAQ98" s="129"/>
      <c r="AAR98" s="129"/>
      <c r="AAS98" s="129"/>
      <c r="AAT98" s="129"/>
      <c r="AAU98" s="129"/>
      <c r="AAV98" s="129"/>
      <c r="AAW98" s="129"/>
      <c r="AAX98" s="129"/>
      <c r="AAY98" s="129"/>
      <c r="AAZ98" s="129"/>
      <c r="ABA98" s="129"/>
      <c r="ABB98" s="129"/>
      <c r="ABC98" s="129"/>
      <c r="ABD98" s="129"/>
      <c r="ABE98" s="129"/>
      <c r="ABF98" s="129"/>
      <c r="ABG98" s="129"/>
      <c r="ABH98" s="129"/>
      <c r="ABI98" s="129"/>
      <c r="ABJ98" s="129"/>
      <c r="ABK98" s="129"/>
      <c r="ABL98" s="129"/>
      <c r="ABM98" s="129"/>
      <c r="ABN98" s="129"/>
      <c r="ABO98" s="129"/>
      <c r="ABP98" s="129"/>
      <c r="ABQ98" s="129"/>
      <c r="ABR98" s="129"/>
      <c r="ABS98" s="129"/>
      <c r="ABT98" s="129"/>
      <c r="ABU98" s="129"/>
      <c r="ABV98" s="129"/>
      <c r="ABW98" s="129"/>
      <c r="ABX98" s="129"/>
      <c r="ABY98" s="129"/>
      <c r="ABZ98" s="129"/>
      <c r="ACA98" s="129"/>
      <c r="ACB98" s="129"/>
      <c r="ACC98" s="129"/>
      <c r="ACD98" s="129"/>
      <c r="ACE98" s="129"/>
      <c r="ACF98" s="129"/>
      <c r="ACG98" s="129"/>
      <c r="ACH98" s="129"/>
      <c r="ACI98" s="129"/>
      <c r="ACJ98" s="129"/>
      <c r="ACK98" s="129"/>
      <c r="ACL98" s="129"/>
      <c r="ACM98" s="129"/>
      <c r="ACN98" s="129"/>
      <c r="ACO98" s="129"/>
      <c r="ACP98" s="129"/>
      <c r="ACQ98" s="129"/>
      <c r="ACR98" s="129"/>
      <c r="ACS98" s="129"/>
      <c r="ACT98" s="129"/>
      <c r="ACU98" s="129"/>
      <c r="ACV98" s="129"/>
      <c r="ACW98" s="129"/>
      <c r="ACX98" s="129"/>
      <c r="ACY98" s="129"/>
      <c r="ACZ98" s="129"/>
      <c r="ADA98" s="129"/>
      <c r="ADB98" s="129"/>
      <c r="ADC98" s="129"/>
      <c r="ADD98" s="129"/>
      <c r="ADE98" s="129"/>
      <c r="ADF98" s="129"/>
      <c r="ADG98" s="129"/>
      <c r="ADH98" s="129"/>
      <c r="ADI98" s="129"/>
      <c r="ADJ98" s="129"/>
      <c r="ADK98" s="129"/>
      <c r="ADL98" s="129"/>
      <c r="ADM98" s="129"/>
      <c r="ADN98" s="129"/>
      <c r="ADO98" s="129"/>
      <c r="ADP98" s="129"/>
      <c r="ADQ98" s="129"/>
      <c r="ADR98" s="129"/>
      <c r="ADS98" s="129"/>
      <c r="ADT98" s="129"/>
      <c r="ADU98" s="129"/>
      <c r="ADV98" s="129"/>
      <c r="ADW98" s="129"/>
      <c r="ADX98" s="129"/>
      <c r="ADY98" s="129"/>
      <c r="ADZ98" s="129"/>
      <c r="AEA98" s="129"/>
      <c r="AEB98" s="129"/>
      <c r="AEC98" s="129"/>
      <c r="AED98" s="129"/>
      <c r="AEE98" s="129"/>
      <c r="AEF98" s="129"/>
      <c r="AEG98" s="129"/>
      <c r="AEH98" s="129"/>
      <c r="AEI98" s="129"/>
      <c r="AEJ98" s="129"/>
      <c r="AEK98" s="129"/>
      <c r="AEL98" s="129"/>
      <c r="AEM98" s="129"/>
      <c r="AEN98" s="129"/>
      <c r="AEO98" s="129"/>
      <c r="AEP98" s="129"/>
      <c r="AEQ98" s="129"/>
      <c r="AER98" s="129"/>
      <c r="AES98" s="129"/>
      <c r="AET98" s="129"/>
      <c r="AEU98" s="129"/>
      <c r="AEV98" s="129"/>
      <c r="AEW98" s="129"/>
      <c r="AEX98" s="129"/>
      <c r="AEY98" s="129"/>
      <c r="AEZ98" s="129"/>
      <c r="AFA98" s="129"/>
      <c r="AFB98" s="129"/>
      <c r="AFC98" s="129"/>
      <c r="AFD98" s="129"/>
      <c r="AFE98" s="129"/>
      <c r="AFF98" s="129"/>
      <c r="AFG98" s="129"/>
      <c r="AFH98" s="129"/>
      <c r="AFI98" s="129"/>
      <c r="AFJ98" s="129"/>
      <c r="AFK98" s="129"/>
      <c r="AFL98" s="129"/>
      <c r="AFM98" s="129"/>
      <c r="AFN98" s="129"/>
      <c r="AFO98" s="129"/>
      <c r="AFP98" s="129"/>
      <c r="AFQ98" s="129"/>
      <c r="AFR98" s="129"/>
      <c r="AFS98" s="129"/>
      <c r="AFT98" s="129"/>
      <c r="AFU98" s="129"/>
      <c r="AFV98" s="129"/>
      <c r="AFW98" s="129"/>
      <c r="AFX98" s="129"/>
      <c r="AFY98" s="129"/>
      <c r="AFZ98" s="129"/>
      <c r="AGA98" s="129"/>
      <c r="AGB98" s="129"/>
      <c r="AGC98" s="129"/>
      <c r="AGD98" s="129"/>
      <c r="AGE98" s="129"/>
      <c r="AGF98" s="129"/>
      <c r="AGG98" s="129"/>
      <c r="AGH98" s="129"/>
      <c r="AGI98" s="129"/>
      <c r="AGJ98" s="129"/>
      <c r="AGK98" s="129"/>
      <c r="AGL98" s="129"/>
      <c r="AGM98" s="129"/>
      <c r="AGN98" s="129"/>
      <c r="AGO98" s="129"/>
      <c r="AGP98" s="129"/>
      <c r="AGQ98" s="129"/>
      <c r="AGR98" s="129"/>
      <c r="AGS98" s="129"/>
      <c r="AGT98" s="129"/>
      <c r="AGU98" s="129"/>
      <c r="AGV98" s="129"/>
      <c r="AGW98" s="129"/>
      <c r="AGX98" s="129"/>
      <c r="AGY98" s="129"/>
      <c r="AGZ98" s="129"/>
      <c r="AHA98" s="129"/>
      <c r="AHB98" s="129"/>
      <c r="AHC98" s="129"/>
      <c r="AHD98" s="129"/>
      <c r="AHE98" s="129"/>
      <c r="AHF98" s="129"/>
      <c r="AHG98" s="129"/>
      <c r="AHH98" s="129"/>
      <c r="AHI98" s="129"/>
      <c r="AHJ98" s="129"/>
      <c r="AHK98" s="129"/>
      <c r="AHL98" s="129"/>
      <c r="AHM98" s="129"/>
      <c r="AHN98" s="129"/>
      <c r="AHO98" s="129"/>
      <c r="AHP98" s="129"/>
      <c r="AHQ98" s="129"/>
      <c r="AHR98" s="129"/>
      <c r="AHS98" s="129"/>
      <c r="AHT98" s="129"/>
      <c r="AHU98" s="129"/>
      <c r="AHV98" s="129"/>
      <c r="AHW98" s="129"/>
      <c r="AHX98" s="129"/>
      <c r="AHY98" s="129"/>
      <c r="AHZ98" s="129"/>
      <c r="AIA98" s="129"/>
      <c r="AIB98" s="129"/>
      <c r="AIC98" s="129"/>
      <c r="AID98" s="129"/>
      <c r="AIE98" s="129"/>
      <c r="AIF98" s="129"/>
      <c r="AIG98" s="129"/>
      <c r="AIH98" s="129"/>
      <c r="AII98" s="129"/>
      <c r="AIJ98" s="129"/>
      <c r="AIK98" s="129"/>
      <c r="AIL98" s="129"/>
      <c r="AIM98" s="129"/>
      <c r="AIN98" s="129"/>
      <c r="AIO98" s="129"/>
      <c r="AIP98" s="129"/>
      <c r="AIQ98" s="129"/>
      <c r="AIR98" s="129"/>
      <c r="AIS98" s="129"/>
      <c r="AIT98" s="129"/>
      <c r="AIU98" s="129"/>
      <c r="AIV98" s="129"/>
      <c r="AIW98" s="129"/>
      <c r="AIX98" s="129"/>
      <c r="AIY98" s="129"/>
      <c r="AIZ98" s="129"/>
      <c r="AJA98" s="129"/>
      <c r="AJB98" s="129"/>
      <c r="AJC98" s="129"/>
      <c r="AJD98" s="129"/>
      <c r="AJE98" s="129"/>
      <c r="AJF98" s="129"/>
      <c r="AJG98" s="129"/>
      <c r="AJH98" s="129"/>
      <c r="AJI98" s="129"/>
      <c r="AJJ98" s="129"/>
      <c r="AJK98" s="129"/>
      <c r="AJL98" s="129"/>
      <c r="AJM98" s="129"/>
      <c r="AJN98" s="129"/>
      <c r="AJO98" s="129"/>
      <c r="AJP98" s="129"/>
      <c r="AJQ98" s="129"/>
      <c r="AJR98" s="129"/>
      <c r="AJS98" s="129"/>
      <c r="AJT98" s="129"/>
      <c r="AJU98" s="129"/>
      <c r="AJV98" s="129"/>
      <c r="AJW98" s="129"/>
      <c r="AJX98" s="129"/>
      <c r="AJY98" s="129"/>
      <c r="AJZ98" s="129"/>
      <c r="AKA98" s="129"/>
      <c r="AKB98" s="129"/>
      <c r="AKC98" s="129"/>
      <c r="AKD98" s="129"/>
      <c r="AKE98" s="129"/>
      <c r="AKF98" s="129"/>
      <c r="AKG98" s="129"/>
      <c r="AKH98" s="129"/>
      <c r="AKI98" s="129"/>
      <c r="AKJ98" s="129"/>
      <c r="AKK98" s="129"/>
      <c r="AKL98" s="129"/>
      <c r="AKM98" s="129"/>
      <c r="AKN98" s="129"/>
      <c r="AKO98" s="129"/>
      <c r="AKP98" s="129"/>
      <c r="AKQ98" s="129"/>
      <c r="AKR98" s="129"/>
      <c r="AKS98" s="129"/>
      <c r="AKT98" s="129"/>
      <c r="AKU98" s="129"/>
      <c r="AKV98" s="129"/>
      <c r="AKW98" s="129"/>
      <c r="AKX98" s="129"/>
      <c r="AKY98" s="129"/>
      <c r="AKZ98" s="129"/>
      <c r="ALA98" s="129"/>
      <c r="ALB98" s="129"/>
      <c r="ALC98" s="129"/>
      <c r="ALD98" s="129"/>
      <c r="ALE98" s="129"/>
      <c r="ALF98" s="129"/>
      <c r="ALG98" s="129"/>
      <c r="ALH98" s="129"/>
      <c r="ALI98" s="129"/>
      <c r="ALJ98" s="129"/>
      <c r="ALK98" s="129"/>
      <c r="ALL98" s="129"/>
      <c r="ALM98" s="129"/>
      <c r="ALN98" s="129"/>
      <c r="ALO98" s="129"/>
      <c r="ALP98" s="129"/>
      <c r="ALQ98" s="129"/>
      <c r="ALR98" s="129"/>
      <c r="ALS98" s="129"/>
      <c r="ALT98" s="129"/>
      <c r="ALU98" s="129"/>
      <c r="ALV98" s="129"/>
      <c r="ALW98" s="129"/>
      <c r="ALX98" s="129"/>
      <c r="ALY98" s="129"/>
      <c r="ALZ98" s="129"/>
      <c r="AMA98" s="129"/>
      <c r="AMB98" s="129"/>
      <c r="AMC98" s="129"/>
      <c r="AMD98" s="129"/>
      <c r="AME98" s="129"/>
      <c r="AMF98" s="129"/>
      <c r="AMG98" s="129"/>
      <c r="AMH98" s="129"/>
      <c r="AMI98" s="129"/>
      <c r="AMJ98" s="129"/>
      <c r="AMK98" s="129"/>
      <c r="AML98" s="129"/>
      <c r="AMM98" s="129"/>
      <c r="AMN98" s="129"/>
      <c r="AMO98" s="129"/>
      <c r="AMP98" s="129"/>
      <c r="AMQ98" s="129"/>
      <c r="AMR98" s="129"/>
      <c r="AMS98" s="129"/>
      <c r="AMT98" s="129"/>
      <c r="AMU98" s="129"/>
      <c r="AMV98" s="129"/>
      <c r="AMW98" s="129"/>
      <c r="AMX98" s="129"/>
      <c r="AMY98" s="129"/>
      <c r="AMZ98" s="129"/>
      <c r="ANA98" s="129"/>
      <c r="ANB98" s="129"/>
      <c r="ANC98" s="129"/>
      <c r="AND98" s="129"/>
      <c r="ANE98" s="129"/>
      <c r="ANF98" s="129"/>
      <c r="ANG98" s="129"/>
      <c r="ANH98" s="129"/>
      <c r="ANI98" s="129"/>
      <c r="ANJ98" s="129"/>
      <c r="ANK98" s="129"/>
      <c r="ANL98" s="129"/>
      <c r="ANM98" s="129"/>
      <c r="ANN98" s="129"/>
      <c r="ANO98" s="129"/>
      <c r="ANP98" s="129"/>
      <c r="ANQ98" s="129"/>
      <c r="ANR98" s="129"/>
      <c r="ANS98" s="129"/>
      <c r="ANT98" s="129"/>
      <c r="ANU98" s="129"/>
      <c r="ANV98" s="129"/>
      <c r="ANW98" s="129"/>
      <c r="ANX98" s="129"/>
      <c r="ANY98" s="129"/>
      <c r="ANZ98" s="129"/>
      <c r="AOA98" s="129"/>
      <c r="AOB98" s="129"/>
      <c r="AOC98" s="129"/>
      <c r="AOD98" s="129"/>
      <c r="AOE98" s="129"/>
      <c r="AOF98" s="129"/>
      <c r="AOG98" s="129"/>
      <c r="AOH98" s="129"/>
      <c r="AOI98" s="129"/>
      <c r="AOJ98" s="129"/>
      <c r="AOK98" s="129"/>
      <c r="AOL98" s="129"/>
      <c r="AOM98" s="129"/>
      <c r="AON98" s="129"/>
      <c r="AOO98" s="129"/>
      <c r="AOP98" s="129"/>
      <c r="AOQ98" s="129"/>
      <c r="AOR98" s="129"/>
      <c r="AOS98" s="129"/>
      <c r="AOT98" s="129"/>
      <c r="AOU98" s="129"/>
      <c r="AOV98" s="129"/>
      <c r="AOW98" s="129"/>
      <c r="AOX98" s="129"/>
      <c r="AOY98" s="129"/>
      <c r="AOZ98" s="129"/>
      <c r="APA98" s="129"/>
      <c r="APB98" s="129"/>
      <c r="APC98" s="129"/>
      <c r="APD98" s="129"/>
      <c r="APE98" s="129"/>
      <c r="APF98" s="129"/>
      <c r="APG98" s="129"/>
      <c r="APH98" s="129"/>
      <c r="API98" s="129"/>
      <c r="APJ98" s="129"/>
      <c r="APK98" s="129"/>
      <c r="APL98" s="129"/>
      <c r="APM98" s="129"/>
      <c r="APN98" s="129"/>
      <c r="APO98" s="129"/>
      <c r="APP98" s="129"/>
      <c r="APQ98" s="129"/>
      <c r="APR98" s="129"/>
      <c r="APS98" s="129"/>
      <c r="APT98" s="129"/>
      <c r="APU98" s="129"/>
      <c r="APV98" s="129"/>
      <c r="APW98" s="129"/>
      <c r="APX98" s="129"/>
      <c r="APY98" s="129"/>
      <c r="APZ98" s="129"/>
      <c r="AQA98" s="129"/>
      <c r="AQB98" s="129"/>
      <c r="AQC98" s="129"/>
      <c r="AQD98" s="129"/>
      <c r="AQE98" s="129"/>
      <c r="AQF98" s="129"/>
      <c r="AQG98" s="129"/>
      <c r="AQH98" s="129"/>
      <c r="AQI98" s="129"/>
      <c r="AQJ98" s="129"/>
      <c r="AQK98" s="129"/>
      <c r="AQL98" s="129"/>
      <c r="AQM98" s="129"/>
      <c r="AQN98" s="129"/>
      <c r="AQO98" s="129"/>
      <c r="AQP98" s="129"/>
      <c r="AQQ98" s="129"/>
      <c r="AQR98" s="129"/>
      <c r="AQS98" s="129"/>
      <c r="AQT98" s="129"/>
      <c r="AQU98" s="129"/>
      <c r="AQV98" s="129"/>
      <c r="AQW98" s="129"/>
      <c r="AQX98" s="129"/>
      <c r="AQY98" s="129"/>
      <c r="AQZ98" s="129"/>
      <c r="ARA98" s="129"/>
      <c r="ARB98" s="129"/>
      <c r="ARC98" s="129"/>
      <c r="ARD98" s="129"/>
      <c r="ARE98" s="129"/>
      <c r="ARF98" s="129"/>
      <c r="ARG98" s="129"/>
      <c r="ARH98" s="129"/>
      <c r="ARI98" s="129"/>
      <c r="ARJ98" s="129"/>
      <c r="ARK98" s="129"/>
      <c r="ARL98" s="129"/>
      <c r="ARM98" s="129"/>
      <c r="ARN98" s="129"/>
      <c r="ARO98" s="129"/>
      <c r="ARP98" s="129"/>
      <c r="ARQ98" s="129"/>
      <c r="ARR98" s="129"/>
      <c r="ARS98" s="129"/>
      <c r="ART98" s="129"/>
      <c r="ARU98" s="129"/>
      <c r="ARV98" s="129"/>
      <c r="ARW98" s="129"/>
      <c r="ARX98" s="129"/>
      <c r="ARY98" s="129"/>
      <c r="ARZ98" s="129"/>
      <c r="ASA98" s="129"/>
      <c r="ASB98" s="129"/>
      <c r="ASC98" s="129"/>
      <c r="ASD98" s="129"/>
      <c r="ASE98" s="129"/>
      <c r="ASF98" s="129"/>
      <c r="ASG98" s="129"/>
      <c r="ASH98" s="129"/>
      <c r="ASI98" s="129"/>
      <c r="ASJ98" s="129"/>
      <c r="ASK98" s="129"/>
      <c r="ASL98" s="129"/>
      <c r="ASM98" s="129"/>
      <c r="ASN98" s="129"/>
      <c r="ASO98" s="129"/>
      <c r="ASP98" s="129"/>
      <c r="ASQ98" s="129"/>
      <c r="ASR98" s="129"/>
      <c r="ASS98" s="129"/>
      <c r="AST98" s="129"/>
      <c r="ASU98" s="129"/>
      <c r="ASV98" s="129"/>
      <c r="ASW98" s="129"/>
      <c r="ASX98" s="129"/>
      <c r="ASY98" s="129"/>
      <c r="ASZ98" s="129"/>
      <c r="ATA98" s="129"/>
      <c r="ATB98" s="129"/>
      <c r="ATC98" s="129"/>
      <c r="ATD98" s="129"/>
      <c r="ATE98" s="129"/>
      <c r="ATF98" s="129"/>
      <c r="ATG98" s="129"/>
      <c r="ATH98" s="129"/>
      <c r="ATI98" s="129"/>
      <c r="ATJ98" s="129"/>
      <c r="ATK98" s="129"/>
      <c r="ATL98" s="129"/>
      <c r="ATM98" s="129"/>
      <c r="ATN98" s="129"/>
      <c r="ATO98" s="129"/>
      <c r="ATP98" s="129"/>
      <c r="ATQ98" s="129"/>
      <c r="ATR98" s="129"/>
      <c r="ATS98" s="129"/>
      <c r="ATT98" s="129"/>
      <c r="ATU98" s="129"/>
      <c r="ATV98" s="129"/>
      <c r="ATW98" s="129"/>
      <c r="ATX98" s="129"/>
      <c r="ATY98" s="129"/>
      <c r="ATZ98" s="129"/>
      <c r="AUA98" s="129"/>
      <c r="AUB98" s="129"/>
      <c r="AUC98" s="129"/>
      <c r="AUD98" s="129"/>
      <c r="AUE98" s="129"/>
      <c r="AUF98" s="129"/>
      <c r="AUG98" s="129"/>
      <c r="AUH98" s="129"/>
      <c r="AUI98" s="129"/>
      <c r="AUJ98" s="129"/>
      <c r="AUK98" s="129"/>
      <c r="AUL98" s="129"/>
      <c r="AUM98" s="129"/>
      <c r="AUN98" s="129"/>
      <c r="AUO98" s="129"/>
      <c r="AUP98" s="129"/>
      <c r="AUQ98" s="129"/>
      <c r="AUR98" s="129"/>
      <c r="AUS98" s="129"/>
      <c r="AUT98" s="129"/>
      <c r="AUU98" s="129"/>
      <c r="AUV98" s="129"/>
      <c r="AUW98" s="129"/>
      <c r="AUX98" s="129"/>
      <c r="AUY98" s="129"/>
      <c r="AUZ98" s="129"/>
      <c r="AVA98" s="129"/>
      <c r="AVB98" s="129"/>
      <c r="AVC98" s="129"/>
      <c r="AVD98" s="129"/>
      <c r="AVE98" s="129"/>
      <c r="AVF98" s="129"/>
      <c r="AVG98" s="129"/>
      <c r="AVH98" s="129"/>
      <c r="AVI98" s="129"/>
      <c r="AVJ98" s="129"/>
      <c r="AVK98" s="129"/>
      <c r="AVL98" s="129"/>
      <c r="AVM98" s="129"/>
      <c r="AVN98" s="129"/>
      <c r="AVO98" s="129"/>
      <c r="AVP98" s="129"/>
      <c r="AVQ98" s="129"/>
      <c r="AVR98" s="129"/>
      <c r="AVS98" s="129"/>
      <c r="AVT98" s="129"/>
      <c r="AVU98" s="129"/>
      <c r="AVV98" s="129"/>
      <c r="AVW98" s="129"/>
      <c r="AVX98" s="129"/>
      <c r="AVY98" s="129"/>
      <c r="AVZ98" s="129"/>
      <c r="AWA98" s="129"/>
      <c r="AWB98" s="129"/>
      <c r="AWC98" s="129"/>
      <c r="AWD98" s="129"/>
      <c r="AWE98" s="129"/>
      <c r="AWF98" s="129"/>
      <c r="AWG98" s="129"/>
      <c r="AWH98" s="129"/>
      <c r="AWI98" s="129"/>
      <c r="AWJ98" s="129"/>
      <c r="AWK98" s="129"/>
      <c r="AWL98" s="129"/>
      <c r="AWM98" s="129"/>
      <c r="AWN98" s="129"/>
      <c r="AWO98" s="129"/>
      <c r="AWP98" s="129"/>
      <c r="AWQ98" s="129"/>
      <c r="AWR98" s="129"/>
      <c r="AWS98" s="129"/>
      <c r="AWT98" s="129"/>
      <c r="AWU98" s="129"/>
      <c r="AWV98" s="129"/>
      <c r="AWW98" s="129"/>
      <c r="AWX98" s="129"/>
      <c r="AWY98" s="129"/>
      <c r="AWZ98" s="129"/>
      <c r="AXA98" s="129"/>
      <c r="AXB98" s="129"/>
      <c r="AXC98" s="129"/>
      <c r="AXD98" s="129"/>
      <c r="AXE98" s="129"/>
      <c r="AXF98" s="129"/>
      <c r="AXG98" s="129"/>
      <c r="AXH98" s="129"/>
      <c r="AXI98" s="129"/>
      <c r="AXJ98" s="129"/>
      <c r="AXK98" s="129"/>
      <c r="AXL98" s="129"/>
      <c r="AXM98" s="129"/>
      <c r="AXN98" s="129"/>
      <c r="AXO98" s="129"/>
      <c r="AXP98" s="129"/>
      <c r="AXQ98" s="129"/>
      <c r="AXR98" s="129"/>
      <c r="AXS98" s="129"/>
      <c r="AXT98" s="129"/>
      <c r="AXU98" s="129"/>
      <c r="AXV98" s="129"/>
      <c r="AXW98" s="129"/>
      <c r="AXX98" s="129"/>
      <c r="AXY98" s="129"/>
      <c r="AXZ98" s="129"/>
      <c r="AYA98" s="129"/>
      <c r="AYB98" s="129"/>
      <c r="AYC98" s="129"/>
      <c r="AYD98" s="129"/>
      <c r="AYE98" s="129"/>
      <c r="AYF98" s="129"/>
      <c r="AYG98" s="129"/>
      <c r="AYH98" s="129"/>
      <c r="AYI98" s="129"/>
      <c r="AYJ98" s="129"/>
      <c r="AYK98" s="129"/>
      <c r="AYL98" s="129"/>
      <c r="AYM98" s="129"/>
      <c r="AYN98" s="129"/>
      <c r="AYO98" s="129"/>
      <c r="AYP98" s="129"/>
      <c r="AYQ98" s="129"/>
      <c r="AYR98" s="129"/>
      <c r="AYS98" s="129"/>
      <c r="AYT98" s="129"/>
      <c r="AYU98" s="129"/>
      <c r="AYV98" s="129"/>
      <c r="AYW98" s="129"/>
      <c r="AYX98" s="129"/>
      <c r="AYY98" s="129"/>
      <c r="AYZ98" s="129"/>
      <c r="AZA98" s="129"/>
      <c r="AZB98" s="129"/>
      <c r="AZC98" s="129"/>
      <c r="AZD98" s="129"/>
      <c r="AZE98" s="129"/>
      <c r="AZF98" s="129"/>
      <c r="AZG98" s="129"/>
      <c r="AZH98" s="129"/>
      <c r="AZI98" s="129"/>
      <c r="AZJ98" s="129"/>
      <c r="AZK98" s="129"/>
      <c r="AZL98" s="129"/>
      <c r="AZM98" s="129"/>
      <c r="AZN98" s="129"/>
      <c r="AZO98" s="129"/>
      <c r="AZP98" s="129"/>
      <c r="AZQ98" s="129"/>
      <c r="AZR98" s="129"/>
      <c r="AZS98" s="129"/>
      <c r="AZT98" s="129"/>
      <c r="AZU98" s="129"/>
      <c r="AZV98" s="129"/>
      <c r="AZW98" s="129"/>
      <c r="AZX98" s="129"/>
      <c r="AZY98" s="129"/>
      <c r="AZZ98" s="129"/>
      <c r="BAA98" s="129"/>
      <c r="BAB98" s="129"/>
      <c r="BAC98" s="129"/>
      <c r="BAD98" s="129"/>
      <c r="BAE98" s="129"/>
      <c r="BAF98" s="129"/>
      <c r="BAG98" s="129"/>
      <c r="BAH98" s="129"/>
      <c r="BAI98" s="129"/>
      <c r="BAJ98" s="129"/>
      <c r="BAK98" s="129"/>
      <c r="BAL98" s="129"/>
      <c r="BAM98" s="129"/>
      <c r="BAN98" s="129"/>
      <c r="BAO98" s="129"/>
      <c r="BAP98" s="129"/>
      <c r="BAQ98" s="129"/>
      <c r="BAR98" s="129"/>
      <c r="BAS98" s="129"/>
      <c r="BAT98" s="129"/>
      <c r="BAU98" s="129"/>
      <c r="BAV98" s="129"/>
      <c r="BAW98" s="129"/>
      <c r="BAX98" s="129"/>
      <c r="BAY98" s="129"/>
      <c r="BAZ98" s="129"/>
      <c r="BBA98" s="129"/>
      <c r="BBB98" s="129"/>
      <c r="BBC98" s="129"/>
      <c r="BBD98" s="129"/>
      <c r="BBE98" s="129"/>
      <c r="BBF98" s="129"/>
      <c r="BBG98" s="129"/>
      <c r="BBH98" s="129"/>
      <c r="BBI98" s="129"/>
      <c r="BBJ98" s="129"/>
      <c r="BBK98" s="129"/>
      <c r="BBL98" s="129"/>
      <c r="BBM98" s="129"/>
      <c r="BBN98" s="129"/>
      <c r="BBO98" s="129"/>
      <c r="BBP98" s="129"/>
      <c r="BBQ98" s="129"/>
      <c r="BBR98" s="129"/>
      <c r="BBS98" s="129"/>
      <c r="BBT98" s="129"/>
      <c r="BBU98" s="129"/>
      <c r="BBV98" s="129"/>
      <c r="BBW98" s="129"/>
      <c r="BBX98" s="129"/>
      <c r="BBY98" s="129"/>
      <c r="BBZ98" s="129"/>
      <c r="BCA98" s="129"/>
      <c r="BCB98" s="129"/>
      <c r="BCC98" s="129"/>
      <c r="BCD98" s="129"/>
      <c r="BCE98" s="129"/>
      <c r="BCF98" s="129"/>
      <c r="BCG98" s="129"/>
      <c r="BCH98" s="129"/>
      <c r="BCI98" s="129"/>
      <c r="BCJ98" s="129"/>
      <c r="BCK98" s="129"/>
      <c r="BCL98" s="129"/>
      <c r="BCM98" s="129"/>
      <c r="BCN98" s="129"/>
      <c r="BCO98" s="129"/>
      <c r="BCP98" s="129"/>
      <c r="BCQ98" s="129"/>
      <c r="BCR98" s="129"/>
      <c r="BCS98" s="129"/>
      <c r="BCT98" s="129"/>
      <c r="BCU98" s="129"/>
      <c r="BCV98" s="129"/>
      <c r="BCW98" s="129"/>
      <c r="BCX98" s="129"/>
      <c r="BCY98" s="129"/>
      <c r="BCZ98" s="129"/>
      <c r="BDA98" s="129"/>
      <c r="BDB98" s="129"/>
      <c r="BDC98" s="129"/>
      <c r="BDD98" s="129"/>
      <c r="BDE98" s="129"/>
      <c r="BDF98" s="129"/>
      <c r="BDG98" s="129"/>
      <c r="BDH98" s="129"/>
      <c r="BDI98" s="129"/>
      <c r="BDJ98" s="129"/>
      <c r="BDK98" s="129"/>
      <c r="BDL98" s="129"/>
      <c r="BDM98" s="129"/>
      <c r="BDN98" s="129"/>
      <c r="BDO98" s="129"/>
      <c r="BDP98" s="129"/>
      <c r="BDQ98" s="129"/>
      <c r="BDR98" s="129"/>
      <c r="BDS98" s="129"/>
      <c r="BDT98" s="129"/>
      <c r="BDU98" s="129"/>
      <c r="BDV98" s="129"/>
      <c r="BDW98" s="129"/>
      <c r="BDX98" s="129"/>
      <c r="BDY98" s="129"/>
      <c r="BDZ98" s="129"/>
      <c r="BEA98" s="129"/>
      <c r="BEB98" s="129"/>
      <c r="BEC98" s="129"/>
      <c r="BED98" s="129"/>
      <c r="BEE98" s="129"/>
      <c r="BEF98" s="129"/>
      <c r="BEG98" s="129"/>
      <c r="BEH98" s="129"/>
      <c r="BEI98" s="129"/>
      <c r="BEJ98" s="129"/>
      <c r="BEK98" s="129"/>
      <c r="BEL98" s="129"/>
      <c r="BEM98" s="129"/>
      <c r="BEN98" s="129"/>
      <c r="BEO98" s="129"/>
      <c r="BEP98" s="129"/>
      <c r="BEQ98" s="129"/>
      <c r="BER98" s="129"/>
      <c r="BES98" s="129"/>
      <c r="BET98" s="129"/>
      <c r="BEU98" s="129"/>
      <c r="BEV98" s="129"/>
      <c r="BEW98" s="129"/>
      <c r="BEX98" s="129"/>
      <c r="BEY98" s="129"/>
      <c r="BEZ98" s="129"/>
      <c r="BFA98" s="129"/>
      <c r="BFB98" s="129"/>
      <c r="BFC98" s="129"/>
      <c r="BFD98" s="129"/>
      <c r="BFE98" s="129"/>
      <c r="BFF98" s="129"/>
      <c r="BFG98" s="129"/>
      <c r="BFH98" s="129"/>
      <c r="BFI98" s="129"/>
      <c r="BFJ98" s="129"/>
      <c r="BFK98" s="129"/>
      <c r="BFL98" s="129"/>
      <c r="BFM98" s="129"/>
      <c r="BFN98" s="129"/>
      <c r="BFO98" s="129"/>
      <c r="BFP98" s="129"/>
      <c r="BFQ98" s="129"/>
      <c r="BFR98" s="129"/>
      <c r="BFS98" s="129"/>
      <c r="BFT98" s="129"/>
      <c r="BFU98" s="129"/>
      <c r="BFV98" s="129"/>
      <c r="BFW98" s="129"/>
      <c r="BFX98" s="129"/>
      <c r="BFY98" s="129"/>
      <c r="BFZ98" s="129"/>
      <c r="BGA98" s="129"/>
      <c r="BGB98" s="129"/>
      <c r="BGC98" s="129"/>
      <c r="BGD98" s="129"/>
      <c r="BGE98" s="129"/>
      <c r="BGF98" s="129"/>
      <c r="BGG98" s="129"/>
      <c r="BGH98" s="129"/>
      <c r="BGI98" s="129"/>
      <c r="BGJ98" s="129"/>
      <c r="BGK98" s="129"/>
      <c r="BGL98" s="129"/>
      <c r="BGM98" s="129"/>
      <c r="BGN98" s="129"/>
      <c r="BGO98" s="129"/>
      <c r="BGP98" s="129"/>
      <c r="BGQ98" s="129"/>
      <c r="BGR98" s="129"/>
      <c r="BGS98" s="129"/>
      <c r="BGT98" s="129"/>
      <c r="BGU98" s="129"/>
      <c r="BGV98" s="129"/>
      <c r="BGW98" s="129"/>
      <c r="BGX98" s="129"/>
      <c r="BGY98" s="129"/>
      <c r="BGZ98" s="129"/>
      <c r="BHA98" s="129"/>
      <c r="BHB98" s="129"/>
      <c r="BHC98" s="129"/>
      <c r="BHD98" s="129"/>
      <c r="BHE98" s="129"/>
      <c r="BHF98" s="129"/>
      <c r="BHG98" s="129"/>
      <c r="BHH98" s="129"/>
      <c r="BHI98" s="129"/>
      <c r="BHJ98" s="129"/>
      <c r="BHK98" s="129"/>
      <c r="BHL98" s="129"/>
      <c r="BHM98" s="129"/>
      <c r="BHN98" s="129"/>
      <c r="BHO98" s="129"/>
      <c r="BHP98" s="129"/>
      <c r="BHQ98" s="129"/>
      <c r="BHR98" s="129"/>
      <c r="BHS98" s="129"/>
      <c r="BHT98" s="129"/>
      <c r="BHU98" s="129"/>
      <c r="BHV98" s="129"/>
      <c r="BHW98" s="129"/>
      <c r="BHX98" s="129"/>
      <c r="BHY98" s="129"/>
      <c r="BHZ98" s="129"/>
      <c r="BIA98" s="129"/>
      <c r="BIB98" s="129"/>
      <c r="BIC98" s="129"/>
      <c r="BID98" s="129"/>
      <c r="BIE98" s="129"/>
      <c r="BIF98" s="129"/>
      <c r="BIG98" s="129"/>
      <c r="BIH98" s="129"/>
      <c r="BII98" s="129"/>
      <c r="BIJ98" s="129"/>
      <c r="BIK98" s="129"/>
      <c r="BIL98" s="129"/>
      <c r="BIM98" s="129"/>
      <c r="BIN98" s="129"/>
      <c r="BIO98" s="129"/>
      <c r="BIP98" s="129"/>
      <c r="BIQ98" s="129"/>
      <c r="BIR98" s="129"/>
      <c r="BIS98" s="129"/>
      <c r="BIT98" s="129"/>
      <c r="BIU98" s="129"/>
      <c r="BIV98" s="129"/>
      <c r="BIW98" s="129"/>
      <c r="BIX98" s="129"/>
      <c r="BIY98" s="129"/>
      <c r="BIZ98" s="129"/>
      <c r="BJA98" s="129"/>
      <c r="BJB98" s="129"/>
      <c r="BJC98" s="129"/>
      <c r="BJD98" s="129"/>
      <c r="BJE98" s="129"/>
      <c r="BJF98" s="129"/>
      <c r="BJG98" s="129"/>
      <c r="BJH98" s="129"/>
      <c r="BJI98" s="129"/>
      <c r="BJJ98" s="129"/>
      <c r="BJK98" s="129"/>
      <c r="BJL98" s="129"/>
      <c r="BJM98" s="129"/>
      <c r="BJN98" s="129"/>
      <c r="BJO98" s="129"/>
      <c r="BJP98" s="129"/>
      <c r="BJQ98" s="129"/>
      <c r="BJR98" s="129"/>
      <c r="BJS98" s="129"/>
      <c r="BJT98" s="129"/>
      <c r="BJU98" s="129"/>
      <c r="BJV98" s="129"/>
      <c r="BJW98" s="129"/>
      <c r="BJX98" s="129"/>
      <c r="BJY98" s="129"/>
      <c r="BJZ98" s="129"/>
      <c r="BKA98" s="129"/>
      <c r="BKB98" s="129"/>
      <c r="BKC98" s="129"/>
      <c r="BKD98" s="129"/>
      <c r="BKE98" s="129"/>
      <c r="BKF98" s="129"/>
      <c r="BKG98" s="129"/>
      <c r="BKH98" s="129"/>
      <c r="BKI98" s="129"/>
      <c r="BKJ98" s="129"/>
      <c r="BKK98" s="129"/>
      <c r="BKL98" s="129"/>
      <c r="BKM98" s="129"/>
      <c r="BKN98" s="129"/>
      <c r="BKO98" s="129"/>
      <c r="BKP98" s="129"/>
      <c r="BKQ98" s="129"/>
      <c r="BKR98" s="129"/>
      <c r="BKS98" s="129"/>
      <c r="BKT98" s="129"/>
      <c r="BKU98" s="129"/>
      <c r="BKV98" s="129"/>
      <c r="BKW98" s="129"/>
      <c r="BKX98" s="129"/>
      <c r="BKY98" s="129"/>
      <c r="BKZ98" s="129"/>
      <c r="BLA98" s="129"/>
      <c r="BLB98" s="129"/>
      <c r="BLC98" s="129"/>
      <c r="BLD98" s="129"/>
      <c r="BLE98" s="129"/>
      <c r="BLF98" s="129"/>
      <c r="BLG98" s="129"/>
      <c r="BLH98" s="129"/>
      <c r="BLI98" s="129"/>
      <c r="BLJ98" s="129"/>
      <c r="BLK98" s="129"/>
      <c r="BLL98" s="129"/>
      <c r="BLM98" s="129"/>
      <c r="BLN98" s="129"/>
      <c r="BLO98" s="129"/>
      <c r="BLP98" s="129"/>
      <c r="BLQ98" s="129"/>
      <c r="BLR98" s="129"/>
      <c r="BLS98" s="129"/>
      <c r="BLT98" s="129"/>
      <c r="BLU98" s="129"/>
      <c r="BLV98" s="129"/>
      <c r="BLW98" s="129"/>
      <c r="BLX98" s="129"/>
      <c r="BLY98" s="129"/>
      <c r="BLZ98" s="129"/>
      <c r="BMA98" s="129"/>
      <c r="BMB98" s="129"/>
      <c r="BMC98" s="129"/>
      <c r="BMD98" s="129"/>
      <c r="BME98" s="129"/>
      <c r="BMF98" s="129"/>
      <c r="BMG98" s="129"/>
      <c r="BMH98" s="129"/>
      <c r="BMI98" s="129"/>
      <c r="BMJ98" s="129"/>
      <c r="BMK98" s="129"/>
      <c r="BML98" s="129"/>
      <c r="BMM98" s="129"/>
      <c r="BMN98" s="129"/>
      <c r="BMO98" s="129"/>
      <c r="BMP98" s="129"/>
      <c r="BMQ98" s="129"/>
      <c r="BMR98" s="129"/>
      <c r="BMS98" s="129"/>
      <c r="BMT98" s="129"/>
      <c r="BMU98" s="129"/>
      <c r="BMV98" s="129"/>
      <c r="BMW98" s="129"/>
      <c r="BMX98" s="129"/>
      <c r="BMY98" s="129"/>
      <c r="BMZ98" s="129"/>
      <c r="BNA98" s="129"/>
      <c r="BNB98" s="129"/>
      <c r="BNC98" s="129"/>
      <c r="BND98" s="129"/>
      <c r="BNE98" s="129"/>
      <c r="BNF98" s="129"/>
      <c r="BNG98" s="129"/>
      <c r="BNH98" s="129"/>
      <c r="BNI98" s="129"/>
      <c r="BNJ98" s="129"/>
      <c r="BNK98" s="129"/>
      <c r="BNL98" s="129"/>
      <c r="BNM98" s="129"/>
      <c r="BNN98" s="129"/>
      <c r="BNO98" s="129"/>
      <c r="BNP98" s="129"/>
      <c r="BNQ98" s="129"/>
      <c r="BNR98" s="129"/>
      <c r="BNS98" s="129"/>
      <c r="BNT98" s="129"/>
      <c r="BNU98" s="129"/>
      <c r="BNV98" s="129"/>
      <c r="BNW98" s="129"/>
      <c r="BNX98" s="129"/>
      <c r="BNY98" s="129"/>
      <c r="BNZ98" s="129"/>
      <c r="BOA98" s="129"/>
      <c r="BOB98" s="129"/>
      <c r="BOC98" s="129"/>
      <c r="BOD98" s="129"/>
      <c r="BOE98" s="129"/>
      <c r="BOF98" s="129"/>
      <c r="BOG98" s="129"/>
      <c r="BOH98" s="129"/>
      <c r="BOI98" s="129"/>
      <c r="BOJ98" s="129"/>
      <c r="BOK98" s="129"/>
      <c r="BOL98" s="129"/>
      <c r="BOM98" s="129"/>
      <c r="BON98" s="129"/>
      <c r="BOO98" s="129"/>
      <c r="BOP98" s="129"/>
      <c r="BOQ98" s="129"/>
      <c r="BOR98" s="129"/>
      <c r="BOS98" s="129"/>
      <c r="BOT98" s="129"/>
      <c r="BOU98" s="129"/>
      <c r="BOV98" s="129"/>
      <c r="BOW98" s="129"/>
      <c r="BOX98" s="129"/>
      <c r="BOY98" s="129"/>
      <c r="BOZ98" s="129"/>
      <c r="BPA98" s="129"/>
      <c r="BPB98" s="129"/>
      <c r="BPC98" s="129"/>
      <c r="BPD98" s="129"/>
      <c r="BPE98" s="129"/>
      <c r="BPF98" s="129"/>
      <c r="BPG98" s="129"/>
      <c r="BPH98" s="129"/>
      <c r="BPI98" s="129"/>
      <c r="BPJ98" s="129"/>
      <c r="BPK98" s="129"/>
      <c r="BPL98" s="129"/>
      <c r="BPM98" s="129"/>
      <c r="BPN98" s="129"/>
      <c r="BPO98" s="129"/>
      <c r="BPP98" s="129"/>
      <c r="BPQ98" s="129"/>
      <c r="BPR98" s="129"/>
      <c r="BPS98" s="129"/>
      <c r="BPT98" s="129"/>
      <c r="BPU98" s="129"/>
      <c r="BPV98" s="129"/>
      <c r="BPW98" s="129"/>
      <c r="BPX98" s="129"/>
      <c r="BPY98" s="129"/>
      <c r="BPZ98" s="129"/>
      <c r="BQA98" s="129"/>
      <c r="BQB98" s="129"/>
      <c r="BQC98" s="129"/>
      <c r="BQD98" s="129"/>
      <c r="BQE98" s="129"/>
      <c r="BQF98" s="129"/>
      <c r="BQG98" s="129"/>
      <c r="BQH98" s="129"/>
      <c r="BQI98" s="129"/>
      <c r="BQJ98" s="129"/>
      <c r="BQK98" s="129"/>
      <c r="BQL98" s="129"/>
      <c r="BQM98" s="129"/>
      <c r="BQN98" s="129"/>
      <c r="BQO98" s="129"/>
      <c r="BQP98" s="129"/>
      <c r="BQQ98" s="129"/>
      <c r="BQR98" s="129"/>
      <c r="BQS98" s="129"/>
      <c r="BQT98" s="129"/>
      <c r="BQU98" s="129"/>
      <c r="BQV98" s="129"/>
      <c r="BQW98" s="129"/>
      <c r="BQX98" s="129"/>
      <c r="BQY98" s="129"/>
      <c r="BQZ98" s="129"/>
      <c r="BRA98" s="129"/>
      <c r="BRB98" s="129"/>
      <c r="BRC98" s="129"/>
      <c r="BRD98" s="129"/>
      <c r="BRE98" s="129"/>
      <c r="BRF98" s="129"/>
      <c r="BRG98" s="129"/>
      <c r="BRH98" s="129"/>
      <c r="BRI98" s="129"/>
      <c r="BRJ98" s="129"/>
      <c r="BRK98" s="129"/>
      <c r="BRL98" s="129"/>
      <c r="BRM98" s="129"/>
      <c r="BRN98" s="129"/>
      <c r="BRO98" s="129"/>
      <c r="BRP98" s="129"/>
      <c r="BRQ98" s="129"/>
      <c r="BRR98" s="129"/>
      <c r="BRS98" s="129"/>
      <c r="BRT98" s="129"/>
      <c r="BRU98" s="129"/>
      <c r="BRV98" s="129"/>
      <c r="BRW98" s="129"/>
      <c r="BRX98" s="129"/>
      <c r="BRY98" s="129"/>
      <c r="BRZ98" s="129"/>
      <c r="BSA98" s="129"/>
      <c r="BSB98" s="129"/>
      <c r="BSC98" s="129"/>
      <c r="BSD98" s="129"/>
      <c r="BSE98" s="129"/>
      <c r="BSF98" s="129"/>
      <c r="BSG98" s="129"/>
      <c r="BSH98" s="129"/>
      <c r="BSI98" s="129"/>
      <c r="BSJ98" s="129"/>
      <c r="BSK98" s="129"/>
      <c r="BSL98" s="129"/>
      <c r="BSM98" s="129"/>
      <c r="BSN98" s="129"/>
      <c r="BSO98" s="129"/>
      <c r="BSP98" s="129"/>
      <c r="BSQ98" s="129"/>
      <c r="BSR98" s="129"/>
      <c r="BSS98" s="129"/>
      <c r="BST98" s="129"/>
      <c r="BSU98" s="129"/>
      <c r="BSV98" s="129"/>
      <c r="BSW98" s="129"/>
      <c r="BSX98" s="129"/>
      <c r="BSY98" s="129"/>
      <c r="BSZ98" s="129"/>
      <c r="BTA98" s="129"/>
      <c r="BTB98" s="129"/>
      <c r="BTC98" s="129"/>
      <c r="BTD98" s="129"/>
      <c r="BTE98" s="129"/>
      <c r="BTF98" s="129"/>
      <c r="BTG98" s="129"/>
      <c r="BTH98" s="129"/>
      <c r="BTI98" s="129"/>
      <c r="BTJ98" s="129"/>
      <c r="BTK98" s="129"/>
      <c r="BTL98" s="129"/>
      <c r="BTM98" s="129"/>
      <c r="BTN98" s="129"/>
      <c r="BTO98" s="129"/>
      <c r="BTP98" s="129"/>
      <c r="BTQ98" s="129"/>
      <c r="BTR98" s="129"/>
      <c r="BTS98" s="129"/>
      <c r="BTT98" s="129"/>
      <c r="BTU98" s="129"/>
      <c r="BTV98" s="129"/>
      <c r="BTW98" s="129"/>
      <c r="BTX98" s="129"/>
      <c r="BTY98" s="129"/>
      <c r="BTZ98" s="129"/>
      <c r="BUA98" s="129"/>
      <c r="BUB98" s="129"/>
      <c r="BUC98" s="129"/>
      <c r="BUD98" s="129"/>
      <c r="BUE98" s="129"/>
      <c r="BUF98" s="129"/>
      <c r="BUG98" s="129"/>
      <c r="BUH98" s="129"/>
      <c r="BUI98" s="129"/>
      <c r="BUJ98" s="129"/>
      <c r="BUK98" s="129"/>
      <c r="BUL98" s="129"/>
      <c r="BUM98" s="129"/>
      <c r="BUN98" s="129"/>
      <c r="BUO98" s="129"/>
      <c r="BUP98" s="129"/>
      <c r="BUQ98" s="129"/>
      <c r="BUR98" s="129"/>
      <c r="BUS98" s="129"/>
      <c r="BUT98" s="129"/>
      <c r="BUU98" s="129"/>
      <c r="BUV98" s="129"/>
      <c r="BUW98" s="129"/>
      <c r="BUX98" s="129"/>
      <c r="BUY98" s="129"/>
      <c r="BUZ98" s="129"/>
      <c r="BVA98" s="129"/>
      <c r="BVB98" s="129"/>
      <c r="BVC98" s="129"/>
      <c r="BVD98" s="129"/>
      <c r="BVE98" s="129"/>
      <c r="BVF98" s="129"/>
      <c r="BVG98" s="129"/>
      <c r="BVH98" s="129"/>
      <c r="BVI98" s="129"/>
      <c r="BVJ98" s="129"/>
      <c r="BVK98" s="129"/>
      <c r="BVL98" s="129"/>
      <c r="BVM98" s="129"/>
      <c r="BVN98" s="129"/>
      <c r="BVO98" s="129"/>
      <c r="BVP98" s="129"/>
      <c r="BVQ98" s="129"/>
      <c r="BVR98" s="129"/>
      <c r="BVS98" s="129"/>
      <c r="BVT98" s="129"/>
      <c r="BVU98" s="129"/>
      <c r="BVV98" s="129"/>
      <c r="BVW98" s="129"/>
      <c r="BVX98" s="129"/>
      <c r="BVY98" s="129"/>
      <c r="BVZ98" s="129"/>
      <c r="BWA98" s="129"/>
      <c r="BWB98" s="129"/>
      <c r="BWC98" s="129"/>
      <c r="BWD98" s="129"/>
      <c r="BWE98" s="129"/>
      <c r="BWF98" s="129"/>
      <c r="BWG98" s="129"/>
      <c r="BWH98" s="129"/>
      <c r="BWI98" s="129"/>
      <c r="BWJ98" s="129"/>
      <c r="BWK98" s="129"/>
      <c r="BWL98" s="129"/>
      <c r="BWM98" s="129"/>
      <c r="BWN98" s="129"/>
      <c r="BWO98" s="129"/>
      <c r="BWP98" s="129"/>
      <c r="BWQ98" s="129"/>
      <c r="BWR98" s="129"/>
      <c r="BWS98" s="129"/>
      <c r="BWT98" s="129"/>
      <c r="BWU98" s="129"/>
      <c r="BWV98" s="129"/>
      <c r="BWW98" s="129"/>
      <c r="BWX98" s="129"/>
      <c r="BWY98" s="129"/>
      <c r="BWZ98" s="129"/>
      <c r="BXA98" s="129"/>
      <c r="BXB98" s="129"/>
      <c r="BXC98" s="129"/>
      <c r="BXD98" s="129"/>
      <c r="BXE98" s="129"/>
      <c r="BXF98" s="129"/>
      <c r="BXG98" s="129"/>
      <c r="BXH98" s="129"/>
      <c r="BXI98" s="129"/>
      <c r="BXJ98" s="129"/>
      <c r="BXK98" s="129"/>
      <c r="BXL98" s="129"/>
      <c r="BXM98" s="129"/>
      <c r="BXN98" s="129"/>
      <c r="BXO98" s="129"/>
      <c r="BXP98" s="129"/>
      <c r="BXQ98" s="129"/>
      <c r="BXR98" s="129"/>
      <c r="BXS98" s="129"/>
      <c r="BXT98" s="129"/>
      <c r="BXU98" s="129"/>
      <c r="BXV98" s="129"/>
      <c r="BXW98" s="129"/>
      <c r="BXX98" s="129"/>
      <c r="BXY98" s="129"/>
      <c r="BXZ98" s="129"/>
      <c r="BYA98" s="129"/>
      <c r="BYB98" s="129"/>
      <c r="BYC98" s="129"/>
      <c r="BYD98" s="129"/>
      <c r="BYE98" s="129"/>
      <c r="BYF98" s="129"/>
      <c r="BYG98" s="129"/>
      <c r="BYH98" s="129"/>
      <c r="BYI98" s="129"/>
      <c r="BYJ98" s="129"/>
      <c r="BYK98" s="129"/>
      <c r="BYL98" s="129"/>
      <c r="BYM98" s="129"/>
      <c r="BYN98" s="129"/>
      <c r="BYO98" s="129"/>
      <c r="BYP98" s="129"/>
      <c r="BYQ98" s="129"/>
      <c r="BYR98" s="129"/>
      <c r="BYS98" s="129"/>
      <c r="BYT98" s="129"/>
      <c r="BYU98" s="129"/>
      <c r="BYV98" s="129"/>
      <c r="BYW98" s="129"/>
      <c r="BYX98" s="129"/>
      <c r="BYY98" s="129"/>
      <c r="BYZ98" s="129"/>
      <c r="BZA98" s="129"/>
      <c r="BZB98" s="129"/>
      <c r="BZC98" s="129"/>
      <c r="BZD98" s="129"/>
      <c r="BZE98" s="129"/>
      <c r="BZF98" s="129"/>
      <c r="BZG98" s="129"/>
      <c r="BZH98" s="129"/>
      <c r="BZI98" s="129"/>
      <c r="BZJ98" s="129"/>
      <c r="BZK98" s="129"/>
      <c r="BZL98" s="129"/>
      <c r="BZM98" s="129"/>
      <c r="BZN98" s="129"/>
      <c r="BZO98" s="129"/>
      <c r="BZP98" s="129"/>
      <c r="BZQ98" s="129"/>
      <c r="BZR98" s="129"/>
      <c r="BZS98" s="129"/>
      <c r="BZT98" s="129"/>
      <c r="BZU98" s="129"/>
      <c r="BZV98" s="129"/>
      <c r="BZW98" s="129"/>
      <c r="BZX98" s="129"/>
      <c r="BZY98" s="129"/>
      <c r="BZZ98" s="129"/>
      <c r="CAA98" s="129"/>
      <c r="CAB98" s="129"/>
      <c r="CAC98" s="129"/>
      <c r="CAD98" s="129"/>
      <c r="CAE98" s="129"/>
      <c r="CAF98" s="129"/>
      <c r="CAG98" s="129"/>
      <c r="CAH98" s="129"/>
      <c r="CAI98" s="129"/>
      <c r="CAJ98" s="129"/>
      <c r="CAK98" s="129"/>
      <c r="CAL98" s="129"/>
      <c r="CAM98" s="129"/>
      <c r="CAN98" s="129"/>
      <c r="CAO98" s="129"/>
      <c r="CAP98" s="129"/>
      <c r="CAQ98" s="129"/>
      <c r="CAR98" s="129"/>
      <c r="CAS98" s="129"/>
      <c r="CAT98" s="129"/>
      <c r="CAU98" s="129"/>
      <c r="CAV98" s="129"/>
      <c r="CAW98" s="129"/>
      <c r="CAX98" s="129"/>
      <c r="CAY98" s="129"/>
      <c r="CAZ98" s="129"/>
      <c r="CBA98" s="129"/>
      <c r="CBB98" s="129"/>
      <c r="CBC98" s="129"/>
      <c r="CBD98" s="129"/>
      <c r="CBE98" s="129"/>
      <c r="CBF98" s="129"/>
      <c r="CBG98" s="129"/>
      <c r="CBH98" s="129"/>
      <c r="CBI98" s="129"/>
      <c r="CBJ98" s="129"/>
      <c r="CBK98" s="129"/>
      <c r="CBL98" s="129"/>
      <c r="CBM98" s="129"/>
      <c r="CBN98" s="129"/>
      <c r="CBO98" s="129"/>
      <c r="CBP98" s="129"/>
      <c r="CBQ98" s="129"/>
      <c r="CBR98" s="129"/>
      <c r="CBS98" s="129"/>
      <c r="CBT98" s="129"/>
      <c r="CBU98" s="129"/>
      <c r="CBV98" s="129"/>
      <c r="CBW98" s="129"/>
      <c r="CBX98" s="129"/>
      <c r="CBY98" s="129"/>
      <c r="CBZ98" s="129"/>
      <c r="CCA98" s="129"/>
      <c r="CCB98" s="129"/>
      <c r="CCC98" s="129"/>
      <c r="CCD98" s="129"/>
      <c r="CCE98" s="129"/>
      <c r="CCF98" s="129"/>
      <c r="CCG98" s="129"/>
      <c r="CCH98" s="129"/>
      <c r="CCI98" s="129"/>
      <c r="CCJ98" s="129"/>
      <c r="CCK98" s="129"/>
      <c r="CCL98" s="129"/>
      <c r="CCM98" s="129"/>
      <c r="CCN98" s="129"/>
      <c r="CCO98" s="129"/>
      <c r="CCP98" s="129"/>
      <c r="CCQ98" s="129"/>
      <c r="CCR98" s="129"/>
      <c r="CCS98" s="129"/>
      <c r="CCT98" s="129"/>
      <c r="CCU98" s="129"/>
      <c r="CCV98" s="129"/>
      <c r="CCW98" s="129"/>
      <c r="CCX98" s="129"/>
      <c r="CCY98" s="129"/>
      <c r="CCZ98" s="129"/>
      <c r="CDA98" s="129"/>
      <c r="CDB98" s="129"/>
      <c r="CDC98" s="129"/>
      <c r="CDD98" s="129"/>
      <c r="CDE98" s="129"/>
      <c r="CDF98" s="129"/>
      <c r="CDG98" s="129"/>
      <c r="CDH98" s="129"/>
      <c r="CDI98" s="129"/>
      <c r="CDJ98" s="129"/>
      <c r="CDK98" s="129"/>
      <c r="CDL98" s="129"/>
      <c r="CDM98" s="129"/>
      <c r="CDN98" s="129"/>
      <c r="CDO98" s="129"/>
      <c r="CDP98" s="129"/>
      <c r="CDQ98" s="129"/>
      <c r="CDR98" s="129"/>
      <c r="CDS98" s="129"/>
      <c r="CDT98" s="129"/>
      <c r="CDU98" s="129"/>
      <c r="CDV98" s="129"/>
      <c r="CDW98" s="129"/>
      <c r="CDX98" s="129"/>
      <c r="CDY98" s="129"/>
      <c r="CDZ98" s="129"/>
      <c r="CEA98" s="129"/>
      <c r="CEB98" s="129"/>
      <c r="CEC98" s="129"/>
      <c r="CED98" s="129"/>
      <c r="CEE98" s="129"/>
      <c r="CEF98" s="129"/>
      <c r="CEG98" s="129"/>
      <c r="CEH98" s="129"/>
      <c r="CEI98" s="129"/>
      <c r="CEJ98" s="129"/>
      <c r="CEK98" s="129"/>
      <c r="CEL98" s="129"/>
      <c r="CEM98" s="129"/>
      <c r="CEN98" s="129"/>
      <c r="CEO98" s="129"/>
      <c r="CEP98" s="129"/>
      <c r="CEQ98" s="129"/>
      <c r="CER98" s="129"/>
      <c r="CES98" s="129"/>
      <c r="CET98" s="129"/>
      <c r="CEU98" s="129"/>
      <c r="CEV98" s="129"/>
      <c r="CEW98" s="129"/>
      <c r="CEX98" s="129"/>
      <c r="CEY98" s="129"/>
      <c r="CEZ98" s="129"/>
      <c r="CFA98" s="129"/>
      <c r="CFB98" s="129"/>
      <c r="CFC98" s="129"/>
      <c r="CFD98" s="129"/>
      <c r="CFE98" s="129"/>
      <c r="CFF98" s="129"/>
      <c r="CFG98" s="129"/>
      <c r="CFH98" s="129"/>
      <c r="CFI98" s="129"/>
      <c r="CFJ98" s="129"/>
      <c r="CFK98" s="129"/>
      <c r="CFL98" s="129"/>
      <c r="CFM98" s="129"/>
      <c r="CFN98" s="129"/>
      <c r="CFO98" s="129"/>
      <c r="CFP98" s="129"/>
      <c r="CFQ98" s="129"/>
      <c r="CFR98" s="129"/>
      <c r="CFS98" s="129"/>
      <c r="CFT98" s="129"/>
      <c r="CFU98" s="129"/>
      <c r="CFV98" s="129"/>
      <c r="CFW98" s="129"/>
      <c r="CFX98" s="129"/>
      <c r="CFY98" s="129"/>
      <c r="CFZ98" s="129"/>
      <c r="CGA98" s="129"/>
      <c r="CGB98" s="129"/>
      <c r="CGC98" s="129"/>
      <c r="CGD98" s="129"/>
      <c r="CGE98" s="129"/>
      <c r="CGF98" s="129"/>
      <c r="CGG98" s="129"/>
      <c r="CGH98" s="129"/>
      <c r="CGI98" s="129"/>
      <c r="CGJ98" s="129"/>
      <c r="CGK98" s="129"/>
      <c r="CGL98" s="129"/>
      <c r="CGM98" s="129"/>
      <c r="CGN98" s="129"/>
      <c r="CGO98" s="129"/>
      <c r="CGP98" s="129"/>
      <c r="CGQ98" s="129"/>
      <c r="CGR98" s="129"/>
      <c r="CGS98" s="129"/>
      <c r="CGT98" s="129"/>
      <c r="CGU98" s="129"/>
      <c r="CGV98" s="129"/>
      <c r="CGW98" s="129"/>
      <c r="CGX98" s="129"/>
      <c r="CGY98" s="129"/>
      <c r="CGZ98" s="129"/>
      <c r="CHA98" s="129"/>
      <c r="CHB98" s="129"/>
      <c r="CHC98" s="129"/>
      <c r="CHD98" s="129"/>
      <c r="CHE98" s="129"/>
      <c r="CHF98" s="129"/>
      <c r="CHG98" s="129"/>
      <c r="CHH98" s="129"/>
      <c r="CHI98" s="129"/>
      <c r="CHJ98" s="129"/>
      <c r="CHK98" s="129"/>
      <c r="CHL98" s="129"/>
      <c r="CHM98" s="129"/>
      <c r="CHN98" s="129"/>
      <c r="CHO98" s="129"/>
      <c r="CHP98" s="129"/>
      <c r="CHQ98" s="129"/>
      <c r="CHR98" s="129"/>
      <c r="CHS98" s="129"/>
      <c r="CHT98" s="129"/>
      <c r="CHU98" s="129"/>
      <c r="CHV98" s="129"/>
      <c r="CHW98" s="129"/>
      <c r="CHX98" s="129"/>
      <c r="CHY98" s="129"/>
      <c r="CHZ98" s="129"/>
      <c r="CIA98" s="129"/>
      <c r="CIB98" s="129"/>
      <c r="CIC98" s="129"/>
      <c r="CID98" s="129"/>
      <c r="CIE98" s="129"/>
      <c r="CIF98" s="129"/>
      <c r="CIG98" s="129"/>
      <c r="CIH98" s="129"/>
      <c r="CII98" s="129"/>
      <c r="CIJ98" s="129"/>
      <c r="CIK98" s="129"/>
      <c r="CIL98" s="129"/>
      <c r="CIM98" s="129"/>
      <c r="CIN98" s="129"/>
      <c r="CIO98" s="129"/>
      <c r="CIP98" s="129"/>
      <c r="CIQ98" s="129"/>
      <c r="CIR98" s="129"/>
      <c r="CIS98" s="129"/>
      <c r="CIT98" s="129"/>
      <c r="CIU98" s="129"/>
      <c r="CIV98" s="129"/>
      <c r="CIW98" s="129"/>
      <c r="CIX98" s="129"/>
      <c r="CIY98" s="129"/>
      <c r="CIZ98" s="129"/>
      <c r="CJA98" s="129"/>
      <c r="CJB98" s="129"/>
      <c r="CJC98" s="129"/>
      <c r="CJD98" s="129"/>
      <c r="CJE98" s="129"/>
      <c r="CJF98" s="129"/>
      <c r="CJG98" s="129"/>
      <c r="CJH98" s="129"/>
      <c r="CJI98" s="129"/>
      <c r="CJJ98" s="129"/>
      <c r="CJK98" s="129"/>
      <c r="CJL98" s="129"/>
      <c r="CJM98" s="129"/>
      <c r="CJN98" s="129"/>
      <c r="CJO98" s="129"/>
      <c r="CJP98" s="129"/>
      <c r="CJQ98" s="129"/>
      <c r="CJR98" s="129"/>
      <c r="CJS98" s="129"/>
      <c r="CJT98" s="129"/>
      <c r="CJU98" s="129"/>
      <c r="CJV98" s="129"/>
      <c r="CJW98" s="129"/>
      <c r="CJX98" s="129"/>
      <c r="CJY98" s="129"/>
      <c r="CJZ98" s="129"/>
      <c r="CKA98" s="129"/>
      <c r="CKB98" s="129"/>
      <c r="CKC98" s="129"/>
      <c r="CKD98" s="129"/>
      <c r="CKE98" s="129"/>
      <c r="CKF98" s="129"/>
      <c r="CKG98" s="129"/>
      <c r="CKH98" s="129"/>
      <c r="CKI98" s="129"/>
      <c r="CKJ98" s="129"/>
      <c r="CKK98" s="129"/>
      <c r="CKL98" s="129"/>
      <c r="CKM98" s="129"/>
      <c r="CKN98" s="129"/>
      <c r="CKO98" s="129"/>
      <c r="CKP98" s="129"/>
      <c r="CKQ98" s="129"/>
      <c r="CKR98" s="129"/>
      <c r="CKS98" s="129"/>
      <c r="CKT98" s="129"/>
      <c r="CKU98" s="129"/>
      <c r="CKV98" s="129"/>
      <c r="CKW98" s="129"/>
      <c r="CKX98" s="129"/>
      <c r="CKY98" s="129"/>
      <c r="CKZ98" s="129"/>
      <c r="CLA98" s="129"/>
      <c r="CLB98" s="129"/>
      <c r="CLC98" s="129"/>
      <c r="CLD98" s="129"/>
      <c r="CLE98" s="129"/>
      <c r="CLF98" s="129"/>
      <c r="CLG98" s="129"/>
      <c r="CLH98" s="129"/>
      <c r="CLI98" s="129"/>
      <c r="CLJ98" s="129"/>
      <c r="CLK98" s="129"/>
      <c r="CLL98" s="129"/>
      <c r="CLM98" s="129"/>
      <c r="CLN98" s="129"/>
      <c r="CLO98" s="129"/>
      <c r="CLP98" s="129"/>
      <c r="CLQ98" s="129"/>
      <c r="CLR98" s="129"/>
      <c r="CLS98" s="129"/>
      <c r="CLT98" s="129"/>
      <c r="CLU98" s="129"/>
      <c r="CLV98" s="129"/>
      <c r="CLW98" s="129"/>
      <c r="CLX98" s="129"/>
      <c r="CLY98" s="129"/>
      <c r="CLZ98" s="129"/>
      <c r="CMA98" s="129"/>
      <c r="CMB98" s="129"/>
      <c r="CMC98" s="129"/>
      <c r="CMD98" s="129"/>
      <c r="CME98" s="129"/>
      <c r="CMF98" s="129"/>
      <c r="CMG98" s="129"/>
      <c r="CMH98" s="129"/>
      <c r="CMI98" s="129"/>
      <c r="CMJ98" s="129"/>
      <c r="CMK98" s="129"/>
      <c r="CML98" s="129"/>
      <c r="CMM98" s="129"/>
      <c r="CMN98" s="129"/>
      <c r="CMO98" s="129"/>
      <c r="CMP98" s="129"/>
      <c r="CMQ98" s="129"/>
      <c r="CMR98" s="129"/>
      <c r="CMS98" s="129"/>
      <c r="CMT98" s="129"/>
      <c r="CMU98" s="129"/>
      <c r="CMV98" s="129"/>
      <c r="CMW98" s="129"/>
      <c r="CMX98" s="129"/>
      <c r="CMY98" s="129"/>
      <c r="CMZ98" s="129"/>
      <c r="CNA98" s="129"/>
      <c r="CNB98" s="129"/>
      <c r="CNC98" s="129"/>
      <c r="CND98" s="129"/>
      <c r="CNE98" s="129"/>
      <c r="CNF98" s="129"/>
      <c r="CNG98" s="129"/>
      <c r="CNH98" s="129"/>
      <c r="CNI98" s="129"/>
      <c r="CNJ98" s="129"/>
      <c r="CNK98" s="129"/>
      <c r="CNL98" s="129"/>
      <c r="CNM98" s="129"/>
      <c r="CNN98" s="129"/>
      <c r="CNO98" s="129"/>
      <c r="CNP98" s="129"/>
      <c r="CNQ98" s="129"/>
      <c r="CNR98" s="129"/>
      <c r="CNS98" s="129"/>
      <c r="CNT98" s="129"/>
      <c r="CNU98" s="129"/>
      <c r="CNV98" s="129"/>
      <c r="CNW98" s="129"/>
      <c r="CNX98" s="129"/>
      <c r="CNY98" s="129"/>
      <c r="CNZ98" s="129"/>
      <c r="COA98" s="129"/>
      <c r="COB98" s="129"/>
      <c r="COC98" s="129"/>
      <c r="COD98" s="129"/>
      <c r="COE98" s="129"/>
      <c r="COF98" s="129"/>
      <c r="COG98" s="129"/>
      <c r="COH98" s="129"/>
      <c r="COI98" s="129"/>
      <c r="COJ98" s="129"/>
      <c r="COK98" s="129"/>
      <c r="COL98" s="129"/>
      <c r="COM98" s="129"/>
      <c r="CON98" s="129"/>
      <c r="COO98" s="129"/>
      <c r="COP98" s="129"/>
      <c r="COQ98" s="129"/>
      <c r="COR98" s="129"/>
      <c r="COS98" s="129"/>
      <c r="COT98" s="129"/>
      <c r="COU98" s="129"/>
      <c r="COV98" s="129"/>
      <c r="COW98" s="129"/>
      <c r="COX98" s="129"/>
      <c r="COY98" s="129"/>
      <c r="COZ98" s="129"/>
      <c r="CPA98" s="129"/>
      <c r="CPB98" s="129"/>
      <c r="CPC98" s="129"/>
      <c r="CPD98" s="129"/>
      <c r="CPE98" s="129"/>
      <c r="CPF98" s="129"/>
      <c r="CPG98" s="129"/>
      <c r="CPH98" s="129"/>
      <c r="CPI98" s="129"/>
      <c r="CPJ98" s="129"/>
      <c r="CPK98" s="129"/>
      <c r="CPL98" s="129"/>
      <c r="CPM98" s="129"/>
      <c r="CPN98" s="129"/>
      <c r="CPO98" s="129"/>
      <c r="CPP98" s="129"/>
      <c r="CPQ98" s="129"/>
      <c r="CPR98" s="129"/>
      <c r="CPS98" s="129"/>
      <c r="CPT98" s="129"/>
      <c r="CPU98" s="129"/>
      <c r="CPV98" s="129"/>
      <c r="CPW98" s="129"/>
      <c r="CPX98" s="129"/>
      <c r="CPY98" s="129"/>
      <c r="CPZ98" s="129"/>
      <c r="CQA98" s="129"/>
      <c r="CQB98" s="129"/>
      <c r="CQC98" s="129"/>
      <c r="CQD98" s="129"/>
      <c r="CQE98" s="129"/>
      <c r="CQF98" s="129"/>
      <c r="CQG98" s="129"/>
      <c r="CQH98" s="129"/>
      <c r="CQI98" s="129"/>
      <c r="CQJ98" s="129"/>
      <c r="CQK98" s="129"/>
      <c r="CQL98" s="129"/>
      <c r="CQM98" s="129"/>
      <c r="CQN98" s="129"/>
      <c r="CQO98" s="129"/>
      <c r="CQP98" s="129"/>
      <c r="CQQ98" s="129"/>
      <c r="CQR98" s="129"/>
      <c r="CQS98" s="129"/>
      <c r="CQT98" s="129"/>
      <c r="CQU98" s="129"/>
      <c r="CQV98" s="129"/>
      <c r="CQW98" s="129"/>
      <c r="CQX98" s="129"/>
      <c r="CQY98" s="129"/>
      <c r="CQZ98" s="129"/>
      <c r="CRA98" s="129"/>
      <c r="CRB98" s="129"/>
      <c r="CRC98" s="129"/>
      <c r="CRD98" s="129"/>
      <c r="CRE98" s="129"/>
      <c r="CRF98" s="129"/>
      <c r="CRG98" s="129"/>
      <c r="CRH98" s="129"/>
      <c r="CRI98" s="129"/>
      <c r="CRJ98" s="129"/>
      <c r="CRK98" s="129"/>
      <c r="CRL98" s="129"/>
      <c r="CRM98" s="129"/>
      <c r="CRN98" s="129"/>
      <c r="CRO98" s="129"/>
      <c r="CRP98" s="129"/>
      <c r="CRQ98" s="129"/>
      <c r="CRR98" s="129"/>
      <c r="CRS98" s="129"/>
      <c r="CRT98" s="129"/>
      <c r="CRU98" s="129"/>
      <c r="CRV98" s="129"/>
      <c r="CRW98" s="129"/>
      <c r="CRX98" s="129"/>
      <c r="CRY98" s="129"/>
      <c r="CRZ98" s="129"/>
      <c r="CSA98" s="129"/>
      <c r="CSB98" s="129"/>
      <c r="CSC98" s="129"/>
      <c r="CSD98" s="129"/>
      <c r="CSE98" s="129"/>
      <c r="CSF98" s="129"/>
      <c r="CSG98" s="129"/>
      <c r="CSH98" s="129"/>
      <c r="CSI98" s="129"/>
      <c r="CSJ98" s="129"/>
      <c r="CSK98" s="129"/>
      <c r="CSL98" s="129"/>
      <c r="CSM98" s="129"/>
      <c r="CSN98" s="129"/>
      <c r="CSO98" s="129"/>
      <c r="CSP98" s="129"/>
      <c r="CSQ98" s="129"/>
      <c r="CSR98" s="129"/>
      <c r="CSS98" s="129"/>
      <c r="CST98" s="129"/>
      <c r="CSU98" s="129"/>
      <c r="CSV98" s="129"/>
      <c r="CSW98" s="129"/>
      <c r="CSX98" s="129"/>
      <c r="CSY98" s="129"/>
      <c r="CSZ98" s="129"/>
      <c r="CTA98" s="129"/>
      <c r="CTB98" s="129"/>
      <c r="CTC98" s="129"/>
      <c r="CTD98" s="129"/>
      <c r="CTE98" s="129"/>
      <c r="CTF98" s="129"/>
      <c r="CTG98" s="129"/>
      <c r="CTH98" s="129"/>
      <c r="CTI98" s="129"/>
      <c r="CTJ98" s="129"/>
      <c r="CTK98" s="129"/>
      <c r="CTL98" s="129"/>
      <c r="CTM98" s="129"/>
      <c r="CTN98" s="129"/>
      <c r="CTO98" s="129"/>
      <c r="CTP98" s="129"/>
      <c r="CTQ98" s="129"/>
      <c r="CTR98" s="129"/>
      <c r="CTS98" s="129"/>
      <c r="CTT98" s="129"/>
      <c r="CTU98" s="129"/>
      <c r="CTV98" s="129"/>
      <c r="CTW98" s="129"/>
      <c r="CTX98" s="129"/>
      <c r="CTY98" s="129"/>
      <c r="CTZ98" s="129"/>
      <c r="CUA98" s="129"/>
      <c r="CUB98" s="129"/>
      <c r="CUC98" s="129"/>
      <c r="CUD98" s="129"/>
      <c r="CUE98" s="129"/>
      <c r="CUF98" s="129"/>
      <c r="CUG98" s="129"/>
      <c r="CUH98" s="129"/>
      <c r="CUI98" s="129"/>
      <c r="CUJ98" s="129"/>
      <c r="CUK98" s="129"/>
      <c r="CUL98" s="129"/>
      <c r="CUM98" s="129"/>
      <c r="CUN98" s="129"/>
      <c r="CUO98" s="129"/>
      <c r="CUP98" s="129"/>
      <c r="CUQ98" s="129"/>
      <c r="CUR98" s="129"/>
      <c r="CUS98" s="129"/>
      <c r="CUT98" s="129"/>
      <c r="CUU98" s="129"/>
      <c r="CUV98" s="129"/>
      <c r="CUW98" s="129"/>
      <c r="CUX98" s="129"/>
      <c r="CUY98" s="129"/>
      <c r="CUZ98" s="129"/>
      <c r="CVA98" s="129"/>
      <c r="CVB98" s="129"/>
      <c r="CVC98" s="129"/>
      <c r="CVD98" s="129"/>
      <c r="CVE98" s="129"/>
      <c r="CVF98" s="129"/>
      <c r="CVG98" s="129"/>
      <c r="CVH98" s="129"/>
      <c r="CVI98" s="129"/>
      <c r="CVJ98" s="129"/>
      <c r="CVK98" s="129"/>
      <c r="CVL98" s="129"/>
      <c r="CVM98" s="129"/>
      <c r="CVN98" s="129"/>
      <c r="CVO98" s="129"/>
      <c r="CVP98" s="129"/>
      <c r="CVQ98" s="129"/>
      <c r="CVR98" s="129"/>
      <c r="CVS98" s="129"/>
      <c r="CVT98" s="129"/>
      <c r="CVU98" s="129"/>
      <c r="CVV98" s="129"/>
      <c r="CVW98" s="129"/>
      <c r="CVX98" s="129"/>
      <c r="CVY98" s="129"/>
      <c r="CVZ98" s="129"/>
      <c r="CWA98" s="129"/>
      <c r="CWB98" s="129"/>
      <c r="CWC98" s="129"/>
      <c r="CWD98" s="129"/>
      <c r="CWE98" s="129"/>
      <c r="CWF98" s="129"/>
      <c r="CWG98" s="129"/>
      <c r="CWH98" s="129"/>
      <c r="CWI98" s="129"/>
      <c r="CWJ98" s="129"/>
      <c r="CWK98" s="129"/>
      <c r="CWL98" s="129"/>
      <c r="CWM98" s="129"/>
      <c r="CWN98" s="129"/>
      <c r="CWO98" s="129"/>
      <c r="CWP98" s="129"/>
      <c r="CWQ98" s="129"/>
      <c r="CWR98" s="129"/>
      <c r="CWS98" s="129"/>
      <c r="CWT98" s="129"/>
      <c r="CWU98" s="129"/>
      <c r="CWV98" s="129"/>
      <c r="CWW98" s="129"/>
      <c r="CWX98" s="129"/>
      <c r="CWY98" s="129"/>
      <c r="CWZ98" s="129"/>
      <c r="CXA98" s="129"/>
      <c r="CXB98" s="129"/>
      <c r="CXC98" s="129"/>
      <c r="CXD98" s="129"/>
      <c r="CXE98" s="129"/>
      <c r="CXF98" s="129"/>
      <c r="CXG98" s="129"/>
      <c r="CXH98" s="129"/>
      <c r="CXI98" s="129"/>
      <c r="CXJ98" s="129"/>
      <c r="CXK98" s="129"/>
      <c r="CXL98" s="129"/>
      <c r="CXM98" s="129"/>
      <c r="CXN98" s="129"/>
      <c r="CXO98" s="129"/>
      <c r="CXP98" s="129"/>
      <c r="CXQ98" s="129"/>
      <c r="CXR98" s="129"/>
      <c r="CXS98" s="129"/>
      <c r="CXT98" s="129"/>
      <c r="CXU98" s="129"/>
      <c r="CXV98" s="129"/>
      <c r="CXW98" s="129"/>
      <c r="CXX98" s="129"/>
      <c r="CXY98" s="129"/>
      <c r="CXZ98" s="129"/>
      <c r="CYA98" s="129"/>
      <c r="CYB98" s="129"/>
      <c r="CYC98" s="129"/>
      <c r="CYD98" s="129"/>
      <c r="CYE98" s="129"/>
      <c r="CYF98" s="129"/>
      <c r="CYG98" s="129"/>
      <c r="CYH98" s="129"/>
      <c r="CYI98" s="129"/>
      <c r="CYJ98" s="129"/>
      <c r="CYK98" s="129"/>
      <c r="CYL98" s="129"/>
      <c r="CYM98" s="129"/>
      <c r="CYN98" s="129"/>
      <c r="CYO98" s="129"/>
      <c r="CYP98" s="129"/>
      <c r="CYQ98" s="129"/>
      <c r="CYR98" s="129"/>
      <c r="CYS98" s="129"/>
      <c r="CYT98" s="129"/>
      <c r="CYU98" s="129"/>
      <c r="CYV98" s="129"/>
      <c r="CYW98" s="129"/>
      <c r="CYX98" s="129"/>
      <c r="CYY98" s="129"/>
      <c r="CYZ98" s="129"/>
      <c r="CZA98" s="129"/>
      <c r="CZB98" s="129"/>
      <c r="CZC98" s="129"/>
      <c r="CZD98" s="129"/>
      <c r="CZE98" s="129"/>
      <c r="CZF98" s="129"/>
      <c r="CZG98" s="129"/>
      <c r="CZH98" s="129"/>
      <c r="CZI98" s="129"/>
      <c r="CZJ98" s="129"/>
      <c r="CZK98" s="129"/>
      <c r="CZL98" s="129"/>
      <c r="CZM98" s="129"/>
      <c r="CZN98" s="129"/>
      <c r="CZO98" s="129"/>
      <c r="CZP98" s="129"/>
      <c r="CZQ98" s="129"/>
      <c r="CZR98" s="129"/>
      <c r="CZS98" s="129"/>
      <c r="CZT98" s="129"/>
      <c r="CZU98" s="129"/>
      <c r="CZV98" s="129"/>
      <c r="CZW98" s="129"/>
      <c r="CZX98" s="129"/>
      <c r="CZY98" s="129"/>
      <c r="CZZ98" s="129"/>
      <c r="DAA98" s="129"/>
      <c r="DAB98" s="129"/>
      <c r="DAC98" s="129"/>
      <c r="DAD98" s="129"/>
      <c r="DAE98" s="129"/>
      <c r="DAF98" s="129"/>
      <c r="DAG98" s="129"/>
      <c r="DAH98" s="129"/>
      <c r="DAI98" s="129"/>
      <c r="DAJ98" s="129"/>
      <c r="DAK98" s="129"/>
      <c r="DAL98" s="129"/>
      <c r="DAM98" s="129"/>
      <c r="DAN98" s="129"/>
      <c r="DAO98" s="129"/>
      <c r="DAP98" s="129"/>
      <c r="DAQ98" s="129"/>
      <c r="DAR98" s="129"/>
      <c r="DAS98" s="129"/>
      <c r="DAT98" s="129"/>
      <c r="DAU98" s="129"/>
      <c r="DAV98" s="129"/>
      <c r="DAW98" s="129"/>
      <c r="DAX98" s="129"/>
      <c r="DAY98" s="129"/>
      <c r="DAZ98" s="129"/>
      <c r="DBA98" s="129"/>
      <c r="DBB98" s="129"/>
      <c r="DBC98" s="129"/>
      <c r="DBD98" s="129"/>
      <c r="DBE98" s="129"/>
      <c r="DBF98" s="129"/>
      <c r="DBG98" s="129"/>
      <c r="DBH98" s="129"/>
      <c r="DBI98" s="129"/>
      <c r="DBJ98" s="129"/>
      <c r="DBK98" s="129"/>
      <c r="DBL98" s="129"/>
      <c r="DBM98" s="129"/>
      <c r="DBN98" s="129"/>
      <c r="DBO98" s="129"/>
      <c r="DBP98" s="129"/>
      <c r="DBQ98" s="129"/>
      <c r="DBR98" s="129"/>
      <c r="DBS98" s="129"/>
      <c r="DBT98" s="129"/>
      <c r="DBU98" s="129"/>
      <c r="DBV98" s="129"/>
      <c r="DBW98" s="129"/>
      <c r="DBX98" s="129"/>
      <c r="DBY98" s="129"/>
      <c r="DBZ98" s="129"/>
      <c r="DCA98" s="129"/>
      <c r="DCB98" s="129"/>
      <c r="DCC98" s="129"/>
      <c r="DCD98" s="129"/>
      <c r="DCE98" s="129"/>
      <c r="DCF98" s="129"/>
      <c r="DCG98" s="129"/>
      <c r="DCH98" s="129"/>
      <c r="DCI98" s="129"/>
      <c r="DCJ98" s="129"/>
      <c r="DCK98" s="129"/>
      <c r="DCL98" s="129"/>
      <c r="DCM98" s="129"/>
      <c r="DCN98" s="129"/>
      <c r="DCO98" s="129"/>
      <c r="DCP98" s="129"/>
      <c r="DCQ98" s="129"/>
      <c r="DCR98" s="129"/>
      <c r="DCS98" s="129"/>
      <c r="DCT98" s="129"/>
      <c r="DCU98" s="129"/>
      <c r="DCV98" s="129"/>
      <c r="DCW98" s="129"/>
      <c r="DCX98" s="129"/>
      <c r="DCY98" s="129"/>
      <c r="DCZ98" s="129"/>
      <c r="DDA98" s="129"/>
      <c r="DDB98" s="129"/>
      <c r="DDC98" s="129"/>
      <c r="DDD98" s="129"/>
      <c r="DDE98" s="129"/>
      <c r="DDF98" s="129"/>
      <c r="DDG98" s="129"/>
      <c r="DDH98" s="129"/>
      <c r="DDI98" s="129"/>
      <c r="DDJ98" s="129"/>
      <c r="DDK98" s="129"/>
      <c r="DDL98" s="129"/>
      <c r="DDM98" s="129"/>
      <c r="DDN98" s="129"/>
      <c r="DDO98" s="129"/>
      <c r="DDP98" s="129"/>
      <c r="DDQ98" s="129"/>
      <c r="DDR98" s="129"/>
      <c r="DDS98" s="129"/>
      <c r="DDT98" s="129"/>
      <c r="DDU98" s="129"/>
      <c r="DDV98" s="129"/>
      <c r="DDW98" s="129"/>
      <c r="DDX98" s="129"/>
      <c r="DDY98" s="129"/>
      <c r="DDZ98" s="129"/>
      <c r="DEA98" s="129"/>
      <c r="DEB98" s="129"/>
      <c r="DEC98" s="129"/>
      <c r="DED98" s="129"/>
      <c r="DEE98" s="129"/>
      <c r="DEF98" s="129"/>
      <c r="DEG98" s="129"/>
      <c r="DEH98" s="129"/>
      <c r="DEI98" s="129"/>
      <c r="DEJ98" s="129"/>
      <c r="DEK98" s="129"/>
      <c r="DEL98" s="129"/>
      <c r="DEM98" s="129"/>
      <c r="DEN98" s="129"/>
      <c r="DEO98" s="129"/>
      <c r="DEP98" s="129"/>
      <c r="DEQ98" s="129"/>
      <c r="DER98" s="129"/>
      <c r="DES98" s="129"/>
      <c r="DET98" s="129"/>
      <c r="DEU98" s="129"/>
      <c r="DEV98" s="129"/>
      <c r="DEW98" s="129"/>
      <c r="DEX98" s="129"/>
      <c r="DEY98" s="129"/>
      <c r="DEZ98" s="129"/>
      <c r="DFA98" s="129"/>
      <c r="DFB98" s="129"/>
      <c r="DFC98" s="129"/>
      <c r="DFD98" s="129"/>
      <c r="DFE98" s="129"/>
      <c r="DFF98" s="129"/>
      <c r="DFG98" s="129"/>
      <c r="DFH98" s="129"/>
      <c r="DFI98" s="129"/>
      <c r="DFJ98" s="129"/>
      <c r="DFK98" s="129"/>
      <c r="DFL98" s="129"/>
      <c r="DFM98" s="129"/>
      <c r="DFN98" s="129"/>
      <c r="DFO98" s="129"/>
      <c r="DFP98" s="129"/>
      <c r="DFQ98" s="129"/>
      <c r="DFR98" s="129"/>
      <c r="DFS98" s="129"/>
      <c r="DFT98" s="129"/>
      <c r="DFU98" s="129"/>
      <c r="DFV98" s="129"/>
      <c r="DFW98" s="129"/>
      <c r="DFX98" s="129"/>
      <c r="DFY98" s="129"/>
      <c r="DFZ98" s="129"/>
      <c r="DGA98" s="129"/>
      <c r="DGB98" s="129"/>
      <c r="DGC98" s="129"/>
      <c r="DGD98" s="129"/>
      <c r="DGE98" s="129"/>
      <c r="DGF98" s="129"/>
      <c r="DGG98" s="129"/>
      <c r="DGH98" s="129"/>
      <c r="DGI98" s="129"/>
      <c r="DGJ98" s="129"/>
      <c r="DGK98" s="129"/>
      <c r="DGL98" s="129"/>
      <c r="DGM98" s="129"/>
      <c r="DGN98" s="129"/>
      <c r="DGO98" s="129"/>
      <c r="DGP98" s="129"/>
      <c r="DGQ98" s="129"/>
      <c r="DGR98" s="129"/>
      <c r="DGS98" s="129"/>
      <c r="DGT98" s="129"/>
      <c r="DGU98" s="129"/>
      <c r="DGV98" s="129"/>
      <c r="DGW98" s="129"/>
      <c r="DGX98" s="129"/>
      <c r="DGY98" s="129"/>
      <c r="DGZ98" s="129"/>
      <c r="DHA98" s="129"/>
      <c r="DHB98" s="129"/>
      <c r="DHC98" s="129"/>
      <c r="DHD98" s="129"/>
      <c r="DHE98" s="129"/>
      <c r="DHF98" s="129"/>
      <c r="DHG98" s="129"/>
      <c r="DHH98" s="129"/>
      <c r="DHI98" s="129"/>
      <c r="DHJ98" s="129"/>
      <c r="DHK98" s="129"/>
      <c r="DHL98" s="129"/>
      <c r="DHM98" s="129"/>
      <c r="DHN98" s="129"/>
      <c r="DHO98" s="129"/>
      <c r="DHP98" s="129"/>
      <c r="DHQ98" s="129"/>
      <c r="DHR98" s="129"/>
      <c r="DHS98" s="129"/>
      <c r="DHT98" s="129"/>
      <c r="DHU98" s="129"/>
      <c r="DHV98" s="129"/>
      <c r="DHW98" s="129"/>
      <c r="DHX98" s="129"/>
      <c r="DHY98" s="129"/>
      <c r="DHZ98" s="129"/>
      <c r="DIA98" s="129"/>
      <c r="DIB98" s="129"/>
      <c r="DIC98" s="129"/>
      <c r="DID98" s="129"/>
      <c r="DIE98" s="129"/>
      <c r="DIF98" s="129"/>
      <c r="DIG98" s="129"/>
      <c r="DIH98" s="129"/>
      <c r="DII98" s="129"/>
      <c r="DIJ98" s="129"/>
      <c r="DIK98" s="129"/>
      <c r="DIL98" s="129"/>
      <c r="DIM98" s="129"/>
      <c r="DIN98" s="129"/>
      <c r="DIO98" s="129"/>
      <c r="DIP98" s="129"/>
      <c r="DIQ98" s="129"/>
      <c r="DIR98" s="129"/>
      <c r="DIS98" s="129"/>
      <c r="DIT98" s="129"/>
      <c r="DIU98" s="129"/>
      <c r="DIV98" s="129"/>
      <c r="DIW98" s="129"/>
      <c r="DIX98" s="129"/>
      <c r="DIY98" s="129"/>
      <c r="DIZ98" s="129"/>
      <c r="DJA98" s="129"/>
      <c r="DJB98" s="129"/>
      <c r="DJC98" s="129"/>
      <c r="DJD98" s="129"/>
      <c r="DJE98" s="129"/>
      <c r="DJF98" s="129"/>
      <c r="DJG98" s="129"/>
      <c r="DJH98" s="129"/>
      <c r="DJI98" s="129"/>
      <c r="DJJ98" s="129"/>
      <c r="DJK98" s="129"/>
      <c r="DJL98" s="129"/>
      <c r="DJM98" s="129"/>
      <c r="DJN98" s="129"/>
      <c r="DJO98" s="129"/>
      <c r="DJP98" s="129"/>
      <c r="DJQ98" s="129"/>
      <c r="DJR98" s="129"/>
      <c r="DJS98" s="129"/>
      <c r="DJT98" s="129"/>
      <c r="DJU98" s="129"/>
      <c r="DJV98" s="129"/>
      <c r="DJW98" s="129"/>
      <c r="DJX98" s="129"/>
      <c r="DJY98" s="129"/>
      <c r="DJZ98" s="129"/>
      <c r="DKA98" s="129"/>
      <c r="DKB98" s="129"/>
      <c r="DKC98" s="129"/>
      <c r="DKD98" s="129"/>
      <c r="DKE98" s="129"/>
      <c r="DKF98" s="129"/>
      <c r="DKG98" s="129"/>
      <c r="DKH98" s="129"/>
      <c r="DKI98" s="129"/>
      <c r="DKJ98" s="129"/>
      <c r="DKK98" s="129"/>
      <c r="DKL98" s="129"/>
      <c r="DKM98" s="129"/>
      <c r="DKN98" s="129"/>
      <c r="DKO98" s="129"/>
      <c r="DKP98" s="129"/>
      <c r="DKQ98" s="129"/>
      <c r="DKR98" s="129"/>
      <c r="DKS98" s="129"/>
      <c r="DKT98" s="129"/>
      <c r="DKU98" s="129"/>
      <c r="DKV98" s="129"/>
      <c r="DKW98" s="129"/>
      <c r="DKX98" s="129"/>
      <c r="DKY98" s="129"/>
      <c r="DKZ98" s="129"/>
      <c r="DLA98" s="129"/>
      <c r="DLB98" s="129"/>
      <c r="DLC98" s="129"/>
      <c r="DLD98" s="129"/>
      <c r="DLE98" s="129"/>
      <c r="DLF98" s="129"/>
      <c r="DLG98" s="129"/>
      <c r="DLH98" s="129"/>
      <c r="DLI98" s="129"/>
      <c r="DLJ98" s="129"/>
      <c r="DLK98" s="129"/>
      <c r="DLL98" s="129"/>
      <c r="DLM98" s="129"/>
      <c r="DLN98" s="129"/>
      <c r="DLO98" s="129"/>
      <c r="DLP98" s="129"/>
      <c r="DLQ98" s="129"/>
      <c r="DLR98" s="129"/>
      <c r="DLS98" s="129"/>
      <c r="DLT98" s="129"/>
      <c r="DLU98" s="129"/>
      <c r="DLV98" s="129"/>
      <c r="DLW98" s="129"/>
      <c r="DLX98" s="129"/>
      <c r="DLY98" s="129"/>
      <c r="DLZ98" s="129"/>
      <c r="DMA98" s="129"/>
      <c r="DMB98" s="129"/>
      <c r="DMC98" s="129"/>
      <c r="DMD98" s="129"/>
      <c r="DME98" s="129"/>
      <c r="DMF98" s="129"/>
      <c r="DMG98" s="129"/>
      <c r="DMH98" s="129"/>
      <c r="DMI98" s="129"/>
      <c r="DMJ98" s="129"/>
      <c r="DMK98" s="129"/>
      <c r="DML98" s="129"/>
      <c r="DMM98" s="129"/>
      <c r="DMN98" s="129"/>
      <c r="DMO98" s="129"/>
      <c r="DMP98" s="129"/>
      <c r="DMQ98" s="129"/>
      <c r="DMR98" s="129"/>
      <c r="DMS98" s="129"/>
      <c r="DMT98" s="129"/>
      <c r="DMU98" s="129"/>
      <c r="DMV98" s="129"/>
      <c r="DMW98" s="129"/>
      <c r="DMX98" s="129"/>
      <c r="DMY98" s="129"/>
      <c r="DMZ98" s="129"/>
      <c r="DNA98" s="129"/>
      <c r="DNB98" s="129"/>
      <c r="DNC98" s="129"/>
      <c r="DND98" s="129"/>
      <c r="DNE98" s="129"/>
      <c r="DNF98" s="129"/>
      <c r="DNG98" s="129"/>
      <c r="DNH98" s="129"/>
      <c r="DNI98" s="129"/>
      <c r="DNJ98" s="129"/>
      <c r="DNK98" s="129"/>
      <c r="DNL98" s="129"/>
      <c r="DNM98" s="129"/>
      <c r="DNN98" s="129"/>
      <c r="DNO98" s="129"/>
      <c r="DNP98" s="129"/>
      <c r="DNQ98" s="129"/>
      <c r="DNR98" s="129"/>
      <c r="DNS98" s="129"/>
      <c r="DNT98" s="129"/>
      <c r="DNU98" s="129"/>
      <c r="DNV98" s="129"/>
      <c r="DNW98" s="129"/>
      <c r="DNX98" s="129"/>
      <c r="DNY98" s="129"/>
      <c r="DNZ98" s="129"/>
      <c r="DOA98" s="129"/>
      <c r="DOB98" s="129"/>
      <c r="DOC98" s="129"/>
      <c r="DOD98" s="129"/>
      <c r="DOE98" s="129"/>
      <c r="DOF98" s="129"/>
      <c r="DOG98" s="129"/>
      <c r="DOH98" s="129"/>
      <c r="DOI98" s="129"/>
      <c r="DOJ98" s="129"/>
      <c r="DOK98" s="129"/>
      <c r="DOL98" s="129"/>
      <c r="DOM98" s="129"/>
      <c r="DON98" s="129"/>
      <c r="DOO98" s="129"/>
      <c r="DOP98" s="129"/>
      <c r="DOQ98" s="129"/>
      <c r="DOR98" s="129"/>
      <c r="DOS98" s="129"/>
      <c r="DOT98" s="129"/>
      <c r="DOU98" s="129"/>
      <c r="DOV98" s="129"/>
      <c r="DOW98" s="129"/>
      <c r="DOX98" s="129"/>
      <c r="DOY98" s="129"/>
      <c r="DOZ98" s="129"/>
      <c r="DPA98" s="129"/>
      <c r="DPB98" s="129"/>
      <c r="DPC98" s="129"/>
      <c r="DPD98" s="129"/>
      <c r="DPE98" s="129"/>
      <c r="DPF98" s="129"/>
      <c r="DPG98" s="129"/>
      <c r="DPH98" s="129"/>
      <c r="DPI98" s="129"/>
      <c r="DPJ98" s="129"/>
      <c r="DPK98" s="129"/>
      <c r="DPL98" s="129"/>
      <c r="DPM98" s="129"/>
      <c r="DPN98" s="129"/>
      <c r="DPO98" s="129"/>
      <c r="DPP98" s="129"/>
      <c r="DPQ98" s="129"/>
      <c r="DPR98" s="129"/>
      <c r="DPS98" s="129"/>
      <c r="DPT98" s="129"/>
      <c r="DPU98" s="129"/>
      <c r="DPV98" s="129"/>
      <c r="DPW98" s="129"/>
      <c r="DPX98" s="129"/>
      <c r="DPY98" s="129"/>
      <c r="DPZ98" s="129"/>
      <c r="DQA98" s="129"/>
      <c r="DQB98" s="129"/>
      <c r="DQC98" s="129"/>
      <c r="DQD98" s="129"/>
      <c r="DQE98" s="129"/>
      <c r="DQF98" s="129"/>
      <c r="DQG98" s="129"/>
      <c r="DQH98" s="129"/>
      <c r="DQI98" s="129"/>
      <c r="DQJ98" s="129"/>
      <c r="DQK98" s="129"/>
      <c r="DQL98" s="129"/>
      <c r="DQM98" s="129"/>
      <c r="DQN98" s="129"/>
      <c r="DQO98" s="129"/>
      <c r="DQP98" s="129"/>
      <c r="DQQ98" s="129"/>
      <c r="DQR98" s="129"/>
      <c r="DQS98" s="129"/>
      <c r="DQT98" s="129"/>
      <c r="DQU98" s="129"/>
      <c r="DQV98" s="129"/>
      <c r="DQW98" s="129"/>
      <c r="DQX98" s="129"/>
      <c r="DQY98" s="129"/>
      <c r="DQZ98" s="129"/>
      <c r="DRA98" s="129"/>
      <c r="DRB98" s="129"/>
      <c r="DRC98" s="129"/>
      <c r="DRD98" s="129"/>
      <c r="DRE98" s="129"/>
      <c r="DRF98" s="129"/>
      <c r="DRG98" s="129"/>
      <c r="DRH98" s="129"/>
      <c r="DRI98" s="129"/>
      <c r="DRJ98" s="129"/>
      <c r="DRK98" s="129"/>
      <c r="DRL98" s="129"/>
      <c r="DRM98" s="129"/>
      <c r="DRN98" s="129"/>
      <c r="DRO98" s="129"/>
      <c r="DRP98" s="129"/>
      <c r="DRQ98" s="129"/>
      <c r="DRR98" s="129"/>
      <c r="DRS98" s="129"/>
      <c r="DRT98" s="129"/>
      <c r="DRU98" s="129"/>
      <c r="DRV98" s="129"/>
      <c r="DRW98" s="129"/>
      <c r="DRX98" s="129"/>
      <c r="DRY98" s="129"/>
      <c r="DRZ98" s="129"/>
      <c r="DSA98" s="129"/>
      <c r="DSB98" s="129"/>
      <c r="DSC98" s="129"/>
      <c r="DSD98" s="129"/>
      <c r="DSE98" s="129"/>
      <c r="DSF98" s="129"/>
      <c r="DSG98" s="129"/>
      <c r="DSH98" s="129"/>
      <c r="DSI98" s="129"/>
      <c r="DSJ98" s="129"/>
      <c r="DSK98" s="129"/>
      <c r="DSL98" s="129"/>
      <c r="DSM98" s="129"/>
      <c r="DSN98" s="129"/>
      <c r="DSO98" s="129"/>
      <c r="DSP98" s="129"/>
      <c r="DSQ98" s="129"/>
      <c r="DSR98" s="129"/>
      <c r="DSS98" s="129"/>
      <c r="DST98" s="129"/>
      <c r="DSU98" s="129"/>
      <c r="DSV98" s="129"/>
      <c r="DSW98" s="129"/>
      <c r="DSX98" s="129"/>
      <c r="DSY98" s="129"/>
      <c r="DSZ98" s="129"/>
      <c r="DTA98" s="129"/>
      <c r="DTB98" s="129"/>
      <c r="DTC98" s="129"/>
      <c r="DTD98" s="129"/>
      <c r="DTE98" s="129"/>
      <c r="DTF98" s="129"/>
      <c r="DTG98" s="129"/>
      <c r="DTH98" s="129"/>
      <c r="DTI98" s="129"/>
      <c r="DTJ98" s="129"/>
      <c r="DTK98" s="129"/>
      <c r="DTL98" s="129"/>
      <c r="DTM98" s="129"/>
      <c r="DTN98" s="129"/>
      <c r="DTO98" s="129"/>
      <c r="DTP98" s="129"/>
      <c r="DTQ98" s="129"/>
      <c r="DTR98" s="129"/>
      <c r="DTS98" s="129"/>
      <c r="DTT98" s="129"/>
      <c r="DTU98" s="129"/>
      <c r="DTV98" s="129"/>
      <c r="DTW98" s="129"/>
      <c r="DTX98" s="129"/>
      <c r="DTY98" s="129"/>
      <c r="DTZ98" s="129"/>
      <c r="DUA98" s="129"/>
      <c r="DUB98" s="129"/>
      <c r="DUC98" s="129"/>
      <c r="DUD98" s="129"/>
      <c r="DUE98" s="129"/>
      <c r="DUF98" s="129"/>
      <c r="DUG98" s="129"/>
      <c r="DUH98" s="129"/>
      <c r="DUI98" s="129"/>
      <c r="DUJ98" s="129"/>
      <c r="DUK98" s="129"/>
      <c r="DUL98" s="129"/>
      <c r="DUM98" s="129"/>
      <c r="DUN98" s="129"/>
      <c r="DUO98" s="129"/>
      <c r="DUP98" s="129"/>
      <c r="DUQ98" s="129"/>
      <c r="DUR98" s="129"/>
      <c r="DUS98" s="129"/>
      <c r="DUT98" s="129"/>
      <c r="DUU98" s="129"/>
      <c r="DUV98" s="129"/>
      <c r="DUW98" s="129"/>
      <c r="DUX98" s="129"/>
      <c r="DUY98" s="129"/>
      <c r="DUZ98" s="129"/>
      <c r="DVA98" s="129"/>
      <c r="DVB98" s="129"/>
      <c r="DVC98" s="129"/>
      <c r="DVD98" s="129"/>
      <c r="DVE98" s="129"/>
      <c r="DVF98" s="129"/>
      <c r="DVG98" s="129"/>
      <c r="DVH98" s="129"/>
      <c r="DVI98" s="129"/>
      <c r="DVJ98" s="129"/>
      <c r="DVK98" s="129"/>
      <c r="DVL98" s="129"/>
      <c r="DVM98" s="129"/>
      <c r="DVN98" s="129"/>
      <c r="DVO98" s="129"/>
      <c r="DVP98" s="129"/>
      <c r="DVQ98" s="129"/>
      <c r="DVR98" s="129"/>
      <c r="DVS98" s="129"/>
      <c r="DVT98" s="129"/>
      <c r="DVU98" s="129"/>
      <c r="DVV98" s="129"/>
      <c r="DVW98" s="129"/>
      <c r="DVX98" s="129"/>
      <c r="DVY98" s="129"/>
      <c r="DVZ98" s="129"/>
      <c r="DWA98" s="129"/>
      <c r="DWB98" s="129"/>
      <c r="DWC98" s="129"/>
      <c r="DWD98" s="129"/>
      <c r="DWE98" s="129"/>
      <c r="DWF98" s="129"/>
      <c r="DWG98" s="129"/>
      <c r="DWH98" s="129"/>
      <c r="DWI98" s="129"/>
      <c r="DWJ98" s="129"/>
      <c r="DWK98" s="129"/>
      <c r="DWL98" s="129"/>
      <c r="DWM98" s="129"/>
      <c r="DWN98" s="129"/>
      <c r="DWO98" s="129"/>
      <c r="DWP98" s="129"/>
      <c r="DWQ98" s="129"/>
      <c r="DWR98" s="129"/>
      <c r="DWS98" s="129"/>
      <c r="DWT98" s="129"/>
      <c r="DWU98" s="129"/>
      <c r="DWV98" s="129"/>
      <c r="DWW98" s="129"/>
      <c r="DWX98" s="129"/>
      <c r="DWY98" s="129"/>
      <c r="DWZ98" s="129"/>
      <c r="DXA98" s="129"/>
      <c r="DXB98" s="129"/>
      <c r="DXC98" s="129"/>
      <c r="DXD98" s="129"/>
      <c r="DXE98" s="129"/>
      <c r="DXF98" s="129"/>
      <c r="DXG98" s="129"/>
      <c r="DXH98" s="129"/>
      <c r="DXI98" s="129"/>
      <c r="DXJ98" s="129"/>
      <c r="DXK98" s="129"/>
      <c r="DXL98" s="129"/>
      <c r="DXM98" s="129"/>
      <c r="DXN98" s="129"/>
      <c r="DXO98" s="129"/>
      <c r="DXP98" s="129"/>
      <c r="DXQ98" s="129"/>
      <c r="DXR98" s="129"/>
      <c r="DXS98" s="129"/>
      <c r="DXT98" s="129"/>
      <c r="DXU98" s="129"/>
      <c r="DXV98" s="129"/>
      <c r="DXW98" s="129"/>
      <c r="DXX98" s="129"/>
      <c r="DXY98" s="129"/>
      <c r="DXZ98" s="129"/>
      <c r="DYA98" s="129"/>
      <c r="DYB98" s="129"/>
      <c r="DYC98" s="129"/>
      <c r="DYD98" s="129"/>
      <c r="DYE98" s="129"/>
      <c r="DYF98" s="129"/>
      <c r="DYG98" s="129"/>
      <c r="DYH98" s="129"/>
      <c r="DYI98" s="129"/>
      <c r="DYJ98" s="129"/>
      <c r="DYK98" s="129"/>
      <c r="DYL98" s="129"/>
      <c r="DYM98" s="129"/>
      <c r="DYN98" s="129"/>
      <c r="DYO98" s="129"/>
      <c r="DYP98" s="129"/>
      <c r="DYQ98" s="129"/>
      <c r="DYR98" s="129"/>
      <c r="DYS98" s="129"/>
      <c r="DYT98" s="129"/>
      <c r="DYU98" s="129"/>
      <c r="DYV98" s="129"/>
      <c r="DYW98" s="129"/>
      <c r="DYX98" s="129"/>
      <c r="DYY98" s="129"/>
      <c r="DYZ98" s="129"/>
      <c r="DZA98" s="129"/>
      <c r="DZB98" s="129"/>
      <c r="DZC98" s="129"/>
      <c r="DZD98" s="129"/>
      <c r="DZE98" s="129"/>
      <c r="DZF98" s="129"/>
      <c r="DZG98" s="129"/>
      <c r="DZH98" s="129"/>
      <c r="DZI98" s="129"/>
      <c r="DZJ98" s="129"/>
      <c r="DZK98" s="129"/>
      <c r="DZL98" s="129"/>
      <c r="DZM98" s="129"/>
      <c r="DZN98" s="129"/>
      <c r="DZO98" s="129"/>
      <c r="DZP98" s="129"/>
      <c r="DZQ98" s="129"/>
      <c r="DZR98" s="129"/>
      <c r="DZS98" s="129"/>
      <c r="DZT98" s="129"/>
      <c r="DZU98" s="129"/>
      <c r="DZV98" s="129"/>
      <c r="DZW98" s="129"/>
      <c r="DZX98" s="129"/>
      <c r="DZY98" s="129"/>
      <c r="DZZ98" s="129"/>
      <c r="EAA98" s="129"/>
      <c r="EAB98" s="129"/>
      <c r="EAC98" s="129"/>
      <c r="EAD98" s="129"/>
      <c r="EAE98" s="129"/>
      <c r="EAF98" s="129"/>
      <c r="EAG98" s="129"/>
      <c r="EAH98" s="129"/>
      <c r="EAI98" s="129"/>
      <c r="EAJ98" s="129"/>
      <c r="EAK98" s="129"/>
      <c r="EAL98" s="129"/>
      <c r="EAM98" s="129"/>
      <c r="EAN98" s="129"/>
      <c r="EAO98" s="129"/>
      <c r="EAP98" s="129"/>
      <c r="EAQ98" s="129"/>
      <c r="EAR98" s="129"/>
      <c r="EAS98" s="129"/>
      <c r="EAT98" s="129"/>
      <c r="EAU98" s="129"/>
      <c r="EAV98" s="129"/>
      <c r="EAW98" s="129"/>
      <c r="EAX98" s="129"/>
      <c r="EAY98" s="129"/>
      <c r="EAZ98" s="129"/>
      <c r="EBA98" s="129"/>
      <c r="EBB98" s="129"/>
      <c r="EBC98" s="129"/>
      <c r="EBD98" s="129"/>
      <c r="EBE98" s="129"/>
      <c r="EBF98" s="129"/>
      <c r="EBG98" s="129"/>
      <c r="EBH98" s="129"/>
      <c r="EBI98" s="129"/>
      <c r="EBJ98" s="129"/>
      <c r="EBK98" s="129"/>
      <c r="EBL98" s="129"/>
      <c r="EBM98" s="129"/>
      <c r="EBN98" s="129"/>
      <c r="EBO98" s="129"/>
      <c r="EBP98" s="129"/>
      <c r="EBQ98" s="129"/>
      <c r="EBR98" s="129"/>
      <c r="EBS98" s="129"/>
      <c r="EBT98" s="129"/>
      <c r="EBU98" s="129"/>
      <c r="EBV98" s="129"/>
      <c r="EBW98" s="129"/>
      <c r="EBX98" s="129"/>
      <c r="EBY98" s="129"/>
      <c r="EBZ98" s="129"/>
      <c r="ECA98" s="129"/>
      <c r="ECB98" s="129"/>
      <c r="ECC98" s="129"/>
      <c r="ECD98" s="129"/>
      <c r="ECE98" s="129"/>
      <c r="ECF98" s="129"/>
      <c r="ECG98" s="129"/>
      <c r="ECH98" s="129"/>
      <c r="ECI98" s="129"/>
      <c r="ECJ98" s="129"/>
      <c r="ECK98" s="129"/>
      <c r="ECL98" s="129"/>
      <c r="ECM98" s="129"/>
      <c r="ECN98" s="129"/>
      <c r="ECO98" s="129"/>
      <c r="ECP98" s="129"/>
      <c r="ECQ98" s="129"/>
      <c r="ECR98" s="129"/>
      <c r="ECS98" s="129"/>
      <c r="ECT98" s="129"/>
      <c r="ECU98" s="129"/>
      <c r="ECV98" s="129"/>
      <c r="ECW98" s="129"/>
      <c r="ECX98" s="129"/>
      <c r="ECY98" s="129"/>
      <c r="ECZ98" s="129"/>
      <c r="EDA98" s="129"/>
      <c r="EDB98" s="129"/>
      <c r="EDC98" s="129"/>
      <c r="EDD98" s="129"/>
      <c r="EDE98" s="129"/>
      <c r="EDF98" s="129"/>
      <c r="EDG98" s="129"/>
      <c r="EDH98" s="129"/>
      <c r="EDI98" s="129"/>
      <c r="EDJ98" s="129"/>
      <c r="EDK98" s="129"/>
      <c r="EDL98" s="129"/>
      <c r="EDM98" s="129"/>
      <c r="EDN98" s="129"/>
      <c r="EDO98" s="129"/>
      <c r="EDP98" s="129"/>
      <c r="EDQ98" s="129"/>
      <c r="EDR98" s="129"/>
      <c r="EDS98" s="129"/>
      <c r="EDT98" s="129"/>
      <c r="EDU98" s="129"/>
      <c r="EDV98" s="129"/>
      <c r="EDW98" s="129"/>
      <c r="EDX98" s="129"/>
      <c r="EDY98" s="129"/>
      <c r="EDZ98" s="129"/>
      <c r="EEA98" s="129"/>
      <c r="EEB98" s="129"/>
      <c r="EEC98" s="129"/>
      <c r="EED98" s="129"/>
      <c r="EEE98" s="129"/>
      <c r="EEF98" s="129"/>
      <c r="EEG98" s="129"/>
      <c r="EEH98" s="129"/>
      <c r="EEI98" s="129"/>
      <c r="EEJ98" s="129"/>
      <c r="EEK98" s="129"/>
      <c r="EEL98" s="129"/>
      <c r="EEM98" s="129"/>
      <c r="EEN98" s="129"/>
      <c r="EEO98" s="129"/>
      <c r="EEP98" s="129"/>
      <c r="EEQ98" s="129"/>
      <c r="EER98" s="129"/>
      <c r="EES98" s="129"/>
      <c r="EET98" s="129"/>
      <c r="EEU98" s="129"/>
      <c r="EEV98" s="129"/>
      <c r="EEW98" s="129"/>
      <c r="EEX98" s="129"/>
      <c r="EEY98" s="129"/>
      <c r="EEZ98" s="129"/>
      <c r="EFA98" s="129"/>
      <c r="EFB98" s="129"/>
      <c r="EFC98" s="129"/>
      <c r="EFD98" s="129"/>
      <c r="EFE98" s="129"/>
      <c r="EFF98" s="129"/>
      <c r="EFG98" s="129"/>
      <c r="EFH98" s="129"/>
      <c r="EFI98" s="129"/>
      <c r="EFJ98" s="129"/>
      <c r="EFK98" s="129"/>
      <c r="EFL98" s="129"/>
      <c r="EFM98" s="129"/>
      <c r="EFN98" s="129"/>
      <c r="EFO98" s="129"/>
      <c r="EFP98" s="129"/>
      <c r="EFQ98" s="129"/>
      <c r="EFR98" s="129"/>
      <c r="EFS98" s="129"/>
      <c r="EFT98" s="129"/>
      <c r="EFU98" s="129"/>
      <c r="EFV98" s="129"/>
      <c r="EFW98" s="129"/>
      <c r="EFX98" s="129"/>
      <c r="EFY98" s="129"/>
      <c r="EFZ98" s="129"/>
      <c r="EGA98" s="129"/>
      <c r="EGB98" s="129"/>
      <c r="EGC98" s="129"/>
      <c r="EGD98" s="129"/>
      <c r="EGE98" s="129"/>
      <c r="EGF98" s="129"/>
      <c r="EGG98" s="129"/>
      <c r="EGH98" s="129"/>
      <c r="EGI98" s="129"/>
      <c r="EGJ98" s="129"/>
      <c r="EGK98" s="129"/>
      <c r="EGL98" s="129"/>
      <c r="EGM98" s="129"/>
      <c r="EGN98" s="129"/>
      <c r="EGO98" s="129"/>
      <c r="EGP98" s="129"/>
      <c r="EGQ98" s="129"/>
      <c r="EGR98" s="129"/>
      <c r="EGS98" s="129"/>
      <c r="EGT98" s="129"/>
      <c r="EGU98" s="129"/>
      <c r="EGV98" s="129"/>
      <c r="EGW98" s="129"/>
      <c r="EGX98" s="129"/>
      <c r="EGY98" s="129"/>
      <c r="EGZ98" s="129"/>
      <c r="EHA98" s="129"/>
      <c r="EHB98" s="129"/>
      <c r="EHC98" s="129"/>
      <c r="EHD98" s="129"/>
      <c r="EHE98" s="129"/>
      <c r="EHF98" s="129"/>
      <c r="EHG98" s="129"/>
      <c r="EHH98" s="129"/>
      <c r="EHI98" s="129"/>
      <c r="EHJ98" s="129"/>
      <c r="EHK98" s="129"/>
      <c r="EHL98" s="129"/>
      <c r="EHM98" s="129"/>
      <c r="EHN98" s="129"/>
      <c r="EHO98" s="129"/>
      <c r="EHP98" s="129"/>
      <c r="EHQ98" s="129"/>
      <c r="EHR98" s="129"/>
      <c r="EHS98" s="129"/>
      <c r="EHT98" s="129"/>
      <c r="EHU98" s="129"/>
      <c r="EHV98" s="129"/>
      <c r="EHW98" s="129"/>
      <c r="EHX98" s="129"/>
      <c r="EHY98" s="129"/>
      <c r="EHZ98" s="129"/>
      <c r="EIA98" s="129"/>
      <c r="EIB98" s="129"/>
      <c r="EIC98" s="129"/>
      <c r="EID98" s="129"/>
      <c r="EIE98" s="129"/>
      <c r="EIF98" s="129"/>
      <c r="EIG98" s="129"/>
      <c r="EIH98" s="129"/>
      <c r="EII98" s="129"/>
      <c r="EIJ98" s="129"/>
      <c r="EIK98" s="129"/>
      <c r="EIL98" s="129"/>
      <c r="EIM98" s="129"/>
      <c r="EIN98" s="129"/>
      <c r="EIO98" s="129"/>
      <c r="EIP98" s="129"/>
      <c r="EIQ98" s="129"/>
      <c r="EIR98" s="129"/>
      <c r="EIS98" s="129"/>
      <c r="EIT98" s="129"/>
      <c r="EIU98" s="129"/>
      <c r="EIV98" s="129"/>
      <c r="EIW98" s="129"/>
      <c r="EIX98" s="129"/>
      <c r="EIY98" s="129"/>
      <c r="EIZ98" s="129"/>
      <c r="EJA98" s="129"/>
      <c r="EJB98" s="129"/>
      <c r="EJC98" s="129"/>
      <c r="EJD98" s="129"/>
      <c r="EJE98" s="129"/>
      <c r="EJF98" s="129"/>
      <c r="EJG98" s="129"/>
      <c r="EJH98" s="129"/>
      <c r="EJI98" s="129"/>
      <c r="EJJ98" s="129"/>
      <c r="EJK98" s="129"/>
      <c r="EJL98" s="129"/>
      <c r="EJM98" s="129"/>
      <c r="EJN98" s="129"/>
      <c r="EJO98" s="129"/>
      <c r="EJP98" s="129"/>
      <c r="EJQ98" s="129"/>
      <c r="EJR98" s="129"/>
      <c r="EJS98" s="129"/>
      <c r="EJT98" s="129"/>
      <c r="EJU98" s="129"/>
      <c r="EJV98" s="129"/>
      <c r="EJW98" s="129"/>
      <c r="EJX98" s="129"/>
      <c r="EJY98" s="129"/>
      <c r="EJZ98" s="129"/>
      <c r="EKA98" s="129"/>
      <c r="EKB98" s="129"/>
      <c r="EKC98" s="129"/>
      <c r="EKD98" s="129"/>
      <c r="EKE98" s="129"/>
      <c r="EKF98" s="129"/>
      <c r="EKG98" s="129"/>
      <c r="EKH98" s="129"/>
      <c r="EKI98" s="129"/>
      <c r="EKJ98" s="129"/>
      <c r="EKK98" s="129"/>
      <c r="EKL98" s="129"/>
      <c r="EKM98" s="129"/>
      <c r="EKN98" s="129"/>
      <c r="EKO98" s="129"/>
      <c r="EKP98" s="129"/>
      <c r="EKQ98" s="129"/>
      <c r="EKR98" s="129"/>
      <c r="EKS98" s="129"/>
      <c r="EKT98" s="129"/>
      <c r="EKU98" s="129"/>
      <c r="EKV98" s="129"/>
      <c r="EKW98" s="129"/>
      <c r="EKX98" s="129"/>
      <c r="EKY98" s="129"/>
      <c r="EKZ98" s="129"/>
      <c r="ELA98" s="129"/>
      <c r="ELB98" s="129"/>
      <c r="ELC98" s="129"/>
      <c r="ELD98" s="129"/>
      <c r="ELE98" s="129"/>
      <c r="ELF98" s="129"/>
      <c r="ELG98" s="129"/>
      <c r="ELH98" s="129"/>
      <c r="ELI98" s="129"/>
      <c r="ELJ98" s="129"/>
      <c r="ELK98" s="129"/>
      <c r="ELL98" s="129"/>
      <c r="ELM98" s="129"/>
      <c r="ELN98" s="129"/>
      <c r="ELO98" s="129"/>
      <c r="ELP98" s="129"/>
      <c r="ELQ98" s="129"/>
      <c r="ELR98" s="129"/>
      <c r="ELS98" s="129"/>
      <c r="ELT98" s="129"/>
      <c r="ELU98" s="129"/>
      <c r="ELV98" s="129"/>
      <c r="ELW98" s="129"/>
      <c r="ELX98" s="129"/>
      <c r="ELY98" s="129"/>
      <c r="ELZ98" s="129"/>
      <c r="EMA98" s="129"/>
      <c r="EMB98" s="129"/>
      <c r="EMC98" s="129"/>
      <c r="EMD98" s="129"/>
      <c r="EME98" s="129"/>
      <c r="EMF98" s="129"/>
      <c r="EMG98" s="129"/>
      <c r="EMH98" s="129"/>
      <c r="EMI98" s="129"/>
      <c r="EMJ98" s="129"/>
      <c r="EMK98" s="129"/>
      <c r="EML98" s="129"/>
      <c r="EMM98" s="129"/>
      <c r="EMN98" s="129"/>
      <c r="EMO98" s="129"/>
      <c r="EMP98" s="129"/>
      <c r="EMQ98" s="129"/>
      <c r="EMR98" s="129"/>
      <c r="EMS98" s="129"/>
      <c r="EMT98" s="129"/>
      <c r="EMU98" s="129"/>
      <c r="EMV98" s="129"/>
      <c r="EMW98" s="129"/>
      <c r="EMX98" s="129"/>
      <c r="EMY98" s="129"/>
      <c r="EMZ98" s="129"/>
      <c r="ENA98" s="129"/>
      <c r="ENB98" s="129"/>
      <c r="ENC98" s="129"/>
      <c r="END98" s="129"/>
      <c r="ENE98" s="129"/>
      <c r="ENF98" s="129"/>
      <c r="ENG98" s="129"/>
      <c r="ENH98" s="129"/>
      <c r="ENI98" s="129"/>
      <c r="ENJ98" s="129"/>
      <c r="ENK98" s="129"/>
      <c r="ENL98" s="129"/>
      <c r="ENM98" s="129"/>
      <c r="ENN98" s="129"/>
      <c r="ENO98" s="129"/>
      <c r="ENP98" s="129"/>
      <c r="ENQ98" s="129"/>
      <c r="ENR98" s="129"/>
      <c r="ENS98" s="129"/>
      <c r="ENT98" s="129"/>
      <c r="ENU98" s="129"/>
      <c r="ENV98" s="129"/>
      <c r="ENW98" s="129"/>
      <c r="ENX98" s="129"/>
      <c r="ENY98" s="129"/>
      <c r="ENZ98" s="129"/>
      <c r="EOA98" s="129"/>
      <c r="EOB98" s="129"/>
      <c r="EOC98" s="129"/>
      <c r="EOD98" s="129"/>
      <c r="EOE98" s="129"/>
      <c r="EOF98" s="129"/>
      <c r="EOG98" s="129"/>
      <c r="EOH98" s="129"/>
      <c r="EOI98" s="129"/>
      <c r="EOJ98" s="129"/>
      <c r="EOK98" s="129"/>
      <c r="EOL98" s="129"/>
      <c r="EOM98" s="129"/>
      <c r="EON98" s="129"/>
      <c r="EOO98" s="129"/>
      <c r="EOP98" s="129"/>
      <c r="EOQ98" s="129"/>
      <c r="EOR98" s="129"/>
      <c r="EOS98" s="129"/>
      <c r="EOT98" s="129"/>
      <c r="EOU98" s="129"/>
      <c r="EOV98" s="129"/>
      <c r="EOW98" s="129"/>
      <c r="EOX98" s="129"/>
      <c r="EOY98" s="129"/>
      <c r="EOZ98" s="129"/>
      <c r="EPA98" s="129"/>
      <c r="EPB98" s="129"/>
      <c r="EPC98" s="129"/>
      <c r="EPD98" s="129"/>
      <c r="EPE98" s="129"/>
      <c r="EPF98" s="129"/>
      <c r="EPG98" s="129"/>
      <c r="EPH98" s="129"/>
      <c r="EPI98" s="129"/>
      <c r="EPJ98" s="129"/>
      <c r="EPK98" s="129"/>
      <c r="EPL98" s="129"/>
      <c r="EPM98" s="129"/>
      <c r="EPN98" s="129"/>
      <c r="EPO98" s="129"/>
      <c r="EPP98" s="129"/>
      <c r="EPQ98" s="129"/>
      <c r="EPR98" s="129"/>
      <c r="EPS98" s="129"/>
      <c r="EPT98" s="129"/>
      <c r="EPU98" s="129"/>
      <c r="EPV98" s="129"/>
      <c r="EPW98" s="129"/>
      <c r="EPX98" s="129"/>
      <c r="EPY98" s="129"/>
      <c r="EPZ98" s="129"/>
      <c r="EQA98" s="129"/>
      <c r="EQB98" s="129"/>
      <c r="EQC98" s="129"/>
      <c r="EQD98" s="129"/>
      <c r="EQE98" s="129"/>
      <c r="EQF98" s="129"/>
      <c r="EQG98" s="129"/>
      <c r="EQH98" s="129"/>
      <c r="EQI98" s="129"/>
      <c r="EQJ98" s="129"/>
      <c r="EQK98" s="129"/>
      <c r="EQL98" s="129"/>
      <c r="EQM98" s="129"/>
      <c r="EQN98" s="129"/>
      <c r="EQO98" s="129"/>
      <c r="EQP98" s="129"/>
      <c r="EQQ98" s="129"/>
      <c r="EQR98" s="129"/>
      <c r="EQS98" s="129"/>
      <c r="EQT98" s="129"/>
      <c r="EQU98" s="129"/>
      <c r="EQV98" s="129"/>
      <c r="EQW98" s="129"/>
      <c r="EQX98" s="129"/>
      <c r="EQY98" s="129"/>
      <c r="EQZ98" s="129"/>
      <c r="ERA98" s="129"/>
      <c r="ERB98" s="129"/>
      <c r="ERC98" s="129"/>
      <c r="ERD98" s="129"/>
      <c r="ERE98" s="129"/>
      <c r="ERF98" s="129"/>
      <c r="ERG98" s="129"/>
      <c r="ERH98" s="129"/>
      <c r="ERI98" s="129"/>
      <c r="ERJ98" s="129"/>
      <c r="ERK98" s="129"/>
      <c r="ERL98" s="129"/>
      <c r="ERM98" s="129"/>
      <c r="ERN98" s="129"/>
      <c r="ERO98" s="129"/>
      <c r="ERP98" s="129"/>
      <c r="ERQ98" s="129"/>
      <c r="ERR98" s="129"/>
      <c r="ERS98" s="129"/>
      <c r="ERT98" s="129"/>
      <c r="ERU98" s="129"/>
      <c r="ERV98" s="129"/>
      <c r="ERW98" s="129"/>
      <c r="ERX98" s="129"/>
      <c r="ERY98" s="129"/>
      <c r="ERZ98" s="129"/>
      <c r="ESA98" s="129"/>
      <c r="ESB98" s="129"/>
      <c r="ESC98" s="129"/>
      <c r="ESD98" s="129"/>
      <c r="ESE98" s="129"/>
      <c r="ESF98" s="129"/>
      <c r="ESG98" s="129"/>
      <c r="ESH98" s="129"/>
      <c r="ESI98" s="129"/>
      <c r="ESJ98" s="129"/>
      <c r="ESK98" s="129"/>
      <c r="ESL98" s="129"/>
      <c r="ESM98" s="129"/>
      <c r="ESN98" s="129"/>
      <c r="ESO98" s="129"/>
      <c r="ESP98" s="129"/>
      <c r="ESQ98" s="129"/>
      <c r="ESR98" s="129"/>
      <c r="ESS98" s="129"/>
      <c r="EST98" s="129"/>
      <c r="ESU98" s="129"/>
      <c r="ESV98" s="129"/>
      <c r="ESW98" s="129"/>
      <c r="ESX98" s="129"/>
      <c r="ESY98" s="129"/>
      <c r="ESZ98" s="129"/>
      <c r="ETA98" s="129"/>
      <c r="ETB98" s="129"/>
      <c r="ETC98" s="129"/>
      <c r="ETD98" s="129"/>
      <c r="ETE98" s="129"/>
      <c r="ETF98" s="129"/>
      <c r="ETG98" s="129"/>
      <c r="ETH98" s="129"/>
      <c r="ETI98" s="129"/>
      <c r="ETJ98" s="129"/>
      <c r="ETK98" s="129"/>
      <c r="ETL98" s="129"/>
      <c r="ETM98" s="129"/>
      <c r="ETN98" s="129"/>
      <c r="ETO98" s="129"/>
      <c r="ETP98" s="129"/>
      <c r="ETQ98" s="129"/>
      <c r="ETR98" s="129"/>
      <c r="ETS98" s="129"/>
      <c r="ETT98" s="129"/>
      <c r="ETU98" s="129"/>
      <c r="ETV98" s="129"/>
      <c r="ETW98" s="129"/>
      <c r="ETX98" s="129"/>
      <c r="ETY98" s="129"/>
      <c r="ETZ98" s="129"/>
      <c r="EUA98" s="129"/>
      <c r="EUB98" s="129"/>
      <c r="EUC98" s="129"/>
      <c r="EUD98" s="129"/>
      <c r="EUE98" s="129"/>
      <c r="EUF98" s="129"/>
      <c r="EUG98" s="129"/>
      <c r="EUH98" s="129"/>
      <c r="EUI98" s="129"/>
      <c r="EUJ98" s="129"/>
      <c r="EUK98" s="129"/>
      <c r="EUL98" s="129"/>
      <c r="EUM98" s="129"/>
      <c r="EUN98" s="129"/>
      <c r="EUO98" s="129"/>
      <c r="EUP98" s="129"/>
      <c r="EUQ98" s="129"/>
      <c r="EUR98" s="129"/>
      <c r="EUS98" s="129"/>
      <c r="EUT98" s="129"/>
      <c r="EUU98" s="129"/>
      <c r="EUV98" s="129"/>
      <c r="EUW98" s="129"/>
      <c r="EUX98" s="129"/>
      <c r="EUY98" s="129"/>
      <c r="EUZ98" s="129"/>
      <c r="EVA98" s="129"/>
      <c r="EVB98" s="129"/>
      <c r="EVC98" s="129"/>
      <c r="EVD98" s="129"/>
      <c r="EVE98" s="129"/>
      <c r="EVF98" s="129"/>
      <c r="EVG98" s="129"/>
      <c r="EVH98" s="129"/>
      <c r="EVI98" s="129"/>
      <c r="EVJ98" s="129"/>
      <c r="EVK98" s="129"/>
      <c r="EVL98" s="129"/>
      <c r="EVM98" s="129"/>
      <c r="EVN98" s="129"/>
      <c r="EVO98" s="129"/>
      <c r="EVP98" s="129"/>
      <c r="EVQ98" s="129"/>
      <c r="EVR98" s="129"/>
      <c r="EVS98" s="129"/>
      <c r="EVT98" s="129"/>
      <c r="EVU98" s="129"/>
      <c r="EVV98" s="129"/>
      <c r="EVW98" s="129"/>
      <c r="EVX98" s="129"/>
      <c r="EVY98" s="129"/>
      <c r="EVZ98" s="129"/>
      <c r="EWA98" s="129"/>
      <c r="EWB98" s="129"/>
      <c r="EWC98" s="129"/>
      <c r="EWD98" s="129"/>
      <c r="EWE98" s="129"/>
      <c r="EWF98" s="129"/>
      <c r="EWG98" s="129"/>
      <c r="EWH98" s="129"/>
      <c r="EWI98" s="129"/>
      <c r="EWJ98" s="129"/>
      <c r="EWK98" s="129"/>
      <c r="EWL98" s="129"/>
      <c r="EWM98" s="129"/>
      <c r="EWN98" s="129"/>
      <c r="EWO98" s="129"/>
      <c r="EWP98" s="129"/>
      <c r="EWQ98" s="129"/>
      <c r="EWR98" s="129"/>
      <c r="EWS98" s="129"/>
      <c r="EWT98" s="129"/>
      <c r="EWU98" s="129"/>
      <c r="EWV98" s="129"/>
      <c r="EWW98" s="129"/>
      <c r="EWX98" s="129"/>
      <c r="EWY98" s="129"/>
      <c r="EWZ98" s="129"/>
      <c r="EXA98" s="129"/>
      <c r="EXB98" s="129"/>
      <c r="EXC98" s="129"/>
      <c r="EXD98" s="129"/>
      <c r="EXE98" s="129"/>
      <c r="EXF98" s="129"/>
      <c r="EXG98" s="129"/>
      <c r="EXH98" s="129"/>
      <c r="EXI98" s="129"/>
      <c r="EXJ98" s="129"/>
      <c r="EXK98" s="129"/>
      <c r="EXL98" s="129"/>
      <c r="EXM98" s="129"/>
      <c r="EXN98" s="129"/>
      <c r="EXO98" s="129"/>
      <c r="EXP98" s="129"/>
      <c r="EXQ98" s="129"/>
      <c r="EXR98" s="129"/>
      <c r="EXS98" s="129"/>
      <c r="EXT98" s="129"/>
      <c r="EXU98" s="129"/>
      <c r="EXV98" s="129"/>
      <c r="EXW98" s="129"/>
      <c r="EXX98" s="129"/>
      <c r="EXY98" s="129"/>
      <c r="EXZ98" s="129"/>
      <c r="EYA98" s="129"/>
      <c r="EYB98" s="129"/>
      <c r="EYC98" s="129"/>
      <c r="EYD98" s="129"/>
      <c r="EYE98" s="129"/>
      <c r="EYF98" s="129"/>
      <c r="EYG98" s="129"/>
      <c r="EYH98" s="129"/>
      <c r="EYI98" s="129"/>
      <c r="EYJ98" s="129"/>
      <c r="EYK98" s="129"/>
      <c r="EYL98" s="129"/>
      <c r="EYM98" s="129"/>
      <c r="EYN98" s="129"/>
      <c r="EYO98" s="129"/>
      <c r="EYP98" s="129"/>
      <c r="EYQ98" s="129"/>
      <c r="EYR98" s="129"/>
      <c r="EYS98" s="129"/>
      <c r="EYT98" s="129"/>
      <c r="EYU98" s="129"/>
      <c r="EYV98" s="129"/>
      <c r="EYW98" s="129"/>
      <c r="EYX98" s="129"/>
      <c r="EYY98" s="129"/>
      <c r="EYZ98" s="129"/>
      <c r="EZA98" s="129"/>
      <c r="EZB98" s="129"/>
      <c r="EZC98" s="129"/>
      <c r="EZD98" s="129"/>
      <c r="EZE98" s="129"/>
      <c r="EZF98" s="129"/>
      <c r="EZG98" s="129"/>
      <c r="EZH98" s="129"/>
      <c r="EZI98" s="129"/>
      <c r="EZJ98" s="129"/>
      <c r="EZK98" s="129"/>
      <c r="EZL98" s="129"/>
      <c r="EZM98" s="129"/>
      <c r="EZN98" s="129"/>
      <c r="EZO98" s="129"/>
      <c r="EZP98" s="129"/>
      <c r="EZQ98" s="129"/>
      <c r="EZR98" s="129"/>
      <c r="EZS98" s="129"/>
      <c r="EZT98" s="129"/>
      <c r="EZU98" s="129"/>
      <c r="EZV98" s="129"/>
      <c r="EZW98" s="129"/>
      <c r="EZX98" s="129"/>
      <c r="EZY98" s="129"/>
      <c r="EZZ98" s="129"/>
      <c r="FAA98" s="129"/>
      <c r="FAB98" s="129"/>
      <c r="FAC98" s="129"/>
      <c r="FAD98" s="129"/>
      <c r="FAE98" s="129"/>
      <c r="FAF98" s="129"/>
      <c r="FAG98" s="129"/>
      <c r="FAH98" s="129"/>
      <c r="FAI98" s="129"/>
      <c r="FAJ98" s="129"/>
      <c r="FAK98" s="129"/>
      <c r="FAL98" s="129"/>
      <c r="FAM98" s="129"/>
      <c r="FAN98" s="129"/>
      <c r="FAO98" s="129"/>
      <c r="FAP98" s="129"/>
      <c r="FAQ98" s="129"/>
      <c r="FAR98" s="129"/>
      <c r="FAS98" s="129"/>
      <c r="FAT98" s="129"/>
      <c r="FAU98" s="129"/>
      <c r="FAV98" s="129"/>
      <c r="FAW98" s="129"/>
      <c r="FAX98" s="129"/>
      <c r="FAY98" s="129"/>
      <c r="FAZ98" s="129"/>
      <c r="FBA98" s="129"/>
      <c r="FBB98" s="129"/>
      <c r="FBC98" s="129"/>
      <c r="FBD98" s="129"/>
      <c r="FBE98" s="129"/>
      <c r="FBF98" s="129"/>
      <c r="FBG98" s="129"/>
      <c r="FBH98" s="129"/>
      <c r="FBI98" s="129"/>
      <c r="FBJ98" s="129"/>
      <c r="FBK98" s="129"/>
      <c r="FBL98" s="129"/>
      <c r="FBM98" s="129"/>
      <c r="FBN98" s="129"/>
      <c r="FBO98" s="129"/>
      <c r="FBP98" s="129"/>
      <c r="FBQ98" s="129"/>
      <c r="FBR98" s="129"/>
      <c r="FBS98" s="129"/>
      <c r="FBT98" s="129"/>
      <c r="FBU98" s="129"/>
      <c r="FBV98" s="129"/>
      <c r="FBW98" s="129"/>
      <c r="FBX98" s="129"/>
      <c r="FBY98" s="129"/>
      <c r="FBZ98" s="129"/>
      <c r="FCA98" s="129"/>
      <c r="FCB98" s="129"/>
      <c r="FCC98" s="129"/>
      <c r="FCD98" s="129"/>
      <c r="FCE98" s="129"/>
      <c r="FCF98" s="129"/>
      <c r="FCG98" s="129"/>
      <c r="FCH98" s="129"/>
      <c r="FCI98" s="129"/>
      <c r="FCJ98" s="129"/>
      <c r="FCK98" s="129"/>
      <c r="FCL98" s="129"/>
      <c r="FCM98" s="129"/>
      <c r="FCN98" s="129"/>
      <c r="FCO98" s="129"/>
      <c r="FCP98" s="129"/>
      <c r="FCQ98" s="129"/>
      <c r="FCR98" s="129"/>
      <c r="FCS98" s="129"/>
      <c r="FCT98" s="129"/>
      <c r="FCU98" s="129"/>
      <c r="FCV98" s="129"/>
      <c r="FCW98" s="129"/>
      <c r="FCX98" s="129"/>
      <c r="FCY98" s="129"/>
      <c r="FCZ98" s="129"/>
      <c r="FDA98" s="129"/>
      <c r="FDB98" s="129"/>
      <c r="FDC98" s="129"/>
      <c r="FDD98" s="129"/>
      <c r="FDE98" s="129"/>
      <c r="FDF98" s="129"/>
      <c r="FDG98" s="129"/>
      <c r="FDH98" s="129"/>
      <c r="FDI98" s="129"/>
      <c r="FDJ98" s="129"/>
      <c r="FDK98" s="129"/>
      <c r="FDL98" s="129"/>
      <c r="FDM98" s="129"/>
      <c r="FDN98" s="129"/>
      <c r="FDO98" s="129"/>
      <c r="FDP98" s="129"/>
      <c r="FDQ98" s="129"/>
      <c r="FDR98" s="129"/>
      <c r="FDS98" s="129"/>
      <c r="FDT98" s="129"/>
      <c r="FDU98" s="129"/>
      <c r="FDV98" s="129"/>
      <c r="FDW98" s="129"/>
      <c r="FDX98" s="129"/>
      <c r="FDY98" s="129"/>
      <c r="FDZ98" s="129"/>
      <c r="FEA98" s="129"/>
      <c r="FEB98" s="129"/>
      <c r="FEC98" s="129"/>
      <c r="FED98" s="129"/>
      <c r="FEE98" s="129"/>
      <c r="FEF98" s="129"/>
      <c r="FEG98" s="129"/>
      <c r="FEH98" s="129"/>
      <c r="FEI98" s="129"/>
      <c r="FEJ98" s="129"/>
      <c r="FEK98" s="129"/>
      <c r="FEL98" s="129"/>
      <c r="FEM98" s="129"/>
      <c r="FEN98" s="129"/>
      <c r="FEO98" s="129"/>
      <c r="FEP98" s="129"/>
      <c r="FEQ98" s="129"/>
      <c r="FER98" s="129"/>
      <c r="FES98" s="129"/>
      <c r="FET98" s="129"/>
      <c r="FEU98" s="129"/>
      <c r="FEV98" s="129"/>
      <c r="FEW98" s="129"/>
      <c r="FEX98" s="129"/>
      <c r="FEY98" s="129"/>
      <c r="FEZ98" s="129"/>
      <c r="FFA98" s="129"/>
      <c r="FFB98" s="129"/>
      <c r="FFC98" s="129"/>
      <c r="FFD98" s="129"/>
      <c r="FFE98" s="129"/>
      <c r="FFF98" s="129"/>
      <c r="FFG98" s="129"/>
      <c r="FFH98" s="129"/>
      <c r="FFI98" s="129"/>
      <c r="FFJ98" s="129"/>
      <c r="FFK98" s="129"/>
      <c r="FFL98" s="129"/>
      <c r="FFM98" s="129"/>
      <c r="FFN98" s="129"/>
      <c r="FFO98" s="129"/>
      <c r="FFP98" s="129"/>
      <c r="FFQ98" s="129"/>
      <c r="FFR98" s="129"/>
      <c r="FFS98" s="129"/>
      <c r="FFT98" s="129"/>
      <c r="FFU98" s="129"/>
      <c r="FFV98" s="129"/>
      <c r="FFW98" s="129"/>
      <c r="FFX98" s="129"/>
      <c r="FFY98" s="129"/>
      <c r="FFZ98" s="129"/>
      <c r="FGA98" s="129"/>
      <c r="FGB98" s="129"/>
      <c r="FGC98" s="129"/>
      <c r="FGD98" s="129"/>
      <c r="FGE98" s="129"/>
      <c r="FGF98" s="129"/>
      <c r="FGG98" s="129"/>
      <c r="FGH98" s="129"/>
      <c r="FGI98" s="129"/>
      <c r="FGJ98" s="129"/>
      <c r="FGK98" s="129"/>
      <c r="FGL98" s="129"/>
      <c r="FGM98" s="129"/>
      <c r="FGN98" s="129"/>
      <c r="FGO98" s="129"/>
      <c r="FGP98" s="129"/>
      <c r="FGQ98" s="129"/>
      <c r="FGR98" s="129"/>
      <c r="FGS98" s="129"/>
      <c r="FGT98" s="129"/>
      <c r="FGU98" s="129"/>
      <c r="FGV98" s="129"/>
      <c r="FGW98" s="129"/>
      <c r="FGX98" s="129"/>
      <c r="FGY98" s="129"/>
      <c r="FGZ98" s="129"/>
      <c r="FHA98" s="129"/>
      <c r="FHB98" s="129"/>
      <c r="FHC98" s="129"/>
      <c r="FHD98" s="129"/>
      <c r="FHE98" s="129"/>
      <c r="FHF98" s="129"/>
      <c r="FHG98" s="129"/>
      <c r="FHH98" s="129"/>
      <c r="FHI98" s="129"/>
      <c r="FHJ98" s="129"/>
      <c r="FHK98" s="129"/>
      <c r="FHL98" s="129"/>
      <c r="FHM98" s="129"/>
      <c r="FHN98" s="129"/>
      <c r="FHO98" s="129"/>
      <c r="FHP98" s="129"/>
      <c r="FHQ98" s="129"/>
      <c r="FHR98" s="129"/>
      <c r="FHS98" s="129"/>
      <c r="FHT98" s="129"/>
      <c r="FHU98" s="129"/>
      <c r="FHV98" s="129"/>
      <c r="FHW98" s="129"/>
      <c r="FHX98" s="129"/>
      <c r="FHY98" s="129"/>
      <c r="FHZ98" s="129"/>
      <c r="FIA98" s="129"/>
      <c r="FIB98" s="129"/>
      <c r="FIC98" s="129"/>
      <c r="FID98" s="129"/>
      <c r="FIE98" s="129"/>
      <c r="FIF98" s="129"/>
      <c r="FIG98" s="129"/>
      <c r="FIH98" s="129"/>
      <c r="FII98" s="129"/>
      <c r="FIJ98" s="129"/>
      <c r="FIK98" s="129"/>
      <c r="FIL98" s="129"/>
      <c r="FIM98" s="129"/>
      <c r="FIN98" s="129"/>
      <c r="FIO98" s="129"/>
      <c r="FIP98" s="129"/>
      <c r="FIQ98" s="129"/>
      <c r="FIR98" s="129"/>
      <c r="FIS98" s="129"/>
      <c r="FIT98" s="129"/>
      <c r="FIU98" s="129"/>
      <c r="FIV98" s="129"/>
      <c r="FIW98" s="129"/>
      <c r="FIX98" s="129"/>
      <c r="FIY98" s="129"/>
      <c r="FIZ98" s="129"/>
      <c r="FJA98" s="129"/>
      <c r="FJB98" s="129"/>
      <c r="FJC98" s="129"/>
      <c r="FJD98" s="129"/>
      <c r="FJE98" s="129"/>
      <c r="FJF98" s="129"/>
      <c r="FJG98" s="129"/>
      <c r="FJH98" s="129"/>
      <c r="FJI98" s="129"/>
      <c r="FJJ98" s="129"/>
      <c r="FJK98" s="129"/>
      <c r="FJL98" s="129"/>
      <c r="FJM98" s="129"/>
      <c r="FJN98" s="129"/>
      <c r="FJO98" s="129"/>
      <c r="FJP98" s="129"/>
      <c r="FJQ98" s="129"/>
      <c r="FJR98" s="129"/>
      <c r="FJS98" s="129"/>
      <c r="FJT98" s="129"/>
      <c r="FJU98" s="129"/>
      <c r="FJV98" s="129"/>
      <c r="FJW98" s="129"/>
      <c r="FJX98" s="129"/>
      <c r="FJY98" s="129"/>
      <c r="FJZ98" s="129"/>
      <c r="FKA98" s="129"/>
      <c r="FKB98" s="129"/>
      <c r="FKC98" s="129"/>
      <c r="FKD98" s="129"/>
      <c r="FKE98" s="129"/>
      <c r="FKF98" s="129"/>
      <c r="FKG98" s="129"/>
      <c r="FKH98" s="129"/>
      <c r="FKI98" s="129"/>
      <c r="FKJ98" s="129"/>
      <c r="FKK98" s="129"/>
      <c r="FKL98" s="129"/>
      <c r="FKM98" s="129"/>
      <c r="FKN98" s="129"/>
      <c r="FKO98" s="129"/>
      <c r="FKP98" s="129"/>
      <c r="FKQ98" s="129"/>
      <c r="FKR98" s="129"/>
      <c r="FKS98" s="129"/>
      <c r="FKT98" s="129"/>
      <c r="FKU98" s="129"/>
      <c r="FKV98" s="129"/>
      <c r="FKW98" s="129"/>
      <c r="FKX98" s="129"/>
      <c r="FKY98" s="129"/>
      <c r="FKZ98" s="129"/>
      <c r="FLA98" s="129"/>
      <c r="FLB98" s="129"/>
      <c r="FLC98" s="129"/>
      <c r="FLD98" s="129"/>
      <c r="FLE98" s="129"/>
      <c r="FLF98" s="129"/>
      <c r="FLG98" s="129"/>
      <c r="FLH98" s="129"/>
      <c r="FLI98" s="129"/>
      <c r="FLJ98" s="129"/>
      <c r="FLK98" s="129"/>
      <c r="FLL98" s="129"/>
      <c r="FLM98" s="129"/>
      <c r="FLN98" s="129"/>
      <c r="FLO98" s="129"/>
      <c r="FLP98" s="129"/>
      <c r="FLQ98" s="129"/>
      <c r="FLR98" s="129"/>
      <c r="FLS98" s="129"/>
      <c r="FLT98" s="129"/>
      <c r="FLU98" s="129"/>
      <c r="FLV98" s="129"/>
      <c r="FLW98" s="129"/>
      <c r="FLX98" s="129"/>
      <c r="FLY98" s="129"/>
      <c r="FLZ98" s="129"/>
      <c r="FMA98" s="129"/>
      <c r="FMB98" s="129"/>
      <c r="FMC98" s="129"/>
      <c r="FMD98" s="129"/>
      <c r="FME98" s="129"/>
      <c r="FMF98" s="129"/>
      <c r="FMG98" s="129"/>
      <c r="FMH98" s="129"/>
      <c r="FMI98" s="129"/>
      <c r="FMJ98" s="129"/>
      <c r="FMK98" s="129"/>
      <c r="FML98" s="129"/>
      <c r="FMM98" s="129"/>
      <c r="FMN98" s="129"/>
      <c r="FMO98" s="129"/>
      <c r="FMP98" s="129"/>
      <c r="FMQ98" s="129"/>
      <c r="FMR98" s="129"/>
      <c r="FMS98" s="129"/>
      <c r="FMT98" s="129"/>
      <c r="FMU98" s="129"/>
      <c r="FMV98" s="129"/>
      <c r="FMW98" s="129"/>
      <c r="FMX98" s="129"/>
      <c r="FMY98" s="129"/>
      <c r="FMZ98" s="129"/>
      <c r="FNA98" s="129"/>
      <c r="FNB98" s="129"/>
      <c r="FNC98" s="129"/>
      <c r="FND98" s="129"/>
      <c r="FNE98" s="129"/>
      <c r="FNF98" s="129"/>
      <c r="FNG98" s="129"/>
      <c r="FNH98" s="129"/>
      <c r="FNI98" s="129"/>
      <c r="FNJ98" s="129"/>
      <c r="FNK98" s="129"/>
      <c r="FNL98" s="129"/>
      <c r="FNM98" s="129"/>
      <c r="FNN98" s="129"/>
      <c r="FNO98" s="129"/>
      <c r="FNP98" s="129"/>
      <c r="FNQ98" s="129"/>
      <c r="FNR98" s="129"/>
      <c r="FNS98" s="129"/>
      <c r="FNT98" s="129"/>
      <c r="FNU98" s="129"/>
      <c r="FNV98" s="129"/>
      <c r="FNW98" s="129"/>
      <c r="FNX98" s="129"/>
      <c r="FNY98" s="129"/>
      <c r="FNZ98" s="129"/>
      <c r="FOA98" s="129"/>
      <c r="FOB98" s="129"/>
      <c r="FOC98" s="129"/>
      <c r="FOD98" s="129"/>
      <c r="FOE98" s="129"/>
      <c r="FOF98" s="129"/>
      <c r="FOG98" s="129"/>
      <c r="FOH98" s="129"/>
      <c r="FOI98" s="129"/>
      <c r="FOJ98" s="129"/>
      <c r="FOK98" s="129"/>
      <c r="FOL98" s="129"/>
      <c r="FOM98" s="129"/>
      <c r="FON98" s="129"/>
      <c r="FOO98" s="129"/>
      <c r="FOP98" s="129"/>
      <c r="FOQ98" s="129"/>
      <c r="FOR98" s="129"/>
      <c r="FOS98" s="129"/>
      <c r="FOT98" s="129"/>
      <c r="FOU98" s="129"/>
      <c r="FOV98" s="129"/>
      <c r="FOW98" s="129"/>
      <c r="FOX98" s="129"/>
      <c r="FOY98" s="129"/>
      <c r="FOZ98" s="129"/>
      <c r="FPA98" s="129"/>
      <c r="FPB98" s="129"/>
      <c r="FPC98" s="129"/>
      <c r="FPD98" s="129"/>
      <c r="FPE98" s="129"/>
      <c r="FPF98" s="129"/>
      <c r="FPG98" s="129"/>
      <c r="FPH98" s="129"/>
      <c r="FPI98" s="129"/>
      <c r="FPJ98" s="129"/>
      <c r="FPK98" s="129"/>
      <c r="FPL98" s="129"/>
      <c r="FPM98" s="129"/>
      <c r="FPN98" s="129"/>
      <c r="FPO98" s="129"/>
      <c r="FPP98" s="129"/>
      <c r="FPQ98" s="129"/>
      <c r="FPR98" s="129"/>
      <c r="FPS98" s="129"/>
      <c r="FPT98" s="129"/>
      <c r="FPU98" s="129"/>
      <c r="FPV98" s="129"/>
      <c r="FPW98" s="129"/>
      <c r="FPX98" s="129"/>
      <c r="FPY98" s="129"/>
      <c r="FPZ98" s="129"/>
      <c r="FQA98" s="129"/>
      <c r="FQB98" s="129"/>
      <c r="FQC98" s="129"/>
      <c r="FQD98" s="129"/>
      <c r="FQE98" s="129"/>
      <c r="FQF98" s="129"/>
      <c r="FQG98" s="129"/>
      <c r="FQH98" s="129"/>
      <c r="FQI98" s="129"/>
      <c r="FQJ98" s="129"/>
      <c r="FQK98" s="129"/>
      <c r="FQL98" s="129"/>
      <c r="FQM98" s="129"/>
      <c r="FQN98" s="129"/>
      <c r="FQO98" s="129"/>
      <c r="FQP98" s="129"/>
      <c r="FQQ98" s="129"/>
      <c r="FQR98" s="129"/>
      <c r="FQS98" s="129"/>
      <c r="FQT98" s="129"/>
      <c r="FQU98" s="129"/>
      <c r="FQV98" s="129"/>
      <c r="FQW98" s="129"/>
      <c r="FQX98" s="129"/>
      <c r="FQY98" s="129"/>
      <c r="FQZ98" s="129"/>
      <c r="FRA98" s="129"/>
      <c r="FRB98" s="129"/>
      <c r="FRC98" s="129"/>
      <c r="FRD98" s="129"/>
      <c r="FRE98" s="129"/>
      <c r="FRF98" s="129"/>
      <c r="FRG98" s="129"/>
      <c r="FRH98" s="129"/>
      <c r="FRI98" s="129"/>
      <c r="FRJ98" s="129"/>
      <c r="FRK98" s="129"/>
      <c r="FRL98" s="129"/>
      <c r="FRM98" s="129"/>
      <c r="FRN98" s="129"/>
      <c r="FRO98" s="129"/>
      <c r="FRP98" s="129"/>
      <c r="FRQ98" s="129"/>
      <c r="FRR98" s="129"/>
      <c r="FRS98" s="129"/>
      <c r="FRT98" s="129"/>
      <c r="FRU98" s="129"/>
      <c r="FRV98" s="129"/>
      <c r="FRW98" s="129"/>
      <c r="FRX98" s="129"/>
      <c r="FRY98" s="129"/>
      <c r="FRZ98" s="129"/>
      <c r="FSA98" s="129"/>
      <c r="FSB98" s="129"/>
      <c r="FSC98" s="129"/>
      <c r="FSD98" s="129"/>
      <c r="FSE98" s="129"/>
      <c r="FSF98" s="129"/>
      <c r="FSG98" s="129"/>
      <c r="FSH98" s="129"/>
      <c r="FSI98" s="129"/>
      <c r="FSJ98" s="129"/>
      <c r="FSK98" s="129"/>
      <c r="FSL98" s="129"/>
      <c r="FSM98" s="129"/>
      <c r="FSN98" s="129"/>
      <c r="FSO98" s="129"/>
      <c r="FSP98" s="129"/>
      <c r="FSQ98" s="129"/>
      <c r="FSR98" s="129"/>
      <c r="FSS98" s="129"/>
      <c r="FST98" s="129"/>
      <c r="FSU98" s="129"/>
      <c r="FSV98" s="129"/>
      <c r="FSW98" s="129"/>
      <c r="FSX98" s="129"/>
      <c r="FSY98" s="129"/>
      <c r="FSZ98" s="129"/>
      <c r="FTA98" s="129"/>
      <c r="FTB98" s="129"/>
      <c r="FTC98" s="129"/>
      <c r="FTD98" s="129"/>
      <c r="FTE98" s="129"/>
      <c r="FTF98" s="129"/>
      <c r="FTG98" s="129"/>
      <c r="FTH98" s="129"/>
      <c r="FTI98" s="129"/>
      <c r="FTJ98" s="129"/>
      <c r="FTK98" s="129"/>
      <c r="FTL98" s="129"/>
      <c r="FTM98" s="129"/>
      <c r="FTN98" s="129"/>
      <c r="FTO98" s="129"/>
      <c r="FTP98" s="129"/>
      <c r="FTQ98" s="129"/>
      <c r="FTR98" s="129"/>
      <c r="FTS98" s="129"/>
      <c r="FTT98" s="129"/>
      <c r="FTU98" s="129"/>
      <c r="FTV98" s="129"/>
      <c r="FTW98" s="129"/>
      <c r="FTX98" s="129"/>
      <c r="FTY98" s="129"/>
      <c r="FTZ98" s="129"/>
      <c r="FUA98" s="129"/>
      <c r="FUB98" s="129"/>
      <c r="FUC98" s="129"/>
      <c r="FUD98" s="129"/>
      <c r="FUE98" s="129"/>
      <c r="FUF98" s="129"/>
      <c r="FUG98" s="129"/>
      <c r="FUH98" s="129"/>
      <c r="FUI98" s="129"/>
      <c r="FUJ98" s="129"/>
      <c r="FUK98" s="129"/>
      <c r="FUL98" s="129"/>
      <c r="FUM98" s="129"/>
      <c r="FUN98" s="129"/>
      <c r="FUO98" s="129"/>
      <c r="FUP98" s="129"/>
      <c r="FUQ98" s="129"/>
      <c r="FUR98" s="129"/>
      <c r="FUS98" s="129"/>
      <c r="FUT98" s="129"/>
      <c r="FUU98" s="129"/>
      <c r="FUV98" s="129"/>
      <c r="FUW98" s="129"/>
      <c r="FUX98" s="129"/>
      <c r="FUY98" s="129"/>
      <c r="FUZ98" s="129"/>
      <c r="FVA98" s="129"/>
      <c r="FVB98" s="129"/>
      <c r="FVC98" s="129"/>
      <c r="FVD98" s="129"/>
      <c r="FVE98" s="129"/>
      <c r="FVF98" s="129"/>
      <c r="FVG98" s="129"/>
      <c r="FVH98" s="129"/>
      <c r="FVI98" s="129"/>
      <c r="FVJ98" s="129"/>
      <c r="FVK98" s="129"/>
      <c r="FVL98" s="129"/>
      <c r="FVM98" s="129"/>
      <c r="FVN98" s="129"/>
      <c r="FVO98" s="129"/>
      <c r="FVP98" s="129"/>
      <c r="FVQ98" s="129"/>
      <c r="FVR98" s="129"/>
      <c r="FVS98" s="129"/>
      <c r="FVT98" s="129"/>
      <c r="FVU98" s="129"/>
      <c r="FVV98" s="129"/>
      <c r="FVW98" s="129"/>
      <c r="FVX98" s="129"/>
      <c r="FVY98" s="129"/>
      <c r="FVZ98" s="129"/>
      <c r="FWA98" s="129"/>
      <c r="FWB98" s="129"/>
      <c r="FWC98" s="129"/>
      <c r="FWD98" s="129"/>
      <c r="FWE98" s="129"/>
      <c r="FWF98" s="129"/>
      <c r="FWG98" s="129"/>
      <c r="FWH98" s="129"/>
      <c r="FWI98" s="129"/>
      <c r="FWJ98" s="129"/>
      <c r="FWK98" s="129"/>
      <c r="FWL98" s="129"/>
      <c r="FWM98" s="129"/>
      <c r="FWN98" s="129"/>
      <c r="FWO98" s="129"/>
      <c r="FWP98" s="129"/>
      <c r="FWQ98" s="129"/>
      <c r="FWR98" s="129"/>
      <c r="FWS98" s="129"/>
      <c r="FWT98" s="129"/>
      <c r="FWU98" s="129"/>
      <c r="FWV98" s="129"/>
      <c r="FWW98" s="129"/>
      <c r="FWX98" s="129"/>
      <c r="FWY98" s="129"/>
      <c r="FWZ98" s="129"/>
      <c r="FXA98" s="129"/>
      <c r="FXB98" s="129"/>
      <c r="FXC98" s="129"/>
      <c r="FXD98" s="129"/>
      <c r="FXE98" s="129"/>
      <c r="FXF98" s="129"/>
      <c r="FXG98" s="129"/>
      <c r="FXH98" s="129"/>
      <c r="FXI98" s="129"/>
      <c r="FXJ98" s="129"/>
      <c r="FXK98" s="129"/>
      <c r="FXL98" s="129"/>
      <c r="FXM98" s="129"/>
      <c r="FXN98" s="129"/>
      <c r="FXO98" s="129"/>
      <c r="FXP98" s="129"/>
      <c r="FXQ98" s="129"/>
      <c r="FXR98" s="129"/>
      <c r="FXS98" s="129"/>
      <c r="FXT98" s="129"/>
      <c r="FXU98" s="129"/>
      <c r="FXV98" s="129"/>
      <c r="FXW98" s="129"/>
      <c r="FXX98" s="129"/>
      <c r="FXY98" s="129"/>
      <c r="FXZ98" s="129"/>
      <c r="FYA98" s="129"/>
      <c r="FYB98" s="129"/>
      <c r="FYC98" s="129"/>
      <c r="FYD98" s="129"/>
      <c r="FYE98" s="129"/>
      <c r="FYF98" s="129"/>
      <c r="FYG98" s="129"/>
      <c r="FYH98" s="129"/>
      <c r="FYI98" s="129"/>
      <c r="FYJ98" s="129"/>
      <c r="FYK98" s="129"/>
      <c r="FYL98" s="129"/>
      <c r="FYM98" s="129"/>
      <c r="FYN98" s="129"/>
      <c r="FYO98" s="129"/>
      <c r="FYP98" s="129"/>
      <c r="FYQ98" s="129"/>
      <c r="FYR98" s="129"/>
      <c r="FYS98" s="129"/>
      <c r="FYT98" s="129"/>
      <c r="FYU98" s="129"/>
      <c r="FYV98" s="129"/>
      <c r="FYW98" s="129"/>
      <c r="FYX98" s="129"/>
      <c r="FYY98" s="129"/>
      <c r="FYZ98" s="129"/>
      <c r="FZA98" s="129"/>
      <c r="FZB98" s="129"/>
      <c r="FZC98" s="129"/>
      <c r="FZD98" s="129"/>
      <c r="FZE98" s="129"/>
      <c r="FZF98" s="129"/>
      <c r="FZG98" s="129"/>
      <c r="FZH98" s="129"/>
      <c r="FZI98" s="129"/>
      <c r="FZJ98" s="129"/>
      <c r="FZK98" s="129"/>
      <c r="FZL98" s="129"/>
      <c r="FZM98" s="129"/>
      <c r="FZN98" s="129"/>
      <c r="FZO98" s="129"/>
      <c r="FZP98" s="129"/>
      <c r="FZQ98" s="129"/>
      <c r="FZR98" s="129"/>
      <c r="FZS98" s="129"/>
      <c r="FZT98" s="129"/>
      <c r="FZU98" s="129"/>
      <c r="FZV98" s="129"/>
      <c r="FZW98" s="129"/>
      <c r="FZX98" s="129"/>
      <c r="FZY98" s="129"/>
      <c r="FZZ98" s="129"/>
      <c r="GAA98" s="129"/>
      <c r="GAB98" s="129"/>
      <c r="GAC98" s="129"/>
      <c r="GAD98" s="129"/>
      <c r="GAE98" s="129"/>
      <c r="GAF98" s="129"/>
      <c r="GAG98" s="129"/>
      <c r="GAH98" s="129"/>
      <c r="GAI98" s="129"/>
      <c r="GAJ98" s="129"/>
      <c r="GAK98" s="129"/>
      <c r="GAL98" s="129"/>
      <c r="GAM98" s="129"/>
      <c r="GAN98" s="129"/>
      <c r="GAO98" s="129"/>
      <c r="GAP98" s="129"/>
      <c r="GAQ98" s="129"/>
      <c r="GAR98" s="129"/>
      <c r="GAS98" s="129"/>
      <c r="GAT98" s="129"/>
      <c r="GAU98" s="129"/>
      <c r="GAV98" s="129"/>
      <c r="GAW98" s="129"/>
      <c r="GAX98" s="129"/>
      <c r="GAY98" s="129"/>
      <c r="GAZ98" s="129"/>
      <c r="GBA98" s="129"/>
      <c r="GBB98" s="129"/>
      <c r="GBC98" s="129"/>
      <c r="GBD98" s="129"/>
      <c r="GBE98" s="129"/>
      <c r="GBF98" s="129"/>
      <c r="GBG98" s="129"/>
      <c r="GBH98" s="129"/>
      <c r="GBI98" s="129"/>
      <c r="GBJ98" s="129"/>
      <c r="GBK98" s="129"/>
      <c r="GBL98" s="129"/>
      <c r="GBM98" s="129"/>
      <c r="GBN98" s="129"/>
      <c r="GBO98" s="129"/>
      <c r="GBP98" s="129"/>
      <c r="GBQ98" s="129"/>
      <c r="GBR98" s="129"/>
      <c r="GBS98" s="129"/>
      <c r="GBT98" s="129"/>
      <c r="GBU98" s="129"/>
      <c r="GBV98" s="129"/>
      <c r="GBW98" s="129"/>
      <c r="GBX98" s="129"/>
      <c r="GBY98" s="129"/>
      <c r="GBZ98" s="129"/>
      <c r="GCA98" s="129"/>
      <c r="GCB98" s="129"/>
      <c r="GCC98" s="129"/>
      <c r="GCD98" s="129"/>
      <c r="GCE98" s="129"/>
      <c r="GCF98" s="129"/>
      <c r="GCG98" s="129"/>
      <c r="GCH98" s="129"/>
      <c r="GCI98" s="129"/>
      <c r="GCJ98" s="129"/>
      <c r="GCK98" s="129"/>
      <c r="GCL98" s="129"/>
      <c r="GCM98" s="129"/>
      <c r="GCN98" s="129"/>
      <c r="GCO98" s="129"/>
      <c r="GCP98" s="129"/>
      <c r="GCQ98" s="129"/>
      <c r="GCR98" s="129"/>
      <c r="GCS98" s="129"/>
      <c r="GCT98" s="129"/>
      <c r="GCU98" s="129"/>
      <c r="GCV98" s="129"/>
      <c r="GCW98" s="129"/>
      <c r="GCX98" s="129"/>
      <c r="GCY98" s="129"/>
      <c r="GCZ98" s="129"/>
      <c r="GDA98" s="129"/>
      <c r="GDB98" s="129"/>
      <c r="GDC98" s="129"/>
      <c r="GDD98" s="129"/>
      <c r="GDE98" s="129"/>
      <c r="GDF98" s="129"/>
      <c r="GDG98" s="129"/>
      <c r="GDH98" s="129"/>
      <c r="GDI98" s="129"/>
      <c r="GDJ98" s="129"/>
      <c r="GDK98" s="129"/>
      <c r="GDL98" s="129"/>
      <c r="GDM98" s="129"/>
      <c r="GDN98" s="129"/>
      <c r="GDO98" s="129"/>
      <c r="GDP98" s="129"/>
      <c r="GDQ98" s="129"/>
      <c r="GDR98" s="129"/>
      <c r="GDS98" s="129"/>
      <c r="GDT98" s="129"/>
      <c r="GDU98" s="129"/>
      <c r="GDV98" s="129"/>
      <c r="GDW98" s="129"/>
      <c r="GDX98" s="129"/>
      <c r="GDY98" s="129"/>
      <c r="GDZ98" s="129"/>
      <c r="GEA98" s="129"/>
      <c r="GEB98" s="129"/>
      <c r="GEC98" s="129"/>
      <c r="GED98" s="129"/>
      <c r="GEE98" s="129"/>
      <c r="GEF98" s="129"/>
      <c r="GEG98" s="129"/>
      <c r="GEH98" s="129"/>
      <c r="GEI98" s="129"/>
      <c r="GEJ98" s="129"/>
      <c r="GEK98" s="129"/>
      <c r="GEL98" s="129"/>
      <c r="GEM98" s="129"/>
      <c r="GEN98" s="129"/>
      <c r="GEO98" s="129"/>
      <c r="GEP98" s="129"/>
      <c r="GEQ98" s="129"/>
      <c r="GER98" s="129"/>
      <c r="GES98" s="129"/>
      <c r="GET98" s="129"/>
      <c r="GEU98" s="129"/>
      <c r="GEV98" s="129"/>
      <c r="GEW98" s="129"/>
      <c r="GEX98" s="129"/>
      <c r="GEY98" s="129"/>
      <c r="GEZ98" s="129"/>
      <c r="GFA98" s="129"/>
      <c r="GFB98" s="129"/>
      <c r="GFC98" s="129"/>
      <c r="GFD98" s="129"/>
      <c r="GFE98" s="129"/>
      <c r="GFF98" s="129"/>
      <c r="GFG98" s="129"/>
      <c r="GFH98" s="129"/>
      <c r="GFI98" s="129"/>
      <c r="GFJ98" s="129"/>
      <c r="GFK98" s="129"/>
      <c r="GFL98" s="129"/>
      <c r="GFM98" s="129"/>
      <c r="GFN98" s="129"/>
      <c r="GFO98" s="129"/>
      <c r="GFP98" s="129"/>
      <c r="GFQ98" s="129"/>
      <c r="GFR98" s="129"/>
      <c r="GFS98" s="129"/>
      <c r="GFT98" s="129"/>
      <c r="GFU98" s="129"/>
      <c r="GFV98" s="129"/>
      <c r="GFW98" s="129"/>
      <c r="GFX98" s="129"/>
      <c r="GFY98" s="129"/>
      <c r="GFZ98" s="129"/>
      <c r="GGA98" s="129"/>
      <c r="GGB98" s="129"/>
      <c r="GGC98" s="129"/>
      <c r="GGD98" s="129"/>
      <c r="GGE98" s="129"/>
      <c r="GGF98" s="129"/>
      <c r="GGG98" s="129"/>
      <c r="GGH98" s="129"/>
      <c r="GGI98" s="129"/>
      <c r="GGJ98" s="129"/>
      <c r="GGK98" s="129"/>
      <c r="GGL98" s="129"/>
      <c r="GGM98" s="129"/>
      <c r="GGN98" s="129"/>
      <c r="GGO98" s="129"/>
      <c r="GGP98" s="129"/>
      <c r="GGQ98" s="129"/>
      <c r="GGR98" s="129"/>
      <c r="GGS98" s="129"/>
      <c r="GGT98" s="129"/>
      <c r="GGU98" s="129"/>
      <c r="GGV98" s="129"/>
      <c r="GGW98" s="129"/>
      <c r="GGX98" s="129"/>
      <c r="GGY98" s="129"/>
      <c r="GGZ98" s="129"/>
      <c r="GHA98" s="129"/>
      <c r="GHB98" s="129"/>
      <c r="GHC98" s="129"/>
      <c r="GHD98" s="129"/>
      <c r="GHE98" s="129"/>
      <c r="GHF98" s="129"/>
      <c r="GHG98" s="129"/>
      <c r="GHH98" s="129"/>
      <c r="GHI98" s="129"/>
      <c r="GHJ98" s="129"/>
      <c r="GHK98" s="129"/>
      <c r="GHL98" s="129"/>
      <c r="GHM98" s="129"/>
      <c r="GHN98" s="129"/>
      <c r="GHO98" s="129"/>
      <c r="GHP98" s="129"/>
      <c r="GHQ98" s="129"/>
      <c r="GHR98" s="129"/>
      <c r="GHS98" s="129"/>
      <c r="GHT98" s="129"/>
      <c r="GHU98" s="129"/>
      <c r="GHV98" s="129"/>
      <c r="GHW98" s="129"/>
      <c r="GHX98" s="129"/>
      <c r="GHY98" s="129"/>
      <c r="GHZ98" s="129"/>
      <c r="GIA98" s="129"/>
      <c r="GIB98" s="129"/>
      <c r="GIC98" s="129"/>
      <c r="GID98" s="129"/>
      <c r="GIE98" s="129"/>
      <c r="GIF98" s="129"/>
      <c r="GIG98" s="129"/>
      <c r="GIH98" s="129"/>
      <c r="GII98" s="129"/>
      <c r="GIJ98" s="129"/>
      <c r="GIK98" s="129"/>
      <c r="GIL98" s="129"/>
      <c r="GIM98" s="129"/>
      <c r="GIN98" s="129"/>
      <c r="GIO98" s="129"/>
      <c r="GIP98" s="129"/>
      <c r="GIQ98" s="129"/>
      <c r="GIR98" s="129"/>
      <c r="GIS98" s="129"/>
      <c r="GIT98" s="129"/>
      <c r="GIU98" s="129"/>
      <c r="GIV98" s="129"/>
      <c r="GIW98" s="129"/>
      <c r="GIX98" s="129"/>
      <c r="GIY98" s="129"/>
      <c r="GIZ98" s="129"/>
      <c r="GJA98" s="129"/>
      <c r="GJB98" s="129"/>
      <c r="GJC98" s="129"/>
      <c r="GJD98" s="129"/>
      <c r="GJE98" s="129"/>
      <c r="GJF98" s="129"/>
      <c r="GJG98" s="129"/>
      <c r="GJH98" s="129"/>
      <c r="GJI98" s="129"/>
      <c r="GJJ98" s="129"/>
      <c r="GJK98" s="129"/>
      <c r="GJL98" s="129"/>
      <c r="GJM98" s="129"/>
      <c r="GJN98" s="129"/>
      <c r="GJO98" s="129"/>
      <c r="GJP98" s="129"/>
      <c r="GJQ98" s="129"/>
      <c r="GJR98" s="129"/>
      <c r="GJS98" s="129"/>
      <c r="GJT98" s="129"/>
      <c r="GJU98" s="129"/>
      <c r="GJV98" s="129"/>
      <c r="GJW98" s="129"/>
      <c r="GJX98" s="129"/>
      <c r="GJY98" s="129"/>
      <c r="GJZ98" s="129"/>
      <c r="GKA98" s="129"/>
      <c r="GKB98" s="129"/>
      <c r="GKC98" s="129"/>
      <c r="GKD98" s="129"/>
      <c r="GKE98" s="129"/>
      <c r="GKF98" s="129"/>
      <c r="GKG98" s="129"/>
      <c r="GKH98" s="129"/>
      <c r="GKI98" s="129"/>
      <c r="GKJ98" s="129"/>
      <c r="GKK98" s="129"/>
      <c r="GKL98" s="129"/>
      <c r="GKM98" s="129"/>
      <c r="GKN98" s="129"/>
      <c r="GKO98" s="129"/>
      <c r="GKP98" s="129"/>
      <c r="GKQ98" s="129"/>
      <c r="GKR98" s="129"/>
      <c r="GKS98" s="129"/>
      <c r="GKT98" s="129"/>
      <c r="GKU98" s="129"/>
      <c r="GKV98" s="129"/>
      <c r="GKW98" s="129"/>
      <c r="GKX98" s="129"/>
      <c r="GKY98" s="129"/>
      <c r="GKZ98" s="129"/>
      <c r="GLA98" s="129"/>
      <c r="GLB98" s="129"/>
      <c r="GLC98" s="129"/>
      <c r="GLD98" s="129"/>
      <c r="GLE98" s="129"/>
      <c r="GLF98" s="129"/>
      <c r="GLG98" s="129"/>
      <c r="GLH98" s="129"/>
      <c r="GLI98" s="129"/>
      <c r="GLJ98" s="129"/>
      <c r="GLK98" s="129"/>
      <c r="GLL98" s="129"/>
      <c r="GLM98" s="129"/>
      <c r="GLN98" s="129"/>
      <c r="GLO98" s="129"/>
      <c r="GLP98" s="129"/>
      <c r="GLQ98" s="129"/>
      <c r="GLR98" s="129"/>
      <c r="GLS98" s="129"/>
      <c r="GLT98" s="129"/>
      <c r="GLU98" s="129"/>
      <c r="GLV98" s="129"/>
      <c r="GLW98" s="129"/>
      <c r="GLX98" s="129"/>
      <c r="GLY98" s="129"/>
      <c r="GLZ98" s="129"/>
      <c r="GMA98" s="129"/>
      <c r="GMB98" s="129"/>
      <c r="GMC98" s="129"/>
      <c r="GMD98" s="129"/>
      <c r="GME98" s="129"/>
      <c r="GMF98" s="129"/>
      <c r="GMG98" s="129"/>
      <c r="GMH98" s="129"/>
      <c r="GMI98" s="129"/>
      <c r="GMJ98" s="129"/>
      <c r="GMK98" s="129"/>
      <c r="GML98" s="129"/>
      <c r="GMM98" s="129"/>
      <c r="GMN98" s="129"/>
      <c r="GMO98" s="129"/>
      <c r="GMP98" s="129"/>
      <c r="GMQ98" s="129"/>
      <c r="GMR98" s="129"/>
      <c r="GMS98" s="129"/>
      <c r="GMT98" s="129"/>
      <c r="GMU98" s="129"/>
      <c r="GMV98" s="129"/>
      <c r="GMW98" s="129"/>
      <c r="GMX98" s="129"/>
      <c r="GMY98" s="129"/>
      <c r="GMZ98" s="129"/>
      <c r="GNA98" s="129"/>
      <c r="GNB98" s="129"/>
      <c r="GNC98" s="129"/>
      <c r="GND98" s="129"/>
      <c r="GNE98" s="129"/>
      <c r="GNF98" s="129"/>
      <c r="GNG98" s="129"/>
      <c r="GNH98" s="129"/>
      <c r="GNI98" s="129"/>
      <c r="GNJ98" s="129"/>
      <c r="GNK98" s="129"/>
      <c r="GNL98" s="129"/>
      <c r="GNM98" s="129"/>
      <c r="GNN98" s="129"/>
      <c r="GNO98" s="129"/>
      <c r="GNP98" s="129"/>
      <c r="GNQ98" s="129"/>
      <c r="GNR98" s="129"/>
      <c r="GNS98" s="129"/>
      <c r="GNT98" s="129"/>
      <c r="GNU98" s="129"/>
      <c r="GNV98" s="129"/>
      <c r="GNW98" s="129"/>
      <c r="GNX98" s="129"/>
      <c r="GNY98" s="129"/>
      <c r="GNZ98" s="129"/>
      <c r="GOA98" s="129"/>
      <c r="GOB98" s="129"/>
      <c r="GOC98" s="129"/>
      <c r="GOD98" s="129"/>
      <c r="GOE98" s="129"/>
      <c r="GOF98" s="129"/>
      <c r="GOG98" s="129"/>
      <c r="GOH98" s="129"/>
      <c r="GOI98" s="129"/>
      <c r="GOJ98" s="129"/>
      <c r="GOK98" s="129"/>
      <c r="GOL98" s="129"/>
      <c r="GOM98" s="129"/>
      <c r="GON98" s="129"/>
      <c r="GOO98" s="129"/>
      <c r="GOP98" s="129"/>
      <c r="GOQ98" s="129"/>
      <c r="GOR98" s="129"/>
      <c r="GOS98" s="129"/>
      <c r="GOT98" s="129"/>
      <c r="GOU98" s="129"/>
      <c r="GOV98" s="129"/>
      <c r="GOW98" s="129"/>
      <c r="GOX98" s="129"/>
      <c r="GOY98" s="129"/>
      <c r="GOZ98" s="129"/>
      <c r="GPA98" s="129"/>
      <c r="GPB98" s="129"/>
      <c r="GPC98" s="129"/>
      <c r="GPD98" s="129"/>
      <c r="GPE98" s="129"/>
      <c r="GPF98" s="129"/>
      <c r="GPG98" s="129"/>
      <c r="GPH98" s="129"/>
      <c r="GPI98" s="129"/>
      <c r="GPJ98" s="129"/>
      <c r="GPK98" s="129"/>
      <c r="GPL98" s="129"/>
      <c r="GPM98" s="129"/>
      <c r="GPN98" s="129"/>
      <c r="GPO98" s="129"/>
      <c r="GPP98" s="129"/>
      <c r="GPQ98" s="129"/>
      <c r="GPR98" s="129"/>
      <c r="GPS98" s="129"/>
      <c r="GPT98" s="129"/>
      <c r="GPU98" s="129"/>
      <c r="GPV98" s="129"/>
      <c r="GPW98" s="129"/>
      <c r="GPX98" s="129"/>
      <c r="GPY98" s="129"/>
      <c r="GPZ98" s="129"/>
      <c r="GQA98" s="129"/>
      <c r="GQB98" s="129"/>
      <c r="GQC98" s="129"/>
      <c r="GQD98" s="129"/>
      <c r="GQE98" s="129"/>
      <c r="GQF98" s="129"/>
      <c r="GQG98" s="129"/>
      <c r="GQH98" s="129"/>
      <c r="GQI98" s="129"/>
      <c r="GQJ98" s="129"/>
      <c r="GQK98" s="129"/>
      <c r="GQL98" s="129"/>
      <c r="GQM98" s="129"/>
      <c r="GQN98" s="129"/>
      <c r="GQO98" s="129"/>
      <c r="GQP98" s="129"/>
      <c r="GQQ98" s="129"/>
      <c r="GQR98" s="129"/>
      <c r="GQS98" s="129"/>
      <c r="GQT98" s="129"/>
      <c r="GQU98" s="129"/>
      <c r="GQV98" s="129"/>
      <c r="GQW98" s="129"/>
      <c r="GQX98" s="129"/>
      <c r="GQY98" s="129"/>
      <c r="GQZ98" s="129"/>
      <c r="GRA98" s="129"/>
      <c r="GRB98" s="129"/>
      <c r="GRC98" s="129"/>
      <c r="GRD98" s="129"/>
      <c r="GRE98" s="129"/>
      <c r="GRF98" s="129"/>
      <c r="GRG98" s="129"/>
      <c r="GRH98" s="129"/>
      <c r="GRI98" s="129"/>
      <c r="GRJ98" s="129"/>
      <c r="GRK98" s="129"/>
      <c r="GRL98" s="129"/>
      <c r="GRM98" s="129"/>
      <c r="GRN98" s="129"/>
      <c r="GRO98" s="129"/>
      <c r="GRP98" s="129"/>
      <c r="GRQ98" s="129"/>
      <c r="GRR98" s="129"/>
      <c r="GRS98" s="129"/>
      <c r="GRT98" s="129"/>
      <c r="GRU98" s="129"/>
      <c r="GRV98" s="129"/>
      <c r="GRW98" s="129"/>
      <c r="GRX98" s="129"/>
      <c r="GRY98" s="129"/>
      <c r="GRZ98" s="129"/>
      <c r="GSA98" s="129"/>
      <c r="GSB98" s="129"/>
      <c r="GSC98" s="129"/>
      <c r="GSD98" s="129"/>
      <c r="GSE98" s="129"/>
      <c r="GSF98" s="129"/>
      <c r="GSG98" s="129"/>
      <c r="GSH98" s="129"/>
      <c r="GSI98" s="129"/>
      <c r="GSJ98" s="129"/>
      <c r="GSK98" s="129"/>
      <c r="GSL98" s="129"/>
      <c r="GSM98" s="129"/>
      <c r="GSN98" s="129"/>
      <c r="GSO98" s="129"/>
      <c r="GSP98" s="129"/>
      <c r="GSQ98" s="129"/>
      <c r="GSR98" s="129"/>
      <c r="GSS98" s="129"/>
      <c r="GST98" s="129"/>
      <c r="GSU98" s="129"/>
      <c r="GSV98" s="129"/>
      <c r="GSW98" s="129"/>
      <c r="GSX98" s="129"/>
      <c r="GSY98" s="129"/>
      <c r="GSZ98" s="129"/>
      <c r="GTA98" s="129"/>
      <c r="GTB98" s="129"/>
      <c r="GTC98" s="129"/>
      <c r="GTD98" s="129"/>
      <c r="GTE98" s="129"/>
      <c r="GTF98" s="129"/>
      <c r="GTG98" s="129"/>
      <c r="GTH98" s="129"/>
      <c r="GTI98" s="129"/>
      <c r="GTJ98" s="129"/>
      <c r="GTK98" s="129"/>
      <c r="GTL98" s="129"/>
      <c r="GTM98" s="129"/>
      <c r="GTN98" s="129"/>
      <c r="GTO98" s="129"/>
      <c r="GTP98" s="129"/>
      <c r="GTQ98" s="129"/>
      <c r="GTR98" s="129"/>
      <c r="GTS98" s="129"/>
      <c r="GTT98" s="129"/>
      <c r="GTU98" s="129"/>
      <c r="GTV98" s="129"/>
      <c r="GTW98" s="129"/>
      <c r="GTX98" s="129"/>
      <c r="GTY98" s="129"/>
      <c r="GTZ98" s="129"/>
      <c r="GUA98" s="129"/>
      <c r="GUB98" s="129"/>
      <c r="GUC98" s="129"/>
      <c r="GUD98" s="129"/>
      <c r="GUE98" s="129"/>
      <c r="GUF98" s="129"/>
      <c r="GUG98" s="129"/>
      <c r="GUH98" s="129"/>
      <c r="GUI98" s="129"/>
      <c r="GUJ98" s="129"/>
      <c r="GUK98" s="129"/>
      <c r="GUL98" s="129"/>
      <c r="GUM98" s="129"/>
      <c r="GUN98" s="129"/>
      <c r="GUO98" s="129"/>
      <c r="GUP98" s="129"/>
      <c r="GUQ98" s="129"/>
      <c r="GUR98" s="129"/>
      <c r="GUS98" s="129"/>
      <c r="GUT98" s="129"/>
      <c r="GUU98" s="129"/>
      <c r="GUV98" s="129"/>
      <c r="GUW98" s="129"/>
      <c r="GUX98" s="129"/>
      <c r="GUY98" s="129"/>
      <c r="GUZ98" s="129"/>
      <c r="GVA98" s="129"/>
      <c r="GVB98" s="129"/>
      <c r="GVC98" s="129"/>
      <c r="GVD98" s="129"/>
      <c r="GVE98" s="129"/>
      <c r="GVF98" s="129"/>
      <c r="GVG98" s="129"/>
      <c r="GVH98" s="129"/>
      <c r="GVI98" s="129"/>
      <c r="GVJ98" s="129"/>
      <c r="GVK98" s="129"/>
      <c r="GVL98" s="129"/>
      <c r="GVM98" s="129"/>
      <c r="GVN98" s="129"/>
      <c r="GVO98" s="129"/>
      <c r="GVP98" s="129"/>
      <c r="GVQ98" s="129"/>
      <c r="GVR98" s="129"/>
      <c r="GVS98" s="129"/>
      <c r="GVT98" s="129"/>
      <c r="GVU98" s="129"/>
      <c r="GVV98" s="129"/>
      <c r="GVW98" s="129"/>
      <c r="GVX98" s="129"/>
      <c r="GVY98" s="129"/>
      <c r="GVZ98" s="129"/>
      <c r="GWA98" s="129"/>
      <c r="GWB98" s="129"/>
      <c r="GWC98" s="129"/>
      <c r="GWD98" s="129"/>
      <c r="GWE98" s="129"/>
      <c r="GWF98" s="129"/>
      <c r="GWG98" s="129"/>
      <c r="GWH98" s="129"/>
      <c r="GWI98" s="129"/>
      <c r="GWJ98" s="129"/>
      <c r="GWK98" s="129"/>
      <c r="GWL98" s="129"/>
      <c r="GWM98" s="129"/>
      <c r="GWN98" s="129"/>
      <c r="GWO98" s="129"/>
      <c r="GWP98" s="129"/>
      <c r="GWQ98" s="129"/>
      <c r="GWR98" s="129"/>
      <c r="GWS98" s="129"/>
      <c r="GWT98" s="129"/>
      <c r="GWU98" s="129"/>
      <c r="GWV98" s="129"/>
      <c r="GWW98" s="129"/>
      <c r="GWX98" s="129"/>
      <c r="GWY98" s="129"/>
      <c r="GWZ98" s="129"/>
      <c r="GXA98" s="129"/>
      <c r="GXB98" s="129"/>
      <c r="GXC98" s="129"/>
      <c r="GXD98" s="129"/>
      <c r="GXE98" s="129"/>
      <c r="GXF98" s="129"/>
      <c r="GXG98" s="129"/>
      <c r="GXH98" s="129"/>
      <c r="GXI98" s="129"/>
      <c r="GXJ98" s="129"/>
      <c r="GXK98" s="129"/>
      <c r="GXL98" s="129"/>
      <c r="GXM98" s="129"/>
      <c r="GXN98" s="129"/>
      <c r="GXO98" s="129"/>
      <c r="GXP98" s="129"/>
      <c r="GXQ98" s="129"/>
      <c r="GXR98" s="129"/>
      <c r="GXS98" s="129"/>
      <c r="GXT98" s="129"/>
      <c r="GXU98" s="129"/>
      <c r="GXV98" s="129"/>
      <c r="GXW98" s="129"/>
      <c r="GXX98" s="129"/>
      <c r="GXY98" s="129"/>
      <c r="GXZ98" s="129"/>
      <c r="GYA98" s="129"/>
      <c r="GYB98" s="129"/>
      <c r="GYC98" s="129"/>
      <c r="GYD98" s="129"/>
      <c r="GYE98" s="129"/>
      <c r="GYF98" s="129"/>
      <c r="GYG98" s="129"/>
      <c r="GYH98" s="129"/>
      <c r="GYI98" s="129"/>
      <c r="GYJ98" s="129"/>
      <c r="GYK98" s="129"/>
      <c r="GYL98" s="129"/>
      <c r="GYM98" s="129"/>
      <c r="GYN98" s="129"/>
      <c r="GYO98" s="129"/>
      <c r="GYP98" s="129"/>
      <c r="GYQ98" s="129"/>
      <c r="GYR98" s="129"/>
      <c r="GYS98" s="129"/>
      <c r="GYT98" s="129"/>
      <c r="GYU98" s="129"/>
      <c r="GYV98" s="129"/>
      <c r="GYW98" s="129"/>
      <c r="GYX98" s="129"/>
      <c r="GYY98" s="129"/>
      <c r="GYZ98" s="129"/>
      <c r="GZA98" s="129"/>
      <c r="GZB98" s="129"/>
      <c r="GZC98" s="129"/>
      <c r="GZD98" s="129"/>
      <c r="GZE98" s="129"/>
      <c r="GZF98" s="129"/>
      <c r="GZG98" s="129"/>
      <c r="GZH98" s="129"/>
      <c r="GZI98" s="129"/>
      <c r="GZJ98" s="129"/>
      <c r="GZK98" s="129"/>
      <c r="GZL98" s="129"/>
      <c r="GZM98" s="129"/>
      <c r="GZN98" s="129"/>
      <c r="GZO98" s="129"/>
      <c r="GZP98" s="129"/>
      <c r="GZQ98" s="129"/>
      <c r="GZR98" s="129"/>
      <c r="GZS98" s="129"/>
      <c r="GZT98" s="129"/>
      <c r="GZU98" s="129"/>
      <c r="GZV98" s="129"/>
      <c r="GZW98" s="129"/>
      <c r="GZX98" s="129"/>
      <c r="GZY98" s="129"/>
      <c r="GZZ98" s="129"/>
      <c r="HAA98" s="129"/>
      <c r="HAB98" s="129"/>
      <c r="HAC98" s="129"/>
      <c r="HAD98" s="129"/>
      <c r="HAE98" s="129"/>
      <c r="HAF98" s="129"/>
      <c r="HAG98" s="129"/>
      <c r="HAH98" s="129"/>
      <c r="HAI98" s="129"/>
      <c r="HAJ98" s="129"/>
      <c r="HAK98" s="129"/>
      <c r="HAL98" s="129"/>
      <c r="HAM98" s="129"/>
      <c r="HAN98" s="129"/>
      <c r="HAO98" s="129"/>
      <c r="HAP98" s="129"/>
      <c r="HAQ98" s="129"/>
      <c r="HAR98" s="129"/>
      <c r="HAS98" s="129"/>
      <c r="HAT98" s="129"/>
      <c r="HAU98" s="129"/>
      <c r="HAV98" s="129"/>
      <c r="HAW98" s="129"/>
      <c r="HAX98" s="129"/>
      <c r="HAY98" s="129"/>
      <c r="HAZ98" s="129"/>
      <c r="HBA98" s="129"/>
      <c r="HBB98" s="129"/>
      <c r="HBC98" s="129"/>
      <c r="HBD98" s="129"/>
      <c r="HBE98" s="129"/>
      <c r="HBF98" s="129"/>
      <c r="HBG98" s="129"/>
      <c r="HBH98" s="129"/>
      <c r="HBI98" s="129"/>
      <c r="HBJ98" s="129"/>
      <c r="HBK98" s="129"/>
      <c r="HBL98" s="129"/>
      <c r="HBM98" s="129"/>
      <c r="HBN98" s="129"/>
      <c r="HBO98" s="129"/>
      <c r="HBP98" s="129"/>
      <c r="HBQ98" s="129"/>
      <c r="HBR98" s="129"/>
      <c r="HBS98" s="129"/>
      <c r="HBT98" s="129"/>
      <c r="HBU98" s="129"/>
      <c r="HBV98" s="129"/>
      <c r="HBW98" s="129"/>
      <c r="HBX98" s="129"/>
      <c r="HBY98" s="129"/>
      <c r="HBZ98" s="129"/>
      <c r="HCA98" s="129"/>
      <c r="HCB98" s="129"/>
      <c r="HCC98" s="129"/>
      <c r="HCD98" s="129"/>
      <c r="HCE98" s="129"/>
      <c r="HCF98" s="129"/>
      <c r="HCG98" s="129"/>
      <c r="HCH98" s="129"/>
      <c r="HCI98" s="129"/>
      <c r="HCJ98" s="129"/>
      <c r="HCK98" s="129"/>
      <c r="HCL98" s="129"/>
      <c r="HCM98" s="129"/>
      <c r="HCN98" s="129"/>
      <c r="HCO98" s="129"/>
      <c r="HCP98" s="129"/>
      <c r="HCQ98" s="129"/>
      <c r="HCR98" s="129"/>
      <c r="HCS98" s="129"/>
      <c r="HCT98" s="129"/>
      <c r="HCU98" s="129"/>
      <c r="HCV98" s="129"/>
      <c r="HCW98" s="129"/>
      <c r="HCX98" s="129"/>
      <c r="HCY98" s="129"/>
      <c r="HCZ98" s="129"/>
      <c r="HDA98" s="129"/>
      <c r="HDB98" s="129"/>
      <c r="HDC98" s="129"/>
      <c r="HDD98" s="129"/>
      <c r="HDE98" s="129"/>
      <c r="HDF98" s="129"/>
      <c r="HDG98" s="129"/>
      <c r="HDH98" s="129"/>
      <c r="HDI98" s="129"/>
      <c r="HDJ98" s="129"/>
      <c r="HDK98" s="129"/>
      <c r="HDL98" s="129"/>
      <c r="HDM98" s="129"/>
      <c r="HDN98" s="129"/>
      <c r="HDO98" s="129"/>
      <c r="HDP98" s="129"/>
      <c r="HDQ98" s="129"/>
      <c r="HDR98" s="129"/>
      <c r="HDS98" s="129"/>
      <c r="HDT98" s="129"/>
      <c r="HDU98" s="129"/>
      <c r="HDV98" s="129"/>
      <c r="HDW98" s="129"/>
      <c r="HDX98" s="129"/>
      <c r="HDY98" s="129"/>
      <c r="HDZ98" s="129"/>
      <c r="HEA98" s="129"/>
      <c r="HEB98" s="129"/>
      <c r="HEC98" s="129"/>
      <c r="HED98" s="129"/>
      <c r="HEE98" s="129"/>
      <c r="HEF98" s="129"/>
      <c r="HEG98" s="129"/>
      <c r="HEH98" s="129"/>
      <c r="HEI98" s="129"/>
      <c r="HEJ98" s="129"/>
      <c r="HEK98" s="129"/>
      <c r="HEL98" s="129"/>
      <c r="HEM98" s="129"/>
      <c r="HEN98" s="129"/>
      <c r="HEO98" s="129"/>
      <c r="HEP98" s="129"/>
      <c r="HEQ98" s="129"/>
      <c r="HER98" s="129"/>
      <c r="HES98" s="129"/>
      <c r="HET98" s="129"/>
      <c r="HEU98" s="129"/>
      <c r="HEV98" s="129"/>
      <c r="HEW98" s="129"/>
      <c r="HEX98" s="129"/>
      <c r="HEY98" s="129"/>
      <c r="HEZ98" s="129"/>
      <c r="HFA98" s="129"/>
      <c r="HFB98" s="129"/>
      <c r="HFC98" s="129"/>
      <c r="HFD98" s="129"/>
      <c r="HFE98" s="129"/>
      <c r="HFF98" s="129"/>
      <c r="HFG98" s="129"/>
      <c r="HFH98" s="129"/>
      <c r="HFI98" s="129"/>
      <c r="HFJ98" s="129"/>
      <c r="HFK98" s="129"/>
      <c r="HFL98" s="129"/>
      <c r="HFM98" s="129"/>
      <c r="HFN98" s="129"/>
      <c r="HFO98" s="129"/>
      <c r="HFP98" s="129"/>
      <c r="HFQ98" s="129"/>
      <c r="HFR98" s="129"/>
      <c r="HFS98" s="129"/>
      <c r="HFT98" s="129"/>
      <c r="HFU98" s="129"/>
      <c r="HFV98" s="129"/>
      <c r="HFW98" s="129"/>
      <c r="HFX98" s="129"/>
      <c r="HFY98" s="129"/>
      <c r="HFZ98" s="129"/>
      <c r="HGA98" s="129"/>
      <c r="HGB98" s="129"/>
      <c r="HGC98" s="129"/>
      <c r="HGD98" s="129"/>
      <c r="HGE98" s="129"/>
      <c r="HGF98" s="129"/>
      <c r="HGG98" s="129"/>
      <c r="HGH98" s="129"/>
      <c r="HGI98" s="129"/>
      <c r="HGJ98" s="129"/>
      <c r="HGK98" s="129"/>
      <c r="HGL98" s="129"/>
      <c r="HGM98" s="129"/>
      <c r="HGN98" s="129"/>
      <c r="HGO98" s="129"/>
      <c r="HGP98" s="129"/>
      <c r="HGQ98" s="129"/>
      <c r="HGR98" s="129"/>
      <c r="HGS98" s="129"/>
      <c r="HGT98" s="129"/>
      <c r="HGU98" s="129"/>
      <c r="HGV98" s="129"/>
      <c r="HGW98" s="129"/>
      <c r="HGX98" s="129"/>
      <c r="HGY98" s="129"/>
      <c r="HGZ98" s="129"/>
      <c r="HHA98" s="129"/>
      <c r="HHB98" s="129"/>
      <c r="HHC98" s="129"/>
      <c r="HHD98" s="129"/>
      <c r="HHE98" s="129"/>
      <c r="HHF98" s="129"/>
      <c r="HHG98" s="129"/>
      <c r="HHH98" s="129"/>
      <c r="HHI98" s="129"/>
      <c r="HHJ98" s="129"/>
      <c r="HHK98" s="129"/>
      <c r="HHL98" s="129"/>
      <c r="HHM98" s="129"/>
      <c r="HHN98" s="129"/>
      <c r="HHO98" s="129"/>
      <c r="HHP98" s="129"/>
      <c r="HHQ98" s="129"/>
      <c r="HHR98" s="129"/>
      <c r="HHS98" s="129"/>
      <c r="HHT98" s="129"/>
      <c r="HHU98" s="129"/>
      <c r="HHV98" s="129"/>
      <c r="HHW98" s="129"/>
      <c r="HHX98" s="129"/>
      <c r="HHY98" s="129"/>
      <c r="HHZ98" s="129"/>
      <c r="HIA98" s="129"/>
      <c r="HIB98" s="129"/>
      <c r="HIC98" s="129"/>
      <c r="HID98" s="129"/>
      <c r="HIE98" s="129"/>
      <c r="HIF98" s="129"/>
      <c r="HIG98" s="129"/>
      <c r="HIH98" s="129"/>
      <c r="HII98" s="129"/>
      <c r="HIJ98" s="129"/>
      <c r="HIK98" s="129"/>
      <c r="HIL98" s="129"/>
      <c r="HIM98" s="129"/>
      <c r="HIN98" s="129"/>
      <c r="HIO98" s="129"/>
      <c r="HIP98" s="129"/>
      <c r="HIQ98" s="129"/>
      <c r="HIR98" s="129"/>
      <c r="HIS98" s="129"/>
      <c r="HIT98" s="129"/>
      <c r="HIU98" s="129"/>
      <c r="HIV98" s="129"/>
      <c r="HIW98" s="129"/>
      <c r="HIX98" s="129"/>
      <c r="HIY98" s="129"/>
      <c r="HIZ98" s="129"/>
      <c r="HJA98" s="129"/>
      <c r="HJB98" s="129"/>
      <c r="HJC98" s="129"/>
      <c r="HJD98" s="129"/>
      <c r="HJE98" s="129"/>
      <c r="HJF98" s="129"/>
      <c r="HJG98" s="129"/>
      <c r="HJH98" s="129"/>
      <c r="HJI98" s="129"/>
      <c r="HJJ98" s="129"/>
      <c r="HJK98" s="129"/>
      <c r="HJL98" s="129"/>
      <c r="HJM98" s="129"/>
      <c r="HJN98" s="129"/>
      <c r="HJO98" s="129"/>
      <c r="HJP98" s="129"/>
      <c r="HJQ98" s="129"/>
      <c r="HJR98" s="129"/>
      <c r="HJS98" s="129"/>
      <c r="HJT98" s="129"/>
      <c r="HJU98" s="129"/>
      <c r="HJV98" s="129"/>
      <c r="HJW98" s="129"/>
      <c r="HJX98" s="129"/>
      <c r="HJY98" s="129"/>
      <c r="HJZ98" s="129"/>
      <c r="HKA98" s="129"/>
      <c r="HKB98" s="129"/>
      <c r="HKC98" s="129"/>
      <c r="HKD98" s="129"/>
      <c r="HKE98" s="129"/>
      <c r="HKF98" s="129"/>
      <c r="HKG98" s="129"/>
      <c r="HKH98" s="129"/>
      <c r="HKI98" s="129"/>
      <c r="HKJ98" s="129"/>
      <c r="HKK98" s="129"/>
      <c r="HKL98" s="129"/>
      <c r="HKM98" s="129"/>
      <c r="HKN98" s="129"/>
      <c r="HKO98" s="129"/>
      <c r="HKP98" s="129"/>
      <c r="HKQ98" s="129"/>
      <c r="HKR98" s="129"/>
      <c r="HKS98" s="129"/>
      <c r="HKT98" s="129"/>
      <c r="HKU98" s="129"/>
      <c r="HKV98" s="129"/>
      <c r="HKW98" s="129"/>
      <c r="HKX98" s="129"/>
      <c r="HKY98" s="129"/>
      <c r="HKZ98" s="129"/>
      <c r="HLA98" s="129"/>
      <c r="HLB98" s="129"/>
      <c r="HLC98" s="129"/>
      <c r="HLD98" s="129"/>
      <c r="HLE98" s="129"/>
      <c r="HLF98" s="129"/>
      <c r="HLG98" s="129"/>
      <c r="HLH98" s="129"/>
      <c r="HLI98" s="129"/>
      <c r="HLJ98" s="129"/>
      <c r="HLK98" s="129"/>
      <c r="HLL98" s="129"/>
      <c r="HLM98" s="129"/>
      <c r="HLN98" s="129"/>
      <c r="HLO98" s="129"/>
      <c r="HLP98" s="129"/>
      <c r="HLQ98" s="129"/>
      <c r="HLR98" s="129"/>
      <c r="HLS98" s="129"/>
      <c r="HLT98" s="129"/>
      <c r="HLU98" s="129"/>
      <c r="HLV98" s="129"/>
      <c r="HLW98" s="129"/>
      <c r="HLX98" s="129"/>
      <c r="HLY98" s="129"/>
      <c r="HLZ98" s="129"/>
      <c r="HMA98" s="129"/>
      <c r="HMB98" s="129"/>
      <c r="HMC98" s="129"/>
      <c r="HMD98" s="129"/>
      <c r="HME98" s="129"/>
      <c r="HMF98" s="129"/>
      <c r="HMG98" s="129"/>
      <c r="HMH98" s="129"/>
      <c r="HMI98" s="129"/>
      <c r="HMJ98" s="129"/>
      <c r="HMK98" s="129"/>
      <c r="HML98" s="129"/>
      <c r="HMM98" s="129"/>
      <c r="HMN98" s="129"/>
      <c r="HMO98" s="129"/>
      <c r="HMP98" s="129"/>
      <c r="HMQ98" s="129"/>
      <c r="HMR98" s="129"/>
      <c r="HMS98" s="129"/>
      <c r="HMT98" s="129"/>
      <c r="HMU98" s="129"/>
      <c r="HMV98" s="129"/>
      <c r="HMW98" s="129"/>
      <c r="HMX98" s="129"/>
      <c r="HMY98" s="129"/>
      <c r="HMZ98" s="129"/>
      <c r="HNA98" s="129"/>
      <c r="HNB98" s="129"/>
      <c r="HNC98" s="129"/>
      <c r="HND98" s="129"/>
      <c r="HNE98" s="129"/>
      <c r="HNF98" s="129"/>
      <c r="HNG98" s="129"/>
      <c r="HNH98" s="129"/>
      <c r="HNI98" s="129"/>
      <c r="HNJ98" s="129"/>
      <c r="HNK98" s="129"/>
      <c r="HNL98" s="129"/>
      <c r="HNM98" s="129"/>
      <c r="HNN98" s="129"/>
      <c r="HNO98" s="129"/>
      <c r="HNP98" s="129"/>
      <c r="HNQ98" s="129"/>
      <c r="HNR98" s="129"/>
      <c r="HNS98" s="129"/>
      <c r="HNT98" s="129"/>
      <c r="HNU98" s="129"/>
      <c r="HNV98" s="129"/>
      <c r="HNW98" s="129"/>
      <c r="HNX98" s="129"/>
      <c r="HNY98" s="129"/>
      <c r="HNZ98" s="129"/>
      <c r="HOA98" s="129"/>
      <c r="HOB98" s="129"/>
      <c r="HOC98" s="129"/>
      <c r="HOD98" s="129"/>
      <c r="HOE98" s="129"/>
      <c r="HOF98" s="129"/>
      <c r="HOG98" s="129"/>
      <c r="HOH98" s="129"/>
      <c r="HOI98" s="129"/>
      <c r="HOJ98" s="129"/>
      <c r="HOK98" s="129"/>
      <c r="HOL98" s="129"/>
      <c r="HOM98" s="129"/>
      <c r="HON98" s="129"/>
      <c r="HOO98" s="129"/>
      <c r="HOP98" s="129"/>
      <c r="HOQ98" s="129"/>
      <c r="HOR98" s="129"/>
      <c r="HOS98" s="129"/>
      <c r="HOT98" s="129"/>
      <c r="HOU98" s="129"/>
      <c r="HOV98" s="129"/>
      <c r="HOW98" s="129"/>
      <c r="HOX98" s="129"/>
      <c r="HOY98" s="129"/>
      <c r="HOZ98" s="129"/>
      <c r="HPA98" s="129"/>
      <c r="HPB98" s="129"/>
      <c r="HPC98" s="129"/>
      <c r="HPD98" s="129"/>
      <c r="HPE98" s="129"/>
      <c r="HPF98" s="129"/>
      <c r="HPG98" s="129"/>
      <c r="HPH98" s="129"/>
      <c r="HPI98" s="129"/>
      <c r="HPJ98" s="129"/>
      <c r="HPK98" s="129"/>
      <c r="HPL98" s="129"/>
      <c r="HPM98" s="129"/>
      <c r="HPN98" s="129"/>
      <c r="HPO98" s="129"/>
      <c r="HPP98" s="129"/>
      <c r="HPQ98" s="129"/>
      <c r="HPR98" s="129"/>
      <c r="HPS98" s="129"/>
      <c r="HPT98" s="129"/>
      <c r="HPU98" s="129"/>
      <c r="HPV98" s="129"/>
      <c r="HPW98" s="129"/>
      <c r="HPX98" s="129"/>
      <c r="HPY98" s="129"/>
      <c r="HPZ98" s="129"/>
      <c r="HQA98" s="129"/>
      <c r="HQB98" s="129"/>
      <c r="HQC98" s="129"/>
      <c r="HQD98" s="129"/>
      <c r="HQE98" s="129"/>
      <c r="HQF98" s="129"/>
      <c r="HQG98" s="129"/>
      <c r="HQH98" s="129"/>
      <c r="HQI98" s="129"/>
      <c r="HQJ98" s="129"/>
      <c r="HQK98" s="129"/>
      <c r="HQL98" s="129"/>
      <c r="HQM98" s="129"/>
      <c r="HQN98" s="129"/>
      <c r="HQO98" s="129"/>
      <c r="HQP98" s="129"/>
      <c r="HQQ98" s="129"/>
      <c r="HQR98" s="129"/>
      <c r="HQS98" s="129"/>
      <c r="HQT98" s="129"/>
      <c r="HQU98" s="129"/>
      <c r="HQV98" s="129"/>
      <c r="HQW98" s="129"/>
      <c r="HQX98" s="129"/>
      <c r="HQY98" s="129"/>
      <c r="HQZ98" s="129"/>
      <c r="HRA98" s="129"/>
      <c r="HRB98" s="129"/>
      <c r="HRC98" s="129"/>
      <c r="HRD98" s="129"/>
      <c r="HRE98" s="129"/>
      <c r="HRF98" s="129"/>
      <c r="HRG98" s="129"/>
      <c r="HRH98" s="129"/>
      <c r="HRI98" s="129"/>
      <c r="HRJ98" s="129"/>
      <c r="HRK98" s="129"/>
      <c r="HRL98" s="129"/>
      <c r="HRM98" s="129"/>
      <c r="HRN98" s="129"/>
      <c r="HRO98" s="129"/>
      <c r="HRP98" s="129"/>
      <c r="HRQ98" s="129"/>
      <c r="HRR98" s="129"/>
      <c r="HRS98" s="129"/>
      <c r="HRT98" s="129"/>
      <c r="HRU98" s="129"/>
      <c r="HRV98" s="129"/>
      <c r="HRW98" s="129"/>
      <c r="HRX98" s="129"/>
      <c r="HRY98" s="129"/>
      <c r="HRZ98" s="129"/>
      <c r="HSA98" s="129"/>
      <c r="HSB98" s="129"/>
      <c r="HSC98" s="129"/>
      <c r="HSD98" s="129"/>
      <c r="HSE98" s="129"/>
      <c r="HSF98" s="129"/>
      <c r="HSG98" s="129"/>
      <c r="HSH98" s="129"/>
      <c r="HSI98" s="129"/>
      <c r="HSJ98" s="129"/>
      <c r="HSK98" s="129"/>
      <c r="HSL98" s="129"/>
      <c r="HSM98" s="129"/>
      <c r="HSN98" s="129"/>
      <c r="HSO98" s="129"/>
      <c r="HSP98" s="129"/>
      <c r="HSQ98" s="129"/>
      <c r="HSR98" s="129"/>
      <c r="HSS98" s="129"/>
      <c r="HST98" s="129"/>
      <c r="HSU98" s="129"/>
      <c r="HSV98" s="129"/>
      <c r="HSW98" s="129"/>
      <c r="HSX98" s="129"/>
      <c r="HSY98" s="129"/>
      <c r="HSZ98" s="129"/>
      <c r="HTA98" s="129"/>
      <c r="HTB98" s="129"/>
      <c r="HTC98" s="129"/>
      <c r="HTD98" s="129"/>
      <c r="HTE98" s="129"/>
      <c r="HTF98" s="129"/>
      <c r="HTG98" s="129"/>
      <c r="HTH98" s="129"/>
      <c r="HTI98" s="129"/>
      <c r="HTJ98" s="129"/>
      <c r="HTK98" s="129"/>
      <c r="HTL98" s="129"/>
      <c r="HTM98" s="129"/>
      <c r="HTN98" s="129"/>
      <c r="HTO98" s="129"/>
      <c r="HTP98" s="129"/>
      <c r="HTQ98" s="129"/>
      <c r="HTR98" s="129"/>
      <c r="HTS98" s="129"/>
      <c r="HTT98" s="129"/>
      <c r="HTU98" s="129"/>
      <c r="HTV98" s="129"/>
      <c r="HTW98" s="129"/>
      <c r="HTX98" s="129"/>
      <c r="HTY98" s="129"/>
      <c r="HTZ98" s="129"/>
      <c r="HUA98" s="129"/>
      <c r="HUB98" s="129"/>
      <c r="HUC98" s="129"/>
      <c r="HUD98" s="129"/>
      <c r="HUE98" s="129"/>
      <c r="HUF98" s="129"/>
      <c r="HUG98" s="129"/>
      <c r="HUH98" s="129"/>
      <c r="HUI98" s="129"/>
      <c r="HUJ98" s="129"/>
      <c r="HUK98" s="129"/>
      <c r="HUL98" s="129"/>
      <c r="HUM98" s="129"/>
      <c r="HUN98" s="129"/>
      <c r="HUO98" s="129"/>
      <c r="HUP98" s="129"/>
      <c r="HUQ98" s="129"/>
      <c r="HUR98" s="129"/>
      <c r="HUS98" s="129"/>
      <c r="HUT98" s="129"/>
      <c r="HUU98" s="129"/>
      <c r="HUV98" s="129"/>
      <c r="HUW98" s="129"/>
      <c r="HUX98" s="129"/>
      <c r="HUY98" s="129"/>
      <c r="HUZ98" s="129"/>
      <c r="HVA98" s="129"/>
      <c r="HVB98" s="129"/>
      <c r="HVC98" s="129"/>
      <c r="HVD98" s="129"/>
      <c r="HVE98" s="129"/>
      <c r="HVF98" s="129"/>
      <c r="HVG98" s="129"/>
      <c r="HVH98" s="129"/>
      <c r="HVI98" s="129"/>
      <c r="HVJ98" s="129"/>
      <c r="HVK98" s="129"/>
      <c r="HVL98" s="129"/>
      <c r="HVM98" s="129"/>
      <c r="HVN98" s="129"/>
      <c r="HVO98" s="129"/>
      <c r="HVP98" s="129"/>
      <c r="HVQ98" s="129"/>
      <c r="HVR98" s="129"/>
      <c r="HVS98" s="129"/>
      <c r="HVT98" s="129"/>
      <c r="HVU98" s="129"/>
      <c r="HVV98" s="129"/>
      <c r="HVW98" s="129"/>
      <c r="HVX98" s="129"/>
      <c r="HVY98" s="129"/>
      <c r="HVZ98" s="129"/>
      <c r="HWA98" s="129"/>
      <c r="HWB98" s="129"/>
      <c r="HWC98" s="129"/>
      <c r="HWD98" s="129"/>
      <c r="HWE98" s="129"/>
      <c r="HWF98" s="129"/>
      <c r="HWG98" s="129"/>
      <c r="HWH98" s="129"/>
      <c r="HWI98" s="129"/>
      <c r="HWJ98" s="129"/>
      <c r="HWK98" s="129"/>
      <c r="HWL98" s="129"/>
      <c r="HWM98" s="129"/>
      <c r="HWN98" s="129"/>
      <c r="HWO98" s="129"/>
      <c r="HWP98" s="129"/>
      <c r="HWQ98" s="129"/>
      <c r="HWR98" s="129"/>
      <c r="HWS98" s="129"/>
      <c r="HWT98" s="129"/>
      <c r="HWU98" s="129"/>
      <c r="HWV98" s="129"/>
      <c r="HWW98" s="129"/>
      <c r="HWX98" s="129"/>
      <c r="HWY98" s="129"/>
      <c r="HWZ98" s="129"/>
      <c r="HXA98" s="129"/>
      <c r="HXB98" s="129"/>
      <c r="HXC98" s="129"/>
      <c r="HXD98" s="129"/>
      <c r="HXE98" s="129"/>
      <c r="HXF98" s="129"/>
      <c r="HXG98" s="129"/>
      <c r="HXH98" s="129"/>
      <c r="HXI98" s="129"/>
      <c r="HXJ98" s="129"/>
      <c r="HXK98" s="129"/>
      <c r="HXL98" s="129"/>
      <c r="HXM98" s="129"/>
      <c r="HXN98" s="129"/>
      <c r="HXO98" s="129"/>
      <c r="HXP98" s="129"/>
      <c r="HXQ98" s="129"/>
      <c r="HXR98" s="129"/>
      <c r="HXS98" s="129"/>
      <c r="HXT98" s="129"/>
      <c r="HXU98" s="129"/>
      <c r="HXV98" s="129"/>
      <c r="HXW98" s="129"/>
      <c r="HXX98" s="129"/>
      <c r="HXY98" s="129"/>
      <c r="HXZ98" s="129"/>
      <c r="HYA98" s="129"/>
      <c r="HYB98" s="129"/>
      <c r="HYC98" s="129"/>
      <c r="HYD98" s="129"/>
      <c r="HYE98" s="129"/>
      <c r="HYF98" s="129"/>
      <c r="HYG98" s="129"/>
      <c r="HYH98" s="129"/>
      <c r="HYI98" s="129"/>
      <c r="HYJ98" s="129"/>
      <c r="HYK98" s="129"/>
      <c r="HYL98" s="129"/>
      <c r="HYM98" s="129"/>
      <c r="HYN98" s="129"/>
      <c r="HYO98" s="129"/>
      <c r="HYP98" s="129"/>
      <c r="HYQ98" s="129"/>
      <c r="HYR98" s="129"/>
      <c r="HYS98" s="129"/>
      <c r="HYT98" s="129"/>
      <c r="HYU98" s="129"/>
      <c r="HYV98" s="129"/>
      <c r="HYW98" s="129"/>
      <c r="HYX98" s="129"/>
      <c r="HYY98" s="129"/>
      <c r="HYZ98" s="129"/>
      <c r="HZA98" s="129"/>
      <c r="HZB98" s="129"/>
      <c r="HZC98" s="129"/>
      <c r="HZD98" s="129"/>
      <c r="HZE98" s="129"/>
      <c r="HZF98" s="129"/>
      <c r="HZG98" s="129"/>
      <c r="HZH98" s="129"/>
      <c r="HZI98" s="129"/>
      <c r="HZJ98" s="129"/>
      <c r="HZK98" s="129"/>
      <c r="HZL98" s="129"/>
      <c r="HZM98" s="129"/>
      <c r="HZN98" s="129"/>
      <c r="HZO98" s="129"/>
      <c r="HZP98" s="129"/>
      <c r="HZQ98" s="129"/>
      <c r="HZR98" s="129"/>
      <c r="HZS98" s="129"/>
      <c r="HZT98" s="129"/>
      <c r="HZU98" s="129"/>
      <c r="HZV98" s="129"/>
      <c r="HZW98" s="129"/>
      <c r="HZX98" s="129"/>
      <c r="HZY98" s="129"/>
      <c r="HZZ98" s="129"/>
      <c r="IAA98" s="129"/>
      <c r="IAB98" s="129"/>
      <c r="IAC98" s="129"/>
      <c r="IAD98" s="129"/>
      <c r="IAE98" s="129"/>
      <c r="IAF98" s="129"/>
      <c r="IAG98" s="129"/>
      <c r="IAH98" s="129"/>
      <c r="IAI98" s="129"/>
      <c r="IAJ98" s="129"/>
      <c r="IAK98" s="129"/>
      <c r="IAL98" s="129"/>
      <c r="IAM98" s="129"/>
      <c r="IAN98" s="129"/>
      <c r="IAO98" s="129"/>
      <c r="IAP98" s="129"/>
      <c r="IAQ98" s="129"/>
      <c r="IAR98" s="129"/>
      <c r="IAS98" s="129"/>
      <c r="IAT98" s="129"/>
      <c r="IAU98" s="129"/>
      <c r="IAV98" s="129"/>
      <c r="IAW98" s="129"/>
      <c r="IAX98" s="129"/>
      <c r="IAY98" s="129"/>
      <c r="IAZ98" s="129"/>
      <c r="IBA98" s="129"/>
      <c r="IBB98" s="129"/>
      <c r="IBC98" s="129"/>
      <c r="IBD98" s="129"/>
      <c r="IBE98" s="129"/>
      <c r="IBF98" s="129"/>
      <c r="IBG98" s="129"/>
      <c r="IBH98" s="129"/>
      <c r="IBI98" s="129"/>
      <c r="IBJ98" s="129"/>
      <c r="IBK98" s="129"/>
      <c r="IBL98" s="129"/>
      <c r="IBM98" s="129"/>
      <c r="IBN98" s="129"/>
      <c r="IBO98" s="129"/>
      <c r="IBP98" s="129"/>
      <c r="IBQ98" s="129"/>
      <c r="IBR98" s="129"/>
      <c r="IBS98" s="129"/>
      <c r="IBT98" s="129"/>
      <c r="IBU98" s="129"/>
      <c r="IBV98" s="129"/>
      <c r="IBW98" s="129"/>
      <c r="IBX98" s="129"/>
      <c r="IBY98" s="129"/>
      <c r="IBZ98" s="129"/>
      <c r="ICA98" s="129"/>
      <c r="ICB98" s="129"/>
      <c r="ICC98" s="129"/>
      <c r="ICD98" s="129"/>
      <c r="ICE98" s="129"/>
      <c r="ICF98" s="129"/>
      <c r="ICG98" s="129"/>
      <c r="ICH98" s="129"/>
      <c r="ICI98" s="129"/>
      <c r="ICJ98" s="129"/>
      <c r="ICK98" s="129"/>
      <c r="ICL98" s="129"/>
      <c r="ICM98" s="129"/>
      <c r="ICN98" s="129"/>
      <c r="ICO98" s="129"/>
      <c r="ICP98" s="129"/>
      <c r="ICQ98" s="129"/>
      <c r="ICR98" s="129"/>
      <c r="ICS98" s="129"/>
      <c r="ICT98" s="129"/>
      <c r="ICU98" s="129"/>
      <c r="ICV98" s="129"/>
      <c r="ICW98" s="129"/>
      <c r="ICX98" s="129"/>
      <c r="ICY98" s="129"/>
      <c r="ICZ98" s="129"/>
      <c r="IDA98" s="129"/>
      <c r="IDB98" s="129"/>
      <c r="IDC98" s="129"/>
      <c r="IDD98" s="129"/>
      <c r="IDE98" s="129"/>
      <c r="IDF98" s="129"/>
      <c r="IDG98" s="129"/>
      <c r="IDH98" s="129"/>
      <c r="IDI98" s="129"/>
      <c r="IDJ98" s="129"/>
      <c r="IDK98" s="129"/>
      <c r="IDL98" s="129"/>
      <c r="IDM98" s="129"/>
      <c r="IDN98" s="129"/>
      <c r="IDO98" s="129"/>
      <c r="IDP98" s="129"/>
      <c r="IDQ98" s="129"/>
      <c r="IDR98" s="129"/>
      <c r="IDS98" s="129"/>
      <c r="IDT98" s="129"/>
      <c r="IDU98" s="129"/>
      <c r="IDV98" s="129"/>
      <c r="IDW98" s="129"/>
      <c r="IDX98" s="129"/>
      <c r="IDY98" s="129"/>
      <c r="IDZ98" s="129"/>
      <c r="IEA98" s="129"/>
      <c r="IEB98" s="129"/>
      <c r="IEC98" s="129"/>
      <c r="IED98" s="129"/>
      <c r="IEE98" s="129"/>
      <c r="IEF98" s="129"/>
      <c r="IEG98" s="129"/>
      <c r="IEH98" s="129"/>
      <c r="IEI98" s="129"/>
      <c r="IEJ98" s="129"/>
      <c r="IEK98" s="129"/>
      <c r="IEL98" s="129"/>
      <c r="IEM98" s="129"/>
      <c r="IEN98" s="129"/>
      <c r="IEO98" s="129"/>
      <c r="IEP98" s="129"/>
      <c r="IEQ98" s="129"/>
      <c r="IER98" s="129"/>
      <c r="IES98" s="129"/>
      <c r="IET98" s="129"/>
      <c r="IEU98" s="129"/>
      <c r="IEV98" s="129"/>
      <c r="IEW98" s="129"/>
      <c r="IEX98" s="129"/>
      <c r="IEY98" s="129"/>
      <c r="IEZ98" s="129"/>
      <c r="IFA98" s="129"/>
      <c r="IFB98" s="129"/>
      <c r="IFC98" s="129"/>
      <c r="IFD98" s="129"/>
      <c r="IFE98" s="129"/>
      <c r="IFF98" s="129"/>
      <c r="IFG98" s="129"/>
      <c r="IFH98" s="129"/>
      <c r="IFI98" s="129"/>
      <c r="IFJ98" s="129"/>
      <c r="IFK98" s="129"/>
      <c r="IFL98" s="129"/>
      <c r="IFM98" s="129"/>
      <c r="IFN98" s="129"/>
      <c r="IFO98" s="129"/>
      <c r="IFP98" s="129"/>
      <c r="IFQ98" s="129"/>
      <c r="IFR98" s="129"/>
      <c r="IFS98" s="129"/>
      <c r="IFT98" s="129"/>
      <c r="IFU98" s="129"/>
      <c r="IFV98" s="129"/>
      <c r="IFW98" s="129"/>
      <c r="IFX98" s="129"/>
      <c r="IFY98" s="129"/>
      <c r="IFZ98" s="129"/>
      <c r="IGA98" s="129"/>
      <c r="IGB98" s="129"/>
      <c r="IGC98" s="129"/>
      <c r="IGD98" s="129"/>
      <c r="IGE98" s="129"/>
      <c r="IGF98" s="129"/>
      <c r="IGG98" s="129"/>
      <c r="IGH98" s="129"/>
      <c r="IGI98" s="129"/>
      <c r="IGJ98" s="129"/>
      <c r="IGK98" s="129"/>
      <c r="IGL98" s="129"/>
      <c r="IGM98" s="129"/>
      <c r="IGN98" s="129"/>
      <c r="IGO98" s="129"/>
      <c r="IGP98" s="129"/>
      <c r="IGQ98" s="129"/>
      <c r="IGR98" s="129"/>
      <c r="IGS98" s="129"/>
      <c r="IGT98" s="129"/>
      <c r="IGU98" s="129"/>
      <c r="IGV98" s="129"/>
      <c r="IGW98" s="129"/>
      <c r="IGX98" s="129"/>
      <c r="IGY98" s="129"/>
      <c r="IGZ98" s="129"/>
      <c r="IHA98" s="129"/>
      <c r="IHB98" s="129"/>
      <c r="IHC98" s="129"/>
      <c r="IHD98" s="129"/>
      <c r="IHE98" s="129"/>
      <c r="IHF98" s="129"/>
      <c r="IHG98" s="129"/>
      <c r="IHH98" s="129"/>
      <c r="IHI98" s="129"/>
      <c r="IHJ98" s="129"/>
      <c r="IHK98" s="129"/>
      <c r="IHL98" s="129"/>
      <c r="IHM98" s="129"/>
      <c r="IHN98" s="129"/>
      <c r="IHO98" s="129"/>
      <c r="IHP98" s="129"/>
      <c r="IHQ98" s="129"/>
      <c r="IHR98" s="129"/>
      <c r="IHS98" s="129"/>
      <c r="IHT98" s="129"/>
      <c r="IHU98" s="129"/>
      <c r="IHV98" s="129"/>
      <c r="IHW98" s="129"/>
      <c r="IHX98" s="129"/>
      <c r="IHY98" s="129"/>
      <c r="IHZ98" s="129"/>
      <c r="IIA98" s="129"/>
      <c r="IIB98" s="129"/>
      <c r="IIC98" s="129"/>
      <c r="IID98" s="129"/>
      <c r="IIE98" s="129"/>
      <c r="IIF98" s="129"/>
      <c r="IIG98" s="129"/>
      <c r="IIH98" s="129"/>
      <c r="III98" s="129"/>
      <c r="IIJ98" s="129"/>
      <c r="IIK98" s="129"/>
      <c r="IIL98" s="129"/>
      <c r="IIM98" s="129"/>
      <c r="IIN98" s="129"/>
      <c r="IIO98" s="129"/>
      <c r="IIP98" s="129"/>
      <c r="IIQ98" s="129"/>
      <c r="IIR98" s="129"/>
      <c r="IIS98" s="129"/>
      <c r="IIT98" s="129"/>
      <c r="IIU98" s="129"/>
      <c r="IIV98" s="129"/>
      <c r="IIW98" s="129"/>
      <c r="IIX98" s="129"/>
      <c r="IIY98" s="129"/>
      <c r="IIZ98" s="129"/>
      <c r="IJA98" s="129"/>
      <c r="IJB98" s="129"/>
      <c r="IJC98" s="129"/>
      <c r="IJD98" s="129"/>
      <c r="IJE98" s="129"/>
      <c r="IJF98" s="129"/>
      <c r="IJG98" s="129"/>
      <c r="IJH98" s="129"/>
      <c r="IJI98" s="129"/>
      <c r="IJJ98" s="129"/>
      <c r="IJK98" s="129"/>
      <c r="IJL98" s="129"/>
      <c r="IJM98" s="129"/>
      <c r="IJN98" s="129"/>
      <c r="IJO98" s="129"/>
      <c r="IJP98" s="129"/>
      <c r="IJQ98" s="129"/>
      <c r="IJR98" s="129"/>
      <c r="IJS98" s="129"/>
      <c r="IJT98" s="129"/>
      <c r="IJU98" s="129"/>
      <c r="IJV98" s="129"/>
      <c r="IJW98" s="129"/>
      <c r="IJX98" s="129"/>
      <c r="IJY98" s="129"/>
      <c r="IJZ98" s="129"/>
      <c r="IKA98" s="129"/>
      <c r="IKB98" s="129"/>
      <c r="IKC98" s="129"/>
      <c r="IKD98" s="129"/>
      <c r="IKE98" s="129"/>
      <c r="IKF98" s="129"/>
      <c r="IKG98" s="129"/>
      <c r="IKH98" s="129"/>
      <c r="IKI98" s="129"/>
      <c r="IKJ98" s="129"/>
      <c r="IKK98" s="129"/>
      <c r="IKL98" s="129"/>
      <c r="IKM98" s="129"/>
      <c r="IKN98" s="129"/>
      <c r="IKO98" s="129"/>
      <c r="IKP98" s="129"/>
      <c r="IKQ98" s="129"/>
      <c r="IKR98" s="129"/>
      <c r="IKS98" s="129"/>
      <c r="IKT98" s="129"/>
      <c r="IKU98" s="129"/>
      <c r="IKV98" s="129"/>
      <c r="IKW98" s="129"/>
      <c r="IKX98" s="129"/>
      <c r="IKY98" s="129"/>
      <c r="IKZ98" s="129"/>
      <c r="ILA98" s="129"/>
      <c r="ILB98" s="129"/>
      <c r="ILC98" s="129"/>
      <c r="ILD98" s="129"/>
      <c r="ILE98" s="129"/>
      <c r="ILF98" s="129"/>
      <c r="ILG98" s="129"/>
      <c r="ILH98" s="129"/>
      <c r="ILI98" s="129"/>
      <c r="ILJ98" s="129"/>
      <c r="ILK98" s="129"/>
      <c r="ILL98" s="129"/>
      <c r="ILM98" s="129"/>
      <c r="ILN98" s="129"/>
      <c r="ILO98" s="129"/>
      <c r="ILP98" s="129"/>
      <c r="ILQ98" s="129"/>
      <c r="ILR98" s="129"/>
      <c r="ILS98" s="129"/>
      <c r="ILT98" s="129"/>
      <c r="ILU98" s="129"/>
      <c r="ILV98" s="129"/>
      <c r="ILW98" s="129"/>
      <c r="ILX98" s="129"/>
      <c r="ILY98" s="129"/>
      <c r="ILZ98" s="129"/>
      <c r="IMA98" s="129"/>
      <c r="IMB98" s="129"/>
      <c r="IMC98" s="129"/>
      <c r="IMD98" s="129"/>
      <c r="IME98" s="129"/>
      <c r="IMF98" s="129"/>
      <c r="IMG98" s="129"/>
      <c r="IMH98" s="129"/>
      <c r="IMI98" s="129"/>
      <c r="IMJ98" s="129"/>
      <c r="IMK98" s="129"/>
      <c r="IML98" s="129"/>
      <c r="IMM98" s="129"/>
      <c r="IMN98" s="129"/>
      <c r="IMO98" s="129"/>
      <c r="IMP98" s="129"/>
      <c r="IMQ98" s="129"/>
      <c r="IMR98" s="129"/>
      <c r="IMS98" s="129"/>
      <c r="IMT98" s="129"/>
      <c r="IMU98" s="129"/>
      <c r="IMV98" s="129"/>
      <c r="IMW98" s="129"/>
      <c r="IMX98" s="129"/>
      <c r="IMY98" s="129"/>
      <c r="IMZ98" s="129"/>
      <c r="INA98" s="129"/>
      <c r="INB98" s="129"/>
      <c r="INC98" s="129"/>
      <c r="IND98" s="129"/>
      <c r="INE98" s="129"/>
      <c r="INF98" s="129"/>
      <c r="ING98" s="129"/>
      <c r="INH98" s="129"/>
      <c r="INI98" s="129"/>
      <c r="INJ98" s="129"/>
      <c r="INK98" s="129"/>
      <c r="INL98" s="129"/>
      <c r="INM98" s="129"/>
      <c r="INN98" s="129"/>
      <c r="INO98" s="129"/>
      <c r="INP98" s="129"/>
      <c r="INQ98" s="129"/>
      <c r="INR98" s="129"/>
      <c r="INS98" s="129"/>
      <c r="INT98" s="129"/>
      <c r="INU98" s="129"/>
      <c r="INV98" s="129"/>
      <c r="INW98" s="129"/>
      <c r="INX98" s="129"/>
      <c r="INY98" s="129"/>
      <c r="INZ98" s="129"/>
      <c r="IOA98" s="129"/>
      <c r="IOB98" s="129"/>
      <c r="IOC98" s="129"/>
      <c r="IOD98" s="129"/>
      <c r="IOE98" s="129"/>
      <c r="IOF98" s="129"/>
      <c r="IOG98" s="129"/>
      <c r="IOH98" s="129"/>
      <c r="IOI98" s="129"/>
      <c r="IOJ98" s="129"/>
      <c r="IOK98" s="129"/>
      <c r="IOL98" s="129"/>
      <c r="IOM98" s="129"/>
      <c r="ION98" s="129"/>
      <c r="IOO98" s="129"/>
      <c r="IOP98" s="129"/>
      <c r="IOQ98" s="129"/>
      <c r="IOR98" s="129"/>
      <c r="IOS98" s="129"/>
      <c r="IOT98" s="129"/>
      <c r="IOU98" s="129"/>
      <c r="IOV98" s="129"/>
      <c r="IOW98" s="129"/>
      <c r="IOX98" s="129"/>
      <c r="IOY98" s="129"/>
      <c r="IOZ98" s="129"/>
      <c r="IPA98" s="129"/>
      <c r="IPB98" s="129"/>
      <c r="IPC98" s="129"/>
      <c r="IPD98" s="129"/>
      <c r="IPE98" s="129"/>
      <c r="IPF98" s="129"/>
      <c r="IPG98" s="129"/>
      <c r="IPH98" s="129"/>
      <c r="IPI98" s="129"/>
      <c r="IPJ98" s="129"/>
      <c r="IPK98" s="129"/>
      <c r="IPL98" s="129"/>
      <c r="IPM98" s="129"/>
      <c r="IPN98" s="129"/>
      <c r="IPO98" s="129"/>
      <c r="IPP98" s="129"/>
      <c r="IPQ98" s="129"/>
      <c r="IPR98" s="129"/>
      <c r="IPS98" s="129"/>
      <c r="IPT98" s="129"/>
      <c r="IPU98" s="129"/>
      <c r="IPV98" s="129"/>
      <c r="IPW98" s="129"/>
      <c r="IPX98" s="129"/>
      <c r="IPY98" s="129"/>
      <c r="IPZ98" s="129"/>
      <c r="IQA98" s="129"/>
      <c r="IQB98" s="129"/>
      <c r="IQC98" s="129"/>
      <c r="IQD98" s="129"/>
      <c r="IQE98" s="129"/>
      <c r="IQF98" s="129"/>
      <c r="IQG98" s="129"/>
      <c r="IQH98" s="129"/>
      <c r="IQI98" s="129"/>
      <c r="IQJ98" s="129"/>
      <c r="IQK98" s="129"/>
      <c r="IQL98" s="129"/>
      <c r="IQM98" s="129"/>
      <c r="IQN98" s="129"/>
      <c r="IQO98" s="129"/>
      <c r="IQP98" s="129"/>
      <c r="IQQ98" s="129"/>
      <c r="IQR98" s="129"/>
      <c r="IQS98" s="129"/>
      <c r="IQT98" s="129"/>
      <c r="IQU98" s="129"/>
      <c r="IQV98" s="129"/>
      <c r="IQW98" s="129"/>
      <c r="IQX98" s="129"/>
      <c r="IQY98" s="129"/>
      <c r="IQZ98" s="129"/>
      <c r="IRA98" s="129"/>
      <c r="IRB98" s="129"/>
      <c r="IRC98" s="129"/>
      <c r="IRD98" s="129"/>
      <c r="IRE98" s="129"/>
      <c r="IRF98" s="129"/>
      <c r="IRG98" s="129"/>
      <c r="IRH98" s="129"/>
      <c r="IRI98" s="129"/>
      <c r="IRJ98" s="129"/>
      <c r="IRK98" s="129"/>
      <c r="IRL98" s="129"/>
      <c r="IRM98" s="129"/>
      <c r="IRN98" s="129"/>
      <c r="IRO98" s="129"/>
      <c r="IRP98" s="129"/>
      <c r="IRQ98" s="129"/>
      <c r="IRR98" s="129"/>
      <c r="IRS98" s="129"/>
      <c r="IRT98" s="129"/>
      <c r="IRU98" s="129"/>
      <c r="IRV98" s="129"/>
      <c r="IRW98" s="129"/>
      <c r="IRX98" s="129"/>
      <c r="IRY98" s="129"/>
      <c r="IRZ98" s="129"/>
      <c r="ISA98" s="129"/>
      <c r="ISB98" s="129"/>
      <c r="ISC98" s="129"/>
      <c r="ISD98" s="129"/>
      <c r="ISE98" s="129"/>
      <c r="ISF98" s="129"/>
      <c r="ISG98" s="129"/>
      <c r="ISH98" s="129"/>
      <c r="ISI98" s="129"/>
      <c r="ISJ98" s="129"/>
      <c r="ISK98" s="129"/>
      <c r="ISL98" s="129"/>
      <c r="ISM98" s="129"/>
      <c r="ISN98" s="129"/>
      <c r="ISO98" s="129"/>
      <c r="ISP98" s="129"/>
      <c r="ISQ98" s="129"/>
      <c r="ISR98" s="129"/>
      <c r="ISS98" s="129"/>
      <c r="IST98" s="129"/>
      <c r="ISU98" s="129"/>
      <c r="ISV98" s="129"/>
      <c r="ISW98" s="129"/>
      <c r="ISX98" s="129"/>
      <c r="ISY98" s="129"/>
      <c r="ISZ98" s="129"/>
      <c r="ITA98" s="129"/>
      <c r="ITB98" s="129"/>
      <c r="ITC98" s="129"/>
      <c r="ITD98" s="129"/>
      <c r="ITE98" s="129"/>
      <c r="ITF98" s="129"/>
      <c r="ITG98" s="129"/>
      <c r="ITH98" s="129"/>
      <c r="ITI98" s="129"/>
      <c r="ITJ98" s="129"/>
      <c r="ITK98" s="129"/>
      <c r="ITL98" s="129"/>
      <c r="ITM98" s="129"/>
      <c r="ITN98" s="129"/>
      <c r="ITO98" s="129"/>
      <c r="ITP98" s="129"/>
      <c r="ITQ98" s="129"/>
      <c r="ITR98" s="129"/>
      <c r="ITS98" s="129"/>
      <c r="ITT98" s="129"/>
      <c r="ITU98" s="129"/>
      <c r="ITV98" s="129"/>
      <c r="ITW98" s="129"/>
      <c r="ITX98" s="129"/>
      <c r="ITY98" s="129"/>
      <c r="ITZ98" s="129"/>
      <c r="IUA98" s="129"/>
      <c r="IUB98" s="129"/>
      <c r="IUC98" s="129"/>
      <c r="IUD98" s="129"/>
      <c r="IUE98" s="129"/>
      <c r="IUF98" s="129"/>
      <c r="IUG98" s="129"/>
      <c r="IUH98" s="129"/>
      <c r="IUI98" s="129"/>
      <c r="IUJ98" s="129"/>
      <c r="IUK98" s="129"/>
      <c r="IUL98" s="129"/>
      <c r="IUM98" s="129"/>
      <c r="IUN98" s="129"/>
      <c r="IUO98" s="129"/>
      <c r="IUP98" s="129"/>
      <c r="IUQ98" s="129"/>
      <c r="IUR98" s="129"/>
      <c r="IUS98" s="129"/>
      <c r="IUT98" s="129"/>
      <c r="IUU98" s="129"/>
      <c r="IUV98" s="129"/>
      <c r="IUW98" s="129"/>
      <c r="IUX98" s="129"/>
      <c r="IUY98" s="129"/>
      <c r="IUZ98" s="129"/>
      <c r="IVA98" s="129"/>
      <c r="IVB98" s="129"/>
      <c r="IVC98" s="129"/>
      <c r="IVD98" s="129"/>
      <c r="IVE98" s="129"/>
      <c r="IVF98" s="129"/>
      <c r="IVG98" s="129"/>
      <c r="IVH98" s="129"/>
      <c r="IVI98" s="129"/>
      <c r="IVJ98" s="129"/>
      <c r="IVK98" s="129"/>
      <c r="IVL98" s="129"/>
      <c r="IVM98" s="129"/>
      <c r="IVN98" s="129"/>
      <c r="IVO98" s="129"/>
      <c r="IVP98" s="129"/>
      <c r="IVQ98" s="129"/>
      <c r="IVR98" s="129"/>
      <c r="IVS98" s="129"/>
      <c r="IVT98" s="129"/>
      <c r="IVU98" s="129"/>
      <c r="IVV98" s="129"/>
      <c r="IVW98" s="129"/>
      <c r="IVX98" s="129"/>
      <c r="IVY98" s="129"/>
      <c r="IVZ98" s="129"/>
      <c r="IWA98" s="129"/>
      <c r="IWB98" s="129"/>
      <c r="IWC98" s="129"/>
      <c r="IWD98" s="129"/>
      <c r="IWE98" s="129"/>
      <c r="IWF98" s="129"/>
      <c r="IWG98" s="129"/>
      <c r="IWH98" s="129"/>
      <c r="IWI98" s="129"/>
      <c r="IWJ98" s="129"/>
      <c r="IWK98" s="129"/>
      <c r="IWL98" s="129"/>
      <c r="IWM98" s="129"/>
      <c r="IWN98" s="129"/>
      <c r="IWO98" s="129"/>
      <c r="IWP98" s="129"/>
      <c r="IWQ98" s="129"/>
      <c r="IWR98" s="129"/>
      <c r="IWS98" s="129"/>
      <c r="IWT98" s="129"/>
      <c r="IWU98" s="129"/>
      <c r="IWV98" s="129"/>
      <c r="IWW98" s="129"/>
      <c r="IWX98" s="129"/>
      <c r="IWY98" s="129"/>
      <c r="IWZ98" s="129"/>
      <c r="IXA98" s="129"/>
      <c r="IXB98" s="129"/>
      <c r="IXC98" s="129"/>
      <c r="IXD98" s="129"/>
      <c r="IXE98" s="129"/>
      <c r="IXF98" s="129"/>
      <c r="IXG98" s="129"/>
      <c r="IXH98" s="129"/>
      <c r="IXI98" s="129"/>
      <c r="IXJ98" s="129"/>
      <c r="IXK98" s="129"/>
      <c r="IXL98" s="129"/>
      <c r="IXM98" s="129"/>
      <c r="IXN98" s="129"/>
      <c r="IXO98" s="129"/>
      <c r="IXP98" s="129"/>
      <c r="IXQ98" s="129"/>
      <c r="IXR98" s="129"/>
      <c r="IXS98" s="129"/>
      <c r="IXT98" s="129"/>
      <c r="IXU98" s="129"/>
      <c r="IXV98" s="129"/>
      <c r="IXW98" s="129"/>
      <c r="IXX98" s="129"/>
      <c r="IXY98" s="129"/>
      <c r="IXZ98" s="129"/>
      <c r="IYA98" s="129"/>
      <c r="IYB98" s="129"/>
      <c r="IYC98" s="129"/>
      <c r="IYD98" s="129"/>
      <c r="IYE98" s="129"/>
      <c r="IYF98" s="129"/>
      <c r="IYG98" s="129"/>
      <c r="IYH98" s="129"/>
      <c r="IYI98" s="129"/>
      <c r="IYJ98" s="129"/>
      <c r="IYK98" s="129"/>
      <c r="IYL98" s="129"/>
      <c r="IYM98" s="129"/>
      <c r="IYN98" s="129"/>
      <c r="IYO98" s="129"/>
      <c r="IYP98" s="129"/>
      <c r="IYQ98" s="129"/>
      <c r="IYR98" s="129"/>
      <c r="IYS98" s="129"/>
      <c r="IYT98" s="129"/>
      <c r="IYU98" s="129"/>
      <c r="IYV98" s="129"/>
      <c r="IYW98" s="129"/>
      <c r="IYX98" s="129"/>
      <c r="IYY98" s="129"/>
      <c r="IYZ98" s="129"/>
      <c r="IZA98" s="129"/>
      <c r="IZB98" s="129"/>
      <c r="IZC98" s="129"/>
      <c r="IZD98" s="129"/>
      <c r="IZE98" s="129"/>
      <c r="IZF98" s="129"/>
      <c r="IZG98" s="129"/>
      <c r="IZH98" s="129"/>
      <c r="IZI98" s="129"/>
      <c r="IZJ98" s="129"/>
      <c r="IZK98" s="129"/>
      <c r="IZL98" s="129"/>
      <c r="IZM98" s="129"/>
      <c r="IZN98" s="129"/>
      <c r="IZO98" s="129"/>
      <c r="IZP98" s="129"/>
      <c r="IZQ98" s="129"/>
      <c r="IZR98" s="129"/>
      <c r="IZS98" s="129"/>
      <c r="IZT98" s="129"/>
      <c r="IZU98" s="129"/>
      <c r="IZV98" s="129"/>
      <c r="IZW98" s="129"/>
      <c r="IZX98" s="129"/>
      <c r="IZY98" s="129"/>
      <c r="IZZ98" s="129"/>
      <c r="JAA98" s="129"/>
      <c r="JAB98" s="129"/>
      <c r="JAC98" s="129"/>
      <c r="JAD98" s="129"/>
      <c r="JAE98" s="129"/>
      <c r="JAF98" s="129"/>
      <c r="JAG98" s="129"/>
      <c r="JAH98" s="129"/>
      <c r="JAI98" s="129"/>
      <c r="JAJ98" s="129"/>
      <c r="JAK98" s="129"/>
      <c r="JAL98" s="129"/>
      <c r="JAM98" s="129"/>
      <c r="JAN98" s="129"/>
      <c r="JAO98" s="129"/>
      <c r="JAP98" s="129"/>
      <c r="JAQ98" s="129"/>
      <c r="JAR98" s="129"/>
      <c r="JAS98" s="129"/>
      <c r="JAT98" s="129"/>
      <c r="JAU98" s="129"/>
      <c r="JAV98" s="129"/>
      <c r="JAW98" s="129"/>
      <c r="JAX98" s="129"/>
      <c r="JAY98" s="129"/>
      <c r="JAZ98" s="129"/>
      <c r="JBA98" s="129"/>
      <c r="JBB98" s="129"/>
      <c r="JBC98" s="129"/>
      <c r="JBD98" s="129"/>
      <c r="JBE98" s="129"/>
      <c r="JBF98" s="129"/>
      <c r="JBG98" s="129"/>
      <c r="JBH98" s="129"/>
      <c r="JBI98" s="129"/>
      <c r="JBJ98" s="129"/>
      <c r="JBK98" s="129"/>
      <c r="JBL98" s="129"/>
      <c r="JBM98" s="129"/>
      <c r="JBN98" s="129"/>
      <c r="JBO98" s="129"/>
      <c r="JBP98" s="129"/>
      <c r="JBQ98" s="129"/>
      <c r="JBR98" s="129"/>
      <c r="JBS98" s="129"/>
      <c r="JBT98" s="129"/>
      <c r="JBU98" s="129"/>
      <c r="JBV98" s="129"/>
      <c r="JBW98" s="129"/>
      <c r="JBX98" s="129"/>
      <c r="JBY98" s="129"/>
      <c r="JBZ98" s="129"/>
      <c r="JCA98" s="129"/>
      <c r="JCB98" s="129"/>
      <c r="JCC98" s="129"/>
      <c r="JCD98" s="129"/>
      <c r="JCE98" s="129"/>
      <c r="JCF98" s="129"/>
      <c r="JCG98" s="129"/>
      <c r="JCH98" s="129"/>
      <c r="JCI98" s="129"/>
      <c r="JCJ98" s="129"/>
      <c r="JCK98" s="129"/>
      <c r="JCL98" s="129"/>
      <c r="JCM98" s="129"/>
      <c r="JCN98" s="129"/>
      <c r="JCO98" s="129"/>
      <c r="JCP98" s="129"/>
      <c r="JCQ98" s="129"/>
      <c r="JCR98" s="129"/>
      <c r="JCS98" s="129"/>
      <c r="JCT98" s="129"/>
      <c r="JCU98" s="129"/>
      <c r="JCV98" s="129"/>
      <c r="JCW98" s="129"/>
      <c r="JCX98" s="129"/>
      <c r="JCY98" s="129"/>
      <c r="JCZ98" s="129"/>
      <c r="JDA98" s="129"/>
      <c r="JDB98" s="129"/>
      <c r="JDC98" s="129"/>
      <c r="JDD98" s="129"/>
      <c r="JDE98" s="129"/>
      <c r="JDF98" s="129"/>
      <c r="JDG98" s="129"/>
      <c r="JDH98" s="129"/>
      <c r="JDI98" s="129"/>
      <c r="JDJ98" s="129"/>
      <c r="JDK98" s="129"/>
      <c r="JDL98" s="129"/>
      <c r="JDM98" s="129"/>
      <c r="JDN98" s="129"/>
      <c r="JDO98" s="129"/>
      <c r="JDP98" s="129"/>
      <c r="JDQ98" s="129"/>
      <c r="JDR98" s="129"/>
      <c r="JDS98" s="129"/>
      <c r="JDT98" s="129"/>
      <c r="JDU98" s="129"/>
      <c r="JDV98" s="129"/>
      <c r="JDW98" s="129"/>
      <c r="JDX98" s="129"/>
      <c r="JDY98" s="129"/>
      <c r="JDZ98" s="129"/>
      <c r="JEA98" s="129"/>
      <c r="JEB98" s="129"/>
      <c r="JEC98" s="129"/>
      <c r="JED98" s="129"/>
      <c r="JEE98" s="129"/>
      <c r="JEF98" s="129"/>
      <c r="JEG98" s="129"/>
      <c r="JEH98" s="129"/>
      <c r="JEI98" s="129"/>
      <c r="JEJ98" s="129"/>
      <c r="JEK98" s="129"/>
      <c r="JEL98" s="129"/>
      <c r="JEM98" s="129"/>
      <c r="JEN98" s="129"/>
      <c r="JEO98" s="129"/>
      <c r="JEP98" s="129"/>
      <c r="JEQ98" s="129"/>
      <c r="JER98" s="129"/>
      <c r="JES98" s="129"/>
      <c r="JET98" s="129"/>
      <c r="JEU98" s="129"/>
      <c r="JEV98" s="129"/>
      <c r="JEW98" s="129"/>
      <c r="JEX98" s="129"/>
      <c r="JEY98" s="129"/>
      <c r="JEZ98" s="129"/>
      <c r="JFA98" s="129"/>
      <c r="JFB98" s="129"/>
      <c r="JFC98" s="129"/>
      <c r="JFD98" s="129"/>
      <c r="JFE98" s="129"/>
      <c r="JFF98" s="129"/>
      <c r="JFG98" s="129"/>
      <c r="JFH98" s="129"/>
      <c r="JFI98" s="129"/>
      <c r="JFJ98" s="129"/>
      <c r="JFK98" s="129"/>
      <c r="JFL98" s="129"/>
      <c r="JFM98" s="129"/>
      <c r="JFN98" s="129"/>
      <c r="JFO98" s="129"/>
      <c r="JFP98" s="129"/>
      <c r="JFQ98" s="129"/>
      <c r="JFR98" s="129"/>
      <c r="JFS98" s="129"/>
      <c r="JFT98" s="129"/>
      <c r="JFU98" s="129"/>
      <c r="JFV98" s="129"/>
      <c r="JFW98" s="129"/>
      <c r="JFX98" s="129"/>
      <c r="JFY98" s="129"/>
      <c r="JFZ98" s="129"/>
      <c r="JGA98" s="129"/>
      <c r="JGB98" s="129"/>
      <c r="JGC98" s="129"/>
      <c r="JGD98" s="129"/>
      <c r="JGE98" s="129"/>
      <c r="JGF98" s="129"/>
      <c r="JGG98" s="129"/>
      <c r="JGH98" s="129"/>
      <c r="JGI98" s="129"/>
      <c r="JGJ98" s="129"/>
      <c r="JGK98" s="129"/>
      <c r="JGL98" s="129"/>
      <c r="JGM98" s="129"/>
      <c r="JGN98" s="129"/>
      <c r="JGO98" s="129"/>
      <c r="JGP98" s="129"/>
      <c r="JGQ98" s="129"/>
      <c r="JGR98" s="129"/>
      <c r="JGS98" s="129"/>
      <c r="JGT98" s="129"/>
      <c r="JGU98" s="129"/>
      <c r="JGV98" s="129"/>
      <c r="JGW98" s="129"/>
      <c r="JGX98" s="129"/>
      <c r="JGY98" s="129"/>
      <c r="JGZ98" s="129"/>
      <c r="JHA98" s="129"/>
      <c r="JHB98" s="129"/>
      <c r="JHC98" s="129"/>
      <c r="JHD98" s="129"/>
      <c r="JHE98" s="129"/>
      <c r="JHF98" s="129"/>
      <c r="JHG98" s="129"/>
      <c r="JHH98" s="129"/>
      <c r="JHI98" s="129"/>
      <c r="JHJ98" s="129"/>
      <c r="JHK98" s="129"/>
      <c r="JHL98" s="129"/>
      <c r="JHM98" s="129"/>
      <c r="JHN98" s="129"/>
      <c r="JHO98" s="129"/>
      <c r="JHP98" s="129"/>
      <c r="JHQ98" s="129"/>
      <c r="JHR98" s="129"/>
      <c r="JHS98" s="129"/>
      <c r="JHT98" s="129"/>
      <c r="JHU98" s="129"/>
      <c r="JHV98" s="129"/>
      <c r="JHW98" s="129"/>
      <c r="JHX98" s="129"/>
      <c r="JHY98" s="129"/>
      <c r="JHZ98" s="129"/>
      <c r="JIA98" s="129"/>
      <c r="JIB98" s="129"/>
      <c r="JIC98" s="129"/>
      <c r="JID98" s="129"/>
      <c r="JIE98" s="129"/>
      <c r="JIF98" s="129"/>
      <c r="JIG98" s="129"/>
      <c r="JIH98" s="129"/>
      <c r="JII98" s="129"/>
      <c r="JIJ98" s="129"/>
      <c r="JIK98" s="129"/>
      <c r="JIL98" s="129"/>
      <c r="JIM98" s="129"/>
      <c r="JIN98" s="129"/>
      <c r="JIO98" s="129"/>
      <c r="JIP98" s="129"/>
      <c r="JIQ98" s="129"/>
      <c r="JIR98" s="129"/>
      <c r="JIS98" s="129"/>
      <c r="JIT98" s="129"/>
      <c r="JIU98" s="129"/>
      <c r="JIV98" s="129"/>
      <c r="JIW98" s="129"/>
      <c r="JIX98" s="129"/>
      <c r="JIY98" s="129"/>
      <c r="JIZ98" s="129"/>
      <c r="JJA98" s="129"/>
      <c r="JJB98" s="129"/>
      <c r="JJC98" s="129"/>
      <c r="JJD98" s="129"/>
      <c r="JJE98" s="129"/>
      <c r="JJF98" s="129"/>
      <c r="JJG98" s="129"/>
      <c r="JJH98" s="129"/>
      <c r="JJI98" s="129"/>
      <c r="JJJ98" s="129"/>
      <c r="JJK98" s="129"/>
      <c r="JJL98" s="129"/>
      <c r="JJM98" s="129"/>
      <c r="JJN98" s="129"/>
      <c r="JJO98" s="129"/>
      <c r="JJP98" s="129"/>
      <c r="JJQ98" s="129"/>
      <c r="JJR98" s="129"/>
      <c r="JJS98" s="129"/>
      <c r="JJT98" s="129"/>
      <c r="JJU98" s="129"/>
      <c r="JJV98" s="129"/>
      <c r="JJW98" s="129"/>
      <c r="JJX98" s="129"/>
      <c r="JJY98" s="129"/>
      <c r="JJZ98" s="129"/>
      <c r="JKA98" s="129"/>
      <c r="JKB98" s="129"/>
      <c r="JKC98" s="129"/>
      <c r="JKD98" s="129"/>
      <c r="JKE98" s="129"/>
      <c r="JKF98" s="129"/>
      <c r="JKG98" s="129"/>
      <c r="JKH98" s="129"/>
      <c r="JKI98" s="129"/>
      <c r="JKJ98" s="129"/>
      <c r="JKK98" s="129"/>
      <c r="JKL98" s="129"/>
      <c r="JKM98" s="129"/>
      <c r="JKN98" s="129"/>
      <c r="JKO98" s="129"/>
      <c r="JKP98" s="129"/>
      <c r="JKQ98" s="129"/>
      <c r="JKR98" s="129"/>
      <c r="JKS98" s="129"/>
      <c r="JKT98" s="129"/>
      <c r="JKU98" s="129"/>
      <c r="JKV98" s="129"/>
      <c r="JKW98" s="129"/>
      <c r="JKX98" s="129"/>
      <c r="JKY98" s="129"/>
      <c r="JKZ98" s="129"/>
      <c r="JLA98" s="129"/>
      <c r="JLB98" s="129"/>
      <c r="JLC98" s="129"/>
      <c r="JLD98" s="129"/>
      <c r="JLE98" s="129"/>
      <c r="JLF98" s="129"/>
      <c r="JLG98" s="129"/>
      <c r="JLH98" s="129"/>
      <c r="JLI98" s="129"/>
      <c r="JLJ98" s="129"/>
      <c r="JLK98" s="129"/>
      <c r="JLL98" s="129"/>
      <c r="JLM98" s="129"/>
      <c r="JLN98" s="129"/>
      <c r="JLO98" s="129"/>
      <c r="JLP98" s="129"/>
      <c r="JLQ98" s="129"/>
      <c r="JLR98" s="129"/>
      <c r="JLS98" s="129"/>
      <c r="JLT98" s="129"/>
      <c r="JLU98" s="129"/>
      <c r="JLV98" s="129"/>
      <c r="JLW98" s="129"/>
      <c r="JLX98" s="129"/>
      <c r="JLY98" s="129"/>
      <c r="JLZ98" s="129"/>
      <c r="JMA98" s="129"/>
      <c r="JMB98" s="129"/>
      <c r="JMC98" s="129"/>
      <c r="JMD98" s="129"/>
      <c r="JME98" s="129"/>
      <c r="JMF98" s="129"/>
      <c r="JMG98" s="129"/>
      <c r="JMH98" s="129"/>
      <c r="JMI98" s="129"/>
      <c r="JMJ98" s="129"/>
      <c r="JMK98" s="129"/>
      <c r="JML98" s="129"/>
      <c r="JMM98" s="129"/>
      <c r="JMN98" s="129"/>
      <c r="JMO98" s="129"/>
      <c r="JMP98" s="129"/>
      <c r="JMQ98" s="129"/>
      <c r="JMR98" s="129"/>
      <c r="JMS98" s="129"/>
      <c r="JMT98" s="129"/>
      <c r="JMU98" s="129"/>
      <c r="JMV98" s="129"/>
      <c r="JMW98" s="129"/>
      <c r="JMX98" s="129"/>
      <c r="JMY98" s="129"/>
      <c r="JMZ98" s="129"/>
      <c r="JNA98" s="129"/>
      <c r="JNB98" s="129"/>
      <c r="JNC98" s="129"/>
      <c r="JND98" s="129"/>
      <c r="JNE98" s="129"/>
      <c r="JNF98" s="129"/>
      <c r="JNG98" s="129"/>
      <c r="JNH98" s="129"/>
      <c r="JNI98" s="129"/>
      <c r="JNJ98" s="129"/>
      <c r="JNK98" s="129"/>
      <c r="JNL98" s="129"/>
      <c r="JNM98" s="129"/>
      <c r="JNN98" s="129"/>
      <c r="JNO98" s="129"/>
      <c r="JNP98" s="129"/>
      <c r="JNQ98" s="129"/>
      <c r="JNR98" s="129"/>
      <c r="JNS98" s="129"/>
      <c r="JNT98" s="129"/>
      <c r="JNU98" s="129"/>
      <c r="JNV98" s="129"/>
      <c r="JNW98" s="129"/>
      <c r="JNX98" s="129"/>
      <c r="JNY98" s="129"/>
      <c r="JNZ98" s="129"/>
      <c r="JOA98" s="129"/>
      <c r="JOB98" s="129"/>
      <c r="JOC98" s="129"/>
      <c r="JOD98" s="129"/>
      <c r="JOE98" s="129"/>
      <c r="JOF98" s="129"/>
      <c r="JOG98" s="129"/>
      <c r="JOH98" s="129"/>
      <c r="JOI98" s="129"/>
      <c r="JOJ98" s="129"/>
      <c r="JOK98" s="129"/>
      <c r="JOL98" s="129"/>
      <c r="JOM98" s="129"/>
      <c r="JON98" s="129"/>
      <c r="JOO98" s="129"/>
      <c r="JOP98" s="129"/>
      <c r="JOQ98" s="129"/>
      <c r="JOR98" s="129"/>
      <c r="JOS98" s="129"/>
      <c r="JOT98" s="129"/>
      <c r="JOU98" s="129"/>
      <c r="JOV98" s="129"/>
      <c r="JOW98" s="129"/>
      <c r="JOX98" s="129"/>
      <c r="JOY98" s="129"/>
      <c r="JOZ98" s="129"/>
      <c r="JPA98" s="129"/>
      <c r="JPB98" s="129"/>
      <c r="JPC98" s="129"/>
      <c r="JPD98" s="129"/>
      <c r="JPE98" s="129"/>
      <c r="JPF98" s="129"/>
      <c r="JPG98" s="129"/>
      <c r="JPH98" s="129"/>
      <c r="JPI98" s="129"/>
      <c r="JPJ98" s="129"/>
      <c r="JPK98" s="129"/>
      <c r="JPL98" s="129"/>
      <c r="JPM98" s="129"/>
      <c r="JPN98" s="129"/>
      <c r="JPO98" s="129"/>
      <c r="JPP98" s="129"/>
      <c r="JPQ98" s="129"/>
      <c r="JPR98" s="129"/>
      <c r="JPS98" s="129"/>
      <c r="JPT98" s="129"/>
      <c r="JPU98" s="129"/>
      <c r="JPV98" s="129"/>
      <c r="JPW98" s="129"/>
      <c r="JPX98" s="129"/>
      <c r="JPY98" s="129"/>
      <c r="JPZ98" s="129"/>
      <c r="JQA98" s="129"/>
      <c r="JQB98" s="129"/>
      <c r="JQC98" s="129"/>
      <c r="JQD98" s="129"/>
      <c r="JQE98" s="129"/>
      <c r="JQF98" s="129"/>
      <c r="JQG98" s="129"/>
      <c r="JQH98" s="129"/>
      <c r="JQI98" s="129"/>
      <c r="JQJ98" s="129"/>
      <c r="JQK98" s="129"/>
      <c r="JQL98" s="129"/>
      <c r="JQM98" s="129"/>
      <c r="JQN98" s="129"/>
      <c r="JQO98" s="129"/>
      <c r="JQP98" s="129"/>
      <c r="JQQ98" s="129"/>
      <c r="JQR98" s="129"/>
      <c r="JQS98" s="129"/>
      <c r="JQT98" s="129"/>
      <c r="JQU98" s="129"/>
      <c r="JQV98" s="129"/>
      <c r="JQW98" s="129"/>
      <c r="JQX98" s="129"/>
      <c r="JQY98" s="129"/>
      <c r="JQZ98" s="129"/>
      <c r="JRA98" s="129"/>
      <c r="JRB98" s="129"/>
      <c r="JRC98" s="129"/>
      <c r="JRD98" s="129"/>
      <c r="JRE98" s="129"/>
      <c r="JRF98" s="129"/>
      <c r="JRG98" s="129"/>
      <c r="JRH98" s="129"/>
      <c r="JRI98" s="129"/>
      <c r="JRJ98" s="129"/>
      <c r="JRK98" s="129"/>
      <c r="JRL98" s="129"/>
      <c r="JRM98" s="129"/>
      <c r="JRN98" s="129"/>
      <c r="JRO98" s="129"/>
      <c r="JRP98" s="129"/>
      <c r="JRQ98" s="129"/>
      <c r="JRR98" s="129"/>
      <c r="JRS98" s="129"/>
      <c r="JRT98" s="129"/>
      <c r="JRU98" s="129"/>
      <c r="JRV98" s="129"/>
      <c r="JRW98" s="129"/>
      <c r="JRX98" s="129"/>
      <c r="JRY98" s="129"/>
      <c r="JRZ98" s="129"/>
      <c r="JSA98" s="129"/>
      <c r="JSB98" s="129"/>
      <c r="JSC98" s="129"/>
      <c r="JSD98" s="129"/>
      <c r="JSE98" s="129"/>
      <c r="JSF98" s="129"/>
      <c r="JSG98" s="129"/>
      <c r="JSH98" s="129"/>
      <c r="JSI98" s="129"/>
      <c r="JSJ98" s="129"/>
      <c r="JSK98" s="129"/>
      <c r="JSL98" s="129"/>
      <c r="JSM98" s="129"/>
      <c r="JSN98" s="129"/>
      <c r="JSO98" s="129"/>
      <c r="JSP98" s="129"/>
      <c r="JSQ98" s="129"/>
      <c r="JSR98" s="129"/>
      <c r="JSS98" s="129"/>
      <c r="JST98" s="129"/>
      <c r="JSU98" s="129"/>
      <c r="JSV98" s="129"/>
      <c r="JSW98" s="129"/>
      <c r="JSX98" s="129"/>
      <c r="JSY98" s="129"/>
      <c r="JSZ98" s="129"/>
      <c r="JTA98" s="129"/>
      <c r="JTB98" s="129"/>
      <c r="JTC98" s="129"/>
      <c r="JTD98" s="129"/>
      <c r="JTE98" s="129"/>
      <c r="JTF98" s="129"/>
      <c r="JTG98" s="129"/>
      <c r="JTH98" s="129"/>
      <c r="JTI98" s="129"/>
      <c r="JTJ98" s="129"/>
      <c r="JTK98" s="129"/>
      <c r="JTL98" s="129"/>
      <c r="JTM98" s="129"/>
      <c r="JTN98" s="129"/>
      <c r="JTO98" s="129"/>
      <c r="JTP98" s="129"/>
      <c r="JTQ98" s="129"/>
      <c r="JTR98" s="129"/>
      <c r="JTS98" s="129"/>
      <c r="JTT98" s="129"/>
      <c r="JTU98" s="129"/>
      <c r="JTV98" s="129"/>
      <c r="JTW98" s="129"/>
      <c r="JTX98" s="129"/>
      <c r="JTY98" s="129"/>
      <c r="JTZ98" s="129"/>
      <c r="JUA98" s="129"/>
      <c r="JUB98" s="129"/>
      <c r="JUC98" s="129"/>
      <c r="JUD98" s="129"/>
      <c r="JUE98" s="129"/>
      <c r="JUF98" s="129"/>
      <c r="JUG98" s="129"/>
      <c r="JUH98" s="129"/>
      <c r="JUI98" s="129"/>
      <c r="JUJ98" s="129"/>
      <c r="JUK98" s="129"/>
      <c r="JUL98" s="129"/>
      <c r="JUM98" s="129"/>
      <c r="JUN98" s="129"/>
      <c r="JUO98" s="129"/>
      <c r="JUP98" s="129"/>
      <c r="JUQ98" s="129"/>
      <c r="JUR98" s="129"/>
      <c r="JUS98" s="129"/>
      <c r="JUT98" s="129"/>
      <c r="JUU98" s="129"/>
      <c r="JUV98" s="129"/>
      <c r="JUW98" s="129"/>
      <c r="JUX98" s="129"/>
      <c r="JUY98" s="129"/>
      <c r="JUZ98" s="129"/>
      <c r="JVA98" s="129"/>
      <c r="JVB98" s="129"/>
      <c r="JVC98" s="129"/>
      <c r="JVD98" s="129"/>
      <c r="JVE98" s="129"/>
      <c r="JVF98" s="129"/>
      <c r="JVG98" s="129"/>
      <c r="JVH98" s="129"/>
      <c r="JVI98" s="129"/>
      <c r="JVJ98" s="129"/>
      <c r="JVK98" s="129"/>
      <c r="JVL98" s="129"/>
      <c r="JVM98" s="129"/>
      <c r="JVN98" s="129"/>
      <c r="JVO98" s="129"/>
      <c r="JVP98" s="129"/>
      <c r="JVQ98" s="129"/>
      <c r="JVR98" s="129"/>
      <c r="JVS98" s="129"/>
      <c r="JVT98" s="129"/>
      <c r="JVU98" s="129"/>
      <c r="JVV98" s="129"/>
      <c r="JVW98" s="129"/>
      <c r="JVX98" s="129"/>
      <c r="JVY98" s="129"/>
      <c r="JVZ98" s="129"/>
      <c r="JWA98" s="129"/>
      <c r="JWB98" s="129"/>
      <c r="JWC98" s="129"/>
      <c r="JWD98" s="129"/>
      <c r="JWE98" s="129"/>
      <c r="JWF98" s="129"/>
      <c r="JWG98" s="129"/>
      <c r="JWH98" s="129"/>
      <c r="JWI98" s="129"/>
      <c r="JWJ98" s="129"/>
      <c r="JWK98" s="129"/>
      <c r="JWL98" s="129"/>
      <c r="JWM98" s="129"/>
      <c r="JWN98" s="129"/>
      <c r="JWO98" s="129"/>
      <c r="JWP98" s="129"/>
      <c r="JWQ98" s="129"/>
      <c r="JWR98" s="129"/>
      <c r="JWS98" s="129"/>
      <c r="JWT98" s="129"/>
      <c r="JWU98" s="129"/>
      <c r="JWV98" s="129"/>
      <c r="JWW98" s="129"/>
      <c r="JWX98" s="129"/>
      <c r="JWY98" s="129"/>
      <c r="JWZ98" s="129"/>
      <c r="JXA98" s="129"/>
      <c r="JXB98" s="129"/>
      <c r="JXC98" s="129"/>
      <c r="JXD98" s="129"/>
      <c r="JXE98" s="129"/>
      <c r="JXF98" s="129"/>
      <c r="JXG98" s="129"/>
      <c r="JXH98" s="129"/>
      <c r="JXI98" s="129"/>
      <c r="JXJ98" s="129"/>
      <c r="JXK98" s="129"/>
      <c r="JXL98" s="129"/>
      <c r="JXM98" s="129"/>
      <c r="JXN98" s="129"/>
      <c r="JXO98" s="129"/>
      <c r="JXP98" s="129"/>
      <c r="JXQ98" s="129"/>
      <c r="JXR98" s="129"/>
      <c r="JXS98" s="129"/>
      <c r="JXT98" s="129"/>
      <c r="JXU98" s="129"/>
      <c r="JXV98" s="129"/>
      <c r="JXW98" s="129"/>
      <c r="JXX98" s="129"/>
      <c r="JXY98" s="129"/>
      <c r="JXZ98" s="129"/>
      <c r="JYA98" s="129"/>
      <c r="JYB98" s="129"/>
      <c r="JYC98" s="129"/>
      <c r="JYD98" s="129"/>
      <c r="JYE98" s="129"/>
      <c r="JYF98" s="129"/>
      <c r="JYG98" s="129"/>
      <c r="JYH98" s="129"/>
      <c r="JYI98" s="129"/>
      <c r="JYJ98" s="129"/>
      <c r="JYK98" s="129"/>
      <c r="JYL98" s="129"/>
      <c r="JYM98" s="129"/>
      <c r="JYN98" s="129"/>
      <c r="JYO98" s="129"/>
      <c r="JYP98" s="129"/>
      <c r="JYQ98" s="129"/>
      <c r="JYR98" s="129"/>
      <c r="JYS98" s="129"/>
      <c r="JYT98" s="129"/>
      <c r="JYU98" s="129"/>
      <c r="JYV98" s="129"/>
      <c r="JYW98" s="129"/>
      <c r="JYX98" s="129"/>
      <c r="JYY98" s="129"/>
      <c r="JYZ98" s="129"/>
      <c r="JZA98" s="129"/>
      <c r="JZB98" s="129"/>
      <c r="JZC98" s="129"/>
      <c r="JZD98" s="129"/>
      <c r="JZE98" s="129"/>
      <c r="JZF98" s="129"/>
      <c r="JZG98" s="129"/>
      <c r="JZH98" s="129"/>
      <c r="JZI98" s="129"/>
      <c r="JZJ98" s="129"/>
      <c r="JZK98" s="129"/>
      <c r="JZL98" s="129"/>
      <c r="JZM98" s="129"/>
      <c r="JZN98" s="129"/>
      <c r="JZO98" s="129"/>
      <c r="JZP98" s="129"/>
      <c r="JZQ98" s="129"/>
      <c r="JZR98" s="129"/>
      <c r="JZS98" s="129"/>
      <c r="JZT98" s="129"/>
      <c r="JZU98" s="129"/>
      <c r="JZV98" s="129"/>
      <c r="JZW98" s="129"/>
      <c r="JZX98" s="129"/>
      <c r="JZY98" s="129"/>
      <c r="JZZ98" s="129"/>
      <c r="KAA98" s="129"/>
      <c r="KAB98" s="129"/>
      <c r="KAC98" s="129"/>
      <c r="KAD98" s="129"/>
      <c r="KAE98" s="129"/>
      <c r="KAF98" s="129"/>
      <c r="KAG98" s="129"/>
      <c r="KAH98" s="129"/>
      <c r="KAI98" s="129"/>
      <c r="KAJ98" s="129"/>
      <c r="KAK98" s="129"/>
      <c r="KAL98" s="129"/>
      <c r="KAM98" s="129"/>
      <c r="KAN98" s="129"/>
      <c r="KAO98" s="129"/>
      <c r="KAP98" s="129"/>
      <c r="KAQ98" s="129"/>
      <c r="KAR98" s="129"/>
      <c r="KAS98" s="129"/>
      <c r="KAT98" s="129"/>
      <c r="KAU98" s="129"/>
      <c r="KAV98" s="129"/>
      <c r="KAW98" s="129"/>
      <c r="KAX98" s="129"/>
      <c r="KAY98" s="129"/>
      <c r="KAZ98" s="129"/>
      <c r="KBA98" s="129"/>
      <c r="KBB98" s="129"/>
      <c r="KBC98" s="129"/>
      <c r="KBD98" s="129"/>
      <c r="KBE98" s="129"/>
      <c r="KBF98" s="129"/>
      <c r="KBG98" s="129"/>
      <c r="KBH98" s="129"/>
      <c r="KBI98" s="129"/>
      <c r="KBJ98" s="129"/>
      <c r="KBK98" s="129"/>
      <c r="KBL98" s="129"/>
      <c r="KBM98" s="129"/>
      <c r="KBN98" s="129"/>
      <c r="KBO98" s="129"/>
      <c r="KBP98" s="129"/>
      <c r="KBQ98" s="129"/>
      <c r="KBR98" s="129"/>
      <c r="KBS98" s="129"/>
      <c r="KBT98" s="129"/>
      <c r="KBU98" s="129"/>
      <c r="KBV98" s="129"/>
      <c r="KBW98" s="129"/>
      <c r="KBX98" s="129"/>
      <c r="KBY98" s="129"/>
      <c r="KBZ98" s="129"/>
      <c r="KCA98" s="129"/>
      <c r="KCB98" s="129"/>
      <c r="KCC98" s="129"/>
      <c r="KCD98" s="129"/>
      <c r="KCE98" s="129"/>
      <c r="KCF98" s="129"/>
      <c r="KCG98" s="129"/>
      <c r="KCH98" s="129"/>
      <c r="KCI98" s="129"/>
      <c r="KCJ98" s="129"/>
      <c r="KCK98" s="129"/>
      <c r="KCL98" s="129"/>
      <c r="KCM98" s="129"/>
      <c r="KCN98" s="129"/>
      <c r="KCO98" s="129"/>
      <c r="KCP98" s="129"/>
      <c r="KCQ98" s="129"/>
      <c r="KCR98" s="129"/>
      <c r="KCS98" s="129"/>
      <c r="KCT98" s="129"/>
      <c r="KCU98" s="129"/>
      <c r="KCV98" s="129"/>
      <c r="KCW98" s="129"/>
      <c r="KCX98" s="129"/>
      <c r="KCY98" s="129"/>
      <c r="KCZ98" s="129"/>
      <c r="KDA98" s="129"/>
      <c r="KDB98" s="129"/>
      <c r="KDC98" s="129"/>
      <c r="KDD98" s="129"/>
      <c r="KDE98" s="129"/>
      <c r="KDF98" s="129"/>
      <c r="KDG98" s="129"/>
      <c r="KDH98" s="129"/>
      <c r="KDI98" s="129"/>
      <c r="KDJ98" s="129"/>
      <c r="KDK98" s="129"/>
      <c r="KDL98" s="129"/>
      <c r="KDM98" s="129"/>
      <c r="KDN98" s="129"/>
      <c r="KDO98" s="129"/>
      <c r="KDP98" s="129"/>
      <c r="KDQ98" s="129"/>
      <c r="KDR98" s="129"/>
      <c r="KDS98" s="129"/>
      <c r="KDT98" s="129"/>
      <c r="KDU98" s="129"/>
      <c r="KDV98" s="129"/>
      <c r="KDW98" s="129"/>
      <c r="KDX98" s="129"/>
      <c r="KDY98" s="129"/>
      <c r="KDZ98" s="129"/>
      <c r="KEA98" s="129"/>
      <c r="KEB98" s="129"/>
      <c r="KEC98" s="129"/>
      <c r="KED98" s="129"/>
      <c r="KEE98" s="129"/>
      <c r="KEF98" s="129"/>
      <c r="KEG98" s="129"/>
      <c r="KEH98" s="129"/>
      <c r="KEI98" s="129"/>
      <c r="KEJ98" s="129"/>
      <c r="KEK98" s="129"/>
      <c r="KEL98" s="129"/>
      <c r="KEM98" s="129"/>
      <c r="KEN98" s="129"/>
      <c r="KEO98" s="129"/>
      <c r="KEP98" s="129"/>
      <c r="KEQ98" s="129"/>
      <c r="KER98" s="129"/>
      <c r="KES98" s="129"/>
      <c r="KET98" s="129"/>
      <c r="KEU98" s="129"/>
      <c r="KEV98" s="129"/>
      <c r="KEW98" s="129"/>
      <c r="KEX98" s="129"/>
      <c r="KEY98" s="129"/>
      <c r="KEZ98" s="129"/>
      <c r="KFA98" s="129"/>
      <c r="KFB98" s="129"/>
      <c r="KFC98" s="129"/>
      <c r="KFD98" s="129"/>
      <c r="KFE98" s="129"/>
      <c r="KFF98" s="129"/>
      <c r="KFG98" s="129"/>
      <c r="KFH98" s="129"/>
      <c r="KFI98" s="129"/>
      <c r="KFJ98" s="129"/>
      <c r="KFK98" s="129"/>
      <c r="KFL98" s="129"/>
      <c r="KFM98" s="129"/>
      <c r="KFN98" s="129"/>
      <c r="KFO98" s="129"/>
      <c r="KFP98" s="129"/>
      <c r="KFQ98" s="129"/>
      <c r="KFR98" s="129"/>
      <c r="KFS98" s="129"/>
      <c r="KFT98" s="129"/>
      <c r="KFU98" s="129"/>
      <c r="KFV98" s="129"/>
      <c r="KFW98" s="129"/>
      <c r="KFX98" s="129"/>
      <c r="KFY98" s="129"/>
      <c r="KFZ98" s="129"/>
      <c r="KGA98" s="129"/>
      <c r="KGB98" s="129"/>
      <c r="KGC98" s="129"/>
      <c r="KGD98" s="129"/>
      <c r="KGE98" s="129"/>
      <c r="KGF98" s="129"/>
      <c r="KGG98" s="129"/>
      <c r="KGH98" s="129"/>
      <c r="KGI98" s="129"/>
      <c r="KGJ98" s="129"/>
      <c r="KGK98" s="129"/>
      <c r="KGL98" s="129"/>
      <c r="KGM98" s="129"/>
      <c r="KGN98" s="129"/>
      <c r="KGO98" s="129"/>
      <c r="KGP98" s="129"/>
      <c r="KGQ98" s="129"/>
      <c r="KGR98" s="129"/>
      <c r="KGS98" s="129"/>
      <c r="KGT98" s="129"/>
      <c r="KGU98" s="129"/>
      <c r="KGV98" s="129"/>
      <c r="KGW98" s="129"/>
      <c r="KGX98" s="129"/>
      <c r="KGY98" s="129"/>
      <c r="KGZ98" s="129"/>
      <c r="KHA98" s="129"/>
      <c r="KHB98" s="129"/>
      <c r="KHC98" s="129"/>
      <c r="KHD98" s="129"/>
      <c r="KHE98" s="129"/>
      <c r="KHF98" s="129"/>
      <c r="KHG98" s="129"/>
      <c r="KHH98" s="129"/>
      <c r="KHI98" s="129"/>
      <c r="KHJ98" s="129"/>
      <c r="KHK98" s="129"/>
      <c r="KHL98" s="129"/>
      <c r="KHM98" s="129"/>
      <c r="KHN98" s="129"/>
      <c r="KHO98" s="129"/>
      <c r="KHP98" s="129"/>
      <c r="KHQ98" s="129"/>
      <c r="KHR98" s="129"/>
      <c r="KHS98" s="129"/>
      <c r="KHT98" s="129"/>
      <c r="KHU98" s="129"/>
      <c r="KHV98" s="129"/>
      <c r="KHW98" s="129"/>
      <c r="KHX98" s="129"/>
      <c r="KHY98" s="129"/>
      <c r="KHZ98" s="129"/>
      <c r="KIA98" s="129"/>
      <c r="KIB98" s="129"/>
      <c r="KIC98" s="129"/>
      <c r="KID98" s="129"/>
      <c r="KIE98" s="129"/>
      <c r="KIF98" s="129"/>
      <c r="KIG98" s="129"/>
      <c r="KIH98" s="129"/>
      <c r="KII98" s="129"/>
      <c r="KIJ98" s="129"/>
      <c r="KIK98" s="129"/>
      <c r="KIL98" s="129"/>
      <c r="KIM98" s="129"/>
      <c r="KIN98" s="129"/>
      <c r="KIO98" s="129"/>
      <c r="KIP98" s="129"/>
      <c r="KIQ98" s="129"/>
      <c r="KIR98" s="129"/>
      <c r="KIS98" s="129"/>
      <c r="KIT98" s="129"/>
      <c r="KIU98" s="129"/>
      <c r="KIV98" s="129"/>
      <c r="KIW98" s="129"/>
      <c r="KIX98" s="129"/>
      <c r="KIY98" s="129"/>
      <c r="KIZ98" s="129"/>
      <c r="KJA98" s="129"/>
      <c r="KJB98" s="129"/>
      <c r="KJC98" s="129"/>
      <c r="KJD98" s="129"/>
      <c r="KJE98" s="129"/>
      <c r="KJF98" s="129"/>
      <c r="KJG98" s="129"/>
      <c r="KJH98" s="129"/>
      <c r="KJI98" s="129"/>
      <c r="KJJ98" s="129"/>
      <c r="KJK98" s="129"/>
      <c r="KJL98" s="129"/>
      <c r="KJM98" s="129"/>
      <c r="KJN98" s="129"/>
      <c r="KJO98" s="129"/>
      <c r="KJP98" s="129"/>
      <c r="KJQ98" s="129"/>
      <c r="KJR98" s="129"/>
      <c r="KJS98" s="129"/>
      <c r="KJT98" s="129"/>
      <c r="KJU98" s="129"/>
      <c r="KJV98" s="129"/>
      <c r="KJW98" s="129"/>
      <c r="KJX98" s="129"/>
      <c r="KJY98" s="129"/>
      <c r="KJZ98" s="129"/>
      <c r="KKA98" s="129"/>
      <c r="KKB98" s="129"/>
      <c r="KKC98" s="129"/>
      <c r="KKD98" s="129"/>
      <c r="KKE98" s="129"/>
      <c r="KKF98" s="129"/>
      <c r="KKG98" s="129"/>
      <c r="KKH98" s="129"/>
      <c r="KKI98" s="129"/>
      <c r="KKJ98" s="129"/>
      <c r="KKK98" s="129"/>
      <c r="KKL98" s="129"/>
      <c r="KKM98" s="129"/>
      <c r="KKN98" s="129"/>
      <c r="KKO98" s="129"/>
      <c r="KKP98" s="129"/>
      <c r="KKQ98" s="129"/>
      <c r="KKR98" s="129"/>
      <c r="KKS98" s="129"/>
      <c r="KKT98" s="129"/>
      <c r="KKU98" s="129"/>
      <c r="KKV98" s="129"/>
      <c r="KKW98" s="129"/>
      <c r="KKX98" s="129"/>
      <c r="KKY98" s="129"/>
      <c r="KKZ98" s="129"/>
      <c r="KLA98" s="129"/>
      <c r="KLB98" s="129"/>
      <c r="KLC98" s="129"/>
      <c r="KLD98" s="129"/>
      <c r="KLE98" s="129"/>
      <c r="KLF98" s="129"/>
      <c r="KLG98" s="129"/>
      <c r="KLH98" s="129"/>
      <c r="KLI98" s="129"/>
      <c r="KLJ98" s="129"/>
      <c r="KLK98" s="129"/>
      <c r="KLL98" s="129"/>
      <c r="KLM98" s="129"/>
      <c r="KLN98" s="129"/>
      <c r="KLO98" s="129"/>
      <c r="KLP98" s="129"/>
      <c r="KLQ98" s="129"/>
      <c r="KLR98" s="129"/>
      <c r="KLS98" s="129"/>
      <c r="KLT98" s="129"/>
      <c r="KLU98" s="129"/>
      <c r="KLV98" s="129"/>
      <c r="KLW98" s="129"/>
      <c r="KLX98" s="129"/>
      <c r="KLY98" s="129"/>
      <c r="KLZ98" s="129"/>
      <c r="KMA98" s="129"/>
      <c r="KMB98" s="129"/>
      <c r="KMC98" s="129"/>
      <c r="KMD98" s="129"/>
      <c r="KME98" s="129"/>
      <c r="KMF98" s="129"/>
      <c r="KMG98" s="129"/>
      <c r="KMH98" s="129"/>
      <c r="KMI98" s="129"/>
      <c r="KMJ98" s="129"/>
      <c r="KMK98" s="129"/>
      <c r="KML98" s="129"/>
      <c r="KMM98" s="129"/>
      <c r="KMN98" s="129"/>
      <c r="KMO98" s="129"/>
      <c r="KMP98" s="129"/>
      <c r="KMQ98" s="129"/>
      <c r="KMR98" s="129"/>
      <c r="KMS98" s="129"/>
      <c r="KMT98" s="129"/>
      <c r="KMU98" s="129"/>
      <c r="KMV98" s="129"/>
      <c r="KMW98" s="129"/>
      <c r="KMX98" s="129"/>
      <c r="KMY98" s="129"/>
      <c r="KMZ98" s="129"/>
      <c r="KNA98" s="129"/>
      <c r="KNB98" s="129"/>
      <c r="KNC98" s="129"/>
      <c r="KND98" s="129"/>
      <c r="KNE98" s="129"/>
      <c r="KNF98" s="129"/>
      <c r="KNG98" s="129"/>
      <c r="KNH98" s="129"/>
      <c r="KNI98" s="129"/>
      <c r="KNJ98" s="129"/>
      <c r="KNK98" s="129"/>
      <c r="KNL98" s="129"/>
      <c r="KNM98" s="129"/>
      <c r="KNN98" s="129"/>
      <c r="KNO98" s="129"/>
      <c r="KNP98" s="129"/>
      <c r="KNQ98" s="129"/>
      <c r="KNR98" s="129"/>
      <c r="KNS98" s="129"/>
      <c r="KNT98" s="129"/>
      <c r="KNU98" s="129"/>
      <c r="KNV98" s="129"/>
      <c r="KNW98" s="129"/>
      <c r="KNX98" s="129"/>
      <c r="KNY98" s="129"/>
      <c r="KNZ98" s="129"/>
      <c r="KOA98" s="129"/>
      <c r="KOB98" s="129"/>
      <c r="KOC98" s="129"/>
      <c r="KOD98" s="129"/>
      <c r="KOE98" s="129"/>
      <c r="KOF98" s="129"/>
      <c r="KOG98" s="129"/>
      <c r="KOH98" s="129"/>
      <c r="KOI98" s="129"/>
      <c r="KOJ98" s="129"/>
      <c r="KOK98" s="129"/>
      <c r="KOL98" s="129"/>
      <c r="KOM98" s="129"/>
      <c r="KON98" s="129"/>
      <c r="KOO98" s="129"/>
      <c r="KOP98" s="129"/>
      <c r="KOQ98" s="129"/>
      <c r="KOR98" s="129"/>
      <c r="KOS98" s="129"/>
      <c r="KOT98" s="129"/>
      <c r="KOU98" s="129"/>
      <c r="KOV98" s="129"/>
      <c r="KOW98" s="129"/>
      <c r="KOX98" s="129"/>
      <c r="KOY98" s="129"/>
      <c r="KOZ98" s="129"/>
      <c r="KPA98" s="129"/>
      <c r="KPB98" s="129"/>
      <c r="KPC98" s="129"/>
      <c r="KPD98" s="129"/>
      <c r="KPE98" s="129"/>
      <c r="KPF98" s="129"/>
      <c r="KPG98" s="129"/>
      <c r="KPH98" s="129"/>
      <c r="KPI98" s="129"/>
      <c r="KPJ98" s="129"/>
      <c r="KPK98" s="129"/>
      <c r="KPL98" s="129"/>
      <c r="KPM98" s="129"/>
      <c r="KPN98" s="129"/>
      <c r="KPO98" s="129"/>
      <c r="KPP98" s="129"/>
      <c r="KPQ98" s="129"/>
      <c r="KPR98" s="129"/>
      <c r="KPS98" s="129"/>
      <c r="KPT98" s="129"/>
      <c r="KPU98" s="129"/>
      <c r="KPV98" s="129"/>
      <c r="KPW98" s="129"/>
      <c r="KPX98" s="129"/>
      <c r="KPY98" s="129"/>
      <c r="KPZ98" s="129"/>
      <c r="KQA98" s="129"/>
      <c r="KQB98" s="129"/>
      <c r="KQC98" s="129"/>
      <c r="KQD98" s="129"/>
      <c r="KQE98" s="129"/>
      <c r="KQF98" s="129"/>
      <c r="KQG98" s="129"/>
      <c r="KQH98" s="129"/>
      <c r="KQI98" s="129"/>
      <c r="KQJ98" s="129"/>
      <c r="KQK98" s="129"/>
      <c r="KQL98" s="129"/>
      <c r="KQM98" s="129"/>
      <c r="KQN98" s="129"/>
      <c r="KQO98" s="129"/>
      <c r="KQP98" s="129"/>
      <c r="KQQ98" s="129"/>
      <c r="KQR98" s="129"/>
      <c r="KQS98" s="129"/>
      <c r="KQT98" s="129"/>
      <c r="KQU98" s="129"/>
      <c r="KQV98" s="129"/>
      <c r="KQW98" s="129"/>
      <c r="KQX98" s="129"/>
      <c r="KQY98" s="129"/>
      <c r="KQZ98" s="129"/>
      <c r="KRA98" s="129"/>
      <c r="KRB98" s="129"/>
      <c r="KRC98" s="129"/>
      <c r="KRD98" s="129"/>
      <c r="KRE98" s="129"/>
      <c r="KRF98" s="129"/>
      <c r="KRG98" s="129"/>
      <c r="KRH98" s="129"/>
      <c r="KRI98" s="129"/>
      <c r="KRJ98" s="129"/>
      <c r="KRK98" s="129"/>
      <c r="KRL98" s="129"/>
      <c r="KRM98" s="129"/>
      <c r="KRN98" s="129"/>
      <c r="KRO98" s="129"/>
      <c r="KRP98" s="129"/>
      <c r="KRQ98" s="129"/>
      <c r="KRR98" s="129"/>
      <c r="KRS98" s="129"/>
      <c r="KRT98" s="129"/>
      <c r="KRU98" s="129"/>
      <c r="KRV98" s="129"/>
      <c r="KRW98" s="129"/>
      <c r="KRX98" s="129"/>
      <c r="KRY98" s="129"/>
      <c r="KRZ98" s="129"/>
      <c r="KSA98" s="129"/>
      <c r="KSB98" s="129"/>
      <c r="KSC98" s="129"/>
      <c r="KSD98" s="129"/>
      <c r="KSE98" s="129"/>
      <c r="KSF98" s="129"/>
      <c r="KSG98" s="129"/>
      <c r="KSH98" s="129"/>
      <c r="KSI98" s="129"/>
      <c r="KSJ98" s="129"/>
      <c r="KSK98" s="129"/>
      <c r="KSL98" s="129"/>
      <c r="KSM98" s="129"/>
      <c r="KSN98" s="129"/>
      <c r="KSO98" s="129"/>
      <c r="KSP98" s="129"/>
      <c r="KSQ98" s="129"/>
      <c r="KSR98" s="129"/>
      <c r="KSS98" s="129"/>
      <c r="KST98" s="129"/>
      <c r="KSU98" s="129"/>
      <c r="KSV98" s="129"/>
      <c r="KSW98" s="129"/>
      <c r="KSX98" s="129"/>
      <c r="KSY98" s="129"/>
      <c r="KSZ98" s="129"/>
      <c r="KTA98" s="129"/>
      <c r="KTB98" s="129"/>
      <c r="KTC98" s="129"/>
      <c r="KTD98" s="129"/>
      <c r="KTE98" s="129"/>
      <c r="KTF98" s="129"/>
      <c r="KTG98" s="129"/>
      <c r="KTH98" s="129"/>
      <c r="KTI98" s="129"/>
      <c r="KTJ98" s="129"/>
      <c r="KTK98" s="129"/>
      <c r="KTL98" s="129"/>
      <c r="KTM98" s="129"/>
      <c r="KTN98" s="129"/>
      <c r="KTO98" s="129"/>
      <c r="KTP98" s="129"/>
      <c r="KTQ98" s="129"/>
      <c r="KTR98" s="129"/>
      <c r="KTS98" s="129"/>
      <c r="KTT98" s="129"/>
      <c r="KTU98" s="129"/>
      <c r="KTV98" s="129"/>
      <c r="KTW98" s="129"/>
      <c r="KTX98" s="129"/>
      <c r="KTY98" s="129"/>
      <c r="KTZ98" s="129"/>
      <c r="KUA98" s="129"/>
      <c r="KUB98" s="129"/>
      <c r="KUC98" s="129"/>
      <c r="KUD98" s="129"/>
      <c r="KUE98" s="129"/>
      <c r="KUF98" s="129"/>
      <c r="KUG98" s="129"/>
      <c r="KUH98" s="129"/>
      <c r="KUI98" s="129"/>
      <c r="KUJ98" s="129"/>
      <c r="KUK98" s="129"/>
      <c r="KUL98" s="129"/>
      <c r="KUM98" s="129"/>
      <c r="KUN98" s="129"/>
      <c r="KUO98" s="129"/>
      <c r="KUP98" s="129"/>
      <c r="KUQ98" s="129"/>
      <c r="KUR98" s="129"/>
      <c r="KUS98" s="129"/>
      <c r="KUT98" s="129"/>
      <c r="KUU98" s="129"/>
      <c r="KUV98" s="129"/>
      <c r="KUW98" s="129"/>
      <c r="KUX98" s="129"/>
      <c r="KUY98" s="129"/>
      <c r="KUZ98" s="129"/>
      <c r="KVA98" s="129"/>
      <c r="KVB98" s="129"/>
      <c r="KVC98" s="129"/>
      <c r="KVD98" s="129"/>
      <c r="KVE98" s="129"/>
      <c r="KVF98" s="129"/>
      <c r="KVG98" s="129"/>
      <c r="KVH98" s="129"/>
      <c r="KVI98" s="129"/>
      <c r="KVJ98" s="129"/>
      <c r="KVK98" s="129"/>
      <c r="KVL98" s="129"/>
      <c r="KVM98" s="129"/>
      <c r="KVN98" s="129"/>
      <c r="KVO98" s="129"/>
      <c r="KVP98" s="129"/>
      <c r="KVQ98" s="129"/>
      <c r="KVR98" s="129"/>
      <c r="KVS98" s="129"/>
      <c r="KVT98" s="129"/>
      <c r="KVU98" s="129"/>
      <c r="KVV98" s="129"/>
      <c r="KVW98" s="129"/>
      <c r="KVX98" s="129"/>
      <c r="KVY98" s="129"/>
      <c r="KVZ98" s="129"/>
      <c r="KWA98" s="129"/>
      <c r="KWB98" s="129"/>
      <c r="KWC98" s="129"/>
      <c r="KWD98" s="129"/>
      <c r="KWE98" s="129"/>
      <c r="KWF98" s="129"/>
      <c r="KWG98" s="129"/>
      <c r="KWH98" s="129"/>
      <c r="KWI98" s="129"/>
      <c r="KWJ98" s="129"/>
      <c r="KWK98" s="129"/>
      <c r="KWL98" s="129"/>
      <c r="KWM98" s="129"/>
      <c r="KWN98" s="129"/>
      <c r="KWO98" s="129"/>
      <c r="KWP98" s="129"/>
      <c r="KWQ98" s="129"/>
      <c r="KWR98" s="129"/>
      <c r="KWS98" s="129"/>
      <c r="KWT98" s="129"/>
      <c r="KWU98" s="129"/>
      <c r="KWV98" s="129"/>
      <c r="KWW98" s="129"/>
      <c r="KWX98" s="129"/>
      <c r="KWY98" s="129"/>
      <c r="KWZ98" s="129"/>
      <c r="KXA98" s="129"/>
      <c r="KXB98" s="129"/>
      <c r="KXC98" s="129"/>
      <c r="KXD98" s="129"/>
      <c r="KXE98" s="129"/>
      <c r="KXF98" s="129"/>
      <c r="KXG98" s="129"/>
      <c r="KXH98" s="129"/>
      <c r="KXI98" s="129"/>
      <c r="KXJ98" s="129"/>
      <c r="KXK98" s="129"/>
      <c r="KXL98" s="129"/>
      <c r="KXM98" s="129"/>
      <c r="KXN98" s="129"/>
      <c r="KXO98" s="129"/>
      <c r="KXP98" s="129"/>
      <c r="KXQ98" s="129"/>
      <c r="KXR98" s="129"/>
      <c r="KXS98" s="129"/>
      <c r="KXT98" s="129"/>
      <c r="KXU98" s="129"/>
      <c r="KXV98" s="129"/>
      <c r="KXW98" s="129"/>
      <c r="KXX98" s="129"/>
      <c r="KXY98" s="129"/>
      <c r="KXZ98" s="129"/>
      <c r="KYA98" s="129"/>
      <c r="KYB98" s="129"/>
      <c r="KYC98" s="129"/>
      <c r="KYD98" s="129"/>
      <c r="KYE98" s="129"/>
      <c r="KYF98" s="129"/>
      <c r="KYG98" s="129"/>
      <c r="KYH98" s="129"/>
      <c r="KYI98" s="129"/>
      <c r="KYJ98" s="129"/>
      <c r="KYK98" s="129"/>
      <c r="KYL98" s="129"/>
      <c r="KYM98" s="129"/>
      <c r="KYN98" s="129"/>
      <c r="KYO98" s="129"/>
      <c r="KYP98" s="129"/>
      <c r="KYQ98" s="129"/>
      <c r="KYR98" s="129"/>
      <c r="KYS98" s="129"/>
      <c r="KYT98" s="129"/>
      <c r="KYU98" s="129"/>
      <c r="KYV98" s="129"/>
      <c r="KYW98" s="129"/>
      <c r="KYX98" s="129"/>
      <c r="KYY98" s="129"/>
      <c r="KYZ98" s="129"/>
      <c r="KZA98" s="129"/>
      <c r="KZB98" s="129"/>
      <c r="KZC98" s="129"/>
      <c r="KZD98" s="129"/>
      <c r="KZE98" s="129"/>
      <c r="KZF98" s="129"/>
      <c r="KZG98" s="129"/>
      <c r="KZH98" s="129"/>
      <c r="KZI98" s="129"/>
      <c r="KZJ98" s="129"/>
      <c r="KZK98" s="129"/>
      <c r="KZL98" s="129"/>
      <c r="KZM98" s="129"/>
      <c r="KZN98" s="129"/>
      <c r="KZO98" s="129"/>
      <c r="KZP98" s="129"/>
      <c r="KZQ98" s="129"/>
      <c r="KZR98" s="129"/>
      <c r="KZS98" s="129"/>
      <c r="KZT98" s="129"/>
      <c r="KZU98" s="129"/>
      <c r="KZV98" s="129"/>
      <c r="KZW98" s="129"/>
      <c r="KZX98" s="129"/>
      <c r="KZY98" s="129"/>
      <c r="KZZ98" s="129"/>
      <c r="LAA98" s="129"/>
      <c r="LAB98" s="129"/>
      <c r="LAC98" s="129"/>
      <c r="LAD98" s="129"/>
      <c r="LAE98" s="129"/>
      <c r="LAF98" s="129"/>
      <c r="LAG98" s="129"/>
      <c r="LAH98" s="129"/>
      <c r="LAI98" s="129"/>
      <c r="LAJ98" s="129"/>
      <c r="LAK98" s="129"/>
      <c r="LAL98" s="129"/>
      <c r="LAM98" s="129"/>
      <c r="LAN98" s="129"/>
      <c r="LAO98" s="129"/>
      <c r="LAP98" s="129"/>
      <c r="LAQ98" s="129"/>
      <c r="LAR98" s="129"/>
      <c r="LAS98" s="129"/>
      <c r="LAT98" s="129"/>
      <c r="LAU98" s="129"/>
      <c r="LAV98" s="129"/>
      <c r="LAW98" s="129"/>
      <c r="LAX98" s="129"/>
      <c r="LAY98" s="129"/>
      <c r="LAZ98" s="129"/>
      <c r="LBA98" s="129"/>
      <c r="LBB98" s="129"/>
      <c r="LBC98" s="129"/>
      <c r="LBD98" s="129"/>
      <c r="LBE98" s="129"/>
      <c r="LBF98" s="129"/>
      <c r="LBG98" s="129"/>
      <c r="LBH98" s="129"/>
      <c r="LBI98" s="129"/>
      <c r="LBJ98" s="129"/>
      <c r="LBK98" s="129"/>
      <c r="LBL98" s="129"/>
      <c r="LBM98" s="129"/>
      <c r="LBN98" s="129"/>
      <c r="LBO98" s="129"/>
      <c r="LBP98" s="129"/>
      <c r="LBQ98" s="129"/>
      <c r="LBR98" s="129"/>
      <c r="LBS98" s="129"/>
      <c r="LBT98" s="129"/>
      <c r="LBU98" s="129"/>
      <c r="LBV98" s="129"/>
      <c r="LBW98" s="129"/>
      <c r="LBX98" s="129"/>
      <c r="LBY98" s="129"/>
      <c r="LBZ98" s="129"/>
      <c r="LCA98" s="129"/>
      <c r="LCB98" s="129"/>
      <c r="LCC98" s="129"/>
      <c r="LCD98" s="129"/>
      <c r="LCE98" s="129"/>
      <c r="LCF98" s="129"/>
      <c r="LCG98" s="129"/>
      <c r="LCH98" s="129"/>
      <c r="LCI98" s="129"/>
      <c r="LCJ98" s="129"/>
      <c r="LCK98" s="129"/>
      <c r="LCL98" s="129"/>
      <c r="LCM98" s="129"/>
      <c r="LCN98" s="129"/>
      <c r="LCO98" s="129"/>
      <c r="LCP98" s="129"/>
      <c r="LCQ98" s="129"/>
      <c r="LCR98" s="129"/>
      <c r="LCS98" s="129"/>
      <c r="LCT98" s="129"/>
      <c r="LCU98" s="129"/>
      <c r="LCV98" s="129"/>
      <c r="LCW98" s="129"/>
      <c r="LCX98" s="129"/>
      <c r="LCY98" s="129"/>
      <c r="LCZ98" s="129"/>
      <c r="LDA98" s="129"/>
      <c r="LDB98" s="129"/>
      <c r="LDC98" s="129"/>
      <c r="LDD98" s="129"/>
      <c r="LDE98" s="129"/>
      <c r="LDF98" s="129"/>
      <c r="LDG98" s="129"/>
      <c r="LDH98" s="129"/>
      <c r="LDI98" s="129"/>
      <c r="LDJ98" s="129"/>
      <c r="LDK98" s="129"/>
      <c r="LDL98" s="129"/>
      <c r="LDM98" s="129"/>
      <c r="LDN98" s="129"/>
      <c r="LDO98" s="129"/>
      <c r="LDP98" s="129"/>
      <c r="LDQ98" s="129"/>
      <c r="LDR98" s="129"/>
      <c r="LDS98" s="129"/>
      <c r="LDT98" s="129"/>
      <c r="LDU98" s="129"/>
      <c r="LDV98" s="129"/>
      <c r="LDW98" s="129"/>
      <c r="LDX98" s="129"/>
      <c r="LDY98" s="129"/>
      <c r="LDZ98" s="129"/>
      <c r="LEA98" s="129"/>
      <c r="LEB98" s="129"/>
      <c r="LEC98" s="129"/>
      <c r="LED98" s="129"/>
      <c r="LEE98" s="129"/>
      <c r="LEF98" s="129"/>
      <c r="LEG98" s="129"/>
      <c r="LEH98" s="129"/>
      <c r="LEI98" s="129"/>
      <c r="LEJ98" s="129"/>
      <c r="LEK98" s="129"/>
      <c r="LEL98" s="129"/>
      <c r="LEM98" s="129"/>
      <c r="LEN98" s="129"/>
      <c r="LEO98" s="129"/>
      <c r="LEP98" s="129"/>
      <c r="LEQ98" s="129"/>
      <c r="LER98" s="129"/>
      <c r="LES98" s="129"/>
      <c r="LET98" s="129"/>
      <c r="LEU98" s="129"/>
      <c r="LEV98" s="129"/>
      <c r="LEW98" s="129"/>
      <c r="LEX98" s="129"/>
      <c r="LEY98" s="129"/>
      <c r="LEZ98" s="129"/>
      <c r="LFA98" s="129"/>
      <c r="LFB98" s="129"/>
      <c r="LFC98" s="129"/>
      <c r="LFD98" s="129"/>
      <c r="LFE98" s="129"/>
      <c r="LFF98" s="129"/>
      <c r="LFG98" s="129"/>
      <c r="LFH98" s="129"/>
      <c r="LFI98" s="129"/>
      <c r="LFJ98" s="129"/>
      <c r="LFK98" s="129"/>
      <c r="LFL98" s="129"/>
      <c r="LFM98" s="129"/>
      <c r="LFN98" s="129"/>
      <c r="LFO98" s="129"/>
      <c r="LFP98" s="129"/>
      <c r="LFQ98" s="129"/>
      <c r="LFR98" s="129"/>
      <c r="LFS98" s="129"/>
      <c r="LFT98" s="129"/>
      <c r="LFU98" s="129"/>
      <c r="LFV98" s="129"/>
      <c r="LFW98" s="129"/>
      <c r="LFX98" s="129"/>
      <c r="LFY98" s="129"/>
      <c r="LFZ98" s="129"/>
      <c r="LGA98" s="129"/>
      <c r="LGB98" s="129"/>
      <c r="LGC98" s="129"/>
      <c r="LGD98" s="129"/>
      <c r="LGE98" s="129"/>
      <c r="LGF98" s="129"/>
      <c r="LGG98" s="129"/>
      <c r="LGH98" s="129"/>
      <c r="LGI98" s="129"/>
      <c r="LGJ98" s="129"/>
      <c r="LGK98" s="129"/>
      <c r="LGL98" s="129"/>
      <c r="LGM98" s="129"/>
      <c r="LGN98" s="129"/>
      <c r="LGO98" s="129"/>
      <c r="LGP98" s="129"/>
      <c r="LGQ98" s="129"/>
      <c r="LGR98" s="129"/>
      <c r="LGS98" s="129"/>
      <c r="LGT98" s="129"/>
      <c r="LGU98" s="129"/>
      <c r="LGV98" s="129"/>
      <c r="LGW98" s="129"/>
      <c r="LGX98" s="129"/>
      <c r="LGY98" s="129"/>
      <c r="LGZ98" s="129"/>
      <c r="LHA98" s="129"/>
      <c r="LHB98" s="129"/>
      <c r="LHC98" s="129"/>
      <c r="LHD98" s="129"/>
      <c r="LHE98" s="129"/>
      <c r="LHF98" s="129"/>
      <c r="LHG98" s="129"/>
      <c r="LHH98" s="129"/>
      <c r="LHI98" s="129"/>
      <c r="LHJ98" s="129"/>
      <c r="LHK98" s="129"/>
      <c r="LHL98" s="129"/>
      <c r="LHM98" s="129"/>
      <c r="LHN98" s="129"/>
      <c r="LHO98" s="129"/>
      <c r="LHP98" s="129"/>
      <c r="LHQ98" s="129"/>
      <c r="LHR98" s="129"/>
      <c r="LHS98" s="129"/>
      <c r="LHT98" s="129"/>
      <c r="LHU98" s="129"/>
      <c r="LHV98" s="129"/>
      <c r="LHW98" s="129"/>
      <c r="LHX98" s="129"/>
      <c r="LHY98" s="129"/>
      <c r="LHZ98" s="129"/>
      <c r="LIA98" s="129"/>
      <c r="LIB98" s="129"/>
      <c r="LIC98" s="129"/>
      <c r="LID98" s="129"/>
      <c r="LIE98" s="129"/>
      <c r="LIF98" s="129"/>
      <c r="LIG98" s="129"/>
      <c r="LIH98" s="129"/>
      <c r="LII98" s="129"/>
      <c r="LIJ98" s="129"/>
      <c r="LIK98" s="129"/>
      <c r="LIL98" s="129"/>
      <c r="LIM98" s="129"/>
      <c r="LIN98" s="129"/>
      <c r="LIO98" s="129"/>
      <c r="LIP98" s="129"/>
      <c r="LIQ98" s="129"/>
      <c r="LIR98" s="129"/>
      <c r="LIS98" s="129"/>
      <c r="LIT98" s="129"/>
      <c r="LIU98" s="129"/>
      <c r="LIV98" s="129"/>
      <c r="LIW98" s="129"/>
      <c r="LIX98" s="129"/>
      <c r="LIY98" s="129"/>
      <c r="LIZ98" s="129"/>
      <c r="LJA98" s="129"/>
      <c r="LJB98" s="129"/>
      <c r="LJC98" s="129"/>
      <c r="LJD98" s="129"/>
      <c r="LJE98" s="129"/>
      <c r="LJF98" s="129"/>
      <c r="LJG98" s="129"/>
      <c r="LJH98" s="129"/>
      <c r="LJI98" s="129"/>
      <c r="LJJ98" s="129"/>
      <c r="LJK98" s="129"/>
      <c r="LJL98" s="129"/>
      <c r="LJM98" s="129"/>
      <c r="LJN98" s="129"/>
      <c r="LJO98" s="129"/>
      <c r="LJP98" s="129"/>
      <c r="LJQ98" s="129"/>
      <c r="LJR98" s="129"/>
      <c r="LJS98" s="129"/>
      <c r="LJT98" s="129"/>
      <c r="LJU98" s="129"/>
      <c r="LJV98" s="129"/>
      <c r="LJW98" s="129"/>
      <c r="LJX98" s="129"/>
      <c r="LJY98" s="129"/>
      <c r="LJZ98" s="129"/>
      <c r="LKA98" s="129"/>
      <c r="LKB98" s="129"/>
      <c r="LKC98" s="129"/>
      <c r="LKD98" s="129"/>
      <c r="LKE98" s="129"/>
      <c r="LKF98" s="129"/>
      <c r="LKG98" s="129"/>
      <c r="LKH98" s="129"/>
      <c r="LKI98" s="129"/>
      <c r="LKJ98" s="129"/>
      <c r="LKK98" s="129"/>
      <c r="LKL98" s="129"/>
      <c r="LKM98" s="129"/>
      <c r="LKN98" s="129"/>
      <c r="LKO98" s="129"/>
      <c r="LKP98" s="129"/>
      <c r="LKQ98" s="129"/>
      <c r="LKR98" s="129"/>
      <c r="LKS98" s="129"/>
      <c r="LKT98" s="129"/>
      <c r="LKU98" s="129"/>
      <c r="LKV98" s="129"/>
      <c r="LKW98" s="129"/>
      <c r="LKX98" s="129"/>
      <c r="LKY98" s="129"/>
      <c r="LKZ98" s="129"/>
      <c r="LLA98" s="129"/>
      <c r="LLB98" s="129"/>
      <c r="LLC98" s="129"/>
      <c r="LLD98" s="129"/>
      <c r="LLE98" s="129"/>
      <c r="LLF98" s="129"/>
      <c r="LLG98" s="129"/>
      <c r="LLH98" s="129"/>
      <c r="LLI98" s="129"/>
      <c r="LLJ98" s="129"/>
      <c r="LLK98" s="129"/>
      <c r="LLL98" s="129"/>
      <c r="LLM98" s="129"/>
      <c r="LLN98" s="129"/>
      <c r="LLO98" s="129"/>
      <c r="LLP98" s="129"/>
      <c r="LLQ98" s="129"/>
      <c r="LLR98" s="129"/>
      <c r="LLS98" s="129"/>
      <c r="LLT98" s="129"/>
      <c r="LLU98" s="129"/>
      <c r="LLV98" s="129"/>
      <c r="LLW98" s="129"/>
      <c r="LLX98" s="129"/>
      <c r="LLY98" s="129"/>
      <c r="LLZ98" s="129"/>
      <c r="LMA98" s="129"/>
      <c r="LMB98" s="129"/>
      <c r="LMC98" s="129"/>
      <c r="LMD98" s="129"/>
      <c r="LME98" s="129"/>
      <c r="LMF98" s="129"/>
      <c r="LMG98" s="129"/>
      <c r="LMH98" s="129"/>
      <c r="LMI98" s="129"/>
      <c r="LMJ98" s="129"/>
      <c r="LMK98" s="129"/>
      <c r="LML98" s="129"/>
      <c r="LMM98" s="129"/>
      <c r="LMN98" s="129"/>
      <c r="LMO98" s="129"/>
      <c r="LMP98" s="129"/>
      <c r="LMQ98" s="129"/>
      <c r="LMR98" s="129"/>
      <c r="LMS98" s="129"/>
      <c r="LMT98" s="129"/>
      <c r="LMU98" s="129"/>
      <c r="LMV98" s="129"/>
      <c r="LMW98" s="129"/>
      <c r="LMX98" s="129"/>
      <c r="LMY98" s="129"/>
      <c r="LMZ98" s="129"/>
      <c r="LNA98" s="129"/>
      <c r="LNB98" s="129"/>
      <c r="LNC98" s="129"/>
      <c r="LND98" s="129"/>
      <c r="LNE98" s="129"/>
      <c r="LNF98" s="129"/>
      <c r="LNG98" s="129"/>
      <c r="LNH98" s="129"/>
      <c r="LNI98" s="129"/>
      <c r="LNJ98" s="129"/>
      <c r="LNK98" s="129"/>
      <c r="LNL98" s="129"/>
      <c r="LNM98" s="129"/>
      <c r="LNN98" s="129"/>
      <c r="LNO98" s="129"/>
      <c r="LNP98" s="129"/>
      <c r="LNQ98" s="129"/>
      <c r="LNR98" s="129"/>
      <c r="LNS98" s="129"/>
      <c r="LNT98" s="129"/>
      <c r="LNU98" s="129"/>
      <c r="LNV98" s="129"/>
      <c r="LNW98" s="129"/>
      <c r="LNX98" s="129"/>
      <c r="LNY98" s="129"/>
      <c r="LNZ98" s="129"/>
      <c r="LOA98" s="129"/>
      <c r="LOB98" s="129"/>
      <c r="LOC98" s="129"/>
      <c r="LOD98" s="129"/>
      <c r="LOE98" s="129"/>
      <c r="LOF98" s="129"/>
      <c r="LOG98" s="129"/>
      <c r="LOH98" s="129"/>
      <c r="LOI98" s="129"/>
      <c r="LOJ98" s="129"/>
      <c r="LOK98" s="129"/>
      <c r="LOL98" s="129"/>
      <c r="LOM98" s="129"/>
      <c r="LON98" s="129"/>
      <c r="LOO98" s="129"/>
      <c r="LOP98" s="129"/>
      <c r="LOQ98" s="129"/>
      <c r="LOR98" s="129"/>
      <c r="LOS98" s="129"/>
      <c r="LOT98" s="129"/>
      <c r="LOU98" s="129"/>
      <c r="LOV98" s="129"/>
      <c r="LOW98" s="129"/>
      <c r="LOX98" s="129"/>
      <c r="LOY98" s="129"/>
      <c r="LOZ98" s="129"/>
      <c r="LPA98" s="129"/>
      <c r="LPB98" s="129"/>
      <c r="LPC98" s="129"/>
      <c r="LPD98" s="129"/>
      <c r="LPE98" s="129"/>
      <c r="LPF98" s="129"/>
      <c r="LPG98" s="129"/>
      <c r="LPH98" s="129"/>
      <c r="LPI98" s="129"/>
      <c r="LPJ98" s="129"/>
      <c r="LPK98" s="129"/>
      <c r="LPL98" s="129"/>
      <c r="LPM98" s="129"/>
      <c r="LPN98" s="129"/>
      <c r="LPO98" s="129"/>
      <c r="LPP98" s="129"/>
      <c r="LPQ98" s="129"/>
      <c r="LPR98" s="129"/>
      <c r="LPS98" s="129"/>
      <c r="LPT98" s="129"/>
      <c r="LPU98" s="129"/>
      <c r="LPV98" s="129"/>
      <c r="LPW98" s="129"/>
      <c r="LPX98" s="129"/>
      <c r="LPY98" s="129"/>
      <c r="LPZ98" s="129"/>
      <c r="LQA98" s="129"/>
      <c r="LQB98" s="129"/>
      <c r="LQC98" s="129"/>
      <c r="LQD98" s="129"/>
      <c r="LQE98" s="129"/>
      <c r="LQF98" s="129"/>
      <c r="LQG98" s="129"/>
      <c r="LQH98" s="129"/>
      <c r="LQI98" s="129"/>
      <c r="LQJ98" s="129"/>
      <c r="LQK98" s="129"/>
      <c r="LQL98" s="129"/>
      <c r="LQM98" s="129"/>
      <c r="LQN98" s="129"/>
      <c r="LQO98" s="129"/>
      <c r="LQP98" s="129"/>
      <c r="LQQ98" s="129"/>
      <c r="LQR98" s="129"/>
      <c r="LQS98" s="129"/>
      <c r="LQT98" s="129"/>
      <c r="LQU98" s="129"/>
      <c r="LQV98" s="129"/>
      <c r="LQW98" s="129"/>
      <c r="LQX98" s="129"/>
      <c r="LQY98" s="129"/>
      <c r="LQZ98" s="129"/>
      <c r="LRA98" s="129"/>
      <c r="LRB98" s="129"/>
      <c r="LRC98" s="129"/>
      <c r="LRD98" s="129"/>
      <c r="LRE98" s="129"/>
      <c r="LRF98" s="129"/>
      <c r="LRG98" s="129"/>
      <c r="LRH98" s="129"/>
      <c r="LRI98" s="129"/>
      <c r="LRJ98" s="129"/>
      <c r="LRK98" s="129"/>
      <c r="LRL98" s="129"/>
      <c r="LRM98" s="129"/>
      <c r="LRN98" s="129"/>
      <c r="LRO98" s="129"/>
      <c r="LRP98" s="129"/>
      <c r="LRQ98" s="129"/>
      <c r="LRR98" s="129"/>
      <c r="LRS98" s="129"/>
      <c r="LRT98" s="129"/>
      <c r="LRU98" s="129"/>
      <c r="LRV98" s="129"/>
      <c r="LRW98" s="129"/>
      <c r="LRX98" s="129"/>
      <c r="LRY98" s="129"/>
      <c r="LRZ98" s="129"/>
      <c r="LSA98" s="129"/>
      <c r="LSB98" s="129"/>
      <c r="LSC98" s="129"/>
      <c r="LSD98" s="129"/>
      <c r="LSE98" s="129"/>
      <c r="LSF98" s="129"/>
      <c r="LSG98" s="129"/>
      <c r="LSH98" s="129"/>
      <c r="LSI98" s="129"/>
      <c r="LSJ98" s="129"/>
      <c r="LSK98" s="129"/>
      <c r="LSL98" s="129"/>
      <c r="LSM98" s="129"/>
      <c r="LSN98" s="129"/>
      <c r="LSO98" s="129"/>
      <c r="LSP98" s="129"/>
      <c r="LSQ98" s="129"/>
      <c r="LSR98" s="129"/>
      <c r="LSS98" s="129"/>
      <c r="LST98" s="129"/>
      <c r="LSU98" s="129"/>
      <c r="LSV98" s="129"/>
      <c r="LSW98" s="129"/>
      <c r="LSX98" s="129"/>
      <c r="LSY98" s="129"/>
      <c r="LSZ98" s="129"/>
      <c r="LTA98" s="129"/>
      <c r="LTB98" s="129"/>
      <c r="LTC98" s="129"/>
      <c r="LTD98" s="129"/>
      <c r="LTE98" s="129"/>
      <c r="LTF98" s="129"/>
      <c r="LTG98" s="129"/>
      <c r="LTH98" s="129"/>
      <c r="LTI98" s="129"/>
      <c r="LTJ98" s="129"/>
      <c r="LTK98" s="129"/>
      <c r="LTL98" s="129"/>
      <c r="LTM98" s="129"/>
      <c r="LTN98" s="129"/>
      <c r="LTO98" s="129"/>
      <c r="LTP98" s="129"/>
      <c r="LTQ98" s="129"/>
      <c r="LTR98" s="129"/>
      <c r="LTS98" s="129"/>
      <c r="LTT98" s="129"/>
      <c r="LTU98" s="129"/>
      <c r="LTV98" s="129"/>
      <c r="LTW98" s="129"/>
      <c r="LTX98" s="129"/>
      <c r="LTY98" s="129"/>
      <c r="LTZ98" s="129"/>
      <c r="LUA98" s="129"/>
      <c r="LUB98" s="129"/>
      <c r="LUC98" s="129"/>
      <c r="LUD98" s="129"/>
      <c r="LUE98" s="129"/>
      <c r="LUF98" s="129"/>
      <c r="LUG98" s="129"/>
      <c r="LUH98" s="129"/>
      <c r="LUI98" s="129"/>
      <c r="LUJ98" s="129"/>
      <c r="LUK98" s="129"/>
      <c r="LUL98" s="129"/>
      <c r="LUM98" s="129"/>
      <c r="LUN98" s="129"/>
      <c r="LUO98" s="129"/>
      <c r="LUP98" s="129"/>
      <c r="LUQ98" s="129"/>
      <c r="LUR98" s="129"/>
      <c r="LUS98" s="129"/>
      <c r="LUT98" s="129"/>
      <c r="LUU98" s="129"/>
      <c r="LUV98" s="129"/>
      <c r="LUW98" s="129"/>
      <c r="LUX98" s="129"/>
      <c r="LUY98" s="129"/>
      <c r="LUZ98" s="129"/>
      <c r="LVA98" s="129"/>
      <c r="LVB98" s="129"/>
      <c r="LVC98" s="129"/>
      <c r="LVD98" s="129"/>
      <c r="LVE98" s="129"/>
      <c r="LVF98" s="129"/>
      <c r="LVG98" s="129"/>
      <c r="LVH98" s="129"/>
      <c r="LVI98" s="129"/>
      <c r="LVJ98" s="129"/>
      <c r="LVK98" s="129"/>
      <c r="LVL98" s="129"/>
      <c r="LVM98" s="129"/>
      <c r="LVN98" s="129"/>
      <c r="LVO98" s="129"/>
      <c r="LVP98" s="129"/>
      <c r="LVQ98" s="129"/>
      <c r="LVR98" s="129"/>
      <c r="LVS98" s="129"/>
      <c r="LVT98" s="129"/>
      <c r="LVU98" s="129"/>
      <c r="LVV98" s="129"/>
      <c r="LVW98" s="129"/>
      <c r="LVX98" s="129"/>
      <c r="LVY98" s="129"/>
      <c r="LVZ98" s="129"/>
      <c r="LWA98" s="129"/>
      <c r="LWB98" s="129"/>
      <c r="LWC98" s="129"/>
      <c r="LWD98" s="129"/>
      <c r="LWE98" s="129"/>
      <c r="LWF98" s="129"/>
      <c r="LWG98" s="129"/>
      <c r="LWH98" s="129"/>
      <c r="LWI98" s="129"/>
      <c r="LWJ98" s="129"/>
      <c r="LWK98" s="129"/>
      <c r="LWL98" s="129"/>
      <c r="LWM98" s="129"/>
      <c r="LWN98" s="129"/>
      <c r="LWO98" s="129"/>
      <c r="LWP98" s="129"/>
      <c r="LWQ98" s="129"/>
      <c r="LWR98" s="129"/>
      <c r="LWS98" s="129"/>
      <c r="LWT98" s="129"/>
      <c r="LWU98" s="129"/>
      <c r="LWV98" s="129"/>
      <c r="LWW98" s="129"/>
      <c r="LWX98" s="129"/>
      <c r="LWY98" s="129"/>
      <c r="LWZ98" s="129"/>
      <c r="LXA98" s="129"/>
      <c r="LXB98" s="129"/>
      <c r="LXC98" s="129"/>
      <c r="LXD98" s="129"/>
      <c r="LXE98" s="129"/>
      <c r="LXF98" s="129"/>
      <c r="LXG98" s="129"/>
      <c r="LXH98" s="129"/>
      <c r="LXI98" s="129"/>
      <c r="LXJ98" s="129"/>
      <c r="LXK98" s="129"/>
      <c r="LXL98" s="129"/>
      <c r="LXM98" s="129"/>
      <c r="LXN98" s="129"/>
      <c r="LXO98" s="129"/>
      <c r="LXP98" s="129"/>
      <c r="LXQ98" s="129"/>
      <c r="LXR98" s="129"/>
      <c r="LXS98" s="129"/>
      <c r="LXT98" s="129"/>
      <c r="LXU98" s="129"/>
      <c r="LXV98" s="129"/>
      <c r="LXW98" s="129"/>
      <c r="LXX98" s="129"/>
      <c r="LXY98" s="129"/>
      <c r="LXZ98" s="129"/>
      <c r="LYA98" s="129"/>
      <c r="LYB98" s="129"/>
      <c r="LYC98" s="129"/>
      <c r="LYD98" s="129"/>
      <c r="LYE98" s="129"/>
      <c r="LYF98" s="129"/>
      <c r="LYG98" s="129"/>
      <c r="LYH98" s="129"/>
      <c r="LYI98" s="129"/>
      <c r="LYJ98" s="129"/>
      <c r="LYK98" s="129"/>
      <c r="LYL98" s="129"/>
      <c r="LYM98" s="129"/>
      <c r="LYN98" s="129"/>
      <c r="LYO98" s="129"/>
      <c r="LYP98" s="129"/>
      <c r="LYQ98" s="129"/>
      <c r="LYR98" s="129"/>
      <c r="LYS98" s="129"/>
      <c r="LYT98" s="129"/>
      <c r="LYU98" s="129"/>
      <c r="LYV98" s="129"/>
      <c r="LYW98" s="129"/>
      <c r="LYX98" s="129"/>
      <c r="LYY98" s="129"/>
      <c r="LYZ98" s="129"/>
      <c r="LZA98" s="129"/>
      <c r="LZB98" s="129"/>
      <c r="LZC98" s="129"/>
      <c r="LZD98" s="129"/>
      <c r="LZE98" s="129"/>
      <c r="LZF98" s="129"/>
      <c r="LZG98" s="129"/>
      <c r="LZH98" s="129"/>
      <c r="LZI98" s="129"/>
      <c r="LZJ98" s="129"/>
      <c r="LZK98" s="129"/>
      <c r="LZL98" s="129"/>
      <c r="LZM98" s="129"/>
      <c r="LZN98" s="129"/>
      <c r="LZO98" s="129"/>
      <c r="LZP98" s="129"/>
      <c r="LZQ98" s="129"/>
      <c r="LZR98" s="129"/>
      <c r="LZS98" s="129"/>
      <c r="LZT98" s="129"/>
      <c r="LZU98" s="129"/>
      <c r="LZV98" s="129"/>
      <c r="LZW98" s="129"/>
      <c r="LZX98" s="129"/>
      <c r="LZY98" s="129"/>
      <c r="LZZ98" s="129"/>
      <c r="MAA98" s="129"/>
      <c r="MAB98" s="129"/>
      <c r="MAC98" s="129"/>
      <c r="MAD98" s="129"/>
      <c r="MAE98" s="129"/>
      <c r="MAF98" s="129"/>
      <c r="MAG98" s="129"/>
      <c r="MAH98" s="129"/>
      <c r="MAI98" s="129"/>
      <c r="MAJ98" s="129"/>
      <c r="MAK98" s="129"/>
      <c r="MAL98" s="129"/>
      <c r="MAM98" s="129"/>
      <c r="MAN98" s="129"/>
      <c r="MAO98" s="129"/>
      <c r="MAP98" s="129"/>
      <c r="MAQ98" s="129"/>
      <c r="MAR98" s="129"/>
      <c r="MAS98" s="129"/>
      <c r="MAT98" s="129"/>
      <c r="MAU98" s="129"/>
      <c r="MAV98" s="129"/>
      <c r="MAW98" s="129"/>
      <c r="MAX98" s="129"/>
      <c r="MAY98" s="129"/>
      <c r="MAZ98" s="129"/>
      <c r="MBA98" s="129"/>
      <c r="MBB98" s="129"/>
      <c r="MBC98" s="129"/>
      <c r="MBD98" s="129"/>
      <c r="MBE98" s="129"/>
      <c r="MBF98" s="129"/>
      <c r="MBG98" s="129"/>
      <c r="MBH98" s="129"/>
      <c r="MBI98" s="129"/>
      <c r="MBJ98" s="129"/>
      <c r="MBK98" s="129"/>
      <c r="MBL98" s="129"/>
      <c r="MBM98" s="129"/>
      <c r="MBN98" s="129"/>
      <c r="MBO98" s="129"/>
      <c r="MBP98" s="129"/>
      <c r="MBQ98" s="129"/>
      <c r="MBR98" s="129"/>
      <c r="MBS98" s="129"/>
      <c r="MBT98" s="129"/>
      <c r="MBU98" s="129"/>
      <c r="MBV98" s="129"/>
      <c r="MBW98" s="129"/>
      <c r="MBX98" s="129"/>
      <c r="MBY98" s="129"/>
      <c r="MBZ98" s="129"/>
      <c r="MCA98" s="129"/>
      <c r="MCB98" s="129"/>
      <c r="MCC98" s="129"/>
      <c r="MCD98" s="129"/>
      <c r="MCE98" s="129"/>
      <c r="MCF98" s="129"/>
      <c r="MCG98" s="129"/>
      <c r="MCH98" s="129"/>
      <c r="MCI98" s="129"/>
      <c r="MCJ98" s="129"/>
      <c r="MCK98" s="129"/>
      <c r="MCL98" s="129"/>
      <c r="MCM98" s="129"/>
      <c r="MCN98" s="129"/>
      <c r="MCO98" s="129"/>
      <c r="MCP98" s="129"/>
      <c r="MCQ98" s="129"/>
      <c r="MCR98" s="129"/>
      <c r="MCS98" s="129"/>
      <c r="MCT98" s="129"/>
      <c r="MCU98" s="129"/>
      <c r="MCV98" s="129"/>
      <c r="MCW98" s="129"/>
      <c r="MCX98" s="129"/>
      <c r="MCY98" s="129"/>
      <c r="MCZ98" s="129"/>
      <c r="MDA98" s="129"/>
      <c r="MDB98" s="129"/>
      <c r="MDC98" s="129"/>
      <c r="MDD98" s="129"/>
      <c r="MDE98" s="129"/>
      <c r="MDF98" s="129"/>
      <c r="MDG98" s="129"/>
      <c r="MDH98" s="129"/>
      <c r="MDI98" s="129"/>
      <c r="MDJ98" s="129"/>
      <c r="MDK98" s="129"/>
      <c r="MDL98" s="129"/>
      <c r="MDM98" s="129"/>
      <c r="MDN98" s="129"/>
      <c r="MDO98" s="129"/>
      <c r="MDP98" s="129"/>
      <c r="MDQ98" s="129"/>
      <c r="MDR98" s="129"/>
      <c r="MDS98" s="129"/>
      <c r="MDT98" s="129"/>
      <c r="MDU98" s="129"/>
      <c r="MDV98" s="129"/>
      <c r="MDW98" s="129"/>
      <c r="MDX98" s="129"/>
      <c r="MDY98" s="129"/>
      <c r="MDZ98" s="129"/>
      <c r="MEA98" s="129"/>
      <c r="MEB98" s="129"/>
      <c r="MEC98" s="129"/>
      <c r="MED98" s="129"/>
      <c r="MEE98" s="129"/>
      <c r="MEF98" s="129"/>
      <c r="MEG98" s="129"/>
      <c r="MEH98" s="129"/>
      <c r="MEI98" s="129"/>
      <c r="MEJ98" s="129"/>
      <c r="MEK98" s="129"/>
      <c r="MEL98" s="129"/>
      <c r="MEM98" s="129"/>
      <c r="MEN98" s="129"/>
      <c r="MEO98" s="129"/>
      <c r="MEP98" s="129"/>
      <c r="MEQ98" s="129"/>
      <c r="MER98" s="129"/>
      <c r="MES98" s="129"/>
      <c r="MET98" s="129"/>
      <c r="MEU98" s="129"/>
      <c r="MEV98" s="129"/>
      <c r="MEW98" s="129"/>
      <c r="MEX98" s="129"/>
      <c r="MEY98" s="129"/>
      <c r="MEZ98" s="129"/>
      <c r="MFA98" s="129"/>
      <c r="MFB98" s="129"/>
      <c r="MFC98" s="129"/>
      <c r="MFD98" s="129"/>
      <c r="MFE98" s="129"/>
      <c r="MFF98" s="129"/>
      <c r="MFG98" s="129"/>
      <c r="MFH98" s="129"/>
      <c r="MFI98" s="129"/>
      <c r="MFJ98" s="129"/>
      <c r="MFK98" s="129"/>
      <c r="MFL98" s="129"/>
      <c r="MFM98" s="129"/>
      <c r="MFN98" s="129"/>
      <c r="MFO98" s="129"/>
      <c r="MFP98" s="129"/>
      <c r="MFQ98" s="129"/>
      <c r="MFR98" s="129"/>
      <c r="MFS98" s="129"/>
      <c r="MFT98" s="129"/>
      <c r="MFU98" s="129"/>
      <c r="MFV98" s="129"/>
      <c r="MFW98" s="129"/>
      <c r="MFX98" s="129"/>
      <c r="MFY98" s="129"/>
      <c r="MFZ98" s="129"/>
      <c r="MGA98" s="129"/>
      <c r="MGB98" s="129"/>
      <c r="MGC98" s="129"/>
      <c r="MGD98" s="129"/>
      <c r="MGE98" s="129"/>
      <c r="MGF98" s="129"/>
      <c r="MGG98" s="129"/>
      <c r="MGH98" s="129"/>
      <c r="MGI98" s="129"/>
      <c r="MGJ98" s="129"/>
      <c r="MGK98" s="129"/>
      <c r="MGL98" s="129"/>
      <c r="MGM98" s="129"/>
      <c r="MGN98" s="129"/>
      <c r="MGO98" s="129"/>
      <c r="MGP98" s="129"/>
      <c r="MGQ98" s="129"/>
      <c r="MGR98" s="129"/>
      <c r="MGS98" s="129"/>
      <c r="MGT98" s="129"/>
      <c r="MGU98" s="129"/>
      <c r="MGV98" s="129"/>
      <c r="MGW98" s="129"/>
      <c r="MGX98" s="129"/>
      <c r="MGY98" s="129"/>
      <c r="MGZ98" s="129"/>
      <c r="MHA98" s="129"/>
      <c r="MHB98" s="129"/>
      <c r="MHC98" s="129"/>
      <c r="MHD98" s="129"/>
      <c r="MHE98" s="129"/>
      <c r="MHF98" s="129"/>
      <c r="MHG98" s="129"/>
      <c r="MHH98" s="129"/>
      <c r="MHI98" s="129"/>
      <c r="MHJ98" s="129"/>
      <c r="MHK98" s="129"/>
      <c r="MHL98" s="129"/>
      <c r="MHM98" s="129"/>
      <c r="MHN98" s="129"/>
      <c r="MHO98" s="129"/>
      <c r="MHP98" s="129"/>
      <c r="MHQ98" s="129"/>
      <c r="MHR98" s="129"/>
      <c r="MHS98" s="129"/>
      <c r="MHT98" s="129"/>
      <c r="MHU98" s="129"/>
      <c r="MHV98" s="129"/>
      <c r="MHW98" s="129"/>
      <c r="MHX98" s="129"/>
      <c r="MHY98" s="129"/>
      <c r="MHZ98" s="129"/>
      <c r="MIA98" s="129"/>
      <c r="MIB98" s="129"/>
      <c r="MIC98" s="129"/>
      <c r="MID98" s="129"/>
      <c r="MIE98" s="129"/>
      <c r="MIF98" s="129"/>
      <c r="MIG98" s="129"/>
      <c r="MIH98" s="129"/>
      <c r="MII98" s="129"/>
      <c r="MIJ98" s="129"/>
      <c r="MIK98" s="129"/>
      <c r="MIL98" s="129"/>
      <c r="MIM98" s="129"/>
      <c r="MIN98" s="129"/>
      <c r="MIO98" s="129"/>
      <c r="MIP98" s="129"/>
      <c r="MIQ98" s="129"/>
      <c r="MIR98" s="129"/>
      <c r="MIS98" s="129"/>
      <c r="MIT98" s="129"/>
      <c r="MIU98" s="129"/>
      <c r="MIV98" s="129"/>
      <c r="MIW98" s="129"/>
      <c r="MIX98" s="129"/>
      <c r="MIY98" s="129"/>
      <c r="MIZ98" s="129"/>
      <c r="MJA98" s="129"/>
      <c r="MJB98" s="129"/>
      <c r="MJC98" s="129"/>
      <c r="MJD98" s="129"/>
      <c r="MJE98" s="129"/>
      <c r="MJF98" s="129"/>
      <c r="MJG98" s="129"/>
      <c r="MJH98" s="129"/>
      <c r="MJI98" s="129"/>
      <c r="MJJ98" s="129"/>
      <c r="MJK98" s="129"/>
      <c r="MJL98" s="129"/>
      <c r="MJM98" s="129"/>
      <c r="MJN98" s="129"/>
      <c r="MJO98" s="129"/>
      <c r="MJP98" s="129"/>
      <c r="MJQ98" s="129"/>
      <c r="MJR98" s="129"/>
      <c r="MJS98" s="129"/>
      <c r="MJT98" s="129"/>
      <c r="MJU98" s="129"/>
      <c r="MJV98" s="129"/>
      <c r="MJW98" s="129"/>
      <c r="MJX98" s="129"/>
      <c r="MJY98" s="129"/>
      <c r="MJZ98" s="129"/>
      <c r="MKA98" s="129"/>
      <c r="MKB98" s="129"/>
      <c r="MKC98" s="129"/>
      <c r="MKD98" s="129"/>
      <c r="MKE98" s="129"/>
      <c r="MKF98" s="129"/>
      <c r="MKG98" s="129"/>
      <c r="MKH98" s="129"/>
      <c r="MKI98" s="129"/>
      <c r="MKJ98" s="129"/>
      <c r="MKK98" s="129"/>
      <c r="MKL98" s="129"/>
      <c r="MKM98" s="129"/>
      <c r="MKN98" s="129"/>
      <c r="MKO98" s="129"/>
      <c r="MKP98" s="129"/>
      <c r="MKQ98" s="129"/>
      <c r="MKR98" s="129"/>
      <c r="MKS98" s="129"/>
      <c r="MKT98" s="129"/>
      <c r="MKU98" s="129"/>
      <c r="MKV98" s="129"/>
      <c r="MKW98" s="129"/>
      <c r="MKX98" s="129"/>
      <c r="MKY98" s="129"/>
      <c r="MKZ98" s="129"/>
      <c r="MLA98" s="129"/>
      <c r="MLB98" s="129"/>
      <c r="MLC98" s="129"/>
      <c r="MLD98" s="129"/>
      <c r="MLE98" s="129"/>
      <c r="MLF98" s="129"/>
      <c r="MLG98" s="129"/>
      <c r="MLH98" s="129"/>
      <c r="MLI98" s="129"/>
      <c r="MLJ98" s="129"/>
      <c r="MLK98" s="129"/>
      <c r="MLL98" s="129"/>
      <c r="MLM98" s="129"/>
      <c r="MLN98" s="129"/>
      <c r="MLO98" s="129"/>
      <c r="MLP98" s="129"/>
      <c r="MLQ98" s="129"/>
      <c r="MLR98" s="129"/>
      <c r="MLS98" s="129"/>
      <c r="MLT98" s="129"/>
      <c r="MLU98" s="129"/>
      <c r="MLV98" s="129"/>
      <c r="MLW98" s="129"/>
      <c r="MLX98" s="129"/>
      <c r="MLY98" s="129"/>
      <c r="MLZ98" s="129"/>
      <c r="MMA98" s="129"/>
      <c r="MMB98" s="129"/>
      <c r="MMC98" s="129"/>
      <c r="MMD98" s="129"/>
      <c r="MME98" s="129"/>
      <c r="MMF98" s="129"/>
      <c r="MMG98" s="129"/>
      <c r="MMH98" s="129"/>
      <c r="MMI98" s="129"/>
      <c r="MMJ98" s="129"/>
      <c r="MMK98" s="129"/>
      <c r="MML98" s="129"/>
      <c r="MMM98" s="129"/>
      <c r="MMN98" s="129"/>
      <c r="MMO98" s="129"/>
      <c r="MMP98" s="129"/>
      <c r="MMQ98" s="129"/>
      <c r="MMR98" s="129"/>
      <c r="MMS98" s="129"/>
      <c r="MMT98" s="129"/>
      <c r="MMU98" s="129"/>
      <c r="MMV98" s="129"/>
      <c r="MMW98" s="129"/>
      <c r="MMX98" s="129"/>
      <c r="MMY98" s="129"/>
      <c r="MMZ98" s="129"/>
      <c r="MNA98" s="129"/>
      <c r="MNB98" s="129"/>
      <c r="MNC98" s="129"/>
      <c r="MND98" s="129"/>
      <c r="MNE98" s="129"/>
      <c r="MNF98" s="129"/>
      <c r="MNG98" s="129"/>
      <c r="MNH98" s="129"/>
      <c r="MNI98" s="129"/>
      <c r="MNJ98" s="129"/>
      <c r="MNK98" s="129"/>
      <c r="MNL98" s="129"/>
      <c r="MNM98" s="129"/>
      <c r="MNN98" s="129"/>
      <c r="MNO98" s="129"/>
      <c r="MNP98" s="129"/>
      <c r="MNQ98" s="129"/>
      <c r="MNR98" s="129"/>
      <c r="MNS98" s="129"/>
      <c r="MNT98" s="129"/>
      <c r="MNU98" s="129"/>
      <c r="MNV98" s="129"/>
      <c r="MNW98" s="129"/>
      <c r="MNX98" s="129"/>
      <c r="MNY98" s="129"/>
      <c r="MNZ98" s="129"/>
      <c r="MOA98" s="129"/>
      <c r="MOB98" s="129"/>
      <c r="MOC98" s="129"/>
      <c r="MOD98" s="129"/>
      <c r="MOE98" s="129"/>
      <c r="MOF98" s="129"/>
      <c r="MOG98" s="129"/>
      <c r="MOH98" s="129"/>
      <c r="MOI98" s="129"/>
      <c r="MOJ98" s="129"/>
      <c r="MOK98" s="129"/>
      <c r="MOL98" s="129"/>
      <c r="MOM98" s="129"/>
      <c r="MON98" s="129"/>
      <c r="MOO98" s="129"/>
      <c r="MOP98" s="129"/>
      <c r="MOQ98" s="129"/>
      <c r="MOR98" s="129"/>
      <c r="MOS98" s="129"/>
      <c r="MOT98" s="129"/>
      <c r="MOU98" s="129"/>
      <c r="MOV98" s="129"/>
      <c r="MOW98" s="129"/>
      <c r="MOX98" s="129"/>
      <c r="MOY98" s="129"/>
      <c r="MOZ98" s="129"/>
      <c r="MPA98" s="129"/>
      <c r="MPB98" s="129"/>
      <c r="MPC98" s="129"/>
      <c r="MPD98" s="129"/>
      <c r="MPE98" s="129"/>
      <c r="MPF98" s="129"/>
      <c r="MPG98" s="129"/>
      <c r="MPH98" s="129"/>
      <c r="MPI98" s="129"/>
      <c r="MPJ98" s="129"/>
      <c r="MPK98" s="129"/>
      <c r="MPL98" s="129"/>
      <c r="MPM98" s="129"/>
      <c r="MPN98" s="129"/>
      <c r="MPO98" s="129"/>
      <c r="MPP98" s="129"/>
      <c r="MPQ98" s="129"/>
      <c r="MPR98" s="129"/>
      <c r="MPS98" s="129"/>
      <c r="MPT98" s="129"/>
      <c r="MPU98" s="129"/>
      <c r="MPV98" s="129"/>
      <c r="MPW98" s="129"/>
      <c r="MPX98" s="129"/>
      <c r="MPY98" s="129"/>
      <c r="MPZ98" s="129"/>
      <c r="MQA98" s="129"/>
      <c r="MQB98" s="129"/>
      <c r="MQC98" s="129"/>
      <c r="MQD98" s="129"/>
      <c r="MQE98" s="129"/>
      <c r="MQF98" s="129"/>
      <c r="MQG98" s="129"/>
      <c r="MQH98" s="129"/>
      <c r="MQI98" s="129"/>
      <c r="MQJ98" s="129"/>
      <c r="MQK98" s="129"/>
      <c r="MQL98" s="129"/>
      <c r="MQM98" s="129"/>
      <c r="MQN98" s="129"/>
      <c r="MQO98" s="129"/>
      <c r="MQP98" s="129"/>
      <c r="MQQ98" s="129"/>
      <c r="MQR98" s="129"/>
      <c r="MQS98" s="129"/>
      <c r="MQT98" s="129"/>
      <c r="MQU98" s="129"/>
      <c r="MQV98" s="129"/>
      <c r="MQW98" s="129"/>
      <c r="MQX98" s="129"/>
      <c r="MQY98" s="129"/>
      <c r="MQZ98" s="129"/>
      <c r="MRA98" s="129"/>
      <c r="MRB98" s="129"/>
      <c r="MRC98" s="129"/>
      <c r="MRD98" s="129"/>
      <c r="MRE98" s="129"/>
      <c r="MRF98" s="129"/>
      <c r="MRG98" s="129"/>
      <c r="MRH98" s="129"/>
      <c r="MRI98" s="129"/>
      <c r="MRJ98" s="129"/>
      <c r="MRK98" s="129"/>
      <c r="MRL98" s="129"/>
      <c r="MRM98" s="129"/>
      <c r="MRN98" s="129"/>
      <c r="MRO98" s="129"/>
      <c r="MRP98" s="129"/>
      <c r="MRQ98" s="129"/>
      <c r="MRR98" s="129"/>
      <c r="MRS98" s="129"/>
      <c r="MRT98" s="129"/>
      <c r="MRU98" s="129"/>
      <c r="MRV98" s="129"/>
      <c r="MRW98" s="129"/>
      <c r="MRX98" s="129"/>
      <c r="MRY98" s="129"/>
      <c r="MRZ98" s="129"/>
      <c r="MSA98" s="129"/>
      <c r="MSB98" s="129"/>
      <c r="MSC98" s="129"/>
      <c r="MSD98" s="129"/>
      <c r="MSE98" s="129"/>
      <c r="MSF98" s="129"/>
      <c r="MSG98" s="129"/>
      <c r="MSH98" s="129"/>
      <c r="MSI98" s="129"/>
      <c r="MSJ98" s="129"/>
      <c r="MSK98" s="129"/>
      <c r="MSL98" s="129"/>
      <c r="MSM98" s="129"/>
      <c r="MSN98" s="129"/>
      <c r="MSO98" s="129"/>
      <c r="MSP98" s="129"/>
      <c r="MSQ98" s="129"/>
      <c r="MSR98" s="129"/>
      <c r="MSS98" s="129"/>
      <c r="MST98" s="129"/>
      <c r="MSU98" s="129"/>
      <c r="MSV98" s="129"/>
      <c r="MSW98" s="129"/>
      <c r="MSX98" s="129"/>
      <c r="MSY98" s="129"/>
      <c r="MSZ98" s="129"/>
      <c r="MTA98" s="129"/>
      <c r="MTB98" s="129"/>
      <c r="MTC98" s="129"/>
      <c r="MTD98" s="129"/>
      <c r="MTE98" s="129"/>
      <c r="MTF98" s="129"/>
      <c r="MTG98" s="129"/>
      <c r="MTH98" s="129"/>
      <c r="MTI98" s="129"/>
      <c r="MTJ98" s="129"/>
      <c r="MTK98" s="129"/>
      <c r="MTL98" s="129"/>
      <c r="MTM98" s="129"/>
      <c r="MTN98" s="129"/>
      <c r="MTO98" s="129"/>
      <c r="MTP98" s="129"/>
      <c r="MTQ98" s="129"/>
      <c r="MTR98" s="129"/>
      <c r="MTS98" s="129"/>
      <c r="MTT98" s="129"/>
      <c r="MTU98" s="129"/>
      <c r="MTV98" s="129"/>
      <c r="MTW98" s="129"/>
      <c r="MTX98" s="129"/>
      <c r="MTY98" s="129"/>
      <c r="MTZ98" s="129"/>
      <c r="MUA98" s="129"/>
      <c r="MUB98" s="129"/>
      <c r="MUC98" s="129"/>
      <c r="MUD98" s="129"/>
      <c r="MUE98" s="129"/>
      <c r="MUF98" s="129"/>
      <c r="MUG98" s="129"/>
      <c r="MUH98" s="129"/>
      <c r="MUI98" s="129"/>
      <c r="MUJ98" s="129"/>
      <c r="MUK98" s="129"/>
      <c r="MUL98" s="129"/>
      <c r="MUM98" s="129"/>
      <c r="MUN98" s="129"/>
      <c r="MUO98" s="129"/>
      <c r="MUP98" s="129"/>
      <c r="MUQ98" s="129"/>
      <c r="MUR98" s="129"/>
      <c r="MUS98" s="129"/>
      <c r="MUT98" s="129"/>
      <c r="MUU98" s="129"/>
      <c r="MUV98" s="129"/>
      <c r="MUW98" s="129"/>
      <c r="MUX98" s="129"/>
      <c r="MUY98" s="129"/>
      <c r="MUZ98" s="129"/>
      <c r="MVA98" s="129"/>
      <c r="MVB98" s="129"/>
      <c r="MVC98" s="129"/>
      <c r="MVD98" s="129"/>
      <c r="MVE98" s="129"/>
      <c r="MVF98" s="129"/>
      <c r="MVG98" s="129"/>
      <c r="MVH98" s="129"/>
      <c r="MVI98" s="129"/>
      <c r="MVJ98" s="129"/>
      <c r="MVK98" s="129"/>
      <c r="MVL98" s="129"/>
      <c r="MVM98" s="129"/>
      <c r="MVN98" s="129"/>
      <c r="MVO98" s="129"/>
      <c r="MVP98" s="129"/>
      <c r="MVQ98" s="129"/>
      <c r="MVR98" s="129"/>
      <c r="MVS98" s="129"/>
      <c r="MVT98" s="129"/>
      <c r="MVU98" s="129"/>
      <c r="MVV98" s="129"/>
      <c r="MVW98" s="129"/>
      <c r="MVX98" s="129"/>
      <c r="MVY98" s="129"/>
      <c r="MVZ98" s="129"/>
      <c r="MWA98" s="129"/>
      <c r="MWB98" s="129"/>
      <c r="MWC98" s="129"/>
      <c r="MWD98" s="129"/>
      <c r="MWE98" s="129"/>
      <c r="MWF98" s="129"/>
      <c r="MWG98" s="129"/>
      <c r="MWH98" s="129"/>
      <c r="MWI98" s="129"/>
      <c r="MWJ98" s="129"/>
      <c r="MWK98" s="129"/>
      <c r="MWL98" s="129"/>
      <c r="MWM98" s="129"/>
      <c r="MWN98" s="129"/>
      <c r="MWO98" s="129"/>
      <c r="MWP98" s="129"/>
      <c r="MWQ98" s="129"/>
      <c r="MWR98" s="129"/>
      <c r="MWS98" s="129"/>
      <c r="MWT98" s="129"/>
      <c r="MWU98" s="129"/>
      <c r="MWV98" s="129"/>
      <c r="MWW98" s="129"/>
      <c r="MWX98" s="129"/>
      <c r="MWY98" s="129"/>
      <c r="MWZ98" s="129"/>
      <c r="MXA98" s="129"/>
      <c r="MXB98" s="129"/>
      <c r="MXC98" s="129"/>
      <c r="MXD98" s="129"/>
      <c r="MXE98" s="129"/>
      <c r="MXF98" s="129"/>
      <c r="MXG98" s="129"/>
      <c r="MXH98" s="129"/>
      <c r="MXI98" s="129"/>
      <c r="MXJ98" s="129"/>
      <c r="MXK98" s="129"/>
      <c r="MXL98" s="129"/>
      <c r="MXM98" s="129"/>
      <c r="MXN98" s="129"/>
      <c r="MXO98" s="129"/>
      <c r="MXP98" s="129"/>
      <c r="MXQ98" s="129"/>
      <c r="MXR98" s="129"/>
      <c r="MXS98" s="129"/>
      <c r="MXT98" s="129"/>
      <c r="MXU98" s="129"/>
      <c r="MXV98" s="129"/>
      <c r="MXW98" s="129"/>
      <c r="MXX98" s="129"/>
      <c r="MXY98" s="129"/>
      <c r="MXZ98" s="129"/>
      <c r="MYA98" s="129"/>
      <c r="MYB98" s="129"/>
      <c r="MYC98" s="129"/>
      <c r="MYD98" s="129"/>
      <c r="MYE98" s="129"/>
      <c r="MYF98" s="129"/>
      <c r="MYG98" s="129"/>
      <c r="MYH98" s="129"/>
      <c r="MYI98" s="129"/>
      <c r="MYJ98" s="129"/>
      <c r="MYK98" s="129"/>
      <c r="MYL98" s="129"/>
      <c r="MYM98" s="129"/>
      <c r="MYN98" s="129"/>
      <c r="MYO98" s="129"/>
      <c r="MYP98" s="129"/>
      <c r="MYQ98" s="129"/>
      <c r="MYR98" s="129"/>
      <c r="MYS98" s="129"/>
      <c r="MYT98" s="129"/>
      <c r="MYU98" s="129"/>
      <c r="MYV98" s="129"/>
      <c r="MYW98" s="129"/>
      <c r="MYX98" s="129"/>
      <c r="MYY98" s="129"/>
      <c r="MYZ98" s="129"/>
      <c r="MZA98" s="129"/>
      <c r="MZB98" s="129"/>
      <c r="MZC98" s="129"/>
      <c r="MZD98" s="129"/>
      <c r="MZE98" s="129"/>
      <c r="MZF98" s="129"/>
      <c r="MZG98" s="129"/>
      <c r="MZH98" s="129"/>
      <c r="MZI98" s="129"/>
      <c r="MZJ98" s="129"/>
      <c r="MZK98" s="129"/>
      <c r="MZL98" s="129"/>
      <c r="MZM98" s="129"/>
      <c r="MZN98" s="129"/>
      <c r="MZO98" s="129"/>
      <c r="MZP98" s="129"/>
      <c r="MZQ98" s="129"/>
      <c r="MZR98" s="129"/>
      <c r="MZS98" s="129"/>
      <c r="MZT98" s="129"/>
      <c r="MZU98" s="129"/>
      <c r="MZV98" s="129"/>
      <c r="MZW98" s="129"/>
      <c r="MZX98" s="129"/>
      <c r="MZY98" s="129"/>
      <c r="MZZ98" s="129"/>
      <c r="NAA98" s="129"/>
      <c r="NAB98" s="129"/>
      <c r="NAC98" s="129"/>
      <c r="NAD98" s="129"/>
      <c r="NAE98" s="129"/>
      <c r="NAF98" s="129"/>
      <c r="NAG98" s="129"/>
      <c r="NAH98" s="129"/>
      <c r="NAI98" s="129"/>
      <c r="NAJ98" s="129"/>
      <c r="NAK98" s="129"/>
      <c r="NAL98" s="129"/>
      <c r="NAM98" s="129"/>
      <c r="NAN98" s="129"/>
      <c r="NAO98" s="129"/>
      <c r="NAP98" s="129"/>
      <c r="NAQ98" s="129"/>
      <c r="NAR98" s="129"/>
      <c r="NAS98" s="129"/>
      <c r="NAT98" s="129"/>
      <c r="NAU98" s="129"/>
      <c r="NAV98" s="129"/>
      <c r="NAW98" s="129"/>
      <c r="NAX98" s="129"/>
      <c r="NAY98" s="129"/>
      <c r="NAZ98" s="129"/>
      <c r="NBA98" s="129"/>
      <c r="NBB98" s="129"/>
      <c r="NBC98" s="129"/>
      <c r="NBD98" s="129"/>
      <c r="NBE98" s="129"/>
      <c r="NBF98" s="129"/>
      <c r="NBG98" s="129"/>
      <c r="NBH98" s="129"/>
      <c r="NBI98" s="129"/>
      <c r="NBJ98" s="129"/>
      <c r="NBK98" s="129"/>
      <c r="NBL98" s="129"/>
      <c r="NBM98" s="129"/>
      <c r="NBN98" s="129"/>
      <c r="NBO98" s="129"/>
      <c r="NBP98" s="129"/>
      <c r="NBQ98" s="129"/>
      <c r="NBR98" s="129"/>
      <c r="NBS98" s="129"/>
      <c r="NBT98" s="129"/>
      <c r="NBU98" s="129"/>
      <c r="NBV98" s="129"/>
      <c r="NBW98" s="129"/>
      <c r="NBX98" s="129"/>
      <c r="NBY98" s="129"/>
      <c r="NBZ98" s="129"/>
      <c r="NCA98" s="129"/>
      <c r="NCB98" s="129"/>
      <c r="NCC98" s="129"/>
      <c r="NCD98" s="129"/>
      <c r="NCE98" s="129"/>
      <c r="NCF98" s="129"/>
      <c r="NCG98" s="129"/>
      <c r="NCH98" s="129"/>
      <c r="NCI98" s="129"/>
      <c r="NCJ98" s="129"/>
      <c r="NCK98" s="129"/>
      <c r="NCL98" s="129"/>
      <c r="NCM98" s="129"/>
      <c r="NCN98" s="129"/>
      <c r="NCO98" s="129"/>
      <c r="NCP98" s="129"/>
      <c r="NCQ98" s="129"/>
      <c r="NCR98" s="129"/>
      <c r="NCS98" s="129"/>
      <c r="NCT98" s="129"/>
      <c r="NCU98" s="129"/>
      <c r="NCV98" s="129"/>
      <c r="NCW98" s="129"/>
      <c r="NCX98" s="129"/>
      <c r="NCY98" s="129"/>
      <c r="NCZ98" s="129"/>
      <c r="NDA98" s="129"/>
      <c r="NDB98" s="129"/>
      <c r="NDC98" s="129"/>
      <c r="NDD98" s="129"/>
      <c r="NDE98" s="129"/>
      <c r="NDF98" s="129"/>
      <c r="NDG98" s="129"/>
      <c r="NDH98" s="129"/>
      <c r="NDI98" s="129"/>
      <c r="NDJ98" s="129"/>
      <c r="NDK98" s="129"/>
      <c r="NDL98" s="129"/>
      <c r="NDM98" s="129"/>
      <c r="NDN98" s="129"/>
      <c r="NDO98" s="129"/>
      <c r="NDP98" s="129"/>
      <c r="NDQ98" s="129"/>
      <c r="NDR98" s="129"/>
      <c r="NDS98" s="129"/>
      <c r="NDT98" s="129"/>
      <c r="NDU98" s="129"/>
      <c r="NDV98" s="129"/>
      <c r="NDW98" s="129"/>
      <c r="NDX98" s="129"/>
      <c r="NDY98" s="129"/>
      <c r="NDZ98" s="129"/>
      <c r="NEA98" s="129"/>
      <c r="NEB98" s="129"/>
      <c r="NEC98" s="129"/>
      <c r="NED98" s="129"/>
      <c r="NEE98" s="129"/>
      <c r="NEF98" s="129"/>
      <c r="NEG98" s="129"/>
      <c r="NEH98" s="129"/>
      <c r="NEI98" s="129"/>
      <c r="NEJ98" s="129"/>
      <c r="NEK98" s="129"/>
      <c r="NEL98" s="129"/>
      <c r="NEM98" s="129"/>
      <c r="NEN98" s="129"/>
      <c r="NEO98" s="129"/>
      <c r="NEP98" s="129"/>
      <c r="NEQ98" s="129"/>
      <c r="NER98" s="129"/>
      <c r="NES98" s="129"/>
      <c r="NET98" s="129"/>
      <c r="NEU98" s="129"/>
      <c r="NEV98" s="129"/>
      <c r="NEW98" s="129"/>
      <c r="NEX98" s="129"/>
      <c r="NEY98" s="129"/>
      <c r="NEZ98" s="129"/>
      <c r="NFA98" s="129"/>
      <c r="NFB98" s="129"/>
      <c r="NFC98" s="129"/>
      <c r="NFD98" s="129"/>
      <c r="NFE98" s="129"/>
      <c r="NFF98" s="129"/>
      <c r="NFG98" s="129"/>
      <c r="NFH98" s="129"/>
      <c r="NFI98" s="129"/>
      <c r="NFJ98" s="129"/>
      <c r="NFK98" s="129"/>
      <c r="NFL98" s="129"/>
      <c r="NFM98" s="129"/>
      <c r="NFN98" s="129"/>
      <c r="NFO98" s="129"/>
      <c r="NFP98" s="129"/>
      <c r="NFQ98" s="129"/>
      <c r="NFR98" s="129"/>
      <c r="NFS98" s="129"/>
      <c r="NFT98" s="129"/>
      <c r="NFU98" s="129"/>
      <c r="NFV98" s="129"/>
      <c r="NFW98" s="129"/>
      <c r="NFX98" s="129"/>
      <c r="NFY98" s="129"/>
      <c r="NFZ98" s="129"/>
      <c r="NGA98" s="129"/>
      <c r="NGB98" s="129"/>
      <c r="NGC98" s="129"/>
      <c r="NGD98" s="129"/>
      <c r="NGE98" s="129"/>
      <c r="NGF98" s="129"/>
      <c r="NGG98" s="129"/>
      <c r="NGH98" s="129"/>
      <c r="NGI98" s="129"/>
      <c r="NGJ98" s="129"/>
      <c r="NGK98" s="129"/>
      <c r="NGL98" s="129"/>
      <c r="NGM98" s="129"/>
      <c r="NGN98" s="129"/>
      <c r="NGO98" s="129"/>
      <c r="NGP98" s="129"/>
      <c r="NGQ98" s="129"/>
      <c r="NGR98" s="129"/>
      <c r="NGS98" s="129"/>
      <c r="NGT98" s="129"/>
      <c r="NGU98" s="129"/>
      <c r="NGV98" s="129"/>
      <c r="NGW98" s="129"/>
      <c r="NGX98" s="129"/>
      <c r="NGY98" s="129"/>
      <c r="NGZ98" s="129"/>
      <c r="NHA98" s="129"/>
      <c r="NHB98" s="129"/>
      <c r="NHC98" s="129"/>
      <c r="NHD98" s="129"/>
      <c r="NHE98" s="129"/>
      <c r="NHF98" s="129"/>
      <c r="NHG98" s="129"/>
      <c r="NHH98" s="129"/>
      <c r="NHI98" s="129"/>
      <c r="NHJ98" s="129"/>
      <c r="NHK98" s="129"/>
      <c r="NHL98" s="129"/>
      <c r="NHM98" s="129"/>
      <c r="NHN98" s="129"/>
      <c r="NHO98" s="129"/>
      <c r="NHP98" s="129"/>
      <c r="NHQ98" s="129"/>
      <c r="NHR98" s="129"/>
      <c r="NHS98" s="129"/>
      <c r="NHT98" s="129"/>
      <c r="NHU98" s="129"/>
      <c r="NHV98" s="129"/>
      <c r="NHW98" s="129"/>
      <c r="NHX98" s="129"/>
      <c r="NHY98" s="129"/>
      <c r="NHZ98" s="129"/>
      <c r="NIA98" s="129"/>
      <c r="NIB98" s="129"/>
      <c r="NIC98" s="129"/>
      <c r="NID98" s="129"/>
      <c r="NIE98" s="129"/>
      <c r="NIF98" s="129"/>
      <c r="NIG98" s="129"/>
      <c r="NIH98" s="129"/>
      <c r="NII98" s="129"/>
      <c r="NIJ98" s="129"/>
      <c r="NIK98" s="129"/>
      <c r="NIL98" s="129"/>
      <c r="NIM98" s="129"/>
      <c r="NIN98" s="129"/>
      <c r="NIO98" s="129"/>
      <c r="NIP98" s="129"/>
      <c r="NIQ98" s="129"/>
      <c r="NIR98" s="129"/>
      <c r="NIS98" s="129"/>
      <c r="NIT98" s="129"/>
      <c r="NIU98" s="129"/>
      <c r="NIV98" s="129"/>
      <c r="NIW98" s="129"/>
      <c r="NIX98" s="129"/>
      <c r="NIY98" s="129"/>
      <c r="NIZ98" s="129"/>
      <c r="NJA98" s="129"/>
      <c r="NJB98" s="129"/>
      <c r="NJC98" s="129"/>
      <c r="NJD98" s="129"/>
      <c r="NJE98" s="129"/>
      <c r="NJF98" s="129"/>
      <c r="NJG98" s="129"/>
      <c r="NJH98" s="129"/>
      <c r="NJI98" s="129"/>
      <c r="NJJ98" s="129"/>
      <c r="NJK98" s="129"/>
      <c r="NJL98" s="129"/>
      <c r="NJM98" s="129"/>
      <c r="NJN98" s="129"/>
      <c r="NJO98" s="129"/>
      <c r="NJP98" s="129"/>
      <c r="NJQ98" s="129"/>
      <c r="NJR98" s="129"/>
      <c r="NJS98" s="129"/>
      <c r="NJT98" s="129"/>
      <c r="NJU98" s="129"/>
      <c r="NJV98" s="129"/>
      <c r="NJW98" s="129"/>
      <c r="NJX98" s="129"/>
      <c r="NJY98" s="129"/>
      <c r="NJZ98" s="129"/>
      <c r="NKA98" s="129"/>
      <c r="NKB98" s="129"/>
      <c r="NKC98" s="129"/>
      <c r="NKD98" s="129"/>
      <c r="NKE98" s="129"/>
      <c r="NKF98" s="129"/>
      <c r="NKG98" s="129"/>
      <c r="NKH98" s="129"/>
      <c r="NKI98" s="129"/>
      <c r="NKJ98" s="129"/>
      <c r="NKK98" s="129"/>
      <c r="NKL98" s="129"/>
      <c r="NKM98" s="129"/>
      <c r="NKN98" s="129"/>
      <c r="NKO98" s="129"/>
      <c r="NKP98" s="129"/>
      <c r="NKQ98" s="129"/>
      <c r="NKR98" s="129"/>
      <c r="NKS98" s="129"/>
      <c r="NKT98" s="129"/>
      <c r="NKU98" s="129"/>
      <c r="NKV98" s="129"/>
      <c r="NKW98" s="129"/>
      <c r="NKX98" s="129"/>
      <c r="NKY98" s="129"/>
      <c r="NKZ98" s="129"/>
      <c r="NLA98" s="129"/>
      <c r="NLB98" s="129"/>
      <c r="NLC98" s="129"/>
      <c r="NLD98" s="129"/>
      <c r="NLE98" s="129"/>
      <c r="NLF98" s="129"/>
      <c r="NLG98" s="129"/>
      <c r="NLH98" s="129"/>
      <c r="NLI98" s="129"/>
      <c r="NLJ98" s="129"/>
      <c r="NLK98" s="129"/>
      <c r="NLL98" s="129"/>
      <c r="NLM98" s="129"/>
      <c r="NLN98" s="129"/>
      <c r="NLO98" s="129"/>
      <c r="NLP98" s="129"/>
      <c r="NLQ98" s="129"/>
      <c r="NLR98" s="129"/>
      <c r="NLS98" s="129"/>
      <c r="NLT98" s="129"/>
      <c r="NLU98" s="129"/>
      <c r="NLV98" s="129"/>
      <c r="NLW98" s="129"/>
      <c r="NLX98" s="129"/>
      <c r="NLY98" s="129"/>
      <c r="NLZ98" s="129"/>
      <c r="NMA98" s="129"/>
      <c r="NMB98" s="129"/>
      <c r="NMC98" s="129"/>
      <c r="NMD98" s="129"/>
      <c r="NME98" s="129"/>
      <c r="NMF98" s="129"/>
      <c r="NMG98" s="129"/>
      <c r="NMH98" s="129"/>
      <c r="NMI98" s="129"/>
      <c r="NMJ98" s="129"/>
      <c r="NMK98" s="129"/>
      <c r="NML98" s="129"/>
      <c r="NMM98" s="129"/>
      <c r="NMN98" s="129"/>
      <c r="NMO98" s="129"/>
      <c r="NMP98" s="129"/>
      <c r="NMQ98" s="129"/>
      <c r="NMR98" s="129"/>
      <c r="NMS98" s="129"/>
      <c r="NMT98" s="129"/>
      <c r="NMU98" s="129"/>
      <c r="NMV98" s="129"/>
      <c r="NMW98" s="129"/>
      <c r="NMX98" s="129"/>
      <c r="NMY98" s="129"/>
      <c r="NMZ98" s="129"/>
      <c r="NNA98" s="129"/>
      <c r="NNB98" s="129"/>
      <c r="NNC98" s="129"/>
      <c r="NND98" s="129"/>
      <c r="NNE98" s="129"/>
      <c r="NNF98" s="129"/>
      <c r="NNG98" s="129"/>
      <c r="NNH98" s="129"/>
      <c r="NNI98" s="129"/>
      <c r="NNJ98" s="129"/>
      <c r="NNK98" s="129"/>
      <c r="NNL98" s="129"/>
      <c r="NNM98" s="129"/>
      <c r="NNN98" s="129"/>
      <c r="NNO98" s="129"/>
      <c r="NNP98" s="129"/>
      <c r="NNQ98" s="129"/>
      <c r="NNR98" s="129"/>
      <c r="NNS98" s="129"/>
      <c r="NNT98" s="129"/>
      <c r="NNU98" s="129"/>
      <c r="NNV98" s="129"/>
      <c r="NNW98" s="129"/>
      <c r="NNX98" s="129"/>
      <c r="NNY98" s="129"/>
      <c r="NNZ98" s="129"/>
      <c r="NOA98" s="129"/>
      <c r="NOB98" s="129"/>
      <c r="NOC98" s="129"/>
      <c r="NOD98" s="129"/>
      <c r="NOE98" s="129"/>
      <c r="NOF98" s="129"/>
      <c r="NOG98" s="129"/>
      <c r="NOH98" s="129"/>
      <c r="NOI98" s="129"/>
      <c r="NOJ98" s="129"/>
      <c r="NOK98" s="129"/>
      <c r="NOL98" s="129"/>
      <c r="NOM98" s="129"/>
      <c r="NON98" s="129"/>
      <c r="NOO98" s="129"/>
      <c r="NOP98" s="129"/>
      <c r="NOQ98" s="129"/>
      <c r="NOR98" s="129"/>
      <c r="NOS98" s="129"/>
      <c r="NOT98" s="129"/>
      <c r="NOU98" s="129"/>
      <c r="NOV98" s="129"/>
      <c r="NOW98" s="129"/>
      <c r="NOX98" s="129"/>
      <c r="NOY98" s="129"/>
      <c r="NOZ98" s="129"/>
      <c r="NPA98" s="129"/>
      <c r="NPB98" s="129"/>
      <c r="NPC98" s="129"/>
      <c r="NPD98" s="129"/>
      <c r="NPE98" s="129"/>
      <c r="NPF98" s="129"/>
      <c r="NPG98" s="129"/>
      <c r="NPH98" s="129"/>
      <c r="NPI98" s="129"/>
      <c r="NPJ98" s="129"/>
      <c r="NPK98" s="129"/>
      <c r="NPL98" s="129"/>
      <c r="NPM98" s="129"/>
      <c r="NPN98" s="129"/>
      <c r="NPO98" s="129"/>
      <c r="NPP98" s="129"/>
      <c r="NPQ98" s="129"/>
      <c r="NPR98" s="129"/>
      <c r="NPS98" s="129"/>
      <c r="NPT98" s="129"/>
      <c r="NPU98" s="129"/>
      <c r="NPV98" s="129"/>
      <c r="NPW98" s="129"/>
      <c r="NPX98" s="129"/>
      <c r="NPY98" s="129"/>
      <c r="NPZ98" s="129"/>
      <c r="NQA98" s="129"/>
      <c r="NQB98" s="129"/>
      <c r="NQC98" s="129"/>
      <c r="NQD98" s="129"/>
      <c r="NQE98" s="129"/>
      <c r="NQF98" s="129"/>
      <c r="NQG98" s="129"/>
      <c r="NQH98" s="129"/>
      <c r="NQI98" s="129"/>
      <c r="NQJ98" s="129"/>
      <c r="NQK98" s="129"/>
      <c r="NQL98" s="129"/>
      <c r="NQM98" s="129"/>
      <c r="NQN98" s="129"/>
      <c r="NQO98" s="129"/>
      <c r="NQP98" s="129"/>
      <c r="NQQ98" s="129"/>
      <c r="NQR98" s="129"/>
      <c r="NQS98" s="129"/>
      <c r="NQT98" s="129"/>
      <c r="NQU98" s="129"/>
      <c r="NQV98" s="129"/>
      <c r="NQW98" s="129"/>
      <c r="NQX98" s="129"/>
      <c r="NQY98" s="129"/>
      <c r="NQZ98" s="129"/>
      <c r="NRA98" s="129"/>
      <c r="NRB98" s="129"/>
      <c r="NRC98" s="129"/>
      <c r="NRD98" s="129"/>
      <c r="NRE98" s="129"/>
      <c r="NRF98" s="129"/>
      <c r="NRG98" s="129"/>
      <c r="NRH98" s="129"/>
      <c r="NRI98" s="129"/>
      <c r="NRJ98" s="129"/>
      <c r="NRK98" s="129"/>
      <c r="NRL98" s="129"/>
      <c r="NRM98" s="129"/>
      <c r="NRN98" s="129"/>
      <c r="NRO98" s="129"/>
      <c r="NRP98" s="129"/>
      <c r="NRQ98" s="129"/>
      <c r="NRR98" s="129"/>
      <c r="NRS98" s="129"/>
      <c r="NRT98" s="129"/>
      <c r="NRU98" s="129"/>
      <c r="NRV98" s="129"/>
      <c r="NRW98" s="129"/>
      <c r="NRX98" s="129"/>
      <c r="NRY98" s="129"/>
      <c r="NRZ98" s="129"/>
      <c r="NSA98" s="129"/>
      <c r="NSB98" s="129"/>
      <c r="NSC98" s="129"/>
      <c r="NSD98" s="129"/>
      <c r="NSE98" s="129"/>
      <c r="NSF98" s="129"/>
      <c r="NSG98" s="129"/>
      <c r="NSH98" s="129"/>
      <c r="NSI98" s="129"/>
      <c r="NSJ98" s="129"/>
      <c r="NSK98" s="129"/>
      <c r="NSL98" s="129"/>
      <c r="NSM98" s="129"/>
      <c r="NSN98" s="129"/>
      <c r="NSO98" s="129"/>
      <c r="NSP98" s="129"/>
      <c r="NSQ98" s="129"/>
      <c r="NSR98" s="129"/>
      <c r="NSS98" s="129"/>
      <c r="NST98" s="129"/>
      <c r="NSU98" s="129"/>
      <c r="NSV98" s="129"/>
      <c r="NSW98" s="129"/>
      <c r="NSX98" s="129"/>
      <c r="NSY98" s="129"/>
      <c r="NSZ98" s="129"/>
      <c r="NTA98" s="129"/>
      <c r="NTB98" s="129"/>
      <c r="NTC98" s="129"/>
      <c r="NTD98" s="129"/>
      <c r="NTE98" s="129"/>
      <c r="NTF98" s="129"/>
      <c r="NTG98" s="129"/>
      <c r="NTH98" s="129"/>
      <c r="NTI98" s="129"/>
      <c r="NTJ98" s="129"/>
      <c r="NTK98" s="129"/>
      <c r="NTL98" s="129"/>
      <c r="NTM98" s="129"/>
      <c r="NTN98" s="129"/>
      <c r="NTO98" s="129"/>
      <c r="NTP98" s="129"/>
      <c r="NTQ98" s="129"/>
      <c r="NTR98" s="129"/>
      <c r="NTS98" s="129"/>
      <c r="NTT98" s="129"/>
      <c r="NTU98" s="129"/>
      <c r="NTV98" s="129"/>
      <c r="NTW98" s="129"/>
      <c r="NTX98" s="129"/>
      <c r="NTY98" s="129"/>
      <c r="NTZ98" s="129"/>
      <c r="NUA98" s="129"/>
      <c r="NUB98" s="129"/>
      <c r="NUC98" s="129"/>
      <c r="NUD98" s="129"/>
      <c r="NUE98" s="129"/>
      <c r="NUF98" s="129"/>
      <c r="NUG98" s="129"/>
      <c r="NUH98" s="129"/>
      <c r="NUI98" s="129"/>
      <c r="NUJ98" s="129"/>
      <c r="NUK98" s="129"/>
      <c r="NUL98" s="129"/>
      <c r="NUM98" s="129"/>
      <c r="NUN98" s="129"/>
      <c r="NUO98" s="129"/>
      <c r="NUP98" s="129"/>
      <c r="NUQ98" s="129"/>
      <c r="NUR98" s="129"/>
      <c r="NUS98" s="129"/>
      <c r="NUT98" s="129"/>
      <c r="NUU98" s="129"/>
      <c r="NUV98" s="129"/>
      <c r="NUW98" s="129"/>
      <c r="NUX98" s="129"/>
      <c r="NUY98" s="129"/>
      <c r="NUZ98" s="129"/>
      <c r="NVA98" s="129"/>
      <c r="NVB98" s="129"/>
      <c r="NVC98" s="129"/>
      <c r="NVD98" s="129"/>
      <c r="NVE98" s="129"/>
      <c r="NVF98" s="129"/>
      <c r="NVG98" s="129"/>
      <c r="NVH98" s="129"/>
      <c r="NVI98" s="129"/>
      <c r="NVJ98" s="129"/>
      <c r="NVK98" s="129"/>
      <c r="NVL98" s="129"/>
      <c r="NVM98" s="129"/>
      <c r="NVN98" s="129"/>
      <c r="NVO98" s="129"/>
      <c r="NVP98" s="129"/>
      <c r="NVQ98" s="129"/>
      <c r="NVR98" s="129"/>
      <c r="NVS98" s="129"/>
      <c r="NVT98" s="129"/>
      <c r="NVU98" s="129"/>
      <c r="NVV98" s="129"/>
      <c r="NVW98" s="129"/>
      <c r="NVX98" s="129"/>
      <c r="NVY98" s="129"/>
      <c r="NVZ98" s="129"/>
      <c r="NWA98" s="129"/>
      <c r="NWB98" s="129"/>
      <c r="NWC98" s="129"/>
      <c r="NWD98" s="129"/>
      <c r="NWE98" s="129"/>
      <c r="NWF98" s="129"/>
      <c r="NWG98" s="129"/>
      <c r="NWH98" s="129"/>
      <c r="NWI98" s="129"/>
      <c r="NWJ98" s="129"/>
      <c r="NWK98" s="129"/>
      <c r="NWL98" s="129"/>
      <c r="NWM98" s="129"/>
      <c r="NWN98" s="129"/>
      <c r="NWO98" s="129"/>
      <c r="NWP98" s="129"/>
      <c r="NWQ98" s="129"/>
      <c r="NWR98" s="129"/>
      <c r="NWS98" s="129"/>
      <c r="NWT98" s="129"/>
      <c r="NWU98" s="129"/>
      <c r="NWV98" s="129"/>
      <c r="NWW98" s="129"/>
      <c r="NWX98" s="129"/>
      <c r="NWY98" s="129"/>
      <c r="NWZ98" s="129"/>
      <c r="NXA98" s="129"/>
      <c r="NXB98" s="129"/>
      <c r="NXC98" s="129"/>
      <c r="NXD98" s="129"/>
      <c r="NXE98" s="129"/>
      <c r="NXF98" s="129"/>
      <c r="NXG98" s="129"/>
      <c r="NXH98" s="129"/>
      <c r="NXI98" s="129"/>
      <c r="NXJ98" s="129"/>
      <c r="NXK98" s="129"/>
      <c r="NXL98" s="129"/>
      <c r="NXM98" s="129"/>
      <c r="NXN98" s="129"/>
      <c r="NXO98" s="129"/>
      <c r="NXP98" s="129"/>
      <c r="NXQ98" s="129"/>
      <c r="NXR98" s="129"/>
      <c r="NXS98" s="129"/>
      <c r="NXT98" s="129"/>
      <c r="NXU98" s="129"/>
      <c r="NXV98" s="129"/>
      <c r="NXW98" s="129"/>
      <c r="NXX98" s="129"/>
      <c r="NXY98" s="129"/>
      <c r="NXZ98" s="129"/>
      <c r="NYA98" s="129"/>
      <c r="NYB98" s="129"/>
      <c r="NYC98" s="129"/>
      <c r="NYD98" s="129"/>
      <c r="NYE98" s="129"/>
      <c r="NYF98" s="129"/>
      <c r="NYG98" s="129"/>
      <c r="NYH98" s="129"/>
      <c r="NYI98" s="129"/>
      <c r="NYJ98" s="129"/>
      <c r="NYK98" s="129"/>
      <c r="NYL98" s="129"/>
      <c r="NYM98" s="129"/>
      <c r="NYN98" s="129"/>
      <c r="NYO98" s="129"/>
      <c r="NYP98" s="129"/>
      <c r="NYQ98" s="129"/>
      <c r="NYR98" s="129"/>
      <c r="NYS98" s="129"/>
      <c r="NYT98" s="129"/>
      <c r="NYU98" s="129"/>
      <c r="NYV98" s="129"/>
      <c r="NYW98" s="129"/>
      <c r="NYX98" s="129"/>
      <c r="NYY98" s="129"/>
      <c r="NYZ98" s="129"/>
      <c r="NZA98" s="129"/>
      <c r="NZB98" s="129"/>
      <c r="NZC98" s="129"/>
      <c r="NZD98" s="129"/>
      <c r="NZE98" s="129"/>
      <c r="NZF98" s="129"/>
      <c r="NZG98" s="129"/>
      <c r="NZH98" s="129"/>
      <c r="NZI98" s="129"/>
      <c r="NZJ98" s="129"/>
      <c r="NZK98" s="129"/>
      <c r="NZL98" s="129"/>
      <c r="NZM98" s="129"/>
      <c r="NZN98" s="129"/>
      <c r="NZO98" s="129"/>
      <c r="NZP98" s="129"/>
      <c r="NZQ98" s="129"/>
      <c r="NZR98" s="129"/>
      <c r="NZS98" s="129"/>
      <c r="NZT98" s="129"/>
      <c r="NZU98" s="129"/>
      <c r="NZV98" s="129"/>
      <c r="NZW98" s="129"/>
      <c r="NZX98" s="129"/>
      <c r="NZY98" s="129"/>
      <c r="NZZ98" s="129"/>
      <c r="OAA98" s="129"/>
      <c r="OAB98" s="129"/>
      <c r="OAC98" s="129"/>
      <c r="OAD98" s="129"/>
      <c r="OAE98" s="129"/>
      <c r="OAF98" s="129"/>
      <c r="OAG98" s="129"/>
      <c r="OAH98" s="129"/>
      <c r="OAI98" s="129"/>
      <c r="OAJ98" s="129"/>
      <c r="OAK98" s="129"/>
      <c r="OAL98" s="129"/>
      <c r="OAM98" s="129"/>
      <c r="OAN98" s="129"/>
      <c r="OAO98" s="129"/>
      <c r="OAP98" s="129"/>
      <c r="OAQ98" s="129"/>
      <c r="OAR98" s="129"/>
      <c r="OAS98" s="129"/>
      <c r="OAT98" s="129"/>
      <c r="OAU98" s="129"/>
      <c r="OAV98" s="129"/>
      <c r="OAW98" s="129"/>
      <c r="OAX98" s="129"/>
      <c r="OAY98" s="129"/>
      <c r="OAZ98" s="129"/>
      <c r="OBA98" s="129"/>
      <c r="OBB98" s="129"/>
      <c r="OBC98" s="129"/>
      <c r="OBD98" s="129"/>
      <c r="OBE98" s="129"/>
      <c r="OBF98" s="129"/>
      <c r="OBG98" s="129"/>
      <c r="OBH98" s="129"/>
      <c r="OBI98" s="129"/>
      <c r="OBJ98" s="129"/>
      <c r="OBK98" s="129"/>
      <c r="OBL98" s="129"/>
      <c r="OBM98" s="129"/>
      <c r="OBN98" s="129"/>
      <c r="OBO98" s="129"/>
      <c r="OBP98" s="129"/>
      <c r="OBQ98" s="129"/>
      <c r="OBR98" s="129"/>
      <c r="OBS98" s="129"/>
      <c r="OBT98" s="129"/>
      <c r="OBU98" s="129"/>
      <c r="OBV98" s="129"/>
      <c r="OBW98" s="129"/>
      <c r="OBX98" s="129"/>
      <c r="OBY98" s="129"/>
      <c r="OBZ98" s="129"/>
      <c r="OCA98" s="129"/>
      <c r="OCB98" s="129"/>
      <c r="OCC98" s="129"/>
      <c r="OCD98" s="129"/>
      <c r="OCE98" s="129"/>
      <c r="OCF98" s="129"/>
      <c r="OCG98" s="129"/>
      <c r="OCH98" s="129"/>
      <c r="OCI98" s="129"/>
      <c r="OCJ98" s="129"/>
      <c r="OCK98" s="129"/>
      <c r="OCL98" s="129"/>
      <c r="OCM98" s="129"/>
      <c r="OCN98" s="129"/>
      <c r="OCO98" s="129"/>
      <c r="OCP98" s="129"/>
      <c r="OCQ98" s="129"/>
      <c r="OCR98" s="129"/>
      <c r="OCS98" s="129"/>
      <c r="OCT98" s="129"/>
      <c r="OCU98" s="129"/>
      <c r="OCV98" s="129"/>
      <c r="OCW98" s="129"/>
      <c r="OCX98" s="129"/>
      <c r="OCY98" s="129"/>
      <c r="OCZ98" s="129"/>
      <c r="ODA98" s="129"/>
      <c r="ODB98" s="129"/>
      <c r="ODC98" s="129"/>
      <c r="ODD98" s="129"/>
      <c r="ODE98" s="129"/>
      <c r="ODF98" s="129"/>
      <c r="ODG98" s="129"/>
      <c r="ODH98" s="129"/>
      <c r="ODI98" s="129"/>
      <c r="ODJ98" s="129"/>
      <c r="ODK98" s="129"/>
      <c r="ODL98" s="129"/>
      <c r="ODM98" s="129"/>
      <c r="ODN98" s="129"/>
      <c r="ODO98" s="129"/>
      <c r="ODP98" s="129"/>
      <c r="ODQ98" s="129"/>
      <c r="ODR98" s="129"/>
      <c r="ODS98" s="129"/>
      <c r="ODT98" s="129"/>
      <c r="ODU98" s="129"/>
      <c r="ODV98" s="129"/>
      <c r="ODW98" s="129"/>
      <c r="ODX98" s="129"/>
      <c r="ODY98" s="129"/>
      <c r="ODZ98" s="129"/>
      <c r="OEA98" s="129"/>
      <c r="OEB98" s="129"/>
      <c r="OEC98" s="129"/>
      <c r="OED98" s="129"/>
      <c r="OEE98" s="129"/>
      <c r="OEF98" s="129"/>
      <c r="OEG98" s="129"/>
      <c r="OEH98" s="129"/>
      <c r="OEI98" s="129"/>
      <c r="OEJ98" s="129"/>
      <c r="OEK98" s="129"/>
      <c r="OEL98" s="129"/>
      <c r="OEM98" s="129"/>
      <c r="OEN98" s="129"/>
      <c r="OEO98" s="129"/>
      <c r="OEP98" s="129"/>
      <c r="OEQ98" s="129"/>
      <c r="OER98" s="129"/>
      <c r="OES98" s="129"/>
      <c r="OET98" s="129"/>
      <c r="OEU98" s="129"/>
      <c r="OEV98" s="129"/>
      <c r="OEW98" s="129"/>
      <c r="OEX98" s="129"/>
      <c r="OEY98" s="129"/>
      <c r="OEZ98" s="129"/>
      <c r="OFA98" s="129"/>
      <c r="OFB98" s="129"/>
      <c r="OFC98" s="129"/>
      <c r="OFD98" s="129"/>
      <c r="OFE98" s="129"/>
      <c r="OFF98" s="129"/>
      <c r="OFG98" s="129"/>
      <c r="OFH98" s="129"/>
      <c r="OFI98" s="129"/>
      <c r="OFJ98" s="129"/>
      <c r="OFK98" s="129"/>
      <c r="OFL98" s="129"/>
      <c r="OFM98" s="129"/>
      <c r="OFN98" s="129"/>
      <c r="OFO98" s="129"/>
      <c r="OFP98" s="129"/>
      <c r="OFQ98" s="129"/>
      <c r="OFR98" s="129"/>
      <c r="OFS98" s="129"/>
      <c r="OFT98" s="129"/>
      <c r="OFU98" s="129"/>
      <c r="OFV98" s="129"/>
      <c r="OFW98" s="129"/>
      <c r="OFX98" s="129"/>
      <c r="OFY98" s="129"/>
      <c r="OFZ98" s="129"/>
      <c r="OGA98" s="129"/>
      <c r="OGB98" s="129"/>
      <c r="OGC98" s="129"/>
      <c r="OGD98" s="129"/>
      <c r="OGE98" s="129"/>
      <c r="OGF98" s="129"/>
      <c r="OGG98" s="129"/>
      <c r="OGH98" s="129"/>
      <c r="OGI98" s="129"/>
      <c r="OGJ98" s="129"/>
      <c r="OGK98" s="129"/>
      <c r="OGL98" s="129"/>
      <c r="OGM98" s="129"/>
      <c r="OGN98" s="129"/>
      <c r="OGO98" s="129"/>
      <c r="OGP98" s="129"/>
      <c r="OGQ98" s="129"/>
      <c r="OGR98" s="129"/>
      <c r="OGS98" s="129"/>
      <c r="OGT98" s="129"/>
      <c r="OGU98" s="129"/>
      <c r="OGV98" s="129"/>
      <c r="OGW98" s="129"/>
      <c r="OGX98" s="129"/>
      <c r="OGY98" s="129"/>
      <c r="OGZ98" s="129"/>
      <c r="OHA98" s="129"/>
      <c r="OHB98" s="129"/>
      <c r="OHC98" s="129"/>
      <c r="OHD98" s="129"/>
      <c r="OHE98" s="129"/>
      <c r="OHF98" s="129"/>
      <c r="OHG98" s="129"/>
      <c r="OHH98" s="129"/>
      <c r="OHI98" s="129"/>
      <c r="OHJ98" s="129"/>
      <c r="OHK98" s="129"/>
      <c r="OHL98" s="129"/>
      <c r="OHM98" s="129"/>
      <c r="OHN98" s="129"/>
      <c r="OHO98" s="129"/>
      <c r="OHP98" s="129"/>
      <c r="OHQ98" s="129"/>
      <c r="OHR98" s="129"/>
      <c r="OHS98" s="129"/>
      <c r="OHT98" s="129"/>
      <c r="OHU98" s="129"/>
      <c r="OHV98" s="129"/>
      <c r="OHW98" s="129"/>
      <c r="OHX98" s="129"/>
      <c r="OHY98" s="129"/>
      <c r="OHZ98" s="129"/>
      <c r="OIA98" s="129"/>
      <c r="OIB98" s="129"/>
      <c r="OIC98" s="129"/>
      <c r="OID98" s="129"/>
      <c r="OIE98" s="129"/>
      <c r="OIF98" s="129"/>
      <c r="OIG98" s="129"/>
      <c r="OIH98" s="129"/>
      <c r="OII98" s="129"/>
      <c r="OIJ98" s="129"/>
      <c r="OIK98" s="129"/>
      <c r="OIL98" s="129"/>
      <c r="OIM98" s="129"/>
      <c r="OIN98" s="129"/>
      <c r="OIO98" s="129"/>
      <c r="OIP98" s="129"/>
      <c r="OIQ98" s="129"/>
      <c r="OIR98" s="129"/>
      <c r="OIS98" s="129"/>
      <c r="OIT98" s="129"/>
      <c r="OIU98" s="129"/>
      <c r="OIV98" s="129"/>
      <c r="OIW98" s="129"/>
      <c r="OIX98" s="129"/>
      <c r="OIY98" s="129"/>
      <c r="OIZ98" s="129"/>
      <c r="OJA98" s="129"/>
      <c r="OJB98" s="129"/>
      <c r="OJC98" s="129"/>
      <c r="OJD98" s="129"/>
      <c r="OJE98" s="129"/>
      <c r="OJF98" s="129"/>
      <c r="OJG98" s="129"/>
      <c r="OJH98" s="129"/>
      <c r="OJI98" s="129"/>
      <c r="OJJ98" s="129"/>
      <c r="OJK98" s="129"/>
      <c r="OJL98" s="129"/>
      <c r="OJM98" s="129"/>
      <c r="OJN98" s="129"/>
      <c r="OJO98" s="129"/>
      <c r="OJP98" s="129"/>
      <c r="OJQ98" s="129"/>
      <c r="OJR98" s="129"/>
      <c r="OJS98" s="129"/>
      <c r="OJT98" s="129"/>
      <c r="OJU98" s="129"/>
      <c r="OJV98" s="129"/>
      <c r="OJW98" s="129"/>
      <c r="OJX98" s="129"/>
      <c r="OJY98" s="129"/>
      <c r="OJZ98" s="129"/>
      <c r="OKA98" s="129"/>
      <c r="OKB98" s="129"/>
      <c r="OKC98" s="129"/>
      <c r="OKD98" s="129"/>
      <c r="OKE98" s="129"/>
      <c r="OKF98" s="129"/>
      <c r="OKG98" s="129"/>
      <c r="OKH98" s="129"/>
      <c r="OKI98" s="129"/>
      <c r="OKJ98" s="129"/>
      <c r="OKK98" s="129"/>
      <c r="OKL98" s="129"/>
      <c r="OKM98" s="129"/>
      <c r="OKN98" s="129"/>
      <c r="OKO98" s="129"/>
      <c r="OKP98" s="129"/>
      <c r="OKQ98" s="129"/>
      <c r="OKR98" s="129"/>
      <c r="OKS98" s="129"/>
      <c r="OKT98" s="129"/>
      <c r="OKU98" s="129"/>
      <c r="OKV98" s="129"/>
      <c r="OKW98" s="129"/>
      <c r="OKX98" s="129"/>
      <c r="OKY98" s="129"/>
      <c r="OKZ98" s="129"/>
      <c r="OLA98" s="129"/>
      <c r="OLB98" s="129"/>
      <c r="OLC98" s="129"/>
      <c r="OLD98" s="129"/>
      <c r="OLE98" s="129"/>
      <c r="OLF98" s="129"/>
      <c r="OLG98" s="129"/>
      <c r="OLH98" s="129"/>
      <c r="OLI98" s="129"/>
      <c r="OLJ98" s="129"/>
      <c r="OLK98" s="129"/>
      <c r="OLL98" s="129"/>
      <c r="OLM98" s="129"/>
      <c r="OLN98" s="129"/>
      <c r="OLO98" s="129"/>
      <c r="OLP98" s="129"/>
      <c r="OLQ98" s="129"/>
      <c r="OLR98" s="129"/>
      <c r="OLS98" s="129"/>
      <c r="OLT98" s="129"/>
      <c r="OLU98" s="129"/>
      <c r="OLV98" s="129"/>
      <c r="OLW98" s="129"/>
      <c r="OLX98" s="129"/>
      <c r="OLY98" s="129"/>
      <c r="OLZ98" s="129"/>
      <c r="OMA98" s="129"/>
      <c r="OMB98" s="129"/>
      <c r="OMC98" s="129"/>
      <c r="OMD98" s="129"/>
      <c r="OME98" s="129"/>
      <c r="OMF98" s="129"/>
      <c r="OMG98" s="129"/>
      <c r="OMH98" s="129"/>
      <c r="OMI98" s="129"/>
      <c r="OMJ98" s="129"/>
      <c r="OMK98" s="129"/>
      <c r="OML98" s="129"/>
      <c r="OMM98" s="129"/>
      <c r="OMN98" s="129"/>
      <c r="OMO98" s="129"/>
      <c r="OMP98" s="129"/>
      <c r="OMQ98" s="129"/>
      <c r="OMR98" s="129"/>
      <c r="OMS98" s="129"/>
      <c r="OMT98" s="129"/>
      <c r="OMU98" s="129"/>
      <c r="OMV98" s="129"/>
      <c r="OMW98" s="129"/>
      <c r="OMX98" s="129"/>
      <c r="OMY98" s="129"/>
      <c r="OMZ98" s="129"/>
      <c r="ONA98" s="129"/>
      <c r="ONB98" s="129"/>
      <c r="ONC98" s="129"/>
      <c r="OND98" s="129"/>
      <c r="ONE98" s="129"/>
      <c r="ONF98" s="129"/>
      <c r="ONG98" s="129"/>
      <c r="ONH98" s="129"/>
      <c r="ONI98" s="129"/>
      <c r="ONJ98" s="129"/>
      <c r="ONK98" s="129"/>
      <c r="ONL98" s="129"/>
      <c r="ONM98" s="129"/>
      <c r="ONN98" s="129"/>
      <c r="ONO98" s="129"/>
      <c r="ONP98" s="129"/>
      <c r="ONQ98" s="129"/>
      <c r="ONR98" s="129"/>
      <c r="ONS98" s="129"/>
      <c r="ONT98" s="129"/>
      <c r="ONU98" s="129"/>
      <c r="ONV98" s="129"/>
      <c r="ONW98" s="129"/>
      <c r="ONX98" s="129"/>
      <c r="ONY98" s="129"/>
      <c r="ONZ98" s="129"/>
      <c r="OOA98" s="129"/>
      <c r="OOB98" s="129"/>
      <c r="OOC98" s="129"/>
      <c r="OOD98" s="129"/>
      <c r="OOE98" s="129"/>
      <c r="OOF98" s="129"/>
      <c r="OOG98" s="129"/>
      <c r="OOH98" s="129"/>
      <c r="OOI98" s="129"/>
      <c r="OOJ98" s="129"/>
      <c r="OOK98" s="129"/>
      <c r="OOL98" s="129"/>
      <c r="OOM98" s="129"/>
      <c r="OON98" s="129"/>
      <c r="OOO98" s="129"/>
      <c r="OOP98" s="129"/>
      <c r="OOQ98" s="129"/>
      <c r="OOR98" s="129"/>
      <c r="OOS98" s="129"/>
      <c r="OOT98" s="129"/>
      <c r="OOU98" s="129"/>
      <c r="OOV98" s="129"/>
      <c r="OOW98" s="129"/>
      <c r="OOX98" s="129"/>
      <c r="OOY98" s="129"/>
      <c r="OOZ98" s="129"/>
      <c r="OPA98" s="129"/>
      <c r="OPB98" s="129"/>
      <c r="OPC98" s="129"/>
      <c r="OPD98" s="129"/>
      <c r="OPE98" s="129"/>
      <c r="OPF98" s="129"/>
      <c r="OPG98" s="129"/>
      <c r="OPH98" s="129"/>
      <c r="OPI98" s="129"/>
      <c r="OPJ98" s="129"/>
      <c r="OPK98" s="129"/>
      <c r="OPL98" s="129"/>
      <c r="OPM98" s="129"/>
      <c r="OPN98" s="129"/>
      <c r="OPO98" s="129"/>
      <c r="OPP98" s="129"/>
      <c r="OPQ98" s="129"/>
      <c r="OPR98" s="129"/>
      <c r="OPS98" s="129"/>
      <c r="OPT98" s="129"/>
      <c r="OPU98" s="129"/>
      <c r="OPV98" s="129"/>
      <c r="OPW98" s="129"/>
      <c r="OPX98" s="129"/>
      <c r="OPY98" s="129"/>
      <c r="OPZ98" s="129"/>
      <c r="OQA98" s="129"/>
      <c r="OQB98" s="129"/>
      <c r="OQC98" s="129"/>
      <c r="OQD98" s="129"/>
      <c r="OQE98" s="129"/>
      <c r="OQF98" s="129"/>
      <c r="OQG98" s="129"/>
      <c r="OQH98" s="129"/>
      <c r="OQI98" s="129"/>
      <c r="OQJ98" s="129"/>
      <c r="OQK98" s="129"/>
      <c r="OQL98" s="129"/>
      <c r="OQM98" s="129"/>
      <c r="OQN98" s="129"/>
      <c r="OQO98" s="129"/>
      <c r="OQP98" s="129"/>
      <c r="OQQ98" s="129"/>
      <c r="OQR98" s="129"/>
      <c r="OQS98" s="129"/>
      <c r="OQT98" s="129"/>
      <c r="OQU98" s="129"/>
      <c r="OQV98" s="129"/>
      <c r="OQW98" s="129"/>
      <c r="OQX98" s="129"/>
      <c r="OQY98" s="129"/>
      <c r="OQZ98" s="129"/>
      <c r="ORA98" s="129"/>
      <c r="ORB98" s="129"/>
      <c r="ORC98" s="129"/>
      <c r="ORD98" s="129"/>
      <c r="ORE98" s="129"/>
      <c r="ORF98" s="129"/>
      <c r="ORG98" s="129"/>
      <c r="ORH98" s="129"/>
      <c r="ORI98" s="129"/>
      <c r="ORJ98" s="129"/>
      <c r="ORK98" s="129"/>
      <c r="ORL98" s="129"/>
      <c r="ORM98" s="129"/>
      <c r="ORN98" s="129"/>
      <c r="ORO98" s="129"/>
      <c r="ORP98" s="129"/>
      <c r="ORQ98" s="129"/>
      <c r="ORR98" s="129"/>
      <c r="ORS98" s="129"/>
      <c r="ORT98" s="129"/>
      <c r="ORU98" s="129"/>
      <c r="ORV98" s="129"/>
      <c r="ORW98" s="129"/>
      <c r="ORX98" s="129"/>
      <c r="ORY98" s="129"/>
      <c r="ORZ98" s="129"/>
      <c r="OSA98" s="129"/>
      <c r="OSB98" s="129"/>
      <c r="OSC98" s="129"/>
      <c r="OSD98" s="129"/>
      <c r="OSE98" s="129"/>
      <c r="OSF98" s="129"/>
      <c r="OSG98" s="129"/>
      <c r="OSH98" s="129"/>
      <c r="OSI98" s="129"/>
      <c r="OSJ98" s="129"/>
      <c r="OSK98" s="129"/>
      <c r="OSL98" s="129"/>
      <c r="OSM98" s="129"/>
      <c r="OSN98" s="129"/>
      <c r="OSO98" s="129"/>
      <c r="OSP98" s="129"/>
      <c r="OSQ98" s="129"/>
      <c r="OSR98" s="129"/>
      <c r="OSS98" s="129"/>
      <c r="OST98" s="129"/>
      <c r="OSU98" s="129"/>
      <c r="OSV98" s="129"/>
      <c r="OSW98" s="129"/>
      <c r="OSX98" s="129"/>
      <c r="OSY98" s="129"/>
      <c r="OSZ98" s="129"/>
      <c r="OTA98" s="129"/>
      <c r="OTB98" s="129"/>
      <c r="OTC98" s="129"/>
      <c r="OTD98" s="129"/>
      <c r="OTE98" s="129"/>
      <c r="OTF98" s="129"/>
      <c r="OTG98" s="129"/>
      <c r="OTH98" s="129"/>
      <c r="OTI98" s="129"/>
      <c r="OTJ98" s="129"/>
      <c r="OTK98" s="129"/>
      <c r="OTL98" s="129"/>
      <c r="OTM98" s="129"/>
      <c r="OTN98" s="129"/>
      <c r="OTO98" s="129"/>
      <c r="OTP98" s="129"/>
      <c r="OTQ98" s="129"/>
      <c r="OTR98" s="129"/>
      <c r="OTS98" s="129"/>
      <c r="OTT98" s="129"/>
      <c r="OTU98" s="129"/>
      <c r="OTV98" s="129"/>
      <c r="OTW98" s="129"/>
      <c r="OTX98" s="129"/>
      <c r="OTY98" s="129"/>
      <c r="OTZ98" s="129"/>
      <c r="OUA98" s="129"/>
      <c r="OUB98" s="129"/>
      <c r="OUC98" s="129"/>
      <c r="OUD98" s="129"/>
      <c r="OUE98" s="129"/>
      <c r="OUF98" s="129"/>
      <c r="OUG98" s="129"/>
      <c r="OUH98" s="129"/>
      <c r="OUI98" s="129"/>
      <c r="OUJ98" s="129"/>
      <c r="OUK98" s="129"/>
      <c r="OUL98" s="129"/>
      <c r="OUM98" s="129"/>
      <c r="OUN98" s="129"/>
      <c r="OUO98" s="129"/>
      <c r="OUP98" s="129"/>
      <c r="OUQ98" s="129"/>
      <c r="OUR98" s="129"/>
      <c r="OUS98" s="129"/>
      <c r="OUT98" s="129"/>
      <c r="OUU98" s="129"/>
      <c r="OUV98" s="129"/>
      <c r="OUW98" s="129"/>
      <c r="OUX98" s="129"/>
      <c r="OUY98" s="129"/>
      <c r="OUZ98" s="129"/>
      <c r="OVA98" s="129"/>
      <c r="OVB98" s="129"/>
      <c r="OVC98" s="129"/>
      <c r="OVD98" s="129"/>
      <c r="OVE98" s="129"/>
      <c r="OVF98" s="129"/>
      <c r="OVG98" s="129"/>
      <c r="OVH98" s="129"/>
      <c r="OVI98" s="129"/>
      <c r="OVJ98" s="129"/>
      <c r="OVK98" s="129"/>
      <c r="OVL98" s="129"/>
      <c r="OVM98" s="129"/>
      <c r="OVN98" s="129"/>
      <c r="OVO98" s="129"/>
      <c r="OVP98" s="129"/>
      <c r="OVQ98" s="129"/>
      <c r="OVR98" s="129"/>
      <c r="OVS98" s="129"/>
      <c r="OVT98" s="129"/>
      <c r="OVU98" s="129"/>
      <c r="OVV98" s="129"/>
      <c r="OVW98" s="129"/>
      <c r="OVX98" s="129"/>
      <c r="OVY98" s="129"/>
      <c r="OVZ98" s="129"/>
      <c r="OWA98" s="129"/>
      <c r="OWB98" s="129"/>
      <c r="OWC98" s="129"/>
      <c r="OWD98" s="129"/>
      <c r="OWE98" s="129"/>
      <c r="OWF98" s="129"/>
      <c r="OWG98" s="129"/>
      <c r="OWH98" s="129"/>
      <c r="OWI98" s="129"/>
      <c r="OWJ98" s="129"/>
      <c r="OWK98" s="129"/>
      <c r="OWL98" s="129"/>
      <c r="OWM98" s="129"/>
      <c r="OWN98" s="129"/>
      <c r="OWO98" s="129"/>
      <c r="OWP98" s="129"/>
      <c r="OWQ98" s="129"/>
      <c r="OWR98" s="129"/>
      <c r="OWS98" s="129"/>
      <c r="OWT98" s="129"/>
      <c r="OWU98" s="129"/>
      <c r="OWV98" s="129"/>
      <c r="OWW98" s="129"/>
      <c r="OWX98" s="129"/>
      <c r="OWY98" s="129"/>
      <c r="OWZ98" s="129"/>
      <c r="OXA98" s="129"/>
      <c r="OXB98" s="129"/>
      <c r="OXC98" s="129"/>
      <c r="OXD98" s="129"/>
      <c r="OXE98" s="129"/>
      <c r="OXF98" s="129"/>
      <c r="OXG98" s="129"/>
      <c r="OXH98" s="129"/>
      <c r="OXI98" s="129"/>
      <c r="OXJ98" s="129"/>
      <c r="OXK98" s="129"/>
      <c r="OXL98" s="129"/>
      <c r="OXM98" s="129"/>
      <c r="OXN98" s="129"/>
      <c r="OXO98" s="129"/>
      <c r="OXP98" s="129"/>
      <c r="OXQ98" s="129"/>
      <c r="OXR98" s="129"/>
      <c r="OXS98" s="129"/>
      <c r="OXT98" s="129"/>
      <c r="OXU98" s="129"/>
      <c r="OXV98" s="129"/>
      <c r="OXW98" s="129"/>
      <c r="OXX98" s="129"/>
      <c r="OXY98" s="129"/>
      <c r="OXZ98" s="129"/>
      <c r="OYA98" s="129"/>
      <c r="OYB98" s="129"/>
      <c r="OYC98" s="129"/>
      <c r="OYD98" s="129"/>
      <c r="OYE98" s="129"/>
      <c r="OYF98" s="129"/>
      <c r="OYG98" s="129"/>
      <c r="OYH98" s="129"/>
      <c r="OYI98" s="129"/>
      <c r="OYJ98" s="129"/>
      <c r="OYK98" s="129"/>
      <c r="OYL98" s="129"/>
      <c r="OYM98" s="129"/>
      <c r="OYN98" s="129"/>
      <c r="OYO98" s="129"/>
      <c r="OYP98" s="129"/>
      <c r="OYQ98" s="129"/>
      <c r="OYR98" s="129"/>
      <c r="OYS98" s="129"/>
      <c r="OYT98" s="129"/>
      <c r="OYU98" s="129"/>
      <c r="OYV98" s="129"/>
      <c r="OYW98" s="129"/>
      <c r="OYX98" s="129"/>
      <c r="OYY98" s="129"/>
      <c r="OYZ98" s="129"/>
      <c r="OZA98" s="129"/>
      <c r="OZB98" s="129"/>
      <c r="OZC98" s="129"/>
      <c r="OZD98" s="129"/>
      <c r="OZE98" s="129"/>
      <c r="OZF98" s="129"/>
      <c r="OZG98" s="129"/>
      <c r="OZH98" s="129"/>
      <c r="OZI98" s="129"/>
      <c r="OZJ98" s="129"/>
      <c r="OZK98" s="129"/>
      <c r="OZL98" s="129"/>
      <c r="OZM98" s="129"/>
      <c r="OZN98" s="129"/>
      <c r="OZO98" s="129"/>
      <c r="OZP98" s="129"/>
      <c r="OZQ98" s="129"/>
      <c r="OZR98" s="129"/>
      <c r="OZS98" s="129"/>
      <c r="OZT98" s="129"/>
      <c r="OZU98" s="129"/>
      <c r="OZV98" s="129"/>
      <c r="OZW98" s="129"/>
      <c r="OZX98" s="129"/>
      <c r="OZY98" s="129"/>
      <c r="OZZ98" s="129"/>
      <c r="PAA98" s="129"/>
      <c r="PAB98" s="129"/>
      <c r="PAC98" s="129"/>
      <c r="PAD98" s="129"/>
      <c r="PAE98" s="129"/>
      <c r="PAF98" s="129"/>
      <c r="PAG98" s="129"/>
      <c r="PAH98" s="129"/>
      <c r="PAI98" s="129"/>
      <c r="PAJ98" s="129"/>
      <c r="PAK98" s="129"/>
      <c r="PAL98" s="129"/>
      <c r="PAM98" s="129"/>
      <c r="PAN98" s="129"/>
      <c r="PAO98" s="129"/>
      <c r="PAP98" s="129"/>
      <c r="PAQ98" s="129"/>
      <c r="PAR98" s="129"/>
      <c r="PAS98" s="129"/>
      <c r="PAT98" s="129"/>
      <c r="PAU98" s="129"/>
      <c r="PAV98" s="129"/>
      <c r="PAW98" s="129"/>
      <c r="PAX98" s="129"/>
      <c r="PAY98" s="129"/>
      <c r="PAZ98" s="129"/>
      <c r="PBA98" s="129"/>
      <c r="PBB98" s="129"/>
      <c r="PBC98" s="129"/>
      <c r="PBD98" s="129"/>
      <c r="PBE98" s="129"/>
      <c r="PBF98" s="129"/>
      <c r="PBG98" s="129"/>
      <c r="PBH98" s="129"/>
      <c r="PBI98" s="129"/>
      <c r="PBJ98" s="129"/>
      <c r="PBK98" s="129"/>
      <c r="PBL98" s="129"/>
      <c r="PBM98" s="129"/>
      <c r="PBN98" s="129"/>
      <c r="PBO98" s="129"/>
      <c r="PBP98" s="129"/>
      <c r="PBQ98" s="129"/>
      <c r="PBR98" s="129"/>
      <c r="PBS98" s="129"/>
      <c r="PBT98" s="129"/>
      <c r="PBU98" s="129"/>
      <c r="PBV98" s="129"/>
      <c r="PBW98" s="129"/>
      <c r="PBX98" s="129"/>
      <c r="PBY98" s="129"/>
      <c r="PBZ98" s="129"/>
      <c r="PCA98" s="129"/>
      <c r="PCB98" s="129"/>
      <c r="PCC98" s="129"/>
      <c r="PCD98" s="129"/>
      <c r="PCE98" s="129"/>
      <c r="PCF98" s="129"/>
      <c r="PCG98" s="129"/>
      <c r="PCH98" s="129"/>
      <c r="PCI98" s="129"/>
      <c r="PCJ98" s="129"/>
      <c r="PCK98" s="129"/>
      <c r="PCL98" s="129"/>
      <c r="PCM98" s="129"/>
      <c r="PCN98" s="129"/>
      <c r="PCO98" s="129"/>
      <c r="PCP98" s="129"/>
      <c r="PCQ98" s="129"/>
      <c r="PCR98" s="129"/>
      <c r="PCS98" s="129"/>
      <c r="PCT98" s="129"/>
      <c r="PCU98" s="129"/>
      <c r="PCV98" s="129"/>
      <c r="PCW98" s="129"/>
      <c r="PCX98" s="129"/>
      <c r="PCY98" s="129"/>
      <c r="PCZ98" s="129"/>
      <c r="PDA98" s="129"/>
      <c r="PDB98" s="129"/>
      <c r="PDC98" s="129"/>
      <c r="PDD98" s="129"/>
      <c r="PDE98" s="129"/>
      <c r="PDF98" s="129"/>
      <c r="PDG98" s="129"/>
      <c r="PDH98" s="129"/>
      <c r="PDI98" s="129"/>
      <c r="PDJ98" s="129"/>
      <c r="PDK98" s="129"/>
      <c r="PDL98" s="129"/>
      <c r="PDM98" s="129"/>
      <c r="PDN98" s="129"/>
      <c r="PDO98" s="129"/>
      <c r="PDP98" s="129"/>
      <c r="PDQ98" s="129"/>
      <c r="PDR98" s="129"/>
      <c r="PDS98" s="129"/>
      <c r="PDT98" s="129"/>
      <c r="PDU98" s="129"/>
      <c r="PDV98" s="129"/>
      <c r="PDW98" s="129"/>
      <c r="PDX98" s="129"/>
      <c r="PDY98" s="129"/>
      <c r="PDZ98" s="129"/>
      <c r="PEA98" s="129"/>
      <c r="PEB98" s="129"/>
      <c r="PEC98" s="129"/>
      <c r="PED98" s="129"/>
      <c r="PEE98" s="129"/>
      <c r="PEF98" s="129"/>
      <c r="PEG98" s="129"/>
      <c r="PEH98" s="129"/>
      <c r="PEI98" s="129"/>
      <c r="PEJ98" s="129"/>
      <c r="PEK98" s="129"/>
      <c r="PEL98" s="129"/>
      <c r="PEM98" s="129"/>
      <c r="PEN98" s="129"/>
      <c r="PEO98" s="129"/>
      <c r="PEP98" s="129"/>
      <c r="PEQ98" s="129"/>
      <c r="PER98" s="129"/>
      <c r="PES98" s="129"/>
      <c r="PET98" s="129"/>
      <c r="PEU98" s="129"/>
      <c r="PEV98" s="129"/>
      <c r="PEW98" s="129"/>
      <c r="PEX98" s="129"/>
      <c r="PEY98" s="129"/>
      <c r="PEZ98" s="129"/>
      <c r="PFA98" s="129"/>
      <c r="PFB98" s="129"/>
      <c r="PFC98" s="129"/>
      <c r="PFD98" s="129"/>
      <c r="PFE98" s="129"/>
      <c r="PFF98" s="129"/>
      <c r="PFG98" s="129"/>
      <c r="PFH98" s="129"/>
      <c r="PFI98" s="129"/>
      <c r="PFJ98" s="129"/>
      <c r="PFK98" s="129"/>
      <c r="PFL98" s="129"/>
      <c r="PFM98" s="129"/>
      <c r="PFN98" s="129"/>
      <c r="PFO98" s="129"/>
      <c r="PFP98" s="129"/>
      <c r="PFQ98" s="129"/>
      <c r="PFR98" s="129"/>
      <c r="PFS98" s="129"/>
      <c r="PFT98" s="129"/>
      <c r="PFU98" s="129"/>
      <c r="PFV98" s="129"/>
      <c r="PFW98" s="129"/>
      <c r="PFX98" s="129"/>
      <c r="PFY98" s="129"/>
      <c r="PFZ98" s="129"/>
      <c r="PGA98" s="129"/>
      <c r="PGB98" s="129"/>
      <c r="PGC98" s="129"/>
      <c r="PGD98" s="129"/>
      <c r="PGE98" s="129"/>
      <c r="PGF98" s="129"/>
      <c r="PGG98" s="129"/>
      <c r="PGH98" s="129"/>
      <c r="PGI98" s="129"/>
      <c r="PGJ98" s="129"/>
      <c r="PGK98" s="129"/>
      <c r="PGL98" s="129"/>
      <c r="PGM98" s="129"/>
      <c r="PGN98" s="129"/>
      <c r="PGO98" s="129"/>
      <c r="PGP98" s="129"/>
      <c r="PGQ98" s="129"/>
      <c r="PGR98" s="129"/>
      <c r="PGS98" s="129"/>
      <c r="PGT98" s="129"/>
      <c r="PGU98" s="129"/>
      <c r="PGV98" s="129"/>
      <c r="PGW98" s="129"/>
      <c r="PGX98" s="129"/>
      <c r="PGY98" s="129"/>
      <c r="PGZ98" s="129"/>
      <c r="PHA98" s="129"/>
      <c r="PHB98" s="129"/>
      <c r="PHC98" s="129"/>
      <c r="PHD98" s="129"/>
      <c r="PHE98" s="129"/>
      <c r="PHF98" s="129"/>
      <c r="PHG98" s="129"/>
      <c r="PHH98" s="129"/>
      <c r="PHI98" s="129"/>
      <c r="PHJ98" s="129"/>
      <c r="PHK98" s="129"/>
      <c r="PHL98" s="129"/>
      <c r="PHM98" s="129"/>
      <c r="PHN98" s="129"/>
      <c r="PHO98" s="129"/>
      <c r="PHP98" s="129"/>
      <c r="PHQ98" s="129"/>
      <c r="PHR98" s="129"/>
      <c r="PHS98" s="129"/>
      <c r="PHT98" s="129"/>
      <c r="PHU98" s="129"/>
      <c r="PHV98" s="129"/>
      <c r="PHW98" s="129"/>
      <c r="PHX98" s="129"/>
      <c r="PHY98" s="129"/>
      <c r="PHZ98" s="129"/>
      <c r="PIA98" s="129"/>
      <c r="PIB98" s="129"/>
      <c r="PIC98" s="129"/>
      <c r="PID98" s="129"/>
      <c r="PIE98" s="129"/>
      <c r="PIF98" s="129"/>
      <c r="PIG98" s="129"/>
      <c r="PIH98" s="129"/>
      <c r="PII98" s="129"/>
      <c r="PIJ98" s="129"/>
      <c r="PIK98" s="129"/>
      <c r="PIL98" s="129"/>
      <c r="PIM98" s="129"/>
      <c r="PIN98" s="129"/>
      <c r="PIO98" s="129"/>
      <c r="PIP98" s="129"/>
      <c r="PIQ98" s="129"/>
      <c r="PIR98" s="129"/>
      <c r="PIS98" s="129"/>
      <c r="PIT98" s="129"/>
      <c r="PIU98" s="129"/>
      <c r="PIV98" s="129"/>
      <c r="PIW98" s="129"/>
      <c r="PIX98" s="129"/>
      <c r="PIY98" s="129"/>
      <c r="PIZ98" s="129"/>
      <c r="PJA98" s="129"/>
      <c r="PJB98" s="129"/>
      <c r="PJC98" s="129"/>
      <c r="PJD98" s="129"/>
      <c r="PJE98" s="129"/>
      <c r="PJF98" s="129"/>
      <c r="PJG98" s="129"/>
      <c r="PJH98" s="129"/>
      <c r="PJI98" s="129"/>
      <c r="PJJ98" s="129"/>
      <c r="PJK98" s="129"/>
      <c r="PJL98" s="129"/>
      <c r="PJM98" s="129"/>
      <c r="PJN98" s="129"/>
      <c r="PJO98" s="129"/>
      <c r="PJP98" s="129"/>
      <c r="PJQ98" s="129"/>
      <c r="PJR98" s="129"/>
      <c r="PJS98" s="129"/>
      <c r="PJT98" s="129"/>
      <c r="PJU98" s="129"/>
      <c r="PJV98" s="129"/>
      <c r="PJW98" s="129"/>
      <c r="PJX98" s="129"/>
      <c r="PJY98" s="129"/>
      <c r="PJZ98" s="129"/>
      <c r="PKA98" s="129"/>
      <c r="PKB98" s="129"/>
      <c r="PKC98" s="129"/>
      <c r="PKD98" s="129"/>
      <c r="PKE98" s="129"/>
      <c r="PKF98" s="129"/>
      <c r="PKG98" s="129"/>
      <c r="PKH98" s="129"/>
      <c r="PKI98" s="129"/>
      <c r="PKJ98" s="129"/>
      <c r="PKK98" s="129"/>
      <c r="PKL98" s="129"/>
      <c r="PKM98" s="129"/>
      <c r="PKN98" s="129"/>
      <c r="PKO98" s="129"/>
      <c r="PKP98" s="129"/>
      <c r="PKQ98" s="129"/>
      <c r="PKR98" s="129"/>
      <c r="PKS98" s="129"/>
      <c r="PKT98" s="129"/>
      <c r="PKU98" s="129"/>
      <c r="PKV98" s="129"/>
      <c r="PKW98" s="129"/>
      <c r="PKX98" s="129"/>
      <c r="PKY98" s="129"/>
      <c r="PKZ98" s="129"/>
      <c r="PLA98" s="129"/>
      <c r="PLB98" s="129"/>
      <c r="PLC98" s="129"/>
      <c r="PLD98" s="129"/>
      <c r="PLE98" s="129"/>
      <c r="PLF98" s="129"/>
      <c r="PLG98" s="129"/>
      <c r="PLH98" s="129"/>
      <c r="PLI98" s="129"/>
      <c r="PLJ98" s="129"/>
      <c r="PLK98" s="129"/>
      <c r="PLL98" s="129"/>
      <c r="PLM98" s="129"/>
      <c r="PLN98" s="129"/>
      <c r="PLO98" s="129"/>
      <c r="PLP98" s="129"/>
      <c r="PLQ98" s="129"/>
      <c r="PLR98" s="129"/>
      <c r="PLS98" s="129"/>
      <c r="PLT98" s="129"/>
      <c r="PLU98" s="129"/>
      <c r="PLV98" s="129"/>
      <c r="PLW98" s="129"/>
      <c r="PLX98" s="129"/>
      <c r="PLY98" s="129"/>
      <c r="PLZ98" s="129"/>
      <c r="PMA98" s="129"/>
      <c r="PMB98" s="129"/>
      <c r="PMC98" s="129"/>
      <c r="PMD98" s="129"/>
      <c r="PME98" s="129"/>
      <c r="PMF98" s="129"/>
      <c r="PMG98" s="129"/>
      <c r="PMH98" s="129"/>
      <c r="PMI98" s="129"/>
      <c r="PMJ98" s="129"/>
      <c r="PMK98" s="129"/>
      <c r="PML98" s="129"/>
      <c r="PMM98" s="129"/>
      <c r="PMN98" s="129"/>
      <c r="PMO98" s="129"/>
      <c r="PMP98" s="129"/>
      <c r="PMQ98" s="129"/>
      <c r="PMR98" s="129"/>
      <c r="PMS98" s="129"/>
      <c r="PMT98" s="129"/>
      <c r="PMU98" s="129"/>
      <c r="PMV98" s="129"/>
      <c r="PMW98" s="129"/>
      <c r="PMX98" s="129"/>
      <c r="PMY98" s="129"/>
      <c r="PMZ98" s="129"/>
      <c r="PNA98" s="129"/>
      <c r="PNB98" s="129"/>
      <c r="PNC98" s="129"/>
      <c r="PND98" s="129"/>
      <c r="PNE98" s="129"/>
      <c r="PNF98" s="129"/>
      <c r="PNG98" s="129"/>
      <c r="PNH98" s="129"/>
      <c r="PNI98" s="129"/>
      <c r="PNJ98" s="129"/>
      <c r="PNK98" s="129"/>
      <c r="PNL98" s="129"/>
      <c r="PNM98" s="129"/>
      <c r="PNN98" s="129"/>
      <c r="PNO98" s="129"/>
      <c r="PNP98" s="129"/>
      <c r="PNQ98" s="129"/>
      <c r="PNR98" s="129"/>
      <c r="PNS98" s="129"/>
      <c r="PNT98" s="129"/>
      <c r="PNU98" s="129"/>
      <c r="PNV98" s="129"/>
      <c r="PNW98" s="129"/>
      <c r="PNX98" s="129"/>
      <c r="PNY98" s="129"/>
      <c r="PNZ98" s="129"/>
      <c r="POA98" s="129"/>
      <c r="POB98" s="129"/>
      <c r="POC98" s="129"/>
      <c r="POD98" s="129"/>
      <c r="POE98" s="129"/>
      <c r="POF98" s="129"/>
      <c r="POG98" s="129"/>
      <c r="POH98" s="129"/>
      <c r="POI98" s="129"/>
      <c r="POJ98" s="129"/>
      <c r="POK98" s="129"/>
      <c r="POL98" s="129"/>
      <c r="POM98" s="129"/>
      <c r="PON98" s="129"/>
      <c r="POO98" s="129"/>
      <c r="POP98" s="129"/>
      <c r="POQ98" s="129"/>
      <c r="POR98" s="129"/>
      <c r="POS98" s="129"/>
      <c r="POT98" s="129"/>
      <c r="POU98" s="129"/>
      <c r="POV98" s="129"/>
      <c r="POW98" s="129"/>
      <c r="POX98" s="129"/>
      <c r="POY98" s="129"/>
      <c r="POZ98" s="129"/>
      <c r="PPA98" s="129"/>
      <c r="PPB98" s="129"/>
      <c r="PPC98" s="129"/>
      <c r="PPD98" s="129"/>
      <c r="PPE98" s="129"/>
      <c r="PPF98" s="129"/>
      <c r="PPG98" s="129"/>
      <c r="PPH98" s="129"/>
      <c r="PPI98" s="129"/>
      <c r="PPJ98" s="129"/>
      <c r="PPK98" s="129"/>
      <c r="PPL98" s="129"/>
      <c r="PPM98" s="129"/>
      <c r="PPN98" s="129"/>
      <c r="PPO98" s="129"/>
      <c r="PPP98" s="129"/>
      <c r="PPQ98" s="129"/>
      <c r="PPR98" s="129"/>
      <c r="PPS98" s="129"/>
      <c r="PPT98" s="129"/>
      <c r="PPU98" s="129"/>
      <c r="PPV98" s="129"/>
      <c r="PPW98" s="129"/>
      <c r="PPX98" s="129"/>
      <c r="PPY98" s="129"/>
      <c r="PPZ98" s="129"/>
      <c r="PQA98" s="129"/>
      <c r="PQB98" s="129"/>
      <c r="PQC98" s="129"/>
      <c r="PQD98" s="129"/>
      <c r="PQE98" s="129"/>
      <c r="PQF98" s="129"/>
      <c r="PQG98" s="129"/>
      <c r="PQH98" s="129"/>
      <c r="PQI98" s="129"/>
      <c r="PQJ98" s="129"/>
      <c r="PQK98" s="129"/>
      <c r="PQL98" s="129"/>
      <c r="PQM98" s="129"/>
      <c r="PQN98" s="129"/>
      <c r="PQO98" s="129"/>
      <c r="PQP98" s="129"/>
      <c r="PQQ98" s="129"/>
      <c r="PQR98" s="129"/>
      <c r="PQS98" s="129"/>
      <c r="PQT98" s="129"/>
      <c r="PQU98" s="129"/>
      <c r="PQV98" s="129"/>
      <c r="PQW98" s="129"/>
      <c r="PQX98" s="129"/>
      <c r="PQY98" s="129"/>
      <c r="PQZ98" s="129"/>
      <c r="PRA98" s="129"/>
      <c r="PRB98" s="129"/>
      <c r="PRC98" s="129"/>
      <c r="PRD98" s="129"/>
      <c r="PRE98" s="129"/>
      <c r="PRF98" s="129"/>
      <c r="PRG98" s="129"/>
      <c r="PRH98" s="129"/>
      <c r="PRI98" s="129"/>
      <c r="PRJ98" s="129"/>
      <c r="PRK98" s="129"/>
      <c r="PRL98" s="129"/>
      <c r="PRM98" s="129"/>
      <c r="PRN98" s="129"/>
      <c r="PRO98" s="129"/>
      <c r="PRP98" s="129"/>
      <c r="PRQ98" s="129"/>
      <c r="PRR98" s="129"/>
      <c r="PRS98" s="129"/>
      <c r="PRT98" s="129"/>
      <c r="PRU98" s="129"/>
      <c r="PRV98" s="129"/>
      <c r="PRW98" s="129"/>
      <c r="PRX98" s="129"/>
      <c r="PRY98" s="129"/>
      <c r="PRZ98" s="129"/>
      <c r="PSA98" s="129"/>
      <c r="PSB98" s="129"/>
      <c r="PSC98" s="129"/>
      <c r="PSD98" s="129"/>
      <c r="PSE98" s="129"/>
      <c r="PSF98" s="129"/>
      <c r="PSG98" s="129"/>
      <c r="PSH98" s="129"/>
      <c r="PSI98" s="129"/>
      <c r="PSJ98" s="129"/>
      <c r="PSK98" s="129"/>
      <c r="PSL98" s="129"/>
      <c r="PSM98" s="129"/>
      <c r="PSN98" s="129"/>
      <c r="PSO98" s="129"/>
      <c r="PSP98" s="129"/>
      <c r="PSQ98" s="129"/>
      <c r="PSR98" s="129"/>
      <c r="PSS98" s="129"/>
      <c r="PST98" s="129"/>
      <c r="PSU98" s="129"/>
      <c r="PSV98" s="129"/>
      <c r="PSW98" s="129"/>
      <c r="PSX98" s="129"/>
      <c r="PSY98" s="129"/>
      <c r="PSZ98" s="129"/>
      <c r="PTA98" s="129"/>
      <c r="PTB98" s="129"/>
      <c r="PTC98" s="129"/>
      <c r="PTD98" s="129"/>
      <c r="PTE98" s="129"/>
      <c r="PTF98" s="129"/>
      <c r="PTG98" s="129"/>
      <c r="PTH98" s="129"/>
      <c r="PTI98" s="129"/>
      <c r="PTJ98" s="129"/>
      <c r="PTK98" s="129"/>
      <c r="PTL98" s="129"/>
      <c r="PTM98" s="129"/>
      <c r="PTN98" s="129"/>
      <c r="PTO98" s="129"/>
      <c r="PTP98" s="129"/>
      <c r="PTQ98" s="129"/>
      <c r="PTR98" s="129"/>
      <c r="PTS98" s="129"/>
      <c r="PTT98" s="129"/>
      <c r="PTU98" s="129"/>
      <c r="PTV98" s="129"/>
      <c r="PTW98" s="129"/>
      <c r="PTX98" s="129"/>
      <c r="PTY98" s="129"/>
      <c r="PTZ98" s="129"/>
      <c r="PUA98" s="129"/>
      <c r="PUB98" s="129"/>
      <c r="PUC98" s="129"/>
      <c r="PUD98" s="129"/>
      <c r="PUE98" s="129"/>
      <c r="PUF98" s="129"/>
      <c r="PUG98" s="129"/>
      <c r="PUH98" s="129"/>
      <c r="PUI98" s="129"/>
      <c r="PUJ98" s="129"/>
      <c r="PUK98" s="129"/>
      <c r="PUL98" s="129"/>
      <c r="PUM98" s="129"/>
      <c r="PUN98" s="129"/>
      <c r="PUO98" s="129"/>
      <c r="PUP98" s="129"/>
      <c r="PUQ98" s="129"/>
      <c r="PUR98" s="129"/>
      <c r="PUS98" s="129"/>
      <c r="PUT98" s="129"/>
      <c r="PUU98" s="129"/>
      <c r="PUV98" s="129"/>
      <c r="PUW98" s="129"/>
      <c r="PUX98" s="129"/>
      <c r="PUY98" s="129"/>
      <c r="PUZ98" s="129"/>
      <c r="PVA98" s="129"/>
      <c r="PVB98" s="129"/>
      <c r="PVC98" s="129"/>
      <c r="PVD98" s="129"/>
      <c r="PVE98" s="129"/>
      <c r="PVF98" s="129"/>
      <c r="PVG98" s="129"/>
      <c r="PVH98" s="129"/>
      <c r="PVI98" s="129"/>
      <c r="PVJ98" s="129"/>
      <c r="PVK98" s="129"/>
      <c r="PVL98" s="129"/>
      <c r="PVM98" s="129"/>
      <c r="PVN98" s="129"/>
      <c r="PVO98" s="129"/>
      <c r="PVP98" s="129"/>
      <c r="PVQ98" s="129"/>
      <c r="PVR98" s="129"/>
      <c r="PVS98" s="129"/>
      <c r="PVT98" s="129"/>
      <c r="PVU98" s="129"/>
      <c r="PVV98" s="129"/>
      <c r="PVW98" s="129"/>
      <c r="PVX98" s="129"/>
      <c r="PVY98" s="129"/>
      <c r="PVZ98" s="129"/>
      <c r="PWA98" s="129"/>
      <c r="PWB98" s="129"/>
      <c r="PWC98" s="129"/>
      <c r="PWD98" s="129"/>
      <c r="PWE98" s="129"/>
      <c r="PWF98" s="129"/>
      <c r="PWG98" s="129"/>
      <c r="PWH98" s="129"/>
      <c r="PWI98" s="129"/>
      <c r="PWJ98" s="129"/>
      <c r="PWK98" s="129"/>
      <c r="PWL98" s="129"/>
      <c r="PWM98" s="129"/>
      <c r="PWN98" s="129"/>
      <c r="PWO98" s="129"/>
      <c r="PWP98" s="129"/>
      <c r="PWQ98" s="129"/>
      <c r="PWR98" s="129"/>
      <c r="PWS98" s="129"/>
      <c r="PWT98" s="129"/>
      <c r="PWU98" s="129"/>
      <c r="PWV98" s="129"/>
      <c r="PWW98" s="129"/>
      <c r="PWX98" s="129"/>
      <c r="PWY98" s="129"/>
      <c r="PWZ98" s="129"/>
      <c r="PXA98" s="129"/>
      <c r="PXB98" s="129"/>
      <c r="PXC98" s="129"/>
      <c r="PXD98" s="129"/>
      <c r="PXE98" s="129"/>
      <c r="PXF98" s="129"/>
      <c r="PXG98" s="129"/>
      <c r="PXH98" s="129"/>
      <c r="PXI98" s="129"/>
      <c r="PXJ98" s="129"/>
      <c r="PXK98" s="129"/>
      <c r="PXL98" s="129"/>
      <c r="PXM98" s="129"/>
      <c r="PXN98" s="129"/>
      <c r="PXO98" s="129"/>
      <c r="PXP98" s="129"/>
      <c r="PXQ98" s="129"/>
      <c r="PXR98" s="129"/>
      <c r="PXS98" s="129"/>
      <c r="PXT98" s="129"/>
      <c r="PXU98" s="129"/>
      <c r="PXV98" s="129"/>
      <c r="PXW98" s="129"/>
      <c r="PXX98" s="129"/>
      <c r="PXY98" s="129"/>
      <c r="PXZ98" s="129"/>
      <c r="PYA98" s="129"/>
      <c r="PYB98" s="129"/>
      <c r="PYC98" s="129"/>
      <c r="PYD98" s="129"/>
      <c r="PYE98" s="129"/>
      <c r="PYF98" s="129"/>
      <c r="PYG98" s="129"/>
      <c r="PYH98" s="129"/>
      <c r="PYI98" s="129"/>
      <c r="PYJ98" s="129"/>
      <c r="PYK98" s="129"/>
      <c r="PYL98" s="129"/>
      <c r="PYM98" s="129"/>
      <c r="PYN98" s="129"/>
      <c r="PYO98" s="129"/>
      <c r="PYP98" s="129"/>
      <c r="PYQ98" s="129"/>
      <c r="PYR98" s="129"/>
      <c r="PYS98" s="129"/>
      <c r="PYT98" s="129"/>
      <c r="PYU98" s="129"/>
      <c r="PYV98" s="129"/>
      <c r="PYW98" s="129"/>
      <c r="PYX98" s="129"/>
      <c r="PYY98" s="129"/>
      <c r="PYZ98" s="129"/>
      <c r="PZA98" s="129"/>
      <c r="PZB98" s="129"/>
      <c r="PZC98" s="129"/>
      <c r="PZD98" s="129"/>
      <c r="PZE98" s="129"/>
      <c r="PZF98" s="129"/>
      <c r="PZG98" s="129"/>
      <c r="PZH98" s="129"/>
      <c r="PZI98" s="129"/>
      <c r="PZJ98" s="129"/>
      <c r="PZK98" s="129"/>
      <c r="PZL98" s="129"/>
      <c r="PZM98" s="129"/>
      <c r="PZN98" s="129"/>
      <c r="PZO98" s="129"/>
      <c r="PZP98" s="129"/>
      <c r="PZQ98" s="129"/>
      <c r="PZR98" s="129"/>
      <c r="PZS98" s="129"/>
      <c r="PZT98" s="129"/>
      <c r="PZU98" s="129"/>
      <c r="PZV98" s="129"/>
      <c r="PZW98" s="129"/>
      <c r="PZX98" s="129"/>
      <c r="PZY98" s="129"/>
      <c r="PZZ98" s="129"/>
      <c r="QAA98" s="129"/>
      <c r="QAB98" s="129"/>
      <c r="QAC98" s="129"/>
      <c r="QAD98" s="129"/>
      <c r="QAE98" s="129"/>
      <c r="QAF98" s="129"/>
      <c r="QAG98" s="129"/>
      <c r="QAH98" s="129"/>
      <c r="QAI98" s="129"/>
      <c r="QAJ98" s="129"/>
      <c r="QAK98" s="129"/>
      <c r="QAL98" s="129"/>
      <c r="QAM98" s="129"/>
      <c r="QAN98" s="129"/>
      <c r="QAO98" s="129"/>
      <c r="QAP98" s="129"/>
      <c r="QAQ98" s="129"/>
      <c r="QAR98" s="129"/>
      <c r="QAS98" s="129"/>
      <c r="QAT98" s="129"/>
      <c r="QAU98" s="129"/>
      <c r="QAV98" s="129"/>
      <c r="QAW98" s="129"/>
      <c r="QAX98" s="129"/>
      <c r="QAY98" s="129"/>
      <c r="QAZ98" s="129"/>
      <c r="QBA98" s="129"/>
      <c r="QBB98" s="129"/>
      <c r="QBC98" s="129"/>
      <c r="QBD98" s="129"/>
      <c r="QBE98" s="129"/>
      <c r="QBF98" s="129"/>
      <c r="QBG98" s="129"/>
      <c r="QBH98" s="129"/>
      <c r="QBI98" s="129"/>
      <c r="QBJ98" s="129"/>
      <c r="QBK98" s="129"/>
      <c r="QBL98" s="129"/>
      <c r="QBM98" s="129"/>
      <c r="QBN98" s="129"/>
      <c r="QBO98" s="129"/>
      <c r="QBP98" s="129"/>
      <c r="QBQ98" s="129"/>
      <c r="QBR98" s="129"/>
      <c r="QBS98" s="129"/>
      <c r="QBT98" s="129"/>
      <c r="QBU98" s="129"/>
      <c r="QBV98" s="129"/>
      <c r="QBW98" s="129"/>
      <c r="QBX98" s="129"/>
      <c r="QBY98" s="129"/>
      <c r="QBZ98" s="129"/>
      <c r="QCA98" s="129"/>
      <c r="QCB98" s="129"/>
      <c r="QCC98" s="129"/>
      <c r="QCD98" s="129"/>
      <c r="QCE98" s="129"/>
      <c r="QCF98" s="129"/>
      <c r="QCG98" s="129"/>
      <c r="QCH98" s="129"/>
      <c r="QCI98" s="129"/>
      <c r="QCJ98" s="129"/>
      <c r="QCK98" s="129"/>
      <c r="QCL98" s="129"/>
      <c r="QCM98" s="129"/>
      <c r="QCN98" s="129"/>
      <c r="QCO98" s="129"/>
      <c r="QCP98" s="129"/>
      <c r="QCQ98" s="129"/>
      <c r="QCR98" s="129"/>
      <c r="QCS98" s="129"/>
      <c r="QCT98" s="129"/>
      <c r="QCU98" s="129"/>
      <c r="QCV98" s="129"/>
      <c r="QCW98" s="129"/>
      <c r="QCX98" s="129"/>
      <c r="QCY98" s="129"/>
      <c r="QCZ98" s="129"/>
      <c r="QDA98" s="129"/>
      <c r="QDB98" s="129"/>
      <c r="QDC98" s="129"/>
      <c r="QDD98" s="129"/>
      <c r="QDE98" s="129"/>
      <c r="QDF98" s="129"/>
      <c r="QDG98" s="129"/>
      <c r="QDH98" s="129"/>
      <c r="QDI98" s="129"/>
      <c r="QDJ98" s="129"/>
      <c r="QDK98" s="129"/>
      <c r="QDL98" s="129"/>
      <c r="QDM98" s="129"/>
      <c r="QDN98" s="129"/>
      <c r="QDO98" s="129"/>
      <c r="QDP98" s="129"/>
      <c r="QDQ98" s="129"/>
      <c r="QDR98" s="129"/>
      <c r="QDS98" s="129"/>
      <c r="QDT98" s="129"/>
      <c r="QDU98" s="129"/>
      <c r="QDV98" s="129"/>
      <c r="QDW98" s="129"/>
      <c r="QDX98" s="129"/>
      <c r="QDY98" s="129"/>
      <c r="QDZ98" s="129"/>
      <c r="QEA98" s="129"/>
      <c r="QEB98" s="129"/>
      <c r="QEC98" s="129"/>
      <c r="QED98" s="129"/>
      <c r="QEE98" s="129"/>
      <c r="QEF98" s="129"/>
      <c r="QEG98" s="129"/>
      <c r="QEH98" s="129"/>
      <c r="QEI98" s="129"/>
      <c r="QEJ98" s="129"/>
      <c r="QEK98" s="129"/>
      <c r="QEL98" s="129"/>
      <c r="QEM98" s="129"/>
      <c r="QEN98" s="129"/>
      <c r="QEO98" s="129"/>
      <c r="QEP98" s="129"/>
      <c r="QEQ98" s="129"/>
      <c r="QER98" s="129"/>
      <c r="QES98" s="129"/>
      <c r="QET98" s="129"/>
      <c r="QEU98" s="129"/>
      <c r="QEV98" s="129"/>
      <c r="QEW98" s="129"/>
      <c r="QEX98" s="129"/>
      <c r="QEY98" s="129"/>
      <c r="QEZ98" s="129"/>
      <c r="QFA98" s="129"/>
      <c r="QFB98" s="129"/>
      <c r="QFC98" s="129"/>
      <c r="QFD98" s="129"/>
      <c r="QFE98" s="129"/>
      <c r="QFF98" s="129"/>
      <c r="QFG98" s="129"/>
      <c r="QFH98" s="129"/>
      <c r="QFI98" s="129"/>
      <c r="QFJ98" s="129"/>
      <c r="QFK98" s="129"/>
      <c r="QFL98" s="129"/>
      <c r="QFM98" s="129"/>
      <c r="QFN98" s="129"/>
      <c r="QFO98" s="129"/>
      <c r="QFP98" s="129"/>
      <c r="QFQ98" s="129"/>
      <c r="QFR98" s="129"/>
      <c r="QFS98" s="129"/>
      <c r="QFT98" s="129"/>
      <c r="QFU98" s="129"/>
      <c r="QFV98" s="129"/>
      <c r="QFW98" s="129"/>
      <c r="QFX98" s="129"/>
      <c r="QFY98" s="129"/>
      <c r="QFZ98" s="129"/>
      <c r="QGA98" s="129"/>
      <c r="QGB98" s="129"/>
      <c r="QGC98" s="129"/>
      <c r="QGD98" s="129"/>
      <c r="QGE98" s="129"/>
      <c r="QGF98" s="129"/>
      <c r="QGG98" s="129"/>
      <c r="QGH98" s="129"/>
      <c r="QGI98" s="129"/>
      <c r="QGJ98" s="129"/>
      <c r="QGK98" s="129"/>
      <c r="QGL98" s="129"/>
      <c r="QGM98" s="129"/>
      <c r="QGN98" s="129"/>
      <c r="QGO98" s="129"/>
      <c r="QGP98" s="129"/>
      <c r="QGQ98" s="129"/>
      <c r="QGR98" s="129"/>
      <c r="QGS98" s="129"/>
      <c r="QGT98" s="129"/>
      <c r="QGU98" s="129"/>
      <c r="QGV98" s="129"/>
      <c r="QGW98" s="129"/>
      <c r="QGX98" s="129"/>
      <c r="QGY98" s="129"/>
      <c r="QGZ98" s="129"/>
      <c r="QHA98" s="129"/>
      <c r="QHB98" s="129"/>
      <c r="QHC98" s="129"/>
      <c r="QHD98" s="129"/>
      <c r="QHE98" s="129"/>
      <c r="QHF98" s="129"/>
      <c r="QHG98" s="129"/>
      <c r="QHH98" s="129"/>
      <c r="QHI98" s="129"/>
      <c r="QHJ98" s="129"/>
      <c r="QHK98" s="129"/>
      <c r="QHL98" s="129"/>
      <c r="QHM98" s="129"/>
      <c r="QHN98" s="129"/>
      <c r="QHO98" s="129"/>
      <c r="QHP98" s="129"/>
      <c r="QHQ98" s="129"/>
      <c r="QHR98" s="129"/>
      <c r="QHS98" s="129"/>
      <c r="QHT98" s="129"/>
      <c r="QHU98" s="129"/>
      <c r="QHV98" s="129"/>
      <c r="QHW98" s="129"/>
      <c r="QHX98" s="129"/>
      <c r="QHY98" s="129"/>
      <c r="QHZ98" s="129"/>
      <c r="QIA98" s="129"/>
      <c r="QIB98" s="129"/>
      <c r="QIC98" s="129"/>
      <c r="QID98" s="129"/>
      <c r="QIE98" s="129"/>
      <c r="QIF98" s="129"/>
      <c r="QIG98" s="129"/>
      <c r="QIH98" s="129"/>
      <c r="QII98" s="129"/>
      <c r="QIJ98" s="129"/>
      <c r="QIK98" s="129"/>
      <c r="QIL98" s="129"/>
      <c r="QIM98" s="129"/>
      <c r="QIN98" s="129"/>
      <c r="QIO98" s="129"/>
      <c r="QIP98" s="129"/>
      <c r="QIQ98" s="129"/>
      <c r="QIR98" s="129"/>
      <c r="QIS98" s="129"/>
      <c r="QIT98" s="129"/>
      <c r="QIU98" s="129"/>
      <c r="QIV98" s="129"/>
      <c r="QIW98" s="129"/>
      <c r="QIX98" s="129"/>
      <c r="QIY98" s="129"/>
      <c r="QIZ98" s="129"/>
      <c r="QJA98" s="129"/>
      <c r="QJB98" s="129"/>
      <c r="QJC98" s="129"/>
      <c r="QJD98" s="129"/>
      <c r="QJE98" s="129"/>
      <c r="QJF98" s="129"/>
      <c r="QJG98" s="129"/>
      <c r="QJH98" s="129"/>
      <c r="QJI98" s="129"/>
      <c r="QJJ98" s="129"/>
      <c r="QJK98" s="129"/>
      <c r="QJL98" s="129"/>
      <c r="QJM98" s="129"/>
      <c r="QJN98" s="129"/>
      <c r="QJO98" s="129"/>
      <c r="QJP98" s="129"/>
      <c r="QJQ98" s="129"/>
      <c r="QJR98" s="129"/>
      <c r="QJS98" s="129"/>
      <c r="QJT98" s="129"/>
      <c r="QJU98" s="129"/>
      <c r="QJV98" s="129"/>
      <c r="QJW98" s="129"/>
      <c r="QJX98" s="129"/>
      <c r="QJY98" s="129"/>
      <c r="QJZ98" s="129"/>
      <c r="QKA98" s="129"/>
      <c r="QKB98" s="129"/>
      <c r="QKC98" s="129"/>
      <c r="QKD98" s="129"/>
      <c r="QKE98" s="129"/>
      <c r="QKF98" s="129"/>
      <c r="QKG98" s="129"/>
      <c r="QKH98" s="129"/>
      <c r="QKI98" s="129"/>
      <c r="QKJ98" s="129"/>
      <c r="QKK98" s="129"/>
      <c r="QKL98" s="129"/>
      <c r="QKM98" s="129"/>
      <c r="QKN98" s="129"/>
      <c r="QKO98" s="129"/>
      <c r="QKP98" s="129"/>
      <c r="QKQ98" s="129"/>
      <c r="QKR98" s="129"/>
      <c r="QKS98" s="129"/>
      <c r="QKT98" s="129"/>
      <c r="QKU98" s="129"/>
      <c r="QKV98" s="129"/>
      <c r="QKW98" s="129"/>
      <c r="QKX98" s="129"/>
      <c r="QKY98" s="129"/>
      <c r="QKZ98" s="129"/>
      <c r="QLA98" s="129"/>
      <c r="QLB98" s="129"/>
      <c r="QLC98" s="129"/>
      <c r="QLD98" s="129"/>
      <c r="QLE98" s="129"/>
      <c r="QLF98" s="129"/>
      <c r="QLG98" s="129"/>
      <c r="QLH98" s="129"/>
      <c r="QLI98" s="129"/>
      <c r="QLJ98" s="129"/>
      <c r="QLK98" s="129"/>
      <c r="QLL98" s="129"/>
      <c r="QLM98" s="129"/>
      <c r="QLN98" s="129"/>
      <c r="QLO98" s="129"/>
      <c r="QLP98" s="129"/>
      <c r="QLQ98" s="129"/>
      <c r="QLR98" s="129"/>
      <c r="QLS98" s="129"/>
      <c r="QLT98" s="129"/>
      <c r="QLU98" s="129"/>
      <c r="QLV98" s="129"/>
      <c r="QLW98" s="129"/>
      <c r="QLX98" s="129"/>
      <c r="QLY98" s="129"/>
      <c r="QLZ98" s="129"/>
      <c r="QMA98" s="129"/>
      <c r="QMB98" s="129"/>
      <c r="QMC98" s="129"/>
      <c r="QMD98" s="129"/>
      <c r="QME98" s="129"/>
      <c r="QMF98" s="129"/>
      <c r="QMG98" s="129"/>
      <c r="QMH98" s="129"/>
      <c r="QMI98" s="129"/>
      <c r="QMJ98" s="129"/>
      <c r="QMK98" s="129"/>
      <c r="QML98" s="129"/>
      <c r="QMM98" s="129"/>
      <c r="QMN98" s="129"/>
      <c r="QMO98" s="129"/>
      <c r="QMP98" s="129"/>
      <c r="QMQ98" s="129"/>
      <c r="QMR98" s="129"/>
      <c r="QMS98" s="129"/>
      <c r="QMT98" s="129"/>
      <c r="QMU98" s="129"/>
      <c r="QMV98" s="129"/>
      <c r="QMW98" s="129"/>
      <c r="QMX98" s="129"/>
      <c r="QMY98" s="129"/>
      <c r="QMZ98" s="129"/>
      <c r="QNA98" s="129"/>
      <c r="QNB98" s="129"/>
      <c r="QNC98" s="129"/>
      <c r="QND98" s="129"/>
      <c r="QNE98" s="129"/>
      <c r="QNF98" s="129"/>
      <c r="QNG98" s="129"/>
      <c r="QNH98" s="129"/>
      <c r="QNI98" s="129"/>
      <c r="QNJ98" s="129"/>
      <c r="QNK98" s="129"/>
      <c r="QNL98" s="129"/>
      <c r="QNM98" s="129"/>
      <c r="QNN98" s="129"/>
      <c r="QNO98" s="129"/>
      <c r="QNP98" s="129"/>
      <c r="QNQ98" s="129"/>
      <c r="QNR98" s="129"/>
      <c r="QNS98" s="129"/>
      <c r="QNT98" s="129"/>
      <c r="QNU98" s="129"/>
      <c r="QNV98" s="129"/>
      <c r="QNW98" s="129"/>
      <c r="QNX98" s="129"/>
      <c r="QNY98" s="129"/>
      <c r="QNZ98" s="129"/>
      <c r="QOA98" s="129"/>
      <c r="QOB98" s="129"/>
      <c r="QOC98" s="129"/>
      <c r="QOD98" s="129"/>
      <c r="QOE98" s="129"/>
      <c r="QOF98" s="129"/>
      <c r="QOG98" s="129"/>
      <c r="QOH98" s="129"/>
      <c r="QOI98" s="129"/>
      <c r="QOJ98" s="129"/>
      <c r="QOK98" s="129"/>
      <c r="QOL98" s="129"/>
      <c r="QOM98" s="129"/>
      <c r="QON98" s="129"/>
      <c r="QOO98" s="129"/>
      <c r="QOP98" s="129"/>
      <c r="QOQ98" s="129"/>
      <c r="QOR98" s="129"/>
      <c r="QOS98" s="129"/>
      <c r="QOT98" s="129"/>
      <c r="QOU98" s="129"/>
      <c r="QOV98" s="129"/>
      <c r="QOW98" s="129"/>
      <c r="QOX98" s="129"/>
      <c r="QOY98" s="129"/>
      <c r="QOZ98" s="129"/>
      <c r="QPA98" s="129"/>
      <c r="QPB98" s="129"/>
      <c r="QPC98" s="129"/>
      <c r="QPD98" s="129"/>
      <c r="QPE98" s="129"/>
      <c r="QPF98" s="129"/>
      <c r="QPG98" s="129"/>
      <c r="QPH98" s="129"/>
      <c r="QPI98" s="129"/>
      <c r="QPJ98" s="129"/>
      <c r="QPK98" s="129"/>
      <c r="QPL98" s="129"/>
      <c r="QPM98" s="129"/>
      <c r="QPN98" s="129"/>
      <c r="QPO98" s="129"/>
      <c r="QPP98" s="129"/>
      <c r="QPQ98" s="129"/>
      <c r="QPR98" s="129"/>
      <c r="QPS98" s="129"/>
      <c r="QPT98" s="129"/>
      <c r="QPU98" s="129"/>
      <c r="QPV98" s="129"/>
      <c r="QPW98" s="129"/>
      <c r="QPX98" s="129"/>
      <c r="QPY98" s="129"/>
      <c r="QPZ98" s="129"/>
      <c r="QQA98" s="129"/>
      <c r="QQB98" s="129"/>
      <c r="QQC98" s="129"/>
      <c r="QQD98" s="129"/>
      <c r="QQE98" s="129"/>
      <c r="QQF98" s="129"/>
      <c r="QQG98" s="129"/>
      <c r="QQH98" s="129"/>
      <c r="QQI98" s="129"/>
      <c r="QQJ98" s="129"/>
      <c r="QQK98" s="129"/>
      <c r="QQL98" s="129"/>
      <c r="QQM98" s="129"/>
      <c r="QQN98" s="129"/>
      <c r="QQO98" s="129"/>
      <c r="QQP98" s="129"/>
      <c r="QQQ98" s="129"/>
      <c r="QQR98" s="129"/>
      <c r="QQS98" s="129"/>
      <c r="QQT98" s="129"/>
      <c r="QQU98" s="129"/>
      <c r="QQV98" s="129"/>
      <c r="QQW98" s="129"/>
      <c r="QQX98" s="129"/>
      <c r="QQY98" s="129"/>
      <c r="QQZ98" s="129"/>
      <c r="QRA98" s="129"/>
      <c r="QRB98" s="129"/>
      <c r="QRC98" s="129"/>
      <c r="QRD98" s="129"/>
      <c r="QRE98" s="129"/>
      <c r="QRF98" s="129"/>
      <c r="QRG98" s="129"/>
      <c r="QRH98" s="129"/>
      <c r="QRI98" s="129"/>
      <c r="QRJ98" s="129"/>
      <c r="QRK98" s="129"/>
      <c r="QRL98" s="129"/>
      <c r="QRM98" s="129"/>
      <c r="QRN98" s="129"/>
      <c r="QRO98" s="129"/>
      <c r="QRP98" s="129"/>
      <c r="QRQ98" s="129"/>
      <c r="QRR98" s="129"/>
      <c r="QRS98" s="129"/>
      <c r="QRT98" s="129"/>
      <c r="QRU98" s="129"/>
      <c r="QRV98" s="129"/>
      <c r="QRW98" s="129"/>
      <c r="QRX98" s="129"/>
      <c r="QRY98" s="129"/>
      <c r="QRZ98" s="129"/>
      <c r="QSA98" s="129"/>
      <c r="QSB98" s="129"/>
      <c r="QSC98" s="129"/>
      <c r="QSD98" s="129"/>
      <c r="QSE98" s="129"/>
      <c r="QSF98" s="129"/>
      <c r="QSG98" s="129"/>
      <c r="QSH98" s="129"/>
      <c r="QSI98" s="129"/>
      <c r="QSJ98" s="129"/>
      <c r="QSK98" s="129"/>
      <c r="QSL98" s="129"/>
      <c r="QSM98" s="129"/>
      <c r="QSN98" s="129"/>
      <c r="QSO98" s="129"/>
      <c r="QSP98" s="129"/>
      <c r="QSQ98" s="129"/>
      <c r="QSR98" s="129"/>
      <c r="QSS98" s="129"/>
      <c r="QST98" s="129"/>
      <c r="QSU98" s="129"/>
      <c r="QSV98" s="129"/>
      <c r="QSW98" s="129"/>
      <c r="QSX98" s="129"/>
      <c r="QSY98" s="129"/>
      <c r="QSZ98" s="129"/>
      <c r="QTA98" s="129"/>
      <c r="QTB98" s="129"/>
      <c r="QTC98" s="129"/>
      <c r="QTD98" s="129"/>
      <c r="QTE98" s="129"/>
      <c r="QTF98" s="129"/>
      <c r="QTG98" s="129"/>
      <c r="QTH98" s="129"/>
      <c r="QTI98" s="129"/>
      <c r="QTJ98" s="129"/>
      <c r="QTK98" s="129"/>
      <c r="QTL98" s="129"/>
      <c r="QTM98" s="129"/>
      <c r="QTN98" s="129"/>
      <c r="QTO98" s="129"/>
      <c r="QTP98" s="129"/>
      <c r="QTQ98" s="129"/>
      <c r="QTR98" s="129"/>
      <c r="QTS98" s="129"/>
      <c r="QTT98" s="129"/>
      <c r="QTU98" s="129"/>
      <c r="QTV98" s="129"/>
      <c r="QTW98" s="129"/>
      <c r="QTX98" s="129"/>
      <c r="QTY98" s="129"/>
      <c r="QTZ98" s="129"/>
      <c r="QUA98" s="129"/>
      <c r="QUB98" s="129"/>
      <c r="QUC98" s="129"/>
      <c r="QUD98" s="129"/>
      <c r="QUE98" s="129"/>
      <c r="QUF98" s="129"/>
      <c r="QUG98" s="129"/>
      <c r="QUH98" s="129"/>
      <c r="QUI98" s="129"/>
      <c r="QUJ98" s="129"/>
      <c r="QUK98" s="129"/>
      <c r="QUL98" s="129"/>
      <c r="QUM98" s="129"/>
      <c r="QUN98" s="129"/>
      <c r="QUO98" s="129"/>
      <c r="QUP98" s="129"/>
      <c r="QUQ98" s="129"/>
      <c r="QUR98" s="129"/>
      <c r="QUS98" s="129"/>
      <c r="QUT98" s="129"/>
      <c r="QUU98" s="129"/>
      <c r="QUV98" s="129"/>
      <c r="QUW98" s="129"/>
      <c r="QUX98" s="129"/>
      <c r="QUY98" s="129"/>
      <c r="QUZ98" s="129"/>
      <c r="QVA98" s="129"/>
      <c r="QVB98" s="129"/>
      <c r="QVC98" s="129"/>
      <c r="QVD98" s="129"/>
      <c r="QVE98" s="129"/>
      <c r="QVF98" s="129"/>
      <c r="QVG98" s="129"/>
      <c r="QVH98" s="129"/>
      <c r="QVI98" s="129"/>
      <c r="QVJ98" s="129"/>
      <c r="QVK98" s="129"/>
      <c r="QVL98" s="129"/>
      <c r="QVM98" s="129"/>
      <c r="QVN98" s="129"/>
      <c r="QVO98" s="129"/>
      <c r="QVP98" s="129"/>
      <c r="QVQ98" s="129"/>
      <c r="QVR98" s="129"/>
      <c r="QVS98" s="129"/>
      <c r="QVT98" s="129"/>
      <c r="QVU98" s="129"/>
      <c r="QVV98" s="129"/>
      <c r="QVW98" s="129"/>
      <c r="QVX98" s="129"/>
      <c r="QVY98" s="129"/>
      <c r="QVZ98" s="129"/>
      <c r="QWA98" s="129"/>
      <c r="QWB98" s="129"/>
      <c r="QWC98" s="129"/>
      <c r="QWD98" s="129"/>
      <c r="QWE98" s="129"/>
      <c r="QWF98" s="129"/>
      <c r="QWG98" s="129"/>
      <c r="QWH98" s="129"/>
      <c r="QWI98" s="129"/>
      <c r="QWJ98" s="129"/>
      <c r="QWK98" s="129"/>
      <c r="QWL98" s="129"/>
      <c r="QWM98" s="129"/>
      <c r="QWN98" s="129"/>
      <c r="QWO98" s="129"/>
      <c r="QWP98" s="129"/>
      <c r="QWQ98" s="129"/>
      <c r="QWR98" s="129"/>
      <c r="QWS98" s="129"/>
      <c r="QWT98" s="129"/>
      <c r="QWU98" s="129"/>
      <c r="QWV98" s="129"/>
      <c r="QWW98" s="129"/>
      <c r="QWX98" s="129"/>
      <c r="QWY98" s="129"/>
      <c r="QWZ98" s="129"/>
      <c r="QXA98" s="129"/>
      <c r="QXB98" s="129"/>
      <c r="QXC98" s="129"/>
      <c r="QXD98" s="129"/>
      <c r="QXE98" s="129"/>
      <c r="QXF98" s="129"/>
      <c r="QXG98" s="129"/>
      <c r="QXH98" s="129"/>
      <c r="QXI98" s="129"/>
      <c r="QXJ98" s="129"/>
      <c r="QXK98" s="129"/>
      <c r="QXL98" s="129"/>
      <c r="QXM98" s="129"/>
      <c r="QXN98" s="129"/>
      <c r="QXO98" s="129"/>
      <c r="QXP98" s="129"/>
      <c r="QXQ98" s="129"/>
      <c r="QXR98" s="129"/>
      <c r="QXS98" s="129"/>
      <c r="QXT98" s="129"/>
      <c r="QXU98" s="129"/>
      <c r="QXV98" s="129"/>
      <c r="QXW98" s="129"/>
      <c r="QXX98" s="129"/>
      <c r="QXY98" s="129"/>
      <c r="QXZ98" s="129"/>
      <c r="QYA98" s="129"/>
      <c r="QYB98" s="129"/>
      <c r="QYC98" s="129"/>
      <c r="QYD98" s="129"/>
      <c r="QYE98" s="129"/>
      <c r="QYF98" s="129"/>
      <c r="QYG98" s="129"/>
      <c r="QYH98" s="129"/>
      <c r="QYI98" s="129"/>
      <c r="QYJ98" s="129"/>
      <c r="QYK98" s="129"/>
      <c r="QYL98" s="129"/>
      <c r="QYM98" s="129"/>
      <c r="QYN98" s="129"/>
      <c r="QYO98" s="129"/>
      <c r="QYP98" s="129"/>
      <c r="QYQ98" s="129"/>
      <c r="QYR98" s="129"/>
      <c r="QYS98" s="129"/>
      <c r="QYT98" s="129"/>
      <c r="QYU98" s="129"/>
      <c r="QYV98" s="129"/>
      <c r="QYW98" s="129"/>
      <c r="QYX98" s="129"/>
      <c r="QYY98" s="129"/>
      <c r="QYZ98" s="129"/>
      <c r="QZA98" s="129"/>
      <c r="QZB98" s="129"/>
      <c r="QZC98" s="129"/>
      <c r="QZD98" s="129"/>
      <c r="QZE98" s="129"/>
      <c r="QZF98" s="129"/>
      <c r="QZG98" s="129"/>
      <c r="QZH98" s="129"/>
      <c r="QZI98" s="129"/>
      <c r="QZJ98" s="129"/>
      <c r="QZK98" s="129"/>
      <c r="QZL98" s="129"/>
      <c r="QZM98" s="129"/>
      <c r="QZN98" s="129"/>
      <c r="QZO98" s="129"/>
      <c r="QZP98" s="129"/>
      <c r="QZQ98" s="129"/>
      <c r="QZR98" s="129"/>
      <c r="QZS98" s="129"/>
      <c r="QZT98" s="129"/>
      <c r="QZU98" s="129"/>
      <c r="QZV98" s="129"/>
      <c r="QZW98" s="129"/>
      <c r="QZX98" s="129"/>
      <c r="QZY98" s="129"/>
      <c r="QZZ98" s="129"/>
      <c r="RAA98" s="129"/>
      <c r="RAB98" s="129"/>
      <c r="RAC98" s="129"/>
      <c r="RAD98" s="129"/>
      <c r="RAE98" s="129"/>
      <c r="RAF98" s="129"/>
      <c r="RAG98" s="129"/>
      <c r="RAH98" s="129"/>
      <c r="RAI98" s="129"/>
      <c r="RAJ98" s="129"/>
      <c r="RAK98" s="129"/>
      <c r="RAL98" s="129"/>
      <c r="RAM98" s="129"/>
      <c r="RAN98" s="129"/>
      <c r="RAO98" s="129"/>
      <c r="RAP98" s="129"/>
      <c r="RAQ98" s="129"/>
      <c r="RAR98" s="129"/>
      <c r="RAS98" s="129"/>
      <c r="RAT98" s="129"/>
      <c r="RAU98" s="129"/>
      <c r="RAV98" s="129"/>
      <c r="RAW98" s="129"/>
      <c r="RAX98" s="129"/>
      <c r="RAY98" s="129"/>
      <c r="RAZ98" s="129"/>
      <c r="RBA98" s="129"/>
      <c r="RBB98" s="129"/>
      <c r="RBC98" s="129"/>
      <c r="RBD98" s="129"/>
      <c r="RBE98" s="129"/>
      <c r="RBF98" s="129"/>
      <c r="RBG98" s="129"/>
      <c r="RBH98" s="129"/>
      <c r="RBI98" s="129"/>
      <c r="RBJ98" s="129"/>
      <c r="RBK98" s="129"/>
      <c r="RBL98" s="129"/>
      <c r="RBM98" s="129"/>
      <c r="RBN98" s="129"/>
      <c r="RBO98" s="129"/>
      <c r="RBP98" s="129"/>
      <c r="RBQ98" s="129"/>
      <c r="RBR98" s="129"/>
      <c r="RBS98" s="129"/>
      <c r="RBT98" s="129"/>
      <c r="RBU98" s="129"/>
      <c r="RBV98" s="129"/>
      <c r="RBW98" s="129"/>
      <c r="RBX98" s="129"/>
      <c r="RBY98" s="129"/>
      <c r="RBZ98" s="129"/>
      <c r="RCA98" s="129"/>
      <c r="RCB98" s="129"/>
      <c r="RCC98" s="129"/>
      <c r="RCD98" s="129"/>
      <c r="RCE98" s="129"/>
      <c r="RCF98" s="129"/>
      <c r="RCG98" s="129"/>
      <c r="RCH98" s="129"/>
      <c r="RCI98" s="129"/>
      <c r="RCJ98" s="129"/>
      <c r="RCK98" s="129"/>
      <c r="RCL98" s="129"/>
      <c r="RCM98" s="129"/>
      <c r="RCN98" s="129"/>
      <c r="RCO98" s="129"/>
      <c r="RCP98" s="129"/>
      <c r="RCQ98" s="129"/>
      <c r="RCR98" s="129"/>
      <c r="RCS98" s="129"/>
      <c r="RCT98" s="129"/>
      <c r="RCU98" s="129"/>
      <c r="RCV98" s="129"/>
      <c r="RCW98" s="129"/>
      <c r="RCX98" s="129"/>
      <c r="RCY98" s="129"/>
      <c r="RCZ98" s="129"/>
      <c r="RDA98" s="129"/>
      <c r="RDB98" s="129"/>
      <c r="RDC98" s="129"/>
      <c r="RDD98" s="129"/>
      <c r="RDE98" s="129"/>
      <c r="RDF98" s="129"/>
      <c r="RDG98" s="129"/>
      <c r="RDH98" s="129"/>
      <c r="RDI98" s="129"/>
      <c r="RDJ98" s="129"/>
      <c r="RDK98" s="129"/>
      <c r="RDL98" s="129"/>
      <c r="RDM98" s="129"/>
      <c r="RDN98" s="129"/>
      <c r="RDO98" s="129"/>
      <c r="RDP98" s="129"/>
      <c r="RDQ98" s="129"/>
      <c r="RDR98" s="129"/>
      <c r="RDS98" s="129"/>
      <c r="RDT98" s="129"/>
      <c r="RDU98" s="129"/>
      <c r="RDV98" s="129"/>
      <c r="RDW98" s="129"/>
      <c r="RDX98" s="129"/>
      <c r="RDY98" s="129"/>
      <c r="RDZ98" s="129"/>
      <c r="REA98" s="129"/>
      <c r="REB98" s="129"/>
      <c r="REC98" s="129"/>
      <c r="RED98" s="129"/>
      <c r="REE98" s="129"/>
      <c r="REF98" s="129"/>
      <c r="REG98" s="129"/>
      <c r="REH98" s="129"/>
      <c r="REI98" s="129"/>
      <c r="REJ98" s="129"/>
      <c r="REK98" s="129"/>
      <c r="REL98" s="129"/>
      <c r="REM98" s="129"/>
      <c r="REN98" s="129"/>
      <c r="REO98" s="129"/>
      <c r="REP98" s="129"/>
      <c r="REQ98" s="129"/>
      <c r="RER98" s="129"/>
      <c r="RES98" s="129"/>
      <c r="RET98" s="129"/>
      <c r="REU98" s="129"/>
      <c r="REV98" s="129"/>
      <c r="REW98" s="129"/>
      <c r="REX98" s="129"/>
      <c r="REY98" s="129"/>
      <c r="REZ98" s="129"/>
      <c r="RFA98" s="129"/>
      <c r="RFB98" s="129"/>
      <c r="RFC98" s="129"/>
      <c r="RFD98" s="129"/>
      <c r="RFE98" s="129"/>
      <c r="RFF98" s="129"/>
      <c r="RFG98" s="129"/>
      <c r="RFH98" s="129"/>
      <c r="RFI98" s="129"/>
      <c r="RFJ98" s="129"/>
      <c r="RFK98" s="129"/>
      <c r="RFL98" s="129"/>
      <c r="RFM98" s="129"/>
      <c r="RFN98" s="129"/>
      <c r="RFO98" s="129"/>
      <c r="RFP98" s="129"/>
      <c r="RFQ98" s="129"/>
      <c r="RFR98" s="129"/>
      <c r="RFS98" s="129"/>
      <c r="RFT98" s="129"/>
      <c r="RFU98" s="129"/>
      <c r="RFV98" s="129"/>
      <c r="RFW98" s="129"/>
      <c r="RFX98" s="129"/>
      <c r="RFY98" s="129"/>
      <c r="RFZ98" s="129"/>
      <c r="RGA98" s="129"/>
      <c r="RGB98" s="129"/>
      <c r="RGC98" s="129"/>
      <c r="RGD98" s="129"/>
      <c r="RGE98" s="129"/>
      <c r="RGF98" s="129"/>
      <c r="RGG98" s="129"/>
      <c r="RGH98" s="129"/>
      <c r="RGI98" s="129"/>
      <c r="RGJ98" s="129"/>
      <c r="RGK98" s="129"/>
      <c r="RGL98" s="129"/>
      <c r="RGM98" s="129"/>
      <c r="RGN98" s="129"/>
      <c r="RGO98" s="129"/>
      <c r="RGP98" s="129"/>
      <c r="RGQ98" s="129"/>
      <c r="RGR98" s="129"/>
      <c r="RGS98" s="129"/>
      <c r="RGT98" s="129"/>
      <c r="RGU98" s="129"/>
      <c r="RGV98" s="129"/>
      <c r="RGW98" s="129"/>
      <c r="RGX98" s="129"/>
      <c r="RGY98" s="129"/>
      <c r="RGZ98" s="129"/>
      <c r="RHA98" s="129"/>
      <c r="RHB98" s="129"/>
      <c r="RHC98" s="129"/>
      <c r="RHD98" s="129"/>
      <c r="RHE98" s="129"/>
      <c r="RHF98" s="129"/>
      <c r="RHG98" s="129"/>
      <c r="RHH98" s="129"/>
      <c r="RHI98" s="129"/>
      <c r="RHJ98" s="129"/>
      <c r="RHK98" s="129"/>
      <c r="RHL98" s="129"/>
      <c r="RHM98" s="129"/>
      <c r="RHN98" s="129"/>
      <c r="RHO98" s="129"/>
      <c r="RHP98" s="129"/>
      <c r="RHQ98" s="129"/>
      <c r="RHR98" s="129"/>
      <c r="RHS98" s="129"/>
      <c r="RHT98" s="129"/>
      <c r="RHU98" s="129"/>
      <c r="RHV98" s="129"/>
      <c r="RHW98" s="129"/>
      <c r="RHX98" s="129"/>
      <c r="RHY98" s="129"/>
      <c r="RHZ98" s="129"/>
      <c r="RIA98" s="129"/>
      <c r="RIB98" s="129"/>
      <c r="RIC98" s="129"/>
      <c r="RID98" s="129"/>
      <c r="RIE98" s="129"/>
      <c r="RIF98" s="129"/>
      <c r="RIG98" s="129"/>
      <c r="RIH98" s="129"/>
      <c r="RII98" s="129"/>
      <c r="RIJ98" s="129"/>
      <c r="RIK98" s="129"/>
      <c r="RIL98" s="129"/>
      <c r="RIM98" s="129"/>
      <c r="RIN98" s="129"/>
      <c r="RIO98" s="129"/>
      <c r="RIP98" s="129"/>
      <c r="RIQ98" s="129"/>
      <c r="RIR98" s="129"/>
      <c r="RIS98" s="129"/>
      <c r="RIT98" s="129"/>
      <c r="RIU98" s="129"/>
      <c r="RIV98" s="129"/>
      <c r="RIW98" s="129"/>
      <c r="RIX98" s="129"/>
      <c r="RIY98" s="129"/>
      <c r="RIZ98" s="129"/>
      <c r="RJA98" s="129"/>
      <c r="RJB98" s="129"/>
      <c r="RJC98" s="129"/>
      <c r="RJD98" s="129"/>
      <c r="RJE98" s="129"/>
      <c r="RJF98" s="129"/>
      <c r="RJG98" s="129"/>
      <c r="RJH98" s="129"/>
      <c r="RJI98" s="129"/>
      <c r="RJJ98" s="129"/>
      <c r="RJK98" s="129"/>
      <c r="RJL98" s="129"/>
      <c r="RJM98" s="129"/>
      <c r="RJN98" s="129"/>
      <c r="RJO98" s="129"/>
      <c r="RJP98" s="129"/>
      <c r="RJQ98" s="129"/>
      <c r="RJR98" s="129"/>
      <c r="RJS98" s="129"/>
      <c r="RJT98" s="129"/>
      <c r="RJU98" s="129"/>
      <c r="RJV98" s="129"/>
      <c r="RJW98" s="129"/>
      <c r="RJX98" s="129"/>
      <c r="RJY98" s="129"/>
      <c r="RJZ98" s="129"/>
      <c r="RKA98" s="129"/>
      <c r="RKB98" s="129"/>
      <c r="RKC98" s="129"/>
      <c r="RKD98" s="129"/>
      <c r="RKE98" s="129"/>
      <c r="RKF98" s="129"/>
      <c r="RKG98" s="129"/>
      <c r="RKH98" s="129"/>
      <c r="RKI98" s="129"/>
      <c r="RKJ98" s="129"/>
      <c r="RKK98" s="129"/>
      <c r="RKL98" s="129"/>
      <c r="RKM98" s="129"/>
      <c r="RKN98" s="129"/>
      <c r="RKO98" s="129"/>
      <c r="RKP98" s="129"/>
      <c r="RKQ98" s="129"/>
      <c r="RKR98" s="129"/>
      <c r="RKS98" s="129"/>
      <c r="RKT98" s="129"/>
      <c r="RKU98" s="129"/>
      <c r="RKV98" s="129"/>
      <c r="RKW98" s="129"/>
      <c r="RKX98" s="129"/>
      <c r="RKY98" s="129"/>
      <c r="RKZ98" s="129"/>
      <c r="RLA98" s="129"/>
      <c r="RLB98" s="129"/>
      <c r="RLC98" s="129"/>
      <c r="RLD98" s="129"/>
      <c r="RLE98" s="129"/>
      <c r="RLF98" s="129"/>
      <c r="RLG98" s="129"/>
      <c r="RLH98" s="129"/>
      <c r="RLI98" s="129"/>
      <c r="RLJ98" s="129"/>
      <c r="RLK98" s="129"/>
      <c r="RLL98" s="129"/>
      <c r="RLM98" s="129"/>
      <c r="RLN98" s="129"/>
      <c r="RLO98" s="129"/>
      <c r="RLP98" s="129"/>
      <c r="RLQ98" s="129"/>
      <c r="RLR98" s="129"/>
      <c r="RLS98" s="129"/>
      <c r="RLT98" s="129"/>
      <c r="RLU98" s="129"/>
      <c r="RLV98" s="129"/>
      <c r="RLW98" s="129"/>
      <c r="RLX98" s="129"/>
      <c r="RLY98" s="129"/>
      <c r="RLZ98" s="129"/>
      <c r="RMA98" s="129"/>
      <c r="RMB98" s="129"/>
      <c r="RMC98" s="129"/>
      <c r="RMD98" s="129"/>
      <c r="RME98" s="129"/>
      <c r="RMF98" s="129"/>
      <c r="RMG98" s="129"/>
      <c r="RMH98" s="129"/>
      <c r="RMI98" s="129"/>
      <c r="RMJ98" s="129"/>
      <c r="RMK98" s="129"/>
      <c r="RML98" s="129"/>
      <c r="RMM98" s="129"/>
      <c r="RMN98" s="129"/>
      <c r="RMO98" s="129"/>
      <c r="RMP98" s="129"/>
      <c r="RMQ98" s="129"/>
      <c r="RMR98" s="129"/>
      <c r="RMS98" s="129"/>
      <c r="RMT98" s="129"/>
      <c r="RMU98" s="129"/>
      <c r="RMV98" s="129"/>
      <c r="RMW98" s="129"/>
      <c r="RMX98" s="129"/>
      <c r="RMY98" s="129"/>
      <c r="RMZ98" s="129"/>
      <c r="RNA98" s="129"/>
      <c r="RNB98" s="129"/>
      <c r="RNC98" s="129"/>
      <c r="RND98" s="129"/>
      <c r="RNE98" s="129"/>
      <c r="RNF98" s="129"/>
      <c r="RNG98" s="129"/>
      <c r="RNH98" s="129"/>
      <c r="RNI98" s="129"/>
      <c r="RNJ98" s="129"/>
      <c r="RNK98" s="129"/>
      <c r="RNL98" s="129"/>
      <c r="RNM98" s="129"/>
      <c r="RNN98" s="129"/>
      <c r="RNO98" s="129"/>
      <c r="RNP98" s="129"/>
      <c r="RNQ98" s="129"/>
      <c r="RNR98" s="129"/>
      <c r="RNS98" s="129"/>
      <c r="RNT98" s="129"/>
      <c r="RNU98" s="129"/>
      <c r="RNV98" s="129"/>
      <c r="RNW98" s="129"/>
      <c r="RNX98" s="129"/>
      <c r="RNY98" s="129"/>
      <c r="RNZ98" s="129"/>
      <c r="ROA98" s="129"/>
      <c r="ROB98" s="129"/>
      <c r="ROC98" s="129"/>
      <c r="ROD98" s="129"/>
      <c r="ROE98" s="129"/>
      <c r="ROF98" s="129"/>
      <c r="ROG98" s="129"/>
      <c r="ROH98" s="129"/>
      <c r="ROI98" s="129"/>
      <c r="ROJ98" s="129"/>
      <c r="ROK98" s="129"/>
      <c r="ROL98" s="129"/>
      <c r="ROM98" s="129"/>
      <c r="RON98" s="129"/>
      <c r="ROO98" s="129"/>
      <c r="ROP98" s="129"/>
      <c r="ROQ98" s="129"/>
      <c r="ROR98" s="129"/>
      <c r="ROS98" s="129"/>
      <c r="ROT98" s="129"/>
      <c r="ROU98" s="129"/>
      <c r="ROV98" s="129"/>
      <c r="ROW98" s="129"/>
      <c r="ROX98" s="129"/>
      <c r="ROY98" s="129"/>
      <c r="ROZ98" s="129"/>
      <c r="RPA98" s="129"/>
      <c r="RPB98" s="129"/>
      <c r="RPC98" s="129"/>
      <c r="RPD98" s="129"/>
      <c r="RPE98" s="129"/>
      <c r="RPF98" s="129"/>
      <c r="RPG98" s="129"/>
      <c r="RPH98" s="129"/>
      <c r="RPI98" s="129"/>
      <c r="RPJ98" s="129"/>
      <c r="RPK98" s="129"/>
      <c r="RPL98" s="129"/>
      <c r="RPM98" s="129"/>
      <c r="RPN98" s="129"/>
      <c r="RPO98" s="129"/>
      <c r="RPP98" s="129"/>
      <c r="RPQ98" s="129"/>
      <c r="RPR98" s="129"/>
      <c r="RPS98" s="129"/>
      <c r="RPT98" s="129"/>
      <c r="RPU98" s="129"/>
      <c r="RPV98" s="129"/>
      <c r="RPW98" s="129"/>
      <c r="RPX98" s="129"/>
      <c r="RPY98" s="129"/>
      <c r="RPZ98" s="129"/>
      <c r="RQA98" s="129"/>
      <c r="RQB98" s="129"/>
      <c r="RQC98" s="129"/>
      <c r="RQD98" s="129"/>
      <c r="RQE98" s="129"/>
      <c r="RQF98" s="129"/>
      <c r="RQG98" s="129"/>
      <c r="RQH98" s="129"/>
      <c r="RQI98" s="129"/>
      <c r="RQJ98" s="129"/>
      <c r="RQK98" s="129"/>
      <c r="RQL98" s="129"/>
      <c r="RQM98" s="129"/>
      <c r="RQN98" s="129"/>
      <c r="RQO98" s="129"/>
      <c r="RQP98" s="129"/>
      <c r="RQQ98" s="129"/>
      <c r="RQR98" s="129"/>
      <c r="RQS98" s="129"/>
      <c r="RQT98" s="129"/>
      <c r="RQU98" s="129"/>
      <c r="RQV98" s="129"/>
      <c r="RQW98" s="129"/>
      <c r="RQX98" s="129"/>
      <c r="RQY98" s="129"/>
      <c r="RQZ98" s="129"/>
      <c r="RRA98" s="129"/>
      <c r="RRB98" s="129"/>
      <c r="RRC98" s="129"/>
      <c r="RRD98" s="129"/>
      <c r="RRE98" s="129"/>
      <c r="RRF98" s="129"/>
      <c r="RRG98" s="129"/>
      <c r="RRH98" s="129"/>
      <c r="RRI98" s="129"/>
      <c r="RRJ98" s="129"/>
      <c r="RRK98" s="129"/>
      <c r="RRL98" s="129"/>
      <c r="RRM98" s="129"/>
      <c r="RRN98" s="129"/>
      <c r="RRO98" s="129"/>
      <c r="RRP98" s="129"/>
      <c r="RRQ98" s="129"/>
      <c r="RRR98" s="129"/>
      <c r="RRS98" s="129"/>
      <c r="RRT98" s="129"/>
      <c r="RRU98" s="129"/>
      <c r="RRV98" s="129"/>
      <c r="RRW98" s="129"/>
      <c r="RRX98" s="129"/>
      <c r="RRY98" s="129"/>
      <c r="RRZ98" s="129"/>
      <c r="RSA98" s="129"/>
      <c r="RSB98" s="129"/>
      <c r="RSC98" s="129"/>
      <c r="RSD98" s="129"/>
      <c r="RSE98" s="129"/>
      <c r="RSF98" s="129"/>
      <c r="RSG98" s="129"/>
      <c r="RSH98" s="129"/>
      <c r="RSI98" s="129"/>
      <c r="RSJ98" s="129"/>
      <c r="RSK98" s="129"/>
      <c r="RSL98" s="129"/>
      <c r="RSM98" s="129"/>
      <c r="RSN98" s="129"/>
      <c r="RSO98" s="129"/>
      <c r="RSP98" s="129"/>
      <c r="RSQ98" s="129"/>
      <c r="RSR98" s="129"/>
      <c r="RSS98" s="129"/>
      <c r="RST98" s="129"/>
      <c r="RSU98" s="129"/>
      <c r="RSV98" s="129"/>
      <c r="RSW98" s="129"/>
      <c r="RSX98" s="129"/>
      <c r="RSY98" s="129"/>
      <c r="RSZ98" s="129"/>
      <c r="RTA98" s="129"/>
      <c r="RTB98" s="129"/>
      <c r="RTC98" s="129"/>
      <c r="RTD98" s="129"/>
      <c r="RTE98" s="129"/>
      <c r="RTF98" s="129"/>
      <c r="RTG98" s="129"/>
      <c r="RTH98" s="129"/>
      <c r="RTI98" s="129"/>
      <c r="RTJ98" s="129"/>
      <c r="RTK98" s="129"/>
      <c r="RTL98" s="129"/>
      <c r="RTM98" s="129"/>
      <c r="RTN98" s="129"/>
      <c r="RTO98" s="129"/>
      <c r="RTP98" s="129"/>
      <c r="RTQ98" s="129"/>
      <c r="RTR98" s="129"/>
      <c r="RTS98" s="129"/>
      <c r="RTT98" s="129"/>
      <c r="RTU98" s="129"/>
      <c r="RTV98" s="129"/>
      <c r="RTW98" s="129"/>
      <c r="RTX98" s="129"/>
      <c r="RTY98" s="129"/>
      <c r="RTZ98" s="129"/>
      <c r="RUA98" s="129"/>
      <c r="RUB98" s="129"/>
      <c r="RUC98" s="129"/>
      <c r="RUD98" s="129"/>
      <c r="RUE98" s="129"/>
      <c r="RUF98" s="129"/>
      <c r="RUG98" s="129"/>
      <c r="RUH98" s="129"/>
      <c r="RUI98" s="129"/>
      <c r="RUJ98" s="129"/>
      <c r="RUK98" s="129"/>
      <c r="RUL98" s="129"/>
      <c r="RUM98" s="129"/>
      <c r="RUN98" s="129"/>
      <c r="RUO98" s="129"/>
      <c r="RUP98" s="129"/>
      <c r="RUQ98" s="129"/>
      <c r="RUR98" s="129"/>
      <c r="RUS98" s="129"/>
      <c r="RUT98" s="129"/>
      <c r="RUU98" s="129"/>
      <c r="RUV98" s="129"/>
      <c r="RUW98" s="129"/>
      <c r="RUX98" s="129"/>
      <c r="RUY98" s="129"/>
      <c r="RUZ98" s="129"/>
      <c r="RVA98" s="129"/>
      <c r="RVB98" s="129"/>
      <c r="RVC98" s="129"/>
      <c r="RVD98" s="129"/>
      <c r="RVE98" s="129"/>
      <c r="RVF98" s="129"/>
      <c r="RVG98" s="129"/>
      <c r="RVH98" s="129"/>
      <c r="RVI98" s="129"/>
      <c r="RVJ98" s="129"/>
      <c r="RVK98" s="129"/>
      <c r="RVL98" s="129"/>
      <c r="RVM98" s="129"/>
      <c r="RVN98" s="129"/>
      <c r="RVO98" s="129"/>
      <c r="RVP98" s="129"/>
      <c r="RVQ98" s="129"/>
      <c r="RVR98" s="129"/>
      <c r="RVS98" s="129"/>
      <c r="RVT98" s="129"/>
      <c r="RVU98" s="129"/>
      <c r="RVV98" s="129"/>
      <c r="RVW98" s="129"/>
      <c r="RVX98" s="129"/>
      <c r="RVY98" s="129"/>
      <c r="RVZ98" s="129"/>
      <c r="RWA98" s="129"/>
      <c r="RWB98" s="129"/>
      <c r="RWC98" s="129"/>
      <c r="RWD98" s="129"/>
      <c r="RWE98" s="129"/>
      <c r="RWF98" s="129"/>
      <c r="RWG98" s="129"/>
      <c r="RWH98" s="129"/>
      <c r="RWI98" s="129"/>
      <c r="RWJ98" s="129"/>
      <c r="RWK98" s="129"/>
      <c r="RWL98" s="129"/>
      <c r="RWM98" s="129"/>
      <c r="RWN98" s="129"/>
      <c r="RWO98" s="129"/>
      <c r="RWP98" s="129"/>
      <c r="RWQ98" s="129"/>
      <c r="RWR98" s="129"/>
      <c r="RWS98" s="129"/>
      <c r="RWT98" s="129"/>
      <c r="RWU98" s="129"/>
      <c r="RWV98" s="129"/>
      <c r="RWW98" s="129"/>
      <c r="RWX98" s="129"/>
      <c r="RWY98" s="129"/>
      <c r="RWZ98" s="129"/>
      <c r="RXA98" s="129"/>
      <c r="RXB98" s="129"/>
      <c r="RXC98" s="129"/>
      <c r="RXD98" s="129"/>
      <c r="RXE98" s="129"/>
      <c r="RXF98" s="129"/>
      <c r="RXG98" s="129"/>
      <c r="RXH98" s="129"/>
      <c r="RXI98" s="129"/>
      <c r="RXJ98" s="129"/>
      <c r="RXK98" s="129"/>
      <c r="RXL98" s="129"/>
      <c r="RXM98" s="129"/>
      <c r="RXN98" s="129"/>
      <c r="RXO98" s="129"/>
      <c r="RXP98" s="129"/>
      <c r="RXQ98" s="129"/>
      <c r="RXR98" s="129"/>
      <c r="RXS98" s="129"/>
      <c r="RXT98" s="129"/>
      <c r="RXU98" s="129"/>
      <c r="RXV98" s="129"/>
      <c r="RXW98" s="129"/>
      <c r="RXX98" s="129"/>
      <c r="RXY98" s="129"/>
      <c r="RXZ98" s="129"/>
      <c r="RYA98" s="129"/>
      <c r="RYB98" s="129"/>
      <c r="RYC98" s="129"/>
      <c r="RYD98" s="129"/>
      <c r="RYE98" s="129"/>
      <c r="RYF98" s="129"/>
      <c r="RYG98" s="129"/>
      <c r="RYH98" s="129"/>
      <c r="RYI98" s="129"/>
      <c r="RYJ98" s="129"/>
      <c r="RYK98" s="129"/>
      <c r="RYL98" s="129"/>
      <c r="RYM98" s="129"/>
      <c r="RYN98" s="129"/>
      <c r="RYO98" s="129"/>
      <c r="RYP98" s="129"/>
      <c r="RYQ98" s="129"/>
      <c r="RYR98" s="129"/>
      <c r="RYS98" s="129"/>
      <c r="RYT98" s="129"/>
      <c r="RYU98" s="129"/>
      <c r="RYV98" s="129"/>
      <c r="RYW98" s="129"/>
      <c r="RYX98" s="129"/>
      <c r="RYY98" s="129"/>
      <c r="RYZ98" s="129"/>
      <c r="RZA98" s="129"/>
      <c r="RZB98" s="129"/>
      <c r="RZC98" s="129"/>
      <c r="RZD98" s="129"/>
      <c r="RZE98" s="129"/>
      <c r="RZF98" s="129"/>
      <c r="RZG98" s="129"/>
      <c r="RZH98" s="129"/>
      <c r="RZI98" s="129"/>
      <c r="RZJ98" s="129"/>
      <c r="RZK98" s="129"/>
      <c r="RZL98" s="129"/>
      <c r="RZM98" s="129"/>
      <c r="RZN98" s="129"/>
      <c r="RZO98" s="129"/>
      <c r="RZP98" s="129"/>
      <c r="RZQ98" s="129"/>
      <c r="RZR98" s="129"/>
      <c r="RZS98" s="129"/>
      <c r="RZT98" s="129"/>
      <c r="RZU98" s="129"/>
      <c r="RZV98" s="129"/>
      <c r="RZW98" s="129"/>
      <c r="RZX98" s="129"/>
      <c r="RZY98" s="129"/>
      <c r="RZZ98" s="129"/>
      <c r="SAA98" s="129"/>
      <c r="SAB98" s="129"/>
      <c r="SAC98" s="129"/>
      <c r="SAD98" s="129"/>
      <c r="SAE98" s="129"/>
      <c r="SAF98" s="129"/>
      <c r="SAG98" s="129"/>
      <c r="SAH98" s="129"/>
      <c r="SAI98" s="129"/>
      <c r="SAJ98" s="129"/>
      <c r="SAK98" s="129"/>
      <c r="SAL98" s="129"/>
      <c r="SAM98" s="129"/>
      <c r="SAN98" s="129"/>
      <c r="SAO98" s="129"/>
      <c r="SAP98" s="129"/>
      <c r="SAQ98" s="129"/>
      <c r="SAR98" s="129"/>
      <c r="SAS98" s="129"/>
      <c r="SAT98" s="129"/>
      <c r="SAU98" s="129"/>
      <c r="SAV98" s="129"/>
      <c r="SAW98" s="129"/>
      <c r="SAX98" s="129"/>
      <c r="SAY98" s="129"/>
      <c r="SAZ98" s="129"/>
      <c r="SBA98" s="129"/>
      <c r="SBB98" s="129"/>
      <c r="SBC98" s="129"/>
      <c r="SBD98" s="129"/>
      <c r="SBE98" s="129"/>
      <c r="SBF98" s="129"/>
      <c r="SBG98" s="129"/>
      <c r="SBH98" s="129"/>
      <c r="SBI98" s="129"/>
      <c r="SBJ98" s="129"/>
      <c r="SBK98" s="129"/>
      <c r="SBL98" s="129"/>
      <c r="SBM98" s="129"/>
      <c r="SBN98" s="129"/>
      <c r="SBO98" s="129"/>
      <c r="SBP98" s="129"/>
      <c r="SBQ98" s="129"/>
      <c r="SBR98" s="129"/>
      <c r="SBS98" s="129"/>
      <c r="SBT98" s="129"/>
      <c r="SBU98" s="129"/>
      <c r="SBV98" s="129"/>
      <c r="SBW98" s="129"/>
      <c r="SBX98" s="129"/>
      <c r="SBY98" s="129"/>
      <c r="SBZ98" s="129"/>
      <c r="SCA98" s="129"/>
      <c r="SCB98" s="129"/>
      <c r="SCC98" s="129"/>
      <c r="SCD98" s="129"/>
      <c r="SCE98" s="129"/>
      <c r="SCF98" s="129"/>
      <c r="SCG98" s="129"/>
      <c r="SCH98" s="129"/>
      <c r="SCI98" s="129"/>
      <c r="SCJ98" s="129"/>
      <c r="SCK98" s="129"/>
      <c r="SCL98" s="129"/>
      <c r="SCM98" s="129"/>
      <c r="SCN98" s="129"/>
      <c r="SCO98" s="129"/>
      <c r="SCP98" s="129"/>
      <c r="SCQ98" s="129"/>
      <c r="SCR98" s="129"/>
      <c r="SCS98" s="129"/>
      <c r="SCT98" s="129"/>
      <c r="SCU98" s="129"/>
      <c r="SCV98" s="129"/>
      <c r="SCW98" s="129"/>
      <c r="SCX98" s="129"/>
      <c r="SCY98" s="129"/>
      <c r="SCZ98" s="129"/>
      <c r="SDA98" s="129"/>
      <c r="SDB98" s="129"/>
      <c r="SDC98" s="129"/>
      <c r="SDD98" s="129"/>
      <c r="SDE98" s="129"/>
      <c r="SDF98" s="129"/>
      <c r="SDG98" s="129"/>
      <c r="SDH98" s="129"/>
      <c r="SDI98" s="129"/>
      <c r="SDJ98" s="129"/>
      <c r="SDK98" s="129"/>
      <c r="SDL98" s="129"/>
      <c r="SDM98" s="129"/>
      <c r="SDN98" s="129"/>
      <c r="SDO98" s="129"/>
      <c r="SDP98" s="129"/>
      <c r="SDQ98" s="129"/>
      <c r="SDR98" s="129"/>
      <c r="SDS98" s="129"/>
      <c r="SDT98" s="129"/>
      <c r="SDU98" s="129"/>
      <c r="SDV98" s="129"/>
      <c r="SDW98" s="129"/>
      <c r="SDX98" s="129"/>
      <c r="SDY98" s="129"/>
      <c r="SDZ98" s="129"/>
      <c r="SEA98" s="129"/>
      <c r="SEB98" s="129"/>
      <c r="SEC98" s="129"/>
      <c r="SED98" s="129"/>
      <c r="SEE98" s="129"/>
      <c r="SEF98" s="129"/>
      <c r="SEG98" s="129"/>
      <c r="SEH98" s="129"/>
      <c r="SEI98" s="129"/>
      <c r="SEJ98" s="129"/>
      <c r="SEK98" s="129"/>
      <c r="SEL98" s="129"/>
      <c r="SEM98" s="129"/>
      <c r="SEN98" s="129"/>
      <c r="SEO98" s="129"/>
      <c r="SEP98" s="129"/>
      <c r="SEQ98" s="129"/>
      <c r="SER98" s="129"/>
      <c r="SES98" s="129"/>
      <c r="SET98" s="129"/>
      <c r="SEU98" s="129"/>
      <c r="SEV98" s="129"/>
      <c r="SEW98" s="129"/>
      <c r="SEX98" s="129"/>
      <c r="SEY98" s="129"/>
      <c r="SEZ98" s="129"/>
      <c r="SFA98" s="129"/>
      <c r="SFB98" s="129"/>
      <c r="SFC98" s="129"/>
      <c r="SFD98" s="129"/>
      <c r="SFE98" s="129"/>
      <c r="SFF98" s="129"/>
      <c r="SFG98" s="129"/>
      <c r="SFH98" s="129"/>
      <c r="SFI98" s="129"/>
      <c r="SFJ98" s="129"/>
      <c r="SFK98" s="129"/>
      <c r="SFL98" s="129"/>
      <c r="SFM98" s="129"/>
      <c r="SFN98" s="129"/>
      <c r="SFO98" s="129"/>
      <c r="SFP98" s="129"/>
      <c r="SFQ98" s="129"/>
      <c r="SFR98" s="129"/>
      <c r="SFS98" s="129"/>
      <c r="SFT98" s="129"/>
      <c r="SFU98" s="129"/>
      <c r="SFV98" s="129"/>
      <c r="SFW98" s="129"/>
      <c r="SFX98" s="129"/>
      <c r="SFY98" s="129"/>
      <c r="SFZ98" s="129"/>
      <c r="SGA98" s="129"/>
      <c r="SGB98" s="129"/>
      <c r="SGC98" s="129"/>
      <c r="SGD98" s="129"/>
      <c r="SGE98" s="129"/>
      <c r="SGF98" s="129"/>
      <c r="SGG98" s="129"/>
      <c r="SGH98" s="129"/>
      <c r="SGI98" s="129"/>
      <c r="SGJ98" s="129"/>
      <c r="SGK98" s="129"/>
      <c r="SGL98" s="129"/>
      <c r="SGM98" s="129"/>
      <c r="SGN98" s="129"/>
      <c r="SGO98" s="129"/>
      <c r="SGP98" s="129"/>
      <c r="SGQ98" s="129"/>
      <c r="SGR98" s="129"/>
      <c r="SGS98" s="129"/>
      <c r="SGT98" s="129"/>
      <c r="SGU98" s="129"/>
      <c r="SGV98" s="129"/>
      <c r="SGW98" s="129"/>
      <c r="SGX98" s="129"/>
      <c r="SGY98" s="129"/>
      <c r="SGZ98" s="129"/>
      <c r="SHA98" s="129"/>
      <c r="SHB98" s="129"/>
      <c r="SHC98" s="129"/>
      <c r="SHD98" s="129"/>
      <c r="SHE98" s="129"/>
      <c r="SHF98" s="129"/>
      <c r="SHG98" s="129"/>
      <c r="SHH98" s="129"/>
      <c r="SHI98" s="129"/>
      <c r="SHJ98" s="129"/>
      <c r="SHK98" s="129"/>
      <c r="SHL98" s="129"/>
      <c r="SHM98" s="129"/>
      <c r="SHN98" s="129"/>
      <c r="SHO98" s="129"/>
      <c r="SHP98" s="129"/>
      <c r="SHQ98" s="129"/>
      <c r="SHR98" s="129"/>
      <c r="SHS98" s="129"/>
      <c r="SHT98" s="129"/>
      <c r="SHU98" s="129"/>
      <c r="SHV98" s="129"/>
      <c r="SHW98" s="129"/>
      <c r="SHX98" s="129"/>
      <c r="SHY98" s="129"/>
      <c r="SHZ98" s="129"/>
      <c r="SIA98" s="129"/>
      <c r="SIB98" s="129"/>
      <c r="SIC98" s="129"/>
      <c r="SID98" s="129"/>
      <c r="SIE98" s="129"/>
      <c r="SIF98" s="129"/>
      <c r="SIG98" s="129"/>
      <c r="SIH98" s="129"/>
      <c r="SII98" s="129"/>
      <c r="SIJ98" s="129"/>
      <c r="SIK98" s="129"/>
      <c r="SIL98" s="129"/>
      <c r="SIM98" s="129"/>
      <c r="SIN98" s="129"/>
      <c r="SIO98" s="129"/>
      <c r="SIP98" s="129"/>
      <c r="SIQ98" s="129"/>
      <c r="SIR98" s="129"/>
      <c r="SIS98" s="129"/>
      <c r="SIT98" s="129"/>
      <c r="SIU98" s="129"/>
      <c r="SIV98" s="129"/>
      <c r="SIW98" s="129"/>
      <c r="SIX98" s="129"/>
      <c r="SIY98" s="129"/>
      <c r="SIZ98" s="129"/>
      <c r="SJA98" s="129"/>
      <c r="SJB98" s="129"/>
      <c r="SJC98" s="129"/>
      <c r="SJD98" s="129"/>
      <c r="SJE98" s="129"/>
      <c r="SJF98" s="129"/>
      <c r="SJG98" s="129"/>
      <c r="SJH98" s="129"/>
      <c r="SJI98" s="129"/>
      <c r="SJJ98" s="129"/>
      <c r="SJK98" s="129"/>
      <c r="SJL98" s="129"/>
      <c r="SJM98" s="129"/>
      <c r="SJN98" s="129"/>
      <c r="SJO98" s="129"/>
      <c r="SJP98" s="129"/>
      <c r="SJQ98" s="129"/>
      <c r="SJR98" s="129"/>
      <c r="SJS98" s="129"/>
      <c r="SJT98" s="129"/>
      <c r="SJU98" s="129"/>
      <c r="SJV98" s="129"/>
      <c r="SJW98" s="129"/>
      <c r="SJX98" s="129"/>
      <c r="SJY98" s="129"/>
      <c r="SJZ98" s="129"/>
      <c r="SKA98" s="129"/>
      <c r="SKB98" s="129"/>
      <c r="SKC98" s="129"/>
      <c r="SKD98" s="129"/>
      <c r="SKE98" s="129"/>
      <c r="SKF98" s="129"/>
      <c r="SKG98" s="129"/>
      <c r="SKH98" s="129"/>
      <c r="SKI98" s="129"/>
      <c r="SKJ98" s="129"/>
      <c r="SKK98" s="129"/>
      <c r="SKL98" s="129"/>
      <c r="SKM98" s="129"/>
      <c r="SKN98" s="129"/>
      <c r="SKO98" s="129"/>
      <c r="SKP98" s="129"/>
      <c r="SKQ98" s="129"/>
      <c r="SKR98" s="129"/>
      <c r="SKS98" s="129"/>
      <c r="SKT98" s="129"/>
      <c r="SKU98" s="129"/>
      <c r="SKV98" s="129"/>
      <c r="SKW98" s="129"/>
      <c r="SKX98" s="129"/>
      <c r="SKY98" s="129"/>
      <c r="SKZ98" s="129"/>
      <c r="SLA98" s="129"/>
      <c r="SLB98" s="129"/>
      <c r="SLC98" s="129"/>
      <c r="SLD98" s="129"/>
      <c r="SLE98" s="129"/>
      <c r="SLF98" s="129"/>
      <c r="SLG98" s="129"/>
      <c r="SLH98" s="129"/>
      <c r="SLI98" s="129"/>
      <c r="SLJ98" s="129"/>
      <c r="SLK98" s="129"/>
      <c r="SLL98" s="129"/>
      <c r="SLM98" s="129"/>
      <c r="SLN98" s="129"/>
      <c r="SLO98" s="129"/>
      <c r="SLP98" s="129"/>
      <c r="SLQ98" s="129"/>
      <c r="SLR98" s="129"/>
      <c r="SLS98" s="129"/>
      <c r="SLT98" s="129"/>
      <c r="SLU98" s="129"/>
      <c r="SLV98" s="129"/>
      <c r="SLW98" s="129"/>
      <c r="SLX98" s="129"/>
      <c r="SLY98" s="129"/>
      <c r="SLZ98" s="129"/>
      <c r="SMA98" s="129"/>
      <c r="SMB98" s="129"/>
      <c r="SMC98" s="129"/>
      <c r="SMD98" s="129"/>
      <c r="SME98" s="129"/>
      <c r="SMF98" s="129"/>
      <c r="SMG98" s="129"/>
      <c r="SMH98" s="129"/>
      <c r="SMI98" s="129"/>
      <c r="SMJ98" s="129"/>
      <c r="SMK98" s="129"/>
      <c r="SML98" s="129"/>
      <c r="SMM98" s="129"/>
      <c r="SMN98" s="129"/>
      <c r="SMO98" s="129"/>
      <c r="SMP98" s="129"/>
      <c r="SMQ98" s="129"/>
      <c r="SMR98" s="129"/>
      <c r="SMS98" s="129"/>
      <c r="SMT98" s="129"/>
      <c r="SMU98" s="129"/>
      <c r="SMV98" s="129"/>
      <c r="SMW98" s="129"/>
      <c r="SMX98" s="129"/>
      <c r="SMY98" s="129"/>
      <c r="SMZ98" s="129"/>
      <c r="SNA98" s="129"/>
      <c r="SNB98" s="129"/>
      <c r="SNC98" s="129"/>
      <c r="SND98" s="129"/>
      <c r="SNE98" s="129"/>
      <c r="SNF98" s="129"/>
      <c r="SNG98" s="129"/>
      <c r="SNH98" s="129"/>
      <c r="SNI98" s="129"/>
      <c r="SNJ98" s="129"/>
      <c r="SNK98" s="129"/>
      <c r="SNL98" s="129"/>
      <c r="SNM98" s="129"/>
      <c r="SNN98" s="129"/>
      <c r="SNO98" s="129"/>
      <c r="SNP98" s="129"/>
      <c r="SNQ98" s="129"/>
      <c r="SNR98" s="129"/>
      <c r="SNS98" s="129"/>
      <c r="SNT98" s="129"/>
      <c r="SNU98" s="129"/>
      <c r="SNV98" s="129"/>
      <c r="SNW98" s="129"/>
      <c r="SNX98" s="129"/>
      <c r="SNY98" s="129"/>
      <c r="SNZ98" s="129"/>
      <c r="SOA98" s="129"/>
      <c r="SOB98" s="129"/>
      <c r="SOC98" s="129"/>
      <c r="SOD98" s="129"/>
      <c r="SOE98" s="129"/>
      <c r="SOF98" s="129"/>
      <c r="SOG98" s="129"/>
      <c r="SOH98" s="129"/>
      <c r="SOI98" s="129"/>
      <c r="SOJ98" s="129"/>
      <c r="SOK98" s="129"/>
      <c r="SOL98" s="129"/>
      <c r="SOM98" s="129"/>
      <c r="SON98" s="129"/>
      <c r="SOO98" s="129"/>
      <c r="SOP98" s="129"/>
      <c r="SOQ98" s="129"/>
      <c r="SOR98" s="129"/>
      <c r="SOS98" s="129"/>
      <c r="SOT98" s="129"/>
      <c r="SOU98" s="129"/>
      <c r="SOV98" s="129"/>
      <c r="SOW98" s="129"/>
      <c r="SOX98" s="129"/>
      <c r="SOY98" s="129"/>
      <c r="SOZ98" s="129"/>
      <c r="SPA98" s="129"/>
      <c r="SPB98" s="129"/>
      <c r="SPC98" s="129"/>
      <c r="SPD98" s="129"/>
      <c r="SPE98" s="129"/>
      <c r="SPF98" s="129"/>
      <c r="SPG98" s="129"/>
      <c r="SPH98" s="129"/>
      <c r="SPI98" s="129"/>
      <c r="SPJ98" s="129"/>
      <c r="SPK98" s="129"/>
      <c r="SPL98" s="129"/>
      <c r="SPM98" s="129"/>
      <c r="SPN98" s="129"/>
      <c r="SPO98" s="129"/>
      <c r="SPP98" s="129"/>
      <c r="SPQ98" s="129"/>
      <c r="SPR98" s="129"/>
      <c r="SPS98" s="129"/>
      <c r="SPT98" s="129"/>
      <c r="SPU98" s="129"/>
      <c r="SPV98" s="129"/>
      <c r="SPW98" s="129"/>
      <c r="SPX98" s="129"/>
      <c r="SPY98" s="129"/>
      <c r="SPZ98" s="129"/>
      <c r="SQA98" s="129"/>
      <c r="SQB98" s="129"/>
      <c r="SQC98" s="129"/>
      <c r="SQD98" s="129"/>
      <c r="SQE98" s="129"/>
      <c r="SQF98" s="129"/>
      <c r="SQG98" s="129"/>
      <c r="SQH98" s="129"/>
      <c r="SQI98" s="129"/>
      <c r="SQJ98" s="129"/>
      <c r="SQK98" s="129"/>
      <c r="SQL98" s="129"/>
      <c r="SQM98" s="129"/>
      <c r="SQN98" s="129"/>
      <c r="SQO98" s="129"/>
      <c r="SQP98" s="129"/>
      <c r="SQQ98" s="129"/>
      <c r="SQR98" s="129"/>
      <c r="SQS98" s="129"/>
      <c r="SQT98" s="129"/>
      <c r="SQU98" s="129"/>
      <c r="SQV98" s="129"/>
      <c r="SQW98" s="129"/>
      <c r="SQX98" s="129"/>
      <c r="SQY98" s="129"/>
      <c r="SQZ98" s="129"/>
      <c r="SRA98" s="129"/>
      <c r="SRB98" s="129"/>
      <c r="SRC98" s="129"/>
      <c r="SRD98" s="129"/>
      <c r="SRE98" s="129"/>
      <c r="SRF98" s="129"/>
      <c r="SRG98" s="129"/>
      <c r="SRH98" s="129"/>
      <c r="SRI98" s="129"/>
      <c r="SRJ98" s="129"/>
      <c r="SRK98" s="129"/>
      <c r="SRL98" s="129"/>
      <c r="SRM98" s="129"/>
      <c r="SRN98" s="129"/>
      <c r="SRO98" s="129"/>
      <c r="SRP98" s="129"/>
      <c r="SRQ98" s="129"/>
      <c r="SRR98" s="129"/>
      <c r="SRS98" s="129"/>
      <c r="SRT98" s="129"/>
      <c r="SRU98" s="129"/>
      <c r="SRV98" s="129"/>
      <c r="SRW98" s="129"/>
      <c r="SRX98" s="129"/>
      <c r="SRY98" s="129"/>
      <c r="SRZ98" s="129"/>
      <c r="SSA98" s="129"/>
      <c r="SSB98" s="129"/>
      <c r="SSC98" s="129"/>
      <c r="SSD98" s="129"/>
      <c r="SSE98" s="129"/>
      <c r="SSF98" s="129"/>
      <c r="SSG98" s="129"/>
      <c r="SSH98" s="129"/>
      <c r="SSI98" s="129"/>
      <c r="SSJ98" s="129"/>
      <c r="SSK98" s="129"/>
      <c r="SSL98" s="129"/>
      <c r="SSM98" s="129"/>
      <c r="SSN98" s="129"/>
      <c r="SSO98" s="129"/>
      <c r="SSP98" s="129"/>
      <c r="SSQ98" s="129"/>
      <c r="SSR98" s="129"/>
      <c r="SSS98" s="129"/>
      <c r="SST98" s="129"/>
      <c r="SSU98" s="129"/>
      <c r="SSV98" s="129"/>
      <c r="SSW98" s="129"/>
      <c r="SSX98" s="129"/>
      <c r="SSY98" s="129"/>
      <c r="SSZ98" s="129"/>
      <c r="STA98" s="129"/>
      <c r="STB98" s="129"/>
      <c r="STC98" s="129"/>
      <c r="STD98" s="129"/>
      <c r="STE98" s="129"/>
      <c r="STF98" s="129"/>
      <c r="STG98" s="129"/>
      <c r="STH98" s="129"/>
      <c r="STI98" s="129"/>
      <c r="STJ98" s="129"/>
      <c r="STK98" s="129"/>
      <c r="STL98" s="129"/>
      <c r="STM98" s="129"/>
      <c r="STN98" s="129"/>
      <c r="STO98" s="129"/>
      <c r="STP98" s="129"/>
      <c r="STQ98" s="129"/>
      <c r="STR98" s="129"/>
      <c r="STS98" s="129"/>
      <c r="STT98" s="129"/>
      <c r="STU98" s="129"/>
      <c r="STV98" s="129"/>
      <c r="STW98" s="129"/>
      <c r="STX98" s="129"/>
      <c r="STY98" s="129"/>
      <c r="STZ98" s="129"/>
      <c r="SUA98" s="129"/>
      <c r="SUB98" s="129"/>
      <c r="SUC98" s="129"/>
      <c r="SUD98" s="129"/>
      <c r="SUE98" s="129"/>
      <c r="SUF98" s="129"/>
      <c r="SUG98" s="129"/>
      <c r="SUH98" s="129"/>
      <c r="SUI98" s="129"/>
      <c r="SUJ98" s="129"/>
      <c r="SUK98" s="129"/>
      <c r="SUL98" s="129"/>
      <c r="SUM98" s="129"/>
      <c r="SUN98" s="129"/>
      <c r="SUO98" s="129"/>
      <c r="SUP98" s="129"/>
      <c r="SUQ98" s="129"/>
      <c r="SUR98" s="129"/>
      <c r="SUS98" s="129"/>
      <c r="SUT98" s="129"/>
      <c r="SUU98" s="129"/>
      <c r="SUV98" s="129"/>
      <c r="SUW98" s="129"/>
      <c r="SUX98" s="129"/>
      <c r="SUY98" s="129"/>
      <c r="SUZ98" s="129"/>
      <c r="SVA98" s="129"/>
      <c r="SVB98" s="129"/>
      <c r="SVC98" s="129"/>
      <c r="SVD98" s="129"/>
      <c r="SVE98" s="129"/>
      <c r="SVF98" s="129"/>
      <c r="SVG98" s="129"/>
      <c r="SVH98" s="129"/>
      <c r="SVI98" s="129"/>
      <c r="SVJ98" s="129"/>
      <c r="SVK98" s="129"/>
      <c r="SVL98" s="129"/>
      <c r="SVM98" s="129"/>
      <c r="SVN98" s="129"/>
      <c r="SVO98" s="129"/>
      <c r="SVP98" s="129"/>
      <c r="SVQ98" s="129"/>
      <c r="SVR98" s="129"/>
      <c r="SVS98" s="129"/>
      <c r="SVT98" s="129"/>
      <c r="SVU98" s="129"/>
      <c r="SVV98" s="129"/>
      <c r="SVW98" s="129"/>
      <c r="SVX98" s="129"/>
      <c r="SVY98" s="129"/>
      <c r="SVZ98" s="129"/>
      <c r="SWA98" s="129"/>
      <c r="SWB98" s="129"/>
      <c r="SWC98" s="129"/>
      <c r="SWD98" s="129"/>
      <c r="SWE98" s="129"/>
      <c r="SWF98" s="129"/>
      <c r="SWG98" s="129"/>
      <c r="SWH98" s="129"/>
      <c r="SWI98" s="129"/>
      <c r="SWJ98" s="129"/>
      <c r="SWK98" s="129"/>
      <c r="SWL98" s="129"/>
      <c r="SWM98" s="129"/>
      <c r="SWN98" s="129"/>
      <c r="SWO98" s="129"/>
      <c r="SWP98" s="129"/>
      <c r="SWQ98" s="129"/>
      <c r="SWR98" s="129"/>
      <c r="SWS98" s="129"/>
      <c r="SWT98" s="129"/>
      <c r="SWU98" s="129"/>
      <c r="SWV98" s="129"/>
      <c r="SWW98" s="129"/>
      <c r="SWX98" s="129"/>
      <c r="SWY98" s="129"/>
      <c r="SWZ98" s="129"/>
      <c r="SXA98" s="129"/>
      <c r="SXB98" s="129"/>
      <c r="SXC98" s="129"/>
      <c r="SXD98" s="129"/>
      <c r="SXE98" s="129"/>
      <c r="SXF98" s="129"/>
      <c r="SXG98" s="129"/>
      <c r="SXH98" s="129"/>
      <c r="SXI98" s="129"/>
      <c r="SXJ98" s="129"/>
      <c r="SXK98" s="129"/>
      <c r="SXL98" s="129"/>
      <c r="SXM98" s="129"/>
      <c r="SXN98" s="129"/>
      <c r="SXO98" s="129"/>
      <c r="SXP98" s="129"/>
      <c r="SXQ98" s="129"/>
      <c r="SXR98" s="129"/>
      <c r="SXS98" s="129"/>
      <c r="SXT98" s="129"/>
      <c r="SXU98" s="129"/>
      <c r="SXV98" s="129"/>
      <c r="SXW98" s="129"/>
      <c r="SXX98" s="129"/>
      <c r="SXY98" s="129"/>
      <c r="SXZ98" s="129"/>
      <c r="SYA98" s="129"/>
      <c r="SYB98" s="129"/>
      <c r="SYC98" s="129"/>
      <c r="SYD98" s="129"/>
      <c r="SYE98" s="129"/>
      <c r="SYF98" s="129"/>
      <c r="SYG98" s="129"/>
      <c r="SYH98" s="129"/>
      <c r="SYI98" s="129"/>
      <c r="SYJ98" s="129"/>
      <c r="SYK98" s="129"/>
      <c r="SYL98" s="129"/>
      <c r="SYM98" s="129"/>
      <c r="SYN98" s="129"/>
      <c r="SYO98" s="129"/>
      <c r="SYP98" s="129"/>
      <c r="SYQ98" s="129"/>
      <c r="SYR98" s="129"/>
      <c r="SYS98" s="129"/>
      <c r="SYT98" s="129"/>
      <c r="SYU98" s="129"/>
      <c r="SYV98" s="129"/>
      <c r="SYW98" s="129"/>
      <c r="SYX98" s="129"/>
      <c r="SYY98" s="129"/>
      <c r="SYZ98" s="129"/>
      <c r="SZA98" s="129"/>
      <c r="SZB98" s="129"/>
      <c r="SZC98" s="129"/>
      <c r="SZD98" s="129"/>
      <c r="SZE98" s="129"/>
      <c r="SZF98" s="129"/>
      <c r="SZG98" s="129"/>
      <c r="SZH98" s="129"/>
      <c r="SZI98" s="129"/>
      <c r="SZJ98" s="129"/>
      <c r="SZK98" s="129"/>
      <c r="SZL98" s="129"/>
      <c r="SZM98" s="129"/>
      <c r="SZN98" s="129"/>
      <c r="SZO98" s="129"/>
      <c r="SZP98" s="129"/>
      <c r="SZQ98" s="129"/>
      <c r="SZR98" s="129"/>
      <c r="SZS98" s="129"/>
      <c r="SZT98" s="129"/>
      <c r="SZU98" s="129"/>
      <c r="SZV98" s="129"/>
      <c r="SZW98" s="129"/>
      <c r="SZX98" s="129"/>
      <c r="SZY98" s="129"/>
      <c r="SZZ98" s="129"/>
      <c r="TAA98" s="129"/>
      <c r="TAB98" s="129"/>
      <c r="TAC98" s="129"/>
      <c r="TAD98" s="129"/>
      <c r="TAE98" s="129"/>
      <c r="TAF98" s="129"/>
      <c r="TAG98" s="129"/>
      <c r="TAH98" s="129"/>
      <c r="TAI98" s="129"/>
      <c r="TAJ98" s="129"/>
      <c r="TAK98" s="129"/>
      <c r="TAL98" s="129"/>
      <c r="TAM98" s="129"/>
      <c r="TAN98" s="129"/>
      <c r="TAO98" s="129"/>
      <c r="TAP98" s="129"/>
      <c r="TAQ98" s="129"/>
      <c r="TAR98" s="129"/>
      <c r="TAS98" s="129"/>
      <c r="TAT98" s="129"/>
      <c r="TAU98" s="129"/>
      <c r="TAV98" s="129"/>
      <c r="TAW98" s="129"/>
      <c r="TAX98" s="129"/>
      <c r="TAY98" s="129"/>
      <c r="TAZ98" s="129"/>
      <c r="TBA98" s="129"/>
      <c r="TBB98" s="129"/>
      <c r="TBC98" s="129"/>
      <c r="TBD98" s="129"/>
      <c r="TBE98" s="129"/>
      <c r="TBF98" s="129"/>
      <c r="TBG98" s="129"/>
      <c r="TBH98" s="129"/>
      <c r="TBI98" s="129"/>
      <c r="TBJ98" s="129"/>
      <c r="TBK98" s="129"/>
      <c r="TBL98" s="129"/>
      <c r="TBM98" s="129"/>
      <c r="TBN98" s="129"/>
      <c r="TBO98" s="129"/>
      <c r="TBP98" s="129"/>
      <c r="TBQ98" s="129"/>
      <c r="TBR98" s="129"/>
      <c r="TBS98" s="129"/>
      <c r="TBT98" s="129"/>
      <c r="TBU98" s="129"/>
      <c r="TBV98" s="129"/>
      <c r="TBW98" s="129"/>
      <c r="TBX98" s="129"/>
      <c r="TBY98" s="129"/>
      <c r="TBZ98" s="129"/>
      <c r="TCA98" s="129"/>
      <c r="TCB98" s="129"/>
      <c r="TCC98" s="129"/>
      <c r="TCD98" s="129"/>
      <c r="TCE98" s="129"/>
      <c r="TCF98" s="129"/>
      <c r="TCG98" s="129"/>
      <c r="TCH98" s="129"/>
      <c r="TCI98" s="129"/>
      <c r="TCJ98" s="129"/>
      <c r="TCK98" s="129"/>
      <c r="TCL98" s="129"/>
      <c r="TCM98" s="129"/>
      <c r="TCN98" s="129"/>
      <c r="TCO98" s="129"/>
      <c r="TCP98" s="129"/>
      <c r="TCQ98" s="129"/>
      <c r="TCR98" s="129"/>
      <c r="TCS98" s="129"/>
      <c r="TCT98" s="129"/>
      <c r="TCU98" s="129"/>
      <c r="TCV98" s="129"/>
      <c r="TCW98" s="129"/>
      <c r="TCX98" s="129"/>
      <c r="TCY98" s="129"/>
      <c r="TCZ98" s="129"/>
      <c r="TDA98" s="129"/>
      <c r="TDB98" s="129"/>
      <c r="TDC98" s="129"/>
      <c r="TDD98" s="129"/>
      <c r="TDE98" s="129"/>
      <c r="TDF98" s="129"/>
      <c r="TDG98" s="129"/>
      <c r="TDH98" s="129"/>
      <c r="TDI98" s="129"/>
      <c r="TDJ98" s="129"/>
      <c r="TDK98" s="129"/>
      <c r="TDL98" s="129"/>
      <c r="TDM98" s="129"/>
      <c r="TDN98" s="129"/>
      <c r="TDO98" s="129"/>
      <c r="TDP98" s="129"/>
      <c r="TDQ98" s="129"/>
      <c r="TDR98" s="129"/>
      <c r="TDS98" s="129"/>
      <c r="TDT98" s="129"/>
      <c r="TDU98" s="129"/>
      <c r="TDV98" s="129"/>
      <c r="TDW98" s="129"/>
      <c r="TDX98" s="129"/>
      <c r="TDY98" s="129"/>
      <c r="TDZ98" s="129"/>
      <c r="TEA98" s="129"/>
      <c r="TEB98" s="129"/>
      <c r="TEC98" s="129"/>
      <c r="TED98" s="129"/>
      <c r="TEE98" s="129"/>
      <c r="TEF98" s="129"/>
      <c r="TEG98" s="129"/>
      <c r="TEH98" s="129"/>
      <c r="TEI98" s="129"/>
      <c r="TEJ98" s="129"/>
      <c r="TEK98" s="129"/>
      <c r="TEL98" s="129"/>
      <c r="TEM98" s="129"/>
      <c r="TEN98" s="129"/>
      <c r="TEO98" s="129"/>
      <c r="TEP98" s="129"/>
      <c r="TEQ98" s="129"/>
      <c r="TER98" s="129"/>
      <c r="TES98" s="129"/>
      <c r="TET98" s="129"/>
      <c r="TEU98" s="129"/>
      <c r="TEV98" s="129"/>
      <c r="TEW98" s="129"/>
      <c r="TEX98" s="129"/>
      <c r="TEY98" s="129"/>
      <c r="TEZ98" s="129"/>
      <c r="TFA98" s="129"/>
      <c r="TFB98" s="129"/>
      <c r="TFC98" s="129"/>
      <c r="TFD98" s="129"/>
      <c r="TFE98" s="129"/>
      <c r="TFF98" s="129"/>
      <c r="TFG98" s="129"/>
      <c r="TFH98" s="129"/>
      <c r="TFI98" s="129"/>
      <c r="TFJ98" s="129"/>
      <c r="TFK98" s="129"/>
      <c r="TFL98" s="129"/>
      <c r="TFM98" s="129"/>
      <c r="TFN98" s="129"/>
      <c r="TFO98" s="129"/>
      <c r="TFP98" s="129"/>
      <c r="TFQ98" s="129"/>
      <c r="TFR98" s="129"/>
      <c r="TFS98" s="129"/>
      <c r="TFT98" s="129"/>
      <c r="TFU98" s="129"/>
      <c r="TFV98" s="129"/>
      <c r="TFW98" s="129"/>
      <c r="TFX98" s="129"/>
      <c r="TFY98" s="129"/>
      <c r="TFZ98" s="129"/>
      <c r="TGA98" s="129"/>
      <c r="TGB98" s="129"/>
      <c r="TGC98" s="129"/>
      <c r="TGD98" s="129"/>
      <c r="TGE98" s="129"/>
      <c r="TGF98" s="129"/>
      <c r="TGG98" s="129"/>
      <c r="TGH98" s="129"/>
      <c r="TGI98" s="129"/>
      <c r="TGJ98" s="129"/>
      <c r="TGK98" s="129"/>
      <c r="TGL98" s="129"/>
      <c r="TGM98" s="129"/>
      <c r="TGN98" s="129"/>
      <c r="TGO98" s="129"/>
      <c r="TGP98" s="129"/>
      <c r="TGQ98" s="129"/>
      <c r="TGR98" s="129"/>
      <c r="TGS98" s="129"/>
      <c r="TGT98" s="129"/>
      <c r="TGU98" s="129"/>
      <c r="TGV98" s="129"/>
      <c r="TGW98" s="129"/>
      <c r="TGX98" s="129"/>
      <c r="TGY98" s="129"/>
      <c r="TGZ98" s="129"/>
      <c r="THA98" s="129"/>
      <c r="THB98" s="129"/>
      <c r="THC98" s="129"/>
      <c r="THD98" s="129"/>
      <c r="THE98" s="129"/>
      <c r="THF98" s="129"/>
      <c r="THG98" s="129"/>
      <c r="THH98" s="129"/>
      <c r="THI98" s="129"/>
      <c r="THJ98" s="129"/>
      <c r="THK98" s="129"/>
      <c r="THL98" s="129"/>
      <c r="THM98" s="129"/>
      <c r="THN98" s="129"/>
      <c r="THO98" s="129"/>
      <c r="THP98" s="129"/>
      <c r="THQ98" s="129"/>
      <c r="THR98" s="129"/>
      <c r="THS98" s="129"/>
      <c r="THT98" s="129"/>
      <c r="THU98" s="129"/>
      <c r="THV98" s="129"/>
      <c r="THW98" s="129"/>
      <c r="THX98" s="129"/>
      <c r="THY98" s="129"/>
      <c r="THZ98" s="129"/>
      <c r="TIA98" s="129"/>
      <c r="TIB98" s="129"/>
      <c r="TIC98" s="129"/>
      <c r="TID98" s="129"/>
      <c r="TIE98" s="129"/>
      <c r="TIF98" s="129"/>
      <c r="TIG98" s="129"/>
      <c r="TIH98" s="129"/>
      <c r="TII98" s="129"/>
      <c r="TIJ98" s="129"/>
      <c r="TIK98" s="129"/>
      <c r="TIL98" s="129"/>
      <c r="TIM98" s="129"/>
      <c r="TIN98" s="129"/>
      <c r="TIO98" s="129"/>
      <c r="TIP98" s="129"/>
      <c r="TIQ98" s="129"/>
      <c r="TIR98" s="129"/>
      <c r="TIS98" s="129"/>
      <c r="TIT98" s="129"/>
      <c r="TIU98" s="129"/>
      <c r="TIV98" s="129"/>
      <c r="TIW98" s="129"/>
      <c r="TIX98" s="129"/>
      <c r="TIY98" s="129"/>
      <c r="TIZ98" s="129"/>
      <c r="TJA98" s="129"/>
      <c r="TJB98" s="129"/>
      <c r="TJC98" s="129"/>
      <c r="TJD98" s="129"/>
      <c r="TJE98" s="129"/>
      <c r="TJF98" s="129"/>
      <c r="TJG98" s="129"/>
      <c r="TJH98" s="129"/>
      <c r="TJI98" s="129"/>
      <c r="TJJ98" s="129"/>
      <c r="TJK98" s="129"/>
      <c r="TJL98" s="129"/>
      <c r="TJM98" s="129"/>
      <c r="TJN98" s="129"/>
      <c r="TJO98" s="129"/>
      <c r="TJP98" s="129"/>
      <c r="TJQ98" s="129"/>
      <c r="TJR98" s="129"/>
      <c r="TJS98" s="129"/>
      <c r="TJT98" s="129"/>
      <c r="TJU98" s="129"/>
      <c r="TJV98" s="129"/>
      <c r="TJW98" s="129"/>
      <c r="TJX98" s="129"/>
      <c r="TJY98" s="129"/>
      <c r="TJZ98" s="129"/>
      <c r="TKA98" s="129"/>
      <c r="TKB98" s="129"/>
      <c r="TKC98" s="129"/>
      <c r="TKD98" s="129"/>
      <c r="TKE98" s="129"/>
      <c r="TKF98" s="129"/>
      <c r="TKG98" s="129"/>
      <c r="TKH98" s="129"/>
      <c r="TKI98" s="129"/>
      <c r="TKJ98" s="129"/>
      <c r="TKK98" s="129"/>
      <c r="TKL98" s="129"/>
      <c r="TKM98" s="129"/>
      <c r="TKN98" s="129"/>
      <c r="TKO98" s="129"/>
      <c r="TKP98" s="129"/>
      <c r="TKQ98" s="129"/>
      <c r="TKR98" s="129"/>
      <c r="TKS98" s="129"/>
      <c r="TKT98" s="129"/>
      <c r="TKU98" s="129"/>
      <c r="TKV98" s="129"/>
      <c r="TKW98" s="129"/>
      <c r="TKX98" s="129"/>
      <c r="TKY98" s="129"/>
      <c r="TKZ98" s="129"/>
      <c r="TLA98" s="129"/>
      <c r="TLB98" s="129"/>
      <c r="TLC98" s="129"/>
      <c r="TLD98" s="129"/>
      <c r="TLE98" s="129"/>
      <c r="TLF98" s="129"/>
      <c r="TLG98" s="129"/>
      <c r="TLH98" s="129"/>
      <c r="TLI98" s="129"/>
      <c r="TLJ98" s="129"/>
      <c r="TLK98" s="129"/>
      <c r="TLL98" s="129"/>
      <c r="TLM98" s="129"/>
      <c r="TLN98" s="129"/>
      <c r="TLO98" s="129"/>
      <c r="TLP98" s="129"/>
      <c r="TLQ98" s="129"/>
      <c r="TLR98" s="129"/>
      <c r="TLS98" s="129"/>
      <c r="TLT98" s="129"/>
      <c r="TLU98" s="129"/>
      <c r="TLV98" s="129"/>
      <c r="TLW98" s="129"/>
      <c r="TLX98" s="129"/>
      <c r="TLY98" s="129"/>
      <c r="TLZ98" s="129"/>
      <c r="TMA98" s="129"/>
      <c r="TMB98" s="129"/>
      <c r="TMC98" s="129"/>
      <c r="TMD98" s="129"/>
      <c r="TME98" s="129"/>
      <c r="TMF98" s="129"/>
      <c r="TMG98" s="129"/>
      <c r="TMH98" s="129"/>
      <c r="TMI98" s="129"/>
      <c r="TMJ98" s="129"/>
      <c r="TMK98" s="129"/>
      <c r="TML98" s="129"/>
      <c r="TMM98" s="129"/>
      <c r="TMN98" s="129"/>
      <c r="TMO98" s="129"/>
      <c r="TMP98" s="129"/>
      <c r="TMQ98" s="129"/>
      <c r="TMR98" s="129"/>
      <c r="TMS98" s="129"/>
      <c r="TMT98" s="129"/>
      <c r="TMU98" s="129"/>
      <c r="TMV98" s="129"/>
      <c r="TMW98" s="129"/>
      <c r="TMX98" s="129"/>
      <c r="TMY98" s="129"/>
      <c r="TMZ98" s="129"/>
      <c r="TNA98" s="129"/>
      <c r="TNB98" s="129"/>
      <c r="TNC98" s="129"/>
      <c r="TND98" s="129"/>
      <c r="TNE98" s="129"/>
      <c r="TNF98" s="129"/>
      <c r="TNG98" s="129"/>
      <c r="TNH98" s="129"/>
      <c r="TNI98" s="129"/>
      <c r="TNJ98" s="129"/>
      <c r="TNK98" s="129"/>
      <c r="TNL98" s="129"/>
      <c r="TNM98" s="129"/>
      <c r="TNN98" s="129"/>
      <c r="TNO98" s="129"/>
      <c r="TNP98" s="129"/>
      <c r="TNQ98" s="129"/>
      <c r="TNR98" s="129"/>
      <c r="TNS98" s="129"/>
      <c r="TNT98" s="129"/>
      <c r="TNU98" s="129"/>
      <c r="TNV98" s="129"/>
      <c r="TNW98" s="129"/>
      <c r="TNX98" s="129"/>
      <c r="TNY98" s="129"/>
      <c r="TNZ98" s="129"/>
      <c r="TOA98" s="129"/>
      <c r="TOB98" s="129"/>
      <c r="TOC98" s="129"/>
      <c r="TOD98" s="129"/>
      <c r="TOE98" s="129"/>
      <c r="TOF98" s="129"/>
      <c r="TOG98" s="129"/>
      <c r="TOH98" s="129"/>
      <c r="TOI98" s="129"/>
      <c r="TOJ98" s="129"/>
      <c r="TOK98" s="129"/>
      <c r="TOL98" s="129"/>
      <c r="TOM98" s="129"/>
      <c r="TON98" s="129"/>
      <c r="TOO98" s="129"/>
      <c r="TOP98" s="129"/>
      <c r="TOQ98" s="129"/>
      <c r="TOR98" s="129"/>
      <c r="TOS98" s="129"/>
      <c r="TOT98" s="129"/>
      <c r="TOU98" s="129"/>
      <c r="TOV98" s="129"/>
      <c r="TOW98" s="129"/>
      <c r="TOX98" s="129"/>
      <c r="TOY98" s="129"/>
      <c r="TOZ98" s="129"/>
      <c r="TPA98" s="129"/>
      <c r="TPB98" s="129"/>
      <c r="TPC98" s="129"/>
      <c r="TPD98" s="129"/>
      <c r="TPE98" s="129"/>
      <c r="TPF98" s="129"/>
      <c r="TPG98" s="129"/>
      <c r="TPH98" s="129"/>
      <c r="TPI98" s="129"/>
      <c r="TPJ98" s="129"/>
      <c r="TPK98" s="129"/>
      <c r="TPL98" s="129"/>
      <c r="TPM98" s="129"/>
      <c r="TPN98" s="129"/>
      <c r="TPO98" s="129"/>
      <c r="TPP98" s="129"/>
      <c r="TPQ98" s="129"/>
      <c r="TPR98" s="129"/>
      <c r="TPS98" s="129"/>
      <c r="TPT98" s="129"/>
      <c r="TPU98" s="129"/>
      <c r="TPV98" s="129"/>
      <c r="TPW98" s="129"/>
      <c r="TPX98" s="129"/>
      <c r="TPY98" s="129"/>
      <c r="TPZ98" s="129"/>
      <c r="TQA98" s="129"/>
      <c r="TQB98" s="129"/>
      <c r="TQC98" s="129"/>
      <c r="TQD98" s="129"/>
      <c r="TQE98" s="129"/>
      <c r="TQF98" s="129"/>
      <c r="TQG98" s="129"/>
      <c r="TQH98" s="129"/>
      <c r="TQI98" s="129"/>
      <c r="TQJ98" s="129"/>
      <c r="TQK98" s="129"/>
      <c r="TQL98" s="129"/>
      <c r="TQM98" s="129"/>
      <c r="TQN98" s="129"/>
      <c r="TQO98" s="129"/>
      <c r="TQP98" s="129"/>
      <c r="TQQ98" s="129"/>
      <c r="TQR98" s="129"/>
      <c r="TQS98" s="129"/>
      <c r="TQT98" s="129"/>
      <c r="TQU98" s="129"/>
      <c r="TQV98" s="129"/>
      <c r="TQW98" s="129"/>
      <c r="TQX98" s="129"/>
      <c r="TQY98" s="129"/>
      <c r="TQZ98" s="129"/>
      <c r="TRA98" s="129"/>
      <c r="TRB98" s="129"/>
      <c r="TRC98" s="129"/>
      <c r="TRD98" s="129"/>
      <c r="TRE98" s="129"/>
      <c r="TRF98" s="129"/>
      <c r="TRG98" s="129"/>
      <c r="TRH98" s="129"/>
      <c r="TRI98" s="129"/>
      <c r="TRJ98" s="129"/>
      <c r="TRK98" s="129"/>
      <c r="TRL98" s="129"/>
      <c r="TRM98" s="129"/>
      <c r="TRN98" s="129"/>
      <c r="TRO98" s="129"/>
      <c r="TRP98" s="129"/>
      <c r="TRQ98" s="129"/>
      <c r="TRR98" s="129"/>
      <c r="TRS98" s="129"/>
      <c r="TRT98" s="129"/>
      <c r="TRU98" s="129"/>
      <c r="TRV98" s="129"/>
      <c r="TRW98" s="129"/>
      <c r="TRX98" s="129"/>
      <c r="TRY98" s="129"/>
      <c r="TRZ98" s="129"/>
      <c r="TSA98" s="129"/>
      <c r="TSB98" s="129"/>
      <c r="TSC98" s="129"/>
      <c r="TSD98" s="129"/>
      <c r="TSE98" s="129"/>
      <c r="TSF98" s="129"/>
      <c r="TSG98" s="129"/>
      <c r="TSH98" s="129"/>
      <c r="TSI98" s="129"/>
      <c r="TSJ98" s="129"/>
      <c r="TSK98" s="129"/>
      <c r="TSL98" s="129"/>
      <c r="TSM98" s="129"/>
      <c r="TSN98" s="129"/>
      <c r="TSO98" s="129"/>
      <c r="TSP98" s="129"/>
      <c r="TSQ98" s="129"/>
      <c r="TSR98" s="129"/>
      <c r="TSS98" s="129"/>
      <c r="TST98" s="129"/>
      <c r="TSU98" s="129"/>
      <c r="TSV98" s="129"/>
      <c r="TSW98" s="129"/>
      <c r="TSX98" s="129"/>
      <c r="TSY98" s="129"/>
      <c r="TSZ98" s="129"/>
      <c r="TTA98" s="129"/>
      <c r="TTB98" s="129"/>
      <c r="TTC98" s="129"/>
      <c r="TTD98" s="129"/>
      <c r="TTE98" s="129"/>
      <c r="TTF98" s="129"/>
      <c r="TTG98" s="129"/>
      <c r="TTH98" s="129"/>
      <c r="TTI98" s="129"/>
      <c r="TTJ98" s="129"/>
      <c r="TTK98" s="129"/>
      <c r="TTL98" s="129"/>
      <c r="TTM98" s="129"/>
      <c r="TTN98" s="129"/>
      <c r="TTO98" s="129"/>
      <c r="TTP98" s="129"/>
      <c r="TTQ98" s="129"/>
      <c r="TTR98" s="129"/>
      <c r="TTS98" s="129"/>
      <c r="TTT98" s="129"/>
      <c r="TTU98" s="129"/>
      <c r="TTV98" s="129"/>
      <c r="TTW98" s="129"/>
      <c r="TTX98" s="129"/>
      <c r="TTY98" s="129"/>
      <c r="TTZ98" s="129"/>
      <c r="TUA98" s="129"/>
      <c r="TUB98" s="129"/>
      <c r="TUC98" s="129"/>
      <c r="TUD98" s="129"/>
      <c r="TUE98" s="129"/>
      <c r="TUF98" s="129"/>
      <c r="TUG98" s="129"/>
      <c r="TUH98" s="129"/>
      <c r="TUI98" s="129"/>
      <c r="TUJ98" s="129"/>
      <c r="TUK98" s="129"/>
      <c r="TUL98" s="129"/>
      <c r="TUM98" s="129"/>
      <c r="TUN98" s="129"/>
      <c r="TUO98" s="129"/>
      <c r="TUP98" s="129"/>
      <c r="TUQ98" s="129"/>
      <c r="TUR98" s="129"/>
      <c r="TUS98" s="129"/>
      <c r="TUT98" s="129"/>
      <c r="TUU98" s="129"/>
      <c r="TUV98" s="129"/>
      <c r="TUW98" s="129"/>
      <c r="TUX98" s="129"/>
      <c r="TUY98" s="129"/>
      <c r="TUZ98" s="129"/>
      <c r="TVA98" s="129"/>
      <c r="TVB98" s="129"/>
      <c r="TVC98" s="129"/>
      <c r="TVD98" s="129"/>
      <c r="TVE98" s="129"/>
      <c r="TVF98" s="129"/>
      <c r="TVG98" s="129"/>
      <c r="TVH98" s="129"/>
      <c r="TVI98" s="129"/>
      <c r="TVJ98" s="129"/>
      <c r="TVK98" s="129"/>
      <c r="TVL98" s="129"/>
      <c r="TVM98" s="129"/>
      <c r="TVN98" s="129"/>
      <c r="TVO98" s="129"/>
      <c r="TVP98" s="129"/>
      <c r="TVQ98" s="129"/>
      <c r="TVR98" s="129"/>
      <c r="TVS98" s="129"/>
      <c r="TVT98" s="129"/>
      <c r="TVU98" s="129"/>
      <c r="TVV98" s="129"/>
      <c r="TVW98" s="129"/>
      <c r="TVX98" s="129"/>
      <c r="TVY98" s="129"/>
      <c r="TVZ98" s="129"/>
      <c r="TWA98" s="129"/>
      <c r="TWB98" s="129"/>
      <c r="TWC98" s="129"/>
      <c r="TWD98" s="129"/>
      <c r="TWE98" s="129"/>
      <c r="TWF98" s="129"/>
      <c r="TWG98" s="129"/>
      <c r="TWH98" s="129"/>
      <c r="TWI98" s="129"/>
      <c r="TWJ98" s="129"/>
      <c r="TWK98" s="129"/>
      <c r="TWL98" s="129"/>
      <c r="TWM98" s="129"/>
      <c r="TWN98" s="129"/>
      <c r="TWO98" s="129"/>
      <c r="TWP98" s="129"/>
      <c r="TWQ98" s="129"/>
      <c r="TWR98" s="129"/>
      <c r="TWS98" s="129"/>
      <c r="TWT98" s="129"/>
      <c r="TWU98" s="129"/>
      <c r="TWV98" s="129"/>
      <c r="TWW98" s="129"/>
      <c r="TWX98" s="129"/>
      <c r="TWY98" s="129"/>
      <c r="TWZ98" s="129"/>
      <c r="TXA98" s="129"/>
      <c r="TXB98" s="129"/>
      <c r="TXC98" s="129"/>
      <c r="TXD98" s="129"/>
      <c r="TXE98" s="129"/>
      <c r="TXF98" s="129"/>
      <c r="TXG98" s="129"/>
      <c r="TXH98" s="129"/>
      <c r="TXI98" s="129"/>
      <c r="TXJ98" s="129"/>
      <c r="TXK98" s="129"/>
      <c r="TXL98" s="129"/>
      <c r="TXM98" s="129"/>
      <c r="TXN98" s="129"/>
      <c r="TXO98" s="129"/>
      <c r="TXP98" s="129"/>
      <c r="TXQ98" s="129"/>
      <c r="TXR98" s="129"/>
      <c r="TXS98" s="129"/>
      <c r="TXT98" s="129"/>
      <c r="TXU98" s="129"/>
      <c r="TXV98" s="129"/>
      <c r="TXW98" s="129"/>
      <c r="TXX98" s="129"/>
      <c r="TXY98" s="129"/>
      <c r="TXZ98" s="129"/>
      <c r="TYA98" s="129"/>
      <c r="TYB98" s="129"/>
      <c r="TYC98" s="129"/>
      <c r="TYD98" s="129"/>
      <c r="TYE98" s="129"/>
      <c r="TYF98" s="129"/>
      <c r="TYG98" s="129"/>
      <c r="TYH98" s="129"/>
      <c r="TYI98" s="129"/>
      <c r="TYJ98" s="129"/>
      <c r="TYK98" s="129"/>
      <c r="TYL98" s="129"/>
      <c r="TYM98" s="129"/>
      <c r="TYN98" s="129"/>
      <c r="TYO98" s="129"/>
      <c r="TYP98" s="129"/>
      <c r="TYQ98" s="129"/>
      <c r="TYR98" s="129"/>
      <c r="TYS98" s="129"/>
      <c r="TYT98" s="129"/>
      <c r="TYU98" s="129"/>
      <c r="TYV98" s="129"/>
      <c r="TYW98" s="129"/>
      <c r="TYX98" s="129"/>
      <c r="TYY98" s="129"/>
      <c r="TYZ98" s="129"/>
      <c r="TZA98" s="129"/>
      <c r="TZB98" s="129"/>
      <c r="TZC98" s="129"/>
      <c r="TZD98" s="129"/>
      <c r="TZE98" s="129"/>
      <c r="TZF98" s="129"/>
      <c r="TZG98" s="129"/>
      <c r="TZH98" s="129"/>
      <c r="TZI98" s="129"/>
      <c r="TZJ98" s="129"/>
      <c r="TZK98" s="129"/>
      <c r="TZL98" s="129"/>
      <c r="TZM98" s="129"/>
      <c r="TZN98" s="129"/>
      <c r="TZO98" s="129"/>
      <c r="TZP98" s="129"/>
      <c r="TZQ98" s="129"/>
      <c r="TZR98" s="129"/>
      <c r="TZS98" s="129"/>
      <c r="TZT98" s="129"/>
      <c r="TZU98" s="129"/>
      <c r="TZV98" s="129"/>
      <c r="TZW98" s="129"/>
      <c r="TZX98" s="129"/>
      <c r="TZY98" s="129"/>
      <c r="TZZ98" s="129"/>
      <c r="UAA98" s="129"/>
      <c r="UAB98" s="129"/>
      <c r="UAC98" s="129"/>
      <c r="UAD98" s="129"/>
      <c r="UAE98" s="129"/>
      <c r="UAF98" s="129"/>
      <c r="UAG98" s="129"/>
      <c r="UAH98" s="129"/>
      <c r="UAI98" s="129"/>
      <c r="UAJ98" s="129"/>
      <c r="UAK98" s="129"/>
      <c r="UAL98" s="129"/>
      <c r="UAM98" s="129"/>
      <c r="UAN98" s="129"/>
      <c r="UAO98" s="129"/>
      <c r="UAP98" s="129"/>
      <c r="UAQ98" s="129"/>
      <c r="UAR98" s="129"/>
      <c r="UAS98" s="129"/>
      <c r="UAT98" s="129"/>
      <c r="UAU98" s="129"/>
      <c r="UAV98" s="129"/>
      <c r="UAW98" s="129"/>
      <c r="UAX98" s="129"/>
      <c r="UAY98" s="129"/>
      <c r="UAZ98" s="129"/>
      <c r="UBA98" s="129"/>
      <c r="UBB98" s="129"/>
      <c r="UBC98" s="129"/>
      <c r="UBD98" s="129"/>
      <c r="UBE98" s="129"/>
      <c r="UBF98" s="129"/>
      <c r="UBG98" s="129"/>
      <c r="UBH98" s="129"/>
      <c r="UBI98" s="129"/>
      <c r="UBJ98" s="129"/>
      <c r="UBK98" s="129"/>
      <c r="UBL98" s="129"/>
      <c r="UBM98" s="129"/>
      <c r="UBN98" s="129"/>
      <c r="UBO98" s="129"/>
      <c r="UBP98" s="129"/>
      <c r="UBQ98" s="129"/>
      <c r="UBR98" s="129"/>
      <c r="UBS98" s="129"/>
      <c r="UBT98" s="129"/>
      <c r="UBU98" s="129"/>
      <c r="UBV98" s="129"/>
      <c r="UBW98" s="129"/>
      <c r="UBX98" s="129"/>
      <c r="UBY98" s="129"/>
      <c r="UBZ98" s="129"/>
      <c r="UCA98" s="129"/>
      <c r="UCB98" s="129"/>
      <c r="UCC98" s="129"/>
      <c r="UCD98" s="129"/>
      <c r="UCE98" s="129"/>
      <c r="UCF98" s="129"/>
      <c r="UCG98" s="129"/>
      <c r="UCH98" s="129"/>
      <c r="UCI98" s="129"/>
      <c r="UCJ98" s="129"/>
      <c r="UCK98" s="129"/>
      <c r="UCL98" s="129"/>
      <c r="UCM98" s="129"/>
      <c r="UCN98" s="129"/>
      <c r="UCO98" s="129"/>
      <c r="UCP98" s="129"/>
      <c r="UCQ98" s="129"/>
      <c r="UCR98" s="129"/>
      <c r="UCS98" s="129"/>
      <c r="UCT98" s="129"/>
      <c r="UCU98" s="129"/>
      <c r="UCV98" s="129"/>
      <c r="UCW98" s="129"/>
      <c r="UCX98" s="129"/>
      <c r="UCY98" s="129"/>
      <c r="UCZ98" s="129"/>
      <c r="UDA98" s="129"/>
      <c r="UDB98" s="129"/>
      <c r="UDC98" s="129"/>
      <c r="UDD98" s="129"/>
      <c r="UDE98" s="129"/>
      <c r="UDF98" s="129"/>
      <c r="UDG98" s="129"/>
      <c r="UDH98" s="129"/>
      <c r="UDI98" s="129"/>
      <c r="UDJ98" s="129"/>
      <c r="UDK98" s="129"/>
      <c r="UDL98" s="129"/>
      <c r="UDM98" s="129"/>
      <c r="UDN98" s="129"/>
      <c r="UDO98" s="129"/>
      <c r="UDP98" s="129"/>
      <c r="UDQ98" s="129"/>
      <c r="UDR98" s="129"/>
      <c r="UDS98" s="129"/>
      <c r="UDT98" s="129"/>
      <c r="UDU98" s="129"/>
      <c r="UDV98" s="129"/>
      <c r="UDW98" s="129"/>
      <c r="UDX98" s="129"/>
      <c r="UDY98" s="129"/>
      <c r="UDZ98" s="129"/>
      <c r="UEA98" s="129"/>
      <c r="UEB98" s="129"/>
      <c r="UEC98" s="129"/>
      <c r="UED98" s="129"/>
      <c r="UEE98" s="129"/>
      <c r="UEF98" s="129"/>
      <c r="UEG98" s="129"/>
      <c r="UEH98" s="129"/>
      <c r="UEI98" s="129"/>
      <c r="UEJ98" s="129"/>
      <c r="UEK98" s="129"/>
      <c r="UEL98" s="129"/>
      <c r="UEM98" s="129"/>
      <c r="UEN98" s="129"/>
      <c r="UEO98" s="129"/>
      <c r="UEP98" s="129"/>
      <c r="UEQ98" s="129"/>
      <c r="UER98" s="129"/>
      <c r="UES98" s="129"/>
      <c r="UET98" s="129"/>
      <c r="UEU98" s="129"/>
      <c r="UEV98" s="129"/>
      <c r="UEW98" s="129"/>
      <c r="UEX98" s="129"/>
      <c r="UEY98" s="129"/>
      <c r="UEZ98" s="129"/>
      <c r="UFA98" s="129"/>
      <c r="UFB98" s="129"/>
      <c r="UFC98" s="129"/>
      <c r="UFD98" s="129"/>
      <c r="UFE98" s="129"/>
      <c r="UFF98" s="129"/>
      <c r="UFG98" s="129"/>
      <c r="UFH98" s="129"/>
      <c r="UFI98" s="129"/>
      <c r="UFJ98" s="129"/>
      <c r="UFK98" s="129"/>
      <c r="UFL98" s="129"/>
      <c r="UFM98" s="129"/>
      <c r="UFN98" s="129"/>
      <c r="UFO98" s="129"/>
      <c r="UFP98" s="129"/>
      <c r="UFQ98" s="129"/>
      <c r="UFR98" s="129"/>
      <c r="UFS98" s="129"/>
      <c r="UFT98" s="129"/>
      <c r="UFU98" s="129"/>
      <c r="UFV98" s="129"/>
      <c r="UFW98" s="129"/>
      <c r="UFX98" s="129"/>
      <c r="UFY98" s="129"/>
      <c r="UFZ98" s="129"/>
      <c r="UGA98" s="129"/>
      <c r="UGB98" s="129"/>
      <c r="UGC98" s="129"/>
      <c r="UGD98" s="129"/>
      <c r="UGE98" s="129"/>
      <c r="UGF98" s="129"/>
      <c r="UGG98" s="129"/>
      <c r="UGH98" s="129"/>
      <c r="UGI98" s="129"/>
      <c r="UGJ98" s="129"/>
      <c r="UGK98" s="129"/>
      <c r="UGL98" s="129"/>
      <c r="UGM98" s="129"/>
      <c r="UGN98" s="129"/>
      <c r="UGO98" s="129"/>
      <c r="UGP98" s="129"/>
      <c r="UGQ98" s="129"/>
      <c r="UGR98" s="129"/>
      <c r="UGS98" s="129"/>
      <c r="UGT98" s="129"/>
      <c r="UGU98" s="129"/>
      <c r="UGV98" s="129"/>
      <c r="UGW98" s="129"/>
      <c r="UGX98" s="129"/>
      <c r="UGY98" s="129"/>
      <c r="UGZ98" s="129"/>
      <c r="UHA98" s="129"/>
      <c r="UHB98" s="129"/>
      <c r="UHC98" s="129"/>
      <c r="UHD98" s="129"/>
      <c r="UHE98" s="129"/>
      <c r="UHF98" s="129"/>
      <c r="UHG98" s="129"/>
      <c r="UHH98" s="129"/>
      <c r="UHI98" s="129"/>
      <c r="UHJ98" s="129"/>
      <c r="UHK98" s="129"/>
      <c r="UHL98" s="129"/>
      <c r="UHM98" s="129"/>
      <c r="UHN98" s="129"/>
      <c r="UHO98" s="129"/>
      <c r="UHP98" s="129"/>
      <c r="UHQ98" s="129"/>
      <c r="UHR98" s="129"/>
      <c r="UHS98" s="129"/>
      <c r="UHT98" s="129"/>
      <c r="UHU98" s="129"/>
      <c r="UHV98" s="129"/>
      <c r="UHW98" s="129"/>
      <c r="UHX98" s="129"/>
      <c r="UHY98" s="129"/>
      <c r="UHZ98" s="129"/>
      <c r="UIA98" s="129"/>
      <c r="UIB98" s="129"/>
      <c r="UIC98" s="129"/>
      <c r="UID98" s="129"/>
      <c r="UIE98" s="129"/>
      <c r="UIF98" s="129"/>
      <c r="UIG98" s="129"/>
      <c r="UIH98" s="129"/>
      <c r="UII98" s="129"/>
      <c r="UIJ98" s="129"/>
      <c r="UIK98" s="129"/>
      <c r="UIL98" s="129"/>
      <c r="UIM98" s="129"/>
      <c r="UIN98" s="129"/>
      <c r="UIO98" s="129"/>
      <c r="UIP98" s="129"/>
      <c r="UIQ98" s="129"/>
      <c r="UIR98" s="129"/>
      <c r="UIS98" s="129"/>
      <c r="UIT98" s="129"/>
      <c r="UIU98" s="129"/>
      <c r="UIV98" s="129"/>
      <c r="UIW98" s="129"/>
      <c r="UIX98" s="129"/>
      <c r="UIY98" s="129"/>
      <c r="UIZ98" s="129"/>
      <c r="UJA98" s="129"/>
      <c r="UJB98" s="129"/>
      <c r="UJC98" s="129"/>
      <c r="UJD98" s="129"/>
      <c r="UJE98" s="129"/>
      <c r="UJF98" s="129"/>
      <c r="UJG98" s="129"/>
      <c r="UJH98" s="129"/>
      <c r="UJI98" s="129"/>
      <c r="UJJ98" s="129"/>
      <c r="UJK98" s="129"/>
      <c r="UJL98" s="129"/>
      <c r="UJM98" s="129"/>
      <c r="UJN98" s="129"/>
      <c r="UJO98" s="129"/>
      <c r="UJP98" s="129"/>
      <c r="UJQ98" s="129"/>
      <c r="UJR98" s="129"/>
      <c r="UJS98" s="129"/>
      <c r="UJT98" s="129"/>
      <c r="UJU98" s="129"/>
      <c r="UJV98" s="129"/>
      <c r="UJW98" s="129"/>
      <c r="UJX98" s="129"/>
      <c r="UJY98" s="129"/>
      <c r="UJZ98" s="129"/>
      <c r="UKA98" s="129"/>
      <c r="UKB98" s="129"/>
      <c r="UKC98" s="129"/>
      <c r="UKD98" s="129"/>
      <c r="UKE98" s="129"/>
      <c r="UKF98" s="129"/>
      <c r="UKG98" s="129"/>
      <c r="UKH98" s="129"/>
      <c r="UKI98" s="129"/>
      <c r="UKJ98" s="129"/>
      <c r="UKK98" s="129"/>
      <c r="UKL98" s="129"/>
      <c r="UKM98" s="129"/>
      <c r="UKN98" s="129"/>
      <c r="UKO98" s="129"/>
      <c r="UKP98" s="129"/>
      <c r="UKQ98" s="129"/>
      <c r="UKR98" s="129"/>
      <c r="UKS98" s="129"/>
      <c r="UKT98" s="129"/>
      <c r="UKU98" s="129"/>
      <c r="UKV98" s="129"/>
      <c r="UKW98" s="129"/>
      <c r="UKX98" s="129"/>
      <c r="UKY98" s="129"/>
      <c r="UKZ98" s="129"/>
      <c r="ULA98" s="129"/>
      <c r="ULB98" s="129"/>
      <c r="ULC98" s="129"/>
      <c r="ULD98" s="129"/>
      <c r="ULE98" s="129"/>
      <c r="ULF98" s="129"/>
      <c r="ULG98" s="129"/>
      <c r="ULH98" s="129"/>
      <c r="ULI98" s="129"/>
      <c r="ULJ98" s="129"/>
      <c r="ULK98" s="129"/>
      <c r="ULL98" s="129"/>
      <c r="ULM98" s="129"/>
      <c r="ULN98" s="129"/>
      <c r="ULO98" s="129"/>
      <c r="ULP98" s="129"/>
      <c r="ULQ98" s="129"/>
      <c r="ULR98" s="129"/>
      <c r="ULS98" s="129"/>
      <c r="ULT98" s="129"/>
      <c r="ULU98" s="129"/>
      <c r="ULV98" s="129"/>
      <c r="ULW98" s="129"/>
      <c r="ULX98" s="129"/>
      <c r="ULY98" s="129"/>
      <c r="ULZ98" s="129"/>
      <c r="UMA98" s="129"/>
      <c r="UMB98" s="129"/>
      <c r="UMC98" s="129"/>
      <c r="UMD98" s="129"/>
      <c r="UME98" s="129"/>
      <c r="UMF98" s="129"/>
      <c r="UMG98" s="129"/>
      <c r="UMH98" s="129"/>
      <c r="UMI98" s="129"/>
      <c r="UMJ98" s="129"/>
      <c r="UMK98" s="129"/>
      <c r="UML98" s="129"/>
      <c r="UMM98" s="129"/>
      <c r="UMN98" s="129"/>
      <c r="UMO98" s="129"/>
      <c r="UMP98" s="129"/>
      <c r="UMQ98" s="129"/>
      <c r="UMR98" s="129"/>
      <c r="UMS98" s="129"/>
      <c r="UMT98" s="129"/>
      <c r="UMU98" s="129"/>
      <c r="UMV98" s="129"/>
      <c r="UMW98" s="129"/>
      <c r="UMX98" s="129"/>
      <c r="UMY98" s="129"/>
      <c r="UMZ98" s="129"/>
      <c r="UNA98" s="129"/>
      <c r="UNB98" s="129"/>
      <c r="UNC98" s="129"/>
      <c r="UND98" s="129"/>
      <c r="UNE98" s="129"/>
      <c r="UNF98" s="129"/>
      <c r="UNG98" s="129"/>
      <c r="UNH98" s="129"/>
      <c r="UNI98" s="129"/>
      <c r="UNJ98" s="129"/>
      <c r="UNK98" s="129"/>
      <c r="UNL98" s="129"/>
      <c r="UNM98" s="129"/>
      <c r="UNN98" s="129"/>
      <c r="UNO98" s="129"/>
      <c r="UNP98" s="129"/>
      <c r="UNQ98" s="129"/>
      <c r="UNR98" s="129"/>
      <c r="UNS98" s="129"/>
      <c r="UNT98" s="129"/>
      <c r="UNU98" s="129"/>
      <c r="UNV98" s="129"/>
      <c r="UNW98" s="129"/>
      <c r="UNX98" s="129"/>
      <c r="UNY98" s="129"/>
      <c r="UNZ98" s="129"/>
      <c r="UOA98" s="129"/>
      <c r="UOB98" s="129"/>
      <c r="UOC98" s="129"/>
      <c r="UOD98" s="129"/>
      <c r="UOE98" s="129"/>
      <c r="UOF98" s="129"/>
      <c r="UOG98" s="129"/>
      <c r="UOH98" s="129"/>
      <c r="UOI98" s="129"/>
      <c r="UOJ98" s="129"/>
      <c r="UOK98" s="129"/>
      <c r="UOL98" s="129"/>
      <c r="UOM98" s="129"/>
      <c r="UON98" s="129"/>
      <c r="UOO98" s="129"/>
      <c r="UOP98" s="129"/>
      <c r="UOQ98" s="129"/>
      <c r="UOR98" s="129"/>
      <c r="UOS98" s="129"/>
      <c r="UOT98" s="129"/>
      <c r="UOU98" s="129"/>
      <c r="UOV98" s="129"/>
      <c r="UOW98" s="129"/>
      <c r="UOX98" s="129"/>
      <c r="UOY98" s="129"/>
      <c r="UOZ98" s="129"/>
      <c r="UPA98" s="129"/>
      <c r="UPB98" s="129"/>
      <c r="UPC98" s="129"/>
      <c r="UPD98" s="129"/>
      <c r="UPE98" s="129"/>
      <c r="UPF98" s="129"/>
      <c r="UPG98" s="129"/>
      <c r="UPH98" s="129"/>
      <c r="UPI98" s="129"/>
      <c r="UPJ98" s="129"/>
      <c r="UPK98" s="129"/>
      <c r="UPL98" s="129"/>
      <c r="UPM98" s="129"/>
      <c r="UPN98" s="129"/>
      <c r="UPO98" s="129"/>
      <c r="UPP98" s="129"/>
      <c r="UPQ98" s="129"/>
      <c r="UPR98" s="129"/>
      <c r="UPS98" s="129"/>
      <c r="UPT98" s="129"/>
      <c r="UPU98" s="129"/>
      <c r="UPV98" s="129"/>
      <c r="UPW98" s="129"/>
      <c r="UPX98" s="129"/>
      <c r="UPY98" s="129"/>
      <c r="UPZ98" s="129"/>
      <c r="UQA98" s="129"/>
      <c r="UQB98" s="129"/>
      <c r="UQC98" s="129"/>
      <c r="UQD98" s="129"/>
      <c r="UQE98" s="129"/>
      <c r="UQF98" s="129"/>
      <c r="UQG98" s="129"/>
      <c r="UQH98" s="129"/>
      <c r="UQI98" s="129"/>
      <c r="UQJ98" s="129"/>
      <c r="UQK98" s="129"/>
      <c r="UQL98" s="129"/>
      <c r="UQM98" s="129"/>
      <c r="UQN98" s="129"/>
      <c r="UQO98" s="129"/>
      <c r="UQP98" s="129"/>
      <c r="UQQ98" s="129"/>
      <c r="UQR98" s="129"/>
      <c r="UQS98" s="129"/>
      <c r="UQT98" s="129"/>
      <c r="UQU98" s="129"/>
      <c r="UQV98" s="129"/>
      <c r="UQW98" s="129"/>
      <c r="UQX98" s="129"/>
      <c r="UQY98" s="129"/>
      <c r="UQZ98" s="129"/>
      <c r="URA98" s="129"/>
      <c r="URB98" s="129"/>
      <c r="URC98" s="129"/>
      <c r="URD98" s="129"/>
      <c r="URE98" s="129"/>
      <c r="URF98" s="129"/>
      <c r="URG98" s="129"/>
      <c r="URH98" s="129"/>
      <c r="URI98" s="129"/>
      <c r="URJ98" s="129"/>
      <c r="URK98" s="129"/>
      <c r="URL98" s="129"/>
      <c r="URM98" s="129"/>
      <c r="URN98" s="129"/>
      <c r="URO98" s="129"/>
      <c r="URP98" s="129"/>
      <c r="URQ98" s="129"/>
      <c r="URR98" s="129"/>
      <c r="URS98" s="129"/>
      <c r="URT98" s="129"/>
      <c r="URU98" s="129"/>
      <c r="URV98" s="129"/>
      <c r="URW98" s="129"/>
      <c r="URX98" s="129"/>
      <c r="URY98" s="129"/>
      <c r="URZ98" s="129"/>
      <c r="USA98" s="129"/>
      <c r="USB98" s="129"/>
      <c r="USC98" s="129"/>
      <c r="USD98" s="129"/>
      <c r="USE98" s="129"/>
      <c r="USF98" s="129"/>
      <c r="USG98" s="129"/>
      <c r="USH98" s="129"/>
      <c r="USI98" s="129"/>
      <c r="USJ98" s="129"/>
      <c r="USK98" s="129"/>
      <c r="USL98" s="129"/>
      <c r="USM98" s="129"/>
      <c r="USN98" s="129"/>
      <c r="USO98" s="129"/>
      <c r="USP98" s="129"/>
      <c r="USQ98" s="129"/>
      <c r="USR98" s="129"/>
      <c r="USS98" s="129"/>
      <c r="UST98" s="129"/>
      <c r="USU98" s="129"/>
      <c r="USV98" s="129"/>
      <c r="USW98" s="129"/>
      <c r="USX98" s="129"/>
      <c r="USY98" s="129"/>
      <c r="USZ98" s="129"/>
      <c r="UTA98" s="129"/>
      <c r="UTB98" s="129"/>
      <c r="UTC98" s="129"/>
      <c r="UTD98" s="129"/>
      <c r="UTE98" s="129"/>
      <c r="UTF98" s="129"/>
      <c r="UTG98" s="129"/>
      <c r="UTH98" s="129"/>
      <c r="UTI98" s="129"/>
      <c r="UTJ98" s="129"/>
      <c r="UTK98" s="129"/>
      <c r="UTL98" s="129"/>
      <c r="UTM98" s="129"/>
      <c r="UTN98" s="129"/>
      <c r="UTO98" s="129"/>
      <c r="UTP98" s="129"/>
      <c r="UTQ98" s="129"/>
      <c r="UTR98" s="129"/>
      <c r="UTS98" s="129"/>
      <c r="UTT98" s="129"/>
      <c r="UTU98" s="129"/>
      <c r="UTV98" s="129"/>
      <c r="UTW98" s="129"/>
      <c r="UTX98" s="129"/>
      <c r="UTY98" s="129"/>
      <c r="UTZ98" s="129"/>
      <c r="UUA98" s="129"/>
      <c r="UUB98" s="129"/>
      <c r="UUC98" s="129"/>
      <c r="UUD98" s="129"/>
      <c r="UUE98" s="129"/>
      <c r="UUF98" s="129"/>
      <c r="UUG98" s="129"/>
      <c r="UUH98" s="129"/>
      <c r="UUI98" s="129"/>
      <c r="UUJ98" s="129"/>
      <c r="UUK98" s="129"/>
      <c r="UUL98" s="129"/>
      <c r="UUM98" s="129"/>
      <c r="UUN98" s="129"/>
      <c r="UUO98" s="129"/>
      <c r="UUP98" s="129"/>
      <c r="UUQ98" s="129"/>
      <c r="UUR98" s="129"/>
      <c r="UUS98" s="129"/>
      <c r="UUT98" s="129"/>
      <c r="UUU98" s="129"/>
      <c r="UUV98" s="129"/>
      <c r="UUW98" s="129"/>
      <c r="UUX98" s="129"/>
      <c r="UUY98" s="129"/>
      <c r="UUZ98" s="129"/>
      <c r="UVA98" s="129"/>
      <c r="UVB98" s="129"/>
      <c r="UVC98" s="129"/>
      <c r="UVD98" s="129"/>
      <c r="UVE98" s="129"/>
      <c r="UVF98" s="129"/>
      <c r="UVG98" s="129"/>
      <c r="UVH98" s="129"/>
      <c r="UVI98" s="129"/>
      <c r="UVJ98" s="129"/>
      <c r="UVK98" s="129"/>
      <c r="UVL98" s="129"/>
      <c r="UVM98" s="129"/>
      <c r="UVN98" s="129"/>
      <c r="UVO98" s="129"/>
      <c r="UVP98" s="129"/>
      <c r="UVQ98" s="129"/>
      <c r="UVR98" s="129"/>
      <c r="UVS98" s="129"/>
      <c r="UVT98" s="129"/>
      <c r="UVU98" s="129"/>
      <c r="UVV98" s="129"/>
      <c r="UVW98" s="129"/>
      <c r="UVX98" s="129"/>
      <c r="UVY98" s="129"/>
      <c r="UVZ98" s="129"/>
      <c r="UWA98" s="129"/>
      <c r="UWB98" s="129"/>
      <c r="UWC98" s="129"/>
      <c r="UWD98" s="129"/>
      <c r="UWE98" s="129"/>
      <c r="UWF98" s="129"/>
      <c r="UWG98" s="129"/>
      <c r="UWH98" s="129"/>
      <c r="UWI98" s="129"/>
      <c r="UWJ98" s="129"/>
      <c r="UWK98" s="129"/>
      <c r="UWL98" s="129"/>
      <c r="UWM98" s="129"/>
      <c r="UWN98" s="129"/>
      <c r="UWO98" s="129"/>
      <c r="UWP98" s="129"/>
      <c r="UWQ98" s="129"/>
      <c r="UWR98" s="129"/>
      <c r="UWS98" s="129"/>
      <c r="UWT98" s="129"/>
      <c r="UWU98" s="129"/>
      <c r="UWV98" s="129"/>
      <c r="UWW98" s="129"/>
      <c r="UWX98" s="129"/>
      <c r="UWY98" s="129"/>
      <c r="UWZ98" s="129"/>
      <c r="UXA98" s="129"/>
      <c r="UXB98" s="129"/>
      <c r="UXC98" s="129"/>
      <c r="UXD98" s="129"/>
      <c r="UXE98" s="129"/>
      <c r="UXF98" s="129"/>
      <c r="UXG98" s="129"/>
      <c r="UXH98" s="129"/>
      <c r="UXI98" s="129"/>
      <c r="UXJ98" s="129"/>
      <c r="UXK98" s="129"/>
      <c r="UXL98" s="129"/>
      <c r="UXM98" s="129"/>
      <c r="UXN98" s="129"/>
      <c r="UXO98" s="129"/>
      <c r="UXP98" s="129"/>
      <c r="UXQ98" s="129"/>
      <c r="UXR98" s="129"/>
      <c r="UXS98" s="129"/>
      <c r="UXT98" s="129"/>
      <c r="UXU98" s="129"/>
      <c r="UXV98" s="129"/>
      <c r="UXW98" s="129"/>
      <c r="UXX98" s="129"/>
      <c r="UXY98" s="129"/>
      <c r="UXZ98" s="129"/>
      <c r="UYA98" s="129"/>
      <c r="UYB98" s="129"/>
      <c r="UYC98" s="129"/>
      <c r="UYD98" s="129"/>
      <c r="UYE98" s="129"/>
      <c r="UYF98" s="129"/>
      <c r="UYG98" s="129"/>
      <c r="UYH98" s="129"/>
      <c r="UYI98" s="129"/>
      <c r="UYJ98" s="129"/>
      <c r="UYK98" s="129"/>
      <c r="UYL98" s="129"/>
      <c r="UYM98" s="129"/>
      <c r="UYN98" s="129"/>
      <c r="UYO98" s="129"/>
      <c r="UYP98" s="129"/>
      <c r="UYQ98" s="129"/>
      <c r="UYR98" s="129"/>
      <c r="UYS98" s="129"/>
      <c r="UYT98" s="129"/>
      <c r="UYU98" s="129"/>
      <c r="UYV98" s="129"/>
      <c r="UYW98" s="129"/>
      <c r="UYX98" s="129"/>
      <c r="UYY98" s="129"/>
      <c r="UYZ98" s="129"/>
      <c r="UZA98" s="129"/>
      <c r="UZB98" s="129"/>
      <c r="UZC98" s="129"/>
      <c r="UZD98" s="129"/>
      <c r="UZE98" s="129"/>
      <c r="UZF98" s="129"/>
      <c r="UZG98" s="129"/>
      <c r="UZH98" s="129"/>
      <c r="UZI98" s="129"/>
      <c r="UZJ98" s="129"/>
      <c r="UZK98" s="129"/>
      <c r="UZL98" s="129"/>
      <c r="UZM98" s="129"/>
      <c r="UZN98" s="129"/>
      <c r="UZO98" s="129"/>
      <c r="UZP98" s="129"/>
      <c r="UZQ98" s="129"/>
      <c r="UZR98" s="129"/>
      <c r="UZS98" s="129"/>
      <c r="UZT98" s="129"/>
      <c r="UZU98" s="129"/>
      <c r="UZV98" s="129"/>
      <c r="UZW98" s="129"/>
      <c r="UZX98" s="129"/>
      <c r="UZY98" s="129"/>
      <c r="UZZ98" s="129"/>
      <c r="VAA98" s="129"/>
      <c r="VAB98" s="129"/>
      <c r="VAC98" s="129"/>
      <c r="VAD98" s="129"/>
      <c r="VAE98" s="129"/>
      <c r="VAF98" s="129"/>
      <c r="VAG98" s="129"/>
      <c r="VAH98" s="129"/>
      <c r="VAI98" s="129"/>
      <c r="VAJ98" s="129"/>
      <c r="VAK98" s="129"/>
      <c r="VAL98" s="129"/>
      <c r="VAM98" s="129"/>
      <c r="VAN98" s="129"/>
      <c r="VAO98" s="129"/>
      <c r="VAP98" s="129"/>
      <c r="VAQ98" s="129"/>
      <c r="VAR98" s="129"/>
      <c r="VAS98" s="129"/>
      <c r="VAT98" s="129"/>
      <c r="VAU98" s="129"/>
      <c r="VAV98" s="129"/>
      <c r="VAW98" s="129"/>
      <c r="VAX98" s="129"/>
      <c r="VAY98" s="129"/>
      <c r="VAZ98" s="129"/>
      <c r="VBA98" s="129"/>
      <c r="VBB98" s="129"/>
      <c r="VBC98" s="129"/>
      <c r="VBD98" s="129"/>
      <c r="VBE98" s="129"/>
      <c r="VBF98" s="129"/>
      <c r="VBG98" s="129"/>
      <c r="VBH98" s="129"/>
      <c r="VBI98" s="129"/>
      <c r="VBJ98" s="129"/>
      <c r="VBK98" s="129"/>
      <c r="VBL98" s="129"/>
      <c r="VBM98" s="129"/>
      <c r="VBN98" s="129"/>
      <c r="VBO98" s="129"/>
      <c r="VBP98" s="129"/>
      <c r="VBQ98" s="129"/>
      <c r="VBR98" s="129"/>
      <c r="VBS98" s="129"/>
      <c r="VBT98" s="129"/>
      <c r="VBU98" s="129"/>
      <c r="VBV98" s="129"/>
      <c r="VBW98" s="129"/>
      <c r="VBX98" s="129"/>
      <c r="VBY98" s="129"/>
      <c r="VBZ98" s="129"/>
      <c r="VCA98" s="129"/>
      <c r="VCB98" s="129"/>
      <c r="VCC98" s="129"/>
      <c r="VCD98" s="129"/>
      <c r="VCE98" s="129"/>
      <c r="VCF98" s="129"/>
      <c r="VCG98" s="129"/>
      <c r="VCH98" s="129"/>
      <c r="VCI98" s="129"/>
      <c r="VCJ98" s="129"/>
      <c r="VCK98" s="129"/>
      <c r="VCL98" s="129"/>
      <c r="VCM98" s="129"/>
      <c r="VCN98" s="129"/>
      <c r="VCO98" s="129"/>
      <c r="VCP98" s="129"/>
      <c r="VCQ98" s="129"/>
      <c r="VCR98" s="129"/>
      <c r="VCS98" s="129"/>
      <c r="VCT98" s="129"/>
      <c r="VCU98" s="129"/>
      <c r="VCV98" s="129"/>
      <c r="VCW98" s="129"/>
      <c r="VCX98" s="129"/>
      <c r="VCY98" s="129"/>
      <c r="VCZ98" s="129"/>
      <c r="VDA98" s="129"/>
      <c r="VDB98" s="129"/>
      <c r="VDC98" s="129"/>
      <c r="VDD98" s="129"/>
      <c r="VDE98" s="129"/>
      <c r="VDF98" s="129"/>
      <c r="VDG98" s="129"/>
      <c r="VDH98" s="129"/>
      <c r="VDI98" s="129"/>
      <c r="VDJ98" s="129"/>
      <c r="VDK98" s="129"/>
      <c r="VDL98" s="129"/>
      <c r="VDM98" s="129"/>
      <c r="VDN98" s="129"/>
      <c r="VDO98" s="129"/>
      <c r="VDP98" s="129"/>
      <c r="VDQ98" s="129"/>
      <c r="VDR98" s="129"/>
      <c r="VDS98" s="129"/>
      <c r="VDT98" s="129"/>
      <c r="VDU98" s="129"/>
      <c r="VDV98" s="129"/>
      <c r="VDW98" s="129"/>
      <c r="VDX98" s="129"/>
      <c r="VDY98" s="129"/>
      <c r="VDZ98" s="129"/>
      <c r="VEA98" s="129"/>
      <c r="VEB98" s="129"/>
      <c r="VEC98" s="129"/>
      <c r="VED98" s="129"/>
      <c r="VEE98" s="129"/>
      <c r="VEF98" s="129"/>
      <c r="VEG98" s="129"/>
      <c r="VEH98" s="129"/>
      <c r="VEI98" s="129"/>
      <c r="VEJ98" s="129"/>
      <c r="VEK98" s="129"/>
      <c r="VEL98" s="129"/>
      <c r="VEM98" s="129"/>
      <c r="VEN98" s="129"/>
      <c r="VEO98" s="129"/>
      <c r="VEP98" s="129"/>
      <c r="VEQ98" s="129"/>
      <c r="VER98" s="129"/>
      <c r="VES98" s="129"/>
      <c r="VET98" s="129"/>
      <c r="VEU98" s="129"/>
      <c r="VEV98" s="129"/>
      <c r="VEW98" s="129"/>
      <c r="VEX98" s="129"/>
      <c r="VEY98" s="129"/>
      <c r="VEZ98" s="129"/>
      <c r="VFA98" s="129"/>
      <c r="VFB98" s="129"/>
      <c r="VFC98" s="129"/>
      <c r="VFD98" s="129"/>
      <c r="VFE98" s="129"/>
      <c r="VFF98" s="129"/>
      <c r="VFG98" s="129"/>
      <c r="VFH98" s="129"/>
      <c r="VFI98" s="129"/>
      <c r="VFJ98" s="129"/>
      <c r="VFK98" s="129"/>
      <c r="VFL98" s="129"/>
      <c r="VFM98" s="129"/>
      <c r="VFN98" s="129"/>
      <c r="VFO98" s="129"/>
      <c r="VFP98" s="129"/>
      <c r="VFQ98" s="129"/>
      <c r="VFR98" s="129"/>
      <c r="VFS98" s="129"/>
      <c r="VFT98" s="129"/>
      <c r="VFU98" s="129"/>
      <c r="VFV98" s="129"/>
      <c r="VFW98" s="129"/>
      <c r="VFX98" s="129"/>
      <c r="VFY98" s="129"/>
      <c r="VFZ98" s="129"/>
      <c r="VGA98" s="129"/>
      <c r="VGB98" s="129"/>
      <c r="VGC98" s="129"/>
      <c r="VGD98" s="129"/>
      <c r="VGE98" s="129"/>
      <c r="VGF98" s="129"/>
      <c r="VGG98" s="129"/>
      <c r="VGH98" s="129"/>
      <c r="VGI98" s="129"/>
      <c r="VGJ98" s="129"/>
      <c r="VGK98" s="129"/>
      <c r="VGL98" s="129"/>
      <c r="VGM98" s="129"/>
      <c r="VGN98" s="129"/>
      <c r="VGO98" s="129"/>
      <c r="VGP98" s="129"/>
      <c r="VGQ98" s="129"/>
      <c r="VGR98" s="129"/>
      <c r="VGS98" s="129"/>
      <c r="VGT98" s="129"/>
      <c r="VGU98" s="129"/>
      <c r="VGV98" s="129"/>
      <c r="VGW98" s="129"/>
      <c r="VGX98" s="129"/>
      <c r="VGY98" s="129"/>
      <c r="VGZ98" s="129"/>
      <c r="VHA98" s="129"/>
      <c r="VHB98" s="129"/>
      <c r="VHC98" s="129"/>
      <c r="VHD98" s="129"/>
      <c r="VHE98" s="129"/>
      <c r="VHF98" s="129"/>
      <c r="VHG98" s="129"/>
      <c r="VHH98" s="129"/>
      <c r="VHI98" s="129"/>
      <c r="VHJ98" s="129"/>
      <c r="VHK98" s="129"/>
      <c r="VHL98" s="129"/>
      <c r="VHM98" s="129"/>
      <c r="VHN98" s="129"/>
      <c r="VHO98" s="129"/>
      <c r="VHP98" s="129"/>
      <c r="VHQ98" s="129"/>
      <c r="VHR98" s="129"/>
      <c r="VHS98" s="129"/>
      <c r="VHT98" s="129"/>
      <c r="VHU98" s="129"/>
      <c r="VHV98" s="129"/>
      <c r="VHW98" s="129"/>
      <c r="VHX98" s="129"/>
      <c r="VHY98" s="129"/>
      <c r="VHZ98" s="129"/>
      <c r="VIA98" s="129"/>
      <c r="VIB98" s="129"/>
      <c r="VIC98" s="129"/>
      <c r="VID98" s="129"/>
      <c r="VIE98" s="129"/>
      <c r="VIF98" s="129"/>
      <c r="VIG98" s="129"/>
      <c r="VIH98" s="129"/>
      <c r="VII98" s="129"/>
      <c r="VIJ98" s="129"/>
      <c r="VIK98" s="129"/>
      <c r="VIL98" s="129"/>
      <c r="VIM98" s="129"/>
      <c r="VIN98" s="129"/>
      <c r="VIO98" s="129"/>
      <c r="VIP98" s="129"/>
      <c r="VIQ98" s="129"/>
      <c r="VIR98" s="129"/>
      <c r="VIS98" s="129"/>
      <c r="VIT98" s="129"/>
      <c r="VIU98" s="129"/>
      <c r="VIV98" s="129"/>
      <c r="VIW98" s="129"/>
      <c r="VIX98" s="129"/>
      <c r="VIY98" s="129"/>
      <c r="VIZ98" s="129"/>
      <c r="VJA98" s="129"/>
      <c r="VJB98" s="129"/>
      <c r="VJC98" s="129"/>
      <c r="VJD98" s="129"/>
      <c r="VJE98" s="129"/>
      <c r="VJF98" s="129"/>
      <c r="VJG98" s="129"/>
      <c r="VJH98" s="129"/>
      <c r="VJI98" s="129"/>
      <c r="VJJ98" s="129"/>
      <c r="VJK98" s="129"/>
      <c r="VJL98" s="129"/>
      <c r="VJM98" s="129"/>
      <c r="VJN98" s="129"/>
      <c r="VJO98" s="129"/>
      <c r="VJP98" s="129"/>
      <c r="VJQ98" s="129"/>
      <c r="VJR98" s="129"/>
      <c r="VJS98" s="129"/>
      <c r="VJT98" s="129"/>
      <c r="VJU98" s="129"/>
      <c r="VJV98" s="129"/>
      <c r="VJW98" s="129"/>
      <c r="VJX98" s="129"/>
      <c r="VJY98" s="129"/>
      <c r="VJZ98" s="129"/>
      <c r="VKA98" s="129"/>
      <c r="VKB98" s="129"/>
      <c r="VKC98" s="129"/>
      <c r="VKD98" s="129"/>
      <c r="VKE98" s="129"/>
      <c r="VKF98" s="129"/>
      <c r="VKG98" s="129"/>
      <c r="VKH98" s="129"/>
      <c r="VKI98" s="129"/>
      <c r="VKJ98" s="129"/>
      <c r="VKK98" s="129"/>
      <c r="VKL98" s="129"/>
      <c r="VKM98" s="129"/>
      <c r="VKN98" s="129"/>
      <c r="VKO98" s="129"/>
      <c r="VKP98" s="129"/>
      <c r="VKQ98" s="129"/>
      <c r="VKR98" s="129"/>
      <c r="VKS98" s="129"/>
      <c r="VKT98" s="129"/>
      <c r="VKU98" s="129"/>
      <c r="VKV98" s="129"/>
      <c r="VKW98" s="129"/>
      <c r="VKX98" s="129"/>
      <c r="VKY98" s="129"/>
      <c r="VKZ98" s="129"/>
      <c r="VLA98" s="129"/>
      <c r="VLB98" s="129"/>
      <c r="VLC98" s="129"/>
      <c r="VLD98" s="129"/>
      <c r="VLE98" s="129"/>
      <c r="VLF98" s="129"/>
      <c r="VLG98" s="129"/>
      <c r="VLH98" s="129"/>
      <c r="VLI98" s="129"/>
      <c r="VLJ98" s="129"/>
      <c r="VLK98" s="129"/>
      <c r="VLL98" s="129"/>
      <c r="VLM98" s="129"/>
      <c r="VLN98" s="129"/>
      <c r="VLO98" s="129"/>
      <c r="VLP98" s="129"/>
      <c r="VLQ98" s="129"/>
      <c r="VLR98" s="129"/>
      <c r="VLS98" s="129"/>
      <c r="VLT98" s="129"/>
      <c r="VLU98" s="129"/>
      <c r="VLV98" s="129"/>
      <c r="VLW98" s="129"/>
      <c r="VLX98" s="129"/>
      <c r="VLY98" s="129"/>
      <c r="VLZ98" s="129"/>
      <c r="VMA98" s="129"/>
      <c r="VMB98" s="129"/>
      <c r="VMC98" s="129"/>
      <c r="VMD98" s="129"/>
      <c r="VME98" s="129"/>
      <c r="VMF98" s="129"/>
      <c r="VMG98" s="129"/>
      <c r="VMH98" s="129"/>
      <c r="VMI98" s="129"/>
      <c r="VMJ98" s="129"/>
      <c r="VMK98" s="129"/>
      <c r="VML98" s="129"/>
      <c r="VMM98" s="129"/>
      <c r="VMN98" s="129"/>
      <c r="VMO98" s="129"/>
      <c r="VMP98" s="129"/>
      <c r="VMQ98" s="129"/>
      <c r="VMR98" s="129"/>
      <c r="VMS98" s="129"/>
      <c r="VMT98" s="129"/>
      <c r="VMU98" s="129"/>
      <c r="VMV98" s="129"/>
      <c r="VMW98" s="129"/>
      <c r="VMX98" s="129"/>
      <c r="VMY98" s="129"/>
      <c r="VMZ98" s="129"/>
      <c r="VNA98" s="129"/>
      <c r="VNB98" s="129"/>
      <c r="VNC98" s="129"/>
      <c r="VND98" s="129"/>
      <c r="VNE98" s="129"/>
      <c r="VNF98" s="129"/>
      <c r="VNG98" s="129"/>
      <c r="VNH98" s="129"/>
      <c r="VNI98" s="129"/>
      <c r="VNJ98" s="129"/>
      <c r="VNK98" s="129"/>
      <c r="VNL98" s="129"/>
      <c r="VNM98" s="129"/>
      <c r="VNN98" s="129"/>
      <c r="VNO98" s="129"/>
      <c r="VNP98" s="129"/>
      <c r="VNQ98" s="129"/>
      <c r="VNR98" s="129"/>
      <c r="VNS98" s="129"/>
      <c r="VNT98" s="129"/>
      <c r="VNU98" s="129"/>
      <c r="VNV98" s="129"/>
      <c r="VNW98" s="129"/>
      <c r="VNX98" s="129"/>
      <c r="VNY98" s="129"/>
      <c r="VNZ98" s="129"/>
      <c r="VOA98" s="129"/>
      <c r="VOB98" s="129"/>
      <c r="VOC98" s="129"/>
      <c r="VOD98" s="129"/>
      <c r="VOE98" s="129"/>
      <c r="VOF98" s="129"/>
      <c r="VOG98" s="129"/>
      <c r="VOH98" s="129"/>
      <c r="VOI98" s="129"/>
      <c r="VOJ98" s="129"/>
      <c r="VOK98" s="129"/>
      <c r="VOL98" s="129"/>
      <c r="VOM98" s="129"/>
      <c r="VON98" s="129"/>
      <c r="VOO98" s="129"/>
      <c r="VOP98" s="129"/>
      <c r="VOQ98" s="129"/>
      <c r="VOR98" s="129"/>
      <c r="VOS98" s="129"/>
      <c r="VOT98" s="129"/>
      <c r="VOU98" s="129"/>
      <c r="VOV98" s="129"/>
      <c r="VOW98" s="129"/>
      <c r="VOX98" s="129"/>
      <c r="VOY98" s="129"/>
      <c r="VOZ98" s="129"/>
      <c r="VPA98" s="129"/>
      <c r="VPB98" s="129"/>
      <c r="VPC98" s="129"/>
      <c r="VPD98" s="129"/>
      <c r="VPE98" s="129"/>
      <c r="VPF98" s="129"/>
      <c r="VPG98" s="129"/>
      <c r="VPH98" s="129"/>
      <c r="VPI98" s="129"/>
      <c r="VPJ98" s="129"/>
      <c r="VPK98" s="129"/>
      <c r="VPL98" s="129"/>
      <c r="VPM98" s="129"/>
      <c r="VPN98" s="129"/>
      <c r="VPO98" s="129"/>
      <c r="VPP98" s="129"/>
      <c r="VPQ98" s="129"/>
      <c r="VPR98" s="129"/>
      <c r="VPS98" s="129"/>
      <c r="VPT98" s="129"/>
      <c r="VPU98" s="129"/>
      <c r="VPV98" s="129"/>
      <c r="VPW98" s="129"/>
      <c r="VPX98" s="129"/>
      <c r="VPY98" s="129"/>
      <c r="VPZ98" s="129"/>
      <c r="VQA98" s="129"/>
      <c r="VQB98" s="129"/>
      <c r="VQC98" s="129"/>
      <c r="VQD98" s="129"/>
      <c r="VQE98" s="129"/>
      <c r="VQF98" s="129"/>
      <c r="VQG98" s="129"/>
      <c r="VQH98" s="129"/>
      <c r="VQI98" s="129"/>
      <c r="VQJ98" s="129"/>
      <c r="VQK98" s="129"/>
      <c r="VQL98" s="129"/>
      <c r="VQM98" s="129"/>
      <c r="VQN98" s="129"/>
      <c r="VQO98" s="129"/>
      <c r="VQP98" s="129"/>
      <c r="VQQ98" s="129"/>
      <c r="VQR98" s="129"/>
      <c r="VQS98" s="129"/>
      <c r="VQT98" s="129"/>
      <c r="VQU98" s="129"/>
      <c r="VQV98" s="129"/>
      <c r="VQW98" s="129"/>
      <c r="VQX98" s="129"/>
      <c r="VQY98" s="129"/>
      <c r="VQZ98" s="129"/>
      <c r="VRA98" s="129"/>
      <c r="VRB98" s="129"/>
      <c r="VRC98" s="129"/>
      <c r="VRD98" s="129"/>
      <c r="VRE98" s="129"/>
      <c r="VRF98" s="129"/>
      <c r="VRG98" s="129"/>
      <c r="VRH98" s="129"/>
      <c r="VRI98" s="129"/>
      <c r="VRJ98" s="129"/>
      <c r="VRK98" s="129"/>
      <c r="VRL98" s="129"/>
      <c r="VRM98" s="129"/>
      <c r="VRN98" s="129"/>
      <c r="VRO98" s="129"/>
      <c r="VRP98" s="129"/>
      <c r="VRQ98" s="129"/>
      <c r="VRR98" s="129"/>
      <c r="VRS98" s="129"/>
      <c r="VRT98" s="129"/>
      <c r="VRU98" s="129"/>
      <c r="VRV98" s="129"/>
      <c r="VRW98" s="129"/>
      <c r="VRX98" s="129"/>
      <c r="VRY98" s="129"/>
      <c r="VRZ98" s="129"/>
      <c r="VSA98" s="129"/>
      <c r="VSB98" s="129"/>
      <c r="VSC98" s="129"/>
      <c r="VSD98" s="129"/>
      <c r="VSE98" s="129"/>
      <c r="VSF98" s="129"/>
      <c r="VSG98" s="129"/>
      <c r="VSH98" s="129"/>
      <c r="VSI98" s="129"/>
      <c r="VSJ98" s="129"/>
      <c r="VSK98" s="129"/>
      <c r="VSL98" s="129"/>
      <c r="VSM98" s="129"/>
      <c r="VSN98" s="129"/>
      <c r="VSO98" s="129"/>
      <c r="VSP98" s="129"/>
      <c r="VSQ98" s="129"/>
      <c r="VSR98" s="129"/>
      <c r="VSS98" s="129"/>
      <c r="VST98" s="129"/>
      <c r="VSU98" s="129"/>
      <c r="VSV98" s="129"/>
      <c r="VSW98" s="129"/>
      <c r="VSX98" s="129"/>
      <c r="VSY98" s="129"/>
      <c r="VSZ98" s="129"/>
      <c r="VTA98" s="129"/>
      <c r="VTB98" s="129"/>
      <c r="VTC98" s="129"/>
      <c r="VTD98" s="129"/>
      <c r="VTE98" s="129"/>
      <c r="VTF98" s="129"/>
      <c r="VTG98" s="129"/>
      <c r="VTH98" s="129"/>
      <c r="VTI98" s="129"/>
      <c r="VTJ98" s="129"/>
      <c r="VTK98" s="129"/>
      <c r="VTL98" s="129"/>
      <c r="VTM98" s="129"/>
      <c r="VTN98" s="129"/>
      <c r="VTO98" s="129"/>
      <c r="VTP98" s="129"/>
      <c r="VTQ98" s="129"/>
      <c r="VTR98" s="129"/>
      <c r="VTS98" s="129"/>
      <c r="VTT98" s="129"/>
      <c r="VTU98" s="129"/>
      <c r="VTV98" s="129"/>
      <c r="VTW98" s="129"/>
      <c r="VTX98" s="129"/>
      <c r="VTY98" s="129"/>
      <c r="VTZ98" s="129"/>
      <c r="VUA98" s="129"/>
      <c r="VUB98" s="129"/>
      <c r="VUC98" s="129"/>
      <c r="VUD98" s="129"/>
      <c r="VUE98" s="129"/>
      <c r="VUF98" s="129"/>
      <c r="VUG98" s="129"/>
      <c r="VUH98" s="129"/>
      <c r="VUI98" s="129"/>
      <c r="VUJ98" s="129"/>
      <c r="VUK98" s="129"/>
      <c r="VUL98" s="129"/>
      <c r="VUM98" s="129"/>
      <c r="VUN98" s="129"/>
      <c r="VUO98" s="129"/>
      <c r="VUP98" s="129"/>
      <c r="VUQ98" s="129"/>
      <c r="VUR98" s="129"/>
      <c r="VUS98" s="129"/>
      <c r="VUT98" s="129"/>
      <c r="VUU98" s="129"/>
      <c r="VUV98" s="129"/>
      <c r="VUW98" s="129"/>
      <c r="VUX98" s="129"/>
      <c r="VUY98" s="129"/>
      <c r="VUZ98" s="129"/>
      <c r="VVA98" s="129"/>
      <c r="VVB98" s="129"/>
      <c r="VVC98" s="129"/>
      <c r="VVD98" s="129"/>
      <c r="VVE98" s="129"/>
      <c r="VVF98" s="129"/>
      <c r="VVG98" s="129"/>
      <c r="VVH98" s="129"/>
      <c r="VVI98" s="129"/>
      <c r="VVJ98" s="129"/>
      <c r="VVK98" s="129"/>
      <c r="VVL98" s="129"/>
      <c r="VVM98" s="129"/>
      <c r="VVN98" s="129"/>
      <c r="VVO98" s="129"/>
      <c r="VVP98" s="129"/>
      <c r="VVQ98" s="129"/>
      <c r="VVR98" s="129"/>
      <c r="VVS98" s="129"/>
      <c r="VVT98" s="129"/>
      <c r="VVU98" s="129"/>
      <c r="VVV98" s="129"/>
      <c r="VVW98" s="129"/>
      <c r="VVX98" s="129"/>
      <c r="VVY98" s="129"/>
      <c r="VVZ98" s="129"/>
      <c r="VWA98" s="129"/>
      <c r="VWB98" s="129"/>
      <c r="VWC98" s="129"/>
      <c r="VWD98" s="129"/>
      <c r="VWE98" s="129"/>
      <c r="VWF98" s="129"/>
      <c r="VWG98" s="129"/>
      <c r="VWH98" s="129"/>
      <c r="VWI98" s="129"/>
      <c r="VWJ98" s="129"/>
      <c r="VWK98" s="129"/>
      <c r="VWL98" s="129"/>
      <c r="VWM98" s="129"/>
      <c r="VWN98" s="129"/>
      <c r="VWO98" s="129"/>
      <c r="VWP98" s="129"/>
      <c r="VWQ98" s="129"/>
      <c r="VWR98" s="129"/>
      <c r="VWS98" s="129"/>
      <c r="VWT98" s="129"/>
      <c r="VWU98" s="129"/>
      <c r="VWV98" s="129"/>
      <c r="VWW98" s="129"/>
      <c r="VWX98" s="129"/>
      <c r="VWY98" s="129"/>
      <c r="VWZ98" s="129"/>
      <c r="VXA98" s="129"/>
      <c r="VXB98" s="129"/>
      <c r="VXC98" s="129"/>
      <c r="VXD98" s="129"/>
      <c r="VXE98" s="129"/>
      <c r="VXF98" s="129"/>
      <c r="VXG98" s="129"/>
      <c r="VXH98" s="129"/>
      <c r="VXI98" s="129"/>
      <c r="VXJ98" s="129"/>
      <c r="VXK98" s="129"/>
      <c r="VXL98" s="129"/>
      <c r="VXM98" s="129"/>
      <c r="VXN98" s="129"/>
      <c r="VXO98" s="129"/>
      <c r="VXP98" s="129"/>
      <c r="VXQ98" s="129"/>
      <c r="VXR98" s="129"/>
      <c r="VXS98" s="129"/>
      <c r="VXT98" s="129"/>
      <c r="VXU98" s="129"/>
      <c r="VXV98" s="129"/>
      <c r="VXW98" s="129"/>
      <c r="VXX98" s="129"/>
      <c r="VXY98" s="129"/>
      <c r="VXZ98" s="129"/>
      <c r="VYA98" s="129"/>
      <c r="VYB98" s="129"/>
      <c r="VYC98" s="129"/>
      <c r="VYD98" s="129"/>
      <c r="VYE98" s="129"/>
      <c r="VYF98" s="129"/>
      <c r="VYG98" s="129"/>
      <c r="VYH98" s="129"/>
      <c r="VYI98" s="129"/>
      <c r="VYJ98" s="129"/>
      <c r="VYK98" s="129"/>
      <c r="VYL98" s="129"/>
      <c r="VYM98" s="129"/>
      <c r="VYN98" s="129"/>
      <c r="VYO98" s="129"/>
      <c r="VYP98" s="129"/>
      <c r="VYQ98" s="129"/>
      <c r="VYR98" s="129"/>
      <c r="VYS98" s="129"/>
      <c r="VYT98" s="129"/>
      <c r="VYU98" s="129"/>
      <c r="VYV98" s="129"/>
      <c r="VYW98" s="129"/>
      <c r="VYX98" s="129"/>
      <c r="VYY98" s="129"/>
      <c r="VYZ98" s="129"/>
      <c r="VZA98" s="129"/>
      <c r="VZB98" s="129"/>
      <c r="VZC98" s="129"/>
      <c r="VZD98" s="129"/>
      <c r="VZE98" s="129"/>
      <c r="VZF98" s="129"/>
      <c r="VZG98" s="129"/>
      <c r="VZH98" s="129"/>
      <c r="VZI98" s="129"/>
      <c r="VZJ98" s="129"/>
      <c r="VZK98" s="129"/>
      <c r="VZL98" s="129"/>
      <c r="VZM98" s="129"/>
      <c r="VZN98" s="129"/>
      <c r="VZO98" s="129"/>
      <c r="VZP98" s="129"/>
      <c r="VZQ98" s="129"/>
      <c r="VZR98" s="129"/>
      <c r="VZS98" s="129"/>
      <c r="VZT98" s="129"/>
      <c r="VZU98" s="129"/>
      <c r="VZV98" s="129"/>
      <c r="VZW98" s="129"/>
      <c r="VZX98" s="129"/>
      <c r="VZY98" s="129"/>
      <c r="VZZ98" s="129"/>
      <c r="WAA98" s="129"/>
      <c r="WAB98" s="129"/>
      <c r="WAC98" s="129"/>
      <c r="WAD98" s="129"/>
      <c r="WAE98" s="129"/>
      <c r="WAF98" s="129"/>
      <c r="WAG98" s="129"/>
      <c r="WAH98" s="129"/>
      <c r="WAI98" s="129"/>
      <c r="WAJ98" s="129"/>
      <c r="WAK98" s="129"/>
      <c r="WAL98" s="129"/>
      <c r="WAM98" s="129"/>
      <c r="WAN98" s="129"/>
      <c r="WAO98" s="129"/>
      <c r="WAP98" s="129"/>
      <c r="WAQ98" s="129"/>
      <c r="WAR98" s="129"/>
      <c r="WAS98" s="129"/>
      <c r="WAT98" s="129"/>
      <c r="WAU98" s="129"/>
      <c r="WAV98" s="129"/>
      <c r="WAW98" s="129"/>
      <c r="WAX98" s="129"/>
      <c r="WAY98" s="129"/>
      <c r="WAZ98" s="129"/>
      <c r="WBA98" s="129"/>
      <c r="WBB98" s="129"/>
      <c r="WBC98" s="129"/>
      <c r="WBD98" s="129"/>
      <c r="WBE98" s="129"/>
      <c r="WBF98" s="129"/>
      <c r="WBG98" s="129"/>
      <c r="WBH98" s="129"/>
      <c r="WBI98" s="129"/>
      <c r="WBJ98" s="129"/>
      <c r="WBK98" s="129"/>
      <c r="WBL98" s="129"/>
      <c r="WBM98" s="129"/>
      <c r="WBN98" s="129"/>
      <c r="WBO98" s="129"/>
      <c r="WBP98" s="129"/>
      <c r="WBQ98" s="129"/>
      <c r="WBR98" s="129"/>
      <c r="WBS98" s="129"/>
      <c r="WBT98" s="129"/>
      <c r="WBU98" s="129"/>
      <c r="WBV98" s="129"/>
      <c r="WBW98" s="129"/>
      <c r="WBX98" s="129"/>
      <c r="WBY98" s="129"/>
      <c r="WBZ98" s="129"/>
      <c r="WCA98" s="129"/>
      <c r="WCB98" s="129"/>
      <c r="WCC98" s="129"/>
      <c r="WCD98" s="129"/>
      <c r="WCE98" s="129"/>
      <c r="WCF98" s="129"/>
      <c r="WCG98" s="129"/>
      <c r="WCH98" s="129"/>
      <c r="WCI98" s="129"/>
      <c r="WCJ98" s="129"/>
      <c r="WCK98" s="129"/>
      <c r="WCL98" s="129"/>
      <c r="WCM98" s="129"/>
      <c r="WCN98" s="129"/>
      <c r="WCO98" s="129"/>
      <c r="WCP98" s="129"/>
      <c r="WCQ98" s="129"/>
      <c r="WCR98" s="129"/>
      <c r="WCS98" s="129"/>
      <c r="WCT98" s="129"/>
      <c r="WCU98" s="129"/>
      <c r="WCV98" s="129"/>
      <c r="WCW98" s="129"/>
      <c r="WCX98" s="129"/>
      <c r="WCY98" s="129"/>
      <c r="WCZ98" s="129"/>
      <c r="WDA98" s="129"/>
      <c r="WDB98" s="129"/>
      <c r="WDC98" s="129"/>
      <c r="WDD98" s="129"/>
      <c r="WDE98" s="129"/>
      <c r="WDF98" s="129"/>
      <c r="WDG98" s="129"/>
      <c r="WDH98" s="129"/>
      <c r="WDI98" s="129"/>
      <c r="WDJ98" s="129"/>
      <c r="WDK98" s="129"/>
      <c r="WDL98" s="129"/>
      <c r="WDM98" s="129"/>
      <c r="WDN98" s="129"/>
      <c r="WDO98" s="129"/>
      <c r="WDP98" s="129"/>
      <c r="WDQ98" s="129"/>
      <c r="WDR98" s="129"/>
      <c r="WDS98" s="129"/>
      <c r="WDT98" s="129"/>
      <c r="WDU98" s="129"/>
      <c r="WDV98" s="129"/>
      <c r="WDW98" s="129"/>
      <c r="WDX98" s="129"/>
      <c r="WDY98" s="129"/>
      <c r="WDZ98" s="129"/>
      <c r="WEA98" s="129"/>
      <c r="WEB98" s="129"/>
      <c r="WEC98" s="129"/>
      <c r="WED98" s="129"/>
      <c r="WEE98" s="129"/>
      <c r="WEF98" s="129"/>
      <c r="WEG98" s="129"/>
      <c r="WEH98" s="129"/>
      <c r="WEI98" s="129"/>
      <c r="WEJ98" s="129"/>
      <c r="WEK98" s="129"/>
      <c r="WEL98" s="129"/>
      <c r="WEM98" s="129"/>
      <c r="WEN98" s="129"/>
      <c r="WEO98" s="129"/>
      <c r="WEP98" s="129"/>
      <c r="WEQ98" s="129"/>
      <c r="WER98" s="129"/>
      <c r="WES98" s="129"/>
      <c r="WET98" s="129"/>
      <c r="WEU98" s="129"/>
      <c r="WEV98" s="129"/>
      <c r="WEW98" s="129"/>
      <c r="WEX98" s="129"/>
      <c r="WEY98" s="129"/>
      <c r="WEZ98" s="129"/>
      <c r="WFA98" s="129"/>
      <c r="WFB98" s="129"/>
      <c r="WFC98" s="129"/>
      <c r="WFD98" s="129"/>
      <c r="WFE98" s="129"/>
      <c r="WFF98" s="129"/>
      <c r="WFG98" s="129"/>
      <c r="WFH98" s="129"/>
      <c r="WFI98" s="129"/>
      <c r="WFJ98" s="129"/>
      <c r="WFK98" s="129"/>
      <c r="WFL98" s="129"/>
      <c r="WFM98" s="129"/>
      <c r="WFN98" s="129"/>
      <c r="WFO98" s="129"/>
      <c r="WFP98" s="129"/>
      <c r="WFQ98" s="129"/>
      <c r="WFR98" s="129"/>
      <c r="WFS98" s="129"/>
      <c r="WFT98" s="129"/>
      <c r="WFU98" s="129"/>
      <c r="WFV98" s="129"/>
      <c r="WFW98" s="129"/>
      <c r="WFX98" s="129"/>
      <c r="WFY98" s="129"/>
      <c r="WFZ98" s="129"/>
      <c r="WGA98" s="129"/>
      <c r="WGB98" s="129"/>
      <c r="WGC98" s="129"/>
      <c r="WGD98" s="129"/>
      <c r="WGE98" s="129"/>
      <c r="WGF98" s="129"/>
      <c r="WGG98" s="129"/>
      <c r="WGH98" s="129"/>
      <c r="WGI98" s="129"/>
      <c r="WGJ98" s="129"/>
      <c r="WGK98" s="129"/>
      <c r="WGL98" s="129"/>
      <c r="WGM98" s="129"/>
      <c r="WGN98" s="129"/>
      <c r="WGO98" s="129"/>
      <c r="WGP98" s="129"/>
      <c r="WGQ98" s="129"/>
      <c r="WGR98" s="129"/>
      <c r="WGS98" s="129"/>
      <c r="WGT98" s="129"/>
      <c r="WGU98" s="129"/>
      <c r="WGV98" s="129"/>
      <c r="WGW98" s="129"/>
      <c r="WGX98" s="129"/>
      <c r="WGY98" s="129"/>
      <c r="WGZ98" s="129"/>
      <c r="WHA98" s="129"/>
      <c r="WHB98" s="129"/>
      <c r="WHC98" s="129"/>
      <c r="WHD98" s="129"/>
      <c r="WHE98" s="129"/>
      <c r="WHF98" s="129"/>
      <c r="WHG98" s="129"/>
      <c r="WHH98" s="129"/>
      <c r="WHI98" s="129"/>
      <c r="WHJ98" s="129"/>
      <c r="WHK98" s="129"/>
      <c r="WHL98" s="129"/>
      <c r="WHM98" s="129"/>
      <c r="WHN98" s="129"/>
      <c r="WHO98" s="129"/>
      <c r="WHP98" s="129"/>
      <c r="WHQ98" s="129"/>
      <c r="WHR98" s="129"/>
      <c r="WHS98" s="129"/>
      <c r="WHT98" s="129"/>
      <c r="WHU98" s="129"/>
      <c r="WHV98" s="129"/>
      <c r="WHW98" s="129"/>
      <c r="WHX98" s="129"/>
      <c r="WHY98" s="129"/>
      <c r="WHZ98" s="129"/>
      <c r="WIA98" s="129"/>
      <c r="WIB98" s="129"/>
      <c r="WIC98" s="129"/>
      <c r="WID98" s="129"/>
      <c r="WIE98" s="129"/>
      <c r="WIF98" s="129"/>
      <c r="WIG98" s="129"/>
      <c r="WIH98" s="129"/>
      <c r="WII98" s="129"/>
      <c r="WIJ98" s="129"/>
      <c r="WIK98" s="129"/>
      <c r="WIL98" s="129"/>
      <c r="WIM98" s="129"/>
      <c r="WIN98" s="129"/>
      <c r="WIO98" s="129"/>
      <c r="WIP98" s="129"/>
      <c r="WIQ98" s="129"/>
      <c r="WIR98" s="129"/>
      <c r="WIS98" s="129"/>
      <c r="WIT98" s="129"/>
      <c r="WIU98" s="129"/>
      <c r="WIV98" s="129"/>
      <c r="WIW98" s="129"/>
      <c r="WIX98" s="129"/>
      <c r="WIY98" s="129"/>
      <c r="WIZ98" s="129"/>
      <c r="WJA98" s="129"/>
      <c r="WJB98" s="129"/>
      <c r="WJC98" s="129"/>
      <c r="WJD98" s="129"/>
      <c r="WJE98" s="129"/>
      <c r="WJF98" s="129"/>
      <c r="WJG98" s="129"/>
      <c r="WJH98" s="129"/>
      <c r="WJI98" s="129"/>
      <c r="WJJ98" s="129"/>
      <c r="WJK98" s="129"/>
      <c r="WJL98" s="129"/>
      <c r="WJM98" s="129"/>
      <c r="WJN98" s="129"/>
      <c r="WJO98" s="129"/>
      <c r="WJP98" s="129"/>
      <c r="WJQ98" s="129"/>
      <c r="WJR98" s="129"/>
      <c r="WJS98" s="129"/>
      <c r="WJT98" s="129"/>
      <c r="WJU98" s="129"/>
      <c r="WJV98" s="129"/>
      <c r="WJW98" s="129"/>
      <c r="WJX98" s="129"/>
      <c r="WJY98" s="129"/>
      <c r="WJZ98" s="129"/>
      <c r="WKA98" s="129"/>
      <c r="WKB98" s="129"/>
      <c r="WKC98" s="129"/>
      <c r="WKD98" s="129"/>
      <c r="WKE98" s="129"/>
      <c r="WKF98" s="129"/>
      <c r="WKG98" s="129"/>
      <c r="WKH98" s="129"/>
      <c r="WKI98" s="129"/>
      <c r="WKJ98" s="129"/>
      <c r="WKK98" s="129"/>
      <c r="WKL98" s="129"/>
      <c r="WKM98" s="129"/>
      <c r="WKN98" s="129"/>
      <c r="WKO98" s="129"/>
      <c r="WKP98" s="129"/>
      <c r="WKQ98" s="129"/>
      <c r="WKR98" s="129"/>
      <c r="WKS98" s="129"/>
      <c r="WKT98" s="129"/>
      <c r="WKU98" s="129"/>
      <c r="WKV98" s="129"/>
      <c r="WKW98" s="129"/>
      <c r="WKX98" s="129"/>
      <c r="WKY98" s="129"/>
      <c r="WKZ98" s="129"/>
      <c r="WLA98" s="129"/>
      <c r="WLB98" s="129"/>
      <c r="WLC98" s="129"/>
      <c r="WLD98" s="129"/>
      <c r="WLE98" s="129"/>
      <c r="WLF98" s="129"/>
      <c r="WLG98" s="129"/>
      <c r="WLH98" s="129"/>
      <c r="WLI98" s="129"/>
      <c r="WLJ98" s="129"/>
      <c r="WLK98" s="129"/>
      <c r="WLL98" s="129"/>
      <c r="WLM98" s="129"/>
      <c r="WLN98" s="129"/>
      <c r="WLO98" s="129"/>
      <c r="WLP98" s="129"/>
      <c r="WLQ98" s="129"/>
      <c r="WLR98" s="129"/>
      <c r="WLS98" s="129"/>
      <c r="WLT98" s="129"/>
      <c r="WLU98" s="129"/>
      <c r="WLV98" s="129"/>
      <c r="WLW98" s="129"/>
      <c r="WLX98" s="129"/>
      <c r="WLY98" s="129"/>
      <c r="WLZ98" s="129"/>
      <c r="WMA98" s="129"/>
      <c r="WMB98" s="129"/>
      <c r="WMC98" s="129"/>
      <c r="WMD98" s="129"/>
      <c r="WME98" s="129"/>
      <c r="WMF98" s="129"/>
      <c r="WMG98" s="129"/>
      <c r="WMH98" s="129"/>
      <c r="WMI98" s="129"/>
      <c r="WMJ98" s="129"/>
      <c r="WMK98" s="129"/>
      <c r="WML98" s="129"/>
      <c r="WMM98" s="129"/>
      <c r="WMN98" s="129"/>
      <c r="WMO98" s="129"/>
      <c r="WMP98" s="129"/>
      <c r="WMQ98" s="129"/>
      <c r="WMR98" s="129"/>
      <c r="WMS98" s="129"/>
      <c r="WMT98" s="129"/>
      <c r="WMU98" s="129"/>
      <c r="WMV98" s="129"/>
      <c r="WMW98" s="129"/>
      <c r="WMX98" s="129"/>
      <c r="WMY98" s="129"/>
      <c r="WMZ98" s="129"/>
      <c r="WNA98" s="129"/>
      <c r="WNB98" s="129"/>
      <c r="WNC98" s="129"/>
      <c r="WND98" s="129"/>
      <c r="WNE98" s="129"/>
      <c r="WNF98" s="129"/>
      <c r="WNG98" s="129"/>
      <c r="WNH98" s="129"/>
      <c r="WNI98" s="129"/>
      <c r="WNJ98" s="129"/>
      <c r="WNK98" s="129"/>
      <c r="WNL98" s="129"/>
      <c r="WNM98" s="129"/>
      <c r="WNN98" s="129"/>
      <c r="WNO98" s="129"/>
      <c r="WNP98" s="129"/>
      <c r="WNQ98" s="129"/>
      <c r="WNR98" s="129"/>
      <c r="WNS98" s="129"/>
      <c r="WNT98" s="129"/>
      <c r="WNU98" s="129"/>
      <c r="WNV98" s="129"/>
      <c r="WNW98" s="129"/>
      <c r="WNX98" s="129"/>
      <c r="WNY98" s="129"/>
      <c r="WNZ98" s="129"/>
      <c r="WOA98" s="129"/>
      <c r="WOB98" s="129"/>
      <c r="WOC98" s="129"/>
      <c r="WOD98" s="129"/>
      <c r="WOE98" s="129"/>
      <c r="WOF98" s="129"/>
      <c r="WOG98" s="129"/>
      <c r="WOH98" s="129"/>
      <c r="WOI98" s="129"/>
      <c r="WOJ98" s="129"/>
      <c r="WOK98" s="129"/>
      <c r="WOL98" s="129"/>
      <c r="WOM98" s="129"/>
      <c r="WON98" s="129"/>
      <c r="WOO98" s="129"/>
      <c r="WOP98" s="129"/>
      <c r="WOQ98" s="129"/>
      <c r="WOR98" s="129"/>
      <c r="WOS98" s="129"/>
      <c r="WOT98" s="129"/>
      <c r="WOU98" s="129"/>
      <c r="WOV98" s="129"/>
      <c r="WOW98" s="129"/>
      <c r="WOX98" s="129"/>
      <c r="WOY98" s="129"/>
      <c r="WOZ98" s="129"/>
      <c r="WPA98" s="129"/>
      <c r="WPB98" s="129"/>
      <c r="WPC98" s="129"/>
      <c r="WPD98" s="129"/>
      <c r="WPE98" s="129"/>
      <c r="WPF98" s="129"/>
      <c r="WPG98" s="129"/>
      <c r="WPH98" s="129"/>
      <c r="WPI98" s="129"/>
      <c r="WPJ98" s="129"/>
      <c r="WPK98" s="129"/>
      <c r="WPL98" s="129"/>
      <c r="WPM98" s="129"/>
      <c r="WPN98" s="129"/>
      <c r="WPO98" s="129"/>
      <c r="WPP98" s="129"/>
      <c r="WPQ98" s="129"/>
      <c r="WPR98" s="129"/>
      <c r="WPS98" s="129"/>
      <c r="WPT98" s="129"/>
      <c r="WPU98" s="129"/>
      <c r="WPV98" s="129"/>
      <c r="WPW98" s="129"/>
      <c r="WPX98" s="129"/>
      <c r="WPY98" s="129"/>
      <c r="WPZ98" s="129"/>
      <c r="WQA98" s="129"/>
      <c r="WQB98" s="129"/>
      <c r="WQC98" s="129"/>
      <c r="WQD98" s="129"/>
      <c r="WQE98" s="129"/>
      <c r="WQF98" s="129"/>
      <c r="WQG98" s="129"/>
      <c r="WQH98" s="129"/>
      <c r="WQI98" s="129"/>
      <c r="WQJ98" s="129"/>
      <c r="WQK98" s="129"/>
      <c r="WQL98" s="129"/>
      <c r="WQM98" s="129"/>
      <c r="WQN98" s="129"/>
      <c r="WQO98" s="129"/>
      <c r="WQP98" s="129"/>
      <c r="WQQ98" s="129"/>
      <c r="WQR98" s="129"/>
      <c r="WQS98" s="129"/>
      <c r="WQT98" s="129"/>
      <c r="WQU98" s="129"/>
      <c r="WQV98" s="129"/>
      <c r="WQW98" s="129"/>
      <c r="WQX98" s="129"/>
      <c r="WQY98" s="129"/>
      <c r="WQZ98" s="129"/>
      <c r="WRA98" s="129"/>
      <c r="WRB98" s="129"/>
      <c r="WRC98" s="129"/>
      <c r="WRD98" s="129"/>
      <c r="WRE98" s="129"/>
      <c r="WRF98" s="129"/>
      <c r="WRG98" s="129"/>
      <c r="WRH98" s="129"/>
      <c r="WRI98" s="129"/>
      <c r="WRJ98" s="129"/>
      <c r="WRK98" s="129"/>
      <c r="WRL98" s="129"/>
      <c r="WRM98" s="129"/>
      <c r="WRN98" s="129"/>
      <c r="WRO98" s="129"/>
      <c r="WRP98" s="129"/>
      <c r="WRQ98" s="129"/>
      <c r="WRR98" s="129"/>
      <c r="WRS98" s="129"/>
      <c r="WRT98" s="129"/>
      <c r="WRU98" s="129"/>
      <c r="WRV98" s="129"/>
      <c r="WRW98" s="129"/>
      <c r="WRX98" s="129"/>
      <c r="WRY98" s="129"/>
      <c r="WRZ98" s="129"/>
      <c r="WSA98" s="129"/>
      <c r="WSB98" s="129"/>
      <c r="WSC98" s="129"/>
      <c r="WSD98" s="129"/>
      <c r="WSE98" s="129"/>
      <c r="WSF98" s="129"/>
      <c r="WSG98" s="129"/>
      <c r="WSH98" s="129"/>
      <c r="WSI98" s="129"/>
      <c r="WSJ98" s="129"/>
      <c r="WSK98" s="129"/>
      <c r="WSL98" s="129"/>
      <c r="WSM98" s="129"/>
      <c r="WSN98" s="129"/>
      <c r="WSO98" s="129"/>
      <c r="WSP98" s="129"/>
      <c r="WSQ98" s="129"/>
      <c r="WSR98" s="129"/>
      <c r="WSS98" s="129"/>
      <c r="WST98" s="129"/>
      <c r="WSU98" s="129"/>
      <c r="WSV98" s="129"/>
      <c r="WSW98" s="129"/>
      <c r="WSX98" s="129"/>
      <c r="WSY98" s="129"/>
      <c r="WSZ98" s="129"/>
      <c r="WTA98" s="129"/>
      <c r="WTB98" s="129"/>
      <c r="WTC98" s="129"/>
      <c r="WTD98" s="129"/>
      <c r="WTE98" s="129"/>
      <c r="WTF98" s="129"/>
      <c r="WTG98" s="129"/>
      <c r="WTH98" s="129"/>
      <c r="WTI98" s="129"/>
      <c r="WTJ98" s="129"/>
      <c r="WTK98" s="129"/>
      <c r="WTL98" s="129"/>
      <c r="WTM98" s="129"/>
      <c r="WTN98" s="129"/>
      <c r="WTO98" s="129"/>
      <c r="WTP98" s="129"/>
      <c r="WTQ98" s="129"/>
      <c r="WTR98" s="129"/>
      <c r="WTS98" s="129"/>
      <c r="WTT98" s="129"/>
      <c r="WTU98" s="129"/>
      <c r="WTV98" s="129"/>
      <c r="WTW98" s="129"/>
      <c r="WTX98" s="129"/>
      <c r="WTY98" s="129"/>
      <c r="WTZ98" s="129"/>
      <c r="WUA98" s="129"/>
      <c r="WUB98" s="129"/>
      <c r="WUC98" s="129"/>
      <c r="WUD98" s="129"/>
      <c r="WUE98" s="129"/>
      <c r="WUF98" s="129"/>
      <c r="WUG98" s="129"/>
      <c r="WUH98" s="129"/>
      <c r="WUI98" s="129"/>
      <c r="WUJ98" s="129"/>
      <c r="WUK98" s="129"/>
      <c r="WUL98" s="129"/>
      <c r="WUM98" s="129"/>
      <c r="WUN98" s="129"/>
      <c r="WUO98" s="129"/>
      <c r="WUP98" s="129"/>
      <c r="WUQ98" s="129"/>
      <c r="WUR98" s="129"/>
      <c r="WUS98" s="129"/>
      <c r="WUT98" s="129"/>
      <c r="WUU98" s="129"/>
      <c r="WUV98" s="129"/>
      <c r="WUW98" s="129"/>
      <c r="WUX98" s="129"/>
      <c r="WUY98" s="129"/>
      <c r="WUZ98" s="129"/>
      <c r="WVA98" s="129"/>
      <c r="WVB98" s="129"/>
      <c r="WVC98" s="129"/>
      <c r="WVD98" s="129"/>
      <c r="WVE98" s="129"/>
      <c r="WVF98" s="129"/>
      <c r="WVG98" s="129"/>
      <c r="WVH98" s="129"/>
      <c r="WVI98" s="129"/>
      <c r="WVJ98" s="129"/>
      <c r="WVK98" s="129"/>
      <c r="WVL98" s="129"/>
      <c r="WVM98" s="129"/>
      <c r="WVN98" s="129"/>
      <c r="WVO98" s="129"/>
      <c r="WVP98" s="129"/>
      <c r="WVQ98" s="129"/>
      <c r="WVR98" s="129"/>
      <c r="WVS98" s="129"/>
      <c r="WVT98" s="129"/>
      <c r="WVU98" s="129"/>
      <c r="WVV98" s="129"/>
      <c r="WVW98" s="129"/>
      <c r="WVX98" s="129"/>
      <c r="WVY98" s="129"/>
      <c r="WVZ98" s="129"/>
      <c r="WWA98" s="129"/>
      <c r="WWB98" s="129"/>
      <c r="WWC98" s="129"/>
      <c r="WWD98" s="129"/>
      <c r="WWE98" s="129"/>
      <c r="WWF98" s="129"/>
      <c r="WWG98" s="129"/>
      <c r="WWH98" s="129"/>
      <c r="WWI98" s="129"/>
      <c r="WWJ98" s="129"/>
      <c r="WWK98" s="129"/>
      <c r="WWL98" s="129"/>
      <c r="WWM98" s="129"/>
      <c r="WWN98" s="129"/>
      <c r="WWO98" s="129"/>
      <c r="WWP98" s="129"/>
      <c r="WWQ98" s="129"/>
      <c r="WWR98" s="129"/>
      <c r="WWS98" s="129"/>
      <c r="WWT98" s="129"/>
      <c r="WWU98" s="129"/>
      <c r="WWV98" s="129"/>
      <c r="WWW98" s="129"/>
      <c r="WWX98" s="129"/>
      <c r="WWY98" s="129"/>
      <c r="WWZ98" s="129"/>
      <c r="WXA98" s="129"/>
      <c r="WXB98" s="129"/>
      <c r="WXC98" s="129"/>
      <c r="WXD98" s="129"/>
      <c r="WXE98" s="129"/>
      <c r="WXF98" s="129"/>
      <c r="WXG98" s="129"/>
      <c r="WXH98" s="129"/>
      <c r="WXI98" s="129"/>
      <c r="WXJ98" s="129"/>
      <c r="WXK98" s="129"/>
      <c r="WXL98" s="129"/>
      <c r="WXM98" s="129"/>
      <c r="WXN98" s="129"/>
      <c r="WXO98" s="129"/>
      <c r="WXP98" s="129"/>
      <c r="WXQ98" s="129"/>
      <c r="WXR98" s="129"/>
      <c r="WXS98" s="129"/>
      <c r="WXT98" s="129"/>
      <c r="WXU98" s="129"/>
      <c r="WXV98" s="129"/>
      <c r="WXW98" s="129"/>
      <c r="WXX98" s="129"/>
      <c r="WXY98" s="129"/>
      <c r="WXZ98" s="129"/>
      <c r="WYA98" s="129"/>
      <c r="WYB98" s="129"/>
      <c r="WYC98" s="129"/>
      <c r="WYD98" s="129"/>
      <c r="WYE98" s="129"/>
      <c r="WYF98" s="129"/>
      <c r="WYG98" s="129"/>
      <c r="WYH98" s="129"/>
      <c r="WYI98" s="129"/>
      <c r="WYJ98" s="129"/>
      <c r="WYK98" s="129"/>
      <c r="WYL98" s="129"/>
      <c r="WYM98" s="129"/>
      <c r="WYN98" s="129"/>
      <c r="WYO98" s="129"/>
      <c r="WYP98" s="129"/>
      <c r="WYQ98" s="129"/>
      <c r="WYR98" s="129"/>
      <c r="WYS98" s="129"/>
      <c r="WYT98" s="129"/>
      <c r="WYU98" s="129"/>
      <c r="WYV98" s="129"/>
      <c r="WYW98" s="129"/>
      <c r="WYX98" s="129"/>
      <c r="WYY98" s="129"/>
      <c r="WYZ98" s="129"/>
      <c r="WZA98" s="129"/>
      <c r="WZB98" s="129"/>
      <c r="WZC98" s="129"/>
      <c r="WZD98" s="129"/>
      <c r="WZE98" s="129"/>
      <c r="WZF98" s="129"/>
      <c r="WZG98" s="129"/>
      <c r="WZH98" s="129"/>
      <c r="WZI98" s="129"/>
      <c r="WZJ98" s="129"/>
      <c r="WZK98" s="129"/>
      <c r="WZL98" s="129"/>
      <c r="WZM98" s="129"/>
      <c r="WZN98" s="129"/>
      <c r="WZO98" s="129"/>
      <c r="WZP98" s="129"/>
      <c r="WZQ98" s="129"/>
      <c r="WZR98" s="129"/>
      <c r="WZS98" s="129"/>
      <c r="WZT98" s="129"/>
      <c r="WZU98" s="129"/>
      <c r="WZV98" s="129"/>
      <c r="WZW98" s="129"/>
      <c r="WZX98" s="129"/>
      <c r="WZY98" s="129"/>
      <c r="WZZ98" s="129"/>
      <c r="XAA98" s="129"/>
      <c r="XAB98" s="129"/>
      <c r="XAC98" s="129"/>
      <c r="XAD98" s="129"/>
      <c r="XAE98" s="129"/>
      <c r="XAF98" s="129"/>
      <c r="XAG98" s="129"/>
      <c r="XAH98" s="129"/>
      <c r="XAI98" s="129"/>
      <c r="XAJ98" s="129"/>
      <c r="XAK98" s="129"/>
      <c r="XAL98" s="129"/>
      <c r="XAM98" s="129"/>
      <c r="XAN98" s="129"/>
      <c r="XAO98" s="129"/>
      <c r="XAP98" s="129"/>
      <c r="XAQ98" s="129"/>
      <c r="XAR98" s="129"/>
      <c r="XAS98" s="129"/>
      <c r="XAT98" s="129"/>
      <c r="XAU98" s="129"/>
      <c r="XAV98" s="129"/>
      <c r="XAW98" s="129"/>
      <c r="XAX98" s="129"/>
      <c r="XAY98" s="129"/>
      <c r="XAZ98" s="129"/>
      <c r="XBA98" s="129"/>
      <c r="XBB98" s="129"/>
      <c r="XBC98" s="129"/>
      <c r="XBD98" s="129"/>
      <c r="XBE98" s="129"/>
      <c r="XBF98" s="129"/>
      <c r="XBG98" s="129"/>
      <c r="XBH98" s="129"/>
      <c r="XBI98" s="129"/>
      <c r="XBJ98" s="129"/>
      <c r="XBK98" s="129"/>
      <c r="XBL98" s="129"/>
      <c r="XBM98" s="129"/>
      <c r="XBN98" s="129"/>
      <c r="XBO98" s="129"/>
      <c r="XBP98" s="129"/>
      <c r="XBQ98" s="129"/>
      <c r="XBR98" s="129"/>
      <c r="XBS98" s="129"/>
      <c r="XBT98" s="129"/>
      <c r="XBU98" s="129"/>
      <c r="XBV98" s="129"/>
      <c r="XBW98" s="129"/>
      <c r="XBX98" s="129"/>
      <c r="XBY98" s="129"/>
      <c r="XBZ98" s="129"/>
      <c r="XCA98" s="129"/>
      <c r="XCB98" s="129"/>
      <c r="XCC98" s="129"/>
      <c r="XCD98" s="129"/>
      <c r="XCE98" s="129"/>
      <c r="XCF98" s="129"/>
      <c r="XCG98" s="129"/>
      <c r="XCH98" s="129"/>
      <c r="XCI98" s="129"/>
      <c r="XCJ98" s="129"/>
      <c r="XCK98" s="129"/>
      <c r="XCL98" s="129"/>
      <c r="XCM98" s="129"/>
      <c r="XCN98" s="129"/>
      <c r="XCO98" s="129"/>
      <c r="XCP98" s="129"/>
      <c r="XCQ98" s="129"/>
      <c r="XCR98" s="129"/>
      <c r="XCS98" s="129"/>
      <c r="XCT98" s="129"/>
      <c r="XCU98" s="129"/>
      <c r="XCV98" s="129"/>
      <c r="XCW98" s="129"/>
      <c r="XCX98" s="129"/>
      <c r="XCY98" s="129"/>
      <c r="XCZ98" s="129"/>
      <c r="XDA98" s="129"/>
      <c r="XDB98" s="129"/>
      <c r="XDC98" s="129"/>
      <c r="XDD98" s="129"/>
      <c r="XDE98" s="129"/>
      <c r="XDF98" s="129"/>
      <c r="XDG98" s="129"/>
      <c r="XDH98" s="129"/>
      <c r="XDI98" s="129"/>
      <c r="XDJ98" s="129"/>
      <c r="XDK98" s="129"/>
      <c r="XDL98" s="129"/>
      <c r="XDM98" s="129"/>
      <c r="XDN98" s="129"/>
      <c r="XDO98" s="129"/>
      <c r="XDP98" s="129"/>
      <c r="XDQ98" s="129"/>
      <c r="XDR98" s="129"/>
      <c r="XDS98" s="129"/>
      <c r="XDT98" s="129"/>
      <c r="XDU98" s="129"/>
      <c r="XDV98" s="129"/>
      <c r="XDW98" s="129"/>
      <c r="XDX98" s="129"/>
      <c r="XDY98" s="129"/>
      <c r="XDZ98" s="129"/>
      <c r="XEA98" s="129"/>
      <c r="XEB98" s="129"/>
      <c r="XEC98" s="129"/>
      <c r="XED98" s="129"/>
      <c r="XEE98" s="129"/>
      <c r="XEF98" s="129"/>
      <c r="XEG98" s="129"/>
      <c r="XEH98" s="129"/>
      <c r="XEI98" s="129"/>
      <c r="XEJ98" s="129"/>
      <c r="XEK98" s="129"/>
      <c r="XEL98" s="129"/>
      <c r="XEM98" s="129"/>
      <c r="XEN98" s="129"/>
      <c r="XEO98" s="129"/>
      <c r="XEP98" s="129"/>
      <c r="XEQ98" s="129"/>
      <c r="XER98" s="129"/>
      <c r="XES98" s="129"/>
      <c r="XET98" s="129"/>
      <c r="XEU98" s="129"/>
      <c r="XEV98" s="129"/>
      <c r="XEW98" s="129"/>
      <c r="XEX98" s="129"/>
      <c r="XEY98" s="129"/>
      <c r="XEZ98" s="129"/>
      <c r="XFA98" s="129"/>
      <c r="XFB98" s="129"/>
      <c r="XFC98" s="129"/>
      <c r="XFD98" s="129"/>
    </row>
    <row r="99" spans="1:16384" s="101" customFormat="1" ht="23.25" customHeight="1">
      <c r="A99" s="709" t="s">
        <v>1293</v>
      </c>
      <c r="B99" s="709"/>
      <c r="C99" s="709"/>
      <c r="D99" s="709"/>
      <c r="E99" s="709"/>
      <c r="F99" s="709"/>
      <c r="G99" s="709"/>
      <c r="H99" s="709"/>
      <c r="I99" s="709"/>
      <c r="J99" s="709"/>
      <c r="K99" s="709"/>
      <c r="L99" s="709"/>
      <c r="M99" s="709"/>
      <c r="N99" s="709"/>
      <c r="O99" s="1084" t="s">
        <v>1294</v>
      </c>
      <c r="P99" s="1084"/>
      <c r="Q99" s="1084"/>
      <c r="R99" s="1084"/>
      <c r="S99" s="1084"/>
      <c r="T99" s="1084"/>
      <c r="U99" s="1084"/>
      <c r="V99" s="1084"/>
      <c r="W99" s="1084"/>
      <c r="X99" s="1084"/>
      <c r="Y99" s="1084"/>
      <c r="Z99" s="1084"/>
      <c r="AA99" s="1084"/>
      <c r="AB99" s="1084" t="s">
        <v>1295</v>
      </c>
      <c r="AC99" s="1084"/>
      <c r="AD99" s="1084"/>
      <c r="AE99" s="1084"/>
      <c r="AF99" s="1084"/>
      <c r="AG99" s="1084"/>
      <c r="AH99" s="1084"/>
      <c r="AI99" s="1084"/>
      <c r="AJ99" s="1084"/>
      <c r="AK99" s="1084"/>
      <c r="AL99" s="1084"/>
      <c r="AM99" s="1084"/>
      <c r="AN99" s="1084"/>
      <c r="AO99" s="1084"/>
      <c r="AP99" s="1086" t="s">
        <v>1296</v>
      </c>
      <c r="AQ99" s="1086"/>
      <c r="AR99" s="1086"/>
      <c r="AS99" s="1086"/>
      <c r="AT99" s="1086"/>
      <c r="AU99" s="1086"/>
      <c r="AV99" s="1086"/>
      <c r="AW99" s="1086"/>
      <c r="AX99" s="1086"/>
      <c r="AY99" s="1086"/>
      <c r="AZ99" s="99"/>
      <c r="BA99" s="130"/>
      <c r="BB99" s="130"/>
      <c r="BC99" s="129"/>
      <c r="BD99" s="129"/>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c r="CG99" s="129"/>
      <c r="CH99" s="129"/>
      <c r="CI99" s="129"/>
      <c r="CJ99" s="129"/>
      <c r="CK99" s="129"/>
      <c r="CL99" s="129"/>
      <c r="CM99" s="129"/>
      <c r="CN99" s="129"/>
      <c r="CO99" s="129"/>
      <c r="CP99" s="129"/>
      <c r="CQ99" s="129"/>
      <c r="CR99" s="129"/>
      <c r="CS99" s="129"/>
      <c r="CT99" s="129"/>
      <c r="CU99" s="129"/>
      <c r="CV99" s="129"/>
      <c r="CW99" s="129"/>
      <c r="CX99" s="129"/>
      <c r="CY99" s="129"/>
      <c r="CZ99" s="129"/>
      <c r="DA99" s="129"/>
      <c r="DB99" s="129"/>
      <c r="DC99" s="129"/>
      <c r="DD99" s="129"/>
      <c r="DE99" s="129"/>
      <c r="DF99" s="129"/>
      <c r="DG99" s="129"/>
      <c r="DH99" s="129"/>
      <c r="DI99" s="129"/>
      <c r="DJ99" s="129"/>
      <c r="DK99" s="129"/>
      <c r="DL99" s="129"/>
      <c r="DM99" s="129"/>
      <c r="DN99" s="129"/>
      <c r="DO99" s="129"/>
      <c r="DP99" s="129"/>
      <c r="DQ99" s="129"/>
      <c r="DR99" s="129"/>
      <c r="DS99" s="129"/>
      <c r="DT99" s="129"/>
      <c r="DU99" s="129"/>
      <c r="DV99" s="129"/>
      <c r="DW99" s="129"/>
      <c r="DX99" s="129"/>
      <c r="DY99" s="129"/>
      <c r="DZ99" s="129"/>
      <c r="EA99" s="129"/>
      <c r="EB99" s="129"/>
      <c r="EC99" s="129"/>
      <c r="ED99" s="129"/>
      <c r="EE99" s="129"/>
      <c r="EF99" s="129"/>
      <c r="EG99" s="129"/>
      <c r="EH99" s="129"/>
      <c r="EI99" s="129"/>
      <c r="EJ99" s="129"/>
      <c r="EK99" s="129"/>
      <c r="EL99" s="129"/>
      <c r="EM99" s="129"/>
      <c r="EN99" s="129"/>
      <c r="EO99" s="129"/>
      <c r="EP99" s="129"/>
      <c r="EQ99" s="129"/>
      <c r="ER99" s="129"/>
      <c r="ES99" s="129"/>
      <c r="ET99" s="129"/>
      <c r="EU99" s="129"/>
      <c r="EV99" s="129"/>
      <c r="EW99" s="129"/>
      <c r="EX99" s="129"/>
      <c r="EY99" s="129"/>
      <c r="EZ99" s="129"/>
      <c r="FA99" s="129"/>
      <c r="FB99" s="129"/>
      <c r="FC99" s="129"/>
      <c r="FD99" s="129"/>
      <c r="FE99" s="129"/>
      <c r="FF99" s="129"/>
      <c r="FG99" s="129"/>
      <c r="FH99" s="129"/>
      <c r="FI99" s="129"/>
      <c r="FJ99" s="129"/>
      <c r="FK99" s="129"/>
      <c r="FL99" s="129"/>
      <c r="FM99" s="129"/>
      <c r="FN99" s="129"/>
      <c r="FO99" s="129"/>
      <c r="FP99" s="129"/>
      <c r="FQ99" s="129"/>
      <c r="FR99" s="129"/>
      <c r="FS99" s="129"/>
      <c r="FT99" s="129"/>
      <c r="FU99" s="129"/>
      <c r="FV99" s="129"/>
      <c r="FW99" s="129"/>
      <c r="FX99" s="129"/>
      <c r="FY99" s="129"/>
      <c r="FZ99" s="129"/>
      <c r="GA99" s="129"/>
      <c r="GB99" s="129"/>
      <c r="GC99" s="129"/>
      <c r="GD99" s="129"/>
      <c r="GE99" s="129"/>
      <c r="GF99" s="129"/>
      <c r="GG99" s="129"/>
      <c r="GH99" s="129"/>
      <c r="GI99" s="129"/>
      <c r="GJ99" s="129"/>
      <c r="GK99" s="129"/>
      <c r="GL99" s="129"/>
      <c r="GM99" s="129"/>
      <c r="GN99" s="129"/>
      <c r="GO99" s="129"/>
      <c r="GP99" s="129"/>
      <c r="GQ99" s="129"/>
      <c r="GR99" s="129"/>
      <c r="GS99" s="129"/>
      <c r="GT99" s="129"/>
      <c r="GU99" s="129"/>
      <c r="GV99" s="129"/>
      <c r="GW99" s="129"/>
      <c r="GX99" s="129"/>
      <c r="GY99" s="129"/>
      <c r="GZ99" s="129"/>
      <c r="HA99" s="129"/>
      <c r="HB99" s="129"/>
      <c r="HC99" s="129"/>
      <c r="HD99" s="129"/>
      <c r="HE99" s="129"/>
      <c r="HF99" s="129"/>
      <c r="HG99" s="129"/>
      <c r="HH99" s="129"/>
      <c r="HI99" s="129"/>
      <c r="HJ99" s="129"/>
      <c r="HK99" s="129"/>
      <c r="HL99" s="129"/>
      <c r="HM99" s="129"/>
      <c r="HN99" s="129"/>
      <c r="HO99" s="129"/>
      <c r="HP99" s="129"/>
      <c r="HQ99" s="129"/>
      <c r="HR99" s="129"/>
      <c r="HS99" s="129"/>
      <c r="HT99" s="129"/>
      <c r="HU99" s="129"/>
      <c r="HV99" s="129"/>
      <c r="HW99" s="129"/>
      <c r="HX99" s="129"/>
      <c r="HY99" s="129"/>
      <c r="HZ99" s="129"/>
      <c r="IA99" s="129"/>
      <c r="IB99" s="129"/>
      <c r="IC99" s="129"/>
      <c r="ID99" s="129"/>
      <c r="IE99" s="129"/>
      <c r="IF99" s="129"/>
      <c r="IG99" s="129"/>
      <c r="IH99" s="129"/>
      <c r="II99" s="129"/>
      <c r="IJ99" s="129"/>
      <c r="IK99" s="129"/>
      <c r="IL99" s="129"/>
      <c r="IM99" s="129"/>
      <c r="IN99" s="129"/>
      <c r="IO99" s="129"/>
      <c r="IP99" s="129"/>
      <c r="IQ99" s="129"/>
      <c r="IR99" s="129"/>
      <c r="IS99" s="129"/>
      <c r="IT99" s="129"/>
      <c r="IU99" s="129"/>
      <c r="IV99" s="129"/>
      <c r="IW99" s="129"/>
      <c r="IX99" s="129"/>
      <c r="IY99" s="129"/>
      <c r="IZ99" s="129"/>
      <c r="JA99" s="129"/>
      <c r="JB99" s="129"/>
      <c r="JC99" s="129"/>
      <c r="JD99" s="129"/>
      <c r="JE99" s="129"/>
      <c r="JF99" s="129"/>
      <c r="JG99" s="129"/>
      <c r="JH99" s="129"/>
      <c r="JI99" s="129"/>
      <c r="JJ99" s="129"/>
      <c r="JK99" s="129"/>
      <c r="JL99" s="129"/>
      <c r="JM99" s="129"/>
      <c r="JN99" s="129"/>
      <c r="JO99" s="129"/>
      <c r="JP99" s="129"/>
      <c r="JQ99" s="129"/>
      <c r="JR99" s="129"/>
      <c r="JS99" s="129"/>
      <c r="JT99" s="129"/>
      <c r="JU99" s="129"/>
      <c r="JV99" s="129"/>
      <c r="JW99" s="129"/>
      <c r="JX99" s="129"/>
      <c r="JY99" s="129"/>
      <c r="JZ99" s="129"/>
      <c r="KA99" s="129"/>
      <c r="KB99" s="129"/>
      <c r="KC99" s="129"/>
      <c r="KD99" s="129"/>
      <c r="KE99" s="129"/>
      <c r="KF99" s="129"/>
      <c r="KG99" s="129"/>
      <c r="KH99" s="129"/>
      <c r="KI99" s="129"/>
      <c r="KJ99" s="129"/>
      <c r="KK99" s="129"/>
      <c r="KL99" s="129"/>
      <c r="KM99" s="129"/>
      <c r="KN99" s="129"/>
      <c r="KO99" s="129"/>
      <c r="KP99" s="129"/>
      <c r="KQ99" s="129"/>
      <c r="KR99" s="129"/>
      <c r="KS99" s="129"/>
      <c r="KT99" s="129"/>
      <c r="KU99" s="129"/>
      <c r="KV99" s="129"/>
      <c r="KW99" s="129"/>
      <c r="KX99" s="129"/>
      <c r="KY99" s="129"/>
      <c r="KZ99" s="129"/>
      <c r="LA99" s="129"/>
      <c r="LB99" s="129"/>
      <c r="LC99" s="129"/>
      <c r="LD99" s="129"/>
      <c r="LE99" s="129"/>
      <c r="LF99" s="129"/>
      <c r="LG99" s="129"/>
      <c r="LH99" s="129"/>
      <c r="LI99" s="129"/>
      <c r="LJ99" s="129"/>
      <c r="LK99" s="129"/>
      <c r="LL99" s="129"/>
      <c r="LM99" s="129"/>
      <c r="LN99" s="129"/>
      <c r="LO99" s="129"/>
      <c r="LP99" s="129"/>
      <c r="LQ99" s="129"/>
      <c r="LR99" s="129"/>
      <c r="LS99" s="129"/>
      <c r="LT99" s="129"/>
      <c r="LU99" s="129"/>
      <c r="LV99" s="129"/>
      <c r="LW99" s="129"/>
      <c r="LX99" s="129"/>
      <c r="LY99" s="129"/>
      <c r="LZ99" s="129"/>
      <c r="MA99" s="129"/>
      <c r="MB99" s="129"/>
      <c r="MC99" s="129"/>
      <c r="MD99" s="129"/>
      <c r="ME99" s="129"/>
      <c r="MF99" s="129"/>
      <c r="MG99" s="129"/>
      <c r="MH99" s="129"/>
      <c r="MI99" s="129"/>
      <c r="MJ99" s="129"/>
      <c r="MK99" s="129"/>
      <c r="ML99" s="129"/>
      <c r="MM99" s="129"/>
      <c r="MN99" s="129"/>
      <c r="MO99" s="129"/>
      <c r="MP99" s="129"/>
      <c r="MQ99" s="129"/>
      <c r="MR99" s="129"/>
      <c r="MS99" s="129"/>
      <c r="MT99" s="129"/>
      <c r="MU99" s="129"/>
      <c r="MV99" s="129"/>
      <c r="MW99" s="129"/>
      <c r="MX99" s="129"/>
      <c r="MY99" s="129"/>
      <c r="MZ99" s="129"/>
      <c r="NA99" s="129"/>
      <c r="NB99" s="129"/>
      <c r="NC99" s="129"/>
      <c r="ND99" s="129"/>
      <c r="NE99" s="129"/>
      <c r="NF99" s="129"/>
      <c r="NG99" s="129"/>
      <c r="NH99" s="129"/>
      <c r="NI99" s="129"/>
      <c r="NJ99" s="129"/>
      <c r="NK99" s="129"/>
      <c r="NL99" s="129"/>
      <c r="NM99" s="129"/>
      <c r="NN99" s="129"/>
      <c r="NO99" s="129"/>
      <c r="NP99" s="129"/>
      <c r="NQ99" s="129"/>
      <c r="NR99" s="129"/>
      <c r="NS99" s="129"/>
      <c r="NT99" s="129"/>
      <c r="NU99" s="129"/>
      <c r="NV99" s="129"/>
      <c r="NW99" s="129"/>
      <c r="NX99" s="129"/>
      <c r="NY99" s="129"/>
      <c r="NZ99" s="129"/>
      <c r="OA99" s="129"/>
      <c r="OB99" s="129"/>
      <c r="OC99" s="129"/>
      <c r="OD99" s="129"/>
      <c r="OE99" s="129"/>
      <c r="OF99" s="129"/>
      <c r="OG99" s="129"/>
      <c r="OH99" s="129"/>
      <c r="OI99" s="129"/>
      <c r="OJ99" s="129"/>
      <c r="OK99" s="129"/>
      <c r="OL99" s="129"/>
      <c r="OM99" s="129"/>
      <c r="ON99" s="129"/>
      <c r="OO99" s="129"/>
      <c r="OP99" s="129"/>
      <c r="OQ99" s="129"/>
      <c r="OR99" s="129"/>
      <c r="OS99" s="129"/>
      <c r="OT99" s="129"/>
      <c r="OU99" s="129"/>
      <c r="OV99" s="129"/>
      <c r="OW99" s="129"/>
      <c r="OX99" s="129"/>
      <c r="OY99" s="129"/>
      <c r="OZ99" s="129"/>
      <c r="PA99" s="129"/>
      <c r="PB99" s="129"/>
      <c r="PC99" s="129"/>
      <c r="PD99" s="129"/>
      <c r="PE99" s="129"/>
      <c r="PF99" s="129"/>
      <c r="PG99" s="129"/>
      <c r="PH99" s="129"/>
      <c r="PI99" s="129"/>
      <c r="PJ99" s="129"/>
      <c r="PK99" s="129"/>
      <c r="PL99" s="129"/>
      <c r="PM99" s="129"/>
      <c r="PN99" s="129"/>
      <c r="PO99" s="129"/>
      <c r="PP99" s="129"/>
      <c r="PQ99" s="129"/>
      <c r="PR99" s="129"/>
      <c r="PS99" s="129"/>
      <c r="PT99" s="129"/>
      <c r="PU99" s="129"/>
      <c r="PV99" s="129"/>
      <c r="PW99" s="129"/>
      <c r="PX99" s="129"/>
      <c r="PY99" s="129"/>
      <c r="PZ99" s="129"/>
      <c r="QA99" s="129"/>
      <c r="QB99" s="129"/>
      <c r="QC99" s="129"/>
      <c r="QD99" s="129"/>
      <c r="QE99" s="129"/>
      <c r="QF99" s="129"/>
      <c r="QG99" s="129"/>
      <c r="QH99" s="129"/>
      <c r="QI99" s="129"/>
      <c r="QJ99" s="129"/>
      <c r="QK99" s="129"/>
      <c r="QL99" s="129"/>
      <c r="QM99" s="129"/>
      <c r="QN99" s="129"/>
      <c r="QO99" s="129"/>
      <c r="QP99" s="129"/>
      <c r="QQ99" s="129"/>
      <c r="QR99" s="129"/>
      <c r="QS99" s="129"/>
      <c r="QT99" s="129"/>
      <c r="QU99" s="129"/>
      <c r="QV99" s="129"/>
      <c r="QW99" s="129"/>
      <c r="QX99" s="129"/>
      <c r="QY99" s="129"/>
      <c r="QZ99" s="129"/>
      <c r="RA99" s="129"/>
      <c r="RB99" s="129"/>
      <c r="RC99" s="129"/>
      <c r="RD99" s="129"/>
      <c r="RE99" s="129"/>
      <c r="RF99" s="129"/>
      <c r="RG99" s="129"/>
      <c r="RH99" s="129"/>
      <c r="RI99" s="129"/>
      <c r="RJ99" s="129"/>
      <c r="RK99" s="129"/>
      <c r="RL99" s="129"/>
      <c r="RM99" s="129"/>
      <c r="RN99" s="129"/>
      <c r="RO99" s="129"/>
      <c r="RP99" s="129"/>
      <c r="RQ99" s="129"/>
      <c r="RR99" s="129"/>
      <c r="RS99" s="129"/>
      <c r="RT99" s="129"/>
      <c r="RU99" s="129"/>
      <c r="RV99" s="129"/>
      <c r="RW99" s="129"/>
      <c r="RX99" s="129"/>
      <c r="RY99" s="129"/>
      <c r="RZ99" s="129"/>
      <c r="SA99" s="129"/>
      <c r="SB99" s="129"/>
      <c r="SC99" s="129"/>
      <c r="SD99" s="129"/>
      <c r="SE99" s="129"/>
      <c r="SF99" s="129"/>
      <c r="SG99" s="129"/>
      <c r="SH99" s="129"/>
      <c r="SI99" s="129"/>
      <c r="SJ99" s="129"/>
      <c r="SK99" s="129"/>
      <c r="SL99" s="129"/>
      <c r="SM99" s="129"/>
      <c r="SN99" s="129"/>
      <c r="SO99" s="129"/>
      <c r="SP99" s="129"/>
      <c r="SQ99" s="129"/>
      <c r="SR99" s="129"/>
      <c r="SS99" s="129"/>
      <c r="ST99" s="129"/>
      <c r="SU99" s="129"/>
      <c r="SV99" s="129"/>
      <c r="SW99" s="129"/>
      <c r="SX99" s="129"/>
      <c r="SY99" s="129"/>
      <c r="SZ99" s="129"/>
      <c r="TA99" s="129"/>
      <c r="TB99" s="129"/>
      <c r="TC99" s="129"/>
      <c r="TD99" s="129"/>
      <c r="TE99" s="129"/>
      <c r="TF99" s="129"/>
      <c r="TG99" s="129"/>
      <c r="TH99" s="129"/>
      <c r="TI99" s="129"/>
      <c r="TJ99" s="129"/>
      <c r="TK99" s="129"/>
      <c r="TL99" s="129"/>
      <c r="TM99" s="129"/>
      <c r="TN99" s="129"/>
      <c r="TO99" s="129"/>
      <c r="TP99" s="129"/>
      <c r="TQ99" s="129"/>
      <c r="TR99" s="129"/>
      <c r="TS99" s="129"/>
      <c r="TT99" s="129"/>
      <c r="TU99" s="129"/>
      <c r="TV99" s="129"/>
      <c r="TW99" s="129"/>
      <c r="TX99" s="129"/>
      <c r="TY99" s="129"/>
      <c r="TZ99" s="129"/>
      <c r="UA99" s="129"/>
      <c r="UB99" s="129"/>
      <c r="UC99" s="129"/>
      <c r="UD99" s="129"/>
      <c r="UE99" s="129"/>
      <c r="UF99" s="129"/>
      <c r="UG99" s="129"/>
      <c r="UH99" s="129"/>
      <c r="UI99" s="129"/>
      <c r="UJ99" s="129"/>
      <c r="UK99" s="129"/>
      <c r="UL99" s="129"/>
      <c r="UM99" s="129"/>
      <c r="UN99" s="129"/>
      <c r="UO99" s="129"/>
      <c r="UP99" s="129"/>
      <c r="UQ99" s="129"/>
      <c r="UR99" s="129"/>
      <c r="US99" s="129"/>
      <c r="UT99" s="129"/>
      <c r="UU99" s="129"/>
      <c r="UV99" s="129"/>
      <c r="UW99" s="129"/>
      <c r="UX99" s="129"/>
      <c r="UY99" s="129"/>
      <c r="UZ99" s="129"/>
      <c r="VA99" s="129"/>
      <c r="VB99" s="129"/>
      <c r="VC99" s="129"/>
      <c r="VD99" s="129"/>
      <c r="VE99" s="129"/>
      <c r="VF99" s="129"/>
      <c r="VG99" s="129"/>
      <c r="VH99" s="129"/>
      <c r="VI99" s="129"/>
      <c r="VJ99" s="129"/>
      <c r="VK99" s="129"/>
      <c r="VL99" s="129"/>
      <c r="VM99" s="129"/>
      <c r="VN99" s="129"/>
      <c r="VO99" s="129"/>
      <c r="VP99" s="129"/>
      <c r="VQ99" s="129"/>
      <c r="VR99" s="129"/>
      <c r="VS99" s="129"/>
      <c r="VT99" s="129"/>
      <c r="VU99" s="129"/>
      <c r="VV99" s="129"/>
      <c r="VW99" s="129"/>
      <c r="VX99" s="129"/>
      <c r="VY99" s="129"/>
      <c r="VZ99" s="129"/>
      <c r="WA99" s="129"/>
      <c r="WB99" s="129"/>
      <c r="WC99" s="129"/>
      <c r="WD99" s="129"/>
      <c r="WE99" s="129"/>
      <c r="WF99" s="129"/>
      <c r="WG99" s="129"/>
      <c r="WH99" s="129"/>
      <c r="WI99" s="129"/>
      <c r="WJ99" s="129"/>
      <c r="WK99" s="129"/>
      <c r="WL99" s="129"/>
      <c r="WM99" s="129"/>
      <c r="WN99" s="129"/>
      <c r="WO99" s="129"/>
      <c r="WP99" s="129"/>
      <c r="WQ99" s="129"/>
      <c r="WR99" s="129"/>
      <c r="WS99" s="129"/>
      <c r="WT99" s="129"/>
      <c r="WU99" s="129"/>
      <c r="WV99" s="129"/>
      <c r="WW99" s="129"/>
      <c r="WX99" s="129"/>
      <c r="WY99" s="129"/>
      <c r="WZ99" s="129"/>
      <c r="XA99" s="129"/>
      <c r="XB99" s="129"/>
      <c r="XC99" s="129"/>
      <c r="XD99" s="129"/>
      <c r="XE99" s="129"/>
      <c r="XF99" s="129"/>
      <c r="XG99" s="129"/>
      <c r="XH99" s="129"/>
      <c r="XI99" s="129"/>
      <c r="XJ99" s="129"/>
      <c r="XK99" s="129"/>
      <c r="XL99" s="129"/>
      <c r="XM99" s="129"/>
      <c r="XN99" s="129"/>
      <c r="XO99" s="129"/>
      <c r="XP99" s="129"/>
      <c r="XQ99" s="129"/>
      <c r="XR99" s="129"/>
      <c r="XS99" s="129"/>
      <c r="XT99" s="129"/>
      <c r="XU99" s="129"/>
      <c r="XV99" s="129"/>
      <c r="XW99" s="129"/>
      <c r="XX99" s="129"/>
      <c r="XY99" s="129"/>
      <c r="XZ99" s="129"/>
      <c r="YA99" s="129"/>
      <c r="YB99" s="129"/>
      <c r="YC99" s="129"/>
      <c r="YD99" s="129"/>
      <c r="YE99" s="129"/>
      <c r="YF99" s="129"/>
      <c r="YG99" s="129"/>
      <c r="YH99" s="129"/>
      <c r="YI99" s="129"/>
      <c r="YJ99" s="129"/>
      <c r="YK99" s="129"/>
      <c r="YL99" s="129"/>
      <c r="YM99" s="129"/>
      <c r="YN99" s="129"/>
      <c r="YO99" s="129"/>
      <c r="YP99" s="129"/>
      <c r="YQ99" s="129"/>
      <c r="YR99" s="129"/>
      <c r="YS99" s="129"/>
      <c r="YT99" s="129"/>
      <c r="YU99" s="129"/>
      <c r="YV99" s="129"/>
      <c r="YW99" s="129"/>
      <c r="YX99" s="129"/>
      <c r="YY99" s="129"/>
      <c r="YZ99" s="129"/>
      <c r="ZA99" s="129"/>
      <c r="ZB99" s="129"/>
      <c r="ZC99" s="129"/>
      <c r="ZD99" s="129"/>
      <c r="ZE99" s="129"/>
      <c r="ZF99" s="129"/>
      <c r="ZG99" s="129"/>
      <c r="ZH99" s="129"/>
      <c r="ZI99" s="129"/>
      <c r="ZJ99" s="129"/>
      <c r="ZK99" s="129"/>
      <c r="ZL99" s="129"/>
      <c r="ZM99" s="129"/>
      <c r="ZN99" s="129"/>
      <c r="ZO99" s="129"/>
      <c r="ZP99" s="129"/>
      <c r="ZQ99" s="129"/>
      <c r="ZR99" s="129"/>
      <c r="ZS99" s="129"/>
      <c r="ZT99" s="129"/>
      <c r="ZU99" s="129"/>
      <c r="ZV99" s="129"/>
      <c r="ZW99" s="129"/>
      <c r="ZX99" s="129"/>
      <c r="ZY99" s="129"/>
      <c r="ZZ99" s="129"/>
      <c r="AAA99" s="129"/>
      <c r="AAB99" s="129"/>
      <c r="AAC99" s="129"/>
      <c r="AAD99" s="129"/>
      <c r="AAE99" s="129"/>
      <c r="AAF99" s="129"/>
      <c r="AAG99" s="129"/>
      <c r="AAH99" s="129"/>
      <c r="AAI99" s="129"/>
      <c r="AAJ99" s="129"/>
      <c r="AAK99" s="129"/>
      <c r="AAL99" s="129"/>
      <c r="AAM99" s="129"/>
      <c r="AAN99" s="129"/>
      <c r="AAO99" s="129"/>
      <c r="AAP99" s="129"/>
      <c r="AAQ99" s="129"/>
      <c r="AAR99" s="129"/>
      <c r="AAS99" s="129"/>
      <c r="AAT99" s="129"/>
      <c r="AAU99" s="129"/>
      <c r="AAV99" s="129"/>
      <c r="AAW99" s="129"/>
      <c r="AAX99" s="129"/>
      <c r="AAY99" s="129"/>
      <c r="AAZ99" s="129"/>
      <c r="ABA99" s="129"/>
      <c r="ABB99" s="129"/>
      <c r="ABC99" s="129"/>
      <c r="ABD99" s="129"/>
      <c r="ABE99" s="129"/>
      <c r="ABF99" s="129"/>
      <c r="ABG99" s="129"/>
      <c r="ABH99" s="129"/>
      <c r="ABI99" s="129"/>
      <c r="ABJ99" s="129"/>
      <c r="ABK99" s="129"/>
      <c r="ABL99" s="129"/>
      <c r="ABM99" s="129"/>
      <c r="ABN99" s="129"/>
      <c r="ABO99" s="129"/>
      <c r="ABP99" s="129"/>
      <c r="ABQ99" s="129"/>
      <c r="ABR99" s="129"/>
      <c r="ABS99" s="129"/>
      <c r="ABT99" s="129"/>
      <c r="ABU99" s="129"/>
      <c r="ABV99" s="129"/>
      <c r="ABW99" s="129"/>
      <c r="ABX99" s="129"/>
      <c r="ABY99" s="129"/>
      <c r="ABZ99" s="129"/>
      <c r="ACA99" s="129"/>
      <c r="ACB99" s="129"/>
      <c r="ACC99" s="129"/>
      <c r="ACD99" s="129"/>
      <c r="ACE99" s="129"/>
      <c r="ACF99" s="129"/>
      <c r="ACG99" s="129"/>
      <c r="ACH99" s="129"/>
      <c r="ACI99" s="129"/>
      <c r="ACJ99" s="129"/>
      <c r="ACK99" s="129"/>
      <c r="ACL99" s="129"/>
      <c r="ACM99" s="129"/>
      <c r="ACN99" s="129"/>
      <c r="ACO99" s="129"/>
      <c r="ACP99" s="129"/>
      <c r="ACQ99" s="129"/>
      <c r="ACR99" s="129"/>
      <c r="ACS99" s="129"/>
      <c r="ACT99" s="129"/>
      <c r="ACU99" s="129"/>
      <c r="ACV99" s="129"/>
      <c r="ACW99" s="129"/>
      <c r="ACX99" s="129"/>
      <c r="ACY99" s="129"/>
      <c r="ACZ99" s="129"/>
      <c r="ADA99" s="129"/>
      <c r="ADB99" s="129"/>
      <c r="ADC99" s="129"/>
      <c r="ADD99" s="129"/>
      <c r="ADE99" s="129"/>
      <c r="ADF99" s="129"/>
      <c r="ADG99" s="129"/>
      <c r="ADH99" s="129"/>
      <c r="ADI99" s="129"/>
      <c r="ADJ99" s="129"/>
      <c r="ADK99" s="129"/>
      <c r="ADL99" s="129"/>
      <c r="ADM99" s="129"/>
      <c r="ADN99" s="129"/>
      <c r="ADO99" s="129"/>
      <c r="ADP99" s="129"/>
      <c r="ADQ99" s="129"/>
      <c r="ADR99" s="129"/>
      <c r="ADS99" s="129"/>
      <c r="ADT99" s="129"/>
      <c r="ADU99" s="129"/>
      <c r="ADV99" s="129"/>
      <c r="ADW99" s="129"/>
      <c r="ADX99" s="129"/>
      <c r="ADY99" s="129"/>
      <c r="ADZ99" s="129"/>
      <c r="AEA99" s="129"/>
      <c r="AEB99" s="129"/>
      <c r="AEC99" s="129"/>
      <c r="AED99" s="129"/>
      <c r="AEE99" s="129"/>
      <c r="AEF99" s="129"/>
      <c r="AEG99" s="129"/>
      <c r="AEH99" s="129"/>
      <c r="AEI99" s="129"/>
      <c r="AEJ99" s="129"/>
      <c r="AEK99" s="129"/>
      <c r="AEL99" s="129"/>
      <c r="AEM99" s="129"/>
      <c r="AEN99" s="129"/>
      <c r="AEO99" s="129"/>
      <c r="AEP99" s="129"/>
      <c r="AEQ99" s="129"/>
      <c r="AER99" s="129"/>
      <c r="AES99" s="129"/>
      <c r="AET99" s="129"/>
      <c r="AEU99" s="129"/>
      <c r="AEV99" s="129"/>
      <c r="AEW99" s="129"/>
      <c r="AEX99" s="129"/>
      <c r="AEY99" s="129"/>
      <c r="AEZ99" s="129"/>
      <c r="AFA99" s="129"/>
      <c r="AFB99" s="129"/>
      <c r="AFC99" s="129"/>
      <c r="AFD99" s="129"/>
      <c r="AFE99" s="129"/>
      <c r="AFF99" s="129"/>
      <c r="AFG99" s="129"/>
      <c r="AFH99" s="129"/>
      <c r="AFI99" s="129"/>
      <c r="AFJ99" s="129"/>
      <c r="AFK99" s="129"/>
      <c r="AFL99" s="129"/>
      <c r="AFM99" s="129"/>
      <c r="AFN99" s="129"/>
      <c r="AFO99" s="129"/>
      <c r="AFP99" s="129"/>
      <c r="AFQ99" s="129"/>
      <c r="AFR99" s="129"/>
      <c r="AFS99" s="129"/>
      <c r="AFT99" s="129"/>
      <c r="AFU99" s="129"/>
      <c r="AFV99" s="129"/>
      <c r="AFW99" s="129"/>
      <c r="AFX99" s="129"/>
      <c r="AFY99" s="129"/>
      <c r="AFZ99" s="129"/>
      <c r="AGA99" s="129"/>
      <c r="AGB99" s="129"/>
      <c r="AGC99" s="129"/>
      <c r="AGD99" s="129"/>
      <c r="AGE99" s="129"/>
      <c r="AGF99" s="129"/>
      <c r="AGG99" s="129"/>
      <c r="AGH99" s="129"/>
      <c r="AGI99" s="129"/>
      <c r="AGJ99" s="129"/>
      <c r="AGK99" s="129"/>
      <c r="AGL99" s="129"/>
      <c r="AGM99" s="129"/>
      <c r="AGN99" s="129"/>
      <c r="AGO99" s="129"/>
      <c r="AGP99" s="129"/>
      <c r="AGQ99" s="129"/>
      <c r="AGR99" s="129"/>
      <c r="AGS99" s="129"/>
      <c r="AGT99" s="129"/>
      <c r="AGU99" s="129"/>
      <c r="AGV99" s="129"/>
      <c r="AGW99" s="129"/>
      <c r="AGX99" s="129"/>
      <c r="AGY99" s="129"/>
      <c r="AGZ99" s="129"/>
      <c r="AHA99" s="129"/>
      <c r="AHB99" s="129"/>
      <c r="AHC99" s="129"/>
      <c r="AHD99" s="129"/>
      <c r="AHE99" s="129"/>
      <c r="AHF99" s="129"/>
      <c r="AHG99" s="129"/>
      <c r="AHH99" s="129"/>
      <c r="AHI99" s="129"/>
      <c r="AHJ99" s="129"/>
      <c r="AHK99" s="129"/>
      <c r="AHL99" s="129"/>
      <c r="AHM99" s="129"/>
      <c r="AHN99" s="129"/>
      <c r="AHO99" s="129"/>
      <c r="AHP99" s="129"/>
      <c r="AHQ99" s="129"/>
      <c r="AHR99" s="129"/>
      <c r="AHS99" s="129"/>
      <c r="AHT99" s="129"/>
      <c r="AHU99" s="129"/>
      <c r="AHV99" s="129"/>
      <c r="AHW99" s="129"/>
      <c r="AHX99" s="129"/>
      <c r="AHY99" s="129"/>
      <c r="AHZ99" s="129"/>
      <c r="AIA99" s="129"/>
      <c r="AIB99" s="129"/>
      <c r="AIC99" s="129"/>
      <c r="AID99" s="129"/>
      <c r="AIE99" s="129"/>
      <c r="AIF99" s="129"/>
      <c r="AIG99" s="129"/>
      <c r="AIH99" s="129"/>
      <c r="AII99" s="129"/>
      <c r="AIJ99" s="129"/>
      <c r="AIK99" s="129"/>
      <c r="AIL99" s="129"/>
      <c r="AIM99" s="129"/>
      <c r="AIN99" s="129"/>
      <c r="AIO99" s="129"/>
      <c r="AIP99" s="129"/>
      <c r="AIQ99" s="129"/>
      <c r="AIR99" s="129"/>
      <c r="AIS99" s="129"/>
      <c r="AIT99" s="129"/>
      <c r="AIU99" s="129"/>
      <c r="AIV99" s="129"/>
      <c r="AIW99" s="129"/>
      <c r="AIX99" s="129"/>
      <c r="AIY99" s="129"/>
      <c r="AIZ99" s="129"/>
      <c r="AJA99" s="129"/>
      <c r="AJB99" s="129"/>
      <c r="AJC99" s="129"/>
      <c r="AJD99" s="129"/>
      <c r="AJE99" s="129"/>
      <c r="AJF99" s="129"/>
      <c r="AJG99" s="129"/>
      <c r="AJH99" s="129"/>
      <c r="AJI99" s="129"/>
      <c r="AJJ99" s="129"/>
      <c r="AJK99" s="129"/>
      <c r="AJL99" s="129"/>
      <c r="AJM99" s="129"/>
      <c r="AJN99" s="129"/>
      <c r="AJO99" s="129"/>
      <c r="AJP99" s="129"/>
      <c r="AJQ99" s="129"/>
      <c r="AJR99" s="129"/>
      <c r="AJS99" s="129"/>
      <c r="AJT99" s="129"/>
      <c r="AJU99" s="129"/>
      <c r="AJV99" s="129"/>
      <c r="AJW99" s="129"/>
      <c r="AJX99" s="129"/>
      <c r="AJY99" s="129"/>
      <c r="AJZ99" s="129"/>
      <c r="AKA99" s="129"/>
      <c r="AKB99" s="129"/>
      <c r="AKC99" s="129"/>
      <c r="AKD99" s="129"/>
      <c r="AKE99" s="129"/>
      <c r="AKF99" s="129"/>
      <c r="AKG99" s="129"/>
      <c r="AKH99" s="129"/>
      <c r="AKI99" s="129"/>
      <c r="AKJ99" s="129"/>
      <c r="AKK99" s="129"/>
      <c r="AKL99" s="129"/>
      <c r="AKM99" s="129"/>
      <c r="AKN99" s="129"/>
      <c r="AKO99" s="129"/>
      <c r="AKP99" s="129"/>
      <c r="AKQ99" s="129"/>
      <c r="AKR99" s="129"/>
      <c r="AKS99" s="129"/>
      <c r="AKT99" s="129"/>
      <c r="AKU99" s="129"/>
      <c r="AKV99" s="129"/>
      <c r="AKW99" s="129"/>
      <c r="AKX99" s="129"/>
      <c r="AKY99" s="129"/>
      <c r="AKZ99" s="129"/>
      <c r="ALA99" s="129"/>
      <c r="ALB99" s="129"/>
      <c r="ALC99" s="129"/>
      <c r="ALD99" s="129"/>
      <c r="ALE99" s="129"/>
      <c r="ALF99" s="129"/>
      <c r="ALG99" s="129"/>
      <c r="ALH99" s="129"/>
      <c r="ALI99" s="129"/>
      <c r="ALJ99" s="129"/>
      <c r="ALK99" s="129"/>
      <c r="ALL99" s="129"/>
      <c r="ALM99" s="129"/>
      <c r="ALN99" s="129"/>
      <c r="ALO99" s="129"/>
      <c r="ALP99" s="129"/>
      <c r="ALQ99" s="129"/>
      <c r="ALR99" s="129"/>
      <c r="ALS99" s="129"/>
      <c r="ALT99" s="129"/>
      <c r="ALU99" s="129"/>
      <c r="ALV99" s="129"/>
      <c r="ALW99" s="129"/>
      <c r="ALX99" s="129"/>
      <c r="ALY99" s="129"/>
      <c r="ALZ99" s="129"/>
      <c r="AMA99" s="129"/>
      <c r="AMB99" s="129"/>
      <c r="AMC99" s="129"/>
      <c r="AMD99" s="129"/>
      <c r="AME99" s="129"/>
      <c r="AMF99" s="129"/>
      <c r="AMG99" s="129"/>
      <c r="AMH99" s="129"/>
      <c r="AMI99" s="129"/>
      <c r="AMJ99" s="129"/>
      <c r="AMK99" s="129"/>
      <c r="AML99" s="129"/>
      <c r="AMM99" s="129"/>
      <c r="AMN99" s="129"/>
      <c r="AMO99" s="129"/>
      <c r="AMP99" s="129"/>
      <c r="AMQ99" s="129"/>
      <c r="AMR99" s="129"/>
      <c r="AMS99" s="129"/>
      <c r="AMT99" s="129"/>
      <c r="AMU99" s="129"/>
      <c r="AMV99" s="129"/>
      <c r="AMW99" s="129"/>
      <c r="AMX99" s="129"/>
      <c r="AMY99" s="129"/>
      <c r="AMZ99" s="129"/>
      <c r="ANA99" s="129"/>
      <c r="ANB99" s="129"/>
      <c r="ANC99" s="129"/>
      <c r="AND99" s="129"/>
      <c r="ANE99" s="129"/>
      <c r="ANF99" s="129"/>
      <c r="ANG99" s="129"/>
      <c r="ANH99" s="129"/>
      <c r="ANI99" s="129"/>
      <c r="ANJ99" s="129"/>
      <c r="ANK99" s="129"/>
      <c r="ANL99" s="129"/>
      <c r="ANM99" s="129"/>
      <c r="ANN99" s="129"/>
      <c r="ANO99" s="129"/>
      <c r="ANP99" s="129"/>
      <c r="ANQ99" s="129"/>
      <c r="ANR99" s="129"/>
      <c r="ANS99" s="129"/>
      <c r="ANT99" s="129"/>
      <c r="ANU99" s="129"/>
      <c r="ANV99" s="129"/>
      <c r="ANW99" s="129"/>
      <c r="ANX99" s="129"/>
      <c r="ANY99" s="129"/>
      <c r="ANZ99" s="129"/>
      <c r="AOA99" s="129"/>
      <c r="AOB99" s="129"/>
      <c r="AOC99" s="129"/>
      <c r="AOD99" s="129"/>
      <c r="AOE99" s="129"/>
      <c r="AOF99" s="129"/>
      <c r="AOG99" s="129"/>
      <c r="AOH99" s="129"/>
      <c r="AOI99" s="129"/>
      <c r="AOJ99" s="129"/>
      <c r="AOK99" s="129"/>
      <c r="AOL99" s="129"/>
      <c r="AOM99" s="129"/>
      <c r="AON99" s="129"/>
      <c r="AOO99" s="129"/>
      <c r="AOP99" s="129"/>
      <c r="AOQ99" s="129"/>
      <c r="AOR99" s="129"/>
      <c r="AOS99" s="129"/>
      <c r="AOT99" s="129"/>
      <c r="AOU99" s="129"/>
      <c r="AOV99" s="129"/>
      <c r="AOW99" s="129"/>
      <c r="AOX99" s="129"/>
      <c r="AOY99" s="129"/>
      <c r="AOZ99" s="129"/>
      <c r="APA99" s="129"/>
      <c r="APB99" s="129"/>
      <c r="APC99" s="129"/>
      <c r="APD99" s="129"/>
      <c r="APE99" s="129"/>
      <c r="APF99" s="129"/>
      <c r="APG99" s="129"/>
      <c r="APH99" s="129"/>
      <c r="API99" s="129"/>
      <c r="APJ99" s="129"/>
      <c r="APK99" s="129"/>
      <c r="APL99" s="129"/>
      <c r="APM99" s="129"/>
      <c r="APN99" s="129"/>
      <c r="APO99" s="129"/>
      <c r="APP99" s="129"/>
      <c r="APQ99" s="129"/>
      <c r="APR99" s="129"/>
      <c r="APS99" s="129"/>
      <c r="APT99" s="129"/>
      <c r="APU99" s="129"/>
      <c r="APV99" s="129"/>
      <c r="APW99" s="129"/>
      <c r="APX99" s="129"/>
      <c r="APY99" s="129"/>
      <c r="APZ99" s="129"/>
      <c r="AQA99" s="129"/>
      <c r="AQB99" s="129"/>
      <c r="AQC99" s="129"/>
      <c r="AQD99" s="129"/>
      <c r="AQE99" s="129"/>
      <c r="AQF99" s="129"/>
      <c r="AQG99" s="129"/>
      <c r="AQH99" s="129"/>
      <c r="AQI99" s="129"/>
      <c r="AQJ99" s="129"/>
      <c r="AQK99" s="129"/>
      <c r="AQL99" s="129"/>
      <c r="AQM99" s="129"/>
      <c r="AQN99" s="129"/>
      <c r="AQO99" s="129"/>
      <c r="AQP99" s="129"/>
      <c r="AQQ99" s="129"/>
      <c r="AQR99" s="129"/>
      <c r="AQS99" s="129"/>
      <c r="AQT99" s="129"/>
      <c r="AQU99" s="129"/>
      <c r="AQV99" s="129"/>
      <c r="AQW99" s="129"/>
      <c r="AQX99" s="129"/>
      <c r="AQY99" s="129"/>
      <c r="AQZ99" s="129"/>
      <c r="ARA99" s="129"/>
      <c r="ARB99" s="129"/>
      <c r="ARC99" s="129"/>
      <c r="ARD99" s="129"/>
      <c r="ARE99" s="129"/>
      <c r="ARF99" s="129"/>
      <c r="ARG99" s="129"/>
      <c r="ARH99" s="129"/>
      <c r="ARI99" s="129"/>
      <c r="ARJ99" s="129"/>
      <c r="ARK99" s="129"/>
      <c r="ARL99" s="129"/>
      <c r="ARM99" s="129"/>
      <c r="ARN99" s="129"/>
      <c r="ARO99" s="129"/>
      <c r="ARP99" s="129"/>
      <c r="ARQ99" s="129"/>
      <c r="ARR99" s="129"/>
      <c r="ARS99" s="129"/>
      <c r="ART99" s="129"/>
      <c r="ARU99" s="129"/>
      <c r="ARV99" s="129"/>
      <c r="ARW99" s="129"/>
      <c r="ARX99" s="129"/>
      <c r="ARY99" s="129"/>
      <c r="ARZ99" s="129"/>
      <c r="ASA99" s="129"/>
      <c r="ASB99" s="129"/>
      <c r="ASC99" s="129"/>
      <c r="ASD99" s="129"/>
      <c r="ASE99" s="129"/>
      <c r="ASF99" s="129"/>
      <c r="ASG99" s="129"/>
      <c r="ASH99" s="129"/>
      <c r="ASI99" s="129"/>
      <c r="ASJ99" s="129"/>
      <c r="ASK99" s="129"/>
      <c r="ASL99" s="129"/>
      <c r="ASM99" s="129"/>
      <c r="ASN99" s="129"/>
      <c r="ASO99" s="129"/>
      <c r="ASP99" s="129"/>
      <c r="ASQ99" s="129"/>
      <c r="ASR99" s="129"/>
      <c r="ASS99" s="129"/>
      <c r="AST99" s="129"/>
      <c r="ASU99" s="129"/>
      <c r="ASV99" s="129"/>
      <c r="ASW99" s="129"/>
      <c r="ASX99" s="129"/>
      <c r="ASY99" s="129"/>
      <c r="ASZ99" s="129"/>
      <c r="ATA99" s="129"/>
      <c r="ATB99" s="129"/>
      <c r="ATC99" s="129"/>
      <c r="ATD99" s="129"/>
      <c r="ATE99" s="129"/>
      <c r="ATF99" s="129"/>
      <c r="ATG99" s="129"/>
      <c r="ATH99" s="129"/>
      <c r="ATI99" s="129"/>
      <c r="ATJ99" s="129"/>
      <c r="ATK99" s="129"/>
      <c r="ATL99" s="129"/>
      <c r="ATM99" s="129"/>
      <c r="ATN99" s="129"/>
      <c r="ATO99" s="129"/>
      <c r="ATP99" s="129"/>
      <c r="ATQ99" s="129"/>
      <c r="ATR99" s="129"/>
      <c r="ATS99" s="129"/>
      <c r="ATT99" s="129"/>
      <c r="ATU99" s="129"/>
      <c r="ATV99" s="129"/>
      <c r="ATW99" s="129"/>
      <c r="ATX99" s="129"/>
      <c r="ATY99" s="129"/>
      <c r="ATZ99" s="129"/>
      <c r="AUA99" s="129"/>
      <c r="AUB99" s="129"/>
      <c r="AUC99" s="129"/>
      <c r="AUD99" s="129"/>
      <c r="AUE99" s="129"/>
      <c r="AUF99" s="129"/>
      <c r="AUG99" s="129"/>
      <c r="AUH99" s="129"/>
      <c r="AUI99" s="129"/>
      <c r="AUJ99" s="129"/>
      <c r="AUK99" s="129"/>
      <c r="AUL99" s="129"/>
      <c r="AUM99" s="129"/>
      <c r="AUN99" s="129"/>
      <c r="AUO99" s="129"/>
      <c r="AUP99" s="129"/>
      <c r="AUQ99" s="129"/>
      <c r="AUR99" s="129"/>
      <c r="AUS99" s="129"/>
      <c r="AUT99" s="129"/>
      <c r="AUU99" s="129"/>
      <c r="AUV99" s="129"/>
      <c r="AUW99" s="129"/>
      <c r="AUX99" s="129"/>
      <c r="AUY99" s="129"/>
      <c r="AUZ99" s="129"/>
      <c r="AVA99" s="129"/>
      <c r="AVB99" s="129"/>
      <c r="AVC99" s="129"/>
      <c r="AVD99" s="129"/>
      <c r="AVE99" s="129"/>
      <c r="AVF99" s="129"/>
      <c r="AVG99" s="129"/>
      <c r="AVH99" s="129"/>
      <c r="AVI99" s="129"/>
      <c r="AVJ99" s="129"/>
      <c r="AVK99" s="129"/>
      <c r="AVL99" s="129"/>
      <c r="AVM99" s="129"/>
      <c r="AVN99" s="129"/>
      <c r="AVO99" s="129"/>
      <c r="AVP99" s="129"/>
      <c r="AVQ99" s="129"/>
      <c r="AVR99" s="129"/>
      <c r="AVS99" s="129"/>
      <c r="AVT99" s="129"/>
      <c r="AVU99" s="129"/>
      <c r="AVV99" s="129"/>
      <c r="AVW99" s="129"/>
      <c r="AVX99" s="129"/>
      <c r="AVY99" s="129"/>
      <c r="AVZ99" s="129"/>
      <c r="AWA99" s="129"/>
      <c r="AWB99" s="129"/>
      <c r="AWC99" s="129"/>
      <c r="AWD99" s="129"/>
      <c r="AWE99" s="129"/>
      <c r="AWF99" s="129"/>
      <c r="AWG99" s="129"/>
      <c r="AWH99" s="129"/>
      <c r="AWI99" s="129"/>
      <c r="AWJ99" s="129"/>
      <c r="AWK99" s="129"/>
      <c r="AWL99" s="129"/>
      <c r="AWM99" s="129"/>
      <c r="AWN99" s="129"/>
      <c r="AWO99" s="129"/>
      <c r="AWP99" s="129"/>
      <c r="AWQ99" s="129"/>
      <c r="AWR99" s="129"/>
      <c r="AWS99" s="129"/>
      <c r="AWT99" s="129"/>
      <c r="AWU99" s="129"/>
      <c r="AWV99" s="129"/>
      <c r="AWW99" s="129"/>
      <c r="AWX99" s="129"/>
      <c r="AWY99" s="129"/>
      <c r="AWZ99" s="129"/>
      <c r="AXA99" s="129"/>
      <c r="AXB99" s="129"/>
      <c r="AXC99" s="129"/>
      <c r="AXD99" s="129"/>
      <c r="AXE99" s="129"/>
      <c r="AXF99" s="129"/>
      <c r="AXG99" s="129"/>
      <c r="AXH99" s="129"/>
      <c r="AXI99" s="129"/>
      <c r="AXJ99" s="129"/>
      <c r="AXK99" s="129"/>
      <c r="AXL99" s="129"/>
      <c r="AXM99" s="129"/>
      <c r="AXN99" s="129"/>
      <c r="AXO99" s="129"/>
      <c r="AXP99" s="129"/>
      <c r="AXQ99" s="129"/>
      <c r="AXR99" s="129"/>
      <c r="AXS99" s="129"/>
      <c r="AXT99" s="129"/>
      <c r="AXU99" s="129"/>
      <c r="AXV99" s="129"/>
      <c r="AXW99" s="129"/>
      <c r="AXX99" s="129"/>
      <c r="AXY99" s="129"/>
      <c r="AXZ99" s="129"/>
      <c r="AYA99" s="129"/>
      <c r="AYB99" s="129"/>
      <c r="AYC99" s="129"/>
      <c r="AYD99" s="129"/>
      <c r="AYE99" s="129"/>
      <c r="AYF99" s="129"/>
      <c r="AYG99" s="129"/>
      <c r="AYH99" s="129"/>
      <c r="AYI99" s="129"/>
      <c r="AYJ99" s="129"/>
      <c r="AYK99" s="129"/>
      <c r="AYL99" s="129"/>
      <c r="AYM99" s="129"/>
      <c r="AYN99" s="129"/>
      <c r="AYO99" s="129"/>
      <c r="AYP99" s="129"/>
      <c r="AYQ99" s="129"/>
      <c r="AYR99" s="129"/>
      <c r="AYS99" s="129"/>
      <c r="AYT99" s="129"/>
      <c r="AYU99" s="129"/>
      <c r="AYV99" s="129"/>
      <c r="AYW99" s="129"/>
      <c r="AYX99" s="129"/>
      <c r="AYY99" s="129"/>
      <c r="AYZ99" s="129"/>
      <c r="AZA99" s="129"/>
      <c r="AZB99" s="129"/>
      <c r="AZC99" s="129"/>
      <c r="AZD99" s="129"/>
      <c r="AZE99" s="129"/>
      <c r="AZF99" s="129"/>
      <c r="AZG99" s="129"/>
      <c r="AZH99" s="129"/>
      <c r="AZI99" s="129"/>
      <c r="AZJ99" s="129"/>
      <c r="AZK99" s="129"/>
      <c r="AZL99" s="129"/>
      <c r="AZM99" s="129"/>
      <c r="AZN99" s="129"/>
      <c r="AZO99" s="129"/>
      <c r="AZP99" s="129"/>
      <c r="AZQ99" s="129"/>
      <c r="AZR99" s="129"/>
      <c r="AZS99" s="129"/>
      <c r="AZT99" s="129"/>
      <c r="AZU99" s="129"/>
      <c r="AZV99" s="129"/>
      <c r="AZW99" s="129"/>
      <c r="AZX99" s="129"/>
      <c r="AZY99" s="129"/>
      <c r="AZZ99" s="129"/>
      <c r="BAA99" s="129"/>
      <c r="BAB99" s="129"/>
      <c r="BAC99" s="129"/>
      <c r="BAD99" s="129"/>
      <c r="BAE99" s="129"/>
      <c r="BAF99" s="129"/>
      <c r="BAG99" s="129"/>
      <c r="BAH99" s="129"/>
      <c r="BAI99" s="129"/>
      <c r="BAJ99" s="129"/>
      <c r="BAK99" s="129"/>
      <c r="BAL99" s="129"/>
      <c r="BAM99" s="129"/>
      <c r="BAN99" s="129"/>
      <c r="BAO99" s="129"/>
      <c r="BAP99" s="129"/>
      <c r="BAQ99" s="129"/>
      <c r="BAR99" s="129"/>
      <c r="BAS99" s="129"/>
      <c r="BAT99" s="129"/>
      <c r="BAU99" s="129"/>
      <c r="BAV99" s="129"/>
      <c r="BAW99" s="129"/>
      <c r="BAX99" s="129"/>
      <c r="BAY99" s="129"/>
      <c r="BAZ99" s="129"/>
      <c r="BBA99" s="129"/>
      <c r="BBB99" s="129"/>
      <c r="BBC99" s="129"/>
      <c r="BBD99" s="129"/>
      <c r="BBE99" s="129"/>
      <c r="BBF99" s="129"/>
      <c r="BBG99" s="129"/>
      <c r="BBH99" s="129"/>
      <c r="BBI99" s="129"/>
      <c r="BBJ99" s="129"/>
      <c r="BBK99" s="129"/>
      <c r="BBL99" s="129"/>
      <c r="BBM99" s="129"/>
      <c r="BBN99" s="129"/>
      <c r="BBO99" s="129"/>
      <c r="BBP99" s="129"/>
      <c r="BBQ99" s="129"/>
      <c r="BBR99" s="129"/>
      <c r="BBS99" s="129"/>
      <c r="BBT99" s="129"/>
      <c r="BBU99" s="129"/>
      <c r="BBV99" s="129"/>
      <c r="BBW99" s="129"/>
      <c r="BBX99" s="129"/>
      <c r="BBY99" s="129"/>
      <c r="BBZ99" s="129"/>
      <c r="BCA99" s="129"/>
      <c r="BCB99" s="129"/>
      <c r="BCC99" s="129"/>
      <c r="BCD99" s="129"/>
      <c r="BCE99" s="129"/>
      <c r="BCF99" s="129"/>
      <c r="BCG99" s="129"/>
      <c r="BCH99" s="129"/>
      <c r="BCI99" s="129"/>
      <c r="BCJ99" s="129"/>
      <c r="BCK99" s="129"/>
      <c r="BCL99" s="129"/>
      <c r="BCM99" s="129"/>
      <c r="BCN99" s="129"/>
      <c r="BCO99" s="129"/>
      <c r="BCP99" s="129"/>
      <c r="BCQ99" s="129"/>
      <c r="BCR99" s="129"/>
      <c r="BCS99" s="129"/>
      <c r="BCT99" s="129"/>
      <c r="BCU99" s="129"/>
      <c r="BCV99" s="129"/>
      <c r="BCW99" s="129"/>
      <c r="BCX99" s="129"/>
      <c r="BCY99" s="129"/>
      <c r="BCZ99" s="129"/>
      <c r="BDA99" s="129"/>
      <c r="BDB99" s="129"/>
      <c r="BDC99" s="129"/>
      <c r="BDD99" s="129"/>
      <c r="BDE99" s="129"/>
      <c r="BDF99" s="129"/>
      <c r="BDG99" s="129"/>
      <c r="BDH99" s="129"/>
      <c r="BDI99" s="129"/>
      <c r="BDJ99" s="129"/>
      <c r="BDK99" s="129"/>
      <c r="BDL99" s="129"/>
      <c r="BDM99" s="129"/>
      <c r="BDN99" s="129"/>
      <c r="BDO99" s="129"/>
      <c r="BDP99" s="129"/>
      <c r="BDQ99" s="129"/>
      <c r="BDR99" s="129"/>
      <c r="BDS99" s="129"/>
      <c r="BDT99" s="129"/>
      <c r="BDU99" s="129"/>
      <c r="BDV99" s="129"/>
      <c r="BDW99" s="129"/>
      <c r="BDX99" s="129"/>
      <c r="BDY99" s="129"/>
      <c r="BDZ99" s="129"/>
      <c r="BEA99" s="129"/>
      <c r="BEB99" s="129"/>
      <c r="BEC99" s="129"/>
      <c r="BED99" s="129"/>
      <c r="BEE99" s="129"/>
      <c r="BEF99" s="129"/>
      <c r="BEG99" s="129"/>
      <c r="BEH99" s="129"/>
      <c r="BEI99" s="129"/>
      <c r="BEJ99" s="129"/>
      <c r="BEK99" s="129"/>
      <c r="BEL99" s="129"/>
      <c r="BEM99" s="129"/>
      <c r="BEN99" s="129"/>
      <c r="BEO99" s="129"/>
      <c r="BEP99" s="129"/>
      <c r="BEQ99" s="129"/>
      <c r="BER99" s="129"/>
      <c r="BES99" s="129"/>
      <c r="BET99" s="129"/>
      <c r="BEU99" s="129"/>
      <c r="BEV99" s="129"/>
      <c r="BEW99" s="129"/>
      <c r="BEX99" s="129"/>
      <c r="BEY99" s="129"/>
      <c r="BEZ99" s="129"/>
      <c r="BFA99" s="129"/>
      <c r="BFB99" s="129"/>
      <c r="BFC99" s="129"/>
      <c r="BFD99" s="129"/>
      <c r="BFE99" s="129"/>
      <c r="BFF99" s="129"/>
      <c r="BFG99" s="129"/>
      <c r="BFH99" s="129"/>
      <c r="BFI99" s="129"/>
      <c r="BFJ99" s="129"/>
      <c r="BFK99" s="129"/>
      <c r="BFL99" s="129"/>
      <c r="BFM99" s="129"/>
      <c r="BFN99" s="129"/>
      <c r="BFO99" s="129"/>
      <c r="BFP99" s="129"/>
      <c r="BFQ99" s="129"/>
      <c r="BFR99" s="129"/>
      <c r="BFS99" s="129"/>
      <c r="BFT99" s="129"/>
      <c r="BFU99" s="129"/>
      <c r="BFV99" s="129"/>
      <c r="BFW99" s="129"/>
      <c r="BFX99" s="129"/>
      <c r="BFY99" s="129"/>
      <c r="BFZ99" s="129"/>
      <c r="BGA99" s="129"/>
      <c r="BGB99" s="129"/>
      <c r="BGC99" s="129"/>
      <c r="BGD99" s="129"/>
      <c r="BGE99" s="129"/>
      <c r="BGF99" s="129"/>
      <c r="BGG99" s="129"/>
      <c r="BGH99" s="129"/>
      <c r="BGI99" s="129"/>
      <c r="BGJ99" s="129"/>
      <c r="BGK99" s="129"/>
      <c r="BGL99" s="129"/>
      <c r="BGM99" s="129"/>
      <c r="BGN99" s="129"/>
      <c r="BGO99" s="129"/>
      <c r="BGP99" s="129"/>
      <c r="BGQ99" s="129"/>
      <c r="BGR99" s="129"/>
      <c r="BGS99" s="129"/>
      <c r="BGT99" s="129"/>
      <c r="BGU99" s="129"/>
      <c r="BGV99" s="129"/>
      <c r="BGW99" s="129"/>
      <c r="BGX99" s="129"/>
      <c r="BGY99" s="129"/>
      <c r="BGZ99" s="129"/>
      <c r="BHA99" s="129"/>
      <c r="BHB99" s="129"/>
      <c r="BHC99" s="129"/>
      <c r="BHD99" s="129"/>
      <c r="BHE99" s="129"/>
      <c r="BHF99" s="129"/>
      <c r="BHG99" s="129"/>
      <c r="BHH99" s="129"/>
      <c r="BHI99" s="129"/>
      <c r="BHJ99" s="129"/>
      <c r="BHK99" s="129"/>
      <c r="BHL99" s="129"/>
      <c r="BHM99" s="129"/>
      <c r="BHN99" s="129"/>
      <c r="BHO99" s="129"/>
      <c r="BHP99" s="129"/>
      <c r="BHQ99" s="129"/>
      <c r="BHR99" s="129"/>
      <c r="BHS99" s="129"/>
      <c r="BHT99" s="129"/>
      <c r="BHU99" s="129"/>
      <c r="BHV99" s="129"/>
      <c r="BHW99" s="129"/>
      <c r="BHX99" s="129"/>
      <c r="BHY99" s="129"/>
      <c r="BHZ99" s="129"/>
      <c r="BIA99" s="129"/>
      <c r="BIB99" s="129"/>
      <c r="BIC99" s="129"/>
      <c r="BID99" s="129"/>
      <c r="BIE99" s="129"/>
      <c r="BIF99" s="129"/>
      <c r="BIG99" s="129"/>
      <c r="BIH99" s="129"/>
      <c r="BII99" s="129"/>
      <c r="BIJ99" s="129"/>
      <c r="BIK99" s="129"/>
      <c r="BIL99" s="129"/>
      <c r="BIM99" s="129"/>
      <c r="BIN99" s="129"/>
      <c r="BIO99" s="129"/>
      <c r="BIP99" s="129"/>
      <c r="BIQ99" s="129"/>
      <c r="BIR99" s="129"/>
      <c r="BIS99" s="129"/>
      <c r="BIT99" s="129"/>
      <c r="BIU99" s="129"/>
      <c r="BIV99" s="129"/>
      <c r="BIW99" s="129"/>
      <c r="BIX99" s="129"/>
      <c r="BIY99" s="129"/>
      <c r="BIZ99" s="129"/>
      <c r="BJA99" s="129"/>
      <c r="BJB99" s="129"/>
      <c r="BJC99" s="129"/>
      <c r="BJD99" s="129"/>
      <c r="BJE99" s="129"/>
      <c r="BJF99" s="129"/>
      <c r="BJG99" s="129"/>
      <c r="BJH99" s="129"/>
      <c r="BJI99" s="129"/>
      <c r="BJJ99" s="129"/>
      <c r="BJK99" s="129"/>
      <c r="BJL99" s="129"/>
      <c r="BJM99" s="129"/>
      <c r="BJN99" s="129"/>
      <c r="BJO99" s="129"/>
      <c r="BJP99" s="129"/>
      <c r="BJQ99" s="129"/>
      <c r="BJR99" s="129"/>
      <c r="BJS99" s="129"/>
      <c r="BJT99" s="129"/>
      <c r="BJU99" s="129"/>
      <c r="BJV99" s="129"/>
      <c r="BJW99" s="129"/>
      <c r="BJX99" s="129"/>
      <c r="BJY99" s="129"/>
      <c r="BJZ99" s="129"/>
      <c r="BKA99" s="129"/>
      <c r="BKB99" s="129"/>
      <c r="BKC99" s="129"/>
      <c r="BKD99" s="129"/>
      <c r="BKE99" s="129"/>
      <c r="BKF99" s="129"/>
      <c r="BKG99" s="129"/>
      <c r="BKH99" s="129"/>
      <c r="BKI99" s="129"/>
      <c r="BKJ99" s="129"/>
      <c r="BKK99" s="129"/>
      <c r="BKL99" s="129"/>
      <c r="BKM99" s="129"/>
      <c r="BKN99" s="129"/>
      <c r="BKO99" s="129"/>
      <c r="BKP99" s="129"/>
      <c r="BKQ99" s="129"/>
      <c r="BKR99" s="129"/>
      <c r="BKS99" s="129"/>
      <c r="BKT99" s="129"/>
      <c r="BKU99" s="129"/>
      <c r="BKV99" s="129"/>
      <c r="BKW99" s="129"/>
      <c r="BKX99" s="129"/>
      <c r="BKY99" s="129"/>
      <c r="BKZ99" s="129"/>
      <c r="BLA99" s="129"/>
      <c r="BLB99" s="129"/>
      <c r="BLC99" s="129"/>
      <c r="BLD99" s="129"/>
      <c r="BLE99" s="129"/>
      <c r="BLF99" s="129"/>
      <c r="BLG99" s="129"/>
      <c r="BLH99" s="129"/>
      <c r="BLI99" s="129"/>
      <c r="BLJ99" s="129"/>
      <c r="BLK99" s="129"/>
      <c r="BLL99" s="129"/>
      <c r="BLM99" s="129"/>
      <c r="BLN99" s="129"/>
      <c r="BLO99" s="129"/>
      <c r="BLP99" s="129"/>
      <c r="BLQ99" s="129"/>
      <c r="BLR99" s="129"/>
      <c r="BLS99" s="129"/>
      <c r="BLT99" s="129"/>
      <c r="BLU99" s="129"/>
      <c r="BLV99" s="129"/>
      <c r="BLW99" s="129"/>
      <c r="BLX99" s="129"/>
      <c r="BLY99" s="129"/>
      <c r="BLZ99" s="129"/>
      <c r="BMA99" s="129"/>
      <c r="BMB99" s="129"/>
      <c r="BMC99" s="129"/>
      <c r="BMD99" s="129"/>
      <c r="BME99" s="129"/>
      <c r="BMF99" s="129"/>
      <c r="BMG99" s="129"/>
      <c r="BMH99" s="129"/>
      <c r="BMI99" s="129"/>
      <c r="BMJ99" s="129"/>
      <c r="BMK99" s="129"/>
      <c r="BML99" s="129"/>
      <c r="BMM99" s="129"/>
      <c r="BMN99" s="129"/>
      <c r="BMO99" s="129"/>
      <c r="BMP99" s="129"/>
      <c r="BMQ99" s="129"/>
      <c r="BMR99" s="129"/>
      <c r="BMS99" s="129"/>
      <c r="BMT99" s="129"/>
      <c r="BMU99" s="129"/>
      <c r="BMV99" s="129"/>
      <c r="BMW99" s="129"/>
      <c r="BMX99" s="129"/>
      <c r="BMY99" s="129"/>
      <c r="BMZ99" s="129"/>
      <c r="BNA99" s="129"/>
      <c r="BNB99" s="129"/>
      <c r="BNC99" s="129"/>
      <c r="BND99" s="129"/>
      <c r="BNE99" s="129"/>
      <c r="BNF99" s="129"/>
      <c r="BNG99" s="129"/>
      <c r="BNH99" s="129"/>
      <c r="BNI99" s="129"/>
      <c r="BNJ99" s="129"/>
      <c r="BNK99" s="129"/>
      <c r="BNL99" s="129"/>
      <c r="BNM99" s="129"/>
      <c r="BNN99" s="129"/>
      <c r="BNO99" s="129"/>
      <c r="BNP99" s="129"/>
      <c r="BNQ99" s="129"/>
      <c r="BNR99" s="129"/>
      <c r="BNS99" s="129"/>
      <c r="BNT99" s="129"/>
      <c r="BNU99" s="129"/>
      <c r="BNV99" s="129"/>
      <c r="BNW99" s="129"/>
      <c r="BNX99" s="129"/>
      <c r="BNY99" s="129"/>
      <c r="BNZ99" s="129"/>
      <c r="BOA99" s="129"/>
      <c r="BOB99" s="129"/>
      <c r="BOC99" s="129"/>
      <c r="BOD99" s="129"/>
      <c r="BOE99" s="129"/>
      <c r="BOF99" s="129"/>
      <c r="BOG99" s="129"/>
      <c r="BOH99" s="129"/>
      <c r="BOI99" s="129"/>
      <c r="BOJ99" s="129"/>
      <c r="BOK99" s="129"/>
      <c r="BOL99" s="129"/>
      <c r="BOM99" s="129"/>
      <c r="BON99" s="129"/>
      <c r="BOO99" s="129"/>
      <c r="BOP99" s="129"/>
      <c r="BOQ99" s="129"/>
      <c r="BOR99" s="129"/>
      <c r="BOS99" s="129"/>
      <c r="BOT99" s="129"/>
      <c r="BOU99" s="129"/>
      <c r="BOV99" s="129"/>
      <c r="BOW99" s="129"/>
      <c r="BOX99" s="129"/>
      <c r="BOY99" s="129"/>
      <c r="BOZ99" s="129"/>
      <c r="BPA99" s="129"/>
      <c r="BPB99" s="129"/>
      <c r="BPC99" s="129"/>
      <c r="BPD99" s="129"/>
      <c r="BPE99" s="129"/>
      <c r="BPF99" s="129"/>
      <c r="BPG99" s="129"/>
      <c r="BPH99" s="129"/>
      <c r="BPI99" s="129"/>
      <c r="BPJ99" s="129"/>
      <c r="BPK99" s="129"/>
      <c r="BPL99" s="129"/>
      <c r="BPM99" s="129"/>
      <c r="BPN99" s="129"/>
      <c r="BPO99" s="129"/>
      <c r="BPP99" s="129"/>
      <c r="BPQ99" s="129"/>
      <c r="BPR99" s="129"/>
      <c r="BPS99" s="129"/>
      <c r="BPT99" s="129"/>
      <c r="BPU99" s="129"/>
      <c r="BPV99" s="129"/>
      <c r="BPW99" s="129"/>
      <c r="BPX99" s="129"/>
      <c r="BPY99" s="129"/>
      <c r="BPZ99" s="129"/>
      <c r="BQA99" s="129"/>
      <c r="BQB99" s="129"/>
      <c r="BQC99" s="129"/>
      <c r="BQD99" s="129"/>
      <c r="BQE99" s="129"/>
      <c r="BQF99" s="129"/>
      <c r="BQG99" s="129"/>
      <c r="BQH99" s="129"/>
      <c r="BQI99" s="129"/>
      <c r="BQJ99" s="129"/>
      <c r="BQK99" s="129"/>
      <c r="BQL99" s="129"/>
      <c r="BQM99" s="129"/>
      <c r="BQN99" s="129"/>
      <c r="BQO99" s="129"/>
      <c r="BQP99" s="129"/>
      <c r="BQQ99" s="129"/>
      <c r="BQR99" s="129"/>
      <c r="BQS99" s="129"/>
      <c r="BQT99" s="129"/>
      <c r="BQU99" s="129"/>
      <c r="BQV99" s="129"/>
      <c r="BQW99" s="129"/>
      <c r="BQX99" s="129"/>
      <c r="BQY99" s="129"/>
      <c r="BQZ99" s="129"/>
      <c r="BRA99" s="129"/>
      <c r="BRB99" s="129"/>
      <c r="BRC99" s="129"/>
      <c r="BRD99" s="129"/>
      <c r="BRE99" s="129"/>
      <c r="BRF99" s="129"/>
      <c r="BRG99" s="129"/>
      <c r="BRH99" s="129"/>
      <c r="BRI99" s="129"/>
      <c r="BRJ99" s="129"/>
      <c r="BRK99" s="129"/>
      <c r="BRL99" s="129"/>
      <c r="BRM99" s="129"/>
      <c r="BRN99" s="129"/>
      <c r="BRO99" s="129"/>
      <c r="BRP99" s="129"/>
      <c r="BRQ99" s="129"/>
      <c r="BRR99" s="129"/>
      <c r="BRS99" s="129"/>
      <c r="BRT99" s="129"/>
      <c r="BRU99" s="129"/>
      <c r="BRV99" s="129"/>
      <c r="BRW99" s="129"/>
      <c r="BRX99" s="129"/>
      <c r="BRY99" s="129"/>
      <c r="BRZ99" s="129"/>
      <c r="BSA99" s="129"/>
      <c r="BSB99" s="129"/>
      <c r="BSC99" s="129"/>
      <c r="BSD99" s="129"/>
      <c r="BSE99" s="129"/>
      <c r="BSF99" s="129"/>
      <c r="BSG99" s="129"/>
      <c r="BSH99" s="129"/>
      <c r="BSI99" s="129"/>
      <c r="BSJ99" s="129"/>
      <c r="BSK99" s="129"/>
      <c r="BSL99" s="129"/>
      <c r="BSM99" s="129"/>
      <c r="BSN99" s="129"/>
      <c r="BSO99" s="129"/>
      <c r="BSP99" s="129"/>
      <c r="BSQ99" s="129"/>
      <c r="BSR99" s="129"/>
      <c r="BSS99" s="129"/>
      <c r="BST99" s="129"/>
      <c r="BSU99" s="129"/>
      <c r="BSV99" s="129"/>
      <c r="BSW99" s="129"/>
      <c r="BSX99" s="129"/>
      <c r="BSY99" s="129"/>
      <c r="BSZ99" s="129"/>
      <c r="BTA99" s="129"/>
      <c r="BTB99" s="129"/>
      <c r="BTC99" s="129"/>
      <c r="BTD99" s="129"/>
      <c r="BTE99" s="129"/>
      <c r="BTF99" s="129"/>
      <c r="BTG99" s="129"/>
      <c r="BTH99" s="129"/>
      <c r="BTI99" s="129"/>
      <c r="BTJ99" s="129"/>
      <c r="BTK99" s="129"/>
      <c r="BTL99" s="129"/>
      <c r="BTM99" s="129"/>
      <c r="BTN99" s="129"/>
      <c r="BTO99" s="129"/>
      <c r="BTP99" s="129"/>
      <c r="BTQ99" s="129"/>
      <c r="BTR99" s="129"/>
      <c r="BTS99" s="129"/>
      <c r="BTT99" s="129"/>
      <c r="BTU99" s="129"/>
      <c r="BTV99" s="129"/>
      <c r="BTW99" s="129"/>
      <c r="BTX99" s="129"/>
      <c r="BTY99" s="129"/>
      <c r="BTZ99" s="129"/>
      <c r="BUA99" s="129"/>
      <c r="BUB99" s="129"/>
      <c r="BUC99" s="129"/>
      <c r="BUD99" s="129"/>
      <c r="BUE99" s="129"/>
      <c r="BUF99" s="129"/>
      <c r="BUG99" s="129"/>
      <c r="BUH99" s="129"/>
      <c r="BUI99" s="129"/>
      <c r="BUJ99" s="129"/>
      <c r="BUK99" s="129"/>
      <c r="BUL99" s="129"/>
      <c r="BUM99" s="129"/>
      <c r="BUN99" s="129"/>
      <c r="BUO99" s="129"/>
      <c r="BUP99" s="129"/>
      <c r="BUQ99" s="129"/>
      <c r="BUR99" s="129"/>
      <c r="BUS99" s="129"/>
      <c r="BUT99" s="129"/>
      <c r="BUU99" s="129"/>
      <c r="BUV99" s="129"/>
      <c r="BUW99" s="129"/>
      <c r="BUX99" s="129"/>
      <c r="BUY99" s="129"/>
      <c r="BUZ99" s="129"/>
      <c r="BVA99" s="129"/>
      <c r="BVB99" s="129"/>
      <c r="BVC99" s="129"/>
      <c r="BVD99" s="129"/>
      <c r="BVE99" s="129"/>
      <c r="BVF99" s="129"/>
      <c r="BVG99" s="129"/>
      <c r="BVH99" s="129"/>
      <c r="BVI99" s="129"/>
      <c r="BVJ99" s="129"/>
      <c r="BVK99" s="129"/>
      <c r="BVL99" s="129"/>
      <c r="BVM99" s="129"/>
      <c r="BVN99" s="129"/>
      <c r="BVO99" s="129"/>
      <c r="BVP99" s="129"/>
      <c r="BVQ99" s="129"/>
      <c r="BVR99" s="129"/>
      <c r="BVS99" s="129"/>
      <c r="BVT99" s="129"/>
      <c r="BVU99" s="129"/>
      <c r="BVV99" s="129"/>
      <c r="BVW99" s="129"/>
      <c r="BVX99" s="129"/>
      <c r="BVY99" s="129"/>
      <c r="BVZ99" s="129"/>
      <c r="BWA99" s="129"/>
      <c r="BWB99" s="129"/>
      <c r="BWC99" s="129"/>
      <c r="BWD99" s="129"/>
      <c r="BWE99" s="129"/>
      <c r="BWF99" s="129"/>
      <c r="BWG99" s="129"/>
      <c r="BWH99" s="129"/>
      <c r="BWI99" s="129"/>
      <c r="BWJ99" s="129"/>
      <c r="BWK99" s="129"/>
      <c r="BWL99" s="129"/>
      <c r="BWM99" s="129"/>
      <c r="BWN99" s="129"/>
      <c r="BWO99" s="129"/>
      <c r="BWP99" s="129"/>
      <c r="BWQ99" s="129"/>
      <c r="BWR99" s="129"/>
      <c r="BWS99" s="129"/>
      <c r="BWT99" s="129"/>
      <c r="BWU99" s="129"/>
      <c r="BWV99" s="129"/>
      <c r="BWW99" s="129"/>
      <c r="BWX99" s="129"/>
      <c r="BWY99" s="129"/>
      <c r="BWZ99" s="129"/>
      <c r="BXA99" s="129"/>
      <c r="BXB99" s="129"/>
      <c r="BXC99" s="129"/>
      <c r="BXD99" s="129"/>
      <c r="BXE99" s="129"/>
      <c r="BXF99" s="129"/>
      <c r="BXG99" s="129"/>
      <c r="BXH99" s="129"/>
      <c r="BXI99" s="129"/>
      <c r="BXJ99" s="129"/>
      <c r="BXK99" s="129"/>
      <c r="BXL99" s="129"/>
      <c r="BXM99" s="129"/>
      <c r="BXN99" s="129"/>
      <c r="BXO99" s="129"/>
      <c r="BXP99" s="129"/>
      <c r="BXQ99" s="129"/>
      <c r="BXR99" s="129"/>
      <c r="BXS99" s="129"/>
      <c r="BXT99" s="129"/>
      <c r="BXU99" s="129"/>
      <c r="BXV99" s="129"/>
      <c r="BXW99" s="129"/>
      <c r="BXX99" s="129"/>
      <c r="BXY99" s="129"/>
      <c r="BXZ99" s="129"/>
      <c r="BYA99" s="129"/>
      <c r="BYB99" s="129"/>
      <c r="BYC99" s="129"/>
      <c r="BYD99" s="129"/>
      <c r="BYE99" s="129"/>
      <c r="BYF99" s="129"/>
      <c r="BYG99" s="129"/>
      <c r="BYH99" s="129"/>
      <c r="BYI99" s="129"/>
      <c r="BYJ99" s="129"/>
      <c r="BYK99" s="129"/>
      <c r="BYL99" s="129"/>
      <c r="BYM99" s="129"/>
      <c r="BYN99" s="129"/>
      <c r="BYO99" s="129"/>
      <c r="BYP99" s="129"/>
      <c r="BYQ99" s="129"/>
      <c r="BYR99" s="129"/>
      <c r="BYS99" s="129"/>
      <c r="BYT99" s="129"/>
      <c r="BYU99" s="129"/>
      <c r="BYV99" s="129"/>
      <c r="BYW99" s="129"/>
      <c r="BYX99" s="129"/>
      <c r="BYY99" s="129"/>
      <c r="BYZ99" s="129"/>
      <c r="BZA99" s="129"/>
      <c r="BZB99" s="129"/>
      <c r="BZC99" s="129"/>
      <c r="BZD99" s="129"/>
      <c r="BZE99" s="129"/>
      <c r="BZF99" s="129"/>
      <c r="BZG99" s="129"/>
      <c r="BZH99" s="129"/>
      <c r="BZI99" s="129"/>
      <c r="BZJ99" s="129"/>
      <c r="BZK99" s="129"/>
      <c r="BZL99" s="129"/>
      <c r="BZM99" s="129"/>
      <c r="BZN99" s="129"/>
      <c r="BZO99" s="129"/>
      <c r="BZP99" s="129"/>
      <c r="BZQ99" s="129"/>
      <c r="BZR99" s="129"/>
      <c r="BZS99" s="129"/>
      <c r="BZT99" s="129"/>
      <c r="BZU99" s="129"/>
      <c r="BZV99" s="129"/>
      <c r="BZW99" s="129"/>
      <c r="BZX99" s="129"/>
      <c r="BZY99" s="129"/>
      <c r="BZZ99" s="129"/>
      <c r="CAA99" s="129"/>
      <c r="CAB99" s="129"/>
      <c r="CAC99" s="129"/>
      <c r="CAD99" s="129"/>
      <c r="CAE99" s="129"/>
      <c r="CAF99" s="129"/>
      <c r="CAG99" s="129"/>
      <c r="CAH99" s="129"/>
      <c r="CAI99" s="129"/>
      <c r="CAJ99" s="129"/>
      <c r="CAK99" s="129"/>
      <c r="CAL99" s="129"/>
      <c r="CAM99" s="129"/>
      <c r="CAN99" s="129"/>
      <c r="CAO99" s="129"/>
      <c r="CAP99" s="129"/>
      <c r="CAQ99" s="129"/>
      <c r="CAR99" s="129"/>
      <c r="CAS99" s="129"/>
      <c r="CAT99" s="129"/>
      <c r="CAU99" s="129"/>
      <c r="CAV99" s="129"/>
      <c r="CAW99" s="129"/>
      <c r="CAX99" s="129"/>
      <c r="CAY99" s="129"/>
      <c r="CAZ99" s="129"/>
      <c r="CBA99" s="129"/>
      <c r="CBB99" s="129"/>
      <c r="CBC99" s="129"/>
      <c r="CBD99" s="129"/>
      <c r="CBE99" s="129"/>
      <c r="CBF99" s="129"/>
      <c r="CBG99" s="129"/>
      <c r="CBH99" s="129"/>
      <c r="CBI99" s="129"/>
      <c r="CBJ99" s="129"/>
      <c r="CBK99" s="129"/>
      <c r="CBL99" s="129"/>
      <c r="CBM99" s="129"/>
      <c r="CBN99" s="129"/>
      <c r="CBO99" s="129"/>
      <c r="CBP99" s="129"/>
      <c r="CBQ99" s="129"/>
      <c r="CBR99" s="129"/>
      <c r="CBS99" s="129"/>
      <c r="CBT99" s="129"/>
      <c r="CBU99" s="129"/>
      <c r="CBV99" s="129"/>
      <c r="CBW99" s="129"/>
      <c r="CBX99" s="129"/>
      <c r="CBY99" s="129"/>
      <c r="CBZ99" s="129"/>
      <c r="CCA99" s="129"/>
      <c r="CCB99" s="129"/>
      <c r="CCC99" s="129"/>
      <c r="CCD99" s="129"/>
      <c r="CCE99" s="129"/>
      <c r="CCF99" s="129"/>
      <c r="CCG99" s="129"/>
      <c r="CCH99" s="129"/>
      <c r="CCI99" s="129"/>
      <c r="CCJ99" s="129"/>
      <c r="CCK99" s="129"/>
      <c r="CCL99" s="129"/>
      <c r="CCM99" s="129"/>
      <c r="CCN99" s="129"/>
      <c r="CCO99" s="129"/>
      <c r="CCP99" s="129"/>
      <c r="CCQ99" s="129"/>
      <c r="CCR99" s="129"/>
      <c r="CCS99" s="129"/>
      <c r="CCT99" s="129"/>
      <c r="CCU99" s="129"/>
      <c r="CCV99" s="129"/>
      <c r="CCW99" s="129"/>
      <c r="CCX99" s="129"/>
      <c r="CCY99" s="129"/>
      <c r="CCZ99" s="129"/>
      <c r="CDA99" s="129"/>
      <c r="CDB99" s="129"/>
      <c r="CDC99" s="129"/>
      <c r="CDD99" s="129"/>
      <c r="CDE99" s="129"/>
      <c r="CDF99" s="129"/>
      <c r="CDG99" s="129"/>
      <c r="CDH99" s="129"/>
      <c r="CDI99" s="129"/>
      <c r="CDJ99" s="129"/>
      <c r="CDK99" s="129"/>
      <c r="CDL99" s="129"/>
      <c r="CDM99" s="129"/>
      <c r="CDN99" s="129"/>
      <c r="CDO99" s="129"/>
      <c r="CDP99" s="129"/>
      <c r="CDQ99" s="129"/>
      <c r="CDR99" s="129"/>
      <c r="CDS99" s="129"/>
      <c r="CDT99" s="129"/>
      <c r="CDU99" s="129"/>
      <c r="CDV99" s="129"/>
      <c r="CDW99" s="129"/>
      <c r="CDX99" s="129"/>
      <c r="CDY99" s="129"/>
      <c r="CDZ99" s="129"/>
      <c r="CEA99" s="129"/>
      <c r="CEB99" s="129"/>
      <c r="CEC99" s="129"/>
      <c r="CED99" s="129"/>
      <c r="CEE99" s="129"/>
      <c r="CEF99" s="129"/>
      <c r="CEG99" s="129"/>
      <c r="CEH99" s="129"/>
      <c r="CEI99" s="129"/>
      <c r="CEJ99" s="129"/>
      <c r="CEK99" s="129"/>
      <c r="CEL99" s="129"/>
      <c r="CEM99" s="129"/>
      <c r="CEN99" s="129"/>
      <c r="CEO99" s="129"/>
      <c r="CEP99" s="129"/>
      <c r="CEQ99" s="129"/>
      <c r="CER99" s="129"/>
      <c r="CES99" s="129"/>
      <c r="CET99" s="129"/>
      <c r="CEU99" s="129"/>
      <c r="CEV99" s="129"/>
      <c r="CEW99" s="129"/>
      <c r="CEX99" s="129"/>
      <c r="CEY99" s="129"/>
      <c r="CEZ99" s="129"/>
      <c r="CFA99" s="129"/>
      <c r="CFB99" s="129"/>
      <c r="CFC99" s="129"/>
      <c r="CFD99" s="129"/>
      <c r="CFE99" s="129"/>
      <c r="CFF99" s="129"/>
      <c r="CFG99" s="129"/>
      <c r="CFH99" s="129"/>
      <c r="CFI99" s="129"/>
      <c r="CFJ99" s="129"/>
      <c r="CFK99" s="129"/>
      <c r="CFL99" s="129"/>
      <c r="CFM99" s="129"/>
      <c r="CFN99" s="129"/>
      <c r="CFO99" s="129"/>
      <c r="CFP99" s="129"/>
      <c r="CFQ99" s="129"/>
      <c r="CFR99" s="129"/>
      <c r="CFS99" s="129"/>
      <c r="CFT99" s="129"/>
      <c r="CFU99" s="129"/>
      <c r="CFV99" s="129"/>
      <c r="CFW99" s="129"/>
      <c r="CFX99" s="129"/>
      <c r="CFY99" s="129"/>
      <c r="CFZ99" s="129"/>
      <c r="CGA99" s="129"/>
      <c r="CGB99" s="129"/>
      <c r="CGC99" s="129"/>
      <c r="CGD99" s="129"/>
      <c r="CGE99" s="129"/>
      <c r="CGF99" s="129"/>
      <c r="CGG99" s="129"/>
      <c r="CGH99" s="129"/>
      <c r="CGI99" s="129"/>
      <c r="CGJ99" s="129"/>
      <c r="CGK99" s="129"/>
      <c r="CGL99" s="129"/>
      <c r="CGM99" s="129"/>
      <c r="CGN99" s="129"/>
      <c r="CGO99" s="129"/>
      <c r="CGP99" s="129"/>
      <c r="CGQ99" s="129"/>
      <c r="CGR99" s="129"/>
      <c r="CGS99" s="129"/>
      <c r="CGT99" s="129"/>
      <c r="CGU99" s="129"/>
      <c r="CGV99" s="129"/>
      <c r="CGW99" s="129"/>
      <c r="CGX99" s="129"/>
      <c r="CGY99" s="129"/>
      <c r="CGZ99" s="129"/>
      <c r="CHA99" s="129"/>
      <c r="CHB99" s="129"/>
      <c r="CHC99" s="129"/>
      <c r="CHD99" s="129"/>
      <c r="CHE99" s="129"/>
      <c r="CHF99" s="129"/>
      <c r="CHG99" s="129"/>
      <c r="CHH99" s="129"/>
      <c r="CHI99" s="129"/>
      <c r="CHJ99" s="129"/>
      <c r="CHK99" s="129"/>
      <c r="CHL99" s="129"/>
      <c r="CHM99" s="129"/>
      <c r="CHN99" s="129"/>
      <c r="CHO99" s="129"/>
      <c r="CHP99" s="129"/>
      <c r="CHQ99" s="129"/>
      <c r="CHR99" s="129"/>
      <c r="CHS99" s="129"/>
      <c r="CHT99" s="129"/>
      <c r="CHU99" s="129"/>
      <c r="CHV99" s="129"/>
      <c r="CHW99" s="129"/>
      <c r="CHX99" s="129"/>
      <c r="CHY99" s="129"/>
      <c r="CHZ99" s="129"/>
      <c r="CIA99" s="129"/>
      <c r="CIB99" s="129"/>
      <c r="CIC99" s="129"/>
      <c r="CID99" s="129"/>
      <c r="CIE99" s="129"/>
      <c r="CIF99" s="129"/>
      <c r="CIG99" s="129"/>
      <c r="CIH99" s="129"/>
      <c r="CII99" s="129"/>
      <c r="CIJ99" s="129"/>
      <c r="CIK99" s="129"/>
      <c r="CIL99" s="129"/>
      <c r="CIM99" s="129"/>
      <c r="CIN99" s="129"/>
      <c r="CIO99" s="129"/>
      <c r="CIP99" s="129"/>
      <c r="CIQ99" s="129"/>
      <c r="CIR99" s="129"/>
      <c r="CIS99" s="129"/>
      <c r="CIT99" s="129"/>
      <c r="CIU99" s="129"/>
      <c r="CIV99" s="129"/>
      <c r="CIW99" s="129"/>
      <c r="CIX99" s="129"/>
      <c r="CIY99" s="129"/>
      <c r="CIZ99" s="129"/>
      <c r="CJA99" s="129"/>
      <c r="CJB99" s="129"/>
      <c r="CJC99" s="129"/>
      <c r="CJD99" s="129"/>
      <c r="CJE99" s="129"/>
      <c r="CJF99" s="129"/>
      <c r="CJG99" s="129"/>
      <c r="CJH99" s="129"/>
      <c r="CJI99" s="129"/>
      <c r="CJJ99" s="129"/>
      <c r="CJK99" s="129"/>
      <c r="CJL99" s="129"/>
      <c r="CJM99" s="129"/>
      <c r="CJN99" s="129"/>
      <c r="CJO99" s="129"/>
      <c r="CJP99" s="129"/>
      <c r="CJQ99" s="129"/>
      <c r="CJR99" s="129"/>
      <c r="CJS99" s="129"/>
      <c r="CJT99" s="129"/>
      <c r="CJU99" s="129"/>
      <c r="CJV99" s="129"/>
      <c r="CJW99" s="129"/>
      <c r="CJX99" s="129"/>
      <c r="CJY99" s="129"/>
      <c r="CJZ99" s="129"/>
      <c r="CKA99" s="129"/>
      <c r="CKB99" s="129"/>
      <c r="CKC99" s="129"/>
      <c r="CKD99" s="129"/>
      <c r="CKE99" s="129"/>
      <c r="CKF99" s="129"/>
      <c r="CKG99" s="129"/>
      <c r="CKH99" s="129"/>
      <c r="CKI99" s="129"/>
      <c r="CKJ99" s="129"/>
      <c r="CKK99" s="129"/>
      <c r="CKL99" s="129"/>
      <c r="CKM99" s="129"/>
      <c r="CKN99" s="129"/>
      <c r="CKO99" s="129"/>
      <c r="CKP99" s="129"/>
      <c r="CKQ99" s="129"/>
      <c r="CKR99" s="129"/>
      <c r="CKS99" s="129"/>
      <c r="CKT99" s="129"/>
      <c r="CKU99" s="129"/>
      <c r="CKV99" s="129"/>
      <c r="CKW99" s="129"/>
      <c r="CKX99" s="129"/>
      <c r="CKY99" s="129"/>
      <c r="CKZ99" s="129"/>
      <c r="CLA99" s="129"/>
      <c r="CLB99" s="129"/>
      <c r="CLC99" s="129"/>
      <c r="CLD99" s="129"/>
      <c r="CLE99" s="129"/>
      <c r="CLF99" s="129"/>
      <c r="CLG99" s="129"/>
      <c r="CLH99" s="129"/>
      <c r="CLI99" s="129"/>
      <c r="CLJ99" s="129"/>
      <c r="CLK99" s="129"/>
      <c r="CLL99" s="129"/>
      <c r="CLM99" s="129"/>
      <c r="CLN99" s="129"/>
      <c r="CLO99" s="129"/>
      <c r="CLP99" s="129"/>
      <c r="CLQ99" s="129"/>
      <c r="CLR99" s="129"/>
      <c r="CLS99" s="129"/>
      <c r="CLT99" s="129"/>
      <c r="CLU99" s="129"/>
      <c r="CLV99" s="129"/>
      <c r="CLW99" s="129"/>
      <c r="CLX99" s="129"/>
      <c r="CLY99" s="129"/>
      <c r="CLZ99" s="129"/>
      <c r="CMA99" s="129"/>
      <c r="CMB99" s="129"/>
      <c r="CMC99" s="129"/>
      <c r="CMD99" s="129"/>
      <c r="CME99" s="129"/>
      <c r="CMF99" s="129"/>
      <c r="CMG99" s="129"/>
      <c r="CMH99" s="129"/>
      <c r="CMI99" s="129"/>
      <c r="CMJ99" s="129"/>
      <c r="CMK99" s="129"/>
      <c r="CML99" s="129"/>
      <c r="CMM99" s="129"/>
      <c r="CMN99" s="129"/>
      <c r="CMO99" s="129"/>
      <c r="CMP99" s="129"/>
      <c r="CMQ99" s="129"/>
      <c r="CMR99" s="129"/>
      <c r="CMS99" s="129"/>
      <c r="CMT99" s="129"/>
      <c r="CMU99" s="129"/>
      <c r="CMV99" s="129"/>
      <c r="CMW99" s="129"/>
      <c r="CMX99" s="129"/>
      <c r="CMY99" s="129"/>
      <c r="CMZ99" s="129"/>
      <c r="CNA99" s="129"/>
      <c r="CNB99" s="129"/>
      <c r="CNC99" s="129"/>
      <c r="CND99" s="129"/>
      <c r="CNE99" s="129"/>
      <c r="CNF99" s="129"/>
      <c r="CNG99" s="129"/>
      <c r="CNH99" s="129"/>
      <c r="CNI99" s="129"/>
      <c r="CNJ99" s="129"/>
      <c r="CNK99" s="129"/>
      <c r="CNL99" s="129"/>
      <c r="CNM99" s="129"/>
      <c r="CNN99" s="129"/>
      <c r="CNO99" s="129"/>
      <c r="CNP99" s="129"/>
      <c r="CNQ99" s="129"/>
      <c r="CNR99" s="129"/>
      <c r="CNS99" s="129"/>
      <c r="CNT99" s="129"/>
      <c r="CNU99" s="129"/>
      <c r="CNV99" s="129"/>
      <c r="CNW99" s="129"/>
      <c r="CNX99" s="129"/>
      <c r="CNY99" s="129"/>
      <c r="CNZ99" s="129"/>
      <c r="COA99" s="129"/>
      <c r="COB99" s="129"/>
      <c r="COC99" s="129"/>
      <c r="COD99" s="129"/>
      <c r="COE99" s="129"/>
      <c r="COF99" s="129"/>
      <c r="COG99" s="129"/>
      <c r="COH99" s="129"/>
      <c r="COI99" s="129"/>
      <c r="COJ99" s="129"/>
      <c r="COK99" s="129"/>
      <c r="COL99" s="129"/>
      <c r="COM99" s="129"/>
      <c r="CON99" s="129"/>
      <c r="COO99" s="129"/>
      <c r="COP99" s="129"/>
      <c r="COQ99" s="129"/>
      <c r="COR99" s="129"/>
      <c r="COS99" s="129"/>
      <c r="COT99" s="129"/>
      <c r="COU99" s="129"/>
      <c r="COV99" s="129"/>
      <c r="COW99" s="129"/>
      <c r="COX99" s="129"/>
      <c r="COY99" s="129"/>
      <c r="COZ99" s="129"/>
      <c r="CPA99" s="129"/>
      <c r="CPB99" s="129"/>
      <c r="CPC99" s="129"/>
      <c r="CPD99" s="129"/>
      <c r="CPE99" s="129"/>
      <c r="CPF99" s="129"/>
      <c r="CPG99" s="129"/>
      <c r="CPH99" s="129"/>
      <c r="CPI99" s="129"/>
      <c r="CPJ99" s="129"/>
      <c r="CPK99" s="129"/>
      <c r="CPL99" s="129"/>
      <c r="CPM99" s="129"/>
      <c r="CPN99" s="129"/>
      <c r="CPO99" s="129"/>
      <c r="CPP99" s="129"/>
      <c r="CPQ99" s="129"/>
      <c r="CPR99" s="129"/>
      <c r="CPS99" s="129"/>
      <c r="CPT99" s="129"/>
      <c r="CPU99" s="129"/>
      <c r="CPV99" s="129"/>
      <c r="CPW99" s="129"/>
      <c r="CPX99" s="129"/>
      <c r="CPY99" s="129"/>
      <c r="CPZ99" s="129"/>
      <c r="CQA99" s="129"/>
      <c r="CQB99" s="129"/>
      <c r="CQC99" s="129"/>
      <c r="CQD99" s="129"/>
      <c r="CQE99" s="129"/>
      <c r="CQF99" s="129"/>
      <c r="CQG99" s="129"/>
      <c r="CQH99" s="129"/>
      <c r="CQI99" s="129"/>
      <c r="CQJ99" s="129"/>
      <c r="CQK99" s="129"/>
      <c r="CQL99" s="129"/>
      <c r="CQM99" s="129"/>
      <c r="CQN99" s="129"/>
      <c r="CQO99" s="129"/>
      <c r="CQP99" s="129"/>
      <c r="CQQ99" s="129"/>
      <c r="CQR99" s="129"/>
      <c r="CQS99" s="129"/>
      <c r="CQT99" s="129"/>
      <c r="CQU99" s="129"/>
      <c r="CQV99" s="129"/>
      <c r="CQW99" s="129"/>
      <c r="CQX99" s="129"/>
      <c r="CQY99" s="129"/>
      <c r="CQZ99" s="129"/>
      <c r="CRA99" s="129"/>
      <c r="CRB99" s="129"/>
      <c r="CRC99" s="129"/>
      <c r="CRD99" s="129"/>
      <c r="CRE99" s="129"/>
      <c r="CRF99" s="129"/>
      <c r="CRG99" s="129"/>
      <c r="CRH99" s="129"/>
      <c r="CRI99" s="129"/>
      <c r="CRJ99" s="129"/>
      <c r="CRK99" s="129"/>
      <c r="CRL99" s="129"/>
      <c r="CRM99" s="129"/>
      <c r="CRN99" s="129"/>
      <c r="CRO99" s="129"/>
      <c r="CRP99" s="129"/>
      <c r="CRQ99" s="129"/>
      <c r="CRR99" s="129"/>
      <c r="CRS99" s="129"/>
      <c r="CRT99" s="129"/>
      <c r="CRU99" s="129"/>
      <c r="CRV99" s="129"/>
      <c r="CRW99" s="129"/>
      <c r="CRX99" s="129"/>
      <c r="CRY99" s="129"/>
      <c r="CRZ99" s="129"/>
      <c r="CSA99" s="129"/>
      <c r="CSB99" s="129"/>
      <c r="CSC99" s="129"/>
      <c r="CSD99" s="129"/>
      <c r="CSE99" s="129"/>
      <c r="CSF99" s="129"/>
      <c r="CSG99" s="129"/>
      <c r="CSH99" s="129"/>
      <c r="CSI99" s="129"/>
      <c r="CSJ99" s="129"/>
      <c r="CSK99" s="129"/>
      <c r="CSL99" s="129"/>
      <c r="CSM99" s="129"/>
      <c r="CSN99" s="129"/>
      <c r="CSO99" s="129"/>
      <c r="CSP99" s="129"/>
      <c r="CSQ99" s="129"/>
      <c r="CSR99" s="129"/>
      <c r="CSS99" s="129"/>
      <c r="CST99" s="129"/>
      <c r="CSU99" s="129"/>
      <c r="CSV99" s="129"/>
      <c r="CSW99" s="129"/>
      <c r="CSX99" s="129"/>
      <c r="CSY99" s="129"/>
      <c r="CSZ99" s="129"/>
      <c r="CTA99" s="129"/>
      <c r="CTB99" s="129"/>
      <c r="CTC99" s="129"/>
      <c r="CTD99" s="129"/>
      <c r="CTE99" s="129"/>
      <c r="CTF99" s="129"/>
      <c r="CTG99" s="129"/>
      <c r="CTH99" s="129"/>
      <c r="CTI99" s="129"/>
      <c r="CTJ99" s="129"/>
      <c r="CTK99" s="129"/>
      <c r="CTL99" s="129"/>
      <c r="CTM99" s="129"/>
      <c r="CTN99" s="129"/>
      <c r="CTO99" s="129"/>
      <c r="CTP99" s="129"/>
      <c r="CTQ99" s="129"/>
      <c r="CTR99" s="129"/>
      <c r="CTS99" s="129"/>
      <c r="CTT99" s="129"/>
      <c r="CTU99" s="129"/>
      <c r="CTV99" s="129"/>
      <c r="CTW99" s="129"/>
      <c r="CTX99" s="129"/>
      <c r="CTY99" s="129"/>
      <c r="CTZ99" s="129"/>
      <c r="CUA99" s="129"/>
      <c r="CUB99" s="129"/>
      <c r="CUC99" s="129"/>
      <c r="CUD99" s="129"/>
      <c r="CUE99" s="129"/>
      <c r="CUF99" s="129"/>
      <c r="CUG99" s="129"/>
      <c r="CUH99" s="129"/>
      <c r="CUI99" s="129"/>
      <c r="CUJ99" s="129"/>
      <c r="CUK99" s="129"/>
      <c r="CUL99" s="129"/>
      <c r="CUM99" s="129"/>
      <c r="CUN99" s="129"/>
      <c r="CUO99" s="129"/>
      <c r="CUP99" s="129"/>
      <c r="CUQ99" s="129"/>
      <c r="CUR99" s="129"/>
      <c r="CUS99" s="129"/>
      <c r="CUT99" s="129"/>
      <c r="CUU99" s="129"/>
      <c r="CUV99" s="129"/>
      <c r="CUW99" s="129"/>
      <c r="CUX99" s="129"/>
      <c r="CUY99" s="129"/>
      <c r="CUZ99" s="129"/>
      <c r="CVA99" s="129"/>
      <c r="CVB99" s="129"/>
      <c r="CVC99" s="129"/>
      <c r="CVD99" s="129"/>
      <c r="CVE99" s="129"/>
      <c r="CVF99" s="129"/>
      <c r="CVG99" s="129"/>
      <c r="CVH99" s="129"/>
      <c r="CVI99" s="129"/>
      <c r="CVJ99" s="129"/>
      <c r="CVK99" s="129"/>
      <c r="CVL99" s="129"/>
      <c r="CVM99" s="129"/>
      <c r="CVN99" s="129"/>
      <c r="CVO99" s="129"/>
      <c r="CVP99" s="129"/>
      <c r="CVQ99" s="129"/>
      <c r="CVR99" s="129"/>
      <c r="CVS99" s="129"/>
      <c r="CVT99" s="129"/>
      <c r="CVU99" s="129"/>
      <c r="CVV99" s="129"/>
      <c r="CVW99" s="129"/>
      <c r="CVX99" s="129"/>
      <c r="CVY99" s="129"/>
      <c r="CVZ99" s="129"/>
      <c r="CWA99" s="129"/>
      <c r="CWB99" s="129"/>
      <c r="CWC99" s="129"/>
      <c r="CWD99" s="129"/>
      <c r="CWE99" s="129"/>
      <c r="CWF99" s="129"/>
      <c r="CWG99" s="129"/>
      <c r="CWH99" s="129"/>
      <c r="CWI99" s="129"/>
      <c r="CWJ99" s="129"/>
      <c r="CWK99" s="129"/>
      <c r="CWL99" s="129"/>
      <c r="CWM99" s="129"/>
      <c r="CWN99" s="129"/>
      <c r="CWO99" s="129"/>
      <c r="CWP99" s="129"/>
      <c r="CWQ99" s="129"/>
      <c r="CWR99" s="129"/>
      <c r="CWS99" s="129"/>
      <c r="CWT99" s="129"/>
      <c r="CWU99" s="129"/>
      <c r="CWV99" s="129"/>
      <c r="CWW99" s="129"/>
      <c r="CWX99" s="129"/>
      <c r="CWY99" s="129"/>
      <c r="CWZ99" s="129"/>
      <c r="CXA99" s="129"/>
      <c r="CXB99" s="129"/>
      <c r="CXC99" s="129"/>
      <c r="CXD99" s="129"/>
      <c r="CXE99" s="129"/>
      <c r="CXF99" s="129"/>
      <c r="CXG99" s="129"/>
      <c r="CXH99" s="129"/>
      <c r="CXI99" s="129"/>
      <c r="CXJ99" s="129"/>
      <c r="CXK99" s="129"/>
      <c r="CXL99" s="129"/>
      <c r="CXM99" s="129"/>
      <c r="CXN99" s="129"/>
      <c r="CXO99" s="129"/>
      <c r="CXP99" s="129"/>
      <c r="CXQ99" s="129"/>
      <c r="CXR99" s="129"/>
      <c r="CXS99" s="129"/>
      <c r="CXT99" s="129"/>
      <c r="CXU99" s="129"/>
      <c r="CXV99" s="129"/>
      <c r="CXW99" s="129"/>
      <c r="CXX99" s="129"/>
      <c r="CXY99" s="129"/>
      <c r="CXZ99" s="129"/>
      <c r="CYA99" s="129"/>
      <c r="CYB99" s="129"/>
      <c r="CYC99" s="129"/>
      <c r="CYD99" s="129"/>
      <c r="CYE99" s="129"/>
      <c r="CYF99" s="129"/>
      <c r="CYG99" s="129"/>
      <c r="CYH99" s="129"/>
      <c r="CYI99" s="129"/>
      <c r="CYJ99" s="129"/>
      <c r="CYK99" s="129"/>
      <c r="CYL99" s="129"/>
      <c r="CYM99" s="129"/>
      <c r="CYN99" s="129"/>
      <c r="CYO99" s="129"/>
      <c r="CYP99" s="129"/>
      <c r="CYQ99" s="129"/>
      <c r="CYR99" s="129"/>
      <c r="CYS99" s="129"/>
      <c r="CYT99" s="129"/>
      <c r="CYU99" s="129"/>
      <c r="CYV99" s="129"/>
      <c r="CYW99" s="129"/>
      <c r="CYX99" s="129"/>
      <c r="CYY99" s="129"/>
      <c r="CYZ99" s="129"/>
      <c r="CZA99" s="129"/>
      <c r="CZB99" s="129"/>
      <c r="CZC99" s="129"/>
      <c r="CZD99" s="129"/>
      <c r="CZE99" s="129"/>
      <c r="CZF99" s="129"/>
      <c r="CZG99" s="129"/>
      <c r="CZH99" s="129"/>
      <c r="CZI99" s="129"/>
      <c r="CZJ99" s="129"/>
      <c r="CZK99" s="129"/>
      <c r="CZL99" s="129"/>
      <c r="CZM99" s="129"/>
      <c r="CZN99" s="129"/>
      <c r="CZO99" s="129"/>
      <c r="CZP99" s="129"/>
      <c r="CZQ99" s="129"/>
      <c r="CZR99" s="129"/>
      <c r="CZS99" s="129"/>
      <c r="CZT99" s="129"/>
      <c r="CZU99" s="129"/>
      <c r="CZV99" s="129"/>
      <c r="CZW99" s="129"/>
      <c r="CZX99" s="129"/>
      <c r="CZY99" s="129"/>
      <c r="CZZ99" s="129"/>
      <c r="DAA99" s="129"/>
      <c r="DAB99" s="129"/>
      <c r="DAC99" s="129"/>
      <c r="DAD99" s="129"/>
      <c r="DAE99" s="129"/>
      <c r="DAF99" s="129"/>
      <c r="DAG99" s="129"/>
      <c r="DAH99" s="129"/>
      <c r="DAI99" s="129"/>
      <c r="DAJ99" s="129"/>
      <c r="DAK99" s="129"/>
      <c r="DAL99" s="129"/>
      <c r="DAM99" s="129"/>
      <c r="DAN99" s="129"/>
      <c r="DAO99" s="129"/>
      <c r="DAP99" s="129"/>
      <c r="DAQ99" s="129"/>
      <c r="DAR99" s="129"/>
      <c r="DAS99" s="129"/>
      <c r="DAT99" s="129"/>
      <c r="DAU99" s="129"/>
      <c r="DAV99" s="129"/>
      <c r="DAW99" s="129"/>
      <c r="DAX99" s="129"/>
      <c r="DAY99" s="129"/>
      <c r="DAZ99" s="129"/>
      <c r="DBA99" s="129"/>
      <c r="DBB99" s="129"/>
      <c r="DBC99" s="129"/>
      <c r="DBD99" s="129"/>
      <c r="DBE99" s="129"/>
      <c r="DBF99" s="129"/>
      <c r="DBG99" s="129"/>
      <c r="DBH99" s="129"/>
      <c r="DBI99" s="129"/>
      <c r="DBJ99" s="129"/>
      <c r="DBK99" s="129"/>
      <c r="DBL99" s="129"/>
      <c r="DBM99" s="129"/>
      <c r="DBN99" s="129"/>
      <c r="DBO99" s="129"/>
      <c r="DBP99" s="129"/>
      <c r="DBQ99" s="129"/>
      <c r="DBR99" s="129"/>
      <c r="DBS99" s="129"/>
      <c r="DBT99" s="129"/>
      <c r="DBU99" s="129"/>
      <c r="DBV99" s="129"/>
      <c r="DBW99" s="129"/>
      <c r="DBX99" s="129"/>
      <c r="DBY99" s="129"/>
      <c r="DBZ99" s="129"/>
      <c r="DCA99" s="129"/>
      <c r="DCB99" s="129"/>
      <c r="DCC99" s="129"/>
      <c r="DCD99" s="129"/>
      <c r="DCE99" s="129"/>
      <c r="DCF99" s="129"/>
      <c r="DCG99" s="129"/>
      <c r="DCH99" s="129"/>
      <c r="DCI99" s="129"/>
      <c r="DCJ99" s="129"/>
      <c r="DCK99" s="129"/>
      <c r="DCL99" s="129"/>
      <c r="DCM99" s="129"/>
      <c r="DCN99" s="129"/>
      <c r="DCO99" s="129"/>
      <c r="DCP99" s="129"/>
      <c r="DCQ99" s="129"/>
      <c r="DCR99" s="129"/>
      <c r="DCS99" s="129"/>
      <c r="DCT99" s="129"/>
      <c r="DCU99" s="129"/>
      <c r="DCV99" s="129"/>
      <c r="DCW99" s="129"/>
      <c r="DCX99" s="129"/>
      <c r="DCY99" s="129"/>
      <c r="DCZ99" s="129"/>
      <c r="DDA99" s="129"/>
      <c r="DDB99" s="129"/>
      <c r="DDC99" s="129"/>
      <c r="DDD99" s="129"/>
      <c r="DDE99" s="129"/>
      <c r="DDF99" s="129"/>
      <c r="DDG99" s="129"/>
      <c r="DDH99" s="129"/>
      <c r="DDI99" s="129"/>
      <c r="DDJ99" s="129"/>
      <c r="DDK99" s="129"/>
      <c r="DDL99" s="129"/>
      <c r="DDM99" s="129"/>
      <c r="DDN99" s="129"/>
      <c r="DDO99" s="129"/>
      <c r="DDP99" s="129"/>
      <c r="DDQ99" s="129"/>
      <c r="DDR99" s="129"/>
      <c r="DDS99" s="129"/>
      <c r="DDT99" s="129"/>
      <c r="DDU99" s="129"/>
      <c r="DDV99" s="129"/>
      <c r="DDW99" s="129"/>
      <c r="DDX99" s="129"/>
      <c r="DDY99" s="129"/>
      <c r="DDZ99" s="129"/>
      <c r="DEA99" s="129"/>
      <c r="DEB99" s="129"/>
      <c r="DEC99" s="129"/>
      <c r="DED99" s="129"/>
      <c r="DEE99" s="129"/>
      <c r="DEF99" s="129"/>
      <c r="DEG99" s="129"/>
      <c r="DEH99" s="129"/>
      <c r="DEI99" s="129"/>
      <c r="DEJ99" s="129"/>
      <c r="DEK99" s="129"/>
      <c r="DEL99" s="129"/>
      <c r="DEM99" s="129"/>
      <c r="DEN99" s="129"/>
      <c r="DEO99" s="129"/>
      <c r="DEP99" s="129"/>
      <c r="DEQ99" s="129"/>
      <c r="DER99" s="129"/>
      <c r="DES99" s="129"/>
      <c r="DET99" s="129"/>
      <c r="DEU99" s="129"/>
      <c r="DEV99" s="129"/>
      <c r="DEW99" s="129"/>
      <c r="DEX99" s="129"/>
      <c r="DEY99" s="129"/>
      <c r="DEZ99" s="129"/>
      <c r="DFA99" s="129"/>
      <c r="DFB99" s="129"/>
      <c r="DFC99" s="129"/>
      <c r="DFD99" s="129"/>
      <c r="DFE99" s="129"/>
      <c r="DFF99" s="129"/>
      <c r="DFG99" s="129"/>
      <c r="DFH99" s="129"/>
      <c r="DFI99" s="129"/>
      <c r="DFJ99" s="129"/>
      <c r="DFK99" s="129"/>
      <c r="DFL99" s="129"/>
      <c r="DFM99" s="129"/>
      <c r="DFN99" s="129"/>
      <c r="DFO99" s="129"/>
      <c r="DFP99" s="129"/>
      <c r="DFQ99" s="129"/>
      <c r="DFR99" s="129"/>
      <c r="DFS99" s="129"/>
      <c r="DFT99" s="129"/>
      <c r="DFU99" s="129"/>
      <c r="DFV99" s="129"/>
      <c r="DFW99" s="129"/>
      <c r="DFX99" s="129"/>
      <c r="DFY99" s="129"/>
      <c r="DFZ99" s="129"/>
      <c r="DGA99" s="129"/>
      <c r="DGB99" s="129"/>
      <c r="DGC99" s="129"/>
      <c r="DGD99" s="129"/>
      <c r="DGE99" s="129"/>
      <c r="DGF99" s="129"/>
      <c r="DGG99" s="129"/>
      <c r="DGH99" s="129"/>
      <c r="DGI99" s="129"/>
      <c r="DGJ99" s="129"/>
      <c r="DGK99" s="129"/>
      <c r="DGL99" s="129"/>
      <c r="DGM99" s="129"/>
      <c r="DGN99" s="129"/>
      <c r="DGO99" s="129"/>
      <c r="DGP99" s="129"/>
      <c r="DGQ99" s="129"/>
      <c r="DGR99" s="129"/>
      <c r="DGS99" s="129"/>
      <c r="DGT99" s="129"/>
      <c r="DGU99" s="129"/>
      <c r="DGV99" s="129"/>
      <c r="DGW99" s="129"/>
      <c r="DGX99" s="129"/>
      <c r="DGY99" s="129"/>
      <c r="DGZ99" s="129"/>
      <c r="DHA99" s="129"/>
      <c r="DHB99" s="129"/>
      <c r="DHC99" s="129"/>
      <c r="DHD99" s="129"/>
      <c r="DHE99" s="129"/>
      <c r="DHF99" s="129"/>
      <c r="DHG99" s="129"/>
      <c r="DHH99" s="129"/>
      <c r="DHI99" s="129"/>
      <c r="DHJ99" s="129"/>
      <c r="DHK99" s="129"/>
      <c r="DHL99" s="129"/>
      <c r="DHM99" s="129"/>
      <c r="DHN99" s="129"/>
      <c r="DHO99" s="129"/>
      <c r="DHP99" s="129"/>
      <c r="DHQ99" s="129"/>
      <c r="DHR99" s="129"/>
      <c r="DHS99" s="129"/>
      <c r="DHT99" s="129"/>
      <c r="DHU99" s="129"/>
      <c r="DHV99" s="129"/>
      <c r="DHW99" s="129"/>
      <c r="DHX99" s="129"/>
      <c r="DHY99" s="129"/>
      <c r="DHZ99" s="129"/>
      <c r="DIA99" s="129"/>
      <c r="DIB99" s="129"/>
      <c r="DIC99" s="129"/>
      <c r="DID99" s="129"/>
      <c r="DIE99" s="129"/>
      <c r="DIF99" s="129"/>
      <c r="DIG99" s="129"/>
      <c r="DIH99" s="129"/>
      <c r="DII99" s="129"/>
      <c r="DIJ99" s="129"/>
      <c r="DIK99" s="129"/>
      <c r="DIL99" s="129"/>
      <c r="DIM99" s="129"/>
      <c r="DIN99" s="129"/>
      <c r="DIO99" s="129"/>
      <c r="DIP99" s="129"/>
      <c r="DIQ99" s="129"/>
      <c r="DIR99" s="129"/>
      <c r="DIS99" s="129"/>
      <c r="DIT99" s="129"/>
      <c r="DIU99" s="129"/>
      <c r="DIV99" s="129"/>
      <c r="DIW99" s="129"/>
      <c r="DIX99" s="129"/>
      <c r="DIY99" s="129"/>
      <c r="DIZ99" s="129"/>
      <c r="DJA99" s="129"/>
      <c r="DJB99" s="129"/>
      <c r="DJC99" s="129"/>
      <c r="DJD99" s="129"/>
      <c r="DJE99" s="129"/>
      <c r="DJF99" s="129"/>
      <c r="DJG99" s="129"/>
      <c r="DJH99" s="129"/>
      <c r="DJI99" s="129"/>
      <c r="DJJ99" s="129"/>
      <c r="DJK99" s="129"/>
      <c r="DJL99" s="129"/>
      <c r="DJM99" s="129"/>
      <c r="DJN99" s="129"/>
      <c r="DJO99" s="129"/>
      <c r="DJP99" s="129"/>
      <c r="DJQ99" s="129"/>
      <c r="DJR99" s="129"/>
      <c r="DJS99" s="129"/>
      <c r="DJT99" s="129"/>
      <c r="DJU99" s="129"/>
      <c r="DJV99" s="129"/>
      <c r="DJW99" s="129"/>
      <c r="DJX99" s="129"/>
      <c r="DJY99" s="129"/>
      <c r="DJZ99" s="129"/>
      <c r="DKA99" s="129"/>
      <c r="DKB99" s="129"/>
      <c r="DKC99" s="129"/>
      <c r="DKD99" s="129"/>
      <c r="DKE99" s="129"/>
      <c r="DKF99" s="129"/>
      <c r="DKG99" s="129"/>
      <c r="DKH99" s="129"/>
      <c r="DKI99" s="129"/>
      <c r="DKJ99" s="129"/>
      <c r="DKK99" s="129"/>
      <c r="DKL99" s="129"/>
      <c r="DKM99" s="129"/>
      <c r="DKN99" s="129"/>
      <c r="DKO99" s="129"/>
      <c r="DKP99" s="129"/>
      <c r="DKQ99" s="129"/>
      <c r="DKR99" s="129"/>
      <c r="DKS99" s="129"/>
      <c r="DKT99" s="129"/>
      <c r="DKU99" s="129"/>
      <c r="DKV99" s="129"/>
      <c r="DKW99" s="129"/>
      <c r="DKX99" s="129"/>
      <c r="DKY99" s="129"/>
      <c r="DKZ99" s="129"/>
      <c r="DLA99" s="129"/>
      <c r="DLB99" s="129"/>
      <c r="DLC99" s="129"/>
      <c r="DLD99" s="129"/>
      <c r="DLE99" s="129"/>
      <c r="DLF99" s="129"/>
      <c r="DLG99" s="129"/>
      <c r="DLH99" s="129"/>
      <c r="DLI99" s="129"/>
      <c r="DLJ99" s="129"/>
      <c r="DLK99" s="129"/>
      <c r="DLL99" s="129"/>
      <c r="DLM99" s="129"/>
      <c r="DLN99" s="129"/>
      <c r="DLO99" s="129"/>
      <c r="DLP99" s="129"/>
      <c r="DLQ99" s="129"/>
      <c r="DLR99" s="129"/>
      <c r="DLS99" s="129"/>
      <c r="DLT99" s="129"/>
      <c r="DLU99" s="129"/>
      <c r="DLV99" s="129"/>
      <c r="DLW99" s="129"/>
      <c r="DLX99" s="129"/>
      <c r="DLY99" s="129"/>
      <c r="DLZ99" s="129"/>
      <c r="DMA99" s="129"/>
      <c r="DMB99" s="129"/>
      <c r="DMC99" s="129"/>
      <c r="DMD99" s="129"/>
      <c r="DME99" s="129"/>
      <c r="DMF99" s="129"/>
      <c r="DMG99" s="129"/>
      <c r="DMH99" s="129"/>
      <c r="DMI99" s="129"/>
      <c r="DMJ99" s="129"/>
      <c r="DMK99" s="129"/>
      <c r="DML99" s="129"/>
      <c r="DMM99" s="129"/>
      <c r="DMN99" s="129"/>
      <c r="DMO99" s="129"/>
      <c r="DMP99" s="129"/>
      <c r="DMQ99" s="129"/>
      <c r="DMR99" s="129"/>
      <c r="DMS99" s="129"/>
      <c r="DMT99" s="129"/>
      <c r="DMU99" s="129"/>
      <c r="DMV99" s="129"/>
      <c r="DMW99" s="129"/>
      <c r="DMX99" s="129"/>
      <c r="DMY99" s="129"/>
      <c r="DMZ99" s="129"/>
      <c r="DNA99" s="129"/>
      <c r="DNB99" s="129"/>
      <c r="DNC99" s="129"/>
      <c r="DND99" s="129"/>
      <c r="DNE99" s="129"/>
      <c r="DNF99" s="129"/>
      <c r="DNG99" s="129"/>
      <c r="DNH99" s="129"/>
      <c r="DNI99" s="129"/>
      <c r="DNJ99" s="129"/>
      <c r="DNK99" s="129"/>
      <c r="DNL99" s="129"/>
      <c r="DNM99" s="129"/>
      <c r="DNN99" s="129"/>
      <c r="DNO99" s="129"/>
      <c r="DNP99" s="129"/>
      <c r="DNQ99" s="129"/>
      <c r="DNR99" s="129"/>
      <c r="DNS99" s="129"/>
      <c r="DNT99" s="129"/>
      <c r="DNU99" s="129"/>
      <c r="DNV99" s="129"/>
      <c r="DNW99" s="129"/>
      <c r="DNX99" s="129"/>
      <c r="DNY99" s="129"/>
      <c r="DNZ99" s="129"/>
      <c r="DOA99" s="129"/>
      <c r="DOB99" s="129"/>
      <c r="DOC99" s="129"/>
      <c r="DOD99" s="129"/>
      <c r="DOE99" s="129"/>
      <c r="DOF99" s="129"/>
      <c r="DOG99" s="129"/>
      <c r="DOH99" s="129"/>
      <c r="DOI99" s="129"/>
      <c r="DOJ99" s="129"/>
      <c r="DOK99" s="129"/>
      <c r="DOL99" s="129"/>
      <c r="DOM99" s="129"/>
      <c r="DON99" s="129"/>
      <c r="DOO99" s="129"/>
      <c r="DOP99" s="129"/>
      <c r="DOQ99" s="129"/>
      <c r="DOR99" s="129"/>
      <c r="DOS99" s="129"/>
      <c r="DOT99" s="129"/>
      <c r="DOU99" s="129"/>
      <c r="DOV99" s="129"/>
      <c r="DOW99" s="129"/>
      <c r="DOX99" s="129"/>
      <c r="DOY99" s="129"/>
      <c r="DOZ99" s="129"/>
      <c r="DPA99" s="129"/>
      <c r="DPB99" s="129"/>
      <c r="DPC99" s="129"/>
      <c r="DPD99" s="129"/>
      <c r="DPE99" s="129"/>
      <c r="DPF99" s="129"/>
      <c r="DPG99" s="129"/>
      <c r="DPH99" s="129"/>
      <c r="DPI99" s="129"/>
      <c r="DPJ99" s="129"/>
      <c r="DPK99" s="129"/>
      <c r="DPL99" s="129"/>
      <c r="DPM99" s="129"/>
      <c r="DPN99" s="129"/>
      <c r="DPO99" s="129"/>
      <c r="DPP99" s="129"/>
      <c r="DPQ99" s="129"/>
      <c r="DPR99" s="129"/>
      <c r="DPS99" s="129"/>
      <c r="DPT99" s="129"/>
      <c r="DPU99" s="129"/>
      <c r="DPV99" s="129"/>
      <c r="DPW99" s="129"/>
      <c r="DPX99" s="129"/>
      <c r="DPY99" s="129"/>
      <c r="DPZ99" s="129"/>
      <c r="DQA99" s="129"/>
      <c r="DQB99" s="129"/>
      <c r="DQC99" s="129"/>
      <c r="DQD99" s="129"/>
      <c r="DQE99" s="129"/>
      <c r="DQF99" s="129"/>
      <c r="DQG99" s="129"/>
      <c r="DQH99" s="129"/>
      <c r="DQI99" s="129"/>
      <c r="DQJ99" s="129"/>
      <c r="DQK99" s="129"/>
      <c r="DQL99" s="129"/>
      <c r="DQM99" s="129"/>
      <c r="DQN99" s="129"/>
      <c r="DQO99" s="129"/>
      <c r="DQP99" s="129"/>
      <c r="DQQ99" s="129"/>
      <c r="DQR99" s="129"/>
      <c r="DQS99" s="129"/>
      <c r="DQT99" s="129"/>
      <c r="DQU99" s="129"/>
      <c r="DQV99" s="129"/>
      <c r="DQW99" s="129"/>
      <c r="DQX99" s="129"/>
      <c r="DQY99" s="129"/>
      <c r="DQZ99" s="129"/>
      <c r="DRA99" s="129"/>
      <c r="DRB99" s="129"/>
      <c r="DRC99" s="129"/>
      <c r="DRD99" s="129"/>
      <c r="DRE99" s="129"/>
      <c r="DRF99" s="129"/>
      <c r="DRG99" s="129"/>
      <c r="DRH99" s="129"/>
      <c r="DRI99" s="129"/>
      <c r="DRJ99" s="129"/>
      <c r="DRK99" s="129"/>
      <c r="DRL99" s="129"/>
      <c r="DRM99" s="129"/>
      <c r="DRN99" s="129"/>
      <c r="DRO99" s="129"/>
      <c r="DRP99" s="129"/>
      <c r="DRQ99" s="129"/>
      <c r="DRR99" s="129"/>
      <c r="DRS99" s="129"/>
      <c r="DRT99" s="129"/>
      <c r="DRU99" s="129"/>
      <c r="DRV99" s="129"/>
      <c r="DRW99" s="129"/>
      <c r="DRX99" s="129"/>
      <c r="DRY99" s="129"/>
      <c r="DRZ99" s="129"/>
      <c r="DSA99" s="129"/>
      <c r="DSB99" s="129"/>
      <c r="DSC99" s="129"/>
      <c r="DSD99" s="129"/>
      <c r="DSE99" s="129"/>
      <c r="DSF99" s="129"/>
      <c r="DSG99" s="129"/>
      <c r="DSH99" s="129"/>
      <c r="DSI99" s="129"/>
      <c r="DSJ99" s="129"/>
      <c r="DSK99" s="129"/>
      <c r="DSL99" s="129"/>
      <c r="DSM99" s="129"/>
      <c r="DSN99" s="129"/>
      <c r="DSO99" s="129"/>
      <c r="DSP99" s="129"/>
      <c r="DSQ99" s="129"/>
      <c r="DSR99" s="129"/>
      <c r="DSS99" s="129"/>
      <c r="DST99" s="129"/>
      <c r="DSU99" s="129"/>
      <c r="DSV99" s="129"/>
      <c r="DSW99" s="129"/>
      <c r="DSX99" s="129"/>
      <c r="DSY99" s="129"/>
      <c r="DSZ99" s="129"/>
      <c r="DTA99" s="129"/>
      <c r="DTB99" s="129"/>
      <c r="DTC99" s="129"/>
      <c r="DTD99" s="129"/>
      <c r="DTE99" s="129"/>
      <c r="DTF99" s="129"/>
      <c r="DTG99" s="129"/>
      <c r="DTH99" s="129"/>
      <c r="DTI99" s="129"/>
      <c r="DTJ99" s="129"/>
      <c r="DTK99" s="129"/>
      <c r="DTL99" s="129"/>
      <c r="DTM99" s="129"/>
      <c r="DTN99" s="129"/>
      <c r="DTO99" s="129"/>
      <c r="DTP99" s="129"/>
      <c r="DTQ99" s="129"/>
      <c r="DTR99" s="129"/>
      <c r="DTS99" s="129"/>
      <c r="DTT99" s="129"/>
      <c r="DTU99" s="129"/>
      <c r="DTV99" s="129"/>
      <c r="DTW99" s="129"/>
      <c r="DTX99" s="129"/>
      <c r="DTY99" s="129"/>
      <c r="DTZ99" s="129"/>
      <c r="DUA99" s="129"/>
      <c r="DUB99" s="129"/>
      <c r="DUC99" s="129"/>
      <c r="DUD99" s="129"/>
      <c r="DUE99" s="129"/>
      <c r="DUF99" s="129"/>
      <c r="DUG99" s="129"/>
      <c r="DUH99" s="129"/>
      <c r="DUI99" s="129"/>
      <c r="DUJ99" s="129"/>
      <c r="DUK99" s="129"/>
      <c r="DUL99" s="129"/>
      <c r="DUM99" s="129"/>
      <c r="DUN99" s="129"/>
      <c r="DUO99" s="129"/>
      <c r="DUP99" s="129"/>
      <c r="DUQ99" s="129"/>
      <c r="DUR99" s="129"/>
      <c r="DUS99" s="129"/>
      <c r="DUT99" s="129"/>
      <c r="DUU99" s="129"/>
      <c r="DUV99" s="129"/>
      <c r="DUW99" s="129"/>
      <c r="DUX99" s="129"/>
      <c r="DUY99" s="129"/>
      <c r="DUZ99" s="129"/>
      <c r="DVA99" s="129"/>
      <c r="DVB99" s="129"/>
      <c r="DVC99" s="129"/>
      <c r="DVD99" s="129"/>
      <c r="DVE99" s="129"/>
      <c r="DVF99" s="129"/>
      <c r="DVG99" s="129"/>
      <c r="DVH99" s="129"/>
      <c r="DVI99" s="129"/>
      <c r="DVJ99" s="129"/>
      <c r="DVK99" s="129"/>
      <c r="DVL99" s="129"/>
      <c r="DVM99" s="129"/>
      <c r="DVN99" s="129"/>
      <c r="DVO99" s="129"/>
      <c r="DVP99" s="129"/>
      <c r="DVQ99" s="129"/>
      <c r="DVR99" s="129"/>
      <c r="DVS99" s="129"/>
      <c r="DVT99" s="129"/>
      <c r="DVU99" s="129"/>
      <c r="DVV99" s="129"/>
      <c r="DVW99" s="129"/>
      <c r="DVX99" s="129"/>
      <c r="DVY99" s="129"/>
      <c r="DVZ99" s="129"/>
      <c r="DWA99" s="129"/>
      <c r="DWB99" s="129"/>
      <c r="DWC99" s="129"/>
      <c r="DWD99" s="129"/>
      <c r="DWE99" s="129"/>
      <c r="DWF99" s="129"/>
      <c r="DWG99" s="129"/>
      <c r="DWH99" s="129"/>
      <c r="DWI99" s="129"/>
      <c r="DWJ99" s="129"/>
      <c r="DWK99" s="129"/>
      <c r="DWL99" s="129"/>
      <c r="DWM99" s="129"/>
      <c r="DWN99" s="129"/>
      <c r="DWO99" s="129"/>
      <c r="DWP99" s="129"/>
      <c r="DWQ99" s="129"/>
      <c r="DWR99" s="129"/>
      <c r="DWS99" s="129"/>
      <c r="DWT99" s="129"/>
      <c r="DWU99" s="129"/>
      <c r="DWV99" s="129"/>
      <c r="DWW99" s="129"/>
      <c r="DWX99" s="129"/>
      <c r="DWY99" s="129"/>
      <c r="DWZ99" s="129"/>
      <c r="DXA99" s="129"/>
      <c r="DXB99" s="129"/>
      <c r="DXC99" s="129"/>
      <c r="DXD99" s="129"/>
      <c r="DXE99" s="129"/>
      <c r="DXF99" s="129"/>
      <c r="DXG99" s="129"/>
      <c r="DXH99" s="129"/>
      <c r="DXI99" s="129"/>
      <c r="DXJ99" s="129"/>
      <c r="DXK99" s="129"/>
      <c r="DXL99" s="129"/>
      <c r="DXM99" s="129"/>
      <c r="DXN99" s="129"/>
      <c r="DXO99" s="129"/>
      <c r="DXP99" s="129"/>
      <c r="DXQ99" s="129"/>
      <c r="DXR99" s="129"/>
      <c r="DXS99" s="129"/>
      <c r="DXT99" s="129"/>
      <c r="DXU99" s="129"/>
      <c r="DXV99" s="129"/>
      <c r="DXW99" s="129"/>
      <c r="DXX99" s="129"/>
      <c r="DXY99" s="129"/>
      <c r="DXZ99" s="129"/>
      <c r="DYA99" s="129"/>
      <c r="DYB99" s="129"/>
      <c r="DYC99" s="129"/>
      <c r="DYD99" s="129"/>
      <c r="DYE99" s="129"/>
      <c r="DYF99" s="129"/>
      <c r="DYG99" s="129"/>
      <c r="DYH99" s="129"/>
      <c r="DYI99" s="129"/>
      <c r="DYJ99" s="129"/>
      <c r="DYK99" s="129"/>
      <c r="DYL99" s="129"/>
      <c r="DYM99" s="129"/>
      <c r="DYN99" s="129"/>
      <c r="DYO99" s="129"/>
      <c r="DYP99" s="129"/>
      <c r="DYQ99" s="129"/>
      <c r="DYR99" s="129"/>
      <c r="DYS99" s="129"/>
      <c r="DYT99" s="129"/>
      <c r="DYU99" s="129"/>
      <c r="DYV99" s="129"/>
      <c r="DYW99" s="129"/>
      <c r="DYX99" s="129"/>
      <c r="DYY99" s="129"/>
      <c r="DYZ99" s="129"/>
      <c r="DZA99" s="129"/>
      <c r="DZB99" s="129"/>
      <c r="DZC99" s="129"/>
      <c r="DZD99" s="129"/>
      <c r="DZE99" s="129"/>
      <c r="DZF99" s="129"/>
      <c r="DZG99" s="129"/>
      <c r="DZH99" s="129"/>
      <c r="DZI99" s="129"/>
      <c r="DZJ99" s="129"/>
      <c r="DZK99" s="129"/>
      <c r="DZL99" s="129"/>
      <c r="DZM99" s="129"/>
      <c r="DZN99" s="129"/>
      <c r="DZO99" s="129"/>
      <c r="DZP99" s="129"/>
      <c r="DZQ99" s="129"/>
      <c r="DZR99" s="129"/>
      <c r="DZS99" s="129"/>
      <c r="DZT99" s="129"/>
      <c r="DZU99" s="129"/>
      <c r="DZV99" s="129"/>
      <c r="DZW99" s="129"/>
      <c r="DZX99" s="129"/>
      <c r="DZY99" s="129"/>
      <c r="DZZ99" s="129"/>
      <c r="EAA99" s="129"/>
      <c r="EAB99" s="129"/>
      <c r="EAC99" s="129"/>
      <c r="EAD99" s="129"/>
      <c r="EAE99" s="129"/>
      <c r="EAF99" s="129"/>
      <c r="EAG99" s="129"/>
      <c r="EAH99" s="129"/>
      <c r="EAI99" s="129"/>
      <c r="EAJ99" s="129"/>
      <c r="EAK99" s="129"/>
      <c r="EAL99" s="129"/>
      <c r="EAM99" s="129"/>
      <c r="EAN99" s="129"/>
      <c r="EAO99" s="129"/>
      <c r="EAP99" s="129"/>
      <c r="EAQ99" s="129"/>
      <c r="EAR99" s="129"/>
      <c r="EAS99" s="129"/>
      <c r="EAT99" s="129"/>
      <c r="EAU99" s="129"/>
      <c r="EAV99" s="129"/>
      <c r="EAW99" s="129"/>
      <c r="EAX99" s="129"/>
      <c r="EAY99" s="129"/>
      <c r="EAZ99" s="129"/>
      <c r="EBA99" s="129"/>
      <c r="EBB99" s="129"/>
      <c r="EBC99" s="129"/>
      <c r="EBD99" s="129"/>
      <c r="EBE99" s="129"/>
      <c r="EBF99" s="129"/>
      <c r="EBG99" s="129"/>
      <c r="EBH99" s="129"/>
      <c r="EBI99" s="129"/>
      <c r="EBJ99" s="129"/>
      <c r="EBK99" s="129"/>
      <c r="EBL99" s="129"/>
      <c r="EBM99" s="129"/>
      <c r="EBN99" s="129"/>
      <c r="EBO99" s="129"/>
      <c r="EBP99" s="129"/>
      <c r="EBQ99" s="129"/>
      <c r="EBR99" s="129"/>
      <c r="EBS99" s="129"/>
      <c r="EBT99" s="129"/>
      <c r="EBU99" s="129"/>
      <c r="EBV99" s="129"/>
      <c r="EBW99" s="129"/>
      <c r="EBX99" s="129"/>
      <c r="EBY99" s="129"/>
      <c r="EBZ99" s="129"/>
      <c r="ECA99" s="129"/>
      <c r="ECB99" s="129"/>
      <c r="ECC99" s="129"/>
      <c r="ECD99" s="129"/>
      <c r="ECE99" s="129"/>
      <c r="ECF99" s="129"/>
      <c r="ECG99" s="129"/>
      <c r="ECH99" s="129"/>
      <c r="ECI99" s="129"/>
      <c r="ECJ99" s="129"/>
      <c r="ECK99" s="129"/>
      <c r="ECL99" s="129"/>
      <c r="ECM99" s="129"/>
      <c r="ECN99" s="129"/>
      <c r="ECO99" s="129"/>
      <c r="ECP99" s="129"/>
      <c r="ECQ99" s="129"/>
      <c r="ECR99" s="129"/>
      <c r="ECS99" s="129"/>
      <c r="ECT99" s="129"/>
      <c r="ECU99" s="129"/>
      <c r="ECV99" s="129"/>
      <c r="ECW99" s="129"/>
      <c r="ECX99" s="129"/>
      <c r="ECY99" s="129"/>
      <c r="ECZ99" s="129"/>
      <c r="EDA99" s="129"/>
      <c r="EDB99" s="129"/>
      <c r="EDC99" s="129"/>
      <c r="EDD99" s="129"/>
      <c r="EDE99" s="129"/>
      <c r="EDF99" s="129"/>
      <c r="EDG99" s="129"/>
      <c r="EDH99" s="129"/>
      <c r="EDI99" s="129"/>
      <c r="EDJ99" s="129"/>
      <c r="EDK99" s="129"/>
      <c r="EDL99" s="129"/>
      <c r="EDM99" s="129"/>
      <c r="EDN99" s="129"/>
      <c r="EDO99" s="129"/>
      <c r="EDP99" s="129"/>
      <c r="EDQ99" s="129"/>
      <c r="EDR99" s="129"/>
      <c r="EDS99" s="129"/>
      <c r="EDT99" s="129"/>
      <c r="EDU99" s="129"/>
      <c r="EDV99" s="129"/>
      <c r="EDW99" s="129"/>
      <c r="EDX99" s="129"/>
      <c r="EDY99" s="129"/>
      <c r="EDZ99" s="129"/>
      <c r="EEA99" s="129"/>
      <c r="EEB99" s="129"/>
      <c r="EEC99" s="129"/>
      <c r="EED99" s="129"/>
      <c r="EEE99" s="129"/>
      <c r="EEF99" s="129"/>
      <c r="EEG99" s="129"/>
      <c r="EEH99" s="129"/>
      <c r="EEI99" s="129"/>
      <c r="EEJ99" s="129"/>
      <c r="EEK99" s="129"/>
      <c r="EEL99" s="129"/>
      <c r="EEM99" s="129"/>
      <c r="EEN99" s="129"/>
      <c r="EEO99" s="129"/>
      <c r="EEP99" s="129"/>
      <c r="EEQ99" s="129"/>
      <c r="EER99" s="129"/>
      <c r="EES99" s="129"/>
      <c r="EET99" s="129"/>
      <c r="EEU99" s="129"/>
      <c r="EEV99" s="129"/>
      <c r="EEW99" s="129"/>
      <c r="EEX99" s="129"/>
      <c r="EEY99" s="129"/>
      <c r="EEZ99" s="129"/>
      <c r="EFA99" s="129"/>
      <c r="EFB99" s="129"/>
      <c r="EFC99" s="129"/>
      <c r="EFD99" s="129"/>
      <c r="EFE99" s="129"/>
      <c r="EFF99" s="129"/>
      <c r="EFG99" s="129"/>
      <c r="EFH99" s="129"/>
      <c r="EFI99" s="129"/>
      <c r="EFJ99" s="129"/>
      <c r="EFK99" s="129"/>
      <c r="EFL99" s="129"/>
      <c r="EFM99" s="129"/>
      <c r="EFN99" s="129"/>
      <c r="EFO99" s="129"/>
      <c r="EFP99" s="129"/>
      <c r="EFQ99" s="129"/>
      <c r="EFR99" s="129"/>
      <c r="EFS99" s="129"/>
      <c r="EFT99" s="129"/>
      <c r="EFU99" s="129"/>
      <c r="EFV99" s="129"/>
      <c r="EFW99" s="129"/>
      <c r="EFX99" s="129"/>
      <c r="EFY99" s="129"/>
      <c r="EFZ99" s="129"/>
      <c r="EGA99" s="129"/>
      <c r="EGB99" s="129"/>
      <c r="EGC99" s="129"/>
      <c r="EGD99" s="129"/>
      <c r="EGE99" s="129"/>
      <c r="EGF99" s="129"/>
      <c r="EGG99" s="129"/>
      <c r="EGH99" s="129"/>
      <c r="EGI99" s="129"/>
      <c r="EGJ99" s="129"/>
      <c r="EGK99" s="129"/>
      <c r="EGL99" s="129"/>
      <c r="EGM99" s="129"/>
      <c r="EGN99" s="129"/>
      <c r="EGO99" s="129"/>
      <c r="EGP99" s="129"/>
      <c r="EGQ99" s="129"/>
      <c r="EGR99" s="129"/>
      <c r="EGS99" s="129"/>
      <c r="EGT99" s="129"/>
      <c r="EGU99" s="129"/>
      <c r="EGV99" s="129"/>
      <c r="EGW99" s="129"/>
      <c r="EGX99" s="129"/>
      <c r="EGY99" s="129"/>
      <c r="EGZ99" s="129"/>
      <c r="EHA99" s="129"/>
      <c r="EHB99" s="129"/>
      <c r="EHC99" s="129"/>
      <c r="EHD99" s="129"/>
      <c r="EHE99" s="129"/>
      <c r="EHF99" s="129"/>
      <c r="EHG99" s="129"/>
      <c r="EHH99" s="129"/>
      <c r="EHI99" s="129"/>
      <c r="EHJ99" s="129"/>
      <c r="EHK99" s="129"/>
      <c r="EHL99" s="129"/>
      <c r="EHM99" s="129"/>
      <c r="EHN99" s="129"/>
      <c r="EHO99" s="129"/>
      <c r="EHP99" s="129"/>
      <c r="EHQ99" s="129"/>
      <c r="EHR99" s="129"/>
      <c r="EHS99" s="129"/>
      <c r="EHT99" s="129"/>
      <c r="EHU99" s="129"/>
      <c r="EHV99" s="129"/>
      <c r="EHW99" s="129"/>
      <c r="EHX99" s="129"/>
      <c r="EHY99" s="129"/>
      <c r="EHZ99" s="129"/>
      <c r="EIA99" s="129"/>
      <c r="EIB99" s="129"/>
      <c r="EIC99" s="129"/>
      <c r="EID99" s="129"/>
      <c r="EIE99" s="129"/>
      <c r="EIF99" s="129"/>
      <c r="EIG99" s="129"/>
      <c r="EIH99" s="129"/>
      <c r="EII99" s="129"/>
      <c r="EIJ99" s="129"/>
      <c r="EIK99" s="129"/>
      <c r="EIL99" s="129"/>
      <c r="EIM99" s="129"/>
      <c r="EIN99" s="129"/>
      <c r="EIO99" s="129"/>
      <c r="EIP99" s="129"/>
      <c r="EIQ99" s="129"/>
      <c r="EIR99" s="129"/>
      <c r="EIS99" s="129"/>
      <c r="EIT99" s="129"/>
      <c r="EIU99" s="129"/>
      <c r="EIV99" s="129"/>
      <c r="EIW99" s="129"/>
      <c r="EIX99" s="129"/>
      <c r="EIY99" s="129"/>
      <c r="EIZ99" s="129"/>
      <c r="EJA99" s="129"/>
      <c r="EJB99" s="129"/>
      <c r="EJC99" s="129"/>
      <c r="EJD99" s="129"/>
      <c r="EJE99" s="129"/>
      <c r="EJF99" s="129"/>
      <c r="EJG99" s="129"/>
      <c r="EJH99" s="129"/>
      <c r="EJI99" s="129"/>
      <c r="EJJ99" s="129"/>
      <c r="EJK99" s="129"/>
      <c r="EJL99" s="129"/>
      <c r="EJM99" s="129"/>
      <c r="EJN99" s="129"/>
      <c r="EJO99" s="129"/>
      <c r="EJP99" s="129"/>
      <c r="EJQ99" s="129"/>
      <c r="EJR99" s="129"/>
      <c r="EJS99" s="129"/>
      <c r="EJT99" s="129"/>
      <c r="EJU99" s="129"/>
      <c r="EJV99" s="129"/>
      <c r="EJW99" s="129"/>
      <c r="EJX99" s="129"/>
      <c r="EJY99" s="129"/>
      <c r="EJZ99" s="129"/>
      <c r="EKA99" s="129"/>
      <c r="EKB99" s="129"/>
      <c r="EKC99" s="129"/>
      <c r="EKD99" s="129"/>
      <c r="EKE99" s="129"/>
      <c r="EKF99" s="129"/>
      <c r="EKG99" s="129"/>
      <c r="EKH99" s="129"/>
      <c r="EKI99" s="129"/>
      <c r="EKJ99" s="129"/>
      <c r="EKK99" s="129"/>
      <c r="EKL99" s="129"/>
      <c r="EKM99" s="129"/>
      <c r="EKN99" s="129"/>
      <c r="EKO99" s="129"/>
      <c r="EKP99" s="129"/>
      <c r="EKQ99" s="129"/>
      <c r="EKR99" s="129"/>
      <c r="EKS99" s="129"/>
      <c r="EKT99" s="129"/>
      <c r="EKU99" s="129"/>
      <c r="EKV99" s="129"/>
      <c r="EKW99" s="129"/>
      <c r="EKX99" s="129"/>
      <c r="EKY99" s="129"/>
      <c r="EKZ99" s="129"/>
      <c r="ELA99" s="129"/>
      <c r="ELB99" s="129"/>
      <c r="ELC99" s="129"/>
      <c r="ELD99" s="129"/>
      <c r="ELE99" s="129"/>
      <c r="ELF99" s="129"/>
      <c r="ELG99" s="129"/>
      <c r="ELH99" s="129"/>
      <c r="ELI99" s="129"/>
      <c r="ELJ99" s="129"/>
      <c r="ELK99" s="129"/>
      <c r="ELL99" s="129"/>
      <c r="ELM99" s="129"/>
      <c r="ELN99" s="129"/>
      <c r="ELO99" s="129"/>
      <c r="ELP99" s="129"/>
      <c r="ELQ99" s="129"/>
      <c r="ELR99" s="129"/>
      <c r="ELS99" s="129"/>
      <c r="ELT99" s="129"/>
      <c r="ELU99" s="129"/>
      <c r="ELV99" s="129"/>
      <c r="ELW99" s="129"/>
      <c r="ELX99" s="129"/>
      <c r="ELY99" s="129"/>
      <c r="ELZ99" s="129"/>
      <c r="EMA99" s="129"/>
      <c r="EMB99" s="129"/>
      <c r="EMC99" s="129"/>
      <c r="EMD99" s="129"/>
      <c r="EME99" s="129"/>
      <c r="EMF99" s="129"/>
      <c r="EMG99" s="129"/>
      <c r="EMH99" s="129"/>
      <c r="EMI99" s="129"/>
      <c r="EMJ99" s="129"/>
      <c r="EMK99" s="129"/>
      <c r="EML99" s="129"/>
      <c r="EMM99" s="129"/>
      <c r="EMN99" s="129"/>
      <c r="EMO99" s="129"/>
      <c r="EMP99" s="129"/>
      <c r="EMQ99" s="129"/>
      <c r="EMR99" s="129"/>
      <c r="EMS99" s="129"/>
      <c r="EMT99" s="129"/>
      <c r="EMU99" s="129"/>
      <c r="EMV99" s="129"/>
      <c r="EMW99" s="129"/>
      <c r="EMX99" s="129"/>
      <c r="EMY99" s="129"/>
      <c r="EMZ99" s="129"/>
      <c r="ENA99" s="129"/>
      <c r="ENB99" s="129"/>
      <c r="ENC99" s="129"/>
      <c r="END99" s="129"/>
      <c r="ENE99" s="129"/>
      <c r="ENF99" s="129"/>
      <c r="ENG99" s="129"/>
      <c r="ENH99" s="129"/>
      <c r="ENI99" s="129"/>
      <c r="ENJ99" s="129"/>
      <c r="ENK99" s="129"/>
      <c r="ENL99" s="129"/>
      <c r="ENM99" s="129"/>
      <c r="ENN99" s="129"/>
      <c r="ENO99" s="129"/>
      <c r="ENP99" s="129"/>
      <c r="ENQ99" s="129"/>
      <c r="ENR99" s="129"/>
      <c r="ENS99" s="129"/>
      <c r="ENT99" s="129"/>
      <c r="ENU99" s="129"/>
      <c r="ENV99" s="129"/>
      <c r="ENW99" s="129"/>
      <c r="ENX99" s="129"/>
      <c r="ENY99" s="129"/>
      <c r="ENZ99" s="129"/>
      <c r="EOA99" s="129"/>
      <c r="EOB99" s="129"/>
      <c r="EOC99" s="129"/>
      <c r="EOD99" s="129"/>
      <c r="EOE99" s="129"/>
      <c r="EOF99" s="129"/>
      <c r="EOG99" s="129"/>
      <c r="EOH99" s="129"/>
      <c r="EOI99" s="129"/>
      <c r="EOJ99" s="129"/>
      <c r="EOK99" s="129"/>
      <c r="EOL99" s="129"/>
      <c r="EOM99" s="129"/>
      <c r="EON99" s="129"/>
      <c r="EOO99" s="129"/>
      <c r="EOP99" s="129"/>
      <c r="EOQ99" s="129"/>
      <c r="EOR99" s="129"/>
      <c r="EOS99" s="129"/>
      <c r="EOT99" s="129"/>
      <c r="EOU99" s="129"/>
      <c r="EOV99" s="129"/>
      <c r="EOW99" s="129"/>
      <c r="EOX99" s="129"/>
      <c r="EOY99" s="129"/>
      <c r="EOZ99" s="129"/>
      <c r="EPA99" s="129"/>
      <c r="EPB99" s="129"/>
      <c r="EPC99" s="129"/>
      <c r="EPD99" s="129"/>
      <c r="EPE99" s="129"/>
      <c r="EPF99" s="129"/>
      <c r="EPG99" s="129"/>
      <c r="EPH99" s="129"/>
      <c r="EPI99" s="129"/>
      <c r="EPJ99" s="129"/>
      <c r="EPK99" s="129"/>
      <c r="EPL99" s="129"/>
      <c r="EPM99" s="129"/>
      <c r="EPN99" s="129"/>
      <c r="EPO99" s="129"/>
      <c r="EPP99" s="129"/>
      <c r="EPQ99" s="129"/>
      <c r="EPR99" s="129"/>
      <c r="EPS99" s="129"/>
      <c r="EPT99" s="129"/>
      <c r="EPU99" s="129"/>
      <c r="EPV99" s="129"/>
      <c r="EPW99" s="129"/>
      <c r="EPX99" s="129"/>
      <c r="EPY99" s="129"/>
      <c r="EPZ99" s="129"/>
      <c r="EQA99" s="129"/>
      <c r="EQB99" s="129"/>
      <c r="EQC99" s="129"/>
      <c r="EQD99" s="129"/>
      <c r="EQE99" s="129"/>
      <c r="EQF99" s="129"/>
      <c r="EQG99" s="129"/>
      <c r="EQH99" s="129"/>
      <c r="EQI99" s="129"/>
      <c r="EQJ99" s="129"/>
      <c r="EQK99" s="129"/>
      <c r="EQL99" s="129"/>
      <c r="EQM99" s="129"/>
      <c r="EQN99" s="129"/>
      <c r="EQO99" s="129"/>
      <c r="EQP99" s="129"/>
      <c r="EQQ99" s="129"/>
      <c r="EQR99" s="129"/>
      <c r="EQS99" s="129"/>
      <c r="EQT99" s="129"/>
      <c r="EQU99" s="129"/>
      <c r="EQV99" s="129"/>
      <c r="EQW99" s="129"/>
      <c r="EQX99" s="129"/>
      <c r="EQY99" s="129"/>
      <c r="EQZ99" s="129"/>
      <c r="ERA99" s="129"/>
      <c r="ERB99" s="129"/>
      <c r="ERC99" s="129"/>
      <c r="ERD99" s="129"/>
      <c r="ERE99" s="129"/>
      <c r="ERF99" s="129"/>
      <c r="ERG99" s="129"/>
      <c r="ERH99" s="129"/>
      <c r="ERI99" s="129"/>
      <c r="ERJ99" s="129"/>
      <c r="ERK99" s="129"/>
      <c r="ERL99" s="129"/>
      <c r="ERM99" s="129"/>
      <c r="ERN99" s="129"/>
      <c r="ERO99" s="129"/>
      <c r="ERP99" s="129"/>
      <c r="ERQ99" s="129"/>
      <c r="ERR99" s="129"/>
      <c r="ERS99" s="129"/>
      <c r="ERT99" s="129"/>
      <c r="ERU99" s="129"/>
      <c r="ERV99" s="129"/>
      <c r="ERW99" s="129"/>
      <c r="ERX99" s="129"/>
      <c r="ERY99" s="129"/>
      <c r="ERZ99" s="129"/>
      <c r="ESA99" s="129"/>
      <c r="ESB99" s="129"/>
      <c r="ESC99" s="129"/>
      <c r="ESD99" s="129"/>
      <c r="ESE99" s="129"/>
      <c r="ESF99" s="129"/>
      <c r="ESG99" s="129"/>
      <c r="ESH99" s="129"/>
      <c r="ESI99" s="129"/>
      <c r="ESJ99" s="129"/>
      <c r="ESK99" s="129"/>
      <c r="ESL99" s="129"/>
      <c r="ESM99" s="129"/>
      <c r="ESN99" s="129"/>
      <c r="ESO99" s="129"/>
      <c r="ESP99" s="129"/>
      <c r="ESQ99" s="129"/>
      <c r="ESR99" s="129"/>
      <c r="ESS99" s="129"/>
      <c r="EST99" s="129"/>
      <c r="ESU99" s="129"/>
      <c r="ESV99" s="129"/>
      <c r="ESW99" s="129"/>
      <c r="ESX99" s="129"/>
      <c r="ESY99" s="129"/>
      <c r="ESZ99" s="129"/>
      <c r="ETA99" s="129"/>
      <c r="ETB99" s="129"/>
      <c r="ETC99" s="129"/>
      <c r="ETD99" s="129"/>
      <c r="ETE99" s="129"/>
      <c r="ETF99" s="129"/>
      <c r="ETG99" s="129"/>
      <c r="ETH99" s="129"/>
      <c r="ETI99" s="129"/>
      <c r="ETJ99" s="129"/>
      <c r="ETK99" s="129"/>
      <c r="ETL99" s="129"/>
      <c r="ETM99" s="129"/>
      <c r="ETN99" s="129"/>
      <c r="ETO99" s="129"/>
      <c r="ETP99" s="129"/>
      <c r="ETQ99" s="129"/>
      <c r="ETR99" s="129"/>
      <c r="ETS99" s="129"/>
      <c r="ETT99" s="129"/>
      <c r="ETU99" s="129"/>
      <c r="ETV99" s="129"/>
      <c r="ETW99" s="129"/>
      <c r="ETX99" s="129"/>
      <c r="ETY99" s="129"/>
      <c r="ETZ99" s="129"/>
      <c r="EUA99" s="129"/>
      <c r="EUB99" s="129"/>
      <c r="EUC99" s="129"/>
      <c r="EUD99" s="129"/>
      <c r="EUE99" s="129"/>
      <c r="EUF99" s="129"/>
      <c r="EUG99" s="129"/>
      <c r="EUH99" s="129"/>
      <c r="EUI99" s="129"/>
      <c r="EUJ99" s="129"/>
      <c r="EUK99" s="129"/>
      <c r="EUL99" s="129"/>
      <c r="EUM99" s="129"/>
      <c r="EUN99" s="129"/>
      <c r="EUO99" s="129"/>
      <c r="EUP99" s="129"/>
      <c r="EUQ99" s="129"/>
      <c r="EUR99" s="129"/>
      <c r="EUS99" s="129"/>
      <c r="EUT99" s="129"/>
      <c r="EUU99" s="129"/>
      <c r="EUV99" s="129"/>
      <c r="EUW99" s="129"/>
      <c r="EUX99" s="129"/>
      <c r="EUY99" s="129"/>
      <c r="EUZ99" s="129"/>
      <c r="EVA99" s="129"/>
      <c r="EVB99" s="129"/>
      <c r="EVC99" s="129"/>
      <c r="EVD99" s="129"/>
      <c r="EVE99" s="129"/>
      <c r="EVF99" s="129"/>
      <c r="EVG99" s="129"/>
      <c r="EVH99" s="129"/>
      <c r="EVI99" s="129"/>
      <c r="EVJ99" s="129"/>
      <c r="EVK99" s="129"/>
      <c r="EVL99" s="129"/>
      <c r="EVM99" s="129"/>
      <c r="EVN99" s="129"/>
      <c r="EVO99" s="129"/>
      <c r="EVP99" s="129"/>
      <c r="EVQ99" s="129"/>
      <c r="EVR99" s="129"/>
      <c r="EVS99" s="129"/>
      <c r="EVT99" s="129"/>
      <c r="EVU99" s="129"/>
      <c r="EVV99" s="129"/>
      <c r="EVW99" s="129"/>
      <c r="EVX99" s="129"/>
      <c r="EVY99" s="129"/>
      <c r="EVZ99" s="129"/>
      <c r="EWA99" s="129"/>
      <c r="EWB99" s="129"/>
      <c r="EWC99" s="129"/>
      <c r="EWD99" s="129"/>
      <c r="EWE99" s="129"/>
      <c r="EWF99" s="129"/>
      <c r="EWG99" s="129"/>
      <c r="EWH99" s="129"/>
      <c r="EWI99" s="129"/>
      <c r="EWJ99" s="129"/>
      <c r="EWK99" s="129"/>
      <c r="EWL99" s="129"/>
      <c r="EWM99" s="129"/>
      <c r="EWN99" s="129"/>
      <c r="EWO99" s="129"/>
      <c r="EWP99" s="129"/>
      <c r="EWQ99" s="129"/>
      <c r="EWR99" s="129"/>
      <c r="EWS99" s="129"/>
      <c r="EWT99" s="129"/>
      <c r="EWU99" s="129"/>
      <c r="EWV99" s="129"/>
      <c r="EWW99" s="129"/>
      <c r="EWX99" s="129"/>
      <c r="EWY99" s="129"/>
      <c r="EWZ99" s="129"/>
      <c r="EXA99" s="129"/>
      <c r="EXB99" s="129"/>
      <c r="EXC99" s="129"/>
      <c r="EXD99" s="129"/>
      <c r="EXE99" s="129"/>
      <c r="EXF99" s="129"/>
      <c r="EXG99" s="129"/>
      <c r="EXH99" s="129"/>
      <c r="EXI99" s="129"/>
      <c r="EXJ99" s="129"/>
      <c r="EXK99" s="129"/>
      <c r="EXL99" s="129"/>
      <c r="EXM99" s="129"/>
      <c r="EXN99" s="129"/>
      <c r="EXO99" s="129"/>
      <c r="EXP99" s="129"/>
      <c r="EXQ99" s="129"/>
      <c r="EXR99" s="129"/>
      <c r="EXS99" s="129"/>
      <c r="EXT99" s="129"/>
      <c r="EXU99" s="129"/>
      <c r="EXV99" s="129"/>
      <c r="EXW99" s="129"/>
      <c r="EXX99" s="129"/>
      <c r="EXY99" s="129"/>
      <c r="EXZ99" s="129"/>
      <c r="EYA99" s="129"/>
      <c r="EYB99" s="129"/>
      <c r="EYC99" s="129"/>
      <c r="EYD99" s="129"/>
      <c r="EYE99" s="129"/>
      <c r="EYF99" s="129"/>
      <c r="EYG99" s="129"/>
      <c r="EYH99" s="129"/>
      <c r="EYI99" s="129"/>
      <c r="EYJ99" s="129"/>
      <c r="EYK99" s="129"/>
      <c r="EYL99" s="129"/>
      <c r="EYM99" s="129"/>
      <c r="EYN99" s="129"/>
      <c r="EYO99" s="129"/>
      <c r="EYP99" s="129"/>
      <c r="EYQ99" s="129"/>
      <c r="EYR99" s="129"/>
      <c r="EYS99" s="129"/>
      <c r="EYT99" s="129"/>
      <c r="EYU99" s="129"/>
      <c r="EYV99" s="129"/>
      <c r="EYW99" s="129"/>
      <c r="EYX99" s="129"/>
      <c r="EYY99" s="129"/>
      <c r="EYZ99" s="129"/>
      <c r="EZA99" s="129"/>
      <c r="EZB99" s="129"/>
      <c r="EZC99" s="129"/>
      <c r="EZD99" s="129"/>
      <c r="EZE99" s="129"/>
      <c r="EZF99" s="129"/>
      <c r="EZG99" s="129"/>
      <c r="EZH99" s="129"/>
      <c r="EZI99" s="129"/>
      <c r="EZJ99" s="129"/>
      <c r="EZK99" s="129"/>
      <c r="EZL99" s="129"/>
      <c r="EZM99" s="129"/>
      <c r="EZN99" s="129"/>
      <c r="EZO99" s="129"/>
      <c r="EZP99" s="129"/>
      <c r="EZQ99" s="129"/>
      <c r="EZR99" s="129"/>
      <c r="EZS99" s="129"/>
      <c r="EZT99" s="129"/>
      <c r="EZU99" s="129"/>
      <c r="EZV99" s="129"/>
      <c r="EZW99" s="129"/>
      <c r="EZX99" s="129"/>
      <c r="EZY99" s="129"/>
      <c r="EZZ99" s="129"/>
      <c r="FAA99" s="129"/>
      <c r="FAB99" s="129"/>
      <c r="FAC99" s="129"/>
      <c r="FAD99" s="129"/>
      <c r="FAE99" s="129"/>
      <c r="FAF99" s="129"/>
      <c r="FAG99" s="129"/>
      <c r="FAH99" s="129"/>
      <c r="FAI99" s="129"/>
      <c r="FAJ99" s="129"/>
      <c r="FAK99" s="129"/>
      <c r="FAL99" s="129"/>
      <c r="FAM99" s="129"/>
      <c r="FAN99" s="129"/>
      <c r="FAO99" s="129"/>
      <c r="FAP99" s="129"/>
      <c r="FAQ99" s="129"/>
      <c r="FAR99" s="129"/>
      <c r="FAS99" s="129"/>
      <c r="FAT99" s="129"/>
      <c r="FAU99" s="129"/>
      <c r="FAV99" s="129"/>
      <c r="FAW99" s="129"/>
      <c r="FAX99" s="129"/>
      <c r="FAY99" s="129"/>
      <c r="FAZ99" s="129"/>
      <c r="FBA99" s="129"/>
      <c r="FBB99" s="129"/>
      <c r="FBC99" s="129"/>
      <c r="FBD99" s="129"/>
      <c r="FBE99" s="129"/>
      <c r="FBF99" s="129"/>
      <c r="FBG99" s="129"/>
      <c r="FBH99" s="129"/>
      <c r="FBI99" s="129"/>
      <c r="FBJ99" s="129"/>
      <c r="FBK99" s="129"/>
      <c r="FBL99" s="129"/>
      <c r="FBM99" s="129"/>
      <c r="FBN99" s="129"/>
      <c r="FBO99" s="129"/>
      <c r="FBP99" s="129"/>
      <c r="FBQ99" s="129"/>
      <c r="FBR99" s="129"/>
      <c r="FBS99" s="129"/>
      <c r="FBT99" s="129"/>
      <c r="FBU99" s="129"/>
      <c r="FBV99" s="129"/>
      <c r="FBW99" s="129"/>
      <c r="FBX99" s="129"/>
      <c r="FBY99" s="129"/>
      <c r="FBZ99" s="129"/>
      <c r="FCA99" s="129"/>
      <c r="FCB99" s="129"/>
      <c r="FCC99" s="129"/>
      <c r="FCD99" s="129"/>
      <c r="FCE99" s="129"/>
      <c r="FCF99" s="129"/>
      <c r="FCG99" s="129"/>
      <c r="FCH99" s="129"/>
      <c r="FCI99" s="129"/>
      <c r="FCJ99" s="129"/>
      <c r="FCK99" s="129"/>
      <c r="FCL99" s="129"/>
      <c r="FCM99" s="129"/>
      <c r="FCN99" s="129"/>
      <c r="FCO99" s="129"/>
      <c r="FCP99" s="129"/>
      <c r="FCQ99" s="129"/>
      <c r="FCR99" s="129"/>
      <c r="FCS99" s="129"/>
      <c r="FCT99" s="129"/>
      <c r="FCU99" s="129"/>
      <c r="FCV99" s="129"/>
      <c r="FCW99" s="129"/>
      <c r="FCX99" s="129"/>
      <c r="FCY99" s="129"/>
      <c r="FCZ99" s="129"/>
      <c r="FDA99" s="129"/>
      <c r="FDB99" s="129"/>
      <c r="FDC99" s="129"/>
      <c r="FDD99" s="129"/>
      <c r="FDE99" s="129"/>
      <c r="FDF99" s="129"/>
      <c r="FDG99" s="129"/>
      <c r="FDH99" s="129"/>
      <c r="FDI99" s="129"/>
      <c r="FDJ99" s="129"/>
      <c r="FDK99" s="129"/>
      <c r="FDL99" s="129"/>
      <c r="FDM99" s="129"/>
      <c r="FDN99" s="129"/>
      <c r="FDO99" s="129"/>
      <c r="FDP99" s="129"/>
      <c r="FDQ99" s="129"/>
      <c r="FDR99" s="129"/>
      <c r="FDS99" s="129"/>
      <c r="FDT99" s="129"/>
      <c r="FDU99" s="129"/>
      <c r="FDV99" s="129"/>
      <c r="FDW99" s="129"/>
      <c r="FDX99" s="129"/>
      <c r="FDY99" s="129"/>
      <c r="FDZ99" s="129"/>
      <c r="FEA99" s="129"/>
      <c r="FEB99" s="129"/>
      <c r="FEC99" s="129"/>
      <c r="FED99" s="129"/>
      <c r="FEE99" s="129"/>
      <c r="FEF99" s="129"/>
      <c r="FEG99" s="129"/>
      <c r="FEH99" s="129"/>
      <c r="FEI99" s="129"/>
      <c r="FEJ99" s="129"/>
      <c r="FEK99" s="129"/>
      <c r="FEL99" s="129"/>
      <c r="FEM99" s="129"/>
      <c r="FEN99" s="129"/>
      <c r="FEO99" s="129"/>
      <c r="FEP99" s="129"/>
      <c r="FEQ99" s="129"/>
      <c r="FER99" s="129"/>
      <c r="FES99" s="129"/>
      <c r="FET99" s="129"/>
      <c r="FEU99" s="129"/>
      <c r="FEV99" s="129"/>
      <c r="FEW99" s="129"/>
      <c r="FEX99" s="129"/>
      <c r="FEY99" s="129"/>
      <c r="FEZ99" s="129"/>
      <c r="FFA99" s="129"/>
      <c r="FFB99" s="129"/>
      <c r="FFC99" s="129"/>
      <c r="FFD99" s="129"/>
      <c r="FFE99" s="129"/>
      <c r="FFF99" s="129"/>
      <c r="FFG99" s="129"/>
      <c r="FFH99" s="129"/>
      <c r="FFI99" s="129"/>
      <c r="FFJ99" s="129"/>
      <c r="FFK99" s="129"/>
      <c r="FFL99" s="129"/>
      <c r="FFM99" s="129"/>
      <c r="FFN99" s="129"/>
      <c r="FFO99" s="129"/>
      <c r="FFP99" s="129"/>
      <c r="FFQ99" s="129"/>
      <c r="FFR99" s="129"/>
      <c r="FFS99" s="129"/>
      <c r="FFT99" s="129"/>
      <c r="FFU99" s="129"/>
      <c r="FFV99" s="129"/>
      <c r="FFW99" s="129"/>
      <c r="FFX99" s="129"/>
      <c r="FFY99" s="129"/>
      <c r="FFZ99" s="129"/>
      <c r="FGA99" s="129"/>
      <c r="FGB99" s="129"/>
      <c r="FGC99" s="129"/>
      <c r="FGD99" s="129"/>
      <c r="FGE99" s="129"/>
      <c r="FGF99" s="129"/>
      <c r="FGG99" s="129"/>
      <c r="FGH99" s="129"/>
      <c r="FGI99" s="129"/>
      <c r="FGJ99" s="129"/>
      <c r="FGK99" s="129"/>
      <c r="FGL99" s="129"/>
      <c r="FGM99" s="129"/>
      <c r="FGN99" s="129"/>
      <c r="FGO99" s="129"/>
      <c r="FGP99" s="129"/>
      <c r="FGQ99" s="129"/>
      <c r="FGR99" s="129"/>
      <c r="FGS99" s="129"/>
      <c r="FGT99" s="129"/>
      <c r="FGU99" s="129"/>
      <c r="FGV99" s="129"/>
      <c r="FGW99" s="129"/>
      <c r="FGX99" s="129"/>
      <c r="FGY99" s="129"/>
      <c r="FGZ99" s="129"/>
      <c r="FHA99" s="129"/>
      <c r="FHB99" s="129"/>
      <c r="FHC99" s="129"/>
      <c r="FHD99" s="129"/>
      <c r="FHE99" s="129"/>
      <c r="FHF99" s="129"/>
      <c r="FHG99" s="129"/>
      <c r="FHH99" s="129"/>
      <c r="FHI99" s="129"/>
      <c r="FHJ99" s="129"/>
      <c r="FHK99" s="129"/>
      <c r="FHL99" s="129"/>
      <c r="FHM99" s="129"/>
      <c r="FHN99" s="129"/>
      <c r="FHO99" s="129"/>
      <c r="FHP99" s="129"/>
      <c r="FHQ99" s="129"/>
      <c r="FHR99" s="129"/>
      <c r="FHS99" s="129"/>
      <c r="FHT99" s="129"/>
      <c r="FHU99" s="129"/>
      <c r="FHV99" s="129"/>
      <c r="FHW99" s="129"/>
      <c r="FHX99" s="129"/>
      <c r="FHY99" s="129"/>
      <c r="FHZ99" s="129"/>
      <c r="FIA99" s="129"/>
      <c r="FIB99" s="129"/>
      <c r="FIC99" s="129"/>
      <c r="FID99" s="129"/>
      <c r="FIE99" s="129"/>
      <c r="FIF99" s="129"/>
      <c r="FIG99" s="129"/>
      <c r="FIH99" s="129"/>
      <c r="FII99" s="129"/>
      <c r="FIJ99" s="129"/>
      <c r="FIK99" s="129"/>
      <c r="FIL99" s="129"/>
      <c r="FIM99" s="129"/>
      <c r="FIN99" s="129"/>
      <c r="FIO99" s="129"/>
      <c r="FIP99" s="129"/>
      <c r="FIQ99" s="129"/>
      <c r="FIR99" s="129"/>
      <c r="FIS99" s="129"/>
      <c r="FIT99" s="129"/>
      <c r="FIU99" s="129"/>
      <c r="FIV99" s="129"/>
      <c r="FIW99" s="129"/>
      <c r="FIX99" s="129"/>
      <c r="FIY99" s="129"/>
      <c r="FIZ99" s="129"/>
      <c r="FJA99" s="129"/>
      <c r="FJB99" s="129"/>
      <c r="FJC99" s="129"/>
      <c r="FJD99" s="129"/>
      <c r="FJE99" s="129"/>
      <c r="FJF99" s="129"/>
      <c r="FJG99" s="129"/>
      <c r="FJH99" s="129"/>
      <c r="FJI99" s="129"/>
      <c r="FJJ99" s="129"/>
      <c r="FJK99" s="129"/>
      <c r="FJL99" s="129"/>
      <c r="FJM99" s="129"/>
      <c r="FJN99" s="129"/>
      <c r="FJO99" s="129"/>
      <c r="FJP99" s="129"/>
      <c r="FJQ99" s="129"/>
      <c r="FJR99" s="129"/>
      <c r="FJS99" s="129"/>
      <c r="FJT99" s="129"/>
      <c r="FJU99" s="129"/>
      <c r="FJV99" s="129"/>
      <c r="FJW99" s="129"/>
      <c r="FJX99" s="129"/>
      <c r="FJY99" s="129"/>
      <c r="FJZ99" s="129"/>
      <c r="FKA99" s="129"/>
      <c r="FKB99" s="129"/>
      <c r="FKC99" s="129"/>
      <c r="FKD99" s="129"/>
      <c r="FKE99" s="129"/>
      <c r="FKF99" s="129"/>
      <c r="FKG99" s="129"/>
      <c r="FKH99" s="129"/>
      <c r="FKI99" s="129"/>
      <c r="FKJ99" s="129"/>
      <c r="FKK99" s="129"/>
      <c r="FKL99" s="129"/>
      <c r="FKM99" s="129"/>
      <c r="FKN99" s="129"/>
      <c r="FKO99" s="129"/>
      <c r="FKP99" s="129"/>
      <c r="FKQ99" s="129"/>
      <c r="FKR99" s="129"/>
      <c r="FKS99" s="129"/>
      <c r="FKT99" s="129"/>
      <c r="FKU99" s="129"/>
      <c r="FKV99" s="129"/>
      <c r="FKW99" s="129"/>
      <c r="FKX99" s="129"/>
      <c r="FKY99" s="129"/>
      <c r="FKZ99" s="129"/>
      <c r="FLA99" s="129"/>
      <c r="FLB99" s="129"/>
      <c r="FLC99" s="129"/>
      <c r="FLD99" s="129"/>
      <c r="FLE99" s="129"/>
      <c r="FLF99" s="129"/>
      <c r="FLG99" s="129"/>
      <c r="FLH99" s="129"/>
      <c r="FLI99" s="129"/>
      <c r="FLJ99" s="129"/>
      <c r="FLK99" s="129"/>
      <c r="FLL99" s="129"/>
      <c r="FLM99" s="129"/>
      <c r="FLN99" s="129"/>
      <c r="FLO99" s="129"/>
      <c r="FLP99" s="129"/>
      <c r="FLQ99" s="129"/>
      <c r="FLR99" s="129"/>
      <c r="FLS99" s="129"/>
      <c r="FLT99" s="129"/>
      <c r="FLU99" s="129"/>
      <c r="FLV99" s="129"/>
      <c r="FLW99" s="129"/>
      <c r="FLX99" s="129"/>
      <c r="FLY99" s="129"/>
      <c r="FLZ99" s="129"/>
      <c r="FMA99" s="129"/>
      <c r="FMB99" s="129"/>
      <c r="FMC99" s="129"/>
      <c r="FMD99" s="129"/>
      <c r="FME99" s="129"/>
      <c r="FMF99" s="129"/>
      <c r="FMG99" s="129"/>
      <c r="FMH99" s="129"/>
      <c r="FMI99" s="129"/>
      <c r="FMJ99" s="129"/>
      <c r="FMK99" s="129"/>
      <c r="FML99" s="129"/>
      <c r="FMM99" s="129"/>
      <c r="FMN99" s="129"/>
      <c r="FMO99" s="129"/>
      <c r="FMP99" s="129"/>
      <c r="FMQ99" s="129"/>
      <c r="FMR99" s="129"/>
      <c r="FMS99" s="129"/>
      <c r="FMT99" s="129"/>
      <c r="FMU99" s="129"/>
      <c r="FMV99" s="129"/>
      <c r="FMW99" s="129"/>
      <c r="FMX99" s="129"/>
      <c r="FMY99" s="129"/>
      <c r="FMZ99" s="129"/>
      <c r="FNA99" s="129"/>
      <c r="FNB99" s="129"/>
      <c r="FNC99" s="129"/>
      <c r="FND99" s="129"/>
      <c r="FNE99" s="129"/>
      <c r="FNF99" s="129"/>
      <c r="FNG99" s="129"/>
      <c r="FNH99" s="129"/>
      <c r="FNI99" s="129"/>
      <c r="FNJ99" s="129"/>
      <c r="FNK99" s="129"/>
      <c r="FNL99" s="129"/>
      <c r="FNM99" s="129"/>
      <c r="FNN99" s="129"/>
      <c r="FNO99" s="129"/>
      <c r="FNP99" s="129"/>
      <c r="FNQ99" s="129"/>
      <c r="FNR99" s="129"/>
      <c r="FNS99" s="129"/>
      <c r="FNT99" s="129"/>
      <c r="FNU99" s="129"/>
      <c r="FNV99" s="129"/>
      <c r="FNW99" s="129"/>
      <c r="FNX99" s="129"/>
      <c r="FNY99" s="129"/>
      <c r="FNZ99" s="129"/>
      <c r="FOA99" s="129"/>
      <c r="FOB99" s="129"/>
      <c r="FOC99" s="129"/>
      <c r="FOD99" s="129"/>
      <c r="FOE99" s="129"/>
      <c r="FOF99" s="129"/>
      <c r="FOG99" s="129"/>
      <c r="FOH99" s="129"/>
      <c r="FOI99" s="129"/>
      <c r="FOJ99" s="129"/>
      <c r="FOK99" s="129"/>
      <c r="FOL99" s="129"/>
      <c r="FOM99" s="129"/>
      <c r="FON99" s="129"/>
      <c r="FOO99" s="129"/>
      <c r="FOP99" s="129"/>
      <c r="FOQ99" s="129"/>
      <c r="FOR99" s="129"/>
      <c r="FOS99" s="129"/>
      <c r="FOT99" s="129"/>
      <c r="FOU99" s="129"/>
      <c r="FOV99" s="129"/>
      <c r="FOW99" s="129"/>
      <c r="FOX99" s="129"/>
      <c r="FOY99" s="129"/>
      <c r="FOZ99" s="129"/>
      <c r="FPA99" s="129"/>
      <c r="FPB99" s="129"/>
      <c r="FPC99" s="129"/>
      <c r="FPD99" s="129"/>
      <c r="FPE99" s="129"/>
      <c r="FPF99" s="129"/>
      <c r="FPG99" s="129"/>
      <c r="FPH99" s="129"/>
      <c r="FPI99" s="129"/>
      <c r="FPJ99" s="129"/>
      <c r="FPK99" s="129"/>
      <c r="FPL99" s="129"/>
      <c r="FPM99" s="129"/>
      <c r="FPN99" s="129"/>
      <c r="FPO99" s="129"/>
      <c r="FPP99" s="129"/>
      <c r="FPQ99" s="129"/>
      <c r="FPR99" s="129"/>
      <c r="FPS99" s="129"/>
      <c r="FPT99" s="129"/>
      <c r="FPU99" s="129"/>
      <c r="FPV99" s="129"/>
      <c r="FPW99" s="129"/>
      <c r="FPX99" s="129"/>
      <c r="FPY99" s="129"/>
      <c r="FPZ99" s="129"/>
      <c r="FQA99" s="129"/>
      <c r="FQB99" s="129"/>
      <c r="FQC99" s="129"/>
      <c r="FQD99" s="129"/>
      <c r="FQE99" s="129"/>
      <c r="FQF99" s="129"/>
      <c r="FQG99" s="129"/>
      <c r="FQH99" s="129"/>
      <c r="FQI99" s="129"/>
      <c r="FQJ99" s="129"/>
      <c r="FQK99" s="129"/>
      <c r="FQL99" s="129"/>
      <c r="FQM99" s="129"/>
      <c r="FQN99" s="129"/>
      <c r="FQO99" s="129"/>
      <c r="FQP99" s="129"/>
      <c r="FQQ99" s="129"/>
      <c r="FQR99" s="129"/>
      <c r="FQS99" s="129"/>
      <c r="FQT99" s="129"/>
      <c r="FQU99" s="129"/>
      <c r="FQV99" s="129"/>
      <c r="FQW99" s="129"/>
      <c r="FQX99" s="129"/>
      <c r="FQY99" s="129"/>
      <c r="FQZ99" s="129"/>
      <c r="FRA99" s="129"/>
      <c r="FRB99" s="129"/>
      <c r="FRC99" s="129"/>
      <c r="FRD99" s="129"/>
      <c r="FRE99" s="129"/>
      <c r="FRF99" s="129"/>
      <c r="FRG99" s="129"/>
      <c r="FRH99" s="129"/>
      <c r="FRI99" s="129"/>
      <c r="FRJ99" s="129"/>
      <c r="FRK99" s="129"/>
      <c r="FRL99" s="129"/>
      <c r="FRM99" s="129"/>
      <c r="FRN99" s="129"/>
      <c r="FRO99" s="129"/>
      <c r="FRP99" s="129"/>
      <c r="FRQ99" s="129"/>
      <c r="FRR99" s="129"/>
      <c r="FRS99" s="129"/>
      <c r="FRT99" s="129"/>
      <c r="FRU99" s="129"/>
      <c r="FRV99" s="129"/>
      <c r="FRW99" s="129"/>
      <c r="FRX99" s="129"/>
      <c r="FRY99" s="129"/>
      <c r="FRZ99" s="129"/>
      <c r="FSA99" s="129"/>
      <c r="FSB99" s="129"/>
      <c r="FSC99" s="129"/>
      <c r="FSD99" s="129"/>
      <c r="FSE99" s="129"/>
      <c r="FSF99" s="129"/>
      <c r="FSG99" s="129"/>
      <c r="FSH99" s="129"/>
      <c r="FSI99" s="129"/>
      <c r="FSJ99" s="129"/>
      <c r="FSK99" s="129"/>
      <c r="FSL99" s="129"/>
      <c r="FSM99" s="129"/>
      <c r="FSN99" s="129"/>
      <c r="FSO99" s="129"/>
      <c r="FSP99" s="129"/>
      <c r="FSQ99" s="129"/>
      <c r="FSR99" s="129"/>
      <c r="FSS99" s="129"/>
      <c r="FST99" s="129"/>
      <c r="FSU99" s="129"/>
      <c r="FSV99" s="129"/>
      <c r="FSW99" s="129"/>
      <c r="FSX99" s="129"/>
      <c r="FSY99" s="129"/>
      <c r="FSZ99" s="129"/>
      <c r="FTA99" s="129"/>
      <c r="FTB99" s="129"/>
      <c r="FTC99" s="129"/>
      <c r="FTD99" s="129"/>
      <c r="FTE99" s="129"/>
      <c r="FTF99" s="129"/>
      <c r="FTG99" s="129"/>
      <c r="FTH99" s="129"/>
      <c r="FTI99" s="129"/>
      <c r="FTJ99" s="129"/>
      <c r="FTK99" s="129"/>
      <c r="FTL99" s="129"/>
      <c r="FTM99" s="129"/>
      <c r="FTN99" s="129"/>
      <c r="FTO99" s="129"/>
      <c r="FTP99" s="129"/>
      <c r="FTQ99" s="129"/>
      <c r="FTR99" s="129"/>
      <c r="FTS99" s="129"/>
      <c r="FTT99" s="129"/>
      <c r="FTU99" s="129"/>
      <c r="FTV99" s="129"/>
      <c r="FTW99" s="129"/>
      <c r="FTX99" s="129"/>
      <c r="FTY99" s="129"/>
      <c r="FTZ99" s="129"/>
      <c r="FUA99" s="129"/>
      <c r="FUB99" s="129"/>
      <c r="FUC99" s="129"/>
      <c r="FUD99" s="129"/>
      <c r="FUE99" s="129"/>
      <c r="FUF99" s="129"/>
      <c r="FUG99" s="129"/>
      <c r="FUH99" s="129"/>
      <c r="FUI99" s="129"/>
      <c r="FUJ99" s="129"/>
      <c r="FUK99" s="129"/>
      <c r="FUL99" s="129"/>
      <c r="FUM99" s="129"/>
      <c r="FUN99" s="129"/>
      <c r="FUO99" s="129"/>
      <c r="FUP99" s="129"/>
      <c r="FUQ99" s="129"/>
      <c r="FUR99" s="129"/>
      <c r="FUS99" s="129"/>
      <c r="FUT99" s="129"/>
      <c r="FUU99" s="129"/>
      <c r="FUV99" s="129"/>
      <c r="FUW99" s="129"/>
      <c r="FUX99" s="129"/>
      <c r="FUY99" s="129"/>
      <c r="FUZ99" s="129"/>
      <c r="FVA99" s="129"/>
      <c r="FVB99" s="129"/>
      <c r="FVC99" s="129"/>
      <c r="FVD99" s="129"/>
      <c r="FVE99" s="129"/>
      <c r="FVF99" s="129"/>
      <c r="FVG99" s="129"/>
      <c r="FVH99" s="129"/>
      <c r="FVI99" s="129"/>
      <c r="FVJ99" s="129"/>
      <c r="FVK99" s="129"/>
      <c r="FVL99" s="129"/>
      <c r="FVM99" s="129"/>
      <c r="FVN99" s="129"/>
      <c r="FVO99" s="129"/>
      <c r="FVP99" s="129"/>
      <c r="FVQ99" s="129"/>
      <c r="FVR99" s="129"/>
      <c r="FVS99" s="129"/>
      <c r="FVT99" s="129"/>
      <c r="FVU99" s="129"/>
      <c r="FVV99" s="129"/>
      <c r="FVW99" s="129"/>
      <c r="FVX99" s="129"/>
      <c r="FVY99" s="129"/>
      <c r="FVZ99" s="129"/>
      <c r="FWA99" s="129"/>
      <c r="FWB99" s="129"/>
      <c r="FWC99" s="129"/>
      <c r="FWD99" s="129"/>
      <c r="FWE99" s="129"/>
      <c r="FWF99" s="129"/>
      <c r="FWG99" s="129"/>
      <c r="FWH99" s="129"/>
      <c r="FWI99" s="129"/>
      <c r="FWJ99" s="129"/>
      <c r="FWK99" s="129"/>
      <c r="FWL99" s="129"/>
      <c r="FWM99" s="129"/>
      <c r="FWN99" s="129"/>
      <c r="FWO99" s="129"/>
      <c r="FWP99" s="129"/>
      <c r="FWQ99" s="129"/>
      <c r="FWR99" s="129"/>
      <c r="FWS99" s="129"/>
      <c r="FWT99" s="129"/>
      <c r="FWU99" s="129"/>
      <c r="FWV99" s="129"/>
      <c r="FWW99" s="129"/>
      <c r="FWX99" s="129"/>
      <c r="FWY99" s="129"/>
      <c r="FWZ99" s="129"/>
      <c r="FXA99" s="129"/>
      <c r="FXB99" s="129"/>
      <c r="FXC99" s="129"/>
      <c r="FXD99" s="129"/>
      <c r="FXE99" s="129"/>
      <c r="FXF99" s="129"/>
      <c r="FXG99" s="129"/>
      <c r="FXH99" s="129"/>
      <c r="FXI99" s="129"/>
      <c r="FXJ99" s="129"/>
      <c r="FXK99" s="129"/>
      <c r="FXL99" s="129"/>
      <c r="FXM99" s="129"/>
      <c r="FXN99" s="129"/>
      <c r="FXO99" s="129"/>
      <c r="FXP99" s="129"/>
      <c r="FXQ99" s="129"/>
      <c r="FXR99" s="129"/>
      <c r="FXS99" s="129"/>
      <c r="FXT99" s="129"/>
      <c r="FXU99" s="129"/>
      <c r="FXV99" s="129"/>
      <c r="FXW99" s="129"/>
      <c r="FXX99" s="129"/>
      <c r="FXY99" s="129"/>
      <c r="FXZ99" s="129"/>
      <c r="FYA99" s="129"/>
      <c r="FYB99" s="129"/>
      <c r="FYC99" s="129"/>
      <c r="FYD99" s="129"/>
      <c r="FYE99" s="129"/>
      <c r="FYF99" s="129"/>
      <c r="FYG99" s="129"/>
      <c r="FYH99" s="129"/>
      <c r="FYI99" s="129"/>
      <c r="FYJ99" s="129"/>
      <c r="FYK99" s="129"/>
      <c r="FYL99" s="129"/>
      <c r="FYM99" s="129"/>
      <c r="FYN99" s="129"/>
      <c r="FYO99" s="129"/>
      <c r="FYP99" s="129"/>
      <c r="FYQ99" s="129"/>
      <c r="FYR99" s="129"/>
      <c r="FYS99" s="129"/>
      <c r="FYT99" s="129"/>
      <c r="FYU99" s="129"/>
      <c r="FYV99" s="129"/>
      <c r="FYW99" s="129"/>
      <c r="FYX99" s="129"/>
      <c r="FYY99" s="129"/>
      <c r="FYZ99" s="129"/>
      <c r="FZA99" s="129"/>
      <c r="FZB99" s="129"/>
      <c r="FZC99" s="129"/>
      <c r="FZD99" s="129"/>
      <c r="FZE99" s="129"/>
      <c r="FZF99" s="129"/>
      <c r="FZG99" s="129"/>
      <c r="FZH99" s="129"/>
      <c r="FZI99" s="129"/>
      <c r="FZJ99" s="129"/>
      <c r="FZK99" s="129"/>
      <c r="FZL99" s="129"/>
      <c r="FZM99" s="129"/>
      <c r="FZN99" s="129"/>
      <c r="FZO99" s="129"/>
      <c r="FZP99" s="129"/>
      <c r="FZQ99" s="129"/>
      <c r="FZR99" s="129"/>
      <c r="FZS99" s="129"/>
      <c r="FZT99" s="129"/>
      <c r="FZU99" s="129"/>
      <c r="FZV99" s="129"/>
      <c r="FZW99" s="129"/>
      <c r="FZX99" s="129"/>
      <c r="FZY99" s="129"/>
      <c r="FZZ99" s="129"/>
      <c r="GAA99" s="129"/>
      <c r="GAB99" s="129"/>
      <c r="GAC99" s="129"/>
      <c r="GAD99" s="129"/>
      <c r="GAE99" s="129"/>
      <c r="GAF99" s="129"/>
      <c r="GAG99" s="129"/>
      <c r="GAH99" s="129"/>
      <c r="GAI99" s="129"/>
      <c r="GAJ99" s="129"/>
      <c r="GAK99" s="129"/>
      <c r="GAL99" s="129"/>
      <c r="GAM99" s="129"/>
      <c r="GAN99" s="129"/>
      <c r="GAO99" s="129"/>
      <c r="GAP99" s="129"/>
      <c r="GAQ99" s="129"/>
      <c r="GAR99" s="129"/>
      <c r="GAS99" s="129"/>
      <c r="GAT99" s="129"/>
      <c r="GAU99" s="129"/>
      <c r="GAV99" s="129"/>
      <c r="GAW99" s="129"/>
      <c r="GAX99" s="129"/>
      <c r="GAY99" s="129"/>
      <c r="GAZ99" s="129"/>
      <c r="GBA99" s="129"/>
      <c r="GBB99" s="129"/>
      <c r="GBC99" s="129"/>
      <c r="GBD99" s="129"/>
      <c r="GBE99" s="129"/>
      <c r="GBF99" s="129"/>
      <c r="GBG99" s="129"/>
      <c r="GBH99" s="129"/>
      <c r="GBI99" s="129"/>
      <c r="GBJ99" s="129"/>
      <c r="GBK99" s="129"/>
      <c r="GBL99" s="129"/>
      <c r="GBM99" s="129"/>
      <c r="GBN99" s="129"/>
      <c r="GBO99" s="129"/>
      <c r="GBP99" s="129"/>
      <c r="GBQ99" s="129"/>
      <c r="GBR99" s="129"/>
      <c r="GBS99" s="129"/>
      <c r="GBT99" s="129"/>
      <c r="GBU99" s="129"/>
      <c r="GBV99" s="129"/>
      <c r="GBW99" s="129"/>
      <c r="GBX99" s="129"/>
      <c r="GBY99" s="129"/>
      <c r="GBZ99" s="129"/>
      <c r="GCA99" s="129"/>
      <c r="GCB99" s="129"/>
      <c r="GCC99" s="129"/>
      <c r="GCD99" s="129"/>
      <c r="GCE99" s="129"/>
      <c r="GCF99" s="129"/>
      <c r="GCG99" s="129"/>
      <c r="GCH99" s="129"/>
      <c r="GCI99" s="129"/>
      <c r="GCJ99" s="129"/>
      <c r="GCK99" s="129"/>
      <c r="GCL99" s="129"/>
      <c r="GCM99" s="129"/>
      <c r="GCN99" s="129"/>
      <c r="GCO99" s="129"/>
      <c r="GCP99" s="129"/>
      <c r="GCQ99" s="129"/>
      <c r="GCR99" s="129"/>
      <c r="GCS99" s="129"/>
      <c r="GCT99" s="129"/>
      <c r="GCU99" s="129"/>
      <c r="GCV99" s="129"/>
      <c r="GCW99" s="129"/>
      <c r="GCX99" s="129"/>
      <c r="GCY99" s="129"/>
      <c r="GCZ99" s="129"/>
      <c r="GDA99" s="129"/>
      <c r="GDB99" s="129"/>
      <c r="GDC99" s="129"/>
      <c r="GDD99" s="129"/>
      <c r="GDE99" s="129"/>
      <c r="GDF99" s="129"/>
      <c r="GDG99" s="129"/>
      <c r="GDH99" s="129"/>
      <c r="GDI99" s="129"/>
      <c r="GDJ99" s="129"/>
      <c r="GDK99" s="129"/>
      <c r="GDL99" s="129"/>
      <c r="GDM99" s="129"/>
      <c r="GDN99" s="129"/>
      <c r="GDO99" s="129"/>
      <c r="GDP99" s="129"/>
      <c r="GDQ99" s="129"/>
      <c r="GDR99" s="129"/>
      <c r="GDS99" s="129"/>
      <c r="GDT99" s="129"/>
      <c r="GDU99" s="129"/>
      <c r="GDV99" s="129"/>
      <c r="GDW99" s="129"/>
      <c r="GDX99" s="129"/>
      <c r="GDY99" s="129"/>
      <c r="GDZ99" s="129"/>
      <c r="GEA99" s="129"/>
      <c r="GEB99" s="129"/>
      <c r="GEC99" s="129"/>
      <c r="GED99" s="129"/>
      <c r="GEE99" s="129"/>
      <c r="GEF99" s="129"/>
      <c r="GEG99" s="129"/>
      <c r="GEH99" s="129"/>
      <c r="GEI99" s="129"/>
      <c r="GEJ99" s="129"/>
      <c r="GEK99" s="129"/>
      <c r="GEL99" s="129"/>
      <c r="GEM99" s="129"/>
      <c r="GEN99" s="129"/>
      <c r="GEO99" s="129"/>
      <c r="GEP99" s="129"/>
      <c r="GEQ99" s="129"/>
      <c r="GER99" s="129"/>
      <c r="GES99" s="129"/>
      <c r="GET99" s="129"/>
      <c r="GEU99" s="129"/>
      <c r="GEV99" s="129"/>
      <c r="GEW99" s="129"/>
      <c r="GEX99" s="129"/>
      <c r="GEY99" s="129"/>
      <c r="GEZ99" s="129"/>
      <c r="GFA99" s="129"/>
      <c r="GFB99" s="129"/>
      <c r="GFC99" s="129"/>
      <c r="GFD99" s="129"/>
      <c r="GFE99" s="129"/>
      <c r="GFF99" s="129"/>
      <c r="GFG99" s="129"/>
      <c r="GFH99" s="129"/>
      <c r="GFI99" s="129"/>
      <c r="GFJ99" s="129"/>
      <c r="GFK99" s="129"/>
      <c r="GFL99" s="129"/>
      <c r="GFM99" s="129"/>
      <c r="GFN99" s="129"/>
      <c r="GFO99" s="129"/>
      <c r="GFP99" s="129"/>
      <c r="GFQ99" s="129"/>
      <c r="GFR99" s="129"/>
      <c r="GFS99" s="129"/>
      <c r="GFT99" s="129"/>
      <c r="GFU99" s="129"/>
      <c r="GFV99" s="129"/>
      <c r="GFW99" s="129"/>
      <c r="GFX99" s="129"/>
      <c r="GFY99" s="129"/>
      <c r="GFZ99" s="129"/>
      <c r="GGA99" s="129"/>
      <c r="GGB99" s="129"/>
      <c r="GGC99" s="129"/>
      <c r="GGD99" s="129"/>
      <c r="GGE99" s="129"/>
      <c r="GGF99" s="129"/>
      <c r="GGG99" s="129"/>
      <c r="GGH99" s="129"/>
      <c r="GGI99" s="129"/>
      <c r="GGJ99" s="129"/>
      <c r="GGK99" s="129"/>
      <c r="GGL99" s="129"/>
      <c r="GGM99" s="129"/>
      <c r="GGN99" s="129"/>
      <c r="GGO99" s="129"/>
      <c r="GGP99" s="129"/>
      <c r="GGQ99" s="129"/>
      <c r="GGR99" s="129"/>
      <c r="GGS99" s="129"/>
      <c r="GGT99" s="129"/>
      <c r="GGU99" s="129"/>
      <c r="GGV99" s="129"/>
      <c r="GGW99" s="129"/>
      <c r="GGX99" s="129"/>
      <c r="GGY99" s="129"/>
      <c r="GGZ99" s="129"/>
      <c r="GHA99" s="129"/>
      <c r="GHB99" s="129"/>
      <c r="GHC99" s="129"/>
      <c r="GHD99" s="129"/>
      <c r="GHE99" s="129"/>
      <c r="GHF99" s="129"/>
      <c r="GHG99" s="129"/>
      <c r="GHH99" s="129"/>
      <c r="GHI99" s="129"/>
      <c r="GHJ99" s="129"/>
      <c r="GHK99" s="129"/>
      <c r="GHL99" s="129"/>
      <c r="GHM99" s="129"/>
      <c r="GHN99" s="129"/>
      <c r="GHO99" s="129"/>
      <c r="GHP99" s="129"/>
      <c r="GHQ99" s="129"/>
      <c r="GHR99" s="129"/>
      <c r="GHS99" s="129"/>
      <c r="GHT99" s="129"/>
      <c r="GHU99" s="129"/>
      <c r="GHV99" s="129"/>
      <c r="GHW99" s="129"/>
      <c r="GHX99" s="129"/>
      <c r="GHY99" s="129"/>
      <c r="GHZ99" s="129"/>
      <c r="GIA99" s="129"/>
      <c r="GIB99" s="129"/>
      <c r="GIC99" s="129"/>
      <c r="GID99" s="129"/>
      <c r="GIE99" s="129"/>
      <c r="GIF99" s="129"/>
      <c r="GIG99" s="129"/>
      <c r="GIH99" s="129"/>
      <c r="GII99" s="129"/>
      <c r="GIJ99" s="129"/>
      <c r="GIK99" s="129"/>
      <c r="GIL99" s="129"/>
      <c r="GIM99" s="129"/>
      <c r="GIN99" s="129"/>
      <c r="GIO99" s="129"/>
      <c r="GIP99" s="129"/>
      <c r="GIQ99" s="129"/>
      <c r="GIR99" s="129"/>
      <c r="GIS99" s="129"/>
      <c r="GIT99" s="129"/>
      <c r="GIU99" s="129"/>
      <c r="GIV99" s="129"/>
      <c r="GIW99" s="129"/>
      <c r="GIX99" s="129"/>
      <c r="GIY99" s="129"/>
      <c r="GIZ99" s="129"/>
      <c r="GJA99" s="129"/>
      <c r="GJB99" s="129"/>
      <c r="GJC99" s="129"/>
      <c r="GJD99" s="129"/>
      <c r="GJE99" s="129"/>
      <c r="GJF99" s="129"/>
      <c r="GJG99" s="129"/>
      <c r="GJH99" s="129"/>
      <c r="GJI99" s="129"/>
      <c r="GJJ99" s="129"/>
      <c r="GJK99" s="129"/>
      <c r="GJL99" s="129"/>
      <c r="GJM99" s="129"/>
      <c r="GJN99" s="129"/>
      <c r="GJO99" s="129"/>
      <c r="GJP99" s="129"/>
      <c r="GJQ99" s="129"/>
      <c r="GJR99" s="129"/>
      <c r="GJS99" s="129"/>
      <c r="GJT99" s="129"/>
      <c r="GJU99" s="129"/>
      <c r="GJV99" s="129"/>
      <c r="GJW99" s="129"/>
      <c r="GJX99" s="129"/>
      <c r="GJY99" s="129"/>
      <c r="GJZ99" s="129"/>
      <c r="GKA99" s="129"/>
      <c r="GKB99" s="129"/>
      <c r="GKC99" s="129"/>
      <c r="GKD99" s="129"/>
      <c r="GKE99" s="129"/>
      <c r="GKF99" s="129"/>
      <c r="GKG99" s="129"/>
      <c r="GKH99" s="129"/>
      <c r="GKI99" s="129"/>
      <c r="GKJ99" s="129"/>
      <c r="GKK99" s="129"/>
      <c r="GKL99" s="129"/>
      <c r="GKM99" s="129"/>
      <c r="GKN99" s="129"/>
      <c r="GKO99" s="129"/>
      <c r="GKP99" s="129"/>
      <c r="GKQ99" s="129"/>
      <c r="GKR99" s="129"/>
      <c r="GKS99" s="129"/>
      <c r="GKT99" s="129"/>
      <c r="GKU99" s="129"/>
      <c r="GKV99" s="129"/>
      <c r="GKW99" s="129"/>
      <c r="GKX99" s="129"/>
      <c r="GKY99" s="129"/>
      <c r="GKZ99" s="129"/>
      <c r="GLA99" s="129"/>
      <c r="GLB99" s="129"/>
      <c r="GLC99" s="129"/>
      <c r="GLD99" s="129"/>
      <c r="GLE99" s="129"/>
      <c r="GLF99" s="129"/>
      <c r="GLG99" s="129"/>
      <c r="GLH99" s="129"/>
      <c r="GLI99" s="129"/>
      <c r="GLJ99" s="129"/>
      <c r="GLK99" s="129"/>
      <c r="GLL99" s="129"/>
      <c r="GLM99" s="129"/>
      <c r="GLN99" s="129"/>
      <c r="GLO99" s="129"/>
      <c r="GLP99" s="129"/>
      <c r="GLQ99" s="129"/>
      <c r="GLR99" s="129"/>
      <c r="GLS99" s="129"/>
      <c r="GLT99" s="129"/>
      <c r="GLU99" s="129"/>
      <c r="GLV99" s="129"/>
      <c r="GLW99" s="129"/>
      <c r="GLX99" s="129"/>
      <c r="GLY99" s="129"/>
      <c r="GLZ99" s="129"/>
      <c r="GMA99" s="129"/>
      <c r="GMB99" s="129"/>
      <c r="GMC99" s="129"/>
      <c r="GMD99" s="129"/>
      <c r="GME99" s="129"/>
      <c r="GMF99" s="129"/>
      <c r="GMG99" s="129"/>
      <c r="GMH99" s="129"/>
      <c r="GMI99" s="129"/>
      <c r="GMJ99" s="129"/>
      <c r="GMK99" s="129"/>
      <c r="GML99" s="129"/>
      <c r="GMM99" s="129"/>
      <c r="GMN99" s="129"/>
      <c r="GMO99" s="129"/>
      <c r="GMP99" s="129"/>
      <c r="GMQ99" s="129"/>
      <c r="GMR99" s="129"/>
      <c r="GMS99" s="129"/>
      <c r="GMT99" s="129"/>
      <c r="GMU99" s="129"/>
      <c r="GMV99" s="129"/>
      <c r="GMW99" s="129"/>
      <c r="GMX99" s="129"/>
      <c r="GMY99" s="129"/>
      <c r="GMZ99" s="129"/>
      <c r="GNA99" s="129"/>
      <c r="GNB99" s="129"/>
      <c r="GNC99" s="129"/>
      <c r="GND99" s="129"/>
      <c r="GNE99" s="129"/>
      <c r="GNF99" s="129"/>
      <c r="GNG99" s="129"/>
      <c r="GNH99" s="129"/>
      <c r="GNI99" s="129"/>
      <c r="GNJ99" s="129"/>
      <c r="GNK99" s="129"/>
      <c r="GNL99" s="129"/>
      <c r="GNM99" s="129"/>
      <c r="GNN99" s="129"/>
      <c r="GNO99" s="129"/>
      <c r="GNP99" s="129"/>
      <c r="GNQ99" s="129"/>
      <c r="GNR99" s="129"/>
      <c r="GNS99" s="129"/>
      <c r="GNT99" s="129"/>
      <c r="GNU99" s="129"/>
      <c r="GNV99" s="129"/>
      <c r="GNW99" s="129"/>
      <c r="GNX99" s="129"/>
      <c r="GNY99" s="129"/>
      <c r="GNZ99" s="129"/>
      <c r="GOA99" s="129"/>
      <c r="GOB99" s="129"/>
      <c r="GOC99" s="129"/>
      <c r="GOD99" s="129"/>
      <c r="GOE99" s="129"/>
      <c r="GOF99" s="129"/>
      <c r="GOG99" s="129"/>
      <c r="GOH99" s="129"/>
      <c r="GOI99" s="129"/>
      <c r="GOJ99" s="129"/>
      <c r="GOK99" s="129"/>
      <c r="GOL99" s="129"/>
      <c r="GOM99" s="129"/>
      <c r="GON99" s="129"/>
      <c r="GOO99" s="129"/>
      <c r="GOP99" s="129"/>
      <c r="GOQ99" s="129"/>
      <c r="GOR99" s="129"/>
      <c r="GOS99" s="129"/>
      <c r="GOT99" s="129"/>
      <c r="GOU99" s="129"/>
      <c r="GOV99" s="129"/>
      <c r="GOW99" s="129"/>
      <c r="GOX99" s="129"/>
      <c r="GOY99" s="129"/>
      <c r="GOZ99" s="129"/>
      <c r="GPA99" s="129"/>
      <c r="GPB99" s="129"/>
      <c r="GPC99" s="129"/>
      <c r="GPD99" s="129"/>
      <c r="GPE99" s="129"/>
      <c r="GPF99" s="129"/>
      <c r="GPG99" s="129"/>
      <c r="GPH99" s="129"/>
      <c r="GPI99" s="129"/>
      <c r="GPJ99" s="129"/>
      <c r="GPK99" s="129"/>
      <c r="GPL99" s="129"/>
      <c r="GPM99" s="129"/>
      <c r="GPN99" s="129"/>
      <c r="GPO99" s="129"/>
      <c r="GPP99" s="129"/>
      <c r="GPQ99" s="129"/>
      <c r="GPR99" s="129"/>
      <c r="GPS99" s="129"/>
      <c r="GPT99" s="129"/>
      <c r="GPU99" s="129"/>
      <c r="GPV99" s="129"/>
      <c r="GPW99" s="129"/>
      <c r="GPX99" s="129"/>
      <c r="GPY99" s="129"/>
      <c r="GPZ99" s="129"/>
      <c r="GQA99" s="129"/>
      <c r="GQB99" s="129"/>
      <c r="GQC99" s="129"/>
      <c r="GQD99" s="129"/>
      <c r="GQE99" s="129"/>
      <c r="GQF99" s="129"/>
      <c r="GQG99" s="129"/>
      <c r="GQH99" s="129"/>
      <c r="GQI99" s="129"/>
      <c r="GQJ99" s="129"/>
      <c r="GQK99" s="129"/>
      <c r="GQL99" s="129"/>
      <c r="GQM99" s="129"/>
      <c r="GQN99" s="129"/>
      <c r="GQO99" s="129"/>
      <c r="GQP99" s="129"/>
      <c r="GQQ99" s="129"/>
      <c r="GQR99" s="129"/>
      <c r="GQS99" s="129"/>
      <c r="GQT99" s="129"/>
      <c r="GQU99" s="129"/>
      <c r="GQV99" s="129"/>
      <c r="GQW99" s="129"/>
      <c r="GQX99" s="129"/>
      <c r="GQY99" s="129"/>
      <c r="GQZ99" s="129"/>
      <c r="GRA99" s="129"/>
      <c r="GRB99" s="129"/>
      <c r="GRC99" s="129"/>
      <c r="GRD99" s="129"/>
      <c r="GRE99" s="129"/>
      <c r="GRF99" s="129"/>
      <c r="GRG99" s="129"/>
      <c r="GRH99" s="129"/>
      <c r="GRI99" s="129"/>
      <c r="GRJ99" s="129"/>
      <c r="GRK99" s="129"/>
      <c r="GRL99" s="129"/>
      <c r="GRM99" s="129"/>
      <c r="GRN99" s="129"/>
      <c r="GRO99" s="129"/>
      <c r="GRP99" s="129"/>
      <c r="GRQ99" s="129"/>
      <c r="GRR99" s="129"/>
      <c r="GRS99" s="129"/>
      <c r="GRT99" s="129"/>
      <c r="GRU99" s="129"/>
      <c r="GRV99" s="129"/>
      <c r="GRW99" s="129"/>
      <c r="GRX99" s="129"/>
      <c r="GRY99" s="129"/>
      <c r="GRZ99" s="129"/>
      <c r="GSA99" s="129"/>
      <c r="GSB99" s="129"/>
      <c r="GSC99" s="129"/>
      <c r="GSD99" s="129"/>
      <c r="GSE99" s="129"/>
      <c r="GSF99" s="129"/>
      <c r="GSG99" s="129"/>
      <c r="GSH99" s="129"/>
      <c r="GSI99" s="129"/>
      <c r="GSJ99" s="129"/>
      <c r="GSK99" s="129"/>
      <c r="GSL99" s="129"/>
      <c r="GSM99" s="129"/>
      <c r="GSN99" s="129"/>
      <c r="GSO99" s="129"/>
      <c r="GSP99" s="129"/>
      <c r="GSQ99" s="129"/>
      <c r="GSR99" s="129"/>
      <c r="GSS99" s="129"/>
      <c r="GST99" s="129"/>
      <c r="GSU99" s="129"/>
      <c r="GSV99" s="129"/>
      <c r="GSW99" s="129"/>
      <c r="GSX99" s="129"/>
      <c r="GSY99" s="129"/>
      <c r="GSZ99" s="129"/>
      <c r="GTA99" s="129"/>
      <c r="GTB99" s="129"/>
      <c r="GTC99" s="129"/>
      <c r="GTD99" s="129"/>
      <c r="GTE99" s="129"/>
      <c r="GTF99" s="129"/>
      <c r="GTG99" s="129"/>
      <c r="GTH99" s="129"/>
      <c r="GTI99" s="129"/>
      <c r="GTJ99" s="129"/>
      <c r="GTK99" s="129"/>
      <c r="GTL99" s="129"/>
      <c r="GTM99" s="129"/>
      <c r="GTN99" s="129"/>
      <c r="GTO99" s="129"/>
      <c r="GTP99" s="129"/>
      <c r="GTQ99" s="129"/>
      <c r="GTR99" s="129"/>
      <c r="GTS99" s="129"/>
      <c r="GTT99" s="129"/>
      <c r="GTU99" s="129"/>
      <c r="GTV99" s="129"/>
      <c r="GTW99" s="129"/>
      <c r="GTX99" s="129"/>
      <c r="GTY99" s="129"/>
      <c r="GTZ99" s="129"/>
      <c r="GUA99" s="129"/>
      <c r="GUB99" s="129"/>
      <c r="GUC99" s="129"/>
      <c r="GUD99" s="129"/>
      <c r="GUE99" s="129"/>
      <c r="GUF99" s="129"/>
      <c r="GUG99" s="129"/>
      <c r="GUH99" s="129"/>
      <c r="GUI99" s="129"/>
      <c r="GUJ99" s="129"/>
      <c r="GUK99" s="129"/>
      <c r="GUL99" s="129"/>
      <c r="GUM99" s="129"/>
      <c r="GUN99" s="129"/>
      <c r="GUO99" s="129"/>
      <c r="GUP99" s="129"/>
      <c r="GUQ99" s="129"/>
      <c r="GUR99" s="129"/>
      <c r="GUS99" s="129"/>
      <c r="GUT99" s="129"/>
      <c r="GUU99" s="129"/>
      <c r="GUV99" s="129"/>
      <c r="GUW99" s="129"/>
      <c r="GUX99" s="129"/>
      <c r="GUY99" s="129"/>
      <c r="GUZ99" s="129"/>
      <c r="GVA99" s="129"/>
      <c r="GVB99" s="129"/>
      <c r="GVC99" s="129"/>
      <c r="GVD99" s="129"/>
      <c r="GVE99" s="129"/>
      <c r="GVF99" s="129"/>
      <c r="GVG99" s="129"/>
      <c r="GVH99" s="129"/>
      <c r="GVI99" s="129"/>
      <c r="GVJ99" s="129"/>
      <c r="GVK99" s="129"/>
      <c r="GVL99" s="129"/>
      <c r="GVM99" s="129"/>
      <c r="GVN99" s="129"/>
      <c r="GVO99" s="129"/>
      <c r="GVP99" s="129"/>
      <c r="GVQ99" s="129"/>
      <c r="GVR99" s="129"/>
      <c r="GVS99" s="129"/>
      <c r="GVT99" s="129"/>
      <c r="GVU99" s="129"/>
      <c r="GVV99" s="129"/>
      <c r="GVW99" s="129"/>
      <c r="GVX99" s="129"/>
      <c r="GVY99" s="129"/>
      <c r="GVZ99" s="129"/>
      <c r="GWA99" s="129"/>
      <c r="GWB99" s="129"/>
      <c r="GWC99" s="129"/>
      <c r="GWD99" s="129"/>
      <c r="GWE99" s="129"/>
      <c r="GWF99" s="129"/>
      <c r="GWG99" s="129"/>
      <c r="GWH99" s="129"/>
      <c r="GWI99" s="129"/>
      <c r="GWJ99" s="129"/>
      <c r="GWK99" s="129"/>
      <c r="GWL99" s="129"/>
      <c r="GWM99" s="129"/>
      <c r="GWN99" s="129"/>
      <c r="GWO99" s="129"/>
      <c r="GWP99" s="129"/>
      <c r="GWQ99" s="129"/>
      <c r="GWR99" s="129"/>
      <c r="GWS99" s="129"/>
      <c r="GWT99" s="129"/>
      <c r="GWU99" s="129"/>
      <c r="GWV99" s="129"/>
      <c r="GWW99" s="129"/>
      <c r="GWX99" s="129"/>
      <c r="GWY99" s="129"/>
      <c r="GWZ99" s="129"/>
      <c r="GXA99" s="129"/>
      <c r="GXB99" s="129"/>
      <c r="GXC99" s="129"/>
      <c r="GXD99" s="129"/>
      <c r="GXE99" s="129"/>
      <c r="GXF99" s="129"/>
      <c r="GXG99" s="129"/>
      <c r="GXH99" s="129"/>
      <c r="GXI99" s="129"/>
      <c r="GXJ99" s="129"/>
      <c r="GXK99" s="129"/>
      <c r="GXL99" s="129"/>
      <c r="GXM99" s="129"/>
      <c r="GXN99" s="129"/>
      <c r="GXO99" s="129"/>
      <c r="GXP99" s="129"/>
      <c r="GXQ99" s="129"/>
      <c r="GXR99" s="129"/>
      <c r="GXS99" s="129"/>
      <c r="GXT99" s="129"/>
      <c r="GXU99" s="129"/>
      <c r="GXV99" s="129"/>
      <c r="GXW99" s="129"/>
      <c r="GXX99" s="129"/>
      <c r="GXY99" s="129"/>
      <c r="GXZ99" s="129"/>
      <c r="GYA99" s="129"/>
      <c r="GYB99" s="129"/>
      <c r="GYC99" s="129"/>
      <c r="GYD99" s="129"/>
      <c r="GYE99" s="129"/>
      <c r="GYF99" s="129"/>
      <c r="GYG99" s="129"/>
      <c r="GYH99" s="129"/>
      <c r="GYI99" s="129"/>
      <c r="GYJ99" s="129"/>
      <c r="GYK99" s="129"/>
      <c r="GYL99" s="129"/>
      <c r="GYM99" s="129"/>
      <c r="GYN99" s="129"/>
      <c r="GYO99" s="129"/>
      <c r="GYP99" s="129"/>
      <c r="GYQ99" s="129"/>
      <c r="GYR99" s="129"/>
      <c r="GYS99" s="129"/>
      <c r="GYT99" s="129"/>
      <c r="GYU99" s="129"/>
      <c r="GYV99" s="129"/>
      <c r="GYW99" s="129"/>
      <c r="GYX99" s="129"/>
      <c r="GYY99" s="129"/>
      <c r="GYZ99" s="129"/>
      <c r="GZA99" s="129"/>
      <c r="GZB99" s="129"/>
      <c r="GZC99" s="129"/>
      <c r="GZD99" s="129"/>
      <c r="GZE99" s="129"/>
      <c r="GZF99" s="129"/>
      <c r="GZG99" s="129"/>
      <c r="GZH99" s="129"/>
      <c r="GZI99" s="129"/>
      <c r="GZJ99" s="129"/>
      <c r="GZK99" s="129"/>
      <c r="GZL99" s="129"/>
      <c r="GZM99" s="129"/>
      <c r="GZN99" s="129"/>
      <c r="GZO99" s="129"/>
      <c r="GZP99" s="129"/>
      <c r="GZQ99" s="129"/>
      <c r="GZR99" s="129"/>
      <c r="GZS99" s="129"/>
      <c r="GZT99" s="129"/>
      <c r="GZU99" s="129"/>
      <c r="GZV99" s="129"/>
      <c r="GZW99" s="129"/>
      <c r="GZX99" s="129"/>
      <c r="GZY99" s="129"/>
      <c r="GZZ99" s="129"/>
      <c r="HAA99" s="129"/>
      <c r="HAB99" s="129"/>
      <c r="HAC99" s="129"/>
      <c r="HAD99" s="129"/>
      <c r="HAE99" s="129"/>
      <c r="HAF99" s="129"/>
      <c r="HAG99" s="129"/>
      <c r="HAH99" s="129"/>
      <c r="HAI99" s="129"/>
      <c r="HAJ99" s="129"/>
      <c r="HAK99" s="129"/>
      <c r="HAL99" s="129"/>
      <c r="HAM99" s="129"/>
      <c r="HAN99" s="129"/>
      <c r="HAO99" s="129"/>
      <c r="HAP99" s="129"/>
      <c r="HAQ99" s="129"/>
      <c r="HAR99" s="129"/>
      <c r="HAS99" s="129"/>
      <c r="HAT99" s="129"/>
      <c r="HAU99" s="129"/>
      <c r="HAV99" s="129"/>
      <c r="HAW99" s="129"/>
      <c r="HAX99" s="129"/>
      <c r="HAY99" s="129"/>
      <c r="HAZ99" s="129"/>
      <c r="HBA99" s="129"/>
      <c r="HBB99" s="129"/>
      <c r="HBC99" s="129"/>
      <c r="HBD99" s="129"/>
      <c r="HBE99" s="129"/>
      <c r="HBF99" s="129"/>
      <c r="HBG99" s="129"/>
      <c r="HBH99" s="129"/>
      <c r="HBI99" s="129"/>
      <c r="HBJ99" s="129"/>
      <c r="HBK99" s="129"/>
      <c r="HBL99" s="129"/>
      <c r="HBM99" s="129"/>
      <c r="HBN99" s="129"/>
      <c r="HBO99" s="129"/>
      <c r="HBP99" s="129"/>
      <c r="HBQ99" s="129"/>
      <c r="HBR99" s="129"/>
      <c r="HBS99" s="129"/>
      <c r="HBT99" s="129"/>
      <c r="HBU99" s="129"/>
      <c r="HBV99" s="129"/>
      <c r="HBW99" s="129"/>
      <c r="HBX99" s="129"/>
      <c r="HBY99" s="129"/>
      <c r="HBZ99" s="129"/>
      <c r="HCA99" s="129"/>
      <c r="HCB99" s="129"/>
      <c r="HCC99" s="129"/>
      <c r="HCD99" s="129"/>
      <c r="HCE99" s="129"/>
      <c r="HCF99" s="129"/>
      <c r="HCG99" s="129"/>
      <c r="HCH99" s="129"/>
      <c r="HCI99" s="129"/>
      <c r="HCJ99" s="129"/>
      <c r="HCK99" s="129"/>
      <c r="HCL99" s="129"/>
      <c r="HCM99" s="129"/>
      <c r="HCN99" s="129"/>
      <c r="HCO99" s="129"/>
      <c r="HCP99" s="129"/>
      <c r="HCQ99" s="129"/>
      <c r="HCR99" s="129"/>
      <c r="HCS99" s="129"/>
      <c r="HCT99" s="129"/>
      <c r="HCU99" s="129"/>
      <c r="HCV99" s="129"/>
      <c r="HCW99" s="129"/>
      <c r="HCX99" s="129"/>
      <c r="HCY99" s="129"/>
      <c r="HCZ99" s="129"/>
      <c r="HDA99" s="129"/>
      <c r="HDB99" s="129"/>
      <c r="HDC99" s="129"/>
      <c r="HDD99" s="129"/>
      <c r="HDE99" s="129"/>
      <c r="HDF99" s="129"/>
      <c r="HDG99" s="129"/>
      <c r="HDH99" s="129"/>
      <c r="HDI99" s="129"/>
      <c r="HDJ99" s="129"/>
      <c r="HDK99" s="129"/>
      <c r="HDL99" s="129"/>
      <c r="HDM99" s="129"/>
      <c r="HDN99" s="129"/>
      <c r="HDO99" s="129"/>
      <c r="HDP99" s="129"/>
      <c r="HDQ99" s="129"/>
      <c r="HDR99" s="129"/>
      <c r="HDS99" s="129"/>
      <c r="HDT99" s="129"/>
      <c r="HDU99" s="129"/>
      <c r="HDV99" s="129"/>
      <c r="HDW99" s="129"/>
      <c r="HDX99" s="129"/>
      <c r="HDY99" s="129"/>
      <c r="HDZ99" s="129"/>
      <c r="HEA99" s="129"/>
      <c r="HEB99" s="129"/>
      <c r="HEC99" s="129"/>
      <c r="HED99" s="129"/>
      <c r="HEE99" s="129"/>
      <c r="HEF99" s="129"/>
      <c r="HEG99" s="129"/>
      <c r="HEH99" s="129"/>
      <c r="HEI99" s="129"/>
      <c r="HEJ99" s="129"/>
      <c r="HEK99" s="129"/>
      <c r="HEL99" s="129"/>
      <c r="HEM99" s="129"/>
      <c r="HEN99" s="129"/>
      <c r="HEO99" s="129"/>
      <c r="HEP99" s="129"/>
      <c r="HEQ99" s="129"/>
      <c r="HER99" s="129"/>
      <c r="HES99" s="129"/>
      <c r="HET99" s="129"/>
      <c r="HEU99" s="129"/>
      <c r="HEV99" s="129"/>
      <c r="HEW99" s="129"/>
      <c r="HEX99" s="129"/>
      <c r="HEY99" s="129"/>
      <c r="HEZ99" s="129"/>
      <c r="HFA99" s="129"/>
      <c r="HFB99" s="129"/>
      <c r="HFC99" s="129"/>
      <c r="HFD99" s="129"/>
      <c r="HFE99" s="129"/>
      <c r="HFF99" s="129"/>
      <c r="HFG99" s="129"/>
      <c r="HFH99" s="129"/>
      <c r="HFI99" s="129"/>
      <c r="HFJ99" s="129"/>
      <c r="HFK99" s="129"/>
      <c r="HFL99" s="129"/>
      <c r="HFM99" s="129"/>
      <c r="HFN99" s="129"/>
      <c r="HFO99" s="129"/>
      <c r="HFP99" s="129"/>
      <c r="HFQ99" s="129"/>
      <c r="HFR99" s="129"/>
      <c r="HFS99" s="129"/>
      <c r="HFT99" s="129"/>
      <c r="HFU99" s="129"/>
      <c r="HFV99" s="129"/>
      <c r="HFW99" s="129"/>
      <c r="HFX99" s="129"/>
      <c r="HFY99" s="129"/>
      <c r="HFZ99" s="129"/>
      <c r="HGA99" s="129"/>
      <c r="HGB99" s="129"/>
      <c r="HGC99" s="129"/>
      <c r="HGD99" s="129"/>
      <c r="HGE99" s="129"/>
      <c r="HGF99" s="129"/>
      <c r="HGG99" s="129"/>
      <c r="HGH99" s="129"/>
      <c r="HGI99" s="129"/>
      <c r="HGJ99" s="129"/>
      <c r="HGK99" s="129"/>
      <c r="HGL99" s="129"/>
      <c r="HGM99" s="129"/>
      <c r="HGN99" s="129"/>
      <c r="HGO99" s="129"/>
      <c r="HGP99" s="129"/>
      <c r="HGQ99" s="129"/>
      <c r="HGR99" s="129"/>
      <c r="HGS99" s="129"/>
      <c r="HGT99" s="129"/>
      <c r="HGU99" s="129"/>
      <c r="HGV99" s="129"/>
      <c r="HGW99" s="129"/>
      <c r="HGX99" s="129"/>
      <c r="HGY99" s="129"/>
      <c r="HGZ99" s="129"/>
      <c r="HHA99" s="129"/>
      <c r="HHB99" s="129"/>
      <c r="HHC99" s="129"/>
      <c r="HHD99" s="129"/>
      <c r="HHE99" s="129"/>
      <c r="HHF99" s="129"/>
      <c r="HHG99" s="129"/>
      <c r="HHH99" s="129"/>
      <c r="HHI99" s="129"/>
      <c r="HHJ99" s="129"/>
      <c r="HHK99" s="129"/>
      <c r="HHL99" s="129"/>
      <c r="HHM99" s="129"/>
      <c r="HHN99" s="129"/>
      <c r="HHO99" s="129"/>
      <c r="HHP99" s="129"/>
      <c r="HHQ99" s="129"/>
      <c r="HHR99" s="129"/>
      <c r="HHS99" s="129"/>
      <c r="HHT99" s="129"/>
      <c r="HHU99" s="129"/>
      <c r="HHV99" s="129"/>
      <c r="HHW99" s="129"/>
      <c r="HHX99" s="129"/>
      <c r="HHY99" s="129"/>
      <c r="HHZ99" s="129"/>
      <c r="HIA99" s="129"/>
      <c r="HIB99" s="129"/>
      <c r="HIC99" s="129"/>
      <c r="HID99" s="129"/>
      <c r="HIE99" s="129"/>
      <c r="HIF99" s="129"/>
      <c r="HIG99" s="129"/>
      <c r="HIH99" s="129"/>
      <c r="HII99" s="129"/>
      <c r="HIJ99" s="129"/>
      <c r="HIK99" s="129"/>
      <c r="HIL99" s="129"/>
      <c r="HIM99" s="129"/>
      <c r="HIN99" s="129"/>
      <c r="HIO99" s="129"/>
      <c r="HIP99" s="129"/>
      <c r="HIQ99" s="129"/>
      <c r="HIR99" s="129"/>
      <c r="HIS99" s="129"/>
      <c r="HIT99" s="129"/>
      <c r="HIU99" s="129"/>
      <c r="HIV99" s="129"/>
      <c r="HIW99" s="129"/>
      <c r="HIX99" s="129"/>
      <c r="HIY99" s="129"/>
      <c r="HIZ99" s="129"/>
      <c r="HJA99" s="129"/>
      <c r="HJB99" s="129"/>
      <c r="HJC99" s="129"/>
      <c r="HJD99" s="129"/>
      <c r="HJE99" s="129"/>
      <c r="HJF99" s="129"/>
      <c r="HJG99" s="129"/>
      <c r="HJH99" s="129"/>
      <c r="HJI99" s="129"/>
      <c r="HJJ99" s="129"/>
      <c r="HJK99" s="129"/>
      <c r="HJL99" s="129"/>
      <c r="HJM99" s="129"/>
      <c r="HJN99" s="129"/>
      <c r="HJO99" s="129"/>
      <c r="HJP99" s="129"/>
      <c r="HJQ99" s="129"/>
      <c r="HJR99" s="129"/>
      <c r="HJS99" s="129"/>
      <c r="HJT99" s="129"/>
      <c r="HJU99" s="129"/>
      <c r="HJV99" s="129"/>
      <c r="HJW99" s="129"/>
      <c r="HJX99" s="129"/>
      <c r="HJY99" s="129"/>
      <c r="HJZ99" s="129"/>
      <c r="HKA99" s="129"/>
      <c r="HKB99" s="129"/>
      <c r="HKC99" s="129"/>
      <c r="HKD99" s="129"/>
      <c r="HKE99" s="129"/>
      <c r="HKF99" s="129"/>
      <c r="HKG99" s="129"/>
      <c r="HKH99" s="129"/>
      <c r="HKI99" s="129"/>
      <c r="HKJ99" s="129"/>
      <c r="HKK99" s="129"/>
      <c r="HKL99" s="129"/>
      <c r="HKM99" s="129"/>
      <c r="HKN99" s="129"/>
      <c r="HKO99" s="129"/>
      <c r="HKP99" s="129"/>
      <c r="HKQ99" s="129"/>
      <c r="HKR99" s="129"/>
      <c r="HKS99" s="129"/>
      <c r="HKT99" s="129"/>
      <c r="HKU99" s="129"/>
      <c r="HKV99" s="129"/>
      <c r="HKW99" s="129"/>
      <c r="HKX99" s="129"/>
      <c r="HKY99" s="129"/>
      <c r="HKZ99" s="129"/>
      <c r="HLA99" s="129"/>
      <c r="HLB99" s="129"/>
      <c r="HLC99" s="129"/>
      <c r="HLD99" s="129"/>
      <c r="HLE99" s="129"/>
      <c r="HLF99" s="129"/>
      <c r="HLG99" s="129"/>
      <c r="HLH99" s="129"/>
      <c r="HLI99" s="129"/>
      <c r="HLJ99" s="129"/>
      <c r="HLK99" s="129"/>
      <c r="HLL99" s="129"/>
      <c r="HLM99" s="129"/>
      <c r="HLN99" s="129"/>
      <c r="HLO99" s="129"/>
      <c r="HLP99" s="129"/>
      <c r="HLQ99" s="129"/>
      <c r="HLR99" s="129"/>
      <c r="HLS99" s="129"/>
      <c r="HLT99" s="129"/>
      <c r="HLU99" s="129"/>
      <c r="HLV99" s="129"/>
      <c r="HLW99" s="129"/>
      <c r="HLX99" s="129"/>
      <c r="HLY99" s="129"/>
      <c r="HLZ99" s="129"/>
      <c r="HMA99" s="129"/>
      <c r="HMB99" s="129"/>
      <c r="HMC99" s="129"/>
      <c r="HMD99" s="129"/>
      <c r="HME99" s="129"/>
      <c r="HMF99" s="129"/>
      <c r="HMG99" s="129"/>
      <c r="HMH99" s="129"/>
      <c r="HMI99" s="129"/>
      <c r="HMJ99" s="129"/>
      <c r="HMK99" s="129"/>
      <c r="HML99" s="129"/>
      <c r="HMM99" s="129"/>
      <c r="HMN99" s="129"/>
      <c r="HMO99" s="129"/>
      <c r="HMP99" s="129"/>
      <c r="HMQ99" s="129"/>
      <c r="HMR99" s="129"/>
      <c r="HMS99" s="129"/>
      <c r="HMT99" s="129"/>
      <c r="HMU99" s="129"/>
      <c r="HMV99" s="129"/>
      <c r="HMW99" s="129"/>
      <c r="HMX99" s="129"/>
      <c r="HMY99" s="129"/>
      <c r="HMZ99" s="129"/>
      <c r="HNA99" s="129"/>
      <c r="HNB99" s="129"/>
      <c r="HNC99" s="129"/>
      <c r="HND99" s="129"/>
      <c r="HNE99" s="129"/>
      <c r="HNF99" s="129"/>
      <c r="HNG99" s="129"/>
      <c r="HNH99" s="129"/>
      <c r="HNI99" s="129"/>
      <c r="HNJ99" s="129"/>
      <c r="HNK99" s="129"/>
      <c r="HNL99" s="129"/>
      <c r="HNM99" s="129"/>
      <c r="HNN99" s="129"/>
      <c r="HNO99" s="129"/>
      <c r="HNP99" s="129"/>
      <c r="HNQ99" s="129"/>
      <c r="HNR99" s="129"/>
      <c r="HNS99" s="129"/>
      <c r="HNT99" s="129"/>
      <c r="HNU99" s="129"/>
      <c r="HNV99" s="129"/>
      <c r="HNW99" s="129"/>
      <c r="HNX99" s="129"/>
      <c r="HNY99" s="129"/>
      <c r="HNZ99" s="129"/>
      <c r="HOA99" s="129"/>
      <c r="HOB99" s="129"/>
      <c r="HOC99" s="129"/>
      <c r="HOD99" s="129"/>
      <c r="HOE99" s="129"/>
      <c r="HOF99" s="129"/>
      <c r="HOG99" s="129"/>
      <c r="HOH99" s="129"/>
      <c r="HOI99" s="129"/>
      <c r="HOJ99" s="129"/>
      <c r="HOK99" s="129"/>
      <c r="HOL99" s="129"/>
      <c r="HOM99" s="129"/>
      <c r="HON99" s="129"/>
      <c r="HOO99" s="129"/>
      <c r="HOP99" s="129"/>
      <c r="HOQ99" s="129"/>
      <c r="HOR99" s="129"/>
      <c r="HOS99" s="129"/>
      <c r="HOT99" s="129"/>
      <c r="HOU99" s="129"/>
      <c r="HOV99" s="129"/>
      <c r="HOW99" s="129"/>
      <c r="HOX99" s="129"/>
      <c r="HOY99" s="129"/>
      <c r="HOZ99" s="129"/>
      <c r="HPA99" s="129"/>
      <c r="HPB99" s="129"/>
      <c r="HPC99" s="129"/>
      <c r="HPD99" s="129"/>
      <c r="HPE99" s="129"/>
      <c r="HPF99" s="129"/>
      <c r="HPG99" s="129"/>
      <c r="HPH99" s="129"/>
      <c r="HPI99" s="129"/>
      <c r="HPJ99" s="129"/>
      <c r="HPK99" s="129"/>
      <c r="HPL99" s="129"/>
      <c r="HPM99" s="129"/>
      <c r="HPN99" s="129"/>
      <c r="HPO99" s="129"/>
      <c r="HPP99" s="129"/>
      <c r="HPQ99" s="129"/>
      <c r="HPR99" s="129"/>
      <c r="HPS99" s="129"/>
      <c r="HPT99" s="129"/>
      <c r="HPU99" s="129"/>
      <c r="HPV99" s="129"/>
      <c r="HPW99" s="129"/>
      <c r="HPX99" s="129"/>
      <c r="HPY99" s="129"/>
      <c r="HPZ99" s="129"/>
      <c r="HQA99" s="129"/>
      <c r="HQB99" s="129"/>
      <c r="HQC99" s="129"/>
      <c r="HQD99" s="129"/>
      <c r="HQE99" s="129"/>
      <c r="HQF99" s="129"/>
      <c r="HQG99" s="129"/>
      <c r="HQH99" s="129"/>
      <c r="HQI99" s="129"/>
      <c r="HQJ99" s="129"/>
      <c r="HQK99" s="129"/>
      <c r="HQL99" s="129"/>
      <c r="HQM99" s="129"/>
      <c r="HQN99" s="129"/>
      <c r="HQO99" s="129"/>
      <c r="HQP99" s="129"/>
      <c r="HQQ99" s="129"/>
      <c r="HQR99" s="129"/>
      <c r="HQS99" s="129"/>
      <c r="HQT99" s="129"/>
      <c r="HQU99" s="129"/>
      <c r="HQV99" s="129"/>
      <c r="HQW99" s="129"/>
      <c r="HQX99" s="129"/>
      <c r="HQY99" s="129"/>
      <c r="HQZ99" s="129"/>
      <c r="HRA99" s="129"/>
      <c r="HRB99" s="129"/>
      <c r="HRC99" s="129"/>
      <c r="HRD99" s="129"/>
      <c r="HRE99" s="129"/>
      <c r="HRF99" s="129"/>
      <c r="HRG99" s="129"/>
      <c r="HRH99" s="129"/>
      <c r="HRI99" s="129"/>
      <c r="HRJ99" s="129"/>
      <c r="HRK99" s="129"/>
      <c r="HRL99" s="129"/>
      <c r="HRM99" s="129"/>
      <c r="HRN99" s="129"/>
      <c r="HRO99" s="129"/>
      <c r="HRP99" s="129"/>
      <c r="HRQ99" s="129"/>
      <c r="HRR99" s="129"/>
      <c r="HRS99" s="129"/>
      <c r="HRT99" s="129"/>
      <c r="HRU99" s="129"/>
      <c r="HRV99" s="129"/>
      <c r="HRW99" s="129"/>
      <c r="HRX99" s="129"/>
      <c r="HRY99" s="129"/>
      <c r="HRZ99" s="129"/>
      <c r="HSA99" s="129"/>
      <c r="HSB99" s="129"/>
      <c r="HSC99" s="129"/>
      <c r="HSD99" s="129"/>
      <c r="HSE99" s="129"/>
      <c r="HSF99" s="129"/>
      <c r="HSG99" s="129"/>
      <c r="HSH99" s="129"/>
      <c r="HSI99" s="129"/>
      <c r="HSJ99" s="129"/>
      <c r="HSK99" s="129"/>
      <c r="HSL99" s="129"/>
      <c r="HSM99" s="129"/>
      <c r="HSN99" s="129"/>
      <c r="HSO99" s="129"/>
      <c r="HSP99" s="129"/>
      <c r="HSQ99" s="129"/>
      <c r="HSR99" s="129"/>
      <c r="HSS99" s="129"/>
      <c r="HST99" s="129"/>
      <c r="HSU99" s="129"/>
      <c r="HSV99" s="129"/>
      <c r="HSW99" s="129"/>
      <c r="HSX99" s="129"/>
      <c r="HSY99" s="129"/>
      <c r="HSZ99" s="129"/>
      <c r="HTA99" s="129"/>
      <c r="HTB99" s="129"/>
      <c r="HTC99" s="129"/>
      <c r="HTD99" s="129"/>
      <c r="HTE99" s="129"/>
      <c r="HTF99" s="129"/>
      <c r="HTG99" s="129"/>
      <c r="HTH99" s="129"/>
      <c r="HTI99" s="129"/>
      <c r="HTJ99" s="129"/>
      <c r="HTK99" s="129"/>
      <c r="HTL99" s="129"/>
      <c r="HTM99" s="129"/>
      <c r="HTN99" s="129"/>
      <c r="HTO99" s="129"/>
      <c r="HTP99" s="129"/>
      <c r="HTQ99" s="129"/>
      <c r="HTR99" s="129"/>
      <c r="HTS99" s="129"/>
      <c r="HTT99" s="129"/>
      <c r="HTU99" s="129"/>
      <c r="HTV99" s="129"/>
      <c r="HTW99" s="129"/>
      <c r="HTX99" s="129"/>
      <c r="HTY99" s="129"/>
      <c r="HTZ99" s="129"/>
      <c r="HUA99" s="129"/>
      <c r="HUB99" s="129"/>
      <c r="HUC99" s="129"/>
      <c r="HUD99" s="129"/>
      <c r="HUE99" s="129"/>
      <c r="HUF99" s="129"/>
      <c r="HUG99" s="129"/>
      <c r="HUH99" s="129"/>
      <c r="HUI99" s="129"/>
      <c r="HUJ99" s="129"/>
      <c r="HUK99" s="129"/>
      <c r="HUL99" s="129"/>
      <c r="HUM99" s="129"/>
      <c r="HUN99" s="129"/>
      <c r="HUO99" s="129"/>
      <c r="HUP99" s="129"/>
      <c r="HUQ99" s="129"/>
      <c r="HUR99" s="129"/>
      <c r="HUS99" s="129"/>
      <c r="HUT99" s="129"/>
      <c r="HUU99" s="129"/>
      <c r="HUV99" s="129"/>
      <c r="HUW99" s="129"/>
      <c r="HUX99" s="129"/>
      <c r="HUY99" s="129"/>
      <c r="HUZ99" s="129"/>
      <c r="HVA99" s="129"/>
      <c r="HVB99" s="129"/>
      <c r="HVC99" s="129"/>
      <c r="HVD99" s="129"/>
      <c r="HVE99" s="129"/>
      <c r="HVF99" s="129"/>
      <c r="HVG99" s="129"/>
      <c r="HVH99" s="129"/>
      <c r="HVI99" s="129"/>
      <c r="HVJ99" s="129"/>
      <c r="HVK99" s="129"/>
      <c r="HVL99" s="129"/>
      <c r="HVM99" s="129"/>
      <c r="HVN99" s="129"/>
      <c r="HVO99" s="129"/>
      <c r="HVP99" s="129"/>
      <c r="HVQ99" s="129"/>
      <c r="HVR99" s="129"/>
      <c r="HVS99" s="129"/>
      <c r="HVT99" s="129"/>
      <c r="HVU99" s="129"/>
      <c r="HVV99" s="129"/>
      <c r="HVW99" s="129"/>
      <c r="HVX99" s="129"/>
      <c r="HVY99" s="129"/>
      <c r="HVZ99" s="129"/>
      <c r="HWA99" s="129"/>
      <c r="HWB99" s="129"/>
      <c r="HWC99" s="129"/>
      <c r="HWD99" s="129"/>
      <c r="HWE99" s="129"/>
      <c r="HWF99" s="129"/>
      <c r="HWG99" s="129"/>
      <c r="HWH99" s="129"/>
      <c r="HWI99" s="129"/>
      <c r="HWJ99" s="129"/>
      <c r="HWK99" s="129"/>
      <c r="HWL99" s="129"/>
      <c r="HWM99" s="129"/>
      <c r="HWN99" s="129"/>
      <c r="HWO99" s="129"/>
      <c r="HWP99" s="129"/>
      <c r="HWQ99" s="129"/>
      <c r="HWR99" s="129"/>
      <c r="HWS99" s="129"/>
      <c r="HWT99" s="129"/>
      <c r="HWU99" s="129"/>
      <c r="HWV99" s="129"/>
      <c r="HWW99" s="129"/>
      <c r="HWX99" s="129"/>
      <c r="HWY99" s="129"/>
      <c r="HWZ99" s="129"/>
      <c r="HXA99" s="129"/>
      <c r="HXB99" s="129"/>
      <c r="HXC99" s="129"/>
      <c r="HXD99" s="129"/>
      <c r="HXE99" s="129"/>
      <c r="HXF99" s="129"/>
      <c r="HXG99" s="129"/>
      <c r="HXH99" s="129"/>
      <c r="HXI99" s="129"/>
      <c r="HXJ99" s="129"/>
      <c r="HXK99" s="129"/>
      <c r="HXL99" s="129"/>
      <c r="HXM99" s="129"/>
      <c r="HXN99" s="129"/>
      <c r="HXO99" s="129"/>
      <c r="HXP99" s="129"/>
      <c r="HXQ99" s="129"/>
      <c r="HXR99" s="129"/>
      <c r="HXS99" s="129"/>
      <c r="HXT99" s="129"/>
      <c r="HXU99" s="129"/>
      <c r="HXV99" s="129"/>
      <c r="HXW99" s="129"/>
      <c r="HXX99" s="129"/>
      <c r="HXY99" s="129"/>
      <c r="HXZ99" s="129"/>
      <c r="HYA99" s="129"/>
      <c r="HYB99" s="129"/>
      <c r="HYC99" s="129"/>
      <c r="HYD99" s="129"/>
      <c r="HYE99" s="129"/>
      <c r="HYF99" s="129"/>
      <c r="HYG99" s="129"/>
      <c r="HYH99" s="129"/>
      <c r="HYI99" s="129"/>
      <c r="HYJ99" s="129"/>
      <c r="HYK99" s="129"/>
      <c r="HYL99" s="129"/>
      <c r="HYM99" s="129"/>
      <c r="HYN99" s="129"/>
      <c r="HYO99" s="129"/>
      <c r="HYP99" s="129"/>
      <c r="HYQ99" s="129"/>
      <c r="HYR99" s="129"/>
      <c r="HYS99" s="129"/>
      <c r="HYT99" s="129"/>
      <c r="HYU99" s="129"/>
      <c r="HYV99" s="129"/>
      <c r="HYW99" s="129"/>
      <c r="HYX99" s="129"/>
      <c r="HYY99" s="129"/>
      <c r="HYZ99" s="129"/>
      <c r="HZA99" s="129"/>
      <c r="HZB99" s="129"/>
      <c r="HZC99" s="129"/>
      <c r="HZD99" s="129"/>
      <c r="HZE99" s="129"/>
      <c r="HZF99" s="129"/>
      <c r="HZG99" s="129"/>
      <c r="HZH99" s="129"/>
      <c r="HZI99" s="129"/>
      <c r="HZJ99" s="129"/>
      <c r="HZK99" s="129"/>
      <c r="HZL99" s="129"/>
      <c r="HZM99" s="129"/>
      <c r="HZN99" s="129"/>
      <c r="HZO99" s="129"/>
      <c r="HZP99" s="129"/>
      <c r="HZQ99" s="129"/>
      <c r="HZR99" s="129"/>
      <c r="HZS99" s="129"/>
      <c r="HZT99" s="129"/>
      <c r="HZU99" s="129"/>
      <c r="HZV99" s="129"/>
      <c r="HZW99" s="129"/>
      <c r="HZX99" s="129"/>
      <c r="HZY99" s="129"/>
      <c r="HZZ99" s="129"/>
      <c r="IAA99" s="129"/>
      <c r="IAB99" s="129"/>
      <c r="IAC99" s="129"/>
      <c r="IAD99" s="129"/>
      <c r="IAE99" s="129"/>
      <c r="IAF99" s="129"/>
      <c r="IAG99" s="129"/>
      <c r="IAH99" s="129"/>
      <c r="IAI99" s="129"/>
      <c r="IAJ99" s="129"/>
      <c r="IAK99" s="129"/>
      <c r="IAL99" s="129"/>
      <c r="IAM99" s="129"/>
      <c r="IAN99" s="129"/>
      <c r="IAO99" s="129"/>
      <c r="IAP99" s="129"/>
      <c r="IAQ99" s="129"/>
      <c r="IAR99" s="129"/>
      <c r="IAS99" s="129"/>
      <c r="IAT99" s="129"/>
      <c r="IAU99" s="129"/>
      <c r="IAV99" s="129"/>
      <c r="IAW99" s="129"/>
      <c r="IAX99" s="129"/>
      <c r="IAY99" s="129"/>
      <c r="IAZ99" s="129"/>
      <c r="IBA99" s="129"/>
      <c r="IBB99" s="129"/>
      <c r="IBC99" s="129"/>
      <c r="IBD99" s="129"/>
      <c r="IBE99" s="129"/>
      <c r="IBF99" s="129"/>
      <c r="IBG99" s="129"/>
      <c r="IBH99" s="129"/>
      <c r="IBI99" s="129"/>
      <c r="IBJ99" s="129"/>
      <c r="IBK99" s="129"/>
      <c r="IBL99" s="129"/>
      <c r="IBM99" s="129"/>
      <c r="IBN99" s="129"/>
      <c r="IBO99" s="129"/>
      <c r="IBP99" s="129"/>
      <c r="IBQ99" s="129"/>
      <c r="IBR99" s="129"/>
      <c r="IBS99" s="129"/>
      <c r="IBT99" s="129"/>
      <c r="IBU99" s="129"/>
      <c r="IBV99" s="129"/>
      <c r="IBW99" s="129"/>
      <c r="IBX99" s="129"/>
      <c r="IBY99" s="129"/>
      <c r="IBZ99" s="129"/>
      <c r="ICA99" s="129"/>
      <c r="ICB99" s="129"/>
      <c r="ICC99" s="129"/>
      <c r="ICD99" s="129"/>
      <c r="ICE99" s="129"/>
      <c r="ICF99" s="129"/>
      <c r="ICG99" s="129"/>
      <c r="ICH99" s="129"/>
      <c r="ICI99" s="129"/>
      <c r="ICJ99" s="129"/>
      <c r="ICK99" s="129"/>
      <c r="ICL99" s="129"/>
      <c r="ICM99" s="129"/>
      <c r="ICN99" s="129"/>
      <c r="ICO99" s="129"/>
      <c r="ICP99" s="129"/>
      <c r="ICQ99" s="129"/>
      <c r="ICR99" s="129"/>
      <c r="ICS99" s="129"/>
      <c r="ICT99" s="129"/>
      <c r="ICU99" s="129"/>
      <c r="ICV99" s="129"/>
      <c r="ICW99" s="129"/>
      <c r="ICX99" s="129"/>
      <c r="ICY99" s="129"/>
      <c r="ICZ99" s="129"/>
      <c r="IDA99" s="129"/>
      <c r="IDB99" s="129"/>
      <c r="IDC99" s="129"/>
      <c r="IDD99" s="129"/>
      <c r="IDE99" s="129"/>
      <c r="IDF99" s="129"/>
      <c r="IDG99" s="129"/>
      <c r="IDH99" s="129"/>
      <c r="IDI99" s="129"/>
      <c r="IDJ99" s="129"/>
      <c r="IDK99" s="129"/>
      <c r="IDL99" s="129"/>
      <c r="IDM99" s="129"/>
      <c r="IDN99" s="129"/>
      <c r="IDO99" s="129"/>
      <c r="IDP99" s="129"/>
      <c r="IDQ99" s="129"/>
      <c r="IDR99" s="129"/>
      <c r="IDS99" s="129"/>
      <c r="IDT99" s="129"/>
      <c r="IDU99" s="129"/>
      <c r="IDV99" s="129"/>
      <c r="IDW99" s="129"/>
      <c r="IDX99" s="129"/>
      <c r="IDY99" s="129"/>
      <c r="IDZ99" s="129"/>
      <c r="IEA99" s="129"/>
      <c r="IEB99" s="129"/>
      <c r="IEC99" s="129"/>
      <c r="IED99" s="129"/>
      <c r="IEE99" s="129"/>
      <c r="IEF99" s="129"/>
      <c r="IEG99" s="129"/>
      <c r="IEH99" s="129"/>
      <c r="IEI99" s="129"/>
      <c r="IEJ99" s="129"/>
      <c r="IEK99" s="129"/>
      <c r="IEL99" s="129"/>
      <c r="IEM99" s="129"/>
      <c r="IEN99" s="129"/>
      <c r="IEO99" s="129"/>
      <c r="IEP99" s="129"/>
      <c r="IEQ99" s="129"/>
      <c r="IER99" s="129"/>
      <c r="IES99" s="129"/>
      <c r="IET99" s="129"/>
      <c r="IEU99" s="129"/>
      <c r="IEV99" s="129"/>
      <c r="IEW99" s="129"/>
      <c r="IEX99" s="129"/>
      <c r="IEY99" s="129"/>
      <c r="IEZ99" s="129"/>
      <c r="IFA99" s="129"/>
      <c r="IFB99" s="129"/>
      <c r="IFC99" s="129"/>
      <c r="IFD99" s="129"/>
      <c r="IFE99" s="129"/>
      <c r="IFF99" s="129"/>
      <c r="IFG99" s="129"/>
      <c r="IFH99" s="129"/>
      <c r="IFI99" s="129"/>
      <c r="IFJ99" s="129"/>
      <c r="IFK99" s="129"/>
      <c r="IFL99" s="129"/>
      <c r="IFM99" s="129"/>
      <c r="IFN99" s="129"/>
      <c r="IFO99" s="129"/>
      <c r="IFP99" s="129"/>
      <c r="IFQ99" s="129"/>
      <c r="IFR99" s="129"/>
      <c r="IFS99" s="129"/>
      <c r="IFT99" s="129"/>
      <c r="IFU99" s="129"/>
      <c r="IFV99" s="129"/>
      <c r="IFW99" s="129"/>
      <c r="IFX99" s="129"/>
      <c r="IFY99" s="129"/>
      <c r="IFZ99" s="129"/>
      <c r="IGA99" s="129"/>
      <c r="IGB99" s="129"/>
      <c r="IGC99" s="129"/>
      <c r="IGD99" s="129"/>
      <c r="IGE99" s="129"/>
      <c r="IGF99" s="129"/>
      <c r="IGG99" s="129"/>
      <c r="IGH99" s="129"/>
      <c r="IGI99" s="129"/>
      <c r="IGJ99" s="129"/>
      <c r="IGK99" s="129"/>
      <c r="IGL99" s="129"/>
      <c r="IGM99" s="129"/>
      <c r="IGN99" s="129"/>
      <c r="IGO99" s="129"/>
      <c r="IGP99" s="129"/>
      <c r="IGQ99" s="129"/>
      <c r="IGR99" s="129"/>
      <c r="IGS99" s="129"/>
      <c r="IGT99" s="129"/>
      <c r="IGU99" s="129"/>
      <c r="IGV99" s="129"/>
      <c r="IGW99" s="129"/>
      <c r="IGX99" s="129"/>
      <c r="IGY99" s="129"/>
      <c r="IGZ99" s="129"/>
      <c r="IHA99" s="129"/>
      <c r="IHB99" s="129"/>
      <c r="IHC99" s="129"/>
      <c r="IHD99" s="129"/>
      <c r="IHE99" s="129"/>
      <c r="IHF99" s="129"/>
      <c r="IHG99" s="129"/>
      <c r="IHH99" s="129"/>
      <c r="IHI99" s="129"/>
      <c r="IHJ99" s="129"/>
      <c r="IHK99" s="129"/>
      <c r="IHL99" s="129"/>
      <c r="IHM99" s="129"/>
      <c r="IHN99" s="129"/>
      <c r="IHO99" s="129"/>
      <c r="IHP99" s="129"/>
      <c r="IHQ99" s="129"/>
      <c r="IHR99" s="129"/>
      <c r="IHS99" s="129"/>
      <c r="IHT99" s="129"/>
      <c r="IHU99" s="129"/>
      <c r="IHV99" s="129"/>
      <c r="IHW99" s="129"/>
      <c r="IHX99" s="129"/>
      <c r="IHY99" s="129"/>
      <c r="IHZ99" s="129"/>
      <c r="IIA99" s="129"/>
      <c r="IIB99" s="129"/>
      <c r="IIC99" s="129"/>
      <c r="IID99" s="129"/>
      <c r="IIE99" s="129"/>
      <c r="IIF99" s="129"/>
      <c r="IIG99" s="129"/>
      <c r="IIH99" s="129"/>
      <c r="III99" s="129"/>
      <c r="IIJ99" s="129"/>
      <c r="IIK99" s="129"/>
      <c r="IIL99" s="129"/>
      <c r="IIM99" s="129"/>
      <c r="IIN99" s="129"/>
      <c r="IIO99" s="129"/>
      <c r="IIP99" s="129"/>
      <c r="IIQ99" s="129"/>
      <c r="IIR99" s="129"/>
      <c r="IIS99" s="129"/>
      <c r="IIT99" s="129"/>
      <c r="IIU99" s="129"/>
      <c r="IIV99" s="129"/>
      <c r="IIW99" s="129"/>
      <c r="IIX99" s="129"/>
      <c r="IIY99" s="129"/>
      <c r="IIZ99" s="129"/>
      <c r="IJA99" s="129"/>
      <c r="IJB99" s="129"/>
      <c r="IJC99" s="129"/>
      <c r="IJD99" s="129"/>
      <c r="IJE99" s="129"/>
      <c r="IJF99" s="129"/>
      <c r="IJG99" s="129"/>
      <c r="IJH99" s="129"/>
      <c r="IJI99" s="129"/>
      <c r="IJJ99" s="129"/>
      <c r="IJK99" s="129"/>
      <c r="IJL99" s="129"/>
      <c r="IJM99" s="129"/>
      <c r="IJN99" s="129"/>
      <c r="IJO99" s="129"/>
      <c r="IJP99" s="129"/>
      <c r="IJQ99" s="129"/>
      <c r="IJR99" s="129"/>
      <c r="IJS99" s="129"/>
      <c r="IJT99" s="129"/>
      <c r="IJU99" s="129"/>
      <c r="IJV99" s="129"/>
      <c r="IJW99" s="129"/>
      <c r="IJX99" s="129"/>
      <c r="IJY99" s="129"/>
      <c r="IJZ99" s="129"/>
      <c r="IKA99" s="129"/>
      <c r="IKB99" s="129"/>
      <c r="IKC99" s="129"/>
      <c r="IKD99" s="129"/>
      <c r="IKE99" s="129"/>
      <c r="IKF99" s="129"/>
      <c r="IKG99" s="129"/>
      <c r="IKH99" s="129"/>
      <c r="IKI99" s="129"/>
      <c r="IKJ99" s="129"/>
      <c r="IKK99" s="129"/>
      <c r="IKL99" s="129"/>
      <c r="IKM99" s="129"/>
      <c r="IKN99" s="129"/>
      <c r="IKO99" s="129"/>
      <c r="IKP99" s="129"/>
      <c r="IKQ99" s="129"/>
      <c r="IKR99" s="129"/>
      <c r="IKS99" s="129"/>
      <c r="IKT99" s="129"/>
      <c r="IKU99" s="129"/>
      <c r="IKV99" s="129"/>
      <c r="IKW99" s="129"/>
      <c r="IKX99" s="129"/>
      <c r="IKY99" s="129"/>
      <c r="IKZ99" s="129"/>
      <c r="ILA99" s="129"/>
      <c r="ILB99" s="129"/>
      <c r="ILC99" s="129"/>
      <c r="ILD99" s="129"/>
      <c r="ILE99" s="129"/>
      <c r="ILF99" s="129"/>
      <c r="ILG99" s="129"/>
      <c r="ILH99" s="129"/>
      <c r="ILI99" s="129"/>
      <c r="ILJ99" s="129"/>
      <c r="ILK99" s="129"/>
      <c r="ILL99" s="129"/>
      <c r="ILM99" s="129"/>
      <c r="ILN99" s="129"/>
      <c r="ILO99" s="129"/>
      <c r="ILP99" s="129"/>
      <c r="ILQ99" s="129"/>
      <c r="ILR99" s="129"/>
      <c r="ILS99" s="129"/>
      <c r="ILT99" s="129"/>
      <c r="ILU99" s="129"/>
      <c r="ILV99" s="129"/>
      <c r="ILW99" s="129"/>
      <c r="ILX99" s="129"/>
      <c r="ILY99" s="129"/>
      <c r="ILZ99" s="129"/>
      <c r="IMA99" s="129"/>
      <c r="IMB99" s="129"/>
      <c r="IMC99" s="129"/>
      <c r="IMD99" s="129"/>
      <c r="IME99" s="129"/>
      <c r="IMF99" s="129"/>
      <c r="IMG99" s="129"/>
      <c r="IMH99" s="129"/>
      <c r="IMI99" s="129"/>
      <c r="IMJ99" s="129"/>
      <c r="IMK99" s="129"/>
      <c r="IML99" s="129"/>
      <c r="IMM99" s="129"/>
      <c r="IMN99" s="129"/>
      <c r="IMO99" s="129"/>
      <c r="IMP99" s="129"/>
      <c r="IMQ99" s="129"/>
      <c r="IMR99" s="129"/>
      <c r="IMS99" s="129"/>
      <c r="IMT99" s="129"/>
      <c r="IMU99" s="129"/>
      <c r="IMV99" s="129"/>
      <c r="IMW99" s="129"/>
      <c r="IMX99" s="129"/>
      <c r="IMY99" s="129"/>
      <c r="IMZ99" s="129"/>
      <c r="INA99" s="129"/>
      <c r="INB99" s="129"/>
      <c r="INC99" s="129"/>
      <c r="IND99" s="129"/>
      <c r="INE99" s="129"/>
      <c r="INF99" s="129"/>
      <c r="ING99" s="129"/>
      <c r="INH99" s="129"/>
      <c r="INI99" s="129"/>
      <c r="INJ99" s="129"/>
      <c r="INK99" s="129"/>
      <c r="INL99" s="129"/>
      <c r="INM99" s="129"/>
      <c r="INN99" s="129"/>
      <c r="INO99" s="129"/>
      <c r="INP99" s="129"/>
      <c r="INQ99" s="129"/>
      <c r="INR99" s="129"/>
      <c r="INS99" s="129"/>
      <c r="INT99" s="129"/>
      <c r="INU99" s="129"/>
      <c r="INV99" s="129"/>
      <c r="INW99" s="129"/>
      <c r="INX99" s="129"/>
      <c r="INY99" s="129"/>
      <c r="INZ99" s="129"/>
      <c r="IOA99" s="129"/>
      <c r="IOB99" s="129"/>
      <c r="IOC99" s="129"/>
      <c r="IOD99" s="129"/>
      <c r="IOE99" s="129"/>
      <c r="IOF99" s="129"/>
      <c r="IOG99" s="129"/>
      <c r="IOH99" s="129"/>
      <c r="IOI99" s="129"/>
      <c r="IOJ99" s="129"/>
      <c r="IOK99" s="129"/>
      <c r="IOL99" s="129"/>
      <c r="IOM99" s="129"/>
      <c r="ION99" s="129"/>
      <c r="IOO99" s="129"/>
      <c r="IOP99" s="129"/>
      <c r="IOQ99" s="129"/>
      <c r="IOR99" s="129"/>
      <c r="IOS99" s="129"/>
      <c r="IOT99" s="129"/>
      <c r="IOU99" s="129"/>
      <c r="IOV99" s="129"/>
      <c r="IOW99" s="129"/>
      <c r="IOX99" s="129"/>
      <c r="IOY99" s="129"/>
      <c r="IOZ99" s="129"/>
      <c r="IPA99" s="129"/>
      <c r="IPB99" s="129"/>
      <c r="IPC99" s="129"/>
      <c r="IPD99" s="129"/>
      <c r="IPE99" s="129"/>
      <c r="IPF99" s="129"/>
      <c r="IPG99" s="129"/>
      <c r="IPH99" s="129"/>
      <c r="IPI99" s="129"/>
      <c r="IPJ99" s="129"/>
      <c r="IPK99" s="129"/>
      <c r="IPL99" s="129"/>
      <c r="IPM99" s="129"/>
      <c r="IPN99" s="129"/>
      <c r="IPO99" s="129"/>
      <c r="IPP99" s="129"/>
      <c r="IPQ99" s="129"/>
      <c r="IPR99" s="129"/>
      <c r="IPS99" s="129"/>
      <c r="IPT99" s="129"/>
      <c r="IPU99" s="129"/>
      <c r="IPV99" s="129"/>
      <c r="IPW99" s="129"/>
      <c r="IPX99" s="129"/>
      <c r="IPY99" s="129"/>
      <c r="IPZ99" s="129"/>
      <c r="IQA99" s="129"/>
      <c r="IQB99" s="129"/>
      <c r="IQC99" s="129"/>
      <c r="IQD99" s="129"/>
      <c r="IQE99" s="129"/>
      <c r="IQF99" s="129"/>
      <c r="IQG99" s="129"/>
      <c r="IQH99" s="129"/>
      <c r="IQI99" s="129"/>
      <c r="IQJ99" s="129"/>
      <c r="IQK99" s="129"/>
      <c r="IQL99" s="129"/>
      <c r="IQM99" s="129"/>
      <c r="IQN99" s="129"/>
      <c r="IQO99" s="129"/>
      <c r="IQP99" s="129"/>
      <c r="IQQ99" s="129"/>
      <c r="IQR99" s="129"/>
      <c r="IQS99" s="129"/>
      <c r="IQT99" s="129"/>
      <c r="IQU99" s="129"/>
      <c r="IQV99" s="129"/>
      <c r="IQW99" s="129"/>
      <c r="IQX99" s="129"/>
      <c r="IQY99" s="129"/>
      <c r="IQZ99" s="129"/>
      <c r="IRA99" s="129"/>
      <c r="IRB99" s="129"/>
      <c r="IRC99" s="129"/>
      <c r="IRD99" s="129"/>
      <c r="IRE99" s="129"/>
      <c r="IRF99" s="129"/>
      <c r="IRG99" s="129"/>
      <c r="IRH99" s="129"/>
      <c r="IRI99" s="129"/>
      <c r="IRJ99" s="129"/>
      <c r="IRK99" s="129"/>
      <c r="IRL99" s="129"/>
      <c r="IRM99" s="129"/>
      <c r="IRN99" s="129"/>
      <c r="IRO99" s="129"/>
      <c r="IRP99" s="129"/>
      <c r="IRQ99" s="129"/>
      <c r="IRR99" s="129"/>
      <c r="IRS99" s="129"/>
      <c r="IRT99" s="129"/>
      <c r="IRU99" s="129"/>
      <c r="IRV99" s="129"/>
      <c r="IRW99" s="129"/>
      <c r="IRX99" s="129"/>
      <c r="IRY99" s="129"/>
      <c r="IRZ99" s="129"/>
      <c r="ISA99" s="129"/>
      <c r="ISB99" s="129"/>
      <c r="ISC99" s="129"/>
      <c r="ISD99" s="129"/>
      <c r="ISE99" s="129"/>
      <c r="ISF99" s="129"/>
      <c r="ISG99" s="129"/>
      <c r="ISH99" s="129"/>
      <c r="ISI99" s="129"/>
      <c r="ISJ99" s="129"/>
      <c r="ISK99" s="129"/>
      <c r="ISL99" s="129"/>
      <c r="ISM99" s="129"/>
      <c r="ISN99" s="129"/>
      <c r="ISO99" s="129"/>
      <c r="ISP99" s="129"/>
      <c r="ISQ99" s="129"/>
      <c r="ISR99" s="129"/>
      <c r="ISS99" s="129"/>
      <c r="IST99" s="129"/>
      <c r="ISU99" s="129"/>
      <c r="ISV99" s="129"/>
      <c r="ISW99" s="129"/>
      <c r="ISX99" s="129"/>
      <c r="ISY99" s="129"/>
      <c r="ISZ99" s="129"/>
      <c r="ITA99" s="129"/>
      <c r="ITB99" s="129"/>
      <c r="ITC99" s="129"/>
      <c r="ITD99" s="129"/>
      <c r="ITE99" s="129"/>
      <c r="ITF99" s="129"/>
      <c r="ITG99" s="129"/>
      <c r="ITH99" s="129"/>
      <c r="ITI99" s="129"/>
      <c r="ITJ99" s="129"/>
      <c r="ITK99" s="129"/>
      <c r="ITL99" s="129"/>
      <c r="ITM99" s="129"/>
      <c r="ITN99" s="129"/>
      <c r="ITO99" s="129"/>
      <c r="ITP99" s="129"/>
      <c r="ITQ99" s="129"/>
      <c r="ITR99" s="129"/>
      <c r="ITS99" s="129"/>
      <c r="ITT99" s="129"/>
      <c r="ITU99" s="129"/>
      <c r="ITV99" s="129"/>
      <c r="ITW99" s="129"/>
      <c r="ITX99" s="129"/>
      <c r="ITY99" s="129"/>
      <c r="ITZ99" s="129"/>
      <c r="IUA99" s="129"/>
      <c r="IUB99" s="129"/>
      <c r="IUC99" s="129"/>
      <c r="IUD99" s="129"/>
      <c r="IUE99" s="129"/>
      <c r="IUF99" s="129"/>
      <c r="IUG99" s="129"/>
      <c r="IUH99" s="129"/>
      <c r="IUI99" s="129"/>
      <c r="IUJ99" s="129"/>
      <c r="IUK99" s="129"/>
      <c r="IUL99" s="129"/>
      <c r="IUM99" s="129"/>
      <c r="IUN99" s="129"/>
      <c r="IUO99" s="129"/>
      <c r="IUP99" s="129"/>
      <c r="IUQ99" s="129"/>
      <c r="IUR99" s="129"/>
      <c r="IUS99" s="129"/>
      <c r="IUT99" s="129"/>
      <c r="IUU99" s="129"/>
      <c r="IUV99" s="129"/>
      <c r="IUW99" s="129"/>
      <c r="IUX99" s="129"/>
      <c r="IUY99" s="129"/>
      <c r="IUZ99" s="129"/>
      <c r="IVA99" s="129"/>
      <c r="IVB99" s="129"/>
      <c r="IVC99" s="129"/>
      <c r="IVD99" s="129"/>
      <c r="IVE99" s="129"/>
      <c r="IVF99" s="129"/>
      <c r="IVG99" s="129"/>
      <c r="IVH99" s="129"/>
      <c r="IVI99" s="129"/>
      <c r="IVJ99" s="129"/>
      <c r="IVK99" s="129"/>
      <c r="IVL99" s="129"/>
      <c r="IVM99" s="129"/>
      <c r="IVN99" s="129"/>
      <c r="IVO99" s="129"/>
      <c r="IVP99" s="129"/>
      <c r="IVQ99" s="129"/>
      <c r="IVR99" s="129"/>
      <c r="IVS99" s="129"/>
      <c r="IVT99" s="129"/>
      <c r="IVU99" s="129"/>
      <c r="IVV99" s="129"/>
      <c r="IVW99" s="129"/>
      <c r="IVX99" s="129"/>
      <c r="IVY99" s="129"/>
      <c r="IVZ99" s="129"/>
      <c r="IWA99" s="129"/>
      <c r="IWB99" s="129"/>
      <c r="IWC99" s="129"/>
      <c r="IWD99" s="129"/>
      <c r="IWE99" s="129"/>
      <c r="IWF99" s="129"/>
      <c r="IWG99" s="129"/>
      <c r="IWH99" s="129"/>
      <c r="IWI99" s="129"/>
      <c r="IWJ99" s="129"/>
      <c r="IWK99" s="129"/>
      <c r="IWL99" s="129"/>
      <c r="IWM99" s="129"/>
      <c r="IWN99" s="129"/>
      <c r="IWO99" s="129"/>
      <c r="IWP99" s="129"/>
      <c r="IWQ99" s="129"/>
      <c r="IWR99" s="129"/>
      <c r="IWS99" s="129"/>
      <c r="IWT99" s="129"/>
      <c r="IWU99" s="129"/>
      <c r="IWV99" s="129"/>
      <c r="IWW99" s="129"/>
      <c r="IWX99" s="129"/>
      <c r="IWY99" s="129"/>
      <c r="IWZ99" s="129"/>
      <c r="IXA99" s="129"/>
      <c r="IXB99" s="129"/>
      <c r="IXC99" s="129"/>
      <c r="IXD99" s="129"/>
      <c r="IXE99" s="129"/>
      <c r="IXF99" s="129"/>
      <c r="IXG99" s="129"/>
      <c r="IXH99" s="129"/>
      <c r="IXI99" s="129"/>
      <c r="IXJ99" s="129"/>
      <c r="IXK99" s="129"/>
      <c r="IXL99" s="129"/>
      <c r="IXM99" s="129"/>
      <c r="IXN99" s="129"/>
      <c r="IXO99" s="129"/>
      <c r="IXP99" s="129"/>
      <c r="IXQ99" s="129"/>
      <c r="IXR99" s="129"/>
      <c r="IXS99" s="129"/>
      <c r="IXT99" s="129"/>
      <c r="IXU99" s="129"/>
      <c r="IXV99" s="129"/>
      <c r="IXW99" s="129"/>
      <c r="IXX99" s="129"/>
      <c r="IXY99" s="129"/>
      <c r="IXZ99" s="129"/>
      <c r="IYA99" s="129"/>
      <c r="IYB99" s="129"/>
      <c r="IYC99" s="129"/>
      <c r="IYD99" s="129"/>
      <c r="IYE99" s="129"/>
      <c r="IYF99" s="129"/>
      <c r="IYG99" s="129"/>
      <c r="IYH99" s="129"/>
      <c r="IYI99" s="129"/>
      <c r="IYJ99" s="129"/>
      <c r="IYK99" s="129"/>
      <c r="IYL99" s="129"/>
      <c r="IYM99" s="129"/>
      <c r="IYN99" s="129"/>
      <c r="IYO99" s="129"/>
      <c r="IYP99" s="129"/>
      <c r="IYQ99" s="129"/>
      <c r="IYR99" s="129"/>
      <c r="IYS99" s="129"/>
      <c r="IYT99" s="129"/>
      <c r="IYU99" s="129"/>
      <c r="IYV99" s="129"/>
      <c r="IYW99" s="129"/>
      <c r="IYX99" s="129"/>
      <c r="IYY99" s="129"/>
      <c r="IYZ99" s="129"/>
      <c r="IZA99" s="129"/>
      <c r="IZB99" s="129"/>
      <c r="IZC99" s="129"/>
      <c r="IZD99" s="129"/>
      <c r="IZE99" s="129"/>
      <c r="IZF99" s="129"/>
      <c r="IZG99" s="129"/>
      <c r="IZH99" s="129"/>
      <c r="IZI99" s="129"/>
      <c r="IZJ99" s="129"/>
      <c r="IZK99" s="129"/>
      <c r="IZL99" s="129"/>
      <c r="IZM99" s="129"/>
      <c r="IZN99" s="129"/>
      <c r="IZO99" s="129"/>
      <c r="IZP99" s="129"/>
      <c r="IZQ99" s="129"/>
      <c r="IZR99" s="129"/>
      <c r="IZS99" s="129"/>
      <c r="IZT99" s="129"/>
      <c r="IZU99" s="129"/>
      <c r="IZV99" s="129"/>
      <c r="IZW99" s="129"/>
      <c r="IZX99" s="129"/>
      <c r="IZY99" s="129"/>
      <c r="IZZ99" s="129"/>
      <c r="JAA99" s="129"/>
      <c r="JAB99" s="129"/>
      <c r="JAC99" s="129"/>
      <c r="JAD99" s="129"/>
      <c r="JAE99" s="129"/>
      <c r="JAF99" s="129"/>
      <c r="JAG99" s="129"/>
      <c r="JAH99" s="129"/>
      <c r="JAI99" s="129"/>
      <c r="JAJ99" s="129"/>
      <c r="JAK99" s="129"/>
      <c r="JAL99" s="129"/>
      <c r="JAM99" s="129"/>
      <c r="JAN99" s="129"/>
      <c r="JAO99" s="129"/>
      <c r="JAP99" s="129"/>
      <c r="JAQ99" s="129"/>
      <c r="JAR99" s="129"/>
      <c r="JAS99" s="129"/>
      <c r="JAT99" s="129"/>
      <c r="JAU99" s="129"/>
      <c r="JAV99" s="129"/>
      <c r="JAW99" s="129"/>
      <c r="JAX99" s="129"/>
      <c r="JAY99" s="129"/>
      <c r="JAZ99" s="129"/>
      <c r="JBA99" s="129"/>
      <c r="JBB99" s="129"/>
      <c r="JBC99" s="129"/>
      <c r="JBD99" s="129"/>
      <c r="JBE99" s="129"/>
      <c r="JBF99" s="129"/>
      <c r="JBG99" s="129"/>
      <c r="JBH99" s="129"/>
      <c r="JBI99" s="129"/>
      <c r="JBJ99" s="129"/>
      <c r="JBK99" s="129"/>
      <c r="JBL99" s="129"/>
      <c r="JBM99" s="129"/>
      <c r="JBN99" s="129"/>
      <c r="JBO99" s="129"/>
      <c r="JBP99" s="129"/>
      <c r="JBQ99" s="129"/>
      <c r="JBR99" s="129"/>
      <c r="JBS99" s="129"/>
      <c r="JBT99" s="129"/>
      <c r="JBU99" s="129"/>
      <c r="JBV99" s="129"/>
      <c r="JBW99" s="129"/>
      <c r="JBX99" s="129"/>
      <c r="JBY99" s="129"/>
      <c r="JBZ99" s="129"/>
      <c r="JCA99" s="129"/>
      <c r="JCB99" s="129"/>
      <c r="JCC99" s="129"/>
      <c r="JCD99" s="129"/>
      <c r="JCE99" s="129"/>
      <c r="JCF99" s="129"/>
      <c r="JCG99" s="129"/>
      <c r="JCH99" s="129"/>
      <c r="JCI99" s="129"/>
      <c r="JCJ99" s="129"/>
      <c r="JCK99" s="129"/>
      <c r="JCL99" s="129"/>
      <c r="JCM99" s="129"/>
      <c r="JCN99" s="129"/>
      <c r="JCO99" s="129"/>
      <c r="JCP99" s="129"/>
      <c r="JCQ99" s="129"/>
      <c r="JCR99" s="129"/>
      <c r="JCS99" s="129"/>
      <c r="JCT99" s="129"/>
      <c r="JCU99" s="129"/>
      <c r="JCV99" s="129"/>
      <c r="JCW99" s="129"/>
      <c r="JCX99" s="129"/>
      <c r="JCY99" s="129"/>
      <c r="JCZ99" s="129"/>
      <c r="JDA99" s="129"/>
      <c r="JDB99" s="129"/>
      <c r="JDC99" s="129"/>
      <c r="JDD99" s="129"/>
      <c r="JDE99" s="129"/>
      <c r="JDF99" s="129"/>
      <c r="JDG99" s="129"/>
      <c r="JDH99" s="129"/>
      <c r="JDI99" s="129"/>
      <c r="JDJ99" s="129"/>
      <c r="JDK99" s="129"/>
      <c r="JDL99" s="129"/>
      <c r="JDM99" s="129"/>
      <c r="JDN99" s="129"/>
      <c r="JDO99" s="129"/>
      <c r="JDP99" s="129"/>
      <c r="JDQ99" s="129"/>
      <c r="JDR99" s="129"/>
      <c r="JDS99" s="129"/>
      <c r="JDT99" s="129"/>
      <c r="JDU99" s="129"/>
      <c r="JDV99" s="129"/>
      <c r="JDW99" s="129"/>
      <c r="JDX99" s="129"/>
      <c r="JDY99" s="129"/>
      <c r="JDZ99" s="129"/>
      <c r="JEA99" s="129"/>
      <c r="JEB99" s="129"/>
      <c r="JEC99" s="129"/>
      <c r="JED99" s="129"/>
      <c r="JEE99" s="129"/>
      <c r="JEF99" s="129"/>
      <c r="JEG99" s="129"/>
      <c r="JEH99" s="129"/>
      <c r="JEI99" s="129"/>
      <c r="JEJ99" s="129"/>
      <c r="JEK99" s="129"/>
      <c r="JEL99" s="129"/>
      <c r="JEM99" s="129"/>
      <c r="JEN99" s="129"/>
      <c r="JEO99" s="129"/>
      <c r="JEP99" s="129"/>
      <c r="JEQ99" s="129"/>
      <c r="JER99" s="129"/>
      <c r="JES99" s="129"/>
      <c r="JET99" s="129"/>
      <c r="JEU99" s="129"/>
      <c r="JEV99" s="129"/>
      <c r="JEW99" s="129"/>
      <c r="JEX99" s="129"/>
      <c r="JEY99" s="129"/>
      <c r="JEZ99" s="129"/>
      <c r="JFA99" s="129"/>
      <c r="JFB99" s="129"/>
      <c r="JFC99" s="129"/>
      <c r="JFD99" s="129"/>
      <c r="JFE99" s="129"/>
      <c r="JFF99" s="129"/>
      <c r="JFG99" s="129"/>
      <c r="JFH99" s="129"/>
      <c r="JFI99" s="129"/>
      <c r="JFJ99" s="129"/>
      <c r="JFK99" s="129"/>
      <c r="JFL99" s="129"/>
      <c r="JFM99" s="129"/>
      <c r="JFN99" s="129"/>
      <c r="JFO99" s="129"/>
      <c r="JFP99" s="129"/>
      <c r="JFQ99" s="129"/>
      <c r="JFR99" s="129"/>
      <c r="JFS99" s="129"/>
      <c r="JFT99" s="129"/>
      <c r="JFU99" s="129"/>
      <c r="JFV99" s="129"/>
      <c r="JFW99" s="129"/>
      <c r="JFX99" s="129"/>
      <c r="JFY99" s="129"/>
      <c r="JFZ99" s="129"/>
      <c r="JGA99" s="129"/>
      <c r="JGB99" s="129"/>
      <c r="JGC99" s="129"/>
      <c r="JGD99" s="129"/>
      <c r="JGE99" s="129"/>
      <c r="JGF99" s="129"/>
      <c r="JGG99" s="129"/>
      <c r="JGH99" s="129"/>
      <c r="JGI99" s="129"/>
      <c r="JGJ99" s="129"/>
      <c r="JGK99" s="129"/>
      <c r="JGL99" s="129"/>
      <c r="JGM99" s="129"/>
      <c r="JGN99" s="129"/>
      <c r="JGO99" s="129"/>
      <c r="JGP99" s="129"/>
      <c r="JGQ99" s="129"/>
      <c r="JGR99" s="129"/>
      <c r="JGS99" s="129"/>
      <c r="JGT99" s="129"/>
      <c r="JGU99" s="129"/>
      <c r="JGV99" s="129"/>
      <c r="JGW99" s="129"/>
      <c r="JGX99" s="129"/>
      <c r="JGY99" s="129"/>
      <c r="JGZ99" s="129"/>
      <c r="JHA99" s="129"/>
      <c r="JHB99" s="129"/>
      <c r="JHC99" s="129"/>
      <c r="JHD99" s="129"/>
      <c r="JHE99" s="129"/>
      <c r="JHF99" s="129"/>
      <c r="JHG99" s="129"/>
      <c r="JHH99" s="129"/>
      <c r="JHI99" s="129"/>
      <c r="JHJ99" s="129"/>
      <c r="JHK99" s="129"/>
      <c r="JHL99" s="129"/>
      <c r="JHM99" s="129"/>
      <c r="JHN99" s="129"/>
      <c r="JHO99" s="129"/>
      <c r="JHP99" s="129"/>
      <c r="JHQ99" s="129"/>
      <c r="JHR99" s="129"/>
      <c r="JHS99" s="129"/>
      <c r="JHT99" s="129"/>
      <c r="JHU99" s="129"/>
      <c r="JHV99" s="129"/>
      <c r="JHW99" s="129"/>
      <c r="JHX99" s="129"/>
      <c r="JHY99" s="129"/>
      <c r="JHZ99" s="129"/>
      <c r="JIA99" s="129"/>
      <c r="JIB99" s="129"/>
      <c r="JIC99" s="129"/>
      <c r="JID99" s="129"/>
      <c r="JIE99" s="129"/>
      <c r="JIF99" s="129"/>
      <c r="JIG99" s="129"/>
      <c r="JIH99" s="129"/>
      <c r="JII99" s="129"/>
      <c r="JIJ99" s="129"/>
      <c r="JIK99" s="129"/>
      <c r="JIL99" s="129"/>
      <c r="JIM99" s="129"/>
      <c r="JIN99" s="129"/>
      <c r="JIO99" s="129"/>
      <c r="JIP99" s="129"/>
      <c r="JIQ99" s="129"/>
      <c r="JIR99" s="129"/>
      <c r="JIS99" s="129"/>
      <c r="JIT99" s="129"/>
      <c r="JIU99" s="129"/>
      <c r="JIV99" s="129"/>
      <c r="JIW99" s="129"/>
      <c r="JIX99" s="129"/>
      <c r="JIY99" s="129"/>
      <c r="JIZ99" s="129"/>
      <c r="JJA99" s="129"/>
      <c r="JJB99" s="129"/>
      <c r="JJC99" s="129"/>
      <c r="JJD99" s="129"/>
      <c r="JJE99" s="129"/>
      <c r="JJF99" s="129"/>
      <c r="JJG99" s="129"/>
      <c r="JJH99" s="129"/>
      <c r="JJI99" s="129"/>
      <c r="JJJ99" s="129"/>
      <c r="JJK99" s="129"/>
      <c r="JJL99" s="129"/>
      <c r="JJM99" s="129"/>
      <c r="JJN99" s="129"/>
      <c r="JJO99" s="129"/>
      <c r="JJP99" s="129"/>
      <c r="JJQ99" s="129"/>
      <c r="JJR99" s="129"/>
      <c r="JJS99" s="129"/>
      <c r="JJT99" s="129"/>
      <c r="JJU99" s="129"/>
      <c r="JJV99" s="129"/>
      <c r="JJW99" s="129"/>
      <c r="JJX99" s="129"/>
      <c r="JJY99" s="129"/>
      <c r="JJZ99" s="129"/>
      <c r="JKA99" s="129"/>
      <c r="JKB99" s="129"/>
      <c r="JKC99" s="129"/>
      <c r="JKD99" s="129"/>
      <c r="JKE99" s="129"/>
      <c r="JKF99" s="129"/>
      <c r="JKG99" s="129"/>
      <c r="JKH99" s="129"/>
      <c r="JKI99" s="129"/>
      <c r="JKJ99" s="129"/>
      <c r="JKK99" s="129"/>
      <c r="JKL99" s="129"/>
      <c r="JKM99" s="129"/>
      <c r="JKN99" s="129"/>
      <c r="JKO99" s="129"/>
      <c r="JKP99" s="129"/>
      <c r="JKQ99" s="129"/>
      <c r="JKR99" s="129"/>
      <c r="JKS99" s="129"/>
      <c r="JKT99" s="129"/>
      <c r="JKU99" s="129"/>
      <c r="JKV99" s="129"/>
      <c r="JKW99" s="129"/>
      <c r="JKX99" s="129"/>
      <c r="JKY99" s="129"/>
      <c r="JKZ99" s="129"/>
      <c r="JLA99" s="129"/>
      <c r="JLB99" s="129"/>
      <c r="JLC99" s="129"/>
      <c r="JLD99" s="129"/>
      <c r="JLE99" s="129"/>
      <c r="JLF99" s="129"/>
      <c r="JLG99" s="129"/>
      <c r="JLH99" s="129"/>
      <c r="JLI99" s="129"/>
      <c r="JLJ99" s="129"/>
      <c r="JLK99" s="129"/>
      <c r="JLL99" s="129"/>
      <c r="JLM99" s="129"/>
      <c r="JLN99" s="129"/>
      <c r="JLO99" s="129"/>
      <c r="JLP99" s="129"/>
      <c r="JLQ99" s="129"/>
      <c r="JLR99" s="129"/>
      <c r="JLS99" s="129"/>
      <c r="JLT99" s="129"/>
      <c r="JLU99" s="129"/>
      <c r="JLV99" s="129"/>
      <c r="JLW99" s="129"/>
      <c r="JLX99" s="129"/>
      <c r="JLY99" s="129"/>
      <c r="JLZ99" s="129"/>
      <c r="JMA99" s="129"/>
      <c r="JMB99" s="129"/>
      <c r="JMC99" s="129"/>
      <c r="JMD99" s="129"/>
      <c r="JME99" s="129"/>
      <c r="JMF99" s="129"/>
      <c r="JMG99" s="129"/>
      <c r="JMH99" s="129"/>
      <c r="JMI99" s="129"/>
      <c r="JMJ99" s="129"/>
      <c r="JMK99" s="129"/>
      <c r="JML99" s="129"/>
      <c r="JMM99" s="129"/>
      <c r="JMN99" s="129"/>
      <c r="JMO99" s="129"/>
      <c r="JMP99" s="129"/>
      <c r="JMQ99" s="129"/>
      <c r="JMR99" s="129"/>
      <c r="JMS99" s="129"/>
      <c r="JMT99" s="129"/>
      <c r="JMU99" s="129"/>
      <c r="JMV99" s="129"/>
      <c r="JMW99" s="129"/>
      <c r="JMX99" s="129"/>
      <c r="JMY99" s="129"/>
      <c r="JMZ99" s="129"/>
      <c r="JNA99" s="129"/>
      <c r="JNB99" s="129"/>
      <c r="JNC99" s="129"/>
      <c r="JND99" s="129"/>
      <c r="JNE99" s="129"/>
      <c r="JNF99" s="129"/>
      <c r="JNG99" s="129"/>
      <c r="JNH99" s="129"/>
      <c r="JNI99" s="129"/>
      <c r="JNJ99" s="129"/>
      <c r="JNK99" s="129"/>
      <c r="JNL99" s="129"/>
      <c r="JNM99" s="129"/>
      <c r="JNN99" s="129"/>
      <c r="JNO99" s="129"/>
      <c r="JNP99" s="129"/>
      <c r="JNQ99" s="129"/>
      <c r="JNR99" s="129"/>
      <c r="JNS99" s="129"/>
      <c r="JNT99" s="129"/>
      <c r="JNU99" s="129"/>
      <c r="JNV99" s="129"/>
      <c r="JNW99" s="129"/>
      <c r="JNX99" s="129"/>
      <c r="JNY99" s="129"/>
      <c r="JNZ99" s="129"/>
      <c r="JOA99" s="129"/>
      <c r="JOB99" s="129"/>
      <c r="JOC99" s="129"/>
      <c r="JOD99" s="129"/>
      <c r="JOE99" s="129"/>
      <c r="JOF99" s="129"/>
      <c r="JOG99" s="129"/>
      <c r="JOH99" s="129"/>
      <c r="JOI99" s="129"/>
      <c r="JOJ99" s="129"/>
      <c r="JOK99" s="129"/>
      <c r="JOL99" s="129"/>
      <c r="JOM99" s="129"/>
      <c r="JON99" s="129"/>
      <c r="JOO99" s="129"/>
      <c r="JOP99" s="129"/>
      <c r="JOQ99" s="129"/>
      <c r="JOR99" s="129"/>
      <c r="JOS99" s="129"/>
      <c r="JOT99" s="129"/>
      <c r="JOU99" s="129"/>
      <c r="JOV99" s="129"/>
      <c r="JOW99" s="129"/>
      <c r="JOX99" s="129"/>
      <c r="JOY99" s="129"/>
      <c r="JOZ99" s="129"/>
      <c r="JPA99" s="129"/>
      <c r="JPB99" s="129"/>
      <c r="JPC99" s="129"/>
      <c r="JPD99" s="129"/>
      <c r="JPE99" s="129"/>
      <c r="JPF99" s="129"/>
      <c r="JPG99" s="129"/>
      <c r="JPH99" s="129"/>
      <c r="JPI99" s="129"/>
      <c r="JPJ99" s="129"/>
      <c r="JPK99" s="129"/>
      <c r="JPL99" s="129"/>
      <c r="JPM99" s="129"/>
      <c r="JPN99" s="129"/>
      <c r="JPO99" s="129"/>
      <c r="JPP99" s="129"/>
      <c r="JPQ99" s="129"/>
      <c r="JPR99" s="129"/>
      <c r="JPS99" s="129"/>
      <c r="JPT99" s="129"/>
      <c r="JPU99" s="129"/>
      <c r="JPV99" s="129"/>
      <c r="JPW99" s="129"/>
      <c r="JPX99" s="129"/>
      <c r="JPY99" s="129"/>
      <c r="JPZ99" s="129"/>
      <c r="JQA99" s="129"/>
      <c r="JQB99" s="129"/>
      <c r="JQC99" s="129"/>
      <c r="JQD99" s="129"/>
      <c r="JQE99" s="129"/>
      <c r="JQF99" s="129"/>
      <c r="JQG99" s="129"/>
      <c r="JQH99" s="129"/>
      <c r="JQI99" s="129"/>
      <c r="JQJ99" s="129"/>
      <c r="JQK99" s="129"/>
      <c r="JQL99" s="129"/>
      <c r="JQM99" s="129"/>
      <c r="JQN99" s="129"/>
      <c r="JQO99" s="129"/>
      <c r="JQP99" s="129"/>
      <c r="JQQ99" s="129"/>
      <c r="JQR99" s="129"/>
      <c r="JQS99" s="129"/>
      <c r="JQT99" s="129"/>
      <c r="JQU99" s="129"/>
      <c r="JQV99" s="129"/>
      <c r="JQW99" s="129"/>
      <c r="JQX99" s="129"/>
      <c r="JQY99" s="129"/>
      <c r="JQZ99" s="129"/>
      <c r="JRA99" s="129"/>
      <c r="JRB99" s="129"/>
      <c r="JRC99" s="129"/>
      <c r="JRD99" s="129"/>
      <c r="JRE99" s="129"/>
      <c r="JRF99" s="129"/>
      <c r="JRG99" s="129"/>
      <c r="JRH99" s="129"/>
      <c r="JRI99" s="129"/>
      <c r="JRJ99" s="129"/>
      <c r="JRK99" s="129"/>
      <c r="JRL99" s="129"/>
      <c r="JRM99" s="129"/>
      <c r="JRN99" s="129"/>
      <c r="JRO99" s="129"/>
      <c r="JRP99" s="129"/>
      <c r="JRQ99" s="129"/>
      <c r="JRR99" s="129"/>
      <c r="JRS99" s="129"/>
      <c r="JRT99" s="129"/>
      <c r="JRU99" s="129"/>
      <c r="JRV99" s="129"/>
      <c r="JRW99" s="129"/>
      <c r="JRX99" s="129"/>
      <c r="JRY99" s="129"/>
      <c r="JRZ99" s="129"/>
      <c r="JSA99" s="129"/>
      <c r="JSB99" s="129"/>
      <c r="JSC99" s="129"/>
      <c r="JSD99" s="129"/>
      <c r="JSE99" s="129"/>
      <c r="JSF99" s="129"/>
      <c r="JSG99" s="129"/>
      <c r="JSH99" s="129"/>
      <c r="JSI99" s="129"/>
      <c r="JSJ99" s="129"/>
      <c r="JSK99" s="129"/>
      <c r="JSL99" s="129"/>
      <c r="JSM99" s="129"/>
      <c r="JSN99" s="129"/>
      <c r="JSO99" s="129"/>
      <c r="JSP99" s="129"/>
      <c r="JSQ99" s="129"/>
      <c r="JSR99" s="129"/>
      <c r="JSS99" s="129"/>
      <c r="JST99" s="129"/>
      <c r="JSU99" s="129"/>
      <c r="JSV99" s="129"/>
      <c r="JSW99" s="129"/>
      <c r="JSX99" s="129"/>
      <c r="JSY99" s="129"/>
      <c r="JSZ99" s="129"/>
      <c r="JTA99" s="129"/>
      <c r="JTB99" s="129"/>
      <c r="JTC99" s="129"/>
      <c r="JTD99" s="129"/>
      <c r="JTE99" s="129"/>
      <c r="JTF99" s="129"/>
      <c r="JTG99" s="129"/>
      <c r="JTH99" s="129"/>
      <c r="JTI99" s="129"/>
      <c r="JTJ99" s="129"/>
      <c r="JTK99" s="129"/>
      <c r="JTL99" s="129"/>
      <c r="JTM99" s="129"/>
      <c r="JTN99" s="129"/>
      <c r="JTO99" s="129"/>
      <c r="JTP99" s="129"/>
      <c r="JTQ99" s="129"/>
      <c r="JTR99" s="129"/>
      <c r="JTS99" s="129"/>
      <c r="JTT99" s="129"/>
      <c r="JTU99" s="129"/>
      <c r="JTV99" s="129"/>
      <c r="JTW99" s="129"/>
      <c r="JTX99" s="129"/>
      <c r="JTY99" s="129"/>
      <c r="JTZ99" s="129"/>
      <c r="JUA99" s="129"/>
      <c r="JUB99" s="129"/>
      <c r="JUC99" s="129"/>
      <c r="JUD99" s="129"/>
      <c r="JUE99" s="129"/>
      <c r="JUF99" s="129"/>
      <c r="JUG99" s="129"/>
      <c r="JUH99" s="129"/>
      <c r="JUI99" s="129"/>
      <c r="JUJ99" s="129"/>
      <c r="JUK99" s="129"/>
      <c r="JUL99" s="129"/>
      <c r="JUM99" s="129"/>
      <c r="JUN99" s="129"/>
      <c r="JUO99" s="129"/>
      <c r="JUP99" s="129"/>
      <c r="JUQ99" s="129"/>
      <c r="JUR99" s="129"/>
      <c r="JUS99" s="129"/>
      <c r="JUT99" s="129"/>
      <c r="JUU99" s="129"/>
      <c r="JUV99" s="129"/>
      <c r="JUW99" s="129"/>
      <c r="JUX99" s="129"/>
      <c r="JUY99" s="129"/>
      <c r="JUZ99" s="129"/>
      <c r="JVA99" s="129"/>
      <c r="JVB99" s="129"/>
      <c r="JVC99" s="129"/>
      <c r="JVD99" s="129"/>
      <c r="JVE99" s="129"/>
      <c r="JVF99" s="129"/>
      <c r="JVG99" s="129"/>
      <c r="JVH99" s="129"/>
      <c r="JVI99" s="129"/>
      <c r="JVJ99" s="129"/>
      <c r="JVK99" s="129"/>
      <c r="JVL99" s="129"/>
      <c r="JVM99" s="129"/>
      <c r="JVN99" s="129"/>
      <c r="JVO99" s="129"/>
      <c r="JVP99" s="129"/>
      <c r="JVQ99" s="129"/>
      <c r="JVR99" s="129"/>
      <c r="JVS99" s="129"/>
      <c r="JVT99" s="129"/>
      <c r="JVU99" s="129"/>
      <c r="JVV99" s="129"/>
      <c r="JVW99" s="129"/>
      <c r="JVX99" s="129"/>
      <c r="JVY99" s="129"/>
      <c r="JVZ99" s="129"/>
      <c r="JWA99" s="129"/>
      <c r="JWB99" s="129"/>
      <c r="JWC99" s="129"/>
      <c r="JWD99" s="129"/>
      <c r="JWE99" s="129"/>
      <c r="JWF99" s="129"/>
      <c r="JWG99" s="129"/>
      <c r="JWH99" s="129"/>
      <c r="JWI99" s="129"/>
      <c r="JWJ99" s="129"/>
      <c r="JWK99" s="129"/>
      <c r="JWL99" s="129"/>
      <c r="JWM99" s="129"/>
      <c r="JWN99" s="129"/>
      <c r="JWO99" s="129"/>
      <c r="JWP99" s="129"/>
      <c r="JWQ99" s="129"/>
      <c r="JWR99" s="129"/>
      <c r="JWS99" s="129"/>
      <c r="JWT99" s="129"/>
      <c r="JWU99" s="129"/>
      <c r="JWV99" s="129"/>
      <c r="JWW99" s="129"/>
      <c r="JWX99" s="129"/>
      <c r="JWY99" s="129"/>
      <c r="JWZ99" s="129"/>
      <c r="JXA99" s="129"/>
      <c r="JXB99" s="129"/>
      <c r="JXC99" s="129"/>
      <c r="JXD99" s="129"/>
      <c r="JXE99" s="129"/>
      <c r="JXF99" s="129"/>
      <c r="JXG99" s="129"/>
      <c r="JXH99" s="129"/>
      <c r="JXI99" s="129"/>
      <c r="JXJ99" s="129"/>
      <c r="JXK99" s="129"/>
      <c r="JXL99" s="129"/>
      <c r="JXM99" s="129"/>
      <c r="JXN99" s="129"/>
      <c r="JXO99" s="129"/>
      <c r="JXP99" s="129"/>
      <c r="JXQ99" s="129"/>
      <c r="JXR99" s="129"/>
      <c r="JXS99" s="129"/>
      <c r="JXT99" s="129"/>
      <c r="JXU99" s="129"/>
      <c r="JXV99" s="129"/>
      <c r="JXW99" s="129"/>
      <c r="JXX99" s="129"/>
      <c r="JXY99" s="129"/>
      <c r="JXZ99" s="129"/>
      <c r="JYA99" s="129"/>
      <c r="JYB99" s="129"/>
      <c r="JYC99" s="129"/>
      <c r="JYD99" s="129"/>
      <c r="JYE99" s="129"/>
      <c r="JYF99" s="129"/>
      <c r="JYG99" s="129"/>
      <c r="JYH99" s="129"/>
      <c r="JYI99" s="129"/>
      <c r="JYJ99" s="129"/>
      <c r="JYK99" s="129"/>
      <c r="JYL99" s="129"/>
      <c r="JYM99" s="129"/>
      <c r="JYN99" s="129"/>
      <c r="JYO99" s="129"/>
      <c r="JYP99" s="129"/>
      <c r="JYQ99" s="129"/>
      <c r="JYR99" s="129"/>
      <c r="JYS99" s="129"/>
      <c r="JYT99" s="129"/>
      <c r="JYU99" s="129"/>
      <c r="JYV99" s="129"/>
      <c r="JYW99" s="129"/>
      <c r="JYX99" s="129"/>
      <c r="JYY99" s="129"/>
      <c r="JYZ99" s="129"/>
      <c r="JZA99" s="129"/>
      <c r="JZB99" s="129"/>
      <c r="JZC99" s="129"/>
      <c r="JZD99" s="129"/>
      <c r="JZE99" s="129"/>
      <c r="JZF99" s="129"/>
      <c r="JZG99" s="129"/>
      <c r="JZH99" s="129"/>
      <c r="JZI99" s="129"/>
      <c r="JZJ99" s="129"/>
      <c r="JZK99" s="129"/>
      <c r="JZL99" s="129"/>
      <c r="JZM99" s="129"/>
      <c r="JZN99" s="129"/>
      <c r="JZO99" s="129"/>
      <c r="JZP99" s="129"/>
      <c r="JZQ99" s="129"/>
      <c r="JZR99" s="129"/>
      <c r="JZS99" s="129"/>
      <c r="JZT99" s="129"/>
      <c r="JZU99" s="129"/>
      <c r="JZV99" s="129"/>
      <c r="JZW99" s="129"/>
      <c r="JZX99" s="129"/>
      <c r="JZY99" s="129"/>
      <c r="JZZ99" s="129"/>
      <c r="KAA99" s="129"/>
      <c r="KAB99" s="129"/>
      <c r="KAC99" s="129"/>
      <c r="KAD99" s="129"/>
      <c r="KAE99" s="129"/>
      <c r="KAF99" s="129"/>
      <c r="KAG99" s="129"/>
      <c r="KAH99" s="129"/>
      <c r="KAI99" s="129"/>
      <c r="KAJ99" s="129"/>
      <c r="KAK99" s="129"/>
      <c r="KAL99" s="129"/>
      <c r="KAM99" s="129"/>
      <c r="KAN99" s="129"/>
      <c r="KAO99" s="129"/>
      <c r="KAP99" s="129"/>
      <c r="KAQ99" s="129"/>
      <c r="KAR99" s="129"/>
      <c r="KAS99" s="129"/>
      <c r="KAT99" s="129"/>
      <c r="KAU99" s="129"/>
      <c r="KAV99" s="129"/>
      <c r="KAW99" s="129"/>
      <c r="KAX99" s="129"/>
      <c r="KAY99" s="129"/>
      <c r="KAZ99" s="129"/>
      <c r="KBA99" s="129"/>
      <c r="KBB99" s="129"/>
      <c r="KBC99" s="129"/>
      <c r="KBD99" s="129"/>
      <c r="KBE99" s="129"/>
      <c r="KBF99" s="129"/>
      <c r="KBG99" s="129"/>
      <c r="KBH99" s="129"/>
      <c r="KBI99" s="129"/>
      <c r="KBJ99" s="129"/>
      <c r="KBK99" s="129"/>
      <c r="KBL99" s="129"/>
      <c r="KBM99" s="129"/>
      <c r="KBN99" s="129"/>
      <c r="KBO99" s="129"/>
      <c r="KBP99" s="129"/>
      <c r="KBQ99" s="129"/>
      <c r="KBR99" s="129"/>
      <c r="KBS99" s="129"/>
      <c r="KBT99" s="129"/>
      <c r="KBU99" s="129"/>
      <c r="KBV99" s="129"/>
      <c r="KBW99" s="129"/>
      <c r="KBX99" s="129"/>
      <c r="KBY99" s="129"/>
      <c r="KBZ99" s="129"/>
      <c r="KCA99" s="129"/>
      <c r="KCB99" s="129"/>
      <c r="KCC99" s="129"/>
      <c r="KCD99" s="129"/>
      <c r="KCE99" s="129"/>
      <c r="KCF99" s="129"/>
      <c r="KCG99" s="129"/>
      <c r="KCH99" s="129"/>
      <c r="KCI99" s="129"/>
      <c r="KCJ99" s="129"/>
      <c r="KCK99" s="129"/>
      <c r="KCL99" s="129"/>
      <c r="KCM99" s="129"/>
      <c r="KCN99" s="129"/>
      <c r="KCO99" s="129"/>
      <c r="KCP99" s="129"/>
      <c r="KCQ99" s="129"/>
      <c r="KCR99" s="129"/>
      <c r="KCS99" s="129"/>
      <c r="KCT99" s="129"/>
      <c r="KCU99" s="129"/>
      <c r="KCV99" s="129"/>
      <c r="KCW99" s="129"/>
      <c r="KCX99" s="129"/>
      <c r="KCY99" s="129"/>
      <c r="KCZ99" s="129"/>
      <c r="KDA99" s="129"/>
      <c r="KDB99" s="129"/>
      <c r="KDC99" s="129"/>
      <c r="KDD99" s="129"/>
      <c r="KDE99" s="129"/>
      <c r="KDF99" s="129"/>
      <c r="KDG99" s="129"/>
      <c r="KDH99" s="129"/>
      <c r="KDI99" s="129"/>
      <c r="KDJ99" s="129"/>
      <c r="KDK99" s="129"/>
      <c r="KDL99" s="129"/>
      <c r="KDM99" s="129"/>
      <c r="KDN99" s="129"/>
      <c r="KDO99" s="129"/>
      <c r="KDP99" s="129"/>
      <c r="KDQ99" s="129"/>
      <c r="KDR99" s="129"/>
      <c r="KDS99" s="129"/>
      <c r="KDT99" s="129"/>
      <c r="KDU99" s="129"/>
      <c r="KDV99" s="129"/>
      <c r="KDW99" s="129"/>
      <c r="KDX99" s="129"/>
      <c r="KDY99" s="129"/>
      <c r="KDZ99" s="129"/>
      <c r="KEA99" s="129"/>
      <c r="KEB99" s="129"/>
      <c r="KEC99" s="129"/>
      <c r="KED99" s="129"/>
      <c r="KEE99" s="129"/>
      <c r="KEF99" s="129"/>
      <c r="KEG99" s="129"/>
      <c r="KEH99" s="129"/>
      <c r="KEI99" s="129"/>
      <c r="KEJ99" s="129"/>
      <c r="KEK99" s="129"/>
      <c r="KEL99" s="129"/>
      <c r="KEM99" s="129"/>
      <c r="KEN99" s="129"/>
      <c r="KEO99" s="129"/>
      <c r="KEP99" s="129"/>
      <c r="KEQ99" s="129"/>
      <c r="KER99" s="129"/>
      <c r="KES99" s="129"/>
      <c r="KET99" s="129"/>
      <c r="KEU99" s="129"/>
      <c r="KEV99" s="129"/>
      <c r="KEW99" s="129"/>
      <c r="KEX99" s="129"/>
      <c r="KEY99" s="129"/>
      <c r="KEZ99" s="129"/>
      <c r="KFA99" s="129"/>
      <c r="KFB99" s="129"/>
      <c r="KFC99" s="129"/>
      <c r="KFD99" s="129"/>
      <c r="KFE99" s="129"/>
      <c r="KFF99" s="129"/>
      <c r="KFG99" s="129"/>
      <c r="KFH99" s="129"/>
      <c r="KFI99" s="129"/>
      <c r="KFJ99" s="129"/>
      <c r="KFK99" s="129"/>
      <c r="KFL99" s="129"/>
      <c r="KFM99" s="129"/>
      <c r="KFN99" s="129"/>
      <c r="KFO99" s="129"/>
      <c r="KFP99" s="129"/>
      <c r="KFQ99" s="129"/>
      <c r="KFR99" s="129"/>
      <c r="KFS99" s="129"/>
      <c r="KFT99" s="129"/>
      <c r="KFU99" s="129"/>
      <c r="KFV99" s="129"/>
      <c r="KFW99" s="129"/>
      <c r="KFX99" s="129"/>
      <c r="KFY99" s="129"/>
      <c r="KFZ99" s="129"/>
      <c r="KGA99" s="129"/>
      <c r="KGB99" s="129"/>
      <c r="KGC99" s="129"/>
      <c r="KGD99" s="129"/>
      <c r="KGE99" s="129"/>
      <c r="KGF99" s="129"/>
      <c r="KGG99" s="129"/>
      <c r="KGH99" s="129"/>
      <c r="KGI99" s="129"/>
      <c r="KGJ99" s="129"/>
      <c r="KGK99" s="129"/>
      <c r="KGL99" s="129"/>
      <c r="KGM99" s="129"/>
      <c r="KGN99" s="129"/>
      <c r="KGO99" s="129"/>
      <c r="KGP99" s="129"/>
      <c r="KGQ99" s="129"/>
      <c r="KGR99" s="129"/>
      <c r="KGS99" s="129"/>
      <c r="KGT99" s="129"/>
      <c r="KGU99" s="129"/>
      <c r="KGV99" s="129"/>
      <c r="KGW99" s="129"/>
      <c r="KGX99" s="129"/>
      <c r="KGY99" s="129"/>
      <c r="KGZ99" s="129"/>
      <c r="KHA99" s="129"/>
      <c r="KHB99" s="129"/>
      <c r="KHC99" s="129"/>
      <c r="KHD99" s="129"/>
      <c r="KHE99" s="129"/>
      <c r="KHF99" s="129"/>
      <c r="KHG99" s="129"/>
      <c r="KHH99" s="129"/>
      <c r="KHI99" s="129"/>
      <c r="KHJ99" s="129"/>
      <c r="KHK99" s="129"/>
      <c r="KHL99" s="129"/>
      <c r="KHM99" s="129"/>
      <c r="KHN99" s="129"/>
      <c r="KHO99" s="129"/>
      <c r="KHP99" s="129"/>
      <c r="KHQ99" s="129"/>
      <c r="KHR99" s="129"/>
      <c r="KHS99" s="129"/>
      <c r="KHT99" s="129"/>
      <c r="KHU99" s="129"/>
      <c r="KHV99" s="129"/>
      <c r="KHW99" s="129"/>
      <c r="KHX99" s="129"/>
      <c r="KHY99" s="129"/>
      <c r="KHZ99" s="129"/>
      <c r="KIA99" s="129"/>
      <c r="KIB99" s="129"/>
      <c r="KIC99" s="129"/>
      <c r="KID99" s="129"/>
      <c r="KIE99" s="129"/>
      <c r="KIF99" s="129"/>
      <c r="KIG99" s="129"/>
      <c r="KIH99" s="129"/>
      <c r="KII99" s="129"/>
      <c r="KIJ99" s="129"/>
      <c r="KIK99" s="129"/>
      <c r="KIL99" s="129"/>
      <c r="KIM99" s="129"/>
      <c r="KIN99" s="129"/>
      <c r="KIO99" s="129"/>
      <c r="KIP99" s="129"/>
      <c r="KIQ99" s="129"/>
      <c r="KIR99" s="129"/>
      <c r="KIS99" s="129"/>
      <c r="KIT99" s="129"/>
      <c r="KIU99" s="129"/>
      <c r="KIV99" s="129"/>
      <c r="KIW99" s="129"/>
      <c r="KIX99" s="129"/>
      <c r="KIY99" s="129"/>
      <c r="KIZ99" s="129"/>
      <c r="KJA99" s="129"/>
      <c r="KJB99" s="129"/>
      <c r="KJC99" s="129"/>
      <c r="KJD99" s="129"/>
      <c r="KJE99" s="129"/>
      <c r="KJF99" s="129"/>
      <c r="KJG99" s="129"/>
      <c r="KJH99" s="129"/>
      <c r="KJI99" s="129"/>
      <c r="KJJ99" s="129"/>
      <c r="KJK99" s="129"/>
      <c r="KJL99" s="129"/>
      <c r="KJM99" s="129"/>
      <c r="KJN99" s="129"/>
      <c r="KJO99" s="129"/>
      <c r="KJP99" s="129"/>
      <c r="KJQ99" s="129"/>
      <c r="KJR99" s="129"/>
      <c r="KJS99" s="129"/>
      <c r="KJT99" s="129"/>
      <c r="KJU99" s="129"/>
      <c r="KJV99" s="129"/>
      <c r="KJW99" s="129"/>
      <c r="KJX99" s="129"/>
      <c r="KJY99" s="129"/>
      <c r="KJZ99" s="129"/>
      <c r="KKA99" s="129"/>
      <c r="KKB99" s="129"/>
      <c r="KKC99" s="129"/>
      <c r="KKD99" s="129"/>
      <c r="KKE99" s="129"/>
      <c r="KKF99" s="129"/>
      <c r="KKG99" s="129"/>
      <c r="KKH99" s="129"/>
      <c r="KKI99" s="129"/>
      <c r="KKJ99" s="129"/>
      <c r="KKK99" s="129"/>
      <c r="KKL99" s="129"/>
      <c r="KKM99" s="129"/>
      <c r="KKN99" s="129"/>
      <c r="KKO99" s="129"/>
      <c r="KKP99" s="129"/>
      <c r="KKQ99" s="129"/>
      <c r="KKR99" s="129"/>
      <c r="KKS99" s="129"/>
      <c r="KKT99" s="129"/>
      <c r="KKU99" s="129"/>
      <c r="KKV99" s="129"/>
      <c r="KKW99" s="129"/>
      <c r="KKX99" s="129"/>
      <c r="KKY99" s="129"/>
      <c r="KKZ99" s="129"/>
      <c r="KLA99" s="129"/>
      <c r="KLB99" s="129"/>
      <c r="KLC99" s="129"/>
      <c r="KLD99" s="129"/>
      <c r="KLE99" s="129"/>
      <c r="KLF99" s="129"/>
      <c r="KLG99" s="129"/>
      <c r="KLH99" s="129"/>
      <c r="KLI99" s="129"/>
      <c r="KLJ99" s="129"/>
      <c r="KLK99" s="129"/>
      <c r="KLL99" s="129"/>
      <c r="KLM99" s="129"/>
      <c r="KLN99" s="129"/>
      <c r="KLO99" s="129"/>
      <c r="KLP99" s="129"/>
      <c r="KLQ99" s="129"/>
      <c r="KLR99" s="129"/>
      <c r="KLS99" s="129"/>
      <c r="KLT99" s="129"/>
      <c r="KLU99" s="129"/>
      <c r="KLV99" s="129"/>
      <c r="KLW99" s="129"/>
      <c r="KLX99" s="129"/>
      <c r="KLY99" s="129"/>
      <c r="KLZ99" s="129"/>
      <c r="KMA99" s="129"/>
      <c r="KMB99" s="129"/>
      <c r="KMC99" s="129"/>
      <c r="KMD99" s="129"/>
      <c r="KME99" s="129"/>
      <c r="KMF99" s="129"/>
      <c r="KMG99" s="129"/>
      <c r="KMH99" s="129"/>
      <c r="KMI99" s="129"/>
      <c r="KMJ99" s="129"/>
      <c r="KMK99" s="129"/>
      <c r="KML99" s="129"/>
      <c r="KMM99" s="129"/>
      <c r="KMN99" s="129"/>
      <c r="KMO99" s="129"/>
      <c r="KMP99" s="129"/>
      <c r="KMQ99" s="129"/>
      <c r="KMR99" s="129"/>
      <c r="KMS99" s="129"/>
      <c r="KMT99" s="129"/>
      <c r="KMU99" s="129"/>
      <c r="KMV99" s="129"/>
      <c r="KMW99" s="129"/>
      <c r="KMX99" s="129"/>
      <c r="KMY99" s="129"/>
      <c r="KMZ99" s="129"/>
      <c r="KNA99" s="129"/>
      <c r="KNB99" s="129"/>
      <c r="KNC99" s="129"/>
      <c r="KND99" s="129"/>
      <c r="KNE99" s="129"/>
      <c r="KNF99" s="129"/>
      <c r="KNG99" s="129"/>
      <c r="KNH99" s="129"/>
      <c r="KNI99" s="129"/>
      <c r="KNJ99" s="129"/>
      <c r="KNK99" s="129"/>
      <c r="KNL99" s="129"/>
      <c r="KNM99" s="129"/>
      <c r="KNN99" s="129"/>
      <c r="KNO99" s="129"/>
      <c r="KNP99" s="129"/>
      <c r="KNQ99" s="129"/>
      <c r="KNR99" s="129"/>
      <c r="KNS99" s="129"/>
      <c r="KNT99" s="129"/>
      <c r="KNU99" s="129"/>
      <c r="KNV99" s="129"/>
      <c r="KNW99" s="129"/>
      <c r="KNX99" s="129"/>
      <c r="KNY99" s="129"/>
      <c r="KNZ99" s="129"/>
      <c r="KOA99" s="129"/>
      <c r="KOB99" s="129"/>
      <c r="KOC99" s="129"/>
      <c r="KOD99" s="129"/>
      <c r="KOE99" s="129"/>
      <c r="KOF99" s="129"/>
      <c r="KOG99" s="129"/>
      <c r="KOH99" s="129"/>
      <c r="KOI99" s="129"/>
      <c r="KOJ99" s="129"/>
      <c r="KOK99" s="129"/>
      <c r="KOL99" s="129"/>
      <c r="KOM99" s="129"/>
      <c r="KON99" s="129"/>
      <c r="KOO99" s="129"/>
      <c r="KOP99" s="129"/>
      <c r="KOQ99" s="129"/>
      <c r="KOR99" s="129"/>
      <c r="KOS99" s="129"/>
      <c r="KOT99" s="129"/>
      <c r="KOU99" s="129"/>
      <c r="KOV99" s="129"/>
      <c r="KOW99" s="129"/>
      <c r="KOX99" s="129"/>
      <c r="KOY99" s="129"/>
      <c r="KOZ99" s="129"/>
      <c r="KPA99" s="129"/>
      <c r="KPB99" s="129"/>
      <c r="KPC99" s="129"/>
      <c r="KPD99" s="129"/>
      <c r="KPE99" s="129"/>
      <c r="KPF99" s="129"/>
      <c r="KPG99" s="129"/>
      <c r="KPH99" s="129"/>
      <c r="KPI99" s="129"/>
      <c r="KPJ99" s="129"/>
      <c r="KPK99" s="129"/>
      <c r="KPL99" s="129"/>
      <c r="KPM99" s="129"/>
      <c r="KPN99" s="129"/>
      <c r="KPO99" s="129"/>
      <c r="KPP99" s="129"/>
      <c r="KPQ99" s="129"/>
      <c r="KPR99" s="129"/>
      <c r="KPS99" s="129"/>
      <c r="KPT99" s="129"/>
      <c r="KPU99" s="129"/>
      <c r="KPV99" s="129"/>
      <c r="KPW99" s="129"/>
      <c r="KPX99" s="129"/>
      <c r="KPY99" s="129"/>
      <c r="KPZ99" s="129"/>
      <c r="KQA99" s="129"/>
      <c r="KQB99" s="129"/>
      <c r="KQC99" s="129"/>
      <c r="KQD99" s="129"/>
      <c r="KQE99" s="129"/>
      <c r="KQF99" s="129"/>
      <c r="KQG99" s="129"/>
      <c r="KQH99" s="129"/>
      <c r="KQI99" s="129"/>
      <c r="KQJ99" s="129"/>
      <c r="KQK99" s="129"/>
      <c r="KQL99" s="129"/>
      <c r="KQM99" s="129"/>
      <c r="KQN99" s="129"/>
      <c r="KQO99" s="129"/>
      <c r="KQP99" s="129"/>
      <c r="KQQ99" s="129"/>
      <c r="KQR99" s="129"/>
      <c r="KQS99" s="129"/>
      <c r="KQT99" s="129"/>
      <c r="KQU99" s="129"/>
      <c r="KQV99" s="129"/>
      <c r="KQW99" s="129"/>
      <c r="KQX99" s="129"/>
      <c r="KQY99" s="129"/>
      <c r="KQZ99" s="129"/>
      <c r="KRA99" s="129"/>
      <c r="KRB99" s="129"/>
      <c r="KRC99" s="129"/>
      <c r="KRD99" s="129"/>
      <c r="KRE99" s="129"/>
      <c r="KRF99" s="129"/>
      <c r="KRG99" s="129"/>
      <c r="KRH99" s="129"/>
      <c r="KRI99" s="129"/>
      <c r="KRJ99" s="129"/>
      <c r="KRK99" s="129"/>
      <c r="KRL99" s="129"/>
      <c r="KRM99" s="129"/>
      <c r="KRN99" s="129"/>
      <c r="KRO99" s="129"/>
      <c r="KRP99" s="129"/>
      <c r="KRQ99" s="129"/>
      <c r="KRR99" s="129"/>
      <c r="KRS99" s="129"/>
      <c r="KRT99" s="129"/>
      <c r="KRU99" s="129"/>
      <c r="KRV99" s="129"/>
      <c r="KRW99" s="129"/>
      <c r="KRX99" s="129"/>
      <c r="KRY99" s="129"/>
      <c r="KRZ99" s="129"/>
      <c r="KSA99" s="129"/>
      <c r="KSB99" s="129"/>
      <c r="KSC99" s="129"/>
      <c r="KSD99" s="129"/>
      <c r="KSE99" s="129"/>
      <c r="KSF99" s="129"/>
      <c r="KSG99" s="129"/>
      <c r="KSH99" s="129"/>
      <c r="KSI99" s="129"/>
      <c r="KSJ99" s="129"/>
      <c r="KSK99" s="129"/>
      <c r="KSL99" s="129"/>
      <c r="KSM99" s="129"/>
      <c r="KSN99" s="129"/>
      <c r="KSO99" s="129"/>
      <c r="KSP99" s="129"/>
      <c r="KSQ99" s="129"/>
      <c r="KSR99" s="129"/>
      <c r="KSS99" s="129"/>
      <c r="KST99" s="129"/>
      <c r="KSU99" s="129"/>
      <c r="KSV99" s="129"/>
      <c r="KSW99" s="129"/>
      <c r="KSX99" s="129"/>
      <c r="KSY99" s="129"/>
      <c r="KSZ99" s="129"/>
      <c r="KTA99" s="129"/>
      <c r="KTB99" s="129"/>
      <c r="KTC99" s="129"/>
      <c r="KTD99" s="129"/>
      <c r="KTE99" s="129"/>
      <c r="KTF99" s="129"/>
      <c r="KTG99" s="129"/>
      <c r="KTH99" s="129"/>
      <c r="KTI99" s="129"/>
      <c r="KTJ99" s="129"/>
      <c r="KTK99" s="129"/>
      <c r="KTL99" s="129"/>
      <c r="KTM99" s="129"/>
      <c r="KTN99" s="129"/>
      <c r="KTO99" s="129"/>
      <c r="KTP99" s="129"/>
      <c r="KTQ99" s="129"/>
      <c r="KTR99" s="129"/>
      <c r="KTS99" s="129"/>
      <c r="KTT99" s="129"/>
      <c r="KTU99" s="129"/>
      <c r="KTV99" s="129"/>
      <c r="KTW99" s="129"/>
      <c r="KTX99" s="129"/>
      <c r="KTY99" s="129"/>
      <c r="KTZ99" s="129"/>
      <c r="KUA99" s="129"/>
      <c r="KUB99" s="129"/>
      <c r="KUC99" s="129"/>
      <c r="KUD99" s="129"/>
      <c r="KUE99" s="129"/>
      <c r="KUF99" s="129"/>
      <c r="KUG99" s="129"/>
      <c r="KUH99" s="129"/>
      <c r="KUI99" s="129"/>
      <c r="KUJ99" s="129"/>
      <c r="KUK99" s="129"/>
      <c r="KUL99" s="129"/>
      <c r="KUM99" s="129"/>
      <c r="KUN99" s="129"/>
      <c r="KUO99" s="129"/>
      <c r="KUP99" s="129"/>
      <c r="KUQ99" s="129"/>
      <c r="KUR99" s="129"/>
      <c r="KUS99" s="129"/>
      <c r="KUT99" s="129"/>
      <c r="KUU99" s="129"/>
      <c r="KUV99" s="129"/>
      <c r="KUW99" s="129"/>
      <c r="KUX99" s="129"/>
      <c r="KUY99" s="129"/>
      <c r="KUZ99" s="129"/>
      <c r="KVA99" s="129"/>
      <c r="KVB99" s="129"/>
      <c r="KVC99" s="129"/>
      <c r="KVD99" s="129"/>
      <c r="KVE99" s="129"/>
      <c r="KVF99" s="129"/>
      <c r="KVG99" s="129"/>
      <c r="KVH99" s="129"/>
      <c r="KVI99" s="129"/>
      <c r="KVJ99" s="129"/>
      <c r="KVK99" s="129"/>
      <c r="KVL99" s="129"/>
      <c r="KVM99" s="129"/>
      <c r="KVN99" s="129"/>
      <c r="KVO99" s="129"/>
      <c r="KVP99" s="129"/>
      <c r="KVQ99" s="129"/>
      <c r="KVR99" s="129"/>
      <c r="KVS99" s="129"/>
      <c r="KVT99" s="129"/>
      <c r="KVU99" s="129"/>
      <c r="KVV99" s="129"/>
      <c r="KVW99" s="129"/>
      <c r="KVX99" s="129"/>
      <c r="KVY99" s="129"/>
      <c r="KVZ99" s="129"/>
      <c r="KWA99" s="129"/>
      <c r="KWB99" s="129"/>
      <c r="KWC99" s="129"/>
      <c r="KWD99" s="129"/>
      <c r="KWE99" s="129"/>
      <c r="KWF99" s="129"/>
      <c r="KWG99" s="129"/>
      <c r="KWH99" s="129"/>
      <c r="KWI99" s="129"/>
      <c r="KWJ99" s="129"/>
      <c r="KWK99" s="129"/>
      <c r="KWL99" s="129"/>
      <c r="KWM99" s="129"/>
      <c r="KWN99" s="129"/>
      <c r="KWO99" s="129"/>
      <c r="KWP99" s="129"/>
      <c r="KWQ99" s="129"/>
      <c r="KWR99" s="129"/>
      <c r="KWS99" s="129"/>
      <c r="KWT99" s="129"/>
      <c r="KWU99" s="129"/>
      <c r="KWV99" s="129"/>
      <c r="KWW99" s="129"/>
      <c r="KWX99" s="129"/>
      <c r="KWY99" s="129"/>
      <c r="KWZ99" s="129"/>
      <c r="KXA99" s="129"/>
      <c r="KXB99" s="129"/>
      <c r="KXC99" s="129"/>
      <c r="KXD99" s="129"/>
      <c r="KXE99" s="129"/>
      <c r="KXF99" s="129"/>
      <c r="KXG99" s="129"/>
      <c r="KXH99" s="129"/>
      <c r="KXI99" s="129"/>
      <c r="KXJ99" s="129"/>
      <c r="KXK99" s="129"/>
      <c r="KXL99" s="129"/>
      <c r="KXM99" s="129"/>
      <c r="KXN99" s="129"/>
      <c r="KXO99" s="129"/>
      <c r="KXP99" s="129"/>
      <c r="KXQ99" s="129"/>
      <c r="KXR99" s="129"/>
      <c r="KXS99" s="129"/>
      <c r="KXT99" s="129"/>
      <c r="KXU99" s="129"/>
      <c r="KXV99" s="129"/>
      <c r="KXW99" s="129"/>
      <c r="KXX99" s="129"/>
      <c r="KXY99" s="129"/>
      <c r="KXZ99" s="129"/>
      <c r="KYA99" s="129"/>
      <c r="KYB99" s="129"/>
      <c r="KYC99" s="129"/>
      <c r="KYD99" s="129"/>
      <c r="KYE99" s="129"/>
      <c r="KYF99" s="129"/>
      <c r="KYG99" s="129"/>
      <c r="KYH99" s="129"/>
      <c r="KYI99" s="129"/>
      <c r="KYJ99" s="129"/>
      <c r="KYK99" s="129"/>
      <c r="KYL99" s="129"/>
      <c r="KYM99" s="129"/>
      <c r="KYN99" s="129"/>
      <c r="KYO99" s="129"/>
      <c r="KYP99" s="129"/>
      <c r="KYQ99" s="129"/>
      <c r="KYR99" s="129"/>
      <c r="KYS99" s="129"/>
      <c r="KYT99" s="129"/>
      <c r="KYU99" s="129"/>
      <c r="KYV99" s="129"/>
      <c r="KYW99" s="129"/>
      <c r="KYX99" s="129"/>
      <c r="KYY99" s="129"/>
      <c r="KYZ99" s="129"/>
      <c r="KZA99" s="129"/>
      <c r="KZB99" s="129"/>
      <c r="KZC99" s="129"/>
      <c r="KZD99" s="129"/>
      <c r="KZE99" s="129"/>
      <c r="KZF99" s="129"/>
      <c r="KZG99" s="129"/>
      <c r="KZH99" s="129"/>
      <c r="KZI99" s="129"/>
      <c r="KZJ99" s="129"/>
      <c r="KZK99" s="129"/>
      <c r="KZL99" s="129"/>
      <c r="KZM99" s="129"/>
      <c r="KZN99" s="129"/>
      <c r="KZO99" s="129"/>
      <c r="KZP99" s="129"/>
      <c r="KZQ99" s="129"/>
      <c r="KZR99" s="129"/>
      <c r="KZS99" s="129"/>
      <c r="KZT99" s="129"/>
      <c r="KZU99" s="129"/>
      <c r="KZV99" s="129"/>
      <c r="KZW99" s="129"/>
      <c r="KZX99" s="129"/>
      <c r="KZY99" s="129"/>
      <c r="KZZ99" s="129"/>
      <c r="LAA99" s="129"/>
      <c r="LAB99" s="129"/>
      <c r="LAC99" s="129"/>
      <c r="LAD99" s="129"/>
      <c r="LAE99" s="129"/>
      <c r="LAF99" s="129"/>
      <c r="LAG99" s="129"/>
      <c r="LAH99" s="129"/>
      <c r="LAI99" s="129"/>
      <c r="LAJ99" s="129"/>
      <c r="LAK99" s="129"/>
      <c r="LAL99" s="129"/>
      <c r="LAM99" s="129"/>
      <c r="LAN99" s="129"/>
      <c r="LAO99" s="129"/>
      <c r="LAP99" s="129"/>
      <c r="LAQ99" s="129"/>
      <c r="LAR99" s="129"/>
      <c r="LAS99" s="129"/>
      <c r="LAT99" s="129"/>
      <c r="LAU99" s="129"/>
      <c r="LAV99" s="129"/>
      <c r="LAW99" s="129"/>
      <c r="LAX99" s="129"/>
      <c r="LAY99" s="129"/>
      <c r="LAZ99" s="129"/>
      <c r="LBA99" s="129"/>
      <c r="LBB99" s="129"/>
      <c r="LBC99" s="129"/>
      <c r="LBD99" s="129"/>
      <c r="LBE99" s="129"/>
      <c r="LBF99" s="129"/>
      <c r="LBG99" s="129"/>
      <c r="LBH99" s="129"/>
      <c r="LBI99" s="129"/>
      <c r="LBJ99" s="129"/>
      <c r="LBK99" s="129"/>
      <c r="LBL99" s="129"/>
      <c r="LBM99" s="129"/>
      <c r="LBN99" s="129"/>
      <c r="LBO99" s="129"/>
      <c r="LBP99" s="129"/>
      <c r="LBQ99" s="129"/>
      <c r="LBR99" s="129"/>
      <c r="LBS99" s="129"/>
      <c r="LBT99" s="129"/>
      <c r="LBU99" s="129"/>
      <c r="LBV99" s="129"/>
      <c r="LBW99" s="129"/>
      <c r="LBX99" s="129"/>
      <c r="LBY99" s="129"/>
      <c r="LBZ99" s="129"/>
      <c r="LCA99" s="129"/>
      <c r="LCB99" s="129"/>
      <c r="LCC99" s="129"/>
      <c r="LCD99" s="129"/>
      <c r="LCE99" s="129"/>
      <c r="LCF99" s="129"/>
      <c r="LCG99" s="129"/>
      <c r="LCH99" s="129"/>
      <c r="LCI99" s="129"/>
      <c r="LCJ99" s="129"/>
      <c r="LCK99" s="129"/>
      <c r="LCL99" s="129"/>
      <c r="LCM99" s="129"/>
      <c r="LCN99" s="129"/>
      <c r="LCO99" s="129"/>
      <c r="LCP99" s="129"/>
      <c r="LCQ99" s="129"/>
      <c r="LCR99" s="129"/>
      <c r="LCS99" s="129"/>
      <c r="LCT99" s="129"/>
      <c r="LCU99" s="129"/>
      <c r="LCV99" s="129"/>
      <c r="LCW99" s="129"/>
      <c r="LCX99" s="129"/>
      <c r="LCY99" s="129"/>
      <c r="LCZ99" s="129"/>
      <c r="LDA99" s="129"/>
      <c r="LDB99" s="129"/>
      <c r="LDC99" s="129"/>
      <c r="LDD99" s="129"/>
      <c r="LDE99" s="129"/>
      <c r="LDF99" s="129"/>
      <c r="LDG99" s="129"/>
      <c r="LDH99" s="129"/>
      <c r="LDI99" s="129"/>
      <c r="LDJ99" s="129"/>
      <c r="LDK99" s="129"/>
      <c r="LDL99" s="129"/>
      <c r="LDM99" s="129"/>
      <c r="LDN99" s="129"/>
      <c r="LDO99" s="129"/>
      <c r="LDP99" s="129"/>
      <c r="LDQ99" s="129"/>
      <c r="LDR99" s="129"/>
      <c r="LDS99" s="129"/>
      <c r="LDT99" s="129"/>
      <c r="LDU99" s="129"/>
      <c r="LDV99" s="129"/>
      <c r="LDW99" s="129"/>
      <c r="LDX99" s="129"/>
      <c r="LDY99" s="129"/>
      <c r="LDZ99" s="129"/>
      <c r="LEA99" s="129"/>
      <c r="LEB99" s="129"/>
      <c r="LEC99" s="129"/>
      <c r="LED99" s="129"/>
      <c r="LEE99" s="129"/>
      <c r="LEF99" s="129"/>
      <c r="LEG99" s="129"/>
      <c r="LEH99" s="129"/>
      <c r="LEI99" s="129"/>
      <c r="LEJ99" s="129"/>
      <c r="LEK99" s="129"/>
      <c r="LEL99" s="129"/>
      <c r="LEM99" s="129"/>
      <c r="LEN99" s="129"/>
      <c r="LEO99" s="129"/>
      <c r="LEP99" s="129"/>
      <c r="LEQ99" s="129"/>
      <c r="LER99" s="129"/>
      <c r="LES99" s="129"/>
      <c r="LET99" s="129"/>
      <c r="LEU99" s="129"/>
      <c r="LEV99" s="129"/>
      <c r="LEW99" s="129"/>
      <c r="LEX99" s="129"/>
      <c r="LEY99" s="129"/>
      <c r="LEZ99" s="129"/>
      <c r="LFA99" s="129"/>
      <c r="LFB99" s="129"/>
      <c r="LFC99" s="129"/>
      <c r="LFD99" s="129"/>
      <c r="LFE99" s="129"/>
      <c r="LFF99" s="129"/>
      <c r="LFG99" s="129"/>
      <c r="LFH99" s="129"/>
      <c r="LFI99" s="129"/>
      <c r="LFJ99" s="129"/>
      <c r="LFK99" s="129"/>
      <c r="LFL99" s="129"/>
      <c r="LFM99" s="129"/>
      <c r="LFN99" s="129"/>
      <c r="LFO99" s="129"/>
      <c r="LFP99" s="129"/>
      <c r="LFQ99" s="129"/>
      <c r="LFR99" s="129"/>
      <c r="LFS99" s="129"/>
      <c r="LFT99" s="129"/>
      <c r="LFU99" s="129"/>
      <c r="LFV99" s="129"/>
      <c r="LFW99" s="129"/>
      <c r="LFX99" s="129"/>
      <c r="LFY99" s="129"/>
      <c r="LFZ99" s="129"/>
      <c r="LGA99" s="129"/>
      <c r="LGB99" s="129"/>
      <c r="LGC99" s="129"/>
      <c r="LGD99" s="129"/>
      <c r="LGE99" s="129"/>
      <c r="LGF99" s="129"/>
      <c r="LGG99" s="129"/>
      <c r="LGH99" s="129"/>
      <c r="LGI99" s="129"/>
      <c r="LGJ99" s="129"/>
      <c r="LGK99" s="129"/>
      <c r="LGL99" s="129"/>
      <c r="LGM99" s="129"/>
      <c r="LGN99" s="129"/>
      <c r="LGO99" s="129"/>
      <c r="LGP99" s="129"/>
      <c r="LGQ99" s="129"/>
      <c r="LGR99" s="129"/>
      <c r="LGS99" s="129"/>
      <c r="LGT99" s="129"/>
      <c r="LGU99" s="129"/>
      <c r="LGV99" s="129"/>
      <c r="LGW99" s="129"/>
      <c r="LGX99" s="129"/>
      <c r="LGY99" s="129"/>
      <c r="LGZ99" s="129"/>
      <c r="LHA99" s="129"/>
      <c r="LHB99" s="129"/>
      <c r="LHC99" s="129"/>
      <c r="LHD99" s="129"/>
      <c r="LHE99" s="129"/>
      <c r="LHF99" s="129"/>
      <c r="LHG99" s="129"/>
      <c r="LHH99" s="129"/>
      <c r="LHI99" s="129"/>
      <c r="LHJ99" s="129"/>
      <c r="LHK99" s="129"/>
      <c r="LHL99" s="129"/>
      <c r="LHM99" s="129"/>
      <c r="LHN99" s="129"/>
      <c r="LHO99" s="129"/>
      <c r="LHP99" s="129"/>
      <c r="LHQ99" s="129"/>
      <c r="LHR99" s="129"/>
      <c r="LHS99" s="129"/>
      <c r="LHT99" s="129"/>
      <c r="LHU99" s="129"/>
      <c r="LHV99" s="129"/>
      <c r="LHW99" s="129"/>
      <c r="LHX99" s="129"/>
      <c r="LHY99" s="129"/>
      <c r="LHZ99" s="129"/>
      <c r="LIA99" s="129"/>
      <c r="LIB99" s="129"/>
      <c r="LIC99" s="129"/>
      <c r="LID99" s="129"/>
      <c r="LIE99" s="129"/>
      <c r="LIF99" s="129"/>
      <c r="LIG99" s="129"/>
      <c r="LIH99" s="129"/>
      <c r="LII99" s="129"/>
      <c r="LIJ99" s="129"/>
      <c r="LIK99" s="129"/>
      <c r="LIL99" s="129"/>
      <c r="LIM99" s="129"/>
      <c r="LIN99" s="129"/>
      <c r="LIO99" s="129"/>
      <c r="LIP99" s="129"/>
      <c r="LIQ99" s="129"/>
      <c r="LIR99" s="129"/>
      <c r="LIS99" s="129"/>
      <c r="LIT99" s="129"/>
      <c r="LIU99" s="129"/>
      <c r="LIV99" s="129"/>
      <c r="LIW99" s="129"/>
      <c r="LIX99" s="129"/>
      <c r="LIY99" s="129"/>
      <c r="LIZ99" s="129"/>
      <c r="LJA99" s="129"/>
      <c r="LJB99" s="129"/>
      <c r="LJC99" s="129"/>
      <c r="LJD99" s="129"/>
      <c r="LJE99" s="129"/>
      <c r="LJF99" s="129"/>
      <c r="LJG99" s="129"/>
      <c r="LJH99" s="129"/>
      <c r="LJI99" s="129"/>
      <c r="LJJ99" s="129"/>
      <c r="LJK99" s="129"/>
      <c r="LJL99" s="129"/>
      <c r="LJM99" s="129"/>
      <c r="LJN99" s="129"/>
      <c r="LJO99" s="129"/>
      <c r="LJP99" s="129"/>
      <c r="LJQ99" s="129"/>
      <c r="LJR99" s="129"/>
      <c r="LJS99" s="129"/>
      <c r="LJT99" s="129"/>
      <c r="LJU99" s="129"/>
      <c r="LJV99" s="129"/>
      <c r="LJW99" s="129"/>
      <c r="LJX99" s="129"/>
      <c r="LJY99" s="129"/>
      <c r="LJZ99" s="129"/>
      <c r="LKA99" s="129"/>
      <c r="LKB99" s="129"/>
      <c r="LKC99" s="129"/>
      <c r="LKD99" s="129"/>
      <c r="LKE99" s="129"/>
      <c r="LKF99" s="129"/>
      <c r="LKG99" s="129"/>
      <c r="LKH99" s="129"/>
      <c r="LKI99" s="129"/>
      <c r="LKJ99" s="129"/>
      <c r="LKK99" s="129"/>
      <c r="LKL99" s="129"/>
      <c r="LKM99" s="129"/>
      <c r="LKN99" s="129"/>
      <c r="LKO99" s="129"/>
      <c r="LKP99" s="129"/>
      <c r="LKQ99" s="129"/>
      <c r="LKR99" s="129"/>
      <c r="LKS99" s="129"/>
      <c r="LKT99" s="129"/>
      <c r="LKU99" s="129"/>
      <c r="LKV99" s="129"/>
      <c r="LKW99" s="129"/>
      <c r="LKX99" s="129"/>
      <c r="LKY99" s="129"/>
      <c r="LKZ99" s="129"/>
      <c r="LLA99" s="129"/>
      <c r="LLB99" s="129"/>
      <c r="LLC99" s="129"/>
      <c r="LLD99" s="129"/>
      <c r="LLE99" s="129"/>
      <c r="LLF99" s="129"/>
      <c r="LLG99" s="129"/>
      <c r="LLH99" s="129"/>
      <c r="LLI99" s="129"/>
      <c r="LLJ99" s="129"/>
      <c r="LLK99" s="129"/>
      <c r="LLL99" s="129"/>
      <c r="LLM99" s="129"/>
      <c r="LLN99" s="129"/>
      <c r="LLO99" s="129"/>
      <c r="LLP99" s="129"/>
      <c r="LLQ99" s="129"/>
      <c r="LLR99" s="129"/>
      <c r="LLS99" s="129"/>
      <c r="LLT99" s="129"/>
      <c r="LLU99" s="129"/>
      <c r="LLV99" s="129"/>
      <c r="LLW99" s="129"/>
      <c r="LLX99" s="129"/>
      <c r="LLY99" s="129"/>
      <c r="LLZ99" s="129"/>
      <c r="LMA99" s="129"/>
      <c r="LMB99" s="129"/>
      <c r="LMC99" s="129"/>
      <c r="LMD99" s="129"/>
      <c r="LME99" s="129"/>
      <c r="LMF99" s="129"/>
      <c r="LMG99" s="129"/>
      <c r="LMH99" s="129"/>
      <c r="LMI99" s="129"/>
      <c r="LMJ99" s="129"/>
      <c r="LMK99" s="129"/>
      <c r="LML99" s="129"/>
      <c r="LMM99" s="129"/>
      <c r="LMN99" s="129"/>
      <c r="LMO99" s="129"/>
      <c r="LMP99" s="129"/>
      <c r="LMQ99" s="129"/>
      <c r="LMR99" s="129"/>
      <c r="LMS99" s="129"/>
      <c r="LMT99" s="129"/>
      <c r="LMU99" s="129"/>
      <c r="LMV99" s="129"/>
      <c r="LMW99" s="129"/>
      <c r="LMX99" s="129"/>
      <c r="LMY99" s="129"/>
      <c r="LMZ99" s="129"/>
      <c r="LNA99" s="129"/>
      <c r="LNB99" s="129"/>
      <c r="LNC99" s="129"/>
      <c r="LND99" s="129"/>
      <c r="LNE99" s="129"/>
      <c r="LNF99" s="129"/>
      <c r="LNG99" s="129"/>
      <c r="LNH99" s="129"/>
      <c r="LNI99" s="129"/>
      <c r="LNJ99" s="129"/>
      <c r="LNK99" s="129"/>
      <c r="LNL99" s="129"/>
      <c r="LNM99" s="129"/>
      <c r="LNN99" s="129"/>
      <c r="LNO99" s="129"/>
      <c r="LNP99" s="129"/>
      <c r="LNQ99" s="129"/>
      <c r="LNR99" s="129"/>
      <c r="LNS99" s="129"/>
      <c r="LNT99" s="129"/>
      <c r="LNU99" s="129"/>
      <c r="LNV99" s="129"/>
      <c r="LNW99" s="129"/>
      <c r="LNX99" s="129"/>
      <c r="LNY99" s="129"/>
      <c r="LNZ99" s="129"/>
      <c r="LOA99" s="129"/>
      <c r="LOB99" s="129"/>
      <c r="LOC99" s="129"/>
      <c r="LOD99" s="129"/>
      <c r="LOE99" s="129"/>
      <c r="LOF99" s="129"/>
      <c r="LOG99" s="129"/>
      <c r="LOH99" s="129"/>
      <c r="LOI99" s="129"/>
      <c r="LOJ99" s="129"/>
      <c r="LOK99" s="129"/>
      <c r="LOL99" s="129"/>
      <c r="LOM99" s="129"/>
      <c r="LON99" s="129"/>
      <c r="LOO99" s="129"/>
      <c r="LOP99" s="129"/>
      <c r="LOQ99" s="129"/>
      <c r="LOR99" s="129"/>
      <c r="LOS99" s="129"/>
      <c r="LOT99" s="129"/>
      <c r="LOU99" s="129"/>
      <c r="LOV99" s="129"/>
      <c r="LOW99" s="129"/>
      <c r="LOX99" s="129"/>
      <c r="LOY99" s="129"/>
      <c r="LOZ99" s="129"/>
      <c r="LPA99" s="129"/>
      <c r="LPB99" s="129"/>
      <c r="LPC99" s="129"/>
      <c r="LPD99" s="129"/>
      <c r="LPE99" s="129"/>
      <c r="LPF99" s="129"/>
      <c r="LPG99" s="129"/>
      <c r="LPH99" s="129"/>
      <c r="LPI99" s="129"/>
      <c r="LPJ99" s="129"/>
      <c r="LPK99" s="129"/>
      <c r="LPL99" s="129"/>
      <c r="LPM99" s="129"/>
      <c r="LPN99" s="129"/>
      <c r="LPO99" s="129"/>
      <c r="LPP99" s="129"/>
      <c r="LPQ99" s="129"/>
      <c r="LPR99" s="129"/>
      <c r="LPS99" s="129"/>
      <c r="LPT99" s="129"/>
      <c r="LPU99" s="129"/>
      <c r="LPV99" s="129"/>
      <c r="LPW99" s="129"/>
      <c r="LPX99" s="129"/>
      <c r="LPY99" s="129"/>
      <c r="LPZ99" s="129"/>
      <c r="LQA99" s="129"/>
      <c r="LQB99" s="129"/>
      <c r="LQC99" s="129"/>
      <c r="LQD99" s="129"/>
      <c r="LQE99" s="129"/>
      <c r="LQF99" s="129"/>
      <c r="LQG99" s="129"/>
      <c r="LQH99" s="129"/>
      <c r="LQI99" s="129"/>
      <c r="LQJ99" s="129"/>
      <c r="LQK99" s="129"/>
      <c r="LQL99" s="129"/>
      <c r="LQM99" s="129"/>
      <c r="LQN99" s="129"/>
      <c r="LQO99" s="129"/>
      <c r="LQP99" s="129"/>
      <c r="LQQ99" s="129"/>
      <c r="LQR99" s="129"/>
      <c r="LQS99" s="129"/>
      <c r="LQT99" s="129"/>
      <c r="LQU99" s="129"/>
      <c r="LQV99" s="129"/>
      <c r="LQW99" s="129"/>
      <c r="LQX99" s="129"/>
      <c r="LQY99" s="129"/>
      <c r="LQZ99" s="129"/>
      <c r="LRA99" s="129"/>
      <c r="LRB99" s="129"/>
      <c r="LRC99" s="129"/>
      <c r="LRD99" s="129"/>
      <c r="LRE99" s="129"/>
      <c r="LRF99" s="129"/>
      <c r="LRG99" s="129"/>
      <c r="LRH99" s="129"/>
      <c r="LRI99" s="129"/>
      <c r="LRJ99" s="129"/>
      <c r="LRK99" s="129"/>
      <c r="LRL99" s="129"/>
      <c r="LRM99" s="129"/>
      <c r="LRN99" s="129"/>
      <c r="LRO99" s="129"/>
      <c r="LRP99" s="129"/>
      <c r="LRQ99" s="129"/>
      <c r="LRR99" s="129"/>
      <c r="LRS99" s="129"/>
      <c r="LRT99" s="129"/>
      <c r="LRU99" s="129"/>
      <c r="LRV99" s="129"/>
      <c r="LRW99" s="129"/>
      <c r="LRX99" s="129"/>
      <c r="LRY99" s="129"/>
      <c r="LRZ99" s="129"/>
      <c r="LSA99" s="129"/>
      <c r="LSB99" s="129"/>
      <c r="LSC99" s="129"/>
      <c r="LSD99" s="129"/>
      <c r="LSE99" s="129"/>
      <c r="LSF99" s="129"/>
      <c r="LSG99" s="129"/>
      <c r="LSH99" s="129"/>
      <c r="LSI99" s="129"/>
      <c r="LSJ99" s="129"/>
      <c r="LSK99" s="129"/>
      <c r="LSL99" s="129"/>
      <c r="LSM99" s="129"/>
      <c r="LSN99" s="129"/>
      <c r="LSO99" s="129"/>
      <c r="LSP99" s="129"/>
      <c r="LSQ99" s="129"/>
      <c r="LSR99" s="129"/>
      <c r="LSS99" s="129"/>
      <c r="LST99" s="129"/>
      <c r="LSU99" s="129"/>
      <c r="LSV99" s="129"/>
      <c r="LSW99" s="129"/>
      <c r="LSX99" s="129"/>
      <c r="LSY99" s="129"/>
      <c r="LSZ99" s="129"/>
      <c r="LTA99" s="129"/>
      <c r="LTB99" s="129"/>
      <c r="LTC99" s="129"/>
      <c r="LTD99" s="129"/>
      <c r="LTE99" s="129"/>
      <c r="LTF99" s="129"/>
      <c r="LTG99" s="129"/>
      <c r="LTH99" s="129"/>
      <c r="LTI99" s="129"/>
      <c r="LTJ99" s="129"/>
      <c r="LTK99" s="129"/>
      <c r="LTL99" s="129"/>
      <c r="LTM99" s="129"/>
      <c r="LTN99" s="129"/>
      <c r="LTO99" s="129"/>
      <c r="LTP99" s="129"/>
      <c r="LTQ99" s="129"/>
      <c r="LTR99" s="129"/>
      <c r="LTS99" s="129"/>
      <c r="LTT99" s="129"/>
      <c r="LTU99" s="129"/>
      <c r="LTV99" s="129"/>
      <c r="LTW99" s="129"/>
      <c r="LTX99" s="129"/>
      <c r="LTY99" s="129"/>
      <c r="LTZ99" s="129"/>
      <c r="LUA99" s="129"/>
      <c r="LUB99" s="129"/>
      <c r="LUC99" s="129"/>
      <c r="LUD99" s="129"/>
      <c r="LUE99" s="129"/>
      <c r="LUF99" s="129"/>
      <c r="LUG99" s="129"/>
      <c r="LUH99" s="129"/>
      <c r="LUI99" s="129"/>
      <c r="LUJ99" s="129"/>
      <c r="LUK99" s="129"/>
      <c r="LUL99" s="129"/>
      <c r="LUM99" s="129"/>
      <c r="LUN99" s="129"/>
      <c r="LUO99" s="129"/>
      <c r="LUP99" s="129"/>
      <c r="LUQ99" s="129"/>
      <c r="LUR99" s="129"/>
      <c r="LUS99" s="129"/>
      <c r="LUT99" s="129"/>
      <c r="LUU99" s="129"/>
      <c r="LUV99" s="129"/>
      <c r="LUW99" s="129"/>
      <c r="LUX99" s="129"/>
      <c r="LUY99" s="129"/>
      <c r="LUZ99" s="129"/>
      <c r="LVA99" s="129"/>
      <c r="LVB99" s="129"/>
      <c r="LVC99" s="129"/>
      <c r="LVD99" s="129"/>
      <c r="LVE99" s="129"/>
      <c r="LVF99" s="129"/>
      <c r="LVG99" s="129"/>
      <c r="LVH99" s="129"/>
      <c r="LVI99" s="129"/>
      <c r="LVJ99" s="129"/>
      <c r="LVK99" s="129"/>
      <c r="LVL99" s="129"/>
      <c r="LVM99" s="129"/>
      <c r="LVN99" s="129"/>
      <c r="LVO99" s="129"/>
      <c r="LVP99" s="129"/>
      <c r="LVQ99" s="129"/>
      <c r="LVR99" s="129"/>
      <c r="LVS99" s="129"/>
      <c r="LVT99" s="129"/>
      <c r="LVU99" s="129"/>
      <c r="LVV99" s="129"/>
      <c r="LVW99" s="129"/>
      <c r="LVX99" s="129"/>
      <c r="LVY99" s="129"/>
      <c r="LVZ99" s="129"/>
      <c r="LWA99" s="129"/>
      <c r="LWB99" s="129"/>
      <c r="LWC99" s="129"/>
      <c r="LWD99" s="129"/>
      <c r="LWE99" s="129"/>
      <c r="LWF99" s="129"/>
      <c r="LWG99" s="129"/>
      <c r="LWH99" s="129"/>
      <c r="LWI99" s="129"/>
      <c r="LWJ99" s="129"/>
      <c r="LWK99" s="129"/>
      <c r="LWL99" s="129"/>
      <c r="LWM99" s="129"/>
      <c r="LWN99" s="129"/>
      <c r="LWO99" s="129"/>
      <c r="LWP99" s="129"/>
      <c r="LWQ99" s="129"/>
      <c r="LWR99" s="129"/>
      <c r="LWS99" s="129"/>
      <c r="LWT99" s="129"/>
      <c r="LWU99" s="129"/>
      <c r="LWV99" s="129"/>
      <c r="LWW99" s="129"/>
      <c r="LWX99" s="129"/>
      <c r="LWY99" s="129"/>
      <c r="LWZ99" s="129"/>
      <c r="LXA99" s="129"/>
      <c r="LXB99" s="129"/>
      <c r="LXC99" s="129"/>
      <c r="LXD99" s="129"/>
      <c r="LXE99" s="129"/>
      <c r="LXF99" s="129"/>
      <c r="LXG99" s="129"/>
      <c r="LXH99" s="129"/>
      <c r="LXI99" s="129"/>
      <c r="LXJ99" s="129"/>
      <c r="LXK99" s="129"/>
      <c r="LXL99" s="129"/>
      <c r="LXM99" s="129"/>
      <c r="LXN99" s="129"/>
      <c r="LXO99" s="129"/>
      <c r="LXP99" s="129"/>
      <c r="LXQ99" s="129"/>
      <c r="LXR99" s="129"/>
      <c r="LXS99" s="129"/>
      <c r="LXT99" s="129"/>
      <c r="LXU99" s="129"/>
      <c r="LXV99" s="129"/>
      <c r="LXW99" s="129"/>
      <c r="LXX99" s="129"/>
      <c r="LXY99" s="129"/>
      <c r="LXZ99" s="129"/>
      <c r="LYA99" s="129"/>
      <c r="LYB99" s="129"/>
      <c r="LYC99" s="129"/>
      <c r="LYD99" s="129"/>
      <c r="LYE99" s="129"/>
      <c r="LYF99" s="129"/>
      <c r="LYG99" s="129"/>
      <c r="LYH99" s="129"/>
      <c r="LYI99" s="129"/>
      <c r="LYJ99" s="129"/>
      <c r="LYK99" s="129"/>
      <c r="LYL99" s="129"/>
      <c r="LYM99" s="129"/>
      <c r="LYN99" s="129"/>
      <c r="LYO99" s="129"/>
      <c r="LYP99" s="129"/>
      <c r="LYQ99" s="129"/>
      <c r="LYR99" s="129"/>
      <c r="LYS99" s="129"/>
      <c r="LYT99" s="129"/>
      <c r="LYU99" s="129"/>
      <c r="LYV99" s="129"/>
      <c r="LYW99" s="129"/>
      <c r="LYX99" s="129"/>
      <c r="LYY99" s="129"/>
      <c r="LYZ99" s="129"/>
      <c r="LZA99" s="129"/>
      <c r="LZB99" s="129"/>
      <c r="LZC99" s="129"/>
      <c r="LZD99" s="129"/>
      <c r="LZE99" s="129"/>
      <c r="LZF99" s="129"/>
      <c r="LZG99" s="129"/>
      <c r="LZH99" s="129"/>
      <c r="LZI99" s="129"/>
      <c r="LZJ99" s="129"/>
      <c r="LZK99" s="129"/>
      <c r="LZL99" s="129"/>
      <c r="LZM99" s="129"/>
      <c r="LZN99" s="129"/>
      <c r="LZO99" s="129"/>
      <c r="LZP99" s="129"/>
      <c r="LZQ99" s="129"/>
      <c r="LZR99" s="129"/>
      <c r="LZS99" s="129"/>
      <c r="LZT99" s="129"/>
      <c r="LZU99" s="129"/>
      <c r="LZV99" s="129"/>
      <c r="LZW99" s="129"/>
      <c r="LZX99" s="129"/>
      <c r="LZY99" s="129"/>
      <c r="LZZ99" s="129"/>
      <c r="MAA99" s="129"/>
      <c r="MAB99" s="129"/>
      <c r="MAC99" s="129"/>
      <c r="MAD99" s="129"/>
      <c r="MAE99" s="129"/>
      <c r="MAF99" s="129"/>
      <c r="MAG99" s="129"/>
      <c r="MAH99" s="129"/>
      <c r="MAI99" s="129"/>
      <c r="MAJ99" s="129"/>
      <c r="MAK99" s="129"/>
      <c r="MAL99" s="129"/>
      <c r="MAM99" s="129"/>
      <c r="MAN99" s="129"/>
      <c r="MAO99" s="129"/>
      <c r="MAP99" s="129"/>
      <c r="MAQ99" s="129"/>
      <c r="MAR99" s="129"/>
      <c r="MAS99" s="129"/>
      <c r="MAT99" s="129"/>
      <c r="MAU99" s="129"/>
      <c r="MAV99" s="129"/>
      <c r="MAW99" s="129"/>
      <c r="MAX99" s="129"/>
      <c r="MAY99" s="129"/>
      <c r="MAZ99" s="129"/>
      <c r="MBA99" s="129"/>
      <c r="MBB99" s="129"/>
      <c r="MBC99" s="129"/>
      <c r="MBD99" s="129"/>
      <c r="MBE99" s="129"/>
      <c r="MBF99" s="129"/>
      <c r="MBG99" s="129"/>
      <c r="MBH99" s="129"/>
      <c r="MBI99" s="129"/>
      <c r="MBJ99" s="129"/>
      <c r="MBK99" s="129"/>
      <c r="MBL99" s="129"/>
      <c r="MBM99" s="129"/>
      <c r="MBN99" s="129"/>
      <c r="MBO99" s="129"/>
      <c r="MBP99" s="129"/>
      <c r="MBQ99" s="129"/>
      <c r="MBR99" s="129"/>
      <c r="MBS99" s="129"/>
      <c r="MBT99" s="129"/>
      <c r="MBU99" s="129"/>
      <c r="MBV99" s="129"/>
      <c r="MBW99" s="129"/>
      <c r="MBX99" s="129"/>
      <c r="MBY99" s="129"/>
      <c r="MBZ99" s="129"/>
      <c r="MCA99" s="129"/>
      <c r="MCB99" s="129"/>
      <c r="MCC99" s="129"/>
      <c r="MCD99" s="129"/>
      <c r="MCE99" s="129"/>
      <c r="MCF99" s="129"/>
      <c r="MCG99" s="129"/>
      <c r="MCH99" s="129"/>
      <c r="MCI99" s="129"/>
      <c r="MCJ99" s="129"/>
      <c r="MCK99" s="129"/>
      <c r="MCL99" s="129"/>
      <c r="MCM99" s="129"/>
      <c r="MCN99" s="129"/>
      <c r="MCO99" s="129"/>
      <c r="MCP99" s="129"/>
      <c r="MCQ99" s="129"/>
      <c r="MCR99" s="129"/>
      <c r="MCS99" s="129"/>
      <c r="MCT99" s="129"/>
      <c r="MCU99" s="129"/>
      <c r="MCV99" s="129"/>
      <c r="MCW99" s="129"/>
      <c r="MCX99" s="129"/>
      <c r="MCY99" s="129"/>
      <c r="MCZ99" s="129"/>
      <c r="MDA99" s="129"/>
      <c r="MDB99" s="129"/>
      <c r="MDC99" s="129"/>
      <c r="MDD99" s="129"/>
      <c r="MDE99" s="129"/>
      <c r="MDF99" s="129"/>
      <c r="MDG99" s="129"/>
      <c r="MDH99" s="129"/>
      <c r="MDI99" s="129"/>
      <c r="MDJ99" s="129"/>
      <c r="MDK99" s="129"/>
      <c r="MDL99" s="129"/>
      <c r="MDM99" s="129"/>
      <c r="MDN99" s="129"/>
      <c r="MDO99" s="129"/>
      <c r="MDP99" s="129"/>
      <c r="MDQ99" s="129"/>
      <c r="MDR99" s="129"/>
      <c r="MDS99" s="129"/>
      <c r="MDT99" s="129"/>
      <c r="MDU99" s="129"/>
      <c r="MDV99" s="129"/>
      <c r="MDW99" s="129"/>
      <c r="MDX99" s="129"/>
      <c r="MDY99" s="129"/>
      <c r="MDZ99" s="129"/>
      <c r="MEA99" s="129"/>
      <c r="MEB99" s="129"/>
      <c r="MEC99" s="129"/>
      <c r="MED99" s="129"/>
      <c r="MEE99" s="129"/>
      <c r="MEF99" s="129"/>
      <c r="MEG99" s="129"/>
      <c r="MEH99" s="129"/>
      <c r="MEI99" s="129"/>
      <c r="MEJ99" s="129"/>
      <c r="MEK99" s="129"/>
      <c r="MEL99" s="129"/>
      <c r="MEM99" s="129"/>
      <c r="MEN99" s="129"/>
      <c r="MEO99" s="129"/>
      <c r="MEP99" s="129"/>
      <c r="MEQ99" s="129"/>
      <c r="MER99" s="129"/>
      <c r="MES99" s="129"/>
      <c r="MET99" s="129"/>
      <c r="MEU99" s="129"/>
      <c r="MEV99" s="129"/>
      <c r="MEW99" s="129"/>
      <c r="MEX99" s="129"/>
      <c r="MEY99" s="129"/>
      <c r="MEZ99" s="129"/>
      <c r="MFA99" s="129"/>
      <c r="MFB99" s="129"/>
      <c r="MFC99" s="129"/>
      <c r="MFD99" s="129"/>
      <c r="MFE99" s="129"/>
      <c r="MFF99" s="129"/>
      <c r="MFG99" s="129"/>
      <c r="MFH99" s="129"/>
      <c r="MFI99" s="129"/>
      <c r="MFJ99" s="129"/>
      <c r="MFK99" s="129"/>
      <c r="MFL99" s="129"/>
      <c r="MFM99" s="129"/>
      <c r="MFN99" s="129"/>
      <c r="MFO99" s="129"/>
      <c r="MFP99" s="129"/>
      <c r="MFQ99" s="129"/>
      <c r="MFR99" s="129"/>
      <c r="MFS99" s="129"/>
      <c r="MFT99" s="129"/>
      <c r="MFU99" s="129"/>
      <c r="MFV99" s="129"/>
      <c r="MFW99" s="129"/>
      <c r="MFX99" s="129"/>
      <c r="MFY99" s="129"/>
      <c r="MFZ99" s="129"/>
      <c r="MGA99" s="129"/>
      <c r="MGB99" s="129"/>
      <c r="MGC99" s="129"/>
      <c r="MGD99" s="129"/>
      <c r="MGE99" s="129"/>
      <c r="MGF99" s="129"/>
      <c r="MGG99" s="129"/>
      <c r="MGH99" s="129"/>
      <c r="MGI99" s="129"/>
      <c r="MGJ99" s="129"/>
      <c r="MGK99" s="129"/>
      <c r="MGL99" s="129"/>
      <c r="MGM99" s="129"/>
      <c r="MGN99" s="129"/>
      <c r="MGO99" s="129"/>
      <c r="MGP99" s="129"/>
      <c r="MGQ99" s="129"/>
      <c r="MGR99" s="129"/>
      <c r="MGS99" s="129"/>
      <c r="MGT99" s="129"/>
      <c r="MGU99" s="129"/>
      <c r="MGV99" s="129"/>
      <c r="MGW99" s="129"/>
      <c r="MGX99" s="129"/>
      <c r="MGY99" s="129"/>
      <c r="MGZ99" s="129"/>
      <c r="MHA99" s="129"/>
      <c r="MHB99" s="129"/>
      <c r="MHC99" s="129"/>
      <c r="MHD99" s="129"/>
      <c r="MHE99" s="129"/>
      <c r="MHF99" s="129"/>
      <c r="MHG99" s="129"/>
      <c r="MHH99" s="129"/>
      <c r="MHI99" s="129"/>
      <c r="MHJ99" s="129"/>
      <c r="MHK99" s="129"/>
      <c r="MHL99" s="129"/>
      <c r="MHM99" s="129"/>
      <c r="MHN99" s="129"/>
      <c r="MHO99" s="129"/>
      <c r="MHP99" s="129"/>
      <c r="MHQ99" s="129"/>
      <c r="MHR99" s="129"/>
      <c r="MHS99" s="129"/>
      <c r="MHT99" s="129"/>
      <c r="MHU99" s="129"/>
      <c r="MHV99" s="129"/>
      <c r="MHW99" s="129"/>
      <c r="MHX99" s="129"/>
      <c r="MHY99" s="129"/>
      <c r="MHZ99" s="129"/>
      <c r="MIA99" s="129"/>
      <c r="MIB99" s="129"/>
      <c r="MIC99" s="129"/>
      <c r="MID99" s="129"/>
      <c r="MIE99" s="129"/>
      <c r="MIF99" s="129"/>
      <c r="MIG99" s="129"/>
      <c r="MIH99" s="129"/>
      <c r="MII99" s="129"/>
      <c r="MIJ99" s="129"/>
      <c r="MIK99" s="129"/>
      <c r="MIL99" s="129"/>
      <c r="MIM99" s="129"/>
      <c r="MIN99" s="129"/>
      <c r="MIO99" s="129"/>
      <c r="MIP99" s="129"/>
      <c r="MIQ99" s="129"/>
      <c r="MIR99" s="129"/>
      <c r="MIS99" s="129"/>
      <c r="MIT99" s="129"/>
      <c r="MIU99" s="129"/>
      <c r="MIV99" s="129"/>
      <c r="MIW99" s="129"/>
      <c r="MIX99" s="129"/>
      <c r="MIY99" s="129"/>
      <c r="MIZ99" s="129"/>
      <c r="MJA99" s="129"/>
      <c r="MJB99" s="129"/>
      <c r="MJC99" s="129"/>
      <c r="MJD99" s="129"/>
      <c r="MJE99" s="129"/>
      <c r="MJF99" s="129"/>
      <c r="MJG99" s="129"/>
      <c r="MJH99" s="129"/>
      <c r="MJI99" s="129"/>
      <c r="MJJ99" s="129"/>
      <c r="MJK99" s="129"/>
      <c r="MJL99" s="129"/>
      <c r="MJM99" s="129"/>
      <c r="MJN99" s="129"/>
      <c r="MJO99" s="129"/>
      <c r="MJP99" s="129"/>
      <c r="MJQ99" s="129"/>
      <c r="MJR99" s="129"/>
      <c r="MJS99" s="129"/>
      <c r="MJT99" s="129"/>
      <c r="MJU99" s="129"/>
      <c r="MJV99" s="129"/>
      <c r="MJW99" s="129"/>
      <c r="MJX99" s="129"/>
      <c r="MJY99" s="129"/>
      <c r="MJZ99" s="129"/>
      <c r="MKA99" s="129"/>
      <c r="MKB99" s="129"/>
      <c r="MKC99" s="129"/>
      <c r="MKD99" s="129"/>
      <c r="MKE99" s="129"/>
      <c r="MKF99" s="129"/>
      <c r="MKG99" s="129"/>
      <c r="MKH99" s="129"/>
      <c r="MKI99" s="129"/>
      <c r="MKJ99" s="129"/>
      <c r="MKK99" s="129"/>
      <c r="MKL99" s="129"/>
      <c r="MKM99" s="129"/>
      <c r="MKN99" s="129"/>
      <c r="MKO99" s="129"/>
      <c r="MKP99" s="129"/>
      <c r="MKQ99" s="129"/>
      <c r="MKR99" s="129"/>
      <c r="MKS99" s="129"/>
      <c r="MKT99" s="129"/>
      <c r="MKU99" s="129"/>
      <c r="MKV99" s="129"/>
      <c r="MKW99" s="129"/>
      <c r="MKX99" s="129"/>
      <c r="MKY99" s="129"/>
      <c r="MKZ99" s="129"/>
      <c r="MLA99" s="129"/>
      <c r="MLB99" s="129"/>
      <c r="MLC99" s="129"/>
      <c r="MLD99" s="129"/>
      <c r="MLE99" s="129"/>
      <c r="MLF99" s="129"/>
      <c r="MLG99" s="129"/>
      <c r="MLH99" s="129"/>
      <c r="MLI99" s="129"/>
      <c r="MLJ99" s="129"/>
      <c r="MLK99" s="129"/>
      <c r="MLL99" s="129"/>
      <c r="MLM99" s="129"/>
      <c r="MLN99" s="129"/>
      <c r="MLO99" s="129"/>
      <c r="MLP99" s="129"/>
      <c r="MLQ99" s="129"/>
      <c r="MLR99" s="129"/>
      <c r="MLS99" s="129"/>
      <c r="MLT99" s="129"/>
      <c r="MLU99" s="129"/>
      <c r="MLV99" s="129"/>
      <c r="MLW99" s="129"/>
      <c r="MLX99" s="129"/>
      <c r="MLY99" s="129"/>
      <c r="MLZ99" s="129"/>
      <c r="MMA99" s="129"/>
      <c r="MMB99" s="129"/>
      <c r="MMC99" s="129"/>
      <c r="MMD99" s="129"/>
      <c r="MME99" s="129"/>
      <c r="MMF99" s="129"/>
      <c r="MMG99" s="129"/>
      <c r="MMH99" s="129"/>
      <c r="MMI99" s="129"/>
      <c r="MMJ99" s="129"/>
      <c r="MMK99" s="129"/>
      <c r="MML99" s="129"/>
      <c r="MMM99" s="129"/>
      <c r="MMN99" s="129"/>
      <c r="MMO99" s="129"/>
      <c r="MMP99" s="129"/>
      <c r="MMQ99" s="129"/>
      <c r="MMR99" s="129"/>
      <c r="MMS99" s="129"/>
      <c r="MMT99" s="129"/>
      <c r="MMU99" s="129"/>
      <c r="MMV99" s="129"/>
      <c r="MMW99" s="129"/>
      <c r="MMX99" s="129"/>
      <c r="MMY99" s="129"/>
      <c r="MMZ99" s="129"/>
      <c r="MNA99" s="129"/>
      <c r="MNB99" s="129"/>
      <c r="MNC99" s="129"/>
      <c r="MND99" s="129"/>
      <c r="MNE99" s="129"/>
      <c r="MNF99" s="129"/>
      <c r="MNG99" s="129"/>
      <c r="MNH99" s="129"/>
      <c r="MNI99" s="129"/>
      <c r="MNJ99" s="129"/>
      <c r="MNK99" s="129"/>
      <c r="MNL99" s="129"/>
      <c r="MNM99" s="129"/>
      <c r="MNN99" s="129"/>
      <c r="MNO99" s="129"/>
      <c r="MNP99" s="129"/>
      <c r="MNQ99" s="129"/>
      <c r="MNR99" s="129"/>
      <c r="MNS99" s="129"/>
      <c r="MNT99" s="129"/>
      <c r="MNU99" s="129"/>
      <c r="MNV99" s="129"/>
      <c r="MNW99" s="129"/>
      <c r="MNX99" s="129"/>
      <c r="MNY99" s="129"/>
      <c r="MNZ99" s="129"/>
      <c r="MOA99" s="129"/>
      <c r="MOB99" s="129"/>
      <c r="MOC99" s="129"/>
      <c r="MOD99" s="129"/>
      <c r="MOE99" s="129"/>
      <c r="MOF99" s="129"/>
      <c r="MOG99" s="129"/>
      <c r="MOH99" s="129"/>
      <c r="MOI99" s="129"/>
      <c r="MOJ99" s="129"/>
      <c r="MOK99" s="129"/>
      <c r="MOL99" s="129"/>
      <c r="MOM99" s="129"/>
      <c r="MON99" s="129"/>
      <c r="MOO99" s="129"/>
      <c r="MOP99" s="129"/>
      <c r="MOQ99" s="129"/>
      <c r="MOR99" s="129"/>
      <c r="MOS99" s="129"/>
      <c r="MOT99" s="129"/>
      <c r="MOU99" s="129"/>
      <c r="MOV99" s="129"/>
      <c r="MOW99" s="129"/>
      <c r="MOX99" s="129"/>
      <c r="MOY99" s="129"/>
      <c r="MOZ99" s="129"/>
      <c r="MPA99" s="129"/>
      <c r="MPB99" s="129"/>
      <c r="MPC99" s="129"/>
      <c r="MPD99" s="129"/>
      <c r="MPE99" s="129"/>
      <c r="MPF99" s="129"/>
      <c r="MPG99" s="129"/>
      <c r="MPH99" s="129"/>
      <c r="MPI99" s="129"/>
      <c r="MPJ99" s="129"/>
      <c r="MPK99" s="129"/>
      <c r="MPL99" s="129"/>
      <c r="MPM99" s="129"/>
      <c r="MPN99" s="129"/>
      <c r="MPO99" s="129"/>
      <c r="MPP99" s="129"/>
      <c r="MPQ99" s="129"/>
      <c r="MPR99" s="129"/>
      <c r="MPS99" s="129"/>
      <c r="MPT99" s="129"/>
      <c r="MPU99" s="129"/>
      <c r="MPV99" s="129"/>
      <c r="MPW99" s="129"/>
      <c r="MPX99" s="129"/>
      <c r="MPY99" s="129"/>
      <c r="MPZ99" s="129"/>
      <c r="MQA99" s="129"/>
      <c r="MQB99" s="129"/>
      <c r="MQC99" s="129"/>
      <c r="MQD99" s="129"/>
      <c r="MQE99" s="129"/>
      <c r="MQF99" s="129"/>
      <c r="MQG99" s="129"/>
      <c r="MQH99" s="129"/>
      <c r="MQI99" s="129"/>
      <c r="MQJ99" s="129"/>
      <c r="MQK99" s="129"/>
      <c r="MQL99" s="129"/>
      <c r="MQM99" s="129"/>
      <c r="MQN99" s="129"/>
      <c r="MQO99" s="129"/>
      <c r="MQP99" s="129"/>
      <c r="MQQ99" s="129"/>
      <c r="MQR99" s="129"/>
      <c r="MQS99" s="129"/>
      <c r="MQT99" s="129"/>
      <c r="MQU99" s="129"/>
      <c r="MQV99" s="129"/>
      <c r="MQW99" s="129"/>
      <c r="MQX99" s="129"/>
      <c r="MQY99" s="129"/>
      <c r="MQZ99" s="129"/>
      <c r="MRA99" s="129"/>
      <c r="MRB99" s="129"/>
      <c r="MRC99" s="129"/>
      <c r="MRD99" s="129"/>
      <c r="MRE99" s="129"/>
      <c r="MRF99" s="129"/>
      <c r="MRG99" s="129"/>
      <c r="MRH99" s="129"/>
      <c r="MRI99" s="129"/>
      <c r="MRJ99" s="129"/>
      <c r="MRK99" s="129"/>
      <c r="MRL99" s="129"/>
      <c r="MRM99" s="129"/>
      <c r="MRN99" s="129"/>
      <c r="MRO99" s="129"/>
      <c r="MRP99" s="129"/>
      <c r="MRQ99" s="129"/>
      <c r="MRR99" s="129"/>
      <c r="MRS99" s="129"/>
      <c r="MRT99" s="129"/>
      <c r="MRU99" s="129"/>
      <c r="MRV99" s="129"/>
      <c r="MRW99" s="129"/>
      <c r="MRX99" s="129"/>
      <c r="MRY99" s="129"/>
      <c r="MRZ99" s="129"/>
      <c r="MSA99" s="129"/>
      <c r="MSB99" s="129"/>
      <c r="MSC99" s="129"/>
      <c r="MSD99" s="129"/>
      <c r="MSE99" s="129"/>
      <c r="MSF99" s="129"/>
      <c r="MSG99" s="129"/>
      <c r="MSH99" s="129"/>
      <c r="MSI99" s="129"/>
      <c r="MSJ99" s="129"/>
      <c r="MSK99" s="129"/>
      <c r="MSL99" s="129"/>
      <c r="MSM99" s="129"/>
      <c r="MSN99" s="129"/>
      <c r="MSO99" s="129"/>
      <c r="MSP99" s="129"/>
      <c r="MSQ99" s="129"/>
      <c r="MSR99" s="129"/>
      <c r="MSS99" s="129"/>
      <c r="MST99" s="129"/>
      <c r="MSU99" s="129"/>
      <c r="MSV99" s="129"/>
      <c r="MSW99" s="129"/>
      <c r="MSX99" s="129"/>
      <c r="MSY99" s="129"/>
      <c r="MSZ99" s="129"/>
      <c r="MTA99" s="129"/>
      <c r="MTB99" s="129"/>
      <c r="MTC99" s="129"/>
      <c r="MTD99" s="129"/>
      <c r="MTE99" s="129"/>
      <c r="MTF99" s="129"/>
      <c r="MTG99" s="129"/>
      <c r="MTH99" s="129"/>
      <c r="MTI99" s="129"/>
      <c r="MTJ99" s="129"/>
      <c r="MTK99" s="129"/>
      <c r="MTL99" s="129"/>
      <c r="MTM99" s="129"/>
      <c r="MTN99" s="129"/>
      <c r="MTO99" s="129"/>
      <c r="MTP99" s="129"/>
      <c r="MTQ99" s="129"/>
      <c r="MTR99" s="129"/>
      <c r="MTS99" s="129"/>
      <c r="MTT99" s="129"/>
      <c r="MTU99" s="129"/>
      <c r="MTV99" s="129"/>
      <c r="MTW99" s="129"/>
      <c r="MTX99" s="129"/>
      <c r="MTY99" s="129"/>
      <c r="MTZ99" s="129"/>
      <c r="MUA99" s="129"/>
      <c r="MUB99" s="129"/>
      <c r="MUC99" s="129"/>
      <c r="MUD99" s="129"/>
      <c r="MUE99" s="129"/>
      <c r="MUF99" s="129"/>
      <c r="MUG99" s="129"/>
      <c r="MUH99" s="129"/>
      <c r="MUI99" s="129"/>
      <c r="MUJ99" s="129"/>
      <c r="MUK99" s="129"/>
      <c r="MUL99" s="129"/>
      <c r="MUM99" s="129"/>
      <c r="MUN99" s="129"/>
      <c r="MUO99" s="129"/>
      <c r="MUP99" s="129"/>
      <c r="MUQ99" s="129"/>
      <c r="MUR99" s="129"/>
      <c r="MUS99" s="129"/>
      <c r="MUT99" s="129"/>
      <c r="MUU99" s="129"/>
      <c r="MUV99" s="129"/>
      <c r="MUW99" s="129"/>
      <c r="MUX99" s="129"/>
      <c r="MUY99" s="129"/>
      <c r="MUZ99" s="129"/>
      <c r="MVA99" s="129"/>
      <c r="MVB99" s="129"/>
      <c r="MVC99" s="129"/>
      <c r="MVD99" s="129"/>
      <c r="MVE99" s="129"/>
      <c r="MVF99" s="129"/>
      <c r="MVG99" s="129"/>
      <c r="MVH99" s="129"/>
      <c r="MVI99" s="129"/>
      <c r="MVJ99" s="129"/>
      <c r="MVK99" s="129"/>
      <c r="MVL99" s="129"/>
      <c r="MVM99" s="129"/>
      <c r="MVN99" s="129"/>
      <c r="MVO99" s="129"/>
      <c r="MVP99" s="129"/>
      <c r="MVQ99" s="129"/>
      <c r="MVR99" s="129"/>
      <c r="MVS99" s="129"/>
      <c r="MVT99" s="129"/>
      <c r="MVU99" s="129"/>
      <c r="MVV99" s="129"/>
      <c r="MVW99" s="129"/>
      <c r="MVX99" s="129"/>
      <c r="MVY99" s="129"/>
      <c r="MVZ99" s="129"/>
      <c r="MWA99" s="129"/>
      <c r="MWB99" s="129"/>
      <c r="MWC99" s="129"/>
      <c r="MWD99" s="129"/>
      <c r="MWE99" s="129"/>
      <c r="MWF99" s="129"/>
      <c r="MWG99" s="129"/>
      <c r="MWH99" s="129"/>
      <c r="MWI99" s="129"/>
      <c r="MWJ99" s="129"/>
      <c r="MWK99" s="129"/>
      <c r="MWL99" s="129"/>
      <c r="MWM99" s="129"/>
      <c r="MWN99" s="129"/>
      <c r="MWO99" s="129"/>
      <c r="MWP99" s="129"/>
      <c r="MWQ99" s="129"/>
      <c r="MWR99" s="129"/>
      <c r="MWS99" s="129"/>
      <c r="MWT99" s="129"/>
      <c r="MWU99" s="129"/>
      <c r="MWV99" s="129"/>
      <c r="MWW99" s="129"/>
      <c r="MWX99" s="129"/>
      <c r="MWY99" s="129"/>
      <c r="MWZ99" s="129"/>
      <c r="MXA99" s="129"/>
      <c r="MXB99" s="129"/>
      <c r="MXC99" s="129"/>
      <c r="MXD99" s="129"/>
      <c r="MXE99" s="129"/>
      <c r="MXF99" s="129"/>
      <c r="MXG99" s="129"/>
      <c r="MXH99" s="129"/>
      <c r="MXI99" s="129"/>
      <c r="MXJ99" s="129"/>
      <c r="MXK99" s="129"/>
      <c r="MXL99" s="129"/>
      <c r="MXM99" s="129"/>
      <c r="MXN99" s="129"/>
      <c r="MXO99" s="129"/>
      <c r="MXP99" s="129"/>
      <c r="MXQ99" s="129"/>
      <c r="MXR99" s="129"/>
      <c r="MXS99" s="129"/>
      <c r="MXT99" s="129"/>
      <c r="MXU99" s="129"/>
      <c r="MXV99" s="129"/>
      <c r="MXW99" s="129"/>
      <c r="MXX99" s="129"/>
      <c r="MXY99" s="129"/>
      <c r="MXZ99" s="129"/>
      <c r="MYA99" s="129"/>
      <c r="MYB99" s="129"/>
      <c r="MYC99" s="129"/>
      <c r="MYD99" s="129"/>
      <c r="MYE99" s="129"/>
      <c r="MYF99" s="129"/>
      <c r="MYG99" s="129"/>
      <c r="MYH99" s="129"/>
      <c r="MYI99" s="129"/>
      <c r="MYJ99" s="129"/>
      <c r="MYK99" s="129"/>
      <c r="MYL99" s="129"/>
      <c r="MYM99" s="129"/>
      <c r="MYN99" s="129"/>
      <c r="MYO99" s="129"/>
      <c r="MYP99" s="129"/>
      <c r="MYQ99" s="129"/>
      <c r="MYR99" s="129"/>
      <c r="MYS99" s="129"/>
      <c r="MYT99" s="129"/>
      <c r="MYU99" s="129"/>
      <c r="MYV99" s="129"/>
      <c r="MYW99" s="129"/>
      <c r="MYX99" s="129"/>
      <c r="MYY99" s="129"/>
      <c r="MYZ99" s="129"/>
      <c r="MZA99" s="129"/>
      <c r="MZB99" s="129"/>
      <c r="MZC99" s="129"/>
      <c r="MZD99" s="129"/>
      <c r="MZE99" s="129"/>
      <c r="MZF99" s="129"/>
      <c r="MZG99" s="129"/>
      <c r="MZH99" s="129"/>
      <c r="MZI99" s="129"/>
      <c r="MZJ99" s="129"/>
      <c r="MZK99" s="129"/>
      <c r="MZL99" s="129"/>
      <c r="MZM99" s="129"/>
      <c r="MZN99" s="129"/>
      <c r="MZO99" s="129"/>
      <c r="MZP99" s="129"/>
      <c r="MZQ99" s="129"/>
      <c r="MZR99" s="129"/>
      <c r="MZS99" s="129"/>
      <c r="MZT99" s="129"/>
      <c r="MZU99" s="129"/>
      <c r="MZV99" s="129"/>
      <c r="MZW99" s="129"/>
      <c r="MZX99" s="129"/>
      <c r="MZY99" s="129"/>
      <c r="MZZ99" s="129"/>
      <c r="NAA99" s="129"/>
      <c r="NAB99" s="129"/>
      <c r="NAC99" s="129"/>
      <c r="NAD99" s="129"/>
      <c r="NAE99" s="129"/>
      <c r="NAF99" s="129"/>
      <c r="NAG99" s="129"/>
      <c r="NAH99" s="129"/>
      <c r="NAI99" s="129"/>
      <c r="NAJ99" s="129"/>
      <c r="NAK99" s="129"/>
      <c r="NAL99" s="129"/>
      <c r="NAM99" s="129"/>
      <c r="NAN99" s="129"/>
      <c r="NAO99" s="129"/>
      <c r="NAP99" s="129"/>
      <c r="NAQ99" s="129"/>
      <c r="NAR99" s="129"/>
      <c r="NAS99" s="129"/>
      <c r="NAT99" s="129"/>
      <c r="NAU99" s="129"/>
      <c r="NAV99" s="129"/>
      <c r="NAW99" s="129"/>
      <c r="NAX99" s="129"/>
      <c r="NAY99" s="129"/>
      <c r="NAZ99" s="129"/>
      <c r="NBA99" s="129"/>
      <c r="NBB99" s="129"/>
      <c r="NBC99" s="129"/>
      <c r="NBD99" s="129"/>
      <c r="NBE99" s="129"/>
      <c r="NBF99" s="129"/>
      <c r="NBG99" s="129"/>
      <c r="NBH99" s="129"/>
      <c r="NBI99" s="129"/>
      <c r="NBJ99" s="129"/>
      <c r="NBK99" s="129"/>
      <c r="NBL99" s="129"/>
      <c r="NBM99" s="129"/>
      <c r="NBN99" s="129"/>
      <c r="NBO99" s="129"/>
      <c r="NBP99" s="129"/>
      <c r="NBQ99" s="129"/>
      <c r="NBR99" s="129"/>
      <c r="NBS99" s="129"/>
      <c r="NBT99" s="129"/>
      <c r="NBU99" s="129"/>
      <c r="NBV99" s="129"/>
      <c r="NBW99" s="129"/>
      <c r="NBX99" s="129"/>
      <c r="NBY99" s="129"/>
      <c r="NBZ99" s="129"/>
      <c r="NCA99" s="129"/>
      <c r="NCB99" s="129"/>
      <c r="NCC99" s="129"/>
      <c r="NCD99" s="129"/>
      <c r="NCE99" s="129"/>
      <c r="NCF99" s="129"/>
      <c r="NCG99" s="129"/>
      <c r="NCH99" s="129"/>
      <c r="NCI99" s="129"/>
      <c r="NCJ99" s="129"/>
      <c r="NCK99" s="129"/>
      <c r="NCL99" s="129"/>
      <c r="NCM99" s="129"/>
      <c r="NCN99" s="129"/>
      <c r="NCO99" s="129"/>
      <c r="NCP99" s="129"/>
      <c r="NCQ99" s="129"/>
      <c r="NCR99" s="129"/>
      <c r="NCS99" s="129"/>
      <c r="NCT99" s="129"/>
      <c r="NCU99" s="129"/>
      <c r="NCV99" s="129"/>
      <c r="NCW99" s="129"/>
      <c r="NCX99" s="129"/>
      <c r="NCY99" s="129"/>
      <c r="NCZ99" s="129"/>
      <c r="NDA99" s="129"/>
      <c r="NDB99" s="129"/>
      <c r="NDC99" s="129"/>
      <c r="NDD99" s="129"/>
      <c r="NDE99" s="129"/>
      <c r="NDF99" s="129"/>
      <c r="NDG99" s="129"/>
      <c r="NDH99" s="129"/>
      <c r="NDI99" s="129"/>
      <c r="NDJ99" s="129"/>
      <c r="NDK99" s="129"/>
      <c r="NDL99" s="129"/>
      <c r="NDM99" s="129"/>
      <c r="NDN99" s="129"/>
      <c r="NDO99" s="129"/>
      <c r="NDP99" s="129"/>
      <c r="NDQ99" s="129"/>
      <c r="NDR99" s="129"/>
      <c r="NDS99" s="129"/>
      <c r="NDT99" s="129"/>
      <c r="NDU99" s="129"/>
      <c r="NDV99" s="129"/>
      <c r="NDW99" s="129"/>
      <c r="NDX99" s="129"/>
      <c r="NDY99" s="129"/>
      <c r="NDZ99" s="129"/>
      <c r="NEA99" s="129"/>
      <c r="NEB99" s="129"/>
      <c r="NEC99" s="129"/>
      <c r="NED99" s="129"/>
      <c r="NEE99" s="129"/>
      <c r="NEF99" s="129"/>
      <c r="NEG99" s="129"/>
      <c r="NEH99" s="129"/>
      <c r="NEI99" s="129"/>
      <c r="NEJ99" s="129"/>
      <c r="NEK99" s="129"/>
      <c r="NEL99" s="129"/>
      <c r="NEM99" s="129"/>
      <c r="NEN99" s="129"/>
      <c r="NEO99" s="129"/>
      <c r="NEP99" s="129"/>
      <c r="NEQ99" s="129"/>
      <c r="NER99" s="129"/>
      <c r="NES99" s="129"/>
      <c r="NET99" s="129"/>
      <c r="NEU99" s="129"/>
      <c r="NEV99" s="129"/>
      <c r="NEW99" s="129"/>
      <c r="NEX99" s="129"/>
      <c r="NEY99" s="129"/>
      <c r="NEZ99" s="129"/>
      <c r="NFA99" s="129"/>
      <c r="NFB99" s="129"/>
      <c r="NFC99" s="129"/>
      <c r="NFD99" s="129"/>
      <c r="NFE99" s="129"/>
      <c r="NFF99" s="129"/>
      <c r="NFG99" s="129"/>
      <c r="NFH99" s="129"/>
      <c r="NFI99" s="129"/>
      <c r="NFJ99" s="129"/>
      <c r="NFK99" s="129"/>
      <c r="NFL99" s="129"/>
      <c r="NFM99" s="129"/>
      <c r="NFN99" s="129"/>
      <c r="NFO99" s="129"/>
      <c r="NFP99" s="129"/>
      <c r="NFQ99" s="129"/>
      <c r="NFR99" s="129"/>
      <c r="NFS99" s="129"/>
      <c r="NFT99" s="129"/>
      <c r="NFU99" s="129"/>
      <c r="NFV99" s="129"/>
      <c r="NFW99" s="129"/>
      <c r="NFX99" s="129"/>
      <c r="NFY99" s="129"/>
      <c r="NFZ99" s="129"/>
      <c r="NGA99" s="129"/>
      <c r="NGB99" s="129"/>
      <c r="NGC99" s="129"/>
      <c r="NGD99" s="129"/>
      <c r="NGE99" s="129"/>
      <c r="NGF99" s="129"/>
      <c r="NGG99" s="129"/>
      <c r="NGH99" s="129"/>
      <c r="NGI99" s="129"/>
      <c r="NGJ99" s="129"/>
      <c r="NGK99" s="129"/>
      <c r="NGL99" s="129"/>
      <c r="NGM99" s="129"/>
      <c r="NGN99" s="129"/>
      <c r="NGO99" s="129"/>
      <c r="NGP99" s="129"/>
      <c r="NGQ99" s="129"/>
      <c r="NGR99" s="129"/>
      <c r="NGS99" s="129"/>
      <c r="NGT99" s="129"/>
      <c r="NGU99" s="129"/>
      <c r="NGV99" s="129"/>
      <c r="NGW99" s="129"/>
      <c r="NGX99" s="129"/>
      <c r="NGY99" s="129"/>
      <c r="NGZ99" s="129"/>
      <c r="NHA99" s="129"/>
      <c r="NHB99" s="129"/>
      <c r="NHC99" s="129"/>
      <c r="NHD99" s="129"/>
      <c r="NHE99" s="129"/>
      <c r="NHF99" s="129"/>
      <c r="NHG99" s="129"/>
      <c r="NHH99" s="129"/>
      <c r="NHI99" s="129"/>
      <c r="NHJ99" s="129"/>
      <c r="NHK99" s="129"/>
      <c r="NHL99" s="129"/>
      <c r="NHM99" s="129"/>
      <c r="NHN99" s="129"/>
      <c r="NHO99" s="129"/>
      <c r="NHP99" s="129"/>
      <c r="NHQ99" s="129"/>
      <c r="NHR99" s="129"/>
      <c r="NHS99" s="129"/>
      <c r="NHT99" s="129"/>
      <c r="NHU99" s="129"/>
      <c r="NHV99" s="129"/>
      <c r="NHW99" s="129"/>
      <c r="NHX99" s="129"/>
      <c r="NHY99" s="129"/>
      <c r="NHZ99" s="129"/>
      <c r="NIA99" s="129"/>
      <c r="NIB99" s="129"/>
      <c r="NIC99" s="129"/>
      <c r="NID99" s="129"/>
      <c r="NIE99" s="129"/>
      <c r="NIF99" s="129"/>
      <c r="NIG99" s="129"/>
      <c r="NIH99" s="129"/>
      <c r="NII99" s="129"/>
      <c r="NIJ99" s="129"/>
      <c r="NIK99" s="129"/>
      <c r="NIL99" s="129"/>
      <c r="NIM99" s="129"/>
      <c r="NIN99" s="129"/>
      <c r="NIO99" s="129"/>
      <c r="NIP99" s="129"/>
      <c r="NIQ99" s="129"/>
      <c r="NIR99" s="129"/>
      <c r="NIS99" s="129"/>
      <c r="NIT99" s="129"/>
      <c r="NIU99" s="129"/>
      <c r="NIV99" s="129"/>
      <c r="NIW99" s="129"/>
      <c r="NIX99" s="129"/>
      <c r="NIY99" s="129"/>
      <c r="NIZ99" s="129"/>
      <c r="NJA99" s="129"/>
      <c r="NJB99" s="129"/>
      <c r="NJC99" s="129"/>
      <c r="NJD99" s="129"/>
      <c r="NJE99" s="129"/>
      <c r="NJF99" s="129"/>
      <c r="NJG99" s="129"/>
      <c r="NJH99" s="129"/>
      <c r="NJI99" s="129"/>
      <c r="NJJ99" s="129"/>
      <c r="NJK99" s="129"/>
      <c r="NJL99" s="129"/>
      <c r="NJM99" s="129"/>
      <c r="NJN99" s="129"/>
      <c r="NJO99" s="129"/>
      <c r="NJP99" s="129"/>
      <c r="NJQ99" s="129"/>
      <c r="NJR99" s="129"/>
      <c r="NJS99" s="129"/>
      <c r="NJT99" s="129"/>
      <c r="NJU99" s="129"/>
      <c r="NJV99" s="129"/>
      <c r="NJW99" s="129"/>
      <c r="NJX99" s="129"/>
      <c r="NJY99" s="129"/>
      <c r="NJZ99" s="129"/>
      <c r="NKA99" s="129"/>
      <c r="NKB99" s="129"/>
      <c r="NKC99" s="129"/>
      <c r="NKD99" s="129"/>
      <c r="NKE99" s="129"/>
      <c r="NKF99" s="129"/>
      <c r="NKG99" s="129"/>
      <c r="NKH99" s="129"/>
      <c r="NKI99" s="129"/>
      <c r="NKJ99" s="129"/>
      <c r="NKK99" s="129"/>
      <c r="NKL99" s="129"/>
      <c r="NKM99" s="129"/>
      <c r="NKN99" s="129"/>
      <c r="NKO99" s="129"/>
      <c r="NKP99" s="129"/>
      <c r="NKQ99" s="129"/>
      <c r="NKR99" s="129"/>
      <c r="NKS99" s="129"/>
      <c r="NKT99" s="129"/>
      <c r="NKU99" s="129"/>
      <c r="NKV99" s="129"/>
      <c r="NKW99" s="129"/>
      <c r="NKX99" s="129"/>
      <c r="NKY99" s="129"/>
      <c r="NKZ99" s="129"/>
      <c r="NLA99" s="129"/>
      <c r="NLB99" s="129"/>
      <c r="NLC99" s="129"/>
      <c r="NLD99" s="129"/>
      <c r="NLE99" s="129"/>
      <c r="NLF99" s="129"/>
      <c r="NLG99" s="129"/>
      <c r="NLH99" s="129"/>
      <c r="NLI99" s="129"/>
      <c r="NLJ99" s="129"/>
      <c r="NLK99" s="129"/>
      <c r="NLL99" s="129"/>
      <c r="NLM99" s="129"/>
      <c r="NLN99" s="129"/>
      <c r="NLO99" s="129"/>
      <c r="NLP99" s="129"/>
      <c r="NLQ99" s="129"/>
      <c r="NLR99" s="129"/>
      <c r="NLS99" s="129"/>
      <c r="NLT99" s="129"/>
      <c r="NLU99" s="129"/>
      <c r="NLV99" s="129"/>
      <c r="NLW99" s="129"/>
      <c r="NLX99" s="129"/>
      <c r="NLY99" s="129"/>
      <c r="NLZ99" s="129"/>
      <c r="NMA99" s="129"/>
      <c r="NMB99" s="129"/>
      <c r="NMC99" s="129"/>
      <c r="NMD99" s="129"/>
      <c r="NME99" s="129"/>
      <c r="NMF99" s="129"/>
      <c r="NMG99" s="129"/>
      <c r="NMH99" s="129"/>
      <c r="NMI99" s="129"/>
      <c r="NMJ99" s="129"/>
      <c r="NMK99" s="129"/>
      <c r="NML99" s="129"/>
      <c r="NMM99" s="129"/>
      <c r="NMN99" s="129"/>
      <c r="NMO99" s="129"/>
      <c r="NMP99" s="129"/>
      <c r="NMQ99" s="129"/>
      <c r="NMR99" s="129"/>
      <c r="NMS99" s="129"/>
      <c r="NMT99" s="129"/>
      <c r="NMU99" s="129"/>
      <c r="NMV99" s="129"/>
      <c r="NMW99" s="129"/>
      <c r="NMX99" s="129"/>
      <c r="NMY99" s="129"/>
      <c r="NMZ99" s="129"/>
      <c r="NNA99" s="129"/>
      <c r="NNB99" s="129"/>
      <c r="NNC99" s="129"/>
      <c r="NND99" s="129"/>
      <c r="NNE99" s="129"/>
      <c r="NNF99" s="129"/>
      <c r="NNG99" s="129"/>
      <c r="NNH99" s="129"/>
      <c r="NNI99" s="129"/>
      <c r="NNJ99" s="129"/>
      <c r="NNK99" s="129"/>
      <c r="NNL99" s="129"/>
      <c r="NNM99" s="129"/>
      <c r="NNN99" s="129"/>
      <c r="NNO99" s="129"/>
      <c r="NNP99" s="129"/>
      <c r="NNQ99" s="129"/>
      <c r="NNR99" s="129"/>
      <c r="NNS99" s="129"/>
      <c r="NNT99" s="129"/>
      <c r="NNU99" s="129"/>
      <c r="NNV99" s="129"/>
      <c r="NNW99" s="129"/>
      <c r="NNX99" s="129"/>
      <c r="NNY99" s="129"/>
      <c r="NNZ99" s="129"/>
      <c r="NOA99" s="129"/>
      <c r="NOB99" s="129"/>
      <c r="NOC99" s="129"/>
      <c r="NOD99" s="129"/>
      <c r="NOE99" s="129"/>
      <c r="NOF99" s="129"/>
      <c r="NOG99" s="129"/>
      <c r="NOH99" s="129"/>
      <c r="NOI99" s="129"/>
      <c r="NOJ99" s="129"/>
      <c r="NOK99" s="129"/>
      <c r="NOL99" s="129"/>
      <c r="NOM99" s="129"/>
      <c r="NON99" s="129"/>
      <c r="NOO99" s="129"/>
      <c r="NOP99" s="129"/>
      <c r="NOQ99" s="129"/>
      <c r="NOR99" s="129"/>
      <c r="NOS99" s="129"/>
      <c r="NOT99" s="129"/>
      <c r="NOU99" s="129"/>
      <c r="NOV99" s="129"/>
      <c r="NOW99" s="129"/>
      <c r="NOX99" s="129"/>
      <c r="NOY99" s="129"/>
      <c r="NOZ99" s="129"/>
      <c r="NPA99" s="129"/>
      <c r="NPB99" s="129"/>
      <c r="NPC99" s="129"/>
      <c r="NPD99" s="129"/>
      <c r="NPE99" s="129"/>
      <c r="NPF99" s="129"/>
      <c r="NPG99" s="129"/>
      <c r="NPH99" s="129"/>
      <c r="NPI99" s="129"/>
      <c r="NPJ99" s="129"/>
      <c r="NPK99" s="129"/>
      <c r="NPL99" s="129"/>
      <c r="NPM99" s="129"/>
      <c r="NPN99" s="129"/>
      <c r="NPO99" s="129"/>
      <c r="NPP99" s="129"/>
      <c r="NPQ99" s="129"/>
      <c r="NPR99" s="129"/>
      <c r="NPS99" s="129"/>
      <c r="NPT99" s="129"/>
      <c r="NPU99" s="129"/>
      <c r="NPV99" s="129"/>
      <c r="NPW99" s="129"/>
      <c r="NPX99" s="129"/>
      <c r="NPY99" s="129"/>
      <c r="NPZ99" s="129"/>
      <c r="NQA99" s="129"/>
      <c r="NQB99" s="129"/>
      <c r="NQC99" s="129"/>
      <c r="NQD99" s="129"/>
      <c r="NQE99" s="129"/>
      <c r="NQF99" s="129"/>
      <c r="NQG99" s="129"/>
      <c r="NQH99" s="129"/>
      <c r="NQI99" s="129"/>
      <c r="NQJ99" s="129"/>
      <c r="NQK99" s="129"/>
      <c r="NQL99" s="129"/>
      <c r="NQM99" s="129"/>
      <c r="NQN99" s="129"/>
      <c r="NQO99" s="129"/>
      <c r="NQP99" s="129"/>
      <c r="NQQ99" s="129"/>
      <c r="NQR99" s="129"/>
      <c r="NQS99" s="129"/>
      <c r="NQT99" s="129"/>
      <c r="NQU99" s="129"/>
      <c r="NQV99" s="129"/>
      <c r="NQW99" s="129"/>
      <c r="NQX99" s="129"/>
      <c r="NQY99" s="129"/>
      <c r="NQZ99" s="129"/>
      <c r="NRA99" s="129"/>
      <c r="NRB99" s="129"/>
      <c r="NRC99" s="129"/>
      <c r="NRD99" s="129"/>
      <c r="NRE99" s="129"/>
      <c r="NRF99" s="129"/>
      <c r="NRG99" s="129"/>
      <c r="NRH99" s="129"/>
      <c r="NRI99" s="129"/>
      <c r="NRJ99" s="129"/>
      <c r="NRK99" s="129"/>
      <c r="NRL99" s="129"/>
      <c r="NRM99" s="129"/>
      <c r="NRN99" s="129"/>
      <c r="NRO99" s="129"/>
      <c r="NRP99" s="129"/>
      <c r="NRQ99" s="129"/>
      <c r="NRR99" s="129"/>
      <c r="NRS99" s="129"/>
      <c r="NRT99" s="129"/>
      <c r="NRU99" s="129"/>
      <c r="NRV99" s="129"/>
      <c r="NRW99" s="129"/>
      <c r="NRX99" s="129"/>
      <c r="NRY99" s="129"/>
      <c r="NRZ99" s="129"/>
      <c r="NSA99" s="129"/>
      <c r="NSB99" s="129"/>
      <c r="NSC99" s="129"/>
      <c r="NSD99" s="129"/>
      <c r="NSE99" s="129"/>
      <c r="NSF99" s="129"/>
      <c r="NSG99" s="129"/>
      <c r="NSH99" s="129"/>
      <c r="NSI99" s="129"/>
      <c r="NSJ99" s="129"/>
      <c r="NSK99" s="129"/>
      <c r="NSL99" s="129"/>
      <c r="NSM99" s="129"/>
      <c r="NSN99" s="129"/>
      <c r="NSO99" s="129"/>
      <c r="NSP99" s="129"/>
      <c r="NSQ99" s="129"/>
      <c r="NSR99" s="129"/>
      <c r="NSS99" s="129"/>
      <c r="NST99" s="129"/>
      <c r="NSU99" s="129"/>
      <c r="NSV99" s="129"/>
      <c r="NSW99" s="129"/>
      <c r="NSX99" s="129"/>
      <c r="NSY99" s="129"/>
      <c r="NSZ99" s="129"/>
      <c r="NTA99" s="129"/>
      <c r="NTB99" s="129"/>
      <c r="NTC99" s="129"/>
      <c r="NTD99" s="129"/>
      <c r="NTE99" s="129"/>
      <c r="NTF99" s="129"/>
      <c r="NTG99" s="129"/>
      <c r="NTH99" s="129"/>
      <c r="NTI99" s="129"/>
      <c r="NTJ99" s="129"/>
      <c r="NTK99" s="129"/>
      <c r="NTL99" s="129"/>
      <c r="NTM99" s="129"/>
      <c r="NTN99" s="129"/>
      <c r="NTO99" s="129"/>
      <c r="NTP99" s="129"/>
      <c r="NTQ99" s="129"/>
      <c r="NTR99" s="129"/>
      <c r="NTS99" s="129"/>
      <c r="NTT99" s="129"/>
      <c r="NTU99" s="129"/>
      <c r="NTV99" s="129"/>
      <c r="NTW99" s="129"/>
      <c r="NTX99" s="129"/>
      <c r="NTY99" s="129"/>
      <c r="NTZ99" s="129"/>
      <c r="NUA99" s="129"/>
      <c r="NUB99" s="129"/>
      <c r="NUC99" s="129"/>
      <c r="NUD99" s="129"/>
      <c r="NUE99" s="129"/>
      <c r="NUF99" s="129"/>
      <c r="NUG99" s="129"/>
      <c r="NUH99" s="129"/>
      <c r="NUI99" s="129"/>
      <c r="NUJ99" s="129"/>
      <c r="NUK99" s="129"/>
      <c r="NUL99" s="129"/>
      <c r="NUM99" s="129"/>
      <c r="NUN99" s="129"/>
      <c r="NUO99" s="129"/>
      <c r="NUP99" s="129"/>
      <c r="NUQ99" s="129"/>
      <c r="NUR99" s="129"/>
      <c r="NUS99" s="129"/>
      <c r="NUT99" s="129"/>
      <c r="NUU99" s="129"/>
      <c r="NUV99" s="129"/>
      <c r="NUW99" s="129"/>
      <c r="NUX99" s="129"/>
      <c r="NUY99" s="129"/>
      <c r="NUZ99" s="129"/>
      <c r="NVA99" s="129"/>
      <c r="NVB99" s="129"/>
      <c r="NVC99" s="129"/>
      <c r="NVD99" s="129"/>
      <c r="NVE99" s="129"/>
      <c r="NVF99" s="129"/>
      <c r="NVG99" s="129"/>
      <c r="NVH99" s="129"/>
      <c r="NVI99" s="129"/>
      <c r="NVJ99" s="129"/>
      <c r="NVK99" s="129"/>
      <c r="NVL99" s="129"/>
      <c r="NVM99" s="129"/>
      <c r="NVN99" s="129"/>
      <c r="NVO99" s="129"/>
      <c r="NVP99" s="129"/>
      <c r="NVQ99" s="129"/>
      <c r="NVR99" s="129"/>
      <c r="NVS99" s="129"/>
      <c r="NVT99" s="129"/>
      <c r="NVU99" s="129"/>
      <c r="NVV99" s="129"/>
      <c r="NVW99" s="129"/>
      <c r="NVX99" s="129"/>
      <c r="NVY99" s="129"/>
      <c r="NVZ99" s="129"/>
      <c r="NWA99" s="129"/>
      <c r="NWB99" s="129"/>
      <c r="NWC99" s="129"/>
      <c r="NWD99" s="129"/>
      <c r="NWE99" s="129"/>
      <c r="NWF99" s="129"/>
      <c r="NWG99" s="129"/>
      <c r="NWH99" s="129"/>
      <c r="NWI99" s="129"/>
      <c r="NWJ99" s="129"/>
      <c r="NWK99" s="129"/>
      <c r="NWL99" s="129"/>
      <c r="NWM99" s="129"/>
      <c r="NWN99" s="129"/>
      <c r="NWO99" s="129"/>
      <c r="NWP99" s="129"/>
      <c r="NWQ99" s="129"/>
      <c r="NWR99" s="129"/>
      <c r="NWS99" s="129"/>
      <c r="NWT99" s="129"/>
      <c r="NWU99" s="129"/>
      <c r="NWV99" s="129"/>
      <c r="NWW99" s="129"/>
      <c r="NWX99" s="129"/>
      <c r="NWY99" s="129"/>
      <c r="NWZ99" s="129"/>
      <c r="NXA99" s="129"/>
      <c r="NXB99" s="129"/>
      <c r="NXC99" s="129"/>
      <c r="NXD99" s="129"/>
      <c r="NXE99" s="129"/>
      <c r="NXF99" s="129"/>
      <c r="NXG99" s="129"/>
      <c r="NXH99" s="129"/>
      <c r="NXI99" s="129"/>
      <c r="NXJ99" s="129"/>
      <c r="NXK99" s="129"/>
      <c r="NXL99" s="129"/>
      <c r="NXM99" s="129"/>
      <c r="NXN99" s="129"/>
      <c r="NXO99" s="129"/>
      <c r="NXP99" s="129"/>
      <c r="NXQ99" s="129"/>
      <c r="NXR99" s="129"/>
      <c r="NXS99" s="129"/>
      <c r="NXT99" s="129"/>
      <c r="NXU99" s="129"/>
      <c r="NXV99" s="129"/>
      <c r="NXW99" s="129"/>
      <c r="NXX99" s="129"/>
      <c r="NXY99" s="129"/>
      <c r="NXZ99" s="129"/>
      <c r="NYA99" s="129"/>
      <c r="NYB99" s="129"/>
      <c r="NYC99" s="129"/>
      <c r="NYD99" s="129"/>
      <c r="NYE99" s="129"/>
      <c r="NYF99" s="129"/>
      <c r="NYG99" s="129"/>
      <c r="NYH99" s="129"/>
      <c r="NYI99" s="129"/>
      <c r="NYJ99" s="129"/>
      <c r="NYK99" s="129"/>
      <c r="NYL99" s="129"/>
      <c r="NYM99" s="129"/>
      <c r="NYN99" s="129"/>
      <c r="NYO99" s="129"/>
      <c r="NYP99" s="129"/>
      <c r="NYQ99" s="129"/>
      <c r="NYR99" s="129"/>
      <c r="NYS99" s="129"/>
      <c r="NYT99" s="129"/>
      <c r="NYU99" s="129"/>
      <c r="NYV99" s="129"/>
      <c r="NYW99" s="129"/>
      <c r="NYX99" s="129"/>
      <c r="NYY99" s="129"/>
      <c r="NYZ99" s="129"/>
      <c r="NZA99" s="129"/>
      <c r="NZB99" s="129"/>
      <c r="NZC99" s="129"/>
      <c r="NZD99" s="129"/>
      <c r="NZE99" s="129"/>
      <c r="NZF99" s="129"/>
      <c r="NZG99" s="129"/>
      <c r="NZH99" s="129"/>
      <c r="NZI99" s="129"/>
      <c r="NZJ99" s="129"/>
      <c r="NZK99" s="129"/>
      <c r="NZL99" s="129"/>
      <c r="NZM99" s="129"/>
      <c r="NZN99" s="129"/>
      <c r="NZO99" s="129"/>
      <c r="NZP99" s="129"/>
      <c r="NZQ99" s="129"/>
      <c r="NZR99" s="129"/>
      <c r="NZS99" s="129"/>
      <c r="NZT99" s="129"/>
      <c r="NZU99" s="129"/>
      <c r="NZV99" s="129"/>
      <c r="NZW99" s="129"/>
      <c r="NZX99" s="129"/>
      <c r="NZY99" s="129"/>
      <c r="NZZ99" s="129"/>
      <c r="OAA99" s="129"/>
      <c r="OAB99" s="129"/>
      <c r="OAC99" s="129"/>
      <c r="OAD99" s="129"/>
      <c r="OAE99" s="129"/>
      <c r="OAF99" s="129"/>
      <c r="OAG99" s="129"/>
      <c r="OAH99" s="129"/>
      <c r="OAI99" s="129"/>
      <c r="OAJ99" s="129"/>
      <c r="OAK99" s="129"/>
      <c r="OAL99" s="129"/>
      <c r="OAM99" s="129"/>
      <c r="OAN99" s="129"/>
      <c r="OAO99" s="129"/>
      <c r="OAP99" s="129"/>
      <c r="OAQ99" s="129"/>
      <c r="OAR99" s="129"/>
      <c r="OAS99" s="129"/>
      <c r="OAT99" s="129"/>
      <c r="OAU99" s="129"/>
      <c r="OAV99" s="129"/>
      <c r="OAW99" s="129"/>
      <c r="OAX99" s="129"/>
      <c r="OAY99" s="129"/>
      <c r="OAZ99" s="129"/>
      <c r="OBA99" s="129"/>
      <c r="OBB99" s="129"/>
      <c r="OBC99" s="129"/>
      <c r="OBD99" s="129"/>
      <c r="OBE99" s="129"/>
      <c r="OBF99" s="129"/>
      <c r="OBG99" s="129"/>
      <c r="OBH99" s="129"/>
      <c r="OBI99" s="129"/>
      <c r="OBJ99" s="129"/>
      <c r="OBK99" s="129"/>
      <c r="OBL99" s="129"/>
      <c r="OBM99" s="129"/>
      <c r="OBN99" s="129"/>
      <c r="OBO99" s="129"/>
      <c r="OBP99" s="129"/>
      <c r="OBQ99" s="129"/>
      <c r="OBR99" s="129"/>
      <c r="OBS99" s="129"/>
      <c r="OBT99" s="129"/>
      <c r="OBU99" s="129"/>
      <c r="OBV99" s="129"/>
      <c r="OBW99" s="129"/>
      <c r="OBX99" s="129"/>
      <c r="OBY99" s="129"/>
      <c r="OBZ99" s="129"/>
      <c r="OCA99" s="129"/>
      <c r="OCB99" s="129"/>
      <c r="OCC99" s="129"/>
      <c r="OCD99" s="129"/>
      <c r="OCE99" s="129"/>
      <c r="OCF99" s="129"/>
      <c r="OCG99" s="129"/>
      <c r="OCH99" s="129"/>
      <c r="OCI99" s="129"/>
      <c r="OCJ99" s="129"/>
      <c r="OCK99" s="129"/>
      <c r="OCL99" s="129"/>
      <c r="OCM99" s="129"/>
      <c r="OCN99" s="129"/>
      <c r="OCO99" s="129"/>
      <c r="OCP99" s="129"/>
      <c r="OCQ99" s="129"/>
      <c r="OCR99" s="129"/>
      <c r="OCS99" s="129"/>
      <c r="OCT99" s="129"/>
      <c r="OCU99" s="129"/>
      <c r="OCV99" s="129"/>
      <c r="OCW99" s="129"/>
      <c r="OCX99" s="129"/>
      <c r="OCY99" s="129"/>
      <c r="OCZ99" s="129"/>
      <c r="ODA99" s="129"/>
      <c r="ODB99" s="129"/>
      <c r="ODC99" s="129"/>
      <c r="ODD99" s="129"/>
      <c r="ODE99" s="129"/>
      <c r="ODF99" s="129"/>
      <c r="ODG99" s="129"/>
      <c r="ODH99" s="129"/>
      <c r="ODI99" s="129"/>
      <c r="ODJ99" s="129"/>
      <c r="ODK99" s="129"/>
      <c r="ODL99" s="129"/>
      <c r="ODM99" s="129"/>
      <c r="ODN99" s="129"/>
      <c r="ODO99" s="129"/>
      <c r="ODP99" s="129"/>
      <c r="ODQ99" s="129"/>
      <c r="ODR99" s="129"/>
      <c r="ODS99" s="129"/>
      <c r="ODT99" s="129"/>
      <c r="ODU99" s="129"/>
      <c r="ODV99" s="129"/>
      <c r="ODW99" s="129"/>
      <c r="ODX99" s="129"/>
      <c r="ODY99" s="129"/>
      <c r="ODZ99" s="129"/>
      <c r="OEA99" s="129"/>
      <c r="OEB99" s="129"/>
      <c r="OEC99" s="129"/>
      <c r="OED99" s="129"/>
      <c r="OEE99" s="129"/>
      <c r="OEF99" s="129"/>
      <c r="OEG99" s="129"/>
      <c r="OEH99" s="129"/>
      <c r="OEI99" s="129"/>
      <c r="OEJ99" s="129"/>
      <c r="OEK99" s="129"/>
      <c r="OEL99" s="129"/>
      <c r="OEM99" s="129"/>
      <c r="OEN99" s="129"/>
      <c r="OEO99" s="129"/>
      <c r="OEP99" s="129"/>
      <c r="OEQ99" s="129"/>
      <c r="OER99" s="129"/>
      <c r="OES99" s="129"/>
      <c r="OET99" s="129"/>
      <c r="OEU99" s="129"/>
      <c r="OEV99" s="129"/>
      <c r="OEW99" s="129"/>
      <c r="OEX99" s="129"/>
      <c r="OEY99" s="129"/>
      <c r="OEZ99" s="129"/>
      <c r="OFA99" s="129"/>
      <c r="OFB99" s="129"/>
      <c r="OFC99" s="129"/>
      <c r="OFD99" s="129"/>
      <c r="OFE99" s="129"/>
      <c r="OFF99" s="129"/>
      <c r="OFG99" s="129"/>
      <c r="OFH99" s="129"/>
      <c r="OFI99" s="129"/>
      <c r="OFJ99" s="129"/>
      <c r="OFK99" s="129"/>
      <c r="OFL99" s="129"/>
      <c r="OFM99" s="129"/>
      <c r="OFN99" s="129"/>
      <c r="OFO99" s="129"/>
      <c r="OFP99" s="129"/>
      <c r="OFQ99" s="129"/>
      <c r="OFR99" s="129"/>
      <c r="OFS99" s="129"/>
      <c r="OFT99" s="129"/>
      <c r="OFU99" s="129"/>
      <c r="OFV99" s="129"/>
      <c r="OFW99" s="129"/>
      <c r="OFX99" s="129"/>
      <c r="OFY99" s="129"/>
      <c r="OFZ99" s="129"/>
      <c r="OGA99" s="129"/>
      <c r="OGB99" s="129"/>
      <c r="OGC99" s="129"/>
      <c r="OGD99" s="129"/>
      <c r="OGE99" s="129"/>
      <c r="OGF99" s="129"/>
      <c r="OGG99" s="129"/>
      <c r="OGH99" s="129"/>
      <c r="OGI99" s="129"/>
      <c r="OGJ99" s="129"/>
      <c r="OGK99" s="129"/>
      <c r="OGL99" s="129"/>
      <c r="OGM99" s="129"/>
      <c r="OGN99" s="129"/>
      <c r="OGO99" s="129"/>
      <c r="OGP99" s="129"/>
      <c r="OGQ99" s="129"/>
      <c r="OGR99" s="129"/>
      <c r="OGS99" s="129"/>
      <c r="OGT99" s="129"/>
      <c r="OGU99" s="129"/>
      <c r="OGV99" s="129"/>
      <c r="OGW99" s="129"/>
      <c r="OGX99" s="129"/>
      <c r="OGY99" s="129"/>
      <c r="OGZ99" s="129"/>
      <c r="OHA99" s="129"/>
      <c r="OHB99" s="129"/>
      <c r="OHC99" s="129"/>
      <c r="OHD99" s="129"/>
      <c r="OHE99" s="129"/>
      <c r="OHF99" s="129"/>
      <c r="OHG99" s="129"/>
      <c r="OHH99" s="129"/>
      <c r="OHI99" s="129"/>
      <c r="OHJ99" s="129"/>
      <c r="OHK99" s="129"/>
      <c r="OHL99" s="129"/>
      <c r="OHM99" s="129"/>
      <c r="OHN99" s="129"/>
      <c r="OHO99" s="129"/>
      <c r="OHP99" s="129"/>
      <c r="OHQ99" s="129"/>
      <c r="OHR99" s="129"/>
      <c r="OHS99" s="129"/>
      <c r="OHT99" s="129"/>
      <c r="OHU99" s="129"/>
      <c r="OHV99" s="129"/>
      <c r="OHW99" s="129"/>
      <c r="OHX99" s="129"/>
      <c r="OHY99" s="129"/>
      <c r="OHZ99" s="129"/>
      <c r="OIA99" s="129"/>
      <c r="OIB99" s="129"/>
      <c r="OIC99" s="129"/>
      <c r="OID99" s="129"/>
      <c r="OIE99" s="129"/>
      <c r="OIF99" s="129"/>
      <c r="OIG99" s="129"/>
      <c r="OIH99" s="129"/>
      <c r="OII99" s="129"/>
      <c r="OIJ99" s="129"/>
      <c r="OIK99" s="129"/>
      <c r="OIL99" s="129"/>
      <c r="OIM99" s="129"/>
      <c r="OIN99" s="129"/>
      <c r="OIO99" s="129"/>
      <c r="OIP99" s="129"/>
      <c r="OIQ99" s="129"/>
      <c r="OIR99" s="129"/>
      <c r="OIS99" s="129"/>
      <c r="OIT99" s="129"/>
      <c r="OIU99" s="129"/>
      <c r="OIV99" s="129"/>
      <c r="OIW99" s="129"/>
      <c r="OIX99" s="129"/>
      <c r="OIY99" s="129"/>
      <c r="OIZ99" s="129"/>
      <c r="OJA99" s="129"/>
      <c r="OJB99" s="129"/>
      <c r="OJC99" s="129"/>
      <c r="OJD99" s="129"/>
      <c r="OJE99" s="129"/>
      <c r="OJF99" s="129"/>
      <c r="OJG99" s="129"/>
      <c r="OJH99" s="129"/>
      <c r="OJI99" s="129"/>
      <c r="OJJ99" s="129"/>
      <c r="OJK99" s="129"/>
      <c r="OJL99" s="129"/>
      <c r="OJM99" s="129"/>
      <c r="OJN99" s="129"/>
      <c r="OJO99" s="129"/>
      <c r="OJP99" s="129"/>
      <c r="OJQ99" s="129"/>
      <c r="OJR99" s="129"/>
      <c r="OJS99" s="129"/>
      <c r="OJT99" s="129"/>
      <c r="OJU99" s="129"/>
      <c r="OJV99" s="129"/>
      <c r="OJW99" s="129"/>
      <c r="OJX99" s="129"/>
      <c r="OJY99" s="129"/>
      <c r="OJZ99" s="129"/>
      <c r="OKA99" s="129"/>
      <c r="OKB99" s="129"/>
      <c r="OKC99" s="129"/>
      <c r="OKD99" s="129"/>
      <c r="OKE99" s="129"/>
      <c r="OKF99" s="129"/>
      <c r="OKG99" s="129"/>
      <c r="OKH99" s="129"/>
      <c r="OKI99" s="129"/>
      <c r="OKJ99" s="129"/>
      <c r="OKK99" s="129"/>
      <c r="OKL99" s="129"/>
      <c r="OKM99" s="129"/>
      <c r="OKN99" s="129"/>
      <c r="OKO99" s="129"/>
      <c r="OKP99" s="129"/>
      <c r="OKQ99" s="129"/>
      <c r="OKR99" s="129"/>
      <c r="OKS99" s="129"/>
      <c r="OKT99" s="129"/>
      <c r="OKU99" s="129"/>
      <c r="OKV99" s="129"/>
      <c r="OKW99" s="129"/>
      <c r="OKX99" s="129"/>
      <c r="OKY99" s="129"/>
      <c r="OKZ99" s="129"/>
      <c r="OLA99" s="129"/>
      <c r="OLB99" s="129"/>
      <c r="OLC99" s="129"/>
      <c r="OLD99" s="129"/>
      <c r="OLE99" s="129"/>
      <c r="OLF99" s="129"/>
      <c r="OLG99" s="129"/>
      <c r="OLH99" s="129"/>
      <c r="OLI99" s="129"/>
      <c r="OLJ99" s="129"/>
      <c r="OLK99" s="129"/>
      <c r="OLL99" s="129"/>
      <c r="OLM99" s="129"/>
      <c r="OLN99" s="129"/>
      <c r="OLO99" s="129"/>
      <c r="OLP99" s="129"/>
      <c r="OLQ99" s="129"/>
      <c r="OLR99" s="129"/>
      <c r="OLS99" s="129"/>
      <c r="OLT99" s="129"/>
      <c r="OLU99" s="129"/>
      <c r="OLV99" s="129"/>
      <c r="OLW99" s="129"/>
      <c r="OLX99" s="129"/>
      <c r="OLY99" s="129"/>
      <c r="OLZ99" s="129"/>
      <c r="OMA99" s="129"/>
      <c r="OMB99" s="129"/>
      <c r="OMC99" s="129"/>
      <c r="OMD99" s="129"/>
      <c r="OME99" s="129"/>
      <c r="OMF99" s="129"/>
      <c r="OMG99" s="129"/>
      <c r="OMH99" s="129"/>
      <c r="OMI99" s="129"/>
      <c r="OMJ99" s="129"/>
      <c r="OMK99" s="129"/>
      <c r="OML99" s="129"/>
      <c r="OMM99" s="129"/>
      <c r="OMN99" s="129"/>
      <c r="OMO99" s="129"/>
      <c r="OMP99" s="129"/>
      <c r="OMQ99" s="129"/>
      <c r="OMR99" s="129"/>
      <c r="OMS99" s="129"/>
      <c r="OMT99" s="129"/>
      <c r="OMU99" s="129"/>
      <c r="OMV99" s="129"/>
      <c r="OMW99" s="129"/>
      <c r="OMX99" s="129"/>
      <c r="OMY99" s="129"/>
      <c r="OMZ99" s="129"/>
      <c r="ONA99" s="129"/>
      <c r="ONB99" s="129"/>
      <c r="ONC99" s="129"/>
      <c r="OND99" s="129"/>
      <c r="ONE99" s="129"/>
      <c r="ONF99" s="129"/>
      <c r="ONG99" s="129"/>
      <c r="ONH99" s="129"/>
      <c r="ONI99" s="129"/>
      <c r="ONJ99" s="129"/>
      <c r="ONK99" s="129"/>
      <c r="ONL99" s="129"/>
      <c r="ONM99" s="129"/>
      <c r="ONN99" s="129"/>
      <c r="ONO99" s="129"/>
      <c r="ONP99" s="129"/>
      <c r="ONQ99" s="129"/>
      <c r="ONR99" s="129"/>
      <c r="ONS99" s="129"/>
      <c r="ONT99" s="129"/>
      <c r="ONU99" s="129"/>
      <c r="ONV99" s="129"/>
      <c r="ONW99" s="129"/>
      <c r="ONX99" s="129"/>
      <c r="ONY99" s="129"/>
      <c r="ONZ99" s="129"/>
      <c r="OOA99" s="129"/>
      <c r="OOB99" s="129"/>
      <c r="OOC99" s="129"/>
      <c r="OOD99" s="129"/>
      <c r="OOE99" s="129"/>
      <c r="OOF99" s="129"/>
      <c r="OOG99" s="129"/>
      <c r="OOH99" s="129"/>
      <c r="OOI99" s="129"/>
      <c r="OOJ99" s="129"/>
      <c r="OOK99" s="129"/>
      <c r="OOL99" s="129"/>
      <c r="OOM99" s="129"/>
      <c r="OON99" s="129"/>
      <c r="OOO99" s="129"/>
      <c r="OOP99" s="129"/>
      <c r="OOQ99" s="129"/>
      <c r="OOR99" s="129"/>
      <c r="OOS99" s="129"/>
      <c r="OOT99" s="129"/>
      <c r="OOU99" s="129"/>
      <c r="OOV99" s="129"/>
      <c r="OOW99" s="129"/>
      <c r="OOX99" s="129"/>
      <c r="OOY99" s="129"/>
      <c r="OOZ99" s="129"/>
      <c r="OPA99" s="129"/>
      <c r="OPB99" s="129"/>
      <c r="OPC99" s="129"/>
      <c r="OPD99" s="129"/>
      <c r="OPE99" s="129"/>
      <c r="OPF99" s="129"/>
      <c r="OPG99" s="129"/>
      <c r="OPH99" s="129"/>
      <c r="OPI99" s="129"/>
      <c r="OPJ99" s="129"/>
      <c r="OPK99" s="129"/>
      <c r="OPL99" s="129"/>
      <c r="OPM99" s="129"/>
      <c r="OPN99" s="129"/>
      <c r="OPO99" s="129"/>
      <c r="OPP99" s="129"/>
      <c r="OPQ99" s="129"/>
      <c r="OPR99" s="129"/>
      <c r="OPS99" s="129"/>
      <c r="OPT99" s="129"/>
      <c r="OPU99" s="129"/>
      <c r="OPV99" s="129"/>
      <c r="OPW99" s="129"/>
      <c r="OPX99" s="129"/>
      <c r="OPY99" s="129"/>
      <c r="OPZ99" s="129"/>
      <c r="OQA99" s="129"/>
      <c r="OQB99" s="129"/>
      <c r="OQC99" s="129"/>
      <c r="OQD99" s="129"/>
      <c r="OQE99" s="129"/>
      <c r="OQF99" s="129"/>
      <c r="OQG99" s="129"/>
      <c r="OQH99" s="129"/>
      <c r="OQI99" s="129"/>
      <c r="OQJ99" s="129"/>
      <c r="OQK99" s="129"/>
      <c r="OQL99" s="129"/>
      <c r="OQM99" s="129"/>
      <c r="OQN99" s="129"/>
      <c r="OQO99" s="129"/>
      <c r="OQP99" s="129"/>
      <c r="OQQ99" s="129"/>
      <c r="OQR99" s="129"/>
      <c r="OQS99" s="129"/>
      <c r="OQT99" s="129"/>
      <c r="OQU99" s="129"/>
      <c r="OQV99" s="129"/>
      <c r="OQW99" s="129"/>
      <c r="OQX99" s="129"/>
      <c r="OQY99" s="129"/>
      <c r="OQZ99" s="129"/>
      <c r="ORA99" s="129"/>
      <c r="ORB99" s="129"/>
      <c r="ORC99" s="129"/>
      <c r="ORD99" s="129"/>
      <c r="ORE99" s="129"/>
      <c r="ORF99" s="129"/>
      <c r="ORG99" s="129"/>
      <c r="ORH99" s="129"/>
      <c r="ORI99" s="129"/>
      <c r="ORJ99" s="129"/>
      <c r="ORK99" s="129"/>
      <c r="ORL99" s="129"/>
      <c r="ORM99" s="129"/>
      <c r="ORN99" s="129"/>
      <c r="ORO99" s="129"/>
      <c r="ORP99" s="129"/>
      <c r="ORQ99" s="129"/>
      <c r="ORR99" s="129"/>
      <c r="ORS99" s="129"/>
      <c r="ORT99" s="129"/>
      <c r="ORU99" s="129"/>
      <c r="ORV99" s="129"/>
      <c r="ORW99" s="129"/>
      <c r="ORX99" s="129"/>
      <c r="ORY99" s="129"/>
      <c r="ORZ99" s="129"/>
      <c r="OSA99" s="129"/>
      <c r="OSB99" s="129"/>
      <c r="OSC99" s="129"/>
      <c r="OSD99" s="129"/>
      <c r="OSE99" s="129"/>
      <c r="OSF99" s="129"/>
      <c r="OSG99" s="129"/>
      <c r="OSH99" s="129"/>
      <c r="OSI99" s="129"/>
      <c r="OSJ99" s="129"/>
      <c r="OSK99" s="129"/>
      <c r="OSL99" s="129"/>
      <c r="OSM99" s="129"/>
      <c r="OSN99" s="129"/>
      <c r="OSO99" s="129"/>
      <c r="OSP99" s="129"/>
      <c r="OSQ99" s="129"/>
      <c r="OSR99" s="129"/>
      <c r="OSS99" s="129"/>
      <c r="OST99" s="129"/>
      <c r="OSU99" s="129"/>
      <c r="OSV99" s="129"/>
      <c r="OSW99" s="129"/>
      <c r="OSX99" s="129"/>
      <c r="OSY99" s="129"/>
      <c r="OSZ99" s="129"/>
      <c r="OTA99" s="129"/>
      <c r="OTB99" s="129"/>
      <c r="OTC99" s="129"/>
      <c r="OTD99" s="129"/>
      <c r="OTE99" s="129"/>
      <c r="OTF99" s="129"/>
      <c r="OTG99" s="129"/>
      <c r="OTH99" s="129"/>
      <c r="OTI99" s="129"/>
      <c r="OTJ99" s="129"/>
      <c r="OTK99" s="129"/>
      <c r="OTL99" s="129"/>
      <c r="OTM99" s="129"/>
      <c r="OTN99" s="129"/>
      <c r="OTO99" s="129"/>
      <c r="OTP99" s="129"/>
      <c r="OTQ99" s="129"/>
      <c r="OTR99" s="129"/>
      <c r="OTS99" s="129"/>
      <c r="OTT99" s="129"/>
      <c r="OTU99" s="129"/>
      <c r="OTV99" s="129"/>
      <c r="OTW99" s="129"/>
      <c r="OTX99" s="129"/>
      <c r="OTY99" s="129"/>
      <c r="OTZ99" s="129"/>
      <c r="OUA99" s="129"/>
      <c r="OUB99" s="129"/>
      <c r="OUC99" s="129"/>
      <c r="OUD99" s="129"/>
      <c r="OUE99" s="129"/>
      <c r="OUF99" s="129"/>
      <c r="OUG99" s="129"/>
      <c r="OUH99" s="129"/>
      <c r="OUI99" s="129"/>
      <c r="OUJ99" s="129"/>
      <c r="OUK99" s="129"/>
      <c r="OUL99" s="129"/>
      <c r="OUM99" s="129"/>
      <c r="OUN99" s="129"/>
      <c r="OUO99" s="129"/>
      <c r="OUP99" s="129"/>
      <c r="OUQ99" s="129"/>
      <c r="OUR99" s="129"/>
      <c r="OUS99" s="129"/>
      <c r="OUT99" s="129"/>
      <c r="OUU99" s="129"/>
      <c r="OUV99" s="129"/>
      <c r="OUW99" s="129"/>
      <c r="OUX99" s="129"/>
      <c r="OUY99" s="129"/>
      <c r="OUZ99" s="129"/>
      <c r="OVA99" s="129"/>
      <c r="OVB99" s="129"/>
      <c r="OVC99" s="129"/>
      <c r="OVD99" s="129"/>
      <c r="OVE99" s="129"/>
      <c r="OVF99" s="129"/>
      <c r="OVG99" s="129"/>
      <c r="OVH99" s="129"/>
      <c r="OVI99" s="129"/>
      <c r="OVJ99" s="129"/>
      <c r="OVK99" s="129"/>
      <c r="OVL99" s="129"/>
      <c r="OVM99" s="129"/>
      <c r="OVN99" s="129"/>
      <c r="OVO99" s="129"/>
      <c r="OVP99" s="129"/>
      <c r="OVQ99" s="129"/>
      <c r="OVR99" s="129"/>
      <c r="OVS99" s="129"/>
      <c r="OVT99" s="129"/>
      <c r="OVU99" s="129"/>
      <c r="OVV99" s="129"/>
      <c r="OVW99" s="129"/>
      <c r="OVX99" s="129"/>
      <c r="OVY99" s="129"/>
      <c r="OVZ99" s="129"/>
      <c r="OWA99" s="129"/>
      <c r="OWB99" s="129"/>
      <c r="OWC99" s="129"/>
      <c r="OWD99" s="129"/>
      <c r="OWE99" s="129"/>
      <c r="OWF99" s="129"/>
      <c r="OWG99" s="129"/>
      <c r="OWH99" s="129"/>
      <c r="OWI99" s="129"/>
      <c r="OWJ99" s="129"/>
      <c r="OWK99" s="129"/>
      <c r="OWL99" s="129"/>
      <c r="OWM99" s="129"/>
      <c r="OWN99" s="129"/>
      <c r="OWO99" s="129"/>
      <c r="OWP99" s="129"/>
      <c r="OWQ99" s="129"/>
      <c r="OWR99" s="129"/>
      <c r="OWS99" s="129"/>
      <c r="OWT99" s="129"/>
      <c r="OWU99" s="129"/>
      <c r="OWV99" s="129"/>
      <c r="OWW99" s="129"/>
      <c r="OWX99" s="129"/>
      <c r="OWY99" s="129"/>
      <c r="OWZ99" s="129"/>
      <c r="OXA99" s="129"/>
      <c r="OXB99" s="129"/>
      <c r="OXC99" s="129"/>
      <c r="OXD99" s="129"/>
      <c r="OXE99" s="129"/>
      <c r="OXF99" s="129"/>
      <c r="OXG99" s="129"/>
      <c r="OXH99" s="129"/>
      <c r="OXI99" s="129"/>
      <c r="OXJ99" s="129"/>
      <c r="OXK99" s="129"/>
      <c r="OXL99" s="129"/>
      <c r="OXM99" s="129"/>
      <c r="OXN99" s="129"/>
      <c r="OXO99" s="129"/>
      <c r="OXP99" s="129"/>
      <c r="OXQ99" s="129"/>
      <c r="OXR99" s="129"/>
      <c r="OXS99" s="129"/>
      <c r="OXT99" s="129"/>
      <c r="OXU99" s="129"/>
      <c r="OXV99" s="129"/>
      <c r="OXW99" s="129"/>
      <c r="OXX99" s="129"/>
      <c r="OXY99" s="129"/>
      <c r="OXZ99" s="129"/>
      <c r="OYA99" s="129"/>
      <c r="OYB99" s="129"/>
      <c r="OYC99" s="129"/>
      <c r="OYD99" s="129"/>
      <c r="OYE99" s="129"/>
      <c r="OYF99" s="129"/>
      <c r="OYG99" s="129"/>
      <c r="OYH99" s="129"/>
      <c r="OYI99" s="129"/>
      <c r="OYJ99" s="129"/>
      <c r="OYK99" s="129"/>
      <c r="OYL99" s="129"/>
      <c r="OYM99" s="129"/>
      <c r="OYN99" s="129"/>
      <c r="OYO99" s="129"/>
      <c r="OYP99" s="129"/>
      <c r="OYQ99" s="129"/>
      <c r="OYR99" s="129"/>
      <c r="OYS99" s="129"/>
      <c r="OYT99" s="129"/>
      <c r="OYU99" s="129"/>
      <c r="OYV99" s="129"/>
      <c r="OYW99" s="129"/>
      <c r="OYX99" s="129"/>
      <c r="OYY99" s="129"/>
      <c r="OYZ99" s="129"/>
      <c r="OZA99" s="129"/>
      <c r="OZB99" s="129"/>
      <c r="OZC99" s="129"/>
      <c r="OZD99" s="129"/>
      <c r="OZE99" s="129"/>
      <c r="OZF99" s="129"/>
      <c r="OZG99" s="129"/>
      <c r="OZH99" s="129"/>
      <c r="OZI99" s="129"/>
      <c r="OZJ99" s="129"/>
      <c r="OZK99" s="129"/>
      <c r="OZL99" s="129"/>
      <c r="OZM99" s="129"/>
      <c r="OZN99" s="129"/>
      <c r="OZO99" s="129"/>
      <c r="OZP99" s="129"/>
      <c r="OZQ99" s="129"/>
      <c r="OZR99" s="129"/>
      <c r="OZS99" s="129"/>
      <c r="OZT99" s="129"/>
      <c r="OZU99" s="129"/>
      <c r="OZV99" s="129"/>
      <c r="OZW99" s="129"/>
      <c r="OZX99" s="129"/>
      <c r="OZY99" s="129"/>
      <c r="OZZ99" s="129"/>
      <c r="PAA99" s="129"/>
      <c r="PAB99" s="129"/>
      <c r="PAC99" s="129"/>
      <c r="PAD99" s="129"/>
      <c r="PAE99" s="129"/>
      <c r="PAF99" s="129"/>
      <c r="PAG99" s="129"/>
      <c r="PAH99" s="129"/>
      <c r="PAI99" s="129"/>
      <c r="PAJ99" s="129"/>
      <c r="PAK99" s="129"/>
      <c r="PAL99" s="129"/>
      <c r="PAM99" s="129"/>
      <c r="PAN99" s="129"/>
      <c r="PAO99" s="129"/>
      <c r="PAP99" s="129"/>
      <c r="PAQ99" s="129"/>
      <c r="PAR99" s="129"/>
      <c r="PAS99" s="129"/>
      <c r="PAT99" s="129"/>
      <c r="PAU99" s="129"/>
      <c r="PAV99" s="129"/>
      <c r="PAW99" s="129"/>
      <c r="PAX99" s="129"/>
      <c r="PAY99" s="129"/>
      <c r="PAZ99" s="129"/>
      <c r="PBA99" s="129"/>
      <c r="PBB99" s="129"/>
      <c r="PBC99" s="129"/>
      <c r="PBD99" s="129"/>
      <c r="PBE99" s="129"/>
      <c r="PBF99" s="129"/>
      <c r="PBG99" s="129"/>
      <c r="PBH99" s="129"/>
      <c r="PBI99" s="129"/>
      <c r="PBJ99" s="129"/>
      <c r="PBK99" s="129"/>
      <c r="PBL99" s="129"/>
      <c r="PBM99" s="129"/>
      <c r="PBN99" s="129"/>
      <c r="PBO99" s="129"/>
      <c r="PBP99" s="129"/>
      <c r="PBQ99" s="129"/>
      <c r="PBR99" s="129"/>
      <c r="PBS99" s="129"/>
      <c r="PBT99" s="129"/>
      <c r="PBU99" s="129"/>
      <c r="PBV99" s="129"/>
      <c r="PBW99" s="129"/>
      <c r="PBX99" s="129"/>
      <c r="PBY99" s="129"/>
      <c r="PBZ99" s="129"/>
      <c r="PCA99" s="129"/>
      <c r="PCB99" s="129"/>
      <c r="PCC99" s="129"/>
      <c r="PCD99" s="129"/>
      <c r="PCE99" s="129"/>
      <c r="PCF99" s="129"/>
      <c r="PCG99" s="129"/>
      <c r="PCH99" s="129"/>
      <c r="PCI99" s="129"/>
      <c r="PCJ99" s="129"/>
      <c r="PCK99" s="129"/>
      <c r="PCL99" s="129"/>
      <c r="PCM99" s="129"/>
      <c r="PCN99" s="129"/>
      <c r="PCO99" s="129"/>
      <c r="PCP99" s="129"/>
      <c r="PCQ99" s="129"/>
      <c r="PCR99" s="129"/>
      <c r="PCS99" s="129"/>
      <c r="PCT99" s="129"/>
      <c r="PCU99" s="129"/>
      <c r="PCV99" s="129"/>
      <c r="PCW99" s="129"/>
      <c r="PCX99" s="129"/>
      <c r="PCY99" s="129"/>
      <c r="PCZ99" s="129"/>
      <c r="PDA99" s="129"/>
      <c r="PDB99" s="129"/>
      <c r="PDC99" s="129"/>
      <c r="PDD99" s="129"/>
      <c r="PDE99" s="129"/>
      <c r="PDF99" s="129"/>
      <c r="PDG99" s="129"/>
      <c r="PDH99" s="129"/>
      <c r="PDI99" s="129"/>
      <c r="PDJ99" s="129"/>
      <c r="PDK99" s="129"/>
      <c r="PDL99" s="129"/>
      <c r="PDM99" s="129"/>
      <c r="PDN99" s="129"/>
      <c r="PDO99" s="129"/>
      <c r="PDP99" s="129"/>
      <c r="PDQ99" s="129"/>
      <c r="PDR99" s="129"/>
      <c r="PDS99" s="129"/>
      <c r="PDT99" s="129"/>
      <c r="PDU99" s="129"/>
      <c r="PDV99" s="129"/>
      <c r="PDW99" s="129"/>
      <c r="PDX99" s="129"/>
      <c r="PDY99" s="129"/>
      <c r="PDZ99" s="129"/>
      <c r="PEA99" s="129"/>
      <c r="PEB99" s="129"/>
      <c r="PEC99" s="129"/>
      <c r="PED99" s="129"/>
      <c r="PEE99" s="129"/>
      <c r="PEF99" s="129"/>
      <c r="PEG99" s="129"/>
      <c r="PEH99" s="129"/>
      <c r="PEI99" s="129"/>
      <c r="PEJ99" s="129"/>
      <c r="PEK99" s="129"/>
      <c r="PEL99" s="129"/>
      <c r="PEM99" s="129"/>
      <c r="PEN99" s="129"/>
      <c r="PEO99" s="129"/>
      <c r="PEP99" s="129"/>
      <c r="PEQ99" s="129"/>
      <c r="PER99" s="129"/>
      <c r="PES99" s="129"/>
      <c r="PET99" s="129"/>
      <c r="PEU99" s="129"/>
      <c r="PEV99" s="129"/>
      <c r="PEW99" s="129"/>
      <c r="PEX99" s="129"/>
      <c r="PEY99" s="129"/>
      <c r="PEZ99" s="129"/>
      <c r="PFA99" s="129"/>
      <c r="PFB99" s="129"/>
      <c r="PFC99" s="129"/>
      <c r="PFD99" s="129"/>
      <c r="PFE99" s="129"/>
      <c r="PFF99" s="129"/>
      <c r="PFG99" s="129"/>
      <c r="PFH99" s="129"/>
      <c r="PFI99" s="129"/>
      <c r="PFJ99" s="129"/>
      <c r="PFK99" s="129"/>
      <c r="PFL99" s="129"/>
      <c r="PFM99" s="129"/>
      <c r="PFN99" s="129"/>
      <c r="PFO99" s="129"/>
      <c r="PFP99" s="129"/>
      <c r="PFQ99" s="129"/>
      <c r="PFR99" s="129"/>
      <c r="PFS99" s="129"/>
      <c r="PFT99" s="129"/>
      <c r="PFU99" s="129"/>
      <c r="PFV99" s="129"/>
      <c r="PFW99" s="129"/>
      <c r="PFX99" s="129"/>
      <c r="PFY99" s="129"/>
      <c r="PFZ99" s="129"/>
      <c r="PGA99" s="129"/>
      <c r="PGB99" s="129"/>
      <c r="PGC99" s="129"/>
      <c r="PGD99" s="129"/>
      <c r="PGE99" s="129"/>
      <c r="PGF99" s="129"/>
      <c r="PGG99" s="129"/>
      <c r="PGH99" s="129"/>
      <c r="PGI99" s="129"/>
      <c r="PGJ99" s="129"/>
      <c r="PGK99" s="129"/>
      <c r="PGL99" s="129"/>
      <c r="PGM99" s="129"/>
      <c r="PGN99" s="129"/>
      <c r="PGO99" s="129"/>
      <c r="PGP99" s="129"/>
      <c r="PGQ99" s="129"/>
      <c r="PGR99" s="129"/>
      <c r="PGS99" s="129"/>
      <c r="PGT99" s="129"/>
      <c r="PGU99" s="129"/>
      <c r="PGV99" s="129"/>
      <c r="PGW99" s="129"/>
      <c r="PGX99" s="129"/>
      <c r="PGY99" s="129"/>
      <c r="PGZ99" s="129"/>
      <c r="PHA99" s="129"/>
      <c r="PHB99" s="129"/>
      <c r="PHC99" s="129"/>
      <c r="PHD99" s="129"/>
      <c r="PHE99" s="129"/>
      <c r="PHF99" s="129"/>
      <c r="PHG99" s="129"/>
      <c r="PHH99" s="129"/>
      <c r="PHI99" s="129"/>
      <c r="PHJ99" s="129"/>
      <c r="PHK99" s="129"/>
      <c r="PHL99" s="129"/>
      <c r="PHM99" s="129"/>
      <c r="PHN99" s="129"/>
      <c r="PHO99" s="129"/>
      <c r="PHP99" s="129"/>
      <c r="PHQ99" s="129"/>
      <c r="PHR99" s="129"/>
      <c r="PHS99" s="129"/>
      <c r="PHT99" s="129"/>
      <c r="PHU99" s="129"/>
      <c r="PHV99" s="129"/>
      <c r="PHW99" s="129"/>
      <c r="PHX99" s="129"/>
      <c r="PHY99" s="129"/>
      <c r="PHZ99" s="129"/>
      <c r="PIA99" s="129"/>
      <c r="PIB99" s="129"/>
      <c r="PIC99" s="129"/>
      <c r="PID99" s="129"/>
      <c r="PIE99" s="129"/>
      <c r="PIF99" s="129"/>
      <c r="PIG99" s="129"/>
      <c r="PIH99" s="129"/>
      <c r="PII99" s="129"/>
      <c r="PIJ99" s="129"/>
      <c r="PIK99" s="129"/>
      <c r="PIL99" s="129"/>
      <c r="PIM99" s="129"/>
      <c r="PIN99" s="129"/>
      <c r="PIO99" s="129"/>
      <c r="PIP99" s="129"/>
      <c r="PIQ99" s="129"/>
      <c r="PIR99" s="129"/>
      <c r="PIS99" s="129"/>
      <c r="PIT99" s="129"/>
      <c r="PIU99" s="129"/>
      <c r="PIV99" s="129"/>
      <c r="PIW99" s="129"/>
      <c r="PIX99" s="129"/>
      <c r="PIY99" s="129"/>
      <c r="PIZ99" s="129"/>
      <c r="PJA99" s="129"/>
      <c r="PJB99" s="129"/>
      <c r="PJC99" s="129"/>
      <c r="PJD99" s="129"/>
      <c r="PJE99" s="129"/>
      <c r="PJF99" s="129"/>
      <c r="PJG99" s="129"/>
      <c r="PJH99" s="129"/>
      <c r="PJI99" s="129"/>
      <c r="PJJ99" s="129"/>
      <c r="PJK99" s="129"/>
      <c r="PJL99" s="129"/>
      <c r="PJM99" s="129"/>
      <c r="PJN99" s="129"/>
      <c r="PJO99" s="129"/>
      <c r="PJP99" s="129"/>
      <c r="PJQ99" s="129"/>
      <c r="PJR99" s="129"/>
      <c r="PJS99" s="129"/>
      <c r="PJT99" s="129"/>
      <c r="PJU99" s="129"/>
      <c r="PJV99" s="129"/>
      <c r="PJW99" s="129"/>
      <c r="PJX99" s="129"/>
      <c r="PJY99" s="129"/>
      <c r="PJZ99" s="129"/>
      <c r="PKA99" s="129"/>
      <c r="PKB99" s="129"/>
      <c r="PKC99" s="129"/>
      <c r="PKD99" s="129"/>
      <c r="PKE99" s="129"/>
      <c r="PKF99" s="129"/>
      <c r="PKG99" s="129"/>
      <c r="PKH99" s="129"/>
      <c r="PKI99" s="129"/>
      <c r="PKJ99" s="129"/>
      <c r="PKK99" s="129"/>
      <c r="PKL99" s="129"/>
      <c r="PKM99" s="129"/>
      <c r="PKN99" s="129"/>
      <c r="PKO99" s="129"/>
      <c r="PKP99" s="129"/>
      <c r="PKQ99" s="129"/>
      <c r="PKR99" s="129"/>
      <c r="PKS99" s="129"/>
      <c r="PKT99" s="129"/>
      <c r="PKU99" s="129"/>
      <c r="PKV99" s="129"/>
      <c r="PKW99" s="129"/>
      <c r="PKX99" s="129"/>
      <c r="PKY99" s="129"/>
      <c r="PKZ99" s="129"/>
      <c r="PLA99" s="129"/>
      <c r="PLB99" s="129"/>
      <c r="PLC99" s="129"/>
      <c r="PLD99" s="129"/>
      <c r="PLE99" s="129"/>
      <c r="PLF99" s="129"/>
      <c r="PLG99" s="129"/>
      <c r="PLH99" s="129"/>
      <c r="PLI99" s="129"/>
      <c r="PLJ99" s="129"/>
      <c r="PLK99" s="129"/>
      <c r="PLL99" s="129"/>
      <c r="PLM99" s="129"/>
      <c r="PLN99" s="129"/>
      <c r="PLO99" s="129"/>
      <c r="PLP99" s="129"/>
      <c r="PLQ99" s="129"/>
      <c r="PLR99" s="129"/>
      <c r="PLS99" s="129"/>
      <c r="PLT99" s="129"/>
      <c r="PLU99" s="129"/>
      <c r="PLV99" s="129"/>
      <c r="PLW99" s="129"/>
      <c r="PLX99" s="129"/>
      <c r="PLY99" s="129"/>
      <c r="PLZ99" s="129"/>
      <c r="PMA99" s="129"/>
      <c r="PMB99" s="129"/>
      <c r="PMC99" s="129"/>
      <c r="PMD99" s="129"/>
      <c r="PME99" s="129"/>
      <c r="PMF99" s="129"/>
      <c r="PMG99" s="129"/>
      <c r="PMH99" s="129"/>
      <c r="PMI99" s="129"/>
      <c r="PMJ99" s="129"/>
      <c r="PMK99" s="129"/>
      <c r="PML99" s="129"/>
      <c r="PMM99" s="129"/>
      <c r="PMN99" s="129"/>
      <c r="PMO99" s="129"/>
      <c r="PMP99" s="129"/>
      <c r="PMQ99" s="129"/>
      <c r="PMR99" s="129"/>
      <c r="PMS99" s="129"/>
      <c r="PMT99" s="129"/>
      <c r="PMU99" s="129"/>
      <c r="PMV99" s="129"/>
      <c r="PMW99" s="129"/>
      <c r="PMX99" s="129"/>
      <c r="PMY99" s="129"/>
      <c r="PMZ99" s="129"/>
      <c r="PNA99" s="129"/>
      <c r="PNB99" s="129"/>
      <c r="PNC99" s="129"/>
      <c r="PND99" s="129"/>
      <c r="PNE99" s="129"/>
      <c r="PNF99" s="129"/>
      <c r="PNG99" s="129"/>
      <c r="PNH99" s="129"/>
      <c r="PNI99" s="129"/>
      <c r="PNJ99" s="129"/>
      <c r="PNK99" s="129"/>
      <c r="PNL99" s="129"/>
      <c r="PNM99" s="129"/>
      <c r="PNN99" s="129"/>
      <c r="PNO99" s="129"/>
      <c r="PNP99" s="129"/>
      <c r="PNQ99" s="129"/>
      <c r="PNR99" s="129"/>
      <c r="PNS99" s="129"/>
      <c r="PNT99" s="129"/>
      <c r="PNU99" s="129"/>
      <c r="PNV99" s="129"/>
      <c r="PNW99" s="129"/>
      <c r="PNX99" s="129"/>
      <c r="PNY99" s="129"/>
      <c r="PNZ99" s="129"/>
      <c r="POA99" s="129"/>
      <c r="POB99" s="129"/>
      <c r="POC99" s="129"/>
      <c r="POD99" s="129"/>
      <c r="POE99" s="129"/>
      <c r="POF99" s="129"/>
      <c r="POG99" s="129"/>
      <c r="POH99" s="129"/>
      <c r="POI99" s="129"/>
      <c r="POJ99" s="129"/>
      <c r="POK99" s="129"/>
      <c r="POL99" s="129"/>
      <c r="POM99" s="129"/>
      <c r="PON99" s="129"/>
      <c r="POO99" s="129"/>
      <c r="POP99" s="129"/>
      <c r="POQ99" s="129"/>
      <c r="POR99" s="129"/>
      <c r="POS99" s="129"/>
      <c r="POT99" s="129"/>
      <c r="POU99" s="129"/>
      <c r="POV99" s="129"/>
      <c r="POW99" s="129"/>
      <c r="POX99" s="129"/>
      <c r="POY99" s="129"/>
      <c r="POZ99" s="129"/>
      <c r="PPA99" s="129"/>
      <c r="PPB99" s="129"/>
      <c r="PPC99" s="129"/>
      <c r="PPD99" s="129"/>
      <c r="PPE99" s="129"/>
      <c r="PPF99" s="129"/>
      <c r="PPG99" s="129"/>
      <c r="PPH99" s="129"/>
      <c r="PPI99" s="129"/>
      <c r="PPJ99" s="129"/>
      <c r="PPK99" s="129"/>
      <c r="PPL99" s="129"/>
      <c r="PPM99" s="129"/>
      <c r="PPN99" s="129"/>
      <c r="PPO99" s="129"/>
      <c r="PPP99" s="129"/>
      <c r="PPQ99" s="129"/>
      <c r="PPR99" s="129"/>
      <c r="PPS99" s="129"/>
      <c r="PPT99" s="129"/>
      <c r="PPU99" s="129"/>
      <c r="PPV99" s="129"/>
      <c r="PPW99" s="129"/>
      <c r="PPX99" s="129"/>
      <c r="PPY99" s="129"/>
      <c r="PPZ99" s="129"/>
      <c r="PQA99" s="129"/>
      <c r="PQB99" s="129"/>
      <c r="PQC99" s="129"/>
      <c r="PQD99" s="129"/>
      <c r="PQE99" s="129"/>
      <c r="PQF99" s="129"/>
      <c r="PQG99" s="129"/>
      <c r="PQH99" s="129"/>
      <c r="PQI99" s="129"/>
      <c r="PQJ99" s="129"/>
      <c r="PQK99" s="129"/>
      <c r="PQL99" s="129"/>
      <c r="PQM99" s="129"/>
      <c r="PQN99" s="129"/>
      <c r="PQO99" s="129"/>
      <c r="PQP99" s="129"/>
      <c r="PQQ99" s="129"/>
      <c r="PQR99" s="129"/>
      <c r="PQS99" s="129"/>
      <c r="PQT99" s="129"/>
      <c r="PQU99" s="129"/>
      <c r="PQV99" s="129"/>
      <c r="PQW99" s="129"/>
      <c r="PQX99" s="129"/>
      <c r="PQY99" s="129"/>
      <c r="PQZ99" s="129"/>
      <c r="PRA99" s="129"/>
      <c r="PRB99" s="129"/>
      <c r="PRC99" s="129"/>
      <c r="PRD99" s="129"/>
      <c r="PRE99" s="129"/>
      <c r="PRF99" s="129"/>
      <c r="PRG99" s="129"/>
      <c r="PRH99" s="129"/>
      <c r="PRI99" s="129"/>
      <c r="PRJ99" s="129"/>
      <c r="PRK99" s="129"/>
      <c r="PRL99" s="129"/>
      <c r="PRM99" s="129"/>
      <c r="PRN99" s="129"/>
      <c r="PRO99" s="129"/>
      <c r="PRP99" s="129"/>
      <c r="PRQ99" s="129"/>
      <c r="PRR99" s="129"/>
      <c r="PRS99" s="129"/>
      <c r="PRT99" s="129"/>
      <c r="PRU99" s="129"/>
      <c r="PRV99" s="129"/>
      <c r="PRW99" s="129"/>
      <c r="PRX99" s="129"/>
      <c r="PRY99" s="129"/>
      <c r="PRZ99" s="129"/>
      <c r="PSA99" s="129"/>
      <c r="PSB99" s="129"/>
      <c r="PSC99" s="129"/>
      <c r="PSD99" s="129"/>
      <c r="PSE99" s="129"/>
      <c r="PSF99" s="129"/>
      <c r="PSG99" s="129"/>
      <c r="PSH99" s="129"/>
      <c r="PSI99" s="129"/>
      <c r="PSJ99" s="129"/>
      <c r="PSK99" s="129"/>
      <c r="PSL99" s="129"/>
      <c r="PSM99" s="129"/>
      <c r="PSN99" s="129"/>
      <c r="PSO99" s="129"/>
      <c r="PSP99" s="129"/>
      <c r="PSQ99" s="129"/>
      <c r="PSR99" s="129"/>
      <c r="PSS99" s="129"/>
      <c r="PST99" s="129"/>
      <c r="PSU99" s="129"/>
      <c r="PSV99" s="129"/>
      <c r="PSW99" s="129"/>
      <c r="PSX99" s="129"/>
      <c r="PSY99" s="129"/>
      <c r="PSZ99" s="129"/>
      <c r="PTA99" s="129"/>
      <c r="PTB99" s="129"/>
      <c r="PTC99" s="129"/>
      <c r="PTD99" s="129"/>
      <c r="PTE99" s="129"/>
      <c r="PTF99" s="129"/>
      <c r="PTG99" s="129"/>
      <c r="PTH99" s="129"/>
      <c r="PTI99" s="129"/>
      <c r="PTJ99" s="129"/>
      <c r="PTK99" s="129"/>
      <c r="PTL99" s="129"/>
      <c r="PTM99" s="129"/>
      <c r="PTN99" s="129"/>
      <c r="PTO99" s="129"/>
      <c r="PTP99" s="129"/>
      <c r="PTQ99" s="129"/>
      <c r="PTR99" s="129"/>
      <c r="PTS99" s="129"/>
      <c r="PTT99" s="129"/>
      <c r="PTU99" s="129"/>
      <c r="PTV99" s="129"/>
      <c r="PTW99" s="129"/>
      <c r="PTX99" s="129"/>
      <c r="PTY99" s="129"/>
      <c r="PTZ99" s="129"/>
      <c r="PUA99" s="129"/>
      <c r="PUB99" s="129"/>
      <c r="PUC99" s="129"/>
      <c r="PUD99" s="129"/>
      <c r="PUE99" s="129"/>
      <c r="PUF99" s="129"/>
      <c r="PUG99" s="129"/>
      <c r="PUH99" s="129"/>
      <c r="PUI99" s="129"/>
      <c r="PUJ99" s="129"/>
      <c r="PUK99" s="129"/>
      <c r="PUL99" s="129"/>
      <c r="PUM99" s="129"/>
      <c r="PUN99" s="129"/>
      <c r="PUO99" s="129"/>
      <c r="PUP99" s="129"/>
      <c r="PUQ99" s="129"/>
      <c r="PUR99" s="129"/>
      <c r="PUS99" s="129"/>
      <c r="PUT99" s="129"/>
      <c r="PUU99" s="129"/>
      <c r="PUV99" s="129"/>
      <c r="PUW99" s="129"/>
      <c r="PUX99" s="129"/>
      <c r="PUY99" s="129"/>
      <c r="PUZ99" s="129"/>
      <c r="PVA99" s="129"/>
      <c r="PVB99" s="129"/>
      <c r="PVC99" s="129"/>
      <c r="PVD99" s="129"/>
      <c r="PVE99" s="129"/>
      <c r="PVF99" s="129"/>
      <c r="PVG99" s="129"/>
      <c r="PVH99" s="129"/>
      <c r="PVI99" s="129"/>
      <c r="PVJ99" s="129"/>
      <c r="PVK99" s="129"/>
      <c r="PVL99" s="129"/>
      <c r="PVM99" s="129"/>
      <c r="PVN99" s="129"/>
      <c r="PVO99" s="129"/>
      <c r="PVP99" s="129"/>
      <c r="PVQ99" s="129"/>
      <c r="PVR99" s="129"/>
      <c r="PVS99" s="129"/>
      <c r="PVT99" s="129"/>
      <c r="PVU99" s="129"/>
      <c r="PVV99" s="129"/>
      <c r="PVW99" s="129"/>
      <c r="PVX99" s="129"/>
      <c r="PVY99" s="129"/>
      <c r="PVZ99" s="129"/>
      <c r="PWA99" s="129"/>
      <c r="PWB99" s="129"/>
      <c r="PWC99" s="129"/>
      <c r="PWD99" s="129"/>
      <c r="PWE99" s="129"/>
      <c r="PWF99" s="129"/>
      <c r="PWG99" s="129"/>
      <c r="PWH99" s="129"/>
      <c r="PWI99" s="129"/>
      <c r="PWJ99" s="129"/>
      <c r="PWK99" s="129"/>
      <c r="PWL99" s="129"/>
      <c r="PWM99" s="129"/>
      <c r="PWN99" s="129"/>
      <c r="PWO99" s="129"/>
      <c r="PWP99" s="129"/>
      <c r="PWQ99" s="129"/>
      <c r="PWR99" s="129"/>
      <c r="PWS99" s="129"/>
      <c r="PWT99" s="129"/>
      <c r="PWU99" s="129"/>
      <c r="PWV99" s="129"/>
      <c r="PWW99" s="129"/>
      <c r="PWX99" s="129"/>
      <c r="PWY99" s="129"/>
      <c r="PWZ99" s="129"/>
      <c r="PXA99" s="129"/>
      <c r="PXB99" s="129"/>
      <c r="PXC99" s="129"/>
      <c r="PXD99" s="129"/>
      <c r="PXE99" s="129"/>
      <c r="PXF99" s="129"/>
      <c r="PXG99" s="129"/>
      <c r="PXH99" s="129"/>
      <c r="PXI99" s="129"/>
      <c r="PXJ99" s="129"/>
      <c r="PXK99" s="129"/>
      <c r="PXL99" s="129"/>
      <c r="PXM99" s="129"/>
      <c r="PXN99" s="129"/>
      <c r="PXO99" s="129"/>
      <c r="PXP99" s="129"/>
      <c r="PXQ99" s="129"/>
      <c r="PXR99" s="129"/>
      <c r="PXS99" s="129"/>
      <c r="PXT99" s="129"/>
      <c r="PXU99" s="129"/>
      <c r="PXV99" s="129"/>
      <c r="PXW99" s="129"/>
      <c r="PXX99" s="129"/>
      <c r="PXY99" s="129"/>
      <c r="PXZ99" s="129"/>
      <c r="PYA99" s="129"/>
      <c r="PYB99" s="129"/>
      <c r="PYC99" s="129"/>
      <c r="PYD99" s="129"/>
      <c r="PYE99" s="129"/>
      <c r="PYF99" s="129"/>
      <c r="PYG99" s="129"/>
      <c r="PYH99" s="129"/>
      <c r="PYI99" s="129"/>
      <c r="PYJ99" s="129"/>
      <c r="PYK99" s="129"/>
      <c r="PYL99" s="129"/>
      <c r="PYM99" s="129"/>
      <c r="PYN99" s="129"/>
      <c r="PYO99" s="129"/>
      <c r="PYP99" s="129"/>
      <c r="PYQ99" s="129"/>
      <c r="PYR99" s="129"/>
      <c r="PYS99" s="129"/>
      <c r="PYT99" s="129"/>
      <c r="PYU99" s="129"/>
      <c r="PYV99" s="129"/>
      <c r="PYW99" s="129"/>
      <c r="PYX99" s="129"/>
      <c r="PYY99" s="129"/>
      <c r="PYZ99" s="129"/>
      <c r="PZA99" s="129"/>
      <c r="PZB99" s="129"/>
      <c r="PZC99" s="129"/>
      <c r="PZD99" s="129"/>
      <c r="PZE99" s="129"/>
      <c r="PZF99" s="129"/>
      <c r="PZG99" s="129"/>
      <c r="PZH99" s="129"/>
      <c r="PZI99" s="129"/>
      <c r="PZJ99" s="129"/>
      <c r="PZK99" s="129"/>
      <c r="PZL99" s="129"/>
      <c r="PZM99" s="129"/>
      <c r="PZN99" s="129"/>
      <c r="PZO99" s="129"/>
      <c r="PZP99" s="129"/>
      <c r="PZQ99" s="129"/>
      <c r="PZR99" s="129"/>
      <c r="PZS99" s="129"/>
      <c r="PZT99" s="129"/>
      <c r="PZU99" s="129"/>
      <c r="PZV99" s="129"/>
      <c r="PZW99" s="129"/>
      <c r="PZX99" s="129"/>
      <c r="PZY99" s="129"/>
      <c r="PZZ99" s="129"/>
      <c r="QAA99" s="129"/>
      <c r="QAB99" s="129"/>
      <c r="QAC99" s="129"/>
      <c r="QAD99" s="129"/>
      <c r="QAE99" s="129"/>
      <c r="QAF99" s="129"/>
      <c r="QAG99" s="129"/>
      <c r="QAH99" s="129"/>
      <c r="QAI99" s="129"/>
      <c r="QAJ99" s="129"/>
      <c r="QAK99" s="129"/>
      <c r="QAL99" s="129"/>
      <c r="QAM99" s="129"/>
      <c r="QAN99" s="129"/>
      <c r="QAO99" s="129"/>
      <c r="QAP99" s="129"/>
      <c r="QAQ99" s="129"/>
      <c r="QAR99" s="129"/>
      <c r="QAS99" s="129"/>
      <c r="QAT99" s="129"/>
      <c r="QAU99" s="129"/>
      <c r="QAV99" s="129"/>
      <c r="QAW99" s="129"/>
      <c r="QAX99" s="129"/>
      <c r="QAY99" s="129"/>
      <c r="QAZ99" s="129"/>
      <c r="QBA99" s="129"/>
      <c r="QBB99" s="129"/>
      <c r="QBC99" s="129"/>
      <c r="QBD99" s="129"/>
      <c r="QBE99" s="129"/>
      <c r="QBF99" s="129"/>
      <c r="QBG99" s="129"/>
      <c r="QBH99" s="129"/>
      <c r="QBI99" s="129"/>
      <c r="QBJ99" s="129"/>
      <c r="QBK99" s="129"/>
      <c r="QBL99" s="129"/>
      <c r="QBM99" s="129"/>
      <c r="QBN99" s="129"/>
      <c r="QBO99" s="129"/>
      <c r="QBP99" s="129"/>
      <c r="QBQ99" s="129"/>
      <c r="QBR99" s="129"/>
      <c r="QBS99" s="129"/>
      <c r="QBT99" s="129"/>
      <c r="QBU99" s="129"/>
      <c r="QBV99" s="129"/>
      <c r="QBW99" s="129"/>
      <c r="QBX99" s="129"/>
      <c r="QBY99" s="129"/>
      <c r="QBZ99" s="129"/>
      <c r="QCA99" s="129"/>
      <c r="QCB99" s="129"/>
      <c r="QCC99" s="129"/>
      <c r="QCD99" s="129"/>
      <c r="QCE99" s="129"/>
      <c r="QCF99" s="129"/>
      <c r="QCG99" s="129"/>
      <c r="QCH99" s="129"/>
      <c r="QCI99" s="129"/>
      <c r="QCJ99" s="129"/>
      <c r="QCK99" s="129"/>
      <c r="QCL99" s="129"/>
      <c r="QCM99" s="129"/>
      <c r="QCN99" s="129"/>
      <c r="QCO99" s="129"/>
      <c r="QCP99" s="129"/>
      <c r="QCQ99" s="129"/>
      <c r="QCR99" s="129"/>
      <c r="QCS99" s="129"/>
      <c r="QCT99" s="129"/>
      <c r="QCU99" s="129"/>
      <c r="QCV99" s="129"/>
      <c r="QCW99" s="129"/>
      <c r="QCX99" s="129"/>
      <c r="QCY99" s="129"/>
      <c r="QCZ99" s="129"/>
      <c r="QDA99" s="129"/>
      <c r="QDB99" s="129"/>
      <c r="QDC99" s="129"/>
      <c r="QDD99" s="129"/>
      <c r="QDE99" s="129"/>
      <c r="QDF99" s="129"/>
      <c r="QDG99" s="129"/>
      <c r="QDH99" s="129"/>
      <c r="QDI99" s="129"/>
      <c r="QDJ99" s="129"/>
      <c r="QDK99" s="129"/>
      <c r="QDL99" s="129"/>
      <c r="QDM99" s="129"/>
      <c r="QDN99" s="129"/>
      <c r="QDO99" s="129"/>
      <c r="QDP99" s="129"/>
      <c r="QDQ99" s="129"/>
      <c r="QDR99" s="129"/>
      <c r="QDS99" s="129"/>
      <c r="QDT99" s="129"/>
      <c r="QDU99" s="129"/>
      <c r="QDV99" s="129"/>
      <c r="QDW99" s="129"/>
      <c r="QDX99" s="129"/>
      <c r="QDY99" s="129"/>
      <c r="QDZ99" s="129"/>
      <c r="QEA99" s="129"/>
      <c r="QEB99" s="129"/>
      <c r="QEC99" s="129"/>
      <c r="QED99" s="129"/>
      <c r="QEE99" s="129"/>
      <c r="QEF99" s="129"/>
      <c r="QEG99" s="129"/>
      <c r="QEH99" s="129"/>
      <c r="QEI99" s="129"/>
      <c r="QEJ99" s="129"/>
      <c r="QEK99" s="129"/>
      <c r="QEL99" s="129"/>
      <c r="QEM99" s="129"/>
      <c r="QEN99" s="129"/>
      <c r="QEO99" s="129"/>
      <c r="QEP99" s="129"/>
      <c r="QEQ99" s="129"/>
      <c r="QER99" s="129"/>
      <c r="QES99" s="129"/>
      <c r="QET99" s="129"/>
      <c r="QEU99" s="129"/>
      <c r="QEV99" s="129"/>
      <c r="QEW99" s="129"/>
      <c r="QEX99" s="129"/>
      <c r="QEY99" s="129"/>
      <c r="QEZ99" s="129"/>
      <c r="QFA99" s="129"/>
      <c r="QFB99" s="129"/>
      <c r="QFC99" s="129"/>
      <c r="QFD99" s="129"/>
      <c r="QFE99" s="129"/>
      <c r="QFF99" s="129"/>
      <c r="QFG99" s="129"/>
      <c r="QFH99" s="129"/>
      <c r="QFI99" s="129"/>
      <c r="QFJ99" s="129"/>
      <c r="QFK99" s="129"/>
      <c r="QFL99" s="129"/>
      <c r="QFM99" s="129"/>
      <c r="QFN99" s="129"/>
      <c r="QFO99" s="129"/>
      <c r="QFP99" s="129"/>
      <c r="QFQ99" s="129"/>
      <c r="QFR99" s="129"/>
      <c r="QFS99" s="129"/>
      <c r="QFT99" s="129"/>
      <c r="QFU99" s="129"/>
      <c r="QFV99" s="129"/>
      <c r="QFW99" s="129"/>
      <c r="QFX99" s="129"/>
      <c r="QFY99" s="129"/>
      <c r="QFZ99" s="129"/>
      <c r="QGA99" s="129"/>
      <c r="QGB99" s="129"/>
      <c r="QGC99" s="129"/>
      <c r="QGD99" s="129"/>
      <c r="QGE99" s="129"/>
      <c r="QGF99" s="129"/>
      <c r="QGG99" s="129"/>
      <c r="QGH99" s="129"/>
      <c r="QGI99" s="129"/>
      <c r="QGJ99" s="129"/>
      <c r="QGK99" s="129"/>
      <c r="QGL99" s="129"/>
      <c r="QGM99" s="129"/>
      <c r="QGN99" s="129"/>
      <c r="QGO99" s="129"/>
      <c r="QGP99" s="129"/>
      <c r="QGQ99" s="129"/>
      <c r="QGR99" s="129"/>
      <c r="QGS99" s="129"/>
      <c r="QGT99" s="129"/>
      <c r="QGU99" s="129"/>
      <c r="QGV99" s="129"/>
      <c r="QGW99" s="129"/>
      <c r="QGX99" s="129"/>
      <c r="QGY99" s="129"/>
      <c r="QGZ99" s="129"/>
      <c r="QHA99" s="129"/>
      <c r="QHB99" s="129"/>
      <c r="QHC99" s="129"/>
      <c r="QHD99" s="129"/>
      <c r="QHE99" s="129"/>
      <c r="QHF99" s="129"/>
      <c r="QHG99" s="129"/>
      <c r="QHH99" s="129"/>
      <c r="QHI99" s="129"/>
      <c r="QHJ99" s="129"/>
      <c r="QHK99" s="129"/>
      <c r="QHL99" s="129"/>
      <c r="QHM99" s="129"/>
      <c r="QHN99" s="129"/>
      <c r="QHO99" s="129"/>
      <c r="QHP99" s="129"/>
      <c r="QHQ99" s="129"/>
      <c r="QHR99" s="129"/>
      <c r="QHS99" s="129"/>
      <c r="QHT99" s="129"/>
      <c r="QHU99" s="129"/>
      <c r="QHV99" s="129"/>
      <c r="QHW99" s="129"/>
      <c r="QHX99" s="129"/>
      <c r="QHY99" s="129"/>
      <c r="QHZ99" s="129"/>
      <c r="QIA99" s="129"/>
      <c r="QIB99" s="129"/>
      <c r="QIC99" s="129"/>
      <c r="QID99" s="129"/>
      <c r="QIE99" s="129"/>
      <c r="QIF99" s="129"/>
      <c r="QIG99" s="129"/>
      <c r="QIH99" s="129"/>
      <c r="QII99" s="129"/>
      <c r="QIJ99" s="129"/>
      <c r="QIK99" s="129"/>
      <c r="QIL99" s="129"/>
      <c r="QIM99" s="129"/>
      <c r="QIN99" s="129"/>
      <c r="QIO99" s="129"/>
      <c r="QIP99" s="129"/>
      <c r="QIQ99" s="129"/>
      <c r="QIR99" s="129"/>
      <c r="QIS99" s="129"/>
      <c r="QIT99" s="129"/>
      <c r="QIU99" s="129"/>
      <c r="QIV99" s="129"/>
      <c r="QIW99" s="129"/>
      <c r="QIX99" s="129"/>
      <c r="QIY99" s="129"/>
      <c r="QIZ99" s="129"/>
      <c r="QJA99" s="129"/>
      <c r="QJB99" s="129"/>
      <c r="QJC99" s="129"/>
      <c r="QJD99" s="129"/>
      <c r="QJE99" s="129"/>
      <c r="QJF99" s="129"/>
      <c r="QJG99" s="129"/>
      <c r="QJH99" s="129"/>
      <c r="QJI99" s="129"/>
      <c r="QJJ99" s="129"/>
      <c r="QJK99" s="129"/>
      <c r="QJL99" s="129"/>
      <c r="QJM99" s="129"/>
      <c r="QJN99" s="129"/>
      <c r="QJO99" s="129"/>
      <c r="QJP99" s="129"/>
      <c r="QJQ99" s="129"/>
      <c r="QJR99" s="129"/>
      <c r="QJS99" s="129"/>
      <c r="QJT99" s="129"/>
      <c r="QJU99" s="129"/>
      <c r="QJV99" s="129"/>
      <c r="QJW99" s="129"/>
      <c r="QJX99" s="129"/>
      <c r="QJY99" s="129"/>
      <c r="QJZ99" s="129"/>
      <c r="QKA99" s="129"/>
      <c r="QKB99" s="129"/>
      <c r="QKC99" s="129"/>
      <c r="QKD99" s="129"/>
      <c r="QKE99" s="129"/>
      <c r="QKF99" s="129"/>
      <c r="QKG99" s="129"/>
      <c r="QKH99" s="129"/>
      <c r="QKI99" s="129"/>
      <c r="QKJ99" s="129"/>
      <c r="QKK99" s="129"/>
      <c r="QKL99" s="129"/>
      <c r="QKM99" s="129"/>
      <c r="QKN99" s="129"/>
      <c r="QKO99" s="129"/>
      <c r="QKP99" s="129"/>
      <c r="QKQ99" s="129"/>
      <c r="QKR99" s="129"/>
      <c r="QKS99" s="129"/>
      <c r="QKT99" s="129"/>
      <c r="QKU99" s="129"/>
      <c r="QKV99" s="129"/>
      <c r="QKW99" s="129"/>
      <c r="QKX99" s="129"/>
      <c r="QKY99" s="129"/>
      <c r="QKZ99" s="129"/>
      <c r="QLA99" s="129"/>
      <c r="QLB99" s="129"/>
      <c r="QLC99" s="129"/>
      <c r="QLD99" s="129"/>
      <c r="QLE99" s="129"/>
      <c r="QLF99" s="129"/>
      <c r="QLG99" s="129"/>
      <c r="QLH99" s="129"/>
      <c r="QLI99" s="129"/>
      <c r="QLJ99" s="129"/>
      <c r="QLK99" s="129"/>
      <c r="QLL99" s="129"/>
      <c r="QLM99" s="129"/>
      <c r="QLN99" s="129"/>
      <c r="QLO99" s="129"/>
      <c r="QLP99" s="129"/>
      <c r="QLQ99" s="129"/>
      <c r="QLR99" s="129"/>
      <c r="QLS99" s="129"/>
      <c r="QLT99" s="129"/>
      <c r="QLU99" s="129"/>
      <c r="QLV99" s="129"/>
      <c r="QLW99" s="129"/>
      <c r="QLX99" s="129"/>
      <c r="QLY99" s="129"/>
      <c r="QLZ99" s="129"/>
      <c r="QMA99" s="129"/>
      <c r="QMB99" s="129"/>
      <c r="QMC99" s="129"/>
      <c r="QMD99" s="129"/>
      <c r="QME99" s="129"/>
      <c r="QMF99" s="129"/>
      <c r="QMG99" s="129"/>
      <c r="QMH99" s="129"/>
      <c r="QMI99" s="129"/>
      <c r="QMJ99" s="129"/>
      <c r="QMK99" s="129"/>
      <c r="QML99" s="129"/>
      <c r="QMM99" s="129"/>
      <c r="QMN99" s="129"/>
      <c r="QMO99" s="129"/>
      <c r="QMP99" s="129"/>
      <c r="QMQ99" s="129"/>
      <c r="QMR99" s="129"/>
      <c r="QMS99" s="129"/>
      <c r="QMT99" s="129"/>
      <c r="QMU99" s="129"/>
      <c r="QMV99" s="129"/>
      <c r="QMW99" s="129"/>
      <c r="QMX99" s="129"/>
      <c r="QMY99" s="129"/>
      <c r="QMZ99" s="129"/>
      <c r="QNA99" s="129"/>
      <c r="QNB99" s="129"/>
      <c r="QNC99" s="129"/>
      <c r="QND99" s="129"/>
      <c r="QNE99" s="129"/>
      <c r="QNF99" s="129"/>
      <c r="QNG99" s="129"/>
      <c r="QNH99" s="129"/>
      <c r="QNI99" s="129"/>
      <c r="QNJ99" s="129"/>
      <c r="QNK99" s="129"/>
      <c r="QNL99" s="129"/>
      <c r="QNM99" s="129"/>
      <c r="QNN99" s="129"/>
      <c r="QNO99" s="129"/>
      <c r="QNP99" s="129"/>
      <c r="QNQ99" s="129"/>
      <c r="QNR99" s="129"/>
      <c r="QNS99" s="129"/>
      <c r="QNT99" s="129"/>
      <c r="QNU99" s="129"/>
      <c r="QNV99" s="129"/>
      <c r="QNW99" s="129"/>
      <c r="QNX99" s="129"/>
      <c r="QNY99" s="129"/>
      <c r="QNZ99" s="129"/>
      <c r="QOA99" s="129"/>
      <c r="QOB99" s="129"/>
      <c r="QOC99" s="129"/>
      <c r="QOD99" s="129"/>
      <c r="QOE99" s="129"/>
      <c r="QOF99" s="129"/>
      <c r="QOG99" s="129"/>
      <c r="QOH99" s="129"/>
      <c r="QOI99" s="129"/>
      <c r="QOJ99" s="129"/>
      <c r="QOK99" s="129"/>
      <c r="QOL99" s="129"/>
      <c r="QOM99" s="129"/>
      <c r="QON99" s="129"/>
      <c r="QOO99" s="129"/>
      <c r="QOP99" s="129"/>
      <c r="QOQ99" s="129"/>
      <c r="QOR99" s="129"/>
      <c r="QOS99" s="129"/>
      <c r="QOT99" s="129"/>
      <c r="QOU99" s="129"/>
      <c r="QOV99" s="129"/>
      <c r="QOW99" s="129"/>
      <c r="QOX99" s="129"/>
      <c r="QOY99" s="129"/>
      <c r="QOZ99" s="129"/>
      <c r="QPA99" s="129"/>
      <c r="QPB99" s="129"/>
      <c r="QPC99" s="129"/>
      <c r="QPD99" s="129"/>
      <c r="QPE99" s="129"/>
      <c r="QPF99" s="129"/>
      <c r="QPG99" s="129"/>
      <c r="QPH99" s="129"/>
      <c r="QPI99" s="129"/>
      <c r="QPJ99" s="129"/>
      <c r="QPK99" s="129"/>
      <c r="QPL99" s="129"/>
      <c r="QPM99" s="129"/>
      <c r="QPN99" s="129"/>
      <c r="QPO99" s="129"/>
      <c r="QPP99" s="129"/>
      <c r="QPQ99" s="129"/>
      <c r="QPR99" s="129"/>
      <c r="QPS99" s="129"/>
      <c r="QPT99" s="129"/>
      <c r="QPU99" s="129"/>
      <c r="QPV99" s="129"/>
      <c r="QPW99" s="129"/>
      <c r="QPX99" s="129"/>
      <c r="QPY99" s="129"/>
      <c r="QPZ99" s="129"/>
      <c r="QQA99" s="129"/>
      <c r="QQB99" s="129"/>
      <c r="QQC99" s="129"/>
      <c r="QQD99" s="129"/>
      <c r="QQE99" s="129"/>
      <c r="QQF99" s="129"/>
      <c r="QQG99" s="129"/>
      <c r="QQH99" s="129"/>
      <c r="QQI99" s="129"/>
      <c r="QQJ99" s="129"/>
      <c r="QQK99" s="129"/>
      <c r="QQL99" s="129"/>
      <c r="QQM99" s="129"/>
      <c r="QQN99" s="129"/>
      <c r="QQO99" s="129"/>
      <c r="QQP99" s="129"/>
      <c r="QQQ99" s="129"/>
      <c r="QQR99" s="129"/>
      <c r="QQS99" s="129"/>
      <c r="QQT99" s="129"/>
      <c r="QQU99" s="129"/>
      <c r="QQV99" s="129"/>
      <c r="QQW99" s="129"/>
      <c r="QQX99" s="129"/>
      <c r="QQY99" s="129"/>
      <c r="QQZ99" s="129"/>
      <c r="QRA99" s="129"/>
      <c r="QRB99" s="129"/>
      <c r="QRC99" s="129"/>
      <c r="QRD99" s="129"/>
      <c r="QRE99" s="129"/>
      <c r="QRF99" s="129"/>
      <c r="QRG99" s="129"/>
      <c r="QRH99" s="129"/>
      <c r="QRI99" s="129"/>
      <c r="QRJ99" s="129"/>
      <c r="QRK99" s="129"/>
      <c r="QRL99" s="129"/>
      <c r="QRM99" s="129"/>
      <c r="QRN99" s="129"/>
      <c r="QRO99" s="129"/>
      <c r="QRP99" s="129"/>
      <c r="QRQ99" s="129"/>
      <c r="QRR99" s="129"/>
      <c r="QRS99" s="129"/>
      <c r="QRT99" s="129"/>
      <c r="QRU99" s="129"/>
      <c r="QRV99" s="129"/>
      <c r="QRW99" s="129"/>
      <c r="QRX99" s="129"/>
      <c r="QRY99" s="129"/>
      <c r="QRZ99" s="129"/>
      <c r="QSA99" s="129"/>
      <c r="QSB99" s="129"/>
      <c r="QSC99" s="129"/>
      <c r="QSD99" s="129"/>
      <c r="QSE99" s="129"/>
      <c r="QSF99" s="129"/>
      <c r="QSG99" s="129"/>
      <c r="QSH99" s="129"/>
      <c r="QSI99" s="129"/>
      <c r="QSJ99" s="129"/>
      <c r="QSK99" s="129"/>
      <c r="QSL99" s="129"/>
      <c r="QSM99" s="129"/>
      <c r="QSN99" s="129"/>
      <c r="QSO99" s="129"/>
      <c r="QSP99" s="129"/>
      <c r="QSQ99" s="129"/>
      <c r="QSR99" s="129"/>
      <c r="QSS99" s="129"/>
      <c r="QST99" s="129"/>
      <c r="QSU99" s="129"/>
      <c r="QSV99" s="129"/>
      <c r="QSW99" s="129"/>
      <c r="QSX99" s="129"/>
      <c r="QSY99" s="129"/>
      <c r="QSZ99" s="129"/>
      <c r="QTA99" s="129"/>
      <c r="QTB99" s="129"/>
      <c r="QTC99" s="129"/>
      <c r="QTD99" s="129"/>
      <c r="QTE99" s="129"/>
      <c r="QTF99" s="129"/>
      <c r="QTG99" s="129"/>
      <c r="QTH99" s="129"/>
      <c r="QTI99" s="129"/>
      <c r="QTJ99" s="129"/>
      <c r="QTK99" s="129"/>
      <c r="QTL99" s="129"/>
      <c r="QTM99" s="129"/>
      <c r="QTN99" s="129"/>
      <c r="QTO99" s="129"/>
      <c r="QTP99" s="129"/>
      <c r="QTQ99" s="129"/>
      <c r="QTR99" s="129"/>
      <c r="QTS99" s="129"/>
      <c r="QTT99" s="129"/>
      <c r="QTU99" s="129"/>
      <c r="QTV99" s="129"/>
      <c r="QTW99" s="129"/>
      <c r="QTX99" s="129"/>
      <c r="QTY99" s="129"/>
      <c r="QTZ99" s="129"/>
      <c r="QUA99" s="129"/>
      <c r="QUB99" s="129"/>
      <c r="QUC99" s="129"/>
      <c r="QUD99" s="129"/>
      <c r="QUE99" s="129"/>
      <c r="QUF99" s="129"/>
      <c r="QUG99" s="129"/>
      <c r="QUH99" s="129"/>
      <c r="QUI99" s="129"/>
      <c r="QUJ99" s="129"/>
      <c r="QUK99" s="129"/>
      <c r="QUL99" s="129"/>
      <c r="QUM99" s="129"/>
      <c r="QUN99" s="129"/>
      <c r="QUO99" s="129"/>
      <c r="QUP99" s="129"/>
      <c r="QUQ99" s="129"/>
      <c r="QUR99" s="129"/>
      <c r="QUS99" s="129"/>
      <c r="QUT99" s="129"/>
      <c r="QUU99" s="129"/>
      <c r="QUV99" s="129"/>
      <c r="QUW99" s="129"/>
      <c r="QUX99" s="129"/>
      <c r="QUY99" s="129"/>
      <c r="QUZ99" s="129"/>
      <c r="QVA99" s="129"/>
      <c r="QVB99" s="129"/>
      <c r="QVC99" s="129"/>
      <c r="QVD99" s="129"/>
      <c r="QVE99" s="129"/>
      <c r="QVF99" s="129"/>
      <c r="QVG99" s="129"/>
      <c r="QVH99" s="129"/>
      <c r="QVI99" s="129"/>
      <c r="QVJ99" s="129"/>
      <c r="QVK99" s="129"/>
      <c r="QVL99" s="129"/>
      <c r="QVM99" s="129"/>
      <c r="QVN99" s="129"/>
      <c r="QVO99" s="129"/>
      <c r="QVP99" s="129"/>
      <c r="QVQ99" s="129"/>
      <c r="QVR99" s="129"/>
      <c r="QVS99" s="129"/>
      <c r="QVT99" s="129"/>
      <c r="QVU99" s="129"/>
      <c r="QVV99" s="129"/>
      <c r="QVW99" s="129"/>
      <c r="QVX99" s="129"/>
      <c r="QVY99" s="129"/>
      <c r="QVZ99" s="129"/>
      <c r="QWA99" s="129"/>
      <c r="QWB99" s="129"/>
      <c r="QWC99" s="129"/>
      <c r="QWD99" s="129"/>
      <c r="QWE99" s="129"/>
      <c r="QWF99" s="129"/>
      <c r="QWG99" s="129"/>
      <c r="QWH99" s="129"/>
      <c r="QWI99" s="129"/>
      <c r="QWJ99" s="129"/>
      <c r="QWK99" s="129"/>
      <c r="QWL99" s="129"/>
      <c r="QWM99" s="129"/>
      <c r="QWN99" s="129"/>
      <c r="QWO99" s="129"/>
      <c r="QWP99" s="129"/>
      <c r="QWQ99" s="129"/>
      <c r="QWR99" s="129"/>
      <c r="QWS99" s="129"/>
      <c r="QWT99" s="129"/>
      <c r="QWU99" s="129"/>
      <c r="QWV99" s="129"/>
      <c r="QWW99" s="129"/>
      <c r="QWX99" s="129"/>
      <c r="QWY99" s="129"/>
      <c r="QWZ99" s="129"/>
      <c r="QXA99" s="129"/>
      <c r="QXB99" s="129"/>
      <c r="QXC99" s="129"/>
      <c r="QXD99" s="129"/>
      <c r="QXE99" s="129"/>
      <c r="QXF99" s="129"/>
      <c r="QXG99" s="129"/>
      <c r="QXH99" s="129"/>
      <c r="QXI99" s="129"/>
      <c r="QXJ99" s="129"/>
      <c r="QXK99" s="129"/>
      <c r="QXL99" s="129"/>
      <c r="QXM99" s="129"/>
      <c r="QXN99" s="129"/>
      <c r="QXO99" s="129"/>
      <c r="QXP99" s="129"/>
      <c r="QXQ99" s="129"/>
      <c r="QXR99" s="129"/>
      <c r="QXS99" s="129"/>
      <c r="QXT99" s="129"/>
      <c r="QXU99" s="129"/>
      <c r="QXV99" s="129"/>
      <c r="QXW99" s="129"/>
      <c r="QXX99" s="129"/>
      <c r="QXY99" s="129"/>
      <c r="QXZ99" s="129"/>
      <c r="QYA99" s="129"/>
      <c r="QYB99" s="129"/>
      <c r="QYC99" s="129"/>
      <c r="QYD99" s="129"/>
      <c r="QYE99" s="129"/>
      <c r="QYF99" s="129"/>
      <c r="QYG99" s="129"/>
      <c r="QYH99" s="129"/>
      <c r="QYI99" s="129"/>
      <c r="QYJ99" s="129"/>
      <c r="QYK99" s="129"/>
      <c r="QYL99" s="129"/>
      <c r="QYM99" s="129"/>
      <c r="QYN99" s="129"/>
      <c r="QYO99" s="129"/>
      <c r="QYP99" s="129"/>
      <c r="QYQ99" s="129"/>
      <c r="QYR99" s="129"/>
      <c r="QYS99" s="129"/>
      <c r="QYT99" s="129"/>
      <c r="QYU99" s="129"/>
      <c r="QYV99" s="129"/>
      <c r="QYW99" s="129"/>
      <c r="QYX99" s="129"/>
      <c r="QYY99" s="129"/>
      <c r="QYZ99" s="129"/>
      <c r="QZA99" s="129"/>
      <c r="QZB99" s="129"/>
      <c r="QZC99" s="129"/>
      <c r="QZD99" s="129"/>
      <c r="QZE99" s="129"/>
      <c r="QZF99" s="129"/>
      <c r="QZG99" s="129"/>
      <c r="QZH99" s="129"/>
      <c r="QZI99" s="129"/>
      <c r="QZJ99" s="129"/>
      <c r="QZK99" s="129"/>
      <c r="QZL99" s="129"/>
      <c r="QZM99" s="129"/>
      <c r="QZN99" s="129"/>
      <c r="QZO99" s="129"/>
      <c r="QZP99" s="129"/>
      <c r="QZQ99" s="129"/>
      <c r="QZR99" s="129"/>
      <c r="QZS99" s="129"/>
      <c r="QZT99" s="129"/>
      <c r="QZU99" s="129"/>
      <c r="QZV99" s="129"/>
      <c r="QZW99" s="129"/>
      <c r="QZX99" s="129"/>
      <c r="QZY99" s="129"/>
      <c r="QZZ99" s="129"/>
      <c r="RAA99" s="129"/>
      <c r="RAB99" s="129"/>
      <c r="RAC99" s="129"/>
      <c r="RAD99" s="129"/>
      <c r="RAE99" s="129"/>
      <c r="RAF99" s="129"/>
      <c r="RAG99" s="129"/>
      <c r="RAH99" s="129"/>
      <c r="RAI99" s="129"/>
      <c r="RAJ99" s="129"/>
      <c r="RAK99" s="129"/>
      <c r="RAL99" s="129"/>
      <c r="RAM99" s="129"/>
      <c r="RAN99" s="129"/>
      <c r="RAO99" s="129"/>
      <c r="RAP99" s="129"/>
      <c r="RAQ99" s="129"/>
      <c r="RAR99" s="129"/>
      <c r="RAS99" s="129"/>
      <c r="RAT99" s="129"/>
      <c r="RAU99" s="129"/>
      <c r="RAV99" s="129"/>
      <c r="RAW99" s="129"/>
      <c r="RAX99" s="129"/>
      <c r="RAY99" s="129"/>
      <c r="RAZ99" s="129"/>
      <c r="RBA99" s="129"/>
      <c r="RBB99" s="129"/>
      <c r="RBC99" s="129"/>
      <c r="RBD99" s="129"/>
      <c r="RBE99" s="129"/>
      <c r="RBF99" s="129"/>
      <c r="RBG99" s="129"/>
      <c r="RBH99" s="129"/>
      <c r="RBI99" s="129"/>
      <c r="RBJ99" s="129"/>
      <c r="RBK99" s="129"/>
      <c r="RBL99" s="129"/>
      <c r="RBM99" s="129"/>
      <c r="RBN99" s="129"/>
      <c r="RBO99" s="129"/>
      <c r="RBP99" s="129"/>
      <c r="RBQ99" s="129"/>
      <c r="RBR99" s="129"/>
      <c r="RBS99" s="129"/>
      <c r="RBT99" s="129"/>
      <c r="RBU99" s="129"/>
      <c r="RBV99" s="129"/>
      <c r="RBW99" s="129"/>
      <c r="RBX99" s="129"/>
      <c r="RBY99" s="129"/>
      <c r="RBZ99" s="129"/>
      <c r="RCA99" s="129"/>
      <c r="RCB99" s="129"/>
      <c r="RCC99" s="129"/>
      <c r="RCD99" s="129"/>
      <c r="RCE99" s="129"/>
      <c r="RCF99" s="129"/>
      <c r="RCG99" s="129"/>
      <c r="RCH99" s="129"/>
      <c r="RCI99" s="129"/>
      <c r="RCJ99" s="129"/>
      <c r="RCK99" s="129"/>
      <c r="RCL99" s="129"/>
      <c r="RCM99" s="129"/>
      <c r="RCN99" s="129"/>
      <c r="RCO99" s="129"/>
      <c r="RCP99" s="129"/>
      <c r="RCQ99" s="129"/>
      <c r="RCR99" s="129"/>
      <c r="RCS99" s="129"/>
      <c r="RCT99" s="129"/>
      <c r="RCU99" s="129"/>
      <c r="RCV99" s="129"/>
      <c r="RCW99" s="129"/>
      <c r="RCX99" s="129"/>
      <c r="RCY99" s="129"/>
      <c r="RCZ99" s="129"/>
      <c r="RDA99" s="129"/>
      <c r="RDB99" s="129"/>
      <c r="RDC99" s="129"/>
      <c r="RDD99" s="129"/>
      <c r="RDE99" s="129"/>
      <c r="RDF99" s="129"/>
      <c r="RDG99" s="129"/>
      <c r="RDH99" s="129"/>
      <c r="RDI99" s="129"/>
      <c r="RDJ99" s="129"/>
      <c r="RDK99" s="129"/>
      <c r="RDL99" s="129"/>
      <c r="RDM99" s="129"/>
      <c r="RDN99" s="129"/>
      <c r="RDO99" s="129"/>
      <c r="RDP99" s="129"/>
      <c r="RDQ99" s="129"/>
      <c r="RDR99" s="129"/>
      <c r="RDS99" s="129"/>
      <c r="RDT99" s="129"/>
      <c r="RDU99" s="129"/>
      <c r="RDV99" s="129"/>
      <c r="RDW99" s="129"/>
      <c r="RDX99" s="129"/>
      <c r="RDY99" s="129"/>
      <c r="RDZ99" s="129"/>
      <c r="REA99" s="129"/>
      <c r="REB99" s="129"/>
      <c r="REC99" s="129"/>
      <c r="RED99" s="129"/>
      <c r="REE99" s="129"/>
      <c r="REF99" s="129"/>
      <c r="REG99" s="129"/>
      <c r="REH99" s="129"/>
      <c r="REI99" s="129"/>
      <c r="REJ99" s="129"/>
      <c r="REK99" s="129"/>
      <c r="REL99" s="129"/>
      <c r="REM99" s="129"/>
      <c r="REN99" s="129"/>
      <c r="REO99" s="129"/>
      <c r="REP99" s="129"/>
      <c r="REQ99" s="129"/>
      <c r="RER99" s="129"/>
      <c r="RES99" s="129"/>
      <c r="RET99" s="129"/>
      <c r="REU99" s="129"/>
      <c r="REV99" s="129"/>
      <c r="REW99" s="129"/>
      <c r="REX99" s="129"/>
      <c r="REY99" s="129"/>
      <c r="REZ99" s="129"/>
      <c r="RFA99" s="129"/>
      <c r="RFB99" s="129"/>
      <c r="RFC99" s="129"/>
      <c r="RFD99" s="129"/>
      <c r="RFE99" s="129"/>
      <c r="RFF99" s="129"/>
      <c r="RFG99" s="129"/>
      <c r="RFH99" s="129"/>
      <c r="RFI99" s="129"/>
      <c r="RFJ99" s="129"/>
      <c r="RFK99" s="129"/>
      <c r="RFL99" s="129"/>
      <c r="RFM99" s="129"/>
      <c r="RFN99" s="129"/>
      <c r="RFO99" s="129"/>
      <c r="RFP99" s="129"/>
      <c r="RFQ99" s="129"/>
      <c r="RFR99" s="129"/>
      <c r="RFS99" s="129"/>
      <c r="RFT99" s="129"/>
      <c r="RFU99" s="129"/>
      <c r="RFV99" s="129"/>
      <c r="RFW99" s="129"/>
      <c r="RFX99" s="129"/>
      <c r="RFY99" s="129"/>
      <c r="RFZ99" s="129"/>
      <c r="RGA99" s="129"/>
      <c r="RGB99" s="129"/>
      <c r="RGC99" s="129"/>
      <c r="RGD99" s="129"/>
      <c r="RGE99" s="129"/>
      <c r="RGF99" s="129"/>
      <c r="RGG99" s="129"/>
      <c r="RGH99" s="129"/>
      <c r="RGI99" s="129"/>
      <c r="RGJ99" s="129"/>
      <c r="RGK99" s="129"/>
      <c r="RGL99" s="129"/>
      <c r="RGM99" s="129"/>
      <c r="RGN99" s="129"/>
      <c r="RGO99" s="129"/>
      <c r="RGP99" s="129"/>
      <c r="RGQ99" s="129"/>
      <c r="RGR99" s="129"/>
      <c r="RGS99" s="129"/>
      <c r="RGT99" s="129"/>
      <c r="RGU99" s="129"/>
      <c r="RGV99" s="129"/>
      <c r="RGW99" s="129"/>
      <c r="RGX99" s="129"/>
      <c r="RGY99" s="129"/>
      <c r="RGZ99" s="129"/>
      <c r="RHA99" s="129"/>
      <c r="RHB99" s="129"/>
      <c r="RHC99" s="129"/>
      <c r="RHD99" s="129"/>
      <c r="RHE99" s="129"/>
      <c r="RHF99" s="129"/>
      <c r="RHG99" s="129"/>
      <c r="RHH99" s="129"/>
      <c r="RHI99" s="129"/>
      <c r="RHJ99" s="129"/>
      <c r="RHK99" s="129"/>
      <c r="RHL99" s="129"/>
      <c r="RHM99" s="129"/>
      <c r="RHN99" s="129"/>
      <c r="RHO99" s="129"/>
      <c r="RHP99" s="129"/>
      <c r="RHQ99" s="129"/>
      <c r="RHR99" s="129"/>
      <c r="RHS99" s="129"/>
      <c r="RHT99" s="129"/>
      <c r="RHU99" s="129"/>
      <c r="RHV99" s="129"/>
      <c r="RHW99" s="129"/>
      <c r="RHX99" s="129"/>
      <c r="RHY99" s="129"/>
      <c r="RHZ99" s="129"/>
      <c r="RIA99" s="129"/>
      <c r="RIB99" s="129"/>
      <c r="RIC99" s="129"/>
      <c r="RID99" s="129"/>
      <c r="RIE99" s="129"/>
      <c r="RIF99" s="129"/>
      <c r="RIG99" s="129"/>
      <c r="RIH99" s="129"/>
      <c r="RII99" s="129"/>
      <c r="RIJ99" s="129"/>
      <c r="RIK99" s="129"/>
      <c r="RIL99" s="129"/>
      <c r="RIM99" s="129"/>
      <c r="RIN99" s="129"/>
      <c r="RIO99" s="129"/>
      <c r="RIP99" s="129"/>
      <c r="RIQ99" s="129"/>
      <c r="RIR99" s="129"/>
      <c r="RIS99" s="129"/>
      <c r="RIT99" s="129"/>
      <c r="RIU99" s="129"/>
      <c r="RIV99" s="129"/>
      <c r="RIW99" s="129"/>
      <c r="RIX99" s="129"/>
      <c r="RIY99" s="129"/>
      <c r="RIZ99" s="129"/>
      <c r="RJA99" s="129"/>
      <c r="RJB99" s="129"/>
      <c r="RJC99" s="129"/>
      <c r="RJD99" s="129"/>
      <c r="RJE99" s="129"/>
      <c r="RJF99" s="129"/>
      <c r="RJG99" s="129"/>
      <c r="RJH99" s="129"/>
      <c r="RJI99" s="129"/>
      <c r="RJJ99" s="129"/>
      <c r="RJK99" s="129"/>
      <c r="RJL99" s="129"/>
      <c r="RJM99" s="129"/>
      <c r="RJN99" s="129"/>
      <c r="RJO99" s="129"/>
      <c r="RJP99" s="129"/>
      <c r="RJQ99" s="129"/>
      <c r="RJR99" s="129"/>
      <c r="RJS99" s="129"/>
      <c r="RJT99" s="129"/>
      <c r="RJU99" s="129"/>
      <c r="RJV99" s="129"/>
      <c r="RJW99" s="129"/>
      <c r="RJX99" s="129"/>
      <c r="RJY99" s="129"/>
      <c r="RJZ99" s="129"/>
      <c r="RKA99" s="129"/>
      <c r="RKB99" s="129"/>
      <c r="RKC99" s="129"/>
      <c r="RKD99" s="129"/>
      <c r="RKE99" s="129"/>
      <c r="RKF99" s="129"/>
      <c r="RKG99" s="129"/>
      <c r="RKH99" s="129"/>
      <c r="RKI99" s="129"/>
      <c r="RKJ99" s="129"/>
      <c r="RKK99" s="129"/>
      <c r="RKL99" s="129"/>
      <c r="RKM99" s="129"/>
      <c r="RKN99" s="129"/>
      <c r="RKO99" s="129"/>
      <c r="RKP99" s="129"/>
      <c r="RKQ99" s="129"/>
      <c r="RKR99" s="129"/>
      <c r="RKS99" s="129"/>
      <c r="RKT99" s="129"/>
      <c r="RKU99" s="129"/>
      <c r="RKV99" s="129"/>
      <c r="RKW99" s="129"/>
      <c r="RKX99" s="129"/>
      <c r="RKY99" s="129"/>
      <c r="RKZ99" s="129"/>
      <c r="RLA99" s="129"/>
      <c r="RLB99" s="129"/>
      <c r="RLC99" s="129"/>
      <c r="RLD99" s="129"/>
      <c r="RLE99" s="129"/>
      <c r="RLF99" s="129"/>
      <c r="RLG99" s="129"/>
      <c r="RLH99" s="129"/>
      <c r="RLI99" s="129"/>
      <c r="RLJ99" s="129"/>
      <c r="RLK99" s="129"/>
      <c r="RLL99" s="129"/>
      <c r="RLM99" s="129"/>
      <c r="RLN99" s="129"/>
      <c r="RLO99" s="129"/>
      <c r="RLP99" s="129"/>
      <c r="RLQ99" s="129"/>
      <c r="RLR99" s="129"/>
      <c r="RLS99" s="129"/>
      <c r="RLT99" s="129"/>
      <c r="RLU99" s="129"/>
      <c r="RLV99" s="129"/>
      <c r="RLW99" s="129"/>
      <c r="RLX99" s="129"/>
      <c r="RLY99" s="129"/>
      <c r="RLZ99" s="129"/>
      <c r="RMA99" s="129"/>
      <c r="RMB99" s="129"/>
      <c r="RMC99" s="129"/>
      <c r="RMD99" s="129"/>
      <c r="RME99" s="129"/>
      <c r="RMF99" s="129"/>
      <c r="RMG99" s="129"/>
      <c r="RMH99" s="129"/>
      <c r="RMI99" s="129"/>
      <c r="RMJ99" s="129"/>
      <c r="RMK99" s="129"/>
      <c r="RML99" s="129"/>
      <c r="RMM99" s="129"/>
      <c r="RMN99" s="129"/>
      <c r="RMO99" s="129"/>
      <c r="RMP99" s="129"/>
      <c r="RMQ99" s="129"/>
      <c r="RMR99" s="129"/>
      <c r="RMS99" s="129"/>
      <c r="RMT99" s="129"/>
      <c r="RMU99" s="129"/>
      <c r="RMV99" s="129"/>
      <c r="RMW99" s="129"/>
      <c r="RMX99" s="129"/>
      <c r="RMY99" s="129"/>
      <c r="RMZ99" s="129"/>
      <c r="RNA99" s="129"/>
      <c r="RNB99" s="129"/>
      <c r="RNC99" s="129"/>
      <c r="RND99" s="129"/>
      <c r="RNE99" s="129"/>
      <c r="RNF99" s="129"/>
      <c r="RNG99" s="129"/>
      <c r="RNH99" s="129"/>
      <c r="RNI99" s="129"/>
      <c r="RNJ99" s="129"/>
      <c r="RNK99" s="129"/>
      <c r="RNL99" s="129"/>
      <c r="RNM99" s="129"/>
      <c r="RNN99" s="129"/>
      <c r="RNO99" s="129"/>
      <c r="RNP99" s="129"/>
      <c r="RNQ99" s="129"/>
      <c r="RNR99" s="129"/>
      <c r="RNS99" s="129"/>
      <c r="RNT99" s="129"/>
      <c r="RNU99" s="129"/>
      <c r="RNV99" s="129"/>
      <c r="RNW99" s="129"/>
      <c r="RNX99" s="129"/>
      <c r="RNY99" s="129"/>
      <c r="RNZ99" s="129"/>
      <c r="ROA99" s="129"/>
      <c r="ROB99" s="129"/>
      <c r="ROC99" s="129"/>
      <c r="ROD99" s="129"/>
      <c r="ROE99" s="129"/>
      <c r="ROF99" s="129"/>
      <c r="ROG99" s="129"/>
      <c r="ROH99" s="129"/>
      <c r="ROI99" s="129"/>
      <c r="ROJ99" s="129"/>
      <c r="ROK99" s="129"/>
      <c r="ROL99" s="129"/>
      <c r="ROM99" s="129"/>
      <c r="RON99" s="129"/>
      <c r="ROO99" s="129"/>
      <c r="ROP99" s="129"/>
      <c r="ROQ99" s="129"/>
      <c r="ROR99" s="129"/>
      <c r="ROS99" s="129"/>
      <c r="ROT99" s="129"/>
      <c r="ROU99" s="129"/>
      <c r="ROV99" s="129"/>
      <c r="ROW99" s="129"/>
      <c r="ROX99" s="129"/>
      <c r="ROY99" s="129"/>
      <c r="ROZ99" s="129"/>
      <c r="RPA99" s="129"/>
      <c r="RPB99" s="129"/>
      <c r="RPC99" s="129"/>
      <c r="RPD99" s="129"/>
      <c r="RPE99" s="129"/>
      <c r="RPF99" s="129"/>
      <c r="RPG99" s="129"/>
      <c r="RPH99" s="129"/>
      <c r="RPI99" s="129"/>
      <c r="RPJ99" s="129"/>
      <c r="RPK99" s="129"/>
      <c r="RPL99" s="129"/>
      <c r="RPM99" s="129"/>
      <c r="RPN99" s="129"/>
      <c r="RPO99" s="129"/>
      <c r="RPP99" s="129"/>
      <c r="RPQ99" s="129"/>
      <c r="RPR99" s="129"/>
      <c r="RPS99" s="129"/>
      <c r="RPT99" s="129"/>
      <c r="RPU99" s="129"/>
      <c r="RPV99" s="129"/>
      <c r="RPW99" s="129"/>
      <c r="RPX99" s="129"/>
      <c r="RPY99" s="129"/>
      <c r="RPZ99" s="129"/>
      <c r="RQA99" s="129"/>
      <c r="RQB99" s="129"/>
      <c r="RQC99" s="129"/>
      <c r="RQD99" s="129"/>
      <c r="RQE99" s="129"/>
      <c r="RQF99" s="129"/>
      <c r="RQG99" s="129"/>
      <c r="RQH99" s="129"/>
      <c r="RQI99" s="129"/>
      <c r="RQJ99" s="129"/>
      <c r="RQK99" s="129"/>
      <c r="RQL99" s="129"/>
      <c r="RQM99" s="129"/>
      <c r="RQN99" s="129"/>
      <c r="RQO99" s="129"/>
      <c r="RQP99" s="129"/>
      <c r="RQQ99" s="129"/>
      <c r="RQR99" s="129"/>
      <c r="RQS99" s="129"/>
      <c r="RQT99" s="129"/>
      <c r="RQU99" s="129"/>
      <c r="RQV99" s="129"/>
      <c r="RQW99" s="129"/>
      <c r="RQX99" s="129"/>
      <c r="RQY99" s="129"/>
      <c r="RQZ99" s="129"/>
      <c r="RRA99" s="129"/>
      <c r="RRB99" s="129"/>
      <c r="RRC99" s="129"/>
      <c r="RRD99" s="129"/>
      <c r="RRE99" s="129"/>
      <c r="RRF99" s="129"/>
      <c r="RRG99" s="129"/>
      <c r="RRH99" s="129"/>
      <c r="RRI99" s="129"/>
      <c r="RRJ99" s="129"/>
      <c r="RRK99" s="129"/>
      <c r="RRL99" s="129"/>
      <c r="RRM99" s="129"/>
      <c r="RRN99" s="129"/>
      <c r="RRO99" s="129"/>
      <c r="RRP99" s="129"/>
      <c r="RRQ99" s="129"/>
      <c r="RRR99" s="129"/>
      <c r="RRS99" s="129"/>
      <c r="RRT99" s="129"/>
      <c r="RRU99" s="129"/>
      <c r="RRV99" s="129"/>
      <c r="RRW99" s="129"/>
      <c r="RRX99" s="129"/>
      <c r="RRY99" s="129"/>
      <c r="RRZ99" s="129"/>
      <c r="RSA99" s="129"/>
      <c r="RSB99" s="129"/>
      <c r="RSC99" s="129"/>
      <c r="RSD99" s="129"/>
      <c r="RSE99" s="129"/>
      <c r="RSF99" s="129"/>
      <c r="RSG99" s="129"/>
      <c r="RSH99" s="129"/>
      <c r="RSI99" s="129"/>
      <c r="RSJ99" s="129"/>
      <c r="RSK99" s="129"/>
      <c r="RSL99" s="129"/>
      <c r="RSM99" s="129"/>
      <c r="RSN99" s="129"/>
      <c r="RSO99" s="129"/>
      <c r="RSP99" s="129"/>
      <c r="RSQ99" s="129"/>
      <c r="RSR99" s="129"/>
      <c r="RSS99" s="129"/>
      <c r="RST99" s="129"/>
      <c r="RSU99" s="129"/>
      <c r="RSV99" s="129"/>
      <c r="RSW99" s="129"/>
      <c r="RSX99" s="129"/>
      <c r="RSY99" s="129"/>
      <c r="RSZ99" s="129"/>
      <c r="RTA99" s="129"/>
      <c r="RTB99" s="129"/>
      <c r="RTC99" s="129"/>
      <c r="RTD99" s="129"/>
      <c r="RTE99" s="129"/>
      <c r="RTF99" s="129"/>
      <c r="RTG99" s="129"/>
      <c r="RTH99" s="129"/>
      <c r="RTI99" s="129"/>
      <c r="RTJ99" s="129"/>
      <c r="RTK99" s="129"/>
      <c r="RTL99" s="129"/>
      <c r="RTM99" s="129"/>
      <c r="RTN99" s="129"/>
      <c r="RTO99" s="129"/>
      <c r="RTP99" s="129"/>
      <c r="RTQ99" s="129"/>
      <c r="RTR99" s="129"/>
      <c r="RTS99" s="129"/>
      <c r="RTT99" s="129"/>
      <c r="RTU99" s="129"/>
      <c r="RTV99" s="129"/>
      <c r="RTW99" s="129"/>
      <c r="RTX99" s="129"/>
      <c r="RTY99" s="129"/>
      <c r="RTZ99" s="129"/>
      <c r="RUA99" s="129"/>
      <c r="RUB99" s="129"/>
      <c r="RUC99" s="129"/>
      <c r="RUD99" s="129"/>
      <c r="RUE99" s="129"/>
      <c r="RUF99" s="129"/>
      <c r="RUG99" s="129"/>
      <c r="RUH99" s="129"/>
      <c r="RUI99" s="129"/>
      <c r="RUJ99" s="129"/>
      <c r="RUK99" s="129"/>
      <c r="RUL99" s="129"/>
      <c r="RUM99" s="129"/>
      <c r="RUN99" s="129"/>
      <c r="RUO99" s="129"/>
      <c r="RUP99" s="129"/>
      <c r="RUQ99" s="129"/>
      <c r="RUR99" s="129"/>
      <c r="RUS99" s="129"/>
      <c r="RUT99" s="129"/>
      <c r="RUU99" s="129"/>
      <c r="RUV99" s="129"/>
      <c r="RUW99" s="129"/>
      <c r="RUX99" s="129"/>
      <c r="RUY99" s="129"/>
      <c r="RUZ99" s="129"/>
      <c r="RVA99" s="129"/>
      <c r="RVB99" s="129"/>
      <c r="RVC99" s="129"/>
      <c r="RVD99" s="129"/>
      <c r="RVE99" s="129"/>
      <c r="RVF99" s="129"/>
      <c r="RVG99" s="129"/>
      <c r="RVH99" s="129"/>
      <c r="RVI99" s="129"/>
      <c r="RVJ99" s="129"/>
      <c r="RVK99" s="129"/>
      <c r="RVL99" s="129"/>
      <c r="RVM99" s="129"/>
      <c r="RVN99" s="129"/>
      <c r="RVO99" s="129"/>
      <c r="RVP99" s="129"/>
      <c r="RVQ99" s="129"/>
      <c r="RVR99" s="129"/>
      <c r="RVS99" s="129"/>
      <c r="RVT99" s="129"/>
      <c r="RVU99" s="129"/>
      <c r="RVV99" s="129"/>
      <c r="RVW99" s="129"/>
      <c r="RVX99" s="129"/>
      <c r="RVY99" s="129"/>
      <c r="RVZ99" s="129"/>
      <c r="RWA99" s="129"/>
      <c r="RWB99" s="129"/>
      <c r="RWC99" s="129"/>
      <c r="RWD99" s="129"/>
      <c r="RWE99" s="129"/>
      <c r="RWF99" s="129"/>
      <c r="RWG99" s="129"/>
      <c r="RWH99" s="129"/>
      <c r="RWI99" s="129"/>
      <c r="RWJ99" s="129"/>
      <c r="RWK99" s="129"/>
      <c r="RWL99" s="129"/>
      <c r="RWM99" s="129"/>
      <c r="RWN99" s="129"/>
      <c r="RWO99" s="129"/>
      <c r="RWP99" s="129"/>
      <c r="RWQ99" s="129"/>
      <c r="RWR99" s="129"/>
      <c r="RWS99" s="129"/>
      <c r="RWT99" s="129"/>
      <c r="RWU99" s="129"/>
      <c r="RWV99" s="129"/>
      <c r="RWW99" s="129"/>
      <c r="RWX99" s="129"/>
      <c r="RWY99" s="129"/>
      <c r="RWZ99" s="129"/>
      <c r="RXA99" s="129"/>
      <c r="RXB99" s="129"/>
      <c r="RXC99" s="129"/>
      <c r="RXD99" s="129"/>
      <c r="RXE99" s="129"/>
      <c r="RXF99" s="129"/>
      <c r="RXG99" s="129"/>
      <c r="RXH99" s="129"/>
      <c r="RXI99" s="129"/>
      <c r="RXJ99" s="129"/>
      <c r="RXK99" s="129"/>
      <c r="RXL99" s="129"/>
      <c r="RXM99" s="129"/>
      <c r="RXN99" s="129"/>
      <c r="RXO99" s="129"/>
      <c r="RXP99" s="129"/>
      <c r="RXQ99" s="129"/>
      <c r="RXR99" s="129"/>
      <c r="RXS99" s="129"/>
      <c r="RXT99" s="129"/>
      <c r="RXU99" s="129"/>
      <c r="RXV99" s="129"/>
      <c r="RXW99" s="129"/>
      <c r="RXX99" s="129"/>
      <c r="RXY99" s="129"/>
      <c r="RXZ99" s="129"/>
      <c r="RYA99" s="129"/>
      <c r="RYB99" s="129"/>
      <c r="RYC99" s="129"/>
      <c r="RYD99" s="129"/>
      <c r="RYE99" s="129"/>
      <c r="RYF99" s="129"/>
      <c r="RYG99" s="129"/>
      <c r="RYH99" s="129"/>
      <c r="RYI99" s="129"/>
      <c r="RYJ99" s="129"/>
      <c r="RYK99" s="129"/>
      <c r="RYL99" s="129"/>
      <c r="RYM99" s="129"/>
      <c r="RYN99" s="129"/>
      <c r="RYO99" s="129"/>
      <c r="RYP99" s="129"/>
      <c r="RYQ99" s="129"/>
      <c r="RYR99" s="129"/>
      <c r="RYS99" s="129"/>
      <c r="RYT99" s="129"/>
      <c r="RYU99" s="129"/>
      <c r="RYV99" s="129"/>
      <c r="RYW99" s="129"/>
      <c r="RYX99" s="129"/>
      <c r="RYY99" s="129"/>
      <c r="RYZ99" s="129"/>
      <c r="RZA99" s="129"/>
      <c r="RZB99" s="129"/>
      <c r="RZC99" s="129"/>
      <c r="RZD99" s="129"/>
      <c r="RZE99" s="129"/>
      <c r="RZF99" s="129"/>
      <c r="RZG99" s="129"/>
      <c r="RZH99" s="129"/>
      <c r="RZI99" s="129"/>
      <c r="RZJ99" s="129"/>
      <c r="RZK99" s="129"/>
      <c r="RZL99" s="129"/>
      <c r="RZM99" s="129"/>
      <c r="RZN99" s="129"/>
      <c r="RZO99" s="129"/>
      <c r="RZP99" s="129"/>
      <c r="RZQ99" s="129"/>
      <c r="RZR99" s="129"/>
      <c r="RZS99" s="129"/>
      <c r="RZT99" s="129"/>
      <c r="RZU99" s="129"/>
      <c r="RZV99" s="129"/>
      <c r="RZW99" s="129"/>
      <c r="RZX99" s="129"/>
      <c r="RZY99" s="129"/>
      <c r="RZZ99" s="129"/>
      <c r="SAA99" s="129"/>
      <c r="SAB99" s="129"/>
      <c r="SAC99" s="129"/>
      <c r="SAD99" s="129"/>
      <c r="SAE99" s="129"/>
      <c r="SAF99" s="129"/>
      <c r="SAG99" s="129"/>
      <c r="SAH99" s="129"/>
      <c r="SAI99" s="129"/>
      <c r="SAJ99" s="129"/>
      <c r="SAK99" s="129"/>
      <c r="SAL99" s="129"/>
      <c r="SAM99" s="129"/>
      <c r="SAN99" s="129"/>
      <c r="SAO99" s="129"/>
      <c r="SAP99" s="129"/>
      <c r="SAQ99" s="129"/>
      <c r="SAR99" s="129"/>
      <c r="SAS99" s="129"/>
      <c r="SAT99" s="129"/>
      <c r="SAU99" s="129"/>
      <c r="SAV99" s="129"/>
      <c r="SAW99" s="129"/>
      <c r="SAX99" s="129"/>
      <c r="SAY99" s="129"/>
      <c r="SAZ99" s="129"/>
      <c r="SBA99" s="129"/>
      <c r="SBB99" s="129"/>
      <c r="SBC99" s="129"/>
      <c r="SBD99" s="129"/>
      <c r="SBE99" s="129"/>
      <c r="SBF99" s="129"/>
      <c r="SBG99" s="129"/>
      <c r="SBH99" s="129"/>
      <c r="SBI99" s="129"/>
      <c r="SBJ99" s="129"/>
      <c r="SBK99" s="129"/>
      <c r="SBL99" s="129"/>
      <c r="SBM99" s="129"/>
      <c r="SBN99" s="129"/>
      <c r="SBO99" s="129"/>
      <c r="SBP99" s="129"/>
      <c r="SBQ99" s="129"/>
      <c r="SBR99" s="129"/>
      <c r="SBS99" s="129"/>
      <c r="SBT99" s="129"/>
      <c r="SBU99" s="129"/>
      <c r="SBV99" s="129"/>
      <c r="SBW99" s="129"/>
      <c r="SBX99" s="129"/>
      <c r="SBY99" s="129"/>
      <c r="SBZ99" s="129"/>
      <c r="SCA99" s="129"/>
      <c r="SCB99" s="129"/>
      <c r="SCC99" s="129"/>
      <c r="SCD99" s="129"/>
      <c r="SCE99" s="129"/>
      <c r="SCF99" s="129"/>
      <c r="SCG99" s="129"/>
      <c r="SCH99" s="129"/>
      <c r="SCI99" s="129"/>
      <c r="SCJ99" s="129"/>
      <c r="SCK99" s="129"/>
      <c r="SCL99" s="129"/>
      <c r="SCM99" s="129"/>
      <c r="SCN99" s="129"/>
      <c r="SCO99" s="129"/>
      <c r="SCP99" s="129"/>
      <c r="SCQ99" s="129"/>
      <c r="SCR99" s="129"/>
      <c r="SCS99" s="129"/>
      <c r="SCT99" s="129"/>
      <c r="SCU99" s="129"/>
      <c r="SCV99" s="129"/>
      <c r="SCW99" s="129"/>
      <c r="SCX99" s="129"/>
      <c r="SCY99" s="129"/>
      <c r="SCZ99" s="129"/>
      <c r="SDA99" s="129"/>
      <c r="SDB99" s="129"/>
      <c r="SDC99" s="129"/>
      <c r="SDD99" s="129"/>
      <c r="SDE99" s="129"/>
      <c r="SDF99" s="129"/>
      <c r="SDG99" s="129"/>
      <c r="SDH99" s="129"/>
      <c r="SDI99" s="129"/>
      <c r="SDJ99" s="129"/>
      <c r="SDK99" s="129"/>
      <c r="SDL99" s="129"/>
      <c r="SDM99" s="129"/>
      <c r="SDN99" s="129"/>
      <c r="SDO99" s="129"/>
      <c r="SDP99" s="129"/>
      <c r="SDQ99" s="129"/>
      <c r="SDR99" s="129"/>
      <c r="SDS99" s="129"/>
      <c r="SDT99" s="129"/>
      <c r="SDU99" s="129"/>
      <c r="SDV99" s="129"/>
      <c r="SDW99" s="129"/>
      <c r="SDX99" s="129"/>
      <c r="SDY99" s="129"/>
      <c r="SDZ99" s="129"/>
      <c r="SEA99" s="129"/>
      <c r="SEB99" s="129"/>
      <c r="SEC99" s="129"/>
      <c r="SED99" s="129"/>
      <c r="SEE99" s="129"/>
      <c r="SEF99" s="129"/>
      <c r="SEG99" s="129"/>
      <c r="SEH99" s="129"/>
      <c r="SEI99" s="129"/>
      <c r="SEJ99" s="129"/>
      <c r="SEK99" s="129"/>
      <c r="SEL99" s="129"/>
      <c r="SEM99" s="129"/>
      <c r="SEN99" s="129"/>
      <c r="SEO99" s="129"/>
      <c r="SEP99" s="129"/>
      <c r="SEQ99" s="129"/>
      <c r="SER99" s="129"/>
      <c r="SES99" s="129"/>
      <c r="SET99" s="129"/>
      <c r="SEU99" s="129"/>
      <c r="SEV99" s="129"/>
      <c r="SEW99" s="129"/>
      <c r="SEX99" s="129"/>
      <c r="SEY99" s="129"/>
      <c r="SEZ99" s="129"/>
      <c r="SFA99" s="129"/>
      <c r="SFB99" s="129"/>
      <c r="SFC99" s="129"/>
      <c r="SFD99" s="129"/>
      <c r="SFE99" s="129"/>
      <c r="SFF99" s="129"/>
      <c r="SFG99" s="129"/>
      <c r="SFH99" s="129"/>
      <c r="SFI99" s="129"/>
      <c r="SFJ99" s="129"/>
      <c r="SFK99" s="129"/>
      <c r="SFL99" s="129"/>
      <c r="SFM99" s="129"/>
      <c r="SFN99" s="129"/>
      <c r="SFO99" s="129"/>
      <c r="SFP99" s="129"/>
      <c r="SFQ99" s="129"/>
      <c r="SFR99" s="129"/>
      <c r="SFS99" s="129"/>
      <c r="SFT99" s="129"/>
      <c r="SFU99" s="129"/>
      <c r="SFV99" s="129"/>
      <c r="SFW99" s="129"/>
      <c r="SFX99" s="129"/>
      <c r="SFY99" s="129"/>
      <c r="SFZ99" s="129"/>
      <c r="SGA99" s="129"/>
      <c r="SGB99" s="129"/>
      <c r="SGC99" s="129"/>
      <c r="SGD99" s="129"/>
      <c r="SGE99" s="129"/>
      <c r="SGF99" s="129"/>
      <c r="SGG99" s="129"/>
      <c r="SGH99" s="129"/>
      <c r="SGI99" s="129"/>
      <c r="SGJ99" s="129"/>
      <c r="SGK99" s="129"/>
      <c r="SGL99" s="129"/>
      <c r="SGM99" s="129"/>
      <c r="SGN99" s="129"/>
      <c r="SGO99" s="129"/>
      <c r="SGP99" s="129"/>
      <c r="SGQ99" s="129"/>
      <c r="SGR99" s="129"/>
      <c r="SGS99" s="129"/>
      <c r="SGT99" s="129"/>
      <c r="SGU99" s="129"/>
      <c r="SGV99" s="129"/>
      <c r="SGW99" s="129"/>
      <c r="SGX99" s="129"/>
      <c r="SGY99" s="129"/>
      <c r="SGZ99" s="129"/>
      <c r="SHA99" s="129"/>
      <c r="SHB99" s="129"/>
      <c r="SHC99" s="129"/>
      <c r="SHD99" s="129"/>
      <c r="SHE99" s="129"/>
      <c r="SHF99" s="129"/>
      <c r="SHG99" s="129"/>
      <c r="SHH99" s="129"/>
      <c r="SHI99" s="129"/>
      <c r="SHJ99" s="129"/>
      <c r="SHK99" s="129"/>
      <c r="SHL99" s="129"/>
      <c r="SHM99" s="129"/>
      <c r="SHN99" s="129"/>
      <c r="SHO99" s="129"/>
      <c r="SHP99" s="129"/>
      <c r="SHQ99" s="129"/>
      <c r="SHR99" s="129"/>
      <c r="SHS99" s="129"/>
      <c r="SHT99" s="129"/>
      <c r="SHU99" s="129"/>
      <c r="SHV99" s="129"/>
      <c r="SHW99" s="129"/>
      <c r="SHX99" s="129"/>
      <c r="SHY99" s="129"/>
      <c r="SHZ99" s="129"/>
      <c r="SIA99" s="129"/>
      <c r="SIB99" s="129"/>
      <c r="SIC99" s="129"/>
      <c r="SID99" s="129"/>
      <c r="SIE99" s="129"/>
      <c r="SIF99" s="129"/>
      <c r="SIG99" s="129"/>
      <c r="SIH99" s="129"/>
      <c r="SII99" s="129"/>
      <c r="SIJ99" s="129"/>
      <c r="SIK99" s="129"/>
      <c r="SIL99" s="129"/>
      <c r="SIM99" s="129"/>
      <c r="SIN99" s="129"/>
      <c r="SIO99" s="129"/>
      <c r="SIP99" s="129"/>
      <c r="SIQ99" s="129"/>
      <c r="SIR99" s="129"/>
      <c r="SIS99" s="129"/>
      <c r="SIT99" s="129"/>
      <c r="SIU99" s="129"/>
      <c r="SIV99" s="129"/>
      <c r="SIW99" s="129"/>
      <c r="SIX99" s="129"/>
      <c r="SIY99" s="129"/>
      <c r="SIZ99" s="129"/>
      <c r="SJA99" s="129"/>
      <c r="SJB99" s="129"/>
      <c r="SJC99" s="129"/>
      <c r="SJD99" s="129"/>
      <c r="SJE99" s="129"/>
      <c r="SJF99" s="129"/>
      <c r="SJG99" s="129"/>
      <c r="SJH99" s="129"/>
      <c r="SJI99" s="129"/>
      <c r="SJJ99" s="129"/>
      <c r="SJK99" s="129"/>
      <c r="SJL99" s="129"/>
      <c r="SJM99" s="129"/>
      <c r="SJN99" s="129"/>
      <c r="SJO99" s="129"/>
      <c r="SJP99" s="129"/>
      <c r="SJQ99" s="129"/>
      <c r="SJR99" s="129"/>
      <c r="SJS99" s="129"/>
      <c r="SJT99" s="129"/>
      <c r="SJU99" s="129"/>
      <c r="SJV99" s="129"/>
      <c r="SJW99" s="129"/>
      <c r="SJX99" s="129"/>
      <c r="SJY99" s="129"/>
      <c r="SJZ99" s="129"/>
      <c r="SKA99" s="129"/>
      <c r="SKB99" s="129"/>
      <c r="SKC99" s="129"/>
      <c r="SKD99" s="129"/>
      <c r="SKE99" s="129"/>
      <c r="SKF99" s="129"/>
      <c r="SKG99" s="129"/>
      <c r="SKH99" s="129"/>
      <c r="SKI99" s="129"/>
      <c r="SKJ99" s="129"/>
      <c r="SKK99" s="129"/>
      <c r="SKL99" s="129"/>
      <c r="SKM99" s="129"/>
      <c r="SKN99" s="129"/>
      <c r="SKO99" s="129"/>
      <c r="SKP99" s="129"/>
      <c r="SKQ99" s="129"/>
      <c r="SKR99" s="129"/>
      <c r="SKS99" s="129"/>
      <c r="SKT99" s="129"/>
      <c r="SKU99" s="129"/>
      <c r="SKV99" s="129"/>
      <c r="SKW99" s="129"/>
      <c r="SKX99" s="129"/>
      <c r="SKY99" s="129"/>
      <c r="SKZ99" s="129"/>
      <c r="SLA99" s="129"/>
      <c r="SLB99" s="129"/>
      <c r="SLC99" s="129"/>
      <c r="SLD99" s="129"/>
      <c r="SLE99" s="129"/>
      <c r="SLF99" s="129"/>
      <c r="SLG99" s="129"/>
      <c r="SLH99" s="129"/>
      <c r="SLI99" s="129"/>
      <c r="SLJ99" s="129"/>
      <c r="SLK99" s="129"/>
      <c r="SLL99" s="129"/>
      <c r="SLM99" s="129"/>
      <c r="SLN99" s="129"/>
      <c r="SLO99" s="129"/>
      <c r="SLP99" s="129"/>
      <c r="SLQ99" s="129"/>
      <c r="SLR99" s="129"/>
      <c r="SLS99" s="129"/>
      <c r="SLT99" s="129"/>
      <c r="SLU99" s="129"/>
      <c r="SLV99" s="129"/>
      <c r="SLW99" s="129"/>
      <c r="SLX99" s="129"/>
      <c r="SLY99" s="129"/>
      <c r="SLZ99" s="129"/>
      <c r="SMA99" s="129"/>
      <c r="SMB99" s="129"/>
      <c r="SMC99" s="129"/>
      <c r="SMD99" s="129"/>
      <c r="SME99" s="129"/>
      <c r="SMF99" s="129"/>
      <c r="SMG99" s="129"/>
      <c r="SMH99" s="129"/>
      <c r="SMI99" s="129"/>
      <c r="SMJ99" s="129"/>
      <c r="SMK99" s="129"/>
      <c r="SML99" s="129"/>
      <c r="SMM99" s="129"/>
      <c r="SMN99" s="129"/>
      <c r="SMO99" s="129"/>
      <c r="SMP99" s="129"/>
      <c r="SMQ99" s="129"/>
      <c r="SMR99" s="129"/>
      <c r="SMS99" s="129"/>
      <c r="SMT99" s="129"/>
      <c r="SMU99" s="129"/>
      <c r="SMV99" s="129"/>
      <c r="SMW99" s="129"/>
      <c r="SMX99" s="129"/>
      <c r="SMY99" s="129"/>
      <c r="SMZ99" s="129"/>
      <c r="SNA99" s="129"/>
      <c r="SNB99" s="129"/>
      <c r="SNC99" s="129"/>
      <c r="SND99" s="129"/>
      <c r="SNE99" s="129"/>
      <c r="SNF99" s="129"/>
      <c r="SNG99" s="129"/>
      <c r="SNH99" s="129"/>
      <c r="SNI99" s="129"/>
      <c r="SNJ99" s="129"/>
      <c r="SNK99" s="129"/>
      <c r="SNL99" s="129"/>
      <c r="SNM99" s="129"/>
      <c r="SNN99" s="129"/>
      <c r="SNO99" s="129"/>
      <c r="SNP99" s="129"/>
      <c r="SNQ99" s="129"/>
      <c r="SNR99" s="129"/>
      <c r="SNS99" s="129"/>
      <c r="SNT99" s="129"/>
      <c r="SNU99" s="129"/>
      <c r="SNV99" s="129"/>
      <c r="SNW99" s="129"/>
      <c r="SNX99" s="129"/>
      <c r="SNY99" s="129"/>
      <c r="SNZ99" s="129"/>
      <c r="SOA99" s="129"/>
      <c r="SOB99" s="129"/>
      <c r="SOC99" s="129"/>
      <c r="SOD99" s="129"/>
      <c r="SOE99" s="129"/>
      <c r="SOF99" s="129"/>
      <c r="SOG99" s="129"/>
      <c r="SOH99" s="129"/>
      <c r="SOI99" s="129"/>
      <c r="SOJ99" s="129"/>
      <c r="SOK99" s="129"/>
      <c r="SOL99" s="129"/>
      <c r="SOM99" s="129"/>
      <c r="SON99" s="129"/>
      <c r="SOO99" s="129"/>
      <c r="SOP99" s="129"/>
      <c r="SOQ99" s="129"/>
      <c r="SOR99" s="129"/>
      <c r="SOS99" s="129"/>
      <c r="SOT99" s="129"/>
      <c r="SOU99" s="129"/>
      <c r="SOV99" s="129"/>
      <c r="SOW99" s="129"/>
      <c r="SOX99" s="129"/>
      <c r="SOY99" s="129"/>
      <c r="SOZ99" s="129"/>
      <c r="SPA99" s="129"/>
      <c r="SPB99" s="129"/>
      <c r="SPC99" s="129"/>
      <c r="SPD99" s="129"/>
      <c r="SPE99" s="129"/>
      <c r="SPF99" s="129"/>
      <c r="SPG99" s="129"/>
      <c r="SPH99" s="129"/>
      <c r="SPI99" s="129"/>
      <c r="SPJ99" s="129"/>
      <c r="SPK99" s="129"/>
      <c r="SPL99" s="129"/>
      <c r="SPM99" s="129"/>
      <c r="SPN99" s="129"/>
      <c r="SPO99" s="129"/>
      <c r="SPP99" s="129"/>
      <c r="SPQ99" s="129"/>
      <c r="SPR99" s="129"/>
      <c r="SPS99" s="129"/>
      <c r="SPT99" s="129"/>
      <c r="SPU99" s="129"/>
      <c r="SPV99" s="129"/>
      <c r="SPW99" s="129"/>
      <c r="SPX99" s="129"/>
      <c r="SPY99" s="129"/>
      <c r="SPZ99" s="129"/>
      <c r="SQA99" s="129"/>
      <c r="SQB99" s="129"/>
      <c r="SQC99" s="129"/>
      <c r="SQD99" s="129"/>
      <c r="SQE99" s="129"/>
      <c r="SQF99" s="129"/>
      <c r="SQG99" s="129"/>
      <c r="SQH99" s="129"/>
      <c r="SQI99" s="129"/>
      <c r="SQJ99" s="129"/>
      <c r="SQK99" s="129"/>
      <c r="SQL99" s="129"/>
      <c r="SQM99" s="129"/>
      <c r="SQN99" s="129"/>
      <c r="SQO99" s="129"/>
      <c r="SQP99" s="129"/>
      <c r="SQQ99" s="129"/>
      <c r="SQR99" s="129"/>
      <c r="SQS99" s="129"/>
      <c r="SQT99" s="129"/>
      <c r="SQU99" s="129"/>
      <c r="SQV99" s="129"/>
      <c r="SQW99" s="129"/>
      <c r="SQX99" s="129"/>
      <c r="SQY99" s="129"/>
      <c r="SQZ99" s="129"/>
      <c r="SRA99" s="129"/>
      <c r="SRB99" s="129"/>
      <c r="SRC99" s="129"/>
      <c r="SRD99" s="129"/>
      <c r="SRE99" s="129"/>
      <c r="SRF99" s="129"/>
      <c r="SRG99" s="129"/>
      <c r="SRH99" s="129"/>
      <c r="SRI99" s="129"/>
      <c r="SRJ99" s="129"/>
      <c r="SRK99" s="129"/>
      <c r="SRL99" s="129"/>
      <c r="SRM99" s="129"/>
      <c r="SRN99" s="129"/>
      <c r="SRO99" s="129"/>
      <c r="SRP99" s="129"/>
      <c r="SRQ99" s="129"/>
      <c r="SRR99" s="129"/>
      <c r="SRS99" s="129"/>
      <c r="SRT99" s="129"/>
      <c r="SRU99" s="129"/>
      <c r="SRV99" s="129"/>
      <c r="SRW99" s="129"/>
      <c r="SRX99" s="129"/>
      <c r="SRY99" s="129"/>
      <c r="SRZ99" s="129"/>
      <c r="SSA99" s="129"/>
      <c r="SSB99" s="129"/>
      <c r="SSC99" s="129"/>
      <c r="SSD99" s="129"/>
      <c r="SSE99" s="129"/>
      <c r="SSF99" s="129"/>
      <c r="SSG99" s="129"/>
      <c r="SSH99" s="129"/>
      <c r="SSI99" s="129"/>
      <c r="SSJ99" s="129"/>
      <c r="SSK99" s="129"/>
      <c r="SSL99" s="129"/>
      <c r="SSM99" s="129"/>
      <c r="SSN99" s="129"/>
      <c r="SSO99" s="129"/>
      <c r="SSP99" s="129"/>
      <c r="SSQ99" s="129"/>
      <c r="SSR99" s="129"/>
      <c r="SSS99" s="129"/>
      <c r="SST99" s="129"/>
      <c r="SSU99" s="129"/>
      <c r="SSV99" s="129"/>
      <c r="SSW99" s="129"/>
      <c r="SSX99" s="129"/>
      <c r="SSY99" s="129"/>
      <c r="SSZ99" s="129"/>
      <c r="STA99" s="129"/>
      <c r="STB99" s="129"/>
      <c r="STC99" s="129"/>
      <c r="STD99" s="129"/>
      <c r="STE99" s="129"/>
      <c r="STF99" s="129"/>
      <c r="STG99" s="129"/>
      <c r="STH99" s="129"/>
      <c r="STI99" s="129"/>
      <c r="STJ99" s="129"/>
      <c r="STK99" s="129"/>
      <c r="STL99" s="129"/>
      <c r="STM99" s="129"/>
      <c r="STN99" s="129"/>
      <c r="STO99" s="129"/>
      <c r="STP99" s="129"/>
      <c r="STQ99" s="129"/>
      <c r="STR99" s="129"/>
      <c r="STS99" s="129"/>
      <c r="STT99" s="129"/>
      <c r="STU99" s="129"/>
      <c r="STV99" s="129"/>
      <c r="STW99" s="129"/>
      <c r="STX99" s="129"/>
      <c r="STY99" s="129"/>
      <c r="STZ99" s="129"/>
      <c r="SUA99" s="129"/>
      <c r="SUB99" s="129"/>
      <c r="SUC99" s="129"/>
      <c r="SUD99" s="129"/>
      <c r="SUE99" s="129"/>
      <c r="SUF99" s="129"/>
      <c r="SUG99" s="129"/>
      <c r="SUH99" s="129"/>
      <c r="SUI99" s="129"/>
      <c r="SUJ99" s="129"/>
      <c r="SUK99" s="129"/>
      <c r="SUL99" s="129"/>
      <c r="SUM99" s="129"/>
      <c r="SUN99" s="129"/>
      <c r="SUO99" s="129"/>
      <c r="SUP99" s="129"/>
      <c r="SUQ99" s="129"/>
      <c r="SUR99" s="129"/>
      <c r="SUS99" s="129"/>
      <c r="SUT99" s="129"/>
      <c r="SUU99" s="129"/>
      <c r="SUV99" s="129"/>
      <c r="SUW99" s="129"/>
      <c r="SUX99" s="129"/>
      <c r="SUY99" s="129"/>
      <c r="SUZ99" s="129"/>
      <c r="SVA99" s="129"/>
      <c r="SVB99" s="129"/>
      <c r="SVC99" s="129"/>
      <c r="SVD99" s="129"/>
      <c r="SVE99" s="129"/>
      <c r="SVF99" s="129"/>
      <c r="SVG99" s="129"/>
      <c r="SVH99" s="129"/>
      <c r="SVI99" s="129"/>
      <c r="SVJ99" s="129"/>
      <c r="SVK99" s="129"/>
      <c r="SVL99" s="129"/>
      <c r="SVM99" s="129"/>
      <c r="SVN99" s="129"/>
      <c r="SVO99" s="129"/>
      <c r="SVP99" s="129"/>
      <c r="SVQ99" s="129"/>
      <c r="SVR99" s="129"/>
      <c r="SVS99" s="129"/>
      <c r="SVT99" s="129"/>
      <c r="SVU99" s="129"/>
      <c r="SVV99" s="129"/>
      <c r="SVW99" s="129"/>
      <c r="SVX99" s="129"/>
      <c r="SVY99" s="129"/>
      <c r="SVZ99" s="129"/>
      <c r="SWA99" s="129"/>
      <c r="SWB99" s="129"/>
      <c r="SWC99" s="129"/>
      <c r="SWD99" s="129"/>
      <c r="SWE99" s="129"/>
      <c r="SWF99" s="129"/>
      <c r="SWG99" s="129"/>
      <c r="SWH99" s="129"/>
      <c r="SWI99" s="129"/>
      <c r="SWJ99" s="129"/>
      <c r="SWK99" s="129"/>
      <c r="SWL99" s="129"/>
      <c r="SWM99" s="129"/>
      <c r="SWN99" s="129"/>
      <c r="SWO99" s="129"/>
      <c r="SWP99" s="129"/>
      <c r="SWQ99" s="129"/>
      <c r="SWR99" s="129"/>
      <c r="SWS99" s="129"/>
      <c r="SWT99" s="129"/>
      <c r="SWU99" s="129"/>
      <c r="SWV99" s="129"/>
      <c r="SWW99" s="129"/>
      <c r="SWX99" s="129"/>
      <c r="SWY99" s="129"/>
      <c r="SWZ99" s="129"/>
      <c r="SXA99" s="129"/>
      <c r="SXB99" s="129"/>
      <c r="SXC99" s="129"/>
      <c r="SXD99" s="129"/>
      <c r="SXE99" s="129"/>
      <c r="SXF99" s="129"/>
      <c r="SXG99" s="129"/>
      <c r="SXH99" s="129"/>
      <c r="SXI99" s="129"/>
      <c r="SXJ99" s="129"/>
      <c r="SXK99" s="129"/>
      <c r="SXL99" s="129"/>
      <c r="SXM99" s="129"/>
      <c r="SXN99" s="129"/>
      <c r="SXO99" s="129"/>
      <c r="SXP99" s="129"/>
      <c r="SXQ99" s="129"/>
      <c r="SXR99" s="129"/>
      <c r="SXS99" s="129"/>
      <c r="SXT99" s="129"/>
      <c r="SXU99" s="129"/>
      <c r="SXV99" s="129"/>
      <c r="SXW99" s="129"/>
      <c r="SXX99" s="129"/>
      <c r="SXY99" s="129"/>
      <c r="SXZ99" s="129"/>
      <c r="SYA99" s="129"/>
      <c r="SYB99" s="129"/>
      <c r="SYC99" s="129"/>
      <c r="SYD99" s="129"/>
      <c r="SYE99" s="129"/>
      <c r="SYF99" s="129"/>
      <c r="SYG99" s="129"/>
      <c r="SYH99" s="129"/>
      <c r="SYI99" s="129"/>
      <c r="SYJ99" s="129"/>
      <c r="SYK99" s="129"/>
      <c r="SYL99" s="129"/>
      <c r="SYM99" s="129"/>
      <c r="SYN99" s="129"/>
      <c r="SYO99" s="129"/>
      <c r="SYP99" s="129"/>
      <c r="SYQ99" s="129"/>
      <c r="SYR99" s="129"/>
      <c r="SYS99" s="129"/>
      <c r="SYT99" s="129"/>
      <c r="SYU99" s="129"/>
      <c r="SYV99" s="129"/>
      <c r="SYW99" s="129"/>
      <c r="SYX99" s="129"/>
      <c r="SYY99" s="129"/>
      <c r="SYZ99" s="129"/>
      <c r="SZA99" s="129"/>
      <c r="SZB99" s="129"/>
      <c r="SZC99" s="129"/>
      <c r="SZD99" s="129"/>
      <c r="SZE99" s="129"/>
      <c r="SZF99" s="129"/>
      <c r="SZG99" s="129"/>
      <c r="SZH99" s="129"/>
      <c r="SZI99" s="129"/>
      <c r="SZJ99" s="129"/>
      <c r="SZK99" s="129"/>
      <c r="SZL99" s="129"/>
      <c r="SZM99" s="129"/>
      <c r="SZN99" s="129"/>
      <c r="SZO99" s="129"/>
      <c r="SZP99" s="129"/>
      <c r="SZQ99" s="129"/>
      <c r="SZR99" s="129"/>
      <c r="SZS99" s="129"/>
      <c r="SZT99" s="129"/>
      <c r="SZU99" s="129"/>
      <c r="SZV99" s="129"/>
      <c r="SZW99" s="129"/>
      <c r="SZX99" s="129"/>
      <c r="SZY99" s="129"/>
      <c r="SZZ99" s="129"/>
      <c r="TAA99" s="129"/>
      <c r="TAB99" s="129"/>
      <c r="TAC99" s="129"/>
      <c r="TAD99" s="129"/>
      <c r="TAE99" s="129"/>
      <c r="TAF99" s="129"/>
      <c r="TAG99" s="129"/>
      <c r="TAH99" s="129"/>
      <c r="TAI99" s="129"/>
      <c r="TAJ99" s="129"/>
      <c r="TAK99" s="129"/>
      <c r="TAL99" s="129"/>
      <c r="TAM99" s="129"/>
      <c r="TAN99" s="129"/>
      <c r="TAO99" s="129"/>
      <c r="TAP99" s="129"/>
      <c r="TAQ99" s="129"/>
      <c r="TAR99" s="129"/>
      <c r="TAS99" s="129"/>
      <c r="TAT99" s="129"/>
      <c r="TAU99" s="129"/>
      <c r="TAV99" s="129"/>
      <c r="TAW99" s="129"/>
      <c r="TAX99" s="129"/>
      <c r="TAY99" s="129"/>
      <c r="TAZ99" s="129"/>
      <c r="TBA99" s="129"/>
      <c r="TBB99" s="129"/>
      <c r="TBC99" s="129"/>
      <c r="TBD99" s="129"/>
      <c r="TBE99" s="129"/>
      <c r="TBF99" s="129"/>
      <c r="TBG99" s="129"/>
      <c r="TBH99" s="129"/>
      <c r="TBI99" s="129"/>
      <c r="TBJ99" s="129"/>
      <c r="TBK99" s="129"/>
      <c r="TBL99" s="129"/>
      <c r="TBM99" s="129"/>
      <c r="TBN99" s="129"/>
      <c r="TBO99" s="129"/>
      <c r="TBP99" s="129"/>
      <c r="TBQ99" s="129"/>
      <c r="TBR99" s="129"/>
      <c r="TBS99" s="129"/>
      <c r="TBT99" s="129"/>
      <c r="TBU99" s="129"/>
      <c r="TBV99" s="129"/>
      <c r="TBW99" s="129"/>
      <c r="TBX99" s="129"/>
      <c r="TBY99" s="129"/>
      <c r="TBZ99" s="129"/>
      <c r="TCA99" s="129"/>
      <c r="TCB99" s="129"/>
      <c r="TCC99" s="129"/>
      <c r="TCD99" s="129"/>
      <c r="TCE99" s="129"/>
      <c r="TCF99" s="129"/>
      <c r="TCG99" s="129"/>
      <c r="TCH99" s="129"/>
      <c r="TCI99" s="129"/>
      <c r="TCJ99" s="129"/>
      <c r="TCK99" s="129"/>
      <c r="TCL99" s="129"/>
      <c r="TCM99" s="129"/>
      <c r="TCN99" s="129"/>
      <c r="TCO99" s="129"/>
      <c r="TCP99" s="129"/>
      <c r="TCQ99" s="129"/>
      <c r="TCR99" s="129"/>
      <c r="TCS99" s="129"/>
      <c r="TCT99" s="129"/>
      <c r="TCU99" s="129"/>
      <c r="TCV99" s="129"/>
      <c r="TCW99" s="129"/>
      <c r="TCX99" s="129"/>
      <c r="TCY99" s="129"/>
      <c r="TCZ99" s="129"/>
      <c r="TDA99" s="129"/>
      <c r="TDB99" s="129"/>
      <c r="TDC99" s="129"/>
      <c r="TDD99" s="129"/>
      <c r="TDE99" s="129"/>
      <c r="TDF99" s="129"/>
      <c r="TDG99" s="129"/>
      <c r="TDH99" s="129"/>
      <c r="TDI99" s="129"/>
      <c r="TDJ99" s="129"/>
      <c r="TDK99" s="129"/>
      <c r="TDL99" s="129"/>
      <c r="TDM99" s="129"/>
      <c r="TDN99" s="129"/>
      <c r="TDO99" s="129"/>
      <c r="TDP99" s="129"/>
      <c r="TDQ99" s="129"/>
      <c r="TDR99" s="129"/>
      <c r="TDS99" s="129"/>
      <c r="TDT99" s="129"/>
      <c r="TDU99" s="129"/>
      <c r="TDV99" s="129"/>
      <c r="TDW99" s="129"/>
      <c r="TDX99" s="129"/>
      <c r="TDY99" s="129"/>
      <c r="TDZ99" s="129"/>
      <c r="TEA99" s="129"/>
      <c r="TEB99" s="129"/>
      <c r="TEC99" s="129"/>
      <c r="TED99" s="129"/>
      <c r="TEE99" s="129"/>
      <c r="TEF99" s="129"/>
      <c r="TEG99" s="129"/>
      <c r="TEH99" s="129"/>
      <c r="TEI99" s="129"/>
      <c r="TEJ99" s="129"/>
      <c r="TEK99" s="129"/>
      <c r="TEL99" s="129"/>
      <c r="TEM99" s="129"/>
      <c r="TEN99" s="129"/>
      <c r="TEO99" s="129"/>
      <c r="TEP99" s="129"/>
      <c r="TEQ99" s="129"/>
      <c r="TER99" s="129"/>
      <c r="TES99" s="129"/>
      <c r="TET99" s="129"/>
      <c r="TEU99" s="129"/>
      <c r="TEV99" s="129"/>
      <c r="TEW99" s="129"/>
      <c r="TEX99" s="129"/>
      <c r="TEY99" s="129"/>
      <c r="TEZ99" s="129"/>
      <c r="TFA99" s="129"/>
      <c r="TFB99" s="129"/>
      <c r="TFC99" s="129"/>
      <c r="TFD99" s="129"/>
      <c r="TFE99" s="129"/>
      <c r="TFF99" s="129"/>
      <c r="TFG99" s="129"/>
      <c r="TFH99" s="129"/>
      <c r="TFI99" s="129"/>
      <c r="TFJ99" s="129"/>
      <c r="TFK99" s="129"/>
      <c r="TFL99" s="129"/>
      <c r="TFM99" s="129"/>
      <c r="TFN99" s="129"/>
      <c r="TFO99" s="129"/>
      <c r="TFP99" s="129"/>
      <c r="TFQ99" s="129"/>
      <c r="TFR99" s="129"/>
      <c r="TFS99" s="129"/>
      <c r="TFT99" s="129"/>
      <c r="TFU99" s="129"/>
      <c r="TFV99" s="129"/>
      <c r="TFW99" s="129"/>
      <c r="TFX99" s="129"/>
      <c r="TFY99" s="129"/>
      <c r="TFZ99" s="129"/>
      <c r="TGA99" s="129"/>
      <c r="TGB99" s="129"/>
      <c r="TGC99" s="129"/>
      <c r="TGD99" s="129"/>
      <c r="TGE99" s="129"/>
      <c r="TGF99" s="129"/>
      <c r="TGG99" s="129"/>
      <c r="TGH99" s="129"/>
      <c r="TGI99" s="129"/>
      <c r="TGJ99" s="129"/>
      <c r="TGK99" s="129"/>
      <c r="TGL99" s="129"/>
      <c r="TGM99" s="129"/>
      <c r="TGN99" s="129"/>
      <c r="TGO99" s="129"/>
      <c r="TGP99" s="129"/>
      <c r="TGQ99" s="129"/>
      <c r="TGR99" s="129"/>
      <c r="TGS99" s="129"/>
      <c r="TGT99" s="129"/>
      <c r="TGU99" s="129"/>
      <c r="TGV99" s="129"/>
      <c r="TGW99" s="129"/>
      <c r="TGX99" s="129"/>
      <c r="TGY99" s="129"/>
      <c r="TGZ99" s="129"/>
      <c r="THA99" s="129"/>
      <c r="THB99" s="129"/>
      <c r="THC99" s="129"/>
      <c r="THD99" s="129"/>
      <c r="THE99" s="129"/>
      <c r="THF99" s="129"/>
      <c r="THG99" s="129"/>
      <c r="THH99" s="129"/>
      <c r="THI99" s="129"/>
      <c r="THJ99" s="129"/>
      <c r="THK99" s="129"/>
      <c r="THL99" s="129"/>
      <c r="THM99" s="129"/>
      <c r="THN99" s="129"/>
      <c r="THO99" s="129"/>
      <c r="THP99" s="129"/>
      <c r="THQ99" s="129"/>
      <c r="THR99" s="129"/>
      <c r="THS99" s="129"/>
      <c r="THT99" s="129"/>
      <c r="THU99" s="129"/>
      <c r="THV99" s="129"/>
      <c r="THW99" s="129"/>
      <c r="THX99" s="129"/>
      <c r="THY99" s="129"/>
      <c r="THZ99" s="129"/>
      <c r="TIA99" s="129"/>
      <c r="TIB99" s="129"/>
      <c r="TIC99" s="129"/>
      <c r="TID99" s="129"/>
      <c r="TIE99" s="129"/>
      <c r="TIF99" s="129"/>
      <c r="TIG99" s="129"/>
      <c r="TIH99" s="129"/>
      <c r="TII99" s="129"/>
      <c r="TIJ99" s="129"/>
      <c r="TIK99" s="129"/>
      <c r="TIL99" s="129"/>
      <c r="TIM99" s="129"/>
      <c r="TIN99" s="129"/>
      <c r="TIO99" s="129"/>
      <c r="TIP99" s="129"/>
      <c r="TIQ99" s="129"/>
      <c r="TIR99" s="129"/>
      <c r="TIS99" s="129"/>
      <c r="TIT99" s="129"/>
      <c r="TIU99" s="129"/>
      <c r="TIV99" s="129"/>
      <c r="TIW99" s="129"/>
      <c r="TIX99" s="129"/>
      <c r="TIY99" s="129"/>
      <c r="TIZ99" s="129"/>
      <c r="TJA99" s="129"/>
      <c r="TJB99" s="129"/>
      <c r="TJC99" s="129"/>
      <c r="TJD99" s="129"/>
      <c r="TJE99" s="129"/>
      <c r="TJF99" s="129"/>
      <c r="TJG99" s="129"/>
      <c r="TJH99" s="129"/>
      <c r="TJI99" s="129"/>
      <c r="TJJ99" s="129"/>
      <c r="TJK99" s="129"/>
      <c r="TJL99" s="129"/>
      <c r="TJM99" s="129"/>
      <c r="TJN99" s="129"/>
      <c r="TJO99" s="129"/>
      <c r="TJP99" s="129"/>
      <c r="TJQ99" s="129"/>
      <c r="TJR99" s="129"/>
      <c r="TJS99" s="129"/>
      <c r="TJT99" s="129"/>
      <c r="TJU99" s="129"/>
      <c r="TJV99" s="129"/>
      <c r="TJW99" s="129"/>
      <c r="TJX99" s="129"/>
      <c r="TJY99" s="129"/>
      <c r="TJZ99" s="129"/>
      <c r="TKA99" s="129"/>
      <c r="TKB99" s="129"/>
      <c r="TKC99" s="129"/>
      <c r="TKD99" s="129"/>
      <c r="TKE99" s="129"/>
      <c r="TKF99" s="129"/>
      <c r="TKG99" s="129"/>
      <c r="TKH99" s="129"/>
      <c r="TKI99" s="129"/>
      <c r="TKJ99" s="129"/>
      <c r="TKK99" s="129"/>
      <c r="TKL99" s="129"/>
      <c r="TKM99" s="129"/>
      <c r="TKN99" s="129"/>
      <c r="TKO99" s="129"/>
      <c r="TKP99" s="129"/>
      <c r="TKQ99" s="129"/>
      <c r="TKR99" s="129"/>
      <c r="TKS99" s="129"/>
      <c r="TKT99" s="129"/>
      <c r="TKU99" s="129"/>
      <c r="TKV99" s="129"/>
      <c r="TKW99" s="129"/>
      <c r="TKX99" s="129"/>
      <c r="TKY99" s="129"/>
      <c r="TKZ99" s="129"/>
      <c r="TLA99" s="129"/>
      <c r="TLB99" s="129"/>
      <c r="TLC99" s="129"/>
      <c r="TLD99" s="129"/>
      <c r="TLE99" s="129"/>
      <c r="TLF99" s="129"/>
      <c r="TLG99" s="129"/>
      <c r="TLH99" s="129"/>
      <c r="TLI99" s="129"/>
      <c r="TLJ99" s="129"/>
      <c r="TLK99" s="129"/>
      <c r="TLL99" s="129"/>
      <c r="TLM99" s="129"/>
      <c r="TLN99" s="129"/>
      <c r="TLO99" s="129"/>
      <c r="TLP99" s="129"/>
      <c r="TLQ99" s="129"/>
      <c r="TLR99" s="129"/>
      <c r="TLS99" s="129"/>
      <c r="TLT99" s="129"/>
      <c r="TLU99" s="129"/>
      <c r="TLV99" s="129"/>
      <c r="TLW99" s="129"/>
      <c r="TLX99" s="129"/>
      <c r="TLY99" s="129"/>
      <c r="TLZ99" s="129"/>
      <c r="TMA99" s="129"/>
      <c r="TMB99" s="129"/>
      <c r="TMC99" s="129"/>
      <c r="TMD99" s="129"/>
      <c r="TME99" s="129"/>
      <c r="TMF99" s="129"/>
      <c r="TMG99" s="129"/>
      <c r="TMH99" s="129"/>
      <c r="TMI99" s="129"/>
      <c r="TMJ99" s="129"/>
      <c r="TMK99" s="129"/>
      <c r="TML99" s="129"/>
      <c r="TMM99" s="129"/>
      <c r="TMN99" s="129"/>
      <c r="TMO99" s="129"/>
      <c r="TMP99" s="129"/>
      <c r="TMQ99" s="129"/>
      <c r="TMR99" s="129"/>
      <c r="TMS99" s="129"/>
      <c r="TMT99" s="129"/>
      <c r="TMU99" s="129"/>
      <c r="TMV99" s="129"/>
      <c r="TMW99" s="129"/>
      <c r="TMX99" s="129"/>
      <c r="TMY99" s="129"/>
      <c r="TMZ99" s="129"/>
      <c r="TNA99" s="129"/>
      <c r="TNB99" s="129"/>
      <c r="TNC99" s="129"/>
      <c r="TND99" s="129"/>
      <c r="TNE99" s="129"/>
      <c r="TNF99" s="129"/>
      <c r="TNG99" s="129"/>
      <c r="TNH99" s="129"/>
      <c r="TNI99" s="129"/>
      <c r="TNJ99" s="129"/>
      <c r="TNK99" s="129"/>
      <c r="TNL99" s="129"/>
      <c r="TNM99" s="129"/>
      <c r="TNN99" s="129"/>
      <c r="TNO99" s="129"/>
      <c r="TNP99" s="129"/>
      <c r="TNQ99" s="129"/>
      <c r="TNR99" s="129"/>
      <c r="TNS99" s="129"/>
      <c r="TNT99" s="129"/>
      <c r="TNU99" s="129"/>
      <c r="TNV99" s="129"/>
      <c r="TNW99" s="129"/>
      <c r="TNX99" s="129"/>
      <c r="TNY99" s="129"/>
      <c r="TNZ99" s="129"/>
      <c r="TOA99" s="129"/>
      <c r="TOB99" s="129"/>
      <c r="TOC99" s="129"/>
      <c r="TOD99" s="129"/>
      <c r="TOE99" s="129"/>
      <c r="TOF99" s="129"/>
      <c r="TOG99" s="129"/>
      <c r="TOH99" s="129"/>
      <c r="TOI99" s="129"/>
      <c r="TOJ99" s="129"/>
      <c r="TOK99" s="129"/>
      <c r="TOL99" s="129"/>
      <c r="TOM99" s="129"/>
      <c r="TON99" s="129"/>
      <c r="TOO99" s="129"/>
      <c r="TOP99" s="129"/>
      <c r="TOQ99" s="129"/>
      <c r="TOR99" s="129"/>
      <c r="TOS99" s="129"/>
      <c r="TOT99" s="129"/>
      <c r="TOU99" s="129"/>
      <c r="TOV99" s="129"/>
      <c r="TOW99" s="129"/>
      <c r="TOX99" s="129"/>
      <c r="TOY99" s="129"/>
      <c r="TOZ99" s="129"/>
      <c r="TPA99" s="129"/>
      <c r="TPB99" s="129"/>
      <c r="TPC99" s="129"/>
      <c r="TPD99" s="129"/>
      <c r="TPE99" s="129"/>
      <c r="TPF99" s="129"/>
      <c r="TPG99" s="129"/>
      <c r="TPH99" s="129"/>
      <c r="TPI99" s="129"/>
      <c r="TPJ99" s="129"/>
      <c r="TPK99" s="129"/>
      <c r="TPL99" s="129"/>
      <c r="TPM99" s="129"/>
      <c r="TPN99" s="129"/>
      <c r="TPO99" s="129"/>
      <c r="TPP99" s="129"/>
      <c r="TPQ99" s="129"/>
      <c r="TPR99" s="129"/>
      <c r="TPS99" s="129"/>
      <c r="TPT99" s="129"/>
      <c r="TPU99" s="129"/>
      <c r="TPV99" s="129"/>
      <c r="TPW99" s="129"/>
      <c r="TPX99" s="129"/>
      <c r="TPY99" s="129"/>
      <c r="TPZ99" s="129"/>
      <c r="TQA99" s="129"/>
      <c r="TQB99" s="129"/>
      <c r="TQC99" s="129"/>
      <c r="TQD99" s="129"/>
      <c r="TQE99" s="129"/>
      <c r="TQF99" s="129"/>
      <c r="TQG99" s="129"/>
      <c r="TQH99" s="129"/>
      <c r="TQI99" s="129"/>
      <c r="TQJ99" s="129"/>
      <c r="TQK99" s="129"/>
      <c r="TQL99" s="129"/>
      <c r="TQM99" s="129"/>
      <c r="TQN99" s="129"/>
      <c r="TQO99" s="129"/>
      <c r="TQP99" s="129"/>
      <c r="TQQ99" s="129"/>
      <c r="TQR99" s="129"/>
      <c r="TQS99" s="129"/>
      <c r="TQT99" s="129"/>
      <c r="TQU99" s="129"/>
      <c r="TQV99" s="129"/>
      <c r="TQW99" s="129"/>
      <c r="TQX99" s="129"/>
      <c r="TQY99" s="129"/>
      <c r="TQZ99" s="129"/>
      <c r="TRA99" s="129"/>
      <c r="TRB99" s="129"/>
      <c r="TRC99" s="129"/>
      <c r="TRD99" s="129"/>
      <c r="TRE99" s="129"/>
      <c r="TRF99" s="129"/>
      <c r="TRG99" s="129"/>
      <c r="TRH99" s="129"/>
      <c r="TRI99" s="129"/>
      <c r="TRJ99" s="129"/>
      <c r="TRK99" s="129"/>
      <c r="TRL99" s="129"/>
      <c r="TRM99" s="129"/>
      <c r="TRN99" s="129"/>
      <c r="TRO99" s="129"/>
      <c r="TRP99" s="129"/>
      <c r="TRQ99" s="129"/>
      <c r="TRR99" s="129"/>
      <c r="TRS99" s="129"/>
      <c r="TRT99" s="129"/>
      <c r="TRU99" s="129"/>
      <c r="TRV99" s="129"/>
      <c r="TRW99" s="129"/>
      <c r="TRX99" s="129"/>
      <c r="TRY99" s="129"/>
      <c r="TRZ99" s="129"/>
      <c r="TSA99" s="129"/>
      <c r="TSB99" s="129"/>
      <c r="TSC99" s="129"/>
      <c r="TSD99" s="129"/>
      <c r="TSE99" s="129"/>
      <c r="TSF99" s="129"/>
      <c r="TSG99" s="129"/>
      <c r="TSH99" s="129"/>
      <c r="TSI99" s="129"/>
      <c r="TSJ99" s="129"/>
      <c r="TSK99" s="129"/>
      <c r="TSL99" s="129"/>
      <c r="TSM99" s="129"/>
      <c r="TSN99" s="129"/>
      <c r="TSO99" s="129"/>
      <c r="TSP99" s="129"/>
      <c r="TSQ99" s="129"/>
      <c r="TSR99" s="129"/>
      <c r="TSS99" s="129"/>
      <c r="TST99" s="129"/>
      <c r="TSU99" s="129"/>
      <c r="TSV99" s="129"/>
      <c r="TSW99" s="129"/>
      <c r="TSX99" s="129"/>
      <c r="TSY99" s="129"/>
      <c r="TSZ99" s="129"/>
      <c r="TTA99" s="129"/>
      <c r="TTB99" s="129"/>
      <c r="TTC99" s="129"/>
      <c r="TTD99" s="129"/>
      <c r="TTE99" s="129"/>
      <c r="TTF99" s="129"/>
      <c r="TTG99" s="129"/>
      <c r="TTH99" s="129"/>
      <c r="TTI99" s="129"/>
      <c r="TTJ99" s="129"/>
      <c r="TTK99" s="129"/>
      <c r="TTL99" s="129"/>
      <c r="TTM99" s="129"/>
      <c r="TTN99" s="129"/>
      <c r="TTO99" s="129"/>
      <c r="TTP99" s="129"/>
      <c r="TTQ99" s="129"/>
      <c r="TTR99" s="129"/>
      <c r="TTS99" s="129"/>
      <c r="TTT99" s="129"/>
      <c r="TTU99" s="129"/>
      <c r="TTV99" s="129"/>
      <c r="TTW99" s="129"/>
      <c r="TTX99" s="129"/>
      <c r="TTY99" s="129"/>
      <c r="TTZ99" s="129"/>
      <c r="TUA99" s="129"/>
      <c r="TUB99" s="129"/>
      <c r="TUC99" s="129"/>
      <c r="TUD99" s="129"/>
      <c r="TUE99" s="129"/>
      <c r="TUF99" s="129"/>
      <c r="TUG99" s="129"/>
      <c r="TUH99" s="129"/>
      <c r="TUI99" s="129"/>
      <c r="TUJ99" s="129"/>
      <c r="TUK99" s="129"/>
      <c r="TUL99" s="129"/>
      <c r="TUM99" s="129"/>
      <c r="TUN99" s="129"/>
      <c r="TUO99" s="129"/>
      <c r="TUP99" s="129"/>
      <c r="TUQ99" s="129"/>
      <c r="TUR99" s="129"/>
      <c r="TUS99" s="129"/>
      <c r="TUT99" s="129"/>
      <c r="TUU99" s="129"/>
      <c r="TUV99" s="129"/>
      <c r="TUW99" s="129"/>
      <c r="TUX99" s="129"/>
      <c r="TUY99" s="129"/>
      <c r="TUZ99" s="129"/>
      <c r="TVA99" s="129"/>
      <c r="TVB99" s="129"/>
      <c r="TVC99" s="129"/>
      <c r="TVD99" s="129"/>
      <c r="TVE99" s="129"/>
      <c r="TVF99" s="129"/>
      <c r="TVG99" s="129"/>
      <c r="TVH99" s="129"/>
      <c r="TVI99" s="129"/>
      <c r="TVJ99" s="129"/>
      <c r="TVK99" s="129"/>
      <c r="TVL99" s="129"/>
      <c r="TVM99" s="129"/>
      <c r="TVN99" s="129"/>
      <c r="TVO99" s="129"/>
      <c r="TVP99" s="129"/>
      <c r="TVQ99" s="129"/>
      <c r="TVR99" s="129"/>
      <c r="TVS99" s="129"/>
      <c r="TVT99" s="129"/>
      <c r="TVU99" s="129"/>
      <c r="TVV99" s="129"/>
      <c r="TVW99" s="129"/>
      <c r="TVX99" s="129"/>
      <c r="TVY99" s="129"/>
      <c r="TVZ99" s="129"/>
      <c r="TWA99" s="129"/>
      <c r="TWB99" s="129"/>
      <c r="TWC99" s="129"/>
      <c r="TWD99" s="129"/>
      <c r="TWE99" s="129"/>
      <c r="TWF99" s="129"/>
      <c r="TWG99" s="129"/>
      <c r="TWH99" s="129"/>
      <c r="TWI99" s="129"/>
      <c r="TWJ99" s="129"/>
      <c r="TWK99" s="129"/>
      <c r="TWL99" s="129"/>
      <c r="TWM99" s="129"/>
      <c r="TWN99" s="129"/>
      <c r="TWO99" s="129"/>
      <c r="TWP99" s="129"/>
      <c r="TWQ99" s="129"/>
      <c r="TWR99" s="129"/>
      <c r="TWS99" s="129"/>
      <c r="TWT99" s="129"/>
      <c r="TWU99" s="129"/>
      <c r="TWV99" s="129"/>
      <c r="TWW99" s="129"/>
      <c r="TWX99" s="129"/>
      <c r="TWY99" s="129"/>
      <c r="TWZ99" s="129"/>
      <c r="TXA99" s="129"/>
      <c r="TXB99" s="129"/>
      <c r="TXC99" s="129"/>
      <c r="TXD99" s="129"/>
      <c r="TXE99" s="129"/>
      <c r="TXF99" s="129"/>
      <c r="TXG99" s="129"/>
      <c r="TXH99" s="129"/>
      <c r="TXI99" s="129"/>
      <c r="TXJ99" s="129"/>
      <c r="TXK99" s="129"/>
      <c r="TXL99" s="129"/>
      <c r="TXM99" s="129"/>
      <c r="TXN99" s="129"/>
      <c r="TXO99" s="129"/>
      <c r="TXP99" s="129"/>
      <c r="TXQ99" s="129"/>
      <c r="TXR99" s="129"/>
      <c r="TXS99" s="129"/>
      <c r="TXT99" s="129"/>
      <c r="TXU99" s="129"/>
      <c r="TXV99" s="129"/>
      <c r="TXW99" s="129"/>
      <c r="TXX99" s="129"/>
      <c r="TXY99" s="129"/>
      <c r="TXZ99" s="129"/>
      <c r="TYA99" s="129"/>
      <c r="TYB99" s="129"/>
      <c r="TYC99" s="129"/>
      <c r="TYD99" s="129"/>
      <c r="TYE99" s="129"/>
      <c r="TYF99" s="129"/>
      <c r="TYG99" s="129"/>
      <c r="TYH99" s="129"/>
      <c r="TYI99" s="129"/>
      <c r="TYJ99" s="129"/>
      <c r="TYK99" s="129"/>
      <c r="TYL99" s="129"/>
      <c r="TYM99" s="129"/>
      <c r="TYN99" s="129"/>
      <c r="TYO99" s="129"/>
      <c r="TYP99" s="129"/>
      <c r="TYQ99" s="129"/>
      <c r="TYR99" s="129"/>
      <c r="TYS99" s="129"/>
      <c r="TYT99" s="129"/>
      <c r="TYU99" s="129"/>
      <c r="TYV99" s="129"/>
      <c r="TYW99" s="129"/>
      <c r="TYX99" s="129"/>
      <c r="TYY99" s="129"/>
      <c r="TYZ99" s="129"/>
      <c r="TZA99" s="129"/>
      <c r="TZB99" s="129"/>
      <c r="TZC99" s="129"/>
      <c r="TZD99" s="129"/>
      <c r="TZE99" s="129"/>
      <c r="TZF99" s="129"/>
      <c r="TZG99" s="129"/>
      <c r="TZH99" s="129"/>
      <c r="TZI99" s="129"/>
      <c r="TZJ99" s="129"/>
      <c r="TZK99" s="129"/>
      <c r="TZL99" s="129"/>
      <c r="TZM99" s="129"/>
      <c r="TZN99" s="129"/>
      <c r="TZO99" s="129"/>
      <c r="TZP99" s="129"/>
      <c r="TZQ99" s="129"/>
      <c r="TZR99" s="129"/>
      <c r="TZS99" s="129"/>
      <c r="TZT99" s="129"/>
      <c r="TZU99" s="129"/>
      <c r="TZV99" s="129"/>
      <c r="TZW99" s="129"/>
      <c r="TZX99" s="129"/>
      <c r="TZY99" s="129"/>
      <c r="TZZ99" s="129"/>
      <c r="UAA99" s="129"/>
      <c r="UAB99" s="129"/>
      <c r="UAC99" s="129"/>
      <c r="UAD99" s="129"/>
      <c r="UAE99" s="129"/>
      <c r="UAF99" s="129"/>
      <c r="UAG99" s="129"/>
      <c r="UAH99" s="129"/>
      <c r="UAI99" s="129"/>
      <c r="UAJ99" s="129"/>
      <c r="UAK99" s="129"/>
      <c r="UAL99" s="129"/>
      <c r="UAM99" s="129"/>
      <c r="UAN99" s="129"/>
      <c r="UAO99" s="129"/>
      <c r="UAP99" s="129"/>
      <c r="UAQ99" s="129"/>
      <c r="UAR99" s="129"/>
      <c r="UAS99" s="129"/>
      <c r="UAT99" s="129"/>
      <c r="UAU99" s="129"/>
      <c r="UAV99" s="129"/>
      <c r="UAW99" s="129"/>
      <c r="UAX99" s="129"/>
      <c r="UAY99" s="129"/>
      <c r="UAZ99" s="129"/>
      <c r="UBA99" s="129"/>
      <c r="UBB99" s="129"/>
      <c r="UBC99" s="129"/>
      <c r="UBD99" s="129"/>
      <c r="UBE99" s="129"/>
      <c r="UBF99" s="129"/>
      <c r="UBG99" s="129"/>
      <c r="UBH99" s="129"/>
      <c r="UBI99" s="129"/>
      <c r="UBJ99" s="129"/>
      <c r="UBK99" s="129"/>
      <c r="UBL99" s="129"/>
      <c r="UBM99" s="129"/>
      <c r="UBN99" s="129"/>
      <c r="UBO99" s="129"/>
      <c r="UBP99" s="129"/>
      <c r="UBQ99" s="129"/>
      <c r="UBR99" s="129"/>
      <c r="UBS99" s="129"/>
      <c r="UBT99" s="129"/>
      <c r="UBU99" s="129"/>
      <c r="UBV99" s="129"/>
      <c r="UBW99" s="129"/>
      <c r="UBX99" s="129"/>
      <c r="UBY99" s="129"/>
      <c r="UBZ99" s="129"/>
      <c r="UCA99" s="129"/>
      <c r="UCB99" s="129"/>
      <c r="UCC99" s="129"/>
      <c r="UCD99" s="129"/>
      <c r="UCE99" s="129"/>
      <c r="UCF99" s="129"/>
      <c r="UCG99" s="129"/>
      <c r="UCH99" s="129"/>
      <c r="UCI99" s="129"/>
      <c r="UCJ99" s="129"/>
      <c r="UCK99" s="129"/>
      <c r="UCL99" s="129"/>
      <c r="UCM99" s="129"/>
      <c r="UCN99" s="129"/>
      <c r="UCO99" s="129"/>
      <c r="UCP99" s="129"/>
      <c r="UCQ99" s="129"/>
      <c r="UCR99" s="129"/>
      <c r="UCS99" s="129"/>
      <c r="UCT99" s="129"/>
      <c r="UCU99" s="129"/>
      <c r="UCV99" s="129"/>
      <c r="UCW99" s="129"/>
      <c r="UCX99" s="129"/>
      <c r="UCY99" s="129"/>
      <c r="UCZ99" s="129"/>
      <c r="UDA99" s="129"/>
      <c r="UDB99" s="129"/>
      <c r="UDC99" s="129"/>
      <c r="UDD99" s="129"/>
      <c r="UDE99" s="129"/>
      <c r="UDF99" s="129"/>
      <c r="UDG99" s="129"/>
      <c r="UDH99" s="129"/>
      <c r="UDI99" s="129"/>
      <c r="UDJ99" s="129"/>
      <c r="UDK99" s="129"/>
      <c r="UDL99" s="129"/>
      <c r="UDM99" s="129"/>
      <c r="UDN99" s="129"/>
      <c r="UDO99" s="129"/>
      <c r="UDP99" s="129"/>
      <c r="UDQ99" s="129"/>
      <c r="UDR99" s="129"/>
      <c r="UDS99" s="129"/>
      <c r="UDT99" s="129"/>
      <c r="UDU99" s="129"/>
      <c r="UDV99" s="129"/>
      <c r="UDW99" s="129"/>
      <c r="UDX99" s="129"/>
      <c r="UDY99" s="129"/>
      <c r="UDZ99" s="129"/>
      <c r="UEA99" s="129"/>
      <c r="UEB99" s="129"/>
      <c r="UEC99" s="129"/>
      <c r="UED99" s="129"/>
      <c r="UEE99" s="129"/>
      <c r="UEF99" s="129"/>
      <c r="UEG99" s="129"/>
      <c r="UEH99" s="129"/>
      <c r="UEI99" s="129"/>
      <c r="UEJ99" s="129"/>
      <c r="UEK99" s="129"/>
      <c r="UEL99" s="129"/>
      <c r="UEM99" s="129"/>
      <c r="UEN99" s="129"/>
      <c r="UEO99" s="129"/>
      <c r="UEP99" s="129"/>
      <c r="UEQ99" s="129"/>
      <c r="UER99" s="129"/>
      <c r="UES99" s="129"/>
      <c r="UET99" s="129"/>
      <c r="UEU99" s="129"/>
      <c r="UEV99" s="129"/>
      <c r="UEW99" s="129"/>
      <c r="UEX99" s="129"/>
      <c r="UEY99" s="129"/>
      <c r="UEZ99" s="129"/>
      <c r="UFA99" s="129"/>
      <c r="UFB99" s="129"/>
      <c r="UFC99" s="129"/>
      <c r="UFD99" s="129"/>
      <c r="UFE99" s="129"/>
      <c r="UFF99" s="129"/>
      <c r="UFG99" s="129"/>
      <c r="UFH99" s="129"/>
      <c r="UFI99" s="129"/>
      <c r="UFJ99" s="129"/>
      <c r="UFK99" s="129"/>
      <c r="UFL99" s="129"/>
      <c r="UFM99" s="129"/>
      <c r="UFN99" s="129"/>
      <c r="UFO99" s="129"/>
      <c r="UFP99" s="129"/>
      <c r="UFQ99" s="129"/>
      <c r="UFR99" s="129"/>
      <c r="UFS99" s="129"/>
      <c r="UFT99" s="129"/>
      <c r="UFU99" s="129"/>
      <c r="UFV99" s="129"/>
      <c r="UFW99" s="129"/>
      <c r="UFX99" s="129"/>
      <c r="UFY99" s="129"/>
      <c r="UFZ99" s="129"/>
      <c r="UGA99" s="129"/>
      <c r="UGB99" s="129"/>
      <c r="UGC99" s="129"/>
      <c r="UGD99" s="129"/>
      <c r="UGE99" s="129"/>
      <c r="UGF99" s="129"/>
      <c r="UGG99" s="129"/>
      <c r="UGH99" s="129"/>
      <c r="UGI99" s="129"/>
      <c r="UGJ99" s="129"/>
      <c r="UGK99" s="129"/>
      <c r="UGL99" s="129"/>
      <c r="UGM99" s="129"/>
      <c r="UGN99" s="129"/>
      <c r="UGO99" s="129"/>
      <c r="UGP99" s="129"/>
      <c r="UGQ99" s="129"/>
      <c r="UGR99" s="129"/>
      <c r="UGS99" s="129"/>
      <c r="UGT99" s="129"/>
      <c r="UGU99" s="129"/>
      <c r="UGV99" s="129"/>
      <c r="UGW99" s="129"/>
      <c r="UGX99" s="129"/>
      <c r="UGY99" s="129"/>
      <c r="UGZ99" s="129"/>
      <c r="UHA99" s="129"/>
      <c r="UHB99" s="129"/>
      <c r="UHC99" s="129"/>
      <c r="UHD99" s="129"/>
      <c r="UHE99" s="129"/>
      <c r="UHF99" s="129"/>
      <c r="UHG99" s="129"/>
      <c r="UHH99" s="129"/>
      <c r="UHI99" s="129"/>
      <c r="UHJ99" s="129"/>
      <c r="UHK99" s="129"/>
      <c r="UHL99" s="129"/>
      <c r="UHM99" s="129"/>
      <c r="UHN99" s="129"/>
      <c r="UHO99" s="129"/>
      <c r="UHP99" s="129"/>
      <c r="UHQ99" s="129"/>
      <c r="UHR99" s="129"/>
      <c r="UHS99" s="129"/>
      <c r="UHT99" s="129"/>
      <c r="UHU99" s="129"/>
      <c r="UHV99" s="129"/>
      <c r="UHW99" s="129"/>
      <c r="UHX99" s="129"/>
      <c r="UHY99" s="129"/>
      <c r="UHZ99" s="129"/>
      <c r="UIA99" s="129"/>
      <c r="UIB99" s="129"/>
      <c r="UIC99" s="129"/>
      <c r="UID99" s="129"/>
      <c r="UIE99" s="129"/>
      <c r="UIF99" s="129"/>
      <c r="UIG99" s="129"/>
      <c r="UIH99" s="129"/>
      <c r="UII99" s="129"/>
      <c r="UIJ99" s="129"/>
      <c r="UIK99" s="129"/>
      <c r="UIL99" s="129"/>
      <c r="UIM99" s="129"/>
      <c r="UIN99" s="129"/>
      <c r="UIO99" s="129"/>
      <c r="UIP99" s="129"/>
      <c r="UIQ99" s="129"/>
      <c r="UIR99" s="129"/>
      <c r="UIS99" s="129"/>
      <c r="UIT99" s="129"/>
      <c r="UIU99" s="129"/>
      <c r="UIV99" s="129"/>
      <c r="UIW99" s="129"/>
      <c r="UIX99" s="129"/>
      <c r="UIY99" s="129"/>
      <c r="UIZ99" s="129"/>
      <c r="UJA99" s="129"/>
      <c r="UJB99" s="129"/>
      <c r="UJC99" s="129"/>
      <c r="UJD99" s="129"/>
      <c r="UJE99" s="129"/>
      <c r="UJF99" s="129"/>
      <c r="UJG99" s="129"/>
      <c r="UJH99" s="129"/>
      <c r="UJI99" s="129"/>
      <c r="UJJ99" s="129"/>
      <c r="UJK99" s="129"/>
      <c r="UJL99" s="129"/>
      <c r="UJM99" s="129"/>
      <c r="UJN99" s="129"/>
      <c r="UJO99" s="129"/>
      <c r="UJP99" s="129"/>
      <c r="UJQ99" s="129"/>
      <c r="UJR99" s="129"/>
      <c r="UJS99" s="129"/>
      <c r="UJT99" s="129"/>
      <c r="UJU99" s="129"/>
      <c r="UJV99" s="129"/>
      <c r="UJW99" s="129"/>
      <c r="UJX99" s="129"/>
      <c r="UJY99" s="129"/>
      <c r="UJZ99" s="129"/>
      <c r="UKA99" s="129"/>
      <c r="UKB99" s="129"/>
      <c r="UKC99" s="129"/>
      <c r="UKD99" s="129"/>
      <c r="UKE99" s="129"/>
      <c r="UKF99" s="129"/>
      <c r="UKG99" s="129"/>
      <c r="UKH99" s="129"/>
      <c r="UKI99" s="129"/>
      <c r="UKJ99" s="129"/>
      <c r="UKK99" s="129"/>
      <c r="UKL99" s="129"/>
      <c r="UKM99" s="129"/>
      <c r="UKN99" s="129"/>
      <c r="UKO99" s="129"/>
      <c r="UKP99" s="129"/>
      <c r="UKQ99" s="129"/>
      <c r="UKR99" s="129"/>
      <c r="UKS99" s="129"/>
      <c r="UKT99" s="129"/>
      <c r="UKU99" s="129"/>
      <c r="UKV99" s="129"/>
      <c r="UKW99" s="129"/>
      <c r="UKX99" s="129"/>
      <c r="UKY99" s="129"/>
      <c r="UKZ99" s="129"/>
      <c r="ULA99" s="129"/>
      <c r="ULB99" s="129"/>
      <c r="ULC99" s="129"/>
      <c r="ULD99" s="129"/>
      <c r="ULE99" s="129"/>
      <c r="ULF99" s="129"/>
      <c r="ULG99" s="129"/>
      <c r="ULH99" s="129"/>
      <c r="ULI99" s="129"/>
      <c r="ULJ99" s="129"/>
      <c r="ULK99" s="129"/>
      <c r="ULL99" s="129"/>
      <c r="ULM99" s="129"/>
      <c r="ULN99" s="129"/>
      <c r="ULO99" s="129"/>
      <c r="ULP99" s="129"/>
      <c r="ULQ99" s="129"/>
      <c r="ULR99" s="129"/>
      <c r="ULS99" s="129"/>
      <c r="ULT99" s="129"/>
      <c r="ULU99" s="129"/>
      <c r="ULV99" s="129"/>
      <c r="ULW99" s="129"/>
      <c r="ULX99" s="129"/>
      <c r="ULY99" s="129"/>
      <c r="ULZ99" s="129"/>
      <c r="UMA99" s="129"/>
      <c r="UMB99" s="129"/>
      <c r="UMC99" s="129"/>
      <c r="UMD99" s="129"/>
      <c r="UME99" s="129"/>
      <c r="UMF99" s="129"/>
      <c r="UMG99" s="129"/>
      <c r="UMH99" s="129"/>
      <c r="UMI99" s="129"/>
      <c r="UMJ99" s="129"/>
      <c r="UMK99" s="129"/>
      <c r="UML99" s="129"/>
      <c r="UMM99" s="129"/>
      <c r="UMN99" s="129"/>
      <c r="UMO99" s="129"/>
      <c r="UMP99" s="129"/>
      <c r="UMQ99" s="129"/>
      <c r="UMR99" s="129"/>
      <c r="UMS99" s="129"/>
      <c r="UMT99" s="129"/>
      <c r="UMU99" s="129"/>
      <c r="UMV99" s="129"/>
      <c r="UMW99" s="129"/>
      <c r="UMX99" s="129"/>
      <c r="UMY99" s="129"/>
      <c r="UMZ99" s="129"/>
      <c r="UNA99" s="129"/>
      <c r="UNB99" s="129"/>
      <c r="UNC99" s="129"/>
      <c r="UND99" s="129"/>
      <c r="UNE99" s="129"/>
      <c r="UNF99" s="129"/>
      <c r="UNG99" s="129"/>
      <c r="UNH99" s="129"/>
      <c r="UNI99" s="129"/>
      <c r="UNJ99" s="129"/>
      <c r="UNK99" s="129"/>
      <c r="UNL99" s="129"/>
      <c r="UNM99" s="129"/>
      <c r="UNN99" s="129"/>
      <c r="UNO99" s="129"/>
      <c r="UNP99" s="129"/>
      <c r="UNQ99" s="129"/>
      <c r="UNR99" s="129"/>
      <c r="UNS99" s="129"/>
      <c r="UNT99" s="129"/>
      <c r="UNU99" s="129"/>
      <c r="UNV99" s="129"/>
      <c r="UNW99" s="129"/>
      <c r="UNX99" s="129"/>
      <c r="UNY99" s="129"/>
      <c r="UNZ99" s="129"/>
      <c r="UOA99" s="129"/>
      <c r="UOB99" s="129"/>
      <c r="UOC99" s="129"/>
      <c r="UOD99" s="129"/>
      <c r="UOE99" s="129"/>
      <c r="UOF99" s="129"/>
      <c r="UOG99" s="129"/>
      <c r="UOH99" s="129"/>
      <c r="UOI99" s="129"/>
      <c r="UOJ99" s="129"/>
      <c r="UOK99" s="129"/>
      <c r="UOL99" s="129"/>
      <c r="UOM99" s="129"/>
      <c r="UON99" s="129"/>
      <c r="UOO99" s="129"/>
      <c r="UOP99" s="129"/>
      <c r="UOQ99" s="129"/>
      <c r="UOR99" s="129"/>
      <c r="UOS99" s="129"/>
      <c r="UOT99" s="129"/>
      <c r="UOU99" s="129"/>
      <c r="UOV99" s="129"/>
      <c r="UOW99" s="129"/>
      <c r="UOX99" s="129"/>
      <c r="UOY99" s="129"/>
      <c r="UOZ99" s="129"/>
      <c r="UPA99" s="129"/>
      <c r="UPB99" s="129"/>
      <c r="UPC99" s="129"/>
      <c r="UPD99" s="129"/>
      <c r="UPE99" s="129"/>
      <c r="UPF99" s="129"/>
      <c r="UPG99" s="129"/>
      <c r="UPH99" s="129"/>
      <c r="UPI99" s="129"/>
      <c r="UPJ99" s="129"/>
      <c r="UPK99" s="129"/>
      <c r="UPL99" s="129"/>
      <c r="UPM99" s="129"/>
      <c r="UPN99" s="129"/>
      <c r="UPO99" s="129"/>
      <c r="UPP99" s="129"/>
      <c r="UPQ99" s="129"/>
      <c r="UPR99" s="129"/>
      <c r="UPS99" s="129"/>
      <c r="UPT99" s="129"/>
      <c r="UPU99" s="129"/>
      <c r="UPV99" s="129"/>
      <c r="UPW99" s="129"/>
      <c r="UPX99" s="129"/>
      <c r="UPY99" s="129"/>
      <c r="UPZ99" s="129"/>
      <c r="UQA99" s="129"/>
      <c r="UQB99" s="129"/>
      <c r="UQC99" s="129"/>
      <c r="UQD99" s="129"/>
      <c r="UQE99" s="129"/>
      <c r="UQF99" s="129"/>
      <c r="UQG99" s="129"/>
      <c r="UQH99" s="129"/>
      <c r="UQI99" s="129"/>
      <c r="UQJ99" s="129"/>
      <c r="UQK99" s="129"/>
      <c r="UQL99" s="129"/>
      <c r="UQM99" s="129"/>
      <c r="UQN99" s="129"/>
      <c r="UQO99" s="129"/>
      <c r="UQP99" s="129"/>
      <c r="UQQ99" s="129"/>
      <c r="UQR99" s="129"/>
      <c r="UQS99" s="129"/>
      <c r="UQT99" s="129"/>
      <c r="UQU99" s="129"/>
      <c r="UQV99" s="129"/>
      <c r="UQW99" s="129"/>
      <c r="UQX99" s="129"/>
      <c r="UQY99" s="129"/>
      <c r="UQZ99" s="129"/>
      <c r="URA99" s="129"/>
      <c r="URB99" s="129"/>
      <c r="URC99" s="129"/>
      <c r="URD99" s="129"/>
      <c r="URE99" s="129"/>
      <c r="URF99" s="129"/>
      <c r="URG99" s="129"/>
      <c r="URH99" s="129"/>
      <c r="URI99" s="129"/>
      <c r="URJ99" s="129"/>
      <c r="URK99" s="129"/>
      <c r="URL99" s="129"/>
      <c r="URM99" s="129"/>
      <c r="URN99" s="129"/>
      <c r="URO99" s="129"/>
      <c r="URP99" s="129"/>
      <c r="URQ99" s="129"/>
      <c r="URR99" s="129"/>
      <c r="URS99" s="129"/>
      <c r="URT99" s="129"/>
      <c r="URU99" s="129"/>
      <c r="URV99" s="129"/>
      <c r="URW99" s="129"/>
      <c r="URX99" s="129"/>
      <c r="URY99" s="129"/>
      <c r="URZ99" s="129"/>
      <c r="USA99" s="129"/>
      <c r="USB99" s="129"/>
      <c r="USC99" s="129"/>
      <c r="USD99" s="129"/>
      <c r="USE99" s="129"/>
      <c r="USF99" s="129"/>
      <c r="USG99" s="129"/>
      <c r="USH99" s="129"/>
      <c r="USI99" s="129"/>
      <c r="USJ99" s="129"/>
      <c r="USK99" s="129"/>
      <c r="USL99" s="129"/>
      <c r="USM99" s="129"/>
      <c r="USN99" s="129"/>
      <c r="USO99" s="129"/>
      <c r="USP99" s="129"/>
      <c r="USQ99" s="129"/>
      <c r="USR99" s="129"/>
      <c r="USS99" s="129"/>
      <c r="UST99" s="129"/>
      <c r="USU99" s="129"/>
      <c r="USV99" s="129"/>
      <c r="USW99" s="129"/>
      <c r="USX99" s="129"/>
      <c r="USY99" s="129"/>
      <c r="USZ99" s="129"/>
      <c r="UTA99" s="129"/>
      <c r="UTB99" s="129"/>
      <c r="UTC99" s="129"/>
      <c r="UTD99" s="129"/>
      <c r="UTE99" s="129"/>
      <c r="UTF99" s="129"/>
      <c r="UTG99" s="129"/>
      <c r="UTH99" s="129"/>
      <c r="UTI99" s="129"/>
      <c r="UTJ99" s="129"/>
      <c r="UTK99" s="129"/>
      <c r="UTL99" s="129"/>
      <c r="UTM99" s="129"/>
      <c r="UTN99" s="129"/>
      <c r="UTO99" s="129"/>
      <c r="UTP99" s="129"/>
      <c r="UTQ99" s="129"/>
      <c r="UTR99" s="129"/>
      <c r="UTS99" s="129"/>
      <c r="UTT99" s="129"/>
      <c r="UTU99" s="129"/>
      <c r="UTV99" s="129"/>
      <c r="UTW99" s="129"/>
      <c r="UTX99" s="129"/>
      <c r="UTY99" s="129"/>
      <c r="UTZ99" s="129"/>
      <c r="UUA99" s="129"/>
      <c r="UUB99" s="129"/>
      <c r="UUC99" s="129"/>
      <c r="UUD99" s="129"/>
      <c r="UUE99" s="129"/>
      <c r="UUF99" s="129"/>
      <c r="UUG99" s="129"/>
      <c r="UUH99" s="129"/>
      <c r="UUI99" s="129"/>
      <c r="UUJ99" s="129"/>
      <c r="UUK99" s="129"/>
      <c r="UUL99" s="129"/>
      <c r="UUM99" s="129"/>
      <c r="UUN99" s="129"/>
      <c r="UUO99" s="129"/>
      <c r="UUP99" s="129"/>
      <c r="UUQ99" s="129"/>
      <c r="UUR99" s="129"/>
      <c r="UUS99" s="129"/>
      <c r="UUT99" s="129"/>
      <c r="UUU99" s="129"/>
      <c r="UUV99" s="129"/>
      <c r="UUW99" s="129"/>
      <c r="UUX99" s="129"/>
      <c r="UUY99" s="129"/>
      <c r="UUZ99" s="129"/>
      <c r="UVA99" s="129"/>
      <c r="UVB99" s="129"/>
      <c r="UVC99" s="129"/>
      <c r="UVD99" s="129"/>
      <c r="UVE99" s="129"/>
      <c r="UVF99" s="129"/>
      <c r="UVG99" s="129"/>
      <c r="UVH99" s="129"/>
      <c r="UVI99" s="129"/>
      <c r="UVJ99" s="129"/>
      <c r="UVK99" s="129"/>
      <c r="UVL99" s="129"/>
      <c r="UVM99" s="129"/>
      <c r="UVN99" s="129"/>
      <c r="UVO99" s="129"/>
      <c r="UVP99" s="129"/>
      <c r="UVQ99" s="129"/>
      <c r="UVR99" s="129"/>
      <c r="UVS99" s="129"/>
      <c r="UVT99" s="129"/>
      <c r="UVU99" s="129"/>
      <c r="UVV99" s="129"/>
      <c r="UVW99" s="129"/>
      <c r="UVX99" s="129"/>
      <c r="UVY99" s="129"/>
      <c r="UVZ99" s="129"/>
      <c r="UWA99" s="129"/>
      <c r="UWB99" s="129"/>
      <c r="UWC99" s="129"/>
      <c r="UWD99" s="129"/>
      <c r="UWE99" s="129"/>
      <c r="UWF99" s="129"/>
      <c r="UWG99" s="129"/>
      <c r="UWH99" s="129"/>
      <c r="UWI99" s="129"/>
      <c r="UWJ99" s="129"/>
      <c r="UWK99" s="129"/>
      <c r="UWL99" s="129"/>
      <c r="UWM99" s="129"/>
      <c r="UWN99" s="129"/>
      <c r="UWO99" s="129"/>
      <c r="UWP99" s="129"/>
      <c r="UWQ99" s="129"/>
      <c r="UWR99" s="129"/>
      <c r="UWS99" s="129"/>
      <c r="UWT99" s="129"/>
      <c r="UWU99" s="129"/>
      <c r="UWV99" s="129"/>
      <c r="UWW99" s="129"/>
      <c r="UWX99" s="129"/>
      <c r="UWY99" s="129"/>
      <c r="UWZ99" s="129"/>
      <c r="UXA99" s="129"/>
      <c r="UXB99" s="129"/>
      <c r="UXC99" s="129"/>
      <c r="UXD99" s="129"/>
      <c r="UXE99" s="129"/>
      <c r="UXF99" s="129"/>
      <c r="UXG99" s="129"/>
      <c r="UXH99" s="129"/>
      <c r="UXI99" s="129"/>
      <c r="UXJ99" s="129"/>
      <c r="UXK99" s="129"/>
      <c r="UXL99" s="129"/>
      <c r="UXM99" s="129"/>
      <c r="UXN99" s="129"/>
      <c r="UXO99" s="129"/>
      <c r="UXP99" s="129"/>
      <c r="UXQ99" s="129"/>
      <c r="UXR99" s="129"/>
      <c r="UXS99" s="129"/>
      <c r="UXT99" s="129"/>
      <c r="UXU99" s="129"/>
      <c r="UXV99" s="129"/>
      <c r="UXW99" s="129"/>
      <c r="UXX99" s="129"/>
      <c r="UXY99" s="129"/>
      <c r="UXZ99" s="129"/>
      <c r="UYA99" s="129"/>
      <c r="UYB99" s="129"/>
      <c r="UYC99" s="129"/>
      <c r="UYD99" s="129"/>
      <c r="UYE99" s="129"/>
      <c r="UYF99" s="129"/>
      <c r="UYG99" s="129"/>
      <c r="UYH99" s="129"/>
      <c r="UYI99" s="129"/>
      <c r="UYJ99" s="129"/>
      <c r="UYK99" s="129"/>
      <c r="UYL99" s="129"/>
      <c r="UYM99" s="129"/>
      <c r="UYN99" s="129"/>
      <c r="UYO99" s="129"/>
      <c r="UYP99" s="129"/>
      <c r="UYQ99" s="129"/>
      <c r="UYR99" s="129"/>
      <c r="UYS99" s="129"/>
      <c r="UYT99" s="129"/>
      <c r="UYU99" s="129"/>
      <c r="UYV99" s="129"/>
      <c r="UYW99" s="129"/>
      <c r="UYX99" s="129"/>
      <c r="UYY99" s="129"/>
      <c r="UYZ99" s="129"/>
      <c r="UZA99" s="129"/>
      <c r="UZB99" s="129"/>
      <c r="UZC99" s="129"/>
      <c r="UZD99" s="129"/>
      <c r="UZE99" s="129"/>
      <c r="UZF99" s="129"/>
      <c r="UZG99" s="129"/>
      <c r="UZH99" s="129"/>
      <c r="UZI99" s="129"/>
      <c r="UZJ99" s="129"/>
      <c r="UZK99" s="129"/>
      <c r="UZL99" s="129"/>
      <c r="UZM99" s="129"/>
      <c r="UZN99" s="129"/>
      <c r="UZO99" s="129"/>
      <c r="UZP99" s="129"/>
      <c r="UZQ99" s="129"/>
      <c r="UZR99" s="129"/>
      <c r="UZS99" s="129"/>
      <c r="UZT99" s="129"/>
      <c r="UZU99" s="129"/>
      <c r="UZV99" s="129"/>
      <c r="UZW99" s="129"/>
      <c r="UZX99" s="129"/>
      <c r="UZY99" s="129"/>
      <c r="UZZ99" s="129"/>
      <c r="VAA99" s="129"/>
      <c r="VAB99" s="129"/>
      <c r="VAC99" s="129"/>
      <c r="VAD99" s="129"/>
      <c r="VAE99" s="129"/>
      <c r="VAF99" s="129"/>
      <c r="VAG99" s="129"/>
      <c r="VAH99" s="129"/>
      <c r="VAI99" s="129"/>
      <c r="VAJ99" s="129"/>
      <c r="VAK99" s="129"/>
      <c r="VAL99" s="129"/>
      <c r="VAM99" s="129"/>
      <c r="VAN99" s="129"/>
      <c r="VAO99" s="129"/>
      <c r="VAP99" s="129"/>
      <c r="VAQ99" s="129"/>
      <c r="VAR99" s="129"/>
      <c r="VAS99" s="129"/>
      <c r="VAT99" s="129"/>
      <c r="VAU99" s="129"/>
      <c r="VAV99" s="129"/>
      <c r="VAW99" s="129"/>
      <c r="VAX99" s="129"/>
      <c r="VAY99" s="129"/>
      <c r="VAZ99" s="129"/>
      <c r="VBA99" s="129"/>
      <c r="VBB99" s="129"/>
      <c r="VBC99" s="129"/>
      <c r="VBD99" s="129"/>
      <c r="VBE99" s="129"/>
      <c r="VBF99" s="129"/>
      <c r="VBG99" s="129"/>
      <c r="VBH99" s="129"/>
      <c r="VBI99" s="129"/>
      <c r="VBJ99" s="129"/>
      <c r="VBK99" s="129"/>
      <c r="VBL99" s="129"/>
      <c r="VBM99" s="129"/>
      <c r="VBN99" s="129"/>
      <c r="VBO99" s="129"/>
      <c r="VBP99" s="129"/>
      <c r="VBQ99" s="129"/>
      <c r="VBR99" s="129"/>
      <c r="VBS99" s="129"/>
      <c r="VBT99" s="129"/>
      <c r="VBU99" s="129"/>
      <c r="VBV99" s="129"/>
      <c r="VBW99" s="129"/>
      <c r="VBX99" s="129"/>
      <c r="VBY99" s="129"/>
      <c r="VBZ99" s="129"/>
      <c r="VCA99" s="129"/>
      <c r="VCB99" s="129"/>
      <c r="VCC99" s="129"/>
      <c r="VCD99" s="129"/>
      <c r="VCE99" s="129"/>
      <c r="VCF99" s="129"/>
      <c r="VCG99" s="129"/>
      <c r="VCH99" s="129"/>
      <c r="VCI99" s="129"/>
      <c r="VCJ99" s="129"/>
      <c r="VCK99" s="129"/>
      <c r="VCL99" s="129"/>
      <c r="VCM99" s="129"/>
      <c r="VCN99" s="129"/>
      <c r="VCO99" s="129"/>
      <c r="VCP99" s="129"/>
      <c r="VCQ99" s="129"/>
      <c r="VCR99" s="129"/>
      <c r="VCS99" s="129"/>
      <c r="VCT99" s="129"/>
      <c r="VCU99" s="129"/>
      <c r="VCV99" s="129"/>
      <c r="VCW99" s="129"/>
      <c r="VCX99" s="129"/>
      <c r="VCY99" s="129"/>
      <c r="VCZ99" s="129"/>
      <c r="VDA99" s="129"/>
      <c r="VDB99" s="129"/>
      <c r="VDC99" s="129"/>
      <c r="VDD99" s="129"/>
      <c r="VDE99" s="129"/>
      <c r="VDF99" s="129"/>
      <c r="VDG99" s="129"/>
      <c r="VDH99" s="129"/>
      <c r="VDI99" s="129"/>
      <c r="VDJ99" s="129"/>
      <c r="VDK99" s="129"/>
      <c r="VDL99" s="129"/>
      <c r="VDM99" s="129"/>
      <c r="VDN99" s="129"/>
      <c r="VDO99" s="129"/>
      <c r="VDP99" s="129"/>
      <c r="VDQ99" s="129"/>
      <c r="VDR99" s="129"/>
      <c r="VDS99" s="129"/>
      <c r="VDT99" s="129"/>
      <c r="VDU99" s="129"/>
      <c r="VDV99" s="129"/>
      <c r="VDW99" s="129"/>
      <c r="VDX99" s="129"/>
      <c r="VDY99" s="129"/>
      <c r="VDZ99" s="129"/>
      <c r="VEA99" s="129"/>
      <c r="VEB99" s="129"/>
      <c r="VEC99" s="129"/>
      <c r="VED99" s="129"/>
      <c r="VEE99" s="129"/>
      <c r="VEF99" s="129"/>
      <c r="VEG99" s="129"/>
      <c r="VEH99" s="129"/>
      <c r="VEI99" s="129"/>
      <c r="VEJ99" s="129"/>
      <c r="VEK99" s="129"/>
      <c r="VEL99" s="129"/>
      <c r="VEM99" s="129"/>
      <c r="VEN99" s="129"/>
      <c r="VEO99" s="129"/>
      <c r="VEP99" s="129"/>
      <c r="VEQ99" s="129"/>
      <c r="VER99" s="129"/>
      <c r="VES99" s="129"/>
      <c r="VET99" s="129"/>
      <c r="VEU99" s="129"/>
      <c r="VEV99" s="129"/>
      <c r="VEW99" s="129"/>
      <c r="VEX99" s="129"/>
      <c r="VEY99" s="129"/>
      <c r="VEZ99" s="129"/>
      <c r="VFA99" s="129"/>
      <c r="VFB99" s="129"/>
      <c r="VFC99" s="129"/>
      <c r="VFD99" s="129"/>
      <c r="VFE99" s="129"/>
      <c r="VFF99" s="129"/>
      <c r="VFG99" s="129"/>
      <c r="VFH99" s="129"/>
      <c r="VFI99" s="129"/>
      <c r="VFJ99" s="129"/>
      <c r="VFK99" s="129"/>
      <c r="VFL99" s="129"/>
      <c r="VFM99" s="129"/>
      <c r="VFN99" s="129"/>
      <c r="VFO99" s="129"/>
      <c r="VFP99" s="129"/>
      <c r="VFQ99" s="129"/>
      <c r="VFR99" s="129"/>
      <c r="VFS99" s="129"/>
      <c r="VFT99" s="129"/>
      <c r="VFU99" s="129"/>
      <c r="VFV99" s="129"/>
      <c r="VFW99" s="129"/>
      <c r="VFX99" s="129"/>
      <c r="VFY99" s="129"/>
      <c r="VFZ99" s="129"/>
      <c r="VGA99" s="129"/>
      <c r="VGB99" s="129"/>
      <c r="VGC99" s="129"/>
      <c r="VGD99" s="129"/>
      <c r="VGE99" s="129"/>
      <c r="VGF99" s="129"/>
      <c r="VGG99" s="129"/>
      <c r="VGH99" s="129"/>
      <c r="VGI99" s="129"/>
      <c r="VGJ99" s="129"/>
      <c r="VGK99" s="129"/>
      <c r="VGL99" s="129"/>
      <c r="VGM99" s="129"/>
      <c r="VGN99" s="129"/>
      <c r="VGO99" s="129"/>
      <c r="VGP99" s="129"/>
      <c r="VGQ99" s="129"/>
      <c r="VGR99" s="129"/>
      <c r="VGS99" s="129"/>
      <c r="VGT99" s="129"/>
      <c r="VGU99" s="129"/>
      <c r="VGV99" s="129"/>
      <c r="VGW99" s="129"/>
      <c r="VGX99" s="129"/>
      <c r="VGY99" s="129"/>
      <c r="VGZ99" s="129"/>
      <c r="VHA99" s="129"/>
      <c r="VHB99" s="129"/>
      <c r="VHC99" s="129"/>
      <c r="VHD99" s="129"/>
      <c r="VHE99" s="129"/>
      <c r="VHF99" s="129"/>
      <c r="VHG99" s="129"/>
      <c r="VHH99" s="129"/>
      <c r="VHI99" s="129"/>
      <c r="VHJ99" s="129"/>
      <c r="VHK99" s="129"/>
      <c r="VHL99" s="129"/>
      <c r="VHM99" s="129"/>
      <c r="VHN99" s="129"/>
      <c r="VHO99" s="129"/>
      <c r="VHP99" s="129"/>
      <c r="VHQ99" s="129"/>
      <c r="VHR99" s="129"/>
      <c r="VHS99" s="129"/>
      <c r="VHT99" s="129"/>
      <c r="VHU99" s="129"/>
      <c r="VHV99" s="129"/>
      <c r="VHW99" s="129"/>
      <c r="VHX99" s="129"/>
      <c r="VHY99" s="129"/>
      <c r="VHZ99" s="129"/>
      <c r="VIA99" s="129"/>
      <c r="VIB99" s="129"/>
      <c r="VIC99" s="129"/>
      <c r="VID99" s="129"/>
      <c r="VIE99" s="129"/>
      <c r="VIF99" s="129"/>
      <c r="VIG99" s="129"/>
      <c r="VIH99" s="129"/>
      <c r="VII99" s="129"/>
      <c r="VIJ99" s="129"/>
      <c r="VIK99" s="129"/>
      <c r="VIL99" s="129"/>
      <c r="VIM99" s="129"/>
      <c r="VIN99" s="129"/>
      <c r="VIO99" s="129"/>
      <c r="VIP99" s="129"/>
      <c r="VIQ99" s="129"/>
      <c r="VIR99" s="129"/>
      <c r="VIS99" s="129"/>
      <c r="VIT99" s="129"/>
      <c r="VIU99" s="129"/>
      <c r="VIV99" s="129"/>
      <c r="VIW99" s="129"/>
      <c r="VIX99" s="129"/>
      <c r="VIY99" s="129"/>
      <c r="VIZ99" s="129"/>
      <c r="VJA99" s="129"/>
      <c r="VJB99" s="129"/>
      <c r="VJC99" s="129"/>
      <c r="VJD99" s="129"/>
      <c r="VJE99" s="129"/>
      <c r="VJF99" s="129"/>
      <c r="VJG99" s="129"/>
      <c r="VJH99" s="129"/>
      <c r="VJI99" s="129"/>
      <c r="VJJ99" s="129"/>
      <c r="VJK99" s="129"/>
      <c r="VJL99" s="129"/>
      <c r="VJM99" s="129"/>
      <c r="VJN99" s="129"/>
      <c r="VJO99" s="129"/>
      <c r="VJP99" s="129"/>
      <c r="VJQ99" s="129"/>
      <c r="VJR99" s="129"/>
      <c r="VJS99" s="129"/>
      <c r="VJT99" s="129"/>
      <c r="VJU99" s="129"/>
      <c r="VJV99" s="129"/>
      <c r="VJW99" s="129"/>
      <c r="VJX99" s="129"/>
      <c r="VJY99" s="129"/>
      <c r="VJZ99" s="129"/>
      <c r="VKA99" s="129"/>
      <c r="VKB99" s="129"/>
      <c r="VKC99" s="129"/>
      <c r="VKD99" s="129"/>
      <c r="VKE99" s="129"/>
      <c r="VKF99" s="129"/>
      <c r="VKG99" s="129"/>
      <c r="VKH99" s="129"/>
      <c r="VKI99" s="129"/>
      <c r="VKJ99" s="129"/>
      <c r="VKK99" s="129"/>
      <c r="VKL99" s="129"/>
      <c r="VKM99" s="129"/>
      <c r="VKN99" s="129"/>
      <c r="VKO99" s="129"/>
      <c r="VKP99" s="129"/>
      <c r="VKQ99" s="129"/>
      <c r="VKR99" s="129"/>
      <c r="VKS99" s="129"/>
      <c r="VKT99" s="129"/>
      <c r="VKU99" s="129"/>
      <c r="VKV99" s="129"/>
      <c r="VKW99" s="129"/>
      <c r="VKX99" s="129"/>
      <c r="VKY99" s="129"/>
      <c r="VKZ99" s="129"/>
      <c r="VLA99" s="129"/>
      <c r="VLB99" s="129"/>
      <c r="VLC99" s="129"/>
      <c r="VLD99" s="129"/>
      <c r="VLE99" s="129"/>
      <c r="VLF99" s="129"/>
      <c r="VLG99" s="129"/>
      <c r="VLH99" s="129"/>
      <c r="VLI99" s="129"/>
      <c r="VLJ99" s="129"/>
      <c r="VLK99" s="129"/>
      <c r="VLL99" s="129"/>
      <c r="VLM99" s="129"/>
      <c r="VLN99" s="129"/>
      <c r="VLO99" s="129"/>
      <c r="VLP99" s="129"/>
      <c r="VLQ99" s="129"/>
      <c r="VLR99" s="129"/>
      <c r="VLS99" s="129"/>
      <c r="VLT99" s="129"/>
      <c r="VLU99" s="129"/>
      <c r="VLV99" s="129"/>
      <c r="VLW99" s="129"/>
      <c r="VLX99" s="129"/>
      <c r="VLY99" s="129"/>
      <c r="VLZ99" s="129"/>
      <c r="VMA99" s="129"/>
      <c r="VMB99" s="129"/>
      <c r="VMC99" s="129"/>
      <c r="VMD99" s="129"/>
      <c r="VME99" s="129"/>
      <c r="VMF99" s="129"/>
      <c r="VMG99" s="129"/>
      <c r="VMH99" s="129"/>
      <c r="VMI99" s="129"/>
      <c r="VMJ99" s="129"/>
      <c r="VMK99" s="129"/>
      <c r="VML99" s="129"/>
      <c r="VMM99" s="129"/>
      <c r="VMN99" s="129"/>
      <c r="VMO99" s="129"/>
      <c r="VMP99" s="129"/>
      <c r="VMQ99" s="129"/>
      <c r="VMR99" s="129"/>
      <c r="VMS99" s="129"/>
      <c r="VMT99" s="129"/>
      <c r="VMU99" s="129"/>
      <c r="VMV99" s="129"/>
      <c r="VMW99" s="129"/>
      <c r="VMX99" s="129"/>
      <c r="VMY99" s="129"/>
      <c r="VMZ99" s="129"/>
      <c r="VNA99" s="129"/>
      <c r="VNB99" s="129"/>
      <c r="VNC99" s="129"/>
      <c r="VND99" s="129"/>
      <c r="VNE99" s="129"/>
      <c r="VNF99" s="129"/>
      <c r="VNG99" s="129"/>
      <c r="VNH99" s="129"/>
      <c r="VNI99" s="129"/>
      <c r="VNJ99" s="129"/>
      <c r="VNK99" s="129"/>
      <c r="VNL99" s="129"/>
      <c r="VNM99" s="129"/>
      <c r="VNN99" s="129"/>
      <c r="VNO99" s="129"/>
      <c r="VNP99" s="129"/>
      <c r="VNQ99" s="129"/>
      <c r="VNR99" s="129"/>
      <c r="VNS99" s="129"/>
      <c r="VNT99" s="129"/>
      <c r="VNU99" s="129"/>
      <c r="VNV99" s="129"/>
      <c r="VNW99" s="129"/>
      <c r="VNX99" s="129"/>
      <c r="VNY99" s="129"/>
      <c r="VNZ99" s="129"/>
      <c r="VOA99" s="129"/>
      <c r="VOB99" s="129"/>
      <c r="VOC99" s="129"/>
      <c r="VOD99" s="129"/>
      <c r="VOE99" s="129"/>
      <c r="VOF99" s="129"/>
      <c r="VOG99" s="129"/>
      <c r="VOH99" s="129"/>
      <c r="VOI99" s="129"/>
      <c r="VOJ99" s="129"/>
      <c r="VOK99" s="129"/>
      <c r="VOL99" s="129"/>
      <c r="VOM99" s="129"/>
      <c r="VON99" s="129"/>
      <c r="VOO99" s="129"/>
      <c r="VOP99" s="129"/>
      <c r="VOQ99" s="129"/>
      <c r="VOR99" s="129"/>
      <c r="VOS99" s="129"/>
      <c r="VOT99" s="129"/>
      <c r="VOU99" s="129"/>
      <c r="VOV99" s="129"/>
      <c r="VOW99" s="129"/>
      <c r="VOX99" s="129"/>
      <c r="VOY99" s="129"/>
      <c r="VOZ99" s="129"/>
      <c r="VPA99" s="129"/>
      <c r="VPB99" s="129"/>
      <c r="VPC99" s="129"/>
      <c r="VPD99" s="129"/>
      <c r="VPE99" s="129"/>
      <c r="VPF99" s="129"/>
      <c r="VPG99" s="129"/>
      <c r="VPH99" s="129"/>
      <c r="VPI99" s="129"/>
      <c r="VPJ99" s="129"/>
      <c r="VPK99" s="129"/>
      <c r="VPL99" s="129"/>
      <c r="VPM99" s="129"/>
      <c r="VPN99" s="129"/>
      <c r="VPO99" s="129"/>
      <c r="VPP99" s="129"/>
      <c r="VPQ99" s="129"/>
      <c r="VPR99" s="129"/>
      <c r="VPS99" s="129"/>
      <c r="VPT99" s="129"/>
      <c r="VPU99" s="129"/>
      <c r="VPV99" s="129"/>
      <c r="VPW99" s="129"/>
      <c r="VPX99" s="129"/>
      <c r="VPY99" s="129"/>
      <c r="VPZ99" s="129"/>
      <c r="VQA99" s="129"/>
      <c r="VQB99" s="129"/>
      <c r="VQC99" s="129"/>
      <c r="VQD99" s="129"/>
      <c r="VQE99" s="129"/>
      <c r="VQF99" s="129"/>
      <c r="VQG99" s="129"/>
      <c r="VQH99" s="129"/>
      <c r="VQI99" s="129"/>
      <c r="VQJ99" s="129"/>
      <c r="VQK99" s="129"/>
      <c r="VQL99" s="129"/>
      <c r="VQM99" s="129"/>
      <c r="VQN99" s="129"/>
      <c r="VQO99" s="129"/>
      <c r="VQP99" s="129"/>
      <c r="VQQ99" s="129"/>
      <c r="VQR99" s="129"/>
      <c r="VQS99" s="129"/>
      <c r="VQT99" s="129"/>
      <c r="VQU99" s="129"/>
      <c r="VQV99" s="129"/>
      <c r="VQW99" s="129"/>
      <c r="VQX99" s="129"/>
      <c r="VQY99" s="129"/>
      <c r="VQZ99" s="129"/>
      <c r="VRA99" s="129"/>
      <c r="VRB99" s="129"/>
      <c r="VRC99" s="129"/>
      <c r="VRD99" s="129"/>
      <c r="VRE99" s="129"/>
      <c r="VRF99" s="129"/>
      <c r="VRG99" s="129"/>
      <c r="VRH99" s="129"/>
      <c r="VRI99" s="129"/>
      <c r="VRJ99" s="129"/>
      <c r="VRK99" s="129"/>
      <c r="VRL99" s="129"/>
      <c r="VRM99" s="129"/>
      <c r="VRN99" s="129"/>
      <c r="VRO99" s="129"/>
      <c r="VRP99" s="129"/>
      <c r="VRQ99" s="129"/>
      <c r="VRR99" s="129"/>
      <c r="VRS99" s="129"/>
      <c r="VRT99" s="129"/>
      <c r="VRU99" s="129"/>
      <c r="VRV99" s="129"/>
      <c r="VRW99" s="129"/>
      <c r="VRX99" s="129"/>
      <c r="VRY99" s="129"/>
      <c r="VRZ99" s="129"/>
      <c r="VSA99" s="129"/>
      <c r="VSB99" s="129"/>
      <c r="VSC99" s="129"/>
      <c r="VSD99" s="129"/>
      <c r="VSE99" s="129"/>
      <c r="VSF99" s="129"/>
      <c r="VSG99" s="129"/>
      <c r="VSH99" s="129"/>
      <c r="VSI99" s="129"/>
      <c r="VSJ99" s="129"/>
      <c r="VSK99" s="129"/>
      <c r="VSL99" s="129"/>
      <c r="VSM99" s="129"/>
      <c r="VSN99" s="129"/>
      <c r="VSO99" s="129"/>
      <c r="VSP99" s="129"/>
      <c r="VSQ99" s="129"/>
      <c r="VSR99" s="129"/>
      <c r="VSS99" s="129"/>
      <c r="VST99" s="129"/>
      <c r="VSU99" s="129"/>
      <c r="VSV99" s="129"/>
      <c r="VSW99" s="129"/>
      <c r="VSX99" s="129"/>
      <c r="VSY99" s="129"/>
      <c r="VSZ99" s="129"/>
      <c r="VTA99" s="129"/>
      <c r="VTB99" s="129"/>
      <c r="VTC99" s="129"/>
      <c r="VTD99" s="129"/>
      <c r="VTE99" s="129"/>
      <c r="VTF99" s="129"/>
      <c r="VTG99" s="129"/>
      <c r="VTH99" s="129"/>
      <c r="VTI99" s="129"/>
      <c r="VTJ99" s="129"/>
      <c r="VTK99" s="129"/>
      <c r="VTL99" s="129"/>
      <c r="VTM99" s="129"/>
      <c r="VTN99" s="129"/>
      <c r="VTO99" s="129"/>
      <c r="VTP99" s="129"/>
      <c r="VTQ99" s="129"/>
      <c r="VTR99" s="129"/>
      <c r="VTS99" s="129"/>
      <c r="VTT99" s="129"/>
      <c r="VTU99" s="129"/>
      <c r="VTV99" s="129"/>
      <c r="VTW99" s="129"/>
      <c r="VTX99" s="129"/>
      <c r="VTY99" s="129"/>
      <c r="VTZ99" s="129"/>
      <c r="VUA99" s="129"/>
      <c r="VUB99" s="129"/>
      <c r="VUC99" s="129"/>
      <c r="VUD99" s="129"/>
      <c r="VUE99" s="129"/>
      <c r="VUF99" s="129"/>
      <c r="VUG99" s="129"/>
      <c r="VUH99" s="129"/>
      <c r="VUI99" s="129"/>
      <c r="VUJ99" s="129"/>
      <c r="VUK99" s="129"/>
      <c r="VUL99" s="129"/>
      <c r="VUM99" s="129"/>
      <c r="VUN99" s="129"/>
      <c r="VUO99" s="129"/>
      <c r="VUP99" s="129"/>
      <c r="VUQ99" s="129"/>
      <c r="VUR99" s="129"/>
      <c r="VUS99" s="129"/>
      <c r="VUT99" s="129"/>
      <c r="VUU99" s="129"/>
      <c r="VUV99" s="129"/>
      <c r="VUW99" s="129"/>
      <c r="VUX99" s="129"/>
      <c r="VUY99" s="129"/>
      <c r="VUZ99" s="129"/>
      <c r="VVA99" s="129"/>
      <c r="VVB99" s="129"/>
      <c r="VVC99" s="129"/>
      <c r="VVD99" s="129"/>
      <c r="VVE99" s="129"/>
      <c r="VVF99" s="129"/>
      <c r="VVG99" s="129"/>
      <c r="VVH99" s="129"/>
      <c r="VVI99" s="129"/>
      <c r="VVJ99" s="129"/>
      <c r="VVK99" s="129"/>
      <c r="VVL99" s="129"/>
      <c r="VVM99" s="129"/>
      <c r="VVN99" s="129"/>
      <c r="VVO99" s="129"/>
      <c r="VVP99" s="129"/>
      <c r="VVQ99" s="129"/>
      <c r="VVR99" s="129"/>
      <c r="VVS99" s="129"/>
      <c r="VVT99" s="129"/>
      <c r="VVU99" s="129"/>
      <c r="VVV99" s="129"/>
      <c r="VVW99" s="129"/>
      <c r="VVX99" s="129"/>
      <c r="VVY99" s="129"/>
      <c r="VVZ99" s="129"/>
      <c r="VWA99" s="129"/>
      <c r="VWB99" s="129"/>
      <c r="VWC99" s="129"/>
      <c r="VWD99" s="129"/>
      <c r="VWE99" s="129"/>
      <c r="VWF99" s="129"/>
      <c r="VWG99" s="129"/>
      <c r="VWH99" s="129"/>
      <c r="VWI99" s="129"/>
      <c r="VWJ99" s="129"/>
      <c r="VWK99" s="129"/>
      <c r="VWL99" s="129"/>
      <c r="VWM99" s="129"/>
      <c r="VWN99" s="129"/>
      <c r="VWO99" s="129"/>
      <c r="VWP99" s="129"/>
      <c r="VWQ99" s="129"/>
      <c r="VWR99" s="129"/>
      <c r="VWS99" s="129"/>
      <c r="VWT99" s="129"/>
      <c r="VWU99" s="129"/>
      <c r="VWV99" s="129"/>
      <c r="VWW99" s="129"/>
      <c r="VWX99" s="129"/>
      <c r="VWY99" s="129"/>
      <c r="VWZ99" s="129"/>
      <c r="VXA99" s="129"/>
      <c r="VXB99" s="129"/>
      <c r="VXC99" s="129"/>
      <c r="VXD99" s="129"/>
      <c r="VXE99" s="129"/>
      <c r="VXF99" s="129"/>
      <c r="VXG99" s="129"/>
      <c r="VXH99" s="129"/>
      <c r="VXI99" s="129"/>
      <c r="VXJ99" s="129"/>
      <c r="VXK99" s="129"/>
      <c r="VXL99" s="129"/>
      <c r="VXM99" s="129"/>
      <c r="VXN99" s="129"/>
      <c r="VXO99" s="129"/>
      <c r="VXP99" s="129"/>
      <c r="VXQ99" s="129"/>
      <c r="VXR99" s="129"/>
      <c r="VXS99" s="129"/>
      <c r="VXT99" s="129"/>
      <c r="VXU99" s="129"/>
      <c r="VXV99" s="129"/>
      <c r="VXW99" s="129"/>
      <c r="VXX99" s="129"/>
      <c r="VXY99" s="129"/>
      <c r="VXZ99" s="129"/>
      <c r="VYA99" s="129"/>
      <c r="VYB99" s="129"/>
      <c r="VYC99" s="129"/>
      <c r="VYD99" s="129"/>
      <c r="VYE99" s="129"/>
      <c r="VYF99" s="129"/>
      <c r="VYG99" s="129"/>
      <c r="VYH99" s="129"/>
      <c r="VYI99" s="129"/>
      <c r="VYJ99" s="129"/>
      <c r="VYK99" s="129"/>
      <c r="VYL99" s="129"/>
      <c r="VYM99" s="129"/>
      <c r="VYN99" s="129"/>
      <c r="VYO99" s="129"/>
      <c r="VYP99" s="129"/>
      <c r="VYQ99" s="129"/>
      <c r="VYR99" s="129"/>
      <c r="VYS99" s="129"/>
      <c r="VYT99" s="129"/>
      <c r="VYU99" s="129"/>
      <c r="VYV99" s="129"/>
      <c r="VYW99" s="129"/>
      <c r="VYX99" s="129"/>
      <c r="VYY99" s="129"/>
      <c r="VYZ99" s="129"/>
      <c r="VZA99" s="129"/>
      <c r="VZB99" s="129"/>
      <c r="VZC99" s="129"/>
      <c r="VZD99" s="129"/>
      <c r="VZE99" s="129"/>
      <c r="VZF99" s="129"/>
      <c r="VZG99" s="129"/>
      <c r="VZH99" s="129"/>
      <c r="VZI99" s="129"/>
      <c r="VZJ99" s="129"/>
      <c r="VZK99" s="129"/>
      <c r="VZL99" s="129"/>
      <c r="VZM99" s="129"/>
      <c r="VZN99" s="129"/>
      <c r="VZO99" s="129"/>
      <c r="VZP99" s="129"/>
      <c r="VZQ99" s="129"/>
      <c r="VZR99" s="129"/>
      <c r="VZS99" s="129"/>
      <c r="VZT99" s="129"/>
      <c r="VZU99" s="129"/>
      <c r="VZV99" s="129"/>
      <c r="VZW99" s="129"/>
      <c r="VZX99" s="129"/>
      <c r="VZY99" s="129"/>
      <c r="VZZ99" s="129"/>
      <c r="WAA99" s="129"/>
      <c r="WAB99" s="129"/>
      <c r="WAC99" s="129"/>
      <c r="WAD99" s="129"/>
      <c r="WAE99" s="129"/>
      <c r="WAF99" s="129"/>
      <c r="WAG99" s="129"/>
      <c r="WAH99" s="129"/>
      <c r="WAI99" s="129"/>
      <c r="WAJ99" s="129"/>
      <c r="WAK99" s="129"/>
      <c r="WAL99" s="129"/>
      <c r="WAM99" s="129"/>
      <c r="WAN99" s="129"/>
      <c r="WAO99" s="129"/>
      <c r="WAP99" s="129"/>
      <c r="WAQ99" s="129"/>
      <c r="WAR99" s="129"/>
      <c r="WAS99" s="129"/>
      <c r="WAT99" s="129"/>
      <c r="WAU99" s="129"/>
      <c r="WAV99" s="129"/>
      <c r="WAW99" s="129"/>
      <c r="WAX99" s="129"/>
      <c r="WAY99" s="129"/>
      <c r="WAZ99" s="129"/>
      <c r="WBA99" s="129"/>
      <c r="WBB99" s="129"/>
      <c r="WBC99" s="129"/>
      <c r="WBD99" s="129"/>
      <c r="WBE99" s="129"/>
      <c r="WBF99" s="129"/>
      <c r="WBG99" s="129"/>
      <c r="WBH99" s="129"/>
      <c r="WBI99" s="129"/>
      <c r="WBJ99" s="129"/>
      <c r="WBK99" s="129"/>
      <c r="WBL99" s="129"/>
      <c r="WBM99" s="129"/>
      <c r="WBN99" s="129"/>
      <c r="WBO99" s="129"/>
      <c r="WBP99" s="129"/>
      <c r="WBQ99" s="129"/>
      <c r="WBR99" s="129"/>
      <c r="WBS99" s="129"/>
      <c r="WBT99" s="129"/>
      <c r="WBU99" s="129"/>
      <c r="WBV99" s="129"/>
      <c r="WBW99" s="129"/>
      <c r="WBX99" s="129"/>
      <c r="WBY99" s="129"/>
      <c r="WBZ99" s="129"/>
      <c r="WCA99" s="129"/>
      <c r="WCB99" s="129"/>
      <c r="WCC99" s="129"/>
      <c r="WCD99" s="129"/>
      <c r="WCE99" s="129"/>
      <c r="WCF99" s="129"/>
      <c r="WCG99" s="129"/>
      <c r="WCH99" s="129"/>
      <c r="WCI99" s="129"/>
      <c r="WCJ99" s="129"/>
      <c r="WCK99" s="129"/>
      <c r="WCL99" s="129"/>
      <c r="WCM99" s="129"/>
      <c r="WCN99" s="129"/>
      <c r="WCO99" s="129"/>
      <c r="WCP99" s="129"/>
      <c r="WCQ99" s="129"/>
      <c r="WCR99" s="129"/>
      <c r="WCS99" s="129"/>
      <c r="WCT99" s="129"/>
      <c r="WCU99" s="129"/>
      <c r="WCV99" s="129"/>
      <c r="WCW99" s="129"/>
      <c r="WCX99" s="129"/>
      <c r="WCY99" s="129"/>
      <c r="WCZ99" s="129"/>
      <c r="WDA99" s="129"/>
      <c r="WDB99" s="129"/>
      <c r="WDC99" s="129"/>
      <c r="WDD99" s="129"/>
      <c r="WDE99" s="129"/>
      <c r="WDF99" s="129"/>
      <c r="WDG99" s="129"/>
      <c r="WDH99" s="129"/>
      <c r="WDI99" s="129"/>
      <c r="WDJ99" s="129"/>
      <c r="WDK99" s="129"/>
      <c r="WDL99" s="129"/>
      <c r="WDM99" s="129"/>
      <c r="WDN99" s="129"/>
      <c r="WDO99" s="129"/>
      <c r="WDP99" s="129"/>
      <c r="WDQ99" s="129"/>
      <c r="WDR99" s="129"/>
      <c r="WDS99" s="129"/>
      <c r="WDT99" s="129"/>
      <c r="WDU99" s="129"/>
      <c r="WDV99" s="129"/>
      <c r="WDW99" s="129"/>
      <c r="WDX99" s="129"/>
      <c r="WDY99" s="129"/>
      <c r="WDZ99" s="129"/>
      <c r="WEA99" s="129"/>
      <c r="WEB99" s="129"/>
      <c r="WEC99" s="129"/>
      <c r="WED99" s="129"/>
      <c r="WEE99" s="129"/>
      <c r="WEF99" s="129"/>
      <c r="WEG99" s="129"/>
      <c r="WEH99" s="129"/>
      <c r="WEI99" s="129"/>
      <c r="WEJ99" s="129"/>
      <c r="WEK99" s="129"/>
      <c r="WEL99" s="129"/>
      <c r="WEM99" s="129"/>
      <c r="WEN99" s="129"/>
      <c r="WEO99" s="129"/>
      <c r="WEP99" s="129"/>
      <c r="WEQ99" s="129"/>
      <c r="WER99" s="129"/>
      <c r="WES99" s="129"/>
      <c r="WET99" s="129"/>
      <c r="WEU99" s="129"/>
      <c r="WEV99" s="129"/>
      <c r="WEW99" s="129"/>
      <c r="WEX99" s="129"/>
      <c r="WEY99" s="129"/>
      <c r="WEZ99" s="129"/>
      <c r="WFA99" s="129"/>
      <c r="WFB99" s="129"/>
      <c r="WFC99" s="129"/>
      <c r="WFD99" s="129"/>
      <c r="WFE99" s="129"/>
      <c r="WFF99" s="129"/>
      <c r="WFG99" s="129"/>
      <c r="WFH99" s="129"/>
      <c r="WFI99" s="129"/>
      <c r="WFJ99" s="129"/>
      <c r="WFK99" s="129"/>
      <c r="WFL99" s="129"/>
      <c r="WFM99" s="129"/>
      <c r="WFN99" s="129"/>
      <c r="WFO99" s="129"/>
      <c r="WFP99" s="129"/>
      <c r="WFQ99" s="129"/>
      <c r="WFR99" s="129"/>
      <c r="WFS99" s="129"/>
      <c r="WFT99" s="129"/>
      <c r="WFU99" s="129"/>
      <c r="WFV99" s="129"/>
      <c r="WFW99" s="129"/>
      <c r="WFX99" s="129"/>
      <c r="WFY99" s="129"/>
      <c r="WFZ99" s="129"/>
      <c r="WGA99" s="129"/>
      <c r="WGB99" s="129"/>
      <c r="WGC99" s="129"/>
      <c r="WGD99" s="129"/>
      <c r="WGE99" s="129"/>
      <c r="WGF99" s="129"/>
      <c r="WGG99" s="129"/>
      <c r="WGH99" s="129"/>
      <c r="WGI99" s="129"/>
      <c r="WGJ99" s="129"/>
      <c r="WGK99" s="129"/>
      <c r="WGL99" s="129"/>
      <c r="WGM99" s="129"/>
      <c r="WGN99" s="129"/>
      <c r="WGO99" s="129"/>
      <c r="WGP99" s="129"/>
      <c r="WGQ99" s="129"/>
      <c r="WGR99" s="129"/>
      <c r="WGS99" s="129"/>
      <c r="WGT99" s="129"/>
      <c r="WGU99" s="129"/>
      <c r="WGV99" s="129"/>
      <c r="WGW99" s="129"/>
      <c r="WGX99" s="129"/>
      <c r="WGY99" s="129"/>
      <c r="WGZ99" s="129"/>
      <c r="WHA99" s="129"/>
      <c r="WHB99" s="129"/>
      <c r="WHC99" s="129"/>
      <c r="WHD99" s="129"/>
      <c r="WHE99" s="129"/>
      <c r="WHF99" s="129"/>
      <c r="WHG99" s="129"/>
      <c r="WHH99" s="129"/>
      <c r="WHI99" s="129"/>
      <c r="WHJ99" s="129"/>
      <c r="WHK99" s="129"/>
      <c r="WHL99" s="129"/>
      <c r="WHM99" s="129"/>
      <c r="WHN99" s="129"/>
      <c r="WHO99" s="129"/>
      <c r="WHP99" s="129"/>
      <c r="WHQ99" s="129"/>
      <c r="WHR99" s="129"/>
      <c r="WHS99" s="129"/>
      <c r="WHT99" s="129"/>
      <c r="WHU99" s="129"/>
      <c r="WHV99" s="129"/>
      <c r="WHW99" s="129"/>
      <c r="WHX99" s="129"/>
      <c r="WHY99" s="129"/>
      <c r="WHZ99" s="129"/>
      <c r="WIA99" s="129"/>
      <c r="WIB99" s="129"/>
      <c r="WIC99" s="129"/>
      <c r="WID99" s="129"/>
      <c r="WIE99" s="129"/>
      <c r="WIF99" s="129"/>
      <c r="WIG99" s="129"/>
      <c r="WIH99" s="129"/>
      <c r="WII99" s="129"/>
      <c r="WIJ99" s="129"/>
      <c r="WIK99" s="129"/>
      <c r="WIL99" s="129"/>
      <c r="WIM99" s="129"/>
      <c r="WIN99" s="129"/>
      <c r="WIO99" s="129"/>
      <c r="WIP99" s="129"/>
      <c r="WIQ99" s="129"/>
      <c r="WIR99" s="129"/>
      <c r="WIS99" s="129"/>
      <c r="WIT99" s="129"/>
      <c r="WIU99" s="129"/>
      <c r="WIV99" s="129"/>
      <c r="WIW99" s="129"/>
      <c r="WIX99" s="129"/>
      <c r="WIY99" s="129"/>
      <c r="WIZ99" s="129"/>
      <c r="WJA99" s="129"/>
      <c r="WJB99" s="129"/>
      <c r="WJC99" s="129"/>
      <c r="WJD99" s="129"/>
      <c r="WJE99" s="129"/>
      <c r="WJF99" s="129"/>
      <c r="WJG99" s="129"/>
      <c r="WJH99" s="129"/>
      <c r="WJI99" s="129"/>
      <c r="WJJ99" s="129"/>
      <c r="WJK99" s="129"/>
      <c r="WJL99" s="129"/>
      <c r="WJM99" s="129"/>
      <c r="WJN99" s="129"/>
      <c r="WJO99" s="129"/>
      <c r="WJP99" s="129"/>
      <c r="WJQ99" s="129"/>
      <c r="WJR99" s="129"/>
      <c r="WJS99" s="129"/>
      <c r="WJT99" s="129"/>
      <c r="WJU99" s="129"/>
      <c r="WJV99" s="129"/>
      <c r="WJW99" s="129"/>
      <c r="WJX99" s="129"/>
      <c r="WJY99" s="129"/>
      <c r="WJZ99" s="129"/>
      <c r="WKA99" s="129"/>
      <c r="WKB99" s="129"/>
      <c r="WKC99" s="129"/>
      <c r="WKD99" s="129"/>
      <c r="WKE99" s="129"/>
      <c r="WKF99" s="129"/>
      <c r="WKG99" s="129"/>
      <c r="WKH99" s="129"/>
      <c r="WKI99" s="129"/>
      <c r="WKJ99" s="129"/>
      <c r="WKK99" s="129"/>
      <c r="WKL99" s="129"/>
      <c r="WKM99" s="129"/>
      <c r="WKN99" s="129"/>
      <c r="WKO99" s="129"/>
      <c r="WKP99" s="129"/>
      <c r="WKQ99" s="129"/>
      <c r="WKR99" s="129"/>
      <c r="WKS99" s="129"/>
      <c r="WKT99" s="129"/>
      <c r="WKU99" s="129"/>
      <c r="WKV99" s="129"/>
      <c r="WKW99" s="129"/>
      <c r="WKX99" s="129"/>
      <c r="WKY99" s="129"/>
      <c r="WKZ99" s="129"/>
      <c r="WLA99" s="129"/>
      <c r="WLB99" s="129"/>
      <c r="WLC99" s="129"/>
      <c r="WLD99" s="129"/>
      <c r="WLE99" s="129"/>
      <c r="WLF99" s="129"/>
      <c r="WLG99" s="129"/>
      <c r="WLH99" s="129"/>
      <c r="WLI99" s="129"/>
      <c r="WLJ99" s="129"/>
      <c r="WLK99" s="129"/>
      <c r="WLL99" s="129"/>
      <c r="WLM99" s="129"/>
      <c r="WLN99" s="129"/>
      <c r="WLO99" s="129"/>
      <c r="WLP99" s="129"/>
      <c r="WLQ99" s="129"/>
      <c r="WLR99" s="129"/>
      <c r="WLS99" s="129"/>
      <c r="WLT99" s="129"/>
      <c r="WLU99" s="129"/>
      <c r="WLV99" s="129"/>
      <c r="WLW99" s="129"/>
      <c r="WLX99" s="129"/>
      <c r="WLY99" s="129"/>
      <c r="WLZ99" s="129"/>
      <c r="WMA99" s="129"/>
      <c r="WMB99" s="129"/>
      <c r="WMC99" s="129"/>
      <c r="WMD99" s="129"/>
      <c r="WME99" s="129"/>
      <c r="WMF99" s="129"/>
      <c r="WMG99" s="129"/>
      <c r="WMH99" s="129"/>
      <c r="WMI99" s="129"/>
      <c r="WMJ99" s="129"/>
      <c r="WMK99" s="129"/>
      <c r="WML99" s="129"/>
      <c r="WMM99" s="129"/>
      <c r="WMN99" s="129"/>
      <c r="WMO99" s="129"/>
      <c r="WMP99" s="129"/>
      <c r="WMQ99" s="129"/>
      <c r="WMR99" s="129"/>
      <c r="WMS99" s="129"/>
      <c r="WMT99" s="129"/>
      <c r="WMU99" s="129"/>
      <c r="WMV99" s="129"/>
      <c r="WMW99" s="129"/>
      <c r="WMX99" s="129"/>
      <c r="WMY99" s="129"/>
      <c r="WMZ99" s="129"/>
      <c r="WNA99" s="129"/>
      <c r="WNB99" s="129"/>
      <c r="WNC99" s="129"/>
      <c r="WND99" s="129"/>
      <c r="WNE99" s="129"/>
      <c r="WNF99" s="129"/>
      <c r="WNG99" s="129"/>
      <c r="WNH99" s="129"/>
      <c r="WNI99" s="129"/>
      <c r="WNJ99" s="129"/>
      <c r="WNK99" s="129"/>
      <c r="WNL99" s="129"/>
      <c r="WNM99" s="129"/>
      <c r="WNN99" s="129"/>
      <c r="WNO99" s="129"/>
      <c r="WNP99" s="129"/>
      <c r="WNQ99" s="129"/>
      <c r="WNR99" s="129"/>
      <c r="WNS99" s="129"/>
      <c r="WNT99" s="129"/>
      <c r="WNU99" s="129"/>
      <c r="WNV99" s="129"/>
      <c r="WNW99" s="129"/>
      <c r="WNX99" s="129"/>
      <c r="WNY99" s="129"/>
      <c r="WNZ99" s="129"/>
      <c r="WOA99" s="129"/>
      <c r="WOB99" s="129"/>
      <c r="WOC99" s="129"/>
      <c r="WOD99" s="129"/>
      <c r="WOE99" s="129"/>
      <c r="WOF99" s="129"/>
      <c r="WOG99" s="129"/>
      <c r="WOH99" s="129"/>
      <c r="WOI99" s="129"/>
      <c r="WOJ99" s="129"/>
      <c r="WOK99" s="129"/>
      <c r="WOL99" s="129"/>
      <c r="WOM99" s="129"/>
      <c r="WON99" s="129"/>
      <c r="WOO99" s="129"/>
      <c r="WOP99" s="129"/>
      <c r="WOQ99" s="129"/>
      <c r="WOR99" s="129"/>
      <c r="WOS99" s="129"/>
      <c r="WOT99" s="129"/>
      <c r="WOU99" s="129"/>
      <c r="WOV99" s="129"/>
      <c r="WOW99" s="129"/>
      <c r="WOX99" s="129"/>
      <c r="WOY99" s="129"/>
      <c r="WOZ99" s="129"/>
      <c r="WPA99" s="129"/>
      <c r="WPB99" s="129"/>
      <c r="WPC99" s="129"/>
      <c r="WPD99" s="129"/>
      <c r="WPE99" s="129"/>
      <c r="WPF99" s="129"/>
      <c r="WPG99" s="129"/>
      <c r="WPH99" s="129"/>
      <c r="WPI99" s="129"/>
      <c r="WPJ99" s="129"/>
      <c r="WPK99" s="129"/>
      <c r="WPL99" s="129"/>
      <c r="WPM99" s="129"/>
      <c r="WPN99" s="129"/>
      <c r="WPO99" s="129"/>
      <c r="WPP99" s="129"/>
      <c r="WPQ99" s="129"/>
      <c r="WPR99" s="129"/>
      <c r="WPS99" s="129"/>
      <c r="WPT99" s="129"/>
      <c r="WPU99" s="129"/>
      <c r="WPV99" s="129"/>
      <c r="WPW99" s="129"/>
      <c r="WPX99" s="129"/>
      <c r="WPY99" s="129"/>
      <c r="WPZ99" s="129"/>
      <c r="WQA99" s="129"/>
      <c r="WQB99" s="129"/>
      <c r="WQC99" s="129"/>
      <c r="WQD99" s="129"/>
      <c r="WQE99" s="129"/>
      <c r="WQF99" s="129"/>
      <c r="WQG99" s="129"/>
      <c r="WQH99" s="129"/>
      <c r="WQI99" s="129"/>
      <c r="WQJ99" s="129"/>
      <c r="WQK99" s="129"/>
      <c r="WQL99" s="129"/>
      <c r="WQM99" s="129"/>
      <c r="WQN99" s="129"/>
      <c r="WQO99" s="129"/>
      <c r="WQP99" s="129"/>
      <c r="WQQ99" s="129"/>
      <c r="WQR99" s="129"/>
      <c r="WQS99" s="129"/>
      <c r="WQT99" s="129"/>
      <c r="WQU99" s="129"/>
      <c r="WQV99" s="129"/>
      <c r="WQW99" s="129"/>
      <c r="WQX99" s="129"/>
      <c r="WQY99" s="129"/>
      <c r="WQZ99" s="129"/>
      <c r="WRA99" s="129"/>
      <c r="WRB99" s="129"/>
      <c r="WRC99" s="129"/>
      <c r="WRD99" s="129"/>
      <c r="WRE99" s="129"/>
      <c r="WRF99" s="129"/>
      <c r="WRG99" s="129"/>
      <c r="WRH99" s="129"/>
      <c r="WRI99" s="129"/>
      <c r="WRJ99" s="129"/>
      <c r="WRK99" s="129"/>
      <c r="WRL99" s="129"/>
      <c r="WRM99" s="129"/>
      <c r="WRN99" s="129"/>
      <c r="WRO99" s="129"/>
      <c r="WRP99" s="129"/>
      <c r="WRQ99" s="129"/>
      <c r="WRR99" s="129"/>
      <c r="WRS99" s="129"/>
      <c r="WRT99" s="129"/>
      <c r="WRU99" s="129"/>
      <c r="WRV99" s="129"/>
      <c r="WRW99" s="129"/>
      <c r="WRX99" s="129"/>
      <c r="WRY99" s="129"/>
      <c r="WRZ99" s="129"/>
      <c r="WSA99" s="129"/>
      <c r="WSB99" s="129"/>
      <c r="WSC99" s="129"/>
      <c r="WSD99" s="129"/>
      <c r="WSE99" s="129"/>
      <c r="WSF99" s="129"/>
      <c r="WSG99" s="129"/>
      <c r="WSH99" s="129"/>
      <c r="WSI99" s="129"/>
      <c r="WSJ99" s="129"/>
      <c r="WSK99" s="129"/>
      <c r="WSL99" s="129"/>
      <c r="WSM99" s="129"/>
      <c r="WSN99" s="129"/>
      <c r="WSO99" s="129"/>
      <c r="WSP99" s="129"/>
      <c r="WSQ99" s="129"/>
      <c r="WSR99" s="129"/>
      <c r="WSS99" s="129"/>
      <c r="WST99" s="129"/>
      <c r="WSU99" s="129"/>
      <c r="WSV99" s="129"/>
      <c r="WSW99" s="129"/>
      <c r="WSX99" s="129"/>
      <c r="WSY99" s="129"/>
      <c r="WSZ99" s="129"/>
      <c r="WTA99" s="129"/>
      <c r="WTB99" s="129"/>
      <c r="WTC99" s="129"/>
      <c r="WTD99" s="129"/>
      <c r="WTE99" s="129"/>
      <c r="WTF99" s="129"/>
      <c r="WTG99" s="129"/>
      <c r="WTH99" s="129"/>
      <c r="WTI99" s="129"/>
      <c r="WTJ99" s="129"/>
      <c r="WTK99" s="129"/>
      <c r="WTL99" s="129"/>
      <c r="WTM99" s="129"/>
      <c r="WTN99" s="129"/>
      <c r="WTO99" s="129"/>
      <c r="WTP99" s="129"/>
      <c r="WTQ99" s="129"/>
      <c r="WTR99" s="129"/>
      <c r="WTS99" s="129"/>
      <c r="WTT99" s="129"/>
      <c r="WTU99" s="129"/>
      <c r="WTV99" s="129"/>
      <c r="WTW99" s="129"/>
      <c r="WTX99" s="129"/>
      <c r="WTY99" s="129"/>
      <c r="WTZ99" s="129"/>
      <c r="WUA99" s="129"/>
      <c r="WUB99" s="129"/>
      <c r="WUC99" s="129"/>
      <c r="WUD99" s="129"/>
      <c r="WUE99" s="129"/>
      <c r="WUF99" s="129"/>
      <c r="WUG99" s="129"/>
      <c r="WUH99" s="129"/>
      <c r="WUI99" s="129"/>
      <c r="WUJ99" s="129"/>
      <c r="WUK99" s="129"/>
      <c r="WUL99" s="129"/>
      <c r="WUM99" s="129"/>
      <c r="WUN99" s="129"/>
      <c r="WUO99" s="129"/>
      <c r="WUP99" s="129"/>
      <c r="WUQ99" s="129"/>
      <c r="WUR99" s="129"/>
      <c r="WUS99" s="129"/>
      <c r="WUT99" s="129"/>
      <c r="WUU99" s="129"/>
      <c r="WUV99" s="129"/>
      <c r="WUW99" s="129"/>
      <c r="WUX99" s="129"/>
      <c r="WUY99" s="129"/>
      <c r="WUZ99" s="129"/>
      <c r="WVA99" s="129"/>
      <c r="WVB99" s="129"/>
      <c r="WVC99" s="129"/>
      <c r="WVD99" s="129"/>
      <c r="WVE99" s="129"/>
      <c r="WVF99" s="129"/>
      <c r="WVG99" s="129"/>
      <c r="WVH99" s="129"/>
      <c r="WVI99" s="129"/>
      <c r="WVJ99" s="129"/>
      <c r="WVK99" s="129"/>
      <c r="WVL99" s="129"/>
      <c r="WVM99" s="129"/>
      <c r="WVN99" s="129"/>
      <c r="WVO99" s="129"/>
      <c r="WVP99" s="129"/>
      <c r="WVQ99" s="129"/>
      <c r="WVR99" s="129"/>
      <c r="WVS99" s="129"/>
      <c r="WVT99" s="129"/>
      <c r="WVU99" s="129"/>
      <c r="WVV99" s="129"/>
      <c r="WVW99" s="129"/>
      <c r="WVX99" s="129"/>
      <c r="WVY99" s="129"/>
      <c r="WVZ99" s="129"/>
      <c r="WWA99" s="129"/>
      <c r="WWB99" s="129"/>
      <c r="WWC99" s="129"/>
      <c r="WWD99" s="129"/>
      <c r="WWE99" s="129"/>
      <c r="WWF99" s="129"/>
      <c r="WWG99" s="129"/>
      <c r="WWH99" s="129"/>
      <c r="WWI99" s="129"/>
      <c r="WWJ99" s="129"/>
      <c r="WWK99" s="129"/>
      <c r="WWL99" s="129"/>
      <c r="WWM99" s="129"/>
      <c r="WWN99" s="129"/>
      <c r="WWO99" s="129"/>
      <c r="WWP99" s="129"/>
      <c r="WWQ99" s="129"/>
      <c r="WWR99" s="129"/>
      <c r="WWS99" s="129"/>
      <c r="WWT99" s="129"/>
      <c r="WWU99" s="129"/>
      <c r="WWV99" s="129"/>
      <c r="WWW99" s="129"/>
      <c r="WWX99" s="129"/>
      <c r="WWY99" s="129"/>
      <c r="WWZ99" s="129"/>
      <c r="WXA99" s="129"/>
      <c r="WXB99" s="129"/>
      <c r="WXC99" s="129"/>
      <c r="WXD99" s="129"/>
      <c r="WXE99" s="129"/>
      <c r="WXF99" s="129"/>
      <c r="WXG99" s="129"/>
      <c r="WXH99" s="129"/>
      <c r="WXI99" s="129"/>
      <c r="WXJ99" s="129"/>
      <c r="WXK99" s="129"/>
      <c r="WXL99" s="129"/>
      <c r="WXM99" s="129"/>
      <c r="WXN99" s="129"/>
      <c r="WXO99" s="129"/>
      <c r="WXP99" s="129"/>
      <c r="WXQ99" s="129"/>
      <c r="WXR99" s="129"/>
      <c r="WXS99" s="129"/>
      <c r="WXT99" s="129"/>
      <c r="WXU99" s="129"/>
      <c r="WXV99" s="129"/>
      <c r="WXW99" s="129"/>
      <c r="WXX99" s="129"/>
      <c r="WXY99" s="129"/>
      <c r="WXZ99" s="129"/>
      <c r="WYA99" s="129"/>
      <c r="WYB99" s="129"/>
      <c r="WYC99" s="129"/>
      <c r="WYD99" s="129"/>
      <c r="WYE99" s="129"/>
      <c r="WYF99" s="129"/>
      <c r="WYG99" s="129"/>
      <c r="WYH99" s="129"/>
      <c r="WYI99" s="129"/>
      <c r="WYJ99" s="129"/>
      <c r="WYK99" s="129"/>
      <c r="WYL99" s="129"/>
      <c r="WYM99" s="129"/>
      <c r="WYN99" s="129"/>
      <c r="WYO99" s="129"/>
      <c r="WYP99" s="129"/>
      <c r="WYQ99" s="129"/>
      <c r="WYR99" s="129"/>
      <c r="WYS99" s="129"/>
      <c r="WYT99" s="129"/>
      <c r="WYU99" s="129"/>
      <c r="WYV99" s="129"/>
      <c r="WYW99" s="129"/>
      <c r="WYX99" s="129"/>
      <c r="WYY99" s="129"/>
      <c r="WYZ99" s="129"/>
      <c r="WZA99" s="129"/>
      <c r="WZB99" s="129"/>
      <c r="WZC99" s="129"/>
      <c r="WZD99" s="129"/>
      <c r="WZE99" s="129"/>
      <c r="WZF99" s="129"/>
      <c r="WZG99" s="129"/>
      <c r="WZH99" s="129"/>
      <c r="WZI99" s="129"/>
      <c r="WZJ99" s="129"/>
      <c r="WZK99" s="129"/>
      <c r="WZL99" s="129"/>
      <c r="WZM99" s="129"/>
      <c r="WZN99" s="129"/>
      <c r="WZO99" s="129"/>
      <c r="WZP99" s="129"/>
      <c r="WZQ99" s="129"/>
      <c r="WZR99" s="129"/>
      <c r="WZS99" s="129"/>
      <c r="WZT99" s="129"/>
      <c r="WZU99" s="129"/>
      <c r="WZV99" s="129"/>
      <c r="WZW99" s="129"/>
      <c r="WZX99" s="129"/>
      <c r="WZY99" s="129"/>
      <c r="WZZ99" s="129"/>
      <c r="XAA99" s="129"/>
      <c r="XAB99" s="129"/>
      <c r="XAC99" s="129"/>
      <c r="XAD99" s="129"/>
      <c r="XAE99" s="129"/>
      <c r="XAF99" s="129"/>
      <c r="XAG99" s="129"/>
      <c r="XAH99" s="129"/>
      <c r="XAI99" s="129"/>
      <c r="XAJ99" s="129"/>
      <c r="XAK99" s="129"/>
      <c r="XAL99" s="129"/>
      <c r="XAM99" s="129"/>
      <c r="XAN99" s="129"/>
      <c r="XAO99" s="129"/>
      <c r="XAP99" s="129"/>
      <c r="XAQ99" s="129"/>
      <c r="XAR99" s="129"/>
      <c r="XAS99" s="129"/>
      <c r="XAT99" s="129"/>
      <c r="XAU99" s="129"/>
      <c r="XAV99" s="129"/>
      <c r="XAW99" s="129"/>
      <c r="XAX99" s="129"/>
      <c r="XAY99" s="129"/>
      <c r="XAZ99" s="129"/>
      <c r="XBA99" s="129"/>
      <c r="XBB99" s="129"/>
      <c r="XBC99" s="129"/>
      <c r="XBD99" s="129"/>
      <c r="XBE99" s="129"/>
      <c r="XBF99" s="129"/>
      <c r="XBG99" s="129"/>
      <c r="XBH99" s="129"/>
      <c r="XBI99" s="129"/>
      <c r="XBJ99" s="129"/>
      <c r="XBK99" s="129"/>
      <c r="XBL99" s="129"/>
      <c r="XBM99" s="129"/>
      <c r="XBN99" s="129"/>
      <c r="XBO99" s="129"/>
      <c r="XBP99" s="129"/>
      <c r="XBQ99" s="129"/>
      <c r="XBR99" s="129"/>
      <c r="XBS99" s="129"/>
      <c r="XBT99" s="129"/>
      <c r="XBU99" s="129"/>
      <c r="XBV99" s="129"/>
      <c r="XBW99" s="129"/>
      <c r="XBX99" s="129"/>
      <c r="XBY99" s="129"/>
      <c r="XBZ99" s="129"/>
      <c r="XCA99" s="129"/>
      <c r="XCB99" s="129"/>
      <c r="XCC99" s="129"/>
      <c r="XCD99" s="129"/>
      <c r="XCE99" s="129"/>
      <c r="XCF99" s="129"/>
      <c r="XCG99" s="129"/>
      <c r="XCH99" s="129"/>
      <c r="XCI99" s="129"/>
      <c r="XCJ99" s="129"/>
      <c r="XCK99" s="129"/>
      <c r="XCL99" s="129"/>
      <c r="XCM99" s="129"/>
      <c r="XCN99" s="129"/>
      <c r="XCO99" s="129"/>
      <c r="XCP99" s="129"/>
      <c r="XCQ99" s="129"/>
      <c r="XCR99" s="129"/>
      <c r="XCS99" s="129"/>
      <c r="XCT99" s="129"/>
      <c r="XCU99" s="129"/>
      <c r="XCV99" s="129"/>
      <c r="XCW99" s="129"/>
      <c r="XCX99" s="129"/>
      <c r="XCY99" s="129"/>
      <c r="XCZ99" s="129"/>
      <c r="XDA99" s="129"/>
      <c r="XDB99" s="129"/>
      <c r="XDC99" s="129"/>
      <c r="XDD99" s="129"/>
      <c r="XDE99" s="129"/>
      <c r="XDF99" s="129"/>
      <c r="XDG99" s="129"/>
      <c r="XDH99" s="129"/>
      <c r="XDI99" s="129"/>
      <c r="XDJ99" s="129"/>
      <c r="XDK99" s="129"/>
      <c r="XDL99" s="129"/>
      <c r="XDM99" s="129"/>
      <c r="XDN99" s="129"/>
      <c r="XDO99" s="129"/>
      <c r="XDP99" s="129"/>
      <c r="XDQ99" s="129"/>
      <c r="XDR99" s="129"/>
      <c r="XDS99" s="129"/>
      <c r="XDT99" s="129"/>
      <c r="XDU99" s="129"/>
      <c r="XDV99" s="129"/>
      <c r="XDW99" s="129"/>
      <c r="XDX99" s="129"/>
      <c r="XDY99" s="129"/>
      <c r="XDZ99" s="129"/>
      <c r="XEA99" s="129"/>
      <c r="XEB99" s="129"/>
      <c r="XEC99" s="129"/>
      <c r="XED99" s="129"/>
      <c r="XEE99" s="129"/>
      <c r="XEF99" s="129"/>
      <c r="XEG99" s="129"/>
      <c r="XEH99" s="129"/>
      <c r="XEI99" s="129"/>
      <c r="XEJ99" s="129"/>
      <c r="XEK99" s="129"/>
      <c r="XEL99" s="129"/>
      <c r="XEM99" s="129"/>
      <c r="XEN99" s="129"/>
      <c r="XEO99" s="129"/>
      <c r="XEP99" s="129"/>
      <c r="XEQ99" s="129"/>
      <c r="XER99" s="129"/>
      <c r="XES99" s="129"/>
      <c r="XET99" s="129"/>
      <c r="XEU99" s="129"/>
      <c r="XEV99" s="129"/>
      <c r="XEW99" s="129"/>
      <c r="XEX99" s="129"/>
      <c r="XEY99" s="129"/>
      <c r="XEZ99" s="129"/>
      <c r="XFA99" s="129"/>
      <c r="XFB99" s="129"/>
      <c r="XFC99" s="129"/>
      <c r="XFD99" s="129"/>
    </row>
    <row r="100" spans="1:16384" s="101" customFormat="1" ht="32.25" customHeight="1">
      <c r="A100" s="709" t="s">
        <v>1297</v>
      </c>
      <c r="B100" s="709"/>
      <c r="C100" s="709"/>
      <c r="D100" s="709"/>
      <c r="E100" s="709"/>
      <c r="F100" s="709"/>
      <c r="G100" s="709"/>
      <c r="H100" s="709"/>
      <c r="I100" s="709"/>
      <c r="J100" s="709"/>
      <c r="K100" s="709"/>
      <c r="L100" s="709"/>
      <c r="M100" s="709"/>
      <c r="N100" s="709"/>
      <c r="O100" s="1084" t="s">
        <v>1298</v>
      </c>
      <c r="P100" s="1084"/>
      <c r="Q100" s="1084"/>
      <c r="R100" s="1084"/>
      <c r="S100" s="1084"/>
      <c r="T100" s="1084"/>
      <c r="U100" s="1084"/>
      <c r="V100" s="1084"/>
      <c r="W100" s="1084"/>
      <c r="X100" s="1084"/>
      <c r="Y100" s="1084"/>
      <c r="Z100" s="1084"/>
      <c r="AA100" s="1084"/>
      <c r="AB100" s="1084" t="s">
        <v>1299</v>
      </c>
      <c r="AC100" s="1084"/>
      <c r="AD100" s="1084"/>
      <c r="AE100" s="1084"/>
      <c r="AF100" s="1084"/>
      <c r="AG100" s="1084"/>
      <c r="AH100" s="1084"/>
      <c r="AI100" s="1084"/>
      <c r="AJ100" s="1084"/>
      <c r="AK100" s="1084"/>
      <c r="AL100" s="1084"/>
      <c r="AM100" s="1084"/>
      <c r="AN100" s="1084"/>
      <c r="AO100" s="1084"/>
      <c r="AP100" s="1086" t="s">
        <v>1296</v>
      </c>
      <c r="AQ100" s="1086"/>
      <c r="AR100" s="1086"/>
      <c r="AS100" s="1086"/>
      <c r="AT100" s="1086"/>
      <c r="AU100" s="1086"/>
      <c r="AV100" s="1086"/>
      <c r="AW100" s="1086"/>
      <c r="AX100" s="1086"/>
      <c r="AY100" s="1086"/>
      <c r="AZ100" s="99"/>
      <c r="BA100" s="130"/>
      <c r="BB100" s="130"/>
      <c r="BC100" s="129"/>
      <c r="BD100" s="129"/>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c r="CG100" s="129"/>
      <c r="CH100" s="129"/>
      <c r="CI100" s="129"/>
      <c r="CJ100" s="129"/>
      <c r="CK100" s="129"/>
      <c r="CL100" s="129"/>
      <c r="CM100" s="129"/>
      <c r="CN100" s="129"/>
      <c r="CO100" s="129"/>
      <c r="CP100" s="129"/>
      <c r="CQ100" s="129"/>
      <c r="CR100" s="129"/>
      <c r="CS100" s="129"/>
      <c r="CT100" s="129"/>
      <c r="CU100" s="129"/>
      <c r="CV100" s="129"/>
      <c r="CW100" s="129"/>
      <c r="CX100" s="129"/>
      <c r="CY100" s="129"/>
      <c r="CZ100" s="129"/>
      <c r="DA100" s="129"/>
      <c r="DB100" s="129"/>
      <c r="DC100" s="129"/>
      <c r="DD100" s="129"/>
      <c r="DE100" s="129"/>
      <c r="DF100" s="129"/>
      <c r="DG100" s="129"/>
      <c r="DH100" s="129"/>
      <c r="DI100" s="129"/>
      <c r="DJ100" s="129"/>
      <c r="DK100" s="129"/>
      <c r="DL100" s="129"/>
      <c r="DM100" s="129"/>
      <c r="DN100" s="129"/>
      <c r="DO100" s="129"/>
      <c r="DP100" s="129"/>
      <c r="DQ100" s="129"/>
      <c r="DR100" s="129"/>
      <c r="DS100" s="129"/>
      <c r="DT100" s="129"/>
      <c r="DU100" s="129"/>
      <c r="DV100" s="129"/>
      <c r="DW100" s="129"/>
      <c r="DX100" s="129"/>
      <c r="DY100" s="129"/>
      <c r="DZ100" s="129"/>
      <c r="EA100" s="129"/>
      <c r="EB100" s="129"/>
      <c r="EC100" s="129"/>
      <c r="ED100" s="129"/>
      <c r="EE100" s="129"/>
      <c r="EF100" s="129"/>
      <c r="EG100" s="129"/>
      <c r="EH100" s="129"/>
      <c r="EI100" s="129"/>
      <c r="EJ100" s="129"/>
      <c r="EK100" s="129"/>
      <c r="EL100" s="129"/>
      <c r="EM100" s="129"/>
      <c r="EN100" s="129"/>
      <c r="EO100" s="129"/>
      <c r="EP100" s="129"/>
      <c r="EQ100" s="129"/>
      <c r="ER100" s="129"/>
      <c r="ES100" s="129"/>
      <c r="ET100" s="129"/>
      <c r="EU100" s="129"/>
      <c r="EV100" s="129"/>
      <c r="EW100" s="129"/>
      <c r="EX100" s="129"/>
      <c r="EY100" s="129"/>
      <c r="EZ100" s="129"/>
      <c r="FA100" s="129"/>
      <c r="FB100" s="129"/>
      <c r="FC100" s="129"/>
      <c r="FD100" s="129"/>
      <c r="FE100" s="129"/>
      <c r="FF100" s="129"/>
      <c r="FG100" s="129"/>
      <c r="FH100" s="129"/>
      <c r="FI100" s="129"/>
      <c r="FJ100" s="129"/>
      <c r="FK100" s="129"/>
      <c r="FL100" s="129"/>
      <c r="FM100" s="129"/>
      <c r="FN100" s="129"/>
      <c r="FO100" s="129"/>
      <c r="FP100" s="129"/>
      <c r="FQ100" s="129"/>
      <c r="FR100" s="129"/>
      <c r="FS100" s="129"/>
      <c r="FT100" s="129"/>
      <c r="FU100" s="129"/>
      <c r="FV100" s="129"/>
      <c r="FW100" s="129"/>
      <c r="FX100" s="129"/>
      <c r="FY100" s="129"/>
      <c r="FZ100" s="129"/>
      <c r="GA100" s="129"/>
      <c r="GB100" s="129"/>
      <c r="GC100" s="129"/>
      <c r="GD100" s="129"/>
      <c r="GE100" s="129"/>
      <c r="GF100" s="129"/>
      <c r="GG100" s="129"/>
      <c r="GH100" s="129"/>
      <c r="GI100" s="129"/>
      <c r="GJ100" s="129"/>
      <c r="GK100" s="129"/>
      <c r="GL100" s="129"/>
      <c r="GM100" s="129"/>
      <c r="GN100" s="129"/>
      <c r="GO100" s="129"/>
      <c r="GP100" s="129"/>
      <c r="GQ100" s="129"/>
      <c r="GR100" s="129"/>
      <c r="GS100" s="129"/>
      <c r="GT100" s="129"/>
      <c r="GU100" s="129"/>
      <c r="GV100" s="129"/>
      <c r="GW100" s="129"/>
      <c r="GX100" s="129"/>
      <c r="GY100" s="129"/>
      <c r="GZ100" s="129"/>
      <c r="HA100" s="129"/>
      <c r="HB100" s="129"/>
      <c r="HC100" s="129"/>
      <c r="HD100" s="129"/>
      <c r="HE100" s="129"/>
      <c r="HF100" s="129"/>
      <c r="HG100" s="129"/>
      <c r="HH100" s="129"/>
      <c r="HI100" s="129"/>
      <c r="HJ100" s="129"/>
      <c r="HK100" s="129"/>
      <c r="HL100" s="129"/>
      <c r="HM100" s="129"/>
      <c r="HN100" s="129"/>
      <c r="HO100" s="129"/>
      <c r="HP100" s="129"/>
      <c r="HQ100" s="129"/>
      <c r="HR100" s="129"/>
      <c r="HS100" s="129"/>
      <c r="HT100" s="129"/>
      <c r="HU100" s="129"/>
      <c r="HV100" s="129"/>
      <c r="HW100" s="129"/>
      <c r="HX100" s="129"/>
      <c r="HY100" s="129"/>
      <c r="HZ100" s="129"/>
      <c r="IA100" s="129"/>
      <c r="IB100" s="129"/>
      <c r="IC100" s="129"/>
      <c r="ID100" s="129"/>
      <c r="IE100" s="129"/>
      <c r="IF100" s="129"/>
      <c r="IG100" s="129"/>
      <c r="IH100" s="129"/>
      <c r="II100" s="129"/>
      <c r="IJ100" s="129"/>
      <c r="IK100" s="129"/>
      <c r="IL100" s="129"/>
      <c r="IM100" s="129"/>
      <c r="IN100" s="129"/>
      <c r="IO100" s="129"/>
      <c r="IP100" s="129"/>
      <c r="IQ100" s="129"/>
      <c r="IR100" s="129"/>
      <c r="IS100" s="129"/>
      <c r="IT100" s="129"/>
      <c r="IU100" s="129"/>
      <c r="IV100" s="129"/>
      <c r="IW100" s="129"/>
      <c r="IX100" s="129"/>
      <c r="IY100" s="129"/>
      <c r="IZ100" s="129"/>
      <c r="JA100" s="129"/>
      <c r="JB100" s="129"/>
      <c r="JC100" s="129"/>
      <c r="JD100" s="129"/>
      <c r="JE100" s="129"/>
      <c r="JF100" s="129"/>
      <c r="JG100" s="129"/>
      <c r="JH100" s="129"/>
      <c r="JI100" s="129"/>
      <c r="JJ100" s="129"/>
      <c r="JK100" s="129"/>
      <c r="JL100" s="129"/>
      <c r="JM100" s="129"/>
      <c r="JN100" s="129"/>
      <c r="JO100" s="129"/>
      <c r="JP100" s="129"/>
      <c r="JQ100" s="129"/>
      <c r="JR100" s="129"/>
      <c r="JS100" s="129"/>
      <c r="JT100" s="129"/>
      <c r="JU100" s="129"/>
      <c r="JV100" s="129"/>
      <c r="JW100" s="129"/>
      <c r="JX100" s="129"/>
      <c r="JY100" s="129"/>
      <c r="JZ100" s="129"/>
      <c r="KA100" s="129"/>
      <c r="KB100" s="129"/>
      <c r="KC100" s="129"/>
      <c r="KD100" s="129"/>
      <c r="KE100" s="129"/>
      <c r="KF100" s="129"/>
      <c r="KG100" s="129"/>
      <c r="KH100" s="129"/>
      <c r="KI100" s="129"/>
      <c r="KJ100" s="129"/>
      <c r="KK100" s="129"/>
      <c r="KL100" s="129"/>
      <c r="KM100" s="129"/>
      <c r="KN100" s="129"/>
      <c r="KO100" s="129"/>
      <c r="KP100" s="129"/>
      <c r="KQ100" s="129"/>
      <c r="KR100" s="129"/>
      <c r="KS100" s="129"/>
      <c r="KT100" s="129"/>
      <c r="KU100" s="129"/>
      <c r="KV100" s="129"/>
      <c r="KW100" s="129"/>
      <c r="KX100" s="129"/>
      <c r="KY100" s="129"/>
      <c r="KZ100" s="129"/>
      <c r="LA100" s="129"/>
      <c r="LB100" s="129"/>
      <c r="LC100" s="129"/>
      <c r="LD100" s="129"/>
      <c r="LE100" s="129"/>
      <c r="LF100" s="129"/>
      <c r="LG100" s="129"/>
      <c r="LH100" s="129"/>
      <c r="LI100" s="129"/>
      <c r="LJ100" s="129"/>
      <c r="LK100" s="129"/>
      <c r="LL100" s="129"/>
      <c r="LM100" s="129"/>
      <c r="LN100" s="129"/>
      <c r="LO100" s="129"/>
      <c r="LP100" s="129"/>
      <c r="LQ100" s="129"/>
      <c r="LR100" s="129"/>
      <c r="LS100" s="129"/>
      <c r="LT100" s="129"/>
      <c r="LU100" s="129"/>
      <c r="LV100" s="129"/>
      <c r="LW100" s="129"/>
      <c r="LX100" s="129"/>
      <c r="LY100" s="129"/>
      <c r="LZ100" s="129"/>
      <c r="MA100" s="129"/>
      <c r="MB100" s="129"/>
      <c r="MC100" s="129"/>
      <c r="MD100" s="129"/>
      <c r="ME100" s="129"/>
      <c r="MF100" s="129"/>
      <c r="MG100" s="129"/>
      <c r="MH100" s="129"/>
      <c r="MI100" s="129"/>
      <c r="MJ100" s="129"/>
      <c r="MK100" s="129"/>
      <c r="ML100" s="129"/>
      <c r="MM100" s="129"/>
      <c r="MN100" s="129"/>
      <c r="MO100" s="129"/>
      <c r="MP100" s="129"/>
      <c r="MQ100" s="129"/>
      <c r="MR100" s="129"/>
      <c r="MS100" s="129"/>
      <c r="MT100" s="129"/>
      <c r="MU100" s="129"/>
      <c r="MV100" s="129"/>
      <c r="MW100" s="129"/>
      <c r="MX100" s="129"/>
      <c r="MY100" s="129"/>
      <c r="MZ100" s="129"/>
      <c r="NA100" s="129"/>
      <c r="NB100" s="129"/>
      <c r="NC100" s="129"/>
      <c r="ND100" s="129"/>
      <c r="NE100" s="129"/>
      <c r="NF100" s="129"/>
      <c r="NG100" s="129"/>
      <c r="NH100" s="129"/>
      <c r="NI100" s="129"/>
      <c r="NJ100" s="129"/>
      <c r="NK100" s="129"/>
      <c r="NL100" s="129"/>
      <c r="NM100" s="129"/>
      <c r="NN100" s="129"/>
      <c r="NO100" s="129"/>
      <c r="NP100" s="129"/>
      <c r="NQ100" s="129"/>
      <c r="NR100" s="129"/>
      <c r="NS100" s="129"/>
      <c r="NT100" s="129"/>
      <c r="NU100" s="129"/>
      <c r="NV100" s="129"/>
      <c r="NW100" s="129"/>
      <c r="NX100" s="129"/>
      <c r="NY100" s="129"/>
      <c r="NZ100" s="129"/>
      <c r="OA100" s="129"/>
      <c r="OB100" s="129"/>
      <c r="OC100" s="129"/>
      <c r="OD100" s="129"/>
      <c r="OE100" s="129"/>
      <c r="OF100" s="129"/>
      <c r="OG100" s="129"/>
      <c r="OH100" s="129"/>
      <c r="OI100" s="129"/>
      <c r="OJ100" s="129"/>
      <c r="OK100" s="129"/>
      <c r="OL100" s="129"/>
      <c r="OM100" s="129"/>
      <c r="ON100" s="129"/>
      <c r="OO100" s="129"/>
      <c r="OP100" s="129"/>
      <c r="OQ100" s="129"/>
      <c r="OR100" s="129"/>
      <c r="OS100" s="129"/>
      <c r="OT100" s="129"/>
      <c r="OU100" s="129"/>
      <c r="OV100" s="129"/>
      <c r="OW100" s="129"/>
      <c r="OX100" s="129"/>
      <c r="OY100" s="129"/>
      <c r="OZ100" s="129"/>
      <c r="PA100" s="129"/>
      <c r="PB100" s="129"/>
      <c r="PC100" s="129"/>
      <c r="PD100" s="129"/>
      <c r="PE100" s="129"/>
      <c r="PF100" s="129"/>
      <c r="PG100" s="129"/>
      <c r="PH100" s="129"/>
      <c r="PI100" s="129"/>
      <c r="PJ100" s="129"/>
      <c r="PK100" s="129"/>
      <c r="PL100" s="129"/>
      <c r="PM100" s="129"/>
      <c r="PN100" s="129"/>
      <c r="PO100" s="129"/>
      <c r="PP100" s="129"/>
      <c r="PQ100" s="129"/>
      <c r="PR100" s="129"/>
      <c r="PS100" s="129"/>
      <c r="PT100" s="129"/>
      <c r="PU100" s="129"/>
      <c r="PV100" s="129"/>
      <c r="PW100" s="129"/>
      <c r="PX100" s="129"/>
      <c r="PY100" s="129"/>
      <c r="PZ100" s="129"/>
      <c r="QA100" s="129"/>
      <c r="QB100" s="129"/>
      <c r="QC100" s="129"/>
      <c r="QD100" s="129"/>
      <c r="QE100" s="129"/>
      <c r="QF100" s="129"/>
      <c r="QG100" s="129"/>
      <c r="QH100" s="129"/>
      <c r="QI100" s="129"/>
      <c r="QJ100" s="129"/>
      <c r="QK100" s="129"/>
      <c r="QL100" s="129"/>
      <c r="QM100" s="129"/>
      <c r="QN100" s="129"/>
      <c r="QO100" s="129"/>
      <c r="QP100" s="129"/>
      <c r="QQ100" s="129"/>
      <c r="QR100" s="129"/>
      <c r="QS100" s="129"/>
      <c r="QT100" s="129"/>
      <c r="QU100" s="129"/>
      <c r="QV100" s="129"/>
      <c r="QW100" s="129"/>
      <c r="QX100" s="129"/>
      <c r="QY100" s="129"/>
      <c r="QZ100" s="129"/>
      <c r="RA100" s="129"/>
      <c r="RB100" s="129"/>
      <c r="RC100" s="129"/>
      <c r="RD100" s="129"/>
      <c r="RE100" s="129"/>
      <c r="RF100" s="129"/>
      <c r="RG100" s="129"/>
      <c r="RH100" s="129"/>
      <c r="RI100" s="129"/>
      <c r="RJ100" s="129"/>
      <c r="RK100" s="129"/>
      <c r="RL100" s="129"/>
      <c r="RM100" s="129"/>
      <c r="RN100" s="129"/>
      <c r="RO100" s="129"/>
      <c r="RP100" s="129"/>
      <c r="RQ100" s="129"/>
      <c r="RR100" s="129"/>
      <c r="RS100" s="129"/>
      <c r="RT100" s="129"/>
      <c r="RU100" s="129"/>
      <c r="RV100" s="129"/>
      <c r="RW100" s="129"/>
      <c r="RX100" s="129"/>
      <c r="RY100" s="129"/>
      <c r="RZ100" s="129"/>
      <c r="SA100" s="129"/>
      <c r="SB100" s="129"/>
      <c r="SC100" s="129"/>
      <c r="SD100" s="129"/>
      <c r="SE100" s="129"/>
      <c r="SF100" s="129"/>
      <c r="SG100" s="129"/>
      <c r="SH100" s="129"/>
      <c r="SI100" s="129"/>
      <c r="SJ100" s="129"/>
      <c r="SK100" s="129"/>
      <c r="SL100" s="129"/>
      <c r="SM100" s="129"/>
      <c r="SN100" s="129"/>
      <c r="SO100" s="129"/>
      <c r="SP100" s="129"/>
      <c r="SQ100" s="129"/>
      <c r="SR100" s="129"/>
      <c r="SS100" s="129"/>
      <c r="ST100" s="129"/>
      <c r="SU100" s="129"/>
      <c r="SV100" s="129"/>
      <c r="SW100" s="129"/>
      <c r="SX100" s="129"/>
      <c r="SY100" s="129"/>
      <c r="SZ100" s="129"/>
      <c r="TA100" s="129"/>
      <c r="TB100" s="129"/>
      <c r="TC100" s="129"/>
      <c r="TD100" s="129"/>
      <c r="TE100" s="129"/>
      <c r="TF100" s="129"/>
      <c r="TG100" s="129"/>
      <c r="TH100" s="129"/>
      <c r="TI100" s="129"/>
      <c r="TJ100" s="129"/>
      <c r="TK100" s="129"/>
      <c r="TL100" s="129"/>
      <c r="TM100" s="129"/>
      <c r="TN100" s="129"/>
      <c r="TO100" s="129"/>
      <c r="TP100" s="129"/>
      <c r="TQ100" s="129"/>
      <c r="TR100" s="129"/>
      <c r="TS100" s="129"/>
      <c r="TT100" s="129"/>
      <c r="TU100" s="129"/>
      <c r="TV100" s="129"/>
      <c r="TW100" s="129"/>
      <c r="TX100" s="129"/>
      <c r="TY100" s="129"/>
      <c r="TZ100" s="129"/>
      <c r="UA100" s="129"/>
      <c r="UB100" s="129"/>
      <c r="UC100" s="129"/>
      <c r="UD100" s="129"/>
      <c r="UE100" s="129"/>
      <c r="UF100" s="129"/>
      <c r="UG100" s="129"/>
      <c r="UH100" s="129"/>
      <c r="UI100" s="129"/>
      <c r="UJ100" s="129"/>
      <c r="UK100" s="129"/>
      <c r="UL100" s="129"/>
      <c r="UM100" s="129"/>
      <c r="UN100" s="129"/>
      <c r="UO100" s="129"/>
      <c r="UP100" s="129"/>
      <c r="UQ100" s="129"/>
      <c r="UR100" s="129"/>
      <c r="US100" s="129"/>
      <c r="UT100" s="129"/>
      <c r="UU100" s="129"/>
      <c r="UV100" s="129"/>
      <c r="UW100" s="129"/>
      <c r="UX100" s="129"/>
      <c r="UY100" s="129"/>
      <c r="UZ100" s="129"/>
      <c r="VA100" s="129"/>
      <c r="VB100" s="129"/>
      <c r="VC100" s="129"/>
      <c r="VD100" s="129"/>
      <c r="VE100" s="129"/>
      <c r="VF100" s="129"/>
      <c r="VG100" s="129"/>
      <c r="VH100" s="129"/>
      <c r="VI100" s="129"/>
      <c r="VJ100" s="129"/>
      <c r="VK100" s="129"/>
      <c r="VL100" s="129"/>
      <c r="VM100" s="129"/>
      <c r="VN100" s="129"/>
      <c r="VO100" s="129"/>
      <c r="VP100" s="129"/>
      <c r="VQ100" s="129"/>
      <c r="VR100" s="129"/>
      <c r="VS100" s="129"/>
      <c r="VT100" s="129"/>
      <c r="VU100" s="129"/>
      <c r="VV100" s="129"/>
      <c r="VW100" s="129"/>
      <c r="VX100" s="129"/>
      <c r="VY100" s="129"/>
      <c r="VZ100" s="129"/>
      <c r="WA100" s="129"/>
      <c r="WB100" s="129"/>
      <c r="WC100" s="129"/>
      <c r="WD100" s="129"/>
      <c r="WE100" s="129"/>
      <c r="WF100" s="129"/>
      <c r="WG100" s="129"/>
      <c r="WH100" s="129"/>
      <c r="WI100" s="129"/>
      <c r="WJ100" s="129"/>
      <c r="WK100" s="129"/>
      <c r="WL100" s="129"/>
      <c r="WM100" s="129"/>
      <c r="WN100" s="129"/>
      <c r="WO100" s="129"/>
      <c r="WP100" s="129"/>
      <c r="WQ100" s="129"/>
      <c r="WR100" s="129"/>
      <c r="WS100" s="129"/>
      <c r="WT100" s="129"/>
      <c r="WU100" s="129"/>
      <c r="WV100" s="129"/>
      <c r="WW100" s="129"/>
      <c r="WX100" s="129"/>
      <c r="WY100" s="129"/>
      <c r="WZ100" s="129"/>
      <c r="XA100" s="129"/>
      <c r="XB100" s="129"/>
      <c r="XC100" s="129"/>
      <c r="XD100" s="129"/>
      <c r="XE100" s="129"/>
      <c r="XF100" s="129"/>
      <c r="XG100" s="129"/>
      <c r="XH100" s="129"/>
      <c r="XI100" s="129"/>
      <c r="XJ100" s="129"/>
      <c r="XK100" s="129"/>
      <c r="XL100" s="129"/>
      <c r="XM100" s="129"/>
      <c r="XN100" s="129"/>
      <c r="XO100" s="129"/>
      <c r="XP100" s="129"/>
      <c r="XQ100" s="129"/>
      <c r="XR100" s="129"/>
      <c r="XS100" s="129"/>
      <c r="XT100" s="129"/>
      <c r="XU100" s="129"/>
      <c r="XV100" s="129"/>
      <c r="XW100" s="129"/>
      <c r="XX100" s="129"/>
      <c r="XY100" s="129"/>
      <c r="XZ100" s="129"/>
      <c r="YA100" s="129"/>
      <c r="YB100" s="129"/>
      <c r="YC100" s="129"/>
      <c r="YD100" s="129"/>
      <c r="YE100" s="129"/>
      <c r="YF100" s="129"/>
      <c r="YG100" s="129"/>
      <c r="YH100" s="129"/>
      <c r="YI100" s="129"/>
      <c r="YJ100" s="129"/>
      <c r="YK100" s="129"/>
      <c r="YL100" s="129"/>
      <c r="YM100" s="129"/>
      <c r="YN100" s="129"/>
      <c r="YO100" s="129"/>
      <c r="YP100" s="129"/>
      <c r="YQ100" s="129"/>
      <c r="YR100" s="129"/>
      <c r="YS100" s="129"/>
      <c r="YT100" s="129"/>
      <c r="YU100" s="129"/>
      <c r="YV100" s="129"/>
      <c r="YW100" s="129"/>
      <c r="YX100" s="129"/>
      <c r="YY100" s="129"/>
      <c r="YZ100" s="129"/>
      <c r="ZA100" s="129"/>
      <c r="ZB100" s="129"/>
      <c r="ZC100" s="129"/>
      <c r="ZD100" s="129"/>
      <c r="ZE100" s="129"/>
      <c r="ZF100" s="129"/>
      <c r="ZG100" s="129"/>
      <c r="ZH100" s="129"/>
      <c r="ZI100" s="129"/>
      <c r="ZJ100" s="129"/>
      <c r="ZK100" s="129"/>
      <c r="ZL100" s="129"/>
      <c r="ZM100" s="129"/>
      <c r="ZN100" s="129"/>
      <c r="ZO100" s="129"/>
      <c r="ZP100" s="129"/>
      <c r="ZQ100" s="129"/>
      <c r="ZR100" s="129"/>
      <c r="ZS100" s="129"/>
      <c r="ZT100" s="129"/>
      <c r="ZU100" s="129"/>
      <c r="ZV100" s="129"/>
      <c r="ZW100" s="129"/>
      <c r="ZX100" s="129"/>
      <c r="ZY100" s="129"/>
      <c r="ZZ100" s="129"/>
      <c r="AAA100" s="129"/>
      <c r="AAB100" s="129"/>
      <c r="AAC100" s="129"/>
      <c r="AAD100" s="129"/>
      <c r="AAE100" s="129"/>
      <c r="AAF100" s="129"/>
      <c r="AAG100" s="129"/>
      <c r="AAH100" s="129"/>
      <c r="AAI100" s="129"/>
      <c r="AAJ100" s="129"/>
      <c r="AAK100" s="129"/>
      <c r="AAL100" s="129"/>
      <c r="AAM100" s="129"/>
      <c r="AAN100" s="129"/>
      <c r="AAO100" s="129"/>
      <c r="AAP100" s="129"/>
      <c r="AAQ100" s="129"/>
      <c r="AAR100" s="129"/>
      <c r="AAS100" s="129"/>
      <c r="AAT100" s="129"/>
      <c r="AAU100" s="129"/>
      <c r="AAV100" s="129"/>
      <c r="AAW100" s="129"/>
      <c r="AAX100" s="129"/>
      <c r="AAY100" s="129"/>
      <c r="AAZ100" s="129"/>
      <c r="ABA100" s="129"/>
      <c r="ABB100" s="129"/>
      <c r="ABC100" s="129"/>
      <c r="ABD100" s="129"/>
      <c r="ABE100" s="129"/>
      <c r="ABF100" s="129"/>
      <c r="ABG100" s="129"/>
      <c r="ABH100" s="129"/>
      <c r="ABI100" s="129"/>
      <c r="ABJ100" s="129"/>
      <c r="ABK100" s="129"/>
      <c r="ABL100" s="129"/>
      <c r="ABM100" s="129"/>
      <c r="ABN100" s="129"/>
      <c r="ABO100" s="129"/>
      <c r="ABP100" s="129"/>
      <c r="ABQ100" s="129"/>
      <c r="ABR100" s="129"/>
      <c r="ABS100" s="129"/>
      <c r="ABT100" s="129"/>
      <c r="ABU100" s="129"/>
      <c r="ABV100" s="129"/>
      <c r="ABW100" s="129"/>
      <c r="ABX100" s="129"/>
      <c r="ABY100" s="129"/>
      <c r="ABZ100" s="129"/>
      <c r="ACA100" s="129"/>
      <c r="ACB100" s="129"/>
      <c r="ACC100" s="129"/>
      <c r="ACD100" s="129"/>
      <c r="ACE100" s="129"/>
      <c r="ACF100" s="129"/>
      <c r="ACG100" s="129"/>
      <c r="ACH100" s="129"/>
      <c r="ACI100" s="129"/>
      <c r="ACJ100" s="129"/>
      <c r="ACK100" s="129"/>
      <c r="ACL100" s="129"/>
      <c r="ACM100" s="129"/>
      <c r="ACN100" s="129"/>
      <c r="ACO100" s="129"/>
      <c r="ACP100" s="129"/>
      <c r="ACQ100" s="129"/>
      <c r="ACR100" s="129"/>
      <c r="ACS100" s="129"/>
      <c r="ACT100" s="129"/>
      <c r="ACU100" s="129"/>
      <c r="ACV100" s="129"/>
      <c r="ACW100" s="129"/>
      <c r="ACX100" s="129"/>
      <c r="ACY100" s="129"/>
      <c r="ACZ100" s="129"/>
      <c r="ADA100" s="129"/>
      <c r="ADB100" s="129"/>
      <c r="ADC100" s="129"/>
      <c r="ADD100" s="129"/>
      <c r="ADE100" s="129"/>
      <c r="ADF100" s="129"/>
      <c r="ADG100" s="129"/>
      <c r="ADH100" s="129"/>
      <c r="ADI100" s="129"/>
      <c r="ADJ100" s="129"/>
      <c r="ADK100" s="129"/>
      <c r="ADL100" s="129"/>
      <c r="ADM100" s="129"/>
      <c r="ADN100" s="129"/>
      <c r="ADO100" s="129"/>
      <c r="ADP100" s="129"/>
      <c r="ADQ100" s="129"/>
      <c r="ADR100" s="129"/>
      <c r="ADS100" s="129"/>
      <c r="ADT100" s="129"/>
      <c r="ADU100" s="129"/>
      <c r="ADV100" s="129"/>
      <c r="ADW100" s="129"/>
      <c r="ADX100" s="129"/>
      <c r="ADY100" s="129"/>
      <c r="ADZ100" s="129"/>
      <c r="AEA100" s="129"/>
      <c r="AEB100" s="129"/>
      <c r="AEC100" s="129"/>
      <c r="AED100" s="129"/>
      <c r="AEE100" s="129"/>
      <c r="AEF100" s="129"/>
      <c r="AEG100" s="129"/>
      <c r="AEH100" s="129"/>
      <c r="AEI100" s="129"/>
      <c r="AEJ100" s="129"/>
      <c r="AEK100" s="129"/>
      <c r="AEL100" s="129"/>
      <c r="AEM100" s="129"/>
      <c r="AEN100" s="129"/>
      <c r="AEO100" s="129"/>
      <c r="AEP100" s="129"/>
      <c r="AEQ100" s="129"/>
      <c r="AER100" s="129"/>
      <c r="AES100" s="129"/>
      <c r="AET100" s="129"/>
      <c r="AEU100" s="129"/>
      <c r="AEV100" s="129"/>
      <c r="AEW100" s="129"/>
      <c r="AEX100" s="129"/>
      <c r="AEY100" s="129"/>
      <c r="AEZ100" s="129"/>
      <c r="AFA100" s="129"/>
      <c r="AFB100" s="129"/>
      <c r="AFC100" s="129"/>
      <c r="AFD100" s="129"/>
      <c r="AFE100" s="129"/>
      <c r="AFF100" s="129"/>
      <c r="AFG100" s="129"/>
      <c r="AFH100" s="129"/>
      <c r="AFI100" s="129"/>
      <c r="AFJ100" s="129"/>
      <c r="AFK100" s="129"/>
      <c r="AFL100" s="129"/>
      <c r="AFM100" s="129"/>
      <c r="AFN100" s="129"/>
      <c r="AFO100" s="129"/>
      <c r="AFP100" s="129"/>
      <c r="AFQ100" s="129"/>
      <c r="AFR100" s="129"/>
      <c r="AFS100" s="129"/>
      <c r="AFT100" s="129"/>
      <c r="AFU100" s="129"/>
      <c r="AFV100" s="129"/>
      <c r="AFW100" s="129"/>
      <c r="AFX100" s="129"/>
      <c r="AFY100" s="129"/>
      <c r="AFZ100" s="129"/>
      <c r="AGA100" s="129"/>
      <c r="AGB100" s="129"/>
      <c r="AGC100" s="129"/>
      <c r="AGD100" s="129"/>
      <c r="AGE100" s="129"/>
      <c r="AGF100" s="129"/>
      <c r="AGG100" s="129"/>
      <c r="AGH100" s="129"/>
      <c r="AGI100" s="129"/>
      <c r="AGJ100" s="129"/>
      <c r="AGK100" s="129"/>
      <c r="AGL100" s="129"/>
      <c r="AGM100" s="129"/>
      <c r="AGN100" s="129"/>
      <c r="AGO100" s="129"/>
      <c r="AGP100" s="129"/>
      <c r="AGQ100" s="129"/>
      <c r="AGR100" s="129"/>
      <c r="AGS100" s="129"/>
      <c r="AGT100" s="129"/>
      <c r="AGU100" s="129"/>
      <c r="AGV100" s="129"/>
      <c r="AGW100" s="129"/>
      <c r="AGX100" s="129"/>
      <c r="AGY100" s="129"/>
      <c r="AGZ100" s="129"/>
      <c r="AHA100" s="129"/>
      <c r="AHB100" s="129"/>
      <c r="AHC100" s="129"/>
      <c r="AHD100" s="129"/>
      <c r="AHE100" s="129"/>
      <c r="AHF100" s="129"/>
      <c r="AHG100" s="129"/>
      <c r="AHH100" s="129"/>
      <c r="AHI100" s="129"/>
      <c r="AHJ100" s="129"/>
      <c r="AHK100" s="129"/>
      <c r="AHL100" s="129"/>
      <c r="AHM100" s="129"/>
      <c r="AHN100" s="129"/>
      <c r="AHO100" s="129"/>
      <c r="AHP100" s="129"/>
      <c r="AHQ100" s="129"/>
      <c r="AHR100" s="129"/>
      <c r="AHS100" s="129"/>
      <c r="AHT100" s="129"/>
      <c r="AHU100" s="129"/>
      <c r="AHV100" s="129"/>
      <c r="AHW100" s="129"/>
      <c r="AHX100" s="129"/>
      <c r="AHY100" s="129"/>
      <c r="AHZ100" s="129"/>
      <c r="AIA100" s="129"/>
      <c r="AIB100" s="129"/>
      <c r="AIC100" s="129"/>
      <c r="AID100" s="129"/>
      <c r="AIE100" s="129"/>
      <c r="AIF100" s="129"/>
      <c r="AIG100" s="129"/>
      <c r="AIH100" s="129"/>
      <c r="AII100" s="129"/>
      <c r="AIJ100" s="129"/>
      <c r="AIK100" s="129"/>
      <c r="AIL100" s="129"/>
      <c r="AIM100" s="129"/>
      <c r="AIN100" s="129"/>
      <c r="AIO100" s="129"/>
      <c r="AIP100" s="129"/>
      <c r="AIQ100" s="129"/>
      <c r="AIR100" s="129"/>
      <c r="AIS100" s="129"/>
      <c r="AIT100" s="129"/>
      <c r="AIU100" s="129"/>
      <c r="AIV100" s="129"/>
      <c r="AIW100" s="129"/>
      <c r="AIX100" s="129"/>
      <c r="AIY100" s="129"/>
      <c r="AIZ100" s="129"/>
      <c r="AJA100" s="129"/>
      <c r="AJB100" s="129"/>
      <c r="AJC100" s="129"/>
      <c r="AJD100" s="129"/>
      <c r="AJE100" s="129"/>
      <c r="AJF100" s="129"/>
      <c r="AJG100" s="129"/>
      <c r="AJH100" s="129"/>
      <c r="AJI100" s="129"/>
      <c r="AJJ100" s="129"/>
      <c r="AJK100" s="129"/>
      <c r="AJL100" s="129"/>
      <c r="AJM100" s="129"/>
      <c r="AJN100" s="129"/>
      <c r="AJO100" s="129"/>
      <c r="AJP100" s="129"/>
      <c r="AJQ100" s="129"/>
      <c r="AJR100" s="129"/>
      <c r="AJS100" s="129"/>
      <c r="AJT100" s="129"/>
      <c r="AJU100" s="129"/>
      <c r="AJV100" s="129"/>
      <c r="AJW100" s="129"/>
      <c r="AJX100" s="129"/>
      <c r="AJY100" s="129"/>
      <c r="AJZ100" s="129"/>
      <c r="AKA100" s="129"/>
      <c r="AKB100" s="129"/>
      <c r="AKC100" s="129"/>
      <c r="AKD100" s="129"/>
      <c r="AKE100" s="129"/>
      <c r="AKF100" s="129"/>
      <c r="AKG100" s="129"/>
      <c r="AKH100" s="129"/>
      <c r="AKI100" s="129"/>
      <c r="AKJ100" s="129"/>
      <c r="AKK100" s="129"/>
      <c r="AKL100" s="129"/>
      <c r="AKM100" s="129"/>
      <c r="AKN100" s="129"/>
      <c r="AKO100" s="129"/>
      <c r="AKP100" s="129"/>
      <c r="AKQ100" s="129"/>
      <c r="AKR100" s="129"/>
      <c r="AKS100" s="129"/>
      <c r="AKT100" s="129"/>
      <c r="AKU100" s="129"/>
      <c r="AKV100" s="129"/>
      <c r="AKW100" s="129"/>
      <c r="AKX100" s="129"/>
      <c r="AKY100" s="129"/>
      <c r="AKZ100" s="129"/>
      <c r="ALA100" s="129"/>
      <c r="ALB100" s="129"/>
      <c r="ALC100" s="129"/>
      <c r="ALD100" s="129"/>
      <c r="ALE100" s="129"/>
      <c r="ALF100" s="129"/>
      <c r="ALG100" s="129"/>
      <c r="ALH100" s="129"/>
      <c r="ALI100" s="129"/>
      <c r="ALJ100" s="129"/>
      <c r="ALK100" s="129"/>
      <c r="ALL100" s="129"/>
      <c r="ALM100" s="129"/>
      <c r="ALN100" s="129"/>
      <c r="ALO100" s="129"/>
      <c r="ALP100" s="129"/>
      <c r="ALQ100" s="129"/>
      <c r="ALR100" s="129"/>
      <c r="ALS100" s="129"/>
      <c r="ALT100" s="129"/>
      <c r="ALU100" s="129"/>
      <c r="ALV100" s="129"/>
      <c r="ALW100" s="129"/>
      <c r="ALX100" s="129"/>
      <c r="ALY100" s="129"/>
      <c r="ALZ100" s="129"/>
      <c r="AMA100" s="129"/>
      <c r="AMB100" s="129"/>
      <c r="AMC100" s="129"/>
      <c r="AMD100" s="129"/>
      <c r="AME100" s="129"/>
      <c r="AMF100" s="129"/>
      <c r="AMG100" s="129"/>
      <c r="AMH100" s="129"/>
      <c r="AMI100" s="129"/>
      <c r="AMJ100" s="129"/>
      <c r="AMK100" s="129"/>
      <c r="AML100" s="129"/>
      <c r="AMM100" s="129"/>
      <c r="AMN100" s="129"/>
      <c r="AMO100" s="129"/>
      <c r="AMP100" s="129"/>
      <c r="AMQ100" s="129"/>
      <c r="AMR100" s="129"/>
      <c r="AMS100" s="129"/>
      <c r="AMT100" s="129"/>
      <c r="AMU100" s="129"/>
      <c r="AMV100" s="129"/>
      <c r="AMW100" s="129"/>
      <c r="AMX100" s="129"/>
      <c r="AMY100" s="129"/>
      <c r="AMZ100" s="129"/>
      <c r="ANA100" s="129"/>
      <c r="ANB100" s="129"/>
      <c r="ANC100" s="129"/>
      <c r="AND100" s="129"/>
      <c r="ANE100" s="129"/>
      <c r="ANF100" s="129"/>
      <c r="ANG100" s="129"/>
      <c r="ANH100" s="129"/>
      <c r="ANI100" s="129"/>
      <c r="ANJ100" s="129"/>
      <c r="ANK100" s="129"/>
      <c r="ANL100" s="129"/>
      <c r="ANM100" s="129"/>
      <c r="ANN100" s="129"/>
      <c r="ANO100" s="129"/>
      <c r="ANP100" s="129"/>
      <c r="ANQ100" s="129"/>
      <c r="ANR100" s="129"/>
      <c r="ANS100" s="129"/>
      <c r="ANT100" s="129"/>
      <c r="ANU100" s="129"/>
      <c r="ANV100" s="129"/>
      <c r="ANW100" s="129"/>
      <c r="ANX100" s="129"/>
      <c r="ANY100" s="129"/>
      <c r="ANZ100" s="129"/>
      <c r="AOA100" s="129"/>
      <c r="AOB100" s="129"/>
      <c r="AOC100" s="129"/>
      <c r="AOD100" s="129"/>
      <c r="AOE100" s="129"/>
      <c r="AOF100" s="129"/>
      <c r="AOG100" s="129"/>
      <c r="AOH100" s="129"/>
      <c r="AOI100" s="129"/>
      <c r="AOJ100" s="129"/>
      <c r="AOK100" s="129"/>
      <c r="AOL100" s="129"/>
      <c r="AOM100" s="129"/>
      <c r="AON100" s="129"/>
      <c r="AOO100" s="129"/>
      <c r="AOP100" s="129"/>
      <c r="AOQ100" s="129"/>
      <c r="AOR100" s="129"/>
      <c r="AOS100" s="129"/>
      <c r="AOT100" s="129"/>
      <c r="AOU100" s="129"/>
      <c r="AOV100" s="129"/>
      <c r="AOW100" s="129"/>
      <c r="AOX100" s="129"/>
      <c r="AOY100" s="129"/>
      <c r="AOZ100" s="129"/>
      <c r="APA100" s="129"/>
      <c r="APB100" s="129"/>
      <c r="APC100" s="129"/>
      <c r="APD100" s="129"/>
      <c r="APE100" s="129"/>
      <c r="APF100" s="129"/>
      <c r="APG100" s="129"/>
      <c r="APH100" s="129"/>
      <c r="API100" s="129"/>
      <c r="APJ100" s="129"/>
      <c r="APK100" s="129"/>
      <c r="APL100" s="129"/>
      <c r="APM100" s="129"/>
      <c r="APN100" s="129"/>
      <c r="APO100" s="129"/>
      <c r="APP100" s="129"/>
      <c r="APQ100" s="129"/>
      <c r="APR100" s="129"/>
      <c r="APS100" s="129"/>
      <c r="APT100" s="129"/>
      <c r="APU100" s="129"/>
      <c r="APV100" s="129"/>
      <c r="APW100" s="129"/>
      <c r="APX100" s="129"/>
      <c r="APY100" s="129"/>
      <c r="APZ100" s="129"/>
      <c r="AQA100" s="129"/>
      <c r="AQB100" s="129"/>
      <c r="AQC100" s="129"/>
      <c r="AQD100" s="129"/>
      <c r="AQE100" s="129"/>
      <c r="AQF100" s="129"/>
      <c r="AQG100" s="129"/>
      <c r="AQH100" s="129"/>
      <c r="AQI100" s="129"/>
      <c r="AQJ100" s="129"/>
      <c r="AQK100" s="129"/>
      <c r="AQL100" s="129"/>
      <c r="AQM100" s="129"/>
      <c r="AQN100" s="129"/>
      <c r="AQO100" s="129"/>
      <c r="AQP100" s="129"/>
      <c r="AQQ100" s="129"/>
      <c r="AQR100" s="129"/>
      <c r="AQS100" s="129"/>
      <c r="AQT100" s="129"/>
      <c r="AQU100" s="129"/>
      <c r="AQV100" s="129"/>
      <c r="AQW100" s="129"/>
      <c r="AQX100" s="129"/>
      <c r="AQY100" s="129"/>
      <c r="AQZ100" s="129"/>
      <c r="ARA100" s="129"/>
      <c r="ARB100" s="129"/>
      <c r="ARC100" s="129"/>
      <c r="ARD100" s="129"/>
      <c r="ARE100" s="129"/>
      <c r="ARF100" s="129"/>
      <c r="ARG100" s="129"/>
      <c r="ARH100" s="129"/>
      <c r="ARI100" s="129"/>
      <c r="ARJ100" s="129"/>
      <c r="ARK100" s="129"/>
      <c r="ARL100" s="129"/>
      <c r="ARM100" s="129"/>
      <c r="ARN100" s="129"/>
      <c r="ARO100" s="129"/>
      <c r="ARP100" s="129"/>
      <c r="ARQ100" s="129"/>
      <c r="ARR100" s="129"/>
      <c r="ARS100" s="129"/>
      <c r="ART100" s="129"/>
      <c r="ARU100" s="129"/>
      <c r="ARV100" s="129"/>
      <c r="ARW100" s="129"/>
      <c r="ARX100" s="129"/>
      <c r="ARY100" s="129"/>
      <c r="ARZ100" s="129"/>
      <c r="ASA100" s="129"/>
      <c r="ASB100" s="129"/>
      <c r="ASC100" s="129"/>
      <c r="ASD100" s="129"/>
      <c r="ASE100" s="129"/>
      <c r="ASF100" s="129"/>
      <c r="ASG100" s="129"/>
      <c r="ASH100" s="129"/>
      <c r="ASI100" s="129"/>
      <c r="ASJ100" s="129"/>
      <c r="ASK100" s="129"/>
      <c r="ASL100" s="129"/>
      <c r="ASM100" s="129"/>
      <c r="ASN100" s="129"/>
      <c r="ASO100" s="129"/>
      <c r="ASP100" s="129"/>
      <c r="ASQ100" s="129"/>
      <c r="ASR100" s="129"/>
      <c r="ASS100" s="129"/>
      <c r="AST100" s="129"/>
      <c r="ASU100" s="129"/>
      <c r="ASV100" s="129"/>
      <c r="ASW100" s="129"/>
      <c r="ASX100" s="129"/>
      <c r="ASY100" s="129"/>
      <c r="ASZ100" s="129"/>
      <c r="ATA100" s="129"/>
      <c r="ATB100" s="129"/>
      <c r="ATC100" s="129"/>
      <c r="ATD100" s="129"/>
      <c r="ATE100" s="129"/>
      <c r="ATF100" s="129"/>
      <c r="ATG100" s="129"/>
      <c r="ATH100" s="129"/>
      <c r="ATI100" s="129"/>
      <c r="ATJ100" s="129"/>
      <c r="ATK100" s="129"/>
      <c r="ATL100" s="129"/>
      <c r="ATM100" s="129"/>
      <c r="ATN100" s="129"/>
      <c r="ATO100" s="129"/>
      <c r="ATP100" s="129"/>
      <c r="ATQ100" s="129"/>
      <c r="ATR100" s="129"/>
      <c r="ATS100" s="129"/>
      <c r="ATT100" s="129"/>
      <c r="ATU100" s="129"/>
      <c r="ATV100" s="129"/>
      <c r="ATW100" s="129"/>
      <c r="ATX100" s="129"/>
      <c r="ATY100" s="129"/>
      <c r="ATZ100" s="129"/>
      <c r="AUA100" s="129"/>
      <c r="AUB100" s="129"/>
      <c r="AUC100" s="129"/>
      <c r="AUD100" s="129"/>
      <c r="AUE100" s="129"/>
      <c r="AUF100" s="129"/>
      <c r="AUG100" s="129"/>
      <c r="AUH100" s="129"/>
      <c r="AUI100" s="129"/>
      <c r="AUJ100" s="129"/>
      <c r="AUK100" s="129"/>
      <c r="AUL100" s="129"/>
      <c r="AUM100" s="129"/>
      <c r="AUN100" s="129"/>
      <c r="AUO100" s="129"/>
      <c r="AUP100" s="129"/>
      <c r="AUQ100" s="129"/>
      <c r="AUR100" s="129"/>
      <c r="AUS100" s="129"/>
      <c r="AUT100" s="129"/>
      <c r="AUU100" s="129"/>
      <c r="AUV100" s="129"/>
      <c r="AUW100" s="129"/>
      <c r="AUX100" s="129"/>
      <c r="AUY100" s="129"/>
      <c r="AUZ100" s="129"/>
      <c r="AVA100" s="129"/>
      <c r="AVB100" s="129"/>
      <c r="AVC100" s="129"/>
      <c r="AVD100" s="129"/>
      <c r="AVE100" s="129"/>
      <c r="AVF100" s="129"/>
      <c r="AVG100" s="129"/>
      <c r="AVH100" s="129"/>
      <c r="AVI100" s="129"/>
      <c r="AVJ100" s="129"/>
      <c r="AVK100" s="129"/>
      <c r="AVL100" s="129"/>
      <c r="AVM100" s="129"/>
      <c r="AVN100" s="129"/>
      <c r="AVO100" s="129"/>
      <c r="AVP100" s="129"/>
      <c r="AVQ100" s="129"/>
      <c r="AVR100" s="129"/>
      <c r="AVS100" s="129"/>
      <c r="AVT100" s="129"/>
      <c r="AVU100" s="129"/>
      <c r="AVV100" s="129"/>
      <c r="AVW100" s="129"/>
      <c r="AVX100" s="129"/>
      <c r="AVY100" s="129"/>
      <c r="AVZ100" s="129"/>
      <c r="AWA100" s="129"/>
      <c r="AWB100" s="129"/>
      <c r="AWC100" s="129"/>
      <c r="AWD100" s="129"/>
      <c r="AWE100" s="129"/>
      <c r="AWF100" s="129"/>
      <c r="AWG100" s="129"/>
      <c r="AWH100" s="129"/>
      <c r="AWI100" s="129"/>
      <c r="AWJ100" s="129"/>
      <c r="AWK100" s="129"/>
      <c r="AWL100" s="129"/>
      <c r="AWM100" s="129"/>
      <c r="AWN100" s="129"/>
      <c r="AWO100" s="129"/>
      <c r="AWP100" s="129"/>
      <c r="AWQ100" s="129"/>
      <c r="AWR100" s="129"/>
      <c r="AWS100" s="129"/>
      <c r="AWT100" s="129"/>
      <c r="AWU100" s="129"/>
      <c r="AWV100" s="129"/>
      <c r="AWW100" s="129"/>
      <c r="AWX100" s="129"/>
      <c r="AWY100" s="129"/>
      <c r="AWZ100" s="129"/>
      <c r="AXA100" s="129"/>
      <c r="AXB100" s="129"/>
      <c r="AXC100" s="129"/>
      <c r="AXD100" s="129"/>
      <c r="AXE100" s="129"/>
      <c r="AXF100" s="129"/>
      <c r="AXG100" s="129"/>
      <c r="AXH100" s="129"/>
      <c r="AXI100" s="129"/>
      <c r="AXJ100" s="129"/>
      <c r="AXK100" s="129"/>
      <c r="AXL100" s="129"/>
      <c r="AXM100" s="129"/>
      <c r="AXN100" s="129"/>
      <c r="AXO100" s="129"/>
      <c r="AXP100" s="129"/>
      <c r="AXQ100" s="129"/>
      <c r="AXR100" s="129"/>
      <c r="AXS100" s="129"/>
      <c r="AXT100" s="129"/>
      <c r="AXU100" s="129"/>
      <c r="AXV100" s="129"/>
      <c r="AXW100" s="129"/>
      <c r="AXX100" s="129"/>
      <c r="AXY100" s="129"/>
      <c r="AXZ100" s="129"/>
      <c r="AYA100" s="129"/>
      <c r="AYB100" s="129"/>
      <c r="AYC100" s="129"/>
      <c r="AYD100" s="129"/>
      <c r="AYE100" s="129"/>
      <c r="AYF100" s="129"/>
      <c r="AYG100" s="129"/>
      <c r="AYH100" s="129"/>
      <c r="AYI100" s="129"/>
      <c r="AYJ100" s="129"/>
      <c r="AYK100" s="129"/>
      <c r="AYL100" s="129"/>
      <c r="AYM100" s="129"/>
      <c r="AYN100" s="129"/>
      <c r="AYO100" s="129"/>
      <c r="AYP100" s="129"/>
      <c r="AYQ100" s="129"/>
      <c r="AYR100" s="129"/>
      <c r="AYS100" s="129"/>
      <c r="AYT100" s="129"/>
      <c r="AYU100" s="129"/>
      <c r="AYV100" s="129"/>
      <c r="AYW100" s="129"/>
      <c r="AYX100" s="129"/>
      <c r="AYY100" s="129"/>
      <c r="AYZ100" s="129"/>
      <c r="AZA100" s="129"/>
      <c r="AZB100" s="129"/>
      <c r="AZC100" s="129"/>
      <c r="AZD100" s="129"/>
      <c r="AZE100" s="129"/>
      <c r="AZF100" s="129"/>
      <c r="AZG100" s="129"/>
      <c r="AZH100" s="129"/>
      <c r="AZI100" s="129"/>
      <c r="AZJ100" s="129"/>
      <c r="AZK100" s="129"/>
      <c r="AZL100" s="129"/>
      <c r="AZM100" s="129"/>
      <c r="AZN100" s="129"/>
      <c r="AZO100" s="129"/>
      <c r="AZP100" s="129"/>
      <c r="AZQ100" s="129"/>
      <c r="AZR100" s="129"/>
      <c r="AZS100" s="129"/>
      <c r="AZT100" s="129"/>
      <c r="AZU100" s="129"/>
      <c r="AZV100" s="129"/>
      <c r="AZW100" s="129"/>
      <c r="AZX100" s="129"/>
      <c r="AZY100" s="129"/>
      <c r="AZZ100" s="129"/>
      <c r="BAA100" s="129"/>
      <c r="BAB100" s="129"/>
      <c r="BAC100" s="129"/>
      <c r="BAD100" s="129"/>
      <c r="BAE100" s="129"/>
      <c r="BAF100" s="129"/>
      <c r="BAG100" s="129"/>
      <c r="BAH100" s="129"/>
      <c r="BAI100" s="129"/>
      <c r="BAJ100" s="129"/>
      <c r="BAK100" s="129"/>
      <c r="BAL100" s="129"/>
      <c r="BAM100" s="129"/>
      <c r="BAN100" s="129"/>
      <c r="BAO100" s="129"/>
      <c r="BAP100" s="129"/>
      <c r="BAQ100" s="129"/>
      <c r="BAR100" s="129"/>
      <c r="BAS100" s="129"/>
      <c r="BAT100" s="129"/>
      <c r="BAU100" s="129"/>
      <c r="BAV100" s="129"/>
      <c r="BAW100" s="129"/>
      <c r="BAX100" s="129"/>
      <c r="BAY100" s="129"/>
      <c r="BAZ100" s="129"/>
      <c r="BBA100" s="129"/>
      <c r="BBB100" s="129"/>
      <c r="BBC100" s="129"/>
      <c r="BBD100" s="129"/>
      <c r="BBE100" s="129"/>
      <c r="BBF100" s="129"/>
      <c r="BBG100" s="129"/>
      <c r="BBH100" s="129"/>
      <c r="BBI100" s="129"/>
      <c r="BBJ100" s="129"/>
      <c r="BBK100" s="129"/>
      <c r="BBL100" s="129"/>
      <c r="BBM100" s="129"/>
      <c r="BBN100" s="129"/>
      <c r="BBO100" s="129"/>
      <c r="BBP100" s="129"/>
      <c r="BBQ100" s="129"/>
      <c r="BBR100" s="129"/>
      <c r="BBS100" s="129"/>
      <c r="BBT100" s="129"/>
      <c r="BBU100" s="129"/>
      <c r="BBV100" s="129"/>
      <c r="BBW100" s="129"/>
      <c r="BBX100" s="129"/>
      <c r="BBY100" s="129"/>
      <c r="BBZ100" s="129"/>
      <c r="BCA100" s="129"/>
      <c r="BCB100" s="129"/>
      <c r="BCC100" s="129"/>
      <c r="BCD100" s="129"/>
      <c r="BCE100" s="129"/>
      <c r="BCF100" s="129"/>
      <c r="BCG100" s="129"/>
      <c r="BCH100" s="129"/>
      <c r="BCI100" s="129"/>
      <c r="BCJ100" s="129"/>
      <c r="BCK100" s="129"/>
      <c r="BCL100" s="129"/>
      <c r="BCM100" s="129"/>
      <c r="BCN100" s="129"/>
      <c r="BCO100" s="129"/>
      <c r="BCP100" s="129"/>
      <c r="BCQ100" s="129"/>
      <c r="BCR100" s="129"/>
      <c r="BCS100" s="129"/>
      <c r="BCT100" s="129"/>
      <c r="BCU100" s="129"/>
      <c r="BCV100" s="129"/>
      <c r="BCW100" s="129"/>
      <c r="BCX100" s="129"/>
      <c r="BCY100" s="129"/>
      <c r="BCZ100" s="129"/>
      <c r="BDA100" s="129"/>
      <c r="BDB100" s="129"/>
      <c r="BDC100" s="129"/>
      <c r="BDD100" s="129"/>
      <c r="BDE100" s="129"/>
      <c r="BDF100" s="129"/>
      <c r="BDG100" s="129"/>
      <c r="BDH100" s="129"/>
      <c r="BDI100" s="129"/>
      <c r="BDJ100" s="129"/>
      <c r="BDK100" s="129"/>
      <c r="BDL100" s="129"/>
      <c r="BDM100" s="129"/>
      <c r="BDN100" s="129"/>
      <c r="BDO100" s="129"/>
      <c r="BDP100" s="129"/>
      <c r="BDQ100" s="129"/>
      <c r="BDR100" s="129"/>
      <c r="BDS100" s="129"/>
      <c r="BDT100" s="129"/>
      <c r="BDU100" s="129"/>
      <c r="BDV100" s="129"/>
      <c r="BDW100" s="129"/>
      <c r="BDX100" s="129"/>
      <c r="BDY100" s="129"/>
      <c r="BDZ100" s="129"/>
      <c r="BEA100" s="129"/>
      <c r="BEB100" s="129"/>
      <c r="BEC100" s="129"/>
      <c r="BED100" s="129"/>
      <c r="BEE100" s="129"/>
      <c r="BEF100" s="129"/>
      <c r="BEG100" s="129"/>
      <c r="BEH100" s="129"/>
      <c r="BEI100" s="129"/>
      <c r="BEJ100" s="129"/>
      <c r="BEK100" s="129"/>
      <c r="BEL100" s="129"/>
      <c r="BEM100" s="129"/>
      <c r="BEN100" s="129"/>
      <c r="BEO100" s="129"/>
      <c r="BEP100" s="129"/>
      <c r="BEQ100" s="129"/>
      <c r="BER100" s="129"/>
      <c r="BES100" s="129"/>
      <c r="BET100" s="129"/>
      <c r="BEU100" s="129"/>
      <c r="BEV100" s="129"/>
      <c r="BEW100" s="129"/>
      <c r="BEX100" s="129"/>
      <c r="BEY100" s="129"/>
      <c r="BEZ100" s="129"/>
      <c r="BFA100" s="129"/>
      <c r="BFB100" s="129"/>
      <c r="BFC100" s="129"/>
      <c r="BFD100" s="129"/>
      <c r="BFE100" s="129"/>
      <c r="BFF100" s="129"/>
      <c r="BFG100" s="129"/>
      <c r="BFH100" s="129"/>
      <c r="BFI100" s="129"/>
      <c r="BFJ100" s="129"/>
      <c r="BFK100" s="129"/>
      <c r="BFL100" s="129"/>
      <c r="BFM100" s="129"/>
      <c r="BFN100" s="129"/>
      <c r="BFO100" s="129"/>
      <c r="BFP100" s="129"/>
      <c r="BFQ100" s="129"/>
      <c r="BFR100" s="129"/>
      <c r="BFS100" s="129"/>
      <c r="BFT100" s="129"/>
      <c r="BFU100" s="129"/>
      <c r="BFV100" s="129"/>
      <c r="BFW100" s="129"/>
      <c r="BFX100" s="129"/>
      <c r="BFY100" s="129"/>
      <c r="BFZ100" s="129"/>
      <c r="BGA100" s="129"/>
      <c r="BGB100" s="129"/>
      <c r="BGC100" s="129"/>
      <c r="BGD100" s="129"/>
      <c r="BGE100" s="129"/>
      <c r="BGF100" s="129"/>
      <c r="BGG100" s="129"/>
      <c r="BGH100" s="129"/>
      <c r="BGI100" s="129"/>
      <c r="BGJ100" s="129"/>
      <c r="BGK100" s="129"/>
      <c r="BGL100" s="129"/>
      <c r="BGM100" s="129"/>
      <c r="BGN100" s="129"/>
      <c r="BGO100" s="129"/>
      <c r="BGP100" s="129"/>
      <c r="BGQ100" s="129"/>
      <c r="BGR100" s="129"/>
      <c r="BGS100" s="129"/>
      <c r="BGT100" s="129"/>
      <c r="BGU100" s="129"/>
      <c r="BGV100" s="129"/>
      <c r="BGW100" s="129"/>
      <c r="BGX100" s="129"/>
      <c r="BGY100" s="129"/>
      <c r="BGZ100" s="129"/>
      <c r="BHA100" s="129"/>
      <c r="BHB100" s="129"/>
      <c r="BHC100" s="129"/>
      <c r="BHD100" s="129"/>
      <c r="BHE100" s="129"/>
      <c r="BHF100" s="129"/>
      <c r="BHG100" s="129"/>
      <c r="BHH100" s="129"/>
      <c r="BHI100" s="129"/>
      <c r="BHJ100" s="129"/>
      <c r="BHK100" s="129"/>
      <c r="BHL100" s="129"/>
      <c r="BHM100" s="129"/>
      <c r="BHN100" s="129"/>
      <c r="BHO100" s="129"/>
      <c r="BHP100" s="129"/>
      <c r="BHQ100" s="129"/>
      <c r="BHR100" s="129"/>
      <c r="BHS100" s="129"/>
      <c r="BHT100" s="129"/>
      <c r="BHU100" s="129"/>
      <c r="BHV100" s="129"/>
      <c r="BHW100" s="129"/>
      <c r="BHX100" s="129"/>
      <c r="BHY100" s="129"/>
      <c r="BHZ100" s="129"/>
      <c r="BIA100" s="129"/>
      <c r="BIB100" s="129"/>
      <c r="BIC100" s="129"/>
      <c r="BID100" s="129"/>
      <c r="BIE100" s="129"/>
      <c r="BIF100" s="129"/>
      <c r="BIG100" s="129"/>
      <c r="BIH100" s="129"/>
      <c r="BII100" s="129"/>
      <c r="BIJ100" s="129"/>
      <c r="BIK100" s="129"/>
      <c r="BIL100" s="129"/>
      <c r="BIM100" s="129"/>
      <c r="BIN100" s="129"/>
      <c r="BIO100" s="129"/>
      <c r="BIP100" s="129"/>
      <c r="BIQ100" s="129"/>
      <c r="BIR100" s="129"/>
      <c r="BIS100" s="129"/>
      <c r="BIT100" s="129"/>
      <c r="BIU100" s="129"/>
      <c r="BIV100" s="129"/>
      <c r="BIW100" s="129"/>
      <c r="BIX100" s="129"/>
      <c r="BIY100" s="129"/>
      <c r="BIZ100" s="129"/>
      <c r="BJA100" s="129"/>
      <c r="BJB100" s="129"/>
      <c r="BJC100" s="129"/>
      <c r="BJD100" s="129"/>
      <c r="BJE100" s="129"/>
      <c r="BJF100" s="129"/>
      <c r="BJG100" s="129"/>
      <c r="BJH100" s="129"/>
      <c r="BJI100" s="129"/>
      <c r="BJJ100" s="129"/>
      <c r="BJK100" s="129"/>
      <c r="BJL100" s="129"/>
      <c r="BJM100" s="129"/>
      <c r="BJN100" s="129"/>
      <c r="BJO100" s="129"/>
      <c r="BJP100" s="129"/>
      <c r="BJQ100" s="129"/>
      <c r="BJR100" s="129"/>
      <c r="BJS100" s="129"/>
      <c r="BJT100" s="129"/>
      <c r="BJU100" s="129"/>
      <c r="BJV100" s="129"/>
      <c r="BJW100" s="129"/>
      <c r="BJX100" s="129"/>
      <c r="BJY100" s="129"/>
      <c r="BJZ100" s="129"/>
      <c r="BKA100" s="129"/>
      <c r="BKB100" s="129"/>
      <c r="BKC100" s="129"/>
      <c r="BKD100" s="129"/>
      <c r="BKE100" s="129"/>
      <c r="BKF100" s="129"/>
      <c r="BKG100" s="129"/>
      <c r="BKH100" s="129"/>
      <c r="BKI100" s="129"/>
      <c r="BKJ100" s="129"/>
      <c r="BKK100" s="129"/>
      <c r="BKL100" s="129"/>
      <c r="BKM100" s="129"/>
      <c r="BKN100" s="129"/>
      <c r="BKO100" s="129"/>
      <c r="BKP100" s="129"/>
      <c r="BKQ100" s="129"/>
      <c r="BKR100" s="129"/>
      <c r="BKS100" s="129"/>
      <c r="BKT100" s="129"/>
      <c r="BKU100" s="129"/>
      <c r="BKV100" s="129"/>
      <c r="BKW100" s="129"/>
      <c r="BKX100" s="129"/>
      <c r="BKY100" s="129"/>
      <c r="BKZ100" s="129"/>
      <c r="BLA100" s="129"/>
      <c r="BLB100" s="129"/>
      <c r="BLC100" s="129"/>
      <c r="BLD100" s="129"/>
      <c r="BLE100" s="129"/>
      <c r="BLF100" s="129"/>
      <c r="BLG100" s="129"/>
      <c r="BLH100" s="129"/>
      <c r="BLI100" s="129"/>
      <c r="BLJ100" s="129"/>
      <c r="BLK100" s="129"/>
      <c r="BLL100" s="129"/>
      <c r="BLM100" s="129"/>
      <c r="BLN100" s="129"/>
      <c r="BLO100" s="129"/>
      <c r="BLP100" s="129"/>
      <c r="BLQ100" s="129"/>
      <c r="BLR100" s="129"/>
      <c r="BLS100" s="129"/>
      <c r="BLT100" s="129"/>
      <c r="BLU100" s="129"/>
      <c r="BLV100" s="129"/>
      <c r="BLW100" s="129"/>
      <c r="BLX100" s="129"/>
      <c r="BLY100" s="129"/>
      <c r="BLZ100" s="129"/>
      <c r="BMA100" s="129"/>
      <c r="BMB100" s="129"/>
      <c r="BMC100" s="129"/>
      <c r="BMD100" s="129"/>
      <c r="BME100" s="129"/>
      <c r="BMF100" s="129"/>
      <c r="BMG100" s="129"/>
      <c r="BMH100" s="129"/>
      <c r="BMI100" s="129"/>
      <c r="BMJ100" s="129"/>
      <c r="BMK100" s="129"/>
      <c r="BML100" s="129"/>
      <c r="BMM100" s="129"/>
      <c r="BMN100" s="129"/>
      <c r="BMO100" s="129"/>
      <c r="BMP100" s="129"/>
      <c r="BMQ100" s="129"/>
      <c r="BMR100" s="129"/>
      <c r="BMS100" s="129"/>
      <c r="BMT100" s="129"/>
      <c r="BMU100" s="129"/>
      <c r="BMV100" s="129"/>
      <c r="BMW100" s="129"/>
      <c r="BMX100" s="129"/>
      <c r="BMY100" s="129"/>
      <c r="BMZ100" s="129"/>
      <c r="BNA100" s="129"/>
      <c r="BNB100" s="129"/>
      <c r="BNC100" s="129"/>
      <c r="BND100" s="129"/>
      <c r="BNE100" s="129"/>
      <c r="BNF100" s="129"/>
      <c r="BNG100" s="129"/>
      <c r="BNH100" s="129"/>
      <c r="BNI100" s="129"/>
      <c r="BNJ100" s="129"/>
      <c r="BNK100" s="129"/>
      <c r="BNL100" s="129"/>
      <c r="BNM100" s="129"/>
      <c r="BNN100" s="129"/>
      <c r="BNO100" s="129"/>
      <c r="BNP100" s="129"/>
      <c r="BNQ100" s="129"/>
      <c r="BNR100" s="129"/>
      <c r="BNS100" s="129"/>
      <c r="BNT100" s="129"/>
      <c r="BNU100" s="129"/>
      <c r="BNV100" s="129"/>
      <c r="BNW100" s="129"/>
      <c r="BNX100" s="129"/>
      <c r="BNY100" s="129"/>
      <c r="BNZ100" s="129"/>
      <c r="BOA100" s="129"/>
      <c r="BOB100" s="129"/>
      <c r="BOC100" s="129"/>
      <c r="BOD100" s="129"/>
      <c r="BOE100" s="129"/>
      <c r="BOF100" s="129"/>
      <c r="BOG100" s="129"/>
      <c r="BOH100" s="129"/>
      <c r="BOI100" s="129"/>
      <c r="BOJ100" s="129"/>
      <c r="BOK100" s="129"/>
      <c r="BOL100" s="129"/>
      <c r="BOM100" s="129"/>
      <c r="BON100" s="129"/>
      <c r="BOO100" s="129"/>
      <c r="BOP100" s="129"/>
      <c r="BOQ100" s="129"/>
      <c r="BOR100" s="129"/>
      <c r="BOS100" s="129"/>
      <c r="BOT100" s="129"/>
      <c r="BOU100" s="129"/>
      <c r="BOV100" s="129"/>
      <c r="BOW100" s="129"/>
      <c r="BOX100" s="129"/>
      <c r="BOY100" s="129"/>
      <c r="BOZ100" s="129"/>
      <c r="BPA100" s="129"/>
      <c r="BPB100" s="129"/>
      <c r="BPC100" s="129"/>
      <c r="BPD100" s="129"/>
      <c r="BPE100" s="129"/>
      <c r="BPF100" s="129"/>
      <c r="BPG100" s="129"/>
      <c r="BPH100" s="129"/>
      <c r="BPI100" s="129"/>
      <c r="BPJ100" s="129"/>
      <c r="BPK100" s="129"/>
      <c r="BPL100" s="129"/>
      <c r="BPM100" s="129"/>
      <c r="BPN100" s="129"/>
      <c r="BPO100" s="129"/>
      <c r="BPP100" s="129"/>
      <c r="BPQ100" s="129"/>
      <c r="BPR100" s="129"/>
      <c r="BPS100" s="129"/>
      <c r="BPT100" s="129"/>
      <c r="BPU100" s="129"/>
      <c r="BPV100" s="129"/>
      <c r="BPW100" s="129"/>
      <c r="BPX100" s="129"/>
      <c r="BPY100" s="129"/>
      <c r="BPZ100" s="129"/>
      <c r="BQA100" s="129"/>
      <c r="BQB100" s="129"/>
      <c r="BQC100" s="129"/>
      <c r="BQD100" s="129"/>
      <c r="BQE100" s="129"/>
      <c r="BQF100" s="129"/>
      <c r="BQG100" s="129"/>
      <c r="BQH100" s="129"/>
      <c r="BQI100" s="129"/>
      <c r="BQJ100" s="129"/>
      <c r="BQK100" s="129"/>
      <c r="BQL100" s="129"/>
      <c r="BQM100" s="129"/>
      <c r="BQN100" s="129"/>
      <c r="BQO100" s="129"/>
      <c r="BQP100" s="129"/>
      <c r="BQQ100" s="129"/>
      <c r="BQR100" s="129"/>
      <c r="BQS100" s="129"/>
      <c r="BQT100" s="129"/>
      <c r="BQU100" s="129"/>
      <c r="BQV100" s="129"/>
      <c r="BQW100" s="129"/>
      <c r="BQX100" s="129"/>
      <c r="BQY100" s="129"/>
      <c r="BQZ100" s="129"/>
      <c r="BRA100" s="129"/>
      <c r="BRB100" s="129"/>
      <c r="BRC100" s="129"/>
      <c r="BRD100" s="129"/>
      <c r="BRE100" s="129"/>
      <c r="BRF100" s="129"/>
      <c r="BRG100" s="129"/>
      <c r="BRH100" s="129"/>
      <c r="BRI100" s="129"/>
      <c r="BRJ100" s="129"/>
      <c r="BRK100" s="129"/>
      <c r="BRL100" s="129"/>
      <c r="BRM100" s="129"/>
      <c r="BRN100" s="129"/>
      <c r="BRO100" s="129"/>
      <c r="BRP100" s="129"/>
      <c r="BRQ100" s="129"/>
      <c r="BRR100" s="129"/>
      <c r="BRS100" s="129"/>
      <c r="BRT100" s="129"/>
      <c r="BRU100" s="129"/>
      <c r="BRV100" s="129"/>
      <c r="BRW100" s="129"/>
      <c r="BRX100" s="129"/>
      <c r="BRY100" s="129"/>
      <c r="BRZ100" s="129"/>
      <c r="BSA100" s="129"/>
      <c r="BSB100" s="129"/>
      <c r="BSC100" s="129"/>
      <c r="BSD100" s="129"/>
      <c r="BSE100" s="129"/>
      <c r="BSF100" s="129"/>
      <c r="BSG100" s="129"/>
      <c r="BSH100" s="129"/>
      <c r="BSI100" s="129"/>
      <c r="BSJ100" s="129"/>
      <c r="BSK100" s="129"/>
      <c r="BSL100" s="129"/>
      <c r="BSM100" s="129"/>
      <c r="BSN100" s="129"/>
      <c r="BSO100" s="129"/>
      <c r="BSP100" s="129"/>
      <c r="BSQ100" s="129"/>
      <c r="BSR100" s="129"/>
      <c r="BSS100" s="129"/>
      <c r="BST100" s="129"/>
      <c r="BSU100" s="129"/>
      <c r="BSV100" s="129"/>
      <c r="BSW100" s="129"/>
      <c r="BSX100" s="129"/>
      <c r="BSY100" s="129"/>
      <c r="BSZ100" s="129"/>
      <c r="BTA100" s="129"/>
      <c r="BTB100" s="129"/>
      <c r="BTC100" s="129"/>
      <c r="BTD100" s="129"/>
      <c r="BTE100" s="129"/>
      <c r="BTF100" s="129"/>
      <c r="BTG100" s="129"/>
      <c r="BTH100" s="129"/>
      <c r="BTI100" s="129"/>
      <c r="BTJ100" s="129"/>
      <c r="BTK100" s="129"/>
      <c r="BTL100" s="129"/>
      <c r="BTM100" s="129"/>
      <c r="BTN100" s="129"/>
      <c r="BTO100" s="129"/>
      <c r="BTP100" s="129"/>
      <c r="BTQ100" s="129"/>
      <c r="BTR100" s="129"/>
      <c r="BTS100" s="129"/>
      <c r="BTT100" s="129"/>
      <c r="BTU100" s="129"/>
      <c r="BTV100" s="129"/>
      <c r="BTW100" s="129"/>
      <c r="BTX100" s="129"/>
      <c r="BTY100" s="129"/>
      <c r="BTZ100" s="129"/>
      <c r="BUA100" s="129"/>
      <c r="BUB100" s="129"/>
      <c r="BUC100" s="129"/>
      <c r="BUD100" s="129"/>
      <c r="BUE100" s="129"/>
      <c r="BUF100" s="129"/>
      <c r="BUG100" s="129"/>
      <c r="BUH100" s="129"/>
      <c r="BUI100" s="129"/>
      <c r="BUJ100" s="129"/>
      <c r="BUK100" s="129"/>
      <c r="BUL100" s="129"/>
      <c r="BUM100" s="129"/>
      <c r="BUN100" s="129"/>
      <c r="BUO100" s="129"/>
      <c r="BUP100" s="129"/>
      <c r="BUQ100" s="129"/>
      <c r="BUR100" s="129"/>
      <c r="BUS100" s="129"/>
      <c r="BUT100" s="129"/>
      <c r="BUU100" s="129"/>
      <c r="BUV100" s="129"/>
      <c r="BUW100" s="129"/>
      <c r="BUX100" s="129"/>
      <c r="BUY100" s="129"/>
      <c r="BUZ100" s="129"/>
      <c r="BVA100" s="129"/>
      <c r="BVB100" s="129"/>
      <c r="BVC100" s="129"/>
      <c r="BVD100" s="129"/>
      <c r="BVE100" s="129"/>
      <c r="BVF100" s="129"/>
      <c r="BVG100" s="129"/>
      <c r="BVH100" s="129"/>
      <c r="BVI100" s="129"/>
      <c r="BVJ100" s="129"/>
      <c r="BVK100" s="129"/>
      <c r="BVL100" s="129"/>
      <c r="BVM100" s="129"/>
      <c r="BVN100" s="129"/>
      <c r="BVO100" s="129"/>
      <c r="BVP100" s="129"/>
      <c r="BVQ100" s="129"/>
      <c r="BVR100" s="129"/>
      <c r="BVS100" s="129"/>
      <c r="BVT100" s="129"/>
      <c r="BVU100" s="129"/>
      <c r="BVV100" s="129"/>
      <c r="BVW100" s="129"/>
      <c r="BVX100" s="129"/>
      <c r="BVY100" s="129"/>
      <c r="BVZ100" s="129"/>
      <c r="BWA100" s="129"/>
      <c r="BWB100" s="129"/>
      <c r="BWC100" s="129"/>
      <c r="BWD100" s="129"/>
      <c r="BWE100" s="129"/>
      <c r="BWF100" s="129"/>
      <c r="BWG100" s="129"/>
      <c r="BWH100" s="129"/>
      <c r="BWI100" s="129"/>
      <c r="BWJ100" s="129"/>
      <c r="BWK100" s="129"/>
      <c r="BWL100" s="129"/>
      <c r="BWM100" s="129"/>
      <c r="BWN100" s="129"/>
      <c r="BWO100" s="129"/>
      <c r="BWP100" s="129"/>
      <c r="BWQ100" s="129"/>
      <c r="BWR100" s="129"/>
      <c r="BWS100" s="129"/>
      <c r="BWT100" s="129"/>
      <c r="BWU100" s="129"/>
      <c r="BWV100" s="129"/>
      <c r="BWW100" s="129"/>
      <c r="BWX100" s="129"/>
      <c r="BWY100" s="129"/>
      <c r="BWZ100" s="129"/>
      <c r="BXA100" s="129"/>
      <c r="BXB100" s="129"/>
      <c r="BXC100" s="129"/>
      <c r="BXD100" s="129"/>
      <c r="BXE100" s="129"/>
      <c r="BXF100" s="129"/>
      <c r="BXG100" s="129"/>
      <c r="BXH100" s="129"/>
      <c r="BXI100" s="129"/>
      <c r="BXJ100" s="129"/>
      <c r="BXK100" s="129"/>
      <c r="BXL100" s="129"/>
      <c r="BXM100" s="129"/>
      <c r="BXN100" s="129"/>
      <c r="BXO100" s="129"/>
      <c r="BXP100" s="129"/>
      <c r="BXQ100" s="129"/>
      <c r="BXR100" s="129"/>
      <c r="BXS100" s="129"/>
      <c r="BXT100" s="129"/>
      <c r="BXU100" s="129"/>
      <c r="BXV100" s="129"/>
      <c r="BXW100" s="129"/>
      <c r="BXX100" s="129"/>
      <c r="BXY100" s="129"/>
      <c r="BXZ100" s="129"/>
      <c r="BYA100" s="129"/>
      <c r="BYB100" s="129"/>
      <c r="BYC100" s="129"/>
      <c r="BYD100" s="129"/>
      <c r="BYE100" s="129"/>
      <c r="BYF100" s="129"/>
      <c r="BYG100" s="129"/>
      <c r="BYH100" s="129"/>
      <c r="BYI100" s="129"/>
      <c r="BYJ100" s="129"/>
      <c r="BYK100" s="129"/>
      <c r="BYL100" s="129"/>
      <c r="BYM100" s="129"/>
      <c r="BYN100" s="129"/>
      <c r="BYO100" s="129"/>
      <c r="BYP100" s="129"/>
      <c r="BYQ100" s="129"/>
      <c r="BYR100" s="129"/>
      <c r="BYS100" s="129"/>
      <c r="BYT100" s="129"/>
      <c r="BYU100" s="129"/>
      <c r="BYV100" s="129"/>
      <c r="BYW100" s="129"/>
      <c r="BYX100" s="129"/>
      <c r="BYY100" s="129"/>
      <c r="BYZ100" s="129"/>
      <c r="BZA100" s="129"/>
      <c r="BZB100" s="129"/>
      <c r="BZC100" s="129"/>
      <c r="BZD100" s="129"/>
      <c r="BZE100" s="129"/>
      <c r="BZF100" s="129"/>
      <c r="BZG100" s="129"/>
      <c r="BZH100" s="129"/>
      <c r="BZI100" s="129"/>
      <c r="BZJ100" s="129"/>
      <c r="BZK100" s="129"/>
      <c r="BZL100" s="129"/>
      <c r="BZM100" s="129"/>
      <c r="BZN100" s="129"/>
      <c r="BZO100" s="129"/>
      <c r="BZP100" s="129"/>
      <c r="BZQ100" s="129"/>
      <c r="BZR100" s="129"/>
      <c r="BZS100" s="129"/>
      <c r="BZT100" s="129"/>
      <c r="BZU100" s="129"/>
      <c r="BZV100" s="129"/>
      <c r="BZW100" s="129"/>
      <c r="BZX100" s="129"/>
      <c r="BZY100" s="129"/>
      <c r="BZZ100" s="129"/>
      <c r="CAA100" s="129"/>
      <c r="CAB100" s="129"/>
      <c r="CAC100" s="129"/>
      <c r="CAD100" s="129"/>
      <c r="CAE100" s="129"/>
      <c r="CAF100" s="129"/>
      <c r="CAG100" s="129"/>
      <c r="CAH100" s="129"/>
      <c r="CAI100" s="129"/>
      <c r="CAJ100" s="129"/>
      <c r="CAK100" s="129"/>
      <c r="CAL100" s="129"/>
      <c r="CAM100" s="129"/>
      <c r="CAN100" s="129"/>
      <c r="CAO100" s="129"/>
      <c r="CAP100" s="129"/>
      <c r="CAQ100" s="129"/>
      <c r="CAR100" s="129"/>
      <c r="CAS100" s="129"/>
      <c r="CAT100" s="129"/>
      <c r="CAU100" s="129"/>
      <c r="CAV100" s="129"/>
      <c r="CAW100" s="129"/>
      <c r="CAX100" s="129"/>
      <c r="CAY100" s="129"/>
      <c r="CAZ100" s="129"/>
      <c r="CBA100" s="129"/>
      <c r="CBB100" s="129"/>
      <c r="CBC100" s="129"/>
      <c r="CBD100" s="129"/>
      <c r="CBE100" s="129"/>
      <c r="CBF100" s="129"/>
      <c r="CBG100" s="129"/>
      <c r="CBH100" s="129"/>
      <c r="CBI100" s="129"/>
      <c r="CBJ100" s="129"/>
      <c r="CBK100" s="129"/>
      <c r="CBL100" s="129"/>
      <c r="CBM100" s="129"/>
      <c r="CBN100" s="129"/>
      <c r="CBO100" s="129"/>
      <c r="CBP100" s="129"/>
      <c r="CBQ100" s="129"/>
      <c r="CBR100" s="129"/>
      <c r="CBS100" s="129"/>
      <c r="CBT100" s="129"/>
      <c r="CBU100" s="129"/>
      <c r="CBV100" s="129"/>
      <c r="CBW100" s="129"/>
      <c r="CBX100" s="129"/>
      <c r="CBY100" s="129"/>
      <c r="CBZ100" s="129"/>
      <c r="CCA100" s="129"/>
      <c r="CCB100" s="129"/>
      <c r="CCC100" s="129"/>
      <c r="CCD100" s="129"/>
      <c r="CCE100" s="129"/>
      <c r="CCF100" s="129"/>
      <c r="CCG100" s="129"/>
      <c r="CCH100" s="129"/>
      <c r="CCI100" s="129"/>
      <c r="CCJ100" s="129"/>
      <c r="CCK100" s="129"/>
      <c r="CCL100" s="129"/>
      <c r="CCM100" s="129"/>
      <c r="CCN100" s="129"/>
      <c r="CCO100" s="129"/>
      <c r="CCP100" s="129"/>
      <c r="CCQ100" s="129"/>
      <c r="CCR100" s="129"/>
      <c r="CCS100" s="129"/>
      <c r="CCT100" s="129"/>
      <c r="CCU100" s="129"/>
      <c r="CCV100" s="129"/>
      <c r="CCW100" s="129"/>
      <c r="CCX100" s="129"/>
      <c r="CCY100" s="129"/>
      <c r="CCZ100" s="129"/>
      <c r="CDA100" s="129"/>
      <c r="CDB100" s="129"/>
      <c r="CDC100" s="129"/>
      <c r="CDD100" s="129"/>
      <c r="CDE100" s="129"/>
      <c r="CDF100" s="129"/>
      <c r="CDG100" s="129"/>
      <c r="CDH100" s="129"/>
      <c r="CDI100" s="129"/>
      <c r="CDJ100" s="129"/>
      <c r="CDK100" s="129"/>
      <c r="CDL100" s="129"/>
      <c r="CDM100" s="129"/>
      <c r="CDN100" s="129"/>
      <c r="CDO100" s="129"/>
      <c r="CDP100" s="129"/>
      <c r="CDQ100" s="129"/>
      <c r="CDR100" s="129"/>
      <c r="CDS100" s="129"/>
      <c r="CDT100" s="129"/>
      <c r="CDU100" s="129"/>
      <c r="CDV100" s="129"/>
      <c r="CDW100" s="129"/>
      <c r="CDX100" s="129"/>
      <c r="CDY100" s="129"/>
      <c r="CDZ100" s="129"/>
      <c r="CEA100" s="129"/>
      <c r="CEB100" s="129"/>
      <c r="CEC100" s="129"/>
      <c r="CED100" s="129"/>
      <c r="CEE100" s="129"/>
      <c r="CEF100" s="129"/>
      <c r="CEG100" s="129"/>
      <c r="CEH100" s="129"/>
      <c r="CEI100" s="129"/>
      <c r="CEJ100" s="129"/>
      <c r="CEK100" s="129"/>
      <c r="CEL100" s="129"/>
      <c r="CEM100" s="129"/>
      <c r="CEN100" s="129"/>
      <c r="CEO100" s="129"/>
      <c r="CEP100" s="129"/>
      <c r="CEQ100" s="129"/>
      <c r="CER100" s="129"/>
      <c r="CES100" s="129"/>
      <c r="CET100" s="129"/>
      <c r="CEU100" s="129"/>
      <c r="CEV100" s="129"/>
      <c r="CEW100" s="129"/>
      <c r="CEX100" s="129"/>
      <c r="CEY100" s="129"/>
      <c r="CEZ100" s="129"/>
      <c r="CFA100" s="129"/>
      <c r="CFB100" s="129"/>
      <c r="CFC100" s="129"/>
      <c r="CFD100" s="129"/>
      <c r="CFE100" s="129"/>
      <c r="CFF100" s="129"/>
      <c r="CFG100" s="129"/>
      <c r="CFH100" s="129"/>
      <c r="CFI100" s="129"/>
      <c r="CFJ100" s="129"/>
      <c r="CFK100" s="129"/>
      <c r="CFL100" s="129"/>
      <c r="CFM100" s="129"/>
      <c r="CFN100" s="129"/>
      <c r="CFO100" s="129"/>
      <c r="CFP100" s="129"/>
      <c r="CFQ100" s="129"/>
      <c r="CFR100" s="129"/>
      <c r="CFS100" s="129"/>
      <c r="CFT100" s="129"/>
      <c r="CFU100" s="129"/>
      <c r="CFV100" s="129"/>
      <c r="CFW100" s="129"/>
      <c r="CFX100" s="129"/>
      <c r="CFY100" s="129"/>
      <c r="CFZ100" s="129"/>
      <c r="CGA100" s="129"/>
      <c r="CGB100" s="129"/>
      <c r="CGC100" s="129"/>
      <c r="CGD100" s="129"/>
      <c r="CGE100" s="129"/>
      <c r="CGF100" s="129"/>
      <c r="CGG100" s="129"/>
      <c r="CGH100" s="129"/>
      <c r="CGI100" s="129"/>
      <c r="CGJ100" s="129"/>
      <c r="CGK100" s="129"/>
      <c r="CGL100" s="129"/>
      <c r="CGM100" s="129"/>
      <c r="CGN100" s="129"/>
      <c r="CGO100" s="129"/>
      <c r="CGP100" s="129"/>
      <c r="CGQ100" s="129"/>
      <c r="CGR100" s="129"/>
      <c r="CGS100" s="129"/>
      <c r="CGT100" s="129"/>
      <c r="CGU100" s="129"/>
      <c r="CGV100" s="129"/>
      <c r="CGW100" s="129"/>
      <c r="CGX100" s="129"/>
      <c r="CGY100" s="129"/>
      <c r="CGZ100" s="129"/>
      <c r="CHA100" s="129"/>
      <c r="CHB100" s="129"/>
      <c r="CHC100" s="129"/>
      <c r="CHD100" s="129"/>
      <c r="CHE100" s="129"/>
      <c r="CHF100" s="129"/>
      <c r="CHG100" s="129"/>
      <c r="CHH100" s="129"/>
      <c r="CHI100" s="129"/>
      <c r="CHJ100" s="129"/>
      <c r="CHK100" s="129"/>
      <c r="CHL100" s="129"/>
      <c r="CHM100" s="129"/>
      <c r="CHN100" s="129"/>
      <c r="CHO100" s="129"/>
      <c r="CHP100" s="129"/>
      <c r="CHQ100" s="129"/>
      <c r="CHR100" s="129"/>
      <c r="CHS100" s="129"/>
      <c r="CHT100" s="129"/>
      <c r="CHU100" s="129"/>
      <c r="CHV100" s="129"/>
      <c r="CHW100" s="129"/>
      <c r="CHX100" s="129"/>
      <c r="CHY100" s="129"/>
      <c r="CHZ100" s="129"/>
      <c r="CIA100" s="129"/>
      <c r="CIB100" s="129"/>
      <c r="CIC100" s="129"/>
      <c r="CID100" s="129"/>
      <c r="CIE100" s="129"/>
      <c r="CIF100" s="129"/>
      <c r="CIG100" s="129"/>
      <c r="CIH100" s="129"/>
      <c r="CII100" s="129"/>
      <c r="CIJ100" s="129"/>
      <c r="CIK100" s="129"/>
      <c r="CIL100" s="129"/>
      <c r="CIM100" s="129"/>
      <c r="CIN100" s="129"/>
      <c r="CIO100" s="129"/>
      <c r="CIP100" s="129"/>
      <c r="CIQ100" s="129"/>
      <c r="CIR100" s="129"/>
      <c r="CIS100" s="129"/>
      <c r="CIT100" s="129"/>
      <c r="CIU100" s="129"/>
      <c r="CIV100" s="129"/>
      <c r="CIW100" s="129"/>
      <c r="CIX100" s="129"/>
      <c r="CIY100" s="129"/>
      <c r="CIZ100" s="129"/>
      <c r="CJA100" s="129"/>
      <c r="CJB100" s="129"/>
      <c r="CJC100" s="129"/>
      <c r="CJD100" s="129"/>
      <c r="CJE100" s="129"/>
      <c r="CJF100" s="129"/>
      <c r="CJG100" s="129"/>
      <c r="CJH100" s="129"/>
      <c r="CJI100" s="129"/>
      <c r="CJJ100" s="129"/>
      <c r="CJK100" s="129"/>
      <c r="CJL100" s="129"/>
      <c r="CJM100" s="129"/>
      <c r="CJN100" s="129"/>
      <c r="CJO100" s="129"/>
      <c r="CJP100" s="129"/>
      <c r="CJQ100" s="129"/>
      <c r="CJR100" s="129"/>
      <c r="CJS100" s="129"/>
      <c r="CJT100" s="129"/>
      <c r="CJU100" s="129"/>
      <c r="CJV100" s="129"/>
      <c r="CJW100" s="129"/>
      <c r="CJX100" s="129"/>
      <c r="CJY100" s="129"/>
      <c r="CJZ100" s="129"/>
      <c r="CKA100" s="129"/>
      <c r="CKB100" s="129"/>
      <c r="CKC100" s="129"/>
      <c r="CKD100" s="129"/>
      <c r="CKE100" s="129"/>
      <c r="CKF100" s="129"/>
      <c r="CKG100" s="129"/>
      <c r="CKH100" s="129"/>
      <c r="CKI100" s="129"/>
      <c r="CKJ100" s="129"/>
      <c r="CKK100" s="129"/>
      <c r="CKL100" s="129"/>
      <c r="CKM100" s="129"/>
      <c r="CKN100" s="129"/>
      <c r="CKO100" s="129"/>
      <c r="CKP100" s="129"/>
      <c r="CKQ100" s="129"/>
      <c r="CKR100" s="129"/>
      <c r="CKS100" s="129"/>
      <c r="CKT100" s="129"/>
      <c r="CKU100" s="129"/>
      <c r="CKV100" s="129"/>
      <c r="CKW100" s="129"/>
      <c r="CKX100" s="129"/>
      <c r="CKY100" s="129"/>
      <c r="CKZ100" s="129"/>
      <c r="CLA100" s="129"/>
      <c r="CLB100" s="129"/>
      <c r="CLC100" s="129"/>
      <c r="CLD100" s="129"/>
      <c r="CLE100" s="129"/>
      <c r="CLF100" s="129"/>
      <c r="CLG100" s="129"/>
      <c r="CLH100" s="129"/>
      <c r="CLI100" s="129"/>
      <c r="CLJ100" s="129"/>
      <c r="CLK100" s="129"/>
      <c r="CLL100" s="129"/>
      <c r="CLM100" s="129"/>
      <c r="CLN100" s="129"/>
      <c r="CLO100" s="129"/>
      <c r="CLP100" s="129"/>
      <c r="CLQ100" s="129"/>
      <c r="CLR100" s="129"/>
      <c r="CLS100" s="129"/>
      <c r="CLT100" s="129"/>
      <c r="CLU100" s="129"/>
      <c r="CLV100" s="129"/>
      <c r="CLW100" s="129"/>
      <c r="CLX100" s="129"/>
      <c r="CLY100" s="129"/>
      <c r="CLZ100" s="129"/>
      <c r="CMA100" s="129"/>
      <c r="CMB100" s="129"/>
      <c r="CMC100" s="129"/>
      <c r="CMD100" s="129"/>
      <c r="CME100" s="129"/>
      <c r="CMF100" s="129"/>
      <c r="CMG100" s="129"/>
      <c r="CMH100" s="129"/>
      <c r="CMI100" s="129"/>
      <c r="CMJ100" s="129"/>
      <c r="CMK100" s="129"/>
      <c r="CML100" s="129"/>
      <c r="CMM100" s="129"/>
      <c r="CMN100" s="129"/>
      <c r="CMO100" s="129"/>
      <c r="CMP100" s="129"/>
      <c r="CMQ100" s="129"/>
      <c r="CMR100" s="129"/>
      <c r="CMS100" s="129"/>
      <c r="CMT100" s="129"/>
      <c r="CMU100" s="129"/>
      <c r="CMV100" s="129"/>
      <c r="CMW100" s="129"/>
      <c r="CMX100" s="129"/>
      <c r="CMY100" s="129"/>
      <c r="CMZ100" s="129"/>
      <c r="CNA100" s="129"/>
      <c r="CNB100" s="129"/>
      <c r="CNC100" s="129"/>
      <c r="CND100" s="129"/>
      <c r="CNE100" s="129"/>
      <c r="CNF100" s="129"/>
      <c r="CNG100" s="129"/>
      <c r="CNH100" s="129"/>
      <c r="CNI100" s="129"/>
      <c r="CNJ100" s="129"/>
      <c r="CNK100" s="129"/>
      <c r="CNL100" s="129"/>
      <c r="CNM100" s="129"/>
      <c r="CNN100" s="129"/>
      <c r="CNO100" s="129"/>
      <c r="CNP100" s="129"/>
      <c r="CNQ100" s="129"/>
      <c r="CNR100" s="129"/>
      <c r="CNS100" s="129"/>
      <c r="CNT100" s="129"/>
      <c r="CNU100" s="129"/>
      <c r="CNV100" s="129"/>
      <c r="CNW100" s="129"/>
      <c r="CNX100" s="129"/>
      <c r="CNY100" s="129"/>
      <c r="CNZ100" s="129"/>
      <c r="COA100" s="129"/>
      <c r="COB100" s="129"/>
      <c r="COC100" s="129"/>
      <c r="COD100" s="129"/>
      <c r="COE100" s="129"/>
      <c r="COF100" s="129"/>
      <c r="COG100" s="129"/>
      <c r="COH100" s="129"/>
      <c r="COI100" s="129"/>
      <c r="COJ100" s="129"/>
      <c r="COK100" s="129"/>
      <c r="COL100" s="129"/>
      <c r="COM100" s="129"/>
      <c r="CON100" s="129"/>
      <c r="COO100" s="129"/>
      <c r="COP100" s="129"/>
      <c r="COQ100" s="129"/>
      <c r="COR100" s="129"/>
      <c r="COS100" s="129"/>
      <c r="COT100" s="129"/>
      <c r="COU100" s="129"/>
      <c r="COV100" s="129"/>
      <c r="COW100" s="129"/>
      <c r="COX100" s="129"/>
      <c r="COY100" s="129"/>
      <c r="COZ100" s="129"/>
      <c r="CPA100" s="129"/>
      <c r="CPB100" s="129"/>
      <c r="CPC100" s="129"/>
      <c r="CPD100" s="129"/>
      <c r="CPE100" s="129"/>
      <c r="CPF100" s="129"/>
      <c r="CPG100" s="129"/>
      <c r="CPH100" s="129"/>
      <c r="CPI100" s="129"/>
      <c r="CPJ100" s="129"/>
      <c r="CPK100" s="129"/>
      <c r="CPL100" s="129"/>
      <c r="CPM100" s="129"/>
      <c r="CPN100" s="129"/>
      <c r="CPO100" s="129"/>
      <c r="CPP100" s="129"/>
      <c r="CPQ100" s="129"/>
      <c r="CPR100" s="129"/>
      <c r="CPS100" s="129"/>
      <c r="CPT100" s="129"/>
      <c r="CPU100" s="129"/>
      <c r="CPV100" s="129"/>
      <c r="CPW100" s="129"/>
      <c r="CPX100" s="129"/>
      <c r="CPY100" s="129"/>
      <c r="CPZ100" s="129"/>
      <c r="CQA100" s="129"/>
      <c r="CQB100" s="129"/>
      <c r="CQC100" s="129"/>
      <c r="CQD100" s="129"/>
      <c r="CQE100" s="129"/>
      <c r="CQF100" s="129"/>
      <c r="CQG100" s="129"/>
      <c r="CQH100" s="129"/>
      <c r="CQI100" s="129"/>
      <c r="CQJ100" s="129"/>
      <c r="CQK100" s="129"/>
      <c r="CQL100" s="129"/>
      <c r="CQM100" s="129"/>
      <c r="CQN100" s="129"/>
      <c r="CQO100" s="129"/>
      <c r="CQP100" s="129"/>
      <c r="CQQ100" s="129"/>
      <c r="CQR100" s="129"/>
      <c r="CQS100" s="129"/>
      <c r="CQT100" s="129"/>
      <c r="CQU100" s="129"/>
      <c r="CQV100" s="129"/>
      <c r="CQW100" s="129"/>
      <c r="CQX100" s="129"/>
      <c r="CQY100" s="129"/>
      <c r="CQZ100" s="129"/>
      <c r="CRA100" s="129"/>
      <c r="CRB100" s="129"/>
      <c r="CRC100" s="129"/>
      <c r="CRD100" s="129"/>
      <c r="CRE100" s="129"/>
      <c r="CRF100" s="129"/>
      <c r="CRG100" s="129"/>
      <c r="CRH100" s="129"/>
      <c r="CRI100" s="129"/>
      <c r="CRJ100" s="129"/>
      <c r="CRK100" s="129"/>
      <c r="CRL100" s="129"/>
      <c r="CRM100" s="129"/>
      <c r="CRN100" s="129"/>
      <c r="CRO100" s="129"/>
      <c r="CRP100" s="129"/>
      <c r="CRQ100" s="129"/>
      <c r="CRR100" s="129"/>
      <c r="CRS100" s="129"/>
      <c r="CRT100" s="129"/>
      <c r="CRU100" s="129"/>
      <c r="CRV100" s="129"/>
      <c r="CRW100" s="129"/>
      <c r="CRX100" s="129"/>
      <c r="CRY100" s="129"/>
      <c r="CRZ100" s="129"/>
      <c r="CSA100" s="129"/>
      <c r="CSB100" s="129"/>
      <c r="CSC100" s="129"/>
      <c r="CSD100" s="129"/>
      <c r="CSE100" s="129"/>
      <c r="CSF100" s="129"/>
      <c r="CSG100" s="129"/>
      <c r="CSH100" s="129"/>
      <c r="CSI100" s="129"/>
      <c r="CSJ100" s="129"/>
      <c r="CSK100" s="129"/>
      <c r="CSL100" s="129"/>
      <c r="CSM100" s="129"/>
      <c r="CSN100" s="129"/>
      <c r="CSO100" s="129"/>
      <c r="CSP100" s="129"/>
      <c r="CSQ100" s="129"/>
      <c r="CSR100" s="129"/>
      <c r="CSS100" s="129"/>
      <c r="CST100" s="129"/>
      <c r="CSU100" s="129"/>
      <c r="CSV100" s="129"/>
      <c r="CSW100" s="129"/>
      <c r="CSX100" s="129"/>
      <c r="CSY100" s="129"/>
      <c r="CSZ100" s="129"/>
      <c r="CTA100" s="129"/>
      <c r="CTB100" s="129"/>
      <c r="CTC100" s="129"/>
      <c r="CTD100" s="129"/>
      <c r="CTE100" s="129"/>
      <c r="CTF100" s="129"/>
      <c r="CTG100" s="129"/>
      <c r="CTH100" s="129"/>
      <c r="CTI100" s="129"/>
      <c r="CTJ100" s="129"/>
      <c r="CTK100" s="129"/>
      <c r="CTL100" s="129"/>
      <c r="CTM100" s="129"/>
      <c r="CTN100" s="129"/>
      <c r="CTO100" s="129"/>
      <c r="CTP100" s="129"/>
      <c r="CTQ100" s="129"/>
      <c r="CTR100" s="129"/>
      <c r="CTS100" s="129"/>
      <c r="CTT100" s="129"/>
      <c r="CTU100" s="129"/>
      <c r="CTV100" s="129"/>
      <c r="CTW100" s="129"/>
      <c r="CTX100" s="129"/>
      <c r="CTY100" s="129"/>
      <c r="CTZ100" s="129"/>
      <c r="CUA100" s="129"/>
      <c r="CUB100" s="129"/>
      <c r="CUC100" s="129"/>
      <c r="CUD100" s="129"/>
      <c r="CUE100" s="129"/>
      <c r="CUF100" s="129"/>
      <c r="CUG100" s="129"/>
      <c r="CUH100" s="129"/>
      <c r="CUI100" s="129"/>
      <c r="CUJ100" s="129"/>
      <c r="CUK100" s="129"/>
      <c r="CUL100" s="129"/>
      <c r="CUM100" s="129"/>
      <c r="CUN100" s="129"/>
      <c r="CUO100" s="129"/>
      <c r="CUP100" s="129"/>
      <c r="CUQ100" s="129"/>
      <c r="CUR100" s="129"/>
      <c r="CUS100" s="129"/>
      <c r="CUT100" s="129"/>
      <c r="CUU100" s="129"/>
      <c r="CUV100" s="129"/>
      <c r="CUW100" s="129"/>
      <c r="CUX100" s="129"/>
      <c r="CUY100" s="129"/>
      <c r="CUZ100" s="129"/>
      <c r="CVA100" s="129"/>
      <c r="CVB100" s="129"/>
      <c r="CVC100" s="129"/>
      <c r="CVD100" s="129"/>
      <c r="CVE100" s="129"/>
      <c r="CVF100" s="129"/>
      <c r="CVG100" s="129"/>
      <c r="CVH100" s="129"/>
      <c r="CVI100" s="129"/>
      <c r="CVJ100" s="129"/>
      <c r="CVK100" s="129"/>
      <c r="CVL100" s="129"/>
      <c r="CVM100" s="129"/>
      <c r="CVN100" s="129"/>
      <c r="CVO100" s="129"/>
      <c r="CVP100" s="129"/>
      <c r="CVQ100" s="129"/>
      <c r="CVR100" s="129"/>
      <c r="CVS100" s="129"/>
      <c r="CVT100" s="129"/>
      <c r="CVU100" s="129"/>
      <c r="CVV100" s="129"/>
      <c r="CVW100" s="129"/>
      <c r="CVX100" s="129"/>
      <c r="CVY100" s="129"/>
      <c r="CVZ100" s="129"/>
      <c r="CWA100" s="129"/>
      <c r="CWB100" s="129"/>
      <c r="CWC100" s="129"/>
      <c r="CWD100" s="129"/>
      <c r="CWE100" s="129"/>
      <c r="CWF100" s="129"/>
      <c r="CWG100" s="129"/>
      <c r="CWH100" s="129"/>
      <c r="CWI100" s="129"/>
      <c r="CWJ100" s="129"/>
      <c r="CWK100" s="129"/>
      <c r="CWL100" s="129"/>
      <c r="CWM100" s="129"/>
      <c r="CWN100" s="129"/>
      <c r="CWO100" s="129"/>
      <c r="CWP100" s="129"/>
      <c r="CWQ100" s="129"/>
      <c r="CWR100" s="129"/>
      <c r="CWS100" s="129"/>
      <c r="CWT100" s="129"/>
      <c r="CWU100" s="129"/>
      <c r="CWV100" s="129"/>
      <c r="CWW100" s="129"/>
      <c r="CWX100" s="129"/>
      <c r="CWY100" s="129"/>
      <c r="CWZ100" s="129"/>
      <c r="CXA100" s="129"/>
      <c r="CXB100" s="129"/>
      <c r="CXC100" s="129"/>
      <c r="CXD100" s="129"/>
      <c r="CXE100" s="129"/>
      <c r="CXF100" s="129"/>
      <c r="CXG100" s="129"/>
      <c r="CXH100" s="129"/>
      <c r="CXI100" s="129"/>
      <c r="CXJ100" s="129"/>
      <c r="CXK100" s="129"/>
      <c r="CXL100" s="129"/>
      <c r="CXM100" s="129"/>
      <c r="CXN100" s="129"/>
      <c r="CXO100" s="129"/>
      <c r="CXP100" s="129"/>
      <c r="CXQ100" s="129"/>
      <c r="CXR100" s="129"/>
      <c r="CXS100" s="129"/>
      <c r="CXT100" s="129"/>
      <c r="CXU100" s="129"/>
      <c r="CXV100" s="129"/>
      <c r="CXW100" s="129"/>
      <c r="CXX100" s="129"/>
      <c r="CXY100" s="129"/>
      <c r="CXZ100" s="129"/>
      <c r="CYA100" s="129"/>
      <c r="CYB100" s="129"/>
      <c r="CYC100" s="129"/>
      <c r="CYD100" s="129"/>
      <c r="CYE100" s="129"/>
      <c r="CYF100" s="129"/>
      <c r="CYG100" s="129"/>
      <c r="CYH100" s="129"/>
      <c r="CYI100" s="129"/>
      <c r="CYJ100" s="129"/>
      <c r="CYK100" s="129"/>
      <c r="CYL100" s="129"/>
      <c r="CYM100" s="129"/>
      <c r="CYN100" s="129"/>
      <c r="CYO100" s="129"/>
      <c r="CYP100" s="129"/>
      <c r="CYQ100" s="129"/>
      <c r="CYR100" s="129"/>
      <c r="CYS100" s="129"/>
      <c r="CYT100" s="129"/>
      <c r="CYU100" s="129"/>
      <c r="CYV100" s="129"/>
      <c r="CYW100" s="129"/>
      <c r="CYX100" s="129"/>
      <c r="CYY100" s="129"/>
      <c r="CYZ100" s="129"/>
      <c r="CZA100" s="129"/>
      <c r="CZB100" s="129"/>
      <c r="CZC100" s="129"/>
      <c r="CZD100" s="129"/>
      <c r="CZE100" s="129"/>
      <c r="CZF100" s="129"/>
      <c r="CZG100" s="129"/>
      <c r="CZH100" s="129"/>
      <c r="CZI100" s="129"/>
      <c r="CZJ100" s="129"/>
      <c r="CZK100" s="129"/>
      <c r="CZL100" s="129"/>
      <c r="CZM100" s="129"/>
      <c r="CZN100" s="129"/>
      <c r="CZO100" s="129"/>
      <c r="CZP100" s="129"/>
      <c r="CZQ100" s="129"/>
      <c r="CZR100" s="129"/>
      <c r="CZS100" s="129"/>
      <c r="CZT100" s="129"/>
      <c r="CZU100" s="129"/>
      <c r="CZV100" s="129"/>
      <c r="CZW100" s="129"/>
      <c r="CZX100" s="129"/>
      <c r="CZY100" s="129"/>
      <c r="CZZ100" s="129"/>
      <c r="DAA100" s="129"/>
      <c r="DAB100" s="129"/>
      <c r="DAC100" s="129"/>
      <c r="DAD100" s="129"/>
      <c r="DAE100" s="129"/>
      <c r="DAF100" s="129"/>
      <c r="DAG100" s="129"/>
      <c r="DAH100" s="129"/>
      <c r="DAI100" s="129"/>
      <c r="DAJ100" s="129"/>
      <c r="DAK100" s="129"/>
      <c r="DAL100" s="129"/>
      <c r="DAM100" s="129"/>
      <c r="DAN100" s="129"/>
      <c r="DAO100" s="129"/>
      <c r="DAP100" s="129"/>
      <c r="DAQ100" s="129"/>
      <c r="DAR100" s="129"/>
      <c r="DAS100" s="129"/>
      <c r="DAT100" s="129"/>
      <c r="DAU100" s="129"/>
      <c r="DAV100" s="129"/>
      <c r="DAW100" s="129"/>
      <c r="DAX100" s="129"/>
      <c r="DAY100" s="129"/>
      <c r="DAZ100" s="129"/>
      <c r="DBA100" s="129"/>
      <c r="DBB100" s="129"/>
      <c r="DBC100" s="129"/>
      <c r="DBD100" s="129"/>
      <c r="DBE100" s="129"/>
      <c r="DBF100" s="129"/>
      <c r="DBG100" s="129"/>
      <c r="DBH100" s="129"/>
      <c r="DBI100" s="129"/>
      <c r="DBJ100" s="129"/>
      <c r="DBK100" s="129"/>
      <c r="DBL100" s="129"/>
      <c r="DBM100" s="129"/>
      <c r="DBN100" s="129"/>
      <c r="DBO100" s="129"/>
      <c r="DBP100" s="129"/>
      <c r="DBQ100" s="129"/>
      <c r="DBR100" s="129"/>
      <c r="DBS100" s="129"/>
      <c r="DBT100" s="129"/>
      <c r="DBU100" s="129"/>
      <c r="DBV100" s="129"/>
      <c r="DBW100" s="129"/>
      <c r="DBX100" s="129"/>
      <c r="DBY100" s="129"/>
      <c r="DBZ100" s="129"/>
      <c r="DCA100" s="129"/>
      <c r="DCB100" s="129"/>
      <c r="DCC100" s="129"/>
      <c r="DCD100" s="129"/>
      <c r="DCE100" s="129"/>
      <c r="DCF100" s="129"/>
      <c r="DCG100" s="129"/>
      <c r="DCH100" s="129"/>
      <c r="DCI100" s="129"/>
      <c r="DCJ100" s="129"/>
      <c r="DCK100" s="129"/>
      <c r="DCL100" s="129"/>
      <c r="DCM100" s="129"/>
      <c r="DCN100" s="129"/>
      <c r="DCO100" s="129"/>
      <c r="DCP100" s="129"/>
      <c r="DCQ100" s="129"/>
      <c r="DCR100" s="129"/>
      <c r="DCS100" s="129"/>
      <c r="DCT100" s="129"/>
      <c r="DCU100" s="129"/>
      <c r="DCV100" s="129"/>
      <c r="DCW100" s="129"/>
      <c r="DCX100" s="129"/>
      <c r="DCY100" s="129"/>
      <c r="DCZ100" s="129"/>
      <c r="DDA100" s="129"/>
      <c r="DDB100" s="129"/>
      <c r="DDC100" s="129"/>
      <c r="DDD100" s="129"/>
      <c r="DDE100" s="129"/>
      <c r="DDF100" s="129"/>
      <c r="DDG100" s="129"/>
      <c r="DDH100" s="129"/>
      <c r="DDI100" s="129"/>
      <c r="DDJ100" s="129"/>
      <c r="DDK100" s="129"/>
      <c r="DDL100" s="129"/>
      <c r="DDM100" s="129"/>
      <c r="DDN100" s="129"/>
      <c r="DDO100" s="129"/>
      <c r="DDP100" s="129"/>
      <c r="DDQ100" s="129"/>
      <c r="DDR100" s="129"/>
      <c r="DDS100" s="129"/>
      <c r="DDT100" s="129"/>
      <c r="DDU100" s="129"/>
      <c r="DDV100" s="129"/>
      <c r="DDW100" s="129"/>
      <c r="DDX100" s="129"/>
      <c r="DDY100" s="129"/>
      <c r="DDZ100" s="129"/>
      <c r="DEA100" s="129"/>
      <c r="DEB100" s="129"/>
      <c r="DEC100" s="129"/>
      <c r="DED100" s="129"/>
      <c r="DEE100" s="129"/>
      <c r="DEF100" s="129"/>
      <c r="DEG100" s="129"/>
      <c r="DEH100" s="129"/>
      <c r="DEI100" s="129"/>
      <c r="DEJ100" s="129"/>
      <c r="DEK100" s="129"/>
      <c r="DEL100" s="129"/>
      <c r="DEM100" s="129"/>
      <c r="DEN100" s="129"/>
      <c r="DEO100" s="129"/>
      <c r="DEP100" s="129"/>
      <c r="DEQ100" s="129"/>
      <c r="DER100" s="129"/>
      <c r="DES100" s="129"/>
      <c r="DET100" s="129"/>
      <c r="DEU100" s="129"/>
      <c r="DEV100" s="129"/>
      <c r="DEW100" s="129"/>
      <c r="DEX100" s="129"/>
      <c r="DEY100" s="129"/>
      <c r="DEZ100" s="129"/>
      <c r="DFA100" s="129"/>
      <c r="DFB100" s="129"/>
      <c r="DFC100" s="129"/>
      <c r="DFD100" s="129"/>
      <c r="DFE100" s="129"/>
      <c r="DFF100" s="129"/>
      <c r="DFG100" s="129"/>
      <c r="DFH100" s="129"/>
      <c r="DFI100" s="129"/>
      <c r="DFJ100" s="129"/>
      <c r="DFK100" s="129"/>
      <c r="DFL100" s="129"/>
      <c r="DFM100" s="129"/>
      <c r="DFN100" s="129"/>
      <c r="DFO100" s="129"/>
      <c r="DFP100" s="129"/>
      <c r="DFQ100" s="129"/>
      <c r="DFR100" s="129"/>
      <c r="DFS100" s="129"/>
      <c r="DFT100" s="129"/>
      <c r="DFU100" s="129"/>
      <c r="DFV100" s="129"/>
      <c r="DFW100" s="129"/>
      <c r="DFX100" s="129"/>
      <c r="DFY100" s="129"/>
      <c r="DFZ100" s="129"/>
      <c r="DGA100" s="129"/>
      <c r="DGB100" s="129"/>
      <c r="DGC100" s="129"/>
      <c r="DGD100" s="129"/>
      <c r="DGE100" s="129"/>
      <c r="DGF100" s="129"/>
      <c r="DGG100" s="129"/>
      <c r="DGH100" s="129"/>
      <c r="DGI100" s="129"/>
      <c r="DGJ100" s="129"/>
      <c r="DGK100" s="129"/>
      <c r="DGL100" s="129"/>
      <c r="DGM100" s="129"/>
      <c r="DGN100" s="129"/>
      <c r="DGO100" s="129"/>
      <c r="DGP100" s="129"/>
      <c r="DGQ100" s="129"/>
      <c r="DGR100" s="129"/>
      <c r="DGS100" s="129"/>
      <c r="DGT100" s="129"/>
      <c r="DGU100" s="129"/>
      <c r="DGV100" s="129"/>
      <c r="DGW100" s="129"/>
      <c r="DGX100" s="129"/>
      <c r="DGY100" s="129"/>
      <c r="DGZ100" s="129"/>
      <c r="DHA100" s="129"/>
      <c r="DHB100" s="129"/>
      <c r="DHC100" s="129"/>
      <c r="DHD100" s="129"/>
      <c r="DHE100" s="129"/>
      <c r="DHF100" s="129"/>
      <c r="DHG100" s="129"/>
      <c r="DHH100" s="129"/>
      <c r="DHI100" s="129"/>
      <c r="DHJ100" s="129"/>
      <c r="DHK100" s="129"/>
      <c r="DHL100" s="129"/>
      <c r="DHM100" s="129"/>
      <c r="DHN100" s="129"/>
      <c r="DHO100" s="129"/>
      <c r="DHP100" s="129"/>
      <c r="DHQ100" s="129"/>
      <c r="DHR100" s="129"/>
      <c r="DHS100" s="129"/>
      <c r="DHT100" s="129"/>
      <c r="DHU100" s="129"/>
      <c r="DHV100" s="129"/>
      <c r="DHW100" s="129"/>
      <c r="DHX100" s="129"/>
      <c r="DHY100" s="129"/>
      <c r="DHZ100" s="129"/>
      <c r="DIA100" s="129"/>
      <c r="DIB100" s="129"/>
      <c r="DIC100" s="129"/>
      <c r="DID100" s="129"/>
      <c r="DIE100" s="129"/>
      <c r="DIF100" s="129"/>
      <c r="DIG100" s="129"/>
      <c r="DIH100" s="129"/>
      <c r="DII100" s="129"/>
      <c r="DIJ100" s="129"/>
      <c r="DIK100" s="129"/>
      <c r="DIL100" s="129"/>
      <c r="DIM100" s="129"/>
      <c r="DIN100" s="129"/>
      <c r="DIO100" s="129"/>
      <c r="DIP100" s="129"/>
      <c r="DIQ100" s="129"/>
      <c r="DIR100" s="129"/>
      <c r="DIS100" s="129"/>
      <c r="DIT100" s="129"/>
      <c r="DIU100" s="129"/>
      <c r="DIV100" s="129"/>
      <c r="DIW100" s="129"/>
      <c r="DIX100" s="129"/>
      <c r="DIY100" s="129"/>
      <c r="DIZ100" s="129"/>
      <c r="DJA100" s="129"/>
      <c r="DJB100" s="129"/>
      <c r="DJC100" s="129"/>
      <c r="DJD100" s="129"/>
      <c r="DJE100" s="129"/>
      <c r="DJF100" s="129"/>
      <c r="DJG100" s="129"/>
      <c r="DJH100" s="129"/>
      <c r="DJI100" s="129"/>
      <c r="DJJ100" s="129"/>
      <c r="DJK100" s="129"/>
      <c r="DJL100" s="129"/>
      <c r="DJM100" s="129"/>
      <c r="DJN100" s="129"/>
      <c r="DJO100" s="129"/>
      <c r="DJP100" s="129"/>
      <c r="DJQ100" s="129"/>
      <c r="DJR100" s="129"/>
      <c r="DJS100" s="129"/>
      <c r="DJT100" s="129"/>
      <c r="DJU100" s="129"/>
      <c r="DJV100" s="129"/>
      <c r="DJW100" s="129"/>
      <c r="DJX100" s="129"/>
      <c r="DJY100" s="129"/>
      <c r="DJZ100" s="129"/>
      <c r="DKA100" s="129"/>
      <c r="DKB100" s="129"/>
      <c r="DKC100" s="129"/>
      <c r="DKD100" s="129"/>
      <c r="DKE100" s="129"/>
      <c r="DKF100" s="129"/>
      <c r="DKG100" s="129"/>
      <c r="DKH100" s="129"/>
      <c r="DKI100" s="129"/>
      <c r="DKJ100" s="129"/>
      <c r="DKK100" s="129"/>
      <c r="DKL100" s="129"/>
      <c r="DKM100" s="129"/>
      <c r="DKN100" s="129"/>
      <c r="DKO100" s="129"/>
      <c r="DKP100" s="129"/>
      <c r="DKQ100" s="129"/>
      <c r="DKR100" s="129"/>
      <c r="DKS100" s="129"/>
      <c r="DKT100" s="129"/>
      <c r="DKU100" s="129"/>
      <c r="DKV100" s="129"/>
      <c r="DKW100" s="129"/>
      <c r="DKX100" s="129"/>
      <c r="DKY100" s="129"/>
      <c r="DKZ100" s="129"/>
      <c r="DLA100" s="129"/>
      <c r="DLB100" s="129"/>
      <c r="DLC100" s="129"/>
      <c r="DLD100" s="129"/>
      <c r="DLE100" s="129"/>
      <c r="DLF100" s="129"/>
      <c r="DLG100" s="129"/>
      <c r="DLH100" s="129"/>
      <c r="DLI100" s="129"/>
      <c r="DLJ100" s="129"/>
      <c r="DLK100" s="129"/>
      <c r="DLL100" s="129"/>
      <c r="DLM100" s="129"/>
      <c r="DLN100" s="129"/>
      <c r="DLO100" s="129"/>
      <c r="DLP100" s="129"/>
      <c r="DLQ100" s="129"/>
      <c r="DLR100" s="129"/>
      <c r="DLS100" s="129"/>
      <c r="DLT100" s="129"/>
      <c r="DLU100" s="129"/>
      <c r="DLV100" s="129"/>
      <c r="DLW100" s="129"/>
      <c r="DLX100" s="129"/>
      <c r="DLY100" s="129"/>
      <c r="DLZ100" s="129"/>
      <c r="DMA100" s="129"/>
      <c r="DMB100" s="129"/>
      <c r="DMC100" s="129"/>
      <c r="DMD100" s="129"/>
      <c r="DME100" s="129"/>
      <c r="DMF100" s="129"/>
      <c r="DMG100" s="129"/>
      <c r="DMH100" s="129"/>
      <c r="DMI100" s="129"/>
      <c r="DMJ100" s="129"/>
      <c r="DMK100" s="129"/>
      <c r="DML100" s="129"/>
      <c r="DMM100" s="129"/>
      <c r="DMN100" s="129"/>
      <c r="DMO100" s="129"/>
      <c r="DMP100" s="129"/>
      <c r="DMQ100" s="129"/>
      <c r="DMR100" s="129"/>
      <c r="DMS100" s="129"/>
      <c r="DMT100" s="129"/>
      <c r="DMU100" s="129"/>
      <c r="DMV100" s="129"/>
      <c r="DMW100" s="129"/>
      <c r="DMX100" s="129"/>
      <c r="DMY100" s="129"/>
      <c r="DMZ100" s="129"/>
      <c r="DNA100" s="129"/>
      <c r="DNB100" s="129"/>
      <c r="DNC100" s="129"/>
      <c r="DND100" s="129"/>
      <c r="DNE100" s="129"/>
      <c r="DNF100" s="129"/>
      <c r="DNG100" s="129"/>
      <c r="DNH100" s="129"/>
      <c r="DNI100" s="129"/>
      <c r="DNJ100" s="129"/>
      <c r="DNK100" s="129"/>
      <c r="DNL100" s="129"/>
      <c r="DNM100" s="129"/>
      <c r="DNN100" s="129"/>
      <c r="DNO100" s="129"/>
      <c r="DNP100" s="129"/>
      <c r="DNQ100" s="129"/>
      <c r="DNR100" s="129"/>
      <c r="DNS100" s="129"/>
      <c r="DNT100" s="129"/>
      <c r="DNU100" s="129"/>
      <c r="DNV100" s="129"/>
      <c r="DNW100" s="129"/>
      <c r="DNX100" s="129"/>
      <c r="DNY100" s="129"/>
      <c r="DNZ100" s="129"/>
      <c r="DOA100" s="129"/>
      <c r="DOB100" s="129"/>
      <c r="DOC100" s="129"/>
      <c r="DOD100" s="129"/>
      <c r="DOE100" s="129"/>
      <c r="DOF100" s="129"/>
      <c r="DOG100" s="129"/>
      <c r="DOH100" s="129"/>
      <c r="DOI100" s="129"/>
      <c r="DOJ100" s="129"/>
      <c r="DOK100" s="129"/>
      <c r="DOL100" s="129"/>
      <c r="DOM100" s="129"/>
      <c r="DON100" s="129"/>
      <c r="DOO100" s="129"/>
      <c r="DOP100" s="129"/>
      <c r="DOQ100" s="129"/>
      <c r="DOR100" s="129"/>
      <c r="DOS100" s="129"/>
      <c r="DOT100" s="129"/>
      <c r="DOU100" s="129"/>
      <c r="DOV100" s="129"/>
      <c r="DOW100" s="129"/>
      <c r="DOX100" s="129"/>
      <c r="DOY100" s="129"/>
      <c r="DOZ100" s="129"/>
      <c r="DPA100" s="129"/>
      <c r="DPB100" s="129"/>
      <c r="DPC100" s="129"/>
      <c r="DPD100" s="129"/>
      <c r="DPE100" s="129"/>
      <c r="DPF100" s="129"/>
      <c r="DPG100" s="129"/>
      <c r="DPH100" s="129"/>
      <c r="DPI100" s="129"/>
      <c r="DPJ100" s="129"/>
      <c r="DPK100" s="129"/>
      <c r="DPL100" s="129"/>
      <c r="DPM100" s="129"/>
      <c r="DPN100" s="129"/>
      <c r="DPO100" s="129"/>
      <c r="DPP100" s="129"/>
      <c r="DPQ100" s="129"/>
      <c r="DPR100" s="129"/>
      <c r="DPS100" s="129"/>
      <c r="DPT100" s="129"/>
      <c r="DPU100" s="129"/>
      <c r="DPV100" s="129"/>
      <c r="DPW100" s="129"/>
      <c r="DPX100" s="129"/>
      <c r="DPY100" s="129"/>
      <c r="DPZ100" s="129"/>
      <c r="DQA100" s="129"/>
      <c r="DQB100" s="129"/>
      <c r="DQC100" s="129"/>
      <c r="DQD100" s="129"/>
      <c r="DQE100" s="129"/>
      <c r="DQF100" s="129"/>
      <c r="DQG100" s="129"/>
      <c r="DQH100" s="129"/>
      <c r="DQI100" s="129"/>
      <c r="DQJ100" s="129"/>
      <c r="DQK100" s="129"/>
      <c r="DQL100" s="129"/>
      <c r="DQM100" s="129"/>
      <c r="DQN100" s="129"/>
      <c r="DQO100" s="129"/>
      <c r="DQP100" s="129"/>
      <c r="DQQ100" s="129"/>
      <c r="DQR100" s="129"/>
      <c r="DQS100" s="129"/>
      <c r="DQT100" s="129"/>
      <c r="DQU100" s="129"/>
      <c r="DQV100" s="129"/>
      <c r="DQW100" s="129"/>
      <c r="DQX100" s="129"/>
      <c r="DQY100" s="129"/>
      <c r="DQZ100" s="129"/>
      <c r="DRA100" s="129"/>
      <c r="DRB100" s="129"/>
      <c r="DRC100" s="129"/>
      <c r="DRD100" s="129"/>
      <c r="DRE100" s="129"/>
      <c r="DRF100" s="129"/>
      <c r="DRG100" s="129"/>
      <c r="DRH100" s="129"/>
      <c r="DRI100" s="129"/>
      <c r="DRJ100" s="129"/>
      <c r="DRK100" s="129"/>
      <c r="DRL100" s="129"/>
      <c r="DRM100" s="129"/>
      <c r="DRN100" s="129"/>
      <c r="DRO100" s="129"/>
      <c r="DRP100" s="129"/>
      <c r="DRQ100" s="129"/>
      <c r="DRR100" s="129"/>
      <c r="DRS100" s="129"/>
      <c r="DRT100" s="129"/>
      <c r="DRU100" s="129"/>
      <c r="DRV100" s="129"/>
      <c r="DRW100" s="129"/>
      <c r="DRX100" s="129"/>
      <c r="DRY100" s="129"/>
      <c r="DRZ100" s="129"/>
      <c r="DSA100" s="129"/>
      <c r="DSB100" s="129"/>
      <c r="DSC100" s="129"/>
      <c r="DSD100" s="129"/>
      <c r="DSE100" s="129"/>
      <c r="DSF100" s="129"/>
      <c r="DSG100" s="129"/>
      <c r="DSH100" s="129"/>
      <c r="DSI100" s="129"/>
      <c r="DSJ100" s="129"/>
      <c r="DSK100" s="129"/>
      <c r="DSL100" s="129"/>
      <c r="DSM100" s="129"/>
      <c r="DSN100" s="129"/>
      <c r="DSO100" s="129"/>
      <c r="DSP100" s="129"/>
      <c r="DSQ100" s="129"/>
      <c r="DSR100" s="129"/>
      <c r="DSS100" s="129"/>
      <c r="DST100" s="129"/>
      <c r="DSU100" s="129"/>
      <c r="DSV100" s="129"/>
      <c r="DSW100" s="129"/>
      <c r="DSX100" s="129"/>
      <c r="DSY100" s="129"/>
      <c r="DSZ100" s="129"/>
      <c r="DTA100" s="129"/>
      <c r="DTB100" s="129"/>
      <c r="DTC100" s="129"/>
      <c r="DTD100" s="129"/>
      <c r="DTE100" s="129"/>
      <c r="DTF100" s="129"/>
      <c r="DTG100" s="129"/>
      <c r="DTH100" s="129"/>
      <c r="DTI100" s="129"/>
      <c r="DTJ100" s="129"/>
      <c r="DTK100" s="129"/>
      <c r="DTL100" s="129"/>
      <c r="DTM100" s="129"/>
      <c r="DTN100" s="129"/>
      <c r="DTO100" s="129"/>
      <c r="DTP100" s="129"/>
      <c r="DTQ100" s="129"/>
      <c r="DTR100" s="129"/>
      <c r="DTS100" s="129"/>
      <c r="DTT100" s="129"/>
      <c r="DTU100" s="129"/>
      <c r="DTV100" s="129"/>
      <c r="DTW100" s="129"/>
      <c r="DTX100" s="129"/>
      <c r="DTY100" s="129"/>
      <c r="DTZ100" s="129"/>
      <c r="DUA100" s="129"/>
      <c r="DUB100" s="129"/>
      <c r="DUC100" s="129"/>
      <c r="DUD100" s="129"/>
      <c r="DUE100" s="129"/>
      <c r="DUF100" s="129"/>
      <c r="DUG100" s="129"/>
      <c r="DUH100" s="129"/>
      <c r="DUI100" s="129"/>
      <c r="DUJ100" s="129"/>
      <c r="DUK100" s="129"/>
      <c r="DUL100" s="129"/>
      <c r="DUM100" s="129"/>
      <c r="DUN100" s="129"/>
      <c r="DUO100" s="129"/>
      <c r="DUP100" s="129"/>
      <c r="DUQ100" s="129"/>
      <c r="DUR100" s="129"/>
      <c r="DUS100" s="129"/>
      <c r="DUT100" s="129"/>
      <c r="DUU100" s="129"/>
      <c r="DUV100" s="129"/>
      <c r="DUW100" s="129"/>
      <c r="DUX100" s="129"/>
      <c r="DUY100" s="129"/>
      <c r="DUZ100" s="129"/>
      <c r="DVA100" s="129"/>
      <c r="DVB100" s="129"/>
      <c r="DVC100" s="129"/>
      <c r="DVD100" s="129"/>
      <c r="DVE100" s="129"/>
      <c r="DVF100" s="129"/>
      <c r="DVG100" s="129"/>
      <c r="DVH100" s="129"/>
      <c r="DVI100" s="129"/>
      <c r="DVJ100" s="129"/>
      <c r="DVK100" s="129"/>
      <c r="DVL100" s="129"/>
      <c r="DVM100" s="129"/>
      <c r="DVN100" s="129"/>
      <c r="DVO100" s="129"/>
      <c r="DVP100" s="129"/>
      <c r="DVQ100" s="129"/>
      <c r="DVR100" s="129"/>
      <c r="DVS100" s="129"/>
      <c r="DVT100" s="129"/>
      <c r="DVU100" s="129"/>
      <c r="DVV100" s="129"/>
      <c r="DVW100" s="129"/>
      <c r="DVX100" s="129"/>
      <c r="DVY100" s="129"/>
      <c r="DVZ100" s="129"/>
      <c r="DWA100" s="129"/>
      <c r="DWB100" s="129"/>
      <c r="DWC100" s="129"/>
      <c r="DWD100" s="129"/>
      <c r="DWE100" s="129"/>
      <c r="DWF100" s="129"/>
      <c r="DWG100" s="129"/>
      <c r="DWH100" s="129"/>
      <c r="DWI100" s="129"/>
      <c r="DWJ100" s="129"/>
      <c r="DWK100" s="129"/>
      <c r="DWL100" s="129"/>
      <c r="DWM100" s="129"/>
      <c r="DWN100" s="129"/>
      <c r="DWO100" s="129"/>
      <c r="DWP100" s="129"/>
      <c r="DWQ100" s="129"/>
      <c r="DWR100" s="129"/>
      <c r="DWS100" s="129"/>
      <c r="DWT100" s="129"/>
      <c r="DWU100" s="129"/>
      <c r="DWV100" s="129"/>
      <c r="DWW100" s="129"/>
      <c r="DWX100" s="129"/>
      <c r="DWY100" s="129"/>
      <c r="DWZ100" s="129"/>
      <c r="DXA100" s="129"/>
      <c r="DXB100" s="129"/>
      <c r="DXC100" s="129"/>
      <c r="DXD100" s="129"/>
      <c r="DXE100" s="129"/>
      <c r="DXF100" s="129"/>
      <c r="DXG100" s="129"/>
      <c r="DXH100" s="129"/>
      <c r="DXI100" s="129"/>
      <c r="DXJ100" s="129"/>
      <c r="DXK100" s="129"/>
      <c r="DXL100" s="129"/>
      <c r="DXM100" s="129"/>
      <c r="DXN100" s="129"/>
      <c r="DXO100" s="129"/>
      <c r="DXP100" s="129"/>
      <c r="DXQ100" s="129"/>
      <c r="DXR100" s="129"/>
      <c r="DXS100" s="129"/>
      <c r="DXT100" s="129"/>
      <c r="DXU100" s="129"/>
      <c r="DXV100" s="129"/>
      <c r="DXW100" s="129"/>
      <c r="DXX100" s="129"/>
      <c r="DXY100" s="129"/>
      <c r="DXZ100" s="129"/>
      <c r="DYA100" s="129"/>
      <c r="DYB100" s="129"/>
      <c r="DYC100" s="129"/>
      <c r="DYD100" s="129"/>
      <c r="DYE100" s="129"/>
      <c r="DYF100" s="129"/>
      <c r="DYG100" s="129"/>
      <c r="DYH100" s="129"/>
      <c r="DYI100" s="129"/>
      <c r="DYJ100" s="129"/>
      <c r="DYK100" s="129"/>
      <c r="DYL100" s="129"/>
      <c r="DYM100" s="129"/>
      <c r="DYN100" s="129"/>
      <c r="DYO100" s="129"/>
      <c r="DYP100" s="129"/>
      <c r="DYQ100" s="129"/>
      <c r="DYR100" s="129"/>
      <c r="DYS100" s="129"/>
      <c r="DYT100" s="129"/>
      <c r="DYU100" s="129"/>
      <c r="DYV100" s="129"/>
      <c r="DYW100" s="129"/>
      <c r="DYX100" s="129"/>
      <c r="DYY100" s="129"/>
      <c r="DYZ100" s="129"/>
      <c r="DZA100" s="129"/>
      <c r="DZB100" s="129"/>
      <c r="DZC100" s="129"/>
      <c r="DZD100" s="129"/>
      <c r="DZE100" s="129"/>
      <c r="DZF100" s="129"/>
      <c r="DZG100" s="129"/>
      <c r="DZH100" s="129"/>
      <c r="DZI100" s="129"/>
      <c r="DZJ100" s="129"/>
      <c r="DZK100" s="129"/>
      <c r="DZL100" s="129"/>
      <c r="DZM100" s="129"/>
      <c r="DZN100" s="129"/>
      <c r="DZO100" s="129"/>
      <c r="DZP100" s="129"/>
      <c r="DZQ100" s="129"/>
      <c r="DZR100" s="129"/>
      <c r="DZS100" s="129"/>
      <c r="DZT100" s="129"/>
      <c r="DZU100" s="129"/>
      <c r="DZV100" s="129"/>
      <c r="DZW100" s="129"/>
      <c r="DZX100" s="129"/>
      <c r="DZY100" s="129"/>
      <c r="DZZ100" s="129"/>
      <c r="EAA100" s="129"/>
      <c r="EAB100" s="129"/>
      <c r="EAC100" s="129"/>
      <c r="EAD100" s="129"/>
      <c r="EAE100" s="129"/>
      <c r="EAF100" s="129"/>
      <c r="EAG100" s="129"/>
      <c r="EAH100" s="129"/>
      <c r="EAI100" s="129"/>
      <c r="EAJ100" s="129"/>
      <c r="EAK100" s="129"/>
      <c r="EAL100" s="129"/>
      <c r="EAM100" s="129"/>
      <c r="EAN100" s="129"/>
      <c r="EAO100" s="129"/>
      <c r="EAP100" s="129"/>
      <c r="EAQ100" s="129"/>
      <c r="EAR100" s="129"/>
      <c r="EAS100" s="129"/>
      <c r="EAT100" s="129"/>
      <c r="EAU100" s="129"/>
      <c r="EAV100" s="129"/>
      <c r="EAW100" s="129"/>
      <c r="EAX100" s="129"/>
      <c r="EAY100" s="129"/>
      <c r="EAZ100" s="129"/>
      <c r="EBA100" s="129"/>
      <c r="EBB100" s="129"/>
      <c r="EBC100" s="129"/>
      <c r="EBD100" s="129"/>
      <c r="EBE100" s="129"/>
      <c r="EBF100" s="129"/>
      <c r="EBG100" s="129"/>
      <c r="EBH100" s="129"/>
      <c r="EBI100" s="129"/>
      <c r="EBJ100" s="129"/>
      <c r="EBK100" s="129"/>
      <c r="EBL100" s="129"/>
      <c r="EBM100" s="129"/>
      <c r="EBN100" s="129"/>
      <c r="EBO100" s="129"/>
      <c r="EBP100" s="129"/>
      <c r="EBQ100" s="129"/>
      <c r="EBR100" s="129"/>
      <c r="EBS100" s="129"/>
      <c r="EBT100" s="129"/>
      <c r="EBU100" s="129"/>
      <c r="EBV100" s="129"/>
      <c r="EBW100" s="129"/>
      <c r="EBX100" s="129"/>
      <c r="EBY100" s="129"/>
      <c r="EBZ100" s="129"/>
      <c r="ECA100" s="129"/>
      <c r="ECB100" s="129"/>
      <c r="ECC100" s="129"/>
      <c r="ECD100" s="129"/>
      <c r="ECE100" s="129"/>
      <c r="ECF100" s="129"/>
      <c r="ECG100" s="129"/>
      <c r="ECH100" s="129"/>
      <c r="ECI100" s="129"/>
      <c r="ECJ100" s="129"/>
      <c r="ECK100" s="129"/>
      <c r="ECL100" s="129"/>
      <c r="ECM100" s="129"/>
      <c r="ECN100" s="129"/>
      <c r="ECO100" s="129"/>
      <c r="ECP100" s="129"/>
      <c r="ECQ100" s="129"/>
      <c r="ECR100" s="129"/>
      <c r="ECS100" s="129"/>
      <c r="ECT100" s="129"/>
      <c r="ECU100" s="129"/>
      <c r="ECV100" s="129"/>
      <c r="ECW100" s="129"/>
      <c r="ECX100" s="129"/>
      <c r="ECY100" s="129"/>
      <c r="ECZ100" s="129"/>
      <c r="EDA100" s="129"/>
      <c r="EDB100" s="129"/>
      <c r="EDC100" s="129"/>
      <c r="EDD100" s="129"/>
      <c r="EDE100" s="129"/>
      <c r="EDF100" s="129"/>
      <c r="EDG100" s="129"/>
      <c r="EDH100" s="129"/>
      <c r="EDI100" s="129"/>
      <c r="EDJ100" s="129"/>
      <c r="EDK100" s="129"/>
      <c r="EDL100" s="129"/>
      <c r="EDM100" s="129"/>
      <c r="EDN100" s="129"/>
      <c r="EDO100" s="129"/>
      <c r="EDP100" s="129"/>
      <c r="EDQ100" s="129"/>
      <c r="EDR100" s="129"/>
      <c r="EDS100" s="129"/>
      <c r="EDT100" s="129"/>
      <c r="EDU100" s="129"/>
      <c r="EDV100" s="129"/>
      <c r="EDW100" s="129"/>
      <c r="EDX100" s="129"/>
      <c r="EDY100" s="129"/>
      <c r="EDZ100" s="129"/>
      <c r="EEA100" s="129"/>
      <c r="EEB100" s="129"/>
      <c r="EEC100" s="129"/>
      <c r="EED100" s="129"/>
      <c r="EEE100" s="129"/>
      <c r="EEF100" s="129"/>
      <c r="EEG100" s="129"/>
      <c r="EEH100" s="129"/>
      <c r="EEI100" s="129"/>
      <c r="EEJ100" s="129"/>
      <c r="EEK100" s="129"/>
      <c r="EEL100" s="129"/>
      <c r="EEM100" s="129"/>
      <c r="EEN100" s="129"/>
      <c r="EEO100" s="129"/>
      <c r="EEP100" s="129"/>
      <c r="EEQ100" s="129"/>
      <c r="EER100" s="129"/>
      <c r="EES100" s="129"/>
      <c r="EET100" s="129"/>
      <c r="EEU100" s="129"/>
      <c r="EEV100" s="129"/>
      <c r="EEW100" s="129"/>
      <c r="EEX100" s="129"/>
      <c r="EEY100" s="129"/>
      <c r="EEZ100" s="129"/>
      <c r="EFA100" s="129"/>
      <c r="EFB100" s="129"/>
      <c r="EFC100" s="129"/>
      <c r="EFD100" s="129"/>
      <c r="EFE100" s="129"/>
      <c r="EFF100" s="129"/>
      <c r="EFG100" s="129"/>
      <c r="EFH100" s="129"/>
      <c r="EFI100" s="129"/>
      <c r="EFJ100" s="129"/>
      <c r="EFK100" s="129"/>
      <c r="EFL100" s="129"/>
      <c r="EFM100" s="129"/>
      <c r="EFN100" s="129"/>
      <c r="EFO100" s="129"/>
      <c r="EFP100" s="129"/>
      <c r="EFQ100" s="129"/>
      <c r="EFR100" s="129"/>
      <c r="EFS100" s="129"/>
      <c r="EFT100" s="129"/>
      <c r="EFU100" s="129"/>
      <c r="EFV100" s="129"/>
      <c r="EFW100" s="129"/>
      <c r="EFX100" s="129"/>
      <c r="EFY100" s="129"/>
      <c r="EFZ100" s="129"/>
      <c r="EGA100" s="129"/>
      <c r="EGB100" s="129"/>
      <c r="EGC100" s="129"/>
      <c r="EGD100" s="129"/>
      <c r="EGE100" s="129"/>
      <c r="EGF100" s="129"/>
      <c r="EGG100" s="129"/>
      <c r="EGH100" s="129"/>
      <c r="EGI100" s="129"/>
      <c r="EGJ100" s="129"/>
      <c r="EGK100" s="129"/>
      <c r="EGL100" s="129"/>
      <c r="EGM100" s="129"/>
      <c r="EGN100" s="129"/>
      <c r="EGO100" s="129"/>
      <c r="EGP100" s="129"/>
      <c r="EGQ100" s="129"/>
      <c r="EGR100" s="129"/>
      <c r="EGS100" s="129"/>
      <c r="EGT100" s="129"/>
      <c r="EGU100" s="129"/>
      <c r="EGV100" s="129"/>
      <c r="EGW100" s="129"/>
      <c r="EGX100" s="129"/>
      <c r="EGY100" s="129"/>
      <c r="EGZ100" s="129"/>
      <c r="EHA100" s="129"/>
      <c r="EHB100" s="129"/>
      <c r="EHC100" s="129"/>
      <c r="EHD100" s="129"/>
      <c r="EHE100" s="129"/>
      <c r="EHF100" s="129"/>
      <c r="EHG100" s="129"/>
      <c r="EHH100" s="129"/>
      <c r="EHI100" s="129"/>
      <c r="EHJ100" s="129"/>
      <c r="EHK100" s="129"/>
      <c r="EHL100" s="129"/>
      <c r="EHM100" s="129"/>
      <c r="EHN100" s="129"/>
      <c r="EHO100" s="129"/>
      <c r="EHP100" s="129"/>
      <c r="EHQ100" s="129"/>
      <c r="EHR100" s="129"/>
      <c r="EHS100" s="129"/>
      <c r="EHT100" s="129"/>
      <c r="EHU100" s="129"/>
      <c r="EHV100" s="129"/>
      <c r="EHW100" s="129"/>
      <c r="EHX100" s="129"/>
      <c r="EHY100" s="129"/>
      <c r="EHZ100" s="129"/>
      <c r="EIA100" s="129"/>
      <c r="EIB100" s="129"/>
      <c r="EIC100" s="129"/>
      <c r="EID100" s="129"/>
      <c r="EIE100" s="129"/>
      <c r="EIF100" s="129"/>
      <c r="EIG100" s="129"/>
      <c r="EIH100" s="129"/>
      <c r="EII100" s="129"/>
      <c r="EIJ100" s="129"/>
      <c r="EIK100" s="129"/>
      <c r="EIL100" s="129"/>
      <c r="EIM100" s="129"/>
      <c r="EIN100" s="129"/>
      <c r="EIO100" s="129"/>
      <c r="EIP100" s="129"/>
      <c r="EIQ100" s="129"/>
      <c r="EIR100" s="129"/>
      <c r="EIS100" s="129"/>
      <c r="EIT100" s="129"/>
      <c r="EIU100" s="129"/>
      <c r="EIV100" s="129"/>
      <c r="EIW100" s="129"/>
      <c r="EIX100" s="129"/>
      <c r="EIY100" s="129"/>
      <c r="EIZ100" s="129"/>
      <c r="EJA100" s="129"/>
      <c r="EJB100" s="129"/>
      <c r="EJC100" s="129"/>
      <c r="EJD100" s="129"/>
      <c r="EJE100" s="129"/>
      <c r="EJF100" s="129"/>
      <c r="EJG100" s="129"/>
      <c r="EJH100" s="129"/>
      <c r="EJI100" s="129"/>
      <c r="EJJ100" s="129"/>
      <c r="EJK100" s="129"/>
      <c r="EJL100" s="129"/>
      <c r="EJM100" s="129"/>
      <c r="EJN100" s="129"/>
      <c r="EJO100" s="129"/>
      <c r="EJP100" s="129"/>
      <c r="EJQ100" s="129"/>
      <c r="EJR100" s="129"/>
      <c r="EJS100" s="129"/>
      <c r="EJT100" s="129"/>
      <c r="EJU100" s="129"/>
      <c r="EJV100" s="129"/>
      <c r="EJW100" s="129"/>
      <c r="EJX100" s="129"/>
      <c r="EJY100" s="129"/>
      <c r="EJZ100" s="129"/>
      <c r="EKA100" s="129"/>
      <c r="EKB100" s="129"/>
      <c r="EKC100" s="129"/>
      <c r="EKD100" s="129"/>
      <c r="EKE100" s="129"/>
      <c r="EKF100" s="129"/>
      <c r="EKG100" s="129"/>
      <c r="EKH100" s="129"/>
      <c r="EKI100" s="129"/>
      <c r="EKJ100" s="129"/>
      <c r="EKK100" s="129"/>
      <c r="EKL100" s="129"/>
      <c r="EKM100" s="129"/>
      <c r="EKN100" s="129"/>
      <c r="EKO100" s="129"/>
      <c r="EKP100" s="129"/>
      <c r="EKQ100" s="129"/>
      <c r="EKR100" s="129"/>
      <c r="EKS100" s="129"/>
      <c r="EKT100" s="129"/>
      <c r="EKU100" s="129"/>
      <c r="EKV100" s="129"/>
      <c r="EKW100" s="129"/>
      <c r="EKX100" s="129"/>
      <c r="EKY100" s="129"/>
      <c r="EKZ100" s="129"/>
      <c r="ELA100" s="129"/>
      <c r="ELB100" s="129"/>
      <c r="ELC100" s="129"/>
      <c r="ELD100" s="129"/>
      <c r="ELE100" s="129"/>
      <c r="ELF100" s="129"/>
      <c r="ELG100" s="129"/>
      <c r="ELH100" s="129"/>
      <c r="ELI100" s="129"/>
      <c r="ELJ100" s="129"/>
      <c r="ELK100" s="129"/>
      <c r="ELL100" s="129"/>
      <c r="ELM100" s="129"/>
      <c r="ELN100" s="129"/>
      <c r="ELO100" s="129"/>
      <c r="ELP100" s="129"/>
      <c r="ELQ100" s="129"/>
      <c r="ELR100" s="129"/>
      <c r="ELS100" s="129"/>
      <c r="ELT100" s="129"/>
      <c r="ELU100" s="129"/>
      <c r="ELV100" s="129"/>
      <c r="ELW100" s="129"/>
      <c r="ELX100" s="129"/>
      <c r="ELY100" s="129"/>
      <c r="ELZ100" s="129"/>
      <c r="EMA100" s="129"/>
      <c r="EMB100" s="129"/>
      <c r="EMC100" s="129"/>
      <c r="EMD100" s="129"/>
      <c r="EME100" s="129"/>
      <c r="EMF100" s="129"/>
      <c r="EMG100" s="129"/>
      <c r="EMH100" s="129"/>
      <c r="EMI100" s="129"/>
      <c r="EMJ100" s="129"/>
      <c r="EMK100" s="129"/>
      <c r="EML100" s="129"/>
      <c r="EMM100" s="129"/>
      <c r="EMN100" s="129"/>
      <c r="EMO100" s="129"/>
      <c r="EMP100" s="129"/>
      <c r="EMQ100" s="129"/>
      <c r="EMR100" s="129"/>
      <c r="EMS100" s="129"/>
      <c r="EMT100" s="129"/>
      <c r="EMU100" s="129"/>
      <c r="EMV100" s="129"/>
      <c r="EMW100" s="129"/>
      <c r="EMX100" s="129"/>
      <c r="EMY100" s="129"/>
      <c r="EMZ100" s="129"/>
      <c r="ENA100" s="129"/>
      <c r="ENB100" s="129"/>
      <c r="ENC100" s="129"/>
      <c r="END100" s="129"/>
      <c r="ENE100" s="129"/>
      <c r="ENF100" s="129"/>
      <c r="ENG100" s="129"/>
      <c r="ENH100" s="129"/>
      <c r="ENI100" s="129"/>
      <c r="ENJ100" s="129"/>
      <c r="ENK100" s="129"/>
      <c r="ENL100" s="129"/>
      <c r="ENM100" s="129"/>
      <c r="ENN100" s="129"/>
      <c r="ENO100" s="129"/>
      <c r="ENP100" s="129"/>
      <c r="ENQ100" s="129"/>
      <c r="ENR100" s="129"/>
      <c r="ENS100" s="129"/>
      <c r="ENT100" s="129"/>
      <c r="ENU100" s="129"/>
      <c r="ENV100" s="129"/>
      <c r="ENW100" s="129"/>
      <c r="ENX100" s="129"/>
      <c r="ENY100" s="129"/>
      <c r="ENZ100" s="129"/>
      <c r="EOA100" s="129"/>
      <c r="EOB100" s="129"/>
      <c r="EOC100" s="129"/>
      <c r="EOD100" s="129"/>
      <c r="EOE100" s="129"/>
      <c r="EOF100" s="129"/>
      <c r="EOG100" s="129"/>
      <c r="EOH100" s="129"/>
      <c r="EOI100" s="129"/>
      <c r="EOJ100" s="129"/>
      <c r="EOK100" s="129"/>
      <c r="EOL100" s="129"/>
      <c r="EOM100" s="129"/>
      <c r="EON100" s="129"/>
      <c r="EOO100" s="129"/>
      <c r="EOP100" s="129"/>
      <c r="EOQ100" s="129"/>
      <c r="EOR100" s="129"/>
      <c r="EOS100" s="129"/>
      <c r="EOT100" s="129"/>
      <c r="EOU100" s="129"/>
      <c r="EOV100" s="129"/>
      <c r="EOW100" s="129"/>
      <c r="EOX100" s="129"/>
      <c r="EOY100" s="129"/>
      <c r="EOZ100" s="129"/>
      <c r="EPA100" s="129"/>
      <c r="EPB100" s="129"/>
      <c r="EPC100" s="129"/>
      <c r="EPD100" s="129"/>
      <c r="EPE100" s="129"/>
      <c r="EPF100" s="129"/>
      <c r="EPG100" s="129"/>
      <c r="EPH100" s="129"/>
      <c r="EPI100" s="129"/>
      <c r="EPJ100" s="129"/>
      <c r="EPK100" s="129"/>
      <c r="EPL100" s="129"/>
      <c r="EPM100" s="129"/>
      <c r="EPN100" s="129"/>
      <c r="EPO100" s="129"/>
      <c r="EPP100" s="129"/>
      <c r="EPQ100" s="129"/>
      <c r="EPR100" s="129"/>
      <c r="EPS100" s="129"/>
      <c r="EPT100" s="129"/>
      <c r="EPU100" s="129"/>
      <c r="EPV100" s="129"/>
      <c r="EPW100" s="129"/>
      <c r="EPX100" s="129"/>
      <c r="EPY100" s="129"/>
      <c r="EPZ100" s="129"/>
      <c r="EQA100" s="129"/>
      <c r="EQB100" s="129"/>
      <c r="EQC100" s="129"/>
      <c r="EQD100" s="129"/>
      <c r="EQE100" s="129"/>
      <c r="EQF100" s="129"/>
      <c r="EQG100" s="129"/>
      <c r="EQH100" s="129"/>
      <c r="EQI100" s="129"/>
      <c r="EQJ100" s="129"/>
      <c r="EQK100" s="129"/>
      <c r="EQL100" s="129"/>
      <c r="EQM100" s="129"/>
      <c r="EQN100" s="129"/>
      <c r="EQO100" s="129"/>
      <c r="EQP100" s="129"/>
      <c r="EQQ100" s="129"/>
      <c r="EQR100" s="129"/>
      <c r="EQS100" s="129"/>
      <c r="EQT100" s="129"/>
      <c r="EQU100" s="129"/>
      <c r="EQV100" s="129"/>
      <c r="EQW100" s="129"/>
      <c r="EQX100" s="129"/>
      <c r="EQY100" s="129"/>
      <c r="EQZ100" s="129"/>
      <c r="ERA100" s="129"/>
      <c r="ERB100" s="129"/>
      <c r="ERC100" s="129"/>
      <c r="ERD100" s="129"/>
      <c r="ERE100" s="129"/>
      <c r="ERF100" s="129"/>
      <c r="ERG100" s="129"/>
      <c r="ERH100" s="129"/>
      <c r="ERI100" s="129"/>
      <c r="ERJ100" s="129"/>
      <c r="ERK100" s="129"/>
      <c r="ERL100" s="129"/>
      <c r="ERM100" s="129"/>
      <c r="ERN100" s="129"/>
      <c r="ERO100" s="129"/>
      <c r="ERP100" s="129"/>
      <c r="ERQ100" s="129"/>
      <c r="ERR100" s="129"/>
      <c r="ERS100" s="129"/>
      <c r="ERT100" s="129"/>
      <c r="ERU100" s="129"/>
      <c r="ERV100" s="129"/>
      <c r="ERW100" s="129"/>
      <c r="ERX100" s="129"/>
      <c r="ERY100" s="129"/>
      <c r="ERZ100" s="129"/>
      <c r="ESA100" s="129"/>
      <c r="ESB100" s="129"/>
      <c r="ESC100" s="129"/>
      <c r="ESD100" s="129"/>
      <c r="ESE100" s="129"/>
      <c r="ESF100" s="129"/>
      <c r="ESG100" s="129"/>
      <c r="ESH100" s="129"/>
      <c r="ESI100" s="129"/>
      <c r="ESJ100" s="129"/>
      <c r="ESK100" s="129"/>
      <c r="ESL100" s="129"/>
      <c r="ESM100" s="129"/>
      <c r="ESN100" s="129"/>
      <c r="ESO100" s="129"/>
      <c r="ESP100" s="129"/>
      <c r="ESQ100" s="129"/>
      <c r="ESR100" s="129"/>
      <c r="ESS100" s="129"/>
      <c r="EST100" s="129"/>
      <c r="ESU100" s="129"/>
      <c r="ESV100" s="129"/>
      <c r="ESW100" s="129"/>
      <c r="ESX100" s="129"/>
      <c r="ESY100" s="129"/>
      <c r="ESZ100" s="129"/>
      <c r="ETA100" s="129"/>
      <c r="ETB100" s="129"/>
      <c r="ETC100" s="129"/>
      <c r="ETD100" s="129"/>
      <c r="ETE100" s="129"/>
      <c r="ETF100" s="129"/>
      <c r="ETG100" s="129"/>
      <c r="ETH100" s="129"/>
      <c r="ETI100" s="129"/>
      <c r="ETJ100" s="129"/>
      <c r="ETK100" s="129"/>
      <c r="ETL100" s="129"/>
      <c r="ETM100" s="129"/>
      <c r="ETN100" s="129"/>
      <c r="ETO100" s="129"/>
      <c r="ETP100" s="129"/>
      <c r="ETQ100" s="129"/>
      <c r="ETR100" s="129"/>
      <c r="ETS100" s="129"/>
      <c r="ETT100" s="129"/>
      <c r="ETU100" s="129"/>
      <c r="ETV100" s="129"/>
      <c r="ETW100" s="129"/>
      <c r="ETX100" s="129"/>
      <c r="ETY100" s="129"/>
      <c r="ETZ100" s="129"/>
      <c r="EUA100" s="129"/>
      <c r="EUB100" s="129"/>
      <c r="EUC100" s="129"/>
      <c r="EUD100" s="129"/>
      <c r="EUE100" s="129"/>
      <c r="EUF100" s="129"/>
      <c r="EUG100" s="129"/>
      <c r="EUH100" s="129"/>
      <c r="EUI100" s="129"/>
      <c r="EUJ100" s="129"/>
      <c r="EUK100" s="129"/>
      <c r="EUL100" s="129"/>
      <c r="EUM100" s="129"/>
      <c r="EUN100" s="129"/>
      <c r="EUO100" s="129"/>
      <c r="EUP100" s="129"/>
      <c r="EUQ100" s="129"/>
      <c r="EUR100" s="129"/>
      <c r="EUS100" s="129"/>
      <c r="EUT100" s="129"/>
      <c r="EUU100" s="129"/>
      <c r="EUV100" s="129"/>
      <c r="EUW100" s="129"/>
      <c r="EUX100" s="129"/>
      <c r="EUY100" s="129"/>
      <c r="EUZ100" s="129"/>
      <c r="EVA100" s="129"/>
      <c r="EVB100" s="129"/>
      <c r="EVC100" s="129"/>
      <c r="EVD100" s="129"/>
      <c r="EVE100" s="129"/>
      <c r="EVF100" s="129"/>
      <c r="EVG100" s="129"/>
      <c r="EVH100" s="129"/>
      <c r="EVI100" s="129"/>
      <c r="EVJ100" s="129"/>
      <c r="EVK100" s="129"/>
      <c r="EVL100" s="129"/>
      <c r="EVM100" s="129"/>
      <c r="EVN100" s="129"/>
      <c r="EVO100" s="129"/>
      <c r="EVP100" s="129"/>
      <c r="EVQ100" s="129"/>
      <c r="EVR100" s="129"/>
      <c r="EVS100" s="129"/>
      <c r="EVT100" s="129"/>
      <c r="EVU100" s="129"/>
      <c r="EVV100" s="129"/>
      <c r="EVW100" s="129"/>
      <c r="EVX100" s="129"/>
      <c r="EVY100" s="129"/>
      <c r="EVZ100" s="129"/>
      <c r="EWA100" s="129"/>
      <c r="EWB100" s="129"/>
      <c r="EWC100" s="129"/>
      <c r="EWD100" s="129"/>
      <c r="EWE100" s="129"/>
      <c r="EWF100" s="129"/>
      <c r="EWG100" s="129"/>
      <c r="EWH100" s="129"/>
      <c r="EWI100" s="129"/>
      <c r="EWJ100" s="129"/>
      <c r="EWK100" s="129"/>
      <c r="EWL100" s="129"/>
      <c r="EWM100" s="129"/>
      <c r="EWN100" s="129"/>
      <c r="EWO100" s="129"/>
      <c r="EWP100" s="129"/>
      <c r="EWQ100" s="129"/>
      <c r="EWR100" s="129"/>
      <c r="EWS100" s="129"/>
      <c r="EWT100" s="129"/>
      <c r="EWU100" s="129"/>
      <c r="EWV100" s="129"/>
      <c r="EWW100" s="129"/>
      <c r="EWX100" s="129"/>
      <c r="EWY100" s="129"/>
      <c r="EWZ100" s="129"/>
      <c r="EXA100" s="129"/>
      <c r="EXB100" s="129"/>
      <c r="EXC100" s="129"/>
      <c r="EXD100" s="129"/>
      <c r="EXE100" s="129"/>
      <c r="EXF100" s="129"/>
      <c r="EXG100" s="129"/>
      <c r="EXH100" s="129"/>
      <c r="EXI100" s="129"/>
      <c r="EXJ100" s="129"/>
      <c r="EXK100" s="129"/>
      <c r="EXL100" s="129"/>
      <c r="EXM100" s="129"/>
      <c r="EXN100" s="129"/>
      <c r="EXO100" s="129"/>
      <c r="EXP100" s="129"/>
      <c r="EXQ100" s="129"/>
      <c r="EXR100" s="129"/>
      <c r="EXS100" s="129"/>
      <c r="EXT100" s="129"/>
      <c r="EXU100" s="129"/>
      <c r="EXV100" s="129"/>
      <c r="EXW100" s="129"/>
      <c r="EXX100" s="129"/>
      <c r="EXY100" s="129"/>
      <c r="EXZ100" s="129"/>
      <c r="EYA100" s="129"/>
      <c r="EYB100" s="129"/>
      <c r="EYC100" s="129"/>
      <c r="EYD100" s="129"/>
      <c r="EYE100" s="129"/>
      <c r="EYF100" s="129"/>
      <c r="EYG100" s="129"/>
      <c r="EYH100" s="129"/>
      <c r="EYI100" s="129"/>
      <c r="EYJ100" s="129"/>
      <c r="EYK100" s="129"/>
      <c r="EYL100" s="129"/>
      <c r="EYM100" s="129"/>
      <c r="EYN100" s="129"/>
      <c r="EYO100" s="129"/>
      <c r="EYP100" s="129"/>
      <c r="EYQ100" s="129"/>
      <c r="EYR100" s="129"/>
      <c r="EYS100" s="129"/>
      <c r="EYT100" s="129"/>
      <c r="EYU100" s="129"/>
      <c r="EYV100" s="129"/>
      <c r="EYW100" s="129"/>
      <c r="EYX100" s="129"/>
      <c r="EYY100" s="129"/>
      <c r="EYZ100" s="129"/>
      <c r="EZA100" s="129"/>
      <c r="EZB100" s="129"/>
      <c r="EZC100" s="129"/>
      <c r="EZD100" s="129"/>
      <c r="EZE100" s="129"/>
      <c r="EZF100" s="129"/>
      <c r="EZG100" s="129"/>
      <c r="EZH100" s="129"/>
      <c r="EZI100" s="129"/>
      <c r="EZJ100" s="129"/>
      <c r="EZK100" s="129"/>
      <c r="EZL100" s="129"/>
      <c r="EZM100" s="129"/>
      <c r="EZN100" s="129"/>
      <c r="EZO100" s="129"/>
      <c r="EZP100" s="129"/>
      <c r="EZQ100" s="129"/>
      <c r="EZR100" s="129"/>
      <c r="EZS100" s="129"/>
      <c r="EZT100" s="129"/>
      <c r="EZU100" s="129"/>
      <c r="EZV100" s="129"/>
      <c r="EZW100" s="129"/>
      <c r="EZX100" s="129"/>
      <c r="EZY100" s="129"/>
      <c r="EZZ100" s="129"/>
      <c r="FAA100" s="129"/>
      <c r="FAB100" s="129"/>
      <c r="FAC100" s="129"/>
      <c r="FAD100" s="129"/>
      <c r="FAE100" s="129"/>
      <c r="FAF100" s="129"/>
      <c r="FAG100" s="129"/>
      <c r="FAH100" s="129"/>
      <c r="FAI100" s="129"/>
      <c r="FAJ100" s="129"/>
      <c r="FAK100" s="129"/>
      <c r="FAL100" s="129"/>
      <c r="FAM100" s="129"/>
      <c r="FAN100" s="129"/>
      <c r="FAO100" s="129"/>
      <c r="FAP100" s="129"/>
      <c r="FAQ100" s="129"/>
      <c r="FAR100" s="129"/>
      <c r="FAS100" s="129"/>
      <c r="FAT100" s="129"/>
      <c r="FAU100" s="129"/>
      <c r="FAV100" s="129"/>
      <c r="FAW100" s="129"/>
      <c r="FAX100" s="129"/>
      <c r="FAY100" s="129"/>
      <c r="FAZ100" s="129"/>
      <c r="FBA100" s="129"/>
      <c r="FBB100" s="129"/>
      <c r="FBC100" s="129"/>
      <c r="FBD100" s="129"/>
      <c r="FBE100" s="129"/>
      <c r="FBF100" s="129"/>
      <c r="FBG100" s="129"/>
      <c r="FBH100" s="129"/>
      <c r="FBI100" s="129"/>
      <c r="FBJ100" s="129"/>
      <c r="FBK100" s="129"/>
      <c r="FBL100" s="129"/>
      <c r="FBM100" s="129"/>
      <c r="FBN100" s="129"/>
      <c r="FBO100" s="129"/>
      <c r="FBP100" s="129"/>
      <c r="FBQ100" s="129"/>
      <c r="FBR100" s="129"/>
      <c r="FBS100" s="129"/>
      <c r="FBT100" s="129"/>
      <c r="FBU100" s="129"/>
      <c r="FBV100" s="129"/>
      <c r="FBW100" s="129"/>
      <c r="FBX100" s="129"/>
      <c r="FBY100" s="129"/>
      <c r="FBZ100" s="129"/>
      <c r="FCA100" s="129"/>
      <c r="FCB100" s="129"/>
      <c r="FCC100" s="129"/>
      <c r="FCD100" s="129"/>
      <c r="FCE100" s="129"/>
      <c r="FCF100" s="129"/>
      <c r="FCG100" s="129"/>
      <c r="FCH100" s="129"/>
      <c r="FCI100" s="129"/>
      <c r="FCJ100" s="129"/>
      <c r="FCK100" s="129"/>
      <c r="FCL100" s="129"/>
      <c r="FCM100" s="129"/>
      <c r="FCN100" s="129"/>
      <c r="FCO100" s="129"/>
      <c r="FCP100" s="129"/>
      <c r="FCQ100" s="129"/>
      <c r="FCR100" s="129"/>
      <c r="FCS100" s="129"/>
      <c r="FCT100" s="129"/>
      <c r="FCU100" s="129"/>
      <c r="FCV100" s="129"/>
      <c r="FCW100" s="129"/>
      <c r="FCX100" s="129"/>
      <c r="FCY100" s="129"/>
      <c r="FCZ100" s="129"/>
      <c r="FDA100" s="129"/>
      <c r="FDB100" s="129"/>
      <c r="FDC100" s="129"/>
      <c r="FDD100" s="129"/>
      <c r="FDE100" s="129"/>
      <c r="FDF100" s="129"/>
      <c r="FDG100" s="129"/>
      <c r="FDH100" s="129"/>
      <c r="FDI100" s="129"/>
      <c r="FDJ100" s="129"/>
      <c r="FDK100" s="129"/>
      <c r="FDL100" s="129"/>
      <c r="FDM100" s="129"/>
      <c r="FDN100" s="129"/>
      <c r="FDO100" s="129"/>
      <c r="FDP100" s="129"/>
      <c r="FDQ100" s="129"/>
      <c r="FDR100" s="129"/>
      <c r="FDS100" s="129"/>
      <c r="FDT100" s="129"/>
      <c r="FDU100" s="129"/>
      <c r="FDV100" s="129"/>
      <c r="FDW100" s="129"/>
      <c r="FDX100" s="129"/>
      <c r="FDY100" s="129"/>
      <c r="FDZ100" s="129"/>
      <c r="FEA100" s="129"/>
      <c r="FEB100" s="129"/>
      <c r="FEC100" s="129"/>
      <c r="FED100" s="129"/>
      <c r="FEE100" s="129"/>
      <c r="FEF100" s="129"/>
      <c r="FEG100" s="129"/>
      <c r="FEH100" s="129"/>
      <c r="FEI100" s="129"/>
      <c r="FEJ100" s="129"/>
      <c r="FEK100" s="129"/>
      <c r="FEL100" s="129"/>
      <c r="FEM100" s="129"/>
      <c r="FEN100" s="129"/>
      <c r="FEO100" s="129"/>
      <c r="FEP100" s="129"/>
      <c r="FEQ100" s="129"/>
      <c r="FER100" s="129"/>
      <c r="FES100" s="129"/>
      <c r="FET100" s="129"/>
      <c r="FEU100" s="129"/>
      <c r="FEV100" s="129"/>
      <c r="FEW100" s="129"/>
      <c r="FEX100" s="129"/>
      <c r="FEY100" s="129"/>
      <c r="FEZ100" s="129"/>
      <c r="FFA100" s="129"/>
      <c r="FFB100" s="129"/>
      <c r="FFC100" s="129"/>
      <c r="FFD100" s="129"/>
      <c r="FFE100" s="129"/>
      <c r="FFF100" s="129"/>
      <c r="FFG100" s="129"/>
      <c r="FFH100" s="129"/>
      <c r="FFI100" s="129"/>
      <c r="FFJ100" s="129"/>
      <c r="FFK100" s="129"/>
      <c r="FFL100" s="129"/>
      <c r="FFM100" s="129"/>
      <c r="FFN100" s="129"/>
      <c r="FFO100" s="129"/>
      <c r="FFP100" s="129"/>
      <c r="FFQ100" s="129"/>
      <c r="FFR100" s="129"/>
      <c r="FFS100" s="129"/>
      <c r="FFT100" s="129"/>
      <c r="FFU100" s="129"/>
      <c r="FFV100" s="129"/>
      <c r="FFW100" s="129"/>
      <c r="FFX100" s="129"/>
      <c r="FFY100" s="129"/>
      <c r="FFZ100" s="129"/>
      <c r="FGA100" s="129"/>
      <c r="FGB100" s="129"/>
      <c r="FGC100" s="129"/>
      <c r="FGD100" s="129"/>
      <c r="FGE100" s="129"/>
      <c r="FGF100" s="129"/>
      <c r="FGG100" s="129"/>
      <c r="FGH100" s="129"/>
      <c r="FGI100" s="129"/>
      <c r="FGJ100" s="129"/>
      <c r="FGK100" s="129"/>
      <c r="FGL100" s="129"/>
      <c r="FGM100" s="129"/>
      <c r="FGN100" s="129"/>
      <c r="FGO100" s="129"/>
      <c r="FGP100" s="129"/>
      <c r="FGQ100" s="129"/>
      <c r="FGR100" s="129"/>
      <c r="FGS100" s="129"/>
      <c r="FGT100" s="129"/>
      <c r="FGU100" s="129"/>
      <c r="FGV100" s="129"/>
      <c r="FGW100" s="129"/>
      <c r="FGX100" s="129"/>
      <c r="FGY100" s="129"/>
      <c r="FGZ100" s="129"/>
      <c r="FHA100" s="129"/>
      <c r="FHB100" s="129"/>
      <c r="FHC100" s="129"/>
      <c r="FHD100" s="129"/>
      <c r="FHE100" s="129"/>
      <c r="FHF100" s="129"/>
      <c r="FHG100" s="129"/>
      <c r="FHH100" s="129"/>
      <c r="FHI100" s="129"/>
      <c r="FHJ100" s="129"/>
      <c r="FHK100" s="129"/>
      <c r="FHL100" s="129"/>
      <c r="FHM100" s="129"/>
      <c r="FHN100" s="129"/>
      <c r="FHO100" s="129"/>
      <c r="FHP100" s="129"/>
      <c r="FHQ100" s="129"/>
      <c r="FHR100" s="129"/>
      <c r="FHS100" s="129"/>
      <c r="FHT100" s="129"/>
      <c r="FHU100" s="129"/>
      <c r="FHV100" s="129"/>
      <c r="FHW100" s="129"/>
      <c r="FHX100" s="129"/>
      <c r="FHY100" s="129"/>
      <c r="FHZ100" s="129"/>
      <c r="FIA100" s="129"/>
      <c r="FIB100" s="129"/>
      <c r="FIC100" s="129"/>
      <c r="FID100" s="129"/>
      <c r="FIE100" s="129"/>
      <c r="FIF100" s="129"/>
      <c r="FIG100" s="129"/>
      <c r="FIH100" s="129"/>
      <c r="FII100" s="129"/>
      <c r="FIJ100" s="129"/>
      <c r="FIK100" s="129"/>
      <c r="FIL100" s="129"/>
      <c r="FIM100" s="129"/>
      <c r="FIN100" s="129"/>
      <c r="FIO100" s="129"/>
      <c r="FIP100" s="129"/>
      <c r="FIQ100" s="129"/>
      <c r="FIR100" s="129"/>
      <c r="FIS100" s="129"/>
      <c r="FIT100" s="129"/>
      <c r="FIU100" s="129"/>
      <c r="FIV100" s="129"/>
      <c r="FIW100" s="129"/>
      <c r="FIX100" s="129"/>
      <c r="FIY100" s="129"/>
      <c r="FIZ100" s="129"/>
      <c r="FJA100" s="129"/>
      <c r="FJB100" s="129"/>
      <c r="FJC100" s="129"/>
      <c r="FJD100" s="129"/>
      <c r="FJE100" s="129"/>
      <c r="FJF100" s="129"/>
      <c r="FJG100" s="129"/>
      <c r="FJH100" s="129"/>
      <c r="FJI100" s="129"/>
      <c r="FJJ100" s="129"/>
      <c r="FJK100" s="129"/>
      <c r="FJL100" s="129"/>
      <c r="FJM100" s="129"/>
      <c r="FJN100" s="129"/>
      <c r="FJO100" s="129"/>
      <c r="FJP100" s="129"/>
      <c r="FJQ100" s="129"/>
      <c r="FJR100" s="129"/>
      <c r="FJS100" s="129"/>
      <c r="FJT100" s="129"/>
      <c r="FJU100" s="129"/>
      <c r="FJV100" s="129"/>
      <c r="FJW100" s="129"/>
      <c r="FJX100" s="129"/>
      <c r="FJY100" s="129"/>
      <c r="FJZ100" s="129"/>
      <c r="FKA100" s="129"/>
      <c r="FKB100" s="129"/>
      <c r="FKC100" s="129"/>
      <c r="FKD100" s="129"/>
      <c r="FKE100" s="129"/>
      <c r="FKF100" s="129"/>
      <c r="FKG100" s="129"/>
      <c r="FKH100" s="129"/>
      <c r="FKI100" s="129"/>
      <c r="FKJ100" s="129"/>
      <c r="FKK100" s="129"/>
      <c r="FKL100" s="129"/>
      <c r="FKM100" s="129"/>
      <c r="FKN100" s="129"/>
      <c r="FKO100" s="129"/>
      <c r="FKP100" s="129"/>
      <c r="FKQ100" s="129"/>
      <c r="FKR100" s="129"/>
      <c r="FKS100" s="129"/>
      <c r="FKT100" s="129"/>
      <c r="FKU100" s="129"/>
      <c r="FKV100" s="129"/>
      <c r="FKW100" s="129"/>
      <c r="FKX100" s="129"/>
      <c r="FKY100" s="129"/>
      <c r="FKZ100" s="129"/>
      <c r="FLA100" s="129"/>
      <c r="FLB100" s="129"/>
      <c r="FLC100" s="129"/>
      <c r="FLD100" s="129"/>
      <c r="FLE100" s="129"/>
      <c r="FLF100" s="129"/>
      <c r="FLG100" s="129"/>
      <c r="FLH100" s="129"/>
      <c r="FLI100" s="129"/>
      <c r="FLJ100" s="129"/>
      <c r="FLK100" s="129"/>
      <c r="FLL100" s="129"/>
      <c r="FLM100" s="129"/>
      <c r="FLN100" s="129"/>
      <c r="FLO100" s="129"/>
      <c r="FLP100" s="129"/>
      <c r="FLQ100" s="129"/>
      <c r="FLR100" s="129"/>
      <c r="FLS100" s="129"/>
      <c r="FLT100" s="129"/>
      <c r="FLU100" s="129"/>
      <c r="FLV100" s="129"/>
      <c r="FLW100" s="129"/>
      <c r="FLX100" s="129"/>
      <c r="FLY100" s="129"/>
      <c r="FLZ100" s="129"/>
      <c r="FMA100" s="129"/>
      <c r="FMB100" s="129"/>
      <c r="FMC100" s="129"/>
      <c r="FMD100" s="129"/>
      <c r="FME100" s="129"/>
      <c r="FMF100" s="129"/>
      <c r="FMG100" s="129"/>
      <c r="FMH100" s="129"/>
      <c r="FMI100" s="129"/>
      <c r="FMJ100" s="129"/>
      <c r="FMK100" s="129"/>
      <c r="FML100" s="129"/>
      <c r="FMM100" s="129"/>
      <c r="FMN100" s="129"/>
      <c r="FMO100" s="129"/>
      <c r="FMP100" s="129"/>
      <c r="FMQ100" s="129"/>
      <c r="FMR100" s="129"/>
      <c r="FMS100" s="129"/>
      <c r="FMT100" s="129"/>
      <c r="FMU100" s="129"/>
      <c r="FMV100" s="129"/>
      <c r="FMW100" s="129"/>
      <c r="FMX100" s="129"/>
      <c r="FMY100" s="129"/>
      <c r="FMZ100" s="129"/>
      <c r="FNA100" s="129"/>
      <c r="FNB100" s="129"/>
      <c r="FNC100" s="129"/>
      <c r="FND100" s="129"/>
      <c r="FNE100" s="129"/>
      <c r="FNF100" s="129"/>
      <c r="FNG100" s="129"/>
      <c r="FNH100" s="129"/>
      <c r="FNI100" s="129"/>
      <c r="FNJ100" s="129"/>
      <c r="FNK100" s="129"/>
      <c r="FNL100" s="129"/>
      <c r="FNM100" s="129"/>
      <c r="FNN100" s="129"/>
      <c r="FNO100" s="129"/>
      <c r="FNP100" s="129"/>
      <c r="FNQ100" s="129"/>
      <c r="FNR100" s="129"/>
      <c r="FNS100" s="129"/>
      <c r="FNT100" s="129"/>
      <c r="FNU100" s="129"/>
      <c r="FNV100" s="129"/>
      <c r="FNW100" s="129"/>
      <c r="FNX100" s="129"/>
      <c r="FNY100" s="129"/>
      <c r="FNZ100" s="129"/>
      <c r="FOA100" s="129"/>
      <c r="FOB100" s="129"/>
      <c r="FOC100" s="129"/>
      <c r="FOD100" s="129"/>
      <c r="FOE100" s="129"/>
      <c r="FOF100" s="129"/>
      <c r="FOG100" s="129"/>
      <c r="FOH100" s="129"/>
      <c r="FOI100" s="129"/>
      <c r="FOJ100" s="129"/>
      <c r="FOK100" s="129"/>
      <c r="FOL100" s="129"/>
      <c r="FOM100" s="129"/>
      <c r="FON100" s="129"/>
      <c r="FOO100" s="129"/>
      <c r="FOP100" s="129"/>
      <c r="FOQ100" s="129"/>
      <c r="FOR100" s="129"/>
      <c r="FOS100" s="129"/>
      <c r="FOT100" s="129"/>
      <c r="FOU100" s="129"/>
      <c r="FOV100" s="129"/>
      <c r="FOW100" s="129"/>
      <c r="FOX100" s="129"/>
      <c r="FOY100" s="129"/>
      <c r="FOZ100" s="129"/>
      <c r="FPA100" s="129"/>
      <c r="FPB100" s="129"/>
      <c r="FPC100" s="129"/>
      <c r="FPD100" s="129"/>
      <c r="FPE100" s="129"/>
      <c r="FPF100" s="129"/>
      <c r="FPG100" s="129"/>
      <c r="FPH100" s="129"/>
      <c r="FPI100" s="129"/>
      <c r="FPJ100" s="129"/>
      <c r="FPK100" s="129"/>
      <c r="FPL100" s="129"/>
      <c r="FPM100" s="129"/>
      <c r="FPN100" s="129"/>
      <c r="FPO100" s="129"/>
      <c r="FPP100" s="129"/>
      <c r="FPQ100" s="129"/>
      <c r="FPR100" s="129"/>
      <c r="FPS100" s="129"/>
      <c r="FPT100" s="129"/>
      <c r="FPU100" s="129"/>
      <c r="FPV100" s="129"/>
      <c r="FPW100" s="129"/>
      <c r="FPX100" s="129"/>
      <c r="FPY100" s="129"/>
      <c r="FPZ100" s="129"/>
      <c r="FQA100" s="129"/>
      <c r="FQB100" s="129"/>
      <c r="FQC100" s="129"/>
      <c r="FQD100" s="129"/>
      <c r="FQE100" s="129"/>
      <c r="FQF100" s="129"/>
      <c r="FQG100" s="129"/>
      <c r="FQH100" s="129"/>
      <c r="FQI100" s="129"/>
      <c r="FQJ100" s="129"/>
      <c r="FQK100" s="129"/>
      <c r="FQL100" s="129"/>
      <c r="FQM100" s="129"/>
      <c r="FQN100" s="129"/>
      <c r="FQO100" s="129"/>
      <c r="FQP100" s="129"/>
      <c r="FQQ100" s="129"/>
      <c r="FQR100" s="129"/>
      <c r="FQS100" s="129"/>
      <c r="FQT100" s="129"/>
      <c r="FQU100" s="129"/>
      <c r="FQV100" s="129"/>
      <c r="FQW100" s="129"/>
      <c r="FQX100" s="129"/>
      <c r="FQY100" s="129"/>
      <c r="FQZ100" s="129"/>
      <c r="FRA100" s="129"/>
      <c r="FRB100" s="129"/>
      <c r="FRC100" s="129"/>
      <c r="FRD100" s="129"/>
      <c r="FRE100" s="129"/>
      <c r="FRF100" s="129"/>
      <c r="FRG100" s="129"/>
      <c r="FRH100" s="129"/>
      <c r="FRI100" s="129"/>
      <c r="FRJ100" s="129"/>
      <c r="FRK100" s="129"/>
      <c r="FRL100" s="129"/>
      <c r="FRM100" s="129"/>
      <c r="FRN100" s="129"/>
      <c r="FRO100" s="129"/>
      <c r="FRP100" s="129"/>
      <c r="FRQ100" s="129"/>
      <c r="FRR100" s="129"/>
      <c r="FRS100" s="129"/>
      <c r="FRT100" s="129"/>
      <c r="FRU100" s="129"/>
      <c r="FRV100" s="129"/>
      <c r="FRW100" s="129"/>
      <c r="FRX100" s="129"/>
      <c r="FRY100" s="129"/>
      <c r="FRZ100" s="129"/>
      <c r="FSA100" s="129"/>
      <c r="FSB100" s="129"/>
      <c r="FSC100" s="129"/>
      <c r="FSD100" s="129"/>
      <c r="FSE100" s="129"/>
      <c r="FSF100" s="129"/>
      <c r="FSG100" s="129"/>
      <c r="FSH100" s="129"/>
      <c r="FSI100" s="129"/>
      <c r="FSJ100" s="129"/>
      <c r="FSK100" s="129"/>
      <c r="FSL100" s="129"/>
      <c r="FSM100" s="129"/>
      <c r="FSN100" s="129"/>
      <c r="FSO100" s="129"/>
      <c r="FSP100" s="129"/>
      <c r="FSQ100" s="129"/>
      <c r="FSR100" s="129"/>
      <c r="FSS100" s="129"/>
      <c r="FST100" s="129"/>
      <c r="FSU100" s="129"/>
      <c r="FSV100" s="129"/>
      <c r="FSW100" s="129"/>
      <c r="FSX100" s="129"/>
      <c r="FSY100" s="129"/>
      <c r="FSZ100" s="129"/>
      <c r="FTA100" s="129"/>
      <c r="FTB100" s="129"/>
      <c r="FTC100" s="129"/>
      <c r="FTD100" s="129"/>
      <c r="FTE100" s="129"/>
      <c r="FTF100" s="129"/>
      <c r="FTG100" s="129"/>
      <c r="FTH100" s="129"/>
      <c r="FTI100" s="129"/>
      <c r="FTJ100" s="129"/>
      <c r="FTK100" s="129"/>
      <c r="FTL100" s="129"/>
      <c r="FTM100" s="129"/>
      <c r="FTN100" s="129"/>
      <c r="FTO100" s="129"/>
      <c r="FTP100" s="129"/>
      <c r="FTQ100" s="129"/>
      <c r="FTR100" s="129"/>
      <c r="FTS100" s="129"/>
      <c r="FTT100" s="129"/>
      <c r="FTU100" s="129"/>
      <c r="FTV100" s="129"/>
      <c r="FTW100" s="129"/>
      <c r="FTX100" s="129"/>
      <c r="FTY100" s="129"/>
      <c r="FTZ100" s="129"/>
      <c r="FUA100" s="129"/>
      <c r="FUB100" s="129"/>
      <c r="FUC100" s="129"/>
      <c r="FUD100" s="129"/>
      <c r="FUE100" s="129"/>
      <c r="FUF100" s="129"/>
      <c r="FUG100" s="129"/>
      <c r="FUH100" s="129"/>
      <c r="FUI100" s="129"/>
      <c r="FUJ100" s="129"/>
      <c r="FUK100" s="129"/>
      <c r="FUL100" s="129"/>
      <c r="FUM100" s="129"/>
      <c r="FUN100" s="129"/>
      <c r="FUO100" s="129"/>
      <c r="FUP100" s="129"/>
      <c r="FUQ100" s="129"/>
      <c r="FUR100" s="129"/>
      <c r="FUS100" s="129"/>
      <c r="FUT100" s="129"/>
      <c r="FUU100" s="129"/>
      <c r="FUV100" s="129"/>
      <c r="FUW100" s="129"/>
      <c r="FUX100" s="129"/>
      <c r="FUY100" s="129"/>
      <c r="FUZ100" s="129"/>
      <c r="FVA100" s="129"/>
      <c r="FVB100" s="129"/>
      <c r="FVC100" s="129"/>
      <c r="FVD100" s="129"/>
      <c r="FVE100" s="129"/>
      <c r="FVF100" s="129"/>
      <c r="FVG100" s="129"/>
      <c r="FVH100" s="129"/>
      <c r="FVI100" s="129"/>
      <c r="FVJ100" s="129"/>
      <c r="FVK100" s="129"/>
      <c r="FVL100" s="129"/>
      <c r="FVM100" s="129"/>
      <c r="FVN100" s="129"/>
      <c r="FVO100" s="129"/>
      <c r="FVP100" s="129"/>
      <c r="FVQ100" s="129"/>
      <c r="FVR100" s="129"/>
      <c r="FVS100" s="129"/>
      <c r="FVT100" s="129"/>
      <c r="FVU100" s="129"/>
      <c r="FVV100" s="129"/>
      <c r="FVW100" s="129"/>
      <c r="FVX100" s="129"/>
      <c r="FVY100" s="129"/>
      <c r="FVZ100" s="129"/>
      <c r="FWA100" s="129"/>
      <c r="FWB100" s="129"/>
      <c r="FWC100" s="129"/>
      <c r="FWD100" s="129"/>
      <c r="FWE100" s="129"/>
      <c r="FWF100" s="129"/>
      <c r="FWG100" s="129"/>
      <c r="FWH100" s="129"/>
      <c r="FWI100" s="129"/>
      <c r="FWJ100" s="129"/>
      <c r="FWK100" s="129"/>
      <c r="FWL100" s="129"/>
      <c r="FWM100" s="129"/>
      <c r="FWN100" s="129"/>
      <c r="FWO100" s="129"/>
      <c r="FWP100" s="129"/>
      <c r="FWQ100" s="129"/>
      <c r="FWR100" s="129"/>
      <c r="FWS100" s="129"/>
      <c r="FWT100" s="129"/>
      <c r="FWU100" s="129"/>
      <c r="FWV100" s="129"/>
      <c r="FWW100" s="129"/>
      <c r="FWX100" s="129"/>
      <c r="FWY100" s="129"/>
      <c r="FWZ100" s="129"/>
      <c r="FXA100" s="129"/>
      <c r="FXB100" s="129"/>
      <c r="FXC100" s="129"/>
      <c r="FXD100" s="129"/>
      <c r="FXE100" s="129"/>
      <c r="FXF100" s="129"/>
      <c r="FXG100" s="129"/>
      <c r="FXH100" s="129"/>
      <c r="FXI100" s="129"/>
      <c r="FXJ100" s="129"/>
      <c r="FXK100" s="129"/>
      <c r="FXL100" s="129"/>
      <c r="FXM100" s="129"/>
      <c r="FXN100" s="129"/>
      <c r="FXO100" s="129"/>
      <c r="FXP100" s="129"/>
      <c r="FXQ100" s="129"/>
      <c r="FXR100" s="129"/>
      <c r="FXS100" s="129"/>
      <c r="FXT100" s="129"/>
      <c r="FXU100" s="129"/>
      <c r="FXV100" s="129"/>
      <c r="FXW100" s="129"/>
      <c r="FXX100" s="129"/>
      <c r="FXY100" s="129"/>
      <c r="FXZ100" s="129"/>
      <c r="FYA100" s="129"/>
      <c r="FYB100" s="129"/>
      <c r="FYC100" s="129"/>
      <c r="FYD100" s="129"/>
      <c r="FYE100" s="129"/>
      <c r="FYF100" s="129"/>
      <c r="FYG100" s="129"/>
      <c r="FYH100" s="129"/>
      <c r="FYI100" s="129"/>
      <c r="FYJ100" s="129"/>
      <c r="FYK100" s="129"/>
      <c r="FYL100" s="129"/>
      <c r="FYM100" s="129"/>
      <c r="FYN100" s="129"/>
      <c r="FYO100" s="129"/>
      <c r="FYP100" s="129"/>
      <c r="FYQ100" s="129"/>
      <c r="FYR100" s="129"/>
      <c r="FYS100" s="129"/>
      <c r="FYT100" s="129"/>
      <c r="FYU100" s="129"/>
      <c r="FYV100" s="129"/>
      <c r="FYW100" s="129"/>
      <c r="FYX100" s="129"/>
      <c r="FYY100" s="129"/>
      <c r="FYZ100" s="129"/>
      <c r="FZA100" s="129"/>
      <c r="FZB100" s="129"/>
      <c r="FZC100" s="129"/>
      <c r="FZD100" s="129"/>
      <c r="FZE100" s="129"/>
      <c r="FZF100" s="129"/>
      <c r="FZG100" s="129"/>
      <c r="FZH100" s="129"/>
      <c r="FZI100" s="129"/>
      <c r="FZJ100" s="129"/>
      <c r="FZK100" s="129"/>
      <c r="FZL100" s="129"/>
      <c r="FZM100" s="129"/>
      <c r="FZN100" s="129"/>
      <c r="FZO100" s="129"/>
      <c r="FZP100" s="129"/>
      <c r="FZQ100" s="129"/>
      <c r="FZR100" s="129"/>
      <c r="FZS100" s="129"/>
      <c r="FZT100" s="129"/>
      <c r="FZU100" s="129"/>
      <c r="FZV100" s="129"/>
      <c r="FZW100" s="129"/>
      <c r="FZX100" s="129"/>
      <c r="FZY100" s="129"/>
      <c r="FZZ100" s="129"/>
      <c r="GAA100" s="129"/>
      <c r="GAB100" s="129"/>
      <c r="GAC100" s="129"/>
      <c r="GAD100" s="129"/>
      <c r="GAE100" s="129"/>
      <c r="GAF100" s="129"/>
      <c r="GAG100" s="129"/>
      <c r="GAH100" s="129"/>
      <c r="GAI100" s="129"/>
      <c r="GAJ100" s="129"/>
      <c r="GAK100" s="129"/>
      <c r="GAL100" s="129"/>
      <c r="GAM100" s="129"/>
      <c r="GAN100" s="129"/>
      <c r="GAO100" s="129"/>
      <c r="GAP100" s="129"/>
      <c r="GAQ100" s="129"/>
      <c r="GAR100" s="129"/>
      <c r="GAS100" s="129"/>
      <c r="GAT100" s="129"/>
      <c r="GAU100" s="129"/>
      <c r="GAV100" s="129"/>
      <c r="GAW100" s="129"/>
      <c r="GAX100" s="129"/>
      <c r="GAY100" s="129"/>
      <c r="GAZ100" s="129"/>
      <c r="GBA100" s="129"/>
      <c r="GBB100" s="129"/>
      <c r="GBC100" s="129"/>
      <c r="GBD100" s="129"/>
      <c r="GBE100" s="129"/>
      <c r="GBF100" s="129"/>
      <c r="GBG100" s="129"/>
      <c r="GBH100" s="129"/>
      <c r="GBI100" s="129"/>
      <c r="GBJ100" s="129"/>
      <c r="GBK100" s="129"/>
      <c r="GBL100" s="129"/>
      <c r="GBM100" s="129"/>
      <c r="GBN100" s="129"/>
      <c r="GBO100" s="129"/>
      <c r="GBP100" s="129"/>
      <c r="GBQ100" s="129"/>
      <c r="GBR100" s="129"/>
      <c r="GBS100" s="129"/>
      <c r="GBT100" s="129"/>
      <c r="GBU100" s="129"/>
      <c r="GBV100" s="129"/>
      <c r="GBW100" s="129"/>
      <c r="GBX100" s="129"/>
      <c r="GBY100" s="129"/>
      <c r="GBZ100" s="129"/>
      <c r="GCA100" s="129"/>
      <c r="GCB100" s="129"/>
      <c r="GCC100" s="129"/>
      <c r="GCD100" s="129"/>
      <c r="GCE100" s="129"/>
      <c r="GCF100" s="129"/>
      <c r="GCG100" s="129"/>
      <c r="GCH100" s="129"/>
      <c r="GCI100" s="129"/>
      <c r="GCJ100" s="129"/>
      <c r="GCK100" s="129"/>
      <c r="GCL100" s="129"/>
      <c r="GCM100" s="129"/>
      <c r="GCN100" s="129"/>
      <c r="GCO100" s="129"/>
      <c r="GCP100" s="129"/>
      <c r="GCQ100" s="129"/>
      <c r="GCR100" s="129"/>
      <c r="GCS100" s="129"/>
      <c r="GCT100" s="129"/>
      <c r="GCU100" s="129"/>
      <c r="GCV100" s="129"/>
      <c r="GCW100" s="129"/>
      <c r="GCX100" s="129"/>
      <c r="GCY100" s="129"/>
      <c r="GCZ100" s="129"/>
      <c r="GDA100" s="129"/>
      <c r="GDB100" s="129"/>
      <c r="GDC100" s="129"/>
      <c r="GDD100" s="129"/>
      <c r="GDE100" s="129"/>
      <c r="GDF100" s="129"/>
      <c r="GDG100" s="129"/>
      <c r="GDH100" s="129"/>
      <c r="GDI100" s="129"/>
      <c r="GDJ100" s="129"/>
      <c r="GDK100" s="129"/>
      <c r="GDL100" s="129"/>
      <c r="GDM100" s="129"/>
      <c r="GDN100" s="129"/>
      <c r="GDO100" s="129"/>
      <c r="GDP100" s="129"/>
      <c r="GDQ100" s="129"/>
      <c r="GDR100" s="129"/>
      <c r="GDS100" s="129"/>
      <c r="GDT100" s="129"/>
      <c r="GDU100" s="129"/>
      <c r="GDV100" s="129"/>
      <c r="GDW100" s="129"/>
      <c r="GDX100" s="129"/>
      <c r="GDY100" s="129"/>
      <c r="GDZ100" s="129"/>
      <c r="GEA100" s="129"/>
      <c r="GEB100" s="129"/>
      <c r="GEC100" s="129"/>
      <c r="GED100" s="129"/>
      <c r="GEE100" s="129"/>
      <c r="GEF100" s="129"/>
      <c r="GEG100" s="129"/>
      <c r="GEH100" s="129"/>
      <c r="GEI100" s="129"/>
      <c r="GEJ100" s="129"/>
      <c r="GEK100" s="129"/>
      <c r="GEL100" s="129"/>
      <c r="GEM100" s="129"/>
      <c r="GEN100" s="129"/>
      <c r="GEO100" s="129"/>
      <c r="GEP100" s="129"/>
      <c r="GEQ100" s="129"/>
      <c r="GER100" s="129"/>
      <c r="GES100" s="129"/>
      <c r="GET100" s="129"/>
      <c r="GEU100" s="129"/>
      <c r="GEV100" s="129"/>
      <c r="GEW100" s="129"/>
      <c r="GEX100" s="129"/>
      <c r="GEY100" s="129"/>
      <c r="GEZ100" s="129"/>
      <c r="GFA100" s="129"/>
      <c r="GFB100" s="129"/>
      <c r="GFC100" s="129"/>
      <c r="GFD100" s="129"/>
      <c r="GFE100" s="129"/>
      <c r="GFF100" s="129"/>
      <c r="GFG100" s="129"/>
      <c r="GFH100" s="129"/>
      <c r="GFI100" s="129"/>
      <c r="GFJ100" s="129"/>
      <c r="GFK100" s="129"/>
      <c r="GFL100" s="129"/>
      <c r="GFM100" s="129"/>
      <c r="GFN100" s="129"/>
      <c r="GFO100" s="129"/>
      <c r="GFP100" s="129"/>
      <c r="GFQ100" s="129"/>
      <c r="GFR100" s="129"/>
      <c r="GFS100" s="129"/>
      <c r="GFT100" s="129"/>
      <c r="GFU100" s="129"/>
      <c r="GFV100" s="129"/>
      <c r="GFW100" s="129"/>
      <c r="GFX100" s="129"/>
      <c r="GFY100" s="129"/>
      <c r="GFZ100" s="129"/>
      <c r="GGA100" s="129"/>
      <c r="GGB100" s="129"/>
      <c r="GGC100" s="129"/>
      <c r="GGD100" s="129"/>
      <c r="GGE100" s="129"/>
      <c r="GGF100" s="129"/>
      <c r="GGG100" s="129"/>
      <c r="GGH100" s="129"/>
      <c r="GGI100" s="129"/>
      <c r="GGJ100" s="129"/>
      <c r="GGK100" s="129"/>
      <c r="GGL100" s="129"/>
      <c r="GGM100" s="129"/>
      <c r="GGN100" s="129"/>
      <c r="GGO100" s="129"/>
      <c r="GGP100" s="129"/>
      <c r="GGQ100" s="129"/>
      <c r="GGR100" s="129"/>
      <c r="GGS100" s="129"/>
      <c r="GGT100" s="129"/>
      <c r="GGU100" s="129"/>
      <c r="GGV100" s="129"/>
      <c r="GGW100" s="129"/>
      <c r="GGX100" s="129"/>
      <c r="GGY100" s="129"/>
      <c r="GGZ100" s="129"/>
      <c r="GHA100" s="129"/>
      <c r="GHB100" s="129"/>
      <c r="GHC100" s="129"/>
      <c r="GHD100" s="129"/>
      <c r="GHE100" s="129"/>
      <c r="GHF100" s="129"/>
      <c r="GHG100" s="129"/>
      <c r="GHH100" s="129"/>
      <c r="GHI100" s="129"/>
      <c r="GHJ100" s="129"/>
      <c r="GHK100" s="129"/>
      <c r="GHL100" s="129"/>
      <c r="GHM100" s="129"/>
      <c r="GHN100" s="129"/>
      <c r="GHO100" s="129"/>
      <c r="GHP100" s="129"/>
      <c r="GHQ100" s="129"/>
      <c r="GHR100" s="129"/>
      <c r="GHS100" s="129"/>
      <c r="GHT100" s="129"/>
      <c r="GHU100" s="129"/>
      <c r="GHV100" s="129"/>
      <c r="GHW100" s="129"/>
      <c r="GHX100" s="129"/>
      <c r="GHY100" s="129"/>
      <c r="GHZ100" s="129"/>
      <c r="GIA100" s="129"/>
      <c r="GIB100" s="129"/>
      <c r="GIC100" s="129"/>
      <c r="GID100" s="129"/>
      <c r="GIE100" s="129"/>
      <c r="GIF100" s="129"/>
      <c r="GIG100" s="129"/>
      <c r="GIH100" s="129"/>
      <c r="GII100" s="129"/>
      <c r="GIJ100" s="129"/>
      <c r="GIK100" s="129"/>
      <c r="GIL100" s="129"/>
      <c r="GIM100" s="129"/>
      <c r="GIN100" s="129"/>
      <c r="GIO100" s="129"/>
      <c r="GIP100" s="129"/>
      <c r="GIQ100" s="129"/>
      <c r="GIR100" s="129"/>
      <c r="GIS100" s="129"/>
      <c r="GIT100" s="129"/>
      <c r="GIU100" s="129"/>
      <c r="GIV100" s="129"/>
      <c r="GIW100" s="129"/>
      <c r="GIX100" s="129"/>
      <c r="GIY100" s="129"/>
      <c r="GIZ100" s="129"/>
      <c r="GJA100" s="129"/>
      <c r="GJB100" s="129"/>
      <c r="GJC100" s="129"/>
      <c r="GJD100" s="129"/>
      <c r="GJE100" s="129"/>
      <c r="GJF100" s="129"/>
      <c r="GJG100" s="129"/>
      <c r="GJH100" s="129"/>
      <c r="GJI100" s="129"/>
      <c r="GJJ100" s="129"/>
      <c r="GJK100" s="129"/>
      <c r="GJL100" s="129"/>
      <c r="GJM100" s="129"/>
      <c r="GJN100" s="129"/>
      <c r="GJO100" s="129"/>
      <c r="GJP100" s="129"/>
      <c r="GJQ100" s="129"/>
      <c r="GJR100" s="129"/>
      <c r="GJS100" s="129"/>
      <c r="GJT100" s="129"/>
      <c r="GJU100" s="129"/>
      <c r="GJV100" s="129"/>
      <c r="GJW100" s="129"/>
      <c r="GJX100" s="129"/>
      <c r="GJY100" s="129"/>
      <c r="GJZ100" s="129"/>
      <c r="GKA100" s="129"/>
      <c r="GKB100" s="129"/>
      <c r="GKC100" s="129"/>
      <c r="GKD100" s="129"/>
      <c r="GKE100" s="129"/>
      <c r="GKF100" s="129"/>
      <c r="GKG100" s="129"/>
      <c r="GKH100" s="129"/>
      <c r="GKI100" s="129"/>
      <c r="GKJ100" s="129"/>
      <c r="GKK100" s="129"/>
      <c r="GKL100" s="129"/>
      <c r="GKM100" s="129"/>
      <c r="GKN100" s="129"/>
      <c r="GKO100" s="129"/>
      <c r="GKP100" s="129"/>
      <c r="GKQ100" s="129"/>
      <c r="GKR100" s="129"/>
      <c r="GKS100" s="129"/>
      <c r="GKT100" s="129"/>
      <c r="GKU100" s="129"/>
      <c r="GKV100" s="129"/>
      <c r="GKW100" s="129"/>
      <c r="GKX100" s="129"/>
      <c r="GKY100" s="129"/>
      <c r="GKZ100" s="129"/>
      <c r="GLA100" s="129"/>
      <c r="GLB100" s="129"/>
      <c r="GLC100" s="129"/>
      <c r="GLD100" s="129"/>
      <c r="GLE100" s="129"/>
      <c r="GLF100" s="129"/>
      <c r="GLG100" s="129"/>
      <c r="GLH100" s="129"/>
      <c r="GLI100" s="129"/>
      <c r="GLJ100" s="129"/>
      <c r="GLK100" s="129"/>
      <c r="GLL100" s="129"/>
      <c r="GLM100" s="129"/>
      <c r="GLN100" s="129"/>
      <c r="GLO100" s="129"/>
      <c r="GLP100" s="129"/>
      <c r="GLQ100" s="129"/>
      <c r="GLR100" s="129"/>
      <c r="GLS100" s="129"/>
      <c r="GLT100" s="129"/>
      <c r="GLU100" s="129"/>
      <c r="GLV100" s="129"/>
      <c r="GLW100" s="129"/>
      <c r="GLX100" s="129"/>
      <c r="GLY100" s="129"/>
      <c r="GLZ100" s="129"/>
      <c r="GMA100" s="129"/>
      <c r="GMB100" s="129"/>
      <c r="GMC100" s="129"/>
      <c r="GMD100" s="129"/>
      <c r="GME100" s="129"/>
      <c r="GMF100" s="129"/>
      <c r="GMG100" s="129"/>
      <c r="GMH100" s="129"/>
      <c r="GMI100" s="129"/>
      <c r="GMJ100" s="129"/>
      <c r="GMK100" s="129"/>
      <c r="GML100" s="129"/>
      <c r="GMM100" s="129"/>
      <c r="GMN100" s="129"/>
      <c r="GMO100" s="129"/>
      <c r="GMP100" s="129"/>
      <c r="GMQ100" s="129"/>
      <c r="GMR100" s="129"/>
      <c r="GMS100" s="129"/>
      <c r="GMT100" s="129"/>
      <c r="GMU100" s="129"/>
      <c r="GMV100" s="129"/>
      <c r="GMW100" s="129"/>
      <c r="GMX100" s="129"/>
      <c r="GMY100" s="129"/>
      <c r="GMZ100" s="129"/>
      <c r="GNA100" s="129"/>
      <c r="GNB100" s="129"/>
      <c r="GNC100" s="129"/>
      <c r="GND100" s="129"/>
      <c r="GNE100" s="129"/>
      <c r="GNF100" s="129"/>
      <c r="GNG100" s="129"/>
      <c r="GNH100" s="129"/>
      <c r="GNI100" s="129"/>
      <c r="GNJ100" s="129"/>
      <c r="GNK100" s="129"/>
      <c r="GNL100" s="129"/>
      <c r="GNM100" s="129"/>
      <c r="GNN100" s="129"/>
      <c r="GNO100" s="129"/>
      <c r="GNP100" s="129"/>
      <c r="GNQ100" s="129"/>
      <c r="GNR100" s="129"/>
      <c r="GNS100" s="129"/>
      <c r="GNT100" s="129"/>
      <c r="GNU100" s="129"/>
      <c r="GNV100" s="129"/>
      <c r="GNW100" s="129"/>
      <c r="GNX100" s="129"/>
      <c r="GNY100" s="129"/>
      <c r="GNZ100" s="129"/>
      <c r="GOA100" s="129"/>
      <c r="GOB100" s="129"/>
      <c r="GOC100" s="129"/>
      <c r="GOD100" s="129"/>
      <c r="GOE100" s="129"/>
      <c r="GOF100" s="129"/>
      <c r="GOG100" s="129"/>
      <c r="GOH100" s="129"/>
      <c r="GOI100" s="129"/>
      <c r="GOJ100" s="129"/>
      <c r="GOK100" s="129"/>
      <c r="GOL100" s="129"/>
      <c r="GOM100" s="129"/>
      <c r="GON100" s="129"/>
      <c r="GOO100" s="129"/>
      <c r="GOP100" s="129"/>
      <c r="GOQ100" s="129"/>
      <c r="GOR100" s="129"/>
      <c r="GOS100" s="129"/>
      <c r="GOT100" s="129"/>
      <c r="GOU100" s="129"/>
      <c r="GOV100" s="129"/>
      <c r="GOW100" s="129"/>
      <c r="GOX100" s="129"/>
      <c r="GOY100" s="129"/>
      <c r="GOZ100" s="129"/>
      <c r="GPA100" s="129"/>
      <c r="GPB100" s="129"/>
      <c r="GPC100" s="129"/>
      <c r="GPD100" s="129"/>
      <c r="GPE100" s="129"/>
      <c r="GPF100" s="129"/>
      <c r="GPG100" s="129"/>
      <c r="GPH100" s="129"/>
      <c r="GPI100" s="129"/>
      <c r="GPJ100" s="129"/>
      <c r="GPK100" s="129"/>
      <c r="GPL100" s="129"/>
      <c r="GPM100" s="129"/>
      <c r="GPN100" s="129"/>
      <c r="GPO100" s="129"/>
      <c r="GPP100" s="129"/>
      <c r="GPQ100" s="129"/>
      <c r="GPR100" s="129"/>
      <c r="GPS100" s="129"/>
      <c r="GPT100" s="129"/>
      <c r="GPU100" s="129"/>
      <c r="GPV100" s="129"/>
      <c r="GPW100" s="129"/>
      <c r="GPX100" s="129"/>
      <c r="GPY100" s="129"/>
      <c r="GPZ100" s="129"/>
      <c r="GQA100" s="129"/>
      <c r="GQB100" s="129"/>
      <c r="GQC100" s="129"/>
      <c r="GQD100" s="129"/>
      <c r="GQE100" s="129"/>
      <c r="GQF100" s="129"/>
      <c r="GQG100" s="129"/>
      <c r="GQH100" s="129"/>
      <c r="GQI100" s="129"/>
      <c r="GQJ100" s="129"/>
      <c r="GQK100" s="129"/>
      <c r="GQL100" s="129"/>
      <c r="GQM100" s="129"/>
      <c r="GQN100" s="129"/>
      <c r="GQO100" s="129"/>
      <c r="GQP100" s="129"/>
      <c r="GQQ100" s="129"/>
      <c r="GQR100" s="129"/>
      <c r="GQS100" s="129"/>
      <c r="GQT100" s="129"/>
      <c r="GQU100" s="129"/>
      <c r="GQV100" s="129"/>
      <c r="GQW100" s="129"/>
      <c r="GQX100" s="129"/>
      <c r="GQY100" s="129"/>
      <c r="GQZ100" s="129"/>
      <c r="GRA100" s="129"/>
      <c r="GRB100" s="129"/>
      <c r="GRC100" s="129"/>
      <c r="GRD100" s="129"/>
      <c r="GRE100" s="129"/>
      <c r="GRF100" s="129"/>
      <c r="GRG100" s="129"/>
      <c r="GRH100" s="129"/>
      <c r="GRI100" s="129"/>
      <c r="GRJ100" s="129"/>
      <c r="GRK100" s="129"/>
      <c r="GRL100" s="129"/>
      <c r="GRM100" s="129"/>
      <c r="GRN100" s="129"/>
      <c r="GRO100" s="129"/>
      <c r="GRP100" s="129"/>
      <c r="GRQ100" s="129"/>
      <c r="GRR100" s="129"/>
      <c r="GRS100" s="129"/>
      <c r="GRT100" s="129"/>
      <c r="GRU100" s="129"/>
      <c r="GRV100" s="129"/>
      <c r="GRW100" s="129"/>
      <c r="GRX100" s="129"/>
      <c r="GRY100" s="129"/>
      <c r="GRZ100" s="129"/>
      <c r="GSA100" s="129"/>
      <c r="GSB100" s="129"/>
      <c r="GSC100" s="129"/>
      <c r="GSD100" s="129"/>
      <c r="GSE100" s="129"/>
      <c r="GSF100" s="129"/>
      <c r="GSG100" s="129"/>
      <c r="GSH100" s="129"/>
      <c r="GSI100" s="129"/>
      <c r="GSJ100" s="129"/>
      <c r="GSK100" s="129"/>
      <c r="GSL100" s="129"/>
      <c r="GSM100" s="129"/>
      <c r="GSN100" s="129"/>
      <c r="GSO100" s="129"/>
      <c r="GSP100" s="129"/>
      <c r="GSQ100" s="129"/>
      <c r="GSR100" s="129"/>
      <c r="GSS100" s="129"/>
      <c r="GST100" s="129"/>
      <c r="GSU100" s="129"/>
      <c r="GSV100" s="129"/>
      <c r="GSW100" s="129"/>
      <c r="GSX100" s="129"/>
      <c r="GSY100" s="129"/>
      <c r="GSZ100" s="129"/>
      <c r="GTA100" s="129"/>
      <c r="GTB100" s="129"/>
      <c r="GTC100" s="129"/>
      <c r="GTD100" s="129"/>
      <c r="GTE100" s="129"/>
      <c r="GTF100" s="129"/>
      <c r="GTG100" s="129"/>
      <c r="GTH100" s="129"/>
      <c r="GTI100" s="129"/>
      <c r="GTJ100" s="129"/>
      <c r="GTK100" s="129"/>
      <c r="GTL100" s="129"/>
      <c r="GTM100" s="129"/>
      <c r="GTN100" s="129"/>
      <c r="GTO100" s="129"/>
      <c r="GTP100" s="129"/>
      <c r="GTQ100" s="129"/>
      <c r="GTR100" s="129"/>
      <c r="GTS100" s="129"/>
      <c r="GTT100" s="129"/>
      <c r="GTU100" s="129"/>
      <c r="GTV100" s="129"/>
      <c r="GTW100" s="129"/>
      <c r="GTX100" s="129"/>
      <c r="GTY100" s="129"/>
      <c r="GTZ100" s="129"/>
      <c r="GUA100" s="129"/>
      <c r="GUB100" s="129"/>
      <c r="GUC100" s="129"/>
      <c r="GUD100" s="129"/>
      <c r="GUE100" s="129"/>
      <c r="GUF100" s="129"/>
      <c r="GUG100" s="129"/>
      <c r="GUH100" s="129"/>
      <c r="GUI100" s="129"/>
      <c r="GUJ100" s="129"/>
      <c r="GUK100" s="129"/>
      <c r="GUL100" s="129"/>
      <c r="GUM100" s="129"/>
      <c r="GUN100" s="129"/>
      <c r="GUO100" s="129"/>
      <c r="GUP100" s="129"/>
      <c r="GUQ100" s="129"/>
      <c r="GUR100" s="129"/>
      <c r="GUS100" s="129"/>
      <c r="GUT100" s="129"/>
      <c r="GUU100" s="129"/>
      <c r="GUV100" s="129"/>
      <c r="GUW100" s="129"/>
      <c r="GUX100" s="129"/>
      <c r="GUY100" s="129"/>
      <c r="GUZ100" s="129"/>
      <c r="GVA100" s="129"/>
      <c r="GVB100" s="129"/>
      <c r="GVC100" s="129"/>
      <c r="GVD100" s="129"/>
      <c r="GVE100" s="129"/>
      <c r="GVF100" s="129"/>
      <c r="GVG100" s="129"/>
      <c r="GVH100" s="129"/>
      <c r="GVI100" s="129"/>
      <c r="GVJ100" s="129"/>
      <c r="GVK100" s="129"/>
      <c r="GVL100" s="129"/>
      <c r="GVM100" s="129"/>
      <c r="GVN100" s="129"/>
      <c r="GVO100" s="129"/>
      <c r="GVP100" s="129"/>
      <c r="GVQ100" s="129"/>
      <c r="GVR100" s="129"/>
      <c r="GVS100" s="129"/>
      <c r="GVT100" s="129"/>
      <c r="GVU100" s="129"/>
      <c r="GVV100" s="129"/>
      <c r="GVW100" s="129"/>
      <c r="GVX100" s="129"/>
      <c r="GVY100" s="129"/>
      <c r="GVZ100" s="129"/>
      <c r="GWA100" s="129"/>
      <c r="GWB100" s="129"/>
      <c r="GWC100" s="129"/>
      <c r="GWD100" s="129"/>
      <c r="GWE100" s="129"/>
      <c r="GWF100" s="129"/>
      <c r="GWG100" s="129"/>
      <c r="GWH100" s="129"/>
      <c r="GWI100" s="129"/>
      <c r="GWJ100" s="129"/>
      <c r="GWK100" s="129"/>
      <c r="GWL100" s="129"/>
      <c r="GWM100" s="129"/>
      <c r="GWN100" s="129"/>
      <c r="GWO100" s="129"/>
      <c r="GWP100" s="129"/>
      <c r="GWQ100" s="129"/>
      <c r="GWR100" s="129"/>
      <c r="GWS100" s="129"/>
      <c r="GWT100" s="129"/>
      <c r="GWU100" s="129"/>
      <c r="GWV100" s="129"/>
      <c r="GWW100" s="129"/>
      <c r="GWX100" s="129"/>
      <c r="GWY100" s="129"/>
      <c r="GWZ100" s="129"/>
      <c r="GXA100" s="129"/>
      <c r="GXB100" s="129"/>
      <c r="GXC100" s="129"/>
      <c r="GXD100" s="129"/>
      <c r="GXE100" s="129"/>
      <c r="GXF100" s="129"/>
      <c r="GXG100" s="129"/>
      <c r="GXH100" s="129"/>
      <c r="GXI100" s="129"/>
      <c r="GXJ100" s="129"/>
      <c r="GXK100" s="129"/>
      <c r="GXL100" s="129"/>
      <c r="GXM100" s="129"/>
      <c r="GXN100" s="129"/>
      <c r="GXO100" s="129"/>
      <c r="GXP100" s="129"/>
      <c r="GXQ100" s="129"/>
      <c r="GXR100" s="129"/>
      <c r="GXS100" s="129"/>
      <c r="GXT100" s="129"/>
      <c r="GXU100" s="129"/>
      <c r="GXV100" s="129"/>
      <c r="GXW100" s="129"/>
      <c r="GXX100" s="129"/>
      <c r="GXY100" s="129"/>
      <c r="GXZ100" s="129"/>
      <c r="GYA100" s="129"/>
      <c r="GYB100" s="129"/>
      <c r="GYC100" s="129"/>
      <c r="GYD100" s="129"/>
      <c r="GYE100" s="129"/>
      <c r="GYF100" s="129"/>
      <c r="GYG100" s="129"/>
      <c r="GYH100" s="129"/>
      <c r="GYI100" s="129"/>
      <c r="GYJ100" s="129"/>
      <c r="GYK100" s="129"/>
      <c r="GYL100" s="129"/>
      <c r="GYM100" s="129"/>
      <c r="GYN100" s="129"/>
      <c r="GYO100" s="129"/>
      <c r="GYP100" s="129"/>
      <c r="GYQ100" s="129"/>
      <c r="GYR100" s="129"/>
      <c r="GYS100" s="129"/>
      <c r="GYT100" s="129"/>
      <c r="GYU100" s="129"/>
      <c r="GYV100" s="129"/>
      <c r="GYW100" s="129"/>
      <c r="GYX100" s="129"/>
      <c r="GYY100" s="129"/>
      <c r="GYZ100" s="129"/>
      <c r="GZA100" s="129"/>
      <c r="GZB100" s="129"/>
      <c r="GZC100" s="129"/>
      <c r="GZD100" s="129"/>
      <c r="GZE100" s="129"/>
      <c r="GZF100" s="129"/>
      <c r="GZG100" s="129"/>
      <c r="GZH100" s="129"/>
      <c r="GZI100" s="129"/>
      <c r="GZJ100" s="129"/>
      <c r="GZK100" s="129"/>
      <c r="GZL100" s="129"/>
      <c r="GZM100" s="129"/>
      <c r="GZN100" s="129"/>
      <c r="GZO100" s="129"/>
      <c r="GZP100" s="129"/>
      <c r="GZQ100" s="129"/>
      <c r="GZR100" s="129"/>
      <c r="GZS100" s="129"/>
      <c r="GZT100" s="129"/>
      <c r="GZU100" s="129"/>
      <c r="GZV100" s="129"/>
      <c r="GZW100" s="129"/>
      <c r="GZX100" s="129"/>
      <c r="GZY100" s="129"/>
      <c r="GZZ100" s="129"/>
      <c r="HAA100" s="129"/>
      <c r="HAB100" s="129"/>
      <c r="HAC100" s="129"/>
      <c r="HAD100" s="129"/>
      <c r="HAE100" s="129"/>
      <c r="HAF100" s="129"/>
      <c r="HAG100" s="129"/>
      <c r="HAH100" s="129"/>
      <c r="HAI100" s="129"/>
      <c r="HAJ100" s="129"/>
      <c r="HAK100" s="129"/>
      <c r="HAL100" s="129"/>
      <c r="HAM100" s="129"/>
      <c r="HAN100" s="129"/>
      <c r="HAO100" s="129"/>
      <c r="HAP100" s="129"/>
      <c r="HAQ100" s="129"/>
      <c r="HAR100" s="129"/>
      <c r="HAS100" s="129"/>
      <c r="HAT100" s="129"/>
      <c r="HAU100" s="129"/>
      <c r="HAV100" s="129"/>
      <c r="HAW100" s="129"/>
      <c r="HAX100" s="129"/>
      <c r="HAY100" s="129"/>
      <c r="HAZ100" s="129"/>
      <c r="HBA100" s="129"/>
      <c r="HBB100" s="129"/>
      <c r="HBC100" s="129"/>
      <c r="HBD100" s="129"/>
      <c r="HBE100" s="129"/>
      <c r="HBF100" s="129"/>
      <c r="HBG100" s="129"/>
      <c r="HBH100" s="129"/>
      <c r="HBI100" s="129"/>
      <c r="HBJ100" s="129"/>
      <c r="HBK100" s="129"/>
      <c r="HBL100" s="129"/>
      <c r="HBM100" s="129"/>
      <c r="HBN100" s="129"/>
      <c r="HBO100" s="129"/>
      <c r="HBP100" s="129"/>
      <c r="HBQ100" s="129"/>
      <c r="HBR100" s="129"/>
      <c r="HBS100" s="129"/>
      <c r="HBT100" s="129"/>
      <c r="HBU100" s="129"/>
      <c r="HBV100" s="129"/>
      <c r="HBW100" s="129"/>
      <c r="HBX100" s="129"/>
      <c r="HBY100" s="129"/>
      <c r="HBZ100" s="129"/>
      <c r="HCA100" s="129"/>
      <c r="HCB100" s="129"/>
      <c r="HCC100" s="129"/>
      <c r="HCD100" s="129"/>
      <c r="HCE100" s="129"/>
      <c r="HCF100" s="129"/>
      <c r="HCG100" s="129"/>
      <c r="HCH100" s="129"/>
      <c r="HCI100" s="129"/>
      <c r="HCJ100" s="129"/>
      <c r="HCK100" s="129"/>
      <c r="HCL100" s="129"/>
      <c r="HCM100" s="129"/>
      <c r="HCN100" s="129"/>
      <c r="HCO100" s="129"/>
      <c r="HCP100" s="129"/>
      <c r="HCQ100" s="129"/>
      <c r="HCR100" s="129"/>
      <c r="HCS100" s="129"/>
      <c r="HCT100" s="129"/>
      <c r="HCU100" s="129"/>
      <c r="HCV100" s="129"/>
      <c r="HCW100" s="129"/>
      <c r="HCX100" s="129"/>
      <c r="HCY100" s="129"/>
      <c r="HCZ100" s="129"/>
      <c r="HDA100" s="129"/>
      <c r="HDB100" s="129"/>
      <c r="HDC100" s="129"/>
      <c r="HDD100" s="129"/>
      <c r="HDE100" s="129"/>
      <c r="HDF100" s="129"/>
      <c r="HDG100" s="129"/>
      <c r="HDH100" s="129"/>
      <c r="HDI100" s="129"/>
      <c r="HDJ100" s="129"/>
      <c r="HDK100" s="129"/>
      <c r="HDL100" s="129"/>
      <c r="HDM100" s="129"/>
      <c r="HDN100" s="129"/>
      <c r="HDO100" s="129"/>
      <c r="HDP100" s="129"/>
      <c r="HDQ100" s="129"/>
      <c r="HDR100" s="129"/>
      <c r="HDS100" s="129"/>
      <c r="HDT100" s="129"/>
      <c r="HDU100" s="129"/>
      <c r="HDV100" s="129"/>
      <c r="HDW100" s="129"/>
      <c r="HDX100" s="129"/>
      <c r="HDY100" s="129"/>
      <c r="HDZ100" s="129"/>
      <c r="HEA100" s="129"/>
      <c r="HEB100" s="129"/>
      <c r="HEC100" s="129"/>
      <c r="HED100" s="129"/>
      <c r="HEE100" s="129"/>
      <c r="HEF100" s="129"/>
      <c r="HEG100" s="129"/>
      <c r="HEH100" s="129"/>
      <c r="HEI100" s="129"/>
      <c r="HEJ100" s="129"/>
      <c r="HEK100" s="129"/>
      <c r="HEL100" s="129"/>
      <c r="HEM100" s="129"/>
      <c r="HEN100" s="129"/>
      <c r="HEO100" s="129"/>
      <c r="HEP100" s="129"/>
      <c r="HEQ100" s="129"/>
      <c r="HER100" s="129"/>
      <c r="HES100" s="129"/>
      <c r="HET100" s="129"/>
      <c r="HEU100" s="129"/>
      <c r="HEV100" s="129"/>
      <c r="HEW100" s="129"/>
      <c r="HEX100" s="129"/>
      <c r="HEY100" s="129"/>
      <c r="HEZ100" s="129"/>
      <c r="HFA100" s="129"/>
      <c r="HFB100" s="129"/>
      <c r="HFC100" s="129"/>
      <c r="HFD100" s="129"/>
      <c r="HFE100" s="129"/>
      <c r="HFF100" s="129"/>
      <c r="HFG100" s="129"/>
      <c r="HFH100" s="129"/>
      <c r="HFI100" s="129"/>
      <c r="HFJ100" s="129"/>
      <c r="HFK100" s="129"/>
      <c r="HFL100" s="129"/>
      <c r="HFM100" s="129"/>
      <c r="HFN100" s="129"/>
      <c r="HFO100" s="129"/>
      <c r="HFP100" s="129"/>
      <c r="HFQ100" s="129"/>
      <c r="HFR100" s="129"/>
      <c r="HFS100" s="129"/>
      <c r="HFT100" s="129"/>
      <c r="HFU100" s="129"/>
      <c r="HFV100" s="129"/>
      <c r="HFW100" s="129"/>
      <c r="HFX100" s="129"/>
      <c r="HFY100" s="129"/>
      <c r="HFZ100" s="129"/>
      <c r="HGA100" s="129"/>
      <c r="HGB100" s="129"/>
      <c r="HGC100" s="129"/>
      <c r="HGD100" s="129"/>
      <c r="HGE100" s="129"/>
      <c r="HGF100" s="129"/>
      <c r="HGG100" s="129"/>
      <c r="HGH100" s="129"/>
      <c r="HGI100" s="129"/>
      <c r="HGJ100" s="129"/>
      <c r="HGK100" s="129"/>
      <c r="HGL100" s="129"/>
      <c r="HGM100" s="129"/>
      <c r="HGN100" s="129"/>
      <c r="HGO100" s="129"/>
      <c r="HGP100" s="129"/>
      <c r="HGQ100" s="129"/>
      <c r="HGR100" s="129"/>
      <c r="HGS100" s="129"/>
      <c r="HGT100" s="129"/>
      <c r="HGU100" s="129"/>
      <c r="HGV100" s="129"/>
      <c r="HGW100" s="129"/>
      <c r="HGX100" s="129"/>
      <c r="HGY100" s="129"/>
      <c r="HGZ100" s="129"/>
      <c r="HHA100" s="129"/>
      <c r="HHB100" s="129"/>
      <c r="HHC100" s="129"/>
      <c r="HHD100" s="129"/>
      <c r="HHE100" s="129"/>
      <c r="HHF100" s="129"/>
      <c r="HHG100" s="129"/>
      <c r="HHH100" s="129"/>
      <c r="HHI100" s="129"/>
      <c r="HHJ100" s="129"/>
      <c r="HHK100" s="129"/>
      <c r="HHL100" s="129"/>
      <c r="HHM100" s="129"/>
      <c r="HHN100" s="129"/>
      <c r="HHO100" s="129"/>
      <c r="HHP100" s="129"/>
      <c r="HHQ100" s="129"/>
      <c r="HHR100" s="129"/>
      <c r="HHS100" s="129"/>
      <c r="HHT100" s="129"/>
      <c r="HHU100" s="129"/>
      <c r="HHV100" s="129"/>
      <c r="HHW100" s="129"/>
      <c r="HHX100" s="129"/>
      <c r="HHY100" s="129"/>
      <c r="HHZ100" s="129"/>
      <c r="HIA100" s="129"/>
      <c r="HIB100" s="129"/>
      <c r="HIC100" s="129"/>
      <c r="HID100" s="129"/>
      <c r="HIE100" s="129"/>
      <c r="HIF100" s="129"/>
      <c r="HIG100" s="129"/>
      <c r="HIH100" s="129"/>
      <c r="HII100" s="129"/>
      <c r="HIJ100" s="129"/>
      <c r="HIK100" s="129"/>
      <c r="HIL100" s="129"/>
      <c r="HIM100" s="129"/>
      <c r="HIN100" s="129"/>
      <c r="HIO100" s="129"/>
      <c r="HIP100" s="129"/>
      <c r="HIQ100" s="129"/>
      <c r="HIR100" s="129"/>
      <c r="HIS100" s="129"/>
      <c r="HIT100" s="129"/>
      <c r="HIU100" s="129"/>
      <c r="HIV100" s="129"/>
      <c r="HIW100" s="129"/>
      <c r="HIX100" s="129"/>
      <c r="HIY100" s="129"/>
      <c r="HIZ100" s="129"/>
      <c r="HJA100" s="129"/>
      <c r="HJB100" s="129"/>
      <c r="HJC100" s="129"/>
      <c r="HJD100" s="129"/>
      <c r="HJE100" s="129"/>
      <c r="HJF100" s="129"/>
      <c r="HJG100" s="129"/>
      <c r="HJH100" s="129"/>
      <c r="HJI100" s="129"/>
      <c r="HJJ100" s="129"/>
      <c r="HJK100" s="129"/>
      <c r="HJL100" s="129"/>
      <c r="HJM100" s="129"/>
      <c r="HJN100" s="129"/>
      <c r="HJO100" s="129"/>
      <c r="HJP100" s="129"/>
      <c r="HJQ100" s="129"/>
      <c r="HJR100" s="129"/>
      <c r="HJS100" s="129"/>
      <c r="HJT100" s="129"/>
      <c r="HJU100" s="129"/>
      <c r="HJV100" s="129"/>
      <c r="HJW100" s="129"/>
      <c r="HJX100" s="129"/>
      <c r="HJY100" s="129"/>
      <c r="HJZ100" s="129"/>
      <c r="HKA100" s="129"/>
      <c r="HKB100" s="129"/>
      <c r="HKC100" s="129"/>
      <c r="HKD100" s="129"/>
      <c r="HKE100" s="129"/>
      <c r="HKF100" s="129"/>
      <c r="HKG100" s="129"/>
      <c r="HKH100" s="129"/>
      <c r="HKI100" s="129"/>
      <c r="HKJ100" s="129"/>
      <c r="HKK100" s="129"/>
      <c r="HKL100" s="129"/>
      <c r="HKM100" s="129"/>
      <c r="HKN100" s="129"/>
      <c r="HKO100" s="129"/>
      <c r="HKP100" s="129"/>
      <c r="HKQ100" s="129"/>
      <c r="HKR100" s="129"/>
      <c r="HKS100" s="129"/>
      <c r="HKT100" s="129"/>
      <c r="HKU100" s="129"/>
      <c r="HKV100" s="129"/>
      <c r="HKW100" s="129"/>
      <c r="HKX100" s="129"/>
      <c r="HKY100" s="129"/>
      <c r="HKZ100" s="129"/>
      <c r="HLA100" s="129"/>
      <c r="HLB100" s="129"/>
      <c r="HLC100" s="129"/>
      <c r="HLD100" s="129"/>
      <c r="HLE100" s="129"/>
      <c r="HLF100" s="129"/>
      <c r="HLG100" s="129"/>
      <c r="HLH100" s="129"/>
      <c r="HLI100" s="129"/>
      <c r="HLJ100" s="129"/>
      <c r="HLK100" s="129"/>
      <c r="HLL100" s="129"/>
      <c r="HLM100" s="129"/>
      <c r="HLN100" s="129"/>
      <c r="HLO100" s="129"/>
      <c r="HLP100" s="129"/>
      <c r="HLQ100" s="129"/>
      <c r="HLR100" s="129"/>
      <c r="HLS100" s="129"/>
      <c r="HLT100" s="129"/>
      <c r="HLU100" s="129"/>
      <c r="HLV100" s="129"/>
      <c r="HLW100" s="129"/>
      <c r="HLX100" s="129"/>
      <c r="HLY100" s="129"/>
      <c r="HLZ100" s="129"/>
      <c r="HMA100" s="129"/>
      <c r="HMB100" s="129"/>
      <c r="HMC100" s="129"/>
      <c r="HMD100" s="129"/>
      <c r="HME100" s="129"/>
      <c r="HMF100" s="129"/>
      <c r="HMG100" s="129"/>
      <c r="HMH100" s="129"/>
      <c r="HMI100" s="129"/>
      <c r="HMJ100" s="129"/>
      <c r="HMK100" s="129"/>
      <c r="HML100" s="129"/>
      <c r="HMM100" s="129"/>
      <c r="HMN100" s="129"/>
      <c r="HMO100" s="129"/>
      <c r="HMP100" s="129"/>
      <c r="HMQ100" s="129"/>
      <c r="HMR100" s="129"/>
      <c r="HMS100" s="129"/>
      <c r="HMT100" s="129"/>
      <c r="HMU100" s="129"/>
      <c r="HMV100" s="129"/>
      <c r="HMW100" s="129"/>
      <c r="HMX100" s="129"/>
      <c r="HMY100" s="129"/>
      <c r="HMZ100" s="129"/>
      <c r="HNA100" s="129"/>
      <c r="HNB100" s="129"/>
      <c r="HNC100" s="129"/>
      <c r="HND100" s="129"/>
      <c r="HNE100" s="129"/>
      <c r="HNF100" s="129"/>
      <c r="HNG100" s="129"/>
      <c r="HNH100" s="129"/>
      <c r="HNI100" s="129"/>
      <c r="HNJ100" s="129"/>
      <c r="HNK100" s="129"/>
      <c r="HNL100" s="129"/>
      <c r="HNM100" s="129"/>
      <c r="HNN100" s="129"/>
      <c r="HNO100" s="129"/>
      <c r="HNP100" s="129"/>
      <c r="HNQ100" s="129"/>
      <c r="HNR100" s="129"/>
      <c r="HNS100" s="129"/>
      <c r="HNT100" s="129"/>
      <c r="HNU100" s="129"/>
      <c r="HNV100" s="129"/>
      <c r="HNW100" s="129"/>
      <c r="HNX100" s="129"/>
      <c r="HNY100" s="129"/>
      <c r="HNZ100" s="129"/>
      <c r="HOA100" s="129"/>
      <c r="HOB100" s="129"/>
      <c r="HOC100" s="129"/>
      <c r="HOD100" s="129"/>
      <c r="HOE100" s="129"/>
      <c r="HOF100" s="129"/>
      <c r="HOG100" s="129"/>
      <c r="HOH100" s="129"/>
      <c r="HOI100" s="129"/>
      <c r="HOJ100" s="129"/>
      <c r="HOK100" s="129"/>
      <c r="HOL100" s="129"/>
      <c r="HOM100" s="129"/>
      <c r="HON100" s="129"/>
      <c r="HOO100" s="129"/>
      <c r="HOP100" s="129"/>
      <c r="HOQ100" s="129"/>
      <c r="HOR100" s="129"/>
      <c r="HOS100" s="129"/>
      <c r="HOT100" s="129"/>
      <c r="HOU100" s="129"/>
      <c r="HOV100" s="129"/>
      <c r="HOW100" s="129"/>
      <c r="HOX100" s="129"/>
      <c r="HOY100" s="129"/>
      <c r="HOZ100" s="129"/>
      <c r="HPA100" s="129"/>
      <c r="HPB100" s="129"/>
      <c r="HPC100" s="129"/>
      <c r="HPD100" s="129"/>
      <c r="HPE100" s="129"/>
      <c r="HPF100" s="129"/>
      <c r="HPG100" s="129"/>
      <c r="HPH100" s="129"/>
      <c r="HPI100" s="129"/>
      <c r="HPJ100" s="129"/>
      <c r="HPK100" s="129"/>
      <c r="HPL100" s="129"/>
      <c r="HPM100" s="129"/>
      <c r="HPN100" s="129"/>
      <c r="HPO100" s="129"/>
      <c r="HPP100" s="129"/>
      <c r="HPQ100" s="129"/>
      <c r="HPR100" s="129"/>
      <c r="HPS100" s="129"/>
      <c r="HPT100" s="129"/>
      <c r="HPU100" s="129"/>
      <c r="HPV100" s="129"/>
      <c r="HPW100" s="129"/>
      <c r="HPX100" s="129"/>
      <c r="HPY100" s="129"/>
      <c r="HPZ100" s="129"/>
      <c r="HQA100" s="129"/>
      <c r="HQB100" s="129"/>
      <c r="HQC100" s="129"/>
      <c r="HQD100" s="129"/>
      <c r="HQE100" s="129"/>
      <c r="HQF100" s="129"/>
      <c r="HQG100" s="129"/>
      <c r="HQH100" s="129"/>
      <c r="HQI100" s="129"/>
      <c r="HQJ100" s="129"/>
      <c r="HQK100" s="129"/>
      <c r="HQL100" s="129"/>
      <c r="HQM100" s="129"/>
      <c r="HQN100" s="129"/>
      <c r="HQO100" s="129"/>
      <c r="HQP100" s="129"/>
      <c r="HQQ100" s="129"/>
      <c r="HQR100" s="129"/>
      <c r="HQS100" s="129"/>
      <c r="HQT100" s="129"/>
      <c r="HQU100" s="129"/>
      <c r="HQV100" s="129"/>
      <c r="HQW100" s="129"/>
      <c r="HQX100" s="129"/>
      <c r="HQY100" s="129"/>
      <c r="HQZ100" s="129"/>
      <c r="HRA100" s="129"/>
      <c r="HRB100" s="129"/>
      <c r="HRC100" s="129"/>
      <c r="HRD100" s="129"/>
      <c r="HRE100" s="129"/>
      <c r="HRF100" s="129"/>
      <c r="HRG100" s="129"/>
      <c r="HRH100" s="129"/>
      <c r="HRI100" s="129"/>
      <c r="HRJ100" s="129"/>
      <c r="HRK100" s="129"/>
      <c r="HRL100" s="129"/>
      <c r="HRM100" s="129"/>
      <c r="HRN100" s="129"/>
      <c r="HRO100" s="129"/>
      <c r="HRP100" s="129"/>
      <c r="HRQ100" s="129"/>
      <c r="HRR100" s="129"/>
      <c r="HRS100" s="129"/>
      <c r="HRT100" s="129"/>
      <c r="HRU100" s="129"/>
      <c r="HRV100" s="129"/>
      <c r="HRW100" s="129"/>
      <c r="HRX100" s="129"/>
      <c r="HRY100" s="129"/>
      <c r="HRZ100" s="129"/>
      <c r="HSA100" s="129"/>
      <c r="HSB100" s="129"/>
      <c r="HSC100" s="129"/>
      <c r="HSD100" s="129"/>
      <c r="HSE100" s="129"/>
      <c r="HSF100" s="129"/>
      <c r="HSG100" s="129"/>
      <c r="HSH100" s="129"/>
      <c r="HSI100" s="129"/>
      <c r="HSJ100" s="129"/>
      <c r="HSK100" s="129"/>
      <c r="HSL100" s="129"/>
      <c r="HSM100" s="129"/>
      <c r="HSN100" s="129"/>
      <c r="HSO100" s="129"/>
      <c r="HSP100" s="129"/>
      <c r="HSQ100" s="129"/>
      <c r="HSR100" s="129"/>
      <c r="HSS100" s="129"/>
      <c r="HST100" s="129"/>
      <c r="HSU100" s="129"/>
      <c r="HSV100" s="129"/>
      <c r="HSW100" s="129"/>
      <c r="HSX100" s="129"/>
      <c r="HSY100" s="129"/>
      <c r="HSZ100" s="129"/>
      <c r="HTA100" s="129"/>
      <c r="HTB100" s="129"/>
      <c r="HTC100" s="129"/>
      <c r="HTD100" s="129"/>
      <c r="HTE100" s="129"/>
      <c r="HTF100" s="129"/>
      <c r="HTG100" s="129"/>
      <c r="HTH100" s="129"/>
      <c r="HTI100" s="129"/>
      <c r="HTJ100" s="129"/>
      <c r="HTK100" s="129"/>
      <c r="HTL100" s="129"/>
      <c r="HTM100" s="129"/>
      <c r="HTN100" s="129"/>
      <c r="HTO100" s="129"/>
      <c r="HTP100" s="129"/>
      <c r="HTQ100" s="129"/>
      <c r="HTR100" s="129"/>
      <c r="HTS100" s="129"/>
      <c r="HTT100" s="129"/>
      <c r="HTU100" s="129"/>
      <c r="HTV100" s="129"/>
      <c r="HTW100" s="129"/>
      <c r="HTX100" s="129"/>
      <c r="HTY100" s="129"/>
      <c r="HTZ100" s="129"/>
      <c r="HUA100" s="129"/>
      <c r="HUB100" s="129"/>
      <c r="HUC100" s="129"/>
      <c r="HUD100" s="129"/>
      <c r="HUE100" s="129"/>
      <c r="HUF100" s="129"/>
      <c r="HUG100" s="129"/>
      <c r="HUH100" s="129"/>
      <c r="HUI100" s="129"/>
      <c r="HUJ100" s="129"/>
      <c r="HUK100" s="129"/>
      <c r="HUL100" s="129"/>
      <c r="HUM100" s="129"/>
      <c r="HUN100" s="129"/>
      <c r="HUO100" s="129"/>
      <c r="HUP100" s="129"/>
      <c r="HUQ100" s="129"/>
      <c r="HUR100" s="129"/>
      <c r="HUS100" s="129"/>
      <c r="HUT100" s="129"/>
      <c r="HUU100" s="129"/>
      <c r="HUV100" s="129"/>
      <c r="HUW100" s="129"/>
      <c r="HUX100" s="129"/>
      <c r="HUY100" s="129"/>
      <c r="HUZ100" s="129"/>
      <c r="HVA100" s="129"/>
      <c r="HVB100" s="129"/>
      <c r="HVC100" s="129"/>
      <c r="HVD100" s="129"/>
      <c r="HVE100" s="129"/>
      <c r="HVF100" s="129"/>
      <c r="HVG100" s="129"/>
      <c r="HVH100" s="129"/>
      <c r="HVI100" s="129"/>
      <c r="HVJ100" s="129"/>
      <c r="HVK100" s="129"/>
      <c r="HVL100" s="129"/>
      <c r="HVM100" s="129"/>
      <c r="HVN100" s="129"/>
      <c r="HVO100" s="129"/>
      <c r="HVP100" s="129"/>
      <c r="HVQ100" s="129"/>
      <c r="HVR100" s="129"/>
      <c r="HVS100" s="129"/>
      <c r="HVT100" s="129"/>
      <c r="HVU100" s="129"/>
      <c r="HVV100" s="129"/>
      <c r="HVW100" s="129"/>
      <c r="HVX100" s="129"/>
      <c r="HVY100" s="129"/>
      <c r="HVZ100" s="129"/>
      <c r="HWA100" s="129"/>
      <c r="HWB100" s="129"/>
      <c r="HWC100" s="129"/>
      <c r="HWD100" s="129"/>
      <c r="HWE100" s="129"/>
      <c r="HWF100" s="129"/>
      <c r="HWG100" s="129"/>
      <c r="HWH100" s="129"/>
      <c r="HWI100" s="129"/>
      <c r="HWJ100" s="129"/>
      <c r="HWK100" s="129"/>
      <c r="HWL100" s="129"/>
      <c r="HWM100" s="129"/>
      <c r="HWN100" s="129"/>
      <c r="HWO100" s="129"/>
      <c r="HWP100" s="129"/>
      <c r="HWQ100" s="129"/>
      <c r="HWR100" s="129"/>
      <c r="HWS100" s="129"/>
      <c r="HWT100" s="129"/>
      <c r="HWU100" s="129"/>
      <c r="HWV100" s="129"/>
      <c r="HWW100" s="129"/>
      <c r="HWX100" s="129"/>
      <c r="HWY100" s="129"/>
      <c r="HWZ100" s="129"/>
      <c r="HXA100" s="129"/>
      <c r="HXB100" s="129"/>
      <c r="HXC100" s="129"/>
      <c r="HXD100" s="129"/>
      <c r="HXE100" s="129"/>
      <c r="HXF100" s="129"/>
      <c r="HXG100" s="129"/>
      <c r="HXH100" s="129"/>
      <c r="HXI100" s="129"/>
      <c r="HXJ100" s="129"/>
      <c r="HXK100" s="129"/>
      <c r="HXL100" s="129"/>
      <c r="HXM100" s="129"/>
      <c r="HXN100" s="129"/>
      <c r="HXO100" s="129"/>
      <c r="HXP100" s="129"/>
      <c r="HXQ100" s="129"/>
      <c r="HXR100" s="129"/>
      <c r="HXS100" s="129"/>
      <c r="HXT100" s="129"/>
      <c r="HXU100" s="129"/>
      <c r="HXV100" s="129"/>
      <c r="HXW100" s="129"/>
      <c r="HXX100" s="129"/>
      <c r="HXY100" s="129"/>
      <c r="HXZ100" s="129"/>
      <c r="HYA100" s="129"/>
      <c r="HYB100" s="129"/>
      <c r="HYC100" s="129"/>
      <c r="HYD100" s="129"/>
      <c r="HYE100" s="129"/>
      <c r="HYF100" s="129"/>
      <c r="HYG100" s="129"/>
      <c r="HYH100" s="129"/>
      <c r="HYI100" s="129"/>
      <c r="HYJ100" s="129"/>
      <c r="HYK100" s="129"/>
      <c r="HYL100" s="129"/>
      <c r="HYM100" s="129"/>
      <c r="HYN100" s="129"/>
      <c r="HYO100" s="129"/>
      <c r="HYP100" s="129"/>
      <c r="HYQ100" s="129"/>
      <c r="HYR100" s="129"/>
      <c r="HYS100" s="129"/>
      <c r="HYT100" s="129"/>
      <c r="HYU100" s="129"/>
      <c r="HYV100" s="129"/>
      <c r="HYW100" s="129"/>
      <c r="HYX100" s="129"/>
      <c r="HYY100" s="129"/>
      <c r="HYZ100" s="129"/>
      <c r="HZA100" s="129"/>
      <c r="HZB100" s="129"/>
      <c r="HZC100" s="129"/>
      <c r="HZD100" s="129"/>
      <c r="HZE100" s="129"/>
      <c r="HZF100" s="129"/>
      <c r="HZG100" s="129"/>
      <c r="HZH100" s="129"/>
      <c r="HZI100" s="129"/>
      <c r="HZJ100" s="129"/>
      <c r="HZK100" s="129"/>
      <c r="HZL100" s="129"/>
      <c r="HZM100" s="129"/>
      <c r="HZN100" s="129"/>
      <c r="HZO100" s="129"/>
      <c r="HZP100" s="129"/>
      <c r="HZQ100" s="129"/>
      <c r="HZR100" s="129"/>
      <c r="HZS100" s="129"/>
      <c r="HZT100" s="129"/>
      <c r="HZU100" s="129"/>
      <c r="HZV100" s="129"/>
      <c r="HZW100" s="129"/>
      <c r="HZX100" s="129"/>
      <c r="HZY100" s="129"/>
      <c r="HZZ100" s="129"/>
      <c r="IAA100" s="129"/>
      <c r="IAB100" s="129"/>
      <c r="IAC100" s="129"/>
      <c r="IAD100" s="129"/>
      <c r="IAE100" s="129"/>
      <c r="IAF100" s="129"/>
      <c r="IAG100" s="129"/>
      <c r="IAH100" s="129"/>
      <c r="IAI100" s="129"/>
      <c r="IAJ100" s="129"/>
      <c r="IAK100" s="129"/>
      <c r="IAL100" s="129"/>
      <c r="IAM100" s="129"/>
      <c r="IAN100" s="129"/>
      <c r="IAO100" s="129"/>
      <c r="IAP100" s="129"/>
      <c r="IAQ100" s="129"/>
      <c r="IAR100" s="129"/>
      <c r="IAS100" s="129"/>
      <c r="IAT100" s="129"/>
      <c r="IAU100" s="129"/>
      <c r="IAV100" s="129"/>
      <c r="IAW100" s="129"/>
      <c r="IAX100" s="129"/>
      <c r="IAY100" s="129"/>
      <c r="IAZ100" s="129"/>
      <c r="IBA100" s="129"/>
      <c r="IBB100" s="129"/>
      <c r="IBC100" s="129"/>
      <c r="IBD100" s="129"/>
      <c r="IBE100" s="129"/>
      <c r="IBF100" s="129"/>
      <c r="IBG100" s="129"/>
      <c r="IBH100" s="129"/>
      <c r="IBI100" s="129"/>
      <c r="IBJ100" s="129"/>
      <c r="IBK100" s="129"/>
      <c r="IBL100" s="129"/>
      <c r="IBM100" s="129"/>
      <c r="IBN100" s="129"/>
      <c r="IBO100" s="129"/>
      <c r="IBP100" s="129"/>
      <c r="IBQ100" s="129"/>
      <c r="IBR100" s="129"/>
      <c r="IBS100" s="129"/>
      <c r="IBT100" s="129"/>
      <c r="IBU100" s="129"/>
      <c r="IBV100" s="129"/>
      <c r="IBW100" s="129"/>
      <c r="IBX100" s="129"/>
      <c r="IBY100" s="129"/>
      <c r="IBZ100" s="129"/>
      <c r="ICA100" s="129"/>
      <c r="ICB100" s="129"/>
      <c r="ICC100" s="129"/>
      <c r="ICD100" s="129"/>
      <c r="ICE100" s="129"/>
      <c r="ICF100" s="129"/>
      <c r="ICG100" s="129"/>
      <c r="ICH100" s="129"/>
      <c r="ICI100" s="129"/>
      <c r="ICJ100" s="129"/>
      <c r="ICK100" s="129"/>
      <c r="ICL100" s="129"/>
      <c r="ICM100" s="129"/>
      <c r="ICN100" s="129"/>
      <c r="ICO100" s="129"/>
      <c r="ICP100" s="129"/>
      <c r="ICQ100" s="129"/>
      <c r="ICR100" s="129"/>
      <c r="ICS100" s="129"/>
      <c r="ICT100" s="129"/>
      <c r="ICU100" s="129"/>
      <c r="ICV100" s="129"/>
      <c r="ICW100" s="129"/>
      <c r="ICX100" s="129"/>
      <c r="ICY100" s="129"/>
      <c r="ICZ100" s="129"/>
      <c r="IDA100" s="129"/>
      <c r="IDB100" s="129"/>
      <c r="IDC100" s="129"/>
      <c r="IDD100" s="129"/>
      <c r="IDE100" s="129"/>
      <c r="IDF100" s="129"/>
      <c r="IDG100" s="129"/>
      <c r="IDH100" s="129"/>
      <c r="IDI100" s="129"/>
      <c r="IDJ100" s="129"/>
      <c r="IDK100" s="129"/>
      <c r="IDL100" s="129"/>
      <c r="IDM100" s="129"/>
      <c r="IDN100" s="129"/>
      <c r="IDO100" s="129"/>
      <c r="IDP100" s="129"/>
      <c r="IDQ100" s="129"/>
      <c r="IDR100" s="129"/>
      <c r="IDS100" s="129"/>
      <c r="IDT100" s="129"/>
      <c r="IDU100" s="129"/>
      <c r="IDV100" s="129"/>
      <c r="IDW100" s="129"/>
      <c r="IDX100" s="129"/>
      <c r="IDY100" s="129"/>
      <c r="IDZ100" s="129"/>
      <c r="IEA100" s="129"/>
      <c r="IEB100" s="129"/>
      <c r="IEC100" s="129"/>
      <c r="IED100" s="129"/>
      <c r="IEE100" s="129"/>
      <c r="IEF100" s="129"/>
      <c r="IEG100" s="129"/>
      <c r="IEH100" s="129"/>
      <c r="IEI100" s="129"/>
      <c r="IEJ100" s="129"/>
      <c r="IEK100" s="129"/>
      <c r="IEL100" s="129"/>
      <c r="IEM100" s="129"/>
      <c r="IEN100" s="129"/>
      <c r="IEO100" s="129"/>
      <c r="IEP100" s="129"/>
      <c r="IEQ100" s="129"/>
      <c r="IER100" s="129"/>
      <c r="IES100" s="129"/>
      <c r="IET100" s="129"/>
      <c r="IEU100" s="129"/>
      <c r="IEV100" s="129"/>
      <c r="IEW100" s="129"/>
      <c r="IEX100" s="129"/>
      <c r="IEY100" s="129"/>
      <c r="IEZ100" s="129"/>
      <c r="IFA100" s="129"/>
      <c r="IFB100" s="129"/>
      <c r="IFC100" s="129"/>
      <c r="IFD100" s="129"/>
      <c r="IFE100" s="129"/>
      <c r="IFF100" s="129"/>
      <c r="IFG100" s="129"/>
      <c r="IFH100" s="129"/>
      <c r="IFI100" s="129"/>
      <c r="IFJ100" s="129"/>
      <c r="IFK100" s="129"/>
      <c r="IFL100" s="129"/>
      <c r="IFM100" s="129"/>
      <c r="IFN100" s="129"/>
      <c r="IFO100" s="129"/>
      <c r="IFP100" s="129"/>
      <c r="IFQ100" s="129"/>
      <c r="IFR100" s="129"/>
      <c r="IFS100" s="129"/>
      <c r="IFT100" s="129"/>
      <c r="IFU100" s="129"/>
      <c r="IFV100" s="129"/>
      <c r="IFW100" s="129"/>
      <c r="IFX100" s="129"/>
      <c r="IFY100" s="129"/>
      <c r="IFZ100" s="129"/>
      <c r="IGA100" s="129"/>
      <c r="IGB100" s="129"/>
      <c r="IGC100" s="129"/>
      <c r="IGD100" s="129"/>
      <c r="IGE100" s="129"/>
      <c r="IGF100" s="129"/>
      <c r="IGG100" s="129"/>
      <c r="IGH100" s="129"/>
      <c r="IGI100" s="129"/>
      <c r="IGJ100" s="129"/>
      <c r="IGK100" s="129"/>
      <c r="IGL100" s="129"/>
      <c r="IGM100" s="129"/>
      <c r="IGN100" s="129"/>
      <c r="IGO100" s="129"/>
      <c r="IGP100" s="129"/>
      <c r="IGQ100" s="129"/>
      <c r="IGR100" s="129"/>
      <c r="IGS100" s="129"/>
      <c r="IGT100" s="129"/>
      <c r="IGU100" s="129"/>
      <c r="IGV100" s="129"/>
      <c r="IGW100" s="129"/>
      <c r="IGX100" s="129"/>
      <c r="IGY100" s="129"/>
      <c r="IGZ100" s="129"/>
      <c r="IHA100" s="129"/>
      <c r="IHB100" s="129"/>
      <c r="IHC100" s="129"/>
      <c r="IHD100" s="129"/>
      <c r="IHE100" s="129"/>
      <c r="IHF100" s="129"/>
      <c r="IHG100" s="129"/>
      <c r="IHH100" s="129"/>
      <c r="IHI100" s="129"/>
      <c r="IHJ100" s="129"/>
      <c r="IHK100" s="129"/>
      <c r="IHL100" s="129"/>
      <c r="IHM100" s="129"/>
      <c r="IHN100" s="129"/>
      <c r="IHO100" s="129"/>
      <c r="IHP100" s="129"/>
      <c r="IHQ100" s="129"/>
      <c r="IHR100" s="129"/>
      <c r="IHS100" s="129"/>
      <c r="IHT100" s="129"/>
      <c r="IHU100" s="129"/>
      <c r="IHV100" s="129"/>
      <c r="IHW100" s="129"/>
      <c r="IHX100" s="129"/>
      <c r="IHY100" s="129"/>
      <c r="IHZ100" s="129"/>
      <c r="IIA100" s="129"/>
      <c r="IIB100" s="129"/>
      <c r="IIC100" s="129"/>
      <c r="IID100" s="129"/>
      <c r="IIE100" s="129"/>
      <c r="IIF100" s="129"/>
      <c r="IIG100" s="129"/>
      <c r="IIH100" s="129"/>
      <c r="III100" s="129"/>
      <c r="IIJ100" s="129"/>
      <c r="IIK100" s="129"/>
      <c r="IIL100" s="129"/>
      <c r="IIM100" s="129"/>
      <c r="IIN100" s="129"/>
      <c r="IIO100" s="129"/>
      <c r="IIP100" s="129"/>
      <c r="IIQ100" s="129"/>
      <c r="IIR100" s="129"/>
      <c r="IIS100" s="129"/>
      <c r="IIT100" s="129"/>
      <c r="IIU100" s="129"/>
      <c r="IIV100" s="129"/>
      <c r="IIW100" s="129"/>
      <c r="IIX100" s="129"/>
      <c r="IIY100" s="129"/>
      <c r="IIZ100" s="129"/>
      <c r="IJA100" s="129"/>
      <c r="IJB100" s="129"/>
      <c r="IJC100" s="129"/>
      <c r="IJD100" s="129"/>
      <c r="IJE100" s="129"/>
      <c r="IJF100" s="129"/>
      <c r="IJG100" s="129"/>
      <c r="IJH100" s="129"/>
      <c r="IJI100" s="129"/>
      <c r="IJJ100" s="129"/>
      <c r="IJK100" s="129"/>
      <c r="IJL100" s="129"/>
      <c r="IJM100" s="129"/>
      <c r="IJN100" s="129"/>
      <c r="IJO100" s="129"/>
      <c r="IJP100" s="129"/>
      <c r="IJQ100" s="129"/>
      <c r="IJR100" s="129"/>
      <c r="IJS100" s="129"/>
      <c r="IJT100" s="129"/>
      <c r="IJU100" s="129"/>
      <c r="IJV100" s="129"/>
      <c r="IJW100" s="129"/>
      <c r="IJX100" s="129"/>
      <c r="IJY100" s="129"/>
      <c r="IJZ100" s="129"/>
      <c r="IKA100" s="129"/>
      <c r="IKB100" s="129"/>
      <c r="IKC100" s="129"/>
      <c r="IKD100" s="129"/>
      <c r="IKE100" s="129"/>
      <c r="IKF100" s="129"/>
      <c r="IKG100" s="129"/>
      <c r="IKH100" s="129"/>
      <c r="IKI100" s="129"/>
      <c r="IKJ100" s="129"/>
      <c r="IKK100" s="129"/>
      <c r="IKL100" s="129"/>
      <c r="IKM100" s="129"/>
      <c r="IKN100" s="129"/>
      <c r="IKO100" s="129"/>
      <c r="IKP100" s="129"/>
      <c r="IKQ100" s="129"/>
      <c r="IKR100" s="129"/>
      <c r="IKS100" s="129"/>
      <c r="IKT100" s="129"/>
      <c r="IKU100" s="129"/>
      <c r="IKV100" s="129"/>
      <c r="IKW100" s="129"/>
      <c r="IKX100" s="129"/>
      <c r="IKY100" s="129"/>
      <c r="IKZ100" s="129"/>
      <c r="ILA100" s="129"/>
      <c r="ILB100" s="129"/>
      <c r="ILC100" s="129"/>
      <c r="ILD100" s="129"/>
      <c r="ILE100" s="129"/>
      <c r="ILF100" s="129"/>
      <c r="ILG100" s="129"/>
      <c r="ILH100" s="129"/>
      <c r="ILI100" s="129"/>
      <c r="ILJ100" s="129"/>
      <c r="ILK100" s="129"/>
      <c r="ILL100" s="129"/>
      <c r="ILM100" s="129"/>
      <c r="ILN100" s="129"/>
      <c r="ILO100" s="129"/>
      <c r="ILP100" s="129"/>
      <c r="ILQ100" s="129"/>
      <c r="ILR100" s="129"/>
      <c r="ILS100" s="129"/>
      <c r="ILT100" s="129"/>
      <c r="ILU100" s="129"/>
      <c r="ILV100" s="129"/>
      <c r="ILW100" s="129"/>
      <c r="ILX100" s="129"/>
      <c r="ILY100" s="129"/>
      <c r="ILZ100" s="129"/>
      <c r="IMA100" s="129"/>
      <c r="IMB100" s="129"/>
      <c r="IMC100" s="129"/>
      <c r="IMD100" s="129"/>
      <c r="IME100" s="129"/>
      <c r="IMF100" s="129"/>
      <c r="IMG100" s="129"/>
      <c r="IMH100" s="129"/>
      <c r="IMI100" s="129"/>
      <c r="IMJ100" s="129"/>
      <c r="IMK100" s="129"/>
      <c r="IML100" s="129"/>
      <c r="IMM100" s="129"/>
      <c r="IMN100" s="129"/>
      <c r="IMO100" s="129"/>
      <c r="IMP100" s="129"/>
      <c r="IMQ100" s="129"/>
      <c r="IMR100" s="129"/>
      <c r="IMS100" s="129"/>
      <c r="IMT100" s="129"/>
      <c r="IMU100" s="129"/>
      <c r="IMV100" s="129"/>
      <c r="IMW100" s="129"/>
      <c r="IMX100" s="129"/>
      <c r="IMY100" s="129"/>
      <c r="IMZ100" s="129"/>
      <c r="INA100" s="129"/>
      <c r="INB100" s="129"/>
      <c r="INC100" s="129"/>
      <c r="IND100" s="129"/>
      <c r="INE100" s="129"/>
      <c r="INF100" s="129"/>
      <c r="ING100" s="129"/>
      <c r="INH100" s="129"/>
      <c r="INI100" s="129"/>
      <c r="INJ100" s="129"/>
      <c r="INK100" s="129"/>
      <c r="INL100" s="129"/>
      <c r="INM100" s="129"/>
      <c r="INN100" s="129"/>
      <c r="INO100" s="129"/>
      <c r="INP100" s="129"/>
      <c r="INQ100" s="129"/>
      <c r="INR100" s="129"/>
      <c r="INS100" s="129"/>
      <c r="INT100" s="129"/>
      <c r="INU100" s="129"/>
      <c r="INV100" s="129"/>
      <c r="INW100" s="129"/>
      <c r="INX100" s="129"/>
      <c r="INY100" s="129"/>
      <c r="INZ100" s="129"/>
      <c r="IOA100" s="129"/>
      <c r="IOB100" s="129"/>
      <c r="IOC100" s="129"/>
      <c r="IOD100" s="129"/>
      <c r="IOE100" s="129"/>
      <c r="IOF100" s="129"/>
      <c r="IOG100" s="129"/>
      <c r="IOH100" s="129"/>
      <c r="IOI100" s="129"/>
      <c r="IOJ100" s="129"/>
      <c r="IOK100" s="129"/>
      <c r="IOL100" s="129"/>
      <c r="IOM100" s="129"/>
      <c r="ION100" s="129"/>
      <c r="IOO100" s="129"/>
      <c r="IOP100" s="129"/>
      <c r="IOQ100" s="129"/>
      <c r="IOR100" s="129"/>
      <c r="IOS100" s="129"/>
      <c r="IOT100" s="129"/>
      <c r="IOU100" s="129"/>
      <c r="IOV100" s="129"/>
      <c r="IOW100" s="129"/>
      <c r="IOX100" s="129"/>
      <c r="IOY100" s="129"/>
      <c r="IOZ100" s="129"/>
      <c r="IPA100" s="129"/>
      <c r="IPB100" s="129"/>
      <c r="IPC100" s="129"/>
      <c r="IPD100" s="129"/>
      <c r="IPE100" s="129"/>
      <c r="IPF100" s="129"/>
      <c r="IPG100" s="129"/>
      <c r="IPH100" s="129"/>
      <c r="IPI100" s="129"/>
      <c r="IPJ100" s="129"/>
      <c r="IPK100" s="129"/>
      <c r="IPL100" s="129"/>
      <c r="IPM100" s="129"/>
      <c r="IPN100" s="129"/>
      <c r="IPO100" s="129"/>
      <c r="IPP100" s="129"/>
      <c r="IPQ100" s="129"/>
      <c r="IPR100" s="129"/>
      <c r="IPS100" s="129"/>
      <c r="IPT100" s="129"/>
      <c r="IPU100" s="129"/>
      <c r="IPV100" s="129"/>
      <c r="IPW100" s="129"/>
      <c r="IPX100" s="129"/>
      <c r="IPY100" s="129"/>
      <c r="IPZ100" s="129"/>
      <c r="IQA100" s="129"/>
      <c r="IQB100" s="129"/>
      <c r="IQC100" s="129"/>
      <c r="IQD100" s="129"/>
      <c r="IQE100" s="129"/>
      <c r="IQF100" s="129"/>
      <c r="IQG100" s="129"/>
      <c r="IQH100" s="129"/>
      <c r="IQI100" s="129"/>
      <c r="IQJ100" s="129"/>
      <c r="IQK100" s="129"/>
      <c r="IQL100" s="129"/>
      <c r="IQM100" s="129"/>
      <c r="IQN100" s="129"/>
      <c r="IQO100" s="129"/>
      <c r="IQP100" s="129"/>
      <c r="IQQ100" s="129"/>
      <c r="IQR100" s="129"/>
      <c r="IQS100" s="129"/>
      <c r="IQT100" s="129"/>
      <c r="IQU100" s="129"/>
      <c r="IQV100" s="129"/>
      <c r="IQW100" s="129"/>
      <c r="IQX100" s="129"/>
      <c r="IQY100" s="129"/>
      <c r="IQZ100" s="129"/>
      <c r="IRA100" s="129"/>
      <c r="IRB100" s="129"/>
      <c r="IRC100" s="129"/>
      <c r="IRD100" s="129"/>
      <c r="IRE100" s="129"/>
      <c r="IRF100" s="129"/>
      <c r="IRG100" s="129"/>
      <c r="IRH100" s="129"/>
      <c r="IRI100" s="129"/>
      <c r="IRJ100" s="129"/>
      <c r="IRK100" s="129"/>
      <c r="IRL100" s="129"/>
      <c r="IRM100" s="129"/>
      <c r="IRN100" s="129"/>
      <c r="IRO100" s="129"/>
      <c r="IRP100" s="129"/>
      <c r="IRQ100" s="129"/>
      <c r="IRR100" s="129"/>
      <c r="IRS100" s="129"/>
      <c r="IRT100" s="129"/>
      <c r="IRU100" s="129"/>
      <c r="IRV100" s="129"/>
      <c r="IRW100" s="129"/>
      <c r="IRX100" s="129"/>
      <c r="IRY100" s="129"/>
      <c r="IRZ100" s="129"/>
      <c r="ISA100" s="129"/>
      <c r="ISB100" s="129"/>
      <c r="ISC100" s="129"/>
      <c r="ISD100" s="129"/>
      <c r="ISE100" s="129"/>
      <c r="ISF100" s="129"/>
      <c r="ISG100" s="129"/>
      <c r="ISH100" s="129"/>
      <c r="ISI100" s="129"/>
      <c r="ISJ100" s="129"/>
      <c r="ISK100" s="129"/>
      <c r="ISL100" s="129"/>
      <c r="ISM100" s="129"/>
      <c r="ISN100" s="129"/>
      <c r="ISO100" s="129"/>
      <c r="ISP100" s="129"/>
      <c r="ISQ100" s="129"/>
      <c r="ISR100" s="129"/>
      <c r="ISS100" s="129"/>
      <c r="IST100" s="129"/>
      <c r="ISU100" s="129"/>
      <c r="ISV100" s="129"/>
      <c r="ISW100" s="129"/>
      <c r="ISX100" s="129"/>
      <c r="ISY100" s="129"/>
      <c r="ISZ100" s="129"/>
      <c r="ITA100" s="129"/>
      <c r="ITB100" s="129"/>
      <c r="ITC100" s="129"/>
      <c r="ITD100" s="129"/>
      <c r="ITE100" s="129"/>
      <c r="ITF100" s="129"/>
      <c r="ITG100" s="129"/>
      <c r="ITH100" s="129"/>
      <c r="ITI100" s="129"/>
      <c r="ITJ100" s="129"/>
      <c r="ITK100" s="129"/>
      <c r="ITL100" s="129"/>
      <c r="ITM100" s="129"/>
      <c r="ITN100" s="129"/>
      <c r="ITO100" s="129"/>
      <c r="ITP100" s="129"/>
      <c r="ITQ100" s="129"/>
      <c r="ITR100" s="129"/>
      <c r="ITS100" s="129"/>
      <c r="ITT100" s="129"/>
      <c r="ITU100" s="129"/>
      <c r="ITV100" s="129"/>
      <c r="ITW100" s="129"/>
      <c r="ITX100" s="129"/>
      <c r="ITY100" s="129"/>
      <c r="ITZ100" s="129"/>
      <c r="IUA100" s="129"/>
      <c r="IUB100" s="129"/>
      <c r="IUC100" s="129"/>
      <c r="IUD100" s="129"/>
      <c r="IUE100" s="129"/>
      <c r="IUF100" s="129"/>
      <c r="IUG100" s="129"/>
      <c r="IUH100" s="129"/>
      <c r="IUI100" s="129"/>
      <c r="IUJ100" s="129"/>
      <c r="IUK100" s="129"/>
      <c r="IUL100" s="129"/>
      <c r="IUM100" s="129"/>
      <c r="IUN100" s="129"/>
      <c r="IUO100" s="129"/>
      <c r="IUP100" s="129"/>
      <c r="IUQ100" s="129"/>
      <c r="IUR100" s="129"/>
      <c r="IUS100" s="129"/>
      <c r="IUT100" s="129"/>
      <c r="IUU100" s="129"/>
      <c r="IUV100" s="129"/>
      <c r="IUW100" s="129"/>
      <c r="IUX100" s="129"/>
      <c r="IUY100" s="129"/>
      <c r="IUZ100" s="129"/>
      <c r="IVA100" s="129"/>
      <c r="IVB100" s="129"/>
      <c r="IVC100" s="129"/>
      <c r="IVD100" s="129"/>
      <c r="IVE100" s="129"/>
      <c r="IVF100" s="129"/>
      <c r="IVG100" s="129"/>
      <c r="IVH100" s="129"/>
      <c r="IVI100" s="129"/>
      <c r="IVJ100" s="129"/>
      <c r="IVK100" s="129"/>
      <c r="IVL100" s="129"/>
      <c r="IVM100" s="129"/>
      <c r="IVN100" s="129"/>
      <c r="IVO100" s="129"/>
      <c r="IVP100" s="129"/>
      <c r="IVQ100" s="129"/>
      <c r="IVR100" s="129"/>
      <c r="IVS100" s="129"/>
      <c r="IVT100" s="129"/>
      <c r="IVU100" s="129"/>
      <c r="IVV100" s="129"/>
      <c r="IVW100" s="129"/>
      <c r="IVX100" s="129"/>
      <c r="IVY100" s="129"/>
      <c r="IVZ100" s="129"/>
      <c r="IWA100" s="129"/>
      <c r="IWB100" s="129"/>
      <c r="IWC100" s="129"/>
      <c r="IWD100" s="129"/>
      <c r="IWE100" s="129"/>
      <c r="IWF100" s="129"/>
      <c r="IWG100" s="129"/>
      <c r="IWH100" s="129"/>
      <c r="IWI100" s="129"/>
      <c r="IWJ100" s="129"/>
      <c r="IWK100" s="129"/>
      <c r="IWL100" s="129"/>
      <c r="IWM100" s="129"/>
      <c r="IWN100" s="129"/>
      <c r="IWO100" s="129"/>
      <c r="IWP100" s="129"/>
      <c r="IWQ100" s="129"/>
      <c r="IWR100" s="129"/>
      <c r="IWS100" s="129"/>
      <c r="IWT100" s="129"/>
      <c r="IWU100" s="129"/>
      <c r="IWV100" s="129"/>
      <c r="IWW100" s="129"/>
      <c r="IWX100" s="129"/>
      <c r="IWY100" s="129"/>
      <c r="IWZ100" s="129"/>
      <c r="IXA100" s="129"/>
      <c r="IXB100" s="129"/>
      <c r="IXC100" s="129"/>
      <c r="IXD100" s="129"/>
      <c r="IXE100" s="129"/>
      <c r="IXF100" s="129"/>
      <c r="IXG100" s="129"/>
      <c r="IXH100" s="129"/>
      <c r="IXI100" s="129"/>
      <c r="IXJ100" s="129"/>
      <c r="IXK100" s="129"/>
      <c r="IXL100" s="129"/>
      <c r="IXM100" s="129"/>
      <c r="IXN100" s="129"/>
      <c r="IXO100" s="129"/>
      <c r="IXP100" s="129"/>
      <c r="IXQ100" s="129"/>
      <c r="IXR100" s="129"/>
      <c r="IXS100" s="129"/>
      <c r="IXT100" s="129"/>
      <c r="IXU100" s="129"/>
      <c r="IXV100" s="129"/>
      <c r="IXW100" s="129"/>
      <c r="IXX100" s="129"/>
      <c r="IXY100" s="129"/>
      <c r="IXZ100" s="129"/>
      <c r="IYA100" s="129"/>
      <c r="IYB100" s="129"/>
      <c r="IYC100" s="129"/>
      <c r="IYD100" s="129"/>
      <c r="IYE100" s="129"/>
      <c r="IYF100" s="129"/>
      <c r="IYG100" s="129"/>
      <c r="IYH100" s="129"/>
      <c r="IYI100" s="129"/>
      <c r="IYJ100" s="129"/>
      <c r="IYK100" s="129"/>
      <c r="IYL100" s="129"/>
      <c r="IYM100" s="129"/>
      <c r="IYN100" s="129"/>
      <c r="IYO100" s="129"/>
      <c r="IYP100" s="129"/>
      <c r="IYQ100" s="129"/>
      <c r="IYR100" s="129"/>
      <c r="IYS100" s="129"/>
      <c r="IYT100" s="129"/>
      <c r="IYU100" s="129"/>
      <c r="IYV100" s="129"/>
      <c r="IYW100" s="129"/>
      <c r="IYX100" s="129"/>
      <c r="IYY100" s="129"/>
      <c r="IYZ100" s="129"/>
      <c r="IZA100" s="129"/>
      <c r="IZB100" s="129"/>
      <c r="IZC100" s="129"/>
      <c r="IZD100" s="129"/>
      <c r="IZE100" s="129"/>
      <c r="IZF100" s="129"/>
      <c r="IZG100" s="129"/>
      <c r="IZH100" s="129"/>
      <c r="IZI100" s="129"/>
      <c r="IZJ100" s="129"/>
      <c r="IZK100" s="129"/>
      <c r="IZL100" s="129"/>
      <c r="IZM100" s="129"/>
      <c r="IZN100" s="129"/>
      <c r="IZO100" s="129"/>
      <c r="IZP100" s="129"/>
      <c r="IZQ100" s="129"/>
      <c r="IZR100" s="129"/>
      <c r="IZS100" s="129"/>
      <c r="IZT100" s="129"/>
      <c r="IZU100" s="129"/>
      <c r="IZV100" s="129"/>
      <c r="IZW100" s="129"/>
      <c r="IZX100" s="129"/>
      <c r="IZY100" s="129"/>
      <c r="IZZ100" s="129"/>
      <c r="JAA100" s="129"/>
      <c r="JAB100" s="129"/>
      <c r="JAC100" s="129"/>
      <c r="JAD100" s="129"/>
      <c r="JAE100" s="129"/>
      <c r="JAF100" s="129"/>
      <c r="JAG100" s="129"/>
      <c r="JAH100" s="129"/>
      <c r="JAI100" s="129"/>
      <c r="JAJ100" s="129"/>
      <c r="JAK100" s="129"/>
      <c r="JAL100" s="129"/>
      <c r="JAM100" s="129"/>
      <c r="JAN100" s="129"/>
      <c r="JAO100" s="129"/>
      <c r="JAP100" s="129"/>
      <c r="JAQ100" s="129"/>
      <c r="JAR100" s="129"/>
      <c r="JAS100" s="129"/>
      <c r="JAT100" s="129"/>
      <c r="JAU100" s="129"/>
      <c r="JAV100" s="129"/>
      <c r="JAW100" s="129"/>
      <c r="JAX100" s="129"/>
      <c r="JAY100" s="129"/>
      <c r="JAZ100" s="129"/>
      <c r="JBA100" s="129"/>
      <c r="JBB100" s="129"/>
      <c r="JBC100" s="129"/>
      <c r="JBD100" s="129"/>
      <c r="JBE100" s="129"/>
      <c r="JBF100" s="129"/>
      <c r="JBG100" s="129"/>
      <c r="JBH100" s="129"/>
      <c r="JBI100" s="129"/>
      <c r="JBJ100" s="129"/>
      <c r="JBK100" s="129"/>
      <c r="JBL100" s="129"/>
      <c r="JBM100" s="129"/>
      <c r="JBN100" s="129"/>
      <c r="JBO100" s="129"/>
      <c r="JBP100" s="129"/>
      <c r="JBQ100" s="129"/>
      <c r="JBR100" s="129"/>
      <c r="JBS100" s="129"/>
      <c r="JBT100" s="129"/>
      <c r="JBU100" s="129"/>
      <c r="JBV100" s="129"/>
      <c r="JBW100" s="129"/>
      <c r="JBX100" s="129"/>
      <c r="JBY100" s="129"/>
      <c r="JBZ100" s="129"/>
      <c r="JCA100" s="129"/>
      <c r="JCB100" s="129"/>
      <c r="JCC100" s="129"/>
      <c r="JCD100" s="129"/>
      <c r="JCE100" s="129"/>
      <c r="JCF100" s="129"/>
      <c r="JCG100" s="129"/>
      <c r="JCH100" s="129"/>
      <c r="JCI100" s="129"/>
      <c r="JCJ100" s="129"/>
      <c r="JCK100" s="129"/>
      <c r="JCL100" s="129"/>
      <c r="JCM100" s="129"/>
      <c r="JCN100" s="129"/>
      <c r="JCO100" s="129"/>
      <c r="JCP100" s="129"/>
      <c r="JCQ100" s="129"/>
      <c r="JCR100" s="129"/>
      <c r="JCS100" s="129"/>
      <c r="JCT100" s="129"/>
      <c r="JCU100" s="129"/>
      <c r="JCV100" s="129"/>
      <c r="JCW100" s="129"/>
      <c r="JCX100" s="129"/>
      <c r="JCY100" s="129"/>
      <c r="JCZ100" s="129"/>
      <c r="JDA100" s="129"/>
      <c r="JDB100" s="129"/>
      <c r="JDC100" s="129"/>
      <c r="JDD100" s="129"/>
      <c r="JDE100" s="129"/>
      <c r="JDF100" s="129"/>
      <c r="JDG100" s="129"/>
      <c r="JDH100" s="129"/>
      <c r="JDI100" s="129"/>
      <c r="JDJ100" s="129"/>
      <c r="JDK100" s="129"/>
      <c r="JDL100" s="129"/>
      <c r="JDM100" s="129"/>
      <c r="JDN100" s="129"/>
      <c r="JDO100" s="129"/>
      <c r="JDP100" s="129"/>
      <c r="JDQ100" s="129"/>
      <c r="JDR100" s="129"/>
      <c r="JDS100" s="129"/>
      <c r="JDT100" s="129"/>
      <c r="JDU100" s="129"/>
      <c r="JDV100" s="129"/>
      <c r="JDW100" s="129"/>
      <c r="JDX100" s="129"/>
      <c r="JDY100" s="129"/>
      <c r="JDZ100" s="129"/>
      <c r="JEA100" s="129"/>
      <c r="JEB100" s="129"/>
      <c r="JEC100" s="129"/>
      <c r="JED100" s="129"/>
      <c r="JEE100" s="129"/>
      <c r="JEF100" s="129"/>
      <c r="JEG100" s="129"/>
      <c r="JEH100" s="129"/>
      <c r="JEI100" s="129"/>
      <c r="JEJ100" s="129"/>
      <c r="JEK100" s="129"/>
      <c r="JEL100" s="129"/>
      <c r="JEM100" s="129"/>
      <c r="JEN100" s="129"/>
      <c r="JEO100" s="129"/>
      <c r="JEP100" s="129"/>
      <c r="JEQ100" s="129"/>
      <c r="JER100" s="129"/>
      <c r="JES100" s="129"/>
      <c r="JET100" s="129"/>
      <c r="JEU100" s="129"/>
      <c r="JEV100" s="129"/>
      <c r="JEW100" s="129"/>
      <c r="JEX100" s="129"/>
      <c r="JEY100" s="129"/>
      <c r="JEZ100" s="129"/>
      <c r="JFA100" s="129"/>
      <c r="JFB100" s="129"/>
      <c r="JFC100" s="129"/>
      <c r="JFD100" s="129"/>
      <c r="JFE100" s="129"/>
      <c r="JFF100" s="129"/>
      <c r="JFG100" s="129"/>
      <c r="JFH100" s="129"/>
      <c r="JFI100" s="129"/>
      <c r="JFJ100" s="129"/>
      <c r="JFK100" s="129"/>
      <c r="JFL100" s="129"/>
      <c r="JFM100" s="129"/>
      <c r="JFN100" s="129"/>
      <c r="JFO100" s="129"/>
      <c r="JFP100" s="129"/>
      <c r="JFQ100" s="129"/>
      <c r="JFR100" s="129"/>
      <c r="JFS100" s="129"/>
      <c r="JFT100" s="129"/>
      <c r="JFU100" s="129"/>
      <c r="JFV100" s="129"/>
      <c r="JFW100" s="129"/>
      <c r="JFX100" s="129"/>
      <c r="JFY100" s="129"/>
      <c r="JFZ100" s="129"/>
      <c r="JGA100" s="129"/>
      <c r="JGB100" s="129"/>
      <c r="JGC100" s="129"/>
      <c r="JGD100" s="129"/>
      <c r="JGE100" s="129"/>
      <c r="JGF100" s="129"/>
      <c r="JGG100" s="129"/>
      <c r="JGH100" s="129"/>
      <c r="JGI100" s="129"/>
      <c r="JGJ100" s="129"/>
      <c r="JGK100" s="129"/>
      <c r="JGL100" s="129"/>
      <c r="JGM100" s="129"/>
      <c r="JGN100" s="129"/>
      <c r="JGO100" s="129"/>
      <c r="JGP100" s="129"/>
      <c r="JGQ100" s="129"/>
      <c r="JGR100" s="129"/>
      <c r="JGS100" s="129"/>
      <c r="JGT100" s="129"/>
      <c r="JGU100" s="129"/>
      <c r="JGV100" s="129"/>
      <c r="JGW100" s="129"/>
      <c r="JGX100" s="129"/>
      <c r="JGY100" s="129"/>
      <c r="JGZ100" s="129"/>
      <c r="JHA100" s="129"/>
      <c r="JHB100" s="129"/>
      <c r="JHC100" s="129"/>
      <c r="JHD100" s="129"/>
      <c r="JHE100" s="129"/>
      <c r="JHF100" s="129"/>
      <c r="JHG100" s="129"/>
      <c r="JHH100" s="129"/>
      <c r="JHI100" s="129"/>
      <c r="JHJ100" s="129"/>
      <c r="JHK100" s="129"/>
      <c r="JHL100" s="129"/>
      <c r="JHM100" s="129"/>
      <c r="JHN100" s="129"/>
      <c r="JHO100" s="129"/>
      <c r="JHP100" s="129"/>
      <c r="JHQ100" s="129"/>
      <c r="JHR100" s="129"/>
      <c r="JHS100" s="129"/>
      <c r="JHT100" s="129"/>
      <c r="JHU100" s="129"/>
      <c r="JHV100" s="129"/>
      <c r="JHW100" s="129"/>
      <c r="JHX100" s="129"/>
      <c r="JHY100" s="129"/>
      <c r="JHZ100" s="129"/>
      <c r="JIA100" s="129"/>
      <c r="JIB100" s="129"/>
      <c r="JIC100" s="129"/>
      <c r="JID100" s="129"/>
      <c r="JIE100" s="129"/>
      <c r="JIF100" s="129"/>
      <c r="JIG100" s="129"/>
      <c r="JIH100" s="129"/>
      <c r="JII100" s="129"/>
      <c r="JIJ100" s="129"/>
      <c r="JIK100" s="129"/>
      <c r="JIL100" s="129"/>
      <c r="JIM100" s="129"/>
      <c r="JIN100" s="129"/>
      <c r="JIO100" s="129"/>
      <c r="JIP100" s="129"/>
      <c r="JIQ100" s="129"/>
      <c r="JIR100" s="129"/>
      <c r="JIS100" s="129"/>
      <c r="JIT100" s="129"/>
      <c r="JIU100" s="129"/>
      <c r="JIV100" s="129"/>
      <c r="JIW100" s="129"/>
      <c r="JIX100" s="129"/>
      <c r="JIY100" s="129"/>
      <c r="JIZ100" s="129"/>
      <c r="JJA100" s="129"/>
      <c r="JJB100" s="129"/>
      <c r="JJC100" s="129"/>
      <c r="JJD100" s="129"/>
      <c r="JJE100" s="129"/>
      <c r="JJF100" s="129"/>
      <c r="JJG100" s="129"/>
      <c r="JJH100" s="129"/>
      <c r="JJI100" s="129"/>
      <c r="JJJ100" s="129"/>
      <c r="JJK100" s="129"/>
      <c r="JJL100" s="129"/>
      <c r="JJM100" s="129"/>
      <c r="JJN100" s="129"/>
      <c r="JJO100" s="129"/>
      <c r="JJP100" s="129"/>
      <c r="JJQ100" s="129"/>
      <c r="JJR100" s="129"/>
      <c r="JJS100" s="129"/>
      <c r="JJT100" s="129"/>
      <c r="JJU100" s="129"/>
      <c r="JJV100" s="129"/>
      <c r="JJW100" s="129"/>
      <c r="JJX100" s="129"/>
      <c r="JJY100" s="129"/>
      <c r="JJZ100" s="129"/>
      <c r="JKA100" s="129"/>
      <c r="JKB100" s="129"/>
      <c r="JKC100" s="129"/>
      <c r="JKD100" s="129"/>
      <c r="JKE100" s="129"/>
      <c r="JKF100" s="129"/>
      <c r="JKG100" s="129"/>
      <c r="JKH100" s="129"/>
      <c r="JKI100" s="129"/>
      <c r="JKJ100" s="129"/>
      <c r="JKK100" s="129"/>
      <c r="JKL100" s="129"/>
      <c r="JKM100" s="129"/>
      <c r="JKN100" s="129"/>
      <c r="JKO100" s="129"/>
      <c r="JKP100" s="129"/>
      <c r="JKQ100" s="129"/>
      <c r="JKR100" s="129"/>
      <c r="JKS100" s="129"/>
      <c r="JKT100" s="129"/>
      <c r="JKU100" s="129"/>
      <c r="JKV100" s="129"/>
      <c r="JKW100" s="129"/>
      <c r="JKX100" s="129"/>
      <c r="JKY100" s="129"/>
      <c r="JKZ100" s="129"/>
      <c r="JLA100" s="129"/>
      <c r="JLB100" s="129"/>
      <c r="JLC100" s="129"/>
      <c r="JLD100" s="129"/>
      <c r="JLE100" s="129"/>
      <c r="JLF100" s="129"/>
      <c r="JLG100" s="129"/>
      <c r="JLH100" s="129"/>
      <c r="JLI100" s="129"/>
      <c r="JLJ100" s="129"/>
      <c r="JLK100" s="129"/>
      <c r="JLL100" s="129"/>
      <c r="JLM100" s="129"/>
      <c r="JLN100" s="129"/>
      <c r="JLO100" s="129"/>
      <c r="JLP100" s="129"/>
      <c r="JLQ100" s="129"/>
      <c r="JLR100" s="129"/>
      <c r="JLS100" s="129"/>
      <c r="JLT100" s="129"/>
      <c r="JLU100" s="129"/>
      <c r="JLV100" s="129"/>
      <c r="JLW100" s="129"/>
      <c r="JLX100" s="129"/>
      <c r="JLY100" s="129"/>
      <c r="JLZ100" s="129"/>
      <c r="JMA100" s="129"/>
      <c r="JMB100" s="129"/>
      <c r="JMC100" s="129"/>
      <c r="JMD100" s="129"/>
      <c r="JME100" s="129"/>
      <c r="JMF100" s="129"/>
      <c r="JMG100" s="129"/>
      <c r="JMH100" s="129"/>
      <c r="JMI100" s="129"/>
      <c r="JMJ100" s="129"/>
      <c r="JMK100" s="129"/>
      <c r="JML100" s="129"/>
      <c r="JMM100" s="129"/>
      <c r="JMN100" s="129"/>
      <c r="JMO100" s="129"/>
      <c r="JMP100" s="129"/>
      <c r="JMQ100" s="129"/>
      <c r="JMR100" s="129"/>
      <c r="JMS100" s="129"/>
      <c r="JMT100" s="129"/>
      <c r="JMU100" s="129"/>
      <c r="JMV100" s="129"/>
      <c r="JMW100" s="129"/>
      <c r="JMX100" s="129"/>
      <c r="JMY100" s="129"/>
      <c r="JMZ100" s="129"/>
      <c r="JNA100" s="129"/>
      <c r="JNB100" s="129"/>
      <c r="JNC100" s="129"/>
      <c r="JND100" s="129"/>
      <c r="JNE100" s="129"/>
      <c r="JNF100" s="129"/>
      <c r="JNG100" s="129"/>
      <c r="JNH100" s="129"/>
      <c r="JNI100" s="129"/>
      <c r="JNJ100" s="129"/>
      <c r="JNK100" s="129"/>
      <c r="JNL100" s="129"/>
      <c r="JNM100" s="129"/>
      <c r="JNN100" s="129"/>
      <c r="JNO100" s="129"/>
      <c r="JNP100" s="129"/>
      <c r="JNQ100" s="129"/>
      <c r="JNR100" s="129"/>
      <c r="JNS100" s="129"/>
      <c r="JNT100" s="129"/>
      <c r="JNU100" s="129"/>
      <c r="JNV100" s="129"/>
      <c r="JNW100" s="129"/>
      <c r="JNX100" s="129"/>
      <c r="JNY100" s="129"/>
      <c r="JNZ100" s="129"/>
      <c r="JOA100" s="129"/>
      <c r="JOB100" s="129"/>
      <c r="JOC100" s="129"/>
      <c r="JOD100" s="129"/>
      <c r="JOE100" s="129"/>
      <c r="JOF100" s="129"/>
      <c r="JOG100" s="129"/>
      <c r="JOH100" s="129"/>
      <c r="JOI100" s="129"/>
      <c r="JOJ100" s="129"/>
      <c r="JOK100" s="129"/>
      <c r="JOL100" s="129"/>
      <c r="JOM100" s="129"/>
      <c r="JON100" s="129"/>
      <c r="JOO100" s="129"/>
      <c r="JOP100" s="129"/>
      <c r="JOQ100" s="129"/>
      <c r="JOR100" s="129"/>
      <c r="JOS100" s="129"/>
      <c r="JOT100" s="129"/>
      <c r="JOU100" s="129"/>
      <c r="JOV100" s="129"/>
      <c r="JOW100" s="129"/>
      <c r="JOX100" s="129"/>
      <c r="JOY100" s="129"/>
      <c r="JOZ100" s="129"/>
      <c r="JPA100" s="129"/>
      <c r="JPB100" s="129"/>
      <c r="JPC100" s="129"/>
      <c r="JPD100" s="129"/>
      <c r="JPE100" s="129"/>
      <c r="JPF100" s="129"/>
      <c r="JPG100" s="129"/>
      <c r="JPH100" s="129"/>
      <c r="JPI100" s="129"/>
      <c r="JPJ100" s="129"/>
      <c r="JPK100" s="129"/>
      <c r="JPL100" s="129"/>
      <c r="JPM100" s="129"/>
      <c r="JPN100" s="129"/>
      <c r="JPO100" s="129"/>
      <c r="JPP100" s="129"/>
      <c r="JPQ100" s="129"/>
      <c r="JPR100" s="129"/>
      <c r="JPS100" s="129"/>
      <c r="JPT100" s="129"/>
      <c r="JPU100" s="129"/>
      <c r="JPV100" s="129"/>
      <c r="JPW100" s="129"/>
      <c r="JPX100" s="129"/>
      <c r="JPY100" s="129"/>
      <c r="JPZ100" s="129"/>
      <c r="JQA100" s="129"/>
      <c r="JQB100" s="129"/>
      <c r="JQC100" s="129"/>
      <c r="JQD100" s="129"/>
      <c r="JQE100" s="129"/>
      <c r="JQF100" s="129"/>
      <c r="JQG100" s="129"/>
      <c r="JQH100" s="129"/>
      <c r="JQI100" s="129"/>
      <c r="JQJ100" s="129"/>
      <c r="JQK100" s="129"/>
      <c r="JQL100" s="129"/>
      <c r="JQM100" s="129"/>
      <c r="JQN100" s="129"/>
      <c r="JQO100" s="129"/>
      <c r="JQP100" s="129"/>
      <c r="JQQ100" s="129"/>
      <c r="JQR100" s="129"/>
      <c r="JQS100" s="129"/>
      <c r="JQT100" s="129"/>
      <c r="JQU100" s="129"/>
      <c r="JQV100" s="129"/>
      <c r="JQW100" s="129"/>
      <c r="JQX100" s="129"/>
      <c r="JQY100" s="129"/>
      <c r="JQZ100" s="129"/>
      <c r="JRA100" s="129"/>
      <c r="JRB100" s="129"/>
      <c r="JRC100" s="129"/>
      <c r="JRD100" s="129"/>
      <c r="JRE100" s="129"/>
      <c r="JRF100" s="129"/>
      <c r="JRG100" s="129"/>
      <c r="JRH100" s="129"/>
      <c r="JRI100" s="129"/>
      <c r="JRJ100" s="129"/>
      <c r="JRK100" s="129"/>
      <c r="JRL100" s="129"/>
      <c r="JRM100" s="129"/>
      <c r="JRN100" s="129"/>
      <c r="JRO100" s="129"/>
      <c r="JRP100" s="129"/>
      <c r="JRQ100" s="129"/>
      <c r="JRR100" s="129"/>
      <c r="JRS100" s="129"/>
      <c r="JRT100" s="129"/>
      <c r="JRU100" s="129"/>
      <c r="JRV100" s="129"/>
      <c r="JRW100" s="129"/>
      <c r="JRX100" s="129"/>
      <c r="JRY100" s="129"/>
      <c r="JRZ100" s="129"/>
      <c r="JSA100" s="129"/>
      <c r="JSB100" s="129"/>
      <c r="JSC100" s="129"/>
      <c r="JSD100" s="129"/>
      <c r="JSE100" s="129"/>
      <c r="JSF100" s="129"/>
      <c r="JSG100" s="129"/>
      <c r="JSH100" s="129"/>
      <c r="JSI100" s="129"/>
      <c r="JSJ100" s="129"/>
      <c r="JSK100" s="129"/>
      <c r="JSL100" s="129"/>
      <c r="JSM100" s="129"/>
      <c r="JSN100" s="129"/>
      <c r="JSO100" s="129"/>
      <c r="JSP100" s="129"/>
      <c r="JSQ100" s="129"/>
      <c r="JSR100" s="129"/>
      <c r="JSS100" s="129"/>
      <c r="JST100" s="129"/>
      <c r="JSU100" s="129"/>
      <c r="JSV100" s="129"/>
      <c r="JSW100" s="129"/>
      <c r="JSX100" s="129"/>
      <c r="JSY100" s="129"/>
      <c r="JSZ100" s="129"/>
      <c r="JTA100" s="129"/>
      <c r="JTB100" s="129"/>
      <c r="JTC100" s="129"/>
      <c r="JTD100" s="129"/>
      <c r="JTE100" s="129"/>
      <c r="JTF100" s="129"/>
      <c r="JTG100" s="129"/>
      <c r="JTH100" s="129"/>
      <c r="JTI100" s="129"/>
      <c r="JTJ100" s="129"/>
      <c r="JTK100" s="129"/>
      <c r="JTL100" s="129"/>
      <c r="JTM100" s="129"/>
      <c r="JTN100" s="129"/>
      <c r="JTO100" s="129"/>
      <c r="JTP100" s="129"/>
      <c r="JTQ100" s="129"/>
      <c r="JTR100" s="129"/>
      <c r="JTS100" s="129"/>
      <c r="JTT100" s="129"/>
      <c r="JTU100" s="129"/>
      <c r="JTV100" s="129"/>
      <c r="JTW100" s="129"/>
      <c r="JTX100" s="129"/>
      <c r="JTY100" s="129"/>
      <c r="JTZ100" s="129"/>
      <c r="JUA100" s="129"/>
      <c r="JUB100" s="129"/>
      <c r="JUC100" s="129"/>
      <c r="JUD100" s="129"/>
      <c r="JUE100" s="129"/>
      <c r="JUF100" s="129"/>
      <c r="JUG100" s="129"/>
      <c r="JUH100" s="129"/>
      <c r="JUI100" s="129"/>
      <c r="JUJ100" s="129"/>
      <c r="JUK100" s="129"/>
      <c r="JUL100" s="129"/>
      <c r="JUM100" s="129"/>
      <c r="JUN100" s="129"/>
      <c r="JUO100" s="129"/>
      <c r="JUP100" s="129"/>
      <c r="JUQ100" s="129"/>
      <c r="JUR100" s="129"/>
      <c r="JUS100" s="129"/>
      <c r="JUT100" s="129"/>
      <c r="JUU100" s="129"/>
      <c r="JUV100" s="129"/>
      <c r="JUW100" s="129"/>
      <c r="JUX100" s="129"/>
      <c r="JUY100" s="129"/>
      <c r="JUZ100" s="129"/>
      <c r="JVA100" s="129"/>
      <c r="JVB100" s="129"/>
      <c r="JVC100" s="129"/>
      <c r="JVD100" s="129"/>
      <c r="JVE100" s="129"/>
      <c r="JVF100" s="129"/>
      <c r="JVG100" s="129"/>
      <c r="JVH100" s="129"/>
      <c r="JVI100" s="129"/>
      <c r="JVJ100" s="129"/>
      <c r="JVK100" s="129"/>
      <c r="JVL100" s="129"/>
      <c r="JVM100" s="129"/>
      <c r="JVN100" s="129"/>
      <c r="JVO100" s="129"/>
      <c r="JVP100" s="129"/>
      <c r="JVQ100" s="129"/>
      <c r="JVR100" s="129"/>
      <c r="JVS100" s="129"/>
      <c r="JVT100" s="129"/>
      <c r="JVU100" s="129"/>
      <c r="JVV100" s="129"/>
      <c r="JVW100" s="129"/>
      <c r="JVX100" s="129"/>
      <c r="JVY100" s="129"/>
      <c r="JVZ100" s="129"/>
      <c r="JWA100" s="129"/>
      <c r="JWB100" s="129"/>
      <c r="JWC100" s="129"/>
      <c r="JWD100" s="129"/>
      <c r="JWE100" s="129"/>
      <c r="JWF100" s="129"/>
      <c r="JWG100" s="129"/>
      <c r="JWH100" s="129"/>
      <c r="JWI100" s="129"/>
      <c r="JWJ100" s="129"/>
      <c r="JWK100" s="129"/>
      <c r="JWL100" s="129"/>
      <c r="JWM100" s="129"/>
      <c r="JWN100" s="129"/>
      <c r="JWO100" s="129"/>
      <c r="JWP100" s="129"/>
      <c r="JWQ100" s="129"/>
      <c r="JWR100" s="129"/>
      <c r="JWS100" s="129"/>
      <c r="JWT100" s="129"/>
      <c r="JWU100" s="129"/>
      <c r="JWV100" s="129"/>
      <c r="JWW100" s="129"/>
      <c r="JWX100" s="129"/>
      <c r="JWY100" s="129"/>
      <c r="JWZ100" s="129"/>
      <c r="JXA100" s="129"/>
      <c r="JXB100" s="129"/>
      <c r="JXC100" s="129"/>
      <c r="JXD100" s="129"/>
      <c r="JXE100" s="129"/>
      <c r="JXF100" s="129"/>
      <c r="JXG100" s="129"/>
      <c r="JXH100" s="129"/>
      <c r="JXI100" s="129"/>
      <c r="JXJ100" s="129"/>
      <c r="JXK100" s="129"/>
      <c r="JXL100" s="129"/>
      <c r="JXM100" s="129"/>
      <c r="JXN100" s="129"/>
      <c r="JXO100" s="129"/>
      <c r="JXP100" s="129"/>
      <c r="JXQ100" s="129"/>
      <c r="JXR100" s="129"/>
      <c r="JXS100" s="129"/>
      <c r="JXT100" s="129"/>
      <c r="JXU100" s="129"/>
      <c r="JXV100" s="129"/>
      <c r="JXW100" s="129"/>
      <c r="JXX100" s="129"/>
      <c r="JXY100" s="129"/>
      <c r="JXZ100" s="129"/>
      <c r="JYA100" s="129"/>
      <c r="JYB100" s="129"/>
      <c r="JYC100" s="129"/>
      <c r="JYD100" s="129"/>
      <c r="JYE100" s="129"/>
      <c r="JYF100" s="129"/>
      <c r="JYG100" s="129"/>
      <c r="JYH100" s="129"/>
      <c r="JYI100" s="129"/>
      <c r="JYJ100" s="129"/>
      <c r="JYK100" s="129"/>
      <c r="JYL100" s="129"/>
      <c r="JYM100" s="129"/>
      <c r="JYN100" s="129"/>
      <c r="JYO100" s="129"/>
      <c r="JYP100" s="129"/>
      <c r="JYQ100" s="129"/>
      <c r="JYR100" s="129"/>
      <c r="JYS100" s="129"/>
      <c r="JYT100" s="129"/>
      <c r="JYU100" s="129"/>
      <c r="JYV100" s="129"/>
      <c r="JYW100" s="129"/>
      <c r="JYX100" s="129"/>
      <c r="JYY100" s="129"/>
      <c r="JYZ100" s="129"/>
      <c r="JZA100" s="129"/>
      <c r="JZB100" s="129"/>
      <c r="JZC100" s="129"/>
      <c r="JZD100" s="129"/>
      <c r="JZE100" s="129"/>
      <c r="JZF100" s="129"/>
      <c r="JZG100" s="129"/>
      <c r="JZH100" s="129"/>
      <c r="JZI100" s="129"/>
      <c r="JZJ100" s="129"/>
      <c r="JZK100" s="129"/>
      <c r="JZL100" s="129"/>
      <c r="JZM100" s="129"/>
      <c r="JZN100" s="129"/>
      <c r="JZO100" s="129"/>
      <c r="JZP100" s="129"/>
      <c r="JZQ100" s="129"/>
      <c r="JZR100" s="129"/>
      <c r="JZS100" s="129"/>
      <c r="JZT100" s="129"/>
      <c r="JZU100" s="129"/>
      <c r="JZV100" s="129"/>
      <c r="JZW100" s="129"/>
      <c r="JZX100" s="129"/>
      <c r="JZY100" s="129"/>
      <c r="JZZ100" s="129"/>
      <c r="KAA100" s="129"/>
      <c r="KAB100" s="129"/>
      <c r="KAC100" s="129"/>
      <c r="KAD100" s="129"/>
      <c r="KAE100" s="129"/>
      <c r="KAF100" s="129"/>
      <c r="KAG100" s="129"/>
      <c r="KAH100" s="129"/>
      <c r="KAI100" s="129"/>
      <c r="KAJ100" s="129"/>
      <c r="KAK100" s="129"/>
      <c r="KAL100" s="129"/>
      <c r="KAM100" s="129"/>
      <c r="KAN100" s="129"/>
      <c r="KAO100" s="129"/>
      <c r="KAP100" s="129"/>
      <c r="KAQ100" s="129"/>
      <c r="KAR100" s="129"/>
      <c r="KAS100" s="129"/>
      <c r="KAT100" s="129"/>
      <c r="KAU100" s="129"/>
      <c r="KAV100" s="129"/>
      <c r="KAW100" s="129"/>
      <c r="KAX100" s="129"/>
      <c r="KAY100" s="129"/>
      <c r="KAZ100" s="129"/>
      <c r="KBA100" s="129"/>
      <c r="KBB100" s="129"/>
      <c r="KBC100" s="129"/>
      <c r="KBD100" s="129"/>
      <c r="KBE100" s="129"/>
      <c r="KBF100" s="129"/>
      <c r="KBG100" s="129"/>
      <c r="KBH100" s="129"/>
      <c r="KBI100" s="129"/>
      <c r="KBJ100" s="129"/>
      <c r="KBK100" s="129"/>
      <c r="KBL100" s="129"/>
      <c r="KBM100" s="129"/>
      <c r="KBN100" s="129"/>
      <c r="KBO100" s="129"/>
      <c r="KBP100" s="129"/>
      <c r="KBQ100" s="129"/>
      <c r="KBR100" s="129"/>
      <c r="KBS100" s="129"/>
      <c r="KBT100" s="129"/>
      <c r="KBU100" s="129"/>
      <c r="KBV100" s="129"/>
      <c r="KBW100" s="129"/>
      <c r="KBX100" s="129"/>
      <c r="KBY100" s="129"/>
      <c r="KBZ100" s="129"/>
      <c r="KCA100" s="129"/>
      <c r="KCB100" s="129"/>
      <c r="KCC100" s="129"/>
      <c r="KCD100" s="129"/>
      <c r="KCE100" s="129"/>
      <c r="KCF100" s="129"/>
      <c r="KCG100" s="129"/>
      <c r="KCH100" s="129"/>
      <c r="KCI100" s="129"/>
      <c r="KCJ100" s="129"/>
      <c r="KCK100" s="129"/>
      <c r="KCL100" s="129"/>
      <c r="KCM100" s="129"/>
      <c r="KCN100" s="129"/>
      <c r="KCO100" s="129"/>
      <c r="KCP100" s="129"/>
      <c r="KCQ100" s="129"/>
      <c r="KCR100" s="129"/>
      <c r="KCS100" s="129"/>
      <c r="KCT100" s="129"/>
      <c r="KCU100" s="129"/>
      <c r="KCV100" s="129"/>
      <c r="KCW100" s="129"/>
      <c r="KCX100" s="129"/>
      <c r="KCY100" s="129"/>
      <c r="KCZ100" s="129"/>
      <c r="KDA100" s="129"/>
      <c r="KDB100" s="129"/>
      <c r="KDC100" s="129"/>
      <c r="KDD100" s="129"/>
      <c r="KDE100" s="129"/>
      <c r="KDF100" s="129"/>
      <c r="KDG100" s="129"/>
      <c r="KDH100" s="129"/>
      <c r="KDI100" s="129"/>
      <c r="KDJ100" s="129"/>
      <c r="KDK100" s="129"/>
      <c r="KDL100" s="129"/>
      <c r="KDM100" s="129"/>
      <c r="KDN100" s="129"/>
      <c r="KDO100" s="129"/>
      <c r="KDP100" s="129"/>
      <c r="KDQ100" s="129"/>
      <c r="KDR100" s="129"/>
      <c r="KDS100" s="129"/>
      <c r="KDT100" s="129"/>
      <c r="KDU100" s="129"/>
      <c r="KDV100" s="129"/>
      <c r="KDW100" s="129"/>
      <c r="KDX100" s="129"/>
      <c r="KDY100" s="129"/>
      <c r="KDZ100" s="129"/>
      <c r="KEA100" s="129"/>
      <c r="KEB100" s="129"/>
      <c r="KEC100" s="129"/>
      <c r="KED100" s="129"/>
      <c r="KEE100" s="129"/>
      <c r="KEF100" s="129"/>
      <c r="KEG100" s="129"/>
      <c r="KEH100" s="129"/>
      <c r="KEI100" s="129"/>
      <c r="KEJ100" s="129"/>
      <c r="KEK100" s="129"/>
      <c r="KEL100" s="129"/>
      <c r="KEM100" s="129"/>
      <c r="KEN100" s="129"/>
      <c r="KEO100" s="129"/>
      <c r="KEP100" s="129"/>
      <c r="KEQ100" s="129"/>
      <c r="KER100" s="129"/>
      <c r="KES100" s="129"/>
      <c r="KET100" s="129"/>
      <c r="KEU100" s="129"/>
      <c r="KEV100" s="129"/>
      <c r="KEW100" s="129"/>
      <c r="KEX100" s="129"/>
      <c r="KEY100" s="129"/>
      <c r="KEZ100" s="129"/>
      <c r="KFA100" s="129"/>
      <c r="KFB100" s="129"/>
      <c r="KFC100" s="129"/>
      <c r="KFD100" s="129"/>
      <c r="KFE100" s="129"/>
      <c r="KFF100" s="129"/>
      <c r="KFG100" s="129"/>
      <c r="KFH100" s="129"/>
      <c r="KFI100" s="129"/>
      <c r="KFJ100" s="129"/>
      <c r="KFK100" s="129"/>
      <c r="KFL100" s="129"/>
      <c r="KFM100" s="129"/>
      <c r="KFN100" s="129"/>
      <c r="KFO100" s="129"/>
      <c r="KFP100" s="129"/>
      <c r="KFQ100" s="129"/>
      <c r="KFR100" s="129"/>
      <c r="KFS100" s="129"/>
      <c r="KFT100" s="129"/>
      <c r="KFU100" s="129"/>
      <c r="KFV100" s="129"/>
      <c r="KFW100" s="129"/>
      <c r="KFX100" s="129"/>
      <c r="KFY100" s="129"/>
      <c r="KFZ100" s="129"/>
      <c r="KGA100" s="129"/>
      <c r="KGB100" s="129"/>
      <c r="KGC100" s="129"/>
      <c r="KGD100" s="129"/>
      <c r="KGE100" s="129"/>
      <c r="KGF100" s="129"/>
      <c r="KGG100" s="129"/>
      <c r="KGH100" s="129"/>
      <c r="KGI100" s="129"/>
      <c r="KGJ100" s="129"/>
      <c r="KGK100" s="129"/>
      <c r="KGL100" s="129"/>
      <c r="KGM100" s="129"/>
      <c r="KGN100" s="129"/>
      <c r="KGO100" s="129"/>
      <c r="KGP100" s="129"/>
      <c r="KGQ100" s="129"/>
      <c r="KGR100" s="129"/>
      <c r="KGS100" s="129"/>
      <c r="KGT100" s="129"/>
      <c r="KGU100" s="129"/>
      <c r="KGV100" s="129"/>
      <c r="KGW100" s="129"/>
      <c r="KGX100" s="129"/>
      <c r="KGY100" s="129"/>
      <c r="KGZ100" s="129"/>
      <c r="KHA100" s="129"/>
      <c r="KHB100" s="129"/>
      <c r="KHC100" s="129"/>
      <c r="KHD100" s="129"/>
      <c r="KHE100" s="129"/>
      <c r="KHF100" s="129"/>
      <c r="KHG100" s="129"/>
      <c r="KHH100" s="129"/>
      <c r="KHI100" s="129"/>
      <c r="KHJ100" s="129"/>
      <c r="KHK100" s="129"/>
      <c r="KHL100" s="129"/>
      <c r="KHM100" s="129"/>
      <c r="KHN100" s="129"/>
      <c r="KHO100" s="129"/>
      <c r="KHP100" s="129"/>
      <c r="KHQ100" s="129"/>
      <c r="KHR100" s="129"/>
      <c r="KHS100" s="129"/>
      <c r="KHT100" s="129"/>
      <c r="KHU100" s="129"/>
      <c r="KHV100" s="129"/>
      <c r="KHW100" s="129"/>
      <c r="KHX100" s="129"/>
      <c r="KHY100" s="129"/>
      <c r="KHZ100" s="129"/>
      <c r="KIA100" s="129"/>
      <c r="KIB100" s="129"/>
      <c r="KIC100" s="129"/>
      <c r="KID100" s="129"/>
      <c r="KIE100" s="129"/>
      <c r="KIF100" s="129"/>
      <c r="KIG100" s="129"/>
      <c r="KIH100" s="129"/>
      <c r="KII100" s="129"/>
      <c r="KIJ100" s="129"/>
      <c r="KIK100" s="129"/>
      <c r="KIL100" s="129"/>
      <c r="KIM100" s="129"/>
      <c r="KIN100" s="129"/>
      <c r="KIO100" s="129"/>
      <c r="KIP100" s="129"/>
      <c r="KIQ100" s="129"/>
      <c r="KIR100" s="129"/>
      <c r="KIS100" s="129"/>
      <c r="KIT100" s="129"/>
      <c r="KIU100" s="129"/>
      <c r="KIV100" s="129"/>
      <c r="KIW100" s="129"/>
      <c r="KIX100" s="129"/>
      <c r="KIY100" s="129"/>
      <c r="KIZ100" s="129"/>
      <c r="KJA100" s="129"/>
      <c r="KJB100" s="129"/>
      <c r="KJC100" s="129"/>
      <c r="KJD100" s="129"/>
      <c r="KJE100" s="129"/>
      <c r="KJF100" s="129"/>
      <c r="KJG100" s="129"/>
      <c r="KJH100" s="129"/>
      <c r="KJI100" s="129"/>
      <c r="KJJ100" s="129"/>
      <c r="KJK100" s="129"/>
      <c r="KJL100" s="129"/>
      <c r="KJM100" s="129"/>
      <c r="KJN100" s="129"/>
      <c r="KJO100" s="129"/>
      <c r="KJP100" s="129"/>
      <c r="KJQ100" s="129"/>
      <c r="KJR100" s="129"/>
      <c r="KJS100" s="129"/>
      <c r="KJT100" s="129"/>
      <c r="KJU100" s="129"/>
      <c r="KJV100" s="129"/>
      <c r="KJW100" s="129"/>
      <c r="KJX100" s="129"/>
      <c r="KJY100" s="129"/>
      <c r="KJZ100" s="129"/>
      <c r="KKA100" s="129"/>
      <c r="KKB100" s="129"/>
      <c r="KKC100" s="129"/>
      <c r="KKD100" s="129"/>
      <c r="KKE100" s="129"/>
      <c r="KKF100" s="129"/>
      <c r="KKG100" s="129"/>
      <c r="KKH100" s="129"/>
      <c r="KKI100" s="129"/>
      <c r="KKJ100" s="129"/>
      <c r="KKK100" s="129"/>
      <c r="KKL100" s="129"/>
      <c r="KKM100" s="129"/>
      <c r="KKN100" s="129"/>
      <c r="KKO100" s="129"/>
      <c r="KKP100" s="129"/>
      <c r="KKQ100" s="129"/>
      <c r="KKR100" s="129"/>
      <c r="KKS100" s="129"/>
      <c r="KKT100" s="129"/>
      <c r="KKU100" s="129"/>
      <c r="KKV100" s="129"/>
      <c r="KKW100" s="129"/>
      <c r="KKX100" s="129"/>
      <c r="KKY100" s="129"/>
      <c r="KKZ100" s="129"/>
      <c r="KLA100" s="129"/>
      <c r="KLB100" s="129"/>
      <c r="KLC100" s="129"/>
      <c r="KLD100" s="129"/>
      <c r="KLE100" s="129"/>
      <c r="KLF100" s="129"/>
      <c r="KLG100" s="129"/>
      <c r="KLH100" s="129"/>
      <c r="KLI100" s="129"/>
      <c r="KLJ100" s="129"/>
      <c r="KLK100" s="129"/>
      <c r="KLL100" s="129"/>
      <c r="KLM100" s="129"/>
      <c r="KLN100" s="129"/>
      <c r="KLO100" s="129"/>
      <c r="KLP100" s="129"/>
      <c r="KLQ100" s="129"/>
      <c r="KLR100" s="129"/>
      <c r="KLS100" s="129"/>
      <c r="KLT100" s="129"/>
      <c r="KLU100" s="129"/>
      <c r="KLV100" s="129"/>
      <c r="KLW100" s="129"/>
      <c r="KLX100" s="129"/>
      <c r="KLY100" s="129"/>
      <c r="KLZ100" s="129"/>
      <c r="KMA100" s="129"/>
      <c r="KMB100" s="129"/>
      <c r="KMC100" s="129"/>
      <c r="KMD100" s="129"/>
      <c r="KME100" s="129"/>
      <c r="KMF100" s="129"/>
      <c r="KMG100" s="129"/>
      <c r="KMH100" s="129"/>
      <c r="KMI100" s="129"/>
      <c r="KMJ100" s="129"/>
      <c r="KMK100" s="129"/>
      <c r="KML100" s="129"/>
      <c r="KMM100" s="129"/>
      <c r="KMN100" s="129"/>
      <c r="KMO100" s="129"/>
      <c r="KMP100" s="129"/>
      <c r="KMQ100" s="129"/>
      <c r="KMR100" s="129"/>
      <c r="KMS100" s="129"/>
      <c r="KMT100" s="129"/>
      <c r="KMU100" s="129"/>
      <c r="KMV100" s="129"/>
      <c r="KMW100" s="129"/>
      <c r="KMX100" s="129"/>
      <c r="KMY100" s="129"/>
      <c r="KMZ100" s="129"/>
      <c r="KNA100" s="129"/>
      <c r="KNB100" s="129"/>
      <c r="KNC100" s="129"/>
      <c r="KND100" s="129"/>
      <c r="KNE100" s="129"/>
      <c r="KNF100" s="129"/>
      <c r="KNG100" s="129"/>
      <c r="KNH100" s="129"/>
      <c r="KNI100" s="129"/>
      <c r="KNJ100" s="129"/>
      <c r="KNK100" s="129"/>
      <c r="KNL100" s="129"/>
      <c r="KNM100" s="129"/>
      <c r="KNN100" s="129"/>
      <c r="KNO100" s="129"/>
      <c r="KNP100" s="129"/>
      <c r="KNQ100" s="129"/>
      <c r="KNR100" s="129"/>
      <c r="KNS100" s="129"/>
      <c r="KNT100" s="129"/>
      <c r="KNU100" s="129"/>
      <c r="KNV100" s="129"/>
      <c r="KNW100" s="129"/>
      <c r="KNX100" s="129"/>
      <c r="KNY100" s="129"/>
      <c r="KNZ100" s="129"/>
      <c r="KOA100" s="129"/>
      <c r="KOB100" s="129"/>
      <c r="KOC100" s="129"/>
      <c r="KOD100" s="129"/>
      <c r="KOE100" s="129"/>
      <c r="KOF100" s="129"/>
      <c r="KOG100" s="129"/>
      <c r="KOH100" s="129"/>
      <c r="KOI100" s="129"/>
      <c r="KOJ100" s="129"/>
      <c r="KOK100" s="129"/>
      <c r="KOL100" s="129"/>
      <c r="KOM100" s="129"/>
      <c r="KON100" s="129"/>
      <c r="KOO100" s="129"/>
      <c r="KOP100" s="129"/>
      <c r="KOQ100" s="129"/>
      <c r="KOR100" s="129"/>
      <c r="KOS100" s="129"/>
      <c r="KOT100" s="129"/>
      <c r="KOU100" s="129"/>
      <c r="KOV100" s="129"/>
      <c r="KOW100" s="129"/>
      <c r="KOX100" s="129"/>
      <c r="KOY100" s="129"/>
      <c r="KOZ100" s="129"/>
      <c r="KPA100" s="129"/>
      <c r="KPB100" s="129"/>
      <c r="KPC100" s="129"/>
      <c r="KPD100" s="129"/>
      <c r="KPE100" s="129"/>
      <c r="KPF100" s="129"/>
      <c r="KPG100" s="129"/>
      <c r="KPH100" s="129"/>
      <c r="KPI100" s="129"/>
      <c r="KPJ100" s="129"/>
      <c r="KPK100" s="129"/>
      <c r="KPL100" s="129"/>
      <c r="KPM100" s="129"/>
      <c r="KPN100" s="129"/>
      <c r="KPO100" s="129"/>
      <c r="KPP100" s="129"/>
      <c r="KPQ100" s="129"/>
      <c r="KPR100" s="129"/>
      <c r="KPS100" s="129"/>
      <c r="KPT100" s="129"/>
      <c r="KPU100" s="129"/>
      <c r="KPV100" s="129"/>
      <c r="KPW100" s="129"/>
      <c r="KPX100" s="129"/>
      <c r="KPY100" s="129"/>
      <c r="KPZ100" s="129"/>
      <c r="KQA100" s="129"/>
      <c r="KQB100" s="129"/>
      <c r="KQC100" s="129"/>
      <c r="KQD100" s="129"/>
      <c r="KQE100" s="129"/>
      <c r="KQF100" s="129"/>
      <c r="KQG100" s="129"/>
      <c r="KQH100" s="129"/>
      <c r="KQI100" s="129"/>
      <c r="KQJ100" s="129"/>
      <c r="KQK100" s="129"/>
      <c r="KQL100" s="129"/>
      <c r="KQM100" s="129"/>
      <c r="KQN100" s="129"/>
      <c r="KQO100" s="129"/>
      <c r="KQP100" s="129"/>
      <c r="KQQ100" s="129"/>
      <c r="KQR100" s="129"/>
      <c r="KQS100" s="129"/>
      <c r="KQT100" s="129"/>
      <c r="KQU100" s="129"/>
      <c r="KQV100" s="129"/>
      <c r="KQW100" s="129"/>
      <c r="KQX100" s="129"/>
      <c r="KQY100" s="129"/>
      <c r="KQZ100" s="129"/>
      <c r="KRA100" s="129"/>
      <c r="KRB100" s="129"/>
      <c r="KRC100" s="129"/>
      <c r="KRD100" s="129"/>
      <c r="KRE100" s="129"/>
      <c r="KRF100" s="129"/>
      <c r="KRG100" s="129"/>
      <c r="KRH100" s="129"/>
      <c r="KRI100" s="129"/>
      <c r="KRJ100" s="129"/>
      <c r="KRK100" s="129"/>
      <c r="KRL100" s="129"/>
      <c r="KRM100" s="129"/>
      <c r="KRN100" s="129"/>
      <c r="KRO100" s="129"/>
      <c r="KRP100" s="129"/>
      <c r="KRQ100" s="129"/>
      <c r="KRR100" s="129"/>
      <c r="KRS100" s="129"/>
      <c r="KRT100" s="129"/>
      <c r="KRU100" s="129"/>
      <c r="KRV100" s="129"/>
      <c r="KRW100" s="129"/>
      <c r="KRX100" s="129"/>
      <c r="KRY100" s="129"/>
      <c r="KRZ100" s="129"/>
      <c r="KSA100" s="129"/>
      <c r="KSB100" s="129"/>
      <c r="KSC100" s="129"/>
      <c r="KSD100" s="129"/>
      <c r="KSE100" s="129"/>
      <c r="KSF100" s="129"/>
      <c r="KSG100" s="129"/>
      <c r="KSH100" s="129"/>
      <c r="KSI100" s="129"/>
      <c r="KSJ100" s="129"/>
      <c r="KSK100" s="129"/>
      <c r="KSL100" s="129"/>
      <c r="KSM100" s="129"/>
      <c r="KSN100" s="129"/>
      <c r="KSO100" s="129"/>
      <c r="KSP100" s="129"/>
      <c r="KSQ100" s="129"/>
      <c r="KSR100" s="129"/>
      <c r="KSS100" s="129"/>
      <c r="KST100" s="129"/>
      <c r="KSU100" s="129"/>
      <c r="KSV100" s="129"/>
      <c r="KSW100" s="129"/>
      <c r="KSX100" s="129"/>
      <c r="KSY100" s="129"/>
      <c r="KSZ100" s="129"/>
      <c r="KTA100" s="129"/>
      <c r="KTB100" s="129"/>
      <c r="KTC100" s="129"/>
      <c r="KTD100" s="129"/>
      <c r="KTE100" s="129"/>
      <c r="KTF100" s="129"/>
      <c r="KTG100" s="129"/>
      <c r="KTH100" s="129"/>
      <c r="KTI100" s="129"/>
      <c r="KTJ100" s="129"/>
      <c r="KTK100" s="129"/>
      <c r="KTL100" s="129"/>
      <c r="KTM100" s="129"/>
      <c r="KTN100" s="129"/>
      <c r="KTO100" s="129"/>
      <c r="KTP100" s="129"/>
      <c r="KTQ100" s="129"/>
      <c r="KTR100" s="129"/>
      <c r="KTS100" s="129"/>
      <c r="KTT100" s="129"/>
      <c r="KTU100" s="129"/>
      <c r="KTV100" s="129"/>
      <c r="KTW100" s="129"/>
      <c r="KTX100" s="129"/>
      <c r="KTY100" s="129"/>
      <c r="KTZ100" s="129"/>
      <c r="KUA100" s="129"/>
      <c r="KUB100" s="129"/>
      <c r="KUC100" s="129"/>
      <c r="KUD100" s="129"/>
      <c r="KUE100" s="129"/>
      <c r="KUF100" s="129"/>
      <c r="KUG100" s="129"/>
      <c r="KUH100" s="129"/>
      <c r="KUI100" s="129"/>
      <c r="KUJ100" s="129"/>
      <c r="KUK100" s="129"/>
      <c r="KUL100" s="129"/>
      <c r="KUM100" s="129"/>
      <c r="KUN100" s="129"/>
      <c r="KUO100" s="129"/>
      <c r="KUP100" s="129"/>
      <c r="KUQ100" s="129"/>
      <c r="KUR100" s="129"/>
      <c r="KUS100" s="129"/>
      <c r="KUT100" s="129"/>
      <c r="KUU100" s="129"/>
      <c r="KUV100" s="129"/>
      <c r="KUW100" s="129"/>
      <c r="KUX100" s="129"/>
      <c r="KUY100" s="129"/>
      <c r="KUZ100" s="129"/>
      <c r="KVA100" s="129"/>
      <c r="KVB100" s="129"/>
      <c r="KVC100" s="129"/>
      <c r="KVD100" s="129"/>
      <c r="KVE100" s="129"/>
      <c r="KVF100" s="129"/>
      <c r="KVG100" s="129"/>
      <c r="KVH100" s="129"/>
      <c r="KVI100" s="129"/>
      <c r="KVJ100" s="129"/>
      <c r="KVK100" s="129"/>
      <c r="KVL100" s="129"/>
      <c r="KVM100" s="129"/>
      <c r="KVN100" s="129"/>
      <c r="KVO100" s="129"/>
      <c r="KVP100" s="129"/>
      <c r="KVQ100" s="129"/>
      <c r="KVR100" s="129"/>
      <c r="KVS100" s="129"/>
      <c r="KVT100" s="129"/>
      <c r="KVU100" s="129"/>
      <c r="KVV100" s="129"/>
      <c r="KVW100" s="129"/>
      <c r="KVX100" s="129"/>
      <c r="KVY100" s="129"/>
      <c r="KVZ100" s="129"/>
      <c r="KWA100" s="129"/>
      <c r="KWB100" s="129"/>
      <c r="KWC100" s="129"/>
      <c r="KWD100" s="129"/>
      <c r="KWE100" s="129"/>
      <c r="KWF100" s="129"/>
      <c r="KWG100" s="129"/>
      <c r="KWH100" s="129"/>
      <c r="KWI100" s="129"/>
      <c r="KWJ100" s="129"/>
      <c r="KWK100" s="129"/>
      <c r="KWL100" s="129"/>
      <c r="KWM100" s="129"/>
      <c r="KWN100" s="129"/>
      <c r="KWO100" s="129"/>
      <c r="KWP100" s="129"/>
      <c r="KWQ100" s="129"/>
      <c r="KWR100" s="129"/>
      <c r="KWS100" s="129"/>
      <c r="KWT100" s="129"/>
      <c r="KWU100" s="129"/>
      <c r="KWV100" s="129"/>
      <c r="KWW100" s="129"/>
      <c r="KWX100" s="129"/>
      <c r="KWY100" s="129"/>
      <c r="KWZ100" s="129"/>
      <c r="KXA100" s="129"/>
      <c r="KXB100" s="129"/>
      <c r="KXC100" s="129"/>
      <c r="KXD100" s="129"/>
      <c r="KXE100" s="129"/>
      <c r="KXF100" s="129"/>
      <c r="KXG100" s="129"/>
      <c r="KXH100" s="129"/>
      <c r="KXI100" s="129"/>
      <c r="KXJ100" s="129"/>
      <c r="KXK100" s="129"/>
      <c r="KXL100" s="129"/>
      <c r="KXM100" s="129"/>
      <c r="KXN100" s="129"/>
      <c r="KXO100" s="129"/>
      <c r="KXP100" s="129"/>
      <c r="KXQ100" s="129"/>
      <c r="KXR100" s="129"/>
      <c r="KXS100" s="129"/>
      <c r="KXT100" s="129"/>
      <c r="KXU100" s="129"/>
      <c r="KXV100" s="129"/>
      <c r="KXW100" s="129"/>
      <c r="KXX100" s="129"/>
      <c r="KXY100" s="129"/>
      <c r="KXZ100" s="129"/>
      <c r="KYA100" s="129"/>
      <c r="KYB100" s="129"/>
      <c r="KYC100" s="129"/>
      <c r="KYD100" s="129"/>
      <c r="KYE100" s="129"/>
      <c r="KYF100" s="129"/>
      <c r="KYG100" s="129"/>
      <c r="KYH100" s="129"/>
      <c r="KYI100" s="129"/>
      <c r="KYJ100" s="129"/>
      <c r="KYK100" s="129"/>
      <c r="KYL100" s="129"/>
      <c r="KYM100" s="129"/>
      <c r="KYN100" s="129"/>
      <c r="KYO100" s="129"/>
      <c r="KYP100" s="129"/>
      <c r="KYQ100" s="129"/>
      <c r="KYR100" s="129"/>
      <c r="KYS100" s="129"/>
      <c r="KYT100" s="129"/>
      <c r="KYU100" s="129"/>
      <c r="KYV100" s="129"/>
      <c r="KYW100" s="129"/>
      <c r="KYX100" s="129"/>
      <c r="KYY100" s="129"/>
      <c r="KYZ100" s="129"/>
      <c r="KZA100" s="129"/>
      <c r="KZB100" s="129"/>
      <c r="KZC100" s="129"/>
      <c r="KZD100" s="129"/>
      <c r="KZE100" s="129"/>
      <c r="KZF100" s="129"/>
      <c r="KZG100" s="129"/>
      <c r="KZH100" s="129"/>
      <c r="KZI100" s="129"/>
      <c r="KZJ100" s="129"/>
      <c r="KZK100" s="129"/>
      <c r="KZL100" s="129"/>
      <c r="KZM100" s="129"/>
      <c r="KZN100" s="129"/>
      <c r="KZO100" s="129"/>
      <c r="KZP100" s="129"/>
      <c r="KZQ100" s="129"/>
      <c r="KZR100" s="129"/>
      <c r="KZS100" s="129"/>
      <c r="KZT100" s="129"/>
      <c r="KZU100" s="129"/>
      <c r="KZV100" s="129"/>
      <c r="KZW100" s="129"/>
      <c r="KZX100" s="129"/>
      <c r="KZY100" s="129"/>
      <c r="KZZ100" s="129"/>
      <c r="LAA100" s="129"/>
      <c r="LAB100" s="129"/>
      <c r="LAC100" s="129"/>
      <c r="LAD100" s="129"/>
      <c r="LAE100" s="129"/>
      <c r="LAF100" s="129"/>
      <c r="LAG100" s="129"/>
      <c r="LAH100" s="129"/>
      <c r="LAI100" s="129"/>
      <c r="LAJ100" s="129"/>
      <c r="LAK100" s="129"/>
      <c r="LAL100" s="129"/>
      <c r="LAM100" s="129"/>
      <c r="LAN100" s="129"/>
      <c r="LAO100" s="129"/>
      <c r="LAP100" s="129"/>
      <c r="LAQ100" s="129"/>
      <c r="LAR100" s="129"/>
      <c r="LAS100" s="129"/>
      <c r="LAT100" s="129"/>
      <c r="LAU100" s="129"/>
      <c r="LAV100" s="129"/>
      <c r="LAW100" s="129"/>
      <c r="LAX100" s="129"/>
      <c r="LAY100" s="129"/>
      <c r="LAZ100" s="129"/>
      <c r="LBA100" s="129"/>
      <c r="LBB100" s="129"/>
      <c r="LBC100" s="129"/>
      <c r="LBD100" s="129"/>
      <c r="LBE100" s="129"/>
      <c r="LBF100" s="129"/>
      <c r="LBG100" s="129"/>
      <c r="LBH100" s="129"/>
      <c r="LBI100" s="129"/>
      <c r="LBJ100" s="129"/>
      <c r="LBK100" s="129"/>
      <c r="LBL100" s="129"/>
      <c r="LBM100" s="129"/>
      <c r="LBN100" s="129"/>
      <c r="LBO100" s="129"/>
      <c r="LBP100" s="129"/>
      <c r="LBQ100" s="129"/>
      <c r="LBR100" s="129"/>
      <c r="LBS100" s="129"/>
      <c r="LBT100" s="129"/>
      <c r="LBU100" s="129"/>
      <c r="LBV100" s="129"/>
      <c r="LBW100" s="129"/>
      <c r="LBX100" s="129"/>
      <c r="LBY100" s="129"/>
      <c r="LBZ100" s="129"/>
      <c r="LCA100" s="129"/>
      <c r="LCB100" s="129"/>
      <c r="LCC100" s="129"/>
      <c r="LCD100" s="129"/>
      <c r="LCE100" s="129"/>
      <c r="LCF100" s="129"/>
      <c r="LCG100" s="129"/>
      <c r="LCH100" s="129"/>
      <c r="LCI100" s="129"/>
      <c r="LCJ100" s="129"/>
      <c r="LCK100" s="129"/>
      <c r="LCL100" s="129"/>
      <c r="LCM100" s="129"/>
      <c r="LCN100" s="129"/>
      <c r="LCO100" s="129"/>
      <c r="LCP100" s="129"/>
      <c r="LCQ100" s="129"/>
      <c r="LCR100" s="129"/>
      <c r="LCS100" s="129"/>
      <c r="LCT100" s="129"/>
      <c r="LCU100" s="129"/>
      <c r="LCV100" s="129"/>
      <c r="LCW100" s="129"/>
      <c r="LCX100" s="129"/>
      <c r="LCY100" s="129"/>
      <c r="LCZ100" s="129"/>
      <c r="LDA100" s="129"/>
      <c r="LDB100" s="129"/>
      <c r="LDC100" s="129"/>
      <c r="LDD100" s="129"/>
      <c r="LDE100" s="129"/>
      <c r="LDF100" s="129"/>
      <c r="LDG100" s="129"/>
      <c r="LDH100" s="129"/>
      <c r="LDI100" s="129"/>
      <c r="LDJ100" s="129"/>
      <c r="LDK100" s="129"/>
      <c r="LDL100" s="129"/>
      <c r="LDM100" s="129"/>
      <c r="LDN100" s="129"/>
      <c r="LDO100" s="129"/>
      <c r="LDP100" s="129"/>
      <c r="LDQ100" s="129"/>
      <c r="LDR100" s="129"/>
      <c r="LDS100" s="129"/>
      <c r="LDT100" s="129"/>
      <c r="LDU100" s="129"/>
      <c r="LDV100" s="129"/>
      <c r="LDW100" s="129"/>
      <c r="LDX100" s="129"/>
      <c r="LDY100" s="129"/>
      <c r="LDZ100" s="129"/>
      <c r="LEA100" s="129"/>
      <c r="LEB100" s="129"/>
      <c r="LEC100" s="129"/>
      <c r="LED100" s="129"/>
      <c r="LEE100" s="129"/>
      <c r="LEF100" s="129"/>
      <c r="LEG100" s="129"/>
      <c r="LEH100" s="129"/>
      <c r="LEI100" s="129"/>
      <c r="LEJ100" s="129"/>
      <c r="LEK100" s="129"/>
      <c r="LEL100" s="129"/>
      <c r="LEM100" s="129"/>
      <c r="LEN100" s="129"/>
      <c r="LEO100" s="129"/>
      <c r="LEP100" s="129"/>
      <c r="LEQ100" s="129"/>
      <c r="LER100" s="129"/>
      <c r="LES100" s="129"/>
      <c r="LET100" s="129"/>
      <c r="LEU100" s="129"/>
      <c r="LEV100" s="129"/>
      <c r="LEW100" s="129"/>
      <c r="LEX100" s="129"/>
      <c r="LEY100" s="129"/>
      <c r="LEZ100" s="129"/>
      <c r="LFA100" s="129"/>
      <c r="LFB100" s="129"/>
      <c r="LFC100" s="129"/>
      <c r="LFD100" s="129"/>
      <c r="LFE100" s="129"/>
      <c r="LFF100" s="129"/>
      <c r="LFG100" s="129"/>
      <c r="LFH100" s="129"/>
      <c r="LFI100" s="129"/>
      <c r="LFJ100" s="129"/>
      <c r="LFK100" s="129"/>
      <c r="LFL100" s="129"/>
      <c r="LFM100" s="129"/>
      <c r="LFN100" s="129"/>
      <c r="LFO100" s="129"/>
      <c r="LFP100" s="129"/>
      <c r="LFQ100" s="129"/>
      <c r="LFR100" s="129"/>
      <c r="LFS100" s="129"/>
      <c r="LFT100" s="129"/>
      <c r="LFU100" s="129"/>
      <c r="LFV100" s="129"/>
      <c r="LFW100" s="129"/>
      <c r="LFX100" s="129"/>
      <c r="LFY100" s="129"/>
      <c r="LFZ100" s="129"/>
      <c r="LGA100" s="129"/>
      <c r="LGB100" s="129"/>
      <c r="LGC100" s="129"/>
      <c r="LGD100" s="129"/>
      <c r="LGE100" s="129"/>
      <c r="LGF100" s="129"/>
      <c r="LGG100" s="129"/>
      <c r="LGH100" s="129"/>
      <c r="LGI100" s="129"/>
      <c r="LGJ100" s="129"/>
      <c r="LGK100" s="129"/>
      <c r="LGL100" s="129"/>
      <c r="LGM100" s="129"/>
      <c r="LGN100" s="129"/>
      <c r="LGO100" s="129"/>
      <c r="LGP100" s="129"/>
      <c r="LGQ100" s="129"/>
      <c r="LGR100" s="129"/>
      <c r="LGS100" s="129"/>
      <c r="LGT100" s="129"/>
      <c r="LGU100" s="129"/>
      <c r="LGV100" s="129"/>
      <c r="LGW100" s="129"/>
      <c r="LGX100" s="129"/>
      <c r="LGY100" s="129"/>
      <c r="LGZ100" s="129"/>
      <c r="LHA100" s="129"/>
      <c r="LHB100" s="129"/>
      <c r="LHC100" s="129"/>
      <c r="LHD100" s="129"/>
      <c r="LHE100" s="129"/>
      <c r="LHF100" s="129"/>
      <c r="LHG100" s="129"/>
      <c r="LHH100" s="129"/>
      <c r="LHI100" s="129"/>
      <c r="LHJ100" s="129"/>
      <c r="LHK100" s="129"/>
      <c r="LHL100" s="129"/>
      <c r="LHM100" s="129"/>
      <c r="LHN100" s="129"/>
      <c r="LHO100" s="129"/>
      <c r="LHP100" s="129"/>
      <c r="LHQ100" s="129"/>
      <c r="LHR100" s="129"/>
      <c r="LHS100" s="129"/>
      <c r="LHT100" s="129"/>
      <c r="LHU100" s="129"/>
      <c r="LHV100" s="129"/>
      <c r="LHW100" s="129"/>
      <c r="LHX100" s="129"/>
      <c r="LHY100" s="129"/>
      <c r="LHZ100" s="129"/>
      <c r="LIA100" s="129"/>
      <c r="LIB100" s="129"/>
      <c r="LIC100" s="129"/>
      <c r="LID100" s="129"/>
      <c r="LIE100" s="129"/>
      <c r="LIF100" s="129"/>
      <c r="LIG100" s="129"/>
      <c r="LIH100" s="129"/>
      <c r="LII100" s="129"/>
      <c r="LIJ100" s="129"/>
      <c r="LIK100" s="129"/>
      <c r="LIL100" s="129"/>
      <c r="LIM100" s="129"/>
      <c r="LIN100" s="129"/>
      <c r="LIO100" s="129"/>
      <c r="LIP100" s="129"/>
      <c r="LIQ100" s="129"/>
      <c r="LIR100" s="129"/>
      <c r="LIS100" s="129"/>
      <c r="LIT100" s="129"/>
      <c r="LIU100" s="129"/>
      <c r="LIV100" s="129"/>
      <c r="LIW100" s="129"/>
      <c r="LIX100" s="129"/>
      <c r="LIY100" s="129"/>
      <c r="LIZ100" s="129"/>
      <c r="LJA100" s="129"/>
      <c r="LJB100" s="129"/>
      <c r="LJC100" s="129"/>
      <c r="LJD100" s="129"/>
      <c r="LJE100" s="129"/>
      <c r="LJF100" s="129"/>
      <c r="LJG100" s="129"/>
      <c r="LJH100" s="129"/>
      <c r="LJI100" s="129"/>
      <c r="LJJ100" s="129"/>
      <c r="LJK100" s="129"/>
      <c r="LJL100" s="129"/>
      <c r="LJM100" s="129"/>
      <c r="LJN100" s="129"/>
      <c r="LJO100" s="129"/>
      <c r="LJP100" s="129"/>
      <c r="LJQ100" s="129"/>
      <c r="LJR100" s="129"/>
      <c r="LJS100" s="129"/>
      <c r="LJT100" s="129"/>
      <c r="LJU100" s="129"/>
      <c r="LJV100" s="129"/>
      <c r="LJW100" s="129"/>
      <c r="LJX100" s="129"/>
      <c r="LJY100" s="129"/>
      <c r="LJZ100" s="129"/>
      <c r="LKA100" s="129"/>
      <c r="LKB100" s="129"/>
      <c r="LKC100" s="129"/>
      <c r="LKD100" s="129"/>
      <c r="LKE100" s="129"/>
      <c r="LKF100" s="129"/>
      <c r="LKG100" s="129"/>
      <c r="LKH100" s="129"/>
      <c r="LKI100" s="129"/>
      <c r="LKJ100" s="129"/>
      <c r="LKK100" s="129"/>
      <c r="LKL100" s="129"/>
      <c r="LKM100" s="129"/>
      <c r="LKN100" s="129"/>
      <c r="LKO100" s="129"/>
      <c r="LKP100" s="129"/>
      <c r="LKQ100" s="129"/>
      <c r="LKR100" s="129"/>
      <c r="LKS100" s="129"/>
      <c r="LKT100" s="129"/>
      <c r="LKU100" s="129"/>
      <c r="LKV100" s="129"/>
      <c r="LKW100" s="129"/>
      <c r="LKX100" s="129"/>
      <c r="LKY100" s="129"/>
      <c r="LKZ100" s="129"/>
      <c r="LLA100" s="129"/>
      <c r="LLB100" s="129"/>
      <c r="LLC100" s="129"/>
      <c r="LLD100" s="129"/>
      <c r="LLE100" s="129"/>
      <c r="LLF100" s="129"/>
      <c r="LLG100" s="129"/>
      <c r="LLH100" s="129"/>
      <c r="LLI100" s="129"/>
      <c r="LLJ100" s="129"/>
      <c r="LLK100" s="129"/>
      <c r="LLL100" s="129"/>
      <c r="LLM100" s="129"/>
      <c r="LLN100" s="129"/>
      <c r="LLO100" s="129"/>
      <c r="LLP100" s="129"/>
      <c r="LLQ100" s="129"/>
      <c r="LLR100" s="129"/>
      <c r="LLS100" s="129"/>
      <c r="LLT100" s="129"/>
      <c r="LLU100" s="129"/>
      <c r="LLV100" s="129"/>
      <c r="LLW100" s="129"/>
      <c r="LLX100" s="129"/>
      <c r="LLY100" s="129"/>
      <c r="LLZ100" s="129"/>
      <c r="LMA100" s="129"/>
      <c r="LMB100" s="129"/>
      <c r="LMC100" s="129"/>
      <c r="LMD100" s="129"/>
      <c r="LME100" s="129"/>
      <c r="LMF100" s="129"/>
      <c r="LMG100" s="129"/>
      <c r="LMH100" s="129"/>
      <c r="LMI100" s="129"/>
      <c r="LMJ100" s="129"/>
      <c r="LMK100" s="129"/>
      <c r="LML100" s="129"/>
      <c r="LMM100" s="129"/>
      <c r="LMN100" s="129"/>
      <c r="LMO100" s="129"/>
      <c r="LMP100" s="129"/>
      <c r="LMQ100" s="129"/>
      <c r="LMR100" s="129"/>
      <c r="LMS100" s="129"/>
      <c r="LMT100" s="129"/>
      <c r="LMU100" s="129"/>
      <c r="LMV100" s="129"/>
      <c r="LMW100" s="129"/>
      <c r="LMX100" s="129"/>
      <c r="LMY100" s="129"/>
      <c r="LMZ100" s="129"/>
      <c r="LNA100" s="129"/>
      <c r="LNB100" s="129"/>
      <c r="LNC100" s="129"/>
      <c r="LND100" s="129"/>
      <c r="LNE100" s="129"/>
      <c r="LNF100" s="129"/>
      <c r="LNG100" s="129"/>
      <c r="LNH100" s="129"/>
      <c r="LNI100" s="129"/>
      <c r="LNJ100" s="129"/>
      <c r="LNK100" s="129"/>
      <c r="LNL100" s="129"/>
      <c r="LNM100" s="129"/>
      <c r="LNN100" s="129"/>
      <c r="LNO100" s="129"/>
      <c r="LNP100" s="129"/>
      <c r="LNQ100" s="129"/>
      <c r="LNR100" s="129"/>
      <c r="LNS100" s="129"/>
      <c r="LNT100" s="129"/>
      <c r="LNU100" s="129"/>
      <c r="LNV100" s="129"/>
      <c r="LNW100" s="129"/>
      <c r="LNX100" s="129"/>
      <c r="LNY100" s="129"/>
      <c r="LNZ100" s="129"/>
      <c r="LOA100" s="129"/>
      <c r="LOB100" s="129"/>
      <c r="LOC100" s="129"/>
      <c r="LOD100" s="129"/>
      <c r="LOE100" s="129"/>
      <c r="LOF100" s="129"/>
      <c r="LOG100" s="129"/>
      <c r="LOH100" s="129"/>
      <c r="LOI100" s="129"/>
      <c r="LOJ100" s="129"/>
      <c r="LOK100" s="129"/>
      <c r="LOL100" s="129"/>
      <c r="LOM100" s="129"/>
      <c r="LON100" s="129"/>
      <c r="LOO100" s="129"/>
      <c r="LOP100" s="129"/>
      <c r="LOQ100" s="129"/>
      <c r="LOR100" s="129"/>
      <c r="LOS100" s="129"/>
      <c r="LOT100" s="129"/>
      <c r="LOU100" s="129"/>
      <c r="LOV100" s="129"/>
      <c r="LOW100" s="129"/>
      <c r="LOX100" s="129"/>
      <c r="LOY100" s="129"/>
      <c r="LOZ100" s="129"/>
      <c r="LPA100" s="129"/>
      <c r="LPB100" s="129"/>
      <c r="LPC100" s="129"/>
      <c r="LPD100" s="129"/>
      <c r="LPE100" s="129"/>
      <c r="LPF100" s="129"/>
      <c r="LPG100" s="129"/>
      <c r="LPH100" s="129"/>
      <c r="LPI100" s="129"/>
      <c r="LPJ100" s="129"/>
      <c r="LPK100" s="129"/>
      <c r="LPL100" s="129"/>
      <c r="LPM100" s="129"/>
      <c r="LPN100" s="129"/>
      <c r="LPO100" s="129"/>
      <c r="LPP100" s="129"/>
      <c r="LPQ100" s="129"/>
      <c r="LPR100" s="129"/>
      <c r="LPS100" s="129"/>
      <c r="LPT100" s="129"/>
      <c r="LPU100" s="129"/>
      <c r="LPV100" s="129"/>
      <c r="LPW100" s="129"/>
      <c r="LPX100" s="129"/>
      <c r="LPY100" s="129"/>
      <c r="LPZ100" s="129"/>
      <c r="LQA100" s="129"/>
      <c r="LQB100" s="129"/>
      <c r="LQC100" s="129"/>
      <c r="LQD100" s="129"/>
      <c r="LQE100" s="129"/>
      <c r="LQF100" s="129"/>
      <c r="LQG100" s="129"/>
      <c r="LQH100" s="129"/>
      <c r="LQI100" s="129"/>
      <c r="LQJ100" s="129"/>
      <c r="LQK100" s="129"/>
      <c r="LQL100" s="129"/>
      <c r="LQM100" s="129"/>
      <c r="LQN100" s="129"/>
      <c r="LQO100" s="129"/>
      <c r="LQP100" s="129"/>
      <c r="LQQ100" s="129"/>
      <c r="LQR100" s="129"/>
      <c r="LQS100" s="129"/>
      <c r="LQT100" s="129"/>
      <c r="LQU100" s="129"/>
      <c r="LQV100" s="129"/>
      <c r="LQW100" s="129"/>
      <c r="LQX100" s="129"/>
      <c r="LQY100" s="129"/>
      <c r="LQZ100" s="129"/>
      <c r="LRA100" s="129"/>
      <c r="LRB100" s="129"/>
      <c r="LRC100" s="129"/>
      <c r="LRD100" s="129"/>
      <c r="LRE100" s="129"/>
      <c r="LRF100" s="129"/>
      <c r="LRG100" s="129"/>
      <c r="LRH100" s="129"/>
      <c r="LRI100" s="129"/>
      <c r="LRJ100" s="129"/>
      <c r="LRK100" s="129"/>
      <c r="LRL100" s="129"/>
      <c r="LRM100" s="129"/>
      <c r="LRN100" s="129"/>
      <c r="LRO100" s="129"/>
      <c r="LRP100" s="129"/>
      <c r="LRQ100" s="129"/>
      <c r="LRR100" s="129"/>
      <c r="LRS100" s="129"/>
      <c r="LRT100" s="129"/>
      <c r="LRU100" s="129"/>
      <c r="LRV100" s="129"/>
      <c r="LRW100" s="129"/>
      <c r="LRX100" s="129"/>
      <c r="LRY100" s="129"/>
      <c r="LRZ100" s="129"/>
      <c r="LSA100" s="129"/>
      <c r="LSB100" s="129"/>
      <c r="LSC100" s="129"/>
      <c r="LSD100" s="129"/>
      <c r="LSE100" s="129"/>
      <c r="LSF100" s="129"/>
      <c r="LSG100" s="129"/>
      <c r="LSH100" s="129"/>
      <c r="LSI100" s="129"/>
      <c r="LSJ100" s="129"/>
      <c r="LSK100" s="129"/>
      <c r="LSL100" s="129"/>
      <c r="LSM100" s="129"/>
      <c r="LSN100" s="129"/>
      <c r="LSO100" s="129"/>
      <c r="LSP100" s="129"/>
      <c r="LSQ100" s="129"/>
      <c r="LSR100" s="129"/>
      <c r="LSS100" s="129"/>
      <c r="LST100" s="129"/>
      <c r="LSU100" s="129"/>
      <c r="LSV100" s="129"/>
      <c r="LSW100" s="129"/>
      <c r="LSX100" s="129"/>
      <c r="LSY100" s="129"/>
      <c r="LSZ100" s="129"/>
      <c r="LTA100" s="129"/>
      <c r="LTB100" s="129"/>
      <c r="LTC100" s="129"/>
      <c r="LTD100" s="129"/>
      <c r="LTE100" s="129"/>
      <c r="LTF100" s="129"/>
      <c r="LTG100" s="129"/>
      <c r="LTH100" s="129"/>
      <c r="LTI100" s="129"/>
      <c r="LTJ100" s="129"/>
      <c r="LTK100" s="129"/>
      <c r="LTL100" s="129"/>
      <c r="LTM100" s="129"/>
      <c r="LTN100" s="129"/>
      <c r="LTO100" s="129"/>
      <c r="LTP100" s="129"/>
      <c r="LTQ100" s="129"/>
      <c r="LTR100" s="129"/>
      <c r="LTS100" s="129"/>
      <c r="LTT100" s="129"/>
      <c r="LTU100" s="129"/>
      <c r="LTV100" s="129"/>
      <c r="LTW100" s="129"/>
      <c r="LTX100" s="129"/>
      <c r="LTY100" s="129"/>
      <c r="LTZ100" s="129"/>
      <c r="LUA100" s="129"/>
      <c r="LUB100" s="129"/>
      <c r="LUC100" s="129"/>
      <c r="LUD100" s="129"/>
      <c r="LUE100" s="129"/>
      <c r="LUF100" s="129"/>
      <c r="LUG100" s="129"/>
      <c r="LUH100" s="129"/>
      <c r="LUI100" s="129"/>
      <c r="LUJ100" s="129"/>
      <c r="LUK100" s="129"/>
      <c r="LUL100" s="129"/>
      <c r="LUM100" s="129"/>
      <c r="LUN100" s="129"/>
      <c r="LUO100" s="129"/>
      <c r="LUP100" s="129"/>
      <c r="LUQ100" s="129"/>
      <c r="LUR100" s="129"/>
      <c r="LUS100" s="129"/>
      <c r="LUT100" s="129"/>
      <c r="LUU100" s="129"/>
      <c r="LUV100" s="129"/>
      <c r="LUW100" s="129"/>
      <c r="LUX100" s="129"/>
      <c r="LUY100" s="129"/>
      <c r="LUZ100" s="129"/>
      <c r="LVA100" s="129"/>
      <c r="LVB100" s="129"/>
      <c r="LVC100" s="129"/>
      <c r="LVD100" s="129"/>
      <c r="LVE100" s="129"/>
      <c r="LVF100" s="129"/>
      <c r="LVG100" s="129"/>
      <c r="LVH100" s="129"/>
      <c r="LVI100" s="129"/>
      <c r="LVJ100" s="129"/>
      <c r="LVK100" s="129"/>
      <c r="LVL100" s="129"/>
      <c r="LVM100" s="129"/>
      <c r="LVN100" s="129"/>
      <c r="LVO100" s="129"/>
      <c r="LVP100" s="129"/>
      <c r="LVQ100" s="129"/>
      <c r="LVR100" s="129"/>
      <c r="LVS100" s="129"/>
      <c r="LVT100" s="129"/>
      <c r="LVU100" s="129"/>
      <c r="LVV100" s="129"/>
      <c r="LVW100" s="129"/>
      <c r="LVX100" s="129"/>
      <c r="LVY100" s="129"/>
      <c r="LVZ100" s="129"/>
      <c r="LWA100" s="129"/>
      <c r="LWB100" s="129"/>
      <c r="LWC100" s="129"/>
      <c r="LWD100" s="129"/>
      <c r="LWE100" s="129"/>
      <c r="LWF100" s="129"/>
      <c r="LWG100" s="129"/>
      <c r="LWH100" s="129"/>
      <c r="LWI100" s="129"/>
      <c r="LWJ100" s="129"/>
      <c r="LWK100" s="129"/>
      <c r="LWL100" s="129"/>
      <c r="LWM100" s="129"/>
      <c r="LWN100" s="129"/>
      <c r="LWO100" s="129"/>
      <c r="LWP100" s="129"/>
      <c r="LWQ100" s="129"/>
      <c r="LWR100" s="129"/>
      <c r="LWS100" s="129"/>
      <c r="LWT100" s="129"/>
      <c r="LWU100" s="129"/>
      <c r="LWV100" s="129"/>
      <c r="LWW100" s="129"/>
      <c r="LWX100" s="129"/>
      <c r="LWY100" s="129"/>
      <c r="LWZ100" s="129"/>
      <c r="LXA100" s="129"/>
      <c r="LXB100" s="129"/>
      <c r="LXC100" s="129"/>
      <c r="LXD100" s="129"/>
      <c r="LXE100" s="129"/>
      <c r="LXF100" s="129"/>
      <c r="LXG100" s="129"/>
      <c r="LXH100" s="129"/>
      <c r="LXI100" s="129"/>
      <c r="LXJ100" s="129"/>
      <c r="LXK100" s="129"/>
      <c r="LXL100" s="129"/>
      <c r="LXM100" s="129"/>
      <c r="LXN100" s="129"/>
      <c r="LXO100" s="129"/>
      <c r="LXP100" s="129"/>
      <c r="LXQ100" s="129"/>
      <c r="LXR100" s="129"/>
      <c r="LXS100" s="129"/>
      <c r="LXT100" s="129"/>
      <c r="LXU100" s="129"/>
      <c r="LXV100" s="129"/>
      <c r="LXW100" s="129"/>
      <c r="LXX100" s="129"/>
      <c r="LXY100" s="129"/>
      <c r="LXZ100" s="129"/>
      <c r="LYA100" s="129"/>
      <c r="LYB100" s="129"/>
      <c r="LYC100" s="129"/>
      <c r="LYD100" s="129"/>
      <c r="LYE100" s="129"/>
      <c r="LYF100" s="129"/>
      <c r="LYG100" s="129"/>
      <c r="LYH100" s="129"/>
      <c r="LYI100" s="129"/>
      <c r="LYJ100" s="129"/>
      <c r="LYK100" s="129"/>
      <c r="LYL100" s="129"/>
      <c r="LYM100" s="129"/>
      <c r="LYN100" s="129"/>
      <c r="LYO100" s="129"/>
      <c r="LYP100" s="129"/>
      <c r="LYQ100" s="129"/>
      <c r="LYR100" s="129"/>
      <c r="LYS100" s="129"/>
      <c r="LYT100" s="129"/>
      <c r="LYU100" s="129"/>
      <c r="LYV100" s="129"/>
      <c r="LYW100" s="129"/>
      <c r="LYX100" s="129"/>
      <c r="LYY100" s="129"/>
      <c r="LYZ100" s="129"/>
      <c r="LZA100" s="129"/>
      <c r="LZB100" s="129"/>
      <c r="LZC100" s="129"/>
      <c r="LZD100" s="129"/>
      <c r="LZE100" s="129"/>
      <c r="LZF100" s="129"/>
      <c r="LZG100" s="129"/>
      <c r="LZH100" s="129"/>
      <c r="LZI100" s="129"/>
      <c r="LZJ100" s="129"/>
      <c r="LZK100" s="129"/>
      <c r="LZL100" s="129"/>
      <c r="LZM100" s="129"/>
      <c r="LZN100" s="129"/>
      <c r="LZO100" s="129"/>
      <c r="LZP100" s="129"/>
      <c r="LZQ100" s="129"/>
      <c r="LZR100" s="129"/>
      <c r="LZS100" s="129"/>
      <c r="LZT100" s="129"/>
      <c r="LZU100" s="129"/>
      <c r="LZV100" s="129"/>
      <c r="LZW100" s="129"/>
      <c r="LZX100" s="129"/>
      <c r="LZY100" s="129"/>
      <c r="LZZ100" s="129"/>
      <c r="MAA100" s="129"/>
      <c r="MAB100" s="129"/>
      <c r="MAC100" s="129"/>
      <c r="MAD100" s="129"/>
      <c r="MAE100" s="129"/>
      <c r="MAF100" s="129"/>
      <c r="MAG100" s="129"/>
      <c r="MAH100" s="129"/>
      <c r="MAI100" s="129"/>
      <c r="MAJ100" s="129"/>
      <c r="MAK100" s="129"/>
      <c r="MAL100" s="129"/>
      <c r="MAM100" s="129"/>
      <c r="MAN100" s="129"/>
      <c r="MAO100" s="129"/>
      <c r="MAP100" s="129"/>
      <c r="MAQ100" s="129"/>
      <c r="MAR100" s="129"/>
      <c r="MAS100" s="129"/>
      <c r="MAT100" s="129"/>
      <c r="MAU100" s="129"/>
      <c r="MAV100" s="129"/>
      <c r="MAW100" s="129"/>
      <c r="MAX100" s="129"/>
      <c r="MAY100" s="129"/>
      <c r="MAZ100" s="129"/>
      <c r="MBA100" s="129"/>
      <c r="MBB100" s="129"/>
      <c r="MBC100" s="129"/>
      <c r="MBD100" s="129"/>
      <c r="MBE100" s="129"/>
      <c r="MBF100" s="129"/>
      <c r="MBG100" s="129"/>
      <c r="MBH100" s="129"/>
      <c r="MBI100" s="129"/>
      <c r="MBJ100" s="129"/>
      <c r="MBK100" s="129"/>
      <c r="MBL100" s="129"/>
      <c r="MBM100" s="129"/>
      <c r="MBN100" s="129"/>
      <c r="MBO100" s="129"/>
      <c r="MBP100" s="129"/>
      <c r="MBQ100" s="129"/>
      <c r="MBR100" s="129"/>
      <c r="MBS100" s="129"/>
      <c r="MBT100" s="129"/>
      <c r="MBU100" s="129"/>
      <c r="MBV100" s="129"/>
      <c r="MBW100" s="129"/>
      <c r="MBX100" s="129"/>
      <c r="MBY100" s="129"/>
      <c r="MBZ100" s="129"/>
      <c r="MCA100" s="129"/>
      <c r="MCB100" s="129"/>
      <c r="MCC100" s="129"/>
      <c r="MCD100" s="129"/>
      <c r="MCE100" s="129"/>
      <c r="MCF100" s="129"/>
      <c r="MCG100" s="129"/>
      <c r="MCH100" s="129"/>
      <c r="MCI100" s="129"/>
      <c r="MCJ100" s="129"/>
      <c r="MCK100" s="129"/>
      <c r="MCL100" s="129"/>
      <c r="MCM100" s="129"/>
      <c r="MCN100" s="129"/>
      <c r="MCO100" s="129"/>
      <c r="MCP100" s="129"/>
      <c r="MCQ100" s="129"/>
      <c r="MCR100" s="129"/>
      <c r="MCS100" s="129"/>
      <c r="MCT100" s="129"/>
      <c r="MCU100" s="129"/>
      <c r="MCV100" s="129"/>
      <c r="MCW100" s="129"/>
      <c r="MCX100" s="129"/>
      <c r="MCY100" s="129"/>
      <c r="MCZ100" s="129"/>
      <c r="MDA100" s="129"/>
      <c r="MDB100" s="129"/>
      <c r="MDC100" s="129"/>
      <c r="MDD100" s="129"/>
      <c r="MDE100" s="129"/>
      <c r="MDF100" s="129"/>
      <c r="MDG100" s="129"/>
      <c r="MDH100" s="129"/>
      <c r="MDI100" s="129"/>
      <c r="MDJ100" s="129"/>
      <c r="MDK100" s="129"/>
      <c r="MDL100" s="129"/>
      <c r="MDM100" s="129"/>
      <c r="MDN100" s="129"/>
      <c r="MDO100" s="129"/>
      <c r="MDP100" s="129"/>
      <c r="MDQ100" s="129"/>
      <c r="MDR100" s="129"/>
      <c r="MDS100" s="129"/>
      <c r="MDT100" s="129"/>
      <c r="MDU100" s="129"/>
      <c r="MDV100" s="129"/>
      <c r="MDW100" s="129"/>
      <c r="MDX100" s="129"/>
      <c r="MDY100" s="129"/>
      <c r="MDZ100" s="129"/>
      <c r="MEA100" s="129"/>
      <c r="MEB100" s="129"/>
      <c r="MEC100" s="129"/>
      <c r="MED100" s="129"/>
      <c r="MEE100" s="129"/>
      <c r="MEF100" s="129"/>
      <c r="MEG100" s="129"/>
      <c r="MEH100" s="129"/>
      <c r="MEI100" s="129"/>
      <c r="MEJ100" s="129"/>
      <c r="MEK100" s="129"/>
      <c r="MEL100" s="129"/>
      <c r="MEM100" s="129"/>
      <c r="MEN100" s="129"/>
      <c r="MEO100" s="129"/>
      <c r="MEP100" s="129"/>
      <c r="MEQ100" s="129"/>
      <c r="MER100" s="129"/>
      <c r="MES100" s="129"/>
      <c r="MET100" s="129"/>
      <c r="MEU100" s="129"/>
      <c r="MEV100" s="129"/>
      <c r="MEW100" s="129"/>
      <c r="MEX100" s="129"/>
      <c r="MEY100" s="129"/>
      <c r="MEZ100" s="129"/>
      <c r="MFA100" s="129"/>
      <c r="MFB100" s="129"/>
      <c r="MFC100" s="129"/>
      <c r="MFD100" s="129"/>
      <c r="MFE100" s="129"/>
      <c r="MFF100" s="129"/>
      <c r="MFG100" s="129"/>
      <c r="MFH100" s="129"/>
      <c r="MFI100" s="129"/>
      <c r="MFJ100" s="129"/>
      <c r="MFK100" s="129"/>
      <c r="MFL100" s="129"/>
      <c r="MFM100" s="129"/>
      <c r="MFN100" s="129"/>
      <c r="MFO100" s="129"/>
      <c r="MFP100" s="129"/>
      <c r="MFQ100" s="129"/>
      <c r="MFR100" s="129"/>
      <c r="MFS100" s="129"/>
      <c r="MFT100" s="129"/>
      <c r="MFU100" s="129"/>
      <c r="MFV100" s="129"/>
      <c r="MFW100" s="129"/>
      <c r="MFX100" s="129"/>
      <c r="MFY100" s="129"/>
      <c r="MFZ100" s="129"/>
      <c r="MGA100" s="129"/>
      <c r="MGB100" s="129"/>
      <c r="MGC100" s="129"/>
      <c r="MGD100" s="129"/>
      <c r="MGE100" s="129"/>
      <c r="MGF100" s="129"/>
      <c r="MGG100" s="129"/>
      <c r="MGH100" s="129"/>
      <c r="MGI100" s="129"/>
      <c r="MGJ100" s="129"/>
      <c r="MGK100" s="129"/>
      <c r="MGL100" s="129"/>
      <c r="MGM100" s="129"/>
      <c r="MGN100" s="129"/>
      <c r="MGO100" s="129"/>
      <c r="MGP100" s="129"/>
      <c r="MGQ100" s="129"/>
      <c r="MGR100" s="129"/>
      <c r="MGS100" s="129"/>
      <c r="MGT100" s="129"/>
      <c r="MGU100" s="129"/>
      <c r="MGV100" s="129"/>
      <c r="MGW100" s="129"/>
      <c r="MGX100" s="129"/>
      <c r="MGY100" s="129"/>
      <c r="MGZ100" s="129"/>
      <c r="MHA100" s="129"/>
      <c r="MHB100" s="129"/>
      <c r="MHC100" s="129"/>
      <c r="MHD100" s="129"/>
      <c r="MHE100" s="129"/>
      <c r="MHF100" s="129"/>
      <c r="MHG100" s="129"/>
      <c r="MHH100" s="129"/>
      <c r="MHI100" s="129"/>
      <c r="MHJ100" s="129"/>
      <c r="MHK100" s="129"/>
      <c r="MHL100" s="129"/>
      <c r="MHM100" s="129"/>
      <c r="MHN100" s="129"/>
      <c r="MHO100" s="129"/>
      <c r="MHP100" s="129"/>
      <c r="MHQ100" s="129"/>
      <c r="MHR100" s="129"/>
      <c r="MHS100" s="129"/>
      <c r="MHT100" s="129"/>
      <c r="MHU100" s="129"/>
      <c r="MHV100" s="129"/>
      <c r="MHW100" s="129"/>
      <c r="MHX100" s="129"/>
      <c r="MHY100" s="129"/>
      <c r="MHZ100" s="129"/>
      <c r="MIA100" s="129"/>
      <c r="MIB100" s="129"/>
      <c r="MIC100" s="129"/>
      <c r="MID100" s="129"/>
      <c r="MIE100" s="129"/>
      <c r="MIF100" s="129"/>
      <c r="MIG100" s="129"/>
      <c r="MIH100" s="129"/>
      <c r="MII100" s="129"/>
      <c r="MIJ100" s="129"/>
      <c r="MIK100" s="129"/>
      <c r="MIL100" s="129"/>
      <c r="MIM100" s="129"/>
      <c r="MIN100" s="129"/>
      <c r="MIO100" s="129"/>
      <c r="MIP100" s="129"/>
      <c r="MIQ100" s="129"/>
      <c r="MIR100" s="129"/>
      <c r="MIS100" s="129"/>
      <c r="MIT100" s="129"/>
      <c r="MIU100" s="129"/>
      <c r="MIV100" s="129"/>
      <c r="MIW100" s="129"/>
      <c r="MIX100" s="129"/>
      <c r="MIY100" s="129"/>
      <c r="MIZ100" s="129"/>
      <c r="MJA100" s="129"/>
      <c r="MJB100" s="129"/>
      <c r="MJC100" s="129"/>
      <c r="MJD100" s="129"/>
      <c r="MJE100" s="129"/>
      <c r="MJF100" s="129"/>
      <c r="MJG100" s="129"/>
      <c r="MJH100" s="129"/>
      <c r="MJI100" s="129"/>
      <c r="MJJ100" s="129"/>
      <c r="MJK100" s="129"/>
      <c r="MJL100" s="129"/>
      <c r="MJM100" s="129"/>
      <c r="MJN100" s="129"/>
      <c r="MJO100" s="129"/>
      <c r="MJP100" s="129"/>
      <c r="MJQ100" s="129"/>
      <c r="MJR100" s="129"/>
      <c r="MJS100" s="129"/>
      <c r="MJT100" s="129"/>
      <c r="MJU100" s="129"/>
      <c r="MJV100" s="129"/>
      <c r="MJW100" s="129"/>
      <c r="MJX100" s="129"/>
      <c r="MJY100" s="129"/>
      <c r="MJZ100" s="129"/>
      <c r="MKA100" s="129"/>
      <c r="MKB100" s="129"/>
      <c r="MKC100" s="129"/>
      <c r="MKD100" s="129"/>
      <c r="MKE100" s="129"/>
      <c r="MKF100" s="129"/>
      <c r="MKG100" s="129"/>
      <c r="MKH100" s="129"/>
      <c r="MKI100" s="129"/>
      <c r="MKJ100" s="129"/>
      <c r="MKK100" s="129"/>
      <c r="MKL100" s="129"/>
      <c r="MKM100" s="129"/>
      <c r="MKN100" s="129"/>
      <c r="MKO100" s="129"/>
      <c r="MKP100" s="129"/>
      <c r="MKQ100" s="129"/>
      <c r="MKR100" s="129"/>
      <c r="MKS100" s="129"/>
      <c r="MKT100" s="129"/>
      <c r="MKU100" s="129"/>
      <c r="MKV100" s="129"/>
      <c r="MKW100" s="129"/>
      <c r="MKX100" s="129"/>
      <c r="MKY100" s="129"/>
      <c r="MKZ100" s="129"/>
      <c r="MLA100" s="129"/>
      <c r="MLB100" s="129"/>
      <c r="MLC100" s="129"/>
      <c r="MLD100" s="129"/>
      <c r="MLE100" s="129"/>
      <c r="MLF100" s="129"/>
      <c r="MLG100" s="129"/>
      <c r="MLH100" s="129"/>
      <c r="MLI100" s="129"/>
      <c r="MLJ100" s="129"/>
      <c r="MLK100" s="129"/>
      <c r="MLL100" s="129"/>
      <c r="MLM100" s="129"/>
      <c r="MLN100" s="129"/>
      <c r="MLO100" s="129"/>
      <c r="MLP100" s="129"/>
      <c r="MLQ100" s="129"/>
      <c r="MLR100" s="129"/>
      <c r="MLS100" s="129"/>
      <c r="MLT100" s="129"/>
      <c r="MLU100" s="129"/>
      <c r="MLV100" s="129"/>
      <c r="MLW100" s="129"/>
      <c r="MLX100" s="129"/>
      <c r="MLY100" s="129"/>
      <c r="MLZ100" s="129"/>
      <c r="MMA100" s="129"/>
      <c r="MMB100" s="129"/>
      <c r="MMC100" s="129"/>
      <c r="MMD100" s="129"/>
      <c r="MME100" s="129"/>
      <c r="MMF100" s="129"/>
      <c r="MMG100" s="129"/>
      <c r="MMH100" s="129"/>
      <c r="MMI100" s="129"/>
      <c r="MMJ100" s="129"/>
      <c r="MMK100" s="129"/>
      <c r="MML100" s="129"/>
      <c r="MMM100" s="129"/>
      <c r="MMN100" s="129"/>
      <c r="MMO100" s="129"/>
      <c r="MMP100" s="129"/>
      <c r="MMQ100" s="129"/>
      <c r="MMR100" s="129"/>
      <c r="MMS100" s="129"/>
      <c r="MMT100" s="129"/>
      <c r="MMU100" s="129"/>
      <c r="MMV100" s="129"/>
      <c r="MMW100" s="129"/>
      <c r="MMX100" s="129"/>
      <c r="MMY100" s="129"/>
      <c r="MMZ100" s="129"/>
      <c r="MNA100" s="129"/>
      <c r="MNB100" s="129"/>
      <c r="MNC100" s="129"/>
      <c r="MND100" s="129"/>
      <c r="MNE100" s="129"/>
      <c r="MNF100" s="129"/>
      <c r="MNG100" s="129"/>
      <c r="MNH100" s="129"/>
      <c r="MNI100" s="129"/>
      <c r="MNJ100" s="129"/>
      <c r="MNK100" s="129"/>
      <c r="MNL100" s="129"/>
      <c r="MNM100" s="129"/>
      <c r="MNN100" s="129"/>
      <c r="MNO100" s="129"/>
      <c r="MNP100" s="129"/>
      <c r="MNQ100" s="129"/>
      <c r="MNR100" s="129"/>
      <c r="MNS100" s="129"/>
      <c r="MNT100" s="129"/>
      <c r="MNU100" s="129"/>
      <c r="MNV100" s="129"/>
      <c r="MNW100" s="129"/>
      <c r="MNX100" s="129"/>
      <c r="MNY100" s="129"/>
      <c r="MNZ100" s="129"/>
      <c r="MOA100" s="129"/>
      <c r="MOB100" s="129"/>
      <c r="MOC100" s="129"/>
      <c r="MOD100" s="129"/>
      <c r="MOE100" s="129"/>
      <c r="MOF100" s="129"/>
      <c r="MOG100" s="129"/>
      <c r="MOH100" s="129"/>
      <c r="MOI100" s="129"/>
      <c r="MOJ100" s="129"/>
      <c r="MOK100" s="129"/>
      <c r="MOL100" s="129"/>
      <c r="MOM100" s="129"/>
      <c r="MON100" s="129"/>
      <c r="MOO100" s="129"/>
      <c r="MOP100" s="129"/>
      <c r="MOQ100" s="129"/>
      <c r="MOR100" s="129"/>
      <c r="MOS100" s="129"/>
      <c r="MOT100" s="129"/>
      <c r="MOU100" s="129"/>
      <c r="MOV100" s="129"/>
      <c r="MOW100" s="129"/>
      <c r="MOX100" s="129"/>
      <c r="MOY100" s="129"/>
      <c r="MOZ100" s="129"/>
      <c r="MPA100" s="129"/>
      <c r="MPB100" s="129"/>
      <c r="MPC100" s="129"/>
      <c r="MPD100" s="129"/>
      <c r="MPE100" s="129"/>
      <c r="MPF100" s="129"/>
      <c r="MPG100" s="129"/>
      <c r="MPH100" s="129"/>
      <c r="MPI100" s="129"/>
      <c r="MPJ100" s="129"/>
      <c r="MPK100" s="129"/>
      <c r="MPL100" s="129"/>
      <c r="MPM100" s="129"/>
      <c r="MPN100" s="129"/>
      <c r="MPO100" s="129"/>
      <c r="MPP100" s="129"/>
      <c r="MPQ100" s="129"/>
      <c r="MPR100" s="129"/>
      <c r="MPS100" s="129"/>
      <c r="MPT100" s="129"/>
      <c r="MPU100" s="129"/>
      <c r="MPV100" s="129"/>
      <c r="MPW100" s="129"/>
      <c r="MPX100" s="129"/>
      <c r="MPY100" s="129"/>
      <c r="MPZ100" s="129"/>
      <c r="MQA100" s="129"/>
      <c r="MQB100" s="129"/>
      <c r="MQC100" s="129"/>
      <c r="MQD100" s="129"/>
      <c r="MQE100" s="129"/>
      <c r="MQF100" s="129"/>
      <c r="MQG100" s="129"/>
      <c r="MQH100" s="129"/>
      <c r="MQI100" s="129"/>
      <c r="MQJ100" s="129"/>
      <c r="MQK100" s="129"/>
      <c r="MQL100" s="129"/>
      <c r="MQM100" s="129"/>
      <c r="MQN100" s="129"/>
      <c r="MQO100" s="129"/>
      <c r="MQP100" s="129"/>
      <c r="MQQ100" s="129"/>
      <c r="MQR100" s="129"/>
      <c r="MQS100" s="129"/>
      <c r="MQT100" s="129"/>
      <c r="MQU100" s="129"/>
      <c r="MQV100" s="129"/>
      <c r="MQW100" s="129"/>
      <c r="MQX100" s="129"/>
      <c r="MQY100" s="129"/>
      <c r="MQZ100" s="129"/>
      <c r="MRA100" s="129"/>
      <c r="MRB100" s="129"/>
      <c r="MRC100" s="129"/>
      <c r="MRD100" s="129"/>
      <c r="MRE100" s="129"/>
      <c r="MRF100" s="129"/>
      <c r="MRG100" s="129"/>
      <c r="MRH100" s="129"/>
      <c r="MRI100" s="129"/>
      <c r="MRJ100" s="129"/>
      <c r="MRK100" s="129"/>
      <c r="MRL100" s="129"/>
      <c r="MRM100" s="129"/>
      <c r="MRN100" s="129"/>
      <c r="MRO100" s="129"/>
      <c r="MRP100" s="129"/>
      <c r="MRQ100" s="129"/>
      <c r="MRR100" s="129"/>
      <c r="MRS100" s="129"/>
      <c r="MRT100" s="129"/>
      <c r="MRU100" s="129"/>
      <c r="MRV100" s="129"/>
      <c r="MRW100" s="129"/>
      <c r="MRX100" s="129"/>
      <c r="MRY100" s="129"/>
      <c r="MRZ100" s="129"/>
      <c r="MSA100" s="129"/>
      <c r="MSB100" s="129"/>
      <c r="MSC100" s="129"/>
      <c r="MSD100" s="129"/>
      <c r="MSE100" s="129"/>
      <c r="MSF100" s="129"/>
      <c r="MSG100" s="129"/>
      <c r="MSH100" s="129"/>
      <c r="MSI100" s="129"/>
      <c r="MSJ100" s="129"/>
      <c r="MSK100" s="129"/>
      <c r="MSL100" s="129"/>
      <c r="MSM100" s="129"/>
      <c r="MSN100" s="129"/>
      <c r="MSO100" s="129"/>
      <c r="MSP100" s="129"/>
      <c r="MSQ100" s="129"/>
      <c r="MSR100" s="129"/>
      <c r="MSS100" s="129"/>
      <c r="MST100" s="129"/>
      <c r="MSU100" s="129"/>
      <c r="MSV100" s="129"/>
      <c r="MSW100" s="129"/>
      <c r="MSX100" s="129"/>
      <c r="MSY100" s="129"/>
      <c r="MSZ100" s="129"/>
      <c r="MTA100" s="129"/>
      <c r="MTB100" s="129"/>
      <c r="MTC100" s="129"/>
      <c r="MTD100" s="129"/>
      <c r="MTE100" s="129"/>
      <c r="MTF100" s="129"/>
      <c r="MTG100" s="129"/>
      <c r="MTH100" s="129"/>
      <c r="MTI100" s="129"/>
      <c r="MTJ100" s="129"/>
      <c r="MTK100" s="129"/>
      <c r="MTL100" s="129"/>
      <c r="MTM100" s="129"/>
      <c r="MTN100" s="129"/>
      <c r="MTO100" s="129"/>
      <c r="MTP100" s="129"/>
      <c r="MTQ100" s="129"/>
      <c r="MTR100" s="129"/>
      <c r="MTS100" s="129"/>
      <c r="MTT100" s="129"/>
      <c r="MTU100" s="129"/>
      <c r="MTV100" s="129"/>
      <c r="MTW100" s="129"/>
      <c r="MTX100" s="129"/>
      <c r="MTY100" s="129"/>
      <c r="MTZ100" s="129"/>
      <c r="MUA100" s="129"/>
      <c r="MUB100" s="129"/>
      <c r="MUC100" s="129"/>
      <c r="MUD100" s="129"/>
      <c r="MUE100" s="129"/>
      <c r="MUF100" s="129"/>
      <c r="MUG100" s="129"/>
      <c r="MUH100" s="129"/>
      <c r="MUI100" s="129"/>
      <c r="MUJ100" s="129"/>
      <c r="MUK100" s="129"/>
      <c r="MUL100" s="129"/>
      <c r="MUM100" s="129"/>
      <c r="MUN100" s="129"/>
      <c r="MUO100" s="129"/>
      <c r="MUP100" s="129"/>
      <c r="MUQ100" s="129"/>
      <c r="MUR100" s="129"/>
      <c r="MUS100" s="129"/>
      <c r="MUT100" s="129"/>
      <c r="MUU100" s="129"/>
      <c r="MUV100" s="129"/>
      <c r="MUW100" s="129"/>
      <c r="MUX100" s="129"/>
      <c r="MUY100" s="129"/>
      <c r="MUZ100" s="129"/>
      <c r="MVA100" s="129"/>
      <c r="MVB100" s="129"/>
      <c r="MVC100" s="129"/>
      <c r="MVD100" s="129"/>
      <c r="MVE100" s="129"/>
      <c r="MVF100" s="129"/>
      <c r="MVG100" s="129"/>
      <c r="MVH100" s="129"/>
      <c r="MVI100" s="129"/>
      <c r="MVJ100" s="129"/>
      <c r="MVK100" s="129"/>
      <c r="MVL100" s="129"/>
      <c r="MVM100" s="129"/>
      <c r="MVN100" s="129"/>
      <c r="MVO100" s="129"/>
      <c r="MVP100" s="129"/>
      <c r="MVQ100" s="129"/>
      <c r="MVR100" s="129"/>
      <c r="MVS100" s="129"/>
      <c r="MVT100" s="129"/>
      <c r="MVU100" s="129"/>
      <c r="MVV100" s="129"/>
      <c r="MVW100" s="129"/>
      <c r="MVX100" s="129"/>
      <c r="MVY100" s="129"/>
      <c r="MVZ100" s="129"/>
      <c r="MWA100" s="129"/>
      <c r="MWB100" s="129"/>
      <c r="MWC100" s="129"/>
      <c r="MWD100" s="129"/>
      <c r="MWE100" s="129"/>
      <c r="MWF100" s="129"/>
      <c r="MWG100" s="129"/>
      <c r="MWH100" s="129"/>
      <c r="MWI100" s="129"/>
      <c r="MWJ100" s="129"/>
      <c r="MWK100" s="129"/>
      <c r="MWL100" s="129"/>
      <c r="MWM100" s="129"/>
      <c r="MWN100" s="129"/>
      <c r="MWO100" s="129"/>
      <c r="MWP100" s="129"/>
      <c r="MWQ100" s="129"/>
      <c r="MWR100" s="129"/>
      <c r="MWS100" s="129"/>
      <c r="MWT100" s="129"/>
      <c r="MWU100" s="129"/>
      <c r="MWV100" s="129"/>
      <c r="MWW100" s="129"/>
      <c r="MWX100" s="129"/>
      <c r="MWY100" s="129"/>
      <c r="MWZ100" s="129"/>
      <c r="MXA100" s="129"/>
      <c r="MXB100" s="129"/>
      <c r="MXC100" s="129"/>
      <c r="MXD100" s="129"/>
      <c r="MXE100" s="129"/>
      <c r="MXF100" s="129"/>
      <c r="MXG100" s="129"/>
      <c r="MXH100" s="129"/>
      <c r="MXI100" s="129"/>
      <c r="MXJ100" s="129"/>
      <c r="MXK100" s="129"/>
      <c r="MXL100" s="129"/>
      <c r="MXM100" s="129"/>
      <c r="MXN100" s="129"/>
      <c r="MXO100" s="129"/>
      <c r="MXP100" s="129"/>
      <c r="MXQ100" s="129"/>
      <c r="MXR100" s="129"/>
      <c r="MXS100" s="129"/>
      <c r="MXT100" s="129"/>
      <c r="MXU100" s="129"/>
      <c r="MXV100" s="129"/>
      <c r="MXW100" s="129"/>
      <c r="MXX100" s="129"/>
      <c r="MXY100" s="129"/>
      <c r="MXZ100" s="129"/>
      <c r="MYA100" s="129"/>
      <c r="MYB100" s="129"/>
      <c r="MYC100" s="129"/>
      <c r="MYD100" s="129"/>
      <c r="MYE100" s="129"/>
      <c r="MYF100" s="129"/>
      <c r="MYG100" s="129"/>
      <c r="MYH100" s="129"/>
      <c r="MYI100" s="129"/>
      <c r="MYJ100" s="129"/>
      <c r="MYK100" s="129"/>
      <c r="MYL100" s="129"/>
      <c r="MYM100" s="129"/>
      <c r="MYN100" s="129"/>
      <c r="MYO100" s="129"/>
      <c r="MYP100" s="129"/>
      <c r="MYQ100" s="129"/>
      <c r="MYR100" s="129"/>
      <c r="MYS100" s="129"/>
      <c r="MYT100" s="129"/>
      <c r="MYU100" s="129"/>
      <c r="MYV100" s="129"/>
      <c r="MYW100" s="129"/>
      <c r="MYX100" s="129"/>
      <c r="MYY100" s="129"/>
      <c r="MYZ100" s="129"/>
      <c r="MZA100" s="129"/>
      <c r="MZB100" s="129"/>
      <c r="MZC100" s="129"/>
      <c r="MZD100" s="129"/>
      <c r="MZE100" s="129"/>
      <c r="MZF100" s="129"/>
      <c r="MZG100" s="129"/>
      <c r="MZH100" s="129"/>
      <c r="MZI100" s="129"/>
      <c r="MZJ100" s="129"/>
      <c r="MZK100" s="129"/>
      <c r="MZL100" s="129"/>
      <c r="MZM100" s="129"/>
      <c r="MZN100" s="129"/>
      <c r="MZO100" s="129"/>
      <c r="MZP100" s="129"/>
      <c r="MZQ100" s="129"/>
      <c r="MZR100" s="129"/>
      <c r="MZS100" s="129"/>
      <c r="MZT100" s="129"/>
      <c r="MZU100" s="129"/>
      <c r="MZV100" s="129"/>
      <c r="MZW100" s="129"/>
      <c r="MZX100" s="129"/>
      <c r="MZY100" s="129"/>
      <c r="MZZ100" s="129"/>
      <c r="NAA100" s="129"/>
      <c r="NAB100" s="129"/>
      <c r="NAC100" s="129"/>
      <c r="NAD100" s="129"/>
      <c r="NAE100" s="129"/>
      <c r="NAF100" s="129"/>
      <c r="NAG100" s="129"/>
      <c r="NAH100" s="129"/>
      <c r="NAI100" s="129"/>
      <c r="NAJ100" s="129"/>
      <c r="NAK100" s="129"/>
      <c r="NAL100" s="129"/>
      <c r="NAM100" s="129"/>
      <c r="NAN100" s="129"/>
      <c r="NAO100" s="129"/>
      <c r="NAP100" s="129"/>
      <c r="NAQ100" s="129"/>
      <c r="NAR100" s="129"/>
      <c r="NAS100" s="129"/>
      <c r="NAT100" s="129"/>
      <c r="NAU100" s="129"/>
      <c r="NAV100" s="129"/>
      <c r="NAW100" s="129"/>
      <c r="NAX100" s="129"/>
      <c r="NAY100" s="129"/>
      <c r="NAZ100" s="129"/>
      <c r="NBA100" s="129"/>
      <c r="NBB100" s="129"/>
      <c r="NBC100" s="129"/>
      <c r="NBD100" s="129"/>
      <c r="NBE100" s="129"/>
      <c r="NBF100" s="129"/>
      <c r="NBG100" s="129"/>
      <c r="NBH100" s="129"/>
      <c r="NBI100" s="129"/>
      <c r="NBJ100" s="129"/>
      <c r="NBK100" s="129"/>
      <c r="NBL100" s="129"/>
      <c r="NBM100" s="129"/>
      <c r="NBN100" s="129"/>
      <c r="NBO100" s="129"/>
      <c r="NBP100" s="129"/>
      <c r="NBQ100" s="129"/>
      <c r="NBR100" s="129"/>
      <c r="NBS100" s="129"/>
      <c r="NBT100" s="129"/>
      <c r="NBU100" s="129"/>
      <c r="NBV100" s="129"/>
      <c r="NBW100" s="129"/>
      <c r="NBX100" s="129"/>
      <c r="NBY100" s="129"/>
      <c r="NBZ100" s="129"/>
      <c r="NCA100" s="129"/>
      <c r="NCB100" s="129"/>
      <c r="NCC100" s="129"/>
      <c r="NCD100" s="129"/>
      <c r="NCE100" s="129"/>
      <c r="NCF100" s="129"/>
      <c r="NCG100" s="129"/>
      <c r="NCH100" s="129"/>
      <c r="NCI100" s="129"/>
      <c r="NCJ100" s="129"/>
      <c r="NCK100" s="129"/>
      <c r="NCL100" s="129"/>
      <c r="NCM100" s="129"/>
      <c r="NCN100" s="129"/>
      <c r="NCO100" s="129"/>
      <c r="NCP100" s="129"/>
      <c r="NCQ100" s="129"/>
      <c r="NCR100" s="129"/>
      <c r="NCS100" s="129"/>
      <c r="NCT100" s="129"/>
      <c r="NCU100" s="129"/>
      <c r="NCV100" s="129"/>
      <c r="NCW100" s="129"/>
      <c r="NCX100" s="129"/>
      <c r="NCY100" s="129"/>
      <c r="NCZ100" s="129"/>
      <c r="NDA100" s="129"/>
      <c r="NDB100" s="129"/>
      <c r="NDC100" s="129"/>
      <c r="NDD100" s="129"/>
      <c r="NDE100" s="129"/>
      <c r="NDF100" s="129"/>
      <c r="NDG100" s="129"/>
      <c r="NDH100" s="129"/>
      <c r="NDI100" s="129"/>
      <c r="NDJ100" s="129"/>
      <c r="NDK100" s="129"/>
      <c r="NDL100" s="129"/>
      <c r="NDM100" s="129"/>
      <c r="NDN100" s="129"/>
      <c r="NDO100" s="129"/>
      <c r="NDP100" s="129"/>
      <c r="NDQ100" s="129"/>
      <c r="NDR100" s="129"/>
      <c r="NDS100" s="129"/>
      <c r="NDT100" s="129"/>
      <c r="NDU100" s="129"/>
      <c r="NDV100" s="129"/>
      <c r="NDW100" s="129"/>
      <c r="NDX100" s="129"/>
      <c r="NDY100" s="129"/>
      <c r="NDZ100" s="129"/>
      <c r="NEA100" s="129"/>
      <c r="NEB100" s="129"/>
      <c r="NEC100" s="129"/>
      <c r="NED100" s="129"/>
      <c r="NEE100" s="129"/>
      <c r="NEF100" s="129"/>
      <c r="NEG100" s="129"/>
      <c r="NEH100" s="129"/>
      <c r="NEI100" s="129"/>
      <c r="NEJ100" s="129"/>
      <c r="NEK100" s="129"/>
      <c r="NEL100" s="129"/>
      <c r="NEM100" s="129"/>
      <c r="NEN100" s="129"/>
      <c r="NEO100" s="129"/>
      <c r="NEP100" s="129"/>
      <c r="NEQ100" s="129"/>
      <c r="NER100" s="129"/>
      <c r="NES100" s="129"/>
      <c r="NET100" s="129"/>
      <c r="NEU100" s="129"/>
      <c r="NEV100" s="129"/>
      <c r="NEW100" s="129"/>
      <c r="NEX100" s="129"/>
      <c r="NEY100" s="129"/>
      <c r="NEZ100" s="129"/>
      <c r="NFA100" s="129"/>
      <c r="NFB100" s="129"/>
      <c r="NFC100" s="129"/>
      <c r="NFD100" s="129"/>
      <c r="NFE100" s="129"/>
      <c r="NFF100" s="129"/>
      <c r="NFG100" s="129"/>
      <c r="NFH100" s="129"/>
      <c r="NFI100" s="129"/>
      <c r="NFJ100" s="129"/>
      <c r="NFK100" s="129"/>
      <c r="NFL100" s="129"/>
      <c r="NFM100" s="129"/>
      <c r="NFN100" s="129"/>
      <c r="NFO100" s="129"/>
      <c r="NFP100" s="129"/>
      <c r="NFQ100" s="129"/>
      <c r="NFR100" s="129"/>
      <c r="NFS100" s="129"/>
      <c r="NFT100" s="129"/>
      <c r="NFU100" s="129"/>
      <c r="NFV100" s="129"/>
      <c r="NFW100" s="129"/>
      <c r="NFX100" s="129"/>
      <c r="NFY100" s="129"/>
      <c r="NFZ100" s="129"/>
      <c r="NGA100" s="129"/>
      <c r="NGB100" s="129"/>
      <c r="NGC100" s="129"/>
      <c r="NGD100" s="129"/>
      <c r="NGE100" s="129"/>
      <c r="NGF100" s="129"/>
      <c r="NGG100" s="129"/>
      <c r="NGH100" s="129"/>
      <c r="NGI100" s="129"/>
      <c r="NGJ100" s="129"/>
      <c r="NGK100" s="129"/>
      <c r="NGL100" s="129"/>
      <c r="NGM100" s="129"/>
      <c r="NGN100" s="129"/>
      <c r="NGO100" s="129"/>
      <c r="NGP100" s="129"/>
      <c r="NGQ100" s="129"/>
      <c r="NGR100" s="129"/>
      <c r="NGS100" s="129"/>
      <c r="NGT100" s="129"/>
      <c r="NGU100" s="129"/>
      <c r="NGV100" s="129"/>
      <c r="NGW100" s="129"/>
      <c r="NGX100" s="129"/>
      <c r="NGY100" s="129"/>
      <c r="NGZ100" s="129"/>
      <c r="NHA100" s="129"/>
      <c r="NHB100" s="129"/>
      <c r="NHC100" s="129"/>
      <c r="NHD100" s="129"/>
      <c r="NHE100" s="129"/>
      <c r="NHF100" s="129"/>
      <c r="NHG100" s="129"/>
      <c r="NHH100" s="129"/>
      <c r="NHI100" s="129"/>
      <c r="NHJ100" s="129"/>
      <c r="NHK100" s="129"/>
      <c r="NHL100" s="129"/>
      <c r="NHM100" s="129"/>
      <c r="NHN100" s="129"/>
      <c r="NHO100" s="129"/>
      <c r="NHP100" s="129"/>
      <c r="NHQ100" s="129"/>
      <c r="NHR100" s="129"/>
      <c r="NHS100" s="129"/>
      <c r="NHT100" s="129"/>
      <c r="NHU100" s="129"/>
      <c r="NHV100" s="129"/>
      <c r="NHW100" s="129"/>
      <c r="NHX100" s="129"/>
      <c r="NHY100" s="129"/>
      <c r="NHZ100" s="129"/>
      <c r="NIA100" s="129"/>
      <c r="NIB100" s="129"/>
      <c r="NIC100" s="129"/>
      <c r="NID100" s="129"/>
      <c r="NIE100" s="129"/>
      <c r="NIF100" s="129"/>
      <c r="NIG100" s="129"/>
      <c r="NIH100" s="129"/>
      <c r="NII100" s="129"/>
      <c r="NIJ100" s="129"/>
      <c r="NIK100" s="129"/>
      <c r="NIL100" s="129"/>
      <c r="NIM100" s="129"/>
      <c r="NIN100" s="129"/>
      <c r="NIO100" s="129"/>
      <c r="NIP100" s="129"/>
      <c r="NIQ100" s="129"/>
      <c r="NIR100" s="129"/>
      <c r="NIS100" s="129"/>
      <c r="NIT100" s="129"/>
      <c r="NIU100" s="129"/>
      <c r="NIV100" s="129"/>
      <c r="NIW100" s="129"/>
      <c r="NIX100" s="129"/>
      <c r="NIY100" s="129"/>
      <c r="NIZ100" s="129"/>
      <c r="NJA100" s="129"/>
      <c r="NJB100" s="129"/>
      <c r="NJC100" s="129"/>
      <c r="NJD100" s="129"/>
      <c r="NJE100" s="129"/>
      <c r="NJF100" s="129"/>
      <c r="NJG100" s="129"/>
      <c r="NJH100" s="129"/>
      <c r="NJI100" s="129"/>
      <c r="NJJ100" s="129"/>
      <c r="NJK100" s="129"/>
      <c r="NJL100" s="129"/>
      <c r="NJM100" s="129"/>
      <c r="NJN100" s="129"/>
      <c r="NJO100" s="129"/>
      <c r="NJP100" s="129"/>
      <c r="NJQ100" s="129"/>
      <c r="NJR100" s="129"/>
      <c r="NJS100" s="129"/>
      <c r="NJT100" s="129"/>
      <c r="NJU100" s="129"/>
      <c r="NJV100" s="129"/>
      <c r="NJW100" s="129"/>
      <c r="NJX100" s="129"/>
      <c r="NJY100" s="129"/>
      <c r="NJZ100" s="129"/>
      <c r="NKA100" s="129"/>
      <c r="NKB100" s="129"/>
      <c r="NKC100" s="129"/>
      <c r="NKD100" s="129"/>
      <c r="NKE100" s="129"/>
      <c r="NKF100" s="129"/>
      <c r="NKG100" s="129"/>
      <c r="NKH100" s="129"/>
      <c r="NKI100" s="129"/>
      <c r="NKJ100" s="129"/>
      <c r="NKK100" s="129"/>
      <c r="NKL100" s="129"/>
      <c r="NKM100" s="129"/>
      <c r="NKN100" s="129"/>
      <c r="NKO100" s="129"/>
      <c r="NKP100" s="129"/>
      <c r="NKQ100" s="129"/>
      <c r="NKR100" s="129"/>
      <c r="NKS100" s="129"/>
      <c r="NKT100" s="129"/>
      <c r="NKU100" s="129"/>
      <c r="NKV100" s="129"/>
      <c r="NKW100" s="129"/>
      <c r="NKX100" s="129"/>
      <c r="NKY100" s="129"/>
      <c r="NKZ100" s="129"/>
      <c r="NLA100" s="129"/>
      <c r="NLB100" s="129"/>
      <c r="NLC100" s="129"/>
      <c r="NLD100" s="129"/>
      <c r="NLE100" s="129"/>
      <c r="NLF100" s="129"/>
      <c r="NLG100" s="129"/>
      <c r="NLH100" s="129"/>
      <c r="NLI100" s="129"/>
      <c r="NLJ100" s="129"/>
      <c r="NLK100" s="129"/>
      <c r="NLL100" s="129"/>
      <c r="NLM100" s="129"/>
      <c r="NLN100" s="129"/>
      <c r="NLO100" s="129"/>
      <c r="NLP100" s="129"/>
      <c r="NLQ100" s="129"/>
      <c r="NLR100" s="129"/>
      <c r="NLS100" s="129"/>
      <c r="NLT100" s="129"/>
      <c r="NLU100" s="129"/>
      <c r="NLV100" s="129"/>
      <c r="NLW100" s="129"/>
      <c r="NLX100" s="129"/>
      <c r="NLY100" s="129"/>
      <c r="NLZ100" s="129"/>
      <c r="NMA100" s="129"/>
      <c r="NMB100" s="129"/>
      <c r="NMC100" s="129"/>
      <c r="NMD100" s="129"/>
      <c r="NME100" s="129"/>
      <c r="NMF100" s="129"/>
      <c r="NMG100" s="129"/>
      <c r="NMH100" s="129"/>
      <c r="NMI100" s="129"/>
      <c r="NMJ100" s="129"/>
      <c r="NMK100" s="129"/>
      <c r="NML100" s="129"/>
      <c r="NMM100" s="129"/>
      <c r="NMN100" s="129"/>
      <c r="NMO100" s="129"/>
      <c r="NMP100" s="129"/>
      <c r="NMQ100" s="129"/>
      <c r="NMR100" s="129"/>
      <c r="NMS100" s="129"/>
      <c r="NMT100" s="129"/>
      <c r="NMU100" s="129"/>
      <c r="NMV100" s="129"/>
      <c r="NMW100" s="129"/>
      <c r="NMX100" s="129"/>
      <c r="NMY100" s="129"/>
      <c r="NMZ100" s="129"/>
      <c r="NNA100" s="129"/>
      <c r="NNB100" s="129"/>
      <c r="NNC100" s="129"/>
      <c r="NND100" s="129"/>
      <c r="NNE100" s="129"/>
      <c r="NNF100" s="129"/>
      <c r="NNG100" s="129"/>
      <c r="NNH100" s="129"/>
      <c r="NNI100" s="129"/>
      <c r="NNJ100" s="129"/>
      <c r="NNK100" s="129"/>
      <c r="NNL100" s="129"/>
      <c r="NNM100" s="129"/>
      <c r="NNN100" s="129"/>
      <c r="NNO100" s="129"/>
      <c r="NNP100" s="129"/>
      <c r="NNQ100" s="129"/>
      <c r="NNR100" s="129"/>
      <c r="NNS100" s="129"/>
      <c r="NNT100" s="129"/>
      <c r="NNU100" s="129"/>
      <c r="NNV100" s="129"/>
      <c r="NNW100" s="129"/>
      <c r="NNX100" s="129"/>
      <c r="NNY100" s="129"/>
      <c r="NNZ100" s="129"/>
      <c r="NOA100" s="129"/>
      <c r="NOB100" s="129"/>
      <c r="NOC100" s="129"/>
      <c r="NOD100" s="129"/>
      <c r="NOE100" s="129"/>
      <c r="NOF100" s="129"/>
      <c r="NOG100" s="129"/>
      <c r="NOH100" s="129"/>
      <c r="NOI100" s="129"/>
      <c r="NOJ100" s="129"/>
      <c r="NOK100" s="129"/>
      <c r="NOL100" s="129"/>
      <c r="NOM100" s="129"/>
      <c r="NON100" s="129"/>
      <c r="NOO100" s="129"/>
      <c r="NOP100" s="129"/>
      <c r="NOQ100" s="129"/>
      <c r="NOR100" s="129"/>
      <c r="NOS100" s="129"/>
      <c r="NOT100" s="129"/>
      <c r="NOU100" s="129"/>
      <c r="NOV100" s="129"/>
      <c r="NOW100" s="129"/>
      <c r="NOX100" s="129"/>
      <c r="NOY100" s="129"/>
      <c r="NOZ100" s="129"/>
      <c r="NPA100" s="129"/>
      <c r="NPB100" s="129"/>
      <c r="NPC100" s="129"/>
      <c r="NPD100" s="129"/>
      <c r="NPE100" s="129"/>
      <c r="NPF100" s="129"/>
      <c r="NPG100" s="129"/>
      <c r="NPH100" s="129"/>
      <c r="NPI100" s="129"/>
      <c r="NPJ100" s="129"/>
      <c r="NPK100" s="129"/>
      <c r="NPL100" s="129"/>
      <c r="NPM100" s="129"/>
      <c r="NPN100" s="129"/>
      <c r="NPO100" s="129"/>
      <c r="NPP100" s="129"/>
      <c r="NPQ100" s="129"/>
      <c r="NPR100" s="129"/>
      <c r="NPS100" s="129"/>
      <c r="NPT100" s="129"/>
      <c r="NPU100" s="129"/>
      <c r="NPV100" s="129"/>
      <c r="NPW100" s="129"/>
      <c r="NPX100" s="129"/>
      <c r="NPY100" s="129"/>
      <c r="NPZ100" s="129"/>
      <c r="NQA100" s="129"/>
      <c r="NQB100" s="129"/>
      <c r="NQC100" s="129"/>
      <c r="NQD100" s="129"/>
      <c r="NQE100" s="129"/>
      <c r="NQF100" s="129"/>
      <c r="NQG100" s="129"/>
      <c r="NQH100" s="129"/>
      <c r="NQI100" s="129"/>
      <c r="NQJ100" s="129"/>
      <c r="NQK100" s="129"/>
      <c r="NQL100" s="129"/>
      <c r="NQM100" s="129"/>
      <c r="NQN100" s="129"/>
      <c r="NQO100" s="129"/>
      <c r="NQP100" s="129"/>
      <c r="NQQ100" s="129"/>
      <c r="NQR100" s="129"/>
      <c r="NQS100" s="129"/>
      <c r="NQT100" s="129"/>
      <c r="NQU100" s="129"/>
      <c r="NQV100" s="129"/>
      <c r="NQW100" s="129"/>
      <c r="NQX100" s="129"/>
      <c r="NQY100" s="129"/>
      <c r="NQZ100" s="129"/>
      <c r="NRA100" s="129"/>
      <c r="NRB100" s="129"/>
      <c r="NRC100" s="129"/>
      <c r="NRD100" s="129"/>
      <c r="NRE100" s="129"/>
      <c r="NRF100" s="129"/>
      <c r="NRG100" s="129"/>
      <c r="NRH100" s="129"/>
      <c r="NRI100" s="129"/>
      <c r="NRJ100" s="129"/>
      <c r="NRK100" s="129"/>
      <c r="NRL100" s="129"/>
      <c r="NRM100" s="129"/>
      <c r="NRN100" s="129"/>
      <c r="NRO100" s="129"/>
      <c r="NRP100" s="129"/>
      <c r="NRQ100" s="129"/>
      <c r="NRR100" s="129"/>
      <c r="NRS100" s="129"/>
      <c r="NRT100" s="129"/>
      <c r="NRU100" s="129"/>
      <c r="NRV100" s="129"/>
      <c r="NRW100" s="129"/>
      <c r="NRX100" s="129"/>
      <c r="NRY100" s="129"/>
      <c r="NRZ100" s="129"/>
      <c r="NSA100" s="129"/>
      <c r="NSB100" s="129"/>
      <c r="NSC100" s="129"/>
      <c r="NSD100" s="129"/>
      <c r="NSE100" s="129"/>
      <c r="NSF100" s="129"/>
      <c r="NSG100" s="129"/>
      <c r="NSH100" s="129"/>
      <c r="NSI100" s="129"/>
      <c r="NSJ100" s="129"/>
      <c r="NSK100" s="129"/>
      <c r="NSL100" s="129"/>
      <c r="NSM100" s="129"/>
      <c r="NSN100" s="129"/>
      <c r="NSO100" s="129"/>
      <c r="NSP100" s="129"/>
      <c r="NSQ100" s="129"/>
      <c r="NSR100" s="129"/>
      <c r="NSS100" s="129"/>
      <c r="NST100" s="129"/>
      <c r="NSU100" s="129"/>
      <c r="NSV100" s="129"/>
      <c r="NSW100" s="129"/>
      <c r="NSX100" s="129"/>
      <c r="NSY100" s="129"/>
      <c r="NSZ100" s="129"/>
      <c r="NTA100" s="129"/>
      <c r="NTB100" s="129"/>
      <c r="NTC100" s="129"/>
      <c r="NTD100" s="129"/>
      <c r="NTE100" s="129"/>
      <c r="NTF100" s="129"/>
      <c r="NTG100" s="129"/>
      <c r="NTH100" s="129"/>
      <c r="NTI100" s="129"/>
      <c r="NTJ100" s="129"/>
      <c r="NTK100" s="129"/>
      <c r="NTL100" s="129"/>
      <c r="NTM100" s="129"/>
      <c r="NTN100" s="129"/>
      <c r="NTO100" s="129"/>
      <c r="NTP100" s="129"/>
      <c r="NTQ100" s="129"/>
      <c r="NTR100" s="129"/>
      <c r="NTS100" s="129"/>
      <c r="NTT100" s="129"/>
      <c r="NTU100" s="129"/>
      <c r="NTV100" s="129"/>
      <c r="NTW100" s="129"/>
      <c r="NTX100" s="129"/>
      <c r="NTY100" s="129"/>
      <c r="NTZ100" s="129"/>
      <c r="NUA100" s="129"/>
      <c r="NUB100" s="129"/>
      <c r="NUC100" s="129"/>
      <c r="NUD100" s="129"/>
      <c r="NUE100" s="129"/>
      <c r="NUF100" s="129"/>
      <c r="NUG100" s="129"/>
      <c r="NUH100" s="129"/>
      <c r="NUI100" s="129"/>
      <c r="NUJ100" s="129"/>
      <c r="NUK100" s="129"/>
      <c r="NUL100" s="129"/>
      <c r="NUM100" s="129"/>
      <c r="NUN100" s="129"/>
      <c r="NUO100" s="129"/>
      <c r="NUP100" s="129"/>
      <c r="NUQ100" s="129"/>
      <c r="NUR100" s="129"/>
      <c r="NUS100" s="129"/>
      <c r="NUT100" s="129"/>
      <c r="NUU100" s="129"/>
      <c r="NUV100" s="129"/>
      <c r="NUW100" s="129"/>
      <c r="NUX100" s="129"/>
      <c r="NUY100" s="129"/>
      <c r="NUZ100" s="129"/>
      <c r="NVA100" s="129"/>
      <c r="NVB100" s="129"/>
      <c r="NVC100" s="129"/>
      <c r="NVD100" s="129"/>
      <c r="NVE100" s="129"/>
      <c r="NVF100" s="129"/>
      <c r="NVG100" s="129"/>
      <c r="NVH100" s="129"/>
      <c r="NVI100" s="129"/>
      <c r="NVJ100" s="129"/>
      <c r="NVK100" s="129"/>
      <c r="NVL100" s="129"/>
      <c r="NVM100" s="129"/>
      <c r="NVN100" s="129"/>
      <c r="NVO100" s="129"/>
      <c r="NVP100" s="129"/>
      <c r="NVQ100" s="129"/>
      <c r="NVR100" s="129"/>
      <c r="NVS100" s="129"/>
      <c r="NVT100" s="129"/>
      <c r="NVU100" s="129"/>
      <c r="NVV100" s="129"/>
      <c r="NVW100" s="129"/>
      <c r="NVX100" s="129"/>
      <c r="NVY100" s="129"/>
      <c r="NVZ100" s="129"/>
      <c r="NWA100" s="129"/>
      <c r="NWB100" s="129"/>
      <c r="NWC100" s="129"/>
      <c r="NWD100" s="129"/>
      <c r="NWE100" s="129"/>
      <c r="NWF100" s="129"/>
      <c r="NWG100" s="129"/>
      <c r="NWH100" s="129"/>
      <c r="NWI100" s="129"/>
      <c r="NWJ100" s="129"/>
      <c r="NWK100" s="129"/>
      <c r="NWL100" s="129"/>
      <c r="NWM100" s="129"/>
      <c r="NWN100" s="129"/>
      <c r="NWO100" s="129"/>
      <c r="NWP100" s="129"/>
      <c r="NWQ100" s="129"/>
      <c r="NWR100" s="129"/>
      <c r="NWS100" s="129"/>
      <c r="NWT100" s="129"/>
      <c r="NWU100" s="129"/>
      <c r="NWV100" s="129"/>
      <c r="NWW100" s="129"/>
      <c r="NWX100" s="129"/>
      <c r="NWY100" s="129"/>
      <c r="NWZ100" s="129"/>
      <c r="NXA100" s="129"/>
      <c r="NXB100" s="129"/>
      <c r="NXC100" s="129"/>
      <c r="NXD100" s="129"/>
      <c r="NXE100" s="129"/>
      <c r="NXF100" s="129"/>
      <c r="NXG100" s="129"/>
      <c r="NXH100" s="129"/>
      <c r="NXI100" s="129"/>
      <c r="NXJ100" s="129"/>
      <c r="NXK100" s="129"/>
      <c r="NXL100" s="129"/>
      <c r="NXM100" s="129"/>
      <c r="NXN100" s="129"/>
      <c r="NXO100" s="129"/>
      <c r="NXP100" s="129"/>
      <c r="NXQ100" s="129"/>
      <c r="NXR100" s="129"/>
      <c r="NXS100" s="129"/>
      <c r="NXT100" s="129"/>
      <c r="NXU100" s="129"/>
      <c r="NXV100" s="129"/>
      <c r="NXW100" s="129"/>
      <c r="NXX100" s="129"/>
      <c r="NXY100" s="129"/>
      <c r="NXZ100" s="129"/>
      <c r="NYA100" s="129"/>
      <c r="NYB100" s="129"/>
      <c r="NYC100" s="129"/>
      <c r="NYD100" s="129"/>
      <c r="NYE100" s="129"/>
      <c r="NYF100" s="129"/>
      <c r="NYG100" s="129"/>
      <c r="NYH100" s="129"/>
      <c r="NYI100" s="129"/>
      <c r="NYJ100" s="129"/>
      <c r="NYK100" s="129"/>
      <c r="NYL100" s="129"/>
      <c r="NYM100" s="129"/>
      <c r="NYN100" s="129"/>
      <c r="NYO100" s="129"/>
      <c r="NYP100" s="129"/>
      <c r="NYQ100" s="129"/>
      <c r="NYR100" s="129"/>
      <c r="NYS100" s="129"/>
      <c r="NYT100" s="129"/>
      <c r="NYU100" s="129"/>
      <c r="NYV100" s="129"/>
      <c r="NYW100" s="129"/>
      <c r="NYX100" s="129"/>
      <c r="NYY100" s="129"/>
      <c r="NYZ100" s="129"/>
      <c r="NZA100" s="129"/>
      <c r="NZB100" s="129"/>
      <c r="NZC100" s="129"/>
      <c r="NZD100" s="129"/>
      <c r="NZE100" s="129"/>
      <c r="NZF100" s="129"/>
      <c r="NZG100" s="129"/>
      <c r="NZH100" s="129"/>
      <c r="NZI100" s="129"/>
      <c r="NZJ100" s="129"/>
      <c r="NZK100" s="129"/>
      <c r="NZL100" s="129"/>
      <c r="NZM100" s="129"/>
      <c r="NZN100" s="129"/>
      <c r="NZO100" s="129"/>
      <c r="NZP100" s="129"/>
      <c r="NZQ100" s="129"/>
      <c r="NZR100" s="129"/>
      <c r="NZS100" s="129"/>
      <c r="NZT100" s="129"/>
      <c r="NZU100" s="129"/>
      <c r="NZV100" s="129"/>
      <c r="NZW100" s="129"/>
      <c r="NZX100" s="129"/>
      <c r="NZY100" s="129"/>
      <c r="NZZ100" s="129"/>
      <c r="OAA100" s="129"/>
      <c r="OAB100" s="129"/>
      <c r="OAC100" s="129"/>
      <c r="OAD100" s="129"/>
      <c r="OAE100" s="129"/>
      <c r="OAF100" s="129"/>
      <c r="OAG100" s="129"/>
      <c r="OAH100" s="129"/>
      <c r="OAI100" s="129"/>
      <c r="OAJ100" s="129"/>
      <c r="OAK100" s="129"/>
      <c r="OAL100" s="129"/>
      <c r="OAM100" s="129"/>
      <c r="OAN100" s="129"/>
      <c r="OAO100" s="129"/>
      <c r="OAP100" s="129"/>
      <c r="OAQ100" s="129"/>
      <c r="OAR100" s="129"/>
      <c r="OAS100" s="129"/>
      <c r="OAT100" s="129"/>
      <c r="OAU100" s="129"/>
      <c r="OAV100" s="129"/>
      <c r="OAW100" s="129"/>
      <c r="OAX100" s="129"/>
      <c r="OAY100" s="129"/>
      <c r="OAZ100" s="129"/>
      <c r="OBA100" s="129"/>
      <c r="OBB100" s="129"/>
      <c r="OBC100" s="129"/>
      <c r="OBD100" s="129"/>
      <c r="OBE100" s="129"/>
      <c r="OBF100" s="129"/>
      <c r="OBG100" s="129"/>
      <c r="OBH100" s="129"/>
      <c r="OBI100" s="129"/>
      <c r="OBJ100" s="129"/>
      <c r="OBK100" s="129"/>
      <c r="OBL100" s="129"/>
      <c r="OBM100" s="129"/>
      <c r="OBN100" s="129"/>
      <c r="OBO100" s="129"/>
      <c r="OBP100" s="129"/>
      <c r="OBQ100" s="129"/>
      <c r="OBR100" s="129"/>
      <c r="OBS100" s="129"/>
      <c r="OBT100" s="129"/>
      <c r="OBU100" s="129"/>
      <c r="OBV100" s="129"/>
      <c r="OBW100" s="129"/>
      <c r="OBX100" s="129"/>
      <c r="OBY100" s="129"/>
      <c r="OBZ100" s="129"/>
      <c r="OCA100" s="129"/>
      <c r="OCB100" s="129"/>
      <c r="OCC100" s="129"/>
      <c r="OCD100" s="129"/>
      <c r="OCE100" s="129"/>
      <c r="OCF100" s="129"/>
      <c r="OCG100" s="129"/>
      <c r="OCH100" s="129"/>
      <c r="OCI100" s="129"/>
      <c r="OCJ100" s="129"/>
      <c r="OCK100" s="129"/>
      <c r="OCL100" s="129"/>
      <c r="OCM100" s="129"/>
      <c r="OCN100" s="129"/>
      <c r="OCO100" s="129"/>
      <c r="OCP100" s="129"/>
      <c r="OCQ100" s="129"/>
      <c r="OCR100" s="129"/>
      <c r="OCS100" s="129"/>
      <c r="OCT100" s="129"/>
      <c r="OCU100" s="129"/>
      <c r="OCV100" s="129"/>
      <c r="OCW100" s="129"/>
      <c r="OCX100" s="129"/>
      <c r="OCY100" s="129"/>
      <c r="OCZ100" s="129"/>
      <c r="ODA100" s="129"/>
      <c r="ODB100" s="129"/>
      <c r="ODC100" s="129"/>
      <c r="ODD100" s="129"/>
      <c r="ODE100" s="129"/>
      <c r="ODF100" s="129"/>
      <c r="ODG100" s="129"/>
      <c r="ODH100" s="129"/>
      <c r="ODI100" s="129"/>
      <c r="ODJ100" s="129"/>
      <c r="ODK100" s="129"/>
      <c r="ODL100" s="129"/>
      <c r="ODM100" s="129"/>
      <c r="ODN100" s="129"/>
      <c r="ODO100" s="129"/>
      <c r="ODP100" s="129"/>
      <c r="ODQ100" s="129"/>
      <c r="ODR100" s="129"/>
      <c r="ODS100" s="129"/>
      <c r="ODT100" s="129"/>
      <c r="ODU100" s="129"/>
      <c r="ODV100" s="129"/>
      <c r="ODW100" s="129"/>
      <c r="ODX100" s="129"/>
      <c r="ODY100" s="129"/>
      <c r="ODZ100" s="129"/>
      <c r="OEA100" s="129"/>
      <c r="OEB100" s="129"/>
      <c r="OEC100" s="129"/>
      <c r="OED100" s="129"/>
      <c r="OEE100" s="129"/>
      <c r="OEF100" s="129"/>
      <c r="OEG100" s="129"/>
      <c r="OEH100" s="129"/>
      <c r="OEI100" s="129"/>
      <c r="OEJ100" s="129"/>
      <c r="OEK100" s="129"/>
      <c r="OEL100" s="129"/>
      <c r="OEM100" s="129"/>
      <c r="OEN100" s="129"/>
      <c r="OEO100" s="129"/>
      <c r="OEP100" s="129"/>
      <c r="OEQ100" s="129"/>
      <c r="OER100" s="129"/>
      <c r="OES100" s="129"/>
      <c r="OET100" s="129"/>
      <c r="OEU100" s="129"/>
      <c r="OEV100" s="129"/>
      <c r="OEW100" s="129"/>
      <c r="OEX100" s="129"/>
      <c r="OEY100" s="129"/>
      <c r="OEZ100" s="129"/>
      <c r="OFA100" s="129"/>
      <c r="OFB100" s="129"/>
      <c r="OFC100" s="129"/>
      <c r="OFD100" s="129"/>
      <c r="OFE100" s="129"/>
      <c r="OFF100" s="129"/>
      <c r="OFG100" s="129"/>
      <c r="OFH100" s="129"/>
      <c r="OFI100" s="129"/>
      <c r="OFJ100" s="129"/>
      <c r="OFK100" s="129"/>
      <c r="OFL100" s="129"/>
      <c r="OFM100" s="129"/>
      <c r="OFN100" s="129"/>
      <c r="OFO100" s="129"/>
      <c r="OFP100" s="129"/>
      <c r="OFQ100" s="129"/>
      <c r="OFR100" s="129"/>
      <c r="OFS100" s="129"/>
      <c r="OFT100" s="129"/>
      <c r="OFU100" s="129"/>
      <c r="OFV100" s="129"/>
      <c r="OFW100" s="129"/>
      <c r="OFX100" s="129"/>
      <c r="OFY100" s="129"/>
      <c r="OFZ100" s="129"/>
      <c r="OGA100" s="129"/>
      <c r="OGB100" s="129"/>
      <c r="OGC100" s="129"/>
      <c r="OGD100" s="129"/>
      <c r="OGE100" s="129"/>
      <c r="OGF100" s="129"/>
      <c r="OGG100" s="129"/>
      <c r="OGH100" s="129"/>
      <c r="OGI100" s="129"/>
      <c r="OGJ100" s="129"/>
      <c r="OGK100" s="129"/>
      <c r="OGL100" s="129"/>
      <c r="OGM100" s="129"/>
      <c r="OGN100" s="129"/>
      <c r="OGO100" s="129"/>
      <c r="OGP100" s="129"/>
      <c r="OGQ100" s="129"/>
      <c r="OGR100" s="129"/>
      <c r="OGS100" s="129"/>
      <c r="OGT100" s="129"/>
      <c r="OGU100" s="129"/>
      <c r="OGV100" s="129"/>
      <c r="OGW100" s="129"/>
      <c r="OGX100" s="129"/>
      <c r="OGY100" s="129"/>
      <c r="OGZ100" s="129"/>
      <c r="OHA100" s="129"/>
      <c r="OHB100" s="129"/>
      <c r="OHC100" s="129"/>
      <c r="OHD100" s="129"/>
      <c r="OHE100" s="129"/>
      <c r="OHF100" s="129"/>
      <c r="OHG100" s="129"/>
      <c r="OHH100" s="129"/>
      <c r="OHI100" s="129"/>
      <c r="OHJ100" s="129"/>
      <c r="OHK100" s="129"/>
      <c r="OHL100" s="129"/>
      <c r="OHM100" s="129"/>
      <c r="OHN100" s="129"/>
      <c r="OHO100" s="129"/>
      <c r="OHP100" s="129"/>
      <c r="OHQ100" s="129"/>
      <c r="OHR100" s="129"/>
      <c r="OHS100" s="129"/>
      <c r="OHT100" s="129"/>
      <c r="OHU100" s="129"/>
      <c r="OHV100" s="129"/>
      <c r="OHW100" s="129"/>
      <c r="OHX100" s="129"/>
      <c r="OHY100" s="129"/>
      <c r="OHZ100" s="129"/>
      <c r="OIA100" s="129"/>
      <c r="OIB100" s="129"/>
      <c r="OIC100" s="129"/>
      <c r="OID100" s="129"/>
      <c r="OIE100" s="129"/>
      <c r="OIF100" s="129"/>
      <c r="OIG100" s="129"/>
      <c r="OIH100" s="129"/>
      <c r="OII100" s="129"/>
      <c r="OIJ100" s="129"/>
      <c r="OIK100" s="129"/>
      <c r="OIL100" s="129"/>
      <c r="OIM100" s="129"/>
      <c r="OIN100" s="129"/>
      <c r="OIO100" s="129"/>
      <c r="OIP100" s="129"/>
      <c r="OIQ100" s="129"/>
      <c r="OIR100" s="129"/>
      <c r="OIS100" s="129"/>
      <c r="OIT100" s="129"/>
      <c r="OIU100" s="129"/>
      <c r="OIV100" s="129"/>
      <c r="OIW100" s="129"/>
      <c r="OIX100" s="129"/>
      <c r="OIY100" s="129"/>
      <c r="OIZ100" s="129"/>
      <c r="OJA100" s="129"/>
      <c r="OJB100" s="129"/>
      <c r="OJC100" s="129"/>
      <c r="OJD100" s="129"/>
      <c r="OJE100" s="129"/>
      <c r="OJF100" s="129"/>
      <c r="OJG100" s="129"/>
      <c r="OJH100" s="129"/>
      <c r="OJI100" s="129"/>
      <c r="OJJ100" s="129"/>
      <c r="OJK100" s="129"/>
      <c r="OJL100" s="129"/>
      <c r="OJM100" s="129"/>
      <c r="OJN100" s="129"/>
      <c r="OJO100" s="129"/>
      <c r="OJP100" s="129"/>
      <c r="OJQ100" s="129"/>
      <c r="OJR100" s="129"/>
      <c r="OJS100" s="129"/>
      <c r="OJT100" s="129"/>
      <c r="OJU100" s="129"/>
      <c r="OJV100" s="129"/>
      <c r="OJW100" s="129"/>
      <c r="OJX100" s="129"/>
      <c r="OJY100" s="129"/>
      <c r="OJZ100" s="129"/>
      <c r="OKA100" s="129"/>
      <c r="OKB100" s="129"/>
      <c r="OKC100" s="129"/>
      <c r="OKD100" s="129"/>
      <c r="OKE100" s="129"/>
      <c r="OKF100" s="129"/>
      <c r="OKG100" s="129"/>
      <c r="OKH100" s="129"/>
      <c r="OKI100" s="129"/>
      <c r="OKJ100" s="129"/>
      <c r="OKK100" s="129"/>
      <c r="OKL100" s="129"/>
      <c r="OKM100" s="129"/>
      <c r="OKN100" s="129"/>
      <c r="OKO100" s="129"/>
      <c r="OKP100" s="129"/>
      <c r="OKQ100" s="129"/>
      <c r="OKR100" s="129"/>
      <c r="OKS100" s="129"/>
      <c r="OKT100" s="129"/>
      <c r="OKU100" s="129"/>
      <c r="OKV100" s="129"/>
      <c r="OKW100" s="129"/>
      <c r="OKX100" s="129"/>
      <c r="OKY100" s="129"/>
      <c r="OKZ100" s="129"/>
      <c r="OLA100" s="129"/>
      <c r="OLB100" s="129"/>
      <c r="OLC100" s="129"/>
      <c r="OLD100" s="129"/>
      <c r="OLE100" s="129"/>
      <c r="OLF100" s="129"/>
      <c r="OLG100" s="129"/>
      <c r="OLH100" s="129"/>
      <c r="OLI100" s="129"/>
      <c r="OLJ100" s="129"/>
      <c r="OLK100" s="129"/>
      <c r="OLL100" s="129"/>
      <c r="OLM100" s="129"/>
      <c r="OLN100" s="129"/>
      <c r="OLO100" s="129"/>
      <c r="OLP100" s="129"/>
      <c r="OLQ100" s="129"/>
      <c r="OLR100" s="129"/>
      <c r="OLS100" s="129"/>
      <c r="OLT100" s="129"/>
      <c r="OLU100" s="129"/>
      <c r="OLV100" s="129"/>
      <c r="OLW100" s="129"/>
      <c r="OLX100" s="129"/>
      <c r="OLY100" s="129"/>
      <c r="OLZ100" s="129"/>
      <c r="OMA100" s="129"/>
      <c r="OMB100" s="129"/>
      <c r="OMC100" s="129"/>
      <c r="OMD100" s="129"/>
      <c r="OME100" s="129"/>
      <c r="OMF100" s="129"/>
      <c r="OMG100" s="129"/>
      <c r="OMH100" s="129"/>
      <c r="OMI100" s="129"/>
      <c r="OMJ100" s="129"/>
      <c r="OMK100" s="129"/>
      <c r="OML100" s="129"/>
      <c r="OMM100" s="129"/>
      <c r="OMN100" s="129"/>
      <c r="OMO100" s="129"/>
      <c r="OMP100" s="129"/>
      <c r="OMQ100" s="129"/>
      <c r="OMR100" s="129"/>
      <c r="OMS100" s="129"/>
      <c r="OMT100" s="129"/>
      <c r="OMU100" s="129"/>
      <c r="OMV100" s="129"/>
      <c r="OMW100" s="129"/>
      <c r="OMX100" s="129"/>
      <c r="OMY100" s="129"/>
      <c r="OMZ100" s="129"/>
      <c r="ONA100" s="129"/>
      <c r="ONB100" s="129"/>
      <c r="ONC100" s="129"/>
      <c r="OND100" s="129"/>
      <c r="ONE100" s="129"/>
      <c r="ONF100" s="129"/>
      <c r="ONG100" s="129"/>
      <c r="ONH100" s="129"/>
      <c r="ONI100" s="129"/>
      <c r="ONJ100" s="129"/>
      <c r="ONK100" s="129"/>
      <c r="ONL100" s="129"/>
      <c r="ONM100" s="129"/>
      <c r="ONN100" s="129"/>
      <c r="ONO100" s="129"/>
      <c r="ONP100" s="129"/>
      <c r="ONQ100" s="129"/>
      <c r="ONR100" s="129"/>
      <c r="ONS100" s="129"/>
      <c r="ONT100" s="129"/>
      <c r="ONU100" s="129"/>
      <c r="ONV100" s="129"/>
      <c r="ONW100" s="129"/>
      <c r="ONX100" s="129"/>
      <c r="ONY100" s="129"/>
      <c r="ONZ100" s="129"/>
      <c r="OOA100" s="129"/>
      <c r="OOB100" s="129"/>
      <c r="OOC100" s="129"/>
      <c r="OOD100" s="129"/>
      <c r="OOE100" s="129"/>
      <c r="OOF100" s="129"/>
      <c r="OOG100" s="129"/>
      <c r="OOH100" s="129"/>
      <c r="OOI100" s="129"/>
      <c r="OOJ100" s="129"/>
      <c r="OOK100" s="129"/>
      <c r="OOL100" s="129"/>
      <c r="OOM100" s="129"/>
      <c r="OON100" s="129"/>
      <c r="OOO100" s="129"/>
      <c r="OOP100" s="129"/>
      <c r="OOQ100" s="129"/>
      <c r="OOR100" s="129"/>
      <c r="OOS100" s="129"/>
      <c r="OOT100" s="129"/>
      <c r="OOU100" s="129"/>
      <c r="OOV100" s="129"/>
      <c r="OOW100" s="129"/>
      <c r="OOX100" s="129"/>
      <c r="OOY100" s="129"/>
      <c r="OOZ100" s="129"/>
      <c r="OPA100" s="129"/>
      <c r="OPB100" s="129"/>
      <c r="OPC100" s="129"/>
      <c r="OPD100" s="129"/>
      <c r="OPE100" s="129"/>
      <c r="OPF100" s="129"/>
      <c r="OPG100" s="129"/>
      <c r="OPH100" s="129"/>
      <c r="OPI100" s="129"/>
      <c r="OPJ100" s="129"/>
      <c r="OPK100" s="129"/>
      <c r="OPL100" s="129"/>
      <c r="OPM100" s="129"/>
      <c r="OPN100" s="129"/>
      <c r="OPO100" s="129"/>
      <c r="OPP100" s="129"/>
      <c r="OPQ100" s="129"/>
      <c r="OPR100" s="129"/>
      <c r="OPS100" s="129"/>
      <c r="OPT100" s="129"/>
      <c r="OPU100" s="129"/>
      <c r="OPV100" s="129"/>
      <c r="OPW100" s="129"/>
      <c r="OPX100" s="129"/>
      <c r="OPY100" s="129"/>
      <c r="OPZ100" s="129"/>
      <c r="OQA100" s="129"/>
      <c r="OQB100" s="129"/>
      <c r="OQC100" s="129"/>
      <c r="OQD100" s="129"/>
      <c r="OQE100" s="129"/>
      <c r="OQF100" s="129"/>
      <c r="OQG100" s="129"/>
      <c r="OQH100" s="129"/>
      <c r="OQI100" s="129"/>
      <c r="OQJ100" s="129"/>
      <c r="OQK100" s="129"/>
      <c r="OQL100" s="129"/>
      <c r="OQM100" s="129"/>
      <c r="OQN100" s="129"/>
      <c r="OQO100" s="129"/>
      <c r="OQP100" s="129"/>
      <c r="OQQ100" s="129"/>
      <c r="OQR100" s="129"/>
      <c r="OQS100" s="129"/>
      <c r="OQT100" s="129"/>
      <c r="OQU100" s="129"/>
      <c r="OQV100" s="129"/>
      <c r="OQW100" s="129"/>
      <c r="OQX100" s="129"/>
      <c r="OQY100" s="129"/>
      <c r="OQZ100" s="129"/>
      <c r="ORA100" s="129"/>
      <c r="ORB100" s="129"/>
      <c r="ORC100" s="129"/>
      <c r="ORD100" s="129"/>
      <c r="ORE100" s="129"/>
      <c r="ORF100" s="129"/>
      <c r="ORG100" s="129"/>
      <c r="ORH100" s="129"/>
      <c r="ORI100" s="129"/>
      <c r="ORJ100" s="129"/>
      <c r="ORK100" s="129"/>
      <c r="ORL100" s="129"/>
      <c r="ORM100" s="129"/>
      <c r="ORN100" s="129"/>
      <c r="ORO100" s="129"/>
      <c r="ORP100" s="129"/>
      <c r="ORQ100" s="129"/>
      <c r="ORR100" s="129"/>
      <c r="ORS100" s="129"/>
      <c r="ORT100" s="129"/>
      <c r="ORU100" s="129"/>
      <c r="ORV100" s="129"/>
      <c r="ORW100" s="129"/>
      <c r="ORX100" s="129"/>
      <c r="ORY100" s="129"/>
      <c r="ORZ100" s="129"/>
      <c r="OSA100" s="129"/>
      <c r="OSB100" s="129"/>
      <c r="OSC100" s="129"/>
      <c r="OSD100" s="129"/>
      <c r="OSE100" s="129"/>
      <c r="OSF100" s="129"/>
      <c r="OSG100" s="129"/>
      <c r="OSH100" s="129"/>
      <c r="OSI100" s="129"/>
      <c r="OSJ100" s="129"/>
      <c r="OSK100" s="129"/>
      <c r="OSL100" s="129"/>
      <c r="OSM100" s="129"/>
      <c r="OSN100" s="129"/>
      <c r="OSO100" s="129"/>
      <c r="OSP100" s="129"/>
      <c r="OSQ100" s="129"/>
      <c r="OSR100" s="129"/>
      <c r="OSS100" s="129"/>
      <c r="OST100" s="129"/>
      <c r="OSU100" s="129"/>
      <c r="OSV100" s="129"/>
      <c r="OSW100" s="129"/>
      <c r="OSX100" s="129"/>
      <c r="OSY100" s="129"/>
      <c r="OSZ100" s="129"/>
      <c r="OTA100" s="129"/>
      <c r="OTB100" s="129"/>
      <c r="OTC100" s="129"/>
      <c r="OTD100" s="129"/>
      <c r="OTE100" s="129"/>
      <c r="OTF100" s="129"/>
      <c r="OTG100" s="129"/>
      <c r="OTH100" s="129"/>
      <c r="OTI100" s="129"/>
      <c r="OTJ100" s="129"/>
      <c r="OTK100" s="129"/>
      <c r="OTL100" s="129"/>
      <c r="OTM100" s="129"/>
      <c r="OTN100" s="129"/>
      <c r="OTO100" s="129"/>
      <c r="OTP100" s="129"/>
      <c r="OTQ100" s="129"/>
      <c r="OTR100" s="129"/>
      <c r="OTS100" s="129"/>
      <c r="OTT100" s="129"/>
      <c r="OTU100" s="129"/>
      <c r="OTV100" s="129"/>
      <c r="OTW100" s="129"/>
      <c r="OTX100" s="129"/>
      <c r="OTY100" s="129"/>
      <c r="OTZ100" s="129"/>
      <c r="OUA100" s="129"/>
      <c r="OUB100" s="129"/>
      <c r="OUC100" s="129"/>
      <c r="OUD100" s="129"/>
      <c r="OUE100" s="129"/>
      <c r="OUF100" s="129"/>
      <c r="OUG100" s="129"/>
      <c r="OUH100" s="129"/>
      <c r="OUI100" s="129"/>
      <c r="OUJ100" s="129"/>
      <c r="OUK100" s="129"/>
      <c r="OUL100" s="129"/>
      <c r="OUM100" s="129"/>
      <c r="OUN100" s="129"/>
      <c r="OUO100" s="129"/>
      <c r="OUP100" s="129"/>
      <c r="OUQ100" s="129"/>
      <c r="OUR100" s="129"/>
      <c r="OUS100" s="129"/>
      <c r="OUT100" s="129"/>
      <c r="OUU100" s="129"/>
      <c r="OUV100" s="129"/>
      <c r="OUW100" s="129"/>
      <c r="OUX100" s="129"/>
      <c r="OUY100" s="129"/>
      <c r="OUZ100" s="129"/>
      <c r="OVA100" s="129"/>
      <c r="OVB100" s="129"/>
      <c r="OVC100" s="129"/>
      <c r="OVD100" s="129"/>
      <c r="OVE100" s="129"/>
      <c r="OVF100" s="129"/>
      <c r="OVG100" s="129"/>
      <c r="OVH100" s="129"/>
      <c r="OVI100" s="129"/>
      <c r="OVJ100" s="129"/>
      <c r="OVK100" s="129"/>
      <c r="OVL100" s="129"/>
      <c r="OVM100" s="129"/>
      <c r="OVN100" s="129"/>
      <c r="OVO100" s="129"/>
      <c r="OVP100" s="129"/>
      <c r="OVQ100" s="129"/>
      <c r="OVR100" s="129"/>
      <c r="OVS100" s="129"/>
      <c r="OVT100" s="129"/>
      <c r="OVU100" s="129"/>
      <c r="OVV100" s="129"/>
      <c r="OVW100" s="129"/>
      <c r="OVX100" s="129"/>
      <c r="OVY100" s="129"/>
      <c r="OVZ100" s="129"/>
      <c r="OWA100" s="129"/>
      <c r="OWB100" s="129"/>
      <c r="OWC100" s="129"/>
      <c r="OWD100" s="129"/>
      <c r="OWE100" s="129"/>
      <c r="OWF100" s="129"/>
      <c r="OWG100" s="129"/>
      <c r="OWH100" s="129"/>
      <c r="OWI100" s="129"/>
      <c r="OWJ100" s="129"/>
      <c r="OWK100" s="129"/>
      <c r="OWL100" s="129"/>
      <c r="OWM100" s="129"/>
      <c r="OWN100" s="129"/>
      <c r="OWO100" s="129"/>
      <c r="OWP100" s="129"/>
      <c r="OWQ100" s="129"/>
      <c r="OWR100" s="129"/>
      <c r="OWS100" s="129"/>
      <c r="OWT100" s="129"/>
      <c r="OWU100" s="129"/>
      <c r="OWV100" s="129"/>
      <c r="OWW100" s="129"/>
      <c r="OWX100" s="129"/>
      <c r="OWY100" s="129"/>
      <c r="OWZ100" s="129"/>
      <c r="OXA100" s="129"/>
      <c r="OXB100" s="129"/>
      <c r="OXC100" s="129"/>
      <c r="OXD100" s="129"/>
      <c r="OXE100" s="129"/>
      <c r="OXF100" s="129"/>
      <c r="OXG100" s="129"/>
      <c r="OXH100" s="129"/>
      <c r="OXI100" s="129"/>
      <c r="OXJ100" s="129"/>
      <c r="OXK100" s="129"/>
      <c r="OXL100" s="129"/>
      <c r="OXM100" s="129"/>
      <c r="OXN100" s="129"/>
      <c r="OXO100" s="129"/>
      <c r="OXP100" s="129"/>
      <c r="OXQ100" s="129"/>
      <c r="OXR100" s="129"/>
      <c r="OXS100" s="129"/>
      <c r="OXT100" s="129"/>
      <c r="OXU100" s="129"/>
      <c r="OXV100" s="129"/>
      <c r="OXW100" s="129"/>
      <c r="OXX100" s="129"/>
      <c r="OXY100" s="129"/>
      <c r="OXZ100" s="129"/>
      <c r="OYA100" s="129"/>
      <c r="OYB100" s="129"/>
      <c r="OYC100" s="129"/>
      <c r="OYD100" s="129"/>
      <c r="OYE100" s="129"/>
      <c r="OYF100" s="129"/>
      <c r="OYG100" s="129"/>
      <c r="OYH100" s="129"/>
      <c r="OYI100" s="129"/>
      <c r="OYJ100" s="129"/>
      <c r="OYK100" s="129"/>
      <c r="OYL100" s="129"/>
      <c r="OYM100" s="129"/>
      <c r="OYN100" s="129"/>
      <c r="OYO100" s="129"/>
      <c r="OYP100" s="129"/>
      <c r="OYQ100" s="129"/>
      <c r="OYR100" s="129"/>
      <c r="OYS100" s="129"/>
      <c r="OYT100" s="129"/>
      <c r="OYU100" s="129"/>
      <c r="OYV100" s="129"/>
      <c r="OYW100" s="129"/>
      <c r="OYX100" s="129"/>
      <c r="OYY100" s="129"/>
      <c r="OYZ100" s="129"/>
      <c r="OZA100" s="129"/>
      <c r="OZB100" s="129"/>
      <c r="OZC100" s="129"/>
      <c r="OZD100" s="129"/>
      <c r="OZE100" s="129"/>
      <c r="OZF100" s="129"/>
      <c r="OZG100" s="129"/>
      <c r="OZH100" s="129"/>
      <c r="OZI100" s="129"/>
      <c r="OZJ100" s="129"/>
      <c r="OZK100" s="129"/>
      <c r="OZL100" s="129"/>
      <c r="OZM100" s="129"/>
      <c r="OZN100" s="129"/>
      <c r="OZO100" s="129"/>
      <c r="OZP100" s="129"/>
      <c r="OZQ100" s="129"/>
      <c r="OZR100" s="129"/>
      <c r="OZS100" s="129"/>
      <c r="OZT100" s="129"/>
      <c r="OZU100" s="129"/>
      <c r="OZV100" s="129"/>
      <c r="OZW100" s="129"/>
      <c r="OZX100" s="129"/>
      <c r="OZY100" s="129"/>
      <c r="OZZ100" s="129"/>
      <c r="PAA100" s="129"/>
      <c r="PAB100" s="129"/>
      <c r="PAC100" s="129"/>
      <c r="PAD100" s="129"/>
      <c r="PAE100" s="129"/>
      <c r="PAF100" s="129"/>
      <c r="PAG100" s="129"/>
      <c r="PAH100" s="129"/>
      <c r="PAI100" s="129"/>
      <c r="PAJ100" s="129"/>
      <c r="PAK100" s="129"/>
      <c r="PAL100" s="129"/>
      <c r="PAM100" s="129"/>
      <c r="PAN100" s="129"/>
      <c r="PAO100" s="129"/>
      <c r="PAP100" s="129"/>
      <c r="PAQ100" s="129"/>
      <c r="PAR100" s="129"/>
      <c r="PAS100" s="129"/>
      <c r="PAT100" s="129"/>
      <c r="PAU100" s="129"/>
      <c r="PAV100" s="129"/>
      <c r="PAW100" s="129"/>
      <c r="PAX100" s="129"/>
      <c r="PAY100" s="129"/>
      <c r="PAZ100" s="129"/>
      <c r="PBA100" s="129"/>
      <c r="PBB100" s="129"/>
      <c r="PBC100" s="129"/>
      <c r="PBD100" s="129"/>
      <c r="PBE100" s="129"/>
      <c r="PBF100" s="129"/>
      <c r="PBG100" s="129"/>
      <c r="PBH100" s="129"/>
      <c r="PBI100" s="129"/>
      <c r="PBJ100" s="129"/>
      <c r="PBK100" s="129"/>
      <c r="PBL100" s="129"/>
      <c r="PBM100" s="129"/>
      <c r="PBN100" s="129"/>
      <c r="PBO100" s="129"/>
      <c r="PBP100" s="129"/>
      <c r="PBQ100" s="129"/>
      <c r="PBR100" s="129"/>
      <c r="PBS100" s="129"/>
      <c r="PBT100" s="129"/>
      <c r="PBU100" s="129"/>
      <c r="PBV100" s="129"/>
      <c r="PBW100" s="129"/>
      <c r="PBX100" s="129"/>
      <c r="PBY100" s="129"/>
      <c r="PBZ100" s="129"/>
      <c r="PCA100" s="129"/>
      <c r="PCB100" s="129"/>
      <c r="PCC100" s="129"/>
      <c r="PCD100" s="129"/>
      <c r="PCE100" s="129"/>
      <c r="PCF100" s="129"/>
      <c r="PCG100" s="129"/>
      <c r="PCH100" s="129"/>
      <c r="PCI100" s="129"/>
      <c r="PCJ100" s="129"/>
      <c r="PCK100" s="129"/>
      <c r="PCL100" s="129"/>
      <c r="PCM100" s="129"/>
      <c r="PCN100" s="129"/>
      <c r="PCO100" s="129"/>
      <c r="PCP100" s="129"/>
      <c r="PCQ100" s="129"/>
      <c r="PCR100" s="129"/>
      <c r="PCS100" s="129"/>
      <c r="PCT100" s="129"/>
      <c r="PCU100" s="129"/>
      <c r="PCV100" s="129"/>
      <c r="PCW100" s="129"/>
      <c r="PCX100" s="129"/>
      <c r="PCY100" s="129"/>
      <c r="PCZ100" s="129"/>
      <c r="PDA100" s="129"/>
      <c r="PDB100" s="129"/>
      <c r="PDC100" s="129"/>
      <c r="PDD100" s="129"/>
      <c r="PDE100" s="129"/>
      <c r="PDF100" s="129"/>
      <c r="PDG100" s="129"/>
      <c r="PDH100" s="129"/>
      <c r="PDI100" s="129"/>
      <c r="PDJ100" s="129"/>
      <c r="PDK100" s="129"/>
      <c r="PDL100" s="129"/>
      <c r="PDM100" s="129"/>
      <c r="PDN100" s="129"/>
      <c r="PDO100" s="129"/>
      <c r="PDP100" s="129"/>
      <c r="PDQ100" s="129"/>
      <c r="PDR100" s="129"/>
      <c r="PDS100" s="129"/>
      <c r="PDT100" s="129"/>
      <c r="PDU100" s="129"/>
      <c r="PDV100" s="129"/>
      <c r="PDW100" s="129"/>
      <c r="PDX100" s="129"/>
      <c r="PDY100" s="129"/>
      <c r="PDZ100" s="129"/>
      <c r="PEA100" s="129"/>
      <c r="PEB100" s="129"/>
      <c r="PEC100" s="129"/>
      <c r="PED100" s="129"/>
      <c r="PEE100" s="129"/>
      <c r="PEF100" s="129"/>
      <c r="PEG100" s="129"/>
      <c r="PEH100" s="129"/>
      <c r="PEI100" s="129"/>
      <c r="PEJ100" s="129"/>
      <c r="PEK100" s="129"/>
      <c r="PEL100" s="129"/>
      <c r="PEM100" s="129"/>
      <c r="PEN100" s="129"/>
      <c r="PEO100" s="129"/>
      <c r="PEP100" s="129"/>
      <c r="PEQ100" s="129"/>
      <c r="PER100" s="129"/>
      <c r="PES100" s="129"/>
      <c r="PET100" s="129"/>
      <c r="PEU100" s="129"/>
      <c r="PEV100" s="129"/>
      <c r="PEW100" s="129"/>
      <c r="PEX100" s="129"/>
      <c r="PEY100" s="129"/>
      <c r="PEZ100" s="129"/>
      <c r="PFA100" s="129"/>
      <c r="PFB100" s="129"/>
      <c r="PFC100" s="129"/>
      <c r="PFD100" s="129"/>
      <c r="PFE100" s="129"/>
      <c r="PFF100" s="129"/>
      <c r="PFG100" s="129"/>
      <c r="PFH100" s="129"/>
      <c r="PFI100" s="129"/>
      <c r="PFJ100" s="129"/>
      <c r="PFK100" s="129"/>
      <c r="PFL100" s="129"/>
      <c r="PFM100" s="129"/>
      <c r="PFN100" s="129"/>
      <c r="PFO100" s="129"/>
      <c r="PFP100" s="129"/>
      <c r="PFQ100" s="129"/>
      <c r="PFR100" s="129"/>
      <c r="PFS100" s="129"/>
      <c r="PFT100" s="129"/>
      <c r="PFU100" s="129"/>
      <c r="PFV100" s="129"/>
      <c r="PFW100" s="129"/>
      <c r="PFX100" s="129"/>
      <c r="PFY100" s="129"/>
      <c r="PFZ100" s="129"/>
      <c r="PGA100" s="129"/>
      <c r="PGB100" s="129"/>
      <c r="PGC100" s="129"/>
      <c r="PGD100" s="129"/>
      <c r="PGE100" s="129"/>
      <c r="PGF100" s="129"/>
      <c r="PGG100" s="129"/>
      <c r="PGH100" s="129"/>
      <c r="PGI100" s="129"/>
      <c r="PGJ100" s="129"/>
      <c r="PGK100" s="129"/>
      <c r="PGL100" s="129"/>
      <c r="PGM100" s="129"/>
      <c r="PGN100" s="129"/>
      <c r="PGO100" s="129"/>
      <c r="PGP100" s="129"/>
      <c r="PGQ100" s="129"/>
      <c r="PGR100" s="129"/>
      <c r="PGS100" s="129"/>
      <c r="PGT100" s="129"/>
      <c r="PGU100" s="129"/>
      <c r="PGV100" s="129"/>
      <c r="PGW100" s="129"/>
      <c r="PGX100" s="129"/>
      <c r="PGY100" s="129"/>
      <c r="PGZ100" s="129"/>
      <c r="PHA100" s="129"/>
      <c r="PHB100" s="129"/>
      <c r="PHC100" s="129"/>
      <c r="PHD100" s="129"/>
      <c r="PHE100" s="129"/>
      <c r="PHF100" s="129"/>
      <c r="PHG100" s="129"/>
      <c r="PHH100" s="129"/>
      <c r="PHI100" s="129"/>
      <c r="PHJ100" s="129"/>
      <c r="PHK100" s="129"/>
      <c r="PHL100" s="129"/>
      <c r="PHM100" s="129"/>
      <c r="PHN100" s="129"/>
      <c r="PHO100" s="129"/>
      <c r="PHP100" s="129"/>
      <c r="PHQ100" s="129"/>
      <c r="PHR100" s="129"/>
      <c r="PHS100" s="129"/>
      <c r="PHT100" s="129"/>
      <c r="PHU100" s="129"/>
      <c r="PHV100" s="129"/>
      <c r="PHW100" s="129"/>
      <c r="PHX100" s="129"/>
      <c r="PHY100" s="129"/>
      <c r="PHZ100" s="129"/>
      <c r="PIA100" s="129"/>
      <c r="PIB100" s="129"/>
      <c r="PIC100" s="129"/>
      <c r="PID100" s="129"/>
      <c r="PIE100" s="129"/>
      <c r="PIF100" s="129"/>
      <c r="PIG100" s="129"/>
      <c r="PIH100" s="129"/>
      <c r="PII100" s="129"/>
      <c r="PIJ100" s="129"/>
      <c r="PIK100" s="129"/>
      <c r="PIL100" s="129"/>
      <c r="PIM100" s="129"/>
      <c r="PIN100" s="129"/>
      <c r="PIO100" s="129"/>
      <c r="PIP100" s="129"/>
      <c r="PIQ100" s="129"/>
      <c r="PIR100" s="129"/>
      <c r="PIS100" s="129"/>
      <c r="PIT100" s="129"/>
      <c r="PIU100" s="129"/>
      <c r="PIV100" s="129"/>
      <c r="PIW100" s="129"/>
      <c r="PIX100" s="129"/>
      <c r="PIY100" s="129"/>
      <c r="PIZ100" s="129"/>
      <c r="PJA100" s="129"/>
      <c r="PJB100" s="129"/>
      <c r="PJC100" s="129"/>
      <c r="PJD100" s="129"/>
      <c r="PJE100" s="129"/>
      <c r="PJF100" s="129"/>
      <c r="PJG100" s="129"/>
      <c r="PJH100" s="129"/>
      <c r="PJI100" s="129"/>
      <c r="PJJ100" s="129"/>
      <c r="PJK100" s="129"/>
      <c r="PJL100" s="129"/>
      <c r="PJM100" s="129"/>
      <c r="PJN100" s="129"/>
      <c r="PJO100" s="129"/>
      <c r="PJP100" s="129"/>
      <c r="PJQ100" s="129"/>
      <c r="PJR100" s="129"/>
      <c r="PJS100" s="129"/>
      <c r="PJT100" s="129"/>
      <c r="PJU100" s="129"/>
      <c r="PJV100" s="129"/>
      <c r="PJW100" s="129"/>
      <c r="PJX100" s="129"/>
      <c r="PJY100" s="129"/>
      <c r="PJZ100" s="129"/>
      <c r="PKA100" s="129"/>
      <c r="PKB100" s="129"/>
      <c r="PKC100" s="129"/>
      <c r="PKD100" s="129"/>
      <c r="PKE100" s="129"/>
      <c r="PKF100" s="129"/>
      <c r="PKG100" s="129"/>
      <c r="PKH100" s="129"/>
      <c r="PKI100" s="129"/>
      <c r="PKJ100" s="129"/>
      <c r="PKK100" s="129"/>
      <c r="PKL100" s="129"/>
      <c r="PKM100" s="129"/>
      <c r="PKN100" s="129"/>
      <c r="PKO100" s="129"/>
      <c r="PKP100" s="129"/>
      <c r="PKQ100" s="129"/>
      <c r="PKR100" s="129"/>
      <c r="PKS100" s="129"/>
      <c r="PKT100" s="129"/>
      <c r="PKU100" s="129"/>
      <c r="PKV100" s="129"/>
      <c r="PKW100" s="129"/>
      <c r="PKX100" s="129"/>
      <c r="PKY100" s="129"/>
      <c r="PKZ100" s="129"/>
      <c r="PLA100" s="129"/>
      <c r="PLB100" s="129"/>
      <c r="PLC100" s="129"/>
      <c r="PLD100" s="129"/>
      <c r="PLE100" s="129"/>
      <c r="PLF100" s="129"/>
      <c r="PLG100" s="129"/>
      <c r="PLH100" s="129"/>
      <c r="PLI100" s="129"/>
      <c r="PLJ100" s="129"/>
      <c r="PLK100" s="129"/>
      <c r="PLL100" s="129"/>
      <c r="PLM100" s="129"/>
      <c r="PLN100" s="129"/>
      <c r="PLO100" s="129"/>
      <c r="PLP100" s="129"/>
      <c r="PLQ100" s="129"/>
      <c r="PLR100" s="129"/>
      <c r="PLS100" s="129"/>
      <c r="PLT100" s="129"/>
      <c r="PLU100" s="129"/>
      <c r="PLV100" s="129"/>
      <c r="PLW100" s="129"/>
      <c r="PLX100" s="129"/>
      <c r="PLY100" s="129"/>
      <c r="PLZ100" s="129"/>
      <c r="PMA100" s="129"/>
      <c r="PMB100" s="129"/>
      <c r="PMC100" s="129"/>
      <c r="PMD100" s="129"/>
      <c r="PME100" s="129"/>
      <c r="PMF100" s="129"/>
      <c r="PMG100" s="129"/>
      <c r="PMH100" s="129"/>
      <c r="PMI100" s="129"/>
      <c r="PMJ100" s="129"/>
      <c r="PMK100" s="129"/>
      <c r="PML100" s="129"/>
      <c r="PMM100" s="129"/>
      <c r="PMN100" s="129"/>
      <c r="PMO100" s="129"/>
      <c r="PMP100" s="129"/>
      <c r="PMQ100" s="129"/>
      <c r="PMR100" s="129"/>
      <c r="PMS100" s="129"/>
      <c r="PMT100" s="129"/>
      <c r="PMU100" s="129"/>
      <c r="PMV100" s="129"/>
      <c r="PMW100" s="129"/>
      <c r="PMX100" s="129"/>
      <c r="PMY100" s="129"/>
      <c r="PMZ100" s="129"/>
      <c r="PNA100" s="129"/>
      <c r="PNB100" s="129"/>
      <c r="PNC100" s="129"/>
      <c r="PND100" s="129"/>
      <c r="PNE100" s="129"/>
      <c r="PNF100" s="129"/>
      <c r="PNG100" s="129"/>
      <c r="PNH100" s="129"/>
      <c r="PNI100" s="129"/>
      <c r="PNJ100" s="129"/>
      <c r="PNK100" s="129"/>
      <c r="PNL100" s="129"/>
      <c r="PNM100" s="129"/>
      <c r="PNN100" s="129"/>
      <c r="PNO100" s="129"/>
      <c r="PNP100" s="129"/>
      <c r="PNQ100" s="129"/>
      <c r="PNR100" s="129"/>
      <c r="PNS100" s="129"/>
      <c r="PNT100" s="129"/>
      <c r="PNU100" s="129"/>
      <c r="PNV100" s="129"/>
      <c r="PNW100" s="129"/>
      <c r="PNX100" s="129"/>
      <c r="PNY100" s="129"/>
      <c r="PNZ100" s="129"/>
      <c r="POA100" s="129"/>
      <c r="POB100" s="129"/>
      <c r="POC100" s="129"/>
      <c r="POD100" s="129"/>
      <c r="POE100" s="129"/>
      <c r="POF100" s="129"/>
      <c r="POG100" s="129"/>
      <c r="POH100" s="129"/>
      <c r="POI100" s="129"/>
      <c r="POJ100" s="129"/>
      <c r="POK100" s="129"/>
      <c r="POL100" s="129"/>
      <c r="POM100" s="129"/>
      <c r="PON100" s="129"/>
      <c r="POO100" s="129"/>
      <c r="POP100" s="129"/>
      <c r="POQ100" s="129"/>
      <c r="POR100" s="129"/>
      <c r="POS100" s="129"/>
      <c r="POT100" s="129"/>
      <c r="POU100" s="129"/>
      <c r="POV100" s="129"/>
      <c r="POW100" s="129"/>
      <c r="POX100" s="129"/>
      <c r="POY100" s="129"/>
      <c r="POZ100" s="129"/>
      <c r="PPA100" s="129"/>
      <c r="PPB100" s="129"/>
      <c r="PPC100" s="129"/>
      <c r="PPD100" s="129"/>
      <c r="PPE100" s="129"/>
      <c r="PPF100" s="129"/>
      <c r="PPG100" s="129"/>
      <c r="PPH100" s="129"/>
      <c r="PPI100" s="129"/>
      <c r="PPJ100" s="129"/>
      <c r="PPK100" s="129"/>
      <c r="PPL100" s="129"/>
      <c r="PPM100" s="129"/>
      <c r="PPN100" s="129"/>
      <c r="PPO100" s="129"/>
      <c r="PPP100" s="129"/>
      <c r="PPQ100" s="129"/>
      <c r="PPR100" s="129"/>
      <c r="PPS100" s="129"/>
      <c r="PPT100" s="129"/>
      <c r="PPU100" s="129"/>
      <c r="PPV100" s="129"/>
      <c r="PPW100" s="129"/>
      <c r="PPX100" s="129"/>
      <c r="PPY100" s="129"/>
      <c r="PPZ100" s="129"/>
      <c r="PQA100" s="129"/>
      <c r="PQB100" s="129"/>
      <c r="PQC100" s="129"/>
      <c r="PQD100" s="129"/>
      <c r="PQE100" s="129"/>
      <c r="PQF100" s="129"/>
      <c r="PQG100" s="129"/>
      <c r="PQH100" s="129"/>
      <c r="PQI100" s="129"/>
      <c r="PQJ100" s="129"/>
      <c r="PQK100" s="129"/>
      <c r="PQL100" s="129"/>
      <c r="PQM100" s="129"/>
      <c r="PQN100" s="129"/>
      <c r="PQO100" s="129"/>
      <c r="PQP100" s="129"/>
      <c r="PQQ100" s="129"/>
      <c r="PQR100" s="129"/>
      <c r="PQS100" s="129"/>
      <c r="PQT100" s="129"/>
      <c r="PQU100" s="129"/>
      <c r="PQV100" s="129"/>
      <c r="PQW100" s="129"/>
      <c r="PQX100" s="129"/>
      <c r="PQY100" s="129"/>
      <c r="PQZ100" s="129"/>
      <c r="PRA100" s="129"/>
      <c r="PRB100" s="129"/>
      <c r="PRC100" s="129"/>
      <c r="PRD100" s="129"/>
      <c r="PRE100" s="129"/>
      <c r="PRF100" s="129"/>
      <c r="PRG100" s="129"/>
      <c r="PRH100" s="129"/>
      <c r="PRI100" s="129"/>
      <c r="PRJ100" s="129"/>
      <c r="PRK100" s="129"/>
      <c r="PRL100" s="129"/>
      <c r="PRM100" s="129"/>
      <c r="PRN100" s="129"/>
      <c r="PRO100" s="129"/>
      <c r="PRP100" s="129"/>
      <c r="PRQ100" s="129"/>
      <c r="PRR100" s="129"/>
      <c r="PRS100" s="129"/>
      <c r="PRT100" s="129"/>
      <c r="PRU100" s="129"/>
      <c r="PRV100" s="129"/>
      <c r="PRW100" s="129"/>
      <c r="PRX100" s="129"/>
      <c r="PRY100" s="129"/>
      <c r="PRZ100" s="129"/>
      <c r="PSA100" s="129"/>
      <c r="PSB100" s="129"/>
      <c r="PSC100" s="129"/>
      <c r="PSD100" s="129"/>
      <c r="PSE100" s="129"/>
      <c r="PSF100" s="129"/>
      <c r="PSG100" s="129"/>
      <c r="PSH100" s="129"/>
      <c r="PSI100" s="129"/>
      <c r="PSJ100" s="129"/>
      <c r="PSK100" s="129"/>
      <c r="PSL100" s="129"/>
      <c r="PSM100" s="129"/>
      <c r="PSN100" s="129"/>
      <c r="PSO100" s="129"/>
      <c r="PSP100" s="129"/>
      <c r="PSQ100" s="129"/>
      <c r="PSR100" s="129"/>
      <c r="PSS100" s="129"/>
      <c r="PST100" s="129"/>
      <c r="PSU100" s="129"/>
      <c r="PSV100" s="129"/>
      <c r="PSW100" s="129"/>
      <c r="PSX100" s="129"/>
      <c r="PSY100" s="129"/>
      <c r="PSZ100" s="129"/>
      <c r="PTA100" s="129"/>
      <c r="PTB100" s="129"/>
      <c r="PTC100" s="129"/>
      <c r="PTD100" s="129"/>
      <c r="PTE100" s="129"/>
      <c r="PTF100" s="129"/>
      <c r="PTG100" s="129"/>
      <c r="PTH100" s="129"/>
      <c r="PTI100" s="129"/>
      <c r="PTJ100" s="129"/>
      <c r="PTK100" s="129"/>
      <c r="PTL100" s="129"/>
      <c r="PTM100" s="129"/>
      <c r="PTN100" s="129"/>
      <c r="PTO100" s="129"/>
      <c r="PTP100" s="129"/>
      <c r="PTQ100" s="129"/>
      <c r="PTR100" s="129"/>
      <c r="PTS100" s="129"/>
      <c r="PTT100" s="129"/>
      <c r="PTU100" s="129"/>
      <c r="PTV100" s="129"/>
      <c r="PTW100" s="129"/>
      <c r="PTX100" s="129"/>
      <c r="PTY100" s="129"/>
      <c r="PTZ100" s="129"/>
      <c r="PUA100" s="129"/>
      <c r="PUB100" s="129"/>
      <c r="PUC100" s="129"/>
      <c r="PUD100" s="129"/>
      <c r="PUE100" s="129"/>
      <c r="PUF100" s="129"/>
      <c r="PUG100" s="129"/>
      <c r="PUH100" s="129"/>
      <c r="PUI100" s="129"/>
      <c r="PUJ100" s="129"/>
      <c r="PUK100" s="129"/>
      <c r="PUL100" s="129"/>
      <c r="PUM100" s="129"/>
      <c r="PUN100" s="129"/>
      <c r="PUO100" s="129"/>
      <c r="PUP100" s="129"/>
      <c r="PUQ100" s="129"/>
      <c r="PUR100" s="129"/>
      <c r="PUS100" s="129"/>
      <c r="PUT100" s="129"/>
      <c r="PUU100" s="129"/>
      <c r="PUV100" s="129"/>
      <c r="PUW100" s="129"/>
      <c r="PUX100" s="129"/>
      <c r="PUY100" s="129"/>
      <c r="PUZ100" s="129"/>
      <c r="PVA100" s="129"/>
      <c r="PVB100" s="129"/>
      <c r="PVC100" s="129"/>
      <c r="PVD100" s="129"/>
      <c r="PVE100" s="129"/>
      <c r="PVF100" s="129"/>
      <c r="PVG100" s="129"/>
      <c r="PVH100" s="129"/>
      <c r="PVI100" s="129"/>
      <c r="PVJ100" s="129"/>
      <c r="PVK100" s="129"/>
      <c r="PVL100" s="129"/>
      <c r="PVM100" s="129"/>
      <c r="PVN100" s="129"/>
      <c r="PVO100" s="129"/>
      <c r="PVP100" s="129"/>
      <c r="PVQ100" s="129"/>
      <c r="PVR100" s="129"/>
      <c r="PVS100" s="129"/>
      <c r="PVT100" s="129"/>
      <c r="PVU100" s="129"/>
      <c r="PVV100" s="129"/>
      <c r="PVW100" s="129"/>
      <c r="PVX100" s="129"/>
      <c r="PVY100" s="129"/>
      <c r="PVZ100" s="129"/>
      <c r="PWA100" s="129"/>
      <c r="PWB100" s="129"/>
      <c r="PWC100" s="129"/>
      <c r="PWD100" s="129"/>
      <c r="PWE100" s="129"/>
      <c r="PWF100" s="129"/>
      <c r="PWG100" s="129"/>
      <c r="PWH100" s="129"/>
      <c r="PWI100" s="129"/>
      <c r="PWJ100" s="129"/>
      <c r="PWK100" s="129"/>
      <c r="PWL100" s="129"/>
      <c r="PWM100" s="129"/>
      <c r="PWN100" s="129"/>
      <c r="PWO100" s="129"/>
      <c r="PWP100" s="129"/>
      <c r="PWQ100" s="129"/>
      <c r="PWR100" s="129"/>
      <c r="PWS100" s="129"/>
      <c r="PWT100" s="129"/>
      <c r="PWU100" s="129"/>
      <c r="PWV100" s="129"/>
      <c r="PWW100" s="129"/>
      <c r="PWX100" s="129"/>
      <c r="PWY100" s="129"/>
      <c r="PWZ100" s="129"/>
      <c r="PXA100" s="129"/>
      <c r="PXB100" s="129"/>
      <c r="PXC100" s="129"/>
      <c r="PXD100" s="129"/>
      <c r="PXE100" s="129"/>
      <c r="PXF100" s="129"/>
      <c r="PXG100" s="129"/>
      <c r="PXH100" s="129"/>
      <c r="PXI100" s="129"/>
      <c r="PXJ100" s="129"/>
      <c r="PXK100" s="129"/>
      <c r="PXL100" s="129"/>
      <c r="PXM100" s="129"/>
      <c r="PXN100" s="129"/>
      <c r="PXO100" s="129"/>
      <c r="PXP100" s="129"/>
      <c r="PXQ100" s="129"/>
      <c r="PXR100" s="129"/>
      <c r="PXS100" s="129"/>
      <c r="PXT100" s="129"/>
      <c r="PXU100" s="129"/>
      <c r="PXV100" s="129"/>
      <c r="PXW100" s="129"/>
      <c r="PXX100" s="129"/>
      <c r="PXY100" s="129"/>
      <c r="PXZ100" s="129"/>
      <c r="PYA100" s="129"/>
      <c r="PYB100" s="129"/>
      <c r="PYC100" s="129"/>
      <c r="PYD100" s="129"/>
      <c r="PYE100" s="129"/>
      <c r="PYF100" s="129"/>
      <c r="PYG100" s="129"/>
      <c r="PYH100" s="129"/>
      <c r="PYI100" s="129"/>
      <c r="PYJ100" s="129"/>
      <c r="PYK100" s="129"/>
      <c r="PYL100" s="129"/>
      <c r="PYM100" s="129"/>
      <c r="PYN100" s="129"/>
      <c r="PYO100" s="129"/>
      <c r="PYP100" s="129"/>
      <c r="PYQ100" s="129"/>
      <c r="PYR100" s="129"/>
      <c r="PYS100" s="129"/>
      <c r="PYT100" s="129"/>
      <c r="PYU100" s="129"/>
      <c r="PYV100" s="129"/>
      <c r="PYW100" s="129"/>
      <c r="PYX100" s="129"/>
      <c r="PYY100" s="129"/>
      <c r="PYZ100" s="129"/>
      <c r="PZA100" s="129"/>
      <c r="PZB100" s="129"/>
      <c r="PZC100" s="129"/>
      <c r="PZD100" s="129"/>
      <c r="PZE100" s="129"/>
      <c r="PZF100" s="129"/>
      <c r="PZG100" s="129"/>
      <c r="PZH100" s="129"/>
      <c r="PZI100" s="129"/>
      <c r="PZJ100" s="129"/>
      <c r="PZK100" s="129"/>
      <c r="PZL100" s="129"/>
      <c r="PZM100" s="129"/>
      <c r="PZN100" s="129"/>
      <c r="PZO100" s="129"/>
      <c r="PZP100" s="129"/>
      <c r="PZQ100" s="129"/>
      <c r="PZR100" s="129"/>
      <c r="PZS100" s="129"/>
      <c r="PZT100" s="129"/>
      <c r="PZU100" s="129"/>
      <c r="PZV100" s="129"/>
      <c r="PZW100" s="129"/>
      <c r="PZX100" s="129"/>
      <c r="PZY100" s="129"/>
      <c r="PZZ100" s="129"/>
      <c r="QAA100" s="129"/>
      <c r="QAB100" s="129"/>
      <c r="QAC100" s="129"/>
      <c r="QAD100" s="129"/>
      <c r="QAE100" s="129"/>
      <c r="QAF100" s="129"/>
      <c r="QAG100" s="129"/>
      <c r="QAH100" s="129"/>
      <c r="QAI100" s="129"/>
      <c r="QAJ100" s="129"/>
      <c r="QAK100" s="129"/>
      <c r="QAL100" s="129"/>
      <c r="QAM100" s="129"/>
      <c r="QAN100" s="129"/>
      <c r="QAO100" s="129"/>
      <c r="QAP100" s="129"/>
      <c r="QAQ100" s="129"/>
      <c r="QAR100" s="129"/>
      <c r="QAS100" s="129"/>
      <c r="QAT100" s="129"/>
      <c r="QAU100" s="129"/>
      <c r="QAV100" s="129"/>
      <c r="QAW100" s="129"/>
      <c r="QAX100" s="129"/>
      <c r="QAY100" s="129"/>
      <c r="QAZ100" s="129"/>
      <c r="QBA100" s="129"/>
      <c r="QBB100" s="129"/>
      <c r="QBC100" s="129"/>
      <c r="QBD100" s="129"/>
      <c r="QBE100" s="129"/>
      <c r="QBF100" s="129"/>
      <c r="QBG100" s="129"/>
      <c r="QBH100" s="129"/>
      <c r="QBI100" s="129"/>
      <c r="QBJ100" s="129"/>
      <c r="QBK100" s="129"/>
      <c r="QBL100" s="129"/>
      <c r="QBM100" s="129"/>
      <c r="QBN100" s="129"/>
      <c r="QBO100" s="129"/>
      <c r="QBP100" s="129"/>
      <c r="QBQ100" s="129"/>
      <c r="QBR100" s="129"/>
      <c r="QBS100" s="129"/>
      <c r="QBT100" s="129"/>
      <c r="QBU100" s="129"/>
      <c r="QBV100" s="129"/>
      <c r="QBW100" s="129"/>
      <c r="QBX100" s="129"/>
      <c r="QBY100" s="129"/>
      <c r="QBZ100" s="129"/>
      <c r="QCA100" s="129"/>
      <c r="QCB100" s="129"/>
      <c r="QCC100" s="129"/>
      <c r="QCD100" s="129"/>
      <c r="QCE100" s="129"/>
      <c r="QCF100" s="129"/>
      <c r="QCG100" s="129"/>
      <c r="QCH100" s="129"/>
      <c r="QCI100" s="129"/>
      <c r="QCJ100" s="129"/>
      <c r="QCK100" s="129"/>
      <c r="QCL100" s="129"/>
      <c r="QCM100" s="129"/>
      <c r="QCN100" s="129"/>
      <c r="QCO100" s="129"/>
      <c r="QCP100" s="129"/>
      <c r="QCQ100" s="129"/>
      <c r="QCR100" s="129"/>
      <c r="QCS100" s="129"/>
      <c r="QCT100" s="129"/>
      <c r="QCU100" s="129"/>
      <c r="QCV100" s="129"/>
      <c r="QCW100" s="129"/>
      <c r="QCX100" s="129"/>
      <c r="QCY100" s="129"/>
      <c r="QCZ100" s="129"/>
      <c r="QDA100" s="129"/>
      <c r="QDB100" s="129"/>
      <c r="QDC100" s="129"/>
      <c r="QDD100" s="129"/>
      <c r="QDE100" s="129"/>
      <c r="QDF100" s="129"/>
      <c r="QDG100" s="129"/>
      <c r="QDH100" s="129"/>
      <c r="QDI100" s="129"/>
      <c r="QDJ100" s="129"/>
      <c r="QDK100" s="129"/>
      <c r="QDL100" s="129"/>
      <c r="QDM100" s="129"/>
      <c r="QDN100" s="129"/>
      <c r="QDO100" s="129"/>
      <c r="QDP100" s="129"/>
      <c r="QDQ100" s="129"/>
      <c r="QDR100" s="129"/>
      <c r="QDS100" s="129"/>
      <c r="QDT100" s="129"/>
      <c r="QDU100" s="129"/>
      <c r="QDV100" s="129"/>
      <c r="QDW100" s="129"/>
      <c r="QDX100" s="129"/>
      <c r="QDY100" s="129"/>
      <c r="QDZ100" s="129"/>
      <c r="QEA100" s="129"/>
      <c r="QEB100" s="129"/>
      <c r="QEC100" s="129"/>
      <c r="QED100" s="129"/>
      <c r="QEE100" s="129"/>
      <c r="QEF100" s="129"/>
      <c r="QEG100" s="129"/>
      <c r="QEH100" s="129"/>
      <c r="QEI100" s="129"/>
      <c r="QEJ100" s="129"/>
      <c r="QEK100" s="129"/>
      <c r="QEL100" s="129"/>
      <c r="QEM100" s="129"/>
      <c r="QEN100" s="129"/>
      <c r="QEO100" s="129"/>
      <c r="QEP100" s="129"/>
      <c r="QEQ100" s="129"/>
      <c r="QER100" s="129"/>
      <c r="QES100" s="129"/>
      <c r="QET100" s="129"/>
      <c r="QEU100" s="129"/>
      <c r="QEV100" s="129"/>
      <c r="QEW100" s="129"/>
      <c r="QEX100" s="129"/>
      <c r="QEY100" s="129"/>
      <c r="QEZ100" s="129"/>
      <c r="QFA100" s="129"/>
      <c r="QFB100" s="129"/>
      <c r="QFC100" s="129"/>
      <c r="QFD100" s="129"/>
      <c r="QFE100" s="129"/>
      <c r="QFF100" s="129"/>
      <c r="QFG100" s="129"/>
      <c r="QFH100" s="129"/>
      <c r="QFI100" s="129"/>
      <c r="QFJ100" s="129"/>
      <c r="QFK100" s="129"/>
      <c r="QFL100" s="129"/>
      <c r="QFM100" s="129"/>
      <c r="QFN100" s="129"/>
      <c r="QFO100" s="129"/>
      <c r="QFP100" s="129"/>
      <c r="QFQ100" s="129"/>
      <c r="QFR100" s="129"/>
      <c r="QFS100" s="129"/>
      <c r="QFT100" s="129"/>
      <c r="QFU100" s="129"/>
      <c r="QFV100" s="129"/>
      <c r="QFW100" s="129"/>
      <c r="QFX100" s="129"/>
      <c r="QFY100" s="129"/>
      <c r="QFZ100" s="129"/>
      <c r="QGA100" s="129"/>
      <c r="QGB100" s="129"/>
      <c r="QGC100" s="129"/>
      <c r="QGD100" s="129"/>
      <c r="QGE100" s="129"/>
      <c r="QGF100" s="129"/>
      <c r="QGG100" s="129"/>
      <c r="QGH100" s="129"/>
      <c r="QGI100" s="129"/>
      <c r="QGJ100" s="129"/>
      <c r="QGK100" s="129"/>
      <c r="QGL100" s="129"/>
      <c r="QGM100" s="129"/>
      <c r="QGN100" s="129"/>
      <c r="QGO100" s="129"/>
      <c r="QGP100" s="129"/>
      <c r="QGQ100" s="129"/>
      <c r="QGR100" s="129"/>
      <c r="QGS100" s="129"/>
      <c r="QGT100" s="129"/>
      <c r="QGU100" s="129"/>
      <c r="QGV100" s="129"/>
      <c r="QGW100" s="129"/>
      <c r="QGX100" s="129"/>
      <c r="QGY100" s="129"/>
      <c r="QGZ100" s="129"/>
      <c r="QHA100" s="129"/>
      <c r="QHB100" s="129"/>
      <c r="QHC100" s="129"/>
      <c r="QHD100" s="129"/>
      <c r="QHE100" s="129"/>
      <c r="QHF100" s="129"/>
      <c r="QHG100" s="129"/>
      <c r="QHH100" s="129"/>
      <c r="QHI100" s="129"/>
      <c r="QHJ100" s="129"/>
      <c r="QHK100" s="129"/>
      <c r="QHL100" s="129"/>
      <c r="QHM100" s="129"/>
      <c r="QHN100" s="129"/>
      <c r="QHO100" s="129"/>
      <c r="QHP100" s="129"/>
      <c r="QHQ100" s="129"/>
      <c r="QHR100" s="129"/>
      <c r="QHS100" s="129"/>
      <c r="QHT100" s="129"/>
      <c r="QHU100" s="129"/>
      <c r="QHV100" s="129"/>
      <c r="QHW100" s="129"/>
      <c r="QHX100" s="129"/>
      <c r="QHY100" s="129"/>
      <c r="QHZ100" s="129"/>
      <c r="QIA100" s="129"/>
      <c r="QIB100" s="129"/>
      <c r="QIC100" s="129"/>
      <c r="QID100" s="129"/>
      <c r="QIE100" s="129"/>
      <c r="QIF100" s="129"/>
      <c r="QIG100" s="129"/>
      <c r="QIH100" s="129"/>
      <c r="QII100" s="129"/>
      <c r="QIJ100" s="129"/>
      <c r="QIK100" s="129"/>
      <c r="QIL100" s="129"/>
      <c r="QIM100" s="129"/>
      <c r="QIN100" s="129"/>
      <c r="QIO100" s="129"/>
      <c r="QIP100" s="129"/>
      <c r="QIQ100" s="129"/>
      <c r="QIR100" s="129"/>
      <c r="QIS100" s="129"/>
      <c r="QIT100" s="129"/>
      <c r="QIU100" s="129"/>
      <c r="QIV100" s="129"/>
      <c r="QIW100" s="129"/>
      <c r="QIX100" s="129"/>
      <c r="QIY100" s="129"/>
      <c r="QIZ100" s="129"/>
      <c r="QJA100" s="129"/>
      <c r="QJB100" s="129"/>
      <c r="QJC100" s="129"/>
      <c r="QJD100" s="129"/>
      <c r="QJE100" s="129"/>
      <c r="QJF100" s="129"/>
      <c r="QJG100" s="129"/>
      <c r="QJH100" s="129"/>
      <c r="QJI100" s="129"/>
      <c r="QJJ100" s="129"/>
      <c r="QJK100" s="129"/>
      <c r="QJL100" s="129"/>
      <c r="QJM100" s="129"/>
      <c r="QJN100" s="129"/>
      <c r="QJO100" s="129"/>
      <c r="QJP100" s="129"/>
      <c r="QJQ100" s="129"/>
      <c r="QJR100" s="129"/>
      <c r="QJS100" s="129"/>
      <c r="QJT100" s="129"/>
      <c r="QJU100" s="129"/>
      <c r="QJV100" s="129"/>
      <c r="QJW100" s="129"/>
      <c r="QJX100" s="129"/>
      <c r="QJY100" s="129"/>
      <c r="QJZ100" s="129"/>
      <c r="QKA100" s="129"/>
      <c r="QKB100" s="129"/>
      <c r="QKC100" s="129"/>
      <c r="QKD100" s="129"/>
      <c r="QKE100" s="129"/>
      <c r="QKF100" s="129"/>
      <c r="QKG100" s="129"/>
      <c r="QKH100" s="129"/>
      <c r="QKI100" s="129"/>
      <c r="QKJ100" s="129"/>
      <c r="QKK100" s="129"/>
      <c r="QKL100" s="129"/>
      <c r="QKM100" s="129"/>
      <c r="QKN100" s="129"/>
      <c r="QKO100" s="129"/>
      <c r="QKP100" s="129"/>
      <c r="QKQ100" s="129"/>
      <c r="QKR100" s="129"/>
      <c r="QKS100" s="129"/>
      <c r="QKT100" s="129"/>
      <c r="QKU100" s="129"/>
      <c r="QKV100" s="129"/>
      <c r="QKW100" s="129"/>
      <c r="QKX100" s="129"/>
      <c r="QKY100" s="129"/>
      <c r="QKZ100" s="129"/>
      <c r="QLA100" s="129"/>
      <c r="QLB100" s="129"/>
      <c r="QLC100" s="129"/>
      <c r="QLD100" s="129"/>
      <c r="QLE100" s="129"/>
      <c r="QLF100" s="129"/>
      <c r="QLG100" s="129"/>
      <c r="QLH100" s="129"/>
      <c r="QLI100" s="129"/>
      <c r="QLJ100" s="129"/>
      <c r="QLK100" s="129"/>
      <c r="QLL100" s="129"/>
      <c r="QLM100" s="129"/>
      <c r="QLN100" s="129"/>
      <c r="QLO100" s="129"/>
      <c r="QLP100" s="129"/>
      <c r="QLQ100" s="129"/>
      <c r="QLR100" s="129"/>
      <c r="QLS100" s="129"/>
      <c r="QLT100" s="129"/>
      <c r="QLU100" s="129"/>
      <c r="QLV100" s="129"/>
      <c r="QLW100" s="129"/>
      <c r="QLX100" s="129"/>
      <c r="QLY100" s="129"/>
      <c r="QLZ100" s="129"/>
      <c r="QMA100" s="129"/>
      <c r="QMB100" s="129"/>
      <c r="QMC100" s="129"/>
      <c r="QMD100" s="129"/>
      <c r="QME100" s="129"/>
      <c r="QMF100" s="129"/>
      <c r="QMG100" s="129"/>
      <c r="QMH100" s="129"/>
      <c r="QMI100" s="129"/>
      <c r="QMJ100" s="129"/>
      <c r="QMK100" s="129"/>
      <c r="QML100" s="129"/>
      <c r="QMM100" s="129"/>
      <c r="QMN100" s="129"/>
      <c r="QMO100" s="129"/>
      <c r="QMP100" s="129"/>
      <c r="QMQ100" s="129"/>
      <c r="QMR100" s="129"/>
      <c r="QMS100" s="129"/>
      <c r="QMT100" s="129"/>
      <c r="QMU100" s="129"/>
      <c r="QMV100" s="129"/>
      <c r="QMW100" s="129"/>
      <c r="QMX100" s="129"/>
      <c r="QMY100" s="129"/>
      <c r="QMZ100" s="129"/>
      <c r="QNA100" s="129"/>
      <c r="QNB100" s="129"/>
      <c r="QNC100" s="129"/>
      <c r="QND100" s="129"/>
      <c r="QNE100" s="129"/>
      <c r="QNF100" s="129"/>
      <c r="QNG100" s="129"/>
      <c r="QNH100" s="129"/>
      <c r="QNI100" s="129"/>
      <c r="QNJ100" s="129"/>
      <c r="QNK100" s="129"/>
      <c r="QNL100" s="129"/>
      <c r="QNM100" s="129"/>
      <c r="QNN100" s="129"/>
      <c r="QNO100" s="129"/>
      <c r="QNP100" s="129"/>
      <c r="QNQ100" s="129"/>
      <c r="QNR100" s="129"/>
      <c r="QNS100" s="129"/>
      <c r="QNT100" s="129"/>
      <c r="QNU100" s="129"/>
      <c r="QNV100" s="129"/>
      <c r="QNW100" s="129"/>
      <c r="QNX100" s="129"/>
      <c r="QNY100" s="129"/>
      <c r="QNZ100" s="129"/>
      <c r="QOA100" s="129"/>
      <c r="QOB100" s="129"/>
      <c r="QOC100" s="129"/>
      <c r="QOD100" s="129"/>
      <c r="QOE100" s="129"/>
      <c r="QOF100" s="129"/>
      <c r="QOG100" s="129"/>
      <c r="QOH100" s="129"/>
      <c r="QOI100" s="129"/>
      <c r="QOJ100" s="129"/>
      <c r="QOK100" s="129"/>
      <c r="QOL100" s="129"/>
      <c r="QOM100" s="129"/>
      <c r="QON100" s="129"/>
      <c r="QOO100" s="129"/>
      <c r="QOP100" s="129"/>
      <c r="QOQ100" s="129"/>
      <c r="QOR100" s="129"/>
      <c r="QOS100" s="129"/>
      <c r="QOT100" s="129"/>
      <c r="QOU100" s="129"/>
      <c r="QOV100" s="129"/>
      <c r="QOW100" s="129"/>
      <c r="QOX100" s="129"/>
      <c r="QOY100" s="129"/>
      <c r="QOZ100" s="129"/>
      <c r="QPA100" s="129"/>
      <c r="QPB100" s="129"/>
      <c r="QPC100" s="129"/>
      <c r="QPD100" s="129"/>
      <c r="QPE100" s="129"/>
      <c r="QPF100" s="129"/>
      <c r="QPG100" s="129"/>
      <c r="QPH100" s="129"/>
      <c r="QPI100" s="129"/>
      <c r="QPJ100" s="129"/>
      <c r="QPK100" s="129"/>
      <c r="QPL100" s="129"/>
      <c r="QPM100" s="129"/>
      <c r="QPN100" s="129"/>
      <c r="QPO100" s="129"/>
      <c r="QPP100" s="129"/>
      <c r="QPQ100" s="129"/>
      <c r="QPR100" s="129"/>
      <c r="QPS100" s="129"/>
      <c r="QPT100" s="129"/>
      <c r="QPU100" s="129"/>
      <c r="QPV100" s="129"/>
      <c r="QPW100" s="129"/>
      <c r="QPX100" s="129"/>
      <c r="QPY100" s="129"/>
      <c r="QPZ100" s="129"/>
      <c r="QQA100" s="129"/>
      <c r="QQB100" s="129"/>
      <c r="QQC100" s="129"/>
      <c r="QQD100" s="129"/>
      <c r="QQE100" s="129"/>
      <c r="QQF100" s="129"/>
      <c r="QQG100" s="129"/>
      <c r="QQH100" s="129"/>
      <c r="QQI100" s="129"/>
      <c r="QQJ100" s="129"/>
      <c r="QQK100" s="129"/>
      <c r="QQL100" s="129"/>
      <c r="QQM100" s="129"/>
      <c r="QQN100" s="129"/>
      <c r="QQO100" s="129"/>
      <c r="QQP100" s="129"/>
      <c r="QQQ100" s="129"/>
      <c r="QQR100" s="129"/>
      <c r="QQS100" s="129"/>
      <c r="QQT100" s="129"/>
      <c r="QQU100" s="129"/>
      <c r="QQV100" s="129"/>
      <c r="QQW100" s="129"/>
      <c r="QQX100" s="129"/>
      <c r="QQY100" s="129"/>
      <c r="QQZ100" s="129"/>
      <c r="QRA100" s="129"/>
      <c r="QRB100" s="129"/>
      <c r="QRC100" s="129"/>
      <c r="QRD100" s="129"/>
      <c r="QRE100" s="129"/>
      <c r="QRF100" s="129"/>
      <c r="QRG100" s="129"/>
      <c r="QRH100" s="129"/>
      <c r="QRI100" s="129"/>
      <c r="QRJ100" s="129"/>
      <c r="QRK100" s="129"/>
      <c r="QRL100" s="129"/>
      <c r="QRM100" s="129"/>
      <c r="QRN100" s="129"/>
      <c r="QRO100" s="129"/>
      <c r="QRP100" s="129"/>
      <c r="QRQ100" s="129"/>
      <c r="QRR100" s="129"/>
      <c r="QRS100" s="129"/>
      <c r="QRT100" s="129"/>
      <c r="QRU100" s="129"/>
      <c r="QRV100" s="129"/>
      <c r="QRW100" s="129"/>
      <c r="QRX100" s="129"/>
      <c r="QRY100" s="129"/>
      <c r="QRZ100" s="129"/>
      <c r="QSA100" s="129"/>
      <c r="QSB100" s="129"/>
      <c r="QSC100" s="129"/>
      <c r="QSD100" s="129"/>
      <c r="QSE100" s="129"/>
      <c r="QSF100" s="129"/>
      <c r="QSG100" s="129"/>
      <c r="QSH100" s="129"/>
      <c r="QSI100" s="129"/>
      <c r="QSJ100" s="129"/>
      <c r="QSK100" s="129"/>
      <c r="QSL100" s="129"/>
      <c r="QSM100" s="129"/>
      <c r="QSN100" s="129"/>
      <c r="QSO100" s="129"/>
      <c r="QSP100" s="129"/>
      <c r="QSQ100" s="129"/>
      <c r="QSR100" s="129"/>
      <c r="QSS100" s="129"/>
      <c r="QST100" s="129"/>
      <c r="QSU100" s="129"/>
      <c r="QSV100" s="129"/>
      <c r="QSW100" s="129"/>
      <c r="QSX100" s="129"/>
      <c r="QSY100" s="129"/>
      <c r="QSZ100" s="129"/>
      <c r="QTA100" s="129"/>
      <c r="QTB100" s="129"/>
      <c r="QTC100" s="129"/>
      <c r="QTD100" s="129"/>
      <c r="QTE100" s="129"/>
      <c r="QTF100" s="129"/>
      <c r="QTG100" s="129"/>
      <c r="QTH100" s="129"/>
      <c r="QTI100" s="129"/>
      <c r="QTJ100" s="129"/>
      <c r="QTK100" s="129"/>
      <c r="QTL100" s="129"/>
      <c r="QTM100" s="129"/>
      <c r="QTN100" s="129"/>
      <c r="QTO100" s="129"/>
      <c r="QTP100" s="129"/>
      <c r="QTQ100" s="129"/>
      <c r="QTR100" s="129"/>
      <c r="QTS100" s="129"/>
      <c r="QTT100" s="129"/>
      <c r="QTU100" s="129"/>
      <c r="QTV100" s="129"/>
      <c r="QTW100" s="129"/>
      <c r="QTX100" s="129"/>
      <c r="QTY100" s="129"/>
      <c r="QTZ100" s="129"/>
      <c r="QUA100" s="129"/>
      <c r="QUB100" s="129"/>
      <c r="QUC100" s="129"/>
      <c r="QUD100" s="129"/>
      <c r="QUE100" s="129"/>
      <c r="QUF100" s="129"/>
      <c r="QUG100" s="129"/>
      <c r="QUH100" s="129"/>
      <c r="QUI100" s="129"/>
      <c r="QUJ100" s="129"/>
      <c r="QUK100" s="129"/>
      <c r="QUL100" s="129"/>
      <c r="QUM100" s="129"/>
      <c r="QUN100" s="129"/>
      <c r="QUO100" s="129"/>
      <c r="QUP100" s="129"/>
      <c r="QUQ100" s="129"/>
      <c r="QUR100" s="129"/>
      <c r="QUS100" s="129"/>
      <c r="QUT100" s="129"/>
      <c r="QUU100" s="129"/>
      <c r="QUV100" s="129"/>
      <c r="QUW100" s="129"/>
      <c r="QUX100" s="129"/>
      <c r="QUY100" s="129"/>
      <c r="QUZ100" s="129"/>
      <c r="QVA100" s="129"/>
      <c r="QVB100" s="129"/>
      <c r="QVC100" s="129"/>
      <c r="QVD100" s="129"/>
      <c r="QVE100" s="129"/>
      <c r="QVF100" s="129"/>
      <c r="QVG100" s="129"/>
      <c r="QVH100" s="129"/>
      <c r="QVI100" s="129"/>
      <c r="QVJ100" s="129"/>
      <c r="QVK100" s="129"/>
      <c r="QVL100" s="129"/>
      <c r="QVM100" s="129"/>
      <c r="QVN100" s="129"/>
      <c r="QVO100" s="129"/>
      <c r="QVP100" s="129"/>
      <c r="QVQ100" s="129"/>
      <c r="QVR100" s="129"/>
      <c r="QVS100" s="129"/>
      <c r="QVT100" s="129"/>
      <c r="QVU100" s="129"/>
      <c r="QVV100" s="129"/>
      <c r="QVW100" s="129"/>
      <c r="QVX100" s="129"/>
      <c r="QVY100" s="129"/>
      <c r="QVZ100" s="129"/>
      <c r="QWA100" s="129"/>
      <c r="QWB100" s="129"/>
      <c r="QWC100" s="129"/>
      <c r="QWD100" s="129"/>
      <c r="QWE100" s="129"/>
      <c r="QWF100" s="129"/>
      <c r="QWG100" s="129"/>
      <c r="QWH100" s="129"/>
      <c r="QWI100" s="129"/>
      <c r="QWJ100" s="129"/>
      <c r="QWK100" s="129"/>
      <c r="QWL100" s="129"/>
      <c r="QWM100" s="129"/>
      <c r="QWN100" s="129"/>
      <c r="QWO100" s="129"/>
      <c r="QWP100" s="129"/>
      <c r="QWQ100" s="129"/>
      <c r="QWR100" s="129"/>
      <c r="QWS100" s="129"/>
      <c r="QWT100" s="129"/>
      <c r="QWU100" s="129"/>
      <c r="QWV100" s="129"/>
      <c r="QWW100" s="129"/>
      <c r="QWX100" s="129"/>
      <c r="QWY100" s="129"/>
      <c r="QWZ100" s="129"/>
      <c r="QXA100" s="129"/>
      <c r="QXB100" s="129"/>
      <c r="QXC100" s="129"/>
      <c r="QXD100" s="129"/>
      <c r="QXE100" s="129"/>
      <c r="QXF100" s="129"/>
      <c r="QXG100" s="129"/>
      <c r="QXH100" s="129"/>
      <c r="QXI100" s="129"/>
      <c r="QXJ100" s="129"/>
      <c r="QXK100" s="129"/>
      <c r="QXL100" s="129"/>
      <c r="QXM100" s="129"/>
      <c r="QXN100" s="129"/>
      <c r="QXO100" s="129"/>
      <c r="QXP100" s="129"/>
      <c r="QXQ100" s="129"/>
      <c r="QXR100" s="129"/>
      <c r="QXS100" s="129"/>
      <c r="QXT100" s="129"/>
      <c r="QXU100" s="129"/>
      <c r="QXV100" s="129"/>
      <c r="QXW100" s="129"/>
      <c r="QXX100" s="129"/>
      <c r="QXY100" s="129"/>
      <c r="QXZ100" s="129"/>
      <c r="QYA100" s="129"/>
      <c r="QYB100" s="129"/>
      <c r="QYC100" s="129"/>
      <c r="QYD100" s="129"/>
      <c r="QYE100" s="129"/>
      <c r="QYF100" s="129"/>
      <c r="QYG100" s="129"/>
      <c r="QYH100" s="129"/>
      <c r="QYI100" s="129"/>
      <c r="QYJ100" s="129"/>
      <c r="QYK100" s="129"/>
      <c r="QYL100" s="129"/>
      <c r="QYM100" s="129"/>
      <c r="QYN100" s="129"/>
      <c r="QYO100" s="129"/>
      <c r="QYP100" s="129"/>
      <c r="QYQ100" s="129"/>
      <c r="QYR100" s="129"/>
      <c r="QYS100" s="129"/>
      <c r="QYT100" s="129"/>
      <c r="QYU100" s="129"/>
      <c r="QYV100" s="129"/>
      <c r="QYW100" s="129"/>
      <c r="QYX100" s="129"/>
      <c r="QYY100" s="129"/>
      <c r="QYZ100" s="129"/>
      <c r="QZA100" s="129"/>
      <c r="QZB100" s="129"/>
      <c r="QZC100" s="129"/>
      <c r="QZD100" s="129"/>
      <c r="QZE100" s="129"/>
      <c r="QZF100" s="129"/>
      <c r="QZG100" s="129"/>
      <c r="QZH100" s="129"/>
      <c r="QZI100" s="129"/>
      <c r="QZJ100" s="129"/>
      <c r="QZK100" s="129"/>
      <c r="QZL100" s="129"/>
      <c r="QZM100" s="129"/>
      <c r="QZN100" s="129"/>
      <c r="QZO100" s="129"/>
      <c r="QZP100" s="129"/>
      <c r="QZQ100" s="129"/>
      <c r="QZR100" s="129"/>
      <c r="QZS100" s="129"/>
      <c r="QZT100" s="129"/>
      <c r="QZU100" s="129"/>
      <c r="QZV100" s="129"/>
      <c r="QZW100" s="129"/>
      <c r="QZX100" s="129"/>
      <c r="QZY100" s="129"/>
      <c r="QZZ100" s="129"/>
      <c r="RAA100" s="129"/>
      <c r="RAB100" s="129"/>
      <c r="RAC100" s="129"/>
      <c r="RAD100" s="129"/>
      <c r="RAE100" s="129"/>
      <c r="RAF100" s="129"/>
      <c r="RAG100" s="129"/>
      <c r="RAH100" s="129"/>
      <c r="RAI100" s="129"/>
      <c r="RAJ100" s="129"/>
      <c r="RAK100" s="129"/>
      <c r="RAL100" s="129"/>
      <c r="RAM100" s="129"/>
      <c r="RAN100" s="129"/>
      <c r="RAO100" s="129"/>
      <c r="RAP100" s="129"/>
      <c r="RAQ100" s="129"/>
      <c r="RAR100" s="129"/>
      <c r="RAS100" s="129"/>
      <c r="RAT100" s="129"/>
      <c r="RAU100" s="129"/>
      <c r="RAV100" s="129"/>
      <c r="RAW100" s="129"/>
      <c r="RAX100" s="129"/>
      <c r="RAY100" s="129"/>
      <c r="RAZ100" s="129"/>
      <c r="RBA100" s="129"/>
      <c r="RBB100" s="129"/>
      <c r="RBC100" s="129"/>
      <c r="RBD100" s="129"/>
      <c r="RBE100" s="129"/>
      <c r="RBF100" s="129"/>
      <c r="RBG100" s="129"/>
      <c r="RBH100" s="129"/>
      <c r="RBI100" s="129"/>
      <c r="RBJ100" s="129"/>
      <c r="RBK100" s="129"/>
      <c r="RBL100" s="129"/>
      <c r="RBM100" s="129"/>
      <c r="RBN100" s="129"/>
      <c r="RBO100" s="129"/>
      <c r="RBP100" s="129"/>
      <c r="RBQ100" s="129"/>
      <c r="RBR100" s="129"/>
      <c r="RBS100" s="129"/>
      <c r="RBT100" s="129"/>
      <c r="RBU100" s="129"/>
      <c r="RBV100" s="129"/>
      <c r="RBW100" s="129"/>
      <c r="RBX100" s="129"/>
      <c r="RBY100" s="129"/>
      <c r="RBZ100" s="129"/>
      <c r="RCA100" s="129"/>
      <c r="RCB100" s="129"/>
      <c r="RCC100" s="129"/>
      <c r="RCD100" s="129"/>
      <c r="RCE100" s="129"/>
      <c r="RCF100" s="129"/>
      <c r="RCG100" s="129"/>
      <c r="RCH100" s="129"/>
      <c r="RCI100" s="129"/>
      <c r="RCJ100" s="129"/>
      <c r="RCK100" s="129"/>
      <c r="RCL100" s="129"/>
      <c r="RCM100" s="129"/>
      <c r="RCN100" s="129"/>
      <c r="RCO100" s="129"/>
      <c r="RCP100" s="129"/>
      <c r="RCQ100" s="129"/>
      <c r="RCR100" s="129"/>
      <c r="RCS100" s="129"/>
      <c r="RCT100" s="129"/>
      <c r="RCU100" s="129"/>
      <c r="RCV100" s="129"/>
      <c r="RCW100" s="129"/>
      <c r="RCX100" s="129"/>
      <c r="RCY100" s="129"/>
      <c r="RCZ100" s="129"/>
      <c r="RDA100" s="129"/>
      <c r="RDB100" s="129"/>
      <c r="RDC100" s="129"/>
      <c r="RDD100" s="129"/>
      <c r="RDE100" s="129"/>
      <c r="RDF100" s="129"/>
      <c r="RDG100" s="129"/>
      <c r="RDH100" s="129"/>
      <c r="RDI100" s="129"/>
      <c r="RDJ100" s="129"/>
      <c r="RDK100" s="129"/>
      <c r="RDL100" s="129"/>
      <c r="RDM100" s="129"/>
      <c r="RDN100" s="129"/>
      <c r="RDO100" s="129"/>
      <c r="RDP100" s="129"/>
      <c r="RDQ100" s="129"/>
      <c r="RDR100" s="129"/>
      <c r="RDS100" s="129"/>
      <c r="RDT100" s="129"/>
      <c r="RDU100" s="129"/>
      <c r="RDV100" s="129"/>
      <c r="RDW100" s="129"/>
      <c r="RDX100" s="129"/>
      <c r="RDY100" s="129"/>
      <c r="RDZ100" s="129"/>
      <c r="REA100" s="129"/>
      <c r="REB100" s="129"/>
      <c r="REC100" s="129"/>
      <c r="RED100" s="129"/>
      <c r="REE100" s="129"/>
      <c r="REF100" s="129"/>
      <c r="REG100" s="129"/>
      <c r="REH100" s="129"/>
      <c r="REI100" s="129"/>
      <c r="REJ100" s="129"/>
      <c r="REK100" s="129"/>
      <c r="REL100" s="129"/>
      <c r="REM100" s="129"/>
      <c r="REN100" s="129"/>
      <c r="REO100" s="129"/>
      <c r="REP100" s="129"/>
      <c r="REQ100" s="129"/>
      <c r="RER100" s="129"/>
      <c r="RES100" s="129"/>
      <c r="RET100" s="129"/>
      <c r="REU100" s="129"/>
      <c r="REV100" s="129"/>
      <c r="REW100" s="129"/>
      <c r="REX100" s="129"/>
      <c r="REY100" s="129"/>
      <c r="REZ100" s="129"/>
      <c r="RFA100" s="129"/>
      <c r="RFB100" s="129"/>
      <c r="RFC100" s="129"/>
      <c r="RFD100" s="129"/>
      <c r="RFE100" s="129"/>
      <c r="RFF100" s="129"/>
      <c r="RFG100" s="129"/>
      <c r="RFH100" s="129"/>
      <c r="RFI100" s="129"/>
      <c r="RFJ100" s="129"/>
      <c r="RFK100" s="129"/>
      <c r="RFL100" s="129"/>
      <c r="RFM100" s="129"/>
      <c r="RFN100" s="129"/>
      <c r="RFO100" s="129"/>
      <c r="RFP100" s="129"/>
      <c r="RFQ100" s="129"/>
      <c r="RFR100" s="129"/>
      <c r="RFS100" s="129"/>
      <c r="RFT100" s="129"/>
      <c r="RFU100" s="129"/>
      <c r="RFV100" s="129"/>
      <c r="RFW100" s="129"/>
      <c r="RFX100" s="129"/>
      <c r="RFY100" s="129"/>
      <c r="RFZ100" s="129"/>
      <c r="RGA100" s="129"/>
      <c r="RGB100" s="129"/>
      <c r="RGC100" s="129"/>
      <c r="RGD100" s="129"/>
      <c r="RGE100" s="129"/>
      <c r="RGF100" s="129"/>
      <c r="RGG100" s="129"/>
      <c r="RGH100" s="129"/>
      <c r="RGI100" s="129"/>
      <c r="RGJ100" s="129"/>
      <c r="RGK100" s="129"/>
      <c r="RGL100" s="129"/>
      <c r="RGM100" s="129"/>
      <c r="RGN100" s="129"/>
      <c r="RGO100" s="129"/>
      <c r="RGP100" s="129"/>
      <c r="RGQ100" s="129"/>
      <c r="RGR100" s="129"/>
      <c r="RGS100" s="129"/>
      <c r="RGT100" s="129"/>
      <c r="RGU100" s="129"/>
      <c r="RGV100" s="129"/>
      <c r="RGW100" s="129"/>
      <c r="RGX100" s="129"/>
      <c r="RGY100" s="129"/>
      <c r="RGZ100" s="129"/>
      <c r="RHA100" s="129"/>
      <c r="RHB100" s="129"/>
      <c r="RHC100" s="129"/>
      <c r="RHD100" s="129"/>
      <c r="RHE100" s="129"/>
      <c r="RHF100" s="129"/>
      <c r="RHG100" s="129"/>
      <c r="RHH100" s="129"/>
      <c r="RHI100" s="129"/>
      <c r="RHJ100" s="129"/>
      <c r="RHK100" s="129"/>
      <c r="RHL100" s="129"/>
      <c r="RHM100" s="129"/>
      <c r="RHN100" s="129"/>
      <c r="RHO100" s="129"/>
      <c r="RHP100" s="129"/>
      <c r="RHQ100" s="129"/>
      <c r="RHR100" s="129"/>
      <c r="RHS100" s="129"/>
      <c r="RHT100" s="129"/>
      <c r="RHU100" s="129"/>
      <c r="RHV100" s="129"/>
      <c r="RHW100" s="129"/>
      <c r="RHX100" s="129"/>
      <c r="RHY100" s="129"/>
      <c r="RHZ100" s="129"/>
      <c r="RIA100" s="129"/>
      <c r="RIB100" s="129"/>
      <c r="RIC100" s="129"/>
      <c r="RID100" s="129"/>
      <c r="RIE100" s="129"/>
      <c r="RIF100" s="129"/>
      <c r="RIG100" s="129"/>
      <c r="RIH100" s="129"/>
      <c r="RII100" s="129"/>
      <c r="RIJ100" s="129"/>
      <c r="RIK100" s="129"/>
      <c r="RIL100" s="129"/>
      <c r="RIM100" s="129"/>
      <c r="RIN100" s="129"/>
      <c r="RIO100" s="129"/>
      <c r="RIP100" s="129"/>
      <c r="RIQ100" s="129"/>
      <c r="RIR100" s="129"/>
      <c r="RIS100" s="129"/>
      <c r="RIT100" s="129"/>
      <c r="RIU100" s="129"/>
      <c r="RIV100" s="129"/>
      <c r="RIW100" s="129"/>
      <c r="RIX100" s="129"/>
      <c r="RIY100" s="129"/>
      <c r="RIZ100" s="129"/>
      <c r="RJA100" s="129"/>
      <c r="RJB100" s="129"/>
      <c r="RJC100" s="129"/>
      <c r="RJD100" s="129"/>
      <c r="RJE100" s="129"/>
      <c r="RJF100" s="129"/>
      <c r="RJG100" s="129"/>
      <c r="RJH100" s="129"/>
      <c r="RJI100" s="129"/>
      <c r="RJJ100" s="129"/>
      <c r="RJK100" s="129"/>
      <c r="RJL100" s="129"/>
      <c r="RJM100" s="129"/>
      <c r="RJN100" s="129"/>
      <c r="RJO100" s="129"/>
      <c r="RJP100" s="129"/>
      <c r="RJQ100" s="129"/>
      <c r="RJR100" s="129"/>
      <c r="RJS100" s="129"/>
      <c r="RJT100" s="129"/>
      <c r="RJU100" s="129"/>
      <c r="RJV100" s="129"/>
      <c r="RJW100" s="129"/>
      <c r="RJX100" s="129"/>
      <c r="RJY100" s="129"/>
      <c r="RJZ100" s="129"/>
      <c r="RKA100" s="129"/>
      <c r="RKB100" s="129"/>
      <c r="RKC100" s="129"/>
      <c r="RKD100" s="129"/>
      <c r="RKE100" s="129"/>
      <c r="RKF100" s="129"/>
      <c r="RKG100" s="129"/>
      <c r="RKH100" s="129"/>
      <c r="RKI100" s="129"/>
      <c r="RKJ100" s="129"/>
      <c r="RKK100" s="129"/>
      <c r="RKL100" s="129"/>
      <c r="RKM100" s="129"/>
      <c r="RKN100" s="129"/>
      <c r="RKO100" s="129"/>
      <c r="RKP100" s="129"/>
      <c r="RKQ100" s="129"/>
      <c r="RKR100" s="129"/>
      <c r="RKS100" s="129"/>
      <c r="RKT100" s="129"/>
      <c r="RKU100" s="129"/>
      <c r="RKV100" s="129"/>
      <c r="RKW100" s="129"/>
      <c r="RKX100" s="129"/>
      <c r="RKY100" s="129"/>
      <c r="RKZ100" s="129"/>
      <c r="RLA100" s="129"/>
      <c r="RLB100" s="129"/>
      <c r="RLC100" s="129"/>
      <c r="RLD100" s="129"/>
      <c r="RLE100" s="129"/>
      <c r="RLF100" s="129"/>
      <c r="RLG100" s="129"/>
      <c r="RLH100" s="129"/>
      <c r="RLI100" s="129"/>
      <c r="RLJ100" s="129"/>
      <c r="RLK100" s="129"/>
      <c r="RLL100" s="129"/>
      <c r="RLM100" s="129"/>
      <c r="RLN100" s="129"/>
      <c r="RLO100" s="129"/>
      <c r="RLP100" s="129"/>
      <c r="RLQ100" s="129"/>
      <c r="RLR100" s="129"/>
      <c r="RLS100" s="129"/>
      <c r="RLT100" s="129"/>
      <c r="RLU100" s="129"/>
      <c r="RLV100" s="129"/>
      <c r="RLW100" s="129"/>
      <c r="RLX100" s="129"/>
      <c r="RLY100" s="129"/>
      <c r="RLZ100" s="129"/>
      <c r="RMA100" s="129"/>
      <c r="RMB100" s="129"/>
      <c r="RMC100" s="129"/>
      <c r="RMD100" s="129"/>
      <c r="RME100" s="129"/>
      <c r="RMF100" s="129"/>
      <c r="RMG100" s="129"/>
      <c r="RMH100" s="129"/>
      <c r="RMI100" s="129"/>
      <c r="RMJ100" s="129"/>
      <c r="RMK100" s="129"/>
      <c r="RML100" s="129"/>
      <c r="RMM100" s="129"/>
      <c r="RMN100" s="129"/>
      <c r="RMO100" s="129"/>
      <c r="RMP100" s="129"/>
      <c r="RMQ100" s="129"/>
      <c r="RMR100" s="129"/>
      <c r="RMS100" s="129"/>
      <c r="RMT100" s="129"/>
      <c r="RMU100" s="129"/>
      <c r="RMV100" s="129"/>
      <c r="RMW100" s="129"/>
      <c r="RMX100" s="129"/>
      <c r="RMY100" s="129"/>
      <c r="RMZ100" s="129"/>
      <c r="RNA100" s="129"/>
      <c r="RNB100" s="129"/>
      <c r="RNC100" s="129"/>
      <c r="RND100" s="129"/>
      <c r="RNE100" s="129"/>
      <c r="RNF100" s="129"/>
      <c r="RNG100" s="129"/>
      <c r="RNH100" s="129"/>
      <c r="RNI100" s="129"/>
      <c r="RNJ100" s="129"/>
      <c r="RNK100" s="129"/>
      <c r="RNL100" s="129"/>
      <c r="RNM100" s="129"/>
      <c r="RNN100" s="129"/>
      <c r="RNO100" s="129"/>
      <c r="RNP100" s="129"/>
      <c r="RNQ100" s="129"/>
      <c r="RNR100" s="129"/>
      <c r="RNS100" s="129"/>
      <c r="RNT100" s="129"/>
      <c r="RNU100" s="129"/>
      <c r="RNV100" s="129"/>
      <c r="RNW100" s="129"/>
      <c r="RNX100" s="129"/>
      <c r="RNY100" s="129"/>
      <c r="RNZ100" s="129"/>
      <c r="ROA100" s="129"/>
      <c r="ROB100" s="129"/>
      <c r="ROC100" s="129"/>
      <c r="ROD100" s="129"/>
      <c r="ROE100" s="129"/>
      <c r="ROF100" s="129"/>
      <c r="ROG100" s="129"/>
      <c r="ROH100" s="129"/>
      <c r="ROI100" s="129"/>
      <c r="ROJ100" s="129"/>
      <c r="ROK100" s="129"/>
      <c r="ROL100" s="129"/>
      <c r="ROM100" s="129"/>
      <c r="RON100" s="129"/>
      <c r="ROO100" s="129"/>
      <c r="ROP100" s="129"/>
      <c r="ROQ100" s="129"/>
      <c r="ROR100" s="129"/>
      <c r="ROS100" s="129"/>
      <c r="ROT100" s="129"/>
      <c r="ROU100" s="129"/>
      <c r="ROV100" s="129"/>
      <c r="ROW100" s="129"/>
      <c r="ROX100" s="129"/>
      <c r="ROY100" s="129"/>
      <c r="ROZ100" s="129"/>
      <c r="RPA100" s="129"/>
      <c r="RPB100" s="129"/>
      <c r="RPC100" s="129"/>
      <c r="RPD100" s="129"/>
      <c r="RPE100" s="129"/>
      <c r="RPF100" s="129"/>
      <c r="RPG100" s="129"/>
      <c r="RPH100" s="129"/>
      <c r="RPI100" s="129"/>
      <c r="RPJ100" s="129"/>
      <c r="RPK100" s="129"/>
      <c r="RPL100" s="129"/>
      <c r="RPM100" s="129"/>
      <c r="RPN100" s="129"/>
      <c r="RPO100" s="129"/>
      <c r="RPP100" s="129"/>
      <c r="RPQ100" s="129"/>
      <c r="RPR100" s="129"/>
      <c r="RPS100" s="129"/>
      <c r="RPT100" s="129"/>
      <c r="RPU100" s="129"/>
      <c r="RPV100" s="129"/>
      <c r="RPW100" s="129"/>
      <c r="RPX100" s="129"/>
      <c r="RPY100" s="129"/>
      <c r="RPZ100" s="129"/>
      <c r="RQA100" s="129"/>
      <c r="RQB100" s="129"/>
      <c r="RQC100" s="129"/>
      <c r="RQD100" s="129"/>
      <c r="RQE100" s="129"/>
      <c r="RQF100" s="129"/>
      <c r="RQG100" s="129"/>
      <c r="RQH100" s="129"/>
      <c r="RQI100" s="129"/>
      <c r="RQJ100" s="129"/>
      <c r="RQK100" s="129"/>
      <c r="RQL100" s="129"/>
      <c r="RQM100" s="129"/>
      <c r="RQN100" s="129"/>
      <c r="RQO100" s="129"/>
      <c r="RQP100" s="129"/>
      <c r="RQQ100" s="129"/>
      <c r="RQR100" s="129"/>
      <c r="RQS100" s="129"/>
      <c r="RQT100" s="129"/>
      <c r="RQU100" s="129"/>
      <c r="RQV100" s="129"/>
      <c r="RQW100" s="129"/>
      <c r="RQX100" s="129"/>
      <c r="RQY100" s="129"/>
      <c r="RQZ100" s="129"/>
      <c r="RRA100" s="129"/>
      <c r="RRB100" s="129"/>
      <c r="RRC100" s="129"/>
      <c r="RRD100" s="129"/>
      <c r="RRE100" s="129"/>
      <c r="RRF100" s="129"/>
      <c r="RRG100" s="129"/>
      <c r="RRH100" s="129"/>
      <c r="RRI100" s="129"/>
      <c r="RRJ100" s="129"/>
      <c r="RRK100" s="129"/>
      <c r="RRL100" s="129"/>
      <c r="RRM100" s="129"/>
      <c r="RRN100" s="129"/>
      <c r="RRO100" s="129"/>
      <c r="RRP100" s="129"/>
      <c r="RRQ100" s="129"/>
      <c r="RRR100" s="129"/>
      <c r="RRS100" s="129"/>
      <c r="RRT100" s="129"/>
      <c r="RRU100" s="129"/>
      <c r="RRV100" s="129"/>
      <c r="RRW100" s="129"/>
      <c r="RRX100" s="129"/>
      <c r="RRY100" s="129"/>
      <c r="RRZ100" s="129"/>
      <c r="RSA100" s="129"/>
      <c r="RSB100" s="129"/>
      <c r="RSC100" s="129"/>
      <c r="RSD100" s="129"/>
      <c r="RSE100" s="129"/>
      <c r="RSF100" s="129"/>
      <c r="RSG100" s="129"/>
      <c r="RSH100" s="129"/>
      <c r="RSI100" s="129"/>
      <c r="RSJ100" s="129"/>
      <c r="RSK100" s="129"/>
      <c r="RSL100" s="129"/>
      <c r="RSM100" s="129"/>
      <c r="RSN100" s="129"/>
      <c r="RSO100" s="129"/>
      <c r="RSP100" s="129"/>
      <c r="RSQ100" s="129"/>
      <c r="RSR100" s="129"/>
      <c r="RSS100" s="129"/>
      <c r="RST100" s="129"/>
      <c r="RSU100" s="129"/>
      <c r="RSV100" s="129"/>
      <c r="RSW100" s="129"/>
      <c r="RSX100" s="129"/>
      <c r="RSY100" s="129"/>
      <c r="RSZ100" s="129"/>
      <c r="RTA100" s="129"/>
      <c r="RTB100" s="129"/>
      <c r="RTC100" s="129"/>
      <c r="RTD100" s="129"/>
      <c r="RTE100" s="129"/>
      <c r="RTF100" s="129"/>
      <c r="RTG100" s="129"/>
      <c r="RTH100" s="129"/>
      <c r="RTI100" s="129"/>
      <c r="RTJ100" s="129"/>
      <c r="RTK100" s="129"/>
      <c r="RTL100" s="129"/>
      <c r="RTM100" s="129"/>
      <c r="RTN100" s="129"/>
      <c r="RTO100" s="129"/>
      <c r="RTP100" s="129"/>
      <c r="RTQ100" s="129"/>
      <c r="RTR100" s="129"/>
      <c r="RTS100" s="129"/>
      <c r="RTT100" s="129"/>
      <c r="RTU100" s="129"/>
      <c r="RTV100" s="129"/>
      <c r="RTW100" s="129"/>
      <c r="RTX100" s="129"/>
      <c r="RTY100" s="129"/>
      <c r="RTZ100" s="129"/>
      <c r="RUA100" s="129"/>
      <c r="RUB100" s="129"/>
      <c r="RUC100" s="129"/>
      <c r="RUD100" s="129"/>
      <c r="RUE100" s="129"/>
      <c r="RUF100" s="129"/>
      <c r="RUG100" s="129"/>
      <c r="RUH100" s="129"/>
      <c r="RUI100" s="129"/>
      <c r="RUJ100" s="129"/>
      <c r="RUK100" s="129"/>
      <c r="RUL100" s="129"/>
      <c r="RUM100" s="129"/>
      <c r="RUN100" s="129"/>
      <c r="RUO100" s="129"/>
      <c r="RUP100" s="129"/>
      <c r="RUQ100" s="129"/>
      <c r="RUR100" s="129"/>
      <c r="RUS100" s="129"/>
      <c r="RUT100" s="129"/>
      <c r="RUU100" s="129"/>
      <c r="RUV100" s="129"/>
      <c r="RUW100" s="129"/>
      <c r="RUX100" s="129"/>
      <c r="RUY100" s="129"/>
      <c r="RUZ100" s="129"/>
      <c r="RVA100" s="129"/>
      <c r="RVB100" s="129"/>
      <c r="RVC100" s="129"/>
      <c r="RVD100" s="129"/>
      <c r="RVE100" s="129"/>
      <c r="RVF100" s="129"/>
      <c r="RVG100" s="129"/>
      <c r="RVH100" s="129"/>
      <c r="RVI100" s="129"/>
      <c r="RVJ100" s="129"/>
      <c r="RVK100" s="129"/>
      <c r="RVL100" s="129"/>
      <c r="RVM100" s="129"/>
      <c r="RVN100" s="129"/>
      <c r="RVO100" s="129"/>
      <c r="RVP100" s="129"/>
      <c r="RVQ100" s="129"/>
      <c r="RVR100" s="129"/>
      <c r="RVS100" s="129"/>
      <c r="RVT100" s="129"/>
      <c r="RVU100" s="129"/>
      <c r="RVV100" s="129"/>
      <c r="RVW100" s="129"/>
      <c r="RVX100" s="129"/>
      <c r="RVY100" s="129"/>
      <c r="RVZ100" s="129"/>
      <c r="RWA100" s="129"/>
      <c r="RWB100" s="129"/>
      <c r="RWC100" s="129"/>
      <c r="RWD100" s="129"/>
      <c r="RWE100" s="129"/>
      <c r="RWF100" s="129"/>
      <c r="RWG100" s="129"/>
      <c r="RWH100" s="129"/>
      <c r="RWI100" s="129"/>
      <c r="RWJ100" s="129"/>
      <c r="RWK100" s="129"/>
      <c r="RWL100" s="129"/>
      <c r="RWM100" s="129"/>
      <c r="RWN100" s="129"/>
      <c r="RWO100" s="129"/>
      <c r="RWP100" s="129"/>
      <c r="RWQ100" s="129"/>
      <c r="RWR100" s="129"/>
      <c r="RWS100" s="129"/>
      <c r="RWT100" s="129"/>
      <c r="RWU100" s="129"/>
      <c r="RWV100" s="129"/>
      <c r="RWW100" s="129"/>
      <c r="RWX100" s="129"/>
      <c r="RWY100" s="129"/>
      <c r="RWZ100" s="129"/>
      <c r="RXA100" s="129"/>
      <c r="RXB100" s="129"/>
      <c r="RXC100" s="129"/>
      <c r="RXD100" s="129"/>
      <c r="RXE100" s="129"/>
      <c r="RXF100" s="129"/>
      <c r="RXG100" s="129"/>
      <c r="RXH100" s="129"/>
      <c r="RXI100" s="129"/>
      <c r="RXJ100" s="129"/>
      <c r="RXK100" s="129"/>
      <c r="RXL100" s="129"/>
      <c r="RXM100" s="129"/>
      <c r="RXN100" s="129"/>
      <c r="RXO100" s="129"/>
      <c r="RXP100" s="129"/>
      <c r="RXQ100" s="129"/>
      <c r="RXR100" s="129"/>
      <c r="RXS100" s="129"/>
      <c r="RXT100" s="129"/>
      <c r="RXU100" s="129"/>
      <c r="RXV100" s="129"/>
      <c r="RXW100" s="129"/>
      <c r="RXX100" s="129"/>
      <c r="RXY100" s="129"/>
      <c r="RXZ100" s="129"/>
      <c r="RYA100" s="129"/>
      <c r="RYB100" s="129"/>
      <c r="RYC100" s="129"/>
      <c r="RYD100" s="129"/>
      <c r="RYE100" s="129"/>
      <c r="RYF100" s="129"/>
      <c r="RYG100" s="129"/>
      <c r="RYH100" s="129"/>
      <c r="RYI100" s="129"/>
      <c r="RYJ100" s="129"/>
      <c r="RYK100" s="129"/>
      <c r="RYL100" s="129"/>
      <c r="RYM100" s="129"/>
      <c r="RYN100" s="129"/>
      <c r="RYO100" s="129"/>
      <c r="RYP100" s="129"/>
      <c r="RYQ100" s="129"/>
      <c r="RYR100" s="129"/>
      <c r="RYS100" s="129"/>
      <c r="RYT100" s="129"/>
      <c r="RYU100" s="129"/>
      <c r="RYV100" s="129"/>
      <c r="RYW100" s="129"/>
      <c r="RYX100" s="129"/>
      <c r="RYY100" s="129"/>
      <c r="RYZ100" s="129"/>
      <c r="RZA100" s="129"/>
      <c r="RZB100" s="129"/>
      <c r="RZC100" s="129"/>
      <c r="RZD100" s="129"/>
      <c r="RZE100" s="129"/>
      <c r="RZF100" s="129"/>
      <c r="RZG100" s="129"/>
      <c r="RZH100" s="129"/>
      <c r="RZI100" s="129"/>
      <c r="RZJ100" s="129"/>
      <c r="RZK100" s="129"/>
      <c r="RZL100" s="129"/>
      <c r="RZM100" s="129"/>
      <c r="RZN100" s="129"/>
      <c r="RZO100" s="129"/>
      <c r="RZP100" s="129"/>
      <c r="RZQ100" s="129"/>
      <c r="RZR100" s="129"/>
      <c r="RZS100" s="129"/>
      <c r="RZT100" s="129"/>
      <c r="RZU100" s="129"/>
      <c r="RZV100" s="129"/>
      <c r="RZW100" s="129"/>
      <c r="RZX100" s="129"/>
      <c r="RZY100" s="129"/>
      <c r="RZZ100" s="129"/>
      <c r="SAA100" s="129"/>
      <c r="SAB100" s="129"/>
      <c r="SAC100" s="129"/>
      <c r="SAD100" s="129"/>
      <c r="SAE100" s="129"/>
      <c r="SAF100" s="129"/>
      <c r="SAG100" s="129"/>
      <c r="SAH100" s="129"/>
      <c r="SAI100" s="129"/>
      <c r="SAJ100" s="129"/>
      <c r="SAK100" s="129"/>
      <c r="SAL100" s="129"/>
      <c r="SAM100" s="129"/>
      <c r="SAN100" s="129"/>
      <c r="SAO100" s="129"/>
      <c r="SAP100" s="129"/>
      <c r="SAQ100" s="129"/>
      <c r="SAR100" s="129"/>
      <c r="SAS100" s="129"/>
      <c r="SAT100" s="129"/>
      <c r="SAU100" s="129"/>
      <c r="SAV100" s="129"/>
      <c r="SAW100" s="129"/>
      <c r="SAX100" s="129"/>
      <c r="SAY100" s="129"/>
      <c r="SAZ100" s="129"/>
      <c r="SBA100" s="129"/>
      <c r="SBB100" s="129"/>
      <c r="SBC100" s="129"/>
      <c r="SBD100" s="129"/>
      <c r="SBE100" s="129"/>
      <c r="SBF100" s="129"/>
      <c r="SBG100" s="129"/>
      <c r="SBH100" s="129"/>
      <c r="SBI100" s="129"/>
      <c r="SBJ100" s="129"/>
      <c r="SBK100" s="129"/>
      <c r="SBL100" s="129"/>
      <c r="SBM100" s="129"/>
      <c r="SBN100" s="129"/>
      <c r="SBO100" s="129"/>
      <c r="SBP100" s="129"/>
      <c r="SBQ100" s="129"/>
      <c r="SBR100" s="129"/>
      <c r="SBS100" s="129"/>
      <c r="SBT100" s="129"/>
      <c r="SBU100" s="129"/>
      <c r="SBV100" s="129"/>
      <c r="SBW100" s="129"/>
      <c r="SBX100" s="129"/>
      <c r="SBY100" s="129"/>
      <c r="SBZ100" s="129"/>
      <c r="SCA100" s="129"/>
      <c r="SCB100" s="129"/>
      <c r="SCC100" s="129"/>
      <c r="SCD100" s="129"/>
      <c r="SCE100" s="129"/>
      <c r="SCF100" s="129"/>
      <c r="SCG100" s="129"/>
      <c r="SCH100" s="129"/>
      <c r="SCI100" s="129"/>
      <c r="SCJ100" s="129"/>
      <c r="SCK100" s="129"/>
      <c r="SCL100" s="129"/>
      <c r="SCM100" s="129"/>
      <c r="SCN100" s="129"/>
      <c r="SCO100" s="129"/>
      <c r="SCP100" s="129"/>
      <c r="SCQ100" s="129"/>
      <c r="SCR100" s="129"/>
      <c r="SCS100" s="129"/>
      <c r="SCT100" s="129"/>
      <c r="SCU100" s="129"/>
      <c r="SCV100" s="129"/>
      <c r="SCW100" s="129"/>
      <c r="SCX100" s="129"/>
      <c r="SCY100" s="129"/>
      <c r="SCZ100" s="129"/>
      <c r="SDA100" s="129"/>
      <c r="SDB100" s="129"/>
      <c r="SDC100" s="129"/>
      <c r="SDD100" s="129"/>
      <c r="SDE100" s="129"/>
      <c r="SDF100" s="129"/>
      <c r="SDG100" s="129"/>
      <c r="SDH100" s="129"/>
      <c r="SDI100" s="129"/>
      <c r="SDJ100" s="129"/>
      <c r="SDK100" s="129"/>
      <c r="SDL100" s="129"/>
      <c r="SDM100" s="129"/>
      <c r="SDN100" s="129"/>
      <c r="SDO100" s="129"/>
      <c r="SDP100" s="129"/>
      <c r="SDQ100" s="129"/>
      <c r="SDR100" s="129"/>
      <c r="SDS100" s="129"/>
      <c r="SDT100" s="129"/>
      <c r="SDU100" s="129"/>
      <c r="SDV100" s="129"/>
      <c r="SDW100" s="129"/>
      <c r="SDX100" s="129"/>
      <c r="SDY100" s="129"/>
      <c r="SDZ100" s="129"/>
      <c r="SEA100" s="129"/>
      <c r="SEB100" s="129"/>
      <c r="SEC100" s="129"/>
      <c r="SED100" s="129"/>
      <c r="SEE100" s="129"/>
      <c r="SEF100" s="129"/>
      <c r="SEG100" s="129"/>
      <c r="SEH100" s="129"/>
      <c r="SEI100" s="129"/>
      <c r="SEJ100" s="129"/>
      <c r="SEK100" s="129"/>
      <c r="SEL100" s="129"/>
      <c r="SEM100" s="129"/>
      <c r="SEN100" s="129"/>
      <c r="SEO100" s="129"/>
      <c r="SEP100" s="129"/>
      <c r="SEQ100" s="129"/>
      <c r="SER100" s="129"/>
      <c r="SES100" s="129"/>
      <c r="SET100" s="129"/>
      <c r="SEU100" s="129"/>
      <c r="SEV100" s="129"/>
      <c r="SEW100" s="129"/>
      <c r="SEX100" s="129"/>
      <c r="SEY100" s="129"/>
      <c r="SEZ100" s="129"/>
      <c r="SFA100" s="129"/>
      <c r="SFB100" s="129"/>
      <c r="SFC100" s="129"/>
      <c r="SFD100" s="129"/>
      <c r="SFE100" s="129"/>
      <c r="SFF100" s="129"/>
      <c r="SFG100" s="129"/>
      <c r="SFH100" s="129"/>
      <c r="SFI100" s="129"/>
      <c r="SFJ100" s="129"/>
      <c r="SFK100" s="129"/>
      <c r="SFL100" s="129"/>
      <c r="SFM100" s="129"/>
      <c r="SFN100" s="129"/>
      <c r="SFO100" s="129"/>
      <c r="SFP100" s="129"/>
      <c r="SFQ100" s="129"/>
      <c r="SFR100" s="129"/>
      <c r="SFS100" s="129"/>
      <c r="SFT100" s="129"/>
      <c r="SFU100" s="129"/>
      <c r="SFV100" s="129"/>
      <c r="SFW100" s="129"/>
      <c r="SFX100" s="129"/>
      <c r="SFY100" s="129"/>
      <c r="SFZ100" s="129"/>
      <c r="SGA100" s="129"/>
      <c r="SGB100" s="129"/>
      <c r="SGC100" s="129"/>
      <c r="SGD100" s="129"/>
      <c r="SGE100" s="129"/>
      <c r="SGF100" s="129"/>
      <c r="SGG100" s="129"/>
      <c r="SGH100" s="129"/>
      <c r="SGI100" s="129"/>
      <c r="SGJ100" s="129"/>
      <c r="SGK100" s="129"/>
      <c r="SGL100" s="129"/>
      <c r="SGM100" s="129"/>
      <c r="SGN100" s="129"/>
      <c r="SGO100" s="129"/>
      <c r="SGP100" s="129"/>
      <c r="SGQ100" s="129"/>
      <c r="SGR100" s="129"/>
      <c r="SGS100" s="129"/>
      <c r="SGT100" s="129"/>
      <c r="SGU100" s="129"/>
      <c r="SGV100" s="129"/>
      <c r="SGW100" s="129"/>
      <c r="SGX100" s="129"/>
      <c r="SGY100" s="129"/>
      <c r="SGZ100" s="129"/>
      <c r="SHA100" s="129"/>
      <c r="SHB100" s="129"/>
      <c r="SHC100" s="129"/>
      <c r="SHD100" s="129"/>
      <c r="SHE100" s="129"/>
      <c r="SHF100" s="129"/>
      <c r="SHG100" s="129"/>
      <c r="SHH100" s="129"/>
      <c r="SHI100" s="129"/>
      <c r="SHJ100" s="129"/>
      <c r="SHK100" s="129"/>
      <c r="SHL100" s="129"/>
      <c r="SHM100" s="129"/>
      <c r="SHN100" s="129"/>
      <c r="SHO100" s="129"/>
      <c r="SHP100" s="129"/>
      <c r="SHQ100" s="129"/>
      <c r="SHR100" s="129"/>
      <c r="SHS100" s="129"/>
      <c r="SHT100" s="129"/>
      <c r="SHU100" s="129"/>
      <c r="SHV100" s="129"/>
      <c r="SHW100" s="129"/>
      <c r="SHX100" s="129"/>
      <c r="SHY100" s="129"/>
      <c r="SHZ100" s="129"/>
      <c r="SIA100" s="129"/>
      <c r="SIB100" s="129"/>
      <c r="SIC100" s="129"/>
      <c r="SID100" s="129"/>
      <c r="SIE100" s="129"/>
      <c r="SIF100" s="129"/>
      <c r="SIG100" s="129"/>
      <c r="SIH100" s="129"/>
      <c r="SII100" s="129"/>
      <c r="SIJ100" s="129"/>
      <c r="SIK100" s="129"/>
      <c r="SIL100" s="129"/>
      <c r="SIM100" s="129"/>
      <c r="SIN100" s="129"/>
      <c r="SIO100" s="129"/>
      <c r="SIP100" s="129"/>
      <c r="SIQ100" s="129"/>
      <c r="SIR100" s="129"/>
      <c r="SIS100" s="129"/>
      <c r="SIT100" s="129"/>
      <c r="SIU100" s="129"/>
      <c r="SIV100" s="129"/>
      <c r="SIW100" s="129"/>
      <c r="SIX100" s="129"/>
      <c r="SIY100" s="129"/>
      <c r="SIZ100" s="129"/>
      <c r="SJA100" s="129"/>
      <c r="SJB100" s="129"/>
      <c r="SJC100" s="129"/>
      <c r="SJD100" s="129"/>
      <c r="SJE100" s="129"/>
      <c r="SJF100" s="129"/>
      <c r="SJG100" s="129"/>
      <c r="SJH100" s="129"/>
      <c r="SJI100" s="129"/>
      <c r="SJJ100" s="129"/>
      <c r="SJK100" s="129"/>
      <c r="SJL100" s="129"/>
      <c r="SJM100" s="129"/>
      <c r="SJN100" s="129"/>
      <c r="SJO100" s="129"/>
      <c r="SJP100" s="129"/>
      <c r="SJQ100" s="129"/>
      <c r="SJR100" s="129"/>
      <c r="SJS100" s="129"/>
      <c r="SJT100" s="129"/>
      <c r="SJU100" s="129"/>
      <c r="SJV100" s="129"/>
      <c r="SJW100" s="129"/>
      <c r="SJX100" s="129"/>
      <c r="SJY100" s="129"/>
      <c r="SJZ100" s="129"/>
      <c r="SKA100" s="129"/>
      <c r="SKB100" s="129"/>
      <c r="SKC100" s="129"/>
      <c r="SKD100" s="129"/>
      <c r="SKE100" s="129"/>
      <c r="SKF100" s="129"/>
      <c r="SKG100" s="129"/>
      <c r="SKH100" s="129"/>
      <c r="SKI100" s="129"/>
      <c r="SKJ100" s="129"/>
      <c r="SKK100" s="129"/>
      <c r="SKL100" s="129"/>
      <c r="SKM100" s="129"/>
      <c r="SKN100" s="129"/>
      <c r="SKO100" s="129"/>
      <c r="SKP100" s="129"/>
      <c r="SKQ100" s="129"/>
      <c r="SKR100" s="129"/>
      <c r="SKS100" s="129"/>
      <c r="SKT100" s="129"/>
      <c r="SKU100" s="129"/>
      <c r="SKV100" s="129"/>
      <c r="SKW100" s="129"/>
      <c r="SKX100" s="129"/>
      <c r="SKY100" s="129"/>
      <c r="SKZ100" s="129"/>
      <c r="SLA100" s="129"/>
      <c r="SLB100" s="129"/>
      <c r="SLC100" s="129"/>
      <c r="SLD100" s="129"/>
      <c r="SLE100" s="129"/>
      <c r="SLF100" s="129"/>
      <c r="SLG100" s="129"/>
      <c r="SLH100" s="129"/>
      <c r="SLI100" s="129"/>
      <c r="SLJ100" s="129"/>
      <c r="SLK100" s="129"/>
      <c r="SLL100" s="129"/>
      <c r="SLM100" s="129"/>
      <c r="SLN100" s="129"/>
      <c r="SLO100" s="129"/>
      <c r="SLP100" s="129"/>
      <c r="SLQ100" s="129"/>
      <c r="SLR100" s="129"/>
      <c r="SLS100" s="129"/>
      <c r="SLT100" s="129"/>
      <c r="SLU100" s="129"/>
      <c r="SLV100" s="129"/>
      <c r="SLW100" s="129"/>
      <c r="SLX100" s="129"/>
      <c r="SLY100" s="129"/>
      <c r="SLZ100" s="129"/>
      <c r="SMA100" s="129"/>
      <c r="SMB100" s="129"/>
      <c r="SMC100" s="129"/>
      <c r="SMD100" s="129"/>
      <c r="SME100" s="129"/>
      <c r="SMF100" s="129"/>
      <c r="SMG100" s="129"/>
      <c r="SMH100" s="129"/>
      <c r="SMI100" s="129"/>
      <c r="SMJ100" s="129"/>
      <c r="SMK100" s="129"/>
      <c r="SML100" s="129"/>
      <c r="SMM100" s="129"/>
      <c r="SMN100" s="129"/>
      <c r="SMO100" s="129"/>
      <c r="SMP100" s="129"/>
      <c r="SMQ100" s="129"/>
      <c r="SMR100" s="129"/>
      <c r="SMS100" s="129"/>
      <c r="SMT100" s="129"/>
      <c r="SMU100" s="129"/>
      <c r="SMV100" s="129"/>
      <c r="SMW100" s="129"/>
      <c r="SMX100" s="129"/>
      <c r="SMY100" s="129"/>
      <c r="SMZ100" s="129"/>
      <c r="SNA100" s="129"/>
      <c r="SNB100" s="129"/>
      <c r="SNC100" s="129"/>
      <c r="SND100" s="129"/>
      <c r="SNE100" s="129"/>
      <c r="SNF100" s="129"/>
      <c r="SNG100" s="129"/>
      <c r="SNH100" s="129"/>
      <c r="SNI100" s="129"/>
      <c r="SNJ100" s="129"/>
      <c r="SNK100" s="129"/>
      <c r="SNL100" s="129"/>
      <c r="SNM100" s="129"/>
      <c r="SNN100" s="129"/>
      <c r="SNO100" s="129"/>
      <c r="SNP100" s="129"/>
      <c r="SNQ100" s="129"/>
      <c r="SNR100" s="129"/>
      <c r="SNS100" s="129"/>
      <c r="SNT100" s="129"/>
      <c r="SNU100" s="129"/>
      <c r="SNV100" s="129"/>
      <c r="SNW100" s="129"/>
      <c r="SNX100" s="129"/>
      <c r="SNY100" s="129"/>
      <c r="SNZ100" s="129"/>
      <c r="SOA100" s="129"/>
      <c r="SOB100" s="129"/>
      <c r="SOC100" s="129"/>
      <c r="SOD100" s="129"/>
      <c r="SOE100" s="129"/>
      <c r="SOF100" s="129"/>
      <c r="SOG100" s="129"/>
      <c r="SOH100" s="129"/>
      <c r="SOI100" s="129"/>
      <c r="SOJ100" s="129"/>
      <c r="SOK100" s="129"/>
      <c r="SOL100" s="129"/>
      <c r="SOM100" s="129"/>
      <c r="SON100" s="129"/>
      <c r="SOO100" s="129"/>
      <c r="SOP100" s="129"/>
      <c r="SOQ100" s="129"/>
      <c r="SOR100" s="129"/>
      <c r="SOS100" s="129"/>
      <c r="SOT100" s="129"/>
      <c r="SOU100" s="129"/>
      <c r="SOV100" s="129"/>
      <c r="SOW100" s="129"/>
      <c r="SOX100" s="129"/>
      <c r="SOY100" s="129"/>
      <c r="SOZ100" s="129"/>
      <c r="SPA100" s="129"/>
      <c r="SPB100" s="129"/>
      <c r="SPC100" s="129"/>
      <c r="SPD100" s="129"/>
      <c r="SPE100" s="129"/>
      <c r="SPF100" s="129"/>
      <c r="SPG100" s="129"/>
      <c r="SPH100" s="129"/>
      <c r="SPI100" s="129"/>
      <c r="SPJ100" s="129"/>
      <c r="SPK100" s="129"/>
      <c r="SPL100" s="129"/>
      <c r="SPM100" s="129"/>
      <c r="SPN100" s="129"/>
      <c r="SPO100" s="129"/>
      <c r="SPP100" s="129"/>
      <c r="SPQ100" s="129"/>
      <c r="SPR100" s="129"/>
      <c r="SPS100" s="129"/>
      <c r="SPT100" s="129"/>
      <c r="SPU100" s="129"/>
      <c r="SPV100" s="129"/>
      <c r="SPW100" s="129"/>
      <c r="SPX100" s="129"/>
      <c r="SPY100" s="129"/>
      <c r="SPZ100" s="129"/>
      <c r="SQA100" s="129"/>
      <c r="SQB100" s="129"/>
      <c r="SQC100" s="129"/>
      <c r="SQD100" s="129"/>
      <c r="SQE100" s="129"/>
      <c r="SQF100" s="129"/>
      <c r="SQG100" s="129"/>
      <c r="SQH100" s="129"/>
      <c r="SQI100" s="129"/>
      <c r="SQJ100" s="129"/>
      <c r="SQK100" s="129"/>
      <c r="SQL100" s="129"/>
      <c r="SQM100" s="129"/>
      <c r="SQN100" s="129"/>
      <c r="SQO100" s="129"/>
      <c r="SQP100" s="129"/>
      <c r="SQQ100" s="129"/>
      <c r="SQR100" s="129"/>
      <c r="SQS100" s="129"/>
      <c r="SQT100" s="129"/>
      <c r="SQU100" s="129"/>
      <c r="SQV100" s="129"/>
      <c r="SQW100" s="129"/>
      <c r="SQX100" s="129"/>
      <c r="SQY100" s="129"/>
      <c r="SQZ100" s="129"/>
      <c r="SRA100" s="129"/>
      <c r="SRB100" s="129"/>
      <c r="SRC100" s="129"/>
      <c r="SRD100" s="129"/>
      <c r="SRE100" s="129"/>
      <c r="SRF100" s="129"/>
      <c r="SRG100" s="129"/>
      <c r="SRH100" s="129"/>
      <c r="SRI100" s="129"/>
      <c r="SRJ100" s="129"/>
      <c r="SRK100" s="129"/>
      <c r="SRL100" s="129"/>
      <c r="SRM100" s="129"/>
      <c r="SRN100" s="129"/>
      <c r="SRO100" s="129"/>
      <c r="SRP100" s="129"/>
      <c r="SRQ100" s="129"/>
      <c r="SRR100" s="129"/>
      <c r="SRS100" s="129"/>
      <c r="SRT100" s="129"/>
      <c r="SRU100" s="129"/>
      <c r="SRV100" s="129"/>
      <c r="SRW100" s="129"/>
      <c r="SRX100" s="129"/>
      <c r="SRY100" s="129"/>
      <c r="SRZ100" s="129"/>
      <c r="SSA100" s="129"/>
      <c r="SSB100" s="129"/>
      <c r="SSC100" s="129"/>
      <c r="SSD100" s="129"/>
      <c r="SSE100" s="129"/>
      <c r="SSF100" s="129"/>
      <c r="SSG100" s="129"/>
      <c r="SSH100" s="129"/>
      <c r="SSI100" s="129"/>
      <c r="SSJ100" s="129"/>
      <c r="SSK100" s="129"/>
      <c r="SSL100" s="129"/>
      <c r="SSM100" s="129"/>
      <c r="SSN100" s="129"/>
      <c r="SSO100" s="129"/>
      <c r="SSP100" s="129"/>
      <c r="SSQ100" s="129"/>
      <c r="SSR100" s="129"/>
      <c r="SSS100" s="129"/>
      <c r="SST100" s="129"/>
      <c r="SSU100" s="129"/>
      <c r="SSV100" s="129"/>
      <c r="SSW100" s="129"/>
      <c r="SSX100" s="129"/>
      <c r="SSY100" s="129"/>
      <c r="SSZ100" s="129"/>
      <c r="STA100" s="129"/>
      <c r="STB100" s="129"/>
      <c r="STC100" s="129"/>
      <c r="STD100" s="129"/>
      <c r="STE100" s="129"/>
      <c r="STF100" s="129"/>
      <c r="STG100" s="129"/>
      <c r="STH100" s="129"/>
      <c r="STI100" s="129"/>
      <c r="STJ100" s="129"/>
      <c r="STK100" s="129"/>
      <c r="STL100" s="129"/>
      <c r="STM100" s="129"/>
      <c r="STN100" s="129"/>
      <c r="STO100" s="129"/>
      <c r="STP100" s="129"/>
      <c r="STQ100" s="129"/>
      <c r="STR100" s="129"/>
      <c r="STS100" s="129"/>
      <c r="STT100" s="129"/>
      <c r="STU100" s="129"/>
      <c r="STV100" s="129"/>
      <c r="STW100" s="129"/>
      <c r="STX100" s="129"/>
      <c r="STY100" s="129"/>
      <c r="STZ100" s="129"/>
      <c r="SUA100" s="129"/>
      <c r="SUB100" s="129"/>
      <c r="SUC100" s="129"/>
      <c r="SUD100" s="129"/>
      <c r="SUE100" s="129"/>
      <c r="SUF100" s="129"/>
      <c r="SUG100" s="129"/>
      <c r="SUH100" s="129"/>
      <c r="SUI100" s="129"/>
      <c r="SUJ100" s="129"/>
      <c r="SUK100" s="129"/>
      <c r="SUL100" s="129"/>
      <c r="SUM100" s="129"/>
      <c r="SUN100" s="129"/>
      <c r="SUO100" s="129"/>
      <c r="SUP100" s="129"/>
      <c r="SUQ100" s="129"/>
      <c r="SUR100" s="129"/>
      <c r="SUS100" s="129"/>
      <c r="SUT100" s="129"/>
      <c r="SUU100" s="129"/>
      <c r="SUV100" s="129"/>
      <c r="SUW100" s="129"/>
      <c r="SUX100" s="129"/>
      <c r="SUY100" s="129"/>
      <c r="SUZ100" s="129"/>
      <c r="SVA100" s="129"/>
      <c r="SVB100" s="129"/>
      <c r="SVC100" s="129"/>
      <c r="SVD100" s="129"/>
      <c r="SVE100" s="129"/>
      <c r="SVF100" s="129"/>
      <c r="SVG100" s="129"/>
      <c r="SVH100" s="129"/>
      <c r="SVI100" s="129"/>
      <c r="SVJ100" s="129"/>
      <c r="SVK100" s="129"/>
      <c r="SVL100" s="129"/>
      <c r="SVM100" s="129"/>
      <c r="SVN100" s="129"/>
      <c r="SVO100" s="129"/>
      <c r="SVP100" s="129"/>
      <c r="SVQ100" s="129"/>
      <c r="SVR100" s="129"/>
      <c r="SVS100" s="129"/>
      <c r="SVT100" s="129"/>
      <c r="SVU100" s="129"/>
      <c r="SVV100" s="129"/>
      <c r="SVW100" s="129"/>
      <c r="SVX100" s="129"/>
      <c r="SVY100" s="129"/>
      <c r="SVZ100" s="129"/>
      <c r="SWA100" s="129"/>
      <c r="SWB100" s="129"/>
      <c r="SWC100" s="129"/>
      <c r="SWD100" s="129"/>
      <c r="SWE100" s="129"/>
      <c r="SWF100" s="129"/>
      <c r="SWG100" s="129"/>
      <c r="SWH100" s="129"/>
      <c r="SWI100" s="129"/>
      <c r="SWJ100" s="129"/>
      <c r="SWK100" s="129"/>
      <c r="SWL100" s="129"/>
      <c r="SWM100" s="129"/>
      <c r="SWN100" s="129"/>
      <c r="SWO100" s="129"/>
      <c r="SWP100" s="129"/>
      <c r="SWQ100" s="129"/>
      <c r="SWR100" s="129"/>
      <c r="SWS100" s="129"/>
      <c r="SWT100" s="129"/>
      <c r="SWU100" s="129"/>
      <c r="SWV100" s="129"/>
      <c r="SWW100" s="129"/>
      <c r="SWX100" s="129"/>
      <c r="SWY100" s="129"/>
      <c r="SWZ100" s="129"/>
      <c r="SXA100" s="129"/>
      <c r="SXB100" s="129"/>
      <c r="SXC100" s="129"/>
      <c r="SXD100" s="129"/>
      <c r="SXE100" s="129"/>
      <c r="SXF100" s="129"/>
      <c r="SXG100" s="129"/>
      <c r="SXH100" s="129"/>
      <c r="SXI100" s="129"/>
      <c r="SXJ100" s="129"/>
      <c r="SXK100" s="129"/>
      <c r="SXL100" s="129"/>
      <c r="SXM100" s="129"/>
      <c r="SXN100" s="129"/>
      <c r="SXO100" s="129"/>
      <c r="SXP100" s="129"/>
      <c r="SXQ100" s="129"/>
      <c r="SXR100" s="129"/>
      <c r="SXS100" s="129"/>
      <c r="SXT100" s="129"/>
      <c r="SXU100" s="129"/>
      <c r="SXV100" s="129"/>
      <c r="SXW100" s="129"/>
      <c r="SXX100" s="129"/>
      <c r="SXY100" s="129"/>
      <c r="SXZ100" s="129"/>
      <c r="SYA100" s="129"/>
      <c r="SYB100" s="129"/>
      <c r="SYC100" s="129"/>
      <c r="SYD100" s="129"/>
      <c r="SYE100" s="129"/>
      <c r="SYF100" s="129"/>
      <c r="SYG100" s="129"/>
      <c r="SYH100" s="129"/>
      <c r="SYI100" s="129"/>
      <c r="SYJ100" s="129"/>
      <c r="SYK100" s="129"/>
      <c r="SYL100" s="129"/>
      <c r="SYM100" s="129"/>
      <c r="SYN100" s="129"/>
      <c r="SYO100" s="129"/>
      <c r="SYP100" s="129"/>
      <c r="SYQ100" s="129"/>
      <c r="SYR100" s="129"/>
      <c r="SYS100" s="129"/>
      <c r="SYT100" s="129"/>
      <c r="SYU100" s="129"/>
      <c r="SYV100" s="129"/>
      <c r="SYW100" s="129"/>
      <c r="SYX100" s="129"/>
      <c r="SYY100" s="129"/>
      <c r="SYZ100" s="129"/>
      <c r="SZA100" s="129"/>
      <c r="SZB100" s="129"/>
      <c r="SZC100" s="129"/>
      <c r="SZD100" s="129"/>
      <c r="SZE100" s="129"/>
      <c r="SZF100" s="129"/>
      <c r="SZG100" s="129"/>
      <c r="SZH100" s="129"/>
      <c r="SZI100" s="129"/>
      <c r="SZJ100" s="129"/>
      <c r="SZK100" s="129"/>
      <c r="SZL100" s="129"/>
      <c r="SZM100" s="129"/>
      <c r="SZN100" s="129"/>
      <c r="SZO100" s="129"/>
      <c r="SZP100" s="129"/>
      <c r="SZQ100" s="129"/>
      <c r="SZR100" s="129"/>
      <c r="SZS100" s="129"/>
      <c r="SZT100" s="129"/>
      <c r="SZU100" s="129"/>
      <c r="SZV100" s="129"/>
      <c r="SZW100" s="129"/>
      <c r="SZX100" s="129"/>
      <c r="SZY100" s="129"/>
      <c r="SZZ100" s="129"/>
      <c r="TAA100" s="129"/>
      <c r="TAB100" s="129"/>
      <c r="TAC100" s="129"/>
      <c r="TAD100" s="129"/>
      <c r="TAE100" s="129"/>
      <c r="TAF100" s="129"/>
      <c r="TAG100" s="129"/>
      <c r="TAH100" s="129"/>
      <c r="TAI100" s="129"/>
      <c r="TAJ100" s="129"/>
      <c r="TAK100" s="129"/>
      <c r="TAL100" s="129"/>
      <c r="TAM100" s="129"/>
      <c r="TAN100" s="129"/>
      <c r="TAO100" s="129"/>
      <c r="TAP100" s="129"/>
      <c r="TAQ100" s="129"/>
      <c r="TAR100" s="129"/>
      <c r="TAS100" s="129"/>
      <c r="TAT100" s="129"/>
      <c r="TAU100" s="129"/>
      <c r="TAV100" s="129"/>
      <c r="TAW100" s="129"/>
      <c r="TAX100" s="129"/>
      <c r="TAY100" s="129"/>
      <c r="TAZ100" s="129"/>
      <c r="TBA100" s="129"/>
      <c r="TBB100" s="129"/>
      <c r="TBC100" s="129"/>
      <c r="TBD100" s="129"/>
      <c r="TBE100" s="129"/>
      <c r="TBF100" s="129"/>
      <c r="TBG100" s="129"/>
      <c r="TBH100" s="129"/>
      <c r="TBI100" s="129"/>
      <c r="TBJ100" s="129"/>
      <c r="TBK100" s="129"/>
      <c r="TBL100" s="129"/>
      <c r="TBM100" s="129"/>
      <c r="TBN100" s="129"/>
      <c r="TBO100" s="129"/>
      <c r="TBP100" s="129"/>
      <c r="TBQ100" s="129"/>
      <c r="TBR100" s="129"/>
      <c r="TBS100" s="129"/>
      <c r="TBT100" s="129"/>
      <c r="TBU100" s="129"/>
      <c r="TBV100" s="129"/>
      <c r="TBW100" s="129"/>
      <c r="TBX100" s="129"/>
      <c r="TBY100" s="129"/>
      <c r="TBZ100" s="129"/>
      <c r="TCA100" s="129"/>
      <c r="TCB100" s="129"/>
      <c r="TCC100" s="129"/>
      <c r="TCD100" s="129"/>
      <c r="TCE100" s="129"/>
      <c r="TCF100" s="129"/>
      <c r="TCG100" s="129"/>
      <c r="TCH100" s="129"/>
      <c r="TCI100" s="129"/>
      <c r="TCJ100" s="129"/>
      <c r="TCK100" s="129"/>
      <c r="TCL100" s="129"/>
      <c r="TCM100" s="129"/>
      <c r="TCN100" s="129"/>
      <c r="TCO100" s="129"/>
      <c r="TCP100" s="129"/>
      <c r="TCQ100" s="129"/>
      <c r="TCR100" s="129"/>
      <c r="TCS100" s="129"/>
      <c r="TCT100" s="129"/>
      <c r="TCU100" s="129"/>
      <c r="TCV100" s="129"/>
      <c r="TCW100" s="129"/>
      <c r="TCX100" s="129"/>
      <c r="TCY100" s="129"/>
      <c r="TCZ100" s="129"/>
      <c r="TDA100" s="129"/>
      <c r="TDB100" s="129"/>
      <c r="TDC100" s="129"/>
      <c r="TDD100" s="129"/>
      <c r="TDE100" s="129"/>
      <c r="TDF100" s="129"/>
      <c r="TDG100" s="129"/>
      <c r="TDH100" s="129"/>
      <c r="TDI100" s="129"/>
      <c r="TDJ100" s="129"/>
      <c r="TDK100" s="129"/>
      <c r="TDL100" s="129"/>
      <c r="TDM100" s="129"/>
      <c r="TDN100" s="129"/>
      <c r="TDO100" s="129"/>
      <c r="TDP100" s="129"/>
      <c r="TDQ100" s="129"/>
      <c r="TDR100" s="129"/>
      <c r="TDS100" s="129"/>
      <c r="TDT100" s="129"/>
      <c r="TDU100" s="129"/>
      <c r="TDV100" s="129"/>
      <c r="TDW100" s="129"/>
      <c r="TDX100" s="129"/>
      <c r="TDY100" s="129"/>
      <c r="TDZ100" s="129"/>
      <c r="TEA100" s="129"/>
      <c r="TEB100" s="129"/>
      <c r="TEC100" s="129"/>
      <c r="TED100" s="129"/>
      <c r="TEE100" s="129"/>
      <c r="TEF100" s="129"/>
      <c r="TEG100" s="129"/>
      <c r="TEH100" s="129"/>
      <c r="TEI100" s="129"/>
      <c r="TEJ100" s="129"/>
      <c r="TEK100" s="129"/>
      <c r="TEL100" s="129"/>
      <c r="TEM100" s="129"/>
      <c r="TEN100" s="129"/>
      <c r="TEO100" s="129"/>
      <c r="TEP100" s="129"/>
      <c r="TEQ100" s="129"/>
      <c r="TER100" s="129"/>
      <c r="TES100" s="129"/>
      <c r="TET100" s="129"/>
      <c r="TEU100" s="129"/>
      <c r="TEV100" s="129"/>
      <c r="TEW100" s="129"/>
      <c r="TEX100" s="129"/>
      <c r="TEY100" s="129"/>
      <c r="TEZ100" s="129"/>
      <c r="TFA100" s="129"/>
      <c r="TFB100" s="129"/>
      <c r="TFC100" s="129"/>
      <c r="TFD100" s="129"/>
      <c r="TFE100" s="129"/>
      <c r="TFF100" s="129"/>
      <c r="TFG100" s="129"/>
      <c r="TFH100" s="129"/>
      <c r="TFI100" s="129"/>
      <c r="TFJ100" s="129"/>
      <c r="TFK100" s="129"/>
      <c r="TFL100" s="129"/>
      <c r="TFM100" s="129"/>
      <c r="TFN100" s="129"/>
      <c r="TFO100" s="129"/>
      <c r="TFP100" s="129"/>
      <c r="TFQ100" s="129"/>
      <c r="TFR100" s="129"/>
      <c r="TFS100" s="129"/>
      <c r="TFT100" s="129"/>
      <c r="TFU100" s="129"/>
      <c r="TFV100" s="129"/>
      <c r="TFW100" s="129"/>
      <c r="TFX100" s="129"/>
      <c r="TFY100" s="129"/>
      <c r="TFZ100" s="129"/>
      <c r="TGA100" s="129"/>
      <c r="TGB100" s="129"/>
      <c r="TGC100" s="129"/>
      <c r="TGD100" s="129"/>
      <c r="TGE100" s="129"/>
      <c r="TGF100" s="129"/>
      <c r="TGG100" s="129"/>
      <c r="TGH100" s="129"/>
      <c r="TGI100" s="129"/>
      <c r="TGJ100" s="129"/>
      <c r="TGK100" s="129"/>
      <c r="TGL100" s="129"/>
      <c r="TGM100" s="129"/>
      <c r="TGN100" s="129"/>
      <c r="TGO100" s="129"/>
      <c r="TGP100" s="129"/>
      <c r="TGQ100" s="129"/>
      <c r="TGR100" s="129"/>
      <c r="TGS100" s="129"/>
      <c r="TGT100" s="129"/>
      <c r="TGU100" s="129"/>
      <c r="TGV100" s="129"/>
      <c r="TGW100" s="129"/>
      <c r="TGX100" s="129"/>
      <c r="TGY100" s="129"/>
      <c r="TGZ100" s="129"/>
      <c r="THA100" s="129"/>
      <c r="THB100" s="129"/>
      <c r="THC100" s="129"/>
      <c r="THD100" s="129"/>
      <c r="THE100" s="129"/>
      <c r="THF100" s="129"/>
      <c r="THG100" s="129"/>
      <c r="THH100" s="129"/>
      <c r="THI100" s="129"/>
      <c r="THJ100" s="129"/>
      <c r="THK100" s="129"/>
      <c r="THL100" s="129"/>
      <c r="THM100" s="129"/>
      <c r="THN100" s="129"/>
      <c r="THO100" s="129"/>
      <c r="THP100" s="129"/>
      <c r="THQ100" s="129"/>
      <c r="THR100" s="129"/>
      <c r="THS100" s="129"/>
      <c r="THT100" s="129"/>
      <c r="THU100" s="129"/>
      <c r="THV100" s="129"/>
      <c r="THW100" s="129"/>
      <c r="THX100" s="129"/>
      <c r="THY100" s="129"/>
      <c r="THZ100" s="129"/>
      <c r="TIA100" s="129"/>
      <c r="TIB100" s="129"/>
      <c r="TIC100" s="129"/>
      <c r="TID100" s="129"/>
      <c r="TIE100" s="129"/>
      <c r="TIF100" s="129"/>
      <c r="TIG100" s="129"/>
      <c r="TIH100" s="129"/>
      <c r="TII100" s="129"/>
      <c r="TIJ100" s="129"/>
      <c r="TIK100" s="129"/>
      <c r="TIL100" s="129"/>
      <c r="TIM100" s="129"/>
      <c r="TIN100" s="129"/>
      <c r="TIO100" s="129"/>
      <c r="TIP100" s="129"/>
      <c r="TIQ100" s="129"/>
      <c r="TIR100" s="129"/>
      <c r="TIS100" s="129"/>
      <c r="TIT100" s="129"/>
      <c r="TIU100" s="129"/>
      <c r="TIV100" s="129"/>
      <c r="TIW100" s="129"/>
      <c r="TIX100" s="129"/>
      <c r="TIY100" s="129"/>
      <c r="TIZ100" s="129"/>
      <c r="TJA100" s="129"/>
      <c r="TJB100" s="129"/>
      <c r="TJC100" s="129"/>
      <c r="TJD100" s="129"/>
      <c r="TJE100" s="129"/>
      <c r="TJF100" s="129"/>
      <c r="TJG100" s="129"/>
      <c r="TJH100" s="129"/>
      <c r="TJI100" s="129"/>
      <c r="TJJ100" s="129"/>
      <c r="TJK100" s="129"/>
      <c r="TJL100" s="129"/>
      <c r="TJM100" s="129"/>
      <c r="TJN100" s="129"/>
      <c r="TJO100" s="129"/>
      <c r="TJP100" s="129"/>
      <c r="TJQ100" s="129"/>
      <c r="TJR100" s="129"/>
      <c r="TJS100" s="129"/>
      <c r="TJT100" s="129"/>
      <c r="TJU100" s="129"/>
      <c r="TJV100" s="129"/>
      <c r="TJW100" s="129"/>
      <c r="TJX100" s="129"/>
      <c r="TJY100" s="129"/>
      <c r="TJZ100" s="129"/>
      <c r="TKA100" s="129"/>
      <c r="TKB100" s="129"/>
      <c r="TKC100" s="129"/>
      <c r="TKD100" s="129"/>
      <c r="TKE100" s="129"/>
      <c r="TKF100" s="129"/>
      <c r="TKG100" s="129"/>
      <c r="TKH100" s="129"/>
      <c r="TKI100" s="129"/>
      <c r="TKJ100" s="129"/>
      <c r="TKK100" s="129"/>
      <c r="TKL100" s="129"/>
      <c r="TKM100" s="129"/>
      <c r="TKN100" s="129"/>
      <c r="TKO100" s="129"/>
      <c r="TKP100" s="129"/>
      <c r="TKQ100" s="129"/>
      <c r="TKR100" s="129"/>
      <c r="TKS100" s="129"/>
      <c r="TKT100" s="129"/>
      <c r="TKU100" s="129"/>
      <c r="TKV100" s="129"/>
      <c r="TKW100" s="129"/>
      <c r="TKX100" s="129"/>
      <c r="TKY100" s="129"/>
      <c r="TKZ100" s="129"/>
      <c r="TLA100" s="129"/>
      <c r="TLB100" s="129"/>
      <c r="TLC100" s="129"/>
      <c r="TLD100" s="129"/>
      <c r="TLE100" s="129"/>
      <c r="TLF100" s="129"/>
      <c r="TLG100" s="129"/>
      <c r="TLH100" s="129"/>
      <c r="TLI100" s="129"/>
      <c r="TLJ100" s="129"/>
      <c r="TLK100" s="129"/>
      <c r="TLL100" s="129"/>
      <c r="TLM100" s="129"/>
      <c r="TLN100" s="129"/>
      <c r="TLO100" s="129"/>
      <c r="TLP100" s="129"/>
      <c r="TLQ100" s="129"/>
      <c r="TLR100" s="129"/>
      <c r="TLS100" s="129"/>
      <c r="TLT100" s="129"/>
      <c r="TLU100" s="129"/>
      <c r="TLV100" s="129"/>
      <c r="TLW100" s="129"/>
      <c r="TLX100" s="129"/>
      <c r="TLY100" s="129"/>
      <c r="TLZ100" s="129"/>
      <c r="TMA100" s="129"/>
      <c r="TMB100" s="129"/>
      <c r="TMC100" s="129"/>
      <c r="TMD100" s="129"/>
      <c r="TME100" s="129"/>
      <c r="TMF100" s="129"/>
      <c r="TMG100" s="129"/>
      <c r="TMH100" s="129"/>
      <c r="TMI100" s="129"/>
      <c r="TMJ100" s="129"/>
      <c r="TMK100" s="129"/>
      <c r="TML100" s="129"/>
      <c r="TMM100" s="129"/>
      <c r="TMN100" s="129"/>
      <c r="TMO100" s="129"/>
      <c r="TMP100" s="129"/>
      <c r="TMQ100" s="129"/>
      <c r="TMR100" s="129"/>
      <c r="TMS100" s="129"/>
      <c r="TMT100" s="129"/>
      <c r="TMU100" s="129"/>
      <c r="TMV100" s="129"/>
      <c r="TMW100" s="129"/>
      <c r="TMX100" s="129"/>
      <c r="TMY100" s="129"/>
      <c r="TMZ100" s="129"/>
      <c r="TNA100" s="129"/>
      <c r="TNB100" s="129"/>
      <c r="TNC100" s="129"/>
      <c r="TND100" s="129"/>
      <c r="TNE100" s="129"/>
      <c r="TNF100" s="129"/>
      <c r="TNG100" s="129"/>
      <c r="TNH100" s="129"/>
      <c r="TNI100" s="129"/>
      <c r="TNJ100" s="129"/>
      <c r="TNK100" s="129"/>
      <c r="TNL100" s="129"/>
      <c r="TNM100" s="129"/>
      <c r="TNN100" s="129"/>
      <c r="TNO100" s="129"/>
      <c r="TNP100" s="129"/>
      <c r="TNQ100" s="129"/>
      <c r="TNR100" s="129"/>
      <c r="TNS100" s="129"/>
      <c r="TNT100" s="129"/>
      <c r="TNU100" s="129"/>
      <c r="TNV100" s="129"/>
      <c r="TNW100" s="129"/>
      <c r="TNX100" s="129"/>
      <c r="TNY100" s="129"/>
      <c r="TNZ100" s="129"/>
      <c r="TOA100" s="129"/>
      <c r="TOB100" s="129"/>
      <c r="TOC100" s="129"/>
      <c r="TOD100" s="129"/>
      <c r="TOE100" s="129"/>
      <c r="TOF100" s="129"/>
      <c r="TOG100" s="129"/>
      <c r="TOH100" s="129"/>
      <c r="TOI100" s="129"/>
      <c r="TOJ100" s="129"/>
      <c r="TOK100" s="129"/>
      <c r="TOL100" s="129"/>
      <c r="TOM100" s="129"/>
      <c r="TON100" s="129"/>
      <c r="TOO100" s="129"/>
      <c r="TOP100" s="129"/>
      <c r="TOQ100" s="129"/>
      <c r="TOR100" s="129"/>
      <c r="TOS100" s="129"/>
      <c r="TOT100" s="129"/>
      <c r="TOU100" s="129"/>
      <c r="TOV100" s="129"/>
      <c r="TOW100" s="129"/>
      <c r="TOX100" s="129"/>
      <c r="TOY100" s="129"/>
      <c r="TOZ100" s="129"/>
      <c r="TPA100" s="129"/>
      <c r="TPB100" s="129"/>
      <c r="TPC100" s="129"/>
      <c r="TPD100" s="129"/>
      <c r="TPE100" s="129"/>
      <c r="TPF100" s="129"/>
      <c r="TPG100" s="129"/>
      <c r="TPH100" s="129"/>
      <c r="TPI100" s="129"/>
      <c r="TPJ100" s="129"/>
      <c r="TPK100" s="129"/>
      <c r="TPL100" s="129"/>
      <c r="TPM100" s="129"/>
      <c r="TPN100" s="129"/>
      <c r="TPO100" s="129"/>
      <c r="TPP100" s="129"/>
      <c r="TPQ100" s="129"/>
      <c r="TPR100" s="129"/>
      <c r="TPS100" s="129"/>
      <c r="TPT100" s="129"/>
      <c r="TPU100" s="129"/>
      <c r="TPV100" s="129"/>
      <c r="TPW100" s="129"/>
      <c r="TPX100" s="129"/>
      <c r="TPY100" s="129"/>
      <c r="TPZ100" s="129"/>
      <c r="TQA100" s="129"/>
      <c r="TQB100" s="129"/>
      <c r="TQC100" s="129"/>
      <c r="TQD100" s="129"/>
      <c r="TQE100" s="129"/>
      <c r="TQF100" s="129"/>
      <c r="TQG100" s="129"/>
      <c r="TQH100" s="129"/>
      <c r="TQI100" s="129"/>
      <c r="TQJ100" s="129"/>
      <c r="TQK100" s="129"/>
      <c r="TQL100" s="129"/>
      <c r="TQM100" s="129"/>
      <c r="TQN100" s="129"/>
      <c r="TQO100" s="129"/>
      <c r="TQP100" s="129"/>
      <c r="TQQ100" s="129"/>
      <c r="TQR100" s="129"/>
      <c r="TQS100" s="129"/>
      <c r="TQT100" s="129"/>
      <c r="TQU100" s="129"/>
      <c r="TQV100" s="129"/>
      <c r="TQW100" s="129"/>
      <c r="TQX100" s="129"/>
      <c r="TQY100" s="129"/>
      <c r="TQZ100" s="129"/>
      <c r="TRA100" s="129"/>
      <c r="TRB100" s="129"/>
      <c r="TRC100" s="129"/>
      <c r="TRD100" s="129"/>
      <c r="TRE100" s="129"/>
      <c r="TRF100" s="129"/>
      <c r="TRG100" s="129"/>
      <c r="TRH100" s="129"/>
      <c r="TRI100" s="129"/>
      <c r="TRJ100" s="129"/>
      <c r="TRK100" s="129"/>
      <c r="TRL100" s="129"/>
      <c r="TRM100" s="129"/>
      <c r="TRN100" s="129"/>
      <c r="TRO100" s="129"/>
      <c r="TRP100" s="129"/>
      <c r="TRQ100" s="129"/>
      <c r="TRR100" s="129"/>
      <c r="TRS100" s="129"/>
      <c r="TRT100" s="129"/>
      <c r="TRU100" s="129"/>
      <c r="TRV100" s="129"/>
      <c r="TRW100" s="129"/>
      <c r="TRX100" s="129"/>
      <c r="TRY100" s="129"/>
      <c r="TRZ100" s="129"/>
      <c r="TSA100" s="129"/>
      <c r="TSB100" s="129"/>
      <c r="TSC100" s="129"/>
      <c r="TSD100" s="129"/>
      <c r="TSE100" s="129"/>
      <c r="TSF100" s="129"/>
      <c r="TSG100" s="129"/>
      <c r="TSH100" s="129"/>
      <c r="TSI100" s="129"/>
      <c r="TSJ100" s="129"/>
      <c r="TSK100" s="129"/>
      <c r="TSL100" s="129"/>
      <c r="TSM100" s="129"/>
      <c r="TSN100" s="129"/>
      <c r="TSO100" s="129"/>
      <c r="TSP100" s="129"/>
      <c r="TSQ100" s="129"/>
      <c r="TSR100" s="129"/>
      <c r="TSS100" s="129"/>
      <c r="TST100" s="129"/>
      <c r="TSU100" s="129"/>
      <c r="TSV100" s="129"/>
      <c r="TSW100" s="129"/>
      <c r="TSX100" s="129"/>
      <c r="TSY100" s="129"/>
      <c r="TSZ100" s="129"/>
      <c r="TTA100" s="129"/>
      <c r="TTB100" s="129"/>
      <c r="TTC100" s="129"/>
      <c r="TTD100" s="129"/>
      <c r="TTE100" s="129"/>
      <c r="TTF100" s="129"/>
      <c r="TTG100" s="129"/>
      <c r="TTH100" s="129"/>
      <c r="TTI100" s="129"/>
      <c r="TTJ100" s="129"/>
      <c r="TTK100" s="129"/>
      <c r="TTL100" s="129"/>
      <c r="TTM100" s="129"/>
      <c r="TTN100" s="129"/>
      <c r="TTO100" s="129"/>
      <c r="TTP100" s="129"/>
      <c r="TTQ100" s="129"/>
      <c r="TTR100" s="129"/>
      <c r="TTS100" s="129"/>
      <c r="TTT100" s="129"/>
      <c r="TTU100" s="129"/>
      <c r="TTV100" s="129"/>
      <c r="TTW100" s="129"/>
      <c r="TTX100" s="129"/>
      <c r="TTY100" s="129"/>
      <c r="TTZ100" s="129"/>
      <c r="TUA100" s="129"/>
      <c r="TUB100" s="129"/>
      <c r="TUC100" s="129"/>
      <c r="TUD100" s="129"/>
      <c r="TUE100" s="129"/>
      <c r="TUF100" s="129"/>
      <c r="TUG100" s="129"/>
      <c r="TUH100" s="129"/>
      <c r="TUI100" s="129"/>
      <c r="TUJ100" s="129"/>
      <c r="TUK100" s="129"/>
      <c r="TUL100" s="129"/>
      <c r="TUM100" s="129"/>
      <c r="TUN100" s="129"/>
      <c r="TUO100" s="129"/>
      <c r="TUP100" s="129"/>
      <c r="TUQ100" s="129"/>
      <c r="TUR100" s="129"/>
      <c r="TUS100" s="129"/>
      <c r="TUT100" s="129"/>
      <c r="TUU100" s="129"/>
      <c r="TUV100" s="129"/>
      <c r="TUW100" s="129"/>
      <c r="TUX100" s="129"/>
      <c r="TUY100" s="129"/>
      <c r="TUZ100" s="129"/>
      <c r="TVA100" s="129"/>
      <c r="TVB100" s="129"/>
      <c r="TVC100" s="129"/>
      <c r="TVD100" s="129"/>
      <c r="TVE100" s="129"/>
      <c r="TVF100" s="129"/>
      <c r="TVG100" s="129"/>
      <c r="TVH100" s="129"/>
      <c r="TVI100" s="129"/>
      <c r="TVJ100" s="129"/>
      <c r="TVK100" s="129"/>
      <c r="TVL100" s="129"/>
      <c r="TVM100" s="129"/>
      <c r="TVN100" s="129"/>
      <c r="TVO100" s="129"/>
      <c r="TVP100" s="129"/>
      <c r="TVQ100" s="129"/>
      <c r="TVR100" s="129"/>
      <c r="TVS100" s="129"/>
      <c r="TVT100" s="129"/>
      <c r="TVU100" s="129"/>
      <c r="TVV100" s="129"/>
      <c r="TVW100" s="129"/>
      <c r="TVX100" s="129"/>
      <c r="TVY100" s="129"/>
      <c r="TVZ100" s="129"/>
      <c r="TWA100" s="129"/>
      <c r="TWB100" s="129"/>
      <c r="TWC100" s="129"/>
      <c r="TWD100" s="129"/>
      <c r="TWE100" s="129"/>
      <c r="TWF100" s="129"/>
      <c r="TWG100" s="129"/>
      <c r="TWH100" s="129"/>
      <c r="TWI100" s="129"/>
      <c r="TWJ100" s="129"/>
      <c r="TWK100" s="129"/>
      <c r="TWL100" s="129"/>
      <c r="TWM100" s="129"/>
      <c r="TWN100" s="129"/>
      <c r="TWO100" s="129"/>
      <c r="TWP100" s="129"/>
      <c r="TWQ100" s="129"/>
      <c r="TWR100" s="129"/>
      <c r="TWS100" s="129"/>
      <c r="TWT100" s="129"/>
      <c r="TWU100" s="129"/>
      <c r="TWV100" s="129"/>
      <c r="TWW100" s="129"/>
      <c r="TWX100" s="129"/>
      <c r="TWY100" s="129"/>
      <c r="TWZ100" s="129"/>
      <c r="TXA100" s="129"/>
      <c r="TXB100" s="129"/>
      <c r="TXC100" s="129"/>
      <c r="TXD100" s="129"/>
      <c r="TXE100" s="129"/>
      <c r="TXF100" s="129"/>
      <c r="TXG100" s="129"/>
      <c r="TXH100" s="129"/>
      <c r="TXI100" s="129"/>
      <c r="TXJ100" s="129"/>
      <c r="TXK100" s="129"/>
      <c r="TXL100" s="129"/>
      <c r="TXM100" s="129"/>
      <c r="TXN100" s="129"/>
      <c r="TXO100" s="129"/>
      <c r="TXP100" s="129"/>
      <c r="TXQ100" s="129"/>
      <c r="TXR100" s="129"/>
      <c r="TXS100" s="129"/>
      <c r="TXT100" s="129"/>
      <c r="TXU100" s="129"/>
      <c r="TXV100" s="129"/>
      <c r="TXW100" s="129"/>
      <c r="TXX100" s="129"/>
      <c r="TXY100" s="129"/>
      <c r="TXZ100" s="129"/>
      <c r="TYA100" s="129"/>
      <c r="TYB100" s="129"/>
      <c r="TYC100" s="129"/>
      <c r="TYD100" s="129"/>
      <c r="TYE100" s="129"/>
      <c r="TYF100" s="129"/>
      <c r="TYG100" s="129"/>
      <c r="TYH100" s="129"/>
      <c r="TYI100" s="129"/>
      <c r="TYJ100" s="129"/>
      <c r="TYK100" s="129"/>
      <c r="TYL100" s="129"/>
      <c r="TYM100" s="129"/>
      <c r="TYN100" s="129"/>
      <c r="TYO100" s="129"/>
      <c r="TYP100" s="129"/>
      <c r="TYQ100" s="129"/>
      <c r="TYR100" s="129"/>
      <c r="TYS100" s="129"/>
      <c r="TYT100" s="129"/>
      <c r="TYU100" s="129"/>
      <c r="TYV100" s="129"/>
      <c r="TYW100" s="129"/>
      <c r="TYX100" s="129"/>
      <c r="TYY100" s="129"/>
      <c r="TYZ100" s="129"/>
      <c r="TZA100" s="129"/>
      <c r="TZB100" s="129"/>
      <c r="TZC100" s="129"/>
      <c r="TZD100" s="129"/>
      <c r="TZE100" s="129"/>
      <c r="TZF100" s="129"/>
      <c r="TZG100" s="129"/>
      <c r="TZH100" s="129"/>
      <c r="TZI100" s="129"/>
      <c r="TZJ100" s="129"/>
      <c r="TZK100" s="129"/>
      <c r="TZL100" s="129"/>
      <c r="TZM100" s="129"/>
      <c r="TZN100" s="129"/>
      <c r="TZO100" s="129"/>
      <c r="TZP100" s="129"/>
      <c r="TZQ100" s="129"/>
      <c r="TZR100" s="129"/>
      <c r="TZS100" s="129"/>
      <c r="TZT100" s="129"/>
      <c r="TZU100" s="129"/>
      <c r="TZV100" s="129"/>
      <c r="TZW100" s="129"/>
      <c r="TZX100" s="129"/>
      <c r="TZY100" s="129"/>
      <c r="TZZ100" s="129"/>
      <c r="UAA100" s="129"/>
      <c r="UAB100" s="129"/>
      <c r="UAC100" s="129"/>
      <c r="UAD100" s="129"/>
      <c r="UAE100" s="129"/>
      <c r="UAF100" s="129"/>
      <c r="UAG100" s="129"/>
      <c r="UAH100" s="129"/>
      <c r="UAI100" s="129"/>
      <c r="UAJ100" s="129"/>
      <c r="UAK100" s="129"/>
      <c r="UAL100" s="129"/>
      <c r="UAM100" s="129"/>
      <c r="UAN100" s="129"/>
      <c r="UAO100" s="129"/>
      <c r="UAP100" s="129"/>
      <c r="UAQ100" s="129"/>
      <c r="UAR100" s="129"/>
      <c r="UAS100" s="129"/>
      <c r="UAT100" s="129"/>
      <c r="UAU100" s="129"/>
      <c r="UAV100" s="129"/>
      <c r="UAW100" s="129"/>
      <c r="UAX100" s="129"/>
      <c r="UAY100" s="129"/>
      <c r="UAZ100" s="129"/>
      <c r="UBA100" s="129"/>
      <c r="UBB100" s="129"/>
      <c r="UBC100" s="129"/>
      <c r="UBD100" s="129"/>
      <c r="UBE100" s="129"/>
      <c r="UBF100" s="129"/>
      <c r="UBG100" s="129"/>
      <c r="UBH100" s="129"/>
      <c r="UBI100" s="129"/>
      <c r="UBJ100" s="129"/>
      <c r="UBK100" s="129"/>
      <c r="UBL100" s="129"/>
      <c r="UBM100" s="129"/>
      <c r="UBN100" s="129"/>
      <c r="UBO100" s="129"/>
      <c r="UBP100" s="129"/>
      <c r="UBQ100" s="129"/>
      <c r="UBR100" s="129"/>
      <c r="UBS100" s="129"/>
      <c r="UBT100" s="129"/>
      <c r="UBU100" s="129"/>
      <c r="UBV100" s="129"/>
      <c r="UBW100" s="129"/>
      <c r="UBX100" s="129"/>
      <c r="UBY100" s="129"/>
      <c r="UBZ100" s="129"/>
      <c r="UCA100" s="129"/>
      <c r="UCB100" s="129"/>
      <c r="UCC100" s="129"/>
      <c r="UCD100" s="129"/>
      <c r="UCE100" s="129"/>
      <c r="UCF100" s="129"/>
      <c r="UCG100" s="129"/>
      <c r="UCH100" s="129"/>
      <c r="UCI100" s="129"/>
      <c r="UCJ100" s="129"/>
      <c r="UCK100" s="129"/>
      <c r="UCL100" s="129"/>
      <c r="UCM100" s="129"/>
      <c r="UCN100" s="129"/>
      <c r="UCO100" s="129"/>
      <c r="UCP100" s="129"/>
      <c r="UCQ100" s="129"/>
      <c r="UCR100" s="129"/>
      <c r="UCS100" s="129"/>
      <c r="UCT100" s="129"/>
      <c r="UCU100" s="129"/>
      <c r="UCV100" s="129"/>
      <c r="UCW100" s="129"/>
      <c r="UCX100" s="129"/>
      <c r="UCY100" s="129"/>
      <c r="UCZ100" s="129"/>
      <c r="UDA100" s="129"/>
      <c r="UDB100" s="129"/>
      <c r="UDC100" s="129"/>
      <c r="UDD100" s="129"/>
      <c r="UDE100" s="129"/>
      <c r="UDF100" s="129"/>
      <c r="UDG100" s="129"/>
      <c r="UDH100" s="129"/>
      <c r="UDI100" s="129"/>
      <c r="UDJ100" s="129"/>
      <c r="UDK100" s="129"/>
      <c r="UDL100" s="129"/>
      <c r="UDM100" s="129"/>
      <c r="UDN100" s="129"/>
      <c r="UDO100" s="129"/>
      <c r="UDP100" s="129"/>
      <c r="UDQ100" s="129"/>
      <c r="UDR100" s="129"/>
      <c r="UDS100" s="129"/>
      <c r="UDT100" s="129"/>
      <c r="UDU100" s="129"/>
      <c r="UDV100" s="129"/>
      <c r="UDW100" s="129"/>
      <c r="UDX100" s="129"/>
      <c r="UDY100" s="129"/>
      <c r="UDZ100" s="129"/>
      <c r="UEA100" s="129"/>
      <c r="UEB100" s="129"/>
      <c r="UEC100" s="129"/>
      <c r="UED100" s="129"/>
      <c r="UEE100" s="129"/>
      <c r="UEF100" s="129"/>
      <c r="UEG100" s="129"/>
      <c r="UEH100" s="129"/>
      <c r="UEI100" s="129"/>
      <c r="UEJ100" s="129"/>
      <c r="UEK100" s="129"/>
      <c r="UEL100" s="129"/>
      <c r="UEM100" s="129"/>
      <c r="UEN100" s="129"/>
      <c r="UEO100" s="129"/>
      <c r="UEP100" s="129"/>
      <c r="UEQ100" s="129"/>
      <c r="UER100" s="129"/>
      <c r="UES100" s="129"/>
      <c r="UET100" s="129"/>
      <c r="UEU100" s="129"/>
      <c r="UEV100" s="129"/>
      <c r="UEW100" s="129"/>
      <c r="UEX100" s="129"/>
      <c r="UEY100" s="129"/>
      <c r="UEZ100" s="129"/>
      <c r="UFA100" s="129"/>
      <c r="UFB100" s="129"/>
      <c r="UFC100" s="129"/>
      <c r="UFD100" s="129"/>
      <c r="UFE100" s="129"/>
      <c r="UFF100" s="129"/>
      <c r="UFG100" s="129"/>
      <c r="UFH100" s="129"/>
      <c r="UFI100" s="129"/>
      <c r="UFJ100" s="129"/>
      <c r="UFK100" s="129"/>
      <c r="UFL100" s="129"/>
      <c r="UFM100" s="129"/>
      <c r="UFN100" s="129"/>
      <c r="UFO100" s="129"/>
      <c r="UFP100" s="129"/>
      <c r="UFQ100" s="129"/>
      <c r="UFR100" s="129"/>
      <c r="UFS100" s="129"/>
      <c r="UFT100" s="129"/>
      <c r="UFU100" s="129"/>
      <c r="UFV100" s="129"/>
      <c r="UFW100" s="129"/>
      <c r="UFX100" s="129"/>
      <c r="UFY100" s="129"/>
      <c r="UFZ100" s="129"/>
      <c r="UGA100" s="129"/>
      <c r="UGB100" s="129"/>
      <c r="UGC100" s="129"/>
      <c r="UGD100" s="129"/>
      <c r="UGE100" s="129"/>
      <c r="UGF100" s="129"/>
      <c r="UGG100" s="129"/>
      <c r="UGH100" s="129"/>
      <c r="UGI100" s="129"/>
      <c r="UGJ100" s="129"/>
      <c r="UGK100" s="129"/>
      <c r="UGL100" s="129"/>
      <c r="UGM100" s="129"/>
      <c r="UGN100" s="129"/>
      <c r="UGO100" s="129"/>
      <c r="UGP100" s="129"/>
      <c r="UGQ100" s="129"/>
      <c r="UGR100" s="129"/>
      <c r="UGS100" s="129"/>
      <c r="UGT100" s="129"/>
      <c r="UGU100" s="129"/>
      <c r="UGV100" s="129"/>
      <c r="UGW100" s="129"/>
      <c r="UGX100" s="129"/>
      <c r="UGY100" s="129"/>
      <c r="UGZ100" s="129"/>
      <c r="UHA100" s="129"/>
      <c r="UHB100" s="129"/>
      <c r="UHC100" s="129"/>
      <c r="UHD100" s="129"/>
      <c r="UHE100" s="129"/>
      <c r="UHF100" s="129"/>
      <c r="UHG100" s="129"/>
      <c r="UHH100" s="129"/>
      <c r="UHI100" s="129"/>
      <c r="UHJ100" s="129"/>
      <c r="UHK100" s="129"/>
      <c r="UHL100" s="129"/>
      <c r="UHM100" s="129"/>
      <c r="UHN100" s="129"/>
      <c r="UHO100" s="129"/>
      <c r="UHP100" s="129"/>
      <c r="UHQ100" s="129"/>
      <c r="UHR100" s="129"/>
      <c r="UHS100" s="129"/>
      <c r="UHT100" s="129"/>
      <c r="UHU100" s="129"/>
      <c r="UHV100" s="129"/>
      <c r="UHW100" s="129"/>
      <c r="UHX100" s="129"/>
      <c r="UHY100" s="129"/>
      <c r="UHZ100" s="129"/>
      <c r="UIA100" s="129"/>
      <c r="UIB100" s="129"/>
      <c r="UIC100" s="129"/>
      <c r="UID100" s="129"/>
      <c r="UIE100" s="129"/>
      <c r="UIF100" s="129"/>
      <c r="UIG100" s="129"/>
      <c r="UIH100" s="129"/>
      <c r="UII100" s="129"/>
      <c r="UIJ100" s="129"/>
      <c r="UIK100" s="129"/>
      <c r="UIL100" s="129"/>
      <c r="UIM100" s="129"/>
      <c r="UIN100" s="129"/>
      <c r="UIO100" s="129"/>
      <c r="UIP100" s="129"/>
      <c r="UIQ100" s="129"/>
      <c r="UIR100" s="129"/>
      <c r="UIS100" s="129"/>
      <c r="UIT100" s="129"/>
      <c r="UIU100" s="129"/>
      <c r="UIV100" s="129"/>
      <c r="UIW100" s="129"/>
      <c r="UIX100" s="129"/>
      <c r="UIY100" s="129"/>
      <c r="UIZ100" s="129"/>
      <c r="UJA100" s="129"/>
      <c r="UJB100" s="129"/>
      <c r="UJC100" s="129"/>
      <c r="UJD100" s="129"/>
      <c r="UJE100" s="129"/>
      <c r="UJF100" s="129"/>
      <c r="UJG100" s="129"/>
      <c r="UJH100" s="129"/>
      <c r="UJI100" s="129"/>
      <c r="UJJ100" s="129"/>
      <c r="UJK100" s="129"/>
      <c r="UJL100" s="129"/>
      <c r="UJM100" s="129"/>
      <c r="UJN100" s="129"/>
      <c r="UJO100" s="129"/>
      <c r="UJP100" s="129"/>
      <c r="UJQ100" s="129"/>
      <c r="UJR100" s="129"/>
      <c r="UJS100" s="129"/>
      <c r="UJT100" s="129"/>
      <c r="UJU100" s="129"/>
      <c r="UJV100" s="129"/>
      <c r="UJW100" s="129"/>
      <c r="UJX100" s="129"/>
      <c r="UJY100" s="129"/>
      <c r="UJZ100" s="129"/>
      <c r="UKA100" s="129"/>
      <c r="UKB100" s="129"/>
      <c r="UKC100" s="129"/>
      <c r="UKD100" s="129"/>
      <c r="UKE100" s="129"/>
      <c r="UKF100" s="129"/>
      <c r="UKG100" s="129"/>
      <c r="UKH100" s="129"/>
      <c r="UKI100" s="129"/>
      <c r="UKJ100" s="129"/>
      <c r="UKK100" s="129"/>
      <c r="UKL100" s="129"/>
      <c r="UKM100" s="129"/>
      <c r="UKN100" s="129"/>
      <c r="UKO100" s="129"/>
      <c r="UKP100" s="129"/>
      <c r="UKQ100" s="129"/>
      <c r="UKR100" s="129"/>
      <c r="UKS100" s="129"/>
      <c r="UKT100" s="129"/>
      <c r="UKU100" s="129"/>
      <c r="UKV100" s="129"/>
      <c r="UKW100" s="129"/>
      <c r="UKX100" s="129"/>
      <c r="UKY100" s="129"/>
      <c r="UKZ100" s="129"/>
      <c r="ULA100" s="129"/>
      <c r="ULB100" s="129"/>
      <c r="ULC100" s="129"/>
      <c r="ULD100" s="129"/>
      <c r="ULE100" s="129"/>
      <c r="ULF100" s="129"/>
      <c r="ULG100" s="129"/>
      <c r="ULH100" s="129"/>
      <c r="ULI100" s="129"/>
      <c r="ULJ100" s="129"/>
      <c r="ULK100" s="129"/>
      <c r="ULL100" s="129"/>
      <c r="ULM100" s="129"/>
      <c r="ULN100" s="129"/>
      <c r="ULO100" s="129"/>
      <c r="ULP100" s="129"/>
      <c r="ULQ100" s="129"/>
      <c r="ULR100" s="129"/>
      <c r="ULS100" s="129"/>
      <c r="ULT100" s="129"/>
      <c r="ULU100" s="129"/>
      <c r="ULV100" s="129"/>
      <c r="ULW100" s="129"/>
      <c r="ULX100" s="129"/>
      <c r="ULY100" s="129"/>
      <c r="ULZ100" s="129"/>
      <c r="UMA100" s="129"/>
      <c r="UMB100" s="129"/>
      <c r="UMC100" s="129"/>
      <c r="UMD100" s="129"/>
      <c r="UME100" s="129"/>
      <c r="UMF100" s="129"/>
      <c r="UMG100" s="129"/>
      <c r="UMH100" s="129"/>
      <c r="UMI100" s="129"/>
      <c r="UMJ100" s="129"/>
      <c r="UMK100" s="129"/>
      <c r="UML100" s="129"/>
      <c r="UMM100" s="129"/>
      <c r="UMN100" s="129"/>
      <c r="UMO100" s="129"/>
      <c r="UMP100" s="129"/>
      <c r="UMQ100" s="129"/>
      <c r="UMR100" s="129"/>
      <c r="UMS100" s="129"/>
      <c r="UMT100" s="129"/>
      <c r="UMU100" s="129"/>
      <c r="UMV100" s="129"/>
      <c r="UMW100" s="129"/>
      <c r="UMX100" s="129"/>
      <c r="UMY100" s="129"/>
      <c r="UMZ100" s="129"/>
      <c r="UNA100" s="129"/>
      <c r="UNB100" s="129"/>
      <c r="UNC100" s="129"/>
      <c r="UND100" s="129"/>
      <c r="UNE100" s="129"/>
      <c r="UNF100" s="129"/>
      <c r="UNG100" s="129"/>
      <c r="UNH100" s="129"/>
      <c r="UNI100" s="129"/>
      <c r="UNJ100" s="129"/>
      <c r="UNK100" s="129"/>
      <c r="UNL100" s="129"/>
      <c r="UNM100" s="129"/>
      <c r="UNN100" s="129"/>
      <c r="UNO100" s="129"/>
      <c r="UNP100" s="129"/>
      <c r="UNQ100" s="129"/>
      <c r="UNR100" s="129"/>
      <c r="UNS100" s="129"/>
      <c r="UNT100" s="129"/>
      <c r="UNU100" s="129"/>
      <c r="UNV100" s="129"/>
      <c r="UNW100" s="129"/>
      <c r="UNX100" s="129"/>
      <c r="UNY100" s="129"/>
      <c r="UNZ100" s="129"/>
      <c r="UOA100" s="129"/>
      <c r="UOB100" s="129"/>
      <c r="UOC100" s="129"/>
      <c r="UOD100" s="129"/>
      <c r="UOE100" s="129"/>
      <c r="UOF100" s="129"/>
      <c r="UOG100" s="129"/>
      <c r="UOH100" s="129"/>
      <c r="UOI100" s="129"/>
      <c r="UOJ100" s="129"/>
      <c r="UOK100" s="129"/>
      <c r="UOL100" s="129"/>
      <c r="UOM100" s="129"/>
      <c r="UON100" s="129"/>
      <c r="UOO100" s="129"/>
      <c r="UOP100" s="129"/>
      <c r="UOQ100" s="129"/>
      <c r="UOR100" s="129"/>
      <c r="UOS100" s="129"/>
      <c r="UOT100" s="129"/>
      <c r="UOU100" s="129"/>
      <c r="UOV100" s="129"/>
      <c r="UOW100" s="129"/>
      <c r="UOX100" s="129"/>
      <c r="UOY100" s="129"/>
      <c r="UOZ100" s="129"/>
      <c r="UPA100" s="129"/>
      <c r="UPB100" s="129"/>
      <c r="UPC100" s="129"/>
      <c r="UPD100" s="129"/>
      <c r="UPE100" s="129"/>
      <c r="UPF100" s="129"/>
      <c r="UPG100" s="129"/>
      <c r="UPH100" s="129"/>
      <c r="UPI100" s="129"/>
      <c r="UPJ100" s="129"/>
      <c r="UPK100" s="129"/>
      <c r="UPL100" s="129"/>
      <c r="UPM100" s="129"/>
      <c r="UPN100" s="129"/>
      <c r="UPO100" s="129"/>
      <c r="UPP100" s="129"/>
      <c r="UPQ100" s="129"/>
      <c r="UPR100" s="129"/>
      <c r="UPS100" s="129"/>
      <c r="UPT100" s="129"/>
      <c r="UPU100" s="129"/>
      <c r="UPV100" s="129"/>
      <c r="UPW100" s="129"/>
      <c r="UPX100" s="129"/>
      <c r="UPY100" s="129"/>
      <c r="UPZ100" s="129"/>
      <c r="UQA100" s="129"/>
      <c r="UQB100" s="129"/>
      <c r="UQC100" s="129"/>
      <c r="UQD100" s="129"/>
      <c r="UQE100" s="129"/>
      <c r="UQF100" s="129"/>
      <c r="UQG100" s="129"/>
      <c r="UQH100" s="129"/>
      <c r="UQI100" s="129"/>
      <c r="UQJ100" s="129"/>
      <c r="UQK100" s="129"/>
      <c r="UQL100" s="129"/>
      <c r="UQM100" s="129"/>
      <c r="UQN100" s="129"/>
      <c r="UQO100" s="129"/>
      <c r="UQP100" s="129"/>
      <c r="UQQ100" s="129"/>
      <c r="UQR100" s="129"/>
      <c r="UQS100" s="129"/>
      <c r="UQT100" s="129"/>
      <c r="UQU100" s="129"/>
      <c r="UQV100" s="129"/>
      <c r="UQW100" s="129"/>
      <c r="UQX100" s="129"/>
      <c r="UQY100" s="129"/>
      <c r="UQZ100" s="129"/>
      <c r="URA100" s="129"/>
      <c r="URB100" s="129"/>
      <c r="URC100" s="129"/>
      <c r="URD100" s="129"/>
      <c r="URE100" s="129"/>
      <c r="URF100" s="129"/>
      <c r="URG100" s="129"/>
      <c r="URH100" s="129"/>
      <c r="URI100" s="129"/>
      <c r="URJ100" s="129"/>
      <c r="URK100" s="129"/>
      <c r="URL100" s="129"/>
      <c r="URM100" s="129"/>
      <c r="URN100" s="129"/>
      <c r="URO100" s="129"/>
      <c r="URP100" s="129"/>
      <c r="URQ100" s="129"/>
      <c r="URR100" s="129"/>
      <c r="URS100" s="129"/>
      <c r="URT100" s="129"/>
      <c r="URU100" s="129"/>
      <c r="URV100" s="129"/>
      <c r="URW100" s="129"/>
      <c r="URX100" s="129"/>
      <c r="URY100" s="129"/>
      <c r="URZ100" s="129"/>
      <c r="USA100" s="129"/>
      <c r="USB100" s="129"/>
      <c r="USC100" s="129"/>
      <c r="USD100" s="129"/>
      <c r="USE100" s="129"/>
      <c r="USF100" s="129"/>
      <c r="USG100" s="129"/>
      <c r="USH100" s="129"/>
      <c r="USI100" s="129"/>
      <c r="USJ100" s="129"/>
      <c r="USK100" s="129"/>
      <c r="USL100" s="129"/>
      <c r="USM100" s="129"/>
      <c r="USN100" s="129"/>
      <c r="USO100" s="129"/>
      <c r="USP100" s="129"/>
      <c r="USQ100" s="129"/>
      <c r="USR100" s="129"/>
      <c r="USS100" s="129"/>
      <c r="UST100" s="129"/>
      <c r="USU100" s="129"/>
      <c r="USV100" s="129"/>
      <c r="USW100" s="129"/>
      <c r="USX100" s="129"/>
      <c r="USY100" s="129"/>
      <c r="USZ100" s="129"/>
      <c r="UTA100" s="129"/>
      <c r="UTB100" s="129"/>
      <c r="UTC100" s="129"/>
      <c r="UTD100" s="129"/>
      <c r="UTE100" s="129"/>
      <c r="UTF100" s="129"/>
      <c r="UTG100" s="129"/>
      <c r="UTH100" s="129"/>
      <c r="UTI100" s="129"/>
      <c r="UTJ100" s="129"/>
      <c r="UTK100" s="129"/>
      <c r="UTL100" s="129"/>
      <c r="UTM100" s="129"/>
      <c r="UTN100" s="129"/>
      <c r="UTO100" s="129"/>
      <c r="UTP100" s="129"/>
      <c r="UTQ100" s="129"/>
      <c r="UTR100" s="129"/>
      <c r="UTS100" s="129"/>
      <c r="UTT100" s="129"/>
      <c r="UTU100" s="129"/>
      <c r="UTV100" s="129"/>
      <c r="UTW100" s="129"/>
      <c r="UTX100" s="129"/>
      <c r="UTY100" s="129"/>
      <c r="UTZ100" s="129"/>
      <c r="UUA100" s="129"/>
      <c r="UUB100" s="129"/>
      <c r="UUC100" s="129"/>
      <c r="UUD100" s="129"/>
      <c r="UUE100" s="129"/>
      <c r="UUF100" s="129"/>
      <c r="UUG100" s="129"/>
      <c r="UUH100" s="129"/>
      <c r="UUI100" s="129"/>
      <c r="UUJ100" s="129"/>
      <c r="UUK100" s="129"/>
      <c r="UUL100" s="129"/>
      <c r="UUM100" s="129"/>
      <c r="UUN100" s="129"/>
      <c r="UUO100" s="129"/>
      <c r="UUP100" s="129"/>
      <c r="UUQ100" s="129"/>
      <c r="UUR100" s="129"/>
      <c r="UUS100" s="129"/>
      <c r="UUT100" s="129"/>
      <c r="UUU100" s="129"/>
      <c r="UUV100" s="129"/>
      <c r="UUW100" s="129"/>
      <c r="UUX100" s="129"/>
      <c r="UUY100" s="129"/>
      <c r="UUZ100" s="129"/>
      <c r="UVA100" s="129"/>
      <c r="UVB100" s="129"/>
      <c r="UVC100" s="129"/>
      <c r="UVD100" s="129"/>
      <c r="UVE100" s="129"/>
      <c r="UVF100" s="129"/>
      <c r="UVG100" s="129"/>
      <c r="UVH100" s="129"/>
      <c r="UVI100" s="129"/>
      <c r="UVJ100" s="129"/>
      <c r="UVK100" s="129"/>
      <c r="UVL100" s="129"/>
      <c r="UVM100" s="129"/>
      <c r="UVN100" s="129"/>
      <c r="UVO100" s="129"/>
      <c r="UVP100" s="129"/>
      <c r="UVQ100" s="129"/>
      <c r="UVR100" s="129"/>
      <c r="UVS100" s="129"/>
      <c r="UVT100" s="129"/>
      <c r="UVU100" s="129"/>
      <c r="UVV100" s="129"/>
      <c r="UVW100" s="129"/>
      <c r="UVX100" s="129"/>
      <c r="UVY100" s="129"/>
      <c r="UVZ100" s="129"/>
      <c r="UWA100" s="129"/>
      <c r="UWB100" s="129"/>
      <c r="UWC100" s="129"/>
      <c r="UWD100" s="129"/>
      <c r="UWE100" s="129"/>
      <c r="UWF100" s="129"/>
      <c r="UWG100" s="129"/>
      <c r="UWH100" s="129"/>
      <c r="UWI100" s="129"/>
      <c r="UWJ100" s="129"/>
      <c r="UWK100" s="129"/>
      <c r="UWL100" s="129"/>
      <c r="UWM100" s="129"/>
      <c r="UWN100" s="129"/>
      <c r="UWO100" s="129"/>
      <c r="UWP100" s="129"/>
      <c r="UWQ100" s="129"/>
      <c r="UWR100" s="129"/>
      <c r="UWS100" s="129"/>
      <c r="UWT100" s="129"/>
      <c r="UWU100" s="129"/>
      <c r="UWV100" s="129"/>
      <c r="UWW100" s="129"/>
      <c r="UWX100" s="129"/>
      <c r="UWY100" s="129"/>
      <c r="UWZ100" s="129"/>
      <c r="UXA100" s="129"/>
      <c r="UXB100" s="129"/>
      <c r="UXC100" s="129"/>
      <c r="UXD100" s="129"/>
      <c r="UXE100" s="129"/>
      <c r="UXF100" s="129"/>
      <c r="UXG100" s="129"/>
      <c r="UXH100" s="129"/>
      <c r="UXI100" s="129"/>
      <c r="UXJ100" s="129"/>
      <c r="UXK100" s="129"/>
      <c r="UXL100" s="129"/>
      <c r="UXM100" s="129"/>
      <c r="UXN100" s="129"/>
      <c r="UXO100" s="129"/>
      <c r="UXP100" s="129"/>
      <c r="UXQ100" s="129"/>
      <c r="UXR100" s="129"/>
      <c r="UXS100" s="129"/>
      <c r="UXT100" s="129"/>
      <c r="UXU100" s="129"/>
      <c r="UXV100" s="129"/>
      <c r="UXW100" s="129"/>
      <c r="UXX100" s="129"/>
      <c r="UXY100" s="129"/>
      <c r="UXZ100" s="129"/>
      <c r="UYA100" s="129"/>
      <c r="UYB100" s="129"/>
      <c r="UYC100" s="129"/>
      <c r="UYD100" s="129"/>
      <c r="UYE100" s="129"/>
      <c r="UYF100" s="129"/>
      <c r="UYG100" s="129"/>
      <c r="UYH100" s="129"/>
      <c r="UYI100" s="129"/>
      <c r="UYJ100" s="129"/>
      <c r="UYK100" s="129"/>
      <c r="UYL100" s="129"/>
      <c r="UYM100" s="129"/>
      <c r="UYN100" s="129"/>
      <c r="UYO100" s="129"/>
      <c r="UYP100" s="129"/>
      <c r="UYQ100" s="129"/>
      <c r="UYR100" s="129"/>
      <c r="UYS100" s="129"/>
      <c r="UYT100" s="129"/>
      <c r="UYU100" s="129"/>
      <c r="UYV100" s="129"/>
      <c r="UYW100" s="129"/>
      <c r="UYX100" s="129"/>
      <c r="UYY100" s="129"/>
      <c r="UYZ100" s="129"/>
      <c r="UZA100" s="129"/>
      <c r="UZB100" s="129"/>
      <c r="UZC100" s="129"/>
      <c r="UZD100" s="129"/>
      <c r="UZE100" s="129"/>
      <c r="UZF100" s="129"/>
      <c r="UZG100" s="129"/>
      <c r="UZH100" s="129"/>
      <c r="UZI100" s="129"/>
      <c r="UZJ100" s="129"/>
      <c r="UZK100" s="129"/>
      <c r="UZL100" s="129"/>
      <c r="UZM100" s="129"/>
      <c r="UZN100" s="129"/>
      <c r="UZO100" s="129"/>
      <c r="UZP100" s="129"/>
      <c r="UZQ100" s="129"/>
      <c r="UZR100" s="129"/>
      <c r="UZS100" s="129"/>
      <c r="UZT100" s="129"/>
      <c r="UZU100" s="129"/>
      <c r="UZV100" s="129"/>
      <c r="UZW100" s="129"/>
      <c r="UZX100" s="129"/>
      <c r="UZY100" s="129"/>
      <c r="UZZ100" s="129"/>
      <c r="VAA100" s="129"/>
      <c r="VAB100" s="129"/>
      <c r="VAC100" s="129"/>
      <c r="VAD100" s="129"/>
      <c r="VAE100" s="129"/>
      <c r="VAF100" s="129"/>
      <c r="VAG100" s="129"/>
      <c r="VAH100" s="129"/>
      <c r="VAI100" s="129"/>
      <c r="VAJ100" s="129"/>
      <c r="VAK100" s="129"/>
      <c r="VAL100" s="129"/>
      <c r="VAM100" s="129"/>
      <c r="VAN100" s="129"/>
      <c r="VAO100" s="129"/>
      <c r="VAP100" s="129"/>
      <c r="VAQ100" s="129"/>
      <c r="VAR100" s="129"/>
      <c r="VAS100" s="129"/>
      <c r="VAT100" s="129"/>
      <c r="VAU100" s="129"/>
      <c r="VAV100" s="129"/>
      <c r="VAW100" s="129"/>
      <c r="VAX100" s="129"/>
      <c r="VAY100" s="129"/>
      <c r="VAZ100" s="129"/>
      <c r="VBA100" s="129"/>
      <c r="VBB100" s="129"/>
      <c r="VBC100" s="129"/>
      <c r="VBD100" s="129"/>
      <c r="VBE100" s="129"/>
      <c r="VBF100" s="129"/>
      <c r="VBG100" s="129"/>
      <c r="VBH100" s="129"/>
      <c r="VBI100" s="129"/>
      <c r="VBJ100" s="129"/>
      <c r="VBK100" s="129"/>
      <c r="VBL100" s="129"/>
      <c r="VBM100" s="129"/>
      <c r="VBN100" s="129"/>
      <c r="VBO100" s="129"/>
      <c r="VBP100" s="129"/>
      <c r="VBQ100" s="129"/>
      <c r="VBR100" s="129"/>
      <c r="VBS100" s="129"/>
      <c r="VBT100" s="129"/>
      <c r="VBU100" s="129"/>
      <c r="VBV100" s="129"/>
      <c r="VBW100" s="129"/>
      <c r="VBX100" s="129"/>
      <c r="VBY100" s="129"/>
      <c r="VBZ100" s="129"/>
      <c r="VCA100" s="129"/>
      <c r="VCB100" s="129"/>
      <c r="VCC100" s="129"/>
      <c r="VCD100" s="129"/>
      <c r="VCE100" s="129"/>
      <c r="VCF100" s="129"/>
      <c r="VCG100" s="129"/>
      <c r="VCH100" s="129"/>
      <c r="VCI100" s="129"/>
      <c r="VCJ100" s="129"/>
      <c r="VCK100" s="129"/>
      <c r="VCL100" s="129"/>
      <c r="VCM100" s="129"/>
      <c r="VCN100" s="129"/>
      <c r="VCO100" s="129"/>
      <c r="VCP100" s="129"/>
      <c r="VCQ100" s="129"/>
      <c r="VCR100" s="129"/>
      <c r="VCS100" s="129"/>
      <c r="VCT100" s="129"/>
      <c r="VCU100" s="129"/>
      <c r="VCV100" s="129"/>
      <c r="VCW100" s="129"/>
      <c r="VCX100" s="129"/>
      <c r="VCY100" s="129"/>
      <c r="VCZ100" s="129"/>
      <c r="VDA100" s="129"/>
      <c r="VDB100" s="129"/>
      <c r="VDC100" s="129"/>
      <c r="VDD100" s="129"/>
      <c r="VDE100" s="129"/>
      <c r="VDF100" s="129"/>
      <c r="VDG100" s="129"/>
      <c r="VDH100" s="129"/>
      <c r="VDI100" s="129"/>
      <c r="VDJ100" s="129"/>
      <c r="VDK100" s="129"/>
      <c r="VDL100" s="129"/>
      <c r="VDM100" s="129"/>
      <c r="VDN100" s="129"/>
      <c r="VDO100" s="129"/>
      <c r="VDP100" s="129"/>
      <c r="VDQ100" s="129"/>
      <c r="VDR100" s="129"/>
      <c r="VDS100" s="129"/>
      <c r="VDT100" s="129"/>
      <c r="VDU100" s="129"/>
      <c r="VDV100" s="129"/>
      <c r="VDW100" s="129"/>
      <c r="VDX100" s="129"/>
      <c r="VDY100" s="129"/>
      <c r="VDZ100" s="129"/>
      <c r="VEA100" s="129"/>
      <c r="VEB100" s="129"/>
      <c r="VEC100" s="129"/>
      <c r="VED100" s="129"/>
      <c r="VEE100" s="129"/>
      <c r="VEF100" s="129"/>
      <c r="VEG100" s="129"/>
      <c r="VEH100" s="129"/>
      <c r="VEI100" s="129"/>
      <c r="VEJ100" s="129"/>
      <c r="VEK100" s="129"/>
      <c r="VEL100" s="129"/>
      <c r="VEM100" s="129"/>
      <c r="VEN100" s="129"/>
      <c r="VEO100" s="129"/>
      <c r="VEP100" s="129"/>
      <c r="VEQ100" s="129"/>
      <c r="VER100" s="129"/>
      <c r="VES100" s="129"/>
      <c r="VET100" s="129"/>
      <c r="VEU100" s="129"/>
      <c r="VEV100" s="129"/>
      <c r="VEW100" s="129"/>
      <c r="VEX100" s="129"/>
      <c r="VEY100" s="129"/>
      <c r="VEZ100" s="129"/>
      <c r="VFA100" s="129"/>
      <c r="VFB100" s="129"/>
      <c r="VFC100" s="129"/>
      <c r="VFD100" s="129"/>
      <c r="VFE100" s="129"/>
      <c r="VFF100" s="129"/>
      <c r="VFG100" s="129"/>
      <c r="VFH100" s="129"/>
      <c r="VFI100" s="129"/>
      <c r="VFJ100" s="129"/>
      <c r="VFK100" s="129"/>
      <c r="VFL100" s="129"/>
      <c r="VFM100" s="129"/>
      <c r="VFN100" s="129"/>
      <c r="VFO100" s="129"/>
      <c r="VFP100" s="129"/>
      <c r="VFQ100" s="129"/>
      <c r="VFR100" s="129"/>
      <c r="VFS100" s="129"/>
      <c r="VFT100" s="129"/>
      <c r="VFU100" s="129"/>
      <c r="VFV100" s="129"/>
      <c r="VFW100" s="129"/>
      <c r="VFX100" s="129"/>
      <c r="VFY100" s="129"/>
      <c r="VFZ100" s="129"/>
      <c r="VGA100" s="129"/>
      <c r="VGB100" s="129"/>
      <c r="VGC100" s="129"/>
      <c r="VGD100" s="129"/>
      <c r="VGE100" s="129"/>
      <c r="VGF100" s="129"/>
      <c r="VGG100" s="129"/>
      <c r="VGH100" s="129"/>
      <c r="VGI100" s="129"/>
      <c r="VGJ100" s="129"/>
      <c r="VGK100" s="129"/>
      <c r="VGL100" s="129"/>
      <c r="VGM100" s="129"/>
      <c r="VGN100" s="129"/>
      <c r="VGO100" s="129"/>
      <c r="VGP100" s="129"/>
      <c r="VGQ100" s="129"/>
      <c r="VGR100" s="129"/>
      <c r="VGS100" s="129"/>
      <c r="VGT100" s="129"/>
      <c r="VGU100" s="129"/>
      <c r="VGV100" s="129"/>
      <c r="VGW100" s="129"/>
      <c r="VGX100" s="129"/>
      <c r="VGY100" s="129"/>
      <c r="VGZ100" s="129"/>
      <c r="VHA100" s="129"/>
      <c r="VHB100" s="129"/>
      <c r="VHC100" s="129"/>
      <c r="VHD100" s="129"/>
      <c r="VHE100" s="129"/>
      <c r="VHF100" s="129"/>
      <c r="VHG100" s="129"/>
      <c r="VHH100" s="129"/>
      <c r="VHI100" s="129"/>
      <c r="VHJ100" s="129"/>
      <c r="VHK100" s="129"/>
      <c r="VHL100" s="129"/>
      <c r="VHM100" s="129"/>
      <c r="VHN100" s="129"/>
      <c r="VHO100" s="129"/>
      <c r="VHP100" s="129"/>
      <c r="VHQ100" s="129"/>
      <c r="VHR100" s="129"/>
      <c r="VHS100" s="129"/>
      <c r="VHT100" s="129"/>
      <c r="VHU100" s="129"/>
      <c r="VHV100" s="129"/>
      <c r="VHW100" s="129"/>
      <c r="VHX100" s="129"/>
      <c r="VHY100" s="129"/>
      <c r="VHZ100" s="129"/>
      <c r="VIA100" s="129"/>
      <c r="VIB100" s="129"/>
      <c r="VIC100" s="129"/>
      <c r="VID100" s="129"/>
      <c r="VIE100" s="129"/>
      <c r="VIF100" s="129"/>
      <c r="VIG100" s="129"/>
      <c r="VIH100" s="129"/>
      <c r="VII100" s="129"/>
      <c r="VIJ100" s="129"/>
      <c r="VIK100" s="129"/>
      <c r="VIL100" s="129"/>
      <c r="VIM100" s="129"/>
      <c r="VIN100" s="129"/>
      <c r="VIO100" s="129"/>
      <c r="VIP100" s="129"/>
      <c r="VIQ100" s="129"/>
      <c r="VIR100" s="129"/>
      <c r="VIS100" s="129"/>
      <c r="VIT100" s="129"/>
      <c r="VIU100" s="129"/>
      <c r="VIV100" s="129"/>
      <c r="VIW100" s="129"/>
      <c r="VIX100" s="129"/>
      <c r="VIY100" s="129"/>
      <c r="VIZ100" s="129"/>
      <c r="VJA100" s="129"/>
      <c r="VJB100" s="129"/>
      <c r="VJC100" s="129"/>
      <c r="VJD100" s="129"/>
      <c r="VJE100" s="129"/>
      <c r="VJF100" s="129"/>
      <c r="VJG100" s="129"/>
      <c r="VJH100" s="129"/>
      <c r="VJI100" s="129"/>
      <c r="VJJ100" s="129"/>
      <c r="VJK100" s="129"/>
      <c r="VJL100" s="129"/>
      <c r="VJM100" s="129"/>
      <c r="VJN100" s="129"/>
      <c r="VJO100" s="129"/>
      <c r="VJP100" s="129"/>
      <c r="VJQ100" s="129"/>
      <c r="VJR100" s="129"/>
      <c r="VJS100" s="129"/>
      <c r="VJT100" s="129"/>
      <c r="VJU100" s="129"/>
      <c r="VJV100" s="129"/>
      <c r="VJW100" s="129"/>
      <c r="VJX100" s="129"/>
      <c r="VJY100" s="129"/>
      <c r="VJZ100" s="129"/>
      <c r="VKA100" s="129"/>
      <c r="VKB100" s="129"/>
      <c r="VKC100" s="129"/>
      <c r="VKD100" s="129"/>
      <c r="VKE100" s="129"/>
      <c r="VKF100" s="129"/>
      <c r="VKG100" s="129"/>
      <c r="VKH100" s="129"/>
      <c r="VKI100" s="129"/>
      <c r="VKJ100" s="129"/>
      <c r="VKK100" s="129"/>
      <c r="VKL100" s="129"/>
      <c r="VKM100" s="129"/>
      <c r="VKN100" s="129"/>
      <c r="VKO100" s="129"/>
      <c r="VKP100" s="129"/>
      <c r="VKQ100" s="129"/>
      <c r="VKR100" s="129"/>
      <c r="VKS100" s="129"/>
      <c r="VKT100" s="129"/>
      <c r="VKU100" s="129"/>
      <c r="VKV100" s="129"/>
      <c r="VKW100" s="129"/>
      <c r="VKX100" s="129"/>
      <c r="VKY100" s="129"/>
      <c r="VKZ100" s="129"/>
      <c r="VLA100" s="129"/>
      <c r="VLB100" s="129"/>
      <c r="VLC100" s="129"/>
      <c r="VLD100" s="129"/>
      <c r="VLE100" s="129"/>
      <c r="VLF100" s="129"/>
      <c r="VLG100" s="129"/>
      <c r="VLH100" s="129"/>
      <c r="VLI100" s="129"/>
      <c r="VLJ100" s="129"/>
      <c r="VLK100" s="129"/>
      <c r="VLL100" s="129"/>
      <c r="VLM100" s="129"/>
      <c r="VLN100" s="129"/>
      <c r="VLO100" s="129"/>
      <c r="VLP100" s="129"/>
      <c r="VLQ100" s="129"/>
      <c r="VLR100" s="129"/>
      <c r="VLS100" s="129"/>
      <c r="VLT100" s="129"/>
      <c r="VLU100" s="129"/>
      <c r="VLV100" s="129"/>
      <c r="VLW100" s="129"/>
      <c r="VLX100" s="129"/>
      <c r="VLY100" s="129"/>
      <c r="VLZ100" s="129"/>
      <c r="VMA100" s="129"/>
      <c r="VMB100" s="129"/>
      <c r="VMC100" s="129"/>
      <c r="VMD100" s="129"/>
      <c r="VME100" s="129"/>
      <c r="VMF100" s="129"/>
      <c r="VMG100" s="129"/>
      <c r="VMH100" s="129"/>
      <c r="VMI100" s="129"/>
      <c r="VMJ100" s="129"/>
      <c r="VMK100" s="129"/>
      <c r="VML100" s="129"/>
      <c r="VMM100" s="129"/>
      <c r="VMN100" s="129"/>
      <c r="VMO100" s="129"/>
      <c r="VMP100" s="129"/>
      <c r="VMQ100" s="129"/>
      <c r="VMR100" s="129"/>
      <c r="VMS100" s="129"/>
      <c r="VMT100" s="129"/>
      <c r="VMU100" s="129"/>
      <c r="VMV100" s="129"/>
      <c r="VMW100" s="129"/>
      <c r="VMX100" s="129"/>
      <c r="VMY100" s="129"/>
      <c r="VMZ100" s="129"/>
      <c r="VNA100" s="129"/>
      <c r="VNB100" s="129"/>
      <c r="VNC100" s="129"/>
      <c r="VND100" s="129"/>
      <c r="VNE100" s="129"/>
      <c r="VNF100" s="129"/>
      <c r="VNG100" s="129"/>
      <c r="VNH100" s="129"/>
      <c r="VNI100" s="129"/>
      <c r="VNJ100" s="129"/>
      <c r="VNK100" s="129"/>
      <c r="VNL100" s="129"/>
      <c r="VNM100" s="129"/>
      <c r="VNN100" s="129"/>
      <c r="VNO100" s="129"/>
      <c r="VNP100" s="129"/>
      <c r="VNQ100" s="129"/>
      <c r="VNR100" s="129"/>
      <c r="VNS100" s="129"/>
      <c r="VNT100" s="129"/>
      <c r="VNU100" s="129"/>
      <c r="VNV100" s="129"/>
      <c r="VNW100" s="129"/>
      <c r="VNX100" s="129"/>
      <c r="VNY100" s="129"/>
      <c r="VNZ100" s="129"/>
      <c r="VOA100" s="129"/>
      <c r="VOB100" s="129"/>
      <c r="VOC100" s="129"/>
      <c r="VOD100" s="129"/>
      <c r="VOE100" s="129"/>
      <c r="VOF100" s="129"/>
      <c r="VOG100" s="129"/>
      <c r="VOH100" s="129"/>
      <c r="VOI100" s="129"/>
      <c r="VOJ100" s="129"/>
      <c r="VOK100" s="129"/>
      <c r="VOL100" s="129"/>
      <c r="VOM100" s="129"/>
      <c r="VON100" s="129"/>
      <c r="VOO100" s="129"/>
      <c r="VOP100" s="129"/>
      <c r="VOQ100" s="129"/>
      <c r="VOR100" s="129"/>
      <c r="VOS100" s="129"/>
      <c r="VOT100" s="129"/>
      <c r="VOU100" s="129"/>
      <c r="VOV100" s="129"/>
      <c r="VOW100" s="129"/>
      <c r="VOX100" s="129"/>
      <c r="VOY100" s="129"/>
      <c r="VOZ100" s="129"/>
      <c r="VPA100" s="129"/>
      <c r="VPB100" s="129"/>
      <c r="VPC100" s="129"/>
      <c r="VPD100" s="129"/>
      <c r="VPE100" s="129"/>
      <c r="VPF100" s="129"/>
      <c r="VPG100" s="129"/>
      <c r="VPH100" s="129"/>
      <c r="VPI100" s="129"/>
      <c r="VPJ100" s="129"/>
      <c r="VPK100" s="129"/>
      <c r="VPL100" s="129"/>
      <c r="VPM100" s="129"/>
      <c r="VPN100" s="129"/>
      <c r="VPO100" s="129"/>
      <c r="VPP100" s="129"/>
      <c r="VPQ100" s="129"/>
      <c r="VPR100" s="129"/>
      <c r="VPS100" s="129"/>
      <c r="VPT100" s="129"/>
      <c r="VPU100" s="129"/>
      <c r="VPV100" s="129"/>
      <c r="VPW100" s="129"/>
      <c r="VPX100" s="129"/>
      <c r="VPY100" s="129"/>
      <c r="VPZ100" s="129"/>
      <c r="VQA100" s="129"/>
      <c r="VQB100" s="129"/>
      <c r="VQC100" s="129"/>
      <c r="VQD100" s="129"/>
      <c r="VQE100" s="129"/>
      <c r="VQF100" s="129"/>
      <c r="VQG100" s="129"/>
      <c r="VQH100" s="129"/>
      <c r="VQI100" s="129"/>
      <c r="VQJ100" s="129"/>
      <c r="VQK100" s="129"/>
      <c r="VQL100" s="129"/>
      <c r="VQM100" s="129"/>
      <c r="VQN100" s="129"/>
      <c r="VQO100" s="129"/>
      <c r="VQP100" s="129"/>
      <c r="VQQ100" s="129"/>
      <c r="VQR100" s="129"/>
      <c r="VQS100" s="129"/>
      <c r="VQT100" s="129"/>
      <c r="VQU100" s="129"/>
      <c r="VQV100" s="129"/>
      <c r="VQW100" s="129"/>
      <c r="VQX100" s="129"/>
      <c r="VQY100" s="129"/>
      <c r="VQZ100" s="129"/>
      <c r="VRA100" s="129"/>
      <c r="VRB100" s="129"/>
      <c r="VRC100" s="129"/>
      <c r="VRD100" s="129"/>
      <c r="VRE100" s="129"/>
      <c r="VRF100" s="129"/>
      <c r="VRG100" s="129"/>
      <c r="VRH100" s="129"/>
      <c r="VRI100" s="129"/>
      <c r="VRJ100" s="129"/>
      <c r="VRK100" s="129"/>
      <c r="VRL100" s="129"/>
      <c r="VRM100" s="129"/>
      <c r="VRN100" s="129"/>
      <c r="VRO100" s="129"/>
      <c r="VRP100" s="129"/>
      <c r="VRQ100" s="129"/>
      <c r="VRR100" s="129"/>
      <c r="VRS100" s="129"/>
      <c r="VRT100" s="129"/>
      <c r="VRU100" s="129"/>
      <c r="VRV100" s="129"/>
      <c r="VRW100" s="129"/>
      <c r="VRX100" s="129"/>
      <c r="VRY100" s="129"/>
      <c r="VRZ100" s="129"/>
      <c r="VSA100" s="129"/>
      <c r="VSB100" s="129"/>
      <c r="VSC100" s="129"/>
      <c r="VSD100" s="129"/>
      <c r="VSE100" s="129"/>
      <c r="VSF100" s="129"/>
      <c r="VSG100" s="129"/>
      <c r="VSH100" s="129"/>
      <c r="VSI100" s="129"/>
      <c r="VSJ100" s="129"/>
      <c r="VSK100" s="129"/>
      <c r="VSL100" s="129"/>
      <c r="VSM100" s="129"/>
      <c r="VSN100" s="129"/>
      <c r="VSO100" s="129"/>
      <c r="VSP100" s="129"/>
      <c r="VSQ100" s="129"/>
      <c r="VSR100" s="129"/>
      <c r="VSS100" s="129"/>
      <c r="VST100" s="129"/>
      <c r="VSU100" s="129"/>
      <c r="VSV100" s="129"/>
      <c r="VSW100" s="129"/>
      <c r="VSX100" s="129"/>
      <c r="VSY100" s="129"/>
      <c r="VSZ100" s="129"/>
      <c r="VTA100" s="129"/>
      <c r="VTB100" s="129"/>
      <c r="VTC100" s="129"/>
      <c r="VTD100" s="129"/>
      <c r="VTE100" s="129"/>
      <c r="VTF100" s="129"/>
      <c r="VTG100" s="129"/>
      <c r="VTH100" s="129"/>
      <c r="VTI100" s="129"/>
      <c r="VTJ100" s="129"/>
      <c r="VTK100" s="129"/>
      <c r="VTL100" s="129"/>
      <c r="VTM100" s="129"/>
      <c r="VTN100" s="129"/>
      <c r="VTO100" s="129"/>
      <c r="VTP100" s="129"/>
      <c r="VTQ100" s="129"/>
      <c r="VTR100" s="129"/>
      <c r="VTS100" s="129"/>
      <c r="VTT100" s="129"/>
      <c r="VTU100" s="129"/>
      <c r="VTV100" s="129"/>
      <c r="VTW100" s="129"/>
      <c r="VTX100" s="129"/>
      <c r="VTY100" s="129"/>
      <c r="VTZ100" s="129"/>
      <c r="VUA100" s="129"/>
      <c r="VUB100" s="129"/>
      <c r="VUC100" s="129"/>
      <c r="VUD100" s="129"/>
      <c r="VUE100" s="129"/>
      <c r="VUF100" s="129"/>
      <c r="VUG100" s="129"/>
      <c r="VUH100" s="129"/>
      <c r="VUI100" s="129"/>
      <c r="VUJ100" s="129"/>
      <c r="VUK100" s="129"/>
      <c r="VUL100" s="129"/>
      <c r="VUM100" s="129"/>
      <c r="VUN100" s="129"/>
      <c r="VUO100" s="129"/>
      <c r="VUP100" s="129"/>
      <c r="VUQ100" s="129"/>
      <c r="VUR100" s="129"/>
      <c r="VUS100" s="129"/>
      <c r="VUT100" s="129"/>
      <c r="VUU100" s="129"/>
      <c r="VUV100" s="129"/>
      <c r="VUW100" s="129"/>
      <c r="VUX100" s="129"/>
      <c r="VUY100" s="129"/>
      <c r="VUZ100" s="129"/>
      <c r="VVA100" s="129"/>
      <c r="VVB100" s="129"/>
      <c r="VVC100" s="129"/>
      <c r="VVD100" s="129"/>
      <c r="VVE100" s="129"/>
      <c r="VVF100" s="129"/>
      <c r="VVG100" s="129"/>
      <c r="VVH100" s="129"/>
      <c r="VVI100" s="129"/>
      <c r="VVJ100" s="129"/>
      <c r="VVK100" s="129"/>
      <c r="VVL100" s="129"/>
      <c r="VVM100" s="129"/>
      <c r="VVN100" s="129"/>
      <c r="VVO100" s="129"/>
      <c r="VVP100" s="129"/>
      <c r="VVQ100" s="129"/>
      <c r="VVR100" s="129"/>
      <c r="VVS100" s="129"/>
      <c r="VVT100" s="129"/>
      <c r="VVU100" s="129"/>
      <c r="VVV100" s="129"/>
      <c r="VVW100" s="129"/>
      <c r="VVX100" s="129"/>
      <c r="VVY100" s="129"/>
      <c r="VVZ100" s="129"/>
      <c r="VWA100" s="129"/>
      <c r="VWB100" s="129"/>
      <c r="VWC100" s="129"/>
      <c r="VWD100" s="129"/>
      <c r="VWE100" s="129"/>
      <c r="VWF100" s="129"/>
      <c r="VWG100" s="129"/>
      <c r="VWH100" s="129"/>
      <c r="VWI100" s="129"/>
      <c r="VWJ100" s="129"/>
      <c r="VWK100" s="129"/>
      <c r="VWL100" s="129"/>
      <c r="VWM100" s="129"/>
      <c r="VWN100" s="129"/>
      <c r="VWO100" s="129"/>
      <c r="VWP100" s="129"/>
      <c r="VWQ100" s="129"/>
      <c r="VWR100" s="129"/>
      <c r="VWS100" s="129"/>
      <c r="VWT100" s="129"/>
      <c r="VWU100" s="129"/>
      <c r="VWV100" s="129"/>
      <c r="VWW100" s="129"/>
      <c r="VWX100" s="129"/>
      <c r="VWY100" s="129"/>
      <c r="VWZ100" s="129"/>
      <c r="VXA100" s="129"/>
      <c r="VXB100" s="129"/>
      <c r="VXC100" s="129"/>
      <c r="VXD100" s="129"/>
      <c r="VXE100" s="129"/>
      <c r="VXF100" s="129"/>
      <c r="VXG100" s="129"/>
      <c r="VXH100" s="129"/>
      <c r="VXI100" s="129"/>
      <c r="VXJ100" s="129"/>
      <c r="VXK100" s="129"/>
      <c r="VXL100" s="129"/>
      <c r="VXM100" s="129"/>
      <c r="VXN100" s="129"/>
      <c r="VXO100" s="129"/>
      <c r="VXP100" s="129"/>
      <c r="VXQ100" s="129"/>
      <c r="VXR100" s="129"/>
      <c r="VXS100" s="129"/>
      <c r="VXT100" s="129"/>
      <c r="VXU100" s="129"/>
      <c r="VXV100" s="129"/>
      <c r="VXW100" s="129"/>
      <c r="VXX100" s="129"/>
      <c r="VXY100" s="129"/>
      <c r="VXZ100" s="129"/>
      <c r="VYA100" s="129"/>
      <c r="VYB100" s="129"/>
      <c r="VYC100" s="129"/>
      <c r="VYD100" s="129"/>
      <c r="VYE100" s="129"/>
      <c r="VYF100" s="129"/>
      <c r="VYG100" s="129"/>
      <c r="VYH100" s="129"/>
      <c r="VYI100" s="129"/>
      <c r="VYJ100" s="129"/>
      <c r="VYK100" s="129"/>
      <c r="VYL100" s="129"/>
      <c r="VYM100" s="129"/>
      <c r="VYN100" s="129"/>
      <c r="VYO100" s="129"/>
      <c r="VYP100" s="129"/>
      <c r="VYQ100" s="129"/>
      <c r="VYR100" s="129"/>
      <c r="VYS100" s="129"/>
      <c r="VYT100" s="129"/>
      <c r="VYU100" s="129"/>
      <c r="VYV100" s="129"/>
      <c r="VYW100" s="129"/>
      <c r="VYX100" s="129"/>
      <c r="VYY100" s="129"/>
      <c r="VYZ100" s="129"/>
      <c r="VZA100" s="129"/>
      <c r="VZB100" s="129"/>
      <c r="VZC100" s="129"/>
      <c r="VZD100" s="129"/>
      <c r="VZE100" s="129"/>
      <c r="VZF100" s="129"/>
      <c r="VZG100" s="129"/>
      <c r="VZH100" s="129"/>
      <c r="VZI100" s="129"/>
      <c r="VZJ100" s="129"/>
      <c r="VZK100" s="129"/>
      <c r="VZL100" s="129"/>
      <c r="VZM100" s="129"/>
      <c r="VZN100" s="129"/>
      <c r="VZO100" s="129"/>
      <c r="VZP100" s="129"/>
      <c r="VZQ100" s="129"/>
      <c r="VZR100" s="129"/>
      <c r="VZS100" s="129"/>
      <c r="VZT100" s="129"/>
      <c r="VZU100" s="129"/>
      <c r="VZV100" s="129"/>
      <c r="VZW100" s="129"/>
      <c r="VZX100" s="129"/>
      <c r="VZY100" s="129"/>
      <c r="VZZ100" s="129"/>
      <c r="WAA100" s="129"/>
      <c r="WAB100" s="129"/>
      <c r="WAC100" s="129"/>
      <c r="WAD100" s="129"/>
      <c r="WAE100" s="129"/>
      <c r="WAF100" s="129"/>
      <c r="WAG100" s="129"/>
      <c r="WAH100" s="129"/>
      <c r="WAI100" s="129"/>
      <c r="WAJ100" s="129"/>
      <c r="WAK100" s="129"/>
      <c r="WAL100" s="129"/>
      <c r="WAM100" s="129"/>
      <c r="WAN100" s="129"/>
      <c r="WAO100" s="129"/>
      <c r="WAP100" s="129"/>
      <c r="WAQ100" s="129"/>
      <c r="WAR100" s="129"/>
      <c r="WAS100" s="129"/>
      <c r="WAT100" s="129"/>
      <c r="WAU100" s="129"/>
      <c r="WAV100" s="129"/>
      <c r="WAW100" s="129"/>
      <c r="WAX100" s="129"/>
      <c r="WAY100" s="129"/>
      <c r="WAZ100" s="129"/>
      <c r="WBA100" s="129"/>
      <c r="WBB100" s="129"/>
      <c r="WBC100" s="129"/>
      <c r="WBD100" s="129"/>
      <c r="WBE100" s="129"/>
      <c r="WBF100" s="129"/>
      <c r="WBG100" s="129"/>
      <c r="WBH100" s="129"/>
      <c r="WBI100" s="129"/>
      <c r="WBJ100" s="129"/>
      <c r="WBK100" s="129"/>
      <c r="WBL100" s="129"/>
      <c r="WBM100" s="129"/>
      <c r="WBN100" s="129"/>
      <c r="WBO100" s="129"/>
      <c r="WBP100" s="129"/>
      <c r="WBQ100" s="129"/>
      <c r="WBR100" s="129"/>
      <c r="WBS100" s="129"/>
      <c r="WBT100" s="129"/>
      <c r="WBU100" s="129"/>
      <c r="WBV100" s="129"/>
      <c r="WBW100" s="129"/>
      <c r="WBX100" s="129"/>
      <c r="WBY100" s="129"/>
      <c r="WBZ100" s="129"/>
      <c r="WCA100" s="129"/>
      <c r="WCB100" s="129"/>
      <c r="WCC100" s="129"/>
      <c r="WCD100" s="129"/>
      <c r="WCE100" s="129"/>
      <c r="WCF100" s="129"/>
      <c r="WCG100" s="129"/>
      <c r="WCH100" s="129"/>
      <c r="WCI100" s="129"/>
      <c r="WCJ100" s="129"/>
      <c r="WCK100" s="129"/>
      <c r="WCL100" s="129"/>
      <c r="WCM100" s="129"/>
      <c r="WCN100" s="129"/>
      <c r="WCO100" s="129"/>
      <c r="WCP100" s="129"/>
      <c r="WCQ100" s="129"/>
      <c r="WCR100" s="129"/>
      <c r="WCS100" s="129"/>
      <c r="WCT100" s="129"/>
      <c r="WCU100" s="129"/>
      <c r="WCV100" s="129"/>
      <c r="WCW100" s="129"/>
      <c r="WCX100" s="129"/>
      <c r="WCY100" s="129"/>
      <c r="WCZ100" s="129"/>
      <c r="WDA100" s="129"/>
      <c r="WDB100" s="129"/>
      <c r="WDC100" s="129"/>
      <c r="WDD100" s="129"/>
      <c r="WDE100" s="129"/>
      <c r="WDF100" s="129"/>
      <c r="WDG100" s="129"/>
      <c r="WDH100" s="129"/>
      <c r="WDI100" s="129"/>
      <c r="WDJ100" s="129"/>
      <c r="WDK100" s="129"/>
      <c r="WDL100" s="129"/>
      <c r="WDM100" s="129"/>
      <c r="WDN100" s="129"/>
      <c r="WDO100" s="129"/>
      <c r="WDP100" s="129"/>
      <c r="WDQ100" s="129"/>
      <c r="WDR100" s="129"/>
      <c r="WDS100" s="129"/>
      <c r="WDT100" s="129"/>
      <c r="WDU100" s="129"/>
      <c r="WDV100" s="129"/>
      <c r="WDW100" s="129"/>
      <c r="WDX100" s="129"/>
      <c r="WDY100" s="129"/>
      <c r="WDZ100" s="129"/>
      <c r="WEA100" s="129"/>
      <c r="WEB100" s="129"/>
      <c r="WEC100" s="129"/>
      <c r="WED100" s="129"/>
      <c r="WEE100" s="129"/>
      <c r="WEF100" s="129"/>
      <c r="WEG100" s="129"/>
      <c r="WEH100" s="129"/>
      <c r="WEI100" s="129"/>
      <c r="WEJ100" s="129"/>
      <c r="WEK100" s="129"/>
      <c r="WEL100" s="129"/>
      <c r="WEM100" s="129"/>
      <c r="WEN100" s="129"/>
      <c r="WEO100" s="129"/>
      <c r="WEP100" s="129"/>
      <c r="WEQ100" s="129"/>
      <c r="WER100" s="129"/>
      <c r="WES100" s="129"/>
      <c r="WET100" s="129"/>
      <c r="WEU100" s="129"/>
      <c r="WEV100" s="129"/>
      <c r="WEW100" s="129"/>
      <c r="WEX100" s="129"/>
      <c r="WEY100" s="129"/>
      <c r="WEZ100" s="129"/>
      <c r="WFA100" s="129"/>
      <c r="WFB100" s="129"/>
      <c r="WFC100" s="129"/>
      <c r="WFD100" s="129"/>
      <c r="WFE100" s="129"/>
      <c r="WFF100" s="129"/>
      <c r="WFG100" s="129"/>
      <c r="WFH100" s="129"/>
      <c r="WFI100" s="129"/>
      <c r="WFJ100" s="129"/>
      <c r="WFK100" s="129"/>
      <c r="WFL100" s="129"/>
      <c r="WFM100" s="129"/>
      <c r="WFN100" s="129"/>
      <c r="WFO100" s="129"/>
      <c r="WFP100" s="129"/>
      <c r="WFQ100" s="129"/>
      <c r="WFR100" s="129"/>
      <c r="WFS100" s="129"/>
      <c r="WFT100" s="129"/>
      <c r="WFU100" s="129"/>
      <c r="WFV100" s="129"/>
      <c r="WFW100" s="129"/>
      <c r="WFX100" s="129"/>
      <c r="WFY100" s="129"/>
      <c r="WFZ100" s="129"/>
      <c r="WGA100" s="129"/>
      <c r="WGB100" s="129"/>
      <c r="WGC100" s="129"/>
      <c r="WGD100" s="129"/>
      <c r="WGE100" s="129"/>
      <c r="WGF100" s="129"/>
      <c r="WGG100" s="129"/>
      <c r="WGH100" s="129"/>
      <c r="WGI100" s="129"/>
      <c r="WGJ100" s="129"/>
      <c r="WGK100" s="129"/>
      <c r="WGL100" s="129"/>
      <c r="WGM100" s="129"/>
      <c r="WGN100" s="129"/>
      <c r="WGO100" s="129"/>
      <c r="WGP100" s="129"/>
      <c r="WGQ100" s="129"/>
      <c r="WGR100" s="129"/>
      <c r="WGS100" s="129"/>
      <c r="WGT100" s="129"/>
      <c r="WGU100" s="129"/>
      <c r="WGV100" s="129"/>
      <c r="WGW100" s="129"/>
      <c r="WGX100" s="129"/>
      <c r="WGY100" s="129"/>
      <c r="WGZ100" s="129"/>
      <c r="WHA100" s="129"/>
      <c r="WHB100" s="129"/>
      <c r="WHC100" s="129"/>
      <c r="WHD100" s="129"/>
      <c r="WHE100" s="129"/>
      <c r="WHF100" s="129"/>
      <c r="WHG100" s="129"/>
      <c r="WHH100" s="129"/>
      <c r="WHI100" s="129"/>
      <c r="WHJ100" s="129"/>
      <c r="WHK100" s="129"/>
      <c r="WHL100" s="129"/>
      <c r="WHM100" s="129"/>
      <c r="WHN100" s="129"/>
      <c r="WHO100" s="129"/>
      <c r="WHP100" s="129"/>
      <c r="WHQ100" s="129"/>
      <c r="WHR100" s="129"/>
      <c r="WHS100" s="129"/>
      <c r="WHT100" s="129"/>
      <c r="WHU100" s="129"/>
      <c r="WHV100" s="129"/>
      <c r="WHW100" s="129"/>
      <c r="WHX100" s="129"/>
      <c r="WHY100" s="129"/>
      <c r="WHZ100" s="129"/>
      <c r="WIA100" s="129"/>
      <c r="WIB100" s="129"/>
      <c r="WIC100" s="129"/>
      <c r="WID100" s="129"/>
      <c r="WIE100" s="129"/>
      <c r="WIF100" s="129"/>
      <c r="WIG100" s="129"/>
      <c r="WIH100" s="129"/>
      <c r="WII100" s="129"/>
      <c r="WIJ100" s="129"/>
      <c r="WIK100" s="129"/>
      <c r="WIL100" s="129"/>
      <c r="WIM100" s="129"/>
      <c r="WIN100" s="129"/>
      <c r="WIO100" s="129"/>
      <c r="WIP100" s="129"/>
      <c r="WIQ100" s="129"/>
      <c r="WIR100" s="129"/>
      <c r="WIS100" s="129"/>
      <c r="WIT100" s="129"/>
      <c r="WIU100" s="129"/>
      <c r="WIV100" s="129"/>
      <c r="WIW100" s="129"/>
      <c r="WIX100" s="129"/>
      <c r="WIY100" s="129"/>
      <c r="WIZ100" s="129"/>
      <c r="WJA100" s="129"/>
      <c r="WJB100" s="129"/>
      <c r="WJC100" s="129"/>
      <c r="WJD100" s="129"/>
      <c r="WJE100" s="129"/>
      <c r="WJF100" s="129"/>
      <c r="WJG100" s="129"/>
      <c r="WJH100" s="129"/>
      <c r="WJI100" s="129"/>
      <c r="WJJ100" s="129"/>
      <c r="WJK100" s="129"/>
      <c r="WJL100" s="129"/>
      <c r="WJM100" s="129"/>
      <c r="WJN100" s="129"/>
      <c r="WJO100" s="129"/>
      <c r="WJP100" s="129"/>
      <c r="WJQ100" s="129"/>
      <c r="WJR100" s="129"/>
      <c r="WJS100" s="129"/>
      <c r="WJT100" s="129"/>
      <c r="WJU100" s="129"/>
      <c r="WJV100" s="129"/>
      <c r="WJW100" s="129"/>
      <c r="WJX100" s="129"/>
      <c r="WJY100" s="129"/>
      <c r="WJZ100" s="129"/>
      <c r="WKA100" s="129"/>
      <c r="WKB100" s="129"/>
      <c r="WKC100" s="129"/>
      <c r="WKD100" s="129"/>
      <c r="WKE100" s="129"/>
      <c r="WKF100" s="129"/>
      <c r="WKG100" s="129"/>
      <c r="WKH100" s="129"/>
      <c r="WKI100" s="129"/>
      <c r="WKJ100" s="129"/>
      <c r="WKK100" s="129"/>
      <c r="WKL100" s="129"/>
      <c r="WKM100" s="129"/>
      <c r="WKN100" s="129"/>
      <c r="WKO100" s="129"/>
      <c r="WKP100" s="129"/>
      <c r="WKQ100" s="129"/>
      <c r="WKR100" s="129"/>
      <c r="WKS100" s="129"/>
      <c r="WKT100" s="129"/>
      <c r="WKU100" s="129"/>
      <c r="WKV100" s="129"/>
      <c r="WKW100" s="129"/>
      <c r="WKX100" s="129"/>
      <c r="WKY100" s="129"/>
      <c r="WKZ100" s="129"/>
      <c r="WLA100" s="129"/>
      <c r="WLB100" s="129"/>
      <c r="WLC100" s="129"/>
      <c r="WLD100" s="129"/>
      <c r="WLE100" s="129"/>
      <c r="WLF100" s="129"/>
      <c r="WLG100" s="129"/>
      <c r="WLH100" s="129"/>
      <c r="WLI100" s="129"/>
      <c r="WLJ100" s="129"/>
      <c r="WLK100" s="129"/>
      <c r="WLL100" s="129"/>
      <c r="WLM100" s="129"/>
      <c r="WLN100" s="129"/>
      <c r="WLO100" s="129"/>
      <c r="WLP100" s="129"/>
      <c r="WLQ100" s="129"/>
      <c r="WLR100" s="129"/>
      <c r="WLS100" s="129"/>
      <c r="WLT100" s="129"/>
      <c r="WLU100" s="129"/>
      <c r="WLV100" s="129"/>
      <c r="WLW100" s="129"/>
      <c r="WLX100" s="129"/>
      <c r="WLY100" s="129"/>
      <c r="WLZ100" s="129"/>
      <c r="WMA100" s="129"/>
      <c r="WMB100" s="129"/>
      <c r="WMC100" s="129"/>
      <c r="WMD100" s="129"/>
      <c r="WME100" s="129"/>
      <c r="WMF100" s="129"/>
      <c r="WMG100" s="129"/>
      <c r="WMH100" s="129"/>
      <c r="WMI100" s="129"/>
      <c r="WMJ100" s="129"/>
      <c r="WMK100" s="129"/>
      <c r="WML100" s="129"/>
      <c r="WMM100" s="129"/>
      <c r="WMN100" s="129"/>
      <c r="WMO100" s="129"/>
      <c r="WMP100" s="129"/>
      <c r="WMQ100" s="129"/>
      <c r="WMR100" s="129"/>
      <c r="WMS100" s="129"/>
      <c r="WMT100" s="129"/>
      <c r="WMU100" s="129"/>
      <c r="WMV100" s="129"/>
      <c r="WMW100" s="129"/>
      <c r="WMX100" s="129"/>
      <c r="WMY100" s="129"/>
      <c r="WMZ100" s="129"/>
      <c r="WNA100" s="129"/>
      <c r="WNB100" s="129"/>
      <c r="WNC100" s="129"/>
      <c r="WND100" s="129"/>
      <c r="WNE100" s="129"/>
      <c r="WNF100" s="129"/>
      <c r="WNG100" s="129"/>
      <c r="WNH100" s="129"/>
      <c r="WNI100" s="129"/>
      <c r="WNJ100" s="129"/>
      <c r="WNK100" s="129"/>
      <c r="WNL100" s="129"/>
      <c r="WNM100" s="129"/>
      <c r="WNN100" s="129"/>
      <c r="WNO100" s="129"/>
      <c r="WNP100" s="129"/>
      <c r="WNQ100" s="129"/>
      <c r="WNR100" s="129"/>
      <c r="WNS100" s="129"/>
      <c r="WNT100" s="129"/>
      <c r="WNU100" s="129"/>
      <c r="WNV100" s="129"/>
      <c r="WNW100" s="129"/>
      <c r="WNX100" s="129"/>
      <c r="WNY100" s="129"/>
      <c r="WNZ100" s="129"/>
      <c r="WOA100" s="129"/>
      <c r="WOB100" s="129"/>
      <c r="WOC100" s="129"/>
      <c r="WOD100" s="129"/>
      <c r="WOE100" s="129"/>
      <c r="WOF100" s="129"/>
      <c r="WOG100" s="129"/>
      <c r="WOH100" s="129"/>
      <c r="WOI100" s="129"/>
      <c r="WOJ100" s="129"/>
      <c r="WOK100" s="129"/>
      <c r="WOL100" s="129"/>
      <c r="WOM100" s="129"/>
      <c r="WON100" s="129"/>
      <c r="WOO100" s="129"/>
      <c r="WOP100" s="129"/>
      <c r="WOQ100" s="129"/>
      <c r="WOR100" s="129"/>
      <c r="WOS100" s="129"/>
      <c r="WOT100" s="129"/>
      <c r="WOU100" s="129"/>
      <c r="WOV100" s="129"/>
      <c r="WOW100" s="129"/>
      <c r="WOX100" s="129"/>
      <c r="WOY100" s="129"/>
      <c r="WOZ100" s="129"/>
      <c r="WPA100" s="129"/>
      <c r="WPB100" s="129"/>
      <c r="WPC100" s="129"/>
      <c r="WPD100" s="129"/>
      <c r="WPE100" s="129"/>
      <c r="WPF100" s="129"/>
      <c r="WPG100" s="129"/>
      <c r="WPH100" s="129"/>
      <c r="WPI100" s="129"/>
      <c r="WPJ100" s="129"/>
      <c r="WPK100" s="129"/>
      <c r="WPL100" s="129"/>
      <c r="WPM100" s="129"/>
      <c r="WPN100" s="129"/>
      <c r="WPO100" s="129"/>
      <c r="WPP100" s="129"/>
      <c r="WPQ100" s="129"/>
      <c r="WPR100" s="129"/>
      <c r="WPS100" s="129"/>
      <c r="WPT100" s="129"/>
      <c r="WPU100" s="129"/>
      <c r="WPV100" s="129"/>
      <c r="WPW100" s="129"/>
      <c r="WPX100" s="129"/>
      <c r="WPY100" s="129"/>
      <c r="WPZ100" s="129"/>
      <c r="WQA100" s="129"/>
      <c r="WQB100" s="129"/>
      <c r="WQC100" s="129"/>
      <c r="WQD100" s="129"/>
      <c r="WQE100" s="129"/>
      <c r="WQF100" s="129"/>
      <c r="WQG100" s="129"/>
      <c r="WQH100" s="129"/>
      <c r="WQI100" s="129"/>
      <c r="WQJ100" s="129"/>
      <c r="WQK100" s="129"/>
      <c r="WQL100" s="129"/>
      <c r="WQM100" s="129"/>
      <c r="WQN100" s="129"/>
      <c r="WQO100" s="129"/>
      <c r="WQP100" s="129"/>
      <c r="WQQ100" s="129"/>
      <c r="WQR100" s="129"/>
      <c r="WQS100" s="129"/>
      <c r="WQT100" s="129"/>
      <c r="WQU100" s="129"/>
      <c r="WQV100" s="129"/>
      <c r="WQW100" s="129"/>
      <c r="WQX100" s="129"/>
      <c r="WQY100" s="129"/>
      <c r="WQZ100" s="129"/>
      <c r="WRA100" s="129"/>
      <c r="WRB100" s="129"/>
      <c r="WRC100" s="129"/>
      <c r="WRD100" s="129"/>
      <c r="WRE100" s="129"/>
      <c r="WRF100" s="129"/>
      <c r="WRG100" s="129"/>
      <c r="WRH100" s="129"/>
      <c r="WRI100" s="129"/>
      <c r="WRJ100" s="129"/>
      <c r="WRK100" s="129"/>
      <c r="WRL100" s="129"/>
      <c r="WRM100" s="129"/>
      <c r="WRN100" s="129"/>
      <c r="WRO100" s="129"/>
      <c r="WRP100" s="129"/>
      <c r="WRQ100" s="129"/>
      <c r="WRR100" s="129"/>
      <c r="WRS100" s="129"/>
      <c r="WRT100" s="129"/>
      <c r="WRU100" s="129"/>
      <c r="WRV100" s="129"/>
      <c r="WRW100" s="129"/>
      <c r="WRX100" s="129"/>
      <c r="WRY100" s="129"/>
      <c r="WRZ100" s="129"/>
      <c r="WSA100" s="129"/>
      <c r="WSB100" s="129"/>
      <c r="WSC100" s="129"/>
      <c r="WSD100" s="129"/>
      <c r="WSE100" s="129"/>
      <c r="WSF100" s="129"/>
      <c r="WSG100" s="129"/>
      <c r="WSH100" s="129"/>
      <c r="WSI100" s="129"/>
      <c r="WSJ100" s="129"/>
      <c r="WSK100" s="129"/>
      <c r="WSL100" s="129"/>
      <c r="WSM100" s="129"/>
      <c r="WSN100" s="129"/>
      <c r="WSO100" s="129"/>
      <c r="WSP100" s="129"/>
      <c r="WSQ100" s="129"/>
      <c r="WSR100" s="129"/>
      <c r="WSS100" s="129"/>
      <c r="WST100" s="129"/>
      <c r="WSU100" s="129"/>
      <c r="WSV100" s="129"/>
      <c r="WSW100" s="129"/>
      <c r="WSX100" s="129"/>
      <c r="WSY100" s="129"/>
      <c r="WSZ100" s="129"/>
      <c r="WTA100" s="129"/>
      <c r="WTB100" s="129"/>
      <c r="WTC100" s="129"/>
      <c r="WTD100" s="129"/>
      <c r="WTE100" s="129"/>
      <c r="WTF100" s="129"/>
      <c r="WTG100" s="129"/>
      <c r="WTH100" s="129"/>
      <c r="WTI100" s="129"/>
      <c r="WTJ100" s="129"/>
      <c r="WTK100" s="129"/>
      <c r="WTL100" s="129"/>
      <c r="WTM100" s="129"/>
      <c r="WTN100" s="129"/>
      <c r="WTO100" s="129"/>
      <c r="WTP100" s="129"/>
      <c r="WTQ100" s="129"/>
      <c r="WTR100" s="129"/>
      <c r="WTS100" s="129"/>
      <c r="WTT100" s="129"/>
      <c r="WTU100" s="129"/>
      <c r="WTV100" s="129"/>
      <c r="WTW100" s="129"/>
      <c r="WTX100" s="129"/>
      <c r="WTY100" s="129"/>
      <c r="WTZ100" s="129"/>
      <c r="WUA100" s="129"/>
      <c r="WUB100" s="129"/>
      <c r="WUC100" s="129"/>
      <c r="WUD100" s="129"/>
      <c r="WUE100" s="129"/>
      <c r="WUF100" s="129"/>
      <c r="WUG100" s="129"/>
      <c r="WUH100" s="129"/>
      <c r="WUI100" s="129"/>
      <c r="WUJ100" s="129"/>
      <c r="WUK100" s="129"/>
      <c r="WUL100" s="129"/>
      <c r="WUM100" s="129"/>
      <c r="WUN100" s="129"/>
      <c r="WUO100" s="129"/>
      <c r="WUP100" s="129"/>
      <c r="WUQ100" s="129"/>
      <c r="WUR100" s="129"/>
      <c r="WUS100" s="129"/>
      <c r="WUT100" s="129"/>
      <c r="WUU100" s="129"/>
      <c r="WUV100" s="129"/>
      <c r="WUW100" s="129"/>
      <c r="WUX100" s="129"/>
      <c r="WUY100" s="129"/>
      <c r="WUZ100" s="129"/>
      <c r="WVA100" s="129"/>
      <c r="WVB100" s="129"/>
      <c r="WVC100" s="129"/>
      <c r="WVD100" s="129"/>
      <c r="WVE100" s="129"/>
      <c r="WVF100" s="129"/>
      <c r="WVG100" s="129"/>
      <c r="WVH100" s="129"/>
      <c r="WVI100" s="129"/>
      <c r="WVJ100" s="129"/>
      <c r="WVK100" s="129"/>
      <c r="WVL100" s="129"/>
      <c r="WVM100" s="129"/>
      <c r="WVN100" s="129"/>
      <c r="WVO100" s="129"/>
      <c r="WVP100" s="129"/>
      <c r="WVQ100" s="129"/>
      <c r="WVR100" s="129"/>
      <c r="WVS100" s="129"/>
      <c r="WVT100" s="129"/>
      <c r="WVU100" s="129"/>
      <c r="WVV100" s="129"/>
      <c r="WVW100" s="129"/>
      <c r="WVX100" s="129"/>
      <c r="WVY100" s="129"/>
      <c r="WVZ100" s="129"/>
      <c r="WWA100" s="129"/>
      <c r="WWB100" s="129"/>
      <c r="WWC100" s="129"/>
      <c r="WWD100" s="129"/>
      <c r="WWE100" s="129"/>
      <c r="WWF100" s="129"/>
      <c r="WWG100" s="129"/>
      <c r="WWH100" s="129"/>
      <c r="WWI100" s="129"/>
      <c r="WWJ100" s="129"/>
      <c r="WWK100" s="129"/>
      <c r="WWL100" s="129"/>
      <c r="WWM100" s="129"/>
      <c r="WWN100" s="129"/>
      <c r="WWO100" s="129"/>
      <c r="WWP100" s="129"/>
      <c r="WWQ100" s="129"/>
      <c r="WWR100" s="129"/>
      <c r="WWS100" s="129"/>
      <c r="WWT100" s="129"/>
      <c r="WWU100" s="129"/>
      <c r="WWV100" s="129"/>
      <c r="WWW100" s="129"/>
      <c r="WWX100" s="129"/>
      <c r="WWY100" s="129"/>
      <c r="WWZ100" s="129"/>
      <c r="WXA100" s="129"/>
      <c r="WXB100" s="129"/>
      <c r="WXC100" s="129"/>
      <c r="WXD100" s="129"/>
      <c r="WXE100" s="129"/>
      <c r="WXF100" s="129"/>
      <c r="WXG100" s="129"/>
      <c r="WXH100" s="129"/>
      <c r="WXI100" s="129"/>
      <c r="WXJ100" s="129"/>
      <c r="WXK100" s="129"/>
      <c r="WXL100" s="129"/>
      <c r="WXM100" s="129"/>
      <c r="WXN100" s="129"/>
      <c r="WXO100" s="129"/>
      <c r="WXP100" s="129"/>
      <c r="WXQ100" s="129"/>
      <c r="WXR100" s="129"/>
      <c r="WXS100" s="129"/>
      <c r="WXT100" s="129"/>
      <c r="WXU100" s="129"/>
      <c r="WXV100" s="129"/>
      <c r="WXW100" s="129"/>
      <c r="WXX100" s="129"/>
      <c r="WXY100" s="129"/>
      <c r="WXZ100" s="129"/>
      <c r="WYA100" s="129"/>
      <c r="WYB100" s="129"/>
      <c r="WYC100" s="129"/>
      <c r="WYD100" s="129"/>
      <c r="WYE100" s="129"/>
      <c r="WYF100" s="129"/>
      <c r="WYG100" s="129"/>
      <c r="WYH100" s="129"/>
      <c r="WYI100" s="129"/>
      <c r="WYJ100" s="129"/>
      <c r="WYK100" s="129"/>
      <c r="WYL100" s="129"/>
      <c r="WYM100" s="129"/>
      <c r="WYN100" s="129"/>
      <c r="WYO100" s="129"/>
      <c r="WYP100" s="129"/>
      <c r="WYQ100" s="129"/>
      <c r="WYR100" s="129"/>
      <c r="WYS100" s="129"/>
      <c r="WYT100" s="129"/>
      <c r="WYU100" s="129"/>
      <c r="WYV100" s="129"/>
      <c r="WYW100" s="129"/>
      <c r="WYX100" s="129"/>
      <c r="WYY100" s="129"/>
      <c r="WYZ100" s="129"/>
      <c r="WZA100" s="129"/>
      <c r="WZB100" s="129"/>
      <c r="WZC100" s="129"/>
      <c r="WZD100" s="129"/>
      <c r="WZE100" s="129"/>
      <c r="WZF100" s="129"/>
      <c r="WZG100" s="129"/>
      <c r="WZH100" s="129"/>
      <c r="WZI100" s="129"/>
      <c r="WZJ100" s="129"/>
      <c r="WZK100" s="129"/>
      <c r="WZL100" s="129"/>
      <c r="WZM100" s="129"/>
      <c r="WZN100" s="129"/>
      <c r="WZO100" s="129"/>
      <c r="WZP100" s="129"/>
      <c r="WZQ100" s="129"/>
      <c r="WZR100" s="129"/>
      <c r="WZS100" s="129"/>
      <c r="WZT100" s="129"/>
      <c r="WZU100" s="129"/>
      <c r="WZV100" s="129"/>
      <c r="WZW100" s="129"/>
      <c r="WZX100" s="129"/>
      <c r="WZY100" s="129"/>
      <c r="WZZ100" s="129"/>
      <c r="XAA100" s="129"/>
      <c r="XAB100" s="129"/>
      <c r="XAC100" s="129"/>
      <c r="XAD100" s="129"/>
      <c r="XAE100" s="129"/>
      <c r="XAF100" s="129"/>
      <c r="XAG100" s="129"/>
      <c r="XAH100" s="129"/>
      <c r="XAI100" s="129"/>
      <c r="XAJ100" s="129"/>
      <c r="XAK100" s="129"/>
      <c r="XAL100" s="129"/>
      <c r="XAM100" s="129"/>
      <c r="XAN100" s="129"/>
      <c r="XAO100" s="129"/>
      <c r="XAP100" s="129"/>
      <c r="XAQ100" s="129"/>
      <c r="XAR100" s="129"/>
      <c r="XAS100" s="129"/>
      <c r="XAT100" s="129"/>
      <c r="XAU100" s="129"/>
      <c r="XAV100" s="129"/>
      <c r="XAW100" s="129"/>
      <c r="XAX100" s="129"/>
      <c r="XAY100" s="129"/>
      <c r="XAZ100" s="129"/>
      <c r="XBA100" s="129"/>
      <c r="XBB100" s="129"/>
      <c r="XBC100" s="129"/>
      <c r="XBD100" s="129"/>
      <c r="XBE100" s="129"/>
      <c r="XBF100" s="129"/>
      <c r="XBG100" s="129"/>
      <c r="XBH100" s="129"/>
      <c r="XBI100" s="129"/>
      <c r="XBJ100" s="129"/>
      <c r="XBK100" s="129"/>
      <c r="XBL100" s="129"/>
      <c r="XBM100" s="129"/>
      <c r="XBN100" s="129"/>
      <c r="XBO100" s="129"/>
      <c r="XBP100" s="129"/>
      <c r="XBQ100" s="129"/>
      <c r="XBR100" s="129"/>
      <c r="XBS100" s="129"/>
      <c r="XBT100" s="129"/>
      <c r="XBU100" s="129"/>
      <c r="XBV100" s="129"/>
      <c r="XBW100" s="129"/>
      <c r="XBX100" s="129"/>
      <c r="XBY100" s="129"/>
      <c r="XBZ100" s="129"/>
      <c r="XCA100" s="129"/>
      <c r="XCB100" s="129"/>
      <c r="XCC100" s="129"/>
      <c r="XCD100" s="129"/>
      <c r="XCE100" s="129"/>
      <c r="XCF100" s="129"/>
      <c r="XCG100" s="129"/>
      <c r="XCH100" s="129"/>
      <c r="XCI100" s="129"/>
      <c r="XCJ100" s="129"/>
      <c r="XCK100" s="129"/>
      <c r="XCL100" s="129"/>
      <c r="XCM100" s="129"/>
      <c r="XCN100" s="129"/>
      <c r="XCO100" s="129"/>
      <c r="XCP100" s="129"/>
      <c r="XCQ100" s="129"/>
      <c r="XCR100" s="129"/>
      <c r="XCS100" s="129"/>
      <c r="XCT100" s="129"/>
      <c r="XCU100" s="129"/>
      <c r="XCV100" s="129"/>
      <c r="XCW100" s="129"/>
      <c r="XCX100" s="129"/>
      <c r="XCY100" s="129"/>
      <c r="XCZ100" s="129"/>
      <c r="XDA100" s="129"/>
      <c r="XDB100" s="129"/>
      <c r="XDC100" s="129"/>
      <c r="XDD100" s="129"/>
      <c r="XDE100" s="129"/>
      <c r="XDF100" s="129"/>
      <c r="XDG100" s="129"/>
      <c r="XDH100" s="129"/>
      <c r="XDI100" s="129"/>
      <c r="XDJ100" s="129"/>
      <c r="XDK100" s="129"/>
      <c r="XDL100" s="129"/>
      <c r="XDM100" s="129"/>
      <c r="XDN100" s="129"/>
      <c r="XDO100" s="129"/>
      <c r="XDP100" s="129"/>
      <c r="XDQ100" s="129"/>
      <c r="XDR100" s="129"/>
      <c r="XDS100" s="129"/>
      <c r="XDT100" s="129"/>
      <c r="XDU100" s="129"/>
      <c r="XDV100" s="129"/>
      <c r="XDW100" s="129"/>
      <c r="XDX100" s="129"/>
      <c r="XDY100" s="129"/>
      <c r="XDZ100" s="129"/>
      <c r="XEA100" s="129"/>
      <c r="XEB100" s="129"/>
      <c r="XEC100" s="129"/>
      <c r="XED100" s="129"/>
      <c r="XEE100" s="129"/>
      <c r="XEF100" s="129"/>
      <c r="XEG100" s="129"/>
      <c r="XEH100" s="129"/>
      <c r="XEI100" s="129"/>
      <c r="XEJ100" s="129"/>
      <c r="XEK100" s="129"/>
      <c r="XEL100" s="129"/>
      <c r="XEM100" s="129"/>
      <c r="XEN100" s="129"/>
      <c r="XEO100" s="129"/>
      <c r="XEP100" s="129"/>
      <c r="XEQ100" s="129"/>
      <c r="XER100" s="129"/>
      <c r="XES100" s="129"/>
      <c r="XET100" s="129"/>
      <c r="XEU100" s="129"/>
      <c r="XEV100" s="129"/>
      <c r="XEW100" s="129"/>
      <c r="XEX100" s="129"/>
      <c r="XEY100" s="129"/>
      <c r="XEZ100" s="129"/>
      <c r="XFA100" s="129"/>
      <c r="XFB100" s="129"/>
      <c r="XFC100" s="129"/>
      <c r="XFD100" s="129"/>
    </row>
    <row r="101" spans="1:16384" s="101" customFormat="1" ht="13.5">
      <c r="A101" s="709" t="s">
        <v>1300</v>
      </c>
      <c r="B101" s="709"/>
      <c r="C101" s="709"/>
      <c r="D101" s="709"/>
      <c r="E101" s="709"/>
      <c r="F101" s="709"/>
      <c r="G101" s="709"/>
      <c r="H101" s="709"/>
      <c r="I101" s="709"/>
      <c r="J101" s="709"/>
      <c r="K101" s="709"/>
      <c r="L101" s="709"/>
      <c r="M101" s="709"/>
      <c r="N101" s="709"/>
      <c r="O101" s="1084"/>
      <c r="P101" s="1084"/>
      <c r="Q101" s="1084"/>
      <c r="R101" s="1084"/>
      <c r="S101" s="1084"/>
      <c r="T101" s="1084"/>
      <c r="U101" s="1084"/>
      <c r="V101" s="1084"/>
      <c r="W101" s="1084"/>
      <c r="X101" s="1084"/>
      <c r="Y101" s="1084"/>
      <c r="Z101" s="1084"/>
      <c r="AA101" s="1084"/>
      <c r="AB101" s="1085"/>
      <c r="AC101" s="1085"/>
      <c r="AD101" s="1085"/>
      <c r="AE101" s="1085"/>
      <c r="AF101" s="1085"/>
      <c r="AG101" s="1085"/>
      <c r="AH101" s="1085"/>
      <c r="AI101" s="1085"/>
      <c r="AJ101" s="1085"/>
      <c r="AK101" s="1085"/>
      <c r="AL101" s="1085"/>
      <c r="AM101" s="1085"/>
      <c r="AN101" s="1085"/>
      <c r="AO101" s="1085"/>
      <c r="AP101" s="1086"/>
      <c r="AQ101" s="1086"/>
      <c r="AR101" s="1086"/>
      <c r="AS101" s="1086"/>
      <c r="AT101" s="1086"/>
      <c r="AU101" s="1086"/>
      <c r="AV101" s="1086"/>
      <c r="AW101" s="1086"/>
      <c r="AX101" s="1086"/>
      <c r="AY101" s="1086"/>
      <c r="AZ101" s="100"/>
      <c r="BA101" s="130"/>
      <c r="BB101" s="130"/>
      <c r="BC101" s="129"/>
      <c r="BD101" s="129"/>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c r="CG101" s="129"/>
      <c r="CH101" s="129"/>
      <c r="CI101" s="129"/>
      <c r="CJ101" s="129"/>
      <c r="CK101" s="129"/>
      <c r="CL101" s="129"/>
      <c r="CM101" s="129"/>
      <c r="CN101" s="129"/>
      <c r="CO101" s="129"/>
      <c r="CP101" s="129"/>
      <c r="CQ101" s="129"/>
      <c r="CR101" s="129"/>
      <c r="CS101" s="129"/>
      <c r="CT101" s="129"/>
      <c r="CU101" s="129"/>
      <c r="CV101" s="129"/>
      <c r="CW101" s="129"/>
      <c r="CX101" s="129"/>
      <c r="CY101" s="129"/>
      <c r="CZ101" s="129"/>
      <c r="DA101" s="129"/>
      <c r="DB101" s="129"/>
      <c r="DC101" s="129"/>
      <c r="DD101" s="129"/>
      <c r="DE101" s="129"/>
      <c r="DF101" s="129"/>
      <c r="DG101" s="129"/>
      <c r="DH101" s="129"/>
      <c r="DI101" s="129"/>
      <c r="DJ101" s="129"/>
      <c r="DK101" s="129"/>
      <c r="DL101" s="129"/>
      <c r="DM101" s="129"/>
      <c r="DN101" s="129"/>
      <c r="DO101" s="129"/>
      <c r="DP101" s="129"/>
      <c r="DQ101" s="129"/>
      <c r="DR101" s="129"/>
      <c r="DS101" s="129"/>
      <c r="DT101" s="129"/>
      <c r="DU101" s="129"/>
      <c r="DV101" s="129"/>
      <c r="DW101" s="129"/>
      <c r="DX101" s="129"/>
      <c r="DY101" s="129"/>
      <c r="DZ101" s="129"/>
      <c r="EA101" s="129"/>
      <c r="EB101" s="129"/>
      <c r="EC101" s="129"/>
      <c r="ED101" s="129"/>
      <c r="EE101" s="129"/>
      <c r="EF101" s="129"/>
      <c r="EG101" s="129"/>
      <c r="EH101" s="129"/>
      <c r="EI101" s="129"/>
      <c r="EJ101" s="129"/>
      <c r="EK101" s="129"/>
      <c r="EL101" s="129"/>
      <c r="EM101" s="129"/>
      <c r="EN101" s="129"/>
      <c r="EO101" s="129"/>
      <c r="EP101" s="129"/>
      <c r="EQ101" s="129"/>
      <c r="ER101" s="129"/>
      <c r="ES101" s="129"/>
      <c r="ET101" s="129"/>
      <c r="EU101" s="129"/>
      <c r="EV101" s="129"/>
      <c r="EW101" s="129"/>
      <c r="EX101" s="129"/>
      <c r="EY101" s="129"/>
      <c r="EZ101" s="129"/>
      <c r="FA101" s="129"/>
      <c r="FB101" s="129"/>
      <c r="FC101" s="129"/>
      <c r="FD101" s="129"/>
      <c r="FE101" s="129"/>
      <c r="FF101" s="129"/>
      <c r="FG101" s="129"/>
      <c r="FH101" s="129"/>
      <c r="FI101" s="129"/>
      <c r="FJ101" s="129"/>
      <c r="FK101" s="129"/>
      <c r="FL101" s="129"/>
      <c r="FM101" s="129"/>
      <c r="FN101" s="129"/>
      <c r="FO101" s="129"/>
      <c r="FP101" s="129"/>
      <c r="FQ101" s="129"/>
      <c r="FR101" s="129"/>
      <c r="FS101" s="129"/>
      <c r="FT101" s="129"/>
      <c r="FU101" s="129"/>
      <c r="FV101" s="129"/>
      <c r="FW101" s="129"/>
      <c r="FX101" s="129"/>
      <c r="FY101" s="129"/>
      <c r="FZ101" s="129"/>
      <c r="GA101" s="129"/>
      <c r="GB101" s="129"/>
      <c r="GC101" s="129"/>
      <c r="GD101" s="129"/>
      <c r="GE101" s="129"/>
      <c r="GF101" s="129"/>
      <c r="GG101" s="129"/>
      <c r="GH101" s="129"/>
      <c r="GI101" s="129"/>
      <c r="GJ101" s="129"/>
      <c r="GK101" s="129"/>
      <c r="GL101" s="129"/>
      <c r="GM101" s="129"/>
      <c r="GN101" s="129"/>
      <c r="GO101" s="129"/>
      <c r="GP101" s="129"/>
      <c r="GQ101" s="129"/>
      <c r="GR101" s="129"/>
      <c r="GS101" s="129"/>
      <c r="GT101" s="129"/>
      <c r="GU101" s="129"/>
      <c r="GV101" s="129"/>
      <c r="GW101" s="129"/>
      <c r="GX101" s="129"/>
      <c r="GY101" s="129"/>
      <c r="GZ101" s="129"/>
      <c r="HA101" s="129"/>
      <c r="HB101" s="129"/>
      <c r="HC101" s="129"/>
      <c r="HD101" s="129"/>
      <c r="HE101" s="129"/>
      <c r="HF101" s="129"/>
      <c r="HG101" s="129"/>
      <c r="HH101" s="129"/>
      <c r="HI101" s="129"/>
      <c r="HJ101" s="129"/>
      <c r="HK101" s="129"/>
      <c r="HL101" s="129"/>
      <c r="HM101" s="129"/>
      <c r="HN101" s="129"/>
      <c r="HO101" s="129"/>
      <c r="HP101" s="129"/>
      <c r="HQ101" s="129"/>
      <c r="HR101" s="129"/>
      <c r="HS101" s="129"/>
      <c r="HT101" s="129"/>
      <c r="HU101" s="129"/>
      <c r="HV101" s="129"/>
      <c r="HW101" s="129"/>
      <c r="HX101" s="129"/>
      <c r="HY101" s="129"/>
      <c r="HZ101" s="129"/>
      <c r="IA101" s="129"/>
      <c r="IB101" s="129"/>
      <c r="IC101" s="129"/>
      <c r="ID101" s="129"/>
      <c r="IE101" s="129"/>
      <c r="IF101" s="129"/>
      <c r="IG101" s="129"/>
      <c r="IH101" s="129"/>
      <c r="II101" s="129"/>
      <c r="IJ101" s="129"/>
      <c r="IK101" s="129"/>
      <c r="IL101" s="129"/>
      <c r="IM101" s="129"/>
      <c r="IN101" s="129"/>
      <c r="IO101" s="129"/>
      <c r="IP101" s="129"/>
      <c r="IQ101" s="129"/>
      <c r="IR101" s="129"/>
      <c r="IS101" s="129"/>
      <c r="IT101" s="129"/>
      <c r="IU101" s="129"/>
      <c r="IV101" s="129"/>
      <c r="IW101" s="129"/>
      <c r="IX101" s="129"/>
      <c r="IY101" s="129"/>
      <c r="IZ101" s="129"/>
      <c r="JA101" s="129"/>
      <c r="JB101" s="129"/>
      <c r="JC101" s="129"/>
      <c r="JD101" s="129"/>
      <c r="JE101" s="129"/>
      <c r="JF101" s="129"/>
      <c r="JG101" s="129"/>
      <c r="JH101" s="129"/>
      <c r="JI101" s="129"/>
      <c r="JJ101" s="129"/>
      <c r="JK101" s="129"/>
      <c r="JL101" s="129"/>
      <c r="JM101" s="129"/>
      <c r="JN101" s="129"/>
      <c r="JO101" s="129"/>
      <c r="JP101" s="129"/>
      <c r="JQ101" s="129"/>
      <c r="JR101" s="129"/>
      <c r="JS101" s="129"/>
      <c r="JT101" s="129"/>
      <c r="JU101" s="129"/>
      <c r="JV101" s="129"/>
      <c r="JW101" s="129"/>
      <c r="JX101" s="129"/>
      <c r="JY101" s="129"/>
      <c r="JZ101" s="129"/>
      <c r="KA101" s="129"/>
      <c r="KB101" s="129"/>
      <c r="KC101" s="129"/>
      <c r="KD101" s="129"/>
      <c r="KE101" s="129"/>
      <c r="KF101" s="129"/>
      <c r="KG101" s="129"/>
      <c r="KH101" s="129"/>
      <c r="KI101" s="129"/>
      <c r="KJ101" s="129"/>
      <c r="KK101" s="129"/>
      <c r="KL101" s="129"/>
      <c r="KM101" s="129"/>
      <c r="KN101" s="129"/>
      <c r="KO101" s="129"/>
      <c r="KP101" s="129"/>
      <c r="KQ101" s="129"/>
      <c r="KR101" s="129"/>
      <c r="KS101" s="129"/>
      <c r="KT101" s="129"/>
      <c r="KU101" s="129"/>
      <c r="KV101" s="129"/>
      <c r="KW101" s="129"/>
      <c r="KX101" s="129"/>
      <c r="KY101" s="129"/>
      <c r="KZ101" s="129"/>
      <c r="LA101" s="129"/>
      <c r="LB101" s="129"/>
      <c r="LC101" s="129"/>
      <c r="LD101" s="129"/>
      <c r="LE101" s="129"/>
      <c r="LF101" s="129"/>
      <c r="LG101" s="129"/>
      <c r="LH101" s="129"/>
      <c r="LI101" s="129"/>
      <c r="LJ101" s="129"/>
      <c r="LK101" s="129"/>
      <c r="LL101" s="129"/>
      <c r="LM101" s="129"/>
      <c r="LN101" s="129"/>
      <c r="LO101" s="129"/>
      <c r="LP101" s="129"/>
      <c r="LQ101" s="129"/>
      <c r="LR101" s="129"/>
      <c r="LS101" s="129"/>
      <c r="LT101" s="129"/>
      <c r="LU101" s="129"/>
      <c r="LV101" s="129"/>
      <c r="LW101" s="129"/>
      <c r="LX101" s="129"/>
      <c r="LY101" s="129"/>
      <c r="LZ101" s="129"/>
      <c r="MA101" s="129"/>
      <c r="MB101" s="129"/>
      <c r="MC101" s="129"/>
      <c r="MD101" s="129"/>
      <c r="ME101" s="129"/>
      <c r="MF101" s="129"/>
      <c r="MG101" s="129"/>
      <c r="MH101" s="129"/>
      <c r="MI101" s="129"/>
      <c r="MJ101" s="129"/>
      <c r="MK101" s="129"/>
      <c r="ML101" s="129"/>
      <c r="MM101" s="129"/>
      <c r="MN101" s="129"/>
      <c r="MO101" s="129"/>
      <c r="MP101" s="129"/>
      <c r="MQ101" s="129"/>
      <c r="MR101" s="129"/>
      <c r="MS101" s="129"/>
      <c r="MT101" s="129"/>
      <c r="MU101" s="129"/>
      <c r="MV101" s="129"/>
      <c r="MW101" s="129"/>
      <c r="MX101" s="129"/>
      <c r="MY101" s="129"/>
      <c r="MZ101" s="129"/>
      <c r="NA101" s="129"/>
      <c r="NB101" s="129"/>
      <c r="NC101" s="129"/>
      <c r="ND101" s="129"/>
      <c r="NE101" s="129"/>
      <c r="NF101" s="129"/>
      <c r="NG101" s="129"/>
      <c r="NH101" s="129"/>
      <c r="NI101" s="129"/>
      <c r="NJ101" s="129"/>
      <c r="NK101" s="129"/>
      <c r="NL101" s="129"/>
      <c r="NM101" s="129"/>
      <c r="NN101" s="129"/>
      <c r="NO101" s="129"/>
      <c r="NP101" s="129"/>
      <c r="NQ101" s="129"/>
      <c r="NR101" s="129"/>
      <c r="NS101" s="129"/>
      <c r="NT101" s="129"/>
      <c r="NU101" s="129"/>
      <c r="NV101" s="129"/>
      <c r="NW101" s="129"/>
      <c r="NX101" s="129"/>
      <c r="NY101" s="129"/>
      <c r="NZ101" s="129"/>
      <c r="OA101" s="129"/>
      <c r="OB101" s="129"/>
      <c r="OC101" s="129"/>
      <c r="OD101" s="129"/>
      <c r="OE101" s="129"/>
      <c r="OF101" s="129"/>
      <c r="OG101" s="129"/>
      <c r="OH101" s="129"/>
      <c r="OI101" s="129"/>
      <c r="OJ101" s="129"/>
      <c r="OK101" s="129"/>
      <c r="OL101" s="129"/>
      <c r="OM101" s="129"/>
      <c r="ON101" s="129"/>
      <c r="OO101" s="129"/>
      <c r="OP101" s="129"/>
      <c r="OQ101" s="129"/>
      <c r="OR101" s="129"/>
      <c r="OS101" s="129"/>
      <c r="OT101" s="129"/>
      <c r="OU101" s="129"/>
      <c r="OV101" s="129"/>
      <c r="OW101" s="129"/>
      <c r="OX101" s="129"/>
      <c r="OY101" s="129"/>
      <c r="OZ101" s="129"/>
      <c r="PA101" s="129"/>
      <c r="PB101" s="129"/>
      <c r="PC101" s="129"/>
      <c r="PD101" s="129"/>
      <c r="PE101" s="129"/>
      <c r="PF101" s="129"/>
      <c r="PG101" s="129"/>
      <c r="PH101" s="129"/>
      <c r="PI101" s="129"/>
      <c r="PJ101" s="129"/>
      <c r="PK101" s="129"/>
      <c r="PL101" s="129"/>
      <c r="PM101" s="129"/>
      <c r="PN101" s="129"/>
      <c r="PO101" s="129"/>
      <c r="PP101" s="129"/>
      <c r="PQ101" s="129"/>
      <c r="PR101" s="129"/>
      <c r="PS101" s="129"/>
      <c r="PT101" s="129"/>
      <c r="PU101" s="129"/>
      <c r="PV101" s="129"/>
      <c r="PW101" s="129"/>
      <c r="PX101" s="129"/>
      <c r="PY101" s="129"/>
      <c r="PZ101" s="129"/>
      <c r="QA101" s="129"/>
      <c r="QB101" s="129"/>
      <c r="QC101" s="129"/>
      <c r="QD101" s="129"/>
      <c r="QE101" s="129"/>
      <c r="QF101" s="129"/>
      <c r="QG101" s="129"/>
      <c r="QH101" s="129"/>
      <c r="QI101" s="129"/>
      <c r="QJ101" s="129"/>
      <c r="QK101" s="129"/>
      <c r="QL101" s="129"/>
      <c r="QM101" s="129"/>
      <c r="QN101" s="129"/>
      <c r="QO101" s="129"/>
      <c r="QP101" s="129"/>
      <c r="QQ101" s="129"/>
      <c r="QR101" s="129"/>
      <c r="QS101" s="129"/>
      <c r="QT101" s="129"/>
      <c r="QU101" s="129"/>
      <c r="QV101" s="129"/>
      <c r="QW101" s="129"/>
      <c r="QX101" s="129"/>
      <c r="QY101" s="129"/>
      <c r="QZ101" s="129"/>
      <c r="RA101" s="129"/>
      <c r="RB101" s="129"/>
      <c r="RC101" s="129"/>
      <c r="RD101" s="129"/>
      <c r="RE101" s="129"/>
      <c r="RF101" s="129"/>
      <c r="RG101" s="129"/>
      <c r="RH101" s="129"/>
      <c r="RI101" s="129"/>
      <c r="RJ101" s="129"/>
      <c r="RK101" s="129"/>
      <c r="RL101" s="129"/>
      <c r="RM101" s="129"/>
      <c r="RN101" s="129"/>
      <c r="RO101" s="129"/>
      <c r="RP101" s="129"/>
      <c r="RQ101" s="129"/>
      <c r="RR101" s="129"/>
      <c r="RS101" s="129"/>
      <c r="RT101" s="129"/>
      <c r="RU101" s="129"/>
      <c r="RV101" s="129"/>
      <c r="RW101" s="129"/>
      <c r="RX101" s="129"/>
      <c r="RY101" s="129"/>
      <c r="RZ101" s="129"/>
      <c r="SA101" s="129"/>
      <c r="SB101" s="129"/>
      <c r="SC101" s="129"/>
      <c r="SD101" s="129"/>
      <c r="SE101" s="129"/>
      <c r="SF101" s="129"/>
      <c r="SG101" s="129"/>
      <c r="SH101" s="129"/>
      <c r="SI101" s="129"/>
      <c r="SJ101" s="129"/>
      <c r="SK101" s="129"/>
      <c r="SL101" s="129"/>
      <c r="SM101" s="129"/>
      <c r="SN101" s="129"/>
      <c r="SO101" s="129"/>
      <c r="SP101" s="129"/>
      <c r="SQ101" s="129"/>
      <c r="SR101" s="129"/>
      <c r="SS101" s="129"/>
      <c r="ST101" s="129"/>
      <c r="SU101" s="129"/>
      <c r="SV101" s="129"/>
      <c r="SW101" s="129"/>
      <c r="SX101" s="129"/>
      <c r="SY101" s="129"/>
      <c r="SZ101" s="129"/>
      <c r="TA101" s="129"/>
      <c r="TB101" s="129"/>
      <c r="TC101" s="129"/>
      <c r="TD101" s="129"/>
      <c r="TE101" s="129"/>
      <c r="TF101" s="129"/>
      <c r="TG101" s="129"/>
      <c r="TH101" s="129"/>
      <c r="TI101" s="129"/>
      <c r="TJ101" s="129"/>
      <c r="TK101" s="129"/>
      <c r="TL101" s="129"/>
      <c r="TM101" s="129"/>
      <c r="TN101" s="129"/>
      <c r="TO101" s="129"/>
      <c r="TP101" s="129"/>
      <c r="TQ101" s="129"/>
      <c r="TR101" s="129"/>
      <c r="TS101" s="129"/>
      <c r="TT101" s="129"/>
      <c r="TU101" s="129"/>
      <c r="TV101" s="129"/>
      <c r="TW101" s="129"/>
      <c r="TX101" s="129"/>
      <c r="TY101" s="129"/>
      <c r="TZ101" s="129"/>
      <c r="UA101" s="129"/>
      <c r="UB101" s="129"/>
      <c r="UC101" s="129"/>
      <c r="UD101" s="129"/>
      <c r="UE101" s="129"/>
      <c r="UF101" s="129"/>
      <c r="UG101" s="129"/>
      <c r="UH101" s="129"/>
      <c r="UI101" s="129"/>
      <c r="UJ101" s="129"/>
      <c r="UK101" s="129"/>
      <c r="UL101" s="129"/>
      <c r="UM101" s="129"/>
      <c r="UN101" s="129"/>
      <c r="UO101" s="129"/>
      <c r="UP101" s="129"/>
      <c r="UQ101" s="129"/>
      <c r="UR101" s="129"/>
      <c r="US101" s="129"/>
      <c r="UT101" s="129"/>
      <c r="UU101" s="129"/>
      <c r="UV101" s="129"/>
      <c r="UW101" s="129"/>
      <c r="UX101" s="129"/>
      <c r="UY101" s="129"/>
      <c r="UZ101" s="129"/>
      <c r="VA101" s="129"/>
      <c r="VB101" s="129"/>
      <c r="VC101" s="129"/>
      <c r="VD101" s="129"/>
      <c r="VE101" s="129"/>
      <c r="VF101" s="129"/>
      <c r="VG101" s="129"/>
      <c r="VH101" s="129"/>
      <c r="VI101" s="129"/>
      <c r="VJ101" s="129"/>
      <c r="VK101" s="129"/>
      <c r="VL101" s="129"/>
      <c r="VM101" s="129"/>
      <c r="VN101" s="129"/>
      <c r="VO101" s="129"/>
      <c r="VP101" s="129"/>
      <c r="VQ101" s="129"/>
      <c r="VR101" s="129"/>
      <c r="VS101" s="129"/>
      <c r="VT101" s="129"/>
      <c r="VU101" s="129"/>
      <c r="VV101" s="129"/>
      <c r="VW101" s="129"/>
      <c r="VX101" s="129"/>
      <c r="VY101" s="129"/>
      <c r="VZ101" s="129"/>
      <c r="WA101" s="129"/>
      <c r="WB101" s="129"/>
      <c r="WC101" s="129"/>
      <c r="WD101" s="129"/>
      <c r="WE101" s="129"/>
      <c r="WF101" s="129"/>
      <c r="WG101" s="129"/>
      <c r="WH101" s="129"/>
      <c r="WI101" s="129"/>
      <c r="WJ101" s="129"/>
      <c r="WK101" s="129"/>
      <c r="WL101" s="129"/>
      <c r="WM101" s="129"/>
      <c r="WN101" s="129"/>
      <c r="WO101" s="129"/>
      <c r="WP101" s="129"/>
      <c r="WQ101" s="129"/>
      <c r="WR101" s="129"/>
      <c r="WS101" s="129"/>
      <c r="WT101" s="129"/>
      <c r="WU101" s="129"/>
      <c r="WV101" s="129"/>
      <c r="WW101" s="129"/>
      <c r="WX101" s="129"/>
      <c r="WY101" s="129"/>
      <c r="WZ101" s="129"/>
      <c r="XA101" s="129"/>
      <c r="XB101" s="129"/>
      <c r="XC101" s="129"/>
      <c r="XD101" s="129"/>
      <c r="XE101" s="129"/>
      <c r="XF101" s="129"/>
      <c r="XG101" s="129"/>
      <c r="XH101" s="129"/>
      <c r="XI101" s="129"/>
      <c r="XJ101" s="129"/>
      <c r="XK101" s="129"/>
      <c r="XL101" s="129"/>
      <c r="XM101" s="129"/>
      <c r="XN101" s="129"/>
      <c r="XO101" s="129"/>
      <c r="XP101" s="129"/>
      <c r="XQ101" s="129"/>
      <c r="XR101" s="129"/>
      <c r="XS101" s="129"/>
      <c r="XT101" s="129"/>
      <c r="XU101" s="129"/>
      <c r="XV101" s="129"/>
      <c r="XW101" s="129"/>
      <c r="XX101" s="129"/>
      <c r="XY101" s="129"/>
      <c r="XZ101" s="129"/>
      <c r="YA101" s="129"/>
      <c r="YB101" s="129"/>
      <c r="YC101" s="129"/>
      <c r="YD101" s="129"/>
      <c r="YE101" s="129"/>
      <c r="YF101" s="129"/>
      <c r="YG101" s="129"/>
      <c r="YH101" s="129"/>
      <c r="YI101" s="129"/>
      <c r="YJ101" s="129"/>
      <c r="YK101" s="129"/>
      <c r="YL101" s="129"/>
      <c r="YM101" s="129"/>
      <c r="YN101" s="129"/>
      <c r="YO101" s="129"/>
      <c r="YP101" s="129"/>
      <c r="YQ101" s="129"/>
      <c r="YR101" s="129"/>
      <c r="YS101" s="129"/>
      <c r="YT101" s="129"/>
      <c r="YU101" s="129"/>
      <c r="YV101" s="129"/>
      <c r="YW101" s="129"/>
      <c r="YX101" s="129"/>
      <c r="YY101" s="129"/>
      <c r="YZ101" s="129"/>
      <c r="ZA101" s="129"/>
      <c r="ZB101" s="129"/>
      <c r="ZC101" s="129"/>
      <c r="ZD101" s="129"/>
      <c r="ZE101" s="129"/>
      <c r="ZF101" s="129"/>
      <c r="ZG101" s="129"/>
      <c r="ZH101" s="129"/>
      <c r="ZI101" s="129"/>
      <c r="ZJ101" s="129"/>
      <c r="ZK101" s="129"/>
      <c r="ZL101" s="129"/>
      <c r="ZM101" s="129"/>
      <c r="ZN101" s="129"/>
      <c r="ZO101" s="129"/>
      <c r="ZP101" s="129"/>
      <c r="ZQ101" s="129"/>
      <c r="ZR101" s="129"/>
      <c r="ZS101" s="129"/>
      <c r="ZT101" s="129"/>
      <c r="ZU101" s="129"/>
      <c r="ZV101" s="129"/>
      <c r="ZW101" s="129"/>
      <c r="ZX101" s="129"/>
      <c r="ZY101" s="129"/>
      <c r="ZZ101" s="129"/>
      <c r="AAA101" s="129"/>
      <c r="AAB101" s="129"/>
      <c r="AAC101" s="129"/>
      <c r="AAD101" s="129"/>
      <c r="AAE101" s="129"/>
      <c r="AAF101" s="129"/>
      <c r="AAG101" s="129"/>
      <c r="AAH101" s="129"/>
      <c r="AAI101" s="129"/>
      <c r="AAJ101" s="129"/>
      <c r="AAK101" s="129"/>
      <c r="AAL101" s="129"/>
      <c r="AAM101" s="129"/>
      <c r="AAN101" s="129"/>
      <c r="AAO101" s="129"/>
      <c r="AAP101" s="129"/>
      <c r="AAQ101" s="129"/>
      <c r="AAR101" s="129"/>
      <c r="AAS101" s="129"/>
      <c r="AAT101" s="129"/>
      <c r="AAU101" s="129"/>
      <c r="AAV101" s="129"/>
      <c r="AAW101" s="129"/>
      <c r="AAX101" s="129"/>
      <c r="AAY101" s="129"/>
      <c r="AAZ101" s="129"/>
      <c r="ABA101" s="129"/>
      <c r="ABB101" s="129"/>
      <c r="ABC101" s="129"/>
      <c r="ABD101" s="129"/>
      <c r="ABE101" s="129"/>
      <c r="ABF101" s="129"/>
      <c r="ABG101" s="129"/>
      <c r="ABH101" s="129"/>
      <c r="ABI101" s="129"/>
      <c r="ABJ101" s="129"/>
      <c r="ABK101" s="129"/>
      <c r="ABL101" s="129"/>
      <c r="ABM101" s="129"/>
      <c r="ABN101" s="129"/>
      <c r="ABO101" s="129"/>
      <c r="ABP101" s="129"/>
      <c r="ABQ101" s="129"/>
      <c r="ABR101" s="129"/>
      <c r="ABS101" s="129"/>
      <c r="ABT101" s="129"/>
      <c r="ABU101" s="129"/>
      <c r="ABV101" s="129"/>
      <c r="ABW101" s="129"/>
      <c r="ABX101" s="129"/>
      <c r="ABY101" s="129"/>
      <c r="ABZ101" s="129"/>
      <c r="ACA101" s="129"/>
      <c r="ACB101" s="129"/>
      <c r="ACC101" s="129"/>
      <c r="ACD101" s="129"/>
      <c r="ACE101" s="129"/>
      <c r="ACF101" s="129"/>
      <c r="ACG101" s="129"/>
      <c r="ACH101" s="129"/>
      <c r="ACI101" s="129"/>
      <c r="ACJ101" s="129"/>
      <c r="ACK101" s="129"/>
      <c r="ACL101" s="129"/>
      <c r="ACM101" s="129"/>
      <c r="ACN101" s="129"/>
      <c r="ACO101" s="129"/>
      <c r="ACP101" s="129"/>
      <c r="ACQ101" s="129"/>
      <c r="ACR101" s="129"/>
      <c r="ACS101" s="129"/>
      <c r="ACT101" s="129"/>
      <c r="ACU101" s="129"/>
      <c r="ACV101" s="129"/>
      <c r="ACW101" s="129"/>
      <c r="ACX101" s="129"/>
      <c r="ACY101" s="129"/>
      <c r="ACZ101" s="129"/>
      <c r="ADA101" s="129"/>
      <c r="ADB101" s="129"/>
      <c r="ADC101" s="129"/>
      <c r="ADD101" s="129"/>
      <c r="ADE101" s="129"/>
      <c r="ADF101" s="129"/>
      <c r="ADG101" s="129"/>
      <c r="ADH101" s="129"/>
      <c r="ADI101" s="129"/>
      <c r="ADJ101" s="129"/>
      <c r="ADK101" s="129"/>
      <c r="ADL101" s="129"/>
      <c r="ADM101" s="129"/>
      <c r="ADN101" s="129"/>
      <c r="ADO101" s="129"/>
      <c r="ADP101" s="129"/>
      <c r="ADQ101" s="129"/>
      <c r="ADR101" s="129"/>
      <c r="ADS101" s="129"/>
      <c r="ADT101" s="129"/>
      <c r="ADU101" s="129"/>
      <c r="ADV101" s="129"/>
      <c r="ADW101" s="129"/>
      <c r="ADX101" s="129"/>
      <c r="ADY101" s="129"/>
      <c r="ADZ101" s="129"/>
      <c r="AEA101" s="129"/>
      <c r="AEB101" s="129"/>
      <c r="AEC101" s="129"/>
      <c r="AED101" s="129"/>
      <c r="AEE101" s="129"/>
      <c r="AEF101" s="129"/>
      <c r="AEG101" s="129"/>
      <c r="AEH101" s="129"/>
      <c r="AEI101" s="129"/>
      <c r="AEJ101" s="129"/>
      <c r="AEK101" s="129"/>
      <c r="AEL101" s="129"/>
      <c r="AEM101" s="129"/>
      <c r="AEN101" s="129"/>
      <c r="AEO101" s="129"/>
      <c r="AEP101" s="129"/>
      <c r="AEQ101" s="129"/>
      <c r="AER101" s="129"/>
      <c r="AES101" s="129"/>
      <c r="AET101" s="129"/>
      <c r="AEU101" s="129"/>
      <c r="AEV101" s="129"/>
      <c r="AEW101" s="129"/>
      <c r="AEX101" s="129"/>
      <c r="AEY101" s="129"/>
      <c r="AEZ101" s="129"/>
      <c r="AFA101" s="129"/>
      <c r="AFB101" s="129"/>
      <c r="AFC101" s="129"/>
      <c r="AFD101" s="129"/>
      <c r="AFE101" s="129"/>
      <c r="AFF101" s="129"/>
      <c r="AFG101" s="129"/>
      <c r="AFH101" s="129"/>
      <c r="AFI101" s="129"/>
      <c r="AFJ101" s="129"/>
      <c r="AFK101" s="129"/>
      <c r="AFL101" s="129"/>
      <c r="AFM101" s="129"/>
      <c r="AFN101" s="129"/>
      <c r="AFO101" s="129"/>
      <c r="AFP101" s="129"/>
      <c r="AFQ101" s="129"/>
      <c r="AFR101" s="129"/>
      <c r="AFS101" s="129"/>
      <c r="AFT101" s="129"/>
      <c r="AFU101" s="129"/>
      <c r="AFV101" s="129"/>
      <c r="AFW101" s="129"/>
      <c r="AFX101" s="129"/>
      <c r="AFY101" s="129"/>
      <c r="AFZ101" s="129"/>
      <c r="AGA101" s="129"/>
      <c r="AGB101" s="129"/>
      <c r="AGC101" s="129"/>
      <c r="AGD101" s="129"/>
      <c r="AGE101" s="129"/>
      <c r="AGF101" s="129"/>
      <c r="AGG101" s="129"/>
      <c r="AGH101" s="129"/>
      <c r="AGI101" s="129"/>
      <c r="AGJ101" s="129"/>
      <c r="AGK101" s="129"/>
      <c r="AGL101" s="129"/>
      <c r="AGM101" s="129"/>
      <c r="AGN101" s="129"/>
      <c r="AGO101" s="129"/>
      <c r="AGP101" s="129"/>
      <c r="AGQ101" s="129"/>
      <c r="AGR101" s="129"/>
      <c r="AGS101" s="129"/>
      <c r="AGT101" s="129"/>
      <c r="AGU101" s="129"/>
      <c r="AGV101" s="129"/>
      <c r="AGW101" s="129"/>
      <c r="AGX101" s="129"/>
      <c r="AGY101" s="129"/>
      <c r="AGZ101" s="129"/>
      <c r="AHA101" s="129"/>
      <c r="AHB101" s="129"/>
      <c r="AHC101" s="129"/>
      <c r="AHD101" s="129"/>
      <c r="AHE101" s="129"/>
      <c r="AHF101" s="129"/>
      <c r="AHG101" s="129"/>
      <c r="AHH101" s="129"/>
      <c r="AHI101" s="129"/>
      <c r="AHJ101" s="129"/>
      <c r="AHK101" s="129"/>
      <c r="AHL101" s="129"/>
      <c r="AHM101" s="129"/>
      <c r="AHN101" s="129"/>
      <c r="AHO101" s="129"/>
      <c r="AHP101" s="129"/>
      <c r="AHQ101" s="129"/>
      <c r="AHR101" s="129"/>
      <c r="AHS101" s="129"/>
      <c r="AHT101" s="129"/>
      <c r="AHU101" s="129"/>
      <c r="AHV101" s="129"/>
      <c r="AHW101" s="129"/>
      <c r="AHX101" s="129"/>
      <c r="AHY101" s="129"/>
      <c r="AHZ101" s="129"/>
      <c r="AIA101" s="129"/>
      <c r="AIB101" s="129"/>
      <c r="AIC101" s="129"/>
      <c r="AID101" s="129"/>
      <c r="AIE101" s="129"/>
      <c r="AIF101" s="129"/>
      <c r="AIG101" s="129"/>
      <c r="AIH101" s="129"/>
      <c r="AII101" s="129"/>
      <c r="AIJ101" s="129"/>
      <c r="AIK101" s="129"/>
      <c r="AIL101" s="129"/>
      <c r="AIM101" s="129"/>
      <c r="AIN101" s="129"/>
      <c r="AIO101" s="129"/>
      <c r="AIP101" s="129"/>
      <c r="AIQ101" s="129"/>
      <c r="AIR101" s="129"/>
      <c r="AIS101" s="129"/>
      <c r="AIT101" s="129"/>
      <c r="AIU101" s="129"/>
      <c r="AIV101" s="129"/>
      <c r="AIW101" s="129"/>
      <c r="AIX101" s="129"/>
      <c r="AIY101" s="129"/>
      <c r="AIZ101" s="129"/>
      <c r="AJA101" s="129"/>
      <c r="AJB101" s="129"/>
      <c r="AJC101" s="129"/>
      <c r="AJD101" s="129"/>
      <c r="AJE101" s="129"/>
      <c r="AJF101" s="129"/>
      <c r="AJG101" s="129"/>
      <c r="AJH101" s="129"/>
      <c r="AJI101" s="129"/>
      <c r="AJJ101" s="129"/>
      <c r="AJK101" s="129"/>
      <c r="AJL101" s="129"/>
      <c r="AJM101" s="129"/>
      <c r="AJN101" s="129"/>
      <c r="AJO101" s="129"/>
      <c r="AJP101" s="129"/>
      <c r="AJQ101" s="129"/>
      <c r="AJR101" s="129"/>
      <c r="AJS101" s="129"/>
      <c r="AJT101" s="129"/>
      <c r="AJU101" s="129"/>
      <c r="AJV101" s="129"/>
      <c r="AJW101" s="129"/>
      <c r="AJX101" s="129"/>
      <c r="AJY101" s="129"/>
      <c r="AJZ101" s="129"/>
      <c r="AKA101" s="129"/>
      <c r="AKB101" s="129"/>
      <c r="AKC101" s="129"/>
      <c r="AKD101" s="129"/>
      <c r="AKE101" s="129"/>
      <c r="AKF101" s="129"/>
      <c r="AKG101" s="129"/>
      <c r="AKH101" s="129"/>
      <c r="AKI101" s="129"/>
      <c r="AKJ101" s="129"/>
      <c r="AKK101" s="129"/>
      <c r="AKL101" s="129"/>
      <c r="AKM101" s="129"/>
      <c r="AKN101" s="129"/>
      <c r="AKO101" s="129"/>
      <c r="AKP101" s="129"/>
      <c r="AKQ101" s="129"/>
      <c r="AKR101" s="129"/>
      <c r="AKS101" s="129"/>
      <c r="AKT101" s="129"/>
      <c r="AKU101" s="129"/>
      <c r="AKV101" s="129"/>
      <c r="AKW101" s="129"/>
      <c r="AKX101" s="129"/>
      <c r="AKY101" s="129"/>
      <c r="AKZ101" s="129"/>
      <c r="ALA101" s="129"/>
      <c r="ALB101" s="129"/>
      <c r="ALC101" s="129"/>
      <c r="ALD101" s="129"/>
      <c r="ALE101" s="129"/>
      <c r="ALF101" s="129"/>
      <c r="ALG101" s="129"/>
      <c r="ALH101" s="129"/>
      <c r="ALI101" s="129"/>
      <c r="ALJ101" s="129"/>
      <c r="ALK101" s="129"/>
      <c r="ALL101" s="129"/>
      <c r="ALM101" s="129"/>
      <c r="ALN101" s="129"/>
      <c r="ALO101" s="129"/>
      <c r="ALP101" s="129"/>
      <c r="ALQ101" s="129"/>
      <c r="ALR101" s="129"/>
      <c r="ALS101" s="129"/>
      <c r="ALT101" s="129"/>
      <c r="ALU101" s="129"/>
      <c r="ALV101" s="129"/>
      <c r="ALW101" s="129"/>
      <c r="ALX101" s="129"/>
      <c r="ALY101" s="129"/>
      <c r="ALZ101" s="129"/>
      <c r="AMA101" s="129"/>
      <c r="AMB101" s="129"/>
      <c r="AMC101" s="129"/>
      <c r="AMD101" s="129"/>
      <c r="AME101" s="129"/>
      <c r="AMF101" s="129"/>
      <c r="AMG101" s="129"/>
      <c r="AMH101" s="129"/>
      <c r="AMI101" s="129"/>
      <c r="AMJ101" s="129"/>
      <c r="AMK101" s="129"/>
      <c r="AML101" s="129"/>
      <c r="AMM101" s="129"/>
      <c r="AMN101" s="129"/>
      <c r="AMO101" s="129"/>
      <c r="AMP101" s="129"/>
      <c r="AMQ101" s="129"/>
      <c r="AMR101" s="129"/>
      <c r="AMS101" s="129"/>
      <c r="AMT101" s="129"/>
      <c r="AMU101" s="129"/>
      <c r="AMV101" s="129"/>
      <c r="AMW101" s="129"/>
      <c r="AMX101" s="129"/>
      <c r="AMY101" s="129"/>
      <c r="AMZ101" s="129"/>
      <c r="ANA101" s="129"/>
      <c r="ANB101" s="129"/>
      <c r="ANC101" s="129"/>
      <c r="AND101" s="129"/>
      <c r="ANE101" s="129"/>
      <c r="ANF101" s="129"/>
      <c r="ANG101" s="129"/>
      <c r="ANH101" s="129"/>
      <c r="ANI101" s="129"/>
      <c r="ANJ101" s="129"/>
      <c r="ANK101" s="129"/>
      <c r="ANL101" s="129"/>
      <c r="ANM101" s="129"/>
      <c r="ANN101" s="129"/>
      <c r="ANO101" s="129"/>
      <c r="ANP101" s="129"/>
      <c r="ANQ101" s="129"/>
      <c r="ANR101" s="129"/>
      <c r="ANS101" s="129"/>
      <c r="ANT101" s="129"/>
      <c r="ANU101" s="129"/>
      <c r="ANV101" s="129"/>
      <c r="ANW101" s="129"/>
      <c r="ANX101" s="129"/>
      <c r="ANY101" s="129"/>
      <c r="ANZ101" s="129"/>
      <c r="AOA101" s="129"/>
      <c r="AOB101" s="129"/>
      <c r="AOC101" s="129"/>
      <c r="AOD101" s="129"/>
      <c r="AOE101" s="129"/>
      <c r="AOF101" s="129"/>
      <c r="AOG101" s="129"/>
      <c r="AOH101" s="129"/>
      <c r="AOI101" s="129"/>
      <c r="AOJ101" s="129"/>
      <c r="AOK101" s="129"/>
      <c r="AOL101" s="129"/>
      <c r="AOM101" s="129"/>
      <c r="AON101" s="129"/>
      <c r="AOO101" s="129"/>
      <c r="AOP101" s="129"/>
      <c r="AOQ101" s="129"/>
      <c r="AOR101" s="129"/>
      <c r="AOS101" s="129"/>
      <c r="AOT101" s="129"/>
      <c r="AOU101" s="129"/>
      <c r="AOV101" s="129"/>
      <c r="AOW101" s="129"/>
      <c r="AOX101" s="129"/>
      <c r="AOY101" s="129"/>
      <c r="AOZ101" s="129"/>
      <c r="APA101" s="129"/>
      <c r="APB101" s="129"/>
      <c r="APC101" s="129"/>
      <c r="APD101" s="129"/>
      <c r="APE101" s="129"/>
      <c r="APF101" s="129"/>
      <c r="APG101" s="129"/>
      <c r="APH101" s="129"/>
      <c r="API101" s="129"/>
      <c r="APJ101" s="129"/>
      <c r="APK101" s="129"/>
      <c r="APL101" s="129"/>
      <c r="APM101" s="129"/>
      <c r="APN101" s="129"/>
      <c r="APO101" s="129"/>
      <c r="APP101" s="129"/>
      <c r="APQ101" s="129"/>
      <c r="APR101" s="129"/>
      <c r="APS101" s="129"/>
      <c r="APT101" s="129"/>
      <c r="APU101" s="129"/>
      <c r="APV101" s="129"/>
      <c r="APW101" s="129"/>
      <c r="APX101" s="129"/>
      <c r="APY101" s="129"/>
      <c r="APZ101" s="129"/>
      <c r="AQA101" s="129"/>
      <c r="AQB101" s="129"/>
      <c r="AQC101" s="129"/>
      <c r="AQD101" s="129"/>
      <c r="AQE101" s="129"/>
      <c r="AQF101" s="129"/>
      <c r="AQG101" s="129"/>
      <c r="AQH101" s="129"/>
      <c r="AQI101" s="129"/>
      <c r="AQJ101" s="129"/>
      <c r="AQK101" s="129"/>
      <c r="AQL101" s="129"/>
      <c r="AQM101" s="129"/>
      <c r="AQN101" s="129"/>
      <c r="AQO101" s="129"/>
      <c r="AQP101" s="129"/>
      <c r="AQQ101" s="129"/>
      <c r="AQR101" s="129"/>
      <c r="AQS101" s="129"/>
      <c r="AQT101" s="129"/>
      <c r="AQU101" s="129"/>
      <c r="AQV101" s="129"/>
      <c r="AQW101" s="129"/>
      <c r="AQX101" s="129"/>
      <c r="AQY101" s="129"/>
      <c r="AQZ101" s="129"/>
      <c r="ARA101" s="129"/>
      <c r="ARB101" s="129"/>
      <c r="ARC101" s="129"/>
      <c r="ARD101" s="129"/>
      <c r="ARE101" s="129"/>
      <c r="ARF101" s="129"/>
      <c r="ARG101" s="129"/>
      <c r="ARH101" s="129"/>
      <c r="ARI101" s="129"/>
      <c r="ARJ101" s="129"/>
      <c r="ARK101" s="129"/>
      <c r="ARL101" s="129"/>
      <c r="ARM101" s="129"/>
      <c r="ARN101" s="129"/>
      <c r="ARO101" s="129"/>
      <c r="ARP101" s="129"/>
      <c r="ARQ101" s="129"/>
      <c r="ARR101" s="129"/>
      <c r="ARS101" s="129"/>
      <c r="ART101" s="129"/>
      <c r="ARU101" s="129"/>
      <c r="ARV101" s="129"/>
      <c r="ARW101" s="129"/>
      <c r="ARX101" s="129"/>
      <c r="ARY101" s="129"/>
      <c r="ARZ101" s="129"/>
      <c r="ASA101" s="129"/>
      <c r="ASB101" s="129"/>
      <c r="ASC101" s="129"/>
      <c r="ASD101" s="129"/>
      <c r="ASE101" s="129"/>
      <c r="ASF101" s="129"/>
      <c r="ASG101" s="129"/>
      <c r="ASH101" s="129"/>
      <c r="ASI101" s="129"/>
      <c r="ASJ101" s="129"/>
      <c r="ASK101" s="129"/>
      <c r="ASL101" s="129"/>
      <c r="ASM101" s="129"/>
      <c r="ASN101" s="129"/>
      <c r="ASO101" s="129"/>
      <c r="ASP101" s="129"/>
      <c r="ASQ101" s="129"/>
      <c r="ASR101" s="129"/>
      <c r="ASS101" s="129"/>
      <c r="AST101" s="129"/>
      <c r="ASU101" s="129"/>
      <c r="ASV101" s="129"/>
      <c r="ASW101" s="129"/>
      <c r="ASX101" s="129"/>
      <c r="ASY101" s="129"/>
      <c r="ASZ101" s="129"/>
      <c r="ATA101" s="129"/>
      <c r="ATB101" s="129"/>
      <c r="ATC101" s="129"/>
      <c r="ATD101" s="129"/>
      <c r="ATE101" s="129"/>
      <c r="ATF101" s="129"/>
      <c r="ATG101" s="129"/>
      <c r="ATH101" s="129"/>
      <c r="ATI101" s="129"/>
      <c r="ATJ101" s="129"/>
      <c r="ATK101" s="129"/>
      <c r="ATL101" s="129"/>
      <c r="ATM101" s="129"/>
      <c r="ATN101" s="129"/>
      <c r="ATO101" s="129"/>
      <c r="ATP101" s="129"/>
      <c r="ATQ101" s="129"/>
      <c r="ATR101" s="129"/>
      <c r="ATS101" s="129"/>
      <c r="ATT101" s="129"/>
      <c r="ATU101" s="129"/>
      <c r="ATV101" s="129"/>
      <c r="ATW101" s="129"/>
      <c r="ATX101" s="129"/>
      <c r="ATY101" s="129"/>
      <c r="ATZ101" s="129"/>
      <c r="AUA101" s="129"/>
      <c r="AUB101" s="129"/>
      <c r="AUC101" s="129"/>
      <c r="AUD101" s="129"/>
      <c r="AUE101" s="129"/>
      <c r="AUF101" s="129"/>
      <c r="AUG101" s="129"/>
      <c r="AUH101" s="129"/>
      <c r="AUI101" s="129"/>
      <c r="AUJ101" s="129"/>
      <c r="AUK101" s="129"/>
      <c r="AUL101" s="129"/>
      <c r="AUM101" s="129"/>
      <c r="AUN101" s="129"/>
      <c r="AUO101" s="129"/>
      <c r="AUP101" s="129"/>
      <c r="AUQ101" s="129"/>
      <c r="AUR101" s="129"/>
      <c r="AUS101" s="129"/>
      <c r="AUT101" s="129"/>
      <c r="AUU101" s="129"/>
      <c r="AUV101" s="129"/>
      <c r="AUW101" s="129"/>
      <c r="AUX101" s="129"/>
      <c r="AUY101" s="129"/>
      <c r="AUZ101" s="129"/>
      <c r="AVA101" s="129"/>
      <c r="AVB101" s="129"/>
      <c r="AVC101" s="129"/>
      <c r="AVD101" s="129"/>
      <c r="AVE101" s="129"/>
      <c r="AVF101" s="129"/>
      <c r="AVG101" s="129"/>
      <c r="AVH101" s="129"/>
      <c r="AVI101" s="129"/>
      <c r="AVJ101" s="129"/>
      <c r="AVK101" s="129"/>
      <c r="AVL101" s="129"/>
      <c r="AVM101" s="129"/>
      <c r="AVN101" s="129"/>
      <c r="AVO101" s="129"/>
      <c r="AVP101" s="129"/>
      <c r="AVQ101" s="129"/>
      <c r="AVR101" s="129"/>
      <c r="AVS101" s="129"/>
      <c r="AVT101" s="129"/>
      <c r="AVU101" s="129"/>
      <c r="AVV101" s="129"/>
      <c r="AVW101" s="129"/>
      <c r="AVX101" s="129"/>
      <c r="AVY101" s="129"/>
      <c r="AVZ101" s="129"/>
      <c r="AWA101" s="129"/>
      <c r="AWB101" s="129"/>
      <c r="AWC101" s="129"/>
      <c r="AWD101" s="129"/>
      <c r="AWE101" s="129"/>
      <c r="AWF101" s="129"/>
      <c r="AWG101" s="129"/>
      <c r="AWH101" s="129"/>
      <c r="AWI101" s="129"/>
      <c r="AWJ101" s="129"/>
      <c r="AWK101" s="129"/>
      <c r="AWL101" s="129"/>
      <c r="AWM101" s="129"/>
      <c r="AWN101" s="129"/>
      <c r="AWO101" s="129"/>
      <c r="AWP101" s="129"/>
      <c r="AWQ101" s="129"/>
      <c r="AWR101" s="129"/>
      <c r="AWS101" s="129"/>
      <c r="AWT101" s="129"/>
      <c r="AWU101" s="129"/>
      <c r="AWV101" s="129"/>
      <c r="AWW101" s="129"/>
      <c r="AWX101" s="129"/>
      <c r="AWY101" s="129"/>
      <c r="AWZ101" s="129"/>
      <c r="AXA101" s="129"/>
      <c r="AXB101" s="129"/>
      <c r="AXC101" s="129"/>
      <c r="AXD101" s="129"/>
      <c r="AXE101" s="129"/>
      <c r="AXF101" s="129"/>
      <c r="AXG101" s="129"/>
      <c r="AXH101" s="129"/>
      <c r="AXI101" s="129"/>
      <c r="AXJ101" s="129"/>
      <c r="AXK101" s="129"/>
      <c r="AXL101" s="129"/>
      <c r="AXM101" s="129"/>
      <c r="AXN101" s="129"/>
      <c r="AXO101" s="129"/>
      <c r="AXP101" s="129"/>
      <c r="AXQ101" s="129"/>
      <c r="AXR101" s="129"/>
      <c r="AXS101" s="129"/>
      <c r="AXT101" s="129"/>
      <c r="AXU101" s="129"/>
      <c r="AXV101" s="129"/>
      <c r="AXW101" s="129"/>
      <c r="AXX101" s="129"/>
      <c r="AXY101" s="129"/>
      <c r="AXZ101" s="129"/>
      <c r="AYA101" s="129"/>
      <c r="AYB101" s="129"/>
      <c r="AYC101" s="129"/>
      <c r="AYD101" s="129"/>
      <c r="AYE101" s="129"/>
      <c r="AYF101" s="129"/>
      <c r="AYG101" s="129"/>
      <c r="AYH101" s="129"/>
      <c r="AYI101" s="129"/>
      <c r="AYJ101" s="129"/>
      <c r="AYK101" s="129"/>
      <c r="AYL101" s="129"/>
      <c r="AYM101" s="129"/>
      <c r="AYN101" s="129"/>
      <c r="AYO101" s="129"/>
      <c r="AYP101" s="129"/>
      <c r="AYQ101" s="129"/>
      <c r="AYR101" s="129"/>
      <c r="AYS101" s="129"/>
      <c r="AYT101" s="129"/>
      <c r="AYU101" s="129"/>
      <c r="AYV101" s="129"/>
      <c r="AYW101" s="129"/>
      <c r="AYX101" s="129"/>
      <c r="AYY101" s="129"/>
      <c r="AYZ101" s="129"/>
      <c r="AZA101" s="129"/>
      <c r="AZB101" s="129"/>
      <c r="AZC101" s="129"/>
      <c r="AZD101" s="129"/>
      <c r="AZE101" s="129"/>
      <c r="AZF101" s="129"/>
      <c r="AZG101" s="129"/>
      <c r="AZH101" s="129"/>
      <c r="AZI101" s="129"/>
      <c r="AZJ101" s="129"/>
      <c r="AZK101" s="129"/>
      <c r="AZL101" s="129"/>
      <c r="AZM101" s="129"/>
      <c r="AZN101" s="129"/>
      <c r="AZO101" s="129"/>
      <c r="AZP101" s="129"/>
      <c r="AZQ101" s="129"/>
      <c r="AZR101" s="129"/>
      <c r="AZS101" s="129"/>
      <c r="AZT101" s="129"/>
      <c r="AZU101" s="129"/>
      <c r="AZV101" s="129"/>
      <c r="AZW101" s="129"/>
      <c r="AZX101" s="129"/>
      <c r="AZY101" s="129"/>
      <c r="AZZ101" s="129"/>
      <c r="BAA101" s="129"/>
      <c r="BAB101" s="129"/>
      <c r="BAC101" s="129"/>
      <c r="BAD101" s="129"/>
      <c r="BAE101" s="129"/>
      <c r="BAF101" s="129"/>
      <c r="BAG101" s="129"/>
      <c r="BAH101" s="129"/>
      <c r="BAI101" s="129"/>
      <c r="BAJ101" s="129"/>
      <c r="BAK101" s="129"/>
      <c r="BAL101" s="129"/>
      <c r="BAM101" s="129"/>
      <c r="BAN101" s="129"/>
      <c r="BAO101" s="129"/>
      <c r="BAP101" s="129"/>
      <c r="BAQ101" s="129"/>
      <c r="BAR101" s="129"/>
      <c r="BAS101" s="129"/>
      <c r="BAT101" s="129"/>
      <c r="BAU101" s="129"/>
      <c r="BAV101" s="129"/>
      <c r="BAW101" s="129"/>
      <c r="BAX101" s="129"/>
      <c r="BAY101" s="129"/>
      <c r="BAZ101" s="129"/>
      <c r="BBA101" s="129"/>
      <c r="BBB101" s="129"/>
      <c r="BBC101" s="129"/>
      <c r="BBD101" s="129"/>
      <c r="BBE101" s="129"/>
      <c r="BBF101" s="129"/>
      <c r="BBG101" s="129"/>
      <c r="BBH101" s="129"/>
      <c r="BBI101" s="129"/>
      <c r="BBJ101" s="129"/>
      <c r="BBK101" s="129"/>
      <c r="BBL101" s="129"/>
      <c r="BBM101" s="129"/>
      <c r="BBN101" s="129"/>
      <c r="BBO101" s="129"/>
      <c r="BBP101" s="129"/>
      <c r="BBQ101" s="129"/>
      <c r="BBR101" s="129"/>
      <c r="BBS101" s="129"/>
      <c r="BBT101" s="129"/>
      <c r="BBU101" s="129"/>
      <c r="BBV101" s="129"/>
      <c r="BBW101" s="129"/>
      <c r="BBX101" s="129"/>
      <c r="BBY101" s="129"/>
      <c r="BBZ101" s="129"/>
      <c r="BCA101" s="129"/>
      <c r="BCB101" s="129"/>
      <c r="BCC101" s="129"/>
      <c r="BCD101" s="129"/>
      <c r="BCE101" s="129"/>
      <c r="BCF101" s="129"/>
      <c r="BCG101" s="129"/>
      <c r="BCH101" s="129"/>
      <c r="BCI101" s="129"/>
      <c r="BCJ101" s="129"/>
      <c r="BCK101" s="129"/>
      <c r="BCL101" s="129"/>
      <c r="BCM101" s="129"/>
      <c r="BCN101" s="129"/>
      <c r="BCO101" s="129"/>
      <c r="BCP101" s="129"/>
      <c r="BCQ101" s="129"/>
      <c r="BCR101" s="129"/>
      <c r="BCS101" s="129"/>
      <c r="BCT101" s="129"/>
      <c r="BCU101" s="129"/>
      <c r="BCV101" s="129"/>
      <c r="BCW101" s="129"/>
      <c r="BCX101" s="129"/>
      <c r="BCY101" s="129"/>
      <c r="BCZ101" s="129"/>
      <c r="BDA101" s="129"/>
      <c r="BDB101" s="129"/>
      <c r="BDC101" s="129"/>
      <c r="BDD101" s="129"/>
      <c r="BDE101" s="129"/>
      <c r="BDF101" s="129"/>
      <c r="BDG101" s="129"/>
      <c r="BDH101" s="129"/>
      <c r="BDI101" s="129"/>
      <c r="BDJ101" s="129"/>
      <c r="BDK101" s="129"/>
      <c r="BDL101" s="129"/>
      <c r="BDM101" s="129"/>
      <c r="BDN101" s="129"/>
      <c r="BDO101" s="129"/>
      <c r="BDP101" s="129"/>
      <c r="BDQ101" s="129"/>
      <c r="BDR101" s="129"/>
      <c r="BDS101" s="129"/>
      <c r="BDT101" s="129"/>
      <c r="BDU101" s="129"/>
      <c r="BDV101" s="129"/>
      <c r="BDW101" s="129"/>
      <c r="BDX101" s="129"/>
      <c r="BDY101" s="129"/>
      <c r="BDZ101" s="129"/>
      <c r="BEA101" s="129"/>
      <c r="BEB101" s="129"/>
      <c r="BEC101" s="129"/>
      <c r="BED101" s="129"/>
      <c r="BEE101" s="129"/>
      <c r="BEF101" s="129"/>
      <c r="BEG101" s="129"/>
      <c r="BEH101" s="129"/>
      <c r="BEI101" s="129"/>
      <c r="BEJ101" s="129"/>
      <c r="BEK101" s="129"/>
      <c r="BEL101" s="129"/>
      <c r="BEM101" s="129"/>
      <c r="BEN101" s="129"/>
      <c r="BEO101" s="129"/>
      <c r="BEP101" s="129"/>
      <c r="BEQ101" s="129"/>
      <c r="BER101" s="129"/>
      <c r="BES101" s="129"/>
      <c r="BET101" s="129"/>
      <c r="BEU101" s="129"/>
      <c r="BEV101" s="129"/>
      <c r="BEW101" s="129"/>
      <c r="BEX101" s="129"/>
      <c r="BEY101" s="129"/>
      <c r="BEZ101" s="129"/>
      <c r="BFA101" s="129"/>
      <c r="BFB101" s="129"/>
      <c r="BFC101" s="129"/>
      <c r="BFD101" s="129"/>
      <c r="BFE101" s="129"/>
      <c r="BFF101" s="129"/>
      <c r="BFG101" s="129"/>
      <c r="BFH101" s="129"/>
      <c r="BFI101" s="129"/>
      <c r="BFJ101" s="129"/>
      <c r="BFK101" s="129"/>
      <c r="BFL101" s="129"/>
      <c r="BFM101" s="129"/>
      <c r="BFN101" s="129"/>
      <c r="BFO101" s="129"/>
      <c r="BFP101" s="129"/>
      <c r="BFQ101" s="129"/>
      <c r="BFR101" s="129"/>
      <c r="BFS101" s="129"/>
      <c r="BFT101" s="129"/>
      <c r="BFU101" s="129"/>
      <c r="BFV101" s="129"/>
      <c r="BFW101" s="129"/>
      <c r="BFX101" s="129"/>
      <c r="BFY101" s="129"/>
      <c r="BFZ101" s="129"/>
      <c r="BGA101" s="129"/>
      <c r="BGB101" s="129"/>
      <c r="BGC101" s="129"/>
      <c r="BGD101" s="129"/>
      <c r="BGE101" s="129"/>
      <c r="BGF101" s="129"/>
      <c r="BGG101" s="129"/>
      <c r="BGH101" s="129"/>
      <c r="BGI101" s="129"/>
      <c r="BGJ101" s="129"/>
      <c r="BGK101" s="129"/>
      <c r="BGL101" s="129"/>
      <c r="BGM101" s="129"/>
      <c r="BGN101" s="129"/>
      <c r="BGO101" s="129"/>
      <c r="BGP101" s="129"/>
      <c r="BGQ101" s="129"/>
      <c r="BGR101" s="129"/>
      <c r="BGS101" s="129"/>
      <c r="BGT101" s="129"/>
      <c r="BGU101" s="129"/>
      <c r="BGV101" s="129"/>
      <c r="BGW101" s="129"/>
      <c r="BGX101" s="129"/>
      <c r="BGY101" s="129"/>
      <c r="BGZ101" s="129"/>
      <c r="BHA101" s="129"/>
      <c r="BHB101" s="129"/>
      <c r="BHC101" s="129"/>
      <c r="BHD101" s="129"/>
      <c r="BHE101" s="129"/>
      <c r="BHF101" s="129"/>
      <c r="BHG101" s="129"/>
      <c r="BHH101" s="129"/>
      <c r="BHI101" s="129"/>
      <c r="BHJ101" s="129"/>
      <c r="BHK101" s="129"/>
      <c r="BHL101" s="129"/>
      <c r="BHM101" s="129"/>
      <c r="BHN101" s="129"/>
      <c r="BHO101" s="129"/>
      <c r="BHP101" s="129"/>
      <c r="BHQ101" s="129"/>
      <c r="BHR101" s="129"/>
      <c r="BHS101" s="129"/>
      <c r="BHT101" s="129"/>
      <c r="BHU101" s="129"/>
      <c r="BHV101" s="129"/>
      <c r="BHW101" s="129"/>
      <c r="BHX101" s="129"/>
      <c r="BHY101" s="129"/>
      <c r="BHZ101" s="129"/>
      <c r="BIA101" s="129"/>
      <c r="BIB101" s="129"/>
      <c r="BIC101" s="129"/>
      <c r="BID101" s="129"/>
      <c r="BIE101" s="129"/>
      <c r="BIF101" s="129"/>
      <c r="BIG101" s="129"/>
      <c r="BIH101" s="129"/>
      <c r="BII101" s="129"/>
      <c r="BIJ101" s="129"/>
      <c r="BIK101" s="129"/>
      <c r="BIL101" s="129"/>
      <c r="BIM101" s="129"/>
      <c r="BIN101" s="129"/>
      <c r="BIO101" s="129"/>
      <c r="BIP101" s="129"/>
      <c r="BIQ101" s="129"/>
      <c r="BIR101" s="129"/>
      <c r="BIS101" s="129"/>
      <c r="BIT101" s="129"/>
      <c r="BIU101" s="129"/>
      <c r="BIV101" s="129"/>
      <c r="BIW101" s="129"/>
      <c r="BIX101" s="129"/>
      <c r="BIY101" s="129"/>
      <c r="BIZ101" s="129"/>
      <c r="BJA101" s="129"/>
      <c r="BJB101" s="129"/>
      <c r="BJC101" s="129"/>
      <c r="BJD101" s="129"/>
      <c r="BJE101" s="129"/>
      <c r="BJF101" s="129"/>
      <c r="BJG101" s="129"/>
      <c r="BJH101" s="129"/>
      <c r="BJI101" s="129"/>
      <c r="BJJ101" s="129"/>
      <c r="BJK101" s="129"/>
      <c r="BJL101" s="129"/>
      <c r="BJM101" s="129"/>
      <c r="BJN101" s="129"/>
      <c r="BJO101" s="129"/>
      <c r="BJP101" s="129"/>
      <c r="BJQ101" s="129"/>
      <c r="BJR101" s="129"/>
      <c r="BJS101" s="129"/>
      <c r="BJT101" s="129"/>
      <c r="BJU101" s="129"/>
      <c r="BJV101" s="129"/>
      <c r="BJW101" s="129"/>
      <c r="BJX101" s="129"/>
      <c r="BJY101" s="129"/>
      <c r="BJZ101" s="129"/>
      <c r="BKA101" s="129"/>
      <c r="BKB101" s="129"/>
      <c r="BKC101" s="129"/>
      <c r="BKD101" s="129"/>
      <c r="BKE101" s="129"/>
      <c r="BKF101" s="129"/>
      <c r="BKG101" s="129"/>
      <c r="BKH101" s="129"/>
      <c r="BKI101" s="129"/>
      <c r="BKJ101" s="129"/>
      <c r="BKK101" s="129"/>
      <c r="BKL101" s="129"/>
      <c r="BKM101" s="129"/>
      <c r="BKN101" s="129"/>
      <c r="BKO101" s="129"/>
      <c r="BKP101" s="129"/>
      <c r="BKQ101" s="129"/>
      <c r="BKR101" s="129"/>
      <c r="BKS101" s="129"/>
      <c r="BKT101" s="129"/>
      <c r="BKU101" s="129"/>
      <c r="BKV101" s="129"/>
      <c r="BKW101" s="129"/>
      <c r="BKX101" s="129"/>
      <c r="BKY101" s="129"/>
      <c r="BKZ101" s="129"/>
      <c r="BLA101" s="129"/>
      <c r="BLB101" s="129"/>
      <c r="BLC101" s="129"/>
      <c r="BLD101" s="129"/>
      <c r="BLE101" s="129"/>
      <c r="BLF101" s="129"/>
      <c r="BLG101" s="129"/>
      <c r="BLH101" s="129"/>
      <c r="BLI101" s="129"/>
      <c r="BLJ101" s="129"/>
      <c r="BLK101" s="129"/>
      <c r="BLL101" s="129"/>
      <c r="BLM101" s="129"/>
      <c r="BLN101" s="129"/>
      <c r="BLO101" s="129"/>
      <c r="BLP101" s="129"/>
      <c r="BLQ101" s="129"/>
      <c r="BLR101" s="129"/>
      <c r="BLS101" s="129"/>
      <c r="BLT101" s="129"/>
      <c r="BLU101" s="129"/>
      <c r="BLV101" s="129"/>
      <c r="BLW101" s="129"/>
      <c r="BLX101" s="129"/>
      <c r="BLY101" s="129"/>
      <c r="BLZ101" s="129"/>
      <c r="BMA101" s="129"/>
      <c r="BMB101" s="129"/>
      <c r="BMC101" s="129"/>
      <c r="BMD101" s="129"/>
      <c r="BME101" s="129"/>
      <c r="BMF101" s="129"/>
      <c r="BMG101" s="129"/>
      <c r="BMH101" s="129"/>
      <c r="BMI101" s="129"/>
      <c r="BMJ101" s="129"/>
      <c r="BMK101" s="129"/>
      <c r="BML101" s="129"/>
      <c r="BMM101" s="129"/>
      <c r="BMN101" s="129"/>
      <c r="BMO101" s="129"/>
      <c r="BMP101" s="129"/>
      <c r="BMQ101" s="129"/>
      <c r="BMR101" s="129"/>
      <c r="BMS101" s="129"/>
      <c r="BMT101" s="129"/>
      <c r="BMU101" s="129"/>
      <c r="BMV101" s="129"/>
      <c r="BMW101" s="129"/>
      <c r="BMX101" s="129"/>
      <c r="BMY101" s="129"/>
      <c r="BMZ101" s="129"/>
      <c r="BNA101" s="129"/>
      <c r="BNB101" s="129"/>
      <c r="BNC101" s="129"/>
      <c r="BND101" s="129"/>
      <c r="BNE101" s="129"/>
      <c r="BNF101" s="129"/>
      <c r="BNG101" s="129"/>
      <c r="BNH101" s="129"/>
      <c r="BNI101" s="129"/>
      <c r="BNJ101" s="129"/>
      <c r="BNK101" s="129"/>
      <c r="BNL101" s="129"/>
      <c r="BNM101" s="129"/>
      <c r="BNN101" s="129"/>
      <c r="BNO101" s="129"/>
      <c r="BNP101" s="129"/>
      <c r="BNQ101" s="129"/>
      <c r="BNR101" s="129"/>
      <c r="BNS101" s="129"/>
      <c r="BNT101" s="129"/>
      <c r="BNU101" s="129"/>
      <c r="BNV101" s="129"/>
      <c r="BNW101" s="129"/>
      <c r="BNX101" s="129"/>
      <c r="BNY101" s="129"/>
      <c r="BNZ101" s="129"/>
      <c r="BOA101" s="129"/>
      <c r="BOB101" s="129"/>
      <c r="BOC101" s="129"/>
      <c r="BOD101" s="129"/>
      <c r="BOE101" s="129"/>
      <c r="BOF101" s="129"/>
      <c r="BOG101" s="129"/>
      <c r="BOH101" s="129"/>
      <c r="BOI101" s="129"/>
      <c r="BOJ101" s="129"/>
      <c r="BOK101" s="129"/>
      <c r="BOL101" s="129"/>
      <c r="BOM101" s="129"/>
      <c r="BON101" s="129"/>
      <c r="BOO101" s="129"/>
      <c r="BOP101" s="129"/>
      <c r="BOQ101" s="129"/>
      <c r="BOR101" s="129"/>
      <c r="BOS101" s="129"/>
      <c r="BOT101" s="129"/>
      <c r="BOU101" s="129"/>
      <c r="BOV101" s="129"/>
      <c r="BOW101" s="129"/>
      <c r="BOX101" s="129"/>
      <c r="BOY101" s="129"/>
      <c r="BOZ101" s="129"/>
      <c r="BPA101" s="129"/>
      <c r="BPB101" s="129"/>
      <c r="BPC101" s="129"/>
      <c r="BPD101" s="129"/>
      <c r="BPE101" s="129"/>
      <c r="BPF101" s="129"/>
      <c r="BPG101" s="129"/>
      <c r="BPH101" s="129"/>
      <c r="BPI101" s="129"/>
      <c r="BPJ101" s="129"/>
      <c r="BPK101" s="129"/>
      <c r="BPL101" s="129"/>
      <c r="BPM101" s="129"/>
      <c r="BPN101" s="129"/>
      <c r="BPO101" s="129"/>
      <c r="BPP101" s="129"/>
      <c r="BPQ101" s="129"/>
      <c r="BPR101" s="129"/>
      <c r="BPS101" s="129"/>
      <c r="BPT101" s="129"/>
      <c r="BPU101" s="129"/>
      <c r="BPV101" s="129"/>
      <c r="BPW101" s="129"/>
      <c r="BPX101" s="129"/>
      <c r="BPY101" s="129"/>
      <c r="BPZ101" s="129"/>
      <c r="BQA101" s="129"/>
      <c r="BQB101" s="129"/>
      <c r="BQC101" s="129"/>
      <c r="BQD101" s="129"/>
      <c r="BQE101" s="129"/>
      <c r="BQF101" s="129"/>
      <c r="BQG101" s="129"/>
      <c r="BQH101" s="129"/>
      <c r="BQI101" s="129"/>
      <c r="BQJ101" s="129"/>
      <c r="BQK101" s="129"/>
      <c r="BQL101" s="129"/>
      <c r="BQM101" s="129"/>
      <c r="BQN101" s="129"/>
      <c r="BQO101" s="129"/>
      <c r="BQP101" s="129"/>
      <c r="BQQ101" s="129"/>
      <c r="BQR101" s="129"/>
      <c r="BQS101" s="129"/>
      <c r="BQT101" s="129"/>
      <c r="BQU101" s="129"/>
      <c r="BQV101" s="129"/>
      <c r="BQW101" s="129"/>
      <c r="BQX101" s="129"/>
      <c r="BQY101" s="129"/>
      <c r="BQZ101" s="129"/>
      <c r="BRA101" s="129"/>
      <c r="BRB101" s="129"/>
      <c r="BRC101" s="129"/>
      <c r="BRD101" s="129"/>
      <c r="BRE101" s="129"/>
      <c r="BRF101" s="129"/>
      <c r="BRG101" s="129"/>
      <c r="BRH101" s="129"/>
      <c r="BRI101" s="129"/>
      <c r="BRJ101" s="129"/>
      <c r="BRK101" s="129"/>
      <c r="BRL101" s="129"/>
      <c r="BRM101" s="129"/>
      <c r="BRN101" s="129"/>
      <c r="BRO101" s="129"/>
      <c r="BRP101" s="129"/>
      <c r="BRQ101" s="129"/>
      <c r="BRR101" s="129"/>
      <c r="BRS101" s="129"/>
      <c r="BRT101" s="129"/>
      <c r="BRU101" s="129"/>
      <c r="BRV101" s="129"/>
      <c r="BRW101" s="129"/>
      <c r="BRX101" s="129"/>
      <c r="BRY101" s="129"/>
      <c r="BRZ101" s="129"/>
      <c r="BSA101" s="129"/>
      <c r="BSB101" s="129"/>
      <c r="BSC101" s="129"/>
      <c r="BSD101" s="129"/>
      <c r="BSE101" s="129"/>
      <c r="BSF101" s="129"/>
      <c r="BSG101" s="129"/>
      <c r="BSH101" s="129"/>
      <c r="BSI101" s="129"/>
      <c r="BSJ101" s="129"/>
      <c r="BSK101" s="129"/>
      <c r="BSL101" s="129"/>
      <c r="BSM101" s="129"/>
      <c r="BSN101" s="129"/>
      <c r="BSO101" s="129"/>
      <c r="BSP101" s="129"/>
      <c r="BSQ101" s="129"/>
      <c r="BSR101" s="129"/>
      <c r="BSS101" s="129"/>
      <c r="BST101" s="129"/>
      <c r="BSU101" s="129"/>
      <c r="BSV101" s="129"/>
      <c r="BSW101" s="129"/>
      <c r="BSX101" s="129"/>
      <c r="BSY101" s="129"/>
      <c r="BSZ101" s="129"/>
      <c r="BTA101" s="129"/>
      <c r="BTB101" s="129"/>
      <c r="BTC101" s="129"/>
      <c r="BTD101" s="129"/>
      <c r="BTE101" s="129"/>
      <c r="BTF101" s="129"/>
      <c r="BTG101" s="129"/>
      <c r="BTH101" s="129"/>
      <c r="BTI101" s="129"/>
      <c r="BTJ101" s="129"/>
      <c r="BTK101" s="129"/>
      <c r="BTL101" s="129"/>
      <c r="BTM101" s="129"/>
      <c r="BTN101" s="129"/>
      <c r="BTO101" s="129"/>
      <c r="BTP101" s="129"/>
      <c r="BTQ101" s="129"/>
      <c r="BTR101" s="129"/>
      <c r="BTS101" s="129"/>
      <c r="BTT101" s="129"/>
      <c r="BTU101" s="129"/>
      <c r="BTV101" s="129"/>
      <c r="BTW101" s="129"/>
      <c r="BTX101" s="129"/>
      <c r="BTY101" s="129"/>
      <c r="BTZ101" s="129"/>
      <c r="BUA101" s="129"/>
      <c r="BUB101" s="129"/>
      <c r="BUC101" s="129"/>
      <c r="BUD101" s="129"/>
      <c r="BUE101" s="129"/>
      <c r="BUF101" s="129"/>
      <c r="BUG101" s="129"/>
      <c r="BUH101" s="129"/>
      <c r="BUI101" s="129"/>
      <c r="BUJ101" s="129"/>
      <c r="BUK101" s="129"/>
      <c r="BUL101" s="129"/>
      <c r="BUM101" s="129"/>
      <c r="BUN101" s="129"/>
      <c r="BUO101" s="129"/>
      <c r="BUP101" s="129"/>
      <c r="BUQ101" s="129"/>
      <c r="BUR101" s="129"/>
      <c r="BUS101" s="129"/>
      <c r="BUT101" s="129"/>
      <c r="BUU101" s="129"/>
      <c r="BUV101" s="129"/>
      <c r="BUW101" s="129"/>
      <c r="BUX101" s="129"/>
      <c r="BUY101" s="129"/>
      <c r="BUZ101" s="129"/>
      <c r="BVA101" s="129"/>
      <c r="BVB101" s="129"/>
      <c r="BVC101" s="129"/>
      <c r="BVD101" s="129"/>
      <c r="BVE101" s="129"/>
      <c r="BVF101" s="129"/>
      <c r="BVG101" s="129"/>
      <c r="BVH101" s="129"/>
      <c r="BVI101" s="129"/>
      <c r="BVJ101" s="129"/>
      <c r="BVK101" s="129"/>
      <c r="BVL101" s="129"/>
      <c r="BVM101" s="129"/>
      <c r="BVN101" s="129"/>
      <c r="BVO101" s="129"/>
      <c r="BVP101" s="129"/>
      <c r="BVQ101" s="129"/>
      <c r="BVR101" s="129"/>
      <c r="BVS101" s="129"/>
      <c r="BVT101" s="129"/>
      <c r="BVU101" s="129"/>
      <c r="BVV101" s="129"/>
      <c r="BVW101" s="129"/>
      <c r="BVX101" s="129"/>
      <c r="BVY101" s="129"/>
      <c r="BVZ101" s="129"/>
      <c r="BWA101" s="129"/>
      <c r="BWB101" s="129"/>
      <c r="BWC101" s="129"/>
      <c r="BWD101" s="129"/>
      <c r="BWE101" s="129"/>
      <c r="BWF101" s="129"/>
      <c r="BWG101" s="129"/>
      <c r="BWH101" s="129"/>
      <c r="BWI101" s="129"/>
      <c r="BWJ101" s="129"/>
      <c r="BWK101" s="129"/>
      <c r="BWL101" s="129"/>
      <c r="BWM101" s="129"/>
      <c r="BWN101" s="129"/>
      <c r="BWO101" s="129"/>
      <c r="BWP101" s="129"/>
      <c r="BWQ101" s="129"/>
      <c r="BWR101" s="129"/>
      <c r="BWS101" s="129"/>
      <c r="BWT101" s="129"/>
      <c r="BWU101" s="129"/>
      <c r="BWV101" s="129"/>
      <c r="BWW101" s="129"/>
      <c r="BWX101" s="129"/>
      <c r="BWY101" s="129"/>
      <c r="BWZ101" s="129"/>
      <c r="BXA101" s="129"/>
      <c r="BXB101" s="129"/>
      <c r="BXC101" s="129"/>
      <c r="BXD101" s="129"/>
      <c r="BXE101" s="129"/>
      <c r="BXF101" s="129"/>
      <c r="BXG101" s="129"/>
      <c r="BXH101" s="129"/>
      <c r="BXI101" s="129"/>
      <c r="BXJ101" s="129"/>
      <c r="BXK101" s="129"/>
      <c r="BXL101" s="129"/>
      <c r="BXM101" s="129"/>
      <c r="BXN101" s="129"/>
      <c r="BXO101" s="129"/>
      <c r="BXP101" s="129"/>
      <c r="BXQ101" s="129"/>
      <c r="BXR101" s="129"/>
      <c r="BXS101" s="129"/>
      <c r="BXT101" s="129"/>
      <c r="BXU101" s="129"/>
      <c r="BXV101" s="129"/>
      <c r="BXW101" s="129"/>
      <c r="BXX101" s="129"/>
      <c r="BXY101" s="129"/>
      <c r="BXZ101" s="129"/>
      <c r="BYA101" s="129"/>
      <c r="BYB101" s="129"/>
      <c r="BYC101" s="129"/>
      <c r="BYD101" s="129"/>
      <c r="BYE101" s="129"/>
      <c r="BYF101" s="129"/>
      <c r="BYG101" s="129"/>
      <c r="BYH101" s="129"/>
      <c r="BYI101" s="129"/>
      <c r="BYJ101" s="129"/>
      <c r="BYK101" s="129"/>
      <c r="BYL101" s="129"/>
      <c r="BYM101" s="129"/>
      <c r="BYN101" s="129"/>
      <c r="BYO101" s="129"/>
      <c r="BYP101" s="129"/>
      <c r="BYQ101" s="129"/>
      <c r="BYR101" s="129"/>
      <c r="BYS101" s="129"/>
      <c r="BYT101" s="129"/>
      <c r="BYU101" s="129"/>
      <c r="BYV101" s="129"/>
      <c r="BYW101" s="129"/>
      <c r="BYX101" s="129"/>
      <c r="BYY101" s="129"/>
      <c r="BYZ101" s="129"/>
      <c r="BZA101" s="129"/>
      <c r="BZB101" s="129"/>
      <c r="BZC101" s="129"/>
      <c r="BZD101" s="129"/>
      <c r="BZE101" s="129"/>
      <c r="BZF101" s="129"/>
      <c r="BZG101" s="129"/>
      <c r="BZH101" s="129"/>
      <c r="BZI101" s="129"/>
      <c r="BZJ101" s="129"/>
      <c r="BZK101" s="129"/>
      <c r="BZL101" s="129"/>
      <c r="BZM101" s="129"/>
      <c r="BZN101" s="129"/>
      <c r="BZO101" s="129"/>
      <c r="BZP101" s="129"/>
      <c r="BZQ101" s="129"/>
      <c r="BZR101" s="129"/>
      <c r="BZS101" s="129"/>
      <c r="BZT101" s="129"/>
      <c r="BZU101" s="129"/>
      <c r="BZV101" s="129"/>
      <c r="BZW101" s="129"/>
      <c r="BZX101" s="129"/>
      <c r="BZY101" s="129"/>
      <c r="BZZ101" s="129"/>
      <c r="CAA101" s="129"/>
      <c r="CAB101" s="129"/>
      <c r="CAC101" s="129"/>
      <c r="CAD101" s="129"/>
      <c r="CAE101" s="129"/>
      <c r="CAF101" s="129"/>
      <c r="CAG101" s="129"/>
      <c r="CAH101" s="129"/>
      <c r="CAI101" s="129"/>
      <c r="CAJ101" s="129"/>
      <c r="CAK101" s="129"/>
      <c r="CAL101" s="129"/>
      <c r="CAM101" s="129"/>
      <c r="CAN101" s="129"/>
      <c r="CAO101" s="129"/>
      <c r="CAP101" s="129"/>
      <c r="CAQ101" s="129"/>
      <c r="CAR101" s="129"/>
      <c r="CAS101" s="129"/>
      <c r="CAT101" s="129"/>
      <c r="CAU101" s="129"/>
      <c r="CAV101" s="129"/>
      <c r="CAW101" s="129"/>
      <c r="CAX101" s="129"/>
      <c r="CAY101" s="129"/>
      <c r="CAZ101" s="129"/>
      <c r="CBA101" s="129"/>
      <c r="CBB101" s="129"/>
      <c r="CBC101" s="129"/>
      <c r="CBD101" s="129"/>
      <c r="CBE101" s="129"/>
      <c r="CBF101" s="129"/>
      <c r="CBG101" s="129"/>
      <c r="CBH101" s="129"/>
      <c r="CBI101" s="129"/>
      <c r="CBJ101" s="129"/>
      <c r="CBK101" s="129"/>
      <c r="CBL101" s="129"/>
      <c r="CBM101" s="129"/>
      <c r="CBN101" s="129"/>
      <c r="CBO101" s="129"/>
      <c r="CBP101" s="129"/>
      <c r="CBQ101" s="129"/>
      <c r="CBR101" s="129"/>
      <c r="CBS101" s="129"/>
      <c r="CBT101" s="129"/>
      <c r="CBU101" s="129"/>
      <c r="CBV101" s="129"/>
      <c r="CBW101" s="129"/>
      <c r="CBX101" s="129"/>
      <c r="CBY101" s="129"/>
      <c r="CBZ101" s="129"/>
      <c r="CCA101" s="129"/>
      <c r="CCB101" s="129"/>
      <c r="CCC101" s="129"/>
      <c r="CCD101" s="129"/>
      <c r="CCE101" s="129"/>
      <c r="CCF101" s="129"/>
      <c r="CCG101" s="129"/>
      <c r="CCH101" s="129"/>
      <c r="CCI101" s="129"/>
      <c r="CCJ101" s="129"/>
      <c r="CCK101" s="129"/>
      <c r="CCL101" s="129"/>
      <c r="CCM101" s="129"/>
      <c r="CCN101" s="129"/>
      <c r="CCO101" s="129"/>
      <c r="CCP101" s="129"/>
      <c r="CCQ101" s="129"/>
      <c r="CCR101" s="129"/>
      <c r="CCS101" s="129"/>
      <c r="CCT101" s="129"/>
      <c r="CCU101" s="129"/>
      <c r="CCV101" s="129"/>
      <c r="CCW101" s="129"/>
      <c r="CCX101" s="129"/>
      <c r="CCY101" s="129"/>
      <c r="CCZ101" s="129"/>
      <c r="CDA101" s="129"/>
      <c r="CDB101" s="129"/>
      <c r="CDC101" s="129"/>
      <c r="CDD101" s="129"/>
      <c r="CDE101" s="129"/>
      <c r="CDF101" s="129"/>
      <c r="CDG101" s="129"/>
      <c r="CDH101" s="129"/>
      <c r="CDI101" s="129"/>
      <c r="CDJ101" s="129"/>
      <c r="CDK101" s="129"/>
      <c r="CDL101" s="129"/>
      <c r="CDM101" s="129"/>
      <c r="CDN101" s="129"/>
      <c r="CDO101" s="129"/>
      <c r="CDP101" s="129"/>
      <c r="CDQ101" s="129"/>
      <c r="CDR101" s="129"/>
      <c r="CDS101" s="129"/>
      <c r="CDT101" s="129"/>
      <c r="CDU101" s="129"/>
      <c r="CDV101" s="129"/>
      <c r="CDW101" s="129"/>
      <c r="CDX101" s="129"/>
      <c r="CDY101" s="129"/>
      <c r="CDZ101" s="129"/>
      <c r="CEA101" s="129"/>
      <c r="CEB101" s="129"/>
      <c r="CEC101" s="129"/>
      <c r="CED101" s="129"/>
      <c r="CEE101" s="129"/>
      <c r="CEF101" s="129"/>
      <c r="CEG101" s="129"/>
      <c r="CEH101" s="129"/>
      <c r="CEI101" s="129"/>
      <c r="CEJ101" s="129"/>
      <c r="CEK101" s="129"/>
      <c r="CEL101" s="129"/>
      <c r="CEM101" s="129"/>
      <c r="CEN101" s="129"/>
      <c r="CEO101" s="129"/>
      <c r="CEP101" s="129"/>
      <c r="CEQ101" s="129"/>
      <c r="CER101" s="129"/>
      <c r="CES101" s="129"/>
      <c r="CET101" s="129"/>
      <c r="CEU101" s="129"/>
      <c r="CEV101" s="129"/>
      <c r="CEW101" s="129"/>
      <c r="CEX101" s="129"/>
      <c r="CEY101" s="129"/>
      <c r="CEZ101" s="129"/>
      <c r="CFA101" s="129"/>
      <c r="CFB101" s="129"/>
      <c r="CFC101" s="129"/>
      <c r="CFD101" s="129"/>
      <c r="CFE101" s="129"/>
      <c r="CFF101" s="129"/>
      <c r="CFG101" s="129"/>
      <c r="CFH101" s="129"/>
      <c r="CFI101" s="129"/>
      <c r="CFJ101" s="129"/>
      <c r="CFK101" s="129"/>
      <c r="CFL101" s="129"/>
      <c r="CFM101" s="129"/>
      <c r="CFN101" s="129"/>
      <c r="CFO101" s="129"/>
      <c r="CFP101" s="129"/>
      <c r="CFQ101" s="129"/>
      <c r="CFR101" s="129"/>
      <c r="CFS101" s="129"/>
      <c r="CFT101" s="129"/>
      <c r="CFU101" s="129"/>
      <c r="CFV101" s="129"/>
      <c r="CFW101" s="129"/>
      <c r="CFX101" s="129"/>
      <c r="CFY101" s="129"/>
      <c r="CFZ101" s="129"/>
      <c r="CGA101" s="129"/>
      <c r="CGB101" s="129"/>
      <c r="CGC101" s="129"/>
      <c r="CGD101" s="129"/>
      <c r="CGE101" s="129"/>
      <c r="CGF101" s="129"/>
      <c r="CGG101" s="129"/>
      <c r="CGH101" s="129"/>
      <c r="CGI101" s="129"/>
      <c r="CGJ101" s="129"/>
      <c r="CGK101" s="129"/>
      <c r="CGL101" s="129"/>
      <c r="CGM101" s="129"/>
      <c r="CGN101" s="129"/>
      <c r="CGO101" s="129"/>
      <c r="CGP101" s="129"/>
      <c r="CGQ101" s="129"/>
      <c r="CGR101" s="129"/>
      <c r="CGS101" s="129"/>
      <c r="CGT101" s="129"/>
      <c r="CGU101" s="129"/>
      <c r="CGV101" s="129"/>
      <c r="CGW101" s="129"/>
      <c r="CGX101" s="129"/>
      <c r="CGY101" s="129"/>
      <c r="CGZ101" s="129"/>
      <c r="CHA101" s="129"/>
      <c r="CHB101" s="129"/>
      <c r="CHC101" s="129"/>
      <c r="CHD101" s="129"/>
      <c r="CHE101" s="129"/>
      <c r="CHF101" s="129"/>
      <c r="CHG101" s="129"/>
      <c r="CHH101" s="129"/>
      <c r="CHI101" s="129"/>
      <c r="CHJ101" s="129"/>
      <c r="CHK101" s="129"/>
      <c r="CHL101" s="129"/>
      <c r="CHM101" s="129"/>
      <c r="CHN101" s="129"/>
      <c r="CHO101" s="129"/>
      <c r="CHP101" s="129"/>
      <c r="CHQ101" s="129"/>
      <c r="CHR101" s="129"/>
      <c r="CHS101" s="129"/>
      <c r="CHT101" s="129"/>
      <c r="CHU101" s="129"/>
      <c r="CHV101" s="129"/>
      <c r="CHW101" s="129"/>
      <c r="CHX101" s="129"/>
      <c r="CHY101" s="129"/>
      <c r="CHZ101" s="129"/>
      <c r="CIA101" s="129"/>
      <c r="CIB101" s="129"/>
      <c r="CIC101" s="129"/>
      <c r="CID101" s="129"/>
      <c r="CIE101" s="129"/>
      <c r="CIF101" s="129"/>
      <c r="CIG101" s="129"/>
      <c r="CIH101" s="129"/>
      <c r="CII101" s="129"/>
      <c r="CIJ101" s="129"/>
      <c r="CIK101" s="129"/>
      <c r="CIL101" s="129"/>
      <c r="CIM101" s="129"/>
      <c r="CIN101" s="129"/>
      <c r="CIO101" s="129"/>
      <c r="CIP101" s="129"/>
      <c r="CIQ101" s="129"/>
      <c r="CIR101" s="129"/>
      <c r="CIS101" s="129"/>
      <c r="CIT101" s="129"/>
      <c r="CIU101" s="129"/>
      <c r="CIV101" s="129"/>
      <c r="CIW101" s="129"/>
      <c r="CIX101" s="129"/>
      <c r="CIY101" s="129"/>
      <c r="CIZ101" s="129"/>
      <c r="CJA101" s="129"/>
      <c r="CJB101" s="129"/>
      <c r="CJC101" s="129"/>
      <c r="CJD101" s="129"/>
      <c r="CJE101" s="129"/>
      <c r="CJF101" s="129"/>
      <c r="CJG101" s="129"/>
      <c r="CJH101" s="129"/>
      <c r="CJI101" s="129"/>
      <c r="CJJ101" s="129"/>
      <c r="CJK101" s="129"/>
      <c r="CJL101" s="129"/>
      <c r="CJM101" s="129"/>
      <c r="CJN101" s="129"/>
      <c r="CJO101" s="129"/>
      <c r="CJP101" s="129"/>
      <c r="CJQ101" s="129"/>
      <c r="CJR101" s="129"/>
      <c r="CJS101" s="129"/>
      <c r="CJT101" s="129"/>
      <c r="CJU101" s="129"/>
      <c r="CJV101" s="129"/>
      <c r="CJW101" s="129"/>
      <c r="CJX101" s="129"/>
      <c r="CJY101" s="129"/>
      <c r="CJZ101" s="129"/>
      <c r="CKA101" s="129"/>
      <c r="CKB101" s="129"/>
      <c r="CKC101" s="129"/>
      <c r="CKD101" s="129"/>
      <c r="CKE101" s="129"/>
      <c r="CKF101" s="129"/>
      <c r="CKG101" s="129"/>
      <c r="CKH101" s="129"/>
      <c r="CKI101" s="129"/>
      <c r="CKJ101" s="129"/>
      <c r="CKK101" s="129"/>
      <c r="CKL101" s="129"/>
      <c r="CKM101" s="129"/>
      <c r="CKN101" s="129"/>
      <c r="CKO101" s="129"/>
      <c r="CKP101" s="129"/>
      <c r="CKQ101" s="129"/>
      <c r="CKR101" s="129"/>
      <c r="CKS101" s="129"/>
      <c r="CKT101" s="129"/>
      <c r="CKU101" s="129"/>
      <c r="CKV101" s="129"/>
      <c r="CKW101" s="129"/>
      <c r="CKX101" s="129"/>
      <c r="CKY101" s="129"/>
      <c r="CKZ101" s="129"/>
      <c r="CLA101" s="129"/>
      <c r="CLB101" s="129"/>
      <c r="CLC101" s="129"/>
      <c r="CLD101" s="129"/>
      <c r="CLE101" s="129"/>
      <c r="CLF101" s="129"/>
      <c r="CLG101" s="129"/>
      <c r="CLH101" s="129"/>
      <c r="CLI101" s="129"/>
      <c r="CLJ101" s="129"/>
      <c r="CLK101" s="129"/>
      <c r="CLL101" s="129"/>
      <c r="CLM101" s="129"/>
      <c r="CLN101" s="129"/>
      <c r="CLO101" s="129"/>
      <c r="CLP101" s="129"/>
      <c r="CLQ101" s="129"/>
      <c r="CLR101" s="129"/>
      <c r="CLS101" s="129"/>
      <c r="CLT101" s="129"/>
      <c r="CLU101" s="129"/>
      <c r="CLV101" s="129"/>
      <c r="CLW101" s="129"/>
      <c r="CLX101" s="129"/>
      <c r="CLY101" s="129"/>
      <c r="CLZ101" s="129"/>
      <c r="CMA101" s="129"/>
      <c r="CMB101" s="129"/>
      <c r="CMC101" s="129"/>
      <c r="CMD101" s="129"/>
      <c r="CME101" s="129"/>
      <c r="CMF101" s="129"/>
      <c r="CMG101" s="129"/>
      <c r="CMH101" s="129"/>
      <c r="CMI101" s="129"/>
      <c r="CMJ101" s="129"/>
      <c r="CMK101" s="129"/>
      <c r="CML101" s="129"/>
      <c r="CMM101" s="129"/>
      <c r="CMN101" s="129"/>
      <c r="CMO101" s="129"/>
      <c r="CMP101" s="129"/>
      <c r="CMQ101" s="129"/>
      <c r="CMR101" s="129"/>
      <c r="CMS101" s="129"/>
      <c r="CMT101" s="129"/>
      <c r="CMU101" s="129"/>
      <c r="CMV101" s="129"/>
      <c r="CMW101" s="129"/>
      <c r="CMX101" s="129"/>
      <c r="CMY101" s="129"/>
      <c r="CMZ101" s="129"/>
      <c r="CNA101" s="129"/>
      <c r="CNB101" s="129"/>
      <c r="CNC101" s="129"/>
      <c r="CND101" s="129"/>
      <c r="CNE101" s="129"/>
      <c r="CNF101" s="129"/>
      <c r="CNG101" s="129"/>
      <c r="CNH101" s="129"/>
      <c r="CNI101" s="129"/>
      <c r="CNJ101" s="129"/>
      <c r="CNK101" s="129"/>
      <c r="CNL101" s="129"/>
      <c r="CNM101" s="129"/>
      <c r="CNN101" s="129"/>
      <c r="CNO101" s="129"/>
      <c r="CNP101" s="129"/>
      <c r="CNQ101" s="129"/>
      <c r="CNR101" s="129"/>
      <c r="CNS101" s="129"/>
      <c r="CNT101" s="129"/>
      <c r="CNU101" s="129"/>
      <c r="CNV101" s="129"/>
      <c r="CNW101" s="129"/>
      <c r="CNX101" s="129"/>
      <c r="CNY101" s="129"/>
      <c r="CNZ101" s="129"/>
      <c r="COA101" s="129"/>
      <c r="COB101" s="129"/>
      <c r="COC101" s="129"/>
      <c r="COD101" s="129"/>
      <c r="COE101" s="129"/>
      <c r="COF101" s="129"/>
      <c r="COG101" s="129"/>
      <c r="COH101" s="129"/>
      <c r="COI101" s="129"/>
      <c r="COJ101" s="129"/>
      <c r="COK101" s="129"/>
      <c r="COL101" s="129"/>
      <c r="COM101" s="129"/>
      <c r="CON101" s="129"/>
      <c r="COO101" s="129"/>
      <c r="COP101" s="129"/>
      <c r="COQ101" s="129"/>
      <c r="COR101" s="129"/>
      <c r="COS101" s="129"/>
      <c r="COT101" s="129"/>
      <c r="COU101" s="129"/>
      <c r="COV101" s="129"/>
      <c r="COW101" s="129"/>
      <c r="COX101" s="129"/>
      <c r="COY101" s="129"/>
      <c r="COZ101" s="129"/>
      <c r="CPA101" s="129"/>
      <c r="CPB101" s="129"/>
      <c r="CPC101" s="129"/>
      <c r="CPD101" s="129"/>
      <c r="CPE101" s="129"/>
      <c r="CPF101" s="129"/>
      <c r="CPG101" s="129"/>
      <c r="CPH101" s="129"/>
      <c r="CPI101" s="129"/>
      <c r="CPJ101" s="129"/>
      <c r="CPK101" s="129"/>
      <c r="CPL101" s="129"/>
      <c r="CPM101" s="129"/>
      <c r="CPN101" s="129"/>
      <c r="CPO101" s="129"/>
      <c r="CPP101" s="129"/>
      <c r="CPQ101" s="129"/>
      <c r="CPR101" s="129"/>
      <c r="CPS101" s="129"/>
      <c r="CPT101" s="129"/>
      <c r="CPU101" s="129"/>
      <c r="CPV101" s="129"/>
      <c r="CPW101" s="129"/>
      <c r="CPX101" s="129"/>
      <c r="CPY101" s="129"/>
      <c r="CPZ101" s="129"/>
      <c r="CQA101" s="129"/>
      <c r="CQB101" s="129"/>
      <c r="CQC101" s="129"/>
      <c r="CQD101" s="129"/>
      <c r="CQE101" s="129"/>
      <c r="CQF101" s="129"/>
      <c r="CQG101" s="129"/>
      <c r="CQH101" s="129"/>
      <c r="CQI101" s="129"/>
      <c r="CQJ101" s="129"/>
      <c r="CQK101" s="129"/>
      <c r="CQL101" s="129"/>
      <c r="CQM101" s="129"/>
      <c r="CQN101" s="129"/>
      <c r="CQO101" s="129"/>
      <c r="CQP101" s="129"/>
      <c r="CQQ101" s="129"/>
      <c r="CQR101" s="129"/>
      <c r="CQS101" s="129"/>
      <c r="CQT101" s="129"/>
      <c r="CQU101" s="129"/>
      <c r="CQV101" s="129"/>
      <c r="CQW101" s="129"/>
      <c r="CQX101" s="129"/>
      <c r="CQY101" s="129"/>
      <c r="CQZ101" s="129"/>
      <c r="CRA101" s="129"/>
      <c r="CRB101" s="129"/>
      <c r="CRC101" s="129"/>
      <c r="CRD101" s="129"/>
      <c r="CRE101" s="129"/>
      <c r="CRF101" s="129"/>
      <c r="CRG101" s="129"/>
      <c r="CRH101" s="129"/>
      <c r="CRI101" s="129"/>
      <c r="CRJ101" s="129"/>
      <c r="CRK101" s="129"/>
      <c r="CRL101" s="129"/>
      <c r="CRM101" s="129"/>
      <c r="CRN101" s="129"/>
      <c r="CRO101" s="129"/>
      <c r="CRP101" s="129"/>
      <c r="CRQ101" s="129"/>
      <c r="CRR101" s="129"/>
      <c r="CRS101" s="129"/>
      <c r="CRT101" s="129"/>
      <c r="CRU101" s="129"/>
      <c r="CRV101" s="129"/>
      <c r="CRW101" s="129"/>
      <c r="CRX101" s="129"/>
      <c r="CRY101" s="129"/>
      <c r="CRZ101" s="129"/>
      <c r="CSA101" s="129"/>
      <c r="CSB101" s="129"/>
      <c r="CSC101" s="129"/>
      <c r="CSD101" s="129"/>
      <c r="CSE101" s="129"/>
      <c r="CSF101" s="129"/>
      <c r="CSG101" s="129"/>
      <c r="CSH101" s="129"/>
      <c r="CSI101" s="129"/>
      <c r="CSJ101" s="129"/>
      <c r="CSK101" s="129"/>
      <c r="CSL101" s="129"/>
      <c r="CSM101" s="129"/>
      <c r="CSN101" s="129"/>
      <c r="CSO101" s="129"/>
      <c r="CSP101" s="129"/>
      <c r="CSQ101" s="129"/>
      <c r="CSR101" s="129"/>
      <c r="CSS101" s="129"/>
      <c r="CST101" s="129"/>
      <c r="CSU101" s="129"/>
      <c r="CSV101" s="129"/>
      <c r="CSW101" s="129"/>
      <c r="CSX101" s="129"/>
      <c r="CSY101" s="129"/>
      <c r="CSZ101" s="129"/>
      <c r="CTA101" s="129"/>
      <c r="CTB101" s="129"/>
      <c r="CTC101" s="129"/>
      <c r="CTD101" s="129"/>
      <c r="CTE101" s="129"/>
      <c r="CTF101" s="129"/>
      <c r="CTG101" s="129"/>
      <c r="CTH101" s="129"/>
      <c r="CTI101" s="129"/>
      <c r="CTJ101" s="129"/>
      <c r="CTK101" s="129"/>
      <c r="CTL101" s="129"/>
      <c r="CTM101" s="129"/>
      <c r="CTN101" s="129"/>
      <c r="CTO101" s="129"/>
      <c r="CTP101" s="129"/>
      <c r="CTQ101" s="129"/>
      <c r="CTR101" s="129"/>
      <c r="CTS101" s="129"/>
      <c r="CTT101" s="129"/>
      <c r="CTU101" s="129"/>
      <c r="CTV101" s="129"/>
      <c r="CTW101" s="129"/>
      <c r="CTX101" s="129"/>
      <c r="CTY101" s="129"/>
      <c r="CTZ101" s="129"/>
      <c r="CUA101" s="129"/>
      <c r="CUB101" s="129"/>
      <c r="CUC101" s="129"/>
      <c r="CUD101" s="129"/>
      <c r="CUE101" s="129"/>
      <c r="CUF101" s="129"/>
      <c r="CUG101" s="129"/>
      <c r="CUH101" s="129"/>
      <c r="CUI101" s="129"/>
      <c r="CUJ101" s="129"/>
      <c r="CUK101" s="129"/>
      <c r="CUL101" s="129"/>
      <c r="CUM101" s="129"/>
      <c r="CUN101" s="129"/>
      <c r="CUO101" s="129"/>
      <c r="CUP101" s="129"/>
      <c r="CUQ101" s="129"/>
      <c r="CUR101" s="129"/>
      <c r="CUS101" s="129"/>
      <c r="CUT101" s="129"/>
      <c r="CUU101" s="129"/>
      <c r="CUV101" s="129"/>
      <c r="CUW101" s="129"/>
      <c r="CUX101" s="129"/>
      <c r="CUY101" s="129"/>
      <c r="CUZ101" s="129"/>
      <c r="CVA101" s="129"/>
      <c r="CVB101" s="129"/>
      <c r="CVC101" s="129"/>
      <c r="CVD101" s="129"/>
      <c r="CVE101" s="129"/>
      <c r="CVF101" s="129"/>
      <c r="CVG101" s="129"/>
      <c r="CVH101" s="129"/>
      <c r="CVI101" s="129"/>
      <c r="CVJ101" s="129"/>
      <c r="CVK101" s="129"/>
      <c r="CVL101" s="129"/>
      <c r="CVM101" s="129"/>
      <c r="CVN101" s="129"/>
      <c r="CVO101" s="129"/>
      <c r="CVP101" s="129"/>
      <c r="CVQ101" s="129"/>
      <c r="CVR101" s="129"/>
      <c r="CVS101" s="129"/>
      <c r="CVT101" s="129"/>
      <c r="CVU101" s="129"/>
      <c r="CVV101" s="129"/>
      <c r="CVW101" s="129"/>
      <c r="CVX101" s="129"/>
      <c r="CVY101" s="129"/>
      <c r="CVZ101" s="129"/>
      <c r="CWA101" s="129"/>
      <c r="CWB101" s="129"/>
      <c r="CWC101" s="129"/>
      <c r="CWD101" s="129"/>
      <c r="CWE101" s="129"/>
      <c r="CWF101" s="129"/>
      <c r="CWG101" s="129"/>
      <c r="CWH101" s="129"/>
      <c r="CWI101" s="129"/>
      <c r="CWJ101" s="129"/>
      <c r="CWK101" s="129"/>
      <c r="CWL101" s="129"/>
      <c r="CWM101" s="129"/>
      <c r="CWN101" s="129"/>
      <c r="CWO101" s="129"/>
      <c r="CWP101" s="129"/>
      <c r="CWQ101" s="129"/>
      <c r="CWR101" s="129"/>
      <c r="CWS101" s="129"/>
      <c r="CWT101" s="129"/>
      <c r="CWU101" s="129"/>
      <c r="CWV101" s="129"/>
      <c r="CWW101" s="129"/>
      <c r="CWX101" s="129"/>
      <c r="CWY101" s="129"/>
      <c r="CWZ101" s="129"/>
      <c r="CXA101" s="129"/>
      <c r="CXB101" s="129"/>
      <c r="CXC101" s="129"/>
      <c r="CXD101" s="129"/>
      <c r="CXE101" s="129"/>
      <c r="CXF101" s="129"/>
      <c r="CXG101" s="129"/>
      <c r="CXH101" s="129"/>
      <c r="CXI101" s="129"/>
      <c r="CXJ101" s="129"/>
      <c r="CXK101" s="129"/>
      <c r="CXL101" s="129"/>
      <c r="CXM101" s="129"/>
      <c r="CXN101" s="129"/>
      <c r="CXO101" s="129"/>
      <c r="CXP101" s="129"/>
      <c r="CXQ101" s="129"/>
      <c r="CXR101" s="129"/>
      <c r="CXS101" s="129"/>
      <c r="CXT101" s="129"/>
      <c r="CXU101" s="129"/>
      <c r="CXV101" s="129"/>
      <c r="CXW101" s="129"/>
      <c r="CXX101" s="129"/>
      <c r="CXY101" s="129"/>
      <c r="CXZ101" s="129"/>
      <c r="CYA101" s="129"/>
      <c r="CYB101" s="129"/>
      <c r="CYC101" s="129"/>
      <c r="CYD101" s="129"/>
      <c r="CYE101" s="129"/>
      <c r="CYF101" s="129"/>
      <c r="CYG101" s="129"/>
      <c r="CYH101" s="129"/>
      <c r="CYI101" s="129"/>
      <c r="CYJ101" s="129"/>
      <c r="CYK101" s="129"/>
      <c r="CYL101" s="129"/>
      <c r="CYM101" s="129"/>
      <c r="CYN101" s="129"/>
      <c r="CYO101" s="129"/>
      <c r="CYP101" s="129"/>
      <c r="CYQ101" s="129"/>
      <c r="CYR101" s="129"/>
      <c r="CYS101" s="129"/>
      <c r="CYT101" s="129"/>
      <c r="CYU101" s="129"/>
      <c r="CYV101" s="129"/>
      <c r="CYW101" s="129"/>
      <c r="CYX101" s="129"/>
      <c r="CYY101" s="129"/>
      <c r="CYZ101" s="129"/>
      <c r="CZA101" s="129"/>
      <c r="CZB101" s="129"/>
      <c r="CZC101" s="129"/>
      <c r="CZD101" s="129"/>
      <c r="CZE101" s="129"/>
      <c r="CZF101" s="129"/>
      <c r="CZG101" s="129"/>
      <c r="CZH101" s="129"/>
      <c r="CZI101" s="129"/>
      <c r="CZJ101" s="129"/>
      <c r="CZK101" s="129"/>
      <c r="CZL101" s="129"/>
      <c r="CZM101" s="129"/>
      <c r="CZN101" s="129"/>
      <c r="CZO101" s="129"/>
      <c r="CZP101" s="129"/>
      <c r="CZQ101" s="129"/>
      <c r="CZR101" s="129"/>
      <c r="CZS101" s="129"/>
      <c r="CZT101" s="129"/>
      <c r="CZU101" s="129"/>
      <c r="CZV101" s="129"/>
      <c r="CZW101" s="129"/>
      <c r="CZX101" s="129"/>
      <c r="CZY101" s="129"/>
      <c r="CZZ101" s="129"/>
      <c r="DAA101" s="129"/>
      <c r="DAB101" s="129"/>
      <c r="DAC101" s="129"/>
      <c r="DAD101" s="129"/>
      <c r="DAE101" s="129"/>
      <c r="DAF101" s="129"/>
      <c r="DAG101" s="129"/>
      <c r="DAH101" s="129"/>
      <c r="DAI101" s="129"/>
      <c r="DAJ101" s="129"/>
      <c r="DAK101" s="129"/>
      <c r="DAL101" s="129"/>
      <c r="DAM101" s="129"/>
      <c r="DAN101" s="129"/>
      <c r="DAO101" s="129"/>
      <c r="DAP101" s="129"/>
      <c r="DAQ101" s="129"/>
      <c r="DAR101" s="129"/>
      <c r="DAS101" s="129"/>
      <c r="DAT101" s="129"/>
      <c r="DAU101" s="129"/>
      <c r="DAV101" s="129"/>
      <c r="DAW101" s="129"/>
      <c r="DAX101" s="129"/>
      <c r="DAY101" s="129"/>
      <c r="DAZ101" s="129"/>
      <c r="DBA101" s="129"/>
      <c r="DBB101" s="129"/>
      <c r="DBC101" s="129"/>
      <c r="DBD101" s="129"/>
      <c r="DBE101" s="129"/>
      <c r="DBF101" s="129"/>
      <c r="DBG101" s="129"/>
      <c r="DBH101" s="129"/>
      <c r="DBI101" s="129"/>
      <c r="DBJ101" s="129"/>
      <c r="DBK101" s="129"/>
      <c r="DBL101" s="129"/>
      <c r="DBM101" s="129"/>
      <c r="DBN101" s="129"/>
      <c r="DBO101" s="129"/>
      <c r="DBP101" s="129"/>
      <c r="DBQ101" s="129"/>
      <c r="DBR101" s="129"/>
      <c r="DBS101" s="129"/>
      <c r="DBT101" s="129"/>
      <c r="DBU101" s="129"/>
      <c r="DBV101" s="129"/>
      <c r="DBW101" s="129"/>
      <c r="DBX101" s="129"/>
      <c r="DBY101" s="129"/>
      <c r="DBZ101" s="129"/>
      <c r="DCA101" s="129"/>
      <c r="DCB101" s="129"/>
      <c r="DCC101" s="129"/>
      <c r="DCD101" s="129"/>
      <c r="DCE101" s="129"/>
      <c r="DCF101" s="129"/>
      <c r="DCG101" s="129"/>
      <c r="DCH101" s="129"/>
      <c r="DCI101" s="129"/>
      <c r="DCJ101" s="129"/>
      <c r="DCK101" s="129"/>
      <c r="DCL101" s="129"/>
      <c r="DCM101" s="129"/>
      <c r="DCN101" s="129"/>
      <c r="DCO101" s="129"/>
      <c r="DCP101" s="129"/>
      <c r="DCQ101" s="129"/>
      <c r="DCR101" s="129"/>
      <c r="DCS101" s="129"/>
      <c r="DCT101" s="129"/>
      <c r="DCU101" s="129"/>
      <c r="DCV101" s="129"/>
      <c r="DCW101" s="129"/>
      <c r="DCX101" s="129"/>
      <c r="DCY101" s="129"/>
      <c r="DCZ101" s="129"/>
      <c r="DDA101" s="129"/>
      <c r="DDB101" s="129"/>
      <c r="DDC101" s="129"/>
      <c r="DDD101" s="129"/>
      <c r="DDE101" s="129"/>
      <c r="DDF101" s="129"/>
      <c r="DDG101" s="129"/>
      <c r="DDH101" s="129"/>
      <c r="DDI101" s="129"/>
      <c r="DDJ101" s="129"/>
      <c r="DDK101" s="129"/>
      <c r="DDL101" s="129"/>
      <c r="DDM101" s="129"/>
      <c r="DDN101" s="129"/>
      <c r="DDO101" s="129"/>
      <c r="DDP101" s="129"/>
      <c r="DDQ101" s="129"/>
      <c r="DDR101" s="129"/>
      <c r="DDS101" s="129"/>
      <c r="DDT101" s="129"/>
      <c r="DDU101" s="129"/>
      <c r="DDV101" s="129"/>
      <c r="DDW101" s="129"/>
      <c r="DDX101" s="129"/>
      <c r="DDY101" s="129"/>
      <c r="DDZ101" s="129"/>
      <c r="DEA101" s="129"/>
      <c r="DEB101" s="129"/>
      <c r="DEC101" s="129"/>
      <c r="DED101" s="129"/>
      <c r="DEE101" s="129"/>
      <c r="DEF101" s="129"/>
      <c r="DEG101" s="129"/>
      <c r="DEH101" s="129"/>
      <c r="DEI101" s="129"/>
      <c r="DEJ101" s="129"/>
      <c r="DEK101" s="129"/>
      <c r="DEL101" s="129"/>
      <c r="DEM101" s="129"/>
      <c r="DEN101" s="129"/>
      <c r="DEO101" s="129"/>
      <c r="DEP101" s="129"/>
      <c r="DEQ101" s="129"/>
      <c r="DER101" s="129"/>
      <c r="DES101" s="129"/>
      <c r="DET101" s="129"/>
      <c r="DEU101" s="129"/>
      <c r="DEV101" s="129"/>
      <c r="DEW101" s="129"/>
      <c r="DEX101" s="129"/>
      <c r="DEY101" s="129"/>
      <c r="DEZ101" s="129"/>
      <c r="DFA101" s="129"/>
      <c r="DFB101" s="129"/>
      <c r="DFC101" s="129"/>
      <c r="DFD101" s="129"/>
      <c r="DFE101" s="129"/>
      <c r="DFF101" s="129"/>
      <c r="DFG101" s="129"/>
      <c r="DFH101" s="129"/>
      <c r="DFI101" s="129"/>
      <c r="DFJ101" s="129"/>
      <c r="DFK101" s="129"/>
      <c r="DFL101" s="129"/>
      <c r="DFM101" s="129"/>
      <c r="DFN101" s="129"/>
      <c r="DFO101" s="129"/>
      <c r="DFP101" s="129"/>
      <c r="DFQ101" s="129"/>
      <c r="DFR101" s="129"/>
      <c r="DFS101" s="129"/>
      <c r="DFT101" s="129"/>
      <c r="DFU101" s="129"/>
      <c r="DFV101" s="129"/>
      <c r="DFW101" s="129"/>
      <c r="DFX101" s="129"/>
      <c r="DFY101" s="129"/>
      <c r="DFZ101" s="129"/>
      <c r="DGA101" s="129"/>
      <c r="DGB101" s="129"/>
      <c r="DGC101" s="129"/>
      <c r="DGD101" s="129"/>
      <c r="DGE101" s="129"/>
      <c r="DGF101" s="129"/>
      <c r="DGG101" s="129"/>
      <c r="DGH101" s="129"/>
      <c r="DGI101" s="129"/>
      <c r="DGJ101" s="129"/>
      <c r="DGK101" s="129"/>
      <c r="DGL101" s="129"/>
      <c r="DGM101" s="129"/>
      <c r="DGN101" s="129"/>
      <c r="DGO101" s="129"/>
      <c r="DGP101" s="129"/>
      <c r="DGQ101" s="129"/>
      <c r="DGR101" s="129"/>
      <c r="DGS101" s="129"/>
      <c r="DGT101" s="129"/>
      <c r="DGU101" s="129"/>
      <c r="DGV101" s="129"/>
      <c r="DGW101" s="129"/>
      <c r="DGX101" s="129"/>
      <c r="DGY101" s="129"/>
      <c r="DGZ101" s="129"/>
      <c r="DHA101" s="129"/>
      <c r="DHB101" s="129"/>
      <c r="DHC101" s="129"/>
      <c r="DHD101" s="129"/>
      <c r="DHE101" s="129"/>
      <c r="DHF101" s="129"/>
      <c r="DHG101" s="129"/>
      <c r="DHH101" s="129"/>
      <c r="DHI101" s="129"/>
      <c r="DHJ101" s="129"/>
      <c r="DHK101" s="129"/>
      <c r="DHL101" s="129"/>
      <c r="DHM101" s="129"/>
      <c r="DHN101" s="129"/>
      <c r="DHO101" s="129"/>
      <c r="DHP101" s="129"/>
      <c r="DHQ101" s="129"/>
      <c r="DHR101" s="129"/>
      <c r="DHS101" s="129"/>
      <c r="DHT101" s="129"/>
      <c r="DHU101" s="129"/>
      <c r="DHV101" s="129"/>
      <c r="DHW101" s="129"/>
      <c r="DHX101" s="129"/>
      <c r="DHY101" s="129"/>
      <c r="DHZ101" s="129"/>
      <c r="DIA101" s="129"/>
      <c r="DIB101" s="129"/>
      <c r="DIC101" s="129"/>
      <c r="DID101" s="129"/>
      <c r="DIE101" s="129"/>
      <c r="DIF101" s="129"/>
      <c r="DIG101" s="129"/>
      <c r="DIH101" s="129"/>
      <c r="DII101" s="129"/>
      <c r="DIJ101" s="129"/>
      <c r="DIK101" s="129"/>
      <c r="DIL101" s="129"/>
      <c r="DIM101" s="129"/>
      <c r="DIN101" s="129"/>
      <c r="DIO101" s="129"/>
      <c r="DIP101" s="129"/>
      <c r="DIQ101" s="129"/>
      <c r="DIR101" s="129"/>
      <c r="DIS101" s="129"/>
      <c r="DIT101" s="129"/>
      <c r="DIU101" s="129"/>
      <c r="DIV101" s="129"/>
      <c r="DIW101" s="129"/>
      <c r="DIX101" s="129"/>
      <c r="DIY101" s="129"/>
      <c r="DIZ101" s="129"/>
      <c r="DJA101" s="129"/>
      <c r="DJB101" s="129"/>
      <c r="DJC101" s="129"/>
      <c r="DJD101" s="129"/>
      <c r="DJE101" s="129"/>
      <c r="DJF101" s="129"/>
      <c r="DJG101" s="129"/>
      <c r="DJH101" s="129"/>
      <c r="DJI101" s="129"/>
      <c r="DJJ101" s="129"/>
      <c r="DJK101" s="129"/>
      <c r="DJL101" s="129"/>
      <c r="DJM101" s="129"/>
      <c r="DJN101" s="129"/>
      <c r="DJO101" s="129"/>
      <c r="DJP101" s="129"/>
      <c r="DJQ101" s="129"/>
      <c r="DJR101" s="129"/>
      <c r="DJS101" s="129"/>
      <c r="DJT101" s="129"/>
      <c r="DJU101" s="129"/>
      <c r="DJV101" s="129"/>
      <c r="DJW101" s="129"/>
      <c r="DJX101" s="129"/>
      <c r="DJY101" s="129"/>
      <c r="DJZ101" s="129"/>
      <c r="DKA101" s="129"/>
      <c r="DKB101" s="129"/>
      <c r="DKC101" s="129"/>
      <c r="DKD101" s="129"/>
      <c r="DKE101" s="129"/>
      <c r="DKF101" s="129"/>
      <c r="DKG101" s="129"/>
      <c r="DKH101" s="129"/>
      <c r="DKI101" s="129"/>
      <c r="DKJ101" s="129"/>
      <c r="DKK101" s="129"/>
      <c r="DKL101" s="129"/>
      <c r="DKM101" s="129"/>
      <c r="DKN101" s="129"/>
      <c r="DKO101" s="129"/>
      <c r="DKP101" s="129"/>
      <c r="DKQ101" s="129"/>
      <c r="DKR101" s="129"/>
      <c r="DKS101" s="129"/>
      <c r="DKT101" s="129"/>
      <c r="DKU101" s="129"/>
      <c r="DKV101" s="129"/>
      <c r="DKW101" s="129"/>
      <c r="DKX101" s="129"/>
      <c r="DKY101" s="129"/>
      <c r="DKZ101" s="129"/>
      <c r="DLA101" s="129"/>
      <c r="DLB101" s="129"/>
      <c r="DLC101" s="129"/>
      <c r="DLD101" s="129"/>
      <c r="DLE101" s="129"/>
      <c r="DLF101" s="129"/>
      <c r="DLG101" s="129"/>
      <c r="DLH101" s="129"/>
      <c r="DLI101" s="129"/>
      <c r="DLJ101" s="129"/>
      <c r="DLK101" s="129"/>
      <c r="DLL101" s="129"/>
      <c r="DLM101" s="129"/>
      <c r="DLN101" s="129"/>
      <c r="DLO101" s="129"/>
      <c r="DLP101" s="129"/>
      <c r="DLQ101" s="129"/>
      <c r="DLR101" s="129"/>
      <c r="DLS101" s="129"/>
      <c r="DLT101" s="129"/>
      <c r="DLU101" s="129"/>
      <c r="DLV101" s="129"/>
      <c r="DLW101" s="129"/>
      <c r="DLX101" s="129"/>
      <c r="DLY101" s="129"/>
      <c r="DLZ101" s="129"/>
      <c r="DMA101" s="129"/>
      <c r="DMB101" s="129"/>
      <c r="DMC101" s="129"/>
      <c r="DMD101" s="129"/>
      <c r="DME101" s="129"/>
      <c r="DMF101" s="129"/>
      <c r="DMG101" s="129"/>
      <c r="DMH101" s="129"/>
      <c r="DMI101" s="129"/>
      <c r="DMJ101" s="129"/>
      <c r="DMK101" s="129"/>
      <c r="DML101" s="129"/>
      <c r="DMM101" s="129"/>
      <c r="DMN101" s="129"/>
      <c r="DMO101" s="129"/>
      <c r="DMP101" s="129"/>
      <c r="DMQ101" s="129"/>
      <c r="DMR101" s="129"/>
      <c r="DMS101" s="129"/>
      <c r="DMT101" s="129"/>
      <c r="DMU101" s="129"/>
      <c r="DMV101" s="129"/>
      <c r="DMW101" s="129"/>
      <c r="DMX101" s="129"/>
      <c r="DMY101" s="129"/>
      <c r="DMZ101" s="129"/>
      <c r="DNA101" s="129"/>
      <c r="DNB101" s="129"/>
      <c r="DNC101" s="129"/>
      <c r="DND101" s="129"/>
      <c r="DNE101" s="129"/>
      <c r="DNF101" s="129"/>
      <c r="DNG101" s="129"/>
      <c r="DNH101" s="129"/>
      <c r="DNI101" s="129"/>
      <c r="DNJ101" s="129"/>
      <c r="DNK101" s="129"/>
      <c r="DNL101" s="129"/>
      <c r="DNM101" s="129"/>
      <c r="DNN101" s="129"/>
      <c r="DNO101" s="129"/>
      <c r="DNP101" s="129"/>
      <c r="DNQ101" s="129"/>
      <c r="DNR101" s="129"/>
      <c r="DNS101" s="129"/>
      <c r="DNT101" s="129"/>
      <c r="DNU101" s="129"/>
      <c r="DNV101" s="129"/>
      <c r="DNW101" s="129"/>
      <c r="DNX101" s="129"/>
      <c r="DNY101" s="129"/>
      <c r="DNZ101" s="129"/>
      <c r="DOA101" s="129"/>
      <c r="DOB101" s="129"/>
      <c r="DOC101" s="129"/>
      <c r="DOD101" s="129"/>
      <c r="DOE101" s="129"/>
      <c r="DOF101" s="129"/>
      <c r="DOG101" s="129"/>
      <c r="DOH101" s="129"/>
      <c r="DOI101" s="129"/>
      <c r="DOJ101" s="129"/>
      <c r="DOK101" s="129"/>
      <c r="DOL101" s="129"/>
      <c r="DOM101" s="129"/>
      <c r="DON101" s="129"/>
      <c r="DOO101" s="129"/>
      <c r="DOP101" s="129"/>
      <c r="DOQ101" s="129"/>
      <c r="DOR101" s="129"/>
      <c r="DOS101" s="129"/>
      <c r="DOT101" s="129"/>
      <c r="DOU101" s="129"/>
      <c r="DOV101" s="129"/>
      <c r="DOW101" s="129"/>
      <c r="DOX101" s="129"/>
      <c r="DOY101" s="129"/>
      <c r="DOZ101" s="129"/>
      <c r="DPA101" s="129"/>
      <c r="DPB101" s="129"/>
      <c r="DPC101" s="129"/>
      <c r="DPD101" s="129"/>
      <c r="DPE101" s="129"/>
      <c r="DPF101" s="129"/>
      <c r="DPG101" s="129"/>
      <c r="DPH101" s="129"/>
      <c r="DPI101" s="129"/>
      <c r="DPJ101" s="129"/>
      <c r="DPK101" s="129"/>
      <c r="DPL101" s="129"/>
      <c r="DPM101" s="129"/>
      <c r="DPN101" s="129"/>
      <c r="DPO101" s="129"/>
      <c r="DPP101" s="129"/>
      <c r="DPQ101" s="129"/>
      <c r="DPR101" s="129"/>
      <c r="DPS101" s="129"/>
      <c r="DPT101" s="129"/>
      <c r="DPU101" s="129"/>
      <c r="DPV101" s="129"/>
      <c r="DPW101" s="129"/>
      <c r="DPX101" s="129"/>
      <c r="DPY101" s="129"/>
      <c r="DPZ101" s="129"/>
      <c r="DQA101" s="129"/>
      <c r="DQB101" s="129"/>
      <c r="DQC101" s="129"/>
      <c r="DQD101" s="129"/>
      <c r="DQE101" s="129"/>
      <c r="DQF101" s="129"/>
      <c r="DQG101" s="129"/>
      <c r="DQH101" s="129"/>
      <c r="DQI101" s="129"/>
      <c r="DQJ101" s="129"/>
      <c r="DQK101" s="129"/>
      <c r="DQL101" s="129"/>
      <c r="DQM101" s="129"/>
      <c r="DQN101" s="129"/>
      <c r="DQO101" s="129"/>
      <c r="DQP101" s="129"/>
      <c r="DQQ101" s="129"/>
      <c r="DQR101" s="129"/>
      <c r="DQS101" s="129"/>
      <c r="DQT101" s="129"/>
      <c r="DQU101" s="129"/>
      <c r="DQV101" s="129"/>
      <c r="DQW101" s="129"/>
      <c r="DQX101" s="129"/>
      <c r="DQY101" s="129"/>
      <c r="DQZ101" s="129"/>
      <c r="DRA101" s="129"/>
      <c r="DRB101" s="129"/>
      <c r="DRC101" s="129"/>
      <c r="DRD101" s="129"/>
      <c r="DRE101" s="129"/>
      <c r="DRF101" s="129"/>
      <c r="DRG101" s="129"/>
      <c r="DRH101" s="129"/>
      <c r="DRI101" s="129"/>
      <c r="DRJ101" s="129"/>
      <c r="DRK101" s="129"/>
      <c r="DRL101" s="129"/>
      <c r="DRM101" s="129"/>
      <c r="DRN101" s="129"/>
      <c r="DRO101" s="129"/>
      <c r="DRP101" s="129"/>
      <c r="DRQ101" s="129"/>
      <c r="DRR101" s="129"/>
      <c r="DRS101" s="129"/>
      <c r="DRT101" s="129"/>
      <c r="DRU101" s="129"/>
      <c r="DRV101" s="129"/>
      <c r="DRW101" s="129"/>
      <c r="DRX101" s="129"/>
      <c r="DRY101" s="129"/>
      <c r="DRZ101" s="129"/>
      <c r="DSA101" s="129"/>
      <c r="DSB101" s="129"/>
      <c r="DSC101" s="129"/>
      <c r="DSD101" s="129"/>
      <c r="DSE101" s="129"/>
      <c r="DSF101" s="129"/>
      <c r="DSG101" s="129"/>
      <c r="DSH101" s="129"/>
      <c r="DSI101" s="129"/>
      <c r="DSJ101" s="129"/>
      <c r="DSK101" s="129"/>
      <c r="DSL101" s="129"/>
      <c r="DSM101" s="129"/>
      <c r="DSN101" s="129"/>
      <c r="DSO101" s="129"/>
      <c r="DSP101" s="129"/>
      <c r="DSQ101" s="129"/>
      <c r="DSR101" s="129"/>
      <c r="DSS101" s="129"/>
      <c r="DST101" s="129"/>
      <c r="DSU101" s="129"/>
      <c r="DSV101" s="129"/>
      <c r="DSW101" s="129"/>
      <c r="DSX101" s="129"/>
      <c r="DSY101" s="129"/>
      <c r="DSZ101" s="129"/>
      <c r="DTA101" s="129"/>
      <c r="DTB101" s="129"/>
      <c r="DTC101" s="129"/>
      <c r="DTD101" s="129"/>
      <c r="DTE101" s="129"/>
      <c r="DTF101" s="129"/>
      <c r="DTG101" s="129"/>
      <c r="DTH101" s="129"/>
      <c r="DTI101" s="129"/>
      <c r="DTJ101" s="129"/>
      <c r="DTK101" s="129"/>
      <c r="DTL101" s="129"/>
      <c r="DTM101" s="129"/>
      <c r="DTN101" s="129"/>
      <c r="DTO101" s="129"/>
      <c r="DTP101" s="129"/>
      <c r="DTQ101" s="129"/>
      <c r="DTR101" s="129"/>
      <c r="DTS101" s="129"/>
      <c r="DTT101" s="129"/>
      <c r="DTU101" s="129"/>
      <c r="DTV101" s="129"/>
      <c r="DTW101" s="129"/>
      <c r="DTX101" s="129"/>
      <c r="DTY101" s="129"/>
      <c r="DTZ101" s="129"/>
      <c r="DUA101" s="129"/>
      <c r="DUB101" s="129"/>
      <c r="DUC101" s="129"/>
      <c r="DUD101" s="129"/>
      <c r="DUE101" s="129"/>
      <c r="DUF101" s="129"/>
      <c r="DUG101" s="129"/>
      <c r="DUH101" s="129"/>
      <c r="DUI101" s="129"/>
      <c r="DUJ101" s="129"/>
      <c r="DUK101" s="129"/>
      <c r="DUL101" s="129"/>
      <c r="DUM101" s="129"/>
      <c r="DUN101" s="129"/>
      <c r="DUO101" s="129"/>
      <c r="DUP101" s="129"/>
      <c r="DUQ101" s="129"/>
      <c r="DUR101" s="129"/>
      <c r="DUS101" s="129"/>
      <c r="DUT101" s="129"/>
      <c r="DUU101" s="129"/>
      <c r="DUV101" s="129"/>
      <c r="DUW101" s="129"/>
      <c r="DUX101" s="129"/>
      <c r="DUY101" s="129"/>
      <c r="DUZ101" s="129"/>
      <c r="DVA101" s="129"/>
      <c r="DVB101" s="129"/>
      <c r="DVC101" s="129"/>
      <c r="DVD101" s="129"/>
      <c r="DVE101" s="129"/>
      <c r="DVF101" s="129"/>
      <c r="DVG101" s="129"/>
      <c r="DVH101" s="129"/>
      <c r="DVI101" s="129"/>
      <c r="DVJ101" s="129"/>
      <c r="DVK101" s="129"/>
      <c r="DVL101" s="129"/>
      <c r="DVM101" s="129"/>
      <c r="DVN101" s="129"/>
      <c r="DVO101" s="129"/>
      <c r="DVP101" s="129"/>
      <c r="DVQ101" s="129"/>
      <c r="DVR101" s="129"/>
      <c r="DVS101" s="129"/>
      <c r="DVT101" s="129"/>
      <c r="DVU101" s="129"/>
      <c r="DVV101" s="129"/>
      <c r="DVW101" s="129"/>
      <c r="DVX101" s="129"/>
      <c r="DVY101" s="129"/>
      <c r="DVZ101" s="129"/>
      <c r="DWA101" s="129"/>
      <c r="DWB101" s="129"/>
      <c r="DWC101" s="129"/>
      <c r="DWD101" s="129"/>
      <c r="DWE101" s="129"/>
      <c r="DWF101" s="129"/>
      <c r="DWG101" s="129"/>
      <c r="DWH101" s="129"/>
      <c r="DWI101" s="129"/>
      <c r="DWJ101" s="129"/>
      <c r="DWK101" s="129"/>
      <c r="DWL101" s="129"/>
      <c r="DWM101" s="129"/>
      <c r="DWN101" s="129"/>
      <c r="DWO101" s="129"/>
      <c r="DWP101" s="129"/>
      <c r="DWQ101" s="129"/>
      <c r="DWR101" s="129"/>
      <c r="DWS101" s="129"/>
      <c r="DWT101" s="129"/>
      <c r="DWU101" s="129"/>
      <c r="DWV101" s="129"/>
      <c r="DWW101" s="129"/>
      <c r="DWX101" s="129"/>
      <c r="DWY101" s="129"/>
      <c r="DWZ101" s="129"/>
      <c r="DXA101" s="129"/>
      <c r="DXB101" s="129"/>
      <c r="DXC101" s="129"/>
      <c r="DXD101" s="129"/>
      <c r="DXE101" s="129"/>
      <c r="DXF101" s="129"/>
      <c r="DXG101" s="129"/>
      <c r="DXH101" s="129"/>
      <c r="DXI101" s="129"/>
      <c r="DXJ101" s="129"/>
      <c r="DXK101" s="129"/>
      <c r="DXL101" s="129"/>
      <c r="DXM101" s="129"/>
      <c r="DXN101" s="129"/>
      <c r="DXO101" s="129"/>
      <c r="DXP101" s="129"/>
      <c r="DXQ101" s="129"/>
      <c r="DXR101" s="129"/>
      <c r="DXS101" s="129"/>
      <c r="DXT101" s="129"/>
      <c r="DXU101" s="129"/>
      <c r="DXV101" s="129"/>
      <c r="DXW101" s="129"/>
      <c r="DXX101" s="129"/>
      <c r="DXY101" s="129"/>
      <c r="DXZ101" s="129"/>
      <c r="DYA101" s="129"/>
      <c r="DYB101" s="129"/>
      <c r="DYC101" s="129"/>
      <c r="DYD101" s="129"/>
      <c r="DYE101" s="129"/>
      <c r="DYF101" s="129"/>
      <c r="DYG101" s="129"/>
      <c r="DYH101" s="129"/>
      <c r="DYI101" s="129"/>
      <c r="DYJ101" s="129"/>
      <c r="DYK101" s="129"/>
      <c r="DYL101" s="129"/>
      <c r="DYM101" s="129"/>
      <c r="DYN101" s="129"/>
      <c r="DYO101" s="129"/>
      <c r="DYP101" s="129"/>
      <c r="DYQ101" s="129"/>
      <c r="DYR101" s="129"/>
      <c r="DYS101" s="129"/>
      <c r="DYT101" s="129"/>
      <c r="DYU101" s="129"/>
      <c r="DYV101" s="129"/>
      <c r="DYW101" s="129"/>
      <c r="DYX101" s="129"/>
      <c r="DYY101" s="129"/>
      <c r="DYZ101" s="129"/>
      <c r="DZA101" s="129"/>
      <c r="DZB101" s="129"/>
      <c r="DZC101" s="129"/>
      <c r="DZD101" s="129"/>
      <c r="DZE101" s="129"/>
      <c r="DZF101" s="129"/>
      <c r="DZG101" s="129"/>
      <c r="DZH101" s="129"/>
      <c r="DZI101" s="129"/>
      <c r="DZJ101" s="129"/>
      <c r="DZK101" s="129"/>
      <c r="DZL101" s="129"/>
      <c r="DZM101" s="129"/>
      <c r="DZN101" s="129"/>
      <c r="DZO101" s="129"/>
      <c r="DZP101" s="129"/>
      <c r="DZQ101" s="129"/>
      <c r="DZR101" s="129"/>
      <c r="DZS101" s="129"/>
      <c r="DZT101" s="129"/>
      <c r="DZU101" s="129"/>
      <c r="DZV101" s="129"/>
      <c r="DZW101" s="129"/>
      <c r="DZX101" s="129"/>
      <c r="DZY101" s="129"/>
      <c r="DZZ101" s="129"/>
      <c r="EAA101" s="129"/>
      <c r="EAB101" s="129"/>
      <c r="EAC101" s="129"/>
      <c r="EAD101" s="129"/>
      <c r="EAE101" s="129"/>
      <c r="EAF101" s="129"/>
      <c r="EAG101" s="129"/>
      <c r="EAH101" s="129"/>
      <c r="EAI101" s="129"/>
      <c r="EAJ101" s="129"/>
      <c r="EAK101" s="129"/>
      <c r="EAL101" s="129"/>
      <c r="EAM101" s="129"/>
      <c r="EAN101" s="129"/>
      <c r="EAO101" s="129"/>
      <c r="EAP101" s="129"/>
      <c r="EAQ101" s="129"/>
      <c r="EAR101" s="129"/>
      <c r="EAS101" s="129"/>
      <c r="EAT101" s="129"/>
      <c r="EAU101" s="129"/>
      <c r="EAV101" s="129"/>
      <c r="EAW101" s="129"/>
      <c r="EAX101" s="129"/>
      <c r="EAY101" s="129"/>
      <c r="EAZ101" s="129"/>
      <c r="EBA101" s="129"/>
      <c r="EBB101" s="129"/>
      <c r="EBC101" s="129"/>
      <c r="EBD101" s="129"/>
      <c r="EBE101" s="129"/>
      <c r="EBF101" s="129"/>
      <c r="EBG101" s="129"/>
      <c r="EBH101" s="129"/>
      <c r="EBI101" s="129"/>
      <c r="EBJ101" s="129"/>
      <c r="EBK101" s="129"/>
      <c r="EBL101" s="129"/>
      <c r="EBM101" s="129"/>
      <c r="EBN101" s="129"/>
      <c r="EBO101" s="129"/>
      <c r="EBP101" s="129"/>
      <c r="EBQ101" s="129"/>
      <c r="EBR101" s="129"/>
      <c r="EBS101" s="129"/>
      <c r="EBT101" s="129"/>
      <c r="EBU101" s="129"/>
      <c r="EBV101" s="129"/>
      <c r="EBW101" s="129"/>
      <c r="EBX101" s="129"/>
      <c r="EBY101" s="129"/>
      <c r="EBZ101" s="129"/>
      <c r="ECA101" s="129"/>
      <c r="ECB101" s="129"/>
      <c r="ECC101" s="129"/>
      <c r="ECD101" s="129"/>
      <c r="ECE101" s="129"/>
      <c r="ECF101" s="129"/>
      <c r="ECG101" s="129"/>
      <c r="ECH101" s="129"/>
      <c r="ECI101" s="129"/>
      <c r="ECJ101" s="129"/>
      <c r="ECK101" s="129"/>
      <c r="ECL101" s="129"/>
      <c r="ECM101" s="129"/>
      <c r="ECN101" s="129"/>
      <c r="ECO101" s="129"/>
      <c r="ECP101" s="129"/>
      <c r="ECQ101" s="129"/>
      <c r="ECR101" s="129"/>
      <c r="ECS101" s="129"/>
      <c r="ECT101" s="129"/>
      <c r="ECU101" s="129"/>
      <c r="ECV101" s="129"/>
      <c r="ECW101" s="129"/>
      <c r="ECX101" s="129"/>
      <c r="ECY101" s="129"/>
      <c r="ECZ101" s="129"/>
      <c r="EDA101" s="129"/>
      <c r="EDB101" s="129"/>
      <c r="EDC101" s="129"/>
      <c r="EDD101" s="129"/>
      <c r="EDE101" s="129"/>
      <c r="EDF101" s="129"/>
      <c r="EDG101" s="129"/>
      <c r="EDH101" s="129"/>
      <c r="EDI101" s="129"/>
      <c r="EDJ101" s="129"/>
      <c r="EDK101" s="129"/>
      <c r="EDL101" s="129"/>
      <c r="EDM101" s="129"/>
      <c r="EDN101" s="129"/>
      <c r="EDO101" s="129"/>
      <c r="EDP101" s="129"/>
      <c r="EDQ101" s="129"/>
      <c r="EDR101" s="129"/>
      <c r="EDS101" s="129"/>
      <c r="EDT101" s="129"/>
      <c r="EDU101" s="129"/>
      <c r="EDV101" s="129"/>
      <c r="EDW101" s="129"/>
      <c r="EDX101" s="129"/>
      <c r="EDY101" s="129"/>
      <c r="EDZ101" s="129"/>
      <c r="EEA101" s="129"/>
      <c r="EEB101" s="129"/>
      <c r="EEC101" s="129"/>
      <c r="EED101" s="129"/>
      <c r="EEE101" s="129"/>
      <c r="EEF101" s="129"/>
      <c r="EEG101" s="129"/>
      <c r="EEH101" s="129"/>
      <c r="EEI101" s="129"/>
      <c r="EEJ101" s="129"/>
      <c r="EEK101" s="129"/>
      <c r="EEL101" s="129"/>
      <c r="EEM101" s="129"/>
      <c r="EEN101" s="129"/>
      <c r="EEO101" s="129"/>
      <c r="EEP101" s="129"/>
      <c r="EEQ101" s="129"/>
      <c r="EER101" s="129"/>
      <c r="EES101" s="129"/>
      <c r="EET101" s="129"/>
      <c r="EEU101" s="129"/>
      <c r="EEV101" s="129"/>
      <c r="EEW101" s="129"/>
      <c r="EEX101" s="129"/>
      <c r="EEY101" s="129"/>
      <c r="EEZ101" s="129"/>
      <c r="EFA101" s="129"/>
      <c r="EFB101" s="129"/>
      <c r="EFC101" s="129"/>
      <c r="EFD101" s="129"/>
      <c r="EFE101" s="129"/>
      <c r="EFF101" s="129"/>
      <c r="EFG101" s="129"/>
      <c r="EFH101" s="129"/>
      <c r="EFI101" s="129"/>
      <c r="EFJ101" s="129"/>
      <c r="EFK101" s="129"/>
      <c r="EFL101" s="129"/>
      <c r="EFM101" s="129"/>
      <c r="EFN101" s="129"/>
      <c r="EFO101" s="129"/>
      <c r="EFP101" s="129"/>
      <c r="EFQ101" s="129"/>
      <c r="EFR101" s="129"/>
      <c r="EFS101" s="129"/>
      <c r="EFT101" s="129"/>
      <c r="EFU101" s="129"/>
      <c r="EFV101" s="129"/>
      <c r="EFW101" s="129"/>
      <c r="EFX101" s="129"/>
      <c r="EFY101" s="129"/>
      <c r="EFZ101" s="129"/>
      <c r="EGA101" s="129"/>
      <c r="EGB101" s="129"/>
      <c r="EGC101" s="129"/>
      <c r="EGD101" s="129"/>
      <c r="EGE101" s="129"/>
      <c r="EGF101" s="129"/>
      <c r="EGG101" s="129"/>
      <c r="EGH101" s="129"/>
      <c r="EGI101" s="129"/>
      <c r="EGJ101" s="129"/>
      <c r="EGK101" s="129"/>
      <c r="EGL101" s="129"/>
      <c r="EGM101" s="129"/>
      <c r="EGN101" s="129"/>
      <c r="EGO101" s="129"/>
      <c r="EGP101" s="129"/>
      <c r="EGQ101" s="129"/>
      <c r="EGR101" s="129"/>
      <c r="EGS101" s="129"/>
      <c r="EGT101" s="129"/>
      <c r="EGU101" s="129"/>
      <c r="EGV101" s="129"/>
      <c r="EGW101" s="129"/>
      <c r="EGX101" s="129"/>
      <c r="EGY101" s="129"/>
      <c r="EGZ101" s="129"/>
      <c r="EHA101" s="129"/>
      <c r="EHB101" s="129"/>
      <c r="EHC101" s="129"/>
      <c r="EHD101" s="129"/>
      <c r="EHE101" s="129"/>
      <c r="EHF101" s="129"/>
      <c r="EHG101" s="129"/>
      <c r="EHH101" s="129"/>
      <c r="EHI101" s="129"/>
      <c r="EHJ101" s="129"/>
      <c r="EHK101" s="129"/>
      <c r="EHL101" s="129"/>
      <c r="EHM101" s="129"/>
      <c r="EHN101" s="129"/>
      <c r="EHO101" s="129"/>
      <c r="EHP101" s="129"/>
      <c r="EHQ101" s="129"/>
      <c r="EHR101" s="129"/>
      <c r="EHS101" s="129"/>
      <c r="EHT101" s="129"/>
      <c r="EHU101" s="129"/>
      <c r="EHV101" s="129"/>
      <c r="EHW101" s="129"/>
      <c r="EHX101" s="129"/>
      <c r="EHY101" s="129"/>
      <c r="EHZ101" s="129"/>
      <c r="EIA101" s="129"/>
      <c r="EIB101" s="129"/>
      <c r="EIC101" s="129"/>
      <c r="EID101" s="129"/>
      <c r="EIE101" s="129"/>
      <c r="EIF101" s="129"/>
      <c r="EIG101" s="129"/>
      <c r="EIH101" s="129"/>
      <c r="EII101" s="129"/>
      <c r="EIJ101" s="129"/>
      <c r="EIK101" s="129"/>
      <c r="EIL101" s="129"/>
      <c r="EIM101" s="129"/>
      <c r="EIN101" s="129"/>
      <c r="EIO101" s="129"/>
      <c r="EIP101" s="129"/>
      <c r="EIQ101" s="129"/>
      <c r="EIR101" s="129"/>
      <c r="EIS101" s="129"/>
      <c r="EIT101" s="129"/>
      <c r="EIU101" s="129"/>
      <c r="EIV101" s="129"/>
      <c r="EIW101" s="129"/>
      <c r="EIX101" s="129"/>
      <c r="EIY101" s="129"/>
      <c r="EIZ101" s="129"/>
      <c r="EJA101" s="129"/>
      <c r="EJB101" s="129"/>
      <c r="EJC101" s="129"/>
      <c r="EJD101" s="129"/>
      <c r="EJE101" s="129"/>
      <c r="EJF101" s="129"/>
      <c r="EJG101" s="129"/>
      <c r="EJH101" s="129"/>
      <c r="EJI101" s="129"/>
      <c r="EJJ101" s="129"/>
      <c r="EJK101" s="129"/>
      <c r="EJL101" s="129"/>
      <c r="EJM101" s="129"/>
      <c r="EJN101" s="129"/>
      <c r="EJO101" s="129"/>
      <c r="EJP101" s="129"/>
      <c r="EJQ101" s="129"/>
      <c r="EJR101" s="129"/>
      <c r="EJS101" s="129"/>
      <c r="EJT101" s="129"/>
      <c r="EJU101" s="129"/>
      <c r="EJV101" s="129"/>
      <c r="EJW101" s="129"/>
      <c r="EJX101" s="129"/>
      <c r="EJY101" s="129"/>
      <c r="EJZ101" s="129"/>
      <c r="EKA101" s="129"/>
      <c r="EKB101" s="129"/>
      <c r="EKC101" s="129"/>
      <c r="EKD101" s="129"/>
      <c r="EKE101" s="129"/>
      <c r="EKF101" s="129"/>
      <c r="EKG101" s="129"/>
      <c r="EKH101" s="129"/>
      <c r="EKI101" s="129"/>
      <c r="EKJ101" s="129"/>
      <c r="EKK101" s="129"/>
      <c r="EKL101" s="129"/>
      <c r="EKM101" s="129"/>
      <c r="EKN101" s="129"/>
      <c r="EKO101" s="129"/>
      <c r="EKP101" s="129"/>
      <c r="EKQ101" s="129"/>
      <c r="EKR101" s="129"/>
      <c r="EKS101" s="129"/>
      <c r="EKT101" s="129"/>
      <c r="EKU101" s="129"/>
      <c r="EKV101" s="129"/>
      <c r="EKW101" s="129"/>
      <c r="EKX101" s="129"/>
      <c r="EKY101" s="129"/>
      <c r="EKZ101" s="129"/>
      <c r="ELA101" s="129"/>
      <c r="ELB101" s="129"/>
      <c r="ELC101" s="129"/>
      <c r="ELD101" s="129"/>
      <c r="ELE101" s="129"/>
      <c r="ELF101" s="129"/>
      <c r="ELG101" s="129"/>
      <c r="ELH101" s="129"/>
      <c r="ELI101" s="129"/>
      <c r="ELJ101" s="129"/>
      <c r="ELK101" s="129"/>
      <c r="ELL101" s="129"/>
      <c r="ELM101" s="129"/>
      <c r="ELN101" s="129"/>
      <c r="ELO101" s="129"/>
      <c r="ELP101" s="129"/>
      <c r="ELQ101" s="129"/>
      <c r="ELR101" s="129"/>
      <c r="ELS101" s="129"/>
      <c r="ELT101" s="129"/>
      <c r="ELU101" s="129"/>
      <c r="ELV101" s="129"/>
      <c r="ELW101" s="129"/>
      <c r="ELX101" s="129"/>
      <c r="ELY101" s="129"/>
      <c r="ELZ101" s="129"/>
      <c r="EMA101" s="129"/>
      <c r="EMB101" s="129"/>
      <c r="EMC101" s="129"/>
      <c r="EMD101" s="129"/>
      <c r="EME101" s="129"/>
      <c r="EMF101" s="129"/>
      <c r="EMG101" s="129"/>
      <c r="EMH101" s="129"/>
      <c r="EMI101" s="129"/>
      <c r="EMJ101" s="129"/>
      <c r="EMK101" s="129"/>
      <c r="EML101" s="129"/>
      <c r="EMM101" s="129"/>
      <c r="EMN101" s="129"/>
      <c r="EMO101" s="129"/>
      <c r="EMP101" s="129"/>
      <c r="EMQ101" s="129"/>
      <c r="EMR101" s="129"/>
      <c r="EMS101" s="129"/>
      <c r="EMT101" s="129"/>
      <c r="EMU101" s="129"/>
      <c r="EMV101" s="129"/>
      <c r="EMW101" s="129"/>
      <c r="EMX101" s="129"/>
      <c r="EMY101" s="129"/>
      <c r="EMZ101" s="129"/>
      <c r="ENA101" s="129"/>
      <c r="ENB101" s="129"/>
      <c r="ENC101" s="129"/>
      <c r="END101" s="129"/>
      <c r="ENE101" s="129"/>
      <c r="ENF101" s="129"/>
      <c r="ENG101" s="129"/>
      <c r="ENH101" s="129"/>
      <c r="ENI101" s="129"/>
      <c r="ENJ101" s="129"/>
      <c r="ENK101" s="129"/>
      <c r="ENL101" s="129"/>
      <c r="ENM101" s="129"/>
      <c r="ENN101" s="129"/>
      <c r="ENO101" s="129"/>
      <c r="ENP101" s="129"/>
      <c r="ENQ101" s="129"/>
      <c r="ENR101" s="129"/>
      <c r="ENS101" s="129"/>
      <c r="ENT101" s="129"/>
      <c r="ENU101" s="129"/>
      <c r="ENV101" s="129"/>
      <c r="ENW101" s="129"/>
      <c r="ENX101" s="129"/>
      <c r="ENY101" s="129"/>
      <c r="ENZ101" s="129"/>
      <c r="EOA101" s="129"/>
      <c r="EOB101" s="129"/>
      <c r="EOC101" s="129"/>
      <c r="EOD101" s="129"/>
      <c r="EOE101" s="129"/>
      <c r="EOF101" s="129"/>
      <c r="EOG101" s="129"/>
      <c r="EOH101" s="129"/>
      <c r="EOI101" s="129"/>
      <c r="EOJ101" s="129"/>
      <c r="EOK101" s="129"/>
      <c r="EOL101" s="129"/>
      <c r="EOM101" s="129"/>
      <c r="EON101" s="129"/>
      <c r="EOO101" s="129"/>
      <c r="EOP101" s="129"/>
      <c r="EOQ101" s="129"/>
      <c r="EOR101" s="129"/>
      <c r="EOS101" s="129"/>
      <c r="EOT101" s="129"/>
      <c r="EOU101" s="129"/>
      <c r="EOV101" s="129"/>
      <c r="EOW101" s="129"/>
      <c r="EOX101" s="129"/>
      <c r="EOY101" s="129"/>
      <c r="EOZ101" s="129"/>
      <c r="EPA101" s="129"/>
      <c r="EPB101" s="129"/>
      <c r="EPC101" s="129"/>
      <c r="EPD101" s="129"/>
      <c r="EPE101" s="129"/>
      <c r="EPF101" s="129"/>
      <c r="EPG101" s="129"/>
      <c r="EPH101" s="129"/>
      <c r="EPI101" s="129"/>
      <c r="EPJ101" s="129"/>
      <c r="EPK101" s="129"/>
      <c r="EPL101" s="129"/>
      <c r="EPM101" s="129"/>
      <c r="EPN101" s="129"/>
      <c r="EPO101" s="129"/>
      <c r="EPP101" s="129"/>
      <c r="EPQ101" s="129"/>
      <c r="EPR101" s="129"/>
      <c r="EPS101" s="129"/>
      <c r="EPT101" s="129"/>
      <c r="EPU101" s="129"/>
      <c r="EPV101" s="129"/>
      <c r="EPW101" s="129"/>
      <c r="EPX101" s="129"/>
      <c r="EPY101" s="129"/>
      <c r="EPZ101" s="129"/>
      <c r="EQA101" s="129"/>
      <c r="EQB101" s="129"/>
      <c r="EQC101" s="129"/>
      <c r="EQD101" s="129"/>
      <c r="EQE101" s="129"/>
      <c r="EQF101" s="129"/>
      <c r="EQG101" s="129"/>
      <c r="EQH101" s="129"/>
      <c r="EQI101" s="129"/>
      <c r="EQJ101" s="129"/>
      <c r="EQK101" s="129"/>
      <c r="EQL101" s="129"/>
      <c r="EQM101" s="129"/>
      <c r="EQN101" s="129"/>
      <c r="EQO101" s="129"/>
      <c r="EQP101" s="129"/>
      <c r="EQQ101" s="129"/>
      <c r="EQR101" s="129"/>
      <c r="EQS101" s="129"/>
      <c r="EQT101" s="129"/>
      <c r="EQU101" s="129"/>
      <c r="EQV101" s="129"/>
      <c r="EQW101" s="129"/>
      <c r="EQX101" s="129"/>
      <c r="EQY101" s="129"/>
      <c r="EQZ101" s="129"/>
      <c r="ERA101" s="129"/>
      <c r="ERB101" s="129"/>
      <c r="ERC101" s="129"/>
      <c r="ERD101" s="129"/>
      <c r="ERE101" s="129"/>
      <c r="ERF101" s="129"/>
      <c r="ERG101" s="129"/>
      <c r="ERH101" s="129"/>
      <c r="ERI101" s="129"/>
      <c r="ERJ101" s="129"/>
      <c r="ERK101" s="129"/>
      <c r="ERL101" s="129"/>
      <c r="ERM101" s="129"/>
      <c r="ERN101" s="129"/>
      <c r="ERO101" s="129"/>
      <c r="ERP101" s="129"/>
      <c r="ERQ101" s="129"/>
      <c r="ERR101" s="129"/>
      <c r="ERS101" s="129"/>
      <c r="ERT101" s="129"/>
      <c r="ERU101" s="129"/>
      <c r="ERV101" s="129"/>
      <c r="ERW101" s="129"/>
      <c r="ERX101" s="129"/>
      <c r="ERY101" s="129"/>
      <c r="ERZ101" s="129"/>
      <c r="ESA101" s="129"/>
      <c r="ESB101" s="129"/>
      <c r="ESC101" s="129"/>
      <c r="ESD101" s="129"/>
      <c r="ESE101" s="129"/>
      <c r="ESF101" s="129"/>
      <c r="ESG101" s="129"/>
      <c r="ESH101" s="129"/>
      <c r="ESI101" s="129"/>
      <c r="ESJ101" s="129"/>
      <c r="ESK101" s="129"/>
      <c r="ESL101" s="129"/>
      <c r="ESM101" s="129"/>
      <c r="ESN101" s="129"/>
      <c r="ESO101" s="129"/>
      <c r="ESP101" s="129"/>
      <c r="ESQ101" s="129"/>
      <c r="ESR101" s="129"/>
      <c r="ESS101" s="129"/>
      <c r="EST101" s="129"/>
      <c r="ESU101" s="129"/>
      <c r="ESV101" s="129"/>
      <c r="ESW101" s="129"/>
      <c r="ESX101" s="129"/>
      <c r="ESY101" s="129"/>
      <c r="ESZ101" s="129"/>
      <c r="ETA101" s="129"/>
      <c r="ETB101" s="129"/>
      <c r="ETC101" s="129"/>
      <c r="ETD101" s="129"/>
      <c r="ETE101" s="129"/>
      <c r="ETF101" s="129"/>
      <c r="ETG101" s="129"/>
      <c r="ETH101" s="129"/>
      <c r="ETI101" s="129"/>
      <c r="ETJ101" s="129"/>
      <c r="ETK101" s="129"/>
      <c r="ETL101" s="129"/>
      <c r="ETM101" s="129"/>
      <c r="ETN101" s="129"/>
      <c r="ETO101" s="129"/>
      <c r="ETP101" s="129"/>
      <c r="ETQ101" s="129"/>
      <c r="ETR101" s="129"/>
      <c r="ETS101" s="129"/>
      <c r="ETT101" s="129"/>
      <c r="ETU101" s="129"/>
      <c r="ETV101" s="129"/>
      <c r="ETW101" s="129"/>
      <c r="ETX101" s="129"/>
      <c r="ETY101" s="129"/>
      <c r="ETZ101" s="129"/>
      <c r="EUA101" s="129"/>
      <c r="EUB101" s="129"/>
      <c r="EUC101" s="129"/>
      <c r="EUD101" s="129"/>
      <c r="EUE101" s="129"/>
      <c r="EUF101" s="129"/>
      <c r="EUG101" s="129"/>
      <c r="EUH101" s="129"/>
      <c r="EUI101" s="129"/>
      <c r="EUJ101" s="129"/>
      <c r="EUK101" s="129"/>
      <c r="EUL101" s="129"/>
      <c r="EUM101" s="129"/>
      <c r="EUN101" s="129"/>
      <c r="EUO101" s="129"/>
      <c r="EUP101" s="129"/>
      <c r="EUQ101" s="129"/>
      <c r="EUR101" s="129"/>
      <c r="EUS101" s="129"/>
      <c r="EUT101" s="129"/>
      <c r="EUU101" s="129"/>
      <c r="EUV101" s="129"/>
      <c r="EUW101" s="129"/>
      <c r="EUX101" s="129"/>
      <c r="EUY101" s="129"/>
      <c r="EUZ101" s="129"/>
      <c r="EVA101" s="129"/>
      <c r="EVB101" s="129"/>
      <c r="EVC101" s="129"/>
      <c r="EVD101" s="129"/>
      <c r="EVE101" s="129"/>
      <c r="EVF101" s="129"/>
      <c r="EVG101" s="129"/>
      <c r="EVH101" s="129"/>
      <c r="EVI101" s="129"/>
      <c r="EVJ101" s="129"/>
      <c r="EVK101" s="129"/>
      <c r="EVL101" s="129"/>
      <c r="EVM101" s="129"/>
      <c r="EVN101" s="129"/>
      <c r="EVO101" s="129"/>
      <c r="EVP101" s="129"/>
      <c r="EVQ101" s="129"/>
      <c r="EVR101" s="129"/>
      <c r="EVS101" s="129"/>
      <c r="EVT101" s="129"/>
      <c r="EVU101" s="129"/>
      <c r="EVV101" s="129"/>
      <c r="EVW101" s="129"/>
      <c r="EVX101" s="129"/>
      <c r="EVY101" s="129"/>
      <c r="EVZ101" s="129"/>
      <c r="EWA101" s="129"/>
      <c r="EWB101" s="129"/>
      <c r="EWC101" s="129"/>
      <c r="EWD101" s="129"/>
      <c r="EWE101" s="129"/>
      <c r="EWF101" s="129"/>
      <c r="EWG101" s="129"/>
      <c r="EWH101" s="129"/>
      <c r="EWI101" s="129"/>
      <c r="EWJ101" s="129"/>
      <c r="EWK101" s="129"/>
      <c r="EWL101" s="129"/>
      <c r="EWM101" s="129"/>
      <c r="EWN101" s="129"/>
      <c r="EWO101" s="129"/>
      <c r="EWP101" s="129"/>
      <c r="EWQ101" s="129"/>
      <c r="EWR101" s="129"/>
      <c r="EWS101" s="129"/>
      <c r="EWT101" s="129"/>
      <c r="EWU101" s="129"/>
      <c r="EWV101" s="129"/>
      <c r="EWW101" s="129"/>
      <c r="EWX101" s="129"/>
      <c r="EWY101" s="129"/>
      <c r="EWZ101" s="129"/>
      <c r="EXA101" s="129"/>
      <c r="EXB101" s="129"/>
      <c r="EXC101" s="129"/>
      <c r="EXD101" s="129"/>
      <c r="EXE101" s="129"/>
      <c r="EXF101" s="129"/>
      <c r="EXG101" s="129"/>
      <c r="EXH101" s="129"/>
      <c r="EXI101" s="129"/>
      <c r="EXJ101" s="129"/>
      <c r="EXK101" s="129"/>
      <c r="EXL101" s="129"/>
      <c r="EXM101" s="129"/>
      <c r="EXN101" s="129"/>
      <c r="EXO101" s="129"/>
      <c r="EXP101" s="129"/>
      <c r="EXQ101" s="129"/>
      <c r="EXR101" s="129"/>
      <c r="EXS101" s="129"/>
      <c r="EXT101" s="129"/>
      <c r="EXU101" s="129"/>
      <c r="EXV101" s="129"/>
      <c r="EXW101" s="129"/>
      <c r="EXX101" s="129"/>
      <c r="EXY101" s="129"/>
      <c r="EXZ101" s="129"/>
      <c r="EYA101" s="129"/>
      <c r="EYB101" s="129"/>
      <c r="EYC101" s="129"/>
      <c r="EYD101" s="129"/>
      <c r="EYE101" s="129"/>
      <c r="EYF101" s="129"/>
      <c r="EYG101" s="129"/>
      <c r="EYH101" s="129"/>
      <c r="EYI101" s="129"/>
      <c r="EYJ101" s="129"/>
      <c r="EYK101" s="129"/>
      <c r="EYL101" s="129"/>
      <c r="EYM101" s="129"/>
      <c r="EYN101" s="129"/>
      <c r="EYO101" s="129"/>
      <c r="EYP101" s="129"/>
      <c r="EYQ101" s="129"/>
      <c r="EYR101" s="129"/>
      <c r="EYS101" s="129"/>
      <c r="EYT101" s="129"/>
      <c r="EYU101" s="129"/>
      <c r="EYV101" s="129"/>
      <c r="EYW101" s="129"/>
      <c r="EYX101" s="129"/>
      <c r="EYY101" s="129"/>
      <c r="EYZ101" s="129"/>
      <c r="EZA101" s="129"/>
      <c r="EZB101" s="129"/>
      <c r="EZC101" s="129"/>
      <c r="EZD101" s="129"/>
      <c r="EZE101" s="129"/>
      <c r="EZF101" s="129"/>
      <c r="EZG101" s="129"/>
      <c r="EZH101" s="129"/>
      <c r="EZI101" s="129"/>
      <c r="EZJ101" s="129"/>
      <c r="EZK101" s="129"/>
      <c r="EZL101" s="129"/>
      <c r="EZM101" s="129"/>
      <c r="EZN101" s="129"/>
      <c r="EZO101" s="129"/>
      <c r="EZP101" s="129"/>
      <c r="EZQ101" s="129"/>
      <c r="EZR101" s="129"/>
      <c r="EZS101" s="129"/>
      <c r="EZT101" s="129"/>
      <c r="EZU101" s="129"/>
      <c r="EZV101" s="129"/>
      <c r="EZW101" s="129"/>
      <c r="EZX101" s="129"/>
      <c r="EZY101" s="129"/>
      <c r="EZZ101" s="129"/>
      <c r="FAA101" s="129"/>
      <c r="FAB101" s="129"/>
      <c r="FAC101" s="129"/>
      <c r="FAD101" s="129"/>
      <c r="FAE101" s="129"/>
      <c r="FAF101" s="129"/>
      <c r="FAG101" s="129"/>
      <c r="FAH101" s="129"/>
      <c r="FAI101" s="129"/>
      <c r="FAJ101" s="129"/>
      <c r="FAK101" s="129"/>
      <c r="FAL101" s="129"/>
      <c r="FAM101" s="129"/>
      <c r="FAN101" s="129"/>
      <c r="FAO101" s="129"/>
      <c r="FAP101" s="129"/>
      <c r="FAQ101" s="129"/>
      <c r="FAR101" s="129"/>
      <c r="FAS101" s="129"/>
      <c r="FAT101" s="129"/>
      <c r="FAU101" s="129"/>
      <c r="FAV101" s="129"/>
      <c r="FAW101" s="129"/>
      <c r="FAX101" s="129"/>
      <c r="FAY101" s="129"/>
      <c r="FAZ101" s="129"/>
      <c r="FBA101" s="129"/>
      <c r="FBB101" s="129"/>
      <c r="FBC101" s="129"/>
      <c r="FBD101" s="129"/>
      <c r="FBE101" s="129"/>
      <c r="FBF101" s="129"/>
      <c r="FBG101" s="129"/>
      <c r="FBH101" s="129"/>
      <c r="FBI101" s="129"/>
      <c r="FBJ101" s="129"/>
      <c r="FBK101" s="129"/>
      <c r="FBL101" s="129"/>
      <c r="FBM101" s="129"/>
      <c r="FBN101" s="129"/>
      <c r="FBO101" s="129"/>
      <c r="FBP101" s="129"/>
      <c r="FBQ101" s="129"/>
      <c r="FBR101" s="129"/>
      <c r="FBS101" s="129"/>
      <c r="FBT101" s="129"/>
      <c r="FBU101" s="129"/>
      <c r="FBV101" s="129"/>
      <c r="FBW101" s="129"/>
      <c r="FBX101" s="129"/>
      <c r="FBY101" s="129"/>
      <c r="FBZ101" s="129"/>
      <c r="FCA101" s="129"/>
      <c r="FCB101" s="129"/>
      <c r="FCC101" s="129"/>
      <c r="FCD101" s="129"/>
      <c r="FCE101" s="129"/>
      <c r="FCF101" s="129"/>
      <c r="FCG101" s="129"/>
      <c r="FCH101" s="129"/>
      <c r="FCI101" s="129"/>
      <c r="FCJ101" s="129"/>
      <c r="FCK101" s="129"/>
      <c r="FCL101" s="129"/>
      <c r="FCM101" s="129"/>
      <c r="FCN101" s="129"/>
      <c r="FCO101" s="129"/>
      <c r="FCP101" s="129"/>
      <c r="FCQ101" s="129"/>
      <c r="FCR101" s="129"/>
      <c r="FCS101" s="129"/>
      <c r="FCT101" s="129"/>
      <c r="FCU101" s="129"/>
      <c r="FCV101" s="129"/>
      <c r="FCW101" s="129"/>
      <c r="FCX101" s="129"/>
      <c r="FCY101" s="129"/>
      <c r="FCZ101" s="129"/>
      <c r="FDA101" s="129"/>
      <c r="FDB101" s="129"/>
      <c r="FDC101" s="129"/>
      <c r="FDD101" s="129"/>
      <c r="FDE101" s="129"/>
      <c r="FDF101" s="129"/>
      <c r="FDG101" s="129"/>
      <c r="FDH101" s="129"/>
      <c r="FDI101" s="129"/>
      <c r="FDJ101" s="129"/>
      <c r="FDK101" s="129"/>
      <c r="FDL101" s="129"/>
      <c r="FDM101" s="129"/>
      <c r="FDN101" s="129"/>
      <c r="FDO101" s="129"/>
      <c r="FDP101" s="129"/>
      <c r="FDQ101" s="129"/>
      <c r="FDR101" s="129"/>
      <c r="FDS101" s="129"/>
      <c r="FDT101" s="129"/>
      <c r="FDU101" s="129"/>
      <c r="FDV101" s="129"/>
      <c r="FDW101" s="129"/>
      <c r="FDX101" s="129"/>
      <c r="FDY101" s="129"/>
      <c r="FDZ101" s="129"/>
      <c r="FEA101" s="129"/>
      <c r="FEB101" s="129"/>
      <c r="FEC101" s="129"/>
      <c r="FED101" s="129"/>
      <c r="FEE101" s="129"/>
      <c r="FEF101" s="129"/>
      <c r="FEG101" s="129"/>
      <c r="FEH101" s="129"/>
      <c r="FEI101" s="129"/>
      <c r="FEJ101" s="129"/>
      <c r="FEK101" s="129"/>
      <c r="FEL101" s="129"/>
      <c r="FEM101" s="129"/>
      <c r="FEN101" s="129"/>
      <c r="FEO101" s="129"/>
      <c r="FEP101" s="129"/>
      <c r="FEQ101" s="129"/>
      <c r="FER101" s="129"/>
      <c r="FES101" s="129"/>
      <c r="FET101" s="129"/>
      <c r="FEU101" s="129"/>
      <c r="FEV101" s="129"/>
      <c r="FEW101" s="129"/>
      <c r="FEX101" s="129"/>
      <c r="FEY101" s="129"/>
      <c r="FEZ101" s="129"/>
      <c r="FFA101" s="129"/>
      <c r="FFB101" s="129"/>
      <c r="FFC101" s="129"/>
      <c r="FFD101" s="129"/>
      <c r="FFE101" s="129"/>
      <c r="FFF101" s="129"/>
      <c r="FFG101" s="129"/>
      <c r="FFH101" s="129"/>
      <c r="FFI101" s="129"/>
      <c r="FFJ101" s="129"/>
      <c r="FFK101" s="129"/>
      <c r="FFL101" s="129"/>
      <c r="FFM101" s="129"/>
      <c r="FFN101" s="129"/>
      <c r="FFO101" s="129"/>
      <c r="FFP101" s="129"/>
      <c r="FFQ101" s="129"/>
      <c r="FFR101" s="129"/>
      <c r="FFS101" s="129"/>
      <c r="FFT101" s="129"/>
      <c r="FFU101" s="129"/>
      <c r="FFV101" s="129"/>
      <c r="FFW101" s="129"/>
      <c r="FFX101" s="129"/>
      <c r="FFY101" s="129"/>
      <c r="FFZ101" s="129"/>
      <c r="FGA101" s="129"/>
      <c r="FGB101" s="129"/>
      <c r="FGC101" s="129"/>
      <c r="FGD101" s="129"/>
      <c r="FGE101" s="129"/>
      <c r="FGF101" s="129"/>
      <c r="FGG101" s="129"/>
      <c r="FGH101" s="129"/>
      <c r="FGI101" s="129"/>
      <c r="FGJ101" s="129"/>
      <c r="FGK101" s="129"/>
      <c r="FGL101" s="129"/>
      <c r="FGM101" s="129"/>
      <c r="FGN101" s="129"/>
      <c r="FGO101" s="129"/>
      <c r="FGP101" s="129"/>
      <c r="FGQ101" s="129"/>
      <c r="FGR101" s="129"/>
      <c r="FGS101" s="129"/>
      <c r="FGT101" s="129"/>
      <c r="FGU101" s="129"/>
      <c r="FGV101" s="129"/>
      <c r="FGW101" s="129"/>
      <c r="FGX101" s="129"/>
      <c r="FGY101" s="129"/>
      <c r="FGZ101" s="129"/>
      <c r="FHA101" s="129"/>
      <c r="FHB101" s="129"/>
      <c r="FHC101" s="129"/>
      <c r="FHD101" s="129"/>
      <c r="FHE101" s="129"/>
      <c r="FHF101" s="129"/>
      <c r="FHG101" s="129"/>
      <c r="FHH101" s="129"/>
      <c r="FHI101" s="129"/>
      <c r="FHJ101" s="129"/>
      <c r="FHK101" s="129"/>
      <c r="FHL101" s="129"/>
      <c r="FHM101" s="129"/>
      <c r="FHN101" s="129"/>
      <c r="FHO101" s="129"/>
      <c r="FHP101" s="129"/>
      <c r="FHQ101" s="129"/>
      <c r="FHR101" s="129"/>
      <c r="FHS101" s="129"/>
      <c r="FHT101" s="129"/>
      <c r="FHU101" s="129"/>
      <c r="FHV101" s="129"/>
      <c r="FHW101" s="129"/>
      <c r="FHX101" s="129"/>
      <c r="FHY101" s="129"/>
      <c r="FHZ101" s="129"/>
      <c r="FIA101" s="129"/>
      <c r="FIB101" s="129"/>
      <c r="FIC101" s="129"/>
      <c r="FID101" s="129"/>
      <c r="FIE101" s="129"/>
      <c r="FIF101" s="129"/>
      <c r="FIG101" s="129"/>
      <c r="FIH101" s="129"/>
      <c r="FII101" s="129"/>
      <c r="FIJ101" s="129"/>
      <c r="FIK101" s="129"/>
      <c r="FIL101" s="129"/>
      <c r="FIM101" s="129"/>
      <c r="FIN101" s="129"/>
      <c r="FIO101" s="129"/>
      <c r="FIP101" s="129"/>
      <c r="FIQ101" s="129"/>
      <c r="FIR101" s="129"/>
      <c r="FIS101" s="129"/>
      <c r="FIT101" s="129"/>
      <c r="FIU101" s="129"/>
      <c r="FIV101" s="129"/>
      <c r="FIW101" s="129"/>
      <c r="FIX101" s="129"/>
      <c r="FIY101" s="129"/>
      <c r="FIZ101" s="129"/>
      <c r="FJA101" s="129"/>
      <c r="FJB101" s="129"/>
      <c r="FJC101" s="129"/>
      <c r="FJD101" s="129"/>
      <c r="FJE101" s="129"/>
      <c r="FJF101" s="129"/>
      <c r="FJG101" s="129"/>
      <c r="FJH101" s="129"/>
      <c r="FJI101" s="129"/>
      <c r="FJJ101" s="129"/>
      <c r="FJK101" s="129"/>
      <c r="FJL101" s="129"/>
      <c r="FJM101" s="129"/>
      <c r="FJN101" s="129"/>
      <c r="FJO101" s="129"/>
      <c r="FJP101" s="129"/>
      <c r="FJQ101" s="129"/>
      <c r="FJR101" s="129"/>
      <c r="FJS101" s="129"/>
      <c r="FJT101" s="129"/>
      <c r="FJU101" s="129"/>
      <c r="FJV101" s="129"/>
      <c r="FJW101" s="129"/>
      <c r="FJX101" s="129"/>
      <c r="FJY101" s="129"/>
      <c r="FJZ101" s="129"/>
      <c r="FKA101" s="129"/>
      <c r="FKB101" s="129"/>
      <c r="FKC101" s="129"/>
      <c r="FKD101" s="129"/>
      <c r="FKE101" s="129"/>
      <c r="FKF101" s="129"/>
      <c r="FKG101" s="129"/>
      <c r="FKH101" s="129"/>
      <c r="FKI101" s="129"/>
      <c r="FKJ101" s="129"/>
      <c r="FKK101" s="129"/>
      <c r="FKL101" s="129"/>
      <c r="FKM101" s="129"/>
      <c r="FKN101" s="129"/>
      <c r="FKO101" s="129"/>
      <c r="FKP101" s="129"/>
      <c r="FKQ101" s="129"/>
      <c r="FKR101" s="129"/>
      <c r="FKS101" s="129"/>
      <c r="FKT101" s="129"/>
      <c r="FKU101" s="129"/>
      <c r="FKV101" s="129"/>
      <c r="FKW101" s="129"/>
      <c r="FKX101" s="129"/>
      <c r="FKY101" s="129"/>
      <c r="FKZ101" s="129"/>
      <c r="FLA101" s="129"/>
      <c r="FLB101" s="129"/>
      <c r="FLC101" s="129"/>
      <c r="FLD101" s="129"/>
      <c r="FLE101" s="129"/>
      <c r="FLF101" s="129"/>
      <c r="FLG101" s="129"/>
      <c r="FLH101" s="129"/>
      <c r="FLI101" s="129"/>
      <c r="FLJ101" s="129"/>
      <c r="FLK101" s="129"/>
      <c r="FLL101" s="129"/>
      <c r="FLM101" s="129"/>
      <c r="FLN101" s="129"/>
      <c r="FLO101" s="129"/>
      <c r="FLP101" s="129"/>
      <c r="FLQ101" s="129"/>
      <c r="FLR101" s="129"/>
      <c r="FLS101" s="129"/>
      <c r="FLT101" s="129"/>
      <c r="FLU101" s="129"/>
      <c r="FLV101" s="129"/>
      <c r="FLW101" s="129"/>
      <c r="FLX101" s="129"/>
      <c r="FLY101" s="129"/>
      <c r="FLZ101" s="129"/>
      <c r="FMA101" s="129"/>
      <c r="FMB101" s="129"/>
      <c r="FMC101" s="129"/>
      <c r="FMD101" s="129"/>
      <c r="FME101" s="129"/>
      <c r="FMF101" s="129"/>
      <c r="FMG101" s="129"/>
      <c r="FMH101" s="129"/>
      <c r="FMI101" s="129"/>
      <c r="FMJ101" s="129"/>
      <c r="FMK101" s="129"/>
      <c r="FML101" s="129"/>
      <c r="FMM101" s="129"/>
      <c r="FMN101" s="129"/>
      <c r="FMO101" s="129"/>
      <c r="FMP101" s="129"/>
      <c r="FMQ101" s="129"/>
      <c r="FMR101" s="129"/>
      <c r="FMS101" s="129"/>
      <c r="FMT101" s="129"/>
      <c r="FMU101" s="129"/>
      <c r="FMV101" s="129"/>
      <c r="FMW101" s="129"/>
      <c r="FMX101" s="129"/>
      <c r="FMY101" s="129"/>
      <c r="FMZ101" s="129"/>
      <c r="FNA101" s="129"/>
      <c r="FNB101" s="129"/>
      <c r="FNC101" s="129"/>
      <c r="FND101" s="129"/>
      <c r="FNE101" s="129"/>
      <c r="FNF101" s="129"/>
      <c r="FNG101" s="129"/>
      <c r="FNH101" s="129"/>
      <c r="FNI101" s="129"/>
      <c r="FNJ101" s="129"/>
      <c r="FNK101" s="129"/>
      <c r="FNL101" s="129"/>
      <c r="FNM101" s="129"/>
      <c r="FNN101" s="129"/>
      <c r="FNO101" s="129"/>
      <c r="FNP101" s="129"/>
      <c r="FNQ101" s="129"/>
      <c r="FNR101" s="129"/>
      <c r="FNS101" s="129"/>
      <c r="FNT101" s="129"/>
      <c r="FNU101" s="129"/>
      <c r="FNV101" s="129"/>
      <c r="FNW101" s="129"/>
      <c r="FNX101" s="129"/>
      <c r="FNY101" s="129"/>
      <c r="FNZ101" s="129"/>
      <c r="FOA101" s="129"/>
      <c r="FOB101" s="129"/>
      <c r="FOC101" s="129"/>
      <c r="FOD101" s="129"/>
      <c r="FOE101" s="129"/>
      <c r="FOF101" s="129"/>
      <c r="FOG101" s="129"/>
      <c r="FOH101" s="129"/>
      <c r="FOI101" s="129"/>
      <c r="FOJ101" s="129"/>
      <c r="FOK101" s="129"/>
      <c r="FOL101" s="129"/>
      <c r="FOM101" s="129"/>
      <c r="FON101" s="129"/>
      <c r="FOO101" s="129"/>
      <c r="FOP101" s="129"/>
      <c r="FOQ101" s="129"/>
      <c r="FOR101" s="129"/>
      <c r="FOS101" s="129"/>
      <c r="FOT101" s="129"/>
      <c r="FOU101" s="129"/>
      <c r="FOV101" s="129"/>
      <c r="FOW101" s="129"/>
      <c r="FOX101" s="129"/>
      <c r="FOY101" s="129"/>
      <c r="FOZ101" s="129"/>
      <c r="FPA101" s="129"/>
      <c r="FPB101" s="129"/>
      <c r="FPC101" s="129"/>
      <c r="FPD101" s="129"/>
      <c r="FPE101" s="129"/>
      <c r="FPF101" s="129"/>
      <c r="FPG101" s="129"/>
      <c r="FPH101" s="129"/>
      <c r="FPI101" s="129"/>
      <c r="FPJ101" s="129"/>
      <c r="FPK101" s="129"/>
      <c r="FPL101" s="129"/>
      <c r="FPM101" s="129"/>
      <c r="FPN101" s="129"/>
      <c r="FPO101" s="129"/>
      <c r="FPP101" s="129"/>
      <c r="FPQ101" s="129"/>
      <c r="FPR101" s="129"/>
      <c r="FPS101" s="129"/>
      <c r="FPT101" s="129"/>
      <c r="FPU101" s="129"/>
      <c r="FPV101" s="129"/>
      <c r="FPW101" s="129"/>
      <c r="FPX101" s="129"/>
      <c r="FPY101" s="129"/>
      <c r="FPZ101" s="129"/>
      <c r="FQA101" s="129"/>
      <c r="FQB101" s="129"/>
      <c r="FQC101" s="129"/>
      <c r="FQD101" s="129"/>
      <c r="FQE101" s="129"/>
      <c r="FQF101" s="129"/>
      <c r="FQG101" s="129"/>
      <c r="FQH101" s="129"/>
      <c r="FQI101" s="129"/>
      <c r="FQJ101" s="129"/>
      <c r="FQK101" s="129"/>
      <c r="FQL101" s="129"/>
      <c r="FQM101" s="129"/>
      <c r="FQN101" s="129"/>
      <c r="FQO101" s="129"/>
      <c r="FQP101" s="129"/>
      <c r="FQQ101" s="129"/>
      <c r="FQR101" s="129"/>
      <c r="FQS101" s="129"/>
      <c r="FQT101" s="129"/>
      <c r="FQU101" s="129"/>
      <c r="FQV101" s="129"/>
      <c r="FQW101" s="129"/>
      <c r="FQX101" s="129"/>
      <c r="FQY101" s="129"/>
      <c r="FQZ101" s="129"/>
      <c r="FRA101" s="129"/>
      <c r="FRB101" s="129"/>
      <c r="FRC101" s="129"/>
      <c r="FRD101" s="129"/>
      <c r="FRE101" s="129"/>
      <c r="FRF101" s="129"/>
      <c r="FRG101" s="129"/>
      <c r="FRH101" s="129"/>
      <c r="FRI101" s="129"/>
      <c r="FRJ101" s="129"/>
      <c r="FRK101" s="129"/>
      <c r="FRL101" s="129"/>
      <c r="FRM101" s="129"/>
      <c r="FRN101" s="129"/>
      <c r="FRO101" s="129"/>
      <c r="FRP101" s="129"/>
      <c r="FRQ101" s="129"/>
      <c r="FRR101" s="129"/>
      <c r="FRS101" s="129"/>
      <c r="FRT101" s="129"/>
      <c r="FRU101" s="129"/>
      <c r="FRV101" s="129"/>
      <c r="FRW101" s="129"/>
      <c r="FRX101" s="129"/>
      <c r="FRY101" s="129"/>
      <c r="FRZ101" s="129"/>
      <c r="FSA101" s="129"/>
      <c r="FSB101" s="129"/>
      <c r="FSC101" s="129"/>
      <c r="FSD101" s="129"/>
      <c r="FSE101" s="129"/>
      <c r="FSF101" s="129"/>
      <c r="FSG101" s="129"/>
      <c r="FSH101" s="129"/>
      <c r="FSI101" s="129"/>
      <c r="FSJ101" s="129"/>
      <c r="FSK101" s="129"/>
      <c r="FSL101" s="129"/>
      <c r="FSM101" s="129"/>
      <c r="FSN101" s="129"/>
      <c r="FSO101" s="129"/>
      <c r="FSP101" s="129"/>
      <c r="FSQ101" s="129"/>
      <c r="FSR101" s="129"/>
      <c r="FSS101" s="129"/>
      <c r="FST101" s="129"/>
      <c r="FSU101" s="129"/>
      <c r="FSV101" s="129"/>
      <c r="FSW101" s="129"/>
      <c r="FSX101" s="129"/>
      <c r="FSY101" s="129"/>
      <c r="FSZ101" s="129"/>
      <c r="FTA101" s="129"/>
      <c r="FTB101" s="129"/>
      <c r="FTC101" s="129"/>
      <c r="FTD101" s="129"/>
      <c r="FTE101" s="129"/>
      <c r="FTF101" s="129"/>
      <c r="FTG101" s="129"/>
      <c r="FTH101" s="129"/>
      <c r="FTI101" s="129"/>
      <c r="FTJ101" s="129"/>
      <c r="FTK101" s="129"/>
      <c r="FTL101" s="129"/>
      <c r="FTM101" s="129"/>
      <c r="FTN101" s="129"/>
      <c r="FTO101" s="129"/>
      <c r="FTP101" s="129"/>
      <c r="FTQ101" s="129"/>
      <c r="FTR101" s="129"/>
      <c r="FTS101" s="129"/>
      <c r="FTT101" s="129"/>
      <c r="FTU101" s="129"/>
      <c r="FTV101" s="129"/>
      <c r="FTW101" s="129"/>
      <c r="FTX101" s="129"/>
      <c r="FTY101" s="129"/>
      <c r="FTZ101" s="129"/>
      <c r="FUA101" s="129"/>
      <c r="FUB101" s="129"/>
      <c r="FUC101" s="129"/>
      <c r="FUD101" s="129"/>
      <c r="FUE101" s="129"/>
      <c r="FUF101" s="129"/>
      <c r="FUG101" s="129"/>
      <c r="FUH101" s="129"/>
      <c r="FUI101" s="129"/>
      <c r="FUJ101" s="129"/>
      <c r="FUK101" s="129"/>
      <c r="FUL101" s="129"/>
      <c r="FUM101" s="129"/>
      <c r="FUN101" s="129"/>
      <c r="FUO101" s="129"/>
      <c r="FUP101" s="129"/>
      <c r="FUQ101" s="129"/>
      <c r="FUR101" s="129"/>
      <c r="FUS101" s="129"/>
      <c r="FUT101" s="129"/>
      <c r="FUU101" s="129"/>
      <c r="FUV101" s="129"/>
      <c r="FUW101" s="129"/>
      <c r="FUX101" s="129"/>
      <c r="FUY101" s="129"/>
      <c r="FUZ101" s="129"/>
      <c r="FVA101" s="129"/>
      <c r="FVB101" s="129"/>
      <c r="FVC101" s="129"/>
      <c r="FVD101" s="129"/>
      <c r="FVE101" s="129"/>
      <c r="FVF101" s="129"/>
      <c r="FVG101" s="129"/>
      <c r="FVH101" s="129"/>
      <c r="FVI101" s="129"/>
      <c r="FVJ101" s="129"/>
      <c r="FVK101" s="129"/>
      <c r="FVL101" s="129"/>
      <c r="FVM101" s="129"/>
      <c r="FVN101" s="129"/>
      <c r="FVO101" s="129"/>
      <c r="FVP101" s="129"/>
      <c r="FVQ101" s="129"/>
      <c r="FVR101" s="129"/>
      <c r="FVS101" s="129"/>
      <c r="FVT101" s="129"/>
      <c r="FVU101" s="129"/>
      <c r="FVV101" s="129"/>
      <c r="FVW101" s="129"/>
      <c r="FVX101" s="129"/>
      <c r="FVY101" s="129"/>
      <c r="FVZ101" s="129"/>
      <c r="FWA101" s="129"/>
      <c r="FWB101" s="129"/>
      <c r="FWC101" s="129"/>
      <c r="FWD101" s="129"/>
      <c r="FWE101" s="129"/>
      <c r="FWF101" s="129"/>
      <c r="FWG101" s="129"/>
      <c r="FWH101" s="129"/>
      <c r="FWI101" s="129"/>
      <c r="FWJ101" s="129"/>
      <c r="FWK101" s="129"/>
      <c r="FWL101" s="129"/>
      <c r="FWM101" s="129"/>
      <c r="FWN101" s="129"/>
      <c r="FWO101" s="129"/>
      <c r="FWP101" s="129"/>
      <c r="FWQ101" s="129"/>
      <c r="FWR101" s="129"/>
      <c r="FWS101" s="129"/>
      <c r="FWT101" s="129"/>
      <c r="FWU101" s="129"/>
      <c r="FWV101" s="129"/>
      <c r="FWW101" s="129"/>
      <c r="FWX101" s="129"/>
      <c r="FWY101" s="129"/>
      <c r="FWZ101" s="129"/>
      <c r="FXA101" s="129"/>
      <c r="FXB101" s="129"/>
      <c r="FXC101" s="129"/>
      <c r="FXD101" s="129"/>
      <c r="FXE101" s="129"/>
      <c r="FXF101" s="129"/>
      <c r="FXG101" s="129"/>
      <c r="FXH101" s="129"/>
      <c r="FXI101" s="129"/>
      <c r="FXJ101" s="129"/>
      <c r="FXK101" s="129"/>
      <c r="FXL101" s="129"/>
      <c r="FXM101" s="129"/>
      <c r="FXN101" s="129"/>
      <c r="FXO101" s="129"/>
      <c r="FXP101" s="129"/>
      <c r="FXQ101" s="129"/>
      <c r="FXR101" s="129"/>
      <c r="FXS101" s="129"/>
      <c r="FXT101" s="129"/>
      <c r="FXU101" s="129"/>
      <c r="FXV101" s="129"/>
      <c r="FXW101" s="129"/>
      <c r="FXX101" s="129"/>
      <c r="FXY101" s="129"/>
      <c r="FXZ101" s="129"/>
      <c r="FYA101" s="129"/>
      <c r="FYB101" s="129"/>
      <c r="FYC101" s="129"/>
      <c r="FYD101" s="129"/>
      <c r="FYE101" s="129"/>
      <c r="FYF101" s="129"/>
      <c r="FYG101" s="129"/>
      <c r="FYH101" s="129"/>
      <c r="FYI101" s="129"/>
      <c r="FYJ101" s="129"/>
      <c r="FYK101" s="129"/>
      <c r="FYL101" s="129"/>
      <c r="FYM101" s="129"/>
      <c r="FYN101" s="129"/>
      <c r="FYO101" s="129"/>
      <c r="FYP101" s="129"/>
      <c r="FYQ101" s="129"/>
      <c r="FYR101" s="129"/>
      <c r="FYS101" s="129"/>
      <c r="FYT101" s="129"/>
      <c r="FYU101" s="129"/>
      <c r="FYV101" s="129"/>
      <c r="FYW101" s="129"/>
      <c r="FYX101" s="129"/>
      <c r="FYY101" s="129"/>
      <c r="FYZ101" s="129"/>
      <c r="FZA101" s="129"/>
      <c r="FZB101" s="129"/>
      <c r="FZC101" s="129"/>
      <c r="FZD101" s="129"/>
      <c r="FZE101" s="129"/>
      <c r="FZF101" s="129"/>
      <c r="FZG101" s="129"/>
      <c r="FZH101" s="129"/>
      <c r="FZI101" s="129"/>
      <c r="FZJ101" s="129"/>
      <c r="FZK101" s="129"/>
      <c r="FZL101" s="129"/>
      <c r="FZM101" s="129"/>
      <c r="FZN101" s="129"/>
      <c r="FZO101" s="129"/>
      <c r="FZP101" s="129"/>
      <c r="FZQ101" s="129"/>
      <c r="FZR101" s="129"/>
      <c r="FZS101" s="129"/>
      <c r="FZT101" s="129"/>
      <c r="FZU101" s="129"/>
      <c r="FZV101" s="129"/>
      <c r="FZW101" s="129"/>
      <c r="FZX101" s="129"/>
      <c r="FZY101" s="129"/>
      <c r="FZZ101" s="129"/>
      <c r="GAA101" s="129"/>
      <c r="GAB101" s="129"/>
      <c r="GAC101" s="129"/>
      <c r="GAD101" s="129"/>
      <c r="GAE101" s="129"/>
      <c r="GAF101" s="129"/>
      <c r="GAG101" s="129"/>
      <c r="GAH101" s="129"/>
      <c r="GAI101" s="129"/>
      <c r="GAJ101" s="129"/>
      <c r="GAK101" s="129"/>
      <c r="GAL101" s="129"/>
      <c r="GAM101" s="129"/>
      <c r="GAN101" s="129"/>
      <c r="GAO101" s="129"/>
      <c r="GAP101" s="129"/>
      <c r="GAQ101" s="129"/>
      <c r="GAR101" s="129"/>
      <c r="GAS101" s="129"/>
      <c r="GAT101" s="129"/>
      <c r="GAU101" s="129"/>
      <c r="GAV101" s="129"/>
      <c r="GAW101" s="129"/>
      <c r="GAX101" s="129"/>
      <c r="GAY101" s="129"/>
      <c r="GAZ101" s="129"/>
      <c r="GBA101" s="129"/>
      <c r="GBB101" s="129"/>
      <c r="GBC101" s="129"/>
      <c r="GBD101" s="129"/>
      <c r="GBE101" s="129"/>
      <c r="GBF101" s="129"/>
      <c r="GBG101" s="129"/>
      <c r="GBH101" s="129"/>
      <c r="GBI101" s="129"/>
      <c r="GBJ101" s="129"/>
      <c r="GBK101" s="129"/>
      <c r="GBL101" s="129"/>
      <c r="GBM101" s="129"/>
      <c r="GBN101" s="129"/>
      <c r="GBO101" s="129"/>
      <c r="GBP101" s="129"/>
      <c r="GBQ101" s="129"/>
      <c r="GBR101" s="129"/>
      <c r="GBS101" s="129"/>
      <c r="GBT101" s="129"/>
      <c r="GBU101" s="129"/>
      <c r="GBV101" s="129"/>
      <c r="GBW101" s="129"/>
      <c r="GBX101" s="129"/>
      <c r="GBY101" s="129"/>
      <c r="GBZ101" s="129"/>
      <c r="GCA101" s="129"/>
      <c r="GCB101" s="129"/>
      <c r="GCC101" s="129"/>
      <c r="GCD101" s="129"/>
      <c r="GCE101" s="129"/>
      <c r="GCF101" s="129"/>
      <c r="GCG101" s="129"/>
      <c r="GCH101" s="129"/>
      <c r="GCI101" s="129"/>
      <c r="GCJ101" s="129"/>
      <c r="GCK101" s="129"/>
      <c r="GCL101" s="129"/>
      <c r="GCM101" s="129"/>
      <c r="GCN101" s="129"/>
      <c r="GCO101" s="129"/>
      <c r="GCP101" s="129"/>
      <c r="GCQ101" s="129"/>
      <c r="GCR101" s="129"/>
      <c r="GCS101" s="129"/>
      <c r="GCT101" s="129"/>
      <c r="GCU101" s="129"/>
      <c r="GCV101" s="129"/>
      <c r="GCW101" s="129"/>
      <c r="GCX101" s="129"/>
      <c r="GCY101" s="129"/>
      <c r="GCZ101" s="129"/>
      <c r="GDA101" s="129"/>
      <c r="GDB101" s="129"/>
      <c r="GDC101" s="129"/>
      <c r="GDD101" s="129"/>
      <c r="GDE101" s="129"/>
      <c r="GDF101" s="129"/>
      <c r="GDG101" s="129"/>
      <c r="GDH101" s="129"/>
      <c r="GDI101" s="129"/>
      <c r="GDJ101" s="129"/>
      <c r="GDK101" s="129"/>
      <c r="GDL101" s="129"/>
      <c r="GDM101" s="129"/>
      <c r="GDN101" s="129"/>
      <c r="GDO101" s="129"/>
      <c r="GDP101" s="129"/>
      <c r="GDQ101" s="129"/>
      <c r="GDR101" s="129"/>
      <c r="GDS101" s="129"/>
      <c r="GDT101" s="129"/>
      <c r="GDU101" s="129"/>
      <c r="GDV101" s="129"/>
      <c r="GDW101" s="129"/>
      <c r="GDX101" s="129"/>
      <c r="GDY101" s="129"/>
      <c r="GDZ101" s="129"/>
      <c r="GEA101" s="129"/>
      <c r="GEB101" s="129"/>
      <c r="GEC101" s="129"/>
      <c r="GED101" s="129"/>
      <c r="GEE101" s="129"/>
      <c r="GEF101" s="129"/>
      <c r="GEG101" s="129"/>
      <c r="GEH101" s="129"/>
      <c r="GEI101" s="129"/>
      <c r="GEJ101" s="129"/>
      <c r="GEK101" s="129"/>
      <c r="GEL101" s="129"/>
      <c r="GEM101" s="129"/>
      <c r="GEN101" s="129"/>
      <c r="GEO101" s="129"/>
      <c r="GEP101" s="129"/>
      <c r="GEQ101" s="129"/>
      <c r="GER101" s="129"/>
      <c r="GES101" s="129"/>
      <c r="GET101" s="129"/>
      <c r="GEU101" s="129"/>
      <c r="GEV101" s="129"/>
      <c r="GEW101" s="129"/>
      <c r="GEX101" s="129"/>
      <c r="GEY101" s="129"/>
      <c r="GEZ101" s="129"/>
      <c r="GFA101" s="129"/>
      <c r="GFB101" s="129"/>
      <c r="GFC101" s="129"/>
      <c r="GFD101" s="129"/>
      <c r="GFE101" s="129"/>
      <c r="GFF101" s="129"/>
      <c r="GFG101" s="129"/>
      <c r="GFH101" s="129"/>
      <c r="GFI101" s="129"/>
      <c r="GFJ101" s="129"/>
      <c r="GFK101" s="129"/>
      <c r="GFL101" s="129"/>
      <c r="GFM101" s="129"/>
      <c r="GFN101" s="129"/>
      <c r="GFO101" s="129"/>
      <c r="GFP101" s="129"/>
      <c r="GFQ101" s="129"/>
      <c r="GFR101" s="129"/>
      <c r="GFS101" s="129"/>
      <c r="GFT101" s="129"/>
      <c r="GFU101" s="129"/>
      <c r="GFV101" s="129"/>
      <c r="GFW101" s="129"/>
      <c r="GFX101" s="129"/>
      <c r="GFY101" s="129"/>
      <c r="GFZ101" s="129"/>
      <c r="GGA101" s="129"/>
      <c r="GGB101" s="129"/>
      <c r="GGC101" s="129"/>
      <c r="GGD101" s="129"/>
      <c r="GGE101" s="129"/>
      <c r="GGF101" s="129"/>
      <c r="GGG101" s="129"/>
      <c r="GGH101" s="129"/>
      <c r="GGI101" s="129"/>
      <c r="GGJ101" s="129"/>
      <c r="GGK101" s="129"/>
      <c r="GGL101" s="129"/>
      <c r="GGM101" s="129"/>
      <c r="GGN101" s="129"/>
      <c r="GGO101" s="129"/>
      <c r="GGP101" s="129"/>
      <c r="GGQ101" s="129"/>
      <c r="GGR101" s="129"/>
      <c r="GGS101" s="129"/>
      <c r="GGT101" s="129"/>
      <c r="GGU101" s="129"/>
      <c r="GGV101" s="129"/>
      <c r="GGW101" s="129"/>
      <c r="GGX101" s="129"/>
      <c r="GGY101" s="129"/>
      <c r="GGZ101" s="129"/>
      <c r="GHA101" s="129"/>
      <c r="GHB101" s="129"/>
      <c r="GHC101" s="129"/>
      <c r="GHD101" s="129"/>
      <c r="GHE101" s="129"/>
      <c r="GHF101" s="129"/>
      <c r="GHG101" s="129"/>
      <c r="GHH101" s="129"/>
      <c r="GHI101" s="129"/>
      <c r="GHJ101" s="129"/>
      <c r="GHK101" s="129"/>
      <c r="GHL101" s="129"/>
      <c r="GHM101" s="129"/>
      <c r="GHN101" s="129"/>
      <c r="GHO101" s="129"/>
      <c r="GHP101" s="129"/>
      <c r="GHQ101" s="129"/>
      <c r="GHR101" s="129"/>
      <c r="GHS101" s="129"/>
      <c r="GHT101" s="129"/>
      <c r="GHU101" s="129"/>
      <c r="GHV101" s="129"/>
      <c r="GHW101" s="129"/>
      <c r="GHX101" s="129"/>
      <c r="GHY101" s="129"/>
      <c r="GHZ101" s="129"/>
      <c r="GIA101" s="129"/>
      <c r="GIB101" s="129"/>
      <c r="GIC101" s="129"/>
      <c r="GID101" s="129"/>
      <c r="GIE101" s="129"/>
      <c r="GIF101" s="129"/>
      <c r="GIG101" s="129"/>
      <c r="GIH101" s="129"/>
      <c r="GII101" s="129"/>
      <c r="GIJ101" s="129"/>
      <c r="GIK101" s="129"/>
      <c r="GIL101" s="129"/>
      <c r="GIM101" s="129"/>
      <c r="GIN101" s="129"/>
      <c r="GIO101" s="129"/>
      <c r="GIP101" s="129"/>
      <c r="GIQ101" s="129"/>
      <c r="GIR101" s="129"/>
      <c r="GIS101" s="129"/>
      <c r="GIT101" s="129"/>
      <c r="GIU101" s="129"/>
      <c r="GIV101" s="129"/>
      <c r="GIW101" s="129"/>
      <c r="GIX101" s="129"/>
      <c r="GIY101" s="129"/>
      <c r="GIZ101" s="129"/>
      <c r="GJA101" s="129"/>
      <c r="GJB101" s="129"/>
      <c r="GJC101" s="129"/>
      <c r="GJD101" s="129"/>
      <c r="GJE101" s="129"/>
      <c r="GJF101" s="129"/>
      <c r="GJG101" s="129"/>
      <c r="GJH101" s="129"/>
      <c r="GJI101" s="129"/>
      <c r="GJJ101" s="129"/>
      <c r="GJK101" s="129"/>
      <c r="GJL101" s="129"/>
      <c r="GJM101" s="129"/>
      <c r="GJN101" s="129"/>
      <c r="GJO101" s="129"/>
      <c r="GJP101" s="129"/>
      <c r="GJQ101" s="129"/>
      <c r="GJR101" s="129"/>
      <c r="GJS101" s="129"/>
      <c r="GJT101" s="129"/>
      <c r="GJU101" s="129"/>
      <c r="GJV101" s="129"/>
      <c r="GJW101" s="129"/>
      <c r="GJX101" s="129"/>
      <c r="GJY101" s="129"/>
      <c r="GJZ101" s="129"/>
      <c r="GKA101" s="129"/>
      <c r="GKB101" s="129"/>
      <c r="GKC101" s="129"/>
      <c r="GKD101" s="129"/>
      <c r="GKE101" s="129"/>
      <c r="GKF101" s="129"/>
      <c r="GKG101" s="129"/>
      <c r="GKH101" s="129"/>
      <c r="GKI101" s="129"/>
      <c r="GKJ101" s="129"/>
      <c r="GKK101" s="129"/>
      <c r="GKL101" s="129"/>
      <c r="GKM101" s="129"/>
      <c r="GKN101" s="129"/>
      <c r="GKO101" s="129"/>
      <c r="GKP101" s="129"/>
      <c r="GKQ101" s="129"/>
      <c r="GKR101" s="129"/>
      <c r="GKS101" s="129"/>
      <c r="GKT101" s="129"/>
      <c r="GKU101" s="129"/>
      <c r="GKV101" s="129"/>
      <c r="GKW101" s="129"/>
      <c r="GKX101" s="129"/>
      <c r="GKY101" s="129"/>
      <c r="GKZ101" s="129"/>
      <c r="GLA101" s="129"/>
      <c r="GLB101" s="129"/>
      <c r="GLC101" s="129"/>
      <c r="GLD101" s="129"/>
      <c r="GLE101" s="129"/>
      <c r="GLF101" s="129"/>
      <c r="GLG101" s="129"/>
      <c r="GLH101" s="129"/>
      <c r="GLI101" s="129"/>
      <c r="GLJ101" s="129"/>
      <c r="GLK101" s="129"/>
      <c r="GLL101" s="129"/>
      <c r="GLM101" s="129"/>
      <c r="GLN101" s="129"/>
      <c r="GLO101" s="129"/>
      <c r="GLP101" s="129"/>
      <c r="GLQ101" s="129"/>
      <c r="GLR101" s="129"/>
      <c r="GLS101" s="129"/>
      <c r="GLT101" s="129"/>
      <c r="GLU101" s="129"/>
      <c r="GLV101" s="129"/>
      <c r="GLW101" s="129"/>
      <c r="GLX101" s="129"/>
      <c r="GLY101" s="129"/>
      <c r="GLZ101" s="129"/>
      <c r="GMA101" s="129"/>
      <c r="GMB101" s="129"/>
      <c r="GMC101" s="129"/>
      <c r="GMD101" s="129"/>
      <c r="GME101" s="129"/>
      <c r="GMF101" s="129"/>
      <c r="GMG101" s="129"/>
      <c r="GMH101" s="129"/>
      <c r="GMI101" s="129"/>
      <c r="GMJ101" s="129"/>
      <c r="GMK101" s="129"/>
      <c r="GML101" s="129"/>
      <c r="GMM101" s="129"/>
      <c r="GMN101" s="129"/>
      <c r="GMO101" s="129"/>
      <c r="GMP101" s="129"/>
      <c r="GMQ101" s="129"/>
      <c r="GMR101" s="129"/>
      <c r="GMS101" s="129"/>
      <c r="GMT101" s="129"/>
      <c r="GMU101" s="129"/>
      <c r="GMV101" s="129"/>
      <c r="GMW101" s="129"/>
      <c r="GMX101" s="129"/>
      <c r="GMY101" s="129"/>
      <c r="GMZ101" s="129"/>
      <c r="GNA101" s="129"/>
      <c r="GNB101" s="129"/>
      <c r="GNC101" s="129"/>
      <c r="GND101" s="129"/>
      <c r="GNE101" s="129"/>
      <c r="GNF101" s="129"/>
      <c r="GNG101" s="129"/>
      <c r="GNH101" s="129"/>
      <c r="GNI101" s="129"/>
      <c r="GNJ101" s="129"/>
      <c r="GNK101" s="129"/>
      <c r="GNL101" s="129"/>
      <c r="GNM101" s="129"/>
      <c r="GNN101" s="129"/>
      <c r="GNO101" s="129"/>
      <c r="GNP101" s="129"/>
      <c r="GNQ101" s="129"/>
      <c r="GNR101" s="129"/>
      <c r="GNS101" s="129"/>
      <c r="GNT101" s="129"/>
      <c r="GNU101" s="129"/>
      <c r="GNV101" s="129"/>
      <c r="GNW101" s="129"/>
      <c r="GNX101" s="129"/>
      <c r="GNY101" s="129"/>
      <c r="GNZ101" s="129"/>
      <c r="GOA101" s="129"/>
      <c r="GOB101" s="129"/>
      <c r="GOC101" s="129"/>
      <c r="GOD101" s="129"/>
      <c r="GOE101" s="129"/>
      <c r="GOF101" s="129"/>
      <c r="GOG101" s="129"/>
      <c r="GOH101" s="129"/>
      <c r="GOI101" s="129"/>
      <c r="GOJ101" s="129"/>
      <c r="GOK101" s="129"/>
      <c r="GOL101" s="129"/>
      <c r="GOM101" s="129"/>
      <c r="GON101" s="129"/>
      <c r="GOO101" s="129"/>
      <c r="GOP101" s="129"/>
      <c r="GOQ101" s="129"/>
      <c r="GOR101" s="129"/>
      <c r="GOS101" s="129"/>
      <c r="GOT101" s="129"/>
      <c r="GOU101" s="129"/>
      <c r="GOV101" s="129"/>
      <c r="GOW101" s="129"/>
      <c r="GOX101" s="129"/>
      <c r="GOY101" s="129"/>
      <c r="GOZ101" s="129"/>
      <c r="GPA101" s="129"/>
      <c r="GPB101" s="129"/>
      <c r="GPC101" s="129"/>
      <c r="GPD101" s="129"/>
      <c r="GPE101" s="129"/>
      <c r="GPF101" s="129"/>
      <c r="GPG101" s="129"/>
      <c r="GPH101" s="129"/>
      <c r="GPI101" s="129"/>
      <c r="GPJ101" s="129"/>
      <c r="GPK101" s="129"/>
      <c r="GPL101" s="129"/>
      <c r="GPM101" s="129"/>
      <c r="GPN101" s="129"/>
      <c r="GPO101" s="129"/>
      <c r="GPP101" s="129"/>
      <c r="GPQ101" s="129"/>
      <c r="GPR101" s="129"/>
      <c r="GPS101" s="129"/>
      <c r="GPT101" s="129"/>
      <c r="GPU101" s="129"/>
      <c r="GPV101" s="129"/>
      <c r="GPW101" s="129"/>
      <c r="GPX101" s="129"/>
      <c r="GPY101" s="129"/>
      <c r="GPZ101" s="129"/>
      <c r="GQA101" s="129"/>
      <c r="GQB101" s="129"/>
      <c r="GQC101" s="129"/>
      <c r="GQD101" s="129"/>
      <c r="GQE101" s="129"/>
      <c r="GQF101" s="129"/>
      <c r="GQG101" s="129"/>
      <c r="GQH101" s="129"/>
      <c r="GQI101" s="129"/>
      <c r="GQJ101" s="129"/>
      <c r="GQK101" s="129"/>
      <c r="GQL101" s="129"/>
      <c r="GQM101" s="129"/>
      <c r="GQN101" s="129"/>
      <c r="GQO101" s="129"/>
      <c r="GQP101" s="129"/>
      <c r="GQQ101" s="129"/>
      <c r="GQR101" s="129"/>
      <c r="GQS101" s="129"/>
      <c r="GQT101" s="129"/>
      <c r="GQU101" s="129"/>
      <c r="GQV101" s="129"/>
      <c r="GQW101" s="129"/>
      <c r="GQX101" s="129"/>
      <c r="GQY101" s="129"/>
      <c r="GQZ101" s="129"/>
      <c r="GRA101" s="129"/>
      <c r="GRB101" s="129"/>
      <c r="GRC101" s="129"/>
      <c r="GRD101" s="129"/>
      <c r="GRE101" s="129"/>
      <c r="GRF101" s="129"/>
      <c r="GRG101" s="129"/>
      <c r="GRH101" s="129"/>
      <c r="GRI101" s="129"/>
      <c r="GRJ101" s="129"/>
      <c r="GRK101" s="129"/>
      <c r="GRL101" s="129"/>
      <c r="GRM101" s="129"/>
      <c r="GRN101" s="129"/>
      <c r="GRO101" s="129"/>
      <c r="GRP101" s="129"/>
      <c r="GRQ101" s="129"/>
      <c r="GRR101" s="129"/>
      <c r="GRS101" s="129"/>
      <c r="GRT101" s="129"/>
      <c r="GRU101" s="129"/>
      <c r="GRV101" s="129"/>
      <c r="GRW101" s="129"/>
      <c r="GRX101" s="129"/>
      <c r="GRY101" s="129"/>
      <c r="GRZ101" s="129"/>
      <c r="GSA101" s="129"/>
      <c r="GSB101" s="129"/>
      <c r="GSC101" s="129"/>
      <c r="GSD101" s="129"/>
      <c r="GSE101" s="129"/>
      <c r="GSF101" s="129"/>
      <c r="GSG101" s="129"/>
      <c r="GSH101" s="129"/>
      <c r="GSI101" s="129"/>
      <c r="GSJ101" s="129"/>
      <c r="GSK101" s="129"/>
      <c r="GSL101" s="129"/>
      <c r="GSM101" s="129"/>
      <c r="GSN101" s="129"/>
      <c r="GSO101" s="129"/>
      <c r="GSP101" s="129"/>
      <c r="GSQ101" s="129"/>
      <c r="GSR101" s="129"/>
      <c r="GSS101" s="129"/>
      <c r="GST101" s="129"/>
      <c r="GSU101" s="129"/>
      <c r="GSV101" s="129"/>
      <c r="GSW101" s="129"/>
      <c r="GSX101" s="129"/>
      <c r="GSY101" s="129"/>
      <c r="GSZ101" s="129"/>
      <c r="GTA101" s="129"/>
      <c r="GTB101" s="129"/>
      <c r="GTC101" s="129"/>
      <c r="GTD101" s="129"/>
      <c r="GTE101" s="129"/>
      <c r="GTF101" s="129"/>
      <c r="GTG101" s="129"/>
      <c r="GTH101" s="129"/>
      <c r="GTI101" s="129"/>
      <c r="GTJ101" s="129"/>
      <c r="GTK101" s="129"/>
      <c r="GTL101" s="129"/>
      <c r="GTM101" s="129"/>
      <c r="GTN101" s="129"/>
      <c r="GTO101" s="129"/>
      <c r="GTP101" s="129"/>
      <c r="GTQ101" s="129"/>
      <c r="GTR101" s="129"/>
      <c r="GTS101" s="129"/>
      <c r="GTT101" s="129"/>
      <c r="GTU101" s="129"/>
      <c r="GTV101" s="129"/>
      <c r="GTW101" s="129"/>
      <c r="GTX101" s="129"/>
      <c r="GTY101" s="129"/>
      <c r="GTZ101" s="129"/>
      <c r="GUA101" s="129"/>
      <c r="GUB101" s="129"/>
      <c r="GUC101" s="129"/>
      <c r="GUD101" s="129"/>
      <c r="GUE101" s="129"/>
      <c r="GUF101" s="129"/>
      <c r="GUG101" s="129"/>
      <c r="GUH101" s="129"/>
      <c r="GUI101" s="129"/>
      <c r="GUJ101" s="129"/>
      <c r="GUK101" s="129"/>
      <c r="GUL101" s="129"/>
      <c r="GUM101" s="129"/>
      <c r="GUN101" s="129"/>
      <c r="GUO101" s="129"/>
      <c r="GUP101" s="129"/>
      <c r="GUQ101" s="129"/>
      <c r="GUR101" s="129"/>
      <c r="GUS101" s="129"/>
      <c r="GUT101" s="129"/>
      <c r="GUU101" s="129"/>
      <c r="GUV101" s="129"/>
      <c r="GUW101" s="129"/>
      <c r="GUX101" s="129"/>
      <c r="GUY101" s="129"/>
      <c r="GUZ101" s="129"/>
      <c r="GVA101" s="129"/>
      <c r="GVB101" s="129"/>
      <c r="GVC101" s="129"/>
      <c r="GVD101" s="129"/>
      <c r="GVE101" s="129"/>
      <c r="GVF101" s="129"/>
      <c r="GVG101" s="129"/>
      <c r="GVH101" s="129"/>
      <c r="GVI101" s="129"/>
      <c r="GVJ101" s="129"/>
      <c r="GVK101" s="129"/>
      <c r="GVL101" s="129"/>
      <c r="GVM101" s="129"/>
      <c r="GVN101" s="129"/>
      <c r="GVO101" s="129"/>
      <c r="GVP101" s="129"/>
      <c r="GVQ101" s="129"/>
      <c r="GVR101" s="129"/>
      <c r="GVS101" s="129"/>
      <c r="GVT101" s="129"/>
      <c r="GVU101" s="129"/>
      <c r="GVV101" s="129"/>
      <c r="GVW101" s="129"/>
      <c r="GVX101" s="129"/>
      <c r="GVY101" s="129"/>
      <c r="GVZ101" s="129"/>
      <c r="GWA101" s="129"/>
      <c r="GWB101" s="129"/>
      <c r="GWC101" s="129"/>
      <c r="GWD101" s="129"/>
      <c r="GWE101" s="129"/>
      <c r="GWF101" s="129"/>
      <c r="GWG101" s="129"/>
      <c r="GWH101" s="129"/>
      <c r="GWI101" s="129"/>
      <c r="GWJ101" s="129"/>
      <c r="GWK101" s="129"/>
      <c r="GWL101" s="129"/>
      <c r="GWM101" s="129"/>
      <c r="GWN101" s="129"/>
      <c r="GWO101" s="129"/>
      <c r="GWP101" s="129"/>
      <c r="GWQ101" s="129"/>
      <c r="GWR101" s="129"/>
      <c r="GWS101" s="129"/>
      <c r="GWT101" s="129"/>
      <c r="GWU101" s="129"/>
      <c r="GWV101" s="129"/>
      <c r="GWW101" s="129"/>
      <c r="GWX101" s="129"/>
      <c r="GWY101" s="129"/>
      <c r="GWZ101" s="129"/>
      <c r="GXA101" s="129"/>
      <c r="GXB101" s="129"/>
      <c r="GXC101" s="129"/>
      <c r="GXD101" s="129"/>
      <c r="GXE101" s="129"/>
      <c r="GXF101" s="129"/>
      <c r="GXG101" s="129"/>
      <c r="GXH101" s="129"/>
      <c r="GXI101" s="129"/>
      <c r="GXJ101" s="129"/>
      <c r="GXK101" s="129"/>
      <c r="GXL101" s="129"/>
      <c r="GXM101" s="129"/>
      <c r="GXN101" s="129"/>
      <c r="GXO101" s="129"/>
      <c r="GXP101" s="129"/>
      <c r="GXQ101" s="129"/>
      <c r="GXR101" s="129"/>
      <c r="GXS101" s="129"/>
      <c r="GXT101" s="129"/>
      <c r="GXU101" s="129"/>
      <c r="GXV101" s="129"/>
      <c r="GXW101" s="129"/>
      <c r="GXX101" s="129"/>
      <c r="GXY101" s="129"/>
      <c r="GXZ101" s="129"/>
      <c r="GYA101" s="129"/>
      <c r="GYB101" s="129"/>
      <c r="GYC101" s="129"/>
      <c r="GYD101" s="129"/>
      <c r="GYE101" s="129"/>
      <c r="GYF101" s="129"/>
      <c r="GYG101" s="129"/>
      <c r="GYH101" s="129"/>
      <c r="GYI101" s="129"/>
      <c r="GYJ101" s="129"/>
      <c r="GYK101" s="129"/>
      <c r="GYL101" s="129"/>
      <c r="GYM101" s="129"/>
      <c r="GYN101" s="129"/>
      <c r="GYO101" s="129"/>
      <c r="GYP101" s="129"/>
      <c r="GYQ101" s="129"/>
      <c r="GYR101" s="129"/>
      <c r="GYS101" s="129"/>
      <c r="GYT101" s="129"/>
      <c r="GYU101" s="129"/>
      <c r="GYV101" s="129"/>
      <c r="GYW101" s="129"/>
      <c r="GYX101" s="129"/>
      <c r="GYY101" s="129"/>
      <c r="GYZ101" s="129"/>
      <c r="GZA101" s="129"/>
      <c r="GZB101" s="129"/>
      <c r="GZC101" s="129"/>
      <c r="GZD101" s="129"/>
      <c r="GZE101" s="129"/>
      <c r="GZF101" s="129"/>
      <c r="GZG101" s="129"/>
      <c r="GZH101" s="129"/>
      <c r="GZI101" s="129"/>
      <c r="GZJ101" s="129"/>
      <c r="GZK101" s="129"/>
      <c r="GZL101" s="129"/>
      <c r="GZM101" s="129"/>
      <c r="GZN101" s="129"/>
      <c r="GZO101" s="129"/>
      <c r="GZP101" s="129"/>
      <c r="GZQ101" s="129"/>
      <c r="GZR101" s="129"/>
      <c r="GZS101" s="129"/>
      <c r="GZT101" s="129"/>
      <c r="GZU101" s="129"/>
      <c r="GZV101" s="129"/>
      <c r="GZW101" s="129"/>
      <c r="GZX101" s="129"/>
      <c r="GZY101" s="129"/>
      <c r="GZZ101" s="129"/>
      <c r="HAA101" s="129"/>
      <c r="HAB101" s="129"/>
      <c r="HAC101" s="129"/>
      <c r="HAD101" s="129"/>
      <c r="HAE101" s="129"/>
      <c r="HAF101" s="129"/>
      <c r="HAG101" s="129"/>
      <c r="HAH101" s="129"/>
      <c r="HAI101" s="129"/>
      <c r="HAJ101" s="129"/>
      <c r="HAK101" s="129"/>
      <c r="HAL101" s="129"/>
      <c r="HAM101" s="129"/>
      <c r="HAN101" s="129"/>
      <c r="HAO101" s="129"/>
      <c r="HAP101" s="129"/>
      <c r="HAQ101" s="129"/>
      <c r="HAR101" s="129"/>
      <c r="HAS101" s="129"/>
      <c r="HAT101" s="129"/>
      <c r="HAU101" s="129"/>
      <c r="HAV101" s="129"/>
      <c r="HAW101" s="129"/>
      <c r="HAX101" s="129"/>
      <c r="HAY101" s="129"/>
      <c r="HAZ101" s="129"/>
      <c r="HBA101" s="129"/>
      <c r="HBB101" s="129"/>
      <c r="HBC101" s="129"/>
      <c r="HBD101" s="129"/>
      <c r="HBE101" s="129"/>
      <c r="HBF101" s="129"/>
      <c r="HBG101" s="129"/>
      <c r="HBH101" s="129"/>
      <c r="HBI101" s="129"/>
      <c r="HBJ101" s="129"/>
      <c r="HBK101" s="129"/>
      <c r="HBL101" s="129"/>
      <c r="HBM101" s="129"/>
      <c r="HBN101" s="129"/>
      <c r="HBO101" s="129"/>
      <c r="HBP101" s="129"/>
      <c r="HBQ101" s="129"/>
      <c r="HBR101" s="129"/>
      <c r="HBS101" s="129"/>
      <c r="HBT101" s="129"/>
      <c r="HBU101" s="129"/>
      <c r="HBV101" s="129"/>
      <c r="HBW101" s="129"/>
      <c r="HBX101" s="129"/>
      <c r="HBY101" s="129"/>
      <c r="HBZ101" s="129"/>
      <c r="HCA101" s="129"/>
      <c r="HCB101" s="129"/>
      <c r="HCC101" s="129"/>
      <c r="HCD101" s="129"/>
      <c r="HCE101" s="129"/>
      <c r="HCF101" s="129"/>
      <c r="HCG101" s="129"/>
      <c r="HCH101" s="129"/>
      <c r="HCI101" s="129"/>
      <c r="HCJ101" s="129"/>
      <c r="HCK101" s="129"/>
      <c r="HCL101" s="129"/>
      <c r="HCM101" s="129"/>
      <c r="HCN101" s="129"/>
      <c r="HCO101" s="129"/>
      <c r="HCP101" s="129"/>
      <c r="HCQ101" s="129"/>
      <c r="HCR101" s="129"/>
      <c r="HCS101" s="129"/>
      <c r="HCT101" s="129"/>
      <c r="HCU101" s="129"/>
      <c r="HCV101" s="129"/>
      <c r="HCW101" s="129"/>
      <c r="HCX101" s="129"/>
      <c r="HCY101" s="129"/>
      <c r="HCZ101" s="129"/>
      <c r="HDA101" s="129"/>
      <c r="HDB101" s="129"/>
      <c r="HDC101" s="129"/>
      <c r="HDD101" s="129"/>
      <c r="HDE101" s="129"/>
      <c r="HDF101" s="129"/>
      <c r="HDG101" s="129"/>
      <c r="HDH101" s="129"/>
      <c r="HDI101" s="129"/>
      <c r="HDJ101" s="129"/>
      <c r="HDK101" s="129"/>
      <c r="HDL101" s="129"/>
      <c r="HDM101" s="129"/>
      <c r="HDN101" s="129"/>
      <c r="HDO101" s="129"/>
      <c r="HDP101" s="129"/>
      <c r="HDQ101" s="129"/>
      <c r="HDR101" s="129"/>
      <c r="HDS101" s="129"/>
      <c r="HDT101" s="129"/>
      <c r="HDU101" s="129"/>
      <c r="HDV101" s="129"/>
      <c r="HDW101" s="129"/>
      <c r="HDX101" s="129"/>
      <c r="HDY101" s="129"/>
      <c r="HDZ101" s="129"/>
      <c r="HEA101" s="129"/>
      <c r="HEB101" s="129"/>
      <c r="HEC101" s="129"/>
      <c r="HED101" s="129"/>
      <c r="HEE101" s="129"/>
      <c r="HEF101" s="129"/>
      <c r="HEG101" s="129"/>
      <c r="HEH101" s="129"/>
      <c r="HEI101" s="129"/>
      <c r="HEJ101" s="129"/>
      <c r="HEK101" s="129"/>
      <c r="HEL101" s="129"/>
      <c r="HEM101" s="129"/>
      <c r="HEN101" s="129"/>
      <c r="HEO101" s="129"/>
      <c r="HEP101" s="129"/>
      <c r="HEQ101" s="129"/>
      <c r="HER101" s="129"/>
      <c r="HES101" s="129"/>
      <c r="HET101" s="129"/>
      <c r="HEU101" s="129"/>
      <c r="HEV101" s="129"/>
      <c r="HEW101" s="129"/>
      <c r="HEX101" s="129"/>
      <c r="HEY101" s="129"/>
      <c r="HEZ101" s="129"/>
      <c r="HFA101" s="129"/>
      <c r="HFB101" s="129"/>
      <c r="HFC101" s="129"/>
      <c r="HFD101" s="129"/>
      <c r="HFE101" s="129"/>
      <c r="HFF101" s="129"/>
      <c r="HFG101" s="129"/>
      <c r="HFH101" s="129"/>
      <c r="HFI101" s="129"/>
      <c r="HFJ101" s="129"/>
      <c r="HFK101" s="129"/>
      <c r="HFL101" s="129"/>
      <c r="HFM101" s="129"/>
      <c r="HFN101" s="129"/>
      <c r="HFO101" s="129"/>
      <c r="HFP101" s="129"/>
      <c r="HFQ101" s="129"/>
      <c r="HFR101" s="129"/>
      <c r="HFS101" s="129"/>
      <c r="HFT101" s="129"/>
      <c r="HFU101" s="129"/>
      <c r="HFV101" s="129"/>
      <c r="HFW101" s="129"/>
      <c r="HFX101" s="129"/>
      <c r="HFY101" s="129"/>
      <c r="HFZ101" s="129"/>
      <c r="HGA101" s="129"/>
      <c r="HGB101" s="129"/>
      <c r="HGC101" s="129"/>
      <c r="HGD101" s="129"/>
      <c r="HGE101" s="129"/>
      <c r="HGF101" s="129"/>
      <c r="HGG101" s="129"/>
      <c r="HGH101" s="129"/>
      <c r="HGI101" s="129"/>
      <c r="HGJ101" s="129"/>
      <c r="HGK101" s="129"/>
      <c r="HGL101" s="129"/>
      <c r="HGM101" s="129"/>
      <c r="HGN101" s="129"/>
      <c r="HGO101" s="129"/>
      <c r="HGP101" s="129"/>
      <c r="HGQ101" s="129"/>
      <c r="HGR101" s="129"/>
      <c r="HGS101" s="129"/>
      <c r="HGT101" s="129"/>
      <c r="HGU101" s="129"/>
      <c r="HGV101" s="129"/>
      <c r="HGW101" s="129"/>
      <c r="HGX101" s="129"/>
      <c r="HGY101" s="129"/>
      <c r="HGZ101" s="129"/>
      <c r="HHA101" s="129"/>
      <c r="HHB101" s="129"/>
      <c r="HHC101" s="129"/>
      <c r="HHD101" s="129"/>
      <c r="HHE101" s="129"/>
      <c r="HHF101" s="129"/>
      <c r="HHG101" s="129"/>
      <c r="HHH101" s="129"/>
      <c r="HHI101" s="129"/>
      <c r="HHJ101" s="129"/>
      <c r="HHK101" s="129"/>
      <c r="HHL101" s="129"/>
      <c r="HHM101" s="129"/>
      <c r="HHN101" s="129"/>
      <c r="HHO101" s="129"/>
      <c r="HHP101" s="129"/>
      <c r="HHQ101" s="129"/>
      <c r="HHR101" s="129"/>
      <c r="HHS101" s="129"/>
      <c r="HHT101" s="129"/>
      <c r="HHU101" s="129"/>
      <c r="HHV101" s="129"/>
      <c r="HHW101" s="129"/>
      <c r="HHX101" s="129"/>
      <c r="HHY101" s="129"/>
      <c r="HHZ101" s="129"/>
      <c r="HIA101" s="129"/>
      <c r="HIB101" s="129"/>
      <c r="HIC101" s="129"/>
      <c r="HID101" s="129"/>
      <c r="HIE101" s="129"/>
      <c r="HIF101" s="129"/>
      <c r="HIG101" s="129"/>
      <c r="HIH101" s="129"/>
      <c r="HII101" s="129"/>
      <c r="HIJ101" s="129"/>
      <c r="HIK101" s="129"/>
      <c r="HIL101" s="129"/>
      <c r="HIM101" s="129"/>
      <c r="HIN101" s="129"/>
      <c r="HIO101" s="129"/>
      <c r="HIP101" s="129"/>
      <c r="HIQ101" s="129"/>
      <c r="HIR101" s="129"/>
      <c r="HIS101" s="129"/>
      <c r="HIT101" s="129"/>
      <c r="HIU101" s="129"/>
      <c r="HIV101" s="129"/>
      <c r="HIW101" s="129"/>
      <c r="HIX101" s="129"/>
      <c r="HIY101" s="129"/>
      <c r="HIZ101" s="129"/>
      <c r="HJA101" s="129"/>
      <c r="HJB101" s="129"/>
      <c r="HJC101" s="129"/>
      <c r="HJD101" s="129"/>
      <c r="HJE101" s="129"/>
      <c r="HJF101" s="129"/>
      <c r="HJG101" s="129"/>
      <c r="HJH101" s="129"/>
      <c r="HJI101" s="129"/>
      <c r="HJJ101" s="129"/>
      <c r="HJK101" s="129"/>
      <c r="HJL101" s="129"/>
      <c r="HJM101" s="129"/>
      <c r="HJN101" s="129"/>
      <c r="HJO101" s="129"/>
      <c r="HJP101" s="129"/>
      <c r="HJQ101" s="129"/>
      <c r="HJR101" s="129"/>
      <c r="HJS101" s="129"/>
      <c r="HJT101" s="129"/>
      <c r="HJU101" s="129"/>
      <c r="HJV101" s="129"/>
      <c r="HJW101" s="129"/>
      <c r="HJX101" s="129"/>
      <c r="HJY101" s="129"/>
      <c r="HJZ101" s="129"/>
      <c r="HKA101" s="129"/>
      <c r="HKB101" s="129"/>
      <c r="HKC101" s="129"/>
      <c r="HKD101" s="129"/>
      <c r="HKE101" s="129"/>
      <c r="HKF101" s="129"/>
      <c r="HKG101" s="129"/>
      <c r="HKH101" s="129"/>
      <c r="HKI101" s="129"/>
      <c r="HKJ101" s="129"/>
      <c r="HKK101" s="129"/>
      <c r="HKL101" s="129"/>
      <c r="HKM101" s="129"/>
      <c r="HKN101" s="129"/>
      <c r="HKO101" s="129"/>
      <c r="HKP101" s="129"/>
      <c r="HKQ101" s="129"/>
      <c r="HKR101" s="129"/>
      <c r="HKS101" s="129"/>
      <c r="HKT101" s="129"/>
      <c r="HKU101" s="129"/>
      <c r="HKV101" s="129"/>
      <c r="HKW101" s="129"/>
      <c r="HKX101" s="129"/>
      <c r="HKY101" s="129"/>
      <c r="HKZ101" s="129"/>
      <c r="HLA101" s="129"/>
      <c r="HLB101" s="129"/>
      <c r="HLC101" s="129"/>
      <c r="HLD101" s="129"/>
      <c r="HLE101" s="129"/>
      <c r="HLF101" s="129"/>
      <c r="HLG101" s="129"/>
      <c r="HLH101" s="129"/>
      <c r="HLI101" s="129"/>
      <c r="HLJ101" s="129"/>
      <c r="HLK101" s="129"/>
      <c r="HLL101" s="129"/>
      <c r="HLM101" s="129"/>
      <c r="HLN101" s="129"/>
      <c r="HLO101" s="129"/>
      <c r="HLP101" s="129"/>
      <c r="HLQ101" s="129"/>
      <c r="HLR101" s="129"/>
      <c r="HLS101" s="129"/>
      <c r="HLT101" s="129"/>
      <c r="HLU101" s="129"/>
      <c r="HLV101" s="129"/>
      <c r="HLW101" s="129"/>
      <c r="HLX101" s="129"/>
      <c r="HLY101" s="129"/>
      <c r="HLZ101" s="129"/>
      <c r="HMA101" s="129"/>
      <c r="HMB101" s="129"/>
      <c r="HMC101" s="129"/>
      <c r="HMD101" s="129"/>
      <c r="HME101" s="129"/>
      <c r="HMF101" s="129"/>
      <c r="HMG101" s="129"/>
      <c r="HMH101" s="129"/>
      <c r="HMI101" s="129"/>
      <c r="HMJ101" s="129"/>
      <c r="HMK101" s="129"/>
      <c r="HML101" s="129"/>
      <c r="HMM101" s="129"/>
      <c r="HMN101" s="129"/>
      <c r="HMO101" s="129"/>
      <c r="HMP101" s="129"/>
      <c r="HMQ101" s="129"/>
      <c r="HMR101" s="129"/>
      <c r="HMS101" s="129"/>
      <c r="HMT101" s="129"/>
      <c r="HMU101" s="129"/>
      <c r="HMV101" s="129"/>
      <c r="HMW101" s="129"/>
      <c r="HMX101" s="129"/>
      <c r="HMY101" s="129"/>
      <c r="HMZ101" s="129"/>
      <c r="HNA101" s="129"/>
      <c r="HNB101" s="129"/>
      <c r="HNC101" s="129"/>
      <c r="HND101" s="129"/>
      <c r="HNE101" s="129"/>
      <c r="HNF101" s="129"/>
      <c r="HNG101" s="129"/>
      <c r="HNH101" s="129"/>
      <c r="HNI101" s="129"/>
      <c r="HNJ101" s="129"/>
      <c r="HNK101" s="129"/>
      <c r="HNL101" s="129"/>
      <c r="HNM101" s="129"/>
      <c r="HNN101" s="129"/>
      <c r="HNO101" s="129"/>
      <c r="HNP101" s="129"/>
      <c r="HNQ101" s="129"/>
      <c r="HNR101" s="129"/>
      <c r="HNS101" s="129"/>
      <c r="HNT101" s="129"/>
      <c r="HNU101" s="129"/>
      <c r="HNV101" s="129"/>
      <c r="HNW101" s="129"/>
      <c r="HNX101" s="129"/>
      <c r="HNY101" s="129"/>
      <c r="HNZ101" s="129"/>
      <c r="HOA101" s="129"/>
      <c r="HOB101" s="129"/>
      <c r="HOC101" s="129"/>
      <c r="HOD101" s="129"/>
      <c r="HOE101" s="129"/>
      <c r="HOF101" s="129"/>
      <c r="HOG101" s="129"/>
      <c r="HOH101" s="129"/>
      <c r="HOI101" s="129"/>
      <c r="HOJ101" s="129"/>
      <c r="HOK101" s="129"/>
      <c r="HOL101" s="129"/>
      <c r="HOM101" s="129"/>
      <c r="HON101" s="129"/>
      <c r="HOO101" s="129"/>
      <c r="HOP101" s="129"/>
      <c r="HOQ101" s="129"/>
      <c r="HOR101" s="129"/>
      <c r="HOS101" s="129"/>
      <c r="HOT101" s="129"/>
      <c r="HOU101" s="129"/>
      <c r="HOV101" s="129"/>
      <c r="HOW101" s="129"/>
      <c r="HOX101" s="129"/>
      <c r="HOY101" s="129"/>
      <c r="HOZ101" s="129"/>
      <c r="HPA101" s="129"/>
      <c r="HPB101" s="129"/>
      <c r="HPC101" s="129"/>
      <c r="HPD101" s="129"/>
      <c r="HPE101" s="129"/>
      <c r="HPF101" s="129"/>
      <c r="HPG101" s="129"/>
      <c r="HPH101" s="129"/>
      <c r="HPI101" s="129"/>
      <c r="HPJ101" s="129"/>
      <c r="HPK101" s="129"/>
      <c r="HPL101" s="129"/>
      <c r="HPM101" s="129"/>
      <c r="HPN101" s="129"/>
      <c r="HPO101" s="129"/>
      <c r="HPP101" s="129"/>
      <c r="HPQ101" s="129"/>
      <c r="HPR101" s="129"/>
      <c r="HPS101" s="129"/>
      <c r="HPT101" s="129"/>
      <c r="HPU101" s="129"/>
      <c r="HPV101" s="129"/>
      <c r="HPW101" s="129"/>
      <c r="HPX101" s="129"/>
      <c r="HPY101" s="129"/>
      <c r="HPZ101" s="129"/>
      <c r="HQA101" s="129"/>
      <c r="HQB101" s="129"/>
      <c r="HQC101" s="129"/>
      <c r="HQD101" s="129"/>
      <c r="HQE101" s="129"/>
      <c r="HQF101" s="129"/>
      <c r="HQG101" s="129"/>
      <c r="HQH101" s="129"/>
      <c r="HQI101" s="129"/>
      <c r="HQJ101" s="129"/>
      <c r="HQK101" s="129"/>
      <c r="HQL101" s="129"/>
      <c r="HQM101" s="129"/>
      <c r="HQN101" s="129"/>
      <c r="HQO101" s="129"/>
      <c r="HQP101" s="129"/>
      <c r="HQQ101" s="129"/>
      <c r="HQR101" s="129"/>
      <c r="HQS101" s="129"/>
      <c r="HQT101" s="129"/>
      <c r="HQU101" s="129"/>
      <c r="HQV101" s="129"/>
      <c r="HQW101" s="129"/>
      <c r="HQX101" s="129"/>
      <c r="HQY101" s="129"/>
      <c r="HQZ101" s="129"/>
      <c r="HRA101" s="129"/>
      <c r="HRB101" s="129"/>
      <c r="HRC101" s="129"/>
      <c r="HRD101" s="129"/>
      <c r="HRE101" s="129"/>
      <c r="HRF101" s="129"/>
      <c r="HRG101" s="129"/>
      <c r="HRH101" s="129"/>
      <c r="HRI101" s="129"/>
      <c r="HRJ101" s="129"/>
      <c r="HRK101" s="129"/>
      <c r="HRL101" s="129"/>
      <c r="HRM101" s="129"/>
      <c r="HRN101" s="129"/>
      <c r="HRO101" s="129"/>
      <c r="HRP101" s="129"/>
      <c r="HRQ101" s="129"/>
      <c r="HRR101" s="129"/>
      <c r="HRS101" s="129"/>
      <c r="HRT101" s="129"/>
      <c r="HRU101" s="129"/>
      <c r="HRV101" s="129"/>
      <c r="HRW101" s="129"/>
      <c r="HRX101" s="129"/>
      <c r="HRY101" s="129"/>
      <c r="HRZ101" s="129"/>
      <c r="HSA101" s="129"/>
      <c r="HSB101" s="129"/>
      <c r="HSC101" s="129"/>
      <c r="HSD101" s="129"/>
      <c r="HSE101" s="129"/>
      <c r="HSF101" s="129"/>
      <c r="HSG101" s="129"/>
      <c r="HSH101" s="129"/>
      <c r="HSI101" s="129"/>
      <c r="HSJ101" s="129"/>
      <c r="HSK101" s="129"/>
      <c r="HSL101" s="129"/>
      <c r="HSM101" s="129"/>
      <c r="HSN101" s="129"/>
      <c r="HSO101" s="129"/>
      <c r="HSP101" s="129"/>
      <c r="HSQ101" s="129"/>
      <c r="HSR101" s="129"/>
      <c r="HSS101" s="129"/>
      <c r="HST101" s="129"/>
      <c r="HSU101" s="129"/>
      <c r="HSV101" s="129"/>
      <c r="HSW101" s="129"/>
      <c r="HSX101" s="129"/>
      <c r="HSY101" s="129"/>
      <c r="HSZ101" s="129"/>
      <c r="HTA101" s="129"/>
      <c r="HTB101" s="129"/>
      <c r="HTC101" s="129"/>
      <c r="HTD101" s="129"/>
      <c r="HTE101" s="129"/>
      <c r="HTF101" s="129"/>
      <c r="HTG101" s="129"/>
      <c r="HTH101" s="129"/>
      <c r="HTI101" s="129"/>
      <c r="HTJ101" s="129"/>
      <c r="HTK101" s="129"/>
      <c r="HTL101" s="129"/>
      <c r="HTM101" s="129"/>
      <c r="HTN101" s="129"/>
      <c r="HTO101" s="129"/>
      <c r="HTP101" s="129"/>
      <c r="HTQ101" s="129"/>
      <c r="HTR101" s="129"/>
      <c r="HTS101" s="129"/>
      <c r="HTT101" s="129"/>
      <c r="HTU101" s="129"/>
      <c r="HTV101" s="129"/>
      <c r="HTW101" s="129"/>
      <c r="HTX101" s="129"/>
      <c r="HTY101" s="129"/>
      <c r="HTZ101" s="129"/>
      <c r="HUA101" s="129"/>
      <c r="HUB101" s="129"/>
      <c r="HUC101" s="129"/>
      <c r="HUD101" s="129"/>
      <c r="HUE101" s="129"/>
      <c r="HUF101" s="129"/>
      <c r="HUG101" s="129"/>
      <c r="HUH101" s="129"/>
      <c r="HUI101" s="129"/>
      <c r="HUJ101" s="129"/>
      <c r="HUK101" s="129"/>
      <c r="HUL101" s="129"/>
      <c r="HUM101" s="129"/>
      <c r="HUN101" s="129"/>
      <c r="HUO101" s="129"/>
      <c r="HUP101" s="129"/>
      <c r="HUQ101" s="129"/>
      <c r="HUR101" s="129"/>
      <c r="HUS101" s="129"/>
      <c r="HUT101" s="129"/>
      <c r="HUU101" s="129"/>
      <c r="HUV101" s="129"/>
      <c r="HUW101" s="129"/>
      <c r="HUX101" s="129"/>
      <c r="HUY101" s="129"/>
      <c r="HUZ101" s="129"/>
      <c r="HVA101" s="129"/>
      <c r="HVB101" s="129"/>
      <c r="HVC101" s="129"/>
      <c r="HVD101" s="129"/>
      <c r="HVE101" s="129"/>
      <c r="HVF101" s="129"/>
      <c r="HVG101" s="129"/>
      <c r="HVH101" s="129"/>
      <c r="HVI101" s="129"/>
      <c r="HVJ101" s="129"/>
      <c r="HVK101" s="129"/>
      <c r="HVL101" s="129"/>
      <c r="HVM101" s="129"/>
      <c r="HVN101" s="129"/>
      <c r="HVO101" s="129"/>
      <c r="HVP101" s="129"/>
      <c r="HVQ101" s="129"/>
      <c r="HVR101" s="129"/>
      <c r="HVS101" s="129"/>
      <c r="HVT101" s="129"/>
      <c r="HVU101" s="129"/>
      <c r="HVV101" s="129"/>
      <c r="HVW101" s="129"/>
      <c r="HVX101" s="129"/>
      <c r="HVY101" s="129"/>
      <c r="HVZ101" s="129"/>
      <c r="HWA101" s="129"/>
      <c r="HWB101" s="129"/>
      <c r="HWC101" s="129"/>
      <c r="HWD101" s="129"/>
      <c r="HWE101" s="129"/>
      <c r="HWF101" s="129"/>
      <c r="HWG101" s="129"/>
      <c r="HWH101" s="129"/>
      <c r="HWI101" s="129"/>
      <c r="HWJ101" s="129"/>
      <c r="HWK101" s="129"/>
      <c r="HWL101" s="129"/>
      <c r="HWM101" s="129"/>
      <c r="HWN101" s="129"/>
      <c r="HWO101" s="129"/>
      <c r="HWP101" s="129"/>
      <c r="HWQ101" s="129"/>
      <c r="HWR101" s="129"/>
      <c r="HWS101" s="129"/>
      <c r="HWT101" s="129"/>
      <c r="HWU101" s="129"/>
      <c r="HWV101" s="129"/>
      <c r="HWW101" s="129"/>
      <c r="HWX101" s="129"/>
      <c r="HWY101" s="129"/>
      <c r="HWZ101" s="129"/>
      <c r="HXA101" s="129"/>
      <c r="HXB101" s="129"/>
      <c r="HXC101" s="129"/>
      <c r="HXD101" s="129"/>
      <c r="HXE101" s="129"/>
      <c r="HXF101" s="129"/>
      <c r="HXG101" s="129"/>
      <c r="HXH101" s="129"/>
      <c r="HXI101" s="129"/>
      <c r="HXJ101" s="129"/>
      <c r="HXK101" s="129"/>
      <c r="HXL101" s="129"/>
      <c r="HXM101" s="129"/>
      <c r="HXN101" s="129"/>
      <c r="HXO101" s="129"/>
      <c r="HXP101" s="129"/>
      <c r="HXQ101" s="129"/>
      <c r="HXR101" s="129"/>
      <c r="HXS101" s="129"/>
      <c r="HXT101" s="129"/>
      <c r="HXU101" s="129"/>
      <c r="HXV101" s="129"/>
      <c r="HXW101" s="129"/>
      <c r="HXX101" s="129"/>
      <c r="HXY101" s="129"/>
      <c r="HXZ101" s="129"/>
      <c r="HYA101" s="129"/>
      <c r="HYB101" s="129"/>
      <c r="HYC101" s="129"/>
      <c r="HYD101" s="129"/>
      <c r="HYE101" s="129"/>
      <c r="HYF101" s="129"/>
      <c r="HYG101" s="129"/>
      <c r="HYH101" s="129"/>
      <c r="HYI101" s="129"/>
      <c r="HYJ101" s="129"/>
      <c r="HYK101" s="129"/>
      <c r="HYL101" s="129"/>
      <c r="HYM101" s="129"/>
      <c r="HYN101" s="129"/>
      <c r="HYO101" s="129"/>
      <c r="HYP101" s="129"/>
      <c r="HYQ101" s="129"/>
      <c r="HYR101" s="129"/>
      <c r="HYS101" s="129"/>
      <c r="HYT101" s="129"/>
      <c r="HYU101" s="129"/>
      <c r="HYV101" s="129"/>
      <c r="HYW101" s="129"/>
      <c r="HYX101" s="129"/>
      <c r="HYY101" s="129"/>
      <c r="HYZ101" s="129"/>
      <c r="HZA101" s="129"/>
      <c r="HZB101" s="129"/>
      <c r="HZC101" s="129"/>
      <c r="HZD101" s="129"/>
      <c r="HZE101" s="129"/>
      <c r="HZF101" s="129"/>
      <c r="HZG101" s="129"/>
      <c r="HZH101" s="129"/>
      <c r="HZI101" s="129"/>
      <c r="HZJ101" s="129"/>
      <c r="HZK101" s="129"/>
      <c r="HZL101" s="129"/>
      <c r="HZM101" s="129"/>
      <c r="HZN101" s="129"/>
      <c r="HZO101" s="129"/>
      <c r="HZP101" s="129"/>
      <c r="HZQ101" s="129"/>
      <c r="HZR101" s="129"/>
      <c r="HZS101" s="129"/>
      <c r="HZT101" s="129"/>
      <c r="HZU101" s="129"/>
      <c r="HZV101" s="129"/>
      <c r="HZW101" s="129"/>
      <c r="HZX101" s="129"/>
      <c r="HZY101" s="129"/>
      <c r="HZZ101" s="129"/>
      <c r="IAA101" s="129"/>
      <c r="IAB101" s="129"/>
      <c r="IAC101" s="129"/>
      <c r="IAD101" s="129"/>
      <c r="IAE101" s="129"/>
      <c r="IAF101" s="129"/>
      <c r="IAG101" s="129"/>
      <c r="IAH101" s="129"/>
      <c r="IAI101" s="129"/>
      <c r="IAJ101" s="129"/>
      <c r="IAK101" s="129"/>
      <c r="IAL101" s="129"/>
      <c r="IAM101" s="129"/>
      <c r="IAN101" s="129"/>
      <c r="IAO101" s="129"/>
      <c r="IAP101" s="129"/>
      <c r="IAQ101" s="129"/>
      <c r="IAR101" s="129"/>
      <c r="IAS101" s="129"/>
      <c r="IAT101" s="129"/>
      <c r="IAU101" s="129"/>
      <c r="IAV101" s="129"/>
      <c r="IAW101" s="129"/>
      <c r="IAX101" s="129"/>
      <c r="IAY101" s="129"/>
      <c r="IAZ101" s="129"/>
      <c r="IBA101" s="129"/>
      <c r="IBB101" s="129"/>
      <c r="IBC101" s="129"/>
      <c r="IBD101" s="129"/>
      <c r="IBE101" s="129"/>
      <c r="IBF101" s="129"/>
      <c r="IBG101" s="129"/>
      <c r="IBH101" s="129"/>
      <c r="IBI101" s="129"/>
      <c r="IBJ101" s="129"/>
      <c r="IBK101" s="129"/>
      <c r="IBL101" s="129"/>
      <c r="IBM101" s="129"/>
      <c r="IBN101" s="129"/>
      <c r="IBO101" s="129"/>
      <c r="IBP101" s="129"/>
      <c r="IBQ101" s="129"/>
      <c r="IBR101" s="129"/>
      <c r="IBS101" s="129"/>
      <c r="IBT101" s="129"/>
      <c r="IBU101" s="129"/>
      <c r="IBV101" s="129"/>
      <c r="IBW101" s="129"/>
      <c r="IBX101" s="129"/>
      <c r="IBY101" s="129"/>
      <c r="IBZ101" s="129"/>
      <c r="ICA101" s="129"/>
      <c r="ICB101" s="129"/>
      <c r="ICC101" s="129"/>
      <c r="ICD101" s="129"/>
      <c r="ICE101" s="129"/>
      <c r="ICF101" s="129"/>
      <c r="ICG101" s="129"/>
      <c r="ICH101" s="129"/>
      <c r="ICI101" s="129"/>
      <c r="ICJ101" s="129"/>
      <c r="ICK101" s="129"/>
      <c r="ICL101" s="129"/>
      <c r="ICM101" s="129"/>
      <c r="ICN101" s="129"/>
      <c r="ICO101" s="129"/>
      <c r="ICP101" s="129"/>
      <c r="ICQ101" s="129"/>
      <c r="ICR101" s="129"/>
      <c r="ICS101" s="129"/>
      <c r="ICT101" s="129"/>
      <c r="ICU101" s="129"/>
      <c r="ICV101" s="129"/>
      <c r="ICW101" s="129"/>
      <c r="ICX101" s="129"/>
      <c r="ICY101" s="129"/>
      <c r="ICZ101" s="129"/>
      <c r="IDA101" s="129"/>
      <c r="IDB101" s="129"/>
      <c r="IDC101" s="129"/>
      <c r="IDD101" s="129"/>
      <c r="IDE101" s="129"/>
      <c r="IDF101" s="129"/>
      <c r="IDG101" s="129"/>
      <c r="IDH101" s="129"/>
      <c r="IDI101" s="129"/>
      <c r="IDJ101" s="129"/>
      <c r="IDK101" s="129"/>
      <c r="IDL101" s="129"/>
      <c r="IDM101" s="129"/>
      <c r="IDN101" s="129"/>
      <c r="IDO101" s="129"/>
      <c r="IDP101" s="129"/>
      <c r="IDQ101" s="129"/>
      <c r="IDR101" s="129"/>
      <c r="IDS101" s="129"/>
      <c r="IDT101" s="129"/>
      <c r="IDU101" s="129"/>
      <c r="IDV101" s="129"/>
      <c r="IDW101" s="129"/>
      <c r="IDX101" s="129"/>
      <c r="IDY101" s="129"/>
      <c r="IDZ101" s="129"/>
      <c r="IEA101" s="129"/>
      <c r="IEB101" s="129"/>
      <c r="IEC101" s="129"/>
      <c r="IED101" s="129"/>
      <c r="IEE101" s="129"/>
      <c r="IEF101" s="129"/>
      <c r="IEG101" s="129"/>
      <c r="IEH101" s="129"/>
      <c r="IEI101" s="129"/>
      <c r="IEJ101" s="129"/>
      <c r="IEK101" s="129"/>
      <c r="IEL101" s="129"/>
      <c r="IEM101" s="129"/>
      <c r="IEN101" s="129"/>
      <c r="IEO101" s="129"/>
      <c r="IEP101" s="129"/>
      <c r="IEQ101" s="129"/>
      <c r="IER101" s="129"/>
      <c r="IES101" s="129"/>
      <c r="IET101" s="129"/>
      <c r="IEU101" s="129"/>
      <c r="IEV101" s="129"/>
      <c r="IEW101" s="129"/>
      <c r="IEX101" s="129"/>
      <c r="IEY101" s="129"/>
      <c r="IEZ101" s="129"/>
      <c r="IFA101" s="129"/>
      <c r="IFB101" s="129"/>
      <c r="IFC101" s="129"/>
      <c r="IFD101" s="129"/>
      <c r="IFE101" s="129"/>
      <c r="IFF101" s="129"/>
      <c r="IFG101" s="129"/>
      <c r="IFH101" s="129"/>
      <c r="IFI101" s="129"/>
      <c r="IFJ101" s="129"/>
      <c r="IFK101" s="129"/>
      <c r="IFL101" s="129"/>
      <c r="IFM101" s="129"/>
      <c r="IFN101" s="129"/>
      <c r="IFO101" s="129"/>
      <c r="IFP101" s="129"/>
      <c r="IFQ101" s="129"/>
      <c r="IFR101" s="129"/>
      <c r="IFS101" s="129"/>
      <c r="IFT101" s="129"/>
      <c r="IFU101" s="129"/>
      <c r="IFV101" s="129"/>
      <c r="IFW101" s="129"/>
      <c r="IFX101" s="129"/>
      <c r="IFY101" s="129"/>
      <c r="IFZ101" s="129"/>
      <c r="IGA101" s="129"/>
      <c r="IGB101" s="129"/>
      <c r="IGC101" s="129"/>
      <c r="IGD101" s="129"/>
      <c r="IGE101" s="129"/>
      <c r="IGF101" s="129"/>
      <c r="IGG101" s="129"/>
      <c r="IGH101" s="129"/>
      <c r="IGI101" s="129"/>
      <c r="IGJ101" s="129"/>
      <c r="IGK101" s="129"/>
      <c r="IGL101" s="129"/>
      <c r="IGM101" s="129"/>
      <c r="IGN101" s="129"/>
      <c r="IGO101" s="129"/>
      <c r="IGP101" s="129"/>
      <c r="IGQ101" s="129"/>
      <c r="IGR101" s="129"/>
      <c r="IGS101" s="129"/>
      <c r="IGT101" s="129"/>
      <c r="IGU101" s="129"/>
      <c r="IGV101" s="129"/>
      <c r="IGW101" s="129"/>
      <c r="IGX101" s="129"/>
      <c r="IGY101" s="129"/>
      <c r="IGZ101" s="129"/>
      <c r="IHA101" s="129"/>
      <c r="IHB101" s="129"/>
      <c r="IHC101" s="129"/>
      <c r="IHD101" s="129"/>
      <c r="IHE101" s="129"/>
      <c r="IHF101" s="129"/>
      <c r="IHG101" s="129"/>
      <c r="IHH101" s="129"/>
      <c r="IHI101" s="129"/>
      <c r="IHJ101" s="129"/>
      <c r="IHK101" s="129"/>
      <c r="IHL101" s="129"/>
      <c r="IHM101" s="129"/>
      <c r="IHN101" s="129"/>
      <c r="IHO101" s="129"/>
      <c r="IHP101" s="129"/>
      <c r="IHQ101" s="129"/>
      <c r="IHR101" s="129"/>
      <c r="IHS101" s="129"/>
      <c r="IHT101" s="129"/>
      <c r="IHU101" s="129"/>
      <c r="IHV101" s="129"/>
      <c r="IHW101" s="129"/>
      <c r="IHX101" s="129"/>
      <c r="IHY101" s="129"/>
      <c r="IHZ101" s="129"/>
      <c r="IIA101" s="129"/>
      <c r="IIB101" s="129"/>
      <c r="IIC101" s="129"/>
      <c r="IID101" s="129"/>
      <c r="IIE101" s="129"/>
      <c r="IIF101" s="129"/>
      <c r="IIG101" s="129"/>
      <c r="IIH101" s="129"/>
      <c r="III101" s="129"/>
      <c r="IIJ101" s="129"/>
      <c r="IIK101" s="129"/>
      <c r="IIL101" s="129"/>
      <c r="IIM101" s="129"/>
      <c r="IIN101" s="129"/>
      <c r="IIO101" s="129"/>
      <c r="IIP101" s="129"/>
      <c r="IIQ101" s="129"/>
      <c r="IIR101" s="129"/>
      <c r="IIS101" s="129"/>
      <c r="IIT101" s="129"/>
      <c r="IIU101" s="129"/>
      <c r="IIV101" s="129"/>
      <c r="IIW101" s="129"/>
      <c r="IIX101" s="129"/>
      <c r="IIY101" s="129"/>
      <c r="IIZ101" s="129"/>
      <c r="IJA101" s="129"/>
      <c r="IJB101" s="129"/>
      <c r="IJC101" s="129"/>
      <c r="IJD101" s="129"/>
      <c r="IJE101" s="129"/>
      <c r="IJF101" s="129"/>
      <c r="IJG101" s="129"/>
      <c r="IJH101" s="129"/>
      <c r="IJI101" s="129"/>
      <c r="IJJ101" s="129"/>
      <c r="IJK101" s="129"/>
      <c r="IJL101" s="129"/>
      <c r="IJM101" s="129"/>
      <c r="IJN101" s="129"/>
      <c r="IJO101" s="129"/>
      <c r="IJP101" s="129"/>
      <c r="IJQ101" s="129"/>
      <c r="IJR101" s="129"/>
      <c r="IJS101" s="129"/>
      <c r="IJT101" s="129"/>
      <c r="IJU101" s="129"/>
      <c r="IJV101" s="129"/>
      <c r="IJW101" s="129"/>
      <c r="IJX101" s="129"/>
      <c r="IJY101" s="129"/>
      <c r="IJZ101" s="129"/>
      <c r="IKA101" s="129"/>
      <c r="IKB101" s="129"/>
      <c r="IKC101" s="129"/>
      <c r="IKD101" s="129"/>
      <c r="IKE101" s="129"/>
      <c r="IKF101" s="129"/>
      <c r="IKG101" s="129"/>
      <c r="IKH101" s="129"/>
      <c r="IKI101" s="129"/>
      <c r="IKJ101" s="129"/>
      <c r="IKK101" s="129"/>
      <c r="IKL101" s="129"/>
      <c r="IKM101" s="129"/>
      <c r="IKN101" s="129"/>
      <c r="IKO101" s="129"/>
      <c r="IKP101" s="129"/>
      <c r="IKQ101" s="129"/>
      <c r="IKR101" s="129"/>
      <c r="IKS101" s="129"/>
      <c r="IKT101" s="129"/>
      <c r="IKU101" s="129"/>
      <c r="IKV101" s="129"/>
      <c r="IKW101" s="129"/>
      <c r="IKX101" s="129"/>
      <c r="IKY101" s="129"/>
      <c r="IKZ101" s="129"/>
      <c r="ILA101" s="129"/>
      <c r="ILB101" s="129"/>
      <c r="ILC101" s="129"/>
      <c r="ILD101" s="129"/>
      <c r="ILE101" s="129"/>
      <c r="ILF101" s="129"/>
      <c r="ILG101" s="129"/>
      <c r="ILH101" s="129"/>
      <c r="ILI101" s="129"/>
      <c r="ILJ101" s="129"/>
      <c r="ILK101" s="129"/>
      <c r="ILL101" s="129"/>
      <c r="ILM101" s="129"/>
      <c r="ILN101" s="129"/>
      <c r="ILO101" s="129"/>
      <c r="ILP101" s="129"/>
      <c r="ILQ101" s="129"/>
      <c r="ILR101" s="129"/>
      <c r="ILS101" s="129"/>
      <c r="ILT101" s="129"/>
      <c r="ILU101" s="129"/>
      <c r="ILV101" s="129"/>
      <c r="ILW101" s="129"/>
      <c r="ILX101" s="129"/>
      <c r="ILY101" s="129"/>
      <c r="ILZ101" s="129"/>
      <c r="IMA101" s="129"/>
      <c r="IMB101" s="129"/>
      <c r="IMC101" s="129"/>
      <c r="IMD101" s="129"/>
      <c r="IME101" s="129"/>
      <c r="IMF101" s="129"/>
      <c r="IMG101" s="129"/>
      <c r="IMH101" s="129"/>
      <c r="IMI101" s="129"/>
      <c r="IMJ101" s="129"/>
      <c r="IMK101" s="129"/>
      <c r="IML101" s="129"/>
      <c r="IMM101" s="129"/>
      <c r="IMN101" s="129"/>
      <c r="IMO101" s="129"/>
      <c r="IMP101" s="129"/>
      <c r="IMQ101" s="129"/>
      <c r="IMR101" s="129"/>
      <c r="IMS101" s="129"/>
      <c r="IMT101" s="129"/>
      <c r="IMU101" s="129"/>
      <c r="IMV101" s="129"/>
      <c r="IMW101" s="129"/>
      <c r="IMX101" s="129"/>
      <c r="IMY101" s="129"/>
      <c r="IMZ101" s="129"/>
      <c r="INA101" s="129"/>
      <c r="INB101" s="129"/>
      <c r="INC101" s="129"/>
      <c r="IND101" s="129"/>
      <c r="INE101" s="129"/>
      <c r="INF101" s="129"/>
      <c r="ING101" s="129"/>
      <c r="INH101" s="129"/>
      <c r="INI101" s="129"/>
      <c r="INJ101" s="129"/>
      <c r="INK101" s="129"/>
      <c r="INL101" s="129"/>
      <c r="INM101" s="129"/>
      <c r="INN101" s="129"/>
      <c r="INO101" s="129"/>
      <c r="INP101" s="129"/>
      <c r="INQ101" s="129"/>
      <c r="INR101" s="129"/>
      <c r="INS101" s="129"/>
      <c r="INT101" s="129"/>
      <c r="INU101" s="129"/>
      <c r="INV101" s="129"/>
      <c r="INW101" s="129"/>
      <c r="INX101" s="129"/>
      <c r="INY101" s="129"/>
      <c r="INZ101" s="129"/>
      <c r="IOA101" s="129"/>
      <c r="IOB101" s="129"/>
      <c r="IOC101" s="129"/>
      <c r="IOD101" s="129"/>
      <c r="IOE101" s="129"/>
      <c r="IOF101" s="129"/>
      <c r="IOG101" s="129"/>
      <c r="IOH101" s="129"/>
      <c r="IOI101" s="129"/>
      <c r="IOJ101" s="129"/>
      <c r="IOK101" s="129"/>
      <c r="IOL101" s="129"/>
      <c r="IOM101" s="129"/>
      <c r="ION101" s="129"/>
      <c r="IOO101" s="129"/>
      <c r="IOP101" s="129"/>
      <c r="IOQ101" s="129"/>
      <c r="IOR101" s="129"/>
      <c r="IOS101" s="129"/>
      <c r="IOT101" s="129"/>
      <c r="IOU101" s="129"/>
      <c r="IOV101" s="129"/>
      <c r="IOW101" s="129"/>
      <c r="IOX101" s="129"/>
      <c r="IOY101" s="129"/>
      <c r="IOZ101" s="129"/>
      <c r="IPA101" s="129"/>
      <c r="IPB101" s="129"/>
      <c r="IPC101" s="129"/>
      <c r="IPD101" s="129"/>
      <c r="IPE101" s="129"/>
      <c r="IPF101" s="129"/>
      <c r="IPG101" s="129"/>
      <c r="IPH101" s="129"/>
      <c r="IPI101" s="129"/>
      <c r="IPJ101" s="129"/>
      <c r="IPK101" s="129"/>
      <c r="IPL101" s="129"/>
      <c r="IPM101" s="129"/>
      <c r="IPN101" s="129"/>
      <c r="IPO101" s="129"/>
      <c r="IPP101" s="129"/>
      <c r="IPQ101" s="129"/>
      <c r="IPR101" s="129"/>
      <c r="IPS101" s="129"/>
      <c r="IPT101" s="129"/>
      <c r="IPU101" s="129"/>
      <c r="IPV101" s="129"/>
      <c r="IPW101" s="129"/>
      <c r="IPX101" s="129"/>
      <c r="IPY101" s="129"/>
      <c r="IPZ101" s="129"/>
      <c r="IQA101" s="129"/>
      <c r="IQB101" s="129"/>
      <c r="IQC101" s="129"/>
      <c r="IQD101" s="129"/>
      <c r="IQE101" s="129"/>
      <c r="IQF101" s="129"/>
      <c r="IQG101" s="129"/>
      <c r="IQH101" s="129"/>
      <c r="IQI101" s="129"/>
      <c r="IQJ101" s="129"/>
      <c r="IQK101" s="129"/>
      <c r="IQL101" s="129"/>
      <c r="IQM101" s="129"/>
      <c r="IQN101" s="129"/>
      <c r="IQO101" s="129"/>
      <c r="IQP101" s="129"/>
      <c r="IQQ101" s="129"/>
      <c r="IQR101" s="129"/>
      <c r="IQS101" s="129"/>
      <c r="IQT101" s="129"/>
      <c r="IQU101" s="129"/>
      <c r="IQV101" s="129"/>
      <c r="IQW101" s="129"/>
      <c r="IQX101" s="129"/>
      <c r="IQY101" s="129"/>
      <c r="IQZ101" s="129"/>
      <c r="IRA101" s="129"/>
      <c r="IRB101" s="129"/>
      <c r="IRC101" s="129"/>
      <c r="IRD101" s="129"/>
      <c r="IRE101" s="129"/>
      <c r="IRF101" s="129"/>
      <c r="IRG101" s="129"/>
      <c r="IRH101" s="129"/>
      <c r="IRI101" s="129"/>
      <c r="IRJ101" s="129"/>
      <c r="IRK101" s="129"/>
      <c r="IRL101" s="129"/>
      <c r="IRM101" s="129"/>
      <c r="IRN101" s="129"/>
      <c r="IRO101" s="129"/>
      <c r="IRP101" s="129"/>
      <c r="IRQ101" s="129"/>
      <c r="IRR101" s="129"/>
      <c r="IRS101" s="129"/>
      <c r="IRT101" s="129"/>
      <c r="IRU101" s="129"/>
      <c r="IRV101" s="129"/>
      <c r="IRW101" s="129"/>
      <c r="IRX101" s="129"/>
      <c r="IRY101" s="129"/>
      <c r="IRZ101" s="129"/>
      <c r="ISA101" s="129"/>
      <c r="ISB101" s="129"/>
      <c r="ISC101" s="129"/>
      <c r="ISD101" s="129"/>
      <c r="ISE101" s="129"/>
      <c r="ISF101" s="129"/>
      <c r="ISG101" s="129"/>
      <c r="ISH101" s="129"/>
      <c r="ISI101" s="129"/>
      <c r="ISJ101" s="129"/>
      <c r="ISK101" s="129"/>
      <c r="ISL101" s="129"/>
      <c r="ISM101" s="129"/>
      <c r="ISN101" s="129"/>
      <c r="ISO101" s="129"/>
      <c r="ISP101" s="129"/>
      <c r="ISQ101" s="129"/>
      <c r="ISR101" s="129"/>
      <c r="ISS101" s="129"/>
      <c r="IST101" s="129"/>
      <c r="ISU101" s="129"/>
      <c r="ISV101" s="129"/>
      <c r="ISW101" s="129"/>
      <c r="ISX101" s="129"/>
      <c r="ISY101" s="129"/>
      <c r="ISZ101" s="129"/>
      <c r="ITA101" s="129"/>
      <c r="ITB101" s="129"/>
      <c r="ITC101" s="129"/>
      <c r="ITD101" s="129"/>
      <c r="ITE101" s="129"/>
      <c r="ITF101" s="129"/>
      <c r="ITG101" s="129"/>
      <c r="ITH101" s="129"/>
      <c r="ITI101" s="129"/>
      <c r="ITJ101" s="129"/>
      <c r="ITK101" s="129"/>
      <c r="ITL101" s="129"/>
      <c r="ITM101" s="129"/>
      <c r="ITN101" s="129"/>
      <c r="ITO101" s="129"/>
      <c r="ITP101" s="129"/>
      <c r="ITQ101" s="129"/>
      <c r="ITR101" s="129"/>
      <c r="ITS101" s="129"/>
      <c r="ITT101" s="129"/>
      <c r="ITU101" s="129"/>
      <c r="ITV101" s="129"/>
      <c r="ITW101" s="129"/>
      <c r="ITX101" s="129"/>
      <c r="ITY101" s="129"/>
      <c r="ITZ101" s="129"/>
      <c r="IUA101" s="129"/>
      <c r="IUB101" s="129"/>
      <c r="IUC101" s="129"/>
      <c r="IUD101" s="129"/>
      <c r="IUE101" s="129"/>
      <c r="IUF101" s="129"/>
      <c r="IUG101" s="129"/>
      <c r="IUH101" s="129"/>
      <c r="IUI101" s="129"/>
      <c r="IUJ101" s="129"/>
      <c r="IUK101" s="129"/>
      <c r="IUL101" s="129"/>
      <c r="IUM101" s="129"/>
      <c r="IUN101" s="129"/>
      <c r="IUO101" s="129"/>
      <c r="IUP101" s="129"/>
      <c r="IUQ101" s="129"/>
      <c r="IUR101" s="129"/>
      <c r="IUS101" s="129"/>
      <c r="IUT101" s="129"/>
      <c r="IUU101" s="129"/>
      <c r="IUV101" s="129"/>
      <c r="IUW101" s="129"/>
      <c r="IUX101" s="129"/>
      <c r="IUY101" s="129"/>
      <c r="IUZ101" s="129"/>
      <c r="IVA101" s="129"/>
      <c r="IVB101" s="129"/>
      <c r="IVC101" s="129"/>
      <c r="IVD101" s="129"/>
      <c r="IVE101" s="129"/>
      <c r="IVF101" s="129"/>
      <c r="IVG101" s="129"/>
      <c r="IVH101" s="129"/>
      <c r="IVI101" s="129"/>
      <c r="IVJ101" s="129"/>
      <c r="IVK101" s="129"/>
      <c r="IVL101" s="129"/>
      <c r="IVM101" s="129"/>
      <c r="IVN101" s="129"/>
      <c r="IVO101" s="129"/>
      <c r="IVP101" s="129"/>
      <c r="IVQ101" s="129"/>
      <c r="IVR101" s="129"/>
      <c r="IVS101" s="129"/>
      <c r="IVT101" s="129"/>
      <c r="IVU101" s="129"/>
      <c r="IVV101" s="129"/>
      <c r="IVW101" s="129"/>
      <c r="IVX101" s="129"/>
      <c r="IVY101" s="129"/>
      <c r="IVZ101" s="129"/>
      <c r="IWA101" s="129"/>
      <c r="IWB101" s="129"/>
      <c r="IWC101" s="129"/>
      <c r="IWD101" s="129"/>
      <c r="IWE101" s="129"/>
      <c r="IWF101" s="129"/>
      <c r="IWG101" s="129"/>
      <c r="IWH101" s="129"/>
      <c r="IWI101" s="129"/>
      <c r="IWJ101" s="129"/>
      <c r="IWK101" s="129"/>
      <c r="IWL101" s="129"/>
      <c r="IWM101" s="129"/>
      <c r="IWN101" s="129"/>
      <c r="IWO101" s="129"/>
      <c r="IWP101" s="129"/>
      <c r="IWQ101" s="129"/>
      <c r="IWR101" s="129"/>
      <c r="IWS101" s="129"/>
      <c r="IWT101" s="129"/>
      <c r="IWU101" s="129"/>
      <c r="IWV101" s="129"/>
      <c r="IWW101" s="129"/>
      <c r="IWX101" s="129"/>
      <c r="IWY101" s="129"/>
      <c r="IWZ101" s="129"/>
      <c r="IXA101" s="129"/>
      <c r="IXB101" s="129"/>
      <c r="IXC101" s="129"/>
      <c r="IXD101" s="129"/>
      <c r="IXE101" s="129"/>
      <c r="IXF101" s="129"/>
      <c r="IXG101" s="129"/>
      <c r="IXH101" s="129"/>
      <c r="IXI101" s="129"/>
      <c r="IXJ101" s="129"/>
      <c r="IXK101" s="129"/>
      <c r="IXL101" s="129"/>
      <c r="IXM101" s="129"/>
      <c r="IXN101" s="129"/>
      <c r="IXO101" s="129"/>
      <c r="IXP101" s="129"/>
      <c r="IXQ101" s="129"/>
      <c r="IXR101" s="129"/>
      <c r="IXS101" s="129"/>
      <c r="IXT101" s="129"/>
      <c r="IXU101" s="129"/>
      <c r="IXV101" s="129"/>
      <c r="IXW101" s="129"/>
      <c r="IXX101" s="129"/>
      <c r="IXY101" s="129"/>
      <c r="IXZ101" s="129"/>
      <c r="IYA101" s="129"/>
      <c r="IYB101" s="129"/>
      <c r="IYC101" s="129"/>
      <c r="IYD101" s="129"/>
      <c r="IYE101" s="129"/>
      <c r="IYF101" s="129"/>
      <c r="IYG101" s="129"/>
      <c r="IYH101" s="129"/>
      <c r="IYI101" s="129"/>
      <c r="IYJ101" s="129"/>
      <c r="IYK101" s="129"/>
      <c r="IYL101" s="129"/>
      <c r="IYM101" s="129"/>
      <c r="IYN101" s="129"/>
      <c r="IYO101" s="129"/>
      <c r="IYP101" s="129"/>
      <c r="IYQ101" s="129"/>
      <c r="IYR101" s="129"/>
      <c r="IYS101" s="129"/>
      <c r="IYT101" s="129"/>
      <c r="IYU101" s="129"/>
      <c r="IYV101" s="129"/>
      <c r="IYW101" s="129"/>
      <c r="IYX101" s="129"/>
      <c r="IYY101" s="129"/>
      <c r="IYZ101" s="129"/>
      <c r="IZA101" s="129"/>
      <c r="IZB101" s="129"/>
      <c r="IZC101" s="129"/>
      <c r="IZD101" s="129"/>
      <c r="IZE101" s="129"/>
      <c r="IZF101" s="129"/>
      <c r="IZG101" s="129"/>
      <c r="IZH101" s="129"/>
      <c r="IZI101" s="129"/>
      <c r="IZJ101" s="129"/>
      <c r="IZK101" s="129"/>
      <c r="IZL101" s="129"/>
      <c r="IZM101" s="129"/>
      <c r="IZN101" s="129"/>
      <c r="IZO101" s="129"/>
      <c r="IZP101" s="129"/>
      <c r="IZQ101" s="129"/>
      <c r="IZR101" s="129"/>
      <c r="IZS101" s="129"/>
      <c r="IZT101" s="129"/>
      <c r="IZU101" s="129"/>
      <c r="IZV101" s="129"/>
      <c r="IZW101" s="129"/>
      <c r="IZX101" s="129"/>
      <c r="IZY101" s="129"/>
      <c r="IZZ101" s="129"/>
      <c r="JAA101" s="129"/>
      <c r="JAB101" s="129"/>
      <c r="JAC101" s="129"/>
      <c r="JAD101" s="129"/>
      <c r="JAE101" s="129"/>
      <c r="JAF101" s="129"/>
      <c r="JAG101" s="129"/>
      <c r="JAH101" s="129"/>
      <c r="JAI101" s="129"/>
      <c r="JAJ101" s="129"/>
      <c r="JAK101" s="129"/>
      <c r="JAL101" s="129"/>
      <c r="JAM101" s="129"/>
      <c r="JAN101" s="129"/>
      <c r="JAO101" s="129"/>
      <c r="JAP101" s="129"/>
      <c r="JAQ101" s="129"/>
      <c r="JAR101" s="129"/>
      <c r="JAS101" s="129"/>
      <c r="JAT101" s="129"/>
      <c r="JAU101" s="129"/>
      <c r="JAV101" s="129"/>
      <c r="JAW101" s="129"/>
      <c r="JAX101" s="129"/>
      <c r="JAY101" s="129"/>
      <c r="JAZ101" s="129"/>
      <c r="JBA101" s="129"/>
      <c r="JBB101" s="129"/>
      <c r="JBC101" s="129"/>
      <c r="JBD101" s="129"/>
      <c r="JBE101" s="129"/>
      <c r="JBF101" s="129"/>
      <c r="JBG101" s="129"/>
      <c r="JBH101" s="129"/>
      <c r="JBI101" s="129"/>
      <c r="JBJ101" s="129"/>
      <c r="JBK101" s="129"/>
      <c r="JBL101" s="129"/>
      <c r="JBM101" s="129"/>
      <c r="JBN101" s="129"/>
      <c r="JBO101" s="129"/>
      <c r="JBP101" s="129"/>
      <c r="JBQ101" s="129"/>
      <c r="JBR101" s="129"/>
      <c r="JBS101" s="129"/>
      <c r="JBT101" s="129"/>
      <c r="JBU101" s="129"/>
      <c r="JBV101" s="129"/>
      <c r="JBW101" s="129"/>
      <c r="JBX101" s="129"/>
      <c r="JBY101" s="129"/>
      <c r="JBZ101" s="129"/>
      <c r="JCA101" s="129"/>
      <c r="JCB101" s="129"/>
      <c r="JCC101" s="129"/>
      <c r="JCD101" s="129"/>
      <c r="JCE101" s="129"/>
      <c r="JCF101" s="129"/>
      <c r="JCG101" s="129"/>
      <c r="JCH101" s="129"/>
      <c r="JCI101" s="129"/>
      <c r="JCJ101" s="129"/>
      <c r="JCK101" s="129"/>
      <c r="JCL101" s="129"/>
      <c r="JCM101" s="129"/>
      <c r="JCN101" s="129"/>
      <c r="JCO101" s="129"/>
      <c r="JCP101" s="129"/>
      <c r="JCQ101" s="129"/>
      <c r="JCR101" s="129"/>
      <c r="JCS101" s="129"/>
      <c r="JCT101" s="129"/>
      <c r="JCU101" s="129"/>
      <c r="JCV101" s="129"/>
      <c r="JCW101" s="129"/>
      <c r="JCX101" s="129"/>
      <c r="JCY101" s="129"/>
      <c r="JCZ101" s="129"/>
      <c r="JDA101" s="129"/>
      <c r="JDB101" s="129"/>
      <c r="JDC101" s="129"/>
      <c r="JDD101" s="129"/>
      <c r="JDE101" s="129"/>
      <c r="JDF101" s="129"/>
      <c r="JDG101" s="129"/>
      <c r="JDH101" s="129"/>
      <c r="JDI101" s="129"/>
      <c r="JDJ101" s="129"/>
      <c r="JDK101" s="129"/>
      <c r="JDL101" s="129"/>
      <c r="JDM101" s="129"/>
      <c r="JDN101" s="129"/>
      <c r="JDO101" s="129"/>
      <c r="JDP101" s="129"/>
      <c r="JDQ101" s="129"/>
      <c r="JDR101" s="129"/>
      <c r="JDS101" s="129"/>
      <c r="JDT101" s="129"/>
      <c r="JDU101" s="129"/>
      <c r="JDV101" s="129"/>
      <c r="JDW101" s="129"/>
      <c r="JDX101" s="129"/>
      <c r="JDY101" s="129"/>
      <c r="JDZ101" s="129"/>
      <c r="JEA101" s="129"/>
      <c r="JEB101" s="129"/>
      <c r="JEC101" s="129"/>
      <c r="JED101" s="129"/>
      <c r="JEE101" s="129"/>
      <c r="JEF101" s="129"/>
      <c r="JEG101" s="129"/>
      <c r="JEH101" s="129"/>
      <c r="JEI101" s="129"/>
      <c r="JEJ101" s="129"/>
      <c r="JEK101" s="129"/>
      <c r="JEL101" s="129"/>
      <c r="JEM101" s="129"/>
      <c r="JEN101" s="129"/>
      <c r="JEO101" s="129"/>
      <c r="JEP101" s="129"/>
      <c r="JEQ101" s="129"/>
      <c r="JER101" s="129"/>
      <c r="JES101" s="129"/>
      <c r="JET101" s="129"/>
      <c r="JEU101" s="129"/>
      <c r="JEV101" s="129"/>
      <c r="JEW101" s="129"/>
      <c r="JEX101" s="129"/>
      <c r="JEY101" s="129"/>
      <c r="JEZ101" s="129"/>
      <c r="JFA101" s="129"/>
      <c r="JFB101" s="129"/>
      <c r="JFC101" s="129"/>
      <c r="JFD101" s="129"/>
      <c r="JFE101" s="129"/>
      <c r="JFF101" s="129"/>
      <c r="JFG101" s="129"/>
      <c r="JFH101" s="129"/>
      <c r="JFI101" s="129"/>
      <c r="JFJ101" s="129"/>
      <c r="JFK101" s="129"/>
      <c r="JFL101" s="129"/>
      <c r="JFM101" s="129"/>
      <c r="JFN101" s="129"/>
      <c r="JFO101" s="129"/>
      <c r="JFP101" s="129"/>
      <c r="JFQ101" s="129"/>
      <c r="JFR101" s="129"/>
      <c r="JFS101" s="129"/>
      <c r="JFT101" s="129"/>
      <c r="JFU101" s="129"/>
      <c r="JFV101" s="129"/>
      <c r="JFW101" s="129"/>
      <c r="JFX101" s="129"/>
      <c r="JFY101" s="129"/>
      <c r="JFZ101" s="129"/>
      <c r="JGA101" s="129"/>
      <c r="JGB101" s="129"/>
      <c r="JGC101" s="129"/>
      <c r="JGD101" s="129"/>
      <c r="JGE101" s="129"/>
      <c r="JGF101" s="129"/>
      <c r="JGG101" s="129"/>
      <c r="JGH101" s="129"/>
      <c r="JGI101" s="129"/>
      <c r="JGJ101" s="129"/>
      <c r="JGK101" s="129"/>
      <c r="JGL101" s="129"/>
      <c r="JGM101" s="129"/>
      <c r="JGN101" s="129"/>
      <c r="JGO101" s="129"/>
      <c r="JGP101" s="129"/>
      <c r="JGQ101" s="129"/>
      <c r="JGR101" s="129"/>
      <c r="JGS101" s="129"/>
      <c r="JGT101" s="129"/>
      <c r="JGU101" s="129"/>
      <c r="JGV101" s="129"/>
      <c r="JGW101" s="129"/>
      <c r="JGX101" s="129"/>
      <c r="JGY101" s="129"/>
      <c r="JGZ101" s="129"/>
      <c r="JHA101" s="129"/>
      <c r="JHB101" s="129"/>
      <c r="JHC101" s="129"/>
      <c r="JHD101" s="129"/>
      <c r="JHE101" s="129"/>
      <c r="JHF101" s="129"/>
      <c r="JHG101" s="129"/>
      <c r="JHH101" s="129"/>
      <c r="JHI101" s="129"/>
      <c r="JHJ101" s="129"/>
      <c r="JHK101" s="129"/>
      <c r="JHL101" s="129"/>
      <c r="JHM101" s="129"/>
      <c r="JHN101" s="129"/>
      <c r="JHO101" s="129"/>
      <c r="JHP101" s="129"/>
      <c r="JHQ101" s="129"/>
      <c r="JHR101" s="129"/>
      <c r="JHS101" s="129"/>
      <c r="JHT101" s="129"/>
      <c r="JHU101" s="129"/>
      <c r="JHV101" s="129"/>
      <c r="JHW101" s="129"/>
      <c r="JHX101" s="129"/>
      <c r="JHY101" s="129"/>
      <c r="JHZ101" s="129"/>
      <c r="JIA101" s="129"/>
      <c r="JIB101" s="129"/>
      <c r="JIC101" s="129"/>
      <c r="JID101" s="129"/>
      <c r="JIE101" s="129"/>
      <c r="JIF101" s="129"/>
      <c r="JIG101" s="129"/>
      <c r="JIH101" s="129"/>
      <c r="JII101" s="129"/>
      <c r="JIJ101" s="129"/>
      <c r="JIK101" s="129"/>
      <c r="JIL101" s="129"/>
      <c r="JIM101" s="129"/>
      <c r="JIN101" s="129"/>
      <c r="JIO101" s="129"/>
      <c r="JIP101" s="129"/>
      <c r="JIQ101" s="129"/>
      <c r="JIR101" s="129"/>
      <c r="JIS101" s="129"/>
      <c r="JIT101" s="129"/>
      <c r="JIU101" s="129"/>
      <c r="JIV101" s="129"/>
      <c r="JIW101" s="129"/>
      <c r="JIX101" s="129"/>
      <c r="JIY101" s="129"/>
      <c r="JIZ101" s="129"/>
      <c r="JJA101" s="129"/>
      <c r="JJB101" s="129"/>
      <c r="JJC101" s="129"/>
      <c r="JJD101" s="129"/>
      <c r="JJE101" s="129"/>
      <c r="JJF101" s="129"/>
      <c r="JJG101" s="129"/>
      <c r="JJH101" s="129"/>
      <c r="JJI101" s="129"/>
      <c r="JJJ101" s="129"/>
      <c r="JJK101" s="129"/>
      <c r="JJL101" s="129"/>
      <c r="JJM101" s="129"/>
      <c r="JJN101" s="129"/>
      <c r="JJO101" s="129"/>
      <c r="JJP101" s="129"/>
      <c r="JJQ101" s="129"/>
      <c r="JJR101" s="129"/>
      <c r="JJS101" s="129"/>
      <c r="JJT101" s="129"/>
      <c r="JJU101" s="129"/>
      <c r="JJV101" s="129"/>
      <c r="JJW101" s="129"/>
      <c r="JJX101" s="129"/>
      <c r="JJY101" s="129"/>
      <c r="JJZ101" s="129"/>
      <c r="JKA101" s="129"/>
      <c r="JKB101" s="129"/>
      <c r="JKC101" s="129"/>
      <c r="JKD101" s="129"/>
      <c r="JKE101" s="129"/>
      <c r="JKF101" s="129"/>
      <c r="JKG101" s="129"/>
      <c r="JKH101" s="129"/>
      <c r="JKI101" s="129"/>
      <c r="JKJ101" s="129"/>
      <c r="JKK101" s="129"/>
      <c r="JKL101" s="129"/>
      <c r="JKM101" s="129"/>
      <c r="JKN101" s="129"/>
      <c r="JKO101" s="129"/>
      <c r="JKP101" s="129"/>
      <c r="JKQ101" s="129"/>
      <c r="JKR101" s="129"/>
      <c r="JKS101" s="129"/>
      <c r="JKT101" s="129"/>
      <c r="JKU101" s="129"/>
      <c r="JKV101" s="129"/>
      <c r="JKW101" s="129"/>
      <c r="JKX101" s="129"/>
      <c r="JKY101" s="129"/>
      <c r="JKZ101" s="129"/>
      <c r="JLA101" s="129"/>
      <c r="JLB101" s="129"/>
      <c r="JLC101" s="129"/>
      <c r="JLD101" s="129"/>
      <c r="JLE101" s="129"/>
      <c r="JLF101" s="129"/>
      <c r="JLG101" s="129"/>
      <c r="JLH101" s="129"/>
      <c r="JLI101" s="129"/>
      <c r="JLJ101" s="129"/>
      <c r="JLK101" s="129"/>
      <c r="JLL101" s="129"/>
      <c r="JLM101" s="129"/>
      <c r="JLN101" s="129"/>
      <c r="JLO101" s="129"/>
      <c r="JLP101" s="129"/>
      <c r="JLQ101" s="129"/>
      <c r="JLR101" s="129"/>
      <c r="JLS101" s="129"/>
      <c r="JLT101" s="129"/>
      <c r="JLU101" s="129"/>
      <c r="JLV101" s="129"/>
      <c r="JLW101" s="129"/>
      <c r="JLX101" s="129"/>
      <c r="JLY101" s="129"/>
      <c r="JLZ101" s="129"/>
      <c r="JMA101" s="129"/>
      <c r="JMB101" s="129"/>
      <c r="JMC101" s="129"/>
      <c r="JMD101" s="129"/>
      <c r="JME101" s="129"/>
      <c r="JMF101" s="129"/>
      <c r="JMG101" s="129"/>
      <c r="JMH101" s="129"/>
      <c r="JMI101" s="129"/>
      <c r="JMJ101" s="129"/>
      <c r="JMK101" s="129"/>
      <c r="JML101" s="129"/>
      <c r="JMM101" s="129"/>
      <c r="JMN101" s="129"/>
      <c r="JMO101" s="129"/>
      <c r="JMP101" s="129"/>
      <c r="JMQ101" s="129"/>
      <c r="JMR101" s="129"/>
      <c r="JMS101" s="129"/>
      <c r="JMT101" s="129"/>
      <c r="JMU101" s="129"/>
      <c r="JMV101" s="129"/>
      <c r="JMW101" s="129"/>
      <c r="JMX101" s="129"/>
      <c r="JMY101" s="129"/>
      <c r="JMZ101" s="129"/>
      <c r="JNA101" s="129"/>
      <c r="JNB101" s="129"/>
      <c r="JNC101" s="129"/>
      <c r="JND101" s="129"/>
      <c r="JNE101" s="129"/>
      <c r="JNF101" s="129"/>
      <c r="JNG101" s="129"/>
      <c r="JNH101" s="129"/>
      <c r="JNI101" s="129"/>
      <c r="JNJ101" s="129"/>
      <c r="JNK101" s="129"/>
      <c r="JNL101" s="129"/>
      <c r="JNM101" s="129"/>
      <c r="JNN101" s="129"/>
      <c r="JNO101" s="129"/>
      <c r="JNP101" s="129"/>
      <c r="JNQ101" s="129"/>
      <c r="JNR101" s="129"/>
      <c r="JNS101" s="129"/>
      <c r="JNT101" s="129"/>
      <c r="JNU101" s="129"/>
      <c r="JNV101" s="129"/>
      <c r="JNW101" s="129"/>
      <c r="JNX101" s="129"/>
      <c r="JNY101" s="129"/>
      <c r="JNZ101" s="129"/>
      <c r="JOA101" s="129"/>
      <c r="JOB101" s="129"/>
      <c r="JOC101" s="129"/>
      <c r="JOD101" s="129"/>
      <c r="JOE101" s="129"/>
      <c r="JOF101" s="129"/>
      <c r="JOG101" s="129"/>
      <c r="JOH101" s="129"/>
      <c r="JOI101" s="129"/>
      <c r="JOJ101" s="129"/>
      <c r="JOK101" s="129"/>
      <c r="JOL101" s="129"/>
      <c r="JOM101" s="129"/>
      <c r="JON101" s="129"/>
      <c r="JOO101" s="129"/>
      <c r="JOP101" s="129"/>
      <c r="JOQ101" s="129"/>
      <c r="JOR101" s="129"/>
      <c r="JOS101" s="129"/>
      <c r="JOT101" s="129"/>
      <c r="JOU101" s="129"/>
      <c r="JOV101" s="129"/>
      <c r="JOW101" s="129"/>
      <c r="JOX101" s="129"/>
      <c r="JOY101" s="129"/>
      <c r="JOZ101" s="129"/>
      <c r="JPA101" s="129"/>
      <c r="JPB101" s="129"/>
      <c r="JPC101" s="129"/>
      <c r="JPD101" s="129"/>
      <c r="JPE101" s="129"/>
      <c r="JPF101" s="129"/>
      <c r="JPG101" s="129"/>
      <c r="JPH101" s="129"/>
      <c r="JPI101" s="129"/>
      <c r="JPJ101" s="129"/>
      <c r="JPK101" s="129"/>
      <c r="JPL101" s="129"/>
      <c r="JPM101" s="129"/>
      <c r="JPN101" s="129"/>
      <c r="JPO101" s="129"/>
      <c r="JPP101" s="129"/>
      <c r="JPQ101" s="129"/>
      <c r="JPR101" s="129"/>
      <c r="JPS101" s="129"/>
      <c r="JPT101" s="129"/>
      <c r="JPU101" s="129"/>
      <c r="JPV101" s="129"/>
      <c r="JPW101" s="129"/>
      <c r="JPX101" s="129"/>
      <c r="JPY101" s="129"/>
      <c r="JPZ101" s="129"/>
      <c r="JQA101" s="129"/>
      <c r="JQB101" s="129"/>
      <c r="JQC101" s="129"/>
      <c r="JQD101" s="129"/>
      <c r="JQE101" s="129"/>
      <c r="JQF101" s="129"/>
      <c r="JQG101" s="129"/>
      <c r="JQH101" s="129"/>
      <c r="JQI101" s="129"/>
      <c r="JQJ101" s="129"/>
      <c r="JQK101" s="129"/>
      <c r="JQL101" s="129"/>
      <c r="JQM101" s="129"/>
      <c r="JQN101" s="129"/>
      <c r="JQO101" s="129"/>
      <c r="JQP101" s="129"/>
      <c r="JQQ101" s="129"/>
      <c r="JQR101" s="129"/>
      <c r="JQS101" s="129"/>
      <c r="JQT101" s="129"/>
      <c r="JQU101" s="129"/>
      <c r="JQV101" s="129"/>
      <c r="JQW101" s="129"/>
      <c r="JQX101" s="129"/>
      <c r="JQY101" s="129"/>
      <c r="JQZ101" s="129"/>
      <c r="JRA101" s="129"/>
      <c r="JRB101" s="129"/>
      <c r="JRC101" s="129"/>
      <c r="JRD101" s="129"/>
      <c r="JRE101" s="129"/>
      <c r="JRF101" s="129"/>
      <c r="JRG101" s="129"/>
      <c r="JRH101" s="129"/>
      <c r="JRI101" s="129"/>
      <c r="JRJ101" s="129"/>
      <c r="JRK101" s="129"/>
      <c r="JRL101" s="129"/>
      <c r="JRM101" s="129"/>
      <c r="JRN101" s="129"/>
      <c r="JRO101" s="129"/>
      <c r="JRP101" s="129"/>
      <c r="JRQ101" s="129"/>
      <c r="JRR101" s="129"/>
      <c r="JRS101" s="129"/>
      <c r="JRT101" s="129"/>
      <c r="JRU101" s="129"/>
      <c r="JRV101" s="129"/>
      <c r="JRW101" s="129"/>
      <c r="JRX101" s="129"/>
      <c r="JRY101" s="129"/>
      <c r="JRZ101" s="129"/>
      <c r="JSA101" s="129"/>
      <c r="JSB101" s="129"/>
      <c r="JSC101" s="129"/>
      <c r="JSD101" s="129"/>
      <c r="JSE101" s="129"/>
      <c r="JSF101" s="129"/>
      <c r="JSG101" s="129"/>
      <c r="JSH101" s="129"/>
      <c r="JSI101" s="129"/>
      <c r="JSJ101" s="129"/>
      <c r="JSK101" s="129"/>
      <c r="JSL101" s="129"/>
      <c r="JSM101" s="129"/>
      <c r="JSN101" s="129"/>
      <c r="JSO101" s="129"/>
      <c r="JSP101" s="129"/>
      <c r="JSQ101" s="129"/>
      <c r="JSR101" s="129"/>
      <c r="JSS101" s="129"/>
      <c r="JST101" s="129"/>
      <c r="JSU101" s="129"/>
      <c r="JSV101" s="129"/>
      <c r="JSW101" s="129"/>
      <c r="JSX101" s="129"/>
      <c r="JSY101" s="129"/>
      <c r="JSZ101" s="129"/>
      <c r="JTA101" s="129"/>
      <c r="JTB101" s="129"/>
      <c r="JTC101" s="129"/>
      <c r="JTD101" s="129"/>
      <c r="JTE101" s="129"/>
      <c r="JTF101" s="129"/>
      <c r="JTG101" s="129"/>
      <c r="JTH101" s="129"/>
      <c r="JTI101" s="129"/>
      <c r="JTJ101" s="129"/>
      <c r="JTK101" s="129"/>
      <c r="JTL101" s="129"/>
      <c r="JTM101" s="129"/>
      <c r="JTN101" s="129"/>
      <c r="JTO101" s="129"/>
      <c r="JTP101" s="129"/>
      <c r="JTQ101" s="129"/>
      <c r="JTR101" s="129"/>
      <c r="JTS101" s="129"/>
      <c r="JTT101" s="129"/>
      <c r="JTU101" s="129"/>
      <c r="JTV101" s="129"/>
      <c r="JTW101" s="129"/>
      <c r="JTX101" s="129"/>
      <c r="JTY101" s="129"/>
      <c r="JTZ101" s="129"/>
      <c r="JUA101" s="129"/>
      <c r="JUB101" s="129"/>
      <c r="JUC101" s="129"/>
      <c r="JUD101" s="129"/>
      <c r="JUE101" s="129"/>
      <c r="JUF101" s="129"/>
      <c r="JUG101" s="129"/>
      <c r="JUH101" s="129"/>
      <c r="JUI101" s="129"/>
      <c r="JUJ101" s="129"/>
      <c r="JUK101" s="129"/>
      <c r="JUL101" s="129"/>
      <c r="JUM101" s="129"/>
      <c r="JUN101" s="129"/>
      <c r="JUO101" s="129"/>
      <c r="JUP101" s="129"/>
      <c r="JUQ101" s="129"/>
      <c r="JUR101" s="129"/>
      <c r="JUS101" s="129"/>
      <c r="JUT101" s="129"/>
      <c r="JUU101" s="129"/>
      <c r="JUV101" s="129"/>
      <c r="JUW101" s="129"/>
      <c r="JUX101" s="129"/>
      <c r="JUY101" s="129"/>
      <c r="JUZ101" s="129"/>
      <c r="JVA101" s="129"/>
      <c r="JVB101" s="129"/>
      <c r="JVC101" s="129"/>
      <c r="JVD101" s="129"/>
      <c r="JVE101" s="129"/>
      <c r="JVF101" s="129"/>
      <c r="JVG101" s="129"/>
      <c r="JVH101" s="129"/>
      <c r="JVI101" s="129"/>
      <c r="JVJ101" s="129"/>
      <c r="JVK101" s="129"/>
      <c r="JVL101" s="129"/>
      <c r="JVM101" s="129"/>
      <c r="JVN101" s="129"/>
      <c r="JVO101" s="129"/>
      <c r="JVP101" s="129"/>
      <c r="JVQ101" s="129"/>
      <c r="JVR101" s="129"/>
      <c r="JVS101" s="129"/>
      <c r="JVT101" s="129"/>
      <c r="JVU101" s="129"/>
      <c r="JVV101" s="129"/>
      <c r="JVW101" s="129"/>
      <c r="JVX101" s="129"/>
      <c r="JVY101" s="129"/>
      <c r="JVZ101" s="129"/>
      <c r="JWA101" s="129"/>
      <c r="JWB101" s="129"/>
      <c r="JWC101" s="129"/>
      <c r="JWD101" s="129"/>
      <c r="JWE101" s="129"/>
      <c r="JWF101" s="129"/>
      <c r="JWG101" s="129"/>
      <c r="JWH101" s="129"/>
      <c r="JWI101" s="129"/>
      <c r="JWJ101" s="129"/>
      <c r="JWK101" s="129"/>
      <c r="JWL101" s="129"/>
      <c r="JWM101" s="129"/>
      <c r="JWN101" s="129"/>
      <c r="JWO101" s="129"/>
      <c r="JWP101" s="129"/>
      <c r="JWQ101" s="129"/>
      <c r="JWR101" s="129"/>
      <c r="JWS101" s="129"/>
      <c r="JWT101" s="129"/>
      <c r="JWU101" s="129"/>
      <c r="JWV101" s="129"/>
      <c r="JWW101" s="129"/>
      <c r="JWX101" s="129"/>
      <c r="JWY101" s="129"/>
      <c r="JWZ101" s="129"/>
      <c r="JXA101" s="129"/>
      <c r="JXB101" s="129"/>
      <c r="JXC101" s="129"/>
      <c r="JXD101" s="129"/>
      <c r="JXE101" s="129"/>
      <c r="JXF101" s="129"/>
      <c r="JXG101" s="129"/>
      <c r="JXH101" s="129"/>
      <c r="JXI101" s="129"/>
      <c r="JXJ101" s="129"/>
      <c r="JXK101" s="129"/>
      <c r="JXL101" s="129"/>
      <c r="JXM101" s="129"/>
      <c r="JXN101" s="129"/>
      <c r="JXO101" s="129"/>
      <c r="JXP101" s="129"/>
      <c r="JXQ101" s="129"/>
      <c r="JXR101" s="129"/>
      <c r="JXS101" s="129"/>
      <c r="JXT101" s="129"/>
      <c r="JXU101" s="129"/>
      <c r="JXV101" s="129"/>
      <c r="JXW101" s="129"/>
      <c r="JXX101" s="129"/>
      <c r="JXY101" s="129"/>
      <c r="JXZ101" s="129"/>
      <c r="JYA101" s="129"/>
      <c r="JYB101" s="129"/>
      <c r="JYC101" s="129"/>
      <c r="JYD101" s="129"/>
      <c r="JYE101" s="129"/>
      <c r="JYF101" s="129"/>
      <c r="JYG101" s="129"/>
      <c r="JYH101" s="129"/>
      <c r="JYI101" s="129"/>
      <c r="JYJ101" s="129"/>
      <c r="JYK101" s="129"/>
      <c r="JYL101" s="129"/>
      <c r="JYM101" s="129"/>
      <c r="JYN101" s="129"/>
      <c r="JYO101" s="129"/>
      <c r="JYP101" s="129"/>
      <c r="JYQ101" s="129"/>
      <c r="JYR101" s="129"/>
      <c r="JYS101" s="129"/>
      <c r="JYT101" s="129"/>
      <c r="JYU101" s="129"/>
      <c r="JYV101" s="129"/>
      <c r="JYW101" s="129"/>
      <c r="JYX101" s="129"/>
      <c r="JYY101" s="129"/>
      <c r="JYZ101" s="129"/>
      <c r="JZA101" s="129"/>
      <c r="JZB101" s="129"/>
      <c r="JZC101" s="129"/>
      <c r="JZD101" s="129"/>
      <c r="JZE101" s="129"/>
      <c r="JZF101" s="129"/>
      <c r="JZG101" s="129"/>
      <c r="JZH101" s="129"/>
      <c r="JZI101" s="129"/>
      <c r="JZJ101" s="129"/>
      <c r="JZK101" s="129"/>
      <c r="JZL101" s="129"/>
      <c r="JZM101" s="129"/>
      <c r="JZN101" s="129"/>
      <c r="JZO101" s="129"/>
      <c r="JZP101" s="129"/>
      <c r="JZQ101" s="129"/>
      <c r="JZR101" s="129"/>
      <c r="JZS101" s="129"/>
      <c r="JZT101" s="129"/>
      <c r="JZU101" s="129"/>
      <c r="JZV101" s="129"/>
      <c r="JZW101" s="129"/>
      <c r="JZX101" s="129"/>
      <c r="JZY101" s="129"/>
      <c r="JZZ101" s="129"/>
      <c r="KAA101" s="129"/>
      <c r="KAB101" s="129"/>
      <c r="KAC101" s="129"/>
      <c r="KAD101" s="129"/>
      <c r="KAE101" s="129"/>
      <c r="KAF101" s="129"/>
      <c r="KAG101" s="129"/>
      <c r="KAH101" s="129"/>
      <c r="KAI101" s="129"/>
      <c r="KAJ101" s="129"/>
      <c r="KAK101" s="129"/>
      <c r="KAL101" s="129"/>
      <c r="KAM101" s="129"/>
      <c r="KAN101" s="129"/>
      <c r="KAO101" s="129"/>
      <c r="KAP101" s="129"/>
      <c r="KAQ101" s="129"/>
      <c r="KAR101" s="129"/>
      <c r="KAS101" s="129"/>
      <c r="KAT101" s="129"/>
      <c r="KAU101" s="129"/>
      <c r="KAV101" s="129"/>
      <c r="KAW101" s="129"/>
      <c r="KAX101" s="129"/>
      <c r="KAY101" s="129"/>
      <c r="KAZ101" s="129"/>
      <c r="KBA101" s="129"/>
      <c r="KBB101" s="129"/>
      <c r="KBC101" s="129"/>
      <c r="KBD101" s="129"/>
      <c r="KBE101" s="129"/>
      <c r="KBF101" s="129"/>
      <c r="KBG101" s="129"/>
      <c r="KBH101" s="129"/>
      <c r="KBI101" s="129"/>
      <c r="KBJ101" s="129"/>
      <c r="KBK101" s="129"/>
      <c r="KBL101" s="129"/>
      <c r="KBM101" s="129"/>
      <c r="KBN101" s="129"/>
      <c r="KBO101" s="129"/>
      <c r="KBP101" s="129"/>
      <c r="KBQ101" s="129"/>
      <c r="KBR101" s="129"/>
      <c r="KBS101" s="129"/>
      <c r="KBT101" s="129"/>
      <c r="KBU101" s="129"/>
      <c r="KBV101" s="129"/>
      <c r="KBW101" s="129"/>
      <c r="KBX101" s="129"/>
      <c r="KBY101" s="129"/>
      <c r="KBZ101" s="129"/>
      <c r="KCA101" s="129"/>
      <c r="KCB101" s="129"/>
      <c r="KCC101" s="129"/>
      <c r="KCD101" s="129"/>
      <c r="KCE101" s="129"/>
      <c r="KCF101" s="129"/>
      <c r="KCG101" s="129"/>
      <c r="KCH101" s="129"/>
      <c r="KCI101" s="129"/>
      <c r="KCJ101" s="129"/>
      <c r="KCK101" s="129"/>
      <c r="KCL101" s="129"/>
      <c r="KCM101" s="129"/>
      <c r="KCN101" s="129"/>
      <c r="KCO101" s="129"/>
      <c r="KCP101" s="129"/>
      <c r="KCQ101" s="129"/>
      <c r="KCR101" s="129"/>
      <c r="KCS101" s="129"/>
      <c r="KCT101" s="129"/>
      <c r="KCU101" s="129"/>
      <c r="KCV101" s="129"/>
      <c r="KCW101" s="129"/>
      <c r="KCX101" s="129"/>
      <c r="KCY101" s="129"/>
      <c r="KCZ101" s="129"/>
      <c r="KDA101" s="129"/>
      <c r="KDB101" s="129"/>
      <c r="KDC101" s="129"/>
      <c r="KDD101" s="129"/>
      <c r="KDE101" s="129"/>
      <c r="KDF101" s="129"/>
      <c r="KDG101" s="129"/>
      <c r="KDH101" s="129"/>
      <c r="KDI101" s="129"/>
      <c r="KDJ101" s="129"/>
      <c r="KDK101" s="129"/>
      <c r="KDL101" s="129"/>
      <c r="KDM101" s="129"/>
      <c r="KDN101" s="129"/>
      <c r="KDO101" s="129"/>
      <c r="KDP101" s="129"/>
      <c r="KDQ101" s="129"/>
      <c r="KDR101" s="129"/>
      <c r="KDS101" s="129"/>
      <c r="KDT101" s="129"/>
      <c r="KDU101" s="129"/>
      <c r="KDV101" s="129"/>
      <c r="KDW101" s="129"/>
      <c r="KDX101" s="129"/>
      <c r="KDY101" s="129"/>
      <c r="KDZ101" s="129"/>
      <c r="KEA101" s="129"/>
      <c r="KEB101" s="129"/>
      <c r="KEC101" s="129"/>
      <c r="KED101" s="129"/>
      <c r="KEE101" s="129"/>
      <c r="KEF101" s="129"/>
      <c r="KEG101" s="129"/>
      <c r="KEH101" s="129"/>
      <c r="KEI101" s="129"/>
      <c r="KEJ101" s="129"/>
      <c r="KEK101" s="129"/>
      <c r="KEL101" s="129"/>
      <c r="KEM101" s="129"/>
      <c r="KEN101" s="129"/>
      <c r="KEO101" s="129"/>
      <c r="KEP101" s="129"/>
      <c r="KEQ101" s="129"/>
      <c r="KER101" s="129"/>
      <c r="KES101" s="129"/>
      <c r="KET101" s="129"/>
      <c r="KEU101" s="129"/>
      <c r="KEV101" s="129"/>
      <c r="KEW101" s="129"/>
      <c r="KEX101" s="129"/>
      <c r="KEY101" s="129"/>
      <c r="KEZ101" s="129"/>
      <c r="KFA101" s="129"/>
      <c r="KFB101" s="129"/>
      <c r="KFC101" s="129"/>
      <c r="KFD101" s="129"/>
      <c r="KFE101" s="129"/>
      <c r="KFF101" s="129"/>
      <c r="KFG101" s="129"/>
      <c r="KFH101" s="129"/>
      <c r="KFI101" s="129"/>
      <c r="KFJ101" s="129"/>
      <c r="KFK101" s="129"/>
      <c r="KFL101" s="129"/>
      <c r="KFM101" s="129"/>
      <c r="KFN101" s="129"/>
      <c r="KFO101" s="129"/>
      <c r="KFP101" s="129"/>
      <c r="KFQ101" s="129"/>
      <c r="KFR101" s="129"/>
      <c r="KFS101" s="129"/>
      <c r="KFT101" s="129"/>
      <c r="KFU101" s="129"/>
      <c r="KFV101" s="129"/>
      <c r="KFW101" s="129"/>
      <c r="KFX101" s="129"/>
      <c r="KFY101" s="129"/>
      <c r="KFZ101" s="129"/>
      <c r="KGA101" s="129"/>
      <c r="KGB101" s="129"/>
      <c r="KGC101" s="129"/>
      <c r="KGD101" s="129"/>
      <c r="KGE101" s="129"/>
      <c r="KGF101" s="129"/>
      <c r="KGG101" s="129"/>
      <c r="KGH101" s="129"/>
      <c r="KGI101" s="129"/>
      <c r="KGJ101" s="129"/>
      <c r="KGK101" s="129"/>
      <c r="KGL101" s="129"/>
      <c r="KGM101" s="129"/>
      <c r="KGN101" s="129"/>
      <c r="KGO101" s="129"/>
      <c r="KGP101" s="129"/>
      <c r="KGQ101" s="129"/>
      <c r="KGR101" s="129"/>
      <c r="KGS101" s="129"/>
      <c r="KGT101" s="129"/>
      <c r="KGU101" s="129"/>
      <c r="KGV101" s="129"/>
      <c r="KGW101" s="129"/>
      <c r="KGX101" s="129"/>
      <c r="KGY101" s="129"/>
      <c r="KGZ101" s="129"/>
      <c r="KHA101" s="129"/>
      <c r="KHB101" s="129"/>
      <c r="KHC101" s="129"/>
      <c r="KHD101" s="129"/>
      <c r="KHE101" s="129"/>
      <c r="KHF101" s="129"/>
      <c r="KHG101" s="129"/>
      <c r="KHH101" s="129"/>
      <c r="KHI101" s="129"/>
      <c r="KHJ101" s="129"/>
      <c r="KHK101" s="129"/>
      <c r="KHL101" s="129"/>
      <c r="KHM101" s="129"/>
      <c r="KHN101" s="129"/>
      <c r="KHO101" s="129"/>
      <c r="KHP101" s="129"/>
      <c r="KHQ101" s="129"/>
      <c r="KHR101" s="129"/>
      <c r="KHS101" s="129"/>
      <c r="KHT101" s="129"/>
      <c r="KHU101" s="129"/>
      <c r="KHV101" s="129"/>
      <c r="KHW101" s="129"/>
      <c r="KHX101" s="129"/>
      <c r="KHY101" s="129"/>
      <c r="KHZ101" s="129"/>
      <c r="KIA101" s="129"/>
      <c r="KIB101" s="129"/>
      <c r="KIC101" s="129"/>
      <c r="KID101" s="129"/>
      <c r="KIE101" s="129"/>
      <c r="KIF101" s="129"/>
      <c r="KIG101" s="129"/>
      <c r="KIH101" s="129"/>
      <c r="KII101" s="129"/>
      <c r="KIJ101" s="129"/>
      <c r="KIK101" s="129"/>
      <c r="KIL101" s="129"/>
      <c r="KIM101" s="129"/>
      <c r="KIN101" s="129"/>
      <c r="KIO101" s="129"/>
      <c r="KIP101" s="129"/>
      <c r="KIQ101" s="129"/>
      <c r="KIR101" s="129"/>
      <c r="KIS101" s="129"/>
      <c r="KIT101" s="129"/>
      <c r="KIU101" s="129"/>
      <c r="KIV101" s="129"/>
      <c r="KIW101" s="129"/>
      <c r="KIX101" s="129"/>
      <c r="KIY101" s="129"/>
      <c r="KIZ101" s="129"/>
      <c r="KJA101" s="129"/>
      <c r="KJB101" s="129"/>
      <c r="KJC101" s="129"/>
      <c r="KJD101" s="129"/>
      <c r="KJE101" s="129"/>
      <c r="KJF101" s="129"/>
      <c r="KJG101" s="129"/>
      <c r="KJH101" s="129"/>
      <c r="KJI101" s="129"/>
      <c r="KJJ101" s="129"/>
      <c r="KJK101" s="129"/>
      <c r="KJL101" s="129"/>
      <c r="KJM101" s="129"/>
      <c r="KJN101" s="129"/>
      <c r="KJO101" s="129"/>
      <c r="KJP101" s="129"/>
      <c r="KJQ101" s="129"/>
      <c r="KJR101" s="129"/>
      <c r="KJS101" s="129"/>
      <c r="KJT101" s="129"/>
      <c r="KJU101" s="129"/>
      <c r="KJV101" s="129"/>
      <c r="KJW101" s="129"/>
      <c r="KJX101" s="129"/>
      <c r="KJY101" s="129"/>
      <c r="KJZ101" s="129"/>
      <c r="KKA101" s="129"/>
      <c r="KKB101" s="129"/>
      <c r="KKC101" s="129"/>
      <c r="KKD101" s="129"/>
      <c r="KKE101" s="129"/>
      <c r="KKF101" s="129"/>
      <c r="KKG101" s="129"/>
      <c r="KKH101" s="129"/>
      <c r="KKI101" s="129"/>
      <c r="KKJ101" s="129"/>
      <c r="KKK101" s="129"/>
      <c r="KKL101" s="129"/>
      <c r="KKM101" s="129"/>
      <c r="KKN101" s="129"/>
      <c r="KKO101" s="129"/>
      <c r="KKP101" s="129"/>
      <c r="KKQ101" s="129"/>
      <c r="KKR101" s="129"/>
      <c r="KKS101" s="129"/>
      <c r="KKT101" s="129"/>
      <c r="KKU101" s="129"/>
      <c r="KKV101" s="129"/>
      <c r="KKW101" s="129"/>
      <c r="KKX101" s="129"/>
      <c r="KKY101" s="129"/>
      <c r="KKZ101" s="129"/>
      <c r="KLA101" s="129"/>
      <c r="KLB101" s="129"/>
      <c r="KLC101" s="129"/>
      <c r="KLD101" s="129"/>
      <c r="KLE101" s="129"/>
      <c r="KLF101" s="129"/>
      <c r="KLG101" s="129"/>
      <c r="KLH101" s="129"/>
      <c r="KLI101" s="129"/>
      <c r="KLJ101" s="129"/>
      <c r="KLK101" s="129"/>
      <c r="KLL101" s="129"/>
      <c r="KLM101" s="129"/>
      <c r="KLN101" s="129"/>
      <c r="KLO101" s="129"/>
      <c r="KLP101" s="129"/>
      <c r="KLQ101" s="129"/>
      <c r="KLR101" s="129"/>
      <c r="KLS101" s="129"/>
      <c r="KLT101" s="129"/>
      <c r="KLU101" s="129"/>
      <c r="KLV101" s="129"/>
      <c r="KLW101" s="129"/>
      <c r="KLX101" s="129"/>
      <c r="KLY101" s="129"/>
      <c r="KLZ101" s="129"/>
      <c r="KMA101" s="129"/>
      <c r="KMB101" s="129"/>
      <c r="KMC101" s="129"/>
      <c r="KMD101" s="129"/>
      <c r="KME101" s="129"/>
      <c r="KMF101" s="129"/>
      <c r="KMG101" s="129"/>
      <c r="KMH101" s="129"/>
      <c r="KMI101" s="129"/>
      <c r="KMJ101" s="129"/>
      <c r="KMK101" s="129"/>
      <c r="KML101" s="129"/>
      <c r="KMM101" s="129"/>
      <c r="KMN101" s="129"/>
      <c r="KMO101" s="129"/>
      <c r="KMP101" s="129"/>
      <c r="KMQ101" s="129"/>
      <c r="KMR101" s="129"/>
      <c r="KMS101" s="129"/>
      <c r="KMT101" s="129"/>
      <c r="KMU101" s="129"/>
      <c r="KMV101" s="129"/>
      <c r="KMW101" s="129"/>
      <c r="KMX101" s="129"/>
      <c r="KMY101" s="129"/>
      <c r="KMZ101" s="129"/>
      <c r="KNA101" s="129"/>
      <c r="KNB101" s="129"/>
      <c r="KNC101" s="129"/>
      <c r="KND101" s="129"/>
      <c r="KNE101" s="129"/>
      <c r="KNF101" s="129"/>
      <c r="KNG101" s="129"/>
      <c r="KNH101" s="129"/>
      <c r="KNI101" s="129"/>
      <c r="KNJ101" s="129"/>
      <c r="KNK101" s="129"/>
      <c r="KNL101" s="129"/>
      <c r="KNM101" s="129"/>
      <c r="KNN101" s="129"/>
      <c r="KNO101" s="129"/>
      <c r="KNP101" s="129"/>
      <c r="KNQ101" s="129"/>
      <c r="KNR101" s="129"/>
      <c r="KNS101" s="129"/>
      <c r="KNT101" s="129"/>
      <c r="KNU101" s="129"/>
      <c r="KNV101" s="129"/>
      <c r="KNW101" s="129"/>
      <c r="KNX101" s="129"/>
      <c r="KNY101" s="129"/>
      <c r="KNZ101" s="129"/>
      <c r="KOA101" s="129"/>
      <c r="KOB101" s="129"/>
      <c r="KOC101" s="129"/>
      <c r="KOD101" s="129"/>
      <c r="KOE101" s="129"/>
      <c r="KOF101" s="129"/>
      <c r="KOG101" s="129"/>
      <c r="KOH101" s="129"/>
      <c r="KOI101" s="129"/>
      <c r="KOJ101" s="129"/>
      <c r="KOK101" s="129"/>
      <c r="KOL101" s="129"/>
      <c r="KOM101" s="129"/>
      <c r="KON101" s="129"/>
      <c r="KOO101" s="129"/>
      <c r="KOP101" s="129"/>
      <c r="KOQ101" s="129"/>
      <c r="KOR101" s="129"/>
      <c r="KOS101" s="129"/>
      <c r="KOT101" s="129"/>
      <c r="KOU101" s="129"/>
      <c r="KOV101" s="129"/>
      <c r="KOW101" s="129"/>
      <c r="KOX101" s="129"/>
      <c r="KOY101" s="129"/>
      <c r="KOZ101" s="129"/>
      <c r="KPA101" s="129"/>
      <c r="KPB101" s="129"/>
      <c r="KPC101" s="129"/>
      <c r="KPD101" s="129"/>
      <c r="KPE101" s="129"/>
      <c r="KPF101" s="129"/>
      <c r="KPG101" s="129"/>
      <c r="KPH101" s="129"/>
      <c r="KPI101" s="129"/>
      <c r="KPJ101" s="129"/>
      <c r="KPK101" s="129"/>
      <c r="KPL101" s="129"/>
      <c r="KPM101" s="129"/>
      <c r="KPN101" s="129"/>
      <c r="KPO101" s="129"/>
      <c r="KPP101" s="129"/>
      <c r="KPQ101" s="129"/>
      <c r="KPR101" s="129"/>
      <c r="KPS101" s="129"/>
      <c r="KPT101" s="129"/>
      <c r="KPU101" s="129"/>
      <c r="KPV101" s="129"/>
      <c r="KPW101" s="129"/>
      <c r="KPX101" s="129"/>
      <c r="KPY101" s="129"/>
      <c r="KPZ101" s="129"/>
      <c r="KQA101" s="129"/>
      <c r="KQB101" s="129"/>
      <c r="KQC101" s="129"/>
      <c r="KQD101" s="129"/>
      <c r="KQE101" s="129"/>
      <c r="KQF101" s="129"/>
      <c r="KQG101" s="129"/>
      <c r="KQH101" s="129"/>
      <c r="KQI101" s="129"/>
      <c r="KQJ101" s="129"/>
      <c r="KQK101" s="129"/>
      <c r="KQL101" s="129"/>
      <c r="KQM101" s="129"/>
      <c r="KQN101" s="129"/>
      <c r="KQO101" s="129"/>
      <c r="KQP101" s="129"/>
      <c r="KQQ101" s="129"/>
      <c r="KQR101" s="129"/>
      <c r="KQS101" s="129"/>
      <c r="KQT101" s="129"/>
      <c r="KQU101" s="129"/>
      <c r="KQV101" s="129"/>
      <c r="KQW101" s="129"/>
      <c r="KQX101" s="129"/>
      <c r="KQY101" s="129"/>
      <c r="KQZ101" s="129"/>
      <c r="KRA101" s="129"/>
      <c r="KRB101" s="129"/>
      <c r="KRC101" s="129"/>
      <c r="KRD101" s="129"/>
      <c r="KRE101" s="129"/>
      <c r="KRF101" s="129"/>
      <c r="KRG101" s="129"/>
      <c r="KRH101" s="129"/>
      <c r="KRI101" s="129"/>
      <c r="KRJ101" s="129"/>
      <c r="KRK101" s="129"/>
      <c r="KRL101" s="129"/>
      <c r="KRM101" s="129"/>
      <c r="KRN101" s="129"/>
      <c r="KRO101" s="129"/>
      <c r="KRP101" s="129"/>
      <c r="KRQ101" s="129"/>
      <c r="KRR101" s="129"/>
      <c r="KRS101" s="129"/>
      <c r="KRT101" s="129"/>
      <c r="KRU101" s="129"/>
      <c r="KRV101" s="129"/>
      <c r="KRW101" s="129"/>
      <c r="KRX101" s="129"/>
      <c r="KRY101" s="129"/>
      <c r="KRZ101" s="129"/>
      <c r="KSA101" s="129"/>
      <c r="KSB101" s="129"/>
      <c r="KSC101" s="129"/>
      <c r="KSD101" s="129"/>
      <c r="KSE101" s="129"/>
      <c r="KSF101" s="129"/>
      <c r="KSG101" s="129"/>
      <c r="KSH101" s="129"/>
      <c r="KSI101" s="129"/>
      <c r="KSJ101" s="129"/>
      <c r="KSK101" s="129"/>
      <c r="KSL101" s="129"/>
      <c r="KSM101" s="129"/>
      <c r="KSN101" s="129"/>
      <c r="KSO101" s="129"/>
      <c r="KSP101" s="129"/>
      <c r="KSQ101" s="129"/>
      <c r="KSR101" s="129"/>
      <c r="KSS101" s="129"/>
      <c r="KST101" s="129"/>
      <c r="KSU101" s="129"/>
      <c r="KSV101" s="129"/>
      <c r="KSW101" s="129"/>
      <c r="KSX101" s="129"/>
      <c r="KSY101" s="129"/>
      <c r="KSZ101" s="129"/>
      <c r="KTA101" s="129"/>
      <c r="KTB101" s="129"/>
      <c r="KTC101" s="129"/>
      <c r="KTD101" s="129"/>
      <c r="KTE101" s="129"/>
      <c r="KTF101" s="129"/>
      <c r="KTG101" s="129"/>
      <c r="KTH101" s="129"/>
      <c r="KTI101" s="129"/>
      <c r="KTJ101" s="129"/>
      <c r="KTK101" s="129"/>
      <c r="KTL101" s="129"/>
      <c r="KTM101" s="129"/>
      <c r="KTN101" s="129"/>
      <c r="KTO101" s="129"/>
      <c r="KTP101" s="129"/>
      <c r="KTQ101" s="129"/>
      <c r="KTR101" s="129"/>
      <c r="KTS101" s="129"/>
      <c r="KTT101" s="129"/>
      <c r="KTU101" s="129"/>
      <c r="KTV101" s="129"/>
      <c r="KTW101" s="129"/>
      <c r="KTX101" s="129"/>
      <c r="KTY101" s="129"/>
      <c r="KTZ101" s="129"/>
      <c r="KUA101" s="129"/>
      <c r="KUB101" s="129"/>
      <c r="KUC101" s="129"/>
      <c r="KUD101" s="129"/>
      <c r="KUE101" s="129"/>
      <c r="KUF101" s="129"/>
      <c r="KUG101" s="129"/>
      <c r="KUH101" s="129"/>
      <c r="KUI101" s="129"/>
      <c r="KUJ101" s="129"/>
      <c r="KUK101" s="129"/>
      <c r="KUL101" s="129"/>
      <c r="KUM101" s="129"/>
      <c r="KUN101" s="129"/>
      <c r="KUO101" s="129"/>
      <c r="KUP101" s="129"/>
      <c r="KUQ101" s="129"/>
      <c r="KUR101" s="129"/>
      <c r="KUS101" s="129"/>
      <c r="KUT101" s="129"/>
      <c r="KUU101" s="129"/>
      <c r="KUV101" s="129"/>
      <c r="KUW101" s="129"/>
      <c r="KUX101" s="129"/>
      <c r="KUY101" s="129"/>
      <c r="KUZ101" s="129"/>
      <c r="KVA101" s="129"/>
      <c r="KVB101" s="129"/>
      <c r="KVC101" s="129"/>
      <c r="KVD101" s="129"/>
      <c r="KVE101" s="129"/>
      <c r="KVF101" s="129"/>
      <c r="KVG101" s="129"/>
      <c r="KVH101" s="129"/>
      <c r="KVI101" s="129"/>
      <c r="KVJ101" s="129"/>
      <c r="KVK101" s="129"/>
      <c r="KVL101" s="129"/>
      <c r="KVM101" s="129"/>
      <c r="KVN101" s="129"/>
      <c r="KVO101" s="129"/>
      <c r="KVP101" s="129"/>
      <c r="KVQ101" s="129"/>
      <c r="KVR101" s="129"/>
      <c r="KVS101" s="129"/>
      <c r="KVT101" s="129"/>
      <c r="KVU101" s="129"/>
      <c r="KVV101" s="129"/>
      <c r="KVW101" s="129"/>
      <c r="KVX101" s="129"/>
      <c r="KVY101" s="129"/>
      <c r="KVZ101" s="129"/>
      <c r="KWA101" s="129"/>
      <c r="KWB101" s="129"/>
      <c r="KWC101" s="129"/>
      <c r="KWD101" s="129"/>
      <c r="KWE101" s="129"/>
      <c r="KWF101" s="129"/>
      <c r="KWG101" s="129"/>
      <c r="KWH101" s="129"/>
      <c r="KWI101" s="129"/>
      <c r="KWJ101" s="129"/>
      <c r="KWK101" s="129"/>
      <c r="KWL101" s="129"/>
      <c r="KWM101" s="129"/>
      <c r="KWN101" s="129"/>
      <c r="KWO101" s="129"/>
      <c r="KWP101" s="129"/>
      <c r="KWQ101" s="129"/>
      <c r="KWR101" s="129"/>
      <c r="KWS101" s="129"/>
      <c r="KWT101" s="129"/>
      <c r="KWU101" s="129"/>
      <c r="KWV101" s="129"/>
      <c r="KWW101" s="129"/>
      <c r="KWX101" s="129"/>
      <c r="KWY101" s="129"/>
      <c r="KWZ101" s="129"/>
      <c r="KXA101" s="129"/>
      <c r="KXB101" s="129"/>
      <c r="KXC101" s="129"/>
      <c r="KXD101" s="129"/>
      <c r="KXE101" s="129"/>
      <c r="KXF101" s="129"/>
      <c r="KXG101" s="129"/>
      <c r="KXH101" s="129"/>
      <c r="KXI101" s="129"/>
      <c r="KXJ101" s="129"/>
      <c r="KXK101" s="129"/>
      <c r="KXL101" s="129"/>
      <c r="KXM101" s="129"/>
      <c r="KXN101" s="129"/>
      <c r="KXO101" s="129"/>
      <c r="KXP101" s="129"/>
      <c r="KXQ101" s="129"/>
      <c r="KXR101" s="129"/>
      <c r="KXS101" s="129"/>
      <c r="KXT101" s="129"/>
      <c r="KXU101" s="129"/>
      <c r="KXV101" s="129"/>
      <c r="KXW101" s="129"/>
      <c r="KXX101" s="129"/>
      <c r="KXY101" s="129"/>
      <c r="KXZ101" s="129"/>
      <c r="KYA101" s="129"/>
      <c r="KYB101" s="129"/>
      <c r="KYC101" s="129"/>
      <c r="KYD101" s="129"/>
      <c r="KYE101" s="129"/>
      <c r="KYF101" s="129"/>
      <c r="KYG101" s="129"/>
      <c r="KYH101" s="129"/>
      <c r="KYI101" s="129"/>
      <c r="KYJ101" s="129"/>
      <c r="KYK101" s="129"/>
      <c r="KYL101" s="129"/>
      <c r="KYM101" s="129"/>
      <c r="KYN101" s="129"/>
      <c r="KYO101" s="129"/>
      <c r="KYP101" s="129"/>
      <c r="KYQ101" s="129"/>
      <c r="KYR101" s="129"/>
      <c r="KYS101" s="129"/>
      <c r="KYT101" s="129"/>
      <c r="KYU101" s="129"/>
      <c r="KYV101" s="129"/>
      <c r="KYW101" s="129"/>
      <c r="KYX101" s="129"/>
      <c r="KYY101" s="129"/>
      <c r="KYZ101" s="129"/>
      <c r="KZA101" s="129"/>
      <c r="KZB101" s="129"/>
      <c r="KZC101" s="129"/>
      <c r="KZD101" s="129"/>
      <c r="KZE101" s="129"/>
      <c r="KZF101" s="129"/>
      <c r="KZG101" s="129"/>
      <c r="KZH101" s="129"/>
      <c r="KZI101" s="129"/>
      <c r="KZJ101" s="129"/>
      <c r="KZK101" s="129"/>
      <c r="KZL101" s="129"/>
      <c r="KZM101" s="129"/>
      <c r="KZN101" s="129"/>
      <c r="KZO101" s="129"/>
      <c r="KZP101" s="129"/>
      <c r="KZQ101" s="129"/>
      <c r="KZR101" s="129"/>
      <c r="KZS101" s="129"/>
      <c r="KZT101" s="129"/>
      <c r="KZU101" s="129"/>
      <c r="KZV101" s="129"/>
      <c r="KZW101" s="129"/>
      <c r="KZX101" s="129"/>
      <c r="KZY101" s="129"/>
      <c r="KZZ101" s="129"/>
      <c r="LAA101" s="129"/>
      <c r="LAB101" s="129"/>
      <c r="LAC101" s="129"/>
      <c r="LAD101" s="129"/>
      <c r="LAE101" s="129"/>
      <c r="LAF101" s="129"/>
      <c r="LAG101" s="129"/>
      <c r="LAH101" s="129"/>
      <c r="LAI101" s="129"/>
      <c r="LAJ101" s="129"/>
      <c r="LAK101" s="129"/>
      <c r="LAL101" s="129"/>
      <c r="LAM101" s="129"/>
      <c r="LAN101" s="129"/>
      <c r="LAO101" s="129"/>
      <c r="LAP101" s="129"/>
      <c r="LAQ101" s="129"/>
      <c r="LAR101" s="129"/>
      <c r="LAS101" s="129"/>
      <c r="LAT101" s="129"/>
      <c r="LAU101" s="129"/>
      <c r="LAV101" s="129"/>
      <c r="LAW101" s="129"/>
      <c r="LAX101" s="129"/>
      <c r="LAY101" s="129"/>
      <c r="LAZ101" s="129"/>
      <c r="LBA101" s="129"/>
      <c r="LBB101" s="129"/>
      <c r="LBC101" s="129"/>
      <c r="LBD101" s="129"/>
      <c r="LBE101" s="129"/>
      <c r="LBF101" s="129"/>
      <c r="LBG101" s="129"/>
      <c r="LBH101" s="129"/>
      <c r="LBI101" s="129"/>
      <c r="LBJ101" s="129"/>
      <c r="LBK101" s="129"/>
      <c r="LBL101" s="129"/>
      <c r="LBM101" s="129"/>
      <c r="LBN101" s="129"/>
      <c r="LBO101" s="129"/>
      <c r="LBP101" s="129"/>
      <c r="LBQ101" s="129"/>
      <c r="LBR101" s="129"/>
      <c r="LBS101" s="129"/>
      <c r="LBT101" s="129"/>
      <c r="LBU101" s="129"/>
      <c r="LBV101" s="129"/>
      <c r="LBW101" s="129"/>
      <c r="LBX101" s="129"/>
      <c r="LBY101" s="129"/>
      <c r="LBZ101" s="129"/>
      <c r="LCA101" s="129"/>
      <c r="LCB101" s="129"/>
      <c r="LCC101" s="129"/>
      <c r="LCD101" s="129"/>
      <c r="LCE101" s="129"/>
      <c r="LCF101" s="129"/>
      <c r="LCG101" s="129"/>
      <c r="LCH101" s="129"/>
      <c r="LCI101" s="129"/>
      <c r="LCJ101" s="129"/>
      <c r="LCK101" s="129"/>
      <c r="LCL101" s="129"/>
      <c r="LCM101" s="129"/>
      <c r="LCN101" s="129"/>
      <c r="LCO101" s="129"/>
      <c r="LCP101" s="129"/>
      <c r="LCQ101" s="129"/>
      <c r="LCR101" s="129"/>
      <c r="LCS101" s="129"/>
      <c r="LCT101" s="129"/>
      <c r="LCU101" s="129"/>
      <c r="LCV101" s="129"/>
      <c r="LCW101" s="129"/>
      <c r="LCX101" s="129"/>
      <c r="LCY101" s="129"/>
      <c r="LCZ101" s="129"/>
      <c r="LDA101" s="129"/>
      <c r="LDB101" s="129"/>
      <c r="LDC101" s="129"/>
      <c r="LDD101" s="129"/>
      <c r="LDE101" s="129"/>
      <c r="LDF101" s="129"/>
      <c r="LDG101" s="129"/>
      <c r="LDH101" s="129"/>
      <c r="LDI101" s="129"/>
      <c r="LDJ101" s="129"/>
      <c r="LDK101" s="129"/>
      <c r="LDL101" s="129"/>
      <c r="LDM101" s="129"/>
      <c r="LDN101" s="129"/>
      <c r="LDO101" s="129"/>
      <c r="LDP101" s="129"/>
      <c r="LDQ101" s="129"/>
      <c r="LDR101" s="129"/>
      <c r="LDS101" s="129"/>
      <c r="LDT101" s="129"/>
      <c r="LDU101" s="129"/>
      <c r="LDV101" s="129"/>
      <c r="LDW101" s="129"/>
      <c r="LDX101" s="129"/>
      <c r="LDY101" s="129"/>
      <c r="LDZ101" s="129"/>
      <c r="LEA101" s="129"/>
      <c r="LEB101" s="129"/>
      <c r="LEC101" s="129"/>
      <c r="LED101" s="129"/>
      <c r="LEE101" s="129"/>
      <c r="LEF101" s="129"/>
      <c r="LEG101" s="129"/>
      <c r="LEH101" s="129"/>
      <c r="LEI101" s="129"/>
      <c r="LEJ101" s="129"/>
      <c r="LEK101" s="129"/>
      <c r="LEL101" s="129"/>
      <c r="LEM101" s="129"/>
      <c r="LEN101" s="129"/>
      <c r="LEO101" s="129"/>
      <c r="LEP101" s="129"/>
      <c r="LEQ101" s="129"/>
      <c r="LER101" s="129"/>
      <c r="LES101" s="129"/>
      <c r="LET101" s="129"/>
      <c r="LEU101" s="129"/>
      <c r="LEV101" s="129"/>
      <c r="LEW101" s="129"/>
      <c r="LEX101" s="129"/>
      <c r="LEY101" s="129"/>
      <c r="LEZ101" s="129"/>
      <c r="LFA101" s="129"/>
      <c r="LFB101" s="129"/>
      <c r="LFC101" s="129"/>
      <c r="LFD101" s="129"/>
      <c r="LFE101" s="129"/>
      <c r="LFF101" s="129"/>
      <c r="LFG101" s="129"/>
      <c r="LFH101" s="129"/>
      <c r="LFI101" s="129"/>
      <c r="LFJ101" s="129"/>
      <c r="LFK101" s="129"/>
      <c r="LFL101" s="129"/>
      <c r="LFM101" s="129"/>
      <c r="LFN101" s="129"/>
      <c r="LFO101" s="129"/>
      <c r="LFP101" s="129"/>
      <c r="LFQ101" s="129"/>
      <c r="LFR101" s="129"/>
      <c r="LFS101" s="129"/>
      <c r="LFT101" s="129"/>
      <c r="LFU101" s="129"/>
      <c r="LFV101" s="129"/>
      <c r="LFW101" s="129"/>
      <c r="LFX101" s="129"/>
      <c r="LFY101" s="129"/>
      <c r="LFZ101" s="129"/>
      <c r="LGA101" s="129"/>
      <c r="LGB101" s="129"/>
      <c r="LGC101" s="129"/>
      <c r="LGD101" s="129"/>
      <c r="LGE101" s="129"/>
      <c r="LGF101" s="129"/>
      <c r="LGG101" s="129"/>
      <c r="LGH101" s="129"/>
      <c r="LGI101" s="129"/>
      <c r="LGJ101" s="129"/>
      <c r="LGK101" s="129"/>
      <c r="LGL101" s="129"/>
      <c r="LGM101" s="129"/>
      <c r="LGN101" s="129"/>
      <c r="LGO101" s="129"/>
      <c r="LGP101" s="129"/>
      <c r="LGQ101" s="129"/>
      <c r="LGR101" s="129"/>
      <c r="LGS101" s="129"/>
      <c r="LGT101" s="129"/>
      <c r="LGU101" s="129"/>
      <c r="LGV101" s="129"/>
      <c r="LGW101" s="129"/>
      <c r="LGX101" s="129"/>
      <c r="LGY101" s="129"/>
      <c r="LGZ101" s="129"/>
      <c r="LHA101" s="129"/>
      <c r="LHB101" s="129"/>
      <c r="LHC101" s="129"/>
      <c r="LHD101" s="129"/>
      <c r="LHE101" s="129"/>
      <c r="LHF101" s="129"/>
      <c r="LHG101" s="129"/>
      <c r="LHH101" s="129"/>
      <c r="LHI101" s="129"/>
      <c r="LHJ101" s="129"/>
      <c r="LHK101" s="129"/>
      <c r="LHL101" s="129"/>
      <c r="LHM101" s="129"/>
      <c r="LHN101" s="129"/>
      <c r="LHO101" s="129"/>
      <c r="LHP101" s="129"/>
      <c r="LHQ101" s="129"/>
      <c r="LHR101" s="129"/>
      <c r="LHS101" s="129"/>
      <c r="LHT101" s="129"/>
      <c r="LHU101" s="129"/>
      <c r="LHV101" s="129"/>
      <c r="LHW101" s="129"/>
      <c r="LHX101" s="129"/>
      <c r="LHY101" s="129"/>
      <c r="LHZ101" s="129"/>
      <c r="LIA101" s="129"/>
      <c r="LIB101" s="129"/>
      <c r="LIC101" s="129"/>
      <c r="LID101" s="129"/>
      <c r="LIE101" s="129"/>
      <c r="LIF101" s="129"/>
      <c r="LIG101" s="129"/>
      <c r="LIH101" s="129"/>
      <c r="LII101" s="129"/>
      <c r="LIJ101" s="129"/>
      <c r="LIK101" s="129"/>
      <c r="LIL101" s="129"/>
      <c r="LIM101" s="129"/>
      <c r="LIN101" s="129"/>
      <c r="LIO101" s="129"/>
      <c r="LIP101" s="129"/>
      <c r="LIQ101" s="129"/>
      <c r="LIR101" s="129"/>
      <c r="LIS101" s="129"/>
      <c r="LIT101" s="129"/>
      <c r="LIU101" s="129"/>
      <c r="LIV101" s="129"/>
      <c r="LIW101" s="129"/>
      <c r="LIX101" s="129"/>
      <c r="LIY101" s="129"/>
      <c r="LIZ101" s="129"/>
      <c r="LJA101" s="129"/>
      <c r="LJB101" s="129"/>
      <c r="LJC101" s="129"/>
      <c r="LJD101" s="129"/>
      <c r="LJE101" s="129"/>
      <c r="LJF101" s="129"/>
      <c r="LJG101" s="129"/>
      <c r="LJH101" s="129"/>
      <c r="LJI101" s="129"/>
      <c r="LJJ101" s="129"/>
      <c r="LJK101" s="129"/>
      <c r="LJL101" s="129"/>
      <c r="LJM101" s="129"/>
      <c r="LJN101" s="129"/>
      <c r="LJO101" s="129"/>
      <c r="LJP101" s="129"/>
      <c r="LJQ101" s="129"/>
      <c r="LJR101" s="129"/>
      <c r="LJS101" s="129"/>
      <c r="LJT101" s="129"/>
      <c r="LJU101" s="129"/>
      <c r="LJV101" s="129"/>
      <c r="LJW101" s="129"/>
      <c r="LJX101" s="129"/>
      <c r="LJY101" s="129"/>
      <c r="LJZ101" s="129"/>
      <c r="LKA101" s="129"/>
      <c r="LKB101" s="129"/>
      <c r="LKC101" s="129"/>
      <c r="LKD101" s="129"/>
      <c r="LKE101" s="129"/>
      <c r="LKF101" s="129"/>
      <c r="LKG101" s="129"/>
      <c r="LKH101" s="129"/>
      <c r="LKI101" s="129"/>
      <c r="LKJ101" s="129"/>
      <c r="LKK101" s="129"/>
      <c r="LKL101" s="129"/>
      <c r="LKM101" s="129"/>
      <c r="LKN101" s="129"/>
      <c r="LKO101" s="129"/>
      <c r="LKP101" s="129"/>
      <c r="LKQ101" s="129"/>
      <c r="LKR101" s="129"/>
      <c r="LKS101" s="129"/>
      <c r="LKT101" s="129"/>
      <c r="LKU101" s="129"/>
      <c r="LKV101" s="129"/>
      <c r="LKW101" s="129"/>
      <c r="LKX101" s="129"/>
      <c r="LKY101" s="129"/>
      <c r="LKZ101" s="129"/>
      <c r="LLA101" s="129"/>
      <c r="LLB101" s="129"/>
      <c r="LLC101" s="129"/>
      <c r="LLD101" s="129"/>
      <c r="LLE101" s="129"/>
      <c r="LLF101" s="129"/>
      <c r="LLG101" s="129"/>
      <c r="LLH101" s="129"/>
      <c r="LLI101" s="129"/>
      <c r="LLJ101" s="129"/>
      <c r="LLK101" s="129"/>
      <c r="LLL101" s="129"/>
      <c r="LLM101" s="129"/>
      <c r="LLN101" s="129"/>
      <c r="LLO101" s="129"/>
      <c r="LLP101" s="129"/>
      <c r="LLQ101" s="129"/>
      <c r="LLR101" s="129"/>
      <c r="LLS101" s="129"/>
      <c r="LLT101" s="129"/>
      <c r="LLU101" s="129"/>
      <c r="LLV101" s="129"/>
      <c r="LLW101" s="129"/>
      <c r="LLX101" s="129"/>
      <c r="LLY101" s="129"/>
      <c r="LLZ101" s="129"/>
      <c r="LMA101" s="129"/>
      <c r="LMB101" s="129"/>
      <c r="LMC101" s="129"/>
      <c r="LMD101" s="129"/>
      <c r="LME101" s="129"/>
      <c r="LMF101" s="129"/>
      <c r="LMG101" s="129"/>
      <c r="LMH101" s="129"/>
      <c r="LMI101" s="129"/>
      <c r="LMJ101" s="129"/>
      <c r="LMK101" s="129"/>
      <c r="LML101" s="129"/>
      <c r="LMM101" s="129"/>
      <c r="LMN101" s="129"/>
      <c r="LMO101" s="129"/>
      <c r="LMP101" s="129"/>
      <c r="LMQ101" s="129"/>
      <c r="LMR101" s="129"/>
      <c r="LMS101" s="129"/>
      <c r="LMT101" s="129"/>
      <c r="LMU101" s="129"/>
      <c r="LMV101" s="129"/>
      <c r="LMW101" s="129"/>
      <c r="LMX101" s="129"/>
      <c r="LMY101" s="129"/>
      <c r="LMZ101" s="129"/>
      <c r="LNA101" s="129"/>
      <c r="LNB101" s="129"/>
      <c r="LNC101" s="129"/>
      <c r="LND101" s="129"/>
      <c r="LNE101" s="129"/>
      <c r="LNF101" s="129"/>
      <c r="LNG101" s="129"/>
      <c r="LNH101" s="129"/>
      <c r="LNI101" s="129"/>
      <c r="LNJ101" s="129"/>
      <c r="LNK101" s="129"/>
      <c r="LNL101" s="129"/>
      <c r="LNM101" s="129"/>
      <c r="LNN101" s="129"/>
      <c r="LNO101" s="129"/>
      <c r="LNP101" s="129"/>
      <c r="LNQ101" s="129"/>
      <c r="LNR101" s="129"/>
      <c r="LNS101" s="129"/>
      <c r="LNT101" s="129"/>
      <c r="LNU101" s="129"/>
      <c r="LNV101" s="129"/>
      <c r="LNW101" s="129"/>
      <c r="LNX101" s="129"/>
      <c r="LNY101" s="129"/>
      <c r="LNZ101" s="129"/>
      <c r="LOA101" s="129"/>
      <c r="LOB101" s="129"/>
      <c r="LOC101" s="129"/>
      <c r="LOD101" s="129"/>
      <c r="LOE101" s="129"/>
      <c r="LOF101" s="129"/>
      <c r="LOG101" s="129"/>
      <c r="LOH101" s="129"/>
      <c r="LOI101" s="129"/>
      <c r="LOJ101" s="129"/>
      <c r="LOK101" s="129"/>
      <c r="LOL101" s="129"/>
      <c r="LOM101" s="129"/>
      <c r="LON101" s="129"/>
      <c r="LOO101" s="129"/>
      <c r="LOP101" s="129"/>
      <c r="LOQ101" s="129"/>
      <c r="LOR101" s="129"/>
      <c r="LOS101" s="129"/>
      <c r="LOT101" s="129"/>
      <c r="LOU101" s="129"/>
      <c r="LOV101" s="129"/>
      <c r="LOW101" s="129"/>
      <c r="LOX101" s="129"/>
      <c r="LOY101" s="129"/>
      <c r="LOZ101" s="129"/>
      <c r="LPA101" s="129"/>
      <c r="LPB101" s="129"/>
      <c r="LPC101" s="129"/>
      <c r="LPD101" s="129"/>
      <c r="LPE101" s="129"/>
      <c r="LPF101" s="129"/>
      <c r="LPG101" s="129"/>
      <c r="LPH101" s="129"/>
      <c r="LPI101" s="129"/>
      <c r="LPJ101" s="129"/>
      <c r="LPK101" s="129"/>
      <c r="LPL101" s="129"/>
      <c r="LPM101" s="129"/>
      <c r="LPN101" s="129"/>
      <c r="LPO101" s="129"/>
      <c r="LPP101" s="129"/>
      <c r="LPQ101" s="129"/>
      <c r="LPR101" s="129"/>
      <c r="LPS101" s="129"/>
      <c r="LPT101" s="129"/>
      <c r="LPU101" s="129"/>
      <c r="LPV101" s="129"/>
      <c r="LPW101" s="129"/>
      <c r="LPX101" s="129"/>
      <c r="LPY101" s="129"/>
      <c r="LPZ101" s="129"/>
      <c r="LQA101" s="129"/>
      <c r="LQB101" s="129"/>
      <c r="LQC101" s="129"/>
      <c r="LQD101" s="129"/>
      <c r="LQE101" s="129"/>
      <c r="LQF101" s="129"/>
      <c r="LQG101" s="129"/>
      <c r="LQH101" s="129"/>
      <c r="LQI101" s="129"/>
      <c r="LQJ101" s="129"/>
      <c r="LQK101" s="129"/>
      <c r="LQL101" s="129"/>
      <c r="LQM101" s="129"/>
      <c r="LQN101" s="129"/>
      <c r="LQO101" s="129"/>
      <c r="LQP101" s="129"/>
      <c r="LQQ101" s="129"/>
      <c r="LQR101" s="129"/>
      <c r="LQS101" s="129"/>
      <c r="LQT101" s="129"/>
      <c r="LQU101" s="129"/>
      <c r="LQV101" s="129"/>
      <c r="LQW101" s="129"/>
      <c r="LQX101" s="129"/>
      <c r="LQY101" s="129"/>
      <c r="LQZ101" s="129"/>
      <c r="LRA101" s="129"/>
      <c r="LRB101" s="129"/>
      <c r="LRC101" s="129"/>
      <c r="LRD101" s="129"/>
      <c r="LRE101" s="129"/>
      <c r="LRF101" s="129"/>
      <c r="LRG101" s="129"/>
      <c r="LRH101" s="129"/>
      <c r="LRI101" s="129"/>
      <c r="LRJ101" s="129"/>
      <c r="LRK101" s="129"/>
      <c r="LRL101" s="129"/>
      <c r="LRM101" s="129"/>
      <c r="LRN101" s="129"/>
      <c r="LRO101" s="129"/>
      <c r="LRP101" s="129"/>
      <c r="LRQ101" s="129"/>
      <c r="LRR101" s="129"/>
      <c r="LRS101" s="129"/>
      <c r="LRT101" s="129"/>
      <c r="LRU101" s="129"/>
      <c r="LRV101" s="129"/>
      <c r="LRW101" s="129"/>
      <c r="LRX101" s="129"/>
      <c r="LRY101" s="129"/>
      <c r="LRZ101" s="129"/>
      <c r="LSA101" s="129"/>
      <c r="LSB101" s="129"/>
      <c r="LSC101" s="129"/>
      <c r="LSD101" s="129"/>
      <c r="LSE101" s="129"/>
      <c r="LSF101" s="129"/>
      <c r="LSG101" s="129"/>
      <c r="LSH101" s="129"/>
      <c r="LSI101" s="129"/>
      <c r="LSJ101" s="129"/>
      <c r="LSK101" s="129"/>
      <c r="LSL101" s="129"/>
      <c r="LSM101" s="129"/>
      <c r="LSN101" s="129"/>
      <c r="LSO101" s="129"/>
      <c r="LSP101" s="129"/>
      <c r="LSQ101" s="129"/>
      <c r="LSR101" s="129"/>
      <c r="LSS101" s="129"/>
      <c r="LST101" s="129"/>
      <c r="LSU101" s="129"/>
      <c r="LSV101" s="129"/>
      <c r="LSW101" s="129"/>
      <c r="LSX101" s="129"/>
      <c r="LSY101" s="129"/>
      <c r="LSZ101" s="129"/>
      <c r="LTA101" s="129"/>
      <c r="LTB101" s="129"/>
      <c r="LTC101" s="129"/>
      <c r="LTD101" s="129"/>
      <c r="LTE101" s="129"/>
      <c r="LTF101" s="129"/>
      <c r="LTG101" s="129"/>
      <c r="LTH101" s="129"/>
      <c r="LTI101" s="129"/>
      <c r="LTJ101" s="129"/>
      <c r="LTK101" s="129"/>
      <c r="LTL101" s="129"/>
      <c r="LTM101" s="129"/>
      <c r="LTN101" s="129"/>
      <c r="LTO101" s="129"/>
      <c r="LTP101" s="129"/>
      <c r="LTQ101" s="129"/>
      <c r="LTR101" s="129"/>
      <c r="LTS101" s="129"/>
      <c r="LTT101" s="129"/>
      <c r="LTU101" s="129"/>
      <c r="LTV101" s="129"/>
      <c r="LTW101" s="129"/>
      <c r="LTX101" s="129"/>
      <c r="LTY101" s="129"/>
      <c r="LTZ101" s="129"/>
      <c r="LUA101" s="129"/>
      <c r="LUB101" s="129"/>
      <c r="LUC101" s="129"/>
      <c r="LUD101" s="129"/>
      <c r="LUE101" s="129"/>
      <c r="LUF101" s="129"/>
      <c r="LUG101" s="129"/>
      <c r="LUH101" s="129"/>
      <c r="LUI101" s="129"/>
      <c r="LUJ101" s="129"/>
      <c r="LUK101" s="129"/>
      <c r="LUL101" s="129"/>
      <c r="LUM101" s="129"/>
      <c r="LUN101" s="129"/>
      <c r="LUO101" s="129"/>
      <c r="LUP101" s="129"/>
      <c r="LUQ101" s="129"/>
      <c r="LUR101" s="129"/>
      <c r="LUS101" s="129"/>
      <c r="LUT101" s="129"/>
      <c r="LUU101" s="129"/>
      <c r="LUV101" s="129"/>
      <c r="LUW101" s="129"/>
      <c r="LUX101" s="129"/>
      <c r="LUY101" s="129"/>
      <c r="LUZ101" s="129"/>
      <c r="LVA101" s="129"/>
      <c r="LVB101" s="129"/>
      <c r="LVC101" s="129"/>
      <c r="LVD101" s="129"/>
      <c r="LVE101" s="129"/>
      <c r="LVF101" s="129"/>
      <c r="LVG101" s="129"/>
      <c r="LVH101" s="129"/>
      <c r="LVI101" s="129"/>
      <c r="LVJ101" s="129"/>
      <c r="LVK101" s="129"/>
      <c r="LVL101" s="129"/>
      <c r="LVM101" s="129"/>
      <c r="LVN101" s="129"/>
      <c r="LVO101" s="129"/>
      <c r="LVP101" s="129"/>
      <c r="LVQ101" s="129"/>
      <c r="LVR101" s="129"/>
      <c r="LVS101" s="129"/>
      <c r="LVT101" s="129"/>
      <c r="LVU101" s="129"/>
      <c r="LVV101" s="129"/>
      <c r="LVW101" s="129"/>
      <c r="LVX101" s="129"/>
      <c r="LVY101" s="129"/>
      <c r="LVZ101" s="129"/>
      <c r="LWA101" s="129"/>
      <c r="LWB101" s="129"/>
      <c r="LWC101" s="129"/>
      <c r="LWD101" s="129"/>
      <c r="LWE101" s="129"/>
      <c r="LWF101" s="129"/>
      <c r="LWG101" s="129"/>
      <c r="LWH101" s="129"/>
      <c r="LWI101" s="129"/>
      <c r="LWJ101" s="129"/>
      <c r="LWK101" s="129"/>
      <c r="LWL101" s="129"/>
      <c r="LWM101" s="129"/>
      <c r="LWN101" s="129"/>
      <c r="LWO101" s="129"/>
      <c r="LWP101" s="129"/>
      <c r="LWQ101" s="129"/>
      <c r="LWR101" s="129"/>
      <c r="LWS101" s="129"/>
      <c r="LWT101" s="129"/>
      <c r="LWU101" s="129"/>
      <c r="LWV101" s="129"/>
      <c r="LWW101" s="129"/>
      <c r="LWX101" s="129"/>
      <c r="LWY101" s="129"/>
      <c r="LWZ101" s="129"/>
      <c r="LXA101" s="129"/>
      <c r="LXB101" s="129"/>
      <c r="LXC101" s="129"/>
      <c r="LXD101" s="129"/>
      <c r="LXE101" s="129"/>
      <c r="LXF101" s="129"/>
      <c r="LXG101" s="129"/>
      <c r="LXH101" s="129"/>
      <c r="LXI101" s="129"/>
      <c r="LXJ101" s="129"/>
      <c r="LXK101" s="129"/>
      <c r="LXL101" s="129"/>
      <c r="LXM101" s="129"/>
      <c r="LXN101" s="129"/>
      <c r="LXO101" s="129"/>
      <c r="LXP101" s="129"/>
      <c r="LXQ101" s="129"/>
      <c r="LXR101" s="129"/>
      <c r="LXS101" s="129"/>
      <c r="LXT101" s="129"/>
      <c r="LXU101" s="129"/>
      <c r="LXV101" s="129"/>
      <c r="LXW101" s="129"/>
      <c r="LXX101" s="129"/>
      <c r="LXY101" s="129"/>
      <c r="LXZ101" s="129"/>
      <c r="LYA101" s="129"/>
      <c r="LYB101" s="129"/>
      <c r="LYC101" s="129"/>
      <c r="LYD101" s="129"/>
      <c r="LYE101" s="129"/>
      <c r="LYF101" s="129"/>
      <c r="LYG101" s="129"/>
      <c r="LYH101" s="129"/>
      <c r="LYI101" s="129"/>
      <c r="LYJ101" s="129"/>
      <c r="LYK101" s="129"/>
      <c r="LYL101" s="129"/>
      <c r="LYM101" s="129"/>
      <c r="LYN101" s="129"/>
      <c r="LYO101" s="129"/>
      <c r="LYP101" s="129"/>
      <c r="LYQ101" s="129"/>
      <c r="LYR101" s="129"/>
      <c r="LYS101" s="129"/>
      <c r="LYT101" s="129"/>
      <c r="LYU101" s="129"/>
      <c r="LYV101" s="129"/>
      <c r="LYW101" s="129"/>
      <c r="LYX101" s="129"/>
      <c r="LYY101" s="129"/>
      <c r="LYZ101" s="129"/>
      <c r="LZA101" s="129"/>
      <c r="LZB101" s="129"/>
      <c r="LZC101" s="129"/>
      <c r="LZD101" s="129"/>
      <c r="LZE101" s="129"/>
      <c r="LZF101" s="129"/>
      <c r="LZG101" s="129"/>
      <c r="LZH101" s="129"/>
      <c r="LZI101" s="129"/>
      <c r="LZJ101" s="129"/>
      <c r="LZK101" s="129"/>
      <c r="LZL101" s="129"/>
      <c r="LZM101" s="129"/>
      <c r="LZN101" s="129"/>
      <c r="LZO101" s="129"/>
      <c r="LZP101" s="129"/>
      <c r="LZQ101" s="129"/>
      <c r="LZR101" s="129"/>
      <c r="LZS101" s="129"/>
      <c r="LZT101" s="129"/>
      <c r="LZU101" s="129"/>
      <c r="LZV101" s="129"/>
      <c r="LZW101" s="129"/>
      <c r="LZX101" s="129"/>
      <c r="LZY101" s="129"/>
      <c r="LZZ101" s="129"/>
      <c r="MAA101" s="129"/>
      <c r="MAB101" s="129"/>
      <c r="MAC101" s="129"/>
      <c r="MAD101" s="129"/>
      <c r="MAE101" s="129"/>
      <c r="MAF101" s="129"/>
      <c r="MAG101" s="129"/>
      <c r="MAH101" s="129"/>
      <c r="MAI101" s="129"/>
      <c r="MAJ101" s="129"/>
      <c r="MAK101" s="129"/>
      <c r="MAL101" s="129"/>
      <c r="MAM101" s="129"/>
      <c r="MAN101" s="129"/>
      <c r="MAO101" s="129"/>
      <c r="MAP101" s="129"/>
      <c r="MAQ101" s="129"/>
      <c r="MAR101" s="129"/>
      <c r="MAS101" s="129"/>
      <c r="MAT101" s="129"/>
      <c r="MAU101" s="129"/>
      <c r="MAV101" s="129"/>
      <c r="MAW101" s="129"/>
      <c r="MAX101" s="129"/>
      <c r="MAY101" s="129"/>
      <c r="MAZ101" s="129"/>
      <c r="MBA101" s="129"/>
      <c r="MBB101" s="129"/>
      <c r="MBC101" s="129"/>
      <c r="MBD101" s="129"/>
      <c r="MBE101" s="129"/>
      <c r="MBF101" s="129"/>
      <c r="MBG101" s="129"/>
      <c r="MBH101" s="129"/>
      <c r="MBI101" s="129"/>
      <c r="MBJ101" s="129"/>
      <c r="MBK101" s="129"/>
      <c r="MBL101" s="129"/>
      <c r="MBM101" s="129"/>
      <c r="MBN101" s="129"/>
      <c r="MBO101" s="129"/>
      <c r="MBP101" s="129"/>
      <c r="MBQ101" s="129"/>
      <c r="MBR101" s="129"/>
      <c r="MBS101" s="129"/>
      <c r="MBT101" s="129"/>
      <c r="MBU101" s="129"/>
      <c r="MBV101" s="129"/>
      <c r="MBW101" s="129"/>
      <c r="MBX101" s="129"/>
      <c r="MBY101" s="129"/>
      <c r="MBZ101" s="129"/>
      <c r="MCA101" s="129"/>
      <c r="MCB101" s="129"/>
      <c r="MCC101" s="129"/>
      <c r="MCD101" s="129"/>
      <c r="MCE101" s="129"/>
      <c r="MCF101" s="129"/>
      <c r="MCG101" s="129"/>
      <c r="MCH101" s="129"/>
      <c r="MCI101" s="129"/>
      <c r="MCJ101" s="129"/>
      <c r="MCK101" s="129"/>
      <c r="MCL101" s="129"/>
      <c r="MCM101" s="129"/>
      <c r="MCN101" s="129"/>
      <c r="MCO101" s="129"/>
      <c r="MCP101" s="129"/>
      <c r="MCQ101" s="129"/>
      <c r="MCR101" s="129"/>
      <c r="MCS101" s="129"/>
      <c r="MCT101" s="129"/>
      <c r="MCU101" s="129"/>
      <c r="MCV101" s="129"/>
      <c r="MCW101" s="129"/>
      <c r="MCX101" s="129"/>
      <c r="MCY101" s="129"/>
      <c r="MCZ101" s="129"/>
      <c r="MDA101" s="129"/>
      <c r="MDB101" s="129"/>
      <c r="MDC101" s="129"/>
      <c r="MDD101" s="129"/>
      <c r="MDE101" s="129"/>
      <c r="MDF101" s="129"/>
      <c r="MDG101" s="129"/>
      <c r="MDH101" s="129"/>
      <c r="MDI101" s="129"/>
      <c r="MDJ101" s="129"/>
      <c r="MDK101" s="129"/>
      <c r="MDL101" s="129"/>
      <c r="MDM101" s="129"/>
      <c r="MDN101" s="129"/>
      <c r="MDO101" s="129"/>
      <c r="MDP101" s="129"/>
      <c r="MDQ101" s="129"/>
      <c r="MDR101" s="129"/>
      <c r="MDS101" s="129"/>
      <c r="MDT101" s="129"/>
      <c r="MDU101" s="129"/>
      <c r="MDV101" s="129"/>
      <c r="MDW101" s="129"/>
      <c r="MDX101" s="129"/>
      <c r="MDY101" s="129"/>
      <c r="MDZ101" s="129"/>
      <c r="MEA101" s="129"/>
      <c r="MEB101" s="129"/>
      <c r="MEC101" s="129"/>
      <c r="MED101" s="129"/>
      <c r="MEE101" s="129"/>
      <c r="MEF101" s="129"/>
      <c r="MEG101" s="129"/>
      <c r="MEH101" s="129"/>
      <c r="MEI101" s="129"/>
      <c r="MEJ101" s="129"/>
      <c r="MEK101" s="129"/>
      <c r="MEL101" s="129"/>
      <c r="MEM101" s="129"/>
      <c r="MEN101" s="129"/>
      <c r="MEO101" s="129"/>
      <c r="MEP101" s="129"/>
      <c r="MEQ101" s="129"/>
      <c r="MER101" s="129"/>
      <c r="MES101" s="129"/>
      <c r="MET101" s="129"/>
      <c r="MEU101" s="129"/>
      <c r="MEV101" s="129"/>
      <c r="MEW101" s="129"/>
      <c r="MEX101" s="129"/>
      <c r="MEY101" s="129"/>
      <c r="MEZ101" s="129"/>
      <c r="MFA101" s="129"/>
      <c r="MFB101" s="129"/>
      <c r="MFC101" s="129"/>
      <c r="MFD101" s="129"/>
      <c r="MFE101" s="129"/>
      <c r="MFF101" s="129"/>
      <c r="MFG101" s="129"/>
      <c r="MFH101" s="129"/>
      <c r="MFI101" s="129"/>
      <c r="MFJ101" s="129"/>
      <c r="MFK101" s="129"/>
      <c r="MFL101" s="129"/>
      <c r="MFM101" s="129"/>
      <c r="MFN101" s="129"/>
      <c r="MFO101" s="129"/>
      <c r="MFP101" s="129"/>
      <c r="MFQ101" s="129"/>
      <c r="MFR101" s="129"/>
      <c r="MFS101" s="129"/>
      <c r="MFT101" s="129"/>
      <c r="MFU101" s="129"/>
      <c r="MFV101" s="129"/>
      <c r="MFW101" s="129"/>
      <c r="MFX101" s="129"/>
      <c r="MFY101" s="129"/>
      <c r="MFZ101" s="129"/>
      <c r="MGA101" s="129"/>
      <c r="MGB101" s="129"/>
      <c r="MGC101" s="129"/>
      <c r="MGD101" s="129"/>
      <c r="MGE101" s="129"/>
      <c r="MGF101" s="129"/>
      <c r="MGG101" s="129"/>
      <c r="MGH101" s="129"/>
      <c r="MGI101" s="129"/>
      <c r="MGJ101" s="129"/>
      <c r="MGK101" s="129"/>
      <c r="MGL101" s="129"/>
      <c r="MGM101" s="129"/>
      <c r="MGN101" s="129"/>
      <c r="MGO101" s="129"/>
      <c r="MGP101" s="129"/>
      <c r="MGQ101" s="129"/>
      <c r="MGR101" s="129"/>
      <c r="MGS101" s="129"/>
      <c r="MGT101" s="129"/>
      <c r="MGU101" s="129"/>
      <c r="MGV101" s="129"/>
      <c r="MGW101" s="129"/>
      <c r="MGX101" s="129"/>
      <c r="MGY101" s="129"/>
      <c r="MGZ101" s="129"/>
      <c r="MHA101" s="129"/>
      <c r="MHB101" s="129"/>
      <c r="MHC101" s="129"/>
      <c r="MHD101" s="129"/>
      <c r="MHE101" s="129"/>
      <c r="MHF101" s="129"/>
      <c r="MHG101" s="129"/>
      <c r="MHH101" s="129"/>
      <c r="MHI101" s="129"/>
      <c r="MHJ101" s="129"/>
      <c r="MHK101" s="129"/>
      <c r="MHL101" s="129"/>
      <c r="MHM101" s="129"/>
      <c r="MHN101" s="129"/>
      <c r="MHO101" s="129"/>
      <c r="MHP101" s="129"/>
      <c r="MHQ101" s="129"/>
      <c r="MHR101" s="129"/>
      <c r="MHS101" s="129"/>
      <c r="MHT101" s="129"/>
      <c r="MHU101" s="129"/>
      <c r="MHV101" s="129"/>
      <c r="MHW101" s="129"/>
      <c r="MHX101" s="129"/>
      <c r="MHY101" s="129"/>
      <c r="MHZ101" s="129"/>
      <c r="MIA101" s="129"/>
      <c r="MIB101" s="129"/>
      <c r="MIC101" s="129"/>
      <c r="MID101" s="129"/>
      <c r="MIE101" s="129"/>
      <c r="MIF101" s="129"/>
      <c r="MIG101" s="129"/>
      <c r="MIH101" s="129"/>
      <c r="MII101" s="129"/>
      <c r="MIJ101" s="129"/>
      <c r="MIK101" s="129"/>
      <c r="MIL101" s="129"/>
      <c r="MIM101" s="129"/>
      <c r="MIN101" s="129"/>
      <c r="MIO101" s="129"/>
      <c r="MIP101" s="129"/>
      <c r="MIQ101" s="129"/>
      <c r="MIR101" s="129"/>
      <c r="MIS101" s="129"/>
      <c r="MIT101" s="129"/>
      <c r="MIU101" s="129"/>
      <c r="MIV101" s="129"/>
      <c r="MIW101" s="129"/>
      <c r="MIX101" s="129"/>
      <c r="MIY101" s="129"/>
      <c r="MIZ101" s="129"/>
      <c r="MJA101" s="129"/>
      <c r="MJB101" s="129"/>
      <c r="MJC101" s="129"/>
      <c r="MJD101" s="129"/>
      <c r="MJE101" s="129"/>
      <c r="MJF101" s="129"/>
      <c r="MJG101" s="129"/>
      <c r="MJH101" s="129"/>
      <c r="MJI101" s="129"/>
      <c r="MJJ101" s="129"/>
      <c r="MJK101" s="129"/>
      <c r="MJL101" s="129"/>
      <c r="MJM101" s="129"/>
      <c r="MJN101" s="129"/>
      <c r="MJO101" s="129"/>
      <c r="MJP101" s="129"/>
      <c r="MJQ101" s="129"/>
      <c r="MJR101" s="129"/>
      <c r="MJS101" s="129"/>
      <c r="MJT101" s="129"/>
      <c r="MJU101" s="129"/>
      <c r="MJV101" s="129"/>
      <c r="MJW101" s="129"/>
      <c r="MJX101" s="129"/>
      <c r="MJY101" s="129"/>
      <c r="MJZ101" s="129"/>
      <c r="MKA101" s="129"/>
      <c r="MKB101" s="129"/>
      <c r="MKC101" s="129"/>
      <c r="MKD101" s="129"/>
      <c r="MKE101" s="129"/>
      <c r="MKF101" s="129"/>
      <c r="MKG101" s="129"/>
      <c r="MKH101" s="129"/>
      <c r="MKI101" s="129"/>
      <c r="MKJ101" s="129"/>
      <c r="MKK101" s="129"/>
      <c r="MKL101" s="129"/>
      <c r="MKM101" s="129"/>
      <c r="MKN101" s="129"/>
      <c r="MKO101" s="129"/>
      <c r="MKP101" s="129"/>
      <c r="MKQ101" s="129"/>
      <c r="MKR101" s="129"/>
      <c r="MKS101" s="129"/>
      <c r="MKT101" s="129"/>
      <c r="MKU101" s="129"/>
      <c r="MKV101" s="129"/>
      <c r="MKW101" s="129"/>
      <c r="MKX101" s="129"/>
      <c r="MKY101" s="129"/>
      <c r="MKZ101" s="129"/>
      <c r="MLA101" s="129"/>
      <c r="MLB101" s="129"/>
      <c r="MLC101" s="129"/>
      <c r="MLD101" s="129"/>
      <c r="MLE101" s="129"/>
      <c r="MLF101" s="129"/>
      <c r="MLG101" s="129"/>
      <c r="MLH101" s="129"/>
      <c r="MLI101" s="129"/>
      <c r="MLJ101" s="129"/>
      <c r="MLK101" s="129"/>
      <c r="MLL101" s="129"/>
      <c r="MLM101" s="129"/>
      <c r="MLN101" s="129"/>
      <c r="MLO101" s="129"/>
      <c r="MLP101" s="129"/>
      <c r="MLQ101" s="129"/>
      <c r="MLR101" s="129"/>
      <c r="MLS101" s="129"/>
      <c r="MLT101" s="129"/>
      <c r="MLU101" s="129"/>
      <c r="MLV101" s="129"/>
      <c r="MLW101" s="129"/>
      <c r="MLX101" s="129"/>
      <c r="MLY101" s="129"/>
      <c r="MLZ101" s="129"/>
      <c r="MMA101" s="129"/>
      <c r="MMB101" s="129"/>
      <c r="MMC101" s="129"/>
      <c r="MMD101" s="129"/>
      <c r="MME101" s="129"/>
      <c r="MMF101" s="129"/>
      <c r="MMG101" s="129"/>
      <c r="MMH101" s="129"/>
      <c r="MMI101" s="129"/>
      <c r="MMJ101" s="129"/>
      <c r="MMK101" s="129"/>
      <c r="MML101" s="129"/>
      <c r="MMM101" s="129"/>
      <c r="MMN101" s="129"/>
      <c r="MMO101" s="129"/>
      <c r="MMP101" s="129"/>
      <c r="MMQ101" s="129"/>
      <c r="MMR101" s="129"/>
      <c r="MMS101" s="129"/>
      <c r="MMT101" s="129"/>
      <c r="MMU101" s="129"/>
      <c r="MMV101" s="129"/>
      <c r="MMW101" s="129"/>
      <c r="MMX101" s="129"/>
      <c r="MMY101" s="129"/>
      <c r="MMZ101" s="129"/>
      <c r="MNA101" s="129"/>
      <c r="MNB101" s="129"/>
      <c r="MNC101" s="129"/>
      <c r="MND101" s="129"/>
      <c r="MNE101" s="129"/>
      <c r="MNF101" s="129"/>
      <c r="MNG101" s="129"/>
      <c r="MNH101" s="129"/>
      <c r="MNI101" s="129"/>
      <c r="MNJ101" s="129"/>
      <c r="MNK101" s="129"/>
      <c r="MNL101" s="129"/>
      <c r="MNM101" s="129"/>
      <c r="MNN101" s="129"/>
      <c r="MNO101" s="129"/>
      <c r="MNP101" s="129"/>
      <c r="MNQ101" s="129"/>
      <c r="MNR101" s="129"/>
      <c r="MNS101" s="129"/>
      <c r="MNT101" s="129"/>
      <c r="MNU101" s="129"/>
      <c r="MNV101" s="129"/>
      <c r="MNW101" s="129"/>
      <c r="MNX101" s="129"/>
      <c r="MNY101" s="129"/>
      <c r="MNZ101" s="129"/>
      <c r="MOA101" s="129"/>
      <c r="MOB101" s="129"/>
      <c r="MOC101" s="129"/>
      <c r="MOD101" s="129"/>
      <c r="MOE101" s="129"/>
      <c r="MOF101" s="129"/>
      <c r="MOG101" s="129"/>
      <c r="MOH101" s="129"/>
      <c r="MOI101" s="129"/>
      <c r="MOJ101" s="129"/>
      <c r="MOK101" s="129"/>
      <c r="MOL101" s="129"/>
      <c r="MOM101" s="129"/>
      <c r="MON101" s="129"/>
      <c r="MOO101" s="129"/>
      <c r="MOP101" s="129"/>
      <c r="MOQ101" s="129"/>
      <c r="MOR101" s="129"/>
      <c r="MOS101" s="129"/>
      <c r="MOT101" s="129"/>
      <c r="MOU101" s="129"/>
      <c r="MOV101" s="129"/>
      <c r="MOW101" s="129"/>
      <c r="MOX101" s="129"/>
      <c r="MOY101" s="129"/>
      <c r="MOZ101" s="129"/>
      <c r="MPA101" s="129"/>
      <c r="MPB101" s="129"/>
      <c r="MPC101" s="129"/>
      <c r="MPD101" s="129"/>
      <c r="MPE101" s="129"/>
      <c r="MPF101" s="129"/>
      <c r="MPG101" s="129"/>
      <c r="MPH101" s="129"/>
      <c r="MPI101" s="129"/>
      <c r="MPJ101" s="129"/>
      <c r="MPK101" s="129"/>
      <c r="MPL101" s="129"/>
      <c r="MPM101" s="129"/>
      <c r="MPN101" s="129"/>
      <c r="MPO101" s="129"/>
      <c r="MPP101" s="129"/>
      <c r="MPQ101" s="129"/>
      <c r="MPR101" s="129"/>
      <c r="MPS101" s="129"/>
      <c r="MPT101" s="129"/>
      <c r="MPU101" s="129"/>
      <c r="MPV101" s="129"/>
      <c r="MPW101" s="129"/>
      <c r="MPX101" s="129"/>
      <c r="MPY101" s="129"/>
      <c r="MPZ101" s="129"/>
      <c r="MQA101" s="129"/>
      <c r="MQB101" s="129"/>
      <c r="MQC101" s="129"/>
      <c r="MQD101" s="129"/>
      <c r="MQE101" s="129"/>
      <c r="MQF101" s="129"/>
      <c r="MQG101" s="129"/>
      <c r="MQH101" s="129"/>
      <c r="MQI101" s="129"/>
      <c r="MQJ101" s="129"/>
      <c r="MQK101" s="129"/>
      <c r="MQL101" s="129"/>
      <c r="MQM101" s="129"/>
      <c r="MQN101" s="129"/>
      <c r="MQO101" s="129"/>
      <c r="MQP101" s="129"/>
      <c r="MQQ101" s="129"/>
      <c r="MQR101" s="129"/>
      <c r="MQS101" s="129"/>
      <c r="MQT101" s="129"/>
      <c r="MQU101" s="129"/>
      <c r="MQV101" s="129"/>
      <c r="MQW101" s="129"/>
      <c r="MQX101" s="129"/>
      <c r="MQY101" s="129"/>
      <c r="MQZ101" s="129"/>
      <c r="MRA101" s="129"/>
      <c r="MRB101" s="129"/>
      <c r="MRC101" s="129"/>
      <c r="MRD101" s="129"/>
      <c r="MRE101" s="129"/>
      <c r="MRF101" s="129"/>
      <c r="MRG101" s="129"/>
      <c r="MRH101" s="129"/>
      <c r="MRI101" s="129"/>
      <c r="MRJ101" s="129"/>
      <c r="MRK101" s="129"/>
      <c r="MRL101" s="129"/>
      <c r="MRM101" s="129"/>
      <c r="MRN101" s="129"/>
      <c r="MRO101" s="129"/>
      <c r="MRP101" s="129"/>
      <c r="MRQ101" s="129"/>
      <c r="MRR101" s="129"/>
      <c r="MRS101" s="129"/>
      <c r="MRT101" s="129"/>
      <c r="MRU101" s="129"/>
      <c r="MRV101" s="129"/>
      <c r="MRW101" s="129"/>
      <c r="MRX101" s="129"/>
      <c r="MRY101" s="129"/>
      <c r="MRZ101" s="129"/>
      <c r="MSA101" s="129"/>
      <c r="MSB101" s="129"/>
      <c r="MSC101" s="129"/>
      <c r="MSD101" s="129"/>
      <c r="MSE101" s="129"/>
      <c r="MSF101" s="129"/>
      <c r="MSG101" s="129"/>
      <c r="MSH101" s="129"/>
      <c r="MSI101" s="129"/>
      <c r="MSJ101" s="129"/>
      <c r="MSK101" s="129"/>
      <c r="MSL101" s="129"/>
      <c r="MSM101" s="129"/>
      <c r="MSN101" s="129"/>
      <c r="MSO101" s="129"/>
      <c r="MSP101" s="129"/>
      <c r="MSQ101" s="129"/>
      <c r="MSR101" s="129"/>
      <c r="MSS101" s="129"/>
      <c r="MST101" s="129"/>
      <c r="MSU101" s="129"/>
      <c r="MSV101" s="129"/>
      <c r="MSW101" s="129"/>
      <c r="MSX101" s="129"/>
      <c r="MSY101" s="129"/>
      <c r="MSZ101" s="129"/>
      <c r="MTA101" s="129"/>
      <c r="MTB101" s="129"/>
      <c r="MTC101" s="129"/>
      <c r="MTD101" s="129"/>
      <c r="MTE101" s="129"/>
      <c r="MTF101" s="129"/>
      <c r="MTG101" s="129"/>
      <c r="MTH101" s="129"/>
      <c r="MTI101" s="129"/>
      <c r="MTJ101" s="129"/>
      <c r="MTK101" s="129"/>
      <c r="MTL101" s="129"/>
      <c r="MTM101" s="129"/>
      <c r="MTN101" s="129"/>
      <c r="MTO101" s="129"/>
      <c r="MTP101" s="129"/>
      <c r="MTQ101" s="129"/>
      <c r="MTR101" s="129"/>
      <c r="MTS101" s="129"/>
      <c r="MTT101" s="129"/>
      <c r="MTU101" s="129"/>
      <c r="MTV101" s="129"/>
      <c r="MTW101" s="129"/>
      <c r="MTX101" s="129"/>
      <c r="MTY101" s="129"/>
      <c r="MTZ101" s="129"/>
      <c r="MUA101" s="129"/>
      <c r="MUB101" s="129"/>
      <c r="MUC101" s="129"/>
      <c r="MUD101" s="129"/>
      <c r="MUE101" s="129"/>
      <c r="MUF101" s="129"/>
      <c r="MUG101" s="129"/>
      <c r="MUH101" s="129"/>
      <c r="MUI101" s="129"/>
      <c r="MUJ101" s="129"/>
      <c r="MUK101" s="129"/>
      <c r="MUL101" s="129"/>
      <c r="MUM101" s="129"/>
      <c r="MUN101" s="129"/>
      <c r="MUO101" s="129"/>
      <c r="MUP101" s="129"/>
      <c r="MUQ101" s="129"/>
      <c r="MUR101" s="129"/>
      <c r="MUS101" s="129"/>
      <c r="MUT101" s="129"/>
      <c r="MUU101" s="129"/>
      <c r="MUV101" s="129"/>
      <c r="MUW101" s="129"/>
      <c r="MUX101" s="129"/>
      <c r="MUY101" s="129"/>
      <c r="MUZ101" s="129"/>
      <c r="MVA101" s="129"/>
      <c r="MVB101" s="129"/>
      <c r="MVC101" s="129"/>
      <c r="MVD101" s="129"/>
      <c r="MVE101" s="129"/>
      <c r="MVF101" s="129"/>
      <c r="MVG101" s="129"/>
      <c r="MVH101" s="129"/>
      <c r="MVI101" s="129"/>
      <c r="MVJ101" s="129"/>
      <c r="MVK101" s="129"/>
      <c r="MVL101" s="129"/>
      <c r="MVM101" s="129"/>
      <c r="MVN101" s="129"/>
      <c r="MVO101" s="129"/>
      <c r="MVP101" s="129"/>
      <c r="MVQ101" s="129"/>
      <c r="MVR101" s="129"/>
      <c r="MVS101" s="129"/>
      <c r="MVT101" s="129"/>
      <c r="MVU101" s="129"/>
      <c r="MVV101" s="129"/>
      <c r="MVW101" s="129"/>
      <c r="MVX101" s="129"/>
      <c r="MVY101" s="129"/>
      <c r="MVZ101" s="129"/>
      <c r="MWA101" s="129"/>
      <c r="MWB101" s="129"/>
      <c r="MWC101" s="129"/>
      <c r="MWD101" s="129"/>
      <c r="MWE101" s="129"/>
      <c r="MWF101" s="129"/>
      <c r="MWG101" s="129"/>
      <c r="MWH101" s="129"/>
      <c r="MWI101" s="129"/>
      <c r="MWJ101" s="129"/>
      <c r="MWK101" s="129"/>
      <c r="MWL101" s="129"/>
      <c r="MWM101" s="129"/>
      <c r="MWN101" s="129"/>
      <c r="MWO101" s="129"/>
      <c r="MWP101" s="129"/>
      <c r="MWQ101" s="129"/>
      <c r="MWR101" s="129"/>
      <c r="MWS101" s="129"/>
      <c r="MWT101" s="129"/>
      <c r="MWU101" s="129"/>
      <c r="MWV101" s="129"/>
      <c r="MWW101" s="129"/>
      <c r="MWX101" s="129"/>
      <c r="MWY101" s="129"/>
      <c r="MWZ101" s="129"/>
      <c r="MXA101" s="129"/>
      <c r="MXB101" s="129"/>
      <c r="MXC101" s="129"/>
      <c r="MXD101" s="129"/>
      <c r="MXE101" s="129"/>
      <c r="MXF101" s="129"/>
      <c r="MXG101" s="129"/>
      <c r="MXH101" s="129"/>
      <c r="MXI101" s="129"/>
      <c r="MXJ101" s="129"/>
      <c r="MXK101" s="129"/>
      <c r="MXL101" s="129"/>
      <c r="MXM101" s="129"/>
      <c r="MXN101" s="129"/>
      <c r="MXO101" s="129"/>
      <c r="MXP101" s="129"/>
      <c r="MXQ101" s="129"/>
      <c r="MXR101" s="129"/>
      <c r="MXS101" s="129"/>
      <c r="MXT101" s="129"/>
      <c r="MXU101" s="129"/>
      <c r="MXV101" s="129"/>
      <c r="MXW101" s="129"/>
      <c r="MXX101" s="129"/>
      <c r="MXY101" s="129"/>
      <c r="MXZ101" s="129"/>
      <c r="MYA101" s="129"/>
      <c r="MYB101" s="129"/>
      <c r="MYC101" s="129"/>
      <c r="MYD101" s="129"/>
      <c r="MYE101" s="129"/>
      <c r="MYF101" s="129"/>
      <c r="MYG101" s="129"/>
      <c r="MYH101" s="129"/>
      <c r="MYI101" s="129"/>
      <c r="MYJ101" s="129"/>
      <c r="MYK101" s="129"/>
      <c r="MYL101" s="129"/>
      <c r="MYM101" s="129"/>
      <c r="MYN101" s="129"/>
      <c r="MYO101" s="129"/>
      <c r="MYP101" s="129"/>
      <c r="MYQ101" s="129"/>
      <c r="MYR101" s="129"/>
      <c r="MYS101" s="129"/>
      <c r="MYT101" s="129"/>
      <c r="MYU101" s="129"/>
      <c r="MYV101" s="129"/>
      <c r="MYW101" s="129"/>
      <c r="MYX101" s="129"/>
      <c r="MYY101" s="129"/>
      <c r="MYZ101" s="129"/>
      <c r="MZA101" s="129"/>
      <c r="MZB101" s="129"/>
      <c r="MZC101" s="129"/>
      <c r="MZD101" s="129"/>
      <c r="MZE101" s="129"/>
      <c r="MZF101" s="129"/>
      <c r="MZG101" s="129"/>
      <c r="MZH101" s="129"/>
      <c r="MZI101" s="129"/>
      <c r="MZJ101" s="129"/>
      <c r="MZK101" s="129"/>
      <c r="MZL101" s="129"/>
      <c r="MZM101" s="129"/>
      <c r="MZN101" s="129"/>
      <c r="MZO101" s="129"/>
      <c r="MZP101" s="129"/>
      <c r="MZQ101" s="129"/>
      <c r="MZR101" s="129"/>
      <c r="MZS101" s="129"/>
      <c r="MZT101" s="129"/>
      <c r="MZU101" s="129"/>
      <c r="MZV101" s="129"/>
      <c r="MZW101" s="129"/>
      <c r="MZX101" s="129"/>
      <c r="MZY101" s="129"/>
      <c r="MZZ101" s="129"/>
      <c r="NAA101" s="129"/>
      <c r="NAB101" s="129"/>
      <c r="NAC101" s="129"/>
      <c r="NAD101" s="129"/>
      <c r="NAE101" s="129"/>
      <c r="NAF101" s="129"/>
      <c r="NAG101" s="129"/>
      <c r="NAH101" s="129"/>
      <c r="NAI101" s="129"/>
      <c r="NAJ101" s="129"/>
      <c r="NAK101" s="129"/>
      <c r="NAL101" s="129"/>
      <c r="NAM101" s="129"/>
      <c r="NAN101" s="129"/>
      <c r="NAO101" s="129"/>
      <c r="NAP101" s="129"/>
      <c r="NAQ101" s="129"/>
      <c r="NAR101" s="129"/>
      <c r="NAS101" s="129"/>
      <c r="NAT101" s="129"/>
      <c r="NAU101" s="129"/>
      <c r="NAV101" s="129"/>
      <c r="NAW101" s="129"/>
      <c r="NAX101" s="129"/>
      <c r="NAY101" s="129"/>
      <c r="NAZ101" s="129"/>
      <c r="NBA101" s="129"/>
      <c r="NBB101" s="129"/>
      <c r="NBC101" s="129"/>
      <c r="NBD101" s="129"/>
      <c r="NBE101" s="129"/>
      <c r="NBF101" s="129"/>
      <c r="NBG101" s="129"/>
      <c r="NBH101" s="129"/>
      <c r="NBI101" s="129"/>
      <c r="NBJ101" s="129"/>
      <c r="NBK101" s="129"/>
      <c r="NBL101" s="129"/>
      <c r="NBM101" s="129"/>
      <c r="NBN101" s="129"/>
      <c r="NBO101" s="129"/>
      <c r="NBP101" s="129"/>
      <c r="NBQ101" s="129"/>
      <c r="NBR101" s="129"/>
      <c r="NBS101" s="129"/>
      <c r="NBT101" s="129"/>
      <c r="NBU101" s="129"/>
      <c r="NBV101" s="129"/>
      <c r="NBW101" s="129"/>
      <c r="NBX101" s="129"/>
      <c r="NBY101" s="129"/>
      <c r="NBZ101" s="129"/>
      <c r="NCA101" s="129"/>
      <c r="NCB101" s="129"/>
      <c r="NCC101" s="129"/>
      <c r="NCD101" s="129"/>
      <c r="NCE101" s="129"/>
      <c r="NCF101" s="129"/>
      <c r="NCG101" s="129"/>
      <c r="NCH101" s="129"/>
      <c r="NCI101" s="129"/>
      <c r="NCJ101" s="129"/>
      <c r="NCK101" s="129"/>
      <c r="NCL101" s="129"/>
      <c r="NCM101" s="129"/>
      <c r="NCN101" s="129"/>
      <c r="NCO101" s="129"/>
      <c r="NCP101" s="129"/>
      <c r="NCQ101" s="129"/>
      <c r="NCR101" s="129"/>
      <c r="NCS101" s="129"/>
      <c r="NCT101" s="129"/>
      <c r="NCU101" s="129"/>
      <c r="NCV101" s="129"/>
      <c r="NCW101" s="129"/>
      <c r="NCX101" s="129"/>
      <c r="NCY101" s="129"/>
      <c r="NCZ101" s="129"/>
      <c r="NDA101" s="129"/>
      <c r="NDB101" s="129"/>
      <c r="NDC101" s="129"/>
      <c r="NDD101" s="129"/>
      <c r="NDE101" s="129"/>
      <c r="NDF101" s="129"/>
      <c r="NDG101" s="129"/>
      <c r="NDH101" s="129"/>
      <c r="NDI101" s="129"/>
      <c r="NDJ101" s="129"/>
      <c r="NDK101" s="129"/>
      <c r="NDL101" s="129"/>
      <c r="NDM101" s="129"/>
      <c r="NDN101" s="129"/>
      <c r="NDO101" s="129"/>
      <c r="NDP101" s="129"/>
      <c r="NDQ101" s="129"/>
      <c r="NDR101" s="129"/>
      <c r="NDS101" s="129"/>
      <c r="NDT101" s="129"/>
      <c r="NDU101" s="129"/>
      <c r="NDV101" s="129"/>
      <c r="NDW101" s="129"/>
      <c r="NDX101" s="129"/>
      <c r="NDY101" s="129"/>
      <c r="NDZ101" s="129"/>
      <c r="NEA101" s="129"/>
      <c r="NEB101" s="129"/>
      <c r="NEC101" s="129"/>
      <c r="NED101" s="129"/>
      <c r="NEE101" s="129"/>
      <c r="NEF101" s="129"/>
      <c r="NEG101" s="129"/>
      <c r="NEH101" s="129"/>
      <c r="NEI101" s="129"/>
      <c r="NEJ101" s="129"/>
      <c r="NEK101" s="129"/>
      <c r="NEL101" s="129"/>
      <c r="NEM101" s="129"/>
      <c r="NEN101" s="129"/>
      <c r="NEO101" s="129"/>
      <c r="NEP101" s="129"/>
      <c r="NEQ101" s="129"/>
      <c r="NER101" s="129"/>
      <c r="NES101" s="129"/>
      <c r="NET101" s="129"/>
      <c r="NEU101" s="129"/>
      <c r="NEV101" s="129"/>
      <c r="NEW101" s="129"/>
      <c r="NEX101" s="129"/>
      <c r="NEY101" s="129"/>
      <c r="NEZ101" s="129"/>
      <c r="NFA101" s="129"/>
      <c r="NFB101" s="129"/>
      <c r="NFC101" s="129"/>
      <c r="NFD101" s="129"/>
      <c r="NFE101" s="129"/>
      <c r="NFF101" s="129"/>
      <c r="NFG101" s="129"/>
      <c r="NFH101" s="129"/>
      <c r="NFI101" s="129"/>
      <c r="NFJ101" s="129"/>
      <c r="NFK101" s="129"/>
      <c r="NFL101" s="129"/>
      <c r="NFM101" s="129"/>
      <c r="NFN101" s="129"/>
      <c r="NFO101" s="129"/>
      <c r="NFP101" s="129"/>
      <c r="NFQ101" s="129"/>
      <c r="NFR101" s="129"/>
      <c r="NFS101" s="129"/>
      <c r="NFT101" s="129"/>
      <c r="NFU101" s="129"/>
      <c r="NFV101" s="129"/>
      <c r="NFW101" s="129"/>
      <c r="NFX101" s="129"/>
      <c r="NFY101" s="129"/>
      <c r="NFZ101" s="129"/>
      <c r="NGA101" s="129"/>
      <c r="NGB101" s="129"/>
      <c r="NGC101" s="129"/>
      <c r="NGD101" s="129"/>
      <c r="NGE101" s="129"/>
      <c r="NGF101" s="129"/>
      <c r="NGG101" s="129"/>
      <c r="NGH101" s="129"/>
      <c r="NGI101" s="129"/>
      <c r="NGJ101" s="129"/>
      <c r="NGK101" s="129"/>
      <c r="NGL101" s="129"/>
      <c r="NGM101" s="129"/>
      <c r="NGN101" s="129"/>
      <c r="NGO101" s="129"/>
      <c r="NGP101" s="129"/>
      <c r="NGQ101" s="129"/>
      <c r="NGR101" s="129"/>
      <c r="NGS101" s="129"/>
      <c r="NGT101" s="129"/>
      <c r="NGU101" s="129"/>
      <c r="NGV101" s="129"/>
      <c r="NGW101" s="129"/>
      <c r="NGX101" s="129"/>
      <c r="NGY101" s="129"/>
      <c r="NGZ101" s="129"/>
      <c r="NHA101" s="129"/>
      <c r="NHB101" s="129"/>
      <c r="NHC101" s="129"/>
      <c r="NHD101" s="129"/>
      <c r="NHE101" s="129"/>
      <c r="NHF101" s="129"/>
      <c r="NHG101" s="129"/>
      <c r="NHH101" s="129"/>
      <c r="NHI101" s="129"/>
      <c r="NHJ101" s="129"/>
      <c r="NHK101" s="129"/>
      <c r="NHL101" s="129"/>
      <c r="NHM101" s="129"/>
      <c r="NHN101" s="129"/>
      <c r="NHO101" s="129"/>
      <c r="NHP101" s="129"/>
      <c r="NHQ101" s="129"/>
      <c r="NHR101" s="129"/>
      <c r="NHS101" s="129"/>
      <c r="NHT101" s="129"/>
      <c r="NHU101" s="129"/>
      <c r="NHV101" s="129"/>
      <c r="NHW101" s="129"/>
      <c r="NHX101" s="129"/>
      <c r="NHY101" s="129"/>
      <c r="NHZ101" s="129"/>
      <c r="NIA101" s="129"/>
      <c r="NIB101" s="129"/>
      <c r="NIC101" s="129"/>
      <c r="NID101" s="129"/>
      <c r="NIE101" s="129"/>
      <c r="NIF101" s="129"/>
      <c r="NIG101" s="129"/>
      <c r="NIH101" s="129"/>
      <c r="NII101" s="129"/>
      <c r="NIJ101" s="129"/>
      <c r="NIK101" s="129"/>
      <c r="NIL101" s="129"/>
      <c r="NIM101" s="129"/>
      <c r="NIN101" s="129"/>
      <c r="NIO101" s="129"/>
      <c r="NIP101" s="129"/>
      <c r="NIQ101" s="129"/>
      <c r="NIR101" s="129"/>
      <c r="NIS101" s="129"/>
      <c r="NIT101" s="129"/>
      <c r="NIU101" s="129"/>
      <c r="NIV101" s="129"/>
      <c r="NIW101" s="129"/>
      <c r="NIX101" s="129"/>
      <c r="NIY101" s="129"/>
      <c r="NIZ101" s="129"/>
      <c r="NJA101" s="129"/>
      <c r="NJB101" s="129"/>
      <c r="NJC101" s="129"/>
      <c r="NJD101" s="129"/>
      <c r="NJE101" s="129"/>
      <c r="NJF101" s="129"/>
      <c r="NJG101" s="129"/>
      <c r="NJH101" s="129"/>
      <c r="NJI101" s="129"/>
      <c r="NJJ101" s="129"/>
      <c r="NJK101" s="129"/>
      <c r="NJL101" s="129"/>
      <c r="NJM101" s="129"/>
      <c r="NJN101" s="129"/>
      <c r="NJO101" s="129"/>
      <c r="NJP101" s="129"/>
      <c r="NJQ101" s="129"/>
      <c r="NJR101" s="129"/>
      <c r="NJS101" s="129"/>
      <c r="NJT101" s="129"/>
      <c r="NJU101" s="129"/>
      <c r="NJV101" s="129"/>
      <c r="NJW101" s="129"/>
      <c r="NJX101" s="129"/>
      <c r="NJY101" s="129"/>
      <c r="NJZ101" s="129"/>
      <c r="NKA101" s="129"/>
      <c r="NKB101" s="129"/>
      <c r="NKC101" s="129"/>
      <c r="NKD101" s="129"/>
      <c r="NKE101" s="129"/>
      <c r="NKF101" s="129"/>
      <c r="NKG101" s="129"/>
      <c r="NKH101" s="129"/>
      <c r="NKI101" s="129"/>
      <c r="NKJ101" s="129"/>
      <c r="NKK101" s="129"/>
      <c r="NKL101" s="129"/>
      <c r="NKM101" s="129"/>
      <c r="NKN101" s="129"/>
      <c r="NKO101" s="129"/>
      <c r="NKP101" s="129"/>
      <c r="NKQ101" s="129"/>
      <c r="NKR101" s="129"/>
      <c r="NKS101" s="129"/>
      <c r="NKT101" s="129"/>
      <c r="NKU101" s="129"/>
      <c r="NKV101" s="129"/>
      <c r="NKW101" s="129"/>
      <c r="NKX101" s="129"/>
      <c r="NKY101" s="129"/>
      <c r="NKZ101" s="129"/>
      <c r="NLA101" s="129"/>
      <c r="NLB101" s="129"/>
      <c r="NLC101" s="129"/>
      <c r="NLD101" s="129"/>
      <c r="NLE101" s="129"/>
      <c r="NLF101" s="129"/>
      <c r="NLG101" s="129"/>
      <c r="NLH101" s="129"/>
      <c r="NLI101" s="129"/>
      <c r="NLJ101" s="129"/>
      <c r="NLK101" s="129"/>
      <c r="NLL101" s="129"/>
      <c r="NLM101" s="129"/>
      <c r="NLN101" s="129"/>
      <c r="NLO101" s="129"/>
      <c r="NLP101" s="129"/>
      <c r="NLQ101" s="129"/>
      <c r="NLR101" s="129"/>
      <c r="NLS101" s="129"/>
      <c r="NLT101" s="129"/>
      <c r="NLU101" s="129"/>
      <c r="NLV101" s="129"/>
      <c r="NLW101" s="129"/>
      <c r="NLX101" s="129"/>
      <c r="NLY101" s="129"/>
      <c r="NLZ101" s="129"/>
      <c r="NMA101" s="129"/>
      <c r="NMB101" s="129"/>
      <c r="NMC101" s="129"/>
      <c r="NMD101" s="129"/>
      <c r="NME101" s="129"/>
      <c r="NMF101" s="129"/>
      <c r="NMG101" s="129"/>
      <c r="NMH101" s="129"/>
      <c r="NMI101" s="129"/>
      <c r="NMJ101" s="129"/>
      <c r="NMK101" s="129"/>
      <c r="NML101" s="129"/>
      <c r="NMM101" s="129"/>
      <c r="NMN101" s="129"/>
      <c r="NMO101" s="129"/>
      <c r="NMP101" s="129"/>
      <c r="NMQ101" s="129"/>
      <c r="NMR101" s="129"/>
      <c r="NMS101" s="129"/>
      <c r="NMT101" s="129"/>
      <c r="NMU101" s="129"/>
      <c r="NMV101" s="129"/>
      <c r="NMW101" s="129"/>
      <c r="NMX101" s="129"/>
      <c r="NMY101" s="129"/>
      <c r="NMZ101" s="129"/>
      <c r="NNA101" s="129"/>
      <c r="NNB101" s="129"/>
      <c r="NNC101" s="129"/>
      <c r="NND101" s="129"/>
      <c r="NNE101" s="129"/>
      <c r="NNF101" s="129"/>
      <c r="NNG101" s="129"/>
      <c r="NNH101" s="129"/>
      <c r="NNI101" s="129"/>
      <c r="NNJ101" s="129"/>
      <c r="NNK101" s="129"/>
      <c r="NNL101" s="129"/>
      <c r="NNM101" s="129"/>
      <c r="NNN101" s="129"/>
      <c r="NNO101" s="129"/>
      <c r="NNP101" s="129"/>
      <c r="NNQ101" s="129"/>
      <c r="NNR101" s="129"/>
      <c r="NNS101" s="129"/>
      <c r="NNT101" s="129"/>
      <c r="NNU101" s="129"/>
      <c r="NNV101" s="129"/>
      <c r="NNW101" s="129"/>
      <c r="NNX101" s="129"/>
      <c r="NNY101" s="129"/>
      <c r="NNZ101" s="129"/>
      <c r="NOA101" s="129"/>
      <c r="NOB101" s="129"/>
      <c r="NOC101" s="129"/>
      <c r="NOD101" s="129"/>
      <c r="NOE101" s="129"/>
      <c r="NOF101" s="129"/>
      <c r="NOG101" s="129"/>
      <c r="NOH101" s="129"/>
      <c r="NOI101" s="129"/>
      <c r="NOJ101" s="129"/>
      <c r="NOK101" s="129"/>
      <c r="NOL101" s="129"/>
      <c r="NOM101" s="129"/>
      <c r="NON101" s="129"/>
      <c r="NOO101" s="129"/>
      <c r="NOP101" s="129"/>
      <c r="NOQ101" s="129"/>
      <c r="NOR101" s="129"/>
      <c r="NOS101" s="129"/>
      <c r="NOT101" s="129"/>
      <c r="NOU101" s="129"/>
      <c r="NOV101" s="129"/>
      <c r="NOW101" s="129"/>
      <c r="NOX101" s="129"/>
      <c r="NOY101" s="129"/>
      <c r="NOZ101" s="129"/>
      <c r="NPA101" s="129"/>
      <c r="NPB101" s="129"/>
      <c r="NPC101" s="129"/>
      <c r="NPD101" s="129"/>
      <c r="NPE101" s="129"/>
      <c r="NPF101" s="129"/>
      <c r="NPG101" s="129"/>
      <c r="NPH101" s="129"/>
      <c r="NPI101" s="129"/>
      <c r="NPJ101" s="129"/>
      <c r="NPK101" s="129"/>
      <c r="NPL101" s="129"/>
      <c r="NPM101" s="129"/>
      <c r="NPN101" s="129"/>
      <c r="NPO101" s="129"/>
      <c r="NPP101" s="129"/>
      <c r="NPQ101" s="129"/>
      <c r="NPR101" s="129"/>
      <c r="NPS101" s="129"/>
      <c r="NPT101" s="129"/>
      <c r="NPU101" s="129"/>
      <c r="NPV101" s="129"/>
      <c r="NPW101" s="129"/>
      <c r="NPX101" s="129"/>
      <c r="NPY101" s="129"/>
      <c r="NPZ101" s="129"/>
      <c r="NQA101" s="129"/>
      <c r="NQB101" s="129"/>
      <c r="NQC101" s="129"/>
      <c r="NQD101" s="129"/>
      <c r="NQE101" s="129"/>
      <c r="NQF101" s="129"/>
      <c r="NQG101" s="129"/>
      <c r="NQH101" s="129"/>
      <c r="NQI101" s="129"/>
      <c r="NQJ101" s="129"/>
      <c r="NQK101" s="129"/>
      <c r="NQL101" s="129"/>
      <c r="NQM101" s="129"/>
      <c r="NQN101" s="129"/>
      <c r="NQO101" s="129"/>
      <c r="NQP101" s="129"/>
      <c r="NQQ101" s="129"/>
      <c r="NQR101" s="129"/>
      <c r="NQS101" s="129"/>
      <c r="NQT101" s="129"/>
      <c r="NQU101" s="129"/>
      <c r="NQV101" s="129"/>
      <c r="NQW101" s="129"/>
      <c r="NQX101" s="129"/>
      <c r="NQY101" s="129"/>
      <c r="NQZ101" s="129"/>
      <c r="NRA101" s="129"/>
      <c r="NRB101" s="129"/>
      <c r="NRC101" s="129"/>
      <c r="NRD101" s="129"/>
      <c r="NRE101" s="129"/>
      <c r="NRF101" s="129"/>
      <c r="NRG101" s="129"/>
      <c r="NRH101" s="129"/>
      <c r="NRI101" s="129"/>
      <c r="NRJ101" s="129"/>
      <c r="NRK101" s="129"/>
      <c r="NRL101" s="129"/>
      <c r="NRM101" s="129"/>
      <c r="NRN101" s="129"/>
      <c r="NRO101" s="129"/>
      <c r="NRP101" s="129"/>
      <c r="NRQ101" s="129"/>
      <c r="NRR101" s="129"/>
      <c r="NRS101" s="129"/>
      <c r="NRT101" s="129"/>
      <c r="NRU101" s="129"/>
      <c r="NRV101" s="129"/>
      <c r="NRW101" s="129"/>
      <c r="NRX101" s="129"/>
      <c r="NRY101" s="129"/>
      <c r="NRZ101" s="129"/>
      <c r="NSA101" s="129"/>
      <c r="NSB101" s="129"/>
      <c r="NSC101" s="129"/>
      <c r="NSD101" s="129"/>
      <c r="NSE101" s="129"/>
      <c r="NSF101" s="129"/>
      <c r="NSG101" s="129"/>
      <c r="NSH101" s="129"/>
      <c r="NSI101" s="129"/>
      <c r="NSJ101" s="129"/>
      <c r="NSK101" s="129"/>
      <c r="NSL101" s="129"/>
      <c r="NSM101" s="129"/>
      <c r="NSN101" s="129"/>
      <c r="NSO101" s="129"/>
      <c r="NSP101" s="129"/>
      <c r="NSQ101" s="129"/>
      <c r="NSR101" s="129"/>
      <c r="NSS101" s="129"/>
      <c r="NST101" s="129"/>
      <c r="NSU101" s="129"/>
      <c r="NSV101" s="129"/>
      <c r="NSW101" s="129"/>
      <c r="NSX101" s="129"/>
      <c r="NSY101" s="129"/>
      <c r="NSZ101" s="129"/>
      <c r="NTA101" s="129"/>
      <c r="NTB101" s="129"/>
      <c r="NTC101" s="129"/>
      <c r="NTD101" s="129"/>
      <c r="NTE101" s="129"/>
      <c r="NTF101" s="129"/>
      <c r="NTG101" s="129"/>
      <c r="NTH101" s="129"/>
      <c r="NTI101" s="129"/>
      <c r="NTJ101" s="129"/>
      <c r="NTK101" s="129"/>
      <c r="NTL101" s="129"/>
      <c r="NTM101" s="129"/>
      <c r="NTN101" s="129"/>
      <c r="NTO101" s="129"/>
      <c r="NTP101" s="129"/>
      <c r="NTQ101" s="129"/>
      <c r="NTR101" s="129"/>
      <c r="NTS101" s="129"/>
      <c r="NTT101" s="129"/>
      <c r="NTU101" s="129"/>
      <c r="NTV101" s="129"/>
      <c r="NTW101" s="129"/>
      <c r="NTX101" s="129"/>
      <c r="NTY101" s="129"/>
      <c r="NTZ101" s="129"/>
      <c r="NUA101" s="129"/>
      <c r="NUB101" s="129"/>
      <c r="NUC101" s="129"/>
      <c r="NUD101" s="129"/>
      <c r="NUE101" s="129"/>
      <c r="NUF101" s="129"/>
      <c r="NUG101" s="129"/>
      <c r="NUH101" s="129"/>
      <c r="NUI101" s="129"/>
      <c r="NUJ101" s="129"/>
      <c r="NUK101" s="129"/>
      <c r="NUL101" s="129"/>
      <c r="NUM101" s="129"/>
      <c r="NUN101" s="129"/>
      <c r="NUO101" s="129"/>
      <c r="NUP101" s="129"/>
      <c r="NUQ101" s="129"/>
      <c r="NUR101" s="129"/>
      <c r="NUS101" s="129"/>
      <c r="NUT101" s="129"/>
      <c r="NUU101" s="129"/>
      <c r="NUV101" s="129"/>
      <c r="NUW101" s="129"/>
      <c r="NUX101" s="129"/>
      <c r="NUY101" s="129"/>
      <c r="NUZ101" s="129"/>
      <c r="NVA101" s="129"/>
      <c r="NVB101" s="129"/>
      <c r="NVC101" s="129"/>
      <c r="NVD101" s="129"/>
      <c r="NVE101" s="129"/>
      <c r="NVF101" s="129"/>
      <c r="NVG101" s="129"/>
      <c r="NVH101" s="129"/>
      <c r="NVI101" s="129"/>
      <c r="NVJ101" s="129"/>
      <c r="NVK101" s="129"/>
      <c r="NVL101" s="129"/>
      <c r="NVM101" s="129"/>
      <c r="NVN101" s="129"/>
      <c r="NVO101" s="129"/>
      <c r="NVP101" s="129"/>
      <c r="NVQ101" s="129"/>
      <c r="NVR101" s="129"/>
      <c r="NVS101" s="129"/>
      <c r="NVT101" s="129"/>
      <c r="NVU101" s="129"/>
      <c r="NVV101" s="129"/>
      <c r="NVW101" s="129"/>
      <c r="NVX101" s="129"/>
      <c r="NVY101" s="129"/>
      <c r="NVZ101" s="129"/>
      <c r="NWA101" s="129"/>
      <c r="NWB101" s="129"/>
      <c r="NWC101" s="129"/>
      <c r="NWD101" s="129"/>
      <c r="NWE101" s="129"/>
      <c r="NWF101" s="129"/>
      <c r="NWG101" s="129"/>
      <c r="NWH101" s="129"/>
      <c r="NWI101" s="129"/>
      <c r="NWJ101" s="129"/>
      <c r="NWK101" s="129"/>
      <c r="NWL101" s="129"/>
      <c r="NWM101" s="129"/>
      <c r="NWN101" s="129"/>
      <c r="NWO101" s="129"/>
      <c r="NWP101" s="129"/>
      <c r="NWQ101" s="129"/>
      <c r="NWR101" s="129"/>
      <c r="NWS101" s="129"/>
      <c r="NWT101" s="129"/>
      <c r="NWU101" s="129"/>
      <c r="NWV101" s="129"/>
      <c r="NWW101" s="129"/>
      <c r="NWX101" s="129"/>
      <c r="NWY101" s="129"/>
      <c r="NWZ101" s="129"/>
      <c r="NXA101" s="129"/>
      <c r="NXB101" s="129"/>
      <c r="NXC101" s="129"/>
      <c r="NXD101" s="129"/>
      <c r="NXE101" s="129"/>
      <c r="NXF101" s="129"/>
      <c r="NXG101" s="129"/>
      <c r="NXH101" s="129"/>
      <c r="NXI101" s="129"/>
      <c r="NXJ101" s="129"/>
      <c r="NXK101" s="129"/>
      <c r="NXL101" s="129"/>
      <c r="NXM101" s="129"/>
      <c r="NXN101" s="129"/>
      <c r="NXO101" s="129"/>
      <c r="NXP101" s="129"/>
      <c r="NXQ101" s="129"/>
      <c r="NXR101" s="129"/>
      <c r="NXS101" s="129"/>
      <c r="NXT101" s="129"/>
      <c r="NXU101" s="129"/>
      <c r="NXV101" s="129"/>
      <c r="NXW101" s="129"/>
      <c r="NXX101" s="129"/>
      <c r="NXY101" s="129"/>
      <c r="NXZ101" s="129"/>
      <c r="NYA101" s="129"/>
      <c r="NYB101" s="129"/>
      <c r="NYC101" s="129"/>
      <c r="NYD101" s="129"/>
      <c r="NYE101" s="129"/>
      <c r="NYF101" s="129"/>
      <c r="NYG101" s="129"/>
      <c r="NYH101" s="129"/>
      <c r="NYI101" s="129"/>
      <c r="NYJ101" s="129"/>
      <c r="NYK101" s="129"/>
      <c r="NYL101" s="129"/>
      <c r="NYM101" s="129"/>
      <c r="NYN101" s="129"/>
      <c r="NYO101" s="129"/>
      <c r="NYP101" s="129"/>
      <c r="NYQ101" s="129"/>
      <c r="NYR101" s="129"/>
      <c r="NYS101" s="129"/>
      <c r="NYT101" s="129"/>
      <c r="NYU101" s="129"/>
      <c r="NYV101" s="129"/>
      <c r="NYW101" s="129"/>
      <c r="NYX101" s="129"/>
      <c r="NYY101" s="129"/>
      <c r="NYZ101" s="129"/>
      <c r="NZA101" s="129"/>
      <c r="NZB101" s="129"/>
      <c r="NZC101" s="129"/>
      <c r="NZD101" s="129"/>
      <c r="NZE101" s="129"/>
      <c r="NZF101" s="129"/>
      <c r="NZG101" s="129"/>
      <c r="NZH101" s="129"/>
      <c r="NZI101" s="129"/>
      <c r="NZJ101" s="129"/>
      <c r="NZK101" s="129"/>
      <c r="NZL101" s="129"/>
      <c r="NZM101" s="129"/>
      <c r="NZN101" s="129"/>
      <c r="NZO101" s="129"/>
      <c r="NZP101" s="129"/>
      <c r="NZQ101" s="129"/>
      <c r="NZR101" s="129"/>
      <c r="NZS101" s="129"/>
      <c r="NZT101" s="129"/>
      <c r="NZU101" s="129"/>
      <c r="NZV101" s="129"/>
      <c r="NZW101" s="129"/>
      <c r="NZX101" s="129"/>
      <c r="NZY101" s="129"/>
      <c r="NZZ101" s="129"/>
      <c r="OAA101" s="129"/>
      <c r="OAB101" s="129"/>
      <c r="OAC101" s="129"/>
      <c r="OAD101" s="129"/>
      <c r="OAE101" s="129"/>
      <c r="OAF101" s="129"/>
      <c r="OAG101" s="129"/>
      <c r="OAH101" s="129"/>
      <c r="OAI101" s="129"/>
      <c r="OAJ101" s="129"/>
      <c r="OAK101" s="129"/>
      <c r="OAL101" s="129"/>
      <c r="OAM101" s="129"/>
      <c r="OAN101" s="129"/>
      <c r="OAO101" s="129"/>
      <c r="OAP101" s="129"/>
      <c r="OAQ101" s="129"/>
      <c r="OAR101" s="129"/>
      <c r="OAS101" s="129"/>
      <c r="OAT101" s="129"/>
      <c r="OAU101" s="129"/>
      <c r="OAV101" s="129"/>
      <c r="OAW101" s="129"/>
      <c r="OAX101" s="129"/>
      <c r="OAY101" s="129"/>
      <c r="OAZ101" s="129"/>
      <c r="OBA101" s="129"/>
      <c r="OBB101" s="129"/>
      <c r="OBC101" s="129"/>
      <c r="OBD101" s="129"/>
      <c r="OBE101" s="129"/>
      <c r="OBF101" s="129"/>
      <c r="OBG101" s="129"/>
      <c r="OBH101" s="129"/>
      <c r="OBI101" s="129"/>
      <c r="OBJ101" s="129"/>
      <c r="OBK101" s="129"/>
      <c r="OBL101" s="129"/>
      <c r="OBM101" s="129"/>
      <c r="OBN101" s="129"/>
      <c r="OBO101" s="129"/>
      <c r="OBP101" s="129"/>
      <c r="OBQ101" s="129"/>
      <c r="OBR101" s="129"/>
      <c r="OBS101" s="129"/>
      <c r="OBT101" s="129"/>
      <c r="OBU101" s="129"/>
      <c r="OBV101" s="129"/>
      <c r="OBW101" s="129"/>
      <c r="OBX101" s="129"/>
      <c r="OBY101" s="129"/>
      <c r="OBZ101" s="129"/>
      <c r="OCA101" s="129"/>
      <c r="OCB101" s="129"/>
      <c r="OCC101" s="129"/>
      <c r="OCD101" s="129"/>
      <c r="OCE101" s="129"/>
      <c r="OCF101" s="129"/>
      <c r="OCG101" s="129"/>
      <c r="OCH101" s="129"/>
      <c r="OCI101" s="129"/>
      <c r="OCJ101" s="129"/>
      <c r="OCK101" s="129"/>
      <c r="OCL101" s="129"/>
      <c r="OCM101" s="129"/>
      <c r="OCN101" s="129"/>
      <c r="OCO101" s="129"/>
      <c r="OCP101" s="129"/>
      <c r="OCQ101" s="129"/>
      <c r="OCR101" s="129"/>
      <c r="OCS101" s="129"/>
      <c r="OCT101" s="129"/>
      <c r="OCU101" s="129"/>
      <c r="OCV101" s="129"/>
      <c r="OCW101" s="129"/>
      <c r="OCX101" s="129"/>
      <c r="OCY101" s="129"/>
      <c r="OCZ101" s="129"/>
      <c r="ODA101" s="129"/>
      <c r="ODB101" s="129"/>
      <c r="ODC101" s="129"/>
      <c r="ODD101" s="129"/>
      <c r="ODE101" s="129"/>
      <c r="ODF101" s="129"/>
      <c r="ODG101" s="129"/>
      <c r="ODH101" s="129"/>
      <c r="ODI101" s="129"/>
      <c r="ODJ101" s="129"/>
      <c r="ODK101" s="129"/>
      <c r="ODL101" s="129"/>
      <c r="ODM101" s="129"/>
      <c r="ODN101" s="129"/>
      <c r="ODO101" s="129"/>
      <c r="ODP101" s="129"/>
      <c r="ODQ101" s="129"/>
      <c r="ODR101" s="129"/>
      <c r="ODS101" s="129"/>
      <c r="ODT101" s="129"/>
      <c r="ODU101" s="129"/>
      <c r="ODV101" s="129"/>
      <c r="ODW101" s="129"/>
      <c r="ODX101" s="129"/>
      <c r="ODY101" s="129"/>
      <c r="ODZ101" s="129"/>
      <c r="OEA101" s="129"/>
      <c r="OEB101" s="129"/>
      <c r="OEC101" s="129"/>
      <c r="OED101" s="129"/>
      <c r="OEE101" s="129"/>
      <c r="OEF101" s="129"/>
      <c r="OEG101" s="129"/>
      <c r="OEH101" s="129"/>
      <c r="OEI101" s="129"/>
      <c r="OEJ101" s="129"/>
      <c r="OEK101" s="129"/>
      <c r="OEL101" s="129"/>
      <c r="OEM101" s="129"/>
      <c r="OEN101" s="129"/>
      <c r="OEO101" s="129"/>
      <c r="OEP101" s="129"/>
      <c r="OEQ101" s="129"/>
      <c r="OER101" s="129"/>
      <c r="OES101" s="129"/>
      <c r="OET101" s="129"/>
      <c r="OEU101" s="129"/>
      <c r="OEV101" s="129"/>
      <c r="OEW101" s="129"/>
      <c r="OEX101" s="129"/>
      <c r="OEY101" s="129"/>
      <c r="OEZ101" s="129"/>
      <c r="OFA101" s="129"/>
      <c r="OFB101" s="129"/>
      <c r="OFC101" s="129"/>
      <c r="OFD101" s="129"/>
      <c r="OFE101" s="129"/>
      <c r="OFF101" s="129"/>
      <c r="OFG101" s="129"/>
      <c r="OFH101" s="129"/>
      <c r="OFI101" s="129"/>
      <c r="OFJ101" s="129"/>
      <c r="OFK101" s="129"/>
      <c r="OFL101" s="129"/>
      <c r="OFM101" s="129"/>
      <c r="OFN101" s="129"/>
      <c r="OFO101" s="129"/>
      <c r="OFP101" s="129"/>
      <c r="OFQ101" s="129"/>
      <c r="OFR101" s="129"/>
      <c r="OFS101" s="129"/>
      <c r="OFT101" s="129"/>
      <c r="OFU101" s="129"/>
      <c r="OFV101" s="129"/>
      <c r="OFW101" s="129"/>
      <c r="OFX101" s="129"/>
      <c r="OFY101" s="129"/>
      <c r="OFZ101" s="129"/>
      <c r="OGA101" s="129"/>
      <c r="OGB101" s="129"/>
      <c r="OGC101" s="129"/>
      <c r="OGD101" s="129"/>
      <c r="OGE101" s="129"/>
      <c r="OGF101" s="129"/>
      <c r="OGG101" s="129"/>
      <c r="OGH101" s="129"/>
      <c r="OGI101" s="129"/>
      <c r="OGJ101" s="129"/>
      <c r="OGK101" s="129"/>
      <c r="OGL101" s="129"/>
      <c r="OGM101" s="129"/>
      <c r="OGN101" s="129"/>
      <c r="OGO101" s="129"/>
      <c r="OGP101" s="129"/>
      <c r="OGQ101" s="129"/>
      <c r="OGR101" s="129"/>
      <c r="OGS101" s="129"/>
      <c r="OGT101" s="129"/>
      <c r="OGU101" s="129"/>
      <c r="OGV101" s="129"/>
      <c r="OGW101" s="129"/>
      <c r="OGX101" s="129"/>
      <c r="OGY101" s="129"/>
      <c r="OGZ101" s="129"/>
      <c r="OHA101" s="129"/>
      <c r="OHB101" s="129"/>
      <c r="OHC101" s="129"/>
      <c r="OHD101" s="129"/>
      <c r="OHE101" s="129"/>
      <c r="OHF101" s="129"/>
      <c r="OHG101" s="129"/>
      <c r="OHH101" s="129"/>
      <c r="OHI101" s="129"/>
      <c r="OHJ101" s="129"/>
      <c r="OHK101" s="129"/>
      <c r="OHL101" s="129"/>
      <c r="OHM101" s="129"/>
      <c r="OHN101" s="129"/>
      <c r="OHO101" s="129"/>
      <c r="OHP101" s="129"/>
      <c r="OHQ101" s="129"/>
      <c r="OHR101" s="129"/>
      <c r="OHS101" s="129"/>
      <c r="OHT101" s="129"/>
      <c r="OHU101" s="129"/>
      <c r="OHV101" s="129"/>
      <c r="OHW101" s="129"/>
      <c r="OHX101" s="129"/>
      <c r="OHY101" s="129"/>
      <c r="OHZ101" s="129"/>
      <c r="OIA101" s="129"/>
      <c r="OIB101" s="129"/>
      <c r="OIC101" s="129"/>
      <c r="OID101" s="129"/>
      <c r="OIE101" s="129"/>
      <c r="OIF101" s="129"/>
      <c r="OIG101" s="129"/>
      <c r="OIH101" s="129"/>
      <c r="OII101" s="129"/>
      <c r="OIJ101" s="129"/>
      <c r="OIK101" s="129"/>
      <c r="OIL101" s="129"/>
      <c r="OIM101" s="129"/>
      <c r="OIN101" s="129"/>
      <c r="OIO101" s="129"/>
      <c r="OIP101" s="129"/>
      <c r="OIQ101" s="129"/>
      <c r="OIR101" s="129"/>
      <c r="OIS101" s="129"/>
      <c r="OIT101" s="129"/>
      <c r="OIU101" s="129"/>
      <c r="OIV101" s="129"/>
      <c r="OIW101" s="129"/>
      <c r="OIX101" s="129"/>
      <c r="OIY101" s="129"/>
      <c r="OIZ101" s="129"/>
      <c r="OJA101" s="129"/>
      <c r="OJB101" s="129"/>
      <c r="OJC101" s="129"/>
      <c r="OJD101" s="129"/>
      <c r="OJE101" s="129"/>
      <c r="OJF101" s="129"/>
      <c r="OJG101" s="129"/>
      <c r="OJH101" s="129"/>
      <c r="OJI101" s="129"/>
      <c r="OJJ101" s="129"/>
      <c r="OJK101" s="129"/>
      <c r="OJL101" s="129"/>
      <c r="OJM101" s="129"/>
      <c r="OJN101" s="129"/>
      <c r="OJO101" s="129"/>
      <c r="OJP101" s="129"/>
      <c r="OJQ101" s="129"/>
      <c r="OJR101" s="129"/>
      <c r="OJS101" s="129"/>
      <c r="OJT101" s="129"/>
      <c r="OJU101" s="129"/>
      <c r="OJV101" s="129"/>
      <c r="OJW101" s="129"/>
      <c r="OJX101" s="129"/>
      <c r="OJY101" s="129"/>
      <c r="OJZ101" s="129"/>
      <c r="OKA101" s="129"/>
      <c r="OKB101" s="129"/>
      <c r="OKC101" s="129"/>
      <c r="OKD101" s="129"/>
      <c r="OKE101" s="129"/>
      <c r="OKF101" s="129"/>
      <c r="OKG101" s="129"/>
      <c r="OKH101" s="129"/>
      <c r="OKI101" s="129"/>
      <c r="OKJ101" s="129"/>
      <c r="OKK101" s="129"/>
      <c r="OKL101" s="129"/>
      <c r="OKM101" s="129"/>
      <c r="OKN101" s="129"/>
      <c r="OKO101" s="129"/>
      <c r="OKP101" s="129"/>
      <c r="OKQ101" s="129"/>
      <c r="OKR101" s="129"/>
      <c r="OKS101" s="129"/>
      <c r="OKT101" s="129"/>
      <c r="OKU101" s="129"/>
      <c r="OKV101" s="129"/>
      <c r="OKW101" s="129"/>
      <c r="OKX101" s="129"/>
      <c r="OKY101" s="129"/>
      <c r="OKZ101" s="129"/>
      <c r="OLA101" s="129"/>
      <c r="OLB101" s="129"/>
      <c r="OLC101" s="129"/>
      <c r="OLD101" s="129"/>
      <c r="OLE101" s="129"/>
      <c r="OLF101" s="129"/>
      <c r="OLG101" s="129"/>
      <c r="OLH101" s="129"/>
      <c r="OLI101" s="129"/>
      <c r="OLJ101" s="129"/>
      <c r="OLK101" s="129"/>
      <c r="OLL101" s="129"/>
      <c r="OLM101" s="129"/>
      <c r="OLN101" s="129"/>
      <c r="OLO101" s="129"/>
      <c r="OLP101" s="129"/>
      <c r="OLQ101" s="129"/>
      <c r="OLR101" s="129"/>
      <c r="OLS101" s="129"/>
      <c r="OLT101" s="129"/>
      <c r="OLU101" s="129"/>
      <c r="OLV101" s="129"/>
      <c r="OLW101" s="129"/>
      <c r="OLX101" s="129"/>
      <c r="OLY101" s="129"/>
      <c r="OLZ101" s="129"/>
      <c r="OMA101" s="129"/>
      <c r="OMB101" s="129"/>
      <c r="OMC101" s="129"/>
      <c r="OMD101" s="129"/>
      <c r="OME101" s="129"/>
      <c r="OMF101" s="129"/>
      <c r="OMG101" s="129"/>
      <c r="OMH101" s="129"/>
      <c r="OMI101" s="129"/>
      <c r="OMJ101" s="129"/>
      <c r="OMK101" s="129"/>
      <c r="OML101" s="129"/>
      <c r="OMM101" s="129"/>
      <c r="OMN101" s="129"/>
      <c r="OMO101" s="129"/>
      <c r="OMP101" s="129"/>
      <c r="OMQ101" s="129"/>
      <c r="OMR101" s="129"/>
      <c r="OMS101" s="129"/>
      <c r="OMT101" s="129"/>
      <c r="OMU101" s="129"/>
      <c r="OMV101" s="129"/>
      <c r="OMW101" s="129"/>
      <c r="OMX101" s="129"/>
      <c r="OMY101" s="129"/>
      <c r="OMZ101" s="129"/>
      <c r="ONA101" s="129"/>
      <c r="ONB101" s="129"/>
      <c r="ONC101" s="129"/>
      <c r="OND101" s="129"/>
      <c r="ONE101" s="129"/>
      <c r="ONF101" s="129"/>
      <c r="ONG101" s="129"/>
      <c r="ONH101" s="129"/>
      <c r="ONI101" s="129"/>
      <c r="ONJ101" s="129"/>
      <c r="ONK101" s="129"/>
      <c r="ONL101" s="129"/>
      <c r="ONM101" s="129"/>
      <c r="ONN101" s="129"/>
      <c r="ONO101" s="129"/>
      <c r="ONP101" s="129"/>
      <c r="ONQ101" s="129"/>
      <c r="ONR101" s="129"/>
      <c r="ONS101" s="129"/>
      <c r="ONT101" s="129"/>
      <c r="ONU101" s="129"/>
      <c r="ONV101" s="129"/>
      <c r="ONW101" s="129"/>
      <c r="ONX101" s="129"/>
      <c r="ONY101" s="129"/>
      <c r="ONZ101" s="129"/>
      <c r="OOA101" s="129"/>
      <c r="OOB101" s="129"/>
      <c r="OOC101" s="129"/>
      <c r="OOD101" s="129"/>
      <c r="OOE101" s="129"/>
      <c r="OOF101" s="129"/>
      <c r="OOG101" s="129"/>
      <c r="OOH101" s="129"/>
      <c r="OOI101" s="129"/>
      <c r="OOJ101" s="129"/>
      <c r="OOK101" s="129"/>
      <c r="OOL101" s="129"/>
      <c r="OOM101" s="129"/>
      <c r="OON101" s="129"/>
      <c r="OOO101" s="129"/>
      <c r="OOP101" s="129"/>
      <c r="OOQ101" s="129"/>
      <c r="OOR101" s="129"/>
      <c r="OOS101" s="129"/>
      <c r="OOT101" s="129"/>
      <c r="OOU101" s="129"/>
      <c r="OOV101" s="129"/>
      <c r="OOW101" s="129"/>
      <c r="OOX101" s="129"/>
      <c r="OOY101" s="129"/>
      <c r="OOZ101" s="129"/>
      <c r="OPA101" s="129"/>
      <c r="OPB101" s="129"/>
      <c r="OPC101" s="129"/>
      <c r="OPD101" s="129"/>
      <c r="OPE101" s="129"/>
      <c r="OPF101" s="129"/>
      <c r="OPG101" s="129"/>
      <c r="OPH101" s="129"/>
      <c r="OPI101" s="129"/>
      <c r="OPJ101" s="129"/>
      <c r="OPK101" s="129"/>
      <c r="OPL101" s="129"/>
      <c r="OPM101" s="129"/>
      <c r="OPN101" s="129"/>
      <c r="OPO101" s="129"/>
      <c r="OPP101" s="129"/>
      <c r="OPQ101" s="129"/>
      <c r="OPR101" s="129"/>
      <c r="OPS101" s="129"/>
      <c r="OPT101" s="129"/>
      <c r="OPU101" s="129"/>
      <c r="OPV101" s="129"/>
      <c r="OPW101" s="129"/>
      <c r="OPX101" s="129"/>
      <c r="OPY101" s="129"/>
      <c r="OPZ101" s="129"/>
      <c r="OQA101" s="129"/>
      <c r="OQB101" s="129"/>
      <c r="OQC101" s="129"/>
      <c r="OQD101" s="129"/>
      <c r="OQE101" s="129"/>
      <c r="OQF101" s="129"/>
      <c r="OQG101" s="129"/>
      <c r="OQH101" s="129"/>
      <c r="OQI101" s="129"/>
      <c r="OQJ101" s="129"/>
      <c r="OQK101" s="129"/>
      <c r="OQL101" s="129"/>
      <c r="OQM101" s="129"/>
      <c r="OQN101" s="129"/>
      <c r="OQO101" s="129"/>
      <c r="OQP101" s="129"/>
      <c r="OQQ101" s="129"/>
      <c r="OQR101" s="129"/>
      <c r="OQS101" s="129"/>
      <c r="OQT101" s="129"/>
      <c r="OQU101" s="129"/>
      <c r="OQV101" s="129"/>
      <c r="OQW101" s="129"/>
      <c r="OQX101" s="129"/>
      <c r="OQY101" s="129"/>
      <c r="OQZ101" s="129"/>
      <c r="ORA101" s="129"/>
      <c r="ORB101" s="129"/>
      <c r="ORC101" s="129"/>
      <c r="ORD101" s="129"/>
      <c r="ORE101" s="129"/>
      <c r="ORF101" s="129"/>
      <c r="ORG101" s="129"/>
      <c r="ORH101" s="129"/>
      <c r="ORI101" s="129"/>
      <c r="ORJ101" s="129"/>
      <c r="ORK101" s="129"/>
      <c r="ORL101" s="129"/>
      <c r="ORM101" s="129"/>
      <c r="ORN101" s="129"/>
      <c r="ORO101" s="129"/>
      <c r="ORP101" s="129"/>
      <c r="ORQ101" s="129"/>
      <c r="ORR101" s="129"/>
      <c r="ORS101" s="129"/>
      <c r="ORT101" s="129"/>
      <c r="ORU101" s="129"/>
      <c r="ORV101" s="129"/>
      <c r="ORW101" s="129"/>
      <c r="ORX101" s="129"/>
      <c r="ORY101" s="129"/>
      <c r="ORZ101" s="129"/>
      <c r="OSA101" s="129"/>
      <c r="OSB101" s="129"/>
      <c r="OSC101" s="129"/>
      <c r="OSD101" s="129"/>
      <c r="OSE101" s="129"/>
      <c r="OSF101" s="129"/>
      <c r="OSG101" s="129"/>
      <c r="OSH101" s="129"/>
      <c r="OSI101" s="129"/>
      <c r="OSJ101" s="129"/>
      <c r="OSK101" s="129"/>
      <c r="OSL101" s="129"/>
      <c r="OSM101" s="129"/>
      <c r="OSN101" s="129"/>
      <c r="OSO101" s="129"/>
      <c r="OSP101" s="129"/>
      <c r="OSQ101" s="129"/>
      <c r="OSR101" s="129"/>
      <c r="OSS101" s="129"/>
      <c r="OST101" s="129"/>
      <c r="OSU101" s="129"/>
      <c r="OSV101" s="129"/>
      <c r="OSW101" s="129"/>
      <c r="OSX101" s="129"/>
      <c r="OSY101" s="129"/>
      <c r="OSZ101" s="129"/>
      <c r="OTA101" s="129"/>
      <c r="OTB101" s="129"/>
      <c r="OTC101" s="129"/>
      <c r="OTD101" s="129"/>
      <c r="OTE101" s="129"/>
      <c r="OTF101" s="129"/>
      <c r="OTG101" s="129"/>
      <c r="OTH101" s="129"/>
      <c r="OTI101" s="129"/>
      <c r="OTJ101" s="129"/>
      <c r="OTK101" s="129"/>
      <c r="OTL101" s="129"/>
      <c r="OTM101" s="129"/>
      <c r="OTN101" s="129"/>
      <c r="OTO101" s="129"/>
      <c r="OTP101" s="129"/>
      <c r="OTQ101" s="129"/>
      <c r="OTR101" s="129"/>
      <c r="OTS101" s="129"/>
      <c r="OTT101" s="129"/>
      <c r="OTU101" s="129"/>
      <c r="OTV101" s="129"/>
      <c r="OTW101" s="129"/>
      <c r="OTX101" s="129"/>
      <c r="OTY101" s="129"/>
      <c r="OTZ101" s="129"/>
      <c r="OUA101" s="129"/>
      <c r="OUB101" s="129"/>
      <c r="OUC101" s="129"/>
      <c r="OUD101" s="129"/>
      <c r="OUE101" s="129"/>
      <c r="OUF101" s="129"/>
      <c r="OUG101" s="129"/>
      <c r="OUH101" s="129"/>
      <c r="OUI101" s="129"/>
      <c r="OUJ101" s="129"/>
      <c r="OUK101" s="129"/>
      <c r="OUL101" s="129"/>
      <c r="OUM101" s="129"/>
      <c r="OUN101" s="129"/>
      <c r="OUO101" s="129"/>
      <c r="OUP101" s="129"/>
      <c r="OUQ101" s="129"/>
      <c r="OUR101" s="129"/>
      <c r="OUS101" s="129"/>
      <c r="OUT101" s="129"/>
      <c r="OUU101" s="129"/>
      <c r="OUV101" s="129"/>
      <c r="OUW101" s="129"/>
      <c r="OUX101" s="129"/>
      <c r="OUY101" s="129"/>
      <c r="OUZ101" s="129"/>
      <c r="OVA101" s="129"/>
      <c r="OVB101" s="129"/>
      <c r="OVC101" s="129"/>
      <c r="OVD101" s="129"/>
      <c r="OVE101" s="129"/>
      <c r="OVF101" s="129"/>
      <c r="OVG101" s="129"/>
      <c r="OVH101" s="129"/>
      <c r="OVI101" s="129"/>
      <c r="OVJ101" s="129"/>
      <c r="OVK101" s="129"/>
      <c r="OVL101" s="129"/>
      <c r="OVM101" s="129"/>
      <c r="OVN101" s="129"/>
      <c r="OVO101" s="129"/>
      <c r="OVP101" s="129"/>
      <c r="OVQ101" s="129"/>
      <c r="OVR101" s="129"/>
      <c r="OVS101" s="129"/>
      <c r="OVT101" s="129"/>
      <c r="OVU101" s="129"/>
      <c r="OVV101" s="129"/>
      <c r="OVW101" s="129"/>
      <c r="OVX101" s="129"/>
      <c r="OVY101" s="129"/>
      <c r="OVZ101" s="129"/>
      <c r="OWA101" s="129"/>
      <c r="OWB101" s="129"/>
      <c r="OWC101" s="129"/>
      <c r="OWD101" s="129"/>
      <c r="OWE101" s="129"/>
      <c r="OWF101" s="129"/>
      <c r="OWG101" s="129"/>
      <c r="OWH101" s="129"/>
      <c r="OWI101" s="129"/>
      <c r="OWJ101" s="129"/>
      <c r="OWK101" s="129"/>
      <c r="OWL101" s="129"/>
      <c r="OWM101" s="129"/>
      <c r="OWN101" s="129"/>
      <c r="OWO101" s="129"/>
      <c r="OWP101" s="129"/>
      <c r="OWQ101" s="129"/>
      <c r="OWR101" s="129"/>
      <c r="OWS101" s="129"/>
      <c r="OWT101" s="129"/>
      <c r="OWU101" s="129"/>
      <c r="OWV101" s="129"/>
      <c r="OWW101" s="129"/>
      <c r="OWX101" s="129"/>
      <c r="OWY101" s="129"/>
      <c r="OWZ101" s="129"/>
      <c r="OXA101" s="129"/>
      <c r="OXB101" s="129"/>
      <c r="OXC101" s="129"/>
      <c r="OXD101" s="129"/>
      <c r="OXE101" s="129"/>
      <c r="OXF101" s="129"/>
      <c r="OXG101" s="129"/>
      <c r="OXH101" s="129"/>
      <c r="OXI101" s="129"/>
      <c r="OXJ101" s="129"/>
      <c r="OXK101" s="129"/>
      <c r="OXL101" s="129"/>
      <c r="OXM101" s="129"/>
      <c r="OXN101" s="129"/>
      <c r="OXO101" s="129"/>
      <c r="OXP101" s="129"/>
      <c r="OXQ101" s="129"/>
      <c r="OXR101" s="129"/>
      <c r="OXS101" s="129"/>
      <c r="OXT101" s="129"/>
      <c r="OXU101" s="129"/>
      <c r="OXV101" s="129"/>
      <c r="OXW101" s="129"/>
      <c r="OXX101" s="129"/>
      <c r="OXY101" s="129"/>
      <c r="OXZ101" s="129"/>
      <c r="OYA101" s="129"/>
      <c r="OYB101" s="129"/>
      <c r="OYC101" s="129"/>
      <c r="OYD101" s="129"/>
      <c r="OYE101" s="129"/>
      <c r="OYF101" s="129"/>
      <c r="OYG101" s="129"/>
      <c r="OYH101" s="129"/>
      <c r="OYI101" s="129"/>
      <c r="OYJ101" s="129"/>
      <c r="OYK101" s="129"/>
      <c r="OYL101" s="129"/>
      <c r="OYM101" s="129"/>
      <c r="OYN101" s="129"/>
      <c r="OYO101" s="129"/>
      <c r="OYP101" s="129"/>
      <c r="OYQ101" s="129"/>
      <c r="OYR101" s="129"/>
      <c r="OYS101" s="129"/>
      <c r="OYT101" s="129"/>
      <c r="OYU101" s="129"/>
      <c r="OYV101" s="129"/>
      <c r="OYW101" s="129"/>
      <c r="OYX101" s="129"/>
      <c r="OYY101" s="129"/>
      <c r="OYZ101" s="129"/>
      <c r="OZA101" s="129"/>
      <c r="OZB101" s="129"/>
      <c r="OZC101" s="129"/>
      <c r="OZD101" s="129"/>
      <c r="OZE101" s="129"/>
      <c r="OZF101" s="129"/>
      <c r="OZG101" s="129"/>
      <c r="OZH101" s="129"/>
      <c r="OZI101" s="129"/>
      <c r="OZJ101" s="129"/>
      <c r="OZK101" s="129"/>
      <c r="OZL101" s="129"/>
      <c r="OZM101" s="129"/>
      <c r="OZN101" s="129"/>
      <c r="OZO101" s="129"/>
      <c r="OZP101" s="129"/>
      <c r="OZQ101" s="129"/>
      <c r="OZR101" s="129"/>
      <c r="OZS101" s="129"/>
      <c r="OZT101" s="129"/>
      <c r="OZU101" s="129"/>
      <c r="OZV101" s="129"/>
      <c r="OZW101" s="129"/>
      <c r="OZX101" s="129"/>
      <c r="OZY101" s="129"/>
      <c r="OZZ101" s="129"/>
      <c r="PAA101" s="129"/>
      <c r="PAB101" s="129"/>
      <c r="PAC101" s="129"/>
      <c r="PAD101" s="129"/>
      <c r="PAE101" s="129"/>
      <c r="PAF101" s="129"/>
      <c r="PAG101" s="129"/>
      <c r="PAH101" s="129"/>
      <c r="PAI101" s="129"/>
      <c r="PAJ101" s="129"/>
      <c r="PAK101" s="129"/>
      <c r="PAL101" s="129"/>
      <c r="PAM101" s="129"/>
      <c r="PAN101" s="129"/>
      <c r="PAO101" s="129"/>
      <c r="PAP101" s="129"/>
      <c r="PAQ101" s="129"/>
      <c r="PAR101" s="129"/>
      <c r="PAS101" s="129"/>
      <c r="PAT101" s="129"/>
      <c r="PAU101" s="129"/>
      <c r="PAV101" s="129"/>
      <c r="PAW101" s="129"/>
      <c r="PAX101" s="129"/>
      <c r="PAY101" s="129"/>
      <c r="PAZ101" s="129"/>
      <c r="PBA101" s="129"/>
      <c r="PBB101" s="129"/>
      <c r="PBC101" s="129"/>
      <c r="PBD101" s="129"/>
      <c r="PBE101" s="129"/>
      <c r="PBF101" s="129"/>
      <c r="PBG101" s="129"/>
      <c r="PBH101" s="129"/>
      <c r="PBI101" s="129"/>
      <c r="PBJ101" s="129"/>
      <c r="PBK101" s="129"/>
      <c r="PBL101" s="129"/>
      <c r="PBM101" s="129"/>
      <c r="PBN101" s="129"/>
      <c r="PBO101" s="129"/>
      <c r="PBP101" s="129"/>
      <c r="PBQ101" s="129"/>
      <c r="PBR101" s="129"/>
      <c r="PBS101" s="129"/>
      <c r="PBT101" s="129"/>
      <c r="PBU101" s="129"/>
      <c r="PBV101" s="129"/>
      <c r="PBW101" s="129"/>
      <c r="PBX101" s="129"/>
      <c r="PBY101" s="129"/>
      <c r="PBZ101" s="129"/>
      <c r="PCA101" s="129"/>
      <c r="PCB101" s="129"/>
      <c r="PCC101" s="129"/>
      <c r="PCD101" s="129"/>
      <c r="PCE101" s="129"/>
      <c r="PCF101" s="129"/>
      <c r="PCG101" s="129"/>
      <c r="PCH101" s="129"/>
      <c r="PCI101" s="129"/>
      <c r="PCJ101" s="129"/>
      <c r="PCK101" s="129"/>
      <c r="PCL101" s="129"/>
      <c r="PCM101" s="129"/>
      <c r="PCN101" s="129"/>
      <c r="PCO101" s="129"/>
      <c r="PCP101" s="129"/>
      <c r="PCQ101" s="129"/>
      <c r="PCR101" s="129"/>
      <c r="PCS101" s="129"/>
      <c r="PCT101" s="129"/>
      <c r="PCU101" s="129"/>
      <c r="PCV101" s="129"/>
      <c r="PCW101" s="129"/>
      <c r="PCX101" s="129"/>
      <c r="PCY101" s="129"/>
      <c r="PCZ101" s="129"/>
      <c r="PDA101" s="129"/>
      <c r="PDB101" s="129"/>
      <c r="PDC101" s="129"/>
      <c r="PDD101" s="129"/>
      <c r="PDE101" s="129"/>
      <c r="PDF101" s="129"/>
      <c r="PDG101" s="129"/>
      <c r="PDH101" s="129"/>
      <c r="PDI101" s="129"/>
      <c r="PDJ101" s="129"/>
      <c r="PDK101" s="129"/>
      <c r="PDL101" s="129"/>
      <c r="PDM101" s="129"/>
      <c r="PDN101" s="129"/>
      <c r="PDO101" s="129"/>
      <c r="PDP101" s="129"/>
      <c r="PDQ101" s="129"/>
      <c r="PDR101" s="129"/>
      <c r="PDS101" s="129"/>
      <c r="PDT101" s="129"/>
      <c r="PDU101" s="129"/>
      <c r="PDV101" s="129"/>
      <c r="PDW101" s="129"/>
      <c r="PDX101" s="129"/>
      <c r="PDY101" s="129"/>
      <c r="PDZ101" s="129"/>
      <c r="PEA101" s="129"/>
      <c r="PEB101" s="129"/>
      <c r="PEC101" s="129"/>
      <c r="PED101" s="129"/>
      <c r="PEE101" s="129"/>
      <c r="PEF101" s="129"/>
      <c r="PEG101" s="129"/>
      <c r="PEH101" s="129"/>
      <c r="PEI101" s="129"/>
      <c r="PEJ101" s="129"/>
      <c r="PEK101" s="129"/>
      <c r="PEL101" s="129"/>
      <c r="PEM101" s="129"/>
      <c r="PEN101" s="129"/>
      <c r="PEO101" s="129"/>
      <c r="PEP101" s="129"/>
      <c r="PEQ101" s="129"/>
      <c r="PER101" s="129"/>
      <c r="PES101" s="129"/>
      <c r="PET101" s="129"/>
      <c r="PEU101" s="129"/>
      <c r="PEV101" s="129"/>
      <c r="PEW101" s="129"/>
      <c r="PEX101" s="129"/>
      <c r="PEY101" s="129"/>
      <c r="PEZ101" s="129"/>
      <c r="PFA101" s="129"/>
      <c r="PFB101" s="129"/>
      <c r="PFC101" s="129"/>
      <c r="PFD101" s="129"/>
      <c r="PFE101" s="129"/>
      <c r="PFF101" s="129"/>
      <c r="PFG101" s="129"/>
      <c r="PFH101" s="129"/>
      <c r="PFI101" s="129"/>
      <c r="PFJ101" s="129"/>
      <c r="PFK101" s="129"/>
      <c r="PFL101" s="129"/>
      <c r="PFM101" s="129"/>
      <c r="PFN101" s="129"/>
      <c r="PFO101" s="129"/>
      <c r="PFP101" s="129"/>
      <c r="PFQ101" s="129"/>
      <c r="PFR101" s="129"/>
      <c r="PFS101" s="129"/>
      <c r="PFT101" s="129"/>
      <c r="PFU101" s="129"/>
      <c r="PFV101" s="129"/>
      <c r="PFW101" s="129"/>
      <c r="PFX101" s="129"/>
      <c r="PFY101" s="129"/>
      <c r="PFZ101" s="129"/>
      <c r="PGA101" s="129"/>
      <c r="PGB101" s="129"/>
      <c r="PGC101" s="129"/>
      <c r="PGD101" s="129"/>
      <c r="PGE101" s="129"/>
      <c r="PGF101" s="129"/>
      <c r="PGG101" s="129"/>
      <c r="PGH101" s="129"/>
      <c r="PGI101" s="129"/>
      <c r="PGJ101" s="129"/>
      <c r="PGK101" s="129"/>
      <c r="PGL101" s="129"/>
      <c r="PGM101" s="129"/>
      <c r="PGN101" s="129"/>
      <c r="PGO101" s="129"/>
      <c r="PGP101" s="129"/>
      <c r="PGQ101" s="129"/>
      <c r="PGR101" s="129"/>
      <c r="PGS101" s="129"/>
      <c r="PGT101" s="129"/>
      <c r="PGU101" s="129"/>
      <c r="PGV101" s="129"/>
      <c r="PGW101" s="129"/>
      <c r="PGX101" s="129"/>
      <c r="PGY101" s="129"/>
      <c r="PGZ101" s="129"/>
      <c r="PHA101" s="129"/>
      <c r="PHB101" s="129"/>
      <c r="PHC101" s="129"/>
      <c r="PHD101" s="129"/>
      <c r="PHE101" s="129"/>
      <c r="PHF101" s="129"/>
      <c r="PHG101" s="129"/>
      <c r="PHH101" s="129"/>
      <c r="PHI101" s="129"/>
      <c r="PHJ101" s="129"/>
      <c r="PHK101" s="129"/>
      <c r="PHL101" s="129"/>
      <c r="PHM101" s="129"/>
      <c r="PHN101" s="129"/>
      <c r="PHO101" s="129"/>
      <c r="PHP101" s="129"/>
      <c r="PHQ101" s="129"/>
      <c r="PHR101" s="129"/>
      <c r="PHS101" s="129"/>
      <c r="PHT101" s="129"/>
      <c r="PHU101" s="129"/>
      <c r="PHV101" s="129"/>
      <c r="PHW101" s="129"/>
      <c r="PHX101" s="129"/>
      <c r="PHY101" s="129"/>
      <c r="PHZ101" s="129"/>
      <c r="PIA101" s="129"/>
      <c r="PIB101" s="129"/>
      <c r="PIC101" s="129"/>
      <c r="PID101" s="129"/>
      <c r="PIE101" s="129"/>
      <c r="PIF101" s="129"/>
      <c r="PIG101" s="129"/>
      <c r="PIH101" s="129"/>
      <c r="PII101" s="129"/>
      <c r="PIJ101" s="129"/>
      <c r="PIK101" s="129"/>
      <c r="PIL101" s="129"/>
      <c r="PIM101" s="129"/>
      <c r="PIN101" s="129"/>
      <c r="PIO101" s="129"/>
      <c r="PIP101" s="129"/>
      <c r="PIQ101" s="129"/>
      <c r="PIR101" s="129"/>
      <c r="PIS101" s="129"/>
      <c r="PIT101" s="129"/>
      <c r="PIU101" s="129"/>
      <c r="PIV101" s="129"/>
      <c r="PIW101" s="129"/>
      <c r="PIX101" s="129"/>
      <c r="PIY101" s="129"/>
      <c r="PIZ101" s="129"/>
      <c r="PJA101" s="129"/>
      <c r="PJB101" s="129"/>
      <c r="PJC101" s="129"/>
      <c r="PJD101" s="129"/>
      <c r="PJE101" s="129"/>
      <c r="PJF101" s="129"/>
      <c r="PJG101" s="129"/>
      <c r="PJH101" s="129"/>
      <c r="PJI101" s="129"/>
      <c r="PJJ101" s="129"/>
      <c r="PJK101" s="129"/>
      <c r="PJL101" s="129"/>
      <c r="PJM101" s="129"/>
      <c r="PJN101" s="129"/>
      <c r="PJO101" s="129"/>
      <c r="PJP101" s="129"/>
      <c r="PJQ101" s="129"/>
      <c r="PJR101" s="129"/>
      <c r="PJS101" s="129"/>
      <c r="PJT101" s="129"/>
      <c r="PJU101" s="129"/>
      <c r="PJV101" s="129"/>
      <c r="PJW101" s="129"/>
      <c r="PJX101" s="129"/>
      <c r="PJY101" s="129"/>
      <c r="PJZ101" s="129"/>
      <c r="PKA101" s="129"/>
      <c r="PKB101" s="129"/>
      <c r="PKC101" s="129"/>
      <c r="PKD101" s="129"/>
      <c r="PKE101" s="129"/>
      <c r="PKF101" s="129"/>
      <c r="PKG101" s="129"/>
      <c r="PKH101" s="129"/>
      <c r="PKI101" s="129"/>
      <c r="PKJ101" s="129"/>
      <c r="PKK101" s="129"/>
      <c r="PKL101" s="129"/>
      <c r="PKM101" s="129"/>
      <c r="PKN101" s="129"/>
      <c r="PKO101" s="129"/>
      <c r="PKP101" s="129"/>
      <c r="PKQ101" s="129"/>
      <c r="PKR101" s="129"/>
      <c r="PKS101" s="129"/>
      <c r="PKT101" s="129"/>
      <c r="PKU101" s="129"/>
      <c r="PKV101" s="129"/>
      <c r="PKW101" s="129"/>
      <c r="PKX101" s="129"/>
      <c r="PKY101" s="129"/>
      <c r="PKZ101" s="129"/>
      <c r="PLA101" s="129"/>
      <c r="PLB101" s="129"/>
      <c r="PLC101" s="129"/>
      <c r="PLD101" s="129"/>
      <c r="PLE101" s="129"/>
      <c r="PLF101" s="129"/>
      <c r="PLG101" s="129"/>
      <c r="PLH101" s="129"/>
      <c r="PLI101" s="129"/>
      <c r="PLJ101" s="129"/>
      <c r="PLK101" s="129"/>
      <c r="PLL101" s="129"/>
      <c r="PLM101" s="129"/>
      <c r="PLN101" s="129"/>
      <c r="PLO101" s="129"/>
      <c r="PLP101" s="129"/>
      <c r="PLQ101" s="129"/>
      <c r="PLR101" s="129"/>
      <c r="PLS101" s="129"/>
      <c r="PLT101" s="129"/>
      <c r="PLU101" s="129"/>
      <c r="PLV101" s="129"/>
      <c r="PLW101" s="129"/>
      <c r="PLX101" s="129"/>
      <c r="PLY101" s="129"/>
      <c r="PLZ101" s="129"/>
      <c r="PMA101" s="129"/>
      <c r="PMB101" s="129"/>
      <c r="PMC101" s="129"/>
      <c r="PMD101" s="129"/>
      <c r="PME101" s="129"/>
      <c r="PMF101" s="129"/>
      <c r="PMG101" s="129"/>
      <c r="PMH101" s="129"/>
      <c r="PMI101" s="129"/>
      <c r="PMJ101" s="129"/>
      <c r="PMK101" s="129"/>
      <c r="PML101" s="129"/>
      <c r="PMM101" s="129"/>
      <c r="PMN101" s="129"/>
      <c r="PMO101" s="129"/>
      <c r="PMP101" s="129"/>
      <c r="PMQ101" s="129"/>
      <c r="PMR101" s="129"/>
      <c r="PMS101" s="129"/>
      <c r="PMT101" s="129"/>
      <c r="PMU101" s="129"/>
      <c r="PMV101" s="129"/>
      <c r="PMW101" s="129"/>
      <c r="PMX101" s="129"/>
      <c r="PMY101" s="129"/>
      <c r="PMZ101" s="129"/>
      <c r="PNA101" s="129"/>
      <c r="PNB101" s="129"/>
      <c r="PNC101" s="129"/>
      <c r="PND101" s="129"/>
      <c r="PNE101" s="129"/>
      <c r="PNF101" s="129"/>
      <c r="PNG101" s="129"/>
      <c r="PNH101" s="129"/>
      <c r="PNI101" s="129"/>
      <c r="PNJ101" s="129"/>
      <c r="PNK101" s="129"/>
      <c r="PNL101" s="129"/>
      <c r="PNM101" s="129"/>
      <c r="PNN101" s="129"/>
      <c r="PNO101" s="129"/>
      <c r="PNP101" s="129"/>
      <c r="PNQ101" s="129"/>
      <c r="PNR101" s="129"/>
      <c r="PNS101" s="129"/>
      <c r="PNT101" s="129"/>
      <c r="PNU101" s="129"/>
      <c r="PNV101" s="129"/>
      <c r="PNW101" s="129"/>
      <c r="PNX101" s="129"/>
      <c r="PNY101" s="129"/>
      <c r="PNZ101" s="129"/>
      <c r="POA101" s="129"/>
      <c r="POB101" s="129"/>
      <c r="POC101" s="129"/>
      <c r="POD101" s="129"/>
      <c r="POE101" s="129"/>
      <c r="POF101" s="129"/>
      <c r="POG101" s="129"/>
      <c r="POH101" s="129"/>
      <c r="POI101" s="129"/>
      <c r="POJ101" s="129"/>
      <c r="POK101" s="129"/>
      <c r="POL101" s="129"/>
      <c r="POM101" s="129"/>
      <c r="PON101" s="129"/>
      <c r="POO101" s="129"/>
      <c r="POP101" s="129"/>
      <c r="POQ101" s="129"/>
      <c r="POR101" s="129"/>
      <c r="POS101" s="129"/>
      <c r="POT101" s="129"/>
      <c r="POU101" s="129"/>
      <c r="POV101" s="129"/>
      <c r="POW101" s="129"/>
      <c r="POX101" s="129"/>
      <c r="POY101" s="129"/>
      <c r="POZ101" s="129"/>
      <c r="PPA101" s="129"/>
      <c r="PPB101" s="129"/>
      <c r="PPC101" s="129"/>
      <c r="PPD101" s="129"/>
      <c r="PPE101" s="129"/>
      <c r="PPF101" s="129"/>
      <c r="PPG101" s="129"/>
      <c r="PPH101" s="129"/>
      <c r="PPI101" s="129"/>
      <c r="PPJ101" s="129"/>
      <c r="PPK101" s="129"/>
      <c r="PPL101" s="129"/>
      <c r="PPM101" s="129"/>
      <c r="PPN101" s="129"/>
      <c r="PPO101" s="129"/>
      <c r="PPP101" s="129"/>
      <c r="PPQ101" s="129"/>
      <c r="PPR101" s="129"/>
      <c r="PPS101" s="129"/>
      <c r="PPT101" s="129"/>
      <c r="PPU101" s="129"/>
      <c r="PPV101" s="129"/>
      <c r="PPW101" s="129"/>
      <c r="PPX101" s="129"/>
      <c r="PPY101" s="129"/>
      <c r="PPZ101" s="129"/>
      <c r="PQA101" s="129"/>
      <c r="PQB101" s="129"/>
      <c r="PQC101" s="129"/>
      <c r="PQD101" s="129"/>
      <c r="PQE101" s="129"/>
      <c r="PQF101" s="129"/>
      <c r="PQG101" s="129"/>
      <c r="PQH101" s="129"/>
      <c r="PQI101" s="129"/>
      <c r="PQJ101" s="129"/>
      <c r="PQK101" s="129"/>
      <c r="PQL101" s="129"/>
      <c r="PQM101" s="129"/>
      <c r="PQN101" s="129"/>
      <c r="PQO101" s="129"/>
      <c r="PQP101" s="129"/>
      <c r="PQQ101" s="129"/>
      <c r="PQR101" s="129"/>
      <c r="PQS101" s="129"/>
      <c r="PQT101" s="129"/>
      <c r="PQU101" s="129"/>
      <c r="PQV101" s="129"/>
      <c r="PQW101" s="129"/>
      <c r="PQX101" s="129"/>
      <c r="PQY101" s="129"/>
      <c r="PQZ101" s="129"/>
      <c r="PRA101" s="129"/>
      <c r="PRB101" s="129"/>
      <c r="PRC101" s="129"/>
      <c r="PRD101" s="129"/>
      <c r="PRE101" s="129"/>
      <c r="PRF101" s="129"/>
      <c r="PRG101" s="129"/>
      <c r="PRH101" s="129"/>
      <c r="PRI101" s="129"/>
      <c r="PRJ101" s="129"/>
      <c r="PRK101" s="129"/>
      <c r="PRL101" s="129"/>
      <c r="PRM101" s="129"/>
      <c r="PRN101" s="129"/>
      <c r="PRO101" s="129"/>
      <c r="PRP101" s="129"/>
      <c r="PRQ101" s="129"/>
      <c r="PRR101" s="129"/>
      <c r="PRS101" s="129"/>
      <c r="PRT101" s="129"/>
      <c r="PRU101" s="129"/>
      <c r="PRV101" s="129"/>
      <c r="PRW101" s="129"/>
      <c r="PRX101" s="129"/>
      <c r="PRY101" s="129"/>
      <c r="PRZ101" s="129"/>
      <c r="PSA101" s="129"/>
      <c r="PSB101" s="129"/>
      <c r="PSC101" s="129"/>
      <c r="PSD101" s="129"/>
      <c r="PSE101" s="129"/>
      <c r="PSF101" s="129"/>
      <c r="PSG101" s="129"/>
      <c r="PSH101" s="129"/>
      <c r="PSI101" s="129"/>
      <c r="PSJ101" s="129"/>
      <c r="PSK101" s="129"/>
      <c r="PSL101" s="129"/>
      <c r="PSM101" s="129"/>
      <c r="PSN101" s="129"/>
      <c r="PSO101" s="129"/>
      <c r="PSP101" s="129"/>
      <c r="PSQ101" s="129"/>
      <c r="PSR101" s="129"/>
      <c r="PSS101" s="129"/>
      <c r="PST101" s="129"/>
      <c r="PSU101" s="129"/>
      <c r="PSV101" s="129"/>
      <c r="PSW101" s="129"/>
      <c r="PSX101" s="129"/>
      <c r="PSY101" s="129"/>
      <c r="PSZ101" s="129"/>
      <c r="PTA101" s="129"/>
      <c r="PTB101" s="129"/>
      <c r="PTC101" s="129"/>
      <c r="PTD101" s="129"/>
      <c r="PTE101" s="129"/>
      <c r="PTF101" s="129"/>
      <c r="PTG101" s="129"/>
      <c r="PTH101" s="129"/>
      <c r="PTI101" s="129"/>
      <c r="PTJ101" s="129"/>
      <c r="PTK101" s="129"/>
      <c r="PTL101" s="129"/>
      <c r="PTM101" s="129"/>
      <c r="PTN101" s="129"/>
      <c r="PTO101" s="129"/>
      <c r="PTP101" s="129"/>
      <c r="PTQ101" s="129"/>
      <c r="PTR101" s="129"/>
      <c r="PTS101" s="129"/>
      <c r="PTT101" s="129"/>
      <c r="PTU101" s="129"/>
      <c r="PTV101" s="129"/>
      <c r="PTW101" s="129"/>
      <c r="PTX101" s="129"/>
      <c r="PTY101" s="129"/>
      <c r="PTZ101" s="129"/>
      <c r="PUA101" s="129"/>
      <c r="PUB101" s="129"/>
      <c r="PUC101" s="129"/>
      <c r="PUD101" s="129"/>
      <c r="PUE101" s="129"/>
      <c r="PUF101" s="129"/>
      <c r="PUG101" s="129"/>
      <c r="PUH101" s="129"/>
      <c r="PUI101" s="129"/>
      <c r="PUJ101" s="129"/>
      <c r="PUK101" s="129"/>
      <c r="PUL101" s="129"/>
      <c r="PUM101" s="129"/>
      <c r="PUN101" s="129"/>
      <c r="PUO101" s="129"/>
      <c r="PUP101" s="129"/>
      <c r="PUQ101" s="129"/>
      <c r="PUR101" s="129"/>
      <c r="PUS101" s="129"/>
      <c r="PUT101" s="129"/>
      <c r="PUU101" s="129"/>
      <c r="PUV101" s="129"/>
      <c r="PUW101" s="129"/>
      <c r="PUX101" s="129"/>
      <c r="PUY101" s="129"/>
      <c r="PUZ101" s="129"/>
      <c r="PVA101" s="129"/>
      <c r="PVB101" s="129"/>
      <c r="PVC101" s="129"/>
      <c r="PVD101" s="129"/>
      <c r="PVE101" s="129"/>
      <c r="PVF101" s="129"/>
      <c r="PVG101" s="129"/>
      <c r="PVH101" s="129"/>
      <c r="PVI101" s="129"/>
      <c r="PVJ101" s="129"/>
      <c r="PVK101" s="129"/>
      <c r="PVL101" s="129"/>
      <c r="PVM101" s="129"/>
      <c r="PVN101" s="129"/>
      <c r="PVO101" s="129"/>
      <c r="PVP101" s="129"/>
      <c r="PVQ101" s="129"/>
      <c r="PVR101" s="129"/>
      <c r="PVS101" s="129"/>
      <c r="PVT101" s="129"/>
      <c r="PVU101" s="129"/>
      <c r="PVV101" s="129"/>
      <c r="PVW101" s="129"/>
      <c r="PVX101" s="129"/>
      <c r="PVY101" s="129"/>
      <c r="PVZ101" s="129"/>
      <c r="PWA101" s="129"/>
      <c r="PWB101" s="129"/>
      <c r="PWC101" s="129"/>
      <c r="PWD101" s="129"/>
      <c r="PWE101" s="129"/>
      <c r="PWF101" s="129"/>
      <c r="PWG101" s="129"/>
      <c r="PWH101" s="129"/>
      <c r="PWI101" s="129"/>
      <c r="PWJ101" s="129"/>
      <c r="PWK101" s="129"/>
      <c r="PWL101" s="129"/>
      <c r="PWM101" s="129"/>
      <c r="PWN101" s="129"/>
      <c r="PWO101" s="129"/>
      <c r="PWP101" s="129"/>
      <c r="PWQ101" s="129"/>
      <c r="PWR101" s="129"/>
      <c r="PWS101" s="129"/>
      <c r="PWT101" s="129"/>
      <c r="PWU101" s="129"/>
      <c r="PWV101" s="129"/>
      <c r="PWW101" s="129"/>
      <c r="PWX101" s="129"/>
      <c r="PWY101" s="129"/>
      <c r="PWZ101" s="129"/>
      <c r="PXA101" s="129"/>
      <c r="PXB101" s="129"/>
      <c r="PXC101" s="129"/>
      <c r="PXD101" s="129"/>
      <c r="PXE101" s="129"/>
      <c r="PXF101" s="129"/>
      <c r="PXG101" s="129"/>
      <c r="PXH101" s="129"/>
      <c r="PXI101" s="129"/>
      <c r="PXJ101" s="129"/>
      <c r="PXK101" s="129"/>
      <c r="PXL101" s="129"/>
      <c r="PXM101" s="129"/>
      <c r="PXN101" s="129"/>
      <c r="PXO101" s="129"/>
      <c r="PXP101" s="129"/>
      <c r="PXQ101" s="129"/>
      <c r="PXR101" s="129"/>
      <c r="PXS101" s="129"/>
      <c r="PXT101" s="129"/>
      <c r="PXU101" s="129"/>
      <c r="PXV101" s="129"/>
      <c r="PXW101" s="129"/>
      <c r="PXX101" s="129"/>
      <c r="PXY101" s="129"/>
      <c r="PXZ101" s="129"/>
      <c r="PYA101" s="129"/>
      <c r="PYB101" s="129"/>
      <c r="PYC101" s="129"/>
      <c r="PYD101" s="129"/>
      <c r="PYE101" s="129"/>
      <c r="PYF101" s="129"/>
      <c r="PYG101" s="129"/>
      <c r="PYH101" s="129"/>
      <c r="PYI101" s="129"/>
      <c r="PYJ101" s="129"/>
      <c r="PYK101" s="129"/>
      <c r="PYL101" s="129"/>
      <c r="PYM101" s="129"/>
      <c r="PYN101" s="129"/>
      <c r="PYO101" s="129"/>
      <c r="PYP101" s="129"/>
      <c r="PYQ101" s="129"/>
      <c r="PYR101" s="129"/>
      <c r="PYS101" s="129"/>
      <c r="PYT101" s="129"/>
      <c r="PYU101" s="129"/>
      <c r="PYV101" s="129"/>
      <c r="PYW101" s="129"/>
      <c r="PYX101" s="129"/>
      <c r="PYY101" s="129"/>
      <c r="PYZ101" s="129"/>
      <c r="PZA101" s="129"/>
      <c r="PZB101" s="129"/>
      <c r="PZC101" s="129"/>
      <c r="PZD101" s="129"/>
      <c r="PZE101" s="129"/>
      <c r="PZF101" s="129"/>
      <c r="PZG101" s="129"/>
      <c r="PZH101" s="129"/>
      <c r="PZI101" s="129"/>
      <c r="PZJ101" s="129"/>
      <c r="PZK101" s="129"/>
      <c r="PZL101" s="129"/>
      <c r="PZM101" s="129"/>
      <c r="PZN101" s="129"/>
      <c r="PZO101" s="129"/>
      <c r="PZP101" s="129"/>
      <c r="PZQ101" s="129"/>
      <c r="PZR101" s="129"/>
      <c r="PZS101" s="129"/>
      <c r="PZT101" s="129"/>
      <c r="PZU101" s="129"/>
      <c r="PZV101" s="129"/>
      <c r="PZW101" s="129"/>
      <c r="PZX101" s="129"/>
      <c r="PZY101" s="129"/>
      <c r="PZZ101" s="129"/>
      <c r="QAA101" s="129"/>
      <c r="QAB101" s="129"/>
      <c r="QAC101" s="129"/>
      <c r="QAD101" s="129"/>
      <c r="QAE101" s="129"/>
      <c r="QAF101" s="129"/>
      <c r="QAG101" s="129"/>
      <c r="QAH101" s="129"/>
      <c r="QAI101" s="129"/>
      <c r="QAJ101" s="129"/>
      <c r="QAK101" s="129"/>
      <c r="QAL101" s="129"/>
      <c r="QAM101" s="129"/>
      <c r="QAN101" s="129"/>
      <c r="QAO101" s="129"/>
      <c r="QAP101" s="129"/>
      <c r="QAQ101" s="129"/>
      <c r="QAR101" s="129"/>
      <c r="QAS101" s="129"/>
      <c r="QAT101" s="129"/>
      <c r="QAU101" s="129"/>
      <c r="QAV101" s="129"/>
      <c r="QAW101" s="129"/>
      <c r="QAX101" s="129"/>
      <c r="QAY101" s="129"/>
      <c r="QAZ101" s="129"/>
      <c r="QBA101" s="129"/>
      <c r="QBB101" s="129"/>
      <c r="QBC101" s="129"/>
      <c r="QBD101" s="129"/>
      <c r="QBE101" s="129"/>
      <c r="QBF101" s="129"/>
      <c r="QBG101" s="129"/>
      <c r="QBH101" s="129"/>
      <c r="QBI101" s="129"/>
      <c r="QBJ101" s="129"/>
      <c r="QBK101" s="129"/>
      <c r="QBL101" s="129"/>
      <c r="QBM101" s="129"/>
      <c r="QBN101" s="129"/>
      <c r="QBO101" s="129"/>
      <c r="QBP101" s="129"/>
      <c r="QBQ101" s="129"/>
      <c r="QBR101" s="129"/>
      <c r="QBS101" s="129"/>
      <c r="QBT101" s="129"/>
      <c r="QBU101" s="129"/>
      <c r="QBV101" s="129"/>
      <c r="QBW101" s="129"/>
      <c r="QBX101" s="129"/>
      <c r="QBY101" s="129"/>
      <c r="QBZ101" s="129"/>
      <c r="QCA101" s="129"/>
      <c r="QCB101" s="129"/>
      <c r="QCC101" s="129"/>
      <c r="QCD101" s="129"/>
      <c r="QCE101" s="129"/>
      <c r="QCF101" s="129"/>
      <c r="QCG101" s="129"/>
      <c r="QCH101" s="129"/>
      <c r="QCI101" s="129"/>
      <c r="QCJ101" s="129"/>
      <c r="QCK101" s="129"/>
      <c r="QCL101" s="129"/>
      <c r="QCM101" s="129"/>
      <c r="QCN101" s="129"/>
      <c r="QCO101" s="129"/>
      <c r="QCP101" s="129"/>
      <c r="QCQ101" s="129"/>
      <c r="QCR101" s="129"/>
      <c r="QCS101" s="129"/>
      <c r="QCT101" s="129"/>
      <c r="QCU101" s="129"/>
      <c r="QCV101" s="129"/>
      <c r="QCW101" s="129"/>
      <c r="QCX101" s="129"/>
      <c r="QCY101" s="129"/>
      <c r="QCZ101" s="129"/>
      <c r="QDA101" s="129"/>
      <c r="QDB101" s="129"/>
      <c r="QDC101" s="129"/>
      <c r="QDD101" s="129"/>
      <c r="QDE101" s="129"/>
      <c r="QDF101" s="129"/>
      <c r="QDG101" s="129"/>
      <c r="QDH101" s="129"/>
      <c r="QDI101" s="129"/>
      <c r="QDJ101" s="129"/>
      <c r="QDK101" s="129"/>
      <c r="QDL101" s="129"/>
      <c r="QDM101" s="129"/>
      <c r="QDN101" s="129"/>
      <c r="QDO101" s="129"/>
      <c r="QDP101" s="129"/>
      <c r="QDQ101" s="129"/>
      <c r="QDR101" s="129"/>
      <c r="QDS101" s="129"/>
      <c r="QDT101" s="129"/>
      <c r="QDU101" s="129"/>
      <c r="QDV101" s="129"/>
      <c r="QDW101" s="129"/>
      <c r="QDX101" s="129"/>
      <c r="QDY101" s="129"/>
      <c r="QDZ101" s="129"/>
      <c r="QEA101" s="129"/>
      <c r="QEB101" s="129"/>
      <c r="QEC101" s="129"/>
      <c r="QED101" s="129"/>
      <c r="QEE101" s="129"/>
      <c r="QEF101" s="129"/>
      <c r="QEG101" s="129"/>
      <c r="QEH101" s="129"/>
      <c r="QEI101" s="129"/>
      <c r="QEJ101" s="129"/>
      <c r="QEK101" s="129"/>
      <c r="QEL101" s="129"/>
      <c r="QEM101" s="129"/>
      <c r="QEN101" s="129"/>
      <c r="QEO101" s="129"/>
      <c r="QEP101" s="129"/>
      <c r="QEQ101" s="129"/>
      <c r="QER101" s="129"/>
      <c r="QES101" s="129"/>
      <c r="QET101" s="129"/>
      <c r="QEU101" s="129"/>
      <c r="QEV101" s="129"/>
      <c r="QEW101" s="129"/>
      <c r="QEX101" s="129"/>
      <c r="QEY101" s="129"/>
      <c r="QEZ101" s="129"/>
      <c r="QFA101" s="129"/>
      <c r="QFB101" s="129"/>
      <c r="QFC101" s="129"/>
      <c r="QFD101" s="129"/>
      <c r="QFE101" s="129"/>
      <c r="QFF101" s="129"/>
      <c r="QFG101" s="129"/>
      <c r="QFH101" s="129"/>
      <c r="QFI101" s="129"/>
      <c r="QFJ101" s="129"/>
      <c r="QFK101" s="129"/>
      <c r="QFL101" s="129"/>
      <c r="QFM101" s="129"/>
      <c r="QFN101" s="129"/>
      <c r="QFO101" s="129"/>
      <c r="QFP101" s="129"/>
      <c r="QFQ101" s="129"/>
      <c r="QFR101" s="129"/>
      <c r="QFS101" s="129"/>
      <c r="QFT101" s="129"/>
      <c r="QFU101" s="129"/>
      <c r="QFV101" s="129"/>
      <c r="QFW101" s="129"/>
      <c r="QFX101" s="129"/>
      <c r="QFY101" s="129"/>
      <c r="QFZ101" s="129"/>
      <c r="QGA101" s="129"/>
      <c r="QGB101" s="129"/>
      <c r="QGC101" s="129"/>
      <c r="QGD101" s="129"/>
      <c r="QGE101" s="129"/>
      <c r="QGF101" s="129"/>
      <c r="QGG101" s="129"/>
      <c r="QGH101" s="129"/>
      <c r="QGI101" s="129"/>
      <c r="QGJ101" s="129"/>
      <c r="QGK101" s="129"/>
      <c r="QGL101" s="129"/>
      <c r="QGM101" s="129"/>
      <c r="QGN101" s="129"/>
      <c r="QGO101" s="129"/>
      <c r="QGP101" s="129"/>
      <c r="QGQ101" s="129"/>
      <c r="QGR101" s="129"/>
      <c r="QGS101" s="129"/>
      <c r="QGT101" s="129"/>
      <c r="QGU101" s="129"/>
      <c r="QGV101" s="129"/>
      <c r="QGW101" s="129"/>
      <c r="QGX101" s="129"/>
      <c r="QGY101" s="129"/>
      <c r="QGZ101" s="129"/>
      <c r="QHA101" s="129"/>
      <c r="QHB101" s="129"/>
      <c r="QHC101" s="129"/>
      <c r="QHD101" s="129"/>
      <c r="QHE101" s="129"/>
      <c r="QHF101" s="129"/>
      <c r="QHG101" s="129"/>
      <c r="QHH101" s="129"/>
      <c r="QHI101" s="129"/>
      <c r="QHJ101" s="129"/>
      <c r="QHK101" s="129"/>
      <c r="QHL101" s="129"/>
      <c r="QHM101" s="129"/>
      <c r="QHN101" s="129"/>
      <c r="QHO101" s="129"/>
      <c r="QHP101" s="129"/>
      <c r="QHQ101" s="129"/>
      <c r="QHR101" s="129"/>
      <c r="QHS101" s="129"/>
      <c r="QHT101" s="129"/>
      <c r="QHU101" s="129"/>
      <c r="QHV101" s="129"/>
      <c r="QHW101" s="129"/>
      <c r="QHX101" s="129"/>
      <c r="QHY101" s="129"/>
      <c r="QHZ101" s="129"/>
      <c r="QIA101" s="129"/>
      <c r="QIB101" s="129"/>
      <c r="QIC101" s="129"/>
      <c r="QID101" s="129"/>
      <c r="QIE101" s="129"/>
      <c r="QIF101" s="129"/>
      <c r="QIG101" s="129"/>
      <c r="QIH101" s="129"/>
      <c r="QII101" s="129"/>
      <c r="QIJ101" s="129"/>
      <c r="QIK101" s="129"/>
      <c r="QIL101" s="129"/>
      <c r="QIM101" s="129"/>
      <c r="QIN101" s="129"/>
      <c r="QIO101" s="129"/>
      <c r="QIP101" s="129"/>
      <c r="QIQ101" s="129"/>
      <c r="QIR101" s="129"/>
      <c r="QIS101" s="129"/>
      <c r="QIT101" s="129"/>
      <c r="QIU101" s="129"/>
      <c r="QIV101" s="129"/>
      <c r="QIW101" s="129"/>
      <c r="QIX101" s="129"/>
      <c r="QIY101" s="129"/>
      <c r="QIZ101" s="129"/>
      <c r="QJA101" s="129"/>
      <c r="QJB101" s="129"/>
      <c r="QJC101" s="129"/>
      <c r="QJD101" s="129"/>
      <c r="QJE101" s="129"/>
      <c r="QJF101" s="129"/>
      <c r="QJG101" s="129"/>
      <c r="QJH101" s="129"/>
      <c r="QJI101" s="129"/>
      <c r="QJJ101" s="129"/>
      <c r="QJK101" s="129"/>
      <c r="QJL101" s="129"/>
      <c r="QJM101" s="129"/>
      <c r="QJN101" s="129"/>
      <c r="QJO101" s="129"/>
      <c r="QJP101" s="129"/>
      <c r="QJQ101" s="129"/>
      <c r="QJR101" s="129"/>
      <c r="QJS101" s="129"/>
      <c r="QJT101" s="129"/>
      <c r="QJU101" s="129"/>
      <c r="QJV101" s="129"/>
      <c r="QJW101" s="129"/>
      <c r="QJX101" s="129"/>
      <c r="QJY101" s="129"/>
      <c r="QJZ101" s="129"/>
      <c r="QKA101" s="129"/>
      <c r="QKB101" s="129"/>
      <c r="QKC101" s="129"/>
      <c r="QKD101" s="129"/>
      <c r="QKE101" s="129"/>
      <c r="QKF101" s="129"/>
      <c r="QKG101" s="129"/>
      <c r="QKH101" s="129"/>
      <c r="QKI101" s="129"/>
      <c r="QKJ101" s="129"/>
      <c r="QKK101" s="129"/>
      <c r="QKL101" s="129"/>
      <c r="QKM101" s="129"/>
      <c r="QKN101" s="129"/>
      <c r="QKO101" s="129"/>
      <c r="QKP101" s="129"/>
      <c r="QKQ101" s="129"/>
      <c r="QKR101" s="129"/>
      <c r="QKS101" s="129"/>
      <c r="QKT101" s="129"/>
      <c r="QKU101" s="129"/>
      <c r="QKV101" s="129"/>
      <c r="QKW101" s="129"/>
      <c r="QKX101" s="129"/>
      <c r="QKY101" s="129"/>
      <c r="QKZ101" s="129"/>
      <c r="QLA101" s="129"/>
      <c r="QLB101" s="129"/>
      <c r="QLC101" s="129"/>
      <c r="QLD101" s="129"/>
      <c r="QLE101" s="129"/>
      <c r="QLF101" s="129"/>
      <c r="QLG101" s="129"/>
      <c r="QLH101" s="129"/>
      <c r="QLI101" s="129"/>
      <c r="QLJ101" s="129"/>
      <c r="QLK101" s="129"/>
      <c r="QLL101" s="129"/>
      <c r="QLM101" s="129"/>
      <c r="QLN101" s="129"/>
      <c r="QLO101" s="129"/>
      <c r="QLP101" s="129"/>
      <c r="QLQ101" s="129"/>
      <c r="QLR101" s="129"/>
      <c r="QLS101" s="129"/>
      <c r="QLT101" s="129"/>
      <c r="QLU101" s="129"/>
      <c r="QLV101" s="129"/>
      <c r="QLW101" s="129"/>
      <c r="QLX101" s="129"/>
      <c r="QLY101" s="129"/>
      <c r="QLZ101" s="129"/>
      <c r="QMA101" s="129"/>
      <c r="QMB101" s="129"/>
      <c r="QMC101" s="129"/>
      <c r="QMD101" s="129"/>
      <c r="QME101" s="129"/>
      <c r="QMF101" s="129"/>
      <c r="QMG101" s="129"/>
      <c r="QMH101" s="129"/>
      <c r="QMI101" s="129"/>
      <c r="QMJ101" s="129"/>
      <c r="QMK101" s="129"/>
      <c r="QML101" s="129"/>
      <c r="QMM101" s="129"/>
      <c r="QMN101" s="129"/>
      <c r="QMO101" s="129"/>
      <c r="QMP101" s="129"/>
      <c r="QMQ101" s="129"/>
      <c r="QMR101" s="129"/>
      <c r="QMS101" s="129"/>
      <c r="QMT101" s="129"/>
      <c r="QMU101" s="129"/>
      <c r="QMV101" s="129"/>
      <c r="QMW101" s="129"/>
      <c r="QMX101" s="129"/>
      <c r="QMY101" s="129"/>
      <c r="QMZ101" s="129"/>
      <c r="QNA101" s="129"/>
      <c r="QNB101" s="129"/>
      <c r="QNC101" s="129"/>
      <c r="QND101" s="129"/>
      <c r="QNE101" s="129"/>
      <c r="QNF101" s="129"/>
      <c r="QNG101" s="129"/>
      <c r="QNH101" s="129"/>
      <c r="QNI101" s="129"/>
      <c r="QNJ101" s="129"/>
      <c r="QNK101" s="129"/>
      <c r="QNL101" s="129"/>
      <c r="QNM101" s="129"/>
      <c r="QNN101" s="129"/>
      <c r="QNO101" s="129"/>
      <c r="QNP101" s="129"/>
      <c r="QNQ101" s="129"/>
      <c r="QNR101" s="129"/>
      <c r="QNS101" s="129"/>
      <c r="QNT101" s="129"/>
      <c r="QNU101" s="129"/>
      <c r="QNV101" s="129"/>
      <c r="QNW101" s="129"/>
      <c r="QNX101" s="129"/>
      <c r="QNY101" s="129"/>
      <c r="QNZ101" s="129"/>
      <c r="QOA101" s="129"/>
      <c r="QOB101" s="129"/>
      <c r="QOC101" s="129"/>
      <c r="QOD101" s="129"/>
      <c r="QOE101" s="129"/>
      <c r="QOF101" s="129"/>
      <c r="QOG101" s="129"/>
      <c r="QOH101" s="129"/>
      <c r="QOI101" s="129"/>
      <c r="QOJ101" s="129"/>
      <c r="QOK101" s="129"/>
      <c r="QOL101" s="129"/>
      <c r="QOM101" s="129"/>
      <c r="QON101" s="129"/>
      <c r="QOO101" s="129"/>
      <c r="QOP101" s="129"/>
      <c r="QOQ101" s="129"/>
      <c r="QOR101" s="129"/>
      <c r="QOS101" s="129"/>
      <c r="QOT101" s="129"/>
      <c r="QOU101" s="129"/>
      <c r="QOV101" s="129"/>
      <c r="QOW101" s="129"/>
      <c r="QOX101" s="129"/>
      <c r="QOY101" s="129"/>
      <c r="QOZ101" s="129"/>
      <c r="QPA101" s="129"/>
      <c r="QPB101" s="129"/>
      <c r="QPC101" s="129"/>
      <c r="QPD101" s="129"/>
      <c r="QPE101" s="129"/>
      <c r="QPF101" s="129"/>
      <c r="QPG101" s="129"/>
      <c r="QPH101" s="129"/>
      <c r="QPI101" s="129"/>
      <c r="QPJ101" s="129"/>
      <c r="QPK101" s="129"/>
      <c r="QPL101" s="129"/>
      <c r="QPM101" s="129"/>
      <c r="QPN101" s="129"/>
      <c r="QPO101" s="129"/>
      <c r="QPP101" s="129"/>
      <c r="QPQ101" s="129"/>
      <c r="QPR101" s="129"/>
      <c r="QPS101" s="129"/>
      <c r="QPT101" s="129"/>
      <c r="QPU101" s="129"/>
      <c r="QPV101" s="129"/>
      <c r="QPW101" s="129"/>
      <c r="QPX101" s="129"/>
      <c r="QPY101" s="129"/>
      <c r="QPZ101" s="129"/>
      <c r="QQA101" s="129"/>
      <c r="QQB101" s="129"/>
      <c r="QQC101" s="129"/>
      <c r="QQD101" s="129"/>
      <c r="QQE101" s="129"/>
      <c r="QQF101" s="129"/>
      <c r="QQG101" s="129"/>
      <c r="QQH101" s="129"/>
      <c r="QQI101" s="129"/>
      <c r="QQJ101" s="129"/>
      <c r="QQK101" s="129"/>
      <c r="QQL101" s="129"/>
      <c r="QQM101" s="129"/>
      <c r="QQN101" s="129"/>
      <c r="QQO101" s="129"/>
      <c r="QQP101" s="129"/>
      <c r="QQQ101" s="129"/>
      <c r="QQR101" s="129"/>
      <c r="QQS101" s="129"/>
      <c r="QQT101" s="129"/>
      <c r="QQU101" s="129"/>
      <c r="QQV101" s="129"/>
      <c r="QQW101" s="129"/>
      <c r="QQX101" s="129"/>
      <c r="QQY101" s="129"/>
      <c r="QQZ101" s="129"/>
      <c r="QRA101" s="129"/>
      <c r="QRB101" s="129"/>
      <c r="QRC101" s="129"/>
      <c r="QRD101" s="129"/>
      <c r="QRE101" s="129"/>
      <c r="QRF101" s="129"/>
      <c r="QRG101" s="129"/>
      <c r="QRH101" s="129"/>
      <c r="QRI101" s="129"/>
      <c r="QRJ101" s="129"/>
      <c r="QRK101" s="129"/>
      <c r="QRL101" s="129"/>
      <c r="QRM101" s="129"/>
      <c r="QRN101" s="129"/>
      <c r="QRO101" s="129"/>
      <c r="QRP101" s="129"/>
      <c r="QRQ101" s="129"/>
      <c r="QRR101" s="129"/>
      <c r="QRS101" s="129"/>
      <c r="QRT101" s="129"/>
      <c r="QRU101" s="129"/>
      <c r="QRV101" s="129"/>
      <c r="QRW101" s="129"/>
      <c r="QRX101" s="129"/>
      <c r="QRY101" s="129"/>
      <c r="QRZ101" s="129"/>
      <c r="QSA101" s="129"/>
      <c r="QSB101" s="129"/>
      <c r="QSC101" s="129"/>
      <c r="QSD101" s="129"/>
      <c r="QSE101" s="129"/>
      <c r="QSF101" s="129"/>
      <c r="QSG101" s="129"/>
      <c r="QSH101" s="129"/>
      <c r="QSI101" s="129"/>
      <c r="QSJ101" s="129"/>
      <c r="QSK101" s="129"/>
      <c r="QSL101" s="129"/>
      <c r="QSM101" s="129"/>
      <c r="QSN101" s="129"/>
      <c r="QSO101" s="129"/>
      <c r="QSP101" s="129"/>
      <c r="QSQ101" s="129"/>
      <c r="QSR101" s="129"/>
      <c r="QSS101" s="129"/>
      <c r="QST101" s="129"/>
      <c r="QSU101" s="129"/>
      <c r="QSV101" s="129"/>
      <c r="QSW101" s="129"/>
      <c r="QSX101" s="129"/>
      <c r="QSY101" s="129"/>
      <c r="QSZ101" s="129"/>
      <c r="QTA101" s="129"/>
      <c r="QTB101" s="129"/>
      <c r="QTC101" s="129"/>
      <c r="QTD101" s="129"/>
      <c r="QTE101" s="129"/>
      <c r="QTF101" s="129"/>
      <c r="QTG101" s="129"/>
      <c r="QTH101" s="129"/>
      <c r="QTI101" s="129"/>
      <c r="QTJ101" s="129"/>
      <c r="QTK101" s="129"/>
      <c r="QTL101" s="129"/>
      <c r="QTM101" s="129"/>
      <c r="QTN101" s="129"/>
      <c r="QTO101" s="129"/>
      <c r="QTP101" s="129"/>
      <c r="QTQ101" s="129"/>
      <c r="QTR101" s="129"/>
      <c r="QTS101" s="129"/>
      <c r="QTT101" s="129"/>
      <c r="QTU101" s="129"/>
      <c r="QTV101" s="129"/>
      <c r="QTW101" s="129"/>
      <c r="QTX101" s="129"/>
      <c r="QTY101" s="129"/>
      <c r="QTZ101" s="129"/>
      <c r="QUA101" s="129"/>
      <c r="QUB101" s="129"/>
      <c r="QUC101" s="129"/>
      <c r="QUD101" s="129"/>
      <c r="QUE101" s="129"/>
      <c r="QUF101" s="129"/>
      <c r="QUG101" s="129"/>
      <c r="QUH101" s="129"/>
      <c r="QUI101" s="129"/>
      <c r="QUJ101" s="129"/>
      <c r="QUK101" s="129"/>
      <c r="QUL101" s="129"/>
      <c r="QUM101" s="129"/>
      <c r="QUN101" s="129"/>
      <c r="QUO101" s="129"/>
      <c r="QUP101" s="129"/>
      <c r="QUQ101" s="129"/>
      <c r="QUR101" s="129"/>
      <c r="QUS101" s="129"/>
      <c r="QUT101" s="129"/>
      <c r="QUU101" s="129"/>
      <c r="QUV101" s="129"/>
      <c r="QUW101" s="129"/>
      <c r="QUX101" s="129"/>
      <c r="QUY101" s="129"/>
      <c r="QUZ101" s="129"/>
      <c r="QVA101" s="129"/>
      <c r="QVB101" s="129"/>
      <c r="QVC101" s="129"/>
      <c r="QVD101" s="129"/>
      <c r="QVE101" s="129"/>
      <c r="QVF101" s="129"/>
      <c r="QVG101" s="129"/>
      <c r="QVH101" s="129"/>
      <c r="QVI101" s="129"/>
      <c r="QVJ101" s="129"/>
      <c r="QVK101" s="129"/>
      <c r="QVL101" s="129"/>
      <c r="QVM101" s="129"/>
      <c r="QVN101" s="129"/>
      <c r="QVO101" s="129"/>
      <c r="QVP101" s="129"/>
      <c r="QVQ101" s="129"/>
      <c r="QVR101" s="129"/>
      <c r="QVS101" s="129"/>
      <c r="QVT101" s="129"/>
      <c r="QVU101" s="129"/>
      <c r="QVV101" s="129"/>
      <c r="QVW101" s="129"/>
      <c r="QVX101" s="129"/>
      <c r="QVY101" s="129"/>
      <c r="QVZ101" s="129"/>
      <c r="QWA101" s="129"/>
      <c r="QWB101" s="129"/>
      <c r="QWC101" s="129"/>
      <c r="QWD101" s="129"/>
      <c r="QWE101" s="129"/>
      <c r="QWF101" s="129"/>
      <c r="QWG101" s="129"/>
      <c r="QWH101" s="129"/>
      <c r="QWI101" s="129"/>
      <c r="QWJ101" s="129"/>
      <c r="QWK101" s="129"/>
      <c r="QWL101" s="129"/>
      <c r="QWM101" s="129"/>
      <c r="QWN101" s="129"/>
      <c r="QWO101" s="129"/>
      <c r="QWP101" s="129"/>
      <c r="QWQ101" s="129"/>
      <c r="QWR101" s="129"/>
      <c r="QWS101" s="129"/>
      <c r="QWT101" s="129"/>
      <c r="QWU101" s="129"/>
      <c r="QWV101" s="129"/>
      <c r="QWW101" s="129"/>
      <c r="QWX101" s="129"/>
      <c r="QWY101" s="129"/>
      <c r="QWZ101" s="129"/>
      <c r="QXA101" s="129"/>
      <c r="QXB101" s="129"/>
      <c r="QXC101" s="129"/>
      <c r="QXD101" s="129"/>
      <c r="QXE101" s="129"/>
      <c r="QXF101" s="129"/>
      <c r="QXG101" s="129"/>
      <c r="QXH101" s="129"/>
      <c r="QXI101" s="129"/>
      <c r="QXJ101" s="129"/>
      <c r="QXK101" s="129"/>
      <c r="QXL101" s="129"/>
      <c r="QXM101" s="129"/>
      <c r="QXN101" s="129"/>
      <c r="QXO101" s="129"/>
      <c r="QXP101" s="129"/>
      <c r="QXQ101" s="129"/>
      <c r="QXR101" s="129"/>
      <c r="QXS101" s="129"/>
      <c r="QXT101" s="129"/>
      <c r="QXU101" s="129"/>
      <c r="QXV101" s="129"/>
      <c r="QXW101" s="129"/>
      <c r="QXX101" s="129"/>
      <c r="QXY101" s="129"/>
      <c r="QXZ101" s="129"/>
      <c r="QYA101" s="129"/>
      <c r="QYB101" s="129"/>
      <c r="QYC101" s="129"/>
      <c r="QYD101" s="129"/>
      <c r="QYE101" s="129"/>
      <c r="QYF101" s="129"/>
      <c r="QYG101" s="129"/>
      <c r="QYH101" s="129"/>
      <c r="QYI101" s="129"/>
      <c r="QYJ101" s="129"/>
      <c r="QYK101" s="129"/>
      <c r="QYL101" s="129"/>
      <c r="QYM101" s="129"/>
      <c r="QYN101" s="129"/>
      <c r="QYO101" s="129"/>
      <c r="QYP101" s="129"/>
      <c r="QYQ101" s="129"/>
      <c r="QYR101" s="129"/>
      <c r="QYS101" s="129"/>
      <c r="QYT101" s="129"/>
      <c r="QYU101" s="129"/>
      <c r="QYV101" s="129"/>
      <c r="QYW101" s="129"/>
      <c r="QYX101" s="129"/>
      <c r="QYY101" s="129"/>
      <c r="QYZ101" s="129"/>
      <c r="QZA101" s="129"/>
      <c r="QZB101" s="129"/>
      <c r="QZC101" s="129"/>
      <c r="QZD101" s="129"/>
      <c r="QZE101" s="129"/>
      <c r="QZF101" s="129"/>
      <c r="QZG101" s="129"/>
      <c r="QZH101" s="129"/>
      <c r="QZI101" s="129"/>
      <c r="QZJ101" s="129"/>
      <c r="QZK101" s="129"/>
      <c r="QZL101" s="129"/>
      <c r="QZM101" s="129"/>
      <c r="QZN101" s="129"/>
      <c r="QZO101" s="129"/>
      <c r="QZP101" s="129"/>
      <c r="QZQ101" s="129"/>
      <c r="QZR101" s="129"/>
      <c r="QZS101" s="129"/>
      <c r="QZT101" s="129"/>
      <c r="QZU101" s="129"/>
      <c r="QZV101" s="129"/>
      <c r="QZW101" s="129"/>
      <c r="QZX101" s="129"/>
      <c r="QZY101" s="129"/>
      <c r="QZZ101" s="129"/>
      <c r="RAA101" s="129"/>
      <c r="RAB101" s="129"/>
      <c r="RAC101" s="129"/>
      <c r="RAD101" s="129"/>
      <c r="RAE101" s="129"/>
      <c r="RAF101" s="129"/>
      <c r="RAG101" s="129"/>
      <c r="RAH101" s="129"/>
      <c r="RAI101" s="129"/>
      <c r="RAJ101" s="129"/>
      <c r="RAK101" s="129"/>
      <c r="RAL101" s="129"/>
      <c r="RAM101" s="129"/>
      <c r="RAN101" s="129"/>
      <c r="RAO101" s="129"/>
      <c r="RAP101" s="129"/>
      <c r="RAQ101" s="129"/>
      <c r="RAR101" s="129"/>
      <c r="RAS101" s="129"/>
      <c r="RAT101" s="129"/>
      <c r="RAU101" s="129"/>
      <c r="RAV101" s="129"/>
      <c r="RAW101" s="129"/>
      <c r="RAX101" s="129"/>
      <c r="RAY101" s="129"/>
      <c r="RAZ101" s="129"/>
      <c r="RBA101" s="129"/>
      <c r="RBB101" s="129"/>
      <c r="RBC101" s="129"/>
      <c r="RBD101" s="129"/>
      <c r="RBE101" s="129"/>
      <c r="RBF101" s="129"/>
      <c r="RBG101" s="129"/>
      <c r="RBH101" s="129"/>
      <c r="RBI101" s="129"/>
      <c r="RBJ101" s="129"/>
      <c r="RBK101" s="129"/>
      <c r="RBL101" s="129"/>
      <c r="RBM101" s="129"/>
      <c r="RBN101" s="129"/>
      <c r="RBO101" s="129"/>
      <c r="RBP101" s="129"/>
      <c r="RBQ101" s="129"/>
      <c r="RBR101" s="129"/>
      <c r="RBS101" s="129"/>
      <c r="RBT101" s="129"/>
      <c r="RBU101" s="129"/>
      <c r="RBV101" s="129"/>
      <c r="RBW101" s="129"/>
      <c r="RBX101" s="129"/>
      <c r="RBY101" s="129"/>
      <c r="RBZ101" s="129"/>
      <c r="RCA101" s="129"/>
      <c r="RCB101" s="129"/>
      <c r="RCC101" s="129"/>
      <c r="RCD101" s="129"/>
      <c r="RCE101" s="129"/>
      <c r="RCF101" s="129"/>
      <c r="RCG101" s="129"/>
      <c r="RCH101" s="129"/>
      <c r="RCI101" s="129"/>
      <c r="RCJ101" s="129"/>
      <c r="RCK101" s="129"/>
      <c r="RCL101" s="129"/>
      <c r="RCM101" s="129"/>
      <c r="RCN101" s="129"/>
      <c r="RCO101" s="129"/>
      <c r="RCP101" s="129"/>
      <c r="RCQ101" s="129"/>
      <c r="RCR101" s="129"/>
      <c r="RCS101" s="129"/>
      <c r="RCT101" s="129"/>
      <c r="RCU101" s="129"/>
      <c r="RCV101" s="129"/>
      <c r="RCW101" s="129"/>
      <c r="RCX101" s="129"/>
      <c r="RCY101" s="129"/>
      <c r="RCZ101" s="129"/>
      <c r="RDA101" s="129"/>
      <c r="RDB101" s="129"/>
      <c r="RDC101" s="129"/>
      <c r="RDD101" s="129"/>
      <c r="RDE101" s="129"/>
      <c r="RDF101" s="129"/>
      <c r="RDG101" s="129"/>
      <c r="RDH101" s="129"/>
      <c r="RDI101" s="129"/>
      <c r="RDJ101" s="129"/>
      <c r="RDK101" s="129"/>
      <c r="RDL101" s="129"/>
      <c r="RDM101" s="129"/>
      <c r="RDN101" s="129"/>
      <c r="RDO101" s="129"/>
      <c r="RDP101" s="129"/>
      <c r="RDQ101" s="129"/>
      <c r="RDR101" s="129"/>
      <c r="RDS101" s="129"/>
      <c r="RDT101" s="129"/>
      <c r="RDU101" s="129"/>
      <c r="RDV101" s="129"/>
      <c r="RDW101" s="129"/>
      <c r="RDX101" s="129"/>
      <c r="RDY101" s="129"/>
      <c r="RDZ101" s="129"/>
      <c r="REA101" s="129"/>
      <c r="REB101" s="129"/>
      <c r="REC101" s="129"/>
      <c r="RED101" s="129"/>
      <c r="REE101" s="129"/>
      <c r="REF101" s="129"/>
      <c r="REG101" s="129"/>
      <c r="REH101" s="129"/>
      <c r="REI101" s="129"/>
      <c r="REJ101" s="129"/>
      <c r="REK101" s="129"/>
      <c r="REL101" s="129"/>
      <c r="REM101" s="129"/>
      <c r="REN101" s="129"/>
      <c r="REO101" s="129"/>
      <c r="REP101" s="129"/>
      <c r="REQ101" s="129"/>
      <c r="RER101" s="129"/>
      <c r="RES101" s="129"/>
      <c r="RET101" s="129"/>
      <c r="REU101" s="129"/>
      <c r="REV101" s="129"/>
      <c r="REW101" s="129"/>
      <c r="REX101" s="129"/>
      <c r="REY101" s="129"/>
      <c r="REZ101" s="129"/>
      <c r="RFA101" s="129"/>
      <c r="RFB101" s="129"/>
      <c r="RFC101" s="129"/>
      <c r="RFD101" s="129"/>
      <c r="RFE101" s="129"/>
      <c r="RFF101" s="129"/>
      <c r="RFG101" s="129"/>
      <c r="RFH101" s="129"/>
      <c r="RFI101" s="129"/>
      <c r="RFJ101" s="129"/>
      <c r="RFK101" s="129"/>
      <c r="RFL101" s="129"/>
      <c r="RFM101" s="129"/>
      <c r="RFN101" s="129"/>
      <c r="RFO101" s="129"/>
      <c r="RFP101" s="129"/>
      <c r="RFQ101" s="129"/>
      <c r="RFR101" s="129"/>
      <c r="RFS101" s="129"/>
      <c r="RFT101" s="129"/>
      <c r="RFU101" s="129"/>
      <c r="RFV101" s="129"/>
      <c r="RFW101" s="129"/>
      <c r="RFX101" s="129"/>
      <c r="RFY101" s="129"/>
      <c r="RFZ101" s="129"/>
      <c r="RGA101" s="129"/>
      <c r="RGB101" s="129"/>
      <c r="RGC101" s="129"/>
      <c r="RGD101" s="129"/>
      <c r="RGE101" s="129"/>
      <c r="RGF101" s="129"/>
      <c r="RGG101" s="129"/>
      <c r="RGH101" s="129"/>
      <c r="RGI101" s="129"/>
      <c r="RGJ101" s="129"/>
      <c r="RGK101" s="129"/>
      <c r="RGL101" s="129"/>
      <c r="RGM101" s="129"/>
      <c r="RGN101" s="129"/>
      <c r="RGO101" s="129"/>
      <c r="RGP101" s="129"/>
      <c r="RGQ101" s="129"/>
      <c r="RGR101" s="129"/>
      <c r="RGS101" s="129"/>
      <c r="RGT101" s="129"/>
      <c r="RGU101" s="129"/>
      <c r="RGV101" s="129"/>
      <c r="RGW101" s="129"/>
      <c r="RGX101" s="129"/>
      <c r="RGY101" s="129"/>
      <c r="RGZ101" s="129"/>
      <c r="RHA101" s="129"/>
      <c r="RHB101" s="129"/>
      <c r="RHC101" s="129"/>
      <c r="RHD101" s="129"/>
      <c r="RHE101" s="129"/>
      <c r="RHF101" s="129"/>
      <c r="RHG101" s="129"/>
      <c r="RHH101" s="129"/>
      <c r="RHI101" s="129"/>
      <c r="RHJ101" s="129"/>
      <c r="RHK101" s="129"/>
      <c r="RHL101" s="129"/>
      <c r="RHM101" s="129"/>
      <c r="RHN101" s="129"/>
      <c r="RHO101" s="129"/>
      <c r="RHP101" s="129"/>
      <c r="RHQ101" s="129"/>
      <c r="RHR101" s="129"/>
      <c r="RHS101" s="129"/>
      <c r="RHT101" s="129"/>
      <c r="RHU101" s="129"/>
      <c r="RHV101" s="129"/>
      <c r="RHW101" s="129"/>
      <c r="RHX101" s="129"/>
      <c r="RHY101" s="129"/>
      <c r="RHZ101" s="129"/>
      <c r="RIA101" s="129"/>
      <c r="RIB101" s="129"/>
      <c r="RIC101" s="129"/>
      <c r="RID101" s="129"/>
      <c r="RIE101" s="129"/>
      <c r="RIF101" s="129"/>
      <c r="RIG101" s="129"/>
      <c r="RIH101" s="129"/>
      <c r="RII101" s="129"/>
      <c r="RIJ101" s="129"/>
      <c r="RIK101" s="129"/>
      <c r="RIL101" s="129"/>
      <c r="RIM101" s="129"/>
      <c r="RIN101" s="129"/>
      <c r="RIO101" s="129"/>
      <c r="RIP101" s="129"/>
      <c r="RIQ101" s="129"/>
      <c r="RIR101" s="129"/>
      <c r="RIS101" s="129"/>
      <c r="RIT101" s="129"/>
      <c r="RIU101" s="129"/>
      <c r="RIV101" s="129"/>
      <c r="RIW101" s="129"/>
      <c r="RIX101" s="129"/>
      <c r="RIY101" s="129"/>
      <c r="RIZ101" s="129"/>
      <c r="RJA101" s="129"/>
      <c r="RJB101" s="129"/>
      <c r="RJC101" s="129"/>
      <c r="RJD101" s="129"/>
      <c r="RJE101" s="129"/>
      <c r="RJF101" s="129"/>
      <c r="RJG101" s="129"/>
      <c r="RJH101" s="129"/>
      <c r="RJI101" s="129"/>
      <c r="RJJ101" s="129"/>
      <c r="RJK101" s="129"/>
      <c r="RJL101" s="129"/>
      <c r="RJM101" s="129"/>
      <c r="RJN101" s="129"/>
      <c r="RJO101" s="129"/>
      <c r="RJP101" s="129"/>
      <c r="RJQ101" s="129"/>
      <c r="RJR101" s="129"/>
      <c r="RJS101" s="129"/>
      <c r="RJT101" s="129"/>
      <c r="RJU101" s="129"/>
      <c r="RJV101" s="129"/>
      <c r="RJW101" s="129"/>
      <c r="RJX101" s="129"/>
      <c r="RJY101" s="129"/>
      <c r="RJZ101" s="129"/>
      <c r="RKA101" s="129"/>
      <c r="RKB101" s="129"/>
      <c r="RKC101" s="129"/>
      <c r="RKD101" s="129"/>
      <c r="RKE101" s="129"/>
      <c r="RKF101" s="129"/>
      <c r="RKG101" s="129"/>
      <c r="RKH101" s="129"/>
      <c r="RKI101" s="129"/>
      <c r="RKJ101" s="129"/>
      <c r="RKK101" s="129"/>
      <c r="RKL101" s="129"/>
      <c r="RKM101" s="129"/>
      <c r="RKN101" s="129"/>
      <c r="RKO101" s="129"/>
      <c r="RKP101" s="129"/>
      <c r="RKQ101" s="129"/>
      <c r="RKR101" s="129"/>
      <c r="RKS101" s="129"/>
      <c r="RKT101" s="129"/>
      <c r="RKU101" s="129"/>
      <c r="RKV101" s="129"/>
      <c r="RKW101" s="129"/>
      <c r="RKX101" s="129"/>
      <c r="RKY101" s="129"/>
      <c r="RKZ101" s="129"/>
      <c r="RLA101" s="129"/>
      <c r="RLB101" s="129"/>
      <c r="RLC101" s="129"/>
      <c r="RLD101" s="129"/>
      <c r="RLE101" s="129"/>
      <c r="RLF101" s="129"/>
      <c r="RLG101" s="129"/>
      <c r="RLH101" s="129"/>
      <c r="RLI101" s="129"/>
      <c r="RLJ101" s="129"/>
      <c r="RLK101" s="129"/>
      <c r="RLL101" s="129"/>
      <c r="RLM101" s="129"/>
      <c r="RLN101" s="129"/>
      <c r="RLO101" s="129"/>
      <c r="RLP101" s="129"/>
      <c r="RLQ101" s="129"/>
      <c r="RLR101" s="129"/>
      <c r="RLS101" s="129"/>
      <c r="RLT101" s="129"/>
      <c r="RLU101" s="129"/>
      <c r="RLV101" s="129"/>
      <c r="RLW101" s="129"/>
      <c r="RLX101" s="129"/>
      <c r="RLY101" s="129"/>
      <c r="RLZ101" s="129"/>
      <c r="RMA101" s="129"/>
      <c r="RMB101" s="129"/>
      <c r="RMC101" s="129"/>
      <c r="RMD101" s="129"/>
      <c r="RME101" s="129"/>
      <c r="RMF101" s="129"/>
      <c r="RMG101" s="129"/>
      <c r="RMH101" s="129"/>
      <c r="RMI101" s="129"/>
      <c r="RMJ101" s="129"/>
      <c r="RMK101" s="129"/>
      <c r="RML101" s="129"/>
      <c r="RMM101" s="129"/>
      <c r="RMN101" s="129"/>
      <c r="RMO101" s="129"/>
      <c r="RMP101" s="129"/>
      <c r="RMQ101" s="129"/>
      <c r="RMR101" s="129"/>
      <c r="RMS101" s="129"/>
      <c r="RMT101" s="129"/>
      <c r="RMU101" s="129"/>
      <c r="RMV101" s="129"/>
      <c r="RMW101" s="129"/>
      <c r="RMX101" s="129"/>
      <c r="RMY101" s="129"/>
      <c r="RMZ101" s="129"/>
      <c r="RNA101" s="129"/>
      <c r="RNB101" s="129"/>
      <c r="RNC101" s="129"/>
      <c r="RND101" s="129"/>
      <c r="RNE101" s="129"/>
      <c r="RNF101" s="129"/>
      <c r="RNG101" s="129"/>
      <c r="RNH101" s="129"/>
      <c r="RNI101" s="129"/>
      <c r="RNJ101" s="129"/>
      <c r="RNK101" s="129"/>
      <c r="RNL101" s="129"/>
      <c r="RNM101" s="129"/>
      <c r="RNN101" s="129"/>
      <c r="RNO101" s="129"/>
      <c r="RNP101" s="129"/>
      <c r="RNQ101" s="129"/>
      <c r="RNR101" s="129"/>
      <c r="RNS101" s="129"/>
      <c r="RNT101" s="129"/>
      <c r="RNU101" s="129"/>
      <c r="RNV101" s="129"/>
      <c r="RNW101" s="129"/>
      <c r="RNX101" s="129"/>
      <c r="RNY101" s="129"/>
      <c r="RNZ101" s="129"/>
      <c r="ROA101" s="129"/>
      <c r="ROB101" s="129"/>
      <c r="ROC101" s="129"/>
      <c r="ROD101" s="129"/>
      <c r="ROE101" s="129"/>
      <c r="ROF101" s="129"/>
      <c r="ROG101" s="129"/>
      <c r="ROH101" s="129"/>
      <c r="ROI101" s="129"/>
      <c r="ROJ101" s="129"/>
      <c r="ROK101" s="129"/>
      <c r="ROL101" s="129"/>
      <c r="ROM101" s="129"/>
      <c r="RON101" s="129"/>
      <c r="ROO101" s="129"/>
      <c r="ROP101" s="129"/>
      <c r="ROQ101" s="129"/>
      <c r="ROR101" s="129"/>
      <c r="ROS101" s="129"/>
      <c r="ROT101" s="129"/>
      <c r="ROU101" s="129"/>
      <c r="ROV101" s="129"/>
      <c r="ROW101" s="129"/>
      <c r="ROX101" s="129"/>
      <c r="ROY101" s="129"/>
      <c r="ROZ101" s="129"/>
      <c r="RPA101" s="129"/>
      <c r="RPB101" s="129"/>
      <c r="RPC101" s="129"/>
      <c r="RPD101" s="129"/>
      <c r="RPE101" s="129"/>
      <c r="RPF101" s="129"/>
      <c r="RPG101" s="129"/>
      <c r="RPH101" s="129"/>
      <c r="RPI101" s="129"/>
      <c r="RPJ101" s="129"/>
      <c r="RPK101" s="129"/>
      <c r="RPL101" s="129"/>
      <c r="RPM101" s="129"/>
      <c r="RPN101" s="129"/>
      <c r="RPO101" s="129"/>
      <c r="RPP101" s="129"/>
      <c r="RPQ101" s="129"/>
      <c r="RPR101" s="129"/>
      <c r="RPS101" s="129"/>
      <c r="RPT101" s="129"/>
      <c r="RPU101" s="129"/>
      <c r="RPV101" s="129"/>
      <c r="RPW101" s="129"/>
      <c r="RPX101" s="129"/>
      <c r="RPY101" s="129"/>
      <c r="RPZ101" s="129"/>
      <c r="RQA101" s="129"/>
      <c r="RQB101" s="129"/>
      <c r="RQC101" s="129"/>
      <c r="RQD101" s="129"/>
      <c r="RQE101" s="129"/>
      <c r="RQF101" s="129"/>
      <c r="RQG101" s="129"/>
      <c r="RQH101" s="129"/>
      <c r="RQI101" s="129"/>
      <c r="RQJ101" s="129"/>
      <c r="RQK101" s="129"/>
      <c r="RQL101" s="129"/>
      <c r="RQM101" s="129"/>
      <c r="RQN101" s="129"/>
      <c r="RQO101" s="129"/>
      <c r="RQP101" s="129"/>
      <c r="RQQ101" s="129"/>
      <c r="RQR101" s="129"/>
      <c r="RQS101" s="129"/>
      <c r="RQT101" s="129"/>
      <c r="RQU101" s="129"/>
      <c r="RQV101" s="129"/>
      <c r="RQW101" s="129"/>
      <c r="RQX101" s="129"/>
      <c r="RQY101" s="129"/>
      <c r="RQZ101" s="129"/>
      <c r="RRA101" s="129"/>
      <c r="RRB101" s="129"/>
      <c r="RRC101" s="129"/>
      <c r="RRD101" s="129"/>
      <c r="RRE101" s="129"/>
      <c r="RRF101" s="129"/>
      <c r="RRG101" s="129"/>
      <c r="RRH101" s="129"/>
      <c r="RRI101" s="129"/>
      <c r="RRJ101" s="129"/>
      <c r="RRK101" s="129"/>
      <c r="RRL101" s="129"/>
      <c r="RRM101" s="129"/>
      <c r="RRN101" s="129"/>
      <c r="RRO101" s="129"/>
      <c r="RRP101" s="129"/>
      <c r="RRQ101" s="129"/>
      <c r="RRR101" s="129"/>
      <c r="RRS101" s="129"/>
      <c r="RRT101" s="129"/>
      <c r="RRU101" s="129"/>
      <c r="RRV101" s="129"/>
      <c r="RRW101" s="129"/>
      <c r="RRX101" s="129"/>
      <c r="RRY101" s="129"/>
      <c r="RRZ101" s="129"/>
      <c r="RSA101" s="129"/>
      <c r="RSB101" s="129"/>
      <c r="RSC101" s="129"/>
      <c r="RSD101" s="129"/>
      <c r="RSE101" s="129"/>
      <c r="RSF101" s="129"/>
      <c r="RSG101" s="129"/>
      <c r="RSH101" s="129"/>
      <c r="RSI101" s="129"/>
      <c r="RSJ101" s="129"/>
      <c r="RSK101" s="129"/>
      <c r="RSL101" s="129"/>
      <c r="RSM101" s="129"/>
      <c r="RSN101" s="129"/>
      <c r="RSO101" s="129"/>
      <c r="RSP101" s="129"/>
      <c r="RSQ101" s="129"/>
      <c r="RSR101" s="129"/>
      <c r="RSS101" s="129"/>
      <c r="RST101" s="129"/>
      <c r="RSU101" s="129"/>
      <c r="RSV101" s="129"/>
      <c r="RSW101" s="129"/>
      <c r="RSX101" s="129"/>
      <c r="RSY101" s="129"/>
      <c r="RSZ101" s="129"/>
      <c r="RTA101" s="129"/>
      <c r="RTB101" s="129"/>
      <c r="RTC101" s="129"/>
      <c r="RTD101" s="129"/>
      <c r="RTE101" s="129"/>
      <c r="RTF101" s="129"/>
      <c r="RTG101" s="129"/>
      <c r="RTH101" s="129"/>
      <c r="RTI101" s="129"/>
      <c r="RTJ101" s="129"/>
      <c r="RTK101" s="129"/>
      <c r="RTL101" s="129"/>
      <c r="RTM101" s="129"/>
      <c r="RTN101" s="129"/>
      <c r="RTO101" s="129"/>
      <c r="RTP101" s="129"/>
      <c r="RTQ101" s="129"/>
      <c r="RTR101" s="129"/>
      <c r="RTS101" s="129"/>
      <c r="RTT101" s="129"/>
      <c r="RTU101" s="129"/>
      <c r="RTV101" s="129"/>
      <c r="RTW101" s="129"/>
      <c r="RTX101" s="129"/>
      <c r="RTY101" s="129"/>
      <c r="RTZ101" s="129"/>
      <c r="RUA101" s="129"/>
      <c r="RUB101" s="129"/>
      <c r="RUC101" s="129"/>
      <c r="RUD101" s="129"/>
      <c r="RUE101" s="129"/>
      <c r="RUF101" s="129"/>
      <c r="RUG101" s="129"/>
      <c r="RUH101" s="129"/>
      <c r="RUI101" s="129"/>
      <c r="RUJ101" s="129"/>
      <c r="RUK101" s="129"/>
      <c r="RUL101" s="129"/>
      <c r="RUM101" s="129"/>
      <c r="RUN101" s="129"/>
      <c r="RUO101" s="129"/>
      <c r="RUP101" s="129"/>
      <c r="RUQ101" s="129"/>
      <c r="RUR101" s="129"/>
      <c r="RUS101" s="129"/>
      <c r="RUT101" s="129"/>
      <c r="RUU101" s="129"/>
      <c r="RUV101" s="129"/>
      <c r="RUW101" s="129"/>
      <c r="RUX101" s="129"/>
      <c r="RUY101" s="129"/>
      <c r="RUZ101" s="129"/>
      <c r="RVA101" s="129"/>
      <c r="RVB101" s="129"/>
      <c r="RVC101" s="129"/>
      <c r="RVD101" s="129"/>
      <c r="RVE101" s="129"/>
      <c r="RVF101" s="129"/>
      <c r="RVG101" s="129"/>
      <c r="RVH101" s="129"/>
      <c r="RVI101" s="129"/>
      <c r="RVJ101" s="129"/>
      <c r="RVK101" s="129"/>
      <c r="RVL101" s="129"/>
      <c r="RVM101" s="129"/>
      <c r="RVN101" s="129"/>
      <c r="RVO101" s="129"/>
      <c r="RVP101" s="129"/>
      <c r="RVQ101" s="129"/>
      <c r="RVR101" s="129"/>
      <c r="RVS101" s="129"/>
      <c r="RVT101" s="129"/>
      <c r="RVU101" s="129"/>
      <c r="RVV101" s="129"/>
      <c r="RVW101" s="129"/>
      <c r="RVX101" s="129"/>
      <c r="RVY101" s="129"/>
      <c r="RVZ101" s="129"/>
      <c r="RWA101" s="129"/>
      <c r="RWB101" s="129"/>
      <c r="RWC101" s="129"/>
      <c r="RWD101" s="129"/>
      <c r="RWE101" s="129"/>
      <c r="RWF101" s="129"/>
      <c r="RWG101" s="129"/>
      <c r="RWH101" s="129"/>
      <c r="RWI101" s="129"/>
      <c r="RWJ101" s="129"/>
      <c r="RWK101" s="129"/>
      <c r="RWL101" s="129"/>
      <c r="RWM101" s="129"/>
      <c r="RWN101" s="129"/>
      <c r="RWO101" s="129"/>
      <c r="RWP101" s="129"/>
      <c r="RWQ101" s="129"/>
      <c r="RWR101" s="129"/>
      <c r="RWS101" s="129"/>
      <c r="RWT101" s="129"/>
      <c r="RWU101" s="129"/>
      <c r="RWV101" s="129"/>
      <c r="RWW101" s="129"/>
      <c r="RWX101" s="129"/>
      <c r="RWY101" s="129"/>
      <c r="RWZ101" s="129"/>
      <c r="RXA101" s="129"/>
      <c r="RXB101" s="129"/>
      <c r="RXC101" s="129"/>
      <c r="RXD101" s="129"/>
      <c r="RXE101" s="129"/>
      <c r="RXF101" s="129"/>
      <c r="RXG101" s="129"/>
      <c r="RXH101" s="129"/>
      <c r="RXI101" s="129"/>
      <c r="RXJ101" s="129"/>
      <c r="RXK101" s="129"/>
      <c r="RXL101" s="129"/>
      <c r="RXM101" s="129"/>
      <c r="RXN101" s="129"/>
      <c r="RXO101" s="129"/>
      <c r="RXP101" s="129"/>
      <c r="RXQ101" s="129"/>
      <c r="RXR101" s="129"/>
      <c r="RXS101" s="129"/>
      <c r="RXT101" s="129"/>
      <c r="RXU101" s="129"/>
      <c r="RXV101" s="129"/>
      <c r="RXW101" s="129"/>
      <c r="RXX101" s="129"/>
      <c r="RXY101" s="129"/>
      <c r="RXZ101" s="129"/>
      <c r="RYA101" s="129"/>
      <c r="RYB101" s="129"/>
      <c r="RYC101" s="129"/>
      <c r="RYD101" s="129"/>
      <c r="RYE101" s="129"/>
      <c r="RYF101" s="129"/>
      <c r="RYG101" s="129"/>
      <c r="RYH101" s="129"/>
      <c r="RYI101" s="129"/>
      <c r="RYJ101" s="129"/>
      <c r="RYK101" s="129"/>
      <c r="RYL101" s="129"/>
      <c r="RYM101" s="129"/>
      <c r="RYN101" s="129"/>
      <c r="RYO101" s="129"/>
      <c r="RYP101" s="129"/>
      <c r="RYQ101" s="129"/>
      <c r="RYR101" s="129"/>
      <c r="RYS101" s="129"/>
      <c r="RYT101" s="129"/>
      <c r="RYU101" s="129"/>
      <c r="RYV101" s="129"/>
      <c r="RYW101" s="129"/>
      <c r="RYX101" s="129"/>
      <c r="RYY101" s="129"/>
      <c r="RYZ101" s="129"/>
      <c r="RZA101" s="129"/>
      <c r="RZB101" s="129"/>
      <c r="RZC101" s="129"/>
      <c r="RZD101" s="129"/>
      <c r="RZE101" s="129"/>
      <c r="RZF101" s="129"/>
      <c r="RZG101" s="129"/>
      <c r="RZH101" s="129"/>
      <c r="RZI101" s="129"/>
      <c r="RZJ101" s="129"/>
      <c r="RZK101" s="129"/>
      <c r="RZL101" s="129"/>
      <c r="RZM101" s="129"/>
      <c r="RZN101" s="129"/>
      <c r="RZO101" s="129"/>
      <c r="RZP101" s="129"/>
      <c r="RZQ101" s="129"/>
      <c r="RZR101" s="129"/>
      <c r="RZS101" s="129"/>
      <c r="RZT101" s="129"/>
      <c r="RZU101" s="129"/>
      <c r="RZV101" s="129"/>
      <c r="RZW101" s="129"/>
      <c r="RZX101" s="129"/>
      <c r="RZY101" s="129"/>
      <c r="RZZ101" s="129"/>
      <c r="SAA101" s="129"/>
      <c r="SAB101" s="129"/>
      <c r="SAC101" s="129"/>
      <c r="SAD101" s="129"/>
      <c r="SAE101" s="129"/>
      <c r="SAF101" s="129"/>
      <c r="SAG101" s="129"/>
      <c r="SAH101" s="129"/>
      <c r="SAI101" s="129"/>
      <c r="SAJ101" s="129"/>
      <c r="SAK101" s="129"/>
      <c r="SAL101" s="129"/>
      <c r="SAM101" s="129"/>
      <c r="SAN101" s="129"/>
      <c r="SAO101" s="129"/>
      <c r="SAP101" s="129"/>
      <c r="SAQ101" s="129"/>
      <c r="SAR101" s="129"/>
      <c r="SAS101" s="129"/>
      <c r="SAT101" s="129"/>
      <c r="SAU101" s="129"/>
      <c r="SAV101" s="129"/>
      <c r="SAW101" s="129"/>
      <c r="SAX101" s="129"/>
      <c r="SAY101" s="129"/>
      <c r="SAZ101" s="129"/>
      <c r="SBA101" s="129"/>
      <c r="SBB101" s="129"/>
      <c r="SBC101" s="129"/>
      <c r="SBD101" s="129"/>
      <c r="SBE101" s="129"/>
      <c r="SBF101" s="129"/>
      <c r="SBG101" s="129"/>
      <c r="SBH101" s="129"/>
      <c r="SBI101" s="129"/>
      <c r="SBJ101" s="129"/>
      <c r="SBK101" s="129"/>
      <c r="SBL101" s="129"/>
      <c r="SBM101" s="129"/>
      <c r="SBN101" s="129"/>
      <c r="SBO101" s="129"/>
      <c r="SBP101" s="129"/>
      <c r="SBQ101" s="129"/>
      <c r="SBR101" s="129"/>
      <c r="SBS101" s="129"/>
      <c r="SBT101" s="129"/>
      <c r="SBU101" s="129"/>
      <c r="SBV101" s="129"/>
      <c r="SBW101" s="129"/>
      <c r="SBX101" s="129"/>
      <c r="SBY101" s="129"/>
      <c r="SBZ101" s="129"/>
      <c r="SCA101" s="129"/>
      <c r="SCB101" s="129"/>
      <c r="SCC101" s="129"/>
      <c r="SCD101" s="129"/>
      <c r="SCE101" s="129"/>
      <c r="SCF101" s="129"/>
      <c r="SCG101" s="129"/>
      <c r="SCH101" s="129"/>
      <c r="SCI101" s="129"/>
      <c r="SCJ101" s="129"/>
      <c r="SCK101" s="129"/>
      <c r="SCL101" s="129"/>
      <c r="SCM101" s="129"/>
      <c r="SCN101" s="129"/>
      <c r="SCO101" s="129"/>
      <c r="SCP101" s="129"/>
      <c r="SCQ101" s="129"/>
      <c r="SCR101" s="129"/>
      <c r="SCS101" s="129"/>
      <c r="SCT101" s="129"/>
      <c r="SCU101" s="129"/>
      <c r="SCV101" s="129"/>
      <c r="SCW101" s="129"/>
      <c r="SCX101" s="129"/>
      <c r="SCY101" s="129"/>
      <c r="SCZ101" s="129"/>
      <c r="SDA101" s="129"/>
      <c r="SDB101" s="129"/>
      <c r="SDC101" s="129"/>
      <c r="SDD101" s="129"/>
      <c r="SDE101" s="129"/>
      <c r="SDF101" s="129"/>
      <c r="SDG101" s="129"/>
      <c r="SDH101" s="129"/>
      <c r="SDI101" s="129"/>
      <c r="SDJ101" s="129"/>
      <c r="SDK101" s="129"/>
      <c r="SDL101" s="129"/>
      <c r="SDM101" s="129"/>
      <c r="SDN101" s="129"/>
      <c r="SDO101" s="129"/>
      <c r="SDP101" s="129"/>
      <c r="SDQ101" s="129"/>
      <c r="SDR101" s="129"/>
      <c r="SDS101" s="129"/>
      <c r="SDT101" s="129"/>
      <c r="SDU101" s="129"/>
      <c r="SDV101" s="129"/>
      <c r="SDW101" s="129"/>
      <c r="SDX101" s="129"/>
      <c r="SDY101" s="129"/>
      <c r="SDZ101" s="129"/>
      <c r="SEA101" s="129"/>
      <c r="SEB101" s="129"/>
      <c r="SEC101" s="129"/>
      <c r="SED101" s="129"/>
      <c r="SEE101" s="129"/>
      <c r="SEF101" s="129"/>
      <c r="SEG101" s="129"/>
      <c r="SEH101" s="129"/>
      <c r="SEI101" s="129"/>
      <c r="SEJ101" s="129"/>
      <c r="SEK101" s="129"/>
      <c r="SEL101" s="129"/>
      <c r="SEM101" s="129"/>
      <c r="SEN101" s="129"/>
      <c r="SEO101" s="129"/>
      <c r="SEP101" s="129"/>
      <c r="SEQ101" s="129"/>
      <c r="SER101" s="129"/>
      <c r="SES101" s="129"/>
      <c r="SET101" s="129"/>
      <c r="SEU101" s="129"/>
      <c r="SEV101" s="129"/>
      <c r="SEW101" s="129"/>
      <c r="SEX101" s="129"/>
      <c r="SEY101" s="129"/>
      <c r="SEZ101" s="129"/>
      <c r="SFA101" s="129"/>
      <c r="SFB101" s="129"/>
      <c r="SFC101" s="129"/>
      <c r="SFD101" s="129"/>
      <c r="SFE101" s="129"/>
      <c r="SFF101" s="129"/>
      <c r="SFG101" s="129"/>
      <c r="SFH101" s="129"/>
      <c r="SFI101" s="129"/>
      <c r="SFJ101" s="129"/>
      <c r="SFK101" s="129"/>
      <c r="SFL101" s="129"/>
      <c r="SFM101" s="129"/>
      <c r="SFN101" s="129"/>
      <c r="SFO101" s="129"/>
      <c r="SFP101" s="129"/>
      <c r="SFQ101" s="129"/>
      <c r="SFR101" s="129"/>
      <c r="SFS101" s="129"/>
      <c r="SFT101" s="129"/>
      <c r="SFU101" s="129"/>
      <c r="SFV101" s="129"/>
      <c r="SFW101" s="129"/>
      <c r="SFX101" s="129"/>
      <c r="SFY101" s="129"/>
      <c r="SFZ101" s="129"/>
      <c r="SGA101" s="129"/>
      <c r="SGB101" s="129"/>
      <c r="SGC101" s="129"/>
      <c r="SGD101" s="129"/>
      <c r="SGE101" s="129"/>
      <c r="SGF101" s="129"/>
      <c r="SGG101" s="129"/>
      <c r="SGH101" s="129"/>
      <c r="SGI101" s="129"/>
      <c r="SGJ101" s="129"/>
      <c r="SGK101" s="129"/>
      <c r="SGL101" s="129"/>
      <c r="SGM101" s="129"/>
      <c r="SGN101" s="129"/>
      <c r="SGO101" s="129"/>
      <c r="SGP101" s="129"/>
      <c r="SGQ101" s="129"/>
      <c r="SGR101" s="129"/>
      <c r="SGS101" s="129"/>
      <c r="SGT101" s="129"/>
      <c r="SGU101" s="129"/>
      <c r="SGV101" s="129"/>
      <c r="SGW101" s="129"/>
      <c r="SGX101" s="129"/>
      <c r="SGY101" s="129"/>
      <c r="SGZ101" s="129"/>
      <c r="SHA101" s="129"/>
      <c r="SHB101" s="129"/>
      <c r="SHC101" s="129"/>
      <c r="SHD101" s="129"/>
      <c r="SHE101" s="129"/>
      <c r="SHF101" s="129"/>
      <c r="SHG101" s="129"/>
      <c r="SHH101" s="129"/>
      <c r="SHI101" s="129"/>
      <c r="SHJ101" s="129"/>
      <c r="SHK101" s="129"/>
      <c r="SHL101" s="129"/>
      <c r="SHM101" s="129"/>
      <c r="SHN101" s="129"/>
      <c r="SHO101" s="129"/>
      <c r="SHP101" s="129"/>
      <c r="SHQ101" s="129"/>
      <c r="SHR101" s="129"/>
      <c r="SHS101" s="129"/>
      <c r="SHT101" s="129"/>
      <c r="SHU101" s="129"/>
      <c r="SHV101" s="129"/>
      <c r="SHW101" s="129"/>
      <c r="SHX101" s="129"/>
      <c r="SHY101" s="129"/>
      <c r="SHZ101" s="129"/>
      <c r="SIA101" s="129"/>
      <c r="SIB101" s="129"/>
      <c r="SIC101" s="129"/>
      <c r="SID101" s="129"/>
      <c r="SIE101" s="129"/>
      <c r="SIF101" s="129"/>
      <c r="SIG101" s="129"/>
      <c r="SIH101" s="129"/>
      <c r="SII101" s="129"/>
      <c r="SIJ101" s="129"/>
      <c r="SIK101" s="129"/>
      <c r="SIL101" s="129"/>
      <c r="SIM101" s="129"/>
      <c r="SIN101" s="129"/>
      <c r="SIO101" s="129"/>
      <c r="SIP101" s="129"/>
      <c r="SIQ101" s="129"/>
      <c r="SIR101" s="129"/>
      <c r="SIS101" s="129"/>
      <c r="SIT101" s="129"/>
      <c r="SIU101" s="129"/>
      <c r="SIV101" s="129"/>
      <c r="SIW101" s="129"/>
      <c r="SIX101" s="129"/>
      <c r="SIY101" s="129"/>
      <c r="SIZ101" s="129"/>
      <c r="SJA101" s="129"/>
      <c r="SJB101" s="129"/>
      <c r="SJC101" s="129"/>
      <c r="SJD101" s="129"/>
      <c r="SJE101" s="129"/>
      <c r="SJF101" s="129"/>
      <c r="SJG101" s="129"/>
      <c r="SJH101" s="129"/>
      <c r="SJI101" s="129"/>
      <c r="SJJ101" s="129"/>
      <c r="SJK101" s="129"/>
      <c r="SJL101" s="129"/>
      <c r="SJM101" s="129"/>
      <c r="SJN101" s="129"/>
      <c r="SJO101" s="129"/>
      <c r="SJP101" s="129"/>
      <c r="SJQ101" s="129"/>
      <c r="SJR101" s="129"/>
      <c r="SJS101" s="129"/>
      <c r="SJT101" s="129"/>
      <c r="SJU101" s="129"/>
      <c r="SJV101" s="129"/>
      <c r="SJW101" s="129"/>
      <c r="SJX101" s="129"/>
      <c r="SJY101" s="129"/>
      <c r="SJZ101" s="129"/>
      <c r="SKA101" s="129"/>
      <c r="SKB101" s="129"/>
      <c r="SKC101" s="129"/>
      <c r="SKD101" s="129"/>
      <c r="SKE101" s="129"/>
      <c r="SKF101" s="129"/>
      <c r="SKG101" s="129"/>
      <c r="SKH101" s="129"/>
      <c r="SKI101" s="129"/>
      <c r="SKJ101" s="129"/>
      <c r="SKK101" s="129"/>
      <c r="SKL101" s="129"/>
      <c r="SKM101" s="129"/>
      <c r="SKN101" s="129"/>
      <c r="SKO101" s="129"/>
      <c r="SKP101" s="129"/>
      <c r="SKQ101" s="129"/>
      <c r="SKR101" s="129"/>
      <c r="SKS101" s="129"/>
      <c r="SKT101" s="129"/>
      <c r="SKU101" s="129"/>
      <c r="SKV101" s="129"/>
      <c r="SKW101" s="129"/>
      <c r="SKX101" s="129"/>
      <c r="SKY101" s="129"/>
      <c r="SKZ101" s="129"/>
      <c r="SLA101" s="129"/>
      <c r="SLB101" s="129"/>
      <c r="SLC101" s="129"/>
      <c r="SLD101" s="129"/>
      <c r="SLE101" s="129"/>
      <c r="SLF101" s="129"/>
      <c r="SLG101" s="129"/>
      <c r="SLH101" s="129"/>
      <c r="SLI101" s="129"/>
      <c r="SLJ101" s="129"/>
      <c r="SLK101" s="129"/>
      <c r="SLL101" s="129"/>
      <c r="SLM101" s="129"/>
      <c r="SLN101" s="129"/>
      <c r="SLO101" s="129"/>
      <c r="SLP101" s="129"/>
      <c r="SLQ101" s="129"/>
      <c r="SLR101" s="129"/>
      <c r="SLS101" s="129"/>
      <c r="SLT101" s="129"/>
      <c r="SLU101" s="129"/>
      <c r="SLV101" s="129"/>
      <c r="SLW101" s="129"/>
      <c r="SLX101" s="129"/>
      <c r="SLY101" s="129"/>
      <c r="SLZ101" s="129"/>
      <c r="SMA101" s="129"/>
      <c r="SMB101" s="129"/>
      <c r="SMC101" s="129"/>
      <c r="SMD101" s="129"/>
      <c r="SME101" s="129"/>
      <c r="SMF101" s="129"/>
      <c r="SMG101" s="129"/>
      <c r="SMH101" s="129"/>
      <c r="SMI101" s="129"/>
      <c r="SMJ101" s="129"/>
      <c r="SMK101" s="129"/>
      <c r="SML101" s="129"/>
      <c r="SMM101" s="129"/>
      <c r="SMN101" s="129"/>
      <c r="SMO101" s="129"/>
      <c r="SMP101" s="129"/>
      <c r="SMQ101" s="129"/>
      <c r="SMR101" s="129"/>
      <c r="SMS101" s="129"/>
      <c r="SMT101" s="129"/>
      <c r="SMU101" s="129"/>
      <c r="SMV101" s="129"/>
      <c r="SMW101" s="129"/>
      <c r="SMX101" s="129"/>
      <c r="SMY101" s="129"/>
      <c r="SMZ101" s="129"/>
      <c r="SNA101" s="129"/>
      <c r="SNB101" s="129"/>
      <c r="SNC101" s="129"/>
      <c r="SND101" s="129"/>
      <c r="SNE101" s="129"/>
      <c r="SNF101" s="129"/>
      <c r="SNG101" s="129"/>
      <c r="SNH101" s="129"/>
      <c r="SNI101" s="129"/>
      <c r="SNJ101" s="129"/>
      <c r="SNK101" s="129"/>
      <c r="SNL101" s="129"/>
      <c r="SNM101" s="129"/>
      <c r="SNN101" s="129"/>
      <c r="SNO101" s="129"/>
      <c r="SNP101" s="129"/>
      <c r="SNQ101" s="129"/>
      <c r="SNR101" s="129"/>
      <c r="SNS101" s="129"/>
      <c r="SNT101" s="129"/>
      <c r="SNU101" s="129"/>
      <c r="SNV101" s="129"/>
      <c r="SNW101" s="129"/>
      <c r="SNX101" s="129"/>
      <c r="SNY101" s="129"/>
      <c r="SNZ101" s="129"/>
      <c r="SOA101" s="129"/>
      <c r="SOB101" s="129"/>
      <c r="SOC101" s="129"/>
      <c r="SOD101" s="129"/>
      <c r="SOE101" s="129"/>
      <c r="SOF101" s="129"/>
      <c r="SOG101" s="129"/>
      <c r="SOH101" s="129"/>
      <c r="SOI101" s="129"/>
      <c r="SOJ101" s="129"/>
      <c r="SOK101" s="129"/>
      <c r="SOL101" s="129"/>
      <c r="SOM101" s="129"/>
      <c r="SON101" s="129"/>
      <c r="SOO101" s="129"/>
      <c r="SOP101" s="129"/>
      <c r="SOQ101" s="129"/>
      <c r="SOR101" s="129"/>
      <c r="SOS101" s="129"/>
      <c r="SOT101" s="129"/>
      <c r="SOU101" s="129"/>
      <c r="SOV101" s="129"/>
      <c r="SOW101" s="129"/>
      <c r="SOX101" s="129"/>
      <c r="SOY101" s="129"/>
      <c r="SOZ101" s="129"/>
      <c r="SPA101" s="129"/>
      <c r="SPB101" s="129"/>
      <c r="SPC101" s="129"/>
      <c r="SPD101" s="129"/>
      <c r="SPE101" s="129"/>
      <c r="SPF101" s="129"/>
      <c r="SPG101" s="129"/>
      <c r="SPH101" s="129"/>
      <c r="SPI101" s="129"/>
      <c r="SPJ101" s="129"/>
      <c r="SPK101" s="129"/>
      <c r="SPL101" s="129"/>
      <c r="SPM101" s="129"/>
      <c r="SPN101" s="129"/>
      <c r="SPO101" s="129"/>
      <c r="SPP101" s="129"/>
      <c r="SPQ101" s="129"/>
      <c r="SPR101" s="129"/>
      <c r="SPS101" s="129"/>
      <c r="SPT101" s="129"/>
      <c r="SPU101" s="129"/>
      <c r="SPV101" s="129"/>
      <c r="SPW101" s="129"/>
      <c r="SPX101" s="129"/>
      <c r="SPY101" s="129"/>
      <c r="SPZ101" s="129"/>
      <c r="SQA101" s="129"/>
      <c r="SQB101" s="129"/>
      <c r="SQC101" s="129"/>
      <c r="SQD101" s="129"/>
      <c r="SQE101" s="129"/>
      <c r="SQF101" s="129"/>
      <c r="SQG101" s="129"/>
      <c r="SQH101" s="129"/>
      <c r="SQI101" s="129"/>
      <c r="SQJ101" s="129"/>
      <c r="SQK101" s="129"/>
      <c r="SQL101" s="129"/>
      <c r="SQM101" s="129"/>
      <c r="SQN101" s="129"/>
      <c r="SQO101" s="129"/>
      <c r="SQP101" s="129"/>
      <c r="SQQ101" s="129"/>
      <c r="SQR101" s="129"/>
      <c r="SQS101" s="129"/>
      <c r="SQT101" s="129"/>
      <c r="SQU101" s="129"/>
      <c r="SQV101" s="129"/>
      <c r="SQW101" s="129"/>
      <c r="SQX101" s="129"/>
      <c r="SQY101" s="129"/>
      <c r="SQZ101" s="129"/>
      <c r="SRA101" s="129"/>
      <c r="SRB101" s="129"/>
      <c r="SRC101" s="129"/>
      <c r="SRD101" s="129"/>
      <c r="SRE101" s="129"/>
      <c r="SRF101" s="129"/>
      <c r="SRG101" s="129"/>
      <c r="SRH101" s="129"/>
      <c r="SRI101" s="129"/>
      <c r="SRJ101" s="129"/>
      <c r="SRK101" s="129"/>
      <c r="SRL101" s="129"/>
      <c r="SRM101" s="129"/>
      <c r="SRN101" s="129"/>
      <c r="SRO101" s="129"/>
      <c r="SRP101" s="129"/>
      <c r="SRQ101" s="129"/>
      <c r="SRR101" s="129"/>
      <c r="SRS101" s="129"/>
      <c r="SRT101" s="129"/>
      <c r="SRU101" s="129"/>
      <c r="SRV101" s="129"/>
      <c r="SRW101" s="129"/>
      <c r="SRX101" s="129"/>
      <c r="SRY101" s="129"/>
      <c r="SRZ101" s="129"/>
      <c r="SSA101" s="129"/>
      <c r="SSB101" s="129"/>
      <c r="SSC101" s="129"/>
      <c r="SSD101" s="129"/>
      <c r="SSE101" s="129"/>
      <c r="SSF101" s="129"/>
      <c r="SSG101" s="129"/>
      <c r="SSH101" s="129"/>
      <c r="SSI101" s="129"/>
      <c r="SSJ101" s="129"/>
      <c r="SSK101" s="129"/>
      <c r="SSL101" s="129"/>
      <c r="SSM101" s="129"/>
      <c r="SSN101" s="129"/>
      <c r="SSO101" s="129"/>
      <c r="SSP101" s="129"/>
      <c r="SSQ101" s="129"/>
      <c r="SSR101" s="129"/>
      <c r="SSS101" s="129"/>
      <c r="SST101" s="129"/>
      <c r="SSU101" s="129"/>
      <c r="SSV101" s="129"/>
      <c r="SSW101" s="129"/>
      <c r="SSX101" s="129"/>
      <c r="SSY101" s="129"/>
      <c r="SSZ101" s="129"/>
      <c r="STA101" s="129"/>
      <c r="STB101" s="129"/>
      <c r="STC101" s="129"/>
      <c r="STD101" s="129"/>
      <c r="STE101" s="129"/>
      <c r="STF101" s="129"/>
      <c r="STG101" s="129"/>
      <c r="STH101" s="129"/>
      <c r="STI101" s="129"/>
      <c r="STJ101" s="129"/>
      <c r="STK101" s="129"/>
      <c r="STL101" s="129"/>
      <c r="STM101" s="129"/>
      <c r="STN101" s="129"/>
      <c r="STO101" s="129"/>
      <c r="STP101" s="129"/>
      <c r="STQ101" s="129"/>
      <c r="STR101" s="129"/>
      <c r="STS101" s="129"/>
      <c r="STT101" s="129"/>
      <c r="STU101" s="129"/>
      <c r="STV101" s="129"/>
      <c r="STW101" s="129"/>
      <c r="STX101" s="129"/>
      <c r="STY101" s="129"/>
      <c r="STZ101" s="129"/>
      <c r="SUA101" s="129"/>
      <c r="SUB101" s="129"/>
      <c r="SUC101" s="129"/>
      <c r="SUD101" s="129"/>
      <c r="SUE101" s="129"/>
      <c r="SUF101" s="129"/>
      <c r="SUG101" s="129"/>
      <c r="SUH101" s="129"/>
      <c r="SUI101" s="129"/>
      <c r="SUJ101" s="129"/>
      <c r="SUK101" s="129"/>
      <c r="SUL101" s="129"/>
      <c r="SUM101" s="129"/>
      <c r="SUN101" s="129"/>
      <c r="SUO101" s="129"/>
      <c r="SUP101" s="129"/>
      <c r="SUQ101" s="129"/>
      <c r="SUR101" s="129"/>
      <c r="SUS101" s="129"/>
      <c r="SUT101" s="129"/>
      <c r="SUU101" s="129"/>
      <c r="SUV101" s="129"/>
      <c r="SUW101" s="129"/>
      <c r="SUX101" s="129"/>
      <c r="SUY101" s="129"/>
      <c r="SUZ101" s="129"/>
      <c r="SVA101" s="129"/>
      <c r="SVB101" s="129"/>
      <c r="SVC101" s="129"/>
      <c r="SVD101" s="129"/>
      <c r="SVE101" s="129"/>
      <c r="SVF101" s="129"/>
      <c r="SVG101" s="129"/>
      <c r="SVH101" s="129"/>
      <c r="SVI101" s="129"/>
      <c r="SVJ101" s="129"/>
      <c r="SVK101" s="129"/>
      <c r="SVL101" s="129"/>
      <c r="SVM101" s="129"/>
      <c r="SVN101" s="129"/>
      <c r="SVO101" s="129"/>
      <c r="SVP101" s="129"/>
      <c r="SVQ101" s="129"/>
      <c r="SVR101" s="129"/>
      <c r="SVS101" s="129"/>
      <c r="SVT101" s="129"/>
      <c r="SVU101" s="129"/>
      <c r="SVV101" s="129"/>
      <c r="SVW101" s="129"/>
      <c r="SVX101" s="129"/>
      <c r="SVY101" s="129"/>
      <c r="SVZ101" s="129"/>
      <c r="SWA101" s="129"/>
      <c r="SWB101" s="129"/>
      <c r="SWC101" s="129"/>
      <c r="SWD101" s="129"/>
      <c r="SWE101" s="129"/>
      <c r="SWF101" s="129"/>
      <c r="SWG101" s="129"/>
      <c r="SWH101" s="129"/>
      <c r="SWI101" s="129"/>
      <c r="SWJ101" s="129"/>
      <c r="SWK101" s="129"/>
      <c r="SWL101" s="129"/>
      <c r="SWM101" s="129"/>
      <c r="SWN101" s="129"/>
      <c r="SWO101" s="129"/>
      <c r="SWP101" s="129"/>
      <c r="SWQ101" s="129"/>
      <c r="SWR101" s="129"/>
      <c r="SWS101" s="129"/>
      <c r="SWT101" s="129"/>
      <c r="SWU101" s="129"/>
      <c r="SWV101" s="129"/>
      <c r="SWW101" s="129"/>
      <c r="SWX101" s="129"/>
      <c r="SWY101" s="129"/>
      <c r="SWZ101" s="129"/>
      <c r="SXA101" s="129"/>
      <c r="SXB101" s="129"/>
      <c r="SXC101" s="129"/>
      <c r="SXD101" s="129"/>
      <c r="SXE101" s="129"/>
      <c r="SXF101" s="129"/>
      <c r="SXG101" s="129"/>
      <c r="SXH101" s="129"/>
      <c r="SXI101" s="129"/>
      <c r="SXJ101" s="129"/>
      <c r="SXK101" s="129"/>
      <c r="SXL101" s="129"/>
      <c r="SXM101" s="129"/>
      <c r="SXN101" s="129"/>
      <c r="SXO101" s="129"/>
      <c r="SXP101" s="129"/>
      <c r="SXQ101" s="129"/>
      <c r="SXR101" s="129"/>
      <c r="SXS101" s="129"/>
      <c r="SXT101" s="129"/>
      <c r="SXU101" s="129"/>
      <c r="SXV101" s="129"/>
      <c r="SXW101" s="129"/>
      <c r="SXX101" s="129"/>
      <c r="SXY101" s="129"/>
      <c r="SXZ101" s="129"/>
      <c r="SYA101" s="129"/>
      <c r="SYB101" s="129"/>
      <c r="SYC101" s="129"/>
      <c r="SYD101" s="129"/>
      <c r="SYE101" s="129"/>
      <c r="SYF101" s="129"/>
      <c r="SYG101" s="129"/>
      <c r="SYH101" s="129"/>
      <c r="SYI101" s="129"/>
      <c r="SYJ101" s="129"/>
      <c r="SYK101" s="129"/>
      <c r="SYL101" s="129"/>
      <c r="SYM101" s="129"/>
      <c r="SYN101" s="129"/>
      <c r="SYO101" s="129"/>
      <c r="SYP101" s="129"/>
      <c r="SYQ101" s="129"/>
      <c r="SYR101" s="129"/>
      <c r="SYS101" s="129"/>
      <c r="SYT101" s="129"/>
      <c r="SYU101" s="129"/>
      <c r="SYV101" s="129"/>
      <c r="SYW101" s="129"/>
      <c r="SYX101" s="129"/>
      <c r="SYY101" s="129"/>
      <c r="SYZ101" s="129"/>
      <c r="SZA101" s="129"/>
      <c r="SZB101" s="129"/>
      <c r="SZC101" s="129"/>
      <c r="SZD101" s="129"/>
      <c r="SZE101" s="129"/>
      <c r="SZF101" s="129"/>
      <c r="SZG101" s="129"/>
      <c r="SZH101" s="129"/>
      <c r="SZI101" s="129"/>
      <c r="SZJ101" s="129"/>
      <c r="SZK101" s="129"/>
      <c r="SZL101" s="129"/>
      <c r="SZM101" s="129"/>
      <c r="SZN101" s="129"/>
      <c r="SZO101" s="129"/>
      <c r="SZP101" s="129"/>
      <c r="SZQ101" s="129"/>
      <c r="SZR101" s="129"/>
      <c r="SZS101" s="129"/>
      <c r="SZT101" s="129"/>
      <c r="SZU101" s="129"/>
      <c r="SZV101" s="129"/>
      <c r="SZW101" s="129"/>
      <c r="SZX101" s="129"/>
      <c r="SZY101" s="129"/>
      <c r="SZZ101" s="129"/>
      <c r="TAA101" s="129"/>
      <c r="TAB101" s="129"/>
      <c r="TAC101" s="129"/>
      <c r="TAD101" s="129"/>
      <c r="TAE101" s="129"/>
      <c r="TAF101" s="129"/>
      <c r="TAG101" s="129"/>
      <c r="TAH101" s="129"/>
      <c r="TAI101" s="129"/>
      <c r="TAJ101" s="129"/>
      <c r="TAK101" s="129"/>
      <c r="TAL101" s="129"/>
      <c r="TAM101" s="129"/>
      <c r="TAN101" s="129"/>
      <c r="TAO101" s="129"/>
      <c r="TAP101" s="129"/>
      <c r="TAQ101" s="129"/>
      <c r="TAR101" s="129"/>
      <c r="TAS101" s="129"/>
      <c r="TAT101" s="129"/>
      <c r="TAU101" s="129"/>
      <c r="TAV101" s="129"/>
      <c r="TAW101" s="129"/>
      <c r="TAX101" s="129"/>
      <c r="TAY101" s="129"/>
      <c r="TAZ101" s="129"/>
      <c r="TBA101" s="129"/>
      <c r="TBB101" s="129"/>
      <c r="TBC101" s="129"/>
      <c r="TBD101" s="129"/>
      <c r="TBE101" s="129"/>
      <c r="TBF101" s="129"/>
      <c r="TBG101" s="129"/>
      <c r="TBH101" s="129"/>
      <c r="TBI101" s="129"/>
      <c r="TBJ101" s="129"/>
      <c r="TBK101" s="129"/>
      <c r="TBL101" s="129"/>
      <c r="TBM101" s="129"/>
      <c r="TBN101" s="129"/>
      <c r="TBO101" s="129"/>
      <c r="TBP101" s="129"/>
      <c r="TBQ101" s="129"/>
      <c r="TBR101" s="129"/>
      <c r="TBS101" s="129"/>
      <c r="TBT101" s="129"/>
      <c r="TBU101" s="129"/>
      <c r="TBV101" s="129"/>
      <c r="TBW101" s="129"/>
      <c r="TBX101" s="129"/>
      <c r="TBY101" s="129"/>
      <c r="TBZ101" s="129"/>
      <c r="TCA101" s="129"/>
      <c r="TCB101" s="129"/>
      <c r="TCC101" s="129"/>
      <c r="TCD101" s="129"/>
      <c r="TCE101" s="129"/>
      <c r="TCF101" s="129"/>
      <c r="TCG101" s="129"/>
      <c r="TCH101" s="129"/>
      <c r="TCI101" s="129"/>
      <c r="TCJ101" s="129"/>
      <c r="TCK101" s="129"/>
      <c r="TCL101" s="129"/>
      <c r="TCM101" s="129"/>
      <c r="TCN101" s="129"/>
      <c r="TCO101" s="129"/>
      <c r="TCP101" s="129"/>
      <c r="TCQ101" s="129"/>
      <c r="TCR101" s="129"/>
      <c r="TCS101" s="129"/>
      <c r="TCT101" s="129"/>
      <c r="TCU101" s="129"/>
      <c r="TCV101" s="129"/>
      <c r="TCW101" s="129"/>
      <c r="TCX101" s="129"/>
      <c r="TCY101" s="129"/>
      <c r="TCZ101" s="129"/>
      <c r="TDA101" s="129"/>
      <c r="TDB101" s="129"/>
      <c r="TDC101" s="129"/>
      <c r="TDD101" s="129"/>
      <c r="TDE101" s="129"/>
      <c r="TDF101" s="129"/>
      <c r="TDG101" s="129"/>
      <c r="TDH101" s="129"/>
      <c r="TDI101" s="129"/>
      <c r="TDJ101" s="129"/>
      <c r="TDK101" s="129"/>
      <c r="TDL101" s="129"/>
      <c r="TDM101" s="129"/>
      <c r="TDN101" s="129"/>
      <c r="TDO101" s="129"/>
      <c r="TDP101" s="129"/>
      <c r="TDQ101" s="129"/>
      <c r="TDR101" s="129"/>
      <c r="TDS101" s="129"/>
      <c r="TDT101" s="129"/>
      <c r="TDU101" s="129"/>
      <c r="TDV101" s="129"/>
      <c r="TDW101" s="129"/>
      <c r="TDX101" s="129"/>
      <c r="TDY101" s="129"/>
      <c r="TDZ101" s="129"/>
      <c r="TEA101" s="129"/>
      <c r="TEB101" s="129"/>
      <c r="TEC101" s="129"/>
      <c r="TED101" s="129"/>
      <c r="TEE101" s="129"/>
      <c r="TEF101" s="129"/>
      <c r="TEG101" s="129"/>
      <c r="TEH101" s="129"/>
      <c r="TEI101" s="129"/>
      <c r="TEJ101" s="129"/>
      <c r="TEK101" s="129"/>
      <c r="TEL101" s="129"/>
      <c r="TEM101" s="129"/>
      <c r="TEN101" s="129"/>
      <c r="TEO101" s="129"/>
      <c r="TEP101" s="129"/>
      <c r="TEQ101" s="129"/>
      <c r="TER101" s="129"/>
      <c r="TES101" s="129"/>
      <c r="TET101" s="129"/>
      <c r="TEU101" s="129"/>
      <c r="TEV101" s="129"/>
      <c r="TEW101" s="129"/>
      <c r="TEX101" s="129"/>
      <c r="TEY101" s="129"/>
      <c r="TEZ101" s="129"/>
      <c r="TFA101" s="129"/>
      <c r="TFB101" s="129"/>
      <c r="TFC101" s="129"/>
      <c r="TFD101" s="129"/>
      <c r="TFE101" s="129"/>
      <c r="TFF101" s="129"/>
      <c r="TFG101" s="129"/>
      <c r="TFH101" s="129"/>
      <c r="TFI101" s="129"/>
      <c r="TFJ101" s="129"/>
      <c r="TFK101" s="129"/>
      <c r="TFL101" s="129"/>
      <c r="TFM101" s="129"/>
      <c r="TFN101" s="129"/>
      <c r="TFO101" s="129"/>
      <c r="TFP101" s="129"/>
      <c r="TFQ101" s="129"/>
      <c r="TFR101" s="129"/>
      <c r="TFS101" s="129"/>
      <c r="TFT101" s="129"/>
      <c r="TFU101" s="129"/>
      <c r="TFV101" s="129"/>
      <c r="TFW101" s="129"/>
      <c r="TFX101" s="129"/>
      <c r="TFY101" s="129"/>
      <c r="TFZ101" s="129"/>
      <c r="TGA101" s="129"/>
      <c r="TGB101" s="129"/>
      <c r="TGC101" s="129"/>
      <c r="TGD101" s="129"/>
      <c r="TGE101" s="129"/>
      <c r="TGF101" s="129"/>
      <c r="TGG101" s="129"/>
      <c r="TGH101" s="129"/>
      <c r="TGI101" s="129"/>
      <c r="TGJ101" s="129"/>
      <c r="TGK101" s="129"/>
      <c r="TGL101" s="129"/>
      <c r="TGM101" s="129"/>
      <c r="TGN101" s="129"/>
      <c r="TGO101" s="129"/>
      <c r="TGP101" s="129"/>
      <c r="TGQ101" s="129"/>
      <c r="TGR101" s="129"/>
      <c r="TGS101" s="129"/>
      <c r="TGT101" s="129"/>
      <c r="TGU101" s="129"/>
      <c r="TGV101" s="129"/>
      <c r="TGW101" s="129"/>
      <c r="TGX101" s="129"/>
      <c r="TGY101" s="129"/>
      <c r="TGZ101" s="129"/>
      <c r="THA101" s="129"/>
      <c r="THB101" s="129"/>
      <c r="THC101" s="129"/>
      <c r="THD101" s="129"/>
      <c r="THE101" s="129"/>
      <c r="THF101" s="129"/>
      <c r="THG101" s="129"/>
      <c r="THH101" s="129"/>
      <c r="THI101" s="129"/>
      <c r="THJ101" s="129"/>
      <c r="THK101" s="129"/>
      <c r="THL101" s="129"/>
      <c r="THM101" s="129"/>
      <c r="THN101" s="129"/>
      <c r="THO101" s="129"/>
      <c r="THP101" s="129"/>
      <c r="THQ101" s="129"/>
      <c r="THR101" s="129"/>
      <c r="THS101" s="129"/>
      <c r="THT101" s="129"/>
      <c r="THU101" s="129"/>
      <c r="THV101" s="129"/>
      <c r="THW101" s="129"/>
      <c r="THX101" s="129"/>
      <c r="THY101" s="129"/>
      <c r="THZ101" s="129"/>
      <c r="TIA101" s="129"/>
      <c r="TIB101" s="129"/>
      <c r="TIC101" s="129"/>
      <c r="TID101" s="129"/>
      <c r="TIE101" s="129"/>
      <c r="TIF101" s="129"/>
      <c r="TIG101" s="129"/>
      <c r="TIH101" s="129"/>
      <c r="TII101" s="129"/>
      <c r="TIJ101" s="129"/>
      <c r="TIK101" s="129"/>
      <c r="TIL101" s="129"/>
      <c r="TIM101" s="129"/>
      <c r="TIN101" s="129"/>
      <c r="TIO101" s="129"/>
      <c r="TIP101" s="129"/>
      <c r="TIQ101" s="129"/>
      <c r="TIR101" s="129"/>
      <c r="TIS101" s="129"/>
      <c r="TIT101" s="129"/>
      <c r="TIU101" s="129"/>
      <c r="TIV101" s="129"/>
      <c r="TIW101" s="129"/>
      <c r="TIX101" s="129"/>
      <c r="TIY101" s="129"/>
      <c r="TIZ101" s="129"/>
      <c r="TJA101" s="129"/>
      <c r="TJB101" s="129"/>
      <c r="TJC101" s="129"/>
      <c r="TJD101" s="129"/>
      <c r="TJE101" s="129"/>
      <c r="TJF101" s="129"/>
      <c r="TJG101" s="129"/>
      <c r="TJH101" s="129"/>
      <c r="TJI101" s="129"/>
      <c r="TJJ101" s="129"/>
      <c r="TJK101" s="129"/>
      <c r="TJL101" s="129"/>
      <c r="TJM101" s="129"/>
      <c r="TJN101" s="129"/>
      <c r="TJO101" s="129"/>
      <c r="TJP101" s="129"/>
      <c r="TJQ101" s="129"/>
      <c r="TJR101" s="129"/>
      <c r="TJS101" s="129"/>
      <c r="TJT101" s="129"/>
      <c r="TJU101" s="129"/>
      <c r="TJV101" s="129"/>
      <c r="TJW101" s="129"/>
      <c r="TJX101" s="129"/>
      <c r="TJY101" s="129"/>
      <c r="TJZ101" s="129"/>
      <c r="TKA101" s="129"/>
      <c r="TKB101" s="129"/>
      <c r="TKC101" s="129"/>
      <c r="TKD101" s="129"/>
      <c r="TKE101" s="129"/>
      <c r="TKF101" s="129"/>
      <c r="TKG101" s="129"/>
      <c r="TKH101" s="129"/>
      <c r="TKI101" s="129"/>
      <c r="TKJ101" s="129"/>
      <c r="TKK101" s="129"/>
      <c r="TKL101" s="129"/>
      <c r="TKM101" s="129"/>
      <c r="TKN101" s="129"/>
      <c r="TKO101" s="129"/>
      <c r="TKP101" s="129"/>
      <c r="TKQ101" s="129"/>
      <c r="TKR101" s="129"/>
      <c r="TKS101" s="129"/>
      <c r="TKT101" s="129"/>
      <c r="TKU101" s="129"/>
      <c r="TKV101" s="129"/>
      <c r="TKW101" s="129"/>
      <c r="TKX101" s="129"/>
      <c r="TKY101" s="129"/>
      <c r="TKZ101" s="129"/>
      <c r="TLA101" s="129"/>
      <c r="TLB101" s="129"/>
      <c r="TLC101" s="129"/>
      <c r="TLD101" s="129"/>
      <c r="TLE101" s="129"/>
      <c r="TLF101" s="129"/>
      <c r="TLG101" s="129"/>
      <c r="TLH101" s="129"/>
      <c r="TLI101" s="129"/>
      <c r="TLJ101" s="129"/>
      <c r="TLK101" s="129"/>
      <c r="TLL101" s="129"/>
      <c r="TLM101" s="129"/>
      <c r="TLN101" s="129"/>
      <c r="TLO101" s="129"/>
      <c r="TLP101" s="129"/>
      <c r="TLQ101" s="129"/>
      <c r="TLR101" s="129"/>
      <c r="TLS101" s="129"/>
      <c r="TLT101" s="129"/>
      <c r="TLU101" s="129"/>
      <c r="TLV101" s="129"/>
      <c r="TLW101" s="129"/>
      <c r="TLX101" s="129"/>
      <c r="TLY101" s="129"/>
      <c r="TLZ101" s="129"/>
      <c r="TMA101" s="129"/>
      <c r="TMB101" s="129"/>
      <c r="TMC101" s="129"/>
      <c r="TMD101" s="129"/>
      <c r="TME101" s="129"/>
      <c r="TMF101" s="129"/>
      <c r="TMG101" s="129"/>
      <c r="TMH101" s="129"/>
      <c r="TMI101" s="129"/>
      <c r="TMJ101" s="129"/>
      <c r="TMK101" s="129"/>
      <c r="TML101" s="129"/>
      <c r="TMM101" s="129"/>
      <c r="TMN101" s="129"/>
      <c r="TMO101" s="129"/>
      <c r="TMP101" s="129"/>
      <c r="TMQ101" s="129"/>
      <c r="TMR101" s="129"/>
      <c r="TMS101" s="129"/>
      <c r="TMT101" s="129"/>
      <c r="TMU101" s="129"/>
      <c r="TMV101" s="129"/>
      <c r="TMW101" s="129"/>
      <c r="TMX101" s="129"/>
      <c r="TMY101" s="129"/>
      <c r="TMZ101" s="129"/>
      <c r="TNA101" s="129"/>
      <c r="TNB101" s="129"/>
      <c r="TNC101" s="129"/>
      <c r="TND101" s="129"/>
      <c r="TNE101" s="129"/>
      <c r="TNF101" s="129"/>
      <c r="TNG101" s="129"/>
      <c r="TNH101" s="129"/>
      <c r="TNI101" s="129"/>
      <c r="TNJ101" s="129"/>
      <c r="TNK101" s="129"/>
      <c r="TNL101" s="129"/>
      <c r="TNM101" s="129"/>
      <c r="TNN101" s="129"/>
      <c r="TNO101" s="129"/>
      <c r="TNP101" s="129"/>
      <c r="TNQ101" s="129"/>
      <c r="TNR101" s="129"/>
      <c r="TNS101" s="129"/>
      <c r="TNT101" s="129"/>
      <c r="TNU101" s="129"/>
      <c r="TNV101" s="129"/>
      <c r="TNW101" s="129"/>
      <c r="TNX101" s="129"/>
      <c r="TNY101" s="129"/>
      <c r="TNZ101" s="129"/>
      <c r="TOA101" s="129"/>
      <c r="TOB101" s="129"/>
      <c r="TOC101" s="129"/>
      <c r="TOD101" s="129"/>
      <c r="TOE101" s="129"/>
      <c r="TOF101" s="129"/>
      <c r="TOG101" s="129"/>
      <c r="TOH101" s="129"/>
      <c r="TOI101" s="129"/>
      <c r="TOJ101" s="129"/>
      <c r="TOK101" s="129"/>
      <c r="TOL101" s="129"/>
      <c r="TOM101" s="129"/>
      <c r="TON101" s="129"/>
      <c r="TOO101" s="129"/>
      <c r="TOP101" s="129"/>
      <c r="TOQ101" s="129"/>
      <c r="TOR101" s="129"/>
      <c r="TOS101" s="129"/>
      <c r="TOT101" s="129"/>
      <c r="TOU101" s="129"/>
      <c r="TOV101" s="129"/>
      <c r="TOW101" s="129"/>
      <c r="TOX101" s="129"/>
      <c r="TOY101" s="129"/>
      <c r="TOZ101" s="129"/>
      <c r="TPA101" s="129"/>
      <c r="TPB101" s="129"/>
      <c r="TPC101" s="129"/>
      <c r="TPD101" s="129"/>
      <c r="TPE101" s="129"/>
      <c r="TPF101" s="129"/>
      <c r="TPG101" s="129"/>
      <c r="TPH101" s="129"/>
      <c r="TPI101" s="129"/>
      <c r="TPJ101" s="129"/>
      <c r="TPK101" s="129"/>
      <c r="TPL101" s="129"/>
      <c r="TPM101" s="129"/>
      <c r="TPN101" s="129"/>
      <c r="TPO101" s="129"/>
      <c r="TPP101" s="129"/>
      <c r="TPQ101" s="129"/>
      <c r="TPR101" s="129"/>
      <c r="TPS101" s="129"/>
      <c r="TPT101" s="129"/>
      <c r="TPU101" s="129"/>
      <c r="TPV101" s="129"/>
      <c r="TPW101" s="129"/>
      <c r="TPX101" s="129"/>
      <c r="TPY101" s="129"/>
      <c r="TPZ101" s="129"/>
      <c r="TQA101" s="129"/>
      <c r="TQB101" s="129"/>
      <c r="TQC101" s="129"/>
      <c r="TQD101" s="129"/>
      <c r="TQE101" s="129"/>
      <c r="TQF101" s="129"/>
      <c r="TQG101" s="129"/>
      <c r="TQH101" s="129"/>
      <c r="TQI101" s="129"/>
      <c r="TQJ101" s="129"/>
      <c r="TQK101" s="129"/>
      <c r="TQL101" s="129"/>
      <c r="TQM101" s="129"/>
      <c r="TQN101" s="129"/>
      <c r="TQO101" s="129"/>
      <c r="TQP101" s="129"/>
      <c r="TQQ101" s="129"/>
      <c r="TQR101" s="129"/>
      <c r="TQS101" s="129"/>
      <c r="TQT101" s="129"/>
      <c r="TQU101" s="129"/>
      <c r="TQV101" s="129"/>
      <c r="TQW101" s="129"/>
      <c r="TQX101" s="129"/>
      <c r="TQY101" s="129"/>
      <c r="TQZ101" s="129"/>
      <c r="TRA101" s="129"/>
      <c r="TRB101" s="129"/>
      <c r="TRC101" s="129"/>
      <c r="TRD101" s="129"/>
      <c r="TRE101" s="129"/>
      <c r="TRF101" s="129"/>
      <c r="TRG101" s="129"/>
      <c r="TRH101" s="129"/>
      <c r="TRI101" s="129"/>
      <c r="TRJ101" s="129"/>
      <c r="TRK101" s="129"/>
      <c r="TRL101" s="129"/>
      <c r="TRM101" s="129"/>
      <c r="TRN101" s="129"/>
      <c r="TRO101" s="129"/>
      <c r="TRP101" s="129"/>
      <c r="TRQ101" s="129"/>
      <c r="TRR101" s="129"/>
      <c r="TRS101" s="129"/>
      <c r="TRT101" s="129"/>
      <c r="TRU101" s="129"/>
      <c r="TRV101" s="129"/>
      <c r="TRW101" s="129"/>
      <c r="TRX101" s="129"/>
      <c r="TRY101" s="129"/>
      <c r="TRZ101" s="129"/>
      <c r="TSA101" s="129"/>
      <c r="TSB101" s="129"/>
      <c r="TSC101" s="129"/>
      <c r="TSD101" s="129"/>
      <c r="TSE101" s="129"/>
      <c r="TSF101" s="129"/>
      <c r="TSG101" s="129"/>
      <c r="TSH101" s="129"/>
      <c r="TSI101" s="129"/>
      <c r="TSJ101" s="129"/>
      <c r="TSK101" s="129"/>
      <c r="TSL101" s="129"/>
      <c r="TSM101" s="129"/>
      <c r="TSN101" s="129"/>
      <c r="TSO101" s="129"/>
      <c r="TSP101" s="129"/>
      <c r="TSQ101" s="129"/>
      <c r="TSR101" s="129"/>
      <c r="TSS101" s="129"/>
      <c r="TST101" s="129"/>
      <c r="TSU101" s="129"/>
      <c r="TSV101" s="129"/>
      <c r="TSW101" s="129"/>
      <c r="TSX101" s="129"/>
      <c r="TSY101" s="129"/>
      <c r="TSZ101" s="129"/>
      <c r="TTA101" s="129"/>
      <c r="TTB101" s="129"/>
      <c r="TTC101" s="129"/>
      <c r="TTD101" s="129"/>
      <c r="TTE101" s="129"/>
      <c r="TTF101" s="129"/>
      <c r="TTG101" s="129"/>
      <c r="TTH101" s="129"/>
      <c r="TTI101" s="129"/>
      <c r="TTJ101" s="129"/>
      <c r="TTK101" s="129"/>
      <c r="TTL101" s="129"/>
      <c r="TTM101" s="129"/>
      <c r="TTN101" s="129"/>
      <c r="TTO101" s="129"/>
      <c r="TTP101" s="129"/>
      <c r="TTQ101" s="129"/>
      <c r="TTR101" s="129"/>
      <c r="TTS101" s="129"/>
      <c r="TTT101" s="129"/>
      <c r="TTU101" s="129"/>
      <c r="TTV101" s="129"/>
      <c r="TTW101" s="129"/>
      <c r="TTX101" s="129"/>
      <c r="TTY101" s="129"/>
      <c r="TTZ101" s="129"/>
      <c r="TUA101" s="129"/>
      <c r="TUB101" s="129"/>
      <c r="TUC101" s="129"/>
      <c r="TUD101" s="129"/>
      <c r="TUE101" s="129"/>
      <c r="TUF101" s="129"/>
      <c r="TUG101" s="129"/>
      <c r="TUH101" s="129"/>
      <c r="TUI101" s="129"/>
      <c r="TUJ101" s="129"/>
      <c r="TUK101" s="129"/>
      <c r="TUL101" s="129"/>
      <c r="TUM101" s="129"/>
      <c r="TUN101" s="129"/>
      <c r="TUO101" s="129"/>
      <c r="TUP101" s="129"/>
      <c r="TUQ101" s="129"/>
      <c r="TUR101" s="129"/>
      <c r="TUS101" s="129"/>
      <c r="TUT101" s="129"/>
      <c r="TUU101" s="129"/>
      <c r="TUV101" s="129"/>
      <c r="TUW101" s="129"/>
      <c r="TUX101" s="129"/>
      <c r="TUY101" s="129"/>
      <c r="TUZ101" s="129"/>
      <c r="TVA101" s="129"/>
      <c r="TVB101" s="129"/>
      <c r="TVC101" s="129"/>
      <c r="TVD101" s="129"/>
      <c r="TVE101" s="129"/>
      <c r="TVF101" s="129"/>
      <c r="TVG101" s="129"/>
      <c r="TVH101" s="129"/>
      <c r="TVI101" s="129"/>
      <c r="TVJ101" s="129"/>
      <c r="TVK101" s="129"/>
      <c r="TVL101" s="129"/>
      <c r="TVM101" s="129"/>
      <c r="TVN101" s="129"/>
      <c r="TVO101" s="129"/>
      <c r="TVP101" s="129"/>
      <c r="TVQ101" s="129"/>
      <c r="TVR101" s="129"/>
      <c r="TVS101" s="129"/>
      <c r="TVT101" s="129"/>
      <c r="TVU101" s="129"/>
      <c r="TVV101" s="129"/>
      <c r="TVW101" s="129"/>
      <c r="TVX101" s="129"/>
      <c r="TVY101" s="129"/>
      <c r="TVZ101" s="129"/>
      <c r="TWA101" s="129"/>
      <c r="TWB101" s="129"/>
      <c r="TWC101" s="129"/>
      <c r="TWD101" s="129"/>
      <c r="TWE101" s="129"/>
      <c r="TWF101" s="129"/>
      <c r="TWG101" s="129"/>
      <c r="TWH101" s="129"/>
      <c r="TWI101" s="129"/>
      <c r="TWJ101" s="129"/>
      <c r="TWK101" s="129"/>
      <c r="TWL101" s="129"/>
      <c r="TWM101" s="129"/>
      <c r="TWN101" s="129"/>
      <c r="TWO101" s="129"/>
      <c r="TWP101" s="129"/>
      <c r="TWQ101" s="129"/>
      <c r="TWR101" s="129"/>
      <c r="TWS101" s="129"/>
      <c r="TWT101" s="129"/>
      <c r="TWU101" s="129"/>
      <c r="TWV101" s="129"/>
      <c r="TWW101" s="129"/>
      <c r="TWX101" s="129"/>
      <c r="TWY101" s="129"/>
      <c r="TWZ101" s="129"/>
      <c r="TXA101" s="129"/>
      <c r="TXB101" s="129"/>
      <c r="TXC101" s="129"/>
      <c r="TXD101" s="129"/>
      <c r="TXE101" s="129"/>
      <c r="TXF101" s="129"/>
      <c r="TXG101" s="129"/>
      <c r="TXH101" s="129"/>
      <c r="TXI101" s="129"/>
      <c r="TXJ101" s="129"/>
      <c r="TXK101" s="129"/>
      <c r="TXL101" s="129"/>
      <c r="TXM101" s="129"/>
      <c r="TXN101" s="129"/>
      <c r="TXO101" s="129"/>
      <c r="TXP101" s="129"/>
      <c r="TXQ101" s="129"/>
      <c r="TXR101" s="129"/>
      <c r="TXS101" s="129"/>
      <c r="TXT101" s="129"/>
      <c r="TXU101" s="129"/>
      <c r="TXV101" s="129"/>
      <c r="TXW101" s="129"/>
      <c r="TXX101" s="129"/>
      <c r="TXY101" s="129"/>
      <c r="TXZ101" s="129"/>
      <c r="TYA101" s="129"/>
      <c r="TYB101" s="129"/>
      <c r="TYC101" s="129"/>
      <c r="TYD101" s="129"/>
      <c r="TYE101" s="129"/>
      <c r="TYF101" s="129"/>
      <c r="TYG101" s="129"/>
      <c r="TYH101" s="129"/>
      <c r="TYI101" s="129"/>
      <c r="TYJ101" s="129"/>
      <c r="TYK101" s="129"/>
      <c r="TYL101" s="129"/>
      <c r="TYM101" s="129"/>
      <c r="TYN101" s="129"/>
      <c r="TYO101" s="129"/>
      <c r="TYP101" s="129"/>
      <c r="TYQ101" s="129"/>
      <c r="TYR101" s="129"/>
      <c r="TYS101" s="129"/>
      <c r="TYT101" s="129"/>
      <c r="TYU101" s="129"/>
      <c r="TYV101" s="129"/>
      <c r="TYW101" s="129"/>
      <c r="TYX101" s="129"/>
      <c r="TYY101" s="129"/>
      <c r="TYZ101" s="129"/>
      <c r="TZA101" s="129"/>
      <c r="TZB101" s="129"/>
      <c r="TZC101" s="129"/>
      <c r="TZD101" s="129"/>
      <c r="TZE101" s="129"/>
      <c r="TZF101" s="129"/>
      <c r="TZG101" s="129"/>
      <c r="TZH101" s="129"/>
      <c r="TZI101" s="129"/>
      <c r="TZJ101" s="129"/>
      <c r="TZK101" s="129"/>
      <c r="TZL101" s="129"/>
      <c r="TZM101" s="129"/>
      <c r="TZN101" s="129"/>
      <c r="TZO101" s="129"/>
      <c r="TZP101" s="129"/>
      <c r="TZQ101" s="129"/>
      <c r="TZR101" s="129"/>
      <c r="TZS101" s="129"/>
      <c r="TZT101" s="129"/>
      <c r="TZU101" s="129"/>
      <c r="TZV101" s="129"/>
      <c r="TZW101" s="129"/>
      <c r="TZX101" s="129"/>
      <c r="TZY101" s="129"/>
      <c r="TZZ101" s="129"/>
      <c r="UAA101" s="129"/>
      <c r="UAB101" s="129"/>
      <c r="UAC101" s="129"/>
      <c r="UAD101" s="129"/>
      <c r="UAE101" s="129"/>
      <c r="UAF101" s="129"/>
      <c r="UAG101" s="129"/>
      <c r="UAH101" s="129"/>
      <c r="UAI101" s="129"/>
      <c r="UAJ101" s="129"/>
      <c r="UAK101" s="129"/>
      <c r="UAL101" s="129"/>
      <c r="UAM101" s="129"/>
      <c r="UAN101" s="129"/>
      <c r="UAO101" s="129"/>
      <c r="UAP101" s="129"/>
      <c r="UAQ101" s="129"/>
      <c r="UAR101" s="129"/>
      <c r="UAS101" s="129"/>
      <c r="UAT101" s="129"/>
      <c r="UAU101" s="129"/>
      <c r="UAV101" s="129"/>
      <c r="UAW101" s="129"/>
      <c r="UAX101" s="129"/>
      <c r="UAY101" s="129"/>
      <c r="UAZ101" s="129"/>
      <c r="UBA101" s="129"/>
      <c r="UBB101" s="129"/>
      <c r="UBC101" s="129"/>
      <c r="UBD101" s="129"/>
      <c r="UBE101" s="129"/>
      <c r="UBF101" s="129"/>
      <c r="UBG101" s="129"/>
      <c r="UBH101" s="129"/>
      <c r="UBI101" s="129"/>
      <c r="UBJ101" s="129"/>
      <c r="UBK101" s="129"/>
      <c r="UBL101" s="129"/>
      <c r="UBM101" s="129"/>
      <c r="UBN101" s="129"/>
      <c r="UBO101" s="129"/>
      <c r="UBP101" s="129"/>
      <c r="UBQ101" s="129"/>
      <c r="UBR101" s="129"/>
      <c r="UBS101" s="129"/>
      <c r="UBT101" s="129"/>
      <c r="UBU101" s="129"/>
      <c r="UBV101" s="129"/>
      <c r="UBW101" s="129"/>
      <c r="UBX101" s="129"/>
      <c r="UBY101" s="129"/>
      <c r="UBZ101" s="129"/>
      <c r="UCA101" s="129"/>
      <c r="UCB101" s="129"/>
      <c r="UCC101" s="129"/>
      <c r="UCD101" s="129"/>
      <c r="UCE101" s="129"/>
      <c r="UCF101" s="129"/>
      <c r="UCG101" s="129"/>
      <c r="UCH101" s="129"/>
      <c r="UCI101" s="129"/>
      <c r="UCJ101" s="129"/>
      <c r="UCK101" s="129"/>
      <c r="UCL101" s="129"/>
      <c r="UCM101" s="129"/>
      <c r="UCN101" s="129"/>
      <c r="UCO101" s="129"/>
      <c r="UCP101" s="129"/>
      <c r="UCQ101" s="129"/>
      <c r="UCR101" s="129"/>
      <c r="UCS101" s="129"/>
      <c r="UCT101" s="129"/>
      <c r="UCU101" s="129"/>
      <c r="UCV101" s="129"/>
      <c r="UCW101" s="129"/>
      <c r="UCX101" s="129"/>
      <c r="UCY101" s="129"/>
      <c r="UCZ101" s="129"/>
      <c r="UDA101" s="129"/>
      <c r="UDB101" s="129"/>
      <c r="UDC101" s="129"/>
      <c r="UDD101" s="129"/>
      <c r="UDE101" s="129"/>
      <c r="UDF101" s="129"/>
      <c r="UDG101" s="129"/>
      <c r="UDH101" s="129"/>
      <c r="UDI101" s="129"/>
      <c r="UDJ101" s="129"/>
      <c r="UDK101" s="129"/>
      <c r="UDL101" s="129"/>
      <c r="UDM101" s="129"/>
      <c r="UDN101" s="129"/>
      <c r="UDO101" s="129"/>
      <c r="UDP101" s="129"/>
      <c r="UDQ101" s="129"/>
      <c r="UDR101" s="129"/>
      <c r="UDS101" s="129"/>
      <c r="UDT101" s="129"/>
      <c r="UDU101" s="129"/>
      <c r="UDV101" s="129"/>
      <c r="UDW101" s="129"/>
      <c r="UDX101" s="129"/>
      <c r="UDY101" s="129"/>
      <c r="UDZ101" s="129"/>
      <c r="UEA101" s="129"/>
      <c r="UEB101" s="129"/>
      <c r="UEC101" s="129"/>
      <c r="UED101" s="129"/>
      <c r="UEE101" s="129"/>
      <c r="UEF101" s="129"/>
      <c r="UEG101" s="129"/>
      <c r="UEH101" s="129"/>
      <c r="UEI101" s="129"/>
      <c r="UEJ101" s="129"/>
      <c r="UEK101" s="129"/>
      <c r="UEL101" s="129"/>
      <c r="UEM101" s="129"/>
      <c r="UEN101" s="129"/>
      <c r="UEO101" s="129"/>
      <c r="UEP101" s="129"/>
      <c r="UEQ101" s="129"/>
      <c r="UER101" s="129"/>
      <c r="UES101" s="129"/>
      <c r="UET101" s="129"/>
      <c r="UEU101" s="129"/>
      <c r="UEV101" s="129"/>
      <c r="UEW101" s="129"/>
      <c r="UEX101" s="129"/>
      <c r="UEY101" s="129"/>
      <c r="UEZ101" s="129"/>
      <c r="UFA101" s="129"/>
      <c r="UFB101" s="129"/>
      <c r="UFC101" s="129"/>
      <c r="UFD101" s="129"/>
      <c r="UFE101" s="129"/>
      <c r="UFF101" s="129"/>
      <c r="UFG101" s="129"/>
      <c r="UFH101" s="129"/>
      <c r="UFI101" s="129"/>
      <c r="UFJ101" s="129"/>
      <c r="UFK101" s="129"/>
      <c r="UFL101" s="129"/>
      <c r="UFM101" s="129"/>
      <c r="UFN101" s="129"/>
      <c r="UFO101" s="129"/>
      <c r="UFP101" s="129"/>
      <c r="UFQ101" s="129"/>
      <c r="UFR101" s="129"/>
      <c r="UFS101" s="129"/>
      <c r="UFT101" s="129"/>
      <c r="UFU101" s="129"/>
      <c r="UFV101" s="129"/>
      <c r="UFW101" s="129"/>
      <c r="UFX101" s="129"/>
      <c r="UFY101" s="129"/>
      <c r="UFZ101" s="129"/>
      <c r="UGA101" s="129"/>
      <c r="UGB101" s="129"/>
      <c r="UGC101" s="129"/>
      <c r="UGD101" s="129"/>
      <c r="UGE101" s="129"/>
      <c r="UGF101" s="129"/>
      <c r="UGG101" s="129"/>
      <c r="UGH101" s="129"/>
      <c r="UGI101" s="129"/>
      <c r="UGJ101" s="129"/>
      <c r="UGK101" s="129"/>
      <c r="UGL101" s="129"/>
      <c r="UGM101" s="129"/>
      <c r="UGN101" s="129"/>
      <c r="UGO101" s="129"/>
      <c r="UGP101" s="129"/>
      <c r="UGQ101" s="129"/>
      <c r="UGR101" s="129"/>
      <c r="UGS101" s="129"/>
      <c r="UGT101" s="129"/>
      <c r="UGU101" s="129"/>
      <c r="UGV101" s="129"/>
      <c r="UGW101" s="129"/>
      <c r="UGX101" s="129"/>
      <c r="UGY101" s="129"/>
      <c r="UGZ101" s="129"/>
      <c r="UHA101" s="129"/>
      <c r="UHB101" s="129"/>
      <c r="UHC101" s="129"/>
      <c r="UHD101" s="129"/>
      <c r="UHE101" s="129"/>
      <c r="UHF101" s="129"/>
      <c r="UHG101" s="129"/>
      <c r="UHH101" s="129"/>
      <c r="UHI101" s="129"/>
      <c r="UHJ101" s="129"/>
      <c r="UHK101" s="129"/>
      <c r="UHL101" s="129"/>
      <c r="UHM101" s="129"/>
      <c r="UHN101" s="129"/>
      <c r="UHO101" s="129"/>
      <c r="UHP101" s="129"/>
      <c r="UHQ101" s="129"/>
      <c r="UHR101" s="129"/>
      <c r="UHS101" s="129"/>
      <c r="UHT101" s="129"/>
      <c r="UHU101" s="129"/>
      <c r="UHV101" s="129"/>
      <c r="UHW101" s="129"/>
      <c r="UHX101" s="129"/>
      <c r="UHY101" s="129"/>
      <c r="UHZ101" s="129"/>
      <c r="UIA101" s="129"/>
      <c r="UIB101" s="129"/>
      <c r="UIC101" s="129"/>
      <c r="UID101" s="129"/>
      <c r="UIE101" s="129"/>
      <c r="UIF101" s="129"/>
      <c r="UIG101" s="129"/>
      <c r="UIH101" s="129"/>
      <c r="UII101" s="129"/>
      <c r="UIJ101" s="129"/>
      <c r="UIK101" s="129"/>
      <c r="UIL101" s="129"/>
      <c r="UIM101" s="129"/>
      <c r="UIN101" s="129"/>
      <c r="UIO101" s="129"/>
      <c r="UIP101" s="129"/>
      <c r="UIQ101" s="129"/>
      <c r="UIR101" s="129"/>
      <c r="UIS101" s="129"/>
      <c r="UIT101" s="129"/>
      <c r="UIU101" s="129"/>
      <c r="UIV101" s="129"/>
      <c r="UIW101" s="129"/>
      <c r="UIX101" s="129"/>
      <c r="UIY101" s="129"/>
      <c r="UIZ101" s="129"/>
      <c r="UJA101" s="129"/>
      <c r="UJB101" s="129"/>
      <c r="UJC101" s="129"/>
      <c r="UJD101" s="129"/>
      <c r="UJE101" s="129"/>
      <c r="UJF101" s="129"/>
      <c r="UJG101" s="129"/>
      <c r="UJH101" s="129"/>
      <c r="UJI101" s="129"/>
      <c r="UJJ101" s="129"/>
      <c r="UJK101" s="129"/>
      <c r="UJL101" s="129"/>
      <c r="UJM101" s="129"/>
      <c r="UJN101" s="129"/>
      <c r="UJO101" s="129"/>
      <c r="UJP101" s="129"/>
      <c r="UJQ101" s="129"/>
      <c r="UJR101" s="129"/>
      <c r="UJS101" s="129"/>
      <c r="UJT101" s="129"/>
      <c r="UJU101" s="129"/>
      <c r="UJV101" s="129"/>
      <c r="UJW101" s="129"/>
      <c r="UJX101" s="129"/>
      <c r="UJY101" s="129"/>
      <c r="UJZ101" s="129"/>
      <c r="UKA101" s="129"/>
      <c r="UKB101" s="129"/>
      <c r="UKC101" s="129"/>
      <c r="UKD101" s="129"/>
      <c r="UKE101" s="129"/>
      <c r="UKF101" s="129"/>
      <c r="UKG101" s="129"/>
      <c r="UKH101" s="129"/>
      <c r="UKI101" s="129"/>
      <c r="UKJ101" s="129"/>
      <c r="UKK101" s="129"/>
      <c r="UKL101" s="129"/>
      <c r="UKM101" s="129"/>
      <c r="UKN101" s="129"/>
      <c r="UKO101" s="129"/>
      <c r="UKP101" s="129"/>
      <c r="UKQ101" s="129"/>
      <c r="UKR101" s="129"/>
      <c r="UKS101" s="129"/>
      <c r="UKT101" s="129"/>
      <c r="UKU101" s="129"/>
      <c r="UKV101" s="129"/>
      <c r="UKW101" s="129"/>
      <c r="UKX101" s="129"/>
      <c r="UKY101" s="129"/>
      <c r="UKZ101" s="129"/>
      <c r="ULA101" s="129"/>
      <c r="ULB101" s="129"/>
      <c r="ULC101" s="129"/>
      <c r="ULD101" s="129"/>
      <c r="ULE101" s="129"/>
      <c r="ULF101" s="129"/>
      <c r="ULG101" s="129"/>
      <c r="ULH101" s="129"/>
      <c r="ULI101" s="129"/>
      <c r="ULJ101" s="129"/>
      <c r="ULK101" s="129"/>
      <c r="ULL101" s="129"/>
      <c r="ULM101" s="129"/>
      <c r="ULN101" s="129"/>
      <c r="ULO101" s="129"/>
      <c r="ULP101" s="129"/>
      <c r="ULQ101" s="129"/>
      <c r="ULR101" s="129"/>
      <c r="ULS101" s="129"/>
      <c r="ULT101" s="129"/>
      <c r="ULU101" s="129"/>
      <c r="ULV101" s="129"/>
      <c r="ULW101" s="129"/>
      <c r="ULX101" s="129"/>
      <c r="ULY101" s="129"/>
      <c r="ULZ101" s="129"/>
      <c r="UMA101" s="129"/>
      <c r="UMB101" s="129"/>
      <c r="UMC101" s="129"/>
      <c r="UMD101" s="129"/>
      <c r="UME101" s="129"/>
      <c r="UMF101" s="129"/>
      <c r="UMG101" s="129"/>
      <c r="UMH101" s="129"/>
      <c r="UMI101" s="129"/>
      <c r="UMJ101" s="129"/>
      <c r="UMK101" s="129"/>
      <c r="UML101" s="129"/>
      <c r="UMM101" s="129"/>
      <c r="UMN101" s="129"/>
      <c r="UMO101" s="129"/>
      <c r="UMP101" s="129"/>
      <c r="UMQ101" s="129"/>
      <c r="UMR101" s="129"/>
      <c r="UMS101" s="129"/>
      <c r="UMT101" s="129"/>
      <c r="UMU101" s="129"/>
      <c r="UMV101" s="129"/>
      <c r="UMW101" s="129"/>
      <c r="UMX101" s="129"/>
      <c r="UMY101" s="129"/>
      <c r="UMZ101" s="129"/>
      <c r="UNA101" s="129"/>
      <c r="UNB101" s="129"/>
      <c r="UNC101" s="129"/>
      <c r="UND101" s="129"/>
      <c r="UNE101" s="129"/>
      <c r="UNF101" s="129"/>
      <c r="UNG101" s="129"/>
      <c r="UNH101" s="129"/>
      <c r="UNI101" s="129"/>
      <c r="UNJ101" s="129"/>
      <c r="UNK101" s="129"/>
      <c r="UNL101" s="129"/>
      <c r="UNM101" s="129"/>
      <c r="UNN101" s="129"/>
      <c r="UNO101" s="129"/>
      <c r="UNP101" s="129"/>
      <c r="UNQ101" s="129"/>
      <c r="UNR101" s="129"/>
      <c r="UNS101" s="129"/>
      <c r="UNT101" s="129"/>
      <c r="UNU101" s="129"/>
      <c r="UNV101" s="129"/>
      <c r="UNW101" s="129"/>
      <c r="UNX101" s="129"/>
      <c r="UNY101" s="129"/>
      <c r="UNZ101" s="129"/>
      <c r="UOA101" s="129"/>
      <c r="UOB101" s="129"/>
      <c r="UOC101" s="129"/>
      <c r="UOD101" s="129"/>
      <c r="UOE101" s="129"/>
      <c r="UOF101" s="129"/>
      <c r="UOG101" s="129"/>
      <c r="UOH101" s="129"/>
      <c r="UOI101" s="129"/>
      <c r="UOJ101" s="129"/>
      <c r="UOK101" s="129"/>
      <c r="UOL101" s="129"/>
      <c r="UOM101" s="129"/>
      <c r="UON101" s="129"/>
      <c r="UOO101" s="129"/>
      <c r="UOP101" s="129"/>
      <c r="UOQ101" s="129"/>
      <c r="UOR101" s="129"/>
      <c r="UOS101" s="129"/>
      <c r="UOT101" s="129"/>
      <c r="UOU101" s="129"/>
      <c r="UOV101" s="129"/>
      <c r="UOW101" s="129"/>
      <c r="UOX101" s="129"/>
      <c r="UOY101" s="129"/>
      <c r="UOZ101" s="129"/>
      <c r="UPA101" s="129"/>
      <c r="UPB101" s="129"/>
      <c r="UPC101" s="129"/>
      <c r="UPD101" s="129"/>
      <c r="UPE101" s="129"/>
      <c r="UPF101" s="129"/>
      <c r="UPG101" s="129"/>
      <c r="UPH101" s="129"/>
      <c r="UPI101" s="129"/>
      <c r="UPJ101" s="129"/>
      <c r="UPK101" s="129"/>
      <c r="UPL101" s="129"/>
      <c r="UPM101" s="129"/>
      <c r="UPN101" s="129"/>
      <c r="UPO101" s="129"/>
      <c r="UPP101" s="129"/>
      <c r="UPQ101" s="129"/>
      <c r="UPR101" s="129"/>
      <c r="UPS101" s="129"/>
      <c r="UPT101" s="129"/>
      <c r="UPU101" s="129"/>
      <c r="UPV101" s="129"/>
      <c r="UPW101" s="129"/>
      <c r="UPX101" s="129"/>
      <c r="UPY101" s="129"/>
      <c r="UPZ101" s="129"/>
      <c r="UQA101" s="129"/>
      <c r="UQB101" s="129"/>
      <c r="UQC101" s="129"/>
      <c r="UQD101" s="129"/>
      <c r="UQE101" s="129"/>
      <c r="UQF101" s="129"/>
      <c r="UQG101" s="129"/>
      <c r="UQH101" s="129"/>
      <c r="UQI101" s="129"/>
      <c r="UQJ101" s="129"/>
      <c r="UQK101" s="129"/>
      <c r="UQL101" s="129"/>
      <c r="UQM101" s="129"/>
      <c r="UQN101" s="129"/>
      <c r="UQO101" s="129"/>
      <c r="UQP101" s="129"/>
      <c r="UQQ101" s="129"/>
      <c r="UQR101" s="129"/>
      <c r="UQS101" s="129"/>
      <c r="UQT101" s="129"/>
      <c r="UQU101" s="129"/>
      <c r="UQV101" s="129"/>
      <c r="UQW101" s="129"/>
      <c r="UQX101" s="129"/>
      <c r="UQY101" s="129"/>
      <c r="UQZ101" s="129"/>
      <c r="URA101" s="129"/>
      <c r="URB101" s="129"/>
      <c r="URC101" s="129"/>
      <c r="URD101" s="129"/>
      <c r="URE101" s="129"/>
      <c r="URF101" s="129"/>
      <c r="URG101" s="129"/>
      <c r="URH101" s="129"/>
      <c r="URI101" s="129"/>
      <c r="URJ101" s="129"/>
      <c r="URK101" s="129"/>
      <c r="URL101" s="129"/>
      <c r="URM101" s="129"/>
      <c r="URN101" s="129"/>
      <c r="URO101" s="129"/>
      <c r="URP101" s="129"/>
      <c r="URQ101" s="129"/>
      <c r="URR101" s="129"/>
      <c r="URS101" s="129"/>
      <c r="URT101" s="129"/>
      <c r="URU101" s="129"/>
      <c r="URV101" s="129"/>
      <c r="URW101" s="129"/>
      <c r="URX101" s="129"/>
      <c r="URY101" s="129"/>
      <c r="URZ101" s="129"/>
      <c r="USA101" s="129"/>
      <c r="USB101" s="129"/>
      <c r="USC101" s="129"/>
      <c r="USD101" s="129"/>
      <c r="USE101" s="129"/>
      <c r="USF101" s="129"/>
      <c r="USG101" s="129"/>
      <c r="USH101" s="129"/>
      <c r="USI101" s="129"/>
      <c r="USJ101" s="129"/>
      <c r="USK101" s="129"/>
      <c r="USL101" s="129"/>
      <c r="USM101" s="129"/>
      <c r="USN101" s="129"/>
      <c r="USO101" s="129"/>
      <c r="USP101" s="129"/>
      <c r="USQ101" s="129"/>
      <c r="USR101" s="129"/>
      <c r="USS101" s="129"/>
      <c r="UST101" s="129"/>
      <c r="USU101" s="129"/>
      <c r="USV101" s="129"/>
      <c r="USW101" s="129"/>
      <c r="USX101" s="129"/>
      <c r="USY101" s="129"/>
      <c r="USZ101" s="129"/>
      <c r="UTA101" s="129"/>
      <c r="UTB101" s="129"/>
      <c r="UTC101" s="129"/>
      <c r="UTD101" s="129"/>
      <c r="UTE101" s="129"/>
      <c r="UTF101" s="129"/>
      <c r="UTG101" s="129"/>
      <c r="UTH101" s="129"/>
      <c r="UTI101" s="129"/>
      <c r="UTJ101" s="129"/>
      <c r="UTK101" s="129"/>
      <c r="UTL101" s="129"/>
      <c r="UTM101" s="129"/>
      <c r="UTN101" s="129"/>
      <c r="UTO101" s="129"/>
      <c r="UTP101" s="129"/>
      <c r="UTQ101" s="129"/>
      <c r="UTR101" s="129"/>
      <c r="UTS101" s="129"/>
      <c r="UTT101" s="129"/>
      <c r="UTU101" s="129"/>
      <c r="UTV101" s="129"/>
      <c r="UTW101" s="129"/>
      <c r="UTX101" s="129"/>
      <c r="UTY101" s="129"/>
      <c r="UTZ101" s="129"/>
      <c r="UUA101" s="129"/>
      <c r="UUB101" s="129"/>
      <c r="UUC101" s="129"/>
      <c r="UUD101" s="129"/>
      <c r="UUE101" s="129"/>
      <c r="UUF101" s="129"/>
      <c r="UUG101" s="129"/>
      <c r="UUH101" s="129"/>
      <c r="UUI101" s="129"/>
      <c r="UUJ101" s="129"/>
      <c r="UUK101" s="129"/>
      <c r="UUL101" s="129"/>
      <c r="UUM101" s="129"/>
      <c r="UUN101" s="129"/>
      <c r="UUO101" s="129"/>
      <c r="UUP101" s="129"/>
      <c r="UUQ101" s="129"/>
      <c r="UUR101" s="129"/>
      <c r="UUS101" s="129"/>
      <c r="UUT101" s="129"/>
      <c r="UUU101" s="129"/>
      <c r="UUV101" s="129"/>
      <c r="UUW101" s="129"/>
      <c r="UUX101" s="129"/>
      <c r="UUY101" s="129"/>
      <c r="UUZ101" s="129"/>
      <c r="UVA101" s="129"/>
      <c r="UVB101" s="129"/>
      <c r="UVC101" s="129"/>
      <c r="UVD101" s="129"/>
      <c r="UVE101" s="129"/>
      <c r="UVF101" s="129"/>
      <c r="UVG101" s="129"/>
      <c r="UVH101" s="129"/>
      <c r="UVI101" s="129"/>
      <c r="UVJ101" s="129"/>
      <c r="UVK101" s="129"/>
      <c r="UVL101" s="129"/>
      <c r="UVM101" s="129"/>
      <c r="UVN101" s="129"/>
      <c r="UVO101" s="129"/>
      <c r="UVP101" s="129"/>
      <c r="UVQ101" s="129"/>
      <c r="UVR101" s="129"/>
      <c r="UVS101" s="129"/>
      <c r="UVT101" s="129"/>
      <c r="UVU101" s="129"/>
      <c r="UVV101" s="129"/>
      <c r="UVW101" s="129"/>
      <c r="UVX101" s="129"/>
      <c r="UVY101" s="129"/>
      <c r="UVZ101" s="129"/>
      <c r="UWA101" s="129"/>
      <c r="UWB101" s="129"/>
      <c r="UWC101" s="129"/>
      <c r="UWD101" s="129"/>
      <c r="UWE101" s="129"/>
      <c r="UWF101" s="129"/>
      <c r="UWG101" s="129"/>
      <c r="UWH101" s="129"/>
      <c r="UWI101" s="129"/>
      <c r="UWJ101" s="129"/>
      <c r="UWK101" s="129"/>
      <c r="UWL101" s="129"/>
      <c r="UWM101" s="129"/>
      <c r="UWN101" s="129"/>
      <c r="UWO101" s="129"/>
      <c r="UWP101" s="129"/>
      <c r="UWQ101" s="129"/>
      <c r="UWR101" s="129"/>
      <c r="UWS101" s="129"/>
      <c r="UWT101" s="129"/>
      <c r="UWU101" s="129"/>
      <c r="UWV101" s="129"/>
      <c r="UWW101" s="129"/>
      <c r="UWX101" s="129"/>
      <c r="UWY101" s="129"/>
      <c r="UWZ101" s="129"/>
      <c r="UXA101" s="129"/>
      <c r="UXB101" s="129"/>
      <c r="UXC101" s="129"/>
      <c r="UXD101" s="129"/>
      <c r="UXE101" s="129"/>
      <c r="UXF101" s="129"/>
      <c r="UXG101" s="129"/>
      <c r="UXH101" s="129"/>
      <c r="UXI101" s="129"/>
      <c r="UXJ101" s="129"/>
      <c r="UXK101" s="129"/>
      <c r="UXL101" s="129"/>
      <c r="UXM101" s="129"/>
      <c r="UXN101" s="129"/>
      <c r="UXO101" s="129"/>
      <c r="UXP101" s="129"/>
      <c r="UXQ101" s="129"/>
      <c r="UXR101" s="129"/>
      <c r="UXS101" s="129"/>
      <c r="UXT101" s="129"/>
      <c r="UXU101" s="129"/>
      <c r="UXV101" s="129"/>
      <c r="UXW101" s="129"/>
      <c r="UXX101" s="129"/>
      <c r="UXY101" s="129"/>
      <c r="UXZ101" s="129"/>
      <c r="UYA101" s="129"/>
      <c r="UYB101" s="129"/>
      <c r="UYC101" s="129"/>
      <c r="UYD101" s="129"/>
      <c r="UYE101" s="129"/>
      <c r="UYF101" s="129"/>
      <c r="UYG101" s="129"/>
      <c r="UYH101" s="129"/>
      <c r="UYI101" s="129"/>
      <c r="UYJ101" s="129"/>
      <c r="UYK101" s="129"/>
      <c r="UYL101" s="129"/>
      <c r="UYM101" s="129"/>
      <c r="UYN101" s="129"/>
      <c r="UYO101" s="129"/>
      <c r="UYP101" s="129"/>
      <c r="UYQ101" s="129"/>
      <c r="UYR101" s="129"/>
      <c r="UYS101" s="129"/>
      <c r="UYT101" s="129"/>
      <c r="UYU101" s="129"/>
      <c r="UYV101" s="129"/>
      <c r="UYW101" s="129"/>
      <c r="UYX101" s="129"/>
      <c r="UYY101" s="129"/>
      <c r="UYZ101" s="129"/>
      <c r="UZA101" s="129"/>
      <c r="UZB101" s="129"/>
      <c r="UZC101" s="129"/>
      <c r="UZD101" s="129"/>
      <c r="UZE101" s="129"/>
      <c r="UZF101" s="129"/>
      <c r="UZG101" s="129"/>
      <c r="UZH101" s="129"/>
      <c r="UZI101" s="129"/>
      <c r="UZJ101" s="129"/>
      <c r="UZK101" s="129"/>
      <c r="UZL101" s="129"/>
      <c r="UZM101" s="129"/>
      <c r="UZN101" s="129"/>
      <c r="UZO101" s="129"/>
      <c r="UZP101" s="129"/>
      <c r="UZQ101" s="129"/>
      <c r="UZR101" s="129"/>
      <c r="UZS101" s="129"/>
      <c r="UZT101" s="129"/>
      <c r="UZU101" s="129"/>
      <c r="UZV101" s="129"/>
      <c r="UZW101" s="129"/>
      <c r="UZX101" s="129"/>
      <c r="UZY101" s="129"/>
      <c r="UZZ101" s="129"/>
      <c r="VAA101" s="129"/>
      <c r="VAB101" s="129"/>
      <c r="VAC101" s="129"/>
      <c r="VAD101" s="129"/>
      <c r="VAE101" s="129"/>
      <c r="VAF101" s="129"/>
      <c r="VAG101" s="129"/>
      <c r="VAH101" s="129"/>
      <c r="VAI101" s="129"/>
      <c r="VAJ101" s="129"/>
      <c r="VAK101" s="129"/>
      <c r="VAL101" s="129"/>
      <c r="VAM101" s="129"/>
      <c r="VAN101" s="129"/>
      <c r="VAO101" s="129"/>
      <c r="VAP101" s="129"/>
      <c r="VAQ101" s="129"/>
      <c r="VAR101" s="129"/>
      <c r="VAS101" s="129"/>
      <c r="VAT101" s="129"/>
      <c r="VAU101" s="129"/>
      <c r="VAV101" s="129"/>
      <c r="VAW101" s="129"/>
      <c r="VAX101" s="129"/>
      <c r="VAY101" s="129"/>
      <c r="VAZ101" s="129"/>
      <c r="VBA101" s="129"/>
      <c r="VBB101" s="129"/>
      <c r="VBC101" s="129"/>
      <c r="VBD101" s="129"/>
      <c r="VBE101" s="129"/>
      <c r="VBF101" s="129"/>
      <c r="VBG101" s="129"/>
      <c r="VBH101" s="129"/>
      <c r="VBI101" s="129"/>
      <c r="VBJ101" s="129"/>
      <c r="VBK101" s="129"/>
      <c r="VBL101" s="129"/>
      <c r="VBM101" s="129"/>
      <c r="VBN101" s="129"/>
      <c r="VBO101" s="129"/>
      <c r="VBP101" s="129"/>
      <c r="VBQ101" s="129"/>
      <c r="VBR101" s="129"/>
      <c r="VBS101" s="129"/>
      <c r="VBT101" s="129"/>
      <c r="VBU101" s="129"/>
      <c r="VBV101" s="129"/>
      <c r="VBW101" s="129"/>
      <c r="VBX101" s="129"/>
      <c r="VBY101" s="129"/>
      <c r="VBZ101" s="129"/>
      <c r="VCA101" s="129"/>
      <c r="VCB101" s="129"/>
      <c r="VCC101" s="129"/>
      <c r="VCD101" s="129"/>
      <c r="VCE101" s="129"/>
      <c r="VCF101" s="129"/>
      <c r="VCG101" s="129"/>
      <c r="VCH101" s="129"/>
      <c r="VCI101" s="129"/>
      <c r="VCJ101" s="129"/>
      <c r="VCK101" s="129"/>
      <c r="VCL101" s="129"/>
      <c r="VCM101" s="129"/>
      <c r="VCN101" s="129"/>
      <c r="VCO101" s="129"/>
      <c r="VCP101" s="129"/>
      <c r="VCQ101" s="129"/>
      <c r="VCR101" s="129"/>
      <c r="VCS101" s="129"/>
      <c r="VCT101" s="129"/>
      <c r="VCU101" s="129"/>
      <c r="VCV101" s="129"/>
      <c r="VCW101" s="129"/>
      <c r="VCX101" s="129"/>
      <c r="VCY101" s="129"/>
      <c r="VCZ101" s="129"/>
      <c r="VDA101" s="129"/>
      <c r="VDB101" s="129"/>
      <c r="VDC101" s="129"/>
      <c r="VDD101" s="129"/>
      <c r="VDE101" s="129"/>
      <c r="VDF101" s="129"/>
      <c r="VDG101" s="129"/>
      <c r="VDH101" s="129"/>
      <c r="VDI101" s="129"/>
      <c r="VDJ101" s="129"/>
      <c r="VDK101" s="129"/>
      <c r="VDL101" s="129"/>
      <c r="VDM101" s="129"/>
      <c r="VDN101" s="129"/>
      <c r="VDO101" s="129"/>
      <c r="VDP101" s="129"/>
      <c r="VDQ101" s="129"/>
      <c r="VDR101" s="129"/>
      <c r="VDS101" s="129"/>
      <c r="VDT101" s="129"/>
      <c r="VDU101" s="129"/>
      <c r="VDV101" s="129"/>
      <c r="VDW101" s="129"/>
      <c r="VDX101" s="129"/>
      <c r="VDY101" s="129"/>
      <c r="VDZ101" s="129"/>
      <c r="VEA101" s="129"/>
      <c r="VEB101" s="129"/>
      <c r="VEC101" s="129"/>
      <c r="VED101" s="129"/>
      <c r="VEE101" s="129"/>
      <c r="VEF101" s="129"/>
      <c r="VEG101" s="129"/>
      <c r="VEH101" s="129"/>
      <c r="VEI101" s="129"/>
      <c r="VEJ101" s="129"/>
      <c r="VEK101" s="129"/>
      <c r="VEL101" s="129"/>
      <c r="VEM101" s="129"/>
      <c r="VEN101" s="129"/>
      <c r="VEO101" s="129"/>
      <c r="VEP101" s="129"/>
      <c r="VEQ101" s="129"/>
      <c r="VER101" s="129"/>
      <c r="VES101" s="129"/>
      <c r="VET101" s="129"/>
      <c r="VEU101" s="129"/>
      <c r="VEV101" s="129"/>
      <c r="VEW101" s="129"/>
      <c r="VEX101" s="129"/>
      <c r="VEY101" s="129"/>
      <c r="VEZ101" s="129"/>
      <c r="VFA101" s="129"/>
      <c r="VFB101" s="129"/>
      <c r="VFC101" s="129"/>
      <c r="VFD101" s="129"/>
      <c r="VFE101" s="129"/>
      <c r="VFF101" s="129"/>
      <c r="VFG101" s="129"/>
      <c r="VFH101" s="129"/>
      <c r="VFI101" s="129"/>
      <c r="VFJ101" s="129"/>
      <c r="VFK101" s="129"/>
      <c r="VFL101" s="129"/>
      <c r="VFM101" s="129"/>
      <c r="VFN101" s="129"/>
      <c r="VFO101" s="129"/>
      <c r="VFP101" s="129"/>
      <c r="VFQ101" s="129"/>
      <c r="VFR101" s="129"/>
      <c r="VFS101" s="129"/>
      <c r="VFT101" s="129"/>
      <c r="VFU101" s="129"/>
      <c r="VFV101" s="129"/>
      <c r="VFW101" s="129"/>
      <c r="VFX101" s="129"/>
      <c r="VFY101" s="129"/>
      <c r="VFZ101" s="129"/>
      <c r="VGA101" s="129"/>
      <c r="VGB101" s="129"/>
      <c r="VGC101" s="129"/>
      <c r="VGD101" s="129"/>
      <c r="VGE101" s="129"/>
      <c r="VGF101" s="129"/>
      <c r="VGG101" s="129"/>
      <c r="VGH101" s="129"/>
      <c r="VGI101" s="129"/>
      <c r="VGJ101" s="129"/>
      <c r="VGK101" s="129"/>
      <c r="VGL101" s="129"/>
      <c r="VGM101" s="129"/>
      <c r="VGN101" s="129"/>
      <c r="VGO101" s="129"/>
      <c r="VGP101" s="129"/>
      <c r="VGQ101" s="129"/>
      <c r="VGR101" s="129"/>
      <c r="VGS101" s="129"/>
      <c r="VGT101" s="129"/>
      <c r="VGU101" s="129"/>
      <c r="VGV101" s="129"/>
      <c r="VGW101" s="129"/>
      <c r="VGX101" s="129"/>
      <c r="VGY101" s="129"/>
      <c r="VGZ101" s="129"/>
      <c r="VHA101" s="129"/>
      <c r="VHB101" s="129"/>
      <c r="VHC101" s="129"/>
      <c r="VHD101" s="129"/>
      <c r="VHE101" s="129"/>
      <c r="VHF101" s="129"/>
      <c r="VHG101" s="129"/>
      <c r="VHH101" s="129"/>
      <c r="VHI101" s="129"/>
      <c r="VHJ101" s="129"/>
      <c r="VHK101" s="129"/>
      <c r="VHL101" s="129"/>
      <c r="VHM101" s="129"/>
      <c r="VHN101" s="129"/>
      <c r="VHO101" s="129"/>
      <c r="VHP101" s="129"/>
      <c r="VHQ101" s="129"/>
      <c r="VHR101" s="129"/>
      <c r="VHS101" s="129"/>
      <c r="VHT101" s="129"/>
      <c r="VHU101" s="129"/>
      <c r="VHV101" s="129"/>
      <c r="VHW101" s="129"/>
      <c r="VHX101" s="129"/>
      <c r="VHY101" s="129"/>
      <c r="VHZ101" s="129"/>
      <c r="VIA101" s="129"/>
      <c r="VIB101" s="129"/>
      <c r="VIC101" s="129"/>
      <c r="VID101" s="129"/>
      <c r="VIE101" s="129"/>
      <c r="VIF101" s="129"/>
      <c r="VIG101" s="129"/>
      <c r="VIH101" s="129"/>
      <c r="VII101" s="129"/>
      <c r="VIJ101" s="129"/>
      <c r="VIK101" s="129"/>
      <c r="VIL101" s="129"/>
      <c r="VIM101" s="129"/>
      <c r="VIN101" s="129"/>
      <c r="VIO101" s="129"/>
      <c r="VIP101" s="129"/>
      <c r="VIQ101" s="129"/>
      <c r="VIR101" s="129"/>
      <c r="VIS101" s="129"/>
      <c r="VIT101" s="129"/>
      <c r="VIU101" s="129"/>
      <c r="VIV101" s="129"/>
      <c r="VIW101" s="129"/>
      <c r="VIX101" s="129"/>
      <c r="VIY101" s="129"/>
      <c r="VIZ101" s="129"/>
      <c r="VJA101" s="129"/>
      <c r="VJB101" s="129"/>
      <c r="VJC101" s="129"/>
      <c r="VJD101" s="129"/>
      <c r="VJE101" s="129"/>
      <c r="VJF101" s="129"/>
      <c r="VJG101" s="129"/>
      <c r="VJH101" s="129"/>
      <c r="VJI101" s="129"/>
      <c r="VJJ101" s="129"/>
      <c r="VJK101" s="129"/>
      <c r="VJL101" s="129"/>
      <c r="VJM101" s="129"/>
      <c r="VJN101" s="129"/>
      <c r="VJO101" s="129"/>
      <c r="VJP101" s="129"/>
      <c r="VJQ101" s="129"/>
      <c r="VJR101" s="129"/>
      <c r="VJS101" s="129"/>
      <c r="VJT101" s="129"/>
      <c r="VJU101" s="129"/>
      <c r="VJV101" s="129"/>
      <c r="VJW101" s="129"/>
      <c r="VJX101" s="129"/>
      <c r="VJY101" s="129"/>
      <c r="VJZ101" s="129"/>
      <c r="VKA101" s="129"/>
      <c r="VKB101" s="129"/>
      <c r="VKC101" s="129"/>
      <c r="VKD101" s="129"/>
      <c r="VKE101" s="129"/>
      <c r="VKF101" s="129"/>
      <c r="VKG101" s="129"/>
      <c r="VKH101" s="129"/>
      <c r="VKI101" s="129"/>
      <c r="VKJ101" s="129"/>
      <c r="VKK101" s="129"/>
      <c r="VKL101" s="129"/>
      <c r="VKM101" s="129"/>
      <c r="VKN101" s="129"/>
      <c r="VKO101" s="129"/>
      <c r="VKP101" s="129"/>
      <c r="VKQ101" s="129"/>
      <c r="VKR101" s="129"/>
      <c r="VKS101" s="129"/>
      <c r="VKT101" s="129"/>
      <c r="VKU101" s="129"/>
      <c r="VKV101" s="129"/>
      <c r="VKW101" s="129"/>
      <c r="VKX101" s="129"/>
      <c r="VKY101" s="129"/>
      <c r="VKZ101" s="129"/>
      <c r="VLA101" s="129"/>
      <c r="VLB101" s="129"/>
      <c r="VLC101" s="129"/>
      <c r="VLD101" s="129"/>
      <c r="VLE101" s="129"/>
      <c r="VLF101" s="129"/>
      <c r="VLG101" s="129"/>
      <c r="VLH101" s="129"/>
      <c r="VLI101" s="129"/>
      <c r="VLJ101" s="129"/>
      <c r="VLK101" s="129"/>
      <c r="VLL101" s="129"/>
      <c r="VLM101" s="129"/>
      <c r="VLN101" s="129"/>
      <c r="VLO101" s="129"/>
      <c r="VLP101" s="129"/>
      <c r="VLQ101" s="129"/>
      <c r="VLR101" s="129"/>
      <c r="VLS101" s="129"/>
      <c r="VLT101" s="129"/>
      <c r="VLU101" s="129"/>
      <c r="VLV101" s="129"/>
      <c r="VLW101" s="129"/>
      <c r="VLX101" s="129"/>
      <c r="VLY101" s="129"/>
      <c r="VLZ101" s="129"/>
      <c r="VMA101" s="129"/>
      <c r="VMB101" s="129"/>
      <c r="VMC101" s="129"/>
      <c r="VMD101" s="129"/>
      <c r="VME101" s="129"/>
      <c r="VMF101" s="129"/>
      <c r="VMG101" s="129"/>
      <c r="VMH101" s="129"/>
      <c r="VMI101" s="129"/>
      <c r="VMJ101" s="129"/>
      <c r="VMK101" s="129"/>
      <c r="VML101" s="129"/>
      <c r="VMM101" s="129"/>
      <c r="VMN101" s="129"/>
      <c r="VMO101" s="129"/>
      <c r="VMP101" s="129"/>
      <c r="VMQ101" s="129"/>
      <c r="VMR101" s="129"/>
      <c r="VMS101" s="129"/>
      <c r="VMT101" s="129"/>
      <c r="VMU101" s="129"/>
      <c r="VMV101" s="129"/>
      <c r="VMW101" s="129"/>
      <c r="VMX101" s="129"/>
      <c r="VMY101" s="129"/>
      <c r="VMZ101" s="129"/>
      <c r="VNA101" s="129"/>
      <c r="VNB101" s="129"/>
      <c r="VNC101" s="129"/>
      <c r="VND101" s="129"/>
      <c r="VNE101" s="129"/>
      <c r="VNF101" s="129"/>
      <c r="VNG101" s="129"/>
      <c r="VNH101" s="129"/>
      <c r="VNI101" s="129"/>
      <c r="VNJ101" s="129"/>
      <c r="VNK101" s="129"/>
      <c r="VNL101" s="129"/>
      <c r="VNM101" s="129"/>
      <c r="VNN101" s="129"/>
      <c r="VNO101" s="129"/>
      <c r="VNP101" s="129"/>
      <c r="VNQ101" s="129"/>
      <c r="VNR101" s="129"/>
      <c r="VNS101" s="129"/>
      <c r="VNT101" s="129"/>
      <c r="VNU101" s="129"/>
      <c r="VNV101" s="129"/>
      <c r="VNW101" s="129"/>
      <c r="VNX101" s="129"/>
      <c r="VNY101" s="129"/>
      <c r="VNZ101" s="129"/>
      <c r="VOA101" s="129"/>
      <c r="VOB101" s="129"/>
      <c r="VOC101" s="129"/>
      <c r="VOD101" s="129"/>
      <c r="VOE101" s="129"/>
      <c r="VOF101" s="129"/>
      <c r="VOG101" s="129"/>
      <c r="VOH101" s="129"/>
      <c r="VOI101" s="129"/>
      <c r="VOJ101" s="129"/>
      <c r="VOK101" s="129"/>
      <c r="VOL101" s="129"/>
      <c r="VOM101" s="129"/>
      <c r="VON101" s="129"/>
      <c r="VOO101" s="129"/>
      <c r="VOP101" s="129"/>
      <c r="VOQ101" s="129"/>
      <c r="VOR101" s="129"/>
      <c r="VOS101" s="129"/>
      <c r="VOT101" s="129"/>
      <c r="VOU101" s="129"/>
      <c r="VOV101" s="129"/>
      <c r="VOW101" s="129"/>
      <c r="VOX101" s="129"/>
      <c r="VOY101" s="129"/>
      <c r="VOZ101" s="129"/>
      <c r="VPA101" s="129"/>
      <c r="VPB101" s="129"/>
      <c r="VPC101" s="129"/>
      <c r="VPD101" s="129"/>
      <c r="VPE101" s="129"/>
      <c r="VPF101" s="129"/>
      <c r="VPG101" s="129"/>
      <c r="VPH101" s="129"/>
      <c r="VPI101" s="129"/>
      <c r="VPJ101" s="129"/>
      <c r="VPK101" s="129"/>
      <c r="VPL101" s="129"/>
      <c r="VPM101" s="129"/>
      <c r="VPN101" s="129"/>
      <c r="VPO101" s="129"/>
      <c r="VPP101" s="129"/>
      <c r="VPQ101" s="129"/>
      <c r="VPR101" s="129"/>
      <c r="VPS101" s="129"/>
      <c r="VPT101" s="129"/>
      <c r="VPU101" s="129"/>
      <c r="VPV101" s="129"/>
      <c r="VPW101" s="129"/>
      <c r="VPX101" s="129"/>
      <c r="VPY101" s="129"/>
      <c r="VPZ101" s="129"/>
      <c r="VQA101" s="129"/>
      <c r="VQB101" s="129"/>
      <c r="VQC101" s="129"/>
      <c r="VQD101" s="129"/>
      <c r="VQE101" s="129"/>
      <c r="VQF101" s="129"/>
      <c r="VQG101" s="129"/>
      <c r="VQH101" s="129"/>
      <c r="VQI101" s="129"/>
      <c r="VQJ101" s="129"/>
      <c r="VQK101" s="129"/>
      <c r="VQL101" s="129"/>
      <c r="VQM101" s="129"/>
      <c r="VQN101" s="129"/>
      <c r="VQO101" s="129"/>
      <c r="VQP101" s="129"/>
      <c r="VQQ101" s="129"/>
      <c r="VQR101" s="129"/>
      <c r="VQS101" s="129"/>
      <c r="VQT101" s="129"/>
      <c r="VQU101" s="129"/>
      <c r="VQV101" s="129"/>
      <c r="VQW101" s="129"/>
      <c r="VQX101" s="129"/>
      <c r="VQY101" s="129"/>
      <c r="VQZ101" s="129"/>
      <c r="VRA101" s="129"/>
      <c r="VRB101" s="129"/>
      <c r="VRC101" s="129"/>
      <c r="VRD101" s="129"/>
      <c r="VRE101" s="129"/>
      <c r="VRF101" s="129"/>
      <c r="VRG101" s="129"/>
      <c r="VRH101" s="129"/>
      <c r="VRI101" s="129"/>
      <c r="VRJ101" s="129"/>
      <c r="VRK101" s="129"/>
      <c r="VRL101" s="129"/>
      <c r="VRM101" s="129"/>
      <c r="VRN101" s="129"/>
      <c r="VRO101" s="129"/>
      <c r="VRP101" s="129"/>
      <c r="VRQ101" s="129"/>
      <c r="VRR101" s="129"/>
      <c r="VRS101" s="129"/>
      <c r="VRT101" s="129"/>
      <c r="VRU101" s="129"/>
      <c r="VRV101" s="129"/>
      <c r="VRW101" s="129"/>
      <c r="VRX101" s="129"/>
      <c r="VRY101" s="129"/>
      <c r="VRZ101" s="129"/>
      <c r="VSA101" s="129"/>
      <c r="VSB101" s="129"/>
      <c r="VSC101" s="129"/>
      <c r="VSD101" s="129"/>
      <c r="VSE101" s="129"/>
      <c r="VSF101" s="129"/>
      <c r="VSG101" s="129"/>
      <c r="VSH101" s="129"/>
      <c r="VSI101" s="129"/>
      <c r="VSJ101" s="129"/>
      <c r="VSK101" s="129"/>
      <c r="VSL101" s="129"/>
      <c r="VSM101" s="129"/>
      <c r="VSN101" s="129"/>
      <c r="VSO101" s="129"/>
      <c r="VSP101" s="129"/>
      <c r="VSQ101" s="129"/>
      <c r="VSR101" s="129"/>
      <c r="VSS101" s="129"/>
      <c r="VST101" s="129"/>
      <c r="VSU101" s="129"/>
      <c r="VSV101" s="129"/>
      <c r="VSW101" s="129"/>
      <c r="VSX101" s="129"/>
      <c r="VSY101" s="129"/>
      <c r="VSZ101" s="129"/>
      <c r="VTA101" s="129"/>
      <c r="VTB101" s="129"/>
      <c r="VTC101" s="129"/>
      <c r="VTD101" s="129"/>
      <c r="VTE101" s="129"/>
      <c r="VTF101" s="129"/>
      <c r="VTG101" s="129"/>
      <c r="VTH101" s="129"/>
      <c r="VTI101" s="129"/>
      <c r="VTJ101" s="129"/>
      <c r="VTK101" s="129"/>
      <c r="VTL101" s="129"/>
      <c r="VTM101" s="129"/>
      <c r="VTN101" s="129"/>
      <c r="VTO101" s="129"/>
      <c r="VTP101" s="129"/>
      <c r="VTQ101" s="129"/>
      <c r="VTR101" s="129"/>
      <c r="VTS101" s="129"/>
      <c r="VTT101" s="129"/>
      <c r="VTU101" s="129"/>
      <c r="VTV101" s="129"/>
      <c r="VTW101" s="129"/>
      <c r="VTX101" s="129"/>
      <c r="VTY101" s="129"/>
      <c r="VTZ101" s="129"/>
      <c r="VUA101" s="129"/>
      <c r="VUB101" s="129"/>
      <c r="VUC101" s="129"/>
      <c r="VUD101" s="129"/>
      <c r="VUE101" s="129"/>
      <c r="VUF101" s="129"/>
      <c r="VUG101" s="129"/>
      <c r="VUH101" s="129"/>
      <c r="VUI101" s="129"/>
      <c r="VUJ101" s="129"/>
      <c r="VUK101" s="129"/>
      <c r="VUL101" s="129"/>
      <c r="VUM101" s="129"/>
      <c r="VUN101" s="129"/>
      <c r="VUO101" s="129"/>
      <c r="VUP101" s="129"/>
      <c r="VUQ101" s="129"/>
      <c r="VUR101" s="129"/>
      <c r="VUS101" s="129"/>
      <c r="VUT101" s="129"/>
      <c r="VUU101" s="129"/>
      <c r="VUV101" s="129"/>
      <c r="VUW101" s="129"/>
      <c r="VUX101" s="129"/>
      <c r="VUY101" s="129"/>
      <c r="VUZ101" s="129"/>
      <c r="VVA101" s="129"/>
      <c r="VVB101" s="129"/>
      <c r="VVC101" s="129"/>
      <c r="VVD101" s="129"/>
      <c r="VVE101" s="129"/>
      <c r="VVF101" s="129"/>
      <c r="VVG101" s="129"/>
      <c r="VVH101" s="129"/>
      <c r="VVI101" s="129"/>
      <c r="VVJ101" s="129"/>
      <c r="VVK101" s="129"/>
      <c r="VVL101" s="129"/>
      <c r="VVM101" s="129"/>
      <c r="VVN101" s="129"/>
      <c r="VVO101" s="129"/>
      <c r="VVP101" s="129"/>
      <c r="VVQ101" s="129"/>
      <c r="VVR101" s="129"/>
      <c r="VVS101" s="129"/>
      <c r="VVT101" s="129"/>
      <c r="VVU101" s="129"/>
      <c r="VVV101" s="129"/>
      <c r="VVW101" s="129"/>
      <c r="VVX101" s="129"/>
      <c r="VVY101" s="129"/>
      <c r="VVZ101" s="129"/>
      <c r="VWA101" s="129"/>
      <c r="VWB101" s="129"/>
      <c r="VWC101" s="129"/>
      <c r="VWD101" s="129"/>
      <c r="VWE101" s="129"/>
      <c r="VWF101" s="129"/>
      <c r="VWG101" s="129"/>
      <c r="VWH101" s="129"/>
      <c r="VWI101" s="129"/>
      <c r="VWJ101" s="129"/>
      <c r="VWK101" s="129"/>
      <c r="VWL101" s="129"/>
      <c r="VWM101" s="129"/>
      <c r="VWN101" s="129"/>
      <c r="VWO101" s="129"/>
      <c r="VWP101" s="129"/>
      <c r="VWQ101" s="129"/>
      <c r="VWR101" s="129"/>
      <c r="VWS101" s="129"/>
      <c r="VWT101" s="129"/>
      <c r="VWU101" s="129"/>
      <c r="VWV101" s="129"/>
      <c r="VWW101" s="129"/>
      <c r="VWX101" s="129"/>
      <c r="VWY101" s="129"/>
      <c r="VWZ101" s="129"/>
      <c r="VXA101" s="129"/>
      <c r="VXB101" s="129"/>
      <c r="VXC101" s="129"/>
      <c r="VXD101" s="129"/>
      <c r="VXE101" s="129"/>
      <c r="VXF101" s="129"/>
      <c r="VXG101" s="129"/>
      <c r="VXH101" s="129"/>
      <c r="VXI101" s="129"/>
      <c r="VXJ101" s="129"/>
      <c r="VXK101" s="129"/>
      <c r="VXL101" s="129"/>
      <c r="VXM101" s="129"/>
      <c r="VXN101" s="129"/>
      <c r="VXO101" s="129"/>
      <c r="VXP101" s="129"/>
      <c r="VXQ101" s="129"/>
      <c r="VXR101" s="129"/>
      <c r="VXS101" s="129"/>
      <c r="VXT101" s="129"/>
      <c r="VXU101" s="129"/>
      <c r="VXV101" s="129"/>
      <c r="VXW101" s="129"/>
      <c r="VXX101" s="129"/>
      <c r="VXY101" s="129"/>
      <c r="VXZ101" s="129"/>
      <c r="VYA101" s="129"/>
      <c r="VYB101" s="129"/>
      <c r="VYC101" s="129"/>
      <c r="VYD101" s="129"/>
      <c r="VYE101" s="129"/>
      <c r="VYF101" s="129"/>
      <c r="VYG101" s="129"/>
      <c r="VYH101" s="129"/>
      <c r="VYI101" s="129"/>
      <c r="VYJ101" s="129"/>
      <c r="VYK101" s="129"/>
      <c r="VYL101" s="129"/>
      <c r="VYM101" s="129"/>
      <c r="VYN101" s="129"/>
      <c r="VYO101" s="129"/>
      <c r="VYP101" s="129"/>
      <c r="VYQ101" s="129"/>
      <c r="VYR101" s="129"/>
      <c r="VYS101" s="129"/>
      <c r="VYT101" s="129"/>
      <c r="VYU101" s="129"/>
      <c r="VYV101" s="129"/>
      <c r="VYW101" s="129"/>
      <c r="VYX101" s="129"/>
      <c r="VYY101" s="129"/>
      <c r="VYZ101" s="129"/>
      <c r="VZA101" s="129"/>
      <c r="VZB101" s="129"/>
      <c r="VZC101" s="129"/>
      <c r="VZD101" s="129"/>
      <c r="VZE101" s="129"/>
      <c r="VZF101" s="129"/>
      <c r="VZG101" s="129"/>
      <c r="VZH101" s="129"/>
      <c r="VZI101" s="129"/>
      <c r="VZJ101" s="129"/>
      <c r="VZK101" s="129"/>
      <c r="VZL101" s="129"/>
      <c r="VZM101" s="129"/>
      <c r="VZN101" s="129"/>
      <c r="VZO101" s="129"/>
      <c r="VZP101" s="129"/>
      <c r="VZQ101" s="129"/>
      <c r="VZR101" s="129"/>
      <c r="VZS101" s="129"/>
      <c r="VZT101" s="129"/>
      <c r="VZU101" s="129"/>
      <c r="VZV101" s="129"/>
      <c r="VZW101" s="129"/>
      <c r="VZX101" s="129"/>
      <c r="VZY101" s="129"/>
      <c r="VZZ101" s="129"/>
      <c r="WAA101" s="129"/>
      <c r="WAB101" s="129"/>
      <c r="WAC101" s="129"/>
      <c r="WAD101" s="129"/>
      <c r="WAE101" s="129"/>
      <c r="WAF101" s="129"/>
      <c r="WAG101" s="129"/>
      <c r="WAH101" s="129"/>
      <c r="WAI101" s="129"/>
      <c r="WAJ101" s="129"/>
      <c r="WAK101" s="129"/>
      <c r="WAL101" s="129"/>
      <c r="WAM101" s="129"/>
      <c r="WAN101" s="129"/>
      <c r="WAO101" s="129"/>
      <c r="WAP101" s="129"/>
      <c r="WAQ101" s="129"/>
      <c r="WAR101" s="129"/>
      <c r="WAS101" s="129"/>
      <c r="WAT101" s="129"/>
      <c r="WAU101" s="129"/>
      <c r="WAV101" s="129"/>
      <c r="WAW101" s="129"/>
      <c r="WAX101" s="129"/>
      <c r="WAY101" s="129"/>
      <c r="WAZ101" s="129"/>
      <c r="WBA101" s="129"/>
      <c r="WBB101" s="129"/>
      <c r="WBC101" s="129"/>
      <c r="WBD101" s="129"/>
      <c r="WBE101" s="129"/>
      <c r="WBF101" s="129"/>
      <c r="WBG101" s="129"/>
      <c r="WBH101" s="129"/>
      <c r="WBI101" s="129"/>
      <c r="WBJ101" s="129"/>
      <c r="WBK101" s="129"/>
      <c r="WBL101" s="129"/>
      <c r="WBM101" s="129"/>
      <c r="WBN101" s="129"/>
      <c r="WBO101" s="129"/>
      <c r="WBP101" s="129"/>
      <c r="WBQ101" s="129"/>
      <c r="WBR101" s="129"/>
      <c r="WBS101" s="129"/>
      <c r="WBT101" s="129"/>
      <c r="WBU101" s="129"/>
      <c r="WBV101" s="129"/>
      <c r="WBW101" s="129"/>
      <c r="WBX101" s="129"/>
      <c r="WBY101" s="129"/>
      <c r="WBZ101" s="129"/>
      <c r="WCA101" s="129"/>
      <c r="WCB101" s="129"/>
      <c r="WCC101" s="129"/>
      <c r="WCD101" s="129"/>
      <c r="WCE101" s="129"/>
      <c r="WCF101" s="129"/>
      <c r="WCG101" s="129"/>
      <c r="WCH101" s="129"/>
      <c r="WCI101" s="129"/>
      <c r="WCJ101" s="129"/>
      <c r="WCK101" s="129"/>
      <c r="WCL101" s="129"/>
      <c r="WCM101" s="129"/>
      <c r="WCN101" s="129"/>
      <c r="WCO101" s="129"/>
      <c r="WCP101" s="129"/>
      <c r="WCQ101" s="129"/>
      <c r="WCR101" s="129"/>
      <c r="WCS101" s="129"/>
      <c r="WCT101" s="129"/>
      <c r="WCU101" s="129"/>
      <c r="WCV101" s="129"/>
      <c r="WCW101" s="129"/>
      <c r="WCX101" s="129"/>
      <c r="WCY101" s="129"/>
      <c r="WCZ101" s="129"/>
      <c r="WDA101" s="129"/>
      <c r="WDB101" s="129"/>
      <c r="WDC101" s="129"/>
      <c r="WDD101" s="129"/>
      <c r="WDE101" s="129"/>
      <c r="WDF101" s="129"/>
      <c r="WDG101" s="129"/>
      <c r="WDH101" s="129"/>
      <c r="WDI101" s="129"/>
      <c r="WDJ101" s="129"/>
      <c r="WDK101" s="129"/>
      <c r="WDL101" s="129"/>
      <c r="WDM101" s="129"/>
      <c r="WDN101" s="129"/>
      <c r="WDO101" s="129"/>
      <c r="WDP101" s="129"/>
      <c r="WDQ101" s="129"/>
      <c r="WDR101" s="129"/>
      <c r="WDS101" s="129"/>
      <c r="WDT101" s="129"/>
      <c r="WDU101" s="129"/>
      <c r="WDV101" s="129"/>
      <c r="WDW101" s="129"/>
      <c r="WDX101" s="129"/>
      <c r="WDY101" s="129"/>
      <c r="WDZ101" s="129"/>
      <c r="WEA101" s="129"/>
      <c r="WEB101" s="129"/>
      <c r="WEC101" s="129"/>
      <c r="WED101" s="129"/>
      <c r="WEE101" s="129"/>
      <c r="WEF101" s="129"/>
      <c r="WEG101" s="129"/>
      <c r="WEH101" s="129"/>
      <c r="WEI101" s="129"/>
      <c r="WEJ101" s="129"/>
      <c r="WEK101" s="129"/>
      <c r="WEL101" s="129"/>
      <c r="WEM101" s="129"/>
      <c r="WEN101" s="129"/>
      <c r="WEO101" s="129"/>
      <c r="WEP101" s="129"/>
      <c r="WEQ101" s="129"/>
      <c r="WER101" s="129"/>
      <c r="WES101" s="129"/>
      <c r="WET101" s="129"/>
      <c r="WEU101" s="129"/>
      <c r="WEV101" s="129"/>
      <c r="WEW101" s="129"/>
      <c r="WEX101" s="129"/>
      <c r="WEY101" s="129"/>
      <c r="WEZ101" s="129"/>
      <c r="WFA101" s="129"/>
      <c r="WFB101" s="129"/>
      <c r="WFC101" s="129"/>
      <c r="WFD101" s="129"/>
      <c r="WFE101" s="129"/>
      <c r="WFF101" s="129"/>
      <c r="WFG101" s="129"/>
      <c r="WFH101" s="129"/>
      <c r="WFI101" s="129"/>
      <c r="WFJ101" s="129"/>
      <c r="WFK101" s="129"/>
      <c r="WFL101" s="129"/>
      <c r="WFM101" s="129"/>
      <c r="WFN101" s="129"/>
      <c r="WFO101" s="129"/>
      <c r="WFP101" s="129"/>
      <c r="WFQ101" s="129"/>
      <c r="WFR101" s="129"/>
      <c r="WFS101" s="129"/>
      <c r="WFT101" s="129"/>
      <c r="WFU101" s="129"/>
      <c r="WFV101" s="129"/>
      <c r="WFW101" s="129"/>
      <c r="WFX101" s="129"/>
      <c r="WFY101" s="129"/>
      <c r="WFZ101" s="129"/>
      <c r="WGA101" s="129"/>
      <c r="WGB101" s="129"/>
      <c r="WGC101" s="129"/>
      <c r="WGD101" s="129"/>
      <c r="WGE101" s="129"/>
      <c r="WGF101" s="129"/>
      <c r="WGG101" s="129"/>
      <c r="WGH101" s="129"/>
      <c r="WGI101" s="129"/>
      <c r="WGJ101" s="129"/>
      <c r="WGK101" s="129"/>
      <c r="WGL101" s="129"/>
      <c r="WGM101" s="129"/>
      <c r="WGN101" s="129"/>
      <c r="WGO101" s="129"/>
      <c r="WGP101" s="129"/>
      <c r="WGQ101" s="129"/>
      <c r="WGR101" s="129"/>
      <c r="WGS101" s="129"/>
      <c r="WGT101" s="129"/>
      <c r="WGU101" s="129"/>
      <c r="WGV101" s="129"/>
      <c r="WGW101" s="129"/>
      <c r="WGX101" s="129"/>
      <c r="WGY101" s="129"/>
      <c r="WGZ101" s="129"/>
      <c r="WHA101" s="129"/>
      <c r="WHB101" s="129"/>
      <c r="WHC101" s="129"/>
      <c r="WHD101" s="129"/>
      <c r="WHE101" s="129"/>
      <c r="WHF101" s="129"/>
      <c r="WHG101" s="129"/>
      <c r="WHH101" s="129"/>
      <c r="WHI101" s="129"/>
      <c r="WHJ101" s="129"/>
      <c r="WHK101" s="129"/>
      <c r="WHL101" s="129"/>
      <c r="WHM101" s="129"/>
      <c r="WHN101" s="129"/>
      <c r="WHO101" s="129"/>
      <c r="WHP101" s="129"/>
      <c r="WHQ101" s="129"/>
      <c r="WHR101" s="129"/>
      <c r="WHS101" s="129"/>
      <c r="WHT101" s="129"/>
      <c r="WHU101" s="129"/>
      <c r="WHV101" s="129"/>
      <c r="WHW101" s="129"/>
      <c r="WHX101" s="129"/>
      <c r="WHY101" s="129"/>
      <c r="WHZ101" s="129"/>
      <c r="WIA101" s="129"/>
      <c r="WIB101" s="129"/>
      <c r="WIC101" s="129"/>
      <c r="WID101" s="129"/>
      <c r="WIE101" s="129"/>
      <c r="WIF101" s="129"/>
      <c r="WIG101" s="129"/>
      <c r="WIH101" s="129"/>
      <c r="WII101" s="129"/>
      <c r="WIJ101" s="129"/>
      <c r="WIK101" s="129"/>
      <c r="WIL101" s="129"/>
      <c r="WIM101" s="129"/>
      <c r="WIN101" s="129"/>
      <c r="WIO101" s="129"/>
      <c r="WIP101" s="129"/>
      <c r="WIQ101" s="129"/>
      <c r="WIR101" s="129"/>
      <c r="WIS101" s="129"/>
      <c r="WIT101" s="129"/>
      <c r="WIU101" s="129"/>
      <c r="WIV101" s="129"/>
      <c r="WIW101" s="129"/>
      <c r="WIX101" s="129"/>
      <c r="WIY101" s="129"/>
      <c r="WIZ101" s="129"/>
      <c r="WJA101" s="129"/>
      <c r="WJB101" s="129"/>
      <c r="WJC101" s="129"/>
      <c r="WJD101" s="129"/>
      <c r="WJE101" s="129"/>
      <c r="WJF101" s="129"/>
      <c r="WJG101" s="129"/>
      <c r="WJH101" s="129"/>
      <c r="WJI101" s="129"/>
      <c r="WJJ101" s="129"/>
      <c r="WJK101" s="129"/>
      <c r="WJL101" s="129"/>
      <c r="WJM101" s="129"/>
      <c r="WJN101" s="129"/>
      <c r="WJO101" s="129"/>
      <c r="WJP101" s="129"/>
      <c r="WJQ101" s="129"/>
      <c r="WJR101" s="129"/>
      <c r="WJS101" s="129"/>
      <c r="WJT101" s="129"/>
      <c r="WJU101" s="129"/>
      <c r="WJV101" s="129"/>
      <c r="WJW101" s="129"/>
      <c r="WJX101" s="129"/>
      <c r="WJY101" s="129"/>
      <c r="WJZ101" s="129"/>
      <c r="WKA101" s="129"/>
      <c r="WKB101" s="129"/>
      <c r="WKC101" s="129"/>
      <c r="WKD101" s="129"/>
      <c r="WKE101" s="129"/>
      <c r="WKF101" s="129"/>
      <c r="WKG101" s="129"/>
      <c r="WKH101" s="129"/>
      <c r="WKI101" s="129"/>
      <c r="WKJ101" s="129"/>
      <c r="WKK101" s="129"/>
      <c r="WKL101" s="129"/>
      <c r="WKM101" s="129"/>
      <c r="WKN101" s="129"/>
      <c r="WKO101" s="129"/>
      <c r="WKP101" s="129"/>
      <c r="WKQ101" s="129"/>
      <c r="WKR101" s="129"/>
      <c r="WKS101" s="129"/>
      <c r="WKT101" s="129"/>
      <c r="WKU101" s="129"/>
      <c r="WKV101" s="129"/>
      <c r="WKW101" s="129"/>
      <c r="WKX101" s="129"/>
      <c r="WKY101" s="129"/>
      <c r="WKZ101" s="129"/>
      <c r="WLA101" s="129"/>
      <c r="WLB101" s="129"/>
      <c r="WLC101" s="129"/>
      <c r="WLD101" s="129"/>
      <c r="WLE101" s="129"/>
      <c r="WLF101" s="129"/>
      <c r="WLG101" s="129"/>
      <c r="WLH101" s="129"/>
      <c r="WLI101" s="129"/>
      <c r="WLJ101" s="129"/>
      <c r="WLK101" s="129"/>
      <c r="WLL101" s="129"/>
      <c r="WLM101" s="129"/>
      <c r="WLN101" s="129"/>
      <c r="WLO101" s="129"/>
      <c r="WLP101" s="129"/>
      <c r="WLQ101" s="129"/>
      <c r="WLR101" s="129"/>
      <c r="WLS101" s="129"/>
      <c r="WLT101" s="129"/>
      <c r="WLU101" s="129"/>
      <c r="WLV101" s="129"/>
      <c r="WLW101" s="129"/>
      <c r="WLX101" s="129"/>
      <c r="WLY101" s="129"/>
      <c r="WLZ101" s="129"/>
      <c r="WMA101" s="129"/>
      <c r="WMB101" s="129"/>
      <c r="WMC101" s="129"/>
      <c r="WMD101" s="129"/>
      <c r="WME101" s="129"/>
      <c r="WMF101" s="129"/>
      <c r="WMG101" s="129"/>
      <c r="WMH101" s="129"/>
      <c r="WMI101" s="129"/>
      <c r="WMJ101" s="129"/>
      <c r="WMK101" s="129"/>
      <c r="WML101" s="129"/>
      <c r="WMM101" s="129"/>
      <c r="WMN101" s="129"/>
      <c r="WMO101" s="129"/>
      <c r="WMP101" s="129"/>
      <c r="WMQ101" s="129"/>
      <c r="WMR101" s="129"/>
      <c r="WMS101" s="129"/>
      <c r="WMT101" s="129"/>
      <c r="WMU101" s="129"/>
      <c r="WMV101" s="129"/>
      <c r="WMW101" s="129"/>
      <c r="WMX101" s="129"/>
      <c r="WMY101" s="129"/>
      <c r="WMZ101" s="129"/>
      <c r="WNA101" s="129"/>
      <c r="WNB101" s="129"/>
      <c r="WNC101" s="129"/>
      <c r="WND101" s="129"/>
      <c r="WNE101" s="129"/>
      <c r="WNF101" s="129"/>
      <c r="WNG101" s="129"/>
      <c r="WNH101" s="129"/>
      <c r="WNI101" s="129"/>
      <c r="WNJ101" s="129"/>
      <c r="WNK101" s="129"/>
      <c r="WNL101" s="129"/>
      <c r="WNM101" s="129"/>
      <c r="WNN101" s="129"/>
      <c r="WNO101" s="129"/>
      <c r="WNP101" s="129"/>
      <c r="WNQ101" s="129"/>
      <c r="WNR101" s="129"/>
      <c r="WNS101" s="129"/>
      <c r="WNT101" s="129"/>
      <c r="WNU101" s="129"/>
      <c r="WNV101" s="129"/>
      <c r="WNW101" s="129"/>
      <c r="WNX101" s="129"/>
      <c r="WNY101" s="129"/>
      <c r="WNZ101" s="129"/>
      <c r="WOA101" s="129"/>
      <c r="WOB101" s="129"/>
      <c r="WOC101" s="129"/>
      <c r="WOD101" s="129"/>
      <c r="WOE101" s="129"/>
      <c r="WOF101" s="129"/>
      <c r="WOG101" s="129"/>
      <c r="WOH101" s="129"/>
      <c r="WOI101" s="129"/>
      <c r="WOJ101" s="129"/>
      <c r="WOK101" s="129"/>
      <c r="WOL101" s="129"/>
      <c r="WOM101" s="129"/>
      <c r="WON101" s="129"/>
      <c r="WOO101" s="129"/>
      <c r="WOP101" s="129"/>
      <c r="WOQ101" s="129"/>
      <c r="WOR101" s="129"/>
      <c r="WOS101" s="129"/>
      <c r="WOT101" s="129"/>
      <c r="WOU101" s="129"/>
      <c r="WOV101" s="129"/>
      <c r="WOW101" s="129"/>
      <c r="WOX101" s="129"/>
      <c r="WOY101" s="129"/>
      <c r="WOZ101" s="129"/>
      <c r="WPA101" s="129"/>
      <c r="WPB101" s="129"/>
      <c r="WPC101" s="129"/>
      <c r="WPD101" s="129"/>
      <c r="WPE101" s="129"/>
      <c r="WPF101" s="129"/>
      <c r="WPG101" s="129"/>
      <c r="WPH101" s="129"/>
      <c r="WPI101" s="129"/>
      <c r="WPJ101" s="129"/>
      <c r="WPK101" s="129"/>
      <c r="WPL101" s="129"/>
      <c r="WPM101" s="129"/>
      <c r="WPN101" s="129"/>
      <c r="WPO101" s="129"/>
      <c r="WPP101" s="129"/>
      <c r="WPQ101" s="129"/>
      <c r="WPR101" s="129"/>
      <c r="WPS101" s="129"/>
      <c r="WPT101" s="129"/>
      <c r="WPU101" s="129"/>
      <c r="WPV101" s="129"/>
      <c r="WPW101" s="129"/>
      <c r="WPX101" s="129"/>
      <c r="WPY101" s="129"/>
      <c r="WPZ101" s="129"/>
      <c r="WQA101" s="129"/>
      <c r="WQB101" s="129"/>
      <c r="WQC101" s="129"/>
      <c r="WQD101" s="129"/>
      <c r="WQE101" s="129"/>
      <c r="WQF101" s="129"/>
      <c r="WQG101" s="129"/>
      <c r="WQH101" s="129"/>
      <c r="WQI101" s="129"/>
      <c r="WQJ101" s="129"/>
      <c r="WQK101" s="129"/>
      <c r="WQL101" s="129"/>
      <c r="WQM101" s="129"/>
      <c r="WQN101" s="129"/>
      <c r="WQO101" s="129"/>
      <c r="WQP101" s="129"/>
      <c r="WQQ101" s="129"/>
      <c r="WQR101" s="129"/>
      <c r="WQS101" s="129"/>
      <c r="WQT101" s="129"/>
      <c r="WQU101" s="129"/>
      <c r="WQV101" s="129"/>
      <c r="WQW101" s="129"/>
      <c r="WQX101" s="129"/>
      <c r="WQY101" s="129"/>
      <c r="WQZ101" s="129"/>
      <c r="WRA101" s="129"/>
      <c r="WRB101" s="129"/>
      <c r="WRC101" s="129"/>
      <c r="WRD101" s="129"/>
      <c r="WRE101" s="129"/>
      <c r="WRF101" s="129"/>
      <c r="WRG101" s="129"/>
      <c r="WRH101" s="129"/>
      <c r="WRI101" s="129"/>
      <c r="WRJ101" s="129"/>
      <c r="WRK101" s="129"/>
      <c r="WRL101" s="129"/>
      <c r="WRM101" s="129"/>
      <c r="WRN101" s="129"/>
      <c r="WRO101" s="129"/>
      <c r="WRP101" s="129"/>
      <c r="WRQ101" s="129"/>
      <c r="WRR101" s="129"/>
      <c r="WRS101" s="129"/>
      <c r="WRT101" s="129"/>
      <c r="WRU101" s="129"/>
      <c r="WRV101" s="129"/>
      <c r="WRW101" s="129"/>
      <c r="WRX101" s="129"/>
      <c r="WRY101" s="129"/>
      <c r="WRZ101" s="129"/>
      <c r="WSA101" s="129"/>
      <c r="WSB101" s="129"/>
      <c r="WSC101" s="129"/>
      <c r="WSD101" s="129"/>
      <c r="WSE101" s="129"/>
      <c r="WSF101" s="129"/>
      <c r="WSG101" s="129"/>
      <c r="WSH101" s="129"/>
      <c r="WSI101" s="129"/>
      <c r="WSJ101" s="129"/>
      <c r="WSK101" s="129"/>
      <c r="WSL101" s="129"/>
      <c r="WSM101" s="129"/>
      <c r="WSN101" s="129"/>
      <c r="WSO101" s="129"/>
      <c r="WSP101" s="129"/>
      <c r="WSQ101" s="129"/>
      <c r="WSR101" s="129"/>
      <c r="WSS101" s="129"/>
      <c r="WST101" s="129"/>
      <c r="WSU101" s="129"/>
      <c r="WSV101" s="129"/>
      <c r="WSW101" s="129"/>
      <c r="WSX101" s="129"/>
      <c r="WSY101" s="129"/>
      <c r="WSZ101" s="129"/>
      <c r="WTA101" s="129"/>
      <c r="WTB101" s="129"/>
      <c r="WTC101" s="129"/>
      <c r="WTD101" s="129"/>
      <c r="WTE101" s="129"/>
      <c r="WTF101" s="129"/>
      <c r="WTG101" s="129"/>
      <c r="WTH101" s="129"/>
      <c r="WTI101" s="129"/>
      <c r="WTJ101" s="129"/>
      <c r="WTK101" s="129"/>
      <c r="WTL101" s="129"/>
      <c r="WTM101" s="129"/>
      <c r="WTN101" s="129"/>
      <c r="WTO101" s="129"/>
      <c r="WTP101" s="129"/>
      <c r="WTQ101" s="129"/>
      <c r="WTR101" s="129"/>
      <c r="WTS101" s="129"/>
      <c r="WTT101" s="129"/>
      <c r="WTU101" s="129"/>
      <c r="WTV101" s="129"/>
      <c r="WTW101" s="129"/>
      <c r="WTX101" s="129"/>
      <c r="WTY101" s="129"/>
      <c r="WTZ101" s="129"/>
      <c r="WUA101" s="129"/>
      <c r="WUB101" s="129"/>
      <c r="WUC101" s="129"/>
      <c r="WUD101" s="129"/>
      <c r="WUE101" s="129"/>
      <c r="WUF101" s="129"/>
      <c r="WUG101" s="129"/>
      <c r="WUH101" s="129"/>
      <c r="WUI101" s="129"/>
      <c r="WUJ101" s="129"/>
      <c r="WUK101" s="129"/>
      <c r="WUL101" s="129"/>
      <c r="WUM101" s="129"/>
      <c r="WUN101" s="129"/>
      <c r="WUO101" s="129"/>
      <c r="WUP101" s="129"/>
      <c r="WUQ101" s="129"/>
      <c r="WUR101" s="129"/>
      <c r="WUS101" s="129"/>
      <c r="WUT101" s="129"/>
      <c r="WUU101" s="129"/>
      <c r="WUV101" s="129"/>
      <c r="WUW101" s="129"/>
      <c r="WUX101" s="129"/>
      <c r="WUY101" s="129"/>
      <c r="WUZ101" s="129"/>
      <c r="WVA101" s="129"/>
      <c r="WVB101" s="129"/>
      <c r="WVC101" s="129"/>
      <c r="WVD101" s="129"/>
      <c r="WVE101" s="129"/>
      <c r="WVF101" s="129"/>
      <c r="WVG101" s="129"/>
      <c r="WVH101" s="129"/>
      <c r="WVI101" s="129"/>
      <c r="WVJ101" s="129"/>
      <c r="WVK101" s="129"/>
      <c r="WVL101" s="129"/>
      <c r="WVM101" s="129"/>
      <c r="WVN101" s="129"/>
      <c r="WVO101" s="129"/>
      <c r="WVP101" s="129"/>
      <c r="WVQ101" s="129"/>
      <c r="WVR101" s="129"/>
      <c r="WVS101" s="129"/>
      <c r="WVT101" s="129"/>
      <c r="WVU101" s="129"/>
      <c r="WVV101" s="129"/>
      <c r="WVW101" s="129"/>
      <c r="WVX101" s="129"/>
      <c r="WVY101" s="129"/>
      <c r="WVZ101" s="129"/>
      <c r="WWA101" s="129"/>
      <c r="WWB101" s="129"/>
      <c r="WWC101" s="129"/>
      <c r="WWD101" s="129"/>
      <c r="WWE101" s="129"/>
      <c r="WWF101" s="129"/>
      <c r="WWG101" s="129"/>
      <c r="WWH101" s="129"/>
      <c r="WWI101" s="129"/>
      <c r="WWJ101" s="129"/>
      <c r="WWK101" s="129"/>
      <c r="WWL101" s="129"/>
      <c r="WWM101" s="129"/>
      <c r="WWN101" s="129"/>
      <c r="WWO101" s="129"/>
      <c r="WWP101" s="129"/>
      <c r="WWQ101" s="129"/>
      <c r="WWR101" s="129"/>
      <c r="WWS101" s="129"/>
      <c r="WWT101" s="129"/>
      <c r="WWU101" s="129"/>
      <c r="WWV101" s="129"/>
      <c r="WWW101" s="129"/>
      <c r="WWX101" s="129"/>
      <c r="WWY101" s="129"/>
      <c r="WWZ101" s="129"/>
      <c r="WXA101" s="129"/>
      <c r="WXB101" s="129"/>
      <c r="WXC101" s="129"/>
      <c r="WXD101" s="129"/>
      <c r="WXE101" s="129"/>
      <c r="WXF101" s="129"/>
      <c r="WXG101" s="129"/>
      <c r="WXH101" s="129"/>
      <c r="WXI101" s="129"/>
      <c r="WXJ101" s="129"/>
      <c r="WXK101" s="129"/>
      <c r="WXL101" s="129"/>
      <c r="WXM101" s="129"/>
      <c r="WXN101" s="129"/>
      <c r="WXO101" s="129"/>
      <c r="WXP101" s="129"/>
      <c r="WXQ101" s="129"/>
      <c r="WXR101" s="129"/>
      <c r="WXS101" s="129"/>
      <c r="WXT101" s="129"/>
      <c r="WXU101" s="129"/>
      <c r="WXV101" s="129"/>
      <c r="WXW101" s="129"/>
      <c r="WXX101" s="129"/>
      <c r="WXY101" s="129"/>
      <c r="WXZ101" s="129"/>
      <c r="WYA101" s="129"/>
      <c r="WYB101" s="129"/>
      <c r="WYC101" s="129"/>
      <c r="WYD101" s="129"/>
      <c r="WYE101" s="129"/>
      <c r="WYF101" s="129"/>
      <c r="WYG101" s="129"/>
      <c r="WYH101" s="129"/>
      <c r="WYI101" s="129"/>
      <c r="WYJ101" s="129"/>
      <c r="WYK101" s="129"/>
      <c r="WYL101" s="129"/>
      <c r="WYM101" s="129"/>
      <c r="WYN101" s="129"/>
      <c r="WYO101" s="129"/>
      <c r="WYP101" s="129"/>
      <c r="WYQ101" s="129"/>
      <c r="WYR101" s="129"/>
      <c r="WYS101" s="129"/>
      <c r="WYT101" s="129"/>
      <c r="WYU101" s="129"/>
      <c r="WYV101" s="129"/>
      <c r="WYW101" s="129"/>
      <c r="WYX101" s="129"/>
      <c r="WYY101" s="129"/>
      <c r="WYZ101" s="129"/>
      <c r="WZA101" s="129"/>
      <c r="WZB101" s="129"/>
      <c r="WZC101" s="129"/>
      <c r="WZD101" s="129"/>
      <c r="WZE101" s="129"/>
      <c r="WZF101" s="129"/>
      <c r="WZG101" s="129"/>
      <c r="WZH101" s="129"/>
      <c r="WZI101" s="129"/>
      <c r="WZJ101" s="129"/>
      <c r="WZK101" s="129"/>
      <c r="WZL101" s="129"/>
      <c r="WZM101" s="129"/>
      <c r="WZN101" s="129"/>
      <c r="WZO101" s="129"/>
      <c r="WZP101" s="129"/>
      <c r="WZQ101" s="129"/>
      <c r="WZR101" s="129"/>
      <c r="WZS101" s="129"/>
      <c r="WZT101" s="129"/>
      <c r="WZU101" s="129"/>
      <c r="WZV101" s="129"/>
      <c r="WZW101" s="129"/>
      <c r="WZX101" s="129"/>
      <c r="WZY101" s="129"/>
      <c r="WZZ101" s="129"/>
      <c r="XAA101" s="129"/>
      <c r="XAB101" s="129"/>
      <c r="XAC101" s="129"/>
      <c r="XAD101" s="129"/>
      <c r="XAE101" s="129"/>
      <c r="XAF101" s="129"/>
      <c r="XAG101" s="129"/>
      <c r="XAH101" s="129"/>
      <c r="XAI101" s="129"/>
      <c r="XAJ101" s="129"/>
      <c r="XAK101" s="129"/>
      <c r="XAL101" s="129"/>
      <c r="XAM101" s="129"/>
      <c r="XAN101" s="129"/>
      <c r="XAO101" s="129"/>
      <c r="XAP101" s="129"/>
      <c r="XAQ101" s="129"/>
      <c r="XAR101" s="129"/>
      <c r="XAS101" s="129"/>
      <c r="XAT101" s="129"/>
      <c r="XAU101" s="129"/>
      <c r="XAV101" s="129"/>
      <c r="XAW101" s="129"/>
      <c r="XAX101" s="129"/>
      <c r="XAY101" s="129"/>
      <c r="XAZ101" s="129"/>
      <c r="XBA101" s="129"/>
      <c r="XBB101" s="129"/>
      <c r="XBC101" s="129"/>
      <c r="XBD101" s="129"/>
      <c r="XBE101" s="129"/>
      <c r="XBF101" s="129"/>
      <c r="XBG101" s="129"/>
      <c r="XBH101" s="129"/>
      <c r="XBI101" s="129"/>
      <c r="XBJ101" s="129"/>
      <c r="XBK101" s="129"/>
      <c r="XBL101" s="129"/>
      <c r="XBM101" s="129"/>
      <c r="XBN101" s="129"/>
      <c r="XBO101" s="129"/>
      <c r="XBP101" s="129"/>
      <c r="XBQ101" s="129"/>
      <c r="XBR101" s="129"/>
      <c r="XBS101" s="129"/>
      <c r="XBT101" s="129"/>
      <c r="XBU101" s="129"/>
      <c r="XBV101" s="129"/>
      <c r="XBW101" s="129"/>
      <c r="XBX101" s="129"/>
      <c r="XBY101" s="129"/>
      <c r="XBZ101" s="129"/>
      <c r="XCA101" s="129"/>
      <c r="XCB101" s="129"/>
      <c r="XCC101" s="129"/>
      <c r="XCD101" s="129"/>
      <c r="XCE101" s="129"/>
      <c r="XCF101" s="129"/>
      <c r="XCG101" s="129"/>
      <c r="XCH101" s="129"/>
      <c r="XCI101" s="129"/>
      <c r="XCJ101" s="129"/>
      <c r="XCK101" s="129"/>
      <c r="XCL101" s="129"/>
      <c r="XCM101" s="129"/>
      <c r="XCN101" s="129"/>
      <c r="XCO101" s="129"/>
      <c r="XCP101" s="129"/>
      <c r="XCQ101" s="129"/>
      <c r="XCR101" s="129"/>
      <c r="XCS101" s="129"/>
      <c r="XCT101" s="129"/>
      <c r="XCU101" s="129"/>
      <c r="XCV101" s="129"/>
      <c r="XCW101" s="129"/>
      <c r="XCX101" s="129"/>
      <c r="XCY101" s="129"/>
      <c r="XCZ101" s="129"/>
      <c r="XDA101" s="129"/>
      <c r="XDB101" s="129"/>
      <c r="XDC101" s="129"/>
      <c r="XDD101" s="129"/>
      <c r="XDE101" s="129"/>
      <c r="XDF101" s="129"/>
      <c r="XDG101" s="129"/>
      <c r="XDH101" s="129"/>
      <c r="XDI101" s="129"/>
      <c r="XDJ101" s="129"/>
      <c r="XDK101" s="129"/>
      <c r="XDL101" s="129"/>
      <c r="XDM101" s="129"/>
      <c r="XDN101" s="129"/>
      <c r="XDO101" s="129"/>
      <c r="XDP101" s="129"/>
      <c r="XDQ101" s="129"/>
      <c r="XDR101" s="129"/>
      <c r="XDS101" s="129"/>
      <c r="XDT101" s="129"/>
      <c r="XDU101" s="129"/>
      <c r="XDV101" s="129"/>
      <c r="XDW101" s="129"/>
      <c r="XDX101" s="129"/>
      <c r="XDY101" s="129"/>
      <c r="XDZ101" s="129"/>
      <c r="XEA101" s="129"/>
      <c r="XEB101" s="129"/>
      <c r="XEC101" s="129"/>
      <c r="XED101" s="129"/>
      <c r="XEE101" s="129"/>
      <c r="XEF101" s="129"/>
      <c r="XEG101" s="129"/>
      <c r="XEH101" s="129"/>
      <c r="XEI101" s="129"/>
      <c r="XEJ101" s="129"/>
      <c r="XEK101" s="129"/>
      <c r="XEL101" s="129"/>
      <c r="XEM101" s="129"/>
      <c r="XEN101" s="129"/>
      <c r="XEO101" s="129"/>
      <c r="XEP101" s="129"/>
      <c r="XEQ101" s="129"/>
      <c r="XER101" s="129"/>
      <c r="XES101" s="129"/>
      <c r="XET101" s="129"/>
      <c r="XEU101" s="129"/>
      <c r="XEV101" s="129"/>
      <c r="XEW101" s="129"/>
      <c r="XEX101" s="129"/>
      <c r="XEY101" s="129"/>
      <c r="XEZ101" s="129"/>
      <c r="XFA101" s="129"/>
      <c r="XFB101" s="129"/>
      <c r="XFC101" s="129"/>
      <c r="XFD101" s="129"/>
    </row>
    <row r="102" spans="1:16384" s="101" customFormat="1" ht="13.5">
      <c r="A102" s="419"/>
      <c r="B102" s="419"/>
      <c r="C102" s="419"/>
      <c r="D102" s="419"/>
      <c r="E102" s="419"/>
      <c r="F102" s="419"/>
      <c r="G102" s="419"/>
      <c r="H102" s="419"/>
      <c r="I102" s="419"/>
      <c r="J102" s="419"/>
      <c r="K102" s="419"/>
      <c r="L102" s="419"/>
      <c r="M102" s="419"/>
      <c r="N102" s="419"/>
      <c r="O102" s="425"/>
      <c r="P102" s="425"/>
      <c r="Q102" s="425"/>
      <c r="R102" s="425"/>
      <c r="S102" s="425"/>
      <c r="T102" s="425"/>
      <c r="U102" s="425"/>
      <c r="V102" s="425"/>
      <c r="W102" s="425"/>
      <c r="X102" s="425"/>
      <c r="Y102" s="425"/>
      <c r="Z102" s="425"/>
      <c r="AA102" s="425"/>
      <c r="AB102" s="425"/>
      <c r="AC102" s="425"/>
      <c r="AD102" s="425"/>
      <c r="AE102" s="425"/>
      <c r="AF102" s="425"/>
      <c r="AG102" s="425"/>
      <c r="AH102" s="425"/>
      <c r="AI102" s="425"/>
      <c r="AJ102" s="425"/>
      <c r="AK102" s="425"/>
      <c r="AL102" s="425"/>
      <c r="AM102" s="425"/>
      <c r="AN102" s="425"/>
      <c r="AO102" s="425"/>
      <c r="AP102" s="426"/>
      <c r="AQ102" s="426"/>
      <c r="AR102" s="426"/>
      <c r="AS102" s="426"/>
      <c r="AT102" s="426"/>
      <c r="AU102" s="426"/>
      <c r="AV102" s="426"/>
      <c r="AW102" s="426"/>
      <c r="AX102" s="426"/>
      <c r="AY102" s="426"/>
      <c r="AZ102" s="99"/>
      <c r="BA102" s="424"/>
      <c r="BB102" s="424"/>
      <c r="BC102" s="420"/>
      <c r="BD102" s="420"/>
      <c r="BE102" s="420"/>
      <c r="BF102" s="420"/>
      <c r="BG102" s="420"/>
      <c r="BH102" s="420"/>
      <c r="BI102" s="420"/>
      <c r="BJ102" s="420"/>
      <c r="BK102" s="420"/>
      <c r="BL102" s="420"/>
      <c r="BM102" s="420"/>
      <c r="BN102" s="420"/>
      <c r="BO102" s="420"/>
      <c r="BP102" s="420"/>
      <c r="BQ102" s="420"/>
      <c r="BR102" s="420"/>
      <c r="BS102" s="420"/>
      <c r="BT102" s="420"/>
      <c r="BU102" s="420"/>
      <c r="BV102" s="420"/>
      <c r="BW102" s="420"/>
      <c r="BX102" s="420"/>
      <c r="BY102" s="420"/>
      <c r="BZ102" s="420"/>
      <c r="CA102" s="420"/>
      <c r="CB102" s="420"/>
      <c r="CC102" s="420"/>
      <c r="CD102" s="420"/>
      <c r="CE102" s="420"/>
      <c r="CF102" s="420"/>
      <c r="CG102" s="420"/>
      <c r="CH102" s="420"/>
      <c r="CI102" s="420"/>
      <c r="CJ102" s="420"/>
      <c r="CK102" s="420"/>
      <c r="CL102" s="420"/>
      <c r="CM102" s="420"/>
      <c r="CN102" s="420"/>
      <c r="CO102" s="420"/>
      <c r="CP102" s="420"/>
      <c r="CQ102" s="420"/>
      <c r="CR102" s="420"/>
      <c r="CS102" s="420"/>
      <c r="CT102" s="420"/>
      <c r="CU102" s="420"/>
      <c r="CV102" s="420"/>
      <c r="CW102" s="420"/>
      <c r="CX102" s="420"/>
      <c r="CY102" s="420"/>
      <c r="CZ102" s="420"/>
      <c r="DA102" s="420"/>
      <c r="DB102" s="420"/>
      <c r="DC102" s="420"/>
      <c r="DD102" s="420"/>
      <c r="DE102" s="420"/>
      <c r="DF102" s="420"/>
      <c r="DG102" s="420"/>
      <c r="DH102" s="420"/>
      <c r="DI102" s="420"/>
      <c r="DJ102" s="420"/>
      <c r="DK102" s="420"/>
      <c r="DL102" s="420"/>
      <c r="DM102" s="420"/>
      <c r="DN102" s="420"/>
      <c r="DO102" s="420"/>
      <c r="DP102" s="420"/>
      <c r="DQ102" s="420"/>
      <c r="DR102" s="420"/>
      <c r="DS102" s="420"/>
      <c r="DT102" s="420"/>
      <c r="DU102" s="420"/>
      <c r="DV102" s="420"/>
      <c r="DW102" s="420"/>
      <c r="DX102" s="420"/>
      <c r="DY102" s="420"/>
      <c r="DZ102" s="420"/>
      <c r="EA102" s="420"/>
      <c r="EB102" s="420"/>
      <c r="EC102" s="420"/>
      <c r="ED102" s="420"/>
      <c r="EE102" s="420"/>
      <c r="EF102" s="420"/>
      <c r="EG102" s="420"/>
      <c r="EH102" s="420"/>
      <c r="EI102" s="420"/>
      <c r="EJ102" s="420"/>
      <c r="EK102" s="420"/>
      <c r="EL102" s="420"/>
      <c r="EM102" s="420"/>
      <c r="EN102" s="420"/>
      <c r="EO102" s="420"/>
      <c r="EP102" s="420"/>
      <c r="EQ102" s="420"/>
      <c r="ER102" s="420"/>
      <c r="ES102" s="420"/>
      <c r="ET102" s="420"/>
      <c r="EU102" s="420"/>
      <c r="EV102" s="420"/>
      <c r="EW102" s="420"/>
      <c r="EX102" s="420"/>
      <c r="EY102" s="420"/>
      <c r="EZ102" s="420"/>
      <c r="FA102" s="420"/>
      <c r="FB102" s="420"/>
      <c r="FC102" s="420"/>
      <c r="FD102" s="420"/>
      <c r="FE102" s="420"/>
      <c r="FF102" s="420"/>
      <c r="FG102" s="420"/>
      <c r="FH102" s="420"/>
      <c r="FI102" s="420"/>
      <c r="FJ102" s="420"/>
      <c r="FK102" s="420"/>
      <c r="FL102" s="420"/>
      <c r="FM102" s="420"/>
      <c r="FN102" s="420"/>
      <c r="FO102" s="420"/>
      <c r="FP102" s="420"/>
      <c r="FQ102" s="420"/>
      <c r="FR102" s="420"/>
      <c r="FS102" s="420"/>
      <c r="FT102" s="420"/>
      <c r="FU102" s="420"/>
      <c r="FV102" s="420"/>
      <c r="FW102" s="420"/>
      <c r="FX102" s="420"/>
      <c r="FY102" s="420"/>
      <c r="FZ102" s="420"/>
      <c r="GA102" s="420"/>
      <c r="GB102" s="420"/>
      <c r="GC102" s="420"/>
      <c r="GD102" s="420"/>
      <c r="GE102" s="420"/>
      <c r="GF102" s="420"/>
      <c r="GG102" s="420"/>
      <c r="GH102" s="420"/>
      <c r="GI102" s="420"/>
      <c r="GJ102" s="420"/>
      <c r="GK102" s="420"/>
      <c r="GL102" s="420"/>
      <c r="GM102" s="420"/>
      <c r="GN102" s="420"/>
      <c r="GO102" s="420"/>
      <c r="GP102" s="420"/>
      <c r="GQ102" s="420"/>
      <c r="GR102" s="420"/>
      <c r="GS102" s="420"/>
      <c r="GT102" s="420"/>
      <c r="GU102" s="420"/>
      <c r="GV102" s="420"/>
      <c r="GW102" s="420"/>
      <c r="GX102" s="420"/>
      <c r="GY102" s="420"/>
      <c r="GZ102" s="420"/>
      <c r="HA102" s="420"/>
      <c r="HB102" s="420"/>
      <c r="HC102" s="420"/>
      <c r="HD102" s="420"/>
      <c r="HE102" s="420"/>
      <c r="HF102" s="420"/>
      <c r="HG102" s="420"/>
      <c r="HH102" s="420"/>
      <c r="HI102" s="420"/>
      <c r="HJ102" s="420"/>
      <c r="HK102" s="420"/>
      <c r="HL102" s="420"/>
      <c r="HM102" s="420"/>
      <c r="HN102" s="420"/>
      <c r="HO102" s="420"/>
      <c r="HP102" s="420"/>
      <c r="HQ102" s="420"/>
      <c r="HR102" s="420"/>
      <c r="HS102" s="420"/>
      <c r="HT102" s="420"/>
      <c r="HU102" s="420"/>
      <c r="HV102" s="420"/>
      <c r="HW102" s="420"/>
      <c r="HX102" s="420"/>
      <c r="HY102" s="420"/>
      <c r="HZ102" s="420"/>
      <c r="IA102" s="420"/>
      <c r="IB102" s="420"/>
      <c r="IC102" s="420"/>
      <c r="ID102" s="420"/>
      <c r="IE102" s="420"/>
      <c r="IF102" s="420"/>
      <c r="IG102" s="420"/>
      <c r="IH102" s="420"/>
      <c r="II102" s="420"/>
      <c r="IJ102" s="420"/>
      <c r="IK102" s="420"/>
      <c r="IL102" s="420"/>
      <c r="IM102" s="420"/>
      <c r="IN102" s="420"/>
      <c r="IO102" s="420"/>
      <c r="IP102" s="420"/>
      <c r="IQ102" s="420"/>
      <c r="IR102" s="420"/>
      <c r="IS102" s="420"/>
      <c r="IT102" s="420"/>
      <c r="IU102" s="420"/>
      <c r="IV102" s="420"/>
      <c r="IW102" s="420"/>
      <c r="IX102" s="420"/>
      <c r="IY102" s="420"/>
      <c r="IZ102" s="420"/>
      <c r="JA102" s="420"/>
      <c r="JB102" s="420"/>
      <c r="JC102" s="420"/>
      <c r="JD102" s="420"/>
      <c r="JE102" s="420"/>
      <c r="JF102" s="420"/>
      <c r="JG102" s="420"/>
      <c r="JH102" s="420"/>
      <c r="JI102" s="420"/>
      <c r="JJ102" s="420"/>
      <c r="JK102" s="420"/>
      <c r="JL102" s="420"/>
      <c r="JM102" s="420"/>
      <c r="JN102" s="420"/>
      <c r="JO102" s="420"/>
      <c r="JP102" s="420"/>
      <c r="JQ102" s="420"/>
      <c r="JR102" s="420"/>
      <c r="JS102" s="420"/>
      <c r="JT102" s="420"/>
      <c r="JU102" s="420"/>
      <c r="JV102" s="420"/>
      <c r="JW102" s="420"/>
      <c r="JX102" s="420"/>
      <c r="JY102" s="420"/>
      <c r="JZ102" s="420"/>
      <c r="KA102" s="420"/>
      <c r="KB102" s="420"/>
      <c r="KC102" s="420"/>
      <c r="KD102" s="420"/>
      <c r="KE102" s="420"/>
      <c r="KF102" s="420"/>
      <c r="KG102" s="420"/>
      <c r="KH102" s="420"/>
      <c r="KI102" s="420"/>
      <c r="KJ102" s="420"/>
      <c r="KK102" s="420"/>
      <c r="KL102" s="420"/>
      <c r="KM102" s="420"/>
      <c r="KN102" s="420"/>
      <c r="KO102" s="420"/>
      <c r="KP102" s="420"/>
      <c r="KQ102" s="420"/>
      <c r="KR102" s="420"/>
      <c r="KS102" s="420"/>
      <c r="KT102" s="420"/>
      <c r="KU102" s="420"/>
      <c r="KV102" s="420"/>
      <c r="KW102" s="420"/>
      <c r="KX102" s="420"/>
      <c r="KY102" s="420"/>
      <c r="KZ102" s="420"/>
      <c r="LA102" s="420"/>
      <c r="LB102" s="420"/>
      <c r="LC102" s="420"/>
      <c r="LD102" s="420"/>
      <c r="LE102" s="420"/>
      <c r="LF102" s="420"/>
      <c r="LG102" s="420"/>
      <c r="LH102" s="420"/>
      <c r="LI102" s="420"/>
      <c r="LJ102" s="420"/>
      <c r="LK102" s="420"/>
      <c r="LL102" s="420"/>
      <c r="LM102" s="420"/>
      <c r="LN102" s="420"/>
      <c r="LO102" s="420"/>
      <c r="LP102" s="420"/>
      <c r="LQ102" s="420"/>
      <c r="LR102" s="420"/>
      <c r="LS102" s="420"/>
      <c r="LT102" s="420"/>
      <c r="LU102" s="420"/>
      <c r="LV102" s="420"/>
      <c r="LW102" s="420"/>
      <c r="LX102" s="420"/>
      <c r="LY102" s="420"/>
      <c r="LZ102" s="420"/>
      <c r="MA102" s="420"/>
      <c r="MB102" s="420"/>
      <c r="MC102" s="420"/>
      <c r="MD102" s="420"/>
      <c r="ME102" s="420"/>
      <c r="MF102" s="420"/>
      <c r="MG102" s="420"/>
      <c r="MH102" s="420"/>
      <c r="MI102" s="420"/>
      <c r="MJ102" s="420"/>
      <c r="MK102" s="420"/>
      <c r="ML102" s="420"/>
      <c r="MM102" s="420"/>
      <c r="MN102" s="420"/>
      <c r="MO102" s="420"/>
      <c r="MP102" s="420"/>
      <c r="MQ102" s="420"/>
      <c r="MR102" s="420"/>
      <c r="MS102" s="420"/>
      <c r="MT102" s="420"/>
      <c r="MU102" s="420"/>
      <c r="MV102" s="420"/>
      <c r="MW102" s="420"/>
      <c r="MX102" s="420"/>
      <c r="MY102" s="420"/>
      <c r="MZ102" s="420"/>
      <c r="NA102" s="420"/>
      <c r="NB102" s="420"/>
      <c r="NC102" s="420"/>
      <c r="ND102" s="420"/>
      <c r="NE102" s="420"/>
      <c r="NF102" s="420"/>
      <c r="NG102" s="420"/>
      <c r="NH102" s="420"/>
      <c r="NI102" s="420"/>
      <c r="NJ102" s="420"/>
      <c r="NK102" s="420"/>
      <c r="NL102" s="420"/>
      <c r="NM102" s="420"/>
      <c r="NN102" s="420"/>
      <c r="NO102" s="420"/>
      <c r="NP102" s="420"/>
      <c r="NQ102" s="420"/>
      <c r="NR102" s="420"/>
      <c r="NS102" s="420"/>
      <c r="NT102" s="420"/>
      <c r="NU102" s="420"/>
      <c r="NV102" s="420"/>
      <c r="NW102" s="420"/>
      <c r="NX102" s="420"/>
      <c r="NY102" s="420"/>
      <c r="NZ102" s="420"/>
      <c r="OA102" s="420"/>
      <c r="OB102" s="420"/>
      <c r="OC102" s="420"/>
      <c r="OD102" s="420"/>
      <c r="OE102" s="420"/>
      <c r="OF102" s="420"/>
      <c r="OG102" s="420"/>
      <c r="OH102" s="420"/>
      <c r="OI102" s="420"/>
      <c r="OJ102" s="420"/>
      <c r="OK102" s="420"/>
      <c r="OL102" s="420"/>
      <c r="OM102" s="420"/>
      <c r="ON102" s="420"/>
      <c r="OO102" s="420"/>
      <c r="OP102" s="420"/>
      <c r="OQ102" s="420"/>
      <c r="OR102" s="420"/>
      <c r="OS102" s="420"/>
      <c r="OT102" s="420"/>
      <c r="OU102" s="420"/>
      <c r="OV102" s="420"/>
      <c r="OW102" s="420"/>
      <c r="OX102" s="420"/>
      <c r="OY102" s="420"/>
      <c r="OZ102" s="420"/>
      <c r="PA102" s="420"/>
      <c r="PB102" s="420"/>
      <c r="PC102" s="420"/>
      <c r="PD102" s="420"/>
      <c r="PE102" s="420"/>
      <c r="PF102" s="420"/>
      <c r="PG102" s="420"/>
      <c r="PH102" s="420"/>
      <c r="PI102" s="420"/>
      <c r="PJ102" s="420"/>
      <c r="PK102" s="420"/>
      <c r="PL102" s="420"/>
      <c r="PM102" s="420"/>
      <c r="PN102" s="420"/>
      <c r="PO102" s="420"/>
      <c r="PP102" s="420"/>
      <c r="PQ102" s="420"/>
      <c r="PR102" s="420"/>
      <c r="PS102" s="420"/>
      <c r="PT102" s="420"/>
      <c r="PU102" s="420"/>
      <c r="PV102" s="420"/>
      <c r="PW102" s="420"/>
      <c r="PX102" s="420"/>
      <c r="PY102" s="420"/>
      <c r="PZ102" s="420"/>
      <c r="QA102" s="420"/>
      <c r="QB102" s="420"/>
      <c r="QC102" s="420"/>
      <c r="QD102" s="420"/>
      <c r="QE102" s="420"/>
      <c r="QF102" s="420"/>
      <c r="QG102" s="420"/>
      <c r="QH102" s="420"/>
      <c r="QI102" s="420"/>
      <c r="QJ102" s="420"/>
      <c r="QK102" s="420"/>
      <c r="QL102" s="420"/>
      <c r="QM102" s="420"/>
      <c r="QN102" s="420"/>
      <c r="QO102" s="420"/>
      <c r="QP102" s="420"/>
      <c r="QQ102" s="420"/>
      <c r="QR102" s="420"/>
      <c r="QS102" s="420"/>
      <c r="QT102" s="420"/>
      <c r="QU102" s="420"/>
      <c r="QV102" s="420"/>
      <c r="QW102" s="420"/>
      <c r="QX102" s="420"/>
      <c r="QY102" s="420"/>
      <c r="QZ102" s="420"/>
      <c r="RA102" s="420"/>
      <c r="RB102" s="420"/>
      <c r="RC102" s="420"/>
      <c r="RD102" s="420"/>
      <c r="RE102" s="420"/>
      <c r="RF102" s="420"/>
      <c r="RG102" s="420"/>
      <c r="RH102" s="420"/>
      <c r="RI102" s="420"/>
      <c r="RJ102" s="420"/>
      <c r="RK102" s="420"/>
      <c r="RL102" s="420"/>
      <c r="RM102" s="420"/>
      <c r="RN102" s="420"/>
      <c r="RO102" s="420"/>
      <c r="RP102" s="420"/>
      <c r="RQ102" s="420"/>
      <c r="RR102" s="420"/>
      <c r="RS102" s="420"/>
      <c r="RT102" s="420"/>
      <c r="RU102" s="420"/>
      <c r="RV102" s="420"/>
      <c r="RW102" s="420"/>
      <c r="RX102" s="420"/>
      <c r="RY102" s="420"/>
      <c r="RZ102" s="420"/>
      <c r="SA102" s="420"/>
      <c r="SB102" s="420"/>
      <c r="SC102" s="420"/>
      <c r="SD102" s="420"/>
      <c r="SE102" s="420"/>
      <c r="SF102" s="420"/>
      <c r="SG102" s="420"/>
      <c r="SH102" s="420"/>
      <c r="SI102" s="420"/>
      <c r="SJ102" s="420"/>
      <c r="SK102" s="420"/>
      <c r="SL102" s="420"/>
      <c r="SM102" s="420"/>
      <c r="SN102" s="420"/>
      <c r="SO102" s="420"/>
      <c r="SP102" s="420"/>
      <c r="SQ102" s="420"/>
      <c r="SR102" s="420"/>
      <c r="SS102" s="420"/>
      <c r="ST102" s="420"/>
      <c r="SU102" s="420"/>
      <c r="SV102" s="420"/>
      <c r="SW102" s="420"/>
      <c r="SX102" s="420"/>
      <c r="SY102" s="420"/>
      <c r="SZ102" s="420"/>
      <c r="TA102" s="420"/>
      <c r="TB102" s="420"/>
      <c r="TC102" s="420"/>
      <c r="TD102" s="420"/>
      <c r="TE102" s="420"/>
      <c r="TF102" s="420"/>
      <c r="TG102" s="420"/>
      <c r="TH102" s="420"/>
      <c r="TI102" s="420"/>
      <c r="TJ102" s="420"/>
      <c r="TK102" s="420"/>
      <c r="TL102" s="420"/>
      <c r="TM102" s="420"/>
      <c r="TN102" s="420"/>
      <c r="TO102" s="420"/>
      <c r="TP102" s="420"/>
      <c r="TQ102" s="420"/>
      <c r="TR102" s="420"/>
      <c r="TS102" s="420"/>
      <c r="TT102" s="420"/>
      <c r="TU102" s="420"/>
      <c r="TV102" s="420"/>
      <c r="TW102" s="420"/>
      <c r="TX102" s="420"/>
      <c r="TY102" s="420"/>
      <c r="TZ102" s="420"/>
      <c r="UA102" s="420"/>
      <c r="UB102" s="420"/>
      <c r="UC102" s="420"/>
      <c r="UD102" s="420"/>
      <c r="UE102" s="420"/>
      <c r="UF102" s="420"/>
      <c r="UG102" s="420"/>
      <c r="UH102" s="420"/>
      <c r="UI102" s="420"/>
      <c r="UJ102" s="420"/>
      <c r="UK102" s="420"/>
      <c r="UL102" s="420"/>
      <c r="UM102" s="420"/>
      <c r="UN102" s="420"/>
      <c r="UO102" s="420"/>
      <c r="UP102" s="420"/>
      <c r="UQ102" s="420"/>
      <c r="UR102" s="420"/>
      <c r="US102" s="420"/>
      <c r="UT102" s="420"/>
      <c r="UU102" s="420"/>
      <c r="UV102" s="420"/>
      <c r="UW102" s="420"/>
      <c r="UX102" s="420"/>
      <c r="UY102" s="420"/>
      <c r="UZ102" s="420"/>
      <c r="VA102" s="420"/>
      <c r="VB102" s="420"/>
      <c r="VC102" s="420"/>
      <c r="VD102" s="420"/>
      <c r="VE102" s="420"/>
      <c r="VF102" s="420"/>
      <c r="VG102" s="420"/>
      <c r="VH102" s="420"/>
      <c r="VI102" s="420"/>
      <c r="VJ102" s="420"/>
      <c r="VK102" s="420"/>
      <c r="VL102" s="420"/>
      <c r="VM102" s="420"/>
      <c r="VN102" s="420"/>
      <c r="VO102" s="420"/>
      <c r="VP102" s="420"/>
      <c r="VQ102" s="420"/>
      <c r="VR102" s="420"/>
      <c r="VS102" s="420"/>
      <c r="VT102" s="420"/>
      <c r="VU102" s="420"/>
      <c r="VV102" s="420"/>
      <c r="VW102" s="420"/>
      <c r="VX102" s="420"/>
      <c r="VY102" s="420"/>
      <c r="VZ102" s="420"/>
      <c r="WA102" s="420"/>
      <c r="WB102" s="420"/>
      <c r="WC102" s="420"/>
      <c r="WD102" s="420"/>
      <c r="WE102" s="420"/>
      <c r="WF102" s="420"/>
      <c r="WG102" s="420"/>
      <c r="WH102" s="420"/>
      <c r="WI102" s="420"/>
      <c r="WJ102" s="420"/>
      <c r="WK102" s="420"/>
      <c r="WL102" s="420"/>
      <c r="WM102" s="420"/>
      <c r="WN102" s="420"/>
      <c r="WO102" s="420"/>
      <c r="WP102" s="420"/>
      <c r="WQ102" s="420"/>
      <c r="WR102" s="420"/>
      <c r="WS102" s="420"/>
      <c r="WT102" s="420"/>
      <c r="WU102" s="420"/>
      <c r="WV102" s="420"/>
      <c r="WW102" s="420"/>
      <c r="WX102" s="420"/>
      <c r="WY102" s="420"/>
      <c r="WZ102" s="420"/>
      <c r="XA102" s="420"/>
      <c r="XB102" s="420"/>
      <c r="XC102" s="420"/>
      <c r="XD102" s="420"/>
      <c r="XE102" s="420"/>
      <c r="XF102" s="420"/>
      <c r="XG102" s="420"/>
      <c r="XH102" s="420"/>
      <c r="XI102" s="420"/>
      <c r="XJ102" s="420"/>
      <c r="XK102" s="420"/>
      <c r="XL102" s="420"/>
      <c r="XM102" s="420"/>
      <c r="XN102" s="420"/>
      <c r="XO102" s="420"/>
      <c r="XP102" s="420"/>
      <c r="XQ102" s="420"/>
      <c r="XR102" s="420"/>
      <c r="XS102" s="420"/>
      <c r="XT102" s="420"/>
      <c r="XU102" s="420"/>
      <c r="XV102" s="420"/>
      <c r="XW102" s="420"/>
      <c r="XX102" s="420"/>
      <c r="XY102" s="420"/>
      <c r="XZ102" s="420"/>
      <c r="YA102" s="420"/>
      <c r="YB102" s="420"/>
      <c r="YC102" s="420"/>
      <c r="YD102" s="420"/>
      <c r="YE102" s="420"/>
      <c r="YF102" s="420"/>
      <c r="YG102" s="420"/>
      <c r="YH102" s="420"/>
      <c r="YI102" s="420"/>
      <c r="YJ102" s="420"/>
      <c r="YK102" s="420"/>
      <c r="YL102" s="420"/>
      <c r="YM102" s="420"/>
      <c r="YN102" s="420"/>
      <c r="YO102" s="420"/>
      <c r="YP102" s="420"/>
      <c r="YQ102" s="420"/>
      <c r="YR102" s="420"/>
      <c r="YS102" s="420"/>
      <c r="YT102" s="420"/>
      <c r="YU102" s="420"/>
      <c r="YV102" s="420"/>
      <c r="YW102" s="420"/>
      <c r="YX102" s="420"/>
      <c r="YY102" s="420"/>
      <c r="YZ102" s="420"/>
      <c r="ZA102" s="420"/>
      <c r="ZB102" s="420"/>
      <c r="ZC102" s="420"/>
      <c r="ZD102" s="420"/>
      <c r="ZE102" s="420"/>
      <c r="ZF102" s="420"/>
      <c r="ZG102" s="420"/>
      <c r="ZH102" s="420"/>
      <c r="ZI102" s="420"/>
      <c r="ZJ102" s="420"/>
      <c r="ZK102" s="420"/>
      <c r="ZL102" s="420"/>
      <c r="ZM102" s="420"/>
      <c r="ZN102" s="420"/>
      <c r="ZO102" s="420"/>
      <c r="ZP102" s="420"/>
      <c r="ZQ102" s="420"/>
      <c r="ZR102" s="420"/>
      <c r="ZS102" s="420"/>
      <c r="ZT102" s="420"/>
      <c r="ZU102" s="420"/>
      <c r="ZV102" s="420"/>
      <c r="ZW102" s="420"/>
      <c r="ZX102" s="420"/>
      <c r="ZY102" s="420"/>
      <c r="ZZ102" s="420"/>
      <c r="AAA102" s="420"/>
      <c r="AAB102" s="420"/>
      <c r="AAC102" s="420"/>
      <c r="AAD102" s="420"/>
      <c r="AAE102" s="420"/>
      <c r="AAF102" s="420"/>
      <c r="AAG102" s="420"/>
      <c r="AAH102" s="420"/>
      <c r="AAI102" s="420"/>
      <c r="AAJ102" s="420"/>
      <c r="AAK102" s="420"/>
      <c r="AAL102" s="420"/>
      <c r="AAM102" s="420"/>
      <c r="AAN102" s="420"/>
      <c r="AAO102" s="420"/>
      <c r="AAP102" s="420"/>
      <c r="AAQ102" s="420"/>
      <c r="AAR102" s="420"/>
      <c r="AAS102" s="420"/>
      <c r="AAT102" s="420"/>
      <c r="AAU102" s="420"/>
      <c r="AAV102" s="420"/>
      <c r="AAW102" s="420"/>
      <c r="AAX102" s="420"/>
      <c r="AAY102" s="420"/>
      <c r="AAZ102" s="420"/>
      <c r="ABA102" s="420"/>
      <c r="ABB102" s="420"/>
      <c r="ABC102" s="420"/>
      <c r="ABD102" s="420"/>
      <c r="ABE102" s="420"/>
      <c r="ABF102" s="420"/>
      <c r="ABG102" s="420"/>
      <c r="ABH102" s="420"/>
      <c r="ABI102" s="420"/>
      <c r="ABJ102" s="420"/>
      <c r="ABK102" s="420"/>
      <c r="ABL102" s="420"/>
      <c r="ABM102" s="420"/>
      <c r="ABN102" s="420"/>
      <c r="ABO102" s="420"/>
      <c r="ABP102" s="420"/>
      <c r="ABQ102" s="420"/>
      <c r="ABR102" s="420"/>
      <c r="ABS102" s="420"/>
      <c r="ABT102" s="420"/>
      <c r="ABU102" s="420"/>
      <c r="ABV102" s="420"/>
      <c r="ABW102" s="420"/>
      <c r="ABX102" s="420"/>
      <c r="ABY102" s="420"/>
      <c r="ABZ102" s="420"/>
      <c r="ACA102" s="420"/>
      <c r="ACB102" s="420"/>
      <c r="ACC102" s="420"/>
      <c r="ACD102" s="420"/>
      <c r="ACE102" s="420"/>
      <c r="ACF102" s="420"/>
      <c r="ACG102" s="420"/>
      <c r="ACH102" s="420"/>
      <c r="ACI102" s="420"/>
      <c r="ACJ102" s="420"/>
      <c r="ACK102" s="420"/>
      <c r="ACL102" s="420"/>
      <c r="ACM102" s="420"/>
      <c r="ACN102" s="420"/>
      <c r="ACO102" s="420"/>
      <c r="ACP102" s="420"/>
      <c r="ACQ102" s="420"/>
      <c r="ACR102" s="420"/>
      <c r="ACS102" s="420"/>
      <c r="ACT102" s="420"/>
      <c r="ACU102" s="420"/>
      <c r="ACV102" s="420"/>
      <c r="ACW102" s="420"/>
      <c r="ACX102" s="420"/>
      <c r="ACY102" s="420"/>
      <c r="ACZ102" s="420"/>
      <c r="ADA102" s="420"/>
      <c r="ADB102" s="420"/>
      <c r="ADC102" s="420"/>
      <c r="ADD102" s="420"/>
      <c r="ADE102" s="420"/>
      <c r="ADF102" s="420"/>
      <c r="ADG102" s="420"/>
      <c r="ADH102" s="420"/>
      <c r="ADI102" s="420"/>
      <c r="ADJ102" s="420"/>
      <c r="ADK102" s="420"/>
      <c r="ADL102" s="420"/>
      <c r="ADM102" s="420"/>
      <c r="ADN102" s="420"/>
      <c r="ADO102" s="420"/>
      <c r="ADP102" s="420"/>
      <c r="ADQ102" s="420"/>
      <c r="ADR102" s="420"/>
      <c r="ADS102" s="420"/>
      <c r="ADT102" s="420"/>
      <c r="ADU102" s="420"/>
      <c r="ADV102" s="420"/>
      <c r="ADW102" s="420"/>
      <c r="ADX102" s="420"/>
      <c r="ADY102" s="420"/>
      <c r="ADZ102" s="420"/>
      <c r="AEA102" s="420"/>
      <c r="AEB102" s="420"/>
      <c r="AEC102" s="420"/>
      <c r="AED102" s="420"/>
      <c r="AEE102" s="420"/>
      <c r="AEF102" s="420"/>
      <c r="AEG102" s="420"/>
      <c r="AEH102" s="420"/>
      <c r="AEI102" s="420"/>
      <c r="AEJ102" s="420"/>
      <c r="AEK102" s="420"/>
      <c r="AEL102" s="420"/>
      <c r="AEM102" s="420"/>
      <c r="AEN102" s="420"/>
      <c r="AEO102" s="420"/>
      <c r="AEP102" s="420"/>
      <c r="AEQ102" s="420"/>
      <c r="AER102" s="420"/>
      <c r="AES102" s="420"/>
      <c r="AET102" s="420"/>
      <c r="AEU102" s="420"/>
      <c r="AEV102" s="420"/>
      <c r="AEW102" s="420"/>
      <c r="AEX102" s="420"/>
      <c r="AEY102" s="420"/>
      <c r="AEZ102" s="420"/>
      <c r="AFA102" s="420"/>
      <c r="AFB102" s="420"/>
      <c r="AFC102" s="420"/>
      <c r="AFD102" s="420"/>
      <c r="AFE102" s="420"/>
      <c r="AFF102" s="420"/>
      <c r="AFG102" s="420"/>
      <c r="AFH102" s="420"/>
      <c r="AFI102" s="420"/>
      <c r="AFJ102" s="420"/>
      <c r="AFK102" s="420"/>
      <c r="AFL102" s="420"/>
      <c r="AFM102" s="420"/>
      <c r="AFN102" s="420"/>
      <c r="AFO102" s="420"/>
      <c r="AFP102" s="420"/>
      <c r="AFQ102" s="420"/>
      <c r="AFR102" s="420"/>
      <c r="AFS102" s="420"/>
      <c r="AFT102" s="420"/>
      <c r="AFU102" s="420"/>
      <c r="AFV102" s="420"/>
      <c r="AFW102" s="420"/>
      <c r="AFX102" s="420"/>
      <c r="AFY102" s="420"/>
      <c r="AFZ102" s="420"/>
      <c r="AGA102" s="420"/>
      <c r="AGB102" s="420"/>
      <c r="AGC102" s="420"/>
      <c r="AGD102" s="420"/>
      <c r="AGE102" s="420"/>
      <c r="AGF102" s="420"/>
      <c r="AGG102" s="420"/>
      <c r="AGH102" s="420"/>
      <c r="AGI102" s="420"/>
      <c r="AGJ102" s="420"/>
      <c r="AGK102" s="420"/>
      <c r="AGL102" s="420"/>
      <c r="AGM102" s="420"/>
      <c r="AGN102" s="420"/>
      <c r="AGO102" s="420"/>
      <c r="AGP102" s="420"/>
      <c r="AGQ102" s="420"/>
      <c r="AGR102" s="420"/>
      <c r="AGS102" s="420"/>
      <c r="AGT102" s="420"/>
      <c r="AGU102" s="420"/>
      <c r="AGV102" s="420"/>
      <c r="AGW102" s="420"/>
      <c r="AGX102" s="420"/>
      <c r="AGY102" s="420"/>
      <c r="AGZ102" s="420"/>
      <c r="AHA102" s="420"/>
      <c r="AHB102" s="420"/>
      <c r="AHC102" s="420"/>
      <c r="AHD102" s="420"/>
      <c r="AHE102" s="420"/>
      <c r="AHF102" s="420"/>
      <c r="AHG102" s="420"/>
      <c r="AHH102" s="420"/>
      <c r="AHI102" s="420"/>
      <c r="AHJ102" s="420"/>
      <c r="AHK102" s="420"/>
      <c r="AHL102" s="420"/>
      <c r="AHM102" s="420"/>
      <c r="AHN102" s="420"/>
      <c r="AHO102" s="420"/>
      <c r="AHP102" s="420"/>
      <c r="AHQ102" s="420"/>
      <c r="AHR102" s="420"/>
      <c r="AHS102" s="420"/>
      <c r="AHT102" s="420"/>
      <c r="AHU102" s="420"/>
      <c r="AHV102" s="420"/>
      <c r="AHW102" s="420"/>
      <c r="AHX102" s="420"/>
      <c r="AHY102" s="420"/>
      <c r="AHZ102" s="420"/>
      <c r="AIA102" s="420"/>
      <c r="AIB102" s="420"/>
      <c r="AIC102" s="420"/>
      <c r="AID102" s="420"/>
      <c r="AIE102" s="420"/>
      <c r="AIF102" s="420"/>
      <c r="AIG102" s="420"/>
      <c r="AIH102" s="420"/>
      <c r="AII102" s="420"/>
      <c r="AIJ102" s="420"/>
      <c r="AIK102" s="420"/>
      <c r="AIL102" s="420"/>
      <c r="AIM102" s="420"/>
      <c r="AIN102" s="420"/>
      <c r="AIO102" s="420"/>
      <c r="AIP102" s="420"/>
      <c r="AIQ102" s="420"/>
      <c r="AIR102" s="420"/>
      <c r="AIS102" s="420"/>
      <c r="AIT102" s="420"/>
      <c r="AIU102" s="420"/>
      <c r="AIV102" s="420"/>
      <c r="AIW102" s="420"/>
      <c r="AIX102" s="420"/>
      <c r="AIY102" s="420"/>
      <c r="AIZ102" s="420"/>
      <c r="AJA102" s="420"/>
      <c r="AJB102" s="420"/>
      <c r="AJC102" s="420"/>
      <c r="AJD102" s="420"/>
      <c r="AJE102" s="420"/>
      <c r="AJF102" s="420"/>
      <c r="AJG102" s="420"/>
      <c r="AJH102" s="420"/>
      <c r="AJI102" s="420"/>
      <c r="AJJ102" s="420"/>
      <c r="AJK102" s="420"/>
      <c r="AJL102" s="420"/>
      <c r="AJM102" s="420"/>
      <c r="AJN102" s="420"/>
      <c r="AJO102" s="420"/>
      <c r="AJP102" s="420"/>
      <c r="AJQ102" s="420"/>
      <c r="AJR102" s="420"/>
      <c r="AJS102" s="420"/>
      <c r="AJT102" s="420"/>
      <c r="AJU102" s="420"/>
      <c r="AJV102" s="420"/>
      <c r="AJW102" s="420"/>
      <c r="AJX102" s="420"/>
      <c r="AJY102" s="420"/>
      <c r="AJZ102" s="420"/>
      <c r="AKA102" s="420"/>
      <c r="AKB102" s="420"/>
      <c r="AKC102" s="420"/>
      <c r="AKD102" s="420"/>
      <c r="AKE102" s="420"/>
      <c r="AKF102" s="420"/>
      <c r="AKG102" s="420"/>
      <c r="AKH102" s="420"/>
      <c r="AKI102" s="420"/>
      <c r="AKJ102" s="420"/>
      <c r="AKK102" s="420"/>
      <c r="AKL102" s="420"/>
      <c r="AKM102" s="420"/>
      <c r="AKN102" s="420"/>
      <c r="AKO102" s="420"/>
      <c r="AKP102" s="420"/>
      <c r="AKQ102" s="420"/>
      <c r="AKR102" s="420"/>
      <c r="AKS102" s="420"/>
      <c r="AKT102" s="420"/>
      <c r="AKU102" s="420"/>
      <c r="AKV102" s="420"/>
      <c r="AKW102" s="420"/>
      <c r="AKX102" s="420"/>
      <c r="AKY102" s="420"/>
      <c r="AKZ102" s="420"/>
      <c r="ALA102" s="420"/>
      <c r="ALB102" s="420"/>
      <c r="ALC102" s="420"/>
      <c r="ALD102" s="420"/>
      <c r="ALE102" s="420"/>
      <c r="ALF102" s="420"/>
      <c r="ALG102" s="420"/>
      <c r="ALH102" s="420"/>
      <c r="ALI102" s="420"/>
      <c r="ALJ102" s="420"/>
      <c r="ALK102" s="420"/>
      <c r="ALL102" s="420"/>
      <c r="ALM102" s="420"/>
      <c r="ALN102" s="420"/>
      <c r="ALO102" s="420"/>
      <c r="ALP102" s="420"/>
      <c r="ALQ102" s="420"/>
      <c r="ALR102" s="420"/>
      <c r="ALS102" s="420"/>
      <c r="ALT102" s="420"/>
      <c r="ALU102" s="420"/>
      <c r="ALV102" s="420"/>
      <c r="ALW102" s="420"/>
      <c r="ALX102" s="420"/>
      <c r="ALY102" s="420"/>
      <c r="ALZ102" s="420"/>
      <c r="AMA102" s="420"/>
      <c r="AMB102" s="420"/>
      <c r="AMC102" s="420"/>
      <c r="AMD102" s="420"/>
      <c r="AME102" s="420"/>
      <c r="AMF102" s="420"/>
      <c r="AMG102" s="420"/>
      <c r="AMH102" s="420"/>
      <c r="AMI102" s="420"/>
      <c r="AMJ102" s="420"/>
      <c r="AMK102" s="420"/>
      <c r="AML102" s="420"/>
      <c r="AMM102" s="420"/>
      <c r="AMN102" s="420"/>
      <c r="AMO102" s="420"/>
      <c r="AMP102" s="420"/>
      <c r="AMQ102" s="420"/>
      <c r="AMR102" s="420"/>
      <c r="AMS102" s="420"/>
      <c r="AMT102" s="420"/>
      <c r="AMU102" s="420"/>
      <c r="AMV102" s="420"/>
      <c r="AMW102" s="420"/>
      <c r="AMX102" s="420"/>
      <c r="AMY102" s="420"/>
      <c r="AMZ102" s="420"/>
      <c r="ANA102" s="420"/>
      <c r="ANB102" s="420"/>
      <c r="ANC102" s="420"/>
      <c r="AND102" s="420"/>
      <c r="ANE102" s="420"/>
      <c r="ANF102" s="420"/>
      <c r="ANG102" s="420"/>
      <c r="ANH102" s="420"/>
      <c r="ANI102" s="420"/>
      <c r="ANJ102" s="420"/>
      <c r="ANK102" s="420"/>
      <c r="ANL102" s="420"/>
      <c r="ANM102" s="420"/>
      <c r="ANN102" s="420"/>
      <c r="ANO102" s="420"/>
      <c r="ANP102" s="420"/>
      <c r="ANQ102" s="420"/>
      <c r="ANR102" s="420"/>
      <c r="ANS102" s="420"/>
      <c r="ANT102" s="420"/>
      <c r="ANU102" s="420"/>
      <c r="ANV102" s="420"/>
      <c r="ANW102" s="420"/>
      <c r="ANX102" s="420"/>
      <c r="ANY102" s="420"/>
      <c r="ANZ102" s="420"/>
      <c r="AOA102" s="420"/>
      <c r="AOB102" s="420"/>
      <c r="AOC102" s="420"/>
      <c r="AOD102" s="420"/>
      <c r="AOE102" s="420"/>
      <c r="AOF102" s="420"/>
      <c r="AOG102" s="420"/>
      <c r="AOH102" s="420"/>
      <c r="AOI102" s="420"/>
      <c r="AOJ102" s="420"/>
      <c r="AOK102" s="420"/>
      <c r="AOL102" s="420"/>
      <c r="AOM102" s="420"/>
      <c r="AON102" s="420"/>
      <c r="AOO102" s="420"/>
      <c r="AOP102" s="420"/>
      <c r="AOQ102" s="420"/>
      <c r="AOR102" s="420"/>
      <c r="AOS102" s="420"/>
      <c r="AOT102" s="420"/>
      <c r="AOU102" s="420"/>
      <c r="AOV102" s="420"/>
      <c r="AOW102" s="420"/>
      <c r="AOX102" s="420"/>
      <c r="AOY102" s="420"/>
      <c r="AOZ102" s="420"/>
      <c r="APA102" s="420"/>
      <c r="APB102" s="420"/>
      <c r="APC102" s="420"/>
      <c r="APD102" s="420"/>
      <c r="APE102" s="420"/>
      <c r="APF102" s="420"/>
      <c r="APG102" s="420"/>
      <c r="APH102" s="420"/>
      <c r="API102" s="420"/>
      <c r="APJ102" s="420"/>
      <c r="APK102" s="420"/>
      <c r="APL102" s="420"/>
      <c r="APM102" s="420"/>
      <c r="APN102" s="420"/>
      <c r="APO102" s="420"/>
      <c r="APP102" s="420"/>
      <c r="APQ102" s="420"/>
      <c r="APR102" s="420"/>
      <c r="APS102" s="420"/>
      <c r="APT102" s="420"/>
      <c r="APU102" s="420"/>
      <c r="APV102" s="420"/>
      <c r="APW102" s="420"/>
      <c r="APX102" s="420"/>
      <c r="APY102" s="420"/>
      <c r="APZ102" s="420"/>
      <c r="AQA102" s="420"/>
      <c r="AQB102" s="420"/>
      <c r="AQC102" s="420"/>
      <c r="AQD102" s="420"/>
      <c r="AQE102" s="420"/>
      <c r="AQF102" s="420"/>
      <c r="AQG102" s="420"/>
      <c r="AQH102" s="420"/>
      <c r="AQI102" s="420"/>
      <c r="AQJ102" s="420"/>
      <c r="AQK102" s="420"/>
      <c r="AQL102" s="420"/>
      <c r="AQM102" s="420"/>
      <c r="AQN102" s="420"/>
      <c r="AQO102" s="420"/>
      <c r="AQP102" s="420"/>
      <c r="AQQ102" s="420"/>
      <c r="AQR102" s="420"/>
      <c r="AQS102" s="420"/>
      <c r="AQT102" s="420"/>
      <c r="AQU102" s="420"/>
      <c r="AQV102" s="420"/>
      <c r="AQW102" s="420"/>
      <c r="AQX102" s="420"/>
      <c r="AQY102" s="420"/>
      <c r="AQZ102" s="420"/>
      <c r="ARA102" s="420"/>
      <c r="ARB102" s="420"/>
      <c r="ARC102" s="420"/>
      <c r="ARD102" s="420"/>
      <c r="ARE102" s="420"/>
      <c r="ARF102" s="420"/>
      <c r="ARG102" s="420"/>
      <c r="ARH102" s="420"/>
      <c r="ARI102" s="420"/>
      <c r="ARJ102" s="420"/>
      <c r="ARK102" s="420"/>
      <c r="ARL102" s="420"/>
      <c r="ARM102" s="420"/>
      <c r="ARN102" s="420"/>
      <c r="ARO102" s="420"/>
      <c r="ARP102" s="420"/>
      <c r="ARQ102" s="420"/>
      <c r="ARR102" s="420"/>
      <c r="ARS102" s="420"/>
      <c r="ART102" s="420"/>
      <c r="ARU102" s="420"/>
      <c r="ARV102" s="420"/>
      <c r="ARW102" s="420"/>
      <c r="ARX102" s="420"/>
      <c r="ARY102" s="420"/>
      <c r="ARZ102" s="420"/>
      <c r="ASA102" s="420"/>
      <c r="ASB102" s="420"/>
      <c r="ASC102" s="420"/>
      <c r="ASD102" s="420"/>
      <c r="ASE102" s="420"/>
      <c r="ASF102" s="420"/>
      <c r="ASG102" s="420"/>
      <c r="ASH102" s="420"/>
      <c r="ASI102" s="420"/>
      <c r="ASJ102" s="420"/>
      <c r="ASK102" s="420"/>
      <c r="ASL102" s="420"/>
      <c r="ASM102" s="420"/>
      <c r="ASN102" s="420"/>
      <c r="ASO102" s="420"/>
      <c r="ASP102" s="420"/>
      <c r="ASQ102" s="420"/>
      <c r="ASR102" s="420"/>
      <c r="ASS102" s="420"/>
      <c r="AST102" s="420"/>
      <c r="ASU102" s="420"/>
      <c r="ASV102" s="420"/>
      <c r="ASW102" s="420"/>
      <c r="ASX102" s="420"/>
      <c r="ASY102" s="420"/>
      <c r="ASZ102" s="420"/>
      <c r="ATA102" s="420"/>
      <c r="ATB102" s="420"/>
      <c r="ATC102" s="420"/>
      <c r="ATD102" s="420"/>
      <c r="ATE102" s="420"/>
      <c r="ATF102" s="420"/>
      <c r="ATG102" s="420"/>
      <c r="ATH102" s="420"/>
      <c r="ATI102" s="420"/>
      <c r="ATJ102" s="420"/>
      <c r="ATK102" s="420"/>
      <c r="ATL102" s="420"/>
      <c r="ATM102" s="420"/>
      <c r="ATN102" s="420"/>
      <c r="ATO102" s="420"/>
      <c r="ATP102" s="420"/>
      <c r="ATQ102" s="420"/>
      <c r="ATR102" s="420"/>
      <c r="ATS102" s="420"/>
      <c r="ATT102" s="420"/>
      <c r="ATU102" s="420"/>
      <c r="ATV102" s="420"/>
      <c r="ATW102" s="420"/>
      <c r="ATX102" s="420"/>
      <c r="ATY102" s="420"/>
      <c r="ATZ102" s="420"/>
      <c r="AUA102" s="420"/>
      <c r="AUB102" s="420"/>
      <c r="AUC102" s="420"/>
      <c r="AUD102" s="420"/>
      <c r="AUE102" s="420"/>
      <c r="AUF102" s="420"/>
      <c r="AUG102" s="420"/>
      <c r="AUH102" s="420"/>
      <c r="AUI102" s="420"/>
      <c r="AUJ102" s="420"/>
      <c r="AUK102" s="420"/>
      <c r="AUL102" s="420"/>
      <c r="AUM102" s="420"/>
      <c r="AUN102" s="420"/>
      <c r="AUO102" s="420"/>
      <c r="AUP102" s="420"/>
      <c r="AUQ102" s="420"/>
      <c r="AUR102" s="420"/>
      <c r="AUS102" s="420"/>
      <c r="AUT102" s="420"/>
      <c r="AUU102" s="420"/>
      <c r="AUV102" s="420"/>
      <c r="AUW102" s="420"/>
      <c r="AUX102" s="420"/>
      <c r="AUY102" s="420"/>
      <c r="AUZ102" s="420"/>
      <c r="AVA102" s="420"/>
      <c r="AVB102" s="420"/>
      <c r="AVC102" s="420"/>
      <c r="AVD102" s="420"/>
      <c r="AVE102" s="420"/>
      <c r="AVF102" s="420"/>
      <c r="AVG102" s="420"/>
      <c r="AVH102" s="420"/>
      <c r="AVI102" s="420"/>
      <c r="AVJ102" s="420"/>
      <c r="AVK102" s="420"/>
      <c r="AVL102" s="420"/>
      <c r="AVM102" s="420"/>
      <c r="AVN102" s="420"/>
      <c r="AVO102" s="420"/>
      <c r="AVP102" s="420"/>
      <c r="AVQ102" s="420"/>
      <c r="AVR102" s="420"/>
      <c r="AVS102" s="420"/>
      <c r="AVT102" s="420"/>
      <c r="AVU102" s="420"/>
      <c r="AVV102" s="420"/>
      <c r="AVW102" s="420"/>
      <c r="AVX102" s="420"/>
      <c r="AVY102" s="420"/>
      <c r="AVZ102" s="420"/>
      <c r="AWA102" s="420"/>
      <c r="AWB102" s="420"/>
      <c r="AWC102" s="420"/>
      <c r="AWD102" s="420"/>
      <c r="AWE102" s="420"/>
      <c r="AWF102" s="420"/>
      <c r="AWG102" s="420"/>
      <c r="AWH102" s="420"/>
      <c r="AWI102" s="420"/>
      <c r="AWJ102" s="420"/>
      <c r="AWK102" s="420"/>
      <c r="AWL102" s="420"/>
      <c r="AWM102" s="420"/>
      <c r="AWN102" s="420"/>
      <c r="AWO102" s="420"/>
      <c r="AWP102" s="420"/>
      <c r="AWQ102" s="420"/>
      <c r="AWR102" s="420"/>
      <c r="AWS102" s="420"/>
      <c r="AWT102" s="420"/>
      <c r="AWU102" s="420"/>
      <c r="AWV102" s="420"/>
      <c r="AWW102" s="420"/>
      <c r="AWX102" s="420"/>
      <c r="AWY102" s="420"/>
      <c r="AWZ102" s="420"/>
      <c r="AXA102" s="420"/>
      <c r="AXB102" s="420"/>
      <c r="AXC102" s="420"/>
      <c r="AXD102" s="420"/>
      <c r="AXE102" s="420"/>
      <c r="AXF102" s="420"/>
      <c r="AXG102" s="420"/>
      <c r="AXH102" s="420"/>
      <c r="AXI102" s="420"/>
      <c r="AXJ102" s="420"/>
      <c r="AXK102" s="420"/>
      <c r="AXL102" s="420"/>
      <c r="AXM102" s="420"/>
      <c r="AXN102" s="420"/>
      <c r="AXO102" s="420"/>
      <c r="AXP102" s="420"/>
      <c r="AXQ102" s="420"/>
      <c r="AXR102" s="420"/>
      <c r="AXS102" s="420"/>
      <c r="AXT102" s="420"/>
      <c r="AXU102" s="420"/>
      <c r="AXV102" s="420"/>
      <c r="AXW102" s="420"/>
      <c r="AXX102" s="420"/>
      <c r="AXY102" s="420"/>
      <c r="AXZ102" s="420"/>
      <c r="AYA102" s="420"/>
      <c r="AYB102" s="420"/>
      <c r="AYC102" s="420"/>
      <c r="AYD102" s="420"/>
      <c r="AYE102" s="420"/>
      <c r="AYF102" s="420"/>
      <c r="AYG102" s="420"/>
      <c r="AYH102" s="420"/>
      <c r="AYI102" s="420"/>
      <c r="AYJ102" s="420"/>
      <c r="AYK102" s="420"/>
      <c r="AYL102" s="420"/>
      <c r="AYM102" s="420"/>
      <c r="AYN102" s="420"/>
      <c r="AYO102" s="420"/>
      <c r="AYP102" s="420"/>
      <c r="AYQ102" s="420"/>
      <c r="AYR102" s="420"/>
      <c r="AYS102" s="420"/>
      <c r="AYT102" s="420"/>
      <c r="AYU102" s="420"/>
      <c r="AYV102" s="420"/>
      <c r="AYW102" s="420"/>
      <c r="AYX102" s="420"/>
      <c r="AYY102" s="420"/>
      <c r="AYZ102" s="420"/>
      <c r="AZA102" s="420"/>
      <c r="AZB102" s="420"/>
      <c r="AZC102" s="420"/>
      <c r="AZD102" s="420"/>
      <c r="AZE102" s="420"/>
      <c r="AZF102" s="420"/>
      <c r="AZG102" s="420"/>
      <c r="AZH102" s="420"/>
      <c r="AZI102" s="420"/>
      <c r="AZJ102" s="420"/>
      <c r="AZK102" s="420"/>
      <c r="AZL102" s="420"/>
      <c r="AZM102" s="420"/>
      <c r="AZN102" s="420"/>
      <c r="AZO102" s="420"/>
      <c r="AZP102" s="420"/>
      <c r="AZQ102" s="420"/>
      <c r="AZR102" s="420"/>
      <c r="AZS102" s="420"/>
      <c r="AZT102" s="420"/>
      <c r="AZU102" s="420"/>
      <c r="AZV102" s="420"/>
      <c r="AZW102" s="420"/>
      <c r="AZX102" s="420"/>
      <c r="AZY102" s="420"/>
      <c r="AZZ102" s="420"/>
      <c r="BAA102" s="420"/>
      <c r="BAB102" s="420"/>
      <c r="BAC102" s="420"/>
      <c r="BAD102" s="420"/>
      <c r="BAE102" s="420"/>
      <c r="BAF102" s="420"/>
      <c r="BAG102" s="420"/>
      <c r="BAH102" s="420"/>
      <c r="BAI102" s="420"/>
      <c r="BAJ102" s="420"/>
      <c r="BAK102" s="420"/>
      <c r="BAL102" s="420"/>
      <c r="BAM102" s="420"/>
      <c r="BAN102" s="420"/>
      <c r="BAO102" s="420"/>
      <c r="BAP102" s="420"/>
      <c r="BAQ102" s="420"/>
      <c r="BAR102" s="420"/>
      <c r="BAS102" s="420"/>
      <c r="BAT102" s="420"/>
      <c r="BAU102" s="420"/>
      <c r="BAV102" s="420"/>
      <c r="BAW102" s="420"/>
      <c r="BAX102" s="420"/>
      <c r="BAY102" s="420"/>
      <c r="BAZ102" s="420"/>
      <c r="BBA102" s="420"/>
      <c r="BBB102" s="420"/>
      <c r="BBC102" s="420"/>
      <c r="BBD102" s="420"/>
      <c r="BBE102" s="420"/>
      <c r="BBF102" s="420"/>
      <c r="BBG102" s="420"/>
      <c r="BBH102" s="420"/>
      <c r="BBI102" s="420"/>
      <c r="BBJ102" s="420"/>
      <c r="BBK102" s="420"/>
      <c r="BBL102" s="420"/>
      <c r="BBM102" s="420"/>
      <c r="BBN102" s="420"/>
      <c r="BBO102" s="420"/>
      <c r="BBP102" s="420"/>
      <c r="BBQ102" s="420"/>
      <c r="BBR102" s="420"/>
      <c r="BBS102" s="420"/>
      <c r="BBT102" s="420"/>
      <c r="BBU102" s="420"/>
      <c r="BBV102" s="420"/>
      <c r="BBW102" s="420"/>
      <c r="BBX102" s="420"/>
      <c r="BBY102" s="420"/>
      <c r="BBZ102" s="420"/>
      <c r="BCA102" s="420"/>
      <c r="BCB102" s="420"/>
      <c r="BCC102" s="420"/>
      <c r="BCD102" s="420"/>
      <c r="BCE102" s="420"/>
      <c r="BCF102" s="420"/>
      <c r="BCG102" s="420"/>
      <c r="BCH102" s="420"/>
      <c r="BCI102" s="420"/>
      <c r="BCJ102" s="420"/>
      <c r="BCK102" s="420"/>
      <c r="BCL102" s="420"/>
      <c r="BCM102" s="420"/>
      <c r="BCN102" s="420"/>
      <c r="BCO102" s="420"/>
      <c r="BCP102" s="420"/>
      <c r="BCQ102" s="420"/>
      <c r="BCR102" s="420"/>
      <c r="BCS102" s="420"/>
      <c r="BCT102" s="420"/>
      <c r="BCU102" s="420"/>
      <c r="BCV102" s="420"/>
      <c r="BCW102" s="420"/>
      <c r="BCX102" s="420"/>
      <c r="BCY102" s="420"/>
      <c r="BCZ102" s="420"/>
      <c r="BDA102" s="420"/>
      <c r="BDB102" s="420"/>
      <c r="BDC102" s="420"/>
      <c r="BDD102" s="420"/>
      <c r="BDE102" s="420"/>
      <c r="BDF102" s="420"/>
      <c r="BDG102" s="420"/>
      <c r="BDH102" s="420"/>
      <c r="BDI102" s="420"/>
      <c r="BDJ102" s="420"/>
      <c r="BDK102" s="420"/>
      <c r="BDL102" s="420"/>
      <c r="BDM102" s="420"/>
      <c r="BDN102" s="420"/>
      <c r="BDO102" s="420"/>
      <c r="BDP102" s="420"/>
      <c r="BDQ102" s="420"/>
      <c r="BDR102" s="420"/>
      <c r="BDS102" s="420"/>
      <c r="BDT102" s="420"/>
      <c r="BDU102" s="420"/>
      <c r="BDV102" s="420"/>
      <c r="BDW102" s="420"/>
      <c r="BDX102" s="420"/>
      <c r="BDY102" s="420"/>
      <c r="BDZ102" s="420"/>
      <c r="BEA102" s="420"/>
      <c r="BEB102" s="420"/>
      <c r="BEC102" s="420"/>
      <c r="BED102" s="420"/>
      <c r="BEE102" s="420"/>
      <c r="BEF102" s="420"/>
      <c r="BEG102" s="420"/>
      <c r="BEH102" s="420"/>
      <c r="BEI102" s="420"/>
      <c r="BEJ102" s="420"/>
      <c r="BEK102" s="420"/>
      <c r="BEL102" s="420"/>
      <c r="BEM102" s="420"/>
      <c r="BEN102" s="420"/>
      <c r="BEO102" s="420"/>
      <c r="BEP102" s="420"/>
      <c r="BEQ102" s="420"/>
      <c r="BER102" s="420"/>
      <c r="BES102" s="420"/>
      <c r="BET102" s="420"/>
      <c r="BEU102" s="420"/>
      <c r="BEV102" s="420"/>
      <c r="BEW102" s="420"/>
      <c r="BEX102" s="420"/>
      <c r="BEY102" s="420"/>
      <c r="BEZ102" s="420"/>
      <c r="BFA102" s="420"/>
      <c r="BFB102" s="420"/>
      <c r="BFC102" s="420"/>
      <c r="BFD102" s="420"/>
      <c r="BFE102" s="420"/>
      <c r="BFF102" s="420"/>
      <c r="BFG102" s="420"/>
      <c r="BFH102" s="420"/>
      <c r="BFI102" s="420"/>
      <c r="BFJ102" s="420"/>
      <c r="BFK102" s="420"/>
      <c r="BFL102" s="420"/>
      <c r="BFM102" s="420"/>
      <c r="BFN102" s="420"/>
      <c r="BFO102" s="420"/>
      <c r="BFP102" s="420"/>
      <c r="BFQ102" s="420"/>
      <c r="BFR102" s="420"/>
      <c r="BFS102" s="420"/>
      <c r="BFT102" s="420"/>
      <c r="BFU102" s="420"/>
      <c r="BFV102" s="420"/>
      <c r="BFW102" s="420"/>
      <c r="BFX102" s="420"/>
      <c r="BFY102" s="420"/>
      <c r="BFZ102" s="420"/>
      <c r="BGA102" s="420"/>
      <c r="BGB102" s="420"/>
      <c r="BGC102" s="420"/>
      <c r="BGD102" s="420"/>
      <c r="BGE102" s="420"/>
      <c r="BGF102" s="420"/>
      <c r="BGG102" s="420"/>
      <c r="BGH102" s="420"/>
      <c r="BGI102" s="420"/>
      <c r="BGJ102" s="420"/>
      <c r="BGK102" s="420"/>
      <c r="BGL102" s="420"/>
      <c r="BGM102" s="420"/>
      <c r="BGN102" s="420"/>
      <c r="BGO102" s="420"/>
      <c r="BGP102" s="420"/>
      <c r="BGQ102" s="420"/>
      <c r="BGR102" s="420"/>
      <c r="BGS102" s="420"/>
      <c r="BGT102" s="420"/>
      <c r="BGU102" s="420"/>
      <c r="BGV102" s="420"/>
      <c r="BGW102" s="420"/>
      <c r="BGX102" s="420"/>
      <c r="BGY102" s="420"/>
      <c r="BGZ102" s="420"/>
      <c r="BHA102" s="420"/>
      <c r="BHB102" s="420"/>
      <c r="BHC102" s="420"/>
      <c r="BHD102" s="420"/>
      <c r="BHE102" s="420"/>
      <c r="BHF102" s="420"/>
      <c r="BHG102" s="420"/>
      <c r="BHH102" s="420"/>
      <c r="BHI102" s="420"/>
      <c r="BHJ102" s="420"/>
      <c r="BHK102" s="420"/>
      <c r="BHL102" s="420"/>
      <c r="BHM102" s="420"/>
      <c r="BHN102" s="420"/>
      <c r="BHO102" s="420"/>
      <c r="BHP102" s="420"/>
      <c r="BHQ102" s="420"/>
      <c r="BHR102" s="420"/>
      <c r="BHS102" s="420"/>
      <c r="BHT102" s="420"/>
      <c r="BHU102" s="420"/>
      <c r="BHV102" s="420"/>
      <c r="BHW102" s="420"/>
      <c r="BHX102" s="420"/>
      <c r="BHY102" s="420"/>
      <c r="BHZ102" s="420"/>
      <c r="BIA102" s="420"/>
      <c r="BIB102" s="420"/>
      <c r="BIC102" s="420"/>
      <c r="BID102" s="420"/>
      <c r="BIE102" s="420"/>
      <c r="BIF102" s="420"/>
      <c r="BIG102" s="420"/>
      <c r="BIH102" s="420"/>
      <c r="BII102" s="420"/>
      <c r="BIJ102" s="420"/>
      <c r="BIK102" s="420"/>
      <c r="BIL102" s="420"/>
      <c r="BIM102" s="420"/>
      <c r="BIN102" s="420"/>
      <c r="BIO102" s="420"/>
      <c r="BIP102" s="420"/>
      <c r="BIQ102" s="420"/>
      <c r="BIR102" s="420"/>
      <c r="BIS102" s="420"/>
      <c r="BIT102" s="420"/>
      <c r="BIU102" s="420"/>
      <c r="BIV102" s="420"/>
      <c r="BIW102" s="420"/>
      <c r="BIX102" s="420"/>
      <c r="BIY102" s="420"/>
      <c r="BIZ102" s="420"/>
      <c r="BJA102" s="420"/>
      <c r="BJB102" s="420"/>
      <c r="BJC102" s="420"/>
      <c r="BJD102" s="420"/>
      <c r="BJE102" s="420"/>
      <c r="BJF102" s="420"/>
      <c r="BJG102" s="420"/>
      <c r="BJH102" s="420"/>
      <c r="BJI102" s="420"/>
      <c r="BJJ102" s="420"/>
      <c r="BJK102" s="420"/>
      <c r="BJL102" s="420"/>
      <c r="BJM102" s="420"/>
      <c r="BJN102" s="420"/>
      <c r="BJO102" s="420"/>
      <c r="BJP102" s="420"/>
      <c r="BJQ102" s="420"/>
      <c r="BJR102" s="420"/>
      <c r="BJS102" s="420"/>
      <c r="BJT102" s="420"/>
      <c r="BJU102" s="420"/>
      <c r="BJV102" s="420"/>
      <c r="BJW102" s="420"/>
      <c r="BJX102" s="420"/>
      <c r="BJY102" s="420"/>
      <c r="BJZ102" s="420"/>
      <c r="BKA102" s="420"/>
      <c r="BKB102" s="420"/>
      <c r="BKC102" s="420"/>
      <c r="BKD102" s="420"/>
      <c r="BKE102" s="420"/>
      <c r="BKF102" s="420"/>
      <c r="BKG102" s="420"/>
      <c r="BKH102" s="420"/>
      <c r="BKI102" s="420"/>
      <c r="BKJ102" s="420"/>
      <c r="BKK102" s="420"/>
      <c r="BKL102" s="420"/>
      <c r="BKM102" s="420"/>
      <c r="BKN102" s="420"/>
      <c r="BKO102" s="420"/>
      <c r="BKP102" s="420"/>
      <c r="BKQ102" s="420"/>
      <c r="BKR102" s="420"/>
      <c r="BKS102" s="420"/>
      <c r="BKT102" s="420"/>
      <c r="BKU102" s="420"/>
      <c r="BKV102" s="420"/>
      <c r="BKW102" s="420"/>
      <c r="BKX102" s="420"/>
      <c r="BKY102" s="420"/>
      <c r="BKZ102" s="420"/>
      <c r="BLA102" s="420"/>
      <c r="BLB102" s="420"/>
      <c r="BLC102" s="420"/>
      <c r="BLD102" s="420"/>
      <c r="BLE102" s="420"/>
      <c r="BLF102" s="420"/>
      <c r="BLG102" s="420"/>
      <c r="BLH102" s="420"/>
      <c r="BLI102" s="420"/>
      <c r="BLJ102" s="420"/>
      <c r="BLK102" s="420"/>
      <c r="BLL102" s="420"/>
      <c r="BLM102" s="420"/>
      <c r="BLN102" s="420"/>
      <c r="BLO102" s="420"/>
      <c r="BLP102" s="420"/>
      <c r="BLQ102" s="420"/>
      <c r="BLR102" s="420"/>
      <c r="BLS102" s="420"/>
      <c r="BLT102" s="420"/>
      <c r="BLU102" s="420"/>
      <c r="BLV102" s="420"/>
      <c r="BLW102" s="420"/>
      <c r="BLX102" s="420"/>
      <c r="BLY102" s="420"/>
      <c r="BLZ102" s="420"/>
      <c r="BMA102" s="420"/>
      <c r="BMB102" s="420"/>
      <c r="BMC102" s="420"/>
      <c r="BMD102" s="420"/>
      <c r="BME102" s="420"/>
      <c r="BMF102" s="420"/>
      <c r="BMG102" s="420"/>
      <c r="BMH102" s="420"/>
      <c r="BMI102" s="420"/>
      <c r="BMJ102" s="420"/>
      <c r="BMK102" s="420"/>
      <c r="BML102" s="420"/>
      <c r="BMM102" s="420"/>
      <c r="BMN102" s="420"/>
      <c r="BMO102" s="420"/>
      <c r="BMP102" s="420"/>
      <c r="BMQ102" s="420"/>
      <c r="BMR102" s="420"/>
      <c r="BMS102" s="420"/>
      <c r="BMT102" s="420"/>
      <c r="BMU102" s="420"/>
      <c r="BMV102" s="420"/>
      <c r="BMW102" s="420"/>
      <c r="BMX102" s="420"/>
      <c r="BMY102" s="420"/>
      <c r="BMZ102" s="420"/>
      <c r="BNA102" s="420"/>
      <c r="BNB102" s="420"/>
      <c r="BNC102" s="420"/>
      <c r="BND102" s="420"/>
      <c r="BNE102" s="420"/>
      <c r="BNF102" s="420"/>
      <c r="BNG102" s="420"/>
      <c r="BNH102" s="420"/>
      <c r="BNI102" s="420"/>
      <c r="BNJ102" s="420"/>
      <c r="BNK102" s="420"/>
      <c r="BNL102" s="420"/>
      <c r="BNM102" s="420"/>
      <c r="BNN102" s="420"/>
      <c r="BNO102" s="420"/>
      <c r="BNP102" s="420"/>
      <c r="BNQ102" s="420"/>
      <c r="BNR102" s="420"/>
      <c r="BNS102" s="420"/>
      <c r="BNT102" s="420"/>
      <c r="BNU102" s="420"/>
      <c r="BNV102" s="420"/>
      <c r="BNW102" s="420"/>
      <c r="BNX102" s="420"/>
      <c r="BNY102" s="420"/>
      <c r="BNZ102" s="420"/>
      <c r="BOA102" s="420"/>
      <c r="BOB102" s="420"/>
      <c r="BOC102" s="420"/>
      <c r="BOD102" s="420"/>
      <c r="BOE102" s="420"/>
      <c r="BOF102" s="420"/>
      <c r="BOG102" s="420"/>
      <c r="BOH102" s="420"/>
      <c r="BOI102" s="420"/>
      <c r="BOJ102" s="420"/>
      <c r="BOK102" s="420"/>
      <c r="BOL102" s="420"/>
      <c r="BOM102" s="420"/>
      <c r="BON102" s="420"/>
      <c r="BOO102" s="420"/>
      <c r="BOP102" s="420"/>
      <c r="BOQ102" s="420"/>
      <c r="BOR102" s="420"/>
      <c r="BOS102" s="420"/>
      <c r="BOT102" s="420"/>
      <c r="BOU102" s="420"/>
      <c r="BOV102" s="420"/>
      <c r="BOW102" s="420"/>
      <c r="BOX102" s="420"/>
      <c r="BOY102" s="420"/>
      <c r="BOZ102" s="420"/>
      <c r="BPA102" s="420"/>
      <c r="BPB102" s="420"/>
      <c r="BPC102" s="420"/>
      <c r="BPD102" s="420"/>
      <c r="BPE102" s="420"/>
      <c r="BPF102" s="420"/>
      <c r="BPG102" s="420"/>
      <c r="BPH102" s="420"/>
      <c r="BPI102" s="420"/>
      <c r="BPJ102" s="420"/>
      <c r="BPK102" s="420"/>
      <c r="BPL102" s="420"/>
      <c r="BPM102" s="420"/>
      <c r="BPN102" s="420"/>
      <c r="BPO102" s="420"/>
      <c r="BPP102" s="420"/>
      <c r="BPQ102" s="420"/>
      <c r="BPR102" s="420"/>
      <c r="BPS102" s="420"/>
      <c r="BPT102" s="420"/>
      <c r="BPU102" s="420"/>
      <c r="BPV102" s="420"/>
      <c r="BPW102" s="420"/>
      <c r="BPX102" s="420"/>
      <c r="BPY102" s="420"/>
      <c r="BPZ102" s="420"/>
      <c r="BQA102" s="420"/>
      <c r="BQB102" s="420"/>
      <c r="BQC102" s="420"/>
      <c r="BQD102" s="420"/>
      <c r="BQE102" s="420"/>
      <c r="BQF102" s="420"/>
      <c r="BQG102" s="420"/>
      <c r="BQH102" s="420"/>
      <c r="BQI102" s="420"/>
      <c r="BQJ102" s="420"/>
      <c r="BQK102" s="420"/>
      <c r="BQL102" s="420"/>
      <c r="BQM102" s="420"/>
      <c r="BQN102" s="420"/>
      <c r="BQO102" s="420"/>
      <c r="BQP102" s="420"/>
      <c r="BQQ102" s="420"/>
      <c r="BQR102" s="420"/>
      <c r="BQS102" s="420"/>
      <c r="BQT102" s="420"/>
      <c r="BQU102" s="420"/>
      <c r="BQV102" s="420"/>
      <c r="BQW102" s="420"/>
      <c r="BQX102" s="420"/>
      <c r="BQY102" s="420"/>
      <c r="BQZ102" s="420"/>
      <c r="BRA102" s="420"/>
      <c r="BRB102" s="420"/>
      <c r="BRC102" s="420"/>
      <c r="BRD102" s="420"/>
      <c r="BRE102" s="420"/>
      <c r="BRF102" s="420"/>
      <c r="BRG102" s="420"/>
      <c r="BRH102" s="420"/>
      <c r="BRI102" s="420"/>
      <c r="BRJ102" s="420"/>
      <c r="BRK102" s="420"/>
      <c r="BRL102" s="420"/>
      <c r="BRM102" s="420"/>
      <c r="BRN102" s="420"/>
      <c r="BRO102" s="420"/>
      <c r="BRP102" s="420"/>
      <c r="BRQ102" s="420"/>
      <c r="BRR102" s="420"/>
      <c r="BRS102" s="420"/>
      <c r="BRT102" s="420"/>
      <c r="BRU102" s="420"/>
      <c r="BRV102" s="420"/>
      <c r="BRW102" s="420"/>
      <c r="BRX102" s="420"/>
      <c r="BRY102" s="420"/>
      <c r="BRZ102" s="420"/>
      <c r="BSA102" s="420"/>
      <c r="BSB102" s="420"/>
      <c r="BSC102" s="420"/>
      <c r="BSD102" s="420"/>
      <c r="BSE102" s="420"/>
      <c r="BSF102" s="420"/>
      <c r="BSG102" s="420"/>
      <c r="BSH102" s="420"/>
      <c r="BSI102" s="420"/>
      <c r="BSJ102" s="420"/>
      <c r="BSK102" s="420"/>
      <c r="BSL102" s="420"/>
      <c r="BSM102" s="420"/>
      <c r="BSN102" s="420"/>
      <c r="BSO102" s="420"/>
      <c r="BSP102" s="420"/>
      <c r="BSQ102" s="420"/>
      <c r="BSR102" s="420"/>
      <c r="BSS102" s="420"/>
      <c r="BST102" s="420"/>
      <c r="BSU102" s="420"/>
      <c r="BSV102" s="420"/>
      <c r="BSW102" s="420"/>
      <c r="BSX102" s="420"/>
      <c r="BSY102" s="420"/>
      <c r="BSZ102" s="420"/>
      <c r="BTA102" s="420"/>
      <c r="BTB102" s="420"/>
      <c r="BTC102" s="420"/>
      <c r="BTD102" s="420"/>
      <c r="BTE102" s="420"/>
      <c r="BTF102" s="420"/>
      <c r="BTG102" s="420"/>
      <c r="BTH102" s="420"/>
      <c r="BTI102" s="420"/>
      <c r="BTJ102" s="420"/>
      <c r="BTK102" s="420"/>
      <c r="BTL102" s="420"/>
      <c r="BTM102" s="420"/>
      <c r="BTN102" s="420"/>
      <c r="BTO102" s="420"/>
      <c r="BTP102" s="420"/>
      <c r="BTQ102" s="420"/>
      <c r="BTR102" s="420"/>
      <c r="BTS102" s="420"/>
      <c r="BTT102" s="420"/>
      <c r="BTU102" s="420"/>
      <c r="BTV102" s="420"/>
      <c r="BTW102" s="420"/>
      <c r="BTX102" s="420"/>
      <c r="BTY102" s="420"/>
      <c r="BTZ102" s="420"/>
      <c r="BUA102" s="420"/>
      <c r="BUB102" s="420"/>
      <c r="BUC102" s="420"/>
      <c r="BUD102" s="420"/>
      <c r="BUE102" s="420"/>
      <c r="BUF102" s="420"/>
      <c r="BUG102" s="420"/>
      <c r="BUH102" s="420"/>
      <c r="BUI102" s="420"/>
      <c r="BUJ102" s="420"/>
      <c r="BUK102" s="420"/>
      <c r="BUL102" s="420"/>
      <c r="BUM102" s="420"/>
      <c r="BUN102" s="420"/>
      <c r="BUO102" s="420"/>
      <c r="BUP102" s="420"/>
      <c r="BUQ102" s="420"/>
      <c r="BUR102" s="420"/>
      <c r="BUS102" s="420"/>
      <c r="BUT102" s="420"/>
      <c r="BUU102" s="420"/>
      <c r="BUV102" s="420"/>
      <c r="BUW102" s="420"/>
      <c r="BUX102" s="420"/>
      <c r="BUY102" s="420"/>
      <c r="BUZ102" s="420"/>
      <c r="BVA102" s="420"/>
      <c r="BVB102" s="420"/>
      <c r="BVC102" s="420"/>
      <c r="BVD102" s="420"/>
      <c r="BVE102" s="420"/>
      <c r="BVF102" s="420"/>
      <c r="BVG102" s="420"/>
      <c r="BVH102" s="420"/>
      <c r="BVI102" s="420"/>
      <c r="BVJ102" s="420"/>
      <c r="BVK102" s="420"/>
      <c r="BVL102" s="420"/>
      <c r="BVM102" s="420"/>
      <c r="BVN102" s="420"/>
      <c r="BVO102" s="420"/>
      <c r="BVP102" s="420"/>
      <c r="BVQ102" s="420"/>
      <c r="BVR102" s="420"/>
      <c r="BVS102" s="420"/>
      <c r="BVT102" s="420"/>
      <c r="BVU102" s="420"/>
      <c r="BVV102" s="420"/>
      <c r="BVW102" s="420"/>
      <c r="BVX102" s="420"/>
      <c r="BVY102" s="420"/>
      <c r="BVZ102" s="420"/>
      <c r="BWA102" s="420"/>
      <c r="BWB102" s="420"/>
      <c r="BWC102" s="420"/>
      <c r="BWD102" s="420"/>
      <c r="BWE102" s="420"/>
      <c r="BWF102" s="420"/>
      <c r="BWG102" s="420"/>
      <c r="BWH102" s="420"/>
      <c r="BWI102" s="420"/>
      <c r="BWJ102" s="420"/>
      <c r="BWK102" s="420"/>
      <c r="BWL102" s="420"/>
      <c r="BWM102" s="420"/>
      <c r="BWN102" s="420"/>
      <c r="BWO102" s="420"/>
      <c r="BWP102" s="420"/>
      <c r="BWQ102" s="420"/>
      <c r="BWR102" s="420"/>
      <c r="BWS102" s="420"/>
      <c r="BWT102" s="420"/>
      <c r="BWU102" s="420"/>
      <c r="BWV102" s="420"/>
      <c r="BWW102" s="420"/>
      <c r="BWX102" s="420"/>
      <c r="BWY102" s="420"/>
      <c r="BWZ102" s="420"/>
      <c r="BXA102" s="420"/>
      <c r="BXB102" s="420"/>
      <c r="BXC102" s="420"/>
      <c r="BXD102" s="420"/>
      <c r="BXE102" s="420"/>
      <c r="BXF102" s="420"/>
      <c r="BXG102" s="420"/>
      <c r="BXH102" s="420"/>
      <c r="BXI102" s="420"/>
      <c r="BXJ102" s="420"/>
      <c r="BXK102" s="420"/>
      <c r="BXL102" s="420"/>
      <c r="BXM102" s="420"/>
      <c r="BXN102" s="420"/>
      <c r="BXO102" s="420"/>
      <c r="BXP102" s="420"/>
      <c r="BXQ102" s="420"/>
      <c r="BXR102" s="420"/>
      <c r="BXS102" s="420"/>
      <c r="BXT102" s="420"/>
      <c r="BXU102" s="420"/>
      <c r="BXV102" s="420"/>
      <c r="BXW102" s="420"/>
      <c r="BXX102" s="420"/>
      <c r="BXY102" s="420"/>
      <c r="BXZ102" s="420"/>
      <c r="BYA102" s="420"/>
      <c r="BYB102" s="420"/>
      <c r="BYC102" s="420"/>
      <c r="BYD102" s="420"/>
      <c r="BYE102" s="420"/>
      <c r="BYF102" s="420"/>
      <c r="BYG102" s="420"/>
      <c r="BYH102" s="420"/>
      <c r="BYI102" s="420"/>
      <c r="BYJ102" s="420"/>
      <c r="BYK102" s="420"/>
      <c r="BYL102" s="420"/>
      <c r="BYM102" s="420"/>
      <c r="BYN102" s="420"/>
      <c r="BYO102" s="420"/>
      <c r="BYP102" s="420"/>
      <c r="BYQ102" s="420"/>
      <c r="BYR102" s="420"/>
      <c r="BYS102" s="420"/>
      <c r="BYT102" s="420"/>
      <c r="BYU102" s="420"/>
      <c r="BYV102" s="420"/>
      <c r="BYW102" s="420"/>
      <c r="BYX102" s="420"/>
      <c r="BYY102" s="420"/>
      <c r="BYZ102" s="420"/>
      <c r="BZA102" s="420"/>
      <c r="BZB102" s="420"/>
      <c r="BZC102" s="420"/>
      <c r="BZD102" s="420"/>
      <c r="BZE102" s="420"/>
      <c r="BZF102" s="420"/>
      <c r="BZG102" s="420"/>
      <c r="BZH102" s="420"/>
      <c r="BZI102" s="420"/>
      <c r="BZJ102" s="420"/>
      <c r="BZK102" s="420"/>
      <c r="BZL102" s="420"/>
      <c r="BZM102" s="420"/>
      <c r="BZN102" s="420"/>
      <c r="BZO102" s="420"/>
      <c r="BZP102" s="420"/>
      <c r="BZQ102" s="420"/>
      <c r="BZR102" s="420"/>
      <c r="BZS102" s="420"/>
      <c r="BZT102" s="420"/>
      <c r="BZU102" s="420"/>
      <c r="BZV102" s="420"/>
      <c r="BZW102" s="420"/>
      <c r="BZX102" s="420"/>
      <c r="BZY102" s="420"/>
      <c r="BZZ102" s="420"/>
      <c r="CAA102" s="420"/>
      <c r="CAB102" s="420"/>
      <c r="CAC102" s="420"/>
      <c r="CAD102" s="420"/>
      <c r="CAE102" s="420"/>
      <c r="CAF102" s="420"/>
      <c r="CAG102" s="420"/>
      <c r="CAH102" s="420"/>
      <c r="CAI102" s="420"/>
      <c r="CAJ102" s="420"/>
      <c r="CAK102" s="420"/>
      <c r="CAL102" s="420"/>
      <c r="CAM102" s="420"/>
      <c r="CAN102" s="420"/>
      <c r="CAO102" s="420"/>
      <c r="CAP102" s="420"/>
      <c r="CAQ102" s="420"/>
      <c r="CAR102" s="420"/>
      <c r="CAS102" s="420"/>
      <c r="CAT102" s="420"/>
      <c r="CAU102" s="420"/>
      <c r="CAV102" s="420"/>
      <c r="CAW102" s="420"/>
      <c r="CAX102" s="420"/>
      <c r="CAY102" s="420"/>
      <c r="CAZ102" s="420"/>
      <c r="CBA102" s="420"/>
      <c r="CBB102" s="420"/>
      <c r="CBC102" s="420"/>
      <c r="CBD102" s="420"/>
      <c r="CBE102" s="420"/>
      <c r="CBF102" s="420"/>
      <c r="CBG102" s="420"/>
      <c r="CBH102" s="420"/>
      <c r="CBI102" s="420"/>
      <c r="CBJ102" s="420"/>
      <c r="CBK102" s="420"/>
      <c r="CBL102" s="420"/>
      <c r="CBM102" s="420"/>
      <c r="CBN102" s="420"/>
      <c r="CBO102" s="420"/>
      <c r="CBP102" s="420"/>
      <c r="CBQ102" s="420"/>
      <c r="CBR102" s="420"/>
      <c r="CBS102" s="420"/>
      <c r="CBT102" s="420"/>
      <c r="CBU102" s="420"/>
      <c r="CBV102" s="420"/>
      <c r="CBW102" s="420"/>
      <c r="CBX102" s="420"/>
      <c r="CBY102" s="420"/>
      <c r="CBZ102" s="420"/>
      <c r="CCA102" s="420"/>
      <c r="CCB102" s="420"/>
      <c r="CCC102" s="420"/>
      <c r="CCD102" s="420"/>
      <c r="CCE102" s="420"/>
      <c r="CCF102" s="420"/>
      <c r="CCG102" s="420"/>
      <c r="CCH102" s="420"/>
      <c r="CCI102" s="420"/>
      <c r="CCJ102" s="420"/>
      <c r="CCK102" s="420"/>
      <c r="CCL102" s="420"/>
      <c r="CCM102" s="420"/>
      <c r="CCN102" s="420"/>
      <c r="CCO102" s="420"/>
      <c r="CCP102" s="420"/>
      <c r="CCQ102" s="420"/>
      <c r="CCR102" s="420"/>
      <c r="CCS102" s="420"/>
      <c r="CCT102" s="420"/>
      <c r="CCU102" s="420"/>
      <c r="CCV102" s="420"/>
      <c r="CCW102" s="420"/>
      <c r="CCX102" s="420"/>
      <c r="CCY102" s="420"/>
      <c r="CCZ102" s="420"/>
      <c r="CDA102" s="420"/>
      <c r="CDB102" s="420"/>
      <c r="CDC102" s="420"/>
      <c r="CDD102" s="420"/>
      <c r="CDE102" s="420"/>
      <c r="CDF102" s="420"/>
      <c r="CDG102" s="420"/>
      <c r="CDH102" s="420"/>
      <c r="CDI102" s="420"/>
      <c r="CDJ102" s="420"/>
      <c r="CDK102" s="420"/>
      <c r="CDL102" s="420"/>
      <c r="CDM102" s="420"/>
      <c r="CDN102" s="420"/>
      <c r="CDO102" s="420"/>
      <c r="CDP102" s="420"/>
      <c r="CDQ102" s="420"/>
      <c r="CDR102" s="420"/>
      <c r="CDS102" s="420"/>
      <c r="CDT102" s="420"/>
      <c r="CDU102" s="420"/>
      <c r="CDV102" s="420"/>
      <c r="CDW102" s="420"/>
      <c r="CDX102" s="420"/>
      <c r="CDY102" s="420"/>
      <c r="CDZ102" s="420"/>
      <c r="CEA102" s="420"/>
      <c r="CEB102" s="420"/>
      <c r="CEC102" s="420"/>
      <c r="CED102" s="420"/>
      <c r="CEE102" s="420"/>
      <c r="CEF102" s="420"/>
      <c r="CEG102" s="420"/>
      <c r="CEH102" s="420"/>
      <c r="CEI102" s="420"/>
      <c r="CEJ102" s="420"/>
      <c r="CEK102" s="420"/>
      <c r="CEL102" s="420"/>
      <c r="CEM102" s="420"/>
      <c r="CEN102" s="420"/>
      <c r="CEO102" s="420"/>
      <c r="CEP102" s="420"/>
      <c r="CEQ102" s="420"/>
      <c r="CER102" s="420"/>
      <c r="CES102" s="420"/>
      <c r="CET102" s="420"/>
      <c r="CEU102" s="420"/>
      <c r="CEV102" s="420"/>
      <c r="CEW102" s="420"/>
      <c r="CEX102" s="420"/>
      <c r="CEY102" s="420"/>
      <c r="CEZ102" s="420"/>
      <c r="CFA102" s="420"/>
      <c r="CFB102" s="420"/>
      <c r="CFC102" s="420"/>
      <c r="CFD102" s="420"/>
      <c r="CFE102" s="420"/>
      <c r="CFF102" s="420"/>
      <c r="CFG102" s="420"/>
      <c r="CFH102" s="420"/>
      <c r="CFI102" s="420"/>
      <c r="CFJ102" s="420"/>
      <c r="CFK102" s="420"/>
      <c r="CFL102" s="420"/>
      <c r="CFM102" s="420"/>
      <c r="CFN102" s="420"/>
      <c r="CFO102" s="420"/>
      <c r="CFP102" s="420"/>
      <c r="CFQ102" s="420"/>
      <c r="CFR102" s="420"/>
      <c r="CFS102" s="420"/>
      <c r="CFT102" s="420"/>
      <c r="CFU102" s="420"/>
      <c r="CFV102" s="420"/>
      <c r="CFW102" s="420"/>
      <c r="CFX102" s="420"/>
      <c r="CFY102" s="420"/>
      <c r="CFZ102" s="420"/>
      <c r="CGA102" s="420"/>
      <c r="CGB102" s="420"/>
      <c r="CGC102" s="420"/>
      <c r="CGD102" s="420"/>
      <c r="CGE102" s="420"/>
      <c r="CGF102" s="420"/>
      <c r="CGG102" s="420"/>
      <c r="CGH102" s="420"/>
      <c r="CGI102" s="420"/>
      <c r="CGJ102" s="420"/>
      <c r="CGK102" s="420"/>
      <c r="CGL102" s="420"/>
      <c r="CGM102" s="420"/>
      <c r="CGN102" s="420"/>
      <c r="CGO102" s="420"/>
      <c r="CGP102" s="420"/>
      <c r="CGQ102" s="420"/>
      <c r="CGR102" s="420"/>
      <c r="CGS102" s="420"/>
      <c r="CGT102" s="420"/>
      <c r="CGU102" s="420"/>
      <c r="CGV102" s="420"/>
      <c r="CGW102" s="420"/>
      <c r="CGX102" s="420"/>
      <c r="CGY102" s="420"/>
      <c r="CGZ102" s="420"/>
      <c r="CHA102" s="420"/>
      <c r="CHB102" s="420"/>
      <c r="CHC102" s="420"/>
      <c r="CHD102" s="420"/>
      <c r="CHE102" s="420"/>
      <c r="CHF102" s="420"/>
      <c r="CHG102" s="420"/>
      <c r="CHH102" s="420"/>
      <c r="CHI102" s="420"/>
      <c r="CHJ102" s="420"/>
      <c r="CHK102" s="420"/>
      <c r="CHL102" s="420"/>
      <c r="CHM102" s="420"/>
      <c r="CHN102" s="420"/>
      <c r="CHO102" s="420"/>
      <c r="CHP102" s="420"/>
      <c r="CHQ102" s="420"/>
      <c r="CHR102" s="420"/>
      <c r="CHS102" s="420"/>
      <c r="CHT102" s="420"/>
      <c r="CHU102" s="420"/>
      <c r="CHV102" s="420"/>
      <c r="CHW102" s="420"/>
      <c r="CHX102" s="420"/>
      <c r="CHY102" s="420"/>
      <c r="CHZ102" s="420"/>
      <c r="CIA102" s="420"/>
      <c r="CIB102" s="420"/>
      <c r="CIC102" s="420"/>
      <c r="CID102" s="420"/>
      <c r="CIE102" s="420"/>
      <c r="CIF102" s="420"/>
      <c r="CIG102" s="420"/>
      <c r="CIH102" s="420"/>
      <c r="CII102" s="420"/>
      <c r="CIJ102" s="420"/>
      <c r="CIK102" s="420"/>
      <c r="CIL102" s="420"/>
      <c r="CIM102" s="420"/>
      <c r="CIN102" s="420"/>
      <c r="CIO102" s="420"/>
      <c r="CIP102" s="420"/>
      <c r="CIQ102" s="420"/>
      <c r="CIR102" s="420"/>
      <c r="CIS102" s="420"/>
      <c r="CIT102" s="420"/>
      <c r="CIU102" s="420"/>
      <c r="CIV102" s="420"/>
      <c r="CIW102" s="420"/>
      <c r="CIX102" s="420"/>
      <c r="CIY102" s="420"/>
      <c r="CIZ102" s="420"/>
      <c r="CJA102" s="420"/>
      <c r="CJB102" s="420"/>
      <c r="CJC102" s="420"/>
      <c r="CJD102" s="420"/>
      <c r="CJE102" s="420"/>
      <c r="CJF102" s="420"/>
      <c r="CJG102" s="420"/>
      <c r="CJH102" s="420"/>
      <c r="CJI102" s="420"/>
      <c r="CJJ102" s="420"/>
      <c r="CJK102" s="420"/>
      <c r="CJL102" s="420"/>
      <c r="CJM102" s="420"/>
      <c r="CJN102" s="420"/>
      <c r="CJO102" s="420"/>
      <c r="CJP102" s="420"/>
      <c r="CJQ102" s="420"/>
      <c r="CJR102" s="420"/>
      <c r="CJS102" s="420"/>
      <c r="CJT102" s="420"/>
      <c r="CJU102" s="420"/>
      <c r="CJV102" s="420"/>
      <c r="CJW102" s="420"/>
      <c r="CJX102" s="420"/>
      <c r="CJY102" s="420"/>
      <c r="CJZ102" s="420"/>
      <c r="CKA102" s="420"/>
      <c r="CKB102" s="420"/>
      <c r="CKC102" s="420"/>
      <c r="CKD102" s="420"/>
      <c r="CKE102" s="420"/>
      <c r="CKF102" s="420"/>
      <c r="CKG102" s="420"/>
      <c r="CKH102" s="420"/>
      <c r="CKI102" s="420"/>
      <c r="CKJ102" s="420"/>
      <c r="CKK102" s="420"/>
      <c r="CKL102" s="420"/>
      <c r="CKM102" s="420"/>
      <c r="CKN102" s="420"/>
      <c r="CKO102" s="420"/>
      <c r="CKP102" s="420"/>
      <c r="CKQ102" s="420"/>
      <c r="CKR102" s="420"/>
      <c r="CKS102" s="420"/>
      <c r="CKT102" s="420"/>
      <c r="CKU102" s="420"/>
      <c r="CKV102" s="420"/>
      <c r="CKW102" s="420"/>
      <c r="CKX102" s="420"/>
      <c r="CKY102" s="420"/>
      <c r="CKZ102" s="420"/>
      <c r="CLA102" s="420"/>
      <c r="CLB102" s="420"/>
      <c r="CLC102" s="420"/>
      <c r="CLD102" s="420"/>
      <c r="CLE102" s="420"/>
      <c r="CLF102" s="420"/>
      <c r="CLG102" s="420"/>
      <c r="CLH102" s="420"/>
      <c r="CLI102" s="420"/>
      <c r="CLJ102" s="420"/>
      <c r="CLK102" s="420"/>
      <c r="CLL102" s="420"/>
      <c r="CLM102" s="420"/>
      <c r="CLN102" s="420"/>
      <c r="CLO102" s="420"/>
      <c r="CLP102" s="420"/>
      <c r="CLQ102" s="420"/>
      <c r="CLR102" s="420"/>
      <c r="CLS102" s="420"/>
      <c r="CLT102" s="420"/>
      <c r="CLU102" s="420"/>
      <c r="CLV102" s="420"/>
      <c r="CLW102" s="420"/>
      <c r="CLX102" s="420"/>
      <c r="CLY102" s="420"/>
      <c r="CLZ102" s="420"/>
      <c r="CMA102" s="420"/>
      <c r="CMB102" s="420"/>
      <c r="CMC102" s="420"/>
      <c r="CMD102" s="420"/>
      <c r="CME102" s="420"/>
      <c r="CMF102" s="420"/>
      <c r="CMG102" s="420"/>
      <c r="CMH102" s="420"/>
      <c r="CMI102" s="420"/>
      <c r="CMJ102" s="420"/>
      <c r="CMK102" s="420"/>
      <c r="CML102" s="420"/>
      <c r="CMM102" s="420"/>
      <c r="CMN102" s="420"/>
      <c r="CMO102" s="420"/>
      <c r="CMP102" s="420"/>
      <c r="CMQ102" s="420"/>
      <c r="CMR102" s="420"/>
      <c r="CMS102" s="420"/>
      <c r="CMT102" s="420"/>
      <c r="CMU102" s="420"/>
      <c r="CMV102" s="420"/>
      <c r="CMW102" s="420"/>
      <c r="CMX102" s="420"/>
      <c r="CMY102" s="420"/>
      <c r="CMZ102" s="420"/>
      <c r="CNA102" s="420"/>
      <c r="CNB102" s="420"/>
      <c r="CNC102" s="420"/>
      <c r="CND102" s="420"/>
      <c r="CNE102" s="420"/>
      <c r="CNF102" s="420"/>
      <c r="CNG102" s="420"/>
      <c r="CNH102" s="420"/>
      <c r="CNI102" s="420"/>
      <c r="CNJ102" s="420"/>
      <c r="CNK102" s="420"/>
      <c r="CNL102" s="420"/>
      <c r="CNM102" s="420"/>
      <c r="CNN102" s="420"/>
      <c r="CNO102" s="420"/>
      <c r="CNP102" s="420"/>
      <c r="CNQ102" s="420"/>
      <c r="CNR102" s="420"/>
      <c r="CNS102" s="420"/>
      <c r="CNT102" s="420"/>
      <c r="CNU102" s="420"/>
      <c r="CNV102" s="420"/>
      <c r="CNW102" s="420"/>
      <c r="CNX102" s="420"/>
      <c r="CNY102" s="420"/>
      <c r="CNZ102" s="420"/>
      <c r="COA102" s="420"/>
      <c r="COB102" s="420"/>
      <c r="COC102" s="420"/>
      <c r="COD102" s="420"/>
      <c r="COE102" s="420"/>
      <c r="COF102" s="420"/>
      <c r="COG102" s="420"/>
      <c r="COH102" s="420"/>
      <c r="COI102" s="420"/>
      <c r="COJ102" s="420"/>
      <c r="COK102" s="420"/>
      <c r="COL102" s="420"/>
      <c r="COM102" s="420"/>
      <c r="CON102" s="420"/>
      <c r="COO102" s="420"/>
      <c r="COP102" s="420"/>
      <c r="COQ102" s="420"/>
      <c r="COR102" s="420"/>
      <c r="COS102" s="420"/>
      <c r="COT102" s="420"/>
      <c r="COU102" s="420"/>
      <c r="COV102" s="420"/>
      <c r="COW102" s="420"/>
      <c r="COX102" s="420"/>
      <c r="COY102" s="420"/>
      <c r="COZ102" s="420"/>
      <c r="CPA102" s="420"/>
      <c r="CPB102" s="420"/>
      <c r="CPC102" s="420"/>
      <c r="CPD102" s="420"/>
      <c r="CPE102" s="420"/>
      <c r="CPF102" s="420"/>
      <c r="CPG102" s="420"/>
      <c r="CPH102" s="420"/>
      <c r="CPI102" s="420"/>
      <c r="CPJ102" s="420"/>
      <c r="CPK102" s="420"/>
      <c r="CPL102" s="420"/>
      <c r="CPM102" s="420"/>
      <c r="CPN102" s="420"/>
      <c r="CPO102" s="420"/>
      <c r="CPP102" s="420"/>
      <c r="CPQ102" s="420"/>
      <c r="CPR102" s="420"/>
      <c r="CPS102" s="420"/>
      <c r="CPT102" s="420"/>
      <c r="CPU102" s="420"/>
      <c r="CPV102" s="420"/>
      <c r="CPW102" s="420"/>
      <c r="CPX102" s="420"/>
      <c r="CPY102" s="420"/>
      <c r="CPZ102" s="420"/>
      <c r="CQA102" s="420"/>
      <c r="CQB102" s="420"/>
      <c r="CQC102" s="420"/>
      <c r="CQD102" s="420"/>
      <c r="CQE102" s="420"/>
      <c r="CQF102" s="420"/>
      <c r="CQG102" s="420"/>
      <c r="CQH102" s="420"/>
      <c r="CQI102" s="420"/>
      <c r="CQJ102" s="420"/>
      <c r="CQK102" s="420"/>
      <c r="CQL102" s="420"/>
      <c r="CQM102" s="420"/>
      <c r="CQN102" s="420"/>
      <c r="CQO102" s="420"/>
      <c r="CQP102" s="420"/>
      <c r="CQQ102" s="420"/>
      <c r="CQR102" s="420"/>
      <c r="CQS102" s="420"/>
      <c r="CQT102" s="420"/>
      <c r="CQU102" s="420"/>
      <c r="CQV102" s="420"/>
      <c r="CQW102" s="420"/>
      <c r="CQX102" s="420"/>
      <c r="CQY102" s="420"/>
      <c r="CQZ102" s="420"/>
      <c r="CRA102" s="420"/>
      <c r="CRB102" s="420"/>
      <c r="CRC102" s="420"/>
      <c r="CRD102" s="420"/>
      <c r="CRE102" s="420"/>
      <c r="CRF102" s="420"/>
      <c r="CRG102" s="420"/>
      <c r="CRH102" s="420"/>
      <c r="CRI102" s="420"/>
      <c r="CRJ102" s="420"/>
      <c r="CRK102" s="420"/>
      <c r="CRL102" s="420"/>
      <c r="CRM102" s="420"/>
      <c r="CRN102" s="420"/>
      <c r="CRO102" s="420"/>
      <c r="CRP102" s="420"/>
      <c r="CRQ102" s="420"/>
      <c r="CRR102" s="420"/>
      <c r="CRS102" s="420"/>
      <c r="CRT102" s="420"/>
      <c r="CRU102" s="420"/>
      <c r="CRV102" s="420"/>
      <c r="CRW102" s="420"/>
      <c r="CRX102" s="420"/>
      <c r="CRY102" s="420"/>
      <c r="CRZ102" s="420"/>
      <c r="CSA102" s="420"/>
      <c r="CSB102" s="420"/>
      <c r="CSC102" s="420"/>
      <c r="CSD102" s="420"/>
      <c r="CSE102" s="420"/>
      <c r="CSF102" s="420"/>
      <c r="CSG102" s="420"/>
      <c r="CSH102" s="420"/>
      <c r="CSI102" s="420"/>
      <c r="CSJ102" s="420"/>
      <c r="CSK102" s="420"/>
      <c r="CSL102" s="420"/>
      <c r="CSM102" s="420"/>
      <c r="CSN102" s="420"/>
      <c r="CSO102" s="420"/>
      <c r="CSP102" s="420"/>
      <c r="CSQ102" s="420"/>
      <c r="CSR102" s="420"/>
      <c r="CSS102" s="420"/>
      <c r="CST102" s="420"/>
      <c r="CSU102" s="420"/>
      <c r="CSV102" s="420"/>
      <c r="CSW102" s="420"/>
      <c r="CSX102" s="420"/>
      <c r="CSY102" s="420"/>
      <c r="CSZ102" s="420"/>
      <c r="CTA102" s="420"/>
      <c r="CTB102" s="420"/>
      <c r="CTC102" s="420"/>
      <c r="CTD102" s="420"/>
      <c r="CTE102" s="420"/>
      <c r="CTF102" s="420"/>
      <c r="CTG102" s="420"/>
      <c r="CTH102" s="420"/>
      <c r="CTI102" s="420"/>
      <c r="CTJ102" s="420"/>
      <c r="CTK102" s="420"/>
      <c r="CTL102" s="420"/>
      <c r="CTM102" s="420"/>
      <c r="CTN102" s="420"/>
      <c r="CTO102" s="420"/>
      <c r="CTP102" s="420"/>
      <c r="CTQ102" s="420"/>
      <c r="CTR102" s="420"/>
      <c r="CTS102" s="420"/>
      <c r="CTT102" s="420"/>
      <c r="CTU102" s="420"/>
      <c r="CTV102" s="420"/>
      <c r="CTW102" s="420"/>
      <c r="CTX102" s="420"/>
      <c r="CTY102" s="420"/>
      <c r="CTZ102" s="420"/>
      <c r="CUA102" s="420"/>
      <c r="CUB102" s="420"/>
      <c r="CUC102" s="420"/>
      <c r="CUD102" s="420"/>
      <c r="CUE102" s="420"/>
      <c r="CUF102" s="420"/>
      <c r="CUG102" s="420"/>
      <c r="CUH102" s="420"/>
      <c r="CUI102" s="420"/>
      <c r="CUJ102" s="420"/>
      <c r="CUK102" s="420"/>
      <c r="CUL102" s="420"/>
      <c r="CUM102" s="420"/>
      <c r="CUN102" s="420"/>
      <c r="CUO102" s="420"/>
      <c r="CUP102" s="420"/>
      <c r="CUQ102" s="420"/>
      <c r="CUR102" s="420"/>
      <c r="CUS102" s="420"/>
      <c r="CUT102" s="420"/>
      <c r="CUU102" s="420"/>
      <c r="CUV102" s="420"/>
      <c r="CUW102" s="420"/>
      <c r="CUX102" s="420"/>
      <c r="CUY102" s="420"/>
      <c r="CUZ102" s="420"/>
      <c r="CVA102" s="420"/>
      <c r="CVB102" s="420"/>
      <c r="CVC102" s="420"/>
      <c r="CVD102" s="420"/>
      <c r="CVE102" s="420"/>
      <c r="CVF102" s="420"/>
      <c r="CVG102" s="420"/>
      <c r="CVH102" s="420"/>
      <c r="CVI102" s="420"/>
      <c r="CVJ102" s="420"/>
      <c r="CVK102" s="420"/>
      <c r="CVL102" s="420"/>
      <c r="CVM102" s="420"/>
      <c r="CVN102" s="420"/>
      <c r="CVO102" s="420"/>
      <c r="CVP102" s="420"/>
      <c r="CVQ102" s="420"/>
      <c r="CVR102" s="420"/>
      <c r="CVS102" s="420"/>
      <c r="CVT102" s="420"/>
      <c r="CVU102" s="420"/>
      <c r="CVV102" s="420"/>
      <c r="CVW102" s="420"/>
      <c r="CVX102" s="420"/>
      <c r="CVY102" s="420"/>
      <c r="CVZ102" s="420"/>
      <c r="CWA102" s="420"/>
      <c r="CWB102" s="420"/>
      <c r="CWC102" s="420"/>
      <c r="CWD102" s="420"/>
      <c r="CWE102" s="420"/>
      <c r="CWF102" s="420"/>
      <c r="CWG102" s="420"/>
      <c r="CWH102" s="420"/>
      <c r="CWI102" s="420"/>
      <c r="CWJ102" s="420"/>
      <c r="CWK102" s="420"/>
      <c r="CWL102" s="420"/>
      <c r="CWM102" s="420"/>
      <c r="CWN102" s="420"/>
      <c r="CWO102" s="420"/>
      <c r="CWP102" s="420"/>
      <c r="CWQ102" s="420"/>
      <c r="CWR102" s="420"/>
      <c r="CWS102" s="420"/>
      <c r="CWT102" s="420"/>
      <c r="CWU102" s="420"/>
      <c r="CWV102" s="420"/>
      <c r="CWW102" s="420"/>
      <c r="CWX102" s="420"/>
      <c r="CWY102" s="420"/>
      <c r="CWZ102" s="420"/>
      <c r="CXA102" s="420"/>
      <c r="CXB102" s="420"/>
      <c r="CXC102" s="420"/>
      <c r="CXD102" s="420"/>
      <c r="CXE102" s="420"/>
      <c r="CXF102" s="420"/>
      <c r="CXG102" s="420"/>
      <c r="CXH102" s="420"/>
      <c r="CXI102" s="420"/>
      <c r="CXJ102" s="420"/>
      <c r="CXK102" s="420"/>
      <c r="CXL102" s="420"/>
      <c r="CXM102" s="420"/>
      <c r="CXN102" s="420"/>
      <c r="CXO102" s="420"/>
      <c r="CXP102" s="420"/>
      <c r="CXQ102" s="420"/>
      <c r="CXR102" s="420"/>
      <c r="CXS102" s="420"/>
      <c r="CXT102" s="420"/>
      <c r="CXU102" s="420"/>
      <c r="CXV102" s="420"/>
      <c r="CXW102" s="420"/>
      <c r="CXX102" s="420"/>
      <c r="CXY102" s="420"/>
      <c r="CXZ102" s="420"/>
      <c r="CYA102" s="420"/>
      <c r="CYB102" s="420"/>
      <c r="CYC102" s="420"/>
      <c r="CYD102" s="420"/>
      <c r="CYE102" s="420"/>
      <c r="CYF102" s="420"/>
      <c r="CYG102" s="420"/>
      <c r="CYH102" s="420"/>
      <c r="CYI102" s="420"/>
      <c r="CYJ102" s="420"/>
      <c r="CYK102" s="420"/>
      <c r="CYL102" s="420"/>
      <c r="CYM102" s="420"/>
      <c r="CYN102" s="420"/>
      <c r="CYO102" s="420"/>
      <c r="CYP102" s="420"/>
      <c r="CYQ102" s="420"/>
      <c r="CYR102" s="420"/>
      <c r="CYS102" s="420"/>
      <c r="CYT102" s="420"/>
      <c r="CYU102" s="420"/>
      <c r="CYV102" s="420"/>
      <c r="CYW102" s="420"/>
      <c r="CYX102" s="420"/>
      <c r="CYY102" s="420"/>
      <c r="CYZ102" s="420"/>
      <c r="CZA102" s="420"/>
      <c r="CZB102" s="420"/>
      <c r="CZC102" s="420"/>
      <c r="CZD102" s="420"/>
      <c r="CZE102" s="420"/>
      <c r="CZF102" s="420"/>
      <c r="CZG102" s="420"/>
      <c r="CZH102" s="420"/>
      <c r="CZI102" s="420"/>
      <c r="CZJ102" s="420"/>
      <c r="CZK102" s="420"/>
      <c r="CZL102" s="420"/>
      <c r="CZM102" s="420"/>
      <c r="CZN102" s="420"/>
      <c r="CZO102" s="420"/>
      <c r="CZP102" s="420"/>
      <c r="CZQ102" s="420"/>
      <c r="CZR102" s="420"/>
      <c r="CZS102" s="420"/>
      <c r="CZT102" s="420"/>
      <c r="CZU102" s="420"/>
      <c r="CZV102" s="420"/>
      <c r="CZW102" s="420"/>
      <c r="CZX102" s="420"/>
      <c r="CZY102" s="420"/>
      <c r="CZZ102" s="420"/>
      <c r="DAA102" s="420"/>
      <c r="DAB102" s="420"/>
      <c r="DAC102" s="420"/>
      <c r="DAD102" s="420"/>
      <c r="DAE102" s="420"/>
      <c r="DAF102" s="420"/>
      <c r="DAG102" s="420"/>
      <c r="DAH102" s="420"/>
      <c r="DAI102" s="420"/>
      <c r="DAJ102" s="420"/>
      <c r="DAK102" s="420"/>
      <c r="DAL102" s="420"/>
      <c r="DAM102" s="420"/>
      <c r="DAN102" s="420"/>
      <c r="DAO102" s="420"/>
      <c r="DAP102" s="420"/>
      <c r="DAQ102" s="420"/>
      <c r="DAR102" s="420"/>
      <c r="DAS102" s="420"/>
      <c r="DAT102" s="420"/>
      <c r="DAU102" s="420"/>
      <c r="DAV102" s="420"/>
      <c r="DAW102" s="420"/>
      <c r="DAX102" s="420"/>
      <c r="DAY102" s="420"/>
      <c r="DAZ102" s="420"/>
      <c r="DBA102" s="420"/>
      <c r="DBB102" s="420"/>
      <c r="DBC102" s="420"/>
      <c r="DBD102" s="420"/>
      <c r="DBE102" s="420"/>
      <c r="DBF102" s="420"/>
      <c r="DBG102" s="420"/>
      <c r="DBH102" s="420"/>
      <c r="DBI102" s="420"/>
      <c r="DBJ102" s="420"/>
      <c r="DBK102" s="420"/>
      <c r="DBL102" s="420"/>
      <c r="DBM102" s="420"/>
      <c r="DBN102" s="420"/>
      <c r="DBO102" s="420"/>
      <c r="DBP102" s="420"/>
      <c r="DBQ102" s="420"/>
      <c r="DBR102" s="420"/>
      <c r="DBS102" s="420"/>
      <c r="DBT102" s="420"/>
      <c r="DBU102" s="420"/>
      <c r="DBV102" s="420"/>
      <c r="DBW102" s="420"/>
      <c r="DBX102" s="420"/>
      <c r="DBY102" s="420"/>
      <c r="DBZ102" s="420"/>
      <c r="DCA102" s="420"/>
      <c r="DCB102" s="420"/>
      <c r="DCC102" s="420"/>
      <c r="DCD102" s="420"/>
      <c r="DCE102" s="420"/>
      <c r="DCF102" s="420"/>
      <c r="DCG102" s="420"/>
      <c r="DCH102" s="420"/>
      <c r="DCI102" s="420"/>
      <c r="DCJ102" s="420"/>
      <c r="DCK102" s="420"/>
      <c r="DCL102" s="420"/>
      <c r="DCM102" s="420"/>
      <c r="DCN102" s="420"/>
      <c r="DCO102" s="420"/>
      <c r="DCP102" s="420"/>
      <c r="DCQ102" s="420"/>
      <c r="DCR102" s="420"/>
      <c r="DCS102" s="420"/>
      <c r="DCT102" s="420"/>
      <c r="DCU102" s="420"/>
      <c r="DCV102" s="420"/>
      <c r="DCW102" s="420"/>
      <c r="DCX102" s="420"/>
      <c r="DCY102" s="420"/>
      <c r="DCZ102" s="420"/>
      <c r="DDA102" s="420"/>
      <c r="DDB102" s="420"/>
      <c r="DDC102" s="420"/>
      <c r="DDD102" s="420"/>
      <c r="DDE102" s="420"/>
      <c r="DDF102" s="420"/>
      <c r="DDG102" s="420"/>
      <c r="DDH102" s="420"/>
      <c r="DDI102" s="420"/>
      <c r="DDJ102" s="420"/>
      <c r="DDK102" s="420"/>
      <c r="DDL102" s="420"/>
      <c r="DDM102" s="420"/>
      <c r="DDN102" s="420"/>
      <c r="DDO102" s="420"/>
      <c r="DDP102" s="420"/>
      <c r="DDQ102" s="420"/>
      <c r="DDR102" s="420"/>
      <c r="DDS102" s="420"/>
      <c r="DDT102" s="420"/>
      <c r="DDU102" s="420"/>
      <c r="DDV102" s="420"/>
      <c r="DDW102" s="420"/>
      <c r="DDX102" s="420"/>
      <c r="DDY102" s="420"/>
      <c r="DDZ102" s="420"/>
      <c r="DEA102" s="420"/>
      <c r="DEB102" s="420"/>
      <c r="DEC102" s="420"/>
      <c r="DED102" s="420"/>
      <c r="DEE102" s="420"/>
      <c r="DEF102" s="420"/>
      <c r="DEG102" s="420"/>
      <c r="DEH102" s="420"/>
      <c r="DEI102" s="420"/>
      <c r="DEJ102" s="420"/>
      <c r="DEK102" s="420"/>
      <c r="DEL102" s="420"/>
      <c r="DEM102" s="420"/>
      <c r="DEN102" s="420"/>
      <c r="DEO102" s="420"/>
      <c r="DEP102" s="420"/>
      <c r="DEQ102" s="420"/>
      <c r="DER102" s="420"/>
      <c r="DES102" s="420"/>
      <c r="DET102" s="420"/>
      <c r="DEU102" s="420"/>
      <c r="DEV102" s="420"/>
      <c r="DEW102" s="420"/>
      <c r="DEX102" s="420"/>
      <c r="DEY102" s="420"/>
      <c r="DEZ102" s="420"/>
      <c r="DFA102" s="420"/>
      <c r="DFB102" s="420"/>
      <c r="DFC102" s="420"/>
      <c r="DFD102" s="420"/>
      <c r="DFE102" s="420"/>
      <c r="DFF102" s="420"/>
      <c r="DFG102" s="420"/>
      <c r="DFH102" s="420"/>
      <c r="DFI102" s="420"/>
      <c r="DFJ102" s="420"/>
      <c r="DFK102" s="420"/>
      <c r="DFL102" s="420"/>
      <c r="DFM102" s="420"/>
      <c r="DFN102" s="420"/>
      <c r="DFO102" s="420"/>
      <c r="DFP102" s="420"/>
      <c r="DFQ102" s="420"/>
      <c r="DFR102" s="420"/>
      <c r="DFS102" s="420"/>
      <c r="DFT102" s="420"/>
      <c r="DFU102" s="420"/>
      <c r="DFV102" s="420"/>
      <c r="DFW102" s="420"/>
      <c r="DFX102" s="420"/>
      <c r="DFY102" s="420"/>
      <c r="DFZ102" s="420"/>
      <c r="DGA102" s="420"/>
      <c r="DGB102" s="420"/>
      <c r="DGC102" s="420"/>
      <c r="DGD102" s="420"/>
      <c r="DGE102" s="420"/>
      <c r="DGF102" s="420"/>
      <c r="DGG102" s="420"/>
      <c r="DGH102" s="420"/>
      <c r="DGI102" s="420"/>
      <c r="DGJ102" s="420"/>
      <c r="DGK102" s="420"/>
      <c r="DGL102" s="420"/>
      <c r="DGM102" s="420"/>
      <c r="DGN102" s="420"/>
      <c r="DGO102" s="420"/>
      <c r="DGP102" s="420"/>
      <c r="DGQ102" s="420"/>
      <c r="DGR102" s="420"/>
      <c r="DGS102" s="420"/>
      <c r="DGT102" s="420"/>
      <c r="DGU102" s="420"/>
      <c r="DGV102" s="420"/>
      <c r="DGW102" s="420"/>
      <c r="DGX102" s="420"/>
      <c r="DGY102" s="420"/>
      <c r="DGZ102" s="420"/>
      <c r="DHA102" s="420"/>
      <c r="DHB102" s="420"/>
      <c r="DHC102" s="420"/>
      <c r="DHD102" s="420"/>
      <c r="DHE102" s="420"/>
      <c r="DHF102" s="420"/>
      <c r="DHG102" s="420"/>
      <c r="DHH102" s="420"/>
      <c r="DHI102" s="420"/>
      <c r="DHJ102" s="420"/>
      <c r="DHK102" s="420"/>
      <c r="DHL102" s="420"/>
      <c r="DHM102" s="420"/>
      <c r="DHN102" s="420"/>
      <c r="DHO102" s="420"/>
      <c r="DHP102" s="420"/>
      <c r="DHQ102" s="420"/>
      <c r="DHR102" s="420"/>
      <c r="DHS102" s="420"/>
      <c r="DHT102" s="420"/>
      <c r="DHU102" s="420"/>
      <c r="DHV102" s="420"/>
      <c r="DHW102" s="420"/>
      <c r="DHX102" s="420"/>
      <c r="DHY102" s="420"/>
      <c r="DHZ102" s="420"/>
      <c r="DIA102" s="420"/>
      <c r="DIB102" s="420"/>
      <c r="DIC102" s="420"/>
      <c r="DID102" s="420"/>
      <c r="DIE102" s="420"/>
      <c r="DIF102" s="420"/>
      <c r="DIG102" s="420"/>
      <c r="DIH102" s="420"/>
      <c r="DII102" s="420"/>
      <c r="DIJ102" s="420"/>
      <c r="DIK102" s="420"/>
      <c r="DIL102" s="420"/>
      <c r="DIM102" s="420"/>
      <c r="DIN102" s="420"/>
      <c r="DIO102" s="420"/>
      <c r="DIP102" s="420"/>
      <c r="DIQ102" s="420"/>
      <c r="DIR102" s="420"/>
      <c r="DIS102" s="420"/>
      <c r="DIT102" s="420"/>
      <c r="DIU102" s="420"/>
      <c r="DIV102" s="420"/>
      <c r="DIW102" s="420"/>
      <c r="DIX102" s="420"/>
      <c r="DIY102" s="420"/>
      <c r="DIZ102" s="420"/>
      <c r="DJA102" s="420"/>
      <c r="DJB102" s="420"/>
      <c r="DJC102" s="420"/>
      <c r="DJD102" s="420"/>
      <c r="DJE102" s="420"/>
      <c r="DJF102" s="420"/>
      <c r="DJG102" s="420"/>
      <c r="DJH102" s="420"/>
      <c r="DJI102" s="420"/>
      <c r="DJJ102" s="420"/>
      <c r="DJK102" s="420"/>
      <c r="DJL102" s="420"/>
      <c r="DJM102" s="420"/>
      <c r="DJN102" s="420"/>
      <c r="DJO102" s="420"/>
      <c r="DJP102" s="420"/>
      <c r="DJQ102" s="420"/>
      <c r="DJR102" s="420"/>
      <c r="DJS102" s="420"/>
      <c r="DJT102" s="420"/>
      <c r="DJU102" s="420"/>
      <c r="DJV102" s="420"/>
      <c r="DJW102" s="420"/>
      <c r="DJX102" s="420"/>
      <c r="DJY102" s="420"/>
      <c r="DJZ102" s="420"/>
      <c r="DKA102" s="420"/>
      <c r="DKB102" s="420"/>
      <c r="DKC102" s="420"/>
      <c r="DKD102" s="420"/>
      <c r="DKE102" s="420"/>
      <c r="DKF102" s="420"/>
      <c r="DKG102" s="420"/>
      <c r="DKH102" s="420"/>
      <c r="DKI102" s="420"/>
      <c r="DKJ102" s="420"/>
      <c r="DKK102" s="420"/>
      <c r="DKL102" s="420"/>
      <c r="DKM102" s="420"/>
      <c r="DKN102" s="420"/>
      <c r="DKO102" s="420"/>
      <c r="DKP102" s="420"/>
      <c r="DKQ102" s="420"/>
      <c r="DKR102" s="420"/>
      <c r="DKS102" s="420"/>
      <c r="DKT102" s="420"/>
      <c r="DKU102" s="420"/>
      <c r="DKV102" s="420"/>
      <c r="DKW102" s="420"/>
      <c r="DKX102" s="420"/>
      <c r="DKY102" s="420"/>
      <c r="DKZ102" s="420"/>
      <c r="DLA102" s="420"/>
      <c r="DLB102" s="420"/>
      <c r="DLC102" s="420"/>
      <c r="DLD102" s="420"/>
      <c r="DLE102" s="420"/>
      <c r="DLF102" s="420"/>
      <c r="DLG102" s="420"/>
      <c r="DLH102" s="420"/>
      <c r="DLI102" s="420"/>
      <c r="DLJ102" s="420"/>
      <c r="DLK102" s="420"/>
      <c r="DLL102" s="420"/>
      <c r="DLM102" s="420"/>
      <c r="DLN102" s="420"/>
      <c r="DLO102" s="420"/>
      <c r="DLP102" s="420"/>
      <c r="DLQ102" s="420"/>
      <c r="DLR102" s="420"/>
      <c r="DLS102" s="420"/>
      <c r="DLT102" s="420"/>
      <c r="DLU102" s="420"/>
      <c r="DLV102" s="420"/>
      <c r="DLW102" s="420"/>
      <c r="DLX102" s="420"/>
      <c r="DLY102" s="420"/>
      <c r="DLZ102" s="420"/>
      <c r="DMA102" s="420"/>
      <c r="DMB102" s="420"/>
      <c r="DMC102" s="420"/>
      <c r="DMD102" s="420"/>
      <c r="DME102" s="420"/>
      <c r="DMF102" s="420"/>
      <c r="DMG102" s="420"/>
      <c r="DMH102" s="420"/>
      <c r="DMI102" s="420"/>
      <c r="DMJ102" s="420"/>
      <c r="DMK102" s="420"/>
      <c r="DML102" s="420"/>
      <c r="DMM102" s="420"/>
      <c r="DMN102" s="420"/>
      <c r="DMO102" s="420"/>
      <c r="DMP102" s="420"/>
      <c r="DMQ102" s="420"/>
      <c r="DMR102" s="420"/>
      <c r="DMS102" s="420"/>
      <c r="DMT102" s="420"/>
      <c r="DMU102" s="420"/>
      <c r="DMV102" s="420"/>
      <c r="DMW102" s="420"/>
      <c r="DMX102" s="420"/>
      <c r="DMY102" s="420"/>
      <c r="DMZ102" s="420"/>
      <c r="DNA102" s="420"/>
      <c r="DNB102" s="420"/>
      <c r="DNC102" s="420"/>
      <c r="DND102" s="420"/>
      <c r="DNE102" s="420"/>
      <c r="DNF102" s="420"/>
      <c r="DNG102" s="420"/>
      <c r="DNH102" s="420"/>
      <c r="DNI102" s="420"/>
      <c r="DNJ102" s="420"/>
      <c r="DNK102" s="420"/>
      <c r="DNL102" s="420"/>
      <c r="DNM102" s="420"/>
      <c r="DNN102" s="420"/>
      <c r="DNO102" s="420"/>
      <c r="DNP102" s="420"/>
      <c r="DNQ102" s="420"/>
      <c r="DNR102" s="420"/>
      <c r="DNS102" s="420"/>
      <c r="DNT102" s="420"/>
      <c r="DNU102" s="420"/>
      <c r="DNV102" s="420"/>
      <c r="DNW102" s="420"/>
      <c r="DNX102" s="420"/>
      <c r="DNY102" s="420"/>
      <c r="DNZ102" s="420"/>
      <c r="DOA102" s="420"/>
      <c r="DOB102" s="420"/>
      <c r="DOC102" s="420"/>
      <c r="DOD102" s="420"/>
      <c r="DOE102" s="420"/>
      <c r="DOF102" s="420"/>
      <c r="DOG102" s="420"/>
      <c r="DOH102" s="420"/>
      <c r="DOI102" s="420"/>
      <c r="DOJ102" s="420"/>
      <c r="DOK102" s="420"/>
      <c r="DOL102" s="420"/>
      <c r="DOM102" s="420"/>
      <c r="DON102" s="420"/>
      <c r="DOO102" s="420"/>
      <c r="DOP102" s="420"/>
      <c r="DOQ102" s="420"/>
      <c r="DOR102" s="420"/>
      <c r="DOS102" s="420"/>
      <c r="DOT102" s="420"/>
      <c r="DOU102" s="420"/>
      <c r="DOV102" s="420"/>
      <c r="DOW102" s="420"/>
      <c r="DOX102" s="420"/>
      <c r="DOY102" s="420"/>
      <c r="DOZ102" s="420"/>
      <c r="DPA102" s="420"/>
      <c r="DPB102" s="420"/>
      <c r="DPC102" s="420"/>
      <c r="DPD102" s="420"/>
      <c r="DPE102" s="420"/>
      <c r="DPF102" s="420"/>
      <c r="DPG102" s="420"/>
      <c r="DPH102" s="420"/>
      <c r="DPI102" s="420"/>
      <c r="DPJ102" s="420"/>
      <c r="DPK102" s="420"/>
      <c r="DPL102" s="420"/>
      <c r="DPM102" s="420"/>
      <c r="DPN102" s="420"/>
      <c r="DPO102" s="420"/>
      <c r="DPP102" s="420"/>
      <c r="DPQ102" s="420"/>
      <c r="DPR102" s="420"/>
      <c r="DPS102" s="420"/>
      <c r="DPT102" s="420"/>
      <c r="DPU102" s="420"/>
      <c r="DPV102" s="420"/>
      <c r="DPW102" s="420"/>
      <c r="DPX102" s="420"/>
      <c r="DPY102" s="420"/>
      <c r="DPZ102" s="420"/>
      <c r="DQA102" s="420"/>
      <c r="DQB102" s="420"/>
      <c r="DQC102" s="420"/>
      <c r="DQD102" s="420"/>
      <c r="DQE102" s="420"/>
      <c r="DQF102" s="420"/>
      <c r="DQG102" s="420"/>
      <c r="DQH102" s="420"/>
      <c r="DQI102" s="420"/>
      <c r="DQJ102" s="420"/>
      <c r="DQK102" s="420"/>
      <c r="DQL102" s="420"/>
      <c r="DQM102" s="420"/>
      <c r="DQN102" s="420"/>
      <c r="DQO102" s="420"/>
      <c r="DQP102" s="420"/>
      <c r="DQQ102" s="420"/>
      <c r="DQR102" s="420"/>
      <c r="DQS102" s="420"/>
      <c r="DQT102" s="420"/>
      <c r="DQU102" s="420"/>
      <c r="DQV102" s="420"/>
      <c r="DQW102" s="420"/>
      <c r="DQX102" s="420"/>
      <c r="DQY102" s="420"/>
      <c r="DQZ102" s="420"/>
      <c r="DRA102" s="420"/>
      <c r="DRB102" s="420"/>
      <c r="DRC102" s="420"/>
      <c r="DRD102" s="420"/>
      <c r="DRE102" s="420"/>
      <c r="DRF102" s="420"/>
      <c r="DRG102" s="420"/>
      <c r="DRH102" s="420"/>
      <c r="DRI102" s="420"/>
      <c r="DRJ102" s="420"/>
      <c r="DRK102" s="420"/>
      <c r="DRL102" s="420"/>
      <c r="DRM102" s="420"/>
      <c r="DRN102" s="420"/>
      <c r="DRO102" s="420"/>
      <c r="DRP102" s="420"/>
      <c r="DRQ102" s="420"/>
      <c r="DRR102" s="420"/>
      <c r="DRS102" s="420"/>
      <c r="DRT102" s="420"/>
      <c r="DRU102" s="420"/>
      <c r="DRV102" s="420"/>
      <c r="DRW102" s="420"/>
      <c r="DRX102" s="420"/>
      <c r="DRY102" s="420"/>
      <c r="DRZ102" s="420"/>
      <c r="DSA102" s="420"/>
      <c r="DSB102" s="420"/>
      <c r="DSC102" s="420"/>
      <c r="DSD102" s="420"/>
      <c r="DSE102" s="420"/>
      <c r="DSF102" s="420"/>
      <c r="DSG102" s="420"/>
      <c r="DSH102" s="420"/>
      <c r="DSI102" s="420"/>
      <c r="DSJ102" s="420"/>
      <c r="DSK102" s="420"/>
      <c r="DSL102" s="420"/>
      <c r="DSM102" s="420"/>
      <c r="DSN102" s="420"/>
      <c r="DSO102" s="420"/>
      <c r="DSP102" s="420"/>
      <c r="DSQ102" s="420"/>
      <c r="DSR102" s="420"/>
      <c r="DSS102" s="420"/>
      <c r="DST102" s="420"/>
      <c r="DSU102" s="420"/>
      <c r="DSV102" s="420"/>
      <c r="DSW102" s="420"/>
      <c r="DSX102" s="420"/>
      <c r="DSY102" s="420"/>
      <c r="DSZ102" s="420"/>
      <c r="DTA102" s="420"/>
      <c r="DTB102" s="420"/>
      <c r="DTC102" s="420"/>
      <c r="DTD102" s="420"/>
      <c r="DTE102" s="420"/>
      <c r="DTF102" s="420"/>
      <c r="DTG102" s="420"/>
      <c r="DTH102" s="420"/>
      <c r="DTI102" s="420"/>
      <c r="DTJ102" s="420"/>
      <c r="DTK102" s="420"/>
      <c r="DTL102" s="420"/>
      <c r="DTM102" s="420"/>
      <c r="DTN102" s="420"/>
      <c r="DTO102" s="420"/>
      <c r="DTP102" s="420"/>
      <c r="DTQ102" s="420"/>
      <c r="DTR102" s="420"/>
      <c r="DTS102" s="420"/>
      <c r="DTT102" s="420"/>
      <c r="DTU102" s="420"/>
      <c r="DTV102" s="420"/>
      <c r="DTW102" s="420"/>
      <c r="DTX102" s="420"/>
      <c r="DTY102" s="420"/>
      <c r="DTZ102" s="420"/>
      <c r="DUA102" s="420"/>
      <c r="DUB102" s="420"/>
      <c r="DUC102" s="420"/>
      <c r="DUD102" s="420"/>
      <c r="DUE102" s="420"/>
      <c r="DUF102" s="420"/>
      <c r="DUG102" s="420"/>
      <c r="DUH102" s="420"/>
      <c r="DUI102" s="420"/>
      <c r="DUJ102" s="420"/>
      <c r="DUK102" s="420"/>
      <c r="DUL102" s="420"/>
      <c r="DUM102" s="420"/>
      <c r="DUN102" s="420"/>
      <c r="DUO102" s="420"/>
      <c r="DUP102" s="420"/>
      <c r="DUQ102" s="420"/>
      <c r="DUR102" s="420"/>
      <c r="DUS102" s="420"/>
      <c r="DUT102" s="420"/>
      <c r="DUU102" s="420"/>
      <c r="DUV102" s="420"/>
      <c r="DUW102" s="420"/>
      <c r="DUX102" s="420"/>
      <c r="DUY102" s="420"/>
      <c r="DUZ102" s="420"/>
      <c r="DVA102" s="420"/>
      <c r="DVB102" s="420"/>
      <c r="DVC102" s="420"/>
      <c r="DVD102" s="420"/>
      <c r="DVE102" s="420"/>
      <c r="DVF102" s="420"/>
      <c r="DVG102" s="420"/>
      <c r="DVH102" s="420"/>
      <c r="DVI102" s="420"/>
      <c r="DVJ102" s="420"/>
      <c r="DVK102" s="420"/>
      <c r="DVL102" s="420"/>
      <c r="DVM102" s="420"/>
      <c r="DVN102" s="420"/>
      <c r="DVO102" s="420"/>
      <c r="DVP102" s="420"/>
      <c r="DVQ102" s="420"/>
      <c r="DVR102" s="420"/>
      <c r="DVS102" s="420"/>
      <c r="DVT102" s="420"/>
      <c r="DVU102" s="420"/>
      <c r="DVV102" s="420"/>
      <c r="DVW102" s="420"/>
      <c r="DVX102" s="420"/>
      <c r="DVY102" s="420"/>
      <c r="DVZ102" s="420"/>
      <c r="DWA102" s="420"/>
      <c r="DWB102" s="420"/>
      <c r="DWC102" s="420"/>
      <c r="DWD102" s="420"/>
      <c r="DWE102" s="420"/>
      <c r="DWF102" s="420"/>
      <c r="DWG102" s="420"/>
      <c r="DWH102" s="420"/>
      <c r="DWI102" s="420"/>
      <c r="DWJ102" s="420"/>
      <c r="DWK102" s="420"/>
      <c r="DWL102" s="420"/>
      <c r="DWM102" s="420"/>
      <c r="DWN102" s="420"/>
      <c r="DWO102" s="420"/>
      <c r="DWP102" s="420"/>
      <c r="DWQ102" s="420"/>
      <c r="DWR102" s="420"/>
      <c r="DWS102" s="420"/>
      <c r="DWT102" s="420"/>
      <c r="DWU102" s="420"/>
      <c r="DWV102" s="420"/>
      <c r="DWW102" s="420"/>
      <c r="DWX102" s="420"/>
      <c r="DWY102" s="420"/>
      <c r="DWZ102" s="420"/>
      <c r="DXA102" s="420"/>
      <c r="DXB102" s="420"/>
      <c r="DXC102" s="420"/>
      <c r="DXD102" s="420"/>
      <c r="DXE102" s="420"/>
      <c r="DXF102" s="420"/>
      <c r="DXG102" s="420"/>
      <c r="DXH102" s="420"/>
      <c r="DXI102" s="420"/>
      <c r="DXJ102" s="420"/>
      <c r="DXK102" s="420"/>
      <c r="DXL102" s="420"/>
      <c r="DXM102" s="420"/>
      <c r="DXN102" s="420"/>
      <c r="DXO102" s="420"/>
      <c r="DXP102" s="420"/>
      <c r="DXQ102" s="420"/>
      <c r="DXR102" s="420"/>
      <c r="DXS102" s="420"/>
      <c r="DXT102" s="420"/>
      <c r="DXU102" s="420"/>
      <c r="DXV102" s="420"/>
      <c r="DXW102" s="420"/>
      <c r="DXX102" s="420"/>
      <c r="DXY102" s="420"/>
      <c r="DXZ102" s="420"/>
      <c r="DYA102" s="420"/>
      <c r="DYB102" s="420"/>
      <c r="DYC102" s="420"/>
      <c r="DYD102" s="420"/>
      <c r="DYE102" s="420"/>
      <c r="DYF102" s="420"/>
      <c r="DYG102" s="420"/>
      <c r="DYH102" s="420"/>
      <c r="DYI102" s="420"/>
      <c r="DYJ102" s="420"/>
      <c r="DYK102" s="420"/>
      <c r="DYL102" s="420"/>
      <c r="DYM102" s="420"/>
      <c r="DYN102" s="420"/>
      <c r="DYO102" s="420"/>
      <c r="DYP102" s="420"/>
      <c r="DYQ102" s="420"/>
      <c r="DYR102" s="420"/>
      <c r="DYS102" s="420"/>
      <c r="DYT102" s="420"/>
      <c r="DYU102" s="420"/>
      <c r="DYV102" s="420"/>
      <c r="DYW102" s="420"/>
      <c r="DYX102" s="420"/>
      <c r="DYY102" s="420"/>
      <c r="DYZ102" s="420"/>
      <c r="DZA102" s="420"/>
      <c r="DZB102" s="420"/>
      <c r="DZC102" s="420"/>
      <c r="DZD102" s="420"/>
      <c r="DZE102" s="420"/>
      <c r="DZF102" s="420"/>
      <c r="DZG102" s="420"/>
      <c r="DZH102" s="420"/>
      <c r="DZI102" s="420"/>
      <c r="DZJ102" s="420"/>
      <c r="DZK102" s="420"/>
      <c r="DZL102" s="420"/>
      <c r="DZM102" s="420"/>
      <c r="DZN102" s="420"/>
      <c r="DZO102" s="420"/>
      <c r="DZP102" s="420"/>
      <c r="DZQ102" s="420"/>
      <c r="DZR102" s="420"/>
      <c r="DZS102" s="420"/>
      <c r="DZT102" s="420"/>
      <c r="DZU102" s="420"/>
      <c r="DZV102" s="420"/>
      <c r="DZW102" s="420"/>
      <c r="DZX102" s="420"/>
      <c r="DZY102" s="420"/>
      <c r="DZZ102" s="420"/>
      <c r="EAA102" s="420"/>
      <c r="EAB102" s="420"/>
      <c r="EAC102" s="420"/>
      <c r="EAD102" s="420"/>
      <c r="EAE102" s="420"/>
      <c r="EAF102" s="420"/>
      <c r="EAG102" s="420"/>
      <c r="EAH102" s="420"/>
      <c r="EAI102" s="420"/>
      <c r="EAJ102" s="420"/>
      <c r="EAK102" s="420"/>
      <c r="EAL102" s="420"/>
      <c r="EAM102" s="420"/>
      <c r="EAN102" s="420"/>
      <c r="EAO102" s="420"/>
      <c r="EAP102" s="420"/>
      <c r="EAQ102" s="420"/>
      <c r="EAR102" s="420"/>
      <c r="EAS102" s="420"/>
      <c r="EAT102" s="420"/>
      <c r="EAU102" s="420"/>
      <c r="EAV102" s="420"/>
      <c r="EAW102" s="420"/>
      <c r="EAX102" s="420"/>
      <c r="EAY102" s="420"/>
      <c r="EAZ102" s="420"/>
      <c r="EBA102" s="420"/>
      <c r="EBB102" s="420"/>
      <c r="EBC102" s="420"/>
      <c r="EBD102" s="420"/>
      <c r="EBE102" s="420"/>
      <c r="EBF102" s="420"/>
      <c r="EBG102" s="420"/>
      <c r="EBH102" s="420"/>
      <c r="EBI102" s="420"/>
      <c r="EBJ102" s="420"/>
      <c r="EBK102" s="420"/>
      <c r="EBL102" s="420"/>
      <c r="EBM102" s="420"/>
      <c r="EBN102" s="420"/>
      <c r="EBO102" s="420"/>
      <c r="EBP102" s="420"/>
      <c r="EBQ102" s="420"/>
      <c r="EBR102" s="420"/>
      <c r="EBS102" s="420"/>
      <c r="EBT102" s="420"/>
      <c r="EBU102" s="420"/>
      <c r="EBV102" s="420"/>
      <c r="EBW102" s="420"/>
      <c r="EBX102" s="420"/>
      <c r="EBY102" s="420"/>
      <c r="EBZ102" s="420"/>
      <c r="ECA102" s="420"/>
      <c r="ECB102" s="420"/>
      <c r="ECC102" s="420"/>
      <c r="ECD102" s="420"/>
      <c r="ECE102" s="420"/>
      <c r="ECF102" s="420"/>
      <c r="ECG102" s="420"/>
      <c r="ECH102" s="420"/>
      <c r="ECI102" s="420"/>
      <c r="ECJ102" s="420"/>
      <c r="ECK102" s="420"/>
      <c r="ECL102" s="420"/>
      <c r="ECM102" s="420"/>
      <c r="ECN102" s="420"/>
      <c r="ECO102" s="420"/>
      <c r="ECP102" s="420"/>
      <c r="ECQ102" s="420"/>
      <c r="ECR102" s="420"/>
      <c r="ECS102" s="420"/>
      <c r="ECT102" s="420"/>
      <c r="ECU102" s="420"/>
      <c r="ECV102" s="420"/>
      <c r="ECW102" s="420"/>
      <c r="ECX102" s="420"/>
      <c r="ECY102" s="420"/>
      <c r="ECZ102" s="420"/>
      <c r="EDA102" s="420"/>
      <c r="EDB102" s="420"/>
      <c r="EDC102" s="420"/>
      <c r="EDD102" s="420"/>
      <c r="EDE102" s="420"/>
      <c r="EDF102" s="420"/>
      <c r="EDG102" s="420"/>
      <c r="EDH102" s="420"/>
      <c r="EDI102" s="420"/>
      <c r="EDJ102" s="420"/>
      <c r="EDK102" s="420"/>
      <c r="EDL102" s="420"/>
      <c r="EDM102" s="420"/>
      <c r="EDN102" s="420"/>
      <c r="EDO102" s="420"/>
      <c r="EDP102" s="420"/>
      <c r="EDQ102" s="420"/>
      <c r="EDR102" s="420"/>
      <c r="EDS102" s="420"/>
      <c r="EDT102" s="420"/>
      <c r="EDU102" s="420"/>
      <c r="EDV102" s="420"/>
      <c r="EDW102" s="420"/>
      <c r="EDX102" s="420"/>
      <c r="EDY102" s="420"/>
      <c r="EDZ102" s="420"/>
      <c r="EEA102" s="420"/>
      <c r="EEB102" s="420"/>
      <c r="EEC102" s="420"/>
      <c r="EED102" s="420"/>
      <c r="EEE102" s="420"/>
      <c r="EEF102" s="420"/>
      <c r="EEG102" s="420"/>
      <c r="EEH102" s="420"/>
      <c r="EEI102" s="420"/>
      <c r="EEJ102" s="420"/>
      <c r="EEK102" s="420"/>
      <c r="EEL102" s="420"/>
      <c r="EEM102" s="420"/>
      <c r="EEN102" s="420"/>
      <c r="EEO102" s="420"/>
      <c r="EEP102" s="420"/>
      <c r="EEQ102" s="420"/>
      <c r="EER102" s="420"/>
      <c r="EES102" s="420"/>
      <c r="EET102" s="420"/>
      <c r="EEU102" s="420"/>
      <c r="EEV102" s="420"/>
      <c r="EEW102" s="420"/>
      <c r="EEX102" s="420"/>
      <c r="EEY102" s="420"/>
      <c r="EEZ102" s="420"/>
      <c r="EFA102" s="420"/>
      <c r="EFB102" s="420"/>
      <c r="EFC102" s="420"/>
      <c r="EFD102" s="420"/>
      <c r="EFE102" s="420"/>
      <c r="EFF102" s="420"/>
      <c r="EFG102" s="420"/>
      <c r="EFH102" s="420"/>
      <c r="EFI102" s="420"/>
      <c r="EFJ102" s="420"/>
      <c r="EFK102" s="420"/>
      <c r="EFL102" s="420"/>
      <c r="EFM102" s="420"/>
      <c r="EFN102" s="420"/>
      <c r="EFO102" s="420"/>
      <c r="EFP102" s="420"/>
      <c r="EFQ102" s="420"/>
      <c r="EFR102" s="420"/>
      <c r="EFS102" s="420"/>
      <c r="EFT102" s="420"/>
      <c r="EFU102" s="420"/>
      <c r="EFV102" s="420"/>
      <c r="EFW102" s="420"/>
      <c r="EFX102" s="420"/>
      <c r="EFY102" s="420"/>
      <c r="EFZ102" s="420"/>
      <c r="EGA102" s="420"/>
      <c r="EGB102" s="420"/>
      <c r="EGC102" s="420"/>
      <c r="EGD102" s="420"/>
      <c r="EGE102" s="420"/>
      <c r="EGF102" s="420"/>
      <c r="EGG102" s="420"/>
      <c r="EGH102" s="420"/>
      <c r="EGI102" s="420"/>
      <c r="EGJ102" s="420"/>
      <c r="EGK102" s="420"/>
      <c r="EGL102" s="420"/>
      <c r="EGM102" s="420"/>
      <c r="EGN102" s="420"/>
      <c r="EGO102" s="420"/>
      <c r="EGP102" s="420"/>
      <c r="EGQ102" s="420"/>
      <c r="EGR102" s="420"/>
      <c r="EGS102" s="420"/>
      <c r="EGT102" s="420"/>
      <c r="EGU102" s="420"/>
      <c r="EGV102" s="420"/>
      <c r="EGW102" s="420"/>
      <c r="EGX102" s="420"/>
      <c r="EGY102" s="420"/>
      <c r="EGZ102" s="420"/>
      <c r="EHA102" s="420"/>
      <c r="EHB102" s="420"/>
      <c r="EHC102" s="420"/>
      <c r="EHD102" s="420"/>
      <c r="EHE102" s="420"/>
      <c r="EHF102" s="420"/>
      <c r="EHG102" s="420"/>
      <c r="EHH102" s="420"/>
      <c r="EHI102" s="420"/>
      <c r="EHJ102" s="420"/>
      <c r="EHK102" s="420"/>
      <c r="EHL102" s="420"/>
      <c r="EHM102" s="420"/>
      <c r="EHN102" s="420"/>
      <c r="EHO102" s="420"/>
      <c r="EHP102" s="420"/>
      <c r="EHQ102" s="420"/>
      <c r="EHR102" s="420"/>
      <c r="EHS102" s="420"/>
      <c r="EHT102" s="420"/>
      <c r="EHU102" s="420"/>
      <c r="EHV102" s="420"/>
      <c r="EHW102" s="420"/>
      <c r="EHX102" s="420"/>
      <c r="EHY102" s="420"/>
      <c r="EHZ102" s="420"/>
      <c r="EIA102" s="420"/>
      <c r="EIB102" s="420"/>
      <c r="EIC102" s="420"/>
      <c r="EID102" s="420"/>
      <c r="EIE102" s="420"/>
      <c r="EIF102" s="420"/>
      <c r="EIG102" s="420"/>
      <c r="EIH102" s="420"/>
      <c r="EII102" s="420"/>
      <c r="EIJ102" s="420"/>
      <c r="EIK102" s="420"/>
      <c r="EIL102" s="420"/>
      <c r="EIM102" s="420"/>
      <c r="EIN102" s="420"/>
      <c r="EIO102" s="420"/>
      <c r="EIP102" s="420"/>
      <c r="EIQ102" s="420"/>
      <c r="EIR102" s="420"/>
      <c r="EIS102" s="420"/>
      <c r="EIT102" s="420"/>
      <c r="EIU102" s="420"/>
      <c r="EIV102" s="420"/>
      <c r="EIW102" s="420"/>
      <c r="EIX102" s="420"/>
      <c r="EIY102" s="420"/>
      <c r="EIZ102" s="420"/>
      <c r="EJA102" s="420"/>
      <c r="EJB102" s="420"/>
      <c r="EJC102" s="420"/>
      <c r="EJD102" s="420"/>
      <c r="EJE102" s="420"/>
      <c r="EJF102" s="420"/>
      <c r="EJG102" s="420"/>
      <c r="EJH102" s="420"/>
      <c r="EJI102" s="420"/>
      <c r="EJJ102" s="420"/>
      <c r="EJK102" s="420"/>
      <c r="EJL102" s="420"/>
      <c r="EJM102" s="420"/>
      <c r="EJN102" s="420"/>
      <c r="EJO102" s="420"/>
      <c r="EJP102" s="420"/>
      <c r="EJQ102" s="420"/>
      <c r="EJR102" s="420"/>
      <c r="EJS102" s="420"/>
      <c r="EJT102" s="420"/>
      <c r="EJU102" s="420"/>
      <c r="EJV102" s="420"/>
      <c r="EJW102" s="420"/>
      <c r="EJX102" s="420"/>
      <c r="EJY102" s="420"/>
      <c r="EJZ102" s="420"/>
      <c r="EKA102" s="420"/>
      <c r="EKB102" s="420"/>
      <c r="EKC102" s="420"/>
      <c r="EKD102" s="420"/>
      <c r="EKE102" s="420"/>
      <c r="EKF102" s="420"/>
      <c r="EKG102" s="420"/>
      <c r="EKH102" s="420"/>
      <c r="EKI102" s="420"/>
      <c r="EKJ102" s="420"/>
      <c r="EKK102" s="420"/>
      <c r="EKL102" s="420"/>
      <c r="EKM102" s="420"/>
      <c r="EKN102" s="420"/>
      <c r="EKO102" s="420"/>
      <c r="EKP102" s="420"/>
      <c r="EKQ102" s="420"/>
      <c r="EKR102" s="420"/>
      <c r="EKS102" s="420"/>
      <c r="EKT102" s="420"/>
      <c r="EKU102" s="420"/>
      <c r="EKV102" s="420"/>
      <c r="EKW102" s="420"/>
      <c r="EKX102" s="420"/>
      <c r="EKY102" s="420"/>
      <c r="EKZ102" s="420"/>
      <c r="ELA102" s="420"/>
      <c r="ELB102" s="420"/>
      <c r="ELC102" s="420"/>
      <c r="ELD102" s="420"/>
      <c r="ELE102" s="420"/>
      <c r="ELF102" s="420"/>
      <c r="ELG102" s="420"/>
      <c r="ELH102" s="420"/>
      <c r="ELI102" s="420"/>
      <c r="ELJ102" s="420"/>
      <c r="ELK102" s="420"/>
      <c r="ELL102" s="420"/>
      <c r="ELM102" s="420"/>
      <c r="ELN102" s="420"/>
      <c r="ELO102" s="420"/>
      <c r="ELP102" s="420"/>
      <c r="ELQ102" s="420"/>
      <c r="ELR102" s="420"/>
      <c r="ELS102" s="420"/>
      <c r="ELT102" s="420"/>
      <c r="ELU102" s="420"/>
      <c r="ELV102" s="420"/>
      <c r="ELW102" s="420"/>
      <c r="ELX102" s="420"/>
      <c r="ELY102" s="420"/>
      <c r="ELZ102" s="420"/>
      <c r="EMA102" s="420"/>
      <c r="EMB102" s="420"/>
      <c r="EMC102" s="420"/>
      <c r="EMD102" s="420"/>
      <c r="EME102" s="420"/>
      <c r="EMF102" s="420"/>
      <c r="EMG102" s="420"/>
      <c r="EMH102" s="420"/>
      <c r="EMI102" s="420"/>
      <c r="EMJ102" s="420"/>
      <c r="EMK102" s="420"/>
      <c r="EML102" s="420"/>
      <c r="EMM102" s="420"/>
      <c r="EMN102" s="420"/>
      <c r="EMO102" s="420"/>
      <c r="EMP102" s="420"/>
      <c r="EMQ102" s="420"/>
      <c r="EMR102" s="420"/>
      <c r="EMS102" s="420"/>
      <c r="EMT102" s="420"/>
      <c r="EMU102" s="420"/>
      <c r="EMV102" s="420"/>
      <c r="EMW102" s="420"/>
      <c r="EMX102" s="420"/>
      <c r="EMY102" s="420"/>
      <c r="EMZ102" s="420"/>
      <c r="ENA102" s="420"/>
      <c r="ENB102" s="420"/>
      <c r="ENC102" s="420"/>
      <c r="END102" s="420"/>
      <c r="ENE102" s="420"/>
      <c r="ENF102" s="420"/>
      <c r="ENG102" s="420"/>
      <c r="ENH102" s="420"/>
      <c r="ENI102" s="420"/>
      <c r="ENJ102" s="420"/>
      <c r="ENK102" s="420"/>
      <c r="ENL102" s="420"/>
      <c r="ENM102" s="420"/>
      <c r="ENN102" s="420"/>
      <c r="ENO102" s="420"/>
      <c r="ENP102" s="420"/>
      <c r="ENQ102" s="420"/>
      <c r="ENR102" s="420"/>
      <c r="ENS102" s="420"/>
      <c r="ENT102" s="420"/>
      <c r="ENU102" s="420"/>
      <c r="ENV102" s="420"/>
      <c r="ENW102" s="420"/>
      <c r="ENX102" s="420"/>
      <c r="ENY102" s="420"/>
      <c r="ENZ102" s="420"/>
      <c r="EOA102" s="420"/>
      <c r="EOB102" s="420"/>
      <c r="EOC102" s="420"/>
      <c r="EOD102" s="420"/>
      <c r="EOE102" s="420"/>
      <c r="EOF102" s="420"/>
      <c r="EOG102" s="420"/>
      <c r="EOH102" s="420"/>
      <c r="EOI102" s="420"/>
      <c r="EOJ102" s="420"/>
      <c r="EOK102" s="420"/>
      <c r="EOL102" s="420"/>
      <c r="EOM102" s="420"/>
      <c r="EON102" s="420"/>
      <c r="EOO102" s="420"/>
      <c r="EOP102" s="420"/>
      <c r="EOQ102" s="420"/>
      <c r="EOR102" s="420"/>
      <c r="EOS102" s="420"/>
      <c r="EOT102" s="420"/>
      <c r="EOU102" s="420"/>
      <c r="EOV102" s="420"/>
      <c r="EOW102" s="420"/>
      <c r="EOX102" s="420"/>
      <c r="EOY102" s="420"/>
      <c r="EOZ102" s="420"/>
      <c r="EPA102" s="420"/>
      <c r="EPB102" s="420"/>
      <c r="EPC102" s="420"/>
      <c r="EPD102" s="420"/>
      <c r="EPE102" s="420"/>
      <c r="EPF102" s="420"/>
      <c r="EPG102" s="420"/>
      <c r="EPH102" s="420"/>
      <c r="EPI102" s="420"/>
      <c r="EPJ102" s="420"/>
      <c r="EPK102" s="420"/>
      <c r="EPL102" s="420"/>
      <c r="EPM102" s="420"/>
      <c r="EPN102" s="420"/>
      <c r="EPO102" s="420"/>
      <c r="EPP102" s="420"/>
      <c r="EPQ102" s="420"/>
      <c r="EPR102" s="420"/>
      <c r="EPS102" s="420"/>
      <c r="EPT102" s="420"/>
      <c r="EPU102" s="420"/>
      <c r="EPV102" s="420"/>
      <c r="EPW102" s="420"/>
      <c r="EPX102" s="420"/>
      <c r="EPY102" s="420"/>
      <c r="EPZ102" s="420"/>
      <c r="EQA102" s="420"/>
      <c r="EQB102" s="420"/>
      <c r="EQC102" s="420"/>
      <c r="EQD102" s="420"/>
      <c r="EQE102" s="420"/>
      <c r="EQF102" s="420"/>
      <c r="EQG102" s="420"/>
      <c r="EQH102" s="420"/>
      <c r="EQI102" s="420"/>
      <c r="EQJ102" s="420"/>
      <c r="EQK102" s="420"/>
      <c r="EQL102" s="420"/>
      <c r="EQM102" s="420"/>
      <c r="EQN102" s="420"/>
      <c r="EQO102" s="420"/>
      <c r="EQP102" s="420"/>
      <c r="EQQ102" s="420"/>
      <c r="EQR102" s="420"/>
      <c r="EQS102" s="420"/>
      <c r="EQT102" s="420"/>
      <c r="EQU102" s="420"/>
      <c r="EQV102" s="420"/>
      <c r="EQW102" s="420"/>
      <c r="EQX102" s="420"/>
      <c r="EQY102" s="420"/>
      <c r="EQZ102" s="420"/>
      <c r="ERA102" s="420"/>
      <c r="ERB102" s="420"/>
      <c r="ERC102" s="420"/>
      <c r="ERD102" s="420"/>
      <c r="ERE102" s="420"/>
      <c r="ERF102" s="420"/>
      <c r="ERG102" s="420"/>
      <c r="ERH102" s="420"/>
      <c r="ERI102" s="420"/>
      <c r="ERJ102" s="420"/>
      <c r="ERK102" s="420"/>
      <c r="ERL102" s="420"/>
      <c r="ERM102" s="420"/>
      <c r="ERN102" s="420"/>
      <c r="ERO102" s="420"/>
      <c r="ERP102" s="420"/>
      <c r="ERQ102" s="420"/>
      <c r="ERR102" s="420"/>
      <c r="ERS102" s="420"/>
      <c r="ERT102" s="420"/>
      <c r="ERU102" s="420"/>
      <c r="ERV102" s="420"/>
      <c r="ERW102" s="420"/>
      <c r="ERX102" s="420"/>
      <c r="ERY102" s="420"/>
      <c r="ERZ102" s="420"/>
      <c r="ESA102" s="420"/>
      <c r="ESB102" s="420"/>
      <c r="ESC102" s="420"/>
      <c r="ESD102" s="420"/>
      <c r="ESE102" s="420"/>
      <c r="ESF102" s="420"/>
      <c r="ESG102" s="420"/>
      <c r="ESH102" s="420"/>
      <c r="ESI102" s="420"/>
      <c r="ESJ102" s="420"/>
      <c r="ESK102" s="420"/>
      <c r="ESL102" s="420"/>
      <c r="ESM102" s="420"/>
      <c r="ESN102" s="420"/>
      <c r="ESO102" s="420"/>
      <c r="ESP102" s="420"/>
      <c r="ESQ102" s="420"/>
      <c r="ESR102" s="420"/>
      <c r="ESS102" s="420"/>
      <c r="EST102" s="420"/>
      <c r="ESU102" s="420"/>
      <c r="ESV102" s="420"/>
      <c r="ESW102" s="420"/>
      <c r="ESX102" s="420"/>
      <c r="ESY102" s="420"/>
      <c r="ESZ102" s="420"/>
      <c r="ETA102" s="420"/>
      <c r="ETB102" s="420"/>
      <c r="ETC102" s="420"/>
      <c r="ETD102" s="420"/>
      <c r="ETE102" s="420"/>
      <c r="ETF102" s="420"/>
      <c r="ETG102" s="420"/>
      <c r="ETH102" s="420"/>
      <c r="ETI102" s="420"/>
      <c r="ETJ102" s="420"/>
      <c r="ETK102" s="420"/>
      <c r="ETL102" s="420"/>
      <c r="ETM102" s="420"/>
      <c r="ETN102" s="420"/>
      <c r="ETO102" s="420"/>
      <c r="ETP102" s="420"/>
      <c r="ETQ102" s="420"/>
      <c r="ETR102" s="420"/>
      <c r="ETS102" s="420"/>
      <c r="ETT102" s="420"/>
      <c r="ETU102" s="420"/>
      <c r="ETV102" s="420"/>
      <c r="ETW102" s="420"/>
      <c r="ETX102" s="420"/>
      <c r="ETY102" s="420"/>
      <c r="ETZ102" s="420"/>
      <c r="EUA102" s="420"/>
      <c r="EUB102" s="420"/>
      <c r="EUC102" s="420"/>
      <c r="EUD102" s="420"/>
      <c r="EUE102" s="420"/>
      <c r="EUF102" s="420"/>
      <c r="EUG102" s="420"/>
      <c r="EUH102" s="420"/>
      <c r="EUI102" s="420"/>
      <c r="EUJ102" s="420"/>
      <c r="EUK102" s="420"/>
      <c r="EUL102" s="420"/>
      <c r="EUM102" s="420"/>
      <c r="EUN102" s="420"/>
      <c r="EUO102" s="420"/>
      <c r="EUP102" s="420"/>
      <c r="EUQ102" s="420"/>
      <c r="EUR102" s="420"/>
      <c r="EUS102" s="420"/>
      <c r="EUT102" s="420"/>
      <c r="EUU102" s="420"/>
      <c r="EUV102" s="420"/>
      <c r="EUW102" s="420"/>
      <c r="EUX102" s="420"/>
      <c r="EUY102" s="420"/>
      <c r="EUZ102" s="420"/>
      <c r="EVA102" s="420"/>
      <c r="EVB102" s="420"/>
      <c r="EVC102" s="420"/>
      <c r="EVD102" s="420"/>
      <c r="EVE102" s="420"/>
      <c r="EVF102" s="420"/>
      <c r="EVG102" s="420"/>
      <c r="EVH102" s="420"/>
      <c r="EVI102" s="420"/>
      <c r="EVJ102" s="420"/>
      <c r="EVK102" s="420"/>
      <c r="EVL102" s="420"/>
      <c r="EVM102" s="420"/>
      <c r="EVN102" s="420"/>
      <c r="EVO102" s="420"/>
      <c r="EVP102" s="420"/>
      <c r="EVQ102" s="420"/>
      <c r="EVR102" s="420"/>
      <c r="EVS102" s="420"/>
      <c r="EVT102" s="420"/>
      <c r="EVU102" s="420"/>
      <c r="EVV102" s="420"/>
      <c r="EVW102" s="420"/>
      <c r="EVX102" s="420"/>
      <c r="EVY102" s="420"/>
      <c r="EVZ102" s="420"/>
      <c r="EWA102" s="420"/>
      <c r="EWB102" s="420"/>
      <c r="EWC102" s="420"/>
      <c r="EWD102" s="420"/>
      <c r="EWE102" s="420"/>
      <c r="EWF102" s="420"/>
      <c r="EWG102" s="420"/>
      <c r="EWH102" s="420"/>
      <c r="EWI102" s="420"/>
      <c r="EWJ102" s="420"/>
      <c r="EWK102" s="420"/>
      <c r="EWL102" s="420"/>
      <c r="EWM102" s="420"/>
      <c r="EWN102" s="420"/>
      <c r="EWO102" s="420"/>
      <c r="EWP102" s="420"/>
      <c r="EWQ102" s="420"/>
      <c r="EWR102" s="420"/>
      <c r="EWS102" s="420"/>
      <c r="EWT102" s="420"/>
      <c r="EWU102" s="420"/>
      <c r="EWV102" s="420"/>
      <c r="EWW102" s="420"/>
      <c r="EWX102" s="420"/>
      <c r="EWY102" s="420"/>
      <c r="EWZ102" s="420"/>
      <c r="EXA102" s="420"/>
      <c r="EXB102" s="420"/>
      <c r="EXC102" s="420"/>
      <c r="EXD102" s="420"/>
      <c r="EXE102" s="420"/>
      <c r="EXF102" s="420"/>
      <c r="EXG102" s="420"/>
      <c r="EXH102" s="420"/>
      <c r="EXI102" s="420"/>
      <c r="EXJ102" s="420"/>
      <c r="EXK102" s="420"/>
      <c r="EXL102" s="420"/>
      <c r="EXM102" s="420"/>
      <c r="EXN102" s="420"/>
      <c r="EXO102" s="420"/>
      <c r="EXP102" s="420"/>
      <c r="EXQ102" s="420"/>
      <c r="EXR102" s="420"/>
      <c r="EXS102" s="420"/>
      <c r="EXT102" s="420"/>
      <c r="EXU102" s="420"/>
      <c r="EXV102" s="420"/>
      <c r="EXW102" s="420"/>
      <c r="EXX102" s="420"/>
      <c r="EXY102" s="420"/>
      <c r="EXZ102" s="420"/>
      <c r="EYA102" s="420"/>
      <c r="EYB102" s="420"/>
      <c r="EYC102" s="420"/>
      <c r="EYD102" s="420"/>
      <c r="EYE102" s="420"/>
      <c r="EYF102" s="420"/>
      <c r="EYG102" s="420"/>
      <c r="EYH102" s="420"/>
      <c r="EYI102" s="420"/>
      <c r="EYJ102" s="420"/>
      <c r="EYK102" s="420"/>
      <c r="EYL102" s="420"/>
      <c r="EYM102" s="420"/>
      <c r="EYN102" s="420"/>
      <c r="EYO102" s="420"/>
      <c r="EYP102" s="420"/>
      <c r="EYQ102" s="420"/>
      <c r="EYR102" s="420"/>
      <c r="EYS102" s="420"/>
      <c r="EYT102" s="420"/>
      <c r="EYU102" s="420"/>
      <c r="EYV102" s="420"/>
      <c r="EYW102" s="420"/>
      <c r="EYX102" s="420"/>
      <c r="EYY102" s="420"/>
      <c r="EYZ102" s="420"/>
      <c r="EZA102" s="420"/>
      <c r="EZB102" s="420"/>
      <c r="EZC102" s="420"/>
      <c r="EZD102" s="420"/>
      <c r="EZE102" s="420"/>
      <c r="EZF102" s="420"/>
      <c r="EZG102" s="420"/>
      <c r="EZH102" s="420"/>
      <c r="EZI102" s="420"/>
      <c r="EZJ102" s="420"/>
      <c r="EZK102" s="420"/>
      <c r="EZL102" s="420"/>
      <c r="EZM102" s="420"/>
      <c r="EZN102" s="420"/>
      <c r="EZO102" s="420"/>
      <c r="EZP102" s="420"/>
      <c r="EZQ102" s="420"/>
      <c r="EZR102" s="420"/>
      <c r="EZS102" s="420"/>
      <c r="EZT102" s="420"/>
      <c r="EZU102" s="420"/>
      <c r="EZV102" s="420"/>
      <c r="EZW102" s="420"/>
      <c r="EZX102" s="420"/>
      <c r="EZY102" s="420"/>
      <c r="EZZ102" s="420"/>
      <c r="FAA102" s="420"/>
      <c r="FAB102" s="420"/>
      <c r="FAC102" s="420"/>
      <c r="FAD102" s="420"/>
      <c r="FAE102" s="420"/>
      <c r="FAF102" s="420"/>
      <c r="FAG102" s="420"/>
      <c r="FAH102" s="420"/>
      <c r="FAI102" s="420"/>
      <c r="FAJ102" s="420"/>
      <c r="FAK102" s="420"/>
      <c r="FAL102" s="420"/>
      <c r="FAM102" s="420"/>
      <c r="FAN102" s="420"/>
      <c r="FAO102" s="420"/>
      <c r="FAP102" s="420"/>
      <c r="FAQ102" s="420"/>
      <c r="FAR102" s="420"/>
      <c r="FAS102" s="420"/>
      <c r="FAT102" s="420"/>
      <c r="FAU102" s="420"/>
      <c r="FAV102" s="420"/>
      <c r="FAW102" s="420"/>
      <c r="FAX102" s="420"/>
      <c r="FAY102" s="420"/>
      <c r="FAZ102" s="420"/>
      <c r="FBA102" s="420"/>
      <c r="FBB102" s="420"/>
      <c r="FBC102" s="420"/>
      <c r="FBD102" s="420"/>
      <c r="FBE102" s="420"/>
      <c r="FBF102" s="420"/>
      <c r="FBG102" s="420"/>
      <c r="FBH102" s="420"/>
      <c r="FBI102" s="420"/>
      <c r="FBJ102" s="420"/>
      <c r="FBK102" s="420"/>
      <c r="FBL102" s="420"/>
      <c r="FBM102" s="420"/>
      <c r="FBN102" s="420"/>
      <c r="FBO102" s="420"/>
      <c r="FBP102" s="420"/>
      <c r="FBQ102" s="420"/>
      <c r="FBR102" s="420"/>
      <c r="FBS102" s="420"/>
      <c r="FBT102" s="420"/>
      <c r="FBU102" s="420"/>
      <c r="FBV102" s="420"/>
      <c r="FBW102" s="420"/>
      <c r="FBX102" s="420"/>
      <c r="FBY102" s="420"/>
      <c r="FBZ102" s="420"/>
      <c r="FCA102" s="420"/>
      <c r="FCB102" s="420"/>
      <c r="FCC102" s="420"/>
      <c r="FCD102" s="420"/>
      <c r="FCE102" s="420"/>
      <c r="FCF102" s="420"/>
      <c r="FCG102" s="420"/>
      <c r="FCH102" s="420"/>
      <c r="FCI102" s="420"/>
      <c r="FCJ102" s="420"/>
      <c r="FCK102" s="420"/>
      <c r="FCL102" s="420"/>
      <c r="FCM102" s="420"/>
      <c r="FCN102" s="420"/>
      <c r="FCO102" s="420"/>
      <c r="FCP102" s="420"/>
      <c r="FCQ102" s="420"/>
      <c r="FCR102" s="420"/>
      <c r="FCS102" s="420"/>
      <c r="FCT102" s="420"/>
      <c r="FCU102" s="420"/>
      <c r="FCV102" s="420"/>
      <c r="FCW102" s="420"/>
      <c r="FCX102" s="420"/>
      <c r="FCY102" s="420"/>
      <c r="FCZ102" s="420"/>
      <c r="FDA102" s="420"/>
      <c r="FDB102" s="420"/>
      <c r="FDC102" s="420"/>
      <c r="FDD102" s="420"/>
      <c r="FDE102" s="420"/>
      <c r="FDF102" s="420"/>
      <c r="FDG102" s="420"/>
      <c r="FDH102" s="420"/>
      <c r="FDI102" s="420"/>
      <c r="FDJ102" s="420"/>
      <c r="FDK102" s="420"/>
      <c r="FDL102" s="420"/>
      <c r="FDM102" s="420"/>
      <c r="FDN102" s="420"/>
      <c r="FDO102" s="420"/>
      <c r="FDP102" s="420"/>
      <c r="FDQ102" s="420"/>
      <c r="FDR102" s="420"/>
      <c r="FDS102" s="420"/>
      <c r="FDT102" s="420"/>
      <c r="FDU102" s="420"/>
      <c r="FDV102" s="420"/>
      <c r="FDW102" s="420"/>
      <c r="FDX102" s="420"/>
      <c r="FDY102" s="420"/>
      <c r="FDZ102" s="420"/>
      <c r="FEA102" s="420"/>
      <c r="FEB102" s="420"/>
      <c r="FEC102" s="420"/>
      <c r="FED102" s="420"/>
      <c r="FEE102" s="420"/>
      <c r="FEF102" s="420"/>
      <c r="FEG102" s="420"/>
      <c r="FEH102" s="420"/>
      <c r="FEI102" s="420"/>
      <c r="FEJ102" s="420"/>
      <c r="FEK102" s="420"/>
      <c r="FEL102" s="420"/>
      <c r="FEM102" s="420"/>
      <c r="FEN102" s="420"/>
      <c r="FEO102" s="420"/>
      <c r="FEP102" s="420"/>
      <c r="FEQ102" s="420"/>
      <c r="FER102" s="420"/>
      <c r="FES102" s="420"/>
      <c r="FET102" s="420"/>
      <c r="FEU102" s="420"/>
      <c r="FEV102" s="420"/>
      <c r="FEW102" s="420"/>
      <c r="FEX102" s="420"/>
      <c r="FEY102" s="420"/>
      <c r="FEZ102" s="420"/>
      <c r="FFA102" s="420"/>
      <c r="FFB102" s="420"/>
      <c r="FFC102" s="420"/>
      <c r="FFD102" s="420"/>
      <c r="FFE102" s="420"/>
      <c r="FFF102" s="420"/>
      <c r="FFG102" s="420"/>
      <c r="FFH102" s="420"/>
      <c r="FFI102" s="420"/>
      <c r="FFJ102" s="420"/>
      <c r="FFK102" s="420"/>
      <c r="FFL102" s="420"/>
      <c r="FFM102" s="420"/>
      <c r="FFN102" s="420"/>
      <c r="FFO102" s="420"/>
      <c r="FFP102" s="420"/>
      <c r="FFQ102" s="420"/>
      <c r="FFR102" s="420"/>
      <c r="FFS102" s="420"/>
      <c r="FFT102" s="420"/>
      <c r="FFU102" s="420"/>
      <c r="FFV102" s="420"/>
      <c r="FFW102" s="420"/>
      <c r="FFX102" s="420"/>
      <c r="FFY102" s="420"/>
      <c r="FFZ102" s="420"/>
      <c r="FGA102" s="420"/>
      <c r="FGB102" s="420"/>
      <c r="FGC102" s="420"/>
      <c r="FGD102" s="420"/>
      <c r="FGE102" s="420"/>
      <c r="FGF102" s="420"/>
      <c r="FGG102" s="420"/>
      <c r="FGH102" s="420"/>
      <c r="FGI102" s="420"/>
      <c r="FGJ102" s="420"/>
      <c r="FGK102" s="420"/>
      <c r="FGL102" s="420"/>
      <c r="FGM102" s="420"/>
      <c r="FGN102" s="420"/>
      <c r="FGO102" s="420"/>
      <c r="FGP102" s="420"/>
      <c r="FGQ102" s="420"/>
      <c r="FGR102" s="420"/>
      <c r="FGS102" s="420"/>
      <c r="FGT102" s="420"/>
      <c r="FGU102" s="420"/>
      <c r="FGV102" s="420"/>
      <c r="FGW102" s="420"/>
      <c r="FGX102" s="420"/>
      <c r="FGY102" s="420"/>
      <c r="FGZ102" s="420"/>
      <c r="FHA102" s="420"/>
      <c r="FHB102" s="420"/>
      <c r="FHC102" s="420"/>
      <c r="FHD102" s="420"/>
      <c r="FHE102" s="420"/>
      <c r="FHF102" s="420"/>
      <c r="FHG102" s="420"/>
      <c r="FHH102" s="420"/>
      <c r="FHI102" s="420"/>
      <c r="FHJ102" s="420"/>
      <c r="FHK102" s="420"/>
      <c r="FHL102" s="420"/>
      <c r="FHM102" s="420"/>
      <c r="FHN102" s="420"/>
      <c r="FHO102" s="420"/>
      <c r="FHP102" s="420"/>
      <c r="FHQ102" s="420"/>
      <c r="FHR102" s="420"/>
      <c r="FHS102" s="420"/>
      <c r="FHT102" s="420"/>
      <c r="FHU102" s="420"/>
      <c r="FHV102" s="420"/>
      <c r="FHW102" s="420"/>
      <c r="FHX102" s="420"/>
      <c r="FHY102" s="420"/>
      <c r="FHZ102" s="420"/>
      <c r="FIA102" s="420"/>
      <c r="FIB102" s="420"/>
      <c r="FIC102" s="420"/>
      <c r="FID102" s="420"/>
      <c r="FIE102" s="420"/>
      <c r="FIF102" s="420"/>
      <c r="FIG102" s="420"/>
      <c r="FIH102" s="420"/>
      <c r="FII102" s="420"/>
      <c r="FIJ102" s="420"/>
      <c r="FIK102" s="420"/>
      <c r="FIL102" s="420"/>
      <c r="FIM102" s="420"/>
      <c r="FIN102" s="420"/>
      <c r="FIO102" s="420"/>
      <c r="FIP102" s="420"/>
      <c r="FIQ102" s="420"/>
      <c r="FIR102" s="420"/>
      <c r="FIS102" s="420"/>
      <c r="FIT102" s="420"/>
      <c r="FIU102" s="420"/>
      <c r="FIV102" s="420"/>
      <c r="FIW102" s="420"/>
      <c r="FIX102" s="420"/>
      <c r="FIY102" s="420"/>
      <c r="FIZ102" s="420"/>
      <c r="FJA102" s="420"/>
      <c r="FJB102" s="420"/>
      <c r="FJC102" s="420"/>
      <c r="FJD102" s="420"/>
      <c r="FJE102" s="420"/>
      <c r="FJF102" s="420"/>
      <c r="FJG102" s="420"/>
      <c r="FJH102" s="420"/>
      <c r="FJI102" s="420"/>
      <c r="FJJ102" s="420"/>
      <c r="FJK102" s="420"/>
      <c r="FJL102" s="420"/>
      <c r="FJM102" s="420"/>
      <c r="FJN102" s="420"/>
      <c r="FJO102" s="420"/>
      <c r="FJP102" s="420"/>
      <c r="FJQ102" s="420"/>
      <c r="FJR102" s="420"/>
      <c r="FJS102" s="420"/>
      <c r="FJT102" s="420"/>
      <c r="FJU102" s="420"/>
      <c r="FJV102" s="420"/>
      <c r="FJW102" s="420"/>
      <c r="FJX102" s="420"/>
      <c r="FJY102" s="420"/>
      <c r="FJZ102" s="420"/>
      <c r="FKA102" s="420"/>
      <c r="FKB102" s="420"/>
      <c r="FKC102" s="420"/>
      <c r="FKD102" s="420"/>
      <c r="FKE102" s="420"/>
      <c r="FKF102" s="420"/>
      <c r="FKG102" s="420"/>
      <c r="FKH102" s="420"/>
      <c r="FKI102" s="420"/>
      <c r="FKJ102" s="420"/>
      <c r="FKK102" s="420"/>
      <c r="FKL102" s="420"/>
      <c r="FKM102" s="420"/>
      <c r="FKN102" s="420"/>
      <c r="FKO102" s="420"/>
      <c r="FKP102" s="420"/>
      <c r="FKQ102" s="420"/>
      <c r="FKR102" s="420"/>
      <c r="FKS102" s="420"/>
      <c r="FKT102" s="420"/>
      <c r="FKU102" s="420"/>
      <c r="FKV102" s="420"/>
      <c r="FKW102" s="420"/>
      <c r="FKX102" s="420"/>
      <c r="FKY102" s="420"/>
      <c r="FKZ102" s="420"/>
      <c r="FLA102" s="420"/>
      <c r="FLB102" s="420"/>
      <c r="FLC102" s="420"/>
      <c r="FLD102" s="420"/>
      <c r="FLE102" s="420"/>
      <c r="FLF102" s="420"/>
      <c r="FLG102" s="420"/>
      <c r="FLH102" s="420"/>
      <c r="FLI102" s="420"/>
      <c r="FLJ102" s="420"/>
      <c r="FLK102" s="420"/>
      <c r="FLL102" s="420"/>
      <c r="FLM102" s="420"/>
      <c r="FLN102" s="420"/>
      <c r="FLO102" s="420"/>
      <c r="FLP102" s="420"/>
      <c r="FLQ102" s="420"/>
      <c r="FLR102" s="420"/>
      <c r="FLS102" s="420"/>
      <c r="FLT102" s="420"/>
      <c r="FLU102" s="420"/>
      <c r="FLV102" s="420"/>
      <c r="FLW102" s="420"/>
      <c r="FLX102" s="420"/>
      <c r="FLY102" s="420"/>
      <c r="FLZ102" s="420"/>
      <c r="FMA102" s="420"/>
      <c r="FMB102" s="420"/>
      <c r="FMC102" s="420"/>
      <c r="FMD102" s="420"/>
      <c r="FME102" s="420"/>
      <c r="FMF102" s="420"/>
      <c r="FMG102" s="420"/>
      <c r="FMH102" s="420"/>
      <c r="FMI102" s="420"/>
      <c r="FMJ102" s="420"/>
      <c r="FMK102" s="420"/>
      <c r="FML102" s="420"/>
      <c r="FMM102" s="420"/>
      <c r="FMN102" s="420"/>
      <c r="FMO102" s="420"/>
      <c r="FMP102" s="420"/>
      <c r="FMQ102" s="420"/>
      <c r="FMR102" s="420"/>
      <c r="FMS102" s="420"/>
      <c r="FMT102" s="420"/>
      <c r="FMU102" s="420"/>
      <c r="FMV102" s="420"/>
      <c r="FMW102" s="420"/>
      <c r="FMX102" s="420"/>
      <c r="FMY102" s="420"/>
      <c r="FMZ102" s="420"/>
      <c r="FNA102" s="420"/>
      <c r="FNB102" s="420"/>
      <c r="FNC102" s="420"/>
      <c r="FND102" s="420"/>
      <c r="FNE102" s="420"/>
      <c r="FNF102" s="420"/>
      <c r="FNG102" s="420"/>
      <c r="FNH102" s="420"/>
      <c r="FNI102" s="420"/>
      <c r="FNJ102" s="420"/>
      <c r="FNK102" s="420"/>
      <c r="FNL102" s="420"/>
      <c r="FNM102" s="420"/>
      <c r="FNN102" s="420"/>
      <c r="FNO102" s="420"/>
      <c r="FNP102" s="420"/>
      <c r="FNQ102" s="420"/>
      <c r="FNR102" s="420"/>
      <c r="FNS102" s="420"/>
      <c r="FNT102" s="420"/>
      <c r="FNU102" s="420"/>
      <c r="FNV102" s="420"/>
      <c r="FNW102" s="420"/>
      <c r="FNX102" s="420"/>
      <c r="FNY102" s="420"/>
      <c r="FNZ102" s="420"/>
      <c r="FOA102" s="420"/>
      <c r="FOB102" s="420"/>
      <c r="FOC102" s="420"/>
      <c r="FOD102" s="420"/>
      <c r="FOE102" s="420"/>
      <c r="FOF102" s="420"/>
      <c r="FOG102" s="420"/>
      <c r="FOH102" s="420"/>
      <c r="FOI102" s="420"/>
      <c r="FOJ102" s="420"/>
      <c r="FOK102" s="420"/>
      <c r="FOL102" s="420"/>
      <c r="FOM102" s="420"/>
      <c r="FON102" s="420"/>
      <c r="FOO102" s="420"/>
      <c r="FOP102" s="420"/>
      <c r="FOQ102" s="420"/>
      <c r="FOR102" s="420"/>
      <c r="FOS102" s="420"/>
      <c r="FOT102" s="420"/>
      <c r="FOU102" s="420"/>
      <c r="FOV102" s="420"/>
      <c r="FOW102" s="420"/>
      <c r="FOX102" s="420"/>
      <c r="FOY102" s="420"/>
      <c r="FOZ102" s="420"/>
      <c r="FPA102" s="420"/>
      <c r="FPB102" s="420"/>
      <c r="FPC102" s="420"/>
      <c r="FPD102" s="420"/>
      <c r="FPE102" s="420"/>
      <c r="FPF102" s="420"/>
      <c r="FPG102" s="420"/>
      <c r="FPH102" s="420"/>
      <c r="FPI102" s="420"/>
      <c r="FPJ102" s="420"/>
      <c r="FPK102" s="420"/>
      <c r="FPL102" s="420"/>
      <c r="FPM102" s="420"/>
      <c r="FPN102" s="420"/>
      <c r="FPO102" s="420"/>
      <c r="FPP102" s="420"/>
      <c r="FPQ102" s="420"/>
      <c r="FPR102" s="420"/>
      <c r="FPS102" s="420"/>
      <c r="FPT102" s="420"/>
      <c r="FPU102" s="420"/>
      <c r="FPV102" s="420"/>
      <c r="FPW102" s="420"/>
      <c r="FPX102" s="420"/>
      <c r="FPY102" s="420"/>
      <c r="FPZ102" s="420"/>
      <c r="FQA102" s="420"/>
      <c r="FQB102" s="420"/>
      <c r="FQC102" s="420"/>
      <c r="FQD102" s="420"/>
      <c r="FQE102" s="420"/>
      <c r="FQF102" s="420"/>
      <c r="FQG102" s="420"/>
      <c r="FQH102" s="420"/>
      <c r="FQI102" s="420"/>
      <c r="FQJ102" s="420"/>
      <c r="FQK102" s="420"/>
      <c r="FQL102" s="420"/>
      <c r="FQM102" s="420"/>
      <c r="FQN102" s="420"/>
      <c r="FQO102" s="420"/>
      <c r="FQP102" s="420"/>
      <c r="FQQ102" s="420"/>
      <c r="FQR102" s="420"/>
      <c r="FQS102" s="420"/>
      <c r="FQT102" s="420"/>
      <c r="FQU102" s="420"/>
      <c r="FQV102" s="420"/>
      <c r="FQW102" s="420"/>
      <c r="FQX102" s="420"/>
      <c r="FQY102" s="420"/>
      <c r="FQZ102" s="420"/>
      <c r="FRA102" s="420"/>
      <c r="FRB102" s="420"/>
      <c r="FRC102" s="420"/>
      <c r="FRD102" s="420"/>
      <c r="FRE102" s="420"/>
      <c r="FRF102" s="420"/>
      <c r="FRG102" s="420"/>
      <c r="FRH102" s="420"/>
      <c r="FRI102" s="420"/>
      <c r="FRJ102" s="420"/>
      <c r="FRK102" s="420"/>
      <c r="FRL102" s="420"/>
      <c r="FRM102" s="420"/>
      <c r="FRN102" s="420"/>
      <c r="FRO102" s="420"/>
      <c r="FRP102" s="420"/>
      <c r="FRQ102" s="420"/>
      <c r="FRR102" s="420"/>
      <c r="FRS102" s="420"/>
      <c r="FRT102" s="420"/>
      <c r="FRU102" s="420"/>
      <c r="FRV102" s="420"/>
      <c r="FRW102" s="420"/>
      <c r="FRX102" s="420"/>
      <c r="FRY102" s="420"/>
      <c r="FRZ102" s="420"/>
      <c r="FSA102" s="420"/>
      <c r="FSB102" s="420"/>
      <c r="FSC102" s="420"/>
      <c r="FSD102" s="420"/>
      <c r="FSE102" s="420"/>
      <c r="FSF102" s="420"/>
      <c r="FSG102" s="420"/>
      <c r="FSH102" s="420"/>
      <c r="FSI102" s="420"/>
      <c r="FSJ102" s="420"/>
      <c r="FSK102" s="420"/>
      <c r="FSL102" s="420"/>
      <c r="FSM102" s="420"/>
      <c r="FSN102" s="420"/>
      <c r="FSO102" s="420"/>
      <c r="FSP102" s="420"/>
      <c r="FSQ102" s="420"/>
      <c r="FSR102" s="420"/>
      <c r="FSS102" s="420"/>
      <c r="FST102" s="420"/>
      <c r="FSU102" s="420"/>
      <c r="FSV102" s="420"/>
      <c r="FSW102" s="420"/>
      <c r="FSX102" s="420"/>
      <c r="FSY102" s="420"/>
      <c r="FSZ102" s="420"/>
      <c r="FTA102" s="420"/>
      <c r="FTB102" s="420"/>
      <c r="FTC102" s="420"/>
      <c r="FTD102" s="420"/>
      <c r="FTE102" s="420"/>
      <c r="FTF102" s="420"/>
      <c r="FTG102" s="420"/>
      <c r="FTH102" s="420"/>
      <c r="FTI102" s="420"/>
      <c r="FTJ102" s="420"/>
      <c r="FTK102" s="420"/>
      <c r="FTL102" s="420"/>
      <c r="FTM102" s="420"/>
      <c r="FTN102" s="420"/>
      <c r="FTO102" s="420"/>
      <c r="FTP102" s="420"/>
      <c r="FTQ102" s="420"/>
      <c r="FTR102" s="420"/>
      <c r="FTS102" s="420"/>
      <c r="FTT102" s="420"/>
      <c r="FTU102" s="420"/>
      <c r="FTV102" s="420"/>
      <c r="FTW102" s="420"/>
      <c r="FTX102" s="420"/>
      <c r="FTY102" s="420"/>
      <c r="FTZ102" s="420"/>
      <c r="FUA102" s="420"/>
      <c r="FUB102" s="420"/>
      <c r="FUC102" s="420"/>
      <c r="FUD102" s="420"/>
      <c r="FUE102" s="420"/>
      <c r="FUF102" s="420"/>
      <c r="FUG102" s="420"/>
      <c r="FUH102" s="420"/>
      <c r="FUI102" s="420"/>
      <c r="FUJ102" s="420"/>
      <c r="FUK102" s="420"/>
      <c r="FUL102" s="420"/>
      <c r="FUM102" s="420"/>
      <c r="FUN102" s="420"/>
      <c r="FUO102" s="420"/>
      <c r="FUP102" s="420"/>
      <c r="FUQ102" s="420"/>
      <c r="FUR102" s="420"/>
      <c r="FUS102" s="420"/>
      <c r="FUT102" s="420"/>
      <c r="FUU102" s="420"/>
      <c r="FUV102" s="420"/>
      <c r="FUW102" s="420"/>
      <c r="FUX102" s="420"/>
      <c r="FUY102" s="420"/>
      <c r="FUZ102" s="420"/>
      <c r="FVA102" s="420"/>
      <c r="FVB102" s="420"/>
      <c r="FVC102" s="420"/>
      <c r="FVD102" s="420"/>
      <c r="FVE102" s="420"/>
      <c r="FVF102" s="420"/>
      <c r="FVG102" s="420"/>
      <c r="FVH102" s="420"/>
      <c r="FVI102" s="420"/>
      <c r="FVJ102" s="420"/>
      <c r="FVK102" s="420"/>
      <c r="FVL102" s="420"/>
      <c r="FVM102" s="420"/>
      <c r="FVN102" s="420"/>
      <c r="FVO102" s="420"/>
      <c r="FVP102" s="420"/>
      <c r="FVQ102" s="420"/>
      <c r="FVR102" s="420"/>
      <c r="FVS102" s="420"/>
      <c r="FVT102" s="420"/>
      <c r="FVU102" s="420"/>
      <c r="FVV102" s="420"/>
      <c r="FVW102" s="420"/>
      <c r="FVX102" s="420"/>
      <c r="FVY102" s="420"/>
      <c r="FVZ102" s="420"/>
      <c r="FWA102" s="420"/>
      <c r="FWB102" s="420"/>
      <c r="FWC102" s="420"/>
      <c r="FWD102" s="420"/>
      <c r="FWE102" s="420"/>
      <c r="FWF102" s="420"/>
      <c r="FWG102" s="420"/>
      <c r="FWH102" s="420"/>
      <c r="FWI102" s="420"/>
      <c r="FWJ102" s="420"/>
      <c r="FWK102" s="420"/>
      <c r="FWL102" s="420"/>
      <c r="FWM102" s="420"/>
      <c r="FWN102" s="420"/>
      <c r="FWO102" s="420"/>
      <c r="FWP102" s="420"/>
      <c r="FWQ102" s="420"/>
      <c r="FWR102" s="420"/>
      <c r="FWS102" s="420"/>
      <c r="FWT102" s="420"/>
      <c r="FWU102" s="420"/>
      <c r="FWV102" s="420"/>
      <c r="FWW102" s="420"/>
      <c r="FWX102" s="420"/>
      <c r="FWY102" s="420"/>
      <c r="FWZ102" s="420"/>
      <c r="FXA102" s="420"/>
      <c r="FXB102" s="420"/>
      <c r="FXC102" s="420"/>
      <c r="FXD102" s="420"/>
      <c r="FXE102" s="420"/>
      <c r="FXF102" s="420"/>
      <c r="FXG102" s="420"/>
      <c r="FXH102" s="420"/>
      <c r="FXI102" s="420"/>
      <c r="FXJ102" s="420"/>
      <c r="FXK102" s="420"/>
      <c r="FXL102" s="420"/>
      <c r="FXM102" s="420"/>
      <c r="FXN102" s="420"/>
      <c r="FXO102" s="420"/>
      <c r="FXP102" s="420"/>
      <c r="FXQ102" s="420"/>
      <c r="FXR102" s="420"/>
      <c r="FXS102" s="420"/>
      <c r="FXT102" s="420"/>
      <c r="FXU102" s="420"/>
      <c r="FXV102" s="420"/>
      <c r="FXW102" s="420"/>
      <c r="FXX102" s="420"/>
      <c r="FXY102" s="420"/>
      <c r="FXZ102" s="420"/>
      <c r="FYA102" s="420"/>
      <c r="FYB102" s="420"/>
      <c r="FYC102" s="420"/>
      <c r="FYD102" s="420"/>
      <c r="FYE102" s="420"/>
      <c r="FYF102" s="420"/>
      <c r="FYG102" s="420"/>
      <c r="FYH102" s="420"/>
      <c r="FYI102" s="420"/>
      <c r="FYJ102" s="420"/>
      <c r="FYK102" s="420"/>
      <c r="FYL102" s="420"/>
      <c r="FYM102" s="420"/>
      <c r="FYN102" s="420"/>
      <c r="FYO102" s="420"/>
      <c r="FYP102" s="420"/>
      <c r="FYQ102" s="420"/>
      <c r="FYR102" s="420"/>
      <c r="FYS102" s="420"/>
      <c r="FYT102" s="420"/>
      <c r="FYU102" s="420"/>
      <c r="FYV102" s="420"/>
      <c r="FYW102" s="420"/>
      <c r="FYX102" s="420"/>
      <c r="FYY102" s="420"/>
      <c r="FYZ102" s="420"/>
      <c r="FZA102" s="420"/>
      <c r="FZB102" s="420"/>
      <c r="FZC102" s="420"/>
      <c r="FZD102" s="420"/>
      <c r="FZE102" s="420"/>
      <c r="FZF102" s="420"/>
      <c r="FZG102" s="420"/>
      <c r="FZH102" s="420"/>
      <c r="FZI102" s="420"/>
      <c r="FZJ102" s="420"/>
      <c r="FZK102" s="420"/>
      <c r="FZL102" s="420"/>
      <c r="FZM102" s="420"/>
      <c r="FZN102" s="420"/>
      <c r="FZO102" s="420"/>
      <c r="FZP102" s="420"/>
      <c r="FZQ102" s="420"/>
      <c r="FZR102" s="420"/>
      <c r="FZS102" s="420"/>
      <c r="FZT102" s="420"/>
      <c r="FZU102" s="420"/>
      <c r="FZV102" s="420"/>
      <c r="FZW102" s="420"/>
      <c r="FZX102" s="420"/>
      <c r="FZY102" s="420"/>
      <c r="FZZ102" s="420"/>
      <c r="GAA102" s="420"/>
      <c r="GAB102" s="420"/>
      <c r="GAC102" s="420"/>
      <c r="GAD102" s="420"/>
      <c r="GAE102" s="420"/>
      <c r="GAF102" s="420"/>
      <c r="GAG102" s="420"/>
      <c r="GAH102" s="420"/>
      <c r="GAI102" s="420"/>
      <c r="GAJ102" s="420"/>
      <c r="GAK102" s="420"/>
      <c r="GAL102" s="420"/>
      <c r="GAM102" s="420"/>
      <c r="GAN102" s="420"/>
      <c r="GAO102" s="420"/>
      <c r="GAP102" s="420"/>
      <c r="GAQ102" s="420"/>
      <c r="GAR102" s="420"/>
      <c r="GAS102" s="420"/>
      <c r="GAT102" s="420"/>
      <c r="GAU102" s="420"/>
      <c r="GAV102" s="420"/>
      <c r="GAW102" s="420"/>
      <c r="GAX102" s="420"/>
      <c r="GAY102" s="420"/>
      <c r="GAZ102" s="420"/>
      <c r="GBA102" s="420"/>
      <c r="GBB102" s="420"/>
      <c r="GBC102" s="420"/>
      <c r="GBD102" s="420"/>
      <c r="GBE102" s="420"/>
      <c r="GBF102" s="420"/>
      <c r="GBG102" s="420"/>
      <c r="GBH102" s="420"/>
      <c r="GBI102" s="420"/>
      <c r="GBJ102" s="420"/>
      <c r="GBK102" s="420"/>
      <c r="GBL102" s="420"/>
      <c r="GBM102" s="420"/>
      <c r="GBN102" s="420"/>
      <c r="GBO102" s="420"/>
      <c r="GBP102" s="420"/>
      <c r="GBQ102" s="420"/>
      <c r="GBR102" s="420"/>
      <c r="GBS102" s="420"/>
      <c r="GBT102" s="420"/>
      <c r="GBU102" s="420"/>
      <c r="GBV102" s="420"/>
      <c r="GBW102" s="420"/>
      <c r="GBX102" s="420"/>
      <c r="GBY102" s="420"/>
      <c r="GBZ102" s="420"/>
      <c r="GCA102" s="420"/>
      <c r="GCB102" s="420"/>
      <c r="GCC102" s="420"/>
      <c r="GCD102" s="420"/>
      <c r="GCE102" s="420"/>
      <c r="GCF102" s="420"/>
      <c r="GCG102" s="420"/>
      <c r="GCH102" s="420"/>
      <c r="GCI102" s="420"/>
      <c r="GCJ102" s="420"/>
      <c r="GCK102" s="420"/>
      <c r="GCL102" s="420"/>
      <c r="GCM102" s="420"/>
      <c r="GCN102" s="420"/>
      <c r="GCO102" s="420"/>
      <c r="GCP102" s="420"/>
      <c r="GCQ102" s="420"/>
      <c r="GCR102" s="420"/>
      <c r="GCS102" s="420"/>
      <c r="GCT102" s="420"/>
      <c r="GCU102" s="420"/>
      <c r="GCV102" s="420"/>
      <c r="GCW102" s="420"/>
      <c r="GCX102" s="420"/>
      <c r="GCY102" s="420"/>
      <c r="GCZ102" s="420"/>
      <c r="GDA102" s="420"/>
      <c r="GDB102" s="420"/>
      <c r="GDC102" s="420"/>
      <c r="GDD102" s="420"/>
      <c r="GDE102" s="420"/>
      <c r="GDF102" s="420"/>
      <c r="GDG102" s="420"/>
      <c r="GDH102" s="420"/>
      <c r="GDI102" s="420"/>
      <c r="GDJ102" s="420"/>
      <c r="GDK102" s="420"/>
      <c r="GDL102" s="420"/>
      <c r="GDM102" s="420"/>
      <c r="GDN102" s="420"/>
      <c r="GDO102" s="420"/>
      <c r="GDP102" s="420"/>
      <c r="GDQ102" s="420"/>
      <c r="GDR102" s="420"/>
      <c r="GDS102" s="420"/>
      <c r="GDT102" s="420"/>
      <c r="GDU102" s="420"/>
      <c r="GDV102" s="420"/>
      <c r="GDW102" s="420"/>
      <c r="GDX102" s="420"/>
      <c r="GDY102" s="420"/>
      <c r="GDZ102" s="420"/>
      <c r="GEA102" s="420"/>
      <c r="GEB102" s="420"/>
      <c r="GEC102" s="420"/>
      <c r="GED102" s="420"/>
      <c r="GEE102" s="420"/>
      <c r="GEF102" s="420"/>
      <c r="GEG102" s="420"/>
      <c r="GEH102" s="420"/>
      <c r="GEI102" s="420"/>
      <c r="GEJ102" s="420"/>
      <c r="GEK102" s="420"/>
      <c r="GEL102" s="420"/>
      <c r="GEM102" s="420"/>
      <c r="GEN102" s="420"/>
      <c r="GEO102" s="420"/>
      <c r="GEP102" s="420"/>
      <c r="GEQ102" s="420"/>
      <c r="GER102" s="420"/>
      <c r="GES102" s="420"/>
      <c r="GET102" s="420"/>
      <c r="GEU102" s="420"/>
      <c r="GEV102" s="420"/>
      <c r="GEW102" s="420"/>
      <c r="GEX102" s="420"/>
      <c r="GEY102" s="420"/>
      <c r="GEZ102" s="420"/>
      <c r="GFA102" s="420"/>
      <c r="GFB102" s="420"/>
      <c r="GFC102" s="420"/>
      <c r="GFD102" s="420"/>
      <c r="GFE102" s="420"/>
      <c r="GFF102" s="420"/>
      <c r="GFG102" s="420"/>
      <c r="GFH102" s="420"/>
      <c r="GFI102" s="420"/>
      <c r="GFJ102" s="420"/>
      <c r="GFK102" s="420"/>
      <c r="GFL102" s="420"/>
      <c r="GFM102" s="420"/>
      <c r="GFN102" s="420"/>
      <c r="GFO102" s="420"/>
      <c r="GFP102" s="420"/>
      <c r="GFQ102" s="420"/>
      <c r="GFR102" s="420"/>
      <c r="GFS102" s="420"/>
      <c r="GFT102" s="420"/>
      <c r="GFU102" s="420"/>
      <c r="GFV102" s="420"/>
      <c r="GFW102" s="420"/>
      <c r="GFX102" s="420"/>
      <c r="GFY102" s="420"/>
      <c r="GFZ102" s="420"/>
      <c r="GGA102" s="420"/>
      <c r="GGB102" s="420"/>
      <c r="GGC102" s="420"/>
      <c r="GGD102" s="420"/>
      <c r="GGE102" s="420"/>
      <c r="GGF102" s="420"/>
      <c r="GGG102" s="420"/>
      <c r="GGH102" s="420"/>
      <c r="GGI102" s="420"/>
      <c r="GGJ102" s="420"/>
      <c r="GGK102" s="420"/>
      <c r="GGL102" s="420"/>
      <c r="GGM102" s="420"/>
      <c r="GGN102" s="420"/>
      <c r="GGO102" s="420"/>
      <c r="GGP102" s="420"/>
      <c r="GGQ102" s="420"/>
      <c r="GGR102" s="420"/>
      <c r="GGS102" s="420"/>
      <c r="GGT102" s="420"/>
      <c r="GGU102" s="420"/>
      <c r="GGV102" s="420"/>
      <c r="GGW102" s="420"/>
      <c r="GGX102" s="420"/>
      <c r="GGY102" s="420"/>
      <c r="GGZ102" s="420"/>
      <c r="GHA102" s="420"/>
      <c r="GHB102" s="420"/>
      <c r="GHC102" s="420"/>
      <c r="GHD102" s="420"/>
      <c r="GHE102" s="420"/>
      <c r="GHF102" s="420"/>
      <c r="GHG102" s="420"/>
      <c r="GHH102" s="420"/>
      <c r="GHI102" s="420"/>
      <c r="GHJ102" s="420"/>
      <c r="GHK102" s="420"/>
      <c r="GHL102" s="420"/>
      <c r="GHM102" s="420"/>
      <c r="GHN102" s="420"/>
      <c r="GHO102" s="420"/>
      <c r="GHP102" s="420"/>
      <c r="GHQ102" s="420"/>
      <c r="GHR102" s="420"/>
      <c r="GHS102" s="420"/>
      <c r="GHT102" s="420"/>
      <c r="GHU102" s="420"/>
      <c r="GHV102" s="420"/>
      <c r="GHW102" s="420"/>
      <c r="GHX102" s="420"/>
      <c r="GHY102" s="420"/>
      <c r="GHZ102" s="420"/>
      <c r="GIA102" s="420"/>
      <c r="GIB102" s="420"/>
      <c r="GIC102" s="420"/>
      <c r="GID102" s="420"/>
      <c r="GIE102" s="420"/>
      <c r="GIF102" s="420"/>
      <c r="GIG102" s="420"/>
      <c r="GIH102" s="420"/>
      <c r="GII102" s="420"/>
      <c r="GIJ102" s="420"/>
      <c r="GIK102" s="420"/>
      <c r="GIL102" s="420"/>
      <c r="GIM102" s="420"/>
      <c r="GIN102" s="420"/>
      <c r="GIO102" s="420"/>
      <c r="GIP102" s="420"/>
      <c r="GIQ102" s="420"/>
      <c r="GIR102" s="420"/>
      <c r="GIS102" s="420"/>
      <c r="GIT102" s="420"/>
      <c r="GIU102" s="420"/>
      <c r="GIV102" s="420"/>
      <c r="GIW102" s="420"/>
      <c r="GIX102" s="420"/>
      <c r="GIY102" s="420"/>
      <c r="GIZ102" s="420"/>
      <c r="GJA102" s="420"/>
      <c r="GJB102" s="420"/>
      <c r="GJC102" s="420"/>
      <c r="GJD102" s="420"/>
      <c r="GJE102" s="420"/>
      <c r="GJF102" s="420"/>
      <c r="GJG102" s="420"/>
      <c r="GJH102" s="420"/>
      <c r="GJI102" s="420"/>
      <c r="GJJ102" s="420"/>
      <c r="GJK102" s="420"/>
      <c r="GJL102" s="420"/>
      <c r="GJM102" s="420"/>
      <c r="GJN102" s="420"/>
      <c r="GJO102" s="420"/>
      <c r="GJP102" s="420"/>
      <c r="GJQ102" s="420"/>
      <c r="GJR102" s="420"/>
      <c r="GJS102" s="420"/>
      <c r="GJT102" s="420"/>
      <c r="GJU102" s="420"/>
      <c r="GJV102" s="420"/>
      <c r="GJW102" s="420"/>
      <c r="GJX102" s="420"/>
      <c r="GJY102" s="420"/>
      <c r="GJZ102" s="420"/>
      <c r="GKA102" s="420"/>
      <c r="GKB102" s="420"/>
      <c r="GKC102" s="420"/>
      <c r="GKD102" s="420"/>
      <c r="GKE102" s="420"/>
      <c r="GKF102" s="420"/>
      <c r="GKG102" s="420"/>
      <c r="GKH102" s="420"/>
      <c r="GKI102" s="420"/>
      <c r="GKJ102" s="420"/>
      <c r="GKK102" s="420"/>
      <c r="GKL102" s="420"/>
      <c r="GKM102" s="420"/>
      <c r="GKN102" s="420"/>
      <c r="GKO102" s="420"/>
      <c r="GKP102" s="420"/>
      <c r="GKQ102" s="420"/>
      <c r="GKR102" s="420"/>
      <c r="GKS102" s="420"/>
      <c r="GKT102" s="420"/>
      <c r="GKU102" s="420"/>
      <c r="GKV102" s="420"/>
      <c r="GKW102" s="420"/>
      <c r="GKX102" s="420"/>
      <c r="GKY102" s="420"/>
      <c r="GKZ102" s="420"/>
      <c r="GLA102" s="420"/>
      <c r="GLB102" s="420"/>
      <c r="GLC102" s="420"/>
      <c r="GLD102" s="420"/>
      <c r="GLE102" s="420"/>
      <c r="GLF102" s="420"/>
      <c r="GLG102" s="420"/>
      <c r="GLH102" s="420"/>
      <c r="GLI102" s="420"/>
      <c r="GLJ102" s="420"/>
      <c r="GLK102" s="420"/>
      <c r="GLL102" s="420"/>
      <c r="GLM102" s="420"/>
      <c r="GLN102" s="420"/>
      <c r="GLO102" s="420"/>
      <c r="GLP102" s="420"/>
      <c r="GLQ102" s="420"/>
      <c r="GLR102" s="420"/>
      <c r="GLS102" s="420"/>
      <c r="GLT102" s="420"/>
      <c r="GLU102" s="420"/>
      <c r="GLV102" s="420"/>
      <c r="GLW102" s="420"/>
      <c r="GLX102" s="420"/>
      <c r="GLY102" s="420"/>
      <c r="GLZ102" s="420"/>
      <c r="GMA102" s="420"/>
      <c r="GMB102" s="420"/>
      <c r="GMC102" s="420"/>
      <c r="GMD102" s="420"/>
      <c r="GME102" s="420"/>
      <c r="GMF102" s="420"/>
      <c r="GMG102" s="420"/>
      <c r="GMH102" s="420"/>
      <c r="GMI102" s="420"/>
      <c r="GMJ102" s="420"/>
      <c r="GMK102" s="420"/>
      <c r="GML102" s="420"/>
      <c r="GMM102" s="420"/>
      <c r="GMN102" s="420"/>
      <c r="GMO102" s="420"/>
      <c r="GMP102" s="420"/>
      <c r="GMQ102" s="420"/>
      <c r="GMR102" s="420"/>
      <c r="GMS102" s="420"/>
      <c r="GMT102" s="420"/>
      <c r="GMU102" s="420"/>
      <c r="GMV102" s="420"/>
      <c r="GMW102" s="420"/>
      <c r="GMX102" s="420"/>
      <c r="GMY102" s="420"/>
      <c r="GMZ102" s="420"/>
      <c r="GNA102" s="420"/>
      <c r="GNB102" s="420"/>
      <c r="GNC102" s="420"/>
      <c r="GND102" s="420"/>
      <c r="GNE102" s="420"/>
      <c r="GNF102" s="420"/>
      <c r="GNG102" s="420"/>
      <c r="GNH102" s="420"/>
      <c r="GNI102" s="420"/>
      <c r="GNJ102" s="420"/>
      <c r="GNK102" s="420"/>
      <c r="GNL102" s="420"/>
      <c r="GNM102" s="420"/>
      <c r="GNN102" s="420"/>
      <c r="GNO102" s="420"/>
      <c r="GNP102" s="420"/>
      <c r="GNQ102" s="420"/>
      <c r="GNR102" s="420"/>
      <c r="GNS102" s="420"/>
      <c r="GNT102" s="420"/>
      <c r="GNU102" s="420"/>
      <c r="GNV102" s="420"/>
      <c r="GNW102" s="420"/>
      <c r="GNX102" s="420"/>
      <c r="GNY102" s="420"/>
      <c r="GNZ102" s="420"/>
      <c r="GOA102" s="420"/>
      <c r="GOB102" s="420"/>
      <c r="GOC102" s="420"/>
      <c r="GOD102" s="420"/>
      <c r="GOE102" s="420"/>
      <c r="GOF102" s="420"/>
      <c r="GOG102" s="420"/>
      <c r="GOH102" s="420"/>
      <c r="GOI102" s="420"/>
      <c r="GOJ102" s="420"/>
      <c r="GOK102" s="420"/>
      <c r="GOL102" s="420"/>
      <c r="GOM102" s="420"/>
      <c r="GON102" s="420"/>
      <c r="GOO102" s="420"/>
      <c r="GOP102" s="420"/>
      <c r="GOQ102" s="420"/>
      <c r="GOR102" s="420"/>
      <c r="GOS102" s="420"/>
      <c r="GOT102" s="420"/>
      <c r="GOU102" s="420"/>
      <c r="GOV102" s="420"/>
      <c r="GOW102" s="420"/>
      <c r="GOX102" s="420"/>
      <c r="GOY102" s="420"/>
      <c r="GOZ102" s="420"/>
      <c r="GPA102" s="420"/>
      <c r="GPB102" s="420"/>
      <c r="GPC102" s="420"/>
      <c r="GPD102" s="420"/>
      <c r="GPE102" s="420"/>
      <c r="GPF102" s="420"/>
      <c r="GPG102" s="420"/>
      <c r="GPH102" s="420"/>
      <c r="GPI102" s="420"/>
      <c r="GPJ102" s="420"/>
      <c r="GPK102" s="420"/>
      <c r="GPL102" s="420"/>
      <c r="GPM102" s="420"/>
      <c r="GPN102" s="420"/>
      <c r="GPO102" s="420"/>
      <c r="GPP102" s="420"/>
      <c r="GPQ102" s="420"/>
      <c r="GPR102" s="420"/>
      <c r="GPS102" s="420"/>
      <c r="GPT102" s="420"/>
      <c r="GPU102" s="420"/>
      <c r="GPV102" s="420"/>
      <c r="GPW102" s="420"/>
      <c r="GPX102" s="420"/>
      <c r="GPY102" s="420"/>
      <c r="GPZ102" s="420"/>
      <c r="GQA102" s="420"/>
      <c r="GQB102" s="420"/>
      <c r="GQC102" s="420"/>
      <c r="GQD102" s="420"/>
      <c r="GQE102" s="420"/>
      <c r="GQF102" s="420"/>
      <c r="GQG102" s="420"/>
      <c r="GQH102" s="420"/>
      <c r="GQI102" s="420"/>
      <c r="GQJ102" s="420"/>
      <c r="GQK102" s="420"/>
      <c r="GQL102" s="420"/>
      <c r="GQM102" s="420"/>
      <c r="GQN102" s="420"/>
      <c r="GQO102" s="420"/>
      <c r="GQP102" s="420"/>
      <c r="GQQ102" s="420"/>
      <c r="GQR102" s="420"/>
      <c r="GQS102" s="420"/>
      <c r="GQT102" s="420"/>
      <c r="GQU102" s="420"/>
      <c r="GQV102" s="420"/>
      <c r="GQW102" s="420"/>
      <c r="GQX102" s="420"/>
      <c r="GQY102" s="420"/>
      <c r="GQZ102" s="420"/>
      <c r="GRA102" s="420"/>
      <c r="GRB102" s="420"/>
      <c r="GRC102" s="420"/>
      <c r="GRD102" s="420"/>
      <c r="GRE102" s="420"/>
      <c r="GRF102" s="420"/>
      <c r="GRG102" s="420"/>
      <c r="GRH102" s="420"/>
      <c r="GRI102" s="420"/>
      <c r="GRJ102" s="420"/>
      <c r="GRK102" s="420"/>
      <c r="GRL102" s="420"/>
      <c r="GRM102" s="420"/>
      <c r="GRN102" s="420"/>
      <c r="GRO102" s="420"/>
      <c r="GRP102" s="420"/>
      <c r="GRQ102" s="420"/>
      <c r="GRR102" s="420"/>
      <c r="GRS102" s="420"/>
      <c r="GRT102" s="420"/>
      <c r="GRU102" s="420"/>
      <c r="GRV102" s="420"/>
      <c r="GRW102" s="420"/>
      <c r="GRX102" s="420"/>
      <c r="GRY102" s="420"/>
      <c r="GRZ102" s="420"/>
      <c r="GSA102" s="420"/>
      <c r="GSB102" s="420"/>
      <c r="GSC102" s="420"/>
      <c r="GSD102" s="420"/>
      <c r="GSE102" s="420"/>
      <c r="GSF102" s="420"/>
      <c r="GSG102" s="420"/>
      <c r="GSH102" s="420"/>
      <c r="GSI102" s="420"/>
      <c r="GSJ102" s="420"/>
      <c r="GSK102" s="420"/>
      <c r="GSL102" s="420"/>
      <c r="GSM102" s="420"/>
      <c r="GSN102" s="420"/>
      <c r="GSO102" s="420"/>
      <c r="GSP102" s="420"/>
      <c r="GSQ102" s="420"/>
      <c r="GSR102" s="420"/>
      <c r="GSS102" s="420"/>
      <c r="GST102" s="420"/>
      <c r="GSU102" s="420"/>
      <c r="GSV102" s="420"/>
      <c r="GSW102" s="420"/>
      <c r="GSX102" s="420"/>
      <c r="GSY102" s="420"/>
      <c r="GSZ102" s="420"/>
      <c r="GTA102" s="420"/>
      <c r="GTB102" s="420"/>
      <c r="GTC102" s="420"/>
      <c r="GTD102" s="420"/>
      <c r="GTE102" s="420"/>
      <c r="GTF102" s="420"/>
      <c r="GTG102" s="420"/>
      <c r="GTH102" s="420"/>
      <c r="GTI102" s="420"/>
      <c r="GTJ102" s="420"/>
      <c r="GTK102" s="420"/>
      <c r="GTL102" s="420"/>
      <c r="GTM102" s="420"/>
      <c r="GTN102" s="420"/>
      <c r="GTO102" s="420"/>
      <c r="GTP102" s="420"/>
      <c r="GTQ102" s="420"/>
      <c r="GTR102" s="420"/>
      <c r="GTS102" s="420"/>
      <c r="GTT102" s="420"/>
      <c r="GTU102" s="420"/>
      <c r="GTV102" s="420"/>
      <c r="GTW102" s="420"/>
      <c r="GTX102" s="420"/>
      <c r="GTY102" s="420"/>
      <c r="GTZ102" s="420"/>
      <c r="GUA102" s="420"/>
      <c r="GUB102" s="420"/>
      <c r="GUC102" s="420"/>
      <c r="GUD102" s="420"/>
      <c r="GUE102" s="420"/>
      <c r="GUF102" s="420"/>
      <c r="GUG102" s="420"/>
      <c r="GUH102" s="420"/>
      <c r="GUI102" s="420"/>
      <c r="GUJ102" s="420"/>
      <c r="GUK102" s="420"/>
      <c r="GUL102" s="420"/>
      <c r="GUM102" s="420"/>
      <c r="GUN102" s="420"/>
      <c r="GUO102" s="420"/>
      <c r="GUP102" s="420"/>
      <c r="GUQ102" s="420"/>
      <c r="GUR102" s="420"/>
      <c r="GUS102" s="420"/>
      <c r="GUT102" s="420"/>
      <c r="GUU102" s="420"/>
      <c r="GUV102" s="420"/>
      <c r="GUW102" s="420"/>
      <c r="GUX102" s="420"/>
      <c r="GUY102" s="420"/>
      <c r="GUZ102" s="420"/>
      <c r="GVA102" s="420"/>
      <c r="GVB102" s="420"/>
      <c r="GVC102" s="420"/>
      <c r="GVD102" s="420"/>
      <c r="GVE102" s="420"/>
      <c r="GVF102" s="420"/>
      <c r="GVG102" s="420"/>
      <c r="GVH102" s="420"/>
      <c r="GVI102" s="420"/>
      <c r="GVJ102" s="420"/>
      <c r="GVK102" s="420"/>
      <c r="GVL102" s="420"/>
      <c r="GVM102" s="420"/>
      <c r="GVN102" s="420"/>
      <c r="GVO102" s="420"/>
      <c r="GVP102" s="420"/>
      <c r="GVQ102" s="420"/>
      <c r="GVR102" s="420"/>
      <c r="GVS102" s="420"/>
      <c r="GVT102" s="420"/>
      <c r="GVU102" s="420"/>
      <c r="GVV102" s="420"/>
      <c r="GVW102" s="420"/>
      <c r="GVX102" s="420"/>
      <c r="GVY102" s="420"/>
      <c r="GVZ102" s="420"/>
      <c r="GWA102" s="420"/>
      <c r="GWB102" s="420"/>
      <c r="GWC102" s="420"/>
      <c r="GWD102" s="420"/>
      <c r="GWE102" s="420"/>
      <c r="GWF102" s="420"/>
      <c r="GWG102" s="420"/>
      <c r="GWH102" s="420"/>
      <c r="GWI102" s="420"/>
      <c r="GWJ102" s="420"/>
      <c r="GWK102" s="420"/>
      <c r="GWL102" s="420"/>
      <c r="GWM102" s="420"/>
      <c r="GWN102" s="420"/>
      <c r="GWO102" s="420"/>
      <c r="GWP102" s="420"/>
      <c r="GWQ102" s="420"/>
      <c r="GWR102" s="420"/>
      <c r="GWS102" s="420"/>
      <c r="GWT102" s="420"/>
      <c r="GWU102" s="420"/>
      <c r="GWV102" s="420"/>
      <c r="GWW102" s="420"/>
      <c r="GWX102" s="420"/>
      <c r="GWY102" s="420"/>
      <c r="GWZ102" s="420"/>
      <c r="GXA102" s="420"/>
      <c r="GXB102" s="420"/>
      <c r="GXC102" s="420"/>
      <c r="GXD102" s="420"/>
      <c r="GXE102" s="420"/>
      <c r="GXF102" s="420"/>
      <c r="GXG102" s="420"/>
      <c r="GXH102" s="420"/>
      <c r="GXI102" s="420"/>
      <c r="GXJ102" s="420"/>
      <c r="GXK102" s="420"/>
      <c r="GXL102" s="420"/>
      <c r="GXM102" s="420"/>
      <c r="GXN102" s="420"/>
      <c r="GXO102" s="420"/>
      <c r="GXP102" s="420"/>
      <c r="GXQ102" s="420"/>
      <c r="GXR102" s="420"/>
      <c r="GXS102" s="420"/>
      <c r="GXT102" s="420"/>
      <c r="GXU102" s="420"/>
      <c r="GXV102" s="420"/>
      <c r="GXW102" s="420"/>
      <c r="GXX102" s="420"/>
      <c r="GXY102" s="420"/>
      <c r="GXZ102" s="420"/>
      <c r="GYA102" s="420"/>
      <c r="GYB102" s="420"/>
      <c r="GYC102" s="420"/>
      <c r="GYD102" s="420"/>
      <c r="GYE102" s="420"/>
      <c r="GYF102" s="420"/>
      <c r="GYG102" s="420"/>
      <c r="GYH102" s="420"/>
      <c r="GYI102" s="420"/>
      <c r="GYJ102" s="420"/>
      <c r="GYK102" s="420"/>
      <c r="GYL102" s="420"/>
      <c r="GYM102" s="420"/>
      <c r="GYN102" s="420"/>
      <c r="GYO102" s="420"/>
      <c r="GYP102" s="420"/>
      <c r="GYQ102" s="420"/>
      <c r="GYR102" s="420"/>
      <c r="GYS102" s="420"/>
      <c r="GYT102" s="420"/>
      <c r="GYU102" s="420"/>
      <c r="GYV102" s="420"/>
      <c r="GYW102" s="420"/>
      <c r="GYX102" s="420"/>
      <c r="GYY102" s="420"/>
      <c r="GYZ102" s="420"/>
      <c r="GZA102" s="420"/>
      <c r="GZB102" s="420"/>
      <c r="GZC102" s="420"/>
      <c r="GZD102" s="420"/>
      <c r="GZE102" s="420"/>
      <c r="GZF102" s="420"/>
      <c r="GZG102" s="420"/>
      <c r="GZH102" s="420"/>
      <c r="GZI102" s="420"/>
      <c r="GZJ102" s="420"/>
      <c r="GZK102" s="420"/>
      <c r="GZL102" s="420"/>
      <c r="GZM102" s="420"/>
      <c r="GZN102" s="420"/>
      <c r="GZO102" s="420"/>
      <c r="GZP102" s="420"/>
      <c r="GZQ102" s="420"/>
      <c r="GZR102" s="420"/>
      <c r="GZS102" s="420"/>
      <c r="GZT102" s="420"/>
      <c r="GZU102" s="420"/>
      <c r="GZV102" s="420"/>
      <c r="GZW102" s="420"/>
      <c r="GZX102" s="420"/>
      <c r="GZY102" s="420"/>
      <c r="GZZ102" s="420"/>
      <c r="HAA102" s="420"/>
      <c r="HAB102" s="420"/>
      <c r="HAC102" s="420"/>
      <c r="HAD102" s="420"/>
      <c r="HAE102" s="420"/>
      <c r="HAF102" s="420"/>
      <c r="HAG102" s="420"/>
      <c r="HAH102" s="420"/>
      <c r="HAI102" s="420"/>
      <c r="HAJ102" s="420"/>
      <c r="HAK102" s="420"/>
      <c r="HAL102" s="420"/>
      <c r="HAM102" s="420"/>
      <c r="HAN102" s="420"/>
      <c r="HAO102" s="420"/>
      <c r="HAP102" s="420"/>
      <c r="HAQ102" s="420"/>
      <c r="HAR102" s="420"/>
      <c r="HAS102" s="420"/>
      <c r="HAT102" s="420"/>
      <c r="HAU102" s="420"/>
      <c r="HAV102" s="420"/>
      <c r="HAW102" s="420"/>
      <c r="HAX102" s="420"/>
      <c r="HAY102" s="420"/>
      <c r="HAZ102" s="420"/>
      <c r="HBA102" s="420"/>
      <c r="HBB102" s="420"/>
      <c r="HBC102" s="420"/>
      <c r="HBD102" s="420"/>
      <c r="HBE102" s="420"/>
      <c r="HBF102" s="420"/>
      <c r="HBG102" s="420"/>
      <c r="HBH102" s="420"/>
      <c r="HBI102" s="420"/>
      <c r="HBJ102" s="420"/>
      <c r="HBK102" s="420"/>
      <c r="HBL102" s="420"/>
      <c r="HBM102" s="420"/>
      <c r="HBN102" s="420"/>
      <c r="HBO102" s="420"/>
      <c r="HBP102" s="420"/>
      <c r="HBQ102" s="420"/>
      <c r="HBR102" s="420"/>
      <c r="HBS102" s="420"/>
      <c r="HBT102" s="420"/>
      <c r="HBU102" s="420"/>
      <c r="HBV102" s="420"/>
      <c r="HBW102" s="420"/>
      <c r="HBX102" s="420"/>
      <c r="HBY102" s="420"/>
      <c r="HBZ102" s="420"/>
      <c r="HCA102" s="420"/>
      <c r="HCB102" s="420"/>
      <c r="HCC102" s="420"/>
      <c r="HCD102" s="420"/>
      <c r="HCE102" s="420"/>
      <c r="HCF102" s="420"/>
      <c r="HCG102" s="420"/>
      <c r="HCH102" s="420"/>
      <c r="HCI102" s="420"/>
      <c r="HCJ102" s="420"/>
      <c r="HCK102" s="420"/>
      <c r="HCL102" s="420"/>
      <c r="HCM102" s="420"/>
      <c r="HCN102" s="420"/>
      <c r="HCO102" s="420"/>
      <c r="HCP102" s="420"/>
      <c r="HCQ102" s="420"/>
      <c r="HCR102" s="420"/>
      <c r="HCS102" s="420"/>
      <c r="HCT102" s="420"/>
      <c r="HCU102" s="420"/>
      <c r="HCV102" s="420"/>
      <c r="HCW102" s="420"/>
      <c r="HCX102" s="420"/>
      <c r="HCY102" s="420"/>
      <c r="HCZ102" s="420"/>
      <c r="HDA102" s="420"/>
      <c r="HDB102" s="420"/>
      <c r="HDC102" s="420"/>
      <c r="HDD102" s="420"/>
      <c r="HDE102" s="420"/>
      <c r="HDF102" s="420"/>
      <c r="HDG102" s="420"/>
      <c r="HDH102" s="420"/>
      <c r="HDI102" s="420"/>
      <c r="HDJ102" s="420"/>
      <c r="HDK102" s="420"/>
      <c r="HDL102" s="420"/>
      <c r="HDM102" s="420"/>
      <c r="HDN102" s="420"/>
      <c r="HDO102" s="420"/>
      <c r="HDP102" s="420"/>
      <c r="HDQ102" s="420"/>
      <c r="HDR102" s="420"/>
      <c r="HDS102" s="420"/>
      <c r="HDT102" s="420"/>
      <c r="HDU102" s="420"/>
      <c r="HDV102" s="420"/>
      <c r="HDW102" s="420"/>
      <c r="HDX102" s="420"/>
      <c r="HDY102" s="420"/>
      <c r="HDZ102" s="420"/>
      <c r="HEA102" s="420"/>
      <c r="HEB102" s="420"/>
      <c r="HEC102" s="420"/>
      <c r="HED102" s="420"/>
      <c r="HEE102" s="420"/>
      <c r="HEF102" s="420"/>
      <c r="HEG102" s="420"/>
      <c r="HEH102" s="420"/>
      <c r="HEI102" s="420"/>
      <c r="HEJ102" s="420"/>
      <c r="HEK102" s="420"/>
      <c r="HEL102" s="420"/>
      <c r="HEM102" s="420"/>
      <c r="HEN102" s="420"/>
      <c r="HEO102" s="420"/>
      <c r="HEP102" s="420"/>
      <c r="HEQ102" s="420"/>
      <c r="HER102" s="420"/>
      <c r="HES102" s="420"/>
      <c r="HET102" s="420"/>
      <c r="HEU102" s="420"/>
      <c r="HEV102" s="420"/>
      <c r="HEW102" s="420"/>
      <c r="HEX102" s="420"/>
      <c r="HEY102" s="420"/>
      <c r="HEZ102" s="420"/>
      <c r="HFA102" s="420"/>
      <c r="HFB102" s="420"/>
      <c r="HFC102" s="420"/>
      <c r="HFD102" s="420"/>
      <c r="HFE102" s="420"/>
      <c r="HFF102" s="420"/>
      <c r="HFG102" s="420"/>
      <c r="HFH102" s="420"/>
      <c r="HFI102" s="420"/>
      <c r="HFJ102" s="420"/>
      <c r="HFK102" s="420"/>
      <c r="HFL102" s="420"/>
      <c r="HFM102" s="420"/>
      <c r="HFN102" s="420"/>
      <c r="HFO102" s="420"/>
      <c r="HFP102" s="420"/>
      <c r="HFQ102" s="420"/>
      <c r="HFR102" s="420"/>
      <c r="HFS102" s="420"/>
      <c r="HFT102" s="420"/>
      <c r="HFU102" s="420"/>
      <c r="HFV102" s="420"/>
      <c r="HFW102" s="420"/>
      <c r="HFX102" s="420"/>
      <c r="HFY102" s="420"/>
      <c r="HFZ102" s="420"/>
      <c r="HGA102" s="420"/>
      <c r="HGB102" s="420"/>
      <c r="HGC102" s="420"/>
      <c r="HGD102" s="420"/>
      <c r="HGE102" s="420"/>
      <c r="HGF102" s="420"/>
      <c r="HGG102" s="420"/>
      <c r="HGH102" s="420"/>
      <c r="HGI102" s="420"/>
      <c r="HGJ102" s="420"/>
      <c r="HGK102" s="420"/>
      <c r="HGL102" s="420"/>
      <c r="HGM102" s="420"/>
      <c r="HGN102" s="420"/>
      <c r="HGO102" s="420"/>
      <c r="HGP102" s="420"/>
      <c r="HGQ102" s="420"/>
      <c r="HGR102" s="420"/>
      <c r="HGS102" s="420"/>
      <c r="HGT102" s="420"/>
      <c r="HGU102" s="420"/>
      <c r="HGV102" s="420"/>
      <c r="HGW102" s="420"/>
      <c r="HGX102" s="420"/>
      <c r="HGY102" s="420"/>
      <c r="HGZ102" s="420"/>
      <c r="HHA102" s="420"/>
      <c r="HHB102" s="420"/>
      <c r="HHC102" s="420"/>
      <c r="HHD102" s="420"/>
      <c r="HHE102" s="420"/>
      <c r="HHF102" s="420"/>
      <c r="HHG102" s="420"/>
      <c r="HHH102" s="420"/>
      <c r="HHI102" s="420"/>
      <c r="HHJ102" s="420"/>
      <c r="HHK102" s="420"/>
      <c r="HHL102" s="420"/>
      <c r="HHM102" s="420"/>
      <c r="HHN102" s="420"/>
      <c r="HHO102" s="420"/>
      <c r="HHP102" s="420"/>
      <c r="HHQ102" s="420"/>
      <c r="HHR102" s="420"/>
      <c r="HHS102" s="420"/>
      <c r="HHT102" s="420"/>
      <c r="HHU102" s="420"/>
      <c r="HHV102" s="420"/>
      <c r="HHW102" s="420"/>
      <c r="HHX102" s="420"/>
      <c r="HHY102" s="420"/>
      <c r="HHZ102" s="420"/>
      <c r="HIA102" s="420"/>
      <c r="HIB102" s="420"/>
      <c r="HIC102" s="420"/>
      <c r="HID102" s="420"/>
      <c r="HIE102" s="420"/>
      <c r="HIF102" s="420"/>
      <c r="HIG102" s="420"/>
      <c r="HIH102" s="420"/>
      <c r="HII102" s="420"/>
      <c r="HIJ102" s="420"/>
      <c r="HIK102" s="420"/>
      <c r="HIL102" s="420"/>
      <c r="HIM102" s="420"/>
      <c r="HIN102" s="420"/>
      <c r="HIO102" s="420"/>
      <c r="HIP102" s="420"/>
      <c r="HIQ102" s="420"/>
      <c r="HIR102" s="420"/>
      <c r="HIS102" s="420"/>
      <c r="HIT102" s="420"/>
      <c r="HIU102" s="420"/>
      <c r="HIV102" s="420"/>
      <c r="HIW102" s="420"/>
      <c r="HIX102" s="420"/>
      <c r="HIY102" s="420"/>
      <c r="HIZ102" s="420"/>
      <c r="HJA102" s="420"/>
      <c r="HJB102" s="420"/>
      <c r="HJC102" s="420"/>
      <c r="HJD102" s="420"/>
      <c r="HJE102" s="420"/>
      <c r="HJF102" s="420"/>
      <c r="HJG102" s="420"/>
      <c r="HJH102" s="420"/>
      <c r="HJI102" s="420"/>
      <c r="HJJ102" s="420"/>
      <c r="HJK102" s="420"/>
      <c r="HJL102" s="420"/>
      <c r="HJM102" s="420"/>
      <c r="HJN102" s="420"/>
      <c r="HJO102" s="420"/>
      <c r="HJP102" s="420"/>
      <c r="HJQ102" s="420"/>
      <c r="HJR102" s="420"/>
      <c r="HJS102" s="420"/>
      <c r="HJT102" s="420"/>
      <c r="HJU102" s="420"/>
      <c r="HJV102" s="420"/>
      <c r="HJW102" s="420"/>
      <c r="HJX102" s="420"/>
      <c r="HJY102" s="420"/>
      <c r="HJZ102" s="420"/>
      <c r="HKA102" s="420"/>
      <c r="HKB102" s="420"/>
      <c r="HKC102" s="420"/>
      <c r="HKD102" s="420"/>
      <c r="HKE102" s="420"/>
      <c r="HKF102" s="420"/>
      <c r="HKG102" s="420"/>
      <c r="HKH102" s="420"/>
      <c r="HKI102" s="420"/>
      <c r="HKJ102" s="420"/>
      <c r="HKK102" s="420"/>
      <c r="HKL102" s="420"/>
      <c r="HKM102" s="420"/>
      <c r="HKN102" s="420"/>
      <c r="HKO102" s="420"/>
      <c r="HKP102" s="420"/>
      <c r="HKQ102" s="420"/>
      <c r="HKR102" s="420"/>
      <c r="HKS102" s="420"/>
      <c r="HKT102" s="420"/>
      <c r="HKU102" s="420"/>
      <c r="HKV102" s="420"/>
      <c r="HKW102" s="420"/>
      <c r="HKX102" s="420"/>
      <c r="HKY102" s="420"/>
      <c r="HKZ102" s="420"/>
      <c r="HLA102" s="420"/>
      <c r="HLB102" s="420"/>
      <c r="HLC102" s="420"/>
      <c r="HLD102" s="420"/>
      <c r="HLE102" s="420"/>
      <c r="HLF102" s="420"/>
      <c r="HLG102" s="420"/>
      <c r="HLH102" s="420"/>
      <c r="HLI102" s="420"/>
      <c r="HLJ102" s="420"/>
      <c r="HLK102" s="420"/>
      <c r="HLL102" s="420"/>
      <c r="HLM102" s="420"/>
      <c r="HLN102" s="420"/>
      <c r="HLO102" s="420"/>
      <c r="HLP102" s="420"/>
      <c r="HLQ102" s="420"/>
      <c r="HLR102" s="420"/>
      <c r="HLS102" s="420"/>
      <c r="HLT102" s="420"/>
      <c r="HLU102" s="420"/>
      <c r="HLV102" s="420"/>
      <c r="HLW102" s="420"/>
      <c r="HLX102" s="420"/>
      <c r="HLY102" s="420"/>
      <c r="HLZ102" s="420"/>
      <c r="HMA102" s="420"/>
      <c r="HMB102" s="420"/>
      <c r="HMC102" s="420"/>
      <c r="HMD102" s="420"/>
      <c r="HME102" s="420"/>
      <c r="HMF102" s="420"/>
      <c r="HMG102" s="420"/>
      <c r="HMH102" s="420"/>
      <c r="HMI102" s="420"/>
      <c r="HMJ102" s="420"/>
      <c r="HMK102" s="420"/>
      <c r="HML102" s="420"/>
      <c r="HMM102" s="420"/>
      <c r="HMN102" s="420"/>
      <c r="HMO102" s="420"/>
      <c r="HMP102" s="420"/>
      <c r="HMQ102" s="420"/>
      <c r="HMR102" s="420"/>
      <c r="HMS102" s="420"/>
      <c r="HMT102" s="420"/>
      <c r="HMU102" s="420"/>
      <c r="HMV102" s="420"/>
      <c r="HMW102" s="420"/>
      <c r="HMX102" s="420"/>
      <c r="HMY102" s="420"/>
      <c r="HMZ102" s="420"/>
      <c r="HNA102" s="420"/>
      <c r="HNB102" s="420"/>
      <c r="HNC102" s="420"/>
      <c r="HND102" s="420"/>
      <c r="HNE102" s="420"/>
      <c r="HNF102" s="420"/>
      <c r="HNG102" s="420"/>
      <c r="HNH102" s="420"/>
      <c r="HNI102" s="420"/>
      <c r="HNJ102" s="420"/>
      <c r="HNK102" s="420"/>
      <c r="HNL102" s="420"/>
      <c r="HNM102" s="420"/>
      <c r="HNN102" s="420"/>
      <c r="HNO102" s="420"/>
      <c r="HNP102" s="420"/>
      <c r="HNQ102" s="420"/>
      <c r="HNR102" s="420"/>
      <c r="HNS102" s="420"/>
      <c r="HNT102" s="420"/>
      <c r="HNU102" s="420"/>
      <c r="HNV102" s="420"/>
      <c r="HNW102" s="420"/>
      <c r="HNX102" s="420"/>
      <c r="HNY102" s="420"/>
      <c r="HNZ102" s="420"/>
      <c r="HOA102" s="420"/>
      <c r="HOB102" s="420"/>
      <c r="HOC102" s="420"/>
      <c r="HOD102" s="420"/>
      <c r="HOE102" s="420"/>
      <c r="HOF102" s="420"/>
      <c r="HOG102" s="420"/>
      <c r="HOH102" s="420"/>
      <c r="HOI102" s="420"/>
      <c r="HOJ102" s="420"/>
      <c r="HOK102" s="420"/>
      <c r="HOL102" s="420"/>
      <c r="HOM102" s="420"/>
      <c r="HON102" s="420"/>
      <c r="HOO102" s="420"/>
      <c r="HOP102" s="420"/>
      <c r="HOQ102" s="420"/>
      <c r="HOR102" s="420"/>
      <c r="HOS102" s="420"/>
      <c r="HOT102" s="420"/>
      <c r="HOU102" s="420"/>
      <c r="HOV102" s="420"/>
      <c r="HOW102" s="420"/>
      <c r="HOX102" s="420"/>
      <c r="HOY102" s="420"/>
      <c r="HOZ102" s="420"/>
      <c r="HPA102" s="420"/>
      <c r="HPB102" s="420"/>
      <c r="HPC102" s="420"/>
      <c r="HPD102" s="420"/>
      <c r="HPE102" s="420"/>
      <c r="HPF102" s="420"/>
      <c r="HPG102" s="420"/>
      <c r="HPH102" s="420"/>
      <c r="HPI102" s="420"/>
      <c r="HPJ102" s="420"/>
      <c r="HPK102" s="420"/>
      <c r="HPL102" s="420"/>
      <c r="HPM102" s="420"/>
      <c r="HPN102" s="420"/>
      <c r="HPO102" s="420"/>
      <c r="HPP102" s="420"/>
      <c r="HPQ102" s="420"/>
      <c r="HPR102" s="420"/>
      <c r="HPS102" s="420"/>
      <c r="HPT102" s="420"/>
      <c r="HPU102" s="420"/>
      <c r="HPV102" s="420"/>
      <c r="HPW102" s="420"/>
      <c r="HPX102" s="420"/>
      <c r="HPY102" s="420"/>
      <c r="HPZ102" s="420"/>
      <c r="HQA102" s="420"/>
      <c r="HQB102" s="420"/>
      <c r="HQC102" s="420"/>
      <c r="HQD102" s="420"/>
      <c r="HQE102" s="420"/>
      <c r="HQF102" s="420"/>
      <c r="HQG102" s="420"/>
      <c r="HQH102" s="420"/>
      <c r="HQI102" s="420"/>
      <c r="HQJ102" s="420"/>
      <c r="HQK102" s="420"/>
      <c r="HQL102" s="420"/>
      <c r="HQM102" s="420"/>
      <c r="HQN102" s="420"/>
      <c r="HQO102" s="420"/>
      <c r="HQP102" s="420"/>
      <c r="HQQ102" s="420"/>
      <c r="HQR102" s="420"/>
      <c r="HQS102" s="420"/>
      <c r="HQT102" s="420"/>
      <c r="HQU102" s="420"/>
      <c r="HQV102" s="420"/>
      <c r="HQW102" s="420"/>
      <c r="HQX102" s="420"/>
      <c r="HQY102" s="420"/>
      <c r="HQZ102" s="420"/>
      <c r="HRA102" s="420"/>
      <c r="HRB102" s="420"/>
      <c r="HRC102" s="420"/>
      <c r="HRD102" s="420"/>
      <c r="HRE102" s="420"/>
      <c r="HRF102" s="420"/>
      <c r="HRG102" s="420"/>
      <c r="HRH102" s="420"/>
      <c r="HRI102" s="420"/>
      <c r="HRJ102" s="420"/>
      <c r="HRK102" s="420"/>
      <c r="HRL102" s="420"/>
      <c r="HRM102" s="420"/>
      <c r="HRN102" s="420"/>
      <c r="HRO102" s="420"/>
      <c r="HRP102" s="420"/>
      <c r="HRQ102" s="420"/>
      <c r="HRR102" s="420"/>
      <c r="HRS102" s="420"/>
      <c r="HRT102" s="420"/>
      <c r="HRU102" s="420"/>
      <c r="HRV102" s="420"/>
      <c r="HRW102" s="420"/>
      <c r="HRX102" s="420"/>
      <c r="HRY102" s="420"/>
      <c r="HRZ102" s="420"/>
      <c r="HSA102" s="420"/>
      <c r="HSB102" s="420"/>
      <c r="HSC102" s="420"/>
      <c r="HSD102" s="420"/>
      <c r="HSE102" s="420"/>
      <c r="HSF102" s="420"/>
      <c r="HSG102" s="420"/>
      <c r="HSH102" s="420"/>
      <c r="HSI102" s="420"/>
      <c r="HSJ102" s="420"/>
      <c r="HSK102" s="420"/>
      <c r="HSL102" s="420"/>
      <c r="HSM102" s="420"/>
      <c r="HSN102" s="420"/>
      <c r="HSO102" s="420"/>
      <c r="HSP102" s="420"/>
      <c r="HSQ102" s="420"/>
      <c r="HSR102" s="420"/>
      <c r="HSS102" s="420"/>
      <c r="HST102" s="420"/>
      <c r="HSU102" s="420"/>
      <c r="HSV102" s="420"/>
      <c r="HSW102" s="420"/>
      <c r="HSX102" s="420"/>
      <c r="HSY102" s="420"/>
      <c r="HSZ102" s="420"/>
      <c r="HTA102" s="420"/>
      <c r="HTB102" s="420"/>
      <c r="HTC102" s="420"/>
      <c r="HTD102" s="420"/>
      <c r="HTE102" s="420"/>
      <c r="HTF102" s="420"/>
      <c r="HTG102" s="420"/>
      <c r="HTH102" s="420"/>
      <c r="HTI102" s="420"/>
      <c r="HTJ102" s="420"/>
      <c r="HTK102" s="420"/>
      <c r="HTL102" s="420"/>
      <c r="HTM102" s="420"/>
      <c r="HTN102" s="420"/>
      <c r="HTO102" s="420"/>
      <c r="HTP102" s="420"/>
      <c r="HTQ102" s="420"/>
      <c r="HTR102" s="420"/>
      <c r="HTS102" s="420"/>
      <c r="HTT102" s="420"/>
      <c r="HTU102" s="420"/>
      <c r="HTV102" s="420"/>
      <c r="HTW102" s="420"/>
      <c r="HTX102" s="420"/>
      <c r="HTY102" s="420"/>
      <c r="HTZ102" s="420"/>
      <c r="HUA102" s="420"/>
      <c r="HUB102" s="420"/>
      <c r="HUC102" s="420"/>
      <c r="HUD102" s="420"/>
      <c r="HUE102" s="420"/>
      <c r="HUF102" s="420"/>
      <c r="HUG102" s="420"/>
      <c r="HUH102" s="420"/>
      <c r="HUI102" s="420"/>
      <c r="HUJ102" s="420"/>
      <c r="HUK102" s="420"/>
      <c r="HUL102" s="420"/>
      <c r="HUM102" s="420"/>
      <c r="HUN102" s="420"/>
      <c r="HUO102" s="420"/>
      <c r="HUP102" s="420"/>
      <c r="HUQ102" s="420"/>
      <c r="HUR102" s="420"/>
      <c r="HUS102" s="420"/>
      <c r="HUT102" s="420"/>
      <c r="HUU102" s="420"/>
      <c r="HUV102" s="420"/>
      <c r="HUW102" s="420"/>
      <c r="HUX102" s="420"/>
      <c r="HUY102" s="420"/>
      <c r="HUZ102" s="420"/>
      <c r="HVA102" s="420"/>
      <c r="HVB102" s="420"/>
      <c r="HVC102" s="420"/>
      <c r="HVD102" s="420"/>
      <c r="HVE102" s="420"/>
      <c r="HVF102" s="420"/>
      <c r="HVG102" s="420"/>
      <c r="HVH102" s="420"/>
      <c r="HVI102" s="420"/>
      <c r="HVJ102" s="420"/>
      <c r="HVK102" s="420"/>
      <c r="HVL102" s="420"/>
      <c r="HVM102" s="420"/>
      <c r="HVN102" s="420"/>
      <c r="HVO102" s="420"/>
      <c r="HVP102" s="420"/>
      <c r="HVQ102" s="420"/>
      <c r="HVR102" s="420"/>
      <c r="HVS102" s="420"/>
      <c r="HVT102" s="420"/>
      <c r="HVU102" s="420"/>
      <c r="HVV102" s="420"/>
      <c r="HVW102" s="420"/>
      <c r="HVX102" s="420"/>
      <c r="HVY102" s="420"/>
      <c r="HVZ102" s="420"/>
      <c r="HWA102" s="420"/>
      <c r="HWB102" s="420"/>
      <c r="HWC102" s="420"/>
      <c r="HWD102" s="420"/>
      <c r="HWE102" s="420"/>
      <c r="HWF102" s="420"/>
      <c r="HWG102" s="420"/>
      <c r="HWH102" s="420"/>
      <c r="HWI102" s="420"/>
      <c r="HWJ102" s="420"/>
      <c r="HWK102" s="420"/>
      <c r="HWL102" s="420"/>
      <c r="HWM102" s="420"/>
      <c r="HWN102" s="420"/>
      <c r="HWO102" s="420"/>
      <c r="HWP102" s="420"/>
      <c r="HWQ102" s="420"/>
      <c r="HWR102" s="420"/>
      <c r="HWS102" s="420"/>
      <c r="HWT102" s="420"/>
      <c r="HWU102" s="420"/>
      <c r="HWV102" s="420"/>
      <c r="HWW102" s="420"/>
      <c r="HWX102" s="420"/>
      <c r="HWY102" s="420"/>
      <c r="HWZ102" s="420"/>
      <c r="HXA102" s="420"/>
      <c r="HXB102" s="420"/>
      <c r="HXC102" s="420"/>
      <c r="HXD102" s="420"/>
      <c r="HXE102" s="420"/>
      <c r="HXF102" s="420"/>
      <c r="HXG102" s="420"/>
      <c r="HXH102" s="420"/>
      <c r="HXI102" s="420"/>
      <c r="HXJ102" s="420"/>
      <c r="HXK102" s="420"/>
      <c r="HXL102" s="420"/>
      <c r="HXM102" s="420"/>
      <c r="HXN102" s="420"/>
      <c r="HXO102" s="420"/>
      <c r="HXP102" s="420"/>
      <c r="HXQ102" s="420"/>
      <c r="HXR102" s="420"/>
      <c r="HXS102" s="420"/>
      <c r="HXT102" s="420"/>
      <c r="HXU102" s="420"/>
      <c r="HXV102" s="420"/>
      <c r="HXW102" s="420"/>
      <c r="HXX102" s="420"/>
      <c r="HXY102" s="420"/>
      <c r="HXZ102" s="420"/>
      <c r="HYA102" s="420"/>
      <c r="HYB102" s="420"/>
      <c r="HYC102" s="420"/>
      <c r="HYD102" s="420"/>
      <c r="HYE102" s="420"/>
      <c r="HYF102" s="420"/>
      <c r="HYG102" s="420"/>
      <c r="HYH102" s="420"/>
      <c r="HYI102" s="420"/>
      <c r="HYJ102" s="420"/>
      <c r="HYK102" s="420"/>
      <c r="HYL102" s="420"/>
      <c r="HYM102" s="420"/>
      <c r="HYN102" s="420"/>
      <c r="HYO102" s="420"/>
      <c r="HYP102" s="420"/>
      <c r="HYQ102" s="420"/>
      <c r="HYR102" s="420"/>
      <c r="HYS102" s="420"/>
      <c r="HYT102" s="420"/>
      <c r="HYU102" s="420"/>
      <c r="HYV102" s="420"/>
      <c r="HYW102" s="420"/>
      <c r="HYX102" s="420"/>
      <c r="HYY102" s="420"/>
      <c r="HYZ102" s="420"/>
      <c r="HZA102" s="420"/>
      <c r="HZB102" s="420"/>
      <c r="HZC102" s="420"/>
      <c r="HZD102" s="420"/>
      <c r="HZE102" s="420"/>
      <c r="HZF102" s="420"/>
      <c r="HZG102" s="420"/>
      <c r="HZH102" s="420"/>
      <c r="HZI102" s="420"/>
      <c r="HZJ102" s="420"/>
      <c r="HZK102" s="420"/>
      <c r="HZL102" s="420"/>
      <c r="HZM102" s="420"/>
      <c r="HZN102" s="420"/>
      <c r="HZO102" s="420"/>
      <c r="HZP102" s="420"/>
      <c r="HZQ102" s="420"/>
      <c r="HZR102" s="420"/>
      <c r="HZS102" s="420"/>
      <c r="HZT102" s="420"/>
      <c r="HZU102" s="420"/>
      <c r="HZV102" s="420"/>
      <c r="HZW102" s="420"/>
      <c r="HZX102" s="420"/>
      <c r="HZY102" s="420"/>
      <c r="HZZ102" s="420"/>
      <c r="IAA102" s="420"/>
      <c r="IAB102" s="420"/>
      <c r="IAC102" s="420"/>
      <c r="IAD102" s="420"/>
      <c r="IAE102" s="420"/>
      <c r="IAF102" s="420"/>
      <c r="IAG102" s="420"/>
      <c r="IAH102" s="420"/>
      <c r="IAI102" s="420"/>
      <c r="IAJ102" s="420"/>
      <c r="IAK102" s="420"/>
      <c r="IAL102" s="420"/>
      <c r="IAM102" s="420"/>
      <c r="IAN102" s="420"/>
      <c r="IAO102" s="420"/>
      <c r="IAP102" s="420"/>
      <c r="IAQ102" s="420"/>
      <c r="IAR102" s="420"/>
      <c r="IAS102" s="420"/>
      <c r="IAT102" s="420"/>
      <c r="IAU102" s="420"/>
      <c r="IAV102" s="420"/>
      <c r="IAW102" s="420"/>
      <c r="IAX102" s="420"/>
      <c r="IAY102" s="420"/>
      <c r="IAZ102" s="420"/>
      <c r="IBA102" s="420"/>
      <c r="IBB102" s="420"/>
      <c r="IBC102" s="420"/>
      <c r="IBD102" s="420"/>
      <c r="IBE102" s="420"/>
      <c r="IBF102" s="420"/>
      <c r="IBG102" s="420"/>
      <c r="IBH102" s="420"/>
      <c r="IBI102" s="420"/>
      <c r="IBJ102" s="420"/>
      <c r="IBK102" s="420"/>
      <c r="IBL102" s="420"/>
      <c r="IBM102" s="420"/>
      <c r="IBN102" s="420"/>
      <c r="IBO102" s="420"/>
      <c r="IBP102" s="420"/>
      <c r="IBQ102" s="420"/>
      <c r="IBR102" s="420"/>
      <c r="IBS102" s="420"/>
      <c r="IBT102" s="420"/>
      <c r="IBU102" s="420"/>
      <c r="IBV102" s="420"/>
      <c r="IBW102" s="420"/>
      <c r="IBX102" s="420"/>
      <c r="IBY102" s="420"/>
      <c r="IBZ102" s="420"/>
      <c r="ICA102" s="420"/>
      <c r="ICB102" s="420"/>
      <c r="ICC102" s="420"/>
      <c r="ICD102" s="420"/>
      <c r="ICE102" s="420"/>
      <c r="ICF102" s="420"/>
      <c r="ICG102" s="420"/>
      <c r="ICH102" s="420"/>
      <c r="ICI102" s="420"/>
      <c r="ICJ102" s="420"/>
      <c r="ICK102" s="420"/>
      <c r="ICL102" s="420"/>
      <c r="ICM102" s="420"/>
      <c r="ICN102" s="420"/>
      <c r="ICO102" s="420"/>
      <c r="ICP102" s="420"/>
      <c r="ICQ102" s="420"/>
      <c r="ICR102" s="420"/>
      <c r="ICS102" s="420"/>
      <c r="ICT102" s="420"/>
      <c r="ICU102" s="420"/>
      <c r="ICV102" s="420"/>
      <c r="ICW102" s="420"/>
      <c r="ICX102" s="420"/>
      <c r="ICY102" s="420"/>
      <c r="ICZ102" s="420"/>
      <c r="IDA102" s="420"/>
      <c r="IDB102" s="420"/>
      <c r="IDC102" s="420"/>
      <c r="IDD102" s="420"/>
      <c r="IDE102" s="420"/>
      <c r="IDF102" s="420"/>
      <c r="IDG102" s="420"/>
      <c r="IDH102" s="420"/>
      <c r="IDI102" s="420"/>
      <c r="IDJ102" s="420"/>
      <c r="IDK102" s="420"/>
      <c r="IDL102" s="420"/>
      <c r="IDM102" s="420"/>
      <c r="IDN102" s="420"/>
      <c r="IDO102" s="420"/>
      <c r="IDP102" s="420"/>
      <c r="IDQ102" s="420"/>
      <c r="IDR102" s="420"/>
      <c r="IDS102" s="420"/>
      <c r="IDT102" s="420"/>
      <c r="IDU102" s="420"/>
      <c r="IDV102" s="420"/>
      <c r="IDW102" s="420"/>
      <c r="IDX102" s="420"/>
      <c r="IDY102" s="420"/>
      <c r="IDZ102" s="420"/>
      <c r="IEA102" s="420"/>
      <c r="IEB102" s="420"/>
      <c r="IEC102" s="420"/>
      <c r="IED102" s="420"/>
      <c r="IEE102" s="420"/>
      <c r="IEF102" s="420"/>
      <c r="IEG102" s="420"/>
      <c r="IEH102" s="420"/>
      <c r="IEI102" s="420"/>
      <c r="IEJ102" s="420"/>
      <c r="IEK102" s="420"/>
      <c r="IEL102" s="420"/>
      <c r="IEM102" s="420"/>
      <c r="IEN102" s="420"/>
      <c r="IEO102" s="420"/>
      <c r="IEP102" s="420"/>
      <c r="IEQ102" s="420"/>
      <c r="IER102" s="420"/>
      <c r="IES102" s="420"/>
      <c r="IET102" s="420"/>
      <c r="IEU102" s="420"/>
      <c r="IEV102" s="420"/>
      <c r="IEW102" s="420"/>
      <c r="IEX102" s="420"/>
      <c r="IEY102" s="420"/>
      <c r="IEZ102" s="420"/>
      <c r="IFA102" s="420"/>
      <c r="IFB102" s="420"/>
      <c r="IFC102" s="420"/>
      <c r="IFD102" s="420"/>
      <c r="IFE102" s="420"/>
      <c r="IFF102" s="420"/>
      <c r="IFG102" s="420"/>
      <c r="IFH102" s="420"/>
      <c r="IFI102" s="420"/>
      <c r="IFJ102" s="420"/>
      <c r="IFK102" s="420"/>
      <c r="IFL102" s="420"/>
      <c r="IFM102" s="420"/>
      <c r="IFN102" s="420"/>
      <c r="IFO102" s="420"/>
      <c r="IFP102" s="420"/>
      <c r="IFQ102" s="420"/>
      <c r="IFR102" s="420"/>
      <c r="IFS102" s="420"/>
      <c r="IFT102" s="420"/>
      <c r="IFU102" s="420"/>
      <c r="IFV102" s="420"/>
      <c r="IFW102" s="420"/>
      <c r="IFX102" s="420"/>
      <c r="IFY102" s="420"/>
      <c r="IFZ102" s="420"/>
      <c r="IGA102" s="420"/>
      <c r="IGB102" s="420"/>
      <c r="IGC102" s="420"/>
      <c r="IGD102" s="420"/>
      <c r="IGE102" s="420"/>
      <c r="IGF102" s="420"/>
      <c r="IGG102" s="420"/>
      <c r="IGH102" s="420"/>
      <c r="IGI102" s="420"/>
      <c r="IGJ102" s="420"/>
      <c r="IGK102" s="420"/>
      <c r="IGL102" s="420"/>
      <c r="IGM102" s="420"/>
      <c r="IGN102" s="420"/>
      <c r="IGO102" s="420"/>
      <c r="IGP102" s="420"/>
      <c r="IGQ102" s="420"/>
      <c r="IGR102" s="420"/>
      <c r="IGS102" s="420"/>
      <c r="IGT102" s="420"/>
      <c r="IGU102" s="420"/>
      <c r="IGV102" s="420"/>
      <c r="IGW102" s="420"/>
      <c r="IGX102" s="420"/>
      <c r="IGY102" s="420"/>
      <c r="IGZ102" s="420"/>
      <c r="IHA102" s="420"/>
      <c r="IHB102" s="420"/>
      <c r="IHC102" s="420"/>
      <c r="IHD102" s="420"/>
      <c r="IHE102" s="420"/>
      <c r="IHF102" s="420"/>
      <c r="IHG102" s="420"/>
      <c r="IHH102" s="420"/>
      <c r="IHI102" s="420"/>
      <c r="IHJ102" s="420"/>
      <c r="IHK102" s="420"/>
      <c r="IHL102" s="420"/>
      <c r="IHM102" s="420"/>
      <c r="IHN102" s="420"/>
      <c r="IHO102" s="420"/>
      <c r="IHP102" s="420"/>
      <c r="IHQ102" s="420"/>
      <c r="IHR102" s="420"/>
      <c r="IHS102" s="420"/>
      <c r="IHT102" s="420"/>
      <c r="IHU102" s="420"/>
      <c r="IHV102" s="420"/>
      <c r="IHW102" s="420"/>
      <c r="IHX102" s="420"/>
      <c r="IHY102" s="420"/>
      <c r="IHZ102" s="420"/>
      <c r="IIA102" s="420"/>
      <c r="IIB102" s="420"/>
      <c r="IIC102" s="420"/>
      <c r="IID102" s="420"/>
      <c r="IIE102" s="420"/>
      <c r="IIF102" s="420"/>
      <c r="IIG102" s="420"/>
      <c r="IIH102" s="420"/>
      <c r="III102" s="420"/>
      <c r="IIJ102" s="420"/>
      <c r="IIK102" s="420"/>
      <c r="IIL102" s="420"/>
      <c r="IIM102" s="420"/>
      <c r="IIN102" s="420"/>
      <c r="IIO102" s="420"/>
      <c r="IIP102" s="420"/>
      <c r="IIQ102" s="420"/>
      <c r="IIR102" s="420"/>
      <c r="IIS102" s="420"/>
      <c r="IIT102" s="420"/>
      <c r="IIU102" s="420"/>
      <c r="IIV102" s="420"/>
      <c r="IIW102" s="420"/>
      <c r="IIX102" s="420"/>
      <c r="IIY102" s="420"/>
      <c r="IIZ102" s="420"/>
      <c r="IJA102" s="420"/>
      <c r="IJB102" s="420"/>
      <c r="IJC102" s="420"/>
      <c r="IJD102" s="420"/>
      <c r="IJE102" s="420"/>
      <c r="IJF102" s="420"/>
      <c r="IJG102" s="420"/>
      <c r="IJH102" s="420"/>
      <c r="IJI102" s="420"/>
      <c r="IJJ102" s="420"/>
      <c r="IJK102" s="420"/>
      <c r="IJL102" s="420"/>
      <c r="IJM102" s="420"/>
      <c r="IJN102" s="420"/>
      <c r="IJO102" s="420"/>
      <c r="IJP102" s="420"/>
      <c r="IJQ102" s="420"/>
      <c r="IJR102" s="420"/>
      <c r="IJS102" s="420"/>
      <c r="IJT102" s="420"/>
      <c r="IJU102" s="420"/>
      <c r="IJV102" s="420"/>
      <c r="IJW102" s="420"/>
      <c r="IJX102" s="420"/>
      <c r="IJY102" s="420"/>
      <c r="IJZ102" s="420"/>
      <c r="IKA102" s="420"/>
      <c r="IKB102" s="420"/>
      <c r="IKC102" s="420"/>
      <c r="IKD102" s="420"/>
      <c r="IKE102" s="420"/>
      <c r="IKF102" s="420"/>
      <c r="IKG102" s="420"/>
      <c r="IKH102" s="420"/>
      <c r="IKI102" s="420"/>
      <c r="IKJ102" s="420"/>
      <c r="IKK102" s="420"/>
      <c r="IKL102" s="420"/>
      <c r="IKM102" s="420"/>
      <c r="IKN102" s="420"/>
      <c r="IKO102" s="420"/>
      <c r="IKP102" s="420"/>
      <c r="IKQ102" s="420"/>
      <c r="IKR102" s="420"/>
      <c r="IKS102" s="420"/>
      <c r="IKT102" s="420"/>
      <c r="IKU102" s="420"/>
      <c r="IKV102" s="420"/>
      <c r="IKW102" s="420"/>
      <c r="IKX102" s="420"/>
      <c r="IKY102" s="420"/>
      <c r="IKZ102" s="420"/>
      <c r="ILA102" s="420"/>
      <c r="ILB102" s="420"/>
      <c r="ILC102" s="420"/>
      <c r="ILD102" s="420"/>
      <c r="ILE102" s="420"/>
      <c r="ILF102" s="420"/>
      <c r="ILG102" s="420"/>
      <c r="ILH102" s="420"/>
      <c r="ILI102" s="420"/>
      <c r="ILJ102" s="420"/>
      <c r="ILK102" s="420"/>
      <c r="ILL102" s="420"/>
      <c r="ILM102" s="420"/>
      <c r="ILN102" s="420"/>
      <c r="ILO102" s="420"/>
      <c r="ILP102" s="420"/>
      <c r="ILQ102" s="420"/>
      <c r="ILR102" s="420"/>
      <c r="ILS102" s="420"/>
      <c r="ILT102" s="420"/>
      <c r="ILU102" s="420"/>
      <c r="ILV102" s="420"/>
      <c r="ILW102" s="420"/>
      <c r="ILX102" s="420"/>
      <c r="ILY102" s="420"/>
      <c r="ILZ102" s="420"/>
      <c r="IMA102" s="420"/>
      <c r="IMB102" s="420"/>
      <c r="IMC102" s="420"/>
      <c r="IMD102" s="420"/>
      <c r="IME102" s="420"/>
      <c r="IMF102" s="420"/>
      <c r="IMG102" s="420"/>
      <c r="IMH102" s="420"/>
      <c r="IMI102" s="420"/>
      <c r="IMJ102" s="420"/>
      <c r="IMK102" s="420"/>
      <c r="IML102" s="420"/>
      <c r="IMM102" s="420"/>
      <c r="IMN102" s="420"/>
      <c r="IMO102" s="420"/>
      <c r="IMP102" s="420"/>
      <c r="IMQ102" s="420"/>
      <c r="IMR102" s="420"/>
      <c r="IMS102" s="420"/>
      <c r="IMT102" s="420"/>
      <c r="IMU102" s="420"/>
      <c r="IMV102" s="420"/>
      <c r="IMW102" s="420"/>
      <c r="IMX102" s="420"/>
      <c r="IMY102" s="420"/>
      <c r="IMZ102" s="420"/>
      <c r="INA102" s="420"/>
      <c r="INB102" s="420"/>
      <c r="INC102" s="420"/>
      <c r="IND102" s="420"/>
      <c r="INE102" s="420"/>
      <c r="INF102" s="420"/>
      <c r="ING102" s="420"/>
      <c r="INH102" s="420"/>
      <c r="INI102" s="420"/>
      <c r="INJ102" s="420"/>
      <c r="INK102" s="420"/>
      <c r="INL102" s="420"/>
      <c r="INM102" s="420"/>
      <c r="INN102" s="420"/>
      <c r="INO102" s="420"/>
      <c r="INP102" s="420"/>
      <c r="INQ102" s="420"/>
      <c r="INR102" s="420"/>
      <c r="INS102" s="420"/>
      <c r="INT102" s="420"/>
      <c r="INU102" s="420"/>
      <c r="INV102" s="420"/>
      <c r="INW102" s="420"/>
      <c r="INX102" s="420"/>
      <c r="INY102" s="420"/>
      <c r="INZ102" s="420"/>
      <c r="IOA102" s="420"/>
      <c r="IOB102" s="420"/>
      <c r="IOC102" s="420"/>
      <c r="IOD102" s="420"/>
      <c r="IOE102" s="420"/>
      <c r="IOF102" s="420"/>
      <c r="IOG102" s="420"/>
      <c r="IOH102" s="420"/>
      <c r="IOI102" s="420"/>
      <c r="IOJ102" s="420"/>
      <c r="IOK102" s="420"/>
      <c r="IOL102" s="420"/>
      <c r="IOM102" s="420"/>
      <c r="ION102" s="420"/>
      <c r="IOO102" s="420"/>
      <c r="IOP102" s="420"/>
      <c r="IOQ102" s="420"/>
      <c r="IOR102" s="420"/>
      <c r="IOS102" s="420"/>
      <c r="IOT102" s="420"/>
      <c r="IOU102" s="420"/>
      <c r="IOV102" s="420"/>
      <c r="IOW102" s="420"/>
      <c r="IOX102" s="420"/>
      <c r="IOY102" s="420"/>
      <c r="IOZ102" s="420"/>
      <c r="IPA102" s="420"/>
      <c r="IPB102" s="420"/>
      <c r="IPC102" s="420"/>
      <c r="IPD102" s="420"/>
      <c r="IPE102" s="420"/>
      <c r="IPF102" s="420"/>
      <c r="IPG102" s="420"/>
      <c r="IPH102" s="420"/>
      <c r="IPI102" s="420"/>
      <c r="IPJ102" s="420"/>
      <c r="IPK102" s="420"/>
      <c r="IPL102" s="420"/>
      <c r="IPM102" s="420"/>
      <c r="IPN102" s="420"/>
      <c r="IPO102" s="420"/>
      <c r="IPP102" s="420"/>
      <c r="IPQ102" s="420"/>
      <c r="IPR102" s="420"/>
      <c r="IPS102" s="420"/>
      <c r="IPT102" s="420"/>
      <c r="IPU102" s="420"/>
      <c r="IPV102" s="420"/>
      <c r="IPW102" s="420"/>
      <c r="IPX102" s="420"/>
      <c r="IPY102" s="420"/>
      <c r="IPZ102" s="420"/>
      <c r="IQA102" s="420"/>
      <c r="IQB102" s="420"/>
      <c r="IQC102" s="420"/>
      <c r="IQD102" s="420"/>
      <c r="IQE102" s="420"/>
      <c r="IQF102" s="420"/>
      <c r="IQG102" s="420"/>
      <c r="IQH102" s="420"/>
      <c r="IQI102" s="420"/>
      <c r="IQJ102" s="420"/>
      <c r="IQK102" s="420"/>
      <c r="IQL102" s="420"/>
      <c r="IQM102" s="420"/>
      <c r="IQN102" s="420"/>
      <c r="IQO102" s="420"/>
      <c r="IQP102" s="420"/>
      <c r="IQQ102" s="420"/>
      <c r="IQR102" s="420"/>
      <c r="IQS102" s="420"/>
      <c r="IQT102" s="420"/>
      <c r="IQU102" s="420"/>
      <c r="IQV102" s="420"/>
      <c r="IQW102" s="420"/>
      <c r="IQX102" s="420"/>
      <c r="IQY102" s="420"/>
      <c r="IQZ102" s="420"/>
      <c r="IRA102" s="420"/>
      <c r="IRB102" s="420"/>
      <c r="IRC102" s="420"/>
      <c r="IRD102" s="420"/>
      <c r="IRE102" s="420"/>
      <c r="IRF102" s="420"/>
      <c r="IRG102" s="420"/>
      <c r="IRH102" s="420"/>
      <c r="IRI102" s="420"/>
      <c r="IRJ102" s="420"/>
      <c r="IRK102" s="420"/>
      <c r="IRL102" s="420"/>
      <c r="IRM102" s="420"/>
      <c r="IRN102" s="420"/>
      <c r="IRO102" s="420"/>
      <c r="IRP102" s="420"/>
      <c r="IRQ102" s="420"/>
      <c r="IRR102" s="420"/>
      <c r="IRS102" s="420"/>
      <c r="IRT102" s="420"/>
      <c r="IRU102" s="420"/>
      <c r="IRV102" s="420"/>
      <c r="IRW102" s="420"/>
      <c r="IRX102" s="420"/>
      <c r="IRY102" s="420"/>
      <c r="IRZ102" s="420"/>
      <c r="ISA102" s="420"/>
      <c r="ISB102" s="420"/>
      <c r="ISC102" s="420"/>
      <c r="ISD102" s="420"/>
      <c r="ISE102" s="420"/>
      <c r="ISF102" s="420"/>
      <c r="ISG102" s="420"/>
      <c r="ISH102" s="420"/>
      <c r="ISI102" s="420"/>
      <c r="ISJ102" s="420"/>
      <c r="ISK102" s="420"/>
      <c r="ISL102" s="420"/>
      <c r="ISM102" s="420"/>
      <c r="ISN102" s="420"/>
      <c r="ISO102" s="420"/>
      <c r="ISP102" s="420"/>
      <c r="ISQ102" s="420"/>
      <c r="ISR102" s="420"/>
      <c r="ISS102" s="420"/>
      <c r="IST102" s="420"/>
      <c r="ISU102" s="420"/>
      <c r="ISV102" s="420"/>
      <c r="ISW102" s="420"/>
      <c r="ISX102" s="420"/>
      <c r="ISY102" s="420"/>
      <c r="ISZ102" s="420"/>
      <c r="ITA102" s="420"/>
      <c r="ITB102" s="420"/>
      <c r="ITC102" s="420"/>
      <c r="ITD102" s="420"/>
      <c r="ITE102" s="420"/>
      <c r="ITF102" s="420"/>
      <c r="ITG102" s="420"/>
      <c r="ITH102" s="420"/>
      <c r="ITI102" s="420"/>
      <c r="ITJ102" s="420"/>
      <c r="ITK102" s="420"/>
      <c r="ITL102" s="420"/>
      <c r="ITM102" s="420"/>
      <c r="ITN102" s="420"/>
      <c r="ITO102" s="420"/>
      <c r="ITP102" s="420"/>
      <c r="ITQ102" s="420"/>
      <c r="ITR102" s="420"/>
      <c r="ITS102" s="420"/>
      <c r="ITT102" s="420"/>
      <c r="ITU102" s="420"/>
      <c r="ITV102" s="420"/>
      <c r="ITW102" s="420"/>
      <c r="ITX102" s="420"/>
      <c r="ITY102" s="420"/>
      <c r="ITZ102" s="420"/>
      <c r="IUA102" s="420"/>
      <c r="IUB102" s="420"/>
      <c r="IUC102" s="420"/>
      <c r="IUD102" s="420"/>
      <c r="IUE102" s="420"/>
      <c r="IUF102" s="420"/>
      <c r="IUG102" s="420"/>
      <c r="IUH102" s="420"/>
      <c r="IUI102" s="420"/>
      <c r="IUJ102" s="420"/>
      <c r="IUK102" s="420"/>
      <c r="IUL102" s="420"/>
      <c r="IUM102" s="420"/>
      <c r="IUN102" s="420"/>
      <c r="IUO102" s="420"/>
      <c r="IUP102" s="420"/>
      <c r="IUQ102" s="420"/>
      <c r="IUR102" s="420"/>
      <c r="IUS102" s="420"/>
      <c r="IUT102" s="420"/>
      <c r="IUU102" s="420"/>
      <c r="IUV102" s="420"/>
      <c r="IUW102" s="420"/>
      <c r="IUX102" s="420"/>
      <c r="IUY102" s="420"/>
      <c r="IUZ102" s="420"/>
      <c r="IVA102" s="420"/>
      <c r="IVB102" s="420"/>
      <c r="IVC102" s="420"/>
      <c r="IVD102" s="420"/>
      <c r="IVE102" s="420"/>
      <c r="IVF102" s="420"/>
      <c r="IVG102" s="420"/>
      <c r="IVH102" s="420"/>
      <c r="IVI102" s="420"/>
      <c r="IVJ102" s="420"/>
      <c r="IVK102" s="420"/>
      <c r="IVL102" s="420"/>
      <c r="IVM102" s="420"/>
      <c r="IVN102" s="420"/>
      <c r="IVO102" s="420"/>
      <c r="IVP102" s="420"/>
      <c r="IVQ102" s="420"/>
      <c r="IVR102" s="420"/>
      <c r="IVS102" s="420"/>
      <c r="IVT102" s="420"/>
      <c r="IVU102" s="420"/>
      <c r="IVV102" s="420"/>
      <c r="IVW102" s="420"/>
      <c r="IVX102" s="420"/>
      <c r="IVY102" s="420"/>
      <c r="IVZ102" s="420"/>
      <c r="IWA102" s="420"/>
      <c r="IWB102" s="420"/>
      <c r="IWC102" s="420"/>
      <c r="IWD102" s="420"/>
      <c r="IWE102" s="420"/>
      <c r="IWF102" s="420"/>
      <c r="IWG102" s="420"/>
      <c r="IWH102" s="420"/>
      <c r="IWI102" s="420"/>
      <c r="IWJ102" s="420"/>
      <c r="IWK102" s="420"/>
      <c r="IWL102" s="420"/>
      <c r="IWM102" s="420"/>
      <c r="IWN102" s="420"/>
      <c r="IWO102" s="420"/>
      <c r="IWP102" s="420"/>
      <c r="IWQ102" s="420"/>
      <c r="IWR102" s="420"/>
      <c r="IWS102" s="420"/>
      <c r="IWT102" s="420"/>
      <c r="IWU102" s="420"/>
      <c r="IWV102" s="420"/>
      <c r="IWW102" s="420"/>
      <c r="IWX102" s="420"/>
      <c r="IWY102" s="420"/>
      <c r="IWZ102" s="420"/>
      <c r="IXA102" s="420"/>
      <c r="IXB102" s="420"/>
      <c r="IXC102" s="420"/>
      <c r="IXD102" s="420"/>
      <c r="IXE102" s="420"/>
      <c r="IXF102" s="420"/>
      <c r="IXG102" s="420"/>
      <c r="IXH102" s="420"/>
      <c r="IXI102" s="420"/>
      <c r="IXJ102" s="420"/>
      <c r="IXK102" s="420"/>
      <c r="IXL102" s="420"/>
      <c r="IXM102" s="420"/>
      <c r="IXN102" s="420"/>
      <c r="IXO102" s="420"/>
      <c r="IXP102" s="420"/>
      <c r="IXQ102" s="420"/>
      <c r="IXR102" s="420"/>
      <c r="IXS102" s="420"/>
      <c r="IXT102" s="420"/>
      <c r="IXU102" s="420"/>
      <c r="IXV102" s="420"/>
      <c r="IXW102" s="420"/>
      <c r="IXX102" s="420"/>
      <c r="IXY102" s="420"/>
      <c r="IXZ102" s="420"/>
      <c r="IYA102" s="420"/>
      <c r="IYB102" s="420"/>
      <c r="IYC102" s="420"/>
      <c r="IYD102" s="420"/>
      <c r="IYE102" s="420"/>
      <c r="IYF102" s="420"/>
      <c r="IYG102" s="420"/>
      <c r="IYH102" s="420"/>
      <c r="IYI102" s="420"/>
      <c r="IYJ102" s="420"/>
      <c r="IYK102" s="420"/>
      <c r="IYL102" s="420"/>
      <c r="IYM102" s="420"/>
      <c r="IYN102" s="420"/>
      <c r="IYO102" s="420"/>
      <c r="IYP102" s="420"/>
      <c r="IYQ102" s="420"/>
      <c r="IYR102" s="420"/>
      <c r="IYS102" s="420"/>
      <c r="IYT102" s="420"/>
      <c r="IYU102" s="420"/>
      <c r="IYV102" s="420"/>
      <c r="IYW102" s="420"/>
      <c r="IYX102" s="420"/>
      <c r="IYY102" s="420"/>
      <c r="IYZ102" s="420"/>
      <c r="IZA102" s="420"/>
      <c r="IZB102" s="420"/>
      <c r="IZC102" s="420"/>
      <c r="IZD102" s="420"/>
      <c r="IZE102" s="420"/>
      <c r="IZF102" s="420"/>
      <c r="IZG102" s="420"/>
      <c r="IZH102" s="420"/>
      <c r="IZI102" s="420"/>
      <c r="IZJ102" s="420"/>
      <c r="IZK102" s="420"/>
      <c r="IZL102" s="420"/>
      <c r="IZM102" s="420"/>
      <c r="IZN102" s="420"/>
      <c r="IZO102" s="420"/>
      <c r="IZP102" s="420"/>
      <c r="IZQ102" s="420"/>
      <c r="IZR102" s="420"/>
      <c r="IZS102" s="420"/>
      <c r="IZT102" s="420"/>
      <c r="IZU102" s="420"/>
      <c r="IZV102" s="420"/>
      <c r="IZW102" s="420"/>
      <c r="IZX102" s="420"/>
      <c r="IZY102" s="420"/>
      <c r="IZZ102" s="420"/>
      <c r="JAA102" s="420"/>
      <c r="JAB102" s="420"/>
      <c r="JAC102" s="420"/>
      <c r="JAD102" s="420"/>
      <c r="JAE102" s="420"/>
      <c r="JAF102" s="420"/>
      <c r="JAG102" s="420"/>
      <c r="JAH102" s="420"/>
      <c r="JAI102" s="420"/>
      <c r="JAJ102" s="420"/>
      <c r="JAK102" s="420"/>
      <c r="JAL102" s="420"/>
      <c r="JAM102" s="420"/>
      <c r="JAN102" s="420"/>
      <c r="JAO102" s="420"/>
      <c r="JAP102" s="420"/>
      <c r="JAQ102" s="420"/>
      <c r="JAR102" s="420"/>
      <c r="JAS102" s="420"/>
      <c r="JAT102" s="420"/>
      <c r="JAU102" s="420"/>
      <c r="JAV102" s="420"/>
      <c r="JAW102" s="420"/>
      <c r="JAX102" s="420"/>
      <c r="JAY102" s="420"/>
      <c r="JAZ102" s="420"/>
      <c r="JBA102" s="420"/>
      <c r="JBB102" s="420"/>
      <c r="JBC102" s="420"/>
      <c r="JBD102" s="420"/>
      <c r="JBE102" s="420"/>
      <c r="JBF102" s="420"/>
      <c r="JBG102" s="420"/>
      <c r="JBH102" s="420"/>
      <c r="JBI102" s="420"/>
      <c r="JBJ102" s="420"/>
      <c r="JBK102" s="420"/>
      <c r="JBL102" s="420"/>
      <c r="JBM102" s="420"/>
      <c r="JBN102" s="420"/>
      <c r="JBO102" s="420"/>
      <c r="JBP102" s="420"/>
      <c r="JBQ102" s="420"/>
      <c r="JBR102" s="420"/>
      <c r="JBS102" s="420"/>
      <c r="JBT102" s="420"/>
      <c r="JBU102" s="420"/>
      <c r="JBV102" s="420"/>
      <c r="JBW102" s="420"/>
      <c r="JBX102" s="420"/>
      <c r="JBY102" s="420"/>
      <c r="JBZ102" s="420"/>
      <c r="JCA102" s="420"/>
      <c r="JCB102" s="420"/>
      <c r="JCC102" s="420"/>
      <c r="JCD102" s="420"/>
      <c r="JCE102" s="420"/>
      <c r="JCF102" s="420"/>
      <c r="JCG102" s="420"/>
      <c r="JCH102" s="420"/>
      <c r="JCI102" s="420"/>
      <c r="JCJ102" s="420"/>
      <c r="JCK102" s="420"/>
      <c r="JCL102" s="420"/>
      <c r="JCM102" s="420"/>
      <c r="JCN102" s="420"/>
      <c r="JCO102" s="420"/>
      <c r="JCP102" s="420"/>
      <c r="JCQ102" s="420"/>
      <c r="JCR102" s="420"/>
      <c r="JCS102" s="420"/>
      <c r="JCT102" s="420"/>
      <c r="JCU102" s="420"/>
      <c r="JCV102" s="420"/>
      <c r="JCW102" s="420"/>
      <c r="JCX102" s="420"/>
      <c r="JCY102" s="420"/>
      <c r="JCZ102" s="420"/>
      <c r="JDA102" s="420"/>
      <c r="JDB102" s="420"/>
      <c r="JDC102" s="420"/>
      <c r="JDD102" s="420"/>
      <c r="JDE102" s="420"/>
      <c r="JDF102" s="420"/>
      <c r="JDG102" s="420"/>
      <c r="JDH102" s="420"/>
      <c r="JDI102" s="420"/>
      <c r="JDJ102" s="420"/>
      <c r="JDK102" s="420"/>
      <c r="JDL102" s="420"/>
      <c r="JDM102" s="420"/>
      <c r="JDN102" s="420"/>
      <c r="JDO102" s="420"/>
      <c r="JDP102" s="420"/>
      <c r="JDQ102" s="420"/>
      <c r="JDR102" s="420"/>
      <c r="JDS102" s="420"/>
      <c r="JDT102" s="420"/>
      <c r="JDU102" s="420"/>
      <c r="JDV102" s="420"/>
      <c r="JDW102" s="420"/>
      <c r="JDX102" s="420"/>
      <c r="JDY102" s="420"/>
      <c r="JDZ102" s="420"/>
      <c r="JEA102" s="420"/>
      <c r="JEB102" s="420"/>
      <c r="JEC102" s="420"/>
      <c r="JED102" s="420"/>
      <c r="JEE102" s="420"/>
      <c r="JEF102" s="420"/>
      <c r="JEG102" s="420"/>
      <c r="JEH102" s="420"/>
      <c r="JEI102" s="420"/>
      <c r="JEJ102" s="420"/>
      <c r="JEK102" s="420"/>
      <c r="JEL102" s="420"/>
      <c r="JEM102" s="420"/>
      <c r="JEN102" s="420"/>
      <c r="JEO102" s="420"/>
      <c r="JEP102" s="420"/>
      <c r="JEQ102" s="420"/>
      <c r="JER102" s="420"/>
      <c r="JES102" s="420"/>
      <c r="JET102" s="420"/>
      <c r="JEU102" s="420"/>
      <c r="JEV102" s="420"/>
      <c r="JEW102" s="420"/>
      <c r="JEX102" s="420"/>
      <c r="JEY102" s="420"/>
      <c r="JEZ102" s="420"/>
      <c r="JFA102" s="420"/>
      <c r="JFB102" s="420"/>
      <c r="JFC102" s="420"/>
      <c r="JFD102" s="420"/>
      <c r="JFE102" s="420"/>
      <c r="JFF102" s="420"/>
      <c r="JFG102" s="420"/>
      <c r="JFH102" s="420"/>
      <c r="JFI102" s="420"/>
      <c r="JFJ102" s="420"/>
      <c r="JFK102" s="420"/>
      <c r="JFL102" s="420"/>
      <c r="JFM102" s="420"/>
      <c r="JFN102" s="420"/>
      <c r="JFO102" s="420"/>
      <c r="JFP102" s="420"/>
      <c r="JFQ102" s="420"/>
      <c r="JFR102" s="420"/>
      <c r="JFS102" s="420"/>
      <c r="JFT102" s="420"/>
      <c r="JFU102" s="420"/>
      <c r="JFV102" s="420"/>
      <c r="JFW102" s="420"/>
      <c r="JFX102" s="420"/>
      <c r="JFY102" s="420"/>
      <c r="JFZ102" s="420"/>
      <c r="JGA102" s="420"/>
      <c r="JGB102" s="420"/>
      <c r="JGC102" s="420"/>
      <c r="JGD102" s="420"/>
      <c r="JGE102" s="420"/>
      <c r="JGF102" s="420"/>
      <c r="JGG102" s="420"/>
      <c r="JGH102" s="420"/>
      <c r="JGI102" s="420"/>
      <c r="JGJ102" s="420"/>
      <c r="JGK102" s="420"/>
      <c r="JGL102" s="420"/>
      <c r="JGM102" s="420"/>
      <c r="JGN102" s="420"/>
      <c r="JGO102" s="420"/>
      <c r="JGP102" s="420"/>
      <c r="JGQ102" s="420"/>
      <c r="JGR102" s="420"/>
      <c r="JGS102" s="420"/>
      <c r="JGT102" s="420"/>
      <c r="JGU102" s="420"/>
      <c r="JGV102" s="420"/>
      <c r="JGW102" s="420"/>
      <c r="JGX102" s="420"/>
      <c r="JGY102" s="420"/>
      <c r="JGZ102" s="420"/>
      <c r="JHA102" s="420"/>
      <c r="JHB102" s="420"/>
      <c r="JHC102" s="420"/>
      <c r="JHD102" s="420"/>
      <c r="JHE102" s="420"/>
      <c r="JHF102" s="420"/>
      <c r="JHG102" s="420"/>
      <c r="JHH102" s="420"/>
      <c r="JHI102" s="420"/>
      <c r="JHJ102" s="420"/>
      <c r="JHK102" s="420"/>
      <c r="JHL102" s="420"/>
      <c r="JHM102" s="420"/>
      <c r="JHN102" s="420"/>
      <c r="JHO102" s="420"/>
      <c r="JHP102" s="420"/>
      <c r="JHQ102" s="420"/>
      <c r="JHR102" s="420"/>
      <c r="JHS102" s="420"/>
      <c r="JHT102" s="420"/>
      <c r="JHU102" s="420"/>
      <c r="JHV102" s="420"/>
      <c r="JHW102" s="420"/>
      <c r="JHX102" s="420"/>
      <c r="JHY102" s="420"/>
      <c r="JHZ102" s="420"/>
      <c r="JIA102" s="420"/>
      <c r="JIB102" s="420"/>
      <c r="JIC102" s="420"/>
      <c r="JID102" s="420"/>
      <c r="JIE102" s="420"/>
      <c r="JIF102" s="420"/>
      <c r="JIG102" s="420"/>
      <c r="JIH102" s="420"/>
      <c r="JII102" s="420"/>
      <c r="JIJ102" s="420"/>
      <c r="JIK102" s="420"/>
      <c r="JIL102" s="420"/>
      <c r="JIM102" s="420"/>
      <c r="JIN102" s="420"/>
      <c r="JIO102" s="420"/>
      <c r="JIP102" s="420"/>
      <c r="JIQ102" s="420"/>
      <c r="JIR102" s="420"/>
      <c r="JIS102" s="420"/>
      <c r="JIT102" s="420"/>
      <c r="JIU102" s="420"/>
      <c r="JIV102" s="420"/>
      <c r="JIW102" s="420"/>
      <c r="JIX102" s="420"/>
      <c r="JIY102" s="420"/>
      <c r="JIZ102" s="420"/>
      <c r="JJA102" s="420"/>
      <c r="JJB102" s="420"/>
      <c r="JJC102" s="420"/>
      <c r="JJD102" s="420"/>
      <c r="JJE102" s="420"/>
      <c r="JJF102" s="420"/>
      <c r="JJG102" s="420"/>
      <c r="JJH102" s="420"/>
      <c r="JJI102" s="420"/>
      <c r="JJJ102" s="420"/>
      <c r="JJK102" s="420"/>
      <c r="JJL102" s="420"/>
      <c r="JJM102" s="420"/>
      <c r="JJN102" s="420"/>
      <c r="JJO102" s="420"/>
      <c r="JJP102" s="420"/>
      <c r="JJQ102" s="420"/>
      <c r="JJR102" s="420"/>
      <c r="JJS102" s="420"/>
      <c r="JJT102" s="420"/>
      <c r="JJU102" s="420"/>
      <c r="JJV102" s="420"/>
      <c r="JJW102" s="420"/>
      <c r="JJX102" s="420"/>
      <c r="JJY102" s="420"/>
      <c r="JJZ102" s="420"/>
      <c r="JKA102" s="420"/>
      <c r="JKB102" s="420"/>
      <c r="JKC102" s="420"/>
      <c r="JKD102" s="420"/>
      <c r="JKE102" s="420"/>
      <c r="JKF102" s="420"/>
      <c r="JKG102" s="420"/>
      <c r="JKH102" s="420"/>
      <c r="JKI102" s="420"/>
      <c r="JKJ102" s="420"/>
      <c r="JKK102" s="420"/>
      <c r="JKL102" s="420"/>
      <c r="JKM102" s="420"/>
      <c r="JKN102" s="420"/>
      <c r="JKO102" s="420"/>
      <c r="JKP102" s="420"/>
      <c r="JKQ102" s="420"/>
      <c r="JKR102" s="420"/>
      <c r="JKS102" s="420"/>
      <c r="JKT102" s="420"/>
      <c r="JKU102" s="420"/>
      <c r="JKV102" s="420"/>
      <c r="JKW102" s="420"/>
      <c r="JKX102" s="420"/>
      <c r="JKY102" s="420"/>
      <c r="JKZ102" s="420"/>
      <c r="JLA102" s="420"/>
      <c r="JLB102" s="420"/>
      <c r="JLC102" s="420"/>
      <c r="JLD102" s="420"/>
      <c r="JLE102" s="420"/>
      <c r="JLF102" s="420"/>
      <c r="JLG102" s="420"/>
      <c r="JLH102" s="420"/>
      <c r="JLI102" s="420"/>
      <c r="JLJ102" s="420"/>
      <c r="JLK102" s="420"/>
      <c r="JLL102" s="420"/>
      <c r="JLM102" s="420"/>
      <c r="JLN102" s="420"/>
      <c r="JLO102" s="420"/>
      <c r="JLP102" s="420"/>
      <c r="JLQ102" s="420"/>
      <c r="JLR102" s="420"/>
      <c r="JLS102" s="420"/>
      <c r="JLT102" s="420"/>
      <c r="JLU102" s="420"/>
      <c r="JLV102" s="420"/>
      <c r="JLW102" s="420"/>
      <c r="JLX102" s="420"/>
      <c r="JLY102" s="420"/>
      <c r="JLZ102" s="420"/>
      <c r="JMA102" s="420"/>
      <c r="JMB102" s="420"/>
      <c r="JMC102" s="420"/>
      <c r="JMD102" s="420"/>
      <c r="JME102" s="420"/>
      <c r="JMF102" s="420"/>
      <c r="JMG102" s="420"/>
      <c r="JMH102" s="420"/>
      <c r="JMI102" s="420"/>
      <c r="JMJ102" s="420"/>
      <c r="JMK102" s="420"/>
      <c r="JML102" s="420"/>
      <c r="JMM102" s="420"/>
      <c r="JMN102" s="420"/>
      <c r="JMO102" s="420"/>
      <c r="JMP102" s="420"/>
      <c r="JMQ102" s="420"/>
      <c r="JMR102" s="420"/>
      <c r="JMS102" s="420"/>
      <c r="JMT102" s="420"/>
      <c r="JMU102" s="420"/>
      <c r="JMV102" s="420"/>
      <c r="JMW102" s="420"/>
      <c r="JMX102" s="420"/>
      <c r="JMY102" s="420"/>
      <c r="JMZ102" s="420"/>
      <c r="JNA102" s="420"/>
      <c r="JNB102" s="420"/>
      <c r="JNC102" s="420"/>
      <c r="JND102" s="420"/>
      <c r="JNE102" s="420"/>
      <c r="JNF102" s="420"/>
      <c r="JNG102" s="420"/>
      <c r="JNH102" s="420"/>
      <c r="JNI102" s="420"/>
      <c r="JNJ102" s="420"/>
      <c r="JNK102" s="420"/>
      <c r="JNL102" s="420"/>
      <c r="JNM102" s="420"/>
      <c r="JNN102" s="420"/>
      <c r="JNO102" s="420"/>
      <c r="JNP102" s="420"/>
      <c r="JNQ102" s="420"/>
      <c r="JNR102" s="420"/>
      <c r="JNS102" s="420"/>
      <c r="JNT102" s="420"/>
      <c r="JNU102" s="420"/>
      <c r="JNV102" s="420"/>
      <c r="JNW102" s="420"/>
      <c r="JNX102" s="420"/>
      <c r="JNY102" s="420"/>
      <c r="JNZ102" s="420"/>
      <c r="JOA102" s="420"/>
      <c r="JOB102" s="420"/>
      <c r="JOC102" s="420"/>
      <c r="JOD102" s="420"/>
      <c r="JOE102" s="420"/>
      <c r="JOF102" s="420"/>
      <c r="JOG102" s="420"/>
      <c r="JOH102" s="420"/>
      <c r="JOI102" s="420"/>
      <c r="JOJ102" s="420"/>
      <c r="JOK102" s="420"/>
      <c r="JOL102" s="420"/>
      <c r="JOM102" s="420"/>
      <c r="JON102" s="420"/>
      <c r="JOO102" s="420"/>
      <c r="JOP102" s="420"/>
      <c r="JOQ102" s="420"/>
      <c r="JOR102" s="420"/>
      <c r="JOS102" s="420"/>
      <c r="JOT102" s="420"/>
      <c r="JOU102" s="420"/>
      <c r="JOV102" s="420"/>
      <c r="JOW102" s="420"/>
      <c r="JOX102" s="420"/>
      <c r="JOY102" s="420"/>
      <c r="JOZ102" s="420"/>
      <c r="JPA102" s="420"/>
      <c r="JPB102" s="420"/>
      <c r="JPC102" s="420"/>
      <c r="JPD102" s="420"/>
      <c r="JPE102" s="420"/>
      <c r="JPF102" s="420"/>
      <c r="JPG102" s="420"/>
      <c r="JPH102" s="420"/>
      <c r="JPI102" s="420"/>
      <c r="JPJ102" s="420"/>
      <c r="JPK102" s="420"/>
      <c r="JPL102" s="420"/>
      <c r="JPM102" s="420"/>
      <c r="JPN102" s="420"/>
      <c r="JPO102" s="420"/>
      <c r="JPP102" s="420"/>
      <c r="JPQ102" s="420"/>
      <c r="JPR102" s="420"/>
      <c r="JPS102" s="420"/>
      <c r="JPT102" s="420"/>
      <c r="JPU102" s="420"/>
      <c r="JPV102" s="420"/>
      <c r="JPW102" s="420"/>
      <c r="JPX102" s="420"/>
      <c r="JPY102" s="420"/>
      <c r="JPZ102" s="420"/>
      <c r="JQA102" s="420"/>
      <c r="JQB102" s="420"/>
      <c r="JQC102" s="420"/>
      <c r="JQD102" s="420"/>
      <c r="JQE102" s="420"/>
      <c r="JQF102" s="420"/>
      <c r="JQG102" s="420"/>
      <c r="JQH102" s="420"/>
      <c r="JQI102" s="420"/>
      <c r="JQJ102" s="420"/>
      <c r="JQK102" s="420"/>
      <c r="JQL102" s="420"/>
      <c r="JQM102" s="420"/>
      <c r="JQN102" s="420"/>
      <c r="JQO102" s="420"/>
      <c r="JQP102" s="420"/>
      <c r="JQQ102" s="420"/>
      <c r="JQR102" s="420"/>
      <c r="JQS102" s="420"/>
      <c r="JQT102" s="420"/>
      <c r="JQU102" s="420"/>
      <c r="JQV102" s="420"/>
      <c r="JQW102" s="420"/>
      <c r="JQX102" s="420"/>
      <c r="JQY102" s="420"/>
      <c r="JQZ102" s="420"/>
      <c r="JRA102" s="420"/>
      <c r="JRB102" s="420"/>
      <c r="JRC102" s="420"/>
      <c r="JRD102" s="420"/>
      <c r="JRE102" s="420"/>
      <c r="JRF102" s="420"/>
      <c r="JRG102" s="420"/>
      <c r="JRH102" s="420"/>
      <c r="JRI102" s="420"/>
      <c r="JRJ102" s="420"/>
      <c r="JRK102" s="420"/>
      <c r="JRL102" s="420"/>
      <c r="JRM102" s="420"/>
      <c r="JRN102" s="420"/>
      <c r="JRO102" s="420"/>
      <c r="JRP102" s="420"/>
      <c r="JRQ102" s="420"/>
      <c r="JRR102" s="420"/>
      <c r="JRS102" s="420"/>
      <c r="JRT102" s="420"/>
      <c r="JRU102" s="420"/>
      <c r="JRV102" s="420"/>
      <c r="JRW102" s="420"/>
      <c r="JRX102" s="420"/>
      <c r="JRY102" s="420"/>
      <c r="JRZ102" s="420"/>
      <c r="JSA102" s="420"/>
      <c r="JSB102" s="420"/>
      <c r="JSC102" s="420"/>
      <c r="JSD102" s="420"/>
      <c r="JSE102" s="420"/>
      <c r="JSF102" s="420"/>
      <c r="JSG102" s="420"/>
      <c r="JSH102" s="420"/>
      <c r="JSI102" s="420"/>
      <c r="JSJ102" s="420"/>
      <c r="JSK102" s="420"/>
      <c r="JSL102" s="420"/>
      <c r="JSM102" s="420"/>
      <c r="JSN102" s="420"/>
      <c r="JSO102" s="420"/>
      <c r="JSP102" s="420"/>
      <c r="JSQ102" s="420"/>
      <c r="JSR102" s="420"/>
      <c r="JSS102" s="420"/>
      <c r="JST102" s="420"/>
      <c r="JSU102" s="420"/>
      <c r="JSV102" s="420"/>
      <c r="JSW102" s="420"/>
      <c r="JSX102" s="420"/>
      <c r="JSY102" s="420"/>
      <c r="JSZ102" s="420"/>
      <c r="JTA102" s="420"/>
      <c r="JTB102" s="420"/>
      <c r="JTC102" s="420"/>
      <c r="JTD102" s="420"/>
      <c r="JTE102" s="420"/>
      <c r="JTF102" s="420"/>
      <c r="JTG102" s="420"/>
      <c r="JTH102" s="420"/>
      <c r="JTI102" s="420"/>
      <c r="JTJ102" s="420"/>
      <c r="JTK102" s="420"/>
      <c r="JTL102" s="420"/>
      <c r="JTM102" s="420"/>
      <c r="JTN102" s="420"/>
      <c r="JTO102" s="420"/>
      <c r="JTP102" s="420"/>
      <c r="JTQ102" s="420"/>
      <c r="JTR102" s="420"/>
      <c r="JTS102" s="420"/>
      <c r="JTT102" s="420"/>
      <c r="JTU102" s="420"/>
      <c r="JTV102" s="420"/>
      <c r="JTW102" s="420"/>
      <c r="JTX102" s="420"/>
      <c r="JTY102" s="420"/>
      <c r="JTZ102" s="420"/>
      <c r="JUA102" s="420"/>
      <c r="JUB102" s="420"/>
      <c r="JUC102" s="420"/>
      <c r="JUD102" s="420"/>
      <c r="JUE102" s="420"/>
      <c r="JUF102" s="420"/>
      <c r="JUG102" s="420"/>
      <c r="JUH102" s="420"/>
      <c r="JUI102" s="420"/>
      <c r="JUJ102" s="420"/>
      <c r="JUK102" s="420"/>
      <c r="JUL102" s="420"/>
      <c r="JUM102" s="420"/>
      <c r="JUN102" s="420"/>
      <c r="JUO102" s="420"/>
      <c r="JUP102" s="420"/>
      <c r="JUQ102" s="420"/>
      <c r="JUR102" s="420"/>
      <c r="JUS102" s="420"/>
      <c r="JUT102" s="420"/>
      <c r="JUU102" s="420"/>
      <c r="JUV102" s="420"/>
      <c r="JUW102" s="420"/>
      <c r="JUX102" s="420"/>
      <c r="JUY102" s="420"/>
      <c r="JUZ102" s="420"/>
      <c r="JVA102" s="420"/>
      <c r="JVB102" s="420"/>
      <c r="JVC102" s="420"/>
      <c r="JVD102" s="420"/>
      <c r="JVE102" s="420"/>
      <c r="JVF102" s="420"/>
      <c r="JVG102" s="420"/>
      <c r="JVH102" s="420"/>
      <c r="JVI102" s="420"/>
      <c r="JVJ102" s="420"/>
      <c r="JVK102" s="420"/>
      <c r="JVL102" s="420"/>
      <c r="JVM102" s="420"/>
      <c r="JVN102" s="420"/>
      <c r="JVO102" s="420"/>
      <c r="JVP102" s="420"/>
      <c r="JVQ102" s="420"/>
      <c r="JVR102" s="420"/>
      <c r="JVS102" s="420"/>
      <c r="JVT102" s="420"/>
      <c r="JVU102" s="420"/>
      <c r="JVV102" s="420"/>
      <c r="JVW102" s="420"/>
      <c r="JVX102" s="420"/>
      <c r="JVY102" s="420"/>
      <c r="JVZ102" s="420"/>
      <c r="JWA102" s="420"/>
      <c r="JWB102" s="420"/>
      <c r="JWC102" s="420"/>
      <c r="JWD102" s="420"/>
      <c r="JWE102" s="420"/>
      <c r="JWF102" s="420"/>
      <c r="JWG102" s="420"/>
      <c r="JWH102" s="420"/>
      <c r="JWI102" s="420"/>
      <c r="JWJ102" s="420"/>
      <c r="JWK102" s="420"/>
      <c r="JWL102" s="420"/>
      <c r="JWM102" s="420"/>
      <c r="JWN102" s="420"/>
      <c r="JWO102" s="420"/>
      <c r="JWP102" s="420"/>
      <c r="JWQ102" s="420"/>
      <c r="JWR102" s="420"/>
      <c r="JWS102" s="420"/>
      <c r="JWT102" s="420"/>
      <c r="JWU102" s="420"/>
      <c r="JWV102" s="420"/>
      <c r="JWW102" s="420"/>
      <c r="JWX102" s="420"/>
      <c r="JWY102" s="420"/>
      <c r="JWZ102" s="420"/>
      <c r="JXA102" s="420"/>
      <c r="JXB102" s="420"/>
      <c r="JXC102" s="420"/>
      <c r="JXD102" s="420"/>
      <c r="JXE102" s="420"/>
      <c r="JXF102" s="420"/>
      <c r="JXG102" s="420"/>
      <c r="JXH102" s="420"/>
      <c r="JXI102" s="420"/>
      <c r="JXJ102" s="420"/>
      <c r="JXK102" s="420"/>
      <c r="JXL102" s="420"/>
      <c r="JXM102" s="420"/>
      <c r="JXN102" s="420"/>
      <c r="JXO102" s="420"/>
      <c r="JXP102" s="420"/>
      <c r="JXQ102" s="420"/>
      <c r="JXR102" s="420"/>
      <c r="JXS102" s="420"/>
      <c r="JXT102" s="420"/>
      <c r="JXU102" s="420"/>
      <c r="JXV102" s="420"/>
      <c r="JXW102" s="420"/>
      <c r="JXX102" s="420"/>
      <c r="JXY102" s="420"/>
      <c r="JXZ102" s="420"/>
      <c r="JYA102" s="420"/>
      <c r="JYB102" s="420"/>
      <c r="JYC102" s="420"/>
      <c r="JYD102" s="420"/>
      <c r="JYE102" s="420"/>
      <c r="JYF102" s="420"/>
      <c r="JYG102" s="420"/>
      <c r="JYH102" s="420"/>
      <c r="JYI102" s="420"/>
      <c r="JYJ102" s="420"/>
      <c r="JYK102" s="420"/>
      <c r="JYL102" s="420"/>
      <c r="JYM102" s="420"/>
      <c r="JYN102" s="420"/>
      <c r="JYO102" s="420"/>
      <c r="JYP102" s="420"/>
      <c r="JYQ102" s="420"/>
      <c r="JYR102" s="420"/>
      <c r="JYS102" s="420"/>
      <c r="JYT102" s="420"/>
      <c r="JYU102" s="420"/>
      <c r="JYV102" s="420"/>
      <c r="JYW102" s="420"/>
      <c r="JYX102" s="420"/>
      <c r="JYY102" s="420"/>
      <c r="JYZ102" s="420"/>
      <c r="JZA102" s="420"/>
      <c r="JZB102" s="420"/>
      <c r="JZC102" s="420"/>
      <c r="JZD102" s="420"/>
      <c r="JZE102" s="420"/>
      <c r="JZF102" s="420"/>
      <c r="JZG102" s="420"/>
      <c r="JZH102" s="420"/>
      <c r="JZI102" s="420"/>
      <c r="JZJ102" s="420"/>
      <c r="JZK102" s="420"/>
      <c r="JZL102" s="420"/>
      <c r="JZM102" s="420"/>
      <c r="JZN102" s="420"/>
      <c r="JZO102" s="420"/>
      <c r="JZP102" s="420"/>
      <c r="JZQ102" s="420"/>
      <c r="JZR102" s="420"/>
      <c r="JZS102" s="420"/>
      <c r="JZT102" s="420"/>
      <c r="JZU102" s="420"/>
      <c r="JZV102" s="420"/>
      <c r="JZW102" s="420"/>
      <c r="JZX102" s="420"/>
      <c r="JZY102" s="420"/>
      <c r="JZZ102" s="420"/>
      <c r="KAA102" s="420"/>
      <c r="KAB102" s="420"/>
      <c r="KAC102" s="420"/>
      <c r="KAD102" s="420"/>
      <c r="KAE102" s="420"/>
      <c r="KAF102" s="420"/>
      <c r="KAG102" s="420"/>
      <c r="KAH102" s="420"/>
      <c r="KAI102" s="420"/>
      <c r="KAJ102" s="420"/>
      <c r="KAK102" s="420"/>
      <c r="KAL102" s="420"/>
      <c r="KAM102" s="420"/>
      <c r="KAN102" s="420"/>
      <c r="KAO102" s="420"/>
      <c r="KAP102" s="420"/>
      <c r="KAQ102" s="420"/>
      <c r="KAR102" s="420"/>
      <c r="KAS102" s="420"/>
      <c r="KAT102" s="420"/>
      <c r="KAU102" s="420"/>
      <c r="KAV102" s="420"/>
      <c r="KAW102" s="420"/>
      <c r="KAX102" s="420"/>
      <c r="KAY102" s="420"/>
      <c r="KAZ102" s="420"/>
      <c r="KBA102" s="420"/>
      <c r="KBB102" s="420"/>
      <c r="KBC102" s="420"/>
      <c r="KBD102" s="420"/>
      <c r="KBE102" s="420"/>
      <c r="KBF102" s="420"/>
      <c r="KBG102" s="420"/>
      <c r="KBH102" s="420"/>
      <c r="KBI102" s="420"/>
      <c r="KBJ102" s="420"/>
      <c r="KBK102" s="420"/>
      <c r="KBL102" s="420"/>
      <c r="KBM102" s="420"/>
      <c r="KBN102" s="420"/>
      <c r="KBO102" s="420"/>
      <c r="KBP102" s="420"/>
      <c r="KBQ102" s="420"/>
      <c r="KBR102" s="420"/>
      <c r="KBS102" s="420"/>
      <c r="KBT102" s="420"/>
      <c r="KBU102" s="420"/>
      <c r="KBV102" s="420"/>
      <c r="KBW102" s="420"/>
      <c r="KBX102" s="420"/>
      <c r="KBY102" s="420"/>
      <c r="KBZ102" s="420"/>
      <c r="KCA102" s="420"/>
      <c r="KCB102" s="420"/>
      <c r="KCC102" s="420"/>
      <c r="KCD102" s="420"/>
      <c r="KCE102" s="420"/>
      <c r="KCF102" s="420"/>
      <c r="KCG102" s="420"/>
      <c r="KCH102" s="420"/>
      <c r="KCI102" s="420"/>
      <c r="KCJ102" s="420"/>
      <c r="KCK102" s="420"/>
      <c r="KCL102" s="420"/>
      <c r="KCM102" s="420"/>
      <c r="KCN102" s="420"/>
      <c r="KCO102" s="420"/>
      <c r="KCP102" s="420"/>
      <c r="KCQ102" s="420"/>
      <c r="KCR102" s="420"/>
      <c r="KCS102" s="420"/>
      <c r="KCT102" s="420"/>
      <c r="KCU102" s="420"/>
      <c r="KCV102" s="420"/>
      <c r="KCW102" s="420"/>
      <c r="KCX102" s="420"/>
      <c r="KCY102" s="420"/>
      <c r="KCZ102" s="420"/>
      <c r="KDA102" s="420"/>
      <c r="KDB102" s="420"/>
      <c r="KDC102" s="420"/>
      <c r="KDD102" s="420"/>
      <c r="KDE102" s="420"/>
      <c r="KDF102" s="420"/>
      <c r="KDG102" s="420"/>
      <c r="KDH102" s="420"/>
      <c r="KDI102" s="420"/>
      <c r="KDJ102" s="420"/>
      <c r="KDK102" s="420"/>
      <c r="KDL102" s="420"/>
      <c r="KDM102" s="420"/>
      <c r="KDN102" s="420"/>
      <c r="KDO102" s="420"/>
      <c r="KDP102" s="420"/>
      <c r="KDQ102" s="420"/>
      <c r="KDR102" s="420"/>
      <c r="KDS102" s="420"/>
      <c r="KDT102" s="420"/>
      <c r="KDU102" s="420"/>
      <c r="KDV102" s="420"/>
      <c r="KDW102" s="420"/>
      <c r="KDX102" s="420"/>
      <c r="KDY102" s="420"/>
      <c r="KDZ102" s="420"/>
      <c r="KEA102" s="420"/>
      <c r="KEB102" s="420"/>
      <c r="KEC102" s="420"/>
      <c r="KED102" s="420"/>
      <c r="KEE102" s="420"/>
      <c r="KEF102" s="420"/>
      <c r="KEG102" s="420"/>
      <c r="KEH102" s="420"/>
      <c r="KEI102" s="420"/>
      <c r="KEJ102" s="420"/>
      <c r="KEK102" s="420"/>
      <c r="KEL102" s="420"/>
      <c r="KEM102" s="420"/>
      <c r="KEN102" s="420"/>
      <c r="KEO102" s="420"/>
      <c r="KEP102" s="420"/>
      <c r="KEQ102" s="420"/>
      <c r="KER102" s="420"/>
      <c r="KES102" s="420"/>
      <c r="KET102" s="420"/>
      <c r="KEU102" s="420"/>
      <c r="KEV102" s="420"/>
      <c r="KEW102" s="420"/>
      <c r="KEX102" s="420"/>
      <c r="KEY102" s="420"/>
      <c r="KEZ102" s="420"/>
      <c r="KFA102" s="420"/>
      <c r="KFB102" s="420"/>
      <c r="KFC102" s="420"/>
      <c r="KFD102" s="420"/>
      <c r="KFE102" s="420"/>
      <c r="KFF102" s="420"/>
      <c r="KFG102" s="420"/>
      <c r="KFH102" s="420"/>
      <c r="KFI102" s="420"/>
      <c r="KFJ102" s="420"/>
      <c r="KFK102" s="420"/>
      <c r="KFL102" s="420"/>
      <c r="KFM102" s="420"/>
      <c r="KFN102" s="420"/>
      <c r="KFO102" s="420"/>
      <c r="KFP102" s="420"/>
      <c r="KFQ102" s="420"/>
      <c r="KFR102" s="420"/>
      <c r="KFS102" s="420"/>
      <c r="KFT102" s="420"/>
      <c r="KFU102" s="420"/>
      <c r="KFV102" s="420"/>
      <c r="KFW102" s="420"/>
      <c r="KFX102" s="420"/>
      <c r="KFY102" s="420"/>
      <c r="KFZ102" s="420"/>
      <c r="KGA102" s="420"/>
      <c r="KGB102" s="420"/>
      <c r="KGC102" s="420"/>
      <c r="KGD102" s="420"/>
      <c r="KGE102" s="420"/>
      <c r="KGF102" s="420"/>
      <c r="KGG102" s="420"/>
      <c r="KGH102" s="420"/>
      <c r="KGI102" s="420"/>
      <c r="KGJ102" s="420"/>
      <c r="KGK102" s="420"/>
      <c r="KGL102" s="420"/>
      <c r="KGM102" s="420"/>
      <c r="KGN102" s="420"/>
      <c r="KGO102" s="420"/>
      <c r="KGP102" s="420"/>
      <c r="KGQ102" s="420"/>
      <c r="KGR102" s="420"/>
      <c r="KGS102" s="420"/>
      <c r="KGT102" s="420"/>
      <c r="KGU102" s="420"/>
      <c r="KGV102" s="420"/>
      <c r="KGW102" s="420"/>
      <c r="KGX102" s="420"/>
      <c r="KGY102" s="420"/>
      <c r="KGZ102" s="420"/>
      <c r="KHA102" s="420"/>
      <c r="KHB102" s="420"/>
      <c r="KHC102" s="420"/>
      <c r="KHD102" s="420"/>
      <c r="KHE102" s="420"/>
      <c r="KHF102" s="420"/>
      <c r="KHG102" s="420"/>
      <c r="KHH102" s="420"/>
      <c r="KHI102" s="420"/>
      <c r="KHJ102" s="420"/>
      <c r="KHK102" s="420"/>
      <c r="KHL102" s="420"/>
      <c r="KHM102" s="420"/>
      <c r="KHN102" s="420"/>
      <c r="KHO102" s="420"/>
      <c r="KHP102" s="420"/>
      <c r="KHQ102" s="420"/>
      <c r="KHR102" s="420"/>
      <c r="KHS102" s="420"/>
      <c r="KHT102" s="420"/>
      <c r="KHU102" s="420"/>
      <c r="KHV102" s="420"/>
      <c r="KHW102" s="420"/>
      <c r="KHX102" s="420"/>
      <c r="KHY102" s="420"/>
      <c r="KHZ102" s="420"/>
      <c r="KIA102" s="420"/>
      <c r="KIB102" s="420"/>
      <c r="KIC102" s="420"/>
      <c r="KID102" s="420"/>
      <c r="KIE102" s="420"/>
      <c r="KIF102" s="420"/>
      <c r="KIG102" s="420"/>
      <c r="KIH102" s="420"/>
      <c r="KII102" s="420"/>
      <c r="KIJ102" s="420"/>
      <c r="KIK102" s="420"/>
      <c r="KIL102" s="420"/>
      <c r="KIM102" s="420"/>
      <c r="KIN102" s="420"/>
      <c r="KIO102" s="420"/>
      <c r="KIP102" s="420"/>
      <c r="KIQ102" s="420"/>
      <c r="KIR102" s="420"/>
      <c r="KIS102" s="420"/>
      <c r="KIT102" s="420"/>
      <c r="KIU102" s="420"/>
      <c r="KIV102" s="420"/>
      <c r="KIW102" s="420"/>
      <c r="KIX102" s="420"/>
      <c r="KIY102" s="420"/>
      <c r="KIZ102" s="420"/>
      <c r="KJA102" s="420"/>
      <c r="KJB102" s="420"/>
      <c r="KJC102" s="420"/>
      <c r="KJD102" s="420"/>
      <c r="KJE102" s="420"/>
      <c r="KJF102" s="420"/>
      <c r="KJG102" s="420"/>
      <c r="KJH102" s="420"/>
      <c r="KJI102" s="420"/>
      <c r="KJJ102" s="420"/>
      <c r="KJK102" s="420"/>
      <c r="KJL102" s="420"/>
      <c r="KJM102" s="420"/>
      <c r="KJN102" s="420"/>
      <c r="KJO102" s="420"/>
      <c r="KJP102" s="420"/>
      <c r="KJQ102" s="420"/>
      <c r="KJR102" s="420"/>
      <c r="KJS102" s="420"/>
      <c r="KJT102" s="420"/>
      <c r="KJU102" s="420"/>
      <c r="KJV102" s="420"/>
      <c r="KJW102" s="420"/>
      <c r="KJX102" s="420"/>
      <c r="KJY102" s="420"/>
      <c r="KJZ102" s="420"/>
      <c r="KKA102" s="420"/>
      <c r="KKB102" s="420"/>
      <c r="KKC102" s="420"/>
      <c r="KKD102" s="420"/>
      <c r="KKE102" s="420"/>
      <c r="KKF102" s="420"/>
      <c r="KKG102" s="420"/>
      <c r="KKH102" s="420"/>
      <c r="KKI102" s="420"/>
      <c r="KKJ102" s="420"/>
      <c r="KKK102" s="420"/>
      <c r="KKL102" s="420"/>
      <c r="KKM102" s="420"/>
      <c r="KKN102" s="420"/>
      <c r="KKO102" s="420"/>
      <c r="KKP102" s="420"/>
      <c r="KKQ102" s="420"/>
      <c r="KKR102" s="420"/>
      <c r="KKS102" s="420"/>
      <c r="KKT102" s="420"/>
      <c r="KKU102" s="420"/>
      <c r="KKV102" s="420"/>
      <c r="KKW102" s="420"/>
      <c r="KKX102" s="420"/>
      <c r="KKY102" s="420"/>
      <c r="KKZ102" s="420"/>
      <c r="KLA102" s="420"/>
      <c r="KLB102" s="420"/>
      <c r="KLC102" s="420"/>
      <c r="KLD102" s="420"/>
      <c r="KLE102" s="420"/>
      <c r="KLF102" s="420"/>
      <c r="KLG102" s="420"/>
      <c r="KLH102" s="420"/>
      <c r="KLI102" s="420"/>
      <c r="KLJ102" s="420"/>
      <c r="KLK102" s="420"/>
      <c r="KLL102" s="420"/>
      <c r="KLM102" s="420"/>
      <c r="KLN102" s="420"/>
      <c r="KLO102" s="420"/>
      <c r="KLP102" s="420"/>
      <c r="KLQ102" s="420"/>
      <c r="KLR102" s="420"/>
      <c r="KLS102" s="420"/>
      <c r="KLT102" s="420"/>
      <c r="KLU102" s="420"/>
      <c r="KLV102" s="420"/>
      <c r="KLW102" s="420"/>
      <c r="KLX102" s="420"/>
      <c r="KLY102" s="420"/>
      <c r="KLZ102" s="420"/>
      <c r="KMA102" s="420"/>
      <c r="KMB102" s="420"/>
      <c r="KMC102" s="420"/>
      <c r="KMD102" s="420"/>
      <c r="KME102" s="420"/>
      <c r="KMF102" s="420"/>
      <c r="KMG102" s="420"/>
      <c r="KMH102" s="420"/>
      <c r="KMI102" s="420"/>
      <c r="KMJ102" s="420"/>
      <c r="KMK102" s="420"/>
      <c r="KML102" s="420"/>
      <c r="KMM102" s="420"/>
      <c r="KMN102" s="420"/>
      <c r="KMO102" s="420"/>
      <c r="KMP102" s="420"/>
      <c r="KMQ102" s="420"/>
      <c r="KMR102" s="420"/>
      <c r="KMS102" s="420"/>
      <c r="KMT102" s="420"/>
      <c r="KMU102" s="420"/>
      <c r="KMV102" s="420"/>
      <c r="KMW102" s="420"/>
      <c r="KMX102" s="420"/>
      <c r="KMY102" s="420"/>
      <c r="KMZ102" s="420"/>
      <c r="KNA102" s="420"/>
      <c r="KNB102" s="420"/>
      <c r="KNC102" s="420"/>
      <c r="KND102" s="420"/>
      <c r="KNE102" s="420"/>
      <c r="KNF102" s="420"/>
      <c r="KNG102" s="420"/>
      <c r="KNH102" s="420"/>
      <c r="KNI102" s="420"/>
      <c r="KNJ102" s="420"/>
      <c r="KNK102" s="420"/>
      <c r="KNL102" s="420"/>
      <c r="KNM102" s="420"/>
      <c r="KNN102" s="420"/>
      <c r="KNO102" s="420"/>
      <c r="KNP102" s="420"/>
      <c r="KNQ102" s="420"/>
      <c r="KNR102" s="420"/>
      <c r="KNS102" s="420"/>
      <c r="KNT102" s="420"/>
      <c r="KNU102" s="420"/>
      <c r="KNV102" s="420"/>
      <c r="KNW102" s="420"/>
      <c r="KNX102" s="420"/>
      <c r="KNY102" s="420"/>
      <c r="KNZ102" s="420"/>
      <c r="KOA102" s="420"/>
      <c r="KOB102" s="420"/>
      <c r="KOC102" s="420"/>
      <c r="KOD102" s="420"/>
      <c r="KOE102" s="420"/>
      <c r="KOF102" s="420"/>
      <c r="KOG102" s="420"/>
      <c r="KOH102" s="420"/>
      <c r="KOI102" s="420"/>
      <c r="KOJ102" s="420"/>
      <c r="KOK102" s="420"/>
      <c r="KOL102" s="420"/>
      <c r="KOM102" s="420"/>
      <c r="KON102" s="420"/>
      <c r="KOO102" s="420"/>
      <c r="KOP102" s="420"/>
      <c r="KOQ102" s="420"/>
      <c r="KOR102" s="420"/>
      <c r="KOS102" s="420"/>
      <c r="KOT102" s="420"/>
      <c r="KOU102" s="420"/>
      <c r="KOV102" s="420"/>
      <c r="KOW102" s="420"/>
      <c r="KOX102" s="420"/>
      <c r="KOY102" s="420"/>
      <c r="KOZ102" s="420"/>
      <c r="KPA102" s="420"/>
      <c r="KPB102" s="420"/>
      <c r="KPC102" s="420"/>
      <c r="KPD102" s="420"/>
      <c r="KPE102" s="420"/>
      <c r="KPF102" s="420"/>
      <c r="KPG102" s="420"/>
      <c r="KPH102" s="420"/>
      <c r="KPI102" s="420"/>
      <c r="KPJ102" s="420"/>
      <c r="KPK102" s="420"/>
      <c r="KPL102" s="420"/>
      <c r="KPM102" s="420"/>
      <c r="KPN102" s="420"/>
      <c r="KPO102" s="420"/>
      <c r="KPP102" s="420"/>
      <c r="KPQ102" s="420"/>
      <c r="KPR102" s="420"/>
      <c r="KPS102" s="420"/>
      <c r="KPT102" s="420"/>
      <c r="KPU102" s="420"/>
      <c r="KPV102" s="420"/>
      <c r="KPW102" s="420"/>
      <c r="KPX102" s="420"/>
      <c r="KPY102" s="420"/>
      <c r="KPZ102" s="420"/>
      <c r="KQA102" s="420"/>
      <c r="KQB102" s="420"/>
      <c r="KQC102" s="420"/>
      <c r="KQD102" s="420"/>
      <c r="KQE102" s="420"/>
      <c r="KQF102" s="420"/>
      <c r="KQG102" s="420"/>
      <c r="KQH102" s="420"/>
      <c r="KQI102" s="420"/>
      <c r="KQJ102" s="420"/>
      <c r="KQK102" s="420"/>
      <c r="KQL102" s="420"/>
      <c r="KQM102" s="420"/>
      <c r="KQN102" s="420"/>
      <c r="KQO102" s="420"/>
      <c r="KQP102" s="420"/>
      <c r="KQQ102" s="420"/>
      <c r="KQR102" s="420"/>
      <c r="KQS102" s="420"/>
      <c r="KQT102" s="420"/>
      <c r="KQU102" s="420"/>
      <c r="KQV102" s="420"/>
      <c r="KQW102" s="420"/>
      <c r="KQX102" s="420"/>
      <c r="KQY102" s="420"/>
      <c r="KQZ102" s="420"/>
      <c r="KRA102" s="420"/>
      <c r="KRB102" s="420"/>
      <c r="KRC102" s="420"/>
      <c r="KRD102" s="420"/>
      <c r="KRE102" s="420"/>
      <c r="KRF102" s="420"/>
      <c r="KRG102" s="420"/>
      <c r="KRH102" s="420"/>
      <c r="KRI102" s="420"/>
      <c r="KRJ102" s="420"/>
      <c r="KRK102" s="420"/>
      <c r="KRL102" s="420"/>
      <c r="KRM102" s="420"/>
      <c r="KRN102" s="420"/>
      <c r="KRO102" s="420"/>
      <c r="KRP102" s="420"/>
      <c r="KRQ102" s="420"/>
      <c r="KRR102" s="420"/>
      <c r="KRS102" s="420"/>
      <c r="KRT102" s="420"/>
      <c r="KRU102" s="420"/>
      <c r="KRV102" s="420"/>
      <c r="KRW102" s="420"/>
      <c r="KRX102" s="420"/>
      <c r="KRY102" s="420"/>
      <c r="KRZ102" s="420"/>
      <c r="KSA102" s="420"/>
      <c r="KSB102" s="420"/>
      <c r="KSC102" s="420"/>
      <c r="KSD102" s="420"/>
      <c r="KSE102" s="420"/>
      <c r="KSF102" s="420"/>
      <c r="KSG102" s="420"/>
      <c r="KSH102" s="420"/>
      <c r="KSI102" s="420"/>
      <c r="KSJ102" s="420"/>
      <c r="KSK102" s="420"/>
      <c r="KSL102" s="420"/>
      <c r="KSM102" s="420"/>
      <c r="KSN102" s="420"/>
      <c r="KSO102" s="420"/>
      <c r="KSP102" s="420"/>
      <c r="KSQ102" s="420"/>
      <c r="KSR102" s="420"/>
      <c r="KSS102" s="420"/>
      <c r="KST102" s="420"/>
      <c r="KSU102" s="420"/>
      <c r="KSV102" s="420"/>
      <c r="KSW102" s="420"/>
      <c r="KSX102" s="420"/>
      <c r="KSY102" s="420"/>
      <c r="KSZ102" s="420"/>
      <c r="KTA102" s="420"/>
      <c r="KTB102" s="420"/>
      <c r="KTC102" s="420"/>
      <c r="KTD102" s="420"/>
      <c r="KTE102" s="420"/>
      <c r="KTF102" s="420"/>
      <c r="KTG102" s="420"/>
      <c r="KTH102" s="420"/>
      <c r="KTI102" s="420"/>
      <c r="KTJ102" s="420"/>
      <c r="KTK102" s="420"/>
      <c r="KTL102" s="420"/>
      <c r="KTM102" s="420"/>
      <c r="KTN102" s="420"/>
      <c r="KTO102" s="420"/>
      <c r="KTP102" s="420"/>
      <c r="KTQ102" s="420"/>
      <c r="KTR102" s="420"/>
      <c r="KTS102" s="420"/>
      <c r="KTT102" s="420"/>
      <c r="KTU102" s="420"/>
      <c r="KTV102" s="420"/>
      <c r="KTW102" s="420"/>
      <c r="KTX102" s="420"/>
      <c r="KTY102" s="420"/>
      <c r="KTZ102" s="420"/>
      <c r="KUA102" s="420"/>
      <c r="KUB102" s="420"/>
      <c r="KUC102" s="420"/>
      <c r="KUD102" s="420"/>
      <c r="KUE102" s="420"/>
      <c r="KUF102" s="420"/>
      <c r="KUG102" s="420"/>
      <c r="KUH102" s="420"/>
      <c r="KUI102" s="420"/>
      <c r="KUJ102" s="420"/>
      <c r="KUK102" s="420"/>
      <c r="KUL102" s="420"/>
      <c r="KUM102" s="420"/>
      <c r="KUN102" s="420"/>
      <c r="KUO102" s="420"/>
      <c r="KUP102" s="420"/>
      <c r="KUQ102" s="420"/>
      <c r="KUR102" s="420"/>
      <c r="KUS102" s="420"/>
      <c r="KUT102" s="420"/>
      <c r="KUU102" s="420"/>
      <c r="KUV102" s="420"/>
      <c r="KUW102" s="420"/>
      <c r="KUX102" s="420"/>
      <c r="KUY102" s="420"/>
      <c r="KUZ102" s="420"/>
      <c r="KVA102" s="420"/>
      <c r="KVB102" s="420"/>
      <c r="KVC102" s="420"/>
      <c r="KVD102" s="420"/>
      <c r="KVE102" s="420"/>
      <c r="KVF102" s="420"/>
      <c r="KVG102" s="420"/>
      <c r="KVH102" s="420"/>
      <c r="KVI102" s="420"/>
      <c r="KVJ102" s="420"/>
      <c r="KVK102" s="420"/>
      <c r="KVL102" s="420"/>
      <c r="KVM102" s="420"/>
      <c r="KVN102" s="420"/>
      <c r="KVO102" s="420"/>
      <c r="KVP102" s="420"/>
      <c r="KVQ102" s="420"/>
      <c r="KVR102" s="420"/>
      <c r="KVS102" s="420"/>
      <c r="KVT102" s="420"/>
      <c r="KVU102" s="420"/>
      <c r="KVV102" s="420"/>
      <c r="KVW102" s="420"/>
      <c r="KVX102" s="420"/>
      <c r="KVY102" s="420"/>
      <c r="KVZ102" s="420"/>
      <c r="KWA102" s="420"/>
      <c r="KWB102" s="420"/>
      <c r="KWC102" s="420"/>
      <c r="KWD102" s="420"/>
      <c r="KWE102" s="420"/>
      <c r="KWF102" s="420"/>
      <c r="KWG102" s="420"/>
      <c r="KWH102" s="420"/>
      <c r="KWI102" s="420"/>
      <c r="KWJ102" s="420"/>
      <c r="KWK102" s="420"/>
      <c r="KWL102" s="420"/>
      <c r="KWM102" s="420"/>
      <c r="KWN102" s="420"/>
      <c r="KWO102" s="420"/>
      <c r="KWP102" s="420"/>
      <c r="KWQ102" s="420"/>
      <c r="KWR102" s="420"/>
      <c r="KWS102" s="420"/>
      <c r="KWT102" s="420"/>
      <c r="KWU102" s="420"/>
      <c r="KWV102" s="420"/>
      <c r="KWW102" s="420"/>
      <c r="KWX102" s="420"/>
      <c r="KWY102" s="420"/>
      <c r="KWZ102" s="420"/>
      <c r="KXA102" s="420"/>
      <c r="KXB102" s="420"/>
      <c r="KXC102" s="420"/>
      <c r="KXD102" s="420"/>
      <c r="KXE102" s="420"/>
      <c r="KXF102" s="420"/>
      <c r="KXG102" s="420"/>
      <c r="KXH102" s="420"/>
      <c r="KXI102" s="420"/>
      <c r="KXJ102" s="420"/>
      <c r="KXK102" s="420"/>
      <c r="KXL102" s="420"/>
      <c r="KXM102" s="420"/>
      <c r="KXN102" s="420"/>
      <c r="KXO102" s="420"/>
      <c r="KXP102" s="420"/>
      <c r="KXQ102" s="420"/>
      <c r="KXR102" s="420"/>
      <c r="KXS102" s="420"/>
      <c r="KXT102" s="420"/>
      <c r="KXU102" s="420"/>
      <c r="KXV102" s="420"/>
      <c r="KXW102" s="420"/>
      <c r="KXX102" s="420"/>
      <c r="KXY102" s="420"/>
      <c r="KXZ102" s="420"/>
      <c r="KYA102" s="420"/>
      <c r="KYB102" s="420"/>
      <c r="KYC102" s="420"/>
      <c r="KYD102" s="420"/>
      <c r="KYE102" s="420"/>
      <c r="KYF102" s="420"/>
      <c r="KYG102" s="420"/>
      <c r="KYH102" s="420"/>
      <c r="KYI102" s="420"/>
      <c r="KYJ102" s="420"/>
      <c r="KYK102" s="420"/>
      <c r="KYL102" s="420"/>
      <c r="KYM102" s="420"/>
      <c r="KYN102" s="420"/>
      <c r="KYO102" s="420"/>
      <c r="KYP102" s="420"/>
      <c r="KYQ102" s="420"/>
      <c r="KYR102" s="420"/>
      <c r="KYS102" s="420"/>
      <c r="KYT102" s="420"/>
      <c r="KYU102" s="420"/>
      <c r="KYV102" s="420"/>
      <c r="KYW102" s="420"/>
      <c r="KYX102" s="420"/>
      <c r="KYY102" s="420"/>
      <c r="KYZ102" s="420"/>
      <c r="KZA102" s="420"/>
      <c r="KZB102" s="420"/>
      <c r="KZC102" s="420"/>
      <c r="KZD102" s="420"/>
      <c r="KZE102" s="420"/>
      <c r="KZF102" s="420"/>
      <c r="KZG102" s="420"/>
      <c r="KZH102" s="420"/>
      <c r="KZI102" s="420"/>
      <c r="KZJ102" s="420"/>
      <c r="KZK102" s="420"/>
      <c r="KZL102" s="420"/>
      <c r="KZM102" s="420"/>
      <c r="KZN102" s="420"/>
      <c r="KZO102" s="420"/>
      <c r="KZP102" s="420"/>
      <c r="KZQ102" s="420"/>
      <c r="KZR102" s="420"/>
      <c r="KZS102" s="420"/>
      <c r="KZT102" s="420"/>
      <c r="KZU102" s="420"/>
      <c r="KZV102" s="420"/>
      <c r="KZW102" s="420"/>
      <c r="KZX102" s="420"/>
      <c r="KZY102" s="420"/>
      <c r="KZZ102" s="420"/>
      <c r="LAA102" s="420"/>
      <c r="LAB102" s="420"/>
      <c r="LAC102" s="420"/>
      <c r="LAD102" s="420"/>
      <c r="LAE102" s="420"/>
      <c r="LAF102" s="420"/>
      <c r="LAG102" s="420"/>
      <c r="LAH102" s="420"/>
      <c r="LAI102" s="420"/>
      <c r="LAJ102" s="420"/>
      <c r="LAK102" s="420"/>
      <c r="LAL102" s="420"/>
      <c r="LAM102" s="420"/>
      <c r="LAN102" s="420"/>
      <c r="LAO102" s="420"/>
      <c r="LAP102" s="420"/>
      <c r="LAQ102" s="420"/>
      <c r="LAR102" s="420"/>
      <c r="LAS102" s="420"/>
      <c r="LAT102" s="420"/>
      <c r="LAU102" s="420"/>
      <c r="LAV102" s="420"/>
      <c r="LAW102" s="420"/>
      <c r="LAX102" s="420"/>
      <c r="LAY102" s="420"/>
      <c r="LAZ102" s="420"/>
      <c r="LBA102" s="420"/>
      <c r="LBB102" s="420"/>
      <c r="LBC102" s="420"/>
      <c r="LBD102" s="420"/>
      <c r="LBE102" s="420"/>
      <c r="LBF102" s="420"/>
      <c r="LBG102" s="420"/>
      <c r="LBH102" s="420"/>
      <c r="LBI102" s="420"/>
      <c r="LBJ102" s="420"/>
      <c r="LBK102" s="420"/>
      <c r="LBL102" s="420"/>
      <c r="LBM102" s="420"/>
      <c r="LBN102" s="420"/>
      <c r="LBO102" s="420"/>
      <c r="LBP102" s="420"/>
      <c r="LBQ102" s="420"/>
      <c r="LBR102" s="420"/>
      <c r="LBS102" s="420"/>
      <c r="LBT102" s="420"/>
      <c r="LBU102" s="420"/>
      <c r="LBV102" s="420"/>
      <c r="LBW102" s="420"/>
      <c r="LBX102" s="420"/>
      <c r="LBY102" s="420"/>
      <c r="LBZ102" s="420"/>
      <c r="LCA102" s="420"/>
      <c r="LCB102" s="420"/>
      <c r="LCC102" s="420"/>
      <c r="LCD102" s="420"/>
      <c r="LCE102" s="420"/>
      <c r="LCF102" s="420"/>
      <c r="LCG102" s="420"/>
      <c r="LCH102" s="420"/>
      <c r="LCI102" s="420"/>
      <c r="LCJ102" s="420"/>
      <c r="LCK102" s="420"/>
      <c r="LCL102" s="420"/>
      <c r="LCM102" s="420"/>
      <c r="LCN102" s="420"/>
      <c r="LCO102" s="420"/>
      <c r="LCP102" s="420"/>
      <c r="LCQ102" s="420"/>
      <c r="LCR102" s="420"/>
      <c r="LCS102" s="420"/>
      <c r="LCT102" s="420"/>
      <c r="LCU102" s="420"/>
      <c r="LCV102" s="420"/>
      <c r="LCW102" s="420"/>
      <c r="LCX102" s="420"/>
      <c r="LCY102" s="420"/>
      <c r="LCZ102" s="420"/>
      <c r="LDA102" s="420"/>
      <c r="LDB102" s="420"/>
      <c r="LDC102" s="420"/>
      <c r="LDD102" s="420"/>
      <c r="LDE102" s="420"/>
      <c r="LDF102" s="420"/>
      <c r="LDG102" s="420"/>
      <c r="LDH102" s="420"/>
      <c r="LDI102" s="420"/>
      <c r="LDJ102" s="420"/>
      <c r="LDK102" s="420"/>
      <c r="LDL102" s="420"/>
      <c r="LDM102" s="420"/>
      <c r="LDN102" s="420"/>
      <c r="LDO102" s="420"/>
      <c r="LDP102" s="420"/>
      <c r="LDQ102" s="420"/>
      <c r="LDR102" s="420"/>
      <c r="LDS102" s="420"/>
      <c r="LDT102" s="420"/>
      <c r="LDU102" s="420"/>
      <c r="LDV102" s="420"/>
      <c r="LDW102" s="420"/>
      <c r="LDX102" s="420"/>
      <c r="LDY102" s="420"/>
      <c r="LDZ102" s="420"/>
      <c r="LEA102" s="420"/>
      <c r="LEB102" s="420"/>
      <c r="LEC102" s="420"/>
      <c r="LED102" s="420"/>
      <c r="LEE102" s="420"/>
      <c r="LEF102" s="420"/>
      <c r="LEG102" s="420"/>
      <c r="LEH102" s="420"/>
      <c r="LEI102" s="420"/>
      <c r="LEJ102" s="420"/>
      <c r="LEK102" s="420"/>
      <c r="LEL102" s="420"/>
      <c r="LEM102" s="420"/>
      <c r="LEN102" s="420"/>
      <c r="LEO102" s="420"/>
      <c r="LEP102" s="420"/>
      <c r="LEQ102" s="420"/>
      <c r="LER102" s="420"/>
      <c r="LES102" s="420"/>
      <c r="LET102" s="420"/>
      <c r="LEU102" s="420"/>
      <c r="LEV102" s="420"/>
      <c r="LEW102" s="420"/>
      <c r="LEX102" s="420"/>
      <c r="LEY102" s="420"/>
      <c r="LEZ102" s="420"/>
      <c r="LFA102" s="420"/>
      <c r="LFB102" s="420"/>
      <c r="LFC102" s="420"/>
      <c r="LFD102" s="420"/>
      <c r="LFE102" s="420"/>
      <c r="LFF102" s="420"/>
      <c r="LFG102" s="420"/>
      <c r="LFH102" s="420"/>
      <c r="LFI102" s="420"/>
      <c r="LFJ102" s="420"/>
      <c r="LFK102" s="420"/>
      <c r="LFL102" s="420"/>
      <c r="LFM102" s="420"/>
      <c r="LFN102" s="420"/>
      <c r="LFO102" s="420"/>
      <c r="LFP102" s="420"/>
      <c r="LFQ102" s="420"/>
      <c r="LFR102" s="420"/>
      <c r="LFS102" s="420"/>
      <c r="LFT102" s="420"/>
      <c r="LFU102" s="420"/>
      <c r="LFV102" s="420"/>
      <c r="LFW102" s="420"/>
      <c r="LFX102" s="420"/>
      <c r="LFY102" s="420"/>
      <c r="LFZ102" s="420"/>
      <c r="LGA102" s="420"/>
      <c r="LGB102" s="420"/>
      <c r="LGC102" s="420"/>
      <c r="LGD102" s="420"/>
      <c r="LGE102" s="420"/>
      <c r="LGF102" s="420"/>
      <c r="LGG102" s="420"/>
      <c r="LGH102" s="420"/>
      <c r="LGI102" s="420"/>
      <c r="LGJ102" s="420"/>
      <c r="LGK102" s="420"/>
      <c r="LGL102" s="420"/>
      <c r="LGM102" s="420"/>
      <c r="LGN102" s="420"/>
      <c r="LGO102" s="420"/>
      <c r="LGP102" s="420"/>
      <c r="LGQ102" s="420"/>
      <c r="LGR102" s="420"/>
      <c r="LGS102" s="420"/>
      <c r="LGT102" s="420"/>
      <c r="LGU102" s="420"/>
      <c r="LGV102" s="420"/>
      <c r="LGW102" s="420"/>
      <c r="LGX102" s="420"/>
      <c r="LGY102" s="420"/>
      <c r="LGZ102" s="420"/>
      <c r="LHA102" s="420"/>
      <c r="LHB102" s="420"/>
      <c r="LHC102" s="420"/>
      <c r="LHD102" s="420"/>
      <c r="LHE102" s="420"/>
      <c r="LHF102" s="420"/>
      <c r="LHG102" s="420"/>
      <c r="LHH102" s="420"/>
      <c r="LHI102" s="420"/>
      <c r="LHJ102" s="420"/>
      <c r="LHK102" s="420"/>
      <c r="LHL102" s="420"/>
      <c r="LHM102" s="420"/>
      <c r="LHN102" s="420"/>
      <c r="LHO102" s="420"/>
      <c r="LHP102" s="420"/>
      <c r="LHQ102" s="420"/>
      <c r="LHR102" s="420"/>
      <c r="LHS102" s="420"/>
      <c r="LHT102" s="420"/>
      <c r="LHU102" s="420"/>
      <c r="LHV102" s="420"/>
      <c r="LHW102" s="420"/>
      <c r="LHX102" s="420"/>
      <c r="LHY102" s="420"/>
      <c r="LHZ102" s="420"/>
      <c r="LIA102" s="420"/>
      <c r="LIB102" s="420"/>
      <c r="LIC102" s="420"/>
      <c r="LID102" s="420"/>
      <c r="LIE102" s="420"/>
      <c r="LIF102" s="420"/>
      <c r="LIG102" s="420"/>
      <c r="LIH102" s="420"/>
      <c r="LII102" s="420"/>
      <c r="LIJ102" s="420"/>
      <c r="LIK102" s="420"/>
      <c r="LIL102" s="420"/>
      <c r="LIM102" s="420"/>
      <c r="LIN102" s="420"/>
      <c r="LIO102" s="420"/>
      <c r="LIP102" s="420"/>
      <c r="LIQ102" s="420"/>
      <c r="LIR102" s="420"/>
      <c r="LIS102" s="420"/>
      <c r="LIT102" s="420"/>
      <c r="LIU102" s="420"/>
      <c r="LIV102" s="420"/>
      <c r="LIW102" s="420"/>
      <c r="LIX102" s="420"/>
      <c r="LIY102" s="420"/>
      <c r="LIZ102" s="420"/>
      <c r="LJA102" s="420"/>
      <c r="LJB102" s="420"/>
      <c r="LJC102" s="420"/>
      <c r="LJD102" s="420"/>
      <c r="LJE102" s="420"/>
      <c r="LJF102" s="420"/>
      <c r="LJG102" s="420"/>
      <c r="LJH102" s="420"/>
      <c r="LJI102" s="420"/>
      <c r="LJJ102" s="420"/>
      <c r="LJK102" s="420"/>
      <c r="LJL102" s="420"/>
      <c r="LJM102" s="420"/>
      <c r="LJN102" s="420"/>
      <c r="LJO102" s="420"/>
      <c r="LJP102" s="420"/>
      <c r="LJQ102" s="420"/>
      <c r="LJR102" s="420"/>
      <c r="LJS102" s="420"/>
      <c r="LJT102" s="420"/>
      <c r="LJU102" s="420"/>
      <c r="LJV102" s="420"/>
      <c r="LJW102" s="420"/>
      <c r="LJX102" s="420"/>
      <c r="LJY102" s="420"/>
      <c r="LJZ102" s="420"/>
      <c r="LKA102" s="420"/>
      <c r="LKB102" s="420"/>
      <c r="LKC102" s="420"/>
      <c r="LKD102" s="420"/>
      <c r="LKE102" s="420"/>
      <c r="LKF102" s="420"/>
      <c r="LKG102" s="420"/>
      <c r="LKH102" s="420"/>
      <c r="LKI102" s="420"/>
      <c r="LKJ102" s="420"/>
      <c r="LKK102" s="420"/>
      <c r="LKL102" s="420"/>
      <c r="LKM102" s="420"/>
      <c r="LKN102" s="420"/>
      <c r="LKO102" s="420"/>
      <c r="LKP102" s="420"/>
      <c r="LKQ102" s="420"/>
      <c r="LKR102" s="420"/>
      <c r="LKS102" s="420"/>
      <c r="LKT102" s="420"/>
      <c r="LKU102" s="420"/>
      <c r="LKV102" s="420"/>
      <c r="LKW102" s="420"/>
      <c r="LKX102" s="420"/>
      <c r="LKY102" s="420"/>
      <c r="LKZ102" s="420"/>
      <c r="LLA102" s="420"/>
      <c r="LLB102" s="420"/>
      <c r="LLC102" s="420"/>
      <c r="LLD102" s="420"/>
      <c r="LLE102" s="420"/>
      <c r="LLF102" s="420"/>
      <c r="LLG102" s="420"/>
      <c r="LLH102" s="420"/>
      <c r="LLI102" s="420"/>
      <c r="LLJ102" s="420"/>
      <c r="LLK102" s="420"/>
      <c r="LLL102" s="420"/>
      <c r="LLM102" s="420"/>
      <c r="LLN102" s="420"/>
      <c r="LLO102" s="420"/>
      <c r="LLP102" s="420"/>
      <c r="LLQ102" s="420"/>
      <c r="LLR102" s="420"/>
      <c r="LLS102" s="420"/>
      <c r="LLT102" s="420"/>
      <c r="LLU102" s="420"/>
      <c r="LLV102" s="420"/>
      <c r="LLW102" s="420"/>
      <c r="LLX102" s="420"/>
      <c r="LLY102" s="420"/>
      <c r="LLZ102" s="420"/>
      <c r="LMA102" s="420"/>
      <c r="LMB102" s="420"/>
      <c r="LMC102" s="420"/>
      <c r="LMD102" s="420"/>
      <c r="LME102" s="420"/>
      <c r="LMF102" s="420"/>
      <c r="LMG102" s="420"/>
      <c r="LMH102" s="420"/>
      <c r="LMI102" s="420"/>
      <c r="LMJ102" s="420"/>
      <c r="LMK102" s="420"/>
      <c r="LML102" s="420"/>
      <c r="LMM102" s="420"/>
      <c r="LMN102" s="420"/>
      <c r="LMO102" s="420"/>
      <c r="LMP102" s="420"/>
      <c r="LMQ102" s="420"/>
      <c r="LMR102" s="420"/>
      <c r="LMS102" s="420"/>
      <c r="LMT102" s="420"/>
      <c r="LMU102" s="420"/>
      <c r="LMV102" s="420"/>
      <c r="LMW102" s="420"/>
      <c r="LMX102" s="420"/>
      <c r="LMY102" s="420"/>
      <c r="LMZ102" s="420"/>
      <c r="LNA102" s="420"/>
      <c r="LNB102" s="420"/>
      <c r="LNC102" s="420"/>
      <c r="LND102" s="420"/>
      <c r="LNE102" s="420"/>
      <c r="LNF102" s="420"/>
      <c r="LNG102" s="420"/>
      <c r="LNH102" s="420"/>
      <c r="LNI102" s="420"/>
      <c r="LNJ102" s="420"/>
      <c r="LNK102" s="420"/>
      <c r="LNL102" s="420"/>
      <c r="LNM102" s="420"/>
      <c r="LNN102" s="420"/>
      <c r="LNO102" s="420"/>
      <c r="LNP102" s="420"/>
      <c r="LNQ102" s="420"/>
      <c r="LNR102" s="420"/>
      <c r="LNS102" s="420"/>
      <c r="LNT102" s="420"/>
      <c r="LNU102" s="420"/>
      <c r="LNV102" s="420"/>
      <c r="LNW102" s="420"/>
      <c r="LNX102" s="420"/>
      <c r="LNY102" s="420"/>
      <c r="LNZ102" s="420"/>
      <c r="LOA102" s="420"/>
      <c r="LOB102" s="420"/>
      <c r="LOC102" s="420"/>
      <c r="LOD102" s="420"/>
      <c r="LOE102" s="420"/>
      <c r="LOF102" s="420"/>
      <c r="LOG102" s="420"/>
      <c r="LOH102" s="420"/>
      <c r="LOI102" s="420"/>
      <c r="LOJ102" s="420"/>
      <c r="LOK102" s="420"/>
      <c r="LOL102" s="420"/>
      <c r="LOM102" s="420"/>
      <c r="LON102" s="420"/>
      <c r="LOO102" s="420"/>
      <c r="LOP102" s="420"/>
      <c r="LOQ102" s="420"/>
      <c r="LOR102" s="420"/>
      <c r="LOS102" s="420"/>
      <c r="LOT102" s="420"/>
      <c r="LOU102" s="420"/>
      <c r="LOV102" s="420"/>
      <c r="LOW102" s="420"/>
      <c r="LOX102" s="420"/>
      <c r="LOY102" s="420"/>
      <c r="LOZ102" s="420"/>
      <c r="LPA102" s="420"/>
      <c r="LPB102" s="420"/>
      <c r="LPC102" s="420"/>
      <c r="LPD102" s="420"/>
      <c r="LPE102" s="420"/>
      <c r="LPF102" s="420"/>
      <c r="LPG102" s="420"/>
      <c r="LPH102" s="420"/>
      <c r="LPI102" s="420"/>
      <c r="LPJ102" s="420"/>
      <c r="LPK102" s="420"/>
      <c r="LPL102" s="420"/>
      <c r="LPM102" s="420"/>
      <c r="LPN102" s="420"/>
      <c r="LPO102" s="420"/>
      <c r="LPP102" s="420"/>
      <c r="LPQ102" s="420"/>
      <c r="LPR102" s="420"/>
      <c r="LPS102" s="420"/>
      <c r="LPT102" s="420"/>
      <c r="LPU102" s="420"/>
      <c r="LPV102" s="420"/>
      <c r="LPW102" s="420"/>
      <c r="LPX102" s="420"/>
      <c r="LPY102" s="420"/>
      <c r="LPZ102" s="420"/>
      <c r="LQA102" s="420"/>
      <c r="LQB102" s="420"/>
      <c r="LQC102" s="420"/>
      <c r="LQD102" s="420"/>
      <c r="LQE102" s="420"/>
      <c r="LQF102" s="420"/>
      <c r="LQG102" s="420"/>
      <c r="LQH102" s="420"/>
      <c r="LQI102" s="420"/>
      <c r="LQJ102" s="420"/>
      <c r="LQK102" s="420"/>
      <c r="LQL102" s="420"/>
      <c r="LQM102" s="420"/>
      <c r="LQN102" s="420"/>
      <c r="LQO102" s="420"/>
      <c r="LQP102" s="420"/>
      <c r="LQQ102" s="420"/>
      <c r="LQR102" s="420"/>
      <c r="LQS102" s="420"/>
      <c r="LQT102" s="420"/>
      <c r="LQU102" s="420"/>
      <c r="LQV102" s="420"/>
      <c r="LQW102" s="420"/>
      <c r="LQX102" s="420"/>
      <c r="LQY102" s="420"/>
      <c r="LQZ102" s="420"/>
      <c r="LRA102" s="420"/>
      <c r="LRB102" s="420"/>
      <c r="LRC102" s="420"/>
      <c r="LRD102" s="420"/>
      <c r="LRE102" s="420"/>
      <c r="LRF102" s="420"/>
      <c r="LRG102" s="420"/>
      <c r="LRH102" s="420"/>
      <c r="LRI102" s="420"/>
      <c r="LRJ102" s="420"/>
      <c r="LRK102" s="420"/>
      <c r="LRL102" s="420"/>
      <c r="LRM102" s="420"/>
      <c r="LRN102" s="420"/>
      <c r="LRO102" s="420"/>
      <c r="LRP102" s="420"/>
      <c r="LRQ102" s="420"/>
      <c r="LRR102" s="420"/>
      <c r="LRS102" s="420"/>
      <c r="LRT102" s="420"/>
      <c r="LRU102" s="420"/>
      <c r="LRV102" s="420"/>
      <c r="LRW102" s="420"/>
      <c r="LRX102" s="420"/>
      <c r="LRY102" s="420"/>
      <c r="LRZ102" s="420"/>
      <c r="LSA102" s="420"/>
      <c r="LSB102" s="420"/>
      <c r="LSC102" s="420"/>
      <c r="LSD102" s="420"/>
      <c r="LSE102" s="420"/>
      <c r="LSF102" s="420"/>
      <c r="LSG102" s="420"/>
      <c r="LSH102" s="420"/>
      <c r="LSI102" s="420"/>
      <c r="LSJ102" s="420"/>
      <c r="LSK102" s="420"/>
      <c r="LSL102" s="420"/>
      <c r="LSM102" s="420"/>
      <c r="LSN102" s="420"/>
      <c r="LSO102" s="420"/>
      <c r="LSP102" s="420"/>
      <c r="LSQ102" s="420"/>
      <c r="LSR102" s="420"/>
      <c r="LSS102" s="420"/>
      <c r="LST102" s="420"/>
      <c r="LSU102" s="420"/>
      <c r="LSV102" s="420"/>
      <c r="LSW102" s="420"/>
      <c r="LSX102" s="420"/>
      <c r="LSY102" s="420"/>
      <c r="LSZ102" s="420"/>
      <c r="LTA102" s="420"/>
      <c r="LTB102" s="420"/>
      <c r="LTC102" s="420"/>
      <c r="LTD102" s="420"/>
      <c r="LTE102" s="420"/>
      <c r="LTF102" s="420"/>
      <c r="LTG102" s="420"/>
      <c r="LTH102" s="420"/>
      <c r="LTI102" s="420"/>
      <c r="LTJ102" s="420"/>
      <c r="LTK102" s="420"/>
      <c r="LTL102" s="420"/>
      <c r="LTM102" s="420"/>
      <c r="LTN102" s="420"/>
      <c r="LTO102" s="420"/>
      <c r="LTP102" s="420"/>
      <c r="LTQ102" s="420"/>
      <c r="LTR102" s="420"/>
      <c r="LTS102" s="420"/>
      <c r="LTT102" s="420"/>
      <c r="LTU102" s="420"/>
      <c r="LTV102" s="420"/>
      <c r="LTW102" s="420"/>
      <c r="LTX102" s="420"/>
      <c r="LTY102" s="420"/>
      <c r="LTZ102" s="420"/>
      <c r="LUA102" s="420"/>
      <c r="LUB102" s="420"/>
      <c r="LUC102" s="420"/>
      <c r="LUD102" s="420"/>
      <c r="LUE102" s="420"/>
      <c r="LUF102" s="420"/>
      <c r="LUG102" s="420"/>
      <c r="LUH102" s="420"/>
      <c r="LUI102" s="420"/>
      <c r="LUJ102" s="420"/>
      <c r="LUK102" s="420"/>
      <c r="LUL102" s="420"/>
      <c r="LUM102" s="420"/>
      <c r="LUN102" s="420"/>
      <c r="LUO102" s="420"/>
      <c r="LUP102" s="420"/>
      <c r="LUQ102" s="420"/>
      <c r="LUR102" s="420"/>
      <c r="LUS102" s="420"/>
      <c r="LUT102" s="420"/>
      <c r="LUU102" s="420"/>
      <c r="LUV102" s="420"/>
      <c r="LUW102" s="420"/>
      <c r="LUX102" s="420"/>
      <c r="LUY102" s="420"/>
      <c r="LUZ102" s="420"/>
      <c r="LVA102" s="420"/>
      <c r="LVB102" s="420"/>
      <c r="LVC102" s="420"/>
      <c r="LVD102" s="420"/>
      <c r="LVE102" s="420"/>
      <c r="LVF102" s="420"/>
      <c r="LVG102" s="420"/>
      <c r="LVH102" s="420"/>
      <c r="LVI102" s="420"/>
      <c r="LVJ102" s="420"/>
      <c r="LVK102" s="420"/>
      <c r="LVL102" s="420"/>
      <c r="LVM102" s="420"/>
      <c r="LVN102" s="420"/>
      <c r="LVO102" s="420"/>
      <c r="LVP102" s="420"/>
      <c r="LVQ102" s="420"/>
      <c r="LVR102" s="420"/>
      <c r="LVS102" s="420"/>
      <c r="LVT102" s="420"/>
      <c r="LVU102" s="420"/>
      <c r="LVV102" s="420"/>
      <c r="LVW102" s="420"/>
      <c r="LVX102" s="420"/>
      <c r="LVY102" s="420"/>
      <c r="LVZ102" s="420"/>
      <c r="LWA102" s="420"/>
      <c r="LWB102" s="420"/>
      <c r="LWC102" s="420"/>
      <c r="LWD102" s="420"/>
      <c r="LWE102" s="420"/>
      <c r="LWF102" s="420"/>
      <c r="LWG102" s="420"/>
      <c r="LWH102" s="420"/>
      <c r="LWI102" s="420"/>
      <c r="LWJ102" s="420"/>
      <c r="LWK102" s="420"/>
      <c r="LWL102" s="420"/>
      <c r="LWM102" s="420"/>
      <c r="LWN102" s="420"/>
      <c r="LWO102" s="420"/>
      <c r="LWP102" s="420"/>
      <c r="LWQ102" s="420"/>
      <c r="LWR102" s="420"/>
      <c r="LWS102" s="420"/>
      <c r="LWT102" s="420"/>
      <c r="LWU102" s="420"/>
      <c r="LWV102" s="420"/>
      <c r="LWW102" s="420"/>
      <c r="LWX102" s="420"/>
      <c r="LWY102" s="420"/>
      <c r="LWZ102" s="420"/>
      <c r="LXA102" s="420"/>
      <c r="LXB102" s="420"/>
      <c r="LXC102" s="420"/>
      <c r="LXD102" s="420"/>
      <c r="LXE102" s="420"/>
      <c r="LXF102" s="420"/>
      <c r="LXG102" s="420"/>
      <c r="LXH102" s="420"/>
      <c r="LXI102" s="420"/>
      <c r="LXJ102" s="420"/>
      <c r="LXK102" s="420"/>
      <c r="LXL102" s="420"/>
      <c r="LXM102" s="420"/>
      <c r="LXN102" s="420"/>
      <c r="LXO102" s="420"/>
      <c r="LXP102" s="420"/>
      <c r="LXQ102" s="420"/>
      <c r="LXR102" s="420"/>
      <c r="LXS102" s="420"/>
      <c r="LXT102" s="420"/>
      <c r="LXU102" s="420"/>
      <c r="LXV102" s="420"/>
      <c r="LXW102" s="420"/>
      <c r="LXX102" s="420"/>
      <c r="LXY102" s="420"/>
      <c r="LXZ102" s="420"/>
      <c r="LYA102" s="420"/>
      <c r="LYB102" s="420"/>
      <c r="LYC102" s="420"/>
      <c r="LYD102" s="420"/>
      <c r="LYE102" s="420"/>
      <c r="LYF102" s="420"/>
      <c r="LYG102" s="420"/>
      <c r="LYH102" s="420"/>
      <c r="LYI102" s="420"/>
      <c r="LYJ102" s="420"/>
      <c r="LYK102" s="420"/>
      <c r="LYL102" s="420"/>
      <c r="LYM102" s="420"/>
      <c r="LYN102" s="420"/>
      <c r="LYO102" s="420"/>
      <c r="LYP102" s="420"/>
      <c r="LYQ102" s="420"/>
      <c r="LYR102" s="420"/>
      <c r="LYS102" s="420"/>
      <c r="LYT102" s="420"/>
      <c r="LYU102" s="420"/>
      <c r="LYV102" s="420"/>
      <c r="LYW102" s="420"/>
      <c r="LYX102" s="420"/>
      <c r="LYY102" s="420"/>
      <c r="LYZ102" s="420"/>
      <c r="LZA102" s="420"/>
      <c r="LZB102" s="420"/>
      <c r="LZC102" s="420"/>
      <c r="LZD102" s="420"/>
      <c r="LZE102" s="420"/>
      <c r="LZF102" s="420"/>
      <c r="LZG102" s="420"/>
      <c r="LZH102" s="420"/>
      <c r="LZI102" s="420"/>
      <c r="LZJ102" s="420"/>
      <c r="LZK102" s="420"/>
      <c r="LZL102" s="420"/>
      <c r="LZM102" s="420"/>
      <c r="LZN102" s="420"/>
      <c r="LZO102" s="420"/>
      <c r="LZP102" s="420"/>
      <c r="LZQ102" s="420"/>
      <c r="LZR102" s="420"/>
      <c r="LZS102" s="420"/>
      <c r="LZT102" s="420"/>
      <c r="LZU102" s="420"/>
      <c r="LZV102" s="420"/>
      <c r="LZW102" s="420"/>
      <c r="LZX102" s="420"/>
      <c r="LZY102" s="420"/>
      <c r="LZZ102" s="420"/>
      <c r="MAA102" s="420"/>
      <c r="MAB102" s="420"/>
      <c r="MAC102" s="420"/>
      <c r="MAD102" s="420"/>
      <c r="MAE102" s="420"/>
      <c r="MAF102" s="420"/>
      <c r="MAG102" s="420"/>
      <c r="MAH102" s="420"/>
      <c r="MAI102" s="420"/>
      <c r="MAJ102" s="420"/>
      <c r="MAK102" s="420"/>
      <c r="MAL102" s="420"/>
      <c r="MAM102" s="420"/>
      <c r="MAN102" s="420"/>
      <c r="MAO102" s="420"/>
      <c r="MAP102" s="420"/>
      <c r="MAQ102" s="420"/>
      <c r="MAR102" s="420"/>
      <c r="MAS102" s="420"/>
      <c r="MAT102" s="420"/>
      <c r="MAU102" s="420"/>
      <c r="MAV102" s="420"/>
      <c r="MAW102" s="420"/>
      <c r="MAX102" s="420"/>
      <c r="MAY102" s="420"/>
      <c r="MAZ102" s="420"/>
      <c r="MBA102" s="420"/>
      <c r="MBB102" s="420"/>
      <c r="MBC102" s="420"/>
      <c r="MBD102" s="420"/>
      <c r="MBE102" s="420"/>
      <c r="MBF102" s="420"/>
      <c r="MBG102" s="420"/>
      <c r="MBH102" s="420"/>
      <c r="MBI102" s="420"/>
      <c r="MBJ102" s="420"/>
      <c r="MBK102" s="420"/>
      <c r="MBL102" s="420"/>
      <c r="MBM102" s="420"/>
      <c r="MBN102" s="420"/>
      <c r="MBO102" s="420"/>
      <c r="MBP102" s="420"/>
      <c r="MBQ102" s="420"/>
      <c r="MBR102" s="420"/>
      <c r="MBS102" s="420"/>
      <c r="MBT102" s="420"/>
      <c r="MBU102" s="420"/>
      <c r="MBV102" s="420"/>
      <c r="MBW102" s="420"/>
      <c r="MBX102" s="420"/>
      <c r="MBY102" s="420"/>
      <c r="MBZ102" s="420"/>
      <c r="MCA102" s="420"/>
      <c r="MCB102" s="420"/>
      <c r="MCC102" s="420"/>
      <c r="MCD102" s="420"/>
      <c r="MCE102" s="420"/>
      <c r="MCF102" s="420"/>
      <c r="MCG102" s="420"/>
      <c r="MCH102" s="420"/>
      <c r="MCI102" s="420"/>
      <c r="MCJ102" s="420"/>
      <c r="MCK102" s="420"/>
      <c r="MCL102" s="420"/>
      <c r="MCM102" s="420"/>
      <c r="MCN102" s="420"/>
      <c r="MCO102" s="420"/>
      <c r="MCP102" s="420"/>
      <c r="MCQ102" s="420"/>
      <c r="MCR102" s="420"/>
      <c r="MCS102" s="420"/>
      <c r="MCT102" s="420"/>
      <c r="MCU102" s="420"/>
      <c r="MCV102" s="420"/>
      <c r="MCW102" s="420"/>
      <c r="MCX102" s="420"/>
      <c r="MCY102" s="420"/>
      <c r="MCZ102" s="420"/>
      <c r="MDA102" s="420"/>
      <c r="MDB102" s="420"/>
      <c r="MDC102" s="420"/>
      <c r="MDD102" s="420"/>
      <c r="MDE102" s="420"/>
      <c r="MDF102" s="420"/>
      <c r="MDG102" s="420"/>
      <c r="MDH102" s="420"/>
      <c r="MDI102" s="420"/>
      <c r="MDJ102" s="420"/>
      <c r="MDK102" s="420"/>
      <c r="MDL102" s="420"/>
      <c r="MDM102" s="420"/>
      <c r="MDN102" s="420"/>
      <c r="MDO102" s="420"/>
      <c r="MDP102" s="420"/>
      <c r="MDQ102" s="420"/>
      <c r="MDR102" s="420"/>
      <c r="MDS102" s="420"/>
      <c r="MDT102" s="420"/>
      <c r="MDU102" s="420"/>
      <c r="MDV102" s="420"/>
      <c r="MDW102" s="420"/>
      <c r="MDX102" s="420"/>
      <c r="MDY102" s="420"/>
      <c r="MDZ102" s="420"/>
      <c r="MEA102" s="420"/>
      <c r="MEB102" s="420"/>
      <c r="MEC102" s="420"/>
      <c r="MED102" s="420"/>
      <c r="MEE102" s="420"/>
      <c r="MEF102" s="420"/>
      <c r="MEG102" s="420"/>
      <c r="MEH102" s="420"/>
      <c r="MEI102" s="420"/>
      <c r="MEJ102" s="420"/>
      <c r="MEK102" s="420"/>
      <c r="MEL102" s="420"/>
      <c r="MEM102" s="420"/>
      <c r="MEN102" s="420"/>
      <c r="MEO102" s="420"/>
      <c r="MEP102" s="420"/>
      <c r="MEQ102" s="420"/>
      <c r="MER102" s="420"/>
      <c r="MES102" s="420"/>
      <c r="MET102" s="420"/>
      <c r="MEU102" s="420"/>
      <c r="MEV102" s="420"/>
      <c r="MEW102" s="420"/>
      <c r="MEX102" s="420"/>
      <c r="MEY102" s="420"/>
      <c r="MEZ102" s="420"/>
      <c r="MFA102" s="420"/>
      <c r="MFB102" s="420"/>
      <c r="MFC102" s="420"/>
      <c r="MFD102" s="420"/>
      <c r="MFE102" s="420"/>
      <c r="MFF102" s="420"/>
      <c r="MFG102" s="420"/>
      <c r="MFH102" s="420"/>
      <c r="MFI102" s="420"/>
      <c r="MFJ102" s="420"/>
      <c r="MFK102" s="420"/>
      <c r="MFL102" s="420"/>
      <c r="MFM102" s="420"/>
      <c r="MFN102" s="420"/>
      <c r="MFO102" s="420"/>
      <c r="MFP102" s="420"/>
      <c r="MFQ102" s="420"/>
      <c r="MFR102" s="420"/>
      <c r="MFS102" s="420"/>
      <c r="MFT102" s="420"/>
      <c r="MFU102" s="420"/>
      <c r="MFV102" s="420"/>
      <c r="MFW102" s="420"/>
      <c r="MFX102" s="420"/>
      <c r="MFY102" s="420"/>
      <c r="MFZ102" s="420"/>
      <c r="MGA102" s="420"/>
      <c r="MGB102" s="420"/>
      <c r="MGC102" s="420"/>
      <c r="MGD102" s="420"/>
      <c r="MGE102" s="420"/>
      <c r="MGF102" s="420"/>
      <c r="MGG102" s="420"/>
      <c r="MGH102" s="420"/>
      <c r="MGI102" s="420"/>
      <c r="MGJ102" s="420"/>
      <c r="MGK102" s="420"/>
      <c r="MGL102" s="420"/>
      <c r="MGM102" s="420"/>
      <c r="MGN102" s="420"/>
      <c r="MGO102" s="420"/>
      <c r="MGP102" s="420"/>
      <c r="MGQ102" s="420"/>
      <c r="MGR102" s="420"/>
      <c r="MGS102" s="420"/>
      <c r="MGT102" s="420"/>
      <c r="MGU102" s="420"/>
      <c r="MGV102" s="420"/>
      <c r="MGW102" s="420"/>
      <c r="MGX102" s="420"/>
      <c r="MGY102" s="420"/>
      <c r="MGZ102" s="420"/>
      <c r="MHA102" s="420"/>
      <c r="MHB102" s="420"/>
      <c r="MHC102" s="420"/>
      <c r="MHD102" s="420"/>
      <c r="MHE102" s="420"/>
      <c r="MHF102" s="420"/>
      <c r="MHG102" s="420"/>
      <c r="MHH102" s="420"/>
      <c r="MHI102" s="420"/>
      <c r="MHJ102" s="420"/>
      <c r="MHK102" s="420"/>
      <c r="MHL102" s="420"/>
      <c r="MHM102" s="420"/>
      <c r="MHN102" s="420"/>
      <c r="MHO102" s="420"/>
      <c r="MHP102" s="420"/>
      <c r="MHQ102" s="420"/>
      <c r="MHR102" s="420"/>
      <c r="MHS102" s="420"/>
      <c r="MHT102" s="420"/>
      <c r="MHU102" s="420"/>
      <c r="MHV102" s="420"/>
      <c r="MHW102" s="420"/>
      <c r="MHX102" s="420"/>
      <c r="MHY102" s="420"/>
      <c r="MHZ102" s="420"/>
      <c r="MIA102" s="420"/>
      <c r="MIB102" s="420"/>
      <c r="MIC102" s="420"/>
      <c r="MID102" s="420"/>
      <c r="MIE102" s="420"/>
      <c r="MIF102" s="420"/>
      <c r="MIG102" s="420"/>
      <c r="MIH102" s="420"/>
      <c r="MII102" s="420"/>
      <c r="MIJ102" s="420"/>
      <c r="MIK102" s="420"/>
      <c r="MIL102" s="420"/>
      <c r="MIM102" s="420"/>
      <c r="MIN102" s="420"/>
      <c r="MIO102" s="420"/>
      <c r="MIP102" s="420"/>
      <c r="MIQ102" s="420"/>
      <c r="MIR102" s="420"/>
      <c r="MIS102" s="420"/>
      <c r="MIT102" s="420"/>
      <c r="MIU102" s="420"/>
      <c r="MIV102" s="420"/>
      <c r="MIW102" s="420"/>
      <c r="MIX102" s="420"/>
      <c r="MIY102" s="420"/>
      <c r="MIZ102" s="420"/>
      <c r="MJA102" s="420"/>
      <c r="MJB102" s="420"/>
      <c r="MJC102" s="420"/>
      <c r="MJD102" s="420"/>
      <c r="MJE102" s="420"/>
      <c r="MJF102" s="420"/>
      <c r="MJG102" s="420"/>
      <c r="MJH102" s="420"/>
      <c r="MJI102" s="420"/>
      <c r="MJJ102" s="420"/>
      <c r="MJK102" s="420"/>
      <c r="MJL102" s="420"/>
      <c r="MJM102" s="420"/>
      <c r="MJN102" s="420"/>
      <c r="MJO102" s="420"/>
      <c r="MJP102" s="420"/>
      <c r="MJQ102" s="420"/>
      <c r="MJR102" s="420"/>
      <c r="MJS102" s="420"/>
      <c r="MJT102" s="420"/>
      <c r="MJU102" s="420"/>
      <c r="MJV102" s="420"/>
      <c r="MJW102" s="420"/>
      <c r="MJX102" s="420"/>
      <c r="MJY102" s="420"/>
      <c r="MJZ102" s="420"/>
      <c r="MKA102" s="420"/>
      <c r="MKB102" s="420"/>
      <c r="MKC102" s="420"/>
      <c r="MKD102" s="420"/>
      <c r="MKE102" s="420"/>
      <c r="MKF102" s="420"/>
      <c r="MKG102" s="420"/>
      <c r="MKH102" s="420"/>
      <c r="MKI102" s="420"/>
      <c r="MKJ102" s="420"/>
      <c r="MKK102" s="420"/>
      <c r="MKL102" s="420"/>
      <c r="MKM102" s="420"/>
      <c r="MKN102" s="420"/>
      <c r="MKO102" s="420"/>
      <c r="MKP102" s="420"/>
      <c r="MKQ102" s="420"/>
      <c r="MKR102" s="420"/>
      <c r="MKS102" s="420"/>
      <c r="MKT102" s="420"/>
      <c r="MKU102" s="420"/>
      <c r="MKV102" s="420"/>
      <c r="MKW102" s="420"/>
      <c r="MKX102" s="420"/>
      <c r="MKY102" s="420"/>
      <c r="MKZ102" s="420"/>
      <c r="MLA102" s="420"/>
      <c r="MLB102" s="420"/>
      <c r="MLC102" s="420"/>
      <c r="MLD102" s="420"/>
      <c r="MLE102" s="420"/>
      <c r="MLF102" s="420"/>
      <c r="MLG102" s="420"/>
      <c r="MLH102" s="420"/>
      <c r="MLI102" s="420"/>
      <c r="MLJ102" s="420"/>
      <c r="MLK102" s="420"/>
      <c r="MLL102" s="420"/>
      <c r="MLM102" s="420"/>
      <c r="MLN102" s="420"/>
      <c r="MLO102" s="420"/>
      <c r="MLP102" s="420"/>
      <c r="MLQ102" s="420"/>
      <c r="MLR102" s="420"/>
      <c r="MLS102" s="420"/>
      <c r="MLT102" s="420"/>
      <c r="MLU102" s="420"/>
      <c r="MLV102" s="420"/>
      <c r="MLW102" s="420"/>
      <c r="MLX102" s="420"/>
      <c r="MLY102" s="420"/>
      <c r="MLZ102" s="420"/>
      <c r="MMA102" s="420"/>
      <c r="MMB102" s="420"/>
      <c r="MMC102" s="420"/>
      <c r="MMD102" s="420"/>
      <c r="MME102" s="420"/>
      <c r="MMF102" s="420"/>
      <c r="MMG102" s="420"/>
      <c r="MMH102" s="420"/>
      <c r="MMI102" s="420"/>
      <c r="MMJ102" s="420"/>
      <c r="MMK102" s="420"/>
      <c r="MML102" s="420"/>
      <c r="MMM102" s="420"/>
      <c r="MMN102" s="420"/>
      <c r="MMO102" s="420"/>
      <c r="MMP102" s="420"/>
      <c r="MMQ102" s="420"/>
      <c r="MMR102" s="420"/>
      <c r="MMS102" s="420"/>
      <c r="MMT102" s="420"/>
      <c r="MMU102" s="420"/>
      <c r="MMV102" s="420"/>
      <c r="MMW102" s="420"/>
      <c r="MMX102" s="420"/>
      <c r="MMY102" s="420"/>
      <c r="MMZ102" s="420"/>
      <c r="MNA102" s="420"/>
      <c r="MNB102" s="420"/>
      <c r="MNC102" s="420"/>
      <c r="MND102" s="420"/>
      <c r="MNE102" s="420"/>
      <c r="MNF102" s="420"/>
      <c r="MNG102" s="420"/>
      <c r="MNH102" s="420"/>
      <c r="MNI102" s="420"/>
      <c r="MNJ102" s="420"/>
      <c r="MNK102" s="420"/>
      <c r="MNL102" s="420"/>
      <c r="MNM102" s="420"/>
      <c r="MNN102" s="420"/>
      <c r="MNO102" s="420"/>
      <c r="MNP102" s="420"/>
      <c r="MNQ102" s="420"/>
      <c r="MNR102" s="420"/>
      <c r="MNS102" s="420"/>
      <c r="MNT102" s="420"/>
      <c r="MNU102" s="420"/>
      <c r="MNV102" s="420"/>
      <c r="MNW102" s="420"/>
      <c r="MNX102" s="420"/>
      <c r="MNY102" s="420"/>
      <c r="MNZ102" s="420"/>
      <c r="MOA102" s="420"/>
      <c r="MOB102" s="420"/>
      <c r="MOC102" s="420"/>
      <c r="MOD102" s="420"/>
      <c r="MOE102" s="420"/>
      <c r="MOF102" s="420"/>
      <c r="MOG102" s="420"/>
      <c r="MOH102" s="420"/>
      <c r="MOI102" s="420"/>
      <c r="MOJ102" s="420"/>
      <c r="MOK102" s="420"/>
      <c r="MOL102" s="420"/>
      <c r="MOM102" s="420"/>
      <c r="MON102" s="420"/>
      <c r="MOO102" s="420"/>
      <c r="MOP102" s="420"/>
      <c r="MOQ102" s="420"/>
      <c r="MOR102" s="420"/>
      <c r="MOS102" s="420"/>
      <c r="MOT102" s="420"/>
      <c r="MOU102" s="420"/>
      <c r="MOV102" s="420"/>
      <c r="MOW102" s="420"/>
      <c r="MOX102" s="420"/>
      <c r="MOY102" s="420"/>
      <c r="MOZ102" s="420"/>
      <c r="MPA102" s="420"/>
      <c r="MPB102" s="420"/>
      <c r="MPC102" s="420"/>
      <c r="MPD102" s="420"/>
      <c r="MPE102" s="420"/>
      <c r="MPF102" s="420"/>
      <c r="MPG102" s="420"/>
      <c r="MPH102" s="420"/>
      <c r="MPI102" s="420"/>
      <c r="MPJ102" s="420"/>
      <c r="MPK102" s="420"/>
      <c r="MPL102" s="420"/>
      <c r="MPM102" s="420"/>
      <c r="MPN102" s="420"/>
      <c r="MPO102" s="420"/>
      <c r="MPP102" s="420"/>
      <c r="MPQ102" s="420"/>
      <c r="MPR102" s="420"/>
      <c r="MPS102" s="420"/>
      <c r="MPT102" s="420"/>
      <c r="MPU102" s="420"/>
      <c r="MPV102" s="420"/>
      <c r="MPW102" s="420"/>
      <c r="MPX102" s="420"/>
      <c r="MPY102" s="420"/>
      <c r="MPZ102" s="420"/>
      <c r="MQA102" s="420"/>
      <c r="MQB102" s="420"/>
      <c r="MQC102" s="420"/>
      <c r="MQD102" s="420"/>
      <c r="MQE102" s="420"/>
      <c r="MQF102" s="420"/>
      <c r="MQG102" s="420"/>
      <c r="MQH102" s="420"/>
      <c r="MQI102" s="420"/>
      <c r="MQJ102" s="420"/>
      <c r="MQK102" s="420"/>
      <c r="MQL102" s="420"/>
      <c r="MQM102" s="420"/>
      <c r="MQN102" s="420"/>
      <c r="MQO102" s="420"/>
      <c r="MQP102" s="420"/>
      <c r="MQQ102" s="420"/>
      <c r="MQR102" s="420"/>
      <c r="MQS102" s="420"/>
      <c r="MQT102" s="420"/>
      <c r="MQU102" s="420"/>
      <c r="MQV102" s="420"/>
      <c r="MQW102" s="420"/>
      <c r="MQX102" s="420"/>
      <c r="MQY102" s="420"/>
      <c r="MQZ102" s="420"/>
      <c r="MRA102" s="420"/>
      <c r="MRB102" s="420"/>
      <c r="MRC102" s="420"/>
      <c r="MRD102" s="420"/>
      <c r="MRE102" s="420"/>
      <c r="MRF102" s="420"/>
      <c r="MRG102" s="420"/>
      <c r="MRH102" s="420"/>
      <c r="MRI102" s="420"/>
      <c r="MRJ102" s="420"/>
      <c r="MRK102" s="420"/>
      <c r="MRL102" s="420"/>
      <c r="MRM102" s="420"/>
      <c r="MRN102" s="420"/>
      <c r="MRO102" s="420"/>
      <c r="MRP102" s="420"/>
      <c r="MRQ102" s="420"/>
      <c r="MRR102" s="420"/>
      <c r="MRS102" s="420"/>
      <c r="MRT102" s="420"/>
      <c r="MRU102" s="420"/>
      <c r="MRV102" s="420"/>
      <c r="MRW102" s="420"/>
      <c r="MRX102" s="420"/>
      <c r="MRY102" s="420"/>
      <c r="MRZ102" s="420"/>
      <c r="MSA102" s="420"/>
      <c r="MSB102" s="420"/>
      <c r="MSC102" s="420"/>
      <c r="MSD102" s="420"/>
      <c r="MSE102" s="420"/>
      <c r="MSF102" s="420"/>
      <c r="MSG102" s="420"/>
      <c r="MSH102" s="420"/>
      <c r="MSI102" s="420"/>
      <c r="MSJ102" s="420"/>
      <c r="MSK102" s="420"/>
      <c r="MSL102" s="420"/>
      <c r="MSM102" s="420"/>
      <c r="MSN102" s="420"/>
      <c r="MSO102" s="420"/>
      <c r="MSP102" s="420"/>
      <c r="MSQ102" s="420"/>
      <c r="MSR102" s="420"/>
      <c r="MSS102" s="420"/>
      <c r="MST102" s="420"/>
      <c r="MSU102" s="420"/>
      <c r="MSV102" s="420"/>
      <c r="MSW102" s="420"/>
      <c r="MSX102" s="420"/>
      <c r="MSY102" s="420"/>
      <c r="MSZ102" s="420"/>
      <c r="MTA102" s="420"/>
      <c r="MTB102" s="420"/>
      <c r="MTC102" s="420"/>
      <c r="MTD102" s="420"/>
      <c r="MTE102" s="420"/>
      <c r="MTF102" s="420"/>
      <c r="MTG102" s="420"/>
      <c r="MTH102" s="420"/>
      <c r="MTI102" s="420"/>
      <c r="MTJ102" s="420"/>
      <c r="MTK102" s="420"/>
      <c r="MTL102" s="420"/>
      <c r="MTM102" s="420"/>
      <c r="MTN102" s="420"/>
      <c r="MTO102" s="420"/>
      <c r="MTP102" s="420"/>
      <c r="MTQ102" s="420"/>
      <c r="MTR102" s="420"/>
      <c r="MTS102" s="420"/>
      <c r="MTT102" s="420"/>
      <c r="MTU102" s="420"/>
      <c r="MTV102" s="420"/>
      <c r="MTW102" s="420"/>
      <c r="MTX102" s="420"/>
      <c r="MTY102" s="420"/>
      <c r="MTZ102" s="420"/>
      <c r="MUA102" s="420"/>
      <c r="MUB102" s="420"/>
      <c r="MUC102" s="420"/>
      <c r="MUD102" s="420"/>
      <c r="MUE102" s="420"/>
      <c r="MUF102" s="420"/>
      <c r="MUG102" s="420"/>
      <c r="MUH102" s="420"/>
      <c r="MUI102" s="420"/>
      <c r="MUJ102" s="420"/>
      <c r="MUK102" s="420"/>
      <c r="MUL102" s="420"/>
      <c r="MUM102" s="420"/>
      <c r="MUN102" s="420"/>
      <c r="MUO102" s="420"/>
      <c r="MUP102" s="420"/>
      <c r="MUQ102" s="420"/>
      <c r="MUR102" s="420"/>
      <c r="MUS102" s="420"/>
      <c r="MUT102" s="420"/>
      <c r="MUU102" s="420"/>
      <c r="MUV102" s="420"/>
      <c r="MUW102" s="420"/>
      <c r="MUX102" s="420"/>
      <c r="MUY102" s="420"/>
      <c r="MUZ102" s="420"/>
      <c r="MVA102" s="420"/>
      <c r="MVB102" s="420"/>
      <c r="MVC102" s="420"/>
      <c r="MVD102" s="420"/>
      <c r="MVE102" s="420"/>
      <c r="MVF102" s="420"/>
      <c r="MVG102" s="420"/>
      <c r="MVH102" s="420"/>
      <c r="MVI102" s="420"/>
      <c r="MVJ102" s="420"/>
      <c r="MVK102" s="420"/>
      <c r="MVL102" s="420"/>
      <c r="MVM102" s="420"/>
      <c r="MVN102" s="420"/>
      <c r="MVO102" s="420"/>
      <c r="MVP102" s="420"/>
      <c r="MVQ102" s="420"/>
      <c r="MVR102" s="420"/>
      <c r="MVS102" s="420"/>
      <c r="MVT102" s="420"/>
      <c r="MVU102" s="420"/>
      <c r="MVV102" s="420"/>
      <c r="MVW102" s="420"/>
      <c r="MVX102" s="420"/>
      <c r="MVY102" s="420"/>
      <c r="MVZ102" s="420"/>
      <c r="MWA102" s="420"/>
      <c r="MWB102" s="420"/>
      <c r="MWC102" s="420"/>
      <c r="MWD102" s="420"/>
      <c r="MWE102" s="420"/>
      <c r="MWF102" s="420"/>
      <c r="MWG102" s="420"/>
      <c r="MWH102" s="420"/>
      <c r="MWI102" s="420"/>
      <c r="MWJ102" s="420"/>
      <c r="MWK102" s="420"/>
      <c r="MWL102" s="420"/>
      <c r="MWM102" s="420"/>
      <c r="MWN102" s="420"/>
      <c r="MWO102" s="420"/>
      <c r="MWP102" s="420"/>
      <c r="MWQ102" s="420"/>
      <c r="MWR102" s="420"/>
      <c r="MWS102" s="420"/>
      <c r="MWT102" s="420"/>
      <c r="MWU102" s="420"/>
      <c r="MWV102" s="420"/>
      <c r="MWW102" s="420"/>
      <c r="MWX102" s="420"/>
      <c r="MWY102" s="420"/>
      <c r="MWZ102" s="420"/>
      <c r="MXA102" s="420"/>
      <c r="MXB102" s="420"/>
      <c r="MXC102" s="420"/>
      <c r="MXD102" s="420"/>
      <c r="MXE102" s="420"/>
      <c r="MXF102" s="420"/>
      <c r="MXG102" s="420"/>
      <c r="MXH102" s="420"/>
      <c r="MXI102" s="420"/>
      <c r="MXJ102" s="420"/>
      <c r="MXK102" s="420"/>
      <c r="MXL102" s="420"/>
      <c r="MXM102" s="420"/>
      <c r="MXN102" s="420"/>
      <c r="MXO102" s="420"/>
      <c r="MXP102" s="420"/>
      <c r="MXQ102" s="420"/>
      <c r="MXR102" s="420"/>
      <c r="MXS102" s="420"/>
      <c r="MXT102" s="420"/>
      <c r="MXU102" s="420"/>
      <c r="MXV102" s="420"/>
      <c r="MXW102" s="420"/>
      <c r="MXX102" s="420"/>
      <c r="MXY102" s="420"/>
      <c r="MXZ102" s="420"/>
      <c r="MYA102" s="420"/>
      <c r="MYB102" s="420"/>
      <c r="MYC102" s="420"/>
      <c r="MYD102" s="420"/>
      <c r="MYE102" s="420"/>
      <c r="MYF102" s="420"/>
      <c r="MYG102" s="420"/>
      <c r="MYH102" s="420"/>
      <c r="MYI102" s="420"/>
      <c r="MYJ102" s="420"/>
      <c r="MYK102" s="420"/>
      <c r="MYL102" s="420"/>
      <c r="MYM102" s="420"/>
      <c r="MYN102" s="420"/>
      <c r="MYO102" s="420"/>
      <c r="MYP102" s="420"/>
      <c r="MYQ102" s="420"/>
      <c r="MYR102" s="420"/>
      <c r="MYS102" s="420"/>
      <c r="MYT102" s="420"/>
      <c r="MYU102" s="420"/>
      <c r="MYV102" s="420"/>
      <c r="MYW102" s="420"/>
      <c r="MYX102" s="420"/>
      <c r="MYY102" s="420"/>
      <c r="MYZ102" s="420"/>
      <c r="MZA102" s="420"/>
      <c r="MZB102" s="420"/>
      <c r="MZC102" s="420"/>
      <c r="MZD102" s="420"/>
      <c r="MZE102" s="420"/>
      <c r="MZF102" s="420"/>
      <c r="MZG102" s="420"/>
      <c r="MZH102" s="420"/>
      <c r="MZI102" s="420"/>
      <c r="MZJ102" s="420"/>
      <c r="MZK102" s="420"/>
      <c r="MZL102" s="420"/>
      <c r="MZM102" s="420"/>
      <c r="MZN102" s="420"/>
      <c r="MZO102" s="420"/>
      <c r="MZP102" s="420"/>
      <c r="MZQ102" s="420"/>
      <c r="MZR102" s="420"/>
      <c r="MZS102" s="420"/>
      <c r="MZT102" s="420"/>
      <c r="MZU102" s="420"/>
      <c r="MZV102" s="420"/>
      <c r="MZW102" s="420"/>
      <c r="MZX102" s="420"/>
      <c r="MZY102" s="420"/>
      <c r="MZZ102" s="420"/>
      <c r="NAA102" s="420"/>
      <c r="NAB102" s="420"/>
      <c r="NAC102" s="420"/>
      <c r="NAD102" s="420"/>
      <c r="NAE102" s="420"/>
      <c r="NAF102" s="420"/>
      <c r="NAG102" s="420"/>
      <c r="NAH102" s="420"/>
      <c r="NAI102" s="420"/>
      <c r="NAJ102" s="420"/>
      <c r="NAK102" s="420"/>
      <c r="NAL102" s="420"/>
      <c r="NAM102" s="420"/>
      <c r="NAN102" s="420"/>
      <c r="NAO102" s="420"/>
      <c r="NAP102" s="420"/>
      <c r="NAQ102" s="420"/>
      <c r="NAR102" s="420"/>
      <c r="NAS102" s="420"/>
      <c r="NAT102" s="420"/>
      <c r="NAU102" s="420"/>
      <c r="NAV102" s="420"/>
      <c r="NAW102" s="420"/>
      <c r="NAX102" s="420"/>
      <c r="NAY102" s="420"/>
      <c r="NAZ102" s="420"/>
      <c r="NBA102" s="420"/>
      <c r="NBB102" s="420"/>
      <c r="NBC102" s="420"/>
      <c r="NBD102" s="420"/>
      <c r="NBE102" s="420"/>
      <c r="NBF102" s="420"/>
      <c r="NBG102" s="420"/>
      <c r="NBH102" s="420"/>
      <c r="NBI102" s="420"/>
      <c r="NBJ102" s="420"/>
      <c r="NBK102" s="420"/>
      <c r="NBL102" s="420"/>
      <c r="NBM102" s="420"/>
      <c r="NBN102" s="420"/>
      <c r="NBO102" s="420"/>
      <c r="NBP102" s="420"/>
      <c r="NBQ102" s="420"/>
      <c r="NBR102" s="420"/>
      <c r="NBS102" s="420"/>
      <c r="NBT102" s="420"/>
      <c r="NBU102" s="420"/>
      <c r="NBV102" s="420"/>
      <c r="NBW102" s="420"/>
      <c r="NBX102" s="420"/>
      <c r="NBY102" s="420"/>
      <c r="NBZ102" s="420"/>
      <c r="NCA102" s="420"/>
      <c r="NCB102" s="420"/>
      <c r="NCC102" s="420"/>
      <c r="NCD102" s="420"/>
      <c r="NCE102" s="420"/>
      <c r="NCF102" s="420"/>
      <c r="NCG102" s="420"/>
      <c r="NCH102" s="420"/>
      <c r="NCI102" s="420"/>
      <c r="NCJ102" s="420"/>
      <c r="NCK102" s="420"/>
      <c r="NCL102" s="420"/>
      <c r="NCM102" s="420"/>
      <c r="NCN102" s="420"/>
      <c r="NCO102" s="420"/>
      <c r="NCP102" s="420"/>
      <c r="NCQ102" s="420"/>
      <c r="NCR102" s="420"/>
      <c r="NCS102" s="420"/>
      <c r="NCT102" s="420"/>
      <c r="NCU102" s="420"/>
      <c r="NCV102" s="420"/>
      <c r="NCW102" s="420"/>
      <c r="NCX102" s="420"/>
      <c r="NCY102" s="420"/>
      <c r="NCZ102" s="420"/>
      <c r="NDA102" s="420"/>
      <c r="NDB102" s="420"/>
      <c r="NDC102" s="420"/>
      <c r="NDD102" s="420"/>
      <c r="NDE102" s="420"/>
      <c r="NDF102" s="420"/>
      <c r="NDG102" s="420"/>
      <c r="NDH102" s="420"/>
      <c r="NDI102" s="420"/>
      <c r="NDJ102" s="420"/>
      <c r="NDK102" s="420"/>
      <c r="NDL102" s="420"/>
      <c r="NDM102" s="420"/>
      <c r="NDN102" s="420"/>
      <c r="NDO102" s="420"/>
      <c r="NDP102" s="420"/>
      <c r="NDQ102" s="420"/>
      <c r="NDR102" s="420"/>
      <c r="NDS102" s="420"/>
      <c r="NDT102" s="420"/>
      <c r="NDU102" s="420"/>
      <c r="NDV102" s="420"/>
      <c r="NDW102" s="420"/>
      <c r="NDX102" s="420"/>
      <c r="NDY102" s="420"/>
      <c r="NDZ102" s="420"/>
      <c r="NEA102" s="420"/>
      <c r="NEB102" s="420"/>
      <c r="NEC102" s="420"/>
      <c r="NED102" s="420"/>
      <c r="NEE102" s="420"/>
      <c r="NEF102" s="420"/>
      <c r="NEG102" s="420"/>
      <c r="NEH102" s="420"/>
      <c r="NEI102" s="420"/>
      <c r="NEJ102" s="420"/>
      <c r="NEK102" s="420"/>
      <c r="NEL102" s="420"/>
      <c r="NEM102" s="420"/>
      <c r="NEN102" s="420"/>
      <c r="NEO102" s="420"/>
      <c r="NEP102" s="420"/>
      <c r="NEQ102" s="420"/>
      <c r="NER102" s="420"/>
      <c r="NES102" s="420"/>
      <c r="NET102" s="420"/>
      <c r="NEU102" s="420"/>
      <c r="NEV102" s="420"/>
      <c r="NEW102" s="420"/>
      <c r="NEX102" s="420"/>
      <c r="NEY102" s="420"/>
      <c r="NEZ102" s="420"/>
      <c r="NFA102" s="420"/>
      <c r="NFB102" s="420"/>
      <c r="NFC102" s="420"/>
      <c r="NFD102" s="420"/>
      <c r="NFE102" s="420"/>
      <c r="NFF102" s="420"/>
      <c r="NFG102" s="420"/>
      <c r="NFH102" s="420"/>
      <c r="NFI102" s="420"/>
      <c r="NFJ102" s="420"/>
      <c r="NFK102" s="420"/>
      <c r="NFL102" s="420"/>
      <c r="NFM102" s="420"/>
      <c r="NFN102" s="420"/>
      <c r="NFO102" s="420"/>
      <c r="NFP102" s="420"/>
      <c r="NFQ102" s="420"/>
      <c r="NFR102" s="420"/>
      <c r="NFS102" s="420"/>
      <c r="NFT102" s="420"/>
      <c r="NFU102" s="420"/>
      <c r="NFV102" s="420"/>
      <c r="NFW102" s="420"/>
      <c r="NFX102" s="420"/>
      <c r="NFY102" s="420"/>
      <c r="NFZ102" s="420"/>
      <c r="NGA102" s="420"/>
      <c r="NGB102" s="420"/>
      <c r="NGC102" s="420"/>
      <c r="NGD102" s="420"/>
      <c r="NGE102" s="420"/>
      <c r="NGF102" s="420"/>
      <c r="NGG102" s="420"/>
      <c r="NGH102" s="420"/>
      <c r="NGI102" s="420"/>
      <c r="NGJ102" s="420"/>
      <c r="NGK102" s="420"/>
      <c r="NGL102" s="420"/>
      <c r="NGM102" s="420"/>
      <c r="NGN102" s="420"/>
      <c r="NGO102" s="420"/>
      <c r="NGP102" s="420"/>
      <c r="NGQ102" s="420"/>
      <c r="NGR102" s="420"/>
      <c r="NGS102" s="420"/>
      <c r="NGT102" s="420"/>
      <c r="NGU102" s="420"/>
      <c r="NGV102" s="420"/>
      <c r="NGW102" s="420"/>
      <c r="NGX102" s="420"/>
      <c r="NGY102" s="420"/>
      <c r="NGZ102" s="420"/>
      <c r="NHA102" s="420"/>
      <c r="NHB102" s="420"/>
      <c r="NHC102" s="420"/>
      <c r="NHD102" s="420"/>
      <c r="NHE102" s="420"/>
      <c r="NHF102" s="420"/>
      <c r="NHG102" s="420"/>
      <c r="NHH102" s="420"/>
      <c r="NHI102" s="420"/>
      <c r="NHJ102" s="420"/>
      <c r="NHK102" s="420"/>
      <c r="NHL102" s="420"/>
      <c r="NHM102" s="420"/>
      <c r="NHN102" s="420"/>
      <c r="NHO102" s="420"/>
      <c r="NHP102" s="420"/>
      <c r="NHQ102" s="420"/>
      <c r="NHR102" s="420"/>
      <c r="NHS102" s="420"/>
      <c r="NHT102" s="420"/>
      <c r="NHU102" s="420"/>
      <c r="NHV102" s="420"/>
      <c r="NHW102" s="420"/>
      <c r="NHX102" s="420"/>
      <c r="NHY102" s="420"/>
      <c r="NHZ102" s="420"/>
      <c r="NIA102" s="420"/>
      <c r="NIB102" s="420"/>
      <c r="NIC102" s="420"/>
      <c r="NID102" s="420"/>
      <c r="NIE102" s="420"/>
      <c r="NIF102" s="420"/>
      <c r="NIG102" s="420"/>
      <c r="NIH102" s="420"/>
      <c r="NII102" s="420"/>
      <c r="NIJ102" s="420"/>
      <c r="NIK102" s="420"/>
      <c r="NIL102" s="420"/>
      <c r="NIM102" s="420"/>
      <c r="NIN102" s="420"/>
      <c r="NIO102" s="420"/>
      <c r="NIP102" s="420"/>
      <c r="NIQ102" s="420"/>
      <c r="NIR102" s="420"/>
      <c r="NIS102" s="420"/>
      <c r="NIT102" s="420"/>
      <c r="NIU102" s="420"/>
      <c r="NIV102" s="420"/>
      <c r="NIW102" s="420"/>
      <c r="NIX102" s="420"/>
      <c r="NIY102" s="420"/>
      <c r="NIZ102" s="420"/>
      <c r="NJA102" s="420"/>
      <c r="NJB102" s="420"/>
      <c r="NJC102" s="420"/>
      <c r="NJD102" s="420"/>
      <c r="NJE102" s="420"/>
      <c r="NJF102" s="420"/>
      <c r="NJG102" s="420"/>
      <c r="NJH102" s="420"/>
      <c r="NJI102" s="420"/>
      <c r="NJJ102" s="420"/>
      <c r="NJK102" s="420"/>
      <c r="NJL102" s="420"/>
      <c r="NJM102" s="420"/>
      <c r="NJN102" s="420"/>
      <c r="NJO102" s="420"/>
      <c r="NJP102" s="420"/>
      <c r="NJQ102" s="420"/>
      <c r="NJR102" s="420"/>
      <c r="NJS102" s="420"/>
      <c r="NJT102" s="420"/>
      <c r="NJU102" s="420"/>
      <c r="NJV102" s="420"/>
      <c r="NJW102" s="420"/>
      <c r="NJX102" s="420"/>
      <c r="NJY102" s="420"/>
      <c r="NJZ102" s="420"/>
      <c r="NKA102" s="420"/>
      <c r="NKB102" s="420"/>
      <c r="NKC102" s="420"/>
      <c r="NKD102" s="420"/>
      <c r="NKE102" s="420"/>
      <c r="NKF102" s="420"/>
      <c r="NKG102" s="420"/>
      <c r="NKH102" s="420"/>
      <c r="NKI102" s="420"/>
      <c r="NKJ102" s="420"/>
      <c r="NKK102" s="420"/>
      <c r="NKL102" s="420"/>
      <c r="NKM102" s="420"/>
      <c r="NKN102" s="420"/>
      <c r="NKO102" s="420"/>
      <c r="NKP102" s="420"/>
      <c r="NKQ102" s="420"/>
      <c r="NKR102" s="420"/>
      <c r="NKS102" s="420"/>
      <c r="NKT102" s="420"/>
      <c r="NKU102" s="420"/>
      <c r="NKV102" s="420"/>
      <c r="NKW102" s="420"/>
      <c r="NKX102" s="420"/>
      <c r="NKY102" s="420"/>
      <c r="NKZ102" s="420"/>
      <c r="NLA102" s="420"/>
      <c r="NLB102" s="420"/>
      <c r="NLC102" s="420"/>
      <c r="NLD102" s="420"/>
      <c r="NLE102" s="420"/>
      <c r="NLF102" s="420"/>
      <c r="NLG102" s="420"/>
      <c r="NLH102" s="420"/>
      <c r="NLI102" s="420"/>
      <c r="NLJ102" s="420"/>
      <c r="NLK102" s="420"/>
      <c r="NLL102" s="420"/>
      <c r="NLM102" s="420"/>
      <c r="NLN102" s="420"/>
      <c r="NLO102" s="420"/>
      <c r="NLP102" s="420"/>
      <c r="NLQ102" s="420"/>
      <c r="NLR102" s="420"/>
      <c r="NLS102" s="420"/>
      <c r="NLT102" s="420"/>
      <c r="NLU102" s="420"/>
      <c r="NLV102" s="420"/>
      <c r="NLW102" s="420"/>
      <c r="NLX102" s="420"/>
      <c r="NLY102" s="420"/>
      <c r="NLZ102" s="420"/>
      <c r="NMA102" s="420"/>
      <c r="NMB102" s="420"/>
      <c r="NMC102" s="420"/>
      <c r="NMD102" s="420"/>
      <c r="NME102" s="420"/>
      <c r="NMF102" s="420"/>
      <c r="NMG102" s="420"/>
      <c r="NMH102" s="420"/>
      <c r="NMI102" s="420"/>
      <c r="NMJ102" s="420"/>
      <c r="NMK102" s="420"/>
      <c r="NML102" s="420"/>
      <c r="NMM102" s="420"/>
      <c r="NMN102" s="420"/>
      <c r="NMO102" s="420"/>
      <c r="NMP102" s="420"/>
      <c r="NMQ102" s="420"/>
      <c r="NMR102" s="420"/>
      <c r="NMS102" s="420"/>
      <c r="NMT102" s="420"/>
      <c r="NMU102" s="420"/>
      <c r="NMV102" s="420"/>
      <c r="NMW102" s="420"/>
      <c r="NMX102" s="420"/>
      <c r="NMY102" s="420"/>
      <c r="NMZ102" s="420"/>
      <c r="NNA102" s="420"/>
      <c r="NNB102" s="420"/>
      <c r="NNC102" s="420"/>
      <c r="NND102" s="420"/>
      <c r="NNE102" s="420"/>
      <c r="NNF102" s="420"/>
      <c r="NNG102" s="420"/>
      <c r="NNH102" s="420"/>
      <c r="NNI102" s="420"/>
      <c r="NNJ102" s="420"/>
      <c r="NNK102" s="420"/>
      <c r="NNL102" s="420"/>
      <c r="NNM102" s="420"/>
      <c r="NNN102" s="420"/>
      <c r="NNO102" s="420"/>
      <c r="NNP102" s="420"/>
      <c r="NNQ102" s="420"/>
      <c r="NNR102" s="420"/>
      <c r="NNS102" s="420"/>
      <c r="NNT102" s="420"/>
      <c r="NNU102" s="420"/>
      <c r="NNV102" s="420"/>
      <c r="NNW102" s="420"/>
      <c r="NNX102" s="420"/>
      <c r="NNY102" s="420"/>
      <c r="NNZ102" s="420"/>
      <c r="NOA102" s="420"/>
      <c r="NOB102" s="420"/>
      <c r="NOC102" s="420"/>
      <c r="NOD102" s="420"/>
      <c r="NOE102" s="420"/>
      <c r="NOF102" s="420"/>
      <c r="NOG102" s="420"/>
      <c r="NOH102" s="420"/>
      <c r="NOI102" s="420"/>
      <c r="NOJ102" s="420"/>
      <c r="NOK102" s="420"/>
      <c r="NOL102" s="420"/>
      <c r="NOM102" s="420"/>
      <c r="NON102" s="420"/>
      <c r="NOO102" s="420"/>
      <c r="NOP102" s="420"/>
      <c r="NOQ102" s="420"/>
      <c r="NOR102" s="420"/>
      <c r="NOS102" s="420"/>
      <c r="NOT102" s="420"/>
      <c r="NOU102" s="420"/>
      <c r="NOV102" s="420"/>
      <c r="NOW102" s="420"/>
      <c r="NOX102" s="420"/>
      <c r="NOY102" s="420"/>
      <c r="NOZ102" s="420"/>
      <c r="NPA102" s="420"/>
      <c r="NPB102" s="420"/>
      <c r="NPC102" s="420"/>
      <c r="NPD102" s="420"/>
      <c r="NPE102" s="420"/>
      <c r="NPF102" s="420"/>
      <c r="NPG102" s="420"/>
      <c r="NPH102" s="420"/>
      <c r="NPI102" s="420"/>
      <c r="NPJ102" s="420"/>
      <c r="NPK102" s="420"/>
      <c r="NPL102" s="420"/>
      <c r="NPM102" s="420"/>
      <c r="NPN102" s="420"/>
      <c r="NPO102" s="420"/>
      <c r="NPP102" s="420"/>
      <c r="NPQ102" s="420"/>
      <c r="NPR102" s="420"/>
      <c r="NPS102" s="420"/>
      <c r="NPT102" s="420"/>
      <c r="NPU102" s="420"/>
      <c r="NPV102" s="420"/>
      <c r="NPW102" s="420"/>
      <c r="NPX102" s="420"/>
      <c r="NPY102" s="420"/>
      <c r="NPZ102" s="420"/>
      <c r="NQA102" s="420"/>
      <c r="NQB102" s="420"/>
      <c r="NQC102" s="420"/>
      <c r="NQD102" s="420"/>
      <c r="NQE102" s="420"/>
      <c r="NQF102" s="420"/>
      <c r="NQG102" s="420"/>
      <c r="NQH102" s="420"/>
      <c r="NQI102" s="420"/>
      <c r="NQJ102" s="420"/>
      <c r="NQK102" s="420"/>
      <c r="NQL102" s="420"/>
      <c r="NQM102" s="420"/>
      <c r="NQN102" s="420"/>
      <c r="NQO102" s="420"/>
      <c r="NQP102" s="420"/>
      <c r="NQQ102" s="420"/>
      <c r="NQR102" s="420"/>
      <c r="NQS102" s="420"/>
      <c r="NQT102" s="420"/>
      <c r="NQU102" s="420"/>
      <c r="NQV102" s="420"/>
      <c r="NQW102" s="420"/>
      <c r="NQX102" s="420"/>
      <c r="NQY102" s="420"/>
      <c r="NQZ102" s="420"/>
      <c r="NRA102" s="420"/>
      <c r="NRB102" s="420"/>
      <c r="NRC102" s="420"/>
      <c r="NRD102" s="420"/>
      <c r="NRE102" s="420"/>
      <c r="NRF102" s="420"/>
      <c r="NRG102" s="420"/>
      <c r="NRH102" s="420"/>
      <c r="NRI102" s="420"/>
      <c r="NRJ102" s="420"/>
      <c r="NRK102" s="420"/>
      <c r="NRL102" s="420"/>
      <c r="NRM102" s="420"/>
      <c r="NRN102" s="420"/>
      <c r="NRO102" s="420"/>
      <c r="NRP102" s="420"/>
      <c r="NRQ102" s="420"/>
      <c r="NRR102" s="420"/>
      <c r="NRS102" s="420"/>
      <c r="NRT102" s="420"/>
      <c r="NRU102" s="420"/>
      <c r="NRV102" s="420"/>
      <c r="NRW102" s="420"/>
      <c r="NRX102" s="420"/>
      <c r="NRY102" s="420"/>
      <c r="NRZ102" s="420"/>
      <c r="NSA102" s="420"/>
      <c r="NSB102" s="420"/>
      <c r="NSC102" s="420"/>
      <c r="NSD102" s="420"/>
      <c r="NSE102" s="420"/>
      <c r="NSF102" s="420"/>
      <c r="NSG102" s="420"/>
      <c r="NSH102" s="420"/>
      <c r="NSI102" s="420"/>
      <c r="NSJ102" s="420"/>
      <c r="NSK102" s="420"/>
      <c r="NSL102" s="420"/>
      <c r="NSM102" s="420"/>
      <c r="NSN102" s="420"/>
      <c r="NSO102" s="420"/>
      <c r="NSP102" s="420"/>
      <c r="NSQ102" s="420"/>
      <c r="NSR102" s="420"/>
      <c r="NSS102" s="420"/>
      <c r="NST102" s="420"/>
      <c r="NSU102" s="420"/>
      <c r="NSV102" s="420"/>
      <c r="NSW102" s="420"/>
      <c r="NSX102" s="420"/>
      <c r="NSY102" s="420"/>
      <c r="NSZ102" s="420"/>
      <c r="NTA102" s="420"/>
      <c r="NTB102" s="420"/>
      <c r="NTC102" s="420"/>
      <c r="NTD102" s="420"/>
      <c r="NTE102" s="420"/>
      <c r="NTF102" s="420"/>
      <c r="NTG102" s="420"/>
      <c r="NTH102" s="420"/>
      <c r="NTI102" s="420"/>
      <c r="NTJ102" s="420"/>
      <c r="NTK102" s="420"/>
      <c r="NTL102" s="420"/>
      <c r="NTM102" s="420"/>
      <c r="NTN102" s="420"/>
      <c r="NTO102" s="420"/>
      <c r="NTP102" s="420"/>
      <c r="NTQ102" s="420"/>
      <c r="NTR102" s="420"/>
      <c r="NTS102" s="420"/>
      <c r="NTT102" s="420"/>
      <c r="NTU102" s="420"/>
      <c r="NTV102" s="420"/>
      <c r="NTW102" s="420"/>
      <c r="NTX102" s="420"/>
      <c r="NTY102" s="420"/>
      <c r="NTZ102" s="420"/>
      <c r="NUA102" s="420"/>
      <c r="NUB102" s="420"/>
      <c r="NUC102" s="420"/>
      <c r="NUD102" s="420"/>
      <c r="NUE102" s="420"/>
      <c r="NUF102" s="420"/>
      <c r="NUG102" s="420"/>
      <c r="NUH102" s="420"/>
      <c r="NUI102" s="420"/>
      <c r="NUJ102" s="420"/>
      <c r="NUK102" s="420"/>
      <c r="NUL102" s="420"/>
      <c r="NUM102" s="420"/>
      <c r="NUN102" s="420"/>
      <c r="NUO102" s="420"/>
      <c r="NUP102" s="420"/>
      <c r="NUQ102" s="420"/>
      <c r="NUR102" s="420"/>
      <c r="NUS102" s="420"/>
      <c r="NUT102" s="420"/>
      <c r="NUU102" s="420"/>
      <c r="NUV102" s="420"/>
      <c r="NUW102" s="420"/>
      <c r="NUX102" s="420"/>
      <c r="NUY102" s="420"/>
      <c r="NUZ102" s="420"/>
      <c r="NVA102" s="420"/>
      <c r="NVB102" s="420"/>
      <c r="NVC102" s="420"/>
      <c r="NVD102" s="420"/>
      <c r="NVE102" s="420"/>
      <c r="NVF102" s="420"/>
      <c r="NVG102" s="420"/>
      <c r="NVH102" s="420"/>
      <c r="NVI102" s="420"/>
      <c r="NVJ102" s="420"/>
      <c r="NVK102" s="420"/>
      <c r="NVL102" s="420"/>
      <c r="NVM102" s="420"/>
      <c r="NVN102" s="420"/>
      <c r="NVO102" s="420"/>
      <c r="NVP102" s="420"/>
      <c r="NVQ102" s="420"/>
      <c r="NVR102" s="420"/>
      <c r="NVS102" s="420"/>
      <c r="NVT102" s="420"/>
      <c r="NVU102" s="420"/>
      <c r="NVV102" s="420"/>
      <c r="NVW102" s="420"/>
      <c r="NVX102" s="420"/>
      <c r="NVY102" s="420"/>
      <c r="NVZ102" s="420"/>
      <c r="NWA102" s="420"/>
      <c r="NWB102" s="420"/>
      <c r="NWC102" s="420"/>
      <c r="NWD102" s="420"/>
      <c r="NWE102" s="420"/>
      <c r="NWF102" s="420"/>
      <c r="NWG102" s="420"/>
      <c r="NWH102" s="420"/>
      <c r="NWI102" s="420"/>
      <c r="NWJ102" s="420"/>
      <c r="NWK102" s="420"/>
      <c r="NWL102" s="420"/>
      <c r="NWM102" s="420"/>
      <c r="NWN102" s="420"/>
      <c r="NWO102" s="420"/>
      <c r="NWP102" s="420"/>
      <c r="NWQ102" s="420"/>
      <c r="NWR102" s="420"/>
      <c r="NWS102" s="420"/>
      <c r="NWT102" s="420"/>
      <c r="NWU102" s="420"/>
      <c r="NWV102" s="420"/>
      <c r="NWW102" s="420"/>
      <c r="NWX102" s="420"/>
      <c r="NWY102" s="420"/>
      <c r="NWZ102" s="420"/>
      <c r="NXA102" s="420"/>
      <c r="NXB102" s="420"/>
      <c r="NXC102" s="420"/>
      <c r="NXD102" s="420"/>
      <c r="NXE102" s="420"/>
      <c r="NXF102" s="420"/>
      <c r="NXG102" s="420"/>
      <c r="NXH102" s="420"/>
      <c r="NXI102" s="420"/>
      <c r="NXJ102" s="420"/>
      <c r="NXK102" s="420"/>
      <c r="NXL102" s="420"/>
      <c r="NXM102" s="420"/>
      <c r="NXN102" s="420"/>
      <c r="NXO102" s="420"/>
      <c r="NXP102" s="420"/>
      <c r="NXQ102" s="420"/>
      <c r="NXR102" s="420"/>
      <c r="NXS102" s="420"/>
      <c r="NXT102" s="420"/>
      <c r="NXU102" s="420"/>
      <c r="NXV102" s="420"/>
      <c r="NXW102" s="420"/>
      <c r="NXX102" s="420"/>
      <c r="NXY102" s="420"/>
      <c r="NXZ102" s="420"/>
      <c r="NYA102" s="420"/>
      <c r="NYB102" s="420"/>
      <c r="NYC102" s="420"/>
      <c r="NYD102" s="420"/>
      <c r="NYE102" s="420"/>
      <c r="NYF102" s="420"/>
      <c r="NYG102" s="420"/>
      <c r="NYH102" s="420"/>
      <c r="NYI102" s="420"/>
      <c r="NYJ102" s="420"/>
      <c r="NYK102" s="420"/>
      <c r="NYL102" s="420"/>
      <c r="NYM102" s="420"/>
      <c r="NYN102" s="420"/>
      <c r="NYO102" s="420"/>
      <c r="NYP102" s="420"/>
      <c r="NYQ102" s="420"/>
      <c r="NYR102" s="420"/>
      <c r="NYS102" s="420"/>
      <c r="NYT102" s="420"/>
      <c r="NYU102" s="420"/>
      <c r="NYV102" s="420"/>
      <c r="NYW102" s="420"/>
      <c r="NYX102" s="420"/>
      <c r="NYY102" s="420"/>
      <c r="NYZ102" s="420"/>
      <c r="NZA102" s="420"/>
      <c r="NZB102" s="420"/>
      <c r="NZC102" s="420"/>
      <c r="NZD102" s="420"/>
      <c r="NZE102" s="420"/>
      <c r="NZF102" s="420"/>
      <c r="NZG102" s="420"/>
      <c r="NZH102" s="420"/>
      <c r="NZI102" s="420"/>
      <c r="NZJ102" s="420"/>
      <c r="NZK102" s="420"/>
      <c r="NZL102" s="420"/>
      <c r="NZM102" s="420"/>
      <c r="NZN102" s="420"/>
      <c r="NZO102" s="420"/>
      <c r="NZP102" s="420"/>
      <c r="NZQ102" s="420"/>
      <c r="NZR102" s="420"/>
      <c r="NZS102" s="420"/>
      <c r="NZT102" s="420"/>
      <c r="NZU102" s="420"/>
      <c r="NZV102" s="420"/>
      <c r="NZW102" s="420"/>
      <c r="NZX102" s="420"/>
      <c r="NZY102" s="420"/>
      <c r="NZZ102" s="420"/>
      <c r="OAA102" s="420"/>
      <c r="OAB102" s="420"/>
      <c r="OAC102" s="420"/>
      <c r="OAD102" s="420"/>
      <c r="OAE102" s="420"/>
      <c r="OAF102" s="420"/>
      <c r="OAG102" s="420"/>
      <c r="OAH102" s="420"/>
      <c r="OAI102" s="420"/>
      <c r="OAJ102" s="420"/>
      <c r="OAK102" s="420"/>
      <c r="OAL102" s="420"/>
      <c r="OAM102" s="420"/>
      <c r="OAN102" s="420"/>
      <c r="OAO102" s="420"/>
      <c r="OAP102" s="420"/>
      <c r="OAQ102" s="420"/>
      <c r="OAR102" s="420"/>
      <c r="OAS102" s="420"/>
      <c r="OAT102" s="420"/>
      <c r="OAU102" s="420"/>
      <c r="OAV102" s="420"/>
      <c r="OAW102" s="420"/>
      <c r="OAX102" s="420"/>
      <c r="OAY102" s="420"/>
      <c r="OAZ102" s="420"/>
      <c r="OBA102" s="420"/>
      <c r="OBB102" s="420"/>
      <c r="OBC102" s="420"/>
      <c r="OBD102" s="420"/>
      <c r="OBE102" s="420"/>
      <c r="OBF102" s="420"/>
      <c r="OBG102" s="420"/>
      <c r="OBH102" s="420"/>
      <c r="OBI102" s="420"/>
      <c r="OBJ102" s="420"/>
      <c r="OBK102" s="420"/>
      <c r="OBL102" s="420"/>
      <c r="OBM102" s="420"/>
      <c r="OBN102" s="420"/>
      <c r="OBO102" s="420"/>
      <c r="OBP102" s="420"/>
      <c r="OBQ102" s="420"/>
      <c r="OBR102" s="420"/>
      <c r="OBS102" s="420"/>
      <c r="OBT102" s="420"/>
      <c r="OBU102" s="420"/>
      <c r="OBV102" s="420"/>
      <c r="OBW102" s="420"/>
      <c r="OBX102" s="420"/>
      <c r="OBY102" s="420"/>
      <c r="OBZ102" s="420"/>
      <c r="OCA102" s="420"/>
      <c r="OCB102" s="420"/>
      <c r="OCC102" s="420"/>
      <c r="OCD102" s="420"/>
      <c r="OCE102" s="420"/>
      <c r="OCF102" s="420"/>
      <c r="OCG102" s="420"/>
      <c r="OCH102" s="420"/>
      <c r="OCI102" s="420"/>
      <c r="OCJ102" s="420"/>
      <c r="OCK102" s="420"/>
      <c r="OCL102" s="420"/>
      <c r="OCM102" s="420"/>
      <c r="OCN102" s="420"/>
      <c r="OCO102" s="420"/>
      <c r="OCP102" s="420"/>
      <c r="OCQ102" s="420"/>
      <c r="OCR102" s="420"/>
      <c r="OCS102" s="420"/>
      <c r="OCT102" s="420"/>
      <c r="OCU102" s="420"/>
      <c r="OCV102" s="420"/>
      <c r="OCW102" s="420"/>
      <c r="OCX102" s="420"/>
      <c r="OCY102" s="420"/>
      <c r="OCZ102" s="420"/>
      <c r="ODA102" s="420"/>
      <c r="ODB102" s="420"/>
      <c r="ODC102" s="420"/>
      <c r="ODD102" s="420"/>
      <c r="ODE102" s="420"/>
      <c r="ODF102" s="420"/>
      <c r="ODG102" s="420"/>
      <c r="ODH102" s="420"/>
      <c r="ODI102" s="420"/>
      <c r="ODJ102" s="420"/>
      <c r="ODK102" s="420"/>
      <c r="ODL102" s="420"/>
      <c r="ODM102" s="420"/>
      <c r="ODN102" s="420"/>
      <c r="ODO102" s="420"/>
      <c r="ODP102" s="420"/>
      <c r="ODQ102" s="420"/>
      <c r="ODR102" s="420"/>
      <c r="ODS102" s="420"/>
      <c r="ODT102" s="420"/>
      <c r="ODU102" s="420"/>
      <c r="ODV102" s="420"/>
      <c r="ODW102" s="420"/>
      <c r="ODX102" s="420"/>
      <c r="ODY102" s="420"/>
      <c r="ODZ102" s="420"/>
      <c r="OEA102" s="420"/>
      <c r="OEB102" s="420"/>
      <c r="OEC102" s="420"/>
      <c r="OED102" s="420"/>
      <c r="OEE102" s="420"/>
      <c r="OEF102" s="420"/>
      <c r="OEG102" s="420"/>
      <c r="OEH102" s="420"/>
      <c r="OEI102" s="420"/>
      <c r="OEJ102" s="420"/>
      <c r="OEK102" s="420"/>
      <c r="OEL102" s="420"/>
      <c r="OEM102" s="420"/>
      <c r="OEN102" s="420"/>
      <c r="OEO102" s="420"/>
      <c r="OEP102" s="420"/>
      <c r="OEQ102" s="420"/>
      <c r="OER102" s="420"/>
      <c r="OES102" s="420"/>
      <c r="OET102" s="420"/>
      <c r="OEU102" s="420"/>
      <c r="OEV102" s="420"/>
      <c r="OEW102" s="420"/>
      <c r="OEX102" s="420"/>
      <c r="OEY102" s="420"/>
      <c r="OEZ102" s="420"/>
      <c r="OFA102" s="420"/>
      <c r="OFB102" s="420"/>
      <c r="OFC102" s="420"/>
      <c r="OFD102" s="420"/>
      <c r="OFE102" s="420"/>
      <c r="OFF102" s="420"/>
      <c r="OFG102" s="420"/>
      <c r="OFH102" s="420"/>
      <c r="OFI102" s="420"/>
      <c r="OFJ102" s="420"/>
      <c r="OFK102" s="420"/>
      <c r="OFL102" s="420"/>
      <c r="OFM102" s="420"/>
      <c r="OFN102" s="420"/>
      <c r="OFO102" s="420"/>
      <c r="OFP102" s="420"/>
      <c r="OFQ102" s="420"/>
      <c r="OFR102" s="420"/>
      <c r="OFS102" s="420"/>
      <c r="OFT102" s="420"/>
      <c r="OFU102" s="420"/>
      <c r="OFV102" s="420"/>
      <c r="OFW102" s="420"/>
      <c r="OFX102" s="420"/>
      <c r="OFY102" s="420"/>
      <c r="OFZ102" s="420"/>
      <c r="OGA102" s="420"/>
      <c r="OGB102" s="420"/>
      <c r="OGC102" s="420"/>
      <c r="OGD102" s="420"/>
      <c r="OGE102" s="420"/>
      <c r="OGF102" s="420"/>
      <c r="OGG102" s="420"/>
      <c r="OGH102" s="420"/>
      <c r="OGI102" s="420"/>
      <c r="OGJ102" s="420"/>
      <c r="OGK102" s="420"/>
      <c r="OGL102" s="420"/>
      <c r="OGM102" s="420"/>
      <c r="OGN102" s="420"/>
      <c r="OGO102" s="420"/>
      <c r="OGP102" s="420"/>
      <c r="OGQ102" s="420"/>
      <c r="OGR102" s="420"/>
      <c r="OGS102" s="420"/>
      <c r="OGT102" s="420"/>
      <c r="OGU102" s="420"/>
      <c r="OGV102" s="420"/>
      <c r="OGW102" s="420"/>
      <c r="OGX102" s="420"/>
      <c r="OGY102" s="420"/>
      <c r="OGZ102" s="420"/>
      <c r="OHA102" s="420"/>
      <c r="OHB102" s="420"/>
      <c r="OHC102" s="420"/>
      <c r="OHD102" s="420"/>
      <c r="OHE102" s="420"/>
      <c r="OHF102" s="420"/>
      <c r="OHG102" s="420"/>
      <c r="OHH102" s="420"/>
      <c r="OHI102" s="420"/>
      <c r="OHJ102" s="420"/>
      <c r="OHK102" s="420"/>
      <c r="OHL102" s="420"/>
      <c r="OHM102" s="420"/>
      <c r="OHN102" s="420"/>
      <c r="OHO102" s="420"/>
      <c r="OHP102" s="420"/>
      <c r="OHQ102" s="420"/>
      <c r="OHR102" s="420"/>
      <c r="OHS102" s="420"/>
      <c r="OHT102" s="420"/>
      <c r="OHU102" s="420"/>
      <c r="OHV102" s="420"/>
      <c r="OHW102" s="420"/>
      <c r="OHX102" s="420"/>
      <c r="OHY102" s="420"/>
      <c r="OHZ102" s="420"/>
      <c r="OIA102" s="420"/>
      <c r="OIB102" s="420"/>
      <c r="OIC102" s="420"/>
      <c r="OID102" s="420"/>
      <c r="OIE102" s="420"/>
      <c r="OIF102" s="420"/>
      <c r="OIG102" s="420"/>
      <c r="OIH102" s="420"/>
      <c r="OII102" s="420"/>
      <c r="OIJ102" s="420"/>
      <c r="OIK102" s="420"/>
      <c r="OIL102" s="420"/>
      <c r="OIM102" s="420"/>
      <c r="OIN102" s="420"/>
      <c r="OIO102" s="420"/>
      <c r="OIP102" s="420"/>
      <c r="OIQ102" s="420"/>
      <c r="OIR102" s="420"/>
      <c r="OIS102" s="420"/>
      <c r="OIT102" s="420"/>
      <c r="OIU102" s="420"/>
      <c r="OIV102" s="420"/>
      <c r="OIW102" s="420"/>
      <c r="OIX102" s="420"/>
      <c r="OIY102" s="420"/>
      <c r="OIZ102" s="420"/>
      <c r="OJA102" s="420"/>
      <c r="OJB102" s="420"/>
      <c r="OJC102" s="420"/>
      <c r="OJD102" s="420"/>
      <c r="OJE102" s="420"/>
      <c r="OJF102" s="420"/>
      <c r="OJG102" s="420"/>
      <c r="OJH102" s="420"/>
      <c r="OJI102" s="420"/>
      <c r="OJJ102" s="420"/>
      <c r="OJK102" s="420"/>
      <c r="OJL102" s="420"/>
      <c r="OJM102" s="420"/>
      <c r="OJN102" s="420"/>
      <c r="OJO102" s="420"/>
      <c r="OJP102" s="420"/>
      <c r="OJQ102" s="420"/>
      <c r="OJR102" s="420"/>
      <c r="OJS102" s="420"/>
      <c r="OJT102" s="420"/>
      <c r="OJU102" s="420"/>
      <c r="OJV102" s="420"/>
      <c r="OJW102" s="420"/>
      <c r="OJX102" s="420"/>
      <c r="OJY102" s="420"/>
      <c r="OJZ102" s="420"/>
      <c r="OKA102" s="420"/>
      <c r="OKB102" s="420"/>
      <c r="OKC102" s="420"/>
      <c r="OKD102" s="420"/>
      <c r="OKE102" s="420"/>
      <c r="OKF102" s="420"/>
      <c r="OKG102" s="420"/>
      <c r="OKH102" s="420"/>
      <c r="OKI102" s="420"/>
      <c r="OKJ102" s="420"/>
      <c r="OKK102" s="420"/>
      <c r="OKL102" s="420"/>
      <c r="OKM102" s="420"/>
      <c r="OKN102" s="420"/>
      <c r="OKO102" s="420"/>
      <c r="OKP102" s="420"/>
      <c r="OKQ102" s="420"/>
      <c r="OKR102" s="420"/>
      <c r="OKS102" s="420"/>
      <c r="OKT102" s="420"/>
      <c r="OKU102" s="420"/>
      <c r="OKV102" s="420"/>
      <c r="OKW102" s="420"/>
      <c r="OKX102" s="420"/>
      <c r="OKY102" s="420"/>
      <c r="OKZ102" s="420"/>
      <c r="OLA102" s="420"/>
      <c r="OLB102" s="420"/>
      <c r="OLC102" s="420"/>
      <c r="OLD102" s="420"/>
      <c r="OLE102" s="420"/>
      <c r="OLF102" s="420"/>
      <c r="OLG102" s="420"/>
      <c r="OLH102" s="420"/>
      <c r="OLI102" s="420"/>
      <c r="OLJ102" s="420"/>
      <c r="OLK102" s="420"/>
      <c r="OLL102" s="420"/>
      <c r="OLM102" s="420"/>
      <c r="OLN102" s="420"/>
      <c r="OLO102" s="420"/>
      <c r="OLP102" s="420"/>
      <c r="OLQ102" s="420"/>
      <c r="OLR102" s="420"/>
      <c r="OLS102" s="420"/>
      <c r="OLT102" s="420"/>
      <c r="OLU102" s="420"/>
      <c r="OLV102" s="420"/>
      <c r="OLW102" s="420"/>
      <c r="OLX102" s="420"/>
      <c r="OLY102" s="420"/>
      <c r="OLZ102" s="420"/>
      <c r="OMA102" s="420"/>
      <c r="OMB102" s="420"/>
      <c r="OMC102" s="420"/>
      <c r="OMD102" s="420"/>
      <c r="OME102" s="420"/>
      <c r="OMF102" s="420"/>
      <c r="OMG102" s="420"/>
      <c r="OMH102" s="420"/>
      <c r="OMI102" s="420"/>
      <c r="OMJ102" s="420"/>
      <c r="OMK102" s="420"/>
      <c r="OML102" s="420"/>
      <c r="OMM102" s="420"/>
      <c r="OMN102" s="420"/>
      <c r="OMO102" s="420"/>
      <c r="OMP102" s="420"/>
      <c r="OMQ102" s="420"/>
      <c r="OMR102" s="420"/>
      <c r="OMS102" s="420"/>
      <c r="OMT102" s="420"/>
      <c r="OMU102" s="420"/>
      <c r="OMV102" s="420"/>
      <c r="OMW102" s="420"/>
      <c r="OMX102" s="420"/>
      <c r="OMY102" s="420"/>
      <c r="OMZ102" s="420"/>
      <c r="ONA102" s="420"/>
      <c r="ONB102" s="420"/>
      <c r="ONC102" s="420"/>
      <c r="OND102" s="420"/>
      <c r="ONE102" s="420"/>
      <c r="ONF102" s="420"/>
      <c r="ONG102" s="420"/>
      <c r="ONH102" s="420"/>
      <c r="ONI102" s="420"/>
      <c r="ONJ102" s="420"/>
      <c r="ONK102" s="420"/>
      <c r="ONL102" s="420"/>
      <c r="ONM102" s="420"/>
      <c r="ONN102" s="420"/>
      <c r="ONO102" s="420"/>
      <c r="ONP102" s="420"/>
      <c r="ONQ102" s="420"/>
      <c r="ONR102" s="420"/>
      <c r="ONS102" s="420"/>
      <c r="ONT102" s="420"/>
      <c r="ONU102" s="420"/>
      <c r="ONV102" s="420"/>
      <c r="ONW102" s="420"/>
      <c r="ONX102" s="420"/>
      <c r="ONY102" s="420"/>
      <c r="ONZ102" s="420"/>
      <c r="OOA102" s="420"/>
      <c r="OOB102" s="420"/>
      <c r="OOC102" s="420"/>
      <c r="OOD102" s="420"/>
      <c r="OOE102" s="420"/>
      <c r="OOF102" s="420"/>
      <c r="OOG102" s="420"/>
      <c r="OOH102" s="420"/>
      <c r="OOI102" s="420"/>
      <c r="OOJ102" s="420"/>
      <c r="OOK102" s="420"/>
      <c r="OOL102" s="420"/>
      <c r="OOM102" s="420"/>
      <c r="OON102" s="420"/>
      <c r="OOO102" s="420"/>
      <c r="OOP102" s="420"/>
      <c r="OOQ102" s="420"/>
      <c r="OOR102" s="420"/>
      <c r="OOS102" s="420"/>
      <c r="OOT102" s="420"/>
      <c r="OOU102" s="420"/>
      <c r="OOV102" s="420"/>
      <c r="OOW102" s="420"/>
      <c r="OOX102" s="420"/>
      <c r="OOY102" s="420"/>
      <c r="OOZ102" s="420"/>
      <c r="OPA102" s="420"/>
      <c r="OPB102" s="420"/>
      <c r="OPC102" s="420"/>
      <c r="OPD102" s="420"/>
      <c r="OPE102" s="420"/>
      <c r="OPF102" s="420"/>
      <c r="OPG102" s="420"/>
      <c r="OPH102" s="420"/>
      <c r="OPI102" s="420"/>
      <c r="OPJ102" s="420"/>
      <c r="OPK102" s="420"/>
      <c r="OPL102" s="420"/>
      <c r="OPM102" s="420"/>
      <c r="OPN102" s="420"/>
      <c r="OPO102" s="420"/>
      <c r="OPP102" s="420"/>
      <c r="OPQ102" s="420"/>
      <c r="OPR102" s="420"/>
      <c r="OPS102" s="420"/>
      <c r="OPT102" s="420"/>
      <c r="OPU102" s="420"/>
      <c r="OPV102" s="420"/>
      <c r="OPW102" s="420"/>
      <c r="OPX102" s="420"/>
      <c r="OPY102" s="420"/>
      <c r="OPZ102" s="420"/>
      <c r="OQA102" s="420"/>
      <c r="OQB102" s="420"/>
      <c r="OQC102" s="420"/>
      <c r="OQD102" s="420"/>
      <c r="OQE102" s="420"/>
      <c r="OQF102" s="420"/>
      <c r="OQG102" s="420"/>
      <c r="OQH102" s="420"/>
      <c r="OQI102" s="420"/>
      <c r="OQJ102" s="420"/>
      <c r="OQK102" s="420"/>
      <c r="OQL102" s="420"/>
      <c r="OQM102" s="420"/>
      <c r="OQN102" s="420"/>
      <c r="OQO102" s="420"/>
      <c r="OQP102" s="420"/>
      <c r="OQQ102" s="420"/>
      <c r="OQR102" s="420"/>
      <c r="OQS102" s="420"/>
      <c r="OQT102" s="420"/>
      <c r="OQU102" s="420"/>
      <c r="OQV102" s="420"/>
      <c r="OQW102" s="420"/>
      <c r="OQX102" s="420"/>
      <c r="OQY102" s="420"/>
      <c r="OQZ102" s="420"/>
      <c r="ORA102" s="420"/>
      <c r="ORB102" s="420"/>
      <c r="ORC102" s="420"/>
      <c r="ORD102" s="420"/>
      <c r="ORE102" s="420"/>
      <c r="ORF102" s="420"/>
      <c r="ORG102" s="420"/>
      <c r="ORH102" s="420"/>
      <c r="ORI102" s="420"/>
      <c r="ORJ102" s="420"/>
      <c r="ORK102" s="420"/>
      <c r="ORL102" s="420"/>
      <c r="ORM102" s="420"/>
      <c r="ORN102" s="420"/>
      <c r="ORO102" s="420"/>
      <c r="ORP102" s="420"/>
      <c r="ORQ102" s="420"/>
      <c r="ORR102" s="420"/>
      <c r="ORS102" s="420"/>
      <c r="ORT102" s="420"/>
      <c r="ORU102" s="420"/>
      <c r="ORV102" s="420"/>
      <c r="ORW102" s="420"/>
      <c r="ORX102" s="420"/>
      <c r="ORY102" s="420"/>
      <c r="ORZ102" s="420"/>
      <c r="OSA102" s="420"/>
      <c r="OSB102" s="420"/>
      <c r="OSC102" s="420"/>
      <c r="OSD102" s="420"/>
      <c r="OSE102" s="420"/>
      <c r="OSF102" s="420"/>
      <c r="OSG102" s="420"/>
      <c r="OSH102" s="420"/>
      <c r="OSI102" s="420"/>
      <c r="OSJ102" s="420"/>
      <c r="OSK102" s="420"/>
      <c r="OSL102" s="420"/>
      <c r="OSM102" s="420"/>
      <c r="OSN102" s="420"/>
      <c r="OSO102" s="420"/>
      <c r="OSP102" s="420"/>
      <c r="OSQ102" s="420"/>
      <c r="OSR102" s="420"/>
      <c r="OSS102" s="420"/>
      <c r="OST102" s="420"/>
      <c r="OSU102" s="420"/>
      <c r="OSV102" s="420"/>
      <c r="OSW102" s="420"/>
      <c r="OSX102" s="420"/>
      <c r="OSY102" s="420"/>
      <c r="OSZ102" s="420"/>
      <c r="OTA102" s="420"/>
      <c r="OTB102" s="420"/>
      <c r="OTC102" s="420"/>
      <c r="OTD102" s="420"/>
      <c r="OTE102" s="420"/>
      <c r="OTF102" s="420"/>
      <c r="OTG102" s="420"/>
      <c r="OTH102" s="420"/>
      <c r="OTI102" s="420"/>
      <c r="OTJ102" s="420"/>
      <c r="OTK102" s="420"/>
      <c r="OTL102" s="420"/>
      <c r="OTM102" s="420"/>
      <c r="OTN102" s="420"/>
      <c r="OTO102" s="420"/>
      <c r="OTP102" s="420"/>
      <c r="OTQ102" s="420"/>
      <c r="OTR102" s="420"/>
      <c r="OTS102" s="420"/>
      <c r="OTT102" s="420"/>
      <c r="OTU102" s="420"/>
      <c r="OTV102" s="420"/>
      <c r="OTW102" s="420"/>
      <c r="OTX102" s="420"/>
      <c r="OTY102" s="420"/>
      <c r="OTZ102" s="420"/>
      <c r="OUA102" s="420"/>
      <c r="OUB102" s="420"/>
      <c r="OUC102" s="420"/>
      <c r="OUD102" s="420"/>
      <c r="OUE102" s="420"/>
      <c r="OUF102" s="420"/>
      <c r="OUG102" s="420"/>
      <c r="OUH102" s="420"/>
      <c r="OUI102" s="420"/>
      <c r="OUJ102" s="420"/>
      <c r="OUK102" s="420"/>
      <c r="OUL102" s="420"/>
      <c r="OUM102" s="420"/>
      <c r="OUN102" s="420"/>
      <c r="OUO102" s="420"/>
      <c r="OUP102" s="420"/>
      <c r="OUQ102" s="420"/>
      <c r="OUR102" s="420"/>
      <c r="OUS102" s="420"/>
      <c r="OUT102" s="420"/>
      <c r="OUU102" s="420"/>
      <c r="OUV102" s="420"/>
      <c r="OUW102" s="420"/>
      <c r="OUX102" s="420"/>
      <c r="OUY102" s="420"/>
      <c r="OUZ102" s="420"/>
      <c r="OVA102" s="420"/>
      <c r="OVB102" s="420"/>
      <c r="OVC102" s="420"/>
      <c r="OVD102" s="420"/>
      <c r="OVE102" s="420"/>
      <c r="OVF102" s="420"/>
      <c r="OVG102" s="420"/>
      <c r="OVH102" s="420"/>
      <c r="OVI102" s="420"/>
      <c r="OVJ102" s="420"/>
      <c r="OVK102" s="420"/>
      <c r="OVL102" s="420"/>
      <c r="OVM102" s="420"/>
      <c r="OVN102" s="420"/>
      <c r="OVO102" s="420"/>
      <c r="OVP102" s="420"/>
      <c r="OVQ102" s="420"/>
      <c r="OVR102" s="420"/>
      <c r="OVS102" s="420"/>
      <c r="OVT102" s="420"/>
      <c r="OVU102" s="420"/>
      <c r="OVV102" s="420"/>
      <c r="OVW102" s="420"/>
      <c r="OVX102" s="420"/>
      <c r="OVY102" s="420"/>
      <c r="OVZ102" s="420"/>
      <c r="OWA102" s="420"/>
      <c r="OWB102" s="420"/>
      <c r="OWC102" s="420"/>
      <c r="OWD102" s="420"/>
      <c r="OWE102" s="420"/>
      <c r="OWF102" s="420"/>
      <c r="OWG102" s="420"/>
      <c r="OWH102" s="420"/>
      <c r="OWI102" s="420"/>
      <c r="OWJ102" s="420"/>
      <c r="OWK102" s="420"/>
      <c r="OWL102" s="420"/>
      <c r="OWM102" s="420"/>
      <c r="OWN102" s="420"/>
      <c r="OWO102" s="420"/>
      <c r="OWP102" s="420"/>
      <c r="OWQ102" s="420"/>
      <c r="OWR102" s="420"/>
      <c r="OWS102" s="420"/>
      <c r="OWT102" s="420"/>
      <c r="OWU102" s="420"/>
      <c r="OWV102" s="420"/>
      <c r="OWW102" s="420"/>
      <c r="OWX102" s="420"/>
      <c r="OWY102" s="420"/>
      <c r="OWZ102" s="420"/>
      <c r="OXA102" s="420"/>
      <c r="OXB102" s="420"/>
      <c r="OXC102" s="420"/>
      <c r="OXD102" s="420"/>
      <c r="OXE102" s="420"/>
      <c r="OXF102" s="420"/>
      <c r="OXG102" s="420"/>
      <c r="OXH102" s="420"/>
      <c r="OXI102" s="420"/>
      <c r="OXJ102" s="420"/>
      <c r="OXK102" s="420"/>
      <c r="OXL102" s="420"/>
      <c r="OXM102" s="420"/>
      <c r="OXN102" s="420"/>
      <c r="OXO102" s="420"/>
      <c r="OXP102" s="420"/>
      <c r="OXQ102" s="420"/>
      <c r="OXR102" s="420"/>
      <c r="OXS102" s="420"/>
      <c r="OXT102" s="420"/>
      <c r="OXU102" s="420"/>
      <c r="OXV102" s="420"/>
      <c r="OXW102" s="420"/>
      <c r="OXX102" s="420"/>
      <c r="OXY102" s="420"/>
      <c r="OXZ102" s="420"/>
      <c r="OYA102" s="420"/>
      <c r="OYB102" s="420"/>
      <c r="OYC102" s="420"/>
      <c r="OYD102" s="420"/>
      <c r="OYE102" s="420"/>
      <c r="OYF102" s="420"/>
      <c r="OYG102" s="420"/>
      <c r="OYH102" s="420"/>
      <c r="OYI102" s="420"/>
      <c r="OYJ102" s="420"/>
      <c r="OYK102" s="420"/>
      <c r="OYL102" s="420"/>
      <c r="OYM102" s="420"/>
      <c r="OYN102" s="420"/>
      <c r="OYO102" s="420"/>
      <c r="OYP102" s="420"/>
      <c r="OYQ102" s="420"/>
      <c r="OYR102" s="420"/>
      <c r="OYS102" s="420"/>
      <c r="OYT102" s="420"/>
      <c r="OYU102" s="420"/>
      <c r="OYV102" s="420"/>
      <c r="OYW102" s="420"/>
      <c r="OYX102" s="420"/>
      <c r="OYY102" s="420"/>
      <c r="OYZ102" s="420"/>
      <c r="OZA102" s="420"/>
      <c r="OZB102" s="420"/>
      <c r="OZC102" s="420"/>
      <c r="OZD102" s="420"/>
      <c r="OZE102" s="420"/>
      <c r="OZF102" s="420"/>
      <c r="OZG102" s="420"/>
      <c r="OZH102" s="420"/>
      <c r="OZI102" s="420"/>
      <c r="OZJ102" s="420"/>
      <c r="OZK102" s="420"/>
      <c r="OZL102" s="420"/>
      <c r="OZM102" s="420"/>
      <c r="OZN102" s="420"/>
      <c r="OZO102" s="420"/>
      <c r="OZP102" s="420"/>
      <c r="OZQ102" s="420"/>
      <c r="OZR102" s="420"/>
      <c r="OZS102" s="420"/>
      <c r="OZT102" s="420"/>
      <c r="OZU102" s="420"/>
      <c r="OZV102" s="420"/>
      <c r="OZW102" s="420"/>
      <c r="OZX102" s="420"/>
      <c r="OZY102" s="420"/>
      <c r="OZZ102" s="420"/>
      <c r="PAA102" s="420"/>
      <c r="PAB102" s="420"/>
      <c r="PAC102" s="420"/>
      <c r="PAD102" s="420"/>
      <c r="PAE102" s="420"/>
      <c r="PAF102" s="420"/>
      <c r="PAG102" s="420"/>
      <c r="PAH102" s="420"/>
      <c r="PAI102" s="420"/>
      <c r="PAJ102" s="420"/>
      <c r="PAK102" s="420"/>
      <c r="PAL102" s="420"/>
      <c r="PAM102" s="420"/>
      <c r="PAN102" s="420"/>
      <c r="PAO102" s="420"/>
      <c r="PAP102" s="420"/>
      <c r="PAQ102" s="420"/>
      <c r="PAR102" s="420"/>
      <c r="PAS102" s="420"/>
      <c r="PAT102" s="420"/>
      <c r="PAU102" s="420"/>
      <c r="PAV102" s="420"/>
      <c r="PAW102" s="420"/>
      <c r="PAX102" s="420"/>
      <c r="PAY102" s="420"/>
      <c r="PAZ102" s="420"/>
      <c r="PBA102" s="420"/>
      <c r="PBB102" s="420"/>
      <c r="PBC102" s="420"/>
      <c r="PBD102" s="420"/>
      <c r="PBE102" s="420"/>
      <c r="PBF102" s="420"/>
      <c r="PBG102" s="420"/>
      <c r="PBH102" s="420"/>
      <c r="PBI102" s="420"/>
      <c r="PBJ102" s="420"/>
      <c r="PBK102" s="420"/>
      <c r="PBL102" s="420"/>
      <c r="PBM102" s="420"/>
      <c r="PBN102" s="420"/>
      <c r="PBO102" s="420"/>
      <c r="PBP102" s="420"/>
      <c r="PBQ102" s="420"/>
      <c r="PBR102" s="420"/>
      <c r="PBS102" s="420"/>
      <c r="PBT102" s="420"/>
      <c r="PBU102" s="420"/>
      <c r="PBV102" s="420"/>
      <c r="PBW102" s="420"/>
      <c r="PBX102" s="420"/>
      <c r="PBY102" s="420"/>
      <c r="PBZ102" s="420"/>
      <c r="PCA102" s="420"/>
      <c r="PCB102" s="420"/>
      <c r="PCC102" s="420"/>
      <c r="PCD102" s="420"/>
      <c r="PCE102" s="420"/>
      <c r="PCF102" s="420"/>
      <c r="PCG102" s="420"/>
      <c r="PCH102" s="420"/>
      <c r="PCI102" s="420"/>
      <c r="PCJ102" s="420"/>
      <c r="PCK102" s="420"/>
      <c r="PCL102" s="420"/>
      <c r="PCM102" s="420"/>
      <c r="PCN102" s="420"/>
      <c r="PCO102" s="420"/>
      <c r="PCP102" s="420"/>
      <c r="PCQ102" s="420"/>
      <c r="PCR102" s="420"/>
      <c r="PCS102" s="420"/>
      <c r="PCT102" s="420"/>
      <c r="PCU102" s="420"/>
      <c r="PCV102" s="420"/>
      <c r="PCW102" s="420"/>
      <c r="PCX102" s="420"/>
      <c r="PCY102" s="420"/>
      <c r="PCZ102" s="420"/>
      <c r="PDA102" s="420"/>
      <c r="PDB102" s="420"/>
      <c r="PDC102" s="420"/>
      <c r="PDD102" s="420"/>
      <c r="PDE102" s="420"/>
      <c r="PDF102" s="420"/>
      <c r="PDG102" s="420"/>
      <c r="PDH102" s="420"/>
      <c r="PDI102" s="420"/>
      <c r="PDJ102" s="420"/>
      <c r="PDK102" s="420"/>
      <c r="PDL102" s="420"/>
      <c r="PDM102" s="420"/>
      <c r="PDN102" s="420"/>
      <c r="PDO102" s="420"/>
      <c r="PDP102" s="420"/>
      <c r="PDQ102" s="420"/>
      <c r="PDR102" s="420"/>
      <c r="PDS102" s="420"/>
      <c r="PDT102" s="420"/>
      <c r="PDU102" s="420"/>
      <c r="PDV102" s="420"/>
      <c r="PDW102" s="420"/>
      <c r="PDX102" s="420"/>
      <c r="PDY102" s="420"/>
      <c r="PDZ102" s="420"/>
      <c r="PEA102" s="420"/>
      <c r="PEB102" s="420"/>
      <c r="PEC102" s="420"/>
      <c r="PED102" s="420"/>
      <c r="PEE102" s="420"/>
      <c r="PEF102" s="420"/>
      <c r="PEG102" s="420"/>
      <c r="PEH102" s="420"/>
      <c r="PEI102" s="420"/>
      <c r="PEJ102" s="420"/>
      <c r="PEK102" s="420"/>
      <c r="PEL102" s="420"/>
      <c r="PEM102" s="420"/>
      <c r="PEN102" s="420"/>
      <c r="PEO102" s="420"/>
      <c r="PEP102" s="420"/>
      <c r="PEQ102" s="420"/>
      <c r="PER102" s="420"/>
      <c r="PES102" s="420"/>
      <c r="PET102" s="420"/>
      <c r="PEU102" s="420"/>
      <c r="PEV102" s="420"/>
      <c r="PEW102" s="420"/>
      <c r="PEX102" s="420"/>
      <c r="PEY102" s="420"/>
      <c r="PEZ102" s="420"/>
      <c r="PFA102" s="420"/>
      <c r="PFB102" s="420"/>
      <c r="PFC102" s="420"/>
      <c r="PFD102" s="420"/>
      <c r="PFE102" s="420"/>
      <c r="PFF102" s="420"/>
      <c r="PFG102" s="420"/>
      <c r="PFH102" s="420"/>
      <c r="PFI102" s="420"/>
      <c r="PFJ102" s="420"/>
      <c r="PFK102" s="420"/>
      <c r="PFL102" s="420"/>
      <c r="PFM102" s="420"/>
      <c r="PFN102" s="420"/>
      <c r="PFO102" s="420"/>
      <c r="PFP102" s="420"/>
      <c r="PFQ102" s="420"/>
      <c r="PFR102" s="420"/>
      <c r="PFS102" s="420"/>
      <c r="PFT102" s="420"/>
      <c r="PFU102" s="420"/>
      <c r="PFV102" s="420"/>
      <c r="PFW102" s="420"/>
      <c r="PFX102" s="420"/>
      <c r="PFY102" s="420"/>
      <c r="PFZ102" s="420"/>
      <c r="PGA102" s="420"/>
      <c r="PGB102" s="420"/>
      <c r="PGC102" s="420"/>
      <c r="PGD102" s="420"/>
      <c r="PGE102" s="420"/>
      <c r="PGF102" s="420"/>
      <c r="PGG102" s="420"/>
      <c r="PGH102" s="420"/>
      <c r="PGI102" s="420"/>
      <c r="PGJ102" s="420"/>
      <c r="PGK102" s="420"/>
      <c r="PGL102" s="420"/>
      <c r="PGM102" s="420"/>
      <c r="PGN102" s="420"/>
      <c r="PGO102" s="420"/>
      <c r="PGP102" s="420"/>
      <c r="PGQ102" s="420"/>
      <c r="PGR102" s="420"/>
      <c r="PGS102" s="420"/>
      <c r="PGT102" s="420"/>
      <c r="PGU102" s="420"/>
      <c r="PGV102" s="420"/>
      <c r="PGW102" s="420"/>
      <c r="PGX102" s="420"/>
      <c r="PGY102" s="420"/>
      <c r="PGZ102" s="420"/>
      <c r="PHA102" s="420"/>
      <c r="PHB102" s="420"/>
      <c r="PHC102" s="420"/>
      <c r="PHD102" s="420"/>
      <c r="PHE102" s="420"/>
      <c r="PHF102" s="420"/>
      <c r="PHG102" s="420"/>
      <c r="PHH102" s="420"/>
      <c r="PHI102" s="420"/>
      <c r="PHJ102" s="420"/>
      <c r="PHK102" s="420"/>
      <c r="PHL102" s="420"/>
      <c r="PHM102" s="420"/>
      <c r="PHN102" s="420"/>
      <c r="PHO102" s="420"/>
      <c r="PHP102" s="420"/>
      <c r="PHQ102" s="420"/>
      <c r="PHR102" s="420"/>
      <c r="PHS102" s="420"/>
      <c r="PHT102" s="420"/>
      <c r="PHU102" s="420"/>
      <c r="PHV102" s="420"/>
      <c r="PHW102" s="420"/>
      <c r="PHX102" s="420"/>
      <c r="PHY102" s="420"/>
      <c r="PHZ102" s="420"/>
      <c r="PIA102" s="420"/>
      <c r="PIB102" s="420"/>
      <c r="PIC102" s="420"/>
      <c r="PID102" s="420"/>
      <c r="PIE102" s="420"/>
      <c r="PIF102" s="420"/>
      <c r="PIG102" s="420"/>
      <c r="PIH102" s="420"/>
      <c r="PII102" s="420"/>
      <c r="PIJ102" s="420"/>
      <c r="PIK102" s="420"/>
      <c r="PIL102" s="420"/>
      <c r="PIM102" s="420"/>
      <c r="PIN102" s="420"/>
      <c r="PIO102" s="420"/>
      <c r="PIP102" s="420"/>
      <c r="PIQ102" s="420"/>
      <c r="PIR102" s="420"/>
      <c r="PIS102" s="420"/>
      <c r="PIT102" s="420"/>
      <c r="PIU102" s="420"/>
      <c r="PIV102" s="420"/>
      <c r="PIW102" s="420"/>
      <c r="PIX102" s="420"/>
      <c r="PIY102" s="420"/>
      <c r="PIZ102" s="420"/>
      <c r="PJA102" s="420"/>
      <c r="PJB102" s="420"/>
      <c r="PJC102" s="420"/>
      <c r="PJD102" s="420"/>
      <c r="PJE102" s="420"/>
      <c r="PJF102" s="420"/>
      <c r="PJG102" s="420"/>
      <c r="PJH102" s="420"/>
      <c r="PJI102" s="420"/>
      <c r="PJJ102" s="420"/>
      <c r="PJK102" s="420"/>
      <c r="PJL102" s="420"/>
      <c r="PJM102" s="420"/>
      <c r="PJN102" s="420"/>
      <c r="PJO102" s="420"/>
      <c r="PJP102" s="420"/>
      <c r="PJQ102" s="420"/>
      <c r="PJR102" s="420"/>
      <c r="PJS102" s="420"/>
      <c r="PJT102" s="420"/>
      <c r="PJU102" s="420"/>
      <c r="PJV102" s="420"/>
      <c r="PJW102" s="420"/>
      <c r="PJX102" s="420"/>
      <c r="PJY102" s="420"/>
      <c r="PJZ102" s="420"/>
      <c r="PKA102" s="420"/>
      <c r="PKB102" s="420"/>
      <c r="PKC102" s="420"/>
      <c r="PKD102" s="420"/>
      <c r="PKE102" s="420"/>
      <c r="PKF102" s="420"/>
      <c r="PKG102" s="420"/>
      <c r="PKH102" s="420"/>
      <c r="PKI102" s="420"/>
      <c r="PKJ102" s="420"/>
      <c r="PKK102" s="420"/>
      <c r="PKL102" s="420"/>
      <c r="PKM102" s="420"/>
      <c r="PKN102" s="420"/>
      <c r="PKO102" s="420"/>
      <c r="PKP102" s="420"/>
      <c r="PKQ102" s="420"/>
      <c r="PKR102" s="420"/>
      <c r="PKS102" s="420"/>
      <c r="PKT102" s="420"/>
      <c r="PKU102" s="420"/>
      <c r="PKV102" s="420"/>
      <c r="PKW102" s="420"/>
      <c r="PKX102" s="420"/>
      <c r="PKY102" s="420"/>
      <c r="PKZ102" s="420"/>
      <c r="PLA102" s="420"/>
      <c r="PLB102" s="420"/>
      <c r="PLC102" s="420"/>
      <c r="PLD102" s="420"/>
      <c r="PLE102" s="420"/>
      <c r="PLF102" s="420"/>
      <c r="PLG102" s="420"/>
      <c r="PLH102" s="420"/>
      <c r="PLI102" s="420"/>
      <c r="PLJ102" s="420"/>
      <c r="PLK102" s="420"/>
      <c r="PLL102" s="420"/>
      <c r="PLM102" s="420"/>
      <c r="PLN102" s="420"/>
      <c r="PLO102" s="420"/>
      <c r="PLP102" s="420"/>
      <c r="PLQ102" s="420"/>
      <c r="PLR102" s="420"/>
      <c r="PLS102" s="420"/>
      <c r="PLT102" s="420"/>
      <c r="PLU102" s="420"/>
      <c r="PLV102" s="420"/>
      <c r="PLW102" s="420"/>
      <c r="PLX102" s="420"/>
      <c r="PLY102" s="420"/>
      <c r="PLZ102" s="420"/>
      <c r="PMA102" s="420"/>
      <c r="PMB102" s="420"/>
      <c r="PMC102" s="420"/>
      <c r="PMD102" s="420"/>
      <c r="PME102" s="420"/>
      <c r="PMF102" s="420"/>
      <c r="PMG102" s="420"/>
      <c r="PMH102" s="420"/>
      <c r="PMI102" s="420"/>
      <c r="PMJ102" s="420"/>
      <c r="PMK102" s="420"/>
      <c r="PML102" s="420"/>
      <c r="PMM102" s="420"/>
      <c r="PMN102" s="420"/>
      <c r="PMO102" s="420"/>
      <c r="PMP102" s="420"/>
      <c r="PMQ102" s="420"/>
      <c r="PMR102" s="420"/>
      <c r="PMS102" s="420"/>
      <c r="PMT102" s="420"/>
      <c r="PMU102" s="420"/>
      <c r="PMV102" s="420"/>
      <c r="PMW102" s="420"/>
      <c r="PMX102" s="420"/>
      <c r="PMY102" s="420"/>
      <c r="PMZ102" s="420"/>
      <c r="PNA102" s="420"/>
      <c r="PNB102" s="420"/>
      <c r="PNC102" s="420"/>
      <c r="PND102" s="420"/>
      <c r="PNE102" s="420"/>
      <c r="PNF102" s="420"/>
      <c r="PNG102" s="420"/>
      <c r="PNH102" s="420"/>
      <c r="PNI102" s="420"/>
      <c r="PNJ102" s="420"/>
      <c r="PNK102" s="420"/>
      <c r="PNL102" s="420"/>
      <c r="PNM102" s="420"/>
      <c r="PNN102" s="420"/>
      <c r="PNO102" s="420"/>
      <c r="PNP102" s="420"/>
      <c r="PNQ102" s="420"/>
      <c r="PNR102" s="420"/>
      <c r="PNS102" s="420"/>
      <c r="PNT102" s="420"/>
      <c r="PNU102" s="420"/>
      <c r="PNV102" s="420"/>
      <c r="PNW102" s="420"/>
      <c r="PNX102" s="420"/>
      <c r="PNY102" s="420"/>
      <c r="PNZ102" s="420"/>
      <c r="POA102" s="420"/>
      <c r="POB102" s="420"/>
      <c r="POC102" s="420"/>
      <c r="POD102" s="420"/>
      <c r="POE102" s="420"/>
      <c r="POF102" s="420"/>
      <c r="POG102" s="420"/>
      <c r="POH102" s="420"/>
      <c r="POI102" s="420"/>
      <c r="POJ102" s="420"/>
      <c r="POK102" s="420"/>
      <c r="POL102" s="420"/>
      <c r="POM102" s="420"/>
      <c r="PON102" s="420"/>
      <c r="POO102" s="420"/>
      <c r="POP102" s="420"/>
      <c r="POQ102" s="420"/>
      <c r="POR102" s="420"/>
      <c r="POS102" s="420"/>
      <c r="POT102" s="420"/>
      <c r="POU102" s="420"/>
      <c r="POV102" s="420"/>
      <c r="POW102" s="420"/>
      <c r="POX102" s="420"/>
      <c r="POY102" s="420"/>
      <c r="POZ102" s="420"/>
      <c r="PPA102" s="420"/>
      <c r="PPB102" s="420"/>
      <c r="PPC102" s="420"/>
      <c r="PPD102" s="420"/>
      <c r="PPE102" s="420"/>
      <c r="PPF102" s="420"/>
      <c r="PPG102" s="420"/>
      <c r="PPH102" s="420"/>
      <c r="PPI102" s="420"/>
      <c r="PPJ102" s="420"/>
      <c r="PPK102" s="420"/>
      <c r="PPL102" s="420"/>
      <c r="PPM102" s="420"/>
      <c r="PPN102" s="420"/>
      <c r="PPO102" s="420"/>
      <c r="PPP102" s="420"/>
      <c r="PPQ102" s="420"/>
      <c r="PPR102" s="420"/>
      <c r="PPS102" s="420"/>
      <c r="PPT102" s="420"/>
      <c r="PPU102" s="420"/>
      <c r="PPV102" s="420"/>
      <c r="PPW102" s="420"/>
      <c r="PPX102" s="420"/>
      <c r="PPY102" s="420"/>
      <c r="PPZ102" s="420"/>
      <c r="PQA102" s="420"/>
      <c r="PQB102" s="420"/>
      <c r="PQC102" s="420"/>
      <c r="PQD102" s="420"/>
      <c r="PQE102" s="420"/>
      <c r="PQF102" s="420"/>
      <c r="PQG102" s="420"/>
      <c r="PQH102" s="420"/>
      <c r="PQI102" s="420"/>
      <c r="PQJ102" s="420"/>
      <c r="PQK102" s="420"/>
      <c r="PQL102" s="420"/>
      <c r="PQM102" s="420"/>
      <c r="PQN102" s="420"/>
      <c r="PQO102" s="420"/>
      <c r="PQP102" s="420"/>
      <c r="PQQ102" s="420"/>
      <c r="PQR102" s="420"/>
      <c r="PQS102" s="420"/>
      <c r="PQT102" s="420"/>
      <c r="PQU102" s="420"/>
      <c r="PQV102" s="420"/>
      <c r="PQW102" s="420"/>
      <c r="PQX102" s="420"/>
      <c r="PQY102" s="420"/>
      <c r="PQZ102" s="420"/>
      <c r="PRA102" s="420"/>
      <c r="PRB102" s="420"/>
      <c r="PRC102" s="420"/>
      <c r="PRD102" s="420"/>
      <c r="PRE102" s="420"/>
      <c r="PRF102" s="420"/>
      <c r="PRG102" s="420"/>
      <c r="PRH102" s="420"/>
      <c r="PRI102" s="420"/>
      <c r="PRJ102" s="420"/>
      <c r="PRK102" s="420"/>
      <c r="PRL102" s="420"/>
      <c r="PRM102" s="420"/>
      <c r="PRN102" s="420"/>
      <c r="PRO102" s="420"/>
      <c r="PRP102" s="420"/>
      <c r="PRQ102" s="420"/>
      <c r="PRR102" s="420"/>
      <c r="PRS102" s="420"/>
      <c r="PRT102" s="420"/>
      <c r="PRU102" s="420"/>
      <c r="PRV102" s="420"/>
      <c r="PRW102" s="420"/>
      <c r="PRX102" s="420"/>
      <c r="PRY102" s="420"/>
      <c r="PRZ102" s="420"/>
      <c r="PSA102" s="420"/>
      <c r="PSB102" s="420"/>
      <c r="PSC102" s="420"/>
      <c r="PSD102" s="420"/>
      <c r="PSE102" s="420"/>
      <c r="PSF102" s="420"/>
      <c r="PSG102" s="420"/>
      <c r="PSH102" s="420"/>
      <c r="PSI102" s="420"/>
      <c r="PSJ102" s="420"/>
      <c r="PSK102" s="420"/>
      <c r="PSL102" s="420"/>
      <c r="PSM102" s="420"/>
      <c r="PSN102" s="420"/>
      <c r="PSO102" s="420"/>
      <c r="PSP102" s="420"/>
      <c r="PSQ102" s="420"/>
      <c r="PSR102" s="420"/>
      <c r="PSS102" s="420"/>
      <c r="PST102" s="420"/>
      <c r="PSU102" s="420"/>
      <c r="PSV102" s="420"/>
      <c r="PSW102" s="420"/>
      <c r="PSX102" s="420"/>
      <c r="PSY102" s="420"/>
      <c r="PSZ102" s="420"/>
      <c r="PTA102" s="420"/>
      <c r="PTB102" s="420"/>
      <c r="PTC102" s="420"/>
      <c r="PTD102" s="420"/>
      <c r="PTE102" s="420"/>
      <c r="PTF102" s="420"/>
      <c r="PTG102" s="420"/>
      <c r="PTH102" s="420"/>
      <c r="PTI102" s="420"/>
      <c r="PTJ102" s="420"/>
      <c r="PTK102" s="420"/>
      <c r="PTL102" s="420"/>
      <c r="PTM102" s="420"/>
      <c r="PTN102" s="420"/>
      <c r="PTO102" s="420"/>
      <c r="PTP102" s="420"/>
      <c r="PTQ102" s="420"/>
      <c r="PTR102" s="420"/>
      <c r="PTS102" s="420"/>
      <c r="PTT102" s="420"/>
      <c r="PTU102" s="420"/>
      <c r="PTV102" s="420"/>
      <c r="PTW102" s="420"/>
      <c r="PTX102" s="420"/>
      <c r="PTY102" s="420"/>
      <c r="PTZ102" s="420"/>
      <c r="PUA102" s="420"/>
      <c r="PUB102" s="420"/>
      <c r="PUC102" s="420"/>
      <c r="PUD102" s="420"/>
      <c r="PUE102" s="420"/>
      <c r="PUF102" s="420"/>
      <c r="PUG102" s="420"/>
      <c r="PUH102" s="420"/>
      <c r="PUI102" s="420"/>
      <c r="PUJ102" s="420"/>
      <c r="PUK102" s="420"/>
      <c r="PUL102" s="420"/>
      <c r="PUM102" s="420"/>
      <c r="PUN102" s="420"/>
      <c r="PUO102" s="420"/>
      <c r="PUP102" s="420"/>
      <c r="PUQ102" s="420"/>
      <c r="PUR102" s="420"/>
      <c r="PUS102" s="420"/>
      <c r="PUT102" s="420"/>
      <c r="PUU102" s="420"/>
      <c r="PUV102" s="420"/>
      <c r="PUW102" s="420"/>
      <c r="PUX102" s="420"/>
      <c r="PUY102" s="420"/>
      <c r="PUZ102" s="420"/>
      <c r="PVA102" s="420"/>
      <c r="PVB102" s="420"/>
      <c r="PVC102" s="420"/>
      <c r="PVD102" s="420"/>
      <c r="PVE102" s="420"/>
      <c r="PVF102" s="420"/>
      <c r="PVG102" s="420"/>
      <c r="PVH102" s="420"/>
      <c r="PVI102" s="420"/>
      <c r="PVJ102" s="420"/>
      <c r="PVK102" s="420"/>
      <c r="PVL102" s="420"/>
      <c r="PVM102" s="420"/>
      <c r="PVN102" s="420"/>
      <c r="PVO102" s="420"/>
      <c r="PVP102" s="420"/>
      <c r="PVQ102" s="420"/>
      <c r="PVR102" s="420"/>
      <c r="PVS102" s="420"/>
      <c r="PVT102" s="420"/>
      <c r="PVU102" s="420"/>
      <c r="PVV102" s="420"/>
      <c r="PVW102" s="420"/>
      <c r="PVX102" s="420"/>
      <c r="PVY102" s="420"/>
      <c r="PVZ102" s="420"/>
      <c r="PWA102" s="420"/>
      <c r="PWB102" s="420"/>
      <c r="PWC102" s="420"/>
      <c r="PWD102" s="420"/>
      <c r="PWE102" s="420"/>
      <c r="PWF102" s="420"/>
      <c r="PWG102" s="420"/>
      <c r="PWH102" s="420"/>
      <c r="PWI102" s="420"/>
      <c r="PWJ102" s="420"/>
      <c r="PWK102" s="420"/>
      <c r="PWL102" s="420"/>
      <c r="PWM102" s="420"/>
      <c r="PWN102" s="420"/>
      <c r="PWO102" s="420"/>
      <c r="PWP102" s="420"/>
      <c r="PWQ102" s="420"/>
      <c r="PWR102" s="420"/>
      <c r="PWS102" s="420"/>
      <c r="PWT102" s="420"/>
      <c r="PWU102" s="420"/>
      <c r="PWV102" s="420"/>
      <c r="PWW102" s="420"/>
      <c r="PWX102" s="420"/>
      <c r="PWY102" s="420"/>
      <c r="PWZ102" s="420"/>
      <c r="PXA102" s="420"/>
      <c r="PXB102" s="420"/>
      <c r="PXC102" s="420"/>
      <c r="PXD102" s="420"/>
      <c r="PXE102" s="420"/>
      <c r="PXF102" s="420"/>
      <c r="PXG102" s="420"/>
      <c r="PXH102" s="420"/>
      <c r="PXI102" s="420"/>
      <c r="PXJ102" s="420"/>
      <c r="PXK102" s="420"/>
      <c r="PXL102" s="420"/>
      <c r="PXM102" s="420"/>
      <c r="PXN102" s="420"/>
      <c r="PXO102" s="420"/>
      <c r="PXP102" s="420"/>
      <c r="PXQ102" s="420"/>
      <c r="PXR102" s="420"/>
      <c r="PXS102" s="420"/>
      <c r="PXT102" s="420"/>
      <c r="PXU102" s="420"/>
      <c r="PXV102" s="420"/>
      <c r="PXW102" s="420"/>
      <c r="PXX102" s="420"/>
      <c r="PXY102" s="420"/>
      <c r="PXZ102" s="420"/>
      <c r="PYA102" s="420"/>
      <c r="PYB102" s="420"/>
      <c r="PYC102" s="420"/>
      <c r="PYD102" s="420"/>
      <c r="PYE102" s="420"/>
      <c r="PYF102" s="420"/>
      <c r="PYG102" s="420"/>
      <c r="PYH102" s="420"/>
      <c r="PYI102" s="420"/>
      <c r="PYJ102" s="420"/>
      <c r="PYK102" s="420"/>
      <c r="PYL102" s="420"/>
      <c r="PYM102" s="420"/>
      <c r="PYN102" s="420"/>
      <c r="PYO102" s="420"/>
      <c r="PYP102" s="420"/>
      <c r="PYQ102" s="420"/>
      <c r="PYR102" s="420"/>
      <c r="PYS102" s="420"/>
      <c r="PYT102" s="420"/>
      <c r="PYU102" s="420"/>
      <c r="PYV102" s="420"/>
      <c r="PYW102" s="420"/>
      <c r="PYX102" s="420"/>
      <c r="PYY102" s="420"/>
      <c r="PYZ102" s="420"/>
      <c r="PZA102" s="420"/>
      <c r="PZB102" s="420"/>
      <c r="PZC102" s="420"/>
      <c r="PZD102" s="420"/>
      <c r="PZE102" s="420"/>
      <c r="PZF102" s="420"/>
      <c r="PZG102" s="420"/>
      <c r="PZH102" s="420"/>
      <c r="PZI102" s="420"/>
      <c r="PZJ102" s="420"/>
      <c r="PZK102" s="420"/>
      <c r="PZL102" s="420"/>
      <c r="PZM102" s="420"/>
      <c r="PZN102" s="420"/>
      <c r="PZO102" s="420"/>
      <c r="PZP102" s="420"/>
      <c r="PZQ102" s="420"/>
      <c r="PZR102" s="420"/>
      <c r="PZS102" s="420"/>
      <c r="PZT102" s="420"/>
      <c r="PZU102" s="420"/>
      <c r="PZV102" s="420"/>
      <c r="PZW102" s="420"/>
      <c r="PZX102" s="420"/>
      <c r="PZY102" s="420"/>
      <c r="PZZ102" s="420"/>
      <c r="QAA102" s="420"/>
      <c r="QAB102" s="420"/>
      <c r="QAC102" s="420"/>
      <c r="QAD102" s="420"/>
      <c r="QAE102" s="420"/>
      <c r="QAF102" s="420"/>
      <c r="QAG102" s="420"/>
      <c r="QAH102" s="420"/>
      <c r="QAI102" s="420"/>
      <c r="QAJ102" s="420"/>
      <c r="QAK102" s="420"/>
      <c r="QAL102" s="420"/>
      <c r="QAM102" s="420"/>
      <c r="QAN102" s="420"/>
      <c r="QAO102" s="420"/>
      <c r="QAP102" s="420"/>
      <c r="QAQ102" s="420"/>
      <c r="QAR102" s="420"/>
      <c r="QAS102" s="420"/>
      <c r="QAT102" s="420"/>
      <c r="QAU102" s="420"/>
      <c r="QAV102" s="420"/>
      <c r="QAW102" s="420"/>
      <c r="QAX102" s="420"/>
      <c r="QAY102" s="420"/>
      <c r="QAZ102" s="420"/>
      <c r="QBA102" s="420"/>
      <c r="QBB102" s="420"/>
      <c r="QBC102" s="420"/>
      <c r="QBD102" s="420"/>
      <c r="QBE102" s="420"/>
      <c r="QBF102" s="420"/>
      <c r="QBG102" s="420"/>
      <c r="QBH102" s="420"/>
      <c r="QBI102" s="420"/>
      <c r="QBJ102" s="420"/>
      <c r="QBK102" s="420"/>
      <c r="QBL102" s="420"/>
      <c r="QBM102" s="420"/>
      <c r="QBN102" s="420"/>
      <c r="QBO102" s="420"/>
      <c r="QBP102" s="420"/>
      <c r="QBQ102" s="420"/>
      <c r="QBR102" s="420"/>
      <c r="QBS102" s="420"/>
      <c r="QBT102" s="420"/>
      <c r="QBU102" s="420"/>
      <c r="QBV102" s="420"/>
      <c r="QBW102" s="420"/>
      <c r="QBX102" s="420"/>
      <c r="QBY102" s="420"/>
      <c r="QBZ102" s="420"/>
      <c r="QCA102" s="420"/>
      <c r="QCB102" s="420"/>
      <c r="QCC102" s="420"/>
      <c r="QCD102" s="420"/>
      <c r="QCE102" s="420"/>
      <c r="QCF102" s="420"/>
      <c r="QCG102" s="420"/>
      <c r="QCH102" s="420"/>
      <c r="QCI102" s="420"/>
      <c r="QCJ102" s="420"/>
      <c r="QCK102" s="420"/>
      <c r="QCL102" s="420"/>
      <c r="QCM102" s="420"/>
      <c r="QCN102" s="420"/>
      <c r="QCO102" s="420"/>
      <c r="QCP102" s="420"/>
      <c r="QCQ102" s="420"/>
      <c r="QCR102" s="420"/>
      <c r="QCS102" s="420"/>
      <c r="QCT102" s="420"/>
      <c r="QCU102" s="420"/>
      <c r="QCV102" s="420"/>
      <c r="QCW102" s="420"/>
      <c r="QCX102" s="420"/>
      <c r="QCY102" s="420"/>
      <c r="QCZ102" s="420"/>
      <c r="QDA102" s="420"/>
      <c r="QDB102" s="420"/>
      <c r="QDC102" s="420"/>
      <c r="QDD102" s="420"/>
      <c r="QDE102" s="420"/>
      <c r="QDF102" s="420"/>
      <c r="QDG102" s="420"/>
      <c r="QDH102" s="420"/>
      <c r="QDI102" s="420"/>
      <c r="QDJ102" s="420"/>
      <c r="QDK102" s="420"/>
      <c r="QDL102" s="420"/>
      <c r="QDM102" s="420"/>
      <c r="QDN102" s="420"/>
      <c r="QDO102" s="420"/>
      <c r="QDP102" s="420"/>
      <c r="QDQ102" s="420"/>
      <c r="QDR102" s="420"/>
      <c r="QDS102" s="420"/>
      <c r="QDT102" s="420"/>
      <c r="QDU102" s="420"/>
      <c r="QDV102" s="420"/>
      <c r="QDW102" s="420"/>
      <c r="QDX102" s="420"/>
      <c r="QDY102" s="420"/>
      <c r="QDZ102" s="420"/>
      <c r="QEA102" s="420"/>
      <c r="QEB102" s="420"/>
      <c r="QEC102" s="420"/>
      <c r="QED102" s="420"/>
      <c r="QEE102" s="420"/>
      <c r="QEF102" s="420"/>
      <c r="QEG102" s="420"/>
      <c r="QEH102" s="420"/>
      <c r="QEI102" s="420"/>
      <c r="QEJ102" s="420"/>
      <c r="QEK102" s="420"/>
      <c r="QEL102" s="420"/>
      <c r="QEM102" s="420"/>
      <c r="QEN102" s="420"/>
      <c r="QEO102" s="420"/>
      <c r="QEP102" s="420"/>
      <c r="QEQ102" s="420"/>
      <c r="QER102" s="420"/>
      <c r="QES102" s="420"/>
      <c r="QET102" s="420"/>
      <c r="QEU102" s="420"/>
      <c r="QEV102" s="420"/>
      <c r="QEW102" s="420"/>
      <c r="QEX102" s="420"/>
      <c r="QEY102" s="420"/>
      <c r="QEZ102" s="420"/>
      <c r="QFA102" s="420"/>
      <c r="QFB102" s="420"/>
      <c r="QFC102" s="420"/>
      <c r="QFD102" s="420"/>
      <c r="QFE102" s="420"/>
      <c r="QFF102" s="420"/>
      <c r="QFG102" s="420"/>
      <c r="QFH102" s="420"/>
      <c r="QFI102" s="420"/>
      <c r="QFJ102" s="420"/>
      <c r="QFK102" s="420"/>
      <c r="QFL102" s="420"/>
      <c r="QFM102" s="420"/>
      <c r="QFN102" s="420"/>
      <c r="QFO102" s="420"/>
      <c r="QFP102" s="420"/>
      <c r="QFQ102" s="420"/>
      <c r="QFR102" s="420"/>
      <c r="QFS102" s="420"/>
      <c r="QFT102" s="420"/>
      <c r="QFU102" s="420"/>
      <c r="QFV102" s="420"/>
      <c r="QFW102" s="420"/>
      <c r="QFX102" s="420"/>
      <c r="QFY102" s="420"/>
      <c r="QFZ102" s="420"/>
      <c r="QGA102" s="420"/>
      <c r="QGB102" s="420"/>
      <c r="QGC102" s="420"/>
      <c r="QGD102" s="420"/>
      <c r="QGE102" s="420"/>
      <c r="QGF102" s="420"/>
      <c r="QGG102" s="420"/>
      <c r="QGH102" s="420"/>
      <c r="QGI102" s="420"/>
      <c r="QGJ102" s="420"/>
      <c r="QGK102" s="420"/>
      <c r="QGL102" s="420"/>
      <c r="QGM102" s="420"/>
      <c r="QGN102" s="420"/>
      <c r="QGO102" s="420"/>
      <c r="QGP102" s="420"/>
      <c r="QGQ102" s="420"/>
      <c r="QGR102" s="420"/>
      <c r="QGS102" s="420"/>
      <c r="QGT102" s="420"/>
      <c r="QGU102" s="420"/>
      <c r="QGV102" s="420"/>
      <c r="QGW102" s="420"/>
      <c r="QGX102" s="420"/>
      <c r="QGY102" s="420"/>
      <c r="QGZ102" s="420"/>
      <c r="QHA102" s="420"/>
      <c r="QHB102" s="420"/>
      <c r="QHC102" s="420"/>
      <c r="QHD102" s="420"/>
      <c r="QHE102" s="420"/>
      <c r="QHF102" s="420"/>
      <c r="QHG102" s="420"/>
      <c r="QHH102" s="420"/>
      <c r="QHI102" s="420"/>
      <c r="QHJ102" s="420"/>
      <c r="QHK102" s="420"/>
      <c r="QHL102" s="420"/>
      <c r="QHM102" s="420"/>
      <c r="QHN102" s="420"/>
      <c r="QHO102" s="420"/>
      <c r="QHP102" s="420"/>
      <c r="QHQ102" s="420"/>
      <c r="QHR102" s="420"/>
      <c r="QHS102" s="420"/>
      <c r="QHT102" s="420"/>
      <c r="QHU102" s="420"/>
      <c r="QHV102" s="420"/>
      <c r="QHW102" s="420"/>
      <c r="QHX102" s="420"/>
      <c r="QHY102" s="420"/>
      <c r="QHZ102" s="420"/>
      <c r="QIA102" s="420"/>
      <c r="QIB102" s="420"/>
      <c r="QIC102" s="420"/>
      <c r="QID102" s="420"/>
      <c r="QIE102" s="420"/>
      <c r="QIF102" s="420"/>
      <c r="QIG102" s="420"/>
      <c r="QIH102" s="420"/>
      <c r="QII102" s="420"/>
      <c r="QIJ102" s="420"/>
      <c r="QIK102" s="420"/>
      <c r="QIL102" s="420"/>
      <c r="QIM102" s="420"/>
      <c r="QIN102" s="420"/>
      <c r="QIO102" s="420"/>
      <c r="QIP102" s="420"/>
      <c r="QIQ102" s="420"/>
      <c r="QIR102" s="420"/>
      <c r="QIS102" s="420"/>
      <c r="QIT102" s="420"/>
      <c r="QIU102" s="420"/>
      <c r="QIV102" s="420"/>
      <c r="QIW102" s="420"/>
      <c r="QIX102" s="420"/>
      <c r="QIY102" s="420"/>
      <c r="QIZ102" s="420"/>
      <c r="QJA102" s="420"/>
      <c r="QJB102" s="420"/>
      <c r="QJC102" s="420"/>
      <c r="QJD102" s="420"/>
      <c r="QJE102" s="420"/>
      <c r="QJF102" s="420"/>
      <c r="QJG102" s="420"/>
      <c r="QJH102" s="420"/>
      <c r="QJI102" s="420"/>
      <c r="QJJ102" s="420"/>
      <c r="QJK102" s="420"/>
      <c r="QJL102" s="420"/>
      <c r="QJM102" s="420"/>
      <c r="QJN102" s="420"/>
      <c r="QJO102" s="420"/>
      <c r="QJP102" s="420"/>
      <c r="QJQ102" s="420"/>
      <c r="QJR102" s="420"/>
      <c r="QJS102" s="420"/>
      <c r="QJT102" s="420"/>
      <c r="QJU102" s="420"/>
      <c r="QJV102" s="420"/>
      <c r="QJW102" s="420"/>
      <c r="QJX102" s="420"/>
      <c r="QJY102" s="420"/>
      <c r="QJZ102" s="420"/>
      <c r="QKA102" s="420"/>
      <c r="QKB102" s="420"/>
      <c r="QKC102" s="420"/>
      <c r="QKD102" s="420"/>
      <c r="QKE102" s="420"/>
      <c r="QKF102" s="420"/>
      <c r="QKG102" s="420"/>
      <c r="QKH102" s="420"/>
      <c r="QKI102" s="420"/>
      <c r="QKJ102" s="420"/>
      <c r="QKK102" s="420"/>
      <c r="QKL102" s="420"/>
      <c r="QKM102" s="420"/>
      <c r="QKN102" s="420"/>
      <c r="QKO102" s="420"/>
      <c r="QKP102" s="420"/>
      <c r="QKQ102" s="420"/>
      <c r="QKR102" s="420"/>
      <c r="QKS102" s="420"/>
      <c r="QKT102" s="420"/>
      <c r="QKU102" s="420"/>
      <c r="QKV102" s="420"/>
      <c r="QKW102" s="420"/>
      <c r="QKX102" s="420"/>
      <c r="QKY102" s="420"/>
      <c r="QKZ102" s="420"/>
      <c r="QLA102" s="420"/>
      <c r="QLB102" s="420"/>
      <c r="QLC102" s="420"/>
      <c r="QLD102" s="420"/>
      <c r="QLE102" s="420"/>
      <c r="QLF102" s="420"/>
      <c r="QLG102" s="420"/>
      <c r="QLH102" s="420"/>
      <c r="QLI102" s="420"/>
      <c r="QLJ102" s="420"/>
      <c r="QLK102" s="420"/>
      <c r="QLL102" s="420"/>
      <c r="QLM102" s="420"/>
      <c r="QLN102" s="420"/>
      <c r="QLO102" s="420"/>
      <c r="QLP102" s="420"/>
      <c r="QLQ102" s="420"/>
      <c r="QLR102" s="420"/>
      <c r="QLS102" s="420"/>
      <c r="QLT102" s="420"/>
      <c r="QLU102" s="420"/>
      <c r="QLV102" s="420"/>
      <c r="QLW102" s="420"/>
      <c r="QLX102" s="420"/>
      <c r="QLY102" s="420"/>
      <c r="QLZ102" s="420"/>
      <c r="QMA102" s="420"/>
      <c r="QMB102" s="420"/>
      <c r="QMC102" s="420"/>
      <c r="QMD102" s="420"/>
      <c r="QME102" s="420"/>
      <c r="QMF102" s="420"/>
      <c r="QMG102" s="420"/>
      <c r="QMH102" s="420"/>
      <c r="QMI102" s="420"/>
      <c r="QMJ102" s="420"/>
      <c r="QMK102" s="420"/>
      <c r="QML102" s="420"/>
      <c r="QMM102" s="420"/>
      <c r="QMN102" s="420"/>
      <c r="QMO102" s="420"/>
      <c r="QMP102" s="420"/>
      <c r="QMQ102" s="420"/>
      <c r="QMR102" s="420"/>
      <c r="QMS102" s="420"/>
      <c r="QMT102" s="420"/>
      <c r="QMU102" s="420"/>
      <c r="QMV102" s="420"/>
      <c r="QMW102" s="420"/>
      <c r="QMX102" s="420"/>
      <c r="QMY102" s="420"/>
      <c r="QMZ102" s="420"/>
      <c r="QNA102" s="420"/>
      <c r="QNB102" s="420"/>
      <c r="QNC102" s="420"/>
      <c r="QND102" s="420"/>
      <c r="QNE102" s="420"/>
      <c r="QNF102" s="420"/>
      <c r="QNG102" s="420"/>
      <c r="QNH102" s="420"/>
      <c r="QNI102" s="420"/>
      <c r="QNJ102" s="420"/>
      <c r="QNK102" s="420"/>
      <c r="QNL102" s="420"/>
      <c r="QNM102" s="420"/>
      <c r="QNN102" s="420"/>
      <c r="QNO102" s="420"/>
      <c r="QNP102" s="420"/>
      <c r="QNQ102" s="420"/>
      <c r="QNR102" s="420"/>
      <c r="QNS102" s="420"/>
      <c r="QNT102" s="420"/>
      <c r="QNU102" s="420"/>
      <c r="QNV102" s="420"/>
      <c r="QNW102" s="420"/>
      <c r="QNX102" s="420"/>
      <c r="QNY102" s="420"/>
      <c r="QNZ102" s="420"/>
      <c r="QOA102" s="420"/>
      <c r="QOB102" s="420"/>
      <c r="QOC102" s="420"/>
      <c r="QOD102" s="420"/>
      <c r="QOE102" s="420"/>
      <c r="QOF102" s="420"/>
      <c r="QOG102" s="420"/>
      <c r="QOH102" s="420"/>
      <c r="QOI102" s="420"/>
      <c r="QOJ102" s="420"/>
      <c r="QOK102" s="420"/>
      <c r="QOL102" s="420"/>
      <c r="QOM102" s="420"/>
      <c r="QON102" s="420"/>
      <c r="QOO102" s="420"/>
      <c r="QOP102" s="420"/>
      <c r="QOQ102" s="420"/>
      <c r="QOR102" s="420"/>
      <c r="QOS102" s="420"/>
      <c r="QOT102" s="420"/>
      <c r="QOU102" s="420"/>
      <c r="QOV102" s="420"/>
      <c r="QOW102" s="420"/>
      <c r="QOX102" s="420"/>
      <c r="QOY102" s="420"/>
      <c r="QOZ102" s="420"/>
      <c r="QPA102" s="420"/>
      <c r="QPB102" s="420"/>
      <c r="QPC102" s="420"/>
      <c r="QPD102" s="420"/>
      <c r="QPE102" s="420"/>
      <c r="QPF102" s="420"/>
      <c r="QPG102" s="420"/>
      <c r="QPH102" s="420"/>
      <c r="QPI102" s="420"/>
      <c r="QPJ102" s="420"/>
      <c r="QPK102" s="420"/>
      <c r="QPL102" s="420"/>
      <c r="QPM102" s="420"/>
      <c r="QPN102" s="420"/>
      <c r="QPO102" s="420"/>
      <c r="QPP102" s="420"/>
      <c r="QPQ102" s="420"/>
      <c r="QPR102" s="420"/>
      <c r="QPS102" s="420"/>
      <c r="QPT102" s="420"/>
      <c r="QPU102" s="420"/>
      <c r="QPV102" s="420"/>
      <c r="QPW102" s="420"/>
      <c r="QPX102" s="420"/>
      <c r="QPY102" s="420"/>
      <c r="QPZ102" s="420"/>
      <c r="QQA102" s="420"/>
      <c r="QQB102" s="420"/>
      <c r="QQC102" s="420"/>
      <c r="QQD102" s="420"/>
      <c r="QQE102" s="420"/>
      <c r="QQF102" s="420"/>
      <c r="QQG102" s="420"/>
      <c r="QQH102" s="420"/>
      <c r="QQI102" s="420"/>
      <c r="QQJ102" s="420"/>
      <c r="QQK102" s="420"/>
      <c r="QQL102" s="420"/>
      <c r="QQM102" s="420"/>
      <c r="QQN102" s="420"/>
      <c r="QQO102" s="420"/>
      <c r="QQP102" s="420"/>
      <c r="QQQ102" s="420"/>
      <c r="QQR102" s="420"/>
      <c r="QQS102" s="420"/>
      <c r="QQT102" s="420"/>
      <c r="QQU102" s="420"/>
      <c r="QQV102" s="420"/>
      <c r="QQW102" s="420"/>
      <c r="QQX102" s="420"/>
      <c r="QQY102" s="420"/>
      <c r="QQZ102" s="420"/>
      <c r="QRA102" s="420"/>
      <c r="QRB102" s="420"/>
      <c r="QRC102" s="420"/>
      <c r="QRD102" s="420"/>
      <c r="QRE102" s="420"/>
      <c r="QRF102" s="420"/>
      <c r="QRG102" s="420"/>
      <c r="QRH102" s="420"/>
      <c r="QRI102" s="420"/>
      <c r="QRJ102" s="420"/>
      <c r="QRK102" s="420"/>
      <c r="QRL102" s="420"/>
      <c r="QRM102" s="420"/>
      <c r="QRN102" s="420"/>
      <c r="QRO102" s="420"/>
      <c r="QRP102" s="420"/>
      <c r="QRQ102" s="420"/>
      <c r="QRR102" s="420"/>
      <c r="QRS102" s="420"/>
      <c r="QRT102" s="420"/>
      <c r="QRU102" s="420"/>
      <c r="QRV102" s="420"/>
      <c r="QRW102" s="420"/>
      <c r="QRX102" s="420"/>
      <c r="QRY102" s="420"/>
      <c r="QRZ102" s="420"/>
      <c r="QSA102" s="420"/>
      <c r="QSB102" s="420"/>
      <c r="QSC102" s="420"/>
      <c r="QSD102" s="420"/>
      <c r="QSE102" s="420"/>
      <c r="QSF102" s="420"/>
      <c r="QSG102" s="420"/>
      <c r="QSH102" s="420"/>
      <c r="QSI102" s="420"/>
      <c r="QSJ102" s="420"/>
      <c r="QSK102" s="420"/>
      <c r="QSL102" s="420"/>
      <c r="QSM102" s="420"/>
      <c r="QSN102" s="420"/>
      <c r="QSO102" s="420"/>
      <c r="QSP102" s="420"/>
      <c r="QSQ102" s="420"/>
      <c r="QSR102" s="420"/>
      <c r="QSS102" s="420"/>
      <c r="QST102" s="420"/>
      <c r="QSU102" s="420"/>
      <c r="QSV102" s="420"/>
      <c r="QSW102" s="420"/>
      <c r="QSX102" s="420"/>
      <c r="QSY102" s="420"/>
      <c r="QSZ102" s="420"/>
      <c r="QTA102" s="420"/>
      <c r="QTB102" s="420"/>
      <c r="QTC102" s="420"/>
      <c r="QTD102" s="420"/>
      <c r="QTE102" s="420"/>
      <c r="QTF102" s="420"/>
      <c r="QTG102" s="420"/>
      <c r="QTH102" s="420"/>
      <c r="QTI102" s="420"/>
      <c r="QTJ102" s="420"/>
      <c r="QTK102" s="420"/>
      <c r="QTL102" s="420"/>
      <c r="QTM102" s="420"/>
      <c r="QTN102" s="420"/>
      <c r="QTO102" s="420"/>
      <c r="QTP102" s="420"/>
      <c r="QTQ102" s="420"/>
      <c r="QTR102" s="420"/>
      <c r="QTS102" s="420"/>
      <c r="QTT102" s="420"/>
      <c r="QTU102" s="420"/>
      <c r="QTV102" s="420"/>
      <c r="QTW102" s="420"/>
      <c r="QTX102" s="420"/>
      <c r="QTY102" s="420"/>
      <c r="QTZ102" s="420"/>
      <c r="QUA102" s="420"/>
      <c r="QUB102" s="420"/>
      <c r="QUC102" s="420"/>
      <c r="QUD102" s="420"/>
      <c r="QUE102" s="420"/>
      <c r="QUF102" s="420"/>
      <c r="QUG102" s="420"/>
      <c r="QUH102" s="420"/>
      <c r="QUI102" s="420"/>
      <c r="QUJ102" s="420"/>
      <c r="QUK102" s="420"/>
      <c r="QUL102" s="420"/>
      <c r="QUM102" s="420"/>
      <c r="QUN102" s="420"/>
      <c r="QUO102" s="420"/>
      <c r="QUP102" s="420"/>
      <c r="QUQ102" s="420"/>
      <c r="QUR102" s="420"/>
      <c r="QUS102" s="420"/>
      <c r="QUT102" s="420"/>
      <c r="QUU102" s="420"/>
      <c r="QUV102" s="420"/>
      <c r="QUW102" s="420"/>
      <c r="QUX102" s="420"/>
      <c r="QUY102" s="420"/>
      <c r="QUZ102" s="420"/>
      <c r="QVA102" s="420"/>
      <c r="QVB102" s="420"/>
      <c r="QVC102" s="420"/>
      <c r="QVD102" s="420"/>
      <c r="QVE102" s="420"/>
      <c r="QVF102" s="420"/>
      <c r="QVG102" s="420"/>
      <c r="QVH102" s="420"/>
      <c r="QVI102" s="420"/>
      <c r="QVJ102" s="420"/>
      <c r="QVK102" s="420"/>
      <c r="QVL102" s="420"/>
      <c r="QVM102" s="420"/>
      <c r="QVN102" s="420"/>
      <c r="QVO102" s="420"/>
      <c r="QVP102" s="420"/>
      <c r="QVQ102" s="420"/>
      <c r="QVR102" s="420"/>
      <c r="QVS102" s="420"/>
      <c r="QVT102" s="420"/>
      <c r="QVU102" s="420"/>
      <c r="QVV102" s="420"/>
      <c r="QVW102" s="420"/>
      <c r="QVX102" s="420"/>
      <c r="QVY102" s="420"/>
      <c r="QVZ102" s="420"/>
      <c r="QWA102" s="420"/>
      <c r="QWB102" s="420"/>
      <c r="QWC102" s="420"/>
      <c r="QWD102" s="420"/>
      <c r="QWE102" s="420"/>
      <c r="QWF102" s="420"/>
      <c r="QWG102" s="420"/>
      <c r="QWH102" s="420"/>
      <c r="QWI102" s="420"/>
      <c r="QWJ102" s="420"/>
      <c r="QWK102" s="420"/>
      <c r="QWL102" s="420"/>
      <c r="QWM102" s="420"/>
      <c r="QWN102" s="420"/>
      <c r="QWO102" s="420"/>
      <c r="QWP102" s="420"/>
      <c r="QWQ102" s="420"/>
      <c r="QWR102" s="420"/>
      <c r="QWS102" s="420"/>
      <c r="QWT102" s="420"/>
      <c r="QWU102" s="420"/>
      <c r="QWV102" s="420"/>
      <c r="QWW102" s="420"/>
      <c r="QWX102" s="420"/>
      <c r="QWY102" s="420"/>
      <c r="QWZ102" s="420"/>
      <c r="QXA102" s="420"/>
      <c r="QXB102" s="420"/>
      <c r="QXC102" s="420"/>
      <c r="QXD102" s="420"/>
      <c r="QXE102" s="420"/>
      <c r="QXF102" s="420"/>
      <c r="QXG102" s="420"/>
      <c r="QXH102" s="420"/>
      <c r="QXI102" s="420"/>
      <c r="QXJ102" s="420"/>
      <c r="QXK102" s="420"/>
      <c r="QXL102" s="420"/>
      <c r="QXM102" s="420"/>
      <c r="QXN102" s="420"/>
      <c r="QXO102" s="420"/>
      <c r="QXP102" s="420"/>
      <c r="QXQ102" s="420"/>
      <c r="QXR102" s="420"/>
      <c r="QXS102" s="420"/>
      <c r="QXT102" s="420"/>
      <c r="QXU102" s="420"/>
      <c r="QXV102" s="420"/>
      <c r="QXW102" s="420"/>
      <c r="QXX102" s="420"/>
      <c r="QXY102" s="420"/>
      <c r="QXZ102" s="420"/>
      <c r="QYA102" s="420"/>
      <c r="QYB102" s="420"/>
      <c r="QYC102" s="420"/>
      <c r="QYD102" s="420"/>
      <c r="QYE102" s="420"/>
      <c r="QYF102" s="420"/>
      <c r="QYG102" s="420"/>
      <c r="QYH102" s="420"/>
      <c r="QYI102" s="420"/>
      <c r="QYJ102" s="420"/>
      <c r="QYK102" s="420"/>
      <c r="QYL102" s="420"/>
      <c r="QYM102" s="420"/>
      <c r="QYN102" s="420"/>
      <c r="QYO102" s="420"/>
      <c r="QYP102" s="420"/>
      <c r="QYQ102" s="420"/>
      <c r="QYR102" s="420"/>
      <c r="QYS102" s="420"/>
      <c r="QYT102" s="420"/>
      <c r="QYU102" s="420"/>
      <c r="QYV102" s="420"/>
      <c r="QYW102" s="420"/>
      <c r="QYX102" s="420"/>
      <c r="QYY102" s="420"/>
      <c r="QYZ102" s="420"/>
      <c r="QZA102" s="420"/>
      <c r="QZB102" s="420"/>
      <c r="QZC102" s="420"/>
      <c r="QZD102" s="420"/>
      <c r="QZE102" s="420"/>
      <c r="QZF102" s="420"/>
      <c r="QZG102" s="420"/>
      <c r="QZH102" s="420"/>
      <c r="QZI102" s="420"/>
      <c r="QZJ102" s="420"/>
      <c r="QZK102" s="420"/>
      <c r="QZL102" s="420"/>
      <c r="QZM102" s="420"/>
      <c r="QZN102" s="420"/>
      <c r="QZO102" s="420"/>
      <c r="QZP102" s="420"/>
      <c r="QZQ102" s="420"/>
      <c r="QZR102" s="420"/>
      <c r="QZS102" s="420"/>
      <c r="QZT102" s="420"/>
      <c r="QZU102" s="420"/>
      <c r="QZV102" s="420"/>
      <c r="QZW102" s="420"/>
      <c r="QZX102" s="420"/>
      <c r="QZY102" s="420"/>
      <c r="QZZ102" s="420"/>
      <c r="RAA102" s="420"/>
      <c r="RAB102" s="420"/>
      <c r="RAC102" s="420"/>
      <c r="RAD102" s="420"/>
      <c r="RAE102" s="420"/>
      <c r="RAF102" s="420"/>
      <c r="RAG102" s="420"/>
      <c r="RAH102" s="420"/>
      <c r="RAI102" s="420"/>
      <c r="RAJ102" s="420"/>
      <c r="RAK102" s="420"/>
      <c r="RAL102" s="420"/>
      <c r="RAM102" s="420"/>
      <c r="RAN102" s="420"/>
      <c r="RAO102" s="420"/>
      <c r="RAP102" s="420"/>
      <c r="RAQ102" s="420"/>
      <c r="RAR102" s="420"/>
      <c r="RAS102" s="420"/>
      <c r="RAT102" s="420"/>
      <c r="RAU102" s="420"/>
      <c r="RAV102" s="420"/>
      <c r="RAW102" s="420"/>
      <c r="RAX102" s="420"/>
      <c r="RAY102" s="420"/>
      <c r="RAZ102" s="420"/>
      <c r="RBA102" s="420"/>
      <c r="RBB102" s="420"/>
      <c r="RBC102" s="420"/>
      <c r="RBD102" s="420"/>
      <c r="RBE102" s="420"/>
      <c r="RBF102" s="420"/>
      <c r="RBG102" s="420"/>
      <c r="RBH102" s="420"/>
      <c r="RBI102" s="420"/>
      <c r="RBJ102" s="420"/>
      <c r="RBK102" s="420"/>
      <c r="RBL102" s="420"/>
      <c r="RBM102" s="420"/>
      <c r="RBN102" s="420"/>
      <c r="RBO102" s="420"/>
      <c r="RBP102" s="420"/>
      <c r="RBQ102" s="420"/>
      <c r="RBR102" s="420"/>
      <c r="RBS102" s="420"/>
      <c r="RBT102" s="420"/>
      <c r="RBU102" s="420"/>
      <c r="RBV102" s="420"/>
      <c r="RBW102" s="420"/>
      <c r="RBX102" s="420"/>
      <c r="RBY102" s="420"/>
      <c r="RBZ102" s="420"/>
      <c r="RCA102" s="420"/>
      <c r="RCB102" s="420"/>
      <c r="RCC102" s="420"/>
      <c r="RCD102" s="420"/>
      <c r="RCE102" s="420"/>
      <c r="RCF102" s="420"/>
      <c r="RCG102" s="420"/>
      <c r="RCH102" s="420"/>
      <c r="RCI102" s="420"/>
      <c r="RCJ102" s="420"/>
      <c r="RCK102" s="420"/>
      <c r="RCL102" s="420"/>
      <c r="RCM102" s="420"/>
      <c r="RCN102" s="420"/>
      <c r="RCO102" s="420"/>
      <c r="RCP102" s="420"/>
      <c r="RCQ102" s="420"/>
      <c r="RCR102" s="420"/>
      <c r="RCS102" s="420"/>
      <c r="RCT102" s="420"/>
      <c r="RCU102" s="420"/>
      <c r="RCV102" s="420"/>
      <c r="RCW102" s="420"/>
      <c r="RCX102" s="420"/>
      <c r="RCY102" s="420"/>
      <c r="RCZ102" s="420"/>
      <c r="RDA102" s="420"/>
      <c r="RDB102" s="420"/>
      <c r="RDC102" s="420"/>
      <c r="RDD102" s="420"/>
      <c r="RDE102" s="420"/>
      <c r="RDF102" s="420"/>
      <c r="RDG102" s="420"/>
      <c r="RDH102" s="420"/>
      <c r="RDI102" s="420"/>
      <c r="RDJ102" s="420"/>
      <c r="RDK102" s="420"/>
      <c r="RDL102" s="420"/>
      <c r="RDM102" s="420"/>
      <c r="RDN102" s="420"/>
      <c r="RDO102" s="420"/>
      <c r="RDP102" s="420"/>
      <c r="RDQ102" s="420"/>
      <c r="RDR102" s="420"/>
      <c r="RDS102" s="420"/>
      <c r="RDT102" s="420"/>
      <c r="RDU102" s="420"/>
      <c r="RDV102" s="420"/>
      <c r="RDW102" s="420"/>
      <c r="RDX102" s="420"/>
      <c r="RDY102" s="420"/>
      <c r="RDZ102" s="420"/>
      <c r="REA102" s="420"/>
      <c r="REB102" s="420"/>
      <c r="REC102" s="420"/>
      <c r="RED102" s="420"/>
      <c r="REE102" s="420"/>
      <c r="REF102" s="420"/>
      <c r="REG102" s="420"/>
      <c r="REH102" s="420"/>
      <c r="REI102" s="420"/>
      <c r="REJ102" s="420"/>
      <c r="REK102" s="420"/>
      <c r="REL102" s="420"/>
      <c r="REM102" s="420"/>
      <c r="REN102" s="420"/>
      <c r="REO102" s="420"/>
      <c r="REP102" s="420"/>
      <c r="REQ102" s="420"/>
      <c r="RER102" s="420"/>
      <c r="RES102" s="420"/>
      <c r="RET102" s="420"/>
      <c r="REU102" s="420"/>
      <c r="REV102" s="420"/>
      <c r="REW102" s="420"/>
      <c r="REX102" s="420"/>
      <c r="REY102" s="420"/>
      <c r="REZ102" s="420"/>
      <c r="RFA102" s="420"/>
      <c r="RFB102" s="420"/>
      <c r="RFC102" s="420"/>
      <c r="RFD102" s="420"/>
      <c r="RFE102" s="420"/>
      <c r="RFF102" s="420"/>
      <c r="RFG102" s="420"/>
      <c r="RFH102" s="420"/>
      <c r="RFI102" s="420"/>
      <c r="RFJ102" s="420"/>
      <c r="RFK102" s="420"/>
      <c r="RFL102" s="420"/>
      <c r="RFM102" s="420"/>
      <c r="RFN102" s="420"/>
      <c r="RFO102" s="420"/>
      <c r="RFP102" s="420"/>
      <c r="RFQ102" s="420"/>
      <c r="RFR102" s="420"/>
      <c r="RFS102" s="420"/>
      <c r="RFT102" s="420"/>
      <c r="RFU102" s="420"/>
      <c r="RFV102" s="420"/>
      <c r="RFW102" s="420"/>
      <c r="RFX102" s="420"/>
      <c r="RFY102" s="420"/>
      <c r="RFZ102" s="420"/>
      <c r="RGA102" s="420"/>
      <c r="RGB102" s="420"/>
      <c r="RGC102" s="420"/>
      <c r="RGD102" s="420"/>
      <c r="RGE102" s="420"/>
      <c r="RGF102" s="420"/>
      <c r="RGG102" s="420"/>
      <c r="RGH102" s="420"/>
      <c r="RGI102" s="420"/>
      <c r="RGJ102" s="420"/>
      <c r="RGK102" s="420"/>
      <c r="RGL102" s="420"/>
      <c r="RGM102" s="420"/>
      <c r="RGN102" s="420"/>
      <c r="RGO102" s="420"/>
      <c r="RGP102" s="420"/>
      <c r="RGQ102" s="420"/>
      <c r="RGR102" s="420"/>
      <c r="RGS102" s="420"/>
      <c r="RGT102" s="420"/>
      <c r="RGU102" s="420"/>
      <c r="RGV102" s="420"/>
      <c r="RGW102" s="420"/>
      <c r="RGX102" s="420"/>
      <c r="RGY102" s="420"/>
      <c r="RGZ102" s="420"/>
      <c r="RHA102" s="420"/>
      <c r="RHB102" s="420"/>
      <c r="RHC102" s="420"/>
      <c r="RHD102" s="420"/>
      <c r="RHE102" s="420"/>
      <c r="RHF102" s="420"/>
      <c r="RHG102" s="420"/>
      <c r="RHH102" s="420"/>
      <c r="RHI102" s="420"/>
      <c r="RHJ102" s="420"/>
      <c r="RHK102" s="420"/>
      <c r="RHL102" s="420"/>
      <c r="RHM102" s="420"/>
      <c r="RHN102" s="420"/>
      <c r="RHO102" s="420"/>
      <c r="RHP102" s="420"/>
      <c r="RHQ102" s="420"/>
      <c r="RHR102" s="420"/>
      <c r="RHS102" s="420"/>
      <c r="RHT102" s="420"/>
      <c r="RHU102" s="420"/>
      <c r="RHV102" s="420"/>
      <c r="RHW102" s="420"/>
      <c r="RHX102" s="420"/>
      <c r="RHY102" s="420"/>
      <c r="RHZ102" s="420"/>
      <c r="RIA102" s="420"/>
      <c r="RIB102" s="420"/>
      <c r="RIC102" s="420"/>
      <c r="RID102" s="420"/>
      <c r="RIE102" s="420"/>
      <c r="RIF102" s="420"/>
      <c r="RIG102" s="420"/>
      <c r="RIH102" s="420"/>
      <c r="RII102" s="420"/>
      <c r="RIJ102" s="420"/>
      <c r="RIK102" s="420"/>
      <c r="RIL102" s="420"/>
      <c r="RIM102" s="420"/>
      <c r="RIN102" s="420"/>
      <c r="RIO102" s="420"/>
      <c r="RIP102" s="420"/>
      <c r="RIQ102" s="420"/>
      <c r="RIR102" s="420"/>
      <c r="RIS102" s="420"/>
      <c r="RIT102" s="420"/>
      <c r="RIU102" s="420"/>
      <c r="RIV102" s="420"/>
      <c r="RIW102" s="420"/>
      <c r="RIX102" s="420"/>
      <c r="RIY102" s="420"/>
      <c r="RIZ102" s="420"/>
      <c r="RJA102" s="420"/>
      <c r="RJB102" s="420"/>
      <c r="RJC102" s="420"/>
      <c r="RJD102" s="420"/>
      <c r="RJE102" s="420"/>
      <c r="RJF102" s="420"/>
      <c r="RJG102" s="420"/>
      <c r="RJH102" s="420"/>
      <c r="RJI102" s="420"/>
      <c r="RJJ102" s="420"/>
      <c r="RJK102" s="420"/>
      <c r="RJL102" s="420"/>
      <c r="RJM102" s="420"/>
      <c r="RJN102" s="420"/>
      <c r="RJO102" s="420"/>
      <c r="RJP102" s="420"/>
      <c r="RJQ102" s="420"/>
      <c r="RJR102" s="420"/>
      <c r="RJS102" s="420"/>
      <c r="RJT102" s="420"/>
      <c r="RJU102" s="420"/>
      <c r="RJV102" s="420"/>
      <c r="RJW102" s="420"/>
      <c r="RJX102" s="420"/>
      <c r="RJY102" s="420"/>
      <c r="RJZ102" s="420"/>
      <c r="RKA102" s="420"/>
      <c r="RKB102" s="420"/>
      <c r="RKC102" s="420"/>
      <c r="RKD102" s="420"/>
      <c r="RKE102" s="420"/>
      <c r="RKF102" s="420"/>
      <c r="RKG102" s="420"/>
      <c r="RKH102" s="420"/>
      <c r="RKI102" s="420"/>
      <c r="RKJ102" s="420"/>
      <c r="RKK102" s="420"/>
      <c r="RKL102" s="420"/>
      <c r="RKM102" s="420"/>
      <c r="RKN102" s="420"/>
      <c r="RKO102" s="420"/>
      <c r="RKP102" s="420"/>
      <c r="RKQ102" s="420"/>
      <c r="RKR102" s="420"/>
      <c r="RKS102" s="420"/>
      <c r="RKT102" s="420"/>
      <c r="RKU102" s="420"/>
      <c r="RKV102" s="420"/>
      <c r="RKW102" s="420"/>
      <c r="RKX102" s="420"/>
      <c r="RKY102" s="420"/>
      <c r="RKZ102" s="420"/>
      <c r="RLA102" s="420"/>
      <c r="RLB102" s="420"/>
      <c r="RLC102" s="420"/>
      <c r="RLD102" s="420"/>
      <c r="RLE102" s="420"/>
      <c r="RLF102" s="420"/>
      <c r="RLG102" s="420"/>
      <c r="RLH102" s="420"/>
      <c r="RLI102" s="420"/>
      <c r="RLJ102" s="420"/>
      <c r="RLK102" s="420"/>
      <c r="RLL102" s="420"/>
      <c r="RLM102" s="420"/>
      <c r="RLN102" s="420"/>
      <c r="RLO102" s="420"/>
      <c r="RLP102" s="420"/>
      <c r="RLQ102" s="420"/>
      <c r="RLR102" s="420"/>
      <c r="RLS102" s="420"/>
      <c r="RLT102" s="420"/>
      <c r="RLU102" s="420"/>
      <c r="RLV102" s="420"/>
      <c r="RLW102" s="420"/>
      <c r="RLX102" s="420"/>
      <c r="RLY102" s="420"/>
      <c r="RLZ102" s="420"/>
      <c r="RMA102" s="420"/>
      <c r="RMB102" s="420"/>
      <c r="RMC102" s="420"/>
      <c r="RMD102" s="420"/>
      <c r="RME102" s="420"/>
      <c r="RMF102" s="420"/>
      <c r="RMG102" s="420"/>
      <c r="RMH102" s="420"/>
      <c r="RMI102" s="420"/>
      <c r="RMJ102" s="420"/>
      <c r="RMK102" s="420"/>
      <c r="RML102" s="420"/>
      <c r="RMM102" s="420"/>
      <c r="RMN102" s="420"/>
      <c r="RMO102" s="420"/>
      <c r="RMP102" s="420"/>
      <c r="RMQ102" s="420"/>
      <c r="RMR102" s="420"/>
      <c r="RMS102" s="420"/>
      <c r="RMT102" s="420"/>
      <c r="RMU102" s="420"/>
      <c r="RMV102" s="420"/>
      <c r="RMW102" s="420"/>
      <c r="RMX102" s="420"/>
      <c r="RMY102" s="420"/>
      <c r="RMZ102" s="420"/>
      <c r="RNA102" s="420"/>
      <c r="RNB102" s="420"/>
      <c r="RNC102" s="420"/>
      <c r="RND102" s="420"/>
      <c r="RNE102" s="420"/>
      <c r="RNF102" s="420"/>
      <c r="RNG102" s="420"/>
      <c r="RNH102" s="420"/>
      <c r="RNI102" s="420"/>
      <c r="RNJ102" s="420"/>
      <c r="RNK102" s="420"/>
      <c r="RNL102" s="420"/>
      <c r="RNM102" s="420"/>
      <c r="RNN102" s="420"/>
      <c r="RNO102" s="420"/>
      <c r="RNP102" s="420"/>
      <c r="RNQ102" s="420"/>
      <c r="RNR102" s="420"/>
      <c r="RNS102" s="420"/>
      <c r="RNT102" s="420"/>
      <c r="RNU102" s="420"/>
      <c r="RNV102" s="420"/>
      <c r="RNW102" s="420"/>
      <c r="RNX102" s="420"/>
      <c r="RNY102" s="420"/>
      <c r="RNZ102" s="420"/>
      <c r="ROA102" s="420"/>
      <c r="ROB102" s="420"/>
      <c r="ROC102" s="420"/>
      <c r="ROD102" s="420"/>
      <c r="ROE102" s="420"/>
      <c r="ROF102" s="420"/>
      <c r="ROG102" s="420"/>
      <c r="ROH102" s="420"/>
      <c r="ROI102" s="420"/>
      <c r="ROJ102" s="420"/>
      <c r="ROK102" s="420"/>
      <c r="ROL102" s="420"/>
      <c r="ROM102" s="420"/>
      <c r="RON102" s="420"/>
      <c r="ROO102" s="420"/>
      <c r="ROP102" s="420"/>
      <c r="ROQ102" s="420"/>
      <c r="ROR102" s="420"/>
      <c r="ROS102" s="420"/>
      <c r="ROT102" s="420"/>
      <c r="ROU102" s="420"/>
      <c r="ROV102" s="420"/>
      <c r="ROW102" s="420"/>
      <c r="ROX102" s="420"/>
      <c r="ROY102" s="420"/>
      <c r="ROZ102" s="420"/>
      <c r="RPA102" s="420"/>
      <c r="RPB102" s="420"/>
      <c r="RPC102" s="420"/>
      <c r="RPD102" s="420"/>
      <c r="RPE102" s="420"/>
      <c r="RPF102" s="420"/>
      <c r="RPG102" s="420"/>
      <c r="RPH102" s="420"/>
      <c r="RPI102" s="420"/>
      <c r="RPJ102" s="420"/>
      <c r="RPK102" s="420"/>
      <c r="RPL102" s="420"/>
      <c r="RPM102" s="420"/>
      <c r="RPN102" s="420"/>
      <c r="RPO102" s="420"/>
      <c r="RPP102" s="420"/>
      <c r="RPQ102" s="420"/>
      <c r="RPR102" s="420"/>
      <c r="RPS102" s="420"/>
      <c r="RPT102" s="420"/>
      <c r="RPU102" s="420"/>
      <c r="RPV102" s="420"/>
      <c r="RPW102" s="420"/>
      <c r="RPX102" s="420"/>
      <c r="RPY102" s="420"/>
      <c r="RPZ102" s="420"/>
      <c r="RQA102" s="420"/>
      <c r="RQB102" s="420"/>
      <c r="RQC102" s="420"/>
      <c r="RQD102" s="420"/>
      <c r="RQE102" s="420"/>
      <c r="RQF102" s="420"/>
      <c r="RQG102" s="420"/>
      <c r="RQH102" s="420"/>
      <c r="RQI102" s="420"/>
      <c r="RQJ102" s="420"/>
      <c r="RQK102" s="420"/>
      <c r="RQL102" s="420"/>
      <c r="RQM102" s="420"/>
      <c r="RQN102" s="420"/>
      <c r="RQO102" s="420"/>
      <c r="RQP102" s="420"/>
      <c r="RQQ102" s="420"/>
      <c r="RQR102" s="420"/>
      <c r="RQS102" s="420"/>
      <c r="RQT102" s="420"/>
      <c r="RQU102" s="420"/>
      <c r="RQV102" s="420"/>
      <c r="RQW102" s="420"/>
      <c r="RQX102" s="420"/>
      <c r="RQY102" s="420"/>
      <c r="RQZ102" s="420"/>
      <c r="RRA102" s="420"/>
      <c r="RRB102" s="420"/>
      <c r="RRC102" s="420"/>
      <c r="RRD102" s="420"/>
      <c r="RRE102" s="420"/>
      <c r="RRF102" s="420"/>
      <c r="RRG102" s="420"/>
      <c r="RRH102" s="420"/>
      <c r="RRI102" s="420"/>
      <c r="RRJ102" s="420"/>
      <c r="RRK102" s="420"/>
      <c r="RRL102" s="420"/>
      <c r="RRM102" s="420"/>
      <c r="RRN102" s="420"/>
      <c r="RRO102" s="420"/>
      <c r="RRP102" s="420"/>
      <c r="RRQ102" s="420"/>
      <c r="RRR102" s="420"/>
      <c r="RRS102" s="420"/>
      <c r="RRT102" s="420"/>
      <c r="RRU102" s="420"/>
      <c r="RRV102" s="420"/>
      <c r="RRW102" s="420"/>
      <c r="RRX102" s="420"/>
      <c r="RRY102" s="420"/>
      <c r="RRZ102" s="420"/>
      <c r="RSA102" s="420"/>
      <c r="RSB102" s="420"/>
      <c r="RSC102" s="420"/>
      <c r="RSD102" s="420"/>
      <c r="RSE102" s="420"/>
      <c r="RSF102" s="420"/>
      <c r="RSG102" s="420"/>
      <c r="RSH102" s="420"/>
      <c r="RSI102" s="420"/>
      <c r="RSJ102" s="420"/>
      <c r="RSK102" s="420"/>
      <c r="RSL102" s="420"/>
      <c r="RSM102" s="420"/>
      <c r="RSN102" s="420"/>
      <c r="RSO102" s="420"/>
      <c r="RSP102" s="420"/>
      <c r="RSQ102" s="420"/>
      <c r="RSR102" s="420"/>
      <c r="RSS102" s="420"/>
      <c r="RST102" s="420"/>
      <c r="RSU102" s="420"/>
      <c r="RSV102" s="420"/>
      <c r="RSW102" s="420"/>
      <c r="RSX102" s="420"/>
      <c r="RSY102" s="420"/>
      <c r="RSZ102" s="420"/>
      <c r="RTA102" s="420"/>
      <c r="RTB102" s="420"/>
      <c r="RTC102" s="420"/>
      <c r="RTD102" s="420"/>
      <c r="RTE102" s="420"/>
      <c r="RTF102" s="420"/>
      <c r="RTG102" s="420"/>
      <c r="RTH102" s="420"/>
      <c r="RTI102" s="420"/>
      <c r="RTJ102" s="420"/>
      <c r="RTK102" s="420"/>
      <c r="RTL102" s="420"/>
      <c r="RTM102" s="420"/>
      <c r="RTN102" s="420"/>
      <c r="RTO102" s="420"/>
      <c r="RTP102" s="420"/>
      <c r="RTQ102" s="420"/>
      <c r="RTR102" s="420"/>
      <c r="RTS102" s="420"/>
      <c r="RTT102" s="420"/>
      <c r="RTU102" s="420"/>
      <c r="RTV102" s="420"/>
      <c r="RTW102" s="420"/>
      <c r="RTX102" s="420"/>
      <c r="RTY102" s="420"/>
      <c r="RTZ102" s="420"/>
      <c r="RUA102" s="420"/>
      <c r="RUB102" s="420"/>
      <c r="RUC102" s="420"/>
      <c r="RUD102" s="420"/>
      <c r="RUE102" s="420"/>
      <c r="RUF102" s="420"/>
      <c r="RUG102" s="420"/>
      <c r="RUH102" s="420"/>
      <c r="RUI102" s="420"/>
      <c r="RUJ102" s="420"/>
      <c r="RUK102" s="420"/>
      <c r="RUL102" s="420"/>
      <c r="RUM102" s="420"/>
      <c r="RUN102" s="420"/>
      <c r="RUO102" s="420"/>
      <c r="RUP102" s="420"/>
      <c r="RUQ102" s="420"/>
      <c r="RUR102" s="420"/>
      <c r="RUS102" s="420"/>
      <c r="RUT102" s="420"/>
      <c r="RUU102" s="420"/>
      <c r="RUV102" s="420"/>
      <c r="RUW102" s="420"/>
      <c r="RUX102" s="420"/>
      <c r="RUY102" s="420"/>
      <c r="RUZ102" s="420"/>
      <c r="RVA102" s="420"/>
      <c r="RVB102" s="420"/>
      <c r="RVC102" s="420"/>
      <c r="RVD102" s="420"/>
      <c r="RVE102" s="420"/>
      <c r="RVF102" s="420"/>
      <c r="RVG102" s="420"/>
      <c r="RVH102" s="420"/>
      <c r="RVI102" s="420"/>
      <c r="RVJ102" s="420"/>
      <c r="RVK102" s="420"/>
      <c r="RVL102" s="420"/>
      <c r="RVM102" s="420"/>
      <c r="RVN102" s="420"/>
      <c r="RVO102" s="420"/>
      <c r="RVP102" s="420"/>
      <c r="RVQ102" s="420"/>
      <c r="RVR102" s="420"/>
      <c r="RVS102" s="420"/>
      <c r="RVT102" s="420"/>
      <c r="RVU102" s="420"/>
      <c r="RVV102" s="420"/>
      <c r="RVW102" s="420"/>
      <c r="RVX102" s="420"/>
      <c r="RVY102" s="420"/>
      <c r="RVZ102" s="420"/>
      <c r="RWA102" s="420"/>
      <c r="RWB102" s="420"/>
      <c r="RWC102" s="420"/>
      <c r="RWD102" s="420"/>
      <c r="RWE102" s="420"/>
      <c r="RWF102" s="420"/>
      <c r="RWG102" s="420"/>
      <c r="RWH102" s="420"/>
      <c r="RWI102" s="420"/>
      <c r="RWJ102" s="420"/>
      <c r="RWK102" s="420"/>
      <c r="RWL102" s="420"/>
      <c r="RWM102" s="420"/>
      <c r="RWN102" s="420"/>
      <c r="RWO102" s="420"/>
      <c r="RWP102" s="420"/>
      <c r="RWQ102" s="420"/>
      <c r="RWR102" s="420"/>
      <c r="RWS102" s="420"/>
      <c r="RWT102" s="420"/>
      <c r="RWU102" s="420"/>
      <c r="RWV102" s="420"/>
      <c r="RWW102" s="420"/>
      <c r="RWX102" s="420"/>
      <c r="RWY102" s="420"/>
      <c r="RWZ102" s="420"/>
      <c r="RXA102" s="420"/>
      <c r="RXB102" s="420"/>
      <c r="RXC102" s="420"/>
      <c r="RXD102" s="420"/>
      <c r="RXE102" s="420"/>
      <c r="RXF102" s="420"/>
      <c r="RXG102" s="420"/>
      <c r="RXH102" s="420"/>
      <c r="RXI102" s="420"/>
      <c r="RXJ102" s="420"/>
      <c r="RXK102" s="420"/>
      <c r="RXL102" s="420"/>
      <c r="RXM102" s="420"/>
      <c r="RXN102" s="420"/>
      <c r="RXO102" s="420"/>
      <c r="RXP102" s="420"/>
      <c r="RXQ102" s="420"/>
      <c r="RXR102" s="420"/>
      <c r="RXS102" s="420"/>
      <c r="RXT102" s="420"/>
      <c r="RXU102" s="420"/>
      <c r="RXV102" s="420"/>
      <c r="RXW102" s="420"/>
      <c r="RXX102" s="420"/>
      <c r="RXY102" s="420"/>
      <c r="RXZ102" s="420"/>
      <c r="RYA102" s="420"/>
      <c r="RYB102" s="420"/>
      <c r="RYC102" s="420"/>
      <c r="RYD102" s="420"/>
      <c r="RYE102" s="420"/>
      <c r="RYF102" s="420"/>
      <c r="RYG102" s="420"/>
      <c r="RYH102" s="420"/>
      <c r="RYI102" s="420"/>
      <c r="RYJ102" s="420"/>
      <c r="RYK102" s="420"/>
      <c r="RYL102" s="420"/>
      <c r="RYM102" s="420"/>
      <c r="RYN102" s="420"/>
      <c r="RYO102" s="420"/>
      <c r="RYP102" s="420"/>
      <c r="RYQ102" s="420"/>
      <c r="RYR102" s="420"/>
      <c r="RYS102" s="420"/>
      <c r="RYT102" s="420"/>
      <c r="RYU102" s="420"/>
      <c r="RYV102" s="420"/>
      <c r="RYW102" s="420"/>
      <c r="RYX102" s="420"/>
      <c r="RYY102" s="420"/>
      <c r="RYZ102" s="420"/>
      <c r="RZA102" s="420"/>
      <c r="RZB102" s="420"/>
      <c r="RZC102" s="420"/>
      <c r="RZD102" s="420"/>
      <c r="RZE102" s="420"/>
      <c r="RZF102" s="420"/>
      <c r="RZG102" s="420"/>
      <c r="RZH102" s="420"/>
      <c r="RZI102" s="420"/>
      <c r="RZJ102" s="420"/>
      <c r="RZK102" s="420"/>
      <c r="RZL102" s="420"/>
      <c r="RZM102" s="420"/>
      <c r="RZN102" s="420"/>
      <c r="RZO102" s="420"/>
      <c r="RZP102" s="420"/>
      <c r="RZQ102" s="420"/>
      <c r="RZR102" s="420"/>
      <c r="RZS102" s="420"/>
      <c r="RZT102" s="420"/>
      <c r="RZU102" s="420"/>
      <c r="RZV102" s="420"/>
      <c r="RZW102" s="420"/>
      <c r="RZX102" s="420"/>
      <c r="RZY102" s="420"/>
      <c r="RZZ102" s="420"/>
      <c r="SAA102" s="420"/>
      <c r="SAB102" s="420"/>
      <c r="SAC102" s="420"/>
      <c r="SAD102" s="420"/>
      <c r="SAE102" s="420"/>
      <c r="SAF102" s="420"/>
      <c r="SAG102" s="420"/>
      <c r="SAH102" s="420"/>
      <c r="SAI102" s="420"/>
      <c r="SAJ102" s="420"/>
      <c r="SAK102" s="420"/>
      <c r="SAL102" s="420"/>
      <c r="SAM102" s="420"/>
      <c r="SAN102" s="420"/>
      <c r="SAO102" s="420"/>
      <c r="SAP102" s="420"/>
      <c r="SAQ102" s="420"/>
      <c r="SAR102" s="420"/>
      <c r="SAS102" s="420"/>
      <c r="SAT102" s="420"/>
      <c r="SAU102" s="420"/>
      <c r="SAV102" s="420"/>
      <c r="SAW102" s="420"/>
      <c r="SAX102" s="420"/>
      <c r="SAY102" s="420"/>
      <c r="SAZ102" s="420"/>
      <c r="SBA102" s="420"/>
      <c r="SBB102" s="420"/>
      <c r="SBC102" s="420"/>
      <c r="SBD102" s="420"/>
      <c r="SBE102" s="420"/>
      <c r="SBF102" s="420"/>
      <c r="SBG102" s="420"/>
      <c r="SBH102" s="420"/>
      <c r="SBI102" s="420"/>
      <c r="SBJ102" s="420"/>
      <c r="SBK102" s="420"/>
      <c r="SBL102" s="420"/>
      <c r="SBM102" s="420"/>
      <c r="SBN102" s="420"/>
      <c r="SBO102" s="420"/>
      <c r="SBP102" s="420"/>
      <c r="SBQ102" s="420"/>
      <c r="SBR102" s="420"/>
      <c r="SBS102" s="420"/>
      <c r="SBT102" s="420"/>
      <c r="SBU102" s="420"/>
      <c r="SBV102" s="420"/>
      <c r="SBW102" s="420"/>
      <c r="SBX102" s="420"/>
      <c r="SBY102" s="420"/>
      <c r="SBZ102" s="420"/>
      <c r="SCA102" s="420"/>
      <c r="SCB102" s="420"/>
      <c r="SCC102" s="420"/>
      <c r="SCD102" s="420"/>
      <c r="SCE102" s="420"/>
      <c r="SCF102" s="420"/>
      <c r="SCG102" s="420"/>
      <c r="SCH102" s="420"/>
      <c r="SCI102" s="420"/>
      <c r="SCJ102" s="420"/>
      <c r="SCK102" s="420"/>
      <c r="SCL102" s="420"/>
      <c r="SCM102" s="420"/>
      <c r="SCN102" s="420"/>
      <c r="SCO102" s="420"/>
      <c r="SCP102" s="420"/>
      <c r="SCQ102" s="420"/>
      <c r="SCR102" s="420"/>
      <c r="SCS102" s="420"/>
      <c r="SCT102" s="420"/>
      <c r="SCU102" s="420"/>
      <c r="SCV102" s="420"/>
      <c r="SCW102" s="420"/>
      <c r="SCX102" s="420"/>
      <c r="SCY102" s="420"/>
      <c r="SCZ102" s="420"/>
      <c r="SDA102" s="420"/>
      <c r="SDB102" s="420"/>
      <c r="SDC102" s="420"/>
      <c r="SDD102" s="420"/>
      <c r="SDE102" s="420"/>
      <c r="SDF102" s="420"/>
      <c r="SDG102" s="420"/>
      <c r="SDH102" s="420"/>
      <c r="SDI102" s="420"/>
      <c r="SDJ102" s="420"/>
      <c r="SDK102" s="420"/>
      <c r="SDL102" s="420"/>
      <c r="SDM102" s="420"/>
      <c r="SDN102" s="420"/>
      <c r="SDO102" s="420"/>
      <c r="SDP102" s="420"/>
      <c r="SDQ102" s="420"/>
      <c r="SDR102" s="420"/>
      <c r="SDS102" s="420"/>
      <c r="SDT102" s="420"/>
      <c r="SDU102" s="420"/>
      <c r="SDV102" s="420"/>
      <c r="SDW102" s="420"/>
      <c r="SDX102" s="420"/>
      <c r="SDY102" s="420"/>
      <c r="SDZ102" s="420"/>
      <c r="SEA102" s="420"/>
      <c r="SEB102" s="420"/>
      <c r="SEC102" s="420"/>
      <c r="SED102" s="420"/>
      <c r="SEE102" s="420"/>
      <c r="SEF102" s="420"/>
      <c r="SEG102" s="420"/>
      <c r="SEH102" s="420"/>
      <c r="SEI102" s="420"/>
      <c r="SEJ102" s="420"/>
      <c r="SEK102" s="420"/>
      <c r="SEL102" s="420"/>
      <c r="SEM102" s="420"/>
      <c r="SEN102" s="420"/>
      <c r="SEO102" s="420"/>
      <c r="SEP102" s="420"/>
      <c r="SEQ102" s="420"/>
      <c r="SER102" s="420"/>
      <c r="SES102" s="420"/>
      <c r="SET102" s="420"/>
      <c r="SEU102" s="420"/>
      <c r="SEV102" s="420"/>
      <c r="SEW102" s="420"/>
      <c r="SEX102" s="420"/>
      <c r="SEY102" s="420"/>
      <c r="SEZ102" s="420"/>
      <c r="SFA102" s="420"/>
      <c r="SFB102" s="420"/>
      <c r="SFC102" s="420"/>
      <c r="SFD102" s="420"/>
      <c r="SFE102" s="420"/>
      <c r="SFF102" s="420"/>
      <c r="SFG102" s="420"/>
      <c r="SFH102" s="420"/>
      <c r="SFI102" s="420"/>
      <c r="SFJ102" s="420"/>
      <c r="SFK102" s="420"/>
      <c r="SFL102" s="420"/>
      <c r="SFM102" s="420"/>
      <c r="SFN102" s="420"/>
      <c r="SFO102" s="420"/>
      <c r="SFP102" s="420"/>
      <c r="SFQ102" s="420"/>
      <c r="SFR102" s="420"/>
      <c r="SFS102" s="420"/>
      <c r="SFT102" s="420"/>
      <c r="SFU102" s="420"/>
      <c r="SFV102" s="420"/>
      <c r="SFW102" s="420"/>
      <c r="SFX102" s="420"/>
      <c r="SFY102" s="420"/>
      <c r="SFZ102" s="420"/>
      <c r="SGA102" s="420"/>
      <c r="SGB102" s="420"/>
      <c r="SGC102" s="420"/>
      <c r="SGD102" s="420"/>
      <c r="SGE102" s="420"/>
      <c r="SGF102" s="420"/>
      <c r="SGG102" s="420"/>
      <c r="SGH102" s="420"/>
      <c r="SGI102" s="420"/>
      <c r="SGJ102" s="420"/>
      <c r="SGK102" s="420"/>
      <c r="SGL102" s="420"/>
      <c r="SGM102" s="420"/>
      <c r="SGN102" s="420"/>
      <c r="SGO102" s="420"/>
      <c r="SGP102" s="420"/>
      <c r="SGQ102" s="420"/>
      <c r="SGR102" s="420"/>
      <c r="SGS102" s="420"/>
      <c r="SGT102" s="420"/>
      <c r="SGU102" s="420"/>
      <c r="SGV102" s="420"/>
      <c r="SGW102" s="420"/>
      <c r="SGX102" s="420"/>
      <c r="SGY102" s="420"/>
      <c r="SGZ102" s="420"/>
      <c r="SHA102" s="420"/>
      <c r="SHB102" s="420"/>
      <c r="SHC102" s="420"/>
      <c r="SHD102" s="420"/>
      <c r="SHE102" s="420"/>
      <c r="SHF102" s="420"/>
      <c r="SHG102" s="420"/>
      <c r="SHH102" s="420"/>
      <c r="SHI102" s="420"/>
      <c r="SHJ102" s="420"/>
      <c r="SHK102" s="420"/>
      <c r="SHL102" s="420"/>
      <c r="SHM102" s="420"/>
      <c r="SHN102" s="420"/>
      <c r="SHO102" s="420"/>
      <c r="SHP102" s="420"/>
      <c r="SHQ102" s="420"/>
      <c r="SHR102" s="420"/>
      <c r="SHS102" s="420"/>
      <c r="SHT102" s="420"/>
      <c r="SHU102" s="420"/>
      <c r="SHV102" s="420"/>
      <c r="SHW102" s="420"/>
      <c r="SHX102" s="420"/>
      <c r="SHY102" s="420"/>
      <c r="SHZ102" s="420"/>
      <c r="SIA102" s="420"/>
      <c r="SIB102" s="420"/>
      <c r="SIC102" s="420"/>
      <c r="SID102" s="420"/>
      <c r="SIE102" s="420"/>
      <c r="SIF102" s="420"/>
      <c r="SIG102" s="420"/>
      <c r="SIH102" s="420"/>
      <c r="SII102" s="420"/>
      <c r="SIJ102" s="420"/>
      <c r="SIK102" s="420"/>
      <c r="SIL102" s="420"/>
      <c r="SIM102" s="420"/>
      <c r="SIN102" s="420"/>
      <c r="SIO102" s="420"/>
      <c r="SIP102" s="420"/>
      <c r="SIQ102" s="420"/>
      <c r="SIR102" s="420"/>
      <c r="SIS102" s="420"/>
      <c r="SIT102" s="420"/>
      <c r="SIU102" s="420"/>
      <c r="SIV102" s="420"/>
      <c r="SIW102" s="420"/>
      <c r="SIX102" s="420"/>
      <c r="SIY102" s="420"/>
      <c r="SIZ102" s="420"/>
      <c r="SJA102" s="420"/>
      <c r="SJB102" s="420"/>
      <c r="SJC102" s="420"/>
      <c r="SJD102" s="420"/>
      <c r="SJE102" s="420"/>
      <c r="SJF102" s="420"/>
      <c r="SJG102" s="420"/>
      <c r="SJH102" s="420"/>
      <c r="SJI102" s="420"/>
      <c r="SJJ102" s="420"/>
      <c r="SJK102" s="420"/>
      <c r="SJL102" s="420"/>
      <c r="SJM102" s="420"/>
      <c r="SJN102" s="420"/>
      <c r="SJO102" s="420"/>
      <c r="SJP102" s="420"/>
      <c r="SJQ102" s="420"/>
      <c r="SJR102" s="420"/>
      <c r="SJS102" s="420"/>
      <c r="SJT102" s="420"/>
      <c r="SJU102" s="420"/>
      <c r="SJV102" s="420"/>
      <c r="SJW102" s="420"/>
      <c r="SJX102" s="420"/>
      <c r="SJY102" s="420"/>
      <c r="SJZ102" s="420"/>
      <c r="SKA102" s="420"/>
      <c r="SKB102" s="420"/>
      <c r="SKC102" s="420"/>
      <c r="SKD102" s="420"/>
      <c r="SKE102" s="420"/>
      <c r="SKF102" s="420"/>
      <c r="SKG102" s="420"/>
      <c r="SKH102" s="420"/>
      <c r="SKI102" s="420"/>
      <c r="SKJ102" s="420"/>
      <c r="SKK102" s="420"/>
      <c r="SKL102" s="420"/>
      <c r="SKM102" s="420"/>
      <c r="SKN102" s="420"/>
      <c r="SKO102" s="420"/>
      <c r="SKP102" s="420"/>
      <c r="SKQ102" s="420"/>
      <c r="SKR102" s="420"/>
      <c r="SKS102" s="420"/>
      <c r="SKT102" s="420"/>
      <c r="SKU102" s="420"/>
      <c r="SKV102" s="420"/>
      <c r="SKW102" s="420"/>
      <c r="SKX102" s="420"/>
      <c r="SKY102" s="420"/>
      <c r="SKZ102" s="420"/>
      <c r="SLA102" s="420"/>
      <c r="SLB102" s="420"/>
      <c r="SLC102" s="420"/>
      <c r="SLD102" s="420"/>
      <c r="SLE102" s="420"/>
      <c r="SLF102" s="420"/>
      <c r="SLG102" s="420"/>
      <c r="SLH102" s="420"/>
      <c r="SLI102" s="420"/>
      <c r="SLJ102" s="420"/>
      <c r="SLK102" s="420"/>
      <c r="SLL102" s="420"/>
      <c r="SLM102" s="420"/>
      <c r="SLN102" s="420"/>
      <c r="SLO102" s="420"/>
      <c r="SLP102" s="420"/>
      <c r="SLQ102" s="420"/>
      <c r="SLR102" s="420"/>
      <c r="SLS102" s="420"/>
      <c r="SLT102" s="420"/>
      <c r="SLU102" s="420"/>
      <c r="SLV102" s="420"/>
      <c r="SLW102" s="420"/>
      <c r="SLX102" s="420"/>
      <c r="SLY102" s="420"/>
      <c r="SLZ102" s="420"/>
      <c r="SMA102" s="420"/>
      <c r="SMB102" s="420"/>
      <c r="SMC102" s="420"/>
      <c r="SMD102" s="420"/>
      <c r="SME102" s="420"/>
      <c r="SMF102" s="420"/>
      <c r="SMG102" s="420"/>
      <c r="SMH102" s="420"/>
      <c r="SMI102" s="420"/>
      <c r="SMJ102" s="420"/>
      <c r="SMK102" s="420"/>
      <c r="SML102" s="420"/>
      <c r="SMM102" s="420"/>
      <c r="SMN102" s="420"/>
      <c r="SMO102" s="420"/>
      <c r="SMP102" s="420"/>
      <c r="SMQ102" s="420"/>
      <c r="SMR102" s="420"/>
      <c r="SMS102" s="420"/>
      <c r="SMT102" s="420"/>
      <c r="SMU102" s="420"/>
      <c r="SMV102" s="420"/>
      <c r="SMW102" s="420"/>
      <c r="SMX102" s="420"/>
      <c r="SMY102" s="420"/>
      <c r="SMZ102" s="420"/>
      <c r="SNA102" s="420"/>
      <c r="SNB102" s="420"/>
      <c r="SNC102" s="420"/>
      <c r="SND102" s="420"/>
      <c r="SNE102" s="420"/>
      <c r="SNF102" s="420"/>
      <c r="SNG102" s="420"/>
      <c r="SNH102" s="420"/>
      <c r="SNI102" s="420"/>
      <c r="SNJ102" s="420"/>
      <c r="SNK102" s="420"/>
      <c r="SNL102" s="420"/>
      <c r="SNM102" s="420"/>
      <c r="SNN102" s="420"/>
      <c r="SNO102" s="420"/>
      <c r="SNP102" s="420"/>
      <c r="SNQ102" s="420"/>
      <c r="SNR102" s="420"/>
      <c r="SNS102" s="420"/>
      <c r="SNT102" s="420"/>
      <c r="SNU102" s="420"/>
      <c r="SNV102" s="420"/>
      <c r="SNW102" s="420"/>
      <c r="SNX102" s="420"/>
      <c r="SNY102" s="420"/>
      <c r="SNZ102" s="420"/>
      <c r="SOA102" s="420"/>
      <c r="SOB102" s="420"/>
      <c r="SOC102" s="420"/>
      <c r="SOD102" s="420"/>
      <c r="SOE102" s="420"/>
      <c r="SOF102" s="420"/>
      <c r="SOG102" s="420"/>
      <c r="SOH102" s="420"/>
      <c r="SOI102" s="420"/>
      <c r="SOJ102" s="420"/>
      <c r="SOK102" s="420"/>
      <c r="SOL102" s="420"/>
      <c r="SOM102" s="420"/>
      <c r="SON102" s="420"/>
      <c r="SOO102" s="420"/>
      <c r="SOP102" s="420"/>
      <c r="SOQ102" s="420"/>
      <c r="SOR102" s="420"/>
      <c r="SOS102" s="420"/>
      <c r="SOT102" s="420"/>
      <c r="SOU102" s="420"/>
      <c r="SOV102" s="420"/>
      <c r="SOW102" s="420"/>
      <c r="SOX102" s="420"/>
      <c r="SOY102" s="420"/>
      <c r="SOZ102" s="420"/>
      <c r="SPA102" s="420"/>
      <c r="SPB102" s="420"/>
      <c r="SPC102" s="420"/>
      <c r="SPD102" s="420"/>
      <c r="SPE102" s="420"/>
      <c r="SPF102" s="420"/>
      <c r="SPG102" s="420"/>
      <c r="SPH102" s="420"/>
      <c r="SPI102" s="420"/>
      <c r="SPJ102" s="420"/>
      <c r="SPK102" s="420"/>
      <c r="SPL102" s="420"/>
      <c r="SPM102" s="420"/>
      <c r="SPN102" s="420"/>
      <c r="SPO102" s="420"/>
      <c r="SPP102" s="420"/>
      <c r="SPQ102" s="420"/>
      <c r="SPR102" s="420"/>
      <c r="SPS102" s="420"/>
      <c r="SPT102" s="420"/>
      <c r="SPU102" s="420"/>
      <c r="SPV102" s="420"/>
      <c r="SPW102" s="420"/>
      <c r="SPX102" s="420"/>
      <c r="SPY102" s="420"/>
      <c r="SPZ102" s="420"/>
      <c r="SQA102" s="420"/>
      <c r="SQB102" s="420"/>
      <c r="SQC102" s="420"/>
      <c r="SQD102" s="420"/>
      <c r="SQE102" s="420"/>
      <c r="SQF102" s="420"/>
      <c r="SQG102" s="420"/>
      <c r="SQH102" s="420"/>
      <c r="SQI102" s="420"/>
      <c r="SQJ102" s="420"/>
      <c r="SQK102" s="420"/>
      <c r="SQL102" s="420"/>
      <c r="SQM102" s="420"/>
      <c r="SQN102" s="420"/>
      <c r="SQO102" s="420"/>
      <c r="SQP102" s="420"/>
      <c r="SQQ102" s="420"/>
      <c r="SQR102" s="420"/>
      <c r="SQS102" s="420"/>
      <c r="SQT102" s="420"/>
      <c r="SQU102" s="420"/>
      <c r="SQV102" s="420"/>
      <c r="SQW102" s="420"/>
      <c r="SQX102" s="420"/>
      <c r="SQY102" s="420"/>
      <c r="SQZ102" s="420"/>
      <c r="SRA102" s="420"/>
      <c r="SRB102" s="420"/>
      <c r="SRC102" s="420"/>
      <c r="SRD102" s="420"/>
      <c r="SRE102" s="420"/>
      <c r="SRF102" s="420"/>
      <c r="SRG102" s="420"/>
      <c r="SRH102" s="420"/>
      <c r="SRI102" s="420"/>
      <c r="SRJ102" s="420"/>
      <c r="SRK102" s="420"/>
      <c r="SRL102" s="420"/>
      <c r="SRM102" s="420"/>
      <c r="SRN102" s="420"/>
      <c r="SRO102" s="420"/>
      <c r="SRP102" s="420"/>
      <c r="SRQ102" s="420"/>
      <c r="SRR102" s="420"/>
      <c r="SRS102" s="420"/>
      <c r="SRT102" s="420"/>
      <c r="SRU102" s="420"/>
      <c r="SRV102" s="420"/>
      <c r="SRW102" s="420"/>
      <c r="SRX102" s="420"/>
      <c r="SRY102" s="420"/>
      <c r="SRZ102" s="420"/>
      <c r="SSA102" s="420"/>
      <c r="SSB102" s="420"/>
      <c r="SSC102" s="420"/>
      <c r="SSD102" s="420"/>
      <c r="SSE102" s="420"/>
      <c r="SSF102" s="420"/>
      <c r="SSG102" s="420"/>
      <c r="SSH102" s="420"/>
      <c r="SSI102" s="420"/>
      <c r="SSJ102" s="420"/>
      <c r="SSK102" s="420"/>
      <c r="SSL102" s="420"/>
      <c r="SSM102" s="420"/>
      <c r="SSN102" s="420"/>
      <c r="SSO102" s="420"/>
      <c r="SSP102" s="420"/>
      <c r="SSQ102" s="420"/>
      <c r="SSR102" s="420"/>
      <c r="SSS102" s="420"/>
      <c r="SST102" s="420"/>
      <c r="SSU102" s="420"/>
      <c r="SSV102" s="420"/>
      <c r="SSW102" s="420"/>
      <c r="SSX102" s="420"/>
      <c r="SSY102" s="420"/>
      <c r="SSZ102" s="420"/>
      <c r="STA102" s="420"/>
      <c r="STB102" s="420"/>
      <c r="STC102" s="420"/>
      <c r="STD102" s="420"/>
      <c r="STE102" s="420"/>
      <c r="STF102" s="420"/>
      <c r="STG102" s="420"/>
      <c r="STH102" s="420"/>
      <c r="STI102" s="420"/>
      <c r="STJ102" s="420"/>
      <c r="STK102" s="420"/>
      <c r="STL102" s="420"/>
      <c r="STM102" s="420"/>
      <c r="STN102" s="420"/>
      <c r="STO102" s="420"/>
      <c r="STP102" s="420"/>
      <c r="STQ102" s="420"/>
      <c r="STR102" s="420"/>
      <c r="STS102" s="420"/>
      <c r="STT102" s="420"/>
      <c r="STU102" s="420"/>
      <c r="STV102" s="420"/>
      <c r="STW102" s="420"/>
      <c r="STX102" s="420"/>
      <c r="STY102" s="420"/>
      <c r="STZ102" s="420"/>
      <c r="SUA102" s="420"/>
      <c r="SUB102" s="420"/>
      <c r="SUC102" s="420"/>
      <c r="SUD102" s="420"/>
      <c r="SUE102" s="420"/>
      <c r="SUF102" s="420"/>
      <c r="SUG102" s="420"/>
      <c r="SUH102" s="420"/>
      <c r="SUI102" s="420"/>
      <c r="SUJ102" s="420"/>
      <c r="SUK102" s="420"/>
      <c r="SUL102" s="420"/>
      <c r="SUM102" s="420"/>
      <c r="SUN102" s="420"/>
      <c r="SUO102" s="420"/>
      <c r="SUP102" s="420"/>
      <c r="SUQ102" s="420"/>
      <c r="SUR102" s="420"/>
      <c r="SUS102" s="420"/>
      <c r="SUT102" s="420"/>
      <c r="SUU102" s="420"/>
      <c r="SUV102" s="420"/>
      <c r="SUW102" s="420"/>
      <c r="SUX102" s="420"/>
      <c r="SUY102" s="420"/>
      <c r="SUZ102" s="420"/>
      <c r="SVA102" s="420"/>
      <c r="SVB102" s="420"/>
      <c r="SVC102" s="420"/>
      <c r="SVD102" s="420"/>
      <c r="SVE102" s="420"/>
      <c r="SVF102" s="420"/>
      <c r="SVG102" s="420"/>
      <c r="SVH102" s="420"/>
      <c r="SVI102" s="420"/>
      <c r="SVJ102" s="420"/>
      <c r="SVK102" s="420"/>
      <c r="SVL102" s="420"/>
      <c r="SVM102" s="420"/>
      <c r="SVN102" s="420"/>
      <c r="SVO102" s="420"/>
      <c r="SVP102" s="420"/>
      <c r="SVQ102" s="420"/>
      <c r="SVR102" s="420"/>
      <c r="SVS102" s="420"/>
      <c r="SVT102" s="420"/>
      <c r="SVU102" s="420"/>
      <c r="SVV102" s="420"/>
      <c r="SVW102" s="420"/>
      <c r="SVX102" s="420"/>
      <c r="SVY102" s="420"/>
      <c r="SVZ102" s="420"/>
      <c r="SWA102" s="420"/>
      <c r="SWB102" s="420"/>
      <c r="SWC102" s="420"/>
      <c r="SWD102" s="420"/>
      <c r="SWE102" s="420"/>
      <c r="SWF102" s="420"/>
      <c r="SWG102" s="420"/>
      <c r="SWH102" s="420"/>
      <c r="SWI102" s="420"/>
      <c r="SWJ102" s="420"/>
      <c r="SWK102" s="420"/>
      <c r="SWL102" s="420"/>
      <c r="SWM102" s="420"/>
      <c r="SWN102" s="420"/>
      <c r="SWO102" s="420"/>
      <c r="SWP102" s="420"/>
      <c r="SWQ102" s="420"/>
      <c r="SWR102" s="420"/>
      <c r="SWS102" s="420"/>
      <c r="SWT102" s="420"/>
      <c r="SWU102" s="420"/>
      <c r="SWV102" s="420"/>
      <c r="SWW102" s="420"/>
      <c r="SWX102" s="420"/>
      <c r="SWY102" s="420"/>
      <c r="SWZ102" s="420"/>
      <c r="SXA102" s="420"/>
      <c r="SXB102" s="420"/>
      <c r="SXC102" s="420"/>
      <c r="SXD102" s="420"/>
      <c r="SXE102" s="420"/>
      <c r="SXF102" s="420"/>
      <c r="SXG102" s="420"/>
      <c r="SXH102" s="420"/>
      <c r="SXI102" s="420"/>
      <c r="SXJ102" s="420"/>
      <c r="SXK102" s="420"/>
      <c r="SXL102" s="420"/>
      <c r="SXM102" s="420"/>
      <c r="SXN102" s="420"/>
      <c r="SXO102" s="420"/>
      <c r="SXP102" s="420"/>
      <c r="SXQ102" s="420"/>
      <c r="SXR102" s="420"/>
      <c r="SXS102" s="420"/>
      <c r="SXT102" s="420"/>
      <c r="SXU102" s="420"/>
      <c r="SXV102" s="420"/>
      <c r="SXW102" s="420"/>
      <c r="SXX102" s="420"/>
      <c r="SXY102" s="420"/>
      <c r="SXZ102" s="420"/>
      <c r="SYA102" s="420"/>
      <c r="SYB102" s="420"/>
      <c r="SYC102" s="420"/>
      <c r="SYD102" s="420"/>
      <c r="SYE102" s="420"/>
      <c r="SYF102" s="420"/>
      <c r="SYG102" s="420"/>
      <c r="SYH102" s="420"/>
      <c r="SYI102" s="420"/>
      <c r="SYJ102" s="420"/>
      <c r="SYK102" s="420"/>
      <c r="SYL102" s="420"/>
      <c r="SYM102" s="420"/>
      <c r="SYN102" s="420"/>
      <c r="SYO102" s="420"/>
      <c r="SYP102" s="420"/>
      <c r="SYQ102" s="420"/>
      <c r="SYR102" s="420"/>
      <c r="SYS102" s="420"/>
      <c r="SYT102" s="420"/>
      <c r="SYU102" s="420"/>
      <c r="SYV102" s="420"/>
      <c r="SYW102" s="420"/>
      <c r="SYX102" s="420"/>
      <c r="SYY102" s="420"/>
      <c r="SYZ102" s="420"/>
      <c r="SZA102" s="420"/>
      <c r="SZB102" s="420"/>
      <c r="SZC102" s="420"/>
      <c r="SZD102" s="420"/>
      <c r="SZE102" s="420"/>
      <c r="SZF102" s="420"/>
      <c r="SZG102" s="420"/>
      <c r="SZH102" s="420"/>
      <c r="SZI102" s="420"/>
      <c r="SZJ102" s="420"/>
      <c r="SZK102" s="420"/>
      <c r="SZL102" s="420"/>
      <c r="SZM102" s="420"/>
      <c r="SZN102" s="420"/>
      <c r="SZO102" s="420"/>
      <c r="SZP102" s="420"/>
      <c r="SZQ102" s="420"/>
      <c r="SZR102" s="420"/>
      <c r="SZS102" s="420"/>
      <c r="SZT102" s="420"/>
      <c r="SZU102" s="420"/>
      <c r="SZV102" s="420"/>
      <c r="SZW102" s="420"/>
      <c r="SZX102" s="420"/>
      <c r="SZY102" s="420"/>
      <c r="SZZ102" s="420"/>
      <c r="TAA102" s="420"/>
      <c r="TAB102" s="420"/>
      <c r="TAC102" s="420"/>
      <c r="TAD102" s="420"/>
      <c r="TAE102" s="420"/>
      <c r="TAF102" s="420"/>
      <c r="TAG102" s="420"/>
      <c r="TAH102" s="420"/>
      <c r="TAI102" s="420"/>
      <c r="TAJ102" s="420"/>
      <c r="TAK102" s="420"/>
      <c r="TAL102" s="420"/>
      <c r="TAM102" s="420"/>
      <c r="TAN102" s="420"/>
      <c r="TAO102" s="420"/>
      <c r="TAP102" s="420"/>
      <c r="TAQ102" s="420"/>
      <c r="TAR102" s="420"/>
      <c r="TAS102" s="420"/>
      <c r="TAT102" s="420"/>
      <c r="TAU102" s="420"/>
      <c r="TAV102" s="420"/>
      <c r="TAW102" s="420"/>
      <c r="TAX102" s="420"/>
      <c r="TAY102" s="420"/>
      <c r="TAZ102" s="420"/>
      <c r="TBA102" s="420"/>
      <c r="TBB102" s="420"/>
      <c r="TBC102" s="420"/>
      <c r="TBD102" s="420"/>
      <c r="TBE102" s="420"/>
      <c r="TBF102" s="420"/>
      <c r="TBG102" s="420"/>
      <c r="TBH102" s="420"/>
      <c r="TBI102" s="420"/>
      <c r="TBJ102" s="420"/>
      <c r="TBK102" s="420"/>
      <c r="TBL102" s="420"/>
      <c r="TBM102" s="420"/>
      <c r="TBN102" s="420"/>
      <c r="TBO102" s="420"/>
      <c r="TBP102" s="420"/>
      <c r="TBQ102" s="420"/>
      <c r="TBR102" s="420"/>
      <c r="TBS102" s="420"/>
      <c r="TBT102" s="420"/>
      <c r="TBU102" s="420"/>
      <c r="TBV102" s="420"/>
      <c r="TBW102" s="420"/>
      <c r="TBX102" s="420"/>
      <c r="TBY102" s="420"/>
      <c r="TBZ102" s="420"/>
      <c r="TCA102" s="420"/>
      <c r="TCB102" s="420"/>
      <c r="TCC102" s="420"/>
      <c r="TCD102" s="420"/>
      <c r="TCE102" s="420"/>
      <c r="TCF102" s="420"/>
      <c r="TCG102" s="420"/>
      <c r="TCH102" s="420"/>
      <c r="TCI102" s="420"/>
      <c r="TCJ102" s="420"/>
      <c r="TCK102" s="420"/>
      <c r="TCL102" s="420"/>
      <c r="TCM102" s="420"/>
      <c r="TCN102" s="420"/>
      <c r="TCO102" s="420"/>
      <c r="TCP102" s="420"/>
      <c r="TCQ102" s="420"/>
      <c r="TCR102" s="420"/>
      <c r="TCS102" s="420"/>
      <c r="TCT102" s="420"/>
      <c r="TCU102" s="420"/>
      <c r="TCV102" s="420"/>
      <c r="TCW102" s="420"/>
      <c r="TCX102" s="420"/>
      <c r="TCY102" s="420"/>
      <c r="TCZ102" s="420"/>
      <c r="TDA102" s="420"/>
      <c r="TDB102" s="420"/>
      <c r="TDC102" s="420"/>
      <c r="TDD102" s="420"/>
      <c r="TDE102" s="420"/>
      <c r="TDF102" s="420"/>
      <c r="TDG102" s="420"/>
      <c r="TDH102" s="420"/>
      <c r="TDI102" s="420"/>
      <c r="TDJ102" s="420"/>
      <c r="TDK102" s="420"/>
      <c r="TDL102" s="420"/>
      <c r="TDM102" s="420"/>
      <c r="TDN102" s="420"/>
      <c r="TDO102" s="420"/>
      <c r="TDP102" s="420"/>
      <c r="TDQ102" s="420"/>
      <c r="TDR102" s="420"/>
      <c r="TDS102" s="420"/>
      <c r="TDT102" s="420"/>
      <c r="TDU102" s="420"/>
      <c r="TDV102" s="420"/>
      <c r="TDW102" s="420"/>
      <c r="TDX102" s="420"/>
      <c r="TDY102" s="420"/>
      <c r="TDZ102" s="420"/>
      <c r="TEA102" s="420"/>
      <c r="TEB102" s="420"/>
      <c r="TEC102" s="420"/>
      <c r="TED102" s="420"/>
      <c r="TEE102" s="420"/>
      <c r="TEF102" s="420"/>
      <c r="TEG102" s="420"/>
      <c r="TEH102" s="420"/>
      <c r="TEI102" s="420"/>
      <c r="TEJ102" s="420"/>
      <c r="TEK102" s="420"/>
      <c r="TEL102" s="420"/>
      <c r="TEM102" s="420"/>
      <c r="TEN102" s="420"/>
      <c r="TEO102" s="420"/>
      <c r="TEP102" s="420"/>
      <c r="TEQ102" s="420"/>
      <c r="TER102" s="420"/>
      <c r="TES102" s="420"/>
      <c r="TET102" s="420"/>
      <c r="TEU102" s="420"/>
      <c r="TEV102" s="420"/>
      <c r="TEW102" s="420"/>
      <c r="TEX102" s="420"/>
      <c r="TEY102" s="420"/>
      <c r="TEZ102" s="420"/>
      <c r="TFA102" s="420"/>
      <c r="TFB102" s="420"/>
      <c r="TFC102" s="420"/>
      <c r="TFD102" s="420"/>
      <c r="TFE102" s="420"/>
      <c r="TFF102" s="420"/>
      <c r="TFG102" s="420"/>
      <c r="TFH102" s="420"/>
      <c r="TFI102" s="420"/>
      <c r="TFJ102" s="420"/>
      <c r="TFK102" s="420"/>
      <c r="TFL102" s="420"/>
      <c r="TFM102" s="420"/>
      <c r="TFN102" s="420"/>
      <c r="TFO102" s="420"/>
      <c r="TFP102" s="420"/>
      <c r="TFQ102" s="420"/>
      <c r="TFR102" s="420"/>
      <c r="TFS102" s="420"/>
      <c r="TFT102" s="420"/>
      <c r="TFU102" s="420"/>
      <c r="TFV102" s="420"/>
      <c r="TFW102" s="420"/>
      <c r="TFX102" s="420"/>
      <c r="TFY102" s="420"/>
      <c r="TFZ102" s="420"/>
      <c r="TGA102" s="420"/>
      <c r="TGB102" s="420"/>
      <c r="TGC102" s="420"/>
      <c r="TGD102" s="420"/>
      <c r="TGE102" s="420"/>
      <c r="TGF102" s="420"/>
      <c r="TGG102" s="420"/>
      <c r="TGH102" s="420"/>
      <c r="TGI102" s="420"/>
      <c r="TGJ102" s="420"/>
      <c r="TGK102" s="420"/>
      <c r="TGL102" s="420"/>
      <c r="TGM102" s="420"/>
      <c r="TGN102" s="420"/>
      <c r="TGO102" s="420"/>
      <c r="TGP102" s="420"/>
      <c r="TGQ102" s="420"/>
      <c r="TGR102" s="420"/>
      <c r="TGS102" s="420"/>
      <c r="TGT102" s="420"/>
      <c r="TGU102" s="420"/>
      <c r="TGV102" s="420"/>
      <c r="TGW102" s="420"/>
      <c r="TGX102" s="420"/>
      <c r="TGY102" s="420"/>
      <c r="TGZ102" s="420"/>
      <c r="THA102" s="420"/>
      <c r="THB102" s="420"/>
      <c r="THC102" s="420"/>
      <c r="THD102" s="420"/>
      <c r="THE102" s="420"/>
      <c r="THF102" s="420"/>
      <c r="THG102" s="420"/>
      <c r="THH102" s="420"/>
      <c r="THI102" s="420"/>
      <c r="THJ102" s="420"/>
      <c r="THK102" s="420"/>
      <c r="THL102" s="420"/>
      <c r="THM102" s="420"/>
      <c r="THN102" s="420"/>
      <c r="THO102" s="420"/>
      <c r="THP102" s="420"/>
      <c r="THQ102" s="420"/>
      <c r="THR102" s="420"/>
      <c r="THS102" s="420"/>
      <c r="THT102" s="420"/>
      <c r="THU102" s="420"/>
      <c r="THV102" s="420"/>
      <c r="THW102" s="420"/>
      <c r="THX102" s="420"/>
      <c r="THY102" s="420"/>
      <c r="THZ102" s="420"/>
      <c r="TIA102" s="420"/>
      <c r="TIB102" s="420"/>
      <c r="TIC102" s="420"/>
      <c r="TID102" s="420"/>
      <c r="TIE102" s="420"/>
      <c r="TIF102" s="420"/>
      <c r="TIG102" s="420"/>
      <c r="TIH102" s="420"/>
      <c r="TII102" s="420"/>
      <c r="TIJ102" s="420"/>
      <c r="TIK102" s="420"/>
      <c r="TIL102" s="420"/>
      <c r="TIM102" s="420"/>
      <c r="TIN102" s="420"/>
      <c r="TIO102" s="420"/>
      <c r="TIP102" s="420"/>
      <c r="TIQ102" s="420"/>
      <c r="TIR102" s="420"/>
      <c r="TIS102" s="420"/>
      <c r="TIT102" s="420"/>
      <c r="TIU102" s="420"/>
      <c r="TIV102" s="420"/>
      <c r="TIW102" s="420"/>
      <c r="TIX102" s="420"/>
      <c r="TIY102" s="420"/>
      <c r="TIZ102" s="420"/>
      <c r="TJA102" s="420"/>
      <c r="TJB102" s="420"/>
      <c r="TJC102" s="420"/>
      <c r="TJD102" s="420"/>
      <c r="TJE102" s="420"/>
      <c r="TJF102" s="420"/>
      <c r="TJG102" s="420"/>
      <c r="TJH102" s="420"/>
      <c r="TJI102" s="420"/>
      <c r="TJJ102" s="420"/>
      <c r="TJK102" s="420"/>
      <c r="TJL102" s="420"/>
      <c r="TJM102" s="420"/>
      <c r="TJN102" s="420"/>
      <c r="TJO102" s="420"/>
      <c r="TJP102" s="420"/>
      <c r="TJQ102" s="420"/>
      <c r="TJR102" s="420"/>
      <c r="TJS102" s="420"/>
      <c r="TJT102" s="420"/>
      <c r="TJU102" s="420"/>
      <c r="TJV102" s="420"/>
      <c r="TJW102" s="420"/>
      <c r="TJX102" s="420"/>
      <c r="TJY102" s="420"/>
      <c r="TJZ102" s="420"/>
      <c r="TKA102" s="420"/>
      <c r="TKB102" s="420"/>
      <c r="TKC102" s="420"/>
      <c r="TKD102" s="420"/>
      <c r="TKE102" s="420"/>
      <c r="TKF102" s="420"/>
      <c r="TKG102" s="420"/>
      <c r="TKH102" s="420"/>
      <c r="TKI102" s="420"/>
      <c r="TKJ102" s="420"/>
      <c r="TKK102" s="420"/>
      <c r="TKL102" s="420"/>
      <c r="TKM102" s="420"/>
      <c r="TKN102" s="420"/>
      <c r="TKO102" s="420"/>
      <c r="TKP102" s="420"/>
      <c r="TKQ102" s="420"/>
      <c r="TKR102" s="420"/>
      <c r="TKS102" s="420"/>
      <c r="TKT102" s="420"/>
      <c r="TKU102" s="420"/>
      <c r="TKV102" s="420"/>
      <c r="TKW102" s="420"/>
      <c r="TKX102" s="420"/>
      <c r="TKY102" s="420"/>
      <c r="TKZ102" s="420"/>
      <c r="TLA102" s="420"/>
      <c r="TLB102" s="420"/>
      <c r="TLC102" s="420"/>
      <c r="TLD102" s="420"/>
      <c r="TLE102" s="420"/>
      <c r="TLF102" s="420"/>
      <c r="TLG102" s="420"/>
      <c r="TLH102" s="420"/>
      <c r="TLI102" s="420"/>
      <c r="TLJ102" s="420"/>
      <c r="TLK102" s="420"/>
      <c r="TLL102" s="420"/>
      <c r="TLM102" s="420"/>
      <c r="TLN102" s="420"/>
      <c r="TLO102" s="420"/>
      <c r="TLP102" s="420"/>
      <c r="TLQ102" s="420"/>
      <c r="TLR102" s="420"/>
      <c r="TLS102" s="420"/>
      <c r="TLT102" s="420"/>
      <c r="TLU102" s="420"/>
      <c r="TLV102" s="420"/>
      <c r="TLW102" s="420"/>
      <c r="TLX102" s="420"/>
      <c r="TLY102" s="420"/>
      <c r="TLZ102" s="420"/>
      <c r="TMA102" s="420"/>
      <c r="TMB102" s="420"/>
      <c r="TMC102" s="420"/>
      <c r="TMD102" s="420"/>
      <c r="TME102" s="420"/>
      <c r="TMF102" s="420"/>
      <c r="TMG102" s="420"/>
      <c r="TMH102" s="420"/>
      <c r="TMI102" s="420"/>
      <c r="TMJ102" s="420"/>
      <c r="TMK102" s="420"/>
      <c r="TML102" s="420"/>
      <c r="TMM102" s="420"/>
      <c r="TMN102" s="420"/>
      <c r="TMO102" s="420"/>
      <c r="TMP102" s="420"/>
      <c r="TMQ102" s="420"/>
      <c r="TMR102" s="420"/>
      <c r="TMS102" s="420"/>
      <c r="TMT102" s="420"/>
      <c r="TMU102" s="420"/>
      <c r="TMV102" s="420"/>
      <c r="TMW102" s="420"/>
      <c r="TMX102" s="420"/>
      <c r="TMY102" s="420"/>
      <c r="TMZ102" s="420"/>
      <c r="TNA102" s="420"/>
      <c r="TNB102" s="420"/>
      <c r="TNC102" s="420"/>
      <c r="TND102" s="420"/>
      <c r="TNE102" s="420"/>
      <c r="TNF102" s="420"/>
      <c r="TNG102" s="420"/>
      <c r="TNH102" s="420"/>
      <c r="TNI102" s="420"/>
      <c r="TNJ102" s="420"/>
      <c r="TNK102" s="420"/>
      <c r="TNL102" s="420"/>
      <c r="TNM102" s="420"/>
      <c r="TNN102" s="420"/>
      <c r="TNO102" s="420"/>
      <c r="TNP102" s="420"/>
      <c r="TNQ102" s="420"/>
      <c r="TNR102" s="420"/>
      <c r="TNS102" s="420"/>
      <c r="TNT102" s="420"/>
      <c r="TNU102" s="420"/>
      <c r="TNV102" s="420"/>
      <c r="TNW102" s="420"/>
      <c r="TNX102" s="420"/>
      <c r="TNY102" s="420"/>
      <c r="TNZ102" s="420"/>
      <c r="TOA102" s="420"/>
      <c r="TOB102" s="420"/>
      <c r="TOC102" s="420"/>
      <c r="TOD102" s="420"/>
      <c r="TOE102" s="420"/>
      <c r="TOF102" s="420"/>
      <c r="TOG102" s="420"/>
      <c r="TOH102" s="420"/>
      <c r="TOI102" s="420"/>
      <c r="TOJ102" s="420"/>
      <c r="TOK102" s="420"/>
      <c r="TOL102" s="420"/>
      <c r="TOM102" s="420"/>
      <c r="TON102" s="420"/>
      <c r="TOO102" s="420"/>
      <c r="TOP102" s="420"/>
      <c r="TOQ102" s="420"/>
      <c r="TOR102" s="420"/>
      <c r="TOS102" s="420"/>
      <c r="TOT102" s="420"/>
      <c r="TOU102" s="420"/>
      <c r="TOV102" s="420"/>
      <c r="TOW102" s="420"/>
      <c r="TOX102" s="420"/>
      <c r="TOY102" s="420"/>
      <c r="TOZ102" s="420"/>
      <c r="TPA102" s="420"/>
      <c r="TPB102" s="420"/>
      <c r="TPC102" s="420"/>
      <c r="TPD102" s="420"/>
      <c r="TPE102" s="420"/>
      <c r="TPF102" s="420"/>
      <c r="TPG102" s="420"/>
      <c r="TPH102" s="420"/>
      <c r="TPI102" s="420"/>
      <c r="TPJ102" s="420"/>
      <c r="TPK102" s="420"/>
      <c r="TPL102" s="420"/>
      <c r="TPM102" s="420"/>
      <c r="TPN102" s="420"/>
      <c r="TPO102" s="420"/>
      <c r="TPP102" s="420"/>
      <c r="TPQ102" s="420"/>
      <c r="TPR102" s="420"/>
      <c r="TPS102" s="420"/>
      <c r="TPT102" s="420"/>
      <c r="TPU102" s="420"/>
      <c r="TPV102" s="420"/>
      <c r="TPW102" s="420"/>
      <c r="TPX102" s="420"/>
      <c r="TPY102" s="420"/>
      <c r="TPZ102" s="420"/>
      <c r="TQA102" s="420"/>
      <c r="TQB102" s="420"/>
      <c r="TQC102" s="420"/>
      <c r="TQD102" s="420"/>
      <c r="TQE102" s="420"/>
      <c r="TQF102" s="420"/>
      <c r="TQG102" s="420"/>
      <c r="TQH102" s="420"/>
      <c r="TQI102" s="420"/>
      <c r="TQJ102" s="420"/>
      <c r="TQK102" s="420"/>
      <c r="TQL102" s="420"/>
      <c r="TQM102" s="420"/>
      <c r="TQN102" s="420"/>
      <c r="TQO102" s="420"/>
      <c r="TQP102" s="420"/>
      <c r="TQQ102" s="420"/>
      <c r="TQR102" s="420"/>
      <c r="TQS102" s="420"/>
      <c r="TQT102" s="420"/>
      <c r="TQU102" s="420"/>
      <c r="TQV102" s="420"/>
      <c r="TQW102" s="420"/>
      <c r="TQX102" s="420"/>
      <c r="TQY102" s="420"/>
      <c r="TQZ102" s="420"/>
      <c r="TRA102" s="420"/>
      <c r="TRB102" s="420"/>
      <c r="TRC102" s="420"/>
      <c r="TRD102" s="420"/>
      <c r="TRE102" s="420"/>
      <c r="TRF102" s="420"/>
      <c r="TRG102" s="420"/>
      <c r="TRH102" s="420"/>
      <c r="TRI102" s="420"/>
      <c r="TRJ102" s="420"/>
      <c r="TRK102" s="420"/>
      <c r="TRL102" s="420"/>
      <c r="TRM102" s="420"/>
      <c r="TRN102" s="420"/>
      <c r="TRO102" s="420"/>
      <c r="TRP102" s="420"/>
      <c r="TRQ102" s="420"/>
      <c r="TRR102" s="420"/>
      <c r="TRS102" s="420"/>
      <c r="TRT102" s="420"/>
      <c r="TRU102" s="420"/>
      <c r="TRV102" s="420"/>
      <c r="TRW102" s="420"/>
      <c r="TRX102" s="420"/>
      <c r="TRY102" s="420"/>
      <c r="TRZ102" s="420"/>
      <c r="TSA102" s="420"/>
      <c r="TSB102" s="420"/>
      <c r="TSC102" s="420"/>
      <c r="TSD102" s="420"/>
      <c r="TSE102" s="420"/>
      <c r="TSF102" s="420"/>
      <c r="TSG102" s="420"/>
      <c r="TSH102" s="420"/>
      <c r="TSI102" s="420"/>
      <c r="TSJ102" s="420"/>
      <c r="TSK102" s="420"/>
      <c r="TSL102" s="420"/>
      <c r="TSM102" s="420"/>
      <c r="TSN102" s="420"/>
      <c r="TSO102" s="420"/>
      <c r="TSP102" s="420"/>
      <c r="TSQ102" s="420"/>
      <c r="TSR102" s="420"/>
      <c r="TSS102" s="420"/>
      <c r="TST102" s="420"/>
      <c r="TSU102" s="420"/>
      <c r="TSV102" s="420"/>
      <c r="TSW102" s="420"/>
      <c r="TSX102" s="420"/>
      <c r="TSY102" s="420"/>
      <c r="TSZ102" s="420"/>
      <c r="TTA102" s="420"/>
      <c r="TTB102" s="420"/>
      <c r="TTC102" s="420"/>
      <c r="TTD102" s="420"/>
      <c r="TTE102" s="420"/>
      <c r="TTF102" s="420"/>
      <c r="TTG102" s="420"/>
      <c r="TTH102" s="420"/>
      <c r="TTI102" s="420"/>
      <c r="TTJ102" s="420"/>
      <c r="TTK102" s="420"/>
      <c r="TTL102" s="420"/>
      <c r="TTM102" s="420"/>
      <c r="TTN102" s="420"/>
      <c r="TTO102" s="420"/>
      <c r="TTP102" s="420"/>
      <c r="TTQ102" s="420"/>
      <c r="TTR102" s="420"/>
      <c r="TTS102" s="420"/>
      <c r="TTT102" s="420"/>
      <c r="TTU102" s="420"/>
      <c r="TTV102" s="420"/>
      <c r="TTW102" s="420"/>
      <c r="TTX102" s="420"/>
      <c r="TTY102" s="420"/>
      <c r="TTZ102" s="420"/>
      <c r="TUA102" s="420"/>
      <c r="TUB102" s="420"/>
      <c r="TUC102" s="420"/>
      <c r="TUD102" s="420"/>
      <c r="TUE102" s="420"/>
      <c r="TUF102" s="420"/>
      <c r="TUG102" s="420"/>
      <c r="TUH102" s="420"/>
      <c r="TUI102" s="420"/>
      <c r="TUJ102" s="420"/>
      <c r="TUK102" s="420"/>
      <c r="TUL102" s="420"/>
      <c r="TUM102" s="420"/>
      <c r="TUN102" s="420"/>
      <c r="TUO102" s="420"/>
      <c r="TUP102" s="420"/>
      <c r="TUQ102" s="420"/>
      <c r="TUR102" s="420"/>
      <c r="TUS102" s="420"/>
      <c r="TUT102" s="420"/>
      <c r="TUU102" s="420"/>
      <c r="TUV102" s="420"/>
      <c r="TUW102" s="420"/>
      <c r="TUX102" s="420"/>
      <c r="TUY102" s="420"/>
      <c r="TUZ102" s="420"/>
      <c r="TVA102" s="420"/>
      <c r="TVB102" s="420"/>
      <c r="TVC102" s="420"/>
      <c r="TVD102" s="420"/>
      <c r="TVE102" s="420"/>
      <c r="TVF102" s="420"/>
      <c r="TVG102" s="420"/>
      <c r="TVH102" s="420"/>
      <c r="TVI102" s="420"/>
      <c r="TVJ102" s="420"/>
      <c r="TVK102" s="420"/>
      <c r="TVL102" s="420"/>
      <c r="TVM102" s="420"/>
      <c r="TVN102" s="420"/>
      <c r="TVO102" s="420"/>
      <c r="TVP102" s="420"/>
      <c r="TVQ102" s="420"/>
      <c r="TVR102" s="420"/>
      <c r="TVS102" s="420"/>
      <c r="TVT102" s="420"/>
      <c r="TVU102" s="420"/>
      <c r="TVV102" s="420"/>
      <c r="TVW102" s="420"/>
      <c r="TVX102" s="420"/>
      <c r="TVY102" s="420"/>
      <c r="TVZ102" s="420"/>
      <c r="TWA102" s="420"/>
      <c r="TWB102" s="420"/>
      <c r="TWC102" s="420"/>
      <c r="TWD102" s="420"/>
      <c r="TWE102" s="420"/>
      <c r="TWF102" s="420"/>
      <c r="TWG102" s="420"/>
      <c r="TWH102" s="420"/>
      <c r="TWI102" s="420"/>
      <c r="TWJ102" s="420"/>
      <c r="TWK102" s="420"/>
      <c r="TWL102" s="420"/>
      <c r="TWM102" s="420"/>
      <c r="TWN102" s="420"/>
      <c r="TWO102" s="420"/>
      <c r="TWP102" s="420"/>
      <c r="TWQ102" s="420"/>
      <c r="TWR102" s="420"/>
      <c r="TWS102" s="420"/>
      <c r="TWT102" s="420"/>
      <c r="TWU102" s="420"/>
      <c r="TWV102" s="420"/>
      <c r="TWW102" s="420"/>
      <c r="TWX102" s="420"/>
      <c r="TWY102" s="420"/>
      <c r="TWZ102" s="420"/>
      <c r="TXA102" s="420"/>
      <c r="TXB102" s="420"/>
      <c r="TXC102" s="420"/>
      <c r="TXD102" s="420"/>
      <c r="TXE102" s="420"/>
      <c r="TXF102" s="420"/>
      <c r="TXG102" s="420"/>
      <c r="TXH102" s="420"/>
      <c r="TXI102" s="420"/>
      <c r="TXJ102" s="420"/>
      <c r="TXK102" s="420"/>
      <c r="TXL102" s="420"/>
      <c r="TXM102" s="420"/>
      <c r="TXN102" s="420"/>
      <c r="TXO102" s="420"/>
      <c r="TXP102" s="420"/>
      <c r="TXQ102" s="420"/>
      <c r="TXR102" s="420"/>
      <c r="TXS102" s="420"/>
      <c r="TXT102" s="420"/>
      <c r="TXU102" s="420"/>
      <c r="TXV102" s="420"/>
      <c r="TXW102" s="420"/>
      <c r="TXX102" s="420"/>
      <c r="TXY102" s="420"/>
      <c r="TXZ102" s="420"/>
      <c r="TYA102" s="420"/>
      <c r="TYB102" s="420"/>
      <c r="TYC102" s="420"/>
      <c r="TYD102" s="420"/>
      <c r="TYE102" s="420"/>
      <c r="TYF102" s="420"/>
      <c r="TYG102" s="420"/>
      <c r="TYH102" s="420"/>
      <c r="TYI102" s="420"/>
      <c r="TYJ102" s="420"/>
      <c r="TYK102" s="420"/>
      <c r="TYL102" s="420"/>
      <c r="TYM102" s="420"/>
      <c r="TYN102" s="420"/>
      <c r="TYO102" s="420"/>
      <c r="TYP102" s="420"/>
      <c r="TYQ102" s="420"/>
      <c r="TYR102" s="420"/>
      <c r="TYS102" s="420"/>
      <c r="TYT102" s="420"/>
      <c r="TYU102" s="420"/>
      <c r="TYV102" s="420"/>
      <c r="TYW102" s="420"/>
      <c r="TYX102" s="420"/>
      <c r="TYY102" s="420"/>
      <c r="TYZ102" s="420"/>
      <c r="TZA102" s="420"/>
      <c r="TZB102" s="420"/>
      <c r="TZC102" s="420"/>
      <c r="TZD102" s="420"/>
      <c r="TZE102" s="420"/>
      <c r="TZF102" s="420"/>
      <c r="TZG102" s="420"/>
      <c r="TZH102" s="420"/>
      <c r="TZI102" s="420"/>
      <c r="TZJ102" s="420"/>
      <c r="TZK102" s="420"/>
      <c r="TZL102" s="420"/>
      <c r="TZM102" s="420"/>
      <c r="TZN102" s="420"/>
      <c r="TZO102" s="420"/>
      <c r="TZP102" s="420"/>
      <c r="TZQ102" s="420"/>
      <c r="TZR102" s="420"/>
      <c r="TZS102" s="420"/>
      <c r="TZT102" s="420"/>
      <c r="TZU102" s="420"/>
      <c r="TZV102" s="420"/>
      <c r="TZW102" s="420"/>
      <c r="TZX102" s="420"/>
      <c r="TZY102" s="420"/>
      <c r="TZZ102" s="420"/>
      <c r="UAA102" s="420"/>
      <c r="UAB102" s="420"/>
      <c r="UAC102" s="420"/>
      <c r="UAD102" s="420"/>
      <c r="UAE102" s="420"/>
      <c r="UAF102" s="420"/>
      <c r="UAG102" s="420"/>
      <c r="UAH102" s="420"/>
      <c r="UAI102" s="420"/>
      <c r="UAJ102" s="420"/>
      <c r="UAK102" s="420"/>
      <c r="UAL102" s="420"/>
      <c r="UAM102" s="420"/>
      <c r="UAN102" s="420"/>
      <c r="UAO102" s="420"/>
      <c r="UAP102" s="420"/>
      <c r="UAQ102" s="420"/>
      <c r="UAR102" s="420"/>
      <c r="UAS102" s="420"/>
      <c r="UAT102" s="420"/>
      <c r="UAU102" s="420"/>
      <c r="UAV102" s="420"/>
      <c r="UAW102" s="420"/>
      <c r="UAX102" s="420"/>
      <c r="UAY102" s="420"/>
      <c r="UAZ102" s="420"/>
      <c r="UBA102" s="420"/>
      <c r="UBB102" s="420"/>
      <c r="UBC102" s="420"/>
      <c r="UBD102" s="420"/>
      <c r="UBE102" s="420"/>
      <c r="UBF102" s="420"/>
      <c r="UBG102" s="420"/>
      <c r="UBH102" s="420"/>
      <c r="UBI102" s="420"/>
      <c r="UBJ102" s="420"/>
      <c r="UBK102" s="420"/>
      <c r="UBL102" s="420"/>
      <c r="UBM102" s="420"/>
      <c r="UBN102" s="420"/>
      <c r="UBO102" s="420"/>
      <c r="UBP102" s="420"/>
      <c r="UBQ102" s="420"/>
      <c r="UBR102" s="420"/>
      <c r="UBS102" s="420"/>
      <c r="UBT102" s="420"/>
      <c r="UBU102" s="420"/>
      <c r="UBV102" s="420"/>
      <c r="UBW102" s="420"/>
      <c r="UBX102" s="420"/>
      <c r="UBY102" s="420"/>
      <c r="UBZ102" s="420"/>
      <c r="UCA102" s="420"/>
      <c r="UCB102" s="420"/>
      <c r="UCC102" s="420"/>
      <c r="UCD102" s="420"/>
      <c r="UCE102" s="420"/>
      <c r="UCF102" s="420"/>
      <c r="UCG102" s="420"/>
      <c r="UCH102" s="420"/>
      <c r="UCI102" s="420"/>
      <c r="UCJ102" s="420"/>
      <c r="UCK102" s="420"/>
      <c r="UCL102" s="420"/>
      <c r="UCM102" s="420"/>
      <c r="UCN102" s="420"/>
      <c r="UCO102" s="420"/>
      <c r="UCP102" s="420"/>
      <c r="UCQ102" s="420"/>
      <c r="UCR102" s="420"/>
      <c r="UCS102" s="420"/>
      <c r="UCT102" s="420"/>
      <c r="UCU102" s="420"/>
      <c r="UCV102" s="420"/>
      <c r="UCW102" s="420"/>
      <c r="UCX102" s="420"/>
      <c r="UCY102" s="420"/>
      <c r="UCZ102" s="420"/>
      <c r="UDA102" s="420"/>
      <c r="UDB102" s="420"/>
      <c r="UDC102" s="420"/>
      <c r="UDD102" s="420"/>
      <c r="UDE102" s="420"/>
      <c r="UDF102" s="420"/>
      <c r="UDG102" s="420"/>
      <c r="UDH102" s="420"/>
      <c r="UDI102" s="420"/>
      <c r="UDJ102" s="420"/>
      <c r="UDK102" s="420"/>
      <c r="UDL102" s="420"/>
      <c r="UDM102" s="420"/>
      <c r="UDN102" s="420"/>
      <c r="UDO102" s="420"/>
      <c r="UDP102" s="420"/>
      <c r="UDQ102" s="420"/>
      <c r="UDR102" s="420"/>
      <c r="UDS102" s="420"/>
      <c r="UDT102" s="420"/>
      <c r="UDU102" s="420"/>
      <c r="UDV102" s="420"/>
      <c r="UDW102" s="420"/>
      <c r="UDX102" s="420"/>
      <c r="UDY102" s="420"/>
      <c r="UDZ102" s="420"/>
      <c r="UEA102" s="420"/>
      <c r="UEB102" s="420"/>
      <c r="UEC102" s="420"/>
      <c r="UED102" s="420"/>
      <c r="UEE102" s="420"/>
      <c r="UEF102" s="420"/>
      <c r="UEG102" s="420"/>
      <c r="UEH102" s="420"/>
      <c r="UEI102" s="420"/>
      <c r="UEJ102" s="420"/>
      <c r="UEK102" s="420"/>
      <c r="UEL102" s="420"/>
      <c r="UEM102" s="420"/>
      <c r="UEN102" s="420"/>
      <c r="UEO102" s="420"/>
      <c r="UEP102" s="420"/>
      <c r="UEQ102" s="420"/>
      <c r="UER102" s="420"/>
      <c r="UES102" s="420"/>
      <c r="UET102" s="420"/>
      <c r="UEU102" s="420"/>
      <c r="UEV102" s="420"/>
      <c r="UEW102" s="420"/>
      <c r="UEX102" s="420"/>
      <c r="UEY102" s="420"/>
      <c r="UEZ102" s="420"/>
      <c r="UFA102" s="420"/>
      <c r="UFB102" s="420"/>
      <c r="UFC102" s="420"/>
      <c r="UFD102" s="420"/>
      <c r="UFE102" s="420"/>
      <c r="UFF102" s="420"/>
      <c r="UFG102" s="420"/>
      <c r="UFH102" s="420"/>
      <c r="UFI102" s="420"/>
      <c r="UFJ102" s="420"/>
      <c r="UFK102" s="420"/>
      <c r="UFL102" s="420"/>
      <c r="UFM102" s="420"/>
      <c r="UFN102" s="420"/>
      <c r="UFO102" s="420"/>
      <c r="UFP102" s="420"/>
      <c r="UFQ102" s="420"/>
      <c r="UFR102" s="420"/>
      <c r="UFS102" s="420"/>
      <c r="UFT102" s="420"/>
      <c r="UFU102" s="420"/>
      <c r="UFV102" s="420"/>
      <c r="UFW102" s="420"/>
      <c r="UFX102" s="420"/>
      <c r="UFY102" s="420"/>
      <c r="UFZ102" s="420"/>
      <c r="UGA102" s="420"/>
      <c r="UGB102" s="420"/>
      <c r="UGC102" s="420"/>
      <c r="UGD102" s="420"/>
      <c r="UGE102" s="420"/>
      <c r="UGF102" s="420"/>
      <c r="UGG102" s="420"/>
      <c r="UGH102" s="420"/>
      <c r="UGI102" s="420"/>
      <c r="UGJ102" s="420"/>
      <c r="UGK102" s="420"/>
      <c r="UGL102" s="420"/>
      <c r="UGM102" s="420"/>
      <c r="UGN102" s="420"/>
      <c r="UGO102" s="420"/>
      <c r="UGP102" s="420"/>
      <c r="UGQ102" s="420"/>
      <c r="UGR102" s="420"/>
      <c r="UGS102" s="420"/>
      <c r="UGT102" s="420"/>
      <c r="UGU102" s="420"/>
      <c r="UGV102" s="420"/>
      <c r="UGW102" s="420"/>
      <c r="UGX102" s="420"/>
      <c r="UGY102" s="420"/>
      <c r="UGZ102" s="420"/>
      <c r="UHA102" s="420"/>
      <c r="UHB102" s="420"/>
      <c r="UHC102" s="420"/>
      <c r="UHD102" s="420"/>
      <c r="UHE102" s="420"/>
      <c r="UHF102" s="420"/>
      <c r="UHG102" s="420"/>
      <c r="UHH102" s="420"/>
      <c r="UHI102" s="420"/>
      <c r="UHJ102" s="420"/>
      <c r="UHK102" s="420"/>
      <c r="UHL102" s="420"/>
      <c r="UHM102" s="420"/>
      <c r="UHN102" s="420"/>
      <c r="UHO102" s="420"/>
      <c r="UHP102" s="420"/>
      <c r="UHQ102" s="420"/>
      <c r="UHR102" s="420"/>
      <c r="UHS102" s="420"/>
      <c r="UHT102" s="420"/>
      <c r="UHU102" s="420"/>
      <c r="UHV102" s="420"/>
      <c r="UHW102" s="420"/>
      <c r="UHX102" s="420"/>
      <c r="UHY102" s="420"/>
      <c r="UHZ102" s="420"/>
      <c r="UIA102" s="420"/>
      <c r="UIB102" s="420"/>
      <c r="UIC102" s="420"/>
      <c r="UID102" s="420"/>
      <c r="UIE102" s="420"/>
      <c r="UIF102" s="420"/>
      <c r="UIG102" s="420"/>
      <c r="UIH102" s="420"/>
      <c r="UII102" s="420"/>
      <c r="UIJ102" s="420"/>
      <c r="UIK102" s="420"/>
      <c r="UIL102" s="420"/>
      <c r="UIM102" s="420"/>
      <c r="UIN102" s="420"/>
      <c r="UIO102" s="420"/>
      <c r="UIP102" s="420"/>
      <c r="UIQ102" s="420"/>
      <c r="UIR102" s="420"/>
      <c r="UIS102" s="420"/>
      <c r="UIT102" s="420"/>
      <c r="UIU102" s="420"/>
      <c r="UIV102" s="420"/>
      <c r="UIW102" s="420"/>
      <c r="UIX102" s="420"/>
      <c r="UIY102" s="420"/>
      <c r="UIZ102" s="420"/>
      <c r="UJA102" s="420"/>
      <c r="UJB102" s="420"/>
      <c r="UJC102" s="420"/>
      <c r="UJD102" s="420"/>
      <c r="UJE102" s="420"/>
      <c r="UJF102" s="420"/>
      <c r="UJG102" s="420"/>
      <c r="UJH102" s="420"/>
      <c r="UJI102" s="420"/>
      <c r="UJJ102" s="420"/>
      <c r="UJK102" s="420"/>
      <c r="UJL102" s="420"/>
      <c r="UJM102" s="420"/>
      <c r="UJN102" s="420"/>
      <c r="UJO102" s="420"/>
      <c r="UJP102" s="420"/>
      <c r="UJQ102" s="420"/>
      <c r="UJR102" s="420"/>
      <c r="UJS102" s="420"/>
      <c r="UJT102" s="420"/>
      <c r="UJU102" s="420"/>
      <c r="UJV102" s="420"/>
      <c r="UJW102" s="420"/>
      <c r="UJX102" s="420"/>
      <c r="UJY102" s="420"/>
      <c r="UJZ102" s="420"/>
      <c r="UKA102" s="420"/>
      <c r="UKB102" s="420"/>
      <c r="UKC102" s="420"/>
      <c r="UKD102" s="420"/>
      <c r="UKE102" s="420"/>
      <c r="UKF102" s="420"/>
      <c r="UKG102" s="420"/>
      <c r="UKH102" s="420"/>
      <c r="UKI102" s="420"/>
      <c r="UKJ102" s="420"/>
      <c r="UKK102" s="420"/>
      <c r="UKL102" s="420"/>
      <c r="UKM102" s="420"/>
      <c r="UKN102" s="420"/>
      <c r="UKO102" s="420"/>
      <c r="UKP102" s="420"/>
      <c r="UKQ102" s="420"/>
      <c r="UKR102" s="420"/>
      <c r="UKS102" s="420"/>
      <c r="UKT102" s="420"/>
      <c r="UKU102" s="420"/>
      <c r="UKV102" s="420"/>
      <c r="UKW102" s="420"/>
      <c r="UKX102" s="420"/>
      <c r="UKY102" s="420"/>
      <c r="UKZ102" s="420"/>
      <c r="ULA102" s="420"/>
      <c r="ULB102" s="420"/>
      <c r="ULC102" s="420"/>
      <c r="ULD102" s="420"/>
      <c r="ULE102" s="420"/>
      <c r="ULF102" s="420"/>
      <c r="ULG102" s="420"/>
      <c r="ULH102" s="420"/>
      <c r="ULI102" s="420"/>
      <c r="ULJ102" s="420"/>
      <c r="ULK102" s="420"/>
      <c r="ULL102" s="420"/>
      <c r="ULM102" s="420"/>
      <c r="ULN102" s="420"/>
      <c r="ULO102" s="420"/>
      <c r="ULP102" s="420"/>
      <c r="ULQ102" s="420"/>
      <c r="ULR102" s="420"/>
      <c r="ULS102" s="420"/>
      <c r="ULT102" s="420"/>
      <c r="ULU102" s="420"/>
      <c r="ULV102" s="420"/>
      <c r="ULW102" s="420"/>
      <c r="ULX102" s="420"/>
      <c r="ULY102" s="420"/>
      <c r="ULZ102" s="420"/>
      <c r="UMA102" s="420"/>
      <c r="UMB102" s="420"/>
      <c r="UMC102" s="420"/>
      <c r="UMD102" s="420"/>
      <c r="UME102" s="420"/>
      <c r="UMF102" s="420"/>
      <c r="UMG102" s="420"/>
      <c r="UMH102" s="420"/>
      <c r="UMI102" s="420"/>
      <c r="UMJ102" s="420"/>
      <c r="UMK102" s="420"/>
      <c r="UML102" s="420"/>
      <c r="UMM102" s="420"/>
      <c r="UMN102" s="420"/>
      <c r="UMO102" s="420"/>
      <c r="UMP102" s="420"/>
      <c r="UMQ102" s="420"/>
      <c r="UMR102" s="420"/>
      <c r="UMS102" s="420"/>
      <c r="UMT102" s="420"/>
      <c r="UMU102" s="420"/>
      <c r="UMV102" s="420"/>
      <c r="UMW102" s="420"/>
      <c r="UMX102" s="420"/>
      <c r="UMY102" s="420"/>
      <c r="UMZ102" s="420"/>
      <c r="UNA102" s="420"/>
      <c r="UNB102" s="420"/>
      <c r="UNC102" s="420"/>
      <c r="UND102" s="420"/>
      <c r="UNE102" s="420"/>
      <c r="UNF102" s="420"/>
      <c r="UNG102" s="420"/>
      <c r="UNH102" s="420"/>
      <c r="UNI102" s="420"/>
      <c r="UNJ102" s="420"/>
      <c r="UNK102" s="420"/>
      <c r="UNL102" s="420"/>
      <c r="UNM102" s="420"/>
      <c r="UNN102" s="420"/>
      <c r="UNO102" s="420"/>
      <c r="UNP102" s="420"/>
      <c r="UNQ102" s="420"/>
      <c r="UNR102" s="420"/>
      <c r="UNS102" s="420"/>
      <c r="UNT102" s="420"/>
      <c r="UNU102" s="420"/>
      <c r="UNV102" s="420"/>
      <c r="UNW102" s="420"/>
      <c r="UNX102" s="420"/>
      <c r="UNY102" s="420"/>
      <c r="UNZ102" s="420"/>
      <c r="UOA102" s="420"/>
      <c r="UOB102" s="420"/>
      <c r="UOC102" s="420"/>
      <c r="UOD102" s="420"/>
      <c r="UOE102" s="420"/>
      <c r="UOF102" s="420"/>
      <c r="UOG102" s="420"/>
      <c r="UOH102" s="420"/>
      <c r="UOI102" s="420"/>
      <c r="UOJ102" s="420"/>
      <c r="UOK102" s="420"/>
      <c r="UOL102" s="420"/>
      <c r="UOM102" s="420"/>
      <c r="UON102" s="420"/>
      <c r="UOO102" s="420"/>
      <c r="UOP102" s="420"/>
      <c r="UOQ102" s="420"/>
      <c r="UOR102" s="420"/>
      <c r="UOS102" s="420"/>
      <c r="UOT102" s="420"/>
      <c r="UOU102" s="420"/>
      <c r="UOV102" s="420"/>
      <c r="UOW102" s="420"/>
      <c r="UOX102" s="420"/>
      <c r="UOY102" s="420"/>
      <c r="UOZ102" s="420"/>
      <c r="UPA102" s="420"/>
      <c r="UPB102" s="420"/>
      <c r="UPC102" s="420"/>
      <c r="UPD102" s="420"/>
      <c r="UPE102" s="420"/>
      <c r="UPF102" s="420"/>
      <c r="UPG102" s="420"/>
      <c r="UPH102" s="420"/>
      <c r="UPI102" s="420"/>
      <c r="UPJ102" s="420"/>
      <c r="UPK102" s="420"/>
      <c r="UPL102" s="420"/>
      <c r="UPM102" s="420"/>
      <c r="UPN102" s="420"/>
      <c r="UPO102" s="420"/>
      <c r="UPP102" s="420"/>
      <c r="UPQ102" s="420"/>
      <c r="UPR102" s="420"/>
      <c r="UPS102" s="420"/>
      <c r="UPT102" s="420"/>
      <c r="UPU102" s="420"/>
      <c r="UPV102" s="420"/>
      <c r="UPW102" s="420"/>
      <c r="UPX102" s="420"/>
      <c r="UPY102" s="420"/>
      <c r="UPZ102" s="420"/>
      <c r="UQA102" s="420"/>
      <c r="UQB102" s="420"/>
      <c r="UQC102" s="420"/>
      <c r="UQD102" s="420"/>
      <c r="UQE102" s="420"/>
      <c r="UQF102" s="420"/>
      <c r="UQG102" s="420"/>
      <c r="UQH102" s="420"/>
      <c r="UQI102" s="420"/>
      <c r="UQJ102" s="420"/>
      <c r="UQK102" s="420"/>
      <c r="UQL102" s="420"/>
      <c r="UQM102" s="420"/>
      <c r="UQN102" s="420"/>
      <c r="UQO102" s="420"/>
      <c r="UQP102" s="420"/>
      <c r="UQQ102" s="420"/>
      <c r="UQR102" s="420"/>
      <c r="UQS102" s="420"/>
      <c r="UQT102" s="420"/>
      <c r="UQU102" s="420"/>
      <c r="UQV102" s="420"/>
      <c r="UQW102" s="420"/>
      <c r="UQX102" s="420"/>
      <c r="UQY102" s="420"/>
      <c r="UQZ102" s="420"/>
      <c r="URA102" s="420"/>
      <c r="URB102" s="420"/>
      <c r="URC102" s="420"/>
      <c r="URD102" s="420"/>
      <c r="URE102" s="420"/>
      <c r="URF102" s="420"/>
      <c r="URG102" s="420"/>
      <c r="URH102" s="420"/>
      <c r="URI102" s="420"/>
      <c r="URJ102" s="420"/>
      <c r="URK102" s="420"/>
      <c r="URL102" s="420"/>
      <c r="URM102" s="420"/>
      <c r="URN102" s="420"/>
      <c r="URO102" s="420"/>
      <c r="URP102" s="420"/>
      <c r="URQ102" s="420"/>
      <c r="URR102" s="420"/>
      <c r="URS102" s="420"/>
      <c r="URT102" s="420"/>
      <c r="URU102" s="420"/>
      <c r="URV102" s="420"/>
      <c r="URW102" s="420"/>
      <c r="URX102" s="420"/>
      <c r="URY102" s="420"/>
      <c r="URZ102" s="420"/>
      <c r="USA102" s="420"/>
      <c r="USB102" s="420"/>
      <c r="USC102" s="420"/>
      <c r="USD102" s="420"/>
      <c r="USE102" s="420"/>
      <c r="USF102" s="420"/>
      <c r="USG102" s="420"/>
      <c r="USH102" s="420"/>
      <c r="USI102" s="420"/>
      <c r="USJ102" s="420"/>
      <c r="USK102" s="420"/>
      <c r="USL102" s="420"/>
      <c r="USM102" s="420"/>
      <c r="USN102" s="420"/>
      <c r="USO102" s="420"/>
      <c r="USP102" s="420"/>
      <c r="USQ102" s="420"/>
      <c r="USR102" s="420"/>
      <c r="USS102" s="420"/>
      <c r="UST102" s="420"/>
      <c r="USU102" s="420"/>
      <c r="USV102" s="420"/>
      <c r="USW102" s="420"/>
      <c r="USX102" s="420"/>
      <c r="USY102" s="420"/>
      <c r="USZ102" s="420"/>
      <c r="UTA102" s="420"/>
      <c r="UTB102" s="420"/>
      <c r="UTC102" s="420"/>
      <c r="UTD102" s="420"/>
      <c r="UTE102" s="420"/>
      <c r="UTF102" s="420"/>
      <c r="UTG102" s="420"/>
      <c r="UTH102" s="420"/>
      <c r="UTI102" s="420"/>
      <c r="UTJ102" s="420"/>
      <c r="UTK102" s="420"/>
      <c r="UTL102" s="420"/>
      <c r="UTM102" s="420"/>
      <c r="UTN102" s="420"/>
      <c r="UTO102" s="420"/>
      <c r="UTP102" s="420"/>
      <c r="UTQ102" s="420"/>
      <c r="UTR102" s="420"/>
      <c r="UTS102" s="420"/>
      <c r="UTT102" s="420"/>
      <c r="UTU102" s="420"/>
      <c r="UTV102" s="420"/>
      <c r="UTW102" s="420"/>
      <c r="UTX102" s="420"/>
      <c r="UTY102" s="420"/>
      <c r="UTZ102" s="420"/>
      <c r="UUA102" s="420"/>
      <c r="UUB102" s="420"/>
      <c r="UUC102" s="420"/>
      <c r="UUD102" s="420"/>
      <c r="UUE102" s="420"/>
      <c r="UUF102" s="420"/>
      <c r="UUG102" s="420"/>
      <c r="UUH102" s="420"/>
      <c r="UUI102" s="420"/>
      <c r="UUJ102" s="420"/>
      <c r="UUK102" s="420"/>
      <c r="UUL102" s="420"/>
      <c r="UUM102" s="420"/>
      <c r="UUN102" s="420"/>
      <c r="UUO102" s="420"/>
      <c r="UUP102" s="420"/>
      <c r="UUQ102" s="420"/>
      <c r="UUR102" s="420"/>
      <c r="UUS102" s="420"/>
      <c r="UUT102" s="420"/>
      <c r="UUU102" s="420"/>
      <c r="UUV102" s="420"/>
      <c r="UUW102" s="420"/>
      <c r="UUX102" s="420"/>
      <c r="UUY102" s="420"/>
      <c r="UUZ102" s="420"/>
      <c r="UVA102" s="420"/>
      <c r="UVB102" s="420"/>
      <c r="UVC102" s="420"/>
      <c r="UVD102" s="420"/>
      <c r="UVE102" s="420"/>
      <c r="UVF102" s="420"/>
      <c r="UVG102" s="420"/>
      <c r="UVH102" s="420"/>
      <c r="UVI102" s="420"/>
      <c r="UVJ102" s="420"/>
      <c r="UVK102" s="420"/>
      <c r="UVL102" s="420"/>
      <c r="UVM102" s="420"/>
      <c r="UVN102" s="420"/>
      <c r="UVO102" s="420"/>
      <c r="UVP102" s="420"/>
      <c r="UVQ102" s="420"/>
      <c r="UVR102" s="420"/>
      <c r="UVS102" s="420"/>
      <c r="UVT102" s="420"/>
      <c r="UVU102" s="420"/>
      <c r="UVV102" s="420"/>
      <c r="UVW102" s="420"/>
      <c r="UVX102" s="420"/>
      <c r="UVY102" s="420"/>
      <c r="UVZ102" s="420"/>
      <c r="UWA102" s="420"/>
      <c r="UWB102" s="420"/>
      <c r="UWC102" s="420"/>
      <c r="UWD102" s="420"/>
      <c r="UWE102" s="420"/>
      <c r="UWF102" s="420"/>
      <c r="UWG102" s="420"/>
      <c r="UWH102" s="420"/>
      <c r="UWI102" s="420"/>
      <c r="UWJ102" s="420"/>
      <c r="UWK102" s="420"/>
      <c r="UWL102" s="420"/>
      <c r="UWM102" s="420"/>
      <c r="UWN102" s="420"/>
      <c r="UWO102" s="420"/>
      <c r="UWP102" s="420"/>
      <c r="UWQ102" s="420"/>
      <c r="UWR102" s="420"/>
      <c r="UWS102" s="420"/>
      <c r="UWT102" s="420"/>
      <c r="UWU102" s="420"/>
      <c r="UWV102" s="420"/>
      <c r="UWW102" s="420"/>
      <c r="UWX102" s="420"/>
      <c r="UWY102" s="420"/>
      <c r="UWZ102" s="420"/>
      <c r="UXA102" s="420"/>
      <c r="UXB102" s="420"/>
      <c r="UXC102" s="420"/>
      <c r="UXD102" s="420"/>
      <c r="UXE102" s="420"/>
      <c r="UXF102" s="420"/>
      <c r="UXG102" s="420"/>
      <c r="UXH102" s="420"/>
      <c r="UXI102" s="420"/>
      <c r="UXJ102" s="420"/>
      <c r="UXK102" s="420"/>
      <c r="UXL102" s="420"/>
      <c r="UXM102" s="420"/>
      <c r="UXN102" s="420"/>
      <c r="UXO102" s="420"/>
      <c r="UXP102" s="420"/>
      <c r="UXQ102" s="420"/>
      <c r="UXR102" s="420"/>
      <c r="UXS102" s="420"/>
      <c r="UXT102" s="420"/>
      <c r="UXU102" s="420"/>
      <c r="UXV102" s="420"/>
      <c r="UXW102" s="420"/>
      <c r="UXX102" s="420"/>
      <c r="UXY102" s="420"/>
      <c r="UXZ102" s="420"/>
      <c r="UYA102" s="420"/>
      <c r="UYB102" s="420"/>
      <c r="UYC102" s="420"/>
      <c r="UYD102" s="420"/>
      <c r="UYE102" s="420"/>
      <c r="UYF102" s="420"/>
      <c r="UYG102" s="420"/>
      <c r="UYH102" s="420"/>
      <c r="UYI102" s="420"/>
      <c r="UYJ102" s="420"/>
      <c r="UYK102" s="420"/>
      <c r="UYL102" s="420"/>
      <c r="UYM102" s="420"/>
      <c r="UYN102" s="420"/>
      <c r="UYO102" s="420"/>
      <c r="UYP102" s="420"/>
      <c r="UYQ102" s="420"/>
      <c r="UYR102" s="420"/>
      <c r="UYS102" s="420"/>
      <c r="UYT102" s="420"/>
      <c r="UYU102" s="420"/>
      <c r="UYV102" s="420"/>
      <c r="UYW102" s="420"/>
      <c r="UYX102" s="420"/>
      <c r="UYY102" s="420"/>
      <c r="UYZ102" s="420"/>
      <c r="UZA102" s="420"/>
      <c r="UZB102" s="420"/>
      <c r="UZC102" s="420"/>
      <c r="UZD102" s="420"/>
      <c r="UZE102" s="420"/>
      <c r="UZF102" s="420"/>
      <c r="UZG102" s="420"/>
      <c r="UZH102" s="420"/>
      <c r="UZI102" s="420"/>
      <c r="UZJ102" s="420"/>
      <c r="UZK102" s="420"/>
      <c r="UZL102" s="420"/>
      <c r="UZM102" s="420"/>
      <c r="UZN102" s="420"/>
      <c r="UZO102" s="420"/>
      <c r="UZP102" s="420"/>
      <c r="UZQ102" s="420"/>
      <c r="UZR102" s="420"/>
      <c r="UZS102" s="420"/>
      <c r="UZT102" s="420"/>
      <c r="UZU102" s="420"/>
      <c r="UZV102" s="420"/>
      <c r="UZW102" s="420"/>
      <c r="UZX102" s="420"/>
      <c r="UZY102" s="420"/>
      <c r="UZZ102" s="420"/>
      <c r="VAA102" s="420"/>
      <c r="VAB102" s="420"/>
      <c r="VAC102" s="420"/>
      <c r="VAD102" s="420"/>
      <c r="VAE102" s="420"/>
      <c r="VAF102" s="420"/>
      <c r="VAG102" s="420"/>
      <c r="VAH102" s="420"/>
      <c r="VAI102" s="420"/>
      <c r="VAJ102" s="420"/>
      <c r="VAK102" s="420"/>
      <c r="VAL102" s="420"/>
      <c r="VAM102" s="420"/>
      <c r="VAN102" s="420"/>
      <c r="VAO102" s="420"/>
      <c r="VAP102" s="420"/>
      <c r="VAQ102" s="420"/>
      <c r="VAR102" s="420"/>
      <c r="VAS102" s="420"/>
      <c r="VAT102" s="420"/>
      <c r="VAU102" s="420"/>
      <c r="VAV102" s="420"/>
      <c r="VAW102" s="420"/>
      <c r="VAX102" s="420"/>
      <c r="VAY102" s="420"/>
      <c r="VAZ102" s="420"/>
      <c r="VBA102" s="420"/>
      <c r="VBB102" s="420"/>
      <c r="VBC102" s="420"/>
      <c r="VBD102" s="420"/>
      <c r="VBE102" s="420"/>
      <c r="VBF102" s="420"/>
      <c r="VBG102" s="420"/>
      <c r="VBH102" s="420"/>
      <c r="VBI102" s="420"/>
      <c r="VBJ102" s="420"/>
      <c r="VBK102" s="420"/>
      <c r="VBL102" s="420"/>
      <c r="VBM102" s="420"/>
      <c r="VBN102" s="420"/>
      <c r="VBO102" s="420"/>
      <c r="VBP102" s="420"/>
      <c r="VBQ102" s="420"/>
      <c r="VBR102" s="420"/>
      <c r="VBS102" s="420"/>
      <c r="VBT102" s="420"/>
      <c r="VBU102" s="420"/>
      <c r="VBV102" s="420"/>
      <c r="VBW102" s="420"/>
      <c r="VBX102" s="420"/>
      <c r="VBY102" s="420"/>
      <c r="VBZ102" s="420"/>
      <c r="VCA102" s="420"/>
      <c r="VCB102" s="420"/>
      <c r="VCC102" s="420"/>
      <c r="VCD102" s="420"/>
      <c r="VCE102" s="420"/>
      <c r="VCF102" s="420"/>
      <c r="VCG102" s="420"/>
      <c r="VCH102" s="420"/>
      <c r="VCI102" s="420"/>
      <c r="VCJ102" s="420"/>
      <c r="VCK102" s="420"/>
      <c r="VCL102" s="420"/>
      <c r="VCM102" s="420"/>
      <c r="VCN102" s="420"/>
      <c r="VCO102" s="420"/>
      <c r="VCP102" s="420"/>
      <c r="VCQ102" s="420"/>
      <c r="VCR102" s="420"/>
      <c r="VCS102" s="420"/>
      <c r="VCT102" s="420"/>
      <c r="VCU102" s="420"/>
      <c r="VCV102" s="420"/>
      <c r="VCW102" s="420"/>
      <c r="VCX102" s="420"/>
      <c r="VCY102" s="420"/>
      <c r="VCZ102" s="420"/>
      <c r="VDA102" s="420"/>
      <c r="VDB102" s="420"/>
      <c r="VDC102" s="420"/>
      <c r="VDD102" s="420"/>
      <c r="VDE102" s="420"/>
      <c r="VDF102" s="420"/>
      <c r="VDG102" s="420"/>
      <c r="VDH102" s="420"/>
      <c r="VDI102" s="420"/>
      <c r="VDJ102" s="420"/>
      <c r="VDK102" s="420"/>
      <c r="VDL102" s="420"/>
      <c r="VDM102" s="420"/>
      <c r="VDN102" s="420"/>
      <c r="VDO102" s="420"/>
      <c r="VDP102" s="420"/>
      <c r="VDQ102" s="420"/>
      <c r="VDR102" s="420"/>
      <c r="VDS102" s="420"/>
      <c r="VDT102" s="420"/>
      <c r="VDU102" s="420"/>
      <c r="VDV102" s="420"/>
      <c r="VDW102" s="420"/>
      <c r="VDX102" s="420"/>
      <c r="VDY102" s="420"/>
      <c r="VDZ102" s="420"/>
      <c r="VEA102" s="420"/>
      <c r="VEB102" s="420"/>
      <c r="VEC102" s="420"/>
      <c r="VED102" s="420"/>
      <c r="VEE102" s="420"/>
      <c r="VEF102" s="420"/>
      <c r="VEG102" s="420"/>
      <c r="VEH102" s="420"/>
      <c r="VEI102" s="420"/>
      <c r="VEJ102" s="420"/>
      <c r="VEK102" s="420"/>
      <c r="VEL102" s="420"/>
      <c r="VEM102" s="420"/>
      <c r="VEN102" s="420"/>
      <c r="VEO102" s="420"/>
      <c r="VEP102" s="420"/>
      <c r="VEQ102" s="420"/>
      <c r="VER102" s="420"/>
      <c r="VES102" s="420"/>
      <c r="VET102" s="420"/>
      <c r="VEU102" s="420"/>
      <c r="VEV102" s="420"/>
      <c r="VEW102" s="420"/>
      <c r="VEX102" s="420"/>
      <c r="VEY102" s="420"/>
      <c r="VEZ102" s="420"/>
      <c r="VFA102" s="420"/>
      <c r="VFB102" s="420"/>
      <c r="VFC102" s="420"/>
      <c r="VFD102" s="420"/>
      <c r="VFE102" s="420"/>
      <c r="VFF102" s="420"/>
      <c r="VFG102" s="420"/>
      <c r="VFH102" s="420"/>
      <c r="VFI102" s="420"/>
      <c r="VFJ102" s="420"/>
      <c r="VFK102" s="420"/>
      <c r="VFL102" s="420"/>
      <c r="VFM102" s="420"/>
      <c r="VFN102" s="420"/>
      <c r="VFO102" s="420"/>
      <c r="VFP102" s="420"/>
      <c r="VFQ102" s="420"/>
      <c r="VFR102" s="420"/>
      <c r="VFS102" s="420"/>
      <c r="VFT102" s="420"/>
      <c r="VFU102" s="420"/>
      <c r="VFV102" s="420"/>
      <c r="VFW102" s="420"/>
      <c r="VFX102" s="420"/>
      <c r="VFY102" s="420"/>
      <c r="VFZ102" s="420"/>
      <c r="VGA102" s="420"/>
      <c r="VGB102" s="420"/>
      <c r="VGC102" s="420"/>
      <c r="VGD102" s="420"/>
      <c r="VGE102" s="420"/>
      <c r="VGF102" s="420"/>
      <c r="VGG102" s="420"/>
      <c r="VGH102" s="420"/>
      <c r="VGI102" s="420"/>
      <c r="VGJ102" s="420"/>
      <c r="VGK102" s="420"/>
      <c r="VGL102" s="420"/>
      <c r="VGM102" s="420"/>
      <c r="VGN102" s="420"/>
      <c r="VGO102" s="420"/>
      <c r="VGP102" s="420"/>
      <c r="VGQ102" s="420"/>
      <c r="VGR102" s="420"/>
      <c r="VGS102" s="420"/>
      <c r="VGT102" s="420"/>
      <c r="VGU102" s="420"/>
      <c r="VGV102" s="420"/>
      <c r="VGW102" s="420"/>
      <c r="VGX102" s="420"/>
      <c r="VGY102" s="420"/>
      <c r="VGZ102" s="420"/>
      <c r="VHA102" s="420"/>
      <c r="VHB102" s="420"/>
      <c r="VHC102" s="420"/>
      <c r="VHD102" s="420"/>
      <c r="VHE102" s="420"/>
      <c r="VHF102" s="420"/>
      <c r="VHG102" s="420"/>
      <c r="VHH102" s="420"/>
      <c r="VHI102" s="420"/>
      <c r="VHJ102" s="420"/>
      <c r="VHK102" s="420"/>
      <c r="VHL102" s="420"/>
      <c r="VHM102" s="420"/>
      <c r="VHN102" s="420"/>
      <c r="VHO102" s="420"/>
      <c r="VHP102" s="420"/>
      <c r="VHQ102" s="420"/>
      <c r="VHR102" s="420"/>
      <c r="VHS102" s="420"/>
      <c r="VHT102" s="420"/>
      <c r="VHU102" s="420"/>
      <c r="VHV102" s="420"/>
      <c r="VHW102" s="420"/>
      <c r="VHX102" s="420"/>
      <c r="VHY102" s="420"/>
      <c r="VHZ102" s="420"/>
      <c r="VIA102" s="420"/>
      <c r="VIB102" s="420"/>
      <c r="VIC102" s="420"/>
      <c r="VID102" s="420"/>
      <c r="VIE102" s="420"/>
      <c r="VIF102" s="420"/>
      <c r="VIG102" s="420"/>
      <c r="VIH102" s="420"/>
      <c r="VII102" s="420"/>
      <c r="VIJ102" s="420"/>
      <c r="VIK102" s="420"/>
      <c r="VIL102" s="420"/>
      <c r="VIM102" s="420"/>
      <c r="VIN102" s="420"/>
      <c r="VIO102" s="420"/>
      <c r="VIP102" s="420"/>
      <c r="VIQ102" s="420"/>
      <c r="VIR102" s="420"/>
      <c r="VIS102" s="420"/>
      <c r="VIT102" s="420"/>
      <c r="VIU102" s="420"/>
      <c r="VIV102" s="420"/>
      <c r="VIW102" s="420"/>
      <c r="VIX102" s="420"/>
      <c r="VIY102" s="420"/>
      <c r="VIZ102" s="420"/>
      <c r="VJA102" s="420"/>
      <c r="VJB102" s="420"/>
      <c r="VJC102" s="420"/>
      <c r="VJD102" s="420"/>
      <c r="VJE102" s="420"/>
      <c r="VJF102" s="420"/>
      <c r="VJG102" s="420"/>
      <c r="VJH102" s="420"/>
      <c r="VJI102" s="420"/>
      <c r="VJJ102" s="420"/>
      <c r="VJK102" s="420"/>
      <c r="VJL102" s="420"/>
      <c r="VJM102" s="420"/>
      <c r="VJN102" s="420"/>
      <c r="VJO102" s="420"/>
      <c r="VJP102" s="420"/>
      <c r="VJQ102" s="420"/>
      <c r="VJR102" s="420"/>
      <c r="VJS102" s="420"/>
      <c r="VJT102" s="420"/>
      <c r="VJU102" s="420"/>
      <c r="VJV102" s="420"/>
      <c r="VJW102" s="420"/>
      <c r="VJX102" s="420"/>
      <c r="VJY102" s="420"/>
      <c r="VJZ102" s="420"/>
      <c r="VKA102" s="420"/>
      <c r="VKB102" s="420"/>
      <c r="VKC102" s="420"/>
      <c r="VKD102" s="420"/>
      <c r="VKE102" s="420"/>
      <c r="VKF102" s="420"/>
      <c r="VKG102" s="420"/>
      <c r="VKH102" s="420"/>
      <c r="VKI102" s="420"/>
      <c r="VKJ102" s="420"/>
      <c r="VKK102" s="420"/>
      <c r="VKL102" s="420"/>
      <c r="VKM102" s="420"/>
      <c r="VKN102" s="420"/>
      <c r="VKO102" s="420"/>
      <c r="VKP102" s="420"/>
      <c r="VKQ102" s="420"/>
      <c r="VKR102" s="420"/>
      <c r="VKS102" s="420"/>
      <c r="VKT102" s="420"/>
      <c r="VKU102" s="420"/>
      <c r="VKV102" s="420"/>
      <c r="VKW102" s="420"/>
      <c r="VKX102" s="420"/>
      <c r="VKY102" s="420"/>
      <c r="VKZ102" s="420"/>
      <c r="VLA102" s="420"/>
      <c r="VLB102" s="420"/>
      <c r="VLC102" s="420"/>
      <c r="VLD102" s="420"/>
      <c r="VLE102" s="420"/>
      <c r="VLF102" s="420"/>
      <c r="VLG102" s="420"/>
      <c r="VLH102" s="420"/>
      <c r="VLI102" s="420"/>
      <c r="VLJ102" s="420"/>
      <c r="VLK102" s="420"/>
      <c r="VLL102" s="420"/>
      <c r="VLM102" s="420"/>
      <c r="VLN102" s="420"/>
      <c r="VLO102" s="420"/>
      <c r="VLP102" s="420"/>
      <c r="VLQ102" s="420"/>
      <c r="VLR102" s="420"/>
      <c r="VLS102" s="420"/>
      <c r="VLT102" s="420"/>
      <c r="VLU102" s="420"/>
      <c r="VLV102" s="420"/>
      <c r="VLW102" s="420"/>
      <c r="VLX102" s="420"/>
      <c r="VLY102" s="420"/>
      <c r="VLZ102" s="420"/>
      <c r="VMA102" s="420"/>
      <c r="VMB102" s="420"/>
      <c r="VMC102" s="420"/>
      <c r="VMD102" s="420"/>
      <c r="VME102" s="420"/>
      <c r="VMF102" s="420"/>
      <c r="VMG102" s="420"/>
      <c r="VMH102" s="420"/>
      <c r="VMI102" s="420"/>
      <c r="VMJ102" s="420"/>
      <c r="VMK102" s="420"/>
      <c r="VML102" s="420"/>
      <c r="VMM102" s="420"/>
      <c r="VMN102" s="420"/>
      <c r="VMO102" s="420"/>
      <c r="VMP102" s="420"/>
      <c r="VMQ102" s="420"/>
      <c r="VMR102" s="420"/>
      <c r="VMS102" s="420"/>
      <c r="VMT102" s="420"/>
      <c r="VMU102" s="420"/>
      <c r="VMV102" s="420"/>
      <c r="VMW102" s="420"/>
      <c r="VMX102" s="420"/>
      <c r="VMY102" s="420"/>
      <c r="VMZ102" s="420"/>
      <c r="VNA102" s="420"/>
      <c r="VNB102" s="420"/>
      <c r="VNC102" s="420"/>
      <c r="VND102" s="420"/>
      <c r="VNE102" s="420"/>
      <c r="VNF102" s="420"/>
      <c r="VNG102" s="420"/>
      <c r="VNH102" s="420"/>
      <c r="VNI102" s="420"/>
      <c r="VNJ102" s="420"/>
      <c r="VNK102" s="420"/>
      <c r="VNL102" s="420"/>
      <c r="VNM102" s="420"/>
      <c r="VNN102" s="420"/>
      <c r="VNO102" s="420"/>
      <c r="VNP102" s="420"/>
      <c r="VNQ102" s="420"/>
      <c r="VNR102" s="420"/>
      <c r="VNS102" s="420"/>
      <c r="VNT102" s="420"/>
      <c r="VNU102" s="420"/>
      <c r="VNV102" s="420"/>
      <c r="VNW102" s="420"/>
      <c r="VNX102" s="420"/>
      <c r="VNY102" s="420"/>
      <c r="VNZ102" s="420"/>
      <c r="VOA102" s="420"/>
      <c r="VOB102" s="420"/>
      <c r="VOC102" s="420"/>
      <c r="VOD102" s="420"/>
      <c r="VOE102" s="420"/>
      <c r="VOF102" s="420"/>
      <c r="VOG102" s="420"/>
      <c r="VOH102" s="420"/>
      <c r="VOI102" s="420"/>
      <c r="VOJ102" s="420"/>
      <c r="VOK102" s="420"/>
      <c r="VOL102" s="420"/>
      <c r="VOM102" s="420"/>
      <c r="VON102" s="420"/>
      <c r="VOO102" s="420"/>
      <c r="VOP102" s="420"/>
      <c r="VOQ102" s="420"/>
      <c r="VOR102" s="420"/>
      <c r="VOS102" s="420"/>
      <c r="VOT102" s="420"/>
      <c r="VOU102" s="420"/>
      <c r="VOV102" s="420"/>
      <c r="VOW102" s="420"/>
      <c r="VOX102" s="420"/>
      <c r="VOY102" s="420"/>
      <c r="VOZ102" s="420"/>
      <c r="VPA102" s="420"/>
      <c r="VPB102" s="420"/>
      <c r="VPC102" s="420"/>
      <c r="VPD102" s="420"/>
      <c r="VPE102" s="420"/>
      <c r="VPF102" s="420"/>
      <c r="VPG102" s="420"/>
      <c r="VPH102" s="420"/>
      <c r="VPI102" s="420"/>
      <c r="VPJ102" s="420"/>
      <c r="VPK102" s="420"/>
      <c r="VPL102" s="420"/>
      <c r="VPM102" s="420"/>
      <c r="VPN102" s="420"/>
      <c r="VPO102" s="420"/>
      <c r="VPP102" s="420"/>
      <c r="VPQ102" s="420"/>
      <c r="VPR102" s="420"/>
      <c r="VPS102" s="420"/>
      <c r="VPT102" s="420"/>
      <c r="VPU102" s="420"/>
      <c r="VPV102" s="420"/>
      <c r="VPW102" s="420"/>
      <c r="VPX102" s="420"/>
      <c r="VPY102" s="420"/>
      <c r="VPZ102" s="420"/>
      <c r="VQA102" s="420"/>
      <c r="VQB102" s="420"/>
      <c r="VQC102" s="420"/>
      <c r="VQD102" s="420"/>
      <c r="VQE102" s="420"/>
      <c r="VQF102" s="420"/>
      <c r="VQG102" s="420"/>
      <c r="VQH102" s="420"/>
      <c r="VQI102" s="420"/>
      <c r="VQJ102" s="420"/>
      <c r="VQK102" s="420"/>
      <c r="VQL102" s="420"/>
      <c r="VQM102" s="420"/>
      <c r="VQN102" s="420"/>
      <c r="VQO102" s="420"/>
      <c r="VQP102" s="420"/>
      <c r="VQQ102" s="420"/>
      <c r="VQR102" s="420"/>
      <c r="VQS102" s="420"/>
      <c r="VQT102" s="420"/>
      <c r="VQU102" s="420"/>
      <c r="VQV102" s="420"/>
      <c r="VQW102" s="420"/>
      <c r="VQX102" s="420"/>
      <c r="VQY102" s="420"/>
      <c r="VQZ102" s="420"/>
      <c r="VRA102" s="420"/>
      <c r="VRB102" s="420"/>
      <c r="VRC102" s="420"/>
      <c r="VRD102" s="420"/>
      <c r="VRE102" s="420"/>
      <c r="VRF102" s="420"/>
      <c r="VRG102" s="420"/>
      <c r="VRH102" s="420"/>
      <c r="VRI102" s="420"/>
      <c r="VRJ102" s="420"/>
      <c r="VRK102" s="420"/>
      <c r="VRL102" s="420"/>
      <c r="VRM102" s="420"/>
      <c r="VRN102" s="420"/>
      <c r="VRO102" s="420"/>
      <c r="VRP102" s="420"/>
      <c r="VRQ102" s="420"/>
      <c r="VRR102" s="420"/>
      <c r="VRS102" s="420"/>
      <c r="VRT102" s="420"/>
      <c r="VRU102" s="420"/>
      <c r="VRV102" s="420"/>
      <c r="VRW102" s="420"/>
      <c r="VRX102" s="420"/>
      <c r="VRY102" s="420"/>
      <c r="VRZ102" s="420"/>
      <c r="VSA102" s="420"/>
      <c r="VSB102" s="420"/>
      <c r="VSC102" s="420"/>
      <c r="VSD102" s="420"/>
      <c r="VSE102" s="420"/>
      <c r="VSF102" s="420"/>
      <c r="VSG102" s="420"/>
      <c r="VSH102" s="420"/>
      <c r="VSI102" s="420"/>
      <c r="VSJ102" s="420"/>
      <c r="VSK102" s="420"/>
      <c r="VSL102" s="420"/>
      <c r="VSM102" s="420"/>
      <c r="VSN102" s="420"/>
      <c r="VSO102" s="420"/>
      <c r="VSP102" s="420"/>
      <c r="VSQ102" s="420"/>
      <c r="VSR102" s="420"/>
      <c r="VSS102" s="420"/>
      <c r="VST102" s="420"/>
      <c r="VSU102" s="420"/>
      <c r="VSV102" s="420"/>
      <c r="VSW102" s="420"/>
      <c r="VSX102" s="420"/>
      <c r="VSY102" s="420"/>
      <c r="VSZ102" s="420"/>
      <c r="VTA102" s="420"/>
      <c r="VTB102" s="420"/>
      <c r="VTC102" s="420"/>
      <c r="VTD102" s="420"/>
      <c r="VTE102" s="420"/>
      <c r="VTF102" s="420"/>
      <c r="VTG102" s="420"/>
      <c r="VTH102" s="420"/>
      <c r="VTI102" s="420"/>
      <c r="VTJ102" s="420"/>
      <c r="VTK102" s="420"/>
      <c r="VTL102" s="420"/>
      <c r="VTM102" s="420"/>
      <c r="VTN102" s="420"/>
      <c r="VTO102" s="420"/>
      <c r="VTP102" s="420"/>
      <c r="VTQ102" s="420"/>
      <c r="VTR102" s="420"/>
      <c r="VTS102" s="420"/>
      <c r="VTT102" s="420"/>
      <c r="VTU102" s="420"/>
      <c r="VTV102" s="420"/>
      <c r="VTW102" s="420"/>
      <c r="VTX102" s="420"/>
      <c r="VTY102" s="420"/>
      <c r="VTZ102" s="420"/>
      <c r="VUA102" s="420"/>
      <c r="VUB102" s="420"/>
      <c r="VUC102" s="420"/>
      <c r="VUD102" s="420"/>
      <c r="VUE102" s="420"/>
      <c r="VUF102" s="420"/>
      <c r="VUG102" s="420"/>
      <c r="VUH102" s="420"/>
      <c r="VUI102" s="420"/>
      <c r="VUJ102" s="420"/>
      <c r="VUK102" s="420"/>
      <c r="VUL102" s="420"/>
      <c r="VUM102" s="420"/>
      <c r="VUN102" s="420"/>
      <c r="VUO102" s="420"/>
      <c r="VUP102" s="420"/>
      <c r="VUQ102" s="420"/>
      <c r="VUR102" s="420"/>
      <c r="VUS102" s="420"/>
      <c r="VUT102" s="420"/>
      <c r="VUU102" s="420"/>
      <c r="VUV102" s="420"/>
      <c r="VUW102" s="420"/>
      <c r="VUX102" s="420"/>
      <c r="VUY102" s="420"/>
      <c r="VUZ102" s="420"/>
      <c r="VVA102" s="420"/>
      <c r="VVB102" s="420"/>
      <c r="VVC102" s="420"/>
      <c r="VVD102" s="420"/>
      <c r="VVE102" s="420"/>
      <c r="VVF102" s="420"/>
      <c r="VVG102" s="420"/>
      <c r="VVH102" s="420"/>
      <c r="VVI102" s="420"/>
      <c r="VVJ102" s="420"/>
      <c r="VVK102" s="420"/>
      <c r="VVL102" s="420"/>
      <c r="VVM102" s="420"/>
      <c r="VVN102" s="420"/>
      <c r="VVO102" s="420"/>
      <c r="VVP102" s="420"/>
      <c r="VVQ102" s="420"/>
      <c r="VVR102" s="420"/>
      <c r="VVS102" s="420"/>
      <c r="VVT102" s="420"/>
      <c r="VVU102" s="420"/>
      <c r="VVV102" s="420"/>
      <c r="VVW102" s="420"/>
      <c r="VVX102" s="420"/>
      <c r="VVY102" s="420"/>
      <c r="VVZ102" s="420"/>
      <c r="VWA102" s="420"/>
      <c r="VWB102" s="420"/>
      <c r="VWC102" s="420"/>
      <c r="VWD102" s="420"/>
      <c r="VWE102" s="420"/>
      <c r="VWF102" s="420"/>
      <c r="VWG102" s="420"/>
      <c r="VWH102" s="420"/>
      <c r="VWI102" s="420"/>
      <c r="VWJ102" s="420"/>
      <c r="VWK102" s="420"/>
      <c r="VWL102" s="420"/>
      <c r="VWM102" s="420"/>
      <c r="VWN102" s="420"/>
      <c r="VWO102" s="420"/>
      <c r="VWP102" s="420"/>
      <c r="VWQ102" s="420"/>
      <c r="VWR102" s="420"/>
      <c r="VWS102" s="420"/>
      <c r="VWT102" s="420"/>
      <c r="VWU102" s="420"/>
      <c r="VWV102" s="420"/>
      <c r="VWW102" s="420"/>
      <c r="VWX102" s="420"/>
      <c r="VWY102" s="420"/>
      <c r="VWZ102" s="420"/>
      <c r="VXA102" s="420"/>
      <c r="VXB102" s="420"/>
      <c r="VXC102" s="420"/>
      <c r="VXD102" s="420"/>
      <c r="VXE102" s="420"/>
      <c r="VXF102" s="420"/>
      <c r="VXG102" s="420"/>
      <c r="VXH102" s="420"/>
      <c r="VXI102" s="420"/>
      <c r="VXJ102" s="420"/>
      <c r="VXK102" s="420"/>
      <c r="VXL102" s="420"/>
      <c r="VXM102" s="420"/>
      <c r="VXN102" s="420"/>
      <c r="VXO102" s="420"/>
      <c r="VXP102" s="420"/>
      <c r="VXQ102" s="420"/>
      <c r="VXR102" s="420"/>
      <c r="VXS102" s="420"/>
      <c r="VXT102" s="420"/>
      <c r="VXU102" s="420"/>
      <c r="VXV102" s="420"/>
      <c r="VXW102" s="420"/>
      <c r="VXX102" s="420"/>
      <c r="VXY102" s="420"/>
      <c r="VXZ102" s="420"/>
      <c r="VYA102" s="420"/>
      <c r="VYB102" s="420"/>
      <c r="VYC102" s="420"/>
      <c r="VYD102" s="420"/>
      <c r="VYE102" s="420"/>
      <c r="VYF102" s="420"/>
      <c r="VYG102" s="420"/>
      <c r="VYH102" s="420"/>
      <c r="VYI102" s="420"/>
      <c r="VYJ102" s="420"/>
      <c r="VYK102" s="420"/>
      <c r="VYL102" s="420"/>
      <c r="VYM102" s="420"/>
      <c r="VYN102" s="420"/>
      <c r="VYO102" s="420"/>
      <c r="VYP102" s="420"/>
      <c r="VYQ102" s="420"/>
      <c r="VYR102" s="420"/>
      <c r="VYS102" s="420"/>
      <c r="VYT102" s="420"/>
      <c r="VYU102" s="420"/>
      <c r="VYV102" s="420"/>
      <c r="VYW102" s="420"/>
      <c r="VYX102" s="420"/>
      <c r="VYY102" s="420"/>
      <c r="VYZ102" s="420"/>
      <c r="VZA102" s="420"/>
      <c r="VZB102" s="420"/>
      <c r="VZC102" s="420"/>
      <c r="VZD102" s="420"/>
      <c r="VZE102" s="420"/>
      <c r="VZF102" s="420"/>
      <c r="VZG102" s="420"/>
      <c r="VZH102" s="420"/>
      <c r="VZI102" s="420"/>
      <c r="VZJ102" s="420"/>
      <c r="VZK102" s="420"/>
      <c r="VZL102" s="420"/>
      <c r="VZM102" s="420"/>
      <c r="VZN102" s="420"/>
      <c r="VZO102" s="420"/>
      <c r="VZP102" s="420"/>
      <c r="VZQ102" s="420"/>
      <c r="VZR102" s="420"/>
      <c r="VZS102" s="420"/>
      <c r="VZT102" s="420"/>
      <c r="VZU102" s="420"/>
      <c r="VZV102" s="420"/>
      <c r="VZW102" s="420"/>
      <c r="VZX102" s="420"/>
      <c r="VZY102" s="420"/>
      <c r="VZZ102" s="420"/>
      <c r="WAA102" s="420"/>
      <c r="WAB102" s="420"/>
      <c r="WAC102" s="420"/>
      <c r="WAD102" s="420"/>
      <c r="WAE102" s="420"/>
      <c r="WAF102" s="420"/>
      <c r="WAG102" s="420"/>
      <c r="WAH102" s="420"/>
      <c r="WAI102" s="420"/>
      <c r="WAJ102" s="420"/>
      <c r="WAK102" s="420"/>
      <c r="WAL102" s="420"/>
      <c r="WAM102" s="420"/>
      <c r="WAN102" s="420"/>
      <c r="WAO102" s="420"/>
      <c r="WAP102" s="420"/>
      <c r="WAQ102" s="420"/>
      <c r="WAR102" s="420"/>
      <c r="WAS102" s="420"/>
      <c r="WAT102" s="420"/>
      <c r="WAU102" s="420"/>
      <c r="WAV102" s="420"/>
      <c r="WAW102" s="420"/>
      <c r="WAX102" s="420"/>
      <c r="WAY102" s="420"/>
      <c r="WAZ102" s="420"/>
      <c r="WBA102" s="420"/>
      <c r="WBB102" s="420"/>
      <c r="WBC102" s="420"/>
      <c r="WBD102" s="420"/>
      <c r="WBE102" s="420"/>
      <c r="WBF102" s="420"/>
      <c r="WBG102" s="420"/>
      <c r="WBH102" s="420"/>
      <c r="WBI102" s="420"/>
      <c r="WBJ102" s="420"/>
      <c r="WBK102" s="420"/>
      <c r="WBL102" s="420"/>
      <c r="WBM102" s="420"/>
      <c r="WBN102" s="420"/>
      <c r="WBO102" s="420"/>
      <c r="WBP102" s="420"/>
      <c r="WBQ102" s="420"/>
      <c r="WBR102" s="420"/>
      <c r="WBS102" s="420"/>
      <c r="WBT102" s="420"/>
      <c r="WBU102" s="420"/>
      <c r="WBV102" s="420"/>
      <c r="WBW102" s="420"/>
      <c r="WBX102" s="420"/>
      <c r="WBY102" s="420"/>
      <c r="WBZ102" s="420"/>
      <c r="WCA102" s="420"/>
      <c r="WCB102" s="420"/>
      <c r="WCC102" s="420"/>
      <c r="WCD102" s="420"/>
      <c r="WCE102" s="420"/>
      <c r="WCF102" s="420"/>
      <c r="WCG102" s="420"/>
      <c r="WCH102" s="420"/>
      <c r="WCI102" s="420"/>
      <c r="WCJ102" s="420"/>
      <c r="WCK102" s="420"/>
      <c r="WCL102" s="420"/>
      <c r="WCM102" s="420"/>
      <c r="WCN102" s="420"/>
      <c r="WCO102" s="420"/>
      <c r="WCP102" s="420"/>
      <c r="WCQ102" s="420"/>
      <c r="WCR102" s="420"/>
      <c r="WCS102" s="420"/>
      <c r="WCT102" s="420"/>
      <c r="WCU102" s="420"/>
      <c r="WCV102" s="420"/>
      <c r="WCW102" s="420"/>
      <c r="WCX102" s="420"/>
      <c r="WCY102" s="420"/>
      <c r="WCZ102" s="420"/>
      <c r="WDA102" s="420"/>
      <c r="WDB102" s="420"/>
      <c r="WDC102" s="420"/>
      <c r="WDD102" s="420"/>
      <c r="WDE102" s="420"/>
      <c r="WDF102" s="420"/>
      <c r="WDG102" s="420"/>
      <c r="WDH102" s="420"/>
      <c r="WDI102" s="420"/>
      <c r="WDJ102" s="420"/>
      <c r="WDK102" s="420"/>
      <c r="WDL102" s="420"/>
      <c r="WDM102" s="420"/>
      <c r="WDN102" s="420"/>
      <c r="WDO102" s="420"/>
      <c r="WDP102" s="420"/>
      <c r="WDQ102" s="420"/>
      <c r="WDR102" s="420"/>
      <c r="WDS102" s="420"/>
      <c r="WDT102" s="420"/>
      <c r="WDU102" s="420"/>
      <c r="WDV102" s="420"/>
      <c r="WDW102" s="420"/>
      <c r="WDX102" s="420"/>
      <c r="WDY102" s="420"/>
      <c r="WDZ102" s="420"/>
      <c r="WEA102" s="420"/>
      <c r="WEB102" s="420"/>
      <c r="WEC102" s="420"/>
      <c r="WED102" s="420"/>
      <c r="WEE102" s="420"/>
      <c r="WEF102" s="420"/>
      <c r="WEG102" s="420"/>
      <c r="WEH102" s="420"/>
      <c r="WEI102" s="420"/>
      <c r="WEJ102" s="420"/>
      <c r="WEK102" s="420"/>
      <c r="WEL102" s="420"/>
      <c r="WEM102" s="420"/>
      <c r="WEN102" s="420"/>
      <c r="WEO102" s="420"/>
      <c r="WEP102" s="420"/>
      <c r="WEQ102" s="420"/>
      <c r="WER102" s="420"/>
      <c r="WES102" s="420"/>
      <c r="WET102" s="420"/>
      <c r="WEU102" s="420"/>
      <c r="WEV102" s="420"/>
      <c r="WEW102" s="420"/>
      <c r="WEX102" s="420"/>
      <c r="WEY102" s="420"/>
      <c r="WEZ102" s="420"/>
      <c r="WFA102" s="420"/>
      <c r="WFB102" s="420"/>
      <c r="WFC102" s="420"/>
      <c r="WFD102" s="420"/>
      <c r="WFE102" s="420"/>
      <c r="WFF102" s="420"/>
      <c r="WFG102" s="420"/>
      <c r="WFH102" s="420"/>
      <c r="WFI102" s="420"/>
      <c r="WFJ102" s="420"/>
      <c r="WFK102" s="420"/>
      <c r="WFL102" s="420"/>
      <c r="WFM102" s="420"/>
      <c r="WFN102" s="420"/>
      <c r="WFO102" s="420"/>
      <c r="WFP102" s="420"/>
      <c r="WFQ102" s="420"/>
      <c r="WFR102" s="420"/>
      <c r="WFS102" s="420"/>
      <c r="WFT102" s="420"/>
      <c r="WFU102" s="420"/>
      <c r="WFV102" s="420"/>
      <c r="WFW102" s="420"/>
      <c r="WFX102" s="420"/>
      <c r="WFY102" s="420"/>
      <c r="WFZ102" s="420"/>
      <c r="WGA102" s="420"/>
      <c r="WGB102" s="420"/>
      <c r="WGC102" s="420"/>
      <c r="WGD102" s="420"/>
      <c r="WGE102" s="420"/>
      <c r="WGF102" s="420"/>
      <c r="WGG102" s="420"/>
      <c r="WGH102" s="420"/>
      <c r="WGI102" s="420"/>
      <c r="WGJ102" s="420"/>
      <c r="WGK102" s="420"/>
      <c r="WGL102" s="420"/>
      <c r="WGM102" s="420"/>
      <c r="WGN102" s="420"/>
      <c r="WGO102" s="420"/>
      <c r="WGP102" s="420"/>
      <c r="WGQ102" s="420"/>
      <c r="WGR102" s="420"/>
      <c r="WGS102" s="420"/>
      <c r="WGT102" s="420"/>
      <c r="WGU102" s="420"/>
      <c r="WGV102" s="420"/>
      <c r="WGW102" s="420"/>
      <c r="WGX102" s="420"/>
      <c r="WGY102" s="420"/>
      <c r="WGZ102" s="420"/>
      <c r="WHA102" s="420"/>
      <c r="WHB102" s="420"/>
      <c r="WHC102" s="420"/>
      <c r="WHD102" s="420"/>
      <c r="WHE102" s="420"/>
      <c r="WHF102" s="420"/>
      <c r="WHG102" s="420"/>
      <c r="WHH102" s="420"/>
      <c r="WHI102" s="420"/>
      <c r="WHJ102" s="420"/>
      <c r="WHK102" s="420"/>
      <c r="WHL102" s="420"/>
      <c r="WHM102" s="420"/>
      <c r="WHN102" s="420"/>
      <c r="WHO102" s="420"/>
      <c r="WHP102" s="420"/>
      <c r="WHQ102" s="420"/>
      <c r="WHR102" s="420"/>
      <c r="WHS102" s="420"/>
      <c r="WHT102" s="420"/>
      <c r="WHU102" s="420"/>
      <c r="WHV102" s="420"/>
      <c r="WHW102" s="420"/>
      <c r="WHX102" s="420"/>
      <c r="WHY102" s="420"/>
      <c r="WHZ102" s="420"/>
      <c r="WIA102" s="420"/>
      <c r="WIB102" s="420"/>
      <c r="WIC102" s="420"/>
      <c r="WID102" s="420"/>
      <c r="WIE102" s="420"/>
      <c r="WIF102" s="420"/>
      <c r="WIG102" s="420"/>
      <c r="WIH102" s="420"/>
      <c r="WII102" s="420"/>
      <c r="WIJ102" s="420"/>
      <c r="WIK102" s="420"/>
      <c r="WIL102" s="420"/>
      <c r="WIM102" s="420"/>
      <c r="WIN102" s="420"/>
      <c r="WIO102" s="420"/>
      <c r="WIP102" s="420"/>
      <c r="WIQ102" s="420"/>
      <c r="WIR102" s="420"/>
      <c r="WIS102" s="420"/>
      <c r="WIT102" s="420"/>
      <c r="WIU102" s="420"/>
      <c r="WIV102" s="420"/>
      <c r="WIW102" s="420"/>
      <c r="WIX102" s="420"/>
      <c r="WIY102" s="420"/>
      <c r="WIZ102" s="420"/>
      <c r="WJA102" s="420"/>
      <c r="WJB102" s="420"/>
      <c r="WJC102" s="420"/>
      <c r="WJD102" s="420"/>
      <c r="WJE102" s="420"/>
      <c r="WJF102" s="420"/>
      <c r="WJG102" s="420"/>
      <c r="WJH102" s="420"/>
      <c r="WJI102" s="420"/>
      <c r="WJJ102" s="420"/>
      <c r="WJK102" s="420"/>
      <c r="WJL102" s="420"/>
      <c r="WJM102" s="420"/>
      <c r="WJN102" s="420"/>
      <c r="WJO102" s="420"/>
      <c r="WJP102" s="420"/>
      <c r="WJQ102" s="420"/>
      <c r="WJR102" s="420"/>
      <c r="WJS102" s="420"/>
      <c r="WJT102" s="420"/>
      <c r="WJU102" s="420"/>
      <c r="WJV102" s="420"/>
      <c r="WJW102" s="420"/>
      <c r="WJX102" s="420"/>
      <c r="WJY102" s="420"/>
      <c r="WJZ102" s="420"/>
      <c r="WKA102" s="420"/>
      <c r="WKB102" s="420"/>
      <c r="WKC102" s="420"/>
      <c r="WKD102" s="420"/>
      <c r="WKE102" s="420"/>
      <c r="WKF102" s="420"/>
      <c r="WKG102" s="420"/>
      <c r="WKH102" s="420"/>
      <c r="WKI102" s="420"/>
      <c r="WKJ102" s="420"/>
      <c r="WKK102" s="420"/>
      <c r="WKL102" s="420"/>
      <c r="WKM102" s="420"/>
      <c r="WKN102" s="420"/>
      <c r="WKO102" s="420"/>
      <c r="WKP102" s="420"/>
      <c r="WKQ102" s="420"/>
      <c r="WKR102" s="420"/>
      <c r="WKS102" s="420"/>
      <c r="WKT102" s="420"/>
      <c r="WKU102" s="420"/>
      <c r="WKV102" s="420"/>
      <c r="WKW102" s="420"/>
      <c r="WKX102" s="420"/>
      <c r="WKY102" s="420"/>
      <c r="WKZ102" s="420"/>
      <c r="WLA102" s="420"/>
      <c r="WLB102" s="420"/>
      <c r="WLC102" s="420"/>
      <c r="WLD102" s="420"/>
      <c r="WLE102" s="420"/>
      <c r="WLF102" s="420"/>
      <c r="WLG102" s="420"/>
      <c r="WLH102" s="420"/>
      <c r="WLI102" s="420"/>
      <c r="WLJ102" s="420"/>
      <c r="WLK102" s="420"/>
      <c r="WLL102" s="420"/>
      <c r="WLM102" s="420"/>
      <c r="WLN102" s="420"/>
      <c r="WLO102" s="420"/>
      <c r="WLP102" s="420"/>
      <c r="WLQ102" s="420"/>
      <c r="WLR102" s="420"/>
      <c r="WLS102" s="420"/>
      <c r="WLT102" s="420"/>
      <c r="WLU102" s="420"/>
      <c r="WLV102" s="420"/>
      <c r="WLW102" s="420"/>
      <c r="WLX102" s="420"/>
      <c r="WLY102" s="420"/>
      <c r="WLZ102" s="420"/>
      <c r="WMA102" s="420"/>
      <c r="WMB102" s="420"/>
      <c r="WMC102" s="420"/>
      <c r="WMD102" s="420"/>
      <c r="WME102" s="420"/>
      <c r="WMF102" s="420"/>
      <c r="WMG102" s="420"/>
      <c r="WMH102" s="420"/>
      <c r="WMI102" s="420"/>
      <c r="WMJ102" s="420"/>
      <c r="WMK102" s="420"/>
      <c r="WML102" s="420"/>
      <c r="WMM102" s="420"/>
      <c r="WMN102" s="420"/>
      <c r="WMO102" s="420"/>
      <c r="WMP102" s="420"/>
      <c r="WMQ102" s="420"/>
      <c r="WMR102" s="420"/>
      <c r="WMS102" s="420"/>
      <c r="WMT102" s="420"/>
      <c r="WMU102" s="420"/>
      <c r="WMV102" s="420"/>
      <c r="WMW102" s="420"/>
      <c r="WMX102" s="420"/>
      <c r="WMY102" s="420"/>
      <c r="WMZ102" s="420"/>
      <c r="WNA102" s="420"/>
      <c r="WNB102" s="420"/>
      <c r="WNC102" s="420"/>
      <c r="WND102" s="420"/>
      <c r="WNE102" s="420"/>
      <c r="WNF102" s="420"/>
      <c r="WNG102" s="420"/>
      <c r="WNH102" s="420"/>
      <c r="WNI102" s="420"/>
      <c r="WNJ102" s="420"/>
      <c r="WNK102" s="420"/>
      <c r="WNL102" s="420"/>
      <c r="WNM102" s="420"/>
      <c r="WNN102" s="420"/>
      <c r="WNO102" s="420"/>
      <c r="WNP102" s="420"/>
      <c r="WNQ102" s="420"/>
      <c r="WNR102" s="420"/>
      <c r="WNS102" s="420"/>
      <c r="WNT102" s="420"/>
      <c r="WNU102" s="420"/>
      <c r="WNV102" s="420"/>
      <c r="WNW102" s="420"/>
      <c r="WNX102" s="420"/>
      <c r="WNY102" s="420"/>
      <c r="WNZ102" s="420"/>
      <c r="WOA102" s="420"/>
      <c r="WOB102" s="420"/>
      <c r="WOC102" s="420"/>
      <c r="WOD102" s="420"/>
      <c r="WOE102" s="420"/>
      <c r="WOF102" s="420"/>
      <c r="WOG102" s="420"/>
      <c r="WOH102" s="420"/>
      <c r="WOI102" s="420"/>
      <c r="WOJ102" s="420"/>
      <c r="WOK102" s="420"/>
      <c r="WOL102" s="420"/>
      <c r="WOM102" s="420"/>
      <c r="WON102" s="420"/>
      <c r="WOO102" s="420"/>
      <c r="WOP102" s="420"/>
      <c r="WOQ102" s="420"/>
      <c r="WOR102" s="420"/>
      <c r="WOS102" s="420"/>
      <c r="WOT102" s="420"/>
      <c r="WOU102" s="420"/>
      <c r="WOV102" s="420"/>
      <c r="WOW102" s="420"/>
      <c r="WOX102" s="420"/>
      <c r="WOY102" s="420"/>
      <c r="WOZ102" s="420"/>
      <c r="WPA102" s="420"/>
      <c r="WPB102" s="420"/>
      <c r="WPC102" s="420"/>
      <c r="WPD102" s="420"/>
      <c r="WPE102" s="420"/>
      <c r="WPF102" s="420"/>
      <c r="WPG102" s="420"/>
      <c r="WPH102" s="420"/>
      <c r="WPI102" s="420"/>
      <c r="WPJ102" s="420"/>
      <c r="WPK102" s="420"/>
      <c r="WPL102" s="420"/>
      <c r="WPM102" s="420"/>
      <c r="WPN102" s="420"/>
      <c r="WPO102" s="420"/>
      <c r="WPP102" s="420"/>
      <c r="WPQ102" s="420"/>
      <c r="WPR102" s="420"/>
      <c r="WPS102" s="420"/>
      <c r="WPT102" s="420"/>
      <c r="WPU102" s="420"/>
      <c r="WPV102" s="420"/>
      <c r="WPW102" s="420"/>
      <c r="WPX102" s="420"/>
      <c r="WPY102" s="420"/>
      <c r="WPZ102" s="420"/>
      <c r="WQA102" s="420"/>
      <c r="WQB102" s="420"/>
      <c r="WQC102" s="420"/>
      <c r="WQD102" s="420"/>
      <c r="WQE102" s="420"/>
      <c r="WQF102" s="420"/>
      <c r="WQG102" s="420"/>
      <c r="WQH102" s="420"/>
      <c r="WQI102" s="420"/>
      <c r="WQJ102" s="420"/>
      <c r="WQK102" s="420"/>
      <c r="WQL102" s="420"/>
      <c r="WQM102" s="420"/>
      <c r="WQN102" s="420"/>
      <c r="WQO102" s="420"/>
      <c r="WQP102" s="420"/>
      <c r="WQQ102" s="420"/>
      <c r="WQR102" s="420"/>
      <c r="WQS102" s="420"/>
      <c r="WQT102" s="420"/>
      <c r="WQU102" s="420"/>
      <c r="WQV102" s="420"/>
      <c r="WQW102" s="420"/>
      <c r="WQX102" s="420"/>
      <c r="WQY102" s="420"/>
      <c r="WQZ102" s="420"/>
      <c r="WRA102" s="420"/>
      <c r="WRB102" s="420"/>
      <c r="WRC102" s="420"/>
      <c r="WRD102" s="420"/>
      <c r="WRE102" s="420"/>
      <c r="WRF102" s="420"/>
      <c r="WRG102" s="420"/>
      <c r="WRH102" s="420"/>
      <c r="WRI102" s="420"/>
      <c r="WRJ102" s="420"/>
      <c r="WRK102" s="420"/>
      <c r="WRL102" s="420"/>
      <c r="WRM102" s="420"/>
      <c r="WRN102" s="420"/>
      <c r="WRO102" s="420"/>
      <c r="WRP102" s="420"/>
      <c r="WRQ102" s="420"/>
      <c r="WRR102" s="420"/>
      <c r="WRS102" s="420"/>
      <c r="WRT102" s="420"/>
      <c r="WRU102" s="420"/>
      <c r="WRV102" s="420"/>
      <c r="WRW102" s="420"/>
      <c r="WRX102" s="420"/>
      <c r="WRY102" s="420"/>
      <c r="WRZ102" s="420"/>
      <c r="WSA102" s="420"/>
      <c r="WSB102" s="420"/>
      <c r="WSC102" s="420"/>
      <c r="WSD102" s="420"/>
      <c r="WSE102" s="420"/>
      <c r="WSF102" s="420"/>
      <c r="WSG102" s="420"/>
      <c r="WSH102" s="420"/>
      <c r="WSI102" s="420"/>
      <c r="WSJ102" s="420"/>
      <c r="WSK102" s="420"/>
      <c r="WSL102" s="420"/>
      <c r="WSM102" s="420"/>
      <c r="WSN102" s="420"/>
      <c r="WSO102" s="420"/>
      <c r="WSP102" s="420"/>
      <c r="WSQ102" s="420"/>
      <c r="WSR102" s="420"/>
      <c r="WSS102" s="420"/>
      <c r="WST102" s="420"/>
      <c r="WSU102" s="420"/>
      <c r="WSV102" s="420"/>
      <c r="WSW102" s="420"/>
      <c r="WSX102" s="420"/>
      <c r="WSY102" s="420"/>
      <c r="WSZ102" s="420"/>
      <c r="WTA102" s="420"/>
      <c r="WTB102" s="420"/>
      <c r="WTC102" s="420"/>
      <c r="WTD102" s="420"/>
      <c r="WTE102" s="420"/>
      <c r="WTF102" s="420"/>
      <c r="WTG102" s="420"/>
      <c r="WTH102" s="420"/>
      <c r="WTI102" s="420"/>
      <c r="WTJ102" s="420"/>
      <c r="WTK102" s="420"/>
      <c r="WTL102" s="420"/>
      <c r="WTM102" s="420"/>
      <c r="WTN102" s="420"/>
      <c r="WTO102" s="420"/>
      <c r="WTP102" s="420"/>
      <c r="WTQ102" s="420"/>
      <c r="WTR102" s="420"/>
      <c r="WTS102" s="420"/>
      <c r="WTT102" s="420"/>
      <c r="WTU102" s="420"/>
      <c r="WTV102" s="420"/>
      <c r="WTW102" s="420"/>
      <c r="WTX102" s="420"/>
      <c r="WTY102" s="420"/>
      <c r="WTZ102" s="420"/>
      <c r="WUA102" s="420"/>
      <c r="WUB102" s="420"/>
      <c r="WUC102" s="420"/>
      <c r="WUD102" s="420"/>
      <c r="WUE102" s="420"/>
      <c r="WUF102" s="420"/>
      <c r="WUG102" s="420"/>
      <c r="WUH102" s="420"/>
      <c r="WUI102" s="420"/>
      <c r="WUJ102" s="420"/>
      <c r="WUK102" s="420"/>
      <c r="WUL102" s="420"/>
      <c r="WUM102" s="420"/>
      <c r="WUN102" s="420"/>
      <c r="WUO102" s="420"/>
      <c r="WUP102" s="420"/>
      <c r="WUQ102" s="420"/>
      <c r="WUR102" s="420"/>
      <c r="WUS102" s="420"/>
      <c r="WUT102" s="420"/>
      <c r="WUU102" s="420"/>
      <c r="WUV102" s="420"/>
      <c r="WUW102" s="420"/>
      <c r="WUX102" s="420"/>
      <c r="WUY102" s="420"/>
      <c r="WUZ102" s="420"/>
      <c r="WVA102" s="420"/>
      <c r="WVB102" s="420"/>
      <c r="WVC102" s="420"/>
      <c r="WVD102" s="420"/>
      <c r="WVE102" s="420"/>
      <c r="WVF102" s="420"/>
      <c r="WVG102" s="420"/>
      <c r="WVH102" s="420"/>
      <c r="WVI102" s="420"/>
      <c r="WVJ102" s="420"/>
      <c r="WVK102" s="420"/>
      <c r="WVL102" s="420"/>
      <c r="WVM102" s="420"/>
      <c r="WVN102" s="420"/>
      <c r="WVO102" s="420"/>
      <c r="WVP102" s="420"/>
      <c r="WVQ102" s="420"/>
      <c r="WVR102" s="420"/>
      <c r="WVS102" s="420"/>
      <c r="WVT102" s="420"/>
      <c r="WVU102" s="420"/>
      <c r="WVV102" s="420"/>
      <c r="WVW102" s="420"/>
      <c r="WVX102" s="420"/>
      <c r="WVY102" s="420"/>
      <c r="WVZ102" s="420"/>
      <c r="WWA102" s="420"/>
      <c r="WWB102" s="420"/>
      <c r="WWC102" s="420"/>
      <c r="WWD102" s="420"/>
      <c r="WWE102" s="420"/>
      <c r="WWF102" s="420"/>
      <c r="WWG102" s="420"/>
      <c r="WWH102" s="420"/>
      <c r="WWI102" s="420"/>
      <c r="WWJ102" s="420"/>
      <c r="WWK102" s="420"/>
      <c r="WWL102" s="420"/>
      <c r="WWM102" s="420"/>
      <c r="WWN102" s="420"/>
      <c r="WWO102" s="420"/>
      <c r="WWP102" s="420"/>
      <c r="WWQ102" s="420"/>
      <c r="WWR102" s="420"/>
      <c r="WWS102" s="420"/>
      <c r="WWT102" s="420"/>
      <c r="WWU102" s="420"/>
      <c r="WWV102" s="420"/>
      <c r="WWW102" s="420"/>
      <c r="WWX102" s="420"/>
      <c r="WWY102" s="420"/>
      <c r="WWZ102" s="420"/>
      <c r="WXA102" s="420"/>
      <c r="WXB102" s="420"/>
      <c r="WXC102" s="420"/>
      <c r="WXD102" s="420"/>
      <c r="WXE102" s="420"/>
      <c r="WXF102" s="420"/>
      <c r="WXG102" s="420"/>
      <c r="WXH102" s="420"/>
      <c r="WXI102" s="420"/>
      <c r="WXJ102" s="420"/>
      <c r="WXK102" s="420"/>
      <c r="WXL102" s="420"/>
      <c r="WXM102" s="420"/>
      <c r="WXN102" s="420"/>
      <c r="WXO102" s="420"/>
      <c r="WXP102" s="420"/>
      <c r="WXQ102" s="420"/>
      <c r="WXR102" s="420"/>
      <c r="WXS102" s="420"/>
      <c r="WXT102" s="420"/>
      <c r="WXU102" s="420"/>
      <c r="WXV102" s="420"/>
      <c r="WXW102" s="420"/>
      <c r="WXX102" s="420"/>
      <c r="WXY102" s="420"/>
      <c r="WXZ102" s="420"/>
      <c r="WYA102" s="420"/>
      <c r="WYB102" s="420"/>
      <c r="WYC102" s="420"/>
      <c r="WYD102" s="420"/>
      <c r="WYE102" s="420"/>
      <c r="WYF102" s="420"/>
      <c r="WYG102" s="420"/>
      <c r="WYH102" s="420"/>
      <c r="WYI102" s="420"/>
      <c r="WYJ102" s="420"/>
      <c r="WYK102" s="420"/>
      <c r="WYL102" s="420"/>
      <c r="WYM102" s="420"/>
      <c r="WYN102" s="420"/>
      <c r="WYO102" s="420"/>
      <c r="WYP102" s="420"/>
      <c r="WYQ102" s="420"/>
      <c r="WYR102" s="420"/>
      <c r="WYS102" s="420"/>
      <c r="WYT102" s="420"/>
      <c r="WYU102" s="420"/>
      <c r="WYV102" s="420"/>
      <c r="WYW102" s="420"/>
      <c r="WYX102" s="420"/>
      <c r="WYY102" s="420"/>
      <c r="WYZ102" s="420"/>
      <c r="WZA102" s="420"/>
      <c r="WZB102" s="420"/>
      <c r="WZC102" s="420"/>
      <c r="WZD102" s="420"/>
      <c r="WZE102" s="420"/>
      <c r="WZF102" s="420"/>
      <c r="WZG102" s="420"/>
      <c r="WZH102" s="420"/>
      <c r="WZI102" s="420"/>
      <c r="WZJ102" s="420"/>
      <c r="WZK102" s="420"/>
      <c r="WZL102" s="420"/>
      <c r="WZM102" s="420"/>
      <c r="WZN102" s="420"/>
      <c r="WZO102" s="420"/>
      <c r="WZP102" s="420"/>
      <c r="WZQ102" s="420"/>
      <c r="WZR102" s="420"/>
      <c r="WZS102" s="420"/>
      <c r="WZT102" s="420"/>
      <c r="WZU102" s="420"/>
      <c r="WZV102" s="420"/>
      <c r="WZW102" s="420"/>
      <c r="WZX102" s="420"/>
      <c r="WZY102" s="420"/>
      <c r="WZZ102" s="420"/>
      <c r="XAA102" s="420"/>
      <c r="XAB102" s="420"/>
      <c r="XAC102" s="420"/>
      <c r="XAD102" s="420"/>
      <c r="XAE102" s="420"/>
      <c r="XAF102" s="420"/>
      <c r="XAG102" s="420"/>
      <c r="XAH102" s="420"/>
      <c r="XAI102" s="420"/>
      <c r="XAJ102" s="420"/>
      <c r="XAK102" s="420"/>
      <c r="XAL102" s="420"/>
      <c r="XAM102" s="420"/>
      <c r="XAN102" s="420"/>
      <c r="XAO102" s="420"/>
      <c r="XAP102" s="420"/>
      <c r="XAQ102" s="420"/>
      <c r="XAR102" s="420"/>
      <c r="XAS102" s="420"/>
      <c r="XAT102" s="420"/>
      <c r="XAU102" s="420"/>
      <c r="XAV102" s="420"/>
      <c r="XAW102" s="420"/>
      <c r="XAX102" s="420"/>
      <c r="XAY102" s="420"/>
      <c r="XAZ102" s="420"/>
      <c r="XBA102" s="420"/>
      <c r="XBB102" s="420"/>
      <c r="XBC102" s="420"/>
      <c r="XBD102" s="420"/>
      <c r="XBE102" s="420"/>
      <c r="XBF102" s="420"/>
      <c r="XBG102" s="420"/>
      <c r="XBH102" s="420"/>
      <c r="XBI102" s="420"/>
      <c r="XBJ102" s="420"/>
      <c r="XBK102" s="420"/>
      <c r="XBL102" s="420"/>
      <c r="XBM102" s="420"/>
      <c r="XBN102" s="420"/>
      <c r="XBO102" s="420"/>
      <c r="XBP102" s="420"/>
      <c r="XBQ102" s="420"/>
      <c r="XBR102" s="420"/>
      <c r="XBS102" s="420"/>
      <c r="XBT102" s="420"/>
      <c r="XBU102" s="420"/>
      <c r="XBV102" s="420"/>
      <c r="XBW102" s="420"/>
      <c r="XBX102" s="420"/>
      <c r="XBY102" s="420"/>
      <c r="XBZ102" s="420"/>
      <c r="XCA102" s="420"/>
      <c r="XCB102" s="420"/>
      <c r="XCC102" s="420"/>
      <c r="XCD102" s="420"/>
      <c r="XCE102" s="420"/>
      <c r="XCF102" s="420"/>
      <c r="XCG102" s="420"/>
      <c r="XCH102" s="420"/>
      <c r="XCI102" s="420"/>
      <c r="XCJ102" s="420"/>
      <c r="XCK102" s="420"/>
      <c r="XCL102" s="420"/>
      <c r="XCM102" s="420"/>
      <c r="XCN102" s="420"/>
      <c r="XCO102" s="420"/>
      <c r="XCP102" s="420"/>
      <c r="XCQ102" s="420"/>
      <c r="XCR102" s="420"/>
      <c r="XCS102" s="420"/>
      <c r="XCT102" s="420"/>
      <c r="XCU102" s="420"/>
      <c r="XCV102" s="420"/>
      <c r="XCW102" s="420"/>
      <c r="XCX102" s="420"/>
      <c r="XCY102" s="420"/>
      <c r="XCZ102" s="420"/>
      <c r="XDA102" s="420"/>
      <c r="XDB102" s="420"/>
      <c r="XDC102" s="420"/>
      <c r="XDD102" s="420"/>
      <c r="XDE102" s="420"/>
      <c r="XDF102" s="420"/>
      <c r="XDG102" s="420"/>
      <c r="XDH102" s="420"/>
      <c r="XDI102" s="420"/>
      <c r="XDJ102" s="420"/>
      <c r="XDK102" s="420"/>
      <c r="XDL102" s="420"/>
      <c r="XDM102" s="420"/>
      <c r="XDN102" s="420"/>
      <c r="XDO102" s="420"/>
      <c r="XDP102" s="420"/>
      <c r="XDQ102" s="420"/>
      <c r="XDR102" s="420"/>
      <c r="XDS102" s="420"/>
      <c r="XDT102" s="420"/>
      <c r="XDU102" s="420"/>
      <c r="XDV102" s="420"/>
      <c r="XDW102" s="420"/>
      <c r="XDX102" s="420"/>
      <c r="XDY102" s="420"/>
      <c r="XDZ102" s="420"/>
      <c r="XEA102" s="420"/>
      <c r="XEB102" s="420"/>
      <c r="XEC102" s="420"/>
      <c r="XED102" s="420"/>
      <c r="XEE102" s="420"/>
      <c r="XEF102" s="420"/>
      <c r="XEG102" s="420"/>
      <c r="XEH102" s="420"/>
      <c r="XEI102" s="420"/>
      <c r="XEJ102" s="420"/>
      <c r="XEK102" s="420"/>
      <c r="XEL102" s="420"/>
      <c r="XEM102" s="420"/>
      <c r="XEN102" s="420"/>
      <c r="XEO102" s="420"/>
      <c r="XEP102" s="420"/>
      <c r="XEQ102" s="420"/>
      <c r="XER102" s="420"/>
      <c r="XES102" s="420"/>
      <c r="XET102" s="420"/>
      <c r="XEU102" s="420"/>
      <c r="XEV102" s="420"/>
      <c r="XEW102" s="420"/>
      <c r="XEX102" s="420"/>
      <c r="XEY102" s="420"/>
      <c r="XEZ102" s="420"/>
      <c r="XFA102" s="420"/>
      <c r="XFB102" s="420"/>
      <c r="XFC102" s="420"/>
      <c r="XFD102" s="420"/>
    </row>
    <row r="103" spans="1:16384" s="101" customFormat="1" ht="13.5">
      <c r="A103" s="140" t="s">
        <v>4847</v>
      </c>
      <c r="B103" s="419"/>
      <c r="C103" s="419"/>
      <c r="D103" s="419"/>
      <c r="E103" s="419"/>
      <c r="F103" s="419"/>
      <c r="G103" s="419"/>
      <c r="H103" s="419"/>
      <c r="I103" s="419"/>
      <c r="J103" s="419"/>
      <c r="K103" s="419"/>
      <c r="L103" s="419"/>
      <c r="M103" s="419"/>
      <c r="N103" s="419"/>
      <c r="O103" s="425"/>
      <c r="P103" s="425"/>
      <c r="Q103" s="425"/>
      <c r="R103" s="425"/>
      <c r="S103" s="425"/>
      <c r="T103" s="425"/>
      <c r="U103" s="425"/>
      <c r="V103" s="425"/>
      <c r="W103" s="425"/>
      <c r="X103" s="425"/>
      <c r="Y103" s="425"/>
      <c r="Z103" s="425"/>
      <c r="AA103" s="425"/>
      <c r="AB103" s="425"/>
      <c r="AC103" s="425"/>
      <c r="AD103" s="425"/>
      <c r="AE103" s="425"/>
      <c r="AF103" s="425"/>
      <c r="AG103" s="425"/>
      <c r="AH103" s="425"/>
      <c r="AI103" s="425"/>
      <c r="AJ103" s="425"/>
      <c r="AK103" s="425"/>
      <c r="AL103" s="425"/>
      <c r="AM103" s="425"/>
      <c r="AN103" s="425"/>
      <c r="AO103" s="425"/>
      <c r="AP103" s="426"/>
      <c r="AQ103" s="426"/>
      <c r="AR103" s="426"/>
      <c r="AS103" s="426"/>
      <c r="AT103" s="426"/>
      <c r="AU103" s="426"/>
      <c r="AV103" s="426"/>
      <c r="AW103" s="426"/>
      <c r="AX103" s="426"/>
      <c r="AY103" s="426"/>
      <c r="AZ103" s="99"/>
      <c r="BA103" s="424"/>
      <c r="BB103" s="424"/>
      <c r="BC103" s="420"/>
      <c r="BD103" s="420"/>
      <c r="BE103" s="420"/>
      <c r="BF103" s="420"/>
      <c r="BG103" s="420"/>
      <c r="BH103" s="420"/>
      <c r="BI103" s="420"/>
      <c r="BJ103" s="420"/>
      <c r="BK103" s="420"/>
      <c r="BL103" s="420"/>
      <c r="BM103" s="420"/>
      <c r="BN103" s="420"/>
      <c r="BO103" s="420"/>
      <c r="BP103" s="420"/>
      <c r="BQ103" s="420"/>
      <c r="BR103" s="420"/>
      <c r="BS103" s="420"/>
      <c r="BT103" s="420"/>
      <c r="BU103" s="420"/>
      <c r="BV103" s="420"/>
      <c r="BW103" s="420"/>
      <c r="BX103" s="420"/>
      <c r="BY103" s="420"/>
      <c r="BZ103" s="420"/>
      <c r="CA103" s="420"/>
      <c r="CB103" s="420"/>
      <c r="CC103" s="420"/>
      <c r="CD103" s="420"/>
      <c r="CE103" s="420"/>
      <c r="CF103" s="420"/>
      <c r="CG103" s="420"/>
      <c r="CH103" s="420"/>
      <c r="CI103" s="420"/>
      <c r="CJ103" s="420"/>
      <c r="CK103" s="420"/>
      <c r="CL103" s="420"/>
      <c r="CM103" s="420"/>
      <c r="CN103" s="420"/>
      <c r="CO103" s="420"/>
      <c r="CP103" s="420"/>
      <c r="CQ103" s="420"/>
      <c r="CR103" s="420"/>
      <c r="CS103" s="420"/>
      <c r="CT103" s="420"/>
      <c r="CU103" s="420"/>
      <c r="CV103" s="420"/>
      <c r="CW103" s="420"/>
      <c r="CX103" s="420"/>
      <c r="CY103" s="420"/>
      <c r="CZ103" s="420"/>
      <c r="DA103" s="420"/>
      <c r="DB103" s="420"/>
      <c r="DC103" s="420"/>
      <c r="DD103" s="420"/>
      <c r="DE103" s="420"/>
      <c r="DF103" s="420"/>
      <c r="DG103" s="420"/>
      <c r="DH103" s="420"/>
      <c r="DI103" s="420"/>
      <c r="DJ103" s="420"/>
      <c r="DK103" s="420"/>
      <c r="DL103" s="420"/>
      <c r="DM103" s="420"/>
      <c r="DN103" s="420"/>
      <c r="DO103" s="420"/>
      <c r="DP103" s="420"/>
      <c r="DQ103" s="420"/>
      <c r="DR103" s="420"/>
      <c r="DS103" s="420"/>
      <c r="DT103" s="420"/>
      <c r="DU103" s="420"/>
      <c r="DV103" s="420"/>
      <c r="DW103" s="420"/>
      <c r="DX103" s="420"/>
      <c r="DY103" s="420"/>
      <c r="DZ103" s="420"/>
      <c r="EA103" s="420"/>
      <c r="EB103" s="420"/>
      <c r="EC103" s="420"/>
      <c r="ED103" s="420"/>
      <c r="EE103" s="420"/>
      <c r="EF103" s="420"/>
      <c r="EG103" s="420"/>
      <c r="EH103" s="420"/>
      <c r="EI103" s="420"/>
      <c r="EJ103" s="420"/>
      <c r="EK103" s="420"/>
      <c r="EL103" s="420"/>
      <c r="EM103" s="420"/>
      <c r="EN103" s="420"/>
      <c r="EO103" s="420"/>
      <c r="EP103" s="420"/>
      <c r="EQ103" s="420"/>
      <c r="ER103" s="420"/>
      <c r="ES103" s="420"/>
      <c r="ET103" s="420"/>
      <c r="EU103" s="420"/>
      <c r="EV103" s="420"/>
      <c r="EW103" s="420"/>
      <c r="EX103" s="420"/>
      <c r="EY103" s="420"/>
      <c r="EZ103" s="420"/>
      <c r="FA103" s="420"/>
      <c r="FB103" s="420"/>
      <c r="FC103" s="420"/>
      <c r="FD103" s="420"/>
      <c r="FE103" s="420"/>
      <c r="FF103" s="420"/>
      <c r="FG103" s="420"/>
      <c r="FH103" s="420"/>
      <c r="FI103" s="420"/>
      <c r="FJ103" s="420"/>
      <c r="FK103" s="420"/>
      <c r="FL103" s="420"/>
      <c r="FM103" s="420"/>
      <c r="FN103" s="420"/>
      <c r="FO103" s="420"/>
      <c r="FP103" s="420"/>
      <c r="FQ103" s="420"/>
      <c r="FR103" s="420"/>
      <c r="FS103" s="420"/>
      <c r="FT103" s="420"/>
      <c r="FU103" s="420"/>
      <c r="FV103" s="420"/>
      <c r="FW103" s="420"/>
      <c r="FX103" s="420"/>
      <c r="FY103" s="420"/>
      <c r="FZ103" s="420"/>
      <c r="GA103" s="420"/>
      <c r="GB103" s="420"/>
      <c r="GC103" s="420"/>
      <c r="GD103" s="420"/>
      <c r="GE103" s="420"/>
      <c r="GF103" s="420"/>
      <c r="GG103" s="420"/>
      <c r="GH103" s="420"/>
      <c r="GI103" s="420"/>
      <c r="GJ103" s="420"/>
      <c r="GK103" s="420"/>
      <c r="GL103" s="420"/>
      <c r="GM103" s="420"/>
      <c r="GN103" s="420"/>
      <c r="GO103" s="420"/>
      <c r="GP103" s="420"/>
      <c r="GQ103" s="420"/>
      <c r="GR103" s="420"/>
      <c r="GS103" s="420"/>
      <c r="GT103" s="420"/>
      <c r="GU103" s="420"/>
      <c r="GV103" s="420"/>
      <c r="GW103" s="420"/>
      <c r="GX103" s="420"/>
      <c r="GY103" s="420"/>
      <c r="GZ103" s="420"/>
      <c r="HA103" s="420"/>
      <c r="HB103" s="420"/>
      <c r="HC103" s="420"/>
      <c r="HD103" s="420"/>
      <c r="HE103" s="420"/>
      <c r="HF103" s="420"/>
      <c r="HG103" s="420"/>
      <c r="HH103" s="420"/>
      <c r="HI103" s="420"/>
      <c r="HJ103" s="420"/>
      <c r="HK103" s="420"/>
      <c r="HL103" s="420"/>
      <c r="HM103" s="420"/>
      <c r="HN103" s="420"/>
      <c r="HO103" s="420"/>
      <c r="HP103" s="420"/>
      <c r="HQ103" s="420"/>
      <c r="HR103" s="420"/>
      <c r="HS103" s="420"/>
      <c r="HT103" s="420"/>
      <c r="HU103" s="420"/>
      <c r="HV103" s="420"/>
      <c r="HW103" s="420"/>
      <c r="HX103" s="420"/>
      <c r="HY103" s="420"/>
      <c r="HZ103" s="420"/>
      <c r="IA103" s="420"/>
      <c r="IB103" s="420"/>
      <c r="IC103" s="420"/>
      <c r="ID103" s="420"/>
      <c r="IE103" s="420"/>
      <c r="IF103" s="420"/>
      <c r="IG103" s="420"/>
      <c r="IH103" s="420"/>
      <c r="II103" s="420"/>
      <c r="IJ103" s="420"/>
      <c r="IK103" s="420"/>
      <c r="IL103" s="420"/>
      <c r="IM103" s="420"/>
      <c r="IN103" s="420"/>
      <c r="IO103" s="420"/>
      <c r="IP103" s="420"/>
      <c r="IQ103" s="420"/>
      <c r="IR103" s="420"/>
      <c r="IS103" s="420"/>
      <c r="IT103" s="420"/>
      <c r="IU103" s="420"/>
      <c r="IV103" s="420"/>
      <c r="IW103" s="420"/>
      <c r="IX103" s="420"/>
      <c r="IY103" s="420"/>
      <c r="IZ103" s="420"/>
      <c r="JA103" s="420"/>
      <c r="JB103" s="420"/>
      <c r="JC103" s="420"/>
      <c r="JD103" s="420"/>
      <c r="JE103" s="420"/>
      <c r="JF103" s="420"/>
      <c r="JG103" s="420"/>
      <c r="JH103" s="420"/>
      <c r="JI103" s="420"/>
      <c r="JJ103" s="420"/>
      <c r="JK103" s="420"/>
      <c r="JL103" s="420"/>
      <c r="JM103" s="420"/>
      <c r="JN103" s="420"/>
      <c r="JO103" s="420"/>
      <c r="JP103" s="420"/>
      <c r="JQ103" s="420"/>
      <c r="JR103" s="420"/>
      <c r="JS103" s="420"/>
      <c r="JT103" s="420"/>
      <c r="JU103" s="420"/>
      <c r="JV103" s="420"/>
      <c r="JW103" s="420"/>
      <c r="JX103" s="420"/>
      <c r="JY103" s="420"/>
      <c r="JZ103" s="420"/>
      <c r="KA103" s="420"/>
      <c r="KB103" s="420"/>
      <c r="KC103" s="420"/>
      <c r="KD103" s="420"/>
      <c r="KE103" s="420"/>
      <c r="KF103" s="420"/>
      <c r="KG103" s="420"/>
      <c r="KH103" s="420"/>
      <c r="KI103" s="420"/>
      <c r="KJ103" s="420"/>
      <c r="KK103" s="420"/>
      <c r="KL103" s="420"/>
      <c r="KM103" s="420"/>
      <c r="KN103" s="420"/>
      <c r="KO103" s="420"/>
      <c r="KP103" s="420"/>
      <c r="KQ103" s="420"/>
      <c r="KR103" s="420"/>
      <c r="KS103" s="420"/>
      <c r="KT103" s="420"/>
      <c r="KU103" s="420"/>
      <c r="KV103" s="420"/>
      <c r="KW103" s="420"/>
      <c r="KX103" s="420"/>
      <c r="KY103" s="420"/>
      <c r="KZ103" s="420"/>
      <c r="LA103" s="420"/>
      <c r="LB103" s="420"/>
      <c r="LC103" s="420"/>
      <c r="LD103" s="420"/>
      <c r="LE103" s="420"/>
      <c r="LF103" s="420"/>
      <c r="LG103" s="420"/>
      <c r="LH103" s="420"/>
      <c r="LI103" s="420"/>
      <c r="LJ103" s="420"/>
      <c r="LK103" s="420"/>
      <c r="LL103" s="420"/>
      <c r="LM103" s="420"/>
      <c r="LN103" s="420"/>
      <c r="LO103" s="420"/>
      <c r="LP103" s="420"/>
      <c r="LQ103" s="420"/>
      <c r="LR103" s="420"/>
      <c r="LS103" s="420"/>
      <c r="LT103" s="420"/>
      <c r="LU103" s="420"/>
      <c r="LV103" s="420"/>
      <c r="LW103" s="420"/>
      <c r="LX103" s="420"/>
      <c r="LY103" s="420"/>
      <c r="LZ103" s="420"/>
      <c r="MA103" s="420"/>
      <c r="MB103" s="420"/>
      <c r="MC103" s="420"/>
      <c r="MD103" s="420"/>
      <c r="ME103" s="420"/>
      <c r="MF103" s="420"/>
      <c r="MG103" s="420"/>
      <c r="MH103" s="420"/>
      <c r="MI103" s="420"/>
      <c r="MJ103" s="420"/>
      <c r="MK103" s="420"/>
      <c r="ML103" s="420"/>
      <c r="MM103" s="420"/>
      <c r="MN103" s="420"/>
      <c r="MO103" s="420"/>
      <c r="MP103" s="420"/>
      <c r="MQ103" s="420"/>
      <c r="MR103" s="420"/>
      <c r="MS103" s="420"/>
      <c r="MT103" s="420"/>
      <c r="MU103" s="420"/>
      <c r="MV103" s="420"/>
      <c r="MW103" s="420"/>
      <c r="MX103" s="420"/>
      <c r="MY103" s="420"/>
      <c r="MZ103" s="420"/>
      <c r="NA103" s="420"/>
      <c r="NB103" s="420"/>
      <c r="NC103" s="420"/>
      <c r="ND103" s="420"/>
      <c r="NE103" s="420"/>
      <c r="NF103" s="420"/>
      <c r="NG103" s="420"/>
      <c r="NH103" s="420"/>
      <c r="NI103" s="420"/>
      <c r="NJ103" s="420"/>
      <c r="NK103" s="420"/>
      <c r="NL103" s="420"/>
      <c r="NM103" s="420"/>
      <c r="NN103" s="420"/>
      <c r="NO103" s="420"/>
      <c r="NP103" s="420"/>
      <c r="NQ103" s="420"/>
      <c r="NR103" s="420"/>
      <c r="NS103" s="420"/>
      <c r="NT103" s="420"/>
      <c r="NU103" s="420"/>
      <c r="NV103" s="420"/>
      <c r="NW103" s="420"/>
      <c r="NX103" s="420"/>
      <c r="NY103" s="420"/>
      <c r="NZ103" s="420"/>
      <c r="OA103" s="420"/>
      <c r="OB103" s="420"/>
      <c r="OC103" s="420"/>
      <c r="OD103" s="420"/>
      <c r="OE103" s="420"/>
      <c r="OF103" s="420"/>
      <c r="OG103" s="420"/>
      <c r="OH103" s="420"/>
      <c r="OI103" s="420"/>
      <c r="OJ103" s="420"/>
      <c r="OK103" s="420"/>
      <c r="OL103" s="420"/>
      <c r="OM103" s="420"/>
      <c r="ON103" s="420"/>
      <c r="OO103" s="420"/>
      <c r="OP103" s="420"/>
      <c r="OQ103" s="420"/>
      <c r="OR103" s="420"/>
      <c r="OS103" s="420"/>
      <c r="OT103" s="420"/>
      <c r="OU103" s="420"/>
      <c r="OV103" s="420"/>
      <c r="OW103" s="420"/>
      <c r="OX103" s="420"/>
      <c r="OY103" s="420"/>
      <c r="OZ103" s="420"/>
      <c r="PA103" s="420"/>
      <c r="PB103" s="420"/>
      <c r="PC103" s="420"/>
      <c r="PD103" s="420"/>
      <c r="PE103" s="420"/>
      <c r="PF103" s="420"/>
      <c r="PG103" s="420"/>
      <c r="PH103" s="420"/>
      <c r="PI103" s="420"/>
      <c r="PJ103" s="420"/>
      <c r="PK103" s="420"/>
      <c r="PL103" s="420"/>
      <c r="PM103" s="420"/>
      <c r="PN103" s="420"/>
      <c r="PO103" s="420"/>
      <c r="PP103" s="420"/>
      <c r="PQ103" s="420"/>
      <c r="PR103" s="420"/>
      <c r="PS103" s="420"/>
      <c r="PT103" s="420"/>
      <c r="PU103" s="420"/>
      <c r="PV103" s="420"/>
      <c r="PW103" s="420"/>
      <c r="PX103" s="420"/>
      <c r="PY103" s="420"/>
      <c r="PZ103" s="420"/>
      <c r="QA103" s="420"/>
      <c r="QB103" s="420"/>
      <c r="QC103" s="420"/>
      <c r="QD103" s="420"/>
      <c r="QE103" s="420"/>
      <c r="QF103" s="420"/>
      <c r="QG103" s="420"/>
      <c r="QH103" s="420"/>
      <c r="QI103" s="420"/>
      <c r="QJ103" s="420"/>
      <c r="QK103" s="420"/>
      <c r="QL103" s="420"/>
      <c r="QM103" s="420"/>
      <c r="QN103" s="420"/>
      <c r="QO103" s="420"/>
      <c r="QP103" s="420"/>
      <c r="QQ103" s="420"/>
      <c r="QR103" s="420"/>
      <c r="QS103" s="420"/>
      <c r="QT103" s="420"/>
      <c r="QU103" s="420"/>
      <c r="QV103" s="420"/>
      <c r="QW103" s="420"/>
      <c r="QX103" s="420"/>
      <c r="QY103" s="420"/>
      <c r="QZ103" s="420"/>
      <c r="RA103" s="420"/>
      <c r="RB103" s="420"/>
      <c r="RC103" s="420"/>
      <c r="RD103" s="420"/>
      <c r="RE103" s="420"/>
      <c r="RF103" s="420"/>
      <c r="RG103" s="420"/>
      <c r="RH103" s="420"/>
      <c r="RI103" s="420"/>
      <c r="RJ103" s="420"/>
      <c r="RK103" s="420"/>
      <c r="RL103" s="420"/>
      <c r="RM103" s="420"/>
      <c r="RN103" s="420"/>
      <c r="RO103" s="420"/>
      <c r="RP103" s="420"/>
      <c r="RQ103" s="420"/>
      <c r="RR103" s="420"/>
      <c r="RS103" s="420"/>
      <c r="RT103" s="420"/>
      <c r="RU103" s="420"/>
      <c r="RV103" s="420"/>
      <c r="RW103" s="420"/>
      <c r="RX103" s="420"/>
      <c r="RY103" s="420"/>
      <c r="RZ103" s="420"/>
      <c r="SA103" s="420"/>
      <c r="SB103" s="420"/>
      <c r="SC103" s="420"/>
      <c r="SD103" s="420"/>
      <c r="SE103" s="420"/>
      <c r="SF103" s="420"/>
      <c r="SG103" s="420"/>
      <c r="SH103" s="420"/>
      <c r="SI103" s="420"/>
      <c r="SJ103" s="420"/>
      <c r="SK103" s="420"/>
      <c r="SL103" s="420"/>
      <c r="SM103" s="420"/>
      <c r="SN103" s="420"/>
      <c r="SO103" s="420"/>
      <c r="SP103" s="420"/>
      <c r="SQ103" s="420"/>
      <c r="SR103" s="420"/>
      <c r="SS103" s="420"/>
      <c r="ST103" s="420"/>
      <c r="SU103" s="420"/>
      <c r="SV103" s="420"/>
      <c r="SW103" s="420"/>
      <c r="SX103" s="420"/>
      <c r="SY103" s="420"/>
      <c r="SZ103" s="420"/>
      <c r="TA103" s="420"/>
      <c r="TB103" s="420"/>
      <c r="TC103" s="420"/>
      <c r="TD103" s="420"/>
      <c r="TE103" s="420"/>
      <c r="TF103" s="420"/>
      <c r="TG103" s="420"/>
      <c r="TH103" s="420"/>
      <c r="TI103" s="420"/>
      <c r="TJ103" s="420"/>
      <c r="TK103" s="420"/>
      <c r="TL103" s="420"/>
      <c r="TM103" s="420"/>
      <c r="TN103" s="420"/>
      <c r="TO103" s="420"/>
      <c r="TP103" s="420"/>
      <c r="TQ103" s="420"/>
      <c r="TR103" s="420"/>
      <c r="TS103" s="420"/>
      <c r="TT103" s="420"/>
      <c r="TU103" s="420"/>
      <c r="TV103" s="420"/>
      <c r="TW103" s="420"/>
      <c r="TX103" s="420"/>
      <c r="TY103" s="420"/>
      <c r="TZ103" s="420"/>
      <c r="UA103" s="420"/>
      <c r="UB103" s="420"/>
      <c r="UC103" s="420"/>
      <c r="UD103" s="420"/>
      <c r="UE103" s="420"/>
      <c r="UF103" s="420"/>
      <c r="UG103" s="420"/>
      <c r="UH103" s="420"/>
      <c r="UI103" s="420"/>
      <c r="UJ103" s="420"/>
      <c r="UK103" s="420"/>
      <c r="UL103" s="420"/>
      <c r="UM103" s="420"/>
      <c r="UN103" s="420"/>
      <c r="UO103" s="420"/>
      <c r="UP103" s="420"/>
      <c r="UQ103" s="420"/>
      <c r="UR103" s="420"/>
      <c r="US103" s="420"/>
      <c r="UT103" s="420"/>
      <c r="UU103" s="420"/>
      <c r="UV103" s="420"/>
      <c r="UW103" s="420"/>
      <c r="UX103" s="420"/>
      <c r="UY103" s="420"/>
      <c r="UZ103" s="420"/>
      <c r="VA103" s="420"/>
      <c r="VB103" s="420"/>
      <c r="VC103" s="420"/>
      <c r="VD103" s="420"/>
      <c r="VE103" s="420"/>
      <c r="VF103" s="420"/>
      <c r="VG103" s="420"/>
      <c r="VH103" s="420"/>
      <c r="VI103" s="420"/>
      <c r="VJ103" s="420"/>
      <c r="VK103" s="420"/>
      <c r="VL103" s="420"/>
      <c r="VM103" s="420"/>
      <c r="VN103" s="420"/>
      <c r="VO103" s="420"/>
      <c r="VP103" s="420"/>
      <c r="VQ103" s="420"/>
      <c r="VR103" s="420"/>
      <c r="VS103" s="420"/>
      <c r="VT103" s="420"/>
      <c r="VU103" s="420"/>
      <c r="VV103" s="420"/>
      <c r="VW103" s="420"/>
      <c r="VX103" s="420"/>
      <c r="VY103" s="420"/>
      <c r="VZ103" s="420"/>
      <c r="WA103" s="420"/>
      <c r="WB103" s="420"/>
      <c r="WC103" s="420"/>
      <c r="WD103" s="420"/>
      <c r="WE103" s="420"/>
      <c r="WF103" s="420"/>
      <c r="WG103" s="420"/>
      <c r="WH103" s="420"/>
      <c r="WI103" s="420"/>
      <c r="WJ103" s="420"/>
      <c r="WK103" s="420"/>
      <c r="WL103" s="420"/>
      <c r="WM103" s="420"/>
      <c r="WN103" s="420"/>
      <c r="WO103" s="420"/>
      <c r="WP103" s="420"/>
      <c r="WQ103" s="420"/>
      <c r="WR103" s="420"/>
      <c r="WS103" s="420"/>
      <c r="WT103" s="420"/>
      <c r="WU103" s="420"/>
      <c r="WV103" s="420"/>
      <c r="WW103" s="420"/>
      <c r="WX103" s="420"/>
      <c r="WY103" s="420"/>
      <c r="WZ103" s="420"/>
      <c r="XA103" s="420"/>
      <c r="XB103" s="420"/>
      <c r="XC103" s="420"/>
      <c r="XD103" s="420"/>
      <c r="XE103" s="420"/>
      <c r="XF103" s="420"/>
      <c r="XG103" s="420"/>
      <c r="XH103" s="420"/>
      <c r="XI103" s="420"/>
      <c r="XJ103" s="420"/>
      <c r="XK103" s="420"/>
      <c r="XL103" s="420"/>
      <c r="XM103" s="420"/>
      <c r="XN103" s="420"/>
      <c r="XO103" s="420"/>
      <c r="XP103" s="420"/>
      <c r="XQ103" s="420"/>
      <c r="XR103" s="420"/>
      <c r="XS103" s="420"/>
      <c r="XT103" s="420"/>
      <c r="XU103" s="420"/>
      <c r="XV103" s="420"/>
      <c r="XW103" s="420"/>
      <c r="XX103" s="420"/>
      <c r="XY103" s="420"/>
      <c r="XZ103" s="420"/>
      <c r="YA103" s="420"/>
      <c r="YB103" s="420"/>
      <c r="YC103" s="420"/>
      <c r="YD103" s="420"/>
      <c r="YE103" s="420"/>
      <c r="YF103" s="420"/>
      <c r="YG103" s="420"/>
      <c r="YH103" s="420"/>
      <c r="YI103" s="420"/>
      <c r="YJ103" s="420"/>
      <c r="YK103" s="420"/>
      <c r="YL103" s="420"/>
      <c r="YM103" s="420"/>
      <c r="YN103" s="420"/>
      <c r="YO103" s="420"/>
      <c r="YP103" s="420"/>
      <c r="YQ103" s="420"/>
      <c r="YR103" s="420"/>
      <c r="YS103" s="420"/>
      <c r="YT103" s="420"/>
      <c r="YU103" s="420"/>
      <c r="YV103" s="420"/>
      <c r="YW103" s="420"/>
      <c r="YX103" s="420"/>
      <c r="YY103" s="420"/>
      <c r="YZ103" s="420"/>
      <c r="ZA103" s="420"/>
      <c r="ZB103" s="420"/>
      <c r="ZC103" s="420"/>
      <c r="ZD103" s="420"/>
      <c r="ZE103" s="420"/>
      <c r="ZF103" s="420"/>
      <c r="ZG103" s="420"/>
      <c r="ZH103" s="420"/>
      <c r="ZI103" s="420"/>
      <c r="ZJ103" s="420"/>
      <c r="ZK103" s="420"/>
      <c r="ZL103" s="420"/>
      <c r="ZM103" s="420"/>
      <c r="ZN103" s="420"/>
      <c r="ZO103" s="420"/>
      <c r="ZP103" s="420"/>
      <c r="ZQ103" s="420"/>
      <c r="ZR103" s="420"/>
      <c r="ZS103" s="420"/>
      <c r="ZT103" s="420"/>
      <c r="ZU103" s="420"/>
      <c r="ZV103" s="420"/>
      <c r="ZW103" s="420"/>
      <c r="ZX103" s="420"/>
      <c r="ZY103" s="420"/>
      <c r="ZZ103" s="420"/>
      <c r="AAA103" s="420"/>
      <c r="AAB103" s="420"/>
      <c r="AAC103" s="420"/>
      <c r="AAD103" s="420"/>
      <c r="AAE103" s="420"/>
      <c r="AAF103" s="420"/>
      <c r="AAG103" s="420"/>
      <c r="AAH103" s="420"/>
      <c r="AAI103" s="420"/>
      <c r="AAJ103" s="420"/>
      <c r="AAK103" s="420"/>
      <c r="AAL103" s="420"/>
      <c r="AAM103" s="420"/>
      <c r="AAN103" s="420"/>
      <c r="AAO103" s="420"/>
      <c r="AAP103" s="420"/>
      <c r="AAQ103" s="420"/>
      <c r="AAR103" s="420"/>
      <c r="AAS103" s="420"/>
      <c r="AAT103" s="420"/>
      <c r="AAU103" s="420"/>
      <c r="AAV103" s="420"/>
      <c r="AAW103" s="420"/>
      <c r="AAX103" s="420"/>
      <c r="AAY103" s="420"/>
      <c r="AAZ103" s="420"/>
      <c r="ABA103" s="420"/>
      <c r="ABB103" s="420"/>
      <c r="ABC103" s="420"/>
      <c r="ABD103" s="420"/>
      <c r="ABE103" s="420"/>
      <c r="ABF103" s="420"/>
      <c r="ABG103" s="420"/>
      <c r="ABH103" s="420"/>
      <c r="ABI103" s="420"/>
      <c r="ABJ103" s="420"/>
      <c r="ABK103" s="420"/>
      <c r="ABL103" s="420"/>
      <c r="ABM103" s="420"/>
      <c r="ABN103" s="420"/>
      <c r="ABO103" s="420"/>
      <c r="ABP103" s="420"/>
      <c r="ABQ103" s="420"/>
      <c r="ABR103" s="420"/>
      <c r="ABS103" s="420"/>
      <c r="ABT103" s="420"/>
      <c r="ABU103" s="420"/>
      <c r="ABV103" s="420"/>
      <c r="ABW103" s="420"/>
      <c r="ABX103" s="420"/>
      <c r="ABY103" s="420"/>
      <c r="ABZ103" s="420"/>
      <c r="ACA103" s="420"/>
      <c r="ACB103" s="420"/>
      <c r="ACC103" s="420"/>
      <c r="ACD103" s="420"/>
      <c r="ACE103" s="420"/>
      <c r="ACF103" s="420"/>
      <c r="ACG103" s="420"/>
      <c r="ACH103" s="420"/>
      <c r="ACI103" s="420"/>
      <c r="ACJ103" s="420"/>
      <c r="ACK103" s="420"/>
      <c r="ACL103" s="420"/>
      <c r="ACM103" s="420"/>
      <c r="ACN103" s="420"/>
      <c r="ACO103" s="420"/>
      <c r="ACP103" s="420"/>
      <c r="ACQ103" s="420"/>
      <c r="ACR103" s="420"/>
      <c r="ACS103" s="420"/>
      <c r="ACT103" s="420"/>
      <c r="ACU103" s="420"/>
      <c r="ACV103" s="420"/>
      <c r="ACW103" s="420"/>
      <c r="ACX103" s="420"/>
      <c r="ACY103" s="420"/>
      <c r="ACZ103" s="420"/>
      <c r="ADA103" s="420"/>
      <c r="ADB103" s="420"/>
      <c r="ADC103" s="420"/>
      <c r="ADD103" s="420"/>
      <c r="ADE103" s="420"/>
      <c r="ADF103" s="420"/>
      <c r="ADG103" s="420"/>
      <c r="ADH103" s="420"/>
      <c r="ADI103" s="420"/>
      <c r="ADJ103" s="420"/>
      <c r="ADK103" s="420"/>
      <c r="ADL103" s="420"/>
      <c r="ADM103" s="420"/>
      <c r="ADN103" s="420"/>
      <c r="ADO103" s="420"/>
      <c r="ADP103" s="420"/>
      <c r="ADQ103" s="420"/>
      <c r="ADR103" s="420"/>
      <c r="ADS103" s="420"/>
      <c r="ADT103" s="420"/>
      <c r="ADU103" s="420"/>
      <c r="ADV103" s="420"/>
      <c r="ADW103" s="420"/>
      <c r="ADX103" s="420"/>
      <c r="ADY103" s="420"/>
      <c r="ADZ103" s="420"/>
      <c r="AEA103" s="420"/>
      <c r="AEB103" s="420"/>
      <c r="AEC103" s="420"/>
      <c r="AED103" s="420"/>
      <c r="AEE103" s="420"/>
      <c r="AEF103" s="420"/>
      <c r="AEG103" s="420"/>
      <c r="AEH103" s="420"/>
      <c r="AEI103" s="420"/>
      <c r="AEJ103" s="420"/>
      <c r="AEK103" s="420"/>
      <c r="AEL103" s="420"/>
      <c r="AEM103" s="420"/>
      <c r="AEN103" s="420"/>
      <c r="AEO103" s="420"/>
      <c r="AEP103" s="420"/>
      <c r="AEQ103" s="420"/>
      <c r="AER103" s="420"/>
      <c r="AES103" s="420"/>
      <c r="AET103" s="420"/>
      <c r="AEU103" s="420"/>
      <c r="AEV103" s="420"/>
      <c r="AEW103" s="420"/>
      <c r="AEX103" s="420"/>
      <c r="AEY103" s="420"/>
      <c r="AEZ103" s="420"/>
      <c r="AFA103" s="420"/>
      <c r="AFB103" s="420"/>
      <c r="AFC103" s="420"/>
      <c r="AFD103" s="420"/>
      <c r="AFE103" s="420"/>
      <c r="AFF103" s="420"/>
      <c r="AFG103" s="420"/>
      <c r="AFH103" s="420"/>
      <c r="AFI103" s="420"/>
      <c r="AFJ103" s="420"/>
      <c r="AFK103" s="420"/>
      <c r="AFL103" s="420"/>
      <c r="AFM103" s="420"/>
      <c r="AFN103" s="420"/>
      <c r="AFO103" s="420"/>
      <c r="AFP103" s="420"/>
      <c r="AFQ103" s="420"/>
      <c r="AFR103" s="420"/>
      <c r="AFS103" s="420"/>
      <c r="AFT103" s="420"/>
      <c r="AFU103" s="420"/>
      <c r="AFV103" s="420"/>
      <c r="AFW103" s="420"/>
      <c r="AFX103" s="420"/>
      <c r="AFY103" s="420"/>
      <c r="AFZ103" s="420"/>
      <c r="AGA103" s="420"/>
      <c r="AGB103" s="420"/>
      <c r="AGC103" s="420"/>
      <c r="AGD103" s="420"/>
      <c r="AGE103" s="420"/>
      <c r="AGF103" s="420"/>
      <c r="AGG103" s="420"/>
      <c r="AGH103" s="420"/>
      <c r="AGI103" s="420"/>
      <c r="AGJ103" s="420"/>
      <c r="AGK103" s="420"/>
      <c r="AGL103" s="420"/>
      <c r="AGM103" s="420"/>
      <c r="AGN103" s="420"/>
      <c r="AGO103" s="420"/>
      <c r="AGP103" s="420"/>
      <c r="AGQ103" s="420"/>
      <c r="AGR103" s="420"/>
      <c r="AGS103" s="420"/>
      <c r="AGT103" s="420"/>
      <c r="AGU103" s="420"/>
      <c r="AGV103" s="420"/>
      <c r="AGW103" s="420"/>
      <c r="AGX103" s="420"/>
      <c r="AGY103" s="420"/>
      <c r="AGZ103" s="420"/>
      <c r="AHA103" s="420"/>
      <c r="AHB103" s="420"/>
      <c r="AHC103" s="420"/>
      <c r="AHD103" s="420"/>
      <c r="AHE103" s="420"/>
      <c r="AHF103" s="420"/>
      <c r="AHG103" s="420"/>
      <c r="AHH103" s="420"/>
      <c r="AHI103" s="420"/>
      <c r="AHJ103" s="420"/>
      <c r="AHK103" s="420"/>
      <c r="AHL103" s="420"/>
      <c r="AHM103" s="420"/>
      <c r="AHN103" s="420"/>
      <c r="AHO103" s="420"/>
      <c r="AHP103" s="420"/>
      <c r="AHQ103" s="420"/>
      <c r="AHR103" s="420"/>
      <c r="AHS103" s="420"/>
      <c r="AHT103" s="420"/>
      <c r="AHU103" s="420"/>
      <c r="AHV103" s="420"/>
      <c r="AHW103" s="420"/>
      <c r="AHX103" s="420"/>
      <c r="AHY103" s="420"/>
      <c r="AHZ103" s="420"/>
      <c r="AIA103" s="420"/>
      <c r="AIB103" s="420"/>
      <c r="AIC103" s="420"/>
      <c r="AID103" s="420"/>
      <c r="AIE103" s="420"/>
      <c r="AIF103" s="420"/>
      <c r="AIG103" s="420"/>
      <c r="AIH103" s="420"/>
      <c r="AII103" s="420"/>
      <c r="AIJ103" s="420"/>
      <c r="AIK103" s="420"/>
      <c r="AIL103" s="420"/>
      <c r="AIM103" s="420"/>
      <c r="AIN103" s="420"/>
      <c r="AIO103" s="420"/>
      <c r="AIP103" s="420"/>
      <c r="AIQ103" s="420"/>
      <c r="AIR103" s="420"/>
      <c r="AIS103" s="420"/>
      <c r="AIT103" s="420"/>
      <c r="AIU103" s="420"/>
      <c r="AIV103" s="420"/>
      <c r="AIW103" s="420"/>
      <c r="AIX103" s="420"/>
      <c r="AIY103" s="420"/>
      <c r="AIZ103" s="420"/>
      <c r="AJA103" s="420"/>
      <c r="AJB103" s="420"/>
      <c r="AJC103" s="420"/>
      <c r="AJD103" s="420"/>
      <c r="AJE103" s="420"/>
      <c r="AJF103" s="420"/>
      <c r="AJG103" s="420"/>
      <c r="AJH103" s="420"/>
      <c r="AJI103" s="420"/>
      <c r="AJJ103" s="420"/>
      <c r="AJK103" s="420"/>
      <c r="AJL103" s="420"/>
      <c r="AJM103" s="420"/>
      <c r="AJN103" s="420"/>
      <c r="AJO103" s="420"/>
      <c r="AJP103" s="420"/>
      <c r="AJQ103" s="420"/>
      <c r="AJR103" s="420"/>
      <c r="AJS103" s="420"/>
      <c r="AJT103" s="420"/>
      <c r="AJU103" s="420"/>
      <c r="AJV103" s="420"/>
      <c r="AJW103" s="420"/>
      <c r="AJX103" s="420"/>
      <c r="AJY103" s="420"/>
      <c r="AJZ103" s="420"/>
      <c r="AKA103" s="420"/>
      <c r="AKB103" s="420"/>
      <c r="AKC103" s="420"/>
      <c r="AKD103" s="420"/>
      <c r="AKE103" s="420"/>
      <c r="AKF103" s="420"/>
      <c r="AKG103" s="420"/>
      <c r="AKH103" s="420"/>
      <c r="AKI103" s="420"/>
      <c r="AKJ103" s="420"/>
      <c r="AKK103" s="420"/>
      <c r="AKL103" s="420"/>
      <c r="AKM103" s="420"/>
      <c r="AKN103" s="420"/>
      <c r="AKO103" s="420"/>
      <c r="AKP103" s="420"/>
      <c r="AKQ103" s="420"/>
      <c r="AKR103" s="420"/>
      <c r="AKS103" s="420"/>
      <c r="AKT103" s="420"/>
      <c r="AKU103" s="420"/>
      <c r="AKV103" s="420"/>
      <c r="AKW103" s="420"/>
      <c r="AKX103" s="420"/>
      <c r="AKY103" s="420"/>
      <c r="AKZ103" s="420"/>
      <c r="ALA103" s="420"/>
      <c r="ALB103" s="420"/>
      <c r="ALC103" s="420"/>
      <c r="ALD103" s="420"/>
      <c r="ALE103" s="420"/>
      <c r="ALF103" s="420"/>
      <c r="ALG103" s="420"/>
      <c r="ALH103" s="420"/>
      <c r="ALI103" s="420"/>
      <c r="ALJ103" s="420"/>
      <c r="ALK103" s="420"/>
      <c r="ALL103" s="420"/>
      <c r="ALM103" s="420"/>
      <c r="ALN103" s="420"/>
      <c r="ALO103" s="420"/>
      <c r="ALP103" s="420"/>
      <c r="ALQ103" s="420"/>
      <c r="ALR103" s="420"/>
      <c r="ALS103" s="420"/>
      <c r="ALT103" s="420"/>
      <c r="ALU103" s="420"/>
      <c r="ALV103" s="420"/>
      <c r="ALW103" s="420"/>
      <c r="ALX103" s="420"/>
      <c r="ALY103" s="420"/>
      <c r="ALZ103" s="420"/>
      <c r="AMA103" s="420"/>
      <c r="AMB103" s="420"/>
      <c r="AMC103" s="420"/>
      <c r="AMD103" s="420"/>
      <c r="AME103" s="420"/>
      <c r="AMF103" s="420"/>
      <c r="AMG103" s="420"/>
      <c r="AMH103" s="420"/>
      <c r="AMI103" s="420"/>
      <c r="AMJ103" s="420"/>
      <c r="AMK103" s="420"/>
      <c r="AML103" s="420"/>
      <c r="AMM103" s="420"/>
      <c r="AMN103" s="420"/>
      <c r="AMO103" s="420"/>
      <c r="AMP103" s="420"/>
      <c r="AMQ103" s="420"/>
      <c r="AMR103" s="420"/>
      <c r="AMS103" s="420"/>
      <c r="AMT103" s="420"/>
      <c r="AMU103" s="420"/>
      <c r="AMV103" s="420"/>
      <c r="AMW103" s="420"/>
      <c r="AMX103" s="420"/>
      <c r="AMY103" s="420"/>
      <c r="AMZ103" s="420"/>
      <c r="ANA103" s="420"/>
      <c r="ANB103" s="420"/>
      <c r="ANC103" s="420"/>
      <c r="AND103" s="420"/>
      <c r="ANE103" s="420"/>
      <c r="ANF103" s="420"/>
      <c r="ANG103" s="420"/>
      <c r="ANH103" s="420"/>
      <c r="ANI103" s="420"/>
      <c r="ANJ103" s="420"/>
      <c r="ANK103" s="420"/>
      <c r="ANL103" s="420"/>
      <c r="ANM103" s="420"/>
      <c r="ANN103" s="420"/>
      <c r="ANO103" s="420"/>
      <c r="ANP103" s="420"/>
      <c r="ANQ103" s="420"/>
      <c r="ANR103" s="420"/>
      <c r="ANS103" s="420"/>
      <c r="ANT103" s="420"/>
      <c r="ANU103" s="420"/>
      <c r="ANV103" s="420"/>
      <c r="ANW103" s="420"/>
      <c r="ANX103" s="420"/>
      <c r="ANY103" s="420"/>
      <c r="ANZ103" s="420"/>
      <c r="AOA103" s="420"/>
      <c r="AOB103" s="420"/>
      <c r="AOC103" s="420"/>
      <c r="AOD103" s="420"/>
      <c r="AOE103" s="420"/>
      <c r="AOF103" s="420"/>
      <c r="AOG103" s="420"/>
      <c r="AOH103" s="420"/>
      <c r="AOI103" s="420"/>
      <c r="AOJ103" s="420"/>
      <c r="AOK103" s="420"/>
      <c r="AOL103" s="420"/>
      <c r="AOM103" s="420"/>
      <c r="AON103" s="420"/>
      <c r="AOO103" s="420"/>
      <c r="AOP103" s="420"/>
      <c r="AOQ103" s="420"/>
      <c r="AOR103" s="420"/>
      <c r="AOS103" s="420"/>
      <c r="AOT103" s="420"/>
      <c r="AOU103" s="420"/>
      <c r="AOV103" s="420"/>
      <c r="AOW103" s="420"/>
      <c r="AOX103" s="420"/>
      <c r="AOY103" s="420"/>
      <c r="AOZ103" s="420"/>
      <c r="APA103" s="420"/>
      <c r="APB103" s="420"/>
      <c r="APC103" s="420"/>
      <c r="APD103" s="420"/>
      <c r="APE103" s="420"/>
      <c r="APF103" s="420"/>
      <c r="APG103" s="420"/>
      <c r="APH103" s="420"/>
      <c r="API103" s="420"/>
      <c r="APJ103" s="420"/>
      <c r="APK103" s="420"/>
      <c r="APL103" s="420"/>
      <c r="APM103" s="420"/>
      <c r="APN103" s="420"/>
      <c r="APO103" s="420"/>
      <c r="APP103" s="420"/>
      <c r="APQ103" s="420"/>
      <c r="APR103" s="420"/>
      <c r="APS103" s="420"/>
      <c r="APT103" s="420"/>
      <c r="APU103" s="420"/>
      <c r="APV103" s="420"/>
      <c r="APW103" s="420"/>
      <c r="APX103" s="420"/>
      <c r="APY103" s="420"/>
      <c r="APZ103" s="420"/>
      <c r="AQA103" s="420"/>
      <c r="AQB103" s="420"/>
      <c r="AQC103" s="420"/>
      <c r="AQD103" s="420"/>
      <c r="AQE103" s="420"/>
      <c r="AQF103" s="420"/>
      <c r="AQG103" s="420"/>
      <c r="AQH103" s="420"/>
      <c r="AQI103" s="420"/>
      <c r="AQJ103" s="420"/>
      <c r="AQK103" s="420"/>
      <c r="AQL103" s="420"/>
      <c r="AQM103" s="420"/>
      <c r="AQN103" s="420"/>
      <c r="AQO103" s="420"/>
      <c r="AQP103" s="420"/>
      <c r="AQQ103" s="420"/>
      <c r="AQR103" s="420"/>
      <c r="AQS103" s="420"/>
      <c r="AQT103" s="420"/>
      <c r="AQU103" s="420"/>
      <c r="AQV103" s="420"/>
      <c r="AQW103" s="420"/>
      <c r="AQX103" s="420"/>
      <c r="AQY103" s="420"/>
      <c r="AQZ103" s="420"/>
      <c r="ARA103" s="420"/>
      <c r="ARB103" s="420"/>
      <c r="ARC103" s="420"/>
      <c r="ARD103" s="420"/>
      <c r="ARE103" s="420"/>
      <c r="ARF103" s="420"/>
      <c r="ARG103" s="420"/>
      <c r="ARH103" s="420"/>
      <c r="ARI103" s="420"/>
      <c r="ARJ103" s="420"/>
      <c r="ARK103" s="420"/>
      <c r="ARL103" s="420"/>
      <c r="ARM103" s="420"/>
      <c r="ARN103" s="420"/>
      <c r="ARO103" s="420"/>
      <c r="ARP103" s="420"/>
      <c r="ARQ103" s="420"/>
      <c r="ARR103" s="420"/>
      <c r="ARS103" s="420"/>
      <c r="ART103" s="420"/>
      <c r="ARU103" s="420"/>
      <c r="ARV103" s="420"/>
      <c r="ARW103" s="420"/>
      <c r="ARX103" s="420"/>
      <c r="ARY103" s="420"/>
      <c r="ARZ103" s="420"/>
      <c r="ASA103" s="420"/>
      <c r="ASB103" s="420"/>
      <c r="ASC103" s="420"/>
      <c r="ASD103" s="420"/>
      <c r="ASE103" s="420"/>
      <c r="ASF103" s="420"/>
      <c r="ASG103" s="420"/>
      <c r="ASH103" s="420"/>
      <c r="ASI103" s="420"/>
      <c r="ASJ103" s="420"/>
      <c r="ASK103" s="420"/>
      <c r="ASL103" s="420"/>
      <c r="ASM103" s="420"/>
      <c r="ASN103" s="420"/>
      <c r="ASO103" s="420"/>
      <c r="ASP103" s="420"/>
      <c r="ASQ103" s="420"/>
      <c r="ASR103" s="420"/>
      <c r="ASS103" s="420"/>
      <c r="AST103" s="420"/>
      <c r="ASU103" s="420"/>
      <c r="ASV103" s="420"/>
      <c r="ASW103" s="420"/>
      <c r="ASX103" s="420"/>
      <c r="ASY103" s="420"/>
      <c r="ASZ103" s="420"/>
      <c r="ATA103" s="420"/>
      <c r="ATB103" s="420"/>
      <c r="ATC103" s="420"/>
      <c r="ATD103" s="420"/>
      <c r="ATE103" s="420"/>
      <c r="ATF103" s="420"/>
      <c r="ATG103" s="420"/>
      <c r="ATH103" s="420"/>
      <c r="ATI103" s="420"/>
      <c r="ATJ103" s="420"/>
      <c r="ATK103" s="420"/>
      <c r="ATL103" s="420"/>
      <c r="ATM103" s="420"/>
      <c r="ATN103" s="420"/>
      <c r="ATO103" s="420"/>
      <c r="ATP103" s="420"/>
      <c r="ATQ103" s="420"/>
      <c r="ATR103" s="420"/>
      <c r="ATS103" s="420"/>
      <c r="ATT103" s="420"/>
      <c r="ATU103" s="420"/>
      <c r="ATV103" s="420"/>
      <c r="ATW103" s="420"/>
      <c r="ATX103" s="420"/>
      <c r="ATY103" s="420"/>
      <c r="ATZ103" s="420"/>
      <c r="AUA103" s="420"/>
      <c r="AUB103" s="420"/>
      <c r="AUC103" s="420"/>
      <c r="AUD103" s="420"/>
      <c r="AUE103" s="420"/>
      <c r="AUF103" s="420"/>
      <c r="AUG103" s="420"/>
      <c r="AUH103" s="420"/>
      <c r="AUI103" s="420"/>
      <c r="AUJ103" s="420"/>
      <c r="AUK103" s="420"/>
      <c r="AUL103" s="420"/>
      <c r="AUM103" s="420"/>
      <c r="AUN103" s="420"/>
      <c r="AUO103" s="420"/>
      <c r="AUP103" s="420"/>
      <c r="AUQ103" s="420"/>
      <c r="AUR103" s="420"/>
      <c r="AUS103" s="420"/>
      <c r="AUT103" s="420"/>
      <c r="AUU103" s="420"/>
      <c r="AUV103" s="420"/>
      <c r="AUW103" s="420"/>
      <c r="AUX103" s="420"/>
      <c r="AUY103" s="420"/>
      <c r="AUZ103" s="420"/>
      <c r="AVA103" s="420"/>
      <c r="AVB103" s="420"/>
      <c r="AVC103" s="420"/>
      <c r="AVD103" s="420"/>
      <c r="AVE103" s="420"/>
      <c r="AVF103" s="420"/>
      <c r="AVG103" s="420"/>
      <c r="AVH103" s="420"/>
      <c r="AVI103" s="420"/>
      <c r="AVJ103" s="420"/>
      <c r="AVK103" s="420"/>
      <c r="AVL103" s="420"/>
      <c r="AVM103" s="420"/>
      <c r="AVN103" s="420"/>
      <c r="AVO103" s="420"/>
      <c r="AVP103" s="420"/>
      <c r="AVQ103" s="420"/>
      <c r="AVR103" s="420"/>
      <c r="AVS103" s="420"/>
      <c r="AVT103" s="420"/>
      <c r="AVU103" s="420"/>
      <c r="AVV103" s="420"/>
      <c r="AVW103" s="420"/>
      <c r="AVX103" s="420"/>
      <c r="AVY103" s="420"/>
      <c r="AVZ103" s="420"/>
      <c r="AWA103" s="420"/>
      <c r="AWB103" s="420"/>
      <c r="AWC103" s="420"/>
      <c r="AWD103" s="420"/>
      <c r="AWE103" s="420"/>
      <c r="AWF103" s="420"/>
      <c r="AWG103" s="420"/>
      <c r="AWH103" s="420"/>
      <c r="AWI103" s="420"/>
      <c r="AWJ103" s="420"/>
      <c r="AWK103" s="420"/>
      <c r="AWL103" s="420"/>
      <c r="AWM103" s="420"/>
      <c r="AWN103" s="420"/>
      <c r="AWO103" s="420"/>
      <c r="AWP103" s="420"/>
      <c r="AWQ103" s="420"/>
      <c r="AWR103" s="420"/>
      <c r="AWS103" s="420"/>
      <c r="AWT103" s="420"/>
      <c r="AWU103" s="420"/>
      <c r="AWV103" s="420"/>
      <c r="AWW103" s="420"/>
      <c r="AWX103" s="420"/>
      <c r="AWY103" s="420"/>
      <c r="AWZ103" s="420"/>
      <c r="AXA103" s="420"/>
      <c r="AXB103" s="420"/>
      <c r="AXC103" s="420"/>
      <c r="AXD103" s="420"/>
      <c r="AXE103" s="420"/>
      <c r="AXF103" s="420"/>
      <c r="AXG103" s="420"/>
      <c r="AXH103" s="420"/>
      <c r="AXI103" s="420"/>
      <c r="AXJ103" s="420"/>
      <c r="AXK103" s="420"/>
      <c r="AXL103" s="420"/>
      <c r="AXM103" s="420"/>
      <c r="AXN103" s="420"/>
      <c r="AXO103" s="420"/>
      <c r="AXP103" s="420"/>
      <c r="AXQ103" s="420"/>
      <c r="AXR103" s="420"/>
      <c r="AXS103" s="420"/>
      <c r="AXT103" s="420"/>
      <c r="AXU103" s="420"/>
      <c r="AXV103" s="420"/>
      <c r="AXW103" s="420"/>
      <c r="AXX103" s="420"/>
      <c r="AXY103" s="420"/>
      <c r="AXZ103" s="420"/>
      <c r="AYA103" s="420"/>
      <c r="AYB103" s="420"/>
      <c r="AYC103" s="420"/>
      <c r="AYD103" s="420"/>
      <c r="AYE103" s="420"/>
      <c r="AYF103" s="420"/>
      <c r="AYG103" s="420"/>
      <c r="AYH103" s="420"/>
      <c r="AYI103" s="420"/>
      <c r="AYJ103" s="420"/>
      <c r="AYK103" s="420"/>
      <c r="AYL103" s="420"/>
      <c r="AYM103" s="420"/>
      <c r="AYN103" s="420"/>
      <c r="AYO103" s="420"/>
      <c r="AYP103" s="420"/>
      <c r="AYQ103" s="420"/>
      <c r="AYR103" s="420"/>
      <c r="AYS103" s="420"/>
      <c r="AYT103" s="420"/>
      <c r="AYU103" s="420"/>
      <c r="AYV103" s="420"/>
      <c r="AYW103" s="420"/>
      <c r="AYX103" s="420"/>
      <c r="AYY103" s="420"/>
      <c r="AYZ103" s="420"/>
      <c r="AZA103" s="420"/>
      <c r="AZB103" s="420"/>
      <c r="AZC103" s="420"/>
      <c r="AZD103" s="420"/>
      <c r="AZE103" s="420"/>
      <c r="AZF103" s="420"/>
      <c r="AZG103" s="420"/>
      <c r="AZH103" s="420"/>
      <c r="AZI103" s="420"/>
      <c r="AZJ103" s="420"/>
      <c r="AZK103" s="420"/>
      <c r="AZL103" s="420"/>
      <c r="AZM103" s="420"/>
      <c r="AZN103" s="420"/>
      <c r="AZO103" s="420"/>
      <c r="AZP103" s="420"/>
      <c r="AZQ103" s="420"/>
      <c r="AZR103" s="420"/>
      <c r="AZS103" s="420"/>
      <c r="AZT103" s="420"/>
      <c r="AZU103" s="420"/>
      <c r="AZV103" s="420"/>
      <c r="AZW103" s="420"/>
      <c r="AZX103" s="420"/>
      <c r="AZY103" s="420"/>
      <c r="AZZ103" s="420"/>
      <c r="BAA103" s="420"/>
      <c r="BAB103" s="420"/>
      <c r="BAC103" s="420"/>
      <c r="BAD103" s="420"/>
      <c r="BAE103" s="420"/>
      <c r="BAF103" s="420"/>
      <c r="BAG103" s="420"/>
      <c r="BAH103" s="420"/>
      <c r="BAI103" s="420"/>
      <c r="BAJ103" s="420"/>
      <c r="BAK103" s="420"/>
      <c r="BAL103" s="420"/>
      <c r="BAM103" s="420"/>
      <c r="BAN103" s="420"/>
      <c r="BAO103" s="420"/>
      <c r="BAP103" s="420"/>
      <c r="BAQ103" s="420"/>
      <c r="BAR103" s="420"/>
      <c r="BAS103" s="420"/>
      <c r="BAT103" s="420"/>
      <c r="BAU103" s="420"/>
      <c r="BAV103" s="420"/>
      <c r="BAW103" s="420"/>
      <c r="BAX103" s="420"/>
      <c r="BAY103" s="420"/>
      <c r="BAZ103" s="420"/>
      <c r="BBA103" s="420"/>
      <c r="BBB103" s="420"/>
      <c r="BBC103" s="420"/>
      <c r="BBD103" s="420"/>
      <c r="BBE103" s="420"/>
      <c r="BBF103" s="420"/>
      <c r="BBG103" s="420"/>
      <c r="BBH103" s="420"/>
      <c r="BBI103" s="420"/>
      <c r="BBJ103" s="420"/>
      <c r="BBK103" s="420"/>
      <c r="BBL103" s="420"/>
      <c r="BBM103" s="420"/>
      <c r="BBN103" s="420"/>
      <c r="BBO103" s="420"/>
      <c r="BBP103" s="420"/>
      <c r="BBQ103" s="420"/>
      <c r="BBR103" s="420"/>
      <c r="BBS103" s="420"/>
      <c r="BBT103" s="420"/>
      <c r="BBU103" s="420"/>
      <c r="BBV103" s="420"/>
      <c r="BBW103" s="420"/>
      <c r="BBX103" s="420"/>
      <c r="BBY103" s="420"/>
      <c r="BBZ103" s="420"/>
      <c r="BCA103" s="420"/>
      <c r="BCB103" s="420"/>
      <c r="BCC103" s="420"/>
      <c r="BCD103" s="420"/>
      <c r="BCE103" s="420"/>
      <c r="BCF103" s="420"/>
      <c r="BCG103" s="420"/>
      <c r="BCH103" s="420"/>
      <c r="BCI103" s="420"/>
      <c r="BCJ103" s="420"/>
      <c r="BCK103" s="420"/>
      <c r="BCL103" s="420"/>
      <c r="BCM103" s="420"/>
      <c r="BCN103" s="420"/>
      <c r="BCO103" s="420"/>
      <c r="BCP103" s="420"/>
      <c r="BCQ103" s="420"/>
      <c r="BCR103" s="420"/>
      <c r="BCS103" s="420"/>
      <c r="BCT103" s="420"/>
      <c r="BCU103" s="420"/>
      <c r="BCV103" s="420"/>
      <c r="BCW103" s="420"/>
      <c r="BCX103" s="420"/>
      <c r="BCY103" s="420"/>
      <c r="BCZ103" s="420"/>
      <c r="BDA103" s="420"/>
      <c r="BDB103" s="420"/>
      <c r="BDC103" s="420"/>
      <c r="BDD103" s="420"/>
      <c r="BDE103" s="420"/>
      <c r="BDF103" s="420"/>
      <c r="BDG103" s="420"/>
      <c r="BDH103" s="420"/>
      <c r="BDI103" s="420"/>
      <c r="BDJ103" s="420"/>
      <c r="BDK103" s="420"/>
      <c r="BDL103" s="420"/>
      <c r="BDM103" s="420"/>
      <c r="BDN103" s="420"/>
      <c r="BDO103" s="420"/>
      <c r="BDP103" s="420"/>
      <c r="BDQ103" s="420"/>
      <c r="BDR103" s="420"/>
      <c r="BDS103" s="420"/>
      <c r="BDT103" s="420"/>
      <c r="BDU103" s="420"/>
      <c r="BDV103" s="420"/>
      <c r="BDW103" s="420"/>
      <c r="BDX103" s="420"/>
      <c r="BDY103" s="420"/>
      <c r="BDZ103" s="420"/>
      <c r="BEA103" s="420"/>
      <c r="BEB103" s="420"/>
      <c r="BEC103" s="420"/>
      <c r="BED103" s="420"/>
      <c r="BEE103" s="420"/>
      <c r="BEF103" s="420"/>
      <c r="BEG103" s="420"/>
      <c r="BEH103" s="420"/>
      <c r="BEI103" s="420"/>
      <c r="BEJ103" s="420"/>
      <c r="BEK103" s="420"/>
      <c r="BEL103" s="420"/>
      <c r="BEM103" s="420"/>
      <c r="BEN103" s="420"/>
      <c r="BEO103" s="420"/>
      <c r="BEP103" s="420"/>
      <c r="BEQ103" s="420"/>
      <c r="BER103" s="420"/>
      <c r="BES103" s="420"/>
      <c r="BET103" s="420"/>
      <c r="BEU103" s="420"/>
      <c r="BEV103" s="420"/>
      <c r="BEW103" s="420"/>
      <c r="BEX103" s="420"/>
      <c r="BEY103" s="420"/>
      <c r="BEZ103" s="420"/>
      <c r="BFA103" s="420"/>
      <c r="BFB103" s="420"/>
      <c r="BFC103" s="420"/>
      <c r="BFD103" s="420"/>
      <c r="BFE103" s="420"/>
      <c r="BFF103" s="420"/>
      <c r="BFG103" s="420"/>
      <c r="BFH103" s="420"/>
      <c r="BFI103" s="420"/>
      <c r="BFJ103" s="420"/>
      <c r="BFK103" s="420"/>
      <c r="BFL103" s="420"/>
      <c r="BFM103" s="420"/>
      <c r="BFN103" s="420"/>
      <c r="BFO103" s="420"/>
      <c r="BFP103" s="420"/>
      <c r="BFQ103" s="420"/>
      <c r="BFR103" s="420"/>
      <c r="BFS103" s="420"/>
      <c r="BFT103" s="420"/>
      <c r="BFU103" s="420"/>
      <c r="BFV103" s="420"/>
      <c r="BFW103" s="420"/>
      <c r="BFX103" s="420"/>
      <c r="BFY103" s="420"/>
      <c r="BFZ103" s="420"/>
      <c r="BGA103" s="420"/>
      <c r="BGB103" s="420"/>
      <c r="BGC103" s="420"/>
      <c r="BGD103" s="420"/>
      <c r="BGE103" s="420"/>
      <c r="BGF103" s="420"/>
      <c r="BGG103" s="420"/>
      <c r="BGH103" s="420"/>
      <c r="BGI103" s="420"/>
      <c r="BGJ103" s="420"/>
      <c r="BGK103" s="420"/>
      <c r="BGL103" s="420"/>
      <c r="BGM103" s="420"/>
      <c r="BGN103" s="420"/>
      <c r="BGO103" s="420"/>
      <c r="BGP103" s="420"/>
      <c r="BGQ103" s="420"/>
      <c r="BGR103" s="420"/>
      <c r="BGS103" s="420"/>
      <c r="BGT103" s="420"/>
      <c r="BGU103" s="420"/>
      <c r="BGV103" s="420"/>
      <c r="BGW103" s="420"/>
      <c r="BGX103" s="420"/>
      <c r="BGY103" s="420"/>
      <c r="BGZ103" s="420"/>
      <c r="BHA103" s="420"/>
      <c r="BHB103" s="420"/>
      <c r="BHC103" s="420"/>
      <c r="BHD103" s="420"/>
      <c r="BHE103" s="420"/>
      <c r="BHF103" s="420"/>
      <c r="BHG103" s="420"/>
      <c r="BHH103" s="420"/>
      <c r="BHI103" s="420"/>
      <c r="BHJ103" s="420"/>
      <c r="BHK103" s="420"/>
      <c r="BHL103" s="420"/>
      <c r="BHM103" s="420"/>
      <c r="BHN103" s="420"/>
      <c r="BHO103" s="420"/>
      <c r="BHP103" s="420"/>
      <c r="BHQ103" s="420"/>
      <c r="BHR103" s="420"/>
      <c r="BHS103" s="420"/>
      <c r="BHT103" s="420"/>
      <c r="BHU103" s="420"/>
      <c r="BHV103" s="420"/>
      <c r="BHW103" s="420"/>
      <c r="BHX103" s="420"/>
      <c r="BHY103" s="420"/>
      <c r="BHZ103" s="420"/>
      <c r="BIA103" s="420"/>
      <c r="BIB103" s="420"/>
      <c r="BIC103" s="420"/>
      <c r="BID103" s="420"/>
      <c r="BIE103" s="420"/>
      <c r="BIF103" s="420"/>
      <c r="BIG103" s="420"/>
      <c r="BIH103" s="420"/>
      <c r="BII103" s="420"/>
      <c r="BIJ103" s="420"/>
      <c r="BIK103" s="420"/>
      <c r="BIL103" s="420"/>
      <c r="BIM103" s="420"/>
      <c r="BIN103" s="420"/>
      <c r="BIO103" s="420"/>
      <c r="BIP103" s="420"/>
      <c r="BIQ103" s="420"/>
      <c r="BIR103" s="420"/>
      <c r="BIS103" s="420"/>
      <c r="BIT103" s="420"/>
      <c r="BIU103" s="420"/>
      <c r="BIV103" s="420"/>
      <c r="BIW103" s="420"/>
      <c r="BIX103" s="420"/>
      <c r="BIY103" s="420"/>
      <c r="BIZ103" s="420"/>
      <c r="BJA103" s="420"/>
      <c r="BJB103" s="420"/>
      <c r="BJC103" s="420"/>
      <c r="BJD103" s="420"/>
      <c r="BJE103" s="420"/>
      <c r="BJF103" s="420"/>
      <c r="BJG103" s="420"/>
      <c r="BJH103" s="420"/>
      <c r="BJI103" s="420"/>
      <c r="BJJ103" s="420"/>
      <c r="BJK103" s="420"/>
      <c r="BJL103" s="420"/>
      <c r="BJM103" s="420"/>
      <c r="BJN103" s="420"/>
      <c r="BJO103" s="420"/>
      <c r="BJP103" s="420"/>
      <c r="BJQ103" s="420"/>
      <c r="BJR103" s="420"/>
      <c r="BJS103" s="420"/>
      <c r="BJT103" s="420"/>
      <c r="BJU103" s="420"/>
      <c r="BJV103" s="420"/>
      <c r="BJW103" s="420"/>
      <c r="BJX103" s="420"/>
      <c r="BJY103" s="420"/>
      <c r="BJZ103" s="420"/>
      <c r="BKA103" s="420"/>
      <c r="BKB103" s="420"/>
      <c r="BKC103" s="420"/>
      <c r="BKD103" s="420"/>
      <c r="BKE103" s="420"/>
      <c r="BKF103" s="420"/>
      <c r="BKG103" s="420"/>
      <c r="BKH103" s="420"/>
      <c r="BKI103" s="420"/>
      <c r="BKJ103" s="420"/>
      <c r="BKK103" s="420"/>
      <c r="BKL103" s="420"/>
      <c r="BKM103" s="420"/>
      <c r="BKN103" s="420"/>
      <c r="BKO103" s="420"/>
      <c r="BKP103" s="420"/>
      <c r="BKQ103" s="420"/>
      <c r="BKR103" s="420"/>
      <c r="BKS103" s="420"/>
      <c r="BKT103" s="420"/>
      <c r="BKU103" s="420"/>
      <c r="BKV103" s="420"/>
      <c r="BKW103" s="420"/>
      <c r="BKX103" s="420"/>
      <c r="BKY103" s="420"/>
      <c r="BKZ103" s="420"/>
      <c r="BLA103" s="420"/>
      <c r="BLB103" s="420"/>
      <c r="BLC103" s="420"/>
      <c r="BLD103" s="420"/>
      <c r="BLE103" s="420"/>
      <c r="BLF103" s="420"/>
      <c r="BLG103" s="420"/>
      <c r="BLH103" s="420"/>
      <c r="BLI103" s="420"/>
      <c r="BLJ103" s="420"/>
      <c r="BLK103" s="420"/>
      <c r="BLL103" s="420"/>
      <c r="BLM103" s="420"/>
      <c r="BLN103" s="420"/>
      <c r="BLO103" s="420"/>
      <c r="BLP103" s="420"/>
      <c r="BLQ103" s="420"/>
      <c r="BLR103" s="420"/>
      <c r="BLS103" s="420"/>
      <c r="BLT103" s="420"/>
      <c r="BLU103" s="420"/>
      <c r="BLV103" s="420"/>
      <c r="BLW103" s="420"/>
      <c r="BLX103" s="420"/>
      <c r="BLY103" s="420"/>
      <c r="BLZ103" s="420"/>
      <c r="BMA103" s="420"/>
      <c r="BMB103" s="420"/>
      <c r="BMC103" s="420"/>
      <c r="BMD103" s="420"/>
      <c r="BME103" s="420"/>
      <c r="BMF103" s="420"/>
      <c r="BMG103" s="420"/>
      <c r="BMH103" s="420"/>
      <c r="BMI103" s="420"/>
      <c r="BMJ103" s="420"/>
      <c r="BMK103" s="420"/>
      <c r="BML103" s="420"/>
      <c r="BMM103" s="420"/>
      <c r="BMN103" s="420"/>
      <c r="BMO103" s="420"/>
      <c r="BMP103" s="420"/>
      <c r="BMQ103" s="420"/>
      <c r="BMR103" s="420"/>
      <c r="BMS103" s="420"/>
      <c r="BMT103" s="420"/>
      <c r="BMU103" s="420"/>
      <c r="BMV103" s="420"/>
      <c r="BMW103" s="420"/>
      <c r="BMX103" s="420"/>
      <c r="BMY103" s="420"/>
      <c r="BMZ103" s="420"/>
      <c r="BNA103" s="420"/>
      <c r="BNB103" s="420"/>
      <c r="BNC103" s="420"/>
      <c r="BND103" s="420"/>
      <c r="BNE103" s="420"/>
      <c r="BNF103" s="420"/>
      <c r="BNG103" s="420"/>
      <c r="BNH103" s="420"/>
      <c r="BNI103" s="420"/>
      <c r="BNJ103" s="420"/>
      <c r="BNK103" s="420"/>
      <c r="BNL103" s="420"/>
      <c r="BNM103" s="420"/>
      <c r="BNN103" s="420"/>
      <c r="BNO103" s="420"/>
      <c r="BNP103" s="420"/>
      <c r="BNQ103" s="420"/>
      <c r="BNR103" s="420"/>
      <c r="BNS103" s="420"/>
      <c r="BNT103" s="420"/>
      <c r="BNU103" s="420"/>
      <c r="BNV103" s="420"/>
      <c r="BNW103" s="420"/>
      <c r="BNX103" s="420"/>
      <c r="BNY103" s="420"/>
      <c r="BNZ103" s="420"/>
      <c r="BOA103" s="420"/>
      <c r="BOB103" s="420"/>
      <c r="BOC103" s="420"/>
      <c r="BOD103" s="420"/>
      <c r="BOE103" s="420"/>
      <c r="BOF103" s="420"/>
      <c r="BOG103" s="420"/>
      <c r="BOH103" s="420"/>
      <c r="BOI103" s="420"/>
      <c r="BOJ103" s="420"/>
      <c r="BOK103" s="420"/>
      <c r="BOL103" s="420"/>
      <c r="BOM103" s="420"/>
      <c r="BON103" s="420"/>
      <c r="BOO103" s="420"/>
      <c r="BOP103" s="420"/>
      <c r="BOQ103" s="420"/>
      <c r="BOR103" s="420"/>
      <c r="BOS103" s="420"/>
      <c r="BOT103" s="420"/>
      <c r="BOU103" s="420"/>
      <c r="BOV103" s="420"/>
      <c r="BOW103" s="420"/>
      <c r="BOX103" s="420"/>
      <c r="BOY103" s="420"/>
      <c r="BOZ103" s="420"/>
      <c r="BPA103" s="420"/>
      <c r="BPB103" s="420"/>
      <c r="BPC103" s="420"/>
      <c r="BPD103" s="420"/>
      <c r="BPE103" s="420"/>
      <c r="BPF103" s="420"/>
      <c r="BPG103" s="420"/>
      <c r="BPH103" s="420"/>
      <c r="BPI103" s="420"/>
      <c r="BPJ103" s="420"/>
      <c r="BPK103" s="420"/>
      <c r="BPL103" s="420"/>
      <c r="BPM103" s="420"/>
      <c r="BPN103" s="420"/>
      <c r="BPO103" s="420"/>
      <c r="BPP103" s="420"/>
      <c r="BPQ103" s="420"/>
      <c r="BPR103" s="420"/>
      <c r="BPS103" s="420"/>
      <c r="BPT103" s="420"/>
      <c r="BPU103" s="420"/>
      <c r="BPV103" s="420"/>
      <c r="BPW103" s="420"/>
      <c r="BPX103" s="420"/>
      <c r="BPY103" s="420"/>
      <c r="BPZ103" s="420"/>
      <c r="BQA103" s="420"/>
      <c r="BQB103" s="420"/>
      <c r="BQC103" s="420"/>
      <c r="BQD103" s="420"/>
      <c r="BQE103" s="420"/>
      <c r="BQF103" s="420"/>
      <c r="BQG103" s="420"/>
      <c r="BQH103" s="420"/>
      <c r="BQI103" s="420"/>
      <c r="BQJ103" s="420"/>
      <c r="BQK103" s="420"/>
      <c r="BQL103" s="420"/>
      <c r="BQM103" s="420"/>
      <c r="BQN103" s="420"/>
      <c r="BQO103" s="420"/>
      <c r="BQP103" s="420"/>
      <c r="BQQ103" s="420"/>
      <c r="BQR103" s="420"/>
      <c r="BQS103" s="420"/>
      <c r="BQT103" s="420"/>
      <c r="BQU103" s="420"/>
      <c r="BQV103" s="420"/>
      <c r="BQW103" s="420"/>
      <c r="BQX103" s="420"/>
      <c r="BQY103" s="420"/>
      <c r="BQZ103" s="420"/>
      <c r="BRA103" s="420"/>
      <c r="BRB103" s="420"/>
      <c r="BRC103" s="420"/>
      <c r="BRD103" s="420"/>
      <c r="BRE103" s="420"/>
      <c r="BRF103" s="420"/>
      <c r="BRG103" s="420"/>
      <c r="BRH103" s="420"/>
      <c r="BRI103" s="420"/>
      <c r="BRJ103" s="420"/>
      <c r="BRK103" s="420"/>
      <c r="BRL103" s="420"/>
      <c r="BRM103" s="420"/>
      <c r="BRN103" s="420"/>
      <c r="BRO103" s="420"/>
      <c r="BRP103" s="420"/>
      <c r="BRQ103" s="420"/>
      <c r="BRR103" s="420"/>
      <c r="BRS103" s="420"/>
      <c r="BRT103" s="420"/>
      <c r="BRU103" s="420"/>
      <c r="BRV103" s="420"/>
      <c r="BRW103" s="420"/>
      <c r="BRX103" s="420"/>
      <c r="BRY103" s="420"/>
      <c r="BRZ103" s="420"/>
      <c r="BSA103" s="420"/>
      <c r="BSB103" s="420"/>
      <c r="BSC103" s="420"/>
      <c r="BSD103" s="420"/>
      <c r="BSE103" s="420"/>
      <c r="BSF103" s="420"/>
      <c r="BSG103" s="420"/>
      <c r="BSH103" s="420"/>
      <c r="BSI103" s="420"/>
      <c r="BSJ103" s="420"/>
      <c r="BSK103" s="420"/>
      <c r="BSL103" s="420"/>
      <c r="BSM103" s="420"/>
      <c r="BSN103" s="420"/>
      <c r="BSO103" s="420"/>
      <c r="BSP103" s="420"/>
      <c r="BSQ103" s="420"/>
      <c r="BSR103" s="420"/>
      <c r="BSS103" s="420"/>
      <c r="BST103" s="420"/>
      <c r="BSU103" s="420"/>
      <c r="BSV103" s="420"/>
      <c r="BSW103" s="420"/>
      <c r="BSX103" s="420"/>
      <c r="BSY103" s="420"/>
      <c r="BSZ103" s="420"/>
      <c r="BTA103" s="420"/>
      <c r="BTB103" s="420"/>
      <c r="BTC103" s="420"/>
      <c r="BTD103" s="420"/>
      <c r="BTE103" s="420"/>
      <c r="BTF103" s="420"/>
      <c r="BTG103" s="420"/>
      <c r="BTH103" s="420"/>
      <c r="BTI103" s="420"/>
      <c r="BTJ103" s="420"/>
      <c r="BTK103" s="420"/>
      <c r="BTL103" s="420"/>
      <c r="BTM103" s="420"/>
      <c r="BTN103" s="420"/>
      <c r="BTO103" s="420"/>
      <c r="BTP103" s="420"/>
      <c r="BTQ103" s="420"/>
      <c r="BTR103" s="420"/>
      <c r="BTS103" s="420"/>
      <c r="BTT103" s="420"/>
      <c r="BTU103" s="420"/>
      <c r="BTV103" s="420"/>
      <c r="BTW103" s="420"/>
      <c r="BTX103" s="420"/>
      <c r="BTY103" s="420"/>
      <c r="BTZ103" s="420"/>
      <c r="BUA103" s="420"/>
      <c r="BUB103" s="420"/>
      <c r="BUC103" s="420"/>
      <c r="BUD103" s="420"/>
      <c r="BUE103" s="420"/>
      <c r="BUF103" s="420"/>
      <c r="BUG103" s="420"/>
      <c r="BUH103" s="420"/>
      <c r="BUI103" s="420"/>
      <c r="BUJ103" s="420"/>
      <c r="BUK103" s="420"/>
      <c r="BUL103" s="420"/>
      <c r="BUM103" s="420"/>
      <c r="BUN103" s="420"/>
      <c r="BUO103" s="420"/>
      <c r="BUP103" s="420"/>
      <c r="BUQ103" s="420"/>
      <c r="BUR103" s="420"/>
      <c r="BUS103" s="420"/>
      <c r="BUT103" s="420"/>
      <c r="BUU103" s="420"/>
      <c r="BUV103" s="420"/>
      <c r="BUW103" s="420"/>
      <c r="BUX103" s="420"/>
      <c r="BUY103" s="420"/>
      <c r="BUZ103" s="420"/>
      <c r="BVA103" s="420"/>
      <c r="BVB103" s="420"/>
      <c r="BVC103" s="420"/>
      <c r="BVD103" s="420"/>
      <c r="BVE103" s="420"/>
      <c r="BVF103" s="420"/>
      <c r="BVG103" s="420"/>
      <c r="BVH103" s="420"/>
      <c r="BVI103" s="420"/>
      <c r="BVJ103" s="420"/>
      <c r="BVK103" s="420"/>
      <c r="BVL103" s="420"/>
      <c r="BVM103" s="420"/>
      <c r="BVN103" s="420"/>
      <c r="BVO103" s="420"/>
      <c r="BVP103" s="420"/>
      <c r="BVQ103" s="420"/>
      <c r="BVR103" s="420"/>
      <c r="BVS103" s="420"/>
      <c r="BVT103" s="420"/>
      <c r="BVU103" s="420"/>
      <c r="BVV103" s="420"/>
      <c r="BVW103" s="420"/>
      <c r="BVX103" s="420"/>
      <c r="BVY103" s="420"/>
      <c r="BVZ103" s="420"/>
      <c r="BWA103" s="420"/>
      <c r="BWB103" s="420"/>
      <c r="BWC103" s="420"/>
      <c r="BWD103" s="420"/>
      <c r="BWE103" s="420"/>
      <c r="BWF103" s="420"/>
      <c r="BWG103" s="420"/>
      <c r="BWH103" s="420"/>
      <c r="BWI103" s="420"/>
      <c r="BWJ103" s="420"/>
      <c r="BWK103" s="420"/>
      <c r="BWL103" s="420"/>
      <c r="BWM103" s="420"/>
      <c r="BWN103" s="420"/>
      <c r="BWO103" s="420"/>
      <c r="BWP103" s="420"/>
      <c r="BWQ103" s="420"/>
      <c r="BWR103" s="420"/>
      <c r="BWS103" s="420"/>
      <c r="BWT103" s="420"/>
      <c r="BWU103" s="420"/>
      <c r="BWV103" s="420"/>
      <c r="BWW103" s="420"/>
      <c r="BWX103" s="420"/>
      <c r="BWY103" s="420"/>
      <c r="BWZ103" s="420"/>
      <c r="BXA103" s="420"/>
      <c r="BXB103" s="420"/>
      <c r="BXC103" s="420"/>
      <c r="BXD103" s="420"/>
      <c r="BXE103" s="420"/>
      <c r="BXF103" s="420"/>
      <c r="BXG103" s="420"/>
      <c r="BXH103" s="420"/>
      <c r="BXI103" s="420"/>
      <c r="BXJ103" s="420"/>
      <c r="BXK103" s="420"/>
      <c r="BXL103" s="420"/>
      <c r="BXM103" s="420"/>
      <c r="BXN103" s="420"/>
      <c r="BXO103" s="420"/>
      <c r="BXP103" s="420"/>
      <c r="BXQ103" s="420"/>
      <c r="BXR103" s="420"/>
      <c r="BXS103" s="420"/>
      <c r="BXT103" s="420"/>
      <c r="BXU103" s="420"/>
      <c r="BXV103" s="420"/>
      <c r="BXW103" s="420"/>
      <c r="BXX103" s="420"/>
      <c r="BXY103" s="420"/>
      <c r="BXZ103" s="420"/>
      <c r="BYA103" s="420"/>
      <c r="BYB103" s="420"/>
      <c r="BYC103" s="420"/>
      <c r="BYD103" s="420"/>
      <c r="BYE103" s="420"/>
      <c r="BYF103" s="420"/>
      <c r="BYG103" s="420"/>
      <c r="BYH103" s="420"/>
      <c r="BYI103" s="420"/>
      <c r="BYJ103" s="420"/>
      <c r="BYK103" s="420"/>
      <c r="BYL103" s="420"/>
      <c r="BYM103" s="420"/>
      <c r="BYN103" s="420"/>
      <c r="BYO103" s="420"/>
      <c r="BYP103" s="420"/>
      <c r="BYQ103" s="420"/>
      <c r="BYR103" s="420"/>
      <c r="BYS103" s="420"/>
      <c r="BYT103" s="420"/>
      <c r="BYU103" s="420"/>
      <c r="BYV103" s="420"/>
      <c r="BYW103" s="420"/>
      <c r="BYX103" s="420"/>
      <c r="BYY103" s="420"/>
      <c r="BYZ103" s="420"/>
      <c r="BZA103" s="420"/>
      <c r="BZB103" s="420"/>
      <c r="BZC103" s="420"/>
      <c r="BZD103" s="420"/>
      <c r="BZE103" s="420"/>
      <c r="BZF103" s="420"/>
      <c r="BZG103" s="420"/>
      <c r="BZH103" s="420"/>
      <c r="BZI103" s="420"/>
      <c r="BZJ103" s="420"/>
      <c r="BZK103" s="420"/>
      <c r="BZL103" s="420"/>
      <c r="BZM103" s="420"/>
      <c r="BZN103" s="420"/>
      <c r="BZO103" s="420"/>
      <c r="BZP103" s="420"/>
      <c r="BZQ103" s="420"/>
      <c r="BZR103" s="420"/>
      <c r="BZS103" s="420"/>
      <c r="BZT103" s="420"/>
      <c r="BZU103" s="420"/>
      <c r="BZV103" s="420"/>
      <c r="BZW103" s="420"/>
      <c r="BZX103" s="420"/>
      <c r="BZY103" s="420"/>
      <c r="BZZ103" s="420"/>
      <c r="CAA103" s="420"/>
      <c r="CAB103" s="420"/>
      <c r="CAC103" s="420"/>
      <c r="CAD103" s="420"/>
      <c r="CAE103" s="420"/>
      <c r="CAF103" s="420"/>
      <c r="CAG103" s="420"/>
      <c r="CAH103" s="420"/>
      <c r="CAI103" s="420"/>
      <c r="CAJ103" s="420"/>
      <c r="CAK103" s="420"/>
      <c r="CAL103" s="420"/>
      <c r="CAM103" s="420"/>
      <c r="CAN103" s="420"/>
      <c r="CAO103" s="420"/>
      <c r="CAP103" s="420"/>
      <c r="CAQ103" s="420"/>
      <c r="CAR103" s="420"/>
      <c r="CAS103" s="420"/>
      <c r="CAT103" s="420"/>
      <c r="CAU103" s="420"/>
      <c r="CAV103" s="420"/>
      <c r="CAW103" s="420"/>
      <c r="CAX103" s="420"/>
      <c r="CAY103" s="420"/>
      <c r="CAZ103" s="420"/>
      <c r="CBA103" s="420"/>
      <c r="CBB103" s="420"/>
      <c r="CBC103" s="420"/>
      <c r="CBD103" s="420"/>
      <c r="CBE103" s="420"/>
      <c r="CBF103" s="420"/>
      <c r="CBG103" s="420"/>
      <c r="CBH103" s="420"/>
      <c r="CBI103" s="420"/>
      <c r="CBJ103" s="420"/>
      <c r="CBK103" s="420"/>
      <c r="CBL103" s="420"/>
      <c r="CBM103" s="420"/>
      <c r="CBN103" s="420"/>
      <c r="CBO103" s="420"/>
      <c r="CBP103" s="420"/>
      <c r="CBQ103" s="420"/>
      <c r="CBR103" s="420"/>
      <c r="CBS103" s="420"/>
      <c r="CBT103" s="420"/>
      <c r="CBU103" s="420"/>
      <c r="CBV103" s="420"/>
      <c r="CBW103" s="420"/>
      <c r="CBX103" s="420"/>
      <c r="CBY103" s="420"/>
      <c r="CBZ103" s="420"/>
      <c r="CCA103" s="420"/>
      <c r="CCB103" s="420"/>
      <c r="CCC103" s="420"/>
      <c r="CCD103" s="420"/>
      <c r="CCE103" s="420"/>
      <c r="CCF103" s="420"/>
      <c r="CCG103" s="420"/>
      <c r="CCH103" s="420"/>
      <c r="CCI103" s="420"/>
      <c r="CCJ103" s="420"/>
      <c r="CCK103" s="420"/>
      <c r="CCL103" s="420"/>
      <c r="CCM103" s="420"/>
      <c r="CCN103" s="420"/>
      <c r="CCO103" s="420"/>
      <c r="CCP103" s="420"/>
      <c r="CCQ103" s="420"/>
      <c r="CCR103" s="420"/>
      <c r="CCS103" s="420"/>
      <c r="CCT103" s="420"/>
      <c r="CCU103" s="420"/>
      <c r="CCV103" s="420"/>
      <c r="CCW103" s="420"/>
      <c r="CCX103" s="420"/>
      <c r="CCY103" s="420"/>
      <c r="CCZ103" s="420"/>
      <c r="CDA103" s="420"/>
      <c r="CDB103" s="420"/>
      <c r="CDC103" s="420"/>
      <c r="CDD103" s="420"/>
      <c r="CDE103" s="420"/>
      <c r="CDF103" s="420"/>
      <c r="CDG103" s="420"/>
      <c r="CDH103" s="420"/>
      <c r="CDI103" s="420"/>
      <c r="CDJ103" s="420"/>
      <c r="CDK103" s="420"/>
      <c r="CDL103" s="420"/>
      <c r="CDM103" s="420"/>
      <c r="CDN103" s="420"/>
      <c r="CDO103" s="420"/>
      <c r="CDP103" s="420"/>
      <c r="CDQ103" s="420"/>
      <c r="CDR103" s="420"/>
      <c r="CDS103" s="420"/>
      <c r="CDT103" s="420"/>
      <c r="CDU103" s="420"/>
      <c r="CDV103" s="420"/>
      <c r="CDW103" s="420"/>
      <c r="CDX103" s="420"/>
      <c r="CDY103" s="420"/>
      <c r="CDZ103" s="420"/>
      <c r="CEA103" s="420"/>
      <c r="CEB103" s="420"/>
      <c r="CEC103" s="420"/>
      <c r="CED103" s="420"/>
      <c r="CEE103" s="420"/>
      <c r="CEF103" s="420"/>
      <c r="CEG103" s="420"/>
      <c r="CEH103" s="420"/>
      <c r="CEI103" s="420"/>
      <c r="CEJ103" s="420"/>
      <c r="CEK103" s="420"/>
      <c r="CEL103" s="420"/>
      <c r="CEM103" s="420"/>
      <c r="CEN103" s="420"/>
      <c r="CEO103" s="420"/>
      <c r="CEP103" s="420"/>
      <c r="CEQ103" s="420"/>
      <c r="CER103" s="420"/>
      <c r="CES103" s="420"/>
      <c r="CET103" s="420"/>
      <c r="CEU103" s="420"/>
      <c r="CEV103" s="420"/>
      <c r="CEW103" s="420"/>
      <c r="CEX103" s="420"/>
      <c r="CEY103" s="420"/>
      <c r="CEZ103" s="420"/>
      <c r="CFA103" s="420"/>
      <c r="CFB103" s="420"/>
      <c r="CFC103" s="420"/>
      <c r="CFD103" s="420"/>
      <c r="CFE103" s="420"/>
      <c r="CFF103" s="420"/>
      <c r="CFG103" s="420"/>
      <c r="CFH103" s="420"/>
      <c r="CFI103" s="420"/>
      <c r="CFJ103" s="420"/>
      <c r="CFK103" s="420"/>
      <c r="CFL103" s="420"/>
      <c r="CFM103" s="420"/>
      <c r="CFN103" s="420"/>
      <c r="CFO103" s="420"/>
      <c r="CFP103" s="420"/>
      <c r="CFQ103" s="420"/>
      <c r="CFR103" s="420"/>
      <c r="CFS103" s="420"/>
      <c r="CFT103" s="420"/>
      <c r="CFU103" s="420"/>
      <c r="CFV103" s="420"/>
      <c r="CFW103" s="420"/>
      <c r="CFX103" s="420"/>
      <c r="CFY103" s="420"/>
      <c r="CFZ103" s="420"/>
      <c r="CGA103" s="420"/>
      <c r="CGB103" s="420"/>
      <c r="CGC103" s="420"/>
      <c r="CGD103" s="420"/>
      <c r="CGE103" s="420"/>
      <c r="CGF103" s="420"/>
      <c r="CGG103" s="420"/>
      <c r="CGH103" s="420"/>
      <c r="CGI103" s="420"/>
      <c r="CGJ103" s="420"/>
      <c r="CGK103" s="420"/>
      <c r="CGL103" s="420"/>
      <c r="CGM103" s="420"/>
      <c r="CGN103" s="420"/>
      <c r="CGO103" s="420"/>
      <c r="CGP103" s="420"/>
      <c r="CGQ103" s="420"/>
      <c r="CGR103" s="420"/>
      <c r="CGS103" s="420"/>
      <c r="CGT103" s="420"/>
      <c r="CGU103" s="420"/>
      <c r="CGV103" s="420"/>
      <c r="CGW103" s="420"/>
      <c r="CGX103" s="420"/>
      <c r="CGY103" s="420"/>
      <c r="CGZ103" s="420"/>
      <c r="CHA103" s="420"/>
      <c r="CHB103" s="420"/>
      <c r="CHC103" s="420"/>
      <c r="CHD103" s="420"/>
      <c r="CHE103" s="420"/>
      <c r="CHF103" s="420"/>
      <c r="CHG103" s="420"/>
      <c r="CHH103" s="420"/>
      <c r="CHI103" s="420"/>
      <c r="CHJ103" s="420"/>
      <c r="CHK103" s="420"/>
      <c r="CHL103" s="420"/>
      <c r="CHM103" s="420"/>
      <c r="CHN103" s="420"/>
      <c r="CHO103" s="420"/>
      <c r="CHP103" s="420"/>
      <c r="CHQ103" s="420"/>
      <c r="CHR103" s="420"/>
      <c r="CHS103" s="420"/>
      <c r="CHT103" s="420"/>
      <c r="CHU103" s="420"/>
      <c r="CHV103" s="420"/>
      <c r="CHW103" s="420"/>
      <c r="CHX103" s="420"/>
      <c r="CHY103" s="420"/>
      <c r="CHZ103" s="420"/>
      <c r="CIA103" s="420"/>
      <c r="CIB103" s="420"/>
      <c r="CIC103" s="420"/>
      <c r="CID103" s="420"/>
      <c r="CIE103" s="420"/>
      <c r="CIF103" s="420"/>
      <c r="CIG103" s="420"/>
      <c r="CIH103" s="420"/>
      <c r="CII103" s="420"/>
      <c r="CIJ103" s="420"/>
      <c r="CIK103" s="420"/>
      <c r="CIL103" s="420"/>
      <c r="CIM103" s="420"/>
      <c r="CIN103" s="420"/>
      <c r="CIO103" s="420"/>
      <c r="CIP103" s="420"/>
      <c r="CIQ103" s="420"/>
      <c r="CIR103" s="420"/>
      <c r="CIS103" s="420"/>
      <c r="CIT103" s="420"/>
      <c r="CIU103" s="420"/>
      <c r="CIV103" s="420"/>
      <c r="CIW103" s="420"/>
      <c r="CIX103" s="420"/>
      <c r="CIY103" s="420"/>
      <c r="CIZ103" s="420"/>
      <c r="CJA103" s="420"/>
      <c r="CJB103" s="420"/>
      <c r="CJC103" s="420"/>
      <c r="CJD103" s="420"/>
      <c r="CJE103" s="420"/>
      <c r="CJF103" s="420"/>
      <c r="CJG103" s="420"/>
      <c r="CJH103" s="420"/>
      <c r="CJI103" s="420"/>
      <c r="CJJ103" s="420"/>
      <c r="CJK103" s="420"/>
      <c r="CJL103" s="420"/>
      <c r="CJM103" s="420"/>
      <c r="CJN103" s="420"/>
      <c r="CJO103" s="420"/>
      <c r="CJP103" s="420"/>
      <c r="CJQ103" s="420"/>
      <c r="CJR103" s="420"/>
      <c r="CJS103" s="420"/>
      <c r="CJT103" s="420"/>
      <c r="CJU103" s="420"/>
      <c r="CJV103" s="420"/>
      <c r="CJW103" s="420"/>
      <c r="CJX103" s="420"/>
      <c r="CJY103" s="420"/>
      <c r="CJZ103" s="420"/>
      <c r="CKA103" s="420"/>
      <c r="CKB103" s="420"/>
      <c r="CKC103" s="420"/>
      <c r="CKD103" s="420"/>
      <c r="CKE103" s="420"/>
      <c r="CKF103" s="420"/>
      <c r="CKG103" s="420"/>
      <c r="CKH103" s="420"/>
      <c r="CKI103" s="420"/>
      <c r="CKJ103" s="420"/>
      <c r="CKK103" s="420"/>
      <c r="CKL103" s="420"/>
      <c r="CKM103" s="420"/>
      <c r="CKN103" s="420"/>
      <c r="CKO103" s="420"/>
      <c r="CKP103" s="420"/>
      <c r="CKQ103" s="420"/>
      <c r="CKR103" s="420"/>
      <c r="CKS103" s="420"/>
      <c r="CKT103" s="420"/>
      <c r="CKU103" s="420"/>
      <c r="CKV103" s="420"/>
      <c r="CKW103" s="420"/>
      <c r="CKX103" s="420"/>
      <c r="CKY103" s="420"/>
      <c r="CKZ103" s="420"/>
      <c r="CLA103" s="420"/>
      <c r="CLB103" s="420"/>
      <c r="CLC103" s="420"/>
      <c r="CLD103" s="420"/>
      <c r="CLE103" s="420"/>
      <c r="CLF103" s="420"/>
      <c r="CLG103" s="420"/>
      <c r="CLH103" s="420"/>
      <c r="CLI103" s="420"/>
      <c r="CLJ103" s="420"/>
      <c r="CLK103" s="420"/>
      <c r="CLL103" s="420"/>
      <c r="CLM103" s="420"/>
      <c r="CLN103" s="420"/>
      <c r="CLO103" s="420"/>
      <c r="CLP103" s="420"/>
      <c r="CLQ103" s="420"/>
      <c r="CLR103" s="420"/>
      <c r="CLS103" s="420"/>
      <c r="CLT103" s="420"/>
      <c r="CLU103" s="420"/>
      <c r="CLV103" s="420"/>
      <c r="CLW103" s="420"/>
      <c r="CLX103" s="420"/>
      <c r="CLY103" s="420"/>
      <c r="CLZ103" s="420"/>
      <c r="CMA103" s="420"/>
      <c r="CMB103" s="420"/>
      <c r="CMC103" s="420"/>
      <c r="CMD103" s="420"/>
      <c r="CME103" s="420"/>
      <c r="CMF103" s="420"/>
      <c r="CMG103" s="420"/>
      <c r="CMH103" s="420"/>
      <c r="CMI103" s="420"/>
      <c r="CMJ103" s="420"/>
      <c r="CMK103" s="420"/>
      <c r="CML103" s="420"/>
      <c r="CMM103" s="420"/>
      <c r="CMN103" s="420"/>
      <c r="CMO103" s="420"/>
      <c r="CMP103" s="420"/>
      <c r="CMQ103" s="420"/>
      <c r="CMR103" s="420"/>
      <c r="CMS103" s="420"/>
      <c r="CMT103" s="420"/>
      <c r="CMU103" s="420"/>
      <c r="CMV103" s="420"/>
      <c r="CMW103" s="420"/>
      <c r="CMX103" s="420"/>
      <c r="CMY103" s="420"/>
      <c r="CMZ103" s="420"/>
      <c r="CNA103" s="420"/>
      <c r="CNB103" s="420"/>
      <c r="CNC103" s="420"/>
      <c r="CND103" s="420"/>
      <c r="CNE103" s="420"/>
      <c r="CNF103" s="420"/>
      <c r="CNG103" s="420"/>
      <c r="CNH103" s="420"/>
      <c r="CNI103" s="420"/>
      <c r="CNJ103" s="420"/>
      <c r="CNK103" s="420"/>
      <c r="CNL103" s="420"/>
      <c r="CNM103" s="420"/>
      <c r="CNN103" s="420"/>
      <c r="CNO103" s="420"/>
      <c r="CNP103" s="420"/>
      <c r="CNQ103" s="420"/>
      <c r="CNR103" s="420"/>
      <c r="CNS103" s="420"/>
      <c r="CNT103" s="420"/>
      <c r="CNU103" s="420"/>
      <c r="CNV103" s="420"/>
      <c r="CNW103" s="420"/>
      <c r="CNX103" s="420"/>
      <c r="CNY103" s="420"/>
      <c r="CNZ103" s="420"/>
      <c r="COA103" s="420"/>
      <c r="COB103" s="420"/>
      <c r="COC103" s="420"/>
      <c r="COD103" s="420"/>
      <c r="COE103" s="420"/>
      <c r="COF103" s="420"/>
      <c r="COG103" s="420"/>
      <c r="COH103" s="420"/>
      <c r="COI103" s="420"/>
      <c r="COJ103" s="420"/>
      <c r="COK103" s="420"/>
      <c r="COL103" s="420"/>
      <c r="COM103" s="420"/>
      <c r="CON103" s="420"/>
      <c r="COO103" s="420"/>
      <c r="COP103" s="420"/>
      <c r="COQ103" s="420"/>
      <c r="COR103" s="420"/>
      <c r="COS103" s="420"/>
      <c r="COT103" s="420"/>
      <c r="COU103" s="420"/>
      <c r="COV103" s="420"/>
      <c r="COW103" s="420"/>
      <c r="COX103" s="420"/>
      <c r="COY103" s="420"/>
      <c r="COZ103" s="420"/>
      <c r="CPA103" s="420"/>
      <c r="CPB103" s="420"/>
      <c r="CPC103" s="420"/>
      <c r="CPD103" s="420"/>
      <c r="CPE103" s="420"/>
      <c r="CPF103" s="420"/>
      <c r="CPG103" s="420"/>
      <c r="CPH103" s="420"/>
      <c r="CPI103" s="420"/>
      <c r="CPJ103" s="420"/>
      <c r="CPK103" s="420"/>
      <c r="CPL103" s="420"/>
      <c r="CPM103" s="420"/>
      <c r="CPN103" s="420"/>
      <c r="CPO103" s="420"/>
      <c r="CPP103" s="420"/>
      <c r="CPQ103" s="420"/>
      <c r="CPR103" s="420"/>
      <c r="CPS103" s="420"/>
      <c r="CPT103" s="420"/>
      <c r="CPU103" s="420"/>
      <c r="CPV103" s="420"/>
      <c r="CPW103" s="420"/>
      <c r="CPX103" s="420"/>
      <c r="CPY103" s="420"/>
      <c r="CPZ103" s="420"/>
      <c r="CQA103" s="420"/>
      <c r="CQB103" s="420"/>
      <c r="CQC103" s="420"/>
      <c r="CQD103" s="420"/>
      <c r="CQE103" s="420"/>
      <c r="CQF103" s="420"/>
      <c r="CQG103" s="420"/>
      <c r="CQH103" s="420"/>
      <c r="CQI103" s="420"/>
      <c r="CQJ103" s="420"/>
      <c r="CQK103" s="420"/>
      <c r="CQL103" s="420"/>
      <c r="CQM103" s="420"/>
      <c r="CQN103" s="420"/>
      <c r="CQO103" s="420"/>
      <c r="CQP103" s="420"/>
      <c r="CQQ103" s="420"/>
      <c r="CQR103" s="420"/>
      <c r="CQS103" s="420"/>
      <c r="CQT103" s="420"/>
      <c r="CQU103" s="420"/>
      <c r="CQV103" s="420"/>
      <c r="CQW103" s="420"/>
      <c r="CQX103" s="420"/>
      <c r="CQY103" s="420"/>
      <c r="CQZ103" s="420"/>
      <c r="CRA103" s="420"/>
      <c r="CRB103" s="420"/>
      <c r="CRC103" s="420"/>
      <c r="CRD103" s="420"/>
      <c r="CRE103" s="420"/>
      <c r="CRF103" s="420"/>
      <c r="CRG103" s="420"/>
      <c r="CRH103" s="420"/>
      <c r="CRI103" s="420"/>
      <c r="CRJ103" s="420"/>
      <c r="CRK103" s="420"/>
      <c r="CRL103" s="420"/>
      <c r="CRM103" s="420"/>
      <c r="CRN103" s="420"/>
      <c r="CRO103" s="420"/>
      <c r="CRP103" s="420"/>
      <c r="CRQ103" s="420"/>
      <c r="CRR103" s="420"/>
      <c r="CRS103" s="420"/>
      <c r="CRT103" s="420"/>
      <c r="CRU103" s="420"/>
      <c r="CRV103" s="420"/>
      <c r="CRW103" s="420"/>
      <c r="CRX103" s="420"/>
      <c r="CRY103" s="420"/>
      <c r="CRZ103" s="420"/>
      <c r="CSA103" s="420"/>
      <c r="CSB103" s="420"/>
      <c r="CSC103" s="420"/>
      <c r="CSD103" s="420"/>
      <c r="CSE103" s="420"/>
      <c r="CSF103" s="420"/>
      <c r="CSG103" s="420"/>
      <c r="CSH103" s="420"/>
      <c r="CSI103" s="420"/>
      <c r="CSJ103" s="420"/>
      <c r="CSK103" s="420"/>
      <c r="CSL103" s="420"/>
      <c r="CSM103" s="420"/>
      <c r="CSN103" s="420"/>
      <c r="CSO103" s="420"/>
      <c r="CSP103" s="420"/>
      <c r="CSQ103" s="420"/>
      <c r="CSR103" s="420"/>
      <c r="CSS103" s="420"/>
      <c r="CST103" s="420"/>
      <c r="CSU103" s="420"/>
      <c r="CSV103" s="420"/>
      <c r="CSW103" s="420"/>
      <c r="CSX103" s="420"/>
      <c r="CSY103" s="420"/>
      <c r="CSZ103" s="420"/>
      <c r="CTA103" s="420"/>
      <c r="CTB103" s="420"/>
      <c r="CTC103" s="420"/>
      <c r="CTD103" s="420"/>
      <c r="CTE103" s="420"/>
      <c r="CTF103" s="420"/>
      <c r="CTG103" s="420"/>
      <c r="CTH103" s="420"/>
      <c r="CTI103" s="420"/>
      <c r="CTJ103" s="420"/>
      <c r="CTK103" s="420"/>
      <c r="CTL103" s="420"/>
      <c r="CTM103" s="420"/>
      <c r="CTN103" s="420"/>
      <c r="CTO103" s="420"/>
      <c r="CTP103" s="420"/>
      <c r="CTQ103" s="420"/>
      <c r="CTR103" s="420"/>
      <c r="CTS103" s="420"/>
      <c r="CTT103" s="420"/>
      <c r="CTU103" s="420"/>
      <c r="CTV103" s="420"/>
      <c r="CTW103" s="420"/>
      <c r="CTX103" s="420"/>
      <c r="CTY103" s="420"/>
      <c r="CTZ103" s="420"/>
      <c r="CUA103" s="420"/>
      <c r="CUB103" s="420"/>
      <c r="CUC103" s="420"/>
      <c r="CUD103" s="420"/>
      <c r="CUE103" s="420"/>
      <c r="CUF103" s="420"/>
      <c r="CUG103" s="420"/>
      <c r="CUH103" s="420"/>
      <c r="CUI103" s="420"/>
      <c r="CUJ103" s="420"/>
      <c r="CUK103" s="420"/>
      <c r="CUL103" s="420"/>
      <c r="CUM103" s="420"/>
      <c r="CUN103" s="420"/>
      <c r="CUO103" s="420"/>
      <c r="CUP103" s="420"/>
      <c r="CUQ103" s="420"/>
      <c r="CUR103" s="420"/>
      <c r="CUS103" s="420"/>
      <c r="CUT103" s="420"/>
      <c r="CUU103" s="420"/>
      <c r="CUV103" s="420"/>
      <c r="CUW103" s="420"/>
      <c r="CUX103" s="420"/>
      <c r="CUY103" s="420"/>
      <c r="CUZ103" s="420"/>
      <c r="CVA103" s="420"/>
      <c r="CVB103" s="420"/>
      <c r="CVC103" s="420"/>
      <c r="CVD103" s="420"/>
      <c r="CVE103" s="420"/>
      <c r="CVF103" s="420"/>
      <c r="CVG103" s="420"/>
      <c r="CVH103" s="420"/>
      <c r="CVI103" s="420"/>
      <c r="CVJ103" s="420"/>
      <c r="CVK103" s="420"/>
      <c r="CVL103" s="420"/>
      <c r="CVM103" s="420"/>
      <c r="CVN103" s="420"/>
      <c r="CVO103" s="420"/>
      <c r="CVP103" s="420"/>
      <c r="CVQ103" s="420"/>
      <c r="CVR103" s="420"/>
      <c r="CVS103" s="420"/>
      <c r="CVT103" s="420"/>
      <c r="CVU103" s="420"/>
      <c r="CVV103" s="420"/>
      <c r="CVW103" s="420"/>
      <c r="CVX103" s="420"/>
      <c r="CVY103" s="420"/>
      <c r="CVZ103" s="420"/>
      <c r="CWA103" s="420"/>
      <c r="CWB103" s="420"/>
      <c r="CWC103" s="420"/>
      <c r="CWD103" s="420"/>
      <c r="CWE103" s="420"/>
      <c r="CWF103" s="420"/>
      <c r="CWG103" s="420"/>
      <c r="CWH103" s="420"/>
      <c r="CWI103" s="420"/>
      <c r="CWJ103" s="420"/>
      <c r="CWK103" s="420"/>
      <c r="CWL103" s="420"/>
      <c r="CWM103" s="420"/>
      <c r="CWN103" s="420"/>
      <c r="CWO103" s="420"/>
      <c r="CWP103" s="420"/>
      <c r="CWQ103" s="420"/>
      <c r="CWR103" s="420"/>
      <c r="CWS103" s="420"/>
      <c r="CWT103" s="420"/>
      <c r="CWU103" s="420"/>
      <c r="CWV103" s="420"/>
      <c r="CWW103" s="420"/>
      <c r="CWX103" s="420"/>
      <c r="CWY103" s="420"/>
      <c r="CWZ103" s="420"/>
      <c r="CXA103" s="420"/>
      <c r="CXB103" s="420"/>
      <c r="CXC103" s="420"/>
      <c r="CXD103" s="420"/>
      <c r="CXE103" s="420"/>
      <c r="CXF103" s="420"/>
      <c r="CXG103" s="420"/>
      <c r="CXH103" s="420"/>
      <c r="CXI103" s="420"/>
      <c r="CXJ103" s="420"/>
      <c r="CXK103" s="420"/>
      <c r="CXL103" s="420"/>
      <c r="CXM103" s="420"/>
      <c r="CXN103" s="420"/>
      <c r="CXO103" s="420"/>
      <c r="CXP103" s="420"/>
      <c r="CXQ103" s="420"/>
      <c r="CXR103" s="420"/>
      <c r="CXS103" s="420"/>
      <c r="CXT103" s="420"/>
      <c r="CXU103" s="420"/>
      <c r="CXV103" s="420"/>
      <c r="CXW103" s="420"/>
      <c r="CXX103" s="420"/>
      <c r="CXY103" s="420"/>
      <c r="CXZ103" s="420"/>
      <c r="CYA103" s="420"/>
      <c r="CYB103" s="420"/>
      <c r="CYC103" s="420"/>
      <c r="CYD103" s="420"/>
      <c r="CYE103" s="420"/>
      <c r="CYF103" s="420"/>
      <c r="CYG103" s="420"/>
      <c r="CYH103" s="420"/>
      <c r="CYI103" s="420"/>
      <c r="CYJ103" s="420"/>
      <c r="CYK103" s="420"/>
      <c r="CYL103" s="420"/>
      <c r="CYM103" s="420"/>
      <c r="CYN103" s="420"/>
      <c r="CYO103" s="420"/>
      <c r="CYP103" s="420"/>
      <c r="CYQ103" s="420"/>
      <c r="CYR103" s="420"/>
      <c r="CYS103" s="420"/>
      <c r="CYT103" s="420"/>
      <c r="CYU103" s="420"/>
      <c r="CYV103" s="420"/>
      <c r="CYW103" s="420"/>
      <c r="CYX103" s="420"/>
      <c r="CYY103" s="420"/>
      <c r="CYZ103" s="420"/>
      <c r="CZA103" s="420"/>
      <c r="CZB103" s="420"/>
      <c r="CZC103" s="420"/>
      <c r="CZD103" s="420"/>
      <c r="CZE103" s="420"/>
      <c r="CZF103" s="420"/>
      <c r="CZG103" s="420"/>
      <c r="CZH103" s="420"/>
      <c r="CZI103" s="420"/>
      <c r="CZJ103" s="420"/>
      <c r="CZK103" s="420"/>
      <c r="CZL103" s="420"/>
      <c r="CZM103" s="420"/>
      <c r="CZN103" s="420"/>
      <c r="CZO103" s="420"/>
      <c r="CZP103" s="420"/>
      <c r="CZQ103" s="420"/>
      <c r="CZR103" s="420"/>
      <c r="CZS103" s="420"/>
      <c r="CZT103" s="420"/>
      <c r="CZU103" s="420"/>
      <c r="CZV103" s="420"/>
      <c r="CZW103" s="420"/>
      <c r="CZX103" s="420"/>
      <c r="CZY103" s="420"/>
      <c r="CZZ103" s="420"/>
      <c r="DAA103" s="420"/>
      <c r="DAB103" s="420"/>
      <c r="DAC103" s="420"/>
      <c r="DAD103" s="420"/>
      <c r="DAE103" s="420"/>
      <c r="DAF103" s="420"/>
      <c r="DAG103" s="420"/>
      <c r="DAH103" s="420"/>
      <c r="DAI103" s="420"/>
      <c r="DAJ103" s="420"/>
      <c r="DAK103" s="420"/>
      <c r="DAL103" s="420"/>
      <c r="DAM103" s="420"/>
      <c r="DAN103" s="420"/>
      <c r="DAO103" s="420"/>
      <c r="DAP103" s="420"/>
      <c r="DAQ103" s="420"/>
      <c r="DAR103" s="420"/>
      <c r="DAS103" s="420"/>
      <c r="DAT103" s="420"/>
      <c r="DAU103" s="420"/>
      <c r="DAV103" s="420"/>
      <c r="DAW103" s="420"/>
      <c r="DAX103" s="420"/>
      <c r="DAY103" s="420"/>
      <c r="DAZ103" s="420"/>
      <c r="DBA103" s="420"/>
      <c r="DBB103" s="420"/>
      <c r="DBC103" s="420"/>
      <c r="DBD103" s="420"/>
      <c r="DBE103" s="420"/>
      <c r="DBF103" s="420"/>
      <c r="DBG103" s="420"/>
      <c r="DBH103" s="420"/>
      <c r="DBI103" s="420"/>
      <c r="DBJ103" s="420"/>
      <c r="DBK103" s="420"/>
      <c r="DBL103" s="420"/>
      <c r="DBM103" s="420"/>
      <c r="DBN103" s="420"/>
      <c r="DBO103" s="420"/>
      <c r="DBP103" s="420"/>
      <c r="DBQ103" s="420"/>
      <c r="DBR103" s="420"/>
      <c r="DBS103" s="420"/>
      <c r="DBT103" s="420"/>
      <c r="DBU103" s="420"/>
      <c r="DBV103" s="420"/>
      <c r="DBW103" s="420"/>
      <c r="DBX103" s="420"/>
      <c r="DBY103" s="420"/>
      <c r="DBZ103" s="420"/>
      <c r="DCA103" s="420"/>
      <c r="DCB103" s="420"/>
      <c r="DCC103" s="420"/>
      <c r="DCD103" s="420"/>
      <c r="DCE103" s="420"/>
      <c r="DCF103" s="420"/>
      <c r="DCG103" s="420"/>
      <c r="DCH103" s="420"/>
      <c r="DCI103" s="420"/>
      <c r="DCJ103" s="420"/>
      <c r="DCK103" s="420"/>
      <c r="DCL103" s="420"/>
      <c r="DCM103" s="420"/>
      <c r="DCN103" s="420"/>
      <c r="DCO103" s="420"/>
      <c r="DCP103" s="420"/>
      <c r="DCQ103" s="420"/>
      <c r="DCR103" s="420"/>
      <c r="DCS103" s="420"/>
      <c r="DCT103" s="420"/>
      <c r="DCU103" s="420"/>
      <c r="DCV103" s="420"/>
      <c r="DCW103" s="420"/>
      <c r="DCX103" s="420"/>
      <c r="DCY103" s="420"/>
      <c r="DCZ103" s="420"/>
      <c r="DDA103" s="420"/>
      <c r="DDB103" s="420"/>
      <c r="DDC103" s="420"/>
      <c r="DDD103" s="420"/>
      <c r="DDE103" s="420"/>
      <c r="DDF103" s="420"/>
      <c r="DDG103" s="420"/>
      <c r="DDH103" s="420"/>
      <c r="DDI103" s="420"/>
      <c r="DDJ103" s="420"/>
      <c r="DDK103" s="420"/>
      <c r="DDL103" s="420"/>
      <c r="DDM103" s="420"/>
      <c r="DDN103" s="420"/>
      <c r="DDO103" s="420"/>
      <c r="DDP103" s="420"/>
      <c r="DDQ103" s="420"/>
      <c r="DDR103" s="420"/>
      <c r="DDS103" s="420"/>
      <c r="DDT103" s="420"/>
      <c r="DDU103" s="420"/>
      <c r="DDV103" s="420"/>
      <c r="DDW103" s="420"/>
      <c r="DDX103" s="420"/>
      <c r="DDY103" s="420"/>
      <c r="DDZ103" s="420"/>
      <c r="DEA103" s="420"/>
      <c r="DEB103" s="420"/>
      <c r="DEC103" s="420"/>
      <c r="DED103" s="420"/>
      <c r="DEE103" s="420"/>
      <c r="DEF103" s="420"/>
      <c r="DEG103" s="420"/>
      <c r="DEH103" s="420"/>
      <c r="DEI103" s="420"/>
      <c r="DEJ103" s="420"/>
      <c r="DEK103" s="420"/>
      <c r="DEL103" s="420"/>
      <c r="DEM103" s="420"/>
      <c r="DEN103" s="420"/>
      <c r="DEO103" s="420"/>
      <c r="DEP103" s="420"/>
      <c r="DEQ103" s="420"/>
      <c r="DER103" s="420"/>
      <c r="DES103" s="420"/>
      <c r="DET103" s="420"/>
      <c r="DEU103" s="420"/>
      <c r="DEV103" s="420"/>
      <c r="DEW103" s="420"/>
      <c r="DEX103" s="420"/>
      <c r="DEY103" s="420"/>
      <c r="DEZ103" s="420"/>
      <c r="DFA103" s="420"/>
      <c r="DFB103" s="420"/>
      <c r="DFC103" s="420"/>
      <c r="DFD103" s="420"/>
      <c r="DFE103" s="420"/>
      <c r="DFF103" s="420"/>
      <c r="DFG103" s="420"/>
      <c r="DFH103" s="420"/>
      <c r="DFI103" s="420"/>
      <c r="DFJ103" s="420"/>
      <c r="DFK103" s="420"/>
      <c r="DFL103" s="420"/>
      <c r="DFM103" s="420"/>
      <c r="DFN103" s="420"/>
      <c r="DFO103" s="420"/>
      <c r="DFP103" s="420"/>
      <c r="DFQ103" s="420"/>
      <c r="DFR103" s="420"/>
      <c r="DFS103" s="420"/>
      <c r="DFT103" s="420"/>
      <c r="DFU103" s="420"/>
      <c r="DFV103" s="420"/>
      <c r="DFW103" s="420"/>
      <c r="DFX103" s="420"/>
      <c r="DFY103" s="420"/>
      <c r="DFZ103" s="420"/>
      <c r="DGA103" s="420"/>
      <c r="DGB103" s="420"/>
      <c r="DGC103" s="420"/>
      <c r="DGD103" s="420"/>
      <c r="DGE103" s="420"/>
      <c r="DGF103" s="420"/>
      <c r="DGG103" s="420"/>
      <c r="DGH103" s="420"/>
      <c r="DGI103" s="420"/>
      <c r="DGJ103" s="420"/>
      <c r="DGK103" s="420"/>
      <c r="DGL103" s="420"/>
      <c r="DGM103" s="420"/>
      <c r="DGN103" s="420"/>
      <c r="DGO103" s="420"/>
      <c r="DGP103" s="420"/>
      <c r="DGQ103" s="420"/>
      <c r="DGR103" s="420"/>
      <c r="DGS103" s="420"/>
      <c r="DGT103" s="420"/>
      <c r="DGU103" s="420"/>
      <c r="DGV103" s="420"/>
      <c r="DGW103" s="420"/>
      <c r="DGX103" s="420"/>
      <c r="DGY103" s="420"/>
      <c r="DGZ103" s="420"/>
      <c r="DHA103" s="420"/>
      <c r="DHB103" s="420"/>
      <c r="DHC103" s="420"/>
      <c r="DHD103" s="420"/>
      <c r="DHE103" s="420"/>
      <c r="DHF103" s="420"/>
      <c r="DHG103" s="420"/>
      <c r="DHH103" s="420"/>
      <c r="DHI103" s="420"/>
      <c r="DHJ103" s="420"/>
      <c r="DHK103" s="420"/>
      <c r="DHL103" s="420"/>
      <c r="DHM103" s="420"/>
      <c r="DHN103" s="420"/>
      <c r="DHO103" s="420"/>
      <c r="DHP103" s="420"/>
      <c r="DHQ103" s="420"/>
      <c r="DHR103" s="420"/>
      <c r="DHS103" s="420"/>
      <c r="DHT103" s="420"/>
      <c r="DHU103" s="420"/>
      <c r="DHV103" s="420"/>
      <c r="DHW103" s="420"/>
      <c r="DHX103" s="420"/>
      <c r="DHY103" s="420"/>
      <c r="DHZ103" s="420"/>
      <c r="DIA103" s="420"/>
      <c r="DIB103" s="420"/>
      <c r="DIC103" s="420"/>
      <c r="DID103" s="420"/>
      <c r="DIE103" s="420"/>
      <c r="DIF103" s="420"/>
      <c r="DIG103" s="420"/>
      <c r="DIH103" s="420"/>
      <c r="DII103" s="420"/>
      <c r="DIJ103" s="420"/>
      <c r="DIK103" s="420"/>
      <c r="DIL103" s="420"/>
      <c r="DIM103" s="420"/>
      <c r="DIN103" s="420"/>
      <c r="DIO103" s="420"/>
      <c r="DIP103" s="420"/>
      <c r="DIQ103" s="420"/>
      <c r="DIR103" s="420"/>
      <c r="DIS103" s="420"/>
      <c r="DIT103" s="420"/>
      <c r="DIU103" s="420"/>
      <c r="DIV103" s="420"/>
      <c r="DIW103" s="420"/>
      <c r="DIX103" s="420"/>
      <c r="DIY103" s="420"/>
      <c r="DIZ103" s="420"/>
      <c r="DJA103" s="420"/>
      <c r="DJB103" s="420"/>
      <c r="DJC103" s="420"/>
      <c r="DJD103" s="420"/>
      <c r="DJE103" s="420"/>
      <c r="DJF103" s="420"/>
      <c r="DJG103" s="420"/>
      <c r="DJH103" s="420"/>
      <c r="DJI103" s="420"/>
      <c r="DJJ103" s="420"/>
      <c r="DJK103" s="420"/>
      <c r="DJL103" s="420"/>
      <c r="DJM103" s="420"/>
      <c r="DJN103" s="420"/>
      <c r="DJO103" s="420"/>
      <c r="DJP103" s="420"/>
      <c r="DJQ103" s="420"/>
      <c r="DJR103" s="420"/>
      <c r="DJS103" s="420"/>
      <c r="DJT103" s="420"/>
      <c r="DJU103" s="420"/>
      <c r="DJV103" s="420"/>
      <c r="DJW103" s="420"/>
      <c r="DJX103" s="420"/>
      <c r="DJY103" s="420"/>
      <c r="DJZ103" s="420"/>
      <c r="DKA103" s="420"/>
      <c r="DKB103" s="420"/>
      <c r="DKC103" s="420"/>
      <c r="DKD103" s="420"/>
      <c r="DKE103" s="420"/>
      <c r="DKF103" s="420"/>
      <c r="DKG103" s="420"/>
      <c r="DKH103" s="420"/>
      <c r="DKI103" s="420"/>
      <c r="DKJ103" s="420"/>
      <c r="DKK103" s="420"/>
      <c r="DKL103" s="420"/>
      <c r="DKM103" s="420"/>
      <c r="DKN103" s="420"/>
      <c r="DKO103" s="420"/>
      <c r="DKP103" s="420"/>
      <c r="DKQ103" s="420"/>
      <c r="DKR103" s="420"/>
      <c r="DKS103" s="420"/>
      <c r="DKT103" s="420"/>
      <c r="DKU103" s="420"/>
      <c r="DKV103" s="420"/>
      <c r="DKW103" s="420"/>
      <c r="DKX103" s="420"/>
      <c r="DKY103" s="420"/>
      <c r="DKZ103" s="420"/>
      <c r="DLA103" s="420"/>
      <c r="DLB103" s="420"/>
      <c r="DLC103" s="420"/>
      <c r="DLD103" s="420"/>
      <c r="DLE103" s="420"/>
      <c r="DLF103" s="420"/>
      <c r="DLG103" s="420"/>
      <c r="DLH103" s="420"/>
      <c r="DLI103" s="420"/>
      <c r="DLJ103" s="420"/>
      <c r="DLK103" s="420"/>
      <c r="DLL103" s="420"/>
      <c r="DLM103" s="420"/>
      <c r="DLN103" s="420"/>
      <c r="DLO103" s="420"/>
      <c r="DLP103" s="420"/>
      <c r="DLQ103" s="420"/>
      <c r="DLR103" s="420"/>
      <c r="DLS103" s="420"/>
      <c r="DLT103" s="420"/>
      <c r="DLU103" s="420"/>
      <c r="DLV103" s="420"/>
      <c r="DLW103" s="420"/>
      <c r="DLX103" s="420"/>
      <c r="DLY103" s="420"/>
      <c r="DLZ103" s="420"/>
      <c r="DMA103" s="420"/>
      <c r="DMB103" s="420"/>
      <c r="DMC103" s="420"/>
      <c r="DMD103" s="420"/>
      <c r="DME103" s="420"/>
      <c r="DMF103" s="420"/>
      <c r="DMG103" s="420"/>
      <c r="DMH103" s="420"/>
      <c r="DMI103" s="420"/>
      <c r="DMJ103" s="420"/>
      <c r="DMK103" s="420"/>
      <c r="DML103" s="420"/>
      <c r="DMM103" s="420"/>
      <c r="DMN103" s="420"/>
      <c r="DMO103" s="420"/>
      <c r="DMP103" s="420"/>
      <c r="DMQ103" s="420"/>
      <c r="DMR103" s="420"/>
      <c r="DMS103" s="420"/>
      <c r="DMT103" s="420"/>
      <c r="DMU103" s="420"/>
      <c r="DMV103" s="420"/>
      <c r="DMW103" s="420"/>
      <c r="DMX103" s="420"/>
      <c r="DMY103" s="420"/>
      <c r="DMZ103" s="420"/>
      <c r="DNA103" s="420"/>
      <c r="DNB103" s="420"/>
      <c r="DNC103" s="420"/>
      <c r="DND103" s="420"/>
      <c r="DNE103" s="420"/>
      <c r="DNF103" s="420"/>
      <c r="DNG103" s="420"/>
      <c r="DNH103" s="420"/>
      <c r="DNI103" s="420"/>
      <c r="DNJ103" s="420"/>
      <c r="DNK103" s="420"/>
      <c r="DNL103" s="420"/>
      <c r="DNM103" s="420"/>
      <c r="DNN103" s="420"/>
      <c r="DNO103" s="420"/>
      <c r="DNP103" s="420"/>
      <c r="DNQ103" s="420"/>
      <c r="DNR103" s="420"/>
      <c r="DNS103" s="420"/>
      <c r="DNT103" s="420"/>
      <c r="DNU103" s="420"/>
      <c r="DNV103" s="420"/>
      <c r="DNW103" s="420"/>
      <c r="DNX103" s="420"/>
      <c r="DNY103" s="420"/>
      <c r="DNZ103" s="420"/>
      <c r="DOA103" s="420"/>
      <c r="DOB103" s="420"/>
      <c r="DOC103" s="420"/>
      <c r="DOD103" s="420"/>
      <c r="DOE103" s="420"/>
      <c r="DOF103" s="420"/>
      <c r="DOG103" s="420"/>
      <c r="DOH103" s="420"/>
      <c r="DOI103" s="420"/>
      <c r="DOJ103" s="420"/>
      <c r="DOK103" s="420"/>
      <c r="DOL103" s="420"/>
      <c r="DOM103" s="420"/>
      <c r="DON103" s="420"/>
      <c r="DOO103" s="420"/>
      <c r="DOP103" s="420"/>
      <c r="DOQ103" s="420"/>
      <c r="DOR103" s="420"/>
      <c r="DOS103" s="420"/>
      <c r="DOT103" s="420"/>
      <c r="DOU103" s="420"/>
      <c r="DOV103" s="420"/>
      <c r="DOW103" s="420"/>
      <c r="DOX103" s="420"/>
      <c r="DOY103" s="420"/>
      <c r="DOZ103" s="420"/>
      <c r="DPA103" s="420"/>
      <c r="DPB103" s="420"/>
      <c r="DPC103" s="420"/>
      <c r="DPD103" s="420"/>
      <c r="DPE103" s="420"/>
      <c r="DPF103" s="420"/>
      <c r="DPG103" s="420"/>
      <c r="DPH103" s="420"/>
      <c r="DPI103" s="420"/>
      <c r="DPJ103" s="420"/>
      <c r="DPK103" s="420"/>
      <c r="DPL103" s="420"/>
      <c r="DPM103" s="420"/>
      <c r="DPN103" s="420"/>
      <c r="DPO103" s="420"/>
      <c r="DPP103" s="420"/>
      <c r="DPQ103" s="420"/>
      <c r="DPR103" s="420"/>
      <c r="DPS103" s="420"/>
      <c r="DPT103" s="420"/>
      <c r="DPU103" s="420"/>
      <c r="DPV103" s="420"/>
      <c r="DPW103" s="420"/>
      <c r="DPX103" s="420"/>
      <c r="DPY103" s="420"/>
      <c r="DPZ103" s="420"/>
      <c r="DQA103" s="420"/>
      <c r="DQB103" s="420"/>
      <c r="DQC103" s="420"/>
      <c r="DQD103" s="420"/>
      <c r="DQE103" s="420"/>
      <c r="DQF103" s="420"/>
      <c r="DQG103" s="420"/>
      <c r="DQH103" s="420"/>
      <c r="DQI103" s="420"/>
      <c r="DQJ103" s="420"/>
      <c r="DQK103" s="420"/>
      <c r="DQL103" s="420"/>
      <c r="DQM103" s="420"/>
      <c r="DQN103" s="420"/>
      <c r="DQO103" s="420"/>
      <c r="DQP103" s="420"/>
      <c r="DQQ103" s="420"/>
      <c r="DQR103" s="420"/>
      <c r="DQS103" s="420"/>
      <c r="DQT103" s="420"/>
      <c r="DQU103" s="420"/>
      <c r="DQV103" s="420"/>
      <c r="DQW103" s="420"/>
      <c r="DQX103" s="420"/>
      <c r="DQY103" s="420"/>
      <c r="DQZ103" s="420"/>
      <c r="DRA103" s="420"/>
      <c r="DRB103" s="420"/>
      <c r="DRC103" s="420"/>
      <c r="DRD103" s="420"/>
      <c r="DRE103" s="420"/>
      <c r="DRF103" s="420"/>
      <c r="DRG103" s="420"/>
      <c r="DRH103" s="420"/>
      <c r="DRI103" s="420"/>
      <c r="DRJ103" s="420"/>
      <c r="DRK103" s="420"/>
      <c r="DRL103" s="420"/>
      <c r="DRM103" s="420"/>
      <c r="DRN103" s="420"/>
      <c r="DRO103" s="420"/>
      <c r="DRP103" s="420"/>
      <c r="DRQ103" s="420"/>
      <c r="DRR103" s="420"/>
      <c r="DRS103" s="420"/>
      <c r="DRT103" s="420"/>
      <c r="DRU103" s="420"/>
      <c r="DRV103" s="420"/>
      <c r="DRW103" s="420"/>
      <c r="DRX103" s="420"/>
      <c r="DRY103" s="420"/>
      <c r="DRZ103" s="420"/>
      <c r="DSA103" s="420"/>
      <c r="DSB103" s="420"/>
      <c r="DSC103" s="420"/>
      <c r="DSD103" s="420"/>
      <c r="DSE103" s="420"/>
      <c r="DSF103" s="420"/>
      <c r="DSG103" s="420"/>
      <c r="DSH103" s="420"/>
      <c r="DSI103" s="420"/>
      <c r="DSJ103" s="420"/>
      <c r="DSK103" s="420"/>
      <c r="DSL103" s="420"/>
      <c r="DSM103" s="420"/>
      <c r="DSN103" s="420"/>
      <c r="DSO103" s="420"/>
      <c r="DSP103" s="420"/>
      <c r="DSQ103" s="420"/>
      <c r="DSR103" s="420"/>
      <c r="DSS103" s="420"/>
      <c r="DST103" s="420"/>
      <c r="DSU103" s="420"/>
      <c r="DSV103" s="420"/>
      <c r="DSW103" s="420"/>
      <c r="DSX103" s="420"/>
      <c r="DSY103" s="420"/>
      <c r="DSZ103" s="420"/>
      <c r="DTA103" s="420"/>
      <c r="DTB103" s="420"/>
      <c r="DTC103" s="420"/>
      <c r="DTD103" s="420"/>
      <c r="DTE103" s="420"/>
      <c r="DTF103" s="420"/>
      <c r="DTG103" s="420"/>
      <c r="DTH103" s="420"/>
      <c r="DTI103" s="420"/>
      <c r="DTJ103" s="420"/>
      <c r="DTK103" s="420"/>
      <c r="DTL103" s="420"/>
      <c r="DTM103" s="420"/>
      <c r="DTN103" s="420"/>
      <c r="DTO103" s="420"/>
      <c r="DTP103" s="420"/>
      <c r="DTQ103" s="420"/>
      <c r="DTR103" s="420"/>
      <c r="DTS103" s="420"/>
      <c r="DTT103" s="420"/>
      <c r="DTU103" s="420"/>
      <c r="DTV103" s="420"/>
      <c r="DTW103" s="420"/>
      <c r="DTX103" s="420"/>
      <c r="DTY103" s="420"/>
      <c r="DTZ103" s="420"/>
      <c r="DUA103" s="420"/>
      <c r="DUB103" s="420"/>
      <c r="DUC103" s="420"/>
      <c r="DUD103" s="420"/>
      <c r="DUE103" s="420"/>
      <c r="DUF103" s="420"/>
      <c r="DUG103" s="420"/>
      <c r="DUH103" s="420"/>
      <c r="DUI103" s="420"/>
      <c r="DUJ103" s="420"/>
      <c r="DUK103" s="420"/>
      <c r="DUL103" s="420"/>
      <c r="DUM103" s="420"/>
      <c r="DUN103" s="420"/>
      <c r="DUO103" s="420"/>
      <c r="DUP103" s="420"/>
      <c r="DUQ103" s="420"/>
      <c r="DUR103" s="420"/>
      <c r="DUS103" s="420"/>
      <c r="DUT103" s="420"/>
      <c r="DUU103" s="420"/>
      <c r="DUV103" s="420"/>
      <c r="DUW103" s="420"/>
      <c r="DUX103" s="420"/>
      <c r="DUY103" s="420"/>
      <c r="DUZ103" s="420"/>
      <c r="DVA103" s="420"/>
      <c r="DVB103" s="420"/>
      <c r="DVC103" s="420"/>
      <c r="DVD103" s="420"/>
      <c r="DVE103" s="420"/>
      <c r="DVF103" s="420"/>
      <c r="DVG103" s="420"/>
      <c r="DVH103" s="420"/>
      <c r="DVI103" s="420"/>
      <c r="DVJ103" s="420"/>
      <c r="DVK103" s="420"/>
      <c r="DVL103" s="420"/>
      <c r="DVM103" s="420"/>
      <c r="DVN103" s="420"/>
      <c r="DVO103" s="420"/>
      <c r="DVP103" s="420"/>
      <c r="DVQ103" s="420"/>
      <c r="DVR103" s="420"/>
      <c r="DVS103" s="420"/>
      <c r="DVT103" s="420"/>
      <c r="DVU103" s="420"/>
      <c r="DVV103" s="420"/>
      <c r="DVW103" s="420"/>
      <c r="DVX103" s="420"/>
      <c r="DVY103" s="420"/>
      <c r="DVZ103" s="420"/>
      <c r="DWA103" s="420"/>
      <c r="DWB103" s="420"/>
      <c r="DWC103" s="420"/>
      <c r="DWD103" s="420"/>
      <c r="DWE103" s="420"/>
      <c r="DWF103" s="420"/>
      <c r="DWG103" s="420"/>
      <c r="DWH103" s="420"/>
      <c r="DWI103" s="420"/>
      <c r="DWJ103" s="420"/>
      <c r="DWK103" s="420"/>
      <c r="DWL103" s="420"/>
      <c r="DWM103" s="420"/>
      <c r="DWN103" s="420"/>
      <c r="DWO103" s="420"/>
      <c r="DWP103" s="420"/>
      <c r="DWQ103" s="420"/>
      <c r="DWR103" s="420"/>
      <c r="DWS103" s="420"/>
      <c r="DWT103" s="420"/>
      <c r="DWU103" s="420"/>
      <c r="DWV103" s="420"/>
      <c r="DWW103" s="420"/>
      <c r="DWX103" s="420"/>
      <c r="DWY103" s="420"/>
      <c r="DWZ103" s="420"/>
      <c r="DXA103" s="420"/>
      <c r="DXB103" s="420"/>
      <c r="DXC103" s="420"/>
      <c r="DXD103" s="420"/>
      <c r="DXE103" s="420"/>
      <c r="DXF103" s="420"/>
      <c r="DXG103" s="420"/>
      <c r="DXH103" s="420"/>
      <c r="DXI103" s="420"/>
      <c r="DXJ103" s="420"/>
      <c r="DXK103" s="420"/>
      <c r="DXL103" s="420"/>
      <c r="DXM103" s="420"/>
      <c r="DXN103" s="420"/>
      <c r="DXO103" s="420"/>
      <c r="DXP103" s="420"/>
      <c r="DXQ103" s="420"/>
      <c r="DXR103" s="420"/>
      <c r="DXS103" s="420"/>
      <c r="DXT103" s="420"/>
      <c r="DXU103" s="420"/>
      <c r="DXV103" s="420"/>
      <c r="DXW103" s="420"/>
      <c r="DXX103" s="420"/>
      <c r="DXY103" s="420"/>
      <c r="DXZ103" s="420"/>
      <c r="DYA103" s="420"/>
      <c r="DYB103" s="420"/>
      <c r="DYC103" s="420"/>
      <c r="DYD103" s="420"/>
      <c r="DYE103" s="420"/>
      <c r="DYF103" s="420"/>
      <c r="DYG103" s="420"/>
      <c r="DYH103" s="420"/>
      <c r="DYI103" s="420"/>
      <c r="DYJ103" s="420"/>
      <c r="DYK103" s="420"/>
      <c r="DYL103" s="420"/>
      <c r="DYM103" s="420"/>
      <c r="DYN103" s="420"/>
      <c r="DYO103" s="420"/>
      <c r="DYP103" s="420"/>
      <c r="DYQ103" s="420"/>
      <c r="DYR103" s="420"/>
      <c r="DYS103" s="420"/>
      <c r="DYT103" s="420"/>
      <c r="DYU103" s="420"/>
      <c r="DYV103" s="420"/>
      <c r="DYW103" s="420"/>
      <c r="DYX103" s="420"/>
      <c r="DYY103" s="420"/>
      <c r="DYZ103" s="420"/>
      <c r="DZA103" s="420"/>
      <c r="DZB103" s="420"/>
      <c r="DZC103" s="420"/>
      <c r="DZD103" s="420"/>
      <c r="DZE103" s="420"/>
      <c r="DZF103" s="420"/>
      <c r="DZG103" s="420"/>
      <c r="DZH103" s="420"/>
      <c r="DZI103" s="420"/>
      <c r="DZJ103" s="420"/>
      <c r="DZK103" s="420"/>
      <c r="DZL103" s="420"/>
      <c r="DZM103" s="420"/>
      <c r="DZN103" s="420"/>
      <c r="DZO103" s="420"/>
      <c r="DZP103" s="420"/>
      <c r="DZQ103" s="420"/>
      <c r="DZR103" s="420"/>
      <c r="DZS103" s="420"/>
      <c r="DZT103" s="420"/>
      <c r="DZU103" s="420"/>
      <c r="DZV103" s="420"/>
      <c r="DZW103" s="420"/>
      <c r="DZX103" s="420"/>
      <c r="DZY103" s="420"/>
      <c r="DZZ103" s="420"/>
      <c r="EAA103" s="420"/>
      <c r="EAB103" s="420"/>
      <c r="EAC103" s="420"/>
      <c r="EAD103" s="420"/>
      <c r="EAE103" s="420"/>
      <c r="EAF103" s="420"/>
      <c r="EAG103" s="420"/>
      <c r="EAH103" s="420"/>
      <c r="EAI103" s="420"/>
      <c r="EAJ103" s="420"/>
      <c r="EAK103" s="420"/>
      <c r="EAL103" s="420"/>
      <c r="EAM103" s="420"/>
      <c r="EAN103" s="420"/>
      <c r="EAO103" s="420"/>
      <c r="EAP103" s="420"/>
      <c r="EAQ103" s="420"/>
      <c r="EAR103" s="420"/>
      <c r="EAS103" s="420"/>
      <c r="EAT103" s="420"/>
      <c r="EAU103" s="420"/>
      <c r="EAV103" s="420"/>
      <c r="EAW103" s="420"/>
      <c r="EAX103" s="420"/>
      <c r="EAY103" s="420"/>
      <c r="EAZ103" s="420"/>
      <c r="EBA103" s="420"/>
      <c r="EBB103" s="420"/>
      <c r="EBC103" s="420"/>
      <c r="EBD103" s="420"/>
      <c r="EBE103" s="420"/>
      <c r="EBF103" s="420"/>
      <c r="EBG103" s="420"/>
      <c r="EBH103" s="420"/>
      <c r="EBI103" s="420"/>
      <c r="EBJ103" s="420"/>
      <c r="EBK103" s="420"/>
      <c r="EBL103" s="420"/>
      <c r="EBM103" s="420"/>
      <c r="EBN103" s="420"/>
      <c r="EBO103" s="420"/>
      <c r="EBP103" s="420"/>
      <c r="EBQ103" s="420"/>
      <c r="EBR103" s="420"/>
      <c r="EBS103" s="420"/>
      <c r="EBT103" s="420"/>
      <c r="EBU103" s="420"/>
      <c r="EBV103" s="420"/>
      <c r="EBW103" s="420"/>
      <c r="EBX103" s="420"/>
      <c r="EBY103" s="420"/>
      <c r="EBZ103" s="420"/>
      <c r="ECA103" s="420"/>
      <c r="ECB103" s="420"/>
      <c r="ECC103" s="420"/>
      <c r="ECD103" s="420"/>
      <c r="ECE103" s="420"/>
      <c r="ECF103" s="420"/>
      <c r="ECG103" s="420"/>
      <c r="ECH103" s="420"/>
      <c r="ECI103" s="420"/>
      <c r="ECJ103" s="420"/>
      <c r="ECK103" s="420"/>
      <c r="ECL103" s="420"/>
      <c r="ECM103" s="420"/>
      <c r="ECN103" s="420"/>
      <c r="ECO103" s="420"/>
      <c r="ECP103" s="420"/>
      <c r="ECQ103" s="420"/>
      <c r="ECR103" s="420"/>
      <c r="ECS103" s="420"/>
      <c r="ECT103" s="420"/>
      <c r="ECU103" s="420"/>
      <c r="ECV103" s="420"/>
      <c r="ECW103" s="420"/>
      <c r="ECX103" s="420"/>
      <c r="ECY103" s="420"/>
      <c r="ECZ103" s="420"/>
      <c r="EDA103" s="420"/>
      <c r="EDB103" s="420"/>
      <c r="EDC103" s="420"/>
      <c r="EDD103" s="420"/>
      <c r="EDE103" s="420"/>
      <c r="EDF103" s="420"/>
      <c r="EDG103" s="420"/>
      <c r="EDH103" s="420"/>
      <c r="EDI103" s="420"/>
      <c r="EDJ103" s="420"/>
      <c r="EDK103" s="420"/>
      <c r="EDL103" s="420"/>
      <c r="EDM103" s="420"/>
      <c r="EDN103" s="420"/>
      <c r="EDO103" s="420"/>
      <c r="EDP103" s="420"/>
      <c r="EDQ103" s="420"/>
      <c r="EDR103" s="420"/>
      <c r="EDS103" s="420"/>
      <c r="EDT103" s="420"/>
      <c r="EDU103" s="420"/>
      <c r="EDV103" s="420"/>
      <c r="EDW103" s="420"/>
      <c r="EDX103" s="420"/>
      <c r="EDY103" s="420"/>
      <c r="EDZ103" s="420"/>
      <c r="EEA103" s="420"/>
      <c r="EEB103" s="420"/>
      <c r="EEC103" s="420"/>
      <c r="EED103" s="420"/>
      <c r="EEE103" s="420"/>
      <c r="EEF103" s="420"/>
      <c r="EEG103" s="420"/>
      <c r="EEH103" s="420"/>
      <c r="EEI103" s="420"/>
      <c r="EEJ103" s="420"/>
      <c r="EEK103" s="420"/>
      <c r="EEL103" s="420"/>
      <c r="EEM103" s="420"/>
      <c r="EEN103" s="420"/>
      <c r="EEO103" s="420"/>
      <c r="EEP103" s="420"/>
      <c r="EEQ103" s="420"/>
      <c r="EER103" s="420"/>
      <c r="EES103" s="420"/>
      <c r="EET103" s="420"/>
      <c r="EEU103" s="420"/>
      <c r="EEV103" s="420"/>
      <c r="EEW103" s="420"/>
      <c r="EEX103" s="420"/>
      <c r="EEY103" s="420"/>
      <c r="EEZ103" s="420"/>
      <c r="EFA103" s="420"/>
      <c r="EFB103" s="420"/>
      <c r="EFC103" s="420"/>
      <c r="EFD103" s="420"/>
      <c r="EFE103" s="420"/>
      <c r="EFF103" s="420"/>
      <c r="EFG103" s="420"/>
      <c r="EFH103" s="420"/>
      <c r="EFI103" s="420"/>
      <c r="EFJ103" s="420"/>
      <c r="EFK103" s="420"/>
      <c r="EFL103" s="420"/>
      <c r="EFM103" s="420"/>
      <c r="EFN103" s="420"/>
      <c r="EFO103" s="420"/>
      <c r="EFP103" s="420"/>
      <c r="EFQ103" s="420"/>
      <c r="EFR103" s="420"/>
      <c r="EFS103" s="420"/>
      <c r="EFT103" s="420"/>
      <c r="EFU103" s="420"/>
      <c r="EFV103" s="420"/>
      <c r="EFW103" s="420"/>
      <c r="EFX103" s="420"/>
      <c r="EFY103" s="420"/>
      <c r="EFZ103" s="420"/>
      <c r="EGA103" s="420"/>
      <c r="EGB103" s="420"/>
      <c r="EGC103" s="420"/>
      <c r="EGD103" s="420"/>
      <c r="EGE103" s="420"/>
      <c r="EGF103" s="420"/>
      <c r="EGG103" s="420"/>
      <c r="EGH103" s="420"/>
      <c r="EGI103" s="420"/>
      <c r="EGJ103" s="420"/>
      <c r="EGK103" s="420"/>
      <c r="EGL103" s="420"/>
      <c r="EGM103" s="420"/>
      <c r="EGN103" s="420"/>
      <c r="EGO103" s="420"/>
      <c r="EGP103" s="420"/>
      <c r="EGQ103" s="420"/>
      <c r="EGR103" s="420"/>
      <c r="EGS103" s="420"/>
      <c r="EGT103" s="420"/>
      <c r="EGU103" s="420"/>
      <c r="EGV103" s="420"/>
      <c r="EGW103" s="420"/>
      <c r="EGX103" s="420"/>
      <c r="EGY103" s="420"/>
      <c r="EGZ103" s="420"/>
      <c r="EHA103" s="420"/>
      <c r="EHB103" s="420"/>
      <c r="EHC103" s="420"/>
      <c r="EHD103" s="420"/>
      <c r="EHE103" s="420"/>
      <c r="EHF103" s="420"/>
      <c r="EHG103" s="420"/>
      <c r="EHH103" s="420"/>
      <c r="EHI103" s="420"/>
      <c r="EHJ103" s="420"/>
      <c r="EHK103" s="420"/>
      <c r="EHL103" s="420"/>
      <c r="EHM103" s="420"/>
      <c r="EHN103" s="420"/>
      <c r="EHO103" s="420"/>
      <c r="EHP103" s="420"/>
      <c r="EHQ103" s="420"/>
      <c r="EHR103" s="420"/>
      <c r="EHS103" s="420"/>
      <c r="EHT103" s="420"/>
      <c r="EHU103" s="420"/>
      <c r="EHV103" s="420"/>
      <c r="EHW103" s="420"/>
      <c r="EHX103" s="420"/>
      <c r="EHY103" s="420"/>
      <c r="EHZ103" s="420"/>
      <c r="EIA103" s="420"/>
      <c r="EIB103" s="420"/>
      <c r="EIC103" s="420"/>
      <c r="EID103" s="420"/>
      <c r="EIE103" s="420"/>
      <c r="EIF103" s="420"/>
      <c r="EIG103" s="420"/>
      <c r="EIH103" s="420"/>
      <c r="EII103" s="420"/>
      <c r="EIJ103" s="420"/>
      <c r="EIK103" s="420"/>
      <c r="EIL103" s="420"/>
      <c r="EIM103" s="420"/>
      <c r="EIN103" s="420"/>
      <c r="EIO103" s="420"/>
      <c r="EIP103" s="420"/>
      <c r="EIQ103" s="420"/>
      <c r="EIR103" s="420"/>
      <c r="EIS103" s="420"/>
      <c r="EIT103" s="420"/>
      <c r="EIU103" s="420"/>
      <c r="EIV103" s="420"/>
      <c r="EIW103" s="420"/>
      <c r="EIX103" s="420"/>
      <c r="EIY103" s="420"/>
      <c r="EIZ103" s="420"/>
      <c r="EJA103" s="420"/>
      <c r="EJB103" s="420"/>
      <c r="EJC103" s="420"/>
      <c r="EJD103" s="420"/>
      <c r="EJE103" s="420"/>
      <c r="EJF103" s="420"/>
      <c r="EJG103" s="420"/>
      <c r="EJH103" s="420"/>
      <c r="EJI103" s="420"/>
      <c r="EJJ103" s="420"/>
      <c r="EJK103" s="420"/>
      <c r="EJL103" s="420"/>
      <c r="EJM103" s="420"/>
      <c r="EJN103" s="420"/>
      <c r="EJO103" s="420"/>
      <c r="EJP103" s="420"/>
      <c r="EJQ103" s="420"/>
      <c r="EJR103" s="420"/>
      <c r="EJS103" s="420"/>
      <c r="EJT103" s="420"/>
      <c r="EJU103" s="420"/>
      <c r="EJV103" s="420"/>
      <c r="EJW103" s="420"/>
      <c r="EJX103" s="420"/>
      <c r="EJY103" s="420"/>
      <c r="EJZ103" s="420"/>
      <c r="EKA103" s="420"/>
      <c r="EKB103" s="420"/>
      <c r="EKC103" s="420"/>
      <c r="EKD103" s="420"/>
      <c r="EKE103" s="420"/>
      <c r="EKF103" s="420"/>
      <c r="EKG103" s="420"/>
      <c r="EKH103" s="420"/>
      <c r="EKI103" s="420"/>
      <c r="EKJ103" s="420"/>
      <c r="EKK103" s="420"/>
      <c r="EKL103" s="420"/>
      <c r="EKM103" s="420"/>
      <c r="EKN103" s="420"/>
      <c r="EKO103" s="420"/>
      <c r="EKP103" s="420"/>
      <c r="EKQ103" s="420"/>
      <c r="EKR103" s="420"/>
      <c r="EKS103" s="420"/>
      <c r="EKT103" s="420"/>
      <c r="EKU103" s="420"/>
      <c r="EKV103" s="420"/>
      <c r="EKW103" s="420"/>
      <c r="EKX103" s="420"/>
      <c r="EKY103" s="420"/>
      <c r="EKZ103" s="420"/>
      <c r="ELA103" s="420"/>
      <c r="ELB103" s="420"/>
      <c r="ELC103" s="420"/>
      <c r="ELD103" s="420"/>
      <c r="ELE103" s="420"/>
      <c r="ELF103" s="420"/>
      <c r="ELG103" s="420"/>
      <c r="ELH103" s="420"/>
      <c r="ELI103" s="420"/>
      <c r="ELJ103" s="420"/>
      <c r="ELK103" s="420"/>
      <c r="ELL103" s="420"/>
      <c r="ELM103" s="420"/>
      <c r="ELN103" s="420"/>
      <c r="ELO103" s="420"/>
      <c r="ELP103" s="420"/>
      <c r="ELQ103" s="420"/>
      <c r="ELR103" s="420"/>
      <c r="ELS103" s="420"/>
      <c r="ELT103" s="420"/>
      <c r="ELU103" s="420"/>
      <c r="ELV103" s="420"/>
      <c r="ELW103" s="420"/>
      <c r="ELX103" s="420"/>
      <c r="ELY103" s="420"/>
      <c r="ELZ103" s="420"/>
      <c r="EMA103" s="420"/>
      <c r="EMB103" s="420"/>
      <c r="EMC103" s="420"/>
      <c r="EMD103" s="420"/>
      <c r="EME103" s="420"/>
      <c r="EMF103" s="420"/>
      <c r="EMG103" s="420"/>
      <c r="EMH103" s="420"/>
      <c r="EMI103" s="420"/>
      <c r="EMJ103" s="420"/>
      <c r="EMK103" s="420"/>
      <c r="EML103" s="420"/>
      <c r="EMM103" s="420"/>
      <c r="EMN103" s="420"/>
      <c r="EMO103" s="420"/>
      <c r="EMP103" s="420"/>
      <c r="EMQ103" s="420"/>
      <c r="EMR103" s="420"/>
      <c r="EMS103" s="420"/>
      <c r="EMT103" s="420"/>
      <c r="EMU103" s="420"/>
      <c r="EMV103" s="420"/>
      <c r="EMW103" s="420"/>
      <c r="EMX103" s="420"/>
      <c r="EMY103" s="420"/>
      <c r="EMZ103" s="420"/>
      <c r="ENA103" s="420"/>
      <c r="ENB103" s="420"/>
      <c r="ENC103" s="420"/>
      <c r="END103" s="420"/>
      <c r="ENE103" s="420"/>
      <c r="ENF103" s="420"/>
      <c r="ENG103" s="420"/>
      <c r="ENH103" s="420"/>
      <c r="ENI103" s="420"/>
      <c r="ENJ103" s="420"/>
      <c r="ENK103" s="420"/>
      <c r="ENL103" s="420"/>
      <c r="ENM103" s="420"/>
      <c r="ENN103" s="420"/>
      <c r="ENO103" s="420"/>
      <c r="ENP103" s="420"/>
      <c r="ENQ103" s="420"/>
      <c r="ENR103" s="420"/>
      <c r="ENS103" s="420"/>
      <c r="ENT103" s="420"/>
      <c r="ENU103" s="420"/>
      <c r="ENV103" s="420"/>
      <c r="ENW103" s="420"/>
      <c r="ENX103" s="420"/>
      <c r="ENY103" s="420"/>
      <c r="ENZ103" s="420"/>
      <c r="EOA103" s="420"/>
      <c r="EOB103" s="420"/>
      <c r="EOC103" s="420"/>
      <c r="EOD103" s="420"/>
      <c r="EOE103" s="420"/>
      <c r="EOF103" s="420"/>
      <c r="EOG103" s="420"/>
      <c r="EOH103" s="420"/>
      <c r="EOI103" s="420"/>
      <c r="EOJ103" s="420"/>
      <c r="EOK103" s="420"/>
      <c r="EOL103" s="420"/>
      <c r="EOM103" s="420"/>
      <c r="EON103" s="420"/>
      <c r="EOO103" s="420"/>
      <c r="EOP103" s="420"/>
      <c r="EOQ103" s="420"/>
      <c r="EOR103" s="420"/>
      <c r="EOS103" s="420"/>
      <c r="EOT103" s="420"/>
      <c r="EOU103" s="420"/>
      <c r="EOV103" s="420"/>
      <c r="EOW103" s="420"/>
      <c r="EOX103" s="420"/>
      <c r="EOY103" s="420"/>
      <c r="EOZ103" s="420"/>
      <c r="EPA103" s="420"/>
      <c r="EPB103" s="420"/>
      <c r="EPC103" s="420"/>
      <c r="EPD103" s="420"/>
      <c r="EPE103" s="420"/>
      <c r="EPF103" s="420"/>
      <c r="EPG103" s="420"/>
      <c r="EPH103" s="420"/>
      <c r="EPI103" s="420"/>
      <c r="EPJ103" s="420"/>
      <c r="EPK103" s="420"/>
      <c r="EPL103" s="420"/>
      <c r="EPM103" s="420"/>
      <c r="EPN103" s="420"/>
      <c r="EPO103" s="420"/>
      <c r="EPP103" s="420"/>
      <c r="EPQ103" s="420"/>
      <c r="EPR103" s="420"/>
      <c r="EPS103" s="420"/>
      <c r="EPT103" s="420"/>
      <c r="EPU103" s="420"/>
      <c r="EPV103" s="420"/>
      <c r="EPW103" s="420"/>
      <c r="EPX103" s="420"/>
      <c r="EPY103" s="420"/>
      <c r="EPZ103" s="420"/>
      <c r="EQA103" s="420"/>
      <c r="EQB103" s="420"/>
      <c r="EQC103" s="420"/>
      <c r="EQD103" s="420"/>
      <c r="EQE103" s="420"/>
      <c r="EQF103" s="420"/>
      <c r="EQG103" s="420"/>
      <c r="EQH103" s="420"/>
      <c r="EQI103" s="420"/>
      <c r="EQJ103" s="420"/>
      <c r="EQK103" s="420"/>
      <c r="EQL103" s="420"/>
      <c r="EQM103" s="420"/>
      <c r="EQN103" s="420"/>
      <c r="EQO103" s="420"/>
      <c r="EQP103" s="420"/>
      <c r="EQQ103" s="420"/>
      <c r="EQR103" s="420"/>
      <c r="EQS103" s="420"/>
      <c r="EQT103" s="420"/>
      <c r="EQU103" s="420"/>
      <c r="EQV103" s="420"/>
      <c r="EQW103" s="420"/>
      <c r="EQX103" s="420"/>
      <c r="EQY103" s="420"/>
      <c r="EQZ103" s="420"/>
      <c r="ERA103" s="420"/>
      <c r="ERB103" s="420"/>
      <c r="ERC103" s="420"/>
      <c r="ERD103" s="420"/>
      <c r="ERE103" s="420"/>
      <c r="ERF103" s="420"/>
      <c r="ERG103" s="420"/>
      <c r="ERH103" s="420"/>
      <c r="ERI103" s="420"/>
      <c r="ERJ103" s="420"/>
      <c r="ERK103" s="420"/>
      <c r="ERL103" s="420"/>
      <c r="ERM103" s="420"/>
      <c r="ERN103" s="420"/>
      <c r="ERO103" s="420"/>
      <c r="ERP103" s="420"/>
      <c r="ERQ103" s="420"/>
      <c r="ERR103" s="420"/>
      <c r="ERS103" s="420"/>
      <c r="ERT103" s="420"/>
      <c r="ERU103" s="420"/>
      <c r="ERV103" s="420"/>
      <c r="ERW103" s="420"/>
      <c r="ERX103" s="420"/>
      <c r="ERY103" s="420"/>
      <c r="ERZ103" s="420"/>
      <c r="ESA103" s="420"/>
      <c r="ESB103" s="420"/>
      <c r="ESC103" s="420"/>
      <c r="ESD103" s="420"/>
      <c r="ESE103" s="420"/>
      <c r="ESF103" s="420"/>
      <c r="ESG103" s="420"/>
      <c r="ESH103" s="420"/>
      <c r="ESI103" s="420"/>
      <c r="ESJ103" s="420"/>
      <c r="ESK103" s="420"/>
      <c r="ESL103" s="420"/>
      <c r="ESM103" s="420"/>
      <c r="ESN103" s="420"/>
      <c r="ESO103" s="420"/>
      <c r="ESP103" s="420"/>
      <c r="ESQ103" s="420"/>
      <c r="ESR103" s="420"/>
      <c r="ESS103" s="420"/>
      <c r="EST103" s="420"/>
      <c r="ESU103" s="420"/>
      <c r="ESV103" s="420"/>
      <c r="ESW103" s="420"/>
      <c r="ESX103" s="420"/>
      <c r="ESY103" s="420"/>
      <c r="ESZ103" s="420"/>
      <c r="ETA103" s="420"/>
      <c r="ETB103" s="420"/>
      <c r="ETC103" s="420"/>
      <c r="ETD103" s="420"/>
      <c r="ETE103" s="420"/>
      <c r="ETF103" s="420"/>
      <c r="ETG103" s="420"/>
      <c r="ETH103" s="420"/>
      <c r="ETI103" s="420"/>
      <c r="ETJ103" s="420"/>
      <c r="ETK103" s="420"/>
      <c r="ETL103" s="420"/>
      <c r="ETM103" s="420"/>
      <c r="ETN103" s="420"/>
      <c r="ETO103" s="420"/>
      <c r="ETP103" s="420"/>
      <c r="ETQ103" s="420"/>
      <c r="ETR103" s="420"/>
      <c r="ETS103" s="420"/>
      <c r="ETT103" s="420"/>
      <c r="ETU103" s="420"/>
      <c r="ETV103" s="420"/>
      <c r="ETW103" s="420"/>
      <c r="ETX103" s="420"/>
      <c r="ETY103" s="420"/>
      <c r="ETZ103" s="420"/>
      <c r="EUA103" s="420"/>
      <c r="EUB103" s="420"/>
      <c r="EUC103" s="420"/>
      <c r="EUD103" s="420"/>
      <c r="EUE103" s="420"/>
      <c r="EUF103" s="420"/>
      <c r="EUG103" s="420"/>
      <c r="EUH103" s="420"/>
      <c r="EUI103" s="420"/>
      <c r="EUJ103" s="420"/>
      <c r="EUK103" s="420"/>
      <c r="EUL103" s="420"/>
      <c r="EUM103" s="420"/>
      <c r="EUN103" s="420"/>
      <c r="EUO103" s="420"/>
      <c r="EUP103" s="420"/>
      <c r="EUQ103" s="420"/>
      <c r="EUR103" s="420"/>
      <c r="EUS103" s="420"/>
      <c r="EUT103" s="420"/>
      <c r="EUU103" s="420"/>
      <c r="EUV103" s="420"/>
      <c r="EUW103" s="420"/>
      <c r="EUX103" s="420"/>
      <c r="EUY103" s="420"/>
      <c r="EUZ103" s="420"/>
      <c r="EVA103" s="420"/>
      <c r="EVB103" s="420"/>
      <c r="EVC103" s="420"/>
      <c r="EVD103" s="420"/>
      <c r="EVE103" s="420"/>
      <c r="EVF103" s="420"/>
      <c r="EVG103" s="420"/>
      <c r="EVH103" s="420"/>
      <c r="EVI103" s="420"/>
      <c r="EVJ103" s="420"/>
      <c r="EVK103" s="420"/>
      <c r="EVL103" s="420"/>
      <c r="EVM103" s="420"/>
      <c r="EVN103" s="420"/>
      <c r="EVO103" s="420"/>
      <c r="EVP103" s="420"/>
      <c r="EVQ103" s="420"/>
      <c r="EVR103" s="420"/>
      <c r="EVS103" s="420"/>
      <c r="EVT103" s="420"/>
      <c r="EVU103" s="420"/>
      <c r="EVV103" s="420"/>
      <c r="EVW103" s="420"/>
      <c r="EVX103" s="420"/>
      <c r="EVY103" s="420"/>
      <c r="EVZ103" s="420"/>
      <c r="EWA103" s="420"/>
      <c r="EWB103" s="420"/>
      <c r="EWC103" s="420"/>
      <c r="EWD103" s="420"/>
      <c r="EWE103" s="420"/>
      <c r="EWF103" s="420"/>
      <c r="EWG103" s="420"/>
      <c r="EWH103" s="420"/>
      <c r="EWI103" s="420"/>
      <c r="EWJ103" s="420"/>
      <c r="EWK103" s="420"/>
      <c r="EWL103" s="420"/>
      <c r="EWM103" s="420"/>
      <c r="EWN103" s="420"/>
      <c r="EWO103" s="420"/>
      <c r="EWP103" s="420"/>
      <c r="EWQ103" s="420"/>
      <c r="EWR103" s="420"/>
      <c r="EWS103" s="420"/>
      <c r="EWT103" s="420"/>
      <c r="EWU103" s="420"/>
      <c r="EWV103" s="420"/>
      <c r="EWW103" s="420"/>
      <c r="EWX103" s="420"/>
      <c r="EWY103" s="420"/>
      <c r="EWZ103" s="420"/>
      <c r="EXA103" s="420"/>
      <c r="EXB103" s="420"/>
      <c r="EXC103" s="420"/>
      <c r="EXD103" s="420"/>
      <c r="EXE103" s="420"/>
      <c r="EXF103" s="420"/>
      <c r="EXG103" s="420"/>
      <c r="EXH103" s="420"/>
      <c r="EXI103" s="420"/>
      <c r="EXJ103" s="420"/>
      <c r="EXK103" s="420"/>
      <c r="EXL103" s="420"/>
      <c r="EXM103" s="420"/>
      <c r="EXN103" s="420"/>
      <c r="EXO103" s="420"/>
      <c r="EXP103" s="420"/>
      <c r="EXQ103" s="420"/>
      <c r="EXR103" s="420"/>
      <c r="EXS103" s="420"/>
      <c r="EXT103" s="420"/>
      <c r="EXU103" s="420"/>
      <c r="EXV103" s="420"/>
      <c r="EXW103" s="420"/>
      <c r="EXX103" s="420"/>
      <c r="EXY103" s="420"/>
      <c r="EXZ103" s="420"/>
      <c r="EYA103" s="420"/>
      <c r="EYB103" s="420"/>
      <c r="EYC103" s="420"/>
      <c r="EYD103" s="420"/>
      <c r="EYE103" s="420"/>
      <c r="EYF103" s="420"/>
      <c r="EYG103" s="420"/>
      <c r="EYH103" s="420"/>
      <c r="EYI103" s="420"/>
      <c r="EYJ103" s="420"/>
      <c r="EYK103" s="420"/>
      <c r="EYL103" s="420"/>
      <c r="EYM103" s="420"/>
      <c r="EYN103" s="420"/>
      <c r="EYO103" s="420"/>
      <c r="EYP103" s="420"/>
      <c r="EYQ103" s="420"/>
      <c r="EYR103" s="420"/>
      <c r="EYS103" s="420"/>
      <c r="EYT103" s="420"/>
      <c r="EYU103" s="420"/>
      <c r="EYV103" s="420"/>
      <c r="EYW103" s="420"/>
      <c r="EYX103" s="420"/>
      <c r="EYY103" s="420"/>
      <c r="EYZ103" s="420"/>
      <c r="EZA103" s="420"/>
      <c r="EZB103" s="420"/>
      <c r="EZC103" s="420"/>
      <c r="EZD103" s="420"/>
      <c r="EZE103" s="420"/>
      <c r="EZF103" s="420"/>
      <c r="EZG103" s="420"/>
      <c r="EZH103" s="420"/>
      <c r="EZI103" s="420"/>
      <c r="EZJ103" s="420"/>
      <c r="EZK103" s="420"/>
      <c r="EZL103" s="420"/>
      <c r="EZM103" s="420"/>
      <c r="EZN103" s="420"/>
      <c r="EZO103" s="420"/>
      <c r="EZP103" s="420"/>
      <c r="EZQ103" s="420"/>
      <c r="EZR103" s="420"/>
      <c r="EZS103" s="420"/>
      <c r="EZT103" s="420"/>
      <c r="EZU103" s="420"/>
      <c r="EZV103" s="420"/>
      <c r="EZW103" s="420"/>
      <c r="EZX103" s="420"/>
      <c r="EZY103" s="420"/>
      <c r="EZZ103" s="420"/>
      <c r="FAA103" s="420"/>
      <c r="FAB103" s="420"/>
      <c r="FAC103" s="420"/>
      <c r="FAD103" s="420"/>
      <c r="FAE103" s="420"/>
      <c r="FAF103" s="420"/>
      <c r="FAG103" s="420"/>
      <c r="FAH103" s="420"/>
      <c r="FAI103" s="420"/>
      <c r="FAJ103" s="420"/>
      <c r="FAK103" s="420"/>
      <c r="FAL103" s="420"/>
      <c r="FAM103" s="420"/>
      <c r="FAN103" s="420"/>
      <c r="FAO103" s="420"/>
      <c r="FAP103" s="420"/>
      <c r="FAQ103" s="420"/>
      <c r="FAR103" s="420"/>
      <c r="FAS103" s="420"/>
      <c r="FAT103" s="420"/>
      <c r="FAU103" s="420"/>
      <c r="FAV103" s="420"/>
      <c r="FAW103" s="420"/>
      <c r="FAX103" s="420"/>
      <c r="FAY103" s="420"/>
      <c r="FAZ103" s="420"/>
      <c r="FBA103" s="420"/>
      <c r="FBB103" s="420"/>
      <c r="FBC103" s="420"/>
      <c r="FBD103" s="420"/>
      <c r="FBE103" s="420"/>
      <c r="FBF103" s="420"/>
      <c r="FBG103" s="420"/>
      <c r="FBH103" s="420"/>
      <c r="FBI103" s="420"/>
      <c r="FBJ103" s="420"/>
      <c r="FBK103" s="420"/>
      <c r="FBL103" s="420"/>
      <c r="FBM103" s="420"/>
      <c r="FBN103" s="420"/>
      <c r="FBO103" s="420"/>
      <c r="FBP103" s="420"/>
      <c r="FBQ103" s="420"/>
      <c r="FBR103" s="420"/>
      <c r="FBS103" s="420"/>
      <c r="FBT103" s="420"/>
      <c r="FBU103" s="420"/>
      <c r="FBV103" s="420"/>
      <c r="FBW103" s="420"/>
      <c r="FBX103" s="420"/>
      <c r="FBY103" s="420"/>
      <c r="FBZ103" s="420"/>
      <c r="FCA103" s="420"/>
      <c r="FCB103" s="420"/>
      <c r="FCC103" s="420"/>
      <c r="FCD103" s="420"/>
      <c r="FCE103" s="420"/>
      <c r="FCF103" s="420"/>
      <c r="FCG103" s="420"/>
      <c r="FCH103" s="420"/>
      <c r="FCI103" s="420"/>
      <c r="FCJ103" s="420"/>
      <c r="FCK103" s="420"/>
      <c r="FCL103" s="420"/>
      <c r="FCM103" s="420"/>
      <c r="FCN103" s="420"/>
      <c r="FCO103" s="420"/>
      <c r="FCP103" s="420"/>
      <c r="FCQ103" s="420"/>
      <c r="FCR103" s="420"/>
      <c r="FCS103" s="420"/>
      <c r="FCT103" s="420"/>
      <c r="FCU103" s="420"/>
      <c r="FCV103" s="420"/>
      <c r="FCW103" s="420"/>
      <c r="FCX103" s="420"/>
      <c r="FCY103" s="420"/>
      <c r="FCZ103" s="420"/>
      <c r="FDA103" s="420"/>
      <c r="FDB103" s="420"/>
      <c r="FDC103" s="420"/>
      <c r="FDD103" s="420"/>
      <c r="FDE103" s="420"/>
      <c r="FDF103" s="420"/>
      <c r="FDG103" s="420"/>
      <c r="FDH103" s="420"/>
      <c r="FDI103" s="420"/>
      <c r="FDJ103" s="420"/>
      <c r="FDK103" s="420"/>
      <c r="FDL103" s="420"/>
      <c r="FDM103" s="420"/>
      <c r="FDN103" s="420"/>
      <c r="FDO103" s="420"/>
      <c r="FDP103" s="420"/>
      <c r="FDQ103" s="420"/>
      <c r="FDR103" s="420"/>
      <c r="FDS103" s="420"/>
      <c r="FDT103" s="420"/>
      <c r="FDU103" s="420"/>
      <c r="FDV103" s="420"/>
      <c r="FDW103" s="420"/>
      <c r="FDX103" s="420"/>
      <c r="FDY103" s="420"/>
      <c r="FDZ103" s="420"/>
      <c r="FEA103" s="420"/>
      <c r="FEB103" s="420"/>
      <c r="FEC103" s="420"/>
      <c r="FED103" s="420"/>
      <c r="FEE103" s="420"/>
      <c r="FEF103" s="420"/>
      <c r="FEG103" s="420"/>
      <c r="FEH103" s="420"/>
      <c r="FEI103" s="420"/>
      <c r="FEJ103" s="420"/>
      <c r="FEK103" s="420"/>
      <c r="FEL103" s="420"/>
      <c r="FEM103" s="420"/>
      <c r="FEN103" s="420"/>
      <c r="FEO103" s="420"/>
      <c r="FEP103" s="420"/>
      <c r="FEQ103" s="420"/>
      <c r="FER103" s="420"/>
      <c r="FES103" s="420"/>
      <c r="FET103" s="420"/>
      <c r="FEU103" s="420"/>
      <c r="FEV103" s="420"/>
      <c r="FEW103" s="420"/>
      <c r="FEX103" s="420"/>
      <c r="FEY103" s="420"/>
      <c r="FEZ103" s="420"/>
      <c r="FFA103" s="420"/>
      <c r="FFB103" s="420"/>
      <c r="FFC103" s="420"/>
      <c r="FFD103" s="420"/>
      <c r="FFE103" s="420"/>
      <c r="FFF103" s="420"/>
      <c r="FFG103" s="420"/>
      <c r="FFH103" s="420"/>
      <c r="FFI103" s="420"/>
      <c r="FFJ103" s="420"/>
      <c r="FFK103" s="420"/>
      <c r="FFL103" s="420"/>
      <c r="FFM103" s="420"/>
      <c r="FFN103" s="420"/>
      <c r="FFO103" s="420"/>
      <c r="FFP103" s="420"/>
      <c r="FFQ103" s="420"/>
      <c r="FFR103" s="420"/>
      <c r="FFS103" s="420"/>
      <c r="FFT103" s="420"/>
      <c r="FFU103" s="420"/>
      <c r="FFV103" s="420"/>
      <c r="FFW103" s="420"/>
      <c r="FFX103" s="420"/>
      <c r="FFY103" s="420"/>
      <c r="FFZ103" s="420"/>
      <c r="FGA103" s="420"/>
      <c r="FGB103" s="420"/>
      <c r="FGC103" s="420"/>
      <c r="FGD103" s="420"/>
      <c r="FGE103" s="420"/>
      <c r="FGF103" s="420"/>
      <c r="FGG103" s="420"/>
      <c r="FGH103" s="420"/>
      <c r="FGI103" s="420"/>
      <c r="FGJ103" s="420"/>
      <c r="FGK103" s="420"/>
      <c r="FGL103" s="420"/>
      <c r="FGM103" s="420"/>
      <c r="FGN103" s="420"/>
      <c r="FGO103" s="420"/>
      <c r="FGP103" s="420"/>
      <c r="FGQ103" s="420"/>
      <c r="FGR103" s="420"/>
      <c r="FGS103" s="420"/>
      <c r="FGT103" s="420"/>
      <c r="FGU103" s="420"/>
      <c r="FGV103" s="420"/>
      <c r="FGW103" s="420"/>
      <c r="FGX103" s="420"/>
      <c r="FGY103" s="420"/>
      <c r="FGZ103" s="420"/>
      <c r="FHA103" s="420"/>
      <c r="FHB103" s="420"/>
      <c r="FHC103" s="420"/>
      <c r="FHD103" s="420"/>
      <c r="FHE103" s="420"/>
      <c r="FHF103" s="420"/>
      <c r="FHG103" s="420"/>
      <c r="FHH103" s="420"/>
      <c r="FHI103" s="420"/>
      <c r="FHJ103" s="420"/>
      <c r="FHK103" s="420"/>
      <c r="FHL103" s="420"/>
      <c r="FHM103" s="420"/>
      <c r="FHN103" s="420"/>
      <c r="FHO103" s="420"/>
      <c r="FHP103" s="420"/>
      <c r="FHQ103" s="420"/>
      <c r="FHR103" s="420"/>
      <c r="FHS103" s="420"/>
      <c r="FHT103" s="420"/>
      <c r="FHU103" s="420"/>
      <c r="FHV103" s="420"/>
      <c r="FHW103" s="420"/>
      <c r="FHX103" s="420"/>
      <c r="FHY103" s="420"/>
      <c r="FHZ103" s="420"/>
      <c r="FIA103" s="420"/>
      <c r="FIB103" s="420"/>
      <c r="FIC103" s="420"/>
      <c r="FID103" s="420"/>
      <c r="FIE103" s="420"/>
      <c r="FIF103" s="420"/>
      <c r="FIG103" s="420"/>
      <c r="FIH103" s="420"/>
      <c r="FII103" s="420"/>
      <c r="FIJ103" s="420"/>
      <c r="FIK103" s="420"/>
      <c r="FIL103" s="420"/>
      <c r="FIM103" s="420"/>
      <c r="FIN103" s="420"/>
      <c r="FIO103" s="420"/>
      <c r="FIP103" s="420"/>
      <c r="FIQ103" s="420"/>
      <c r="FIR103" s="420"/>
      <c r="FIS103" s="420"/>
      <c r="FIT103" s="420"/>
      <c r="FIU103" s="420"/>
      <c r="FIV103" s="420"/>
      <c r="FIW103" s="420"/>
      <c r="FIX103" s="420"/>
      <c r="FIY103" s="420"/>
      <c r="FIZ103" s="420"/>
      <c r="FJA103" s="420"/>
      <c r="FJB103" s="420"/>
      <c r="FJC103" s="420"/>
      <c r="FJD103" s="420"/>
      <c r="FJE103" s="420"/>
      <c r="FJF103" s="420"/>
      <c r="FJG103" s="420"/>
      <c r="FJH103" s="420"/>
      <c r="FJI103" s="420"/>
      <c r="FJJ103" s="420"/>
      <c r="FJK103" s="420"/>
      <c r="FJL103" s="420"/>
      <c r="FJM103" s="420"/>
      <c r="FJN103" s="420"/>
      <c r="FJO103" s="420"/>
      <c r="FJP103" s="420"/>
      <c r="FJQ103" s="420"/>
      <c r="FJR103" s="420"/>
      <c r="FJS103" s="420"/>
      <c r="FJT103" s="420"/>
      <c r="FJU103" s="420"/>
      <c r="FJV103" s="420"/>
      <c r="FJW103" s="420"/>
      <c r="FJX103" s="420"/>
      <c r="FJY103" s="420"/>
      <c r="FJZ103" s="420"/>
      <c r="FKA103" s="420"/>
      <c r="FKB103" s="420"/>
      <c r="FKC103" s="420"/>
      <c r="FKD103" s="420"/>
      <c r="FKE103" s="420"/>
      <c r="FKF103" s="420"/>
      <c r="FKG103" s="420"/>
      <c r="FKH103" s="420"/>
      <c r="FKI103" s="420"/>
      <c r="FKJ103" s="420"/>
      <c r="FKK103" s="420"/>
      <c r="FKL103" s="420"/>
      <c r="FKM103" s="420"/>
      <c r="FKN103" s="420"/>
      <c r="FKO103" s="420"/>
      <c r="FKP103" s="420"/>
      <c r="FKQ103" s="420"/>
      <c r="FKR103" s="420"/>
      <c r="FKS103" s="420"/>
      <c r="FKT103" s="420"/>
      <c r="FKU103" s="420"/>
      <c r="FKV103" s="420"/>
      <c r="FKW103" s="420"/>
      <c r="FKX103" s="420"/>
      <c r="FKY103" s="420"/>
      <c r="FKZ103" s="420"/>
      <c r="FLA103" s="420"/>
      <c r="FLB103" s="420"/>
      <c r="FLC103" s="420"/>
      <c r="FLD103" s="420"/>
      <c r="FLE103" s="420"/>
      <c r="FLF103" s="420"/>
      <c r="FLG103" s="420"/>
      <c r="FLH103" s="420"/>
      <c r="FLI103" s="420"/>
      <c r="FLJ103" s="420"/>
      <c r="FLK103" s="420"/>
      <c r="FLL103" s="420"/>
      <c r="FLM103" s="420"/>
      <c r="FLN103" s="420"/>
      <c r="FLO103" s="420"/>
      <c r="FLP103" s="420"/>
      <c r="FLQ103" s="420"/>
      <c r="FLR103" s="420"/>
      <c r="FLS103" s="420"/>
      <c r="FLT103" s="420"/>
      <c r="FLU103" s="420"/>
      <c r="FLV103" s="420"/>
      <c r="FLW103" s="420"/>
      <c r="FLX103" s="420"/>
      <c r="FLY103" s="420"/>
      <c r="FLZ103" s="420"/>
      <c r="FMA103" s="420"/>
      <c r="FMB103" s="420"/>
      <c r="FMC103" s="420"/>
      <c r="FMD103" s="420"/>
      <c r="FME103" s="420"/>
      <c r="FMF103" s="420"/>
      <c r="FMG103" s="420"/>
      <c r="FMH103" s="420"/>
      <c r="FMI103" s="420"/>
      <c r="FMJ103" s="420"/>
      <c r="FMK103" s="420"/>
      <c r="FML103" s="420"/>
      <c r="FMM103" s="420"/>
      <c r="FMN103" s="420"/>
      <c r="FMO103" s="420"/>
      <c r="FMP103" s="420"/>
      <c r="FMQ103" s="420"/>
      <c r="FMR103" s="420"/>
      <c r="FMS103" s="420"/>
      <c r="FMT103" s="420"/>
      <c r="FMU103" s="420"/>
      <c r="FMV103" s="420"/>
      <c r="FMW103" s="420"/>
      <c r="FMX103" s="420"/>
      <c r="FMY103" s="420"/>
      <c r="FMZ103" s="420"/>
      <c r="FNA103" s="420"/>
      <c r="FNB103" s="420"/>
      <c r="FNC103" s="420"/>
      <c r="FND103" s="420"/>
      <c r="FNE103" s="420"/>
      <c r="FNF103" s="420"/>
      <c r="FNG103" s="420"/>
      <c r="FNH103" s="420"/>
      <c r="FNI103" s="420"/>
      <c r="FNJ103" s="420"/>
      <c r="FNK103" s="420"/>
      <c r="FNL103" s="420"/>
      <c r="FNM103" s="420"/>
      <c r="FNN103" s="420"/>
      <c r="FNO103" s="420"/>
      <c r="FNP103" s="420"/>
      <c r="FNQ103" s="420"/>
      <c r="FNR103" s="420"/>
      <c r="FNS103" s="420"/>
      <c r="FNT103" s="420"/>
      <c r="FNU103" s="420"/>
      <c r="FNV103" s="420"/>
      <c r="FNW103" s="420"/>
      <c r="FNX103" s="420"/>
      <c r="FNY103" s="420"/>
      <c r="FNZ103" s="420"/>
      <c r="FOA103" s="420"/>
      <c r="FOB103" s="420"/>
      <c r="FOC103" s="420"/>
      <c r="FOD103" s="420"/>
      <c r="FOE103" s="420"/>
      <c r="FOF103" s="420"/>
      <c r="FOG103" s="420"/>
      <c r="FOH103" s="420"/>
      <c r="FOI103" s="420"/>
      <c r="FOJ103" s="420"/>
      <c r="FOK103" s="420"/>
      <c r="FOL103" s="420"/>
      <c r="FOM103" s="420"/>
      <c r="FON103" s="420"/>
      <c r="FOO103" s="420"/>
      <c r="FOP103" s="420"/>
      <c r="FOQ103" s="420"/>
      <c r="FOR103" s="420"/>
      <c r="FOS103" s="420"/>
      <c r="FOT103" s="420"/>
      <c r="FOU103" s="420"/>
      <c r="FOV103" s="420"/>
      <c r="FOW103" s="420"/>
      <c r="FOX103" s="420"/>
      <c r="FOY103" s="420"/>
      <c r="FOZ103" s="420"/>
      <c r="FPA103" s="420"/>
      <c r="FPB103" s="420"/>
      <c r="FPC103" s="420"/>
      <c r="FPD103" s="420"/>
      <c r="FPE103" s="420"/>
      <c r="FPF103" s="420"/>
      <c r="FPG103" s="420"/>
      <c r="FPH103" s="420"/>
      <c r="FPI103" s="420"/>
      <c r="FPJ103" s="420"/>
      <c r="FPK103" s="420"/>
      <c r="FPL103" s="420"/>
      <c r="FPM103" s="420"/>
      <c r="FPN103" s="420"/>
      <c r="FPO103" s="420"/>
      <c r="FPP103" s="420"/>
      <c r="FPQ103" s="420"/>
      <c r="FPR103" s="420"/>
      <c r="FPS103" s="420"/>
      <c r="FPT103" s="420"/>
      <c r="FPU103" s="420"/>
      <c r="FPV103" s="420"/>
      <c r="FPW103" s="420"/>
      <c r="FPX103" s="420"/>
      <c r="FPY103" s="420"/>
      <c r="FPZ103" s="420"/>
      <c r="FQA103" s="420"/>
      <c r="FQB103" s="420"/>
      <c r="FQC103" s="420"/>
      <c r="FQD103" s="420"/>
      <c r="FQE103" s="420"/>
      <c r="FQF103" s="420"/>
      <c r="FQG103" s="420"/>
      <c r="FQH103" s="420"/>
      <c r="FQI103" s="420"/>
      <c r="FQJ103" s="420"/>
      <c r="FQK103" s="420"/>
      <c r="FQL103" s="420"/>
      <c r="FQM103" s="420"/>
      <c r="FQN103" s="420"/>
      <c r="FQO103" s="420"/>
      <c r="FQP103" s="420"/>
      <c r="FQQ103" s="420"/>
      <c r="FQR103" s="420"/>
      <c r="FQS103" s="420"/>
      <c r="FQT103" s="420"/>
      <c r="FQU103" s="420"/>
      <c r="FQV103" s="420"/>
      <c r="FQW103" s="420"/>
      <c r="FQX103" s="420"/>
      <c r="FQY103" s="420"/>
      <c r="FQZ103" s="420"/>
      <c r="FRA103" s="420"/>
      <c r="FRB103" s="420"/>
      <c r="FRC103" s="420"/>
      <c r="FRD103" s="420"/>
      <c r="FRE103" s="420"/>
      <c r="FRF103" s="420"/>
      <c r="FRG103" s="420"/>
      <c r="FRH103" s="420"/>
      <c r="FRI103" s="420"/>
      <c r="FRJ103" s="420"/>
      <c r="FRK103" s="420"/>
      <c r="FRL103" s="420"/>
      <c r="FRM103" s="420"/>
      <c r="FRN103" s="420"/>
      <c r="FRO103" s="420"/>
      <c r="FRP103" s="420"/>
      <c r="FRQ103" s="420"/>
      <c r="FRR103" s="420"/>
      <c r="FRS103" s="420"/>
      <c r="FRT103" s="420"/>
      <c r="FRU103" s="420"/>
      <c r="FRV103" s="420"/>
      <c r="FRW103" s="420"/>
      <c r="FRX103" s="420"/>
      <c r="FRY103" s="420"/>
      <c r="FRZ103" s="420"/>
      <c r="FSA103" s="420"/>
      <c r="FSB103" s="420"/>
      <c r="FSC103" s="420"/>
      <c r="FSD103" s="420"/>
      <c r="FSE103" s="420"/>
      <c r="FSF103" s="420"/>
      <c r="FSG103" s="420"/>
      <c r="FSH103" s="420"/>
      <c r="FSI103" s="420"/>
      <c r="FSJ103" s="420"/>
      <c r="FSK103" s="420"/>
      <c r="FSL103" s="420"/>
      <c r="FSM103" s="420"/>
      <c r="FSN103" s="420"/>
      <c r="FSO103" s="420"/>
      <c r="FSP103" s="420"/>
      <c r="FSQ103" s="420"/>
      <c r="FSR103" s="420"/>
      <c r="FSS103" s="420"/>
      <c r="FST103" s="420"/>
      <c r="FSU103" s="420"/>
      <c r="FSV103" s="420"/>
      <c r="FSW103" s="420"/>
      <c r="FSX103" s="420"/>
      <c r="FSY103" s="420"/>
      <c r="FSZ103" s="420"/>
      <c r="FTA103" s="420"/>
      <c r="FTB103" s="420"/>
      <c r="FTC103" s="420"/>
      <c r="FTD103" s="420"/>
      <c r="FTE103" s="420"/>
      <c r="FTF103" s="420"/>
      <c r="FTG103" s="420"/>
      <c r="FTH103" s="420"/>
      <c r="FTI103" s="420"/>
      <c r="FTJ103" s="420"/>
      <c r="FTK103" s="420"/>
      <c r="FTL103" s="420"/>
      <c r="FTM103" s="420"/>
      <c r="FTN103" s="420"/>
      <c r="FTO103" s="420"/>
      <c r="FTP103" s="420"/>
      <c r="FTQ103" s="420"/>
      <c r="FTR103" s="420"/>
      <c r="FTS103" s="420"/>
      <c r="FTT103" s="420"/>
      <c r="FTU103" s="420"/>
      <c r="FTV103" s="420"/>
      <c r="FTW103" s="420"/>
      <c r="FTX103" s="420"/>
      <c r="FTY103" s="420"/>
      <c r="FTZ103" s="420"/>
      <c r="FUA103" s="420"/>
      <c r="FUB103" s="420"/>
      <c r="FUC103" s="420"/>
      <c r="FUD103" s="420"/>
      <c r="FUE103" s="420"/>
      <c r="FUF103" s="420"/>
      <c r="FUG103" s="420"/>
      <c r="FUH103" s="420"/>
      <c r="FUI103" s="420"/>
      <c r="FUJ103" s="420"/>
      <c r="FUK103" s="420"/>
      <c r="FUL103" s="420"/>
      <c r="FUM103" s="420"/>
      <c r="FUN103" s="420"/>
      <c r="FUO103" s="420"/>
      <c r="FUP103" s="420"/>
      <c r="FUQ103" s="420"/>
      <c r="FUR103" s="420"/>
      <c r="FUS103" s="420"/>
      <c r="FUT103" s="420"/>
      <c r="FUU103" s="420"/>
      <c r="FUV103" s="420"/>
      <c r="FUW103" s="420"/>
      <c r="FUX103" s="420"/>
      <c r="FUY103" s="420"/>
      <c r="FUZ103" s="420"/>
      <c r="FVA103" s="420"/>
      <c r="FVB103" s="420"/>
      <c r="FVC103" s="420"/>
      <c r="FVD103" s="420"/>
      <c r="FVE103" s="420"/>
      <c r="FVF103" s="420"/>
      <c r="FVG103" s="420"/>
      <c r="FVH103" s="420"/>
      <c r="FVI103" s="420"/>
      <c r="FVJ103" s="420"/>
      <c r="FVK103" s="420"/>
      <c r="FVL103" s="420"/>
      <c r="FVM103" s="420"/>
      <c r="FVN103" s="420"/>
      <c r="FVO103" s="420"/>
      <c r="FVP103" s="420"/>
      <c r="FVQ103" s="420"/>
      <c r="FVR103" s="420"/>
      <c r="FVS103" s="420"/>
      <c r="FVT103" s="420"/>
      <c r="FVU103" s="420"/>
      <c r="FVV103" s="420"/>
      <c r="FVW103" s="420"/>
      <c r="FVX103" s="420"/>
      <c r="FVY103" s="420"/>
      <c r="FVZ103" s="420"/>
      <c r="FWA103" s="420"/>
      <c r="FWB103" s="420"/>
      <c r="FWC103" s="420"/>
      <c r="FWD103" s="420"/>
      <c r="FWE103" s="420"/>
      <c r="FWF103" s="420"/>
      <c r="FWG103" s="420"/>
      <c r="FWH103" s="420"/>
      <c r="FWI103" s="420"/>
      <c r="FWJ103" s="420"/>
      <c r="FWK103" s="420"/>
      <c r="FWL103" s="420"/>
      <c r="FWM103" s="420"/>
      <c r="FWN103" s="420"/>
      <c r="FWO103" s="420"/>
      <c r="FWP103" s="420"/>
      <c r="FWQ103" s="420"/>
      <c r="FWR103" s="420"/>
      <c r="FWS103" s="420"/>
      <c r="FWT103" s="420"/>
      <c r="FWU103" s="420"/>
      <c r="FWV103" s="420"/>
      <c r="FWW103" s="420"/>
      <c r="FWX103" s="420"/>
      <c r="FWY103" s="420"/>
      <c r="FWZ103" s="420"/>
      <c r="FXA103" s="420"/>
      <c r="FXB103" s="420"/>
      <c r="FXC103" s="420"/>
      <c r="FXD103" s="420"/>
      <c r="FXE103" s="420"/>
      <c r="FXF103" s="420"/>
      <c r="FXG103" s="420"/>
      <c r="FXH103" s="420"/>
      <c r="FXI103" s="420"/>
      <c r="FXJ103" s="420"/>
      <c r="FXK103" s="420"/>
      <c r="FXL103" s="420"/>
      <c r="FXM103" s="420"/>
      <c r="FXN103" s="420"/>
      <c r="FXO103" s="420"/>
      <c r="FXP103" s="420"/>
      <c r="FXQ103" s="420"/>
      <c r="FXR103" s="420"/>
      <c r="FXS103" s="420"/>
      <c r="FXT103" s="420"/>
      <c r="FXU103" s="420"/>
      <c r="FXV103" s="420"/>
      <c r="FXW103" s="420"/>
      <c r="FXX103" s="420"/>
      <c r="FXY103" s="420"/>
      <c r="FXZ103" s="420"/>
      <c r="FYA103" s="420"/>
      <c r="FYB103" s="420"/>
      <c r="FYC103" s="420"/>
      <c r="FYD103" s="420"/>
      <c r="FYE103" s="420"/>
      <c r="FYF103" s="420"/>
      <c r="FYG103" s="420"/>
      <c r="FYH103" s="420"/>
      <c r="FYI103" s="420"/>
      <c r="FYJ103" s="420"/>
      <c r="FYK103" s="420"/>
      <c r="FYL103" s="420"/>
      <c r="FYM103" s="420"/>
      <c r="FYN103" s="420"/>
      <c r="FYO103" s="420"/>
      <c r="FYP103" s="420"/>
      <c r="FYQ103" s="420"/>
      <c r="FYR103" s="420"/>
      <c r="FYS103" s="420"/>
      <c r="FYT103" s="420"/>
      <c r="FYU103" s="420"/>
      <c r="FYV103" s="420"/>
      <c r="FYW103" s="420"/>
      <c r="FYX103" s="420"/>
      <c r="FYY103" s="420"/>
      <c r="FYZ103" s="420"/>
      <c r="FZA103" s="420"/>
      <c r="FZB103" s="420"/>
      <c r="FZC103" s="420"/>
      <c r="FZD103" s="420"/>
      <c r="FZE103" s="420"/>
      <c r="FZF103" s="420"/>
      <c r="FZG103" s="420"/>
      <c r="FZH103" s="420"/>
      <c r="FZI103" s="420"/>
      <c r="FZJ103" s="420"/>
      <c r="FZK103" s="420"/>
      <c r="FZL103" s="420"/>
      <c r="FZM103" s="420"/>
      <c r="FZN103" s="420"/>
      <c r="FZO103" s="420"/>
      <c r="FZP103" s="420"/>
      <c r="FZQ103" s="420"/>
      <c r="FZR103" s="420"/>
      <c r="FZS103" s="420"/>
      <c r="FZT103" s="420"/>
      <c r="FZU103" s="420"/>
      <c r="FZV103" s="420"/>
      <c r="FZW103" s="420"/>
      <c r="FZX103" s="420"/>
      <c r="FZY103" s="420"/>
      <c r="FZZ103" s="420"/>
      <c r="GAA103" s="420"/>
      <c r="GAB103" s="420"/>
      <c r="GAC103" s="420"/>
      <c r="GAD103" s="420"/>
      <c r="GAE103" s="420"/>
      <c r="GAF103" s="420"/>
      <c r="GAG103" s="420"/>
      <c r="GAH103" s="420"/>
      <c r="GAI103" s="420"/>
      <c r="GAJ103" s="420"/>
      <c r="GAK103" s="420"/>
      <c r="GAL103" s="420"/>
      <c r="GAM103" s="420"/>
      <c r="GAN103" s="420"/>
      <c r="GAO103" s="420"/>
      <c r="GAP103" s="420"/>
      <c r="GAQ103" s="420"/>
      <c r="GAR103" s="420"/>
      <c r="GAS103" s="420"/>
      <c r="GAT103" s="420"/>
      <c r="GAU103" s="420"/>
      <c r="GAV103" s="420"/>
      <c r="GAW103" s="420"/>
      <c r="GAX103" s="420"/>
      <c r="GAY103" s="420"/>
      <c r="GAZ103" s="420"/>
      <c r="GBA103" s="420"/>
      <c r="GBB103" s="420"/>
      <c r="GBC103" s="420"/>
      <c r="GBD103" s="420"/>
      <c r="GBE103" s="420"/>
      <c r="GBF103" s="420"/>
      <c r="GBG103" s="420"/>
      <c r="GBH103" s="420"/>
      <c r="GBI103" s="420"/>
      <c r="GBJ103" s="420"/>
      <c r="GBK103" s="420"/>
      <c r="GBL103" s="420"/>
      <c r="GBM103" s="420"/>
      <c r="GBN103" s="420"/>
      <c r="GBO103" s="420"/>
      <c r="GBP103" s="420"/>
      <c r="GBQ103" s="420"/>
      <c r="GBR103" s="420"/>
      <c r="GBS103" s="420"/>
      <c r="GBT103" s="420"/>
      <c r="GBU103" s="420"/>
      <c r="GBV103" s="420"/>
      <c r="GBW103" s="420"/>
      <c r="GBX103" s="420"/>
      <c r="GBY103" s="420"/>
      <c r="GBZ103" s="420"/>
      <c r="GCA103" s="420"/>
      <c r="GCB103" s="420"/>
      <c r="GCC103" s="420"/>
      <c r="GCD103" s="420"/>
      <c r="GCE103" s="420"/>
      <c r="GCF103" s="420"/>
      <c r="GCG103" s="420"/>
      <c r="GCH103" s="420"/>
      <c r="GCI103" s="420"/>
      <c r="GCJ103" s="420"/>
      <c r="GCK103" s="420"/>
      <c r="GCL103" s="420"/>
      <c r="GCM103" s="420"/>
      <c r="GCN103" s="420"/>
      <c r="GCO103" s="420"/>
      <c r="GCP103" s="420"/>
      <c r="GCQ103" s="420"/>
      <c r="GCR103" s="420"/>
      <c r="GCS103" s="420"/>
      <c r="GCT103" s="420"/>
      <c r="GCU103" s="420"/>
      <c r="GCV103" s="420"/>
      <c r="GCW103" s="420"/>
      <c r="GCX103" s="420"/>
      <c r="GCY103" s="420"/>
      <c r="GCZ103" s="420"/>
      <c r="GDA103" s="420"/>
      <c r="GDB103" s="420"/>
      <c r="GDC103" s="420"/>
      <c r="GDD103" s="420"/>
      <c r="GDE103" s="420"/>
      <c r="GDF103" s="420"/>
      <c r="GDG103" s="420"/>
      <c r="GDH103" s="420"/>
      <c r="GDI103" s="420"/>
      <c r="GDJ103" s="420"/>
      <c r="GDK103" s="420"/>
      <c r="GDL103" s="420"/>
      <c r="GDM103" s="420"/>
      <c r="GDN103" s="420"/>
      <c r="GDO103" s="420"/>
      <c r="GDP103" s="420"/>
      <c r="GDQ103" s="420"/>
      <c r="GDR103" s="420"/>
      <c r="GDS103" s="420"/>
      <c r="GDT103" s="420"/>
      <c r="GDU103" s="420"/>
      <c r="GDV103" s="420"/>
      <c r="GDW103" s="420"/>
      <c r="GDX103" s="420"/>
      <c r="GDY103" s="420"/>
      <c r="GDZ103" s="420"/>
      <c r="GEA103" s="420"/>
      <c r="GEB103" s="420"/>
      <c r="GEC103" s="420"/>
      <c r="GED103" s="420"/>
      <c r="GEE103" s="420"/>
      <c r="GEF103" s="420"/>
      <c r="GEG103" s="420"/>
      <c r="GEH103" s="420"/>
      <c r="GEI103" s="420"/>
      <c r="GEJ103" s="420"/>
      <c r="GEK103" s="420"/>
      <c r="GEL103" s="420"/>
      <c r="GEM103" s="420"/>
      <c r="GEN103" s="420"/>
      <c r="GEO103" s="420"/>
      <c r="GEP103" s="420"/>
      <c r="GEQ103" s="420"/>
      <c r="GER103" s="420"/>
      <c r="GES103" s="420"/>
      <c r="GET103" s="420"/>
      <c r="GEU103" s="420"/>
      <c r="GEV103" s="420"/>
      <c r="GEW103" s="420"/>
      <c r="GEX103" s="420"/>
      <c r="GEY103" s="420"/>
      <c r="GEZ103" s="420"/>
      <c r="GFA103" s="420"/>
      <c r="GFB103" s="420"/>
      <c r="GFC103" s="420"/>
      <c r="GFD103" s="420"/>
      <c r="GFE103" s="420"/>
      <c r="GFF103" s="420"/>
      <c r="GFG103" s="420"/>
      <c r="GFH103" s="420"/>
      <c r="GFI103" s="420"/>
      <c r="GFJ103" s="420"/>
      <c r="GFK103" s="420"/>
      <c r="GFL103" s="420"/>
      <c r="GFM103" s="420"/>
      <c r="GFN103" s="420"/>
      <c r="GFO103" s="420"/>
      <c r="GFP103" s="420"/>
      <c r="GFQ103" s="420"/>
      <c r="GFR103" s="420"/>
      <c r="GFS103" s="420"/>
      <c r="GFT103" s="420"/>
      <c r="GFU103" s="420"/>
      <c r="GFV103" s="420"/>
      <c r="GFW103" s="420"/>
      <c r="GFX103" s="420"/>
      <c r="GFY103" s="420"/>
      <c r="GFZ103" s="420"/>
      <c r="GGA103" s="420"/>
      <c r="GGB103" s="420"/>
      <c r="GGC103" s="420"/>
      <c r="GGD103" s="420"/>
      <c r="GGE103" s="420"/>
      <c r="GGF103" s="420"/>
      <c r="GGG103" s="420"/>
      <c r="GGH103" s="420"/>
      <c r="GGI103" s="420"/>
      <c r="GGJ103" s="420"/>
      <c r="GGK103" s="420"/>
      <c r="GGL103" s="420"/>
      <c r="GGM103" s="420"/>
      <c r="GGN103" s="420"/>
      <c r="GGO103" s="420"/>
      <c r="GGP103" s="420"/>
      <c r="GGQ103" s="420"/>
      <c r="GGR103" s="420"/>
      <c r="GGS103" s="420"/>
      <c r="GGT103" s="420"/>
      <c r="GGU103" s="420"/>
      <c r="GGV103" s="420"/>
      <c r="GGW103" s="420"/>
      <c r="GGX103" s="420"/>
      <c r="GGY103" s="420"/>
      <c r="GGZ103" s="420"/>
      <c r="GHA103" s="420"/>
      <c r="GHB103" s="420"/>
      <c r="GHC103" s="420"/>
      <c r="GHD103" s="420"/>
      <c r="GHE103" s="420"/>
      <c r="GHF103" s="420"/>
      <c r="GHG103" s="420"/>
      <c r="GHH103" s="420"/>
      <c r="GHI103" s="420"/>
      <c r="GHJ103" s="420"/>
      <c r="GHK103" s="420"/>
      <c r="GHL103" s="420"/>
      <c r="GHM103" s="420"/>
      <c r="GHN103" s="420"/>
      <c r="GHO103" s="420"/>
      <c r="GHP103" s="420"/>
      <c r="GHQ103" s="420"/>
      <c r="GHR103" s="420"/>
      <c r="GHS103" s="420"/>
      <c r="GHT103" s="420"/>
      <c r="GHU103" s="420"/>
      <c r="GHV103" s="420"/>
      <c r="GHW103" s="420"/>
      <c r="GHX103" s="420"/>
      <c r="GHY103" s="420"/>
      <c r="GHZ103" s="420"/>
      <c r="GIA103" s="420"/>
      <c r="GIB103" s="420"/>
      <c r="GIC103" s="420"/>
      <c r="GID103" s="420"/>
      <c r="GIE103" s="420"/>
      <c r="GIF103" s="420"/>
      <c r="GIG103" s="420"/>
      <c r="GIH103" s="420"/>
      <c r="GII103" s="420"/>
      <c r="GIJ103" s="420"/>
      <c r="GIK103" s="420"/>
      <c r="GIL103" s="420"/>
      <c r="GIM103" s="420"/>
      <c r="GIN103" s="420"/>
      <c r="GIO103" s="420"/>
      <c r="GIP103" s="420"/>
      <c r="GIQ103" s="420"/>
      <c r="GIR103" s="420"/>
      <c r="GIS103" s="420"/>
      <c r="GIT103" s="420"/>
      <c r="GIU103" s="420"/>
      <c r="GIV103" s="420"/>
      <c r="GIW103" s="420"/>
      <c r="GIX103" s="420"/>
      <c r="GIY103" s="420"/>
      <c r="GIZ103" s="420"/>
      <c r="GJA103" s="420"/>
      <c r="GJB103" s="420"/>
      <c r="GJC103" s="420"/>
      <c r="GJD103" s="420"/>
      <c r="GJE103" s="420"/>
      <c r="GJF103" s="420"/>
      <c r="GJG103" s="420"/>
      <c r="GJH103" s="420"/>
      <c r="GJI103" s="420"/>
      <c r="GJJ103" s="420"/>
      <c r="GJK103" s="420"/>
      <c r="GJL103" s="420"/>
      <c r="GJM103" s="420"/>
      <c r="GJN103" s="420"/>
      <c r="GJO103" s="420"/>
      <c r="GJP103" s="420"/>
      <c r="GJQ103" s="420"/>
      <c r="GJR103" s="420"/>
      <c r="GJS103" s="420"/>
      <c r="GJT103" s="420"/>
      <c r="GJU103" s="420"/>
      <c r="GJV103" s="420"/>
      <c r="GJW103" s="420"/>
      <c r="GJX103" s="420"/>
      <c r="GJY103" s="420"/>
      <c r="GJZ103" s="420"/>
      <c r="GKA103" s="420"/>
      <c r="GKB103" s="420"/>
      <c r="GKC103" s="420"/>
      <c r="GKD103" s="420"/>
      <c r="GKE103" s="420"/>
      <c r="GKF103" s="420"/>
      <c r="GKG103" s="420"/>
      <c r="GKH103" s="420"/>
      <c r="GKI103" s="420"/>
      <c r="GKJ103" s="420"/>
      <c r="GKK103" s="420"/>
      <c r="GKL103" s="420"/>
      <c r="GKM103" s="420"/>
      <c r="GKN103" s="420"/>
      <c r="GKO103" s="420"/>
      <c r="GKP103" s="420"/>
      <c r="GKQ103" s="420"/>
      <c r="GKR103" s="420"/>
      <c r="GKS103" s="420"/>
      <c r="GKT103" s="420"/>
      <c r="GKU103" s="420"/>
      <c r="GKV103" s="420"/>
      <c r="GKW103" s="420"/>
      <c r="GKX103" s="420"/>
      <c r="GKY103" s="420"/>
      <c r="GKZ103" s="420"/>
      <c r="GLA103" s="420"/>
      <c r="GLB103" s="420"/>
      <c r="GLC103" s="420"/>
      <c r="GLD103" s="420"/>
      <c r="GLE103" s="420"/>
      <c r="GLF103" s="420"/>
      <c r="GLG103" s="420"/>
      <c r="GLH103" s="420"/>
      <c r="GLI103" s="420"/>
      <c r="GLJ103" s="420"/>
      <c r="GLK103" s="420"/>
      <c r="GLL103" s="420"/>
      <c r="GLM103" s="420"/>
      <c r="GLN103" s="420"/>
      <c r="GLO103" s="420"/>
      <c r="GLP103" s="420"/>
      <c r="GLQ103" s="420"/>
      <c r="GLR103" s="420"/>
      <c r="GLS103" s="420"/>
      <c r="GLT103" s="420"/>
      <c r="GLU103" s="420"/>
      <c r="GLV103" s="420"/>
      <c r="GLW103" s="420"/>
      <c r="GLX103" s="420"/>
      <c r="GLY103" s="420"/>
      <c r="GLZ103" s="420"/>
      <c r="GMA103" s="420"/>
      <c r="GMB103" s="420"/>
      <c r="GMC103" s="420"/>
      <c r="GMD103" s="420"/>
      <c r="GME103" s="420"/>
      <c r="GMF103" s="420"/>
      <c r="GMG103" s="420"/>
      <c r="GMH103" s="420"/>
      <c r="GMI103" s="420"/>
      <c r="GMJ103" s="420"/>
      <c r="GMK103" s="420"/>
      <c r="GML103" s="420"/>
      <c r="GMM103" s="420"/>
      <c r="GMN103" s="420"/>
      <c r="GMO103" s="420"/>
      <c r="GMP103" s="420"/>
      <c r="GMQ103" s="420"/>
      <c r="GMR103" s="420"/>
      <c r="GMS103" s="420"/>
      <c r="GMT103" s="420"/>
      <c r="GMU103" s="420"/>
      <c r="GMV103" s="420"/>
      <c r="GMW103" s="420"/>
      <c r="GMX103" s="420"/>
      <c r="GMY103" s="420"/>
      <c r="GMZ103" s="420"/>
      <c r="GNA103" s="420"/>
      <c r="GNB103" s="420"/>
      <c r="GNC103" s="420"/>
      <c r="GND103" s="420"/>
      <c r="GNE103" s="420"/>
      <c r="GNF103" s="420"/>
      <c r="GNG103" s="420"/>
      <c r="GNH103" s="420"/>
      <c r="GNI103" s="420"/>
      <c r="GNJ103" s="420"/>
      <c r="GNK103" s="420"/>
      <c r="GNL103" s="420"/>
      <c r="GNM103" s="420"/>
      <c r="GNN103" s="420"/>
      <c r="GNO103" s="420"/>
      <c r="GNP103" s="420"/>
      <c r="GNQ103" s="420"/>
      <c r="GNR103" s="420"/>
      <c r="GNS103" s="420"/>
      <c r="GNT103" s="420"/>
      <c r="GNU103" s="420"/>
      <c r="GNV103" s="420"/>
      <c r="GNW103" s="420"/>
      <c r="GNX103" s="420"/>
      <c r="GNY103" s="420"/>
      <c r="GNZ103" s="420"/>
      <c r="GOA103" s="420"/>
      <c r="GOB103" s="420"/>
      <c r="GOC103" s="420"/>
      <c r="GOD103" s="420"/>
      <c r="GOE103" s="420"/>
      <c r="GOF103" s="420"/>
      <c r="GOG103" s="420"/>
      <c r="GOH103" s="420"/>
      <c r="GOI103" s="420"/>
      <c r="GOJ103" s="420"/>
      <c r="GOK103" s="420"/>
      <c r="GOL103" s="420"/>
      <c r="GOM103" s="420"/>
      <c r="GON103" s="420"/>
      <c r="GOO103" s="420"/>
      <c r="GOP103" s="420"/>
      <c r="GOQ103" s="420"/>
      <c r="GOR103" s="420"/>
      <c r="GOS103" s="420"/>
      <c r="GOT103" s="420"/>
      <c r="GOU103" s="420"/>
      <c r="GOV103" s="420"/>
      <c r="GOW103" s="420"/>
      <c r="GOX103" s="420"/>
      <c r="GOY103" s="420"/>
      <c r="GOZ103" s="420"/>
      <c r="GPA103" s="420"/>
      <c r="GPB103" s="420"/>
      <c r="GPC103" s="420"/>
      <c r="GPD103" s="420"/>
      <c r="GPE103" s="420"/>
      <c r="GPF103" s="420"/>
      <c r="GPG103" s="420"/>
      <c r="GPH103" s="420"/>
      <c r="GPI103" s="420"/>
      <c r="GPJ103" s="420"/>
      <c r="GPK103" s="420"/>
      <c r="GPL103" s="420"/>
      <c r="GPM103" s="420"/>
      <c r="GPN103" s="420"/>
      <c r="GPO103" s="420"/>
      <c r="GPP103" s="420"/>
      <c r="GPQ103" s="420"/>
      <c r="GPR103" s="420"/>
      <c r="GPS103" s="420"/>
      <c r="GPT103" s="420"/>
      <c r="GPU103" s="420"/>
      <c r="GPV103" s="420"/>
      <c r="GPW103" s="420"/>
      <c r="GPX103" s="420"/>
      <c r="GPY103" s="420"/>
      <c r="GPZ103" s="420"/>
      <c r="GQA103" s="420"/>
      <c r="GQB103" s="420"/>
      <c r="GQC103" s="420"/>
      <c r="GQD103" s="420"/>
      <c r="GQE103" s="420"/>
      <c r="GQF103" s="420"/>
      <c r="GQG103" s="420"/>
      <c r="GQH103" s="420"/>
      <c r="GQI103" s="420"/>
      <c r="GQJ103" s="420"/>
      <c r="GQK103" s="420"/>
      <c r="GQL103" s="420"/>
      <c r="GQM103" s="420"/>
      <c r="GQN103" s="420"/>
      <c r="GQO103" s="420"/>
      <c r="GQP103" s="420"/>
      <c r="GQQ103" s="420"/>
      <c r="GQR103" s="420"/>
      <c r="GQS103" s="420"/>
      <c r="GQT103" s="420"/>
      <c r="GQU103" s="420"/>
      <c r="GQV103" s="420"/>
      <c r="GQW103" s="420"/>
      <c r="GQX103" s="420"/>
      <c r="GQY103" s="420"/>
      <c r="GQZ103" s="420"/>
      <c r="GRA103" s="420"/>
      <c r="GRB103" s="420"/>
      <c r="GRC103" s="420"/>
      <c r="GRD103" s="420"/>
      <c r="GRE103" s="420"/>
      <c r="GRF103" s="420"/>
      <c r="GRG103" s="420"/>
      <c r="GRH103" s="420"/>
      <c r="GRI103" s="420"/>
      <c r="GRJ103" s="420"/>
      <c r="GRK103" s="420"/>
      <c r="GRL103" s="420"/>
      <c r="GRM103" s="420"/>
      <c r="GRN103" s="420"/>
      <c r="GRO103" s="420"/>
      <c r="GRP103" s="420"/>
      <c r="GRQ103" s="420"/>
      <c r="GRR103" s="420"/>
      <c r="GRS103" s="420"/>
      <c r="GRT103" s="420"/>
      <c r="GRU103" s="420"/>
      <c r="GRV103" s="420"/>
      <c r="GRW103" s="420"/>
      <c r="GRX103" s="420"/>
      <c r="GRY103" s="420"/>
      <c r="GRZ103" s="420"/>
      <c r="GSA103" s="420"/>
      <c r="GSB103" s="420"/>
      <c r="GSC103" s="420"/>
      <c r="GSD103" s="420"/>
      <c r="GSE103" s="420"/>
      <c r="GSF103" s="420"/>
      <c r="GSG103" s="420"/>
      <c r="GSH103" s="420"/>
      <c r="GSI103" s="420"/>
      <c r="GSJ103" s="420"/>
      <c r="GSK103" s="420"/>
      <c r="GSL103" s="420"/>
      <c r="GSM103" s="420"/>
      <c r="GSN103" s="420"/>
      <c r="GSO103" s="420"/>
      <c r="GSP103" s="420"/>
      <c r="GSQ103" s="420"/>
      <c r="GSR103" s="420"/>
      <c r="GSS103" s="420"/>
      <c r="GST103" s="420"/>
      <c r="GSU103" s="420"/>
      <c r="GSV103" s="420"/>
      <c r="GSW103" s="420"/>
      <c r="GSX103" s="420"/>
      <c r="GSY103" s="420"/>
      <c r="GSZ103" s="420"/>
      <c r="GTA103" s="420"/>
      <c r="GTB103" s="420"/>
      <c r="GTC103" s="420"/>
      <c r="GTD103" s="420"/>
      <c r="GTE103" s="420"/>
      <c r="GTF103" s="420"/>
      <c r="GTG103" s="420"/>
      <c r="GTH103" s="420"/>
      <c r="GTI103" s="420"/>
      <c r="GTJ103" s="420"/>
      <c r="GTK103" s="420"/>
      <c r="GTL103" s="420"/>
      <c r="GTM103" s="420"/>
      <c r="GTN103" s="420"/>
      <c r="GTO103" s="420"/>
      <c r="GTP103" s="420"/>
      <c r="GTQ103" s="420"/>
      <c r="GTR103" s="420"/>
      <c r="GTS103" s="420"/>
      <c r="GTT103" s="420"/>
      <c r="GTU103" s="420"/>
      <c r="GTV103" s="420"/>
      <c r="GTW103" s="420"/>
      <c r="GTX103" s="420"/>
      <c r="GTY103" s="420"/>
      <c r="GTZ103" s="420"/>
      <c r="GUA103" s="420"/>
      <c r="GUB103" s="420"/>
      <c r="GUC103" s="420"/>
      <c r="GUD103" s="420"/>
      <c r="GUE103" s="420"/>
      <c r="GUF103" s="420"/>
      <c r="GUG103" s="420"/>
      <c r="GUH103" s="420"/>
      <c r="GUI103" s="420"/>
      <c r="GUJ103" s="420"/>
      <c r="GUK103" s="420"/>
      <c r="GUL103" s="420"/>
      <c r="GUM103" s="420"/>
      <c r="GUN103" s="420"/>
      <c r="GUO103" s="420"/>
      <c r="GUP103" s="420"/>
      <c r="GUQ103" s="420"/>
      <c r="GUR103" s="420"/>
      <c r="GUS103" s="420"/>
      <c r="GUT103" s="420"/>
      <c r="GUU103" s="420"/>
      <c r="GUV103" s="420"/>
      <c r="GUW103" s="420"/>
      <c r="GUX103" s="420"/>
      <c r="GUY103" s="420"/>
      <c r="GUZ103" s="420"/>
      <c r="GVA103" s="420"/>
      <c r="GVB103" s="420"/>
      <c r="GVC103" s="420"/>
      <c r="GVD103" s="420"/>
      <c r="GVE103" s="420"/>
      <c r="GVF103" s="420"/>
      <c r="GVG103" s="420"/>
      <c r="GVH103" s="420"/>
      <c r="GVI103" s="420"/>
      <c r="GVJ103" s="420"/>
      <c r="GVK103" s="420"/>
      <c r="GVL103" s="420"/>
      <c r="GVM103" s="420"/>
      <c r="GVN103" s="420"/>
      <c r="GVO103" s="420"/>
      <c r="GVP103" s="420"/>
      <c r="GVQ103" s="420"/>
      <c r="GVR103" s="420"/>
      <c r="GVS103" s="420"/>
      <c r="GVT103" s="420"/>
      <c r="GVU103" s="420"/>
      <c r="GVV103" s="420"/>
      <c r="GVW103" s="420"/>
      <c r="GVX103" s="420"/>
      <c r="GVY103" s="420"/>
      <c r="GVZ103" s="420"/>
      <c r="GWA103" s="420"/>
      <c r="GWB103" s="420"/>
      <c r="GWC103" s="420"/>
      <c r="GWD103" s="420"/>
      <c r="GWE103" s="420"/>
      <c r="GWF103" s="420"/>
      <c r="GWG103" s="420"/>
      <c r="GWH103" s="420"/>
      <c r="GWI103" s="420"/>
      <c r="GWJ103" s="420"/>
      <c r="GWK103" s="420"/>
      <c r="GWL103" s="420"/>
      <c r="GWM103" s="420"/>
      <c r="GWN103" s="420"/>
      <c r="GWO103" s="420"/>
      <c r="GWP103" s="420"/>
      <c r="GWQ103" s="420"/>
      <c r="GWR103" s="420"/>
      <c r="GWS103" s="420"/>
      <c r="GWT103" s="420"/>
      <c r="GWU103" s="420"/>
      <c r="GWV103" s="420"/>
      <c r="GWW103" s="420"/>
      <c r="GWX103" s="420"/>
      <c r="GWY103" s="420"/>
      <c r="GWZ103" s="420"/>
      <c r="GXA103" s="420"/>
      <c r="GXB103" s="420"/>
      <c r="GXC103" s="420"/>
      <c r="GXD103" s="420"/>
      <c r="GXE103" s="420"/>
      <c r="GXF103" s="420"/>
      <c r="GXG103" s="420"/>
      <c r="GXH103" s="420"/>
      <c r="GXI103" s="420"/>
      <c r="GXJ103" s="420"/>
      <c r="GXK103" s="420"/>
      <c r="GXL103" s="420"/>
      <c r="GXM103" s="420"/>
      <c r="GXN103" s="420"/>
      <c r="GXO103" s="420"/>
      <c r="GXP103" s="420"/>
      <c r="GXQ103" s="420"/>
      <c r="GXR103" s="420"/>
      <c r="GXS103" s="420"/>
      <c r="GXT103" s="420"/>
      <c r="GXU103" s="420"/>
      <c r="GXV103" s="420"/>
      <c r="GXW103" s="420"/>
      <c r="GXX103" s="420"/>
      <c r="GXY103" s="420"/>
      <c r="GXZ103" s="420"/>
      <c r="GYA103" s="420"/>
      <c r="GYB103" s="420"/>
      <c r="GYC103" s="420"/>
      <c r="GYD103" s="420"/>
      <c r="GYE103" s="420"/>
      <c r="GYF103" s="420"/>
      <c r="GYG103" s="420"/>
      <c r="GYH103" s="420"/>
      <c r="GYI103" s="420"/>
      <c r="GYJ103" s="420"/>
      <c r="GYK103" s="420"/>
      <c r="GYL103" s="420"/>
      <c r="GYM103" s="420"/>
      <c r="GYN103" s="420"/>
      <c r="GYO103" s="420"/>
      <c r="GYP103" s="420"/>
      <c r="GYQ103" s="420"/>
      <c r="GYR103" s="420"/>
      <c r="GYS103" s="420"/>
      <c r="GYT103" s="420"/>
      <c r="GYU103" s="420"/>
      <c r="GYV103" s="420"/>
      <c r="GYW103" s="420"/>
      <c r="GYX103" s="420"/>
      <c r="GYY103" s="420"/>
      <c r="GYZ103" s="420"/>
      <c r="GZA103" s="420"/>
      <c r="GZB103" s="420"/>
      <c r="GZC103" s="420"/>
      <c r="GZD103" s="420"/>
      <c r="GZE103" s="420"/>
      <c r="GZF103" s="420"/>
      <c r="GZG103" s="420"/>
      <c r="GZH103" s="420"/>
      <c r="GZI103" s="420"/>
      <c r="GZJ103" s="420"/>
      <c r="GZK103" s="420"/>
      <c r="GZL103" s="420"/>
      <c r="GZM103" s="420"/>
      <c r="GZN103" s="420"/>
      <c r="GZO103" s="420"/>
      <c r="GZP103" s="420"/>
      <c r="GZQ103" s="420"/>
      <c r="GZR103" s="420"/>
      <c r="GZS103" s="420"/>
      <c r="GZT103" s="420"/>
      <c r="GZU103" s="420"/>
      <c r="GZV103" s="420"/>
      <c r="GZW103" s="420"/>
      <c r="GZX103" s="420"/>
      <c r="GZY103" s="420"/>
      <c r="GZZ103" s="420"/>
      <c r="HAA103" s="420"/>
      <c r="HAB103" s="420"/>
      <c r="HAC103" s="420"/>
      <c r="HAD103" s="420"/>
      <c r="HAE103" s="420"/>
      <c r="HAF103" s="420"/>
      <c r="HAG103" s="420"/>
      <c r="HAH103" s="420"/>
      <c r="HAI103" s="420"/>
      <c r="HAJ103" s="420"/>
      <c r="HAK103" s="420"/>
      <c r="HAL103" s="420"/>
      <c r="HAM103" s="420"/>
      <c r="HAN103" s="420"/>
      <c r="HAO103" s="420"/>
      <c r="HAP103" s="420"/>
      <c r="HAQ103" s="420"/>
      <c r="HAR103" s="420"/>
      <c r="HAS103" s="420"/>
      <c r="HAT103" s="420"/>
      <c r="HAU103" s="420"/>
      <c r="HAV103" s="420"/>
      <c r="HAW103" s="420"/>
      <c r="HAX103" s="420"/>
      <c r="HAY103" s="420"/>
      <c r="HAZ103" s="420"/>
      <c r="HBA103" s="420"/>
      <c r="HBB103" s="420"/>
      <c r="HBC103" s="420"/>
      <c r="HBD103" s="420"/>
      <c r="HBE103" s="420"/>
      <c r="HBF103" s="420"/>
      <c r="HBG103" s="420"/>
      <c r="HBH103" s="420"/>
      <c r="HBI103" s="420"/>
      <c r="HBJ103" s="420"/>
      <c r="HBK103" s="420"/>
      <c r="HBL103" s="420"/>
      <c r="HBM103" s="420"/>
      <c r="HBN103" s="420"/>
      <c r="HBO103" s="420"/>
      <c r="HBP103" s="420"/>
      <c r="HBQ103" s="420"/>
      <c r="HBR103" s="420"/>
      <c r="HBS103" s="420"/>
      <c r="HBT103" s="420"/>
      <c r="HBU103" s="420"/>
      <c r="HBV103" s="420"/>
      <c r="HBW103" s="420"/>
      <c r="HBX103" s="420"/>
      <c r="HBY103" s="420"/>
      <c r="HBZ103" s="420"/>
      <c r="HCA103" s="420"/>
      <c r="HCB103" s="420"/>
      <c r="HCC103" s="420"/>
      <c r="HCD103" s="420"/>
      <c r="HCE103" s="420"/>
      <c r="HCF103" s="420"/>
      <c r="HCG103" s="420"/>
      <c r="HCH103" s="420"/>
      <c r="HCI103" s="420"/>
      <c r="HCJ103" s="420"/>
      <c r="HCK103" s="420"/>
      <c r="HCL103" s="420"/>
      <c r="HCM103" s="420"/>
      <c r="HCN103" s="420"/>
      <c r="HCO103" s="420"/>
      <c r="HCP103" s="420"/>
      <c r="HCQ103" s="420"/>
      <c r="HCR103" s="420"/>
      <c r="HCS103" s="420"/>
      <c r="HCT103" s="420"/>
      <c r="HCU103" s="420"/>
      <c r="HCV103" s="420"/>
      <c r="HCW103" s="420"/>
      <c r="HCX103" s="420"/>
      <c r="HCY103" s="420"/>
      <c r="HCZ103" s="420"/>
      <c r="HDA103" s="420"/>
      <c r="HDB103" s="420"/>
      <c r="HDC103" s="420"/>
      <c r="HDD103" s="420"/>
      <c r="HDE103" s="420"/>
      <c r="HDF103" s="420"/>
      <c r="HDG103" s="420"/>
      <c r="HDH103" s="420"/>
      <c r="HDI103" s="420"/>
      <c r="HDJ103" s="420"/>
      <c r="HDK103" s="420"/>
      <c r="HDL103" s="420"/>
      <c r="HDM103" s="420"/>
      <c r="HDN103" s="420"/>
      <c r="HDO103" s="420"/>
      <c r="HDP103" s="420"/>
      <c r="HDQ103" s="420"/>
      <c r="HDR103" s="420"/>
      <c r="HDS103" s="420"/>
      <c r="HDT103" s="420"/>
      <c r="HDU103" s="420"/>
      <c r="HDV103" s="420"/>
      <c r="HDW103" s="420"/>
      <c r="HDX103" s="420"/>
      <c r="HDY103" s="420"/>
      <c r="HDZ103" s="420"/>
      <c r="HEA103" s="420"/>
      <c r="HEB103" s="420"/>
      <c r="HEC103" s="420"/>
      <c r="HED103" s="420"/>
      <c r="HEE103" s="420"/>
      <c r="HEF103" s="420"/>
      <c r="HEG103" s="420"/>
      <c r="HEH103" s="420"/>
      <c r="HEI103" s="420"/>
      <c r="HEJ103" s="420"/>
      <c r="HEK103" s="420"/>
      <c r="HEL103" s="420"/>
      <c r="HEM103" s="420"/>
      <c r="HEN103" s="420"/>
      <c r="HEO103" s="420"/>
      <c r="HEP103" s="420"/>
      <c r="HEQ103" s="420"/>
      <c r="HER103" s="420"/>
      <c r="HES103" s="420"/>
      <c r="HET103" s="420"/>
      <c r="HEU103" s="420"/>
      <c r="HEV103" s="420"/>
      <c r="HEW103" s="420"/>
      <c r="HEX103" s="420"/>
      <c r="HEY103" s="420"/>
      <c r="HEZ103" s="420"/>
      <c r="HFA103" s="420"/>
      <c r="HFB103" s="420"/>
      <c r="HFC103" s="420"/>
      <c r="HFD103" s="420"/>
      <c r="HFE103" s="420"/>
      <c r="HFF103" s="420"/>
      <c r="HFG103" s="420"/>
      <c r="HFH103" s="420"/>
      <c r="HFI103" s="420"/>
      <c r="HFJ103" s="420"/>
      <c r="HFK103" s="420"/>
      <c r="HFL103" s="420"/>
      <c r="HFM103" s="420"/>
      <c r="HFN103" s="420"/>
      <c r="HFO103" s="420"/>
      <c r="HFP103" s="420"/>
      <c r="HFQ103" s="420"/>
      <c r="HFR103" s="420"/>
      <c r="HFS103" s="420"/>
      <c r="HFT103" s="420"/>
      <c r="HFU103" s="420"/>
      <c r="HFV103" s="420"/>
      <c r="HFW103" s="420"/>
      <c r="HFX103" s="420"/>
      <c r="HFY103" s="420"/>
      <c r="HFZ103" s="420"/>
      <c r="HGA103" s="420"/>
      <c r="HGB103" s="420"/>
      <c r="HGC103" s="420"/>
      <c r="HGD103" s="420"/>
      <c r="HGE103" s="420"/>
      <c r="HGF103" s="420"/>
      <c r="HGG103" s="420"/>
      <c r="HGH103" s="420"/>
      <c r="HGI103" s="420"/>
      <c r="HGJ103" s="420"/>
      <c r="HGK103" s="420"/>
      <c r="HGL103" s="420"/>
      <c r="HGM103" s="420"/>
      <c r="HGN103" s="420"/>
      <c r="HGO103" s="420"/>
      <c r="HGP103" s="420"/>
      <c r="HGQ103" s="420"/>
      <c r="HGR103" s="420"/>
      <c r="HGS103" s="420"/>
      <c r="HGT103" s="420"/>
      <c r="HGU103" s="420"/>
      <c r="HGV103" s="420"/>
      <c r="HGW103" s="420"/>
      <c r="HGX103" s="420"/>
      <c r="HGY103" s="420"/>
      <c r="HGZ103" s="420"/>
      <c r="HHA103" s="420"/>
      <c r="HHB103" s="420"/>
      <c r="HHC103" s="420"/>
      <c r="HHD103" s="420"/>
      <c r="HHE103" s="420"/>
      <c r="HHF103" s="420"/>
      <c r="HHG103" s="420"/>
      <c r="HHH103" s="420"/>
      <c r="HHI103" s="420"/>
      <c r="HHJ103" s="420"/>
      <c r="HHK103" s="420"/>
      <c r="HHL103" s="420"/>
      <c r="HHM103" s="420"/>
      <c r="HHN103" s="420"/>
      <c r="HHO103" s="420"/>
      <c r="HHP103" s="420"/>
      <c r="HHQ103" s="420"/>
      <c r="HHR103" s="420"/>
      <c r="HHS103" s="420"/>
      <c r="HHT103" s="420"/>
      <c r="HHU103" s="420"/>
      <c r="HHV103" s="420"/>
      <c r="HHW103" s="420"/>
      <c r="HHX103" s="420"/>
      <c r="HHY103" s="420"/>
      <c r="HHZ103" s="420"/>
      <c r="HIA103" s="420"/>
      <c r="HIB103" s="420"/>
      <c r="HIC103" s="420"/>
      <c r="HID103" s="420"/>
      <c r="HIE103" s="420"/>
      <c r="HIF103" s="420"/>
      <c r="HIG103" s="420"/>
      <c r="HIH103" s="420"/>
      <c r="HII103" s="420"/>
      <c r="HIJ103" s="420"/>
      <c r="HIK103" s="420"/>
      <c r="HIL103" s="420"/>
      <c r="HIM103" s="420"/>
      <c r="HIN103" s="420"/>
      <c r="HIO103" s="420"/>
      <c r="HIP103" s="420"/>
      <c r="HIQ103" s="420"/>
      <c r="HIR103" s="420"/>
      <c r="HIS103" s="420"/>
      <c r="HIT103" s="420"/>
      <c r="HIU103" s="420"/>
      <c r="HIV103" s="420"/>
      <c r="HIW103" s="420"/>
      <c r="HIX103" s="420"/>
      <c r="HIY103" s="420"/>
      <c r="HIZ103" s="420"/>
      <c r="HJA103" s="420"/>
      <c r="HJB103" s="420"/>
      <c r="HJC103" s="420"/>
      <c r="HJD103" s="420"/>
      <c r="HJE103" s="420"/>
      <c r="HJF103" s="420"/>
      <c r="HJG103" s="420"/>
      <c r="HJH103" s="420"/>
      <c r="HJI103" s="420"/>
      <c r="HJJ103" s="420"/>
      <c r="HJK103" s="420"/>
      <c r="HJL103" s="420"/>
      <c r="HJM103" s="420"/>
      <c r="HJN103" s="420"/>
      <c r="HJO103" s="420"/>
      <c r="HJP103" s="420"/>
      <c r="HJQ103" s="420"/>
      <c r="HJR103" s="420"/>
      <c r="HJS103" s="420"/>
      <c r="HJT103" s="420"/>
      <c r="HJU103" s="420"/>
      <c r="HJV103" s="420"/>
      <c r="HJW103" s="420"/>
      <c r="HJX103" s="420"/>
      <c r="HJY103" s="420"/>
      <c r="HJZ103" s="420"/>
      <c r="HKA103" s="420"/>
      <c r="HKB103" s="420"/>
      <c r="HKC103" s="420"/>
      <c r="HKD103" s="420"/>
      <c r="HKE103" s="420"/>
      <c r="HKF103" s="420"/>
      <c r="HKG103" s="420"/>
      <c r="HKH103" s="420"/>
      <c r="HKI103" s="420"/>
      <c r="HKJ103" s="420"/>
      <c r="HKK103" s="420"/>
      <c r="HKL103" s="420"/>
      <c r="HKM103" s="420"/>
      <c r="HKN103" s="420"/>
      <c r="HKO103" s="420"/>
      <c r="HKP103" s="420"/>
      <c r="HKQ103" s="420"/>
      <c r="HKR103" s="420"/>
      <c r="HKS103" s="420"/>
      <c r="HKT103" s="420"/>
      <c r="HKU103" s="420"/>
      <c r="HKV103" s="420"/>
      <c r="HKW103" s="420"/>
      <c r="HKX103" s="420"/>
      <c r="HKY103" s="420"/>
      <c r="HKZ103" s="420"/>
      <c r="HLA103" s="420"/>
      <c r="HLB103" s="420"/>
      <c r="HLC103" s="420"/>
      <c r="HLD103" s="420"/>
      <c r="HLE103" s="420"/>
      <c r="HLF103" s="420"/>
      <c r="HLG103" s="420"/>
      <c r="HLH103" s="420"/>
      <c r="HLI103" s="420"/>
      <c r="HLJ103" s="420"/>
      <c r="HLK103" s="420"/>
      <c r="HLL103" s="420"/>
      <c r="HLM103" s="420"/>
      <c r="HLN103" s="420"/>
      <c r="HLO103" s="420"/>
      <c r="HLP103" s="420"/>
      <c r="HLQ103" s="420"/>
      <c r="HLR103" s="420"/>
      <c r="HLS103" s="420"/>
      <c r="HLT103" s="420"/>
      <c r="HLU103" s="420"/>
      <c r="HLV103" s="420"/>
      <c r="HLW103" s="420"/>
      <c r="HLX103" s="420"/>
      <c r="HLY103" s="420"/>
      <c r="HLZ103" s="420"/>
      <c r="HMA103" s="420"/>
      <c r="HMB103" s="420"/>
      <c r="HMC103" s="420"/>
      <c r="HMD103" s="420"/>
      <c r="HME103" s="420"/>
      <c r="HMF103" s="420"/>
      <c r="HMG103" s="420"/>
      <c r="HMH103" s="420"/>
      <c r="HMI103" s="420"/>
      <c r="HMJ103" s="420"/>
      <c r="HMK103" s="420"/>
      <c r="HML103" s="420"/>
      <c r="HMM103" s="420"/>
      <c r="HMN103" s="420"/>
      <c r="HMO103" s="420"/>
      <c r="HMP103" s="420"/>
      <c r="HMQ103" s="420"/>
      <c r="HMR103" s="420"/>
      <c r="HMS103" s="420"/>
      <c r="HMT103" s="420"/>
      <c r="HMU103" s="420"/>
      <c r="HMV103" s="420"/>
      <c r="HMW103" s="420"/>
      <c r="HMX103" s="420"/>
      <c r="HMY103" s="420"/>
      <c r="HMZ103" s="420"/>
      <c r="HNA103" s="420"/>
      <c r="HNB103" s="420"/>
      <c r="HNC103" s="420"/>
      <c r="HND103" s="420"/>
      <c r="HNE103" s="420"/>
      <c r="HNF103" s="420"/>
      <c r="HNG103" s="420"/>
      <c r="HNH103" s="420"/>
      <c r="HNI103" s="420"/>
      <c r="HNJ103" s="420"/>
      <c r="HNK103" s="420"/>
      <c r="HNL103" s="420"/>
      <c r="HNM103" s="420"/>
      <c r="HNN103" s="420"/>
      <c r="HNO103" s="420"/>
      <c r="HNP103" s="420"/>
      <c r="HNQ103" s="420"/>
      <c r="HNR103" s="420"/>
      <c r="HNS103" s="420"/>
      <c r="HNT103" s="420"/>
      <c r="HNU103" s="420"/>
      <c r="HNV103" s="420"/>
      <c r="HNW103" s="420"/>
      <c r="HNX103" s="420"/>
      <c r="HNY103" s="420"/>
      <c r="HNZ103" s="420"/>
      <c r="HOA103" s="420"/>
      <c r="HOB103" s="420"/>
      <c r="HOC103" s="420"/>
      <c r="HOD103" s="420"/>
      <c r="HOE103" s="420"/>
      <c r="HOF103" s="420"/>
      <c r="HOG103" s="420"/>
      <c r="HOH103" s="420"/>
      <c r="HOI103" s="420"/>
      <c r="HOJ103" s="420"/>
      <c r="HOK103" s="420"/>
      <c r="HOL103" s="420"/>
      <c r="HOM103" s="420"/>
      <c r="HON103" s="420"/>
      <c r="HOO103" s="420"/>
      <c r="HOP103" s="420"/>
      <c r="HOQ103" s="420"/>
      <c r="HOR103" s="420"/>
      <c r="HOS103" s="420"/>
      <c r="HOT103" s="420"/>
      <c r="HOU103" s="420"/>
      <c r="HOV103" s="420"/>
      <c r="HOW103" s="420"/>
      <c r="HOX103" s="420"/>
      <c r="HOY103" s="420"/>
      <c r="HOZ103" s="420"/>
      <c r="HPA103" s="420"/>
      <c r="HPB103" s="420"/>
      <c r="HPC103" s="420"/>
      <c r="HPD103" s="420"/>
      <c r="HPE103" s="420"/>
      <c r="HPF103" s="420"/>
      <c r="HPG103" s="420"/>
      <c r="HPH103" s="420"/>
      <c r="HPI103" s="420"/>
      <c r="HPJ103" s="420"/>
      <c r="HPK103" s="420"/>
      <c r="HPL103" s="420"/>
      <c r="HPM103" s="420"/>
      <c r="HPN103" s="420"/>
      <c r="HPO103" s="420"/>
      <c r="HPP103" s="420"/>
      <c r="HPQ103" s="420"/>
      <c r="HPR103" s="420"/>
      <c r="HPS103" s="420"/>
      <c r="HPT103" s="420"/>
      <c r="HPU103" s="420"/>
      <c r="HPV103" s="420"/>
      <c r="HPW103" s="420"/>
      <c r="HPX103" s="420"/>
      <c r="HPY103" s="420"/>
      <c r="HPZ103" s="420"/>
      <c r="HQA103" s="420"/>
      <c r="HQB103" s="420"/>
      <c r="HQC103" s="420"/>
      <c r="HQD103" s="420"/>
      <c r="HQE103" s="420"/>
      <c r="HQF103" s="420"/>
      <c r="HQG103" s="420"/>
      <c r="HQH103" s="420"/>
      <c r="HQI103" s="420"/>
      <c r="HQJ103" s="420"/>
      <c r="HQK103" s="420"/>
      <c r="HQL103" s="420"/>
      <c r="HQM103" s="420"/>
      <c r="HQN103" s="420"/>
      <c r="HQO103" s="420"/>
      <c r="HQP103" s="420"/>
      <c r="HQQ103" s="420"/>
      <c r="HQR103" s="420"/>
      <c r="HQS103" s="420"/>
      <c r="HQT103" s="420"/>
      <c r="HQU103" s="420"/>
      <c r="HQV103" s="420"/>
      <c r="HQW103" s="420"/>
      <c r="HQX103" s="420"/>
      <c r="HQY103" s="420"/>
      <c r="HQZ103" s="420"/>
      <c r="HRA103" s="420"/>
      <c r="HRB103" s="420"/>
      <c r="HRC103" s="420"/>
      <c r="HRD103" s="420"/>
      <c r="HRE103" s="420"/>
      <c r="HRF103" s="420"/>
      <c r="HRG103" s="420"/>
      <c r="HRH103" s="420"/>
      <c r="HRI103" s="420"/>
      <c r="HRJ103" s="420"/>
      <c r="HRK103" s="420"/>
      <c r="HRL103" s="420"/>
      <c r="HRM103" s="420"/>
      <c r="HRN103" s="420"/>
      <c r="HRO103" s="420"/>
      <c r="HRP103" s="420"/>
      <c r="HRQ103" s="420"/>
      <c r="HRR103" s="420"/>
      <c r="HRS103" s="420"/>
      <c r="HRT103" s="420"/>
      <c r="HRU103" s="420"/>
      <c r="HRV103" s="420"/>
      <c r="HRW103" s="420"/>
      <c r="HRX103" s="420"/>
      <c r="HRY103" s="420"/>
      <c r="HRZ103" s="420"/>
      <c r="HSA103" s="420"/>
      <c r="HSB103" s="420"/>
      <c r="HSC103" s="420"/>
      <c r="HSD103" s="420"/>
      <c r="HSE103" s="420"/>
      <c r="HSF103" s="420"/>
      <c r="HSG103" s="420"/>
      <c r="HSH103" s="420"/>
      <c r="HSI103" s="420"/>
      <c r="HSJ103" s="420"/>
      <c r="HSK103" s="420"/>
      <c r="HSL103" s="420"/>
      <c r="HSM103" s="420"/>
      <c r="HSN103" s="420"/>
      <c r="HSO103" s="420"/>
      <c r="HSP103" s="420"/>
      <c r="HSQ103" s="420"/>
      <c r="HSR103" s="420"/>
      <c r="HSS103" s="420"/>
      <c r="HST103" s="420"/>
      <c r="HSU103" s="420"/>
      <c r="HSV103" s="420"/>
      <c r="HSW103" s="420"/>
      <c r="HSX103" s="420"/>
      <c r="HSY103" s="420"/>
      <c r="HSZ103" s="420"/>
      <c r="HTA103" s="420"/>
      <c r="HTB103" s="420"/>
      <c r="HTC103" s="420"/>
      <c r="HTD103" s="420"/>
      <c r="HTE103" s="420"/>
      <c r="HTF103" s="420"/>
      <c r="HTG103" s="420"/>
      <c r="HTH103" s="420"/>
      <c r="HTI103" s="420"/>
      <c r="HTJ103" s="420"/>
      <c r="HTK103" s="420"/>
      <c r="HTL103" s="420"/>
      <c r="HTM103" s="420"/>
      <c r="HTN103" s="420"/>
      <c r="HTO103" s="420"/>
      <c r="HTP103" s="420"/>
      <c r="HTQ103" s="420"/>
      <c r="HTR103" s="420"/>
      <c r="HTS103" s="420"/>
      <c r="HTT103" s="420"/>
      <c r="HTU103" s="420"/>
      <c r="HTV103" s="420"/>
      <c r="HTW103" s="420"/>
      <c r="HTX103" s="420"/>
      <c r="HTY103" s="420"/>
      <c r="HTZ103" s="420"/>
      <c r="HUA103" s="420"/>
      <c r="HUB103" s="420"/>
      <c r="HUC103" s="420"/>
      <c r="HUD103" s="420"/>
      <c r="HUE103" s="420"/>
      <c r="HUF103" s="420"/>
      <c r="HUG103" s="420"/>
      <c r="HUH103" s="420"/>
      <c r="HUI103" s="420"/>
      <c r="HUJ103" s="420"/>
      <c r="HUK103" s="420"/>
      <c r="HUL103" s="420"/>
      <c r="HUM103" s="420"/>
      <c r="HUN103" s="420"/>
      <c r="HUO103" s="420"/>
      <c r="HUP103" s="420"/>
      <c r="HUQ103" s="420"/>
      <c r="HUR103" s="420"/>
      <c r="HUS103" s="420"/>
      <c r="HUT103" s="420"/>
      <c r="HUU103" s="420"/>
      <c r="HUV103" s="420"/>
      <c r="HUW103" s="420"/>
      <c r="HUX103" s="420"/>
      <c r="HUY103" s="420"/>
      <c r="HUZ103" s="420"/>
      <c r="HVA103" s="420"/>
      <c r="HVB103" s="420"/>
      <c r="HVC103" s="420"/>
      <c r="HVD103" s="420"/>
      <c r="HVE103" s="420"/>
      <c r="HVF103" s="420"/>
      <c r="HVG103" s="420"/>
      <c r="HVH103" s="420"/>
      <c r="HVI103" s="420"/>
      <c r="HVJ103" s="420"/>
      <c r="HVK103" s="420"/>
      <c r="HVL103" s="420"/>
      <c r="HVM103" s="420"/>
      <c r="HVN103" s="420"/>
      <c r="HVO103" s="420"/>
      <c r="HVP103" s="420"/>
      <c r="HVQ103" s="420"/>
      <c r="HVR103" s="420"/>
      <c r="HVS103" s="420"/>
      <c r="HVT103" s="420"/>
      <c r="HVU103" s="420"/>
      <c r="HVV103" s="420"/>
      <c r="HVW103" s="420"/>
      <c r="HVX103" s="420"/>
      <c r="HVY103" s="420"/>
      <c r="HVZ103" s="420"/>
      <c r="HWA103" s="420"/>
      <c r="HWB103" s="420"/>
      <c r="HWC103" s="420"/>
      <c r="HWD103" s="420"/>
      <c r="HWE103" s="420"/>
      <c r="HWF103" s="420"/>
      <c r="HWG103" s="420"/>
      <c r="HWH103" s="420"/>
      <c r="HWI103" s="420"/>
      <c r="HWJ103" s="420"/>
      <c r="HWK103" s="420"/>
      <c r="HWL103" s="420"/>
      <c r="HWM103" s="420"/>
      <c r="HWN103" s="420"/>
      <c r="HWO103" s="420"/>
      <c r="HWP103" s="420"/>
      <c r="HWQ103" s="420"/>
      <c r="HWR103" s="420"/>
      <c r="HWS103" s="420"/>
      <c r="HWT103" s="420"/>
      <c r="HWU103" s="420"/>
      <c r="HWV103" s="420"/>
      <c r="HWW103" s="420"/>
      <c r="HWX103" s="420"/>
      <c r="HWY103" s="420"/>
      <c r="HWZ103" s="420"/>
      <c r="HXA103" s="420"/>
      <c r="HXB103" s="420"/>
      <c r="HXC103" s="420"/>
      <c r="HXD103" s="420"/>
      <c r="HXE103" s="420"/>
      <c r="HXF103" s="420"/>
      <c r="HXG103" s="420"/>
      <c r="HXH103" s="420"/>
      <c r="HXI103" s="420"/>
      <c r="HXJ103" s="420"/>
      <c r="HXK103" s="420"/>
      <c r="HXL103" s="420"/>
      <c r="HXM103" s="420"/>
      <c r="HXN103" s="420"/>
      <c r="HXO103" s="420"/>
      <c r="HXP103" s="420"/>
      <c r="HXQ103" s="420"/>
      <c r="HXR103" s="420"/>
      <c r="HXS103" s="420"/>
      <c r="HXT103" s="420"/>
      <c r="HXU103" s="420"/>
      <c r="HXV103" s="420"/>
      <c r="HXW103" s="420"/>
      <c r="HXX103" s="420"/>
      <c r="HXY103" s="420"/>
      <c r="HXZ103" s="420"/>
      <c r="HYA103" s="420"/>
      <c r="HYB103" s="420"/>
      <c r="HYC103" s="420"/>
      <c r="HYD103" s="420"/>
      <c r="HYE103" s="420"/>
      <c r="HYF103" s="420"/>
      <c r="HYG103" s="420"/>
      <c r="HYH103" s="420"/>
      <c r="HYI103" s="420"/>
      <c r="HYJ103" s="420"/>
      <c r="HYK103" s="420"/>
      <c r="HYL103" s="420"/>
      <c r="HYM103" s="420"/>
      <c r="HYN103" s="420"/>
      <c r="HYO103" s="420"/>
      <c r="HYP103" s="420"/>
      <c r="HYQ103" s="420"/>
      <c r="HYR103" s="420"/>
      <c r="HYS103" s="420"/>
      <c r="HYT103" s="420"/>
      <c r="HYU103" s="420"/>
      <c r="HYV103" s="420"/>
      <c r="HYW103" s="420"/>
      <c r="HYX103" s="420"/>
      <c r="HYY103" s="420"/>
      <c r="HYZ103" s="420"/>
      <c r="HZA103" s="420"/>
      <c r="HZB103" s="420"/>
      <c r="HZC103" s="420"/>
      <c r="HZD103" s="420"/>
      <c r="HZE103" s="420"/>
      <c r="HZF103" s="420"/>
      <c r="HZG103" s="420"/>
      <c r="HZH103" s="420"/>
      <c r="HZI103" s="420"/>
      <c r="HZJ103" s="420"/>
      <c r="HZK103" s="420"/>
      <c r="HZL103" s="420"/>
      <c r="HZM103" s="420"/>
      <c r="HZN103" s="420"/>
      <c r="HZO103" s="420"/>
      <c r="HZP103" s="420"/>
      <c r="HZQ103" s="420"/>
      <c r="HZR103" s="420"/>
      <c r="HZS103" s="420"/>
      <c r="HZT103" s="420"/>
      <c r="HZU103" s="420"/>
      <c r="HZV103" s="420"/>
      <c r="HZW103" s="420"/>
      <c r="HZX103" s="420"/>
      <c r="HZY103" s="420"/>
      <c r="HZZ103" s="420"/>
      <c r="IAA103" s="420"/>
      <c r="IAB103" s="420"/>
      <c r="IAC103" s="420"/>
      <c r="IAD103" s="420"/>
      <c r="IAE103" s="420"/>
      <c r="IAF103" s="420"/>
      <c r="IAG103" s="420"/>
      <c r="IAH103" s="420"/>
      <c r="IAI103" s="420"/>
      <c r="IAJ103" s="420"/>
      <c r="IAK103" s="420"/>
      <c r="IAL103" s="420"/>
      <c r="IAM103" s="420"/>
      <c r="IAN103" s="420"/>
      <c r="IAO103" s="420"/>
      <c r="IAP103" s="420"/>
      <c r="IAQ103" s="420"/>
      <c r="IAR103" s="420"/>
      <c r="IAS103" s="420"/>
      <c r="IAT103" s="420"/>
      <c r="IAU103" s="420"/>
      <c r="IAV103" s="420"/>
      <c r="IAW103" s="420"/>
      <c r="IAX103" s="420"/>
      <c r="IAY103" s="420"/>
      <c r="IAZ103" s="420"/>
      <c r="IBA103" s="420"/>
      <c r="IBB103" s="420"/>
      <c r="IBC103" s="420"/>
      <c r="IBD103" s="420"/>
      <c r="IBE103" s="420"/>
      <c r="IBF103" s="420"/>
      <c r="IBG103" s="420"/>
      <c r="IBH103" s="420"/>
      <c r="IBI103" s="420"/>
      <c r="IBJ103" s="420"/>
      <c r="IBK103" s="420"/>
      <c r="IBL103" s="420"/>
      <c r="IBM103" s="420"/>
      <c r="IBN103" s="420"/>
      <c r="IBO103" s="420"/>
      <c r="IBP103" s="420"/>
      <c r="IBQ103" s="420"/>
      <c r="IBR103" s="420"/>
      <c r="IBS103" s="420"/>
      <c r="IBT103" s="420"/>
      <c r="IBU103" s="420"/>
      <c r="IBV103" s="420"/>
      <c r="IBW103" s="420"/>
      <c r="IBX103" s="420"/>
      <c r="IBY103" s="420"/>
      <c r="IBZ103" s="420"/>
      <c r="ICA103" s="420"/>
      <c r="ICB103" s="420"/>
      <c r="ICC103" s="420"/>
      <c r="ICD103" s="420"/>
      <c r="ICE103" s="420"/>
      <c r="ICF103" s="420"/>
      <c r="ICG103" s="420"/>
      <c r="ICH103" s="420"/>
      <c r="ICI103" s="420"/>
      <c r="ICJ103" s="420"/>
      <c r="ICK103" s="420"/>
      <c r="ICL103" s="420"/>
      <c r="ICM103" s="420"/>
      <c r="ICN103" s="420"/>
      <c r="ICO103" s="420"/>
      <c r="ICP103" s="420"/>
      <c r="ICQ103" s="420"/>
      <c r="ICR103" s="420"/>
      <c r="ICS103" s="420"/>
      <c r="ICT103" s="420"/>
      <c r="ICU103" s="420"/>
      <c r="ICV103" s="420"/>
      <c r="ICW103" s="420"/>
      <c r="ICX103" s="420"/>
      <c r="ICY103" s="420"/>
      <c r="ICZ103" s="420"/>
      <c r="IDA103" s="420"/>
      <c r="IDB103" s="420"/>
      <c r="IDC103" s="420"/>
      <c r="IDD103" s="420"/>
      <c r="IDE103" s="420"/>
      <c r="IDF103" s="420"/>
      <c r="IDG103" s="420"/>
      <c r="IDH103" s="420"/>
      <c r="IDI103" s="420"/>
      <c r="IDJ103" s="420"/>
      <c r="IDK103" s="420"/>
      <c r="IDL103" s="420"/>
      <c r="IDM103" s="420"/>
      <c r="IDN103" s="420"/>
      <c r="IDO103" s="420"/>
      <c r="IDP103" s="420"/>
      <c r="IDQ103" s="420"/>
      <c r="IDR103" s="420"/>
      <c r="IDS103" s="420"/>
      <c r="IDT103" s="420"/>
      <c r="IDU103" s="420"/>
      <c r="IDV103" s="420"/>
      <c r="IDW103" s="420"/>
      <c r="IDX103" s="420"/>
      <c r="IDY103" s="420"/>
      <c r="IDZ103" s="420"/>
      <c r="IEA103" s="420"/>
      <c r="IEB103" s="420"/>
      <c r="IEC103" s="420"/>
      <c r="IED103" s="420"/>
      <c r="IEE103" s="420"/>
      <c r="IEF103" s="420"/>
      <c r="IEG103" s="420"/>
      <c r="IEH103" s="420"/>
      <c r="IEI103" s="420"/>
      <c r="IEJ103" s="420"/>
      <c r="IEK103" s="420"/>
      <c r="IEL103" s="420"/>
      <c r="IEM103" s="420"/>
      <c r="IEN103" s="420"/>
      <c r="IEO103" s="420"/>
      <c r="IEP103" s="420"/>
      <c r="IEQ103" s="420"/>
      <c r="IER103" s="420"/>
      <c r="IES103" s="420"/>
      <c r="IET103" s="420"/>
      <c r="IEU103" s="420"/>
      <c r="IEV103" s="420"/>
      <c r="IEW103" s="420"/>
      <c r="IEX103" s="420"/>
      <c r="IEY103" s="420"/>
      <c r="IEZ103" s="420"/>
      <c r="IFA103" s="420"/>
      <c r="IFB103" s="420"/>
      <c r="IFC103" s="420"/>
      <c r="IFD103" s="420"/>
      <c r="IFE103" s="420"/>
      <c r="IFF103" s="420"/>
      <c r="IFG103" s="420"/>
      <c r="IFH103" s="420"/>
      <c r="IFI103" s="420"/>
      <c r="IFJ103" s="420"/>
      <c r="IFK103" s="420"/>
      <c r="IFL103" s="420"/>
      <c r="IFM103" s="420"/>
      <c r="IFN103" s="420"/>
      <c r="IFO103" s="420"/>
      <c r="IFP103" s="420"/>
      <c r="IFQ103" s="420"/>
      <c r="IFR103" s="420"/>
      <c r="IFS103" s="420"/>
      <c r="IFT103" s="420"/>
      <c r="IFU103" s="420"/>
      <c r="IFV103" s="420"/>
      <c r="IFW103" s="420"/>
      <c r="IFX103" s="420"/>
      <c r="IFY103" s="420"/>
      <c r="IFZ103" s="420"/>
      <c r="IGA103" s="420"/>
      <c r="IGB103" s="420"/>
      <c r="IGC103" s="420"/>
      <c r="IGD103" s="420"/>
      <c r="IGE103" s="420"/>
      <c r="IGF103" s="420"/>
      <c r="IGG103" s="420"/>
      <c r="IGH103" s="420"/>
      <c r="IGI103" s="420"/>
      <c r="IGJ103" s="420"/>
      <c r="IGK103" s="420"/>
      <c r="IGL103" s="420"/>
      <c r="IGM103" s="420"/>
      <c r="IGN103" s="420"/>
      <c r="IGO103" s="420"/>
      <c r="IGP103" s="420"/>
      <c r="IGQ103" s="420"/>
      <c r="IGR103" s="420"/>
      <c r="IGS103" s="420"/>
      <c r="IGT103" s="420"/>
      <c r="IGU103" s="420"/>
      <c r="IGV103" s="420"/>
      <c r="IGW103" s="420"/>
      <c r="IGX103" s="420"/>
      <c r="IGY103" s="420"/>
      <c r="IGZ103" s="420"/>
      <c r="IHA103" s="420"/>
      <c r="IHB103" s="420"/>
      <c r="IHC103" s="420"/>
      <c r="IHD103" s="420"/>
      <c r="IHE103" s="420"/>
      <c r="IHF103" s="420"/>
      <c r="IHG103" s="420"/>
      <c r="IHH103" s="420"/>
      <c r="IHI103" s="420"/>
      <c r="IHJ103" s="420"/>
      <c r="IHK103" s="420"/>
      <c r="IHL103" s="420"/>
      <c r="IHM103" s="420"/>
      <c r="IHN103" s="420"/>
      <c r="IHO103" s="420"/>
      <c r="IHP103" s="420"/>
      <c r="IHQ103" s="420"/>
      <c r="IHR103" s="420"/>
      <c r="IHS103" s="420"/>
      <c r="IHT103" s="420"/>
      <c r="IHU103" s="420"/>
      <c r="IHV103" s="420"/>
      <c r="IHW103" s="420"/>
      <c r="IHX103" s="420"/>
      <c r="IHY103" s="420"/>
      <c r="IHZ103" s="420"/>
      <c r="IIA103" s="420"/>
      <c r="IIB103" s="420"/>
      <c r="IIC103" s="420"/>
      <c r="IID103" s="420"/>
      <c r="IIE103" s="420"/>
      <c r="IIF103" s="420"/>
      <c r="IIG103" s="420"/>
      <c r="IIH103" s="420"/>
      <c r="III103" s="420"/>
      <c r="IIJ103" s="420"/>
      <c r="IIK103" s="420"/>
      <c r="IIL103" s="420"/>
      <c r="IIM103" s="420"/>
      <c r="IIN103" s="420"/>
      <c r="IIO103" s="420"/>
      <c r="IIP103" s="420"/>
      <c r="IIQ103" s="420"/>
      <c r="IIR103" s="420"/>
      <c r="IIS103" s="420"/>
      <c r="IIT103" s="420"/>
      <c r="IIU103" s="420"/>
      <c r="IIV103" s="420"/>
      <c r="IIW103" s="420"/>
      <c r="IIX103" s="420"/>
      <c r="IIY103" s="420"/>
      <c r="IIZ103" s="420"/>
      <c r="IJA103" s="420"/>
      <c r="IJB103" s="420"/>
      <c r="IJC103" s="420"/>
      <c r="IJD103" s="420"/>
      <c r="IJE103" s="420"/>
      <c r="IJF103" s="420"/>
      <c r="IJG103" s="420"/>
      <c r="IJH103" s="420"/>
      <c r="IJI103" s="420"/>
      <c r="IJJ103" s="420"/>
      <c r="IJK103" s="420"/>
      <c r="IJL103" s="420"/>
      <c r="IJM103" s="420"/>
      <c r="IJN103" s="420"/>
      <c r="IJO103" s="420"/>
      <c r="IJP103" s="420"/>
      <c r="IJQ103" s="420"/>
      <c r="IJR103" s="420"/>
      <c r="IJS103" s="420"/>
      <c r="IJT103" s="420"/>
      <c r="IJU103" s="420"/>
      <c r="IJV103" s="420"/>
      <c r="IJW103" s="420"/>
      <c r="IJX103" s="420"/>
      <c r="IJY103" s="420"/>
      <c r="IJZ103" s="420"/>
      <c r="IKA103" s="420"/>
      <c r="IKB103" s="420"/>
      <c r="IKC103" s="420"/>
      <c r="IKD103" s="420"/>
      <c r="IKE103" s="420"/>
      <c r="IKF103" s="420"/>
      <c r="IKG103" s="420"/>
      <c r="IKH103" s="420"/>
      <c r="IKI103" s="420"/>
      <c r="IKJ103" s="420"/>
      <c r="IKK103" s="420"/>
      <c r="IKL103" s="420"/>
      <c r="IKM103" s="420"/>
      <c r="IKN103" s="420"/>
      <c r="IKO103" s="420"/>
      <c r="IKP103" s="420"/>
      <c r="IKQ103" s="420"/>
      <c r="IKR103" s="420"/>
      <c r="IKS103" s="420"/>
      <c r="IKT103" s="420"/>
      <c r="IKU103" s="420"/>
      <c r="IKV103" s="420"/>
      <c r="IKW103" s="420"/>
      <c r="IKX103" s="420"/>
      <c r="IKY103" s="420"/>
      <c r="IKZ103" s="420"/>
      <c r="ILA103" s="420"/>
      <c r="ILB103" s="420"/>
      <c r="ILC103" s="420"/>
      <c r="ILD103" s="420"/>
      <c r="ILE103" s="420"/>
      <c r="ILF103" s="420"/>
      <c r="ILG103" s="420"/>
      <c r="ILH103" s="420"/>
      <c r="ILI103" s="420"/>
      <c r="ILJ103" s="420"/>
      <c r="ILK103" s="420"/>
      <c r="ILL103" s="420"/>
      <c r="ILM103" s="420"/>
      <c r="ILN103" s="420"/>
      <c r="ILO103" s="420"/>
      <c r="ILP103" s="420"/>
      <c r="ILQ103" s="420"/>
      <c r="ILR103" s="420"/>
      <c r="ILS103" s="420"/>
      <c r="ILT103" s="420"/>
      <c r="ILU103" s="420"/>
      <c r="ILV103" s="420"/>
      <c r="ILW103" s="420"/>
      <c r="ILX103" s="420"/>
      <c r="ILY103" s="420"/>
      <c r="ILZ103" s="420"/>
      <c r="IMA103" s="420"/>
      <c r="IMB103" s="420"/>
      <c r="IMC103" s="420"/>
      <c r="IMD103" s="420"/>
      <c r="IME103" s="420"/>
      <c r="IMF103" s="420"/>
      <c r="IMG103" s="420"/>
      <c r="IMH103" s="420"/>
      <c r="IMI103" s="420"/>
      <c r="IMJ103" s="420"/>
      <c r="IMK103" s="420"/>
      <c r="IML103" s="420"/>
      <c r="IMM103" s="420"/>
      <c r="IMN103" s="420"/>
      <c r="IMO103" s="420"/>
      <c r="IMP103" s="420"/>
      <c r="IMQ103" s="420"/>
      <c r="IMR103" s="420"/>
      <c r="IMS103" s="420"/>
      <c r="IMT103" s="420"/>
      <c r="IMU103" s="420"/>
      <c r="IMV103" s="420"/>
      <c r="IMW103" s="420"/>
      <c r="IMX103" s="420"/>
      <c r="IMY103" s="420"/>
      <c r="IMZ103" s="420"/>
      <c r="INA103" s="420"/>
      <c r="INB103" s="420"/>
      <c r="INC103" s="420"/>
      <c r="IND103" s="420"/>
      <c r="INE103" s="420"/>
      <c r="INF103" s="420"/>
      <c r="ING103" s="420"/>
      <c r="INH103" s="420"/>
      <c r="INI103" s="420"/>
      <c r="INJ103" s="420"/>
      <c r="INK103" s="420"/>
      <c r="INL103" s="420"/>
      <c r="INM103" s="420"/>
      <c r="INN103" s="420"/>
      <c r="INO103" s="420"/>
      <c r="INP103" s="420"/>
      <c r="INQ103" s="420"/>
      <c r="INR103" s="420"/>
      <c r="INS103" s="420"/>
      <c r="INT103" s="420"/>
      <c r="INU103" s="420"/>
      <c r="INV103" s="420"/>
      <c r="INW103" s="420"/>
      <c r="INX103" s="420"/>
      <c r="INY103" s="420"/>
      <c r="INZ103" s="420"/>
      <c r="IOA103" s="420"/>
      <c r="IOB103" s="420"/>
      <c r="IOC103" s="420"/>
      <c r="IOD103" s="420"/>
      <c r="IOE103" s="420"/>
      <c r="IOF103" s="420"/>
      <c r="IOG103" s="420"/>
      <c r="IOH103" s="420"/>
      <c r="IOI103" s="420"/>
      <c r="IOJ103" s="420"/>
      <c r="IOK103" s="420"/>
      <c r="IOL103" s="420"/>
      <c r="IOM103" s="420"/>
      <c r="ION103" s="420"/>
      <c r="IOO103" s="420"/>
      <c r="IOP103" s="420"/>
      <c r="IOQ103" s="420"/>
      <c r="IOR103" s="420"/>
      <c r="IOS103" s="420"/>
      <c r="IOT103" s="420"/>
      <c r="IOU103" s="420"/>
      <c r="IOV103" s="420"/>
      <c r="IOW103" s="420"/>
      <c r="IOX103" s="420"/>
      <c r="IOY103" s="420"/>
      <c r="IOZ103" s="420"/>
      <c r="IPA103" s="420"/>
      <c r="IPB103" s="420"/>
      <c r="IPC103" s="420"/>
      <c r="IPD103" s="420"/>
      <c r="IPE103" s="420"/>
      <c r="IPF103" s="420"/>
      <c r="IPG103" s="420"/>
      <c r="IPH103" s="420"/>
      <c r="IPI103" s="420"/>
      <c r="IPJ103" s="420"/>
      <c r="IPK103" s="420"/>
      <c r="IPL103" s="420"/>
      <c r="IPM103" s="420"/>
      <c r="IPN103" s="420"/>
      <c r="IPO103" s="420"/>
      <c r="IPP103" s="420"/>
      <c r="IPQ103" s="420"/>
      <c r="IPR103" s="420"/>
      <c r="IPS103" s="420"/>
      <c r="IPT103" s="420"/>
      <c r="IPU103" s="420"/>
      <c r="IPV103" s="420"/>
      <c r="IPW103" s="420"/>
      <c r="IPX103" s="420"/>
      <c r="IPY103" s="420"/>
      <c r="IPZ103" s="420"/>
      <c r="IQA103" s="420"/>
      <c r="IQB103" s="420"/>
      <c r="IQC103" s="420"/>
      <c r="IQD103" s="420"/>
      <c r="IQE103" s="420"/>
      <c r="IQF103" s="420"/>
      <c r="IQG103" s="420"/>
      <c r="IQH103" s="420"/>
      <c r="IQI103" s="420"/>
      <c r="IQJ103" s="420"/>
      <c r="IQK103" s="420"/>
      <c r="IQL103" s="420"/>
      <c r="IQM103" s="420"/>
      <c r="IQN103" s="420"/>
      <c r="IQO103" s="420"/>
      <c r="IQP103" s="420"/>
      <c r="IQQ103" s="420"/>
      <c r="IQR103" s="420"/>
      <c r="IQS103" s="420"/>
      <c r="IQT103" s="420"/>
      <c r="IQU103" s="420"/>
      <c r="IQV103" s="420"/>
      <c r="IQW103" s="420"/>
      <c r="IQX103" s="420"/>
      <c r="IQY103" s="420"/>
      <c r="IQZ103" s="420"/>
      <c r="IRA103" s="420"/>
      <c r="IRB103" s="420"/>
      <c r="IRC103" s="420"/>
      <c r="IRD103" s="420"/>
      <c r="IRE103" s="420"/>
      <c r="IRF103" s="420"/>
      <c r="IRG103" s="420"/>
      <c r="IRH103" s="420"/>
      <c r="IRI103" s="420"/>
      <c r="IRJ103" s="420"/>
      <c r="IRK103" s="420"/>
      <c r="IRL103" s="420"/>
      <c r="IRM103" s="420"/>
      <c r="IRN103" s="420"/>
      <c r="IRO103" s="420"/>
      <c r="IRP103" s="420"/>
      <c r="IRQ103" s="420"/>
      <c r="IRR103" s="420"/>
      <c r="IRS103" s="420"/>
      <c r="IRT103" s="420"/>
      <c r="IRU103" s="420"/>
      <c r="IRV103" s="420"/>
      <c r="IRW103" s="420"/>
      <c r="IRX103" s="420"/>
      <c r="IRY103" s="420"/>
      <c r="IRZ103" s="420"/>
      <c r="ISA103" s="420"/>
      <c r="ISB103" s="420"/>
      <c r="ISC103" s="420"/>
      <c r="ISD103" s="420"/>
      <c r="ISE103" s="420"/>
      <c r="ISF103" s="420"/>
      <c r="ISG103" s="420"/>
      <c r="ISH103" s="420"/>
      <c r="ISI103" s="420"/>
      <c r="ISJ103" s="420"/>
      <c r="ISK103" s="420"/>
      <c r="ISL103" s="420"/>
      <c r="ISM103" s="420"/>
      <c r="ISN103" s="420"/>
      <c r="ISO103" s="420"/>
      <c r="ISP103" s="420"/>
      <c r="ISQ103" s="420"/>
      <c r="ISR103" s="420"/>
      <c r="ISS103" s="420"/>
      <c r="IST103" s="420"/>
      <c r="ISU103" s="420"/>
      <c r="ISV103" s="420"/>
      <c r="ISW103" s="420"/>
      <c r="ISX103" s="420"/>
      <c r="ISY103" s="420"/>
      <c r="ISZ103" s="420"/>
      <c r="ITA103" s="420"/>
      <c r="ITB103" s="420"/>
      <c r="ITC103" s="420"/>
      <c r="ITD103" s="420"/>
      <c r="ITE103" s="420"/>
      <c r="ITF103" s="420"/>
      <c r="ITG103" s="420"/>
      <c r="ITH103" s="420"/>
      <c r="ITI103" s="420"/>
      <c r="ITJ103" s="420"/>
      <c r="ITK103" s="420"/>
      <c r="ITL103" s="420"/>
      <c r="ITM103" s="420"/>
      <c r="ITN103" s="420"/>
      <c r="ITO103" s="420"/>
      <c r="ITP103" s="420"/>
      <c r="ITQ103" s="420"/>
      <c r="ITR103" s="420"/>
      <c r="ITS103" s="420"/>
      <c r="ITT103" s="420"/>
      <c r="ITU103" s="420"/>
      <c r="ITV103" s="420"/>
      <c r="ITW103" s="420"/>
      <c r="ITX103" s="420"/>
      <c r="ITY103" s="420"/>
      <c r="ITZ103" s="420"/>
      <c r="IUA103" s="420"/>
      <c r="IUB103" s="420"/>
      <c r="IUC103" s="420"/>
      <c r="IUD103" s="420"/>
      <c r="IUE103" s="420"/>
      <c r="IUF103" s="420"/>
      <c r="IUG103" s="420"/>
      <c r="IUH103" s="420"/>
      <c r="IUI103" s="420"/>
      <c r="IUJ103" s="420"/>
      <c r="IUK103" s="420"/>
      <c r="IUL103" s="420"/>
      <c r="IUM103" s="420"/>
      <c r="IUN103" s="420"/>
      <c r="IUO103" s="420"/>
      <c r="IUP103" s="420"/>
      <c r="IUQ103" s="420"/>
      <c r="IUR103" s="420"/>
      <c r="IUS103" s="420"/>
      <c r="IUT103" s="420"/>
      <c r="IUU103" s="420"/>
      <c r="IUV103" s="420"/>
      <c r="IUW103" s="420"/>
      <c r="IUX103" s="420"/>
      <c r="IUY103" s="420"/>
      <c r="IUZ103" s="420"/>
      <c r="IVA103" s="420"/>
      <c r="IVB103" s="420"/>
      <c r="IVC103" s="420"/>
      <c r="IVD103" s="420"/>
      <c r="IVE103" s="420"/>
      <c r="IVF103" s="420"/>
      <c r="IVG103" s="420"/>
      <c r="IVH103" s="420"/>
      <c r="IVI103" s="420"/>
      <c r="IVJ103" s="420"/>
      <c r="IVK103" s="420"/>
      <c r="IVL103" s="420"/>
      <c r="IVM103" s="420"/>
      <c r="IVN103" s="420"/>
      <c r="IVO103" s="420"/>
      <c r="IVP103" s="420"/>
      <c r="IVQ103" s="420"/>
      <c r="IVR103" s="420"/>
      <c r="IVS103" s="420"/>
      <c r="IVT103" s="420"/>
      <c r="IVU103" s="420"/>
      <c r="IVV103" s="420"/>
      <c r="IVW103" s="420"/>
      <c r="IVX103" s="420"/>
      <c r="IVY103" s="420"/>
      <c r="IVZ103" s="420"/>
      <c r="IWA103" s="420"/>
      <c r="IWB103" s="420"/>
      <c r="IWC103" s="420"/>
      <c r="IWD103" s="420"/>
      <c r="IWE103" s="420"/>
      <c r="IWF103" s="420"/>
      <c r="IWG103" s="420"/>
      <c r="IWH103" s="420"/>
      <c r="IWI103" s="420"/>
      <c r="IWJ103" s="420"/>
      <c r="IWK103" s="420"/>
      <c r="IWL103" s="420"/>
      <c r="IWM103" s="420"/>
      <c r="IWN103" s="420"/>
      <c r="IWO103" s="420"/>
      <c r="IWP103" s="420"/>
      <c r="IWQ103" s="420"/>
      <c r="IWR103" s="420"/>
      <c r="IWS103" s="420"/>
      <c r="IWT103" s="420"/>
      <c r="IWU103" s="420"/>
      <c r="IWV103" s="420"/>
      <c r="IWW103" s="420"/>
      <c r="IWX103" s="420"/>
      <c r="IWY103" s="420"/>
      <c r="IWZ103" s="420"/>
      <c r="IXA103" s="420"/>
      <c r="IXB103" s="420"/>
      <c r="IXC103" s="420"/>
      <c r="IXD103" s="420"/>
      <c r="IXE103" s="420"/>
      <c r="IXF103" s="420"/>
      <c r="IXG103" s="420"/>
      <c r="IXH103" s="420"/>
      <c r="IXI103" s="420"/>
      <c r="IXJ103" s="420"/>
      <c r="IXK103" s="420"/>
      <c r="IXL103" s="420"/>
      <c r="IXM103" s="420"/>
      <c r="IXN103" s="420"/>
      <c r="IXO103" s="420"/>
      <c r="IXP103" s="420"/>
      <c r="IXQ103" s="420"/>
      <c r="IXR103" s="420"/>
      <c r="IXS103" s="420"/>
      <c r="IXT103" s="420"/>
      <c r="IXU103" s="420"/>
      <c r="IXV103" s="420"/>
      <c r="IXW103" s="420"/>
      <c r="IXX103" s="420"/>
      <c r="IXY103" s="420"/>
      <c r="IXZ103" s="420"/>
      <c r="IYA103" s="420"/>
      <c r="IYB103" s="420"/>
      <c r="IYC103" s="420"/>
      <c r="IYD103" s="420"/>
      <c r="IYE103" s="420"/>
      <c r="IYF103" s="420"/>
      <c r="IYG103" s="420"/>
      <c r="IYH103" s="420"/>
      <c r="IYI103" s="420"/>
      <c r="IYJ103" s="420"/>
      <c r="IYK103" s="420"/>
      <c r="IYL103" s="420"/>
      <c r="IYM103" s="420"/>
      <c r="IYN103" s="420"/>
      <c r="IYO103" s="420"/>
      <c r="IYP103" s="420"/>
      <c r="IYQ103" s="420"/>
      <c r="IYR103" s="420"/>
      <c r="IYS103" s="420"/>
      <c r="IYT103" s="420"/>
      <c r="IYU103" s="420"/>
      <c r="IYV103" s="420"/>
      <c r="IYW103" s="420"/>
      <c r="IYX103" s="420"/>
      <c r="IYY103" s="420"/>
      <c r="IYZ103" s="420"/>
      <c r="IZA103" s="420"/>
      <c r="IZB103" s="420"/>
      <c r="IZC103" s="420"/>
      <c r="IZD103" s="420"/>
      <c r="IZE103" s="420"/>
      <c r="IZF103" s="420"/>
      <c r="IZG103" s="420"/>
      <c r="IZH103" s="420"/>
      <c r="IZI103" s="420"/>
      <c r="IZJ103" s="420"/>
      <c r="IZK103" s="420"/>
      <c r="IZL103" s="420"/>
      <c r="IZM103" s="420"/>
      <c r="IZN103" s="420"/>
      <c r="IZO103" s="420"/>
      <c r="IZP103" s="420"/>
      <c r="IZQ103" s="420"/>
      <c r="IZR103" s="420"/>
      <c r="IZS103" s="420"/>
      <c r="IZT103" s="420"/>
      <c r="IZU103" s="420"/>
      <c r="IZV103" s="420"/>
      <c r="IZW103" s="420"/>
      <c r="IZX103" s="420"/>
      <c r="IZY103" s="420"/>
      <c r="IZZ103" s="420"/>
      <c r="JAA103" s="420"/>
      <c r="JAB103" s="420"/>
      <c r="JAC103" s="420"/>
      <c r="JAD103" s="420"/>
      <c r="JAE103" s="420"/>
      <c r="JAF103" s="420"/>
      <c r="JAG103" s="420"/>
      <c r="JAH103" s="420"/>
      <c r="JAI103" s="420"/>
      <c r="JAJ103" s="420"/>
      <c r="JAK103" s="420"/>
      <c r="JAL103" s="420"/>
      <c r="JAM103" s="420"/>
      <c r="JAN103" s="420"/>
      <c r="JAO103" s="420"/>
      <c r="JAP103" s="420"/>
      <c r="JAQ103" s="420"/>
      <c r="JAR103" s="420"/>
      <c r="JAS103" s="420"/>
      <c r="JAT103" s="420"/>
      <c r="JAU103" s="420"/>
      <c r="JAV103" s="420"/>
      <c r="JAW103" s="420"/>
      <c r="JAX103" s="420"/>
      <c r="JAY103" s="420"/>
      <c r="JAZ103" s="420"/>
      <c r="JBA103" s="420"/>
      <c r="JBB103" s="420"/>
      <c r="JBC103" s="420"/>
      <c r="JBD103" s="420"/>
      <c r="JBE103" s="420"/>
      <c r="JBF103" s="420"/>
      <c r="JBG103" s="420"/>
      <c r="JBH103" s="420"/>
      <c r="JBI103" s="420"/>
      <c r="JBJ103" s="420"/>
      <c r="JBK103" s="420"/>
      <c r="JBL103" s="420"/>
      <c r="JBM103" s="420"/>
      <c r="JBN103" s="420"/>
      <c r="JBO103" s="420"/>
      <c r="JBP103" s="420"/>
      <c r="JBQ103" s="420"/>
      <c r="JBR103" s="420"/>
      <c r="JBS103" s="420"/>
      <c r="JBT103" s="420"/>
      <c r="JBU103" s="420"/>
      <c r="JBV103" s="420"/>
      <c r="JBW103" s="420"/>
      <c r="JBX103" s="420"/>
      <c r="JBY103" s="420"/>
      <c r="JBZ103" s="420"/>
      <c r="JCA103" s="420"/>
      <c r="JCB103" s="420"/>
      <c r="JCC103" s="420"/>
      <c r="JCD103" s="420"/>
      <c r="JCE103" s="420"/>
      <c r="JCF103" s="420"/>
      <c r="JCG103" s="420"/>
      <c r="JCH103" s="420"/>
      <c r="JCI103" s="420"/>
      <c r="JCJ103" s="420"/>
      <c r="JCK103" s="420"/>
      <c r="JCL103" s="420"/>
      <c r="JCM103" s="420"/>
      <c r="JCN103" s="420"/>
      <c r="JCO103" s="420"/>
      <c r="JCP103" s="420"/>
      <c r="JCQ103" s="420"/>
      <c r="JCR103" s="420"/>
      <c r="JCS103" s="420"/>
      <c r="JCT103" s="420"/>
      <c r="JCU103" s="420"/>
      <c r="JCV103" s="420"/>
      <c r="JCW103" s="420"/>
      <c r="JCX103" s="420"/>
      <c r="JCY103" s="420"/>
      <c r="JCZ103" s="420"/>
      <c r="JDA103" s="420"/>
      <c r="JDB103" s="420"/>
      <c r="JDC103" s="420"/>
      <c r="JDD103" s="420"/>
      <c r="JDE103" s="420"/>
      <c r="JDF103" s="420"/>
      <c r="JDG103" s="420"/>
      <c r="JDH103" s="420"/>
      <c r="JDI103" s="420"/>
      <c r="JDJ103" s="420"/>
      <c r="JDK103" s="420"/>
      <c r="JDL103" s="420"/>
      <c r="JDM103" s="420"/>
      <c r="JDN103" s="420"/>
      <c r="JDO103" s="420"/>
      <c r="JDP103" s="420"/>
      <c r="JDQ103" s="420"/>
      <c r="JDR103" s="420"/>
      <c r="JDS103" s="420"/>
      <c r="JDT103" s="420"/>
      <c r="JDU103" s="420"/>
      <c r="JDV103" s="420"/>
      <c r="JDW103" s="420"/>
      <c r="JDX103" s="420"/>
      <c r="JDY103" s="420"/>
      <c r="JDZ103" s="420"/>
      <c r="JEA103" s="420"/>
      <c r="JEB103" s="420"/>
      <c r="JEC103" s="420"/>
      <c r="JED103" s="420"/>
      <c r="JEE103" s="420"/>
      <c r="JEF103" s="420"/>
      <c r="JEG103" s="420"/>
      <c r="JEH103" s="420"/>
      <c r="JEI103" s="420"/>
      <c r="JEJ103" s="420"/>
      <c r="JEK103" s="420"/>
      <c r="JEL103" s="420"/>
      <c r="JEM103" s="420"/>
      <c r="JEN103" s="420"/>
      <c r="JEO103" s="420"/>
      <c r="JEP103" s="420"/>
      <c r="JEQ103" s="420"/>
      <c r="JER103" s="420"/>
      <c r="JES103" s="420"/>
      <c r="JET103" s="420"/>
      <c r="JEU103" s="420"/>
      <c r="JEV103" s="420"/>
      <c r="JEW103" s="420"/>
      <c r="JEX103" s="420"/>
      <c r="JEY103" s="420"/>
      <c r="JEZ103" s="420"/>
      <c r="JFA103" s="420"/>
      <c r="JFB103" s="420"/>
      <c r="JFC103" s="420"/>
      <c r="JFD103" s="420"/>
      <c r="JFE103" s="420"/>
      <c r="JFF103" s="420"/>
      <c r="JFG103" s="420"/>
      <c r="JFH103" s="420"/>
      <c r="JFI103" s="420"/>
      <c r="JFJ103" s="420"/>
      <c r="JFK103" s="420"/>
      <c r="JFL103" s="420"/>
      <c r="JFM103" s="420"/>
      <c r="JFN103" s="420"/>
      <c r="JFO103" s="420"/>
      <c r="JFP103" s="420"/>
      <c r="JFQ103" s="420"/>
      <c r="JFR103" s="420"/>
      <c r="JFS103" s="420"/>
      <c r="JFT103" s="420"/>
      <c r="JFU103" s="420"/>
      <c r="JFV103" s="420"/>
      <c r="JFW103" s="420"/>
      <c r="JFX103" s="420"/>
      <c r="JFY103" s="420"/>
      <c r="JFZ103" s="420"/>
      <c r="JGA103" s="420"/>
      <c r="JGB103" s="420"/>
      <c r="JGC103" s="420"/>
      <c r="JGD103" s="420"/>
      <c r="JGE103" s="420"/>
      <c r="JGF103" s="420"/>
      <c r="JGG103" s="420"/>
      <c r="JGH103" s="420"/>
      <c r="JGI103" s="420"/>
      <c r="JGJ103" s="420"/>
      <c r="JGK103" s="420"/>
      <c r="JGL103" s="420"/>
      <c r="JGM103" s="420"/>
      <c r="JGN103" s="420"/>
      <c r="JGO103" s="420"/>
      <c r="JGP103" s="420"/>
      <c r="JGQ103" s="420"/>
      <c r="JGR103" s="420"/>
      <c r="JGS103" s="420"/>
      <c r="JGT103" s="420"/>
      <c r="JGU103" s="420"/>
      <c r="JGV103" s="420"/>
      <c r="JGW103" s="420"/>
      <c r="JGX103" s="420"/>
      <c r="JGY103" s="420"/>
      <c r="JGZ103" s="420"/>
      <c r="JHA103" s="420"/>
      <c r="JHB103" s="420"/>
      <c r="JHC103" s="420"/>
      <c r="JHD103" s="420"/>
      <c r="JHE103" s="420"/>
      <c r="JHF103" s="420"/>
      <c r="JHG103" s="420"/>
      <c r="JHH103" s="420"/>
      <c r="JHI103" s="420"/>
      <c r="JHJ103" s="420"/>
      <c r="JHK103" s="420"/>
      <c r="JHL103" s="420"/>
      <c r="JHM103" s="420"/>
      <c r="JHN103" s="420"/>
      <c r="JHO103" s="420"/>
      <c r="JHP103" s="420"/>
      <c r="JHQ103" s="420"/>
      <c r="JHR103" s="420"/>
      <c r="JHS103" s="420"/>
      <c r="JHT103" s="420"/>
      <c r="JHU103" s="420"/>
      <c r="JHV103" s="420"/>
      <c r="JHW103" s="420"/>
      <c r="JHX103" s="420"/>
      <c r="JHY103" s="420"/>
      <c r="JHZ103" s="420"/>
      <c r="JIA103" s="420"/>
      <c r="JIB103" s="420"/>
      <c r="JIC103" s="420"/>
      <c r="JID103" s="420"/>
      <c r="JIE103" s="420"/>
      <c r="JIF103" s="420"/>
      <c r="JIG103" s="420"/>
      <c r="JIH103" s="420"/>
      <c r="JII103" s="420"/>
      <c r="JIJ103" s="420"/>
      <c r="JIK103" s="420"/>
      <c r="JIL103" s="420"/>
      <c r="JIM103" s="420"/>
      <c r="JIN103" s="420"/>
      <c r="JIO103" s="420"/>
      <c r="JIP103" s="420"/>
      <c r="JIQ103" s="420"/>
      <c r="JIR103" s="420"/>
      <c r="JIS103" s="420"/>
      <c r="JIT103" s="420"/>
      <c r="JIU103" s="420"/>
      <c r="JIV103" s="420"/>
      <c r="JIW103" s="420"/>
      <c r="JIX103" s="420"/>
      <c r="JIY103" s="420"/>
      <c r="JIZ103" s="420"/>
      <c r="JJA103" s="420"/>
      <c r="JJB103" s="420"/>
      <c r="JJC103" s="420"/>
      <c r="JJD103" s="420"/>
      <c r="JJE103" s="420"/>
      <c r="JJF103" s="420"/>
      <c r="JJG103" s="420"/>
      <c r="JJH103" s="420"/>
      <c r="JJI103" s="420"/>
      <c r="JJJ103" s="420"/>
      <c r="JJK103" s="420"/>
      <c r="JJL103" s="420"/>
      <c r="JJM103" s="420"/>
      <c r="JJN103" s="420"/>
      <c r="JJO103" s="420"/>
      <c r="JJP103" s="420"/>
      <c r="JJQ103" s="420"/>
      <c r="JJR103" s="420"/>
      <c r="JJS103" s="420"/>
      <c r="JJT103" s="420"/>
      <c r="JJU103" s="420"/>
      <c r="JJV103" s="420"/>
      <c r="JJW103" s="420"/>
      <c r="JJX103" s="420"/>
      <c r="JJY103" s="420"/>
      <c r="JJZ103" s="420"/>
      <c r="JKA103" s="420"/>
      <c r="JKB103" s="420"/>
      <c r="JKC103" s="420"/>
      <c r="JKD103" s="420"/>
      <c r="JKE103" s="420"/>
      <c r="JKF103" s="420"/>
      <c r="JKG103" s="420"/>
      <c r="JKH103" s="420"/>
      <c r="JKI103" s="420"/>
      <c r="JKJ103" s="420"/>
      <c r="JKK103" s="420"/>
      <c r="JKL103" s="420"/>
      <c r="JKM103" s="420"/>
      <c r="JKN103" s="420"/>
      <c r="JKO103" s="420"/>
      <c r="JKP103" s="420"/>
      <c r="JKQ103" s="420"/>
      <c r="JKR103" s="420"/>
      <c r="JKS103" s="420"/>
      <c r="JKT103" s="420"/>
      <c r="JKU103" s="420"/>
      <c r="JKV103" s="420"/>
      <c r="JKW103" s="420"/>
      <c r="JKX103" s="420"/>
      <c r="JKY103" s="420"/>
      <c r="JKZ103" s="420"/>
      <c r="JLA103" s="420"/>
      <c r="JLB103" s="420"/>
      <c r="JLC103" s="420"/>
      <c r="JLD103" s="420"/>
      <c r="JLE103" s="420"/>
      <c r="JLF103" s="420"/>
      <c r="JLG103" s="420"/>
      <c r="JLH103" s="420"/>
      <c r="JLI103" s="420"/>
      <c r="JLJ103" s="420"/>
      <c r="JLK103" s="420"/>
      <c r="JLL103" s="420"/>
      <c r="JLM103" s="420"/>
      <c r="JLN103" s="420"/>
      <c r="JLO103" s="420"/>
      <c r="JLP103" s="420"/>
      <c r="JLQ103" s="420"/>
      <c r="JLR103" s="420"/>
      <c r="JLS103" s="420"/>
      <c r="JLT103" s="420"/>
      <c r="JLU103" s="420"/>
      <c r="JLV103" s="420"/>
      <c r="JLW103" s="420"/>
      <c r="JLX103" s="420"/>
      <c r="JLY103" s="420"/>
      <c r="JLZ103" s="420"/>
      <c r="JMA103" s="420"/>
      <c r="JMB103" s="420"/>
      <c r="JMC103" s="420"/>
      <c r="JMD103" s="420"/>
      <c r="JME103" s="420"/>
      <c r="JMF103" s="420"/>
      <c r="JMG103" s="420"/>
      <c r="JMH103" s="420"/>
      <c r="JMI103" s="420"/>
      <c r="JMJ103" s="420"/>
      <c r="JMK103" s="420"/>
      <c r="JML103" s="420"/>
      <c r="JMM103" s="420"/>
      <c r="JMN103" s="420"/>
      <c r="JMO103" s="420"/>
      <c r="JMP103" s="420"/>
      <c r="JMQ103" s="420"/>
      <c r="JMR103" s="420"/>
      <c r="JMS103" s="420"/>
      <c r="JMT103" s="420"/>
      <c r="JMU103" s="420"/>
      <c r="JMV103" s="420"/>
      <c r="JMW103" s="420"/>
      <c r="JMX103" s="420"/>
      <c r="JMY103" s="420"/>
      <c r="JMZ103" s="420"/>
      <c r="JNA103" s="420"/>
      <c r="JNB103" s="420"/>
      <c r="JNC103" s="420"/>
      <c r="JND103" s="420"/>
      <c r="JNE103" s="420"/>
      <c r="JNF103" s="420"/>
      <c r="JNG103" s="420"/>
      <c r="JNH103" s="420"/>
      <c r="JNI103" s="420"/>
      <c r="JNJ103" s="420"/>
      <c r="JNK103" s="420"/>
      <c r="JNL103" s="420"/>
      <c r="JNM103" s="420"/>
      <c r="JNN103" s="420"/>
      <c r="JNO103" s="420"/>
      <c r="JNP103" s="420"/>
      <c r="JNQ103" s="420"/>
      <c r="JNR103" s="420"/>
      <c r="JNS103" s="420"/>
      <c r="JNT103" s="420"/>
      <c r="JNU103" s="420"/>
      <c r="JNV103" s="420"/>
      <c r="JNW103" s="420"/>
      <c r="JNX103" s="420"/>
      <c r="JNY103" s="420"/>
      <c r="JNZ103" s="420"/>
      <c r="JOA103" s="420"/>
      <c r="JOB103" s="420"/>
      <c r="JOC103" s="420"/>
      <c r="JOD103" s="420"/>
      <c r="JOE103" s="420"/>
      <c r="JOF103" s="420"/>
      <c r="JOG103" s="420"/>
      <c r="JOH103" s="420"/>
      <c r="JOI103" s="420"/>
      <c r="JOJ103" s="420"/>
      <c r="JOK103" s="420"/>
      <c r="JOL103" s="420"/>
      <c r="JOM103" s="420"/>
      <c r="JON103" s="420"/>
      <c r="JOO103" s="420"/>
      <c r="JOP103" s="420"/>
      <c r="JOQ103" s="420"/>
      <c r="JOR103" s="420"/>
      <c r="JOS103" s="420"/>
      <c r="JOT103" s="420"/>
      <c r="JOU103" s="420"/>
      <c r="JOV103" s="420"/>
      <c r="JOW103" s="420"/>
      <c r="JOX103" s="420"/>
      <c r="JOY103" s="420"/>
      <c r="JOZ103" s="420"/>
      <c r="JPA103" s="420"/>
      <c r="JPB103" s="420"/>
      <c r="JPC103" s="420"/>
      <c r="JPD103" s="420"/>
      <c r="JPE103" s="420"/>
      <c r="JPF103" s="420"/>
      <c r="JPG103" s="420"/>
      <c r="JPH103" s="420"/>
      <c r="JPI103" s="420"/>
      <c r="JPJ103" s="420"/>
      <c r="JPK103" s="420"/>
      <c r="JPL103" s="420"/>
      <c r="JPM103" s="420"/>
      <c r="JPN103" s="420"/>
      <c r="JPO103" s="420"/>
      <c r="JPP103" s="420"/>
      <c r="JPQ103" s="420"/>
      <c r="JPR103" s="420"/>
      <c r="JPS103" s="420"/>
      <c r="JPT103" s="420"/>
      <c r="JPU103" s="420"/>
      <c r="JPV103" s="420"/>
      <c r="JPW103" s="420"/>
      <c r="JPX103" s="420"/>
      <c r="JPY103" s="420"/>
      <c r="JPZ103" s="420"/>
      <c r="JQA103" s="420"/>
      <c r="JQB103" s="420"/>
      <c r="JQC103" s="420"/>
      <c r="JQD103" s="420"/>
      <c r="JQE103" s="420"/>
      <c r="JQF103" s="420"/>
      <c r="JQG103" s="420"/>
      <c r="JQH103" s="420"/>
      <c r="JQI103" s="420"/>
      <c r="JQJ103" s="420"/>
      <c r="JQK103" s="420"/>
      <c r="JQL103" s="420"/>
      <c r="JQM103" s="420"/>
      <c r="JQN103" s="420"/>
      <c r="JQO103" s="420"/>
      <c r="JQP103" s="420"/>
      <c r="JQQ103" s="420"/>
      <c r="JQR103" s="420"/>
      <c r="JQS103" s="420"/>
      <c r="JQT103" s="420"/>
      <c r="JQU103" s="420"/>
      <c r="JQV103" s="420"/>
      <c r="JQW103" s="420"/>
      <c r="JQX103" s="420"/>
      <c r="JQY103" s="420"/>
      <c r="JQZ103" s="420"/>
      <c r="JRA103" s="420"/>
      <c r="JRB103" s="420"/>
      <c r="JRC103" s="420"/>
      <c r="JRD103" s="420"/>
      <c r="JRE103" s="420"/>
      <c r="JRF103" s="420"/>
      <c r="JRG103" s="420"/>
      <c r="JRH103" s="420"/>
      <c r="JRI103" s="420"/>
      <c r="JRJ103" s="420"/>
      <c r="JRK103" s="420"/>
      <c r="JRL103" s="420"/>
      <c r="JRM103" s="420"/>
      <c r="JRN103" s="420"/>
      <c r="JRO103" s="420"/>
      <c r="JRP103" s="420"/>
      <c r="JRQ103" s="420"/>
      <c r="JRR103" s="420"/>
      <c r="JRS103" s="420"/>
      <c r="JRT103" s="420"/>
      <c r="JRU103" s="420"/>
      <c r="JRV103" s="420"/>
      <c r="JRW103" s="420"/>
      <c r="JRX103" s="420"/>
      <c r="JRY103" s="420"/>
      <c r="JRZ103" s="420"/>
      <c r="JSA103" s="420"/>
      <c r="JSB103" s="420"/>
      <c r="JSC103" s="420"/>
      <c r="JSD103" s="420"/>
      <c r="JSE103" s="420"/>
      <c r="JSF103" s="420"/>
      <c r="JSG103" s="420"/>
      <c r="JSH103" s="420"/>
      <c r="JSI103" s="420"/>
      <c r="JSJ103" s="420"/>
      <c r="JSK103" s="420"/>
      <c r="JSL103" s="420"/>
      <c r="JSM103" s="420"/>
      <c r="JSN103" s="420"/>
      <c r="JSO103" s="420"/>
      <c r="JSP103" s="420"/>
      <c r="JSQ103" s="420"/>
      <c r="JSR103" s="420"/>
      <c r="JSS103" s="420"/>
      <c r="JST103" s="420"/>
      <c r="JSU103" s="420"/>
      <c r="JSV103" s="420"/>
      <c r="JSW103" s="420"/>
      <c r="JSX103" s="420"/>
      <c r="JSY103" s="420"/>
      <c r="JSZ103" s="420"/>
      <c r="JTA103" s="420"/>
      <c r="JTB103" s="420"/>
      <c r="JTC103" s="420"/>
      <c r="JTD103" s="420"/>
      <c r="JTE103" s="420"/>
      <c r="JTF103" s="420"/>
      <c r="JTG103" s="420"/>
      <c r="JTH103" s="420"/>
      <c r="JTI103" s="420"/>
      <c r="JTJ103" s="420"/>
      <c r="JTK103" s="420"/>
      <c r="JTL103" s="420"/>
      <c r="JTM103" s="420"/>
      <c r="JTN103" s="420"/>
      <c r="JTO103" s="420"/>
      <c r="JTP103" s="420"/>
      <c r="JTQ103" s="420"/>
      <c r="JTR103" s="420"/>
      <c r="JTS103" s="420"/>
      <c r="JTT103" s="420"/>
      <c r="JTU103" s="420"/>
      <c r="JTV103" s="420"/>
      <c r="JTW103" s="420"/>
      <c r="JTX103" s="420"/>
      <c r="JTY103" s="420"/>
      <c r="JTZ103" s="420"/>
      <c r="JUA103" s="420"/>
      <c r="JUB103" s="420"/>
      <c r="JUC103" s="420"/>
      <c r="JUD103" s="420"/>
      <c r="JUE103" s="420"/>
      <c r="JUF103" s="420"/>
      <c r="JUG103" s="420"/>
      <c r="JUH103" s="420"/>
      <c r="JUI103" s="420"/>
      <c r="JUJ103" s="420"/>
      <c r="JUK103" s="420"/>
      <c r="JUL103" s="420"/>
      <c r="JUM103" s="420"/>
      <c r="JUN103" s="420"/>
      <c r="JUO103" s="420"/>
      <c r="JUP103" s="420"/>
      <c r="JUQ103" s="420"/>
      <c r="JUR103" s="420"/>
      <c r="JUS103" s="420"/>
      <c r="JUT103" s="420"/>
      <c r="JUU103" s="420"/>
      <c r="JUV103" s="420"/>
      <c r="JUW103" s="420"/>
      <c r="JUX103" s="420"/>
      <c r="JUY103" s="420"/>
      <c r="JUZ103" s="420"/>
      <c r="JVA103" s="420"/>
      <c r="JVB103" s="420"/>
      <c r="JVC103" s="420"/>
      <c r="JVD103" s="420"/>
      <c r="JVE103" s="420"/>
      <c r="JVF103" s="420"/>
      <c r="JVG103" s="420"/>
      <c r="JVH103" s="420"/>
      <c r="JVI103" s="420"/>
      <c r="JVJ103" s="420"/>
      <c r="JVK103" s="420"/>
      <c r="JVL103" s="420"/>
      <c r="JVM103" s="420"/>
      <c r="JVN103" s="420"/>
      <c r="JVO103" s="420"/>
      <c r="JVP103" s="420"/>
      <c r="JVQ103" s="420"/>
      <c r="JVR103" s="420"/>
      <c r="JVS103" s="420"/>
      <c r="JVT103" s="420"/>
      <c r="JVU103" s="420"/>
      <c r="JVV103" s="420"/>
      <c r="JVW103" s="420"/>
      <c r="JVX103" s="420"/>
      <c r="JVY103" s="420"/>
      <c r="JVZ103" s="420"/>
      <c r="JWA103" s="420"/>
      <c r="JWB103" s="420"/>
      <c r="JWC103" s="420"/>
      <c r="JWD103" s="420"/>
      <c r="JWE103" s="420"/>
      <c r="JWF103" s="420"/>
      <c r="JWG103" s="420"/>
      <c r="JWH103" s="420"/>
      <c r="JWI103" s="420"/>
      <c r="JWJ103" s="420"/>
      <c r="JWK103" s="420"/>
      <c r="JWL103" s="420"/>
      <c r="JWM103" s="420"/>
      <c r="JWN103" s="420"/>
      <c r="JWO103" s="420"/>
      <c r="JWP103" s="420"/>
      <c r="JWQ103" s="420"/>
      <c r="JWR103" s="420"/>
      <c r="JWS103" s="420"/>
      <c r="JWT103" s="420"/>
      <c r="JWU103" s="420"/>
      <c r="JWV103" s="420"/>
      <c r="JWW103" s="420"/>
      <c r="JWX103" s="420"/>
      <c r="JWY103" s="420"/>
      <c r="JWZ103" s="420"/>
      <c r="JXA103" s="420"/>
      <c r="JXB103" s="420"/>
      <c r="JXC103" s="420"/>
      <c r="JXD103" s="420"/>
      <c r="JXE103" s="420"/>
      <c r="JXF103" s="420"/>
      <c r="JXG103" s="420"/>
      <c r="JXH103" s="420"/>
      <c r="JXI103" s="420"/>
      <c r="JXJ103" s="420"/>
      <c r="JXK103" s="420"/>
      <c r="JXL103" s="420"/>
      <c r="JXM103" s="420"/>
      <c r="JXN103" s="420"/>
      <c r="JXO103" s="420"/>
      <c r="JXP103" s="420"/>
      <c r="JXQ103" s="420"/>
      <c r="JXR103" s="420"/>
      <c r="JXS103" s="420"/>
      <c r="JXT103" s="420"/>
      <c r="JXU103" s="420"/>
      <c r="JXV103" s="420"/>
      <c r="JXW103" s="420"/>
      <c r="JXX103" s="420"/>
      <c r="JXY103" s="420"/>
      <c r="JXZ103" s="420"/>
      <c r="JYA103" s="420"/>
      <c r="JYB103" s="420"/>
      <c r="JYC103" s="420"/>
      <c r="JYD103" s="420"/>
      <c r="JYE103" s="420"/>
      <c r="JYF103" s="420"/>
      <c r="JYG103" s="420"/>
      <c r="JYH103" s="420"/>
      <c r="JYI103" s="420"/>
      <c r="JYJ103" s="420"/>
      <c r="JYK103" s="420"/>
      <c r="JYL103" s="420"/>
      <c r="JYM103" s="420"/>
      <c r="JYN103" s="420"/>
      <c r="JYO103" s="420"/>
      <c r="JYP103" s="420"/>
      <c r="JYQ103" s="420"/>
      <c r="JYR103" s="420"/>
      <c r="JYS103" s="420"/>
      <c r="JYT103" s="420"/>
      <c r="JYU103" s="420"/>
      <c r="JYV103" s="420"/>
      <c r="JYW103" s="420"/>
      <c r="JYX103" s="420"/>
      <c r="JYY103" s="420"/>
      <c r="JYZ103" s="420"/>
      <c r="JZA103" s="420"/>
      <c r="JZB103" s="420"/>
      <c r="JZC103" s="420"/>
      <c r="JZD103" s="420"/>
      <c r="JZE103" s="420"/>
      <c r="JZF103" s="420"/>
      <c r="JZG103" s="420"/>
      <c r="JZH103" s="420"/>
      <c r="JZI103" s="420"/>
      <c r="JZJ103" s="420"/>
      <c r="JZK103" s="420"/>
      <c r="JZL103" s="420"/>
      <c r="JZM103" s="420"/>
      <c r="JZN103" s="420"/>
      <c r="JZO103" s="420"/>
      <c r="JZP103" s="420"/>
      <c r="JZQ103" s="420"/>
      <c r="JZR103" s="420"/>
      <c r="JZS103" s="420"/>
      <c r="JZT103" s="420"/>
      <c r="JZU103" s="420"/>
      <c r="JZV103" s="420"/>
      <c r="JZW103" s="420"/>
      <c r="JZX103" s="420"/>
      <c r="JZY103" s="420"/>
      <c r="JZZ103" s="420"/>
      <c r="KAA103" s="420"/>
      <c r="KAB103" s="420"/>
      <c r="KAC103" s="420"/>
      <c r="KAD103" s="420"/>
      <c r="KAE103" s="420"/>
      <c r="KAF103" s="420"/>
      <c r="KAG103" s="420"/>
      <c r="KAH103" s="420"/>
      <c r="KAI103" s="420"/>
      <c r="KAJ103" s="420"/>
      <c r="KAK103" s="420"/>
      <c r="KAL103" s="420"/>
      <c r="KAM103" s="420"/>
      <c r="KAN103" s="420"/>
      <c r="KAO103" s="420"/>
      <c r="KAP103" s="420"/>
      <c r="KAQ103" s="420"/>
      <c r="KAR103" s="420"/>
      <c r="KAS103" s="420"/>
      <c r="KAT103" s="420"/>
      <c r="KAU103" s="420"/>
      <c r="KAV103" s="420"/>
      <c r="KAW103" s="420"/>
      <c r="KAX103" s="420"/>
      <c r="KAY103" s="420"/>
      <c r="KAZ103" s="420"/>
      <c r="KBA103" s="420"/>
      <c r="KBB103" s="420"/>
      <c r="KBC103" s="420"/>
      <c r="KBD103" s="420"/>
      <c r="KBE103" s="420"/>
      <c r="KBF103" s="420"/>
      <c r="KBG103" s="420"/>
      <c r="KBH103" s="420"/>
      <c r="KBI103" s="420"/>
      <c r="KBJ103" s="420"/>
      <c r="KBK103" s="420"/>
      <c r="KBL103" s="420"/>
      <c r="KBM103" s="420"/>
      <c r="KBN103" s="420"/>
      <c r="KBO103" s="420"/>
      <c r="KBP103" s="420"/>
      <c r="KBQ103" s="420"/>
      <c r="KBR103" s="420"/>
      <c r="KBS103" s="420"/>
      <c r="KBT103" s="420"/>
      <c r="KBU103" s="420"/>
      <c r="KBV103" s="420"/>
      <c r="KBW103" s="420"/>
      <c r="KBX103" s="420"/>
      <c r="KBY103" s="420"/>
      <c r="KBZ103" s="420"/>
      <c r="KCA103" s="420"/>
      <c r="KCB103" s="420"/>
      <c r="KCC103" s="420"/>
      <c r="KCD103" s="420"/>
      <c r="KCE103" s="420"/>
      <c r="KCF103" s="420"/>
      <c r="KCG103" s="420"/>
      <c r="KCH103" s="420"/>
      <c r="KCI103" s="420"/>
      <c r="KCJ103" s="420"/>
      <c r="KCK103" s="420"/>
      <c r="KCL103" s="420"/>
      <c r="KCM103" s="420"/>
      <c r="KCN103" s="420"/>
      <c r="KCO103" s="420"/>
      <c r="KCP103" s="420"/>
      <c r="KCQ103" s="420"/>
      <c r="KCR103" s="420"/>
      <c r="KCS103" s="420"/>
      <c r="KCT103" s="420"/>
      <c r="KCU103" s="420"/>
      <c r="KCV103" s="420"/>
      <c r="KCW103" s="420"/>
      <c r="KCX103" s="420"/>
      <c r="KCY103" s="420"/>
      <c r="KCZ103" s="420"/>
      <c r="KDA103" s="420"/>
      <c r="KDB103" s="420"/>
      <c r="KDC103" s="420"/>
      <c r="KDD103" s="420"/>
      <c r="KDE103" s="420"/>
      <c r="KDF103" s="420"/>
      <c r="KDG103" s="420"/>
      <c r="KDH103" s="420"/>
      <c r="KDI103" s="420"/>
      <c r="KDJ103" s="420"/>
      <c r="KDK103" s="420"/>
      <c r="KDL103" s="420"/>
      <c r="KDM103" s="420"/>
      <c r="KDN103" s="420"/>
      <c r="KDO103" s="420"/>
      <c r="KDP103" s="420"/>
      <c r="KDQ103" s="420"/>
      <c r="KDR103" s="420"/>
      <c r="KDS103" s="420"/>
      <c r="KDT103" s="420"/>
      <c r="KDU103" s="420"/>
      <c r="KDV103" s="420"/>
      <c r="KDW103" s="420"/>
      <c r="KDX103" s="420"/>
      <c r="KDY103" s="420"/>
      <c r="KDZ103" s="420"/>
      <c r="KEA103" s="420"/>
      <c r="KEB103" s="420"/>
      <c r="KEC103" s="420"/>
      <c r="KED103" s="420"/>
      <c r="KEE103" s="420"/>
      <c r="KEF103" s="420"/>
      <c r="KEG103" s="420"/>
      <c r="KEH103" s="420"/>
      <c r="KEI103" s="420"/>
      <c r="KEJ103" s="420"/>
      <c r="KEK103" s="420"/>
      <c r="KEL103" s="420"/>
      <c r="KEM103" s="420"/>
      <c r="KEN103" s="420"/>
      <c r="KEO103" s="420"/>
      <c r="KEP103" s="420"/>
      <c r="KEQ103" s="420"/>
      <c r="KER103" s="420"/>
      <c r="KES103" s="420"/>
      <c r="KET103" s="420"/>
      <c r="KEU103" s="420"/>
      <c r="KEV103" s="420"/>
      <c r="KEW103" s="420"/>
      <c r="KEX103" s="420"/>
      <c r="KEY103" s="420"/>
      <c r="KEZ103" s="420"/>
      <c r="KFA103" s="420"/>
      <c r="KFB103" s="420"/>
      <c r="KFC103" s="420"/>
      <c r="KFD103" s="420"/>
      <c r="KFE103" s="420"/>
      <c r="KFF103" s="420"/>
      <c r="KFG103" s="420"/>
      <c r="KFH103" s="420"/>
      <c r="KFI103" s="420"/>
      <c r="KFJ103" s="420"/>
      <c r="KFK103" s="420"/>
      <c r="KFL103" s="420"/>
      <c r="KFM103" s="420"/>
      <c r="KFN103" s="420"/>
      <c r="KFO103" s="420"/>
      <c r="KFP103" s="420"/>
      <c r="KFQ103" s="420"/>
      <c r="KFR103" s="420"/>
      <c r="KFS103" s="420"/>
      <c r="KFT103" s="420"/>
      <c r="KFU103" s="420"/>
      <c r="KFV103" s="420"/>
      <c r="KFW103" s="420"/>
      <c r="KFX103" s="420"/>
      <c r="KFY103" s="420"/>
      <c r="KFZ103" s="420"/>
      <c r="KGA103" s="420"/>
      <c r="KGB103" s="420"/>
      <c r="KGC103" s="420"/>
      <c r="KGD103" s="420"/>
      <c r="KGE103" s="420"/>
      <c r="KGF103" s="420"/>
      <c r="KGG103" s="420"/>
      <c r="KGH103" s="420"/>
      <c r="KGI103" s="420"/>
      <c r="KGJ103" s="420"/>
      <c r="KGK103" s="420"/>
      <c r="KGL103" s="420"/>
      <c r="KGM103" s="420"/>
      <c r="KGN103" s="420"/>
      <c r="KGO103" s="420"/>
      <c r="KGP103" s="420"/>
      <c r="KGQ103" s="420"/>
      <c r="KGR103" s="420"/>
      <c r="KGS103" s="420"/>
      <c r="KGT103" s="420"/>
      <c r="KGU103" s="420"/>
      <c r="KGV103" s="420"/>
      <c r="KGW103" s="420"/>
      <c r="KGX103" s="420"/>
      <c r="KGY103" s="420"/>
      <c r="KGZ103" s="420"/>
      <c r="KHA103" s="420"/>
      <c r="KHB103" s="420"/>
      <c r="KHC103" s="420"/>
      <c r="KHD103" s="420"/>
      <c r="KHE103" s="420"/>
      <c r="KHF103" s="420"/>
      <c r="KHG103" s="420"/>
      <c r="KHH103" s="420"/>
      <c r="KHI103" s="420"/>
      <c r="KHJ103" s="420"/>
      <c r="KHK103" s="420"/>
      <c r="KHL103" s="420"/>
      <c r="KHM103" s="420"/>
      <c r="KHN103" s="420"/>
      <c r="KHO103" s="420"/>
      <c r="KHP103" s="420"/>
      <c r="KHQ103" s="420"/>
      <c r="KHR103" s="420"/>
      <c r="KHS103" s="420"/>
      <c r="KHT103" s="420"/>
      <c r="KHU103" s="420"/>
      <c r="KHV103" s="420"/>
      <c r="KHW103" s="420"/>
      <c r="KHX103" s="420"/>
      <c r="KHY103" s="420"/>
      <c r="KHZ103" s="420"/>
      <c r="KIA103" s="420"/>
      <c r="KIB103" s="420"/>
      <c r="KIC103" s="420"/>
      <c r="KID103" s="420"/>
      <c r="KIE103" s="420"/>
      <c r="KIF103" s="420"/>
      <c r="KIG103" s="420"/>
      <c r="KIH103" s="420"/>
      <c r="KII103" s="420"/>
      <c r="KIJ103" s="420"/>
      <c r="KIK103" s="420"/>
      <c r="KIL103" s="420"/>
      <c r="KIM103" s="420"/>
      <c r="KIN103" s="420"/>
      <c r="KIO103" s="420"/>
      <c r="KIP103" s="420"/>
      <c r="KIQ103" s="420"/>
      <c r="KIR103" s="420"/>
      <c r="KIS103" s="420"/>
      <c r="KIT103" s="420"/>
      <c r="KIU103" s="420"/>
      <c r="KIV103" s="420"/>
      <c r="KIW103" s="420"/>
      <c r="KIX103" s="420"/>
      <c r="KIY103" s="420"/>
      <c r="KIZ103" s="420"/>
      <c r="KJA103" s="420"/>
      <c r="KJB103" s="420"/>
      <c r="KJC103" s="420"/>
      <c r="KJD103" s="420"/>
      <c r="KJE103" s="420"/>
      <c r="KJF103" s="420"/>
      <c r="KJG103" s="420"/>
      <c r="KJH103" s="420"/>
      <c r="KJI103" s="420"/>
      <c r="KJJ103" s="420"/>
      <c r="KJK103" s="420"/>
      <c r="KJL103" s="420"/>
      <c r="KJM103" s="420"/>
      <c r="KJN103" s="420"/>
      <c r="KJO103" s="420"/>
      <c r="KJP103" s="420"/>
      <c r="KJQ103" s="420"/>
      <c r="KJR103" s="420"/>
      <c r="KJS103" s="420"/>
      <c r="KJT103" s="420"/>
      <c r="KJU103" s="420"/>
      <c r="KJV103" s="420"/>
      <c r="KJW103" s="420"/>
      <c r="KJX103" s="420"/>
      <c r="KJY103" s="420"/>
      <c r="KJZ103" s="420"/>
      <c r="KKA103" s="420"/>
      <c r="KKB103" s="420"/>
      <c r="KKC103" s="420"/>
      <c r="KKD103" s="420"/>
      <c r="KKE103" s="420"/>
      <c r="KKF103" s="420"/>
      <c r="KKG103" s="420"/>
      <c r="KKH103" s="420"/>
      <c r="KKI103" s="420"/>
      <c r="KKJ103" s="420"/>
      <c r="KKK103" s="420"/>
      <c r="KKL103" s="420"/>
      <c r="KKM103" s="420"/>
      <c r="KKN103" s="420"/>
      <c r="KKO103" s="420"/>
      <c r="KKP103" s="420"/>
      <c r="KKQ103" s="420"/>
      <c r="KKR103" s="420"/>
      <c r="KKS103" s="420"/>
      <c r="KKT103" s="420"/>
      <c r="KKU103" s="420"/>
      <c r="KKV103" s="420"/>
      <c r="KKW103" s="420"/>
      <c r="KKX103" s="420"/>
      <c r="KKY103" s="420"/>
      <c r="KKZ103" s="420"/>
      <c r="KLA103" s="420"/>
      <c r="KLB103" s="420"/>
      <c r="KLC103" s="420"/>
      <c r="KLD103" s="420"/>
      <c r="KLE103" s="420"/>
      <c r="KLF103" s="420"/>
      <c r="KLG103" s="420"/>
      <c r="KLH103" s="420"/>
      <c r="KLI103" s="420"/>
      <c r="KLJ103" s="420"/>
      <c r="KLK103" s="420"/>
      <c r="KLL103" s="420"/>
      <c r="KLM103" s="420"/>
      <c r="KLN103" s="420"/>
      <c r="KLO103" s="420"/>
      <c r="KLP103" s="420"/>
      <c r="KLQ103" s="420"/>
      <c r="KLR103" s="420"/>
      <c r="KLS103" s="420"/>
      <c r="KLT103" s="420"/>
      <c r="KLU103" s="420"/>
      <c r="KLV103" s="420"/>
      <c r="KLW103" s="420"/>
      <c r="KLX103" s="420"/>
      <c r="KLY103" s="420"/>
      <c r="KLZ103" s="420"/>
      <c r="KMA103" s="420"/>
      <c r="KMB103" s="420"/>
      <c r="KMC103" s="420"/>
      <c r="KMD103" s="420"/>
      <c r="KME103" s="420"/>
      <c r="KMF103" s="420"/>
      <c r="KMG103" s="420"/>
      <c r="KMH103" s="420"/>
      <c r="KMI103" s="420"/>
      <c r="KMJ103" s="420"/>
      <c r="KMK103" s="420"/>
      <c r="KML103" s="420"/>
      <c r="KMM103" s="420"/>
      <c r="KMN103" s="420"/>
      <c r="KMO103" s="420"/>
      <c r="KMP103" s="420"/>
      <c r="KMQ103" s="420"/>
      <c r="KMR103" s="420"/>
      <c r="KMS103" s="420"/>
      <c r="KMT103" s="420"/>
      <c r="KMU103" s="420"/>
      <c r="KMV103" s="420"/>
      <c r="KMW103" s="420"/>
      <c r="KMX103" s="420"/>
      <c r="KMY103" s="420"/>
      <c r="KMZ103" s="420"/>
      <c r="KNA103" s="420"/>
      <c r="KNB103" s="420"/>
      <c r="KNC103" s="420"/>
      <c r="KND103" s="420"/>
      <c r="KNE103" s="420"/>
      <c r="KNF103" s="420"/>
      <c r="KNG103" s="420"/>
      <c r="KNH103" s="420"/>
      <c r="KNI103" s="420"/>
      <c r="KNJ103" s="420"/>
      <c r="KNK103" s="420"/>
      <c r="KNL103" s="420"/>
      <c r="KNM103" s="420"/>
      <c r="KNN103" s="420"/>
      <c r="KNO103" s="420"/>
      <c r="KNP103" s="420"/>
      <c r="KNQ103" s="420"/>
      <c r="KNR103" s="420"/>
      <c r="KNS103" s="420"/>
      <c r="KNT103" s="420"/>
      <c r="KNU103" s="420"/>
      <c r="KNV103" s="420"/>
      <c r="KNW103" s="420"/>
      <c r="KNX103" s="420"/>
      <c r="KNY103" s="420"/>
      <c r="KNZ103" s="420"/>
      <c r="KOA103" s="420"/>
      <c r="KOB103" s="420"/>
      <c r="KOC103" s="420"/>
      <c r="KOD103" s="420"/>
      <c r="KOE103" s="420"/>
      <c r="KOF103" s="420"/>
      <c r="KOG103" s="420"/>
      <c r="KOH103" s="420"/>
      <c r="KOI103" s="420"/>
      <c r="KOJ103" s="420"/>
      <c r="KOK103" s="420"/>
      <c r="KOL103" s="420"/>
      <c r="KOM103" s="420"/>
      <c r="KON103" s="420"/>
      <c r="KOO103" s="420"/>
      <c r="KOP103" s="420"/>
      <c r="KOQ103" s="420"/>
      <c r="KOR103" s="420"/>
      <c r="KOS103" s="420"/>
      <c r="KOT103" s="420"/>
      <c r="KOU103" s="420"/>
      <c r="KOV103" s="420"/>
      <c r="KOW103" s="420"/>
      <c r="KOX103" s="420"/>
      <c r="KOY103" s="420"/>
      <c r="KOZ103" s="420"/>
      <c r="KPA103" s="420"/>
      <c r="KPB103" s="420"/>
      <c r="KPC103" s="420"/>
      <c r="KPD103" s="420"/>
      <c r="KPE103" s="420"/>
      <c r="KPF103" s="420"/>
      <c r="KPG103" s="420"/>
      <c r="KPH103" s="420"/>
      <c r="KPI103" s="420"/>
      <c r="KPJ103" s="420"/>
      <c r="KPK103" s="420"/>
      <c r="KPL103" s="420"/>
      <c r="KPM103" s="420"/>
      <c r="KPN103" s="420"/>
      <c r="KPO103" s="420"/>
      <c r="KPP103" s="420"/>
      <c r="KPQ103" s="420"/>
      <c r="KPR103" s="420"/>
      <c r="KPS103" s="420"/>
      <c r="KPT103" s="420"/>
      <c r="KPU103" s="420"/>
      <c r="KPV103" s="420"/>
      <c r="KPW103" s="420"/>
      <c r="KPX103" s="420"/>
      <c r="KPY103" s="420"/>
      <c r="KPZ103" s="420"/>
      <c r="KQA103" s="420"/>
      <c r="KQB103" s="420"/>
      <c r="KQC103" s="420"/>
      <c r="KQD103" s="420"/>
      <c r="KQE103" s="420"/>
      <c r="KQF103" s="420"/>
      <c r="KQG103" s="420"/>
      <c r="KQH103" s="420"/>
      <c r="KQI103" s="420"/>
      <c r="KQJ103" s="420"/>
      <c r="KQK103" s="420"/>
      <c r="KQL103" s="420"/>
      <c r="KQM103" s="420"/>
      <c r="KQN103" s="420"/>
      <c r="KQO103" s="420"/>
      <c r="KQP103" s="420"/>
      <c r="KQQ103" s="420"/>
      <c r="KQR103" s="420"/>
      <c r="KQS103" s="420"/>
      <c r="KQT103" s="420"/>
      <c r="KQU103" s="420"/>
      <c r="KQV103" s="420"/>
      <c r="KQW103" s="420"/>
      <c r="KQX103" s="420"/>
      <c r="KQY103" s="420"/>
      <c r="KQZ103" s="420"/>
      <c r="KRA103" s="420"/>
      <c r="KRB103" s="420"/>
      <c r="KRC103" s="420"/>
      <c r="KRD103" s="420"/>
      <c r="KRE103" s="420"/>
      <c r="KRF103" s="420"/>
      <c r="KRG103" s="420"/>
      <c r="KRH103" s="420"/>
      <c r="KRI103" s="420"/>
      <c r="KRJ103" s="420"/>
      <c r="KRK103" s="420"/>
      <c r="KRL103" s="420"/>
      <c r="KRM103" s="420"/>
      <c r="KRN103" s="420"/>
      <c r="KRO103" s="420"/>
      <c r="KRP103" s="420"/>
      <c r="KRQ103" s="420"/>
      <c r="KRR103" s="420"/>
      <c r="KRS103" s="420"/>
      <c r="KRT103" s="420"/>
      <c r="KRU103" s="420"/>
      <c r="KRV103" s="420"/>
      <c r="KRW103" s="420"/>
      <c r="KRX103" s="420"/>
      <c r="KRY103" s="420"/>
      <c r="KRZ103" s="420"/>
      <c r="KSA103" s="420"/>
      <c r="KSB103" s="420"/>
      <c r="KSC103" s="420"/>
      <c r="KSD103" s="420"/>
      <c r="KSE103" s="420"/>
      <c r="KSF103" s="420"/>
      <c r="KSG103" s="420"/>
      <c r="KSH103" s="420"/>
      <c r="KSI103" s="420"/>
      <c r="KSJ103" s="420"/>
      <c r="KSK103" s="420"/>
      <c r="KSL103" s="420"/>
      <c r="KSM103" s="420"/>
      <c r="KSN103" s="420"/>
      <c r="KSO103" s="420"/>
      <c r="KSP103" s="420"/>
      <c r="KSQ103" s="420"/>
      <c r="KSR103" s="420"/>
      <c r="KSS103" s="420"/>
      <c r="KST103" s="420"/>
      <c r="KSU103" s="420"/>
      <c r="KSV103" s="420"/>
      <c r="KSW103" s="420"/>
      <c r="KSX103" s="420"/>
      <c r="KSY103" s="420"/>
      <c r="KSZ103" s="420"/>
      <c r="KTA103" s="420"/>
      <c r="KTB103" s="420"/>
      <c r="KTC103" s="420"/>
      <c r="KTD103" s="420"/>
      <c r="KTE103" s="420"/>
      <c r="KTF103" s="420"/>
      <c r="KTG103" s="420"/>
      <c r="KTH103" s="420"/>
      <c r="KTI103" s="420"/>
      <c r="KTJ103" s="420"/>
      <c r="KTK103" s="420"/>
      <c r="KTL103" s="420"/>
      <c r="KTM103" s="420"/>
      <c r="KTN103" s="420"/>
      <c r="KTO103" s="420"/>
      <c r="KTP103" s="420"/>
      <c r="KTQ103" s="420"/>
      <c r="KTR103" s="420"/>
      <c r="KTS103" s="420"/>
      <c r="KTT103" s="420"/>
      <c r="KTU103" s="420"/>
      <c r="KTV103" s="420"/>
      <c r="KTW103" s="420"/>
      <c r="KTX103" s="420"/>
      <c r="KTY103" s="420"/>
      <c r="KTZ103" s="420"/>
      <c r="KUA103" s="420"/>
      <c r="KUB103" s="420"/>
      <c r="KUC103" s="420"/>
      <c r="KUD103" s="420"/>
      <c r="KUE103" s="420"/>
      <c r="KUF103" s="420"/>
      <c r="KUG103" s="420"/>
      <c r="KUH103" s="420"/>
      <c r="KUI103" s="420"/>
      <c r="KUJ103" s="420"/>
      <c r="KUK103" s="420"/>
      <c r="KUL103" s="420"/>
      <c r="KUM103" s="420"/>
      <c r="KUN103" s="420"/>
      <c r="KUO103" s="420"/>
      <c r="KUP103" s="420"/>
      <c r="KUQ103" s="420"/>
      <c r="KUR103" s="420"/>
      <c r="KUS103" s="420"/>
      <c r="KUT103" s="420"/>
      <c r="KUU103" s="420"/>
      <c r="KUV103" s="420"/>
      <c r="KUW103" s="420"/>
      <c r="KUX103" s="420"/>
      <c r="KUY103" s="420"/>
      <c r="KUZ103" s="420"/>
      <c r="KVA103" s="420"/>
      <c r="KVB103" s="420"/>
      <c r="KVC103" s="420"/>
      <c r="KVD103" s="420"/>
      <c r="KVE103" s="420"/>
      <c r="KVF103" s="420"/>
      <c r="KVG103" s="420"/>
      <c r="KVH103" s="420"/>
      <c r="KVI103" s="420"/>
      <c r="KVJ103" s="420"/>
      <c r="KVK103" s="420"/>
      <c r="KVL103" s="420"/>
      <c r="KVM103" s="420"/>
      <c r="KVN103" s="420"/>
      <c r="KVO103" s="420"/>
      <c r="KVP103" s="420"/>
      <c r="KVQ103" s="420"/>
      <c r="KVR103" s="420"/>
      <c r="KVS103" s="420"/>
      <c r="KVT103" s="420"/>
      <c r="KVU103" s="420"/>
      <c r="KVV103" s="420"/>
      <c r="KVW103" s="420"/>
      <c r="KVX103" s="420"/>
      <c r="KVY103" s="420"/>
      <c r="KVZ103" s="420"/>
      <c r="KWA103" s="420"/>
      <c r="KWB103" s="420"/>
      <c r="KWC103" s="420"/>
      <c r="KWD103" s="420"/>
      <c r="KWE103" s="420"/>
      <c r="KWF103" s="420"/>
      <c r="KWG103" s="420"/>
      <c r="KWH103" s="420"/>
      <c r="KWI103" s="420"/>
      <c r="KWJ103" s="420"/>
      <c r="KWK103" s="420"/>
      <c r="KWL103" s="420"/>
      <c r="KWM103" s="420"/>
      <c r="KWN103" s="420"/>
      <c r="KWO103" s="420"/>
      <c r="KWP103" s="420"/>
      <c r="KWQ103" s="420"/>
      <c r="KWR103" s="420"/>
      <c r="KWS103" s="420"/>
      <c r="KWT103" s="420"/>
      <c r="KWU103" s="420"/>
      <c r="KWV103" s="420"/>
      <c r="KWW103" s="420"/>
      <c r="KWX103" s="420"/>
      <c r="KWY103" s="420"/>
      <c r="KWZ103" s="420"/>
      <c r="KXA103" s="420"/>
      <c r="KXB103" s="420"/>
      <c r="KXC103" s="420"/>
      <c r="KXD103" s="420"/>
      <c r="KXE103" s="420"/>
      <c r="KXF103" s="420"/>
      <c r="KXG103" s="420"/>
      <c r="KXH103" s="420"/>
      <c r="KXI103" s="420"/>
      <c r="KXJ103" s="420"/>
      <c r="KXK103" s="420"/>
      <c r="KXL103" s="420"/>
      <c r="KXM103" s="420"/>
      <c r="KXN103" s="420"/>
      <c r="KXO103" s="420"/>
      <c r="KXP103" s="420"/>
      <c r="KXQ103" s="420"/>
      <c r="KXR103" s="420"/>
      <c r="KXS103" s="420"/>
      <c r="KXT103" s="420"/>
      <c r="KXU103" s="420"/>
      <c r="KXV103" s="420"/>
      <c r="KXW103" s="420"/>
      <c r="KXX103" s="420"/>
      <c r="KXY103" s="420"/>
      <c r="KXZ103" s="420"/>
      <c r="KYA103" s="420"/>
      <c r="KYB103" s="420"/>
      <c r="KYC103" s="420"/>
      <c r="KYD103" s="420"/>
      <c r="KYE103" s="420"/>
      <c r="KYF103" s="420"/>
      <c r="KYG103" s="420"/>
      <c r="KYH103" s="420"/>
      <c r="KYI103" s="420"/>
      <c r="KYJ103" s="420"/>
      <c r="KYK103" s="420"/>
      <c r="KYL103" s="420"/>
      <c r="KYM103" s="420"/>
      <c r="KYN103" s="420"/>
      <c r="KYO103" s="420"/>
      <c r="KYP103" s="420"/>
      <c r="KYQ103" s="420"/>
      <c r="KYR103" s="420"/>
      <c r="KYS103" s="420"/>
      <c r="KYT103" s="420"/>
      <c r="KYU103" s="420"/>
      <c r="KYV103" s="420"/>
      <c r="KYW103" s="420"/>
      <c r="KYX103" s="420"/>
      <c r="KYY103" s="420"/>
      <c r="KYZ103" s="420"/>
      <c r="KZA103" s="420"/>
      <c r="KZB103" s="420"/>
      <c r="KZC103" s="420"/>
      <c r="KZD103" s="420"/>
      <c r="KZE103" s="420"/>
      <c r="KZF103" s="420"/>
      <c r="KZG103" s="420"/>
      <c r="KZH103" s="420"/>
      <c r="KZI103" s="420"/>
      <c r="KZJ103" s="420"/>
      <c r="KZK103" s="420"/>
      <c r="KZL103" s="420"/>
      <c r="KZM103" s="420"/>
      <c r="KZN103" s="420"/>
      <c r="KZO103" s="420"/>
      <c r="KZP103" s="420"/>
      <c r="KZQ103" s="420"/>
      <c r="KZR103" s="420"/>
      <c r="KZS103" s="420"/>
      <c r="KZT103" s="420"/>
      <c r="KZU103" s="420"/>
      <c r="KZV103" s="420"/>
      <c r="KZW103" s="420"/>
      <c r="KZX103" s="420"/>
      <c r="KZY103" s="420"/>
      <c r="KZZ103" s="420"/>
      <c r="LAA103" s="420"/>
      <c r="LAB103" s="420"/>
      <c r="LAC103" s="420"/>
      <c r="LAD103" s="420"/>
      <c r="LAE103" s="420"/>
      <c r="LAF103" s="420"/>
      <c r="LAG103" s="420"/>
      <c r="LAH103" s="420"/>
      <c r="LAI103" s="420"/>
      <c r="LAJ103" s="420"/>
      <c r="LAK103" s="420"/>
      <c r="LAL103" s="420"/>
      <c r="LAM103" s="420"/>
      <c r="LAN103" s="420"/>
      <c r="LAO103" s="420"/>
      <c r="LAP103" s="420"/>
      <c r="LAQ103" s="420"/>
      <c r="LAR103" s="420"/>
      <c r="LAS103" s="420"/>
      <c r="LAT103" s="420"/>
      <c r="LAU103" s="420"/>
      <c r="LAV103" s="420"/>
      <c r="LAW103" s="420"/>
      <c r="LAX103" s="420"/>
      <c r="LAY103" s="420"/>
      <c r="LAZ103" s="420"/>
      <c r="LBA103" s="420"/>
      <c r="LBB103" s="420"/>
      <c r="LBC103" s="420"/>
      <c r="LBD103" s="420"/>
      <c r="LBE103" s="420"/>
      <c r="LBF103" s="420"/>
      <c r="LBG103" s="420"/>
      <c r="LBH103" s="420"/>
      <c r="LBI103" s="420"/>
      <c r="LBJ103" s="420"/>
      <c r="LBK103" s="420"/>
      <c r="LBL103" s="420"/>
      <c r="LBM103" s="420"/>
      <c r="LBN103" s="420"/>
      <c r="LBO103" s="420"/>
      <c r="LBP103" s="420"/>
      <c r="LBQ103" s="420"/>
      <c r="LBR103" s="420"/>
      <c r="LBS103" s="420"/>
      <c r="LBT103" s="420"/>
      <c r="LBU103" s="420"/>
      <c r="LBV103" s="420"/>
      <c r="LBW103" s="420"/>
      <c r="LBX103" s="420"/>
      <c r="LBY103" s="420"/>
      <c r="LBZ103" s="420"/>
      <c r="LCA103" s="420"/>
      <c r="LCB103" s="420"/>
      <c r="LCC103" s="420"/>
      <c r="LCD103" s="420"/>
      <c r="LCE103" s="420"/>
      <c r="LCF103" s="420"/>
      <c r="LCG103" s="420"/>
      <c r="LCH103" s="420"/>
      <c r="LCI103" s="420"/>
      <c r="LCJ103" s="420"/>
      <c r="LCK103" s="420"/>
      <c r="LCL103" s="420"/>
      <c r="LCM103" s="420"/>
      <c r="LCN103" s="420"/>
      <c r="LCO103" s="420"/>
      <c r="LCP103" s="420"/>
      <c r="LCQ103" s="420"/>
      <c r="LCR103" s="420"/>
      <c r="LCS103" s="420"/>
      <c r="LCT103" s="420"/>
      <c r="LCU103" s="420"/>
      <c r="LCV103" s="420"/>
      <c r="LCW103" s="420"/>
      <c r="LCX103" s="420"/>
      <c r="LCY103" s="420"/>
      <c r="LCZ103" s="420"/>
      <c r="LDA103" s="420"/>
      <c r="LDB103" s="420"/>
      <c r="LDC103" s="420"/>
      <c r="LDD103" s="420"/>
      <c r="LDE103" s="420"/>
      <c r="LDF103" s="420"/>
      <c r="LDG103" s="420"/>
      <c r="LDH103" s="420"/>
      <c r="LDI103" s="420"/>
      <c r="LDJ103" s="420"/>
      <c r="LDK103" s="420"/>
      <c r="LDL103" s="420"/>
      <c r="LDM103" s="420"/>
      <c r="LDN103" s="420"/>
      <c r="LDO103" s="420"/>
      <c r="LDP103" s="420"/>
      <c r="LDQ103" s="420"/>
      <c r="LDR103" s="420"/>
      <c r="LDS103" s="420"/>
      <c r="LDT103" s="420"/>
      <c r="LDU103" s="420"/>
      <c r="LDV103" s="420"/>
      <c r="LDW103" s="420"/>
      <c r="LDX103" s="420"/>
      <c r="LDY103" s="420"/>
      <c r="LDZ103" s="420"/>
      <c r="LEA103" s="420"/>
      <c r="LEB103" s="420"/>
      <c r="LEC103" s="420"/>
      <c r="LED103" s="420"/>
      <c r="LEE103" s="420"/>
      <c r="LEF103" s="420"/>
      <c r="LEG103" s="420"/>
      <c r="LEH103" s="420"/>
      <c r="LEI103" s="420"/>
      <c r="LEJ103" s="420"/>
      <c r="LEK103" s="420"/>
      <c r="LEL103" s="420"/>
      <c r="LEM103" s="420"/>
      <c r="LEN103" s="420"/>
      <c r="LEO103" s="420"/>
      <c r="LEP103" s="420"/>
      <c r="LEQ103" s="420"/>
      <c r="LER103" s="420"/>
      <c r="LES103" s="420"/>
      <c r="LET103" s="420"/>
      <c r="LEU103" s="420"/>
      <c r="LEV103" s="420"/>
      <c r="LEW103" s="420"/>
      <c r="LEX103" s="420"/>
      <c r="LEY103" s="420"/>
      <c r="LEZ103" s="420"/>
      <c r="LFA103" s="420"/>
      <c r="LFB103" s="420"/>
      <c r="LFC103" s="420"/>
      <c r="LFD103" s="420"/>
      <c r="LFE103" s="420"/>
      <c r="LFF103" s="420"/>
      <c r="LFG103" s="420"/>
      <c r="LFH103" s="420"/>
      <c r="LFI103" s="420"/>
      <c r="LFJ103" s="420"/>
      <c r="LFK103" s="420"/>
      <c r="LFL103" s="420"/>
      <c r="LFM103" s="420"/>
      <c r="LFN103" s="420"/>
      <c r="LFO103" s="420"/>
      <c r="LFP103" s="420"/>
      <c r="LFQ103" s="420"/>
      <c r="LFR103" s="420"/>
      <c r="LFS103" s="420"/>
      <c r="LFT103" s="420"/>
      <c r="LFU103" s="420"/>
      <c r="LFV103" s="420"/>
      <c r="LFW103" s="420"/>
      <c r="LFX103" s="420"/>
      <c r="LFY103" s="420"/>
      <c r="LFZ103" s="420"/>
      <c r="LGA103" s="420"/>
      <c r="LGB103" s="420"/>
      <c r="LGC103" s="420"/>
      <c r="LGD103" s="420"/>
      <c r="LGE103" s="420"/>
      <c r="LGF103" s="420"/>
      <c r="LGG103" s="420"/>
      <c r="LGH103" s="420"/>
      <c r="LGI103" s="420"/>
      <c r="LGJ103" s="420"/>
      <c r="LGK103" s="420"/>
      <c r="LGL103" s="420"/>
      <c r="LGM103" s="420"/>
      <c r="LGN103" s="420"/>
      <c r="LGO103" s="420"/>
      <c r="LGP103" s="420"/>
      <c r="LGQ103" s="420"/>
      <c r="LGR103" s="420"/>
      <c r="LGS103" s="420"/>
      <c r="LGT103" s="420"/>
      <c r="LGU103" s="420"/>
      <c r="LGV103" s="420"/>
      <c r="LGW103" s="420"/>
      <c r="LGX103" s="420"/>
      <c r="LGY103" s="420"/>
      <c r="LGZ103" s="420"/>
      <c r="LHA103" s="420"/>
      <c r="LHB103" s="420"/>
      <c r="LHC103" s="420"/>
      <c r="LHD103" s="420"/>
      <c r="LHE103" s="420"/>
      <c r="LHF103" s="420"/>
      <c r="LHG103" s="420"/>
      <c r="LHH103" s="420"/>
      <c r="LHI103" s="420"/>
      <c r="LHJ103" s="420"/>
      <c r="LHK103" s="420"/>
      <c r="LHL103" s="420"/>
      <c r="LHM103" s="420"/>
      <c r="LHN103" s="420"/>
      <c r="LHO103" s="420"/>
      <c r="LHP103" s="420"/>
      <c r="LHQ103" s="420"/>
      <c r="LHR103" s="420"/>
      <c r="LHS103" s="420"/>
      <c r="LHT103" s="420"/>
      <c r="LHU103" s="420"/>
      <c r="LHV103" s="420"/>
      <c r="LHW103" s="420"/>
      <c r="LHX103" s="420"/>
      <c r="LHY103" s="420"/>
      <c r="LHZ103" s="420"/>
      <c r="LIA103" s="420"/>
      <c r="LIB103" s="420"/>
      <c r="LIC103" s="420"/>
      <c r="LID103" s="420"/>
      <c r="LIE103" s="420"/>
      <c r="LIF103" s="420"/>
      <c r="LIG103" s="420"/>
      <c r="LIH103" s="420"/>
      <c r="LII103" s="420"/>
      <c r="LIJ103" s="420"/>
      <c r="LIK103" s="420"/>
      <c r="LIL103" s="420"/>
      <c r="LIM103" s="420"/>
      <c r="LIN103" s="420"/>
      <c r="LIO103" s="420"/>
      <c r="LIP103" s="420"/>
      <c r="LIQ103" s="420"/>
      <c r="LIR103" s="420"/>
      <c r="LIS103" s="420"/>
      <c r="LIT103" s="420"/>
      <c r="LIU103" s="420"/>
      <c r="LIV103" s="420"/>
      <c r="LIW103" s="420"/>
      <c r="LIX103" s="420"/>
      <c r="LIY103" s="420"/>
      <c r="LIZ103" s="420"/>
      <c r="LJA103" s="420"/>
      <c r="LJB103" s="420"/>
      <c r="LJC103" s="420"/>
      <c r="LJD103" s="420"/>
      <c r="LJE103" s="420"/>
      <c r="LJF103" s="420"/>
      <c r="LJG103" s="420"/>
      <c r="LJH103" s="420"/>
      <c r="LJI103" s="420"/>
      <c r="LJJ103" s="420"/>
      <c r="LJK103" s="420"/>
      <c r="LJL103" s="420"/>
      <c r="LJM103" s="420"/>
      <c r="LJN103" s="420"/>
      <c r="LJO103" s="420"/>
      <c r="LJP103" s="420"/>
      <c r="LJQ103" s="420"/>
      <c r="LJR103" s="420"/>
      <c r="LJS103" s="420"/>
      <c r="LJT103" s="420"/>
      <c r="LJU103" s="420"/>
      <c r="LJV103" s="420"/>
      <c r="LJW103" s="420"/>
      <c r="LJX103" s="420"/>
      <c r="LJY103" s="420"/>
      <c r="LJZ103" s="420"/>
      <c r="LKA103" s="420"/>
      <c r="LKB103" s="420"/>
      <c r="LKC103" s="420"/>
      <c r="LKD103" s="420"/>
      <c r="LKE103" s="420"/>
      <c r="LKF103" s="420"/>
      <c r="LKG103" s="420"/>
      <c r="LKH103" s="420"/>
      <c r="LKI103" s="420"/>
      <c r="LKJ103" s="420"/>
      <c r="LKK103" s="420"/>
      <c r="LKL103" s="420"/>
      <c r="LKM103" s="420"/>
      <c r="LKN103" s="420"/>
      <c r="LKO103" s="420"/>
      <c r="LKP103" s="420"/>
      <c r="LKQ103" s="420"/>
      <c r="LKR103" s="420"/>
      <c r="LKS103" s="420"/>
      <c r="LKT103" s="420"/>
      <c r="LKU103" s="420"/>
      <c r="LKV103" s="420"/>
      <c r="LKW103" s="420"/>
      <c r="LKX103" s="420"/>
      <c r="LKY103" s="420"/>
      <c r="LKZ103" s="420"/>
      <c r="LLA103" s="420"/>
      <c r="LLB103" s="420"/>
      <c r="LLC103" s="420"/>
      <c r="LLD103" s="420"/>
      <c r="LLE103" s="420"/>
      <c r="LLF103" s="420"/>
      <c r="LLG103" s="420"/>
      <c r="LLH103" s="420"/>
      <c r="LLI103" s="420"/>
      <c r="LLJ103" s="420"/>
      <c r="LLK103" s="420"/>
      <c r="LLL103" s="420"/>
      <c r="LLM103" s="420"/>
      <c r="LLN103" s="420"/>
      <c r="LLO103" s="420"/>
      <c r="LLP103" s="420"/>
      <c r="LLQ103" s="420"/>
      <c r="LLR103" s="420"/>
      <c r="LLS103" s="420"/>
      <c r="LLT103" s="420"/>
      <c r="LLU103" s="420"/>
      <c r="LLV103" s="420"/>
      <c r="LLW103" s="420"/>
      <c r="LLX103" s="420"/>
      <c r="LLY103" s="420"/>
      <c r="LLZ103" s="420"/>
      <c r="LMA103" s="420"/>
      <c r="LMB103" s="420"/>
      <c r="LMC103" s="420"/>
      <c r="LMD103" s="420"/>
      <c r="LME103" s="420"/>
      <c r="LMF103" s="420"/>
      <c r="LMG103" s="420"/>
      <c r="LMH103" s="420"/>
      <c r="LMI103" s="420"/>
      <c r="LMJ103" s="420"/>
      <c r="LMK103" s="420"/>
      <c r="LML103" s="420"/>
      <c r="LMM103" s="420"/>
      <c r="LMN103" s="420"/>
      <c r="LMO103" s="420"/>
      <c r="LMP103" s="420"/>
      <c r="LMQ103" s="420"/>
      <c r="LMR103" s="420"/>
      <c r="LMS103" s="420"/>
      <c r="LMT103" s="420"/>
      <c r="LMU103" s="420"/>
      <c r="LMV103" s="420"/>
      <c r="LMW103" s="420"/>
      <c r="LMX103" s="420"/>
      <c r="LMY103" s="420"/>
      <c r="LMZ103" s="420"/>
      <c r="LNA103" s="420"/>
      <c r="LNB103" s="420"/>
      <c r="LNC103" s="420"/>
      <c r="LND103" s="420"/>
      <c r="LNE103" s="420"/>
      <c r="LNF103" s="420"/>
      <c r="LNG103" s="420"/>
      <c r="LNH103" s="420"/>
      <c r="LNI103" s="420"/>
      <c r="LNJ103" s="420"/>
      <c r="LNK103" s="420"/>
      <c r="LNL103" s="420"/>
      <c r="LNM103" s="420"/>
      <c r="LNN103" s="420"/>
      <c r="LNO103" s="420"/>
      <c r="LNP103" s="420"/>
      <c r="LNQ103" s="420"/>
      <c r="LNR103" s="420"/>
      <c r="LNS103" s="420"/>
      <c r="LNT103" s="420"/>
      <c r="LNU103" s="420"/>
      <c r="LNV103" s="420"/>
      <c r="LNW103" s="420"/>
      <c r="LNX103" s="420"/>
      <c r="LNY103" s="420"/>
      <c r="LNZ103" s="420"/>
      <c r="LOA103" s="420"/>
      <c r="LOB103" s="420"/>
      <c r="LOC103" s="420"/>
      <c r="LOD103" s="420"/>
      <c r="LOE103" s="420"/>
      <c r="LOF103" s="420"/>
      <c r="LOG103" s="420"/>
      <c r="LOH103" s="420"/>
      <c r="LOI103" s="420"/>
      <c r="LOJ103" s="420"/>
      <c r="LOK103" s="420"/>
      <c r="LOL103" s="420"/>
      <c r="LOM103" s="420"/>
      <c r="LON103" s="420"/>
      <c r="LOO103" s="420"/>
      <c r="LOP103" s="420"/>
      <c r="LOQ103" s="420"/>
      <c r="LOR103" s="420"/>
      <c r="LOS103" s="420"/>
      <c r="LOT103" s="420"/>
      <c r="LOU103" s="420"/>
      <c r="LOV103" s="420"/>
      <c r="LOW103" s="420"/>
      <c r="LOX103" s="420"/>
      <c r="LOY103" s="420"/>
      <c r="LOZ103" s="420"/>
      <c r="LPA103" s="420"/>
      <c r="LPB103" s="420"/>
      <c r="LPC103" s="420"/>
      <c r="LPD103" s="420"/>
      <c r="LPE103" s="420"/>
      <c r="LPF103" s="420"/>
      <c r="LPG103" s="420"/>
      <c r="LPH103" s="420"/>
      <c r="LPI103" s="420"/>
      <c r="LPJ103" s="420"/>
      <c r="LPK103" s="420"/>
      <c r="LPL103" s="420"/>
      <c r="LPM103" s="420"/>
      <c r="LPN103" s="420"/>
      <c r="LPO103" s="420"/>
      <c r="LPP103" s="420"/>
      <c r="LPQ103" s="420"/>
      <c r="LPR103" s="420"/>
      <c r="LPS103" s="420"/>
      <c r="LPT103" s="420"/>
      <c r="LPU103" s="420"/>
      <c r="LPV103" s="420"/>
      <c r="LPW103" s="420"/>
      <c r="LPX103" s="420"/>
      <c r="LPY103" s="420"/>
      <c r="LPZ103" s="420"/>
      <c r="LQA103" s="420"/>
      <c r="LQB103" s="420"/>
      <c r="LQC103" s="420"/>
      <c r="LQD103" s="420"/>
      <c r="LQE103" s="420"/>
      <c r="LQF103" s="420"/>
      <c r="LQG103" s="420"/>
      <c r="LQH103" s="420"/>
      <c r="LQI103" s="420"/>
      <c r="LQJ103" s="420"/>
      <c r="LQK103" s="420"/>
      <c r="LQL103" s="420"/>
      <c r="LQM103" s="420"/>
      <c r="LQN103" s="420"/>
      <c r="LQO103" s="420"/>
      <c r="LQP103" s="420"/>
      <c r="LQQ103" s="420"/>
      <c r="LQR103" s="420"/>
      <c r="LQS103" s="420"/>
      <c r="LQT103" s="420"/>
      <c r="LQU103" s="420"/>
      <c r="LQV103" s="420"/>
      <c r="LQW103" s="420"/>
      <c r="LQX103" s="420"/>
      <c r="LQY103" s="420"/>
      <c r="LQZ103" s="420"/>
      <c r="LRA103" s="420"/>
      <c r="LRB103" s="420"/>
      <c r="LRC103" s="420"/>
      <c r="LRD103" s="420"/>
      <c r="LRE103" s="420"/>
      <c r="LRF103" s="420"/>
      <c r="LRG103" s="420"/>
      <c r="LRH103" s="420"/>
      <c r="LRI103" s="420"/>
      <c r="LRJ103" s="420"/>
      <c r="LRK103" s="420"/>
      <c r="LRL103" s="420"/>
      <c r="LRM103" s="420"/>
      <c r="LRN103" s="420"/>
      <c r="LRO103" s="420"/>
      <c r="LRP103" s="420"/>
      <c r="LRQ103" s="420"/>
      <c r="LRR103" s="420"/>
      <c r="LRS103" s="420"/>
      <c r="LRT103" s="420"/>
      <c r="LRU103" s="420"/>
      <c r="LRV103" s="420"/>
      <c r="LRW103" s="420"/>
      <c r="LRX103" s="420"/>
      <c r="LRY103" s="420"/>
      <c r="LRZ103" s="420"/>
      <c r="LSA103" s="420"/>
      <c r="LSB103" s="420"/>
      <c r="LSC103" s="420"/>
      <c r="LSD103" s="420"/>
      <c r="LSE103" s="420"/>
      <c r="LSF103" s="420"/>
      <c r="LSG103" s="420"/>
      <c r="LSH103" s="420"/>
      <c r="LSI103" s="420"/>
      <c r="LSJ103" s="420"/>
      <c r="LSK103" s="420"/>
      <c r="LSL103" s="420"/>
      <c r="LSM103" s="420"/>
      <c r="LSN103" s="420"/>
      <c r="LSO103" s="420"/>
      <c r="LSP103" s="420"/>
      <c r="LSQ103" s="420"/>
      <c r="LSR103" s="420"/>
      <c r="LSS103" s="420"/>
      <c r="LST103" s="420"/>
      <c r="LSU103" s="420"/>
      <c r="LSV103" s="420"/>
      <c r="LSW103" s="420"/>
      <c r="LSX103" s="420"/>
      <c r="LSY103" s="420"/>
      <c r="LSZ103" s="420"/>
      <c r="LTA103" s="420"/>
      <c r="LTB103" s="420"/>
      <c r="LTC103" s="420"/>
      <c r="LTD103" s="420"/>
      <c r="LTE103" s="420"/>
      <c r="LTF103" s="420"/>
      <c r="LTG103" s="420"/>
      <c r="LTH103" s="420"/>
      <c r="LTI103" s="420"/>
      <c r="LTJ103" s="420"/>
      <c r="LTK103" s="420"/>
      <c r="LTL103" s="420"/>
      <c r="LTM103" s="420"/>
      <c r="LTN103" s="420"/>
      <c r="LTO103" s="420"/>
      <c r="LTP103" s="420"/>
      <c r="LTQ103" s="420"/>
      <c r="LTR103" s="420"/>
      <c r="LTS103" s="420"/>
      <c r="LTT103" s="420"/>
      <c r="LTU103" s="420"/>
      <c r="LTV103" s="420"/>
      <c r="LTW103" s="420"/>
      <c r="LTX103" s="420"/>
      <c r="LTY103" s="420"/>
      <c r="LTZ103" s="420"/>
      <c r="LUA103" s="420"/>
      <c r="LUB103" s="420"/>
      <c r="LUC103" s="420"/>
      <c r="LUD103" s="420"/>
      <c r="LUE103" s="420"/>
      <c r="LUF103" s="420"/>
      <c r="LUG103" s="420"/>
      <c r="LUH103" s="420"/>
      <c r="LUI103" s="420"/>
      <c r="LUJ103" s="420"/>
      <c r="LUK103" s="420"/>
      <c r="LUL103" s="420"/>
      <c r="LUM103" s="420"/>
      <c r="LUN103" s="420"/>
      <c r="LUO103" s="420"/>
      <c r="LUP103" s="420"/>
      <c r="LUQ103" s="420"/>
      <c r="LUR103" s="420"/>
      <c r="LUS103" s="420"/>
      <c r="LUT103" s="420"/>
      <c r="LUU103" s="420"/>
      <c r="LUV103" s="420"/>
      <c r="LUW103" s="420"/>
      <c r="LUX103" s="420"/>
      <c r="LUY103" s="420"/>
      <c r="LUZ103" s="420"/>
      <c r="LVA103" s="420"/>
      <c r="LVB103" s="420"/>
      <c r="LVC103" s="420"/>
      <c r="LVD103" s="420"/>
      <c r="LVE103" s="420"/>
      <c r="LVF103" s="420"/>
      <c r="LVG103" s="420"/>
      <c r="LVH103" s="420"/>
      <c r="LVI103" s="420"/>
      <c r="LVJ103" s="420"/>
      <c r="LVK103" s="420"/>
      <c r="LVL103" s="420"/>
      <c r="LVM103" s="420"/>
      <c r="LVN103" s="420"/>
      <c r="LVO103" s="420"/>
      <c r="LVP103" s="420"/>
      <c r="LVQ103" s="420"/>
      <c r="LVR103" s="420"/>
      <c r="LVS103" s="420"/>
      <c r="LVT103" s="420"/>
      <c r="LVU103" s="420"/>
      <c r="LVV103" s="420"/>
      <c r="LVW103" s="420"/>
      <c r="LVX103" s="420"/>
      <c r="LVY103" s="420"/>
      <c r="LVZ103" s="420"/>
      <c r="LWA103" s="420"/>
      <c r="LWB103" s="420"/>
      <c r="LWC103" s="420"/>
      <c r="LWD103" s="420"/>
      <c r="LWE103" s="420"/>
      <c r="LWF103" s="420"/>
      <c r="LWG103" s="420"/>
      <c r="LWH103" s="420"/>
      <c r="LWI103" s="420"/>
      <c r="LWJ103" s="420"/>
      <c r="LWK103" s="420"/>
      <c r="LWL103" s="420"/>
      <c r="LWM103" s="420"/>
      <c r="LWN103" s="420"/>
      <c r="LWO103" s="420"/>
      <c r="LWP103" s="420"/>
      <c r="LWQ103" s="420"/>
      <c r="LWR103" s="420"/>
      <c r="LWS103" s="420"/>
      <c r="LWT103" s="420"/>
      <c r="LWU103" s="420"/>
      <c r="LWV103" s="420"/>
      <c r="LWW103" s="420"/>
      <c r="LWX103" s="420"/>
      <c r="LWY103" s="420"/>
      <c r="LWZ103" s="420"/>
      <c r="LXA103" s="420"/>
      <c r="LXB103" s="420"/>
      <c r="LXC103" s="420"/>
      <c r="LXD103" s="420"/>
      <c r="LXE103" s="420"/>
      <c r="LXF103" s="420"/>
      <c r="LXG103" s="420"/>
      <c r="LXH103" s="420"/>
      <c r="LXI103" s="420"/>
      <c r="LXJ103" s="420"/>
      <c r="LXK103" s="420"/>
      <c r="LXL103" s="420"/>
      <c r="LXM103" s="420"/>
      <c r="LXN103" s="420"/>
      <c r="LXO103" s="420"/>
      <c r="LXP103" s="420"/>
      <c r="LXQ103" s="420"/>
      <c r="LXR103" s="420"/>
      <c r="LXS103" s="420"/>
      <c r="LXT103" s="420"/>
      <c r="LXU103" s="420"/>
      <c r="LXV103" s="420"/>
      <c r="LXW103" s="420"/>
      <c r="LXX103" s="420"/>
      <c r="LXY103" s="420"/>
      <c r="LXZ103" s="420"/>
      <c r="LYA103" s="420"/>
      <c r="LYB103" s="420"/>
      <c r="LYC103" s="420"/>
      <c r="LYD103" s="420"/>
      <c r="LYE103" s="420"/>
      <c r="LYF103" s="420"/>
      <c r="LYG103" s="420"/>
      <c r="LYH103" s="420"/>
      <c r="LYI103" s="420"/>
      <c r="LYJ103" s="420"/>
      <c r="LYK103" s="420"/>
      <c r="LYL103" s="420"/>
      <c r="LYM103" s="420"/>
      <c r="LYN103" s="420"/>
      <c r="LYO103" s="420"/>
      <c r="LYP103" s="420"/>
      <c r="LYQ103" s="420"/>
      <c r="LYR103" s="420"/>
      <c r="LYS103" s="420"/>
      <c r="LYT103" s="420"/>
      <c r="LYU103" s="420"/>
      <c r="LYV103" s="420"/>
      <c r="LYW103" s="420"/>
      <c r="LYX103" s="420"/>
      <c r="LYY103" s="420"/>
      <c r="LYZ103" s="420"/>
      <c r="LZA103" s="420"/>
      <c r="LZB103" s="420"/>
      <c r="LZC103" s="420"/>
      <c r="LZD103" s="420"/>
      <c r="LZE103" s="420"/>
      <c r="LZF103" s="420"/>
      <c r="LZG103" s="420"/>
      <c r="LZH103" s="420"/>
      <c r="LZI103" s="420"/>
      <c r="LZJ103" s="420"/>
      <c r="LZK103" s="420"/>
      <c r="LZL103" s="420"/>
      <c r="LZM103" s="420"/>
      <c r="LZN103" s="420"/>
      <c r="LZO103" s="420"/>
      <c r="LZP103" s="420"/>
      <c r="LZQ103" s="420"/>
      <c r="LZR103" s="420"/>
      <c r="LZS103" s="420"/>
      <c r="LZT103" s="420"/>
      <c r="LZU103" s="420"/>
      <c r="LZV103" s="420"/>
      <c r="LZW103" s="420"/>
      <c r="LZX103" s="420"/>
      <c r="LZY103" s="420"/>
      <c r="LZZ103" s="420"/>
      <c r="MAA103" s="420"/>
      <c r="MAB103" s="420"/>
      <c r="MAC103" s="420"/>
      <c r="MAD103" s="420"/>
      <c r="MAE103" s="420"/>
      <c r="MAF103" s="420"/>
      <c r="MAG103" s="420"/>
      <c r="MAH103" s="420"/>
      <c r="MAI103" s="420"/>
      <c r="MAJ103" s="420"/>
      <c r="MAK103" s="420"/>
      <c r="MAL103" s="420"/>
      <c r="MAM103" s="420"/>
      <c r="MAN103" s="420"/>
      <c r="MAO103" s="420"/>
      <c r="MAP103" s="420"/>
      <c r="MAQ103" s="420"/>
      <c r="MAR103" s="420"/>
      <c r="MAS103" s="420"/>
      <c r="MAT103" s="420"/>
      <c r="MAU103" s="420"/>
      <c r="MAV103" s="420"/>
      <c r="MAW103" s="420"/>
      <c r="MAX103" s="420"/>
      <c r="MAY103" s="420"/>
      <c r="MAZ103" s="420"/>
      <c r="MBA103" s="420"/>
      <c r="MBB103" s="420"/>
      <c r="MBC103" s="420"/>
      <c r="MBD103" s="420"/>
      <c r="MBE103" s="420"/>
      <c r="MBF103" s="420"/>
      <c r="MBG103" s="420"/>
      <c r="MBH103" s="420"/>
      <c r="MBI103" s="420"/>
      <c r="MBJ103" s="420"/>
      <c r="MBK103" s="420"/>
      <c r="MBL103" s="420"/>
      <c r="MBM103" s="420"/>
      <c r="MBN103" s="420"/>
      <c r="MBO103" s="420"/>
      <c r="MBP103" s="420"/>
      <c r="MBQ103" s="420"/>
      <c r="MBR103" s="420"/>
      <c r="MBS103" s="420"/>
      <c r="MBT103" s="420"/>
      <c r="MBU103" s="420"/>
      <c r="MBV103" s="420"/>
      <c r="MBW103" s="420"/>
      <c r="MBX103" s="420"/>
      <c r="MBY103" s="420"/>
      <c r="MBZ103" s="420"/>
      <c r="MCA103" s="420"/>
      <c r="MCB103" s="420"/>
      <c r="MCC103" s="420"/>
      <c r="MCD103" s="420"/>
      <c r="MCE103" s="420"/>
      <c r="MCF103" s="420"/>
      <c r="MCG103" s="420"/>
      <c r="MCH103" s="420"/>
      <c r="MCI103" s="420"/>
      <c r="MCJ103" s="420"/>
      <c r="MCK103" s="420"/>
      <c r="MCL103" s="420"/>
      <c r="MCM103" s="420"/>
      <c r="MCN103" s="420"/>
      <c r="MCO103" s="420"/>
      <c r="MCP103" s="420"/>
      <c r="MCQ103" s="420"/>
      <c r="MCR103" s="420"/>
      <c r="MCS103" s="420"/>
      <c r="MCT103" s="420"/>
      <c r="MCU103" s="420"/>
      <c r="MCV103" s="420"/>
      <c r="MCW103" s="420"/>
      <c r="MCX103" s="420"/>
      <c r="MCY103" s="420"/>
      <c r="MCZ103" s="420"/>
      <c r="MDA103" s="420"/>
      <c r="MDB103" s="420"/>
      <c r="MDC103" s="420"/>
      <c r="MDD103" s="420"/>
      <c r="MDE103" s="420"/>
      <c r="MDF103" s="420"/>
      <c r="MDG103" s="420"/>
      <c r="MDH103" s="420"/>
      <c r="MDI103" s="420"/>
      <c r="MDJ103" s="420"/>
      <c r="MDK103" s="420"/>
      <c r="MDL103" s="420"/>
      <c r="MDM103" s="420"/>
      <c r="MDN103" s="420"/>
      <c r="MDO103" s="420"/>
      <c r="MDP103" s="420"/>
      <c r="MDQ103" s="420"/>
      <c r="MDR103" s="420"/>
      <c r="MDS103" s="420"/>
      <c r="MDT103" s="420"/>
      <c r="MDU103" s="420"/>
      <c r="MDV103" s="420"/>
      <c r="MDW103" s="420"/>
      <c r="MDX103" s="420"/>
      <c r="MDY103" s="420"/>
      <c r="MDZ103" s="420"/>
      <c r="MEA103" s="420"/>
      <c r="MEB103" s="420"/>
      <c r="MEC103" s="420"/>
      <c r="MED103" s="420"/>
      <c r="MEE103" s="420"/>
      <c r="MEF103" s="420"/>
      <c r="MEG103" s="420"/>
      <c r="MEH103" s="420"/>
      <c r="MEI103" s="420"/>
      <c r="MEJ103" s="420"/>
      <c r="MEK103" s="420"/>
      <c r="MEL103" s="420"/>
      <c r="MEM103" s="420"/>
      <c r="MEN103" s="420"/>
      <c r="MEO103" s="420"/>
      <c r="MEP103" s="420"/>
      <c r="MEQ103" s="420"/>
      <c r="MER103" s="420"/>
      <c r="MES103" s="420"/>
      <c r="MET103" s="420"/>
      <c r="MEU103" s="420"/>
      <c r="MEV103" s="420"/>
      <c r="MEW103" s="420"/>
      <c r="MEX103" s="420"/>
      <c r="MEY103" s="420"/>
      <c r="MEZ103" s="420"/>
      <c r="MFA103" s="420"/>
      <c r="MFB103" s="420"/>
      <c r="MFC103" s="420"/>
      <c r="MFD103" s="420"/>
      <c r="MFE103" s="420"/>
      <c r="MFF103" s="420"/>
      <c r="MFG103" s="420"/>
      <c r="MFH103" s="420"/>
      <c r="MFI103" s="420"/>
      <c r="MFJ103" s="420"/>
      <c r="MFK103" s="420"/>
      <c r="MFL103" s="420"/>
      <c r="MFM103" s="420"/>
      <c r="MFN103" s="420"/>
      <c r="MFO103" s="420"/>
      <c r="MFP103" s="420"/>
      <c r="MFQ103" s="420"/>
      <c r="MFR103" s="420"/>
      <c r="MFS103" s="420"/>
      <c r="MFT103" s="420"/>
      <c r="MFU103" s="420"/>
      <c r="MFV103" s="420"/>
      <c r="MFW103" s="420"/>
      <c r="MFX103" s="420"/>
      <c r="MFY103" s="420"/>
      <c r="MFZ103" s="420"/>
      <c r="MGA103" s="420"/>
      <c r="MGB103" s="420"/>
      <c r="MGC103" s="420"/>
      <c r="MGD103" s="420"/>
      <c r="MGE103" s="420"/>
      <c r="MGF103" s="420"/>
      <c r="MGG103" s="420"/>
      <c r="MGH103" s="420"/>
      <c r="MGI103" s="420"/>
      <c r="MGJ103" s="420"/>
      <c r="MGK103" s="420"/>
      <c r="MGL103" s="420"/>
      <c r="MGM103" s="420"/>
      <c r="MGN103" s="420"/>
      <c r="MGO103" s="420"/>
      <c r="MGP103" s="420"/>
      <c r="MGQ103" s="420"/>
      <c r="MGR103" s="420"/>
      <c r="MGS103" s="420"/>
      <c r="MGT103" s="420"/>
      <c r="MGU103" s="420"/>
      <c r="MGV103" s="420"/>
      <c r="MGW103" s="420"/>
      <c r="MGX103" s="420"/>
      <c r="MGY103" s="420"/>
      <c r="MGZ103" s="420"/>
      <c r="MHA103" s="420"/>
      <c r="MHB103" s="420"/>
      <c r="MHC103" s="420"/>
      <c r="MHD103" s="420"/>
      <c r="MHE103" s="420"/>
      <c r="MHF103" s="420"/>
      <c r="MHG103" s="420"/>
      <c r="MHH103" s="420"/>
      <c r="MHI103" s="420"/>
      <c r="MHJ103" s="420"/>
      <c r="MHK103" s="420"/>
      <c r="MHL103" s="420"/>
      <c r="MHM103" s="420"/>
      <c r="MHN103" s="420"/>
      <c r="MHO103" s="420"/>
      <c r="MHP103" s="420"/>
      <c r="MHQ103" s="420"/>
      <c r="MHR103" s="420"/>
      <c r="MHS103" s="420"/>
      <c r="MHT103" s="420"/>
      <c r="MHU103" s="420"/>
      <c r="MHV103" s="420"/>
      <c r="MHW103" s="420"/>
      <c r="MHX103" s="420"/>
      <c r="MHY103" s="420"/>
      <c r="MHZ103" s="420"/>
      <c r="MIA103" s="420"/>
      <c r="MIB103" s="420"/>
      <c r="MIC103" s="420"/>
      <c r="MID103" s="420"/>
      <c r="MIE103" s="420"/>
      <c r="MIF103" s="420"/>
      <c r="MIG103" s="420"/>
      <c r="MIH103" s="420"/>
      <c r="MII103" s="420"/>
      <c r="MIJ103" s="420"/>
      <c r="MIK103" s="420"/>
      <c r="MIL103" s="420"/>
      <c r="MIM103" s="420"/>
      <c r="MIN103" s="420"/>
      <c r="MIO103" s="420"/>
      <c r="MIP103" s="420"/>
      <c r="MIQ103" s="420"/>
      <c r="MIR103" s="420"/>
      <c r="MIS103" s="420"/>
      <c r="MIT103" s="420"/>
      <c r="MIU103" s="420"/>
      <c r="MIV103" s="420"/>
      <c r="MIW103" s="420"/>
      <c r="MIX103" s="420"/>
      <c r="MIY103" s="420"/>
      <c r="MIZ103" s="420"/>
      <c r="MJA103" s="420"/>
      <c r="MJB103" s="420"/>
      <c r="MJC103" s="420"/>
      <c r="MJD103" s="420"/>
      <c r="MJE103" s="420"/>
      <c r="MJF103" s="420"/>
      <c r="MJG103" s="420"/>
      <c r="MJH103" s="420"/>
      <c r="MJI103" s="420"/>
      <c r="MJJ103" s="420"/>
      <c r="MJK103" s="420"/>
      <c r="MJL103" s="420"/>
      <c r="MJM103" s="420"/>
      <c r="MJN103" s="420"/>
      <c r="MJO103" s="420"/>
      <c r="MJP103" s="420"/>
      <c r="MJQ103" s="420"/>
      <c r="MJR103" s="420"/>
      <c r="MJS103" s="420"/>
      <c r="MJT103" s="420"/>
      <c r="MJU103" s="420"/>
      <c r="MJV103" s="420"/>
      <c r="MJW103" s="420"/>
      <c r="MJX103" s="420"/>
      <c r="MJY103" s="420"/>
      <c r="MJZ103" s="420"/>
      <c r="MKA103" s="420"/>
      <c r="MKB103" s="420"/>
      <c r="MKC103" s="420"/>
      <c r="MKD103" s="420"/>
      <c r="MKE103" s="420"/>
      <c r="MKF103" s="420"/>
      <c r="MKG103" s="420"/>
      <c r="MKH103" s="420"/>
      <c r="MKI103" s="420"/>
      <c r="MKJ103" s="420"/>
      <c r="MKK103" s="420"/>
      <c r="MKL103" s="420"/>
      <c r="MKM103" s="420"/>
      <c r="MKN103" s="420"/>
      <c r="MKO103" s="420"/>
      <c r="MKP103" s="420"/>
      <c r="MKQ103" s="420"/>
      <c r="MKR103" s="420"/>
      <c r="MKS103" s="420"/>
      <c r="MKT103" s="420"/>
      <c r="MKU103" s="420"/>
      <c r="MKV103" s="420"/>
      <c r="MKW103" s="420"/>
      <c r="MKX103" s="420"/>
      <c r="MKY103" s="420"/>
      <c r="MKZ103" s="420"/>
      <c r="MLA103" s="420"/>
      <c r="MLB103" s="420"/>
      <c r="MLC103" s="420"/>
      <c r="MLD103" s="420"/>
      <c r="MLE103" s="420"/>
      <c r="MLF103" s="420"/>
      <c r="MLG103" s="420"/>
      <c r="MLH103" s="420"/>
      <c r="MLI103" s="420"/>
      <c r="MLJ103" s="420"/>
      <c r="MLK103" s="420"/>
      <c r="MLL103" s="420"/>
      <c r="MLM103" s="420"/>
      <c r="MLN103" s="420"/>
      <c r="MLO103" s="420"/>
      <c r="MLP103" s="420"/>
      <c r="MLQ103" s="420"/>
      <c r="MLR103" s="420"/>
      <c r="MLS103" s="420"/>
      <c r="MLT103" s="420"/>
      <c r="MLU103" s="420"/>
      <c r="MLV103" s="420"/>
      <c r="MLW103" s="420"/>
      <c r="MLX103" s="420"/>
      <c r="MLY103" s="420"/>
      <c r="MLZ103" s="420"/>
      <c r="MMA103" s="420"/>
      <c r="MMB103" s="420"/>
      <c r="MMC103" s="420"/>
      <c r="MMD103" s="420"/>
      <c r="MME103" s="420"/>
      <c r="MMF103" s="420"/>
      <c r="MMG103" s="420"/>
      <c r="MMH103" s="420"/>
      <c r="MMI103" s="420"/>
      <c r="MMJ103" s="420"/>
      <c r="MMK103" s="420"/>
      <c r="MML103" s="420"/>
      <c r="MMM103" s="420"/>
      <c r="MMN103" s="420"/>
      <c r="MMO103" s="420"/>
      <c r="MMP103" s="420"/>
      <c r="MMQ103" s="420"/>
      <c r="MMR103" s="420"/>
      <c r="MMS103" s="420"/>
      <c r="MMT103" s="420"/>
      <c r="MMU103" s="420"/>
      <c r="MMV103" s="420"/>
      <c r="MMW103" s="420"/>
      <c r="MMX103" s="420"/>
      <c r="MMY103" s="420"/>
      <c r="MMZ103" s="420"/>
      <c r="MNA103" s="420"/>
      <c r="MNB103" s="420"/>
      <c r="MNC103" s="420"/>
      <c r="MND103" s="420"/>
      <c r="MNE103" s="420"/>
      <c r="MNF103" s="420"/>
      <c r="MNG103" s="420"/>
      <c r="MNH103" s="420"/>
      <c r="MNI103" s="420"/>
      <c r="MNJ103" s="420"/>
      <c r="MNK103" s="420"/>
      <c r="MNL103" s="420"/>
      <c r="MNM103" s="420"/>
      <c r="MNN103" s="420"/>
      <c r="MNO103" s="420"/>
      <c r="MNP103" s="420"/>
      <c r="MNQ103" s="420"/>
      <c r="MNR103" s="420"/>
      <c r="MNS103" s="420"/>
      <c r="MNT103" s="420"/>
      <c r="MNU103" s="420"/>
      <c r="MNV103" s="420"/>
      <c r="MNW103" s="420"/>
      <c r="MNX103" s="420"/>
      <c r="MNY103" s="420"/>
      <c r="MNZ103" s="420"/>
      <c r="MOA103" s="420"/>
      <c r="MOB103" s="420"/>
      <c r="MOC103" s="420"/>
      <c r="MOD103" s="420"/>
      <c r="MOE103" s="420"/>
      <c r="MOF103" s="420"/>
      <c r="MOG103" s="420"/>
      <c r="MOH103" s="420"/>
      <c r="MOI103" s="420"/>
      <c r="MOJ103" s="420"/>
      <c r="MOK103" s="420"/>
      <c r="MOL103" s="420"/>
      <c r="MOM103" s="420"/>
      <c r="MON103" s="420"/>
      <c r="MOO103" s="420"/>
      <c r="MOP103" s="420"/>
      <c r="MOQ103" s="420"/>
      <c r="MOR103" s="420"/>
      <c r="MOS103" s="420"/>
      <c r="MOT103" s="420"/>
      <c r="MOU103" s="420"/>
      <c r="MOV103" s="420"/>
      <c r="MOW103" s="420"/>
      <c r="MOX103" s="420"/>
      <c r="MOY103" s="420"/>
      <c r="MOZ103" s="420"/>
      <c r="MPA103" s="420"/>
      <c r="MPB103" s="420"/>
      <c r="MPC103" s="420"/>
      <c r="MPD103" s="420"/>
      <c r="MPE103" s="420"/>
      <c r="MPF103" s="420"/>
      <c r="MPG103" s="420"/>
      <c r="MPH103" s="420"/>
      <c r="MPI103" s="420"/>
      <c r="MPJ103" s="420"/>
      <c r="MPK103" s="420"/>
      <c r="MPL103" s="420"/>
      <c r="MPM103" s="420"/>
      <c r="MPN103" s="420"/>
      <c r="MPO103" s="420"/>
      <c r="MPP103" s="420"/>
      <c r="MPQ103" s="420"/>
      <c r="MPR103" s="420"/>
      <c r="MPS103" s="420"/>
      <c r="MPT103" s="420"/>
      <c r="MPU103" s="420"/>
      <c r="MPV103" s="420"/>
      <c r="MPW103" s="420"/>
      <c r="MPX103" s="420"/>
      <c r="MPY103" s="420"/>
      <c r="MPZ103" s="420"/>
      <c r="MQA103" s="420"/>
      <c r="MQB103" s="420"/>
      <c r="MQC103" s="420"/>
      <c r="MQD103" s="420"/>
      <c r="MQE103" s="420"/>
      <c r="MQF103" s="420"/>
      <c r="MQG103" s="420"/>
      <c r="MQH103" s="420"/>
      <c r="MQI103" s="420"/>
      <c r="MQJ103" s="420"/>
      <c r="MQK103" s="420"/>
      <c r="MQL103" s="420"/>
      <c r="MQM103" s="420"/>
      <c r="MQN103" s="420"/>
      <c r="MQO103" s="420"/>
      <c r="MQP103" s="420"/>
      <c r="MQQ103" s="420"/>
      <c r="MQR103" s="420"/>
      <c r="MQS103" s="420"/>
      <c r="MQT103" s="420"/>
      <c r="MQU103" s="420"/>
      <c r="MQV103" s="420"/>
      <c r="MQW103" s="420"/>
      <c r="MQX103" s="420"/>
      <c r="MQY103" s="420"/>
      <c r="MQZ103" s="420"/>
      <c r="MRA103" s="420"/>
      <c r="MRB103" s="420"/>
      <c r="MRC103" s="420"/>
      <c r="MRD103" s="420"/>
      <c r="MRE103" s="420"/>
      <c r="MRF103" s="420"/>
      <c r="MRG103" s="420"/>
      <c r="MRH103" s="420"/>
      <c r="MRI103" s="420"/>
      <c r="MRJ103" s="420"/>
      <c r="MRK103" s="420"/>
      <c r="MRL103" s="420"/>
      <c r="MRM103" s="420"/>
      <c r="MRN103" s="420"/>
      <c r="MRO103" s="420"/>
      <c r="MRP103" s="420"/>
      <c r="MRQ103" s="420"/>
      <c r="MRR103" s="420"/>
      <c r="MRS103" s="420"/>
      <c r="MRT103" s="420"/>
      <c r="MRU103" s="420"/>
      <c r="MRV103" s="420"/>
      <c r="MRW103" s="420"/>
      <c r="MRX103" s="420"/>
      <c r="MRY103" s="420"/>
      <c r="MRZ103" s="420"/>
      <c r="MSA103" s="420"/>
      <c r="MSB103" s="420"/>
      <c r="MSC103" s="420"/>
      <c r="MSD103" s="420"/>
      <c r="MSE103" s="420"/>
      <c r="MSF103" s="420"/>
      <c r="MSG103" s="420"/>
      <c r="MSH103" s="420"/>
      <c r="MSI103" s="420"/>
      <c r="MSJ103" s="420"/>
      <c r="MSK103" s="420"/>
      <c r="MSL103" s="420"/>
      <c r="MSM103" s="420"/>
      <c r="MSN103" s="420"/>
      <c r="MSO103" s="420"/>
      <c r="MSP103" s="420"/>
      <c r="MSQ103" s="420"/>
      <c r="MSR103" s="420"/>
      <c r="MSS103" s="420"/>
      <c r="MST103" s="420"/>
      <c r="MSU103" s="420"/>
      <c r="MSV103" s="420"/>
      <c r="MSW103" s="420"/>
      <c r="MSX103" s="420"/>
      <c r="MSY103" s="420"/>
      <c r="MSZ103" s="420"/>
      <c r="MTA103" s="420"/>
      <c r="MTB103" s="420"/>
      <c r="MTC103" s="420"/>
      <c r="MTD103" s="420"/>
      <c r="MTE103" s="420"/>
      <c r="MTF103" s="420"/>
      <c r="MTG103" s="420"/>
      <c r="MTH103" s="420"/>
      <c r="MTI103" s="420"/>
      <c r="MTJ103" s="420"/>
      <c r="MTK103" s="420"/>
      <c r="MTL103" s="420"/>
      <c r="MTM103" s="420"/>
      <c r="MTN103" s="420"/>
      <c r="MTO103" s="420"/>
      <c r="MTP103" s="420"/>
      <c r="MTQ103" s="420"/>
      <c r="MTR103" s="420"/>
      <c r="MTS103" s="420"/>
      <c r="MTT103" s="420"/>
      <c r="MTU103" s="420"/>
      <c r="MTV103" s="420"/>
      <c r="MTW103" s="420"/>
      <c r="MTX103" s="420"/>
      <c r="MTY103" s="420"/>
      <c r="MTZ103" s="420"/>
      <c r="MUA103" s="420"/>
      <c r="MUB103" s="420"/>
      <c r="MUC103" s="420"/>
      <c r="MUD103" s="420"/>
      <c r="MUE103" s="420"/>
      <c r="MUF103" s="420"/>
      <c r="MUG103" s="420"/>
      <c r="MUH103" s="420"/>
      <c r="MUI103" s="420"/>
      <c r="MUJ103" s="420"/>
      <c r="MUK103" s="420"/>
      <c r="MUL103" s="420"/>
      <c r="MUM103" s="420"/>
      <c r="MUN103" s="420"/>
      <c r="MUO103" s="420"/>
      <c r="MUP103" s="420"/>
      <c r="MUQ103" s="420"/>
      <c r="MUR103" s="420"/>
      <c r="MUS103" s="420"/>
      <c r="MUT103" s="420"/>
      <c r="MUU103" s="420"/>
      <c r="MUV103" s="420"/>
      <c r="MUW103" s="420"/>
      <c r="MUX103" s="420"/>
      <c r="MUY103" s="420"/>
      <c r="MUZ103" s="420"/>
      <c r="MVA103" s="420"/>
      <c r="MVB103" s="420"/>
      <c r="MVC103" s="420"/>
      <c r="MVD103" s="420"/>
      <c r="MVE103" s="420"/>
      <c r="MVF103" s="420"/>
      <c r="MVG103" s="420"/>
      <c r="MVH103" s="420"/>
      <c r="MVI103" s="420"/>
      <c r="MVJ103" s="420"/>
      <c r="MVK103" s="420"/>
      <c r="MVL103" s="420"/>
      <c r="MVM103" s="420"/>
      <c r="MVN103" s="420"/>
      <c r="MVO103" s="420"/>
      <c r="MVP103" s="420"/>
      <c r="MVQ103" s="420"/>
      <c r="MVR103" s="420"/>
      <c r="MVS103" s="420"/>
      <c r="MVT103" s="420"/>
      <c r="MVU103" s="420"/>
      <c r="MVV103" s="420"/>
      <c r="MVW103" s="420"/>
      <c r="MVX103" s="420"/>
      <c r="MVY103" s="420"/>
      <c r="MVZ103" s="420"/>
      <c r="MWA103" s="420"/>
      <c r="MWB103" s="420"/>
      <c r="MWC103" s="420"/>
      <c r="MWD103" s="420"/>
      <c r="MWE103" s="420"/>
      <c r="MWF103" s="420"/>
      <c r="MWG103" s="420"/>
      <c r="MWH103" s="420"/>
      <c r="MWI103" s="420"/>
      <c r="MWJ103" s="420"/>
      <c r="MWK103" s="420"/>
      <c r="MWL103" s="420"/>
      <c r="MWM103" s="420"/>
      <c r="MWN103" s="420"/>
      <c r="MWO103" s="420"/>
      <c r="MWP103" s="420"/>
      <c r="MWQ103" s="420"/>
      <c r="MWR103" s="420"/>
      <c r="MWS103" s="420"/>
      <c r="MWT103" s="420"/>
      <c r="MWU103" s="420"/>
      <c r="MWV103" s="420"/>
      <c r="MWW103" s="420"/>
      <c r="MWX103" s="420"/>
      <c r="MWY103" s="420"/>
      <c r="MWZ103" s="420"/>
      <c r="MXA103" s="420"/>
      <c r="MXB103" s="420"/>
      <c r="MXC103" s="420"/>
      <c r="MXD103" s="420"/>
      <c r="MXE103" s="420"/>
      <c r="MXF103" s="420"/>
      <c r="MXG103" s="420"/>
      <c r="MXH103" s="420"/>
      <c r="MXI103" s="420"/>
      <c r="MXJ103" s="420"/>
      <c r="MXK103" s="420"/>
      <c r="MXL103" s="420"/>
      <c r="MXM103" s="420"/>
      <c r="MXN103" s="420"/>
      <c r="MXO103" s="420"/>
      <c r="MXP103" s="420"/>
      <c r="MXQ103" s="420"/>
      <c r="MXR103" s="420"/>
      <c r="MXS103" s="420"/>
      <c r="MXT103" s="420"/>
      <c r="MXU103" s="420"/>
      <c r="MXV103" s="420"/>
      <c r="MXW103" s="420"/>
      <c r="MXX103" s="420"/>
      <c r="MXY103" s="420"/>
      <c r="MXZ103" s="420"/>
      <c r="MYA103" s="420"/>
      <c r="MYB103" s="420"/>
      <c r="MYC103" s="420"/>
      <c r="MYD103" s="420"/>
      <c r="MYE103" s="420"/>
      <c r="MYF103" s="420"/>
      <c r="MYG103" s="420"/>
      <c r="MYH103" s="420"/>
      <c r="MYI103" s="420"/>
      <c r="MYJ103" s="420"/>
      <c r="MYK103" s="420"/>
      <c r="MYL103" s="420"/>
      <c r="MYM103" s="420"/>
      <c r="MYN103" s="420"/>
      <c r="MYO103" s="420"/>
      <c r="MYP103" s="420"/>
      <c r="MYQ103" s="420"/>
      <c r="MYR103" s="420"/>
      <c r="MYS103" s="420"/>
      <c r="MYT103" s="420"/>
      <c r="MYU103" s="420"/>
      <c r="MYV103" s="420"/>
      <c r="MYW103" s="420"/>
      <c r="MYX103" s="420"/>
      <c r="MYY103" s="420"/>
      <c r="MYZ103" s="420"/>
      <c r="MZA103" s="420"/>
      <c r="MZB103" s="420"/>
      <c r="MZC103" s="420"/>
      <c r="MZD103" s="420"/>
      <c r="MZE103" s="420"/>
      <c r="MZF103" s="420"/>
      <c r="MZG103" s="420"/>
      <c r="MZH103" s="420"/>
      <c r="MZI103" s="420"/>
      <c r="MZJ103" s="420"/>
      <c r="MZK103" s="420"/>
      <c r="MZL103" s="420"/>
      <c r="MZM103" s="420"/>
      <c r="MZN103" s="420"/>
      <c r="MZO103" s="420"/>
      <c r="MZP103" s="420"/>
      <c r="MZQ103" s="420"/>
      <c r="MZR103" s="420"/>
      <c r="MZS103" s="420"/>
      <c r="MZT103" s="420"/>
      <c r="MZU103" s="420"/>
      <c r="MZV103" s="420"/>
      <c r="MZW103" s="420"/>
      <c r="MZX103" s="420"/>
      <c r="MZY103" s="420"/>
      <c r="MZZ103" s="420"/>
      <c r="NAA103" s="420"/>
      <c r="NAB103" s="420"/>
      <c r="NAC103" s="420"/>
      <c r="NAD103" s="420"/>
      <c r="NAE103" s="420"/>
      <c r="NAF103" s="420"/>
      <c r="NAG103" s="420"/>
      <c r="NAH103" s="420"/>
      <c r="NAI103" s="420"/>
      <c r="NAJ103" s="420"/>
      <c r="NAK103" s="420"/>
      <c r="NAL103" s="420"/>
      <c r="NAM103" s="420"/>
      <c r="NAN103" s="420"/>
      <c r="NAO103" s="420"/>
      <c r="NAP103" s="420"/>
      <c r="NAQ103" s="420"/>
      <c r="NAR103" s="420"/>
      <c r="NAS103" s="420"/>
      <c r="NAT103" s="420"/>
      <c r="NAU103" s="420"/>
      <c r="NAV103" s="420"/>
      <c r="NAW103" s="420"/>
      <c r="NAX103" s="420"/>
      <c r="NAY103" s="420"/>
      <c r="NAZ103" s="420"/>
      <c r="NBA103" s="420"/>
      <c r="NBB103" s="420"/>
      <c r="NBC103" s="420"/>
      <c r="NBD103" s="420"/>
      <c r="NBE103" s="420"/>
      <c r="NBF103" s="420"/>
      <c r="NBG103" s="420"/>
      <c r="NBH103" s="420"/>
      <c r="NBI103" s="420"/>
      <c r="NBJ103" s="420"/>
      <c r="NBK103" s="420"/>
      <c r="NBL103" s="420"/>
      <c r="NBM103" s="420"/>
      <c r="NBN103" s="420"/>
      <c r="NBO103" s="420"/>
      <c r="NBP103" s="420"/>
      <c r="NBQ103" s="420"/>
      <c r="NBR103" s="420"/>
      <c r="NBS103" s="420"/>
      <c r="NBT103" s="420"/>
      <c r="NBU103" s="420"/>
      <c r="NBV103" s="420"/>
      <c r="NBW103" s="420"/>
      <c r="NBX103" s="420"/>
      <c r="NBY103" s="420"/>
      <c r="NBZ103" s="420"/>
      <c r="NCA103" s="420"/>
      <c r="NCB103" s="420"/>
      <c r="NCC103" s="420"/>
      <c r="NCD103" s="420"/>
      <c r="NCE103" s="420"/>
      <c r="NCF103" s="420"/>
      <c r="NCG103" s="420"/>
      <c r="NCH103" s="420"/>
      <c r="NCI103" s="420"/>
      <c r="NCJ103" s="420"/>
      <c r="NCK103" s="420"/>
      <c r="NCL103" s="420"/>
      <c r="NCM103" s="420"/>
      <c r="NCN103" s="420"/>
      <c r="NCO103" s="420"/>
      <c r="NCP103" s="420"/>
      <c r="NCQ103" s="420"/>
      <c r="NCR103" s="420"/>
      <c r="NCS103" s="420"/>
      <c r="NCT103" s="420"/>
      <c r="NCU103" s="420"/>
      <c r="NCV103" s="420"/>
      <c r="NCW103" s="420"/>
      <c r="NCX103" s="420"/>
      <c r="NCY103" s="420"/>
      <c r="NCZ103" s="420"/>
      <c r="NDA103" s="420"/>
      <c r="NDB103" s="420"/>
      <c r="NDC103" s="420"/>
      <c r="NDD103" s="420"/>
      <c r="NDE103" s="420"/>
      <c r="NDF103" s="420"/>
      <c r="NDG103" s="420"/>
      <c r="NDH103" s="420"/>
      <c r="NDI103" s="420"/>
      <c r="NDJ103" s="420"/>
      <c r="NDK103" s="420"/>
      <c r="NDL103" s="420"/>
      <c r="NDM103" s="420"/>
      <c r="NDN103" s="420"/>
      <c r="NDO103" s="420"/>
      <c r="NDP103" s="420"/>
      <c r="NDQ103" s="420"/>
      <c r="NDR103" s="420"/>
      <c r="NDS103" s="420"/>
      <c r="NDT103" s="420"/>
      <c r="NDU103" s="420"/>
      <c r="NDV103" s="420"/>
      <c r="NDW103" s="420"/>
      <c r="NDX103" s="420"/>
      <c r="NDY103" s="420"/>
      <c r="NDZ103" s="420"/>
      <c r="NEA103" s="420"/>
      <c r="NEB103" s="420"/>
      <c r="NEC103" s="420"/>
      <c r="NED103" s="420"/>
      <c r="NEE103" s="420"/>
      <c r="NEF103" s="420"/>
      <c r="NEG103" s="420"/>
      <c r="NEH103" s="420"/>
      <c r="NEI103" s="420"/>
      <c r="NEJ103" s="420"/>
      <c r="NEK103" s="420"/>
      <c r="NEL103" s="420"/>
      <c r="NEM103" s="420"/>
      <c r="NEN103" s="420"/>
      <c r="NEO103" s="420"/>
      <c r="NEP103" s="420"/>
      <c r="NEQ103" s="420"/>
      <c r="NER103" s="420"/>
      <c r="NES103" s="420"/>
      <c r="NET103" s="420"/>
      <c r="NEU103" s="420"/>
      <c r="NEV103" s="420"/>
      <c r="NEW103" s="420"/>
      <c r="NEX103" s="420"/>
      <c r="NEY103" s="420"/>
      <c r="NEZ103" s="420"/>
      <c r="NFA103" s="420"/>
      <c r="NFB103" s="420"/>
      <c r="NFC103" s="420"/>
      <c r="NFD103" s="420"/>
      <c r="NFE103" s="420"/>
      <c r="NFF103" s="420"/>
      <c r="NFG103" s="420"/>
      <c r="NFH103" s="420"/>
      <c r="NFI103" s="420"/>
      <c r="NFJ103" s="420"/>
      <c r="NFK103" s="420"/>
      <c r="NFL103" s="420"/>
      <c r="NFM103" s="420"/>
      <c r="NFN103" s="420"/>
      <c r="NFO103" s="420"/>
      <c r="NFP103" s="420"/>
      <c r="NFQ103" s="420"/>
      <c r="NFR103" s="420"/>
      <c r="NFS103" s="420"/>
      <c r="NFT103" s="420"/>
      <c r="NFU103" s="420"/>
      <c r="NFV103" s="420"/>
      <c r="NFW103" s="420"/>
      <c r="NFX103" s="420"/>
      <c r="NFY103" s="420"/>
      <c r="NFZ103" s="420"/>
      <c r="NGA103" s="420"/>
      <c r="NGB103" s="420"/>
      <c r="NGC103" s="420"/>
      <c r="NGD103" s="420"/>
      <c r="NGE103" s="420"/>
      <c r="NGF103" s="420"/>
      <c r="NGG103" s="420"/>
      <c r="NGH103" s="420"/>
      <c r="NGI103" s="420"/>
      <c r="NGJ103" s="420"/>
      <c r="NGK103" s="420"/>
      <c r="NGL103" s="420"/>
      <c r="NGM103" s="420"/>
      <c r="NGN103" s="420"/>
      <c r="NGO103" s="420"/>
      <c r="NGP103" s="420"/>
      <c r="NGQ103" s="420"/>
      <c r="NGR103" s="420"/>
      <c r="NGS103" s="420"/>
      <c r="NGT103" s="420"/>
      <c r="NGU103" s="420"/>
      <c r="NGV103" s="420"/>
      <c r="NGW103" s="420"/>
      <c r="NGX103" s="420"/>
      <c r="NGY103" s="420"/>
      <c r="NGZ103" s="420"/>
      <c r="NHA103" s="420"/>
      <c r="NHB103" s="420"/>
      <c r="NHC103" s="420"/>
      <c r="NHD103" s="420"/>
      <c r="NHE103" s="420"/>
      <c r="NHF103" s="420"/>
      <c r="NHG103" s="420"/>
      <c r="NHH103" s="420"/>
      <c r="NHI103" s="420"/>
      <c r="NHJ103" s="420"/>
      <c r="NHK103" s="420"/>
      <c r="NHL103" s="420"/>
      <c r="NHM103" s="420"/>
      <c r="NHN103" s="420"/>
      <c r="NHO103" s="420"/>
      <c r="NHP103" s="420"/>
      <c r="NHQ103" s="420"/>
      <c r="NHR103" s="420"/>
      <c r="NHS103" s="420"/>
      <c r="NHT103" s="420"/>
      <c r="NHU103" s="420"/>
      <c r="NHV103" s="420"/>
      <c r="NHW103" s="420"/>
      <c r="NHX103" s="420"/>
      <c r="NHY103" s="420"/>
      <c r="NHZ103" s="420"/>
      <c r="NIA103" s="420"/>
      <c r="NIB103" s="420"/>
      <c r="NIC103" s="420"/>
      <c r="NID103" s="420"/>
      <c r="NIE103" s="420"/>
      <c r="NIF103" s="420"/>
      <c r="NIG103" s="420"/>
      <c r="NIH103" s="420"/>
      <c r="NII103" s="420"/>
      <c r="NIJ103" s="420"/>
      <c r="NIK103" s="420"/>
      <c r="NIL103" s="420"/>
      <c r="NIM103" s="420"/>
      <c r="NIN103" s="420"/>
      <c r="NIO103" s="420"/>
      <c r="NIP103" s="420"/>
      <c r="NIQ103" s="420"/>
      <c r="NIR103" s="420"/>
      <c r="NIS103" s="420"/>
      <c r="NIT103" s="420"/>
      <c r="NIU103" s="420"/>
      <c r="NIV103" s="420"/>
      <c r="NIW103" s="420"/>
      <c r="NIX103" s="420"/>
      <c r="NIY103" s="420"/>
      <c r="NIZ103" s="420"/>
      <c r="NJA103" s="420"/>
      <c r="NJB103" s="420"/>
      <c r="NJC103" s="420"/>
      <c r="NJD103" s="420"/>
      <c r="NJE103" s="420"/>
      <c r="NJF103" s="420"/>
      <c r="NJG103" s="420"/>
      <c r="NJH103" s="420"/>
      <c r="NJI103" s="420"/>
      <c r="NJJ103" s="420"/>
      <c r="NJK103" s="420"/>
      <c r="NJL103" s="420"/>
      <c r="NJM103" s="420"/>
      <c r="NJN103" s="420"/>
      <c r="NJO103" s="420"/>
      <c r="NJP103" s="420"/>
      <c r="NJQ103" s="420"/>
      <c r="NJR103" s="420"/>
      <c r="NJS103" s="420"/>
      <c r="NJT103" s="420"/>
      <c r="NJU103" s="420"/>
      <c r="NJV103" s="420"/>
      <c r="NJW103" s="420"/>
      <c r="NJX103" s="420"/>
      <c r="NJY103" s="420"/>
      <c r="NJZ103" s="420"/>
      <c r="NKA103" s="420"/>
      <c r="NKB103" s="420"/>
      <c r="NKC103" s="420"/>
      <c r="NKD103" s="420"/>
      <c r="NKE103" s="420"/>
      <c r="NKF103" s="420"/>
      <c r="NKG103" s="420"/>
      <c r="NKH103" s="420"/>
      <c r="NKI103" s="420"/>
      <c r="NKJ103" s="420"/>
      <c r="NKK103" s="420"/>
      <c r="NKL103" s="420"/>
      <c r="NKM103" s="420"/>
      <c r="NKN103" s="420"/>
      <c r="NKO103" s="420"/>
      <c r="NKP103" s="420"/>
      <c r="NKQ103" s="420"/>
      <c r="NKR103" s="420"/>
      <c r="NKS103" s="420"/>
      <c r="NKT103" s="420"/>
      <c r="NKU103" s="420"/>
      <c r="NKV103" s="420"/>
      <c r="NKW103" s="420"/>
      <c r="NKX103" s="420"/>
      <c r="NKY103" s="420"/>
      <c r="NKZ103" s="420"/>
      <c r="NLA103" s="420"/>
      <c r="NLB103" s="420"/>
      <c r="NLC103" s="420"/>
      <c r="NLD103" s="420"/>
      <c r="NLE103" s="420"/>
      <c r="NLF103" s="420"/>
      <c r="NLG103" s="420"/>
      <c r="NLH103" s="420"/>
      <c r="NLI103" s="420"/>
      <c r="NLJ103" s="420"/>
      <c r="NLK103" s="420"/>
      <c r="NLL103" s="420"/>
      <c r="NLM103" s="420"/>
      <c r="NLN103" s="420"/>
      <c r="NLO103" s="420"/>
      <c r="NLP103" s="420"/>
      <c r="NLQ103" s="420"/>
      <c r="NLR103" s="420"/>
      <c r="NLS103" s="420"/>
      <c r="NLT103" s="420"/>
      <c r="NLU103" s="420"/>
      <c r="NLV103" s="420"/>
      <c r="NLW103" s="420"/>
      <c r="NLX103" s="420"/>
      <c r="NLY103" s="420"/>
      <c r="NLZ103" s="420"/>
      <c r="NMA103" s="420"/>
      <c r="NMB103" s="420"/>
      <c r="NMC103" s="420"/>
      <c r="NMD103" s="420"/>
      <c r="NME103" s="420"/>
      <c r="NMF103" s="420"/>
      <c r="NMG103" s="420"/>
      <c r="NMH103" s="420"/>
      <c r="NMI103" s="420"/>
      <c r="NMJ103" s="420"/>
      <c r="NMK103" s="420"/>
      <c r="NML103" s="420"/>
      <c r="NMM103" s="420"/>
      <c r="NMN103" s="420"/>
      <c r="NMO103" s="420"/>
      <c r="NMP103" s="420"/>
      <c r="NMQ103" s="420"/>
      <c r="NMR103" s="420"/>
      <c r="NMS103" s="420"/>
      <c r="NMT103" s="420"/>
      <c r="NMU103" s="420"/>
      <c r="NMV103" s="420"/>
      <c r="NMW103" s="420"/>
      <c r="NMX103" s="420"/>
      <c r="NMY103" s="420"/>
      <c r="NMZ103" s="420"/>
      <c r="NNA103" s="420"/>
      <c r="NNB103" s="420"/>
      <c r="NNC103" s="420"/>
      <c r="NND103" s="420"/>
      <c r="NNE103" s="420"/>
      <c r="NNF103" s="420"/>
      <c r="NNG103" s="420"/>
      <c r="NNH103" s="420"/>
      <c r="NNI103" s="420"/>
      <c r="NNJ103" s="420"/>
      <c r="NNK103" s="420"/>
      <c r="NNL103" s="420"/>
      <c r="NNM103" s="420"/>
      <c r="NNN103" s="420"/>
      <c r="NNO103" s="420"/>
      <c r="NNP103" s="420"/>
      <c r="NNQ103" s="420"/>
      <c r="NNR103" s="420"/>
      <c r="NNS103" s="420"/>
      <c r="NNT103" s="420"/>
      <c r="NNU103" s="420"/>
      <c r="NNV103" s="420"/>
      <c r="NNW103" s="420"/>
      <c r="NNX103" s="420"/>
      <c r="NNY103" s="420"/>
      <c r="NNZ103" s="420"/>
      <c r="NOA103" s="420"/>
      <c r="NOB103" s="420"/>
      <c r="NOC103" s="420"/>
      <c r="NOD103" s="420"/>
      <c r="NOE103" s="420"/>
      <c r="NOF103" s="420"/>
      <c r="NOG103" s="420"/>
      <c r="NOH103" s="420"/>
      <c r="NOI103" s="420"/>
      <c r="NOJ103" s="420"/>
      <c r="NOK103" s="420"/>
      <c r="NOL103" s="420"/>
      <c r="NOM103" s="420"/>
      <c r="NON103" s="420"/>
      <c r="NOO103" s="420"/>
      <c r="NOP103" s="420"/>
      <c r="NOQ103" s="420"/>
      <c r="NOR103" s="420"/>
      <c r="NOS103" s="420"/>
      <c r="NOT103" s="420"/>
      <c r="NOU103" s="420"/>
      <c r="NOV103" s="420"/>
      <c r="NOW103" s="420"/>
      <c r="NOX103" s="420"/>
      <c r="NOY103" s="420"/>
      <c r="NOZ103" s="420"/>
      <c r="NPA103" s="420"/>
      <c r="NPB103" s="420"/>
      <c r="NPC103" s="420"/>
      <c r="NPD103" s="420"/>
      <c r="NPE103" s="420"/>
      <c r="NPF103" s="420"/>
      <c r="NPG103" s="420"/>
      <c r="NPH103" s="420"/>
      <c r="NPI103" s="420"/>
      <c r="NPJ103" s="420"/>
      <c r="NPK103" s="420"/>
      <c r="NPL103" s="420"/>
      <c r="NPM103" s="420"/>
      <c r="NPN103" s="420"/>
      <c r="NPO103" s="420"/>
      <c r="NPP103" s="420"/>
      <c r="NPQ103" s="420"/>
      <c r="NPR103" s="420"/>
      <c r="NPS103" s="420"/>
      <c r="NPT103" s="420"/>
      <c r="NPU103" s="420"/>
      <c r="NPV103" s="420"/>
      <c r="NPW103" s="420"/>
      <c r="NPX103" s="420"/>
      <c r="NPY103" s="420"/>
      <c r="NPZ103" s="420"/>
      <c r="NQA103" s="420"/>
      <c r="NQB103" s="420"/>
      <c r="NQC103" s="420"/>
      <c r="NQD103" s="420"/>
      <c r="NQE103" s="420"/>
      <c r="NQF103" s="420"/>
      <c r="NQG103" s="420"/>
      <c r="NQH103" s="420"/>
      <c r="NQI103" s="420"/>
      <c r="NQJ103" s="420"/>
      <c r="NQK103" s="420"/>
      <c r="NQL103" s="420"/>
      <c r="NQM103" s="420"/>
      <c r="NQN103" s="420"/>
      <c r="NQO103" s="420"/>
      <c r="NQP103" s="420"/>
      <c r="NQQ103" s="420"/>
      <c r="NQR103" s="420"/>
      <c r="NQS103" s="420"/>
      <c r="NQT103" s="420"/>
      <c r="NQU103" s="420"/>
      <c r="NQV103" s="420"/>
      <c r="NQW103" s="420"/>
      <c r="NQX103" s="420"/>
      <c r="NQY103" s="420"/>
      <c r="NQZ103" s="420"/>
      <c r="NRA103" s="420"/>
      <c r="NRB103" s="420"/>
      <c r="NRC103" s="420"/>
      <c r="NRD103" s="420"/>
      <c r="NRE103" s="420"/>
      <c r="NRF103" s="420"/>
      <c r="NRG103" s="420"/>
      <c r="NRH103" s="420"/>
      <c r="NRI103" s="420"/>
      <c r="NRJ103" s="420"/>
      <c r="NRK103" s="420"/>
      <c r="NRL103" s="420"/>
      <c r="NRM103" s="420"/>
      <c r="NRN103" s="420"/>
      <c r="NRO103" s="420"/>
      <c r="NRP103" s="420"/>
      <c r="NRQ103" s="420"/>
      <c r="NRR103" s="420"/>
      <c r="NRS103" s="420"/>
      <c r="NRT103" s="420"/>
      <c r="NRU103" s="420"/>
      <c r="NRV103" s="420"/>
      <c r="NRW103" s="420"/>
      <c r="NRX103" s="420"/>
      <c r="NRY103" s="420"/>
      <c r="NRZ103" s="420"/>
      <c r="NSA103" s="420"/>
      <c r="NSB103" s="420"/>
      <c r="NSC103" s="420"/>
      <c r="NSD103" s="420"/>
      <c r="NSE103" s="420"/>
      <c r="NSF103" s="420"/>
      <c r="NSG103" s="420"/>
      <c r="NSH103" s="420"/>
      <c r="NSI103" s="420"/>
      <c r="NSJ103" s="420"/>
      <c r="NSK103" s="420"/>
      <c r="NSL103" s="420"/>
      <c r="NSM103" s="420"/>
      <c r="NSN103" s="420"/>
      <c r="NSO103" s="420"/>
      <c r="NSP103" s="420"/>
      <c r="NSQ103" s="420"/>
      <c r="NSR103" s="420"/>
      <c r="NSS103" s="420"/>
      <c r="NST103" s="420"/>
      <c r="NSU103" s="420"/>
      <c r="NSV103" s="420"/>
      <c r="NSW103" s="420"/>
      <c r="NSX103" s="420"/>
      <c r="NSY103" s="420"/>
      <c r="NSZ103" s="420"/>
      <c r="NTA103" s="420"/>
      <c r="NTB103" s="420"/>
      <c r="NTC103" s="420"/>
      <c r="NTD103" s="420"/>
      <c r="NTE103" s="420"/>
      <c r="NTF103" s="420"/>
      <c r="NTG103" s="420"/>
      <c r="NTH103" s="420"/>
      <c r="NTI103" s="420"/>
      <c r="NTJ103" s="420"/>
      <c r="NTK103" s="420"/>
      <c r="NTL103" s="420"/>
      <c r="NTM103" s="420"/>
      <c r="NTN103" s="420"/>
      <c r="NTO103" s="420"/>
      <c r="NTP103" s="420"/>
      <c r="NTQ103" s="420"/>
      <c r="NTR103" s="420"/>
      <c r="NTS103" s="420"/>
      <c r="NTT103" s="420"/>
      <c r="NTU103" s="420"/>
      <c r="NTV103" s="420"/>
      <c r="NTW103" s="420"/>
      <c r="NTX103" s="420"/>
      <c r="NTY103" s="420"/>
      <c r="NTZ103" s="420"/>
      <c r="NUA103" s="420"/>
      <c r="NUB103" s="420"/>
      <c r="NUC103" s="420"/>
      <c r="NUD103" s="420"/>
      <c r="NUE103" s="420"/>
      <c r="NUF103" s="420"/>
      <c r="NUG103" s="420"/>
      <c r="NUH103" s="420"/>
      <c r="NUI103" s="420"/>
      <c r="NUJ103" s="420"/>
      <c r="NUK103" s="420"/>
      <c r="NUL103" s="420"/>
      <c r="NUM103" s="420"/>
      <c r="NUN103" s="420"/>
      <c r="NUO103" s="420"/>
      <c r="NUP103" s="420"/>
      <c r="NUQ103" s="420"/>
      <c r="NUR103" s="420"/>
      <c r="NUS103" s="420"/>
      <c r="NUT103" s="420"/>
      <c r="NUU103" s="420"/>
      <c r="NUV103" s="420"/>
      <c r="NUW103" s="420"/>
      <c r="NUX103" s="420"/>
      <c r="NUY103" s="420"/>
      <c r="NUZ103" s="420"/>
      <c r="NVA103" s="420"/>
      <c r="NVB103" s="420"/>
      <c r="NVC103" s="420"/>
      <c r="NVD103" s="420"/>
      <c r="NVE103" s="420"/>
      <c r="NVF103" s="420"/>
      <c r="NVG103" s="420"/>
      <c r="NVH103" s="420"/>
      <c r="NVI103" s="420"/>
      <c r="NVJ103" s="420"/>
      <c r="NVK103" s="420"/>
      <c r="NVL103" s="420"/>
      <c r="NVM103" s="420"/>
      <c r="NVN103" s="420"/>
      <c r="NVO103" s="420"/>
      <c r="NVP103" s="420"/>
      <c r="NVQ103" s="420"/>
      <c r="NVR103" s="420"/>
      <c r="NVS103" s="420"/>
      <c r="NVT103" s="420"/>
      <c r="NVU103" s="420"/>
      <c r="NVV103" s="420"/>
      <c r="NVW103" s="420"/>
      <c r="NVX103" s="420"/>
      <c r="NVY103" s="420"/>
      <c r="NVZ103" s="420"/>
      <c r="NWA103" s="420"/>
      <c r="NWB103" s="420"/>
      <c r="NWC103" s="420"/>
      <c r="NWD103" s="420"/>
      <c r="NWE103" s="420"/>
      <c r="NWF103" s="420"/>
      <c r="NWG103" s="420"/>
      <c r="NWH103" s="420"/>
      <c r="NWI103" s="420"/>
      <c r="NWJ103" s="420"/>
      <c r="NWK103" s="420"/>
      <c r="NWL103" s="420"/>
      <c r="NWM103" s="420"/>
      <c r="NWN103" s="420"/>
      <c r="NWO103" s="420"/>
      <c r="NWP103" s="420"/>
      <c r="NWQ103" s="420"/>
      <c r="NWR103" s="420"/>
      <c r="NWS103" s="420"/>
      <c r="NWT103" s="420"/>
      <c r="NWU103" s="420"/>
      <c r="NWV103" s="420"/>
      <c r="NWW103" s="420"/>
      <c r="NWX103" s="420"/>
      <c r="NWY103" s="420"/>
      <c r="NWZ103" s="420"/>
      <c r="NXA103" s="420"/>
      <c r="NXB103" s="420"/>
      <c r="NXC103" s="420"/>
      <c r="NXD103" s="420"/>
      <c r="NXE103" s="420"/>
      <c r="NXF103" s="420"/>
      <c r="NXG103" s="420"/>
      <c r="NXH103" s="420"/>
      <c r="NXI103" s="420"/>
      <c r="NXJ103" s="420"/>
      <c r="NXK103" s="420"/>
      <c r="NXL103" s="420"/>
      <c r="NXM103" s="420"/>
      <c r="NXN103" s="420"/>
      <c r="NXO103" s="420"/>
      <c r="NXP103" s="420"/>
      <c r="NXQ103" s="420"/>
      <c r="NXR103" s="420"/>
      <c r="NXS103" s="420"/>
      <c r="NXT103" s="420"/>
      <c r="NXU103" s="420"/>
      <c r="NXV103" s="420"/>
      <c r="NXW103" s="420"/>
      <c r="NXX103" s="420"/>
      <c r="NXY103" s="420"/>
      <c r="NXZ103" s="420"/>
      <c r="NYA103" s="420"/>
      <c r="NYB103" s="420"/>
      <c r="NYC103" s="420"/>
      <c r="NYD103" s="420"/>
      <c r="NYE103" s="420"/>
      <c r="NYF103" s="420"/>
      <c r="NYG103" s="420"/>
      <c r="NYH103" s="420"/>
      <c r="NYI103" s="420"/>
      <c r="NYJ103" s="420"/>
      <c r="NYK103" s="420"/>
      <c r="NYL103" s="420"/>
      <c r="NYM103" s="420"/>
      <c r="NYN103" s="420"/>
      <c r="NYO103" s="420"/>
      <c r="NYP103" s="420"/>
      <c r="NYQ103" s="420"/>
      <c r="NYR103" s="420"/>
      <c r="NYS103" s="420"/>
      <c r="NYT103" s="420"/>
      <c r="NYU103" s="420"/>
      <c r="NYV103" s="420"/>
      <c r="NYW103" s="420"/>
      <c r="NYX103" s="420"/>
      <c r="NYY103" s="420"/>
      <c r="NYZ103" s="420"/>
      <c r="NZA103" s="420"/>
      <c r="NZB103" s="420"/>
      <c r="NZC103" s="420"/>
      <c r="NZD103" s="420"/>
      <c r="NZE103" s="420"/>
      <c r="NZF103" s="420"/>
      <c r="NZG103" s="420"/>
      <c r="NZH103" s="420"/>
      <c r="NZI103" s="420"/>
      <c r="NZJ103" s="420"/>
      <c r="NZK103" s="420"/>
      <c r="NZL103" s="420"/>
      <c r="NZM103" s="420"/>
      <c r="NZN103" s="420"/>
      <c r="NZO103" s="420"/>
      <c r="NZP103" s="420"/>
      <c r="NZQ103" s="420"/>
      <c r="NZR103" s="420"/>
      <c r="NZS103" s="420"/>
      <c r="NZT103" s="420"/>
      <c r="NZU103" s="420"/>
      <c r="NZV103" s="420"/>
      <c r="NZW103" s="420"/>
      <c r="NZX103" s="420"/>
      <c r="NZY103" s="420"/>
      <c r="NZZ103" s="420"/>
      <c r="OAA103" s="420"/>
      <c r="OAB103" s="420"/>
      <c r="OAC103" s="420"/>
      <c r="OAD103" s="420"/>
      <c r="OAE103" s="420"/>
      <c r="OAF103" s="420"/>
      <c r="OAG103" s="420"/>
      <c r="OAH103" s="420"/>
      <c r="OAI103" s="420"/>
      <c r="OAJ103" s="420"/>
      <c r="OAK103" s="420"/>
      <c r="OAL103" s="420"/>
      <c r="OAM103" s="420"/>
      <c r="OAN103" s="420"/>
      <c r="OAO103" s="420"/>
      <c r="OAP103" s="420"/>
      <c r="OAQ103" s="420"/>
      <c r="OAR103" s="420"/>
      <c r="OAS103" s="420"/>
      <c r="OAT103" s="420"/>
      <c r="OAU103" s="420"/>
      <c r="OAV103" s="420"/>
      <c r="OAW103" s="420"/>
      <c r="OAX103" s="420"/>
      <c r="OAY103" s="420"/>
      <c r="OAZ103" s="420"/>
      <c r="OBA103" s="420"/>
      <c r="OBB103" s="420"/>
      <c r="OBC103" s="420"/>
      <c r="OBD103" s="420"/>
      <c r="OBE103" s="420"/>
      <c r="OBF103" s="420"/>
      <c r="OBG103" s="420"/>
      <c r="OBH103" s="420"/>
      <c r="OBI103" s="420"/>
      <c r="OBJ103" s="420"/>
      <c r="OBK103" s="420"/>
      <c r="OBL103" s="420"/>
      <c r="OBM103" s="420"/>
      <c r="OBN103" s="420"/>
      <c r="OBO103" s="420"/>
      <c r="OBP103" s="420"/>
      <c r="OBQ103" s="420"/>
      <c r="OBR103" s="420"/>
      <c r="OBS103" s="420"/>
      <c r="OBT103" s="420"/>
      <c r="OBU103" s="420"/>
      <c r="OBV103" s="420"/>
      <c r="OBW103" s="420"/>
      <c r="OBX103" s="420"/>
      <c r="OBY103" s="420"/>
      <c r="OBZ103" s="420"/>
      <c r="OCA103" s="420"/>
      <c r="OCB103" s="420"/>
      <c r="OCC103" s="420"/>
      <c r="OCD103" s="420"/>
      <c r="OCE103" s="420"/>
      <c r="OCF103" s="420"/>
      <c r="OCG103" s="420"/>
      <c r="OCH103" s="420"/>
      <c r="OCI103" s="420"/>
      <c r="OCJ103" s="420"/>
      <c r="OCK103" s="420"/>
      <c r="OCL103" s="420"/>
      <c r="OCM103" s="420"/>
      <c r="OCN103" s="420"/>
      <c r="OCO103" s="420"/>
      <c r="OCP103" s="420"/>
      <c r="OCQ103" s="420"/>
      <c r="OCR103" s="420"/>
      <c r="OCS103" s="420"/>
      <c r="OCT103" s="420"/>
      <c r="OCU103" s="420"/>
      <c r="OCV103" s="420"/>
      <c r="OCW103" s="420"/>
      <c r="OCX103" s="420"/>
      <c r="OCY103" s="420"/>
      <c r="OCZ103" s="420"/>
      <c r="ODA103" s="420"/>
      <c r="ODB103" s="420"/>
      <c r="ODC103" s="420"/>
      <c r="ODD103" s="420"/>
      <c r="ODE103" s="420"/>
      <c r="ODF103" s="420"/>
      <c r="ODG103" s="420"/>
      <c r="ODH103" s="420"/>
      <c r="ODI103" s="420"/>
      <c r="ODJ103" s="420"/>
      <c r="ODK103" s="420"/>
      <c r="ODL103" s="420"/>
      <c r="ODM103" s="420"/>
      <c r="ODN103" s="420"/>
      <c r="ODO103" s="420"/>
      <c r="ODP103" s="420"/>
      <c r="ODQ103" s="420"/>
      <c r="ODR103" s="420"/>
      <c r="ODS103" s="420"/>
      <c r="ODT103" s="420"/>
      <c r="ODU103" s="420"/>
      <c r="ODV103" s="420"/>
      <c r="ODW103" s="420"/>
      <c r="ODX103" s="420"/>
      <c r="ODY103" s="420"/>
      <c r="ODZ103" s="420"/>
      <c r="OEA103" s="420"/>
      <c r="OEB103" s="420"/>
      <c r="OEC103" s="420"/>
      <c r="OED103" s="420"/>
      <c r="OEE103" s="420"/>
      <c r="OEF103" s="420"/>
      <c r="OEG103" s="420"/>
      <c r="OEH103" s="420"/>
      <c r="OEI103" s="420"/>
      <c r="OEJ103" s="420"/>
      <c r="OEK103" s="420"/>
      <c r="OEL103" s="420"/>
      <c r="OEM103" s="420"/>
      <c r="OEN103" s="420"/>
      <c r="OEO103" s="420"/>
      <c r="OEP103" s="420"/>
      <c r="OEQ103" s="420"/>
      <c r="OER103" s="420"/>
      <c r="OES103" s="420"/>
      <c r="OET103" s="420"/>
      <c r="OEU103" s="420"/>
      <c r="OEV103" s="420"/>
      <c r="OEW103" s="420"/>
      <c r="OEX103" s="420"/>
      <c r="OEY103" s="420"/>
      <c r="OEZ103" s="420"/>
      <c r="OFA103" s="420"/>
      <c r="OFB103" s="420"/>
      <c r="OFC103" s="420"/>
      <c r="OFD103" s="420"/>
      <c r="OFE103" s="420"/>
      <c r="OFF103" s="420"/>
      <c r="OFG103" s="420"/>
      <c r="OFH103" s="420"/>
      <c r="OFI103" s="420"/>
      <c r="OFJ103" s="420"/>
      <c r="OFK103" s="420"/>
      <c r="OFL103" s="420"/>
      <c r="OFM103" s="420"/>
      <c r="OFN103" s="420"/>
      <c r="OFO103" s="420"/>
      <c r="OFP103" s="420"/>
      <c r="OFQ103" s="420"/>
      <c r="OFR103" s="420"/>
      <c r="OFS103" s="420"/>
      <c r="OFT103" s="420"/>
      <c r="OFU103" s="420"/>
      <c r="OFV103" s="420"/>
      <c r="OFW103" s="420"/>
      <c r="OFX103" s="420"/>
      <c r="OFY103" s="420"/>
      <c r="OFZ103" s="420"/>
      <c r="OGA103" s="420"/>
      <c r="OGB103" s="420"/>
      <c r="OGC103" s="420"/>
      <c r="OGD103" s="420"/>
      <c r="OGE103" s="420"/>
      <c r="OGF103" s="420"/>
      <c r="OGG103" s="420"/>
      <c r="OGH103" s="420"/>
      <c r="OGI103" s="420"/>
      <c r="OGJ103" s="420"/>
      <c r="OGK103" s="420"/>
      <c r="OGL103" s="420"/>
      <c r="OGM103" s="420"/>
      <c r="OGN103" s="420"/>
      <c r="OGO103" s="420"/>
      <c r="OGP103" s="420"/>
      <c r="OGQ103" s="420"/>
      <c r="OGR103" s="420"/>
      <c r="OGS103" s="420"/>
      <c r="OGT103" s="420"/>
      <c r="OGU103" s="420"/>
      <c r="OGV103" s="420"/>
      <c r="OGW103" s="420"/>
      <c r="OGX103" s="420"/>
      <c r="OGY103" s="420"/>
      <c r="OGZ103" s="420"/>
      <c r="OHA103" s="420"/>
      <c r="OHB103" s="420"/>
      <c r="OHC103" s="420"/>
      <c r="OHD103" s="420"/>
      <c r="OHE103" s="420"/>
      <c r="OHF103" s="420"/>
      <c r="OHG103" s="420"/>
      <c r="OHH103" s="420"/>
      <c r="OHI103" s="420"/>
      <c r="OHJ103" s="420"/>
      <c r="OHK103" s="420"/>
      <c r="OHL103" s="420"/>
      <c r="OHM103" s="420"/>
      <c r="OHN103" s="420"/>
      <c r="OHO103" s="420"/>
      <c r="OHP103" s="420"/>
      <c r="OHQ103" s="420"/>
      <c r="OHR103" s="420"/>
      <c r="OHS103" s="420"/>
      <c r="OHT103" s="420"/>
      <c r="OHU103" s="420"/>
      <c r="OHV103" s="420"/>
      <c r="OHW103" s="420"/>
      <c r="OHX103" s="420"/>
      <c r="OHY103" s="420"/>
      <c r="OHZ103" s="420"/>
      <c r="OIA103" s="420"/>
      <c r="OIB103" s="420"/>
      <c r="OIC103" s="420"/>
      <c r="OID103" s="420"/>
      <c r="OIE103" s="420"/>
      <c r="OIF103" s="420"/>
      <c r="OIG103" s="420"/>
      <c r="OIH103" s="420"/>
      <c r="OII103" s="420"/>
      <c r="OIJ103" s="420"/>
      <c r="OIK103" s="420"/>
      <c r="OIL103" s="420"/>
      <c r="OIM103" s="420"/>
      <c r="OIN103" s="420"/>
      <c r="OIO103" s="420"/>
      <c r="OIP103" s="420"/>
      <c r="OIQ103" s="420"/>
      <c r="OIR103" s="420"/>
      <c r="OIS103" s="420"/>
      <c r="OIT103" s="420"/>
      <c r="OIU103" s="420"/>
      <c r="OIV103" s="420"/>
      <c r="OIW103" s="420"/>
      <c r="OIX103" s="420"/>
      <c r="OIY103" s="420"/>
      <c r="OIZ103" s="420"/>
      <c r="OJA103" s="420"/>
      <c r="OJB103" s="420"/>
      <c r="OJC103" s="420"/>
      <c r="OJD103" s="420"/>
      <c r="OJE103" s="420"/>
      <c r="OJF103" s="420"/>
      <c r="OJG103" s="420"/>
      <c r="OJH103" s="420"/>
      <c r="OJI103" s="420"/>
      <c r="OJJ103" s="420"/>
      <c r="OJK103" s="420"/>
      <c r="OJL103" s="420"/>
      <c r="OJM103" s="420"/>
      <c r="OJN103" s="420"/>
      <c r="OJO103" s="420"/>
      <c r="OJP103" s="420"/>
      <c r="OJQ103" s="420"/>
      <c r="OJR103" s="420"/>
      <c r="OJS103" s="420"/>
      <c r="OJT103" s="420"/>
      <c r="OJU103" s="420"/>
      <c r="OJV103" s="420"/>
      <c r="OJW103" s="420"/>
      <c r="OJX103" s="420"/>
      <c r="OJY103" s="420"/>
      <c r="OJZ103" s="420"/>
      <c r="OKA103" s="420"/>
      <c r="OKB103" s="420"/>
      <c r="OKC103" s="420"/>
      <c r="OKD103" s="420"/>
      <c r="OKE103" s="420"/>
      <c r="OKF103" s="420"/>
      <c r="OKG103" s="420"/>
      <c r="OKH103" s="420"/>
      <c r="OKI103" s="420"/>
      <c r="OKJ103" s="420"/>
      <c r="OKK103" s="420"/>
      <c r="OKL103" s="420"/>
      <c r="OKM103" s="420"/>
      <c r="OKN103" s="420"/>
      <c r="OKO103" s="420"/>
      <c r="OKP103" s="420"/>
      <c r="OKQ103" s="420"/>
      <c r="OKR103" s="420"/>
      <c r="OKS103" s="420"/>
      <c r="OKT103" s="420"/>
      <c r="OKU103" s="420"/>
      <c r="OKV103" s="420"/>
      <c r="OKW103" s="420"/>
      <c r="OKX103" s="420"/>
      <c r="OKY103" s="420"/>
      <c r="OKZ103" s="420"/>
      <c r="OLA103" s="420"/>
      <c r="OLB103" s="420"/>
      <c r="OLC103" s="420"/>
      <c r="OLD103" s="420"/>
      <c r="OLE103" s="420"/>
      <c r="OLF103" s="420"/>
      <c r="OLG103" s="420"/>
      <c r="OLH103" s="420"/>
      <c r="OLI103" s="420"/>
      <c r="OLJ103" s="420"/>
      <c r="OLK103" s="420"/>
      <c r="OLL103" s="420"/>
      <c r="OLM103" s="420"/>
      <c r="OLN103" s="420"/>
      <c r="OLO103" s="420"/>
      <c r="OLP103" s="420"/>
      <c r="OLQ103" s="420"/>
      <c r="OLR103" s="420"/>
      <c r="OLS103" s="420"/>
      <c r="OLT103" s="420"/>
      <c r="OLU103" s="420"/>
      <c r="OLV103" s="420"/>
      <c r="OLW103" s="420"/>
      <c r="OLX103" s="420"/>
      <c r="OLY103" s="420"/>
      <c r="OLZ103" s="420"/>
      <c r="OMA103" s="420"/>
      <c r="OMB103" s="420"/>
      <c r="OMC103" s="420"/>
      <c r="OMD103" s="420"/>
      <c r="OME103" s="420"/>
      <c r="OMF103" s="420"/>
      <c r="OMG103" s="420"/>
      <c r="OMH103" s="420"/>
      <c r="OMI103" s="420"/>
      <c r="OMJ103" s="420"/>
      <c r="OMK103" s="420"/>
      <c r="OML103" s="420"/>
      <c r="OMM103" s="420"/>
      <c r="OMN103" s="420"/>
      <c r="OMO103" s="420"/>
      <c r="OMP103" s="420"/>
      <c r="OMQ103" s="420"/>
      <c r="OMR103" s="420"/>
      <c r="OMS103" s="420"/>
      <c r="OMT103" s="420"/>
      <c r="OMU103" s="420"/>
      <c r="OMV103" s="420"/>
      <c r="OMW103" s="420"/>
      <c r="OMX103" s="420"/>
      <c r="OMY103" s="420"/>
      <c r="OMZ103" s="420"/>
      <c r="ONA103" s="420"/>
      <c r="ONB103" s="420"/>
      <c r="ONC103" s="420"/>
      <c r="OND103" s="420"/>
      <c r="ONE103" s="420"/>
      <c r="ONF103" s="420"/>
      <c r="ONG103" s="420"/>
      <c r="ONH103" s="420"/>
      <c r="ONI103" s="420"/>
      <c r="ONJ103" s="420"/>
      <c r="ONK103" s="420"/>
      <c r="ONL103" s="420"/>
      <c r="ONM103" s="420"/>
      <c r="ONN103" s="420"/>
      <c r="ONO103" s="420"/>
      <c r="ONP103" s="420"/>
      <c r="ONQ103" s="420"/>
      <c r="ONR103" s="420"/>
      <c r="ONS103" s="420"/>
      <c r="ONT103" s="420"/>
      <c r="ONU103" s="420"/>
      <c r="ONV103" s="420"/>
      <c r="ONW103" s="420"/>
      <c r="ONX103" s="420"/>
      <c r="ONY103" s="420"/>
      <c r="ONZ103" s="420"/>
      <c r="OOA103" s="420"/>
      <c r="OOB103" s="420"/>
      <c r="OOC103" s="420"/>
      <c r="OOD103" s="420"/>
      <c r="OOE103" s="420"/>
      <c r="OOF103" s="420"/>
      <c r="OOG103" s="420"/>
      <c r="OOH103" s="420"/>
      <c r="OOI103" s="420"/>
      <c r="OOJ103" s="420"/>
      <c r="OOK103" s="420"/>
      <c r="OOL103" s="420"/>
      <c r="OOM103" s="420"/>
      <c r="OON103" s="420"/>
      <c r="OOO103" s="420"/>
      <c r="OOP103" s="420"/>
      <c r="OOQ103" s="420"/>
      <c r="OOR103" s="420"/>
      <c r="OOS103" s="420"/>
      <c r="OOT103" s="420"/>
      <c r="OOU103" s="420"/>
      <c r="OOV103" s="420"/>
      <c r="OOW103" s="420"/>
      <c r="OOX103" s="420"/>
      <c r="OOY103" s="420"/>
      <c r="OOZ103" s="420"/>
      <c r="OPA103" s="420"/>
      <c r="OPB103" s="420"/>
      <c r="OPC103" s="420"/>
      <c r="OPD103" s="420"/>
      <c r="OPE103" s="420"/>
      <c r="OPF103" s="420"/>
      <c r="OPG103" s="420"/>
      <c r="OPH103" s="420"/>
      <c r="OPI103" s="420"/>
      <c r="OPJ103" s="420"/>
      <c r="OPK103" s="420"/>
      <c r="OPL103" s="420"/>
      <c r="OPM103" s="420"/>
      <c r="OPN103" s="420"/>
      <c r="OPO103" s="420"/>
      <c r="OPP103" s="420"/>
      <c r="OPQ103" s="420"/>
      <c r="OPR103" s="420"/>
      <c r="OPS103" s="420"/>
      <c r="OPT103" s="420"/>
      <c r="OPU103" s="420"/>
      <c r="OPV103" s="420"/>
      <c r="OPW103" s="420"/>
      <c r="OPX103" s="420"/>
      <c r="OPY103" s="420"/>
      <c r="OPZ103" s="420"/>
      <c r="OQA103" s="420"/>
      <c r="OQB103" s="420"/>
      <c r="OQC103" s="420"/>
      <c r="OQD103" s="420"/>
      <c r="OQE103" s="420"/>
      <c r="OQF103" s="420"/>
      <c r="OQG103" s="420"/>
      <c r="OQH103" s="420"/>
      <c r="OQI103" s="420"/>
      <c r="OQJ103" s="420"/>
      <c r="OQK103" s="420"/>
      <c r="OQL103" s="420"/>
      <c r="OQM103" s="420"/>
      <c r="OQN103" s="420"/>
      <c r="OQO103" s="420"/>
      <c r="OQP103" s="420"/>
      <c r="OQQ103" s="420"/>
      <c r="OQR103" s="420"/>
      <c r="OQS103" s="420"/>
      <c r="OQT103" s="420"/>
      <c r="OQU103" s="420"/>
      <c r="OQV103" s="420"/>
      <c r="OQW103" s="420"/>
      <c r="OQX103" s="420"/>
      <c r="OQY103" s="420"/>
      <c r="OQZ103" s="420"/>
      <c r="ORA103" s="420"/>
      <c r="ORB103" s="420"/>
      <c r="ORC103" s="420"/>
      <c r="ORD103" s="420"/>
      <c r="ORE103" s="420"/>
      <c r="ORF103" s="420"/>
      <c r="ORG103" s="420"/>
      <c r="ORH103" s="420"/>
      <c r="ORI103" s="420"/>
      <c r="ORJ103" s="420"/>
      <c r="ORK103" s="420"/>
      <c r="ORL103" s="420"/>
      <c r="ORM103" s="420"/>
      <c r="ORN103" s="420"/>
      <c r="ORO103" s="420"/>
      <c r="ORP103" s="420"/>
      <c r="ORQ103" s="420"/>
      <c r="ORR103" s="420"/>
      <c r="ORS103" s="420"/>
      <c r="ORT103" s="420"/>
      <c r="ORU103" s="420"/>
      <c r="ORV103" s="420"/>
      <c r="ORW103" s="420"/>
      <c r="ORX103" s="420"/>
      <c r="ORY103" s="420"/>
      <c r="ORZ103" s="420"/>
      <c r="OSA103" s="420"/>
      <c r="OSB103" s="420"/>
      <c r="OSC103" s="420"/>
      <c r="OSD103" s="420"/>
      <c r="OSE103" s="420"/>
      <c r="OSF103" s="420"/>
      <c r="OSG103" s="420"/>
      <c r="OSH103" s="420"/>
      <c r="OSI103" s="420"/>
      <c r="OSJ103" s="420"/>
      <c r="OSK103" s="420"/>
      <c r="OSL103" s="420"/>
      <c r="OSM103" s="420"/>
      <c r="OSN103" s="420"/>
      <c r="OSO103" s="420"/>
      <c r="OSP103" s="420"/>
      <c r="OSQ103" s="420"/>
      <c r="OSR103" s="420"/>
      <c r="OSS103" s="420"/>
      <c r="OST103" s="420"/>
      <c r="OSU103" s="420"/>
      <c r="OSV103" s="420"/>
      <c r="OSW103" s="420"/>
      <c r="OSX103" s="420"/>
      <c r="OSY103" s="420"/>
      <c r="OSZ103" s="420"/>
      <c r="OTA103" s="420"/>
      <c r="OTB103" s="420"/>
      <c r="OTC103" s="420"/>
      <c r="OTD103" s="420"/>
      <c r="OTE103" s="420"/>
      <c r="OTF103" s="420"/>
      <c r="OTG103" s="420"/>
      <c r="OTH103" s="420"/>
      <c r="OTI103" s="420"/>
      <c r="OTJ103" s="420"/>
      <c r="OTK103" s="420"/>
      <c r="OTL103" s="420"/>
      <c r="OTM103" s="420"/>
      <c r="OTN103" s="420"/>
      <c r="OTO103" s="420"/>
      <c r="OTP103" s="420"/>
      <c r="OTQ103" s="420"/>
      <c r="OTR103" s="420"/>
      <c r="OTS103" s="420"/>
      <c r="OTT103" s="420"/>
      <c r="OTU103" s="420"/>
      <c r="OTV103" s="420"/>
      <c r="OTW103" s="420"/>
      <c r="OTX103" s="420"/>
      <c r="OTY103" s="420"/>
      <c r="OTZ103" s="420"/>
      <c r="OUA103" s="420"/>
      <c r="OUB103" s="420"/>
      <c r="OUC103" s="420"/>
      <c r="OUD103" s="420"/>
      <c r="OUE103" s="420"/>
      <c r="OUF103" s="420"/>
      <c r="OUG103" s="420"/>
      <c r="OUH103" s="420"/>
      <c r="OUI103" s="420"/>
      <c r="OUJ103" s="420"/>
      <c r="OUK103" s="420"/>
      <c r="OUL103" s="420"/>
      <c r="OUM103" s="420"/>
      <c r="OUN103" s="420"/>
      <c r="OUO103" s="420"/>
      <c r="OUP103" s="420"/>
      <c r="OUQ103" s="420"/>
      <c r="OUR103" s="420"/>
      <c r="OUS103" s="420"/>
      <c r="OUT103" s="420"/>
      <c r="OUU103" s="420"/>
      <c r="OUV103" s="420"/>
      <c r="OUW103" s="420"/>
      <c r="OUX103" s="420"/>
      <c r="OUY103" s="420"/>
      <c r="OUZ103" s="420"/>
      <c r="OVA103" s="420"/>
      <c r="OVB103" s="420"/>
      <c r="OVC103" s="420"/>
      <c r="OVD103" s="420"/>
      <c r="OVE103" s="420"/>
      <c r="OVF103" s="420"/>
      <c r="OVG103" s="420"/>
      <c r="OVH103" s="420"/>
      <c r="OVI103" s="420"/>
      <c r="OVJ103" s="420"/>
      <c r="OVK103" s="420"/>
      <c r="OVL103" s="420"/>
      <c r="OVM103" s="420"/>
      <c r="OVN103" s="420"/>
      <c r="OVO103" s="420"/>
      <c r="OVP103" s="420"/>
      <c r="OVQ103" s="420"/>
      <c r="OVR103" s="420"/>
      <c r="OVS103" s="420"/>
      <c r="OVT103" s="420"/>
      <c r="OVU103" s="420"/>
      <c r="OVV103" s="420"/>
      <c r="OVW103" s="420"/>
      <c r="OVX103" s="420"/>
      <c r="OVY103" s="420"/>
      <c r="OVZ103" s="420"/>
      <c r="OWA103" s="420"/>
      <c r="OWB103" s="420"/>
      <c r="OWC103" s="420"/>
      <c r="OWD103" s="420"/>
      <c r="OWE103" s="420"/>
      <c r="OWF103" s="420"/>
      <c r="OWG103" s="420"/>
      <c r="OWH103" s="420"/>
      <c r="OWI103" s="420"/>
      <c r="OWJ103" s="420"/>
      <c r="OWK103" s="420"/>
      <c r="OWL103" s="420"/>
      <c r="OWM103" s="420"/>
      <c r="OWN103" s="420"/>
      <c r="OWO103" s="420"/>
      <c r="OWP103" s="420"/>
      <c r="OWQ103" s="420"/>
      <c r="OWR103" s="420"/>
      <c r="OWS103" s="420"/>
      <c r="OWT103" s="420"/>
      <c r="OWU103" s="420"/>
      <c r="OWV103" s="420"/>
      <c r="OWW103" s="420"/>
      <c r="OWX103" s="420"/>
      <c r="OWY103" s="420"/>
      <c r="OWZ103" s="420"/>
      <c r="OXA103" s="420"/>
      <c r="OXB103" s="420"/>
      <c r="OXC103" s="420"/>
      <c r="OXD103" s="420"/>
      <c r="OXE103" s="420"/>
      <c r="OXF103" s="420"/>
      <c r="OXG103" s="420"/>
      <c r="OXH103" s="420"/>
      <c r="OXI103" s="420"/>
      <c r="OXJ103" s="420"/>
      <c r="OXK103" s="420"/>
      <c r="OXL103" s="420"/>
      <c r="OXM103" s="420"/>
      <c r="OXN103" s="420"/>
      <c r="OXO103" s="420"/>
      <c r="OXP103" s="420"/>
      <c r="OXQ103" s="420"/>
      <c r="OXR103" s="420"/>
      <c r="OXS103" s="420"/>
      <c r="OXT103" s="420"/>
      <c r="OXU103" s="420"/>
      <c r="OXV103" s="420"/>
      <c r="OXW103" s="420"/>
      <c r="OXX103" s="420"/>
      <c r="OXY103" s="420"/>
      <c r="OXZ103" s="420"/>
      <c r="OYA103" s="420"/>
      <c r="OYB103" s="420"/>
      <c r="OYC103" s="420"/>
      <c r="OYD103" s="420"/>
      <c r="OYE103" s="420"/>
      <c r="OYF103" s="420"/>
      <c r="OYG103" s="420"/>
      <c r="OYH103" s="420"/>
      <c r="OYI103" s="420"/>
      <c r="OYJ103" s="420"/>
      <c r="OYK103" s="420"/>
      <c r="OYL103" s="420"/>
      <c r="OYM103" s="420"/>
      <c r="OYN103" s="420"/>
      <c r="OYO103" s="420"/>
      <c r="OYP103" s="420"/>
      <c r="OYQ103" s="420"/>
      <c r="OYR103" s="420"/>
      <c r="OYS103" s="420"/>
      <c r="OYT103" s="420"/>
      <c r="OYU103" s="420"/>
      <c r="OYV103" s="420"/>
      <c r="OYW103" s="420"/>
      <c r="OYX103" s="420"/>
      <c r="OYY103" s="420"/>
      <c r="OYZ103" s="420"/>
      <c r="OZA103" s="420"/>
      <c r="OZB103" s="420"/>
      <c r="OZC103" s="420"/>
      <c r="OZD103" s="420"/>
      <c r="OZE103" s="420"/>
      <c r="OZF103" s="420"/>
      <c r="OZG103" s="420"/>
      <c r="OZH103" s="420"/>
      <c r="OZI103" s="420"/>
      <c r="OZJ103" s="420"/>
      <c r="OZK103" s="420"/>
      <c r="OZL103" s="420"/>
      <c r="OZM103" s="420"/>
      <c r="OZN103" s="420"/>
      <c r="OZO103" s="420"/>
      <c r="OZP103" s="420"/>
      <c r="OZQ103" s="420"/>
      <c r="OZR103" s="420"/>
      <c r="OZS103" s="420"/>
      <c r="OZT103" s="420"/>
      <c r="OZU103" s="420"/>
      <c r="OZV103" s="420"/>
      <c r="OZW103" s="420"/>
      <c r="OZX103" s="420"/>
      <c r="OZY103" s="420"/>
      <c r="OZZ103" s="420"/>
      <c r="PAA103" s="420"/>
      <c r="PAB103" s="420"/>
      <c r="PAC103" s="420"/>
      <c r="PAD103" s="420"/>
      <c r="PAE103" s="420"/>
      <c r="PAF103" s="420"/>
      <c r="PAG103" s="420"/>
      <c r="PAH103" s="420"/>
      <c r="PAI103" s="420"/>
      <c r="PAJ103" s="420"/>
      <c r="PAK103" s="420"/>
      <c r="PAL103" s="420"/>
      <c r="PAM103" s="420"/>
      <c r="PAN103" s="420"/>
      <c r="PAO103" s="420"/>
      <c r="PAP103" s="420"/>
      <c r="PAQ103" s="420"/>
      <c r="PAR103" s="420"/>
      <c r="PAS103" s="420"/>
      <c r="PAT103" s="420"/>
      <c r="PAU103" s="420"/>
      <c r="PAV103" s="420"/>
      <c r="PAW103" s="420"/>
      <c r="PAX103" s="420"/>
      <c r="PAY103" s="420"/>
      <c r="PAZ103" s="420"/>
      <c r="PBA103" s="420"/>
      <c r="PBB103" s="420"/>
      <c r="PBC103" s="420"/>
      <c r="PBD103" s="420"/>
      <c r="PBE103" s="420"/>
      <c r="PBF103" s="420"/>
      <c r="PBG103" s="420"/>
      <c r="PBH103" s="420"/>
      <c r="PBI103" s="420"/>
      <c r="PBJ103" s="420"/>
      <c r="PBK103" s="420"/>
      <c r="PBL103" s="420"/>
      <c r="PBM103" s="420"/>
      <c r="PBN103" s="420"/>
      <c r="PBO103" s="420"/>
      <c r="PBP103" s="420"/>
      <c r="PBQ103" s="420"/>
      <c r="PBR103" s="420"/>
      <c r="PBS103" s="420"/>
      <c r="PBT103" s="420"/>
      <c r="PBU103" s="420"/>
      <c r="PBV103" s="420"/>
      <c r="PBW103" s="420"/>
      <c r="PBX103" s="420"/>
      <c r="PBY103" s="420"/>
      <c r="PBZ103" s="420"/>
      <c r="PCA103" s="420"/>
      <c r="PCB103" s="420"/>
      <c r="PCC103" s="420"/>
      <c r="PCD103" s="420"/>
      <c r="PCE103" s="420"/>
      <c r="PCF103" s="420"/>
      <c r="PCG103" s="420"/>
      <c r="PCH103" s="420"/>
      <c r="PCI103" s="420"/>
      <c r="PCJ103" s="420"/>
      <c r="PCK103" s="420"/>
      <c r="PCL103" s="420"/>
      <c r="PCM103" s="420"/>
      <c r="PCN103" s="420"/>
      <c r="PCO103" s="420"/>
      <c r="PCP103" s="420"/>
      <c r="PCQ103" s="420"/>
      <c r="PCR103" s="420"/>
      <c r="PCS103" s="420"/>
      <c r="PCT103" s="420"/>
      <c r="PCU103" s="420"/>
      <c r="PCV103" s="420"/>
      <c r="PCW103" s="420"/>
      <c r="PCX103" s="420"/>
      <c r="PCY103" s="420"/>
      <c r="PCZ103" s="420"/>
      <c r="PDA103" s="420"/>
      <c r="PDB103" s="420"/>
      <c r="PDC103" s="420"/>
      <c r="PDD103" s="420"/>
      <c r="PDE103" s="420"/>
      <c r="PDF103" s="420"/>
      <c r="PDG103" s="420"/>
      <c r="PDH103" s="420"/>
      <c r="PDI103" s="420"/>
      <c r="PDJ103" s="420"/>
      <c r="PDK103" s="420"/>
      <c r="PDL103" s="420"/>
      <c r="PDM103" s="420"/>
      <c r="PDN103" s="420"/>
      <c r="PDO103" s="420"/>
      <c r="PDP103" s="420"/>
      <c r="PDQ103" s="420"/>
      <c r="PDR103" s="420"/>
      <c r="PDS103" s="420"/>
      <c r="PDT103" s="420"/>
      <c r="PDU103" s="420"/>
      <c r="PDV103" s="420"/>
      <c r="PDW103" s="420"/>
      <c r="PDX103" s="420"/>
      <c r="PDY103" s="420"/>
      <c r="PDZ103" s="420"/>
      <c r="PEA103" s="420"/>
      <c r="PEB103" s="420"/>
      <c r="PEC103" s="420"/>
      <c r="PED103" s="420"/>
      <c r="PEE103" s="420"/>
      <c r="PEF103" s="420"/>
      <c r="PEG103" s="420"/>
      <c r="PEH103" s="420"/>
      <c r="PEI103" s="420"/>
      <c r="PEJ103" s="420"/>
      <c r="PEK103" s="420"/>
      <c r="PEL103" s="420"/>
      <c r="PEM103" s="420"/>
      <c r="PEN103" s="420"/>
      <c r="PEO103" s="420"/>
      <c r="PEP103" s="420"/>
      <c r="PEQ103" s="420"/>
      <c r="PER103" s="420"/>
      <c r="PES103" s="420"/>
      <c r="PET103" s="420"/>
      <c r="PEU103" s="420"/>
      <c r="PEV103" s="420"/>
      <c r="PEW103" s="420"/>
      <c r="PEX103" s="420"/>
      <c r="PEY103" s="420"/>
      <c r="PEZ103" s="420"/>
      <c r="PFA103" s="420"/>
      <c r="PFB103" s="420"/>
      <c r="PFC103" s="420"/>
      <c r="PFD103" s="420"/>
      <c r="PFE103" s="420"/>
      <c r="PFF103" s="420"/>
      <c r="PFG103" s="420"/>
      <c r="PFH103" s="420"/>
      <c r="PFI103" s="420"/>
      <c r="PFJ103" s="420"/>
      <c r="PFK103" s="420"/>
      <c r="PFL103" s="420"/>
      <c r="PFM103" s="420"/>
      <c r="PFN103" s="420"/>
      <c r="PFO103" s="420"/>
      <c r="PFP103" s="420"/>
      <c r="PFQ103" s="420"/>
      <c r="PFR103" s="420"/>
      <c r="PFS103" s="420"/>
      <c r="PFT103" s="420"/>
      <c r="PFU103" s="420"/>
      <c r="PFV103" s="420"/>
      <c r="PFW103" s="420"/>
      <c r="PFX103" s="420"/>
      <c r="PFY103" s="420"/>
      <c r="PFZ103" s="420"/>
      <c r="PGA103" s="420"/>
      <c r="PGB103" s="420"/>
      <c r="PGC103" s="420"/>
      <c r="PGD103" s="420"/>
      <c r="PGE103" s="420"/>
      <c r="PGF103" s="420"/>
      <c r="PGG103" s="420"/>
      <c r="PGH103" s="420"/>
      <c r="PGI103" s="420"/>
      <c r="PGJ103" s="420"/>
      <c r="PGK103" s="420"/>
      <c r="PGL103" s="420"/>
      <c r="PGM103" s="420"/>
      <c r="PGN103" s="420"/>
      <c r="PGO103" s="420"/>
      <c r="PGP103" s="420"/>
      <c r="PGQ103" s="420"/>
      <c r="PGR103" s="420"/>
      <c r="PGS103" s="420"/>
      <c r="PGT103" s="420"/>
      <c r="PGU103" s="420"/>
      <c r="PGV103" s="420"/>
      <c r="PGW103" s="420"/>
      <c r="PGX103" s="420"/>
      <c r="PGY103" s="420"/>
      <c r="PGZ103" s="420"/>
      <c r="PHA103" s="420"/>
      <c r="PHB103" s="420"/>
      <c r="PHC103" s="420"/>
      <c r="PHD103" s="420"/>
      <c r="PHE103" s="420"/>
      <c r="PHF103" s="420"/>
      <c r="PHG103" s="420"/>
      <c r="PHH103" s="420"/>
      <c r="PHI103" s="420"/>
      <c r="PHJ103" s="420"/>
      <c r="PHK103" s="420"/>
      <c r="PHL103" s="420"/>
      <c r="PHM103" s="420"/>
      <c r="PHN103" s="420"/>
      <c r="PHO103" s="420"/>
      <c r="PHP103" s="420"/>
      <c r="PHQ103" s="420"/>
      <c r="PHR103" s="420"/>
      <c r="PHS103" s="420"/>
      <c r="PHT103" s="420"/>
      <c r="PHU103" s="420"/>
      <c r="PHV103" s="420"/>
      <c r="PHW103" s="420"/>
      <c r="PHX103" s="420"/>
      <c r="PHY103" s="420"/>
      <c r="PHZ103" s="420"/>
      <c r="PIA103" s="420"/>
      <c r="PIB103" s="420"/>
      <c r="PIC103" s="420"/>
      <c r="PID103" s="420"/>
      <c r="PIE103" s="420"/>
      <c r="PIF103" s="420"/>
      <c r="PIG103" s="420"/>
      <c r="PIH103" s="420"/>
      <c r="PII103" s="420"/>
      <c r="PIJ103" s="420"/>
      <c r="PIK103" s="420"/>
      <c r="PIL103" s="420"/>
      <c r="PIM103" s="420"/>
      <c r="PIN103" s="420"/>
      <c r="PIO103" s="420"/>
      <c r="PIP103" s="420"/>
      <c r="PIQ103" s="420"/>
      <c r="PIR103" s="420"/>
      <c r="PIS103" s="420"/>
      <c r="PIT103" s="420"/>
      <c r="PIU103" s="420"/>
      <c r="PIV103" s="420"/>
      <c r="PIW103" s="420"/>
      <c r="PIX103" s="420"/>
      <c r="PIY103" s="420"/>
      <c r="PIZ103" s="420"/>
      <c r="PJA103" s="420"/>
      <c r="PJB103" s="420"/>
      <c r="PJC103" s="420"/>
      <c r="PJD103" s="420"/>
      <c r="PJE103" s="420"/>
      <c r="PJF103" s="420"/>
      <c r="PJG103" s="420"/>
      <c r="PJH103" s="420"/>
      <c r="PJI103" s="420"/>
      <c r="PJJ103" s="420"/>
      <c r="PJK103" s="420"/>
      <c r="PJL103" s="420"/>
      <c r="PJM103" s="420"/>
      <c r="PJN103" s="420"/>
      <c r="PJO103" s="420"/>
      <c r="PJP103" s="420"/>
      <c r="PJQ103" s="420"/>
      <c r="PJR103" s="420"/>
      <c r="PJS103" s="420"/>
      <c r="PJT103" s="420"/>
      <c r="PJU103" s="420"/>
      <c r="PJV103" s="420"/>
      <c r="PJW103" s="420"/>
      <c r="PJX103" s="420"/>
      <c r="PJY103" s="420"/>
      <c r="PJZ103" s="420"/>
      <c r="PKA103" s="420"/>
      <c r="PKB103" s="420"/>
      <c r="PKC103" s="420"/>
      <c r="PKD103" s="420"/>
      <c r="PKE103" s="420"/>
      <c r="PKF103" s="420"/>
      <c r="PKG103" s="420"/>
      <c r="PKH103" s="420"/>
      <c r="PKI103" s="420"/>
      <c r="PKJ103" s="420"/>
      <c r="PKK103" s="420"/>
      <c r="PKL103" s="420"/>
      <c r="PKM103" s="420"/>
      <c r="PKN103" s="420"/>
      <c r="PKO103" s="420"/>
      <c r="PKP103" s="420"/>
      <c r="PKQ103" s="420"/>
      <c r="PKR103" s="420"/>
      <c r="PKS103" s="420"/>
      <c r="PKT103" s="420"/>
      <c r="PKU103" s="420"/>
      <c r="PKV103" s="420"/>
      <c r="PKW103" s="420"/>
      <c r="PKX103" s="420"/>
      <c r="PKY103" s="420"/>
      <c r="PKZ103" s="420"/>
      <c r="PLA103" s="420"/>
      <c r="PLB103" s="420"/>
      <c r="PLC103" s="420"/>
      <c r="PLD103" s="420"/>
      <c r="PLE103" s="420"/>
      <c r="PLF103" s="420"/>
      <c r="PLG103" s="420"/>
      <c r="PLH103" s="420"/>
      <c r="PLI103" s="420"/>
      <c r="PLJ103" s="420"/>
      <c r="PLK103" s="420"/>
      <c r="PLL103" s="420"/>
      <c r="PLM103" s="420"/>
      <c r="PLN103" s="420"/>
      <c r="PLO103" s="420"/>
      <c r="PLP103" s="420"/>
      <c r="PLQ103" s="420"/>
      <c r="PLR103" s="420"/>
      <c r="PLS103" s="420"/>
      <c r="PLT103" s="420"/>
      <c r="PLU103" s="420"/>
      <c r="PLV103" s="420"/>
      <c r="PLW103" s="420"/>
      <c r="PLX103" s="420"/>
      <c r="PLY103" s="420"/>
      <c r="PLZ103" s="420"/>
      <c r="PMA103" s="420"/>
      <c r="PMB103" s="420"/>
      <c r="PMC103" s="420"/>
      <c r="PMD103" s="420"/>
      <c r="PME103" s="420"/>
      <c r="PMF103" s="420"/>
      <c r="PMG103" s="420"/>
      <c r="PMH103" s="420"/>
      <c r="PMI103" s="420"/>
      <c r="PMJ103" s="420"/>
      <c r="PMK103" s="420"/>
      <c r="PML103" s="420"/>
      <c r="PMM103" s="420"/>
      <c r="PMN103" s="420"/>
      <c r="PMO103" s="420"/>
      <c r="PMP103" s="420"/>
      <c r="PMQ103" s="420"/>
      <c r="PMR103" s="420"/>
      <c r="PMS103" s="420"/>
      <c r="PMT103" s="420"/>
      <c r="PMU103" s="420"/>
      <c r="PMV103" s="420"/>
      <c r="PMW103" s="420"/>
      <c r="PMX103" s="420"/>
      <c r="PMY103" s="420"/>
      <c r="PMZ103" s="420"/>
      <c r="PNA103" s="420"/>
      <c r="PNB103" s="420"/>
      <c r="PNC103" s="420"/>
      <c r="PND103" s="420"/>
      <c r="PNE103" s="420"/>
      <c r="PNF103" s="420"/>
      <c r="PNG103" s="420"/>
      <c r="PNH103" s="420"/>
      <c r="PNI103" s="420"/>
      <c r="PNJ103" s="420"/>
      <c r="PNK103" s="420"/>
      <c r="PNL103" s="420"/>
      <c r="PNM103" s="420"/>
      <c r="PNN103" s="420"/>
      <c r="PNO103" s="420"/>
      <c r="PNP103" s="420"/>
      <c r="PNQ103" s="420"/>
      <c r="PNR103" s="420"/>
      <c r="PNS103" s="420"/>
      <c r="PNT103" s="420"/>
      <c r="PNU103" s="420"/>
      <c r="PNV103" s="420"/>
      <c r="PNW103" s="420"/>
      <c r="PNX103" s="420"/>
      <c r="PNY103" s="420"/>
      <c r="PNZ103" s="420"/>
      <c r="POA103" s="420"/>
      <c r="POB103" s="420"/>
      <c r="POC103" s="420"/>
      <c r="POD103" s="420"/>
      <c r="POE103" s="420"/>
      <c r="POF103" s="420"/>
      <c r="POG103" s="420"/>
      <c r="POH103" s="420"/>
      <c r="POI103" s="420"/>
      <c r="POJ103" s="420"/>
      <c r="POK103" s="420"/>
      <c r="POL103" s="420"/>
      <c r="POM103" s="420"/>
      <c r="PON103" s="420"/>
      <c r="POO103" s="420"/>
      <c r="POP103" s="420"/>
      <c r="POQ103" s="420"/>
      <c r="POR103" s="420"/>
      <c r="POS103" s="420"/>
      <c r="POT103" s="420"/>
      <c r="POU103" s="420"/>
      <c r="POV103" s="420"/>
      <c r="POW103" s="420"/>
      <c r="POX103" s="420"/>
      <c r="POY103" s="420"/>
      <c r="POZ103" s="420"/>
      <c r="PPA103" s="420"/>
      <c r="PPB103" s="420"/>
      <c r="PPC103" s="420"/>
      <c r="PPD103" s="420"/>
      <c r="PPE103" s="420"/>
      <c r="PPF103" s="420"/>
      <c r="PPG103" s="420"/>
      <c r="PPH103" s="420"/>
      <c r="PPI103" s="420"/>
      <c r="PPJ103" s="420"/>
      <c r="PPK103" s="420"/>
      <c r="PPL103" s="420"/>
      <c r="PPM103" s="420"/>
      <c r="PPN103" s="420"/>
      <c r="PPO103" s="420"/>
      <c r="PPP103" s="420"/>
      <c r="PPQ103" s="420"/>
      <c r="PPR103" s="420"/>
      <c r="PPS103" s="420"/>
      <c r="PPT103" s="420"/>
      <c r="PPU103" s="420"/>
      <c r="PPV103" s="420"/>
      <c r="PPW103" s="420"/>
      <c r="PPX103" s="420"/>
      <c r="PPY103" s="420"/>
      <c r="PPZ103" s="420"/>
      <c r="PQA103" s="420"/>
      <c r="PQB103" s="420"/>
      <c r="PQC103" s="420"/>
      <c r="PQD103" s="420"/>
      <c r="PQE103" s="420"/>
      <c r="PQF103" s="420"/>
      <c r="PQG103" s="420"/>
      <c r="PQH103" s="420"/>
      <c r="PQI103" s="420"/>
      <c r="PQJ103" s="420"/>
      <c r="PQK103" s="420"/>
      <c r="PQL103" s="420"/>
      <c r="PQM103" s="420"/>
      <c r="PQN103" s="420"/>
      <c r="PQO103" s="420"/>
      <c r="PQP103" s="420"/>
      <c r="PQQ103" s="420"/>
      <c r="PQR103" s="420"/>
      <c r="PQS103" s="420"/>
      <c r="PQT103" s="420"/>
      <c r="PQU103" s="420"/>
      <c r="PQV103" s="420"/>
      <c r="PQW103" s="420"/>
      <c r="PQX103" s="420"/>
      <c r="PQY103" s="420"/>
      <c r="PQZ103" s="420"/>
      <c r="PRA103" s="420"/>
      <c r="PRB103" s="420"/>
      <c r="PRC103" s="420"/>
      <c r="PRD103" s="420"/>
      <c r="PRE103" s="420"/>
      <c r="PRF103" s="420"/>
      <c r="PRG103" s="420"/>
      <c r="PRH103" s="420"/>
      <c r="PRI103" s="420"/>
      <c r="PRJ103" s="420"/>
      <c r="PRK103" s="420"/>
      <c r="PRL103" s="420"/>
      <c r="PRM103" s="420"/>
      <c r="PRN103" s="420"/>
      <c r="PRO103" s="420"/>
      <c r="PRP103" s="420"/>
      <c r="PRQ103" s="420"/>
      <c r="PRR103" s="420"/>
      <c r="PRS103" s="420"/>
      <c r="PRT103" s="420"/>
      <c r="PRU103" s="420"/>
      <c r="PRV103" s="420"/>
      <c r="PRW103" s="420"/>
      <c r="PRX103" s="420"/>
      <c r="PRY103" s="420"/>
      <c r="PRZ103" s="420"/>
      <c r="PSA103" s="420"/>
      <c r="PSB103" s="420"/>
      <c r="PSC103" s="420"/>
      <c r="PSD103" s="420"/>
      <c r="PSE103" s="420"/>
      <c r="PSF103" s="420"/>
      <c r="PSG103" s="420"/>
      <c r="PSH103" s="420"/>
      <c r="PSI103" s="420"/>
      <c r="PSJ103" s="420"/>
      <c r="PSK103" s="420"/>
      <c r="PSL103" s="420"/>
      <c r="PSM103" s="420"/>
      <c r="PSN103" s="420"/>
      <c r="PSO103" s="420"/>
      <c r="PSP103" s="420"/>
      <c r="PSQ103" s="420"/>
      <c r="PSR103" s="420"/>
      <c r="PSS103" s="420"/>
      <c r="PST103" s="420"/>
      <c r="PSU103" s="420"/>
      <c r="PSV103" s="420"/>
      <c r="PSW103" s="420"/>
      <c r="PSX103" s="420"/>
      <c r="PSY103" s="420"/>
      <c r="PSZ103" s="420"/>
      <c r="PTA103" s="420"/>
      <c r="PTB103" s="420"/>
      <c r="PTC103" s="420"/>
      <c r="PTD103" s="420"/>
      <c r="PTE103" s="420"/>
      <c r="PTF103" s="420"/>
      <c r="PTG103" s="420"/>
      <c r="PTH103" s="420"/>
      <c r="PTI103" s="420"/>
      <c r="PTJ103" s="420"/>
      <c r="PTK103" s="420"/>
      <c r="PTL103" s="420"/>
      <c r="PTM103" s="420"/>
      <c r="PTN103" s="420"/>
      <c r="PTO103" s="420"/>
      <c r="PTP103" s="420"/>
      <c r="PTQ103" s="420"/>
      <c r="PTR103" s="420"/>
      <c r="PTS103" s="420"/>
      <c r="PTT103" s="420"/>
      <c r="PTU103" s="420"/>
      <c r="PTV103" s="420"/>
      <c r="PTW103" s="420"/>
      <c r="PTX103" s="420"/>
      <c r="PTY103" s="420"/>
      <c r="PTZ103" s="420"/>
      <c r="PUA103" s="420"/>
      <c r="PUB103" s="420"/>
      <c r="PUC103" s="420"/>
      <c r="PUD103" s="420"/>
      <c r="PUE103" s="420"/>
      <c r="PUF103" s="420"/>
      <c r="PUG103" s="420"/>
      <c r="PUH103" s="420"/>
      <c r="PUI103" s="420"/>
      <c r="PUJ103" s="420"/>
      <c r="PUK103" s="420"/>
      <c r="PUL103" s="420"/>
      <c r="PUM103" s="420"/>
      <c r="PUN103" s="420"/>
      <c r="PUO103" s="420"/>
      <c r="PUP103" s="420"/>
      <c r="PUQ103" s="420"/>
      <c r="PUR103" s="420"/>
      <c r="PUS103" s="420"/>
      <c r="PUT103" s="420"/>
      <c r="PUU103" s="420"/>
      <c r="PUV103" s="420"/>
      <c r="PUW103" s="420"/>
      <c r="PUX103" s="420"/>
      <c r="PUY103" s="420"/>
      <c r="PUZ103" s="420"/>
      <c r="PVA103" s="420"/>
      <c r="PVB103" s="420"/>
      <c r="PVC103" s="420"/>
      <c r="PVD103" s="420"/>
      <c r="PVE103" s="420"/>
      <c r="PVF103" s="420"/>
      <c r="PVG103" s="420"/>
      <c r="PVH103" s="420"/>
      <c r="PVI103" s="420"/>
      <c r="PVJ103" s="420"/>
      <c r="PVK103" s="420"/>
      <c r="PVL103" s="420"/>
      <c r="PVM103" s="420"/>
      <c r="PVN103" s="420"/>
      <c r="PVO103" s="420"/>
      <c r="PVP103" s="420"/>
      <c r="PVQ103" s="420"/>
      <c r="PVR103" s="420"/>
      <c r="PVS103" s="420"/>
      <c r="PVT103" s="420"/>
      <c r="PVU103" s="420"/>
      <c r="PVV103" s="420"/>
      <c r="PVW103" s="420"/>
      <c r="PVX103" s="420"/>
      <c r="PVY103" s="420"/>
      <c r="PVZ103" s="420"/>
      <c r="PWA103" s="420"/>
      <c r="PWB103" s="420"/>
      <c r="PWC103" s="420"/>
      <c r="PWD103" s="420"/>
      <c r="PWE103" s="420"/>
      <c r="PWF103" s="420"/>
      <c r="PWG103" s="420"/>
      <c r="PWH103" s="420"/>
      <c r="PWI103" s="420"/>
      <c r="PWJ103" s="420"/>
      <c r="PWK103" s="420"/>
      <c r="PWL103" s="420"/>
      <c r="PWM103" s="420"/>
      <c r="PWN103" s="420"/>
      <c r="PWO103" s="420"/>
      <c r="PWP103" s="420"/>
      <c r="PWQ103" s="420"/>
      <c r="PWR103" s="420"/>
      <c r="PWS103" s="420"/>
      <c r="PWT103" s="420"/>
      <c r="PWU103" s="420"/>
      <c r="PWV103" s="420"/>
      <c r="PWW103" s="420"/>
      <c r="PWX103" s="420"/>
      <c r="PWY103" s="420"/>
      <c r="PWZ103" s="420"/>
      <c r="PXA103" s="420"/>
      <c r="PXB103" s="420"/>
      <c r="PXC103" s="420"/>
      <c r="PXD103" s="420"/>
      <c r="PXE103" s="420"/>
      <c r="PXF103" s="420"/>
      <c r="PXG103" s="420"/>
      <c r="PXH103" s="420"/>
      <c r="PXI103" s="420"/>
      <c r="PXJ103" s="420"/>
      <c r="PXK103" s="420"/>
      <c r="PXL103" s="420"/>
      <c r="PXM103" s="420"/>
      <c r="PXN103" s="420"/>
      <c r="PXO103" s="420"/>
      <c r="PXP103" s="420"/>
      <c r="PXQ103" s="420"/>
      <c r="PXR103" s="420"/>
      <c r="PXS103" s="420"/>
      <c r="PXT103" s="420"/>
      <c r="PXU103" s="420"/>
      <c r="PXV103" s="420"/>
      <c r="PXW103" s="420"/>
      <c r="PXX103" s="420"/>
      <c r="PXY103" s="420"/>
      <c r="PXZ103" s="420"/>
      <c r="PYA103" s="420"/>
      <c r="PYB103" s="420"/>
      <c r="PYC103" s="420"/>
      <c r="PYD103" s="420"/>
      <c r="PYE103" s="420"/>
      <c r="PYF103" s="420"/>
      <c r="PYG103" s="420"/>
      <c r="PYH103" s="420"/>
      <c r="PYI103" s="420"/>
      <c r="PYJ103" s="420"/>
      <c r="PYK103" s="420"/>
      <c r="PYL103" s="420"/>
      <c r="PYM103" s="420"/>
      <c r="PYN103" s="420"/>
      <c r="PYO103" s="420"/>
      <c r="PYP103" s="420"/>
      <c r="PYQ103" s="420"/>
      <c r="PYR103" s="420"/>
      <c r="PYS103" s="420"/>
      <c r="PYT103" s="420"/>
      <c r="PYU103" s="420"/>
      <c r="PYV103" s="420"/>
      <c r="PYW103" s="420"/>
      <c r="PYX103" s="420"/>
      <c r="PYY103" s="420"/>
      <c r="PYZ103" s="420"/>
      <c r="PZA103" s="420"/>
      <c r="PZB103" s="420"/>
      <c r="PZC103" s="420"/>
      <c r="PZD103" s="420"/>
      <c r="PZE103" s="420"/>
      <c r="PZF103" s="420"/>
      <c r="PZG103" s="420"/>
      <c r="PZH103" s="420"/>
      <c r="PZI103" s="420"/>
      <c r="PZJ103" s="420"/>
      <c r="PZK103" s="420"/>
      <c r="PZL103" s="420"/>
      <c r="PZM103" s="420"/>
      <c r="PZN103" s="420"/>
      <c r="PZO103" s="420"/>
      <c r="PZP103" s="420"/>
      <c r="PZQ103" s="420"/>
      <c r="PZR103" s="420"/>
      <c r="PZS103" s="420"/>
      <c r="PZT103" s="420"/>
      <c r="PZU103" s="420"/>
      <c r="PZV103" s="420"/>
      <c r="PZW103" s="420"/>
      <c r="PZX103" s="420"/>
      <c r="PZY103" s="420"/>
      <c r="PZZ103" s="420"/>
      <c r="QAA103" s="420"/>
      <c r="QAB103" s="420"/>
      <c r="QAC103" s="420"/>
      <c r="QAD103" s="420"/>
      <c r="QAE103" s="420"/>
      <c r="QAF103" s="420"/>
      <c r="QAG103" s="420"/>
      <c r="QAH103" s="420"/>
      <c r="QAI103" s="420"/>
      <c r="QAJ103" s="420"/>
      <c r="QAK103" s="420"/>
      <c r="QAL103" s="420"/>
      <c r="QAM103" s="420"/>
      <c r="QAN103" s="420"/>
      <c r="QAO103" s="420"/>
      <c r="QAP103" s="420"/>
      <c r="QAQ103" s="420"/>
      <c r="QAR103" s="420"/>
      <c r="QAS103" s="420"/>
      <c r="QAT103" s="420"/>
      <c r="QAU103" s="420"/>
      <c r="QAV103" s="420"/>
      <c r="QAW103" s="420"/>
      <c r="QAX103" s="420"/>
      <c r="QAY103" s="420"/>
      <c r="QAZ103" s="420"/>
      <c r="QBA103" s="420"/>
      <c r="QBB103" s="420"/>
      <c r="QBC103" s="420"/>
      <c r="QBD103" s="420"/>
      <c r="QBE103" s="420"/>
      <c r="QBF103" s="420"/>
      <c r="QBG103" s="420"/>
      <c r="QBH103" s="420"/>
      <c r="QBI103" s="420"/>
      <c r="QBJ103" s="420"/>
      <c r="QBK103" s="420"/>
      <c r="QBL103" s="420"/>
      <c r="QBM103" s="420"/>
      <c r="QBN103" s="420"/>
      <c r="QBO103" s="420"/>
      <c r="QBP103" s="420"/>
      <c r="QBQ103" s="420"/>
      <c r="QBR103" s="420"/>
      <c r="QBS103" s="420"/>
      <c r="QBT103" s="420"/>
      <c r="QBU103" s="420"/>
      <c r="QBV103" s="420"/>
      <c r="QBW103" s="420"/>
      <c r="QBX103" s="420"/>
      <c r="QBY103" s="420"/>
      <c r="QBZ103" s="420"/>
      <c r="QCA103" s="420"/>
      <c r="QCB103" s="420"/>
      <c r="QCC103" s="420"/>
      <c r="QCD103" s="420"/>
      <c r="QCE103" s="420"/>
      <c r="QCF103" s="420"/>
      <c r="QCG103" s="420"/>
      <c r="QCH103" s="420"/>
      <c r="QCI103" s="420"/>
      <c r="QCJ103" s="420"/>
      <c r="QCK103" s="420"/>
      <c r="QCL103" s="420"/>
      <c r="QCM103" s="420"/>
      <c r="QCN103" s="420"/>
      <c r="QCO103" s="420"/>
      <c r="QCP103" s="420"/>
      <c r="QCQ103" s="420"/>
      <c r="QCR103" s="420"/>
      <c r="QCS103" s="420"/>
      <c r="QCT103" s="420"/>
      <c r="QCU103" s="420"/>
      <c r="QCV103" s="420"/>
      <c r="QCW103" s="420"/>
      <c r="QCX103" s="420"/>
      <c r="QCY103" s="420"/>
      <c r="QCZ103" s="420"/>
      <c r="QDA103" s="420"/>
      <c r="QDB103" s="420"/>
      <c r="QDC103" s="420"/>
      <c r="QDD103" s="420"/>
      <c r="QDE103" s="420"/>
      <c r="QDF103" s="420"/>
      <c r="QDG103" s="420"/>
      <c r="QDH103" s="420"/>
      <c r="QDI103" s="420"/>
      <c r="QDJ103" s="420"/>
      <c r="QDK103" s="420"/>
      <c r="QDL103" s="420"/>
      <c r="QDM103" s="420"/>
      <c r="QDN103" s="420"/>
      <c r="QDO103" s="420"/>
      <c r="QDP103" s="420"/>
      <c r="QDQ103" s="420"/>
      <c r="QDR103" s="420"/>
      <c r="QDS103" s="420"/>
      <c r="QDT103" s="420"/>
      <c r="QDU103" s="420"/>
      <c r="QDV103" s="420"/>
      <c r="QDW103" s="420"/>
      <c r="QDX103" s="420"/>
      <c r="QDY103" s="420"/>
      <c r="QDZ103" s="420"/>
      <c r="QEA103" s="420"/>
      <c r="QEB103" s="420"/>
      <c r="QEC103" s="420"/>
      <c r="QED103" s="420"/>
      <c r="QEE103" s="420"/>
      <c r="QEF103" s="420"/>
      <c r="QEG103" s="420"/>
      <c r="QEH103" s="420"/>
      <c r="QEI103" s="420"/>
      <c r="QEJ103" s="420"/>
      <c r="QEK103" s="420"/>
      <c r="QEL103" s="420"/>
      <c r="QEM103" s="420"/>
      <c r="QEN103" s="420"/>
      <c r="QEO103" s="420"/>
      <c r="QEP103" s="420"/>
      <c r="QEQ103" s="420"/>
      <c r="QER103" s="420"/>
      <c r="QES103" s="420"/>
      <c r="QET103" s="420"/>
      <c r="QEU103" s="420"/>
      <c r="QEV103" s="420"/>
      <c r="QEW103" s="420"/>
      <c r="QEX103" s="420"/>
      <c r="QEY103" s="420"/>
      <c r="QEZ103" s="420"/>
      <c r="QFA103" s="420"/>
      <c r="QFB103" s="420"/>
      <c r="QFC103" s="420"/>
      <c r="QFD103" s="420"/>
      <c r="QFE103" s="420"/>
      <c r="QFF103" s="420"/>
      <c r="QFG103" s="420"/>
      <c r="QFH103" s="420"/>
      <c r="QFI103" s="420"/>
      <c r="QFJ103" s="420"/>
      <c r="QFK103" s="420"/>
      <c r="QFL103" s="420"/>
      <c r="QFM103" s="420"/>
      <c r="QFN103" s="420"/>
      <c r="QFO103" s="420"/>
      <c r="QFP103" s="420"/>
      <c r="QFQ103" s="420"/>
      <c r="QFR103" s="420"/>
      <c r="QFS103" s="420"/>
      <c r="QFT103" s="420"/>
      <c r="QFU103" s="420"/>
      <c r="QFV103" s="420"/>
      <c r="QFW103" s="420"/>
      <c r="QFX103" s="420"/>
      <c r="QFY103" s="420"/>
      <c r="QFZ103" s="420"/>
      <c r="QGA103" s="420"/>
      <c r="QGB103" s="420"/>
      <c r="QGC103" s="420"/>
      <c r="QGD103" s="420"/>
      <c r="QGE103" s="420"/>
      <c r="QGF103" s="420"/>
      <c r="QGG103" s="420"/>
      <c r="QGH103" s="420"/>
      <c r="QGI103" s="420"/>
      <c r="QGJ103" s="420"/>
      <c r="QGK103" s="420"/>
      <c r="QGL103" s="420"/>
      <c r="QGM103" s="420"/>
      <c r="QGN103" s="420"/>
      <c r="QGO103" s="420"/>
      <c r="QGP103" s="420"/>
      <c r="QGQ103" s="420"/>
      <c r="QGR103" s="420"/>
      <c r="QGS103" s="420"/>
      <c r="QGT103" s="420"/>
      <c r="QGU103" s="420"/>
      <c r="QGV103" s="420"/>
      <c r="QGW103" s="420"/>
      <c r="QGX103" s="420"/>
      <c r="QGY103" s="420"/>
      <c r="QGZ103" s="420"/>
      <c r="QHA103" s="420"/>
      <c r="QHB103" s="420"/>
      <c r="QHC103" s="420"/>
      <c r="QHD103" s="420"/>
      <c r="QHE103" s="420"/>
      <c r="QHF103" s="420"/>
      <c r="QHG103" s="420"/>
      <c r="QHH103" s="420"/>
      <c r="QHI103" s="420"/>
      <c r="QHJ103" s="420"/>
      <c r="QHK103" s="420"/>
      <c r="QHL103" s="420"/>
      <c r="QHM103" s="420"/>
      <c r="QHN103" s="420"/>
      <c r="QHO103" s="420"/>
      <c r="QHP103" s="420"/>
      <c r="QHQ103" s="420"/>
      <c r="QHR103" s="420"/>
      <c r="QHS103" s="420"/>
      <c r="QHT103" s="420"/>
      <c r="QHU103" s="420"/>
      <c r="QHV103" s="420"/>
      <c r="QHW103" s="420"/>
      <c r="QHX103" s="420"/>
      <c r="QHY103" s="420"/>
      <c r="QHZ103" s="420"/>
      <c r="QIA103" s="420"/>
      <c r="QIB103" s="420"/>
      <c r="QIC103" s="420"/>
      <c r="QID103" s="420"/>
      <c r="QIE103" s="420"/>
      <c r="QIF103" s="420"/>
      <c r="QIG103" s="420"/>
      <c r="QIH103" s="420"/>
      <c r="QII103" s="420"/>
      <c r="QIJ103" s="420"/>
      <c r="QIK103" s="420"/>
      <c r="QIL103" s="420"/>
      <c r="QIM103" s="420"/>
      <c r="QIN103" s="420"/>
      <c r="QIO103" s="420"/>
      <c r="QIP103" s="420"/>
      <c r="QIQ103" s="420"/>
      <c r="QIR103" s="420"/>
      <c r="QIS103" s="420"/>
      <c r="QIT103" s="420"/>
      <c r="QIU103" s="420"/>
      <c r="QIV103" s="420"/>
      <c r="QIW103" s="420"/>
      <c r="QIX103" s="420"/>
      <c r="QIY103" s="420"/>
      <c r="QIZ103" s="420"/>
      <c r="QJA103" s="420"/>
      <c r="QJB103" s="420"/>
      <c r="QJC103" s="420"/>
      <c r="QJD103" s="420"/>
      <c r="QJE103" s="420"/>
      <c r="QJF103" s="420"/>
      <c r="QJG103" s="420"/>
      <c r="QJH103" s="420"/>
      <c r="QJI103" s="420"/>
      <c r="QJJ103" s="420"/>
      <c r="QJK103" s="420"/>
      <c r="QJL103" s="420"/>
      <c r="QJM103" s="420"/>
      <c r="QJN103" s="420"/>
      <c r="QJO103" s="420"/>
      <c r="QJP103" s="420"/>
      <c r="QJQ103" s="420"/>
      <c r="QJR103" s="420"/>
      <c r="QJS103" s="420"/>
      <c r="QJT103" s="420"/>
      <c r="QJU103" s="420"/>
      <c r="QJV103" s="420"/>
      <c r="QJW103" s="420"/>
      <c r="QJX103" s="420"/>
      <c r="QJY103" s="420"/>
      <c r="QJZ103" s="420"/>
      <c r="QKA103" s="420"/>
      <c r="QKB103" s="420"/>
      <c r="QKC103" s="420"/>
      <c r="QKD103" s="420"/>
      <c r="QKE103" s="420"/>
      <c r="QKF103" s="420"/>
      <c r="QKG103" s="420"/>
      <c r="QKH103" s="420"/>
      <c r="QKI103" s="420"/>
      <c r="QKJ103" s="420"/>
      <c r="QKK103" s="420"/>
      <c r="QKL103" s="420"/>
      <c r="QKM103" s="420"/>
      <c r="QKN103" s="420"/>
      <c r="QKO103" s="420"/>
      <c r="QKP103" s="420"/>
      <c r="QKQ103" s="420"/>
      <c r="QKR103" s="420"/>
      <c r="QKS103" s="420"/>
      <c r="QKT103" s="420"/>
      <c r="QKU103" s="420"/>
      <c r="QKV103" s="420"/>
      <c r="QKW103" s="420"/>
      <c r="QKX103" s="420"/>
      <c r="QKY103" s="420"/>
      <c r="QKZ103" s="420"/>
      <c r="QLA103" s="420"/>
      <c r="QLB103" s="420"/>
      <c r="QLC103" s="420"/>
      <c r="QLD103" s="420"/>
      <c r="QLE103" s="420"/>
      <c r="QLF103" s="420"/>
      <c r="QLG103" s="420"/>
      <c r="QLH103" s="420"/>
      <c r="QLI103" s="420"/>
      <c r="QLJ103" s="420"/>
      <c r="QLK103" s="420"/>
      <c r="QLL103" s="420"/>
      <c r="QLM103" s="420"/>
      <c r="QLN103" s="420"/>
      <c r="QLO103" s="420"/>
      <c r="QLP103" s="420"/>
      <c r="QLQ103" s="420"/>
      <c r="QLR103" s="420"/>
      <c r="QLS103" s="420"/>
      <c r="QLT103" s="420"/>
      <c r="QLU103" s="420"/>
      <c r="QLV103" s="420"/>
      <c r="QLW103" s="420"/>
      <c r="QLX103" s="420"/>
      <c r="QLY103" s="420"/>
      <c r="QLZ103" s="420"/>
      <c r="QMA103" s="420"/>
      <c r="QMB103" s="420"/>
      <c r="QMC103" s="420"/>
      <c r="QMD103" s="420"/>
      <c r="QME103" s="420"/>
      <c r="QMF103" s="420"/>
      <c r="QMG103" s="420"/>
      <c r="QMH103" s="420"/>
      <c r="QMI103" s="420"/>
      <c r="QMJ103" s="420"/>
      <c r="QMK103" s="420"/>
      <c r="QML103" s="420"/>
      <c r="QMM103" s="420"/>
      <c r="QMN103" s="420"/>
      <c r="QMO103" s="420"/>
      <c r="QMP103" s="420"/>
      <c r="QMQ103" s="420"/>
      <c r="QMR103" s="420"/>
      <c r="QMS103" s="420"/>
      <c r="QMT103" s="420"/>
      <c r="QMU103" s="420"/>
      <c r="QMV103" s="420"/>
      <c r="QMW103" s="420"/>
      <c r="QMX103" s="420"/>
      <c r="QMY103" s="420"/>
      <c r="QMZ103" s="420"/>
      <c r="QNA103" s="420"/>
      <c r="QNB103" s="420"/>
      <c r="QNC103" s="420"/>
      <c r="QND103" s="420"/>
      <c r="QNE103" s="420"/>
      <c r="QNF103" s="420"/>
      <c r="QNG103" s="420"/>
      <c r="QNH103" s="420"/>
      <c r="QNI103" s="420"/>
      <c r="QNJ103" s="420"/>
      <c r="QNK103" s="420"/>
      <c r="QNL103" s="420"/>
      <c r="QNM103" s="420"/>
      <c r="QNN103" s="420"/>
      <c r="QNO103" s="420"/>
      <c r="QNP103" s="420"/>
      <c r="QNQ103" s="420"/>
      <c r="QNR103" s="420"/>
      <c r="QNS103" s="420"/>
      <c r="QNT103" s="420"/>
      <c r="QNU103" s="420"/>
      <c r="QNV103" s="420"/>
      <c r="QNW103" s="420"/>
      <c r="QNX103" s="420"/>
      <c r="QNY103" s="420"/>
      <c r="QNZ103" s="420"/>
      <c r="QOA103" s="420"/>
      <c r="QOB103" s="420"/>
      <c r="QOC103" s="420"/>
      <c r="QOD103" s="420"/>
      <c r="QOE103" s="420"/>
      <c r="QOF103" s="420"/>
      <c r="QOG103" s="420"/>
      <c r="QOH103" s="420"/>
      <c r="QOI103" s="420"/>
      <c r="QOJ103" s="420"/>
      <c r="QOK103" s="420"/>
      <c r="QOL103" s="420"/>
      <c r="QOM103" s="420"/>
      <c r="QON103" s="420"/>
      <c r="QOO103" s="420"/>
      <c r="QOP103" s="420"/>
      <c r="QOQ103" s="420"/>
      <c r="QOR103" s="420"/>
      <c r="QOS103" s="420"/>
      <c r="QOT103" s="420"/>
      <c r="QOU103" s="420"/>
      <c r="QOV103" s="420"/>
      <c r="QOW103" s="420"/>
      <c r="QOX103" s="420"/>
      <c r="QOY103" s="420"/>
      <c r="QOZ103" s="420"/>
      <c r="QPA103" s="420"/>
      <c r="QPB103" s="420"/>
      <c r="QPC103" s="420"/>
      <c r="QPD103" s="420"/>
      <c r="QPE103" s="420"/>
      <c r="QPF103" s="420"/>
      <c r="QPG103" s="420"/>
      <c r="QPH103" s="420"/>
      <c r="QPI103" s="420"/>
      <c r="QPJ103" s="420"/>
      <c r="QPK103" s="420"/>
      <c r="QPL103" s="420"/>
      <c r="QPM103" s="420"/>
      <c r="QPN103" s="420"/>
      <c r="QPO103" s="420"/>
      <c r="QPP103" s="420"/>
      <c r="QPQ103" s="420"/>
      <c r="QPR103" s="420"/>
      <c r="QPS103" s="420"/>
      <c r="QPT103" s="420"/>
      <c r="QPU103" s="420"/>
      <c r="QPV103" s="420"/>
      <c r="QPW103" s="420"/>
      <c r="QPX103" s="420"/>
      <c r="QPY103" s="420"/>
      <c r="QPZ103" s="420"/>
      <c r="QQA103" s="420"/>
      <c r="QQB103" s="420"/>
      <c r="QQC103" s="420"/>
      <c r="QQD103" s="420"/>
      <c r="QQE103" s="420"/>
      <c r="QQF103" s="420"/>
      <c r="QQG103" s="420"/>
      <c r="QQH103" s="420"/>
      <c r="QQI103" s="420"/>
      <c r="QQJ103" s="420"/>
      <c r="QQK103" s="420"/>
      <c r="QQL103" s="420"/>
      <c r="QQM103" s="420"/>
      <c r="QQN103" s="420"/>
      <c r="QQO103" s="420"/>
      <c r="QQP103" s="420"/>
      <c r="QQQ103" s="420"/>
      <c r="QQR103" s="420"/>
      <c r="QQS103" s="420"/>
      <c r="QQT103" s="420"/>
      <c r="QQU103" s="420"/>
      <c r="QQV103" s="420"/>
      <c r="QQW103" s="420"/>
      <c r="QQX103" s="420"/>
      <c r="QQY103" s="420"/>
      <c r="QQZ103" s="420"/>
      <c r="QRA103" s="420"/>
      <c r="QRB103" s="420"/>
      <c r="QRC103" s="420"/>
      <c r="QRD103" s="420"/>
      <c r="QRE103" s="420"/>
      <c r="QRF103" s="420"/>
      <c r="QRG103" s="420"/>
      <c r="QRH103" s="420"/>
      <c r="QRI103" s="420"/>
      <c r="QRJ103" s="420"/>
      <c r="QRK103" s="420"/>
      <c r="QRL103" s="420"/>
      <c r="QRM103" s="420"/>
      <c r="QRN103" s="420"/>
      <c r="QRO103" s="420"/>
      <c r="QRP103" s="420"/>
      <c r="QRQ103" s="420"/>
      <c r="QRR103" s="420"/>
      <c r="QRS103" s="420"/>
      <c r="QRT103" s="420"/>
      <c r="QRU103" s="420"/>
      <c r="QRV103" s="420"/>
      <c r="QRW103" s="420"/>
      <c r="QRX103" s="420"/>
      <c r="QRY103" s="420"/>
      <c r="QRZ103" s="420"/>
      <c r="QSA103" s="420"/>
      <c r="QSB103" s="420"/>
      <c r="QSC103" s="420"/>
      <c r="QSD103" s="420"/>
      <c r="QSE103" s="420"/>
      <c r="QSF103" s="420"/>
      <c r="QSG103" s="420"/>
      <c r="QSH103" s="420"/>
      <c r="QSI103" s="420"/>
      <c r="QSJ103" s="420"/>
      <c r="QSK103" s="420"/>
      <c r="QSL103" s="420"/>
      <c r="QSM103" s="420"/>
      <c r="QSN103" s="420"/>
      <c r="QSO103" s="420"/>
      <c r="QSP103" s="420"/>
      <c r="QSQ103" s="420"/>
      <c r="QSR103" s="420"/>
      <c r="QSS103" s="420"/>
      <c r="QST103" s="420"/>
      <c r="QSU103" s="420"/>
      <c r="QSV103" s="420"/>
      <c r="QSW103" s="420"/>
      <c r="QSX103" s="420"/>
      <c r="QSY103" s="420"/>
      <c r="QSZ103" s="420"/>
      <c r="QTA103" s="420"/>
      <c r="QTB103" s="420"/>
      <c r="QTC103" s="420"/>
      <c r="QTD103" s="420"/>
      <c r="QTE103" s="420"/>
      <c r="QTF103" s="420"/>
      <c r="QTG103" s="420"/>
      <c r="QTH103" s="420"/>
      <c r="QTI103" s="420"/>
      <c r="QTJ103" s="420"/>
      <c r="QTK103" s="420"/>
      <c r="QTL103" s="420"/>
      <c r="QTM103" s="420"/>
      <c r="QTN103" s="420"/>
      <c r="QTO103" s="420"/>
      <c r="QTP103" s="420"/>
      <c r="QTQ103" s="420"/>
      <c r="QTR103" s="420"/>
      <c r="QTS103" s="420"/>
      <c r="QTT103" s="420"/>
      <c r="QTU103" s="420"/>
      <c r="QTV103" s="420"/>
      <c r="QTW103" s="420"/>
      <c r="QTX103" s="420"/>
      <c r="QTY103" s="420"/>
      <c r="QTZ103" s="420"/>
      <c r="QUA103" s="420"/>
      <c r="QUB103" s="420"/>
      <c r="QUC103" s="420"/>
      <c r="QUD103" s="420"/>
      <c r="QUE103" s="420"/>
      <c r="QUF103" s="420"/>
      <c r="QUG103" s="420"/>
      <c r="QUH103" s="420"/>
      <c r="QUI103" s="420"/>
      <c r="QUJ103" s="420"/>
      <c r="QUK103" s="420"/>
      <c r="QUL103" s="420"/>
      <c r="QUM103" s="420"/>
      <c r="QUN103" s="420"/>
      <c r="QUO103" s="420"/>
      <c r="QUP103" s="420"/>
      <c r="QUQ103" s="420"/>
      <c r="QUR103" s="420"/>
      <c r="QUS103" s="420"/>
      <c r="QUT103" s="420"/>
      <c r="QUU103" s="420"/>
      <c r="QUV103" s="420"/>
      <c r="QUW103" s="420"/>
      <c r="QUX103" s="420"/>
      <c r="QUY103" s="420"/>
      <c r="QUZ103" s="420"/>
      <c r="QVA103" s="420"/>
      <c r="QVB103" s="420"/>
      <c r="QVC103" s="420"/>
      <c r="QVD103" s="420"/>
      <c r="QVE103" s="420"/>
      <c r="QVF103" s="420"/>
      <c r="QVG103" s="420"/>
      <c r="QVH103" s="420"/>
      <c r="QVI103" s="420"/>
      <c r="QVJ103" s="420"/>
      <c r="QVK103" s="420"/>
      <c r="QVL103" s="420"/>
      <c r="QVM103" s="420"/>
      <c r="QVN103" s="420"/>
      <c r="QVO103" s="420"/>
      <c r="QVP103" s="420"/>
      <c r="QVQ103" s="420"/>
      <c r="QVR103" s="420"/>
      <c r="QVS103" s="420"/>
      <c r="QVT103" s="420"/>
      <c r="QVU103" s="420"/>
      <c r="QVV103" s="420"/>
      <c r="QVW103" s="420"/>
      <c r="QVX103" s="420"/>
      <c r="QVY103" s="420"/>
      <c r="QVZ103" s="420"/>
      <c r="QWA103" s="420"/>
      <c r="QWB103" s="420"/>
      <c r="QWC103" s="420"/>
      <c r="QWD103" s="420"/>
      <c r="QWE103" s="420"/>
      <c r="QWF103" s="420"/>
      <c r="QWG103" s="420"/>
      <c r="QWH103" s="420"/>
      <c r="QWI103" s="420"/>
      <c r="QWJ103" s="420"/>
      <c r="QWK103" s="420"/>
      <c r="QWL103" s="420"/>
      <c r="QWM103" s="420"/>
      <c r="QWN103" s="420"/>
      <c r="QWO103" s="420"/>
      <c r="QWP103" s="420"/>
      <c r="QWQ103" s="420"/>
      <c r="QWR103" s="420"/>
      <c r="QWS103" s="420"/>
      <c r="QWT103" s="420"/>
      <c r="QWU103" s="420"/>
      <c r="QWV103" s="420"/>
      <c r="QWW103" s="420"/>
      <c r="QWX103" s="420"/>
      <c r="QWY103" s="420"/>
      <c r="QWZ103" s="420"/>
      <c r="QXA103" s="420"/>
      <c r="QXB103" s="420"/>
      <c r="QXC103" s="420"/>
      <c r="QXD103" s="420"/>
      <c r="QXE103" s="420"/>
      <c r="QXF103" s="420"/>
      <c r="QXG103" s="420"/>
      <c r="QXH103" s="420"/>
      <c r="QXI103" s="420"/>
      <c r="QXJ103" s="420"/>
      <c r="QXK103" s="420"/>
      <c r="QXL103" s="420"/>
      <c r="QXM103" s="420"/>
      <c r="QXN103" s="420"/>
      <c r="QXO103" s="420"/>
      <c r="QXP103" s="420"/>
      <c r="QXQ103" s="420"/>
      <c r="QXR103" s="420"/>
      <c r="QXS103" s="420"/>
      <c r="QXT103" s="420"/>
      <c r="QXU103" s="420"/>
      <c r="QXV103" s="420"/>
      <c r="QXW103" s="420"/>
      <c r="QXX103" s="420"/>
      <c r="QXY103" s="420"/>
      <c r="QXZ103" s="420"/>
      <c r="QYA103" s="420"/>
      <c r="QYB103" s="420"/>
      <c r="QYC103" s="420"/>
      <c r="QYD103" s="420"/>
      <c r="QYE103" s="420"/>
      <c r="QYF103" s="420"/>
      <c r="QYG103" s="420"/>
      <c r="QYH103" s="420"/>
      <c r="QYI103" s="420"/>
      <c r="QYJ103" s="420"/>
      <c r="QYK103" s="420"/>
      <c r="QYL103" s="420"/>
      <c r="QYM103" s="420"/>
      <c r="QYN103" s="420"/>
      <c r="QYO103" s="420"/>
      <c r="QYP103" s="420"/>
      <c r="QYQ103" s="420"/>
      <c r="QYR103" s="420"/>
      <c r="QYS103" s="420"/>
      <c r="QYT103" s="420"/>
      <c r="QYU103" s="420"/>
      <c r="QYV103" s="420"/>
      <c r="QYW103" s="420"/>
      <c r="QYX103" s="420"/>
      <c r="QYY103" s="420"/>
      <c r="QYZ103" s="420"/>
      <c r="QZA103" s="420"/>
      <c r="QZB103" s="420"/>
      <c r="QZC103" s="420"/>
      <c r="QZD103" s="420"/>
      <c r="QZE103" s="420"/>
      <c r="QZF103" s="420"/>
      <c r="QZG103" s="420"/>
      <c r="QZH103" s="420"/>
      <c r="QZI103" s="420"/>
      <c r="QZJ103" s="420"/>
      <c r="QZK103" s="420"/>
      <c r="QZL103" s="420"/>
      <c r="QZM103" s="420"/>
      <c r="QZN103" s="420"/>
      <c r="QZO103" s="420"/>
      <c r="QZP103" s="420"/>
      <c r="QZQ103" s="420"/>
      <c r="QZR103" s="420"/>
      <c r="QZS103" s="420"/>
      <c r="QZT103" s="420"/>
      <c r="QZU103" s="420"/>
      <c r="QZV103" s="420"/>
      <c r="QZW103" s="420"/>
      <c r="QZX103" s="420"/>
      <c r="QZY103" s="420"/>
      <c r="QZZ103" s="420"/>
      <c r="RAA103" s="420"/>
      <c r="RAB103" s="420"/>
      <c r="RAC103" s="420"/>
      <c r="RAD103" s="420"/>
      <c r="RAE103" s="420"/>
      <c r="RAF103" s="420"/>
      <c r="RAG103" s="420"/>
      <c r="RAH103" s="420"/>
      <c r="RAI103" s="420"/>
      <c r="RAJ103" s="420"/>
      <c r="RAK103" s="420"/>
      <c r="RAL103" s="420"/>
      <c r="RAM103" s="420"/>
      <c r="RAN103" s="420"/>
      <c r="RAO103" s="420"/>
      <c r="RAP103" s="420"/>
      <c r="RAQ103" s="420"/>
      <c r="RAR103" s="420"/>
      <c r="RAS103" s="420"/>
      <c r="RAT103" s="420"/>
      <c r="RAU103" s="420"/>
      <c r="RAV103" s="420"/>
      <c r="RAW103" s="420"/>
      <c r="RAX103" s="420"/>
      <c r="RAY103" s="420"/>
      <c r="RAZ103" s="420"/>
      <c r="RBA103" s="420"/>
      <c r="RBB103" s="420"/>
      <c r="RBC103" s="420"/>
      <c r="RBD103" s="420"/>
      <c r="RBE103" s="420"/>
      <c r="RBF103" s="420"/>
      <c r="RBG103" s="420"/>
      <c r="RBH103" s="420"/>
      <c r="RBI103" s="420"/>
      <c r="RBJ103" s="420"/>
      <c r="RBK103" s="420"/>
      <c r="RBL103" s="420"/>
      <c r="RBM103" s="420"/>
      <c r="RBN103" s="420"/>
      <c r="RBO103" s="420"/>
      <c r="RBP103" s="420"/>
      <c r="RBQ103" s="420"/>
      <c r="RBR103" s="420"/>
      <c r="RBS103" s="420"/>
      <c r="RBT103" s="420"/>
      <c r="RBU103" s="420"/>
      <c r="RBV103" s="420"/>
      <c r="RBW103" s="420"/>
      <c r="RBX103" s="420"/>
      <c r="RBY103" s="420"/>
      <c r="RBZ103" s="420"/>
      <c r="RCA103" s="420"/>
      <c r="RCB103" s="420"/>
      <c r="RCC103" s="420"/>
      <c r="RCD103" s="420"/>
      <c r="RCE103" s="420"/>
      <c r="RCF103" s="420"/>
      <c r="RCG103" s="420"/>
      <c r="RCH103" s="420"/>
      <c r="RCI103" s="420"/>
      <c r="RCJ103" s="420"/>
      <c r="RCK103" s="420"/>
      <c r="RCL103" s="420"/>
      <c r="RCM103" s="420"/>
      <c r="RCN103" s="420"/>
      <c r="RCO103" s="420"/>
      <c r="RCP103" s="420"/>
      <c r="RCQ103" s="420"/>
      <c r="RCR103" s="420"/>
      <c r="RCS103" s="420"/>
      <c r="RCT103" s="420"/>
      <c r="RCU103" s="420"/>
      <c r="RCV103" s="420"/>
      <c r="RCW103" s="420"/>
      <c r="RCX103" s="420"/>
      <c r="RCY103" s="420"/>
      <c r="RCZ103" s="420"/>
      <c r="RDA103" s="420"/>
      <c r="RDB103" s="420"/>
      <c r="RDC103" s="420"/>
      <c r="RDD103" s="420"/>
      <c r="RDE103" s="420"/>
      <c r="RDF103" s="420"/>
      <c r="RDG103" s="420"/>
      <c r="RDH103" s="420"/>
      <c r="RDI103" s="420"/>
      <c r="RDJ103" s="420"/>
      <c r="RDK103" s="420"/>
      <c r="RDL103" s="420"/>
      <c r="RDM103" s="420"/>
      <c r="RDN103" s="420"/>
      <c r="RDO103" s="420"/>
      <c r="RDP103" s="420"/>
      <c r="RDQ103" s="420"/>
      <c r="RDR103" s="420"/>
      <c r="RDS103" s="420"/>
      <c r="RDT103" s="420"/>
      <c r="RDU103" s="420"/>
      <c r="RDV103" s="420"/>
      <c r="RDW103" s="420"/>
      <c r="RDX103" s="420"/>
      <c r="RDY103" s="420"/>
      <c r="RDZ103" s="420"/>
      <c r="REA103" s="420"/>
      <c r="REB103" s="420"/>
      <c r="REC103" s="420"/>
      <c r="RED103" s="420"/>
      <c r="REE103" s="420"/>
      <c r="REF103" s="420"/>
      <c r="REG103" s="420"/>
      <c r="REH103" s="420"/>
      <c r="REI103" s="420"/>
      <c r="REJ103" s="420"/>
      <c r="REK103" s="420"/>
      <c r="REL103" s="420"/>
      <c r="REM103" s="420"/>
      <c r="REN103" s="420"/>
      <c r="REO103" s="420"/>
      <c r="REP103" s="420"/>
      <c r="REQ103" s="420"/>
      <c r="RER103" s="420"/>
      <c r="RES103" s="420"/>
      <c r="RET103" s="420"/>
      <c r="REU103" s="420"/>
      <c r="REV103" s="420"/>
      <c r="REW103" s="420"/>
      <c r="REX103" s="420"/>
      <c r="REY103" s="420"/>
      <c r="REZ103" s="420"/>
      <c r="RFA103" s="420"/>
      <c r="RFB103" s="420"/>
      <c r="RFC103" s="420"/>
      <c r="RFD103" s="420"/>
      <c r="RFE103" s="420"/>
      <c r="RFF103" s="420"/>
      <c r="RFG103" s="420"/>
      <c r="RFH103" s="420"/>
      <c r="RFI103" s="420"/>
      <c r="RFJ103" s="420"/>
      <c r="RFK103" s="420"/>
      <c r="RFL103" s="420"/>
      <c r="RFM103" s="420"/>
      <c r="RFN103" s="420"/>
      <c r="RFO103" s="420"/>
      <c r="RFP103" s="420"/>
      <c r="RFQ103" s="420"/>
      <c r="RFR103" s="420"/>
      <c r="RFS103" s="420"/>
      <c r="RFT103" s="420"/>
      <c r="RFU103" s="420"/>
      <c r="RFV103" s="420"/>
      <c r="RFW103" s="420"/>
      <c r="RFX103" s="420"/>
      <c r="RFY103" s="420"/>
      <c r="RFZ103" s="420"/>
      <c r="RGA103" s="420"/>
      <c r="RGB103" s="420"/>
      <c r="RGC103" s="420"/>
      <c r="RGD103" s="420"/>
      <c r="RGE103" s="420"/>
      <c r="RGF103" s="420"/>
      <c r="RGG103" s="420"/>
      <c r="RGH103" s="420"/>
      <c r="RGI103" s="420"/>
      <c r="RGJ103" s="420"/>
      <c r="RGK103" s="420"/>
      <c r="RGL103" s="420"/>
      <c r="RGM103" s="420"/>
      <c r="RGN103" s="420"/>
      <c r="RGO103" s="420"/>
      <c r="RGP103" s="420"/>
      <c r="RGQ103" s="420"/>
      <c r="RGR103" s="420"/>
      <c r="RGS103" s="420"/>
      <c r="RGT103" s="420"/>
      <c r="RGU103" s="420"/>
      <c r="RGV103" s="420"/>
      <c r="RGW103" s="420"/>
      <c r="RGX103" s="420"/>
      <c r="RGY103" s="420"/>
      <c r="RGZ103" s="420"/>
      <c r="RHA103" s="420"/>
      <c r="RHB103" s="420"/>
      <c r="RHC103" s="420"/>
      <c r="RHD103" s="420"/>
      <c r="RHE103" s="420"/>
      <c r="RHF103" s="420"/>
      <c r="RHG103" s="420"/>
      <c r="RHH103" s="420"/>
      <c r="RHI103" s="420"/>
      <c r="RHJ103" s="420"/>
      <c r="RHK103" s="420"/>
      <c r="RHL103" s="420"/>
      <c r="RHM103" s="420"/>
      <c r="RHN103" s="420"/>
      <c r="RHO103" s="420"/>
      <c r="RHP103" s="420"/>
      <c r="RHQ103" s="420"/>
      <c r="RHR103" s="420"/>
      <c r="RHS103" s="420"/>
      <c r="RHT103" s="420"/>
      <c r="RHU103" s="420"/>
      <c r="RHV103" s="420"/>
      <c r="RHW103" s="420"/>
      <c r="RHX103" s="420"/>
      <c r="RHY103" s="420"/>
      <c r="RHZ103" s="420"/>
      <c r="RIA103" s="420"/>
      <c r="RIB103" s="420"/>
      <c r="RIC103" s="420"/>
      <c r="RID103" s="420"/>
      <c r="RIE103" s="420"/>
      <c r="RIF103" s="420"/>
      <c r="RIG103" s="420"/>
      <c r="RIH103" s="420"/>
      <c r="RII103" s="420"/>
      <c r="RIJ103" s="420"/>
      <c r="RIK103" s="420"/>
      <c r="RIL103" s="420"/>
      <c r="RIM103" s="420"/>
      <c r="RIN103" s="420"/>
      <c r="RIO103" s="420"/>
      <c r="RIP103" s="420"/>
      <c r="RIQ103" s="420"/>
      <c r="RIR103" s="420"/>
      <c r="RIS103" s="420"/>
      <c r="RIT103" s="420"/>
      <c r="RIU103" s="420"/>
      <c r="RIV103" s="420"/>
      <c r="RIW103" s="420"/>
      <c r="RIX103" s="420"/>
      <c r="RIY103" s="420"/>
      <c r="RIZ103" s="420"/>
      <c r="RJA103" s="420"/>
      <c r="RJB103" s="420"/>
      <c r="RJC103" s="420"/>
      <c r="RJD103" s="420"/>
      <c r="RJE103" s="420"/>
      <c r="RJF103" s="420"/>
      <c r="RJG103" s="420"/>
      <c r="RJH103" s="420"/>
      <c r="RJI103" s="420"/>
      <c r="RJJ103" s="420"/>
      <c r="RJK103" s="420"/>
      <c r="RJL103" s="420"/>
      <c r="RJM103" s="420"/>
      <c r="RJN103" s="420"/>
      <c r="RJO103" s="420"/>
      <c r="RJP103" s="420"/>
      <c r="RJQ103" s="420"/>
      <c r="RJR103" s="420"/>
      <c r="RJS103" s="420"/>
      <c r="RJT103" s="420"/>
      <c r="RJU103" s="420"/>
      <c r="RJV103" s="420"/>
      <c r="RJW103" s="420"/>
      <c r="RJX103" s="420"/>
      <c r="RJY103" s="420"/>
      <c r="RJZ103" s="420"/>
      <c r="RKA103" s="420"/>
      <c r="RKB103" s="420"/>
      <c r="RKC103" s="420"/>
      <c r="RKD103" s="420"/>
      <c r="RKE103" s="420"/>
      <c r="RKF103" s="420"/>
      <c r="RKG103" s="420"/>
      <c r="RKH103" s="420"/>
      <c r="RKI103" s="420"/>
      <c r="RKJ103" s="420"/>
      <c r="RKK103" s="420"/>
      <c r="RKL103" s="420"/>
      <c r="RKM103" s="420"/>
      <c r="RKN103" s="420"/>
      <c r="RKO103" s="420"/>
      <c r="RKP103" s="420"/>
      <c r="RKQ103" s="420"/>
      <c r="RKR103" s="420"/>
      <c r="RKS103" s="420"/>
      <c r="RKT103" s="420"/>
      <c r="RKU103" s="420"/>
      <c r="RKV103" s="420"/>
      <c r="RKW103" s="420"/>
      <c r="RKX103" s="420"/>
      <c r="RKY103" s="420"/>
      <c r="RKZ103" s="420"/>
      <c r="RLA103" s="420"/>
      <c r="RLB103" s="420"/>
      <c r="RLC103" s="420"/>
      <c r="RLD103" s="420"/>
      <c r="RLE103" s="420"/>
      <c r="RLF103" s="420"/>
      <c r="RLG103" s="420"/>
      <c r="RLH103" s="420"/>
      <c r="RLI103" s="420"/>
      <c r="RLJ103" s="420"/>
      <c r="RLK103" s="420"/>
      <c r="RLL103" s="420"/>
      <c r="RLM103" s="420"/>
      <c r="RLN103" s="420"/>
      <c r="RLO103" s="420"/>
      <c r="RLP103" s="420"/>
      <c r="RLQ103" s="420"/>
      <c r="RLR103" s="420"/>
      <c r="RLS103" s="420"/>
      <c r="RLT103" s="420"/>
      <c r="RLU103" s="420"/>
      <c r="RLV103" s="420"/>
      <c r="RLW103" s="420"/>
      <c r="RLX103" s="420"/>
      <c r="RLY103" s="420"/>
      <c r="RLZ103" s="420"/>
      <c r="RMA103" s="420"/>
      <c r="RMB103" s="420"/>
      <c r="RMC103" s="420"/>
      <c r="RMD103" s="420"/>
      <c r="RME103" s="420"/>
      <c r="RMF103" s="420"/>
      <c r="RMG103" s="420"/>
      <c r="RMH103" s="420"/>
      <c r="RMI103" s="420"/>
      <c r="RMJ103" s="420"/>
      <c r="RMK103" s="420"/>
      <c r="RML103" s="420"/>
      <c r="RMM103" s="420"/>
      <c r="RMN103" s="420"/>
      <c r="RMO103" s="420"/>
      <c r="RMP103" s="420"/>
      <c r="RMQ103" s="420"/>
      <c r="RMR103" s="420"/>
      <c r="RMS103" s="420"/>
      <c r="RMT103" s="420"/>
      <c r="RMU103" s="420"/>
      <c r="RMV103" s="420"/>
      <c r="RMW103" s="420"/>
      <c r="RMX103" s="420"/>
      <c r="RMY103" s="420"/>
      <c r="RMZ103" s="420"/>
      <c r="RNA103" s="420"/>
      <c r="RNB103" s="420"/>
      <c r="RNC103" s="420"/>
      <c r="RND103" s="420"/>
      <c r="RNE103" s="420"/>
      <c r="RNF103" s="420"/>
      <c r="RNG103" s="420"/>
      <c r="RNH103" s="420"/>
      <c r="RNI103" s="420"/>
      <c r="RNJ103" s="420"/>
      <c r="RNK103" s="420"/>
      <c r="RNL103" s="420"/>
      <c r="RNM103" s="420"/>
      <c r="RNN103" s="420"/>
      <c r="RNO103" s="420"/>
      <c r="RNP103" s="420"/>
      <c r="RNQ103" s="420"/>
      <c r="RNR103" s="420"/>
      <c r="RNS103" s="420"/>
      <c r="RNT103" s="420"/>
      <c r="RNU103" s="420"/>
      <c r="RNV103" s="420"/>
      <c r="RNW103" s="420"/>
      <c r="RNX103" s="420"/>
      <c r="RNY103" s="420"/>
      <c r="RNZ103" s="420"/>
      <c r="ROA103" s="420"/>
      <c r="ROB103" s="420"/>
      <c r="ROC103" s="420"/>
      <c r="ROD103" s="420"/>
      <c r="ROE103" s="420"/>
      <c r="ROF103" s="420"/>
      <c r="ROG103" s="420"/>
      <c r="ROH103" s="420"/>
      <c r="ROI103" s="420"/>
      <c r="ROJ103" s="420"/>
      <c r="ROK103" s="420"/>
      <c r="ROL103" s="420"/>
      <c r="ROM103" s="420"/>
      <c r="RON103" s="420"/>
      <c r="ROO103" s="420"/>
      <c r="ROP103" s="420"/>
      <c r="ROQ103" s="420"/>
      <c r="ROR103" s="420"/>
      <c r="ROS103" s="420"/>
      <c r="ROT103" s="420"/>
      <c r="ROU103" s="420"/>
      <c r="ROV103" s="420"/>
      <c r="ROW103" s="420"/>
      <c r="ROX103" s="420"/>
      <c r="ROY103" s="420"/>
      <c r="ROZ103" s="420"/>
      <c r="RPA103" s="420"/>
      <c r="RPB103" s="420"/>
      <c r="RPC103" s="420"/>
      <c r="RPD103" s="420"/>
      <c r="RPE103" s="420"/>
      <c r="RPF103" s="420"/>
      <c r="RPG103" s="420"/>
      <c r="RPH103" s="420"/>
      <c r="RPI103" s="420"/>
      <c r="RPJ103" s="420"/>
      <c r="RPK103" s="420"/>
      <c r="RPL103" s="420"/>
      <c r="RPM103" s="420"/>
      <c r="RPN103" s="420"/>
      <c r="RPO103" s="420"/>
      <c r="RPP103" s="420"/>
      <c r="RPQ103" s="420"/>
      <c r="RPR103" s="420"/>
      <c r="RPS103" s="420"/>
      <c r="RPT103" s="420"/>
      <c r="RPU103" s="420"/>
      <c r="RPV103" s="420"/>
      <c r="RPW103" s="420"/>
      <c r="RPX103" s="420"/>
      <c r="RPY103" s="420"/>
      <c r="RPZ103" s="420"/>
      <c r="RQA103" s="420"/>
      <c r="RQB103" s="420"/>
      <c r="RQC103" s="420"/>
      <c r="RQD103" s="420"/>
      <c r="RQE103" s="420"/>
      <c r="RQF103" s="420"/>
      <c r="RQG103" s="420"/>
      <c r="RQH103" s="420"/>
      <c r="RQI103" s="420"/>
      <c r="RQJ103" s="420"/>
      <c r="RQK103" s="420"/>
      <c r="RQL103" s="420"/>
      <c r="RQM103" s="420"/>
      <c r="RQN103" s="420"/>
      <c r="RQO103" s="420"/>
      <c r="RQP103" s="420"/>
      <c r="RQQ103" s="420"/>
      <c r="RQR103" s="420"/>
      <c r="RQS103" s="420"/>
      <c r="RQT103" s="420"/>
      <c r="RQU103" s="420"/>
      <c r="RQV103" s="420"/>
      <c r="RQW103" s="420"/>
      <c r="RQX103" s="420"/>
      <c r="RQY103" s="420"/>
      <c r="RQZ103" s="420"/>
      <c r="RRA103" s="420"/>
      <c r="RRB103" s="420"/>
      <c r="RRC103" s="420"/>
      <c r="RRD103" s="420"/>
      <c r="RRE103" s="420"/>
      <c r="RRF103" s="420"/>
      <c r="RRG103" s="420"/>
      <c r="RRH103" s="420"/>
      <c r="RRI103" s="420"/>
      <c r="RRJ103" s="420"/>
      <c r="RRK103" s="420"/>
      <c r="RRL103" s="420"/>
      <c r="RRM103" s="420"/>
      <c r="RRN103" s="420"/>
      <c r="RRO103" s="420"/>
      <c r="RRP103" s="420"/>
      <c r="RRQ103" s="420"/>
      <c r="RRR103" s="420"/>
      <c r="RRS103" s="420"/>
      <c r="RRT103" s="420"/>
      <c r="RRU103" s="420"/>
      <c r="RRV103" s="420"/>
      <c r="RRW103" s="420"/>
      <c r="RRX103" s="420"/>
      <c r="RRY103" s="420"/>
      <c r="RRZ103" s="420"/>
      <c r="RSA103" s="420"/>
      <c r="RSB103" s="420"/>
      <c r="RSC103" s="420"/>
      <c r="RSD103" s="420"/>
      <c r="RSE103" s="420"/>
      <c r="RSF103" s="420"/>
      <c r="RSG103" s="420"/>
      <c r="RSH103" s="420"/>
      <c r="RSI103" s="420"/>
      <c r="RSJ103" s="420"/>
      <c r="RSK103" s="420"/>
      <c r="RSL103" s="420"/>
      <c r="RSM103" s="420"/>
      <c r="RSN103" s="420"/>
      <c r="RSO103" s="420"/>
      <c r="RSP103" s="420"/>
      <c r="RSQ103" s="420"/>
      <c r="RSR103" s="420"/>
      <c r="RSS103" s="420"/>
      <c r="RST103" s="420"/>
      <c r="RSU103" s="420"/>
      <c r="RSV103" s="420"/>
      <c r="RSW103" s="420"/>
      <c r="RSX103" s="420"/>
      <c r="RSY103" s="420"/>
      <c r="RSZ103" s="420"/>
      <c r="RTA103" s="420"/>
      <c r="RTB103" s="420"/>
      <c r="RTC103" s="420"/>
      <c r="RTD103" s="420"/>
      <c r="RTE103" s="420"/>
      <c r="RTF103" s="420"/>
      <c r="RTG103" s="420"/>
      <c r="RTH103" s="420"/>
      <c r="RTI103" s="420"/>
      <c r="RTJ103" s="420"/>
      <c r="RTK103" s="420"/>
      <c r="RTL103" s="420"/>
      <c r="RTM103" s="420"/>
      <c r="RTN103" s="420"/>
      <c r="RTO103" s="420"/>
      <c r="RTP103" s="420"/>
      <c r="RTQ103" s="420"/>
      <c r="RTR103" s="420"/>
      <c r="RTS103" s="420"/>
      <c r="RTT103" s="420"/>
      <c r="RTU103" s="420"/>
      <c r="RTV103" s="420"/>
      <c r="RTW103" s="420"/>
      <c r="RTX103" s="420"/>
      <c r="RTY103" s="420"/>
      <c r="RTZ103" s="420"/>
      <c r="RUA103" s="420"/>
      <c r="RUB103" s="420"/>
      <c r="RUC103" s="420"/>
      <c r="RUD103" s="420"/>
      <c r="RUE103" s="420"/>
      <c r="RUF103" s="420"/>
      <c r="RUG103" s="420"/>
      <c r="RUH103" s="420"/>
      <c r="RUI103" s="420"/>
      <c r="RUJ103" s="420"/>
      <c r="RUK103" s="420"/>
      <c r="RUL103" s="420"/>
      <c r="RUM103" s="420"/>
      <c r="RUN103" s="420"/>
      <c r="RUO103" s="420"/>
      <c r="RUP103" s="420"/>
      <c r="RUQ103" s="420"/>
      <c r="RUR103" s="420"/>
      <c r="RUS103" s="420"/>
      <c r="RUT103" s="420"/>
      <c r="RUU103" s="420"/>
      <c r="RUV103" s="420"/>
      <c r="RUW103" s="420"/>
      <c r="RUX103" s="420"/>
      <c r="RUY103" s="420"/>
      <c r="RUZ103" s="420"/>
      <c r="RVA103" s="420"/>
      <c r="RVB103" s="420"/>
      <c r="RVC103" s="420"/>
      <c r="RVD103" s="420"/>
      <c r="RVE103" s="420"/>
      <c r="RVF103" s="420"/>
      <c r="RVG103" s="420"/>
      <c r="RVH103" s="420"/>
      <c r="RVI103" s="420"/>
      <c r="RVJ103" s="420"/>
      <c r="RVK103" s="420"/>
      <c r="RVL103" s="420"/>
      <c r="RVM103" s="420"/>
      <c r="RVN103" s="420"/>
      <c r="RVO103" s="420"/>
      <c r="RVP103" s="420"/>
      <c r="RVQ103" s="420"/>
      <c r="RVR103" s="420"/>
      <c r="RVS103" s="420"/>
      <c r="RVT103" s="420"/>
      <c r="RVU103" s="420"/>
      <c r="RVV103" s="420"/>
      <c r="RVW103" s="420"/>
      <c r="RVX103" s="420"/>
      <c r="RVY103" s="420"/>
      <c r="RVZ103" s="420"/>
      <c r="RWA103" s="420"/>
      <c r="RWB103" s="420"/>
      <c r="RWC103" s="420"/>
      <c r="RWD103" s="420"/>
      <c r="RWE103" s="420"/>
      <c r="RWF103" s="420"/>
      <c r="RWG103" s="420"/>
      <c r="RWH103" s="420"/>
      <c r="RWI103" s="420"/>
      <c r="RWJ103" s="420"/>
      <c r="RWK103" s="420"/>
      <c r="RWL103" s="420"/>
      <c r="RWM103" s="420"/>
      <c r="RWN103" s="420"/>
      <c r="RWO103" s="420"/>
      <c r="RWP103" s="420"/>
      <c r="RWQ103" s="420"/>
      <c r="RWR103" s="420"/>
      <c r="RWS103" s="420"/>
      <c r="RWT103" s="420"/>
      <c r="RWU103" s="420"/>
      <c r="RWV103" s="420"/>
      <c r="RWW103" s="420"/>
      <c r="RWX103" s="420"/>
      <c r="RWY103" s="420"/>
      <c r="RWZ103" s="420"/>
      <c r="RXA103" s="420"/>
      <c r="RXB103" s="420"/>
      <c r="RXC103" s="420"/>
      <c r="RXD103" s="420"/>
      <c r="RXE103" s="420"/>
      <c r="RXF103" s="420"/>
      <c r="RXG103" s="420"/>
      <c r="RXH103" s="420"/>
      <c r="RXI103" s="420"/>
      <c r="RXJ103" s="420"/>
      <c r="RXK103" s="420"/>
      <c r="RXL103" s="420"/>
      <c r="RXM103" s="420"/>
      <c r="RXN103" s="420"/>
      <c r="RXO103" s="420"/>
      <c r="RXP103" s="420"/>
      <c r="RXQ103" s="420"/>
      <c r="RXR103" s="420"/>
      <c r="RXS103" s="420"/>
      <c r="RXT103" s="420"/>
      <c r="RXU103" s="420"/>
      <c r="RXV103" s="420"/>
      <c r="RXW103" s="420"/>
      <c r="RXX103" s="420"/>
      <c r="RXY103" s="420"/>
      <c r="RXZ103" s="420"/>
      <c r="RYA103" s="420"/>
      <c r="RYB103" s="420"/>
      <c r="RYC103" s="420"/>
      <c r="RYD103" s="420"/>
      <c r="RYE103" s="420"/>
      <c r="RYF103" s="420"/>
      <c r="RYG103" s="420"/>
      <c r="RYH103" s="420"/>
      <c r="RYI103" s="420"/>
      <c r="RYJ103" s="420"/>
      <c r="RYK103" s="420"/>
      <c r="RYL103" s="420"/>
      <c r="RYM103" s="420"/>
      <c r="RYN103" s="420"/>
      <c r="RYO103" s="420"/>
      <c r="RYP103" s="420"/>
      <c r="RYQ103" s="420"/>
      <c r="RYR103" s="420"/>
      <c r="RYS103" s="420"/>
      <c r="RYT103" s="420"/>
      <c r="RYU103" s="420"/>
      <c r="RYV103" s="420"/>
      <c r="RYW103" s="420"/>
      <c r="RYX103" s="420"/>
      <c r="RYY103" s="420"/>
      <c r="RYZ103" s="420"/>
      <c r="RZA103" s="420"/>
      <c r="RZB103" s="420"/>
      <c r="RZC103" s="420"/>
      <c r="RZD103" s="420"/>
      <c r="RZE103" s="420"/>
      <c r="RZF103" s="420"/>
      <c r="RZG103" s="420"/>
      <c r="RZH103" s="420"/>
      <c r="RZI103" s="420"/>
      <c r="RZJ103" s="420"/>
      <c r="RZK103" s="420"/>
      <c r="RZL103" s="420"/>
      <c r="RZM103" s="420"/>
      <c r="RZN103" s="420"/>
      <c r="RZO103" s="420"/>
      <c r="RZP103" s="420"/>
      <c r="RZQ103" s="420"/>
      <c r="RZR103" s="420"/>
      <c r="RZS103" s="420"/>
      <c r="RZT103" s="420"/>
      <c r="RZU103" s="420"/>
      <c r="RZV103" s="420"/>
      <c r="RZW103" s="420"/>
      <c r="RZX103" s="420"/>
      <c r="RZY103" s="420"/>
      <c r="RZZ103" s="420"/>
      <c r="SAA103" s="420"/>
      <c r="SAB103" s="420"/>
      <c r="SAC103" s="420"/>
      <c r="SAD103" s="420"/>
      <c r="SAE103" s="420"/>
      <c r="SAF103" s="420"/>
      <c r="SAG103" s="420"/>
      <c r="SAH103" s="420"/>
      <c r="SAI103" s="420"/>
      <c r="SAJ103" s="420"/>
      <c r="SAK103" s="420"/>
      <c r="SAL103" s="420"/>
      <c r="SAM103" s="420"/>
      <c r="SAN103" s="420"/>
      <c r="SAO103" s="420"/>
      <c r="SAP103" s="420"/>
      <c r="SAQ103" s="420"/>
      <c r="SAR103" s="420"/>
      <c r="SAS103" s="420"/>
      <c r="SAT103" s="420"/>
      <c r="SAU103" s="420"/>
      <c r="SAV103" s="420"/>
      <c r="SAW103" s="420"/>
      <c r="SAX103" s="420"/>
      <c r="SAY103" s="420"/>
      <c r="SAZ103" s="420"/>
      <c r="SBA103" s="420"/>
      <c r="SBB103" s="420"/>
      <c r="SBC103" s="420"/>
      <c r="SBD103" s="420"/>
      <c r="SBE103" s="420"/>
      <c r="SBF103" s="420"/>
      <c r="SBG103" s="420"/>
      <c r="SBH103" s="420"/>
      <c r="SBI103" s="420"/>
      <c r="SBJ103" s="420"/>
      <c r="SBK103" s="420"/>
      <c r="SBL103" s="420"/>
      <c r="SBM103" s="420"/>
      <c r="SBN103" s="420"/>
      <c r="SBO103" s="420"/>
      <c r="SBP103" s="420"/>
      <c r="SBQ103" s="420"/>
      <c r="SBR103" s="420"/>
      <c r="SBS103" s="420"/>
      <c r="SBT103" s="420"/>
      <c r="SBU103" s="420"/>
      <c r="SBV103" s="420"/>
      <c r="SBW103" s="420"/>
      <c r="SBX103" s="420"/>
      <c r="SBY103" s="420"/>
      <c r="SBZ103" s="420"/>
      <c r="SCA103" s="420"/>
      <c r="SCB103" s="420"/>
      <c r="SCC103" s="420"/>
      <c r="SCD103" s="420"/>
      <c r="SCE103" s="420"/>
      <c r="SCF103" s="420"/>
      <c r="SCG103" s="420"/>
      <c r="SCH103" s="420"/>
      <c r="SCI103" s="420"/>
      <c r="SCJ103" s="420"/>
      <c r="SCK103" s="420"/>
      <c r="SCL103" s="420"/>
      <c r="SCM103" s="420"/>
      <c r="SCN103" s="420"/>
      <c r="SCO103" s="420"/>
      <c r="SCP103" s="420"/>
      <c r="SCQ103" s="420"/>
      <c r="SCR103" s="420"/>
      <c r="SCS103" s="420"/>
      <c r="SCT103" s="420"/>
      <c r="SCU103" s="420"/>
      <c r="SCV103" s="420"/>
      <c r="SCW103" s="420"/>
      <c r="SCX103" s="420"/>
      <c r="SCY103" s="420"/>
      <c r="SCZ103" s="420"/>
      <c r="SDA103" s="420"/>
      <c r="SDB103" s="420"/>
      <c r="SDC103" s="420"/>
      <c r="SDD103" s="420"/>
      <c r="SDE103" s="420"/>
      <c r="SDF103" s="420"/>
      <c r="SDG103" s="420"/>
      <c r="SDH103" s="420"/>
      <c r="SDI103" s="420"/>
      <c r="SDJ103" s="420"/>
      <c r="SDK103" s="420"/>
      <c r="SDL103" s="420"/>
      <c r="SDM103" s="420"/>
      <c r="SDN103" s="420"/>
      <c r="SDO103" s="420"/>
      <c r="SDP103" s="420"/>
      <c r="SDQ103" s="420"/>
      <c r="SDR103" s="420"/>
      <c r="SDS103" s="420"/>
      <c r="SDT103" s="420"/>
      <c r="SDU103" s="420"/>
      <c r="SDV103" s="420"/>
      <c r="SDW103" s="420"/>
      <c r="SDX103" s="420"/>
      <c r="SDY103" s="420"/>
      <c r="SDZ103" s="420"/>
      <c r="SEA103" s="420"/>
      <c r="SEB103" s="420"/>
      <c r="SEC103" s="420"/>
      <c r="SED103" s="420"/>
      <c r="SEE103" s="420"/>
      <c r="SEF103" s="420"/>
      <c r="SEG103" s="420"/>
      <c r="SEH103" s="420"/>
      <c r="SEI103" s="420"/>
      <c r="SEJ103" s="420"/>
      <c r="SEK103" s="420"/>
      <c r="SEL103" s="420"/>
      <c r="SEM103" s="420"/>
      <c r="SEN103" s="420"/>
      <c r="SEO103" s="420"/>
      <c r="SEP103" s="420"/>
      <c r="SEQ103" s="420"/>
      <c r="SER103" s="420"/>
      <c r="SES103" s="420"/>
      <c r="SET103" s="420"/>
      <c r="SEU103" s="420"/>
      <c r="SEV103" s="420"/>
      <c r="SEW103" s="420"/>
      <c r="SEX103" s="420"/>
      <c r="SEY103" s="420"/>
      <c r="SEZ103" s="420"/>
      <c r="SFA103" s="420"/>
      <c r="SFB103" s="420"/>
      <c r="SFC103" s="420"/>
      <c r="SFD103" s="420"/>
      <c r="SFE103" s="420"/>
      <c r="SFF103" s="420"/>
      <c r="SFG103" s="420"/>
      <c r="SFH103" s="420"/>
      <c r="SFI103" s="420"/>
      <c r="SFJ103" s="420"/>
      <c r="SFK103" s="420"/>
      <c r="SFL103" s="420"/>
      <c r="SFM103" s="420"/>
      <c r="SFN103" s="420"/>
      <c r="SFO103" s="420"/>
      <c r="SFP103" s="420"/>
      <c r="SFQ103" s="420"/>
      <c r="SFR103" s="420"/>
      <c r="SFS103" s="420"/>
      <c r="SFT103" s="420"/>
      <c r="SFU103" s="420"/>
      <c r="SFV103" s="420"/>
      <c r="SFW103" s="420"/>
      <c r="SFX103" s="420"/>
      <c r="SFY103" s="420"/>
      <c r="SFZ103" s="420"/>
      <c r="SGA103" s="420"/>
      <c r="SGB103" s="420"/>
      <c r="SGC103" s="420"/>
      <c r="SGD103" s="420"/>
      <c r="SGE103" s="420"/>
      <c r="SGF103" s="420"/>
      <c r="SGG103" s="420"/>
      <c r="SGH103" s="420"/>
      <c r="SGI103" s="420"/>
      <c r="SGJ103" s="420"/>
      <c r="SGK103" s="420"/>
      <c r="SGL103" s="420"/>
      <c r="SGM103" s="420"/>
      <c r="SGN103" s="420"/>
      <c r="SGO103" s="420"/>
      <c r="SGP103" s="420"/>
      <c r="SGQ103" s="420"/>
      <c r="SGR103" s="420"/>
      <c r="SGS103" s="420"/>
      <c r="SGT103" s="420"/>
      <c r="SGU103" s="420"/>
      <c r="SGV103" s="420"/>
      <c r="SGW103" s="420"/>
      <c r="SGX103" s="420"/>
      <c r="SGY103" s="420"/>
      <c r="SGZ103" s="420"/>
      <c r="SHA103" s="420"/>
      <c r="SHB103" s="420"/>
      <c r="SHC103" s="420"/>
      <c r="SHD103" s="420"/>
      <c r="SHE103" s="420"/>
      <c r="SHF103" s="420"/>
      <c r="SHG103" s="420"/>
      <c r="SHH103" s="420"/>
      <c r="SHI103" s="420"/>
      <c r="SHJ103" s="420"/>
      <c r="SHK103" s="420"/>
      <c r="SHL103" s="420"/>
      <c r="SHM103" s="420"/>
      <c r="SHN103" s="420"/>
      <c r="SHO103" s="420"/>
      <c r="SHP103" s="420"/>
      <c r="SHQ103" s="420"/>
      <c r="SHR103" s="420"/>
      <c r="SHS103" s="420"/>
      <c r="SHT103" s="420"/>
      <c r="SHU103" s="420"/>
      <c r="SHV103" s="420"/>
      <c r="SHW103" s="420"/>
      <c r="SHX103" s="420"/>
      <c r="SHY103" s="420"/>
      <c r="SHZ103" s="420"/>
      <c r="SIA103" s="420"/>
      <c r="SIB103" s="420"/>
      <c r="SIC103" s="420"/>
      <c r="SID103" s="420"/>
      <c r="SIE103" s="420"/>
      <c r="SIF103" s="420"/>
      <c r="SIG103" s="420"/>
      <c r="SIH103" s="420"/>
      <c r="SII103" s="420"/>
      <c r="SIJ103" s="420"/>
      <c r="SIK103" s="420"/>
      <c r="SIL103" s="420"/>
      <c r="SIM103" s="420"/>
      <c r="SIN103" s="420"/>
      <c r="SIO103" s="420"/>
      <c r="SIP103" s="420"/>
      <c r="SIQ103" s="420"/>
      <c r="SIR103" s="420"/>
      <c r="SIS103" s="420"/>
      <c r="SIT103" s="420"/>
      <c r="SIU103" s="420"/>
      <c r="SIV103" s="420"/>
      <c r="SIW103" s="420"/>
      <c r="SIX103" s="420"/>
      <c r="SIY103" s="420"/>
      <c r="SIZ103" s="420"/>
      <c r="SJA103" s="420"/>
      <c r="SJB103" s="420"/>
      <c r="SJC103" s="420"/>
      <c r="SJD103" s="420"/>
      <c r="SJE103" s="420"/>
      <c r="SJF103" s="420"/>
      <c r="SJG103" s="420"/>
      <c r="SJH103" s="420"/>
      <c r="SJI103" s="420"/>
      <c r="SJJ103" s="420"/>
      <c r="SJK103" s="420"/>
      <c r="SJL103" s="420"/>
      <c r="SJM103" s="420"/>
      <c r="SJN103" s="420"/>
      <c r="SJO103" s="420"/>
      <c r="SJP103" s="420"/>
      <c r="SJQ103" s="420"/>
      <c r="SJR103" s="420"/>
      <c r="SJS103" s="420"/>
      <c r="SJT103" s="420"/>
      <c r="SJU103" s="420"/>
      <c r="SJV103" s="420"/>
      <c r="SJW103" s="420"/>
      <c r="SJX103" s="420"/>
      <c r="SJY103" s="420"/>
      <c r="SJZ103" s="420"/>
      <c r="SKA103" s="420"/>
      <c r="SKB103" s="420"/>
      <c r="SKC103" s="420"/>
      <c r="SKD103" s="420"/>
      <c r="SKE103" s="420"/>
      <c r="SKF103" s="420"/>
      <c r="SKG103" s="420"/>
      <c r="SKH103" s="420"/>
      <c r="SKI103" s="420"/>
      <c r="SKJ103" s="420"/>
      <c r="SKK103" s="420"/>
      <c r="SKL103" s="420"/>
      <c r="SKM103" s="420"/>
      <c r="SKN103" s="420"/>
      <c r="SKO103" s="420"/>
      <c r="SKP103" s="420"/>
      <c r="SKQ103" s="420"/>
      <c r="SKR103" s="420"/>
      <c r="SKS103" s="420"/>
      <c r="SKT103" s="420"/>
      <c r="SKU103" s="420"/>
      <c r="SKV103" s="420"/>
      <c r="SKW103" s="420"/>
      <c r="SKX103" s="420"/>
      <c r="SKY103" s="420"/>
      <c r="SKZ103" s="420"/>
      <c r="SLA103" s="420"/>
      <c r="SLB103" s="420"/>
      <c r="SLC103" s="420"/>
      <c r="SLD103" s="420"/>
      <c r="SLE103" s="420"/>
      <c r="SLF103" s="420"/>
      <c r="SLG103" s="420"/>
      <c r="SLH103" s="420"/>
      <c r="SLI103" s="420"/>
      <c r="SLJ103" s="420"/>
      <c r="SLK103" s="420"/>
      <c r="SLL103" s="420"/>
      <c r="SLM103" s="420"/>
      <c r="SLN103" s="420"/>
      <c r="SLO103" s="420"/>
      <c r="SLP103" s="420"/>
      <c r="SLQ103" s="420"/>
      <c r="SLR103" s="420"/>
      <c r="SLS103" s="420"/>
      <c r="SLT103" s="420"/>
      <c r="SLU103" s="420"/>
      <c r="SLV103" s="420"/>
      <c r="SLW103" s="420"/>
      <c r="SLX103" s="420"/>
      <c r="SLY103" s="420"/>
      <c r="SLZ103" s="420"/>
      <c r="SMA103" s="420"/>
      <c r="SMB103" s="420"/>
      <c r="SMC103" s="420"/>
      <c r="SMD103" s="420"/>
      <c r="SME103" s="420"/>
      <c r="SMF103" s="420"/>
      <c r="SMG103" s="420"/>
      <c r="SMH103" s="420"/>
      <c r="SMI103" s="420"/>
      <c r="SMJ103" s="420"/>
      <c r="SMK103" s="420"/>
      <c r="SML103" s="420"/>
      <c r="SMM103" s="420"/>
      <c r="SMN103" s="420"/>
      <c r="SMO103" s="420"/>
      <c r="SMP103" s="420"/>
      <c r="SMQ103" s="420"/>
      <c r="SMR103" s="420"/>
      <c r="SMS103" s="420"/>
      <c r="SMT103" s="420"/>
      <c r="SMU103" s="420"/>
      <c r="SMV103" s="420"/>
      <c r="SMW103" s="420"/>
      <c r="SMX103" s="420"/>
      <c r="SMY103" s="420"/>
      <c r="SMZ103" s="420"/>
      <c r="SNA103" s="420"/>
      <c r="SNB103" s="420"/>
      <c r="SNC103" s="420"/>
      <c r="SND103" s="420"/>
      <c r="SNE103" s="420"/>
      <c r="SNF103" s="420"/>
      <c r="SNG103" s="420"/>
      <c r="SNH103" s="420"/>
      <c r="SNI103" s="420"/>
      <c r="SNJ103" s="420"/>
      <c r="SNK103" s="420"/>
      <c r="SNL103" s="420"/>
      <c r="SNM103" s="420"/>
      <c r="SNN103" s="420"/>
      <c r="SNO103" s="420"/>
      <c r="SNP103" s="420"/>
      <c r="SNQ103" s="420"/>
      <c r="SNR103" s="420"/>
      <c r="SNS103" s="420"/>
      <c r="SNT103" s="420"/>
      <c r="SNU103" s="420"/>
      <c r="SNV103" s="420"/>
      <c r="SNW103" s="420"/>
      <c r="SNX103" s="420"/>
      <c r="SNY103" s="420"/>
      <c r="SNZ103" s="420"/>
      <c r="SOA103" s="420"/>
      <c r="SOB103" s="420"/>
      <c r="SOC103" s="420"/>
      <c r="SOD103" s="420"/>
      <c r="SOE103" s="420"/>
      <c r="SOF103" s="420"/>
      <c r="SOG103" s="420"/>
      <c r="SOH103" s="420"/>
      <c r="SOI103" s="420"/>
      <c r="SOJ103" s="420"/>
      <c r="SOK103" s="420"/>
      <c r="SOL103" s="420"/>
      <c r="SOM103" s="420"/>
      <c r="SON103" s="420"/>
      <c r="SOO103" s="420"/>
      <c r="SOP103" s="420"/>
      <c r="SOQ103" s="420"/>
      <c r="SOR103" s="420"/>
      <c r="SOS103" s="420"/>
      <c r="SOT103" s="420"/>
      <c r="SOU103" s="420"/>
      <c r="SOV103" s="420"/>
      <c r="SOW103" s="420"/>
      <c r="SOX103" s="420"/>
      <c r="SOY103" s="420"/>
      <c r="SOZ103" s="420"/>
      <c r="SPA103" s="420"/>
      <c r="SPB103" s="420"/>
      <c r="SPC103" s="420"/>
      <c r="SPD103" s="420"/>
      <c r="SPE103" s="420"/>
      <c r="SPF103" s="420"/>
      <c r="SPG103" s="420"/>
      <c r="SPH103" s="420"/>
      <c r="SPI103" s="420"/>
      <c r="SPJ103" s="420"/>
      <c r="SPK103" s="420"/>
      <c r="SPL103" s="420"/>
      <c r="SPM103" s="420"/>
      <c r="SPN103" s="420"/>
      <c r="SPO103" s="420"/>
      <c r="SPP103" s="420"/>
      <c r="SPQ103" s="420"/>
      <c r="SPR103" s="420"/>
      <c r="SPS103" s="420"/>
      <c r="SPT103" s="420"/>
      <c r="SPU103" s="420"/>
      <c r="SPV103" s="420"/>
      <c r="SPW103" s="420"/>
      <c r="SPX103" s="420"/>
      <c r="SPY103" s="420"/>
      <c r="SPZ103" s="420"/>
      <c r="SQA103" s="420"/>
      <c r="SQB103" s="420"/>
      <c r="SQC103" s="420"/>
      <c r="SQD103" s="420"/>
      <c r="SQE103" s="420"/>
      <c r="SQF103" s="420"/>
      <c r="SQG103" s="420"/>
      <c r="SQH103" s="420"/>
      <c r="SQI103" s="420"/>
      <c r="SQJ103" s="420"/>
      <c r="SQK103" s="420"/>
      <c r="SQL103" s="420"/>
      <c r="SQM103" s="420"/>
      <c r="SQN103" s="420"/>
      <c r="SQO103" s="420"/>
      <c r="SQP103" s="420"/>
      <c r="SQQ103" s="420"/>
      <c r="SQR103" s="420"/>
      <c r="SQS103" s="420"/>
      <c r="SQT103" s="420"/>
      <c r="SQU103" s="420"/>
      <c r="SQV103" s="420"/>
      <c r="SQW103" s="420"/>
      <c r="SQX103" s="420"/>
      <c r="SQY103" s="420"/>
      <c r="SQZ103" s="420"/>
      <c r="SRA103" s="420"/>
      <c r="SRB103" s="420"/>
      <c r="SRC103" s="420"/>
      <c r="SRD103" s="420"/>
      <c r="SRE103" s="420"/>
      <c r="SRF103" s="420"/>
      <c r="SRG103" s="420"/>
      <c r="SRH103" s="420"/>
      <c r="SRI103" s="420"/>
      <c r="SRJ103" s="420"/>
      <c r="SRK103" s="420"/>
      <c r="SRL103" s="420"/>
      <c r="SRM103" s="420"/>
      <c r="SRN103" s="420"/>
      <c r="SRO103" s="420"/>
      <c r="SRP103" s="420"/>
      <c r="SRQ103" s="420"/>
      <c r="SRR103" s="420"/>
      <c r="SRS103" s="420"/>
      <c r="SRT103" s="420"/>
      <c r="SRU103" s="420"/>
      <c r="SRV103" s="420"/>
      <c r="SRW103" s="420"/>
      <c r="SRX103" s="420"/>
      <c r="SRY103" s="420"/>
      <c r="SRZ103" s="420"/>
      <c r="SSA103" s="420"/>
      <c r="SSB103" s="420"/>
      <c r="SSC103" s="420"/>
      <c r="SSD103" s="420"/>
      <c r="SSE103" s="420"/>
      <c r="SSF103" s="420"/>
      <c r="SSG103" s="420"/>
      <c r="SSH103" s="420"/>
      <c r="SSI103" s="420"/>
      <c r="SSJ103" s="420"/>
      <c r="SSK103" s="420"/>
      <c r="SSL103" s="420"/>
      <c r="SSM103" s="420"/>
      <c r="SSN103" s="420"/>
      <c r="SSO103" s="420"/>
      <c r="SSP103" s="420"/>
      <c r="SSQ103" s="420"/>
      <c r="SSR103" s="420"/>
      <c r="SSS103" s="420"/>
      <c r="SST103" s="420"/>
      <c r="SSU103" s="420"/>
      <c r="SSV103" s="420"/>
      <c r="SSW103" s="420"/>
      <c r="SSX103" s="420"/>
      <c r="SSY103" s="420"/>
      <c r="SSZ103" s="420"/>
      <c r="STA103" s="420"/>
      <c r="STB103" s="420"/>
      <c r="STC103" s="420"/>
      <c r="STD103" s="420"/>
      <c r="STE103" s="420"/>
      <c r="STF103" s="420"/>
      <c r="STG103" s="420"/>
      <c r="STH103" s="420"/>
      <c r="STI103" s="420"/>
      <c r="STJ103" s="420"/>
      <c r="STK103" s="420"/>
      <c r="STL103" s="420"/>
      <c r="STM103" s="420"/>
      <c r="STN103" s="420"/>
      <c r="STO103" s="420"/>
      <c r="STP103" s="420"/>
      <c r="STQ103" s="420"/>
      <c r="STR103" s="420"/>
      <c r="STS103" s="420"/>
      <c r="STT103" s="420"/>
      <c r="STU103" s="420"/>
      <c r="STV103" s="420"/>
      <c r="STW103" s="420"/>
      <c r="STX103" s="420"/>
      <c r="STY103" s="420"/>
      <c r="STZ103" s="420"/>
      <c r="SUA103" s="420"/>
      <c r="SUB103" s="420"/>
      <c r="SUC103" s="420"/>
      <c r="SUD103" s="420"/>
      <c r="SUE103" s="420"/>
      <c r="SUF103" s="420"/>
      <c r="SUG103" s="420"/>
      <c r="SUH103" s="420"/>
      <c r="SUI103" s="420"/>
      <c r="SUJ103" s="420"/>
      <c r="SUK103" s="420"/>
      <c r="SUL103" s="420"/>
      <c r="SUM103" s="420"/>
      <c r="SUN103" s="420"/>
      <c r="SUO103" s="420"/>
      <c r="SUP103" s="420"/>
      <c r="SUQ103" s="420"/>
      <c r="SUR103" s="420"/>
      <c r="SUS103" s="420"/>
      <c r="SUT103" s="420"/>
      <c r="SUU103" s="420"/>
      <c r="SUV103" s="420"/>
      <c r="SUW103" s="420"/>
      <c r="SUX103" s="420"/>
      <c r="SUY103" s="420"/>
      <c r="SUZ103" s="420"/>
      <c r="SVA103" s="420"/>
      <c r="SVB103" s="420"/>
      <c r="SVC103" s="420"/>
      <c r="SVD103" s="420"/>
      <c r="SVE103" s="420"/>
      <c r="SVF103" s="420"/>
      <c r="SVG103" s="420"/>
      <c r="SVH103" s="420"/>
      <c r="SVI103" s="420"/>
      <c r="SVJ103" s="420"/>
      <c r="SVK103" s="420"/>
      <c r="SVL103" s="420"/>
      <c r="SVM103" s="420"/>
      <c r="SVN103" s="420"/>
      <c r="SVO103" s="420"/>
      <c r="SVP103" s="420"/>
      <c r="SVQ103" s="420"/>
      <c r="SVR103" s="420"/>
      <c r="SVS103" s="420"/>
      <c r="SVT103" s="420"/>
      <c r="SVU103" s="420"/>
      <c r="SVV103" s="420"/>
      <c r="SVW103" s="420"/>
      <c r="SVX103" s="420"/>
      <c r="SVY103" s="420"/>
      <c r="SVZ103" s="420"/>
      <c r="SWA103" s="420"/>
      <c r="SWB103" s="420"/>
      <c r="SWC103" s="420"/>
      <c r="SWD103" s="420"/>
      <c r="SWE103" s="420"/>
      <c r="SWF103" s="420"/>
      <c r="SWG103" s="420"/>
      <c r="SWH103" s="420"/>
      <c r="SWI103" s="420"/>
      <c r="SWJ103" s="420"/>
      <c r="SWK103" s="420"/>
      <c r="SWL103" s="420"/>
      <c r="SWM103" s="420"/>
      <c r="SWN103" s="420"/>
      <c r="SWO103" s="420"/>
      <c r="SWP103" s="420"/>
      <c r="SWQ103" s="420"/>
      <c r="SWR103" s="420"/>
      <c r="SWS103" s="420"/>
      <c r="SWT103" s="420"/>
      <c r="SWU103" s="420"/>
      <c r="SWV103" s="420"/>
      <c r="SWW103" s="420"/>
      <c r="SWX103" s="420"/>
      <c r="SWY103" s="420"/>
      <c r="SWZ103" s="420"/>
      <c r="SXA103" s="420"/>
      <c r="SXB103" s="420"/>
      <c r="SXC103" s="420"/>
      <c r="SXD103" s="420"/>
      <c r="SXE103" s="420"/>
      <c r="SXF103" s="420"/>
      <c r="SXG103" s="420"/>
      <c r="SXH103" s="420"/>
      <c r="SXI103" s="420"/>
      <c r="SXJ103" s="420"/>
      <c r="SXK103" s="420"/>
      <c r="SXL103" s="420"/>
      <c r="SXM103" s="420"/>
      <c r="SXN103" s="420"/>
      <c r="SXO103" s="420"/>
      <c r="SXP103" s="420"/>
      <c r="SXQ103" s="420"/>
      <c r="SXR103" s="420"/>
      <c r="SXS103" s="420"/>
      <c r="SXT103" s="420"/>
      <c r="SXU103" s="420"/>
      <c r="SXV103" s="420"/>
      <c r="SXW103" s="420"/>
      <c r="SXX103" s="420"/>
      <c r="SXY103" s="420"/>
      <c r="SXZ103" s="420"/>
      <c r="SYA103" s="420"/>
      <c r="SYB103" s="420"/>
      <c r="SYC103" s="420"/>
      <c r="SYD103" s="420"/>
      <c r="SYE103" s="420"/>
      <c r="SYF103" s="420"/>
      <c r="SYG103" s="420"/>
      <c r="SYH103" s="420"/>
      <c r="SYI103" s="420"/>
      <c r="SYJ103" s="420"/>
      <c r="SYK103" s="420"/>
      <c r="SYL103" s="420"/>
      <c r="SYM103" s="420"/>
      <c r="SYN103" s="420"/>
      <c r="SYO103" s="420"/>
      <c r="SYP103" s="420"/>
      <c r="SYQ103" s="420"/>
      <c r="SYR103" s="420"/>
      <c r="SYS103" s="420"/>
      <c r="SYT103" s="420"/>
      <c r="SYU103" s="420"/>
      <c r="SYV103" s="420"/>
      <c r="SYW103" s="420"/>
      <c r="SYX103" s="420"/>
      <c r="SYY103" s="420"/>
      <c r="SYZ103" s="420"/>
      <c r="SZA103" s="420"/>
      <c r="SZB103" s="420"/>
      <c r="SZC103" s="420"/>
      <c r="SZD103" s="420"/>
      <c r="SZE103" s="420"/>
      <c r="SZF103" s="420"/>
      <c r="SZG103" s="420"/>
      <c r="SZH103" s="420"/>
      <c r="SZI103" s="420"/>
      <c r="SZJ103" s="420"/>
      <c r="SZK103" s="420"/>
      <c r="SZL103" s="420"/>
      <c r="SZM103" s="420"/>
      <c r="SZN103" s="420"/>
      <c r="SZO103" s="420"/>
      <c r="SZP103" s="420"/>
      <c r="SZQ103" s="420"/>
      <c r="SZR103" s="420"/>
      <c r="SZS103" s="420"/>
      <c r="SZT103" s="420"/>
      <c r="SZU103" s="420"/>
      <c r="SZV103" s="420"/>
      <c r="SZW103" s="420"/>
      <c r="SZX103" s="420"/>
      <c r="SZY103" s="420"/>
      <c r="SZZ103" s="420"/>
      <c r="TAA103" s="420"/>
      <c r="TAB103" s="420"/>
      <c r="TAC103" s="420"/>
      <c r="TAD103" s="420"/>
      <c r="TAE103" s="420"/>
      <c r="TAF103" s="420"/>
      <c r="TAG103" s="420"/>
      <c r="TAH103" s="420"/>
      <c r="TAI103" s="420"/>
      <c r="TAJ103" s="420"/>
      <c r="TAK103" s="420"/>
      <c r="TAL103" s="420"/>
      <c r="TAM103" s="420"/>
      <c r="TAN103" s="420"/>
      <c r="TAO103" s="420"/>
      <c r="TAP103" s="420"/>
      <c r="TAQ103" s="420"/>
      <c r="TAR103" s="420"/>
      <c r="TAS103" s="420"/>
      <c r="TAT103" s="420"/>
      <c r="TAU103" s="420"/>
      <c r="TAV103" s="420"/>
      <c r="TAW103" s="420"/>
      <c r="TAX103" s="420"/>
      <c r="TAY103" s="420"/>
      <c r="TAZ103" s="420"/>
      <c r="TBA103" s="420"/>
      <c r="TBB103" s="420"/>
      <c r="TBC103" s="420"/>
      <c r="TBD103" s="420"/>
      <c r="TBE103" s="420"/>
      <c r="TBF103" s="420"/>
      <c r="TBG103" s="420"/>
      <c r="TBH103" s="420"/>
      <c r="TBI103" s="420"/>
      <c r="TBJ103" s="420"/>
      <c r="TBK103" s="420"/>
      <c r="TBL103" s="420"/>
      <c r="TBM103" s="420"/>
      <c r="TBN103" s="420"/>
      <c r="TBO103" s="420"/>
      <c r="TBP103" s="420"/>
      <c r="TBQ103" s="420"/>
      <c r="TBR103" s="420"/>
      <c r="TBS103" s="420"/>
      <c r="TBT103" s="420"/>
      <c r="TBU103" s="420"/>
      <c r="TBV103" s="420"/>
      <c r="TBW103" s="420"/>
      <c r="TBX103" s="420"/>
      <c r="TBY103" s="420"/>
      <c r="TBZ103" s="420"/>
      <c r="TCA103" s="420"/>
      <c r="TCB103" s="420"/>
      <c r="TCC103" s="420"/>
      <c r="TCD103" s="420"/>
      <c r="TCE103" s="420"/>
      <c r="TCF103" s="420"/>
      <c r="TCG103" s="420"/>
      <c r="TCH103" s="420"/>
      <c r="TCI103" s="420"/>
      <c r="TCJ103" s="420"/>
      <c r="TCK103" s="420"/>
      <c r="TCL103" s="420"/>
      <c r="TCM103" s="420"/>
      <c r="TCN103" s="420"/>
      <c r="TCO103" s="420"/>
      <c r="TCP103" s="420"/>
      <c r="TCQ103" s="420"/>
      <c r="TCR103" s="420"/>
      <c r="TCS103" s="420"/>
      <c r="TCT103" s="420"/>
      <c r="TCU103" s="420"/>
      <c r="TCV103" s="420"/>
      <c r="TCW103" s="420"/>
      <c r="TCX103" s="420"/>
      <c r="TCY103" s="420"/>
      <c r="TCZ103" s="420"/>
      <c r="TDA103" s="420"/>
      <c r="TDB103" s="420"/>
      <c r="TDC103" s="420"/>
      <c r="TDD103" s="420"/>
      <c r="TDE103" s="420"/>
      <c r="TDF103" s="420"/>
      <c r="TDG103" s="420"/>
      <c r="TDH103" s="420"/>
      <c r="TDI103" s="420"/>
      <c r="TDJ103" s="420"/>
      <c r="TDK103" s="420"/>
      <c r="TDL103" s="420"/>
      <c r="TDM103" s="420"/>
      <c r="TDN103" s="420"/>
      <c r="TDO103" s="420"/>
      <c r="TDP103" s="420"/>
      <c r="TDQ103" s="420"/>
      <c r="TDR103" s="420"/>
      <c r="TDS103" s="420"/>
      <c r="TDT103" s="420"/>
      <c r="TDU103" s="420"/>
      <c r="TDV103" s="420"/>
      <c r="TDW103" s="420"/>
      <c r="TDX103" s="420"/>
      <c r="TDY103" s="420"/>
      <c r="TDZ103" s="420"/>
      <c r="TEA103" s="420"/>
      <c r="TEB103" s="420"/>
      <c r="TEC103" s="420"/>
      <c r="TED103" s="420"/>
      <c r="TEE103" s="420"/>
      <c r="TEF103" s="420"/>
      <c r="TEG103" s="420"/>
      <c r="TEH103" s="420"/>
      <c r="TEI103" s="420"/>
      <c r="TEJ103" s="420"/>
      <c r="TEK103" s="420"/>
      <c r="TEL103" s="420"/>
      <c r="TEM103" s="420"/>
      <c r="TEN103" s="420"/>
      <c r="TEO103" s="420"/>
      <c r="TEP103" s="420"/>
      <c r="TEQ103" s="420"/>
      <c r="TER103" s="420"/>
      <c r="TES103" s="420"/>
      <c r="TET103" s="420"/>
      <c r="TEU103" s="420"/>
      <c r="TEV103" s="420"/>
      <c r="TEW103" s="420"/>
      <c r="TEX103" s="420"/>
      <c r="TEY103" s="420"/>
      <c r="TEZ103" s="420"/>
      <c r="TFA103" s="420"/>
      <c r="TFB103" s="420"/>
      <c r="TFC103" s="420"/>
      <c r="TFD103" s="420"/>
      <c r="TFE103" s="420"/>
      <c r="TFF103" s="420"/>
      <c r="TFG103" s="420"/>
      <c r="TFH103" s="420"/>
      <c r="TFI103" s="420"/>
      <c r="TFJ103" s="420"/>
      <c r="TFK103" s="420"/>
      <c r="TFL103" s="420"/>
      <c r="TFM103" s="420"/>
      <c r="TFN103" s="420"/>
      <c r="TFO103" s="420"/>
      <c r="TFP103" s="420"/>
      <c r="TFQ103" s="420"/>
      <c r="TFR103" s="420"/>
      <c r="TFS103" s="420"/>
      <c r="TFT103" s="420"/>
      <c r="TFU103" s="420"/>
      <c r="TFV103" s="420"/>
      <c r="TFW103" s="420"/>
      <c r="TFX103" s="420"/>
      <c r="TFY103" s="420"/>
      <c r="TFZ103" s="420"/>
      <c r="TGA103" s="420"/>
      <c r="TGB103" s="420"/>
      <c r="TGC103" s="420"/>
      <c r="TGD103" s="420"/>
      <c r="TGE103" s="420"/>
      <c r="TGF103" s="420"/>
      <c r="TGG103" s="420"/>
      <c r="TGH103" s="420"/>
      <c r="TGI103" s="420"/>
      <c r="TGJ103" s="420"/>
      <c r="TGK103" s="420"/>
      <c r="TGL103" s="420"/>
      <c r="TGM103" s="420"/>
      <c r="TGN103" s="420"/>
      <c r="TGO103" s="420"/>
      <c r="TGP103" s="420"/>
      <c r="TGQ103" s="420"/>
      <c r="TGR103" s="420"/>
      <c r="TGS103" s="420"/>
      <c r="TGT103" s="420"/>
      <c r="TGU103" s="420"/>
      <c r="TGV103" s="420"/>
      <c r="TGW103" s="420"/>
      <c r="TGX103" s="420"/>
      <c r="TGY103" s="420"/>
      <c r="TGZ103" s="420"/>
      <c r="THA103" s="420"/>
      <c r="THB103" s="420"/>
      <c r="THC103" s="420"/>
      <c r="THD103" s="420"/>
      <c r="THE103" s="420"/>
      <c r="THF103" s="420"/>
      <c r="THG103" s="420"/>
      <c r="THH103" s="420"/>
      <c r="THI103" s="420"/>
      <c r="THJ103" s="420"/>
      <c r="THK103" s="420"/>
      <c r="THL103" s="420"/>
      <c r="THM103" s="420"/>
      <c r="THN103" s="420"/>
      <c r="THO103" s="420"/>
      <c r="THP103" s="420"/>
      <c r="THQ103" s="420"/>
      <c r="THR103" s="420"/>
      <c r="THS103" s="420"/>
      <c r="THT103" s="420"/>
      <c r="THU103" s="420"/>
      <c r="THV103" s="420"/>
      <c r="THW103" s="420"/>
      <c r="THX103" s="420"/>
      <c r="THY103" s="420"/>
      <c r="THZ103" s="420"/>
      <c r="TIA103" s="420"/>
      <c r="TIB103" s="420"/>
      <c r="TIC103" s="420"/>
      <c r="TID103" s="420"/>
      <c r="TIE103" s="420"/>
      <c r="TIF103" s="420"/>
      <c r="TIG103" s="420"/>
      <c r="TIH103" s="420"/>
      <c r="TII103" s="420"/>
      <c r="TIJ103" s="420"/>
      <c r="TIK103" s="420"/>
      <c r="TIL103" s="420"/>
      <c r="TIM103" s="420"/>
      <c r="TIN103" s="420"/>
      <c r="TIO103" s="420"/>
      <c r="TIP103" s="420"/>
      <c r="TIQ103" s="420"/>
      <c r="TIR103" s="420"/>
      <c r="TIS103" s="420"/>
      <c r="TIT103" s="420"/>
      <c r="TIU103" s="420"/>
      <c r="TIV103" s="420"/>
      <c r="TIW103" s="420"/>
      <c r="TIX103" s="420"/>
      <c r="TIY103" s="420"/>
      <c r="TIZ103" s="420"/>
      <c r="TJA103" s="420"/>
      <c r="TJB103" s="420"/>
      <c r="TJC103" s="420"/>
      <c r="TJD103" s="420"/>
      <c r="TJE103" s="420"/>
      <c r="TJF103" s="420"/>
      <c r="TJG103" s="420"/>
      <c r="TJH103" s="420"/>
      <c r="TJI103" s="420"/>
      <c r="TJJ103" s="420"/>
      <c r="TJK103" s="420"/>
      <c r="TJL103" s="420"/>
      <c r="TJM103" s="420"/>
      <c r="TJN103" s="420"/>
      <c r="TJO103" s="420"/>
      <c r="TJP103" s="420"/>
      <c r="TJQ103" s="420"/>
      <c r="TJR103" s="420"/>
      <c r="TJS103" s="420"/>
      <c r="TJT103" s="420"/>
      <c r="TJU103" s="420"/>
      <c r="TJV103" s="420"/>
      <c r="TJW103" s="420"/>
      <c r="TJX103" s="420"/>
      <c r="TJY103" s="420"/>
      <c r="TJZ103" s="420"/>
      <c r="TKA103" s="420"/>
      <c r="TKB103" s="420"/>
      <c r="TKC103" s="420"/>
      <c r="TKD103" s="420"/>
      <c r="TKE103" s="420"/>
      <c r="TKF103" s="420"/>
      <c r="TKG103" s="420"/>
      <c r="TKH103" s="420"/>
      <c r="TKI103" s="420"/>
      <c r="TKJ103" s="420"/>
      <c r="TKK103" s="420"/>
      <c r="TKL103" s="420"/>
      <c r="TKM103" s="420"/>
      <c r="TKN103" s="420"/>
      <c r="TKO103" s="420"/>
      <c r="TKP103" s="420"/>
      <c r="TKQ103" s="420"/>
      <c r="TKR103" s="420"/>
      <c r="TKS103" s="420"/>
      <c r="TKT103" s="420"/>
      <c r="TKU103" s="420"/>
      <c r="TKV103" s="420"/>
      <c r="TKW103" s="420"/>
      <c r="TKX103" s="420"/>
      <c r="TKY103" s="420"/>
      <c r="TKZ103" s="420"/>
      <c r="TLA103" s="420"/>
      <c r="TLB103" s="420"/>
      <c r="TLC103" s="420"/>
      <c r="TLD103" s="420"/>
      <c r="TLE103" s="420"/>
      <c r="TLF103" s="420"/>
      <c r="TLG103" s="420"/>
      <c r="TLH103" s="420"/>
      <c r="TLI103" s="420"/>
      <c r="TLJ103" s="420"/>
      <c r="TLK103" s="420"/>
      <c r="TLL103" s="420"/>
      <c r="TLM103" s="420"/>
      <c r="TLN103" s="420"/>
      <c r="TLO103" s="420"/>
      <c r="TLP103" s="420"/>
      <c r="TLQ103" s="420"/>
      <c r="TLR103" s="420"/>
      <c r="TLS103" s="420"/>
      <c r="TLT103" s="420"/>
      <c r="TLU103" s="420"/>
      <c r="TLV103" s="420"/>
      <c r="TLW103" s="420"/>
      <c r="TLX103" s="420"/>
      <c r="TLY103" s="420"/>
      <c r="TLZ103" s="420"/>
      <c r="TMA103" s="420"/>
      <c r="TMB103" s="420"/>
      <c r="TMC103" s="420"/>
      <c r="TMD103" s="420"/>
      <c r="TME103" s="420"/>
      <c r="TMF103" s="420"/>
      <c r="TMG103" s="420"/>
      <c r="TMH103" s="420"/>
      <c r="TMI103" s="420"/>
      <c r="TMJ103" s="420"/>
      <c r="TMK103" s="420"/>
      <c r="TML103" s="420"/>
      <c r="TMM103" s="420"/>
      <c r="TMN103" s="420"/>
      <c r="TMO103" s="420"/>
      <c r="TMP103" s="420"/>
      <c r="TMQ103" s="420"/>
      <c r="TMR103" s="420"/>
      <c r="TMS103" s="420"/>
      <c r="TMT103" s="420"/>
      <c r="TMU103" s="420"/>
      <c r="TMV103" s="420"/>
      <c r="TMW103" s="420"/>
      <c r="TMX103" s="420"/>
      <c r="TMY103" s="420"/>
      <c r="TMZ103" s="420"/>
      <c r="TNA103" s="420"/>
      <c r="TNB103" s="420"/>
      <c r="TNC103" s="420"/>
      <c r="TND103" s="420"/>
      <c r="TNE103" s="420"/>
      <c r="TNF103" s="420"/>
      <c r="TNG103" s="420"/>
      <c r="TNH103" s="420"/>
      <c r="TNI103" s="420"/>
      <c r="TNJ103" s="420"/>
      <c r="TNK103" s="420"/>
      <c r="TNL103" s="420"/>
      <c r="TNM103" s="420"/>
      <c r="TNN103" s="420"/>
      <c r="TNO103" s="420"/>
      <c r="TNP103" s="420"/>
      <c r="TNQ103" s="420"/>
      <c r="TNR103" s="420"/>
      <c r="TNS103" s="420"/>
      <c r="TNT103" s="420"/>
      <c r="TNU103" s="420"/>
      <c r="TNV103" s="420"/>
      <c r="TNW103" s="420"/>
      <c r="TNX103" s="420"/>
      <c r="TNY103" s="420"/>
      <c r="TNZ103" s="420"/>
      <c r="TOA103" s="420"/>
      <c r="TOB103" s="420"/>
      <c r="TOC103" s="420"/>
      <c r="TOD103" s="420"/>
      <c r="TOE103" s="420"/>
      <c r="TOF103" s="420"/>
      <c r="TOG103" s="420"/>
      <c r="TOH103" s="420"/>
      <c r="TOI103" s="420"/>
      <c r="TOJ103" s="420"/>
      <c r="TOK103" s="420"/>
      <c r="TOL103" s="420"/>
      <c r="TOM103" s="420"/>
      <c r="TON103" s="420"/>
      <c r="TOO103" s="420"/>
      <c r="TOP103" s="420"/>
      <c r="TOQ103" s="420"/>
      <c r="TOR103" s="420"/>
      <c r="TOS103" s="420"/>
      <c r="TOT103" s="420"/>
      <c r="TOU103" s="420"/>
      <c r="TOV103" s="420"/>
      <c r="TOW103" s="420"/>
      <c r="TOX103" s="420"/>
      <c r="TOY103" s="420"/>
      <c r="TOZ103" s="420"/>
      <c r="TPA103" s="420"/>
      <c r="TPB103" s="420"/>
      <c r="TPC103" s="420"/>
      <c r="TPD103" s="420"/>
      <c r="TPE103" s="420"/>
      <c r="TPF103" s="420"/>
      <c r="TPG103" s="420"/>
      <c r="TPH103" s="420"/>
      <c r="TPI103" s="420"/>
      <c r="TPJ103" s="420"/>
      <c r="TPK103" s="420"/>
      <c r="TPL103" s="420"/>
      <c r="TPM103" s="420"/>
      <c r="TPN103" s="420"/>
      <c r="TPO103" s="420"/>
      <c r="TPP103" s="420"/>
      <c r="TPQ103" s="420"/>
      <c r="TPR103" s="420"/>
      <c r="TPS103" s="420"/>
      <c r="TPT103" s="420"/>
      <c r="TPU103" s="420"/>
      <c r="TPV103" s="420"/>
      <c r="TPW103" s="420"/>
      <c r="TPX103" s="420"/>
      <c r="TPY103" s="420"/>
      <c r="TPZ103" s="420"/>
      <c r="TQA103" s="420"/>
      <c r="TQB103" s="420"/>
      <c r="TQC103" s="420"/>
      <c r="TQD103" s="420"/>
      <c r="TQE103" s="420"/>
      <c r="TQF103" s="420"/>
      <c r="TQG103" s="420"/>
      <c r="TQH103" s="420"/>
      <c r="TQI103" s="420"/>
      <c r="TQJ103" s="420"/>
      <c r="TQK103" s="420"/>
      <c r="TQL103" s="420"/>
      <c r="TQM103" s="420"/>
      <c r="TQN103" s="420"/>
      <c r="TQO103" s="420"/>
      <c r="TQP103" s="420"/>
      <c r="TQQ103" s="420"/>
      <c r="TQR103" s="420"/>
      <c r="TQS103" s="420"/>
      <c r="TQT103" s="420"/>
      <c r="TQU103" s="420"/>
      <c r="TQV103" s="420"/>
      <c r="TQW103" s="420"/>
      <c r="TQX103" s="420"/>
      <c r="TQY103" s="420"/>
      <c r="TQZ103" s="420"/>
      <c r="TRA103" s="420"/>
      <c r="TRB103" s="420"/>
      <c r="TRC103" s="420"/>
      <c r="TRD103" s="420"/>
      <c r="TRE103" s="420"/>
      <c r="TRF103" s="420"/>
      <c r="TRG103" s="420"/>
      <c r="TRH103" s="420"/>
      <c r="TRI103" s="420"/>
      <c r="TRJ103" s="420"/>
      <c r="TRK103" s="420"/>
      <c r="TRL103" s="420"/>
      <c r="TRM103" s="420"/>
      <c r="TRN103" s="420"/>
      <c r="TRO103" s="420"/>
      <c r="TRP103" s="420"/>
      <c r="TRQ103" s="420"/>
      <c r="TRR103" s="420"/>
      <c r="TRS103" s="420"/>
      <c r="TRT103" s="420"/>
      <c r="TRU103" s="420"/>
      <c r="TRV103" s="420"/>
      <c r="TRW103" s="420"/>
      <c r="TRX103" s="420"/>
      <c r="TRY103" s="420"/>
      <c r="TRZ103" s="420"/>
      <c r="TSA103" s="420"/>
      <c r="TSB103" s="420"/>
      <c r="TSC103" s="420"/>
      <c r="TSD103" s="420"/>
      <c r="TSE103" s="420"/>
      <c r="TSF103" s="420"/>
      <c r="TSG103" s="420"/>
      <c r="TSH103" s="420"/>
      <c r="TSI103" s="420"/>
      <c r="TSJ103" s="420"/>
      <c r="TSK103" s="420"/>
      <c r="TSL103" s="420"/>
      <c r="TSM103" s="420"/>
      <c r="TSN103" s="420"/>
      <c r="TSO103" s="420"/>
      <c r="TSP103" s="420"/>
      <c r="TSQ103" s="420"/>
      <c r="TSR103" s="420"/>
      <c r="TSS103" s="420"/>
      <c r="TST103" s="420"/>
      <c r="TSU103" s="420"/>
      <c r="TSV103" s="420"/>
      <c r="TSW103" s="420"/>
      <c r="TSX103" s="420"/>
      <c r="TSY103" s="420"/>
      <c r="TSZ103" s="420"/>
      <c r="TTA103" s="420"/>
      <c r="TTB103" s="420"/>
      <c r="TTC103" s="420"/>
      <c r="TTD103" s="420"/>
      <c r="TTE103" s="420"/>
      <c r="TTF103" s="420"/>
      <c r="TTG103" s="420"/>
      <c r="TTH103" s="420"/>
      <c r="TTI103" s="420"/>
      <c r="TTJ103" s="420"/>
      <c r="TTK103" s="420"/>
      <c r="TTL103" s="420"/>
      <c r="TTM103" s="420"/>
      <c r="TTN103" s="420"/>
      <c r="TTO103" s="420"/>
      <c r="TTP103" s="420"/>
      <c r="TTQ103" s="420"/>
      <c r="TTR103" s="420"/>
      <c r="TTS103" s="420"/>
      <c r="TTT103" s="420"/>
      <c r="TTU103" s="420"/>
      <c r="TTV103" s="420"/>
      <c r="TTW103" s="420"/>
      <c r="TTX103" s="420"/>
      <c r="TTY103" s="420"/>
      <c r="TTZ103" s="420"/>
      <c r="TUA103" s="420"/>
      <c r="TUB103" s="420"/>
      <c r="TUC103" s="420"/>
      <c r="TUD103" s="420"/>
      <c r="TUE103" s="420"/>
      <c r="TUF103" s="420"/>
      <c r="TUG103" s="420"/>
      <c r="TUH103" s="420"/>
      <c r="TUI103" s="420"/>
      <c r="TUJ103" s="420"/>
      <c r="TUK103" s="420"/>
      <c r="TUL103" s="420"/>
      <c r="TUM103" s="420"/>
      <c r="TUN103" s="420"/>
      <c r="TUO103" s="420"/>
      <c r="TUP103" s="420"/>
      <c r="TUQ103" s="420"/>
      <c r="TUR103" s="420"/>
      <c r="TUS103" s="420"/>
      <c r="TUT103" s="420"/>
      <c r="TUU103" s="420"/>
      <c r="TUV103" s="420"/>
      <c r="TUW103" s="420"/>
      <c r="TUX103" s="420"/>
      <c r="TUY103" s="420"/>
      <c r="TUZ103" s="420"/>
      <c r="TVA103" s="420"/>
      <c r="TVB103" s="420"/>
      <c r="TVC103" s="420"/>
      <c r="TVD103" s="420"/>
      <c r="TVE103" s="420"/>
      <c r="TVF103" s="420"/>
      <c r="TVG103" s="420"/>
      <c r="TVH103" s="420"/>
      <c r="TVI103" s="420"/>
      <c r="TVJ103" s="420"/>
      <c r="TVK103" s="420"/>
      <c r="TVL103" s="420"/>
      <c r="TVM103" s="420"/>
      <c r="TVN103" s="420"/>
      <c r="TVO103" s="420"/>
      <c r="TVP103" s="420"/>
      <c r="TVQ103" s="420"/>
      <c r="TVR103" s="420"/>
      <c r="TVS103" s="420"/>
      <c r="TVT103" s="420"/>
      <c r="TVU103" s="420"/>
      <c r="TVV103" s="420"/>
      <c r="TVW103" s="420"/>
      <c r="TVX103" s="420"/>
      <c r="TVY103" s="420"/>
      <c r="TVZ103" s="420"/>
      <c r="TWA103" s="420"/>
      <c r="TWB103" s="420"/>
      <c r="TWC103" s="420"/>
      <c r="TWD103" s="420"/>
      <c r="TWE103" s="420"/>
      <c r="TWF103" s="420"/>
      <c r="TWG103" s="420"/>
      <c r="TWH103" s="420"/>
      <c r="TWI103" s="420"/>
      <c r="TWJ103" s="420"/>
      <c r="TWK103" s="420"/>
      <c r="TWL103" s="420"/>
      <c r="TWM103" s="420"/>
      <c r="TWN103" s="420"/>
      <c r="TWO103" s="420"/>
      <c r="TWP103" s="420"/>
      <c r="TWQ103" s="420"/>
      <c r="TWR103" s="420"/>
      <c r="TWS103" s="420"/>
      <c r="TWT103" s="420"/>
      <c r="TWU103" s="420"/>
      <c r="TWV103" s="420"/>
      <c r="TWW103" s="420"/>
      <c r="TWX103" s="420"/>
      <c r="TWY103" s="420"/>
      <c r="TWZ103" s="420"/>
      <c r="TXA103" s="420"/>
      <c r="TXB103" s="420"/>
      <c r="TXC103" s="420"/>
      <c r="TXD103" s="420"/>
      <c r="TXE103" s="420"/>
      <c r="TXF103" s="420"/>
      <c r="TXG103" s="420"/>
      <c r="TXH103" s="420"/>
      <c r="TXI103" s="420"/>
      <c r="TXJ103" s="420"/>
      <c r="TXK103" s="420"/>
      <c r="TXL103" s="420"/>
      <c r="TXM103" s="420"/>
      <c r="TXN103" s="420"/>
      <c r="TXO103" s="420"/>
      <c r="TXP103" s="420"/>
      <c r="TXQ103" s="420"/>
      <c r="TXR103" s="420"/>
      <c r="TXS103" s="420"/>
      <c r="TXT103" s="420"/>
      <c r="TXU103" s="420"/>
      <c r="TXV103" s="420"/>
      <c r="TXW103" s="420"/>
      <c r="TXX103" s="420"/>
      <c r="TXY103" s="420"/>
      <c r="TXZ103" s="420"/>
      <c r="TYA103" s="420"/>
      <c r="TYB103" s="420"/>
      <c r="TYC103" s="420"/>
      <c r="TYD103" s="420"/>
      <c r="TYE103" s="420"/>
      <c r="TYF103" s="420"/>
      <c r="TYG103" s="420"/>
      <c r="TYH103" s="420"/>
      <c r="TYI103" s="420"/>
      <c r="TYJ103" s="420"/>
      <c r="TYK103" s="420"/>
      <c r="TYL103" s="420"/>
      <c r="TYM103" s="420"/>
      <c r="TYN103" s="420"/>
      <c r="TYO103" s="420"/>
      <c r="TYP103" s="420"/>
      <c r="TYQ103" s="420"/>
      <c r="TYR103" s="420"/>
      <c r="TYS103" s="420"/>
      <c r="TYT103" s="420"/>
      <c r="TYU103" s="420"/>
      <c r="TYV103" s="420"/>
      <c r="TYW103" s="420"/>
      <c r="TYX103" s="420"/>
      <c r="TYY103" s="420"/>
      <c r="TYZ103" s="420"/>
      <c r="TZA103" s="420"/>
      <c r="TZB103" s="420"/>
      <c r="TZC103" s="420"/>
      <c r="TZD103" s="420"/>
      <c r="TZE103" s="420"/>
      <c r="TZF103" s="420"/>
      <c r="TZG103" s="420"/>
      <c r="TZH103" s="420"/>
      <c r="TZI103" s="420"/>
      <c r="TZJ103" s="420"/>
      <c r="TZK103" s="420"/>
      <c r="TZL103" s="420"/>
      <c r="TZM103" s="420"/>
      <c r="TZN103" s="420"/>
      <c r="TZO103" s="420"/>
      <c r="TZP103" s="420"/>
      <c r="TZQ103" s="420"/>
      <c r="TZR103" s="420"/>
      <c r="TZS103" s="420"/>
      <c r="TZT103" s="420"/>
      <c r="TZU103" s="420"/>
      <c r="TZV103" s="420"/>
      <c r="TZW103" s="420"/>
      <c r="TZX103" s="420"/>
      <c r="TZY103" s="420"/>
      <c r="TZZ103" s="420"/>
      <c r="UAA103" s="420"/>
      <c r="UAB103" s="420"/>
      <c r="UAC103" s="420"/>
      <c r="UAD103" s="420"/>
      <c r="UAE103" s="420"/>
      <c r="UAF103" s="420"/>
      <c r="UAG103" s="420"/>
      <c r="UAH103" s="420"/>
      <c r="UAI103" s="420"/>
      <c r="UAJ103" s="420"/>
      <c r="UAK103" s="420"/>
      <c r="UAL103" s="420"/>
      <c r="UAM103" s="420"/>
      <c r="UAN103" s="420"/>
      <c r="UAO103" s="420"/>
      <c r="UAP103" s="420"/>
      <c r="UAQ103" s="420"/>
      <c r="UAR103" s="420"/>
      <c r="UAS103" s="420"/>
      <c r="UAT103" s="420"/>
      <c r="UAU103" s="420"/>
      <c r="UAV103" s="420"/>
      <c r="UAW103" s="420"/>
      <c r="UAX103" s="420"/>
      <c r="UAY103" s="420"/>
      <c r="UAZ103" s="420"/>
      <c r="UBA103" s="420"/>
      <c r="UBB103" s="420"/>
      <c r="UBC103" s="420"/>
      <c r="UBD103" s="420"/>
      <c r="UBE103" s="420"/>
      <c r="UBF103" s="420"/>
      <c r="UBG103" s="420"/>
      <c r="UBH103" s="420"/>
      <c r="UBI103" s="420"/>
      <c r="UBJ103" s="420"/>
      <c r="UBK103" s="420"/>
      <c r="UBL103" s="420"/>
      <c r="UBM103" s="420"/>
      <c r="UBN103" s="420"/>
      <c r="UBO103" s="420"/>
      <c r="UBP103" s="420"/>
      <c r="UBQ103" s="420"/>
      <c r="UBR103" s="420"/>
      <c r="UBS103" s="420"/>
      <c r="UBT103" s="420"/>
      <c r="UBU103" s="420"/>
      <c r="UBV103" s="420"/>
      <c r="UBW103" s="420"/>
      <c r="UBX103" s="420"/>
      <c r="UBY103" s="420"/>
      <c r="UBZ103" s="420"/>
      <c r="UCA103" s="420"/>
      <c r="UCB103" s="420"/>
      <c r="UCC103" s="420"/>
      <c r="UCD103" s="420"/>
      <c r="UCE103" s="420"/>
      <c r="UCF103" s="420"/>
      <c r="UCG103" s="420"/>
      <c r="UCH103" s="420"/>
      <c r="UCI103" s="420"/>
      <c r="UCJ103" s="420"/>
      <c r="UCK103" s="420"/>
      <c r="UCL103" s="420"/>
      <c r="UCM103" s="420"/>
      <c r="UCN103" s="420"/>
      <c r="UCO103" s="420"/>
      <c r="UCP103" s="420"/>
      <c r="UCQ103" s="420"/>
      <c r="UCR103" s="420"/>
      <c r="UCS103" s="420"/>
      <c r="UCT103" s="420"/>
      <c r="UCU103" s="420"/>
      <c r="UCV103" s="420"/>
      <c r="UCW103" s="420"/>
      <c r="UCX103" s="420"/>
      <c r="UCY103" s="420"/>
      <c r="UCZ103" s="420"/>
      <c r="UDA103" s="420"/>
      <c r="UDB103" s="420"/>
      <c r="UDC103" s="420"/>
      <c r="UDD103" s="420"/>
      <c r="UDE103" s="420"/>
      <c r="UDF103" s="420"/>
      <c r="UDG103" s="420"/>
      <c r="UDH103" s="420"/>
      <c r="UDI103" s="420"/>
      <c r="UDJ103" s="420"/>
      <c r="UDK103" s="420"/>
      <c r="UDL103" s="420"/>
      <c r="UDM103" s="420"/>
      <c r="UDN103" s="420"/>
      <c r="UDO103" s="420"/>
      <c r="UDP103" s="420"/>
      <c r="UDQ103" s="420"/>
      <c r="UDR103" s="420"/>
      <c r="UDS103" s="420"/>
      <c r="UDT103" s="420"/>
      <c r="UDU103" s="420"/>
      <c r="UDV103" s="420"/>
      <c r="UDW103" s="420"/>
      <c r="UDX103" s="420"/>
      <c r="UDY103" s="420"/>
      <c r="UDZ103" s="420"/>
      <c r="UEA103" s="420"/>
      <c r="UEB103" s="420"/>
      <c r="UEC103" s="420"/>
      <c r="UED103" s="420"/>
      <c r="UEE103" s="420"/>
      <c r="UEF103" s="420"/>
      <c r="UEG103" s="420"/>
      <c r="UEH103" s="420"/>
      <c r="UEI103" s="420"/>
      <c r="UEJ103" s="420"/>
      <c r="UEK103" s="420"/>
      <c r="UEL103" s="420"/>
      <c r="UEM103" s="420"/>
      <c r="UEN103" s="420"/>
      <c r="UEO103" s="420"/>
      <c r="UEP103" s="420"/>
      <c r="UEQ103" s="420"/>
      <c r="UER103" s="420"/>
      <c r="UES103" s="420"/>
      <c r="UET103" s="420"/>
      <c r="UEU103" s="420"/>
      <c r="UEV103" s="420"/>
      <c r="UEW103" s="420"/>
      <c r="UEX103" s="420"/>
      <c r="UEY103" s="420"/>
      <c r="UEZ103" s="420"/>
      <c r="UFA103" s="420"/>
      <c r="UFB103" s="420"/>
      <c r="UFC103" s="420"/>
      <c r="UFD103" s="420"/>
      <c r="UFE103" s="420"/>
      <c r="UFF103" s="420"/>
      <c r="UFG103" s="420"/>
      <c r="UFH103" s="420"/>
      <c r="UFI103" s="420"/>
      <c r="UFJ103" s="420"/>
      <c r="UFK103" s="420"/>
      <c r="UFL103" s="420"/>
      <c r="UFM103" s="420"/>
      <c r="UFN103" s="420"/>
      <c r="UFO103" s="420"/>
      <c r="UFP103" s="420"/>
      <c r="UFQ103" s="420"/>
      <c r="UFR103" s="420"/>
      <c r="UFS103" s="420"/>
      <c r="UFT103" s="420"/>
      <c r="UFU103" s="420"/>
      <c r="UFV103" s="420"/>
      <c r="UFW103" s="420"/>
      <c r="UFX103" s="420"/>
      <c r="UFY103" s="420"/>
      <c r="UFZ103" s="420"/>
      <c r="UGA103" s="420"/>
      <c r="UGB103" s="420"/>
      <c r="UGC103" s="420"/>
      <c r="UGD103" s="420"/>
      <c r="UGE103" s="420"/>
      <c r="UGF103" s="420"/>
      <c r="UGG103" s="420"/>
      <c r="UGH103" s="420"/>
      <c r="UGI103" s="420"/>
      <c r="UGJ103" s="420"/>
      <c r="UGK103" s="420"/>
      <c r="UGL103" s="420"/>
      <c r="UGM103" s="420"/>
      <c r="UGN103" s="420"/>
      <c r="UGO103" s="420"/>
      <c r="UGP103" s="420"/>
      <c r="UGQ103" s="420"/>
      <c r="UGR103" s="420"/>
      <c r="UGS103" s="420"/>
      <c r="UGT103" s="420"/>
      <c r="UGU103" s="420"/>
      <c r="UGV103" s="420"/>
      <c r="UGW103" s="420"/>
      <c r="UGX103" s="420"/>
      <c r="UGY103" s="420"/>
      <c r="UGZ103" s="420"/>
      <c r="UHA103" s="420"/>
      <c r="UHB103" s="420"/>
      <c r="UHC103" s="420"/>
      <c r="UHD103" s="420"/>
      <c r="UHE103" s="420"/>
      <c r="UHF103" s="420"/>
      <c r="UHG103" s="420"/>
      <c r="UHH103" s="420"/>
      <c r="UHI103" s="420"/>
      <c r="UHJ103" s="420"/>
      <c r="UHK103" s="420"/>
      <c r="UHL103" s="420"/>
      <c r="UHM103" s="420"/>
      <c r="UHN103" s="420"/>
      <c r="UHO103" s="420"/>
      <c r="UHP103" s="420"/>
      <c r="UHQ103" s="420"/>
      <c r="UHR103" s="420"/>
      <c r="UHS103" s="420"/>
      <c r="UHT103" s="420"/>
      <c r="UHU103" s="420"/>
      <c r="UHV103" s="420"/>
      <c r="UHW103" s="420"/>
      <c r="UHX103" s="420"/>
      <c r="UHY103" s="420"/>
      <c r="UHZ103" s="420"/>
      <c r="UIA103" s="420"/>
      <c r="UIB103" s="420"/>
      <c r="UIC103" s="420"/>
      <c r="UID103" s="420"/>
      <c r="UIE103" s="420"/>
      <c r="UIF103" s="420"/>
      <c r="UIG103" s="420"/>
      <c r="UIH103" s="420"/>
      <c r="UII103" s="420"/>
      <c r="UIJ103" s="420"/>
      <c r="UIK103" s="420"/>
      <c r="UIL103" s="420"/>
      <c r="UIM103" s="420"/>
      <c r="UIN103" s="420"/>
      <c r="UIO103" s="420"/>
      <c r="UIP103" s="420"/>
      <c r="UIQ103" s="420"/>
      <c r="UIR103" s="420"/>
      <c r="UIS103" s="420"/>
      <c r="UIT103" s="420"/>
      <c r="UIU103" s="420"/>
      <c r="UIV103" s="420"/>
      <c r="UIW103" s="420"/>
      <c r="UIX103" s="420"/>
      <c r="UIY103" s="420"/>
      <c r="UIZ103" s="420"/>
      <c r="UJA103" s="420"/>
      <c r="UJB103" s="420"/>
      <c r="UJC103" s="420"/>
      <c r="UJD103" s="420"/>
      <c r="UJE103" s="420"/>
      <c r="UJF103" s="420"/>
      <c r="UJG103" s="420"/>
      <c r="UJH103" s="420"/>
      <c r="UJI103" s="420"/>
      <c r="UJJ103" s="420"/>
      <c r="UJK103" s="420"/>
      <c r="UJL103" s="420"/>
      <c r="UJM103" s="420"/>
      <c r="UJN103" s="420"/>
      <c r="UJO103" s="420"/>
      <c r="UJP103" s="420"/>
      <c r="UJQ103" s="420"/>
      <c r="UJR103" s="420"/>
      <c r="UJS103" s="420"/>
      <c r="UJT103" s="420"/>
      <c r="UJU103" s="420"/>
      <c r="UJV103" s="420"/>
      <c r="UJW103" s="420"/>
      <c r="UJX103" s="420"/>
      <c r="UJY103" s="420"/>
      <c r="UJZ103" s="420"/>
      <c r="UKA103" s="420"/>
      <c r="UKB103" s="420"/>
      <c r="UKC103" s="420"/>
      <c r="UKD103" s="420"/>
      <c r="UKE103" s="420"/>
      <c r="UKF103" s="420"/>
      <c r="UKG103" s="420"/>
      <c r="UKH103" s="420"/>
      <c r="UKI103" s="420"/>
      <c r="UKJ103" s="420"/>
      <c r="UKK103" s="420"/>
      <c r="UKL103" s="420"/>
      <c r="UKM103" s="420"/>
      <c r="UKN103" s="420"/>
      <c r="UKO103" s="420"/>
      <c r="UKP103" s="420"/>
      <c r="UKQ103" s="420"/>
      <c r="UKR103" s="420"/>
      <c r="UKS103" s="420"/>
      <c r="UKT103" s="420"/>
      <c r="UKU103" s="420"/>
      <c r="UKV103" s="420"/>
      <c r="UKW103" s="420"/>
      <c r="UKX103" s="420"/>
      <c r="UKY103" s="420"/>
      <c r="UKZ103" s="420"/>
      <c r="ULA103" s="420"/>
      <c r="ULB103" s="420"/>
      <c r="ULC103" s="420"/>
      <c r="ULD103" s="420"/>
      <c r="ULE103" s="420"/>
      <c r="ULF103" s="420"/>
      <c r="ULG103" s="420"/>
      <c r="ULH103" s="420"/>
      <c r="ULI103" s="420"/>
      <c r="ULJ103" s="420"/>
      <c r="ULK103" s="420"/>
      <c r="ULL103" s="420"/>
      <c r="ULM103" s="420"/>
      <c r="ULN103" s="420"/>
      <c r="ULO103" s="420"/>
      <c r="ULP103" s="420"/>
      <c r="ULQ103" s="420"/>
      <c r="ULR103" s="420"/>
      <c r="ULS103" s="420"/>
      <c r="ULT103" s="420"/>
      <c r="ULU103" s="420"/>
      <c r="ULV103" s="420"/>
      <c r="ULW103" s="420"/>
      <c r="ULX103" s="420"/>
      <c r="ULY103" s="420"/>
      <c r="ULZ103" s="420"/>
      <c r="UMA103" s="420"/>
      <c r="UMB103" s="420"/>
      <c r="UMC103" s="420"/>
      <c r="UMD103" s="420"/>
      <c r="UME103" s="420"/>
      <c r="UMF103" s="420"/>
      <c r="UMG103" s="420"/>
      <c r="UMH103" s="420"/>
      <c r="UMI103" s="420"/>
      <c r="UMJ103" s="420"/>
      <c r="UMK103" s="420"/>
      <c r="UML103" s="420"/>
      <c r="UMM103" s="420"/>
      <c r="UMN103" s="420"/>
      <c r="UMO103" s="420"/>
      <c r="UMP103" s="420"/>
      <c r="UMQ103" s="420"/>
      <c r="UMR103" s="420"/>
      <c r="UMS103" s="420"/>
      <c r="UMT103" s="420"/>
      <c r="UMU103" s="420"/>
      <c r="UMV103" s="420"/>
      <c r="UMW103" s="420"/>
      <c r="UMX103" s="420"/>
      <c r="UMY103" s="420"/>
      <c r="UMZ103" s="420"/>
      <c r="UNA103" s="420"/>
      <c r="UNB103" s="420"/>
      <c r="UNC103" s="420"/>
      <c r="UND103" s="420"/>
      <c r="UNE103" s="420"/>
      <c r="UNF103" s="420"/>
      <c r="UNG103" s="420"/>
      <c r="UNH103" s="420"/>
      <c r="UNI103" s="420"/>
      <c r="UNJ103" s="420"/>
      <c r="UNK103" s="420"/>
      <c r="UNL103" s="420"/>
      <c r="UNM103" s="420"/>
      <c r="UNN103" s="420"/>
      <c r="UNO103" s="420"/>
      <c r="UNP103" s="420"/>
      <c r="UNQ103" s="420"/>
      <c r="UNR103" s="420"/>
      <c r="UNS103" s="420"/>
      <c r="UNT103" s="420"/>
      <c r="UNU103" s="420"/>
      <c r="UNV103" s="420"/>
      <c r="UNW103" s="420"/>
      <c r="UNX103" s="420"/>
      <c r="UNY103" s="420"/>
      <c r="UNZ103" s="420"/>
      <c r="UOA103" s="420"/>
      <c r="UOB103" s="420"/>
      <c r="UOC103" s="420"/>
      <c r="UOD103" s="420"/>
      <c r="UOE103" s="420"/>
      <c r="UOF103" s="420"/>
      <c r="UOG103" s="420"/>
      <c r="UOH103" s="420"/>
      <c r="UOI103" s="420"/>
      <c r="UOJ103" s="420"/>
      <c r="UOK103" s="420"/>
      <c r="UOL103" s="420"/>
      <c r="UOM103" s="420"/>
      <c r="UON103" s="420"/>
      <c r="UOO103" s="420"/>
      <c r="UOP103" s="420"/>
      <c r="UOQ103" s="420"/>
      <c r="UOR103" s="420"/>
      <c r="UOS103" s="420"/>
      <c r="UOT103" s="420"/>
      <c r="UOU103" s="420"/>
      <c r="UOV103" s="420"/>
      <c r="UOW103" s="420"/>
      <c r="UOX103" s="420"/>
      <c r="UOY103" s="420"/>
      <c r="UOZ103" s="420"/>
      <c r="UPA103" s="420"/>
      <c r="UPB103" s="420"/>
      <c r="UPC103" s="420"/>
      <c r="UPD103" s="420"/>
      <c r="UPE103" s="420"/>
      <c r="UPF103" s="420"/>
      <c r="UPG103" s="420"/>
      <c r="UPH103" s="420"/>
      <c r="UPI103" s="420"/>
      <c r="UPJ103" s="420"/>
      <c r="UPK103" s="420"/>
      <c r="UPL103" s="420"/>
      <c r="UPM103" s="420"/>
      <c r="UPN103" s="420"/>
      <c r="UPO103" s="420"/>
      <c r="UPP103" s="420"/>
      <c r="UPQ103" s="420"/>
      <c r="UPR103" s="420"/>
      <c r="UPS103" s="420"/>
      <c r="UPT103" s="420"/>
      <c r="UPU103" s="420"/>
      <c r="UPV103" s="420"/>
      <c r="UPW103" s="420"/>
      <c r="UPX103" s="420"/>
      <c r="UPY103" s="420"/>
      <c r="UPZ103" s="420"/>
      <c r="UQA103" s="420"/>
      <c r="UQB103" s="420"/>
      <c r="UQC103" s="420"/>
      <c r="UQD103" s="420"/>
      <c r="UQE103" s="420"/>
      <c r="UQF103" s="420"/>
      <c r="UQG103" s="420"/>
      <c r="UQH103" s="420"/>
      <c r="UQI103" s="420"/>
      <c r="UQJ103" s="420"/>
      <c r="UQK103" s="420"/>
      <c r="UQL103" s="420"/>
      <c r="UQM103" s="420"/>
      <c r="UQN103" s="420"/>
      <c r="UQO103" s="420"/>
      <c r="UQP103" s="420"/>
      <c r="UQQ103" s="420"/>
      <c r="UQR103" s="420"/>
      <c r="UQS103" s="420"/>
      <c r="UQT103" s="420"/>
      <c r="UQU103" s="420"/>
      <c r="UQV103" s="420"/>
      <c r="UQW103" s="420"/>
      <c r="UQX103" s="420"/>
      <c r="UQY103" s="420"/>
      <c r="UQZ103" s="420"/>
      <c r="URA103" s="420"/>
      <c r="URB103" s="420"/>
      <c r="URC103" s="420"/>
      <c r="URD103" s="420"/>
      <c r="URE103" s="420"/>
      <c r="URF103" s="420"/>
      <c r="URG103" s="420"/>
      <c r="URH103" s="420"/>
      <c r="URI103" s="420"/>
      <c r="URJ103" s="420"/>
      <c r="URK103" s="420"/>
      <c r="URL103" s="420"/>
      <c r="URM103" s="420"/>
      <c r="URN103" s="420"/>
      <c r="URO103" s="420"/>
      <c r="URP103" s="420"/>
      <c r="URQ103" s="420"/>
      <c r="URR103" s="420"/>
      <c r="URS103" s="420"/>
      <c r="URT103" s="420"/>
      <c r="URU103" s="420"/>
      <c r="URV103" s="420"/>
      <c r="URW103" s="420"/>
      <c r="URX103" s="420"/>
      <c r="URY103" s="420"/>
      <c r="URZ103" s="420"/>
      <c r="USA103" s="420"/>
      <c r="USB103" s="420"/>
      <c r="USC103" s="420"/>
      <c r="USD103" s="420"/>
      <c r="USE103" s="420"/>
      <c r="USF103" s="420"/>
      <c r="USG103" s="420"/>
      <c r="USH103" s="420"/>
      <c r="USI103" s="420"/>
      <c r="USJ103" s="420"/>
      <c r="USK103" s="420"/>
      <c r="USL103" s="420"/>
      <c r="USM103" s="420"/>
      <c r="USN103" s="420"/>
      <c r="USO103" s="420"/>
      <c r="USP103" s="420"/>
      <c r="USQ103" s="420"/>
      <c r="USR103" s="420"/>
      <c r="USS103" s="420"/>
      <c r="UST103" s="420"/>
      <c r="USU103" s="420"/>
      <c r="USV103" s="420"/>
      <c r="USW103" s="420"/>
      <c r="USX103" s="420"/>
      <c r="USY103" s="420"/>
      <c r="USZ103" s="420"/>
      <c r="UTA103" s="420"/>
      <c r="UTB103" s="420"/>
      <c r="UTC103" s="420"/>
      <c r="UTD103" s="420"/>
      <c r="UTE103" s="420"/>
      <c r="UTF103" s="420"/>
      <c r="UTG103" s="420"/>
      <c r="UTH103" s="420"/>
      <c r="UTI103" s="420"/>
      <c r="UTJ103" s="420"/>
      <c r="UTK103" s="420"/>
      <c r="UTL103" s="420"/>
      <c r="UTM103" s="420"/>
      <c r="UTN103" s="420"/>
      <c r="UTO103" s="420"/>
      <c r="UTP103" s="420"/>
      <c r="UTQ103" s="420"/>
      <c r="UTR103" s="420"/>
      <c r="UTS103" s="420"/>
      <c r="UTT103" s="420"/>
      <c r="UTU103" s="420"/>
      <c r="UTV103" s="420"/>
      <c r="UTW103" s="420"/>
      <c r="UTX103" s="420"/>
      <c r="UTY103" s="420"/>
      <c r="UTZ103" s="420"/>
      <c r="UUA103" s="420"/>
      <c r="UUB103" s="420"/>
      <c r="UUC103" s="420"/>
      <c r="UUD103" s="420"/>
      <c r="UUE103" s="420"/>
      <c r="UUF103" s="420"/>
      <c r="UUG103" s="420"/>
      <c r="UUH103" s="420"/>
      <c r="UUI103" s="420"/>
      <c r="UUJ103" s="420"/>
      <c r="UUK103" s="420"/>
      <c r="UUL103" s="420"/>
      <c r="UUM103" s="420"/>
      <c r="UUN103" s="420"/>
      <c r="UUO103" s="420"/>
      <c r="UUP103" s="420"/>
      <c r="UUQ103" s="420"/>
      <c r="UUR103" s="420"/>
      <c r="UUS103" s="420"/>
      <c r="UUT103" s="420"/>
      <c r="UUU103" s="420"/>
      <c r="UUV103" s="420"/>
      <c r="UUW103" s="420"/>
      <c r="UUX103" s="420"/>
      <c r="UUY103" s="420"/>
      <c r="UUZ103" s="420"/>
      <c r="UVA103" s="420"/>
      <c r="UVB103" s="420"/>
      <c r="UVC103" s="420"/>
      <c r="UVD103" s="420"/>
      <c r="UVE103" s="420"/>
      <c r="UVF103" s="420"/>
      <c r="UVG103" s="420"/>
      <c r="UVH103" s="420"/>
      <c r="UVI103" s="420"/>
      <c r="UVJ103" s="420"/>
      <c r="UVK103" s="420"/>
      <c r="UVL103" s="420"/>
      <c r="UVM103" s="420"/>
      <c r="UVN103" s="420"/>
      <c r="UVO103" s="420"/>
      <c r="UVP103" s="420"/>
      <c r="UVQ103" s="420"/>
      <c r="UVR103" s="420"/>
      <c r="UVS103" s="420"/>
      <c r="UVT103" s="420"/>
      <c r="UVU103" s="420"/>
      <c r="UVV103" s="420"/>
      <c r="UVW103" s="420"/>
      <c r="UVX103" s="420"/>
      <c r="UVY103" s="420"/>
      <c r="UVZ103" s="420"/>
      <c r="UWA103" s="420"/>
      <c r="UWB103" s="420"/>
      <c r="UWC103" s="420"/>
      <c r="UWD103" s="420"/>
      <c r="UWE103" s="420"/>
      <c r="UWF103" s="420"/>
      <c r="UWG103" s="420"/>
      <c r="UWH103" s="420"/>
      <c r="UWI103" s="420"/>
      <c r="UWJ103" s="420"/>
      <c r="UWK103" s="420"/>
      <c r="UWL103" s="420"/>
      <c r="UWM103" s="420"/>
      <c r="UWN103" s="420"/>
      <c r="UWO103" s="420"/>
      <c r="UWP103" s="420"/>
      <c r="UWQ103" s="420"/>
      <c r="UWR103" s="420"/>
      <c r="UWS103" s="420"/>
      <c r="UWT103" s="420"/>
      <c r="UWU103" s="420"/>
      <c r="UWV103" s="420"/>
      <c r="UWW103" s="420"/>
      <c r="UWX103" s="420"/>
      <c r="UWY103" s="420"/>
      <c r="UWZ103" s="420"/>
      <c r="UXA103" s="420"/>
      <c r="UXB103" s="420"/>
      <c r="UXC103" s="420"/>
      <c r="UXD103" s="420"/>
      <c r="UXE103" s="420"/>
      <c r="UXF103" s="420"/>
      <c r="UXG103" s="420"/>
      <c r="UXH103" s="420"/>
      <c r="UXI103" s="420"/>
      <c r="UXJ103" s="420"/>
      <c r="UXK103" s="420"/>
      <c r="UXL103" s="420"/>
      <c r="UXM103" s="420"/>
      <c r="UXN103" s="420"/>
      <c r="UXO103" s="420"/>
      <c r="UXP103" s="420"/>
      <c r="UXQ103" s="420"/>
      <c r="UXR103" s="420"/>
      <c r="UXS103" s="420"/>
      <c r="UXT103" s="420"/>
      <c r="UXU103" s="420"/>
      <c r="UXV103" s="420"/>
      <c r="UXW103" s="420"/>
      <c r="UXX103" s="420"/>
      <c r="UXY103" s="420"/>
      <c r="UXZ103" s="420"/>
      <c r="UYA103" s="420"/>
      <c r="UYB103" s="420"/>
      <c r="UYC103" s="420"/>
      <c r="UYD103" s="420"/>
      <c r="UYE103" s="420"/>
      <c r="UYF103" s="420"/>
      <c r="UYG103" s="420"/>
      <c r="UYH103" s="420"/>
      <c r="UYI103" s="420"/>
      <c r="UYJ103" s="420"/>
      <c r="UYK103" s="420"/>
      <c r="UYL103" s="420"/>
      <c r="UYM103" s="420"/>
      <c r="UYN103" s="420"/>
      <c r="UYO103" s="420"/>
      <c r="UYP103" s="420"/>
      <c r="UYQ103" s="420"/>
      <c r="UYR103" s="420"/>
      <c r="UYS103" s="420"/>
      <c r="UYT103" s="420"/>
      <c r="UYU103" s="420"/>
      <c r="UYV103" s="420"/>
      <c r="UYW103" s="420"/>
      <c r="UYX103" s="420"/>
      <c r="UYY103" s="420"/>
      <c r="UYZ103" s="420"/>
      <c r="UZA103" s="420"/>
      <c r="UZB103" s="420"/>
      <c r="UZC103" s="420"/>
      <c r="UZD103" s="420"/>
      <c r="UZE103" s="420"/>
      <c r="UZF103" s="420"/>
      <c r="UZG103" s="420"/>
      <c r="UZH103" s="420"/>
      <c r="UZI103" s="420"/>
      <c r="UZJ103" s="420"/>
      <c r="UZK103" s="420"/>
      <c r="UZL103" s="420"/>
      <c r="UZM103" s="420"/>
      <c r="UZN103" s="420"/>
      <c r="UZO103" s="420"/>
      <c r="UZP103" s="420"/>
      <c r="UZQ103" s="420"/>
      <c r="UZR103" s="420"/>
      <c r="UZS103" s="420"/>
      <c r="UZT103" s="420"/>
      <c r="UZU103" s="420"/>
      <c r="UZV103" s="420"/>
      <c r="UZW103" s="420"/>
      <c r="UZX103" s="420"/>
      <c r="UZY103" s="420"/>
      <c r="UZZ103" s="420"/>
      <c r="VAA103" s="420"/>
      <c r="VAB103" s="420"/>
      <c r="VAC103" s="420"/>
      <c r="VAD103" s="420"/>
      <c r="VAE103" s="420"/>
      <c r="VAF103" s="420"/>
      <c r="VAG103" s="420"/>
      <c r="VAH103" s="420"/>
      <c r="VAI103" s="420"/>
      <c r="VAJ103" s="420"/>
      <c r="VAK103" s="420"/>
      <c r="VAL103" s="420"/>
      <c r="VAM103" s="420"/>
      <c r="VAN103" s="420"/>
      <c r="VAO103" s="420"/>
      <c r="VAP103" s="420"/>
      <c r="VAQ103" s="420"/>
      <c r="VAR103" s="420"/>
      <c r="VAS103" s="420"/>
      <c r="VAT103" s="420"/>
      <c r="VAU103" s="420"/>
      <c r="VAV103" s="420"/>
      <c r="VAW103" s="420"/>
      <c r="VAX103" s="420"/>
      <c r="VAY103" s="420"/>
      <c r="VAZ103" s="420"/>
      <c r="VBA103" s="420"/>
      <c r="VBB103" s="420"/>
      <c r="VBC103" s="420"/>
      <c r="VBD103" s="420"/>
      <c r="VBE103" s="420"/>
      <c r="VBF103" s="420"/>
      <c r="VBG103" s="420"/>
      <c r="VBH103" s="420"/>
      <c r="VBI103" s="420"/>
      <c r="VBJ103" s="420"/>
      <c r="VBK103" s="420"/>
      <c r="VBL103" s="420"/>
      <c r="VBM103" s="420"/>
      <c r="VBN103" s="420"/>
      <c r="VBO103" s="420"/>
      <c r="VBP103" s="420"/>
      <c r="VBQ103" s="420"/>
      <c r="VBR103" s="420"/>
      <c r="VBS103" s="420"/>
      <c r="VBT103" s="420"/>
      <c r="VBU103" s="420"/>
      <c r="VBV103" s="420"/>
      <c r="VBW103" s="420"/>
      <c r="VBX103" s="420"/>
      <c r="VBY103" s="420"/>
      <c r="VBZ103" s="420"/>
      <c r="VCA103" s="420"/>
      <c r="VCB103" s="420"/>
      <c r="VCC103" s="420"/>
      <c r="VCD103" s="420"/>
      <c r="VCE103" s="420"/>
      <c r="VCF103" s="420"/>
      <c r="VCG103" s="420"/>
      <c r="VCH103" s="420"/>
      <c r="VCI103" s="420"/>
      <c r="VCJ103" s="420"/>
      <c r="VCK103" s="420"/>
      <c r="VCL103" s="420"/>
      <c r="VCM103" s="420"/>
      <c r="VCN103" s="420"/>
      <c r="VCO103" s="420"/>
      <c r="VCP103" s="420"/>
      <c r="VCQ103" s="420"/>
      <c r="VCR103" s="420"/>
      <c r="VCS103" s="420"/>
      <c r="VCT103" s="420"/>
      <c r="VCU103" s="420"/>
      <c r="VCV103" s="420"/>
      <c r="VCW103" s="420"/>
      <c r="VCX103" s="420"/>
      <c r="VCY103" s="420"/>
      <c r="VCZ103" s="420"/>
      <c r="VDA103" s="420"/>
      <c r="VDB103" s="420"/>
      <c r="VDC103" s="420"/>
      <c r="VDD103" s="420"/>
      <c r="VDE103" s="420"/>
      <c r="VDF103" s="420"/>
      <c r="VDG103" s="420"/>
      <c r="VDH103" s="420"/>
      <c r="VDI103" s="420"/>
      <c r="VDJ103" s="420"/>
      <c r="VDK103" s="420"/>
      <c r="VDL103" s="420"/>
      <c r="VDM103" s="420"/>
      <c r="VDN103" s="420"/>
      <c r="VDO103" s="420"/>
      <c r="VDP103" s="420"/>
      <c r="VDQ103" s="420"/>
      <c r="VDR103" s="420"/>
      <c r="VDS103" s="420"/>
      <c r="VDT103" s="420"/>
      <c r="VDU103" s="420"/>
      <c r="VDV103" s="420"/>
      <c r="VDW103" s="420"/>
      <c r="VDX103" s="420"/>
      <c r="VDY103" s="420"/>
      <c r="VDZ103" s="420"/>
      <c r="VEA103" s="420"/>
      <c r="VEB103" s="420"/>
      <c r="VEC103" s="420"/>
      <c r="VED103" s="420"/>
      <c r="VEE103" s="420"/>
      <c r="VEF103" s="420"/>
      <c r="VEG103" s="420"/>
      <c r="VEH103" s="420"/>
      <c r="VEI103" s="420"/>
      <c r="VEJ103" s="420"/>
      <c r="VEK103" s="420"/>
      <c r="VEL103" s="420"/>
      <c r="VEM103" s="420"/>
      <c r="VEN103" s="420"/>
      <c r="VEO103" s="420"/>
      <c r="VEP103" s="420"/>
      <c r="VEQ103" s="420"/>
      <c r="VER103" s="420"/>
      <c r="VES103" s="420"/>
      <c r="VET103" s="420"/>
      <c r="VEU103" s="420"/>
      <c r="VEV103" s="420"/>
      <c r="VEW103" s="420"/>
      <c r="VEX103" s="420"/>
      <c r="VEY103" s="420"/>
      <c r="VEZ103" s="420"/>
      <c r="VFA103" s="420"/>
      <c r="VFB103" s="420"/>
      <c r="VFC103" s="420"/>
      <c r="VFD103" s="420"/>
      <c r="VFE103" s="420"/>
      <c r="VFF103" s="420"/>
      <c r="VFG103" s="420"/>
      <c r="VFH103" s="420"/>
      <c r="VFI103" s="420"/>
      <c r="VFJ103" s="420"/>
      <c r="VFK103" s="420"/>
      <c r="VFL103" s="420"/>
      <c r="VFM103" s="420"/>
      <c r="VFN103" s="420"/>
      <c r="VFO103" s="420"/>
      <c r="VFP103" s="420"/>
      <c r="VFQ103" s="420"/>
      <c r="VFR103" s="420"/>
      <c r="VFS103" s="420"/>
      <c r="VFT103" s="420"/>
      <c r="VFU103" s="420"/>
      <c r="VFV103" s="420"/>
      <c r="VFW103" s="420"/>
      <c r="VFX103" s="420"/>
      <c r="VFY103" s="420"/>
      <c r="VFZ103" s="420"/>
      <c r="VGA103" s="420"/>
      <c r="VGB103" s="420"/>
      <c r="VGC103" s="420"/>
      <c r="VGD103" s="420"/>
      <c r="VGE103" s="420"/>
      <c r="VGF103" s="420"/>
      <c r="VGG103" s="420"/>
      <c r="VGH103" s="420"/>
      <c r="VGI103" s="420"/>
      <c r="VGJ103" s="420"/>
      <c r="VGK103" s="420"/>
      <c r="VGL103" s="420"/>
      <c r="VGM103" s="420"/>
      <c r="VGN103" s="420"/>
      <c r="VGO103" s="420"/>
      <c r="VGP103" s="420"/>
      <c r="VGQ103" s="420"/>
      <c r="VGR103" s="420"/>
      <c r="VGS103" s="420"/>
      <c r="VGT103" s="420"/>
      <c r="VGU103" s="420"/>
      <c r="VGV103" s="420"/>
      <c r="VGW103" s="420"/>
      <c r="VGX103" s="420"/>
      <c r="VGY103" s="420"/>
      <c r="VGZ103" s="420"/>
      <c r="VHA103" s="420"/>
      <c r="VHB103" s="420"/>
      <c r="VHC103" s="420"/>
      <c r="VHD103" s="420"/>
      <c r="VHE103" s="420"/>
      <c r="VHF103" s="420"/>
      <c r="VHG103" s="420"/>
      <c r="VHH103" s="420"/>
      <c r="VHI103" s="420"/>
      <c r="VHJ103" s="420"/>
      <c r="VHK103" s="420"/>
      <c r="VHL103" s="420"/>
      <c r="VHM103" s="420"/>
      <c r="VHN103" s="420"/>
      <c r="VHO103" s="420"/>
      <c r="VHP103" s="420"/>
      <c r="VHQ103" s="420"/>
      <c r="VHR103" s="420"/>
      <c r="VHS103" s="420"/>
      <c r="VHT103" s="420"/>
      <c r="VHU103" s="420"/>
      <c r="VHV103" s="420"/>
      <c r="VHW103" s="420"/>
      <c r="VHX103" s="420"/>
      <c r="VHY103" s="420"/>
      <c r="VHZ103" s="420"/>
      <c r="VIA103" s="420"/>
      <c r="VIB103" s="420"/>
      <c r="VIC103" s="420"/>
      <c r="VID103" s="420"/>
      <c r="VIE103" s="420"/>
      <c r="VIF103" s="420"/>
      <c r="VIG103" s="420"/>
      <c r="VIH103" s="420"/>
      <c r="VII103" s="420"/>
      <c r="VIJ103" s="420"/>
      <c r="VIK103" s="420"/>
      <c r="VIL103" s="420"/>
      <c r="VIM103" s="420"/>
      <c r="VIN103" s="420"/>
      <c r="VIO103" s="420"/>
      <c r="VIP103" s="420"/>
      <c r="VIQ103" s="420"/>
      <c r="VIR103" s="420"/>
      <c r="VIS103" s="420"/>
      <c r="VIT103" s="420"/>
      <c r="VIU103" s="420"/>
      <c r="VIV103" s="420"/>
      <c r="VIW103" s="420"/>
      <c r="VIX103" s="420"/>
      <c r="VIY103" s="420"/>
      <c r="VIZ103" s="420"/>
      <c r="VJA103" s="420"/>
      <c r="VJB103" s="420"/>
      <c r="VJC103" s="420"/>
      <c r="VJD103" s="420"/>
      <c r="VJE103" s="420"/>
      <c r="VJF103" s="420"/>
      <c r="VJG103" s="420"/>
      <c r="VJH103" s="420"/>
      <c r="VJI103" s="420"/>
      <c r="VJJ103" s="420"/>
      <c r="VJK103" s="420"/>
      <c r="VJL103" s="420"/>
      <c r="VJM103" s="420"/>
      <c r="VJN103" s="420"/>
      <c r="VJO103" s="420"/>
      <c r="VJP103" s="420"/>
      <c r="VJQ103" s="420"/>
      <c r="VJR103" s="420"/>
      <c r="VJS103" s="420"/>
      <c r="VJT103" s="420"/>
      <c r="VJU103" s="420"/>
      <c r="VJV103" s="420"/>
      <c r="VJW103" s="420"/>
      <c r="VJX103" s="420"/>
      <c r="VJY103" s="420"/>
      <c r="VJZ103" s="420"/>
      <c r="VKA103" s="420"/>
      <c r="VKB103" s="420"/>
      <c r="VKC103" s="420"/>
      <c r="VKD103" s="420"/>
      <c r="VKE103" s="420"/>
      <c r="VKF103" s="420"/>
      <c r="VKG103" s="420"/>
      <c r="VKH103" s="420"/>
      <c r="VKI103" s="420"/>
      <c r="VKJ103" s="420"/>
      <c r="VKK103" s="420"/>
      <c r="VKL103" s="420"/>
      <c r="VKM103" s="420"/>
      <c r="VKN103" s="420"/>
      <c r="VKO103" s="420"/>
      <c r="VKP103" s="420"/>
      <c r="VKQ103" s="420"/>
      <c r="VKR103" s="420"/>
      <c r="VKS103" s="420"/>
      <c r="VKT103" s="420"/>
      <c r="VKU103" s="420"/>
      <c r="VKV103" s="420"/>
      <c r="VKW103" s="420"/>
      <c r="VKX103" s="420"/>
      <c r="VKY103" s="420"/>
      <c r="VKZ103" s="420"/>
      <c r="VLA103" s="420"/>
      <c r="VLB103" s="420"/>
      <c r="VLC103" s="420"/>
      <c r="VLD103" s="420"/>
      <c r="VLE103" s="420"/>
      <c r="VLF103" s="420"/>
      <c r="VLG103" s="420"/>
      <c r="VLH103" s="420"/>
      <c r="VLI103" s="420"/>
      <c r="VLJ103" s="420"/>
      <c r="VLK103" s="420"/>
      <c r="VLL103" s="420"/>
      <c r="VLM103" s="420"/>
      <c r="VLN103" s="420"/>
      <c r="VLO103" s="420"/>
      <c r="VLP103" s="420"/>
      <c r="VLQ103" s="420"/>
      <c r="VLR103" s="420"/>
      <c r="VLS103" s="420"/>
      <c r="VLT103" s="420"/>
      <c r="VLU103" s="420"/>
      <c r="VLV103" s="420"/>
      <c r="VLW103" s="420"/>
      <c r="VLX103" s="420"/>
      <c r="VLY103" s="420"/>
      <c r="VLZ103" s="420"/>
      <c r="VMA103" s="420"/>
      <c r="VMB103" s="420"/>
      <c r="VMC103" s="420"/>
      <c r="VMD103" s="420"/>
      <c r="VME103" s="420"/>
      <c r="VMF103" s="420"/>
      <c r="VMG103" s="420"/>
      <c r="VMH103" s="420"/>
      <c r="VMI103" s="420"/>
      <c r="VMJ103" s="420"/>
      <c r="VMK103" s="420"/>
      <c r="VML103" s="420"/>
      <c r="VMM103" s="420"/>
      <c r="VMN103" s="420"/>
      <c r="VMO103" s="420"/>
      <c r="VMP103" s="420"/>
      <c r="VMQ103" s="420"/>
      <c r="VMR103" s="420"/>
      <c r="VMS103" s="420"/>
      <c r="VMT103" s="420"/>
      <c r="VMU103" s="420"/>
      <c r="VMV103" s="420"/>
      <c r="VMW103" s="420"/>
      <c r="VMX103" s="420"/>
      <c r="VMY103" s="420"/>
      <c r="VMZ103" s="420"/>
      <c r="VNA103" s="420"/>
      <c r="VNB103" s="420"/>
      <c r="VNC103" s="420"/>
      <c r="VND103" s="420"/>
      <c r="VNE103" s="420"/>
      <c r="VNF103" s="420"/>
      <c r="VNG103" s="420"/>
      <c r="VNH103" s="420"/>
      <c r="VNI103" s="420"/>
      <c r="VNJ103" s="420"/>
      <c r="VNK103" s="420"/>
      <c r="VNL103" s="420"/>
      <c r="VNM103" s="420"/>
      <c r="VNN103" s="420"/>
      <c r="VNO103" s="420"/>
      <c r="VNP103" s="420"/>
      <c r="VNQ103" s="420"/>
      <c r="VNR103" s="420"/>
      <c r="VNS103" s="420"/>
      <c r="VNT103" s="420"/>
      <c r="VNU103" s="420"/>
      <c r="VNV103" s="420"/>
      <c r="VNW103" s="420"/>
      <c r="VNX103" s="420"/>
      <c r="VNY103" s="420"/>
      <c r="VNZ103" s="420"/>
      <c r="VOA103" s="420"/>
      <c r="VOB103" s="420"/>
      <c r="VOC103" s="420"/>
      <c r="VOD103" s="420"/>
      <c r="VOE103" s="420"/>
      <c r="VOF103" s="420"/>
      <c r="VOG103" s="420"/>
      <c r="VOH103" s="420"/>
      <c r="VOI103" s="420"/>
      <c r="VOJ103" s="420"/>
      <c r="VOK103" s="420"/>
      <c r="VOL103" s="420"/>
      <c r="VOM103" s="420"/>
      <c r="VON103" s="420"/>
      <c r="VOO103" s="420"/>
      <c r="VOP103" s="420"/>
      <c r="VOQ103" s="420"/>
      <c r="VOR103" s="420"/>
      <c r="VOS103" s="420"/>
      <c r="VOT103" s="420"/>
      <c r="VOU103" s="420"/>
      <c r="VOV103" s="420"/>
      <c r="VOW103" s="420"/>
      <c r="VOX103" s="420"/>
      <c r="VOY103" s="420"/>
      <c r="VOZ103" s="420"/>
      <c r="VPA103" s="420"/>
      <c r="VPB103" s="420"/>
      <c r="VPC103" s="420"/>
      <c r="VPD103" s="420"/>
      <c r="VPE103" s="420"/>
      <c r="VPF103" s="420"/>
      <c r="VPG103" s="420"/>
      <c r="VPH103" s="420"/>
      <c r="VPI103" s="420"/>
      <c r="VPJ103" s="420"/>
      <c r="VPK103" s="420"/>
      <c r="VPL103" s="420"/>
      <c r="VPM103" s="420"/>
      <c r="VPN103" s="420"/>
      <c r="VPO103" s="420"/>
      <c r="VPP103" s="420"/>
      <c r="VPQ103" s="420"/>
      <c r="VPR103" s="420"/>
      <c r="VPS103" s="420"/>
      <c r="VPT103" s="420"/>
      <c r="VPU103" s="420"/>
      <c r="VPV103" s="420"/>
      <c r="VPW103" s="420"/>
      <c r="VPX103" s="420"/>
      <c r="VPY103" s="420"/>
      <c r="VPZ103" s="420"/>
      <c r="VQA103" s="420"/>
      <c r="VQB103" s="420"/>
      <c r="VQC103" s="420"/>
      <c r="VQD103" s="420"/>
      <c r="VQE103" s="420"/>
      <c r="VQF103" s="420"/>
      <c r="VQG103" s="420"/>
      <c r="VQH103" s="420"/>
      <c r="VQI103" s="420"/>
      <c r="VQJ103" s="420"/>
      <c r="VQK103" s="420"/>
      <c r="VQL103" s="420"/>
      <c r="VQM103" s="420"/>
      <c r="VQN103" s="420"/>
      <c r="VQO103" s="420"/>
      <c r="VQP103" s="420"/>
      <c r="VQQ103" s="420"/>
      <c r="VQR103" s="420"/>
      <c r="VQS103" s="420"/>
      <c r="VQT103" s="420"/>
      <c r="VQU103" s="420"/>
      <c r="VQV103" s="420"/>
      <c r="VQW103" s="420"/>
      <c r="VQX103" s="420"/>
      <c r="VQY103" s="420"/>
      <c r="VQZ103" s="420"/>
      <c r="VRA103" s="420"/>
      <c r="VRB103" s="420"/>
      <c r="VRC103" s="420"/>
      <c r="VRD103" s="420"/>
      <c r="VRE103" s="420"/>
      <c r="VRF103" s="420"/>
      <c r="VRG103" s="420"/>
      <c r="VRH103" s="420"/>
      <c r="VRI103" s="420"/>
      <c r="VRJ103" s="420"/>
      <c r="VRK103" s="420"/>
      <c r="VRL103" s="420"/>
      <c r="VRM103" s="420"/>
      <c r="VRN103" s="420"/>
      <c r="VRO103" s="420"/>
      <c r="VRP103" s="420"/>
      <c r="VRQ103" s="420"/>
      <c r="VRR103" s="420"/>
      <c r="VRS103" s="420"/>
      <c r="VRT103" s="420"/>
      <c r="VRU103" s="420"/>
      <c r="VRV103" s="420"/>
      <c r="VRW103" s="420"/>
      <c r="VRX103" s="420"/>
      <c r="VRY103" s="420"/>
      <c r="VRZ103" s="420"/>
      <c r="VSA103" s="420"/>
      <c r="VSB103" s="420"/>
      <c r="VSC103" s="420"/>
      <c r="VSD103" s="420"/>
      <c r="VSE103" s="420"/>
      <c r="VSF103" s="420"/>
      <c r="VSG103" s="420"/>
      <c r="VSH103" s="420"/>
      <c r="VSI103" s="420"/>
      <c r="VSJ103" s="420"/>
      <c r="VSK103" s="420"/>
      <c r="VSL103" s="420"/>
      <c r="VSM103" s="420"/>
      <c r="VSN103" s="420"/>
      <c r="VSO103" s="420"/>
      <c r="VSP103" s="420"/>
      <c r="VSQ103" s="420"/>
      <c r="VSR103" s="420"/>
      <c r="VSS103" s="420"/>
      <c r="VST103" s="420"/>
      <c r="VSU103" s="420"/>
      <c r="VSV103" s="420"/>
      <c r="VSW103" s="420"/>
      <c r="VSX103" s="420"/>
      <c r="VSY103" s="420"/>
      <c r="VSZ103" s="420"/>
      <c r="VTA103" s="420"/>
      <c r="VTB103" s="420"/>
      <c r="VTC103" s="420"/>
      <c r="VTD103" s="420"/>
      <c r="VTE103" s="420"/>
      <c r="VTF103" s="420"/>
      <c r="VTG103" s="420"/>
      <c r="VTH103" s="420"/>
      <c r="VTI103" s="420"/>
      <c r="VTJ103" s="420"/>
      <c r="VTK103" s="420"/>
      <c r="VTL103" s="420"/>
      <c r="VTM103" s="420"/>
      <c r="VTN103" s="420"/>
      <c r="VTO103" s="420"/>
      <c r="VTP103" s="420"/>
      <c r="VTQ103" s="420"/>
      <c r="VTR103" s="420"/>
      <c r="VTS103" s="420"/>
      <c r="VTT103" s="420"/>
      <c r="VTU103" s="420"/>
      <c r="VTV103" s="420"/>
      <c r="VTW103" s="420"/>
      <c r="VTX103" s="420"/>
      <c r="VTY103" s="420"/>
      <c r="VTZ103" s="420"/>
      <c r="VUA103" s="420"/>
      <c r="VUB103" s="420"/>
      <c r="VUC103" s="420"/>
      <c r="VUD103" s="420"/>
      <c r="VUE103" s="420"/>
      <c r="VUF103" s="420"/>
      <c r="VUG103" s="420"/>
      <c r="VUH103" s="420"/>
      <c r="VUI103" s="420"/>
      <c r="VUJ103" s="420"/>
      <c r="VUK103" s="420"/>
      <c r="VUL103" s="420"/>
      <c r="VUM103" s="420"/>
      <c r="VUN103" s="420"/>
      <c r="VUO103" s="420"/>
      <c r="VUP103" s="420"/>
      <c r="VUQ103" s="420"/>
      <c r="VUR103" s="420"/>
      <c r="VUS103" s="420"/>
      <c r="VUT103" s="420"/>
      <c r="VUU103" s="420"/>
      <c r="VUV103" s="420"/>
      <c r="VUW103" s="420"/>
      <c r="VUX103" s="420"/>
      <c r="VUY103" s="420"/>
      <c r="VUZ103" s="420"/>
      <c r="VVA103" s="420"/>
      <c r="VVB103" s="420"/>
      <c r="VVC103" s="420"/>
      <c r="VVD103" s="420"/>
      <c r="VVE103" s="420"/>
      <c r="VVF103" s="420"/>
      <c r="VVG103" s="420"/>
      <c r="VVH103" s="420"/>
      <c r="VVI103" s="420"/>
      <c r="VVJ103" s="420"/>
      <c r="VVK103" s="420"/>
      <c r="VVL103" s="420"/>
      <c r="VVM103" s="420"/>
      <c r="VVN103" s="420"/>
      <c r="VVO103" s="420"/>
      <c r="VVP103" s="420"/>
      <c r="VVQ103" s="420"/>
      <c r="VVR103" s="420"/>
      <c r="VVS103" s="420"/>
      <c r="VVT103" s="420"/>
      <c r="VVU103" s="420"/>
      <c r="VVV103" s="420"/>
      <c r="VVW103" s="420"/>
      <c r="VVX103" s="420"/>
      <c r="VVY103" s="420"/>
      <c r="VVZ103" s="420"/>
      <c r="VWA103" s="420"/>
      <c r="VWB103" s="420"/>
      <c r="VWC103" s="420"/>
      <c r="VWD103" s="420"/>
      <c r="VWE103" s="420"/>
      <c r="VWF103" s="420"/>
      <c r="VWG103" s="420"/>
      <c r="VWH103" s="420"/>
      <c r="VWI103" s="420"/>
      <c r="VWJ103" s="420"/>
      <c r="VWK103" s="420"/>
      <c r="VWL103" s="420"/>
      <c r="VWM103" s="420"/>
      <c r="VWN103" s="420"/>
      <c r="VWO103" s="420"/>
      <c r="VWP103" s="420"/>
      <c r="VWQ103" s="420"/>
      <c r="VWR103" s="420"/>
      <c r="VWS103" s="420"/>
      <c r="VWT103" s="420"/>
      <c r="VWU103" s="420"/>
      <c r="VWV103" s="420"/>
      <c r="VWW103" s="420"/>
      <c r="VWX103" s="420"/>
      <c r="VWY103" s="420"/>
      <c r="VWZ103" s="420"/>
      <c r="VXA103" s="420"/>
      <c r="VXB103" s="420"/>
      <c r="VXC103" s="420"/>
      <c r="VXD103" s="420"/>
      <c r="VXE103" s="420"/>
      <c r="VXF103" s="420"/>
      <c r="VXG103" s="420"/>
      <c r="VXH103" s="420"/>
      <c r="VXI103" s="420"/>
      <c r="VXJ103" s="420"/>
      <c r="VXK103" s="420"/>
      <c r="VXL103" s="420"/>
      <c r="VXM103" s="420"/>
      <c r="VXN103" s="420"/>
      <c r="VXO103" s="420"/>
      <c r="VXP103" s="420"/>
      <c r="VXQ103" s="420"/>
      <c r="VXR103" s="420"/>
      <c r="VXS103" s="420"/>
      <c r="VXT103" s="420"/>
      <c r="VXU103" s="420"/>
      <c r="VXV103" s="420"/>
      <c r="VXW103" s="420"/>
      <c r="VXX103" s="420"/>
      <c r="VXY103" s="420"/>
      <c r="VXZ103" s="420"/>
      <c r="VYA103" s="420"/>
      <c r="VYB103" s="420"/>
      <c r="VYC103" s="420"/>
      <c r="VYD103" s="420"/>
      <c r="VYE103" s="420"/>
      <c r="VYF103" s="420"/>
      <c r="VYG103" s="420"/>
      <c r="VYH103" s="420"/>
      <c r="VYI103" s="420"/>
      <c r="VYJ103" s="420"/>
      <c r="VYK103" s="420"/>
      <c r="VYL103" s="420"/>
      <c r="VYM103" s="420"/>
      <c r="VYN103" s="420"/>
      <c r="VYO103" s="420"/>
      <c r="VYP103" s="420"/>
      <c r="VYQ103" s="420"/>
      <c r="VYR103" s="420"/>
      <c r="VYS103" s="420"/>
      <c r="VYT103" s="420"/>
      <c r="VYU103" s="420"/>
      <c r="VYV103" s="420"/>
      <c r="VYW103" s="420"/>
      <c r="VYX103" s="420"/>
      <c r="VYY103" s="420"/>
      <c r="VYZ103" s="420"/>
      <c r="VZA103" s="420"/>
      <c r="VZB103" s="420"/>
      <c r="VZC103" s="420"/>
      <c r="VZD103" s="420"/>
      <c r="VZE103" s="420"/>
      <c r="VZF103" s="420"/>
      <c r="VZG103" s="420"/>
      <c r="VZH103" s="420"/>
      <c r="VZI103" s="420"/>
      <c r="VZJ103" s="420"/>
      <c r="VZK103" s="420"/>
      <c r="VZL103" s="420"/>
      <c r="VZM103" s="420"/>
      <c r="VZN103" s="420"/>
      <c r="VZO103" s="420"/>
      <c r="VZP103" s="420"/>
      <c r="VZQ103" s="420"/>
      <c r="VZR103" s="420"/>
      <c r="VZS103" s="420"/>
      <c r="VZT103" s="420"/>
      <c r="VZU103" s="420"/>
      <c r="VZV103" s="420"/>
      <c r="VZW103" s="420"/>
      <c r="VZX103" s="420"/>
      <c r="VZY103" s="420"/>
      <c r="VZZ103" s="420"/>
      <c r="WAA103" s="420"/>
      <c r="WAB103" s="420"/>
      <c r="WAC103" s="420"/>
      <c r="WAD103" s="420"/>
      <c r="WAE103" s="420"/>
      <c r="WAF103" s="420"/>
      <c r="WAG103" s="420"/>
      <c r="WAH103" s="420"/>
      <c r="WAI103" s="420"/>
      <c r="WAJ103" s="420"/>
      <c r="WAK103" s="420"/>
      <c r="WAL103" s="420"/>
      <c r="WAM103" s="420"/>
      <c r="WAN103" s="420"/>
      <c r="WAO103" s="420"/>
      <c r="WAP103" s="420"/>
      <c r="WAQ103" s="420"/>
      <c r="WAR103" s="420"/>
      <c r="WAS103" s="420"/>
      <c r="WAT103" s="420"/>
      <c r="WAU103" s="420"/>
      <c r="WAV103" s="420"/>
      <c r="WAW103" s="420"/>
      <c r="WAX103" s="420"/>
      <c r="WAY103" s="420"/>
      <c r="WAZ103" s="420"/>
      <c r="WBA103" s="420"/>
      <c r="WBB103" s="420"/>
      <c r="WBC103" s="420"/>
      <c r="WBD103" s="420"/>
      <c r="WBE103" s="420"/>
      <c r="WBF103" s="420"/>
      <c r="WBG103" s="420"/>
      <c r="WBH103" s="420"/>
      <c r="WBI103" s="420"/>
      <c r="WBJ103" s="420"/>
      <c r="WBK103" s="420"/>
      <c r="WBL103" s="420"/>
      <c r="WBM103" s="420"/>
      <c r="WBN103" s="420"/>
      <c r="WBO103" s="420"/>
      <c r="WBP103" s="420"/>
      <c r="WBQ103" s="420"/>
      <c r="WBR103" s="420"/>
      <c r="WBS103" s="420"/>
      <c r="WBT103" s="420"/>
      <c r="WBU103" s="420"/>
      <c r="WBV103" s="420"/>
      <c r="WBW103" s="420"/>
      <c r="WBX103" s="420"/>
      <c r="WBY103" s="420"/>
      <c r="WBZ103" s="420"/>
      <c r="WCA103" s="420"/>
      <c r="WCB103" s="420"/>
      <c r="WCC103" s="420"/>
      <c r="WCD103" s="420"/>
      <c r="WCE103" s="420"/>
      <c r="WCF103" s="420"/>
      <c r="WCG103" s="420"/>
      <c r="WCH103" s="420"/>
      <c r="WCI103" s="420"/>
      <c r="WCJ103" s="420"/>
      <c r="WCK103" s="420"/>
      <c r="WCL103" s="420"/>
      <c r="WCM103" s="420"/>
      <c r="WCN103" s="420"/>
      <c r="WCO103" s="420"/>
      <c r="WCP103" s="420"/>
      <c r="WCQ103" s="420"/>
      <c r="WCR103" s="420"/>
      <c r="WCS103" s="420"/>
      <c r="WCT103" s="420"/>
      <c r="WCU103" s="420"/>
      <c r="WCV103" s="420"/>
      <c r="WCW103" s="420"/>
      <c r="WCX103" s="420"/>
      <c r="WCY103" s="420"/>
      <c r="WCZ103" s="420"/>
      <c r="WDA103" s="420"/>
      <c r="WDB103" s="420"/>
      <c r="WDC103" s="420"/>
      <c r="WDD103" s="420"/>
      <c r="WDE103" s="420"/>
      <c r="WDF103" s="420"/>
      <c r="WDG103" s="420"/>
      <c r="WDH103" s="420"/>
      <c r="WDI103" s="420"/>
      <c r="WDJ103" s="420"/>
      <c r="WDK103" s="420"/>
      <c r="WDL103" s="420"/>
      <c r="WDM103" s="420"/>
      <c r="WDN103" s="420"/>
      <c r="WDO103" s="420"/>
      <c r="WDP103" s="420"/>
      <c r="WDQ103" s="420"/>
      <c r="WDR103" s="420"/>
      <c r="WDS103" s="420"/>
      <c r="WDT103" s="420"/>
      <c r="WDU103" s="420"/>
      <c r="WDV103" s="420"/>
      <c r="WDW103" s="420"/>
      <c r="WDX103" s="420"/>
      <c r="WDY103" s="420"/>
      <c r="WDZ103" s="420"/>
      <c r="WEA103" s="420"/>
      <c r="WEB103" s="420"/>
      <c r="WEC103" s="420"/>
      <c r="WED103" s="420"/>
      <c r="WEE103" s="420"/>
      <c r="WEF103" s="420"/>
      <c r="WEG103" s="420"/>
      <c r="WEH103" s="420"/>
      <c r="WEI103" s="420"/>
      <c r="WEJ103" s="420"/>
      <c r="WEK103" s="420"/>
      <c r="WEL103" s="420"/>
      <c r="WEM103" s="420"/>
      <c r="WEN103" s="420"/>
      <c r="WEO103" s="420"/>
      <c r="WEP103" s="420"/>
      <c r="WEQ103" s="420"/>
      <c r="WER103" s="420"/>
      <c r="WES103" s="420"/>
      <c r="WET103" s="420"/>
      <c r="WEU103" s="420"/>
      <c r="WEV103" s="420"/>
      <c r="WEW103" s="420"/>
      <c r="WEX103" s="420"/>
      <c r="WEY103" s="420"/>
      <c r="WEZ103" s="420"/>
      <c r="WFA103" s="420"/>
      <c r="WFB103" s="420"/>
      <c r="WFC103" s="420"/>
      <c r="WFD103" s="420"/>
      <c r="WFE103" s="420"/>
      <c r="WFF103" s="420"/>
      <c r="WFG103" s="420"/>
      <c r="WFH103" s="420"/>
      <c r="WFI103" s="420"/>
      <c r="WFJ103" s="420"/>
      <c r="WFK103" s="420"/>
      <c r="WFL103" s="420"/>
      <c r="WFM103" s="420"/>
      <c r="WFN103" s="420"/>
      <c r="WFO103" s="420"/>
      <c r="WFP103" s="420"/>
      <c r="WFQ103" s="420"/>
      <c r="WFR103" s="420"/>
      <c r="WFS103" s="420"/>
      <c r="WFT103" s="420"/>
      <c r="WFU103" s="420"/>
      <c r="WFV103" s="420"/>
      <c r="WFW103" s="420"/>
      <c r="WFX103" s="420"/>
      <c r="WFY103" s="420"/>
      <c r="WFZ103" s="420"/>
      <c r="WGA103" s="420"/>
      <c r="WGB103" s="420"/>
      <c r="WGC103" s="420"/>
      <c r="WGD103" s="420"/>
      <c r="WGE103" s="420"/>
      <c r="WGF103" s="420"/>
      <c r="WGG103" s="420"/>
      <c r="WGH103" s="420"/>
      <c r="WGI103" s="420"/>
      <c r="WGJ103" s="420"/>
      <c r="WGK103" s="420"/>
      <c r="WGL103" s="420"/>
      <c r="WGM103" s="420"/>
      <c r="WGN103" s="420"/>
      <c r="WGO103" s="420"/>
      <c r="WGP103" s="420"/>
      <c r="WGQ103" s="420"/>
      <c r="WGR103" s="420"/>
      <c r="WGS103" s="420"/>
      <c r="WGT103" s="420"/>
      <c r="WGU103" s="420"/>
      <c r="WGV103" s="420"/>
      <c r="WGW103" s="420"/>
      <c r="WGX103" s="420"/>
      <c r="WGY103" s="420"/>
      <c r="WGZ103" s="420"/>
      <c r="WHA103" s="420"/>
      <c r="WHB103" s="420"/>
      <c r="WHC103" s="420"/>
      <c r="WHD103" s="420"/>
      <c r="WHE103" s="420"/>
      <c r="WHF103" s="420"/>
      <c r="WHG103" s="420"/>
      <c r="WHH103" s="420"/>
      <c r="WHI103" s="420"/>
      <c r="WHJ103" s="420"/>
      <c r="WHK103" s="420"/>
      <c r="WHL103" s="420"/>
      <c r="WHM103" s="420"/>
      <c r="WHN103" s="420"/>
      <c r="WHO103" s="420"/>
      <c r="WHP103" s="420"/>
      <c r="WHQ103" s="420"/>
      <c r="WHR103" s="420"/>
      <c r="WHS103" s="420"/>
      <c r="WHT103" s="420"/>
      <c r="WHU103" s="420"/>
      <c r="WHV103" s="420"/>
      <c r="WHW103" s="420"/>
      <c r="WHX103" s="420"/>
      <c r="WHY103" s="420"/>
      <c r="WHZ103" s="420"/>
      <c r="WIA103" s="420"/>
      <c r="WIB103" s="420"/>
      <c r="WIC103" s="420"/>
      <c r="WID103" s="420"/>
      <c r="WIE103" s="420"/>
      <c r="WIF103" s="420"/>
      <c r="WIG103" s="420"/>
      <c r="WIH103" s="420"/>
      <c r="WII103" s="420"/>
      <c r="WIJ103" s="420"/>
      <c r="WIK103" s="420"/>
      <c r="WIL103" s="420"/>
      <c r="WIM103" s="420"/>
      <c r="WIN103" s="420"/>
      <c r="WIO103" s="420"/>
      <c r="WIP103" s="420"/>
      <c r="WIQ103" s="420"/>
      <c r="WIR103" s="420"/>
      <c r="WIS103" s="420"/>
      <c r="WIT103" s="420"/>
      <c r="WIU103" s="420"/>
      <c r="WIV103" s="420"/>
      <c r="WIW103" s="420"/>
      <c r="WIX103" s="420"/>
      <c r="WIY103" s="420"/>
      <c r="WIZ103" s="420"/>
      <c r="WJA103" s="420"/>
      <c r="WJB103" s="420"/>
      <c r="WJC103" s="420"/>
      <c r="WJD103" s="420"/>
      <c r="WJE103" s="420"/>
      <c r="WJF103" s="420"/>
      <c r="WJG103" s="420"/>
      <c r="WJH103" s="420"/>
      <c r="WJI103" s="420"/>
      <c r="WJJ103" s="420"/>
      <c r="WJK103" s="420"/>
      <c r="WJL103" s="420"/>
      <c r="WJM103" s="420"/>
      <c r="WJN103" s="420"/>
      <c r="WJO103" s="420"/>
      <c r="WJP103" s="420"/>
      <c r="WJQ103" s="420"/>
      <c r="WJR103" s="420"/>
      <c r="WJS103" s="420"/>
      <c r="WJT103" s="420"/>
      <c r="WJU103" s="420"/>
      <c r="WJV103" s="420"/>
      <c r="WJW103" s="420"/>
      <c r="WJX103" s="420"/>
      <c r="WJY103" s="420"/>
      <c r="WJZ103" s="420"/>
      <c r="WKA103" s="420"/>
      <c r="WKB103" s="420"/>
      <c r="WKC103" s="420"/>
      <c r="WKD103" s="420"/>
      <c r="WKE103" s="420"/>
      <c r="WKF103" s="420"/>
      <c r="WKG103" s="420"/>
      <c r="WKH103" s="420"/>
      <c r="WKI103" s="420"/>
      <c r="WKJ103" s="420"/>
      <c r="WKK103" s="420"/>
      <c r="WKL103" s="420"/>
      <c r="WKM103" s="420"/>
      <c r="WKN103" s="420"/>
      <c r="WKO103" s="420"/>
      <c r="WKP103" s="420"/>
      <c r="WKQ103" s="420"/>
      <c r="WKR103" s="420"/>
      <c r="WKS103" s="420"/>
      <c r="WKT103" s="420"/>
      <c r="WKU103" s="420"/>
      <c r="WKV103" s="420"/>
      <c r="WKW103" s="420"/>
      <c r="WKX103" s="420"/>
      <c r="WKY103" s="420"/>
      <c r="WKZ103" s="420"/>
      <c r="WLA103" s="420"/>
      <c r="WLB103" s="420"/>
      <c r="WLC103" s="420"/>
      <c r="WLD103" s="420"/>
      <c r="WLE103" s="420"/>
      <c r="WLF103" s="420"/>
      <c r="WLG103" s="420"/>
      <c r="WLH103" s="420"/>
      <c r="WLI103" s="420"/>
      <c r="WLJ103" s="420"/>
      <c r="WLK103" s="420"/>
      <c r="WLL103" s="420"/>
      <c r="WLM103" s="420"/>
      <c r="WLN103" s="420"/>
      <c r="WLO103" s="420"/>
      <c r="WLP103" s="420"/>
      <c r="WLQ103" s="420"/>
      <c r="WLR103" s="420"/>
      <c r="WLS103" s="420"/>
      <c r="WLT103" s="420"/>
      <c r="WLU103" s="420"/>
      <c r="WLV103" s="420"/>
      <c r="WLW103" s="420"/>
      <c r="WLX103" s="420"/>
      <c r="WLY103" s="420"/>
      <c r="WLZ103" s="420"/>
      <c r="WMA103" s="420"/>
      <c r="WMB103" s="420"/>
      <c r="WMC103" s="420"/>
      <c r="WMD103" s="420"/>
      <c r="WME103" s="420"/>
      <c r="WMF103" s="420"/>
      <c r="WMG103" s="420"/>
      <c r="WMH103" s="420"/>
      <c r="WMI103" s="420"/>
      <c r="WMJ103" s="420"/>
      <c r="WMK103" s="420"/>
      <c r="WML103" s="420"/>
      <c r="WMM103" s="420"/>
      <c r="WMN103" s="420"/>
      <c r="WMO103" s="420"/>
      <c r="WMP103" s="420"/>
      <c r="WMQ103" s="420"/>
      <c r="WMR103" s="420"/>
      <c r="WMS103" s="420"/>
      <c r="WMT103" s="420"/>
      <c r="WMU103" s="420"/>
      <c r="WMV103" s="420"/>
      <c r="WMW103" s="420"/>
      <c r="WMX103" s="420"/>
      <c r="WMY103" s="420"/>
      <c r="WMZ103" s="420"/>
      <c r="WNA103" s="420"/>
      <c r="WNB103" s="420"/>
      <c r="WNC103" s="420"/>
      <c r="WND103" s="420"/>
      <c r="WNE103" s="420"/>
      <c r="WNF103" s="420"/>
      <c r="WNG103" s="420"/>
      <c r="WNH103" s="420"/>
      <c r="WNI103" s="420"/>
      <c r="WNJ103" s="420"/>
      <c r="WNK103" s="420"/>
      <c r="WNL103" s="420"/>
      <c r="WNM103" s="420"/>
      <c r="WNN103" s="420"/>
      <c r="WNO103" s="420"/>
      <c r="WNP103" s="420"/>
      <c r="WNQ103" s="420"/>
      <c r="WNR103" s="420"/>
      <c r="WNS103" s="420"/>
      <c r="WNT103" s="420"/>
      <c r="WNU103" s="420"/>
      <c r="WNV103" s="420"/>
      <c r="WNW103" s="420"/>
      <c r="WNX103" s="420"/>
      <c r="WNY103" s="420"/>
      <c r="WNZ103" s="420"/>
      <c r="WOA103" s="420"/>
      <c r="WOB103" s="420"/>
      <c r="WOC103" s="420"/>
      <c r="WOD103" s="420"/>
      <c r="WOE103" s="420"/>
      <c r="WOF103" s="420"/>
      <c r="WOG103" s="420"/>
      <c r="WOH103" s="420"/>
      <c r="WOI103" s="420"/>
      <c r="WOJ103" s="420"/>
      <c r="WOK103" s="420"/>
      <c r="WOL103" s="420"/>
      <c r="WOM103" s="420"/>
      <c r="WON103" s="420"/>
      <c r="WOO103" s="420"/>
      <c r="WOP103" s="420"/>
      <c r="WOQ103" s="420"/>
      <c r="WOR103" s="420"/>
      <c r="WOS103" s="420"/>
      <c r="WOT103" s="420"/>
      <c r="WOU103" s="420"/>
      <c r="WOV103" s="420"/>
      <c r="WOW103" s="420"/>
      <c r="WOX103" s="420"/>
      <c r="WOY103" s="420"/>
      <c r="WOZ103" s="420"/>
      <c r="WPA103" s="420"/>
      <c r="WPB103" s="420"/>
      <c r="WPC103" s="420"/>
      <c r="WPD103" s="420"/>
      <c r="WPE103" s="420"/>
      <c r="WPF103" s="420"/>
      <c r="WPG103" s="420"/>
      <c r="WPH103" s="420"/>
      <c r="WPI103" s="420"/>
      <c r="WPJ103" s="420"/>
      <c r="WPK103" s="420"/>
      <c r="WPL103" s="420"/>
      <c r="WPM103" s="420"/>
      <c r="WPN103" s="420"/>
      <c r="WPO103" s="420"/>
      <c r="WPP103" s="420"/>
      <c r="WPQ103" s="420"/>
      <c r="WPR103" s="420"/>
      <c r="WPS103" s="420"/>
      <c r="WPT103" s="420"/>
      <c r="WPU103" s="420"/>
      <c r="WPV103" s="420"/>
      <c r="WPW103" s="420"/>
      <c r="WPX103" s="420"/>
      <c r="WPY103" s="420"/>
      <c r="WPZ103" s="420"/>
      <c r="WQA103" s="420"/>
      <c r="WQB103" s="420"/>
      <c r="WQC103" s="420"/>
      <c r="WQD103" s="420"/>
      <c r="WQE103" s="420"/>
      <c r="WQF103" s="420"/>
      <c r="WQG103" s="420"/>
      <c r="WQH103" s="420"/>
      <c r="WQI103" s="420"/>
      <c r="WQJ103" s="420"/>
      <c r="WQK103" s="420"/>
      <c r="WQL103" s="420"/>
      <c r="WQM103" s="420"/>
      <c r="WQN103" s="420"/>
      <c r="WQO103" s="420"/>
      <c r="WQP103" s="420"/>
      <c r="WQQ103" s="420"/>
      <c r="WQR103" s="420"/>
      <c r="WQS103" s="420"/>
      <c r="WQT103" s="420"/>
      <c r="WQU103" s="420"/>
      <c r="WQV103" s="420"/>
      <c r="WQW103" s="420"/>
      <c r="WQX103" s="420"/>
      <c r="WQY103" s="420"/>
      <c r="WQZ103" s="420"/>
      <c r="WRA103" s="420"/>
      <c r="WRB103" s="420"/>
      <c r="WRC103" s="420"/>
      <c r="WRD103" s="420"/>
      <c r="WRE103" s="420"/>
      <c r="WRF103" s="420"/>
      <c r="WRG103" s="420"/>
      <c r="WRH103" s="420"/>
      <c r="WRI103" s="420"/>
      <c r="WRJ103" s="420"/>
      <c r="WRK103" s="420"/>
      <c r="WRL103" s="420"/>
      <c r="WRM103" s="420"/>
      <c r="WRN103" s="420"/>
      <c r="WRO103" s="420"/>
      <c r="WRP103" s="420"/>
      <c r="WRQ103" s="420"/>
      <c r="WRR103" s="420"/>
      <c r="WRS103" s="420"/>
      <c r="WRT103" s="420"/>
      <c r="WRU103" s="420"/>
      <c r="WRV103" s="420"/>
      <c r="WRW103" s="420"/>
      <c r="WRX103" s="420"/>
      <c r="WRY103" s="420"/>
      <c r="WRZ103" s="420"/>
      <c r="WSA103" s="420"/>
      <c r="WSB103" s="420"/>
      <c r="WSC103" s="420"/>
      <c r="WSD103" s="420"/>
      <c r="WSE103" s="420"/>
      <c r="WSF103" s="420"/>
      <c r="WSG103" s="420"/>
      <c r="WSH103" s="420"/>
      <c r="WSI103" s="420"/>
      <c r="WSJ103" s="420"/>
      <c r="WSK103" s="420"/>
      <c r="WSL103" s="420"/>
      <c r="WSM103" s="420"/>
      <c r="WSN103" s="420"/>
      <c r="WSO103" s="420"/>
      <c r="WSP103" s="420"/>
      <c r="WSQ103" s="420"/>
      <c r="WSR103" s="420"/>
      <c r="WSS103" s="420"/>
      <c r="WST103" s="420"/>
      <c r="WSU103" s="420"/>
      <c r="WSV103" s="420"/>
      <c r="WSW103" s="420"/>
      <c r="WSX103" s="420"/>
      <c r="WSY103" s="420"/>
      <c r="WSZ103" s="420"/>
      <c r="WTA103" s="420"/>
      <c r="WTB103" s="420"/>
      <c r="WTC103" s="420"/>
      <c r="WTD103" s="420"/>
      <c r="WTE103" s="420"/>
      <c r="WTF103" s="420"/>
      <c r="WTG103" s="420"/>
      <c r="WTH103" s="420"/>
      <c r="WTI103" s="420"/>
      <c r="WTJ103" s="420"/>
      <c r="WTK103" s="420"/>
      <c r="WTL103" s="420"/>
      <c r="WTM103" s="420"/>
      <c r="WTN103" s="420"/>
      <c r="WTO103" s="420"/>
      <c r="WTP103" s="420"/>
      <c r="WTQ103" s="420"/>
      <c r="WTR103" s="420"/>
      <c r="WTS103" s="420"/>
      <c r="WTT103" s="420"/>
      <c r="WTU103" s="420"/>
      <c r="WTV103" s="420"/>
      <c r="WTW103" s="420"/>
      <c r="WTX103" s="420"/>
      <c r="WTY103" s="420"/>
      <c r="WTZ103" s="420"/>
      <c r="WUA103" s="420"/>
      <c r="WUB103" s="420"/>
      <c r="WUC103" s="420"/>
      <c r="WUD103" s="420"/>
      <c r="WUE103" s="420"/>
      <c r="WUF103" s="420"/>
      <c r="WUG103" s="420"/>
      <c r="WUH103" s="420"/>
      <c r="WUI103" s="420"/>
      <c r="WUJ103" s="420"/>
      <c r="WUK103" s="420"/>
      <c r="WUL103" s="420"/>
      <c r="WUM103" s="420"/>
      <c r="WUN103" s="420"/>
      <c r="WUO103" s="420"/>
      <c r="WUP103" s="420"/>
      <c r="WUQ103" s="420"/>
      <c r="WUR103" s="420"/>
      <c r="WUS103" s="420"/>
      <c r="WUT103" s="420"/>
      <c r="WUU103" s="420"/>
      <c r="WUV103" s="420"/>
      <c r="WUW103" s="420"/>
      <c r="WUX103" s="420"/>
      <c r="WUY103" s="420"/>
      <c r="WUZ103" s="420"/>
      <c r="WVA103" s="420"/>
      <c r="WVB103" s="420"/>
      <c r="WVC103" s="420"/>
      <c r="WVD103" s="420"/>
      <c r="WVE103" s="420"/>
      <c r="WVF103" s="420"/>
      <c r="WVG103" s="420"/>
      <c r="WVH103" s="420"/>
      <c r="WVI103" s="420"/>
      <c r="WVJ103" s="420"/>
      <c r="WVK103" s="420"/>
      <c r="WVL103" s="420"/>
      <c r="WVM103" s="420"/>
      <c r="WVN103" s="420"/>
      <c r="WVO103" s="420"/>
      <c r="WVP103" s="420"/>
      <c r="WVQ103" s="420"/>
      <c r="WVR103" s="420"/>
      <c r="WVS103" s="420"/>
      <c r="WVT103" s="420"/>
      <c r="WVU103" s="420"/>
      <c r="WVV103" s="420"/>
      <c r="WVW103" s="420"/>
      <c r="WVX103" s="420"/>
      <c r="WVY103" s="420"/>
      <c r="WVZ103" s="420"/>
      <c r="WWA103" s="420"/>
      <c r="WWB103" s="420"/>
      <c r="WWC103" s="420"/>
      <c r="WWD103" s="420"/>
      <c r="WWE103" s="420"/>
      <c r="WWF103" s="420"/>
      <c r="WWG103" s="420"/>
      <c r="WWH103" s="420"/>
      <c r="WWI103" s="420"/>
      <c r="WWJ103" s="420"/>
      <c r="WWK103" s="420"/>
      <c r="WWL103" s="420"/>
      <c r="WWM103" s="420"/>
      <c r="WWN103" s="420"/>
      <c r="WWO103" s="420"/>
      <c r="WWP103" s="420"/>
      <c r="WWQ103" s="420"/>
      <c r="WWR103" s="420"/>
      <c r="WWS103" s="420"/>
      <c r="WWT103" s="420"/>
      <c r="WWU103" s="420"/>
      <c r="WWV103" s="420"/>
      <c r="WWW103" s="420"/>
      <c r="WWX103" s="420"/>
      <c r="WWY103" s="420"/>
      <c r="WWZ103" s="420"/>
      <c r="WXA103" s="420"/>
      <c r="WXB103" s="420"/>
      <c r="WXC103" s="420"/>
      <c r="WXD103" s="420"/>
      <c r="WXE103" s="420"/>
      <c r="WXF103" s="420"/>
      <c r="WXG103" s="420"/>
      <c r="WXH103" s="420"/>
      <c r="WXI103" s="420"/>
      <c r="WXJ103" s="420"/>
      <c r="WXK103" s="420"/>
      <c r="WXL103" s="420"/>
      <c r="WXM103" s="420"/>
      <c r="WXN103" s="420"/>
      <c r="WXO103" s="420"/>
      <c r="WXP103" s="420"/>
      <c r="WXQ103" s="420"/>
      <c r="WXR103" s="420"/>
      <c r="WXS103" s="420"/>
      <c r="WXT103" s="420"/>
      <c r="WXU103" s="420"/>
      <c r="WXV103" s="420"/>
      <c r="WXW103" s="420"/>
      <c r="WXX103" s="420"/>
      <c r="WXY103" s="420"/>
      <c r="WXZ103" s="420"/>
      <c r="WYA103" s="420"/>
      <c r="WYB103" s="420"/>
      <c r="WYC103" s="420"/>
      <c r="WYD103" s="420"/>
      <c r="WYE103" s="420"/>
      <c r="WYF103" s="420"/>
      <c r="WYG103" s="420"/>
      <c r="WYH103" s="420"/>
      <c r="WYI103" s="420"/>
      <c r="WYJ103" s="420"/>
      <c r="WYK103" s="420"/>
      <c r="WYL103" s="420"/>
      <c r="WYM103" s="420"/>
      <c r="WYN103" s="420"/>
      <c r="WYO103" s="420"/>
      <c r="WYP103" s="420"/>
      <c r="WYQ103" s="420"/>
      <c r="WYR103" s="420"/>
      <c r="WYS103" s="420"/>
      <c r="WYT103" s="420"/>
      <c r="WYU103" s="420"/>
      <c r="WYV103" s="420"/>
      <c r="WYW103" s="420"/>
      <c r="WYX103" s="420"/>
      <c r="WYY103" s="420"/>
      <c r="WYZ103" s="420"/>
      <c r="WZA103" s="420"/>
      <c r="WZB103" s="420"/>
      <c r="WZC103" s="420"/>
      <c r="WZD103" s="420"/>
      <c r="WZE103" s="420"/>
      <c r="WZF103" s="420"/>
      <c r="WZG103" s="420"/>
      <c r="WZH103" s="420"/>
      <c r="WZI103" s="420"/>
      <c r="WZJ103" s="420"/>
      <c r="WZK103" s="420"/>
      <c r="WZL103" s="420"/>
      <c r="WZM103" s="420"/>
      <c r="WZN103" s="420"/>
      <c r="WZO103" s="420"/>
      <c r="WZP103" s="420"/>
      <c r="WZQ103" s="420"/>
      <c r="WZR103" s="420"/>
      <c r="WZS103" s="420"/>
      <c r="WZT103" s="420"/>
      <c r="WZU103" s="420"/>
      <c r="WZV103" s="420"/>
      <c r="WZW103" s="420"/>
      <c r="WZX103" s="420"/>
      <c r="WZY103" s="420"/>
      <c r="WZZ103" s="420"/>
      <c r="XAA103" s="420"/>
      <c r="XAB103" s="420"/>
      <c r="XAC103" s="420"/>
      <c r="XAD103" s="420"/>
      <c r="XAE103" s="420"/>
      <c r="XAF103" s="420"/>
      <c r="XAG103" s="420"/>
      <c r="XAH103" s="420"/>
      <c r="XAI103" s="420"/>
      <c r="XAJ103" s="420"/>
      <c r="XAK103" s="420"/>
      <c r="XAL103" s="420"/>
      <c r="XAM103" s="420"/>
      <c r="XAN103" s="420"/>
      <c r="XAO103" s="420"/>
      <c r="XAP103" s="420"/>
      <c r="XAQ103" s="420"/>
      <c r="XAR103" s="420"/>
      <c r="XAS103" s="420"/>
      <c r="XAT103" s="420"/>
      <c r="XAU103" s="420"/>
      <c r="XAV103" s="420"/>
      <c r="XAW103" s="420"/>
      <c r="XAX103" s="420"/>
      <c r="XAY103" s="420"/>
      <c r="XAZ103" s="420"/>
      <c r="XBA103" s="420"/>
      <c r="XBB103" s="420"/>
      <c r="XBC103" s="420"/>
      <c r="XBD103" s="420"/>
      <c r="XBE103" s="420"/>
      <c r="XBF103" s="420"/>
      <c r="XBG103" s="420"/>
      <c r="XBH103" s="420"/>
      <c r="XBI103" s="420"/>
      <c r="XBJ103" s="420"/>
      <c r="XBK103" s="420"/>
      <c r="XBL103" s="420"/>
      <c r="XBM103" s="420"/>
      <c r="XBN103" s="420"/>
      <c r="XBO103" s="420"/>
      <c r="XBP103" s="420"/>
      <c r="XBQ103" s="420"/>
      <c r="XBR103" s="420"/>
      <c r="XBS103" s="420"/>
      <c r="XBT103" s="420"/>
      <c r="XBU103" s="420"/>
      <c r="XBV103" s="420"/>
      <c r="XBW103" s="420"/>
      <c r="XBX103" s="420"/>
      <c r="XBY103" s="420"/>
      <c r="XBZ103" s="420"/>
      <c r="XCA103" s="420"/>
      <c r="XCB103" s="420"/>
      <c r="XCC103" s="420"/>
      <c r="XCD103" s="420"/>
      <c r="XCE103" s="420"/>
      <c r="XCF103" s="420"/>
      <c r="XCG103" s="420"/>
      <c r="XCH103" s="420"/>
      <c r="XCI103" s="420"/>
      <c r="XCJ103" s="420"/>
      <c r="XCK103" s="420"/>
      <c r="XCL103" s="420"/>
      <c r="XCM103" s="420"/>
      <c r="XCN103" s="420"/>
      <c r="XCO103" s="420"/>
      <c r="XCP103" s="420"/>
      <c r="XCQ103" s="420"/>
      <c r="XCR103" s="420"/>
      <c r="XCS103" s="420"/>
      <c r="XCT103" s="420"/>
      <c r="XCU103" s="420"/>
      <c r="XCV103" s="420"/>
      <c r="XCW103" s="420"/>
      <c r="XCX103" s="420"/>
      <c r="XCY103" s="420"/>
      <c r="XCZ103" s="420"/>
      <c r="XDA103" s="420"/>
      <c r="XDB103" s="420"/>
      <c r="XDC103" s="420"/>
      <c r="XDD103" s="420"/>
      <c r="XDE103" s="420"/>
      <c r="XDF103" s="420"/>
      <c r="XDG103" s="420"/>
      <c r="XDH103" s="420"/>
      <c r="XDI103" s="420"/>
      <c r="XDJ103" s="420"/>
      <c r="XDK103" s="420"/>
      <c r="XDL103" s="420"/>
      <c r="XDM103" s="420"/>
      <c r="XDN103" s="420"/>
      <c r="XDO103" s="420"/>
      <c r="XDP103" s="420"/>
      <c r="XDQ103" s="420"/>
      <c r="XDR103" s="420"/>
      <c r="XDS103" s="420"/>
      <c r="XDT103" s="420"/>
      <c r="XDU103" s="420"/>
      <c r="XDV103" s="420"/>
      <c r="XDW103" s="420"/>
      <c r="XDX103" s="420"/>
      <c r="XDY103" s="420"/>
      <c r="XDZ103" s="420"/>
      <c r="XEA103" s="420"/>
      <c r="XEB103" s="420"/>
      <c r="XEC103" s="420"/>
      <c r="XED103" s="420"/>
      <c r="XEE103" s="420"/>
      <c r="XEF103" s="420"/>
      <c r="XEG103" s="420"/>
      <c r="XEH103" s="420"/>
      <c r="XEI103" s="420"/>
      <c r="XEJ103" s="420"/>
      <c r="XEK103" s="420"/>
      <c r="XEL103" s="420"/>
      <c r="XEM103" s="420"/>
      <c r="XEN103" s="420"/>
      <c r="XEO103" s="420"/>
      <c r="XEP103" s="420"/>
      <c r="XEQ103" s="420"/>
      <c r="XER103" s="420"/>
      <c r="XES103" s="420"/>
      <c r="XET103" s="420"/>
      <c r="XEU103" s="420"/>
      <c r="XEV103" s="420"/>
      <c r="XEW103" s="420"/>
      <c r="XEX103" s="420"/>
      <c r="XEY103" s="420"/>
      <c r="XEZ103" s="420"/>
      <c r="XFA103" s="420"/>
      <c r="XFB103" s="420"/>
      <c r="XFC103" s="420"/>
      <c r="XFD103" s="420"/>
    </row>
    <row r="104" spans="1:16384" s="101" customFormat="1" ht="13.5">
      <c r="A104" s="1087"/>
      <c r="B104" s="1087"/>
      <c r="C104" s="1087"/>
      <c r="D104" s="1087"/>
      <c r="E104" s="1087"/>
      <c r="F104" s="1087"/>
      <c r="G104" s="1087"/>
      <c r="H104" s="1087"/>
      <c r="I104" s="1087"/>
      <c r="J104" s="1087"/>
      <c r="K104" s="1087"/>
      <c r="L104" s="1087"/>
      <c r="M104" s="1087"/>
      <c r="N104" s="1087"/>
      <c r="O104" s="1087"/>
      <c r="P104" s="1087"/>
      <c r="Q104" s="1087"/>
      <c r="R104" s="1087"/>
      <c r="S104" s="1087"/>
      <c r="T104" s="1087"/>
      <c r="U104" s="1087"/>
      <c r="V104" s="1087"/>
      <c r="W104" s="1087"/>
      <c r="X104" s="1087"/>
      <c r="Y104" s="1087"/>
      <c r="Z104" s="1087"/>
      <c r="AA104" s="1087"/>
      <c r="AB104" s="1087"/>
      <c r="AC104" s="1087"/>
      <c r="AD104" s="1087"/>
      <c r="AE104" s="1087"/>
      <c r="AF104" s="1087"/>
      <c r="AG104" s="1087"/>
      <c r="AH104" s="1087"/>
      <c r="AI104" s="1087"/>
      <c r="AJ104" s="1087"/>
      <c r="AK104" s="1087"/>
      <c r="AL104" s="1087"/>
      <c r="AM104" s="1087"/>
      <c r="AN104" s="1087"/>
      <c r="AO104" s="1087"/>
      <c r="AP104" s="1087"/>
      <c r="AQ104" s="1087"/>
      <c r="AR104" s="1087"/>
      <c r="AS104" s="1087"/>
      <c r="AT104" s="1087"/>
      <c r="AU104" s="1087"/>
      <c r="AV104" s="1087"/>
      <c r="AW104" s="1087"/>
      <c r="AX104" s="1087"/>
      <c r="AY104" s="1087"/>
      <c r="AZ104" s="99"/>
      <c r="BA104" s="424"/>
      <c r="BB104" s="424"/>
      <c r="BC104" s="420"/>
      <c r="BD104" s="420"/>
      <c r="BE104" s="420"/>
      <c r="BF104" s="420"/>
      <c r="BG104" s="420"/>
      <c r="BH104" s="420"/>
      <c r="BI104" s="420"/>
      <c r="BJ104" s="420"/>
      <c r="BK104" s="420"/>
      <c r="BL104" s="420"/>
      <c r="BM104" s="420"/>
      <c r="BN104" s="420"/>
      <c r="BO104" s="420"/>
      <c r="BP104" s="420"/>
      <c r="BQ104" s="420"/>
      <c r="BR104" s="420"/>
      <c r="BS104" s="420"/>
      <c r="BT104" s="420"/>
      <c r="BU104" s="420"/>
      <c r="BV104" s="420"/>
      <c r="BW104" s="420"/>
      <c r="BX104" s="420"/>
      <c r="BY104" s="420"/>
      <c r="BZ104" s="420"/>
      <c r="CA104" s="420"/>
      <c r="CB104" s="420"/>
      <c r="CC104" s="420"/>
      <c r="CD104" s="420"/>
      <c r="CE104" s="420"/>
      <c r="CF104" s="420"/>
      <c r="CG104" s="420"/>
      <c r="CH104" s="420"/>
      <c r="CI104" s="420"/>
      <c r="CJ104" s="420"/>
      <c r="CK104" s="420"/>
      <c r="CL104" s="420"/>
      <c r="CM104" s="420"/>
      <c r="CN104" s="420"/>
      <c r="CO104" s="420"/>
      <c r="CP104" s="420"/>
      <c r="CQ104" s="420"/>
      <c r="CR104" s="420"/>
      <c r="CS104" s="420"/>
      <c r="CT104" s="420"/>
      <c r="CU104" s="420"/>
      <c r="CV104" s="420"/>
      <c r="CW104" s="420"/>
      <c r="CX104" s="420"/>
      <c r="CY104" s="420"/>
      <c r="CZ104" s="420"/>
      <c r="DA104" s="420"/>
      <c r="DB104" s="420"/>
      <c r="DC104" s="420"/>
      <c r="DD104" s="420"/>
      <c r="DE104" s="420"/>
      <c r="DF104" s="420"/>
      <c r="DG104" s="420"/>
      <c r="DH104" s="420"/>
      <c r="DI104" s="420"/>
      <c r="DJ104" s="420"/>
      <c r="DK104" s="420"/>
      <c r="DL104" s="420"/>
      <c r="DM104" s="420"/>
      <c r="DN104" s="420"/>
      <c r="DO104" s="420"/>
      <c r="DP104" s="420"/>
      <c r="DQ104" s="420"/>
      <c r="DR104" s="420"/>
      <c r="DS104" s="420"/>
      <c r="DT104" s="420"/>
      <c r="DU104" s="420"/>
      <c r="DV104" s="420"/>
      <c r="DW104" s="420"/>
      <c r="DX104" s="420"/>
      <c r="DY104" s="420"/>
      <c r="DZ104" s="420"/>
      <c r="EA104" s="420"/>
      <c r="EB104" s="420"/>
      <c r="EC104" s="420"/>
      <c r="ED104" s="420"/>
      <c r="EE104" s="420"/>
      <c r="EF104" s="420"/>
      <c r="EG104" s="420"/>
      <c r="EH104" s="420"/>
      <c r="EI104" s="420"/>
      <c r="EJ104" s="420"/>
      <c r="EK104" s="420"/>
      <c r="EL104" s="420"/>
      <c r="EM104" s="420"/>
      <c r="EN104" s="420"/>
      <c r="EO104" s="420"/>
      <c r="EP104" s="420"/>
      <c r="EQ104" s="420"/>
      <c r="ER104" s="420"/>
      <c r="ES104" s="420"/>
      <c r="ET104" s="420"/>
      <c r="EU104" s="420"/>
      <c r="EV104" s="420"/>
      <c r="EW104" s="420"/>
      <c r="EX104" s="420"/>
      <c r="EY104" s="420"/>
      <c r="EZ104" s="420"/>
      <c r="FA104" s="420"/>
      <c r="FB104" s="420"/>
      <c r="FC104" s="420"/>
      <c r="FD104" s="420"/>
      <c r="FE104" s="420"/>
      <c r="FF104" s="420"/>
      <c r="FG104" s="420"/>
      <c r="FH104" s="420"/>
      <c r="FI104" s="420"/>
      <c r="FJ104" s="420"/>
      <c r="FK104" s="420"/>
      <c r="FL104" s="420"/>
      <c r="FM104" s="420"/>
      <c r="FN104" s="420"/>
      <c r="FO104" s="420"/>
      <c r="FP104" s="420"/>
      <c r="FQ104" s="420"/>
      <c r="FR104" s="420"/>
      <c r="FS104" s="420"/>
      <c r="FT104" s="420"/>
      <c r="FU104" s="420"/>
      <c r="FV104" s="420"/>
      <c r="FW104" s="420"/>
      <c r="FX104" s="420"/>
      <c r="FY104" s="420"/>
      <c r="FZ104" s="420"/>
      <c r="GA104" s="420"/>
      <c r="GB104" s="420"/>
      <c r="GC104" s="420"/>
      <c r="GD104" s="420"/>
      <c r="GE104" s="420"/>
      <c r="GF104" s="420"/>
      <c r="GG104" s="420"/>
      <c r="GH104" s="420"/>
      <c r="GI104" s="420"/>
      <c r="GJ104" s="420"/>
      <c r="GK104" s="420"/>
      <c r="GL104" s="420"/>
      <c r="GM104" s="420"/>
      <c r="GN104" s="420"/>
      <c r="GO104" s="420"/>
      <c r="GP104" s="420"/>
      <c r="GQ104" s="420"/>
      <c r="GR104" s="420"/>
      <c r="GS104" s="420"/>
      <c r="GT104" s="420"/>
      <c r="GU104" s="420"/>
      <c r="GV104" s="420"/>
      <c r="GW104" s="420"/>
      <c r="GX104" s="420"/>
      <c r="GY104" s="420"/>
      <c r="GZ104" s="420"/>
      <c r="HA104" s="420"/>
      <c r="HB104" s="420"/>
      <c r="HC104" s="420"/>
      <c r="HD104" s="420"/>
      <c r="HE104" s="420"/>
      <c r="HF104" s="420"/>
      <c r="HG104" s="420"/>
      <c r="HH104" s="420"/>
      <c r="HI104" s="420"/>
      <c r="HJ104" s="420"/>
      <c r="HK104" s="420"/>
      <c r="HL104" s="420"/>
      <c r="HM104" s="420"/>
      <c r="HN104" s="420"/>
      <c r="HO104" s="420"/>
      <c r="HP104" s="420"/>
      <c r="HQ104" s="420"/>
      <c r="HR104" s="420"/>
      <c r="HS104" s="420"/>
      <c r="HT104" s="420"/>
      <c r="HU104" s="420"/>
      <c r="HV104" s="420"/>
      <c r="HW104" s="420"/>
      <c r="HX104" s="420"/>
      <c r="HY104" s="420"/>
      <c r="HZ104" s="420"/>
      <c r="IA104" s="420"/>
      <c r="IB104" s="420"/>
      <c r="IC104" s="420"/>
      <c r="ID104" s="420"/>
      <c r="IE104" s="420"/>
      <c r="IF104" s="420"/>
      <c r="IG104" s="420"/>
      <c r="IH104" s="420"/>
      <c r="II104" s="420"/>
      <c r="IJ104" s="420"/>
      <c r="IK104" s="420"/>
      <c r="IL104" s="420"/>
      <c r="IM104" s="420"/>
      <c r="IN104" s="420"/>
      <c r="IO104" s="420"/>
      <c r="IP104" s="420"/>
      <c r="IQ104" s="420"/>
      <c r="IR104" s="420"/>
      <c r="IS104" s="420"/>
      <c r="IT104" s="420"/>
      <c r="IU104" s="420"/>
      <c r="IV104" s="420"/>
      <c r="IW104" s="420"/>
      <c r="IX104" s="420"/>
      <c r="IY104" s="420"/>
      <c r="IZ104" s="420"/>
      <c r="JA104" s="420"/>
      <c r="JB104" s="420"/>
      <c r="JC104" s="420"/>
      <c r="JD104" s="420"/>
      <c r="JE104" s="420"/>
      <c r="JF104" s="420"/>
      <c r="JG104" s="420"/>
      <c r="JH104" s="420"/>
      <c r="JI104" s="420"/>
      <c r="JJ104" s="420"/>
      <c r="JK104" s="420"/>
      <c r="JL104" s="420"/>
      <c r="JM104" s="420"/>
      <c r="JN104" s="420"/>
      <c r="JO104" s="420"/>
      <c r="JP104" s="420"/>
      <c r="JQ104" s="420"/>
      <c r="JR104" s="420"/>
      <c r="JS104" s="420"/>
      <c r="JT104" s="420"/>
      <c r="JU104" s="420"/>
      <c r="JV104" s="420"/>
      <c r="JW104" s="420"/>
      <c r="JX104" s="420"/>
      <c r="JY104" s="420"/>
      <c r="JZ104" s="420"/>
      <c r="KA104" s="420"/>
      <c r="KB104" s="420"/>
      <c r="KC104" s="420"/>
      <c r="KD104" s="420"/>
      <c r="KE104" s="420"/>
      <c r="KF104" s="420"/>
      <c r="KG104" s="420"/>
      <c r="KH104" s="420"/>
      <c r="KI104" s="420"/>
      <c r="KJ104" s="420"/>
      <c r="KK104" s="420"/>
      <c r="KL104" s="420"/>
      <c r="KM104" s="420"/>
      <c r="KN104" s="420"/>
      <c r="KO104" s="420"/>
      <c r="KP104" s="420"/>
      <c r="KQ104" s="420"/>
      <c r="KR104" s="420"/>
      <c r="KS104" s="420"/>
      <c r="KT104" s="420"/>
      <c r="KU104" s="420"/>
      <c r="KV104" s="420"/>
      <c r="KW104" s="420"/>
      <c r="KX104" s="420"/>
      <c r="KY104" s="420"/>
      <c r="KZ104" s="420"/>
      <c r="LA104" s="420"/>
      <c r="LB104" s="420"/>
      <c r="LC104" s="420"/>
      <c r="LD104" s="420"/>
      <c r="LE104" s="420"/>
      <c r="LF104" s="420"/>
      <c r="LG104" s="420"/>
      <c r="LH104" s="420"/>
      <c r="LI104" s="420"/>
      <c r="LJ104" s="420"/>
      <c r="LK104" s="420"/>
      <c r="LL104" s="420"/>
      <c r="LM104" s="420"/>
      <c r="LN104" s="420"/>
      <c r="LO104" s="420"/>
      <c r="LP104" s="420"/>
      <c r="LQ104" s="420"/>
      <c r="LR104" s="420"/>
      <c r="LS104" s="420"/>
      <c r="LT104" s="420"/>
      <c r="LU104" s="420"/>
      <c r="LV104" s="420"/>
      <c r="LW104" s="420"/>
      <c r="LX104" s="420"/>
      <c r="LY104" s="420"/>
      <c r="LZ104" s="420"/>
      <c r="MA104" s="420"/>
      <c r="MB104" s="420"/>
      <c r="MC104" s="420"/>
      <c r="MD104" s="420"/>
      <c r="ME104" s="420"/>
      <c r="MF104" s="420"/>
      <c r="MG104" s="420"/>
      <c r="MH104" s="420"/>
      <c r="MI104" s="420"/>
      <c r="MJ104" s="420"/>
      <c r="MK104" s="420"/>
      <c r="ML104" s="420"/>
      <c r="MM104" s="420"/>
      <c r="MN104" s="420"/>
      <c r="MO104" s="420"/>
      <c r="MP104" s="420"/>
      <c r="MQ104" s="420"/>
      <c r="MR104" s="420"/>
      <c r="MS104" s="420"/>
      <c r="MT104" s="420"/>
      <c r="MU104" s="420"/>
      <c r="MV104" s="420"/>
      <c r="MW104" s="420"/>
      <c r="MX104" s="420"/>
      <c r="MY104" s="420"/>
      <c r="MZ104" s="420"/>
      <c r="NA104" s="420"/>
      <c r="NB104" s="420"/>
      <c r="NC104" s="420"/>
      <c r="ND104" s="420"/>
      <c r="NE104" s="420"/>
      <c r="NF104" s="420"/>
      <c r="NG104" s="420"/>
      <c r="NH104" s="420"/>
      <c r="NI104" s="420"/>
      <c r="NJ104" s="420"/>
      <c r="NK104" s="420"/>
      <c r="NL104" s="420"/>
      <c r="NM104" s="420"/>
      <c r="NN104" s="420"/>
      <c r="NO104" s="420"/>
      <c r="NP104" s="420"/>
      <c r="NQ104" s="420"/>
      <c r="NR104" s="420"/>
      <c r="NS104" s="420"/>
      <c r="NT104" s="420"/>
      <c r="NU104" s="420"/>
      <c r="NV104" s="420"/>
      <c r="NW104" s="420"/>
      <c r="NX104" s="420"/>
      <c r="NY104" s="420"/>
      <c r="NZ104" s="420"/>
      <c r="OA104" s="420"/>
      <c r="OB104" s="420"/>
      <c r="OC104" s="420"/>
      <c r="OD104" s="420"/>
      <c r="OE104" s="420"/>
      <c r="OF104" s="420"/>
      <c r="OG104" s="420"/>
      <c r="OH104" s="420"/>
      <c r="OI104" s="420"/>
      <c r="OJ104" s="420"/>
      <c r="OK104" s="420"/>
      <c r="OL104" s="420"/>
      <c r="OM104" s="420"/>
      <c r="ON104" s="420"/>
      <c r="OO104" s="420"/>
      <c r="OP104" s="420"/>
      <c r="OQ104" s="420"/>
      <c r="OR104" s="420"/>
      <c r="OS104" s="420"/>
      <c r="OT104" s="420"/>
      <c r="OU104" s="420"/>
      <c r="OV104" s="420"/>
      <c r="OW104" s="420"/>
      <c r="OX104" s="420"/>
      <c r="OY104" s="420"/>
      <c r="OZ104" s="420"/>
      <c r="PA104" s="420"/>
      <c r="PB104" s="420"/>
      <c r="PC104" s="420"/>
      <c r="PD104" s="420"/>
      <c r="PE104" s="420"/>
      <c r="PF104" s="420"/>
      <c r="PG104" s="420"/>
      <c r="PH104" s="420"/>
      <c r="PI104" s="420"/>
      <c r="PJ104" s="420"/>
      <c r="PK104" s="420"/>
      <c r="PL104" s="420"/>
      <c r="PM104" s="420"/>
      <c r="PN104" s="420"/>
      <c r="PO104" s="420"/>
      <c r="PP104" s="420"/>
      <c r="PQ104" s="420"/>
      <c r="PR104" s="420"/>
      <c r="PS104" s="420"/>
      <c r="PT104" s="420"/>
      <c r="PU104" s="420"/>
      <c r="PV104" s="420"/>
      <c r="PW104" s="420"/>
      <c r="PX104" s="420"/>
      <c r="PY104" s="420"/>
      <c r="PZ104" s="420"/>
      <c r="QA104" s="420"/>
      <c r="QB104" s="420"/>
      <c r="QC104" s="420"/>
      <c r="QD104" s="420"/>
      <c r="QE104" s="420"/>
      <c r="QF104" s="420"/>
      <c r="QG104" s="420"/>
      <c r="QH104" s="420"/>
      <c r="QI104" s="420"/>
      <c r="QJ104" s="420"/>
      <c r="QK104" s="420"/>
      <c r="QL104" s="420"/>
      <c r="QM104" s="420"/>
      <c r="QN104" s="420"/>
      <c r="QO104" s="420"/>
      <c r="QP104" s="420"/>
      <c r="QQ104" s="420"/>
      <c r="QR104" s="420"/>
      <c r="QS104" s="420"/>
      <c r="QT104" s="420"/>
      <c r="QU104" s="420"/>
      <c r="QV104" s="420"/>
      <c r="QW104" s="420"/>
      <c r="QX104" s="420"/>
      <c r="QY104" s="420"/>
      <c r="QZ104" s="420"/>
      <c r="RA104" s="420"/>
      <c r="RB104" s="420"/>
      <c r="RC104" s="420"/>
      <c r="RD104" s="420"/>
      <c r="RE104" s="420"/>
      <c r="RF104" s="420"/>
      <c r="RG104" s="420"/>
      <c r="RH104" s="420"/>
      <c r="RI104" s="420"/>
      <c r="RJ104" s="420"/>
      <c r="RK104" s="420"/>
      <c r="RL104" s="420"/>
      <c r="RM104" s="420"/>
      <c r="RN104" s="420"/>
      <c r="RO104" s="420"/>
      <c r="RP104" s="420"/>
      <c r="RQ104" s="420"/>
      <c r="RR104" s="420"/>
      <c r="RS104" s="420"/>
      <c r="RT104" s="420"/>
      <c r="RU104" s="420"/>
      <c r="RV104" s="420"/>
      <c r="RW104" s="420"/>
      <c r="RX104" s="420"/>
      <c r="RY104" s="420"/>
      <c r="RZ104" s="420"/>
      <c r="SA104" s="420"/>
      <c r="SB104" s="420"/>
      <c r="SC104" s="420"/>
      <c r="SD104" s="420"/>
      <c r="SE104" s="420"/>
      <c r="SF104" s="420"/>
      <c r="SG104" s="420"/>
      <c r="SH104" s="420"/>
      <c r="SI104" s="420"/>
      <c r="SJ104" s="420"/>
      <c r="SK104" s="420"/>
      <c r="SL104" s="420"/>
      <c r="SM104" s="420"/>
      <c r="SN104" s="420"/>
      <c r="SO104" s="420"/>
      <c r="SP104" s="420"/>
      <c r="SQ104" s="420"/>
      <c r="SR104" s="420"/>
      <c r="SS104" s="420"/>
      <c r="ST104" s="420"/>
      <c r="SU104" s="420"/>
      <c r="SV104" s="420"/>
      <c r="SW104" s="420"/>
      <c r="SX104" s="420"/>
      <c r="SY104" s="420"/>
      <c r="SZ104" s="420"/>
      <c r="TA104" s="420"/>
      <c r="TB104" s="420"/>
      <c r="TC104" s="420"/>
      <c r="TD104" s="420"/>
      <c r="TE104" s="420"/>
      <c r="TF104" s="420"/>
      <c r="TG104" s="420"/>
      <c r="TH104" s="420"/>
      <c r="TI104" s="420"/>
      <c r="TJ104" s="420"/>
      <c r="TK104" s="420"/>
      <c r="TL104" s="420"/>
      <c r="TM104" s="420"/>
      <c r="TN104" s="420"/>
      <c r="TO104" s="420"/>
      <c r="TP104" s="420"/>
      <c r="TQ104" s="420"/>
      <c r="TR104" s="420"/>
      <c r="TS104" s="420"/>
      <c r="TT104" s="420"/>
      <c r="TU104" s="420"/>
      <c r="TV104" s="420"/>
      <c r="TW104" s="420"/>
      <c r="TX104" s="420"/>
      <c r="TY104" s="420"/>
      <c r="TZ104" s="420"/>
      <c r="UA104" s="420"/>
      <c r="UB104" s="420"/>
      <c r="UC104" s="420"/>
      <c r="UD104" s="420"/>
      <c r="UE104" s="420"/>
      <c r="UF104" s="420"/>
      <c r="UG104" s="420"/>
      <c r="UH104" s="420"/>
      <c r="UI104" s="420"/>
      <c r="UJ104" s="420"/>
      <c r="UK104" s="420"/>
      <c r="UL104" s="420"/>
      <c r="UM104" s="420"/>
      <c r="UN104" s="420"/>
      <c r="UO104" s="420"/>
      <c r="UP104" s="420"/>
      <c r="UQ104" s="420"/>
      <c r="UR104" s="420"/>
      <c r="US104" s="420"/>
      <c r="UT104" s="420"/>
      <c r="UU104" s="420"/>
      <c r="UV104" s="420"/>
      <c r="UW104" s="420"/>
      <c r="UX104" s="420"/>
      <c r="UY104" s="420"/>
      <c r="UZ104" s="420"/>
      <c r="VA104" s="420"/>
      <c r="VB104" s="420"/>
      <c r="VC104" s="420"/>
      <c r="VD104" s="420"/>
      <c r="VE104" s="420"/>
      <c r="VF104" s="420"/>
      <c r="VG104" s="420"/>
      <c r="VH104" s="420"/>
      <c r="VI104" s="420"/>
      <c r="VJ104" s="420"/>
      <c r="VK104" s="420"/>
      <c r="VL104" s="420"/>
      <c r="VM104" s="420"/>
      <c r="VN104" s="420"/>
      <c r="VO104" s="420"/>
      <c r="VP104" s="420"/>
      <c r="VQ104" s="420"/>
      <c r="VR104" s="420"/>
      <c r="VS104" s="420"/>
      <c r="VT104" s="420"/>
      <c r="VU104" s="420"/>
      <c r="VV104" s="420"/>
      <c r="VW104" s="420"/>
      <c r="VX104" s="420"/>
      <c r="VY104" s="420"/>
      <c r="VZ104" s="420"/>
      <c r="WA104" s="420"/>
      <c r="WB104" s="420"/>
      <c r="WC104" s="420"/>
      <c r="WD104" s="420"/>
      <c r="WE104" s="420"/>
      <c r="WF104" s="420"/>
      <c r="WG104" s="420"/>
      <c r="WH104" s="420"/>
      <c r="WI104" s="420"/>
      <c r="WJ104" s="420"/>
      <c r="WK104" s="420"/>
      <c r="WL104" s="420"/>
      <c r="WM104" s="420"/>
      <c r="WN104" s="420"/>
      <c r="WO104" s="420"/>
      <c r="WP104" s="420"/>
      <c r="WQ104" s="420"/>
      <c r="WR104" s="420"/>
      <c r="WS104" s="420"/>
      <c r="WT104" s="420"/>
      <c r="WU104" s="420"/>
      <c r="WV104" s="420"/>
      <c r="WW104" s="420"/>
      <c r="WX104" s="420"/>
      <c r="WY104" s="420"/>
      <c r="WZ104" s="420"/>
      <c r="XA104" s="420"/>
      <c r="XB104" s="420"/>
      <c r="XC104" s="420"/>
      <c r="XD104" s="420"/>
      <c r="XE104" s="420"/>
      <c r="XF104" s="420"/>
      <c r="XG104" s="420"/>
      <c r="XH104" s="420"/>
      <c r="XI104" s="420"/>
      <c r="XJ104" s="420"/>
      <c r="XK104" s="420"/>
      <c r="XL104" s="420"/>
      <c r="XM104" s="420"/>
      <c r="XN104" s="420"/>
      <c r="XO104" s="420"/>
      <c r="XP104" s="420"/>
      <c r="XQ104" s="420"/>
      <c r="XR104" s="420"/>
      <c r="XS104" s="420"/>
      <c r="XT104" s="420"/>
      <c r="XU104" s="420"/>
      <c r="XV104" s="420"/>
      <c r="XW104" s="420"/>
      <c r="XX104" s="420"/>
      <c r="XY104" s="420"/>
      <c r="XZ104" s="420"/>
      <c r="YA104" s="420"/>
      <c r="YB104" s="420"/>
      <c r="YC104" s="420"/>
      <c r="YD104" s="420"/>
      <c r="YE104" s="420"/>
      <c r="YF104" s="420"/>
      <c r="YG104" s="420"/>
      <c r="YH104" s="420"/>
      <c r="YI104" s="420"/>
      <c r="YJ104" s="420"/>
      <c r="YK104" s="420"/>
      <c r="YL104" s="420"/>
      <c r="YM104" s="420"/>
      <c r="YN104" s="420"/>
      <c r="YO104" s="420"/>
      <c r="YP104" s="420"/>
      <c r="YQ104" s="420"/>
      <c r="YR104" s="420"/>
      <c r="YS104" s="420"/>
      <c r="YT104" s="420"/>
      <c r="YU104" s="420"/>
      <c r="YV104" s="420"/>
      <c r="YW104" s="420"/>
      <c r="YX104" s="420"/>
      <c r="YY104" s="420"/>
      <c r="YZ104" s="420"/>
      <c r="ZA104" s="420"/>
      <c r="ZB104" s="420"/>
      <c r="ZC104" s="420"/>
      <c r="ZD104" s="420"/>
      <c r="ZE104" s="420"/>
      <c r="ZF104" s="420"/>
      <c r="ZG104" s="420"/>
      <c r="ZH104" s="420"/>
      <c r="ZI104" s="420"/>
      <c r="ZJ104" s="420"/>
      <c r="ZK104" s="420"/>
      <c r="ZL104" s="420"/>
      <c r="ZM104" s="420"/>
      <c r="ZN104" s="420"/>
      <c r="ZO104" s="420"/>
      <c r="ZP104" s="420"/>
      <c r="ZQ104" s="420"/>
      <c r="ZR104" s="420"/>
      <c r="ZS104" s="420"/>
      <c r="ZT104" s="420"/>
      <c r="ZU104" s="420"/>
      <c r="ZV104" s="420"/>
      <c r="ZW104" s="420"/>
      <c r="ZX104" s="420"/>
      <c r="ZY104" s="420"/>
      <c r="ZZ104" s="420"/>
      <c r="AAA104" s="420"/>
      <c r="AAB104" s="420"/>
      <c r="AAC104" s="420"/>
      <c r="AAD104" s="420"/>
      <c r="AAE104" s="420"/>
      <c r="AAF104" s="420"/>
      <c r="AAG104" s="420"/>
      <c r="AAH104" s="420"/>
      <c r="AAI104" s="420"/>
      <c r="AAJ104" s="420"/>
      <c r="AAK104" s="420"/>
      <c r="AAL104" s="420"/>
      <c r="AAM104" s="420"/>
      <c r="AAN104" s="420"/>
      <c r="AAO104" s="420"/>
      <c r="AAP104" s="420"/>
      <c r="AAQ104" s="420"/>
      <c r="AAR104" s="420"/>
      <c r="AAS104" s="420"/>
      <c r="AAT104" s="420"/>
      <c r="AAU104" s="420"/>
      <c r="AAV104" s="420"/>
      <c r="AAW104" s="420"/>
      <c r="AAX104" s="420"/>
      <c r="AAY104" s="420"/>
      <c r="AAZ104" s="420"/>
      <c r="ABA104" s="420"/>
      <c r="ABB104" s="420"/>
      <c r="ABC104" s="420"/>
      <c r="ABD104" s="420"/>
      <c r="ABE104" s="420"/>
      <c r="ABF104" s="420"/>
      <c r="ABG104" s="420"/>
      <c r="ABH104" s="420"/>
      <c r="ABI104" s="420"/>
      <c r="ABJ104" s="420"/>
      <c r="ABK104" s="420"/>
      <c r="ABL104" s="420"/>
      <c r="ABM104" s="420"/>
      <c r="ABN104" s="420"/>
      <c r="ABO104" s="420"/>
      <c r="ABP104" s="420"/>
      <c r="ABQ104" s="420"/>
      <c r="ABR104" s="420"/>
      <c r="ABS104" s="420"/>
      <c r="ABT104" s="420"/>
      <c r="ABU104" s="420"/>
      <c r="ABV104" s="420"/>
      <c r="ABW104" s="420"/>
      <c r="ABX104" s="420"/>
      <c r="ABY104" s="420"/>
      <c r="ABZ104" s="420"/>
      <c r="ACA104" s="420"/>
      <c r="ACB104" s="420"/>
      <c r="ACC104" s="420"/>
      <c r="ACD104" s="420"/>
      <c r="ACE104" s="420"/>
      <c r="ACF104" s="420"/>
      <c r="ACG104" s="420"/>
      <c r="ACH104" s="420"/>
      <c r="ACI104" s="420"/>
      <c r="ACJ104" s="420"/>
      <c r="ACK104" s="420"/>
      <c r="ACL104" s="420"/>
      <c r="ACM104" s="420"/>
      <c r="ACN104" s="420"/>
      <c r="ACO104" s="420"/>
      <c r="ACP104" s="420"/>
      <c r="ACQ104" s="420"/>
      <c r="ACR104" s="420"/>
      <c r="ACS104" s="420"/>
      <c r="ACT104" s="420"/>
      <c r="ACU104" s="420"/>
      <c r="ACV104" s="420"/>
      <c r="ACW104" s="420"/>
      <c r="ACX104" s="420"/>
      <c r="ACY104" s="420"/>
      <c r="ACZ104" s="420"/>
      <c r="ADA104" s="420"/>
      <c r="ADB104" s="420"/>
      <c r="ADC104" s="420"/>
      <c r="ADD104" s="420"/>
      <c r="ADE104" s="420"/>
      <c r="ADF104" s="420"/>
      <c r="ADG104" s="420"/>
      <c r="ADH104" s="420"/>
      <c r="ADI104" s="420"/>
      <c r="ADJ104" s="420"/>
      <c r="ADK104" s="420"/>
      <c r="ADL104" s="420"/>
      <c r="ADM104" s="420"/>
      <c r="ADN104" s="420"/>
      <c r="ADO104" s="420"/>
      <c r="ADP104" s="420"/>
      <c r="ADQ104" s="420"/>
      <c r="ADR104" s="420"/>
      <c r="ADS104" s="420"/>
      <c r="ADT104" s="420"/>
      <c r="ADU104" s="420"/>
      <c r="ADV104" s="420"/>
      <c r="ADW104" s="420"/>
      <c r="ADX104" s="420"/>
      <c r="ADY104" s="420"/>
      <c r="ADZ104" s="420"/>
      <c r="AEA104" s="420"/>
      <c r="AEB104" s="420"/>
      <c r="AEC104" s="420"/>
      <c r="AED104" s="420"/>
      <c r="AEE104" s="420"/>
      <c r="AEF104" s="420"/>
      <c r="AEG104" s="420"/>
      <c r="AEH104" s="420"/>
      <c r="AEI104" s="420"/>
      <c r="AEJ104" s="420"/>
      <c r="AEK104" s="420"/>
      <c r="AEL104" s="420"/>
      <c r="AEM104" s="420"/>
      <c r="AEN104" s="420"/>
      <c r="AEO104" s="420"/>
      <c r="AEP104" s="420"/>
      <c r="AEQ104" s="420"/>
      <c r="AER104" s="420"/>
      <c r="AES104" s="420"/>
      <c r="AET104" s="420"/>
      <c r="AEU104" s="420"/>
      <c r="AEV104" s="420"/>
      <c r="AEW104" s="420"/>
      <c r="AEX104" s="420"/>
      <c r="AEY104" s="420"/>
      <c r="AEZ104" s="420"/>
      <c r="AFA104" s="420"/>
      <c r="AFB104" s="420"/>
      <c r="AFC104" s="420"/>
      <c r="AFD104" s="420"/>
      <c r="AFE104" s="420"/>
      <c r="AFF104" s="420"/>
      <c r="AFG104" s="420"/>
      <c r="AFH104" s="420"/>
      <c r="AFI104" s="420"/>
      <c r="AFJ104" s="420"/>
      <c r="AFK104" s="420"/>
      <c r="AFL104" s="420"/>
      <c r="AFM104" s="420"/>
      <c r="AFN104" s="420"/>
      <c r="AFO104" s="420"/>
      <c r="AFP104" s="420"/>
      <c r="AFQ104" s="420"/>
      <c r="AFR104" s="420"/>
      <c r="AFS104" s="420"/>
      <c r="AFT104" s="420"/>
      <c r="AFU104" s="420"/>
      <c r="AFV104" s="420"/>
      <c r="AFW104" s="420"/>
      <c r="AFX104" s="420"/>
      <c r="AFY104" s="420"/>
      <c r="AFZ104" s="420"/>
      <c r="AGA104" s="420"/>
      <c r="AGB104" s="420"/>
      <c r="AGC104" s="420"/>
      <c r="AGD104" s="420"/>
      <c r="AGE104" s="420"/>
      <c r="AGF104" s="420"/>
      <c r="AGG104" s="420"/>
      <c r="AGH104" s="420"/>
      <c r="AGI104" s="420"/>
      <c r="AGJ104" s="420"/>
      <c r="AGK104" s="420"/>
      <c r="AGL104" s="420"/>
      <c r="AGM104" s="420"/>
      <c r="AGN104" s="420"/>
      <c r="AGO104" s="420"/>
      <c r="AGP104" s="420"/>
      <c r="AGQ104" s="420"/>
      <c r="AGR104" s="420"/>
      <c r="AGS104" s="420"/>
      <c r="AGT104" s="420"/>
      <c r="AGU104" s="420"/>
      <c r="AGV104" s="420"/>
      <c r="AGW104" s="420"/>
      <c r="AGX104" s="420"/>
      <c r="AGY104" s="420"/>
      <c r="AGZ104" s="420"/>
      <c r="AHA104" s="420"/>
      <c r="AHB104" s="420"/>
      <c r="AHC104" s="420"/>
      <c r="AHD104" s="420"/>
      <c r="AHE104" s="420"/>
      <c r="AHF104" s="420"/>
      <c r="AHG104" s="420"/>
      <c r="AHH104" s="420"/>
      <c r="AHI104" s="420"/>
      <c r="AHJ104" s="420"/>
      <c r="AHK104" s="420"/>
      <c r="AHL104" s="420"/>
      <c r="AHM104" s="420"/>
      <c r="AHN104" s="420"/>
      <c r="AHO104" s="420"/>
      <c r="AHP104" s="420"/>
      <c r="AHQ104" s="420"/>
      <c r="AHR104" s="420"/>
      <c r="AHS104" s="420"/>
      <c r="AHT104" s="420"/>
      <c r="AHU104" s="420"/>
      <c r="AHV104" s="420"/>
      <c r="AHW104" s="420"/>
      <c r="AHX104" s="420"/>
      <c r="AHY104" s="420"/>
      <c r="AHZ104" s="420"/>
      <c r="AIA104" s="420"/>
      <c r="AIB104" s="420"/>
      <c r="AIC104" s="420"/>
      <c r="AID104" s="420"/>
      <c r="AIE104" s="420"/>
      <c r="AIF104" s="420"/>
      <c r="AIG104" s="420"/>
      <c r="AIH104" s="420"/>
      <c r="AII104" s="420"/>
      <c r="AIJ104" s="420"/>
      <c r="AIK104" s="420"/>
      <c r="AIL104" s="420"/>
      <c r="AIM104" s="420"/>
      <c r="AIN104" s="420"/>
      <c r="AIO104" s="420"/>
      <c r="AIP104" s="420"/>
      <c r="AIQ104" s="420"/>
      <c r="AIR104" s="420"/>
      <c r="AIS104" s="420"/>
      <c r="AIT104" s="420"/>
      <c r="AIU104" s="420"/>
      <c r="AIV104" s="420"/>
      <c r="AIW104" s="420"/>
      <c r="AIX104" s="420"/>
      <c r="AIY104" s="420"/>
      <c r="AIZ104" s="420"/>
      <c r="AJA104" s="420"/>
      <c r="AJB104" s="420"/>
      <c r="AJC104" s="420"/>
      <c r="AJD104" s="420"/>
      <c r="AJE104" s="420"/>
      <c r="AJF104" s="420"/>
      <c r="AJG104" s="420"/>
      <c r="AJH104" s="420"/>
      <c r="AJI104" s="420"/>
      <c r="AJJ104" s="420"/>
      <c r="AJK104" s="420"/>
      <c r="AJL104" s="420"/>
      <c r="AJM104" s="420"/>
      <c r="AJN104" s="420"/>
      <c r="AJO104" s="420"/>
      <c r="AJP104" s="420"/>
      <c r="AJQ104" s="420"/>
      <c r="AJR104" s="420"/>
      <c r="AJS104" s="420"/>
      <c r="AJT104" s="420"/>
      <c r="AJU104" s="420"/>
      <c r="AJV104" s="420"/>
      <c r="AJW104" s="420"/>
      <c r="AJX104" s="420"/>
      <c r="AJY104" s="420"/>
      <c r="AJZ104" s="420"/>
      <c r="AKA104" s="420"/>
      <c r="AKB104" s="420"/>
      <c r="AKC104" s="420"/>
      <c r="AKD104" s="420"/>
      <c r="AKE104" s="420"/>
      <c r="AKF104" s="420"/>
      <c r="AKG104" s="420"/>
      <c r="AKH104" s="420"/>
      <c r="AKI104" s="420"/>
      <c r="AKJ104" s="420"/>
      <c r="AKK104" s="420"/>
      <c r="AKL104" s="420"/>
      <c r="AKM104" s="420"/>
      <c r="AKN104" s="420"/>
      <c r="AKO104" s="420"/>
      <c r="AKP104" s="420"/>
      <c r="AKQ104" s="420"/>
      <c r="AKR104" s="420"/>
      <c r="AKS104" s="420"/>
      <c r="AKT104" s="420"/>
      <c r="AKU104" s="420"/>
      <c r="AKV104" s="420"/>
      <c r="AKW104" s="420"/>
      <c r="AKX104" s="420"/>
      <c r="AKY104" s="420"/>
      <c r="AKZ104" s="420"/>
      <c r="ALA104" s="420"/>
      <c r="ALB104" s="420"/>
      <c r="ALC104" s="420"/>
      <c r="ALD104" s="420"/>
      <c r="ALE104" s="420"/>
      <c r="ALF104" s="420"/>
      <c r="ALG104" s="420"/>
      <c r="ALH104" s="420"/>
      <c r="ALI104" s="420"/>
      <c r="ALJ104" s="420"/>
      <c r="ALK104" s="420"/>
      <c r="ALL104" s="420"/>
      <c r="ALM104" s="420"/>
      <c r="ALN104" s="420"/>
      <c r="ALO104" s="420"/>
      <c r="ALP104" s="420"/>
      <c r="ALQ104" s="420"/>
      <c r="ALR104" s="420"/>
      <c r="ALS104" s="420"/>
      <c r="ALT104" s="420"/>
      <c r="ALU104" s="420"/>
      <c r="ALV104" s="420"/>
      <c r="ALW104" s="420"/>
      <c r="ALX104" s="420"/>
      <c r="ALY104" s="420"/>
      <c r="ALZ104" s="420"/>
      <c r="AMA104" s="420"/>
      <c r="AMB104" s="420"/>
      <c r="AMC104" s="420"/>
      <c r="AMD104" s="420"/>
      <c r="AME104" s="420"/>
      <c r="AMF104" s="420"/>
      <c r="AMG104" s="420"/>
      <c r="AMH104" s="420"/>
      <c r="AMI104" s="420"/>
      <c r="AMJ104" s="420"/>
      <c r="AMK104" s="420"/>
      <c r="AML104" s="420"/>
      <c r="AMM104" s="420"/>
      <c r="AMN104" s="420"/>
      <c r="AMO104" s="420"/>
      <c r="AMP104" s="420"/>
      <c r="AMQ104" s="420"/>
      <c r="AMR104" s="420"/>
      <c r="AMS104" s="420"/>
      <c r="AMT104" s="420"/>
      <c r="AMU104" s="420"/>
      <c r="AMV104" s="420"/>
      <c r="AMW104" s="420"/>
      <c r="AMX104" s="420"/>
      <c r="AMY104" s="420"/>
      <c r="AMZ104" s="420"/>
      <c r="ANA104" s="420"/>
      <c r="ANB104" s="420"/>
      <c r="ANC104" s="420"/>
      <c r="AND104" s="420"/>
      <c r="ANE104" s="420"/>
      <c r="ANF104" s="420"/>
      <c r="ANG104" s="420"/>
      <c r="ANH104" s="420"/>
      <c r="ANI104" s="420"/>
      <c r="ANJ104" s="420"/>
      <c r="ANK104" s="420"/>
      <c r="ANL104" s="420"/>
      <c r="ANM104" s="420"/>
      <c r="ANN104" s="420"/>
      <c r="ANO104" s="420"/>
      <c r="ANP104" s="420"/>
      <c r="ANQ104" s="420"/>
      <c r="ANR104" s="420"/>
      <c r="ANS104" s="420"/>
      <c r="ANT104" s="420"/>
      <c r="ANU104" s="420"/>
      <c r="ANV104" s="420"/>
      <c r="ANW104" s="420"/>
      <c r="ANX104" s="420"/>
      <c r="ANY104" s="420"/>
      <c r="ANZ104" s="420"/>
      <c r="AOA104" s="420"/>
      <c r="AOB104" s="420"/>
      <c r="AOC104" s="420"/>
      <c r="AOD104" s="420"/>
      <c r="AOE104" s="420"/>
      <c r="AOF104" s="420"/>
      <c r="AOG104" s="420"/>
      <c r="AOH104" s="420"/>
      <c r="AOI104" s="420"/>
      <c r="AOJ104" s="420"/>
      <c r="AOK104" s="420"/>
      <c r="AOL104" s="420"/>
      <c r="AOM104" s="420"/>
      <c r="AON104" s="420"/>
      <c r="AOO104" s="420"/>
      <c r="AOP104" s="420"/>
      <c r="AOQ104" s="420"/>
      <c r="AOR104" s="420"/>
      <c r="AOS104" s="420"/>
      <c r="AOT104" s="420"/>
      <c r="AOU104" s="420"/>
      <c r="AOV104" s="420"/>
      <c r="AOW104" s="420"/>
      <c r="AOX104" s="420"/>
      <c r="AOY104" s="420"/>
      <c r="AOZ104" s="420"/>
      <c r="APA104" s="420"/>
      <c r="APB104" s="420"/>
      <c r="APC104" s="420"/>
      <c r="APD104" s="420"/>
      <c r="APE104" s="420"/>
      <c r="APF104" s="420"/>
      <c r="APG104" s="420"/>
      <c r="APH104" s="420"/>
      <c r="API104" s="420"/>
      <c r="APJ104" s="420"/>
      <c r="APK104" s="420"/>
      <c r="APL104" s="420"/>
      <c r="APM104" s="420"/>
      <c r="APN104" s="420"/>
      <c r="APO104" s="420"/>
      <c r="APP104" s="420"/>
      <c r="APQ104" s="420"/>
      <c r="APR104" s="420"/>
      <c r="APS104" s="420"/>
      <c r="APT104" s="420"/>
      <c r="APU104" s="420"/>
      <c r="APV104" s="420"/>
      <c r="APW104" s="420"/>
      <c r="APX104" s="420"/>
      <c r="APY104" s="420"/>
      <c r="APZ104" s="420"/>
      <c r="AQA104" s="420"/>
      <c r="AQB104" s="420"/>
      <c r="AQC104" s="420"/>
      <c r="AQD104" s="420"/>
      <c r="AQE104" s="420"/>
      <c r="AQF104" s="420"/>
      <c r="AQG104" s="420"/>
      <c r="AQH104" s="420"/>
      <c r="AQI104" s="420"/>
      <c r="AQJ104" s="420"/>
      <c r="AQK104" s="420"/>
      <c r="AQL104" s="420"/>
      <c r="AQM104" s="420"/>
      <c r="AQN104" s="420"/>
      <c r="AQO104" s="420"/>
      <c r="AQP104" s="420"/>
      <c r="AQQ104" s="420"/>
      <c r="AQR104" s="420"/>
      <c r="AQS104" s="420"/>
      <c r="AQT104" s="420"/>
      <c r="AQU104" s="420"/>
      <c r="AQV104" s="420"/>
      <c r="AQW104" s="420"/>
      <c r="AQX104" s="420"/>
      <c r="AQY104" s="420"/>
      <c r="AQZ104" s="420"/>
      <c r="ARA104" s="420"/>
      <c r="ARB104" s="420"/>
      <c r="ARC104" s="420"/>
      <c r="ARD104" s="420"/>
      <c r="ARE104" s="420"/>
      <c r="ARF104" s="420"/>
      <c r="ARG104" s="420"/>
      <c r="ARH104" s="420"/>
      <c r="ARI104" s="420"/>
      <c r="ARJ104" s="420"/>
      <c r="ARK104" s="420"/>
      <c r="ARL104" s="420"/>
      <c r="ARM104" s="420"/>
      <c r="ARN104" s="420"/>
      <c r="ARO104" s="420"/>
      <c r="ARP104" s="420"/>
      <c r="ARQ104" s="420"/>
      <c r="ARR104" s="420"/>
      <c r="ARS104" s="420"/>
      <c r="ART104" s="420"/>
      <c r="ARU104" s="420"/>
      <c r="ARV104" s="420"/>
      <c r="ARW104" s="420"/>
      <c r="ARX104" s="420"/>
      <c r="ARY104" s="420"/>
      <c r="ARZ104" s="420"/>
      <c r="ASA104" s="420"/>
      <c r="ASB104" s="420"/>
      <c r="ASC104" s="420"/>
      <c r="ASD104" s="420"/>
      <c r="ASE104" s="420"/>
      <c r="ASF104" s="420"/>
      <c r="ASG104" s="420"/>
      <c r="ASH104" s="420"/>
      <c r="ASI104" s="420"/>
      <c r="ASJ104" s="420"/>
      <c r="ASK104" s="420"/>
      <c r="ASL104" s="420"/>
      <c r="ASM104" s="420"/>
      <c r="ASN104" s="420"/>
      <c r="ASO104" s="420"/>
      <c r="ASP104" s="420"/>
      <c r="ASQ104" s="420"/>
      <c r="ASR104" s="420"/>
      <c r="ASS104" s="420"/>
      <c r="AST104" s="420"/>
      <c r="ASU104" s="420"/>
      <c r="ASV104" s="420"/>
      <c r="ASW104" s="420"/>
      <c r="ASX104" s="420"/>
      <c r="ASY104" s="420"/>
      <c r="ASZ104" s="420"/>
      <c r="ATA104" s="420"/>
      <c r="ATB104" s="420"/>
      <c r="ATC104" s="420"/>
      <c r="ATD104" s="420"/>
      <c r="ATE104" s="420"/>
      <c r="ATF104" s="420"/>
      <c r="ATG104" s="420"/>
      <c r="ATH104" s="420"/>
      <c r="ATI104" s="420"/>
      <c r="ATJ104" s="420"/>
      <c r="ATK104" s="420"/>
      <c r="ATL104" s="420"/>
      <c r="ATM104" s="420"/>
      <c r="ATN104" s="420"/>
      <c r="ATO104" s="420"/>
      <c r="ATP104" s="420"/>
      <c r="ATQ104" s="420"/>
      <c r="ATR104" s="420"/>
      <c r="ATS104" s="420"/>
      <c r="ATT104" s="420"/>
      <c r="ATU104" s="420"/>
      <c r="ATV104" s="420"/>
      <c r="ATW104" s="420"/>
      <c r="ATX104" s="420"/>
      <c r="ATY104" s="420"/>
      <c r="ATZ104" s="420"/>
      <c r="AUA104" s="420"/>
      <c r="AUB104" s="420"/>
      <c r="AUC104" s="420"/>
      <c r="AUD104" s="420"/>
      <c r="AUE104" s="420"/>
      <c r="AUF104" s="420"/>
      <c r="AUG104" s="420"/>
      <c r="AUH104" s="420"/>
      <c r="AUI104" s="420"/>
      <c r="AUJ104" s="420"/>
      <c r="AUK104" s="420"/>
      <c r="AUL104" s="420"/>
      <c r="AUM104" s="420"/>
      <c r="AUN104" s="420"/>
      <c r="AUO104" s="420"/>
      <c r="AUP104" s="420"/>
      <c r="AUQ104" s="420"/>
      <c r="AUR104" s="420"/>
      <c r="AUS104" s="420"/>
      <c r="AUT104" s="420"/>
      <c r="AUU104" s="420"/>
      <c r="AUV104" s="420"/>
      <c r="AUW104" s="420"/>
      <c r="AUX104" s="420"/>
      <c r="AUY104" s="420"/>
      <c r="AUZ104" s="420"/>
      <c r="AVA104" s="420"/>
      <c r="AVB104" s="420"/>
      <c r="AVC104" s="420"/>
      <c r="AVD104" s="420"/>
      <c r="AVE104" s="420"/>
      <c r="AVF104" s="420"/>
      <c r="AVG104" s="420"/>
      <c r="AVH104" s="420"/>
      <c r="AVI104" s="420"/>
      <c r="AVJ104" s="420"/>
      <c r="AVK104" s="420"/>
      <c r="AVL104" s="420"/>
      <c r="AVM104" s="420"/>
      <c r="AVN104" s="420"/>
      <c r="AVO104" s="420"/>
      <c r="AVP104" s="420"/>
      <c r="AVQ104" s="420"/>
      <c r="AVR104" s="420"/>
      <c r="AVS104" s="420"/>
      <c r="AVT104" s="420"/>
      <c r="AVU104" s="420"/>
      <c r="AVV104" s="420"/>
      <c r="AVW104" s="420"/>
      <c r="AVX104" s="420"/>
      <c r="AVY104" s="420"/>
      <c r="AVZ104" s="420"/>
      <c r="AWA104" s="420"/>
      <c r="AWB104" s="420"/>
      <c r="AWC104" s="420"/>
      <c r="AWD104" s="420"/>
      <c r="AWE104" s="420"/>
      <c r="AWF104" s="420"/>
      <c r="AWG104" s="420"/>
      <c r="AWH104" s="420"/>
      <c r="AWI104" s="420"/>
      <c r="AWJ104" s="420"/>
      <c r="AWK104" s="420"/>
      <c r="AWL104" s="420"/>
      <c r="AWM104" s="420"/>
      <c r="AWN104" s="420"/>
      <c r="AWO104" s="420"/>
      <c r="AWP104" s="420"/>
      <c r="AWQ104" s="420"/>
      <c r="AWR104" s="420"/>
      <c r="AWS104" s="420"/>
      <c r="AWT104" s="420"/>
      <c r="AWU104" s="420"/>
      <c r="AWV104" s="420"/>
      <c r="AWW104" s="420"/>
      <c r="AWX104" s="420"/>
      <c r="AWY104" s="420"/>
      <c r="AWZ104" s="420"/>
      <c r="AXA104" s="420"/>
      <c r="AXB104" s="420"/>
      <c r="AXC104" s="420"/>
      <c r="AXD104" s="420"/>
      <c r="AXE104" s="420"/>
      <c r="AXF104" s="420"/>
      <c r="AXG104" s="420"/>
      <c r="AXH104" s="420"/>
      <c r="AXI104" s="420"/>
      <c r="AXJ104" s="420"/>
      <c r="AXK104" s="420"/>
      <c r="AXL104" s="420"/>
      <c r="AXM104" s="420"/>
      <c r="AXN104" s="420"/>
      <c r="AXO104" s="420"/>
      <c r="AXP104" s="420"/>
      <c r="AXQ104" s="420"/>
      <c r="AXR104" s="420"/>
      <c r="AXS104" s="420"/>
      <c r="AXT104" s="420"/>
      <c r="AXU104" s="420"/>
      <c r="AXV104" s="420"/>
      <c r="AXW104" s="420"/>
      <c r="AXX104" s="420"/>
      <c r="AXY104" s="420"/>
      <c r="AXZ104" s="420"/>
      <c r="AYA104" s="420"/>
      <c r="AYB104" s="420"/>
      <c r="AYC104" s="420"/>
      <c r="AYD104" s="420"/>
      <c r="AYE104" s="420"/>
      <c r="AYF104" s="420"/>
      <c r="AYG104" s="420"/>
      <c r="AYH104" s="420"/>
      <c r="AYI104" s="420"/>
      <c r="AYJ104" s="420"/>
      <c r="AYK104" s="420"/>
      <c r="AYL104" s="420"/>
      <c r="AYM104" s="420"/>
      <c r="AYN104" s="420"/>
      <c r="AYO104" s="420"/>
      <c r="AYP104" s="420"/>
      <c r="AYQ104" s="420"/>
      <c r="AYR104" s="420"/>
      <c r="AYS104" s="420"/>
      <c r="AYT104" s="420"/>
      <c r="AYU104" s="420"/>
      <c r="AYV104" s="420"/>
      <c r="AYW104" s="420"/>
      <c r="AYX104" s="420"/>
      <c r="AYY104" s="420"/>
      <c r="AYZ104" s="420"/>
      <c r="AZA104" s="420"/>
      <c r="AZB104" s="420"/>
      <c r="AZC104" s="420"/>
      <c r="AZD104" s="420"/>
      <c r="AZE104" s="420"/>
      <c r="AZF104" s="420"/>
      <c r="AZG104" s="420"/>
      <c r="AZH104" s="420"/>
      <c r="AZI104" s="420"/>
      <c r="AZJ104" s="420"/>
      <c r="AZK104" s="420"/>
      <c r="AZL104" s="420"/>
      <c r="AZM104" s="420"/>
      <c r="AZN104" s="420"/>
      <c r="AZO104" s="420"/>
      <c r="AZP104" s="420"/>
      <c r="AZQ104" s="420"/>
      <c r="AZR104" s="420"/>
      <c r="AZS104" s="420"/>
      <c r="AZT104" s="420"/>
      <c r="AZU104" s="420"/>
      <c r="AZV104" s="420"/>
      <c r="AZW104" s="420"/>
      <c r="AZX104" s="420"/>
      <c r="AZY104" s="420"/>
      <c r="AZZ104" s="420"/>
      <c r="BAA104" s="420"/>
      <c r="BAB104" s="420"/>
      <c r="BAC104" s="420"/>
      <c r="BAD104" s="420"/>
      <c r="BAE104" s="420"/>
      <c r="BAF104" s="420"/>
      <c r="BAG104" s="420"/>
      <c r="BAH104" s="420"/>
      <c r="BAI104" s="420"/>
      <c r="BAJ104" s="420"/>
      <c r="BAK104" s="420"/>
      <c r="BAL104" s="420"/>
      <c r="BAM104" s="420"/>
      <c r="BAN104" s="420"/>
      <c r="BAO104" s="420"/>
      <c r="BAP104" s="420"/>
      <c r="BAQ104" s="420"/>
      <c r="BAR104" s="420"/>
      <c r="BAS104" s="420"/>
      <c r="BAT104" s="420"/>
      <c r="BAU104" s="420"/>
      <c r="BAV104" s="420"/>
      <c r="BAW104" s="420"/>
      <c r="BAX104" s="420"/>
      <c r="BAY104" s="420"/>
      <c r="BAZ104" s="420"/>
      <c r="BBA104" s="420"/>
      <c r="BBB104" s="420"/>
      <c r="BBC104" s="420"/>
      <c r="BBD104" s="420"/>
      <c r="BBE104" s="420"/>
      <c r="BBF104" s="420"/>
      <c r="BBG104" s="420"/>
      <c r="BBH104" s="420"/>
      <c r="BBI104" s="420"/>
      <c r="BBJ104" s="420"/>
      <c r="BBK104" s="420"/>
      <c r="BBL104" s="420"/>
      <c r="BBM104" s="420"/>
      <c r="BBN104" s="420"/>
      <c r="BBO104" s="420"/>
      <c r="BBP104" s="420"/>
      <c r="BBQ104" s="420"/>
      <c r="BBR104" s="420"/>
      <c r="BBS104" s="420"/>
      <c r="BBT104" s="420"/>
      <c r="BBU104" s="420"/>
      <c r="BBV104" s="420"/>
      <c r="BBW104" s="420"/>
      <c r="BBX104" s="420"/>
      <c r="BBY104" s="420"/>
      <c r="BBZ104" s="420"/>
      <c r="BCA104" s="420"/>
      <c r="BCB104" s="420"/>
      <c r="BCC104" s="420"/>
      <c r="BCD104" s="420"/>
      <c r="BCE104" s="420"/>
      <c r="BCF104" s="420"/>
      <c r="BCG104" s="420"/>
      <c r="BCH104" s="420"/>
      <c r="BCI104" s="420"/>
      <c r="BCJ104" s="420"/>
      <c r="BCK104" s="420"/>
      <c r="BCL104" s="420"/>
      <c r="BCM104" s="420"/>
      <c r="BCN104" s="420"/>
      <c r="BCO104" s="420"/>
      <c r="BCP104" s="420"/>
      <c r="BCQ104" s="420"/>
      <c r="BCR104" s="420"/>
      <c r="BCS104" s="420"/>
      <c r="BCT104" s="420"/>
      <c r="BCU104" s="420"/>
      <c r="BCV104" s="420"/>
      <c r="BCW104" s="420"/>
      <c r="BCX104" s="420"/>
      <c r="BCY104" s="420"/>
      <c r="BCZ104" s="420"/>
      <c r="BDA104" s="420"/>
      <c r="BDB104" s="420"/>
      <c r="BDC104" s="420"/>
      <c r="BDD104" s="420"/>
      <c r="BDE104" s="420"/>
      <c r="BDF104" s="420"/>
      <c r="BDG104" s="420"/>
      <c r="BDH104" s="420"/>
      <c r="BDI104" s="420"/>
      <c r="BDJ104" s="420"/>
      <c r="BDK104" s="420"/>
      <c r="BDL104" s="420"/>
      <c r="BDM104" s="420"/>
      <c r="BDN104" s="420"/>
      <c r="BDO104" s="420"/>
      <c r="BDP104" s="420"/>
      <c r="BDQ104" s="420"/>
      <c r="BDR104" s="420"/>
      <c r="BDS104" s="420"/>
      <c r="BDT104" s="420"/>
      <c r="BDU104" s="420"/>
      <c r="BDV104" s="420"/>
      <c r="BDW104" s="420"/>
      <c r="BDX104" s="420"/>
      <c r="BDY104" s="420"/>
      <c r="BDZ104" s="420"/>
      <c r="BEA104" s="420"/>
      <c r="BEB104" s="420"/>
      <c r="BEC104" s="420"/>
      <c r="BED104" s="420"/>
      <c r="BEE104" s="420"/>
      <c r="BEF104" s="420"/>
      <c r="BEG104" s="420"/>
      <c r="BEH104" s="420"/>
      <c r="BEI104" s="420"/>
      <c r="BEJ104" s="420"/>
      <c r="BEK104" s="420"/>
      <c r="BEL104" s="420"/>
      <c r="BEM104" s="420"/>
      <c r="BEN104" s="420"/>
      <c r="BEO104" s="420"/>
      <c r="BEP104" s="420"/>
      <c r="BEQ104" s="420"/>
      <c r="BER104" s="420"/>
      <c r="BES104" s="420"/>
      <c r="BET104" s="420"/>
      <c r="BEU104" s="420"/>
      <c r="BEV104" s="420"/>
      <c r="BEW104" s="420"/>
      <c r="BEX104" s="420"/>
      <c r="BEY104" s="420"/>
      <c r="BEZ104" s="420"/>
      <c r="BFA104" s="420"/>
      <c r="BFB104" s="420"/>
      <c r="BFC104" s="420"/>
      <c r="BFD104" s="420"/>
      <c r="BFE104" s="420"/>
      <c r="BFF104" s="420"/>
      <c r="BFG104" s="420"/>
      <c r="BFH104" s="420"/>
      <c r="BFI104" s="420"/>
      <c r="BFJ104" s="420"/>
      <c r="BFK104" s="420"/>
      <c r="BFL104" s="420"/>
      <c r="BFM104" s="420"/>
      <c r="BFN104" s="420"/>
      <c r="BFO104" s="420"/>
      <c r="BFP104" s="420"/>
      <c r="BFQ104" s="420"/>
      <c r="BFR104" s="420"/>
      <c r="BFS104" s="420"/>
      <c r="BFT104" s="420"/>
      <c r="BFU104" s="420"/>
      <c r="BFV104" s="420"/>
      <c r="BFW104" s="420"/>
      <c r="BFX104" s="420"/>
      <c r="BFY104" s="420"/>
      <c r="BFZ104" s="420"/>
      <c r="BGA104" s="420"/>
      <c r="BGB104" s="420"/>
      <c r="BGC104" s="420"/>
      <c r="BGD104" s="420"/>
      <c r="BGE104" s="420"/>
      <c r="BGF104" s="420"/>
      <c r="BGG104" s="420"/>
      <c r="BGH104" s="420"/>
      <c r="BGI104" s="420"/>
      <c r="BGJ104" s="420"/>
      <c r="BGK104" s="420"/>
      <c r="BGL104" s="420"/>
      <c r="BGM104" s="420"/>
      <c r="BGN104" s="420"/>
      <c r="BGO104" s="420"/>
      <c r="BGP104" s="420"/>
      <c r="BGQ104" s="420"/>
      <c r="BGR104" s="420"/>
      <c r="BGS104" s="420"/>
      <c r="BGT104" s="420"/>
      <c r="BGU104" s="420"/>
      <c r="BGV104" s="420"/>
      <c r="BGW104" s="420"/>
      <c r="BGX104" s="420"/>
      <c r="BGY104" s="420"/>
      <c r="BGZ104" s="420"/>
      <c r="BHA104" s="420"/>
      <c r="BHB104" s="420"/>
      <c r="BHC104" s="420"/>
      <c r="BHD104" s="420"/>
      <c r="BHE104" s="420"/>
      <c r="BHF104" s="420"/>
      <c r="BHG104" s="420"/>
      <c r="BHH104" s="420"/>
      <c r="BHI104" s="420"/>
      <c r="BHJ104" s="420"/>
      <c r="BHK104" s="420"/>
      <c r="BHL104" s="420"/>
      <c r="BHM104" s="420"/>
      <c r="BHN104" s="420"/>
      <c r="BHO104" s="420"/>
      <c r="BHP104" s="420"/>
      <c r="BHQ104" s="420"/>
      <c r="BHR104" s="420"/>
      <c r="BHS104" s="420"/>
      <c r="BHT104" s="420"/>
      <c r="BHU104" s="420"/>
      <c r="BHV104" s="420"/>
      <c r="BHW104" s="420"/>
      <c r="BHX104" s="420"/>
      <c r="BHY104" s="420"/>
      <c r="BHZ104" s="420"/>
      <c r="BIA104" s="420"/>
      <c r="BIB104" s="420"/>
      <c r="BIC104" s="420"/>
      <c r="BID104" s="420"/>
      <c r="BIE104" s="420"/>
      <c r="BIF104" s="420"/>
      <c r="BIG104" s="420"/>
      <c r="BIH104" s="420"/>
      <c r="BII104" s="420"/>
      <c r="BIJ104" s="420"/>
      <c r="BIK104" s="420"/>
      <c r="BIL104" s="420"/>
      <c r="BIM104" s="420"/>
      <c r="BIN104" s="420"/>
      <c r="BIO104" s="420"/>
      <c r="BIP104" s="420"/>
      <c r="BIQ104" s="420"/>
      <c r="BIR104" s="420"/>
      <c r="BIS104" s="420"/>
      <c r="BIT104" s="420"/>
      <c r="BIU104" s="420"/>
      <c r="BIV104" s="420"/>
      <c r="BIW104" s="420"/>
      <c r="BIX104" s="420"/>
      <c r="BIY104" s="420"/>
      <c r="BIZ104" s="420"/>
      <c r="BJA104" s="420"/>
      <c r="BJB104" s="420"/>
      <c r="BJC104" s="420"/>
      <c r="BJD104" s="420"/>
      <c r="BJE104" s="420"/>
      <c r="BJF104" s="420"/>
      <c r="BJG104" s="420"/>
      <c r="BJH104" s="420"/>
      <c r="BJI104" s="420"/>
      <c r="BJJ104" s="420"/>
      <c r="BJK104" s="420"/>
      <c r="BJL104" s="420"/>
      <c r="BJM104" s="420"/>
      <c r="BJN104" s="420"/>
      <c r="BJO104" s="420"/>
      <c r="BJP104" s="420"/>
      <c r="BJQ104" s="420"/>
      <c r="BJR104" s="420"/>
      <c r="BJS104" s="420"/>
      <c r="BJT104" s="420"/>
      <c r="BJU104" s="420"/>
      <c r="BJV104" s="420"/>
      <c r="BJW104" s="420"/>
      <c r="BJX104" s="420"/>
      <c r="BJY104" s="420"/>
      <c r="BJZ104" s="420"/>
      <c r="BKA104" s="420"/>
      <c r="BKB104" s="420"/>
      <c r="BKC104" s="420"/>
      <c r="BKD104" s="420"/>
      <c r="BKE104" s="420"/>
      <c r="BKF104" s="420"/>
      <c r="BKG104" s="420"/>
      <c r="BKH104" s="420"/>
      <c r="BKI104" s="420"/>
      <c r="BKJ104" s="420"/>
      <c r="BKK104" s="420"/>
      <c r="BKL104" s="420"/>
      <c r="BKM104" s="420"/>
      <c r="BKN104" s="420"/>
      <c r="BKO104" s="420"/>
      <c r="BKP104" s="420"/>
      <c r="BKQ104" s="420"/>
      <c r="BKR104" s="420"/>
      <c r="BKS104" s="420"/>
      <c r="BKT104" s="420"/>
      <c r="BKU104" s="420"/>
      <c r="BKV104" s="420"/>
      <c r="BKW104" s="420"/>
      <c r="BKX104" s="420"/>
      <c r="BKY104" s="420"/>
      <c r="BKZ104" s="420"/>
      <c r="BLA104" s="420"/>
      <c r="BLB104" s="420"/>
      <c r="BLC104" s="420"/>
      <c r="BLD104" s="420"/>
      <c r="BLE104" s="420"/>
      <c r="BLF104" s="420"/>
      <c r="BLG104" s="420"/>
      <c r="BLH104" s="420"/>
      <c r="BLI104" s="420"/>
      <c r="BLJ104" s="420"/>
      <c r="BLK104" s="420"/>
      <c r="BLL104" s="420"/>
      <c r="BLM104" s="420"/>
      <c r="BLN104" s="420"/>
      <c r="BLO104" s="420"/>
      <c r="BLP104" s="420"/>
      <c r="BLQ104" s="420"/>
      <c r="BLR104" s="420"/>
      <c r="BLS104" s="420"/>
      <c r="BLT104" s="420"/>
      <c r="BLU104" s="420"/>
      <c r="BLV104" s="420"/>
      <c r="BLW104" s="420"/>
      <c r="BLX104" s="420"/>
      <c r="BLY104" s="420"/>
      <c r="BLZ104" s="420"/>
      <c r="BMA104" s="420"/>
      <c r="BMB104" s="420"/>
      <c r="BMC104" s="420"/>
      <c r="BMD104" s="420"/>
      <c r="BME104" s="420"/>
      <c r="BMF104" s="420"/>
      <c r="BMG104" s="420"/>
      <c r="BMH104" s="420"/>
      <c r="BMI104" s="420"/>
      <c r="BMJ104" s="420"/>
      <c r="BMK104" s="420"/>
      <c r="BML104" s="420"/>
      <c r="BMM104" s="420"/>
      <c r="BMN104" s="420"/>
      <c r="BMO104" s="420"/>
      <c r="BMP104" s="420"/>
      <c r="BMQ104" s="420"/>
      <c r="BMR104" s="420"/>
      <c r="BMS104" s="420"/>
      <c r="BMT104" s="420"/>
      <c r="BMU104" s="420"/>
      <c r="BMV104" s="420"/>
      <c r="BMW104" s="420"/>
      <c r="BMX104" s="420"/>
      <c r="BMY104" s="420"/>
      <c r="BMZ104" s="420"/>
      <c r="BNA104" s="420"/>
      <c r="BNB104" s="420"/>
      <c r="BNC104" s="420"/>
      <c r="BND104" s="420"/>
      <c r="BNE104" s="420"/>
      <c r="BNF104" s="420"/>
      <c r="BNG104" s="420"/>
      <c r="BNH104" s="420"/>
      <c r="BNI104" s="420"/>
      <c r="BNJ104" s="420"/>
      <c r="BNK104" s="420"/>
      <c r="BNL104" s="420"/>
      <c r="BNM104" s="420"/>
      <c r="BNN104" s="420"/>
      <c r="BNO104" s="420"/>
      <c r="BNP104" s="420"/>
      <c r="BNQ104" s="420"/>
      <c r="BNR104" s="420"/>
      <c r="BNS104" s="420"/>
      <c r="BNT104" s="420"/>
      <c r="BNU104" s="420"/>
      <c r="BNV104" s="420"/>
      <c r="BNW104" s="420"/>
      <c r="BNX104" s="420"/>
      <c r="BNY104" s="420"/>
      <c r="BNZ104" s="420"/>
      <c r="BOA104" s="420"/>
      <c r="BOB104" s="420"/>
      <c r="BOC104" s="420"/>
      <c r="BOD104" s="420"/>
      <c r="BOE104" s="420"/>
      <c r="BOF104" s="420"/>
      <c r="BOG104" s="420"/>
      <c r="BOH104" s="420"/>
      <c r="BOI104" s="420"/>
      <c r="BOJ104" s="420"/>
      <c r="BOK104" s="420"/>
      <c r="BOL104" s="420"/>
      <c r="BOM104" s="420"/>
      <c r="BON104" s="420"/>
      <c r="BOO104" s="420"/>
      <c r="BOP104" s="420"/>
      <c r="BOQ104" s="420"/>
      <c r="BOR104" s="420"/>
      <c r="BOS104" s="420"/>
      <c r="BOT104" s="420"/>
      <c r="BOU104" s="420"/>
      <c r="BOV104" s="420"/>
      <c r="BOW104" s="420"/>
      <c r="BOX104" s="420"/>
      <c r="BOY104" s="420"/>
      <c r="BOZ104" s="420"/>
      <c r="BPA104" s="420"/>
      <c r="BPB104" s="420"/>
      <c r="BPC104" s="420"/>
      <c r="BPD104" s="420"/>
      <c r="BPE104" s="420"/>
      <c r="BPF104" s="420"/>
      <c r="BPG104" s="420"/>
      <c r="BPH104" s="420"/>
      <c r="BPI104" s="420"/>
      <c r="BPJ104" s="420"/>
      <c r="BPK104" s="420"/>
      <c r="BPL104" s="420"/>
      <c r="BPM104" s="420"/>
      <c r="BPN104" s="420"/>
      <c r="BPO104" s="420"/>
      <c r="BPP104" s="420"/>
      <c r="BPQ104" s="420"/>
      <c r="BPR104" s="420"/>
      <c r="BPS104" s="420"/>
      <c r="BPT104" s="420"/>
      <c r="BPU104" s="420"/>
      <c r="BPV104" s="420"/>
      <c r="BPW104" s="420"/>
      <c r="BPX104" s="420"/>
      <c r="BPY104" s="420"/>
      <c r="BPZ104" s="420"/>
      <c r="BQA104" s="420"/>
      <c r="BQB104" s="420"/>
      <c r="BQC104" s="420"/>
      <c r="BQD104" s="420"/>
      <c r="BQE104" s="420"/>
      <c r="BQF104" s="420"/>
      <c r="BQG104" s="420"/>
      <c r="BQH104" s="420"/>
      <c r="BQI104" s="420"/>
      <c r="BQJ104" s="420"/>
      <c r="BQK104" s="420"/>
      <c r="BQL104" s="420"/>
      <c r="BQM104" s="420"/>
      <c r="BQN104" s="420"/>
      <c r="BQO104" s="420"/>
      <c r="BQP104" s="420"/>
      <c r="BQQ104" s="420"/>
      <c r="BQR104" s="420"/>
      <c r="BQS104" s="420"/>
      <c r="BQT104" s="420"/>
      <c r="BQU104" s="420"/>
      <c r="BQV104" s="420"/>
      <c r="BQW104" s="420"/>
      <c r="BQX104" s="420"/>
      <c r="BQY104" s="420"/>
      <c r="BQZ104" s="420"/>
      <c r="BRA104" s="420"/>
      <c r="BRB104" s="420"/>
      <c r="BRC104" s="420"/>
      <c r="BRD104" s="420"/>
      <c r="BRE104" s="420"/>
      <c r="BRF104" s="420"/>
      <c r="BRG104" s="420"/>
      <c r="BRH104" s="420"/>
      <c r="BRI104" s="420"/>
      <c r="BRJ104" s="420"/>
      <c r="BRK104" s="420"/>
      <c r="BRL104" s="420"/>
      <c r="BRM104" s="420"/>
      <c r="BRN104" s="420"/>
      <c r="BRO104" s="420"/>
      <c r="BRP104" s="420"/>
      <c r="BRQ104" s="420"/>
      <c r="BRR104" s="420"/>
      <c r="BRS104" s="420"/>
      <c r="BRT104" s="420"/>
      <c r="BRU104" s="420"/>
      <c r="BRV104" s="420"/>
      <c r="BRW104" s="420"/>
      <c r="BRX104" s="420"/>
      <c r="BRY104" s="420"/>
      <c r="BRZ104" s="420"/>
      <c r="BSA104" s="420"/>
      <c r="BSB104" s="420"/>
      <c r="BSC104" s="420"/>
      <c r="BSD104" s="420"/>
      <c r="BSE104" s="420"/>
      <c r="BSF104" s="420"/>
      <c r="BSG104" s="420"/>
      <c r="BSH104" s="420"/>
      <c r="BSI104" s="420"/>
      <c r="BSJ104" s="420"/>
      <c r="BSK104" s="420"/>
      <c r="BSL104" s="420"/>
      <c r="BSM104" s="420"/>
      <c r="BSN104" s="420"/>
      <c r="BSO104" s="420"/>
      <c r="BSP104" s="420"/>
      <c r="BSQ104" s="420"/>
      <c r="BSR104" s="420"/>
      <c r="BSS104" s="420"/>
      <c r="BST104" s="420"/>
      <c r="BSU104" s="420"/>
      <c r="BSV104" s="420"/>
      <c r="BSW104" s="420"/>
      <c r="BSX104" s="420"/>
      <c r="BSY104" s="420"/>
      <c r="BSZ104" s="420"/>
      <c r="BTA104" s="420"/>
      <c r="BTB104" s="420"/>
      <c r="BTC104" s="420"/>
      <c r="BTD104" s="420"/>
      <c r="BTE104" s="420"/>
      <c r="BTF104" s="420"/>
      <c r="BTG104" s="420"/>
      <c r="BTH104" s="420"/>
      <c r="BTI104" s="420"/>
      <c r="BTJ104" s="420"/>
      <c r="BTK104" s="420"/>
      <c r="BTL104" s="420"/>
      <c r="BTM104" s="420"/>
      <c r="BTN104" s="420"/>
      <c r="BTO104" s="420"/>
      <c r="BTP104" s="420"/>
      <c r="BTQ104" s="420"/>
      <c r="BTR104" s="420"/>
      <c r="BTS104" s="420"/>
      <c r="BTT104" s="420"/>
      <c r="BTU104" s="420"/>
      <c r="BTV104" s="420"/>
      <c r="BTW104" s="420"/>
      <c r="BTX104" s="420"/>
      <c r="BTY104" s="420"/>
      <c r="BTZ104" s="420"/>
      <c r="BUA104" s="420"/>
      <c r="BUB104" s="420"/>
      <c r="BUC104" s="420"/>
      <c r="BUD104" s="420"/>
      <c r="BUE104" s="420"/>
      <c r="BUF104" s="420"/>
      <c r="BUG104" s="420"/>
      <c r="BUH104" s="420"/>
      <c r="BUI104" s="420"/>
      <c r="BUJ104" s="420"/>
      <c r="BUK104" s="420"/>
      <c r="BUL104" s="420"/>
      <c r="BUM104" s="420"/>
      <c r="BUN104" s="420"/>
      <c r="BUO104" s="420"/>
      <c r="BUP104" s="420"/>
      <c r="BUQ104" s="420"/>
      <c r="BUR104" s="420"/>
      <c r="BUS104" s="420"/>
      <c r="BUT104" s="420"/>
      <c r="BUU104" s="420"/>
      <c r="BUV104" s="420"/>
      <c r="BUW104" s="420"/>
      <c r="BUX104" s="420"/>
      <c r="BUY104" s="420"/>
      <c r="BUZ104" s="420"/>
      <c r="BVA104" s="420"/>
      <c r="BVB104" s="420"/>
      <c r="BVC104" s="420"/>
      <c r="BVD104" s="420"/>
      <c r="BVE104" s="420"/>
      <c r="BVF104" s="420"/>
      <c r="BVG104" s="420"/>
      <c r="BVH104" s="420"/>
      <c r="BVI104" s="420"/>
      <c r="BVJ104" s="420"/>
      <c r="BVK104" s="420"/>
      <c r="BVL104" s="420"/>
      <c r="BVM104" s="420"/>
      <c r="BVN104" s="420"/>
      <c r="BVO104" s="420"/>
      <c r="BVP104" s="420"/>
      <c r="BVQ104" s="420"/>
      <c r="BVR104" s="420"/>
      <c r="BVS104" s="420"/>
      <c r="BVT104" s="420"/>
      <c r="BVU104" s="420"/>
      <c r="BVV104" s="420"/>
      <c r="BVW104" s="420"/>
      <c r="BVX104" s="420"/>
      <c r="BVY104" s="420"/>
      <c r="BVZ104" s="420"/>
      <c r="BWA104" s="420"/>
      <c r="BWB104" s="420"/>
      <c r="BWC104" s="420"/>
      <c r="BWD104" s="420"/>
      <c r="BWE104" s="420"/>
      <c r="BWF104" s="420"/>
      <c r="BWG104" s="420"/>
      <c r="BWH104" s="420"/>
      <c r="BWI104" s="420"/>
      <c r="BWJ104" s="420"/>
      <c r="BWK104" s="420"/>
      <c r="BWL104" s="420"/>
      <c r="BWM104" s="420"/>
      <c r="BWN104" s="420"/>
      <c r="BWO104" s="420"/>
      <c r="BWP104" s="420"/>
      <c r="BWQ104" s="420"/>
      <c r="BWR104" s="420"/>
      <c r="BWS104" s="420"/>
      <c r="BWT104" s="420"/>
      <c r="BWU104" s="420"/>
      <c r="BWV104" s="420"/>
      <c r="BWW104" s="420"/>
      <c r="BWX104" s="420"/>
      <c r="BWY104" s="420"/>
      <c r="BWZ104" s="420"/>
      <c r="BXA104" s="420"/>
      <c r="BXB104" s="420"/>
      <c r="BXC104" s="420"/>
      <c r="BXD104" s="420"/>
      <c r="BXE104" s="420"/>
      <c r="BXF104" s="420"/>
      <c r="BXG104" s="420"/>
      <c r="BXH104" s="420"/>
      <c r="BXI104" s="420"/>
      <c r="BXJ104" s="420"/>
      <c r="BXK104" s="420"/>
      <c r="BXL104" s="420"/>
      <c r="BXM104" s="420"/>
      <c r="BXN104" s="420"/>
      <c r="BXO104" s="420"/>
      <c r="BXP104" s="420"/>
      <c r="BXQ104" s="420"/>
      <c r="BXR104" s="420"/>
      <c r="BXS104" s="420"/>
      <c r="BXT104" s="420"/>
      <c r="BXU104" s="420"/>
      <c r="BXV104" s="420"/>
      <c r="BXW104" s="420"/>
      <c r="BXX104" s="420"/>
      <c r="BXY104" s="420"/>
      <c r="BXZ104" s="420"/>
      <c r="BYA104" s="420"/>
      <c r="BYB104" s="420"/>
      <c r="BYC104" s="420"/>
      <c r="BYD104" s="420"/>
      <c r="BYE104" s="420"/>
      <c r="BYF104" s="420"/>
      <c r="BYG104" s="420"/>
      <c r="BYH104" s="420"/>
      <c r="BYI104" s="420"/>
      <c r="BYJ104" s="420"/>
      <c r="BYK104" s="420"/>
      <c r="BYL104" s="420"/>
      <c r="BYM104" s="420"/>
      <c r="BYN104" s="420"/>
      <c r="BYO104" s="420"/>
      <c r="BYP104" s="420"/>
      <c r="BYQ104" s="420"/>
      <c r="BYR104" s="420"/>
      <c r="BYS104" s="420"/>
      <c r="BYT104" s="420"/>
      <c r="BYU104" s="420"/>
      <c r="BYV104" s="420"/>
      <c r="BYW104" s="420"/>
      <c r="BYX104" s="420"/>
      <c r="BYY104" s="420"/>
      <c r="BYZ104" s="420"/>
      <c r="BZA104" s="420"/>
      <c r="BZB104" s="420"/>
      <c r="BZC104" s="420"/>
      <c r="BZD104" s="420"/>
      <c r="BZE104" s="420"/>
      <c r="BZF104" s="420"/>
      <c r="BZG104" s="420"/>
      <c r="BZH104" s="420"/>
      <c r="BZI104" s="420"/>
      <c r="BZJ104" s="420"/>
      <c r="BZK104" s="420"/>
      <c r="BZL104" s="420"/>
      <c r="BZM104" s="420"/>
      <c r="BZN104" s="420"/>
      <c r="BZO104" s="420"/>
      <c r="BZP104" s="420"/>
      <c r="BZQ104" s="420"/>
      <c r="BZR104" s="420"/>
      <c r="BZS104" s="420"/>
      <c r="BZT104" s="420"/>
      <c r="BZU104" s="420"/>
      <c r="BZV104" s="420"/>
      <c r="BZW104" s="420"/>
      <c r="BZX104" s="420"/>
      <c r="BZY104" s="420"/>
      <c r="BZZ104" s="420"/>
      <c r="CAA104" s="420"/>
      <c r="CAB104" s="420"/>
      <c r="CAC104" s="420"/>
      <c r="CAD104" s="420"/>
      <c r="CAE104" s="420"/>
      <c r="CAF104" s="420"/>
      <c r="CAG104" s="420"/>
      <c r="CAH104" s="420"/>
      <c r="CAI104" s="420"/>
      <c r="CAJ104" s="420"/>
      <c r="CAK104" s="420"/>
      <c r="CAL104" s="420"/>
      <c r="CAM104" s="420"/>
      <c r="CAN104" s="420"/>
      <c r="CAO104" s="420"/>
      <c r="CAP104" s="420"/>
      <c r="CAQ104" s="420"/>
      <c r="CAR104" s="420"/>
      <c r="CAS104" s="420"/>
      <c r="CAT104" s="420"/>
      <c r="CAU104" s="420"/>
      <c r="CAV104" s="420"/>
      <c r="CAW104" s="420"/>
      <c r="CAX104" s="420"/>
      <c r="CAY104" s="420"/>
      <c r="CAZ104" s="420"/>
      <c r="CBA104" s="420"/>
      <c r="CBB104" s="420"/>
      <c r="CBC104" s="420"/>
      <c r="CBD104" s="420"/>
      <c r="CBE104" s="420"/>
      <c r="CBF104" s="420"/>
      <c r="CBG104" s="420"/>
      <c r="CBH104" s="420"/>
      <c r="CBI104" s="420"/>
      <c r="CBJ104" s="420"/>
      <c r="CBK104" s="420"/>
      <c r="CBL104" s="420"/>
      <c r="CBM104" s="420"/>
      <c r="CBN104" s="420"/>
      <c r="CBO104" s="420"/>
      <c r="CBP104" s="420"/>
      <c r="CBQ104" s="420"/>
      <c r="CBR104" s="420"/>
      <c r="CBS104" s="420"/>
      <c r="CBT104" s="420"/>
      <c r="CBU104" s="420"/>
      <c r="CBV104" s="420"/>
      <c r="CBW104" s="420"/>
      <c r="CBX104" s="420"/>
      <c r="CBY104" s="420"/>
      <c r="CBZ104" s="420"/>
      <c r="CCA104" s="420"/>
      <c r="CCB104" s="420"/>
      <c r="CCC104" s="420"/>
      <c r="CCD104" s="420"/>
      <c r="CCE104" s="420"/>
      <c r="CCF104" s="420"/>
      <c r="CCG104" s="420"/>
      <c r="CCH104" s="420"/>
      <c r="CCI104" s="420"/>
      <c r="CCJ104" s="420"/>
      <c r="CCK104" s="420"/>
      <c r="CCL104" s="420"/>
      <c r="CCM104" s="420"/>
      <c r="CCN104" s="420"/>
      <c r="CCO104" s="420"/>
      <c r="CCP104" s="420"/>
      <c r="CCQ104" s="420"/>
      <c r="CCR104" s="420"/>
      <c r="CCS104" s="420"/>
      <c r="CCT104" s="420"/>
      <c r="CCU104" s="420"/>
      <c r="CCV104" s="420"/>
      <c r="CCW104" s="420"/>
      <c r="CCX104" s="420"/>
      <c r="CCY104" s="420"/>
      <c r="CCZ104" s="420"/>
      <c r="CDA104" s="420"/>
      <c r="CDB104" s="420"/>
      <c r="CDC104" s="420"/>
      <c r="CDD104" s="420"/>
      <c r="CDE104" s="420"/>
      <c r="CDF104" s="420"/>
      <c r="CDG104" s="420"/>
      <c r="CDH104" s="420"/>
      <c r="CDI104" s="420"/>
      <c r="CDJ104" s="420"/>
      <c r="CDK104" s="420"/>
      <c r="CDL104" s="420"/>
      <c r="CDM104" s="420"/>
      <c r="CDN104" s="420"/>
      <c r="CDO104" s="420"/>
      <c r="CDP104" s="420"/>
      <c r="CDQ104" s="420"/>
      <c r="CDR104" s="420"/>
      <c r="CDS104" s="420"/>
      <c r="CDT104" s="420"/>
      <c r="CDU104" s="420"/>
      <c r="CDV104" s="420"/>
      <c r="CDW104" s="420"/>
      <c r="CDX104" s="420"/>
      <c r="CDY104" s="420"/>
      <c r="CDZ104" s="420"/>
      <c r="CEA104" s="420"/>
      <c r="CEB104" s="420"/>
      <c r="CEC104" s="420"/>
      <c r="CED104" s="420"/>
      <c r="CEE104" s="420"/>
      <c r="CEF104" s="420"/>
      <c r="CEG104" s="420"/>
      <c r="CEH104" s="420"/>
      <c r="CEI104" s="420"/>
      <c r="CEJ104" s="420"/>
      <c r="CEK104" s="420"/>
      <c r="CEL104" s="420"/>
      <c r="CEM104" s="420"/>
      <c r="CEN104" s="420"/>
      <c r="CEO104" s="420"/>
      <c r="CEP104" s="420"/>
      <c r="CEQ104" s="420"/>
      <c r="CER104" s="420"/>
      <c r="CES104" s="420"/>
      <c r="CET104" s="420"/>
      <c r="CEU104" s="420"/>
      <c r="CEV104" s="420"/>
      <c r="CEW104" s="420"/>
      <c r="CEX104" s="420"/>
      <c r="CEY104" s="420"/>
      <c r="CEZ104" s="420"/>
      <c r="CFA104" s="420"/>
      <c r="CFB104" s="420"/>
      <c r="CFC104" s="420"/>
      <c r="CFD104" s="420"/>
      <c r="CFE104" s="420"/>
      <c r="CFF104" s="420"/>
      <c r="CFG104" s="420"/>
      <c r="CFH104" s="420"/>
      <c r="CFI104" s="420"/>
      <c r="CFJ104" s="420"/>
      <c r="CFK104" s="420"/>
      <c r="CFL104" s="420"/>
      <c r="CFM104" s="420"/>
      <c r="CFN104" s="420"/>
      <c r="CFO104" s="420"/>
      <c r="CFP104" s="420"/>
      <c r="CFQ104" s="420"/>
      <c r="CFR104" s="420"/>
      <c r="CFS104" s="420"/>
      <c r="CFT104" s="420"/>
      <c r="CFU104" s="420"/>
      <c r="CFV104" s="420"/>
      <c r="CFW104" s="420"/>
      <c r="CFX104" s="420"/>
      <c r="CFY104" s="420"/>
      <c r="CFZ104" s="420"/>
      <c r="CGA104" s="420"/>
      <c r="CGB104" s="420"/>
      <c r="CGC104" s="420"/>
      <c r="CGD104" s="420"/>
      <c r="CGE104" s="420"/>
      <c r="CGF104" s="420"/>
      <c r="CGG104" s="420"/>
      <c r="CGH104" s="420"/>
      <c r="CGI104" s="420"/>
      <c r="CGJ104" s="420"/>
      <c r="CGK104" s="420"/>
      <c r="CGL104" s="420"/>
      <c r="CGM104" s="420"/>
      <c r="CGN104" s="420"/>
      <c r="CGO104" s="420"/>
      <c r="CGP104" s="420"/>
      <c r="CGQ104" s="420"/>
      <c r="CGR104" s="420"/>
      <c r="CGS104" s="420"/>
      <c r="CGT104" s="420"/>
      <c r="CGU104" s="420"/>
      <c r="CGV104" s="420"/>
      <c r="CGW104" s="420"/>
      <c r="CGX104" s="420"/>
      <c r="CGY104" s="420"/>
      <c r="CGZ104" s="420"/>
      <c r="CHA104" s="420"/>
      <c r="CHB104" s="420"/>
      <c r="CHC104" s="420"/>
      <c r="CHD104" s="420"/>
      <c r="CHE104" s="420"/>
      <c r="CHF104" s="420"/>
      <c r="CHG104" s="420"/>
      <c r="CHH104" s="420"/>
      <c r="CHI104" s="420"/>
      <c r="CHJ104" s="420"/>
      <c r="CHK104" s="420"/>
      <c r="CHL104" s="420"/>
      <c r="CHM104" s="420"/>
      <c r="CHN104" s="420"/>
      <c r="CHO104" s="420"/>
      <c r="CHP104" s="420"/>
      <c r="CHQ104" s="420"/>
      <c r="CHR104" s="420"/>
      <c r="CHS104" s="420"/>
      <c r="CHT104" s="420"/>
      <c r="CHU104" s="420"/>
      <c r="CHV104" s="420"/>
      <c r="CHW104" s="420"/>
      <c r="CHX104" s="420"/>
      <c r="CHY104" s="420"/>
      <c r="CHZ104" s="420"/>
      <c r="CIA104" s="420"/>
      <c r="CIB104" s="420"/>
      <c r="CIC104" s="420"/>
      <c r="CID104" s="420"/>
      <c r="CIE104" s="420"/>
      <c r="CIF104" s="420"/>
      <c r="CIG104" s="420"/>
      <c r="CIH104" s="420"/>
      <c r="CII104" s="420"/>
      <c r="CIJ104" s="420"/>
      <c r="CIK104" s="420"/>
      <c r="CIL104" s="420"/>
      <c r="CIM104" s="420"/>
      <c r="CIN104" s="420"/>
      <c r="CIO104" s="420"/>
      <c r="CIP104" s="420"/>
      <c r="CIQ104" s="420"/>
      <c r="CIR104" s="420"/>
      <c r="CIS104" s="420"/>
      <c r="CIT104" s="420"/>
      <c r="CIU104" s="420"/>
      <c r="CIV104" s="420"/>
      <c r="CIW104" s="420"/>
      <c r="CIX104" s="420"/>
      <c r="CIY104" s="420"/>
      <c r="CIZ104" s="420"/>
      <c r="CJA104" s="420"/>
      <c r="CJB104" s="420"/>
      <c r="CJC104" s="420"/>
      <c r="CJD104" s="420"/>
      <c r="CJE104" s="420"/>
      <c r="CJF104" s="420"/>
      <c r="CJG104" s="420"/>
      <c r="CJH104" s="420"/>
      <c r="CJI104" s="420"/>
      <c r="CJJ104" s="420"/>
      <c r="CJK104" s="420"/>
      <c r="CJL104" s="420"/>
      <c r="CJM104" s="420"/>
      <c r="CJN104" s="420"/>
      <c r="CJO104" s="420"/>
      <c r="CJP104" s="420"/>
      <c r="CJQ104" s="420"/>
      <c r="CJR104" s="420"/>
      <c r="CJS104" s="420"/>
      <c r="CJT104" s="420"/>
      <c r="CJU104" s="420"/>
      <c r="CJV104" s="420"/>
      <c r="CJW104" s="420"/>
      <c r="CJX104" s="420"/>
      <c r="CJY104" s="420"/>
      <c r="CJZ104" s="420"/>
      <c r="CKA104" s="420"/>
      <c r="CKB104" s="420"/>
      <c r="CKC104" s="420"/>
      <c r="CKD104" s="420"/>
      <c r="CKE104" s="420"/>
      <c r="CKF104" s="420"/>
      <c r="CKG104" s="420"/>
      <c r="CKH104" s="420"/>
      <c r="CKI104" s="420"/>
      <c r="CKJ104" s="420"/>
      <c r="CKK104" s="420"/>
      <c r="CKL104" s="420"/>
      <c r="CKM104" s="420"/>
      <c r="CKN104" s="420"/>
      <c r="CKO104" s="420"/>
      <c r="CKP104" s="420"/>
      <c r="CKQ104" s="420"/>
      <c r="CKR104" s="420"/>
      <c r="CKS104" s="420"/>
      <c r="CKT104" s="420"/>
      <c r="CKU104" s="420"/>
      <c r="CKV104" s="420"/>
      <c r="CKW104" s="420"/>
      <c r="CKX104" s="420"/>
      <c r="CKY104" s="420"/>
      <c r="CKZ104" s="420"/>
      <c r="CLA104" s="420"/>
      <c r="CLB104" s="420"/>
      <c r="CLC104" s="420"/>
      <c r="CLD104" s="420"/>
      <c r="CLE104" s="420"/>
      <c r="CLF104" s="420"/>
      <c r="CLG104" s="420"/>
      <c r="CLH104" s="420"/>
      <c r="CLI104" s="420"/>
      <c r="CLJ104" s="420"/>
      <c r="CLK104" s="420"/>
      <c r="CLL104" s="420"/>
      <c r="CLM104" s="420"/>
      <c r="CLN104" s="420"/>
      <c r="CLO104" s="420"/>
      <c r="CLP104" s="420"/>
      <c r="CLQ104" s="420"/>
      <c r="CLR104" s="420"/>
      <c r="CLS104" s="420"/>
      <c r="CLT104" s="420"/>
      <c r="CLU104" s="420"/>
      <c r="CLV104" s="420"/>
      <c r="CLW104" s="420"/>
      <c r="CLX104" s="420"/>
      <c r="CLY104" s="420"/>
      <c r="CLZ104" s="420"/>
      <c r="CMA104" s="420"/>
      <c r="CMB104" s="420"/>
      <c r="CMC104" s="420"/>
      <c r="CMD104" s="420"/>
      <c r="CME104" s="420"/>
      <c r="CMF104" s="420"/>
      <c r="CMG104" s="420"/>
      <c r="CMH104" s="420"/>
      <c r="CMI104" s="420"/>
      <c r="CMJ104" s="420"/>
      <c r="CMK104" s="420"/>
      <c r="CML104" s="420"/>
      <c r="CMM104" s="420"/>
      <c r="CMN104" s="420"/>
      <c r="CMO104" s="420"/>
      <c r="CMP104" s="420"/>
      <c r="CMQ104" s="420"/>
      <c r="CMR104" s="420"/>
      <c r="CMS104" s="420"/>
      <c r="CMT104" s="420"/>
      <c r="CMU104" s="420"/>
      <c r="CMV104" s="420"/>
      <c r="CMW104" s="420"/>
      <c r="CMX104" s="420"/>
      <c r="CMY104" s="420"/>
      <c r="CMZ104" s="420"/>
      <c r="CNA104" s="420"/>
      <c r="CNB104" s="420"/>
      <c r="CNC104" s="420"/>
      <c r="CND104" s="420"/>
      <c r="CNE104" s="420"/>
      <c r="CNF104" s="420"/>
      <c r="CNG104" s="420"/>
      <c r="CNH104" s="420"/>
      <c r="CNI104" s="420"/>
      <c r="CNJ104" s="420"/>
      <c r="CNK104" s="420"/>
      <c r="CNL104" s="420"/>
      <c r="CNM104" s="420"/>
      <c r="CNN104" s="420"/>
      <c r="CNO104" s="420"/>
      <c r="CNP104" s="420"/>
      <c r="CNQ104" s="420"/>
      <c r="CNR104" s="420"/>
      <c r="CNS104" s="420"/>
      <c r="CNT104" s="420"/>
      <c r="CNU104" s="420"/>
      <c r="CNV104" s="420"/>
      <c r="CNW104" s="420"/>
      <c r="CNX104" s="420"/>
      <c r="CNY104" s="420"/>
      <c r="CNZ104" s="420"/>
      <c r="COA104" s="420"/>
      <c r="COB104" s="420"/>
      <c r="COC104" s="420"/>
      <c r="COD104" s="420"/>
      <c r="COE104" s="420"/>
      <c r="COF104" s="420"/>
      <c r="COG104" s="420"/>
      <c r="COH104" s="420"/>
      <c r="COI104" s="420"/>
      <c r="COJ104" s="420"/>
      <c r="COK104" s="420"/>
      <c r="COL104" s="420"/>
      <c r="COM104" s="420"/>
      <c r="CON104" s="420"/>
      <c r="COO104" s="420"/>
      <c r="COP104" s="420"/>
      <c r="COQ104" s="420"/>
      <c r="COR104" s="420"/>
      <c r="COS104" s="420"/>
      <c r="COT104" s="420"/>
      <c r="COU104" s="420"/>
      <c r="COV104" s="420"/>
      <c r="COW104" s="420"/>
      <c r="COX104" s="420"/>
      <c r="COY104" s="420"/>
      <c r="COZ104" s="420"/>
      <c r="CPA104" s="420"/>
      <c r="CPB104" s="420"/>
      <c r="CPC104" s="420"/>
      <c r="CPD104" s="420"/>
      <c r="CPE104" s="420"/>
      <c r="CPF104" s="420"/>
      <c r="CPG104" s="420"/>
      <c r="CPH104" s="420"/>
      <c r="CPI104" s="420"/>
      <c r="CPJ104" s="420"/>
      <c r="CPK104" s="420"/>
      <c r="CPL104" s="420"/>
      <c r="CPM104" s="420"/>
      <c r="CPN104" s="420"/>
      <c r="CPO104" s="420"/>
      <c r="CPP104" s="420"/>
      <c r="CPQ104" s="420"/>
      <c r="CPR104" s="420"/>
      <c r="CPS104" s="420"/>
      <c r="CPT104" s="420"/>
      <c r="CPU104" s="420"/>
      <c r="CPV104" s="420"/>
      <c r="CPW104" s="420"/>
      <c r="CPX104" s="420"/>
      <c r="CPY104" s="420"/>
      <c r="CPZ104" s="420"/>
      <c r="CQA104" s="420"/>
      <c r="CQB104" s="420"/>
      <c r="CQC104" s="420"/>
      <c r="CQD104" s="420"/>
      <c r="CQE104" s="420"/>
      <c r="CQF104" s="420"/>
      <c r="CQG104" s="420"/>
      <c r="CQH104" s="420"/>
      <c r="CQI104" s="420"/>
      <c r="CQJ104" s="420"/>
      <c r="CQK104" s="420"/>
      <c r="CQL104" s="420"/>
      <c r="CQM104" s="420"/>
      <c r="CQN104" s="420"/>
      <c r="CQO104" s="420"/>
      <c r="CQP104" s="420"/>
      <c r="CQQ104" s="420"/>
      <c r="CQR104" s="420"/>
      <c r="CQS104" s="420"/>
      <c r="CQT104" s="420"/>
      <c r="CQU104" s="420"/>
      <c r="CQV104" s="420"/>
      <c r="CQW104" s="420"/>
      <c r="CQX104" s="420"/>
      <c r="CQY104" s="420"/>
      <c r="CQZ104" s="420"/>
      <c r="CRA104" s="420"/>
      <c r="CRB104" s="420"/>
      <c r="CRC104" s="420"/>
      <c r="CRD104" s="420"/>
      <c r="CRE104" s="420"/>
      <c r="CRF104" s="420"/>
      <c r="CRG104" s="420"/>
      <c r="CRH104" s="420"/>
      <c r="CRI104" s="420"/>
      <c r="CRJ104" s="420"/>
      <c r="CRK104" s="420"/>
      <c r="CRL104" s="420"/>
      <c r="CRM104" s="420"/>
      <c r="CRN104" s="420"/>
      <c r="CRO104" s="420"/>
      <c r="CRP104" s="420"/>
      <c r="CRQ104" s="420"/>
      <c r="CRR104" s="420"/>
      <c r="CRS104" s="420"/>
      <c r="CRT104" s="420"/>
      <c r="CRU104" s="420"/>
      <c r="CRV104" s="420"/>
      <c r="CRW104" s="420"/>
      <c r="CRX104" s="420"/>
      <c r="CRY104" s="420"/>
      <c r="CRZ104" s="420"/>
      <c r="CSA104" s="420"/>
      <c r="CSB104" s="420"/>
      <c r="CSC104" s="420"/>
      <c r="CSD104" s="420"/>
      <c r="CSE104" s="420"/>
      <c r="CSF104" s="420"/>
      <c r="CSG104" s="420"/>
      <c r="CSH104" s="420"/>
      <c r="CSI104" s="420"/>
      <c r="CSJ104" s="420"/>
      <c r="CSK104" s="420"/>
      <c r="CSL104" s="420"/>
      <c r="CSM104" s="420"/>
      <c r="CSN104" s="420"/>
      <c r="CSO104" s="420"/>
      <c r="CSP104" s="420"/>
      <c r="CSQ104" s="420"/>
      <c r="CSR104" s="420"/>
      <c r="CSS104" s="420"/>
      <c r="CST104" s="420"/>
      <c r="CSU104" s="420"/>
      <c r="CSV104" s="420"/>
      <c r="CSW104" s="420"/>
      <c r="CSX104" s="420"/>
      <c r="CSY104" s="420"/>
      <c r="CSZ104" s="420"/>
      <c r="CTA104" s="420"/>
      <c r="CTB104" s="420"/>
      <c r="CTC104" s="420"/>
      <c r="CTD104" s="420"/>
      <c r="CTE104" s="420"/>
      <c r="CTF104" s="420"/>
      <c r="CTG104" s="420"/>
      <c r="CTH104" s="420"/>
      <c r="CTI104" s="420"/>
      <c r="CTJ104" s="420"/>
      <c r="CTK104" s="420"/>
      <c r="CTL104" s="420"/>
      <c r="CTM104" s="420"/>
      <c r="CTN104" s="420"/>
      <c r="CTO104" s="420"/>
      <c r="CTP104" s="420"/>
      <c r="CTQ104" s="420"/>
      <c r="CTR104" s="420"/>
      <c r="CTS104" s="420"/>
      <c r="CTT104" s="420"/>
      <c r="CTU104" s="420"/>
      <c r="CTV104" s="420"/>
      <c r="CTW104" s="420"/>
      <c r="CTX104" s="420"/>
      <c r="CTY104" s="420"/>
      <c r="CTZ104" s="420"/>
      <c r="CUA104" s="420"/>
      <c r="CUB104" s="420"/>
      <c r="CUC104" s="420"/>
      <c r="CUD104" s="420"/>
      <c r="CUE104" s="420"/>
      <c r="CUF104" s="420"/>
      <c r="CUG104" s="420"/>
      <c r="CUH104" s="420"/>
      <c r="CUI104" s="420"/>
      <c r="CUJ104" s="420"/>
      <c r="CUK104" s="420"/>
      <c r="CUL104" s="420"/>
      <c r="CUM104" s="420"/>
      <c r="CUN104" s="420"/>
      <c r="CUO104" s="420"/>
      <c r="CUP104" s="420"/>
      <c r="CUQ104" s="420"/>
      <c r="CUR104" s="420"/>
      <c r="CUS104" s="420"/>
      <c r="CUT104" s="420"/>
      <c r="CUU104" s="420"/>
      <c r="CUV104" s="420"/>
      <c r="CUW104" s="420"/>
      <c r="CUX104" s="420"/>
      <c r="CUY104" s="420"/>
      <c r="CUZ104" s="420"/>
      <c r="CVA104" s="420"/>
      <c r="CVB104" s="420"/>
      <c r="CVC104" s="420"/>
      <c r="CVD104" s="420"/>
      <c r="CVE104" s="420"/>
      <c r="CVF104" s="420"/>
      <c r="CVG104" s="420"/>
      <c r="CVH104" s="420"/>
      <c r="CVI104" s="420"/>
      <c r="CVJ104" s="420"/>
      <c r="CVK104" s="420"/>
      <c r="CVL104" s="420"/>
      <c r="CVM104" s="420"/>
      <c r="CVN104" s="420"/>
      <c r="CVO104" s="420"/>
      <c r="CVP104" s="420"/>
      <c r="CVQ104" s="420"/>
      <c r="CVR104" s="420"/>
      <c r="CVS104" s="420"/>
      <c r="CVT104" s="420"/>
      <c r="CVU104" s="420"/>
      <c r="CVV104" s="420"/>
      <c r="CVW104" s="420"/>
      <c r="CVX104" s="420"/>
      <c r="CVY104" s="420"/>
      <c r="CVZ104" s="420"/>
      <c r="CWA104" s="420"/>
      <c r="CWB104" s="420"/>
      <c r="CWC104" s="420"/>
      <c r="CWD104" s="420"/>
      <c r="CWE104" s="420"/>
      <c r="CWF104" s="420"/>
      <c r="CWG104" s="420"/>
      <c r="CWH104" s="420"/>
      <c r="CWI104" s="420"/>
      <c r="CWJ104" s="420"/>
      <c r="CWK104" s="420"/>
      <c r="CWL104" s="420"/>
      <c r="CWM104" s="420"/>
      <c r="CWN104" s="420"/>
      <c r="CWO104" s="420"/>
      <c r="CWP104" s="420"/>
      <c r="CWQ104" s="420"/>
      <c r="CWR104" s="420"/>
      <c r="CWS104" s="420"/>
      <c r="CWT104" s="420"/>
      <c r="CWU104" s="420"/>
      <c r="CWV104" s="420"/>
      <c r="CWW104" s="420"/>
      <c r="CWX104" s="420"/>
      <c r="CWY104" s="420"/>
      <c r="CWZ104" s="420"/>
      <c r="CXA104" s="420"/>
      <c r="CXB104" s="420"/>
      <c r="CXC104" s="420"/>
      <c r="CXD104" s="420"/>
      <c r="CXE104" s="420"/>
      <c r="CXF104" s="420"/>
      <c r="CXG104" s="420"/>
      <c r="CXH104" s="420"/>
      <c r="CXI104" s="420"/>
      <c r="CXJ104" s="420"/>
      <c r="CXK104" s="420"/>
      <c r="CXL104" s="420"/>
      <c r="CXM104" s="420"/>
      <c r="CXN104" s="420"/>
      <c r="CXO104" s="420"/>
      <c r="CXP104" s="420"/>
      <c r="CXQ104" s="420"/>
      <c r="CXR104" s="420"/>
      <c r="CXS104" s="420"/>
      <c r="CXT104" s="420"/>
      <c r="CXU104" s="420"/>
      <c r="CXV104" s="420"/>
      <c r="CXW104" s="420"/>
      <c r="CXX104" s="420"/>
      <c r="CXY104" s="420"/>
      <c r="CXZ104" s="420"/>
      <c r="CYA104" s="420"/>
      <c r="CYB104" s="420"/>
      <c r="CYC104" s="420"/>
      <c r="CYD104" s="420"/>
      <c r="CYE104" s="420"/>
      <c r="CYF104" s="420"/>
      <c r="CYG104" s="420"/>
      <c r="CYH104" s="420"/>
      <c r="CYI104" s="420"/>
      <c r="CYJ104" s="420"/>
      <c r="CYK104" s="420"/>
      <c r="CYL104" s="420"/>
      <c r="CYM104" s="420"/>
      <c r="CYN104" s="420"/>
      <c r="CYO104" s="420"/>
      <c r="CYP104" s="420"/>
      <c r="CYQ104" s="420"/>
      <c r="CYR104" s="420"/>
      <c r="CYS104" s="420"/>
      <c r="CYT104" s="420"/>
      <c r="CYU104" s="420"/>
      <c r="CYV104" s="420"/>
      <c r="CYW104" s="420"/>
      <c r="CYX104" s="420"/>
      <c r="CYY104" s="420"/>
      <c r="CYZ104" s="420"/>
      <c r="CZA104" s="420"/>
      <c r="CZB104" s="420"/>
      <c r="CZC104" s="420"/>
      <c r="CZD104" s="420"/>
      <c r="CZE104" s="420"/>
      <c r="CZF104" s="420"/>
      <c r="CZG104" s="420"/>
      <c r="CZH104" s="420"/>
      <c r="CZI104" s="420"/>
      <c r="CZJ104" s="420"/>
      <c r="CZK104" s="420"/>
      <c r="CZL104" s="420"/>
      <c r="CZM104" s="420"/>
      <c r="CZN104" s="420"/>
      <c r="CZO104" s="420"/>
      <c r="CZP104" s="420"/>
      <c r="CZQ104" s="420"/>
      <c r="CZR104" s="420"/>
      <c r="CZS104" s="420"/>
      <c r="CZT104" s="420"/>
      <c r="CZU104" s="420"/>
      <c r="CZV104" s="420"/>
      <c r="CZW104" s="420"/>
      <c r="CZX104" s="420"/>
      <c r="CZY104" s="420"/>
      <c r="CZZ104" s="420"/>
      <c r="DAA104" s="420"/>
      <c r="DAB104" s="420"/>
      <c r="DAC104" s="420"/>
      <c r="DAD104" s="420"/>
      <c r="DAE104" s="420"/>
      <c r="DAF104" s="420"/>
      <c r="DAG104" s="420"/>
      <c r="DAH104" s="420"/>
      <c r="DAI104" s="420"/>
      <c r="DAJ104" s="420"/>
      <c r="DAK104" s="420"/>
      <c r="DAL104" s="420"/>
      <c r="DAM104" s="420"/>
      <c r="DAN104" s="420"/>
      <c r="DAO104" s="420"/>
      <c r="DAP104" s="420"/>
      <c r="DAQ104" s="420"/>
      <c r="DAR104" s="420"/>
      <c r="DAS104" s="420"/>
      <c r="DAT104" s="420"/>
      <c r="DAU104" s="420"/>
      <c r="DAV104" s="420"/>
      <c r="DAW104" s="420"/>
      <c r="DAX104" s="420"/>
      <c r="DAY104" s="420"/>
      <c r="DAZ104" s="420"/>
      <c r="DBA104" s="420"/>
      <c r="DBB104" s="420"/>
      <c r="DBC104" s="420"/>
      <c r="DBD104" s="420"/>
      <c r="DBE104" s="420"/>
      <c r="DBF104" s="420"/>
      <c r="DBG104" s="420"/>
      <c r="DBH104" s="420"/>
      <c r="DBI104" s="420"/>
      <c r="DBJ104" s="420"/>
      <c r="DBK104" s="420"/>
      <c r="DBL104" s="420"/>
      <c r="DBM104" s="420"/>
      <c r="DBN104" s="420"/>
      <c r="DBO104" s="420"/>
      <c r="DBP104" s="420"/>
      <c r="DBQ104" s="420"/>
      <c r="DBR104" s="420"/>
      <c r="DBS104" s="420"/>
      <c r="DBT104" s="420"/>
      <c r="DBU104" s="420"/>
      <c r="DBV104" s="420"/>
      <c r="DBW104" s="420"/>
      <c r="DBX104" s="420"/>
      <c r="DBY104" s="420"/>
      <c r="DBZ104" s="420"/>
      <c r="DCA104" s="420"/>
      <c r="DCB104" s="420"/>
      <c r="DCC104" s="420"/>
      <c r="DCD104" s="420"/>
      <c r="DCE104" s="420"/>
      <c r="DCF104" s="420"/>
      <c r="DCG104" s="420"/>
      <c r="DCH104" s="420"/>
      <c r="DCI104" s="420"/>
      <c r="DCJ104" s="420"/>
      <c r="DCK104" s="420"/>
      <c r="DCL104" s="420"/>
      <c r="DCM104" s="420"/>
      <c r="DCN104" s="420"/>
      <c r="DCO104" s="420"/>
      <c r="DCP104" s="420"/>
      <c r="DCQ104" s="420"/>
      <c r="DCR104" s="420"/>
      <c r="DCS104" s="420"/>
      <c r="DCT104" s="420"/>
      <c r="DCU104" s="420"/>
      <c r="DCV104" s="420"/>
      <c r="DCW104" s="420"/>
      <c r="DCX104" s="420"/>
      <c r="DCY104" s="420"/>
      <c r="DCZ104" s="420"/>
      <c r="DDA104" s="420"/>
      <c r="DDB104" s="420"/>
      <c r="DDC104" s="420"/>
      <c r="DDD104" s="420"/>
      <c r="DDE104" s="420"/>
      <c r="DDF104" s="420"/>
      <c r="DDG104" s="420"/>
      <c r="DDH104" s="420"/>
      <c r="DDI104" s="420"/>
      <c r="DDJ104" s="420"/>
      <c r="DDK104" s="420"/>
      <c r="DDL104" s="420"/>
      <c r="DDM104" s="420"/>
      <c r="DDN104" s="420"/>
      <c r="DDO104" s="420"/>
      <c r="DDP104" s="420"/>
      <c r="DDQ104" s="420"/>
      <c r="DDR104" s="420"/>
      <c r="DDS104" s="420"/>
      <c r="DDT104" s="420"/>
      <c r="DDU104" s="420"/>
      <c r="DDV104" s="420"/>
      <c r="DDW104" s="420"/>
      <c r="DDX104" s="420"/>
      <c r="DDY104" s="420"/>
      <c r="DDZ104" s="420"/>
      <c r="DEA104" s="420"/>
      <c r="DEB104" s="420"/>
      <c r="DEC104" s="420"/>
      <c r="DED104" s="420"/>
      <c r="DEE104" s="420"/>
      <c r="DEF104" s="420"/>
      <c r="DEG104" s="420"/>
      <c r="DEH104" s="420"/>
      <c r="DEI104" s="420"/>
      <c r="DEJ104" s="420"/>
      <c r="DEK104" s="420"/>
      <c r="DEL104" s="420"/>
      <c r="DEM104" s="420"/>
      <c r="DEN104" s="420"/>
      <c r="DEO104" s="420"/>
      <c r="DEP104" s="420"/>
      <c r="DEQ104" s="420"/>
      <c r="DER104" s="420"/>
      <c r="DES104" s="420"/>
      <c r="DET104" s="420"/>
      <c r="DEU104" s="420"/>
      <c r="DEV104" s="420"/>
      <c r="DEW104" s="420"/>
      <c r="DEX104" s="420"/>
      <c r="DEY104" s="420"/>
      <c r="DEZ104" s="420"/>
      <c r="DFA104" s="420"/>
      <c r="DFB104" s="420"/>
      <c r="DFC104" s="420"/>
      <c r="DFD104" s="420"/>
      <c r="DFE104" s="420"/>
      <c r="DFF104" s="420"/>
      <c r="DFG104" s="420"/>
      <c r="DFH104" s="420"/>
      <c r="DFI104" s="420"/>
      <c r="DFJ104" s="420"/>
      <c r="DFK104" s="420"/>
      <c r="DFL104" s="420"/>
      <c r="DFM104" s="420"/>
      <c r="DFN104" s="420"/>
      <c r="DFO104" s="420"/>
      <c r="DFP104" s="420"/>
      <c r="DFQ104" s="420"/>
      <c r="DFR104" s="420"/>
      <c r="DFS104" s="420"/>
      <c r="DFT104" s="420"/>
      <c r="DFU104" s="420"/>
      <c r="DFV104" s="420"/>
      <c r="DFW104" s="420"/>
      <c r="DFX104" s="420"/>
      <c r="DFY104" s="420"/>
      <c r="DFZ104" s="420"/>
      <c r="DGA104" s="420"/>
      <c r="DGB104" s="420"/>
      <c r="DGC104" s="420"/>
      <c r="DGD104" s="420"/>
      <c r="DGE104" s="420"/>
      <c r="DGF104" s="420"/>
      <c r="DGG104" s="420"/>
      <c r="DGH104" s="420"/>
      <c r="DGI104" s="420"/>
      <c r="DGJ104" s="420"/>
      <c r="DGK104" s="420"/>
      <c r="DGL104" s="420"/>
      <c r="DGM104" s="420"/>
      <c r="DGN104" s="420"/>
      <c r="DGO104" s="420"/>
      <c r="DGP104" s="420"/>
      <c r="DGQ104" s="420"/>
      <c r="DGR104" s="420"/>
      <c r="DGS104" s="420"/>
      <c r="DGT104" s="420"/>
      <c r="DGU104" s="420"/>
      <c r="DGV104" s="420"/>
      <c r="DGW104" s="420"/>
      <c r="DGX104" s="420"/>
      <c r="DGY104" s="420"/>
      <c r="DGZ104" s="420"/>
      <c r="DHA104" s="420"/>
      <c r="DHB104" s="420"/>
      <c r="DHC104" s="420"/>
      <c r="DHD104" s="420"/>
      <c r="DHE104" s="420"/>
      <c r="DHF104" s="420"/>
      <c r="DHG104" s="420"/>
      <c r="DHH104" s="420"/>
      <c r="DHI104" s="420"/>
      <c r="DHJ104" s="420"/>
      <c r="DHK104" s="420"/>
      <c r="DHL104" s="420"/>
      <c r="DHM104" s="420"/>
      <c r="DHN104" s="420"/>
      <c r="DHO104" s="420"/>
      <c r="DHP104" s="420"/>
      <c r="DHQ104" s="420"/>
      <c r="DHR104" s="420"/>
      <c r="DHS104" s="420"/>
      <c r="DHT104" s="420"/>
      <c r="DHU104" s="420"/>
      <c r="DHV104" s="420"/>
      <c r="DHW104" s="420"/>
      <c r="DHX104" s="420"/>
      <c r="DHY104" s="420"/>
      <c r="DHZ104" s="420"/>
      <c r="DIA104" s="420"/>
      <c r="DIB104" s="420"/>
      <c r="DIC104" s="420"/>
      <c r="DID104" s="420"/>
      <c r="DIE104" s="420"/>
      <c r="DIF104" s="420"/>
      <c r="DIG104" s="420"/>
      <c r="DIH104" s="420"/>
      <c r="DII104" s="420"/>
      <c r="DIJ104" s="420"/>
      <c r="DIK104" s="420"/>
      <c r="DIL104" s="420"/>
      <c r="DIM104" s="420"/>
      <c r="DIN104" s="420"/>
      <c r="DIO104" s="420"/>
      <c r="DIP104" s="420"/>
      <c r="DIQ104" s="420"/>
      <c r="DIR104" s="420"/>
      <c r="DIS104" s="420"/>
      <c r="DIT104" s="420"/>
      <c r="DIU104" s="420"/>
      <c r="DIV104" s="420"/>
      <c r="DIW104" s="420"/>
      <c r="DIX104" s="420"/>
      <c r="DIY104" s="420"/>
      <c r="DIZ104" s="420"/>
      <c r="DJA104" s="420"/>
      <c r="DJB104" s="420"/>
      <c r="DJC104" s="420"/>
      <c r="DJD104" s="420"/>
      <c r="DJE104" s="420"/>
      <c r="DJF104" s="420"/>
      <c r="DJG104" s="420"/>
      <c r="DJH104" s="420"/>
      <c r="DJI104" s="420"/>
      <c r="DJJ104" s="420"/>
      <c r="DJK104" s="420"/>
      <c r="DJL104" s="420"/>
      <c r="DJM104" s="420"/>
      <c r="DJN104" s="420"/>
      <c r="DJO104" s="420"/>
      <c r="DJP104" s="420"/>
      <c r="DJQ104" s="420"/>
      <c r="DJR104" s="420"/>
      <c r="DJS104" s="420"/>
      <c r="DJT104" s="420"/>
      <c r="DJU104" s="420"/>
      <c r="DJV104" s="420"/>
      <c r="DJW104" s="420"/>
      <c r="DJX104" s="420"/>
      <c r="DJY104" s="420"/>
      <c r="DJZ104" s="420"/>
      <c r="DKA104" s="420"/>
      <c r="DKB104" s="420"/>
      <c r="DKC104" s="420"/>
      <c r="DKD104" s="420"/>
      <c r="DKE104" s="420"/>
      <c r="DKF104" s="420"/>
      <c r="DKG104" s="420"/>
      <c r="DKH104" s="420"/>
      <c r="DKI104" s="420"/>
      <c r="DKJ104" s="420"/>
      <c r="DKK104" s="420"/>
      <c r="DKL104" s="420"/>
      <c r="DKM104" s="420"/>
      <c r="DKN104" s="420"/>
      <c r="DKO104" s="420"/>
      <c r="DKP104" s="420"/>
      <c r="DKQ104" s="420"/>
      <c r="DKR104" s="420"/>
      <c r="DKS104" s="420"/>
      <c r="DKT104" s="420"/>
      <c r="DKU104" s="420"/>
      <c r="DKV104" s="420"/>
      <c r="DKW104" s="420"/>
      <c r="DKX104" s="420"/>
      <c r="DKY104" s="420"/>
      <c r="DKZ104" s="420"/>
      <c r="DLA104" s="420"/>
      <c r="DLB104" s="420"/>
      <c r="DLC104" s="420"/>
      <c r="DLD104" s="420"/>
      <c r="DLE104" s="420"/>
      <c r="DLF104" s="420"/>
      <c r="DLG104" s="420"/>
      <c r="DLH104" s="420"/>
      <c r="DLI104" s="420"/>
      <c r="DLJ104" s="420"/>
      <c r="DLK104" s="420"/>
      <c r="DLL104" s="420"/>
      <c r="DLM104" s="420"/>
      <c r="DLN104" s="420"/>
      <c r="DLO104" s="420"/>
      <c r="DLP104" s="420"/>
      <c r="DLQ104" s="420"/>
      <c r="DLR104" s="420"/>
      <c r="DLS104" s="420"/>
      <c r="DLT104" s="420"/>
      <c r="DLU104" s="420"/>
      <c r="DLV104" s="420"/>
      <c r="DLW104" s="420"/>
      <c r="DLX104" s="420"/>
      <c r="DLY104" s="420"/>
      <c r="DLZ104" s="420"/>
      <c r="DMA104" s="420"/>
      <c r="DMB104" s="420"/>
      <c r="DMC104" s="420"/>
      <c r="DMD104" s="420"/>
      <c r="DME104" s="420"/>
      <c r="DMF104" s="420"/>
      <c r="DMG104" s="420"/>
      <c r="DMH104" s="420"/>
      <c r="DMI104" s="420"/>
      <c r="DMJ104" s="420"/>
      <c r="DMK104" s="420"/>
      <c r="DML104" s="420"/>
      <c r="DMM104" s="420"/>
      <c r="DMN104" s="420"/>
      <c r="DMO104" s="420"/>
      <c r="DMP104" s="420"/>
      <c r="DMQ104" s="420"/>
      <c r="DMR104" s="420"/>
      <c r="DMS104" s="420"/>
      <c r="DMT104" s="420"/>
      <c r="DMU104" s="420"/>
      <c r="DMV104" s="420"/>
      <c r="DMW104" s="420"/>
      <c r="DMX104" s="420"/>
      <c r="DMY104" s="420"/>
      <c r="DMZ104" s="420"/>
      <c r="DNA104" s="420"/>
      <c r="DNB104" s="420"/>
      <c r="DNC104" s="420"/>
      <c r="DND104" s="420"/>
      <c r="DNE104" s="420"/>
      <c r="DNF104" s="420"/>
      <c r="DNG104" s="420"/>
      <c r="DNH104" s="420"/>
      <c r="DNI104" s="420"/>
      <c r="DNJ104" s="420"/>
      <c r="DNK104" s="420"/>
      <c r="DNL104" s="420"/>
      <c r="DNM104" s="420"/>
      <c r="DNN104" s="420"/>
      <c r="DNO104" s="420"/>
      <c r="DNP104" s="420"/>
      <c r="DNQ104" s="420"/>
      <c r="DNR104" s="420"/>
      <c r="DNS104" s="420"/>
      <c r="DNT104" s="420"/>
      <c r="DNU104" s="420"/>
      <c r="DNV104" s="420"/>
      <c r="DNW104" s="420"/>
      <c r="DNX104" s="420"/>
      <c r="DNY104" s="420"/>
      <c r="DNZ104" s="420"/>
      <c r="DOA104" s="420"/>
      <c r="DOB104" s="420"/>
      <c r="DOC104" s="420"/>
      <c r="DOD104" s="420"/>
      <c r="DOE104" s="420"/>
      <c r="DOF104" s="420"/>
      <c r="DOG104" s="420"/>
      <c r="DOH104" s="420"/>
      <c r="DOI104" s="420"/>
      <c r="DOJ104" s="420"/>
      <c r="DOK104" s="420"/>
      <c r="DOL104" s="420"/>
      <c r="DOM104" s="420"/>
      <c r="DON104" s="420"/>
      <c r="DOO104" s="420"/>
      <c r="DOP104" s="420"/>
      <c r="DOQ104" s="420"/>
      <c r="DOR104" s="420"/>
      <c r="DOS104" s="420"/>
      <c r="DOT104" s="420"/>
      <c r="DOU104" s="420"/>
      <c r="DOV104" s="420"/>
      <c r="DOW104" s="420"/>
      <c r="DOX104" s="420"/>
      <c r="DOY104" s="420"/>
      <c r="DOZ104" s="420"/>
      <c r="DPA104" s="420"/>
      <c r="DPB104" s="420"/>
      <c r="DPC104" s="420"/>
      <c r="DPD104" s="420"/>
      <c r="DPE104" s="420"/>
      <c r="DPF104" s="420"/>
      <c r="DPG104" s="420"/>
      <c r="DPH104" s="420"/>
      <c r="DPI104" s="420"/>
      <c r="DPJ104" s="420"/>
      <c r="DPK104" s="420"/>
      <c r="DPL104" s="420"/>
      <c r="DPM104" s="420"/>
      <c r="DPN104" s="420"/>
      <c r="DPO104" s="420"/>
      <c r="DPP104" s="420"/>
      <c r="DPQ104" s="420"/>
      <c r="DPR104" s="420"/>
      <c r="DPS104" s="420"/>
      <c r="DPT104" s="420"/>
      <c r="DPU104" s="420"/>
      <c r="DPV104" s="420"/>
      <c r="DPW104" s="420"/>
      <c r="DPX104" s="420"/>
      <c r="DPY104" s="420"/>
      <c r="DPZ104" s="420"/>
      <c r="DQA104" s="420"/>
      <c r="DQB104" s="420"/>
      <c r="DQC104" s="420"/>
      <c r="DQD104" s="420"/>
      <c r="DQE104" s="420"/>
      <c r="DQF104" s="420"/>
      <c r="DQG104" s="420"/>
      <c r="DQH104" s="420"/>
      <c r="DQI104" s="420"/>
      <c r="DQJ104" s="420"/>
      <c r="DQK104" s="420"/>
      <c r="DQL104" s="420"/>
      <c r="DQM104" s="420"/>
      <c r="DQN104" s="420"/>
      <c r="DQO104" s="420"/>
      <c r="DQP104" s="420"/>
      <c r="DQQ104" s="420"/>
      <c r="DQR104" s="420"/>
      <c r="DQS104" s="420"/>
      <c r="DQT104" s="420"/>
      <c r="DQU104" s="420"/>
      <c r="DQV104" s="420"/>
      <c r="DQW104" s="420"/>
      <c r="DQX104" s="420"/>
      <c r="DQY104" s="420"/>
      <c r="DQZ104" s="420"/>
      <c r="DRA104" s="420"/>
      <c r="DRB104" s="420"/>
      <c r="DRC104" s="420"/>
      <c r="DRD104" s="420"/>
      <c r="DRE104" s="420"/>
      <c r="DRF104" s="420"/>
      <c r="DRG104" s="420"/>
      <c r="DRH104" s="420"/>
      <c r="DRI104" s="420"/>
      <c r="DRJ104" s="420"/>
      <c r="DRK104" s="420"/>
      <c r="DRL104" s="420"/>
      <c r="DRM104" s="420"/>
      <c r="DRN104" s="420"/>
      <c r="DRO104" s="420"/>
      <c r="DRP104" s="420"/>
      <c r="DRQ104" s="420"/>
      <c r="DRR104" s="420"/>
      <c r="DRS104" s="420"/>
      <c r="DRT104" s="420"/>
      <c r="DRU104" s="420"/>
      <c r="DRV104" s="420"/>
      <c r="DRW104" s="420"/>
      <c r="DRX104" s="420"/>
      <c r="DRY104" s="420"/>
      <c r="DRZ104" s="420"/>
      <c r="DSA104" s="420"/>
      <c r="DSB104" s="420"/>
      <c r="DSC104" s="420"/>
      <c r="DSD104" s="420"/>
      <c r="DSE104" s="420"/>
      <c r="DSF104" s="420"/>
      <c r="DSG104" s="420"/>
      <c r="DSH104" s="420"/>
      <c r="DSI104" s="420"/>
      <c r="DSJ104" s="420"/>
      <c r="DSK104" s="420"/>
      <c r="DSL104" s="420"/>
      <c r="DSM104" s="420"/>
      <c r="DSN104" s="420"/>
      <c r="DSO104" s="420"/>
      <c r="DSP104" s="420"/>
      <c r="DSQ104" s="420"/>
      <c r="DSR104" s="420"/>
      <c r="DSS104" s="420"/>
      <c r="DST104" s="420"/>
      <c r="DSU104" s="420"/>
      <c r="DSV104" s="420"/>
      <c r="DSW104" s="420"/>
      <c r="DSX104" s="420"/>
      <c r="DSY104" s="420"/>
      <c r="DSZ104" s="420"/>
      <c r="DTA104" s="420"/>
      <c r="DTB104" s="420"/>
      <c r="DTC104" s="420"/>
      <c r="DTD104" s="420"/>
      <c r="DTE104" s="420"/>
      <c r="DTF104" s="420"/>
      <c r="DTG104" s="420"/>
      <c r="DTH104" s="420"/>
      <c r="DTI104" s="420"/>
      <c r="DTJ104" s="420"/>
      <c r="DTK104" s="420"/>
      <c r="DTL104" s="420"/>
      <c r="DTM104" s="420"/>
      <c r="DTN104" s="420"/>
      <c r="DTO104" s="420"/>
      <c r="DTP104" s="420"/>
      <c r="DTQ104" s="420"/>
      <c r="DTR104" s="420"/>
      <c r="DTS104" s="420"/>
      <c r="DTT104" s="420"/>
      <c r="DTU104" s="420"/>
      <c r="DTV104" s="420"/>
      <c r="DTW104" s="420"/>
      <c r="DTX104" s="420"/>
      <c r="DTY104" s="420"/>
      <c r="DTZ104" s="420"/>
      <c r="DUA104" s="420"/>
      <c r="DUB104" s="420"/>
      <c r="DUC104" s="420"/>
      <c r="DUD104" s="420"/>
      <c r="DUE104" s="420"/>
      <c r="DUF104" s="420"/>
      <c r="DUG104" s="420"/>
      <c r="DUH104" s="420"/>
      <c r="DUI104" s="420"/>
      <c r="DUJ104" s="420"/>
      <c r="DUK104" s="420"/>
      <c r="DUL104" s="420"/>
      <c r="DUM104" s="420"/>
      <c r="DUN104" s="420"/>
      <c r="DUO104" s="420"/>
      <c r="DUP104" s="420"/>
      <c r="DUQ104" s="420"/>
      <c r="DUR104" s="420"/>
      <c r="DUS104" s="420"/>
      <c r="DUT104" s="420"/>
      <c r="DUU104" s="420"/>
      <c r="DUV104" s="420"/>
      <c r="DUW104" s="420"/>
      <c r="DUX104" s="420"/>
      <c r="DUY104" s="420"/>
      <c r="DUZ104" s="420"/>
      <c r="DVA104" s="420"/>
      <c r="DVB104" s="420"/>
      <c r="DVC104" s="420"/>
      <c r="DVD104" s="420"/>
      <c r="DVE104" s="420"/>
      <c r="DVF104" s="420"/>
      <c r="DVG104" s="420"/>
      <c r="DVH104" s="420"/>
      <c r="DVI104" s="420"/>
      <c r="DVJ104" s="420"/>
      <c r="DVK104" s="420"/>
      <c r="DVL104" s="420"/>
      <c r="DVM104" s="420"/>
      <c r="DVN104" s="420"/>
      <c r="DVO104" s="420"/>
      <c r="DVP104" s="420"/>
      <c r="DVQ104" s="420"/>
      <c r="DVR104" s="420"/>
      <c r="DVS104" s="420"/>
      <c r="DVT104" s="420"/>
      <c r="DVU104" s="420"/>
      <c r="DVV104" s="420"/>
      <c r="DVW104" s="420"/>
      <c r="DVX104" s="420"/>
      <c r="DVY104" s="420"/>
      <c r="DVZ104" s="420"/>
      <c r="DWA104" s="420"/>
      <c r="DWB104" s="420"/>
      <c r="DWC104" s="420"/>
      <c r="DWD104" s="420"/>
      <c r="DWE104" s="420"/>
      <c r="DWF104" s="420"/>
      <c r="DWG104" s="420"/>
      <c r="DWH104" s="420"/>
      <c r="DWI104" s="420"/>
      <c r="DWJ104" s="420"/>
      <c r="DWK104" s="420"/>
      <c r="DWL104" s="420"/>
      <c r="DWM104" s="420"/>
      <c r="DWN104" s="420"/>
      <c r="DWO104" s="420"/>
      <c r="DWP104" s="420"/>
      <c r="DWQ104" s="420"/>
      <c r="DWR104" s="420"/>
      <c r="DWS104" s="420"/>
      <c r="DWT104" s="420"/>
      <c r="DWU104" s="420"/>
      <c r="DWV104" s="420"/>
      <c r="DWW104" s="420"/>
      <c r="DWX104" s="420"/>
      <c r="DWY104" s="420"/>
      <c r="DWZ104" s="420"/>
      <c r="DXA104" s="420"/>
      <c r="DXB104" s="420"/>
      <c r="DXC104" s="420"/>
      <c r="DXD104" s="420"/>
      <c r="DXE104" s="420"/>
      <c r="DXF104" s="420"/>
      <c r="DXG104" s="420"/>
      <c r="DXH104" s="420"/>
      <c r="DXI104" s="420"/>
      <c r="DXJ104" s="420"/>
      <c r="DXK104" s="420"/>
      <c r="DXL104" s="420"/>
      <c r="DXM104" s="420"/>
      <c r="DXN104" s="420"/>
      <c r="DXO104" s="420"/>
      <c r="DXP104" s="420"/>
      <c r="DXQ104" s="420"/>
      <c r="DXR104" s="420"/>
      <c r="DXS104" s="420"/>
      <c r="DXT104" s="420"/>
      <c r="DXU104" s="420"/>
      <c r="DXV104" s="420"/>
      <c r="DXW104" s="420"/>
      <c r="DXX104" s="420"/>
      <c r="DXY104" s="420"/>
      <c r="DXZ104" s="420"/>
      <c r="DYA104" s="420"/>
      <c r="DYB104" s="420"/>
      <c r="DYC104" s="420"/>
      <c r="DYD104" s="420"/>
      <c r="DYE104" s="420"/>
      <c r="DYF104" s="420"/>
      <c r="DYG104" s="420"/>
      <c r="DYH104" s="420"/>
      <c r="DYI104" s="420"/>
      <c r="DYJ104" s="420"/>
      <c r="DYK104" s="420"/>
      <c r="DYL104" s="420"/>
      <c r="DYM104" s="420"/>
      <c r="DYN104" s="420"/>
      <c r="DYO104" s="420"/>
      <c r="DYP104" s="420"/>
      <c r="DYQ104" s="420"/>
      <c r="DYR104" s="420"/>
      <c r="DYS104" s="420"/>
      <c r="DYT104" s="420"/>
      <c r="DYU104" s="420"/>
      <c r="DYV104" s="420"/>
      <c r="DYW104" s="420"/>
      <c r="DYX104" s="420"/>
      <c r="DYY104" s="420"/>
      <c r="DYZ104" s="420"/>
      <c r="DZA104" s="420"/>
      <c r="DZB104" s="420"/>
      <c r="DZC104" s="420"/>
      <c r="DZD104" s="420"/>
      <c r="DZE104" s="420"/>
      <c r="DZF104" s="420"/>
      <c r="DZG104" s="420"/>
      <c r="DZH104" s="420"/>
      <c r="DZI104" s="420"/>
      <c r="DZJ104" s="420"/>
      <c r="DZK104" s="420"/>
      <c r="DZL104" s="420"/>
      <c r="DZM104" s="420"/>
      <c r="DZN104" s="420"/>
      <c r="DZO104" s="420"/>
      <c r="DZP104" s="420"/>
      <c r="DZQ104" s="420"/>
      <c r="DZR104" s="420"/>
      <c r="DZS104" s="420"/>
      <c r="DZT104" s="420"/>
      <c r="DZU104" s="420"/>
      <c r="DZV104" s="420"/>
      <c r="DZW104" s="420"/>
      <c r="DZX104" s="420"/>
      <c r="DZY104" s="420"/>
      <c r="DZZ104" s="420"/>
      <c r="EAA104" s="420"/>
      <c r="EAB104" s="420"/>
      <c r="EAC104" s="420"/>
      <c r="EAD104" s="420"/>
      <c r="EAE104" s="420"/>
      <c r="EAF104" s="420"/>
      <c r="EAG104" s="420"/>
      <c r="EAH104" s="420"/>
      <c r="EAI104" s="420"/>
      <c r="EAJ104" s="420"/>
      <c r="EAK104" s="420"/>
      <c r="EAL104" s="420"/>
      <c r="EAM104" s="420"/>
      <c r="EAN104" s="420"/>
      <c r="EAO104" s="420"/>
      <c r="EAP104" s="420"/>
      <c r="EAQ104" s="420"/>
      <c r="EAR104" s="420"/>
      <c r="EAS104" s="420"/>
      <c r="EAT104" s="420"/>
      <c r="EAU104" s="420"/>
      <c r="EAV104" s="420"/>
      <c r="EAW104" s="420"/>
      <c r="EAX104" s="420"/>
      <c r="EAY104" s="420"/>
      <c r="EAZ104" s="420"/>
      <c r="EBA104" s="420"/>
      <c r="EBB104" s="420"/>
      <c r="EBC104" s="420"/>
      <c r="EBD104" s="420"/>
      <c r="EBE104" s="420"/>
      <c r="EBF104" s="420"/>
      <c r="EBG104" s="420"/>
      <c r="EBH104" s="420"/>
      <c r="EBI104" s="420"/>
      <c r="EBJ104" s="420"/>
      <c r="EBK104" s="420"/>
      <c r="EBL104" s="420"/>
      <c r="EBM104" s="420"/>
      <c r="EBN104" s="420"/>
      <c r="EBO104" s="420"/>
      <c r="EBP104" s="420"/>
      <c r="EBQ104" s="420"/>
      <c r="EBR104" s="420"/>
      <c r="EBS104" s="420"/>
      <c r="EBT104" s="420"/>
      <c r="EBU104" s="420"/>
      <c r="EBV104" s="420"/>
      <c r="EBW104" s="420"/>
      <c r="EBX104" s="420"/>
      <c r="EBY104" s="420"/>
      <c r="EBZ104" s="420"/>
      <c r="ECA104" s="420"/>
      <c r="ECB104" s="420"/>
      <c r="ECC104" s="420"/>
      <c r="ECD104" s="420"/>
      <c r="ECE104" s="420"/>
      <c r="ECF104" s="420"/>
      <c r="ECG104" s="420"/>
      <c r="ECH104" s="420"/>
      <c r="ECI104" s="420"/>
      <c r="ECJ104" s="420"/>
      <c r="ECK104" s="420"/>
      <c r="ECL104" s="420"/>
      <c r="ECM104" s="420"/>
      <c r="ECN104" s="420"/>
      <c r="ECO104" s="420"/>
      <c r="ECP104" s="420"/>
      <c r="ECQ104" s="420"/>
      <c r="ECR104" s="420"/>
      <c r="ECS104" s="420"/>
      <c r="ECT104" s="420"/>
      <c r="ECU104" s="420"/>
      <c r="ECV104" s="420"/>
      <c r="ECW104" s="420"/>
      <c r="ECX104" s="420"/>
      <c r="ECY104" s="420"/>
      <c r="ECZ104" s="420"/>
      <c r="EDA104" s="420"/>
      <c r="EDB104" s="420"/>
      <c r="EDC104" s="420"/>
      <c r="EDD104" s="420"/>
      <c r="EDE104" s="420"/>
      <c r="EDF104" s="420"/>
      <c r="EDG104" s="420"/>
      <c r="EDH104" s="420"/>
      <c r="EDI104" s="420"/>
      <c r="EDJ104" s="420"/>
      <c r="EDK104" s="420"/>
      <c r="EDL104" s="420"/>
      <c r="EDM104" s="420"/>
      <c r="EDN104" s="420"/>
      <c r="EDO104" s="420"/>
      <c r="EDP104" s="420"/>
      <c r="EDQ104" s="420"/>
      <c r="EDR104" s="420"/>
      <c r="EDS104" s="420"/>
      <c r="EDT104" s="420"/>
      <c r="EDU104" s="420"/>
      <c r="EDV104" s="420"/>
      <c r="EDW104" s="420"/>
      <c r="EDX104" s="420"/>
      <c r="EDY104" s="420"/>
      <c r="EDZ104" s="420"/>
      <c r="EEA104" s="420"/>
      <c r="EEB104" s="420"/>
      <c r="EEC104" s="420"/>
      <c r="EED104" s="420"/>
      <c r="EEE104" s="420"/>
      <c r="EEF104" s="420"/>
      <c r="EEG104" s="420"/>
      <c r="EEH104" s="420"/>
      <c r="EEI104" s="420"/>
      <c r="EEJ104" s="420"/>
      <c r="EEK104" s="420"/>
      <c r="EEL104" s="420"/>
      <c r="EEM104" s="420"/>
      <c r="EEN104" s="420"/>
      <c r="EEO104" s="420"/>
      <c r="EEP104" s="420"/>
      <c r="EEQ104" s="420"/>
      <c r="EER104" s="420"/>
      <c r="EES104" s="420"/>
      <c r="EET104" s="420"/>
      <c r="EEU104" s="420"/>
      <c r="EEV104" s="420"/>
      <c r="EEW104" s="420"/>
      <c r="EEX104" s="420"/>
      <c r="EEY104" s="420"/>
      <c r="EEZ104" s="420"/>
      <c r="EFA104" s="420"/>
      <c r="EFB104" s="420"/>
      <c r="EFC104" s="420"/>
      <c r="EFD104" s="420"/>
      <c r="EFE104" s="420"/>
      <c r="EFF104" s="420"/>
      <c r="EFG104" s="420"/>
      <c r="EFH104" s="420"/>
      <c r="EFI104" s="420"/>
      <c r="EFJ104" s="420"/>
      <c r="EFK104" s="420"/>
      <c r="EFL104" s="420"/>
      <c r="EFM104" s="420"/>
      <c r="EFN104" s="420"/>
      <c r="EFO104" s="420"/>
      <c r="EFP104" s="420"/>
      <c r="EFQ104" s="420"/>
      <c r="EFR104" s="420"/>
      <c r="EFS104" s="420"/>
      <c r="EFT104" s="420"/>
      <c r="EFU104" s="420"/>
      <c r="EFV104" s="420"/>
      <c r="EFW104" s="420"/>
      <c r="EFX104" s="420"/>
      <c r="EFY104" s="420"/>
      <c r="EFZ104" s="420"/>
      <c r="EGA104" s="420"/>
      <c r="EGB104" s="420"/>
      <c r="EGC104" s="420"/>
      <c r="EGD104" s="420"/>
      <c r="EGE104" s="420"/>
      <c r="EGF104" s="420"/>
      <c r="EGG104" s="420"/>
      <c r="EGH104" s="420"/>
      <c r="EGI104" s="420"/>
      <c r="EGJ104" s="420"/>
      <c r="EGK104" s="420"/>
      <c r="EGL104" s="420"/>
      <c r="EGM104" s="420"/>
      <c r="EGN104" s="420"/>
      <c r="EGO104" s="420"/>
      <c r="EGP104" s="420"/>
      <c r="EGQ104" s="420"/>
      <c r="EGR104" s="420"/>
      <c r="EGS104" s="420"/>
      <c r="EGT104" s="420"/>
      <c r="EGU104" s="420"/>
      <c r="EGV104" s="420"/>
      <c r="EGW104" s="420"/>
      <c r="EGX104" s="420"/>
      <c r="EGY104" s="420"/>
      <c r="EGZ104" s="420"/>
      <c r="EHA104" s="420"/>
      <c r="EHB104" s="420"/>
      <c r="EHC104" s="420"/>
      <c r="EHD104" s="420"/>
      <c r="EHE104" s="420"/>
      <c r="EHF104" s="420"/>
      <c r="EHG104" s="420"/>
      <c r="EHH104" s="420"/>
      <c r="EHI104" s="420"/>
      <c r="EHJ104" s="420"/>
      <c r="EHK104" s="420"/>
      <c r="EHL104" s="420"/>
      <c r="EHM104" s="420"/>
      <c r="EHN104" s="420"/>
      <c r="EHO104" s="420"/>
      <c r="EHP104" s="420"/>
      <c r="EHQ104" s="420"/>
      <c r="EHR104" s="420"/>
      <c r="EHS104" s="420"/>
      <c r="EHT104" s="420"/>
      <c r="EHU104" s="420"/>
      <c r="EHV104" s="420"/>
      <c r="EHW104" s="420"/>
      <c r="EHX104" s="420"/>
      <c r="EHY104" s="420"/>
      <c r="EHZ104" s="420"/>
      <c r="EIA104" s="420"/>
      <c r="EIB104" s="420"/>
      <c r="EIC104" s="420"/>
      <c r="EID104" s="420"/>
      <c r="EIE104" s="420"/>
      <c r="EIF104" s="420"/>
      <c r="EIG104" s="420"/>
      <c r="EIH104" s="420"/>
      <c r="EII104" s="420"/>
      <c r="EIJ104" s="420"/>
      <c r="EIK104" s="420"/>
      <c r="EIL104" s="420"/>
      <c r="EIM104" s="420"/>
      <c r="EIN104" s="420"/>
      <c r="EIO104" s="420"/>
      <c r="EIP104" s="420"/>
      <c r="EIQ104" s="420"/>
      <c r="EIR104" s="420"/>
      <c r="EIS104" s="420"/>
      <c r="EIT104" s="420"/>
      <c r="EIU104" s="420"/>
      <c r="EIV104" s="420"/>
      <c r="EIW104" s="420"/>
      <c r="EIX104" s="420"/>
      <c r="EIY104" s="420"/>
      <c r="EIZ104" s="420"/>
      <c r="EJA104" s="420"/>
      <c r="EJB104" s="420"/>
      <c r="EJC104" s="420"/>
      <c r="EJD104" s="420"/>
      <c r="EJE104" s="420"/>
      <c r="EJF104" s="420"/>
      <c r="EJG104" s="420"/>
      <c r="EJH104" s="420"/>
      <c r="EJI104" s="420"/>
      <c r="EJJ104" s="420"/>
      <c r="EJK104" s="420"/>
      <c r="EJL104" s="420"/>
      <c r="EJM104" s="420"/>
      <c r="EJN104" s="420"/>
      <c r="EJO104" s="420"/>
      <c r="EJP104" s="420"/>
      <c r="EJQ104" s="420"/>
      <c r="EJR104" s="420"/>
      <c r="EJS104" s="420"/>
      <c r="EJT104" s="420"/>
      <c r="EJU104" s="420"/>
      <c r="EJV104" s="420"/>
      <c r="EJW104" s="420"/>
      <c r="EJX104" s="420"/>
      <c r="EJY104" s="420"/>
      <c r="EJZ104" s="420"/>
      <c r="EKA104" s="420"/>
      <c r="EKB104" s="420"/>
      <c r="EKC104" s="420"/>
      <c r="EKD104" s="420"/>
      <c r="EKE104" s="420"/>
      <c r="EKF104" s="420"/>
      <c r="EKG104" s="420"/>
      <c r="EKH104" s="420"/>
      <c r="EKI104" s="420"/>
      <c r="EKJ104" s="420"/>
      <c r="EKK104" s="420"/>
      <c r="EKL104" s="420"/>
      <c r="EKM104" s="420"/>
      <c r="EKN104" s="420"/>
      <c r="EKO104" s="420"/>
      <c r="EKP104" s="420"/>
      <c r="EKQ104" s="420"/>
      <c r="EKR104" s="420"/>
      <c r="EKS104" s="420"/>
      <c r="EKT104" s="420"/>
      <c r="EKU104" s="420"/>
      <c r="EKV104" s="420"/>
      <c r="EKW104" s="420"/>
      <c r="EKX104" s="420"/>
      <c r="EKY104" s="420"/>
      <c r="EKZ104" s="420"/>
      <c r="ELA104" s="420"/>
      <c r="ELB104" s="420"/>
      <c r="ELC104" s="420"/>
      <c r="ELD104" s="420"/>
      <c r="ELE104" s="420"/>
      <c r="ELF104" s="420"/>
      <c r="ELG104" s="420"/>
      <c r="ELH104" s="420"/>
      <c r="ELI104" s="420"/>
      <c r="ELJ104" s="420"/>
      <c r="ELK104" s="420"/>
      <c r="ELL104" s="420"/>
      <c r="ELM104" s="420"/>
      <c r="ELN104" s="420"/>
      <c r="ELO104" s="420"/>
      <c r="ELP104" s="420"/>
      <c r="ELQ104" s="420"/>
      <c r="ELR104" s="420"/>
      <c r="ELS104" s="420"/>
      <c r="ELT104" s="420"/>
      <c r="ELU104" s="420"/>
      <c r="ELV104" s="420"/>
      <c r="ELW104" s="420"/>
      <c r="ELX104" s="420"/>
      <c r="ELY104" s="420"/>
      <c r="ELZ104" s="420"/>
      <c r="EMA104" s="420"/>
      <c r="EMB104" s="420"/>
      <c r="EMC104" s="420"/>
      <c r="EMD104" s="420"/>
      <c r="EME104" s="420"/>
      <c r="EMF104" s="420"/>
      <c r="EMG104" s="420"/>
      <c r="EMH104" s="420"/>
      <c r="EMI104" s="420"/>
      <c r="EMJ104" s="420"/>
      <c r="EMK104" s="420"/>
      <c r="EML104" s="420"/>
      <c r="EMM104" s="420"/>
      <c r="EMN104" s="420"/>
      <c r="EMO104" s="420"/>
      <c r="EMP104" s="420"/>
      <c r="EMQ104" s="420"/>
      <c r="EMR104" s="420"/>
      <c r="EMS104" s="420"/>
      <c r="EMT104" s="420"/>
      <c r="EMU104" s="420"/>
      <c r="EMV104" s="420"/>
      <c r="EMW104" s="420"/>
      <c r="EMX104" s="420"/>
      <c r="EMY104" s="420"/>
      <c r="EMZ104" s="420"/>
      <c r="ENA104" s="420"/>
      <c r="ENB104" s="420"/>
      <c r="ENC104" s="420"/>
      <c r="END104" s="420"/>
      <c r="ENE104" s="420"/>
      <c r="ENF104" s="420"/>
      <c r="ENG104" s="420"/>
      <c r="ENH104" s="420"/>
      <c r="ENI104" s="420"/>
      <c r="ENJ104" s="420"/>
      <c r="ENK104" s="420"/>
      <c r="ENL104" s="420"/>
      <c r="ENM104" s="420"/>
      <c r="ENN104" s="420"/>
      <c r="ENO104" s="420"/>
      <c r="ENP104" s="420"/>
      <c r="ENQ104" s="420"/>
      <c r="ENR104" s="420"/>
      <c r="ENS104" s="420"/>
      <c r="ENT104" s="420"/>
      <c r="ENU104" s="420"/>
      <c r="ENV104" s="420"/>
      <c r="ENW104" s="420"/>
      <c r="ENX104" s="420"/>
      <c r="ENY104" s="420"/>
      <c r="ENZ104" s="420"/>
      <c r="EOA104" s="420"/>
      <c r="EOB104" s="420"/>
      <c r="EOC104" s="420"/>
      <c r="EOD104" s="420"/>
      <c r="EOE104" s="420"/>
      <c r="EOF104" s="420"/>
      <c r="EOG104" s="420"/>
      <c r="EOH104" s="420"/>
      <c r="EOI104" s="420"/>
      <c r="EOJ104" s="420"/>
      <c r="EOK104" s="420"/>
      <c r="EOL104" s="420"/>
      <c r="EOM104" s="420"/>
      <c r="EON104" s="420"/>
      <c r="EOO104" s="420"/>
      <c r="EOP104" s="420"/>
      <c r="EOQ104" s="420"/>
      <c r="EOR104" s="420"/>
      <c r="EOS104" s="420"/>
      <c r="EOT104" s="420"/>
      <c r="EOU104" s="420"/>
      <c r="EOV104" s="420"/>
      <c r="EOW104" s="420"/>
      <c r="EOX104" s="420"/>
      <c r="EOY104" s="420"/>
      <c r="EOZ104" s="420"/>
      <c r="EPA104" s="420"/>
      <c r="EPB104" s="420"/>
      <c r="EPC104" s="420"/>
      <c r="EPD104" s="420"/>
      <c r="EPE104" s="420"/>
      <c r="EPF104" s="420"/>
      <c r="EPG104" s="420"/>
      <c r="EPH104" s="420"/>
      <c r="EPI104" s="420"/>
      <c r="EPJ104" s="420"/>
      <c r="EPK104" s="420"/>
      <c r="EPL104" s="420"/>
      <c r="EPM104" s="420"/>
      <c r="EPN104" s="420"/>
      <c r="EPO104" s="420"/>
      <c r="EPP104" s="420"/>
      <c r="EPQ104" s="420"/>
      <c r="EPR104" s="420"/>
      <c r="EPS104" s="420"/>
      <c r="EPT104" s="420"/>
      <c r="EPU104" s="420"/>
      <c r="EPV104" s="420"/>
      <c r="EPW104" s="420"/>
      <c r="EPX104" s="420"/>
      <c r="EPY104" s="420"/>
      <c r="EPZ104" s="420"/>
      <c r="EQA104" s="420"/>
      <c r="EQB104" s="420"/>
      <c r="EQC104" s="420"/>
      <c r="EQD104" s="420"/>
      <c r="EQE104" s="420"/>
      <c r="EQF104" s="420"/>
      <c r="EQG104" s="420"/>
      <c r="EQH104" s="420"/>
      <c r="EQI104" s="420"/>
      <c r="EQJ104" s="420"/>
      <c r="EQK104" s="420"/>
      <c r="EQL104" s="420"/>
      <c r="EQM104" s="420"/>
      <c r="EQN104" s="420"/>
      <c r="EQO104" s="420"/>
      <c r="EQP104" s="420"/>
      <c r="EQQ104" s="420"/>
      <c r="EQR104" s="420"/>
      <c r="EQS104" s="420"/>
      <c r="EQT104" s="420"/>
      <c r="EQU104" s="420"/>
      <c r="EQV104" s="420"/>
      <c r="EQW104" s="420"/>
      <c r="EQX104" s="420"/>
      <c r="EQY104" s="420"/>
      <c r="EQZ104" s="420"/>
      <c r="ERA104" s="420"/>
      <c r="ERB104" s="420"/>
      <c r="ERC104" s="420"/>
      <c r="ERD104" s="420"/>
      <c r="ERE104" s="420"/>
      <c r="ERF104" s="420"/>
      <c r="ERG104" s="420"/>
      <c r="ERH104" s="420"/>
      <c r="ERI104" s="420"/>
      <c r="ERJ104" s="420"/>
      <c r="ERK104" s="420"/>
      <c r="ERL104" s="420"/>
      <c r="ERM104" s="420"/>
      <c r="ERN104" s="420"/>
      <c r="ERO104" s="420"/>
      <c r="ERP104" s="420"/>
      <c r="ERQ104" s="420"/>
      <c r="ERR104" s="420"/>
      <c r="ERS104" s="420"/>
      <c r="ERT104" s="420"/>
      <c r="ERU104" s="420"/>
      <c r="ERV104" s="420"/>
      <c r="ERW104" s="420"/>
      <c r="ERX104" s="420"/>
      <c r="ERY104" s="420"/>
      <c r="ERZ104" s="420"/>
      <c r="ESA104" s="420"/>
      <c r="ESB104" s="420"/>
      <c r="ESC104" s="420"/>
      <c r="ESD104" s="420"/>
      <c r="ESE104" s="420"/>
      <c r="ESF104" s="420"/>
      <c r="ESG104" s="420"/>
      <c r="ESH104" s="420"/>
      <c r="ESI104" s="420"/>
      <c r="ESJ104" s="420"/>
      <c r="ESK104" s="420"/>
      <c r="ESL104" s="420"/>
      <c r="ESM104" s="420"/>
      <c r="ESN104" s="420"/>
      <c r="ESO104" s="420"/>
      <c r="ESP104" s="420"/>
      <c r="ESQ104" s="420"/>
      <c r="ESR104" s="420"/>
      <c r="ESS104" s="420"/>
      <c r="EST104" s="420"/>
      <c r="ESU104" s="420"/>
      <c r="ESV104" s="420"/>
      <c r="ESW104" s="420"/>
      <c r="ESX104" s="420"/>
      <c r="ESY104" s="420"/>
      <c r="ESZ104" s="420"/>
      <c r="ETA104" s="420"/>
      <c r="ETB104" s="420"/>
      <c r="ETC104" s="420"/>
      <c r="ETD104" s="420"/>
      <c r="ETE104" s="420"/>
      <c r="ETF104" s="420"/>
      <c r="ETG104" s="420"/>
      <c r="ETH104" s="420"/>
      <c r="ETI104" s="420"/>
      <c r="ETJ104" s="420"/>
      <c r="ETK104" s="420"/>
      <c r="ETL104" s="420"/>
      <c r="ETM104" s="420"/>
      <c r="ETN104" s="420"/>
      <c r="ETO104" s="420"/>
      <c r="ETP104" s="420"/>
      <c r="ETQ104" s="420"/>
      <c r="ETR104" s="420"/>
      <c r="ETS104" s="420"/>
      <c r="ETT104" s="420"/>
      <c r="ETU104" s="420"/>
      <c r="ETV104" s="420"/>
      <c r="ETW104" s="420"/>
      <c r="ETX104" s="420"/>
      <c r="ETY104" s="420"/>
      <c r="ETZ104" s="420"/>
      <c r="EUA104" s="420"/>
      <c r="EUB104" s="420"/>
      <c r="EUC104" s="420"/>
      <c r="EUD104" s="420"/>
      <c r="EUE104" s="420"/>
      <c r="EUF104" s="420"/>
      <c r="EUG104" s="420"/>
      <c r="EUH104" s="420"/>
      <c r="EUI104" s="420"/>
      <c r="EUJ104" s="420"/>
      <c r="EUK104" s="420"/>
      <c r="EUL104" s="420"/>
      <c r="EUM104" s="420"/>
      <c r="EUN104" s="420"/>
      <c r="EUO104" s="420"/>
      <c r="EUP104" s="420"/>
      <c r="EUQ104" s="420"/>
      <c r="EUR104" s="420"/>
      <c r="EUS104" s="420"/>
      <c r="EUT104" s="420"/>
      <c r="EUU104" s="420"/>
      <c r="EUV104" s="420"/>
      <c r="EUW104" s="420"/>
      <c r="EUX104" s="420"/>
      <c r="EUY104" s="420"/>
      <c r="EUZ104" s="420"/>
      <c r="EVA104" s="420"/>
      <c r="EVB104" s="420"/>
      <c r="EVC104" s="420"/>
      <c r="EVD104" s="420"/>
      <c r="EVE104" s="420"/>
      <c r="EVF104" s="420"/>
      <c r="EVG104" s="420"/>
      <c r="EVH104" s="420"/>
      <c r="EVI104" s="420"/>
      <c r="EVJ104" s="420"/>
      <c r="EVK104" s="420"/>
      <c r="EVL104" s="420"/>
      <c r="EVM104" s="420"/>
      <c r="EVN104" s="420"/>
      <c r="EVO104" s="420"/>
      <c r="EVP104" s="420"/>
      <c r="EVQ104" s="420"/>
      <c r="EVR104" s="420"/>
      <c r="EVS104" s="420"/>
      <c r="EVT104" s="420"/>
      <c r="EVU104" s="420"/>
      <c r="EVV104" s="420"/>
      <c r="EVW104" s="420"/>
      <c r="EVX104" s="420"/>
      <c r="EVY104" s="420"/>
      <c r="EVZ104" s="420"/>
      <c r="EWA104" s="420"/>
      <c r="EWB104" s="420"/>
      <c r="EWC104" s="420"/>
      <c r="EWD104" s="420"/>
      <c r="EWE104" s="420"/>
      <c r="EWF104" s="420"/>
      <c r="EWG104" s="420"/>
      <c r="EWH104" s="420"/>
      <c r="EWI104" s="420"/>
      <c r="EWJ104" s="420"/>
      <c r="EWK104" s="420"/>
      <c r="EWL104" s="420"/>
      <c r="EWM104" s="420"/>
      <c r="EWN104" s="420"/>
      <c r="EWO104" s="420"/>
      <c r="EWP104" s="420"/>
      <c r="EWQ104" s="420"/>
      <c r="EWR104" s="420"/>
      <c r="EWS104" s="420"/>
      <c r="EWT104" s="420"/>
      <c r="EWU104" s="420"/>
      <c r="EWV104" s="420"/>
      <c r="EWW104" s="420"/>
      <c r="EWX104" s="420"/>
      <c r="EWY104" s="420"/>
      <c r="EWZ104" s="420"/>
      <c r="EXA104" s="420"/>
      <c r="EXB104" s="420"/>
      <c r="EXC104" s="420"/>
      <c r="EXD104" s="420"/>
      <c r="EXE104" s="420"/>
      <c r="EXF104" s="420"/>
      <c r="EXG104" s="420"/>
      <c r="EXH104" s="420"/>
      <c r="EXI104" s="420"/>
      <c r="EXJ104" s="420"/>
      <c r="EXK104" s="420"/>
      <c r="EXL104" s="420"/>
      <c r="EXM104" s="420"/>
      <c r="EXN104" s="420"/>
      <c r="EXO104" s="420"/>
      <c r="EXP104" s="420"/>
      <c r="EXQ104" s="420"/>
      <c r="EXR104" s="420"/>
      <c r="EXS104" s="420"/>
      <c r="EXT104" s="420"/>
      <c r="EXU104" s="420"/>
      <c r="EXV104" s="420"/>
      <c r="EXW104" s="420"/>
      <c r="EXX104" s="420"/>
      <c r="EXY104" s="420"/>
      <c r="EXZ104" s="420"/>
      <c r="EYA104" s="420"/>
      <c r="EYB104" s="420"/>
      <c r="EYC104" s="420"/>
      <c r="EYD104" s="420"/>
      <c r="EYE104" s="420"/>
      <c r="EYF104" s="420"/>
      <c r="EYG104" s="420"/>
      <c r="EYH104" s="420"/>
      <c r="EYI104" s="420"/>
      <c r="EYJ104" s="420"/>
      <c r="EYK104" s="420"/>
      <c r="EYL104" s="420"/>
      <c r="EYM104" s="420"/>
      <c r="EYN104" s="420"/>
      <c r="EYO104" s="420"/>
      <c r="EYP104" s="420"/>
      <c r="EYQ104" s="420"/>
      <c r="EYR104" s="420"/>
      <c r="EYS104" s="420"/>
      <c r="EYT104" s="420"/>
      <c r="EYU104" s="420"/>
      <c r="EYV104" s="420"/>
      <c r="EYW104" s="420"/>
      <c r="EYX104" s="420"/>
      <c r="EYY104" s="420"/>
      <c r="EYZ104" s="420"/>
      <c r="EZA104" s="420"/>
      <c r="EZB104" s="420"/>
      <c r="EZC104" s="420"/>
      <c r="EZD104" s="420"/>
      <c r="EZE104" s="420"/>
      <c r="EZF104" s="420"/>
      <c r="EZG104" s="420"/>
      <c r="EZH104" s="420"/>
      <c r="EZI104" s="420"/>
      <c r="EZJ104" s="420"/>
      <c r="EZK104" s="420"/>
      <c r="EZL104" s="420"/>
      <c r="EZM104" s="420"/>
      <c r="EZN104" s="420"/>
      <c r="EZO104" s="420"/>
      <c r="EZP104" s="420"/>
      <c r="EZQ104" s="420"/>
      <c r="EZR104" s="420"/>
      <c r="EZS104" s="420"/>
      <c r="EZT104" s="420"/>
      <c r="EZU104" s="420"/>
      <c r="EZV104" s="420"/>
      <c r="EZW104" s="420"/>
      <c r="EZX104" s="420"/>
      <c r="EZY104" s="420"/>
      <c r="EZZ104" s="420"/>
      <c r="FAA104" s="420"/>
      <c r="FAB104" s="420"/>
      <c r="FAC104" s="420"/>
      <c r="FAD104" s="420"/>
      <c r="FAE104" s="420"/>
      <c r="FAF104" s="420"/>
      <c r="FAG104" s="420"/>
      <c r="FAH104" s="420"/>
      <c r="FAI104" s="420"/>
      <c r="FAJ104" s="420"/>
      <c r="FAK104" s="420"/>
      <c r="FAL104" s="420"/>
      <c r="FAM104" s="420"/>
      <c r="FAN104" s="420"/>
      <c r="FAO104" s="420"/>
      <c r="FAP104" s="420"/>
      <c r="FAQ104" s="420"/>
      <c r="FAR104" s="420"/>
      <c r="FAS104" s="420"/>
      <c r="FAT104" s="420"/>
      <c r="FAU104" s="420"/>
      <c r="FAV104" s="420"/>
      <c r="FAW104" s="420"/>
      <c r="FAX104" s="420"/>
      <c r="FAY104" s="420"/>
      <c r="FAZ104" s="420"/>
      <c r="FBA104" s="420"/>
      <c r="FBB104" s="420"/>
      <c r="FBC104" s="420"/>
      <c r="FBD104" s="420"/>
      <c r="FBE104" s="420"/>
      <c r="FBF104" s="420"/>
      <c r="FBG104" s="420"/>
      <c r="FBH104" s="420"/>
      <c r="FBI104" s="420"/>
      <c r="FBJ104" s="420"/>
      <c r="FBK104" s="420"/>
      <c r="FBL104" s="420"/>
      <c r="FBM104" s="420"/>
      <c r="FBN104" s="420"/>
      <c r="FBO104" s="420"/>
      <c r="FBP104" s="420"/>
      <c r="FBQ104" s="420"/>
      <c r="FBR104" s="420"/>
      <c r="FBS104" s="420"/>
      <c r="FBT104" s="420"/>
      <c r="FBU104" s="420"/>
      <c r="FBV104" s="420"/>
      <c r="FBW104" s="420"/>
      <c r="FBX104" s="420"/>
      <c r="FBY104" s="420"/>
      <c r="FBZ104" s="420"/>
      <c r="FCA104" s="420"/>
      <c r="FCB104" s="420"/>
      <c r="FCC104" s="420"/>
      <c r="FCD104" s="420"/>
      <c r="FCE104" s="420"/>
      <c r="FCF104" s="420"/>
      <c r="FCG104" s="420"/>
      <c r="FCH104" s="420"/>
      <c r="FCI104" s="420"/>
      <c r="FCJ104" s="420"/>
      <c r="FCK104" s="420"/>
      <c r="FCL104" s="420"/>
      <c r="FCM104" s="420"/>
      <c r="FCN104" s="420"/>
      <c r="FCO104" s="420"/>
      <c r="FCP104" s="420"/>
      <c r="FCQ104" s="420"/>
      <c r="FCR104" s="420"/>
      <c r="FCS104" s="420"/>
      <c r="FCT104" s="420"/>
      <c r="FCU104" s="420"/>
      <c r="FCV104" s="420"/>
      <c r="FCW104" s="420"/>
      <c r="FCX104" s="420"/>
      <c r="FCY104" s="420"/>
      <c r="FCZ104" s="420"/>
      <c r="FDA104" s="420"/>
      <c r="FDB104" s="420"/>
      <c r="FDC104" s="420"/>
      <c r="FDD104" s="420"/>
      <c r="FDE104" s="420"/>
      <c r="FDF104" s="420"/>
      <c r="FDG104" s="420"/>
      <c r="FDH104" s="420"/>
      <c r="FDI104" s="420"/>
      <c r="FDJ104" s="420"/>
      <c r="FDK104" s="420"/>
      <c r="FDL104" s="420"/>
      <c r="FDM104" s="420"/>
      <c r="FDN104" s="420"/>
      <c r="FDO104" s="420"/>
      <c r="FDP104" s="420"/>
      <c r="FDQ104" s="420"/>
      <c r="FDR104" s="420"/>
      <c r="FDS104" s="420"/>
      <c r="FDT104" s="420"/>
      <c r="FDU104" s="420"/>
      <c r="FDV104" s="420"/>
      <c r="FDW104" s="420"/>
      <c r="FDX104" s="420"/>
      <c r="FDY104" s="420"/>
      <c r="FDZ104" s="420"/>
      <c r="FEA104" s="420"/>
      <c r="FEB104" s="420"/>
      <c r="FEC104" s="420"/>
      <c r="FED104" s="420"/>
      <c r="FEE104" s="420"/>
      <c r="FEF104" s="420"/>
      <c r="FEG104" s="420"/>
      <c r="FEH104" s="420"/>
      <c r="FEI104" s="420"/>
      <c r="FEJ104" s="420"/>
      <c r="FEK104" s="420"/>
      <c r="FEL104" s="420"/>
      <c r="FEM104" s="420"/>
      <c r="FEN104" s="420"/>
      <c r="FEO104" s="420"/>
      <c r="FEP104" s="420"/>
      <c r="FEQ104" s="420"/>
      <c r="FER104" s="420"/>
      <c r="FES104" s="420"/>
      <c r="FET104" s="420"/>
      <c r="FEU104" s="420"/>
      <c r="FEV104" s="420"/>
      <c r="FEW104" s="420"/>
      <c r="FEX104" s="420"/>
      <c r="FEY104" s="420"/>
      <c r="FEZ104" s="420"/>
      <c r="FFA104" s="420"/>
      <c r="FFB104" s="420"/>
      <c r="FFC104" s="420"/>
      <c r="FFD104" s="420"/>
      <c r="FFE104" s="420"/>
      <c r="FFF104" s="420"/>
      <c r="FFG104" s="420"/>
      <c r="FFH104" s="420"/>
      <c r="FFI104" s="420"/>
      <c r="FFJ104" s="420"/>
      <c r="FFK104" s="420"/>
      <c r="FFL104" s="420"/>
      <c r="FFM104" s="420"/>
      <c r="FFN104" s="420"/>
      <c r="FFO104" s="420"/>
      <c r="FFP104" s="420"/>
      <c r="FFQ104" s="420"/>
      <c r="FFR104" s="420"/>
      <c r="FFS104" s="420"/>
      <c r="FFT104" s="420"/>
      <c r="FFU104" s="420"/>
      <c r="FFV104" s="420"/>
      <c r="FFW104" s="420"/>
      <c r="FFX104" s="420"/>
      <c r="FFY104" s="420"/>
      <c r="FFZ104" s="420"/>
      <c r="FGA104" s="420"/>
      <c r="FGB104" s="420"/>
      <c r="FGC104" s="420"/>
      <c r="FGD104" s="420"/>
      <c r="FGE104" s="420"/>
      <c r="FGF104" s="420"/>
      <c r="FGG104" s="420"/>
      <c r="FGH104" s="420"/>
      <c r="FGI104" s="420"/>
      <c r="FGJ104" s="420"/>
      <c r="FGK104" s="420"/>
      <c r="FGL104" s="420"/>
      <c r="FGM104" s="420"/>
      <c r="FGN104" s="420"/>
      <c r="FGO104" s="420"/>
      <c r="FGP104" s="420"/>
      <c r="FGQ104" s="420"/>
      <c r="FGR104" s="420"/>
      <c r="FGS104" s="420"/>
      <c r="FGT104" s="420"/>
      <c r="FGU104" s="420"/>
      <c r="FGV104" s="420"/>
      <c r="FGW104" s="420"/>
      <c r="FGX104" s="420"/>
      <c r="FGY104" s="420"/>
      <c r="FGZ104" s="420"/>
      <c r="FHA104" s="420"/>
      <c r="FHB104" s="420"/>
      <c r="FHC104" s="420"/>
      <c r="FHD104" s="420"/>
      <c r="FHE104" s="420"/>
      <c r="FHF104" s="420"/>
      <c r="FHG104" s="420"/>
      <c r="FHH104" s="420"/>
      <c r="FHI104" s="420"/>
      <c r="FHJ104" s="420"/>
      <c r="FHK104" s="420"/>
      <c r="FHL104" s="420"/>
      <c r="FHM104" s="420"/>
      <c r="FHN104" s="420"/>
      <c r="FHO104" s="420"/>
      <c r="FHP104" s="420"/>
      <c r="FHQ104" s="420"/>
      <c r="FHR104" s="420"/>
      <c r="FHS104" s="420"/>
      <c r="FHT104" s="420"/>
      <c r="FHU104" s="420"/>
      <c r="FHV104" s="420"/>
      <c r="FHW104" s="420"/>
      <c r="FHX104" s="420"/>
      <c r="FHY104" s="420"/>
      <c r="FHZ104" s="420"/>
      <c r="FIA104" s="420"/>
      <c r="FIB104" s="420"/>
      <c r="FIC104" s="420"/>
      <c r="FID104" s="420"/>
      <c r="FIE104" s="420"/>
      <c r="FIF104" s="420"/>
      <c r="FIG104" s="420"/>
      <c r="FIH104" s="420"/>
      <c r="FII104" s="420"/>
      <c r="FIJ104" s="420"/>
      <c r="FIK104" s="420"/>
      <c r="FIL104" s="420"/>
      <c r="FIM104" s="420"/>
      <c r="FIN104" s="420"/>
      <c r="FIO104" s="420"/>
      <c r="FIP104" s="420"/>
      <c r="FIQ104" s="420"/>
      <c r="FIR104" s="420"/>
      <c r="FIS104" s="420"/>
      <c r="FIT104" s="420"/>
      <c r="FIU104" s="420"/>
      <c r="FIV104" s="420"/>
      <c r="FIW104" s="420"/>
      <c r="FIX104" s="420"/>
      <c r="FIY104" s="420"/>
      <c r="FIZ104" s="420"/>
      <c r="FJA104" s="420"/>
      <c r="FJB104" s="420"/>
      <c r="FJC104" s="420"/>
      <c r="FJD104" s="420"/>
      <c r="FJE104" s="420"/>
      <c r="FJF104" s="420"/>
      <c r="FJG104" s="420"/>
      <c r="FJH104" s="420"/>
      <c r="FJI104" s="420"/>
      <c r="FJJ104" s="420"/>
      <c r="FJK104" s="420"/>
      <c r="FJL104" s="420"/>
      <c r="FJM104" s="420"/>
      <c r="FJN104" s="420"/>
      <c r="FJO104" s="420"/>
      <c r="FJP104" s="420"/>
      <c r="FJQ104" s="420"/>
      <c r="FJR104" s="420"/>
      <c r="FJS104" s="420"/>
      <c r="FJT104" s="420"/>
      <c r="FJU104" s="420"/>
      <c r="FJV104" s="420"/>
      <c r="FJW104" s="420"/>
      <c r="FJX104" s="420"/>
      <c r="FJY104" s="420"/>
      <c r="FJZ104" s="420"/>
      <c r="FKA104" s="420"/>
      <c r="FKB104" s="420"/>
      <c r="FKC104" s="420"/>
      <c r="FKD104" s="420"/>
      <c r="FKE104" s="420"/>
      <c r="FKF104" s="420"/>
      <c r="FKG104" s="420"/>
      <c r="FKH104" s="420"/>
      <c r="FKI104" s="420"/>
      <c r="FKJ104" s="420"/>
      <c r="FKK104" s="420"/>
      <c r="FKL104" s="420"/>
      <c r="FKM104" s="420"/>
      <c r="FKN104" s="420"/>
      <c r="FKO104" s="420"/>
      <c r="FKP104" s="420"/>
      <c r="FKQ104" s="420"/>
      <c r="FKR104" s="420"/>
      <c r="FKS104" s="420"/>
      <c r="FKT104" s="420"/>
      <c r="FKU104" s="420"/>
      <c r="FKV104" s="420"/>
      <c r="FKW104" s="420"/>
      <c r="FKX104" s="420"/>
      <c r="FKY104" s="420"/>
      <c r="FKZ104" s="420"/>
      <c r="FLA104" s="420"/>
      <c r="FLB104" s="420"/>
      <c r="FLC104" s="420"/>
      <c r="FLD104" s="420"/>
      <c r="FLE104" s="420"/>
      <c r="FLF104" s="420"/>
      <c r="FLG104" s="420"/>
      <c r="FLH104" s="420"/>
      <c r="FLI104" s="420"/>
      <c r="FLJ104" s="420"/>
      <c r="FLK104" s="420"/>
      <c r="FLL104" s="420"/>
      <c r="FLM104" s="420"/>
      <c r="FLN104" s="420"/>
      <c r="FLO104" s="420"/>
      <c r="FLP104" s="420"/>
      <c r="FLQ104" s="420"/>
      <c r="FLR104" s="420"/>
      <c r="FLS104" s="420"/>
      <c r="FLT104" s="420"/>
      <c r="FLU104" s="420"/>
      <c r="FLV104" s="420"/>
      <c r="FLW104" s="420"/>
      <c r="FLX104" s="420"/>
      <c r="FLY104" s="420"/>
      <c r="FLZ104" s="420"/>
      <c r="FMA104" s="420"/>
      <c r="FMB104" s="420"/>
      <c r="FMC104" s="420"/>
      <c r="FMD104" s="420"/>
      <c r="FME104" s="420"/>
      <c r="FMF104" s="420"/>
      <c r="FMG104" s="420"/>
      <c r="FMH104" s="420"/>
      <c r="FMI104" s="420"/>
      <c r="FMJ104" s="420"/>
      <c r="FMK104" s="420"/>
      <c r="FML104" s="420"/>
      <c r="FMM104" s="420"/>
      <c r="FMN104" s="420"/>
      <c r="FMO104" s="420"/>
      <c r="FMP104" s="420"/>
      <c r="FMQ104" s="420"/>
      <c r="FMR104" s="420"/>
      <c r="FMS104" s="420"/>
      <c r="FMT104" s="420"/>
      <c r="FMU104" s="420"/>
      <c r="FMV104" s="420"/>
      <c r="FMW104" s="420"/>
      <c r="FMX104" s="420"/>
      <c r="FMY104" s="420"/>
      <c r="FMZ104" s="420"/>
      <c r="FNA104" s="420"/>
      <c r="FNB104" s="420"/>
      <c r="FNC104" s="420"/>
      <c r="FND104" s="420"/>
      <c r="FNE104" s="420"/>
      <c r="FNF104" s="420"/>
      <c r="FNG104" s="420"/>
      <c r="FNH104" s="420"/>
      <c r="FNI104" s="420"/>
      <c r="FNJ104" s="420"/>
      <c r="FNK104" s="420"/>
      <c r="FNL104" s="420"/>
      <c r="FNM104" s="420"/>
      <c r="FNN104" s="420"/>
      <c r="FNO104" s="420"/>
      <c r="FNP104" s="420"/>
      <c r="FNQ104" s="420"/>
      <c r="FNR104" s="420"/>
      <c r="FNS104" s="420"/>
      <c r="FNT104" s="420"/>
      <c r="FNU104" s="420"/>
      <c r="FNV104" s="420"/>
      <c r="FNW104" s="420"/>
      <c r="FNX104" s="420"/>
      <c r="FNY104" s="420"/>
      <c r="FNZ104" s="420"/>
      <c r="FOA104" s="420"/>
      <c r="FOB104" s="420"/>
      <c r="FOC104" s="420"/>
      <c r="FOD104" s="420"/>
      <c r="FOE104" s="420"/>
      <c r="FOF104" s="420"/>
      <c r="FOG104" s="420"/>
      <c r="FOH104" s="420"/>
      <c r="FOI104" s="420"/>
      <c r="FOJ104" s="420"/>
      <c r="FOK104" s="420"/>
      <c r="FOL104" s="420"/>
      <c r="FOM104" s="420"/>
      <c r="FON104" s="420"/>
      <c r="FOO104" s="420"/>
      <c r="FOP104" s="420"/>
      <c r="FOQ104" s="420"/>
      <c r="FOR104" s="420"/>
      <c r="FOS104" s="420"/>
      <c r="FOT104" s="420"/>
      <c r="FOU104" s="420"/>
      <c r="FOV104" s="420"/>
      <c r="FOW104" s="420"/>
      <c r="FOX104" s="420"/>
      <c r="FOY104" s="420"/>
      <c r="FOZ104" s="420"/>
      <c r="FPA104" s="420"/>
      <c r="FPB104" s="420"/>
      <c r="FPC104" s="420"/>
      <c r="FPD104" s="420"/>
      <c r="FPE104" s="420"/>
      <c r="FPF104" s="420"/>
      <c r="FPG104" s="420"/>
      <c r="FPH104" s="420"/>
      <c r="FPI104" s="420"/>
      <c r="FPJ104" s="420"/>
      <c r="FPK104" s="420"/>
      <c r="FPL104" s="420"/>
      <c r="FPM104" s="420"/>
      <c r="FPN104" s="420"/>
      <c r="FPO104" s="420"/>
      <c r="FPP104" s="420"/>
      <c r="FPQ104" s="420"/>
      <c r="FPR104" s="420"/>
      <c r="FPS104" s="420"/>
      <c r="FPT104" s="420"/>
      <c r="FPU104" s="420"/>
      <c r="FPV104" s="420"/>
      <c r="FPW104" s="420"/>
      <c r="FPX104" s="420"/>
      <c r="FPY104" s="420"/>
      <c r="FPZ104" s="420"/>
      <c r="FQA104" s="420"/>
      <c r="FQB104" s="420"/>
      <c r="FQC104" s="420"/>
      <c r="FQD104" s="420"/>
      <c r="FQE104" s="420"/>
      <c r="FQF104" s="420"/>
      <c r="FQG104" s="420"/>
      <c r="FQH104" s="420"/>
      <c r="FQI104" s="420"/>
      <c r="FQJ104" s="420"/>
      <c r="FQK104" s="420"/>
      <c r="FQL104" s="420"/>
      <c r="FQM104" s="420"/>
      <c r="FQN104" s="420"/>
      <c r="FQO104" s="420"/>
      <c r="FQP104" s="420"/>
      <c r="FQQ104" s="420"/>
      <c r="FQR104" s="420"/>
      <c r="FQS104" s="420"/>
      <c r="FQT104" s="420"/>
      <c r="FQU104" s="420"/>
      <c r="FQV104" s="420"/>
      <c r="FQW104" s="420"/>
      <c r="FQX104" s="420"/>
      <c r="FQY104" s="420"/>
      <c r="FQZ104" s="420"/>
      <c r="FRA104" s="420"/>
      <c r="FRB104" s="420"/>
      <c r="FRC104" s="420"/>
      <c r="FRD104" s="420"/>
      <c r="FRE104" s="420"/>
      <c r="FRF104" s="420"/>
      <c r="FRG104" s="420"/>
      <c r="FRH104" s="420"/>
      <c r="FRI104" s="420"/>
      <c r="FRJ104" s="420"/>
      <c r="FRK104" s="420"/>
      <c r="FRL104" s="420"/>
      <c r="FRM104" s="420"/>
      <c r="FRN104" s="420"/>
      <c r="FRO104" s="420"/>
      <c r="FRP104" s="420"/>
      <c r="FRQ104" s="420"/>
      <c r="FRR104" s="420"/>
      <c r="FRS104" s="420"/>
      <c r="FRT104" s="420"/>
      <c r="FRU104" s="420"/>
      <c r="FRV104" s="420"/>
      <c r="FRW104" s="420"/>
      <c r="FRX104" s="420"/>
      <c r="FRY104" s="420"/>
      <c r="FRZ104" s="420"/>
      <c r="FSA104" s="420"/>
      <c r="FSB104" s="420"/>
      <c r="FSC104" s="420"/>
      <c r="FSD104" s="420"/>
      <c r="FSE104" s="420"/>
      <c r="FSF104" s="420"/>
      <c r="FSG104" s="420"/>
      <c r="FSH104" s="420"/>
      <c r="FSI104" s="420"/>
      <c r="FSJ104" s="420"/>
      <c r="FSK104" s="420"/>
      <c r="FSL104" s="420"/>
      <c r="FSM104" s="420"/>
      <c r="FSN104" s="420"/>
      <c r="FSO104" s="420"/>
      <c r="FSP104" s="420"/>
      <c r="FSQ104" s="420"/>
      <c r="FSR104" s="420"/>
      <c r="FSS104" s="420"/>
      <c r="FST104" s="420"/>
      <c r="FSU104" s="420"/>
      <c r="FSV104" s="420"/>
      <c r="FSW104" s="420"/>
      <c r="FSX104" s="420"/>
      <c r="FSY104" s="420"/>
      <c r="FSZ104" s="420"/>
      <c r="FTA104" s="420"/>
      <c r="FTB104" s="420"/>
      <c r="FTC104" s="420"/>
      <c r="FTD104" s="420"/>
      <c r="FTE104" s="420"/>
      <c r="FTF104" s="420"/>
      <c r="FTG104" s="420"/>
      <c r="FTH104" s="420"/>
      <c r="FTI104" s="420"/>
      <c r="FTJ104" s="420"/>
      <c r="FTK104" s="420"/>
      <c r="FTL104" s="420"/>
      <c r="FTM104" s="420"/>
      <c r="FTN104" s="420"/>
      <c r="FTO104" s="420"/>
      <c r="FTP104" s="420"/>
      <c r="FTQ104" s="420"/>
      <c r="FTR104" s="420"/>
      <c r="FTS104" s="420"/>
      <c r="FTT104" s="420"/>
      <c r="FTU104" s="420"/>
      <c r="FTV104" s="420"/>
      <c r="FTW104" s="420"/>
      <c r="FTX104" s="420"/>
      <c r="FTY104" s="420"/>
      <c r="FTZ104" s="420"/>
      <c r="FUA104" s="420"/>
      <c r="FUB104" s="420"/>
      <c r="FUC104" s="420"/>
      <c r="FUD104" s="420"/>
      <c r="FUE104" s="420"/>
      <c r="FUF104" s="420"/>
      <c r="FUG104" s="420"/>
      <c r="FUH104" s="420"/>
      <c r="FUI104" s="420"/>
      <c r="FUJ104" s="420"/>
      <c r="FUK104" s="420"/>
      <c r="FUL104" s="420"/>
      <c r="FUM104" s="420"/>
      <c r="FUN104" s="420"/>
      <c r="FUO104" s="420"/>
      <c r="FUP104" s="420"/>
      <c r="FUQ104" s="420"/>
      <c r="FUR104" s="420"/>
      <c r="FUS104" s="420"/>
      <c r="FUT104" s="420"/>
      <c r="FUU104" s="420"/>
      <c r="FUV104" s="420"/>
      <c r="FUW104" s="420"/>
      <c r="FUX104" s="420"/>
      <c r="FUY104" s="420"/>
      <c r="FUZ104" s="420"/>
      <c r="FVA104" s="420"/>
      <c r="FVB104" s="420"/>
      <c r="FVC104" s="420"/>
      <c r="FVD104" s="420"/>
      <c r="FVE104" s="420"/>
      <c r="FVF104" s="420"/>
      <c r="FVG104" s="420"/>
      <c r="FVH104" s="420"/>
      <c r="FVI104" s="420"/>
      <c r="FVJ104" s="420"/>
      <c r="FVK104" s="420"/>
      <c r="FVL104" s="420"/>
      <c r="FVM104" s="420"/>
      <c r="FVN104" s="420"/>
      <c r="FVO104" s="420"/>
      <c r="FVP104" s="420"/>
      <c r="FVQ104" s="420"/>
      <c r="FVR104" s="420"/>
      <c r="FVS104" s="420"/>
      <c r="FVT104" s="420"/>
      <c r="FVU104" s="420"/>
      <c r="FVV104" s="420"/>
      <c r="FVW104" s="420"/>
      <c r="FVX104" s="420"/>
      <c r="FVY104" s="420"/>
      <c r="FVZ104" s="420"/>
      <c r="FWA104" s="420"/>
      <c r="FWB104" s="420"/>
      <c r="FWC104" s="420"/>
      <c r="FWD104" s="420"/>
      <c r="FWE104" s="420"/>
      <c r="FWF104" s="420"/>
      <c r="FWG104" s="420"/>
      <c r="FWH104" s="420"/>
      <c r="FWI104" s="420"/>
      <c r="FWJ104" s="420"/>
      <c r="FWK104" s="420"/>
      <c r="FWL104" s="420"/>
      <c r="FWM104" s="420"/>
      <c r="FWN104" s="420"/>
      <c r="FWO104" s="420"/>
      <c r="FWP104" s="420"/>
      <c r="FWQ104" s="420"/>
      <c r="FWR104" s="420"/>
      <c r="FWS104" s="420"/>
      <c r="FWT104" s="420"/>
      <c r="FWU104" s="420"/>
      <c r="FWV104" s="420"/>
      <c r="FWW104" s="420"/>
      <c r="FWX104" s="420"/>
      <c r="FWY104" s="420"/>
      <c r="FWZ104" s="420"/>
      <c r="FXA104" s="420"/>
      <c r="FXB104" s="420"/>
      <c r="FXC104" s="420"/>
      <c r="FXD104" s="420"/>
      <c r="FXE104" s="420"/>
      <c r="FXF104" s="420"/>
      <c r="FXG104" s="420"/>
      <c r="FXH104" s="420"/>
      <c r="FXI104" s="420"/>
      <c r="FXJ104" s="420"/>
      <c r="FXK104" s="420"/>
      <c r="FXL104" s="420"/>
      <c r="FXM104" s="420"/>
      <c r="FXN104" s="420"/>
      <c r="FXO104" s="420"/>
      <c r="FXP104" s="420"/>
      <c r="FXQ104" s="420"/>
      <c r="FXR104" s="420"/>
      <c r="FXS104" s="420"/>
      <c r="FXT104" s="420"/>
      <c r="FXU104" s="420"/>
      <c r="FXV104" s="420"/>
      <c r="FXW104" s="420"/>
      <c r="FXX104" s="420"/>
      <c r="FXY104" s="420"/>
      <c r="FXZ104" s="420"/>
      <c r="FYA104" s="420"/>
      <c r="FYB104" s="420"/>
      <c r="FYC104" s="420"/>
      <c r="FYD104" s="420"/>
      <c r="FYE104" s="420"/>
      <c r="FYF104" s="420"/>
      <c r="FYG104" s="420"/>
      <c r="FYH104" s="420"/>
      <c r="FYI104" s="420"/>
      <c r="FYJ104" s="420"/>
      <c r="FYK104" s="420"/>
      <c r="FYL104" s="420"/>
      <c r="FYM104" s="420"/>
      <c r="FYN104" s="420"/>
      <c r="FYO104" s="420"/>
      <c r="FYP104" s="420"/>
      <c r="FYQ104" s="420"/>
      <c r="FYR104" s="420"/>
      <c r="FYS104" s="420"/>
      <c r="FYT104" s="420"/>
      <c r="FYU104" s="420"/>
      <c r="FYV104" s="420"/>
      <c r="FYW104" s="420"/>
      <c r="FYX104" s="420"/>
      <c r="FYY104" s="420"/>
      <c r="FYZ104" s="420"/>
      <c r="FZA104" s="420"/>
      <c r="FZB104" s="420"/>
      <c r="FZC104" s="420"/>
      <c r="FZD104" s="420"/>
      <c r="FZE104" s="420"/>
      <c r="FZF104" s="420"/>
      <c r="FZG104" s="420"/>
      <c r="FZH104" s="420"/>
      <c r="FZI104" s="420"/>
      <c r="FZJ104" s="420"/>
      <c r="FZK104" s="420"/>
      <c r="FZL104" s="420"/>
      <c r="FZM104" s="420"/>
      <c r="FZN104" s="420"/>
      <c r="FZO104" s="420"/>
      <c r="FZP104" s="420"/>
      <c r="FZQ104" s="420"/>
      <c r="FZR104" s="420"/>
      <c r="FZS104" s="420"/>
      <c r="FZT104" s="420"/>
      <c r="FZU104" s="420"/>
      <c r="FZV104" s="420"/>
      <c r="FZW104" s="420"/>
      <c r="FZX104" s="420"/>
      <c r="FZY104" s="420"/>
      <c r="FZZ104" s="420"/>
      <c r="GAA104" s="420"/>
      <c r="GAB104" s="420"/>
      <c r="GAC104" s="420"/>
      <c r="GAD104" s="420"/>
      <c r="GAE104" s="420"/>
      <c r="GAF104" s="420"/>
      <c r="GAG104" s="420"/>
      <c r="GAH104" s="420"/>
      <c r="GAI104" s="420"/>
      <c r="GAJ104" s="420"/>
      <c r="GAK104" s="420"/>
      <c r="GAL104" s="420"/>
      <c r="GAM104" s="420"/>
      <c r="GAN104" s="420"/>
      <c r="GAO104" s="420"/>
      <c r="GAP104" s="420"/>
      <c r="GAQ104" s="420"/>
      <c r="GAR104" s="420"/>
      <c r="GAS104" s="420"/>
      <c r="GAT104" s="420"/>
      <c r="GAU104" s="420"/>
      <c r="GAV104" s="420"/>
      <c r="GAW104" s="420"/>
      <c r="GAX104" s="420"/>
      <c r="GAY104" s="420"/>
      <c r="GAZ104" s="420"/>
      <c r="GBA104" s="420"/>
      <c r="GBB104" s="420"/>
      <c r="GBC104" s="420"/>
      <c r="GBD104" s="420"/>
      <c r="GBE104" s="420"/>
      <c r="GBF104" s="420"/>
      <c r="GBG104" s="420"/>
      <c r="GBH104" s="420"/>
      <c r="GBI104" s="420"/>
      <c r="GBJ104" s="420"/>
      <c r="GBK104" s="420"/>
      <c r="GBL104" s="420"/>
      <c r="GBM104" s="420"/>
      <c r="GBN104" s="420"/>
      <c r="GBO104" s="420"/>
      <c r="GBP104" s="420"/>
      <c r="GBQ104" s="420"/>
      <c r="GBR104" s="420"/>
      <c r="GBS104" s="420"/>
      <c r="GBT104" s="420"/>
      <c r="GBU104" s="420"/>
      <c r="GBV104" s="420"/>
      <c r="GBW104" s="420"/>
      <c r="GBX104" s="420"/>
      <c r="GBY104" s="420"/>
      <c r="GBZ104" s="420"/>
      <c r="GCA104" s="420"/>
      <c r="GCB104" s="420"/>
      <c r="GCC104" s="420"/>
      <c r="GCD104" s="420"/>
      <c r="GCE104" s="420"/>
      <c r="GCF104" s="420"/>
      <c r="GCG104" s="420"/>
      <c r="GCH104" s="420"/>
      <c r="GCI104" s="420"/>
      <c r="GCJ104" s="420"/>
      <c r="GCK104" s="420"/>
      <c r="GCL104" s="420"/>
      <c r="GCM104" s="420"/>
      <c r="GCN104" s="420"/>
      <c r="GCO104" s="420"/>
      <c r="GCP104" s="420"/>
      <c r="GCQ104" s="420"/>
      <c r="GCR104" s="420"/>
      <c r="GCS104" s="420"/>
      <c r="GCT104" s="420"/>
      <c r="GCU104" s="420"/>
      <c r="GCV104" s="420"/>
      <c r="GCW104" s="420"/>
      <c r="GCX104" s="420"/>
      <c r="GCY104" s="420"/>
      <c r="GCZ104" s="420"/>
      <c r="GDA104" s="420"/>
      <c r="GDB104" s="420"/>
      <c r="GDC104" s="420"/>
      <c r="GDD104" s="420"/>
      <c r="GDE104" s="420"/>
      <c r="GDF104" s="420"/>
      <c r="GDG104" s="420"/>
      <c r="GDH104" s="420"/>
      <c r="GDI104" s="420"/>
      <c r="GDJ104" s="420"/>
      <c r="GDK104" s="420"/>
      <c r="GDL104" s="420"/>
      <c r="GDM104" s="420"/>
      <c r="GDN104" s="420"/>
      <c r="GDO104" s="420"/>
      <c r="GDP104" s="420"/>
      <c r="GDQ104" s="420"/>
      <c r="GDR104" s="420"/>
      <c r="GDS104" s="420"/>
      <c r="GDT104" s="420"/>
      <c r="GDU104" s="420"/>
      <c r="GDV104" s="420"/>
      <c r="GDW104" s="420"/>
      <c r="GDX104" s="420"/>
      <c r="GDY104" s="420"/>
      <c r="GDZ104" s="420"/>
      <c r="GEA104" s="420"/>
      <c r="GEB104" s="420"/>
      <c r="GEC104" s="420"/>
      <c r="GED104" s="420"/>
      <c r="GEE104" s="420"/>
      <c r="GEF104" s="420"/>
      <c r="GEG104" s="420"/>
      <c r="GEH104" s="420"/>
      <c r="GEI104" s="420"/>
      <c r="GEJ104" s="420"/>
      <c r="GEK104" s="420"/>
      <c r="GEL104" s="420"/>
      <c r="GEM104" s="420"/>
      <c r="GEN104" s="420"/>
      <c r="GEO104" s="420"/>
      <c r="GEP104" s="420"/>
      <c r="GEQ104" s="420"/>
      <c r="GER104" s="420"/>
      <c r="GES104" s="420"/>
      <c r="GET104" s="420"/>
      <c r="GEU104" s="420"/>
      <c r="GEV104" s="420"/>
      <c r="GEW104" s="420"/>
      <c r="GEX104" s="420"/>
      <c r="GEY104" s="420"/>
      <c r="GEZ104" s="420"/>
      <c r="GFA104" s="420"/>
      <c r="GFB104" s="420"/>
      <c r="GFC104" s="420"/>
      <c r="GFD104" s="420"/>
      <c r="GFE104" s="420"/>
      <c r="GFF104" s="420"/>
      <c r="GFG104" s="420"/>
      <c r="GFH104" s="420"/>
      <c r="GFI104" s="420"/>
      <c r="GFJ104" s="420"/>
      <c r="GFK104" s="420"/>
      <c r="GFL104" s="420"/>
      <c r="GFM104" s="420"/>
      <c r="GFN104" s="420"/>
      <c r="GFO104" s="420"/>
      <c r="GFP104" s="420"/>
      <c r="GFQ104" s="420"/>
      <c r="GFR104" s="420"/>
      <c r="GFS104" s="420"/>
      <c r="GFT104" s="420"/>
      <c r="GFU104" s="420"/>
      <c r="GFV104" s="420"/>
      <c r="GFW104" s="420"/>
      <c r="GFX104" s="420"/>
      <c r="GFY104" s="420"/>
      <c r="GFZ104" s="420"/>
      <c r="GGA104" s="420"/>
      <c r="GGB104" s="420"/>
      <c r="GGC104" s="420"/>
      <c r="GGD104" s="420"/>
      <c r="GGE104" s="420"/>
      <c r="GGF104" s="420"/>
      <c r="GGG104" s="420"/>
      <c r="GGH104" s="420"/>
      <c r="GGI104" s="420"/>
      <c r="GGJ104" s="420"/>
      <c r="GGK104" s="420"/>
      <c r="GGL104" s="420"/>
      <c r="GGM104" s="420"/>
      <c r="GGN104" s="420"/>
      <c r="GGO104" s="420"/>
      <c r="GGP104" s="420"/>
      <c r="GGQ104" s="420"/>
      <c r="GGR104" s="420"/>
      <c r="GGS104" s="420"/>
      <c r="GGT104" s="420"/>
      <c r="GGU104" s="420"/>
      <c r="GGV104" s="420"/>
      <c r="GGW104" s="420"/>
      <c r="GGX104" s="420"/>
      <c r="GGY104" s="420"/>
      <c r="GGZ104" s="420"/>
      <c r="GHA104" s="420"/>
      <c r="GHB104" s="420"/>
      <c r="GHC104" s="420"/>
      <c r="GHD104" s="420"/>
      <c r="GHE104" s="420"/>
      <c r="GHF104" s="420"/>
      <c r="GHG104" s="420"/>
      <c r="GHH104" s="420"/>
      <c r="GHI104" s="420"/>
      <c r="GHJ104" s="420"/>
      <c r="GHK104" s="420"/>
      <c r="GHL104" s="420"/>
      <c r="GHM104" s="420"/>
      <c r="GHN104" s="420"/>
      <c r="GHO104" s="420"/>
      <c r="GHP104" s="420"/>
      <c r="GHQ104" s="420"/>
      <c r="GHR104" s="420"/>
      <c r="GHS104" s="420"/>
      <c r="GHT104" s="420"/>
      <c r="GHU104" s="420"/>
      <c r="GHV104" s="420"/>
      <c r="GHW104" s="420"/>
      <c r="GHX104" s="420"/>
      <c r="GHY104" s="420"/>
      <c r="GHZ104" s="420"/>
      <c r="GIA104" s="420"/>
      <c r="GIB104" s="420"/>
      <c r="GIC104" s="420"/>
      <c r="GID104" s="420"/>
      <c r="GIE104" s="420"/>
      <c r="GIF104" s="420"/>
      <c r="GIG104" s="420"/>
      <c r="GIH104" s="420"/>
      <c r="GII104" s="420"/>
      <c r="GIJ104" s="420"/>
      <c r="GIK104" s="420"/>
      <c r="GIL104" s="420"/>
      <c r="GIM104" s="420"/>
      <c r="GIN104" s="420"/>
      <c r="GIO104" s="420"/>
      <c r="GIP104" s="420"/>
      <c r="GIQ104" s="420"/>
      <c r="GIR104" s="420"/>
      <c r="GIS104" s="420"/>
      <c r="GIT104" s="420"/>
      <c r="GIU104" s="420"/>
      <c r="GIV104" s="420"/>
      <c r="GIW104" s="420"/>
      <c r="GIX104" s="420"/>
      <c r="GIY104" s="420"/>
      <c r="GIZ104" s="420"/>
      <c r="GJA104" s="420"/>
      <c r="GJB104" s="420"/>
      <c r="GJC104" s="420"/>
      <c r="GJD104" s="420"/>
      <c r="GJE104" s="420"/>
      <c r="GJF104" s="420"/>
      <c r="GJG104" s="420"/>
      <c r="GJH104" s="420"/>
      <c r="GJI104" s="420"/>
      <c r="GJJ104" s="420"/>
      <c r="GJK104" s="420"/>
      <c r="GJL104" s="420"/>
      <c r="GJM104" s="420"/>
      <c r="GJN104" s="420"/>
      <c r="GJO104" s="420"/>
      <c r="GJP104" s="420"/>
      <c r="GJQ104" s="420"/>
      <c r="GJR104" s="420"/>
      <c r="GJS104" s="420"/>
      <c r="GJT104" s="420"/>
      <c r="GJU104" s="420"/>
      <c r="GJV104" s="420"/>
      <c r="GJW104" s="420"/>
      <c r="GJX104" s="420"/>
      <c r="GJY104" s="420"/>
      <c r="GJZ104" s="420"/>
      <c r="GKA104" s="420"/>
      <c r="GKB104" s="420"/>
      <c r="GKC104" s="420"/>
      <c r="GKD104" s="420"/>
      <c r="GKE104" s="420"/>
      <c r="GKF104" s="420"/>
      <c r="GKG104" s="420"/>
      <c r="GKH104" s="420"/>
      <c r="GKI104" s="420"/>
      <c r="GKJ104" s="420"/>
      <c r="GKK104" s="420"/>
      <c r="GKL104" s="420"/>
      <c r="GKM104" s="420"/>
      <c r="GKN104" s="420"/>
      <c r="GKO104" s="420"/>
      <c r="GKP104" s="420"/>
      <c r="GKQ104" s="420"/>
      <c r="GKR104" s="420"/>
      <c r="GKS104" s="420"/>
      <c r="GKT104" s="420"/>
      <c r="GKU104" s="420"/>
      <c r="GKV104" s="420"/>
      <c r="GKW104" s="420"/>
      <c r="GKX104" s="420"/>
      <c r="GKY104" s="420"/>
      <c r="GKZ104" s="420"/>
      <c r="GLA104" s="420"/>
      <c r="GLB104" s="420"/>
      <c r="GLC104" s="420"/>
      <c r="GLD104" s="420"/>
      <c r="GLE104" s="420"/>
      <c r="GLF104" s="420"/>
      <c r="GLG104" s="420"/>
      <c r="GLH104" s="420"/>
      <c r="GLI104" s="420"/>
      <c r="GLJ104" s="420"/>
      <c r="GLK104" s="420"/>
      <c r="GLL104" s="420"/>
      <c r="GLM104" s="420"/>
      <c r="GLN104" s="420"/>
      <c r="GLO104" s="420"/>
      <c r="GLP104" s="420"/>
      <c r="GLQ104" s="420"/>
      <c r="GLR104" s="420"/>
      <c r="GLS104" s="420"/>
      <c r="GLT104" s="420"/>
      <c r="GLU104" s="420"/>
      <c r="GLV104" s="420"/>
      <c r="GLW104" s="420"/>
      <c r="GLX104" s="420"/>
      <c r="GLY104" s="420"/>
      <c r="GLZ104" s="420"/>
      <c r="GMA104" s="420"/>
      <c r="GMB104" s="420"/>
      <c r="GMC104" s="420"/>
      <c r="GMD104" s="420"/>
      <c r="GME104" s="420"/>
      <c r="GMF104" s="420"/>
      <c r="GMG104" s="420"/>
      <c r="GMH104" s="420"/>
      <c r="GMI104" s="420"/>
      <c r="GMJ104" s="420"/>
      <c r="GMK104" s="420"/>
      <c r="GML104" s="420"/>
      <c r="GMM104" s="420"/>
      <c r="GMN104" s="420"/>
      <c r="GMO104" s="420"/>
      <c r="GMP104" s="420"/>
      <c r="GMQ104" s="420"/>
      <c r="GMR104" s="420"/>
      <c r="GMS104" s="420"/>
      <c r="GMT104" s="420"/>
      <c r="GMU104" s="420"/>
      <c r="GMV104" s="420"/>
      <c r="GMW104" s="420"/>
      <c r="GMX104" s="420"/>
      <c r="GMY104" s="420"/>
      <c r="GMZ104" s="420"/>
      <c r="GNA104" s="420"/>
      <c r="GNB104" s="420"/>
      <c r="GNC104" s="420"/>
      <c r="GND104" s="420"/>
      <c r="GNE104" s="420"/>
      <c r="GNF104" s="420"/>
      <c r="GNG104" s="420"/>
      <c r="GNH104" s="420"/>
      <c r="GNI104" s="420"/>
      <c r="GNJ104" s="420"/>
      <c r="GNK104" s="420"/>
      <c r="GNL104" s="420"/>
      <c r="GNM104" s="420"/>
      <c r="GNN104" s="420"/>
      <c r="GNO104" s="420"/>
      <c r="GNP104" s="420"/>
      <c r="GNQ104" s="420"/>
      <c r="GNR104" s="420"/>
      <c r="GNS104" s="420"/>
      <c r="GNT104" s="420"/>
      <c r="GNU104" s="420"/>
      <c r="GNV104" s="420"/>
      <c r="GNW104" s="420"/>
      <c r="GNX104" s="420"/>
      <c r="GNY104" s="420"/>
      <c r="GNZ104" s="420"/>
      <c r="GOA104" s="420"/>
      <c r="GOB104" s="420"/>
      <c r="GOC104" s="420"/>
      <c r="GOD104" s="420"/>
      <c r="GOE104" s="420"/>
      <c r="GOF104" s="420"/>
      <c r="GOG104" s="420"/>
      <c r="GOH104" s="420"/>
      <c r="GOI104" s="420"/>
      <c r="GOJ104" s="420"/>
      <c r="GOK104" s="420"/>
      <c r="GOL104" s="420"/>
      <c r="GOM104" s="420"/>
      <c r="GON104" s="420"/>
      <c r="GOO104" s="420"/>
      <c r="GOP104" s="420"/>
      <c r="GOQ104" s="420"/>
      <c r="GOR104" s="420"/>
      <c r="GOS104" s="420"/>
      <c r="GOT104" s="420"/>
      <c r="GOU104" s="420"/>
      <c r="GOV104" s="420"/>
      <c r="GOW104" s="420"/>
      <c r="GOX104" s="420"/>
      <c r="GOY104" s="420"/>
      <c r="GOZ104" s="420"/>
      <c r="GPA104" s="420"/>
      <c r="GPB104" s="420"/>
      <c r="GPC104" s="420"/>
      <c r="GPD104" s="420"/>
      <c r="GPE104" s="420"/>
      <c r="GPF104" s="420"/>
      <c r="GPG104" s="420"/>
      <c r="GPH104" s="420"/>
      <c r="GPI104" s="420"/>
      <c r="GPJ104" s="420"/>
      <c r="GPK104" s="420"/>
      <c r="GPL104" s="420"/>
      <c r="GPM104" s="420"/>
      <c r="GPN104" s="420"/>
      <c r="GPO104" s="420"/>
      <c r="GPP104" s="420"/>
      <c r="GPQ104" s="420"/>
      <c r="GPR104" s="420"/>
      <c r="GPS104" s="420"/>
      <c r="GPT104" s="420"/>
      <c r="GPU104" s="420"/>
      <c r="GPV104" s="420"/>
      <c r="GPW104" s="420"/>
      <c r="GPX104" s="420"/>
      <c r="GPY104" s="420"/>
      <c r="GPZ104" s="420"/>
      <c r="GQA104" s="420"/>
      <c r="GQB104" s="420"/>
      <c r="GQC104" s="420"/>
      <c r="GQD104" s="420"/>
      <c r="GQE104" s="420"/>
      <c r="GQF104" s="420"/>
      <c r="GQG104" s="420"/>
      <c r="GQH104" s="420"/>
      <c r="GQI104" s="420"/>
      <c r="GQJ104" s="420"/>
      <c r="GQK104" s="420"/>
      <c r="GQL104" s="420"/>
      <c r="GQM104" s="420"/>
      <c r="GQN104" s="420"/>
      <c r="GQO104" s="420"/>
      <c r="GQP104" s="420"/>
      <c r="GQQ104" s="420"/>
      <c r="GQR104" s="420"/>
      <c r="GQS104" s="420"/>
      <c r="GQT104" s="420"/>
      <c r="GQU104" s="420"/>
      <c r="GQV104" s="420"/>
      <c r="GQW104" s="420"/>
      <c r="GQX104" s="420"/>
      <c r="GQY104" s="420"/>
      <c r="GQZ104" s="420"/>
      <c r="GRA104" s="420"/>
      <c r="GRB104" s="420"/>
      <c r="GRC104" s="420"/>
      <c r="GRD104" s="420"/>
      <c r="GRE104" s="420"/>
      <c r="GRF104" s="420"/>
      <c r="GRG104" s="420"/>
      <c r="GRH104" s="420"/>
      <c r="GRI104" s="420"/>
      <c r="GRJ104" s="420"/>
      <c r="GRK104" s="420"/>
      <c r="GRL104" s="420"/>
      <c r="GRM104" s="420"/>
      <c r="GRN104" s="420"/>
      <c r="GRO104" s="420"/>
      <c r="GRP104" s="420"/>
      <c r="GRQ104" s="420"/>
      <c r="GRR104" s="420"/>
      <c r="GRS104" s="420"/>
      <c r="GRT104" s="420"/>
      <c r="GRU104" s="420"/>
      <c r="GRV104" s="420"/>
      <c r="GRW104" s="420"/>
      <c r="GRX104" s="420"/>
      <c r="GRY104" s="420"/>
      <c r="GRZ104" s="420"/>
      <c r="GSA104" s="420"/>
      <c r="GSB104" s="420"/>
      <c r="GSC104" s="420"/>
      <c r="GSD104" s="420"/>
      <c r="GSE104" s="420"/>
      <c r="GSF104" s="420"/>
      <c r="GSG104" s="420"/>
      <c r="GSH104" s="420"/>
      <c r="GSI104" s="420"/>
      <c r="GSJ104" s="420"/>
      <c r="GSK104" s="420"/>
      <c r="GSL104" s="420"/>
      <c r="GSM104" s="420"/>
      <c r="GSN104" s="420"/>
      <c r="GSO104" s="420"/>
      <c r="GSP104" s="420"/>
      <c r="GSQ104" s="420"/>
      <c r="GSR104" s="420"/>
      <c r="GSS104" s="420"/>
      <c r="GST104" s="420"/>
      <c r="GSU104" s="420"/>
      <c r="GSV104" s="420"/>
      <c r="GSW104" s="420"/>
      <c r="GSX104" s="420"/>
      <c r="GSY104" s="420"/>
      <c r="GSZ104" s="420"/>
      <c r="GTA104" s="420"/>
      <c r="GTB104" s="420"/>
      <c r="GTC104" s="420"/>
      <c r="GTD104" s="420"/>
      <c r="GTE104" s="420"/>
      <c r="GTF104" s="420"/>
      <c r="GTG104" s="420"/>
      <c r="GTH104" s="420"/>
      <c r="GTI104" s="420"/>
      <c r="GTJ104" s="420"/>
      <c r="GTK104" s="420"/>
      <c r="GTL104" s="420"/>
      <c r="GTM104" s="420"/>
      <c r="GTN104" s="420"/>
      <c r="GTO104" s="420"/>
      <c r="GTP104" s="420"/>
      <c r="GTQ104" s="420"/>
      <c r="GTR104" s="420"/>
      <c r="GTS104" s="420"/>
      <c r="GTT104" s="420"/>
      <c r="GTU104" s="420"/>
      <c r="GTV104" s="420"/>
      <c r="GTW104" s="420"/>
      <c r="GTX104" s="420"/>
      <c r="GTY104" s="420"/>
      <c r="GTZ104" s="420"/>
      <c r="GUA104" s="420"/>
      <c r="GUB104" s="420"/>
      <c r="GUC104" s="420"/>
      <c r="GUD104" s="420"/>
      <c r="GUE104" s="420"/>
      <c r="GUF104" s="420"/>
      <c r="GUG104" s="420"/>
      <c r="GUH104" s="420"/>
      <c r="GUI104" s="420"/>
      <c r="GUJ104" s="420"/>
      <c r="GUK104" s="420"/>
      <c r="GUL104" s="420"/>
      <c r="GUM104" s="420"/>
      <c r="GUN104" s="420"/>
      <c r="GUO104" s="420"/>
      <c r="GUP104" s="420"/>
      <c r="GUQ104" s="420"/>
      <c r="GUR104" s="420"/>
      <c r="GUS104" s="420"/>
      <c r="GUT104" s="420"/>
      <c r="GUU104" s="420"/>
      <c r="GUV104" s="420"/>
      <c r="GUW104" s="420"/>
      <c r="GUX104" s="420"/>
      <c r="GUY104" s="420"/>
      <c r="GUZ104" s="420"/>
      <c r="GVA104" s="420"/>
      <c r="GVB104" s="420"/>
      <c r="GVC104" s="420"/>
      <c r="GVD104" s="420"/>
      <c r="GVE104" s="420"/>
      <c r="GVF104" s="420"/>
      <c r="GVG104" s="420"/>
      <c r="GVH104" s="420"/>
      <c r="GVI104" s="420"/>
      <c r="GVJ104" s="420"/>
      <c r="GVK104" s="420"/>
      <c r="GVL104" s="420"/>
      <c r="GVM104" s="420"/>
      <c r="GVN104" s="420"/>
      <c r="GVO104" s="420"/>
      <c r="GVP104" s="420"/>
      <c r="GVQ104" s="420"/>
      <c r="GVR104" s="420"/>
      <c r="GVS104" s="420"/>
      <c r="GVT104" s="420"/>
      <c r="GVU104" s="420"/>
      <c r="GVV104" s="420"/>
      <c r="GVW104" s="420"/>
      <c r="GVX104" s="420"/>
      <c r="GVY104" s="420"/>
      <c r="GVZ104" s="420"/>
      <c r="GWA104" s="420"/>
      <c r="GWB104" s="420"/>
      <c r="GWC104" s="420"/>
      <c r="GWD104" s="420"/>
      <c r="GWE104" s="420"/>
      <c r="GWF104" s="420"/>
      <c r="GWG104" s="420"/>
      <c r="GWH104" s="420"/>
      <c r="GWI104" s="420"/>
      <c r="GWJ104" s="420"/>
      <c r="GWK104" s="420"/>
      <c r="GWL104" s="420"/>
      <c r="GWM104" s="420"/>
      <c r="GWN104" s="420"/>
      <c r="GWO104" s="420"/>
      <c r="GWP104" s="420"/>
      <c r="GWQ104" s="420"/>
      <c r="GWR104" s="420"/>
      <c r="GWS104" s="420"/>
      <c r="GWT104" s="420"/>
      <c r="GWU104" s="420"/>
      <c r="GWV104" s="420"/>
      <c r="GWW104" s="420"/>
      <c r="GWX104" s="420"/>
      <c r="GWY104" s="420"/>
      <c r="GWZ104" s="420"/>
      <c r="GXA104" s="420"/>
      <c r="GXB104" s="420"/>
      <c r="GXC104" s="420"/>
      <c r="GXD104" s="420"/>
      <c r="GXE104" s="420"/>
      <c r="GXF104" s="420"/>
      <c r="GXG104" s="420"/>
      <c r="GXH104" s="420"/>
      <c r="GXI104" s="420"/>
      <c r="GXJ104" s="420"/>
      <c r="GXK104" s="420"/>
      <c r="GXL104" s="420"/>
      <c r="GXM104" s="420"/>
      <c r="GXN104" s="420"/>
      <c r="GXO104" s="420"/>
      <c r="GXP104" s="420"/>
      <c r="GXQ104" s="420"/>
      <c r="GXR104" s="420"/>
      <c r="GXS104" s="420"/>
      <c r="GXT104" s="420"/>
      <c r="GXU104" s="420"/>
      <c r="GXV104" s="420"/>
      <c r="GXW104" s="420"/>
      <c r="GXX104" s="420"/>
      <c r="GXY104" s="420"/>
      <c r="GXZ104" s="420"/>
      <c r="GYA104" s="420"/>
      <c r="GYB104" s="420"/>
      <c r="GYC104" s="420"/>
      <c r="GYD104" s="420"/>
      <c r="GYE104" s="420"/>
      <c r="GYF104" s="420"/>
      <c r="GYG104" s="420"/>
      <c r="GYH104" s="420"/>
      <c r="GYI104" s="420"/>
      <c r="GYJ104" s="420"/>
      <c r="GYK104" s="420"/>
      <c r="GYL104" s="420"/>
      <c r="GYM104" s="420"/>
      <c r="GYN104" s="420"/>
      <c r="GYO104" s="420"/>
      <c r="GYP104" s="420"/>
      <c r="GYQ104" s="420"/>
      <c r="GYR104" s="420"/>
      <c r="GYS104" s="420"/>
      <c r="GYT104" s="420"/>
      <c r="GYU104" s="420"/>
      <c r="GYV104" s="420"/>
      <c r="GYW104" s="420"/>
      <c r="GYX104" s="420"/>
      <c r="GYY104" s="420"/>
      <c r="GYZ104" s="420"/>
      <c r="GZA104" s="420"/>
      <c r="GZB104" s="420"/>
      <c r="GZC104" s="420"/>
      <c r="GZD104" s="420"/>
      <c r="GZE104" s="420"/>
      <c r="GZF104" s="420"/>
      <c r="GZG104" s="420"/>
      <c r="GZH104" s="420"/>
      <c r="GZI104" s="420"/>
      <c r="GZJ104" s="420"/>
      <c r="GZK104" s="420"/>
      <c r="GZL104" s="420"/>
      <c r="GZM104" s="420"/>
      <c r="GZN104" s="420"/>
      <c r="GZO104" s="420"/>
      <c r="GZP104" s="420"/>
      <c r="GZQ104" s="420"/>
      <c r="GZR104" s="420"/>
      <c r="GZS104" s="420"/>
      <c r="GZT104" s="420"/>
      <c r="GZU104" s="420"/>
      <c r="GZV104" s="420"/>
      <c r="GZW104" s="420"/>
      <c r="GZX104" s="420"/>
      <c r="GZY104" s="420"/>
      <c r="GZZ104" s="420"/>
      <c r="HAA104" s="420"/>
      <c r="HAB104" s="420"/>
      <c r="HAC104" s="420"/>
      <c r="HAD104" s="420"/>
      <c r="HAE104" s="420"/>
      <c r="HAF104" s="420"/>
      <c r="HAG104" s="420"/>
      <c r="HAH104" s="420"/>
      <c r="HAI104" s="420"/>
      <c r="HAJ104" s="420"/>
      <c r="HAK104" s="420"/>
      <c r="HAL104" s="420"/>
      <c r="HAM104" s="420"/>
      <c r="HAN104" s="420"/>
      <c r="HAO104" s="420"/>
      <c r="HAP104" s="420"/>
      <c r="HAQ104" s="420"/>
      <c r="HAR104" s="420"/>
      <c r="HAS104" s="420"/>
      <c r="HAT104" s="420"/>
      <c r="HAU104" s="420"/>
      <c r="HAV104" s="420"/>
      <c r="HAW104" s="420"/>
      <c r="HAX104" s="420"/>
      <c r="HAY104" s="420"/>
      <c r="HAZ104" s="420"/>
      <c r="HBA104" s="420"/>
      <c r="HBB104" s="420"/>
      <c r="HBC104" s="420"/>
      <c r="HBD104" s="420"/>
      <c r="HBE104" s="420"/>
      <c r="HBF104" s="420"/>
      <c r="HBG104" s="420"/>
      <c r="HBH104" s="420"/>
      <c r="HBI104" s="420"/>
      <c r="HBJ104" s="420"/>
      <c r="HBK104" s="420"/>
      <c r="HBL104" s="420"/>
      <c r="HBM104" s="420"/>
      <c r="HBN104" s="420"/>
      <c r="HBO104" s="420"/>
      <c r="HBP104" s="420"/>
      <c r="HBQ104" s="420"/>
      <c r="HBR104" s="420"/>
      <c r="HBS104" s="420"/>
      <c r="HBT104" s="420"/>
      <c r="HBU104" s="420"/>
      <c r="HBV104" s="420"/>
      <c r="HBW104" s="420"/>
      <c r="HBX104" s="420"/>
      <c r="HBY104" s="420"/>
      <c r="HBZ104" s="420"/>
      <c r="HCA104" s="420"/>
      <c r="HCB104" s="420"/>
      <c r="HCC104" s="420"/>
      <c r="HCD104" s="420"/>
      <c r="HCE104" s="420"/>
      <c r="HCF104" s="420"/>
      <c r="HCG104" s="420"/>
      <c r="HCH104" s="420"/>
      <c r="HCI104" s="420"/>
      <c r="HCJ104" s="420"/>
      <c r="HCK104" s="420"/>
      <c r="HCL104" s="420"/>
      <c r="HCM104" s="420"/>
      <c r="HCN104" s="420"/>
      <c r="HCO104" s="420"/>
      <c r="HCP104" s="420"/>
      <c r="HCQ104" s="420"/>
      <c r="HCR104" s="420"/>
      <c r="HCS104" s="420"/>
      <c r="HCT104" s="420"/>
      <c r="HCU104" s="420"/>
      <c r="HCV104" s="420"/>
      <c r="HCW104" s="420"/>
      <c r="HCX104" s="420"/>
      <c r="HCY104" s="420"/>
      <c r="HCZ104" s="420"/>
      <c r="HDA104" s="420"/>
      <c r="HDB104" s="420"/>
      <c r="HDC104" s="420"/>
      <c r="HDD104" s="420"/>
      <c r="HDE104" s="420"/>
      <c r="HDF104" s="420"/>
      <c r="HDG104" s="420"/>
      <c r="HDH104" s="420"/>
      <c r="HDI104" s="420"/>
      <c r="HDJ104" s="420"/>
      <c r="HDK104" s="420"/>
      <c r="HDL104" s="420"/>
      <c r="HDM104" s="420"/>
      <c r="HDN104" s="420"/>
      <c r="HDO104" s="420"/>
      <c r="HDP104" s="420"/>
      <c r="HDQ104" s="420"/>
      <c r="HDR104" s="420"/>
      <c r="HDS104" s="420"/>
      <c r="HDT104" s="420"/>
      <c r="HDU104" s="420"/>
      <c r="HDV104" s="420"/>
      <c r="HDW104" s="420"/>
      <c r="HDX104" s="420"/>
      <c r="HDY104" s="420"/>
      <c r="HDZ104" s="420"/>
      <c r="HEA104" s="420"/>
      <c r="HEB104" s="420"/>
      <c r="HEC104" s="420"/>
      <c r="HED104" s="420"/>
      <c r="HEE104" s="420"/>
      <c r="HEF104" s="420"/>
      <c r="HEG104" s="420"/>
      <c r="HEH104" s="420"/>
      <c r="HEI104" s="420"/>
      <c r="HEJ104" s="420"/>
      <c r="HEK104" s="420"/>
      <c r="HEL104" s="420"/>
      <c r="HEM104" s="420"/>
      <c r="HEN104" s="420"/>
      <c r="HEO104" s="420"/>
      <c r="HEP104" s="420"/>
      <c r="HEQ104" s="420"/>
      <c r="HER104" s="420"/>
      <c r="HES104" s="420"/>
      <c r="HET104" s="420"/>
      <c r="HEU104" s="420"/>
      <c r="HEV104" s="420"/>
      <c r="HEW104" s="420"/>
      <c r="HEX104" s="420"/>
      <c r="HEY104" s="420"/>
      <c r="HEZ104" s="420"/>
      <c r="HFA104" s="420"/>
      <c r="HFB104" s="420"/>
      <c r="HFC104" s="420"/>
      <c r="HFD104" s="420"/>
      <c r="HFE104" s="420"/>
      <c r="HFF104" s="420"/>
      <c r="HFG104" s="420"/>
      <c r="HFH104" s="420"/>
      <c r="HFI104" s="420"/>
      <c r="HFJ104" s="420"/>
      <c r="HFK104" s="420"/>
      <c r="HFL104" s="420"/>
      <c r="HFM104" s="420"/>
      <c r="HFN104" s="420"/>
      <c r="HFO104" s="420"/>
      <c r="HFP104" s="420"/>
      <c r="HFQ104" s="420"/>
      <c r="HFR104" s="420"/>
      <c r="HFS104" s="420"/>
      <c r="HFT104" s="420"/>
      <c r="HFU104" s="420"/>
      <c r="HFV104" s="420"/>
      <c r="HFW104" s="420"/>
      <c r="HFX104" s="420"/>
      <c r="HFY104" s="420"/>
      <c r="HFZ104" s="420"/>
      <c r="HGA104" s="420"/>
      <c r="HGB104" s="420"/>
      <c r="HGC104" s="420"/>
      <c r="HGD104" s="420"/>
      <c r="HGE104" s="420"/>
      <c r="HGF104" s="420"/>
      <c r="HGG104" s="420"/>
      <c r="HGH104" s="420"/>
      <c r="HGI104" s="420"/>
      <c r="HGJ104" s="420"/>
      <c r="HGK104" s="420"/>
      <c r="HGL104" s="420"/>
      <c r="HGM104" s="420"/>
      <c r="HGN104" s="420"/>
      <c r="HGO104" s="420"/>
      <c r="HGP104" s="420"/>
      <c r="HGQ104" s="420"/>
      <c r="HGR104" s="420"/>
      <c r="HGS104" s="420"/>
      <c r="HGT104" s="420"/>
      <c r="HGU104" s="420"/>
      <c r="HGV104" s="420"/>
      <c r="HGW104" s="420"/>
      <c r="HGX104" s="420"/>
      <c r="HGY104" s="420"/>
      <c r="HGZ104" s="420"/>
      <c r="HHA104" s="420"/>
      <c r="HHB104" s="420"/>
      <c r="HHC104" s="420"/>
      <c r="HHD104" s="420"/>
      <c r="HHE104" s="420"/>
      <c r="HHF104" s="420"/>
      <c r="HHG104" s="420"/>
      <c r="HHH104" s="420"/>
      <c r="HHI104" s="420"/>
      <c r="HHJ104" s="420"/>
      <c r="HHK104" s="420"/>
      <c r="HHL104" s="420"/>
      <c r="HHM104" s="420"/>
      <c r="HHN104" s="420"/>
      <c r="HHO104" s="420"/>
      <c r="HHP104" s="420"/>
      <c r="HHQ104" s="420"/>
      <c r="HHR104" s="420"/>
      <c r="HHS104" s="420"/>
      <c r="HHT104" s="420"/>
      <c r="HHU104" s="420"/>
      <c r="HHV104" s="420"/>
      <c r="HHW104" s="420"/>
      <c r="HHX104" s="420"/>
      <c r="HHY104" s="420"/>
      <c r="HHZ104" s="420"/>
      <c r="HIA104" s="420"/>
      <c r="HIB104" s="420"/>
      <c r="HIC104" s="420"/>
      <c r="HID104" s="420"/>
      <c r="HIE104" s="420"/>
      <c r="HIF104" s="420"/>
      <c r="HIG104" s="420"/>
      <c r="HIH104" s="420"/>
      <c r="HII104" s="420"/>
      <c r="HIJ104" s="420"/>
      <c r="HIK104" s="420"/>
      <c r="HIL104" s="420"/>
      <c r="HIM104" s="420"/>
      <c r="HIN104" s="420"/>
      <c r="HIO104" s="420"/>
      <c r="HIP104" s="420"/>
      <c r="HIQ104" s="420"/>
      <c r="HIR104" s="420"/>
      <c r="HIS104" s="420"/>
      <c r="HIT104" s="420"/>
      <c r="HIU104" s="420"/>
      <c r="HIV104" s="420"/>
      <c r="HIW104" s="420"/>
      <c r="HIX104" s="420"/>
      <c r="HIY104" s="420"/>
      <c r="HIZ104" s="420"/>
      <c r="HJA104" s="420"/>
      <c r="HJB104" s="420"/>
      <c r="HJC104" s="420"/>
      <c r="HJD104" s="420"/>
      <c r="HJE104" s="420"/>
      <c r="HJF104" s="420"/>
      <c r="HJG104" s="420"/>
      <c r="HJH104" s="420"/>
      <c r="HJI104" s="420"/>
      <c r="HJJ104" s="420"/>
      <c r="HJK104" s="420"/>
      <c r="HJL104" s="420"/>
      <c r="HJM104" s="420"/>
      <c r="HJN104" s="420"/>
      <c r="HJO104" s="420"/>
      <c r="HJP104" s="420"/>
      <c r="HJQ104" s="420"/>
      <c r="HJR104" s="420"/>
      <c r="HJS104" s="420"/>
      <c r="HJT104" s="420"/>
      <c r="HJU104" s="420"/>
      <c r="HJV104" s="420"/>
      <c r="HJW104" s="420"/>
      <c r="HJX104" s="420"/>
      <c r="HJY104" s="420"/>
      <c r="HJZ104" s="420"/>
      <c r="HKA104" s="420"/>
      <c r="HKB104" s="420"/>
      <c r="HKC104" s="420"/>
      <c r="HKD104" s="420"/>
      <c r="HKE104" s="420"/>
      <c r="HKF104" s="420"/>
      <c r="HKG104" s="420"/>
      <c r="HKH104" s="420"/>
      <c r="HKI104" s="420"/>
      <c r="HKJ104" s="420"/>
      <c r="HKK104" s="420"/>
      <c r="HKL104" s="420"/>
      <c r="HKM104" s="420"/>
      <c r="HKN104" s="420"/>
      <c r="HKO104" s="420"/>
      <c r="HKP104" s="420"/>
      <c r="HKQ104" s="420"/>
      <c r="HKR104" s="420"/>
      <c r="HKS104" s="420"/>
      <c r="HKT104" s="420"/>
      <c r="HKU104" s="420"/>
      <c r="HKV104" s="420"/>
      <c r="HKW104" s="420"/>
      <c r="HKX104" s="420"/>
      <c r="HKY104" s="420"/>
      <c r="HKZ104" s="420"/>
      <c r="HLA104" s="420"/>
      <c r="HLB104" s="420"/>
      <c r="HLC104" s="420"/>
      <c r="HLD104" s="420"/>
      <c r="HLE104" s="420"/>
      <c r="HLF104" s="420"/>
      <c r="HLG104" s="420"/>
      <c r="HLH104" s="420"/>
      <c r="HLI104" s="420"/>
      <c r="HLJ104" s="420"/>
      <c r="HLK104" s="420"/>
      <c r="HLL104" s="420"/>
      <c r="HLM104" s="420"/>
      <c r="HLN104" s="420"/>
      <c r="HLO104" s="420"/>
      <c r="HLP104" s="420"/>
      <c r="HLQ104" s="420"/>
      <c r="HLR104" s="420"/>
      <c r="HLS104" s="420"/>
      <c r="HLT104" s="420"/>
      <c r="HLU104" s="420"/>
      <c r="HLV104" s="420"/>
      <c r="HLW104" s="420"/>
      <c r="HLX104" s="420"/>
      <c r="HLY104" s="420"/>
      <c r="HLZ104" s="420"/>
      <c r="HMA104" s="420"/>
      <c r="HMB104" s="420"/>
      <c r="HMC104" s="420"/>
      <c r="HMD104" s="420"/>
      <c r="HME104" s="420"/>
      <c r="HMF104" s="420"/>
      <c r="HMG104" s="420"/>
      <c r="HMH104" s="420"/>
      <c r="HMI104" s="420"/>
      <c r="HMJ104" s="420"/>
      <c r="HMK104" s="420"/>
      <c r="HML104" s="420"/>
      <c r="HMM104" s="420"/>
      <c r="HMN104" s="420"/>
      <c r="HMO104" s="420"/>
      <c r="HMP104" s="420"/>
      <c r="HMQ104" s="420"/>
      <c r="HMR104" s="420"/>
      <c r="HMS104" s="420"/>
      <c r="HMT104" s="420"/>
      <c r="HMU104" s="420"/>
      <c r="HMV104" s="420"/>
      <c r="HMW104" s="420"/>
      <c r="HMX104" s="420"/>
      <c r="HMY104" s="420"/>
      <c r="HMZ104" s="420"/>
      <c r="HNA104" s="420"/>
      <c r="HNB104" s="420"/>
      <c r="HNC104" s="420"/>
      <c r="HND104" s="420"/>
      <c r="HNE104" s="420"/>
      <c r="HNF104" s="420"/>
      <c r="HNG104" s="420"/>
      <c r="HNH104" s="420"/>
      <c r="HNI104" s="420"/>
      <c r="HNJ104" s="420"/>
      <c r="HNK104" s="420"/>
      <c r="HNL104" s="420"/>
      <c r="HNM104" s="420"/>
      <c r="HNN104" s="420"/>
      <c r="HNO104" s="420"/>
      <c r="HNP104" s="420"/>
      <c r="HNQ104" s="420"/>
      <c r="HNR104" s="420"/>
      <c r="HNS104" s="420"/>
      <c r="HNT104" s="420"/>
      <c r="HNU104" s="420"/>
      <c r="HNV104" s="420"/>
      <c r="HNW104" s="420"/>
      <c r="HNX104" s="420"/>
      <c r="HNY104" s="420"/>
      <c r="HNZ104" s="420"/>
      <c r="HOA104" s="420"/>
      <c r="HOB104" s="420"/>
      <c r="HOC104" s="420"/>
      <c r="HOD104" s="420"/>
      <c r="HOE104" s="420"/>
      <c r="HOF104" s="420"/>
      <c r="HOG104" s="420"/>
      <c r="HOH104" s="420"/>
      <c r="HOI104" s="420"/>
      <c r="HOJ104" s="420"/>
      <c r="HOK104" s="420"/>
      <c r="HOL104" s="420"/>
      <c r="HOM104" s="420"/>
      <c r="HON104" s="420"/>
      <c r="HOO104" s="420"/>
      <c r="HOP104" s="420"/>
      <c r="HOQ104" s="420"/>
      <c r="HOR104" s="420"/>
      <c r="HOS104" s="420"/>
      <c r="HOT104" s="420"/>
      <c r="HOU104" s="420"/>
      <c r="HOV104" s="420"/>
      <c r="HOW104" s="420"/>
      <c r="HOX104" s="420"/>
      <c r="HOY104" s="420"/>
      <c r="HOZ104" s="420"/>
      <c r="HPA104" s="420"/>
      <c r="HPB104" s="420"/>
      <c r="HPC104" s="420"/>
      <c r="HPD104" s="420"/>
      <c r="HPE104" s="420"/>
      <c r="HPF104" s="420"/>
      <c r="HPG104" s="420"/>
      <c r="HPH104" s="420"/>
      <c r="HPI104" s="420"/>
      <c r="HPJ104" s="420"/>
      <c r="HPK104" s="420"/>
      <c r="HPL104" s="420"/>
      <c r="HPM104" s="420"/>
      <c r="HPN104" s="420"/>
      <c r="HPO104" s="420"/>
      <c r="HPP104" s="420"/>
      <c r="HPQ104" s="420"/>
      <c r="HPR104" s="420"/>
      <c r="HPS104" s="420"/>
      <c r="HPT104" s="420"/>
      <c r="HPU104" s="420"/>
      <c r="HPV104" s="420"/>
      <c r="HPW104" s="420"/>
      <c r="HPX104" s="420"/>
      <c r="HPY104" s="420"/>
      <c r="HPZ104" s="420"/>
      <c r="HQA104" s="420"/>
      <c r="HQB104" s="420"/>
      <c r="HQC104" s="420"/>
      <c r="HQD104" s="420"/>
      <c r="HQE104" s="420"/>
      <c r="HQF104" s="420"/>
      <c r="HQG104" s="420"/>
      <c r="HQH104" s="420"/>
      <c r="HQI104" s="420"/>
      <c r="HQJ104" s="420"/>
      <c r="HQK104" s="420"/>
      <c r="HQL104" s="420"/>
      <c r="HQM104" s="420"/>
      <c r="HQN104" s="420"/>
      <c r="HQO104" s="420"/>
      <c r="HQP104" s="420"/>
      <c r="HQQ104" s="420"/>
      <c r="HQR104" s="420"/>
      <c r="HQS104" s="420"/>
      <c r="HQT104" s="420"/>
      <c r="HQU104" s="420"/>
      <c r="HQV104" s="420"/>
      <c r="HQW104" s="420"/>
      <c r="HQX104" s="420"/>
      <c r="HQY104" s="420"/>
      <c r="HQZ104" s="420"/>
      <c r="HRA104" s="420"/>
      <c r="HRB104" s="420"/>
      <c r="HRC104" s="420"/>
      <c r="HRD104" s="420"/>
      <c r="HRE104" s="420"/>
      <c r="HRF104" s="420"/>
      <c r="HRG104" s="420"/>
      <c r="HRH104" s="420"/>
      <c r="HRI104" s="420"/>
      <c r="HRJ104" s="420"/>
      <c r="HRK104" s="420"/>
      <c r="HRL104" s="420"/>
      <c r="HRM104" s="420"/>
      <c r="HRN104" s="420"/>
      <c r="HRO104" s="420"/>
      <c r="HRP104" s="420"/>
      <c r="HRQ104" s="420"/>
      <c r="HRR104" s="420"/>
      <c r="HRS104" s="420"/>
      <c r="HRT104" s="420"/>
      <c r="HRU104" s="420"/>
      <c r="HRV104" s="420"/>
      <c r="HRW104" s="420"/>
      <c r="HRX104" s="420"/>
      <c r="HRY104" s="420"/>
      <c r="HRZ104" s="420"/>
      <c r="HSA104" s="420"/>
      <c r="HSB104" s="420"/>
      <c r="HSC104" s="420"/>
      <c r="HSD104" s="420"/>
      <c r="HSE104" s="420"/>
      <c r="HSF104" s="420"/>
      <c r="HSG104" s="420"/>
      <c r="HSH104" s="420"/>
      <c r="HSI104" s="420"/>
      <c r="HSJ104" s="420"/>
      <c r="HSK104" s="420"/>
      <c r="HSL104" s="420"/>
      <c r="HSM104" s="420"/>
      <c r="HSN104" s="420"/>
      <c r="HSO104" s="420"/>
      <c r="HSP104" s="420"/>
      <c r="HSQ104" s="420"/>
      <c r="HSR104" s="420"/>
      <c r="HSS104" s="420"/>
      <c r="HST104" s="420"/>
      <c r="HSU104" s="420"/>
      <c r="HSV104" s="420"/>
      <c r="HSW104" s="420"/>
      <c r="HSX104" s="420"/>
      <c r="HSY104" s="420"/>
      <c r="HSZ104" s="420"/>
      <c r="HTA104" s="420"/>
      <c r="HTB104" s="420"/>
      <c r="HTC104" s="420"/>
      <c r="HTD104" s="420"/>
      <c r="HTE104" s="420"/>
      <c r="HTF104" s="420"/>
      <c r="HTG104" s="420"/>
      <c r="HTH104" s="420"/>
      <c r="HTI104" s="420"/>
      <c r="HTJ104" s="420"/>
      <c r="HTK104" s="420"/>
      <c r="HTL104" s="420"/>
      <c r="HTM104" s="420"/>
      <c r="HTN104" s="420"/>
      <c r="HTO104" s="420"/>
      <c r="HTP104" s="420"/>
      <c r="HTQ104" s="420"/>
      <c r="HTR104" s="420"/>
      <c r="HTS104" s="420"/>
      <c r="HTT104" s="420"/>
      <c r="HTU104" s="420"/>
      <c r="HTV104" s="420"/>
      <c r="HTW104" s="420"/>
      <c r="HTX104" s="420"/>
      <c r="HTY104" s="420"/>
      <c r="HTZ104" s="420"/>
      <c r="HUA104" s="420"/>
      <c r="HUB104" s="420"/>
      <c r="HUC104" s="420"/>
      <c r="HUD104" s="420"/>
      <c r="HUE104" s="420"/>
      <c r="HUF104" s="420"/>
      <c r="HUG104" s="420"/>
      <c r="HUH104" s="420"/>
      <c r="HUI104" s="420"/>
      <c r="HUJ104" s="420"/>
      <c r="HUK104" s="420"/>
      <c r="HUL104" s="420"/>
      <c r="HUM104" s="420"/>
      <c r="HUN104" s="420"/>
      <c r="HUO104" s="420"/>
      <c r="HUP104" s="420"/>
      <c r="HUQ104" s="420"/>
      <c r="HUR104" s="420"/>
      <c r="HUS104" s="420"/>
      <c r="HUT104" s="420"/>
      <c r="HUU104" s="420"/>
      <c r="HUV104" s="420"/>
      <c r="HUW104" s="420"/>
      <c r="HUX104" s="420"/>
      <c r="HUY104" s="420"/>
      <c r="HUZ104" s="420"/>
      <c r="HVA104" s="420"/>
      <c r="HVB104" s="420"/>
      <c r="HVC104" s="420"/>
      <c r="HVD104" s="420"/>
      <c r="HVE104" s="420"/>
      <c r="HVF104" s="420"/>
      <c r="HVG104" s="420"/>
      <c r="HVH104" s="420"/>
      <c r="HVI104" s="420"/>
      <c r="HVJ104" s="420"/>
      <c r="HVK104" s="420"/>
      <c r="HVL104" s="420"/>
      <c r="HVM104" s="420"/>
      <c r="HVN104" s="420"/>
      <c r="HVO104" s="420"/>
      <c r="HVP104" s="420"/>
      <c r="HVQ104" s="420"/>
      <c r="HVR104" s="420"/>
      <c r="HVS104" s="420"/>
      <c r="HVT104" s="420"/>
      <c r="HVU104" s="420"/>
      <c r="HVV104" s="420"/>
      <c r="HVW104" s="420"/>
      <c r="HVX104" s="420"/>
      <c r="HVY104" s="420"/>
      <c r="HVZ104" s="420"/>
      <c r="HWA104" s="420"/>
      <c r="HWB104" s="420"/>
      <c r="HWC104" s="420"/>
      <c r="HWD104" s="420"/>
      <c r="HWE104" s="420"/>
      <c r="HWF104" s="420"/>
      <c r="HWG104" s="420"/>
      <c r="HWH104" s="420"/>
      <c r="HWI104" s="420"/>
      <c r="HWJ104" s="420"/>
      <c r="HWK104" s="420"/>
      <c r="HWL104" s="420"/>
      <c r="HWM104" s="420"/>
      <c r="HWN104" s="420"/>
      <c r="HWO104" s="420"/>
      <c r="HWP104" s="420"/>
      <c r="HWQ104" s="420"/>
      <c r="HWR104" s="420"/>
      <c r="HWS104" s="420"/>
      <c r="HWT104" s="420"/>
      <c r="HWU104" s="420"/>
      <c r="HWV104" s="420"/>
      <c r="HWW104" s="420"/>
      <c r="HWX104" s="420"/>
      <c r="HWY104" s="420"/>
      <c r="HWZ104" s="420"/>
      <c r="HXA104" s="420"/>
      <c r="HXB104" s="420"/>
      <c r="HXC104" s="420"/>
      <c r="HXD104" s="420"/>
      <c r="HXE104" s="420"/>
      <c r="HXF104" s="420"/>
      <c r="HXG104" s="420"/>
      <c r="HXH104" s="420"/>
      <c r="HXI104" s="420"/>
      <c r="HXJ104" s="420"/>
      <c r="HXK104" s="420"/>
      <c r="HXL104" s="420"/>
      <c r="HXM104" s="420"/>
      <c r="HXN104" s="420"/>
      <c r="HXO104" s="420"/>
      <c r="HXP104" s="420"/>
      <c r="HXQ104" s="420"/>
      <c r="HXR104" s="420"/>
      <c r="HXS104" s="420"/>
      <c r="HXT104" s="420"/>
      <c r="HXU104" s="420"/>
      <c r="HXV104" s="420"/>
      <c r="HXW104" s="420"/>
      <c r="HXX104" s="420"/>
      <c r="HXY104" s="420"/>
      <c r="HXZ104" s="420"/>
      <c r="HYA104" s="420"/>
      <c r="HYB104" s="420"/>
      <c r="HYC104" s="420"/>
      <c r="HYD104" s="420"/>
      <c r="HYE104" s="420"/>
      <c r="HYF104" s="420"/>
      <c r="HYG104" s="420"/>
      <c r="HYH104" s="420"/>
      <c r="HYI104" s="420"/>
      <c r="HYJ104" s="420"/>
      <c r="HYK104" s="420"/>
      <c r="HYL104" s="420"/>
      <c r="HYM104" s="420"/>
      <c r="HYN104" s="420"/>
      <c r="HYO104" s="420"/>
      <c r="HYP104" s="420"/>
      <c r="HYQ104" s="420"/>
      <c r="HYR104" s="420"/>
      <c r="HYS104" s="420"/>
      <c r="HYT104" s="420"/>
      <c r="HYU104" s="420"/>
      <c r="HYV104" s="420"/>
      <c r="HYW104" s="420"/>
      <c r="HYX104" s="420"/>
      <c r="HYY104" s="420"/>
      <c r="HYZ104" s="420"/>
      <c r="HZA104" s="420"/>
      <c r="HZB104" s="420"/>
      <c r="HZC104" s="420"/>
      <c r="HZD104" s="420"/>
      <c r="HZE104" s="420"/>
      <c r="HZF104" s="420"/>
      <c r="HZG104" s="420"/>
      <c r="HZH104" s="420"/>
      <c r="HZI104" s="420"/>
      <c r="HZJ104" s="420"/>
      <c r="HZK104" s="420"/>
      <c r="HZL104" s="420"/>
      <c r="HZM104" s="420"/>
      <c r="HZN104" s="420"/>
      <c r="HZO104" s="420"/>
      <c r="HZP104" s="420"/>
      <c r="HZQ104" s="420"/>
      <c r="HZR104" s="420"/>
      <c r="HZS104" s="420"/>
      <c r="HZT104" s="420"/>
      <c r="HZU104" s="420"/>
      <c r="HZV104" s="420"/>
      <c r="HZW104" s="420"/>
      <c r="HZX104" s="420"/>
      <c r="HZY104" s="420"/>
      <c r="HZZ104" s="420"/>
      <c r="IAA104" s="420"/>
      <c r="IAB104" s="420"/>
      <c r="IAC104" s="420"/>
      <c r="IAD104" s="420"/>
      <c r="IAE104" s="420"/>
      <c r="IAF104" s="420"/>
      <c r="IAG104" s="420"/>
      <c r="IAH104" s="420"/>
      <c r="IAI104" s="420"/>
      <c r="IAJ104" s="420"/>
      <c r="IAK104" s="420"/>
      <c r="IAL104" s="420"/>
      <c r="IAM104" s="420"/>
      <c r="IAN104" s="420"/>
      <c r="IAO104" s="420"/>
      <c r="IAP104" s="420"/>
      <c r="IAQ104" s="420"/>
      <c r="IAR104" s="420"/>
      <c r="IAS104" s="420"/>
      <c r="IAT104" s="420"/>
      <c r="IAU104" s="420"/>
      <c r="IAV104" s="420"/>
      <c r="IAW104" s="420"/>
      <c r="IAX104" s="420"/>
      <c r="IAY104" s="420"/>
      <c r="IAZ104" s="420"/>
      <c r="IBA104" s="420"/>
      <c r="IBB104" s="420"/>
      <c r="IBC104" s="420"/>
      <c r="IBD104" s="420"/>
      <c r="IBE104" s="420"/>
      <c r="IBF104" s="420"/>
      <c r="IBG104" s="420"/>
      <c r="IBH104" s="420"/>
      <c r="IBI104" s="420"/>
      <c r="IBJ104" s="420"/>
      <c r="IBK104" s="420"/>
      <c r="IBL104" s="420"/>
      <c r="IBM104" s="420"/>
      <c r="IBN104" s="420"/>
      <c r="IBO104" s="420"/>
      <c r="IBP104" s="420"/>
      <c r="IBQ104" s="420"/>
      <c r="IBR104" s="420"/>
      <c r="IBS104" s="420"/>
      <c r="IBT104" s="420"/>
      <c r="IBU104" s="420"/>
      <c r="IBV104" s="420"/>
      <c r="IBW104" s="420"/>
      <c r="IBX104" s="420"/>
      <c r="IBY104" s="420"/>
      <c r="IBZ104" s="420"/>
      <c r="ICA104" s="420"/>
      <c r="ICB104" s="420"/>
      <c r="ICC104" s="420"/>
      <c r="ICD104" s="420"/>
      <c r="ICE104" s="420"/>
      <c r="ICF104" s="420"/>
      <c r="ICG104" s="420"/>
      <c r="ICH104" s="420"/>
      <c r="ICI104" s="420"/>
      <c r="ICJ104" s="420"/>
      <c r="ICK104" s="420"/>
      <c r="ICL104" s="420"/>
      <c r="ICM104" s="420"/>
      <c r="ICN104" s="420"/>
      <c r="ICO104" s="420"/>
      <c r="ICP104" s="420"/>
      <c r="ICQ104" s="420"/>
      <c r="ICR104" s="420"/>
      <c r="ICS104" s="420"/>
      <c r="ICT104" s="420"/>
      <c r="ICU104" s="420"/>
      <c r="ICV104" s="420"/>
      <c r="ICW104" s="420"/>
      <c r="ICX104" s="420"/>
      <c r="ICY104" s="420"/>
      <c r="ICZ104" s="420"/>
      <c r="IDA104" s="420"/>
      <c r="IDB104" s="420"/>
      <c r="IDC104" s="420"/>
      <c r="IDD104" s="420"/>
      <c r="IDE104" s="420"/>
      <c r="IDF104" s="420"/>
      <c r="IDG104" s="420"/>
      <c r="IDH104" s="420"/>
      <c r="IDI104" s="420"/>
      <c r="IDJ104" s="420"/>
      <c r="IDK104" s="420"/>
      <c r="IDL104" s="420"/>
      <c r="IDM104" s="420"/>
      <c r="IDN104" s="420"/>
      <c r="IDO104" s="420"/>
      <c r="IDP104" s="420"/>
      <c r="IDQ104" s="420"/>
      <c r="IDR104" s="420"/>
      <c r="IDS104" s="420"/>
      <c r="IDT104" s="420"/>
      <c r="IDU104" s="420"/>
      <c r="IDV104" s="420"/>
      <c r="IDW104" s="420"/>
      <c r="IDX104" s="420"/>
      <c r="IDY104" s="420"/>
      <c r="IDZ104" s="420"/>
      <c r="IEA104" s="420"/>
      <c r="IEB104" s="420"/>
      <c r="IEC104" s="420"/>
      <c r="IED104" s="420"/>
      <c r="IEE104" s="420"/>
      <c r="IEF104" s="420"/>
      <c r="IEG104" s="420"/>
      <c r="IEH104" s="420"/>
      <c r="IEI104" s="420"/>
      <c r="IEJ104" s="420"/>
      <c r="IEK104" s="420"/>
      <c r="IEL104" s="420"/>
      <c r="IEM104" s="420"/>
      <c r="IEN104" s="420"/>
      <c r="IEO104" s="420"/>
      <c r="IEP104" s="420"/>
      <c r="IEQ104" s="420"/>
      <c r="IER104" s="420"/>
      <c r="IES104" s="420"/>
      <c r="IET104" s="420"/>
      <c r="IEU104" s="420"/>
      <c r="IEV104" s="420"/>
      <c r="IEW104" s="420"/>
      <c r="IEX104" s="420"/>
      <c r="IEY104" s="420"/>
      <c r="IEZ104" s="420"/>
      <c r="IFA104" s="420"/>
      <c r="IFB104" s="420"/>
      <c r="IFC104" s="420"/>
      <c r="IFD104" s="420"/>
      <c r="IFE104" s="420"/>
      <c r="IFF104" s="420"/>
      <c r="IFG104" s="420"/>
      <c r="IFH104" s="420"/>
      <c r="IFI104" s="420"/>
      <c r="IFJ104" s="420"/>
      <c r="IFK104" s="420"/>
      <c r="IFL104" s="420"/>
      <c r="IFM104" s="420"/>
      <c r="IFN104" s="420"/>
      <c r="IFO104" s="420"/>
      <c r="IFP104" s="420"/>
      <c r="IFQ104" s="420"/>
      <c r="IFR104" s="420"/>
      <c r="IFS104" s="420"/>
      <c r="IFT104" s="420"/>
      <c r="IFU104" s="420"/>
      <c r="IFV104" s="420"/>
      <c r="IFW104" s="420"/>
      <c r="IFX104" s="420"/>
      <c r="IFY104" s="420"/>
      <c r="IFZ104" s="420"/>
      <c r="IGA104" s="420"/>
      <c r="IGB104" s="420"/>
      <c r="IGC104" s="420"/>
      <c r="IGD104" s="420"/>
      <c r="IGE104" s="420"/>
      <c r="IGF104" s="420"/>
      <c r="IGG104" s="420"/>
      <c r="IGH104" s="420"/>
      <c r="IGI104" s="420"/>
      <c r="IGJ104" s="420"/>
      <c r="IGK104" s="420"/>
      <c r="IGL104" s="420"/>
      <c r="IGM104" s="420"/>
      <c r="IGN104" s="420"/>
      <c r="IGO104" s="420"/>
      <c r="IGP104" s="420"/>
      <c r="IGQ104" s="420"/>
      <c r="IGR104" s="420"/>
      <c r="IGS104" s="420"/>
      <c r="IGT104" s="420"/>
      <c r="IGU104" s="420"/>
      <c r="IGV104" s="420"/>
      <c r="IGW104" s="420"/>
      <c r="IGX104" s="420"/>
      <c r="IGY104" s="420"/>
      <c r="IGZ104" s="420"/>
      <c r="IHA104" s="420"/>
      <c r="IHB104" s="420"/>
      <c r="IHC104" s="420"/>
      <c r="IHD104" s="420"/>
      <c r="IHE104" s="420"/>
      <c r="IHF104" s="420"/>
      <c r="IHG104" s="420"/>
      <c r="IHH104" s="420"/>
      <c r="IHI104" s="420"/>
      <c r="IHJ104" s="420"/>
      <c r="IHK104" s="420"/>
      <c r="IHL104" s="420"/>
      <c r="IHM104" s="420"/>
      <c r="IHN104" s="420"/>
      <c r="IHO104" s="420"/>
      <c r="IHP104" s="420"/>
      <c r="IHQ104" s="420"/>
      <c r="IHR104" s="420"/>
      <c r="IHS104" s="420"/>
      <c r="IHT104" s="420"/>
      <c r="IHU104" s="420"/>
      <c r="IHV104" s="420"/>
      <c r="IHW104" s="420"/>
      <c r="IHX104" s="420"/>
      <c r="IHY104" s="420"/>
      <c r="IHZ104" s="420"/>
      <c r="IIA104" s="420"/>
      <c r="IIB104" s="420"/>
      <c r="IIC104" s="420"/>
      <c r="IID104" s="420"/>
      <c r="IIE104" s="420"/>
      <c r="IIF104" s="420"/>
      <c r="IIG104" s="420"/>
      <c r="IIH104" s="420"/>
      <c r="III104" s="420"/>
      <c r="IIJ104" s="420"/>
      <c r="IIK104" s="420"/>
      <c r="IIL104" s="420"/>
      <c r="IIM104" s="420"/>
      <c r="IIN104" s="420"/>
      <c r="IIO104" s="420"/>
      <c r="IIP104" s="420"/>
      <c r="IIQ104" s="420"/>
      <c r="IIR104" s="420"/>
      <c r="IIS104" s="420"/>
      <c r="IIT104" s="420"/>
      <c r="IIU104" s="420"/>
      <c r="IIV104" s="420"/>
      <c r="IIW104" s="420"/>
      <c r="IIX104" s="420"/>
      <c r="IIY104" s="420"/>
      <c r="IIZ104" s="420"/>
      <c r="IJA104" s="420"/>
      <c r="IJB104" s="420"/>
      <c r="IJC104" s="420"/>
      <c r="IJD104" s="420"/>
      <c r="IJE104" s="420"/>
      <c r="IJF104" s="420"/>
      <c r="IJG104" s="420"/>
      <c r="IJH104" s="420"/>
      <c r="IJI104" s="420"/>
      <c r="IJJ104" s="420"/>
      <c r="IJK104" s="420"/>
      <c r="IJL104" s="420"/>
      <c r="IJM104" s="420"/>
      <c r="IJN104" s="420"/>
      <c r="IJO104" s="420"/>
      <c r="IJP104" s="420"/>
      <c r="IJQ104" s="420"/>
      <c r="IJR104" s="420"/>
      <c r="IJS104" s="420"/>
      <c r="IJT104" s="420"/>
      <c r="IJU104" s="420"/>
      <c r="IJV104" s="420"/>
      <c r="IJW104" s="420"/>
      <c r="IJX104" s="420"/>
      <c r="IJY104" s="420"/>
      <c r="IJZ104" s="420"/>
      <c r="IKA104" s="420"/>
      <c r="IKB104" s="420"/>
      <c r="IKC104" s="420"/>
      <c r="IKD104" s="420"/>
      <c r="IKE104" s="420"/>
      <c r="IKF104" s="420"/>
      <c r="IKG104" s="420"/>
      <c r="IKH104" s="420"/>
      <c r="IKI104" s="420"/>
      <c r="IKJ104" s="420"/>
      <c r="IKK104" s="420"/>
      <c r="IKL104" s="420"/>
      <c r="IKM104" s="420"/>
      <c r="IKN104" s="420"/>
      <c r="IKO104" s="420"/>
      <c r="IKP104" s="420"/>
      <c r="IKQ104" s="420"/>
      <c r="IKR104" s="420"/>
      <c r="IKS104" s="420"/>
      <c r="IKT104" s="420"/>
      <c r="IKU104" s="420"/>
      <c r="IKV104" s="420"/>
      <c r="IKW104" s="420"/>
      <c r="IKX104" s="420"/>
      <c r="IKY104" s="420"/>
      <c r="IKZ104" s="420"/>
      <c r="ILA104" s="420"/>
      <c r="ILB104" s="420"/>
      <c r="ILC104" s="420"/>
      <c r="ILD104" s="420"/>
      <c r="ILE104" s="420"/>
      <c r="ILF104" s="420"/>
      <c r="ILG104" s="420"/>
      <c r="ILH104" s="420"/>
      <c r="ILI104" s="420"/>
      <c r="ILJ104" s="420"/>
      <c r="ILK104" s="420"/>
      <c r="ILL104" s="420"/>
      <c r="ILM104" s="420"/>
      <c r="ILN104" s="420"/>
      <c r="ILO104" s="420"/>
      <c r="ILP104" s="420"/>
      <c r="ILQ104" s="420"/>
      <c r="ILR104" s="420"/>
      <c r="ILS104" s="420"/>
      <c r="ILT104" s="420"/>
      <c r="ILU104" s="420"/>
      <c r="ILV104" s="420"/>
      <c r="ILW104" s="420"/>
      <c r="ILX104" s="420"/>
      <c r="ILY104" s="420"/>
      <c r="ILZ104" s="420"/>
      <c r="IMA104" s="420"/>
      <c r="IMB104" s="420"/>
      <c r="IMC104" s="420"/>
      <c r="IMD104" s="420"/>
      <c r="IME104" s="420"/>
      <c r="IMF104" s="420"/>
      <c r="IMG104" s="420"/>
      <c r="IMH104" s="420"/>
      <c r="IMI104" s="420"/>
      <c r="IMJ104" s="420"/>
      <c r="IMK104" s="420"/>
      <c r="IML104" s="420"/>
      <c r="IMM104" s="420"/>
      <c r="IMN104" s="420"/>
      <c r="IMO104" s="420"/>
      <c r="IMP104" s="420"/>
      <c r="IMQ104" s="420"/>
      <c r="IMR104" s="420"/>
      <c r="IMS104" s="420"/>
      <c r="IMT104" s="420"/>
      <c r="IMU104" s="420"/>
      <c r="IMV104" s="420"/>
      <c r="IMW104" s="420"/>
      <c r="IMX104" s="420"/>
      <c r="IMY104" s="420"/>
      <c r="IMZ104" s="420"/>
      <c r="INA104" s="420"/>
      <c r="INB104" s="420"/>
      <c r="INC104" s="420"/>
      <c r="IND104" s="420"/>
      <c r="INE104" s="420"/>
      <c r="INF104" s="420"/>
      <c r="ING104" s="420"/>
      <c r="INH104" s="420"/>
      <c r="INI104" s="420"/>
      <c r="INJ104" s="420"/>
      <c r="INK104" s="420"/>
      <c r="INL104" s="420"/>
      <c r="INM104" s="420"/>
      <c r="INN104" s="420"/>
      <c r="INO104" s="420"/>
      <c r="INP104" s="420"/>
      <c r="INQ104" s="420"/>
      <c r="INR104" s="420"/>
      <c r="INS104" s="420"/>
      <c r="INT104" s="420"/>
      <c r="INU104" s="420"/>
      <c r="INV104" s="420"/>
      <c r="INW104" s="420"/>
      <c r="INX104" s="420"/>
      <c r="INY104" s="420"/>
      <c r="INZ104" s="420"/>
      <c r="IOA104" s="420"/>
      <c r="IOB104" s="420"/>
      <c r="IOC104" s="420"/>
      <c r="IOD104" s="420"/>
      <c r="IOE104" s="420"/>
      <c r="IOF104" s="420"/>
      <c r="IOG104" s="420"/>
      <c r="IOH104" s="420"/>
      <c r="IOI104" s="420"/>
      <c r="IOJ104" s="420"/>
      <c r="IOK104" s="420"/>
      <c r="IOL104" s="420"/>
      <c r="IOM104" s="420"/>
      <c r="ION104" s="420"/>
      <c r="IOO104" s="420"/>
      <c r="IOP104" s="420"/>
      <c r="IOQ104" s="420"/>
      <c r="IOR104" s="420"/>
      <c r="IOS104" s="420"/>
      <c r="IOT104" s="420"/>
      <c r="IOU104" s="420"/>
      <c r="IOV104" s="420"/>
      <c r="IOW104" s="420"/>
      <c r="IOX104" s="420"/>
      <c r="IOY104" s="420"/>
      <c r="IOZ104" s="420"/>
      <c r="IPA104" s="420"/>
      <c r="IPB104" s="420"/>
      <c r="IPC104" s="420"/>
      <c r="IPD104" s="420"/>
      <c r="IPE104" s="420"/>
      <c r="IPF104" s="420"/>
      <c r="IPG104" s="420"/>
      <c r="IPH104" s="420"/>
      <c r="IPI104" s="420"/>
      <c r="IPJ104" s="420"/>
      <c r="IPK104" s="420"/>
      <c r="IPL104" s="420"/>
      <c r="IPM104" s="420"/>
      <c r="IPN104" s="420"/>
      <c r="IPO104" s="420"/>
      <c r="IPP104" s="420"/>
      <c r="IPQ104" s="420"/>
      <c r="IPR104" s="420"/>
      <c r="IPS104" s="420"/>
      <c r="IPT104" s="420"/>
      <c r="IPU104" s="420"/>
      <c r="IPV104" s="420"/>
      <c r="IPW104" s="420"/>
      <c r="IPX104" s="420"/>
      <c r="IPY104" s="420"/>
      <c r="IPZ104" s="420"/>
      <c r="IQA104" s="420"/>
      <c r="IQB104" s="420"/>
      <c r="IQC104" s="420"/>
      <c r="IQD104" s="420"/>
      <c r="IQE104" s="420"/>
      <c r="IQF104" s="420"/>
      <c r="IQG104" s="420"/>
      <c r="IQH104" s="420"/>
      <c r="IQI104" s="420"/>
      <c r="IQJ104" s="420"/>
      <c r="IQK104" s="420"/>
      <c r="IQL104" s="420"/>
      <c r="IQM104" s="420"/>
      <c r="IQN104" s="420"/>
      <c r="IQO104" s="420"/>
      <c r="IQP104" s="420"/>
      <c r="IQQ104" s="420"/>
      <c r="IQR104" s="420"/>
      <c r="IQS104" s="420"/>
      <c r="IQT104" s="420"/>
      <c r="IQU104" s="420"/>
      <c r="IQV104" s="420"/>
      <c r="IQW104" s="420"/>
      <c r="IQX104" s="420"/>
      <c r="IQY104" s="420"/>
      <c r="IQZ104" s="420"/>
      <c r="IRA104" s="420"/>
      <c r="IRB104" s="420"/>
      <c r="IRC104" s="420"/>
      <c r="IRD104" s="420"/>
      <c r="IRE104" s="420"/>
      <c r="IRF104" s="420"/>
      <c r="IRG104" s="420"/>
      <c r="IRH104" s="420"/>
      <c r="IRI104" s="420"/>
      <c r="IRJ104" s="420"/>
      <c r="IRK104" s="420"/>
      <c r="IRL104" s="420"/>
      <c r="IRM104" s="420"/>
      <c r="IRN104" s="420"/>
      <c r="IRO104" s="420"/>
      <c r="IRP104" s="420"/>
      <c r="IRQ104" s="420"/>
      <c r="IRR104" s="420"/>
      <c r="IRS104" s="420"/>
      <c r="IRT104" s="420"/>
      <c r="IRU104" s="420"/>
      <c r="IRV104" s="420"/>
      <c r="IRW104" s="420"/>
      <c r="IRX104" s="420"/>
      <c r="IRY104" s="420"/>
      <c r="IRZ104" s="420"/>
      <c r="ISA104" s="420"/>
      <c r="ISB104" s="420"/>
      <c r="ISC104" s="420"/>
      <c r="ISD104" s="420"/>
      <c r="ISE104" s="420"/>
      <c r="ISF104" s="420"/>
      <c r="ISG104" s="420"/>
      <c r="ISH104" s="420"/>
      <c r="ISI104" s="420"/>
      <c r="ISJ104" s="420"/>
      <c r="ISK104" s="420"/>
      <c r="ISL104" s="420"/>
      <c r="ISM104" s="420"/>
      <c r="ISN104" s="420"/>
      <c r="ISO104" s="420"/>
      <c r="ISP104" s="420"/>
      <c r="ISQ104" s="420"/>
      <c r="ISR104" s="420"/>
      <c r="ISS104" s="420"/>
      <c r="IST104" s="420"/>
      <c r="ISU104" s="420"/>
      <c r="ISV104" s="420"/>
      <c r="ISW104" s="420"/>
      <c r="ISX104" s="420"/>
      <c r="ISY104" s="420"/>
      <c r="ISZ104" s="420"/>
      <c r="ITA104" s="420"/>
      <c r="ITB104" s="420"/>
      <c r="ITC104" s="420"/>
      <c r="ITD104" s="420"/>
      <c r="ITE104" s="420"/>
      <c r="ITF104" s="420"/>
      <c r="ITG104" s="420"/>
      <c r="ITH104" s="420"/>
      <c r="ITI104" s="420"/>
      <c r="ITJ104" s="420"/>
      <c r="ITK104" s="420"/>
      <c r="ITL104" s="420"/>
      <c r="ITM104" s="420"/>
      <c r="ITN104" s="420"/>
      <c r="ITO104" s="420"/>
      <c r="ITP104" s="420"/>
      <c r="ITQ104" s="420"/>
      <c r="ITR104" s="420"/>
      <c r="ITS104" s="420"/>
      <c r="ITT104" s="420"/>
      <c r="ITU104" s="420"/>
      <c r="ITV104" s="420"/>
      <c r="ITW104" s="420"/>
      <c r="ITX104" s="420"/>
      <c r="ITY104" s="420"/>
      <c r="ITZ104" s="420"/>
      <c r="IUA104" s="420"/>
      <c r="IUB104" s="420"/>
      <c r="IUC104" s="420"/>
      <c r="IUD104" s="420"/>
      <c r="IUE104" s="420"/>
      <c r="IUF104" s="420"/>
      <c r="IUG104" s="420"/>
      <c r="IUH104" s="420"/>
      <c r="IUI104" s="420"/>
      <c r="IUJ104" s="420"/>
      <c r="IUK104" s="420"/>
      <c r="IUL104" s="420"/>
      <c r="IUM104" s="420"/>
      <c r="IUN104" s="420"/>
      <c r="IUO104" s="420"/>
      <c r="IUP104" s="420"/>
      <c r="IUQ104" s="420"/>
      <c r="IUR104" s="420"/>
      <c r="IUS104" s="420"/>
      <c r="IUT104" s="420"/>
      <c r="IUU104" s="420"/>
      <c r="IUV104" s="420"/>
      <c r="IUW104" s="420"/>
      <c r="IUX104" s="420"/>
      <c r="IUY104" s="420"/>
      <c r="IUZ104" s="420"/>
      <c r="IVA104" s="420"/>
      <c r="IVB104" s="420"/>
      <c r="IVC104" s="420"/>
      <c r="IVD104" s="420"/>
      <c r="IVE104" s="420"/>
      <c r="IVF104" s="420"/>
      <c r="IVG104" s="420"/>
      <c r="IVH104" s="420"/>
      <c r="IVI104" s="420"/>
      <c r="IVJ104" s="420"/>
      <c r="IVK104" s="420"/>
      <c r="IVL104" s="420"/>
      <c r="IVM104" s="420"/>
      <c r="IVN104" s="420"/>
      <c r="IVO104" s="420"/>
      <c r="IVP104" s="420"/>
      <c r="IVQ104" s="420"/>
      <c r="IVR104" s="420"/>
      <c r="IVS104" s="420"/>
      <c r="IVT104" s="420"/>
      <c r="IVU104" s="420"/>
      <c r="IVV104" s="420"/>
      <c r="IVW104" s="420"/>
      <c r="IVX104" s="420"/>
      <c r="IVY104" s="420"/>
      <c r="IVZ104" s="420"/>
      <c r="IWA104" s="420"/>
      <c r="IWB104" s="420"/>
      <c r="IWC104" s="420"/>
      <c r="IWD104" s="420"/>
      <c r="IWE104" s="420"/>
      <c r="IWF104" s="420"/>
      <c r="IWG104" s="420"/>
      <c r="IWH104" s="420"/>
      <c r="IWI104" s="420"/>
      <c r="IWJ104" s="420"/>
      <c r="IWK104" s="420"/>
      <c r="IWL104" s="420"/>
      <c r="IWM104" s="420"/>
      <c r="IWN104" s="420"/>
      <c r="IWO104" s="420"/>
      <c r="IWP104" s="420"/>
      <c r="IWQ104" s="420"/>
      <c r="IWR104" s="420"/>
      <c r="IWS104" s="420"/>
      <c r="IWT104" s="420"/>
      <c r="IWU104" s="420"/>
      <c r="IWV104" s="420"/>
      <c r="IWW104" s="420"/>
      <c r="IWX104" s="420"/>
      <c r="IWY104" s="420"/>
      <c r="IWZ104" s="420"/>
      <c r="IXA104" s="420"/>
      <c r="IXB104" s="420"/>
      <c r="IXC104" s="420"/>
      <c r="IXD104" s="420"/>
      <c r="IXE104" s="420"/>
      <c r="IXF104" s="420"/>
      <c r="IXG104" s="420"/>
      <c r="IXH104" s="420"/>
      <c r="IXI104" s="420"/>
      <c r="IXJ104" s="420"/>
      <c r="IXK104" s="420"/>
      <c r="IXL104" s="420"/>
      <c r="IXM104" s="420"/>
      <c r="IXN104" s="420"/>
      <c r="IXO104" s="420"/>
      <c r="IXP104" s="420"/>
      <c r="IXQ104" s="420"/>
      <c r="IXR104" s="420"/>
      <c r="IXS104" s="420"/>
      <c r="IXT104" s="420"/>
      <c r="IXU104" s="420"/>
      <c r="IXV104" s="420"/>
      <c r="IXW104" s="420"/>
      <c r="IXX104" s="420"/>
      <c r="IXY104" s="420"/>
      <c r="IXZ104" s="420"/>
      <c r="IYA104" s="420"/>
      <c r="IYB104" s="420"/>
      <c r="IYC104" s="420"/>
      <c r="IYD104" s="420"/>
      <c r="IYE104" s="420"/>
      <c r="IYF104" s="420"/>
      <c r="IYG104" s="420"/>
      <c r="IYH104" s="420"/>
      <c r="IYI104" s="420"/>
      <c r="IYJ104" s="420"/>
      <c r="IYK104" s="420"/>
      <c r="IYL104" s="420"/>
      <c r="IYM104" s="420"/>
      <c r="IYN104" s="420"/>
      <c r="IYO104" s="420"/>
      <c r="IYP104" s="420"/>
      <c r="IYQ104" s="420"/>
      <c r="IYR104" s="420"/>
      <c r="IYS104" s="420"/>
      <c r="IYT104" s="420"/>
      <c r="IYU104" s="420"/>
      <c r="IYV104" s="420"/>
      <c r="IYW104" s="420"/>
      <c r="IYX104" s="420"/>
      <c r="IYY104" s="420"/>
      <c r="IYZ104" s="420"/>
      <c r="IZA104" s="420"/>
      <c r="IZB104" s="420"/>
      <c r="IZC104" s="420"/>
      <c r="IZD104" s="420"/>
      <c r="IZE104" s="420"/>
      <c r="IZF104" s="420"/>
      <c r="IZG104" s="420"/>
      <c r="IZH104" s="420"/>
      <c r="IZI104" s="420"/>
      <c r="IZJ104" s="420"/>
      <c r="IZK104" s="420"/>
      <c r="IZL104" s="420"/>
      <c r="IZM104" s="420"/>
      <c r="IZN104" s="420"/>
      <c r="IZO104" s="420"/>
      <c r="IZP104" s="420"/>
      <c r="IZQ104" s="420"/>
      <c r="IZR104" s="420"/>
      <c r="IZS104" s="420"/>
      <c r="IZT104" s="420"/>
      <c r="IZU104" s="420"/>
      <c r="IZV104" s="420"/>
      <c r="IZW104" s="420"/>
      <c r="IZX104" s="420"/>
      <c r="IZY104" s="420"/>
      <c r="IZZ104" s="420"/>
      <c r="JAA104" s="420"/>
      <c r="JAB104" s="420"/>
      <c r="JAC104" s="420"/>
      <c r="JAD104" s="420"/>
      <c r="JAE104" s="420"/>
      <c r="JAF104" s="420"/>
      <c r="JAG104" s="420"/>
      <c r="JAH104" s="420"/>
      <c r="JAI104" s="420"/>
      <c r="JAJ104" s="420"/>
      <c r="JAK104" s="420"/>
      <c r="JAL104" s="420"/>
      <c r="JAM104" s="420"/>
      <c r="JAN104" s="420"/>
      <c r="JAO104" s="420"/>
      <c r="JAP104" s="420"/>
      <c r="JAQ104" s="420"/>
      <c r="JAR104" s="420"/>
      <c r="JAS104" s="420"/>
      <c r="JAT104" s="420"/>
      <c r="JAU104" s="420"/>
      <c r="JAV104" s="420"/>
      <c r="JAW104" s="420"/>
      <c r="JAX104" s="420"/>
      <c r="JAY104" s="420"/>
      <c r="JAZ104" s="420"/>
      <c r="JBA104" s="420"/>
      <c r="JBB104" s="420"/>
      <c r="JBC104" s="420"/>
      <c r="JBD104" s="420"/>
      <c r="JBE104" s="420"/>
      <c r="JBF104" s="420"/>
      <c r="JBG104" s="420"/>
      <c r="JBH104" s="420"/>
      <c r="JBI104" s="420"/>
      <c r="JBJ104" s="420"/>
      <c r="JBK104" s="420"/>
      <c r="JBL104" s="420"/>
      <c r="JBM104" s="420"/>
      <c r="JBN104" s="420"/>
      <c r="JBO104" s="420"/>
      <c r="JBP104" s="420"/>
      <c r="JBQ104" s="420"/>
      <c r="JBR104" s="420"/>
      <c r="JBS104" s="420"/>
      <c r="JBT104" s="420"/>
      <c r="JBU104" s="420"/>
      <c r="JBV104" s="420"/>
      <c r="JBW104" s="420"/>
      <c r="JBX104" s="420"/>
      <c r="JBY104" s="420"/>
      <c r="JBZ104" s="420"/>
      <c r="JCA104" s="420"/>
      <c r="JCB104" s="420"/>
      <c r="JCC104" s="420"/>
      <c r="JCD104" s="420"/>
      <c r="JCE104" s="420"/>
      <c r="JCF104" s="420"/>
      <c r="JCG104" s="420"/>
      <c r="JCH104" s="420"/>
      <c r="JCI104" s="420"/>
      <c r="JCJ104" s="420"/>
      <c r="JCK104" s="420"/>
      <c r="JCL104" s="420"/>
      <c r="JCM104" s="420"/>
      <c r="JCN104" s="420"/>
      <c r="JCO104" s="420"/>
      <c r="JCP104" s="420"/>
      <c r="JCQ104" s="420"/>
      <c r="JCR104" s="420"/>
      <c r="JCS104" s="420"/>
      <c r="JCT104" s="420"/>
      <c r="JCU104" s="420"/>
      <c r="JCV104" s="420"/>
      <c r="JCW104" s="420"/>
      <c r="JCX104" s="420"/>
      <c r="JCY104" s="420"/>
      <c r="JCZ104" s="420"/>
      <c r="JDA104" s="420"/>
      <c r="JDB104" s="420"/>
      <c r="JDC104" s="420"/>
      <c r="JDD104" s="420"/>
      <c r="JDE104" s="420"/>
      <c r="JDF104" s="420"/>
      <c r="JDG104" s="420"/>
      <c r="JDH104" s="420"/>
      <c r="JDI104" s="420"/>
      <c r="JDJ104" s="420"/>
      <c r="JDK104" s="420"/>
      <c r="JDL104" s="420"/>
      <c r="JDM104" s="420"/>
      <c r="JDN104" s="420"/>
      <c r="JDO104" s="420"/>
      <c r="JDP104" s="420"/>
      <c r="JDQ104" s="420"/>
      <c r="JDR104" s="420"/>
      <c r="JDS104" s="420"/>
      <c r="JDT104" s="420"/>
      <c r="JDU104" s="420"/>
      <c r="JDV104" s="420"/>
      <c r="JDW104" s="420"/>
      <c r="JDX104" s="420"/>
      <c r="JDY104" s="420"/>
      <c r="JDZ104" s="420"/>
      <c r="JEA104" s="420"/>
      <c r="JEB104" s="420"/>
      <c r="JEC104" s="420"/>
      <c r="JED104" s="420"/>
      <c r="JEE104" s="420"/>
      <c r="JEF104" s="420"/>
      <c r="JEG104" s="420"/>
      <c r="JEH104" s="420"/>
      <c r="JEI104" s="420"/>
      <c r="JEJ104" s="420"/>
      <c r="JEK104" s="420"/>
      <c r="JEL104" s="420"/>
      <c r="JEM104" s="420"/>
      <c r="JEN104" s="420"/>
      <c r="JEO104" s="420"/>
      <c r="JEP104" s="420"/>
      <c r="JEQ104" s="420"/>
      <c r="JER104" s="420"/>
      <c r="JES104" s="420"/>
      <c r="JET104" s="420"/>
      <c r="JEU104" s="420"/>
      <c r="JEV104" s="420"/>
      <c r="JEW104" s="420"/>
      <c r="JEX104" s="420"/>
      <c r="JEY104" s="420"/>
      <c r="JEZ104" s="420"/>
      <c r="JFA104" s="420"/>
      <c r="JFB104" s="420"/>
      <c r="JFC104" s="420"/>
      <c r="JFD104" s="420"/>
      <c r="JFE104" s="420"/>
      <c r="JFF104" s="420"/>
      <c r="JFG104" s="420"/>
      <c r="JFH104" s="420"/>
      <c r="JFI104" s="420"/>
      <c r="JFJ104" s="420"/>
      <c r="JFK104" s="420"/>
      <c r="JFL104" s="420"/>
      <c r="JFM104" s="420"/>
      <c r="JFN104" s="420"/>
      <c r="JFO104" s="420"/>
      <c r="JFP104" s="420"/>
      <c r="JFQ104" s="420"/>
      <c r="JFR104" s="420"/>
      <c r="JFS104" s="420"/>
      <c r="JFT104" s="420"/>
      <c r="JFU104" s="420"/>
      <c r="JFV104" s="420"/>
      <c r="JFW104" s="420"/>
      <c r="JFX104" s="420"/>
      <c r="JFY104" s="420"/>
      <c r="JFZ104" s="420"/>
      <c r="JGA104" s="420"/>
      <c r="JGB104" s="420"/>
      <c r="JGC104" s="420"/>
      <c r="JGD104" s="420"/>
      <c r="JGE104" s="420"/>
      <c r="JGF104" s="420"/>
      <c r="JGG104" s="420"/>
      <c r="JGH104" s="420"/>
      <c r="JGI104" s="420"/>
      <c r="JGJ104" s="420"/>
      <c r="JGK104" s="420"/>
      <c r="JGL104" s="420"/>
      <c r="JGM104" s="420"/>
      <c r="JGN104" s="420"/>
      <c r="JGO104" s="420"/>
      <c r="JGP104" s="420"/>
      <c r="JGQ104" s="420"/>
      <c r="JGR104" s="420"/>
      <c r="JGS104" s="420"/>
      <c r="JGT104" s="420"/>
      <c r="JGU104" s="420"/>
      <c r="JGV104" s="420"/>
      <c r="JGW104" s="420"/>
      <c r="JGX104" s="420"/>
      <c r="JGY104" s="420"/>
      <c r="JGZ104" s="420"/>
      <c r="JHA104" s="420"/>
      <c r="JHB104" s="420"/>
      <c r="JHC104" s="420"/>
      <c r="JHD104" s="420"/>
      <c r="JHE104" s="420"/>
      <c r="JHF104" s="420"/>
      <c r="JHG104" s="420"/>
      <c r="JHH104" s="420"/>
      <c r="JHI104" s="420"/>
      <c r="JHJ104" s="420"/>
      <c r="JHK104" s="420"/>
      <c r="JHL104" s="420"/>
      <c r="JHM104" s="420"/>
      <c r="JHN104" s="420"/>
      <c r="JHO104" s="420"/>
      <c r="JHP104" s="420"/>
      <c r="JHQ104" s="420"/>
      <c r="JHR104" s="420"/>
      <c r="JHS104" s="420"/>
      <c r="JHT104" s="420"/>
      <c r="JHU104" s="420"/>
      <c r="JHV104" s="420"/>
      <c r="JHW104" s="420"/>
      <c r="JHX104" s="420"/>
      <c r="JHY104" s="420"/>
      <c r="JHZ104" s="420"/>
      <c r="JIA104" s="420"/>
      <c r="JIB104" s="420"/>
      <c r="JIC104" s="420"/>
      <c r="JID104" s="420"/>
      <c r="JIE104" s="420"/>
      <c r="JIF104" s="420"/>
      <c r="JIG104" s="420"/>
      <c r="JIH104" s="420"/>
      <c r="JII104" s="420"/>
      <c r="JIJ104" s="420"/>
      <c r="JIK104" s="420"/>
      <c r="JIL104" s="420"/>
      <c r="JIM104" s="420"/>
      <c r="JIN104" s="420"/>
      <c r="JIO104" s="420"/>
      <c r="JIP104" s="420"/>
      <c r="JIQ104" s="420"/>
      <c r="JIR104" s="420"/>
      <c r="JIS104" s="420"/>
      <c r="JIT104" s="420"/>
      <c r="JIU104" s="420"/>
      <c r="JIV104" s="420"/>
      <c r="JIW104" s="420"/>
      <c r="JIX104" s="420"/>
      <c r="JIY104" s="420"/>
      <c r="JIZ104" s="420"/>
      <c r="JJA104" s="420"/>
      <c r="JJB104" s="420"/>
      <c r="JJC104" s="420"/>
      <c r="JJD104" s="420"/>
      <c r="JJE104" s="420"/>
      <c r="JJF104" s="420"/>
      <c r="JJG104" s="420"/>
      <c r="JJH104" s="420"/>
      <c r="JJI104" s="420"/>
      <c r="JJJ104" s="420"/>
      <c r="JJK104" s="420"/>
      <c r="JJL104" s="420"/>
      <c r="JJM104" s="420"/>
      <c r="JJN104" s="420"/>
      <c r="JJO104" s="420"/>
      <c r="JJP104" s="420"/>
      <c r="JJQ104" s="420"/>
      <c r="JJR104" s="420"/>
      <c r="JJS104" s="420"/>
      <c r="JJT104" s="420"/>
      <c r="JJU104" s="420"/>
      <c r="JJV104" s="420"/>
      <c r="JJW104" s="420"/>
      <c r="JJX104" s="420"/>
      <c r="JJY104" s="420"/>
      <c r="JJZ104" s="420"/>
      <c r="JKA104" s="420"/>
      <c r="JKB104" s="420"/>
      <c r="JKC104" s="420"/>
      <c r="JKD104" s="420"/>
      <c r="JKE104" s="420"/>
      <c r="JKF104" s="420"/>
      <c r="JKG104" s="420"/>
      <c r="JKH104" s="420"/>
      <c r="JKI104" s="420"/>
      <c r="JKJ104" s="420"/>
      <c r="JKK104" s="420"/>
      <c r="JKL104" s="420"/>
      <c r="JKM104" s="420"/>
      <c r="JKN104" s="420"/>
      <c r="JKO104" s="420"/>
      <c r="JKP104" s="420"/>
      <c r="JKQ104" s="420"/>
      <c r="JKR104" s="420"/>
      <c r="JKS104" s="420"/>
      <c r="JKT104" s="420"/>
      <c r="JKU104" s="420"/>
      <c r="JKV104" s="420"/>
      <c r="JKW104" s="420"/>
      <c r="JKX104" s="420"/>
      <c r="JKY104" s="420"/>
      <c r="JKZ104" s="420"/>
      <c r="JLA104" s="420"/>
      <c r="JLB104" s="420"/>
      <c r="JLC104" s="420"/>
      <c r="JLD104" s="420"/>
      <c r="JLE104" s="420"/>
      <c r="JLF104" s="420"/>
      <c r="JLG104" s="420"/>
      <c r="JLH104" s="420"/>
      <c r="JLI104" s="420"/>
      <c r="JLJ104" s="420"/>
      <c r="JLK104" s="420"/>
      <c r="JLL104" s="420"/>
      <c r="JLM104" s="420"/>
      <c r="JLN104" s="420"/>
      <c r="JLO104" s="420"/>
      <c r="JLP104" s="420"/>
      <c r="JLQ104" s="420"/>
      <c r="JLR104" s="420"/>
      <c r="JLS104" s="420"/>
      <c r="JLT104" s="420"/>
      <c r="JLU104" s="420"/>
      <c r="JLV104" s="420"/>
      <c r="JLW104" s="420"/>
      <c r="JLX104" s="420"/>
      <c r="JLY104" s="420"/>
      <c r="JLZ104" s="420"/>
      <c r="JMA104" s="420"/>
      <c r="JMB104" s="420"/>
      <c r="JMC104" s="420"/>
      <c r="JMD104" s="420"/>
      <c r="JME104" s="420"/>
      <c r="JMF104" s="420"/>
      <c r="JMG104" s="420"/>
      <c r="JMH104" s="420"/>
      <c r="JMI104" s="420"/>
      <c r="JMJ104" s="420"/>
      <c r="JMK104" s="420"/>
      <c r="JML104" s="420"/>
      <c r="JMM104" s="420"/>
      <c r="JMN104" s="420"/>
      <c r="JMO104" s="420"/>
      <c r="JMP104" s="420"/>
      <c r="JMQ104" s="420"/>
      <c r="JMR104" s="420"/>
      <c r="JMS104" s="420"/>
      <c r="JMT104" s="420"/>
      <c r="JMU104" s="420"/>
      <c r="JMV104" s="420"/>
      <c r="JMW104" s="420"/>
      <c r="JMX104" s="420"/>
      <c r="JMY104" s="420"/>
      <c r="JMZ104" s="420"/>
      <c r="JNA104" s="420"/>
      <c r="JNB104" s="420"/>
      <c r="JNC104" s="420"/>
      <c r="JND104" s="420"/>
      <c r="JNE104" s="420"/>
      <c r="JNF104" s="420"/>
      <c r="JNG104" s="420"/>
      <c r="JNH104" s="420"/>
      <c r="JNI104" s="420"/>
      <c r="JNJ104" s="420"/>
      <c r="JNK104" s="420"/>
      <c r="JNL104" s="420"/>
      <c r="JNM104" s="420"/>
      <c r="JNN104" s="420"/>
      <c r="JNO104" s="420"/>
      <c r="JNP104" s="420"/>
      <c r="JNQ104" s="420"/>
      <c r="JNR104" s="420"/>
      <c r="JNS104" s="420"/>
      <c r="JNT104" s="420"/>
      <c r="JNU104" s="420"/>
      <c r="JNV104" s="420"/>
      <c r="JNW104" s="420"/>
      <c r="JNX104" s="420"/>
      <c r="JNY104" s="420"/>
      <c r="JNZ104" s="420"/>
      <c r="JOA104" s="420"/>
      <c r="JOB104" s="420"/>
      <c r="JOC104" s="420"/>
      <c r="JOD104" s="420"/>
      <c r="JOE104" s="420"/>
      <c r="JOF104" s="420"/>
      <c r="JOG104" s="420"/>
      <c r="JOH104" s="420"/>
      <c r="JOI104" s="420"/>
      <c r="JOJ104" s="420"/>
      <c r="JOK104" s="420"/>
      <c r="JOL104" s="420"/>
      <c r="JOM104" s="420"/>
      <c r="JON104" s="420"/>
      <c r="JOO104" s="420"/>
      <c r="JOP104" s="420"/>
      <c r="JOQ104" s="420"/>
      <c r="JOR104" s="420"/>
      <c r="JOS104" s="420"/>
      <c r="JOT104" s="420"/>
      <c r="JOU104" s="420"/>
      <c r="JOV104" s="420"/>
      <c r="JOW104" s="420"/>
      <c r="JOX104" s="420"/>
      <c r="JOY104" s="420"/>
      <c r="JOZ104" s="420"/>
      <c r="JPA104" s="420"/>
      <c r="JPB104" s="420"/>
      <c r="JPC104" s="420"/>
      <c r="JPD104" s="420"/>
      <c r="JPE104" s="420"/>
      <c r="JPF104" s="420"/>
      <c r="JPG104" s="420"/>
      <c r="JPH104" s="420"/>
      <c r="JPI104" s="420"/>
      <c r="JPJ104" s="420"/>
      <c r="JPK104" s="420"/>
      <c r="JPL104" s="420"/>
      <c r="JPM104" s="420"/>
      <c r="JPN104" s="420"/>
      <c r="JPO104" s="420"/>
      <c r="JPP104" s="420"/>
      <c r="JPQ104" s="420"/>
      <c r="JPR104" s="420"/>
      <c r="JPS104" s="420"/>
      <c r="JPT104" s="420"/>
      <c r="JPU104" s="420"/>
      <c r="JPV104" s="420"/>
      <c r="JPW104" s="420"/>
      <c r="JPX104" s="420"/>
      <c r="JPY104" s="420"/>
      <c r="JPZ104" s="420"/>
      <c r="JQA104" s="420"/>
      <c r="JQB104" s="420"/>
      <c r="JQC104" s="420"/>
      <c r="JQD104" s="420"/>
      <c r="JQE104" s="420"/>
      <c r="JQF104" s="420"/>
      <c r="JQG104" s="420"/>
      <c r="JQH104" s="420"/>
      <c r="JQI104" s="420"/>
      <c r="JQJ104" s="420"/>
      <c r="JQK104" s="420"/>
      <c r="JQL104" s="420"/>
      <c r="JQM104" s="420"/>
      <c r="JQN104" s="420"/>
      <c r="JQO104" s="420"/>
      <c r="JQP104" s="420"/>
      <c r="JQQ104" s="420"/>
      <c r="JQR104" s="420"/>
      <c r="JQS104" s="420"/>
      <c r="JQT104" s="420"/>
      <c r="JQU104" s="420"/>
      <c r="JQV104" s="420"/>
      <c r="JQW104" s="420"/>
      <c r="JQX104" s="420"/>
      <c r="JQY104" s="420"/>
      <c r="JQZ104" s="420"/>
      <c r="JRA104" s="420"/>
      <c r="JRB104" s="420"/>
      <c r="JRC104" s="420"/>
      <c r="JRD104" s="420"/>
      <c r="JRE104" s="420"/>
      <c r="JRF104" s="420"/>
      <c r="JRG104" s="420"/>
      <c r="JRH104" s="420"/>
      <c r="JRI104" s="420"/>
      <c r="JRJ104" s="420"/>
      <c r="JRK104" s="420"/>
      <c r="JRL104" s="420"/>
      <c r="JRM104" s="420"/>
      <c r="JRN104" s="420"/>
      <c r="JRO104" s="420"/>
      <c r="JRP104" s="420"/>
      <c r="JRQ104" s="420"/>
      <c r="JRR104" s="420"/>
      <c r="JRS104" s="420"/>
      <c r="JRT104" s="420"/>
      <c r="JRU104" s="420"/>
      <c r="JRV104" s="420"/>
      <c r="JRW104" s="420"/>
      <c r="JRX104" s="420"/>
      <c r="JRY104" s="420"/>
      <c r="JRZ104" s="420"/>
      <c r="JSA104" s="420"/>
      <c r="JSB104" s="420"/>
      <c r="JSC104" s="420"/>
      <c r="JSD104" s="420"/>
      <c r="JSE104" s="420"/>
      <c r="JSF104" s="420"/>
      <c r="JSG104" s="420"/>
      <c r="JSH104" s="420"/>
      <c r="JSI104" s="420"/>
      <c r="JSJ104" s="420"/>
      <c r="JSK104" s="420"/>
      <c r="JSL104" s="420"/>
      <c r="JSM104" s="420"/>
      <c r="JSN104" s="420"/>
      <c r="JSO104" s="420"/>
      <c r="JSP104" s="420"/>
      <c r="JSQ104" s="420"/>
      <c r="JSR104" s="420"/>
      <c r="JSS104" s="420"/>
      <c r="JST104" s="420"/>
      <c r="JSU104" s="420"/>
      <c r="JSV104" s="420"/>
      <c r="JSW104" s="420"/>
      <c r="JSX104" s="420"/>
      <c r="JSY104" s="420"/>
      <c r="JSZ104" s="420"/>
      <c r="JTA104" s="420"/>
      <c r="JTB104" s="420"/>
      <c r="JTC104" s="420"/>
      <c r="JTD104" s="420"/>
      <c r="JTE104" s="420"/>
      <c r="JTF104" s="420"/>
      <c r="JTG104" s="420"/>
      <c r="JTH104" s="420"/>
      <c r="JTI104" s="420"/>
      <c r="JTJ104" s="420"/>
      <c r="JTK104" s="420"/>
      <c r="JTL104" s="420"/>
      <c r="JTM104" s="420"/>
      <c r="JTN104" s="420"/>
      <c r="JTO104" s="420"/>
      <c r="JTP104" s="420"/>
      <c r="JTQ104" s="420"/>
      <c r="JTR104" s="420"/>
      <c r="JTS104" s="420"/>
      <c r="JTT104" s="420"/>
      <c r="JTU104" s="420"/>
      <c r="JTV104" s="420"/>
      <c r="JTW104" s="420"/>
      <c r="JTX104" s="420"/>
      <c r="JTY104" s="420"/>
      <c r="JTZ104" s="420"/>
      <c r="JUA104" s="420"/>
      <c r="JUB104" s="420"/>
      <c r="JUC104" s="420"/>
      <c r="JUD104" s="420"/>
      <c r="JUE104" s="420"/>
      <c r="JUF104" s="420"/>
      <c r="JUG104" s="420"/>
      <c r="JUH104" s="420"/>
      <c r="JUI104" s="420"/>
      <c r="JUJ104" s="420"/>
      <c r="JUK104" s="420"/>
      <c r="JUL104" s="420"/>
      <c r="JUM104" s="420"/>
      <c r="JUN104" s="420"/>
      <c r="JUO104" s="420"/>
      <c r="JUP104" s="420"/>
      <c r="JUQ104" s="420"/>
      <c r="JUR104" s="420"/>
      <c r="JUS104" s="420"/>
      <c r="JUT104" s="420"/>
      <c r="JUU104" s="420"/>
      <c r="JUV104" s="420"/>
      <c r="JUW104" s="420"/>
      <c r="JUX104" s="420"/>
      <c r="JUY104" s="420"/>
      <c r="JUZ104" s="420"/>
      <c r="JVA104" s="420"/>
      <c r="JVB104" s="420"/>
      <c r="JVC104" s="420"/>
      <c r="JVD104" s="420"/>
      <c r="JVE104" s="420"/>
      <c r="JVF104" s="420"/>
      <c r="JVG104" s="420"/>
      <c r="JVH104" s="420"/>
      <c r="JVI104" s="420"/>
      <c r="JVJ104" s="420"/>
      <c r="JVK104" s="420"/>
      <c r="JVL104" s="420"/>
      <c r="JVM104" s="420"/>
      <c r="JVN104" s="420"/>
      <c r="JVO104" s="420"/>
      <c r="JVP104" s="420"/>
      <c r="JVQ104" s="420"/>
      <c r="JVR104" s="420"/>
      <c r="JVS104" s="420"/>
      <c r="JVT104" s="420"/>
      <c r="JVU104" s="420"/>
      <c r="JVV104" s="420"/>
      <c r="JVW104" s="420"/>
      <c r="JVX104" s="420"/>
      <c r="JVY104" s="420"/>
      <c r="JVZ104" s="420"/>
      <c r="JWA104" s="420"/>
      <c r="JWB104" s="420"/>
      <c r="JWC104" s="420"/>
      <c r="JWD104" s="420"/>
      <c r="JWE104" s="420"/>
      <c r="JWF104" s="420"/>
      <c r="JWG104" s="420"/>
      <c r="JWH104" s="420"/>
      <c r="JWI104" s="420"/>
      <c r="JWJ104" s="420"/>
      <c r="JWK104" s="420"/>
      <c r="JWL104" s="420"/>
      <c r="JWM104" s="420"/>
      <c r="JWN104" s="420"/>
      <c r="JWO104" s="420"/>
      <c r="JWP104" s="420"/>
      <c r="JWQ104" s="420"/>
      <c r="JWR104" s="420"/>
      <c r="JWS104" s="420"/>
      <c r="JWT104" s="420"/>
      <c r="JWU104" s="420"/>
      <c r="JWV104" s="420"/>
      <c r="JWW104" s="420"/>
      <c r="JWX104" s="420"/>
      <c r="JWY104" s="420"/>
      <c r="JWZ104" s="420"/>
      <c r="JXA104" s="420"/>
      <c r="JXB104" s="420"/>
      <c r="JXC104" s="420"/>
      <c r="JXD104" s="420"/>
      <c r="JXE104" s="420"/>
      <c r="JXF104" s="420"/>
      <c r="JXG104" s="420"/>
      <c r="JXH104" s="420"/>
      <c r="JXI104" s="420"/>
      <c r="JXJ104" s="420"/>
      <c r="JXK104" s="420"/>
      <c r="JXL104" s="420"/>
      <c r="JXM104" s="420"/>
      <c r="JXN104" s="420"/>
      <c r="JXO104" s="420"/>
      <c r="JXP104" s="420"/>
      <c r="JXQ104" s="420"/>
      <c r="JXR104" s="420"/>
      <c r="JXS104" s="420"/>
      <c r="JXT104" s="420"/>
      <c r="JXU104" s="420"/>
      <c r="JXV104" s="420"/>
      <c r="JXW104" s="420"/>
      <c r="JXX104" s="420"/>
      <c r="JXY104" s="420"/>
      <c r="JXZ104" s="420"/>
      <c r="JYA104" s="420"/>
      <c r="JYB104" s="420"/>
      <c r="JYC104" s="420"/>
      <c r="JYD104" s="420"/>
      <c r="JYE104" s="420"/>
      <c r="JYF104" s="420"/>
      <c r="JYG104" s="420"/>
      <c r="JYH104" s="420"/>
      <c r="JYI104" s="420"/>
      <c r="JYJ104" s="420"/>
      <c r="JYK104" s="420"/>
      <c r="JYL104" s="420"/>
      <c r="JYM104" s="420"/>
      <c r="JYN104" s="420"/>
      <c r="JYO104" s="420"/>
      <c r="JYP104" s="420"/>
      <c r="JYQ104" s="420"/>
      <c r="JYR104" s="420"/>
      <c r="JYS104" s="420"/>
      <c r="JYT104" s="420"/>
      <c r="JYU104" s="420"/>
      <c r="JYV104" s="420"/>
      <c r="JYW104" s="420"/>
      <c r="JYX104" s="420"/>
      <c r="JYY104" s="420"/>
      <c r="JYZ104" s="420"/>
      <c r="JZA104" s="420"/>
      <c r="JZB104" s="420"/>
      <c r="JZC104" s="420"/>
      <c r="JZD104" s="420"/>
      <c r="JZE104" s="420"/>
      <c r="JZF104" s="420"/>
      <c r="JZG104" s="420"/>
      <c r="JZH104" s="420"/>
      <c r="JZI104" s="420"/>
      <c r="JZJ104" s="420"/>
      <c r="JZK104" s="420"/>
      <c r="JZL104" s="420"/>
      <c r="JZM104" s="420"/>
      <c r="JZN104" s="420"/>
      <c r="JZO104" s="420"/>
      <c r="JZP104" s="420"/>
      <c r="JZQ104" s="420"/>
      <c r="JZR104" s="420"/>
      <c r="JZS104" s="420"/>
      <c r="JZT104" s="420"/>
      <c r="JZU104" s="420"/>
      <c r="JZV104" s="420"/>
      <c r="JZW104" s="420"/>
      <c r="JZX104" s="420"/>
      <c r="JZY104" s="420"/>
      <c r="JZZ104" s="420"/>
      <c r="KAA104" s="420"/>
      <c r="KAB104" s="420"/>
      <c r="KAC104" s="420"/>
      <c r="KAD104" s="420"/>
      <c r="KAE104" s="420"/>
      <c r="KAF104" s="420"/>
      <c r="KAG104" s="420"/>
      <c r="KAH104" s="420"/>
      <c r="KAI104" s="420"/>
      <c r="KAJ104" s="420"/>
      <c r="KAK104" s="420"/>
      <c r="KAL104" s="420"/>
      <c r="KAM104" s="420"/>
      <c r="KAN104" s="420"/>
      <c r="KAO104" s="420"/>
      <c r="KAP104" s="420"/>
      <c r="KAQ104" s="420"/>
      <c r="KAR104" s="420"/>
      <c r="KAS104" s="420"/>
      <c r="KAT104" s="420"/>
      <c r="KAU104" s="420"/>
      <c r="KAV104" s="420"/>
      <c r="KAW104" s="420"/>
      <c r="KAX104" s="420"/>
      <c r="KAY104" s="420"/>
      <c r="KAZ104" s="420"/>
      <c r="KBA104" s="420"/>
      <c r="KBB104" s="420"/>
      <c r="KBC104" s="420"/>
      <c r="KBD104" s="420"/>
      <c r="KBE104" s="420"/>
      <c r="KBF104" s="420"/>
      <c r="KBG104" s="420"/>
      <c r="KBH104" s="420"/>
      <c r="KBI104" s="420"/>
      <c r="KBJ104" s="420"/>
      <c r="KBK104" s="420"/>
      <c r="KBL104" s="420"/>
      <c r="KBM104" s="420"/>
      <c r="KBN104" s="420"/>
      <c r="KBO104" s="420"/>
      <c r="KBP104" s="420"/>
      <c r="KBQ104" s="420"/>
      <c r="KBR104" s="420"/>
      <c r="KBS104" s="420"/>
      <c r="KBT104" s="420"/>
      <c r="KBU104" s="420"/>
      <c r="KBV104" s="420"/>
      <c r="KBW104" s="420"/>
      <c r="KBX104" s="420"/>
      <c r="KBY104" s="420"/>
      <c r="KBZ104" s="420"/>
      <c r="KCA104" s="420"/>
      <c r="KCB104" s="420"/>
      <c r="KCC104" s="420"/>
      <c r="KCD104" s="420"/>
      <c r="KCE104" s="420"/>
      <c r="KCF104" s="420"/>
      <c r="KCG104" s="420"/>
      <c r="KCH104" s="420"/>
      <c r="KCI104" s="420"/>
      <c r="KCJ104" s="420"/>
      <c r="KCK104" s="420"/>
      <c r="KCL104" s="420"/>
      <c r="KCM104" s="420"/>
      <c r="KCN104" s="420"/>
      <c r="KCO104" s="420"/>
      <c r="KCP104" s="420"/>
      <c r="KCQ104" s="420"/>
      <c r="KCR104" s="420"/>
      <c r="KCS104" s="420"/>
      <c r="KCT104" s="420"/>
      <c r="KCU104" s="420"/>
      <c r="KCV104" s="420"/>
      <c r="KCW104" s="420"/>
      <c r="KCX104" s="420"/>
      <c r="KCY104" s="420"/>
      <c r="KCZ104" s="420"/>
      <c r="KDA104" s="420"/>
      <c r="KDB104" s="420"/>
      <c r="KDC104" s="420"/>
      <c r="KDD104" s="420"/>
      <c r="KDE104" s="420"/>
      <c r="KDF104" s="420"/>
      <c r="KDG104" s="420"/>
      <c r="KDH104" s="420"/>
      <c r="KDI104" s="420"/>
      <c r="KDJ104" s="420"/>
      <c r="KDK104" s="420"/>
      <c r="KDL104" s="420"/>
      <c r="KDM104" s="420"/>
      <c r="KDN104" s="420"/>
      <c r="KDO104" s="420"/>
      <c r="KDP104" s="420"/>
      <c r="KDQ104" s="420"/>
      <c r="KDR104" s="420"/>
      <c r="KDS104" s="420"/>
      <c r="KDT104" s="420"/>
      <c r="KDU104" s="420"/>
      <c r="KDV104" s="420"/>
      <c r="KDW104" s="420"/>
      <c r="KDX104" s="420"/>
      <c r="KDY104" s="420"/>
      <c r="KDZ104" s="420"/>
      <c r="KEA104" s="420"/>
      <c r="KEB104" s="420"/>
      <c r="KEC104" s="420"/>
      <c r="KED104" s="420"/>
      <c r="KEE104" s="420"/>
      <c r="KEF104" s="420"/>
      <c r="KEG104" s="420"/>
      <c r="KEH104" s="420"/>
      <c r="KEI104" s="420"/>
      <c r="KEJ104" s="420"/>
      <c r="KEK104" s="420"/>
      <c r="KEL104" s="420"/>
      <c r="KEM104" s="420"/>
      <c r="KEN104" s="420"/>
      <c r="KEO104" s="420"/>
      <c r="KEP104" s="420"/>
      <c r="KEQ104" s="420"/>
      <c r="KER104" s="420"/>
      <c r="KES104" s="420"/>
      <c r="KET104" s="420"/>
      <c r="KEU104" s="420"/>
      <c r="KEV104" s="420"/>
      <c r="KEW104" s="420"/>
      <c r="KEX104" s="420"/>
      <c r="KEY104" s="420"/>
      <c r="KEZ104" s="420"/>
      <c r="KFA104" s="420"/>
      <c r="KFB104" s="420"/>
      <c r="KFC104" s="420"/>
      <c r="KFD104" s="420"/>
      <c r="KFE104" s="420"/>
      <c r="KFF104" s="420"/>
      <c r="KFG104" s="420"/>
      <c r="KFH104" s="420"/>
      <c r="KFI104" s="420"/>
      <c r="KFJ104" s="420"/>
      <c r="KFK104" s="420"/>
      <c r="KFL104" s="420"/>
      <c r="KFM104" s="420"/>
      <c r="KFN104" s="420"/>
      <c r="KFO104" s="420"/>
      <c r="KFP104" s="420"/>
      <c r="KFQ104" s="420"/>
      <c r="KFR104" s="420"/>
      <c r="KFS104" s="420"/>
      <c r="KFT104" s="420"/>
      <c r="KFU104" s="420"/>
      <c r="KFV104" s="420"/>
      <c r="KFW104" s="420"/>
      <c r="KFX104" s="420"/>
      <c r="KFY104" s="420"/>
      <c r="KFZ104" s="420"/>
      <c r="KGA104" s="420"/>
      <c r="KGB104" s="420"/>
      <c r="KGC104" s="420"/>
      <c r="KGD104" s="420"/>
      <c r="KGE104" s="420"/>
      <c r="KGF104" s="420"/>
      <c r="KGG104" s="420"/>
      <c r="KGH104" s="420"/>
      <c r="KGI104" s="420"/>
      <c r="KGJ104" s="420"/>
      <c r="KGK104" s="420"/>
      <c r="KGL104" s="420"/>
      <c r="KGM104" s="420"/>
      <c r="KGN104" s="420"/>
      <c r="KGO104" s="420"/>
      <c r="KGP104" s="420"/>
      <c r="KGQ104" s="420"/>
      <c r="KGR104" s="420"/>
      <c r="KGS104" s="420"/>
      <c r="KGT104" s="420"/>
      <c r="KGU104" s="420"/>
      <c r="KGV104" s="420"/>
      <c r="KGW104" s="420"/>
      <c r="KGX104" s="420"/>
      <c r="KGY104" s="420"/>
      <c r="KGZ104" s="420"/>
      <c r="KHA104" s="420"/>
      <c r="KHB104" s="420"/>
      <c r="KHC104" s="420"/>
      <c r="KHD104" s="420"/>
      <c r="KHE104" s="420"/>
      <c r="KHF104" s="420"/>
      <c r="KHG104" s="420"/>
      <c r="KHH104" s="420"/>
      <c r="KHI104" s="420"/>
      <c r="KHJ104" s="420"/>
      <c r="KHK104" s="420"/>
      <c r="KHL104" s="420"/>
      <c r="KHM104" s="420"/>
      <c r="KHN104" s="420"/>
      <c r="KHO104" s="420"/>
      <c r="KHP104" s="420"/>
      <c r="KHQ104" s="420"/>
      <c r="KHR104" s="420"/>
      <c r="KHS104" s="420"/>
      <c r="KHT104" s="420"/>
      <c r="KHU104" s="420"/>
      <c r="KHV104" s="420"/>
      <c r="KHW104" s="420"/>
      <c r="KHX104" s="420"/>
      <c r="KHY104" s="420"/>
      <c r="KHZ104" s="420"/>
      <c r="KIA104" s="420"/>
      <c r="KIB104" s="420"/>
      <c r="KIC104" s="420"/>
      <c r="KID104" s="420"/>
      <c r="KIE104" s="420"/>
      <c r="KIF104" s="420"/>
      <c r="KIG104" s="420"/>
      <c r="KIH104" s="420"/>
      <c r="KII104" s="420"/>
      <c r="KIJ104" s="420"/>
      <c r="KIK104" s="420"/>
      <c r="KIL104" s="420"/>
      <c r="KIM104" s="420"/>
      <c r="KIN104" s="420"/>
      <c r="KIO104" s="420"/>
      <c r="KIP104" s="420"/>
      <c r="KIQ104" s="420"/>
      <c r="KIR104" s="420"/>
      <c r="KIS104" s="420"/>
      <c r="KIT104" s="420"/>
      <c r="KIU104" s="420"/>
      <c r="KIV104" s="420"/>
      <c r="KIW104" s="420"/>
      <c r="KIX104" s="420"/>
      <c r="KIY104" s="420"/>
      <c r="KIZ104" s="420"/>
      <c r="KJA104" s="420"/>
      <c r="KJB104" s="420"/>
      <c r="KJC104" s="420"/>
      <c r="KJD104" s="420"/>
      <c r="KJE104" s="420"/>
      <c r="KJF104" s="420"/>
      <c r="KJG104" s="420"/>
      <c r="KJH104" s="420"/>
      <c r="KJI104" s="420"/>
      <c r="KJJ104" s="420"/>
      <c r="KJK104" s="420"/>
      <c r="KJL104" s="420"/>
      <c r="KJM104" s="420"/>
      <c r="KJN104" s="420"/>
      <c r="KJO104" s="420"/>
      <c r="KJP104" s="420"/>
      <c r="KJQ104" s="420"/>
      <c r="KJR104" s="420"/>
      <c r="KJS104" s="420"/>
      <c r="KJT104" s="420"/>
      <c r="KJU104" s="420"/>
      <c r="KJV104" s="420"/>
      <c r="KJW104" s="420"/>
      <c r="KJX104" s="420"/>
      <c r="KJY104" s="420"/>
      <c r="KJZ104" s="420"/>
      <c r="KKA104" s="420"/>
      <c r="KKB104" s="420"/>
      <c r="KKC104" s="420"/>
      <c r="KKD104" s="420"/>
      <c r="KKE104" s="420"/>
      <c r="KKF104" s="420"/>
      <c r="KKG104" s="420"/>
      <c r="KKH104" s="420"/>
      <c r="KKI104" s="420"/>
      <c r="KKJ104" s="420"/>
      <c r="KKK104" s="420"/>
      <c r="KKL104" s="420"/>
      <c r="KKM104" s="420"/>
      <c r="KKN104" s="420"/>
      <c r="KKO104" s="420"/>
      <c r="KKP104" s="420"/>
      <c r="KKQ104" s="420"/>
      <c r="KKR104" s="420"/>
      <c r="KKS104" s="420"/>
      <c r="KKT104" s="420"/>
      <c r="KKU104" s="420"/>
      <c r="KKV104" s="420"/>
      <c r="KKW104" s="420"/>
      <c r="KKX104" s="420"/>
      <c r="KKY104" s="420"/>
      <c r="KKZ104" s="420"/>
      <c r="KLA104" s="420"/>
      <c r="KLB104" s="420"/>
      <c r="KLC104" s="420"/>
      <c r="KLD104" s="420"/>
      <c r="KLE104" s="420"/>
      <c r="KLF104" s="420"/>
      <c r="KLG104" s="420"/>
      <c r="KLH104" s="420"/>
      <c r="KLI104" s="420"/>
      <c r="KLJ104" s="420"/>
      <c r="KLK104" s="420"/>
      <c r="KLL104" s="420"/>
      <c r="KLM104" s="420"/>
      <c r="KLN104" s="420"/>
      <c r="KLO104" s="420"/>
      <c r="KLP104" s="420"/>
      <c r="KLQ104" s="420"/>
      <c r="KLR104" s="420"/>
      <c r="KLS104" s="420"/>
      <c r="KLT104" s="420"/>
      <c r="KLU104" s="420"/>
      <c r="KLV104" s="420"/>
      <c r="KLW104" s="420"/>
      <c r="KLX104" s="420"/>
      <c r="KLY104" s="420"/>
      <c r="KLZ104" s="420"/>
      <c r="KMA104" s="420"/>
      <c r="KMB104" s="420"/>
      <c r="KMC104" s="420"/>
      <c r="KMD104" s="420"/>
      <c r="KME104" s="420"/>
      <c r="KMF104" s="420"/>
      <c r="KMG104" s="420"/>
      <c r="KMH104" s="420"/>
      <c r="KMI104" s="420"/>
      <c r="KMJ104" s="420"/>
      <c r="KMK104" s="420"/>
      <c r="KML104" s="420"/>
      <c r="KMM104" s="420"/>
      <c r="KMN104" s="420"/>
      <c r="KMO104" s="420"/>
      <c r="KMP104" s="420"/>
      <c r="KMQ104" s="420"/>
      <c r="KMR104" s="420"/>
      <c r="KMS104" s="420"/>
      <c r="KMT104" s="420"/>
      <c r="KMU104" s="420"/>
      <c r="KMV104" s="420"/>
      <c r="KMW104" s="420"/>
      <c r="KMX104" s="420"/>
      <c r="KMY104" s="420"/>
      <c r="KMZ104" s="420"/>
      <c r="KNA104" s="420"/>
      <c r="KNB104" s="420"/>
      <c r="KNC104" s="420"/>
      <c r="KND104" s="420"/>
      <c r="KNE104" s="420"/>
      <c r="KNF104" s="420"/>
      <c r="KNG104" s="420"/>
      <c r="KNH104" s="420"/>
      <c r="KNI104" s="420"/>
      <c r="KNJ104" s="420"/>
      <c r="KNK104" s="420"/>
      <c r="KNL104" s="420"/>
      <c r="KNM104" s="420"/>
      <c r="KNN104" s="420"/>
      <c r="KNO104" s="420"/>
      <c r="KNP104" s="420"/>
      <c r="KNQ104" s="420"/>
      <c r="KNR104" s="420"/>
      <c r="KNS104" s="420"/>
      <c r="KNT104" s="420"/>
      <c r="KNU104" s="420"/>
      <c r="KNV104" s="420"/>
      <c r="KNW104" s="420"/>
      <c r="KNX104" s="420"/>
      <c r="KNY104" s="420"/>
      <c r="KNZ104" s="420"/>
      <c r="KOA104" s="420"/>
      <c r="KOB104" s="420"/>
      <c r="KOC104" s="420"/>
      <c r="KOD104" s="420"/>
      <c r="KOE104" s="420"/>
      <c r="KOF104" s="420"/>
      <c r="KOG104" s="420"/>
      <c r="KOH104" s="420"/>
      <c r="KOI104" s="420"/>
      <c r="KOJ104" s="420"/>
      <c r="KOK104" s="420"/>
      <c r="KOL104" s="420"/>
      <c r="KOM104" s="420"/>
      <c r="KON104" s="420"/>
      <c r="KOO104" s="420"/>
      <c r="KOP104" s="420"/>
      <c r="KOQ104" s="420"/>
      <c r="KOR104" s="420"/>
      <c r="KOS104" s="420"/>
      <c r="KOT104" s="420"/>
      <c r="KOU104" s="420"/>
      <c r="KOV104" s="420"/>
      <c r="KOW104" s="420"/>
      <c r="KOX104" s="420"/>
      <c r="KOY104" s="420"/>
      <c r="KOZ104" s="420"/>
      <c r="KPA104" s="420"/>
      <c r="KPB104" s="420"/>
      <c r="KPC104" s="420"/>
      <c r="KPD104" s="420"/>
      <c r="KPE104" s="420"/>
      <c r="KPF104" s="420"/>
      <c r="KPG104" s="420"/>
      <c r="KPH104" s="420"/>
      <c r="KPI104" s="420"/>
      <c r="KPJ104" s="420"/>
      <c r="KPK104" s="420"/>
      <c r="KPL104" s="420"/>
      <c r="KPM104" s="420"/>
      <c r="KPN104" s="420"/>
      <c r="KPO104" s="420"/>
      <c r="KPP104" s="420"/>
      <c r="KPQ104" s="420"/>
      <c r="KPR104" s="420"/>
      <c r="KPS104" s="420"/>
      <c r="KPT104" s="420"/>
      <c r="KPU104" s="420"/>
      <c r="KPV104" s="420"/>
      <c r="KPW104" s="420"/>
      <c r="KPX104" s="420"/>
      <c r="KPY104" s="420"/>
      <c r="KPZ104" s="420"/>
      <c r="KQA104" s="420"/>
      <c r="KQB104" s="420"/>
      <c r="KQC104" s="420"/>
      <c r="KQD104" s="420"/>
      <c r="KQE104" s="420"/>
      <c r="KQF104" s="420"/>
      <c r="KQG104" s="420"/>
      <c r="KQH104" s="420"/>
      <c r="KQI104" s="420"/>
      <c r="KQJ104" s="420"/>
      <c r="KQK104" s="420"/>
      <c r="KQL104" s="420"/>
      <c r="KQM104" s="420"/>
      <c r="KQN104" s="420"/>
      <c r="KQO104" s="420"/>
      <c r="KQP104" s="420"/>
      <c r="KQQ104" s="420"/>
      <c r="KQR104" s="420"/>
      <c r="KQS104" s="420"/>
      <c r="KQT104" s="420"/>
      <c r="KQU104" s="420"/>
      <c r="KQV104" s="420"/>
      <c r="KQW104" s="420"/>
      <c r="KQX104" s="420"/>
      <c r="KQY104" s="420"/>
      <c r="KQZ104" s="420"/>
      <c r="KRA104" s="420"/>
      <c r="KRB104" s="420"/>
      <c r="KRC104" s="420"/>
      <c r="KRD104" s="420"/>
      <c r="KRE104" s="420"/>
      <c r="KRF104" s="420"/>
      <c r="KRG104" s="420"/>
      <c r="KRH104" s="420"/>
      <c r="KRI104" s="420"/>
      <c r="KRJ104" s="420"/>
      <c r="KRK104" s="420"/>
      <c r="KRL104" s="420"/>
      <c r="KRM104" s="420"/>
      <c r="KRN104" s="420"/>
      <c r="KRO104" s="420"/>
      <c r="KRP104" s="420"/>
      <c r="KRQ104" s="420"/>
      <c r="KRR104" s="420"/>
      <c r="KRS104" s="420"/>
      <c r="KRT104" s="420"/>
      <c r="KRU104" s="420"/>
      <c r="KRV104" s="420"/>
      <c r="KRW104" s="420"/>
      <c r="KRX104" s="420"/>
      <c r="KRY104" s="420"/>
      <c r="KRZ104" s="420"/>
      <c r="KSA104" s="420"/>
      <c r="KSB104" s="420"/>
      <c r="KSC104" s="420"/>
      <c r="KSD104" s="420"/>
      <c r="KSE104" s="420"/>
      <c r="KSF104" s="420"/>
      <c r="KSG104" s="420"/>
      <c r="KSH104" s="420"/>
      <c r="KSI104" s="420"/>
      <c r="KSJ104" s="420"/>
      <c r="KSK104" s="420"/>
      <c r="KSL104" s="420"/>
      <c r="KSM104" s="420"/>
      <c r="KSN104" s="420"/>
      <c r="KSO104" s="420"/>
      <c r="KSP104" s="420"/>
      <c r="KSQ104" s="420"/>
      <c r="KSR104" s="420"/>
      <c r="KSS104" s="420"/>
      <c r="KST104" s="420"/>
      <c r="KSU104" s="420"/>
      <c r="KSV104" s="420"/>
      <c r="KSW104" s="420"/>
      <c r="KSX104" s="420"/>
      <c r="KSY104" s="420"/>
      <c r="KSZ104" s="420"/>
      <c r="KTA104" s="420"/>
      <c r="KTB104" s="420"/>
      <c r="KTC104" s="420"/>
      <c r="KTD104" s="420"/>
      <c r="KTE104" s="420"/>
      <c r="KTF104" s="420"/>
      <c r="KTG104" s="420"/>
      <c r="KTH104" s="420"/>
      <c r="KTI104" s="420"/>
      <c r="KTJ104" s="420"/>
      <c r="KTK104" s="420"/>
      <c r="KTL104" s="420"/>
      <c r="KTM104" s="420"/>
      <c r="KTN104" s="420"/>
      <c r="KTO104" s="420"/>
      <c r="KTP104" s="420"/>
      <c r="KTQ104" s="420"/>
      <c r="KTR104" s="420"/>
      <c r="KTS104" s="420"/>
      <c r="KTT104" s="420"/>
      <c r="KTU104" s="420"/>
      <c r="KTV104" s="420"/>
      <c r="KTW104" s="420"/>
      <c r="KTX104" s="420"/>
      <c r="KTY104" s="420"/>
      <c r="KTZ104" s="420"/>
      <c r="KUA104" s="420"/>
      <c r="KUB104" s="420"/>
      <c r="KUC104" s="420"/>
      <c r="KUD104" s="420"/>
      <c r="KUE104" s="420"/>
      <c r="KUF104" s="420"/>
      <c r="KUG104" s="420"/>
      <c r="KUH104" s="420"/>
      <c r="KUI104" s="420"/>
      <c r="KUJ104" s="420"/>
      <c r="KUK104" s="420"/>
      <c r="KUL104" s="420"/>
      <c r="KUM104" s="420"/>
      <c r="KUN104" s="420"/>
      <c r="KUO104" s="420"/>
      <c r="KUP104" s="420"/>
      <c r="KUQ104" s="420"/>
      <c r="KUR104" s="420"/>
      <c r="KUS104" s="420"/>
      <c r="KUT104" s="420"/>
      <c r="KUU104" s="420"/>
      <c r="KUV104" s="420"/>
      <c r="KUW104" s="420"/>
      <c r="KUX104" s="420"/>
      <c r="KUY104" s="420"/>
      <c r="KUZ104" s="420"/>
      <c r="KVA104" s="420"/>
      <c r="KVB104" s="420"/>
      <c r="KVC104" s="420"/>
      <c r="KVD104" s="420"/>
      <c r="KVE104" s="420"/>
      <c r="KVF104" s="420"/>
      <c r="KVG104" s="420"/>
      <c r="KVH104" s="420"/>
      <c r="KVI104" s="420"/>
      <c r="KVJ104" s="420"/>
      <c r="KVK104" s="420"/>
      <c r="KVL104" s="420"/>
      <c r="KVM104" s="420"/>
      <c r="KVN104" s="420"/>
      <c r="KVO104" s="420"/>
      <c r="KVP104" s="420"/>
      <c r="KVQ104" s="420"/>
      <c r="KVR104" s="420"/>
      <c r="KVS104" s="420"/>
      <c r="KVT104" s="420"/>
      <c r="KVU104" s="420"/>
      <c r="KVV104" s="420"/>
      <c r="KVW104" s="420"/>
      <c r="KVX104" s="420"/>
      <c r="KVY104" s="420"/>
      <c r="KVZ104" s="420"/>
      <c r="KWA104" s="420"/>
      <c r="KWB104" s="420"/>
      <c r="KWC104" s="420"/>
      <c r="KWD104" s="420"/>
      <c r="KWE104" s="420"/>
      <c r="KWF104" s="420"/>
      <c r="KWG104" s="420"/>
      <c r="KWH104" s="420"/>
      <c r="KWI104" s="420"/>
      <c r="KWJ104" s="420"/>
      <c r="KWK104" s="420"/>
      <c r="KWL104" s="420"/>
      <c r="KWM104" s="420"/>
      <c r="KWN104" s="420"/>
      <c r="KWO104" s="420"/>
      <c r="KWP104" s="420"/>
      <c r="KWQ104" s="420"/>
      <c r="KWR104" s="420"/>
      <c r="KWS104" s="420"/>
      <c r="KWT104" s="420"/>
      <c r="KWU104" s="420"/>
      <c r="KWV104" s="420"/>
      <c r="KWW104" s="420"/>
      <c r="KWX104" s="420"/>
      <c r="KWY104" s="420"/>
      <c r="KWZ104" s="420"/>
      <c r="KXA104" s="420"/>
      <c r="KXB104" s="420"/>
      <c r="KXC104" s="420"/>
      <c r="KXD104" s="420"/>
      <c r="KXE104" s="420"/>
      <c r="KXF104" s="420"/>
      <c r="KXG104" s="420"/>
      <c r="KXH104" s="420"/>
      <c r="KXI104" s="420"/>
      <c r="KXJ104" s="420"/>
      <c r="KXK104" s="420"/>
      <c r="KXL104" s="420"/>
      <c r="KXM104" s="420"/>
      <c r="KXN104" s="420"/>
      <c r="KXO104" s="420"/>
      <c r="KXP104" s="420"/>
      <c r="KXQ104" s="420"/>
      <c r="KXR104" s="420"/>
      <c r="KXS104" s="420"/>
      <c r="KXT104" s="420"/>
      <c r="KXU104" s="420"/>
      <c r="KXV104" s="420"/>
      <c r="KXW104" s="420"/>
      <c r="KXX104" s="420"/>
      <c r="KXY104" s="420"/>
      <c r="KXZ104" s="420"/>
      <c r="KYA104" s="420"/>
      <c r="KYB104" s="420"/>
      <c r="KYC104" s="420"/>
      <c r="KYD104" s="420"/>
      <c r="KYE104" s="420"/>
      <c r="KYF104" s="420"/>
      <c r="KYG104" s="420"/>
      <c r="KYH104" s="420"/>
      <c r="KYI104" s="420"/>
      <c r="KYJ104" s="420"/>
      <c r="KYK104" s="420"/>
      <c r="KYL104" s="420"/>
      <c r="KYM104" s="420"/>
      <c r="KYN104" s="420"/>
      <c r="KYO104" s="420"/>
      <c r="KYP104" s="420"/>
      <c r="KYQ104" s="420"/>
      <c r="KYR104" s="420"/>
      <c r="KYS104" s="420"/>
      <c r="KYT104" s="420"/>
      <c r="KYU104" s="420"/>
      <c r="KYV104" s="420"/>
      <c r="KYW104" s="420"/>
      <c r="KYX104" s="420"/>
      <c r="KYY104" s="420"/>
      <c r="KYZ104" s="420"/>
      <c r="KZA104" s="420"/>
      <c r="KZB104" s="420"/>
      <c r="KZC104" s="420"/>
      <c r="KZD104" s="420"/>
      <c r="KZE104" s="420"/>
      <c r="KZF104" s="420"/>
      <c r="KZG104" s="420"/>
      <c r="KZH104" s="420"/>
      <c r="KZI104" s="420"/>
      <c r="KZJ104" s="420"/>
      <c r="KZK104" s="420"/>
      <c r="KZL104" s="420"/>
      <c r="KZM104" s="420"/>
      <c r="KZN104" s="420"/>
      <c r="KZO104" s="420"/>
      <c r="KZP104" s="420"/>
      <c r="KZQ104" s="420"/>
      <c r="KZR104" s="420"/>
      <c r="KZS104" s="420"/>
      <c r="KZT104" s="420"/>
      <c r="KZU104" s="420"/>
      <c r="KZV104" s="420"/>
      <c r="KZW104" s="420"/>
      <c r="KZX104" s="420"/>
      <c r="KZY104" s="420"/>
      <c r="KZZ104" s="420"/>
      <c r="LAA104" s="420"/>
      <c r="LAB104" s="420"/>
      <c r="LAC104" s="420"/>
      <c r="LAD104" s="420"/>
      <c r="LAE104" s="420"/>
      <c r="LAF104" s="420"/>
      <c r="LAG104" s="420"/>
      <c r="LAH104" s="420"/>
      <c r="LAI104" s="420"/>
      <c r="LAJ104" s="420"/>
      <c r="LAK104" s="420"/>
      <c r="LAL104" s="420"/>
      <c r="LAM104" s="420"/>
      <c r="LAN104" s="420"/>
      <c r="LAO104" s="420"/>
      <c r="LAP104" s="420"/>
      <c r="LAQ104" s="420"/>
      <c r="LAR104" s="420"/>
      <c r="LAS104" s="420"/>
      <c r="LAT104" s="420"/>
      <c r="LAU104" s="420"/>
      <c r="LAV104" s="420"/>
      <c r="LAW104" s="420"/>
      <c r="LAX104" s="420"/>
      <c r="LAY104" s="420"/>
      <c r="LAZ104" s="420"/>
      <c r="LBA104" s="420"/>
      <c r="LBB104" s="420"/>
      <c r="LBC104" s="420"/>
      <c r="LBD104" s="420"/>
      <c r="LBE104" s="420"/>
      <c r="LBF104" s="420"/>
      <c r="LBG104" s="420"/>
      <c r="LBH104" s="420"/>
      <c r="LBI104" s="420"/>
      <c r="LBJ104" s="420"/>
      <c r="LBK104" s="420"/>
      <c r="LBL104" s="420"/>
      <c r="LBM104" s="420"/>
      <c r="LBN104" s="420"/>
      <c r="LBO104" s="420"/>
      <c r="LBP104" s="420"/>
      <c r="LBQ104" s="420"/>
      <c r="LBR104" s="420"/>
      <c r="LBS104" s="420"/>
      <c r="LBT104" s="420"/>
      <c r="LBU104" s="420"/>
      <c r="LBV104" s="420"/>
      <c r="LBW104" s="420"/>
      <c r="LBX104" s="420"/>
      <c r="LBY104" s="420"/>
      <c r="LBZ104" s="420"/>
      <c r="LCA104" s="420"/>
      <c r="LCB104" s="420"/>
      <c r="LCC104" s="420"/>
      <c r="LCD104" s="420"/>
      <c r="LCE104" s="420"/>
      <c r="LCF104" s="420"/>
      <c r="LCG104" s="420"/>
      <c r="LCH104" s="420"/>
      <c r="LCI104" s="420"/>
      <c r="LCJ104" s="420"/>
      <c r="LCK104" s="420"/>
      <c r="LCL104" s="420"/>
      <c r="LCM104" s="420"/>
      <c r="LCN104" s="420"/>
      <c r="LCO104" s="420"/>
      <c r="LCP104" s="420"/>
      <c r="LCQ104" s="420"/>
      <c r="LCR104" s="420"/>
      <c r="LCS104" s="420"/>
      <c r="LCT104" s="420"/>
      <c r="LCU104" s="420"/>
      <c r="LCV104" s="420"/>
      <c r="LCW104" s="420"/>
      <c r="LCX104" s="420"/>
      <c r="LCY104" s="420"/>
      <c r="LCZ104" s="420"/>
      <c r="LDA104" s="420"/>
      <c r="LDB104" s="420"/>
      <c r="LDC104" s="420"/>
      <c r="LDD104" s="420"/>
      <c r="LDE104" s="420"/>
      <c r="LDF104" s="420"/>
      <c r="LDG104" s="420"/>
      <c r="LDH104" s="420"/>
      <c r="LDI104" s="420"/>
      <c r="LDJ104" s="420"/>
      <c r="LDK104" s="420"/>
      <c r="LDL104" s="420"/>
      <c r="LDM104" s="420"/>
      <c r="LDN104" s="420"/>
      <c r="LDO104" s="420"/>
      <c r="LDP104" s="420"/>
      <c r="LDQ104" s="420"/>
      <c r="LDR104" s="420"/>
      <c r="LDS104" s="420"/>
      <c r="LDT104" s="420"/>
      <c r="LDU104" s="420"/>
      <c r="LDV104" s="420"/>
      <c r="LDW104" s="420"/>
      <c r="LDX104" s="420"/>
      <c r="LDY104" s="420"/>
      <c r="LDZ104" s="420"/>
      <c r="LEA104" s="420"/>
      <c r="LEB104" s="420"/>
      <c r="LEC104" s="420"/>
      <c r="LED104" s="420"/>
      <c r="LEE104" s="420"/>
      <c r="LEF104" s="420"/>
      <c r="LEG104" s="420"/>
      <c r="LEH104" s="420"/>
      <c r="LEI104" s="420"/>
      <c r="LEJ104" s="420"/>
      <c r="LEK104" s="420"/>
      <c r="LEL104" s="420"/>
      <c r="LEM104" s="420"/>
      <c r="LEN104" s="420"/>
      <c r="LEO104" s="420"/>
      <c r="LEP104" s="420"/>
      <c r="LEQ104" s="420"/>
      <c r="LER104" s="420"/>
      <c r="LES104" s="420"/>
      <c r="LET104" s="420"/>
      <c r="LEU104" s="420"/>
      <c r="LEV104" s="420"/>
      <c r="LEW104" s="420"/>
      <c r="LEX104" s="420"/>
      <c r="LEY104" s="420"/>
      <c r="LEZ104" s="420"/>
      <c r="LFA104" s="420"/>
      <c r="LFB104" s="420"/>
      <c r="LFC104" s="420"/>
      <c r="LFD104" s="420"/>
      <c r="LFE104" s="420"/>
      <c r="LFF104" s="420"/>
      <c r="LFG104" s="420"/>
      <c r="LFH104" s="420"/>
      <c r="LFI104" s="420"/>
      <c r="LFJ104" s="420"/>
      <c r="LFK104" s="420"/>
      <c r="LFL104" s="420"/>
      <c r="LFM104" s="420"/>
      <c r="LFN104" s="420"/>
      <c r="LFO104" s="420"/>
      <c r="LFP104" s="420"/>
      <c r="LFQ104" s="420"/>
      <c r="LFR104" s="420"/>
      <c r="LFS104" s="420"/>
      <c r="LFT104" s="420"/>
      <c r="LFU104" s="420"/>
      <c r="LFV104" s="420"/>
      <c r="LFW104" s="420"/>
      <c r="LFX104" s="420"/>
      <c r="LFY104" s="420"/>
      <c r="LFZ104" s="420"/>
      <c r="LGA104" s="420"/>
      <c r="LGB104" s="420"/>
      <c r="LGC104" s="420"/>
      <c r="LGD104" s="420"/>
      <c r="LGE104" s="420"/>
      <c r="LGF104" s="420"/>
      <c r="LGG104" s="420"/>
      <c r="LGH104" s="420"/>
      <c r="LGI104" s="420"/>
      <c r="LGJ104" s="420"/>
      <c r="LGK104" s="420"/>
      <c r="LGL104" s="420"/>
      <c r="LGM104" s="420"/>
      <c r="LGN104" s="420"/>
      <c r="LGO104" s="420"/>
      <c r="LGP104" s="420"/>
      <c r="LGQ104" s="420"/>
      <c r="LGR104" s="420"/>
      <c r="LGS104" s="420"/>
      <c r="LGT104" s="420"/>
      <c r="LGU104" s="420"/>
      <c r="LGV104" s="420"/>
      <c r="LGW104" s="420"/>
      <c r="LGX104" s="420"/>
      <c r="LGY104" s="420"/>
      <c r="LGZ104" s="420"/>
      <c r="LHA104" s="420"/>
      <c r="LHB104" s="420"/>
      <c r="LHC104" s="420"/>
      <c r="LHD104" s="420"/>
      <c r="LHE104" s="420"/>
      <c r="LHF104" s="420"/>
      <c r="LHG104" s="420"/>
      <c r="LHH104" s="420"/>
      <c r="LHI104" s="420"/>
      <c r="LHJ104" s="420"/>
      <c r="LHK104" s="420"/>
      <c r="LHL104" s="420"/>
      <c r="LHM104" s="420"/>
      <c r="LHN104" s="420"/>
      <c r="LHO104" s="420"/>
      <c r="LHP104" s="420"/>
      <c r="LHQ104" s="420"/>
      <c r="LHR104" s="420"/>
      <c r="LHS104" s="420"/>
      <c r="LHT104" s="420"/>
      <c r="LHU104" s="420"/>
      <c r="LHV104" s="420"/>
      <c r="LHW104" s="420"/>
      <c r="LHX104" s="420"/>
      <c r="LHY104" s="420"/>
      <c r="LHZ104" s="420"/>
      <c r="LIA104" s="420"/>
      <c r="LIB104" s="420"/>
      <c r="LIC104" s="420"/>
      <c r="LID104" s="420"/>
      <c r="LIE104" s="420"/>
      <c r="LIF104" s="420"/>
      <c r="LIG104" s="420"/>
      <c r="LIH104" s="420"/>
      <c r="LII104" s="420"/>
      <c r="LIJ104" s="420"/>
      <c r="LIK104" s="420"/>
      <c r="LIL104" s="420"/>
      <c r="LIM104" s="420"/>
      <c r="LIN104" s="420"/>
      <c r="LIO104" s="420"/>
      <c r="LIP104" s="420"/>
      <c r="LIQ104" s="420"/>
      <c r="LIR104" s="420"/>
      <c r="LIS104" s="420"/>
      <c r="LIT104" s="420"/>
      <c r="LIU104" s="420"/>
      <c r="LIV104" s="420"/>
      <c r="LIW104" s="420"/>
      <c r="LIX104" s="420"/>
      <c r="LIY104" s="420"/>
      <c r="LIZ104" s="420"/>
      <c r="LJA104" s="420"/>
      <c r="LJB104" s="420"/>
      <c r="LJC104" s="420"/>
      <c r="LJD104" s="420"/>
      <c r="LJE104" s="420"/>
      <c r="LJF104" s="420"/>
      <c r="LJG104" s="420"/>
      <c r="LJH104" s="420"/>
      <c r="LJI104" s="420"/>
      <c r="LJJ104" s="420"/>
      <c r="LJK104" s="420"/>
      <c r="LJL104" s="420"/>
      <c r="LJM104" s="420"/>
      <c r="LJN104" s="420"/>
      <c r="LJO104" s="420"/>
      <c r="LJP104" s="420"/>
      <c r="LJQ104" s="420"/>
      <c r="LJR104" s="420"/>
      <c r="LJS104" s="420"/>
      <c r="LJT104" s="420"/>
      <c r="LJU104" s="420"/>
      <c r="LJV104" s="420"/>
      <c r="LJW104" s="420"/>
      <c r="LJX104" s="420"/>
      <c r="LJY104" s="420"/>
      <c r="LJZ104" s="420"/>
      <c r="LKA104" s="420"/>
      <c r="LKB104" s="420"/>
      <c r="LKC104" s="420"/>
      <c r="LKD104" s="420"/>
      <c r="LKE104" s="420"/>
      <c r="LKF104" s="420"/>
      <c r="LKG104" s="420"/>
      <c r="LKH104" s="420"/>
      <c r="LKI104" s="420"/>
      <c r="LKJ104" s="420"/>
      <c r="LKK104" s="420"/>
      <c r="LKL104" s="420"/>
      <c r="LKM104" s="420"/>
      <c r="LKN104" s="420"/>
      <c r="LKO104" s="420"/>
      <c r="LKP104" s="420"/>
      <c r="LKQ104" s="420"/>
      <c r="LKR104" s="420"/>
      <c r="LKS104" s="420"/>
      <c r="LKT104" s="420"/>
      <c r="LKU104" s="420"/>
      <c r="LKV104" s="420"/>
      <c r="LKW104" s="420"/>
      <c r="LKX104" s="420"/>
      <c r="LKY104" s="420"/>
      <c r="LKZ104" s="420"/>
      <c r="LLA104" s="420"/>
      <c r="LLB104" s="420"/>
      <c r="LLC104" s="420"/>
      <c r="LLD104" s="420"/>
      <c r="LLE104" s="420"/>
      <c r="LLF104" s="420"/>
      <c r="LLG104" s="420"/>
      <c r="LLH104" s="420"/>
      <c r="LLI104" s="420"/>
      <c r="LLJ104" s="420"/>
      <c r="LLK104" s="420"/>
      <c r="LLL104" s="420"/>
      <c r="LLM104" s="420"/>
      <c r="LLN104" s="420"/>
      <c r="LLO104" s="420"/>
      <c r="LLP104" s="420"/>
      <c r="LLQ104" s="420"/>
      <c r="LLR104" s="420"/>
      <c r="LLS104" s="420"/>
      <c r="LLT104" s="420"/>
      <c r="LLU104" s="420"/>
      <c r="LLV104" s="420"/>
      <c r="LLW104" s="420"/>
      <c r="LLX104" s="420"/>
      <c r="LLY104" s="420"/>
      <c r="LLZ104" s="420"/>
      <c r="LMA104" s="420"/>
      <c r="LMB104" s="420"/>
      <c r="LMC104" s="420"/>
      <c r="LMD104" s="420"/>
      <c r="LME104" s="420"/>
      <c r="LMF104" s="420"/>
      <c r="LMG104" s="420"/>
      <c r="LMH104" s="420"/>
      <c r="LMI104" s="420"/>
      <c r="LMJ104" s="420"/>
      <c r="LMK104" s="420"/>
      <c r="LML104" s="420"/>
      <c r="LMM104" s="420"/>
      <c r="LMN104" s="420"/>
      <c r="LMO104" s="420"/>
      <c r="LMP104" s="420"/>
      <c r="LMQ104" s="420"/>
      <c r="LMR104" s="420"/>
      <c r="LMS104" s="420"/>
      <c r="LMT104" s="420"/>
      <c r="LMU104" s="420"/>
      <c r="LMV104" s="420"/>
      <c r="LMW104" s="420"/>
      <c r="LMX104" s="420"/>
      <c r="LMY104" s="420"/>
      <c r="LMZ104" s="420"/>
      <c r="LNA104" s="420"/>
      <c r="LNB104" s="420"/>
      <c r="LNC104" s="420"/>
      <c r="LND104" s="420"/>
      <c r="LNE104" s="420"/>
      <c r="LNF104" s="420"/>
      <c r="LNG104" s="420"/>
      <c r="LNH104" s="420"/>
      <c r="LNI104" s="420"/>
      <c r="LNJ104" s="420"/>
      <c r="LNK104" s="420"/>
      <c r="LNL104" s="420"/>
      <c r="LNM104" s="420"/>
      <c r="LNN104" s="420"/>
      <c r="LNO104" s="420"/>
      <c r="LNP104" s="420"/>
      <c r="LNQ104" s="420"/>
      <c r="LNR104" s="420"/>
      <c r="LNS104" s="420"/>
      <c r="LNT104" s="420"/>
      <c r="LNU104" s="420"/>
      <c r="LNV104" s="420"/>
      <c r="LNW104" s="420"/>
      <c r="LNX104" s="420"/>
      <c r="LNY104" s="420"/>
      <c r="LNZ104" s="420"/>
      <c r="LOA104" s="420"/>
      <c r="LOB104" s="420"/>
      <c r="LOC104" s="420"/>
      <c r="LOD104" s="420"/>
      <c r="LOE104" s="420"/>
      <c r="LOF104" s="420"/>
      <c r="LOG104" s="420"/>
      <c r="LOH104" s="420"/>
      <c r="LOI104" s="420"/>
      <c r="LOJ104" s="420"/>
      <c r="LOK104" s="420"/>
      <c r="LOL104" s="420"/>
      <c r="LOM104" s="420"/>
      <c r="LON104" s="420"/>
      <c r="LOO104" s="420"/>
      <c r="LOP104" s="420"/>
      <c r="LOQ104" s="420"/>
      <c r="LOR104" s="420"/>
      <c r="LOS104" s="420"/>
      <c r="LOT104" s="420"/>
      <c r="LOU104" s="420"/>
      <c r="LOV104" s="420"/>
      <c r="LOW104" s="420"/>
      <c r="LOX104" s="420"/>
      <c r="LOY104" s="420"/>
      <c r="LOZ104" s="420"/>
      <c r="LPA104" s="420"/>
      <c r="LPB104" s="420"/>
      <c r="LPC104" s="420"/>
      <c r="LPD104" s="420"/>
      <c r="LPE104" s="420"/>
      <c r="LPF104" s="420"/>
      <c r="LPG104" s="420"/>
      <c r="LPH104" s="420"/>
      <c r="LPI104" s="420"/>
      <c r="LPJ104" s="420"/>
      <c r="LPK104" s="420"/>
      <c r="LPL104" s="420"/>
      <c r="LPM104" s="420"/>
      <c r="LPN104" s="420"/>
      <c r="LPO104" s="420"/>
      <c r="LPP104" s="420"/>
      <c r="LPQ104" s="420"/>
      <c r="LPR104" s="420"/>
      <c r="LPS104" s="420"/>
      <c r="LPT104" s="420"/>
      <c r="LPU104" s="420"/>
      <c r="LPV104" s="420"/>
      <c r="LPW104" s="420"/>
      <c r="LPX104" s="420"/>
      <c r="LPY104" s="420"/>
      <c r="LPZ104" s="420"/>
      <c r="LQA104" s="420"/>
      <c r="LQB104" s="420"/>
      <c r="LQC104" s="420"/>
      <c r="LQD104" s="420"/>
      <c r="LQE104" s="420"/>
      <c r="LQF104" s="420"/>
      <c r="LQG104" s="420"/>
      <c r="LQH104" s="420"/>
      <c r="LQI104" s="420"/>
      <c r="LQJ104" s="420"/>
      <c r="LQK104" s="420"/>
      <c r="LQL104" s="420"/>
      <c r="LQM104" s="420"/>
      <c r="LQN104" s="420"/>
      <c r="LQO104" s="420"/>
      <c r="LQP104" s="420"/>
      <c r="LQQ104" s="420"/>
      <c r="LQR104" s="420"/>
      <c r="LQS104" s="420"/>
      <c r="LQT104" s="420"/>
      <c r="LQU104" s="420"/>
      <c r="LQV104" s="420"/>
      <c r="LQW104" s="420"/>
      <c r="LQX104" s="420"/>
      <c r="LQY104" s="420"/>
      <c r="LQZ104" s="420"/>
      <c r="LRA104" s="420"/>
      <c r="LRB104" s="420"/>
      <c r="LRC104" s="420"/>
      <c r="LRD104" s="420"/>
      <c r="LRE104" s="420"/>
      <c r="LRF104" s="420"/>
      <c r="LRG104" s="420"/>
      <c r="LRH104" s="420"/>
      <c r="LRI104" s="420"/>
      <c r="LRJ104" s="420"/>
      <c r="LRK104" s="420"/>
      <c r="LRL104" s="420"/>
      <c r="LRM104" s="420"/>
      <c r="LRN104" s="420"/>
      <c r="LRO104" s="420"/>
      <c r="LRP104" s="420"/>
      <c r="LRQ104" s="420"/>
      <c r="LRR104" s="420"/>
      <c r="LRS104" s="420"/>
      <c r="LRT104" s="420"/>
      <c r="LRU104" s="420"/>
      <c r="LRV104" s="420"/>
      <c r="LRW104" s="420"/>
      <c r="LRX104" s="420"/>
      <c r="LRY104" s="420"/>
      <c r="LRZ104" s="420"/>
      <c r="LSA104" s="420"/>
      <c r="LSB104" s="420"/>
      <c r="LSC104" s="420"/>
      <c r="LSD104" s="420"/>
      <c r="LSE104" s="420"/>
      <c r="LSF104" s="420"/>
      <c r="LSG104" s="420"/>
      <c r="LSH104" s="420"/>
      <c r="LSI104" s="420"/>
      <c r="LSJ104" s="420"/>
      <c r="LSK104" s="420"/>
      <c r="LSL104" s="420"/>
      <c r="LSM104" s="420"/>
      <c r="LSN104" s="420"/>
      <c r="LSO104" s="420"/>
      <c r="LSP104" s="420"/>
      <c r="LSQ104" s="420"/>
      <c r="LSR104" s="420"/>
      <c r="LSS104" s="420"/>
      <c r="LST104" s="420"/>
      <c r="LSU104" s="420"/>
      <c r="LSV104" s="420"/>
      <c r="LSW104" s="420"/>
      <c r="LSX104" s="420"/>
      <c r="LSY104" s="420"/>
      <c r="LSZ104" s="420"/>
      <c r="LTA104" s="420"/>
      <c r="LTB104" s="420"/>
      <c r="LTC104" s="420"/>
      <c r="LTD104" s="420"/>
      <c r="LTE104" s="420"/>
      <c r="LTF104" s="420"/>
      <c r="LTG104" s="420"/>
      <c r="LTH104" s="420"/>
      <c r="LTI104" s="420"/>
      <c r="LTJ104" s="420"/>
      <c r="LTK104" s="420"/>
      <c r="LTL104" s="420"/>
      <c r="LTM104" s="420"/>
      <c r="LTN104" s="420"/>
      <c r="LTO104" s="420"/>
      <c r="LTP104" s="420"/>
      <c r="LTQ104" s="420"/>
      <c r="LTR104" s="420"/>
      <c r="LTS104" s="420"/>
      <c r="LTT104" s="420"/>
      <c r="LTU104" s="420"/>
      <c r="LTV104" s="420"/>
      <c r="LTW104" s="420"/>
      <c r="LTX104" s="420"/>
      <c r="LTY104" s="420"/>
      <c r="LTZ104" s="420"/>
      <c r="LUA104" s="420"/>
      <c r="LUB104" s="420"/>
      <c r="LUC104" s="420"/>
      <c r="LUD104" s="420"/>
      <c r="LUE104" s="420"/>
      <c r="LUF104" s="420"/>
      <c r="LUG104" s="420"/>
      <c r="LUH104" s="420"/>
      <c r="LUI104" s="420"/>
      <c r="LUJ104" s="420"/>
      <c r="LUK104" s="420"/>
      <c r="LUL104" s="420"/>
      <c r="LUM104" s="420"/>
      <c r="LUN104" s="420"/>
      <c r="LUO104" s="420"/>
      <c r="LUP104" s="420"/>
      <c r="LUQ104" s="420"/>
      <c r="LUR104" s="420"/>
      <c r="LUS104" s="420"/>
      <c r="LUT104" s="420"/>
      <c r="LUU104" s="420"/>
      <c r="LUV104" s="420"/>
      <c r="LUW104" s="420"/>
      <c r="LUX104" s="420"/>
      <c r="LUY104" s="420"/>
      <c r="LUZ104" s="420"/>
      <c r="LVA104" s="420"/>
      <c r="LVB104" s="420"/>
      <c r="LVC104" s="420"/>
      <c r="LVD104" s="420"/>
      <c r="LVE104" s="420"/>
      <c r="LVF104" s="420"/>
      <c r="LVG104" s="420"/>
      <c r="LVH104" s="420"/>
      <c r="LVI104" s="420"/>
      <c r="LVJ104" s="420"/>
      <c r="LVK104" s="420"/>
      <c r="LVL104" s="420"/>
      <c r="LVM104" s="420"/>
      <c r="LVN104" s="420"/>
      <c r="LVO104" s="420"/>
      <c r="LVP104" s="420"/>
      <c r="LVQ104" s="420"/>
      <c r="LVR104" s="420"/>
      <c r="LVS104" s="420"/>
      <c r="LVT104" s="420"/>
      <c r="LVU104" s="420"/>
      <c r="LVV104" s="420"/>
      <c r="LVW104" s="420"/>
      <c r="LVX104" s="420"/>
      <c r="LVY104" s="420"/>
      <c r="LVZ104" s="420"/>
      <c r="LWA104" s="420"/>
      <c r="LWB104" s="420"/>
      <c r="LWC104" s="420"/>
      <c r="LWD104" s="420"/>
      <c r="LWE104" s="420"/>
      <c r="LWF104" s="420"/>
      <c r="LWG104" s="420"/>
      <c r="LWH104" s="420"/>
      <c r="LWI104" s="420"/>
      <c r="LWJ104" s="420"/>
      <c r="LWK104" s="420"/>
      <c r="LWL104" s="420"/>
      <c r="LWM104" s="420"/>
      <c r="LWN104" s="420"/>
      <c r="LWO104" s="420"/>
      <c r="LWP104" s="420"/>
      <c r="LWQ104" s="420"/>
      <c r="LWR104" s="420"/>
      <c r="LWS104" s="420"/>
      <c r="LWT104" s="420"/>
      <c r="LWU104" s="420"/>
      <c r="LWV104" s="420"/>
      <c r="LWW104" s="420"/>
      <c r="LWX104" s="420"/>
      <c r="LWY104" s="420"/>
      <c r="LWZ104" s="420"/>
      <c r="LXA104" s="420"/>
      <c r="LXB104" s="420"/>
      <c r="LXC104" s="420"/>
      <c r="LXD104" s="420"/>
      <c r="LXE104" s="420"/>
      <c r="LXF104" s="420"/>
      <c r="LXG104" s="420"/>
      <c r="LXH104" s="420"/>
      <c r="LXI104" s="420"/>
      <c r="LXJ104" s="420"/>
      <c r="LXK104" s="420"/>
      <c r="LXL104" s="420"/>
      <c r="LXM104" s="420"/>
      <c r="LXN104" s="420"/>
      <c r="LXO104" s="420"/>
      <c r="LXP104" s="420"/>
      <c r="LXQ104" s="420"/>
      <c r="LXR104" s="420"/>
      <c r="LXS104" s="420"/>
      <c r="LXT104" s="420"/>
      <c r="LXU104" s="420"/>
      <c r="LXV104" s="420"/>
      <c r="LXW104" s="420"/>
      <c r="LXX104" s="420"/>
      <c r="LXY104" s="420"/>
      <c r="LXZ104" s="420"/>
      <c r="LYA104" s="420"/>
      <c r="LYB104" s="420"/>
      <c r="LYC104" s="420"/>
      <c r="LYD104" s="420"/>
      <c r="LYE104" s="420"/>
      <c r="LYF104" s="420"/>
      <c r="LYG104" s="420"/>
      <c r="LYH104" s="420"/>
      <c r="LYI104" s="420"/>
      <c r="LYJ104" s="420"/>
      <c r="LYK104" s="420"/>
      <c r="LYL104" s="420"/>
      <c r="LYM104" s="420"/>
      <c r="LYN104" s="420"/>
      <c r="LYO104" s="420"/>
      <c r="LYP104" s="420"/>
      <c r="LYQ104" s="420"/>
      <c r="LYR104" s="420"/>
      <c r="LYS104" s="420"/>
      <c r="LYT104" s="420"/>
      <c r="LYU104" s="420"/>
      <c r="LYV104" s="420"/>
      <c r="LYW104" s="420"/>
      <c r="LYX104" s="420"/>
      <c r="LYY104" s="420"/>
      <c r="LYZ104" s="420"/>
      <c r="LZA104" s="420"/>
      <c r="LZB104" s="420"/>
      <c r="LZC104" s="420"/>
      <c r="LZD104" s="420"/>
      <c r="LZE104" s="420"/>
      <c r="LZF104" s="420"/>
      <c r="LZG104" s="420"/>
      <c r="LZH104" s="420"/>
      <c r="LZI104" s="420"/>
      <c r="LZJ104" s="420"/>
      <c r="LZK104" s="420"/>
      <c r="LZL104" s="420"/>
      <c r="LZM104" s="420"/>
      <c r="LZN104" s="420"/>
      <c r="LZO104" s="420"/>
      <c r="LZP104" s="420"/>
      <c r="LZQ104" s="420"/>
      <c r="LZR104" s="420"/>
      <c r="LZS104" s="420"/>
      <c r="LZT104" s="420"/>
      <c r="LZU104" s="420"/>
      <c r="LZV104" s="420"/>
      <c r="LZW104" s="420"/>
      <c r="LZX104" s="420"/>
      <c r="LZY104" s="420"/>
      <c r="LZZ104" s="420"/>
      <c r="MAA104" s="420"/>
      <c r="MAB104" s="420"/>
      <c r="MAC104" s="420"/>
      <c r="MAD104" s="420"/>
      <c r="MAE104" s="420"/>
      <c r="MAF104" s="420"/>
      <c r="MAG104" s="420"/>
      <c r="MAH104" s="420"/>
      <c r="MAI104" s="420"/>
      <c r="MAJ104" s="420"/>
      <c r="MAK104" s="420"/>
      <c r="MAL104" s="420"/>
      <c r="MAM104" s="420"/>
      <c r="MAN104" s="420"/>
      <c r="MAO104" s="420"/>
      <c r="MAP104" s="420"/>
      <c r="MAQ104" s="420"/>
      <c r="MAR104" s="420"/>
      <c r="MAS104" s="420"/>
      <c r="MAT104" s="420"/>
      <c r="MAU104" s="420"/>
      <c r="MAV104" s="420"/>
      <c r="MAW104" s="420"/>
      <c r="MAX104" s="420"/>
      <c r="MAY104" s="420"/>
      <c r="MAZ104" s="420"/>
      <c r="MBA104" s="420"/>
      <c r="MBB104" s="420"/>
      <c r="MBC104" s="420"/>
      <c r="MBD104" s="420"/>
      <c r="MBE104" s="420"/>
      <c r="MBF104" s="420"/>
      <c r="MBG104" s="420"/>
      <c r="MBH104" s="420"/>
      <c r="MBI104" s="420"/>
      <c r="MBJ104" s="420"/>
      <c r="MBK104" s="420"/>
      <c r="MBL104" s="420"/>
      <c r="MBM104" s="420"/>
      <c r="MBN104" s="420"/>
      <c r="MBO104" s="420"/>
      <c r="MBP104" s="420"/>
      <c r="MBQ104" s="420"/>
      <c r="MBR104" s="420"/>
      <c r="MBS104" s="420"/>
      <c r="MBT104" s="420"/>
      <c r="MBU104" s="420"/>
      <c r="MBV104" s="420"/>
      <c r="MBW104" s="420"/>
      <c r="MBX104" s="420"/>
      <c r="MBY104" s="420"/>
      <c r="MBZ104" s="420"/>
      <c r="MCA104" s="420"/>
      <c r="MCB104" s="420"/>
      <c r="MCC104" s="420"/>
      <c r="MCD104" s="420"/>
      <c r="MCE104" s="420"/>
      <c r="MCF104" s="420"/>
      <c r="MCG104" s="420"/>
      <c r="MCH104" s="420"/>
      <c r="MCI104" s="420"/>
      <c r="MCJ104" s="420"/>
      <c r="MCK104" s="420"/>
      <c r="MCL104" s="420"/>
      <c r="MCM104" s="420"/>
      <c r="MCN104" s="420"/>
      <c r="MCO104" s="420"/>
      <c r="MCP104" s="420"/>
      <c r="MCQ104" s="420"/>
      <c r="MCR104" s="420"/>
      <c r="MCS104" s="420"/>
      <c r="MCT104" s="420"/>
      <c r="MCU104" s="420"/>
      <c r="MCV104" s="420"/>
      <c r="MCW104" s="420"/>
      <c r="MCX104" s="420"/>
      <c r="MCY104" s="420"/>
      <c r="MCZ104" s="420"/>
      <c r="MDA104" s="420"/>
      <c r="MDB104" s="420"/>
      <c r="MDC104" s="420"/>
      <c r="MDD104" s="420"/>
      <c r="MDE104" s="420"/>
      <c r="MDF104" s="420"/>
      <c r="MDG104" s="420"/>
      <c r="MDH104" s="420"/>
      <c r="MDI104" s="420"/>
      <c r="MDJ104" s="420"/>
      <c r="MDK104" s="420"/>
      <c r="MDL104" s="420"/>
      <c r="MDM104" s="420"/>
      <c r="MDN104" s="420"/>
      <c r="MDO104" s="420"/>
      <c r="MDP104" s="420"/>
      <c r="MDQ104" s="420"/>
      <c r="MDR104" s="420"/>
      <c r="MDS104" s="420"/>
      <c r="MDT104" s="420"/>
      <c r="MDU104" s="420"/>
      <c r="MDV104" s="420"/>
      <c r="MDW104" s="420"/>
      <c r="MDX104" s="420"/>
      <c r="MDY104" s="420"/>
      <c r="MDZ104" s="420"/>
      <c r="MEA104" s="420"/>
      <c r="MEB104" s="420"/>
      <c r="MEC104" s="420"/>
      <c r="MED104" s="420"/>
      <c r="MEE104" s="420"/>
      <c r="MEF104" s="420"/>
      <c r="MEG104" s="420"/>
      <c r="MEH104" s="420"/>
      <c r="MEI104" s="420"/>
      <c r="MEJ104" s="420"/>
      <c r="MEK104" s="420"/>
      <c r="MEL104" s="420"/>
      <c r="MEM104" s="420"/>
      <c r="MEN104" s="420"/>
      <c r="MEO104" s="420"/>
      <c r="MEP104" s="420"/>
      <c r="MEQ104" s="420"/>
      <c r="MER104" s="420"/>
      <c r="MES104" s="420"/>
      <c r="MET104" s="420"/>
      <c r="MEU104" s="420"/>
      <c r="MEV104" s="420"/>
      <c r="MEW104" s="420"/>
      <c r="MEX104" s="420"/>
      <c r="MEY104" s="420"/>
      <c r="MEZ104" s="420"/>
      <c r="MFA104" s="420"/>
      <c r="MFB104" s="420"/>
      <c r="MFC104" s="420"/>
      <c r="MFD104" s="420"/>
      <c r="MFE104" s="420"/>
      <c r="MFF104" s="420"/>
      <c r="MFG104" s="420"/>
      <c r="MFH104" s="420"/>
      <c r="MFI104" s="420"/>
      <c r="MFJ104" s="420"/>
      <c r="MFK104" s="420"/>
      <c r="MFL104" s="420"/>
      <c r="MFM104" s="420"/>
      <c r="MFN104" s="420"/>
      <c r="MFO104" s="420"/>
      <c r="MFP104" s="420"/>
      <c r="MFQ104" s="420"/>
      <c r="MFR104" s="420"/>
      <c r="MFS104" s="420"/>
      <c r="MFT104" s="420"/>
      <c r="MFU104" s="420"/>
      <c r="MFV104" s="420"/>
      <c r="MFW104" s="420"/>
      <c r="MFX104" s="420"/>
      <c r="MFY104" s="420"/>
      <c r="MFZ104" s="420"/>
      <c r="MGA104" s="420"/>
      <c r="MGB104" s="420"/>
      <c r="MGC104" s="420"/>
      <c r="MGD104" s="420"/>
      <c r="MGE104" s="420"/>
      <c r="MGF104" s="420"/>
      <c r="MGG104" s="420"/>
      <c r="MGH104" s="420"/>
      <c r="MGI104" s="420"/>
      <c r="MGJ104" s="420"/>
      <c r="MGK104" s="420"/>
      <c r="MGL104" s="420"/>
      <c r="MGM104" s="420"/>
      <c r="MGN104" s="420"/>
      <c r="MGO104" s="420"/>
      <c r="MGP104" s="420"/>
      <c r="MGQ104" s="420"/>
      <c r="MGR104" s="420"/>
      <c r="MGS104" s="420"/>
      <c r="MGT104" s="420"/>
      <c r="MGU104" s="420"/>
      <c r="MGV104" s="420"/>
      <c r="MGW104" s="420"/>
      <c r="MGX104" s="420"/>
      <c r="MGY104" s="420"/>
      <c r="MGZ104" s="420"/>
      <c r="MHA104" s="420"/>
      <c r="MHB104" s="420"/>
      <c r="MHC104" s="420"/>
      <c r="MHD104" s="420"/>
      <c r="MHE104" s="420"/>
      <c r="MHF104" s="420"/>
      <c r="MHG104" s="420"/>
      <c r="MHH104" s="420"/>
      <c r="MHI104" s="420"/>
      <c r="MHJ104" s="420"/>
      <c r="MHK104" s="420"/>
      <c r="MHL104" s="420"/>
      <c r="MHM104" s="420"/>
      <c r="MHN104" s="420"/>
      <c r="MHO104" s="420"/>
      <c r="MHP104" s="420"/>
      <c r="MHQ104" s="420"/>
      <c r="MHR104" s="420"/>
      <c r="MHS104" s="420"/>
      <c r="MHT104" s="420"/>
      <c r="MHU104" s="420"/>
      <c r="MHV104" s="420"/>
      <c r="MHW104" s="420"/>
      <c r="MHX104" s="420"/>
      <c r="MHY104" s="420"/>
      <c r="MHZ104" s="420"/>
      <c r="MIA104" s="420"/>
      <c r="MIB104" s="420"/>
      <c r="MIC104" s="420"/>
      <c r="MID104" s="420"/>
      <c r="MIE104" s="420"/>
      <c r="MIF104" s="420"/>
      <c r="MIG104" s="420"/>
      <c r="MIH104" s="420"/>
      <c r="MII104" s="420"/>
      <c r="MIJ104" s="420"/>
      <c r="MIK104" s="420"/>
      <c r="MIL104" s="420"/>
      <c r="MIM104" s="420"/>
      <c r="MIN104" s="420"/>
      <c r="MIO104" s="420"/>
      <c r="MIP104" s="420"/>
      <c r="MIQ104" s="420"/>
      <c r="MIR104" s="420"/>
      <c r="MIS104" s="420"/>
      <c r="MIT104" s="420"/>
      <c r="MIU104" s="420"/>
      <c r="MIV104" s="420"/>
      <c r="MIW104" s="420"/>
      <c r="MIX104" s="420"/>
      <c r="MIY104" s="420"/>
      <c r="MIZ104" s="420"/>
      <c r="MJA104" s="420"/>
      <c r="MJB104" s="420"/>
      <c r="MJC104" s="420"/>
      <c r="MJD104" s="420"/>
      <c r="MJE104" s="420"/>
      <c r="MJF104" s="420"/>
      <c r="MJG104" s="420"/>
      <c r="MJH104" s="420"/>
      <c r="MJI104" s="420"/>
      <c r="MJJ104" s="420"/>
      <c r="MJK104" s="420"/>
      <c r="MJL104" s="420"/>
      <c r="MJM104" s="420"/>
      <c r="MJN104" s="420"/>
      <c r="MJO104" s="420"/>
      <c r="MJP104" s="420"/>
      <c r="MJQ104" s="420"/>
      <c r="MJR104" s="420"/>
      <c r="MJS104" s="420"/>
      <c r="MJT104" s="420"/>
      <c r="MJU104" s="420"/>
      <c r="MJV104" s="420"/>
      <c r="MJW104" s="420"/>
      <c r="MJX104" s="420"/>
      <c r="MJY104" s="420"/>
      <c r="MJZ104" s="420"/>
      <c r="MKA104" s="420"/>
      <c r="MKB104" s="420"/>
      <c r="MKC104" s="420"/>
      <c r="MKD104" s="420"/>
      <c r="MKE104" s="420"/>
      <c r="MKF104" s="420"/>
      <c r="MKG104" s="420"/>
      <c r="MKH104" s="420"/>
      <c r="MKI104" s="420"/>
      <c r="MKJ104" s="420"/>
      <c r="MKK104" s="420"/>
      <c r="MKL104" s="420"/>
      <c r="MKM104" s="420"/>
      <c r="MKN104" s="420"/>
      <c r="MKO104" s="420"/>
      <c r="MKP104" s="420"/>
      <c r="MKQ104" s="420"/>
      <c r="MKR104" s="420"/>
      <c r="MKS104" s="420"/>
      <c r="MKT104" s="420"/>
      <c r="MKU104" s="420"/>
      <c r="MKV104" s="420"/>
      <c r="MKW104" s="420"/>
      <c r="MKX104" s="420"/>
      <c r="MKY104" s="420"/>
      <c r="MKZ104" s="420"/>
      <c r="MLA104" s="420"/>
      <c r="MLB104" s="420"/>
      <c r="MLC104" s="420"/>
      <c r="MLD104" s="420"/>
      <c r="MLE104" s="420"/>
      <c r="MLF104" s="420"/>
      <c r="MLG104" s="420"/>
      <c r="MLH104" s="420"/>
      <c r="MLI104" s="420"/>
      <c r="MLJ104" s="420"/>
      <c r="MLK104" s="420"/>
      <c r="MLL104" s="420"/>
      <c r="MLM104" s="420"/>
      <c r="MLN104" s="420"/>
      <c r="MLO104" s="420"/>
      <c r="MLP104" s="420"/>
      <c r="MLQ104" s="420"/>
      <c r="MLR104" s="420"/>
      <c r="MLS104" s="420"/>
      <c r="MLT104" s="420"/>
      <c r="MLU104" s="420"/>
      <c r="MLV104" s="420"/>
      <c r="MLW104" s="420"/>
      <c r="MLX104" s="420"/>
      <c r="MLY104" s="420"/>
      <c r="MLZ104" s="420"/>
      <c r="MMA104" s="420"/>
      <c r="MMB104" s="420"/>
      <c r="MMC104" s="420"/>
      <c r="MMD104" s="420"/>
      <c r="MME104" s="420"/>
      <c r="MMF104" s="420"/>
      <c r="MMG104" s="420"/>
      <c r="MMH104" s="420"/>
      <c r="MMI104" s="420"/>
      <c r="MMJ104" s="420"/>
      <c r="MMK104" s="420"/>
      <c r="MML104" s="420"/>
      <c r="MMM104" s="420"/>
      <c r="MMN104" s="420"/>
      <c r="MMO104" s="420"/>
      <c r="MMP104" s="420"/>
      <c r="MMQ104" s="420"/>
      <c r="MMR104" s="420"/>
      <c r="MMS104" s="420"/>
      <c r="MMT104" s="420"/>
      <c r="MMU104" s="420"/>
      <c r="MMV104" s="420"/>
      <c r="MMW104" s="420"/>
      <c r="MMX104" s="420"/>
      <c r="MMY104" s="420"/>
      <c r="MMZ104" s="420"/>
      <c r="MNA104" s="420"/>
      <c r="MNB104" s="420"/>
      <c r="MNC104" s="420"/>
      <c r="MND104" s="420"/>
      <c r="MNE104" s="420"/>
      <c r="MNF104" s="420"/>
      <c r="MNG104" s="420"/>
      <c r="MNH104" s="420"/>
      <c r="MNI104" s="420"/>
      <c r="MNJ104" s="420"/>
      <c r="MNK104" s="420"/>
      <c r="MNL104" s="420"/>
      <c r="MNM104" s="420"/>
      <c r="MNN104" s="420"/>
      <c r="MNO104" s="420"/>
      <c r="MNP104" s="420"/>
      <c r="MNQ104" s="420"/>
      <c r="MNR104" s="420"/>
      <c r="MNS104" s="420"/>
      <c r="MNT104" s="420"/>
      <c r="MNU104" s="420"/>
      <c r="MNV104" s="420"/>
      <c r="MNW104" s="420"/>
      <c r="MNX104" s="420"/>
      <c r="MNY104" s="420"/>
      <c r="MNZ104" s="420"/>
      <c r="MOA104" s="420"/>
      <c r="MOB104" s="420"/>
      <c r="MOC104" s="420"/>
      <c r="MOD104" s="420"/>
      <c r="MOE104" s="420"/>
      <c r="MOF104" s="420"/>
      <c r="MOG104" s="420"/>
      <c r="MOH104" s="420"/>
      <c r="MOI104" s="420"/>
      <c r="MOJ104" s="420"/>
      <c r="MOK104" s="420"/>
      <c r="MOL104" s="420"/>
      <c r="MOM104" s="420"/>
      <c r="MON104" s="420"/>
      <c r="MOO104" s="420"/>
      <c r="MOP104" s="420"/>
      <c r="MOQ104" s="420"/>
      <c r="MOR104" s="420"/>
      <c r="MOS104" s="420"/>
      <c r="MOT104" s="420"/>
      <c r="MOU104" s="420"/>
      <c r="MOV104" s="420"/>
      <c r="MOW104" s="420"/>
      <c r="MOX104" s="420"/>
      <c r="MOY104" s="420"/>
      <c r="MOZ104" s="420"/>
      <c r="MPA104" s="420"/>
      <c r="MPB104" s="420"/>
      <c r="MPC104" s="420"/>
      <c r="MPD104" s="420"/>
      <c r="MPE104" s="420"/>
      <c r="MPF104" s="420"/>
      <c r="MPG104" s="420"/>
      <c r="MPH104" s="420"/>
      <c r="MPI104" s="420"/>
      <c r="MPJ104" s="420"/>
      <c r="MPK104" s="420"/>
      <c r="MPL104" s="420"/>
      <c r="MPM104" s="420"/>
      <c r="MPN104" s="420"/>
      <c r="MPO104" s="420"/>
      <c r="MPP104" s="420"/>
      <c r="MPQ104" s="420"/>
      <c r="MPR104" s="420"/>
      <c r="MPS104" s="420"/>
      <c r="MPT104" s="420"/>
      <c r="MPU104" s="420"/>
      <c r="MPV104" s="420"/>
      <c r="MPW104" s="420"/>
      <c r="MPX104" s="420"/>
      <c r="MPY104" s="420"/>
      <c r="MPZ104" s="420"/>
      <c r="MQA104" s="420"/>
      <c r="MQB104" s="420"/>
      <c r="MQC104" s="420"/>
      <c r="MQD104" s="420"/>
      <c r="MQE104" s="420"/>
      <c r="MQF104" s="420"/>
      <c r="MQG104" s="420"/>
      <c r="MQH104" s="420"/>
      <c r="MQI104" s="420"/>
      <c r="MQJ104" s="420"/>
      <c r="MQK104" s="420"/>
      <c r="MQL104" s="420"/>
      <c r="MQM104" s="420"/>
      <c r="MQN104" s="420"/>
      <c r="MQO104" s="420"/>
      <c r="MQP104" s="420"/>
      <c r="MQQ104" s="420"/>
      <c r="MQR104" s="420"/>
      <c r="MQS104" s="420"/>
      <c r="MQT104" s="420"/>
      <c r="MQU104" s="420"/>
      <c r="MQV104" s="420"/>
      <c r="MQW104" s="420"/>
      <c r="MQX104" s="420"/>
      <c r="MQY104" s="420"/>
      <c r="MQZ104" s="420"/>
      <c r="MRA104" s="420"/>
      <c r="MRB104" s="420"/>
      <c r="MRC104" s="420"/>
      <c r="MRD104" s="420"/>
      <c r="MRE104" s="420"/>
      <c r="MRF104" s="420"/>
      <c r="MRG104" s="420"/>
      <c r="MRH104" s="420"/>
      <c r="MRI104" s="420"/>
      <c r="MRJ104" s="420"/>
      <c r="MRK104" s="420"/>
      <c r="MRL104" s="420"/>
      <c r="MRM104" s="420"/>
      <c r="MRN104" s="420"/>
      <c r="MRO104" s="420"/>
      <c r="MRP104" s="420"/>
      <c r="MRQ104" s="420"/>
      <c r="MRR104" s="420"/>
      <c r="MRS104" s="420"/>
      <c r="MRT104" s="420"/>
      <c r="MRU104" s="420"/>
      <c r="MRV104" s="420"/>
      <c r="MRW104" s="420"/>
      <c r="MRX104" s="420"/>
      <c r="MRY104" s="420"/>
      <c r="MRZ104" s="420"/>
      <c r="MSA104" s="420"/>
      <c r="MSB104" s="420"/>
      <c r="MSC104" s="420"/>
      <c r="MSD104" s="420"/>
      <c r="MSE104" s="420"/>
      <c r="MSF104" s="420"/>
      <c r="MSG104" s="420"/>
      <c r="MSH104" s="420"/>
      <c r="MSI104" s="420"/>
      <c r="MSJ104" s="420"/>
      <c r="MSK104" s="420"/>
      <c r="MSL104" s="420"/>
      <c r="MSM104" s="420"/>
      <c r="MSN104" s="420"/>
      <c r="MSO104" s="420"/>
      <c r="MSP104" s="420"/>
      <c r="MSQ104" s="420"/>
      <c r="MSR104" s="420"/>
      <c r="MSS104" s="420"/>
      <c r="MST104" s="420"/>
      <c r="MSU104" s="420"/>
      <c r="MSV104" s="420"/>
      <c r="MSW104" s="420"/>
      <c r="MSX104" s="420"/>
      <c r="MSY104" s="420"/>
      <c r="MSZ104" s="420"/>
      <c r="MTA104" s="420"/>
      <c r="MTB104" s="420"/>
      <c r="MTC104" s="420"/>
      <c r="MTD104" s="420"/>
      <c r="MTE104" s="420"/>
      <c r="MTF104" s="420"/>
      <c r="MTG104" s="420"/>
      <c r="MTH104" s="420"/>
      <c r="MTI104" s="420"/>
      <c r="MTJ104" s="420"/>
      <c r="MTK104" s="420"/>
      <c r="MTL104" s="420"/>
      <c r="MTM104" s="420"/>
      <c r="MTN104" s="420"/>
      <c r="MTO104" s="420"/>
      <c r="MTP104" s="420"/>
      <c r="MTQ104" s="420"/>
      <c r="MTR104" s="420"/>
      <c r="MTS104" s="420"/>
      <c r="MTT104" s="420"/>
      <c r="MTU104" s="420"/>
      <c r="MTV104" s="420"/>
      <c r="MTW104" s="420"/>
      <c r="MTX104" s="420"/>
      <c r="MTY104" s="420"/>
      <c r="MTZ104" s="420"/>
      <c r="MUA104" s="420"/>
      <c r="MUB104" s="420"/>
      <c r="MUC104" s="420"/>
      <c r="MUD104" s="420"/>
      <c r="MUE104" s="420"/>
      <c r="MUF104" s="420"/>
      <c r="MUG104" s="420"/>
      <c r="MUH104" s="420"/>
      <c r="MUI104" s="420"/>
      <c r="MUJ104" s="420"/>
      <c r="MUK104" s="420"/>
      <c r="MUL104" s="420"/>
      <c r="MUM104" s="420"/>
      <c r="MUN104" s="420"/>
      <c r="MUO104" s="420"/>
      <c r="MUP104" s="420"/>
      <c r="MUQ104" s="420"/>
      <c r="MUR104" s="420"/>
      <c r="MUS104" s="420"/>
      <c r="MUT104" s="420"/>
      <c r="MUU104" s="420"/>
      <c r="MUV104" s="420"/>
      <c r="MUW104" s="420"/>
      <c r="MUX104" s="420"/>
      <c r="MUY104" s="420"/>
      <c r="MUZ104" s="420"/>
      <c r="MVA104" s="420"/>
      <c r="MVB104" s="420"/>
      <c r="MVC104" s="420"/>
      <c r="MVD104" s="420"/>
      <c r="MVE104" s="420"/>
      <c r="MVF104" s="420"/>
      <c r="MVG104" s="420"/>
      <c r="MVH104" s="420"/>
      <c r="MVI104" s="420"/>
      <c r="MVJ104" s="420"/>
      <c r="MVK104" s="420"/>
      <c r="MVL104" s="420"/>
      <c r="MVM104" s="420"/>
      <c r="MVN104" s="420"/>
      <c r="MVO104" s="420"/>
      <c r="MVP104" s="420"/>
      <c r="MVQ104" s="420"/>
      <c r="MVR104" s="420"/>
      <c r="MVS104" s="420"/>
      <c r="MVT104" s="420"/>
      <c r="MVU104" s="420"/>
      <c r="MVV104" s="420"/>
      <c r="MVW104" s="420"/>
      <c r="MVX104" s="420"/>
      <c r="MVY104" s="420"/>
      <c r="MVZ104" s="420"/>
      <c r="MWA104" s="420"/>
      <c r="MWB104" s="420"/>
      <c r="MWC104" s="420"/>
      <c r="MWD104" s="420"/>
      <c r="MWE104" s="420"/>
      <c r="MWF104" s="420"/>
      <c r="MWG104" s="420"/>
      <c r="MWH104" s="420"/>
      <c r="MWI104" s="420"/>
      <c r="MWJ104" s="420"/>
      <c r="MWK104" s="420"/>
      <c r="MWL104" s="420"/>
      <c r="MWM104" s="420"/>
      <c r="MWN104" s="420"/>
      <c r="MWO104" s="420"/>
      <c r="MWP104" s="420"/>
      <c r="MWQ104" s="420"/>
      <c r="MWR104" s="420"/>
      <c r="MWS104" s="420"/>
      <c r="MWT104" s="420"/>
      <c r="MWU104" s="420"/>
      <c r="MWV104" s="420"/>
      <c r="MWW104" s="420"/>
      <c r="MWX104" s="420"/>
      <c r="MWY104" s="420"/>
      <c r="MWZ104" s="420"/>
      <c r="MXA104" s="420"/>
      <c r="MXB104" s="420"/>
      <c r="MXC104" s="420"/>
      <c r="MXD104" s="420"/>
      <c r="MXE104" s="420"/>
      <c r="MXF104" s="420"/>
      <c r="MXG104" s="420"/>
      <c r="MXH104" s="420"/>
      <c r="MXI104" s="420"/>
      <c r="MXJ104" s="420"/>
      <c r="MXK104" s="420"/>
      <c r="MXL104" s="420"/>
      <c r="MXM104" s="420"/>
      <c r="MXN104" s="420"/>
      <c r="MXO104" s="420"/>
      <c r="MXP104" s="420"/>
      <c r="MXQ104" s="420"/>
      <c r="MXR104" s="420"/>
      <c r="MXS104" s="420"/>
      <c r="MXT104" s="420"/>
      <c r="MXU104" s="420"/>
      <c r="MXV104" s="420"/>
      <c r="MXW104" s="420"/>
      <c r="MXX104" s="420"/>
      <c r="MXY104" s="420"/>
      <c r="MXZ104" s="420"/>
      <c r="MYA104" s="420"/>
      <c r="MYB104" s="420"/>
      <c r="MYC104" s="420"/>
      <c r="MYD104" s="420"/>
      <c r="MYE104" s="420"/>
      <c r="MYF104" s="420"/>
      <c r="MYG104" s="420"/>
      <c r="MYH104" s="420"/>
      <c r="MYI104" s="420"/>
      <c r="MYJ104" s="420"/>
      <c r="MYK104" s="420"/>
      <c r="MYL104" s="420"/>
      <c r="MYM104" s="420"/>
      <c r="MYN104" s="420"/>
      <c r="MYO104" s="420"/>
      <c r="MYP104" s="420"/>
      <c r="MYQ104" s="420"/>
      <c r="MYR104" s="420"/>
      <c r="MYS104" s="420"/>
      <c r="MYT104" s="420"/>
      <c r="MYU104" s="420"/>
      <c r="MYV104" s="420"/>
      <c r="MYW104" s="420"/>
      <c r="MYX104" s="420"/>
      <c r="MYY104" s="420"/>
      <c r="MYZ104" s="420"/>
      <c r="MZA104" s="420"/>
      <c r="MZB104" s="420"/>
      <c r="MZC104" s="420"/>
      <c r="MZD104" s="420"/>
      <c r="MZE104" s="420"/>
      <c r="MZF104" s="420"/>
      <c r="MZG104" s="420"/>
      <c r="MZH104" s="420"/>
      <c r="MZI104" s="420"/>
      <c r="MZJ104" s="420"/>
      <c r="MZK104" s="420"/>
      <c r="MZL104" s="420"/>
      <c r="MZM104" s="420"/>
      <c r="MZN104" s="420"/>
      <c r="MZO104" s="420"/>
      <c r="MZP104" s="420"/>
      <c r="MZQ104" s="420"/>
      <c r="MZR104" s="420"/>
      <c r="MZS104" s="420"/>
      <c r="MZT104" s="420"/>
      <c r="MZU104" s="420"/>
      <c r="MZV104" s="420"/>
      <c r="MZW104" s="420"/>
      <c r="MZX104" s="420"/>
      <c r="MZY104" s="420"/>
      <c r="MZZ104" s="420"/>
      <c r="NAA104" s="420"/>
      <c r="NAB104" s="420"/>
      <c r="NAC104" s="420"/>
      <c r="NAD104" s="420"/>
      <c r="NAE104" s="420"/>
      <c r="NAF104" s="420"/>
      <c r="NAG104" s="420"/>
      <c r="NAH104" s="420"/>
      <c r="NAI104" s="420"/>
      <c r="NAJ104" s="420"/>
      <c r="NAK104" s="420"/>
      <c r="NAL104" s="420"/>
      <c r="NAM104" s="420"/>
      <c r="NAN104" s="420"/>
      <c r="NAO104" s="420"/>
      <c r="NAP104" s="420"/>
      <c r="NAQ104" s="420"/>
      <c r="NAR104" s="420"/>
      <c r="NAS104" s="420"/>
      <c r="NAT104" s="420"/>
      <c r="NAU104" s="420"/>
      <c r="NAV104" s="420"/>
      <c r="NAW104" s="420"/>
      <c r="NAX104" s="420"/>
      <c r="NAY104" s="420"/>
      <c r="NAZ104" s="420"/>
      <c r="NBA104" s="420"/>
      <c r="NBB104" s="420"/>
      <c r="NBC104" s="420"/>
      <c r="NBD104" s="420"/>
      <c r="NBE104" s="420"/>
      <c r="NBF104" s="420"/>
      <c r="NBG104" s="420"/>
      <c r="NBH104" s="420"/>
      <c r="NBI104" s="420"/>
      <c r="NBJ104" s="420"/>
      <c r="NBK104" s="420"/>
      <c r="NBL104" s="420"/>
      <c r="NBM104" s="420"/>
      <c r="NBN104" s="420"/>
      <c r="NBO104" s="420"/>
      <c r="NBP104" s="420"/>
      <c r="NBQ104" s="420"/>
      <c r="NBR104" s="420"/>
      <c r="NBS104" s="420"/>
      <c r="NBT104" s="420"/>
      <c r="NBU104" s="420"/>
      <c r="NBV104" s="420"/>
      <c r="NBW104" s="420"/>
      <c r="NBX104" s="420"/>
      <c r="NBY104" s="420"/>
      <c r="NBZ104" s="420"/>
      <c r="NCA104" s="420"/>
      <c r="NCB104" s="420"/>
      <c r="NCC104" s="420"/>
      <c r="NCD104" s="420"/>
      <c r="NCE104" s="420"/>
      <c r="NCF104" s="420"/>
      <c r="NCG104" s="420"/>
      <c r="NCH104" s="420"/>
      <c r="NCI104" s="420"/>
      <c r="NCJ104" s="420"/>
      <c r="NCK104" s="420"/>
      <c r="NCL104" s="420"/>
      <c r="NCM104" s="420"/>
      <c r="NCN104" s="420"/>
      <c r="NCO104" s="420"/>
      <c r="NCP104" s="420"/>
      <c r="NCQ104" s="420"/>
      <c r="NCR104" s="420"/>
      <c r="NCS104" s="420"/>
      <c r="NCT104" s="420"/>
      <c r="NCU104" s="420"/>
      <c r="NCV104" s="420"/>
      <c r="NCW104" s="420"/>
      <c r="NCX104" s="420"/>
      <c r="NCY104" s="420"/>
      <c r="NCZ104" s="420"/>
      <c r="NDA104" s="420"/>
      <c r="NDB104" s="420"/>
      <c r="NDC104" s="420"/>
      <c r="NDD104" s="420"/>
      <c r="NDE104" s="420"/>
      <c r="NDF104" s="420"/>
      <c r="NDG104" s="420"/>
      <c r="NDH104" s="420"/>
      <c r="NDI104" s="420"/>
      <c r="NDJ104" s="420"/>
      <c r="NDK104" s="420"/>
      <c r="NDL104" s="420"/>
      <c r="NDM104" s="420"/>
      <c r="NDN104" s="420"/>
      <c r="NDO104" s="420"/>
      <c r="NDP104" s="420"/>
      <c r="NDQ104" s="420"/>
      <c r="NDR104" s="420"/>
      <c r="NDS104" s="420"/>
      <c r="NDT104" s="420"/>
      <c r="NDU104" s="420"/>
      <c r="NDV104" s="420"/>
      <c r="NDW104" s="420"/>
      <c r="NDX104" s="420"/>
      <c r="NDY104" s="420"/>
      <c r="NDZ104" s="420"/>
      <c r="NEA104" s="420"/>
      <c r="NEB104" s="420"/>
      <c r="NEC104" s="420"/>
      <c r="NED104" s="420"/>
      <c r="NEE104" s="420"/>
      <c r="NEF104" s="420"/>
      <c r="NEG104" s="420"/>
      <c r="NEH104" s="420"/>
      <c r="NEI104" s="420"/>
      <c r="NEJ104" s="420"/>
      <c r="NEK104" s="420"/>
      <c r="NEL104" s="420"/>
      <c r="NEM104" s="420"/>
      <c r="NEN104" s="420"/>
      <c r="NEO104" s="420"/>
      <c r="NEP104" s="420"/>
      <c r="NEQ104" s="420"/>
      <c r="NER104" s="420"/>
      <c r="NES104" s="420"/>
      <c r="NET104" s="420"/>
      <c r="NEU104" s="420"/>
      <c r="NEV104" s="420"/>
      <c r="NEW104" s="420"/>
      <c r="NEX104" s="420"/>
      <c r="NEY104" s="420"/>
      <c r="NEZ104" s="420"/>
      <c r="NFA104" s="420"/>
      <c r="NFB104" s="420"/>
      <c r="NFC104" s="420"/>
      <c r="NFD104" s="420"/>
      <c r="NFE104" s="420"/>
      <c r="NFF104" s="420"/>
      <c r="NFG104" s="420"/>
      <c r="NFH104" s="420"/>
      <c r="NFI104" s="420"/>
      <c r="NFJ104" s="420"/>
      <c r="NFK104" s="420"/>
      <c r="NFL104" s="420"/>
      <c r="NFM104" s="420"/>
      <c r="NFN104" s="420"/>
      <c r="NFO104" s="420"/>
      <c r="NFP104" s="420"/>
      <c r="NFQ104" s="420"/>
      <c r="NFR104" s="420"/>
      <c r="NFS104" s="420"/>
      <c r="NFT104" s="420"/>
      <c r="NFU104" s="420"/>
      <c r="NFV104" s="420"/>
      <c r="NFW104" s="420"/>
      <c r="NFX104" s="420"/>
      <c r="NFY104" s="420"/>
      <c r="NFZ104" s="420"/>
      <c r="NGA104" s="420"/>
      <c r="NGB104" s="420"/>
      <c r="NGC104" s="420"/>
      <c r="NGD104" s="420"/>
      <c r="NGE104" s="420"/>
      <c r="NGF104" s="420"/>
      <c r="NGG104" s="420"/>
      <c r="NGH104" s="420"/>
      <c r="NGI104" s="420"/>
      <c r="NGJ104" s="420"/>
      <c r="NGK104" s="420"/>
      <c r="NGL104" s="420"/>
      <c r="NGM104" s="420"/>
      <c r="NGN104" s="420"/>
      <c r="NGO104" s="420"/>
      <c r="NGP104" s="420"/>
      <c r="NGQ104" s="420"/>
      <c r="NGR104" s="420"/>
      <c r="NGS104" s="420"/>
      <c r="NGT104" s="420"/>
      <c r="NGU104" s="420"/>
      <c r="NGV104" s="420"/>
      <c r="NGW104" s="420"/>
      <c r="NGX104" s="420"/>
      <c r="NGY104" s="420"/>
      <c r="NGZ104" s="420"/>
      <c r="NHA104" s="420"/>
      <c r="NHB104" s="420"/>
      <c r="NHC104" s="420"/>
      <c r="NHD104" s="420"/>
      <c r="NHE104" s="420"/>
      <c r="NHF104" s="420"/>
      <c r="NHG104" s="420"/>
      <c r="NHH104" s="420"/>
      <c r="NHI104" s="420"/>
      <c r="NHJ104" s="420"/>
      <c r="NHK104" s="420"/>
      <c r="NHL104" s="420"/>
      <c r="NHM104" s="420"/>
      <c r="NHN104" s="420"/>
      <c r="NHO104" s="420"/>
      <c r="NHP104" s="420"/>
      <c r="NHQ104" s="420"/>
      <c r="NHR104" s="420"/>
      <c r="NHS104" s="420"/>
      <c r="NHT104" s="420"/>
      <c r="NHU104" s="420"/>
      <c r="NHV104" s="420"/>
      <c r="NHW104" s="420"/>
      <c r="NHX104" s="420"/>
      <c r="NHY104" s="420"/>
      <c r="NHZ104" s="420"/>
      <c r="NIA104" s="420"/>
      <c r="NIB104" s="420"/>
      <c r="NIC104" s="420"/>
      <c r="NID104" s="420"/>
      <c r="NIE104" s="420"/>
      <c r="NIF104" s="420"/>
      <c r="NIG104" s="420"/>
      <c r="NIH104" s="420"/>
      <c r="NII104" s="420"/>
      <c r="NIJ104" s="420"/>
      <c r="NIK104" s="420"/>
      <c r="NIL104" s="420"/>
      <c r="NIM104" s="420"/>
      <c r="NIN104" s="420"/>
      <c r="NIO104" s="420"/>
      <c r="NIP104" s="420"/>
      <c r="NIQ104" s="420"/>
      <c r="NIR104" s="420"/>
      <c r="NIS104" s="420"/>
      <c r="NIT104" s="420"/>
      <c r="NIU104" s="420"/>
      <c r="NIV104" s="420"/>
      <c r="NIW104" s="420"/>
      <c r="NIX104" s="420"/>
      <c r="NIY104" s="420"/>
      <c r="NIZ104" s="420"/>
      <c r="NJA104" s="420"/>
      <c r="NJB104" s="420"/>
      <c r="NJC104" s="420"/>
      <c r="NJD104" s="420"/>
      <c r="NJE104" s="420"/>
      <c r="NJF104" s="420"/>
      <c r="NJG104" s="420"/>
      <c r="NJH104" s="420"/>
      <c r="NJI104" s="420"/>
      <c r="NJJ104" s="420"/>
      <c r="NJK104" s="420"/>
      <c r="NJL104" s="420"/>
      <c r="NJM104" s="420"/>
      <c r="NJN104" s="420"/>
      <c r="NJO104" s="420"/>
      <c r="NJP104" s="420"/>
      <c r="NJQ104" s="420"/>
      <c r="NJR104" s="420"/>
      <c r="NJS104" s="420"/>
      <c r="NJT104" s="420"/>
      <c r="NJU104" s="420"/>
      <c r="NJV104" s="420"/>
      <c r="NJW104" s="420"/>
      <c r="NJX104" s="420"/>
      <c r="NJY104" s="420"/>
      <c r="NJZ104" s="420"/>
      <c r="NKA104" s="420"/>
      <c r="NKB104" s="420"/>
      <c r="NKC104" s="420"/>
      <c r="NKD104" s="420"/>
      <c r="NKE104" s="420"/>
      <c r="NKF104" s="420"/>
      <c r="NKG104" s="420"/>
      <c r="NKH104" s="420"/>
      <c r="NKI104" s="420"/>
      <c r="NKJ104" s="420"/>
      <c r="NKK104" s="420"/>
      <c r="NKL104" s="420"/>
      <c r="NKM104" s="420"/>
      <c r="NKN104" s="420"/>
      <c r="NKO104" s="420"/>
      <c r="NKP104" s="420"/>
      <c r="NKQ104" s="420"/>
      <c r="NKR104" s="420"/>
      <c r="NKS104" s="420"/>
      <c r="NKT104" s="420"/>
      <c r="NKU104" s="420"/>
      <c r="NKV104" s="420"/>
      <c r="NKW104" s="420"/>
      <c r="NKX104" s="420"/>
      <c r="NKY104" s="420"/>
      <c r="NKZ104" s="420"/>
      <c r="NLA104" s="420"/>
      <c r="NLB104" s="420"/>
      <c r="NLC104" s="420"/>
      <c r="NLD104" s="420"/>
      <c r="NLE104" s="420"/>
      <c r="NLF104" s="420"/>
      <c r="NLG104" s="420"/>
      <c r="NLH104" s="420"/>
      <c r="NLI104" s="420"/>
      <c r="NLJ104" s="420"/>
      <c r="NLK104" s="420"/>
      <c r="NLL104" s="420"/>
      <c r="NLM104" s="420"/>
      <c r="NLN104" s="420"/>
      <c r="NLO104" s="420"/>
      <c r="NLP104" s="420"/>
      <c r="NLQ104" s="420"/>
      <c r="NLR104" s="420"/>
      <c r="NLS104" s="420"/>
      <c r="NLT104" s="420"/>
      <c r="NLU104" s="420"/>
      <c r="NLV104" s="420"/>
      <c r="NLW104" s="420"/>
      <c r="NLX104" s="420"/>
      <c r="NLY104" s="420"/>
      <c r="NLZ104" s="420"/>
      <c r="NMA104" s="420"/>
      <c r="NMB104" s="420"/>
      <c r="NMC104" s="420"/>
      <c r="NMD104" s="420"/>
      <c r="NME104" s="420"/>
      <c r="NMF104" s="420"/>
      <c r="NMG104" s="420"/>
      <c r="NMH104" s="420"/>
      <c r="NMI104" s="420"/>
      <c r="NMJ104" s="420"/>
      <c r="NMK104" s="420"/>
      <c r="NML104" s="420"/>
      <c r="NMM104" s="420"/>
      <c r="NMN104" s="420"/>
      <c r="NMO104" s="420"/>
      <c r="NMP104" s="420"/>
      <c r="NMQ104" s="420"/>
      <c r="NMR104" s="420"/>
      <c r="NMS104" s="420"/>
      <c r="NMT104" s="420"/>
      <c r="NMU104" s="420"/>
      <c r="NMV104" s="420"/>
      <c r="NMW104" s="420"/>
      <c r="NMX104" s="420"/>
      <c r="NMY104" s="420"/>
      <c r="NMZ104" s="420"/>
      <c r="NNA104" s="420"/>
      <c r="NNB104" s="420"/>
      <c r="NNC104" s="420"/>
      <c r="NND104" s="420"/>
      <c r="NNE104" s="420"/>
      <c r="NNF104" s="420"/>
      <c r="NNG104" s="420"/>
      <c r="NNH104" s="420"/>
      <c r="NNI104" s="420"/>
      <c r="NNJ104" s="420"/>
      <c r="NNK104" s="420"/>
      <c r="NNL104" s="420"/>
      <c r="NNM104" s="420"/>
      <c r="NNN104" s="420"/>
      <c r="NNO104" s="420"/>
      <c r="NNP104" s="420"/>
      <c r="NNQ104" s="420"/>
      <c r="NNR104" s="420"/>
      <c r="NNS104" s="420"/>
      <c r="NNT104" s="420"/>
      <c r="NNU104" s="420"/>
      <c r="NNV104" s="420"/>
      <c r="NNW104" s="420"/>
      <c r="NNX104" s="420"/>
      <c r="NNY104" s="420"/>
      <c r="NNZ104" s="420"/>
      <c r="NOA104" s="420"/>
      <c r="NOB104" s="420"/>
      <c r="NOC104" s="420"/>
      <c r="NOD104" s="420"/>
      <c r="NOE104" s="420"/>
      <c r="NOF104" s="420"/>
      <c r="NOG104" s="420"/>
      <c r="NOH104" s="420"/>
      <c r="NOI104" s="420"/>
      <c r="NOJ104" s="420"/>
      <c r="NOK104" s="420"/>
      <c r="NOL104" s="420"/>
      <c r="NOM104" s="420"/>
      <c r="NON104" s="420"/>
      <c r="NOO104" s="420"/>
      <c r="NOP104" s="420"/>
      <c r="NOQ104" s="420"/>
      <c r="NOR104" s="420"/>
      <c r="NOS104" s="420"/>
      <c r="NOT104" s="420"/>
      <c r="NOU104" s="420"/>
      <c r="NOV104" s="420"/>
      <c r="NOW104" s="420"/>
      <c r="NOX104" s="420"/>
      <c r="NOY104" s="420"/>
      <c r="NOZ104" s="420"/>
      <c r="NPA104" s="420"/>
      <c r="NPB104" s="420"/>
      <c r="NPC104" s="420"/>
      <c r="NPD104" s="420"/>
      <c r="NPE104" s="420"/>
      <c r="NPF104" s="420"/>
      <c r="NPG104" s="420"/>
      <c r="NPH104" s="420"/>
      <c r="NPI104" s="420"/>
      <c r="NPJ104" s="420"/>
      <c r="NPK104" s="420"/>
      <c r="NPL104" s="420"/>
      <c r="NPM104" s="420"/>
      <c r="NPN104" s="420"/>
      <c r="NPO104" s="420"/>
      <c r="NPP104" s="420"/>
      <c r="NPQ104" s="420"/>
      <c r="NPR104" s="420"/>
      <c r="NPS104" s="420"/>
      <c r="NPT104" s="420"/>
      <c r="NPU104" s="420"/>
      <c r="NPV104" s="420"/>
      <c r="NPW104" s="420"/>
      <c r="NPX104" s="420"/>
      <c r="NPY104" s="420"/>
      <c r="NPZ104" s="420"/>
      <c r="NQA104" s="420"/>
      <c r="NQB104" s="420"/>
      <c r="NQC104" s="420"/>
      <c r="NQD104" s="420"/>
      <c r="NQE104" s="420"/>
      <c r="NQF104" s="420"/>
      <c r="NQG104" s="420"/>
      <c r="NQH104" s="420"/>
      <c r="NQI104" s="420"/>
      <c r="NQJ104" s="420"/>
      <c r="NQK104" s="420"/>
      <c r="NQL104" s="420"/>
      <c r="NQM104" s="420"/>
      <c r="NQN104" s="420"/>
      <c r="NQO104" s="420"/>
      <c r="NQP104" s="420"/>
      <c r="NQQ104" s="420"/>
      <c r="NQR104" s="420"/>
      <c r="NQS104" s="420"/>
      <c r="NQT104" s="420"/>
      <c r="NQU104" s="420"/>
      <c r="NQV104" s="420"/>
      <c r="NQW104" s="420"/>
      <c r="NQX104" s="420"/>
      <c r="NQY104" s="420"/>
      <c r="NQZ104" s="420"/>
      <c r="NRA104" s="420"/>
      <c r="NRB104" s="420"/>
      <c r="NRC104" s="420"/>
      <c r="NRD104" s="420"/>
      <c r="NRE104" s="420"/>
      <c r="NRF104" s="420"/>
      <c r="NRG104" s="420"/>
      <c r="NRH104" s="420"/>
      <c r="NRI104" s="420"/>
      <c r="NRJ104" s="420"/>
      <c r="NRK104" s="420"/>
      <c r="NRL104" s="420"/>
      <c r="NRM104" s="420"/>
      <c r="NRN104" s="420"/>
      <c r="NRO104" s="420"/>
      <c r="NRP104" s="420"/>
      <c r="NRQ104" s="420"/>
      <c r="NRR104" s="420"/>
      <c r="NRS104" s="420"/>
      <c r="NRT104" s="420"/>
      <c r="NRU104" s="420"/>
      <c r="NRV104" s="420"/>
      <c r="NRW104" s="420"/>
      <c r="NRX104" s="420"/>
      <c r="NRY104" s="420"/>
      <c r="NRZ104" s="420"/>
      <c r="NSA104" s="420"/>
      <c r="NSB104" s="420"/>
      <c r="NSC104" s="420"/>
      <c r="NSD104" s="420"/>
      <c r="NSE104" s="420"/>
      <c r="NSF104" s="420"/>
      <c r="NSG104" s="420"/>
      <c r="NSH104" s="420"/>
      <c r="NSI104" s="420"/>
      <c r="NSJ104" s="420"/>
      <c r="NSK104" s="420"/>
      <c r="NSL104" s="420"/>
      <c r="NSM104" s="420"/>
      <c r="NSN104" s="420"/>
      <c r="NSO104" s="420"/>
      <c r="NSP104" s="420"/>
      <c r="NSQ104" s="420"/>
      <c r="NSR104" s="420"/>
      <c r="NSS104" s="420"/>
      <c r="NST104" s="420"/>
      <c r="NSU104" s="420"/>
      <c r="NSV104" s="420"/>
      <c r="NSW104" s="420"/>
      <c r="NSX104" s="420"/>
      <c r="NSY104" s="420"/>
      <c r="NSZ104" s="420"/>
      <c r="NTA104" s="420"/>
      <c r="NTB104" s="420"/>
      <c r="NTC104" s="420"/>
      <c r="NTD104" s="420"/>
      <c r="NTE104" s="420"/>
      <c r="NTF104" s="420"/>
      <c r="NTG104" s="420"/>
      <c r="NTH104" s="420"/>
      <c r="NTI104" s="420"/>
      <c r="NTJ104" s="420"/>
      <c r="NTK104" s="420"/>
      <c r="NTL104" s="420"/>
      <c r="NTM104" s="420"/>
      <c r="NTN104" s="420"/>
      <c r="NTO104" s="420"/>
      <c r="NTP104" s="420"/>
      <c r="NTQ104" s="420"/>
      <c r="NTR104" s="420"/>
      <c r="NTS104" s="420"/>
      <c r="NTT104" s="420"/>
      <c r="NTU104" s="420"/>
      <c r="NTV104" s="420"/>
      <c r="NTW104" s="420"/>
      <c r="NTX104" s="420"/>
      <c r="NTY104" s="420"/>
      <c r="NTZ104" s="420"/>
      <c r="NUA104" s="420"/>
      <c r="NUB104" s="420"/>
      <c r="NUC104" s="420"/>
      <c r="NUD104" s="420"/>
      <c r="NUE104" s="420"/>
      <c r="NUF104" s="420"/>
      <c r="NUG104" s="420"/>
      <c r="NUH104" s="420"/>
      <c r="NUI104" s="420"/>
      <c r="NUJ104" s="420"/>
      <c r="NUK104" s="420"/>
      <c r="NUL104" s="420"/>
      <c r="NUM104" s="420"/>
      <c r="NUN104" s="420"/>
      <c r="NUO104" s="420"/>
      <c r="NUP104" s="420"/>
      <c r="NUQ104" s="420"/>
      <c r="NUR104" s="420"/>
      <c r="NUS104" s="420"/>
      <c r="NUT104" s="420"/>
      <c r="NUU104" s="420"/>
      <c r="NUV104" s="420"/>
      <c r="NUW104" s="420"/>
      <c r="NUX104" s="420"/>
      <c r="NUY104" s="420"/>
      <c r="NUZ104" s="420"/>
      <c r="NVA104" s="420"/>
      <c r="NVB104" s="420"/>
      <c r="NVC104" s="420"/>
      <c r="NVD104" s="420"/>
      <c r="NVE104" s="420"/>
      <c r="NVF104" s="420"/>
      <c r="NVG104" s="420"/>
      <c r="NVH104" s="420"/>
      <c r="NVI104" s="420"/>
      <c r="NVJ104" s="420"/>
      <c r="NVK104" s="420"/>
      <c r="NVL104" s="420"/>
      <c r="NVM104" s="420"/>
      <c r="NVN104" s="420"/>
      <c r="NVO104" s="420"/>
      <c r="NVP104" s="420"/>
      <c r="NVQ104" s="420"/>
      <c r="NVR104" s="420"/>
      <c r="NVS104" s="420"/>
      <c r="NVT104" s="420"/>
      <c r="NVU104" s="420"/>
      <c r="NVV104" s="420"/>
      <c r="NVW104" s="420"/>
      <c r="NVX104" s="420"/>
      <c r="NVY104" s="420"/>
      <c r="NVZ104" s="420"/>
      <c r="NWA104" s="420"/>
      <c r="NWB104" s="420"/>
      <c r="NWC104" s="420"/>
      <c r="NWD104" s="420"/>
      <c r="NWE104" s="420"/>
      <c r="NWF104" s="420"/>
      <c r="NWG104" s="420"/>
      <c r="NWH104" s="420"/>
      <c r="NWI104" s="420"/>
      <c r="NWJ104" s="420"/>
      <c r="NWK104" s="420"/>
      <c r="NWL104" s="420"/>
      <c r="NWM104" s="420"/>
      <c r="NWN104" s="420"/>
      <c r="NWO104" s="420"/>
      <c r="NWP104" s="420"/>
      <c r="NWQ104" s="420"/>
      <c r="NWR104" s="420"/>
      <c r="NWS104" s="420"/>
      <c r="NWT104" s="420"/>
      <c r="NWU104" s="420"/>
      <c r="NWV104" s="420"/>
      <c r="NWW104" s="420"/>
      <c r="NWX104" s="420"/>
      <c r="NWY104" s="420"/>
      <c r="NWZ104" s="420"/>
      <c r="NXA104" s="420"/>
      <c r="NXB104" s="420"/>
      <c r="NXC104" s="420"/>
      <c r="NXD104" s="420"/>
      <c r="NXE104" s="420"/>
      <c r="NXF104" s="420"/>
      <c r="NXG104" s="420"/>
      <c r="NXH104" s="420"/>
      <c r="NXI104" s="420"/>
      <c r="NXJ104" s="420"/>
      <c r="NXK104" s="420"/>
      <c r="NXL104" s="420"/>
      <c r="NXM104" s="420"/>
      <c r="NXN104" s="420"/>
      <c r="NXO104" s="420"/>
      <c r="NXP104" s="420"/>
      <c r="NXQ104" s="420"/>
      <c r="NXR104" s="420"/>
      <c r="NXS104" s="420"/>
      <c r="NXT104" s="420"/>
      <c r="NXU104" s="420"/>
      <c r="NXV104" s="420"/>
      <c r="NXW104" s="420"/>
      <c r="NXX104" s="420"/>
      <c r="NXY104" s="420"/>
      <c r="NXZ104" s="420"/>
      <c r="NYA104" s="420"/>
      <c r="NYB104" s="420"/>
      <c r="NYC104" s="420"/>
      <c r="NYD104" s="420"/>
      <c r="NYE104" s="420"/>
      <c r="NYF104" s="420"/>
      <c r="NYG104" s="420"/>
      <c r="NYH104" s="420"/>
      <c r="NYI104" s="420"/>
      <c r="NYJ104" s="420"/>
      <c r="NYK104" s="420"/>
      <c r="NYL104" s="420"/>
      <c r="NYM104" s="420"/>
      <c r="NYN104" s="420"/>
      <c r="NYO104" s="420"/>
      <c r="NYP104" s="420"/>
      <c r="NYQ104" s="420"/>
      <c r="NYR104" s="420"/>
      <c r="NYS104" s="420"/>
      <c r="NYT104" s="420"/>
      <c r="NYU104" s="420"/>
      <c r="NYV104" s="420"/>
      <c r="NYW104" s="420"/>
      <c r="NYX104" s="420"/>
      <c r="NYY104" s="420"/>
      <c r="NYZ104" s="420"/>
      <c r="NZA104" s="420"/>
      <c r="NZB104" s="420"/>
      <c r="NZC104" s="420"/>
      <c r="NZD104" s="420"/>
      <c r="NZE104" s="420"/>
      <c r="NZF104" s="420"/>
      <c r="NZG104" s="420"/>
      <c r="NZH104" s="420"/>
      <c r="NZI104" s="420"/>
      <c r="NZJ104" s="420"/>
      <c r="NZK104" s="420"/>
      <c r="NZL104" s="420"/>
      <c r="NZM104" s="420"/>
      <c r="NZN104" s="420"/>
      <c r="NZO104" s="420"/>
      <c r="NZP104" s="420"/>
      <c r="NZQ104" s="420"/>
      <c r="NZR104" s="420"/>
      <c r="NZS104" s="420"/>
      <c r="NZT104" s="420"/>
      <c r="NZU104" s="420"/>
      <c r="NZV104" s="420"/>
      <c r="NZW104" s="420"/>
      <c r="NZX104" s="420"/>
      <c r="NZY104" s="420"/>
      <c r="NZZ104" s="420"/>
      <c r="OAA104" s="420"/>
      <c r="OAB104" s="420"/>
      <c r="OAC104" s="420"/>
      <c r="OAD104" s="420"/>
      <c r="OAE104" s="420"/>
      <c r="OAF104" s="420"/>
      <c r="OAG104" s="420"/>
      <c r="OAH104" s="420"/>
      <c r="OAI104" s="420"/>
      <c r="OAJ104" s="420"/>
      <c r="OAK104" s="420"/>
      <c r="OAL104" s="420"/>
      <c r="OAM104" s="420"/>
      <c r="OAN104" s="420"/>
      <c r="OAO104" s="420"/>
      <c r="OAP104" s="420"/>
      <c r="OAQ104" s="420"/>
      <c r="OAR104" s="420"/>
      <c r="OAS104" s="420"/>
      <c r="OAT104" s="420"/>
      <c r="OAU104" s="420"/>
      <c r="OAV104" s="420"/>
      <c r="OAW104" s="420"/>
      <c r="OAX104" s="420"/>
      <c r="OAY104" s="420"/>
      <c r="OAZ104" s="420"/>
      <c r="OBA104" s="420"/>
      <c r="OBB104" s="420"/>
      <c r="OBC104" s="420"/>
      <c r="OBD104" s="420"/>
      <c r="OBE104" s="420"/>
      <c r="OBF104" s="420"/>
      <c r="OBG104" s="420"/>
      <c r="OBH104" s="420"/>
      <c r="OBI104" s="420"/>
      <c r="OBJ104" s="420"/>
      <c r="OBK104" s="420"/>
      <c r="OBL104" s="420"/>
      <c r="OBM104" s="420"/>
      <c r="OBN104" s="420"/>
      <c r="OBO104" s="420"/>
      <c r="OBP104" s="420"/>
      <c r="OBQ104" s="420"/>
      <c r="OBR104" s="420"/>
      <c r="OBS104" s="420"/>
      <c r="OBT104" s="420"/>
      <c r="OBU104" s="420"/>
      <c r="OBV104" s="420"/>
      <c r="OBW104" s="420"/>
      <c r="OBX104" s="420"/>
      <c r="OBY104" s="420"/>
      <c r="OBZ104" s="420"/>
      <c r="OCA104" s="420"/>
      <c r="OCB104" s="420"/>
      <c r="OCC104" s="420"/>
      <c r="OCD104" s="420"/>
      <c r="OCE104" s="420"/>
      <c r="OCF104" s="420"/>
      <c r="OCG104" s="420"/>
      <c r="OCH104" s="420"/>
      <c r="OCI104" s="420"/>
      <c r="OCJ104" s="420"/>
      <c r="OCK104" s="420"/>
      <c r="OCL104" s="420"/>
      <c r="OCM104" s="420"/>
      <c r="OCN104" s="420"/>
      <c r="OCO104" s="420"/>
      <c r="OCP104" s="420"/>
      <c r="OCQ104" s="420"/>
      <c r="OCR104" s="420"/>
      <c r="OCS104" s="420"/>
      <c r="OCT104" s="420"/>
      <c r="OCU104" s="420"/>
      <c r="OCV104" s="420"/>
      <c r="OCW104" s="420"/>
      <c r="OCX104" s="420"/>
      <c r="OCY104" s="420"/>
      <c r="OCZ104" s="420"/>
      <c r="ODA104" s="420"/>
      <c r="ODB104" s="420"/>
      <c r="ODC104" s="420"/>
      <c r="ODD104" s="420"/>
      <c r="ODE104" s="420"/>
      <c r="ODF104" s="420"/>
      <c r="ODG104" s="420"/>
      <c r="ODH104" s="420"/>
      <c r="ODI104" s="420"/>
      <c r="ODJ104" s="420"/>
      <c r="ODK104" s="420"/>
      <c r="ODL104" s="420"/>
      <c r="ODM104" s="420"/>
      <c r="ODN104" s="420"/>
      <c r="ODO104" s="420"/>
      <c r="ODP104" s="420"/>
      <c r="ODQ104" s="420"/>
      <c r="ODR104" s="420"/>
      <c r="ODS104" s="420"/>
      <c r="ODT104" s="420"/>
      <c r="ODU104" s="420"/>
      <c r="ODV104" s="420"/>
      <c r="ODW104" s="420"/>
      <c r="ODX104" s="420"/>
      <c r="ODY104" s="420"/>
      <c r="ODZ104" s="420"/>
      <c r="OEA104" s="420"/>
      <c r="OEB104" s="420"/>
      <c r="OEC104" s="420"/>
      <c r="OED104" s="420"/>
      <c r="OEE104" s="420"/>
      <c r="OEF104" s="420"/>
      <c r="OEG104" s="420"/>
      <c r="OEH104" s="420"/>
      <c r="OEI104" s="420"/>
      <c r="OEJ104" s="420"/>
      <c r="OEK104" s="420"/>
      <c r="OEL104" s="420"/>
      <c r="OEM104" s="420"/>
      <c r="OEN104" s="420"/>
      <c r="OEO104" s="420"/>
      <c r="OEP104" s="420"/>
      <c r="OEQ104" s="420"/>
      <c r="OER104" s="420"/>
      <c r="OES104" s="420"/>
      <c r="OET104" s="420"/>
      <c r="OEU104" s="420"/>
      <c r="OEV104" s="420"/>
      <c r="OEW104" s="420"/>
      <c r="OEX104" s="420"/>
      <c r="OEY104" s="420"/>
      <c r="OEZ104" s="420"/>
      <c r="OFA104" s="420"/>
      <c r="OFB104" s="420"/>
      <c r="OFC104" s="420"/>
      <c r="OFD104" s="420"/>
      <c r="OFE104" s="420"/>
      <c r="OFF104" s="420"/>
      <c r="OFG104" s="420"/>
      <c r="OFH104" s="420"/>
      <c r="OFI104" s="420"/>
      <c r="OFJ104" s="420"/>
      <c r="OFK104" s="420"/>
      <c r="OFL104" s="420"/>
      <c r="OFM104" s="420"/>
      <c r="OFN104" s="420"/>
      <c r="OFO104" s="420"/>
      <c r="OFP104" s="420"/>
      <c r="OFQ104" s="420"/>
      <c r="OFR104" s="420"/>
      <c r="OFS104" s="420"/>
      <c r="OFT104" s="420"/>
      <c r="OFU104" s="420"/>
      <c r="OFV104" s="420"/>
      <c r="OFW104" s="420"/>
      <c r="OFX104" s="420"/>
      <c r="OFY104" s="420"/>
      <c r="OFZ104" s="420"/>
      <c r="OGA104" s="420"/>
      <c r="OGB104" s="420"/>
      <c r="OGC104" s="420"/>
      <c r="OGD104" s="420"/>
      <c r="OGE104" s="420"/>
      <c r="OGF104" s="420"/>
      <c r="OGG104" s="420"/>
      <c r="OGH104" s="420"/>
      <c r="OGI104" s="420"/>
      <c r="OGJ104" s="420"/>
      <c r="OGK104" s="420"/>
      <c r="OGL104" s="420"/>
      <c r="OGM104" s="420"/>
      <c r="OGN104" s="420"/>
      <c r="OGO104" s="420"/>
      <c r="OGP104" s="420"/>
      <c r="OGQ104" s="420"/>
      <c r="OGR104" s="420"/>
      <c r="OGS104" s="420"/>
      <c r="OGT104" s="420"/>
      <c r="OGU104" s="420"/>
      <c r="OGV104" s="420"/>
      <c r="OGW104" s="420"/>
      <c r="OGX104" s="420"/>
      <c r="OGY104" s="420"/>
      <c r="OGZ104" s="420"/>
      <c r="OHA104" s="420"/>
      <c r="OHB104" s="420"/>
      <c r="OHC104" s="420"/>
      <c r="OHD104" s="420"/>
      <c r="OHE104" s="420"/>
      <c r="OHF104" s="420"/>
      <c r="OHG104" s="420"/>
      <c r="OHH104" s="420"/>
      <c r="OHI104" s="420"/>
      <c r="OHJ104" s="420"/>
      <c r="OHK104" s="420"/>
      <c r="OHL104" s="420"/>
      <c r="OHM104" s="420"/>
      <c r="OHN104" s="420"/>
      <c r="OHO104" s="420"/>
      <c r="OHP104" s="420"/>
      <c r="OHQ104" s="420"/>
      <c r="OHR104" s="420"/>
      <c r="OHS104" s="420"/>
      <c r="OHT104" s="420"/>
      <c r="OHU104" s="420"/>
      <c r="OHV104" s="420"/>
      <c r="OHW104" s="420"/>
      <c r="OHX104" s="420"/>
      <c r="OHY104" s="420"/>
      <c r="OHZ104" s="420"/>
      <c r="OIA104" s="420"/>
      <c r="OIB104" s="420"/>
      <c r="OIC104" s="420"/>
      <c r="OID104" s="420"/>
      <c r="OIE104" s="420"/>
      <c r="OIF104" s="420"/>
      <c r="OIG104" s="420"/>
      <c r="OIH104" s="420"/>
      <c r="OII104" s="420"/>
      <c r="OIJ104" s="420"/>
      <c r="OIK104" s="420"/>
      <c r="OIL104" s="420"/>
      <c r="OIM104" s="420"/>
      <c r="OIN104" s="420"/>
      <c r="OIO104" s="420"/>
      <c r="OIP104" s="420"/>
      <c r="OIQ104" s="420"/>
      <c r="OIR104" s="420"/>
      <c r="OIS104" s="420"/>
      <c r="OIT104" s="420"/>
      <c r="OIU104" s="420"/>
      <c r="OIV104" s="420"/>
      <c r="OIW104" s="420"/>
      <c r="OIX104" s="420"/>
      <c r="OIY104" s="420"/>
      <c r="OIZ104" s="420"/>
      <c r="OJA104" s="420"/>
      <c r="OJB104" s="420"/>
      <c r="OJC104" s="420"/>
      <c r="OJD104" s="420"/>
      <c r="OJE104" s="420"/>
      <c r="OJF104" s="420"/>
      <c r="OJG104" s="420"/>
      <c r="OJH104" s="420"/>
      <c r="OJI104" s="420"/>
      <c r="OJJ104" s="420"/>
      <c r="OJK104" s="420"/>
      <c r="OJL104" s="420"/>
      <c r="OJM104" s="420"/>
      <c r="OJN104" s="420"/>
      <c r="OJO104" s="420"/>
      <c r="OJP104" s="420"/>
      <c r="OJQ104" s="420"/>
      <c r="OJR104" s="420"/>
      <c r="OJS104" s="420"/>
      <c r="OJT104" s="420"/>
      <c r="OJU104" s="420"/>
      <c r="OJV104" s="420"/>
      <c r="OJW104" s="420"/>
      <c r="OJX104" s="420"/>
      <c r="OJY104" s="420"/>
      <c r="OJZ104" s="420"/>
      <c r="OKA104" s="420"/>
      <c r="OKB104" s="420"/>
      <c r="OKC104" s="420"/>
      <c r="OKD104" s="420"/>
      <c r="OKE104" s="420"/>
      <c r="OKF104" s="420"/>
      <c r="OKG104" s="420"/>
      <c r="OKH104" s="420"/>
      <c r="OKI104" s="420"/>
      <c r="OKJ104" s="420"/>
      <c r="OKK104" s="420"/>
      <c r="OKL104" s="420"/>
      <c r="OKM104" s="420"/>
      <c r="OKN104" s="420"/>
      <c r="OKO104" s="420"/>
      <c r="OKP104" s="420"/>
      <c r="OKQ104" s="420"/>
      <c r="OKR104" s="420"/>
      <c r="OKS104" s="420"/>
      <c r="OKT104" s="420"/>
      <c r="OKU104" s="420"/>
      <c r="OKV104" s="420"/>
      <c r="OKW104" s="420"/>
      <c r="OKX104" s="420"/>
      <c r="OKY104" s="420"/>
      <c r="OKZ104" s="420"/>
      <c r="OLA104" s="420"/>
      <c r="OLB104" s="420"/>
      <c r="OLC104" s="420"/>
      <c r="OLD104" s="420"/>
      <c r="OLE104" s="420"/>
      <c r="OLF104" s="420"/>
      <c r="OLG104" s="420"/>
      <c r="OLH104" s="420"/>
      <c r="OLI104" s="420"/>
      <c r="OLJ104" s="420"/>
      <c r="OLK104" s="420"/>
      <c r="OLL104" s="420"/>
      <c r="OLM104" s="420"/>
      <c r="OLN104" s="420"/>
      <c r="OLO104" s="420"/>
      <c r="OLP104" s="420"/>
      <c r="OLQ104" s="420"/>
      <c r="OLR104" s="420"/>
      <c r="OLS104" s="420"/>
      <c r="OLT104" s="420"/>
      <c r="OLU104" s="420"/>
      <c r="OLV104" s="420"/>
      <c r="OLW104" s="420"/>
      <c r="OLX104" s="420"/>
      <c r="OLY104" s="420"/>
      <c r="OLZ104" s="420"/>
      <c r="OMA104" s="420"/>
      <c r="OMB104" s="420"/>
      <c r="OMC104" s="420"/>
      <c r="OMD104" s="420"/>
      <c r="OME104" s="420"/>
      <c r="OMF104" s="420"/>
      <c r="OMG104" s="420"/>
      <c r="OMH104" s="420"/>
      <c r="OMI104" s="420"/>
      <c r="OMJ104" s="420"/>
      <c r="OMK104" s="420"/>
      <c r="OML104" s="420"/>
      <c r="OMM104" s="420"/>
      <c r="OMN104" s="420"/>
      <c r="OMO104" s="420"/>
      <c r="OMP104" s="420"/>
      <c r="OMQ104" s="420"/>
      <c r="OMR104" s="420"/>
      <c r="OMS104" s="420"/>
      <c r="OMT104" s="420"/>
      <c r="OMU104" s="420"/>
      <c r="OMV104" s="420"/>
      <c r="OMW104" s="420"/>
      <c r="OMX104" s="420"/>
      <c r="OMY104" s="420"/>
      <c r="OMZ104" s="420"/>
      <c r="ONA104" s="420"/>
      <c r="ONB104" s="420"/>
      <c r="ONC104" s="420"/>
      <c r="OND104" s="420"/>
      <c r="ONE104" s="420"/>
      <c r="ONF104" s="420"/>
      <c r="ONG104" s="420"/>
      <c r="ONH104" s="420"/>
      <c r="ONI104" s="420"/>
      <c r="ONJ104" s="420"/>
      <c r="ONK104" s="420"/>
      <c r="ONL104" s="420"/>
      <c r="ONM104" s="420"/>
      <c r="ONN104" s="420"/>
      <c r="ONO104" s="420"/>
      <c r="ONP104" s="420"/>
      <c r="ONQ104" s="420"/>
      <c r="ONR104" s="420"/>
      <c r="ONS104" s="420"/>
      <c r="ONT104" s="420"/>
      <c r="ONU104" s="420"/>
      <c r="ONV104" s="420"/>
      <c r="ONW104" s="420"/>
      <c r="ONX104" s="420"/>
      <c r="ONY104" s="420"/>
      <c r="ONZ104" s="420"/>
      <c r="OOA104" s="420"/>
      <c r="OOB104" s="420"/>
      <c r="OOC104" s="420"/>
      <c r="OOD104" s="420"/>
      <c r="OOE104" s="420"/>
      <c r="OOF104" s="420"/>
      <c r="OOG104" s="420"/>
      <c r="OOH104" s="420"/>
      <c r="OOI104" s="420"/>
      <c r="OOJ104" s="420"/>
      <c r="OOK104" s="420"/>
      <c r="OOL104" s="420"/>
      <c r="OOM104" s="420"/>
      <c r="OON104" s="420"/>
      <c r="OOO104" s="420"/>
      <c r="OOP104" s="420"/>
      <c r="OOQ104" s="420"/>
      <c r="OOR104" s="420"/>
      <c r="OOS104" s="420"/>
      <c r="OOT104" s="420"/>
      <c r="OOU104" s="420"/>
      <c r="OOV104" s="420"/>
      <c r="OOW104" s="420"/>
      <c r="OOX104" s="420"/>
      <c r="OOY104" s="420"/>
      <c r="OOZ104" s="420"/>
      <c r="OPA104" s="420"/>
      <c r="OPB104" s="420"/>
      <c r="OPC104" s="420"/>
      <c r="OPD104" s="420"/>
      <c r="OPE104" s="420"/>
      <c r="OPF104" s="420"/>
      <c r="OPG104" s="420"/>
      <c r="OPH104" s="420"/>
      <c r="OPI104" s="420"/>
      <c r="OPJ104" s="420"/>
      <c r="OPK104" s="420"/>
      <c r="OPL104" s="420"/>
      <c r="OPM104" s="420"/>
      <c r="OPN104" s="420"/>
      <c r="OPO104" s="420"/>
      <c r="OPP104" s="420"/>
      <c r="OPQ104" s="420"/>
      <c r="OPR104" s="420"/>
      <c r="OPS104" s="420"/>
      <c r="OPT104" s="420"/>
      <c r="OPU104" s="420"/>
      <c r="OPV104" s="420"/>
      <c r="OPW104" s="420"/>
      <c r="OPX104" s="420"/>
      <c r="OPY104" s="420"/>
      <c r="OPZ104" s="420"/>
      <c r="OQA104" s="420"/>
      <c r="OQB104" s="420"/>
      <c r="OQC104" s="420"/>
      <c r="OQD104" s="420"/>
      <c r="OQE104" s="420"/>
      <c r="OQF104" s="420"/>
      <c r="OQG104" s="420"/>
      <c r="OQH104" s="420"/>
      <c r="OQI104" s="420"/>
      <c r="OQJ104" s="420"/>
      <c r="OQK104" s="420"/>
      <c r="OQL104" s="420"/>
      <c r="OQM104" s="420"/>
      <c r="OQN104" s="420"/>
      <c r="OQO104" s="420"/>
      <c r="OQP104" s="420"/>
      <c r="OQQ104" s="420"/>
      <c r="OQR104" s="420"/>
      <c r="OQS104" s="420"/>
      <c r="OQT104" s="420"/>
      <c r="OQU104" s="420"/>
      <c r="OQV104" s="420"/>
      <c r="OQW104" s="420"/>
      <c r="OQX104" s="420"/>
      <c r="OQY104" s="420"/>
      <c r="OQZ104" s="420"/>
      <c r="ORA104" s="420"/>
      <c r="ORB104" s="420"/>
      <c r="ORC104" s="420"/>
      <c r="ORD104" s="420"/>
      <c r="ORE104" s="420"/>
      <c r="ORF104" s="420"/>
      <c r="ORG104" s="420"/>
      <c r="ORH104" s="420"/>
      <c r="ORI104" s="420"/>
      <c r="ORJ104" s="420"/>
      <c r="ORK104" s="420"/>
      <c r="ORL104" s="420"/>
      <c r="ORM104" s="420"/>
      <c r="ORN104" s="420"/>
      <c r="ORO104" s="420"/>
      <c r="ORP104" s="420"/>
      <c r="ORQ104" s="420"/>
      <c r="ORR104" s="420"/>
      <c r="ORS104" s="420"/>
      <c r="ORT104" s="420"/>
      <c r="ORU104" s="420"/>
      <c r="ORV104" s="420"/>
      <c r="ORW104" s="420"/>
      <c r="ORX104" s="420"/>
      <c r="ORY104" s="420"/>
      <c r="ORZ104" s="420"/>
      <c r="OSA104" s="420"/>
      <c r="OSB104" s="420"/>
      <c r="OSC104" s="420"/>
      <c r="OSD104" s="420"/>
      <c r="OSE104" s="420"/>
      <c r="OSF104" s="420"/>
      <c r="OSG104" s="420"/>
      <c r="OSH104" s="420"/>
      <c r="OSI104" s="420"/>
      <c r="OSJ104" s="420"/>
      <c r="OSK104" s="420"/>
      <c r="OSL104" s="420"/>
      <c r="OSM104" s="420"/>
      <c r="OSN104" s="420"/>
      <c r="OSO104" s="420"/>
      <c r="OSP104" s="420"/>
      <c r="OSQ104" s="420"/>
      <c r="OSR104" s="420"/>
      <c r="OSS104" s="420"/>
      <c r="OST104" s="420"/>
      <c r="OSU104" s="420"/>
      <c r="OSV104" s="420"/>
      <c r="OSW104" s="420"/>
      <c r="OSX104" s="420"/>
      <c r="OSY104" s="420"/>
      <c r="OSZ104" s="420"/>
      <c r="OTA104" s="420"/>
      <c r="OTB104" s="420"/>
      <c r="OTC104" s="420"/>
      <c r="OTD104" s="420"/>
      <c r="OTE104" s="420"/>
      <c r="OTF104" s="420"/>
      <c r="OTG104" s="420"/>
      <c r="OTH104" s="420"/>
      <c r="OTI104" s="420"/>
      <c r="OTJ104" s="420"/>
      <c r="OTK104" s="420"/>
      <c r="OTL104" s="420"/>
      <c r="OTM104" s="420"/>
      <c r="OTN104" s="420"/>
      <c r="OTO104" s="420"/>
      <c r="OTP104" s="420"/>
      <c r="OTQ104" s="420"/>
      <c r="OTR104" s="420"/>
      <c r="OTS104" s="420"/>
      <c r="OTT104" s="420"/>
      <c r="OTU104" s="420"/>
      <c r="OTV104" s="420"/>
      <c r="OTW104" s="420"/>
      <c r="OTX104" s="420"/>
      <c r="OTY104" s="420"/>
      <c r="OTZ104" s="420"/>
      <c r="OUA104" s="420"/>
      <c r="OUB104" s="420"/>
      <c r="OUC104" s="420"/>
      <c r="OUD104" s="420"/>
      <c r="OUE104" s="420"/>
      <c r="OUF104" s="420"/>
      <c r="OUG104" s="420"/>
      <c r="OUH104" s="420"/>
      <c r="OUI104" s="420"/>
      <c r="OUJ104" s="420"/>
      <c r="OUK104" s="420"/>
      <c r="OUL104" s="420"/>
      <c r="OUM104" s="420"/>
      <c r="OUN104" s="420"/>
      <c r="OUO104" s="420"/>
      <c r="OUP104" s="420"/>
      <c r="OUQ104" s="420"/>
      <c r="OUR104" s="420"/>
      <c r="OUS104" s="420"/>
      <c r="OUT104" s="420"/>
      <c r="OUU104" s="420"/>
      <c r="OUV104" s="420"/>
      <c r="OUW104" s="420"/>
      <c r="OUX104" s="420"/>
      <c r="OUY104" s="420"/>
      <c r="OUZ104" s="420"/>
      <c r="OVA104" s="420"/>
      <c r="OVB104" s="420"/>
      <c r="OVC104" s="420"/>
      <c r="OVD104" s="420"/>
      <c r="OVE104" s="420"/>
      <c r="OVF104" s="420"/>
      <c r="OVG104" s="420"/>
      <c r="OVH104" s="420"/>
      <c r="OVI104" s="420"/>
      <c r="OVJ104" s="420"/>
      <c r="OVK104" s="420"/>
      <c r="OVL104" s="420"/>
      <c r="OVM104" s="420"/>
      <c r="OVN104" s="420"/>
      <c r="OVO104" s="420"/>
      <c r="OVP104" s="420"/>
      <c r="OVQ104" s="420"/>
      <c r="OVR104" s="420"/>
      <c r="OVS104" s="420"/>
      <c r="OVT104" s="420"/>
      <c r="OVU104" s="420"/>
      <c r="OVV104" s="420"/>
      <c r="OVW104" s="420"/>
      <c r="OVX104" s="420"/>
      <c r="OVY104" s="420"/>
      <c r="OVZ104" s="420"/>
      <c r="OWA104" s="420"/>
      <c r="OWB104" s="420"/>
      <c r="OWC104" s="420"/>
      <c r="OWD104" s="420"/>
      <c r="OWE104" s="420"/>
      <c r="OWF104" s="420"/>
      <c r="OWG104" s="420"/>
      <c r="OWH104" s="420"/>
      <c r="OWI104" s="420"/>
      <c r="OWJ104" s="420"/>
      <c r="OWK104" s="420"/>
      <c r="OWL104" s="420"/>
      <c r="OWM104" s="420"/>
      <c r="OWN104" s="420"/>
      <c r="OWO104" s="420"/>
      <c r="OWP104" s="420"/>
      <c r="OWQ104" s="420"/>
      <c r="OWR104" s="420"/>
      <c r="OWS104" s="420"/>
      <c r="OWT104" s="420"/>
      <c r="OWU104" s="420"/>
      <c r="OWV104" s="420"/>
      <c r="OWW104" s="420"/>
      <c r="OWX104" s="420"/>
      <c r="OWY104" s="420"/>
      <c r="OWZ104" s="420"/>
      <c r="OXA104" s="420"/>
      <c r="OXB104" s="420"/>
      <c r="OXC104" s="420"/>
      <c r="OXD104" s="420"/>
      <c r="OXE104" s="420"/>
      <c r="OXF104" s="420"/>
      <c r="OXG104" s="420"/>
      <c r="OXH104" s="420"/>
      <c r="OXI104" s="420"/>
      <c r="OXJ104" s="420"/>
      <c r="OXK104" s="420"/>
      <c r="OXL104" s="420"/>
      <c r="OXM104" s="420"/>
      <c r="OXN104" s="420"/>
      <c r="OXO104" s="420"/>
      <c r="OXP104" s="420"/>
      <c r="OXQ104" s="420"/>
      <c r="OXR104" s="420"/>
      <c r="OXS104" s="420"/>
      <c r="OXT104" s="420"/>
      <c r="OXU104" s="420"/>
      <c r="OXV104" s="420"/>
      <c r="OXW104" s="420"/>
      <c r="OXX104" s="420"/>
      <c r="OXY104" s="420"/>
      <c r="OXZ104" s="420"/>
      <c r="OYA104" s="420"/>
      <c r="OYB104" s="420"/>
      <c r="OYC104" s="420"/>
      <c r="OYD104" s="420"/>
      <c r="OYE104" s="420"/>
      <c r="OYF104" s="420"/>
      <c r="OYG104" s="420"/>
      <c r="OYH104" s="420"/>
      <c r="OYI104" s="420"/>
      <c r="OYJ104" s="420"/>
      <c r="OYK104" s="420"/>
      <c r="OYL104" s="420"/>
      <c r="OYM104" s="420"/>
      <c r="OYN104" s="420"/>
      <c r="OYO104" s="420"/>
      <c r="OYP104" s="420"/>
      <c r="OYQ104" s="420"/>
      <c r="OYR104" s="420"/>
      <c r="OYS104" s="420"/>
      <c r="OYT104" s="420"/>
      <c r="OYU104" s="420"/>
      <c r="OYV104" s="420"/>
      <c r="OYW104" s="420"/>
      <c r="OYX104" s="420"/>
      <c r="OYY104" s="420"/>
      <c r="OYZ104" s="420"/>
      <c r="OZA104" s="420"/>
      <c r="OZB104" s="420"/>
      <c r="OZC104" s="420"/>
      <c r="OZD104" s="420"/>
      <c r="OZE104" s="420"/>
      <c r="OZF104" s="420"/>
      <c r="OZG104" s="420"/>
      <c r="OZH104" s="420"/>
      <c r="OZI104" s="420"/>
      <c r="OZJ104" s="420"/>
      <c r="OZK104" s="420"/>
      <c r="OZL104" s="420"/>
      <c r="OZM104" s="420"/>
      <c r="OZN104" s="420"/>
      <c r="OZO104" s="420"/>
      <c r="OZP104" s="420"/>
      <c r="OZQ104" s="420"/>
      <c r="OZR104" s="420"/>
      <c r="OZS104" s="420"/>
      <c r="OZT104" s="420"/>
      <c r="OZU104" s="420"/>
      <c r="OZV104" s="420"/>
      <c r="OZW104" s="420"/>
      <c r="OZX104" s="420"/>
      <c r="OZY104" s="420"/>
      <c r="OZZ104" s="420"/>
      <c r="PAA104" s="420"/>
      <c r="PAB104" s="420"/>
      <c r="PAC104" s="420"/>
      <c r="PAD104" s="420"/>
      <c r="PAE104" s="420"/>
      <c r="PAF104" s="420"/>
      <c r="PAG104" s="420"/>
      <c r="PAH104" s="420"/>
      <c r="PAI104" s="420"/>
      <c r="PAJ104" s="420"/>
      <c r="PAK104" s="420"/>
      <c r="PAL104" s="420"/>
      <c r="PAM104" s="420"/>
      <c r="PAN104" s="420"/>
      <c r="PAO104" s="420"/>
      <c r="PAP104" s="420"/>
      <c r="PAQ104" s="420"/>
      <c r="PAR104" s="420"/>
      <c r="PAS104" s="420"/>
      <c r="PAT104" s="420"/>
      <c r="PAU104" s="420"/>
      <c r="PAV104" s="420"/>
      <c r="PAW104" s="420"/>
      <c r="PAX104" s="420"/>
      <c r="PAY104" s="420"/>
      <c r="PAZ104" s="420"/>
      <c r="PBA104" s="420"/>
      <c r="PBB104" s="420"/>
      <c r="PBC104" s="420"/>
      <c r="PBD104" s="420"/>
      <c r="PBE104" s="420"/>
      <c r="PBF104" s="420"/>
      <c r="PBG104" s="420"/>
      <c r="PBH104" s="420"/>
      <c r="PBI104" s="420"/>
      <c r="PBJ104" s="420"/>
      <c r="PBK104" s="420"/>
      <c r="PBL104" s="420"/>
      <c r="PBM104" s="420"/>
      <c r="PBN104" s="420"/>
      <c r="PBO104" s="420"/>
      <c r="PBP104" s="420"/>
      <c r="PBQ104" s="420"/>
      <c r="PBR104" s="420"/>
      <c r="PBS104" s="420"/>
      <c r="PBT104" s="420"/>
      <c r="PBU104" s="420"/>
      <c r="PBV104" s="420"/>
      <c r="PBW104" s="420"/>
      <c r="PBX104" s="420"/>
      <c r="PBY104" s="420"/>
      <c r="PBZ104" s="420"/>
      <c r="PCA104" s="420"/>
      <c r="PCB104" s="420"/>
      <c r="PCC104" s="420"/>
      <c r="PCD104" s="420"/>
      <c r="PCE104" s="420"/>
      <c r="PCF104" s="420"/>
      <c r="PCG104" s="420"/>
      <c r="PCH104" s="420"/>
      <c r="PCI104" s="420"/>
      <c r="PCJ104" s="420"/>
      <c r="PCK104" s="420"/>
      <c r="PCL104" s="420"/>
      <c r="PCM104" s="420"/>
      <c r="PCN104" s="420"/>
      <c r="PCO104" s="420"/>
      <c r="PCP104" s="420"/>
      <c r="PCQ104" s="420"/>
      <c r="PCR104" s="420"/>
      <c r="PCS104" s="420"/>
      <c r="PCT104" s="420"/>
      <c r="PCU104" s="420"/>
      <c r="PCV104" s="420"/>
      <c r="PCW104" s="420"/>
      <c r="PCX104" s="420"/>
      <c r="PCY104" s="420"/>
      <c r="PCZ104" s="420"/>
      <c r="PDA104" s="420"/>
      <c r="PDB104" s="420"/>
      <c r="PDC104" s="420"/>
      <c r="PDD104" s="420"/>
      <c r="PDE104" s="420"/>
      <c r="PDF104" s="420"/>
      <c r="PDG104" s="420"/>
      <c r="PDH104" s="420"/>
      <c r="PDI104" s="420"/>
      <c r="PDJ104" s="420"/>
      <c r="PDK104" s="420"/>
      <c r="PDL104" s="420"/>
      <c r="PDM104" s="420"/>
      <c r="PDN104" s="420"/>
      <c r="PDO104" s="420"/>
      <c r="PDP104" s="420"/>
      <c r="PDQ104" s="420"/>
      <c r="PDR104" s="420"/>
      <c r="PDS104" s="420"/>
      <c r="PDT104" s="420"/>
      <c r="PDU104" s="420"/>
      <c r="PDV104" s="420"/>
      <c r="PDW104" s="420"/>
      <c r="PDX104" s="420"/>
      <c r="PDY104" s="420"/>
      <c r="PDZ104" s="420"/>
      <c r="PEA104" s="420"/>
      <c r="PEB104" s="420"/>
      <c r="PEC104" s="420"/>
      <c r="PED104" s="420"/>
      <c r="PEE104" s="420"/>
      <c r="PEF104" s="420"/>
      <c r="PEG104" s="420"/>
      <c r="PEH104" s="420"/>
      <c r="PEI104" s="420"/>
      <c r="PEJ104" s="420"/>
      <c r="PEK104" s="420"/>
      <c r="PEL104" s="420"/>
      <c r="PEM104" s="420"/>
      <c r="PEN104" s="420"/>
      <c r="PEO104" s="420"/>
      <c r="PEP104" s="420"/>
      <c r="PEQ104" s="420"/>
      <c r="PER104" s="420"/>
      <c r="PES104" s="420"/>
      <c r="PET104" s="420"/>
      <c r="PEU104" s="420"/>
      <c r="PEV104" s="420"/>
      <c r="PEW104" s="420"/>
      <c r="PEX104" s="420"/>
      <c r="PEY104" s="420"/>
      <c r="PEZ104" s="420"/>
      <c r="PFA104" s="420"/>
      <c r="PFB104" s="420"/>
      <c r="PFC104" s="420"/>
      <c r="PFD104" s="420"/>
      <c r="PFE104" s="420"/>
      <c r="PFF104" s="420"/>
      <c r="PFG104" s="420"/>
      <c r="PFH104" s="420"/>
      <c r="PFI104" s="420"/>
      <c r="PFJ104" s="420"/>
      <c r="PFK104" s="420"/>
      <c r="PFL104" s="420"/>
      <c r="PFM104" s="420"/>
      <c r="PFN104" s="420"/>
      <c r="PFO104" s="420"/>
      <c r="PFP104" s="420"/>
      <c r="PFQ104" s="420"/>
      <c r="PFR104" s="420"/>
      <c r="PFS104" s="420"/>
      <c r="PFT104" s="420"/>
      <c r="PFU104" s="420"/>
      <c r="PFV104" s="420"/>
      <c r="PFW104" s="420"/>
      <c r="PFX104" s="420"/>
      <c r="PFY104" s="420"/>
      <c r="PFZ104" s="420"/>
      <c r="PGA104" s="420"/>
      <c r="PGB104" s="420"/>
      <c r="PGC104" s="420"/>
      <c r="PGD104" s="420"/>
      <c r="PGE104" s="420"/>
      <c r="PGF104" s="420"/>
      <c r="PGG104" s="420"/>
      <c r="PGH104" s="420"/>
      <c r="PGI104" s="420"/>
      <c r="PGJ104" s="420"/>
      <c r="PGK104" s="420"/>
      <c r="PGL104" s="420"/>
      <c r="PGM104" s="420"/>
      <c r="PGN104" s="420"/>
      <c r="PGO104" s="420"/>
      <c r="PGP104" s="420"/>
      <c r="PGQ104" s="420"/>
      <c r="PGR104" s="420"/>
      <c r="PGS104" s="420"/>
      <c r="PGT104" s="420"/>
      <c r="PGU104" s="420"/>
      <c r="PGV104" s="420"/>
      <c r="PGW104" s="420"/>
      <c r="PGX104" s="420"/>
      <c r="PGY104" s="420"/>
      <c r="PGZ104" s="420"/>
      <c r="PHA104" s="420"/>
      <c r="PHB104" s="420"/>
      <c r="PHC104" s="420"/>
      <c r="PHD104" s="420"/>
      <c r="PHE104" s="420"/>
      <c r="PHF104" s="420"/>
      <c r="PHG104" s="420"/>
      <c r="PHH104" s="420"/>
      <c r="PHI104" s="420"/>
      <c r="PHJ104" s="420"/>
      <c r="PHK104" s="420"/>
      <c r="PHL104" s="420"/>
      <c r="PHM104" s="420"/>
      <c r="PHN104" s="420"/>
      <c r="PHO104" s="420"/>
      <c r="PHP104" s="420"/>
      <c r="PHQ104" s="420"/>
      <c r="PHR104" s="420"/>
      <c r="PHS104" s="420"/>
      <c r="PHT104" s="420"/>
      <c r="PHU104" s="420"/>
      <c r="PHV104" s="420"/>
      <c r="PHW104" s="420"/>
      <c r="PHX104" s="420"/>
      <c r="PHY104" s="420"/>
      <c r="PHZ104" s="420"/>
      <c r="PIA104" s="420"/>
      <c r="PIB104" s="420"/>
      <c r="PIC104" s="420"/>
      <c r="PID104" s="420"/>
      <c r="PIE104" s="420"/>
      <c r="PIF104" s="420"/>
      <c r="PIG104" s="420"/>
      <c r="PIH104" s="420"/>
      <c r="PII104" s="420"/>
      <c r="PIJ104" s="420"/>
      <c r="PIK104" s="420"/>
      <c r="PIL104" s="420"/>
      <c r="PIM104" s="420"/>
      <c r="PIN104" s="420"/>
      <c r="PIO104" s="420"/>
      <c r="PIP104" s="420"/>
      <c r="PIQ104" s="420"/>
      <c r="PIR104" s="420"/>
      <c r="PIS104" s="420"/>
      <c r="PIT104" s="420"/>
      <c r="PIU104" s="420"/>
      <c r="PIV104" s="420"/>
      <c r="PIW104" s="420"/>
      <c r="PIX104" s="420"/>
      <c r="PIY104" s="420"/>
      <c r="PIZ104" s="420"/>
      <c r="PJA104" s="420"/>
      <c r="PJB104" s="420"/>
      <c r="PJC104" s="420"/>
      <c r="PJD104" s="420"/>
      <c r="PJE104" s="420"/>
      <c r="PJF104" s="420"/>
      <c r="PJG104" s="420"/>
      <c r="PJH104" s="420"/>
      <c r="PJI104" s="420"/>
      <c r="PJJ104" s="420"/>
      <c r="PJK104" s="420"/>
      <c r="PJL104" s="420"/>
      <c r="PJM104" s="420"/>
      <c r="PJN104" s="420"/>
      <c r="PJO104" s="420"/>
      <c r="PJP104" s="420"/>
      <c r="PJQ104" s="420"/>
      <c r="PJR104" s="420"/>
      <c r="PJS104" s="420"/>
      <c r="PJT104" s="420"/>
      <c r="PJU104" s="420"/>
      <c r="PJV104" s="420"/>
      <c r="PJW104" s="420"/>
      <c r="PJX104" s="420"/>
      <c r="PJY104" s="420"/>
      <c r="PJZ104" s="420"/>
      <c r="PKA104" s="420"/>
      <c r="PKB104" s="420"/>
      <c r="PKC104" s="420"/>
      <c r="PKD104" s="420"/>
      <c r="PKE104" s="420"/>
      <c r="PKF104" s="420"/>
      <c r="PKG104" s="420"/>
      <c r="PKH104" s="420"/>
      <c r="PKI104" s="420"/>
      <c r="PKJ104" s="420"/>
      <c r="PKK104" s="420"/>
      <c r="PKL104" s="420"/>
      <c r="PKM104" s="420"/>
      <c r="PKN104" s="420"/>
      <c r="PKO104" s="420"/>
      <c r="PKP104" s="420"/>
      <c r="PKQ104" s="420"/>
      <c r="PKR104" s="420"/>
      <c r="PKS104" s="420"/>
      <c r="PKT104" s="420"/>
      <c r="PKU104" s="420"/>
      <c r="PKV104" s="420"/>
      <c r="PKW104" s="420"/>
      <c r="PKX104" s="420"/>
      <c r="PKY104" s="420"/>
      <c r="PKZ104" s="420"/>
      <c r="PLA104" s="420"/>
      <c r="PLB104" s="420"/>
      <c r="PLC104" s="420"/>
      <c r="PLD104" s="420"/>
      <c r="PLE104" s="420"/>
      <c r="PLF104" s="420"/>
      <c r="PLG104" s="420"/>
      <c r="PLH104" s="420"/>
      <c r="PLI104" s="420"/>
      <c r="PLJ104" s="420"/>
      <c r="PLK104" s="420"/>
      <c r="PLL104" s="420"/>
      <c r="PLM104" s="420"/>
      <c r="PLN104" s="420"/>
      <c r="PLO104" s="420"/>
      <c r="PLP104" s="420"/>
      <c r="PLQ104" s="420"/>
      <c r="PLR104" s="420"/>
      <c r="PLS104" s="420"/>
      <c r="PLT104" s="420"/>
      <c r="PLU104" s="420"/>
      <c r="PLV104" s="420"/>
      <c r="PLW104" s="420"/>
      <c r="PLX104" s="420"/>
      <c r="PLY104" s="420"/>
      <c r="PLZ104" s="420"/>
      <c r="PMA104" s="420"/>
      <c r="PMB104" s="420"/>
      <c r="PMC104" s="420"/>
      <c r="PMD104" s="420"/>
      <c r="PME104" s="420"/>
      <c r="PMF104" s="420"/>
      <c r="PMG104" s="420"/>
      <c r="PMH104" s="420"/>
      <c r="PMI104" s="420"/>
      <c r="PMJ104" s="420"/>
      <c r="PMK104" s="420"/>
      <c r="PML104" s="420"/>
      <c r="PMM104" s="420"/>
      <c r="PMN104" s="420"/>
      <c r="PMO104" s="420"/>
      <c r="PMP104" s="420"/>
      <c r="PMQ104" s="420"/>
      <c r="PMR104" s="420"/>
      <c r="PMS104" s="420"/>
      <c r="PMT104" s="420"/>
      <c r="PMU104" s="420"/>
      <c r="PMV104" s="420"/>
      <c r="PMW104" s="420"/>
      <c r="PMX104" s="420"/>
      <c r="PMY104" s="420"/>
      <c r="PMZ104" s="420"/>
      <c r="PNA104" s="420"/>
      <c r="PNB104" s="420"/>
      <c r="PNC104" s="420"/>
      <c r="PND104" s="420"/>
      <c r="PNE104" s="420"/>
      <c r="PNF104" s="420"/>
      <c r="PNG104" s="420"/>
      <c r="PNH104" s="420"/>
      <c r="PNI104" s="420"/>
      <c r="PNJ104" s="420"/>
      <c r="PNK104" s="420"/>
      <c r="PNL104" s="420"/>
      <c r="PNM104" s="420"/>
      <c r="PNN104" s="420"/>
      <c r="PNO104" s="420"/>
      <c r="PNP104" s="420"/>
      <c r="PNQ104" s="420"/>
      <c r="PNR104" s="420"/>
      <c r="PNS104" s="420"/>
      <c r="PNT104" s="420"/>
      <c r="PNU104" s="420"/>
      <c r="PNV104" s="420"/>
      <c r="PNW104" s="420"/>
      <c r="PNX104" s="420"/>
      <c r="PNY104" s="420"/>
      <c r="PNZ104" s="420"/>
      <c r="POA104" s="420"/>
      <c r="POB104" s="420"/>
      <c r="POC104" s="420"/>
      <c r="POD104" s="420"/>
      <c r="POE104" s="420"/>
      <c r="POF104" s="420"/>
      <c r="POG104" s="420"/>
      <c r="POH104" s="420"/>
      <c r="POI104" s="420"/>
      <c r="POJ104" s="420"/>
      <c r="POK104" s="420"/>
      <c r="POL104" s="420"/>
      <c r="POM104" s="420"/>
      <c r="PON104" s="420"/>
      <c r="POO104" s="420"/>
      <c r="POP104" s="420"/>
      <c r="POQ104" s="420"/>
      <c r="POR104" s="420"/>
      <c r="POS104" s="420"/>
      <c r="POT104" s="420"/>
      <c r="POU104" s="420"/>
      <c r="POV104" s="420"/>
      <c r="POW104" s="420"/>
      <c r="POX104" s="420"/>
      <c r="POY104" s="420"/>
      <c r="POZ104" s="420"/>
      <c r="PPA104" s="420"/>
      <c r="PPB104" s="420"/>
      <c r="PPC104" s="420"/>
      <c r="PPD104" s="420"/>
      <c r="PPE104" s="420"/>
      <c r="PPF104" s="420"/>
      <c r="PPG104" s="420"/>
      <c r="PPH104" s="420"/>
      <c r="PPI104" s="420"/>
      <c r="PPJ104" s="420"/>
      <c r="PPK104" s="420"/>
      <c r="PPL104" s="420"/>
      <c r="PPM104" s="420"/>
      <c r="PPN104" s="420"/>
      <c r="PPO104" s="420"/>
      <c r="PPP104" s="420"/>
      <c r="PPQ104" s="420"/>
      <c r="PPR104" s="420"/>
      <c r="PPS104" s="420"/>
      <c r="PPT104" s="420"/>
      <c r="PPU104" s="420"/>
      <c r="PPV104" s="420"/>
      <c r="PPW104" s="420"/>
      <c r="PPX104" s="420"/>
      <c r="PPY104" s="420"/>
      <c r="PPZ104" s="420"/>
      <c r="PQA104" s="420"/>
      <c r="PQB104" s="420"/>
      <c r="PQC104" s="420"/>
      <c r="PQD104" s="420"/>
      <c r="PQE104" s="420"/>
      <c r="PQF104" s="420"/>
      <c r="PQG104" s="420"/>
      <c r="PQH104" s="420"/>
      <c r="PQI104" s="420"/>
      <c r="PQJ104" s="420"/>
      <c r="PQK104" s="420"/>
      <c r="PQL104" s="420"/>
      <c r="PQM104" s="420"/>
      <c r="PQN104" s="420"/>
      <c r="PQO104" s="420"/>
      <c r="PQP104" s="420"/>
      <c r="PQQ104" s="420"/>
      <c r="PQR104" s="420"/>
      <c r="PQS104" s="420"/>
      <c r="PQT104" s="420"/>
      <c r="PQU104" s="420"/>
      <c r="PQV104" s="420"/>
      <c r="PQW104" s="420"/>
      <c r="PQX104" s="420"/>
      <c r="PQY104" s="420"/>
      <c r="PQZ104" s="420"/>
      <c r="PRA104" s="420"/>
      <c r="PRB104" s="420"/>
      <c r="PRC104" s="420"/>
      <c r="PRD104" s="420"/>
      <c r="PRE104" s="420"/>
      <c r="PRF104" s="420"/>
      <c r="PRG104" s="420"/>
      <c r="PRH104" s="420"/>
      <c r="PRI104" s="420"/>
      <c r="PRJ104" s="420"/>
      <c r="PRK104" s="420"/>
      <c r="PRL104" s="420"/>
      <c r="PRM104" s="420"/>
      <c r="PRN104" s="420"/>
      <c r="PRO104" s="420"/>
      <c r="PRP104" s="420"/>
      <c r="PRQ104" s="420"/>
      <c r="PRR104" s="420"/>
      <c r="PRS104" s="420"/>
      <c r="PRT104" s="420"/>
      <c r="PRU104" s="420"/>
      <c r="PRV104" s="420"/>
      <c r="PRW104" s="420"/>
      <c r="PRX104" s="420"/>
      <c r="PRY104" s="420"/>
      <c r="PRZ104" s="420"/>
      <c r="PSA104" s="420"/>
      <c r="PSB104" s="420"/>
      <c r="PSC104" s="420"/>
      <c r="PSD104" s="420"/>
      <c r="PSE104" s="420"/>
      <c r="PSF104" s="420"/>
      <c r="PSG104" s="420"/>
      <c r="PSH104" s="420"/>
      <c r="PSI104" s="420"/>
      <c r="PSJ104" s="420"/>
      <c r="PSK104" s="420"/>
      <c r="PSL104" s="420"/>
      <c r="PSM104" s="420"/>
      <c r="PSN104" s="420"/>
      <c r="PSO104" s="420"/>
      <c r="PSP104" s="420"/>
      <c r="PSQ104" s="420"/>
      <c r="PSR104" s="420"/>
      <c r="PSS104" s="420"/>
      <c r="PST104" s="420"/>
      <c r="PSU104" s="420"/>
      <c r="PSV104" s="420"/>
      <c r="PSW104" s="420"/>
      <c r="PSX104" s="420"/>
      <c r="PSY104" s="420"/>
      <c r="PSZ104" s="420"/>
      <c r="PTA104" s="420"/>
      <c r="PTB104" s="420"/>
      <c r="PTC104" s="420"/>
      <c r="PTD104" s="420"/>
      <c r="PTE104" s="420"/>
      <c r="PTF104" s="420"/>
      <c r="PTG104" s="420"/>
      <c r="PTH104" s="420"/>
      <c r="PTI104" s="420"/>
      <c r="PTJ104" s="420"/>
      <c r="PTK104" s="420"/>
      <c r="PTL104" s="420"/>
      <c r="PTM104" s="420"/>
      <c r="PTN104" s="420"/>
      <c r="PTO104" s="420"/>
      <c r="PTP104" s="420"/>
      <c r="PTQ104" s="420"/>
      <c r="PTR104" s="420"/>
      <c r="PTS104" s="420"/>
      <c r="PTT104" s="420"/>
      <c r="PTU104" s="420"/>
      <c r="PTV104" s="420"/>
      <c r="PTW104" s="420"/>
      <c r="PTX104" s="420"/>
      <c r="PTY104" s="420"/>
      <c r="PTZ104" s="420"/>
      <c r="PUA104" s="420"/>
      <c r="PUB104" s="420"/>
      <c r="PUC104" s="420"/>
      <c r="PUD104" s="420"/>
      <c r="PUE104" s="420"/>
      <c r="PUF104" s="420"/>
      <c r="PUG104" s="420"/>
      <c r="PUH104" s="420"/>
      <c r="PUI104" s="420"/>
      <c r="PUJ104" s="420"/>
      <c r="PUK104" s="420"/>
      <c r="PUL104" s="420"/>
      <c r="PUM104" s="420"/>
      <c r="PUN104" s="420"/>
      <c r="PUO104" s="420"/>
      <c r="PUP104" s="420"/>
      <c r="PUQ104" s="420"/>
      <c r="PUR104" s="420"/>
      <c r="PUS104" s="420"/>
      <c r="PUT104" s="420"/>
      <c r="PUU104" s="420"/>
      <c r="PUV104" s="420"/>
      <c r="PUW104" s="420"/>
      <c r="PUX104" s="420"/>
      <c r="PUY104" s="420"/>
      <c r="PUZ104" s="420"/>
      <c r="PVA104" s="420"/>
      <c r="PVB104" s="420"/>
      <c r="PVC104" s="420"/>
      <c r="PVD104" s="420"/>
      <c r="PVE104" s="420"/>
      <c r="PVF104" s="420"/>
      <c r="PVG104" s="420"/>
      <c r="PVH104" s="420"/>
      <c r="PVI104" s="420"/>
      <c r="PVJ104" s="420"/>
      <c r="PVK104" s="420"/>
      <c r="PVL104" s="420"/>
      <c r="PVM104" s="420"/>
      <c r="PVN104" s="420"/>
      <c r="PVO104" s="420"/>
      <c r="PVP104" s="420"/>
      <c r="PVQ104" s="420"/>
      <c r="PVR104" s="420"/>
      <c r="PVS104" s="420"/>
      <c r="PVT104" s="420"/>
      <c r="PVU104" s="420"/>
      <c r="PVV104" s="420"/>
      <c r="PVW104" s="420"/>
      <c r="PVX104" s="420"/>
      <c r="PVY104" s="420"/>
      <c r="PVZ104" s="420"/>
      <c r="PWA104" s="420"/>
      <c r="PWB104" s="420"/>
      <c r="PWC104" s="420"/>
      <c r="PWD104" s="420"/>
      <c r="PWE104" s="420"/>
      <c r="PWF104" s="420"/>
      <c r="PWG104" s="420"/>
      <c r="PWH104" s="420"/>
      <c r="PWI104" s="420"/>
      <c r="PWJ104" s="420"/>
      <c r="PWK104" s="420"/>
      <c r="PWL104" s="420"/>
      <c r="PWM104" s="420"/>
      <c r="PWN104" s="420"/>
      <c r="PWO104" s="420"/>
      <c r="PWP104" s="420"/>
      <c r="PWQ104" s="420"/>
      <c r="PWR104" s="420"/>
      <c r="PWS104" s="420"/>
      <c r="PWT104" s="420"/>
      <c r="PWU104" s="420"/>
      <c r="PWV104" s="420"/>
      <c r="PWW104" s="420"/>
      <c r="PWX104" s="420"/>
      <c r="PWY104" s="420"/>
      <c r="PWZ104" s="420"/>
      <c r="PXA104" s="420"/>
      <c r="PXB104" s="420"/>
      <c r="PXC104" s="420"/>
      <c r="PXD104" s="420"/>
      <c r="PXE104" s="420"/>
      <c r="PXF104" s="420"/>
      <c r="PXG104" s="420"/>
      <c r="PXH104" s="420"/>
      <c r="PXI104" s="420"/>
      <c r="PXJ104" s="420"/>
      <c r="PXK104" s="420"/>
      <c r="PXL104" s="420"/>
      <c r="PXM104" s="420"/>
      <c r="PXN104" s="420"/>
      <c r="PXO104" s="420"/>
      <c r="PXP104" s="420"/>
      <c r="PXQ104" s="420"/>
      <c r="PXR104" s="420"/>
      <c r="PXS104" s="420"/>
      <c r="PXT104" s="420"/>
      <c r="PXU104" s="420"/>
      <c r="PXV104" s="420"/>
      <c r="PXW104" s="420"/>
      <c r="PXX104" s="420"/>
      <c r="PXY104" s="420"/>
      <c r="PXZ104" s="420"/>
      <c r="PYA104" s="420"/>
      <c r="PYB104" s="420"/>
      <c r="PYC104" s="420"/>
      <c r="PYD104" s="420"/>
      <c r="PYE104" s="420"/>
      <c r="PYF104" s="420"/>
      <c r="PYG104" s="420"/>
      <c r="PYH104" s="420"/>
      <c r="PYI104" s="420"/>
      <c r="PYJ104" s="420"/>
      <c r="PYK104" s="420"/>
      <c r="PYL104" s="420"/>
      <c r="PYM104" s="420"/>
      <c r="PYN104" s="420"/>
      <c r="PYO104" s="420"/>
      <c r="PYP104" s="420"/>
      <c r="PYQ104" s="420"/>
      <c r="PYR104" s="420"/>
      <c r="PYS104" s="420"/>
      <c r="PYT104" s="420"/>
      <c r="PYU104" s="420"/>
      <c r="PYV104" s="420"/>
      <c r="PYW104" s="420"/>
      <c r="PYX104" s="420"/>
      <c r="PYY104" s="420"/>
      <c r="PYZ104" s="420"/>
      <c r="PZA104" s="420"/>
      <c r="PZB104" s="420"/>
      <c r="PZC104" s="420"/>
      <c r="PZD104" s="420"/>
      <c r="PZE104" s="420"/>
      <c r="PZF104" s="420"/>
      <c r="PZG104" s="420"/>
      <c r="PZH104" s="420"/>
      <c r="PZI104" s="420"/>
      <c r="PZJ104" s="420"/>
      <c r="PZK104" s="420"/>
      <c r="PZL104" s="420"/>
      <c r="PZM104" s="420"/>
      <c r="PZN104" s="420"/>
      <c r="PZO104" s="420"/>
      <c r="PZP104" s="420"/>
      <c r="PZQ104" s="420"/>
      <c r="PZR104" s="420"/>
      <c r="PZS104" s="420"/>
      <c r="PZT104" s="420"/>
      <c r="PZU104" s="420"/>
      <c r="PZV104" s="420"/>
      <c r="PZW104" s="420"/>
      <c r="PZX104" s="420"/>
      <c r="PZY104" s="420"/>
      <c r="PZZ104" s="420"/>
      <c r="QAA104" s="420"/>
      <c r="QAB104" s="420"/>
      <c r="QAC104" s="420"/>
      <c r="QAD104" s="420"/>
      <c r="QAE104" s="420"/>
      <c r="QAF104" s="420"/>
      <c r="QAG104" s="420"/>
      <c r="QAH104" s="420"/>
      <c r="QAI104" s="420"/>
      <c r="QAJ104" s="420"/>
      <c r="QAK104" s="420"/>
      <c r="QAL104" s="420"/>
      <c r="QAM104" s="420"/>
      <c r="QAN104" s="420"/>
      <c r="QAO104" s="420"/>
      <c r="QAP104" s="420"/>
      <c r="QAQ104" s="420"/>
      <c r="QAR104" s="420"/>
      <c r="QAS104" s="420"/>
      <c r="QAT104" s="420"/>
      <c r="QAU104" s="420"/>
      <c r="QAV104" s="420"/>
      <c r="QAW104" s="420"/>
      <c r="QAX104" s="420"/>
      <c r="QAY104" s="420"/>
      <c r="QAZ104" s="420"/>
      <c r="QBA104" s="420"/>
      <c r="QBB104" s="420"/>
      <c r="QBC104" s="420"/>
      <c r="QBD104" s="420"/>
      <c r="QBE104" s="420"/>
      <c r="QBF104" s="420"/>
      <c r="QBG104" s="420"/>
      <c r="QBH104" s="420"/>
      <c r="QBI104" s="420"/>
      <c r="QBJ104" s="420"/>
      <c r="QBK104" s="420"/>
      <c r="QBL104" s="420"/>
      <c r="QBM104" s="420"/>
      <c r="QBN104" s="420"/>
      <c r="QBO104" s="420"/>
      <c r="QBP104" s="420"/>
      <c r="QBQ104" s="420"/>
      <c r="QBR104" s="420"/>
      <c r="QBS104" s="420"/>
      <c r="QBT104" s="420"/>
      <c r="QBU104" s="420"/>
      <c r="QBV104" s="420"/>
      <c r="QBW104" s="420"/>
      <c r="QBX104" s="420"/>
      <c r="QBY104" s="420"/>
      <c r="QBZ104" s="420"/>
      <c r="QCA104" s="420"/>
      <c r="QCB104" s="420"/>
      <c r="QCC104" s="420"/>
      <c r="QCD104" s="420"/>
      <c r="QCE104" s="420"/>
      <c r="QCF104" s="420"/>
      <c r="QCG104" s="420"/>
      <c r="QCH104" s="420"/>
      <c r="QCI104" s="420"/>
      <c r="QCJ104" s="420"/>
      <c r="QCK104" s="420"/>
      <c r="QCL104" s="420"/>
      <c r="QCM104" s="420"/>
      <c r="QCN104" s="420"/>
      <c r="QCO104" s="420"/>
      <c r="QCP104" s="420"/>
      <c r="QCQ104" s="420"/>
      <c r="QCR104" s="420"/>
      <c r="QCS104" s="420"/>
      <c r="QCT104" s="420"/>
      <c r="QCU104" s="420"/>
      <c r="QCV104" s="420"/>
      <c r="QCW104" s="420"/>
      <c r="QCX104" s="420"/>
      <c r="QCY104" s="420"/>
      <c r="QCZ104" s="420"/>
      <c r="QDA104" s="420"/>
      <c r="QDB104" s="420"/>
      <c r="QDC104" s="420"/>
      <c r="QDD104" s="420"/>
      <c r="QDE104" s="420"/>
      <c r="QDF104" s="420"/>
      <c r="QDG104" s="420"/>
      <c r="QDH104" s="420"/>
      <c r="QDI104" s="420"/>
      <c r="QDJ104" s="420"/>
      <c r="QDK104" s="420"/>
      <c r="QDL104" s="420"/>
      <c r="QDM104" s="420"/>
      <c r="QDN104" s="420"/>
      <c r="QDO104" s="420"/>
      <c r="QDP104" s="420"/>
      <c r="QDQ104" s="420"/>
      <c r="QDR104" s="420"/>
      <c r="QDS104" s="420"/>
      <c r="QDT104" s="420"/>
      <c r="QDU104" s="420"/>
      <c r="QDV104" s="420"/>
      <c r="QDW104" s="420"/>
      <c r="QDX104" s="420"/>
      <c r="QDY104" s="420"/>
      <c r="QDZ104" s="420"/>
      <c r="QEA104" s="420"/>
      <c r="QEB104" s="420"/>
      <c r="QEC104" s="420"/>
      <c r="QED104" s="420"/>
      <c r="QEE104" s="420"/>
      <c r="QEF104" s="420"/>
      <c r="QEG104" s="420"/>
      <c r="QEH104" s="420"/>
      <c r="QEI104" s="420"/>
      <c r="QEJ104" s="420"/>
      <c r="QEK104" s="420"/>
      <c r="QEL104" s="420"/>
      <c r="QEM104" s="420"/>
      <c r="QEN104" s="420"/>
      <c r="QEO104" s="420"/>
      <c r="QEP104" s="420"/>
      <c r="QEQ104" s="420"/>
      <c r="QER104" s="420"/>
      <c r="QES104" s="420"/>
      <c r="QET104" s="420"/>
      <c r="QEU104" s="420"/>
      <c r="QEV104" s="420"/>
      <c r="QEW104" s="420"/>
      <c r="QEX104" s="420"/>
      <c r="QEY104" s="420"/>
      <c r="QEZ104" s="420"/>
      <c r="QFA104" s="420"/>
      <c r="QFB104" s="420"/>
      <c r="QFC104" s="420"/>
      <c r="QFD104" s="420"/>
      <c r="QFE104" s="420"/>
      <c r="QFF104" s="420"/>
      <c r="QFG104" s="420"/>
      <c r="QFH104" s="420"/>
      <c r="QFI104" s="420"/>
      <c r="QFJ104" s="420"/>
      <c r="QFK104" s="420"/>
      <c r="QFL104" s="420"/>
      <c r="QFM104" s="420"/>
      <c r="QFN104" s="420"/>
      <c r="QFO104" s="420"/>
      <c r="QFP104" s="420"/>
      <c r="QFQ104" s="420"/>
      <c r="QFR104" s="420"/>
      <c r="QFS104" s="420"/>
      <c r="QFT104" s="420"/>
      <c r="QFU104" s="420"/>
      <c r="QFV104" s="420"/>
      <c r="QFW104" s="420"/>
      <c r="QFX104" s="420"/>
      <c r="QFY104" s="420"/>
      <c r="QFZ104" s="420"/>
      <c r="QGA104" s="420"/>
      <c r="QGB104" s="420"/>
      <c r="QGC104" s="420"/>
      <c r="QGD104" s="420"/>
      <c r="QGE104" s="420"/>
      <c r="QGF104" s="420"/>
      <c r="QGG104" s="420"/>
      <c r="QGH104" s="420"/>
      <c r="QGI104" s="420"/>
      <c r="QGJ104" s="420"/>
      <c r="QGK104" s="420"/>
      <c r="QGL104" s="420"/>
      <c r="QGM104" s="420"/>
      <c r="QGN104" s="420"/>
      <c r="QGO104" s="420"/>
      <c r="QGP104" s="420"/>
      <c r="QGQ104" s="420"/>
      <c r="QGR104" s="420"/>
      <c r="QGS104" s="420"/>
      <c r="QGT104" s="420"/>
      <c r="QGU104" s="420"/>
      <c r="QGV104" s="420"/>
      <c r="QGW104" s="420"/>
      <c r="QGX104" s="420"/>
      <c r="QGY104" s="420"/>
      <c r="QGZ104" s="420"/>
      <c r="QHA104" s="420"/>
      <c r="QHB104" s="420"/>
      <c r="QHC104" s="420"/>
      <c r="QHD104" s="420"/>
      <c r="QHE104" s="420"/>
      <c r="QHF104" s="420"/>
      <c r="QHG104" s="420"/>
      <c r="QHH104" s="420"/>
      <c r="QHI104" s="420"/>
      <c r="QHJ104" s="420"/>
      <c r="QHK104" s="420"/>
      <c r="QHL104" s="420"/>
      <c r="QHM104" s="420"/>
      <c r="QHN104" s="420"/>
      <c r="QHO104" s="420"/>
      <c r="QHP104" s="420"/>
      <c r="QHQ104" s="420"/>
      <c r="QHR104" s="420"/>
      <c r="QHS104" s="420"/>
      <c r="QHT104" s="420"/>
      <c r="QHU104" s="420"/>
      <c r="QHV104" s="420"/>
      <c r="QHW104" s="420"/>
      <c r="QHX104" s="420"/>
      <c r="QHY104" s="420"/>
      <c r="QHZ104" s="420"/>
      <c r="QIA104" s="420"/>
      <c r="QIB104" s="420"/>
      <c r="QIC104" s="420"/>
      <c r="QID104" s="420"/>
      <c r="QIE104" s="420"/>
      <c r="QIF104" s="420"/>
      <c r="QIG104" s="420"/>
      <c r="QIH104" s="420"/>
      <c r="QII104" s="420"/>
      <c r="QIJ104" s="420"/>
      <c r="QIK104" s="420"/>
      <c r="QIL104" s="420"/>
      <c r="QIM104" s="420"/>
      <c r="QIN104" s="420"/>
      <c r="QIO104" s="420"/>
      <c r="QIP104" s="420"/>
      <c r="QIQ104" s="420"/>
      <c r="QIR104" s="420"/>
      <c r="QIS104" s="420"/>
      <c r="QIT104" s="420"/>
      <c r="QIU104" s="420"/>
      <c r="QIV104" s="420"/>
      <c r="QIW104" s="420"/>
      <c r="QIX104" s="420"/>
      <c r="QIY104" s="420"/>
      <c r="QIZ104" s="420"/>
      <c r="QJA104" s="420"/>
      <c r="QJB104" s="420"/>
      <c r="QJC104" s="420"/>
      <c r="QJD104" s="420"/>
      <c r="QJE104" s="420"/>
      <c r="QJF104" s="420"/>
      <c r="QJG104" s="420"/>
      <c r="QJH104" s="420"/>
      <c r="QJI104" s="420"/>
      <c r="QJJ104" s="420"/>
      <c r="QJK104" s="420"/>
      <c r="QJL104" s="420"/>
      <c r="QJM104" s="420"/>
      <c r="QJN104" s="420"/>
      <c r="QJO104" s="420"/>
      <c r="QJP104" s="420"/>
      <c r="QJQ104" s="420"/>
      <c r="QJR104" s="420"/>
      <c r="QJS104" s="420"/>
      <c r="QJT104" s="420"/>
      <c r="QJU104" s="420"/>
      <c r="QJV104" s="420"/>
      <c r="QJW104" s="420"/>
      <c r="QJX104" s="420"/>
      <c r="QJY104" s="420"/>
      <c r="QJZ104" s="420"/>
      <c r="QKA104" s="420"/>
      <c r="QKB104" s="420"/>
      <c r="QKC104" s="420"/>
      <c r="QKD104" s="420"/>
      <c r="QKE104" s="420"/>
      <c r="QKF104" s="420"/>
      <c r="QKG104" s="420"/>
      <c r="QKH104" s="420"/>
      <c r="QKI104" s="420"/>
      <c r="QKJ104" s="420"/>
      <c r="QKK104" s="420"/>
      <c r="QKL104" s="420"/>
      <c r="QKM104" s="420"/>
      <c r="QKN104" s="420"/>
      <c r="QKO104" s="420"/>
      <c r="QKP104" s="420"/>
      <c r="QKQ104" s="420"/>
      <c r="QKR104" s="420"/>
      <c r="QKS104" s="420"/>
      <c r="QKT104" s="420"/>
      <c r="QKU104" s="420"/>
      <c r="QKV104" s="420"/>
      <c r="QKW104" s="420"/>
      <c r="QKX104" s="420"/>
      <c r="QKY104" s="420"/>
      <c r="QKZ104" s="420"/>
      <c r="QLA104" s="420"/>
      <c r="QLB104" s="420"/>
      <c r="QLC104" s="420"/>
      <c r="QLD104" s="420"/>
      <c r="QLE104" s="420"/>
      <c r="QLF104" s="420"/>
      <c r="QLG104" s="420"/>
      <c r="QLH104" s="420"/>
      <c r="QLI104" s="420"/>
      <c r="QLJ104" s="420"/>
      <c r="QLK104" s="420"/>
      <c r="QLL104" s="420"/>
      <c r="QLM104" s="420"/>
      <c r="QLN104" s="420"/>
      <c r="QLO104" s="420"/>
      <c r="QLP104" s="420"/>
      <c r="QLQ104" s="420"/>
      <c r="QLR104" s="420"/>
      <c r="QLS104" s="420"/>
      <c r="QLT104" s="420"/>
      <c r="QLU104" s="420"/>
      <c r="QLV104" s="420"/>
      <c r="QLW104" s="420"/>
      <c r="QLX104" s="420"/>
      <c r="QLY104" s="420"/>
      <c r="QLZ104" s="420"/>
      <c r="QMA104" s="420"/>
      <c r="QMB104" s="420"/>
      <c r="QMC104" s="420"/>
      <c r="QMD104" s="420"/>
      <c r="QME104" s="420"/>
      <c r="QMF104" s="420"/>
      <c r="QMG104" s="420"/>
      <c r="QMH104" s="420"/>
      <c r="QMI104" s="420"/>
      <c r="QMJ104" s="420"/>
      <c r="QMK104" s="420"/>
      <c r="QML104" s="420"/>
      <c r="QMM104" s="420"/>
      <c r="QMN104" s="420"/>
      <c r="QMO104" s="420"/>
      <c r="QMP104" s="420"/>
      <c r="QMQ104" s="420"/>
      <c r="QMR104" s="420"/>
      <c r="QMS104" s="420"/>
      <c r="QMT104" s="420"/>
      <c r="QMU104" s="420"/>
      <c r="QMV104" s="420"/>
      <c r="QMW104" s="420"/>
      <c r="QMX104" s="420"/>
      <c r="QMY104" s="420"/>
      <c r="QMZ104" s="420"/>
      <c r="QNA104" s="420"/>
      <c r="QNB104" s="420"/>
      <c r="QNC104" s="420"/>
      <c r="QND104" s="420"/>
      <c r="QNE104" s="420"/>
      <c r="QNF104" s="420"/>
      <c r="QNG104" s="420"/>
      <c r="QNH104" s="420"/>
      <c r="QNI104" s="420"/>
      <c r="QNJ104" s="420"/>
      <c r="QNK104" s="420"/>
      <c r="QNL104" s="420"/>
      <c r="QNM104" s="420"/>
      <c r="QNN104" s="420"/>
      <c r="QNO104" s="420"/>
      <c r="QNP104" s="420"/>
      <c r="QNQ104" s="420"/>
      <c r="QNR104" s="420"/>
      <c r="QNS104" s="420"/>
      <c r="QNT104" s="420"/>
      <c r="QNU104" s="420"/>
      <c r="QNV104" s="420"/>
      <c r="QNW104" s="420"/>
      <c r="QNX104" s="420"/>
      <c r="QNY104" s="420"/>
      <c r="QNZ104" s="420"/>
      <c r="QOA104" s="420"/>
      <c r="QOB104" s="420"/>
      <c r="QOC104" s="420"/>
      <c r="QOD104" s="420"/>
      <c r="QOE104" s="420"/>
      <c r="QOF104" s="420"/>
      <c r="QOG104" s="420"/>
      <c r="QOH104" s="420"/>
      <c r="QOI104" s="420"/>
      <c r="QOJ104" s="420"/>
      <c r="QOK104" s="420"/>
      <c r="QOL104" s="420"/>
      <c r="QOM104" s="420"/>
      <c r="QON104" s="420"/>
      <c r="QOO104" s="420"/>
      <c r="QOP104" s="420"/>
      <c r="QOQ104" s="420"/>
      <c r="QOR104" s="420"/>
      <c r="QOS104" s="420"/>
      <c r="QOT104" s="420"/>
      <c r="QOU104" s="420"/>
      <c r="QOV104" s="420"/>
      <c r="QOW104" s="420"/>
      <c r="QOX104" s="420"/>
      <c r="QOY104" s="420"/>
      <c r="QOZ104" s="420"/>
      <c r="QPA104" s="420"/>
      <c r="QPB104" s="420"/>
      <c r="QPC104" s="420"/>
      <c r="QPD104" s="420"/>
      <c r="QPE104" s="420"/>
      <c r="QPF104" s="420"/>
      <c r="QPG104" s="420"/>
      <c r="QPH104" s="420"/>
      <c r="QPI104" s="420"/>
      <c r="QPJ104" s="420"/>
      <c r="QPK104" s="420"/>
      <c r="QPL104" s="420"/>
      <c r="QPM104" s="420"/>
      <c r="QPN104" s="420"/>
      <c r="QPO104" s="420"/>
      <c r="QPP104" s="420"/>
      <c r="QPQ104" s="420"/>
      <c r="QPR104" s="420"/>
      <c r="QPS104" s="420"/>
      <c r="QPT104" s="420"/>
      <c r="QPU104" s="420"/>
      <c r="QPV104" s="420"/>
      <c r="QPW104" s="420"/>
      <c r="QPX104" s="420"/>
      <c r="QPY104" s="420"/>
      <c r="QPZ104" s="420"/>
      <c r="QQA104" s="420"/>
      <c r="QQB104" s="420"/>
      <c r="QQC104" s="420"/>
      <c r="QQD104" s="420"/>
      <c r="QQE104" s="420"/>
      <c r="QQF104" s="420"/>
      <c r="QQG104" s="420"/>
      <c r="QQH104" s="420"/>
      <c r="QQI104" s="420"/>
      <c r="QQJ104" s="420"/>
      <c r="QQK104" s="420"/>
      <c r="QQL104" s="420"/>
      <c r="QQM104" s="420"/>
      <c r="QQN104" s="420"/>
      <c r="QQO104" s="420"/>
      <c r="QQP104" s="420"/>
      <c r="QQQ104" s="420"/>
      <c r="QQR104" s="420"/>
      <c r="QQS104" s="420"/>
      <c r="QQT104" s="420"/>
      <c r="QQU104" s="420"/>
      <c r="QQV104" s="420"/>
      <c r="QQW104" s="420"/>
      <c r="QQX104" s="420"/>
      <c r="QQY104" s="420"/>
      <c r="QQZ104" s="420"/>
      <c r="QRA104" s="420"/>
      <c r="QRB104" s="420"/>
      <c r="QRC104" s="420"/>
      <c r="QRD104" s="420"/>
      <c r="QRE104" s="420"/>
      <c r="QRF104" s="420"/>
      <c r="QRG104" s="420"/>
      <c r="QRH104" s="420"/>
      <c r="QRI104" s="420"/>
      <c r="QRJ104" s="420"/>
      <c r="QRK104" s="420"/>
      <c r="QRL104" s="420"/>
      <c r="QRM104" s="420"/>
      <c r="QRN104" s="420"/>
      <c r="QRO104" s="420"/>
      <c r="QRP104" s="420"/>
      <c r="QRQ104" s="420"/>
      <c r="QRR104" s="420"/>
      <c r="QRS104" s="420"/>
      <c r="QRT104" s="420"/>
      <c r="QRU104" s="420"/>
      <c r="QRV104" s="420"/>
      <c r="QRW104" s="420"/>
      <c r="QRX104" s="420"/>
      <c r="QRY104" s="420"/>
      <c r="QRZ104" s="420"/>
      <c r="QSA104" s="420"/>
      <c r="QSB104" s="420"/>
      <c r="QSC104" s="420"/>
      <c r="QSD104" s="420"/>
      <c r="QSE104" s="420"/>
      <c r="QSF104" s="420"/>
      <c r="QSG104" s="420"/>
      <c r="QSH104" s="420"/>
      <c r="QSI104" s="420"/>
      <c r="QSJ104" s="420"/>
      <c r="QSK104" s="420"/>
      <c r="QSL104" s="420"/>
      <c r="QSM104" s="420"/>
      <c r="QSN104" s="420"/>
      <c r="QSO104" s="420"/>
      <c r="QSP104" s="420"/>
      <c r="QSQ104" s="420"/>
      <c r="QSR104" s="420"/>
      <c r="QSS104" s="420"/>
      <c r="QST104" s="420"/>
      <c r="QSU104" s="420"/>
      <c r="QSV104" s="420"/>
      <c r="QSW104" s="420"/>
      <c r="QSX104" s="420"/>
      <c r="QSY104" s="420"/>
      <c r="QSZ104" s="420"/>
      <c r="QTA104" s="420"/>
      <c r="QTB104" s="420"/>
      <c r="QTC104" s="420"/>
      <c r="QTD104" s="420"/>
      <c r="QTE104" s="420"/>
      <c r="QTF104" s="420"/>
      <c r="QTG104" s="420"/>
      <c r="QTH104" s="420"/>
      <c r="QTI104" s="420"/>
      <c r="QTJ104" s="420"/>
      <c r="QTK104" s="420"/>
      <c r="QTL104" s="420"/>
      <c r="QTM104" s="420"/>
      <c r="QTN104" s="420"/>
      <c r="QTO104" s="420"/>
      <c r="QTP104" s="420"/>
      <c r="QTQ104" s="420"/>
      <c r="QTR104" s="420"/>
      <c r="QTS104" s="420"/>
      <c r="QTT104" s="420"/>
      <c r="QTU104" s="420"/>
      <c r="QTV104" s="420"/>
      <c r="QTW104" s="420"/>
      <c r="QTX104" s="420"/>
      <c r="QTY104" s="420"/>
      <c r="QTZ104" s="420"/>
      <c r="QUA104" s="420"/>
      <c r="QUB104" s="420"/>
      <c r="QUC104" s="420"/>
      <c r="QUD104" s="420"/>
      <c r="QUE104" s="420"/>
      <c r="QUF104" s="420"/>
      <c r="QUG104" s="420"/>
      <c r="QUH104" s="420"/>
      <c r="QUI104" s="420"/>
      <c r="QUJ104" s="420"/>
      <c r="QUK104" s="420"/>
      <c r="QUL104" s="420"/>
      <c r="QUM104" s="420"/>
      <c r="QUN104" s="420"/>
      <c r="QUO104" s="420"/>
      <c r="QUP104" s="420"/>
      <c r="QUQ104" s="420"/>
      <c r="QUR104" s="420"/>
      <c r="QUS104" s="420"/>
      <c r="QUT104" s="420"/>
      <c r="QUU104" s="420"/>
      <c r="QUV104" s="420"/>
      <c r="QUW104" s="420"/>
      <c r="QUX104" s="420"/>
      <c r="QUY104" s="420"/>
      <c r="QUZ104" s="420"/>
      <c r="QVA104" s="420"/>
      <c r="QVB104" s="420"/>
      <c r="QVC104" s="420"/>
      <c r="QVD104" s="420"/>
      <c r="QVE104" s="420"/>
      <c r="QVF104" s="420"/>
      <c r="QVG104" s="420"/>
      <c r="QVH104" s="420"/>
      <c r="QVI104" s="420"/>
      <c r="QVJ104" s="420"/>
      <c r="QVK104" s="420"/>
      <c r="QVL104" s="420"/>
      <c r="QVM104" s="420"/>
      <c r="QVN104" s="420"/>
      <c r="QVO104" s="420"/>
      <c r="QVP104" s="420"/>
      <c r="QVQ104" s="420"/>
      <c r="QVR104" s="420"/>
      <c r="QVS104" s="420"/>
      <c r="QVT104" s="420"/>
      <c r="QVU104" s="420"/>
      <c r="QVV104" s="420"/>
      <c r="QVW104" s="420"/>
      <c r="QVX104" s="420"/>
      <c r="QVY104" s="420"/>
      <c r="QVZ104" s="420"/>
      <c r="QWA104" s="420"/>
      <c r="QWB104" s="420"/>
      <c r="QWC104" s="420"/>
      <c r="QWD104" s="420"/>
      <c r="QWE104" s="420"/>
      <c r="QWF104" s="420"/>
      <c r="QWG104" s="420"/>
      <c r="QWH104" s="420"/>
      <c r="QWI104" s="420"/>
      <c r="QWJ104" s="420"/>
      <c r="QWK104" s="420"/>
      <c r="QWL104" s="420"/>
      <c r="QWM104" s="420"/>
      <c r="QWN104" s="420"/>
      <c r="QWO104" s="420"/>
      <c r="QWP104" s="420"/>
      <c r="QWQ104" s="420"/>
      <c r="QWR104" s="420"/>
      <c r="QWS104" s="420"/>
      <c r="QWT104" s="420"/>
      <c r="QWU104" s="420"/>
      <c r="QWV104" s="420"/>
      <c r="QWW104" s="420"/>
      <c r="QWX104" s="420"/>
      <c r="QWY104" s="420"/>
      <c r="QWZ104" s="420"/>
      <c r="QXA104" s="420"/>
      <c r="QXB104" s="420"/>
      <c r="QXC104" s="420"/>
      <c r="QXD104" s="420"/>
      <c r="QXE104" s="420"/>
      <c r="QXF104" s="420"/>
      <c r="QXG104" s="420"/>
      <c r="QXH104" s="420"/>
      <c r="QXI104" s="420"/>
      <c r="QXJ104" s="420"/>
      <c r="QXK104" s="420"/>
      <c r="QXL104" s="420"/>
      <c r="QXM104" s="420"/>
      <c r="QXN104" s="420"/>
      <c r="QXO104" s="420"/>
      <c r="QXP104" s="420"/>
      <c r="QXQ104" s="420"/>
      <c r="QXR104" s="420"/>
      <c r="QXS104" s="420"/>
      <c r="QXT104" s="420"/>
      <c r="QXU104" s="420"/>
      <c r="QXV104" s="420"/>
      <c r="QXW104" s="420"/>
      <c r="QXX104" s="420"/>
      <c r="QXY104" s="420"/>
      <c r="QXZ104" s="420"/>
      <c r="QYA104" s="420"/>
      <c r="QYB104" s="420"/>
      <c r="QYC104" s="420"/>
      <c r="QYD104" s="420"/>
      <c r="QYE104" s="420"/>
      <c r="QYF104" s="420"/>
      <c r="QYG104" s="420"/>
      <c r="QYH104" s="420"/>
      <c r="QYI104" s="420"/>
      <c r="QYJ104" s="420"/>
      <c r="QYK104" s="420"/>
      <c r="QYL104" s="420"/>
      <c r="QYM104" s="420"/>
      <c r="QYN104" s="420"/>
      <c r="QYO104" s="420"/>
      <c r="QYP104" s="420"/>
      <c r="QYQ104" s="420"/>
      <c r="QYR104" s="420"/>
      <c r="QYS104" s="420"/>
      <c r="QYT104" s="420"/>
      <c r="QYU104" s="420"/>
      <c r="QYV104" s="420"/>
      <c r="QYW104" s="420"/>
      <c r="QYX104" s="420"/>
      <c r="QYY104" s="420"/>
      <c r="QYZ104" s="420"/>
      <c r="QZA104" s="420"/>
      <c r="QZB104" s="420"/>
      <c r="QZC104" s="420"/>
      <c r="QZD104" s="420"/>
      <c r="QZE104" s="420"/>
      <c r="QZF104" s="420"/>
      <c r="QZG104" s="420"/>
      <c r="QZH104" s="420"/>
      <c r="QZI104" s="420"/>
      <c r="QZJ104" s="420"/>
      <c r="QZK104" s="420"/>
      <c r="QZL104" s="420"/>
      <c r="QZM104" s="420"/>
      <c r="QZN104" s="420"/>
      <c r="QZO104" s="420"/>
      <c r="QZP104" s="420"/>
      <c r="QZQ104" s="420"/>
      <c r="QZR104" s="420"/>
      <c r="QZS104" s="420"/>
      <c r="QZT104" s="420"/>
      <c r="QZU104" s="420"/>
      <c r="QZV104" s="420"/>
      <c r="QZW104" s="420"/>
      <c r="QZX104" s="420"/>
      <c r="QZY104" s="420"/>
      <c r="QZZ104" s="420"/>
      <c r="RAA104" s="420"/>
      <c r="RAB104" s="420"/>
      <c r="RAC104" s="420"/>
      <c r="RAD104" s="420"/>
      <c r="RAE104" s="420"/>
      <c r="RAF104" s="420"/>
      <c r="RAG104" s="420"/>
      <c r="RAH104" s="420"/>
      <c r="RAI104" s="420"/>
      <c r="RAJ104" s="420"/>
      <c r="RAK104" s="420"/>
      <c r="RAL104" s="420"/>
      <c r="RAM104" s="420"/>
      <c r="RAN104" s="420"/>
      <c r="RAO104" s="420"/>
      <c r="RAP104" s="420"/>
      <c r="RAQ104" s="420"/>
      <c r="RAR104" s="420"/>
      <c r="RAS104" s="420"/>
      <c r="RAT104" s="420"/>
      <c r="RAU104" s="420"/>
      <c r="RAV104" s="420"/>
      <c r="RAW104" s="420"/>
      <c r="RAX104" s="420"/>
      <c r="RAY104" s="420"/>
      <c r="RAZ104" s="420"/>
      <c r="RBA104" s="420"/>
      <c r="RBB104" s="420"/>
      <c r="RBC104" s="420"/>
      <c r="RBD104" s="420"/>
      <c r="RBE104" s="420"/>
      <c r="RBF104" s="420"/>
      <c r="RBG104" s="420"/>
      <c r="RBH104" s="420"/>
      <c r="RBI104" s="420"/>
      <c r="RBJ104" s="420"/>
      <c r="RBK104" s="420"/>
      <c r="RBL104" s="420"/>
      <c r="RBM104" s="420"/>
      <c r="RBN104" s="420"/>
      <c r="RBO104" s="420"/>
      <c r="RBP104" s="420"/>
      <c r="RBQ104" s="420"/>
      <c r="RBR104" s="420"/>
      <c r="RBS104" s="420"/>
      <c r="RBT104" s="420"/>
      <c r="RBU104" s="420"/>
      <c r="RBV104" s="420"/>
      <c r="RBW104" s="420"/>
      <c r="RBX104" s="420"/>
      <c r="RBY104" s="420"/>
      <c r="RBZ104" s="420"/>
      <c r="RCA104" s="420"/>
      <c r="RCB104" s="420"/>
      <c r="RCC104" s="420"/>
      <c r="RCD104" s="420"/>
      <c r="RCE104" s="420"/>
      <c r="RCF104" s="420"/>
      <c r="RCG104" s="420"/>
      <c r="RCH104" s="420"/>
      <c r="RCI104" s="420"/>
      <c r="RCJ104" s="420"/>
      <c r="RCK104" s="420"/>
      <c r="RCL104" s="420"/>
      <c r="RCM104" s="420"/>
      <c r="RCN104" s="420"/>
      <c r="RCO104" s="420"/>
      <c r="RCP104" s="420"/>
      <c r="RCQ104" s="420"/>
      <c r="RCR104" s="420"/>
      <c r="RCS104" s="420"/>
      <c r="RCT104" s="420"/>
      <c r="RCU104" s="420"/>
      <c r="RCV104" s="420"/>
      <c r="RCW104" s="420"/>
      <c r="RCX104" s="420"/>
      <c r="RCY104" s="420"/>
      <c r="RCZ104" s="420"/>
      <c r="RDA104" s="420"/>
      <c r="RDB104" s="420"/>
      <c r="RDC104" s="420"/>
      <c r="RDD104" s="420"/>
      <c r="RDE104" s="420"/>
      <c r="RDF104" s="420"/>
      <c r="RDG104" s="420"/>
      <c r="RDH104" s="420"/>
      <c r="RDI104" s="420"/>
      <c r="RDJ104" s="420"/>
      <c r="RDK104" s="420"/>
      <c r="RDL104" s="420"/>
      <c r="RDM104" s="420"/>
      <c r="RDN104" s="420"/>
      <c r="RDO104" s="420"/>
      <c r="RDP104" s="420"/>
      <c r="RDQ104" s="420"/>
      <c r="RDR104" s="420"/>
      <c r="RDS104" s="420"/>
      <c r="RDT104" s="420"/>
      <c r="RDU104" s="420"/>
      <c r="RDV104" s="420"/>
      <c r="RDW104" s="420"/>
      <c r="RDX104" s="420"/>
      <c r="RDY104" s="420"/>
      <c r="RDZ104" s="420"/>
      <c r="REA104" s="420"/>
      <c r="REB104" s="420"/>
      <c r="REC104" s="420"/>
      <c r="RED104" s="420"/>
      <c r="REE104" s="420"/>
      <c r="REF104" s="420"/>
      <c r="REG104" s="420"/>
      <c r="REH104" s="420"/>
      <c r="REI104" s="420"/>
      <c r="REJ104" s="420"/>
      <c r="REK104" s="420"/>
      <c r="REL104" s="420"/>
      <c r="REM104" s="420"/>
      <c r="REN104" s="420"/>
      <c r="REO104" s="420"/>
      <c r="REP104" s="420"/>
      <c r="REQ104" s="420"/>
      <c r="RER104" s="420"/>
      <c r="RES104" s="420"/>
      <c r="RET104" s="420"/>
      <c r="REU104" s="420"/>
      <c r="REV104" s="420"/>
      <c r="REW104" s="420"/>
      <c r="REX104" s="420"/>
      <c r="REY104" s="420"/>
      <c r="REZ104" s="420"/>
      <c r="RFA104" s="420"/>
      <c r="RFB104" s="420"/>
      <c r="RFC104" s="420"/>
      <c r="RFD104" s="420"/>
      <c r="RFE104" s="420"/>
      <c r="RFF104" s="420"/>
      <c r="RFG104" s="420"/>
      <c r="RFH104" s="420"/>
      <c r="RFI104" s="420"/>
      <c r="RFJ104" s="420"/>
      <c r="RFK104" s="420"/>
      <c r="RFL104" s="420"/>
      <c r="RFM104" s="420"/>
      <c r="RFN104" s="420"/>
      <c r="RFO104" s="420"/>
      <c r="RFP104" s="420"/>
      <c r="RFQ104" s="420"/>
      <c r="RFR104" s="420"/>
      <c r="RFS104" s="420"/>
      <c r="RFT104" s="420"/>
      <c r="RFU104" s="420"/>
      <c r="RFV104" s="420"/>
      <c r="RFW104" s="420"/>
      <c r="RFX104" s="420"/>
      <c r="RFY104" s="420"/>
      <c r="RFZ104" s="420"/>
      <c r="RGA104" s="420"/>
      <c r="RGB104" s="420"/>
      <c r="RGC104" s="420"/>
      <c r="RGD104" s="420"/>
      <c r="RGE104" s="420"/>
      <c r="RGF104" s="420"/>
      <c r="RGG104" s="420"/>
      <c r="RGH104" s="420"/>
      <c r="RGI104" s="420"/>
      <c r="RGJ104" s="420"/>
      <c r="RGK104" s="420"/>
      <c r="RGL104" s="420"/>
      <c r="RGM104" s="420"/>
      <c r="RGN104" s="420"/>
      <c r="RGO104" s="420"/>
      <c r="RGP104" s="420"/>
      <c r="RGQ104" s="420"/>
      <c r="RGR104" s="420"/>
      <c r="RGS104" s="420"/>
      <c r="RGT104" s="420"/>
      <c r="RGU104" s="420"/>
      <c r="RGV104" s="420"/>
      <c r="RGW104" s="420"/>
      <c r="RGX104" s="420"/>
      <c r="RGY104" s="420"/>
      <c r="RGZ104" s="420"/>
      <c r="RHA104" s="420"/>
      <c r="RHB104" s="420"/>
      <c r="RHC104" s="420"/>
      <c r="RHD104" s="420"/>
      <c r="RHE104" s="420"/>
      <c r="RHF104" s="420"/>
      <c r="RHG104" s="420"/>
      <c r="RHH104" s="420"/>
      <c r="RHI104" s="420"/>
      <c r="RHJ104" s="420"/>
      <c r="RHK104" s="420"/>
      <c r="RHL104" s="420"/>
      <c r="RHM104" s="420"/>
      <c r="RHN104" s="420"/>
      <c r="RHO104" s="420"/>
      <c r="RHP104" s="420"/>
      <c r="RHQ104" s="420"/>
      <c r="RHR104" s="420"/>
      <c r="RHS104" s="420"/>
      <c r="RHT104" s="420"/>
      <c r="RHU104" s="420"/>
      <c r="RHV104" s="420"/>
      <c r="RHW104" s="420"/>
      <c r="RHX104" s="420"/>
      <c r="RHY104" s="420"/>
      <c r="RHZ104" s="420"/>
      <c r="RIA104" s="420"/>
      <c r="RIB104" s="420"/>
      <c r="RIC104" s="420"/>
      <c r="RID104" s="420"/>
      <c r="RIE104" s="420"/>
      <c r="RIF104" s="420"/>
      <c r="RIG104" s="420"/>
      <c r="RIH104" s="420"/>
      <c r="RII104" s="420"/>
      <c r="RIJ104" s="420"/>
      <c r="RIK104" s="420"/>
      <c r="RIL104" s="420"/>
      <c r="RIM104" s="420"/>
      <c r="RIN104" s="420"/>
      <c r="RIO104" s="420"/>
      <c r="RIP104" s="420"/>
      <c r="RIQ104" s="420"/>
      <c r="RIR104" s="420"/>
      <c r="RIS104" s="420"/>
      <c r="RIT104" s="420"/>
      <c r="RIU104" s="420"/>
      <c r="RIV104" s="420"/>
      <c r="RIW104" s="420"/>
      <c r="RIX104" s="420"/>
      <c r="RIY104" s="420"/>
      <c r="RIZ104" s="420"/>
      <c r="RJA104" s="420"/>
      <c r="RJB104" s="420"/>
      <c r="RJC104" s="420"/>
      <c r="RJD104" s="420"/>
      <c r="RJE104" s="420"/>
      <c r="RJF104" s="420"/>
      <c r="RJG104" s="420"/>
      <c r="RJH104" s="420"/>
      <c r="RJI104" s="420"/>
      <c r="RJJ104" s="420"/>
      <c r="RJK104" s="420"/>
      <c r="RJL104" s="420"/>
      <c r="RJM104" s="420"/>
      <c r="RJN104" s="420"/>
      <c r="RJO104" s="420"/>
      <c r="RJP104" s="420"/>
      <c r="RJQ104" s="420"/>
      <c r="RJR104" s="420"/>
      <c r="RJS104" s="420"/>
      <c r="RJT104" s="420"/>
      <c r="RJU104" s="420"/>
      <c r="RJV104" s="420"/>
      <c r="RJW104" s="420"/>
      <c r="RJX104" s="420"/>
      <c r="RJY104" s="420"/>
      <c r="RJZ104" s="420"/>
      <c r="RKA104" s="420"/>
      <c r="RKB104" s="420"/>
      <c r="RKC104" s="420"/>
      <c r="RKD104" s="420"/>
      <c r="RKE104" s="420"/>
      <c r="RKF104" s="420"/>
      <c r="RKG104" s="420"/>
      <c r="RKH104" s="420"/>
      <c r="RKI104" s="420"/>
      <c r="RKJ104" s="420"/>
      <c r="RKK104" s="420"/>
      <c r="RKL104" s="420"/>
      <c r="RKM104" s="420"/>
      <c r="RKN104" s="420"/>
      <c r="RKO104" s="420"/>
      <c r="RKP104" s="420"/>
      <c r="RKQ104" s="420"/>
      <c r="RKR104" s="420"/>
      <c r="RKS104" s="420"/>
      <c r="RKT104" s="420"/>
      <c r="RKU104" s="420"/>
      <c r="RKV104" s="420"/>
      <c r="RKW104" s="420"/>
      <c r="RKX104" s="420"/>
      <c r="RKY104" s="420"/>
      <c r="RKZ104" s="420"/>
      <c r="RLA104" s="420"/>
      <c r="RLB104" s="420"/>
      <c r="RLC104" s="420"/>
      <c r="RLD104" s="420"/>
      <c r="RLE104" s="420"/>
      <c r="RLF104" s="420"/>
      <c r="RLG104" s="420"/>
      <c r="RLH104" s="420"/>
      <c r="RLI104" s="420"/>
      <c r="RLJ104" s="420"/>
      <c r="RLK104" s="420"/>
      <c r="RLL104" s="420"/>
      <c r="RLM104" s="420"/>
      <c r="RLN104" s="420"/>
      <c r="RLO104" s="420"/>
      <c r="RLP104" s="420"/>
      <c r="RLQ104" s="420"/>
      <c r="RLR104" s="420"/>
      <c r="RLS104" s="420"/>
      <c r="RLT104" s="420"/>
      <c r="RLU104" s="420"/>
      <c r="RLV104" s="420"/>
      <c r="RLW104" s="420"/>
      <c r="RLX104" s="420"/>
      <c r="RLY104" s="420"/>
      <c r="RLZ104" s="420"/>
      <c r="RMA104" s="420"/>
      <c r="RMB104" s="420"/>
      <c r="RMC104" s="420"/>
      <c r="RMD104" s="420"/>
      <c r="RME104" s="420"/>
      <c r="RMF104" s="420"/>
      <c r="RMG104" s="420"/>
      <c r="RMH104" s="420"/>
      <c r="RMI104" s="420"/>
      <c r="RMJ104" s="420"/>
      <c r="RMK104" s="420"/>
      <c r="RML104" s="420"/>
      <c r="RMM104" s="420"/>
      <c r="RMN104" s="420"/>
      <c r="RMO104" s="420"/>
      <c r="RMP104" s="420"/>
      <c r="RMQ104" s="420"/>
      <c r="RMR104" s="420"/>
      <c r="RMS104" s="420"/>
      <c r="RMT104" s="420"/>
      <c r="RMU104" s="420"/>
      <c r="RMV104" s="420"/>
      <c r="RMW104" s="420"/>
      <c r="RMX104" s="420"/>
      <c r="RMY104" s="420"/>
      <c r="RMZ104" s="420"/>
      <c r="RNA104" s="420"/>
      <c r="RNB104" s="420"/>
      <c r="RNC104" s="420"/>
      <c r="RND104" s="420"/>
      <c r="RNE104" s="420"/>
      <c r="RNF104" s="420"/>
      <c r="RNG104" s="420"/>
      <c r="RNH104" s="420"/>
      <c r="RNI104" s="420"/>
      <c r="RNJ104" s="420"/>
      <c r="RNK104" s="420"/>
      <c r="RNL104" s="420"/>
      <c r="RNM104" s="420"/>
      <c r="RNN104" s="420"/>
      <c r="RNO104" s="420"/>
      <c r="RNP104" s="420"/>
      <c r="RNQ104" s="420"/>
      <c r="RNR104" s="420"/>
      <c r="RNS104" s="420"/>
      <c r="RNT104" s="420"/>
      <c r="RNU104" s="420"/>
      <c r="RNV104" s="420"/>
      <c r="RNW104" s="420"/>
      <c r="RNX104" s="420"/>
      <c r="RNY104" s="420"/>
      <c r="RNZ104" s="420"/>
      <c r="ROA104" s="420"/>
      <c r="ROB104" s="420"/>
      <c r="ROC104" s="420"/>
      <c r="ROD104" s="420"/>
      <c r="ROE104" s="420"/>
      <c r="ROF104" s="420"/>
      <c r="ROG104" s="420"/>
      <c r="ROH104" s="420"/>
      <c r="ROI104" s="420"/>
      <c r="ROJ104" s="420"/>
      <c r="ROK104" s="420"/>
      <c r="ROL104" s="420"/>
      <c r="ROM104" s="420"/>
      <c r="RON104" s="420"/>
      <c r="ROO104" s="420"/>
      <c r="ROP104" s="420"/>
      <c r="ROQ104" s="420"/>
      <c r="ROR104" s="420"/>
      <c r="ROS104" s="420"/>
      <c r="ROT104" s="420"/>
      <c r="ROU104" s="420"/>
      <c r="ROV104" s="420"/>
      <c r="ROW104" s="420"/>
      <c r="ROX104" s="420"/>
      <c r="ROY104" s="420"/>
      <c r="ROZ104" s="420"/>
      <c r="RPA104" s="420"/>
      <c r="RPB104" s="420"/>
      <c r="RPC104" s="420"/>
      <c r="RPD104" s="420"/>
      <c r="RPE104" s="420"/>
      <c r="RPF104" s="420"/>
      <c r="RPG104" s="420"/>
      <c r="RPH104" s="420"/>
      <c r="RPI104" s="420"/>
      <c r="RPJ104" s="420"/>
      <c r="RPK104" s="420"/>
      <c r="RPL104" s="420"/>
      <c r="RPM104" s="420"/>
      <c r="RPN104" s="420"/>
      <c r="RPO104" s="420"/>
      <c r="RPP104" s="420"/>
      <c r="RPQ104" s="420"/>
      <c r="RPR104" s="420"/>
      <c r="RPS104" s="420"/>
      <c r="RPT104" s="420"/>
      <c r="RPU104" s="420"/>
      <c r="RPV104" s="420"/>
      <c r="RPW104" s="420"/>
      <c r="RPX104" s="420"/>
      <c r="RPY104" s="420"/>
      <c r="RPZ104" s="420"/>
      <c r="RQA104" s="420"/>
      <c r="RQB104" s="420"/>
      <c r="RQC104" s="420"/>
      <c r="RQD104" s="420"/>
      <c r="RQE104" s="420"/>
      <c r="RQF104" s="420"/>
      <c r="RQG104" s="420"/>
      <c r="RQH104" s="420"/>
      <c r="RQI104" s="420"/>
      <c r="RQJ104" s="420"/>
      <c r="RQK104" s="420"/>
      <c r="RQL104" s="420"/>
      <c r="RQM104" s="420"/>
      <c r="RQN104" s="420"/>
      <c r="RQO104" s="420"/>
      <c r="RQP104" s="420"/>
      <c r="RQQ104" s="420"/>
      <c r="RQR104" s="420"/>
      <c r="RQS104" s="420"/>
      <c r="RQT104" s="420"/>
      <c r="RQU104" s="420"/>
      <c r="RQV104" s="420"/>
      <c r="RQW104" s="420"/>
      <c r="RQX104" s="420"/>
      <c r="RQY104" s="420"/>
      <c r="RQZ104" s="420"/>
      <c r="RRA104" s="420"/>
      <c r="RRB104" s="420"/>
      <c r="RRC104" s="420"/>
      <c r="RRD104" s="420"/>
      <c r="RRE104" s="420"/>
      <c r="RRF104" s="420"/>
      <c r="RRG104" s="420"/>
      <c r="RRH104" s="420"/>
      <c r="RRI104" s="420"/>
      <c r="RRJ104" s="420"/>
      <c r="RRK104" s="420"/>
      <c r="RRL104" s="420"/>
      <c r="RRM104" s="420"/>
      <c r="RRN104" s="420"/>
      <c r="RRO104" s="420"/>
      <c r="RRP104" s="420"/>
      <c r="RRQ104" s="420"/>
      <c r="RRR104" s="420"/>
      <c r="RRS104" s="420"/>
      <c r="RRT104" s="420"/>
      <c r="RRU104" s="420"/>
      <c r="RRV104" s="420"/>
      <c r="RRW104" s="420"/>
      <c r="RRX104" s="420"/>
      <c r="RRY104" s="420"/>
      <c r="RRZ104" s="420"/>
      <c r="RSA104" s="420"/>
      <c r="RSB104" s="420"/>
      <c r="RSC104" s="420"/>
      <c r="RSD104" s="420"/>
      <c r="RSE104" s="420"/>
      <c r="RSF104" s="420"/>
      <c r="RSG104" s="420"/>
      <c r="RSH104" s="420"/>
      <c r="RSI104" s="420"/>
      <c r="RSJ104" s="420"/>
      <c r="RSK104" s="420"/>
      <c r="RSL104" s="420"/>
      <c r="RSM104" s="420"/>
      <c r="RSN104" s="420"/>
      <c r="RSO104" s="420"/>
      <c r="RSP104" s="420"/>
      <c r="RSQ104" s="420"/>
      <c r="RSR104" s="420"/>
      <c r="RSS104" s="420"/>
      <c r="RST104" s="420"/>
      <c r="RSU104" s="420"/>
      <c r="RSV104" s="420"/>
      <c r="RSW104" s="420"/>
      <c r="RSX104" s="420"/>
      <c r="RSY104" s="420"/>
      <c r="RSZ104" s="420"/>
      <c r="RTA104" s="420"/>
      <c r="RTB104" s="420"/>
      <c r="RTC104" s="420"/>
      <c r="RTD104" s="420"/>
      <c r="RTE104" s="420"/>
      <c r="RTF104" s="420"/>
      <c r="RTG104" s="420"/>
      <c r="RTH104" s="420"/>
      <c r="RTI104" s="420"/>
      <c r="RTJ104" s="420"/>
      <c r="RTK104" s="420"/>
      <c r="RTL104" s="420"/>
      <c r="RTM104" s="420"/>
      <c r="RTN104" s="420"/>
      <c r="RTO104" s="420"/>
      <c r="RTP104" s="420"/>
      <c r="RTQ104" s="420"/>
      <c r="RTR104" s="420"/>
      <c r="RTS104" s="420"/>
      <c r="RTT104" s="420"/>
      <c r="RTU104" s="420"/>
      <c r="RTV104" s="420"/>
      <c r="RTW104" s="420"/>
      <c r="RTX104" s="420"/>
      <c r="RTY104" s="420"/>
      <c r="RTZ104" s="420"/>
      <c r="RUA104" s="420"/>
      <c r="RUB104" s="420"/>
      <c r="RUC104" s="420"/>
      <c r="RUD104" s="420"/>
      <c r="RUE104" s="420"/>
      <c r="RUF104" s="420"/>
      <c r="RUG104" s="420"/>
      <c r="RUH104" s="420"/>
      <c r="RUI104" s="420"/>
      <c r="RUJ104" s="420"/>
      <c r="RUK104" s="420"/>
      <c r="RUL104" s="420"/>
      <c r="RUM104" s="420"/>
      <c r="RUN104" s="420"/>
      <c r="RUO104" s="420"/>
      <c r="RUP104" s="420"/>
      <c r="RUQ104" s="420"/>
      <c r="RUR104" s="420"/>
      <c r="RUS104" s="420"/>
      <c r="RUT104" s="420"/>
      <c r="RUU104" s="420"/>
      <c r="RUV104" s="420"/>
      <c r="RUW104" s="420"/>
      <c r="RUX104" s="420"/>
      <c r="RUY104" s="420"/>
      <c r="RUZ104" s="420"/>
      <c r="RVA104" s="420"/>
      <c r="RVB104" s="420"/>
      <c r="RVC104" s="420"/>
      <c r="RVD104" s="420"/>
      <c r="RVE104" s="420"/>
      <c r="RVF104" s="420"/>
      <c r="RVG104" s="420"/>
      <c r="RVH104" s="420"/>
      <c r="RVI104" s="420"/>
      <c r="RVJ104" s="420"/>
      <c r="RVK104" s="420"/>
      <c r="RVL104" s="420"/>
      <c r="RVM104" s="420"/>
      <c r="RVN104" s="420"/>
      <c r="RVO104" s="420"/>
      <c r="RVP104" s="420"/>
      <c r="RVQ104" s="420"/>
      <c r="RVR104" s="420"/>
      <c r="RVS104" s="420"/>
      <c r="RVT104" s="420"/>
      <c r="RVU104" s="420"/>
      <c r="RVV104" s="420"/>
      <c r="RVW104" s="420"/>
      <c r="RVX104" s="420"/>
      <c r="RVY104" s="420"/>
      <c r="RVZ104" s="420"/>
      <c r="RWA104" s="420"/>
      <c r="RWB104" s="420"/>
      <c r="RWC104" s="420"/>
      <c r="RWD104" s="420"/>
      <c r="RWE104" s="420"/>
      <c r="RWF104" s="420"/>
      <c r="RWG104" s="420"/>
      <c r="RWH104" s="420"/>
      <c r="RWI104" s="420"/>
      <c r="RWJ104" s="420"/>
      <c r="RWK104" s="420"/>
      <c r="RWL104" s="420"/>
      <c r="RWM104" s="420"/>
      <c r="RWN104" s="420"/>
      <c r="RWO104" s="420"/>
      <c r="RWP104" s="420"/>
      <c r="RWQ104" s="420"/>
      <c r="RWR104" s="420"/>
      <c r="RWS104" s="420"/>
      <c r="RWT104" s="420"/>
      <c r="RWU104" s="420"/>
      <c r="RWV104" s="420"/>
      <c r="RWW104" s="420"/>
      <c r="RWX104" s="420"/>
      <c r="RWY104" s="420"/>
      <c r="RWZ104" s="420"/>
      <c r="RXA104" s="420"/>
      <c r="RXB104" s="420"/>
      <c r="RXC104" s="420"/>
      <c r="RXD104" s="420"/>
      <c r="RXE104" s="420"/>
      <c r="RXF104" s="420"/>
      <c r="RXG104" s="420"/>
      <c r="RXH104" s="420"/>
      <c r="RXI104" s="420"/>
      <c r="RXJ104" s="420"/>
      <c r="RXK104" s="420"/>
      <c r="RXL104" s="420"/>
      <c r="RXM104" s="420"/>
      <c r="RXN104" s="420"/>
      <c r="RXO104" s="420"/>
      <c r="RXP104" s="420"/>
      <c r="RXQ104" s="420"/>
      <c r="RXR104" s="420"/>
      <c r="RXS104" s="420"/>
      <c r="RXT104" s="420"/>
      <c r="RXU104" s="420"/>
      <c r="RXV104" s="420"/>
      <c r="RXW104" s="420"/>
      <c r="RXX104" s="420"/>
      <c r="RXY104" s="420"/>
      <c r="RXZ104" s="420"/>
      <c r="RYA104" s="420"/>
      <c r="RYB104" s="420"/>
      <c r="RYC104" s="420"/>
      <c r="RYD104" s="420"/>
      <c r="RYE104" s="420"/>
      <c r="RYF104" s="420"/>
      <c r="RYG104" s="420"/>
      <c r="RYH104" s="420"/>
      <c r="RYI104" s="420"/>
      <c r="RYJ104" s="420"/>
      <c r="RYK104" s="420"/>
      <c r="RYL104" s="420"/>
      <c r="RYM104" s="420"/>
      <c r="RYN104" s="420"/>
      <c r="RYO104" s="420"/>
      <c r="RYP104" s="420"/>
      <c r="RYQ104" s="420"/>
      <c r="RYR104" s="420"/>
      <c r="RYS104" s="420"/>
      <c r="RYT104" s="420"/>
      <c r="RYU104" s="420"/>
      <c r="RYV104" s="420"/>
      <c r="RYW104" s="420"/>
      <c r="RYX104" s="420"/>
      <c r="RYY104" s="420"/>
      <c r="RYZ104" s="420"/>
      <c r="RZA104" s="420"/>
      <c r="RZB104" s="420"/>
      <c r="RZC104" s="420"/>
      <c r="RZD104" s="420"/>
      <c r="RZE104" s="420"/>
      <c r="RZF104" s="420"/>
      <c r="RZG104" s="420"/>
      <c r="RZH104" s="420"/>
      <c r="RZI104" s="420"/>
      <c r="RZJ104" s="420"/>
      <c r="RZK104" s="420"/>
      <c r="RZL104" s="420"/>
      <c r="RZM104" s="420"/>
      <c r="RZN104" s="420"/>
      <c r="RZO104" s="420"/>
      <c r="RZP104" s="420"/>
      <c r="RZQ104" s="420"/>
      <c r="RZR104" s="420"/>
      <c r="RZS104" s="420"/>
      <c r="RZT104" s="420"/>
      <c r="RZU104" s="420"/>
      <c r="RZV104" s="420"/>
      <c r="RZW104" s="420"/>
      <c r="RZX104" s="420"/>
      <c r="RZY104" s="420"/>
      <c r="RZZ104" s="420"/>
      <c r="SAA104" s="420"/>
      <c r="SAB104" s="420"/>
      <c r="SAC104" s="420"/>
      <c r="SAD104" s="420"/>
      <c r="SAE104" s="420"/>
      <c r="SAF104" s="420"/>
      <c r="SAG104" s="420"/>
      <c r="SAH104" s="420"/>
      <c r="SAI104" s="420"/>
      <c r="SAJ104" s="420"/>
      <c r="SAK104" s="420"/>
      <c r="SAL104" s="420"/>
      <c r="SAM104" s="420"/>
      <c r="SAN104" s="420"/>
      <c r="SAO104" s="420"/>
      <c r="SAP104" s="420"/>
      <c r="SAQ104" s="420"/>
      <c r="SAR104" s="420"/>
      <c r="SAS104" s="420"/>
      <c r="SAT104" s="420"/>
      <c r="SAU104" s="420"/>
      <c r="SAV104" s="420"/>
      <c r="SAW104" s="420"/>
      <c r="SAX104" s="420"/>
      <c r="SAY104" s="420"/>
      <c r="SAZ104" s="420"/>
      <c r="SBA104" s="420"/>
      <c r="SBB104" s="420"/>
      <c r="SBC104" s="420"/>
      <c r="SBD104" s="420"/>
      <c r="SBE104" s="420"/>
      <c r="SBF104" s="420"/>
      <c r="SBG104" s="420"/>
      <c r="SBH104" s="420"/>
      <c r="SBI104" s="420"/>
      <c r="SBJ104" s="420"/>
      <c r="SBK104" s="420"/>
      <c r="SBL104" s="420"/>
      <c r="SBM104" s="420"/>
      <c r="SBN104" s="420"/>
      <c r="SBO104" s="420"/>
      <c r="SBP104" s="420"/>
      <c r="SBQ104" s="420"/>
      <c r="SBR104" s="420"/>
      <c r="SBS104" s="420"/>
      <c r="SBT104" s="420"/>
      <c r="SBU104" s="420"/>
      <c r="SBV104" s="420"/>
      <c r="SBW104" s="420"/>
      <c r="SBX104" s="420"/>
      <c r="SBY104" s="420"/>
      <c r="SBZ104" s="420"/>
      <c r="SCA104" s="420"/>
      <c r="SCB104" s="420"/>
      <c r="SCC104" s="420"/>
      <c r="SCD104" s="420"/>
      <c r="SCE104" s="420"/>
      <c r="SCF104" s="420"/>
      <c r="SCG104" s="420"/>
      <c r="SCH104" s="420"/>
      <c r="SCI104" s="420"/>
      <c r="SCJ104" s="420"/>
      <c r="SCK104" s="420"/>
      <c r="SCL104" s="420"/>
      <c r="SCM104" s="420"/>
      <c r="SCN104" s="420"/>
      <c r="SCO104" s="420"/>
      <c r="SCP104" s="420"/>
      <c r="SCQ104" s="420"/>
      <c r="SCR104" s="420"/>
      <c r="SCS104" s="420"/>
      <c r="SCT104" s="420"/>
      <c r="SCU104" s="420"/>
      <c r="SCV104" s="420"/>
      <c r="SCW104" s="420"/>
      <c r="SCX104" s="420"/>
      <c r="SCY104" s="420"/>
      <c r="SCZ104" s="420"/>
      <c r="SDA104" s="420"/>
      <c r="SDB104" s="420"/>
      <c r="SDC104" s="420"/>
      <c r="SDD104" s="420"/>
      <c r="SDE104" s="420"/>
      <c r="SDF104" s="420"/>
      <c r="SDG104" s="420"/>
      <c r="SDH104" s="420"/>
      <c r="SDI104" s="420"/>
      <c r="SDJ104" s="420"/>
      <c r="SDK104" s="420"/>
      <c r="SDL104" s="420"/>
      <c r="SDM104" s="420"/>
      <c r="SDN104" s="420"/>
      <c r="SDO104" s="420"/>
      <c r="SDP104" s="420"/>
      <c r="SDQ104" s="420"/>
      <c r="SDR104" s="420"/>
      <c r="SDS104" s="420"/>
      <c r="SDT104" s="420"/>
      <c r="SDU104" s="420"/>
      <c r="SDV104" s="420"/>
      <c r="SDW104" s="420"/>
      <c r="SDX104" s="420"/>
      <c r="SDY104" s="420"/>
      <c r="SDZ104" s="420"/>
      <c r="SEA104" s="420"/>
      <c r="SEB104" s="420"/>
      <c r="SEC104" s="420"/>
      <c r="SED104" s="420"/>
      <c r="SEE104" s="420"/>
      <c r="SEF104" s="420"/>
      <c r="SEG104" s="420"/>
      <c r="SEH104" s="420"/>
      <c r="SEI104" s="420"/>
      <c r="SEJ104" s="420"/>
      <c r="SEK104" s="420"/>
      <c r="SEL104" s="420"/>
      <c r="SEM104" s="420"/>
      <c r="SEN104" s="420"/>
      <c r="SEO104" s="420"/>
      <c r="SEP104" s="420"/>
      <c r="SEQ104" s="420"/>
      <c r="SER104" s="420"/>
      <c r="SES104" s="420"/>
      <c r="SET104" s="420"/>
      <c r="SEU104" s="420"/>
      <c r="SEV104" s="420"/>
      <c r="SEW104" s="420"/>
      <c r="SEX104" s="420"/>
      <c r="SEY104" s="420"/>
      <c r="SEZ104" s="420"/>
      <c r="SFA104" s="420"/>
      <c r="SFB104" s="420"/>
      <c r="SFC104" s="420"/>
      <c r="SFD104" s="420"/>
      <c r="SFE104" s="420"/>
      <c r="SFF104" s="420"/>
      <c r="SFG104" s="420"/>
      <c r="SFH104" s="420"/>
      <c r="SFI104" s="420"/>
      <c r="SFJ104" s="420"/>
      <c r="SFK104" s="420"/>
      <c r="SFL104" s="420"/>
      <c r="SFM104" s="420"/>
      <c r="SFN104" s="420"/>
      <c r="SFO104" s="420"/>
      <c r="SFP104" s="420"/>
      <c r="SFQ104" s="420"/>
      <c r="SFR104" s="420"/>
      <c r="SFS104" s="420"/>
      <c r="SFT104" s="420"/>
      <c r="SFU104" s="420"/>
      <c r="SFV104" s="420"/>
      <c r="SFW104" s="420"/>
      <c r="SFX104" s="420"/>
      <c r="SFY104" s="420"/>
      <c r="SFZ104" s="420"/>
      <c r="SGA104" s="420"/>
      <c r="SGB104" s="420"/>
      <c r="SGC104" s="420"/>
      <c r="SGD104" s="420"/>
      <c r="SGE104" s="420"/>
      <c r="SGF104" s="420"/>
      <c r="SGG104" s="420"/>
      <c r="SGH104" s="420"/>
      <c r="SGI104" s="420"/>
      <c r="SGJ104" s="420"/>
      <c r="SGK104" s="420"/>
      <c r="SGL104" s="420"/>
      <c r="SGM104" s="420"/>
      <c r="SGN104" s="420"/>
      <c r="SGO104" s="420"/>
      <c r="SGP104" s="420"/>
      <c r="SGQ104" s="420"/>
      <c r="SGR104" s="420"/>
      <c r="SGS104" s="420"/>
      <c r="SGT104" s="420"/>
      <c r="SGU104" s="420"/>
      <c r="SGV104" s="420"/>
      <c r="SGW104" s="420"/>
      <c r="SGX104" s="420"/>
      <c r="SGY104" s="420"/>
      <c r="SGZ104" s="420"/>
      <c r="SHA104" s="420"/>
      <c r="SHB104" s="420"/>
      <c r="SHC104" s="420"/>
      <c r="SHD104" s="420"/>
      <c r="SHE104" s="420"/>
      <c r="SHF104" s="420"/>
      <c r="SHG104" s="420"/>
      <c r="SHH104" s="420"/>
      <c r="SHI104" s="420"/>
      <c r="SHJ104" s="420"/>
      <c r="SHK104" s="420"/>
      <c r="SHL104" s="420"/>
      <c r="SHM104" s="420"/>
      <c r="SHN104" s="420"/>
      <c r="SHO104" s="420"/>
      <c r="SHP104" s="420"/>
      <c r="SHQ104" s="420"/>
      <c r="SHR104" s="420"/>
      <c r="SHS104" s="420"/>
      <c r="SHT104" s="420"/>
      <c r="SHU104" s="420"/>
      <c r="SHV104" s="420"/>
      <c r="SHW104" s="420"/>
      <c r="SHX104" s="420"/>
      <c r="SHY104" s="420"/>
      <c r="SHZ104" s="420"/>
      <c r="SIA104" s="420"/>
      <c r="SIB104" s="420"/>
      <c r="SIC104" s="420"/>
      <c r="SID104" s="420"/>
      <c r="SIE104" s="420"/>
      <c r="SIF104" s="420"/>
      <c r="SIG104" s="420"/>
      <c r="SIH104" s="420"/>
      <c r="SII104" s="420"/>
      <c r="SIJ104" s="420"/>
      <c r="SIK104" s="420"/>
      <c r="SIL104" s="420"/>
      <c r="SIM104" s="420"/>
      <c r="SIN104" s="420"/>
      <c r="SIO104" s="420"/>
      <c r="SIP104" s="420"/>
      <c r="SIQ104" s="420"/>
      <c r="SIR104" s="420"/>
      <c r="SIS104" s="420"/>
      <c r="SIT104" s="420"/>
      <c r="SIU104" s="420"/>
      <c r="SIV104" s="420"/>
      <c r="SIW104" s="420"/>
      <c r="SIX104" s="420"/>
      <c r="SIY104" s="420"/>
      <c r="SIZ104" s="420"/>
      <c r="SJA104" s="420"/>
      <c r="SJB104" s="420"/>
      <c r="SJC104" s="420"/>
      <c r="SJD104" s="420"/>
      <c r="SJE104" s="420"/>
      <c r="SJF104" s="420"/>
      <c r="SJG104" s="420"/>
      <c r="SJH104" s="420"/>
      <c r="SJI104" s="420"/>
      <c r="SJJ104" s="420"/>
      <c r="SJK104" s="420"/>
      <c r="SJL104" s="420"/>
      <c r="SJM104" s="420"/>
      <c r="SJN104" s="420"/>
      <c r="SJO104" s="420"/>
      <c r="SJP104" s="420"/>
      <c r="SJQ104" s="420"/>
      <c r="SJR104" s="420"/>
      <c r="SJS104" s="420"/>
      <c r="SJT104" s="420"/>
      <c r="SJU104" s="420"/>
      <c r="SJV104" s="420"/>
      <c r="SJW104" s="420"/>
      <c r="SJX104" s="420"/>
      <c r="SJY104" s="420"/>
      <c r="SJZ104" s="420"/>
      <c r="SKA104" s="420"/>
      <c r="SKB104" s="420"/>
      <c r="SKC104" s="420"/>
      <c r="SKD104" s="420"/>
      <c r="SKE104" s="420"/>
      <c r="SKF104" s="420"/>
      <c r="SKG104" s="420"/>
      <c r="SKH104" s="420"/>
      <c r="SKI104" s="420"/>
      <c r="SKJ104" s="420"/>
      <c r="SKK104" s="420"/>
      <c r="SKL104" s="420"/>
      <c r="SKM104" s="420"/>
      <c r="SKN104" s="420"/>
      <c r="SKO104" s="420"/>
      <c r="SKP104" s="420"/>
      <c r="SKQ104" s="420"/>
      <c r="SKR104" s="420"/>
      <c r="SKS104" s="420"/>
      <c r="SKT104" s="420"/>
      <c r="SKU104" s="420"/>
      <c r="SKV104" s="420"/>
      <c r="SKW104" s="420"/>
      <c r="SKX104" s="420"/>
      <c r="SKY104" s="420"/>
      <c r="SKZ104" s="420"/>
      <c r="SLA104" s="420"/>
      <c r="SLB104" s="420"/>
      <c r="SLC104" s="420"/>
      <c r="SLD104" s="420"/>
      <c r="SLE104" s="420"/>
      <c r="SLF104" s="420"/>
      <c r="SLG104" s="420"/>
      <c r="SLH104" s="420"/>
      <c r="SLI104" s="420"/>
      <c r="SLJ104" s="420"/>
      <c r="SLK104" s="420"/>
      <c r="SLL104" s="420"/>
      <c r="SLM104" s="420"/>
      <c r="SLN104" s="420"/>
      <c r="SLO104" s="420"/>
      <c r="SLP104" s="420"/>
      <c r="SLQ104" s="420"/>
      <c r="SLR104" s="420"/>
      <c r="SLS104" s="420"/>
      <c r="SLT104" s="420"/>
      <c r="SLU104" s="420"/>
      <c r="SLV104" s="420"/>
      <c r="SLW104" s="420"/>
      <c r="SLX104" s="420"/>
      <c r="SLY104" s="420"/>
      <c r="SLZ104" s="420"/>
      <c r="SMA104" s="420"/>
      <c r="SMB104" s="420"/>
      <c r="SMC104" s="420"/>
      <c r="SMD104" s="420"/>
      <c r="SME104" s="420"/>
      <c r="SMF104" s="420"/>
      <c r="SMG104" s="420"/>
      <c r="SMH104" s="420"/>
      <c r="SMI104" s="420"/>
      <c r="SMJ104" s="420"/>
      <c r="SMK104" s="420"/>
      <c r="SML104" s="420"/>
      <c r="SMM104" s="420"/>
      <c r="SMN104" s="420"/>
      <c r="SMO104" s="420"/>
      <c r="SMP104" s="420"/>
      <c r="SMQ104" s="420"/>
      <c r="SMR104" s="420"/>
      <c r="SMS104" s="420"/>
      <c r="SMT104" s="420"/>
      <c r="SMU104" s="420"/>
      <c r="SMV104" s="420"/>
      <c r="SMW104" s="420"/>
      <c r="SMX104" s="420"/>
      <c r="SMY104" s="420"/>
      <c r="SMZ104" s="420"/>
      <c r="SNA104" s="420"/>
      <c r="SNB104" s="420"/>
      <c r="SNC104" s="420"/>
      <c r="SND104" s="420"/>
      <c r="SNE104" s="420"/>
      <c r="SNF104" s="420"/>
      <c r="SNG104" s="420"/>
      <c r="SNH104" s="420"/>
      <c r="SNI104" s="420"/>
      <c r="SNJ104" s="420"/>
      <c r="SNK104" s="420"/>
      <c r="SNL104" s="420"/>
      <c r="SNM104" s="420"/>
      <c r="SNN104" s="420"/>
      <c r="SNO104" s="420"/>
      <c r="SNP104" s="420"/>
      <c r="SNQ104" s="420"/>
      <c r="SNR104" s="420"/>
      <c r="SNS104" s="420"/>
      <c r="SNT104" s="420"/>
      <c r="SNU104" s="420"/>
      <c r="SNV104" s="420"/>
      <c r="SNW104" s="420"/>
      <c r="SNX104" s="420"/>
      <c r="SNY104" s="420"/>
      <c r="SNZ104" s="420"/>
      <c r="SOA104" s="420"/>
      <c r="SOB104" s="420"/>
      <c r="SOC104" s="420"/>
      <c r="SOD104" s="420"/>
      <c r="SOE104" s="420"/>
      <c r="SOF104" s="420"/>
      <c r="SOG104" s="420"/>
      <c r="SOH104" s="420"/>
      <c r="SOI104" s="420"/>
      <c r="SOJ104" s="420"/>
      <c r="SOK104" s="420"/>
      <c r="SOL104" s="420"/>
      <c r="SOM104" s="420"/>
      <c r="SON104" s="420"/>
      <c r="SOO104" s="420"/>
      <c r="SOP104" s="420"/>
      <c r="SOQ104" s="420"/>
      <c r="SOR104" s="420"/>
      <c r="SOS104" s="420"/>
      <c r="SOT104" s="420"/>
      <c r="SOU104" s="420"/>
      <c r="SOV104" s="420"/>
      <c r="SOW104" s="420"/>
      <c r="SOX104" s="420"/>
      <c r="SOY104" s="420"/>
      <c r="SOZ104" s="420"/>
      <c r="SPA104" s="420"/>
      <c r="SPB104" s="420"/>
      <c r="SPC104" s="420"/>
      <c r="SPD104" s="420"/>
      <c r="SPE104" s="420"/>
      <c r="SPF104" s="420"/>
      <c r="SPG104" s="420"/>
      <c r="SPH104" s="420"/>
      <c r="SPI104" s="420"/>
      <c r="SPJ104" s="420"/>
      <c r="SPK104" s="420"/>
      <c r="SPL104" s="420"/>
      <c r="SPM104" s="420"/>
      <c r="SPN104" s="420"/>
      <c r="SPO104" s="420"/>
      <c r="SPP104" s="420"/>
      <c r="SPQ104" s="420"/>
      <c r="SPR104" s="420"/>
      <c r="SPS104" s="420"/>
      <c r="SPT104" s="420"/>
      <c r="SPU104" s="420"/>
      <c r="SPV104" s="420"/>
      <c r="SPW104" s="420"/>
      <c r="SPX104" s="420"/>
      <c r="SPY104" s="420"/>
      <c r="SPZ104" s="420"/>
      <c r="SQA104" s="420"/>
      <c r="SQB104" s="420"/>
      <c r="SQC104" s="420"/>
      <c r="SQD104" s="420"/>
      <c r="SQE104" s="420"/>
      <c r="SQF104" s="420"/>
      <c r="SQG104" s="420"/>
      <c r="SQH104" s="420"/>
      <c r="SQI104" s="420"/>
      <c r="SQJ104" s="420"/>
      <c r="SQK104" s="420"/>
      <c r="SQL104" s="420"/>
      <c r="SQM104" s="420"/>
      <c r="SQN104" s="420"/>
      <c r="SQO104" s="420"/>
      <c r="SQP104" s="420"/>
      <c r="SQQ104" s="420"/>
      <c r="SQR104" s="420"/>
      <c r="SQS104" s="420"/>
      <c r="SQT104" s="420"/>
      <c r="SQU104" s="420"/>
      <c r="SQV104" s="420"/>
      <c r="SQW104" s="420"/>
      <c r="SQX104" s="420"/>
      <c r="SQY104" s="420"/>
      <c r="SQZ104" s="420"/>
      <c r="SRA104" s="420"/>
      <c r="SRB104" s="420"/>
      <c r="SRC104" s="420"/>
      <c r="SRD104" s="420"/>
      <c r="SRE104" s="420"/>
      <c r="SRF104" s="420"/>
      <c r="SRG104" s="420"/>
      <c r="SRH104" s="420"/>
      <c r="SRI104" s="420"/>
      <c r="SRJ104" s="420"/>
      <c r="SRK104" s="420"/>
      <c r="SRL104" s="420"/>
      <c r="SRM104" s="420"/>
      <c r="SRN104" s="420"/>
      <c r="SRO104" s="420"/>
      <c r="SRP104" s="420"/>
      <c r="SRQ104" s="420"/>
      <c r="SRR104" s="420"/>
      <c r="SRS104" s="420"/>
      <c r="SRT104" s="420"/>
      <c r="SRU104" s="420"/>
      <c r="SRV104" s="420"/>
      <c r="SRW104" s="420"/>
      <c r="SRX104" s="420"/>
      <c r="SRY104" s="420"/>
      <c r="SRZ104" s="420"/>
      <c r="SSA104" s="420"/>
      <c r="SSB104" s="420"/>
      <c r="SSC104" s="420"/>
      <c r="SSD104" s="420"/>
      <c r="SSE104" s="420"/>
      <c r="SSF104" s="420"/>
      <c r="SSG104" s="420"/>
      <c r="SSH104" s="420"/>
      <c r="SSI104" s="420"/>
      <c r="SSJ104" s="420"/>
      <c r="SSK104" s="420"/>
      <c r="SSL104" s="420"/>
      <c r="SSM104" s="420"/>
      <c r="SSN104" s="420"/>
      <c r="SSO104" s="420"/>
      <c r="SSP104" s="420"/>
      <c r="SSQ104" s="420"/>
      <c r="SSR104" s="420"/>
      <c r="SSS104" s="420"/>
      <c r="SST104" s="420"/>
      <c r="SSU104" s="420"/>
      <c r="SSV104" s="420"/>
      <c r="SSW104" s="420"/>
      <c r="SSX104" s="420"/>
      <c r="SSY104" s="420"/>
      <c r="SSZ104" s="420"/>
      <c r="STA104" s="420"/>
      <c r="STB104" s="420"/>
      <c r="STC104" s="420"/>
      <c r="STD104" s="420"/>
      <c r="STE104" s="420"/>
      <c r="STF104" s="420"/>
      <c r="STG104" s="420"/>
      <c r="STH104" s="420"/>
      <c r="STI104" s="420"/>
      <c r="STJ104" s="420"/>
      <c r="STK104" s="420"/>
      <c r="STL104" s="420"/>
      <c r="STM104" s="420"/>
      <c r="STN104" s="420"/>
      <c r="STO104" s="420"/>
      <c r="STP104" s="420"/>
      <c r="STQ104" s="420"/>
      <c r="STR104" s="420"/>
      <c r="STS104" s="420"/>
      <c r="STT104" s="420"/>
      <c r="STU104" s="420"/>
      <c r="STV104" s="420"/>
      <c r="STW104" s="420"/>
      <c r="STX104" s="420"/>
      <c r="STY104" s="420"/>
      <c r="STZ104" s="420"/>
      <c r="SUA104" s="420"/>
      <c r="SUB104" s="420"/>
      <c r="SUC104" s="420"/>
      <c r="SUD104" s="420"/>
      <c r="SUE104" s="420"/>
      <c r="SUF104" s="420"/>
      <c r="SUG104" s="420"/>
      <c r="SUH104" s="420"/>
      <c r="SUI104" s="420"/>
      <c r="SUJ104" s="420"/>
      <c r="SUK104" s="420"/>
      <c r="SUL104" s="420"/>
      <c r="SUM104" s="420"/>
      <c r="SUN104" s="420"/>
      <c r="SUO104" s="420"/>
      <c r="SUP104" s="420"/>
      <c r="SUQ104" s="420"/>
      <c r="SUR104" s="420"/>
      <c r="SUS104" s="420"/>
      <c r="SUT104" s="420"/>
      <c r="SUU104" s="420"/>
      <c r="SUV104" s="420"/>
      <c r="SUW104" s="420"/>
      <c r="SUX104" s="420"/>
      <c r="SUY104" s="420"/>
      <c r="SUZ104" s="420"/>
      <c r="SVA104" s="420"/>
      <c r="SVB104" s="420"/>
      <c r="SVC104" s="420"/>
      <c r="SVD104" s="420"/>
      <c r="SVE104" s="420"/>
      <c r="SVF104" s="420"/>
      <c r="SVG104" s="420"/>
      <c r="SVH104" s="420"/>
      <c r="SVI104" s="420"/>
      <c r="SVJ104" s="420"/>
      <c r="SVK104" s="420"/>
      <c r="SVL104" s="420"/>
      <c r="SVM104" s="420"/>
      <c r="SVN104" s="420"/>
      <c r="SVO104" s="420"/>
      <c r="SVP104" s="420"/>
      <c r="SVQ104" s="420"/>
      <c r="SVR104" s="420"/>
      <c r="SVS104" s="420"/>
      <c r="SVT104" s="420"/>
      <c r="SVU104" s="420"/>
      <c r="SVV104" s="420"/>
      <c r="SVW104" s="420"/>
      <c r="SVX104" s="420"/>
      <c r="SVY104" s="420"/>
      <c r="SVZ104" s="420"/>
      <c r="SWA104" s="420"/>
      <c r="SWB104" s="420"/>
      <c r="SWC104" s="420"/>
      <c r="SWD104" s="420"/>
      <c r="SWE104" s="420"/>
      <c r="SWF104" s="420"/>
      <c r="SWG104" s="420"/>
      <c r="SWH104" s="420"/>
      <c r="SWI104" s="420"/>
      <c r="SWJ104" s="420"/>
      <c r="SWK104" s="420"/>
      <c r="SWL104" s="420"/>
      <c r="SWM104" s="420"/>
      <c r="SWN104" s="420"/>
      <c r="SWO104" s="420"/>
      <c r="SWP104" s="420"/>
      <c r="SWQ104" s="420"/>
      <c r="SWR104" s="420"/>
      <c r="SWS104" s="420"/>
      <c r="SWT104" s="420"/>
      <c r="SWU104" s="420"/>
      <c r="SWV104" s="420"/>
      <c r="SWW104" s="420"/>
      <c r="SWX104" s="420"/>
      <c r="SWY104" s="420"/>
      <c r="SWZ104" s="420"/>
      <c r="SXA104" s="420"/>
      <c r="SXB104" s="420"/>
      <c r="SXC104" s="420"/>
      <c r="SXD104" s="420"/>
      <c r="SXE104" s="420"/>
      <c r="SXF104" s="420"/>
      <c r="SXG104" s="420"/>
      <c r="SXH104" s="420"/>
      <c r="SXI104" s="420"/>
      <c r="SXJ104" s="420"/>
      <c r="SXK104" s="420"/>
      <c r="SXL104" s="420"/>
      <c r="SXM104" s="420"/>
      <c r="SXN104" s="420"/>
      <c r="SXO104" s="420"/>
      <c r="SXP104" s="420"/>
      <c r="SXQ104" s="420"/>
      <c r="SXR104" s="420"/>
      <c r="SXS104" s="420"/>
      <c r="SXT104" s="420"/>
      <c r="SXU104" s="420"/>
      <c r="SXV104" s="420"/>
      <c r="SXW104" s="420"/>
      <c r="SXX104" s="420"/>
      <c r="SXY104" s="420"/>
      <c r="SXZ104" s="420"/>
      <c r="SYA104" s="420"/>
      <c r="SYB104" s="420"/>
      <c r="SYC104" s="420"/>
      <c r="SYD104" s="420"/>
      <c r="SYE104" s="420"/>
      <c r="SYF104" s="420"/>
      <c r="SYG104" s="420"/>
      <c r="SYH104" s="420"/>
      <c r="SYI104" s="420"/>
      <c r="SYJ104" s="420"/>
      <c r="SYK104" s="420"/>
      <c r="SYL104" s="420"/>
      <c r="SYM104" s="420"/>
      <c r="SYN104" s="420"/>
      <c r="SYO104" s="420"/>
      <c r="SYP104" s="420"/>
      <c r="SYQ104" s="420"/>
      <c r="SYR104" s="420"/>
      <c r="SYS104" s="420"/>
      <c r="SYT104" s="420"/>
      <c r="SYU104" s="420"/>
      <c r="SYV104" s="420"/>
      <c r="SYW104" s="420"/>
      <c r="SYX104" s="420"/>
      <c r="SYY104" s="420"/>
      <c r="SYZ104" s="420"/>
      <c r="SZA104" s="420"/>
      <c r="SZB104" s="420"/>
      <c r="SZC104" s="420"/>
      <c r="SZD104" s="420"/>
      <c r="SZE104" s="420"/>
      <c r="SZF104" s="420"/>
      <c r="SZG104" s="420"/>
      <c r="SZH104" s="420"/>
      <c r="SZI104" s="420"/>
      <c r="SZJ104" s="420"/>
      <c r="SZK104" s="420"/>
      <c r="SZL104" s="420"/>
      <c r="SZM104" s="420"/>
      <c r="SZN104" s="420"/>
      <c r="SZO104" s="420"/>
      <c r="SZP104" s="420"/>
      <c r="SZQ104" s="420"/>
      <c r="SZR104" s="420"/>
      <c r="SZS104" s="420"/>
      <c r="SZT104" s="420"/>
      <c r="SZU104" s="420"/>
      <c r="SZV104" s="420"/>
      <c r="SZW104" s="420"/>
      <c r="SZX104" s="420"/>
      <c r="SZY104" s="420"/>
      <c r="SZZ104" s="420"/>
      <c r="TAA104" s="420"/>
      <c r="TAB104" s="420"/>
      <c r="TAC104" s="420"/>
      <c r="TAD104" s="420"/>
      <c r="TAE104" s="420"/>
      <c r="TAF104" s="420"/>
      <c r="TAG104" s="420"/>
      <c r="TAH104" s="420"/>
      <c r="TAI104" s="420"/>
      <c r="TAJ104" s="420"/>
      <c r="TAK104" s="420"/>
      <c r="TAL104" s="420"/>
      <c r="TAM104" s="420"/>
      <c r="TAN104" s="420"/>
      <c r="TAO104" s="420"/>
      <c r="TAP104" s="420"/>
      <c r="TAQ104" s="420"/>
      <c r="TAR104" s="420"/>
      <c r="TAS104" s="420"/>
      <c r="TAT104" s="420"/>
      <c r="TAU104" s="420"/>
      <c r="TAV104" s="420"/>
      <c r="TAW104" s="420"/>
      <c r="TAX104" s="420"/>
      <c r="TAY104" s="420"/>
      <c r="TAZ104" s="420"/>
      <c r="TBA104" s="420"/>
      <c r="TBB104" s="420"/>
      <c r="TBC104" s="420"/>
      <c r="TBD104" s="420"/>
      <c r="TBE104" s="420"/>
      <c r="TBF104" s="420"/>
      <c r="TBG104" s="420"/>
      <c r="TBH104" s="420"/>
      <c r="TBI104" s="420"/>
      <c r="TBJ104" s="420"/>
      <c r="TBK104" s="420"/>
      <c r="TBL104" s="420"/>
      <c r="TBM104" s="420"/>
      <c r="TBN104" s="420"/>
      <c r="TBO104" s="420"/>
      <c r="TBP104" s="420"/>
      <c r="TBQ104" s="420"/>
      <c r="TBR104" s="420"/>
      <c r="TBS104" s="420"/>
      <c r="TBT104" s="420"/>
      <c r="TBU104" s="420"/>
      <c r="TBV104" s="420"/>
      <c r="TBW104" s="420"/>
      <c r="TBX104" s="420"/>
      <c r="TBY104" s="420"/>
      <c r="TBZ104" s="420"/>
      <c r="TCA104" s="420"/>
      <c r="TCB104" s="420"/>
      <c r="TCC104" s="420"/>
      <c r="TCD104" s="420"/>
      <c r="TCE104" s="420"/>
      <c r="TCF104" s="420"/>
      <c r="TCG104" s="420"/>
      <c r="TCH104" s="420"/>
      <c r="TCI104" s="420"/>
      <c r="TCJ104" s="420"/>
      <c r="TCK104" s="420"/>
      <c r="TCL104" s="420"/>
      <c r="TCM104" s="420"/>
      <c r="TCN104" s="420"/>
      <c r="TCO104" s="420"/>
      <c r="TCP104" s="420"/>
      <c r="TCQ104" s="420"/>
      <c r="TCR104" s="420"/>
      <c r="TCS104" s="420"/>
      <c r="TCT104" s="420"/>
      <c r="TCU104" s="420"/>
      <c r="TCV104" s="420"/>
      <c r="TCW104" s="420"/>
      <c r="TCX104" s="420"/>
      <c r="TCY104" s="420"/>
      <c r="TCZ104" s="420"/>
      <c r="TDA104" s="420"/>
      <c r="TDB104" s="420"/>
      <c r="TDC104" s="420"/>
      <c r="TDD104" s="420"/>
      <c r="TDE104" s="420"/>
      <c r="TDF104" s="420"/>
      <c r="TDG104" s="420"/>
      <c r="TDH104" s="420"/>
      <c r="TDI104" s="420"/>
      <c r="TDJ104" s="420"/>
      <c r="TDK104" s="420"/>
      <c r="TDL104" s="420"/>
      <c r="TDM104" s="420"/>
      <c r="TDN104" s="420"/>
      <c r="TDO104" s="420"/>
      <c r="TDP104" s="420"/>
      <c r="TDQ104" s="420"/>
      <c r="TDR104" s="420"/>
      <c r="TDS104" s="420"/>
      <c r="TDT104" s="420"/>
      <c r="TDU104" s="420"/>
      <c r="TDV104" s="420"/>
      <c r="TDW104" s="420"/>
      <c r="TDX104" s="420"/>
      <c r="TDY104" s="420"/>
      <c r="TDZ104" s="420"/>
      <c r="TEA104" s="420"/>
      <c r="TEB104" s="420"/>
      <c r="TEC104" s="420"/>
      <c r="TED104" s="420"/>
      <c r="TEE104" s="420"/>
      <c r="TEF104" s="420"/>
      <c r="TEG104" s="420"/>
      <c r="TEH104" s="420"/>
      <c r="TEI104" s="420"/>
      <c r="TEJ104" s="420"/>
      <c r="TEK104" s="420"/>
      <c r="TEL104" s="420"/>
      <c r="TEM104" s="420"/>
      <c r="TEN104" s="420"/>
      <c r="TEO104" s="420"/>
      <c r="TEP104" s="420"/>
      <c r="TEQ104" s="420"/>
      <c r="TER104" s="420"/>
      <c r="TES104" s="420"/>
      <c r="TET104" s="420"/>
      <c r="TEU104" s="420"/>
      <c r="TEV104" s="420"/>
      <c r="TEW104" s="420"/>
      <c r="TEX104" s="420"/>
      <c r="TEY104" s="420"/>
      <c r="TEZ104" s="420"/>
      <c r="TFA104" s="420"/>
      <c r="TFB104" s="420"/>
      <c r="TFC104" s="420"/>
      <c r="TFD104" s="420"/>
      <c r="TFE104" s="420"/>
      <c r="TFF104" s="420"/>
      <c r="TFG104" s="420"/>
      <c r="TFH104" s="420"/>
      <c r="TFI104" s="420"/>
      <c r="TFJ104" s="420"/>
      <c r="TFK104" s="420"/>
      <c r="TFL104" s="420"/>
      <c r="TFM104" s="420"/>
      <c r="TFN104" s="420"/>
      <c r="TFO104" s="420"/>
      <c r="TFP104" s="420"/>
      <c r="TFQ104" s="420"/>
      <c r="TFR104" s="420"/>
      <c r="TFS104" s="420"/>
      <c r="TFT104" s="420"/>
      <c r="TFU104" s="420"/>
      <c r="TFV104" s="420"/>
      <c r="TFW104" s="420"/>
      <c r="TFX104" s="420"/>
      <c r="TFY104" s="420"/>
      <c r="TFZ104" s="420"/>
      <c r="TGA104" s="420"/>
      <c r="TGB104" s="420"/>
      <c r="TGC104" s="420"/>
      <c r="TGD104" s="420"/>
      <c r="TGE104" s="420"/>
      <c r="TGF104" s="420"/>
      <c r="TGG104" s="420"/>
      <c r="TGH104" s="420"/>
      <c r="TGI104" s="420"/>
      <c r="TGJ104" s="420"/>
      <c r="TGK104" s="420"/>
      <c r="TGL104" s="420"/>
      <c r="TGM104" s="420"/>
      <c r="TGN104" s="420"/>
      <c r="TGO104" s="420"/>
      <c r="TGP104" s="420"/>
      <c r="TGQ104" s="420"/>
      <c r="TGR104" s="420"/>
      <c r="TGS104" s="420"/>
      <c r="TGT104" s="420"/>
      <c r="TGU104" s="420"/>
      <c r="TGV104" s="420"/>
      <c r="TGW104" s="420"/>
      <c r="TGX104" s="420"/>
      <c r="TGY104" s="420"/>
      <c r="TGZ104" s="420"/>
      <c r="THA104" s="420"/>
      <c r="THB104" s="420"/>
      <c r="THC104" s="420"/>
      <c r="THD104" s="420"/>
      <c r="THE104" s="420"/>
      <c r="THF104" s="420"/>
      <c r="THG104" s="420"/>
      <c r="THH104" s="420"/>
      <c r="THI104" s="420"/>
      <c r="THJ104" s="420"/>
      <c r="THK104" s="420"/>
      <c r="THL104" s="420"/>
      <c r="THM104" s="420"/>
      <c r="THN104" s="420"/>
      <c r="THO104" s="420"/>
      <c r="THP104" s="420"/>
      <c r="THQ104" s="420"/>
      <c r="THR104" s="420"/>
      <c r="THS104" s="420"/>
      <c r="THT104" s="420"/>
      <c r="THU104" s="420"/>
      <c r="THV104" s="420"/>
      <c r="THW104" s="420"/>
      <c r="THX104" s="420"/>
      <c r="THY104" s="420"/>
      <c r="THZ104" s="420"/>
      <c r="TIA104" s="420"/>
      <c r="TIB104" s="420"/>
      <c r="TIC104" s="420"/>
      <c r="TID104" s="420"/>
      <c r="TIE104" s="420"/>
      <c r="TIF104" s="420"/>
      <c r="TIG104" s="420"/>
      <c r="TIH104" s="420"/>
      <c r="TII104" s="420"/>
      <c r="TIJ104" s="420"/>
      <c r="TIK104" s="420"/>
      <c r="TIL104" s="420"/>
      <c r="TIM104" s="420"/>
      <c r="TIN104" s="420"/>
      <c r="TIO104" s="420"/>
      <c r="TIP104" s="420"/>
      <c r="TIQ104" s="420"/>
      <c r="TIR104" s="420"/>
      <c r="TIS104" s="420"/>
      <c r="TIT104" s="420"/>
      <c r="TIU104" s="420"/>
      <c r="TIV104" s="420"/>
      <c r="TIW104" s="420"/>
      <c r="TIX104" s="420"/>
      <c r="TIY104" s="420"/>
      <c r="TIZ104" s="420"/>
      <c r="TJA104" s="420"/>
      <c r="TJB104" s="420"/>
      <c r="TJC104" s="420"/>
      <c r="TJD104" s="420"/>
      <c r="TJE104" s="420"/>
      <c r="TJF104" s="420"/>
      <c r="TJG104" s="420"/>
      <c r="TJH104" s="420"/>
      <c r="TJI104" s="420"/>
      <c r="TJJ104" s="420"/>
      <c r="TJK104" s="420"/>
      <c r="TJL104" s="420"/>
      <c r="TJM104" s="420"/>
      <c r="TJN104" s="420"/>
      <c r="TJO104" s="420"/>
      <c r="TJP104" s="420"/>
      <c r="TJQ104" s="420"/>
      <c r="TJR104" s="420"/>
      <c r="TJS104" s="420"/>
      <c r="TJT104" s="420"/>
      <c r="TJU104" s="420"/>
      <c r="TJV104" s="420"/>
      <c r="TJW104" s="420"/>
      <c r="TJX104" s="420"/>
      <c r="TJY104" s="420"/>
      <c r="TJZ104" s="420"/>
      <c r="TKA104" s="420"/>
      <c r="TKB104" s="420"/>
      <c r="TKC104" s="420"/>
      <c r="TKD104" s="420"/>
      <c r="TKE104" s="420"/>
      <c r="TKF104" s="420"/>
      <c r="TKG104" s="420"/>
      <c r="TKH104" s="420"/>
      <c r="TKI104" s="420"/>
      <c r="TKJ104" s="420"/>
      <c r="TKK104" s="420"/>
      <c r="TKL104" s="420"/>
      <c r="TKM104" s="420"/>
      <c r="TKN104" s="420"/>
      <c r="TKO104" s="420"/>
      <c r="TKP104" s="420"/>
      <c r="TKQ104" s="420"/>
      <c r="TKR104" s="420"/>
      <c r="TKS104" s="420"/>
      <c r="TKT104" s="420"/>
      <c r="TKU104" s="420"/>
      <c r="TKV104" s="420"/>
      <c r="TKW104" s="420"/>
      <c r="TKX104" s="420"/>
      <c r="TKY104" s="420"/>
      <c r="TKZ104" s="420"/>
      <c r="TLA104" s="420"/>
      <c r="TLB104" s="420"/>
      <c r="TLC104" s="420"/>
      <c r="TLD104" s="420"/>
      <c r="TLE104" s="420"/>
      <c r="TLF104" s="420"/>
      <c r="TLG104" s="420"/>
      <c r="TLH104" s="420"/>
      <c r="TLI104" s="420"/>
      <c r="TLJ104" s="420"/>
      <c r="TLK104" s="420"/>
      <c r="TLL104" s="420"/>
      <c r="TLM104" s="420"/>
      <c r="TLN104" s="420"/>
      <c r="TLO104" s="420"/>
      <c r="TLP104" s="420"/>
      <c r="TLQ104" s="420"/>
      <c r="TLR104" s="420"/>
      <c r="TLS104" s="420"/>
      <c r="TLT104" s="420"/>
      <c r="TLU104" s="420"/>
      <c r="TLV104" s="420"/>
      <c r="TLW104" s="420"/>
      <c r="TLX104" s="420"/>
      <c r="TLY104" s="420"/>
      <c r="TLZ104" s="420"/>
      <c r="TMA104" s="420"/>
      <c r="TMB104" s="420"/>
      <c r="TMC104" s="420"/>
      <c r="TMD104" s="420"/>
      <c r="TME104" s="420"/>
      <c r="TMF104" s="420"/>
      <c r="TMG104" s="420"/>
      <c r="TMH104" s="420"/>
      <c r="TMI104" s="420"/>
      <c r="TMJ104" s="420"/>
      <c r="TMK104" s="420"/>
      <c r="TML104" s="420"/>
      <c r="TMM104" s="420"/>
      <c r="TMN104" s="420"/>
      <c r="TMO104" s="420"/>
      <c r="TMP104" s="420"/>
      <c r="TMQ104" s="420"/>
      <c r="TMR104" s="420"/>
      <c r="TMS104" s="420"/>
      <c r="TMT104" s="420"/>
      <c r="TMU104" s="420"/>
      <c r="TMV104" s="420"/>
      <c r="TMW104" s="420"/>
      <c r="TMX104" s="420"/>
      <c r="TMY104" s="420"/>
      <c r="TMZ104" s="420"/>
      <c r="TNA104" s="420"/>
      <c r="TNB104" s="420"/>
      <c r="TNC104" s="420"/>
      <c r="TND104" s="420"/>
      <c r="TNE104" s="420"/>
      <c r="TNF104" s="420"/>
      <c r="TNG104" s="420"/>
      <c r="TNH104" s="420"/>
      <c r="TNI104" s="420"/>
      <c r="TNJ104" s="420"/>
      <c r="TNK104" s="420"/>
      <c r="TNL104" s="420"/>
      <c r="TNM104" s="420"/>
      <c r="TNN104" s="420"/>
      <c r="TNO104" s="420"/>
      <c r="TNP104" s="420"/>
      <c r="TNQ104" s="420"/>
      <c r="TNR104" s="420"/>
      <c r="TNS104" s="420"/>
      <c r="TNT104" s="420"/>
      <c r="TNU104" s="420"/>
      <c r="TNV104" s="420"/>
      <c r="TNW104" s="420"/>
      <c r="TNX104" s="420"/>
      <c r="TNY104" s="420"/>
      <c r="TNZ104" s="420"/>
      <c r="TOA104" s="420"/>
      <c r="TOB104" s="420"/>
      <c r="TOC104" s="420"/>
      <c r="TOD104" s="420"/>
      <c r="TOE104" s="420"/>
      <c r="TOF104" s="420"/>
      <c r="TOG104" s="420"/>
      <c r="TOH104" s="420"/>
      <c r="TOI104" s="420"/>
      <c r="TOJ104" s="420"/>
      <c r="TOK104" s="420"/>
      <c r="TOL104" s="420"/>
      <c r="TOM104" s="420"/>
      <c r="TON104" s="420"/>
      <c r="TOO104" s="420"/>
      <c r="TOP104" s="420"/>
      <c r="TOQ104" s="420"/>
      <c r="TOR104" s="420"/>
      <c r="TOS104" s="420"/>
      <c r="TOT104" s="420"/>
      <c r="TOU104" s="420"/>
      <c r="TOV104" s="420"/>
      <c r="TOW104" s="420"/>
      <c r="TOX104" s="420"/>
      <c r="TOY104" s="420"/>
      <c r="TOZ104" s="420"/>
      <c r="TPA104" s="420"/>
      <c r="TPB104" s="420"/>
      <c r="TPC104" s="420"/>
      <c r="TPD104" s="420"/>
      <c r="TPE104" s="420"/>
      <c r="TPF104" s="420"/>
      <c r="TPG104" s="420"/>
      <c r="TPH104" s="420"/>
      <c r="TPI104" s="420"/>
      <c r="TPJ104" s="420"/>
      <c r="TPK104" s="420"/>
      <c r="TPL104" s="420"/>
      <c r="TPM104" s="420"/>
      <c r="TPN104" s="420"/>
      <c r="TPO104" s="420"/>
      <c r="TPP104" s="420"/>
      <c r="TPQ104" s="420"/>
      <c r="TPR104" s="420"/>
      <c r="TPS104" s="420"/>
      <c r="TPT104" s="420"/>
      <c r="TPU104" s="420"/>
      <c r="TPV104" s="420"/>
      <c r="TPW104" s="420"/>
      <c r="TPX104" s="420"/>
      <c r="TPY104" s="420"/>
      <c r="TPZ104" s="420"/>
      <c r="TQA104" s="420"/>
      <c r="TQB104" s="420"/>
      <c r="TQC104" s="420"/>
      <c r="TQD104" s="420"/>
      <c r="TQE104" s="420"/>
      <c r="TQF104" s="420"/>
      <c r="TQG104" s="420"/>
      <c r="TQH104" s="420"/>
      <c r="TQI104" s="420"/>
      <c r="TQJ104" s="420"/>
      <c r="TQK104" s="420"/>
      <c r="TQL104" s="420"/>
      <c r="TQM104" s="420"/>
      <c r="TQN104" s="420"/>
      <c r="TQO104" s="420"/>
      <c r="TQP104" s="420"/>
      <c r="TQQ104" s="420"/>
      <c r="TQR104" s="420"/>
      <c r="TQS104" s="420"/>
      <c r="TQT104" s="420"/>
      <c r="TQU104" s="420"/>
      <c r="TQV104" s="420"/>
      <c r="TQW104" s="420"/>
      <c r="TQX104" s="420"/>
      <c r="TQY104" s="420"/>
      <c r="TQZ104" s="420"/>
      <c r="TRA104" s="420"/>
      <c r="TRB104" s="420"/>
      <c r="TRC104" s="420"/>
      <c r="TRD104" s="420"/>
      <c r="TRE104" s="420"/>
      <c r="TRF104" s="420"/>
      <c r="TRG104" s="420"/>
      <c r="TRH104" s="420"/>
      <c r="TRI104" s="420"/>
      <c r="TRJ104" s="420"/>
      <c r="TRK104" s="420"/>
      <c r="TRL104" s="420"/>
      <c r="TRM104" s="420"/>
      <c r="TRN104" s="420"/>
      <c r="TRO104" s="420"/>
      <c r="TRP104" s="420"/>
      <c r="TRQ104" s="420"/>
      <c r="TRR104" s="420"/>
      <c r="TRS104" s="420"/>
      <c r="TRT104" s="420"/>
      <c r="TRU104" s="420"/>
      <c r="TRV104" s="420"/>
      <c r="TRW104" s="420"/>
      <c r="TRX104" s="420"/>
      <c r="TRY104" s="420"/>
      <c r="TRZ104" s="420"/>
      <c r="TSA104" s="420"/>
      <c r="TSB104" s="420"/>
      <c r="TSC104" s="420"/>
      <c r="TSD104" s="420"/>
      <c r="TSE104" s="420"/>
      <c r="TSF104" s="420"/>
      <c r="TSG104" s="420"/>
      <c r="TSH104" s="420"/>
      <c r="TSI104" s="420"/>
      <c r="TSJ104" s="420"/>
      <c r="TSK104" s="420"/>
      <c r="TSL104" s="420"/>
      <c r="TSM104" s="420"/>
      <c r="TSN104" s="420"/>
      <c r="TSO104" s="420"/>
      <c r="TSP104" s="420"/>
      <c r="TSQ104" s="420"/>
      <c r="TSR104" s="420"/>
      <c r="TSS104" s="420"/>
      <c r="TST104" s="420"/>
      <c r="TSU104" s="420"/>
      <c r="TSV104" s="420"/>
      <c r="TSW104" s="420"/>
      <c r="TSX104" s="420"/>
      <c r="TSY104" s="420"/>
      <c r="TSZ104" s="420"/>
      <c r="TTA104" s="420"/>
      <c r="TTB104" s="420"/>
      <c r="TTC104" s="420"/>
      <c r="TTD104" s="420"/>
      <c r="TTE104" s="420"/>
      <c r="TTF104" s="420"/>
      <c r="TTG104" s="420"/>
      <c r="TTH104" s="420"/>
      <c r="TTI104" s="420"/>
      <c r="TTJ104" s="420"/>
      <c r="TTK104" s="420"/>
      <c r="TTL104" s="420"/>
      <c r="TTM104" s="420"/>
      <c r="TTN104" s="420"/>
      <c r="TTO104" s="420"/>
      <c r="TTP104" s="420"/>
      <c r="TTQ104" s="420"/>
      <c r="TTR104" s="420"/>
      <c r="TTS104" s="420"/>
      <c r="TTT104" s="420"/>
      <c r="TTU104" s="420"/>
      <c r="TTV104" s="420"/>
      <c r="TTW104" s="420"/>
      <c r="TTX104" s="420"/>
      <c r="TTY104" s="420"/>
      <c r="TTZ104" s="420"/>
      <c r="TUA104" s="420"/>
      <c r="TUB104" s="420"/>
      <c r="TUC104" s="420"/>
      <c r="TUD104" s="420"/>
      <c r="TUE104" s="420"/>
      <c r="TUF104" s="420"/>
      <c r="TUG104" s="420"/>
      <c r="TUH104" s="420"/>
      <c r="TUI104" s="420"/>
      <c r="TUJ104" s="420"/>
      <c r="TUK104" s="420"/>
      <c r="TUL104" s="420"/>
      <c r="TUM104" s="420"/>
      <c r="TUN104" s="420"/>
      <c r="TUO104" s="420"/>
      <c r="TUP104" s="420"/>
      <c r="TUQ104" s="420"/>
      <c r="TUR104" s="420"/>
      <c r="TUS104" s="420"/>
      <c r="TUT104" s="420"/>
      <c r="TUU104" s="420"/>
      <c r="TUV104" s="420"/>
      <c r="TUW104" s="420"/>
      <c r="TUX104" s="420"/>
      <c r="TUY104" s="420"/>
      <c r="TUZ104" s="420"/>
      <c r="TVA104" s="420"/>
      <c r="TVB104" s="420"/>
      <c r="TVC104" s="420"/>
      <c r="TVD104" s="420"/>
      <c r="TVE104" s="420"/>
      <c r="TVF104" s="420"/>
      <c r="TVG104" s="420"/>
      <c r="TVH104" s="420"/>
      <c r="TVI104" s="420"/>
      <c r="TVJ104" s="420"/>
      <c r="TVK104" s="420"/>
      <c r="TVL104" s="420"/>
      <c r="TVM104" s="420"/>
      <c r="TVN104" s="420"/>
      <c r="TVO104" s="420"/>
      <c r="TVP104" s="420"/>
      <c r="TVQ104" s="420"/>
      <c r="TVR104" s="420"/>
      <c r="TVS104" s="420"/>
      <c r="TVT104" s="420"/>
      <c r="TVU104" s="420"/>
      <c r="TVV104" s="420"/>
      <c r="TVW104" s="420"/>
      <c r="TVX104" s="420"/>
      <c r="TVY104" s="420"/>
      <c r="TVZ104" s="420"/>
      <c r="TWA104" s="420"/>
      <c r="TWB104" s="420"/>
      <c r="TWC104" s="420"/>
      <c r="TWD104" s="420"/>
      <c r="TWE104" s="420"/>
      <c r="TWF104" s="420"/>
      <c r="TWG104" s="420"/>
      <c r="TWH104" s="420"/>
      <c r="TWI104" s="420"/>
      <c r="TWJ104" s="420"/>
      <c r="TWK104" s="420"/>
      <c r="TWL104" s="420"/>
      <c r="TWM104" s="420"/>
      <c r="TWN104" s="420"/>
      <c r="TWO104" s="420"/>
      <c r="TWP104" s="420"/>
      <c r="TWQ104" s="420"/>
      <c r="TWR104" s="420"/>
      <c r="TWS104" s="420"/>
      <c r="TWT104" s="420"/>
      <c r="TWU104" s="420"/>
      <c r="TWV104" s="420"/>
      <c r="TWW104" s="420"/>
      <c r="TWX104" s="420"/>
      <c r="TWY104" s="420"/>
      <c r="TWZ104" s="420"/>
      <c r="TXA104" s="420"/>
      <c r="TXB104" s="420"/>
      <c r="TXC104" s="420"/>
      <c r="TXD104" s="420"/>
      <c r="TXE104" s="420"/>
      <c r="TXF104" s="420"/>
      <c r="TXG104" s="420"/>
      <c r="TXH104" s="420"/>
      <c r="TXI104" s="420"/>
      <c r="TXJ104" s="420"/>
      <c r="TXK104" s="420"/>
      <c r="TXL104" s="420"/>
      <c r="TXM104" s="420"/>
      <c r="TXN104" s="420"/>
      <c r="TXO104" s="420"/>
      <c r="TXP104" s="420"/>
      <c r="TXQ104" s="420"/>
      <c r="TXR104" s="420"/>
      <c r="TXS104" s="420"/>
      <c r="TXT104" s="420"/>
      <c r="TXU104" s="420"/>
      <c r="TXV104" s="420"/>
      <c r="TXW104" s="420"/>
      <c r="TXX104" s="420"/>
      <c r="TXY104" s="420"/>
      <c r="TXZ104" s="420"/>
      <c r="TYA104" s="420"/>
      <c r="TYB104" s="420"/>
      <c r="TYC104" s="420"/>
      <c r="TYD104" s="420"/>
      <c r="TYE104" s="420"/>
      <c r="TYF104" s="420"/>
      <c r="TYG104" s="420"/>
      <c r="TYH104" s="420"/>
      <c r="TYI104" s="420"/>
      <c r="TYJ104" s="420"/>
      <c r="TYK104" s="420"/>
      <c r="TYL104" s="420"/>
      <c r="TYM104" s="420"/>
      <c r="TYN104" s="420"/>
      <c r="TYO104" s="420"/>
      <c r="TYP104" s="420"/>
      <c r="TYQ104" s="420"/>
      <c r="TYR104" s="420"/>
      <c r="TYS104" s="420"/>
      <c r="TYT104" s="420"/>
      <c r="TYU104" s="420"/>
      <c r="TYV104" s="420"/>
      <c r="TYW104" s="420"/>
      <c r="TYX104" s="420"/>
      <c r="TYY104" s="420"/>
      <c r="TYZ104" s="420"/>
      <c r="TZA104" s="420"/>
      <c r="TZB104" s="420"/>
      <c r="TZC104" s="420"/>
      <c r="TZD104" s="420"/>
      <c r="TZE104" s="420"/>
      <c r="TZF104" s="420"/>
      <c r="TZG104" s="420"/>
      <c r="TZH104" s="420"/>
      <c r="TZI104" s="420"/>
      <c r="TZJ104" s="420"/>
      <c r="TZK104" s="420"/>
      <c r="TZL104" s="420"/>
      <c r="TZM104" s="420"/>
      <c r="TZN104" s="420"/>
      <c r="TZO104" s="420"/>
      <c r="TZP104" s="420"/>
      <c r="TZQ104" s="420"/>
      <c r="TZR104" s="420"/>
      <c r="TZS104" s="420"/>
      <c r="TZT104" s="420"/>
      <c r="TZU104" s="420"/>
      <c r="TZV104" s="420"/>
      <c r="TZW104" s="420"/>
      <c r="TZX104" s="420"/>
      <c r="TZY104" s="420"/>
      <c r="TZZ104" s="420"/>
      <c r="UAA104" s="420"/>
      <c r="UAB104" s="420"/>
      <c r="UAC104" s="420"/>
      <c r="UAD104" s="420"/>
      <c r="UAE104" s="420"/>
      <c r="UAF104" s="420"/>
      <c r="UAG104" s="420"/>
      <c r="UAH104" s="420"/>
      <c r="UAI104" s="420"/>
      <c r="UAJ104" s="420"/>
      <c r="UAK104" s="420"/>
      <c r="UAL104" s="420"/>
      <c r="UAM104" s="420"/>
      <c r="UAN104" s="420"/>
      <c r="UAO104" s="420"/>
      <c r="UAP104" s="420"/>
      <c r="UAQ104" s="420"/>
      <c r="UAR104" s="420"/>
      <c r="UAS104" s="420"/>
      <c r="UAT104" s="420"/>
      <c r="UAU104" s="420"/>
      <c r="UAV104" s="420"/>
      <c r="UAW104" s="420"/>
      <c r="UAX104" s="420"/>
      <c r="UAY104" s="420"/>
      <c r="UAZ104" s="420"/>
      <c r="UBA104" s="420"/>
      <c r="UBB104" s="420"/>
      <c r="UBC104" s="420"/>
      <c r="UBD104" s="420"/>
      <c r="UBE104" s="420"/>
      <c r="UBF104" s="420"/>
      <c r="UBG104" s="420"/>
      <c r="UBH104" s="420"/>
      <c r="UBI104" s="420"/>
      <c r="UBJ104" s="420"/>
      <c r="UBK104" s="420"/>
      <c r="UBL104" s="420"/>
      <c r="UBM104" s="420"/>
      <c r="UBN104" s="420"/>
      <c r="UBO104" s="420"/>
      <c r="UBP104" s="420"/>
      <c r="UBQ104" s="420"/>
      <c r="UBR104" s="420"/>
      <c r="UBS104" s="420"/>
      <c r="UBT104" s="420"/>
      <c r="UBU104" s="420"/>
      <c r="UBV104" s="420"/>
      <c r="UBW104" s="420"/>
      <c r="UBX104" s="420"/>
      <c r="UBY104" s="420"/>
      <c r="UBZ104" s="420"/>
      <c r="UCA104" s="420"/>
      <c r="UCB104" s="420"/>
      <c r="UCC104" s="420"/>
      <c r="UCD104" s="420"/>
      <c r="UCE104" s="420"/>
      <c r="UCF104" s="420"/>
      <c r="UCG104" s="420"/>
      <c r="UCH104" s="420"/>
      <c r="UCI104" s="420"/>
      <c r="UCJ104" s="420"/>
      <c r="UCK104" s="420"/>
      <c r="UCL104" s="420"/>
      <c r="UCM104" s="420"/>
      <c r="UCN104" s="420"/>
      <c r="UCO104" s="420"/>
      <c r="UCP104" s="420"/>
      <c r="UCQ104" s="420"/>
      <c r="UCR104" s="420"/>
      <c r="UCS104" s="420"/>
      <c r="UCT104" s="420"/>
      <c r="UCU104" s="420"/>
      <c r="UCV104" s="420"/>
      <c r="UCW104" s="420"/>
      <c r="UCX104" s="420"/>
      <c r="UCY104" s="420"/>
      <c r="UCZ104" s="420"/>
      <c r="UDA104" s="420"/>
      <c r="UDB104" s="420"/>
      <c r="UDC104" s="420"/>
      <c r="UDD104" s="420"/>
      <c r="UDE104" s="420"/>
      <c r="UDF104" s="420"/>
      <c r="UDG104" s="420"/>
      <c r="UDH104" s="420"/>
      <c r="UDI104" s="420"/>
      <c r="UDJ104" s="420"/>
      <c r="UDK104" s="420"/>
      <c r="UDL104" s="420"/>
      <c r="UDM104" s="420"/>
      <c r="UDN104" s="420"/>
      <c r="UDO104" s="420"/>
      <c r="UDP104" s="420"/>
      <c r="UDQ104" s="420"/>
      <c r="UDR104" s="420"/>
      <c r="UDS104" s="420"/>
      <c r="UDT104" s="420"/>
      <c r="UDU104" s="420"/>
      <c r="UDV104" s="420"/>
      <c r="UDW104" s="420"/>
      <c r="UDX104" s="420"/>
      <c r="UDY104" s="420"/>
      <c r="UDZ104" s="420"/>
      <c r="UEA104" s="420"/>
      <c r="UEB104" s="420"/>
      <c r="UEC104" s="420"/>
      <c r="UED104" s="420"/>
      <c r="UEE104" s="420"/>
      <c r="UEF104" s="420"/>
      <c r="UEG104" s="420"/>
      <c r="UEH104" s="420"/>
      <c r="UEI104" s="420"/>
      <c r="UEJ104" s="420"/>
      <c r="UEK104" s="420"/>
      <c r="UEL104" s="420"/>
      <c r="UEM104" s="420"/>
      <c r="UEN104" s="420"/>
      <c r="UEO104" s="420"/>
      <c r="UEP104" s="420"/>
      <c r="UEQ104" s="420"/>
      <c r="UER104" s="420"/>
      <c r="UES104" s="420"/>
      <c r="UET104" s="420"/>
      <c r="UEU104" s="420"/>
      <c r="UEV104" s="420"/>
      <c r="UEW104" s="420"/>
      <c r="UEX104" s="420"/>
      <c r="UEY104" s="420"/>
      <c r="UEZ104" s="420"/>
      <c r="UFA104" s="420"/>
      <c r="UFB104" s="420"/>
      <c r="UFC104" s="420"/>
      <c r="UFD104" s="420"/>
      <c r="UFE104" s="420"/>
      <c r="UFF104" s="420"/>
      <c r="UFG104" s="420"/>
      <c r="UFH104" s="420"/>
      <c r="UFI104" s="420"/>
      <c r="UFJ104" s="420"/>
      <c r="UFK104" s="420"/>
      <c r="UFL104" s="420"/>
      <c r="UFM104" s="420"/>
      <c r="UFN104" s="420"/>
      <c r="UFO104" s="420"/>
      <c r="UFP104" s="420"/>
      <c r="UFQ104" s="420"/>
      <c r="UFR104" s="420"/>
      <c r="UFS104" s="420"/>
      <c r="UFT104" s="420"/>
      <c r="UFU104" s="420"/>
      <c r="UFV104" s="420"/>
      <c r="UFW104" s="420"/>
      <c r="UFX104" s="420"/>
      <c r="UFY104" s="420"/>
      <c r="UFZ104" s="420"/>
      <c r="UGA104" s="420"/>
      <c r="UGB104" s="420"/>
      <c r="UGC104" s="420"/>
      <c r="UGD104" s="420"/>
      <c r="UGE104" s="420"/>
      <c r="UGF104" s="420"/>
      <c r="UGG104" s="420"/>
      <c r="UGH104" s="420"/>
      <c r="UGI104" s="420"/>
      <c r="UGJ104" s="420"/>
      <c r="UGK104" s="420"/>
      <c r="UGL104" s="420"/>
      <c r="UGM104" s="420"/>
      <c r="UGN104" s="420"/>
      <c r="UGO104" s="420"/>
      <c r="UGP104" s="420"/>
      <c r="UGQ104" s="420"/>
      <c r="UGR104" s="420"/>
      <c r="UGS104" s="420"/>
      <c r="UGT104" s="420"/>
      <c r="UGU104" s="420"/>
      <c r="UGV104" s="420"/>
      <c r="UGW104" s="420"/>
      <c r="UGX104" s="420"/>
      <c r="UGY104" s="420"/>
      <c r="UGZ104" s="420"/>
      <c r="UHA104" s="420"/>
      <c r="UHB104" s="420"/>
      <c r="UHC104" s="420"/>
      <c r="UHD104" s="420"/>
      <c r="UHE104" s="420"/>
      <c r="UHF104" s="420"/>
      <c r="UHG104" s="420"/>
      <c r="UHH104" s="420"/>
      <c r="UHI104" s="420"/>
      <c r="UHJ104" s="420"/>
      <c r="UHK104" s="420"/>
      <c r="UHL104" s="420"/>
      <c r="UHM104" s="420"/>
      <c r="UHN104" s="420"/>
      <c r="UHO104" s="420"/>
      <c r="UHP104" s="420"/>
      <c r="UHQ104" s="420"/>
      <c r="UHR104" s="420"/>
      <c r="UHS104" s="420"/>
      <c r="UHT104" s="420"/>
      <c r="UHU104" s="420"/>
      <c r="UHV104" s="420"/>
      <c r="UHW104" s="420"/>
      <c r="UHX104" s="420"/>
      <c r="UHY104" s="420"/>
      <c r="UHZ104" s="420"/>
      <c r="UIA104" s="420"/>
      <c r="UIB104" s="420"/>
      <c r="UIC104" s="420"/>
      <c r="UID104" s="420"/>
      <c r="UIE104" s="420"/>
      <c r="UIF104" s="420"/>
      <c r="UIG104" s="420"/>
      <c r="UIH104" s="420"/>
      <c r="UII104" s="420"/>
      <c r="UIJ104" s="420"/>
      <c r="UIK104" s="420"/>
      <c r="UIL104" s="420"/>
      <c r="UIM104" s="420"/>
      <c r="UIN104" s="420"/>
      <c r="UIO104" s="420"/>
      <c r="UIP104" s="420"/>
      <c r="UIQ104" s="420"/>
      <c r="UIR104" s="420"/>
      <c r="UIS104" s="420"/>
      <c r="UIT104" s="420"/>
      <c r="UIU104" s="420"/>
      <c r="UIV104" s="420"/>
      <c r="UIW104" s="420"/>
      <c r="UIX104" s="420"/>
      <c r="UIY104" s="420"/>
      <c r="UIZ104" s="420"/>
      <c r="UJA104" s="420"/>
      <c r="UJB104" s="420"/>
      <c r="UJC104" s="420"/>
      <c r="UJD104" s="420"/>
      <c r="UJE104" s="420"/>
      <c r="UJF104" s="420"/>
      <c r="UJG104" s="420"/>
      <c r="UJH104" s="420"/>
      <c r="UJI104" s="420"/>
      <c r="UJJ104" s="420"/>
      <c r="UJK104" s="420"/>
      <c r="UJL104" s="420"/>
      <c r="UJM104" s="420"/>
      <c r="UJN104" s="420"/>
      <c r="UJO104" s="420"/>
      <c r="UJP104" s="420"/>
      <c r="UJQ104" s="420"/>
      <c r="UJR104" s="420"/>
      <c r="UJS104" s="420"/>
      <c r="UJT104" s="420"/>
      <c r="UJU104" s="420"/>
      <c r="UJV104" s="420"/>
      <c r="UJW104" s="420"/>
      <c r="UJX104" s="420"/>
      <c r="UJY104" s="420"/>
      <c r="UJZ104" s="420"/>
      <c r="UKA104" s="420"/>
      <c r="UKB104" s="420"/>
      <c r="UKC104" s="420"/>
      <c r="UKD104" s="420"/>
      <c r="UKE104" s="420"/>
      <c r="UKF104" s="420"/>
      <c r="UKG104" s="420"/>
      <c r="UKH104" s="420"/>
      <c r="UKI104" s="420"/>
      <c r="UKJ104" s="420"/>
      <c r="UKK104" s="420"/>
      <c r="UKL104" s="420"/>
      <c r="UKM104" s="420"/>
      <c r="UKN104" s="420"/>
      <c r="UKO104" s="420"/>
      <c r="UKP104" s="420"/>
      <c r="UKQ104" s="420"/>
      <c r="UKR104" s="420"/>
      <c r="UKS104" s="420"/>
      <c r="UKT104" s="420"/>
      <c r="UKU104" s="420"/>
      <c r="UKV104" s="420"/>
      <c r="UKW104" s="420"/>
      <c r="UKX104" s="420"/>
      <c r="UKY104" s="420"/>
      <c r="UKZ104" s="420"/>
      <c r="ULA104" s="420"/>
      <c r="ULB104" s="420"/>
      <c r="ULC104" s="420"/>
      <c r="ULD104" s="420"/>
      <c r="ULE104" s="420"/>
      <c r="ULF104" s="420"/>
      <c r="ULG104" s="420"/>
      <c r="ULH104" s="420"/>
      <c r="ULI104" s="420"/>
      <c r="ULJ104" s="420"/>
      <c r="ULK104" s="420"/>
      <c r="ULL104" s="420"/>
      <c r="ULM104" s="420"/>
      <c r="ULN104" s="420"/>
      <c r="ULO104" s="420"/>
      <c r="ULP104" s="420"/>
      <c r="ULQ104" s="420"/>
      <c r="ULR104" s="420"/>
      <c r="ULS104" s="420"/>
      <c r="ULT104" s="420"/>
      <c r="ULU104" s="420"/>
      <c r="ULV104" s="420"/>
      <c r="ULW104" s="420"/>
      <c r="ULX104" s="420"/>
      <c r="ULY104" s="420"/>
      <c r="ULZ104" s="420"/>
      <c r="UMA104" s="420"/>
      <c r="UMB104" s="420"/>
      <c r="UMC104" s="420"/>
      <c r="UMD104" s="420"/>
      <c r="UME104" s="420"/>
      <c r="UMF104" s="420"/>
      <c r="UMG104" s="420"/>
      <c r="UMH104" s="420"/>
      <c r="UMI104" s="420"/>
      <c r="UMJ104" s="420"/>
      <c r="UMK104" s="420"/>
      <c r="UML104" s="420"/>
      <c r="UMM104" s="420"/>
      <c r="UMN104" s="420"/>
      <c r="UMO104" s="420"/>
      <c r="UMP104" s="420"/>
      <c r="UMQ104" s="420"/>
      <c r="UMR104" s="420"/>
      <c r="UMS104" s="420"/>
      <c r="UMT104" s="420"/>
      <c r="UMU104" s="420"/>
      <c r="UMV104" s="420"/>
      <c r="UMW104" s="420"/>
      <c r="UMX104" s="420"/>
      <c r="UMY104" s="420"/>
      <c r="UMZ104" s="420"/>
      <c r="UNA104" s="420"/>
      <c r="UNB104" s="420"/>
      <c r="UNC104" s="420"/>
      <c r="UND104" s="420"/>
      <c r="UNE104" s="420"/>
      <c r="UNF104" s="420"/>
      <c r="UNG104" s="420"/>
      <c r="UNH104" s="420"/>
      <c r="UNI104" s="420"/>
      <c r="UNJ104" s="420"/>
      <c r="UNK104" s="420"/>
      <c r="UNL104" s="420"/>
      <c r="UNM104" s="420"/>
      <c r="UNN104" s="420"/>
      <c r="UNO104" s="420"/>
      <c r="UNP104" s="420"/>
      <c r="UNQ104" s="420"/>
      <c r="UNR104" s="420"/>
      <c r="UNS104" s="420"/>
      <c r="UNT104" s="420"/>
      <c r="UNU104" s="420"/>
      <c r="UNV104" s="420"/>
      <c r="UNW104" s="420"/>
      <c r="UNX104" s="420"/>
      <c r="UNY104" s="420"/>
      <c r="UNZ104" s="420"/>
      <c r="UOA104" s="420"/>
      <c r="UOB104" s="420"/>
      <c r="UOC104" s="420"/>
      <c r="UOD104" s="420"/>
      <c r="UOE104" s="420"/>
      <c r="UOF104" s="420"/>
      <c r="UOG104" s="420"/>
      <c r="UOH104" s="420"/>
      <c r="UOI104" s="420"/>
      <c r="UOJ104" s="420"/>
      <c r="UOK104" s="420"/>
      <c r="UOL104" s="420"/>
      <c r="UOM104" s="420"/>
      <c r="UON104" s="420"/>
      <c r="UOO104" s="420"/>
      <c r="UOP104" s="420"/>
      <c r="UOQ104" s="420"/>
      <c r="UOR104" s="420"/>
      <c r="UOS104" s="420"/>
      <c r="UOT104" s="420"/>
      <c r="UOU104" s="420"/>
      <c r="UOV104" s="420"/>
      <c r="UOW104" s="420"/>
      <c r="UOX104" s="420"/>
      <c r="UOY104" s="420"/>
      <c r="UOZ104" s="420"/>
      <c r="UPA104" s="420"/>
      <c r="UPB104" s="420"/>
      <c r="UPC104" s="420"/>
      <c r="UPD104" s="420"/>
      <c r="UPE104" s="420"/>
      <c r="UPF104" s="420"/>
      <c r="UPG104" s="420"/>
      <c r="UPH104" s="420"/>
      <c r="UPI104" s="420"/>
      <c r="UPJ104" s="420"/>
      <c r="UPK104" s="420"/>
      <c r="UPL104" s="420"/>
      <c r="UPM104" s="420"/>
      <c r="UPN104" s="420"/>
      <c r="UPO104" s="420"/>
      <c r="UPP104" s="420"/>
      <c r="UPQ104" s="420"/>
      <c r="UPR104" s="420"/>
      <c r="UPS104" s="420"/>
      <c r="UPT104" s="420"/>
      <c r="UPU104" s="420"/>
      <c r="UPV104" s="420"/>
      <c r="UPW104" s="420"/>
      <c r="UPX104" s="420"/>
      <c r="UPY104" s="420"/>
      <c r="UPZ104" s="420"/>
      <c r="UQA104" s="420"/>
      <c r="UQB104" s="420"/>
      <c r="UQC104" s="420"/>
      <c r="UQD104" s="420"/>
      <c r="UQE104" s="420"/>
      <c r="UQF104" s="420"/>
      <c r="UQG104" s="420"/>
      <c r="UQH104" s="420"/>
      <c r="UQI104" s="420"/>
      <c r="UQJ104" s="420"/>
      <c r="UQK104" s="420"/>
      <c r="UQL104" s="420"/>
      <c r="UQM104" s="420"/>
      <c r="UQN104" s="420"/>
      <c r="UQO104" s="420"/>
      <c r="UQP104" s="420"/>
      <c r="UQQ104" s="420"/>
      <c r="UQR104" s="420"/>
      <c r="UQS104" s="420"/>
      <c r="UQT104" s="420"/>
      <c r="UQU104" s="420"/>
      <c r="UQV104" s="420"/>
      <c r="UQW104" s="420"/>
      <c r="UQX104" s="420"/>
      <c r="UQY104" s="420"/>
      <c r="UQZ104" s="420"/>
      <c r="URA104" s="420"/>
      <c r="URB104" s="420"/>
      <c r="URC104" s="420"/>
      <c r="URD104" s="420"/>
      <c r="URE104" s="420"/>
      <c r="URF104" s="420"/>
      <c r="URG104" s="420"/>
      <c r="URH104" s="420"/>
      <c r="URI104" s="420"/>
      <c r="URJ104" s="420"/>
      <c r="URK104" s="420"/>
      <c r="URL104" s="420"/>
      <c r="URM104" s="420"/>
      <c r="URN104" s="420"/>
      <c r="URO104" s="420"/>
      <c r="URP104" s="420"/>
      <c r="URQ104" s="420"/>
      <c r="URR104" s="420"/>
      <c r="URS104" s="420"/>
      <c r="URT104" s="420"/>
      <c r="URU104" s="420"/>
      <c r="URV104" s="420"/>
      <c r="URW104" s="420"/>
      <c r="URX104" s="420"/>
      <c r="URY104" s="420"/>
      <c r="URZ104" s="420"/>
      <c r="USA104" s="420"/>
      <c r="USB104" s="420"/>
      <c r="USC104" s="420"/>
      <c r="USD104" s="420"/>
      <c r="USE104" s="420"/>
      <c r="USF104" s="420"/>
      <c r="USG104" s="420"/>
      <c r="USH104" s="420"/>
      <c r="USI104" s="420"/>
      <c r="USJ104" s="420"/>
      <c r="USK104" s="420"/>
      <c r="USL104" s="420"/>
      <c r="USM104" s="420"/>
      <c r="USN104" s="420"/>
      <c r="USO104" s="420"/>
      <c r="USP104" s="420"/>
      <c r="USQ104" s="420"/>
      <c r="USR104" s="420"/>
      <c r="USS104" s="420"/>
      <c r="UST104" s="420"/>
      <c r="USU104" s="420"/>
      <c r="USV104" s="420"/>
      <c r="USW104" s="420"/>
      <c r="USX104" s="420"/>
      <c r="USY104" s="420"/>
      <c r="USZ104" s="420"/>
      <c r="UTA104" s="420"/>
      <c r="UTB104" s="420"/>
      <c r="UTC104" s="420"/>
      <c r="UTD104" s="420"/>
      <c r="UTE104" s="420"/>
      <c r="UTF104" s="420"/>
      <c r="UTG104" s="420"/>
      <c r="UTH104" s="420"/>
      <c r="UTI104" s="420"/>
      <c r="UTJ104" s="420"/>
      <c r="UTK104" s="420"/>
      <c r="UTL104" s="420"/>
      <c r="UTM104" s="420"/>
      <c r="UTN104" s="420"/>
      <c r="UTO104" s="420"/>
      <c r="UTP104" s="420"/>
      <c r="UTQ104" s="420"/>
      <c r="UTR104" s="420"/>
      <c r="UTS104" s="420"/>
      <c r="UTT104" s="420"/>
      <c r="UTU104" s="420"/>
      <c r="UTV104" s="420"/>
      <c r="UTW104" s="420"/>
      <c r="UTX104" s="420"/>
      <c r="UTY104" s="420"/>
      <c r="UTZ104" s="420"/>
      <c r="UUA104" s="420"/>
      <c r="UUB104" s="420"/>
      <c r="UUC104" s="420"/>
      <c r="UUD104" s="420"/>
      <c r="UUE104" s="420"/>
      <c r="UUF104" s="420"/>
      <c r="UUG104" s="420"/>
      <c r="UUH104" s="420"/>
      <c r="UUI104" s="420"/>
      <c r="UUJ104" s="420"/>
      <c r="UUK104" s="420"/>
      <c r="UUL104" s="420"/>
      <c r="UUM104" s="420"/>
      <c r="UUN104" s="420"/>
      <c r="UUO104" s="420"/>
      <c r="UUP104" s="420"/>
      <c r="UUQ104" s="420"/>
      <c r="UUR104" s="420"/>
      <c r="UUS104" s="420"/>
      <c r="UUT104" s="420"/>
      <c r="UUU104" s="420"/>
      <c r="UUV104" s="420"/>
      <c r="UUW104" s="420"/>
      <c r="UUX104" s="420"/>
      <c r="UUY104" s="420"/>
      <c r="UUZ104" s="420"/>
      <c r="UVA104" s="420"/>
      <c r="UVB104" s="420"/>
      <c r="UVC104" s="420"/>
      <c r="UVD104" s="420"/>
      <c r="UVE104" s="420"/>
      <c r="UVF104" s="420"/>
      <c r="UVG104" s="420"/>
      <c r="UVH104" s="420"/>
      <c r="UVI104" s="420"/>
      <c r="UVJ104" s="420"/>
      <c r="UVK104" s="420"/>
      <c r="UVL104" s="420"/>
      <c r="UVM104" s="420"/>
      <c r="UVN104" s="420"/>
      <c r="UVO104" s="420"/>
      <c r="UVP104" s="420"/>
      <c r="UVQ104" s="420"/>
      <c r="UVR104" s="420"/>
      <c r="UVS104" s="420"/>
      <c r="UVT104" s="420"/>
      <c r="UVU104" s="420"/>
      <c r="UVV104" s="420"/>
      <c r="UVW104" s="420"/>
      <c r="UVX104" s="420"/>
      <c r="UVY104" s="420"/>
      <c r="UVZ104" s="420"/>
      <c r="UWA104" s="420"/>
      <c r="UWB104" s="420"/>
      <c r="UWC104" s="420"/>
      <c r="UWD104" s="420"/>
      <c r="UWE104" s="420"/>
      <c r="UWF104" s="420"/>
      <c r="UWG104" s="420"/>
      <c r="UWH104" s="420"/>
      <c r="UWI104" s="420"/>
      <c r="UWJ104" s="420"/>
      <c r="UWK104" s="420"/>
      <c r="UWL104" s="420"/>
      <c r="UWM104" s="420"/>
      <c r="UWN104" s="420"/>
      <c r="UWO104" s="420"/>
      <c r="UWP104" s="420"/>
      <c r="UWQ104" s="420"/>
      <c r="UWR104" s="420"/>
      <c r="UWS104" s="420"/>
      <c r="UWT104" s="420"/>
      <c r="UWU104" s="420"/>
      <c r="UWV104" s="420"/>
      <c r="UWW104" s="420"/>
      <c r="UWX104" s="420"/>
      <c r="UWY104" s="420"/>
      <c r="UWZ104" s="420"/>
      <c r="UXA104" s="420"/>
      <c r="UXB104" s="420"/>
      <c r="UXC104" s="420"/>
      <c r="UXD104" s="420"/>
      <c r="UXE104" s="420"/>
      <c r="UXF104" s="420"/>
      <c r="UXG104" s="420"/>
      <c r="UXH104" s="420"/>
      <c r="UXI104" s="420"/>
      <c r="UXJ104" s="420"/>
      <c r="UXK104" s="420"/>
      <c r="UXL104" s="420"/>
      <c r="UXM104" s="420"/>
      <c r="UXN104" s="420"/>
      <c r="UXO104" s="420"/>
      <c r="UXP104" s="420"/>
      <c r="UXQ104" s="420"/>
      <c r="UXR104" s="420"/>
      <c r="UXS104" s="420"/>
      <c r="UXT104" s="420"/>
      <c r="UXU104" s="420"/>
      <c r="UXV104" s="420"/>
      <c r="UXW104" s="420"/>
      <c r="UXX104" s="420"/>
      <c r="UXY104" s="420"/>
      <c r="UXZ104" s="420"/>
      <c r="UYA104" s="420"/>
      <c r="UYB104" s="420"/>
      <c r="UYC104" s="420"/>
      <c r="UYD104" s="420"/>
      <c r="UYE104" s="420"/>
      <c r="UYF104" s="420"/>
      <c r="UYG104" s="420"/>
      <c r="UYH104" s="420"/>
      <c r="UYI104" s="420"/>
      <c r="UYJ104" s="420"/>
      <c r="UYK104" s="420"/>
      <c r="UYL104" s="420"/>
      <c r="UYM104" s="420"/>
      <c r="UYN104" s="420"/>
      <c r="UYO104" s="420"/>
      <c r="UYP104" s="420"/>
      <c r="UYQ104" s="420"/>
      <c r="UYR104" s="420"/>
      <c r="UYS104" s="420"/>
      <c r="UYT104" s="420"/>
      <c r="UYU104" s="420"/>
      <c r="UYV104" s="420"/>
      <c r="UYW104" s="420"/>
      <c r="UYX104" s="420"/>
      <c r="UYY104" s="420"/>
      <c r="UYZ104" s="420"/>
      <c r="UZA104" s="420"/>
      <c r="UZB104" s="420"/>
      <c r="UZC104" s="420"/>
      <c r="UZD104" s="420"/>
      <c r="UZE104" s="420"/>
      <c r="UZF104" s="420"/>
      <c r="UZG104" s="420"/>
      <c r="UZH104" s="420"/>
      <c r="UZI104" s="420"/>
      <c r="UZJ104" s="420"/>
      <c r="UZK104" s="420"/>
      <c r="UZL104" s="420"/>
      <c r="UZM104" s="420"/>
      <c r="UZN104" s="420"/>
      <c r="UZO104" s="420"/>
      <c r="UZP104" s="420"/>
      <c r="UZQ104" s="420"/>
      <c r="UZR104" s="420"/>
      <c r="UZS104" s="420"/>
      <c r="UZT104" s="420"/>
      <c r="UZU104" s="420"/>
      <c r="UZV104" s="420"/>
      <c r="UZW104" s="420"/>
      <c r="UZX104" s="420"/>
      <c r="UZY104" s="420"/>
      <c r="UZZ104" s="420"/>
      <c r="VAA104" s="420"/>
      <c r="VAB104" s="420"/>
      <c r="VAC104" s="420"/>
      <c r="VAD104" s="420"/>
      <c r="VAE104" s="420"/>
      <c r="VAF104" s="420"/>
      <c r="VAG104" s="420"/>
      <c r="VAH104" s="420"/>
      <c r="VAI104" s="420"/>
      <c r="VAJ104" s="420"/>
      <c r="VAK104" s="420"/>
      <c r="VAL104" s="420"/>
      <c r="VAM104" s="420"/>
      <c r="VAN104" s="420"/>
      <c r="VAO104" s="420"/>
      <c r="VAP104" s="420"/>
      <c r="VAQ104" s="420"/>
      <c r="VAR104" s="420"/>
      <c r="VAS104" s="420"/>
      <c r="VAT104" s="420"/>
      <c r="VAU104" s="420"/>
      <c r="VAV104" s="420"/>
      <c r="VAW104" s="420"/>
      <c r="VAX104" s="420"/>
      <c r="VAY104" s="420"/>
      <c r="VAZ104" s="420"/>
      <c r="VBA104" s="420"/>
      <c r="VBB104" s="420"/>
      <c r="VBC104" s="420"/>
      <c r="VBD104" s="420"/>
      <c r="VBE104" s="420"/>
      <c r="VBF104" s="420"/>
      <c r="VBG104" s="420"/>
      <c r="VBH104" s="420"/>
      <c r="VBI104" s="420"/>
      <c r="VBJ104" s="420"/>
      <c r="VBK104" s="420"/>
      <c r="VBL104" s="420"/>
      <c r="VBM104" s="420"/>
      <c r="VBN104" s="420"/>
      <c r="VBO104" s="420"/>
      <c r="VBP104" s="420"/>
      <c r="VBQ104" s="420"/>
      <c r="VBR104" s="420"/>
      <c r="VBS104" s="420"/>
      <c r="VBT104" s="420"/>
      <c r="VBU104" s="420"/>
      <c r="VBV104" s="420"/>
      <c r="VBW104" s="420"/>
      <c r="VBX104" s="420"/>
      <c r="VBY104" s="420"/>
      <c r="VBZ104" s="420"/>
      <c r="VCA104" s="420"/>
      <c r="VCB104" s="420"/>
      <c r="VCC104" s="420"/>
      <c r="VCD104" s="420"/>
      <c r="VCE104" s="420"/>
      <c r="VCF104" s="420"/>
      <c r="VCG104" s="420"/>
      <c r="VCH104" s="420"/>
      <c r="VCI104" s="420"/>
      <c r="VCJ104" s="420"/>
      <c r="VCK104" s="420"/>
      <c r="VCL104" s="420"/>
      <c r="VCM104" s="420"/>
      <c r="VCN104" s="420"/>
      <c r="VCO104" s="420"/>
      <c r="VCP104" s="420"/>
      <c r="VCQ104" s="420"/>
      <c r="VCR104" s="420"/>
      <c r="VCS104" s="420"/>
      <c r="VCT104" s="420"/>
      <c r="VCU104" s="420"/>
      <c r="VCV104" s="420"/>
      <c r="VCW104" s="420"/>
      <c r="VCX104" s="420"/>
      <c r="VCY104" s="420"/>
      <c r="VCZ104" s="420"/>
      <c r="VDA104" s="420"/>
      <c r="VDB104" s="420"/>
      <c r="VDC104" s="420"/>
      <c r="VDD104" s="420"/>
      <c r="VDE104" s="420"/>
      <c r="VDF104" s="420"/>
      <c r="VDG104" s="420"/>
      <c r="VDH104" s="420"/>
      <c r="VDI104" s="420"/>
      <c r="VDJ104" s="420"/>
      <c r="VDK104" s="420"/>
      <c r="VDL104" s="420"/>
      <c r="VDM104" s="420"/>
      <c r="VDN104" s="420"/>
      <c r="VDO104" s="420"/>
      <c r="VDP104" s="420"/>
      <c r="VDQ104" s="420"/>
      <c r="VDR104" s="420"/>
      <c r="VDS104" s="420"/>
      <c r="VDT104" s="420"/>
      <c r="VDU104" s="420"/>
      <c r="VDV104" s="420"/>
      <c r="VDW104" s="420"/>
      <c r="VDX104" s="420"/>
      <c r="VDY104" s="420"/>
      <c r="VDZ104" s="420"/>
      <c r="VEA104" s="420"/>
      <c r="VEB104" s="420"/>
      <c r="VEC104" s="420"/>
      <c r="VED104" s="420"/>
      <c r="VEE104" s="420"/>
      <c r="VEF104" s="420"/>
      <c r="VEG104" s="420"/>
      <c r="VEH104" s="420"/>
      <c r="VEI104" s="420"/>
      <c r="VEJ104" s="420"/>
      <c r="VEK104" s="420"/>
      <c r="VEL104" s="420"/>
      <c r="VEM104" s="420"/>
      <c r="VEN104" s="420"/>
      <c r="VEO104" s="420"/>
      <c r="VEP104" s="420"/>
      <c r="VEQ104" s="420"/>
      <c r="VER104" s="420"/>
      <c r="VES104" s="420"/>
      <c r="VET104" s="420"/>
      <c r="VEU104" s="420"/>
      <c r="VEV104" s="420"/>
      <c r="VEW104" s="420"/>
      <c r="VEX104" s="420"/>
      <c r="VEY104" s="420"/>
      <c r="VEZ104" s="420"/>
      <c r="VFA104" s="420"/>
      <c r="VFB104" s="420"/>
      <c r="VFC104" s="420"/>
      <c r="VFD104" s="420"/>
      <c r="VFE104" s="420"/>
      <c r="VFF104" s="420"/>
      <c r="VFG104" s="420"/>
      <c r="VFH104" s="420"/>
      <c r="VFI104" s="420"/>
      <c r="VFJ104" s="420"/>
      <c r="VFK104" s="420"/>
      <c r="VFL104" s="420"/>
      <c r="VFM104" s="420"/>
      <c r="VFN104" s="420"/>
      <c r="VFO104" s="420"/>
      <c r="VFP104" s="420"/>
      <c r="VFQ104" s="420"/>
      <c r="VFR104" s="420"/>
      <c r="VFS104" s="420"/>
      <c r="VFT104" s="420"/>
      <c r="VFU104" s="420"/>
      <c r="VFV104" s="420"/>
      <c r="VFW104" s="420"/>
      <c r="VFX104" s="420"/>
      <c r="VFY104" s="420"/>
      <c r="VFZ104" s="420"/>
      <c r="VGA104" s="420"/>
      <c r="VGB104" s="420"/>
      <c r="VGC104" s="420"/>
      <c r="VGD104" s="420"/>
      <c r="VGE104" s="420"/>
      <c r="VGF104" s="420"/>
      <c r="VGG104" s="420"/>
      <c r="VGH104" s="420"/>
      <c r="VGI104" s="420"/>
      <c r="VGJ104" s="420"/>
      <c r="VGK104" s="420"/>
      <c r="VGL104" s="420"/>
      <c r="VGM104" s="420"/>
      <c r="VGN104" s="420"/>
      <c r="VGO104" s="420"/>
      <c r="VGP104" s="420"/>
      <c r="VGQ104" s="420"/>
      <c r="VGR104" s="420"/>
      <c r="VGS104" s="420"/>
      <c r="VGT104" s="420"/>
      <c r="VGU104" s="420"/>
      <c r="VGV104" s="420"/>
      <c r="VGW104" s="420"/>
      <c r="VGX104" s="420"/>
      <c r="VGY104" s="420"/>
      <c r="VGZ104" s="420"/>
      <c r="VHA104" s="420"/>
      <c r="VHB104" s="420"/>
      <c r="VHC104" s="420"/>
      <c r="VHD104" s="420"/>
      <c r="VHE104" s="420"/>
      <c r="VHF104" s="420"/>
      <c r="VHG104" s="420"/>
      <c r="VHH104" s="420"/>
      <c r="VHI104" s="420"/>
      <c r="VHJ104" s="420"/>
      <c r="VHK104" s="420"/>
      <c r="VHL104" s="420"/>
      <c r="VHM104" s="420"/>
      <c r="VHN104" s="420"/>
      <c r="VHO104" s="420"/>
      <c r="VHP104" s="420"/>
      <c r="VHQ104" s="420"/>
      <c r="VHR104" s="420"/>
      <c r="VHS104" s="420"/>
      <c r="VHT104" s="420"/>
      <c r="VHU104" s="420"/>
      <c r="VHV104" s="420"/>
      <c r="VHW104" s="420"/>
      <c r="VHX104" s="420"/>
      <c r="VHY104" s="420"/>
      <c r="VHZ104" s="420"/>
      <c r="VIA104" s="420"/>
      <c r="VIB104" s="420"/>
      <c r="VIC104" s="420"/>
      <c r="VID104" s="420"/>
      <c r="VIE104" s="420"/>
      <c r="VIF104" s="420"/>
      <c r="VIG104" s="420"/>
      <c r="VIH104" s="420"/>
      <c r="VII104" s="420"/>
      <c r="VIJ104" s="420"/>
      <c r="VIK104" s="420"/>
      <c r="VIL104" s="420"/>
      <c r="VIM104" s="420"/>
      <c r="VIN104" s="420"/>
      <c r="VIO104" s="420"/>
      <c r="VIP104" s="420"/>
      <c r="VIQ104" s="420"/>
      <c r="VIR104" s="420"/>
      <c r="VIS104" s="420"/>
      <c r="VIT104" s="420"/>
      <c r="VIU104" s="420"/>
      <c r="VIV104" s="420"/>
      <c r="VIW104" s="420"/>
      <c r="VIX104" s="420"/>
      <c r="VIY104" s="420"/>
      <c r="VIZ104" s="420"/>
      <c r="VJA104" s="420"/>
      <c r="VJB104" s="420"/>
      <c r="VJC104" s="420"/>
      <c r="VJD104" s="420"/>
      <c r="VJE104" s="420"/>
      <c r="VJF104" s="420"/>
      <c r="VJG104" s="420"/>
      <c r="VJH104" s="420"/>
      <c r="VJI104" s="420"/>
      <c r="VJJ104" s="420"/>
      <c r="VJK104" s="420"/>
      <c r="VJL104" s="420"/>
      <c r="VJM104" s="420"/>
      <c r="VJN104" s="420"/>
      <c r="VJO104" s="420"/>
      <c r="VJP104" s="420"/>
      <c r="VJQ104" s="420"/>
      <c r="VJR104" s="420"/>
      <c r="VJS104" s="420"/>
      <c r="VJT104" s="420"/>
      <c r="VJU104" s="420"/>
      <c r="VJV104" s="420"/>
      <c r="VJW104" s="420"/>
      <c r="VJX104" s="420"/>
      <c r="VJY104" s="420"/>
      <c r="VJZ104" s="420"/>
      <c r="VKA104" s="420"/>
      <c r="VKB104" s="420"/>
      <c r="VKC104" s="420"/>
      <c r="VKD104" s="420"/>
      <c r="VKE104" s="420"/>
      <c r="VKF104" s="420"/>
      <c r="VKG104" s="420"/>
      <c r="VKH104" s="420"/>
      <c r="VKI104" s="420"/>
      <c r="VKJ104" s="420"/>
      <c r="VKK104" s="420"/>
      <c r="VKL104" s="420"/>
      <c r="VKM104" s="420"/>
      <c r="VKN104" s="420"/>
      <c r="VKO104" s="420"/>
      <c r="VKP104" s="420"/>
      <c r="VKQ104" s="420"/>
      <c r="VKR104" s="420"/>
      <c r="VKS104" s="420"/>
      <c r="VKT104" s="420"/>
      <c r="VKU104" s="420"/>
      <c r="VKV104" s="420"/>
      <c r="VKW104" s="420"/>
      <c r="VKX104" s="420"/>
      <c r="VKY104" s="420"/>
      <c r="VKZ104" s="420"/>
      <c r="VLA104" s="420"/>
      <c r="VLB104" s="420"/>
      <c r="VLC104" s="420"/>
      <c r="VLD104" s="420"/>
      <c r="VLE104" s="420"/>
      <c r="VLF104" s="420"/>
      <c r="VLG104" s="420"/>
      <c r="VLH104" s="420"/>
      <c r="VLI104" s="420"/>
      <c r="VLJ104" s="420"/>
      <c r="VLK104" s="420"/>
      <c r="VLL104" s="420"/>
      <c r="VLM104" s="420"/>
      <c r="VLN104" s="420"/>
      <c r="VLO104" s="420"/>
      <c r="VLP104" s="420"/>
      <c r="VLQ104" s="420"/>
      <c r="VLR104" s="420"/>
      <c r="VLS104" s="420"/>
      <c r="VLT104" s="420"/>
      <c r="VLU104" s="420"/>
      <c r="VLV104" s="420"/>
      <c r="VLW104" s="420"/>
      <c r="VLX104" s="420"/>
      <c r="VLY104" s="420"/>
      <c r="VLZ104" s="420"/>
      <c r="VMA104" s="420"/>
      <c r="VMB104" s="420"/>
      <c r="VMC104" s="420"/>
      <c r="VMD104" s="420"/>
      <c r="VME104" s="420"/>
      <c r="VMF104" s="420"/>
      <c r="VMG104" s="420"/>
      <c r="VMH104" s="420"/>
      <c r="VMI104" s="420"/>
      <c r="VMJ104" s="420"/>
      <c r="VMK104" s="420"/>
      <c r="VML104" s="420"/>
      <c r="VMM104" s="420"/>
      <c r="VMN104" s="420"/>
      <c r="VMO104" s="420"/>
      <c r="VMP104" s="420"/>
      <c r="VMQ104" s="420"/>
      <c r="VMR104" s="420"/>
      <c r="VMS104" s="420"/>
      <c r="VMT104" s="420"/>
      <c r="VMU104" s="420"/>
      <c r="VMV104" s="420"/>
      <c r="VMW104" s="420"/>
      <c r="VMX104" s="420"/>
      <c r="VMY104" s="420"/>
      <c r="VMZ104" s="420"/>
      <c r="VNA104" s="420"/>
      <c r="VNB104" s="420"/>
      <c r="VNC104" s="420"/>
      <c r="VND104" s="420"/>
      <c r="VNE104" s="420"/>
      <c r="VNF104" s="420"/>
      <c r="VNG104" s="420"/>
      <c r="VNH104" s="420"/>
      <c r="VNI104" s="420"/>
      <c r="VNJ104" s="420"/>
      <c r="VNK104" s="420"/>
      <c r="VNL104" s="420"/>
      <c r="VNM104" s="420"/>
      <c r="VNN104" s="420"/>
      <c r="VNO104" s="420"/>
      <c r="VNP104" s="420"/>
      <c r="VNQ104" s="420"/>
      <c r="VNR104" s="420"/>
      <c r="VNS104" s="420"/>
      <c r="VNT104" s="420"/>
      <c r="VNU104" s="420"/>
      <c r="VNV104" s="420"/>
      <c r="VNW104" s="420"/>
      <c r="VNX104" s="420"/>
      <c r="VNY104" s="420"/>
      <c r="VNZ104" s="420"/>
      <c r="VOA104" s="420"/>
      <c r="VOB104" s="420"/>
      <c r="VOC104" s="420"/>
      <c r="VOD104" s="420"/>
      <c r="VOE104" s="420"/>
      <c r="VOF104" s="420"/>
      <c r="VOG104" s="420"/>
      <c r="VOH104" s="420"/>
      <c r="VOI104" s="420"/>
      <c r="VOJ104" s="420"/>
      <c r="VOK104" s="420"/>
      <c r="VOL104" s="420"/>
      <c r="VOM104" s="420"/>
      <c r="VON104" s="420"/>
      <c r="VOO104" s="420"/>
      <c r="VOP104" s="420"/>
      <c r="VOQ104" s="420"/>
      <c r="VOR104" s="420"/>
      <c r="VOS104" s="420"/>
      <c r="VOT104" s="420"/>
      <c r="VOU104" s="420"/>
      <c r="VOV104" s="420"/>
      <c r="VOW104" s="420"/>
      <c r="VOX104" s="420"/>
      <c r="VOY104" s="420"/>
      <c r="VOZ104" s="420"/>
      <c r="VPA104" s="420"/>
      <c r="VPB104" s="420"/>
      <c r="VPC104" s="420"/>
      <c r="VPD104" s="420"/>
      <c r="VPE104" s="420"/>
      <c r="VPF104" s="420"/>
      <c r="VPG104" s="420"/>
      <c r="VPH104" s="420"/>
      <c r="VPI104" s="420"/>
      <c r="VPJ104" s="420"/>
      <c r="VPK104" s="420"/>
      <c r="VPL104" s="420"/>
      <c r="VPM104" s="420"/>
      <c r="VPN104" s="420"/>
      <c r="VPO104" s="420"/>
      <c r="VPP104" s="420"/>
      <c r="VPQ104" s="420"/>
      <c r="VPR104" s="420"/>
      <c r="VPS104" s="420"/>
      <c r="VPT104" s="420"/>
      <c r="VPU104" s="420"/>
      <c r="VPV104" s="420"/>
      <c r="VPW104" s="420"/>
      <c r="VPX104" s="420"/>
      <c r="VPY104" s="420"/>
      <c r="VPZ104" s="420"/>
      <c r="VQA104" s="420"/>
      <c r="VQB104" s="420"/>
      <c r="VQC104" s="420"/>
      <c r="VQD104" s="420"/>
      <c r="VQE104" s="420"/>
      <c r="VQF104" s="420"/>
      <c r="VQG104" s="420"/>
      <c r="VQH104" s="420"/>
      <c r="VQI104" s="420"/>
      <c r="VQJ104" s="420"/>
      <c r="VQK104" s="420"/>
      <c r="VQL104" s="420"/>
      <c r="VQM104" s="420"/>
      <c r="VQN104" s="420"/>
      <c r="VQO104" s="420"/>
      <c r="VQP104" s="420"/>
      <c r="VQQ104" s="420"/>
      <c r="VQR104" s="420"/>
      <c r="VQS104" s="420"/>
      <c r="VQT104" s="420"/>
      <c r="VQU104" s="420"/>
      <c r="VQV104" s="420"/>
      <c r="VQW104" s="420"/>
      <c r="VQX104" s="420"/>
      <c r="VQY104" s="420"/>
      <c r="VQZ104" s="420"/>
      <c r="VRA104" s="420"/>
      <c r="VRB104" s="420"/>
      <c r="VRC104" s="420"/>
      <c r="VRD104" s="420"/>
      <c r="VRE104" s="420"/>
      <c r="VRF104" s="420"/>
      <c r="VRG104" s="420"/>
      <c r="VRH104" s="420"/>
      <c r="VRI104" s="420"/>
      <c r="VRJ104" s="420"/>
      <c r="VRK104" s="420"/>
      <c r="VRL104" s="420"/>
      <c r="VRM104" s="420"/>
      <c r="VRN104" s="420"/>
      <c r="VRO104" s="420"/>
      <c r="VRP104" s="420"/>
      <c r="VRQ104" s="420"/>
      <c r="VRR104" s="420"/>
      <c r="VRS104" s="420"/>
      <c r="VRT104" s="420"/>
      <c r="VRU104" s="420"/>
      <c r="VRV104" s="420"/>
      <c r="VRW104" s="420"/>
      <c r="VRX104" s="420"/>
      <c r="VRY104" s="420"/>
      <c r="VRZ104" s="420"/>
      <c r="VSA104" s="420"/>
      <c r="VSB104" s="420"/>
      <c r="VSC104" s="420"/>
      <c r="VSD104" s="420"/>
      <c r="VSE104" s="420"/>
      <c r="VSF104" s="420"/>
      <c r="VSG104" s="420"/>
      <c r="VSH104" s="420"/>
      <c r="VSI104" s="420"/>
      <c r="VSJ104" s="420"/>
      <c r="VSK104" s="420"/>
      <c r="VSL104" s="420"/>
      <c r="VSM104" s="420"/>
      <c r="VSN104" s="420"/>
      <c r="VSO104" s="420"/>
      <c r="VSP104" s="420"/>
      <c r="VSQ104" s="420"/>
      <c r="VSR104" s="420"/>
      <c r="VSS104" s="420"/>
      <c r="VST104" s="420"/>
      <c r="VSU104" s="420"/>
      <c r="VSV104" s="420"/>
      <c r="VSW104" s="420"/>
      <c r="VSX104" s="420"/>
      <c r="VSY104" s="420"/>
      <c r="VSZ104" s="420"/>
      <c r="VTA104" s="420"/>
      <c r="VTB104" s="420"/>
      <c r="VTC104" s="420"/>
      <c r="VTD104" s="420"/>
      <c r="VTE104" s="420"/>
      <c r="VTF104" s="420"/>
      <c r="VTG104" s="420"/>
      <c r="VTH104" s="420"/>
      <c r="VTI104" s="420"/>
      <c r="VTJ104" s="420"/>
      <c r="VTK104" s="420"/>
      <c r="VTL104" s="420"/>
      <c r="VTM104" s="420"/>
      <c r="VTN104" s="420"/>
      <c r="VTO104" s="420"/>
      <c r="VTP104" s="420"/>
      <c r="VTQ104" s="420"/>
      <c r="VTR104" s="420"/>
      <c r="VTS104" s="420"/>
      <c r="VTT104" s="420"/>
      <c r="VTU104" s="420"/>
      <c r="VTV104" s="420"/>
      <c r="VTW104" s="420"/>
      <c r="VTX104" s="420"/>
      <c r="VTY104" s="420"/>
      <c r="VTZ104" s="420"/>
      <c r="VUA104" s="420"/>
      <c r="VUB104" s="420"/>
      <c r="VUC104" s="420"/>
      <c r="VUD104" s="420"/>
      <c r="VUE104" s="420"/>
      <c r="VUF104" s="420"/>
      <c r="VUG104" s="420"/>
      <c r="VUH104" s="420"/>
      <c r="VUI104" s="420"/>
      <c r="VUJ104" s="420"/>
      <c r="VUK104" s="420"/>
      <c r="VUL104" s="420"/>
      <c r="VUM104" s="420"/>
      <c r="VUN104" s="420"/>
      <c r="VUO104" s="420"/>
      <c r="VUP104" s="420"/>
      <c r="VUQ104" s="420"/>
      <c r="VUR104" s="420"/>
      <c r="VUS104" s="420"/>
      <c r="VUT104" s="420"/>
      <c r="VUU104" s="420"/>
      <c r="VUV104" s="420"/>
      <c r="VUW104" s="420"/>
      <c r="VUX104" s="420"/>
      <c r="VUY104" s="420"/>
      <c r="VUZ104" s="420"/>
      <c r="VVA104" s="420"/>
      <c r="VVB104" s="420"/>
      <c r="VVC104" s="420"/>
      <c r="VVD104" s="420"/>
      <c r="VVE104" s="420"/>
      <c r="VVF104" s="420"/>
      <c r="VVG104" s="420"/>
      <c r="VVH104" s="420"/>
      <c r="VVI104" s="420"/>
      <c r="VVJ104" s="420"/>
      <c r="VVK104" s="420"/>
      <c r="VVL104" s="420"/>
      <c r="VVM104" s="420"/>
      <c r="VVN104" s="420"/>
      <c r="VVO104" s="420"/>
      <c r="VVP104" s="420"/>
      <c r="VVQ104" s="420"/>
      <c r="VVR104" s="420"/>
      <c r="VVS104" s="420"/>
      <c r="VVT104" s="420"/>
      <c r="VVU104" s="420"/>
      <c r="VVV104" s="420"/>
      <c r="VVW104" s="420"/>
      <c r="VVX104" s="420"/>
      <c r="VVY104" s="420"/>
      <c r="VVZ104" s="420"/>
      <c r="VWA104" s="420"/>
      <c r="VWB104" s="420"/>
      <c r="VWC104" s="420"/>
      <c r="VWD104" s="420"/>
      <c r="VWE104" s="420"/>
      <c r="VWF104" s="420"/>
      <c r="VWG104" s="420"/>
      <c r="VWH104" s="420"/>
      <c r="VWI104" s="420"/>
      <c r="VWJ104" s="420"/>
      <c r="VWK104" s="420"/>
      <c r="VWL104" s="420"/>
      <c r="VWM104" s="420"/>
      <c r="VWN104" s="420"/>
      <c r="VWO104" s="420"/>
      <c r="VWP104" s="420"/>
      <c r="VWQ104" s="420"/>
      <c r="VWR104" s="420"/>
      <c r="VWS104" s="420"/>
      <c r="VWT104" s="420"/>
      <c r="VWU104" s="420"/>
      <c r="VWV104" s="420"/>
      <c r="VWW104" s="420"/>
      <c r="VWX104" s="420"/>
      <c r="VWY104" s="420"/>
      <c r="VWZ104" s="420"/>
      <c r="VXA104" s="420"/>
      <c r="VXB104" s="420"/>
      <c r="VXC104" s="420"/>
      <c r="VXD104" s="420"/>
      <c r="VXE104" s="420"/>
      <c r="VXF104" s="420"/>
      <c r="VXG104" s="420"/>
      <c r="VXH104" s="420"/>
      <c r="VXI104" s="420"/>
      <c r="VXJ104" s="420"/>
      <c r="VXK104" s="420"/>
      <c r="VXL104" s="420"/>
      <c r="VXM104" s="420"/>
      <c r="VXN104" s="420"/>
      <c r="VXO104" s="420"/>
      <c r="VXP104" s="420"/>
      <c r="VXQ104" s="420"/>
      <c r="VXR104" s="420"/>
      <c r="VXS104" s="420"/>
      <c r="VXT104" s="420"/>
      <c r="VXU104" s="420"/>
      <c r="VXV104" s="420"/>
      <c r="VXW104" s="420"/>
      <c r="VXX104" s="420"/>
      <c r="VXY104" s="420"/>
      <c r="VXZ104" s="420"/>
      <c r="VYA104" s="420"/>
      <c r="VYB104" s="420"/>
      <c r="VYC104" s="420"/>
      <c r="VYD104" s="420"/>
      <c r="VYE104" s="420"/>
      <c r="VYF104" s="420"/>
      <c r="VYG104" s="420"/>
      <c r="VYH104" s="420"/>
      <c r="VYI104" s="420"/>
      <c r="VYJ104" s="420"/>
      <c r="VYK104" s="420"/>
      <c r="VYL104" s="420"/>
      <c r="VYM104" s="420"/>
      <c r="VYN104" s="420"/>
      <c r="VYO104" s="420"/>
      <c r="VYP104" s="420"/>
      <c r="VYQ104" s="420"/>
      <c r="VYR104" s="420"/>
      <c r="VYS104" s="420"/>
      <c r="VYT104" s="420"/>
      <c r="VYU104" s="420"/>
      <c r="VYV104" s="420"/>
      <c r="VYW104" s="420"/>
      <c r="VYX104" s="420"/>
      <c r="VYY104" s="420"/>
      <c r="VYZ104" s="420"/>
      <c r="VZA104" s="420"/>
      <c r="VZB104" s="420"/>
      <c r="VZC104" s="420"/>
      <c r="VZD104" s="420"/>
      <c r="VZE104" s="420"/>
      <c r="VZF104" s="420"/>
      <c r="VZG104" s="420"/>
      <c r="VZH104" s="420"/>
      <c r="VZI104" s="420"/>
      <c r="VZJ104" s="420"/>
      <c r="VZK104" s="420"/>
      <c r="VZL104" s="420"/>
      <c r="VZM104" s="420"/>
      <c r="VZN104" s="420"/>
      <c r="VZO104" s="420"/>
      <c r="VZP104" s="420"/>
      <c r="VZQ104" s="420"/>
      <c r="VZR104" s="420"/>
      <c r="VZS104" s="420"/>
      <c r="VZT104" s="420"/>
      <c r="VZU104" s="420"/>
      <c r="VZV104" s="420"/>
      <c r="VZW104" s="420"/>
      <c r="VZX104" s="420"/>
      <c r="VZY104" s="420"/>
      <c r="VZZ104" s="420"/>
      <c r="WAA104" s="420"/>
      <c r="WAB104" s="420"/>
      <c r="WAC104" s="420"/>
      <c r="WAD104" s="420"/>
      <c r="WAE104" s="420"/>
      <c r="WAF104" s="420"/>
      <c r="WAG104" s="420"/>
      <c r="WAH104" s="420"/>
      <c r="WAI104" s="420"/>
      <c r="WAJ104" s="420"/>
      <c r="WAK104" s="420"/>
      <c r="WAL104" s="420"/>
      <c r="WAM104" s="420"/>
      <c r="WAN104" s="420"/>
      <c r="WAO104" s="420"/>
      <c r="WAP104" s="420"/>
      <c r="WAQ104" s="420"/>
      <c r="WAR104" s="420"/>
      <c r="WAS104" s="420"/>
      <c r="WAT104" s="420"/>
      <c r="WAU104" s="420"/>
      <c r="WAV104" s="420"/>
      <c r="WAW104" s="420"/>
      <c r="WAX104" s="420"/>
      <c r="WAY104" s="420"/>
      <c r="WAZ104" s="420"/>
      <c r="WBA104" s="420"/>
      <c r="WBB104" s="420"/>
      <c r="WBC104" s="420"/>
      <c r="WBD104" s="420"/>
      <c r="WBE104" s="420"/>
      <c r="WBF104" s="420"/>
      <c r="WBG104" s="420"/>
      <c r="WBH104" s="420"/>
      <c r="WBI104" s="420"/>
      <c r="WBJ104" s="420"/>
      <c r="WBK104" s="420"/>
      <c r="WBL104" s="420"/>
      <c r="WBM104" s="420"/>
      <c r="WBN104" s="420"/>
      <c r="WBO104" s="420"/>
      <c r="WBP104" s="420"/>
      <c r="WBQ104" s="420"/>
      <c r="WBR104" s="420"/>
      <c r="WBS104" s="420"/>
      <c r="WBT104" s="420"/>
      <c r="WBU104" s="420"/>
      <c r="WBV104" s="420"/>
      <c r="WBW104" s="420"/>
      <c r="WBX104" s="420"/>
      <c r="WBY104" s="420"/>
      <c r="WBZ104" s="420"/>
      <c r="WCA104" s="420"/>
      <c r="WCB104" s="420"/>
      <c r="WCC104" s="420"/>
      <c r="WCD104" s="420"/>
      <c r="WCE104" s="420"/>
      <c r="WCF104" s="420"/>
      <c r="WCG104" s="420"/>
      <c r="WCH104" s="420"/>
      <c r="WCI104" s="420"/>
      <c r="WCJ104" s="420"/>
      <c r="WCK104" s="420"/>
      <c r="WCL104" s="420"/>
      <c r="WCM104" s="420"/>
      <c r="WCN104" s="420"/>
      <c r="WCO104" s="420"/>
      <c r="WCP104" s="420"/>
      <c r="WCQ104" s="420"/>
      <c r="WCR104" s="420"/>
      <c r="WCS104" s="420"/>
      <c r="WCT104" s="420"/>
      <c r="WCU104" s="420"/>
      <c r="WCV104" s="420"/>
      <c r="WCW104" s="420"/>
      <c r="WCX104" s="420"/>
      <c r="WCY104" s="420"/>
      <c r="WCZ104" s="420"/>
      <c r="WDA104" s="420"/>
      <c r="WDB104" s="420"/>
      <c r="WDC104" s="420"/>
      <c r="WDD104" s="420"/>
      <c r="WDE104" s="420"/>
      <c r="WDF104" s="420"/>
      <c r="WDG104" s="420"/>
      <c r="WDH104" s="420"/>
      <c r="WDI104" s="420"/>
      <c r="WDJ104" s="420"/>
      <c r="WDK104" s="420"/>
      <c r="WDL104" s="420"/>
      <c r="WDM104" s="420"/>
      <c r="WDN104" s="420"/>
      <c r="WDO104" s="420"/>
      <c r="WDP104" s="420"/>
      <c r="WDQ104" s="420"/>
      <c r="WDR104" s="420"/>
      <c r="WDS104" s="420"/>
      <c r="WDT104" s="420"/>
      <c r="WDU104" s="420"/>
      <c r="WDV104" s="420"/>
      <c r="WDW104" s="420"/>
      <c r="WDX104" s="420"/>
      <c r="WDY104" s="420"/>
      <c r="WDZ104" s="420"/>
      <c r="WEA104" s="420"/>
      <c r="WEB104" s="420"/>
      <c r="WEC104" s="420"/>
      <c r="WED104" s="420"/>
      <c r="WEE104" s="420"/>
      <c r="WEF104" s="420"/>
      <c r="WEG104" s="420"/>
      <c r="WEH104" s="420"/>
      <c r="WEI104" s="420"/>
      <c r="WEJ104" s="420"/>
      <c r="WEK104" s="420"/>
      <c r="WEL104" s="420"/>
      <c r="WEM104" s="420"/>
      <c r="WEN104" s="420"/>
      <c r="WEO104" s="420"/>
      <c r="WEP104" s="420"/>
      <c r="WEQ104" s="420"/>
      <c r="WER104" s="420"/>
      <c r="WES104" s="420"/>
      <c r="WET104" s="420"/>
      <c r="WEU104" s="420"/>
      <c r="WEV104" s="420"/>
      <c r="WEW104" s="420"/>
      <c r="WEX104" s="420"/>
      <c r="WEY104" s="420"/>
      <c r="WEZ104" s="420"/>
      <c r="WFA104" s="420"/>
      <c r="WFB104" s="420"/>
      <c r="WFC104" s="420"/>
      <c r="WFD104" s="420"/>
      <c r="WFE104" s="420"/>
      <c r="WFF104" s="420"/>
      <c r="WFG104" s="420"/>
      <c r="WFH104" s="420"/>
      <c r="WFI104" s="420"/>
      <c r="WFJ104" s="420"/>
      <c r="WFK104" s="420"/>
      <c r="WFL104" s="420"/>
      <c r="WFM104" s="420"/>
      <c r="WFN104" s="420"/>
      <c r="WFO104" s="420"/>
      <c r="WFP104" s="420"/>
      <c r="WFQ104" s="420"/>
      <c r="WFR104" s="420"/>
      <c r="WFS104" s="420"/>
      <c r="WFT104" s="420"/>
      <c r="WFU104" s="420"/>
      <c r="WFV104" s="420"/>
      <c r="WFW104" s="420"/>
      <c r="WFX104" s="420"/>
      <c r="WFY104" s="420"/>
      <c r="WFZ104" s="420"/>
      <c r="WGA104" s="420"/>
      <c r="WGB104" s="420"/>
      <c r="WGC104" s="420"/>
      <c r="WGD104" s="420"/>
      <c r="WGE104" s="420"/>
      <c r="WGF104" s="420"/>
      <c r="WGG104" s="420"/>
      <c r="WGH104" s="420"/>
      <c r="WGI104" s="420"/>
      <c r="WGJ104" s="420"/>
      <c r="WGK104" s="420"/>
      <c r="WGL104" s="420"/>
      <c r="WGM104" s="420"/>
      <c r="WGN104" s="420"/>
      <c r="WGO104" s="420"/>
      <c r="WGP104" s="420"/>
      <c r="WGQ104" s="420"/>
      <c r="WGR104" s="420"/>
      <c r="WGS104" s="420"/>
      <c r="WGT104" s="420"/>
      <c r="WGU104" s="420"/>
      <c r="WGV104" s="420"/>
      <c r="WGW104" s="420"/>
      <c r="WGX104" s="420"/>
      <c r="WGY104" s="420"/>
      <c r="WGZ104" s="420"/>
      <c r="WHA104" s="420"/>
      <c r="WHB104" s="420"/>
      <c r="WHC104" s="420"/>
      <c r="WHD104" s="420"/>
      <c r="WHE104" s="420"/>
      <c r="WHF104" s="420"/>
      <c r="WHG104" s="420"/>
      <c r="WHH104" s="420"/>
      <c r="WHI104" s="420"/>
      <c r="WHJ104" s="420"/>
      <c r="WHK104" s="420"/>
      <c r="WHL104" s="420"/>
      <c r="WHM104" s="420"/>
      <c r="WHN104" s="420"/>
      <c r="WHO104" s="420"/>
      <c r="WHP104" s="420"/>
      <c r="WHQ104" s="420"/>
      <c r="WHR104" s="420"/>
      <c r="WHS104" s="420"/>
      <c r="WHT104" s="420"/>
      <c r="WHU104" s="420"/>
      <c r="WHV104" s="420"/>
      <c r="WHW104" s="420"/>
      <c r="WHX104" s="420"/>
      <c r="WHY104" s="420"/>
      <c r="WHZ104" s="420"/>
      <c r="WIA104" s="420"/>
      <c r="WIB104" s="420"/>
      <c r="WIC104" s="420"/>
      <c r="WID104" s="420"/>
      <c r="WIE104" s="420"/>
      <c r="WIF104" s="420"/>
      <c r="WIG104" s="420"/>
      <c r="WIH104" s="420"/>
      <c r="WII104" s="420"/>
      <c r="WIJ104" s="420"/>
      <c r="WIK104" s="420"/>
      <c r="WIL104" s="420"/>
      <c r="WIM104" s="420"/>
      <c r="WIN104" s="420"/>
      <c r="WIO104" s="420"/>
      <c r="WIP104" s="420"/>
      <c r="WIQ104" s="420"/>
      <c r="WIR104" s="420"/>
      <c r="WIS104" s="420"/>
      <c r="WIT104" s="420"/>
      <c r="WIU104" s="420"/>
      <c r="WIV104" s="420"/>
      <c r="WIW104" s="420"/>
      <c r="WIX104" s="420"/>
      <c r="WIY104" s="420"/>
      <c r="WIZ104" s="420"/>
      <c r="WJA104" s="420"/>
      <c r="WJB104" s="420"/>
      <c r="WJC104" s="420"/>
      <c r="WJD104" s="420"/>
      <c r="WJE104" s="420"/>
      <c r="WJF104" s="420"/>
      <c r="WJG104" s="420"/>
      <c r="WJH104" s="420"/>
      <c r="WJI104" s="420"/>
      <c r="WJJ104" s="420"/>
      <c r="WJK104" s="420"/>
      <c r="WJL104" s="420"/>
      <c r="WJM104" s="420"/>
      <c r="WJN104" s="420"/>
      <c r="WJO104" s="420"/>
      <c r="WJP104" s="420"/>
      <c r="WJQ104" s="420"/>
      <c r="WJR104" s="420"/>
      <c r="WJS104" s="420"/>
      <c r="WJT104" s="420"/>
      <c r="WJU104" s="420"/>
      <c r="WJV104" s="420"/>
      <c r="WJW104" s="420"/>
      <c r="WJX104" s="420"/>
      <c r="WJY104" s="420"/>
      <c r="WJZ104" s="420"/>
      <c r="WKA104" s="420"/>
      <c r="WKB104" s="420"/>
      <c r="WKC104" s="420"/>
      <c r="WKD104" s="420"/>
      <c r="WKE104" s="420"/>
      <c r="WKF104" s="420"/>
      <c r="WKG104" s="420"/>
      <c r="WKH104" s="420"/>
      <c r="WKI104" s="420"/>
      <c r="WKJ104" s="420"/>
      <c r="WKK104" s="420"/>
      <c r="WKL104" s="420"/>
      <c r="WKM104" s="420"/>
      <c r="WKN104" s="420"/>
      <c r="WKO104" s="420"/>
      <c r="WKP104" s="420"/>
      <c r="WKQ104" s="420"/>
      <c r="WKR104" s="420"/>
      <c r="WKS104" s="420"/>
      <c r="WKT104" s="420"/>
      <c r="WKU104" s="420"/>
      <c r="WKV104" s="420"/>
      <c r="WKW104" s="420"/>
      <c r="WKX104" s="420"/>
      <c r="WKY104" s="420"/>
      <c r="WKZ104" s="420"/>
      <c r="WLA104" s="420"/>
      <c r="WLB104" s="420"/>
      <c r="WLC104" s="420"/>
      <c r="WLD104" s="420"/>
      <c r="WLE104" s="420"/>
      <c r="WLF104" s="420"/>
      <c r="WLG104" s="420"/>
      <c r="WLH104" s="420"/>
      <c r="WLI104" s="420"/>
      <c r="WLJ104" s="420"/>
      <c r="WLK104" s="420"/>
      <c r="WLL104" s="420"/>
      <c r="WLM104" s="420"/>
      <c r="WLN104" s="420"/>
      <c r="WLO104" s="420"/>
      <c r="WLP104" s="420"/>
      <c r="WLQ104" s="420"/>
      <c r="WLR104" s="420"/>
      <c r="WLS104" s="420"/>
      <c r="WLT104" s="420"/>
      <c r="WLU104" s="420"/>
      <c r="WLV104" s="420"/>
      <c r="WLW104" s="420"/>
      <c r="WLX104" s="420"/>
      <c r="WLY104" s="420"/>
      <c r="WLZ104" s="420"/>
      <c r="WMA104" s="420"/>
      <c r="WMB104" s="420"/>
      <c r="WMC104" s="420"/>
      <c r="WMD104" s="420"/>
      <c r="WME104" s="420"/>
      <c r="WMF104" s="420"/>
      <c r="WMG104" s="420"/>
      <c r="WMH104" s="420"/>
      <c r="WMI104" s="420"/>
      <c r="WMJ104" s="420"/>
      <c r="WMK104" s="420"/>
      <c r="WML104" s="420"/>
      <c r="WMM104" s="420"/>
      <c r="WMN104" s="420"/>
      <c r="WMO104" s="420"/>
      <c r="WMP104" s="420"/>
      <c r="WMQ104" s="420"/>
      <c r="WMR104" s="420"/>
      <c r="WMS104" s="420"/>
      <c r="WMT104" s="420"/>
      <c r="WMU104" s="420"/>
      <c r="WMV104" s="420"/>
      <c r="WMW104" s="420"/>
      <c r="WMX104" s="420"/>
      <c r="WMY104" s="420"/>
      <c r="WMZ104" s="420"/>
      <c r="WNA104" s="420"/>
      <c r="WNB104" s="420"/>
      <c r="WNC104" s="420"/>
      <c r="WND104" s="420"/>
      <c r="WNE104" s="420"/>
      <c r="WNF104" s="420"/>
      <c r="WNG104" s="420"/>
      <c r="WNH104" s="420"/>
      <c r="WNI104" s="420"/>
      <c r="WNJ104" s="420"/>
      <c r="WNK104" s="420"/>
      <c r="WNL104" s="420"/>
      <c r="WNM104" s="420"/>
      <c r="WNN104" s="420"/>
      <c r="WNO104" s="420"/>
      <c r="WNP104" s="420"/>
      <c r="WNQ104" s="420"/>
      <c r="WNR104" s="420"/>
      <c r="WNS104" s="420"/>
      <c r="WNT104" s="420"/>
      <c r="WNU104" s="420"/>
      <c r="WNV104" s="420"/>
      <c r="WNW104" s="420"/>
      <c r="WNX104" s="420"/>
      <c r="WNY104" s="420"/>
      <c r="WNZ104" s="420"/>
      <c r="WOA104" s="420"/>
      <c r="WOB104" s="420"/>
      <c r="WOC104" s="420"/>
      <c r="WOD104" s="420"/>
      <c r="WOE104" s="420"/>
      <c r="WOF104" s="420"/>
      <c r="WOG104" s="420"/>
      <c r="WOH104" s="420"/>
      <c r="WOI104" s="420"/>
      <c r="WOJ104" s="420"/>
      <c r="WOK104" s="420"/>
      <c r="WOL104" s="420"/>
      <c r="WOM104" s="420"/>
      <c r="WON104" s="420"/>
      <c r="WOO104" s="420"/>
      <c r="WOP104" s="420"/>
      <c r="WOQ104" s="420"/>
      <c r="WOR104" s="420"/>
      <c r="WOS104" s="420"/>
      <c r="WOT104" s="420"/>
      <c r="WOU104" s="420"/>
      <c r="WOV104" s="420"/>
      <c r="WOW104" s="420"/>
      <c r="WOX104" s="420"/>
      <c r="WOY104" s="420"/>
      <c r="WOZ104" s="420"/>
      <c r="WPA104" s="420"/>
      <c r="WPB104" s="420"/>
      <c r="WPC104" s="420"/>
      <c r="WPD104" s="420"/>
      <c r="WPE104" s="420"/>
      <c r="WPF104" s="420"/>
      <c r="WPG104" s="420"/>
      <c r="WPH104" s="420"/>
      <c r="WPI104" s="420"/>
      <c r="WPJ104" s="420"/>
      <c r="WPK104" s="420"/>
      <c r="WPL104" s="420"/>
      <c r="WPM104" s="420"/>
      <c r="WPN104" s="420"/>
      <c r="WPO104" s="420"/>
      <c r="WPP104" s="420"/>
      <c r="WPQ104" s="420"/>
      <c r="WPR104" s="420"/>
      <c r="WPS104" s="420"/>
      <c r="WPT104" s="420"/>
      <c r="WPU104" s="420"/>
      <c r="WPV104" s="420"/>
      <c r="WPW104" s="420"/>
      <c r="WPX104" s="420"/>
      <c r="WPY104" s="420"/>
      <c r="WPZ104" s="420"/>
      <c r="WQA104" s="420"/>
      <c r="WQB104" s="420"/>
      <c r="WQC104" s="420"/>
      <c r="WQD104" s="420"/>
      <c r="WQE104" s="420"/>
      <c r="WQF104" s="420"/>
      <c r="WQG104" s="420"/>
      <c r="WQH104" s="420"/>
      <c r="WQI104" s="420"/>
      <c r="WQJ104" s="420"/>
      <c r="WQK104" s="420"/>
      <c r="WQL104" s="420"/>
      <c r="WQM104" s="420"/>
      <c r="WQN104" s="420"/>
      <c r="WQO104" s="420"/>
      <c r="WQP104" s="420"/>
      <c r="WQQ104" s="420"/>
      <c r="WQR104" s="420"/>
      <c r="WQS104" s="420"/>
      <c r="WQT104" s="420"/>
      <c r="WQU104" s="420"/>
      <c r="WQV104" s="420"/>
      <c r="WQW104" s="420"/>
      <c r="WQX104" s="420"/>
      <c r="WQY104" s="420"/>
      <c r="WQZ104" s="420"/>
      <c r="WRA104" s="420"/>
      <c r="WRB104" s="420"/>
      <c r="WRC104" s="420"/>
      <c r="WRD104" s="420"/>
      <c r="WRE104" s="420"/>
      <c r="WRF104" s="420"/>
      <c r="WRG104" s="420"/>
      <c r="WRH104" s="420"/>
      <c r="WRI104" s="420"/>
      <c r="WRJ104" s="420"/>
      <c r="WRK104" s="420"/>
      <c r="WRL104" s="420"/>
      <c r="WRM104" s="420"/>
      <c r="WRN104" s="420"/>
      <c r="WRO104" s="420"/>
      <c r="WRP104" s="420"/>
      <c r="WRQ104" s="420"/>
      <c r="WRR104" s="420"/>
      <c r="WRS104" s="420"/>
      <c r="WRT104" s="420"/>
      <c r="WRU104" s="420"/>
      <c r="WRV104" s="420"/>
      <c r="WRW104" s="420"/>
      <c r="WRX104" s="420"/>
      <c r="WRY104" s="420"/>
      <c r="WRZ104" s="420"/>
      <c r="WSA104" s="420"/>
      <c r="WSB104" s="420"/>
      <c r="WSC104" s="420"/>
      <c r="WSD104" s="420"/>
      <c r="WSE104" s="420"/>
      <c r="WSF104" s="420"/>
      <c r="WSG104" s="420"/>
      <c r="WSH104" s="420"/>
      <c r="WSI104" s="420"/>
      <c r="WSJ104" s="420"/>
      <c r="WSK104" s="420"/>
      <c r="WSL104" s="420"/>
      <c r="WSM104" s="420"/>
      <c r="WSN104" s="420"/>
      <c r="WSO104" s="420"/>
      <c r="WSP104" s="420"/>
      <c r="WSQ104" s="420"/>
      <c r="WSR104" s="420"/>
      <c r="WSS104" s="420"/>
      <c r="WST104" s="420"/>
      <c r="WSU104" s="420"/>
      <c r="WSV104" s="420"/>
      <c r="WSW104" s="420"/>
      <c r="WSX104" s="420"/>
      <c r="WSY104" s="420"/>
      <c r="WSZ104" s="420"/>
      <c r="WTA104" s="420"/>
      <c r="WTB104" s="420"/>
      <c r="WTC104" s="420"/>
      <c r="WTD104" s="420"/>
      <c r="WTE104" s="420"/>
      <c r="WTF104" s="420"/>
      <c r="WTG104" s="420"/>
      <c r="WTH104" s="420"/>
      <c r="WTI104" s="420"/>
      <c r="WTJ104" s="420"/>
      <c r="WTK104" s="420"/>
      <c r="WTL104" s="420"/>
      <c r="WTM104" s="420"/>
      <c r="WTN104" s="420"/>
      <c r="WTO104" s="420"/>
      <c r="WTP104" s="420"/>
      <c r="WTQ104" s="420"/>
      <c r="WTR104" s="420"/>
      <c r="WTS104" s="420"/>
      <c r="WTT104" s="420"/>
      <c r="WTU104" s="420"/>
      <c r="WTV104" s="420"/>
      <c r="WTW104" s="420"/>
      <c r="WTX104" s="420"/>
      <c r="WTY104" s="420"/>
      <c r="WTZ104" s="420"/>
      <c r="WUA104" s="420"/>
      <c r="WUB104" s="420"/>
      <c r="WUC104" s="420"/>
      <c r="WUD104" s="420"/>
      <c r="WUE104" s="420"/>
      <c r="WUF104" s="420"/>
      <c r="WUG104" s="420"/>
      <c r="WUH104" s="420"/>
      <c r="WUI104" s="420"/>
      <c r="WUJ104" s="420"/>
      <c r="WUK104" s="420"/>
      <c r="WUL104" s="420"/>
      <c r="WUM104" s="420"/>
      <c r="WUN104" s="420"/>
      <c r="WUO104" s="420"/>
      <c r="WUP104" s="420"/>
      <c r="WUQ104" s="420"/>
      <c r="WUR104" s="420"/>
      <c r="WUS104" s="420"/>
      <c r="WUT104" s="420"/>
      <c r="WUU104" s="420"/>
      <c r="WUV104" s="420"/>
      <c r="WUW104" s="420"/>
      <c r="WUX104" s="420"/>
      <c r="WUY104" s="420"/>
      <c r="WUZ104" s="420"/>
      <c r="WVA104" s="420"/>
      <c r="WVB104" s="420"/>
      <c r="WVC104" s="420"/>
      <c r="WVD104" s="420"/>
      <c r="WVE104" s="420"/>
      <c r="WVF104" s="420"/>
      <c r="WVG104" s="420"/>
      <c r="WVH104" s="420"/>
      <c r="WVI104" s="420"/>
      <c r="WVJ104" s="420"/>
      <c r="WVK104" s="420"/>
      <c r="WVL104" s="420"/>
      <c r="WVM104" s="420"/>
      <c r="WVN104" s="420"/>
      <c r="WVO104" s="420"/>
      <c r="WVP104" s="420"/>
      <c r="WVQ104" s="420"/>
      <c r="WVR104" s="420"/>
      <c r="WVS104" s="420"/>
      <c r="WVT104" s="420"/>
      <c r="WVU104" s="420"/>
      <c r="WVV104" s="420"/>
      <c r="WVW104" s="420"/>
      <c r="WVX104" s="420"/>
      <c r="WVY104" s="420"/>
      <c r="WVZ104" s="420"/>
      <c r="WWA104" s="420"/>
      <c r="WWB104" s="420"/>
      <c r="WWC104" s="420"/>
      <c r="WWD104" s="420"/>
      <c r="WWE104" s="420"/>
      <c r="WWF104" s="420"/>
      <c r="WWG104" s="420"/>
      <c r="WWH104" s="420"/>
      <c r="WWI104" s="420"/>
      <c r="WWJ104" s="420"/>
      <c r="WWK104" s="420"/>
      <c r="WWL104" s="420"/>
      <c r="WWM104" s="420"/>
      <c r="WWN104" s="420"/>
      <c r="WWO104" s="420"/>
      <c r="WWP104" s="420"/>
      <c r="WWQ104" s="420"/>
      <c r="WWR104" s="420"/>
      <c r="WWS104" s="420"/>
      <c r="WWT104" s="420"/>
      <c r="WWU104" s="420"/>
      <c r="WWV104" s="420"/>
      <c r="WWW104" s="420"/>
      <c r="WWX104" s="420"/>
      <c r="WWY104" s="420"/>
      <c r="WWZ104" s="420"/>
      <c r="WXA104" s="420"/>
      <c r="WXB104" s="420"/>
      <c r="WXC104" s="420"/>
      <c r="WXD104" s="420"/>
      <c r="WXE104" s="420"/>
      <c r="WXF104" s="420"/>
      <c r="WXG104" s="420"/>
      <c r="WXH104" s="420"/>
      <c r="WXI104" s="420"/>
      <c r="WXJ104" s="420"/>
      <c r="WXK104" s="420"/>
      <c r="WXL104" s="420"/>
      <c r="WXM104" s="420"/>
      <c r="WXN104" s="420"/>
      <c r="WXO104" s="420"/>
      <c r="WXP104" s="420"/>
      <c r="WXQ104" s="420"/>
      <c r="WXR104" s="420"/>
      <c r="WXS104" s="420"/>
      <c r="WXT104" s="420"/>
      <c r="WXU104" s="420"/>
      <c r="WXV104" s="420"/>
      <c r="WXW104" s="420"/>
      <c r="WXX104" s="420"/>
      <c r="WXY104" s="420"/>
      <c r="WXZ104" s="420"/>
      <c r="WYA104" s="420"/>
      <c r="WYB104" s="420"/>
      <c r="WYC104" s="420"/>
      <c r="WYD104" s="420"/>
      <c r="WYE104" s="420"/>
      <c r="WYF104" s="420"/>
      <c r="WYG104" s="420"/>
      <c r="WYH104" s="420"/>
      <c r="WYI104" s="420"/>
      <c r="WYJ104" s="420"/>
      <c r="WYK104" s="420"/>
      <c r="WYL104" s="420"/>
      <c r="WYM104" s="420"/>
      <c r="WYN104" s="420"/>
      <c r="WYO104" s="420"/>
      <c r="WYP104" s="420"/>
      <c r="WYQ104" s="420"/>
      <c r="WYR104" s="420"/>
      <c r="WYS104" s="420"/>
      <c r="WYT104" s="420"/>
      <c r="WYU104" s="420"/>
      <c r="WYV104" s="420"/>
      <c r="WYW104" s="420"/>
      <c r="WYX104" s="420"/>
      <c r="WYY104" s="420"/>
      <c r="WYZ104" s="420"/>
      <c r="WZA104" s="420"/>
      <c r="WZB104" s="420"/>
      <c r="WZC104" s="420"/>
      <c r="WZD104" s="420"/>
      <c r="WZE104" s="420"/>
      <c r="WZF104" s="420"/>
      <c r="WZG104" s="420"/>
      <c r="WZH104" s="420"/>
      <c r="WZI104" s="420"/>
      <c r="WZJ104" s="420"/>
      <c r="WZK104" s="420"/>
      <c r="WZL104" s="420"/>
      <c r="WZM104" s="420"/>
      <c r="WZN104" s="420"/>
      <c r="WZO104" s="420"/>
      <c r="WZP104" s="420"/>
      <c r="WZQ104" s="420"/>
      <c r="WZR104" s="420"/>
      <c r="WZS104" s="420"/>
      <c r="WZT104" s="420"/>
      <c r="WZU104" s="420"/>
      <c r="WZV104" s="420"/>
      <c r="WZW104" s="420"/>
      <c r="WZX104" s="420"/>
      <c r="WZY104" s="420"/>
      <c r="WZZ104" s="420"/>
      <c r="XAA104" s="420"/>
      <c r="XAB104" s="420"/>
      <c r="XAC104" s="420"/>
      <c r="XAD104" s="420"/>
      <c r="XAE104" s="420"/>
      <c r="XAF104" s="420"/>
      <c r="XAG104" s="420"/>
      <c r="XAH104" s="420"/>
      <c r="XAI104" s="420"/>
      <c r="XAJ104" s="420"/>
      <c r="XAK104" s="420"/>
      <c r="XAL104" s="420"/>
      <c r="XAM104" s="420"/>
      <c r="XAN104" s="420"/>
      <c r="XAO104" s="420"/>
      <c r="XAP104" s="420"/>
      <c r="XAQ104" s="420"/>
      <c r="XAR104" s="420"/>
      <c r="XAS104" s="420"/>
      <c r="XAT104" s="420"/>
      <c r="XAU104" s="420"/>
      <c r="XAV104" s="420"/>
      <c r="XAW104" s="420"/>
      <c r="XAX104" s="420"/>
      <c r="XAY104" s="420"/>
      <c r="XAZ104" s="420"/>
      <c r="XBA104" s="420"/>
      <c r="XBB104" s="420"/>
      <c r="XBC104" s="420"/>
      <c r="XBD104" s="420"/>
      <c r="XBE104" s="420"/>
      <c r="XBF104" s="420"/>
      <c r="XBG104" s="420"/>
      <c r="XBH104" s="420"/>
      <c r="XBI104" s="420"/>
      <c r="XBJ104" s="420"/>
      <c r="XBK104" s="420"/>
      <c r="XBL104" s="420"/>
      <c r="XBM104" s="420"/>
      <c r="XBN104" s="420"/>
      <c r="XBO104" s="420"/>
      <c r="XBP104" s="420"/>
      <c r="XBQ104" s="420"/>
      <c r="XBR104" s="420"/>
      <c r="XBS104" s="420"/>
      <c r="XBT104" s="420"/>
      <c r="XBU104" s="420"/>
      <c r="XBV104" s="420"/>
      <c r="XBW104" s="420"/>
      <c r="XBX104" s="420"/>
      <c r="XBY104" s="420"/>
      <c r="XBZ104" s="420"/>
      <c r="XCA104" s="420"/>
      <c r="XCB104" s="420"/>
      <c r="XCC104" s="420"/>
      <c r="XCD104" s="420"/>
      <c r="XCE104" s="420"/>
      <c r="XCF104" s="420"/>
      <c r="XCG104" s="420"/>
      <c r="XCH104" s="420"/>
      <c r="XCI104" s="420"/>
      <c r="XCJ104" s="420"/>
      <c r="XCK104" s="420"/>
      <c r="XCL104" s="420"/>
      <c r="XCM104" s="420"/>
      <c r="XCN104" s="420"/>
      <c r="XCO104" s="420"/>
      <c r="XCP104" s="420"/>
      <c r="XCQ104" s="420"/>
      <c r="XCR104" s="420"/>
      <c r="XCS104" s="420"/>
      <c r="XCT104" s="420"/>
      <c r="XCU104" s="420"/>
      <c r="XCV104" s="420"/>
      <c r="XCW104" s="420"/>
      <c r="XCX104" s="420"/>
      <c r="XCY104" s="420"/>
      <c r="XCZ104" s="420"/>
      <c r="XDA104" s="420"/>
      <c r="XDB104" s="420"/>
      <c r="XDC104" s="420"/>
      <c r="XDD104" s="420"/>
      <c r="XDE104" s="420"/>
      <c r="XDF104" s="420"/>
      <c r="XDG104" s="420"/>
      <c r="XDH104" s="420"/>
      <c r="XDI104" s="420"/>
      <c r="XDJ104" s="420"/>
      <c r="XDK104" s="420"/>
      <c r="XDL104" s="420"/>
      <c r="XDM104" s="420"/>
      <c r="XDN104" s="420"/>
      <c r="XDO104" s="420"/>
      <c r="XDP104" s="420"/>
      <c r="XDQ104" s="420"/>
      <c r="XDR104" s="420"/>
      <c r="XDS104" s="420"/>
      <c r="XDT104" s="420"/>
      <c r="XDU104" s="420"/>
      <c r="XDV104" s="420"/>
      <c r="XDW104" s="420"/>
      <c r="XDX104" s="420"/>
      <c r="XDY104" s="420"/>
      <c r="XDZ104" s="420"/>
      <c r="XEA104" s="420"/>
      <c r="XEB104" s="420"/>
      <c r="XEC104" s="420"/>
      <c r="XED104" s="420"/>
      <c r="XEE104" s="420"/>
      <c r="XEF104" s="420"/>
      <c r="XEG104" s="420"/>
      <c r="XEH104" s="420"/>
      <c r="XEI104" s="420"/>
      <c r="XEJ104" s="420"/>
      <c r="XEK104" s="420"/>
      <c r="XEL104" s="420"/>
      <c r="XEM104" s="420"/>
      <c r="XEN104" s="420"/>
      <c r="XEO104" s="420"/>
      <c r="XEP104" s="420"/>
      <c r="XEQ104" s="420"/>
      <c r="XER104" s="420"/>
      <c r="XES104" s="420"/>
      <c r="XET104" s="420"/>
      <c r="XEU104" s="420"/>
      <c r="XEV104" s="420"/>
      <c r="XEW104" s="420"/>
      <c r="XEX104" s="420"/>
      <c r="XEY104" s="420"/>
      <c r="XEZ104" s="420"/>
      <c r="XFA104" s="420"/>
      <c r="XFB104" s="420"/>
      <c r="XFC104" s="420"/>
      <c r="XFD104" s="420"/>
    </row>
    <row r="105" spans="1:16384" s="101" customFormat="1" ht="13.5">
      <c r="A105" s="1087"/>
      <c r="B105" s="1087"/>
      <c r="C105" s="1087"/>
      <c r="D105" s="1087"/>
      <c r="E105" s="1087"/>
      <c r="F105" s="1087"/>
      <c r="G105" s="1087"/>
      <c r="H105" s="1087"/>
      <c r="I105" s="1087"/>
      <c r="J105" s="1087"/>
      <c r="K105" s="1087"/>
      <c r="L105" s="1087"/>
      <c r="M105" s="1087"/>
      <c r="N105" s="1087"/>
      <c r="O105" s="1087"/>
      <c r="P105" s="1087"/>
      <c r="Q105" s="1087"/>
      <c r="R105" s="1087"/>
      <c r="S105" s="1087"/>
      <c r="T105" s="1087"/>
      <c r="U105" s="1087"/>
      <c r="V105" s="1087"/>
      <c r="W105" s="1087"/>
      <c r="X105" s="1087"/>
      <c r="Y105" s="1087"/>
      <c r="Z105" s="1087"/>
      <c r="AA105" s="1087"/>
      <c r="AB105" s="1087"/>
      <c r="AC105" s="1087"/>
      <c r="AD105" s="1087"/>
      <c r="AE105" s="1087"/>
      <c r="AF105" s="1087"/>
      <c r="AG105" s="1087"/>
      <c r="AH105" s="1087"/>
      <c r="AI105" s="1087"/>
      <c r="AJ105" s="1087"/>
      <c r="AK105" s="1087"/>
      <c r="AL105" s="1087"/>
      <c r="AM105" s="1087"/>
      <c r="AN105" s="1087"/>
      <c r="AO105" s="1087"/>
      <c r="AP105" s="1087"/>
      <c r="AQ105" s="1087"/>
      <c r="AR105" s="1087"/>
      <c r="AS105" s="1087"/>
      <c r="AT105" s="1087"/>
      <c r="AU105" s="1087"/>
      <c r="AV105" s="1087"/>
      <c r="AW105" s="1087"/>
      <c r="AX105" s="1087"/>
      <c r="AY105" s="1087"/>
      <c r="AZ105" s="99"/>
      <c r="BA105" s="424"/>
      <c r="BB105" s="424"/>
      <c r="BC105" s="420"/>
      <c r="BD105" s="420"/>
      <c r="BE105" s="420"/>
      <c r="BF105" s="420"/>
      <c r="BG105" s="420"/>
      <c r="BH105" s="420"/>
      <c r="BI105" s="420"/>
      <c r="BJ105" s="420"/>
      <c r="BK105" s="420"/>
      <c r="BL105" s="420"/>
      <c r="BM105" s="420"/>
      <c r="BN105" s="420"/>
      <c r="BO105" s="420"/>
      <c r="BP105" s="420"/>
      <c r="BQ105" s="420"/>
      <c r="BR105" s="420"/>
      <c r="BS105" s="420"/>
      <c r="BT105" s="420"/>
      <c r="BU105" s="420"/>
      <c r="BV105" s="420"/>
      <c r="BW105" s="420"/>
      <c r="BX105" s="420"/>
      <c r="BY105" s="420"/>
      <c r="BZ105" s="420"/>
      <c r="CA105" s="420"/>
      <c r="CB105" s="420"/>
      <c r="CC105" s="420"/>
      <c r="CD105" s="420"/>
      <c r="CE105" s="420"/>
      <c r="CF105" s="420"/>
      <c r="CG105" s="420"/>
      <c r="CH105" s="420"/>
      <c r="CI105" s="420"/>
      <c r="CJ105" s="420"/>
      <c r="CK105" s="420"/>
      <c r="CL105" s="420"/>
      <c r="CM105" s="420"/>
      <c r="CN105" s="420"/>
      <c r="CO105" s="420"/>
      <c r="CP105" s="420"/>
      <c r="CQ105" s="420"/>
      <c r="CR105" s="420"/>
      <c r="CS105" s="420"/>
      <c r="CT105" s="420"/>
      <c r="CU105" s="420"/>
      <c r="CV105" s="420"/>
      <c r="CW105" s="420"/>
      <c r="CX105" s="420"/>
      <c r="CY105" s="420"/>
      <c r="CZ105" s="420"/>
      <c r="DA105" s="420"/>
      <c r="DB105" s="420"/>
      <c r="DC105" s="420"/>
      <c r="DD105" s="420"/>
      <c r="DE105" s="420"/>
      <c r="DF105" s="420"/>
      <c r="DG105" s="420"/>
      <c r="DH105" s="420"/>
      <c r="DI105" s="420"/>
      <c r="DJ105" s="420"/>
      <c r="DK105" s="420"/>
      <c r="DL105" s="420"/>
      <c r="DM105" s="420"/>
      <c r="DN105" s="420"/>
      <c r="DO105" s="420"/>
      <c r="DP105" s="420"/>
      <c r="DQ105" s="420"/>
      <c r="DR105" s="420"/>
      <c r="DS105" s="420"/>
      <c r="DT105" s="420"/>
      <c r="DU105" s="420"/>
      <c r="DV105" s="420"/>
      <c r="DW105" s="420"/>
      <c r="DX105" s="420"/>
      <c r="DY105" s="420"/>
      <c r="DZ105" s="420"/>
      <c r="EA105" s="420"/>
      <c r="EB105" s="420"/>
      <c r="EC105" s="420"/>
      <c r="ED105" s="420"/>
      <c r="EE105" s="420"/>
      <c r="EF105" s="420"/>
      <c r="EG105" s="420"/>
      <c r="EH105" s="420"/>
      <c r="EI105" s="420"/>
      <c r="EJ105" s="420"/>
      <c r="EK105" s="420"/>
      <c r="EL105" s="420"/>
      <c r="EM105" s="420"/>
      <c r="EN105" s="420"/>
      <c r="EO105" s="420"/>
      <c r="EP105" s="420"/>
      <c r="EQ105" s="420"/>
      <c r="ER105" s="420"/>
      <c r="ES105" s="420"/>
      <c r="ET105" s="420"/>
      <c r="EU105" s="420"/>
      <c r="EV105" s="420"/>
      <c r="EW105" s="420"/>
      <c r="EX105" s="420"/>
      <c r="EY105" s="420"/>
      <c r="EZ105" s="420"/>
      <c r="FA105" s="420"/>
      <c r="FB105" s="420"/>
      <c r="FC105" s="420"/>
      <c r="FD105" s="420"/>
      <c r="FE105" s="420"/>
      <c r="FF105" s="420"/>
      <c r="FG105" s="420"/>
      <c r="FH105" s="420"/>
      <c r="FI105" s="420"/>
      <c r="FJ105" s="420"/>
      <c r="FK105" s="420"/>
      <c r="FL105" s="420"/>
      <c r="FM105" s="420"/>
      <c r="FN105" s="420"/>
      <c r="FO105" s="420"/>
      <c r="FP105" s="420"/>
      <c r="FQ105" s="420"/>
      <c r="FR105" s="420"/>
      <c r="FS105" s="420"/>
      <c r="FT105" s="420"/>
      <c r="FU105" s="420"/>
      <c r="FV105" s="420"/>
      <c r="FW105" s="420"/>
      <c r="FX105" s="420"/>
      <c r="FY105" s="420"/>
      <c r="FZ105" s="420"/>
      <c r="GA105" s="420"/>
      <c r="GB105" s="420"/>
      <c r="GC105" s="420"/>
      <c r="GD105" s="420"/>
      <c r="GE105" s="420"/>
      <c r="GF105" s="420"/>
      <c r="GG105" s="420"/>
      <c r="GH105" s="420"/>
      <c r="GI105" s="420"/>
      <c r="GJ105" s="420"/>
      <c r="GK105" s="420"/>
      <c r="GL105" s="420"/>
      <c r="GM105" s="420"/>
      <c r="GN105" s="420"/>
      <c r="GO105" s="420"/>
      <c r="GP105" s="420"/>
      <c r="GQ105" s="420"/>
      <c r="GR105" s="420"/>
      <c r="GS105" s="420"/>
      <c r="GT105" s="420"/>
      <c r="GU105" s="420"/>
      <c r="GV105" s="420"/>
      <c r="GW105" s="420"/>
      <c r="GX105" s="420"/>
      <c r="GY105" s="420"/>
      <c r="GZ105" s="420"/>
      <c r="HA105" s="420"/>
      <c r="HB105" s="420"/>
      <c r="HC105" s="420"/>
      <c r="HD105" s="420"/>
      <c r="HE105" s="420"/>
      <c r="HF105" s="420"/>
      <c r="HG105" s="420"/>
      <c r="HH105" s="420"/>
      <c r="HI105" s="420"/>
      <c r="HJ105" s="420"/>
      <c r="HK105" s="420"/>
      <c r="HL105" s="420"/>
      <c r="HM105" s="420"/>
      <c r="HN105" s="420"/>
      <c r="HO105" s="420"/>
      <c r="HP105" s="420"/>
      <c r="HQ105" s="420"/>
      <c r="HR105" s="420"/>
      <c r="HS105" s="420"/>
      <c r="HT105" s="420"/>
      <c r="HU105" s="420"/>
      <c r="HV105" s="420"/>
      <c r="HW105" s="420"/>
      <c r="HX105" s="420"/>
      <c r="HY105" s="420"/>
      <c r="HZ105" s="420"/>
      <c r="IA105" s="420"/>
      <c r="IB105" s="420"/>
      <c r="IC105" s="420"/>
      <c r="ID105" s="420"/>
      <c r="IE105" s="420"/>
      <c r="IF105" s="420"/>
      <c r="IG105" s="420"/>
      <c r="IH105" s="420"/>
      <c r="II105" s="420"/>
      <c r="IJ105" s="420"/>
      <c r="IK105" s="420"/>
      <c r="IL105" s="420"/>
      <c r="IM105" s="420"/>
      <c r="IN105" s="420"/>
      <c r="IO105" s="420"/>
      <c r="IP105" s="420"/>
      <c r="IQ105" s="420"/>
      <c r="IR105" s="420"/>
      <c r="IS105" s="420"/>
      <c r="IT105" s="420"/>
      <c r="IU105" s="420"/>
      <c r="IV105" s="420"/>
      <c r="IW105" s="420"/>
      <c r="IX105" s="420"/>
      <c r="IY105" s="420"/>
      <c r="IZ105" s="420"/>
      <c r="JA105" s="420"/>
      <c r="JB105" s="420"/>
      <c r="JC105" s="420"/>
      <c r="JD105" s="420"/>
      <c r="JE105" s="420"/>
      <c r="JF105" s="420"/>
      <c r="JG105" s="420"/>
      <c r="JH105" s="420"/>
      <c r="JI105" s="420"/>
      <c r="JJ105" s="420"/>
      <c r="JK105" s="420"/>
      <c r="JL105" s="420"/>
      <c r="JM105" s="420"/>
      <c r="JN105" s="420"/>
      <c r="JO105" s="420"/>
      <c r="JP105" s="420"/>
      <c r="JQ105" s="420"/>
      <c r="JR105" s="420"/>
      <c r="JS105" s="420"/>
      <c r="JT105" s="420"/>
      <c r="JU105" s="420"/>
      <c r="JV105" s="420"/>
      <c r="JW105" s="420"/>
      <c r="JX105" s="420"/>
      <c r="JY105" s="420"/>
      <c r="JZ105" s="420"/>
      <c r="KA105" s="420"/>
      <c r="KB105" s="420"/>
      <c r="KC105" s="420"/>
      <c r="KD105" s="420"/>
      <c r="KE105" s="420"/>
      <c r="KF105" s="420"/>
      <c r="KG105" s="420"/>
      <c r="KH105" s="420"/>
      <c r="KI105" s="420"/>
      <c r="KJ105" s="420"/>
      <c r="KK105" s="420"/>
      <c r="KL105" s="420"/>
      <c r="KM105" s="420"/>
      <c r="KN105" s="420"/>
      <c r="KO105" s="420"/>
      <c r="KP105" s="420"/>
      <c r="KQ105" s="420"/>
      <c r="KR105" s="420"/>
      <c r="KS105" s="420"/>
      <c r="KT105" s="420"/>
      <c r="KU105" s="420"/>
      <c r="KV105" s="420"/>
      <c r="KW105" s="420"/>
      <c r="KX105" s="420"/>
      <c r="KY105" s="420"/>
      <c r="KZ105" s="420"/>
      <c r="LA105" s="420"/>
      <c r="LB105" s="420"/>
      <c r="LC105" s="420"/>
      <c r="LD105" s="420"/>
      <c r="LE105" s="420"/>
      <c r="LF105" s="420"/>
      <c r="LG105" s="420"/>
      <c r="LH105" s="420"/>
      <c r="LI105" s="420"/>
      <c r="LJ105" s="420"/>
      <c r="LK105" s="420"/>
      <c r="LL105" s="420"/>
      <c r="LM105" s="420"/>
      <c r="LN105" s="420"/>
      <c r="LO105" s="420"/>
      <c r="LP105" s="420"/>
      <c r="LQ105" s="420"/>
      <c r="LR105" s="420"/>
      <c r="LS105" s="420"/>
      <c r="LT105" s="420"/>
      <c r="LU105" s="420"/>
      <c r="LV105" s="420"/>
      <c r="LW105" s="420"/>
      <c r="LX105" s="420"/>
      <c r="LY105" s="420"/>
      <c r="LZ105" s="420"/>
      <c r="MA105" s="420"/>
      <c r="MB105" s="420"/>
      <c r="MC105" s="420"/>
      <c r="MD105" s="420"/>
      <c r="ME105" s="420"/>
      <c r="MF105" s="420"/>
      <c r="MG105" s="420"/>
      <c r="MH105" s="420"/>
      <c r="MI105" s="420"/>
      <c r="MJ105" s="420"/>
      <c r="MK105" s="420"/>
      <c r="ML105" s="420"/>
      <c r="MM105" s="420"/>
      <c r="MN105" s="420"/>
      <c r="MO105" s="420"/>
      <c r="MP105" s="420"/>
      <c r="MQ105" s="420"/>
      <c r="MR105" s="420"/>
      <c r="MS105" s="420"/>
      <c r="MT105" s="420"/>
      <c r="MU105" s="420"/>
      <c r="MV105" s="420"/>
      <c r="MW105" s="420"/>
      <c r="MX105" s="420"/>
      <c r="MY105" s="420"/>
      <c r="MZ105" s="420"/>
      <c r="NA105" s="420"/>
      <c r="NB105" s="420"/>
      <c r="NC105" s="420"/>
      <c r="ND105" s="420"/>
      <c r="NE105" s="420"/>
      <c r="NF105" s="420"/>
      <c r="NG105" s="420"/>
      <c r="NH105" s="420"/>
      <c r="NI105" s="420"/>
      <c r="NJ105" s="420"/>
      <c r="NK105" s="420"/>
      <c r="NL105" s="420"/>
      <c r="NM105" s="420"/>
      <c r="NN105" s="420"/>
      <c r="NO105" s="420"/>
      <c r="NP105" s="420"/>
      <c r="NQ105" s="420"/>
      <c r="NR105" s="420"/>
      <c r="NS105" s="420"/>
      <c r="NT105" s="420"/>
      <c r="NU105" s="420"/>
      <c r="NV105" s="420"/>
      <c r="NW105" s="420"/>
      <c r="NX105" s="420"/>
      <c r="NY105" s="420"/>
      <c r="NZ105" s="420"/>
      <c r="OA105" s="420"/>
      <c r="OB105" s="420"/>
      <c r="OC105" s="420"/>
      <c r="OD105" s="420"/>
      <c r="OE105" s="420"/>
      <c r="OF105" s="420"/>
      <c r="OG105" s="420"/>
      <c r="OH105" s="420"/>
      <c r="OI105" s="420"/>
      <c r="OJ105" s="420"/>
      <c r="OK105" s="420"/>
      <c r="OL105" s="420"/>
      <c r="OM105" s="420"/>
      <c r="ON105" s="420"/>
      <c r="OO105" s="420"/>
      <c r="OP105" s="420"/>
      <c r="OQ105" s="420"/>
      <c r="OR105" s="420"/>
      <c r="OS105" s="420"/>
      <c r="OT105" s="420"/>
      <c r="OU105" s="420"/>
      <c r="OV105" s="420"/>
      <c r="OW105" s="420"/>
      <c r="OX105" s="420"/>
      <c r="OY105" s="420"/>
      <c r="OZ105" s="420"/>
      <c r="PA105" s="420"/>
      <c r="PB105" s="420"/>
      <c r="PC105" s="420"/>
      <c r="PD105" s="420"/>
      <c r="PE105" s="420"/>
      <c r="PF105" s="420"/>
      <c r="PG105" s="420"/>
      <c r="PH105" s="420"/>
      <c r="PI105" s="420"/>
      <c r="PJ105" s="420"/>
      <c r="PK105" s="420"/>
      <c r="PL105" s="420"/>
      <c r="PM105" s="420"/>
      <c r="PN105" s="420"/>
      <c r="PO105" s="420"/>
      <c r="PP105" s="420"/>
      <c r="PQ105" s="420"/>
      <c r="PR105" s="420"/>
      <c r="PS105" s="420"/>
      <c r="PT105" s="420"/>
      <c r="PU105" s="420"/>
      <c r="PV105" s="420"/>
      <c r="PW105" s="420"/>
      <c r="PX105" s="420"/>
      <c r="PY105" s="420"/>
      <c r="PZ105" s="420"/>
      <c r="QA105" s="420"/>
      <c r="QB105" s="420"/>
      <c r="QC105" s="420"/>
      <c r="QD105" s="420"/>
      <c r="QE105" s="420"/>
      <c r="QF105" s="420"/>
      <c r="QG105" s="420"/>
      <c r="QH105" s="420"/>
      <c r="QI105" s="420"/>
      <c r="QJ105" s="420"/>
      <c r="QK105" s="420"/>
      <c r="QL105" s="420"/>
      <c r="QM105" s="420"/>
      <c r="QN105" s="420"/>
      <c r="QO105" s="420"/>
      <c r="QP105" s="420"/>
      <c r="QQ105" s="420"/>
      <c r="QR105" s="420"/>
      <c r="QS105" s="420"/>
      <c r="QT105" s="420"/>
      <c r="QU105" s="420"/>
      <c r="QV105" s="420"/>
      <c r="QW105" s="420"/>
      <c r="QX105" s="420"/>
      <c r="QY105" s="420"/>
      <c r="QZ105" s="420"/>
      <c r="RA105" s="420"/>
      <c r="RB105" s="420"/>
      <c r="RC105" s="420"/>
      <c r="RD105" s="420"/>
      <c r="RE105" s="420"/>
      <c r="RF105" s="420"/>
      <c r="RG105" s="420"/>
      <c r="RH105" s="420"/>
      <c r="RI105" s="420"/>
      <c r="RJ105" s="420"/>
      <c r="RK105" s="420"/>
      <c r="RL105" s="420"/>
      <c r="RM105" s="420"/>
      <c r="RN105" s="420"/>
      <c r="RO105" s="420"/>
      <c r="RP105" s="420"/>
      <c r="RQ105" s="420"/>
      <c r="RR105" s="420"/>
      <c r="RS105" s="420"/>
      <c r="RT105" s="420"/>
      <c r="RU105" s="420"/>
      <c r="RV105" s="420"/>
      <c r="RW105" s="420"/>
      <c r="RX105" s="420"/>
      <c r="RY105" s="420"/>
      <c r="RZ105" s="420"/>
      <c r="SA105" s="420"/>
      <c r="SB105" s="420"/>
      <c r="SC105" s="420"/>
      <c r="SD105" s="420"/>
      <c r="SE105" s="420"/>
      <c r="SF105" s="420"/>
      <c r="SG105" s="420"/>
      <c r="SH105" s="420"/>
      <c r="SI105" s="420"/>
      <c r="SJ105" s="420"/>
      <c r="SK105" s="420"/>
      <c r="SL105" s="420"/>
      <c r="SM105" s="420"/>
      <c r="SN105" s="420"/>
      <c r="SO105" s="420"/>
      <c r="SP105" s="420"/>
      <c r="SQ105" s="420"/>
      <c r="SR105" s="420"/>
      <c r="SS105" s="420"/>
      <c r="ST105" s="420"/>
      <c r="SU105" s="420"/>
      <c r="SV105" s="420"/>
      <c r="SW105" s="420"/>
      <c r="SX105" s="420"/>
      <c r="SY105" s="420"/>
      <c r="SZ105" s="420"/>
      <c r="TA105" s="420"/>
      <c r="TB105" s="420"/>
      <c r="TC105" s="420"/>
      <c r="TD105" s="420"/>
      <c r="TE105" s="420"/>
      <c r="TF105" s="420"/>
      <c r="TG105" s="420"/>
      <c r="TH105" s="420"/>
      <c r="TI105" s="420"/>
      <c r="TJ105" s="420"/>
      <c r="TK105" s="420"/>
      <c r="TL105" s="420"/>
      <c r="TM105" s="420"/>
      <c r="TN105" s="420"/>
      <c r="TO105" s="420"/>
      <c r="TP105" s="420"/>
      <c r="TQ105" s="420"/>
      <c r="TR105" s="420"/>
      <c r="TS105" s="420"/>
      <c r="TT105" s="420"/>
      <c r="TU105" s="420"/>
      <c r="TV105" s="420"/>
      <c r="TW105" s="420"/>
      <c r="TX105" s="420"/>
      <c r="TY105" s="420"/>
      <c r="TZ105" s="420"/>
      <c r="UA105" s="420"/>
      <c r="UB105" s="420"/>
      <c r="UC105" s="420"/>
      <c r="UD105" s="420"/>
      <c r="UE105" s="420"/>
      <c r="UF105" s="420"/>
      <c r="UG105" s="420"/>
      <c r="UH105" s="420"/>
      <c r="UI105" s="420"/>
      <c r="UJ105" s="420"/>
      <c r="UK105" s="420"/>
      <c r="UL105" s="420"/>
      <c r="UM105" s="420"/>
      <c r="UN105" s="420"/>
      <c r="UO105" s="420"/>
      <c r="UP105" s="420"/>
      <c r="UQ105" s="420"/>
      <c r="UR105" s="420"/>
      <c r="US105" s="420"/>
      <c r="UT105" s="420"/>
      <c r="UU105" s="420"/>
      <c r="UV105" s="420"/>
      <c r="UW105" s="420"/>
      <c r="UX105" s="420"/>
      <c r="UY105" s="420"/>
      <c r="UZ105" s="420"/>
      <c r="VA105" s="420"/>
      <c r="VB105" s="420"/>
      <c r="VC105" s="420"/>
      <c r="VD105" s="420"/>
      <c r="VE105" s="420"/>
      <c r="VF105" s="420"/>
      <c r="VG105" s="420"/>
      <c r="VH105" s="420"/>
      <c r="VI105" s="420"/>
      <c r="VJ105" s="420"/>
      <c r="VK105" s="420"/>
      <c r="VL105" s="420"/>
      <c r="VM105" s="420"/>
      <c r="VN105" s="420"/>
      <c r="VO105" s="420"/>
      <c r="VP105" s="420"/>
      <c r="VQ105" s="420"/>
      <c r="VR105" s="420"/>
      <c r="VS105" s="420"/>
      <c r="VT105" s="420"/>
      <c r="VU105" s="420"/>
      <c r="VV105" s="420"/>
      <c r="VW105" s="420"/>
      <c r="VX105" s="420"/>
      <c r="VY105" s="420"/>
      <c r="VZ105" s="420"/>
      <c r="WA105" s="420"/>
      <c r="WB105" s="420"/>
      <c r="WC105" s="420"/>
      <c r="WD105" s="420"/>
      <c r="WE105" s="420"/>
      <c r="WF105" s="420"/>
      <c r="WG105" s="420"/>
      <c r="WH105" s="420"/>
      <c r="WI105" s="420"/>
      <c r="WJ105" s="420"/>
      <c r="WK105" s="420"/>
      <c r="WL105" s="420"/>
      <c r="WM105" s="420"/>
      <c r="WN105" s="420"/>
      <c r="WO105" s="420"/>
      <c r="WP105" s="420"/>
      <c r="WQ105" s="420"/>
      <c r="WR105" s="420"/>
      <c r="WS105" s="420"/>
      <c r="WT105" s="420"/>
      <c r="WU105" s="420"/>
      <c r="WV105" s="420"/>
      <c r="WW105" s="420"/>
      <c r="WX105" s="420"/>
      <c r="WY105" s="420"/>
      <c r="WZ105" s="420"/>
      <c r="XA105" s="420"/>
      <c r="XB105" s="420"/>
      <c r="XC105" s="420"/>
      <c r="XD105" s="420"/>
      <c r="XE105" s="420"/>
      <c r="XF105" s="420"/>
      <c r="XG105" s="420"/>
      <c r="XH105" s="420"/>
      <c r="XI105" s="420"/>
      <c r="XJ105" s="420"/>
      <c r="XK105" s="420"/>
      <c r="XL105" s="420"/>
      <c r="XM105" s="420"/>
      <c r="XN105" s="420"/>
      <c r="XO105" s="420"/>
      <c r="XP105" s="420"/>
      <c r="XQ105" s="420"/>
      <c r="XR105" s="420"/>
      <c r="XS105" s="420"/>
      <c r="XT105" s="420"/>
      <c r="XU105" s="420"/>
      <c r="XV105" s="420"/>
      <c r="XW105" s="420"/>
      <c r="XX105" s="420"/>
      <c r="XY105" s="420"/>
      <c r="XZ105" s="420"/>
      <c r="YA105" s="420"/>
      <c r="YB105" s="420"/>
      <c r="YC105" s="420"/>
      <c r="YD105" s="420"/>
      <c r="YE105" s="420"/>
      <c r="YF105" s="420"/>
      <c r="YG105" s="420"/>
      <c r="YH105" s="420"/>
      <c r="YI105" s="420"/>
      <c r="YJ105" s="420"/>
      <c r="YK105" s="420"/>
      <c r="YL105" s="420"/>
      <c r="YM105" s="420"/>
      <c r="YN105" s="420"/>
      <c r="YO105" s="420"/>
      <c r="YP105" s="420"/>
      <c r="YQ105" s="420"/>
      <c r="YR105" s="420"/>
      <c r="YS105" s="420"/>
      <c r="YT105" s="420"/>
      <c r="YU105" s="420"/>
      <c r="YV105" s="420"/>
      <c r="YW105" s="420"/>
      <c r="YX105" s="420"/>
      <c r="YY105" s="420"/>
      <c r="YZ105" s="420"/>
      <c r="ZA105" s="420"/>
      <c r="ZB105" s="420"/>
      <c r="ZC105" s="420"/>
      <c r="ZD105" s="420"/>
      <c r="ZE105" s="420"/>
      <c r="ZF105" s="420"/>
      <c r="ZG105" s="420"/>
      <c r="ZH105" s="420"/>
      <c r="ZI105" s="420"/>
      <c r="ZJ105" s="420"/>
      <c r="ZK105" s="420"/>
      <c r="ZL105" s="420"/>
      <c r="ZM105" s="420"/>
      <c r="ZN105" s="420"/>
      <c r="ZO105" s="420"/>
      <c r="ZP105" s="420"/>
      <c r="ZQ105" s="420"/>
      <c r="ZR105" s="420"/>
      <c r="ZS105" s="420"/>
      <c r="ZT105" s="420"/>
      <c r="ZU105" s="420"/>
      <c r="ZV105" s="420"/>
      <c r="ZW105" s="420"/>
      <c r="ZX105" s="420"/>
      <c r="ZY105" s="420"/>
      <c r="ZZ105" s="420"/>
      <c r="AAA105" s="420"/>
      <c r="AAB105" s="420"/>
      <c r="AAC105" s="420"/>
      <c r="AAD105" s="420"/>
      <c r="AAE105" s="420"/>
      <c r="AAF105" s="420"/>
      <c r="AAG105" s="420"/>
      <c r="AAH105" s="420"/>
      <c r="AAI105" s="420"/>
      <c r="AAJ105" s="420"/>
      <c r="AAK105" s="420"/>
      <c r="AAL105" s="420"/>
      <c r="AAM105" s="420"/>
      <c r="AAN105" s="420"/>
      <c r="AAO105" s="420"/>
      <c r="AAP105" s="420"/>
      <c r="AAQ105" s="420"/>
      <c r="AAR105" s="420"/>
      <c r="AAS105" s="420"/>
      <c r="AAT105" s="420"/>
      <c r="AAU105" s="420"/>
      <c r="AAV105" s="420"/>
      <c r="AAW105" s="420"/>
      <c r="AAX105" s="420"/>
      <c r="AAY105" s="420"/>
      <c r="AAZ105" s="420"/>
      <c r="ABA105" s="420"/>
      <c r="ABB105" s="420"/>
      <c r="ABC105" s="420"/>
      <c r="ABD105" s="420"/>
      <c r="ABE105" s="420"/>
      <c r="ABF105" s="420"/>
      <c r="ABG105" s="420"/>
      <c r="ABH105" s="420"/>
      <c r="ABI105" s="420"/>
      <c r="ABJ105" s="420"/>
      <c r="ABK105" s="420"/>
      <c r="ABL105" s="420"/>
      <c r="ABM105" s="420"/>
      <c r="ABN105" s="420"/>
      <c r="ABO105" s="420"/>
      <c r="ABP105" s="420"/>
      <c r="ABQ105" s="420"/>
      <c r="ABR105" s="420"/>
      <c r="ABS105" s="420"/>
      <c r="ABT105" s="420"/>
      <c r="ABU105" s="420"/>
      <c r="ABV105" s="420"/>
      <c r="ABW105" s="420"/>
      <c r="ABX105" s="420"/>
      <c r="ABY105" s="420"/>
      <c r="ABZ105" s="420"/>
      <c r="ACA105" s="420"/>
      <c r="ACB105" s="420"/>
      <c r="ACC105" s="420"/>
      <c r="ACD105" s="420"/>
      <c r="ACE105" s="420"/>
      <c r="ACF105" s="420"/>
      <c r="ACG105" s="420"/>
      <c r="ACH105" s="420"/>
      <c r="ACI105" s="420"/>
      <c r="ACJ105" s="420"/>
      <c r="ACK105" s="420"/>
      <c r="ACL105" s="420"/>
      <c r="ACM105" s="420"/>
      <c r="ACN105" s="420"/>
      <c r="ACO105" s="420"/>
      <c r="ACP105" s="420"/>
      <c r="ACQ105" s="420"/>
      <c r="ACR105" s="420"/>
      <c r="ACS105" s="420"/>
      <c r="ACT105" s="420"/>
      <c r="ACU105" s="420"/>
      <c r="ACV105" s="420"/>
      <c r="ACW105" s="420"/>
      <c r="ACX105" s="420"/>
      <c r="ACY105" s="420"/>
      <c r="ACZ105" s="420"/>
      <c r="ADA105" s="420"/>
      <c r="ADB105" s="420"/>
      <c r="ADC105" s="420"/>
      <c r="ADD105" s="420"/>
      <c r="ADE105" s="420"/>
      <c r="ADF105" s="420"/>
      <c r="ADG105" s="420"/>
      <c r="ADH105" s="420"/>
      <c r="ADI105" s="420"/>
      <c r="ADJ105" s="420"/>
      <c r="ADK105" s="420"/>
      <c r="ADL105" s="420"/>
      <c r="ADM105" s="420"/>
      <c r="ADN105" s="420"/>
      <c r="ADO105" s="420"/>
      <c r="ADP105" s="420"/>
      <c r="ADQ105" s="420"/>
      <c r="ADR105" s="420"/>
      <c r="ADS105" s="420"/>
      <c r="ADT105" s="420"/>
      <c r="ADU105" s="420"/>
      <c r="ADV105" s="420"/>
      <c r="ADW105" s="420"/>
      <c r="ADX105" s="420"/>
      <c r="ADY105" s="420"/>
      <c r="ADZ105" s="420"/>
      <c r="AEA105" s="420"/>
      <c r="AEB105" s="420"/>
      <c r="AEC105" s="420"/>
      <c r="AED105" s="420"/>
      <c r="AEE105" s="420"/>
      <c r="AEF105" s="420"/>
      <c r="AEG105" s="420"/>
      <c r="AEH105" s="420"/>
      <c r="AEI105" s="420"/>
      <c r="AEJ105" s="420"/>
      <c r="AEK105" s="420"/>
      <c r="AEL105" s="420"/>
      <c r="AEM105" s="420"/>
      <c r="AEN105" s="420"/>
      <c r="AEO105" s="420"/>
      <c r="AEP105" s="420"/>
      <c r="AEQ105" s="420"/>
      <c r="AER105" s="420"/>
      <c r="AES105" s="420"/>
      <c r="AET105" s="420"/>
      <c r="AEU105" s="420"/>
      <c r="AEV105" s="420"/>
      <c r="AEW105" s="420"/>
      <c r="AEX105" s="420"/>
      <c r="AEY105" s="420"/>
      <c r="AEZ105" s="420"/>
      <c r="AFA105" s="420"/>
      <c r="AFB105" s="420"/>
      <c r="AFC105" s="420"/>
      <c r="AFD105" s="420"/>
      <c r="AFE105" s="420"/>
      <c r="AFF105" s="420"/>
      <c r="AFG105" s="420"/>
      <c r="AFH105" s="420"/>
      <c r="AFI105" s="420"/>
      <c r="AFJ105" s="420"/>
      <c r="AFK105" s="420"/>
      <c r="AFL105" s="420"/>
      <c r="AFM105" s="420"/>
      <c r="AFN105" s="420"/>
      <c r="AFO105" s="420"/>
      <c r="AFP105" s="420"/>
      <c r="AFQ105" s="420"/>
      <c r="AFR105" s="420"/>
      <c r="AFS105" s="420"/>
      <c r="AFT105" s="420"/>
      <c r="AFU105" s="420"/>
      <c r="AFV105" s="420"/>
      <c r="AFW105" s="420"/>
      <c r="AFX105" s="420"/>
      <c r="AFY105" s="420"/>
      <c r="AFZ105" s="420"/>
      <c r="AGA105" s="420"/>
      <c r="AGB105" s="420"/>
      <c r="AGC105" s="420"/>
      <c r="AGD105" s="420"/>
      <c r="AGE105" s="420"/>
      <c r="AGF105" s="420"/>
      <c r="AGG105" s="420"/>
      <c r="AGH105" s="420"/>
      <c r="AGI105" s="420"/>
      <c r="AGJ105" s="420"/>
      <c r="AGK105" s="420"/>
      <c r="AGL105" s="420"/>
      <c r="AGM105" s="420"/>
      <c r="AGN105" s="420"/>
      <c r="AGO105" s="420"/>
      <c r="AGP105" s="420"/>
      <c r="AGQ105" s="420"/>
      <c r="AGR105" s="420"/>
      <c r="AGS105" s="420"/>
      <c r="AGT105" s="420"/>
      <c r="AGU105" s="420"/>
      <c r="AGV105" s="420"/>
      <c r="AGW105" s="420"/>
      <c r="AGX105" s="420"/>
      <c r="AGY105" s="420"/>
      <c r="AGZ105" s="420"/>
      <c r="AHA105" s="420"/>
      <c r="AHB105" s="420"/>
      <c r="AHC105" s="420"/>
      <c r="AHD105" s="420"/>
      <c r="AHE105" s="420"/>
      <c r="AHF105" s="420"/>
      <c r="AHG105" s="420"/>
      <c r="AHH105" s="420"/>
      <c r="AHI105" s="420"/>
      <c r="AHJ105" s="420"/>
      <c r="AHK105" s="420"/>
      <c r="AHL105" s="420"/>
      <c r="AHM105" s="420"/>
      <c r="AHN105" s="420"/>
      <c r="AHO105" s="420"/>
      <c r="AHP105" s="420"/>
      <c r="AHQ105" s="420"/>
      <c r="AHR105" s="420"/>
      <c r="AHS105" s="420"/>
      <c r="AHT105" s="420"/>
      <c r="AHU105" s="420"/>
      <c r="AHV105" s="420"/>
      <c r="AHW105" s="420"/>
      <c r="AHX105" s="420"/>
      <c r="AHY105" s="420"/>
      <c r="AHZ105" s="420"/>
      <c r="AIA105" s="420"/>
      <c r="AIB105" s="420"/>
      <c r="AIC105" s="420"/>
      <c r="AID105" s="420"/>
      <c r="AIE105" s="420"/>
      <c r="AIF105" s="420"/>
      <c r="AIG105" s="420"/>
      <c r="AIH105" s="420"/>
      <c r="AII105" s="420"/>
      <c r="AIJ105" s="420"/>
      <c r="AIK105" s="420"/>
      <c r="AIL105" s="420"/>
      <c r="AIM105" s="420"/>
      <c r="AIN105" s="420"/>
      <c r="AIO105" s="420"/>
      <c r="AIP105" s="420"/>
      <c r="AIQ105" s="420"/>
      <c r="AIR105" s="420"/>
      <c r="AIS105" s="420"/>
      <c r="AIT105" s="420"/>
      <c r="AIU105" s="420"/>
      <c r="AIV105" s="420"/>
      <c r="AIW105" s="420"/>
      <c r="AIX105" s="420"/>
      <c r="AIY105" s="420"/>
      <c r="AIZ105" s="420"/>
      <c r="AJA105" s="420"/>
      <c r="AJB105" s="420"/>
      <c r="AJC105" s="420"/>
      <c r="AJD105" s="420"/>
      <c r="AJE105" s="420"/>
      <c r="AJF105" s="420"/>
      <c r="AJG105" s="420"/>
      <c r="AJH105" s="420"/>
      <c r="AJI105" s="420"/>
      <c r="AJJ105" s="420"/>
      <c r="AJK105" s="420"/>
      <c r="AJL105" s="420"/>
      <c r="AJM105" s="420"/>
      <c r="AJN105" s="420"/>
      <c r="AJO105" s="420"/>
      <c r="AJP105" s="420"/>
      <c r="AJQ105" s="420"/>
      <c r="AJR105" s="420"/>
      <c r="AJS105" s="420"/>
      <c r="AJT105" s="420"/>
      <c r="AJU105" s="420"/>
      <c r="AJV105" s="420"/>
      <c r="AJW105" s="420"/>
      <c r="AJX105" s="420"/>
      <c r="AJY105" s="420"/>
      <c r="AJZ105" s="420"/>
      <c r="AKA105" s="420"/>
      <c r="AKB105" s="420"/>
      <c r="AKC105" s="420"/>
      <c r="AKD105" s="420"/>
      <c r="AKE105" s="420"/>
      <c r="AKF105" s="420"/>
      <c r="AKG105" s="420"/>
      <c r="AKH105" s="420"/>
      <c r="AKI105" s="420"/>
      <c r="AKJ105" s="420"/>
      <c r="AKK105" s="420"/>
      <c r="AKL105" s="420"/>
      <c r="AKM105" s="420"/>
      <c r="AKN105" s="420"/>
      <c r="AKO105" s="420"/>
      <c r="AKP105" s="420"/>
      <c r="AKQ105" s="420"/>
      <c r="AKR105" s="420"/>
      <c r="AKS105" s="420"/>
      <c r="AKT105" s="420"/>
      <c r="AKU105" s="420"/>
      <c r="AKV105" s="420"/>
      <c r="AKW105" s="420"/>
      <c r="AKX105" s="420"/>
      <c r="AKY105" s="420"/>
      <c r="AKZ105" s="420"/>
      <c r="ALA105" s="420"/>
      <c r="ALB105" s="420"/>
      <c r="ALC105" s="420"/>
      <c r="ALD105" s="420"/>
      <c r="ALE105" s="420"/>
      <c r="ALF105" s="420"/>
      <c r="ALG105" s="420"/>
      <c r="ALH105" s="420"/>
      <c r="ALI105" s="420"/>
      <c r="ALJ105" s="420"/>
      <c r="ALK105" s="420"/>
      <c r="ALL105" s="420"/>
      <c r="ALM105" s="420"/>
      <c r="ALN105" s="420"/>
      <c r="ALO105" s="420"/>
      <c r="ALP105" s="420"/>
      <c r="ALQ105" s="420"/>
      <c r="ALR105" s="420"/>
      <c r="ALS105" s="420"/>
      <c r="ALT105" s="420"/>
      <c r="ALU105" s="420"/>
      <c r="ALV105" s="420"/>
      <c r="ALW105" s="420"/>
      <c r="ALX105" s="420"/>
      <c r="ALY105" s="420"/>
      <c r="ALZ105" s="420"/>
      <c r="AMA105" s="420"/>
      <c r="AMB105" s="420"/>
      <c r="AMC105" s="420"/>
      <c r="AMD105" s="420"/>
      <c r="AME105" s="420"/>
      <c r="AMF105" s="420"/>
      <c r="AMG105" s="420"/>
      <c r="AMH105" s="420"/>
      <c r="AMI105" s="420"/>
      <c r="AMJ105" s="420"/>
      <c r="AMK105" s="420"/>
      <c r="AML105" s="420"/>
      <c r="AMM105" s="420"/>
      <c r="AMN105" s="420"/>
      <c r="AMO105" s="420"/>
      <c r="AMP105" s="420"/>
      <c r="AMQ105" s="420"/>
      <c r="AMR105" s="420"/>
      <c r="AMS105" s="420"/>
      <c r="AMT105" s="420"/>
      <c r="AMU105" s="420"/>
      <c r="AMV105" s="420"/>
      <c r="AMW105" s="420"/>
      <c r="AMX105" s="420"/>
      <c r="AMY105" s="420"/>
      <c r="AMZ105" s="420"/>
      <c r="ANA105" s="420"/>
      <c r="ANB105" s="420"/>
      <c r="ANC105" s="420"/>
      <c r="AND105" s="420"/>
      <c r="ANE105" s="420"/>
      <c r="ANF105" s="420"/>
      <c r="ANG105" s="420"/>
      <c r="ANH105" s="420"/>
      <c r="ANI105" s="420"/>
      <c r="ANJ105" s="420"/>
      <c r="ANK105" s="420"/>
      <c r="ANL105" s="420"/>
      <c r="ANM105" s="420"/>
      <c r="ANN105" s="420"/>
      <c r="ANO105" s="420"/>
      <c r="ANP105" s="420"/>
      <c r="ANQ105" s="420"/>
      <c r="ANR105" s="420"/>
      <c r="ANS105" s="420"/>
      <c r="ANT105" s="420"/>
      <c r="ANU105" s="420"/>
      <c r="ANV105" s="420"/>
      <c r="ANW105" s="420"/>
      <c r="ANX105" s="420"/>
      <c r="ANY105" s="420"/>
      <c r="ANZ105" s="420"/>
      <c r="AOA105" s="420"/>
      <c r="AOB105" s="420"/>
      <c r="AOC105" s="420"/>
      <c r="AOD105" s="420"/>
      <c r="AOE105" s="420"/>
      <c r="AOF105" s="420"/>
      <c r="AOG105" s="420"/>
      <c r="AOH105" s="420"/>
      <c r="AOI105" s="420"/>
      <c r="AOJ105" s="420"/>
      <c r="AOK105" s="420"/>
      <c r="AOL105" s="420"/>
      <c r="AOM105" s="420"/>
      <c r="AON105" s="420"/>
      <c r="AOO105" s="420"/>
      <c r="AOP105" s="420"/>
      <c r="AOQ105" s="420"/>
      <c r="AOR105" s="420"/>
      <c r="AOS105" s="420"/>
      <c r="AOT105" s="420"/>
      <c r="AOU105" s="420"/>
      <c r="AOV105" s="420"/>
      <c r="AOW105" s="420"/>
      <c r="AOX105" s="420"/>
      <c r="AOY105" s="420"/>
      <c r="AOZ105" s="420"/>
      <c r="APA105" s="420"/>
      <c r="APB105" s="420"/>
      <c r="APC105" s="420"/>
      <c r="APD105" s="420"/>
      <c r="APE105" s="420"/>
      <c r="APF105" s="420"/>
      <c r="APG105" s="420"/>
      <c r="APH105" s="420"/>
      <c r="API105" s="420"/>
      <c r="APJ105" s="420"/>
      <c r="APK105" s="420"/>
      <c r="APL105" s="420"/>
      <c r="APM105" s="420"/>
      <c r="APN105" s="420"/>
      <c r="APO105" s="420"/>
      <c r="APP105" s="420"/>
      <c r="APQ105" s="420"/>
      <c r="APR105" s="420"/>
      <c r="APS105" s="420"/>
      <c r="APT105" s="420"/>
      <c r="APU105" s="420"/>
      <c r="APV105" s="420"/>
      <c r="APW105" s="420"/>
      <c r="APX105" s="420"/>
      <c r="APY105" s="420"/>
      <c r="APZ105" s="420"/>
      <c r="AQA105" s="420"/>
      <c r="AQB105" s="420"/>
      <c r="AQC105" s="420"/>
      <c r="AQD105" s="420"/>
      <c r="AQE105" s="420"/>
      <c r="AQF105" s="420"/>
      <c r="AQG105" s="420"/>
      <c r="AQH105" s="420"/>
      <c r="AQI105" s="420"/>
      <c r="AQJ105" s="420"/>
      <c r="AQK105" s="420"/>
      <c r="AQL105" s="420"/>
      <c r="AQM105" s="420"/>
      <c r="AQN105" s="420"/>
      <c r="AQO105" s="420"/>
      <c r="AQP105" s="420"/>
      <c r="AQQ105" s="420"/>
      <c r="AQR105" s="420"/>
      <c r="AQS105" s="420"/>
      <c r="AQT105" s="420"/>
      <c r="AQU105" s="420"/>
      <c r="AQV105" s="420"/>
      <c r="AQW105" s="420"/>
      <c r="AQX105" s="420"/>
      <c r="AQY105" s="420"/>
      <c r="AQZ105" s="420"/>
      <c r="ARA105" s="420"/>
      <c r="ARB105" s="420"/>
      <c r="ARC105" s="420"/>
      <c r="ARD105" s="420"/>
      <c r="ARE105" s="420"/>
      <c r="ARF105" s="420"/>
      <c r="ARG105" s="420"/>
      <c r="ARH105" s="420"/>
      <c r="ARI105" s="420"/>
      <c r="ARJ105" s="420"/>
      <c r="ARK105" s="420"/>
      <c r="ARL105" s="420"/>
      <c r="ARM105" s="420"/>
      <c r="ARN105" s="420"/>
      <c r="ARO105" s="420"/>
      <c r="ARP105" s="420"/>
      <c r="ARQ105" s="420"/>
      <c r="ARR105" s="420"/>
      <c r="ARS105" s="420"/>
      <c r="ART105" s="420"/>
      <c r="ARU105" s="420"/>
      <c r="ARV105" s="420"/>
      <c r="ARW105" s="420"/>
      <c r="ARX105" s="420"/>
      <c r="ARY105" s="420"/>
      <c r="ARZ105" s="420"/>
      <c r="ASA105" s="420"/>
      <c r="ASB105" s="420"/>
      <c r="ASC105" s="420"/>
      <c r="ASD105" s="420"/>
      <c r="ASE105" s="420"/>
      <c r="ASF105" s="420"/>
      <c r="ASG105" s="420"/>
      <c r="ASH105" s="420"/>
      <c r="ASI105" s="420"/>
      <c r="ASJ105" s="420"/>
      <c r="ASK105" s="420"/>
      <c r="ASL105" s="420"/>
      <c r="ASM105" s="420"/>
      <c r="ASN105" s="420"/>
      <c r="ASO105" s="420"/>
      <c r="ASP105" s="420"/>
      <c r="ASQ105" s="420"/>
      <c r="ASR105" s="420"/>
      <c r="ASS105" s="420"/>
      <c r="AST105" s="420"/>
      <c r="ASU105" s="420"/>
      <c r="ASV105" s="420"/>
      <c r="ASW105" s="420"/>
      <c r="ASX105" s="420"/>
      <c r="ASY105" s="420"/>
      <c r="ASZ105" s="420"/>
      <c r="ATA105" s="420"/>
      <c r="ATB105" s="420"/>
      <c r="ATC105" s="420"/>
      <c r="ATD105" s="420"/>
      <c r="ATE105" s="420"/>
      <c r="ATF105" s="420"/>
      <c r="ATG105" s="420"/>
      <c r="ATH105" s="420"/>
      <c r="ATI105" s="420"/>
      <c r="ATJ105" s="420"/>
      <c r="ATK105" s="420"/>
      <c r="ATL105" s="420"/>
      <c r="ATM105" s="420"/>
      <c r="ATN105" s="420"/>
      <c r="ATO105" s="420"/>
      <c r="ATP105" s="420"/>
      <c r="ATQ105" s="420"/>
      <c r="ATR105" s="420"/>
      <c r="ATS105" s="420"/>
      <c r="ATT105" s="420"/>
      <c r="ATU105" s="420"/>
      <c r="ATV105" s="420"/>
      <c r="ATW105" s="420"/>
      <c r="ATX105" s="420"/>
      <c r="ATY105" s="420"/>
      <c r="ATZ105" s="420"/>
      <c r="AUA105" s="420"/>
      <c r="AUB105" s="420"/>
      <c r="AUC105" s="420"/>
      <c r="AUD105" s="420"/>
      <c r="AUE105" s="420"/>
      <c r="AUF105" s="420"/>
      <c r="AUG105" s="420"/>
      <c r="AUH105" s="420"/>
      <c r="AUI105" s="420"/>
      <c r="AUJ105" s="420"/>
      <c r="AUK105" s="420"/>
      <c r="AUL105" s="420"/>
      <c r="AUM105" s="420"/>
      <c r="AUN105" s="420"/>
      <c r="AUO105" s="420"/>
      <c r="AUP105" s="420"/>
      <c r="AUQ105" s="420"/>
      <c r="AUR105" s="420"/>
      <c r="AUS105" s="420"/>
      <c r="AUT105" s="420"/>
      <c r="AUU105" s="420"/>
      <c r="AUV105" s="420"/>
      <c r="AUW105" s="420"/>
      <c r="AUX105" s="420"/>
      <c r="AUY105" s="420"/>
      <c r="AUZ105" s="420"/>
      <c r="AVA105" s="420"/>
      <c r="AVB105" s="420"/>
      <c r="AVC105" s="420"/>
      <c r="AVD105" s="420"/>
      <c r="AVE105" s="420"/>
      <c r="AVF105" s="420"/>
      <c r="AVG105" s="420"/>
      <c r="AVH105" s="420"/>
      <c r="AVI105" s="420"/>
      <c r="AVJ105" s="420"/>
      <c r="AVK105" s="420"/>
      <c r="AVL105" s="420"/>
      <c r="AVM105" s="420"/>
      <c r="AVN105" s="420"/>
      <c r="AVO105" s="420"/>
      <c r="AVP105" s="420"/>
      <c r="AVQ105" s="420"/>
      <c r="AVR105" s="420"/>
      <c r="AVS105" s="420"/>
      <c r="AVT105" s="420"/>
      <c r="AVU105" s="420"/>
      <c r="AVV105" s="420"/>
      <c r="AVW105" s="420"/>
      <c r="AVX105" s="420"/>
      <c r="AVY105" s="420"/>
      <c r="AVZ105" s="420"/>
      <c r="AWA105" s="420"/>
      <c r="AWB105" s="420"/>
      <c r="AWC105" s="420"/>
      <c r="AWD105" s="420"/>
      <c r="AWE105" s="420"/>
      <c r="AWF105" s="420"/>
      <c r="AWG105" s="420"/>
      <c r="AWH105" s="420"/>
      <c r="AWI105" s="420"/>
      <c r="AWJ105" s="420"/>
      <c r="AWK105" s="420"/>
      <c r="AWL105" s="420"/>
      <c r="AWM105" s="420"/>
      <c r="AWN105" s="420"/>
      <c r="AWO105" s="420"/>
      <c r="AWP105" s="420"/>
      <c r="AWQ105" s="420"/>
      <c r="AWR105" s="420"/>
      <c r="AWS105" s="420"/>
      <c r="AWT105" s="420"/>
      <c r="AWU105" s="420"/>
      <c r="AWV105" s="420"/>
      <c r="AWW105" s="420"/>
      <c r="AWX105" s="420"/>
      <c r="AWY105" s="420"/>
      <c r="AWZ105" s="420"/>
      <c r="AXA105" s="420"/>
      <c r="AXB105" s="420"/>
      <c r="AXC105" s="420"/>
      <c r="AXD105" s="420"/>
      <c r="AXE105" s="420"/>
      <c r="AXF105" s="420"/>
      <c r="AXG105" s="420"/>
      <c r="AXH105" s="420"/>
      <c r="AXI105" s="420"/>
      <c r="AXJ105" s="420"/>
      <c r="AXK105" s="420"/>
      <c r="AXL105" s="420"/>
      <c r="AXM105" s="420"/>
      <c r="AXN105" s="420"/>
      <c r="AXO105" s="420"/>
      <c r="AXP105" s="420"/>
      <c r="AXQ105" s="420"/>
      <c r="AXR105" s="420"/>
      <c r="AXS105" s="420"/>
      <c r="AXT105" s="420"/>
      <c r="AXU105" s="420"/>
      <c r="AXV105" s="420"/>
      <c r="AXW105" s="420"/>
      <c r="AXX105" s="420"/>
      <c r="AXY105" s="420"/>
      <c r="AXZ105" s="420"/>
      <c r="AYA105" s="420"/>
      <c r="AYB105" s="420"/>
      <c r="AYC105" s="420"/>
      <c r="AYD105" s="420"/>
      <c r="AYE105" s="420"/>
      <c r="AYF105" s="420"/>
      <c r="AYG105" s="420"/>
      <c r="AYH105" s="420"/>
      <c r="AYI105" s="420"/>
      <c r="AYJ105" s="420"/>
      <c r="AYK105" s="420"/>
      <c r="AYL105" s="420"/>
      <c r="AYM105" s="420"/>
      <c r="AYN105" s="420"/>
      <c r="AYO105" s="420"/>
      <c r="AYP105" s="420"/>
      <c r="AYQ105" s="420"/>
      <c r="AYR105" s="420"/>
      <c r="AYS105" s="420"/>
      <c r="AYT105" s="420"/>
      <c r="AYU105" s="420"/>
      <c r="AYV105" s="420"/>
      <c r="AYW105" s="420"/>
      <c r="AYX105" s="420"/>
      <c r="AYY105" s="420"/>
      <c r="AYZ105" s="420"/>
      <c r="AZA105" s="420"/>
      <c r="AZB105" s="420"/>
      <c r="AZC105" s="420"/>
      <c r="AZD105" s="420"/>
      <c r="AZE105" s="420"/>
      <c r="AZF105" s="420"/>
      <c r="AZG105" s="420"/>
      <c r="AZH105" s="420"/>
      <c r="AZI105" s="420"/>
      <c r="AZJ105" s="420"/>
      <c r="AZK105" s="420"/>
      <c r="AZL105" s="420"/>
      <c r="AZM105" s="420"/>
      <c r="AZN105" s="420"/>
      <c r="AZO105" s="420"/>
      <c r="AZP105" s="420"/>
      <c r="AZQ105" s="420"/>
      <c r="AZR105" s="420"/>
      <c r="AZS105" s="420"/>
      <c r="AZT105" s="420"/>
      <c r="AZU105" s="420"/>
      <c r="AZV105" s="420"/>
      <c r="AZW105" s="420"/>
      <c r="AZX105" s="420"/>
      <c r="AZY105" s="420"/>
      <c r="AZZ105" s="420"/>
      <c r="BAA105" s="420"/>
      <c r="BAB105" s="420"/>
      <c r="BAC105" s="420"/>
      <c r="BAD105" s="420"/>
      <c r="BAE105" s="420"/>
      <c r="BAF105" s="420"/>
      <c r="BAG105" s="420"/>
      <c r="BAH105" s="420"/>
      <c r="BAI105" s="420"/>
      <c r="BAJ105" s="420"/>
      <c r="BAK105" s="420"/>
      <c r="BAL105" s="420"/>
      <c r="BAM105" s="420"/>
      <c r="BAN105" s="420"/>
      <c r="BAO105" s="420"/>
      <c r="BAP105" s="420"/>
      <c r="BAQ105" s="420"/>
      <c r="BAR105" s="420"/>
      <c r="BAS105" s="420"/>
      <c r="BAT105" s="420"/>
      <c r="BAU105" s="420"/>
      <c r="BAV105" s="420"/>
      <c r="BAW105" s="420"/>
      <c r="BAX105" s="420"/>
      <c r="BAY105" s="420"/>
      <c r="BAZ105" s="420"/>
      <c r="BBA105" s="420"/>
      <c r="BBB105" s="420"/>
      <c r="BBC105" s="420"/>
      <c r="BBD105" s="420"/>
      <c r="BBE105" s="420"/>
      <c r="BBF105" s="420"/>
      <c r="BBG105" s="420"/>
      <c r="BBH105" s="420"/>
      <c r="BBI105" s="420"/>
      <c r="BBJ105" s="420"/>
      <c r="BBK105" s="420"/>
      <c r="BBL105" s="420"/>
      <c r="BBM105" s="420"/>
      <c r="BBN105" s="420"/>
      <c r="BBO105" s="420"/>
      <c r="BBP105" s="420"/>
      <c r="BBQ105" s="420"/>
      <c r="BBR105" s="420"/>
      <c r="BBS105" s="420"/>
      <c r="BBT105" s="420"/>
      <c r="BBU105" s="420"/>
      <c r="BBV105" s="420"/>
      <c r="BBW105" s="420"/>
      <c r="BBX105" s="420"/>
      <c r="BBY105" s="420"/>
      <c r="BBZ105" s="420"/>
      <c r="BCA105" s="420"/>
      <c r="BCB105" s="420"/>
      <c r="BCC105" s="420"/>
      <c r="BCD105" s="420"/>
      <c r="BCE105" s="420"/>
      <c r="BCF105" s="420"/>
      <c r="BCG105" s="420"/>
      <c r="BCH105" s="420"/>
      <c r="BCI105" s="420"/>
      <c r="BCJ105" s="420"/>
      <c r="BCK105" s="420"/>
      <c r="BCL105" s="420"/>
      <c r="BCM105" s="420"/>
      <c r="BCN105" s="420"/>
      <c r="BCO105" s="420"/>
      <c r="BCP105" s="420"/>
      <c r="BCQ105" s="420"/>
      <c r="BCR105" s="420"/>
      <c r="BCS105" s="420"/>
      <c r="BCT105" s="420"/>
      <c r="BCU105" s="420"/>
      <c r="BCV105" s="420"/>
      <c r="BCW105" s="420"/>
      <c r="BCX105" s="420"/>
      <c r="BCY105" s="420"/>
      <c r="BCZ105" s="420"/>
      <c r="BDA105" s="420"/>
      <c r="BDB105" s="420"/>
      <c r="BDC105" s="420"/>
      <c r="BDD105" s="420"/>
      <c r="BDE105" s="420"/>
      <c r="BDF105" s="420"/>
      <c r="BDG105" s="420"/>
      <c r="BDH105" s="420"/>
      <c r="BDI105" s="420"/>
      <c r="BDJ105" s="420"/>
      <c r="BDK105" s="420"/>
      <c r="BDL105" s="420"/>
      <c r="BDM105" s="420"/>
      <c r="BDN105" s="420"/>
      <c r="BDO105" s="420"/>
      <c r="BDP105" s="420"/>
      <c r="BDQ105" s="420"/>
      <c r="BDR105" s="420"/>
      <c r="BDS105" s="420"/>
      <c r="BDT105" s="420"/>
      <c r="BDU105" s="420"/>
      <c r="BDV105" s="420"/>
      <c r="BDW105" s="420"/>
      <c r="BDX105" s="420"/>
      <c r="BDY105" s="420"/>
      <c r="BDZ105" s="420"/>
      <c r="BEA105" s="420"/>
      <c r="BEB105" s="420"/>
      <c r="BEC105" s="420"/>
      <c r="BED105" s="420"/>
      <c r="BEE105" s="420"/>
      <c r="BEF105" s="420"/>
      <c r="BEG105" s="420"/>
      <c r="BEH105" s="420"/>
      <c r="BEI105" s="420"/>
      <c r="BEJ105" s="420"/>
      <c r="BEK105" s="420"/>
      <c r="BEL105" s="420"/>
      <c r="BEM105" s="420"/>
      <c r="BEN105" s="420"/>
      <c r="BEO105" s="420"/>
      <c r="BEP105" s="420"/>
      <c r="BEQ105" s="420"/>
      <c r="BER105" s="420"/>
      <c r="BES105" s="420"/>
      <c r="BET105" s="420"/>
      <c r="BEU105" s="420"/>
      <c r="BEV105" s="420"/>
      <c r="BEW105" s="420"/>
      <c r="BEX105" s="420"/>
      <c r="BEY105" s="420"/>
      <c r="BEZ105" s="420"/>
      <c r="BFA105" s="420"/>
      <c r="BFB105" s="420"/>
      <c r="BFC105" s="420"/>
      <c r="BFD105" s="420"/>
      <c r="BFE105" s="420"/>
      <c r="BFF105" s="420"/>
      <c r="BFG105" s="420"/>
      <c r="BFH105" s="420"/>
      <c r="BFI105" s="420"/>
      <c r="BFJ105" s="420"/>
      <c r="BFK105" s="420"/>
      <c r="BFL105" s="420"/>
      <c r="BFM105" s="420"/>
      <c r="BFN105" s="420"/>
      <c r="BFO105" s="420"/>
      <c r="BFP105" s="420"/>
      <c r="BFQ105" s="420"/>
      <c r="BFR105" s="420"/>
      <c r="BFS105" s="420"/>
      <c r="BFT105" s="420"/>
      <c r="BFU105" s="420"/>
      <c r="BFV105" s="420"/>
      <c r="BFW105" s="420"/>
      <c r="BFX105" s="420"/>
      <c r="BFY105" s="420"/>
      <c r="BFZ105" s="420"/>
      <c r="BGA105" s="420"/>
      <c r="BGB105" s="420"/>
      <c r="BGC105" s="420"/>
      <c r="BGD105" s="420"/>
      <c r="BGE105" s="420"/>
      <c r="BGF105" s="420"/>
      <c r="BGG105" s="420"/>
      <c r="BGH105" s="420"/>
      <c r="BGI105" s="420"/>
      <c r="BGJ105" s="420"/>
      <c r="BGK105" s="420"/>
      <c r="BGL105" s="420"/>
      <c r="BGM105" s="420"/>
      <c r="BGN105" s="420"/>
      <c r="BGO105" s="420"/>
      <c r="BGP105" s="420"/>
      <c r="BGQ105" s="420"/>
      <c r="BGR105" s="420"/>
      <c r="BGS105" s="420"/>
      <c r="BGT105" s="420"/>
      <c r="BGU105" s="420"/>
      <c r="BGV105" s="420"/>
      <c r="BGW105" s="420"/>
      <c r="BGX105" s="420"/>
      <c r="BGY105" s="420"/>
      <c r="BGZ105" s="420"/>
      <c r="BHA105" s="420"/>
      <c r="BHB105" s="420"/>
      <c r="BHC105" s="420"/>
      <c r="BHD105" s="420"/>
      <c r="BHE105" s="420"/>
      <c r="BHF105" s="420"/>
      <c r="BHG105" s="420"/>
      <c r="BHH105" s="420"/>
      <c r="BHI105" s="420"/>
      <c r="BHJ105" s="420"/>
      <c r="BHK105" s="420"/>
      <c r="BHL105" s="420"/>
      <c r="BHM105" s="420"/>
      <c r="BHN105" s="420"/>
      <c r="BHO105" s="420"/>
      <c r="BHP105" s="420"/>
      <c r="BHQ105" s="420"/>
      <c r="BHR105" s="420"/>
      <c r="BHS105" s="420"/>
      <c r="BHT105" s="420"/>
      <c r="BHU105" s="420"/>
      <c r="BHV105" s="420"/>
      <c r="BHW105" s="420"/>
      <c r="BHX105" s="420"/>
      <c r="BHY105" s="420"/>
      <c r="BHZ105" s="420"/>
      <c r="BIA105" s="420"/>
      <c r="BIB105" s="420"/>
      <c r="BIC105" s="420"/>
      <c r="BID105" s="420"/>
      <c r="BIE105" s="420"/>
      <c r="BIF105" s="420"/>
      <c r="BIG105" s="420"/>
      <c r="BIH105" s="420"/>
      <c r="BII105" s="420"/>
      <c r="BIJ105" s="420"/>
      <c r="BIK105" s="420"/>
      <c r="BIL105" s="420"/>
      <c r="BIM105" s="420"/>
      <c r="BIN105" s="420"/>
      <c r="BIO105" s="420"/>
      <c r="BIP105" s="420"/>
      <c r="BIQ105" s="420"/>
      <c r="BIR105" s="420"/>
      <c r="BIS105" s="420"/>
      <c r="BIT105" s="420"/>
      <c r="BIU105" s="420"/>
      <c r="BIV105" s="420"/>
      <c r="BIW105" s="420"/>
      <c r="BIX105" s="420"/>
      <c r="BIY105" s="420"/>
      <c r="BIZ105" s="420"/>
      <c r="BJA105" s="420"/>
      <c r="BJB105" s="420"/>
      <c r="BJC105" s="420"/>
      <c r="BJD105" s="420"/>
      <c r="BJE105" s="420"/>
      <c r="BJF105" s="420"/>
      <c r="BJG105" s="420"/>
      <c r="BJH105" s="420"/>
      <c r="BJI105" s="420"/>
      <c r="BJJ105" s="420"/>
      <c r="BJK105" s="420"/>
      <c r="BJL105" s="420"/>
      <c r="BJM105" s="420"/>
      <c r="BJN105" s="420"/>
      <c r="BJO105" s="420"/>
      <c r="BJP105" s="420"/>
      <c r="BJQ105" s="420"/>
      <c r="BJR105" s="420"/>
      <c r="BJS105" s="420"/>
      <c r="BJT105" s="420"/>
      <c r="BJU105" s="420"/>
      <c r="BJV105" s="420"/>
      <c r="BJW105" s="420"/>
      <c r="BJX105" s="420"/>
      <c r="BJY105" s="420"/>
      <c r="BJZ105" s="420"/>
      <c r="BKA105" s="420"/>
      <c r="BKB105" s="420"/>
      <c r="BKC105" s="420"/>
      <c r="BKD105" s="420"/>
      <c r="BKE105" s="420"/>
      <c r="BKF105" s="420"/>
      <c r="BKG105" s="420"/>
      <c r="BKH105" s="420"/>
      <c r="BKI105" s="420"/>
      <c r="BKJ105" s="420"/>
      <c r="BKK105" s="420"/>
      <c r="BKL105" s="420"/>
      <c r="BKM105" s="420"/>
      <c r="BKN105" s="420"/>
      <c r="BKO105" s="420"/>
      <c r="BKP105" s="420"/>
      <c r="BKQ105" s="420"/>
      <c r="BKR105" s="420"/>
      <c r="BKS105" s="420"/>
      <c r="BKT105" s="420"/>
      <c r="BKU105" s="420"/>
      <c r="BKV105" s="420"/>
      <c r="BKW105" s="420"/>
      <c r="BKX105" s="420"/>
      <c r="BKY105" s="420"/>
      <c r="BKZ105" s="420"/>
      <c r="BLA105" s="420"/>
      <c r="BLB105" s="420"/>
      <c r="BLC105" s="420"/>
      <c r="BLD105" s="420"/>
      <c r="BLE105" s="420"/>
      <c r="BLF105" s="420"/>
      <c r="BLG105" s="420"/>
      <c r="BLH105" s="420"/>
      <c r="BLI105" s="420"/>
      <c r="BLJ105" s="420"/>
      <c r="BLK105" s="420"/>
      <c r="BLL105" s="420"/>
      <c r="BLM105" s="420"/>
      <c r="BLN105" s="420"/>
      <c r="BLO105" s="420"/>
      <c r="BLP105" s="420"/>
      <c r="BLQ105" s="420"/>
      <c r="BLR105" s="420"/>
      <c r="BLS105" s="420"/>
      <c r="BLT105" s="420"/>
      <c r="BLU105" s="420"/>
      <c r="BLV105" s="420"/>
      <c r="BLW105" s="420"/>
      <c r="BLX105" s="420"/>
      <c r="BLY105" s="420"/>
      <c r="BLZ105" s="420"/>
      <c r="BMA105" s="420"/>
      <c r="BMB105" s="420"/>
      <c r="BMC105" s="420"/>
      <c r="BMD105" s="420"/>
      <c r="BME105" s="420"/>
      <c r="BMF105" s="420"/>
      <c r="BMG105" s="420"/>
      <c r="BMH105" s="420"/>
      <c r="BMI105" s="420"/>
      <c r="BMJ105" s="420"/>
      <c r="BMK105" s="420"/>
      <c r="BML105" s="420"/>
      <c r="BMM105" s="420"/>
      <c r="BMN105" s="420"/>
      <c r="BMO105" s="420"/>
      <c r="BMP105" s="420"/>
      <c r="BMQ105" s="420"/>
      <c r="BMR105" s="420"/>
      <c r="BMS105" s="420"/>
      <c r="BMT105" s="420"/>
      <c r="BMU105" s="420"/>
      <c r="BMV105" s="420"/>
      <c r="BMW105" s="420"/>
      <c r="BMX105" s="420"/>
      <c r="BMY105" s="420"/>
      <c r="BMZ105" s="420"/>
      <c r="BNA105" s="420"/>
      <c r="BNB105" s="420"/>
      <c r="BNC105" s="420"/>
      <c r="BND105" s="420"/>
      <c r="BNE105" s="420"/>
      <c r="BNF105" s="420"/>
      <c r="BNG105" s="420"/>
      <c r="BNH105" s="420"/>
      <c r="BNI105" s="420"/>
      <c r="BNJ105" s="420"/>
      <c r="BNK105" s="420"/>
      <c r="BNL105" s="420"/>
      <c r="BNM105" s="420"/>
      <c r="BNN105" s="420"/>
      <c r="BNO105" s="420"/>
      <c r="BNP105" s="420"/>
      <c r="BNQ105" s="420"/>
      <c r="BNR105" s="420"/>
      <c r="BNS105" s="420"/>
      <c r="BNT105" s="420"/>
      <c r="BNU105" s="420"/>
      <c r="BNV105" s="420"/>
      <c r="BNW105" s="420"/>
      <c r="BNX105" s="420"/>
      <c r="BNY105" s="420"/>
      <c r="BNZ105" s="420"/>
      <c r="BOA105" s="420"/>
      <c r="BOB105" s="420"/>
      <c r="BOC105" s="420"/>
      <c r="BOD105" s="420"/>
      <c r="BOE105" s="420"/>
      <c r="BOF105" s="420"/>
      <c r="BOG105" s="420"/>
      <c r="BOH105" s="420"/>
      <c r="BOI105" s="420"/>
      <c r="BOJ105" s="420"/>
      <c r="BOK105" s="420"/>
      <c r="BOL105" s="420"/>
      <c r="BOM105" s="420"/>
      <c r="BON105" s="420"/>
      <c r="BOO105" s="420"/>
      <c r="BOP105" s="420"/>
      <c r="BOQ105" s="420"/>
      <c r="BOR105" s="420"/>
      <c r="BOS105" s="420"/>
      <c r="BOT105" s="420"/>
      <c r="BOU105" s="420"/>
      <c r="BOV105" s="420"/>
      <c r="BOW105" s="420"/>
      <c r="BOX105" s="420"/>
      <c r="BOY105" s="420"/>
      <c r="BOZ105" s="420"/>
      <c r="BPA105" s="420"/>
      <c r="BPB105" s="420"/>
      <c r="BPC105" s="420"/>
      <c r="BPD105" s="420"/>
      <c r="BPE105" s="420"/>
      <c r="BPF105" s="420"/>
      <c r="BPG105" s="420"/>
      <c r="BPH105" s="420"/>
      <c r="BPI105" s="420"/>
      <c r="BPJ105" s="420"/>
      <c r="BPK105" s="420"/>
      <c r="BPL105" s="420"/>
      <c r="BPM105" s="420"/>
      <c r="BPN105" s="420"/>
      <c r="BPO105" s="420"/>
      <c r="BPP105" s="420"/>
      <c r="BPQ105" s="420"/>
      <c r="BPR105" s="420"/>
      <c r="BPS105" s="420"/>
      <c r="BPT105" s="420"/>
      <c r="BPU105" s="420"/>
      <c r="BPV105" s="420"/>
      <c r="BPW105" s="420"/>
      <c r="BPX105" s="420"/>
      <c r="BPY105" s="420"/>
      <c r="BPZ105" s="420"/>
      <c r="BQA105" s="420"/>
      <c r="BQB105" s="420"/>
      <c r="BQC105" s="420"/>
      <c r="BQD105" s="420"/>
      <c r="BQE105" s="420"/>
      <c r="BQF105" s="420"/>
      <c r="BQG105" s="420"/>
      <c r="BQH105" s="420"/>
      <c r="BQI105" s="420"/>
      <c r="BQJ105" s="420"/>
      <c r="BQK105" s="420"/>
      <c r="BQL105" s="420"/>
      <c r="BQM105" s="420"/>
      <c r="BQN105" s="420"/>
      <c r="BQO105" s="420"/>
      <c r="BQP105" s="420"/>
      <c r="BQQ105" s="420"/>
      <c r="BQR105" s="420"/>
      <c r="BQS105" s="420"/>
      <c r="BQT105" s="420"/>
      <c r="BQU105" s="420"/>
      <c r="BQV105" s="420"/>
      <c r="BQW105" s="420"/>
      <c r="BQX105" s="420"/>
      <c r="BQY105" s="420"/>
      <c r="BQZ105" s="420"/>
      <c r="BRA105" s="420"/>
      <c r="BRB105" s="420"/>
      <c r="BRC105" s="420"/>
      <c r="BRD105" s="420"/>
      <c r="BRE105" s="420"/>
      <c r="BRF105" s="420"/>
      <c r="BRG105" s="420"/>
      <c r="BRH105" s="420"/>
      <c r="BRI105" s="420"/>
      <c r="BRJ105" s="420"/>
      <c r="BRK105" s="420"/>
      <c r="BRL105" s="420"/>
      <c r="BRM105" s="420"/>
      <c r="BRN105" s="420"/>
      <c r="BRO105" s="420"/>
      <c r="BRP105" s="420"/>
      <c r="BRQ105" s="420"/>
      <c r="BRR105" s="420"/>
      <c r="BRS105" s="420"/>
      <c r="BRT105" s="420"/>
      <c r="BRU105" s="420"/>
      <c r="BRV105" s="420"/>
      <c r="BRW105" s="420"/>
      <c r="BRX105" s="420"/>
      <c r="BRY105" s="420"/>
      <c r="BRZ105" s="420"/>
      <c r="BSA105" s="420"/>
      <c r="BSB105" s="420"/>
      <c r="BSC105" s="420"/>
      <c r="BSD105" s="420"/>
      <c r="BSE105" s="420"/>
      <c r="BSF105" s="420"/>
      <c r="BSG105" s="420"/>
      <c r="BSH105" s="420"/>
      <c r="BSI105" s="420"/>
      <c r="BSJ105" s="420"/>
      <c r="BSK105" s="420"/>
      <c r="BSL105" s="420"/>
      <c r="BSM105" s="420"/>
      <c r="BSN105" s="420"/>
      <c r="BSO105" s="420"/>
      <c r="BSP105" s="420"/>
      <c r="BSQ105" s="420"/>
      <c r="BSR105" s="420"/>
      <c r="BSS105" s="420"/>
      <c r="BST105" s="420"/>
      <c r="BSU105" s="420"/>
      <c r="BSV105" s="420"/>
      <c r="BSW105" s="420"/>
      <c r="BSX105" s="420"/>
      <c r="BSY105" s="420"/>
      <c r="BSZ105" s="420"/>
      <c r="BTA105" s="420"/>
      <c r="BTB105" s="420"/>
      <c r="BTC105" s="420"/>
      <c r="BTD105" s="420"/>
      <c r="BTE105" s="420"/>
      <c r="BTF105" s="420"/>
      <c r="BTG105" s="420"/>
      <c r="BTH105" s="420"/>
      <c r="BTI105" s="420"/>
      <c r="BTJ105" s="420"/>
      <c r="BTK105" s="420"/>
      <c r="BTL105" s="420"/>
      <c r="BTM105" s="420"/>
      <c r="BTN105" s="420"/>
      <c r="BTO105" s="420"/>
      <c r="BTP105" s="420"/>
      <c r="BTQ105" s="420"/>
      <c r="BTR105" s="420"/>
      <c r="BTS105" s="420"/>
      <c r="BTT105" s="420"/>
      <c r="BTU105" s="420"/>
      <c r="BTV105" s="420"/>
      <c r="BTW105" s="420"/>
      <c r="BTX105" s="420"/>
      <c r="BTY105" s="420"/>
      <c r="BTZ105" s="420"/>
      <c r="BUA105" s="420"/>
      <c r="BUB105" s="420"/>
      <c r="BUC105" s="420"/>
      <c r="BUD105" s="420"/>
      <c r="BUE105" s="420"/>
      <c r="BUF105" s="420"/>
      <c r="BUG105" s="420"/>
      <c r="BUH105" s="420"/>
      <c r="BUI105" s="420"/>
      <c r="BUJ105" s="420"/>
      <c r="BUK105" s="420"/>
      <c r="BUL105" s="420"/>
      <c r="BUM105" s="420"/>
      <c r="BUN105" s="420"/>
      <c r="BUO105" s="420"/>
      <c r="BUP105" s="420"/>
      <c r="BUQ105" s="420"/>
      <c r="BUR105" s="420"/>
      <c r="BUS105" s="420"/>
      <c r="BUT105" s="420"/>
      <c r="BUU105" s="420"/>
      <c r="BUV105" s="420"/>
      <c r="BUW105" s="420"/>
      <c r="BUX105" s="420"/>
      <c r="BUY105" s="420"/>
      <c r="BUZ105" s="420"/>
      <c r="BVA105" s="420"/>
      <c r="BVB105" s="420"/>
      <c r="BVC105" s="420"/>
      <c r="BVD105" s="420"/>
      <c r="BVE105" s="420"/>
      <c r="BVF105" s="420"/>
      <c r="BVG105" s="420"/>
      <c r="BVH105" s="420"/>
      <c r="BVI105" s="420"/>
      <c r="BVJ105" s="420"/>
      <c r="BVK105" s="420"/>
      <c r="BVL105" s="420"/>
      <c r="BVM105" s="420"/>
      <c r="BVN105" s="420"/>
      <c r="BVO105" s="420"/>
      <c r="BVP105" s="420"/>
      <c r="BVQ105" s="420"/>
      <c r="BVR105" s="420"/>
      <c r="BVS105" s="420"/>
      <c r="BVT105" s="420"/>
      <c r="BVU105" s="420"/>
      <c r="BVV105" s="420"/>
      <c r="BVW105" s="420"/>
      <c r="BVX105" s="420"/>
      <c r="BVY105" s="420"/>
      <c r="BVZ105" s="420"/>
      <c r="BWA105" s="420"/>
      <c r="BWB105" s="420"/>
      <c r="BWC105" s="420"/>
      <c r="BWD105" s="420"/>
      <c r="BWE105" s="420"/>
      <c r="BWF105" s="420"/>
      <c r="BWG105" s="420"/>
      <c r="BWH105" s="420"/>
      <c r="BWI105" s="420"/>
      <c r="BWJ105" s="420"/>
      <c r="BWK105" s="420"/>
      <c r="BWL105" s="420"/>
      <c r="BWM105" s="420"/>
      <c r="BWN105" s="420"/>
      <c r="BWO105" s="420"/>
      <c r="BWP105" s="420"/>
      <c r="BWQ105" s="420"/>
      <c r="BWR105" s="420"/>
      <c r="BWS105" s="420"/>
      <c r="BWT105" s="420"/>
      <c r="BWU105" s="420"/>
      <c r="BWV105" s="420"/>
      <c r="BWW105" s="420"/>
      <c r="BWX105" s="420"/>
      <c r="BWY105" s="420"/>
      <c r="BWZ105" s="420"/>
      <c r="BXA105" s="420"/>
      <c r="BXB105" s="420"/>
      <c r="BXC105" s="420"/>
      <c r="BXD105" s="420"/>
      <c r="BXE105" s="420"/>
      <c r="BXF105" s="420"/>
      <c r="BXG105" s="420"/>
      <c r="BXH105" s="420"/>
      <c r="BXI105" s="420"/>
      <c r="BXJ105" s="420"/>
      <c r="BXK105" s="420"/>
      <c r="BXL105" s="420"/>
      <c r="BXM105" s="420"/>
      <c r="BXN105" s="420"/>
      <c r="BXO105" s="420"/>
      <c r="BXP105" s="420"/>
      <c r="BXQ105" s="420"/>
      <c r="BXR105" s="420"/>
      <c r="BXS105" s="420"/>
      <c r="BXT105" s="420"/>
      <c r="BXU105" s="420"/>
      <c r="BXV105" s="420"/>
      <c r="BXW105" s="420"/>
      <c r="BXX105" s="420"/>
      <c r="BXY105" s="420"/>
      <c r="BXZ105" s="420"/>
      <c r="BYA105" s="420"/>
      <c r="BYB105" s="420"/>
      <c r="BYC105" s="420"/>
      <c r="BYD105" s="420"/>
      <c r="BYE105" s="420"/>
      <c r="BYF105" s="420"/>
      <c r="BYG105" s="420"/>
      <c r="BYH105" s="420"/>
      <c r="BYI105" s="420"/>
      <c r="BYJ105" s="420"/>
      <c r="BYK105" s="420"/>
      <c r="BYL105" s="420"/>
      <c r="BYM105" s="420"/>
      <c r="BYN105" s="420"/>
      <c r="BYO105" s="420"/>
      <c r="BYP105" s="420"/>
      <c r="BYQ105" s="420"/>
      <c r="BYR105" s="420"/>
      <c r="BYS105" s="420"/>
      <c r="BYT105" s="420"/>
      <c r="BYU105" s="420"/>
      <c r="BYV105" s="420"/>
      <c r="BYW105" s="420"/>
      <c r="BYX105" s="420"/>
      <c r="BYY105" s="420"/>
      <c r="BYZ105" s="420"/>
      <c r="BZA105" s="420"/>
      <c r="BZB105" s="420"/>
      <c r="BZC105" s="420"/>
      <c r="BZD105" s="420"/>
      <c r="BZE105" s="420"/>
      <c r="BZF105" s="420"/>
      <c r="BZG105" s="420"/>
      <c r="BZH105" s="420"/>
      <c r="BZI105" s="420"/>
      <c r="BZJ105" s="420"/>
      <c r="BZK105" s="420"/>
      <c r="BZL105" s="420"/>
      <c r="BZM105" s="420"/>
      <c r="BZN105" s="420"/>
      <c r="BZO105" s="420"/>
      <c r="BZP105" s="420"/>
      <c r="BZQ105" s="420"/>
      <c r="BZR105" s="420"/>
      <c r="BZS105" s="420"/>
      <c r="BZT105" s="420"/>
      <c r="BZU105" s="420"/>
      <c r="BZV105" s="420"/>
      <c r="BZW105" s="420"/>
      <c r="BZX105" s="420"/>
      <c r="BZY105" s="420"/>
      <c r="BZZ105" s="420"/>
      <c r="CAA105" s="420"/>
      <c r="CAB105" s="420"/>
      <c r="CAC105" s="420"/>
      <c r="CAD105" s="420"/>
      <c r="CAE105" s="420"/>
      <c r="CAF105" s="420"/>
      <c r="CAG105" s="420"/>
      <c r="CAH105" s="420"/>
      <c r="CAI105" s="420"/>
      <c r="CAJ105" s="420"/>
      <c r="CAK105" s="420"/>
      <c r="CAL105" s="420"/>
      <c r="CAM105" s="420"/>
      <c r="CAN105" s="420"/>
      <c r="CAO105" s="420"/>
      <c r="CAP105" s="420"/>
      <c r="CAQ105" s="420"/>
      <c r="CAR105" s="420"/>
      <c r="CAS105" s="420"/>
      <c r="CAT105" s="420"/>
      <c r="CAU105" s="420"/>
      <c r="CAV105" s="420"/>
      <c r="CAW105" s="420"/>
      <c r="CAX105" s="420"/>
      <c r="CAY105" s="420"/>
      <c r="CAZ105" s="420"/>
      <c r="CBA105" s="420"/>
      <c r="CBB105" s="420"/>
      <c r="CBC105" s="420"/>
      <c r="CBD105" s="420"/>
      <c r="CBE105" s="420"/>
      <c r="CBF105" s="420"/>
      <c r="CBG105" s="420"/>
      <c r="CBH105" s="420"/>
      <c r="CBI105" s="420"/>
      <c r="CBJ105" s="420"/>
      <c r="CBK105" s="420"/>
      <c r="CBL105" s="420"/>
      <c r="CBM105" s="420"/>
      <c r="CBN105" s="420"/>
      <c r="CBO105" s="420"/>
      <c r="CBP105" s="420"/>
      <c r="CBQ105" s="420"/>
      <c r="CBR105" s="420"/>
      <c r="CBS105" s="420"/>
      <c r="CBT105" s="420"/>
      <c r="CBU105" s="420"/>
      <c r="CBV105" s="420"/>
      <c r="CBW105" s="420"/>
      <c r="CBX105" s="420"/>
      <c r="CBY105" s="420"/>
      <c r="CBZ105" s="420"/>
      <c r="CCA105" s="420"/>
      <c r="CCB105" s="420"/>
      <c r="CCC105" s="420"/>
      <c r="CCD105" s="420"/>
      <c r="CCE105" s="420"/>
      <c r="CCF105" s="420"/>
      <c r="CCG105" s="420"/>
      <c r="CCH105" s="420"/>
      <c r="CCI105" s="420"/>
      <c r="CCJ105" s="420"/>
      <c r="CCK105" s="420"/>
      <c r="CCL105" s="420"/>
      <c r="CCM105" s="420"/>
      <c r="CCN105" s="420"/>
      <c r="CCO105" s="420"/>
      <c r="CCP105" s="420"/>
      <c r="CCQ105" s="420"/>
      <c r="CCR105" s="420"/>
      <c r="CCS105" s="420"/>
      <c r="CCT105" s="420"/>
      <c r="CCU105" s="420"/>
      <c r="CCV105" s="420"/>
      <c r="CCW105" s="420"/>
      <c r="CCX105" s="420"/>
      <c r="CCY105" s="420"/>
      <c r="CCZ105" s="420"/>
      <c r="CDA105" s="420"/>
      <c r="CDB105" s="420"/>
      <c r="CDC105" s="420"/>
      <c r="CDD105" s="420"/>
      <c r="CDE105" s="420"/>
      <c r="CDF105" s="420"/>
      <c r="CDG105" s="420"/>
      <c r="CDH105" s="420"/>
      <c r="CDI105" s="420"/>
      <c r="CDJ105" s="420"/>
      <c r="CDK105" s="420"/>
      <c r="CDL105" s="420"/>
      <c r="CDM105" s="420"/>
      <c r="CDN105" s="420"/>
      <c r="CDO105" s="420"/>
      <c r="CDP105" s="420"/>
      <c r="CDQ105" s="420"/>
      <c r="CDR105" s="420"/>
      <c r="CDS105" s="420"/>
      <c r="CDT105" s="420"/>
      <c r="CDU105" s="420"/>
      <c r="CDV105" s="420"/>
      <c r="CDW105" s="420"/>
      <c r="CDX105" s="420"/>
      <c r="CDY105" s="420"/>
      <c r="CDZ105" s="420"/>
      <c r="CEA105" s="420"/>
      <c r="CEB105" s="420"/>
      <c r="CEC105" s="420"/>
      <c r="CED105" s="420"/>
      <c r="CEE105" s="420"/>
      <c r="CEF105" s="420"/>
      <c r="CEG105" s="420"/>
      <c r="CEH105" s="420"/>
      <c r="CEI105" s="420"/>
      <c r="CEJ105" s="420"/>
      <c r="CEK105" s="420"/>
      <c r="CEL105" s="420"/>
      <c r="CEM105" s="420"/>
      <c r="CEN105" s="420"/>
      <c r="CEO105" s="420"/>
      <c r="CEP105" s="420"/>
      <c r="CEQ105" s="420"/>
      <c r="CER105" s="420"/>
      <c r="CES105" s="420"/>
      <c r="CET105" s="420"/>
      <c r="CEU105" s="420"/>
      <c r="CEV105" s="420"/>
      <c r="CEW105" s="420"/>
      <c r="CEX105" s="420"/>
      <c r="CEY105" s="420"/>
      <c r="CEZ105" s="420"/>
      <c r="CFA105" s="420"/>
      <c r="CFB105" s="420"/>
      <c r="CFC105" s="420"/>
      <c r="CFD105" s="420"/>
      <c r="CFE105" s="420"/>
      <c r="CFF105" s="420"/>
      <c r="CFG105" s="420"/>
      <c r="CFH105" s="420"/>
      <c r="CFI105" s="420"/>
      <c r="CFJ105" s="420"/>
      <c r="CFK105" s="420"/>
      <c r="CFL105" s="420"/>
      <c r="CFM105" s="420"/>
      <c r="CFN105" s="420"/>
      <c r="CFO105" s="420"/>
      <c r="CFP105" s="420"/>
      <c r="CFQ105" s="420"/>
      <c r="CFR105" s="420"/>
      <c r="CFS105" s="420"/>
      <c r="CFT105" s="420"/>
      <c r="CFU105" s="420"/>
      <c r="CFV105" s="420"/>
      <c r="CFW105" s="420"/>
      <c r="CFX105" s="420"/>
      <c r="CFY105" s="420"/>
      <c r="CFZ105" s="420"/>
      <c r="CGA105" s="420"/>
      <c r="CGB105" s="420"/>
      <c r="CGC105" s="420"/>
      <c r="CGD105" s="420"/>
      <c r="CGE105" s="420"/>
      <c r="CGF105" s="420"/>
      <c r="CGG105" s="420"/>
      <c r="CGH105" s="420"/>
      <c r="CGI105" s="420"/>
      <c r="CGJ105" s="420"/>
      <c r="CGK105" s="420"/>
      <c r="CGL105" s="420"/>
      <c r="CGM105" s="420"/>
      <c r="CGN105" s="420"/>
      <c r="CGO105" s="420"/>
      <c r="CGP105" s="420"/>
      <c r="CGQ105" s="420"/>
      <c r="CGR105" s="420"/>
      <c r="CGS105" s="420"/>
      <c r="CGT105" s="420"/>
      <c r="CGU105" s="420"/>
      <c r="CGV105" s="420"/>
      <c r="CGW105" s="420"/>
      <c r="CGX105" s="420"/>
      <c r="CGY105" s="420"/>
      <c r="CGZ105" s="420"/>
      <c r="CHA105" s="420"/>
      <c r="CHB105" s="420"/>
      <c r="CHC105" s="420"/>
      <c r="CHD105" s="420"/>
      <c r="CHE105" s="420"/>
      <c r="CHF105" s="420"/>
      <c r="CHG105" s="420"/>
      <c r="CHH105" s="420"/>
      <c r="CHI105" s="420"/>
      <c r="CHJ105" s="420"/>
      <c r="CHK105" s="420"/>
      <c r="CHL105" s="420"/>
      <c r="CHM105" s="420"/>
      <c r="CHN105" s="420"/>
      <c r="CHO105" s="420"/>
      <c r="CHP105" s="420"/>
      <c r="CHQ105" s="420"/>
      <c r="CHR105" s="420"/>
      <c r="CHS105" s="420"/>
      <c r="CHT105" s="420"/>
      <c r="CHU105" s="420"/>
      <c r="CHV105" s="420"/>
      <c r="CHW105" s="420"/>
      <c r="CHX105" s="420"/>
      <c r="CHY105" s="420"/>
      <c r="CHZ105" s="420"/>
      <c r="CIA105" s="420"/>
      <c r="CIB105" s="420"/>
      <c r="CIC105" s="420"/>
      <c r="CID105" s="420"/>
      <c r="CIE105" s="420"/>
      <c r="CIF105" s="420"/>
      <c r="CIG105" s="420"/>
      <c r="CIH105" s="420"/>
      <c r="CII105" s="420"/>
      <c r="CIJ105" s="420"/>
      <c r="CIK105" s="420"/>
      <c r="CIL105" s="420"/>
      <c r="CIM105" s="420"/>
      <c r="CIN105" s="420"/>
      <c r="CIO105" s="420"/>
      <c r="CIP105" s="420"/>
      <c r="CIQ105" s="420"/>
      <c r="CIR105" s="420"/>
      <c r="CIS105" s="420"/>
      <c r="CIT105" s="420"/>
      <c r="CIU105" s="420"/>
      <c r="CIV105" s="420"/>
      <c r="CIW105" s="420"/>
      <c r="CIX105" s="420"/>
      <c r="CIY105" s="420"/>
      <c r="CIZ105" s="420"/>
      <c r="CJA105" s="420"/>
      <c r="CJB105" s="420"/>
      <c r="CJC105" s="420"/>
      <c r="CJD105" s="420"/>
      <c r="CJE105" s="420"/>
      <c r="CJF105" s="420"/>
      <c r="CJG105" s="420"/>
      <c r="CJH105" s="420"/>
      <c r="CJI105" s="420"/>
      <c r="CJJ105" s="420"/>
      <c r="CJK105" s="420"/>
      <c r="CJL105" s="420"/>
      <c r="CJM105" s="420"/>
      <c r="CJN105" s="420"/>
      <c r="CJO105" s="420"/>
      <c r="CJP105" s="420"/>
      <c r="CJQ105" s="420"/>
      <c r="CJR105" s="420"/>
      <c r="CJS105" s="420"/>
      <c r="CJT105" s="420"/>
      <c r="CJU105" s="420"/>
      <c r="CJV105" s="420"/>
      <c r="CJW105" s="420"/>
      <c r="CJX105" s="420"/>
      <c r="CJY105" s="420"/>
      <c r="CJZ105" s="420"/>
      <c r="CKA105" s="420"/>
      <c r="CKB105" s="420"/>
      <c r="CKC105" s="420"/>
      <c r="CKD105" s="420"/>
      <c r="CKE105" s="420"/>
      <c r="CKF105" s="420"/>
      <c r="CKG105" s="420"/>
      <c r="CKH105" s="420"/>
      <c r="CKI105" s="420"/>
      <c r="CKJ105" s="420"/>
      <c r="CKK105" s="420"/>
      <c r="CKL105" s="420"/>
      <c r="CKM105" s="420"/>
      <c r="CKN105" s="420"/>
      <c r="CKO105" s="420"/>
      <c r="CKP105" s="420"/>
      <c r="CKQ105" s="420"/>
      <c r="CKR105" s="420"/>
      <c r="CKS105" s="420"/>
      <c r="CKT105" s="420"/>
      <c r="CKU105" s="420"/>
      <c r="CKV105" s="420"/>
      <c r="CKW105" s="420"/>
      <c r="CKX105" s="420"/>
      <c r="CKY105" s="420"/>
      <c r="CKZ105" s="420"/>
      <c r="CLA105" s="420"/>
      <c r="CLB105" s="420"/>
      <c r="CLC105" s="420"/>
      <c r="CLD105" s="420"/>
      <c r="CLE105" s="420"/>
      <c r="CLF105" s="420"/>
      <c r="CLG105" s="420"/>
      <c r="CLH105" s="420"/>
      <c r="CLI105" s="420"/>
      <c r="CLJ105" s="420"/>
      <c r="CLK105" s="420"/>
      <c r="CLL105" s="420"/>
      <c r="CLM105" s="420"/>
      <c r="CLN105" s="420"/>
      <c r="CLO105" s="420"/>
      <c r="CLP105" s="420"/>
      <c r="CLQ105" s="420"/>
      <c r="CLR105" s="420"/>
      <c r="CLS105" s="420"/>
      <c r="CLT105" s="420"/>
      <c r="CLU105" s="420"/>
      <c r="CLV105" s="420"/>
      <c r="CLW105" s="420"/>
      <c r="CLX105" s="420"/>
      <c r="CLY105" s="420"/>
      <c r="CLZ105" s="420"/>
      <c r="CMA105" s="420"/>
      <c r="CMB105" s="420"/>
      <c r="CMC105" s="420"/>
      <c r="CMD105" s="420"/>
      <c r="CME105" s="420"/>
      <c r="CMF105" s="420"/>
      <c r="CMG105" s="420"/>
      <c r="CMH105" s="420"/>
      <c r="CMI105" s="420"/>
      <c r="CMJ105" s="420"/>
      <c r="CMK105" s="420"/>
      <c r="CML105" s="420"/>
      <c r="CMM105" s="420"/>
      <c r="CMN105" s="420"/>
      <c r="CMO105" s="420"/>
      <c r="CMP105" s="420"/>
      <c r="CMQ105" s="420"/>
      <c r="CMR105" s="420"/>
      <c r="CMS105" s="420"/>
      <c r="CMT105" s="420"/>
      <c r="CMU105" s="420"/>
      <c r="CMV105" s="420"/>
      <c r="CMW105" s="420"/>
      <c r="CMX105" s="420"/>
      <c r="CMY105" s="420"/>
      <c r="CMZ105" s="420"/>
      <c r="CNA105" s="420"/>
      <c r="CNB105" s="420"/>
      <c r="CNC105" s="420"/>
      <c r="CND105" s="420"/>
      <c r="CNE105" s="420"/>
      <c r="CNF105" s="420"/>
      <c r="CNG105" s="420"/>
      <c r="CNH105" s="420"/>
      <c r="CNI105" s="420"/>
      <c r="CNJ105" s="420"/>
      <c r="CNK105" s="420"/>
      <c r="CNL105" s="420"/>
      <c r="CNM105" s="420"/>
      <c r="CNN105" s="420"/>
      <c r="CNO105" s="420"/>
      <c r="CNP105" s="420"/>
      <c r="CNQ105" s="420"/>
      <c r="CNR105" s="420"/>
      <c r="CNS105" s="420"/>
      <c r="CNT105" s="420"/>
      <c r="CNU105" s="420"/>
      <c r="CNV105" s="420"/>
      <c r="CNW105" s="420"/>
      <c r="CNX105" s="420"/>
      <c r="CNY105" s="420"/>
      <c r="CNZ105" s="420"/>
      <c r="COA105" s="420"/>
      <c r="COB105" s="420"/>
      <c r="COC105" s="420"/>
      <c r="COD105" s="420"/>
      <c r="COE105" s="420"/>
      <c r="COF105" s="420"/>
      <c r="COG105" s="420"/>
      <c r="COH105" s="420"/>
      <c r="COI105" s="420"/>
      <c r="COJ105" s="420"/>
      <c r="COK105" s="420"/>
      <c r="COL105" s="420"/>
      <c r="COM105" s="420"/>
      <c r="CON105" s="420"/>
      <c r="COO105" s="420"/>
      <c r="COP105" s="420"/>
      <c r="COQ105" s="420"/>
      <c r="COR105" s="420"/>
      <c r="COS105" s="420"/>
      <c r="COT105" s="420"/>
      <c r="COU105" s="420"/>
      <c r="COV105" s="420"/>
      <c r="COW105" s="420"/>
      <c r="COX105" s="420"/>
      <c r="COY105" s="420"/>
      <c r="COZ105" s="420"/>
      <c r="CPA105" s="420"/>
      <c r="CPB105" s="420"/>
      <c r="CPC105" s="420"/>
      <c r="CPD105" s="420"/>
      <c r="CPE105" s="420"/>
      <c r="CPF105" s="420"/>
      <c r="CPG105" s="420"/>
      <c r="CPH105" s="420"/>
      <c r="CPI105" s="420"/>
      <c r="CPJ105" s="420"/>
      <c r="CPK105" s="420"/>
      <c r="CPL105" s="420"/>
      <c r="CPM105" s="420"/>
      <c r="CPN105" s="420"/>
      <c r="CPO105" s="420"/>
      <c r="CPP105" s="420"/>
      <c r="CPQ105" s="420"/>
      <c r="CPR105" s="420"/>
      <c r="CPS105" s="420"/>
      <c r="CPT105" s="420"/>
      <c r="CPU105" s="420"/>
      <c r="CPV105" s="420"/>
      <c r="CPW105" s="420"/>
      <c r="CPX105" s="420"/>
      <c r="CPY105" s="420"/>
      <c r="CPZ105" s="420"/>
      <c r="CQA105" s="420"/>
      <c r="CQB105" s="420"/>
      <c r="CQC105" s="420"/>
      <c r="CQD105" s="420"/>
      <c r="CQE105" s="420"/>
      <c r="CQF105" s="420"/>
      <c r="CQG105" s="420"/>
      <c r="CQH105" s="420"/>
      <c r="CQI105" s="420"/>
      <c r="CQJ105" s="420"/>
      <c r="CQK105" s="420"/>
      <c r="CQL105" s="420"/>
      <c r="CQM105" s="420"/>
      <c r="CQN105" s="420"/>
      <c r="CQO105" s="420"/>
      <c r="CQP105" s="420"/>
      <c r="CQQ105" s="420"/>
      <c r="CQR105" s="420"/>
      <c r="CQS105" s="420"/>
      <c r="CQT105" s="420"/>
      <c r="CQU105" s="420"/>
      <c r="CQV105" s="420"/>
      <c r="CQW105" s="420"/>
      <c r="CQX105" s="420"/>
      <c r="CQY105" s="420"/>
      <c r="CQZ105" s="420"/>
      <c r="CRA105" s="420"/>
      <c r="CRB105" s="420"/>
      <c r="CRC105" s="420"/>
      <c r="CRD105" s="420"/>
      <c r="CRE105" s="420"/>
      <c r="CRF105" s="420"/>
      <c r="CRG105" s="420"/>
      <c r="CRH105" s="420"/>
      <c r="CRI105" s="420"/>
      <c r="CRJ105" s="420"/>
      <c r="CRK105" s="420"/>
      <c r="CRL105" s="420"/>
      <c r="CRM105" s="420"/>
      <c r="CRN105" s="420"/>
      <c r="CRO105" s="420"/>
      <c r="CRP105" s="420"/>
      <c r="CRQ105" s="420"/>
      <c r="CRR105" s="420"/>
      <c r="CRS105" s="420"/>
      <c r="CRT105" s="420"/>
      <c r="CRU105" s="420"/>
      <c r="CRV105" s="420"/>
      <c r="CRW105" s="420"/>
      <c r="CRX105" s="420"/>
      <c r="CRY105" s="420"/>
      <c r="CRZ105" s="420"/>
      <c r="CSA105" s="420"/>
      <c r="CSB105" s="420"/>
      <c r="CSC105" s="420"/>
      <c r="CSD105" s="420"/>
      <c r="CSE105" s="420"/>
      <c r="CSF105" s="420"/>
      <c r="CSG105" s="420"/>
      <c r="CSH105" s="420"/>
      <c r="CSI105" s="420"/>
      <c r="CSJ105" s="420"/>
      <c r="CSK105" s="420"/>
      <c r="CSL105" s="420"/>
      <c r="CSM105" s="420"/>
      <c r="CSN105" s="420"/>
      <c r="CSO105" s="420"/>
      <c r="CSP105" s="420"/>
      <c r="CSQ105" s="420"/>
      <c r="CSR105" s="420"/>
      <c r="CSS105" s="420"/>
      <c r="CST105" s="420"/>
      <c r="CSU105" s="420"/>
      <c r="CSV105" s="420"/>
      <c r="CSW105" s="420"/>
      <c r="CSX105" s="420"/>
      <c r="CSY105" s="420"/>
      <c r="CSZ105" s="420"/>
      <c r="CTA105" s="420"/>
      <c r="CTB105" s="420"/>
      <c r="CTC105" s="420"/>
      <c r="CTD105" s="420"/>
      <c r="CTE105" s="420"/>
      <c r="CTF105" s="420"/>
      <c r="CTG105" s="420"/>
      <c r="CTH105" s="420"/>
      <c r="CTI105" s="420"/>
      <c r="CTJ105" s="420"/>
      <c r="CTK105" s="420"/>
      <c r="CTL105" s="420"/>
      <c r="CTM105" s="420"/>
      <c r="CTN105" s="420"/>
      <c r="CTO105" s="420"/>
      <c r="CTP105" s="420"/>
      <c r="CTQ105" s="420"/>
      <c r="CTR105" s="420"/>
      <c r="CTS105" s="420"/>
      <c r="CTT105" s="420"/>
      <c r="CTU105" s="420"/>
      <c r="CTV105" s="420"/>
      <c r="CTW105" s="420"/>
      <c r="CTX105" s="420"/>
      <c r="CTY105" s="420"/>
      <c r="CTZ105" s="420"/>
      <c r="CUA105" s="420"/>
      <c r="CUB105" s="420"/>
      <c r="CUC105" s="420"/>
      <c r="CUD105" s="420"/>
      <c r="CUE105" s="420"/>
      <c r="CUF105" s="420"/>
      <c r="CUG105" s="420"/>
      <c r="CUH105" s="420"/>
      <c r="CUI105" s="420"/>
      <c r="CUJ105" s="420"/>
      <c r="CUK105" s="420"/>
      <c r="CUL105" s="420"/>
      <c r="CUM105" s="420"/>
      <c r="CUN105" s="420"/>
      <c r="CUO105" s="420"/>
      <c r="CUP105" s="420"/>
      <c r="CUQ105" s="420"/>
      <c r="CUR105" s="420"/>
      <c r="CUS105" s="420"/>
      <c r="CUT105" s="420"/>
      <c r="CUU105" s="420"/>
      <c r="CUV105" s="420"/>
      <c r="CUW105" s="420"/>
      <c r="CUX105" s="420"/>
      <c r="CUY105" s="420"/>
      <c r="CUZ105" s="420"/>
      <c r="CVA105" s="420"/>
      <c r="CVB105" s="420"/>
      <c r="CVC105" s="420"/>
      <c r="CVD105" s="420"/>
      <c r="CVE105" s="420"/>
      <c r="CVF105" s="420"/>
      <c r="CVG105" s="420"/>
      <c r="CVH105" s="420"/>
      <c r="CVI105" s="420"/>
      <c r="CVJ105" s="420"/>
      <c r="CVK105" s="420"/>
      <c r="CVL105" s="420"/>
      <c r="CVM105" s="420"/>
      <c r="CVN105" s="420"/>
      <c r="CVO105" s="420"/>
      <c r="CVP105" s="420"/>
      <c r="CVQ105" s="420"/>
      <c r="CVR105" s="420"/>
      <c r="CVS105" s="420"/>
      <c r="CVT105" s="420"/>
      <c r="CVU105" s="420"/>
      <c r="CVV105" s="420"/>
      <c r="CVW105" s="420"/>
      <c r="CVX105" s="420"/>
      <c r="CVY105" s="420"/>
      <c r="CVZ105" s="420"/>
      <c r="CWA105" s="420"/>
      <c r="CWB105" s="420"/>
      <c r="CWC105" s="420"/>
      <c r="CWD105" s="420"/>
      <c r="CWE105" s="420"/>
      <c r="CWF105" s="420"/>
      <c r="CWG105" s="420"/>
      <c r="CWH105" s="420"/>
      <c r="CWI105" s="420"/>
      <c r="CWJ105" s="420"/>
      <c r="CWK105" s="420"/>
      <c r="CWL105" s="420"/>
      <c r="CWM105" s="420"/>
      <c r="CWN105" s="420"/>
      <c r="CWO105" s="420"/>
      <c r="CWP105" s="420"/>
      <c r="CWQ105" s="420"/>
      <c r="CWR105" s="420"/>
      <c r="CWS105" s="420"/>
      <c r="CWT105" s="420"/>
      <c r="CWU105" s="420"/>
      <c r="CWV105" s="420"/>
      <c r="CWW105" s="420"/>
      <c r="CWX105" s="420"/>
      <c r="CWY105" s="420"/>
      <c r="CWZ105" s="420"/>
      <c r="CXA105" s="420"/>
      <c r="CXB105" s="420"/>
      <c r="CXC105" s="420"/>
      <c r="CXD105" s="420"/>
      <c r="CXE105" s="420"/>
      <c r="CXF105" s="420"/>
      <c r="CXG105" s="420"/>
      <c r="CXH105" s="420"/>
      <c r="CXI105" s="420"/>
      <c r="CXJ105" s="420"/>
      <c r="CXK105" s="420"/>
      <c r="CXL105" s="420"/>
      <c r="CXM105" s="420"/>
      <c r="CXN105" s="420"/>
      <c r="CXO105" s="420"/>
      <c r="CXP105" s="420"/>
      <c r="CXQ105" s="420"/>
      <c r="CXR105" s="420"/>
      <c r="CXS105" s="420"/>
      <c r="CXT105" s="420"/>
      <c r="CXU105" s="420"/>
      <c r="CXV105" s="420"/>
      <c r="CXW105" s="420"/>
      <c r="CXX105" s="420"/>
      <c r="CXY105" s="420"/>
      <c r="CXZ105" s="420"/>
      <c r="CYA105" s="420"/>
      <c r="CYB105" s="420"/>
      <c r="CYC105" s="420"/>
      <c r="CYD105" s="420"/>
      <c r="CYE105" s="420"/>
      <c r="CYF105" s="420"/>
      <c r="CYG105" s="420"/>
      <c r="CYH105" s="420"/>
      <c r="CYI105" s="420"/>
      <c r="CYJ105" s="420"/>
      <c r="CYK105" s="420"/>
      <c r="CYL105" s="420"/>
      <c r="CYM105" s="420"/>
      <c r="CYN105" s="420"/>
      <c r="CYO105" s="420"/>
      <c r="CYP105" s="420"/>
      <c r="CYQ105" s="420"/>
      <c r="CYR105" s="420"/>
      <c r="CYS105" s="420"/>
      <c r="CYT105" s="420"/>
      <c r="CYU105" s="420"/>
      <c r="CYV105" s="420"/>
      <c r="CYW105" s="420"/>
      <c r="CYX105" s="420"/>
      <c r="CYY105" s="420"/>
      <c r="CYZ105" s="420"/>
      <c r="CZA105" s="420"/>
      <c r="CZB105" s="420"/>
      <c r="CZC105" s="420"/>
      <c r="CZD105" s="420"/>
      <c r="CZE105" s="420"/>
      <c r="CZF105" s="420"/>
      <c r="CZG105" s="420"/>
      <c r="CZH105" s="420"/>
      <c r="CZI105" s="420"/>
      <c r="CZJ105" s="420"/>
      <c r="CZK105" s="420"/>
      <c r="CZL105" s="420"/>
      <c r="CZM105" s="420"/>
      <c r="CZN105" s="420"/>
      <c r="CZO105" s="420"/>
      <c r="CZP105" s="420"/>
      <c r="CZQ105" s="420"/>
      <c r="CZR105" s="420"/>
      <c r="CZS105" s="420"/>
      <c r="CZT105" s="420"/>
      <c r="CZU105" s="420"/>
      <c r="CZV105" s="420"/>
      <c r="CZW105" s="420"/>
      <c r="CZX105" s="420"/>
      <c r="CZY105" s="420"/>
      <c r="CZZ105" s="420"/>
      <c r="DAA105" s="420"/>
      <c r="DAB105" s="420"/>
      <c r="DAC105" s="420"/>
      <c r="DAD105" s="420"/>
      <c r="DAE105" s="420"/>
      <c r="DAF105" s="420"/>
      <c r="DAG105" s="420"/>
      <c r="DAH105" s="420"/>
      <c r="DAI105" s="420"/>
      <c r="DAJ105" s="420"/>
      <c r="DAK105" s="420"/>
      <c r="DAL105" s="420"/>
      <c r="DAM105" s="420"/>
      <c r="DAN105" s="420"/>
      <c r="DAO105" s="420"/>
      <c r="DAP105" s="420"/>
      <c r="DAQ105" s="420"/>
      <c r="DAR105" s="420"/>
      <c r="DAS105" s="420"/>
      <c r="DAT105" s="420"/>
      <c r="DAU105" s="420"/>
      <c r="DAV105" s="420"/>
      <c r="DAW105" s="420"/>
      <c r="DAX105" s="420"/>
      <c r="DAY105" s="420"/>
      <c r="DAZ105" s="420"/>
      <c r="DBA105" s="420"/>
      <c r="DBB105" s="420"/>
      <c r="DBC105" s="420"/>
      <c r="DBD105" s="420"/>
      <c r="DBE105" s="420"/>
      <c r="DBF105" s="420"/>
      <c r="DBG105" s="420"/>
      <c r="DBH105" s="420"/>
      <c r="DBI105" s="420"/>
      <c r="DBJ105" s="420"/>
      <c r="DBK105" s="420"/>
      <c r="DBL105" s="420"/>
      <c r="DBM105" s="420"/>
      <c r="DBN105" s="420"/>
      <c r="DBO105" s="420"/>
      <c r="DBP105" s="420"/>
      <c r="DBQ105" s="420"/>
      <c r="DBR105" s="420"/>
      <c r="DBS105" s="420"/>
      <c r="DBT105" s="420"/>
      <c r="DBU105" s="420"/>
      <c r="DBV105" s="420"/>
      <c r="DBW105" s="420"/>
      <c r="DBX105" s="420"/>
      <c r="DBY105" s="420"/>
      <c r="DBZ105" s="420"/>
      <c r="DCA105" s="420"/>
      <c r="DCB105" s="420"/>
      <c r="DCC105" s="420"/>
      <c r="DCD105" s="420"/>
      <c r="DCE105" s="420"/>
      <c r="DCF105" s="420"/>
      <c r="DCG105" s="420"/>
      <c r="DCH105" s="420"/>
      <c r="DCI105" s="420"/>
      <c r="DCJ105" s="420"/>
      <c r="DCK105" s="420"/>
      <c r="DCL105" s="420"/>
      <c r="DCM105" s="420"/>
      <c r="DCN105" s="420"/>
      <c r="DCO105" s="420"/>
      <c r="DCP105" s="420"/>
      <c r="DCQ105" s="420"/>
      <c r="DCR105" s="420"/>
      <c r="DCS105" s="420"/>
      <c r="DCT105" s="420"/>
      <c r="DCU105" s="420"/>
      <c r="DCV105" s="420"/>
      <c r="DCW105" s="420"/>
      <c r="DCX105" s="420"/>
      <c r="DCY105" s="420"/>
      <c r="DCZ105" s="420"/>
      <c r="DDA105" s="420"/>
      <c r="DDB105" s="420"/>
      <c r="DDC105" s="420"/>
      <c r="DDD105" s="420"/>
      <c r="DDE105" s="420"/>
      <c r="DDF105" s="420"/>
      <c r="DDG105" s="420"/>
      <c r="DDH105" s="420"/>
      <c r="DDI105" s="420"/>
      <c r="DDJ105" s="420"/>
      <c r="DDK105" s="420"/>
      <c r="DDL105" s="420"/>
      <c r="DDM105" s="420"/>
      <c r="DDN105" s="420"/>
      <c r="DDO105" s="420"/>
      <c r="DDP105" s="420"/>
      <c r="DDQ105" s="420"/>
      <c r="DDR105" s="420"/>
      <c r="DDS105" s="420"/>
      <c r="DDT105" s="420"/>
      <c r="DDU105" s="420"/>
      <c r="DDV105" s="420"/>
      <c r="DDW105" s="420"/>
      <c r="DDX105" s="420"/>
      <c r="DDY105" s="420"/>
      <c r="DDZ105" s="420"/>
      <c r="DEA105" s="420"/>
      <c r="DEB105" s="420"/>
      <c r="DEC105" s="420"/>
      <c r="DED105" s="420"/>
      <c r="DEE105" s="420"/>
      <c r="DEF105" s="420"/>
      <c r="DEG105" s="420"/>
      <c r="DEH105" s="420"/>
      <c r="DEI105" s="420"/>
      <c r="DEJ105" s="420"/>
      <c r="DEK105" s="420"/>
      <c r="DEL105" s="420"/>
      <c r="DEM105" s="420"/>
      <c r="DEN105" s="420"/>
      <c r="DEO105" s="420"/>
      <c r="DEP105" s="420"/>
      <c r="DEQ105" s="420"/>
      <c r="DER105" s="420"/>
      <c r="DES105" s="420"/>
      <c r="DET105" s="420"/>
      <c r="DEU105" s="420"/>
      <c r="DEV105" s="420"/>
      <c r="DEW105" s="420"/>
      <c r="DEX105" s="420"/>
      <c r="DEY105" s="420"/>
      <c r="DEZ105" s="420"/>
      <c r="DFA105" s="420"/>
      <c r="DFB105" s="420"/>
      <c r="DFC105" s="420"/>
      <c r="DFD105" s="420"/>
      <c r="DFE105" s="420"/>
      <c r="DFF105" s="420"/>
      <c r="DFG105" s="420"/>
      <c r="DFH105" s="420"/>
      <c r="DFI105" s="420"/>
      <c r="DFJ105" s="420"/>
      <c r="DFK105" s="420"/>
      <c r="DFL105" s="420"/>
      <c r="DFM105" s="420"/>
      <c r="DFN105" s="420"/>
      <c r="DFO105" s="420"/>
      <c r="DFP105" s="420"/>
      <c r="DFQ105" s="420"/>
      <c r="DFR105" s="420"/>
      <c r="DFS105" s="420"/>
      <c r="DFT105" s="420"/>
      <c r="DFU105" s="420"/>
      <c r="DFV105" s="420"/>
      <c r="DFW105" s="420"/>
      <c r="DFX105" s="420"/>
      <c r="DFY105" s="420"/>
      <c r="DFZ105" s="420"/>
      <c r="DGA105" s="420"/>
      <c r="DGB105" s="420"/>
      <c r="DGC105" s="420"/>
      <c r="DGD105" s="420"/>
      <c r="DGE105" s="420"/>
      <c r="DGF105" s="420"/>
      <c r="DGG105" s="420"/>
      <c r="DGH105" s="420"/>
      <c r="DGI105" s="420"/>
      <c r="DGJ105" s="420"/>
      <c r="DGK105" s="420"/>
      <c r="DGL105" s="420"/>
      <c r="DGM105" s="420"/>
      <c r="DGN105" s="420"/>
      <c r="DGO105" s="420"/>
      <c r="DGP105" s="420"/>
      <c r="DGQ105" s="420"/>
      <c r="DGR105" s="420"/>
      <c r="DGS105" s="420"/>
      <c r="DGT105" s="420"/>
      <c r="DGU105" s="420"/>
      <c r="DGV105" s="420"/>
      <c r="DGW105" s="420"/>
      <c r="DGX105" s="420"/>
      <c r="DGY105" s="420"/>
      <c r="DGZ105" s="420"/>
      <c r="DHA105" s="420"/>
      <c r="DHB105" s="420"/>
      <c r="DHC105" s="420"/>
      <c r="DHD105" s="420"/>
      <c r="DHE105" s="420"/>
      <c r="DHF105" s="420"/>
      <c r="DHG105" s="420"/>
      <c r="DHH105" s="420"/>
      <c r="DHI105" s="420"/>
      <c r="DHJ105" s="420"/>
      <c r="DHK105" s="420"/>
      <c r="DHL105" s="420"/>
      <c r="DHM105" s="420"/>
      <c r="DHN105" s="420"/>
      <c r="DHO105" s="420"/>
      <c r="DHP105" s="420"/>
      <c r="DHQ105" s="420"/>
      <c r="DHR105" s="420"/>
      <c r="DHS105" s="420"/>
      <c r="DHT105" s="420"/>
      <c r="DHU105" s="420"/>
      <c r="DHV105" s="420"/>
      <c r="DHW105" s="420"/>
      <c r="DHX105" s="420"/>
      <c r="DHY105" s="420"/>
      <c r="DHZ105" s="420"/>
      <c r="DIA105" s="420"/>
      <c r="DIB105" s="420"/>
      <c r="DIC105" s="420"/>
      <c r="DID105" s="420"/>
      <c r="DIE105" s="420"/>
      <c r="DIF105" s="420"/>
      <c r="DIG105" s="420"/>
      <c r="DIH105" s="420"/>
      <c r="DII105" s="420"/>
      <c r="DIJ105" s="420"/>
      <c r="DIK105" s="420"/>
      <c r="DIL105" s="420"/>
      <c r="DIM105" s="420"/>
      <c r="DIN105" s="420"/>
      <c r="DIO105" s="420"/>
      <c r="DIP105" s="420"/>
      <c r="DIQ105" s="420"/>
      <c r="DIR105" s="420"/>
      <c r="DIS105" s="420"/>
      <c r="DIT105" s="420"/>
      <c r="DIU105" s="420"/>
      <c r="DIV105" s="420"/>
      <c r="DIW105" s="420"/>
      <c r="DIX105" s="420"/>
      <c r="DIY105" s="420"/>
      <c r="DIZ105" s="420"/>
      <c r="DJA105" s="420"/>
      <c r="DJB105" s="420"/>
      <c r="DJC105" s="420"/>
      <c r="DJD105" s="420"/>
      <c r="DJE105" s="420"/>
      <c r="DJF105" s="420"/>
      <c r="DJG105" s="420"/>
      <c r="DJH105" s="420"/>
      <c r="DJI105" s="420"/>
      <c r="DJJ105" s="420"/>
      <c r="DJK105" s="420"/>
      <c r="DJL105" s="420"/>
      <c r="DJM105" s="420"/>
      <c r="DJN105" s="420"/>
      <c r="DJO105" s="420"/>
      <c r="DJP105" s="420"/>
      <c r="DJQ105" s="420"/>
      <c r="DJR105" s="420"/>
      <c r="DJS105" s="420"/>
      <c r="DJT105" s="420"/>
      <c r="DJU105" s="420"/>
      <c r="DJV105" s="420"/>
      <c r="DJW105" s="420"/>
      <c r="DJX105" s="420"/>
      <c r="DJY105" s="420"/>
      <c r="DJZ105" s="420"/>
      <c r="DKA105" s="420"/>
      <c r="DKB105" s="420"/>
      <c r="DKC105" s="420"/>
      <c r="DKD105" s="420"/>
      <c r="DKE105" s="420"/>
      <c r="DKF105" s="420"/>
      <c r="DKG105" s="420"/>
      <c r="DKH105" s="420"/>
      <c r="DKI105" s="420"/>
      <c r="DKJ105" s="420"/>
      <c r="DKK105" s="420"/>
      <c r="DKL105" s="420"/>
      <c r="DKM105" s="420"/>
      <c r="DKN105" s="420"/>
      <c r="DKO105" s="420"/>
      <c r="DKP105" s="420"/>
      <c r="DKQ105" s="420"/>
      <c r="DKR105" s="420"/>
      <c r="DKS105" s="420"/>
      <c r="DKT105" s="420"/>
      <c r="DKU105" s="420"/>
      <c r="DKV105" s="420"/>
      <c r="DKW105" s="420"/>
      <c r="DKX105" s="420"/>
      <c r="DKY105" s="420"/>
      <c r="DKZ105" s="420"/>
      <c r="DLA105" s="420"/>
      <c r="DLB105" s="420"/>
      <c r="DLC105" s="420"/>
      <c r="DLD105" s="420"/>
      <c r="DLE105" s="420"/>
      <c r="DLF105" s="420"/>
      <c r="DLG105" s="420"/>
      <c r="DLH105" s="420"/>
      <c r="DLI105" s="420"/>
      <c r="DLJ105" s="420"/>
      <c r="DLK105" s="420"/>
      <c r="DLL105" s="420"/>
      <c r="DLM105" s="420"/>
      <c r="DLN105" s="420"/>
      <c r="DLO105" s="420"/>
      <c r="DLP105" s="420"/>
      <c r="DLQ105" s="420"/>
      <c r="DLR105" s="420"/>
      <c r="DLS105" s="420"/>
      <c r="DLT105" s="420"/>
      <c r="DLU105" s="420"/>
      <c r="DLV105" s="420"/>
      <c r="DLW105" s="420"/>
      <c r="DLX105" s="420"/>
      <c r="DLY105" s="420"/>
      <c r="DLZ105" s="420"/>
      <c r="DMA105" s="420"/>
      <c r="DMB105" s="420"/>
      <c r="DMC105" s="420"/>
      <c r="DMD105" s="420"/>
      <c r="DME105" s="420"/>
      <c r="DMF105" s="420"/>
      <c r="DMG105" s="420"/>
      <c r="DMH105" s="420"/>
      <c r="DMI105" s="420"/>
      <c r="DMJ105" s="420"/>
      <c r="DMK105" s="420"/>
      <c r="DML105" s="420"/>
      <c r="DMM105" s="420"/>
      <c r="DMN105" s="420"/>
      <c r="DMO105" s="420"/>
      <c r="DMP105" s="420"/>
      <c r="DMQ105" s="420"/>
      <c r="DMR105" s="420"/>
      <c r="DMS105" s="420"/>
      <c r="DMT105" s="420"/>
      <c r="DMU105" s="420"/>
      <c r="DMV105" s="420"/>
      <c r="DMW105" s="420"/>
      <c r="DMX105" s="420"/>
      <c r="DMY105" s="420"/>
      <c r="DMZ105" s="420"/>
      <c r="DNA105" s="420"/>
      <c r="DNB105" s="420"/>
      <c r="DNC105" s="420"/>
      <c r="DND105" s="420"/>
      <c r="DNE105" s="420"/>
      <c r="DNF105" s="420"/>
      <c r="DNG105" s="420"/>
      <c r="DNH105" s="420"/>
      <c r="DNI105" s="420"/>
      <c r="DNJ105" s="420"/>
      <c r="DNK105" s="420"/>
      <c r="DNL105" s="420"/>
      <c r="DNM105" s="420"/>
      <c r="DNN105" s="420"/>
      <c r="DNO105" s="420"/>
      <c r="DNP105" s="420"/>
      <c r="DNQ105" s="420"/>
      <c r="DNR105" s="420"/>
      <c r="DNS105" s="420"/>
      <c r="DNT105" s="420"/>
      <c r="DNU105" s="420"/>
      <c r="DNV105" s="420"/>
      <c r="DNW105" s="420"/>
      <c r="DNX105" s="420"/>
      <c r="DNY105" s="420"/>
      <c r="DNZ105" s="420"/>
      <c r="DOA105" s="420"/>
      <c r="DOB105" s="420"/>
      <c r="DOC105" s="420"/>
      <c r="DOD105" s="420"/>
      <c r="DOE105" s="420"/>
      <c r="DOF105" s="420"/>
      <c r="DOG105" s="420"/>
      <c r="DOH105" s="420"/>
      <c r="DOI105" s="420"/>
      <c r="DOJ105" s="420"/>
      <c r="DOK105" s="420"/>
      <c r="DOL105" s="420"/>
      <c r="DOM105" s="420"/>
      <c r="DON105" s="420"/>
      <c r="DOO105" s="420"/>
      <c r="DOP105" s="420"/>
      <c r="DOQ105" s="420"/>
      <c r="DOR105" s="420"/>
      <c r="DOS105" s="420"/>
      <c r="DOT105" s="420"/>
      <c r="DOU105" s="420"/>
      <c r="DOV105" s="420"/>
      <c r="DOW105" s="420"/>
      <c r="DOX105" s="420"/>
      <c r="DOY105" s="420"/>
      <c r="DOZ105" s="420"/>
      <c r="DPA105" s="420"/>
      <c r="DPB105" s="420"/>
      <c r="DPC105" s="420"/>
      <c r="DPD105" s="420"/>
      <c r="DPE105" s="420"/>
      <c r="DPF105" s="420"/>
      <c r="DPG105" s="420"/>
      <c r="DPH105" s="420"/>
      <c r="DPI105" s="420"/>
      <c r="DPJ105" s="420"/>
      <c r="DPK105" s="420"/>
      <c r="DPL105" s="420"/>
      <c r="DPM105" s="420"/>
      <c r="DPN105" s="420"/>
      <c r="DPO105" s="420"/>
      <c r="DPP105" s="420"/>
      <c r="DPQ105" s="420"/>
      <c r="DPR105" s="420"/>
      <c r="DPS105" s="420"/>
      <c r="DPT105" s="420"/>
      <c r="DPU105" s="420"/>
      <c r="DPV105" s="420"/>
      <c r="DPW105" s="420"/>
      <c r="DPX105" s="420"/>
      <c r="DPY105" s="420"/>
      <c r="DPZ105" s="420"/>
      <c r="DQA105" s="420"/>
      <c r="DQB105" s="420"/>
      <c r="DQC105" s="420"/>
      <c r="DQD105" s="420"/>
      <c r="DQE105" s="420"/>
      <c r="DQF105" s="420"/>
      <c r="DQG105" s="420"/>
      <c r="DQH105" s="420"/>
      <c r="DQI105" s="420"/>
      <c r="DQJ105" s="420"/>
      <c r="DQK105" s="420"/>
      <c r="DQL105" s="420"/>
      <c r="DQM105" s="420"/>
      <c r="DQN105" s="420"/>
      <c r="DQO105" s="420"/>
      <c r="DQP105" s="420"/>
      <c r="DQQ105" s="420"/>
      <c r="DQR105" s="420"/>
      <c r="DQS105" s="420"/>
      <c r="DQT105" s="420"/>
      <c r="DQU105" s="420"/>
      <c r="DQV105" s="420"/>
      <c r="DQW105" s="420"/>
      <c r="DQX105" s="420"/>
      <c r="DQY105" s="420"/>
      <c r="DQZ105" s="420"/>
      <c r="DRA105" s="420"/>
      <c r="DRB105" s="420"/>
      <c r="DRC105" s="420"/>
      <c r="DRD105" s="420"/>
      <c r="DRE105" s="420"/>
      <c r="DRF105" s="420"/>
      <c r="DRG105" s="420"/>
      <c r="DRH105" s="420"/>
      <c r="DRI105" s="420"/>
      <c r="DRJ105" s="420"/>
      <c r="DRK105" s="420"/>
      <c r="DRL105" s="420"/>
      <c r="DRM105" s="420"/>
      <c r="DRN105" s="420"/>
      <c r="DRO105" s="420"/>
      <c r="DRP105" s="420"/>
      <c r="DRQ105" s="420"/>
      <c r="DRR105" s="420"/>
      <c r="DRS105" s="420"/>
      <c r="DRT105" s="420"/>
      <c r="DRU105" s="420"/>
      <c r="DRV105" s="420"/>
      <c r="DRW105" s="420"/>
      <c r="DRX105" s="420"/>
      <c r="DRY105" s="420"/>
      <c r="DRZ105" s="420"/>
      <c r="DSA105" s="420"/>
      <c r="DSB105" s="420"/>
      <c r="DSC105" s="420"/>
      <c r="DSD105" s="420"/>
      <c r="DSE105" s="420"/>
      <c r="DSF105" s="420"/>
      <c r="DSG105" s="420"/>
      <c r="DSH105" s="420"/>
      <c r="DSI105" s="420"/>
      <c r="DSJ105" s="420"/>
      <c r="DSK105" s="420"/>
      <c r="DSL105" s="420"/>
      <c r="DSM105" s="420"/>
      <c r="DSN105" s="420"/>
      <c r="DSO105" s="420"/>
      <c r="DSP105" s="420"/>
      <c r="DSQ105" s="420"/>
      <c r="DSR105" s="420"/>
      <c r="DSS105" s="420"/>
      <c r="DST105" s="420"/>
      <c r="DSU105" s="420"/>
      <c r="DSV105" s="420"/>
      <c r="DSW105" s="420"/>
      <c r="DSX105" s="420"/>
      <c r="DSY105" s="420"/>
      <c r="DSZ105" s="420"/>
      <c r="DTA105" s="420"/>
      <c r="DTB105" s="420"/>
      <c r="DTC105" s="420"/>
      <c r="DTD105" s="420"/>
      <c r="DTE105" s="420"/>
      <c r="DTF105" s="420"/>
      <c r="DTG105" s="420"/>
      <c r="DTH105" s="420"/>
      <c r="DTI105" s="420"/>
      <c r="DTJ105" s="420"/>
      <c r="DTK105" s="420"/>
      <c r="DTL105" s="420"/>
      <c r="DTM105" s="420"/>
      <c r="DTN105" s="420"/>
      <c r="DTO105" s="420"/>
      <c r="DTP105" s="420"/>
      <c r="DTQ105" s="420"/>
      <c r="DTR105" s="420"/>
      <c r="DTS105" s="420"/>
      <c r="DTT105" s="420"/>
      <c r="DTU105" s="420"/>
      <c r="DTV105" s="420"/>
      <c r="DTW105" s="420"/>
      <c r="DTX105" s="420"/>
      <c r="DTY105" s="420"/>
      <c r="DTZ105" s="420"/>
      <c r="DUA105" s="420"/>
      <c r="DUB105" s="420"/>
      <c r="DUC105" s="420"/>
      <c r="DUD105" s="420"/>
      <c r="DUE105" s="420"/>
      <c r="DUF105" s="420"/>
      <c r="DUG105" s="420"/>
      <c r="DUH105" s="420"/>
      <c r="DUI105" s="420"/>
      <c r="DUJ105" s="420"/>
      <c r="DUK105" s="420"/>
      <c r="DUL105" s="420"/>
      <c r="DUM105" s="420"/>
      <c r="DUN105" s="420"/>
      <c r="DUO105" s="420"/>
      <c r="DUP105" s="420"/>
      <c r="DUQ105" s="420"/>
      <c r="DUR105" s="420"/>
      <c r="DUS105" s="420"/>
      <c r="DUT105" s="420"/>
      <c r="DUU105" s="420"/>
      <c r="DUV105" s="420"/>
      <c r="DUW105" s="420"/>
      <c r="DUX105" s="420"/>
      <c r="DUY105" s="420"/>
      <c r="DUZ105" s="420"/>
      <c r="DVA105" s="420"/>
      <c r="DVB105" s="420"/>
      <c r="DVC105" s="420"/>
      <c r="DVD105" s="420"/>
      <c r="DVE105" s="420"/>
      <c r="DVF105" s="420"/>
      <c r="DVG105" s="420"/>
      <c r="DVH105" s="420"/>
      <c r="DVI105" s="420"/>
      <c r="DVJ105" s="420"/>
      <c r="DVK105" s="420"/>
      <c r="DVL105" s="420"/>
      <c r="DVM105" s="420"/>
      <c r="DVN105" s="420"/>
      <c r="DVO105" s="420"/>
      <c r="DVP105" s="420"/>
      <c r="DVQ105" s="420"/>
      <c r="DVR105" s="420"/>
      <c r="DVS105" s="420"/>
      <c r="DVT105" s="420"/>
      <c r="DVU105" s="420"/>
      <c r="DVV105" s="420"/>
      <c r="DVW105" s="420"/>
      <c r="DVX105" s="420"/>
      <c r="DVY105" s="420"/>
      <c r="DVZ105" s="420"/>
      <c r="DWA105" s="420"/>
      <c r="DWB105" s="420"/>
      <c r="DWC105" s="420"/>
      <c r="DWD105" s="420"/>
      <c r="DWE105" s="420"/>
      <c r="DWF105" s="420"/>
      <c r="DWG105" s="420"/>
      <c r="DWH105" s="420"/>
      <c r="DWI105" s="420"/>
      <c r="DWJ105" s="420"/>
      <c r="DWK105" s="420"/>
      <c r="DWL105" s="420"/>
      <c r="DWM105" s="420"/>
      <c r="DWN105" s="420"/>
      <c r="DWO105" s="420"/>
      <c r="DWP105" s="420"/>
      <c r="DWQ105" s="420"/>
      <c r="DWR105" s="420"/>
      <c r="DWS105" s="420"/>
      <c r="DWT105" s="420"/>
      <c r="DWU105" s="420"/>
      <c r="DWV105" s="420"/>
      <c r="DWW105" s="420"/>
      <c r="DWX105" s="420"/>
      <c r="DWY105" s="420"/>
      <c r="DWZ105" s="420"/>
      <c r="DXA105" s="420"/>
      <c r="DXB105" s="420"/>
      <c r="DXC105" s="420"/>
      <c r="DXD105" s="420"/>
      <c r="DXE105" s="420"/>
      <c r="DXF105" s="420"/>
      <c r="DXG105" s="420"/>
      <c r="DXH105" s="420"/>
      <c r="DXI105" s="420"/>
      <c r="DXJ105" s="420"/>
      <c r="DXK105" s="420"/>
      <c r="DXL105" s="420"/>
      <c r="DXM105" s="420"/>
      <c r="DXN105" s="420"/>
      <c r="DXO105" s="420"/>
      <c r="DXP105" s="420"/>
      <c r="DXQ105" s="420"/>
      <c r="DXR105" s="420"/>
      <c r="DXS105" s="420"/>
      <c r="DXT105" s="420"/>
      <c r="DXU105" s="420"/>
      <c r="DXV105" s="420"/>
      <c r="DXW105" s="420"/>
      <c r="DXX105" s="420"/>
      <c r="DXY105" s="420"/>
      <c r="DXZ105" s="420"/>
      <c r="DYA105" s="420"/>
      <c r="DYB105" s="420"/>
      <c r="DYC105" s="420"/>
      <c r="DYD105" s="420"/>
      <c r="DYE105" s="420"/>
      <c r="DYF105" s="420"/>
      <c r="DYG105" s="420"/>
      <c r="DYH105" s="420"/>
      <c r="DYI105" s="420"/>
      <c r="DYJ105" s="420"/>
      <c r="DYK105" s="420"/>
      <c r="DYL105" s="420"/>
      <c r="DYM105" s="420"/>
      <c r="DYN105" s="420"/>
      <c r="DYO105" s="420"/>
      <c r="DYP105" s="420"/>
      <c r="DYQ105" s="420"/>
      <c r="DYR105" s="420"/>
      <c r="DYS105" s="420"/>
      <c r="DYT105" s="420"/>
      <c r="DYU105" s="420"/>
      <c r="DYV105" s="420"/>
      <c r="DYW105" s="420"/>
      <c r="DYX105" s="420"/>
      <c r="DYY105" s="420"/>
      <c r="DYZ105" s="420"/>
      <c r="DZA105" s="420"/>
      <c r="DZB105" s="420"/>
      <c r="DZC105" s="420"/>
      <c r="DZD105" s="420"/>
      <c r="DZE105" s="420"/>
      <c r="DZF105" s="420"/>
      <c r="DZG105" s="420"/>
      <c r="DZH105" s="420"/>
      <c r="DZI105" s="420"/>
      <c r="DZJ105" s="420"/>
      <c r="DZK105" s="420"/>
      <c r="DZL105" s="420"/>
      <c r="DZM105" s="420"/>
      <c r="DZN105" s="420"/>
      <c r="DZO105" s="420"/>
      <c r="DZP105" s="420"/>
      <c r="DZQ105" s="420"/>
      <c r="DZR105" s="420"/>
      <c r="DZS105" s="420"/>
      <c r="DZT105" s="420"/>
      <c r="DZU105" s="420"/>
      <c r="DZV105" s="420"/>
      <c r="DZW105" s="420"/>
      <c r="DZX105" s="420"/>
      <c r="DZY105" s="420"/>
      <c r="DZZ105" s="420"/>
      <c r="EAA105" s="420"/>
      <c r="EAB105" s="420"/>
      <c r="EAC105" s="420"/>
      <c r="EAD105" s="420"/>
      <c r="EAE105" s="420"/>
      <c r="EAF105" s="420"/>
      <c r="EAG105" s="420"/>
      <c r="EAH105" s="420"/>
      <c r="EAI105" s="420"/>
      <c r="EAJ105" s="420"/>
      <c r="EAK105" s="420"/>
      <c r="EAL105" s="420"/>
      <c r="EAM105" s="420"/>
      <c r="EAN105" s="420"/>
      <c r="EAO105" s="420"/>
      <c r="EAP105" s="420"/>
      <c r="EAQ105" s="420"/>
      <c r="EAR105" s="420"/>
      <c r="EAS105" s="420"/>
      <c r="EAT105" s="420"/>
      <c r="EAU105" s="420"/>
      <c r="EAV105" s="420"/>
      <c r="EAW105" s="420"/>
      <c r="EAX105" s="420"/>
      <c r="EAY105" s="420"/>
      <c r="EAZ105" s="420"/>
      <c r="EBA105" s="420"/>
      <c r="EBB105" s="420"/>
      <c r="EBC105" s="420"/>
      <c r="EBD105" s="420"/>
      <c r="EBE105" s="420"/>
      <c r="EBF105" s="420"/>
      <c r="EBG105" s="420"/>
      <c r="EBH105" s="420"/>
      <c r="EBI105" s="420"/>
      <c r="EBJ105" s="420"/>
      <c r="EBK105" s="420"/>
      <c r="EBL105" s="420"/>
      <c r="EBM105" s="420"/>
      <c r="EBN105" s="420"/>
      <c r="EBO105" s="420"/>
      <c r="EBP105" s="420"/>
      <c r="EBQ105" s="420"/>
      <c r="EBR105" s="420"/>
      <c r="EBS105" s="420"/>
      <c r="EBT105" s="420"/>
      <c r="EBU105" s="420"/>
      <c r="EBV105" s="420"/>
      <c r="EBW105" s="420"/>
      <c r="EBX105" s="420"/>
      <c r="EBY105" s="420"/>
      <c r="EBZ105" s="420"/>
      <c r="ECA105" s="420"/>
      <c r="ECB105" s="420"/>
      <c r="ECC105" s="420"/>
      <c r="ECD105" s="420"/>
      <c r="ECE105" s="420"/>
      <c r="ECF105" s="420"/>
      <c r="ECG105" s="420"/>
      <c r="ECH105" s="420"/>
      <c r="ECI105" s="420"/>
      <c r="ECJ105" s="420"/>
      <c r="ECK105" s="420"/>
      <c r="ECL105" s="420"/>
      <c r="ECM105" s="420"/>
      <c r="ECN105" s="420"/>
      <c r="ECO105" s="420"/>
      <c r="ECP105" s="420"/>
      <c r="ECQ105" s="420"/>
      <c r="ECR105" s="420"/>
      <c r="ECS105" s="420"/>
      <c r="ECT105" s="420"/>
      <c r="ECU105" s="420"/>
      <c r="ECV105" s="420"/>
      <c r="ECW105" s="420"/>
      <c r="ECX105" s="420"/>
      <c r="ECY105" s="420"/>
      <c r="ECZ105" s="420"/>
      <c r="EDA105" s="420"/>
      <c r="EDB105" s="420"/>
      <c r="EDC105" s="420"/>
      <c r="EDD105" s="420"/>
      <c r="EDE105" s="420"/>
      <c r="EDF105" s="420"/>
      <c r="EDG105" s="420"/>
      <c r="EDH105" s="420"/>
      <c r="EDI105" s="420"/>
      <c r="EDJ105" s="420"/>
      <c r="EDK105" s="420"/>
      <c r="EDL105" s="420"/>
      <c r="EDM105" s="420"/>
      <c r="EDN105" s="420"/>
      <c r="EDO105" s="420"/>
      <c r="EDP105" s="420"/>
      <c r="EDQ105" s="420"/>
      <c r="EDR105" s="420"/>
      <c r="EDS105" s="420"/>
      <c r="EDT105" s="420"/>
      <c r="EDU105" s="420"/>
      <c r="EDV105" s="420"/>
      <c r="EDW105" s="420"/>
      <c r="EDX105" s="420"/>
      <c r="EDY105" s="420"/>
      <c r="EDZ105" s="420"/>
      <c r="EEA105" s="420"/>
      <c r="EEB105" s="420"/>
      <c r="EEC105" s="420"/>
      <c r="EED105" s="420"/>
      <c r="EEE105" s="420"/>
      <c r="EEF105" s="420"/>
      <c r="EEG105" s="420"/>
      <c r="EEH105" s="420"/>
      <c r="EEI105" s="420"/>
      <c r="EEJ105" s="420"/>
      <c r="EEK105" s="420"/>
      <c r="EEL105" s="420"/>
      <c r="EEM105" s="420"/>
      <c r="EEN105" s="420"/>
      <c r="EEO105" s="420"/>
      <c r="EEP105" s="420"/>
      <c r="EEQ105" s="420"/>
      <c r="EER105" s="420"/>
      <c r="EES105" s="420"/>
      <c r="EET105" s="420"/>
      <c r="EEU105" s="420"/>
      <c r="EEV105" s="420"/>
      <c r="EEW105" s="420"/>
      <c r="EEX105" s="420"/>
      <c r="EEY105" s="420"/>
      <c r="EEZ105" s="420"/>
      <c r="EFA105" s="420"/>
      <c r="EFB105" s="420"/>
      <c r="EFC105" s="420"/>
      <c r="EFD105" s="420"/>
      <c r="EFE105" s="420"/>
      <c r="EFF105" s="420"/>
      <c r="EFG105" s="420"/>
      <c r="EFH105" s="420"/>
      <c r="EFI105" s="420"/>
      <c r="EFJ105" s="420"/>
      <c r="EFK105" s="420"/>
      <c r="EFL105" s="420"/>
      <c r="EFM105" s="420"/>
      <c r="EFN105" s="420"/>
      <c r="EFO105" s="420"/>
      <c r="EFP105" s="420"/>
      <c r="EFQ105" s="420"/>
      <c r="EFR105" s="420"/>
      <c r="EFS105" s="420"/>
      <c r="EFT105" s="420"/>
      <c r="EFU105" s="420"/>
      <c r="EFV105" s="420"/>
      <c r="EFW105" s="420"/>
      <c r="EFX105" s="420"/>
      <c r="EFY105" s="420"/>
      <c r="EFZ105" s="420"/>
      <c r="EGA105" s="420"/>
      <c r="EGB105" s="420"/>
      <c r="EGC105" s="420"/>
      <c r="EGD105" s="420"/>
      <c r="EGE105" s="420"/>
      <c r="EGF105" s="420"/>
      <c r="EGG105" s="420"/>
      <c r="EGH105" s="420"/>
      <c r="EGI105" s="420"/>
      <c r="EGJ105" s="420"/>
      <c r="EGK105" s="420"/>
      <c r="EGL105" s="420"/>
      <c r="EGM105" s="420"/>
      <c r="EGN105" s="420"/>
      <c r="EGO105" s="420"/>
      <c r="EGP105" s="420"/>
      <c r="EGQ105" s="420"/>
      <c r="EGR105" s="420"/>
      <c r="EGS105" s="420"/>
      <c r="EGT105" s="420"/>
      <c r="EGU105" s="420"/>
      <c r="EGV105" s="420"/>
      <c r="EGW105" s="420"/>
      <c r="EGX105" s="420"/>
      <c r="EGY105" s="420"/>
      <c r="EGZ105" s="420"/>
      <c r="EHA105" s="420"/>
      <c r="EHB105" s="420"/>
      <c r="EHC105" s="420"/>
      <c r="EHD105" s="420"/>
      <c r="EHE105" s="420"/>
      <c r="EHF105" s="420"/>
      <c r="EHG105" s="420"/>
      <c r="EHH105" s="420"/>
      <c r="EHI105" s="420"/>
      <c r="EHJ105" s="420"/>
      <c r="EHK105" s="420"/>
      <c r="EHL105" s="420"/>
      <c r="EHM105" s="420"/>
      <c r="EHN105" s="420"/>
      <c r="EHO105" s="420"/>
      <c r="EHP105" s="420"/>
      <c r="EHQ105" s="420"/>
      <c r="EHR105" s="420"/>
      <c r="EHS105" s="420"/>
      <c r="EHT105" s="420"/>
      <c r="EHU105" s="420"/>
      <c r="EHV105" s="420"/>
      <c r="EHW105" s="420"/>
      <c r="EHX105" s="420"/>
      <c r="EHY105" s="420"/>
      <c r="EHZ105" s="420"/>
      <c r="EIA105" s="420"/>
      <c r="EIB105" s="420"/>
      <c r="EIC105" s="420"/>
      <c r="EID105" s="420"/>
      <c r="EIE105" s="420"/>
      <c r="EIF105" s="420"/>
      <c r="EIG105" s="420"/>
      <c r="EIH105" s="420"/>
      <c r="EII105" s="420"/>
      <c r="EIJ105" s="420"/>
      <c r="EIK105" s="420"/>
      <c r="EIL105" s="420"/>
      <c r="EIM105" s="420"/>
      <c r="EIN105" s="420"/>
      <c r="EIO105" s="420"/>
      <c r="EIP105" s="420"/>
      <c r="EIQ105" s="420"/>
      <c r="EIR105" s="420"/>
      <c r="EIS105" s="420"/>
      <c r="EIT105" s="420"/>
      <c r="EIU105" s="420"/>
      <c r="EIV105" s="420"/>
      <c r="EIW105" s="420"/>
      <c r="EIX105" s="420"/>
      <c r="EIY105" s="420"/>
      <c r="EIZ105" s="420"/>
      <c r="EJA105" s="420"/>
      <c r="EJB105" s="420"/>
      <c r="EJC105" s="420"/>
      <c r="EJD105" s="420"/>
      <c r="EJE105" s="420"/>
      <c r="EJF105" s="420"/>
      <c r="EJG105" s="420"/>
      <c r="EJH105" s="420"/>
      <c r="EJI105" s="420"/>
      <c r="EJJ105" s="420"/>
      <c r="EJK105" s="420"/>
      <c r="EJL105" s="420"/>
      <c r="EJM105" s="420"/>
      <c r="EJN105" s="420"/>
      <c r="EJO105" s="420"/>
      <c r="EJP105" s="420"/>
      <c r="EJQ105" s="420"/>
      <c r="EJR105" s="420"/>
      <c r="EJS105" s="420"/>
      <c r="EJT105" s="420"/>
      <c r="EJU105" s="420"/>
      <c r="EJV105" s="420"/>
      <c r="EJW105" s="420"/>
      <c r="EJX105" s="420"/>
      <c r="EJY105" s="420"/>
      <c r="EJZ105" s="420"/>
      <c r="EKA105" s="420"/>
      <c r="EKB105" s="420"/>
      <c r="EKC105" s="420"/>
      <c r="EKD105" s="420"/>
      <c r="EKE105" s="420"/>
      <c r="EKF105" s="420"/>
      <c r="EKG105" s="420"/>
      <c r="EKH105" s="420"/>
      <c r="EKI105" s="420"/>
      <c r="EKJ105" s="420"/>
      <c r="EKK105" s="420"/>
      <c r="EKL105" s="420"/>
      <c r="EKM105" s="420"/>
      <c r="EKN105" s="420"/>
      <c r="EKO105" s="420"/>
      <c r="EKP105" s="420"/>
      <c r="EKQ105" s="420"/>
      <c r="EKR105" s="420"/>
      <c r="EKS105" s="420"/>
      <c r="EKT105" s="420"/>
      <c r="EKU105" s="420"/>
      <c r="EKV105" s="420"/>
      <c r="EKW105" s="420"/>
      <c r="EKX105" s="420"/>
      <c r="EKY105" s="420"/>
      <c r="EKZ105" s="420"/>
      <c r="ELA105" s="420"/>
      <c r="ELB105" s="420"/>
      <c r="ELC105" s="420"/>
      <c r="ELD105" s="420"/>
      <c r="ELE105" s="420"/>
      <c r="ELF105" s="420"/>
      <c r="ELG105" s="420"/>
      <c r="ELH105" s="420"/>
      <c r="ELI105" s="420"/>
      <c r="ELJ105" s="420"/>
      <c r="ELK105" s="420"/>
      <c r="ELL105" s="420"/>
      <c r="ELM105" s="420"/>
      <c r="ELN105" s="420"/>
      <c r="ELO105" s="420"/>
      <c r="ELP105" s="420"/>
      <c r="ELQ105" s="420"/>
      <c r="ELR105" s="420"/>
      <c r="ELS105" s="420"/>
      <c r="ELT105" s="420"/>
      <c r="ELU105" s="420"/>
      <c r="ELV105" s="420"/>
      <c r="ELW105" s="420"/>
      <c r="ELX105" s="420"/>
      <c r="ELY105" s="420"/>
      <c r="ELZ105" s="420"/>
      <c r="EMA105" s="420"/>
      <c r="EMB105" s="420"/>
      <c r="EMC105" s="420"/>
      <c r="EMD105" s="420"/>
      <c r="EME105" s="420"/>
      <c r="EMF105" s="420"/>
      <c r="EMG105" s="420"/>
      <c r="EMH105" s="420"/>
      <c r="EMI105" s="420"/>
      <c r="EMJ105" s="420"/>
      <c r="EMK105" s="420"/>
      <c r="EML105" s="420"/>
      <c r="EMM105" s="420"/>
      <c r="EMN105" s="420"/>
      <c r="EMO105" s="420"/>
      <c r="EMP105" s="420"/>
      <c r="EMQ105" s="420"/>
      <c r="EMR105" s="420"/>
      <c r="EMS105" s="420"/>
      <c r="EMT105" s="420"/>
      <c r="EMU105" s="420"/>
      <c r="EMV105" s="420"/>
      <c r="EMW105" s="420"/>
      <c r="EMX105" s="420"/>
      <c r="EMY105" s="420"/>
      <c r="EMZ105" s="420"/>
      <c r="ENA105" s="420"/>
      <c r="ENB105" s="420"/>
      <c r="ENC105" s="420"/>
      <c r="END105" s="420"/>
      <c r="ENE105" s="420"/>
      <c r="ENF105" s="420"/>
      <c r="ENG105" s="420"/>
      <c r="ENH105" s="420"/>
      <c r="ENI105" s="420"/>
      <c r="ENJ105" s="420"/>
      <c r="ENK105" s="420"/>
      <c r="ENL105" s="420"/>
      <c r="ENM105" s="420"/>
      <c r="ENN105" s="420"/>
      <c r="ENO105" s="420"/>
      <c r="ENP105" s="420"/>
      <c r="ENQ105" s="420"/>
      <c r="ENR105" s="420"/>
      <c r="ENS105" s="420"/>
      <c r="ENT105" s="420"/>
      <c r="ENU105" s="420"/>
      <c r="ENV105" s="420"/>
      <c r="ENW105" s="420"/>
      <c r="ENX105" s="420"/>
      <c r="ENY105" s="420"/>
      <c r="ENZ105" s="420"/>
      <c r="EOA105" s="420"/>
      <c r="EOB105" s="420"/>
      <c r="EOC105" s="420"/>
      <c r="EOD105" s="420"/>
      <c r="EOE105" s="420"/>
      <c r="EOF105" s="420"/>
      <c r="EOG105" s="420"/>
      <c r="EOH105" s="420"/>
      <c r="EOI105" s="420"/>
      <c r="EOJ105" s="420"/>
      <c r="EOK105" s="420"/>
      <c r="EOL105" s="420"/>
      <c r="EOM105" s="420"/>
      <c r="EON105" s="420"/>
      <c r="EOO105" s="420"/>
      <c r="EOP105" s="420"/>
      <c r="EOQ105" s="420"/>
      <c r="EOR105" s="420"/>
      <c r="EOS105" s="420"/>
      <c r="EOT105" s="420"/>
      <c r="EOU105" s="420"/>
      <c r="EOV105" s="420"/>
      <c r="EOW105" s="420"/>
      <c r="EOX105" s="420"/>
      <c r="EOY105" s="420"/>
      <c r="EOZ105" s="420"/>
      <c r="EPA105" s="420"/>
      <c r="EPB105" s="420"/>
      <c r="EPC105" s="420"/>
      <c r="EPD105" s="420"/>
      <c r="EPE105" s="420"/>
      <c r="EPF105" s="420"/>
      <c r="EPG105" s="420"/>
      <c r="EPH105" s="420"/>
      <c r="EPI105" s="420"/>
      <c r="EPJ105" s="420"/>
      <c r="EPK105" s="420"/>
      <c r="EPL105" s="420"/>
      <c r="EPM105" s="420"/>
      <c r="EPN105" s="420"/>
      <c r="EPO105" s="420"/>
      <c r="EPP105" s="420"/>
      <c r="EPQ105" s="420"/>
      <c r="EPR105" s="420"/>
      <c r="EPS105" s="420"/>
      <c r="EPT105" s="420"/>
      <c r="EPU105" s="420"/>
      <c r="EPV105" s="420"/>
      <c r="EPW105" s="420"/>
      <c r="EPX105" s="420"/>
      <c r="EPY105" s="420"/>
      <c r="EPZ105" s="420"/>
      <c r="EQA105" s="420"/>
      <c r="EQB105" s="420"/>
      <c r="EQC105" s="420"/>
      <c r="EQD105" s="420"/>
      <c r="EQE105" s="420"/>
      <c r="EQF105" s="420"/>
      <c r="EQG105" s="420"/>
      <c r="EQH105" s="420"/>
      <c r="EQI105" s="420"/>
      <c r="EQJ105" s="420"/>
      <c r="EQK105" s="420"/>
      <c r="EQL105" s="420"/>
      <c r="EQM105" s="420"/>
      <c r="EQN105" s="420"/>
      <c r="EQO105" s="420"/>
      <c r="EQP105" s="420"/>
      <c r="EQQ105" s="420"/>
      <c r="EQR105" s="420"/>
      <c r="EQS105" s="420"/>
      <c r="EQT105" s="420"/>
      <c r="EQU105" s="420"/>
      <c r="EQV105" s="420"/>
      <c r="EQW105" s="420"/>
      <c r="EQX105" s="420"/>
      <c r="EQY105" s="420"/>
      <c r="EQZ105" s="420"/>
      <c r="ERA105" s="420"/>
      <c r="ERB105" s="420"/>
      <c r="ERC105" s="420"/>
      <c r="ERD105" s="420"/>
      <c r="ERE105" s="420"/>
      <c r="ERF105" s="420"/>
      <c r="ERG105" s="420"/>
      <c r="ERH105" s="420"/>
      <c r="ERI105" s="420"/>
      <c r="ERJ105" s="420"/>
      <c r="ERK105" s="420"/>
      <c r="ERL105" s="420"/>
      <c r="ERM105" s="420"/>
      <c r="ERN105" s="420"/>
      <c r="ERO105" s="420"/>
      <c r="ERP105" s="420"/>
      <c r="ERQ105" s="420"/>
      <c r="ERR105" s="420"/>
      <c r="ERS105" s="420"/>
      <c r="ERT105" s="420"/>
      <c r="ERU105" s="420"/>
      <c r="ERV105" s="420"/>
      <c r="ERW105" s="420"/>
      <c r="ERX105" s="420"/>
      <c r="ERY105" s="420"/>
      <c r="ERZ105" s="420"/>
      <c r="ESA105" s="420"/>
      <c r="ESB105" s="420"/>
      <c r="ESC105" s="420"/>
      <c r="ESD105" s="420"/>
      <c r="ESE105" s="420"/>
      <c r="ESF105" s="420"/>
      <c r="ESG105" s="420"/>
      <c r="ESH105" s="420"/>
      <c r="ESI105" s="420"/>
      <c r="ESJ105" s="420"/>
      <c r="ESK105" s="420"/>
      <c r="ESL105" s="420"/>
      <c r="ESM105" s="420"/>
      <c r="ESN105" s="420"/>
      <c r="ESO105" s="420"/>
      <c r="ESP105" s="420"/>
      <c r="ESQ105" s="420"/>
      <c r="ESR105" s="420"/>
      <c r="ESS105" s="420"/>
      <c r="EST105" s="420"/>
      <c r="ESU105" s="420"/>
      <c r="ESV105" s="420"/>
      <c r="ESW105" s="420"/>
      <c r="ESX105" s="420"/>
      <c r="ESY105" s="420"/>
      <c r="ESZ105" s="420"/>
      <c r="ETA105" s="420"/>
      <c r="ETB105" s="420"/>
      <c r="ETC105" s="420"/>
      <c r="ETD105" s="420"/>
      <c r="ETE105" s="420"/>
      <c r="ETF105" s="420"/>
      <c r="ETG105" s="420"/>
      <c r="ETH105" s="420"/>
      <c r="ETI105" s="420"/>
      <c r="ETJ105" s="420"/>
      <c r="ETK105" s="420"/>
      <c r="ETL105" s="420"/>
      <c r="ETM105" s="420"/>
      <c r="ETN105" s="420"/>
      <c r="ETO105" s="420"/>
      <c r="ETP105" s="420"/>
      <c r="ETQ105" s="420"/>
      <c r="ETR105" s="420"/>
      <c r="ETS105" s="420"/>
      <c r="ETT105" s="420"/>
      <c r="ETU105" s="420"/>
      <c r="ETV105" s="420"/>
      <c r="ETW105" s="420"/>
      <c r="ETX105" s="420"/>
      <c r="ETY105" s="420"/>
      <c r="ETZ105" s="420"/>
      <c r="EUA105" s="420"/>
      <c r="EUB105" s="420"/>
      <c r="EUC105" s="420"/>
      <c r="EUD105" s="420"/>
      <c r="EUE105" s="420"/>
      <c r="EUF105" s="420"/>
      <c r="EUG105" s="420"/>
      <c r="EUH105" s="420"/>
      <c r="EUI105" s="420"/>
      <c r="EUJ105" s="420"/>
      <c r="EUK105" s="420"/>
      <c r="EUL105" s="420"/>
      <c r="EUM105" s="420"/>
      <c r="EUN105" s="420"/>
      <c r="EUO105" s="420"/>
      <c r="EUP105" s="420"/>
      <c r="EUQ105" s="420"/>
      <c r="EUR105" s="420"/>
      <c r="EUS105" s="420"/>
      <c r="EUT105" s="420"/>
      <c r="EUU105" s="420"/>
      <c r="EUV105" s="420"/>
      <c r="EUW105" s="420"/>
      <c r="EUX105" s="420"/>
      <c r="EUY105" s="420"/>
      <c r="EUZ105" s="420"/>
      <c r="EVA105" s="420"/>
      <c r="EVB105" s="420"/>
      <c r="EVC105" s="420"/>
      <c r="EVD105" s="420"/>
      <c r="EVE105" s="420"/>
      <c r="EVF105" s="420"/>
      <c r="EVG105" s="420"/>
      <c r="EVH105" s="420"/>
      <c r="EVI105" s="420"/>
      <c r="EVJ105" s="420"/>
      <c r="EVK105" s="420"/>
      <c r="EVL105" s="420"/>
      <c r="EVM105" s="420"/>
      <c r="EVN105" s="420"/>
      <c r="EVO105" s="420"/>
      <c r="EVP105" s="420"/>
      <c r="EVQ105" s="420"/>
      <c r="EVR105" s="420"/>
      <c r="EVS105" s="420"/>
      <c r="EVT105" s="420"/>
      <c r="EVU105" s="420"/>
      <c r="EVV105" s="420"/>
      <c r="EVW105" s="420"/>
      <c r="EVX105" s="420"/>
      <c r="EVY105" s="420"/>
      <c r="EVZ105" s="420"/>
      <c r="EWA105" s="420"/>
      <c r="EWB105" s="420"/>
      <c r="EWC105" s="420"/>
      <c r="EWD105" s="420"/>
      <c r="EWE105" s="420"/>
      <c r="EWF105" s="420"/>
      <c r="EWG105" s="420"/>
      <c r="EWH105" s="420"/>
      <c r="EWI105" s="420"/>
      <c r="EWJ105" s="420"/>
      <c r="EWK105" s="420"/>
      <c r="EWL105" s="420"/>
      <c r="EWM105" s="420"/>
      <c r="EWN105" s="420"/>
      <c r="EWO105" s="420"/>
      <c r="EWP105" s="420"/>
      <c r="EWQ105" s="420"/>
      <c r="EWR105" s="420"/>
      <c r="EWS105" s="420"/>
      <c r="EWT105" s="420"/>
      <c r="EWU105" s="420"/>
      <c r="EWV105" s="420"/>
      <c r="EWW105" s="420"/>
      <c r="EWX105" s="420"/>
      <c r="EWY105" s="420"/>
      <c r="EWZ105" s="420"/>
      <c r="EXA105" s="420"/>
      <c r="EXB105" s="420"/>
      <c r="EXC105" s="420"/>
      <c r="EXD105" s="420"/>
      <c r="EXE105" s="420"/>
      <c r="EXF105" s="420"/>
      <c r="EXG105" s="420"/>
      <c r="EXH105" s="420"/>
      <c r="EXI105" s="420"/>
      <c r="EXJ105" s="420"/>
      <c r="EXK105" s="420"/>
      <c r="EXL105" s="420"/>
      <c r="EXM105" s="420"/>
      <c r="EXN105" s="420"/>
      <c r="EXO105" s="420"/>
      <c r="EXP105" s="420"/>
      <c r="EXQ105" s="420"/>
      <c r="EXR105" s="420"/>
      <c r="EXS105" s="420"/>
      <c r="EXT105" s="420"/>
      <c r="EXU105" s="420"/>
      <c r="EXV105" s="420"/>
      <c r="EXW105" s="420"/>
      <c r="EXX105" s="420"/>
      <c r="EXY105" s="420"/>
      <c r="EXZ105" s="420"/>
      <c r="EYA105" s="420"/>
      <c r="EYB105" s="420"/>
      <c r="EYC105" s="420"/>
      <c r="EYD105" s="420"/>
      <c r="EYE105" s="420"/>
      <c r="EYF105" s="420"/>
      <c r="EYG105" s="420"/>
      <c r="EYH105" s="420"/>
      <c r="EYI105" s="420"/>
      <c r="EYJ105" s="420"/>
      <c r="EYK105" s="420"/>
      <c r="EYL105" s="420"/>
      <c r="EYM105" s="420"/>
      <c r="EYN105" s="420"/>
      <c r="EYO105" s="420"/>
      <c r="EYP105" s="420"/>
      <c r="EYQ105" s="420"/>
      <c r="EYR105" s="420"/>
      <c r="EYS105" s="420"/>
      <c r="EYT105" s="420"/>
      <c r="EYU105" s="420"/>
      <c r="EYV105" s="420"/>
      <c r="EYW105" s="420"/>
      <c r="EYX105" s="420"/>
      <c r="EYY105" s="420"/>
      <c r="EYZ105" s="420"/>
      <c r="EZA105" s="420"/>
      <c r="EZB105" s="420"/>
      <c r="EZC105" s="420"/>
      <c r="EZD105" s="420"/>
      <c r="EZE105" s="420"/>
      <c r="EZF105" s="420"/>
      <c r="EZG105" s="420"/>
      <c r="EZH105" s="420"/>
      <c r="EZI105" s="420"/>
      <c r="EZJ105" s="420"/>
      <c r="EZK105" s="420"/>
      <c r="EZL105" s="420"/>
      <c r="EZM105" s="420"/>
      <c r="EZN105" s="420"/>
      <c r="EZO105" s="420"/>
      <c r="EZP105" s="420"/>
      <c r="EZQ105" s="420"/>
      <c r="EZR105" s="420"/>
      <c r="EZS105" s="420"/>
      <c r="EZT105" s="420"/>
      <c r="EZU105" s="420"/>
      <c r="EZV105" s="420"/>
      <c r="EZW105" s="420"/>
      <c r="EZX105" s="420"/>
      <c r="EZY105" s="420"/>
      <c r="EZZ105" s="420"/>
      <c r="FAA105" s="420"/>
      <c r="FAB105" s="420"/>
      <c r="FAC105" s="420"/>
      <c r="FAD105" s="420"/>
      <c r="FAE105" s="420"/>
      <c r="FAF105" s="420"/>
      <c r="FAG105" s="420"/>
      <c r="FAH105" s="420"/>
      <c r="FAI105" s="420"/>
      <c r="FAJ105" s="420"/>
      <c r="FAK105" s="420"/>
      <c r="FAL105" s="420"/>
      <c r="FAM105" s="420"/>
      <c r="FAN105" s="420"/>
      <c r="FAO105" s="420"/>
      <c r="FAP105" s="420"/>
      <c r="FAQ105" s="420"/>
      <c r="FAR105" s="420"/>
      <c r="FAS105" s="420"/>
      <c r="FAT105" s="420"/>
      <c r="FAU105" s="420"/>
      <c r="FAV105" s="420"/>
      <c r="FAW105" s="420"/>
      <c r="FAX105" s="420"/>
      <c r="FAY105" s="420"/>
      <c r="FAZ105" s="420"/>
      <c r="FBA105" s="420"/>
      <c r="FBB105" s="420"/>
      <c r="FBC105" s="420"/>
      <c r="FBD105" s="420"/>
      <c r="FBE105" s="420"/>
      <c r="FBF105" s="420"/>
      <c r="FBG105" s="420"/>
      <c r="FBH105" s="420"/>
      <c r="FBI105" s="420"/>
      <c r="FBJ105" s="420"/>
      <c r="FBK105" s="420"/>
      <c r="FBL105" s="420"/>
      <c r="FBM105" s="420"/>
      <c r="FBN105" s="420"/>
      <c r="FBO105" s="420"/>
      <c r="FBP105" s="420"/>
      <c r="FBQ105" s="420"/>
      <c r="FBR105" s="420"/>
      <c r="FBS105" s="420"/>
      <c r="FBT105" s="420"/>
      <c r="FBU105" s="420"/>
      <c r="FBV105" s="420"/>
      <c r="FBW105" s="420"/>
      <c r="FBX105" s="420"/>
      <c r="FBY105" s="420"/>
      <c r="FBZ105" s="420"/>
      <c r="FCA105" s="420"/>
      <c r="FCB105" s="420"/>
      <c r="FCC105" s="420"/>
      <c r="FCD105" s="420"/>
      <c r="FCE105" s="420"/>
      <c r="FCF105" s="420"/>
      <c r="FCG105" s="420"/>
      <c r="FCH105" s="420"/>
      <c r="FCI105" s="420"/>
      <c r="FCJ105" s="420"/>
      <c r="FCK105" s="420"/>
      <c r="FCL105" s="420"/>
      <c r="FCM105" s="420"/>
      <c r="FCN105" s="420"/>
      <c r="FCO105" s="420"/>
      <c r="FCP105" s="420"/>
      <c r="FCQ105" s="420"/>
      <c r="FCR105" s="420"/>
      <c r="FCS105" s="420"/>
      <c r="FCT105" s="420"/>
      <c r="FCU105" s="420"/>
      <c r="FCV105" s="420"/>
      <c r="FCW105" s="420"/>
      <c r="FCX105" s="420"/>
      <c r="FCY105" s="420"/>
      <c r="FCZ105" s="420"/>
      <c r="FDA105" s="420"/>
      <c r="FDB105" s="420"/>
      <c r="FDC105" s="420"/>
      <c r="FDD105" s="420"/>
      <c r="FDE105" s="420"/>
      <c r="FDF105" s="420"/>
      <c r="FDG105" s="420"/>
      <c r="FDH105" s="420"/>
      <c r="FDI105" s="420"/>
      <c r="FDJ105" s="420"/>
      <c r="FDK105" s="420"/>
      <c r="FDL105" s="420"/>
      <c r="FDM105" s="420"/>
      <c r="FDN105" s="420"/>
      <c r="FDO105" s="420"/>
      <c r="FDP105" s="420"/>
      <c r="FDQ105" s="420"/>
      <c r="FDR105" s="420"/>
      <c r="FDS105" s="420"/>
      <c r="FDT105" s="420"/>
      <c r="FDU105" s="420"/>
      <c r="FDV105" s="420"/>
      <c r="FDW105" s="420"/>
      <c r="FDX105" s="420"/>
      <c r="FDY105" s="420"/>
      <c r="FDZ105" s="420"/>
      <c r="FEA105" s="420"/>
      <c r="FEB105" s="420"/>
      <c r="FEC105" s="420"/>
      <c r="FED105" s="420"/>
      <c r="FEE105" s="420"/>
      <c r="FEF105" s="420"/>
      <c r="FEG105" s="420"/>
      <c r="FEH105" s="420"/>
      <c r="FEI105" s="420"/>
      <c r="FEJ105" s="420"/>
      <c r="FEK105" s="420"/>
      <c r="FEL105" s="420"/>
      <c r="FEM105" s="420"/>
      <c r="FEN105" s="420"/>
      <c r="FEO105" s="420"/>
      <c r="FEP105" s="420"/>
      <c r="FEQ105" s="420"/>
      <c r="FER105" s="420"/>
      <c r="FES105" s="420"/>
      <c r="FET105" s="420"/>
      <c r="FEU105" s="420"/>
      <c r="FEV105" s="420"/>
      <c r="FEW105" s="420"/>
      <c r="FEX105" s="420"/>
      <c r="FEY105" s="420"/>
      <c r="FEZ105" s="420"/>
      <c r="FFA105" s="420"/>
      <c r="FFB105" s="420"/>
      <c r="FFC105" s="420"/>
      <c r="FFD105" s="420"/>
      <c r="FFE105" s="420"/>
      <c r="FFF105" s="420"/>
      <c r="FFG105" s="420"/>
      <c r="FFH105" s="420"/>
      <c r="FFI105" s="420"/>
      <c r="FFJ105" s="420"/>
      <c r="FFK105" s="420"/>
      <c r="FFL105" s="420"/>
      <c r="FFM105" s="420"/>
      <c r="FFN105" s="420"/>
      <c r="FFO105" s="420"/>
      <c r="FFP105" s="420"/>
      <c r="FFQ105" s="420"/>
      <c r="FFR105" s="420"/>
      <c r="FFS105" s="420"/>
      <c r="FFT105" s="420"/>
      <c r="FFU105" s="420"/>
      <c r="FFV105" s="420"/>
      <c r="FFW105" s="420"/>
      <c r="FFX105" s="420"/>
      <c r="FFY105" s="420"/>
      <c r="FFZ105" s="420"/>
      <c r="FGA105" s="420"/>
      <c r="FGB105" s="420"/>
      <c r="FGC105" s="420"/>
      <c r="FGD105" s="420"/>
      <c r="FGE105" s="420"/>
      <c r="FGF105" s="420"/>
      <c r="FGG105" s="420"/>
      <c r="FGH105" s="420"/>
      <c r="FGI105" s="420"/>
      <c r="FGJ105" s="420"/>
      <c r="FGK105" s="420"/>
      <c r="FGL105" s="420"/>
      <c r="FGM105" s="420"/>
      <c r="FGN105" s="420"/>
      <c r="FGO105" s="420"/>
      <c r="FGP105" s="420"/>
      <c r="FGQ105" s="420"/>
      <c r="FGR105" s="420"/>
      <c r="FGS105" s="420"/>
      <c r="FGT105" s="420"/>
      <c r="FGU105" s="420"/>
      <c r="FGV105" s="420"/>
      <c r="FGW105" s="420"/>
      <c r="FGX105" s="420"/>
      <c r="FGY105" s="420"/>
      <c r="FGZ105" s="420"/>
      <c r="FHA105" s="420"/>
      <c r="FHB105" s="420"/>
      <c r="FHC105" s="420"/>
      <c r="FHD105" s="420"/>
      <c r="FHE105" s="420"/>
      <c r="FHF105" s="420"/>
      <c r="FHG105" s="420"/>
      <c r="FHH105" s="420"/>
      <c r="FHI105" s="420"/>
      <c r="FHJ105" s="420"/>
      <c r="FHK105" s="420"/>
      <c r="FHL105" s="420"/>
      <c r="FHM105" s="420"/>
      <c r="FHN105" s="420"/>
      <c r="FHO105" s="420"/>
      <c r="FHP105" s="420"/>
      <c r="FHQ105" s="420"/>
      <c r="FHR105" s="420"/>
      <c r="FHS105" s="420"/>
      <c r="FHT105" s="420"/>
      <c r="FHU105" s="420"/>
      <c r="FHV105" s="420"/>
      <c r="FHW105" s="420"/>
      <c r="FHX105" s="420"/>
      <c r="FHY105" s="420"/>
      <c r="FHZ105" s="420"/>
      <c r="FIA105" s="420"/>
      <c r="FIB105" s="420"/>
      <c r="FIC105" s="420"/>
      <c r="FID105" s="420"/>
      <c r="FIE105" s="420"/>
      <c r="FIF105" s="420"/>
      <c r="FIG105" s="420"/>
      <c r="FIH105" s="420"/>
      <c r="FII105" s="420"/>
      <c r="FIJ105" s="420"/>
      <c r="FIK105" s="420"/>
      <c r="FIL105" s="420"/>
      <c r="FIM105" s="420"/>
      <c r="FIN105" s="420"/>
      <c r="FIO105" s="420"/>
      <c r="FIP105" s="420"/>
      <c r="FIQ105" s="420"/>
      <c r="FIR105" s="420"/>
      <c r="FIS105" s="420"/>
      <c r="FIT105" s="420"/>
      <c r="FIU105" s="420"/>
      <c r="FIV105" s="420"/>
      <c r="FIW105" s="420"/>
      <c r="FIX105" s="420"/>
      <c r="FIY105" s="420"/>
      <c r="FIZ105" s="420"/>
      <c r="FJA105" s="420"/>
      <c r="FJB105" s="420"/>
      <c r="FJC105" s="420"/>
      <c r="FJD105" s="420"/>
      <c r="FJE105" s="420"/>
      <c r="FJF105" s="420"/>
      <c r="FJG105" s="420"/>
      <c r="FJH105" s="420"/>
      <c r="FJI105" s="420"/>
      <c r="FJJ105" s="420"/>
      <c r="FJK105" s="420"/>
      <c r="FJL105" s="420"/>
      <c r="FJM105" s="420"/>
      <c r="FJN105" s="420"/>
      <c r="FJO105" s="420"/>
      <c r="FJP105" s="420"/>
      <c r="FJQ105" s="420"/>
      <c r="FJR105" s="420"/>
      <c r="FJS105" s="420"/>
      <c r="FJT105" s="420"/>
      <c r="FJU105" s="420"/>
      <c r="FJV105" s="420"/>
      <c r="FJW105" s="420"/>
      <c r="FJX105" s="420"/>
      <c r="FJY105" s="420"/>
      <c r="FJZ105" s="420"/>
      <c r="FKA105" s="420"/>
      <c r="FKB105" s="420"/>
      <c r="FKC105" s="420"/>
      <c r="FKD105" s="420"/>
      <c r="FKE105" s="420"/>
      <c r="FKF105" s="420"/>
      <c r="FKG105" s="420"/>
      <c r="FKH105" s="420"/>
      <c r="FKI105" s="420"/>
      <c r="FKJ105" s="420"/>
      <c r="FKK105" s="420"/>
      <c r="FKL105" s="420"/>
      <c r="FKM105" s="420"/>
      <c r="FKN105" s="420"/>
      <c r="FKO105" s="420"/>
      <c r="FKP105" s="420"/>
      <c r="FKQ105" s="420"/>
      <c r="FKR105" s="420"/>
      <c r="FKS105" s="420"/>
      <c r="FKT105" s="420"/>
      <c r="FKU105" s="420"/>
      <c r="FKV105" s="420"/>
      <c r="FKW105" s="420"/>
      <c r="FKX105" s="420"/>
      <c r="FKY105" s="420"/>
      <c r="FKZ105" s="420"/>
      <c r="FLA105" s="420"/>
      <c r="FLB105" s="420"/>
      <c r="FLC105" s="420"/>
      <c r="FLD105" s="420"/>
      <c r="FLE105" s="420"/>
      <c r="FLF105" s="420"/>
      <c r="FLG105" s="420"/>
      <c r="FLH105" s="420"/>
      <c r="FLI105" s="420"/>
      <c r="FLJ105" s="420"/>
      <c r="FLK105" s="420"/>
      <c r="FLL105" s="420"/>
      <c r="FLM105" s="420"/>
      <c r="FLN105" s="420"/>
      <c r="FLO105" s="420"/>
      <c r="FLP105" s="420"/>
      <c r="FLQ105" s="420"/>
      <c r="FLR105" s="420"/>
      <c r="FLS105" s="420"/>
      <c r="FLT105" s="420"/>
      <c r="FLU105" s="420"/>
      <c r="FLV105" s="420"/>
      <c r="FLW105" s="420"/>
      <c r="FLX105" s="420"/>
      <c r="FLY105" s="420"/>
      <c r="FLZ105" s="420"/>
      <c r="FMA105" s="420"/>
      <c r="FMB105" s="420"/>
      <c r="FMC105" s="420"/>
      <c r="FMD105" s="420"/>
      <c r="FME105" s="420"/>
      <c r="FMF105" s="420"/>
      <c r="FMG105" s="420"/>
      <c r="FMH105" s="420"/>
      <c r="FMI105" s="420"/>
      <c r="FMJ105" s="420"/>
      <c r="FMK105" s="420"/>
      <c r="FML105" s="420"/>
      <c r="FMM105" s="420"/>
      <c r="FMN105" s="420"/>
      <c r="FMO105" s="420"/>
      <c r="FMP105" s="420"/>
      <c r="FMQ105" s="420"/>
      <c r="FMR105" s="420"/>
      <c r="FMS105" s="420"/>
      <c r="FMT105" s="420"/>
      <c r="FMU105" s="420"/>
      <c r="FMV105" s="420"/>
      <c r="FMW105" s="420"/>
      <c r="FMX105" s="420"/>
      <c r="FMY105" s="420"/>
      <c r="FMZ105" s="420"/>
      <c r="FNA105" s="420"/>
      <c r="FNB105" s="420"/>
      <c r="FNC105" s="420"/>
      <c r="FND105" s="420"/>
      <c r="FNE105" s="420"/>
      <c r="FNF105" s="420"/>
      <c r="FNG105" s="420"/>
      <c r="FNH105" s="420"/>
      <c r="FNI105" s="420"/>
      <c r="FNJ105" s="420"/>
      <c r="FNK105" s="420"/>
      <c r="FNL105" s="420"/>
      <c r="FNM105" s="420"/>
      <c r="FNN105" s="420"/>
      <c r="FNO105" s="420"/>
      <c r="FNP105" s="420"/>
      <c r="FNQ105" s="420"/>
      <c r="FNR105" s="420"/>
      <c r="FNS105" s="420"/>
      <c r="FNT105" s="420"/>
      <c r="FNU105" s="420"/>
      <c r="FNV105" s="420"/>
      <c r="FNW105" s="420"/>
      <c r="FNX105" s="420"/>
      <c r="FNY105" s="420"/>
      <c r="FNZ105" s="420"/>
      <c r="FOA105" s="420"/>
      <c r="FOB105" s="420"/>
      <c r="FOC105" s="420"/>
      <c r="FOD105" s="420"/>
      <c r="FOE105" s="420"/>
      <c r="FOF105" s="420"/>
      <c r="FOG105" s="420"/>
      <c r="FOH105" s="420"/>
      <c r="FOI105" s="420"/>
      <c r="FOJ105" s="420"/>
      <c r="FOK105" s="420"/>
      <c r="FOL105" s="420"/>
      <c r="FOM105" s="420"/>
      <c r="FON105" s="420"/>
      <c r="FOO105" s="420"/>
      <c r="FOP105" s="420"/>
      <c r="FOQ105" s="420"/>
      <c r="FOR105" s="420"/>
      <c r="FOS105" s="420"/>
      <c r="FOT105" s="420"/>
      <c r="FOU105" s="420"/>
      <c r="FOV105" s="420"/>
      <c r="FOW105" s="420"/>
      <c r="FOX105" s="420"/>
      <c r="FOY105" s="420"/>
      <c r="FOZ105" s="420"/>
      <c r="FPA105" s="420"/>
      <c r="FPB105" s="420"/>
      <c r="FPC105" s="420"/>
      <c r="FPD105" s="420"/>
      <c r="FPE105" s="420"/>
      <c r="FPF105" s="420"/>
      <c r="FPG105" s="420"/>
      <c r="FPH105" s="420"/>
      <c r="FPI105" s="420"/>
      <c r="FPJ105" s="420"/>
      <c r="FPK105" s="420"/>
      <c r="FPL105" s="420"/>
      <c r="FPM105" s="420"/>
      <c r="FPN105" s="420"/>
      <c r="FPO105" s="420"/>
      <c r="FPP105" s="420"/>
      <c r="FPQ105" s="420"/>
      <c r="FPR105" s="420"/>
      <c r="FPS105" s="420"/>
      <c r="FPT105" s="420"/>
      <c r="FPU105" s="420"/>
      <c r="FPV105" s="420"/>
      <c r="FPW105" s="420"/>
      <c r="FPX105" s="420"/>
      <c r="FPY105" s="420"/>
      <c r="FPZ105" s="420"/>
      <c r="FQA105" s="420"/>
      <c r="FQB105" s="420"/>
      <c r="FQC105" s="420"/>
      <c r="FQD105" s="420"/>
      <c r="FQE105" s="420"/>
      <c r="FQF105" s="420"/>
      <c r="FQG105" s="420"/>
      <c r="FQH105" s="420"/>
      <c r="FQI105" s="420"/>
      <c r="FQJ105" s="420"/>
      <c r="FQK105" s="420"/>
      <c r="FQL105" s="420"/>
      <c r="FQM105" s="420"/>
      <c r="FQN105" s="420"/>
      <c r="FQO105" s="420"/>
      <c r="FQP105" s="420"/>
      <c r="FQQ105" s="420"/>
      <c r="FQR105" s="420"/>
      <c r="FQS105" s="420"/>
      <c r="FQT105" s="420"/>
      <c r="FQU105" s="420"/>
      <c r="FQV105" s="420"/>
      <c r="FQW105" s="420"/>
      <c r="FQX105" s="420"/>
      <c r="FQY105" s="420"/>
      <c r="FQZ105" s="420"/>
      <c r="FRA105" s="420"/>
      <c r="FRB105" s="420"/>
      <c r="FRC105" s="420"/>
      <c r="FRD105" s="420"/>
      <c r="FRE105" s="420"/>
      <c r="FRF105" s="420"/>
      <c r="FRG105" s="420"/>
      <c r="FRH105" s="420"/>
      <c r="FRI105" s="420"/>
      <c r="FRJ105" s="420"/>
      <c r="FRK105" s="420"/>
      <c r="FRL105" s="420"/>
      <c r="FRM105" s="420"/>
      <c r="FRN105" s="420"/>
      <c r="FRO105" s="420"/>
      <c r="FRP105" s="420"/>
      <c r="FRQ105" s="420"/>
      <c r="FRR105" s="420"/>
      <c r="FRS105" s="420"/>
      <c r="FRT105" s="420"/>
      <c r="FRU105" s="420"/>
      <c r="FRV105" s="420"/>
      <c r="FRW105" s="420"/>
      <c r="FRX105" s="420"/>
      <c r="FRY105" s="420"/>
      <c r="FRZ105" s="420"/>
      <c r="FSA105" s="420"/>
      <c r="FSB105" s="420"/>
      <c r="FSC105" s="420"/>
      <c r="FSD105" s="420"/>
      <c r="FSE105" s="420"/>
      <c r="FSF105" s="420"/>
      <c r="FSG105" s="420"/>
      <c r="FSH105" s="420"/>
      <c r="FSI105" s="420"/>
      <c r="FSJ105" s="420"/>
      <c r="FSK105" s="420"/>
      <c r="FSL105" s="420"/>
      <c r="FSM105" s="420"/>
      <c r="FSN105" s="420"/>
      <c r="FSO105" s="420"/>
      <c r="FSP105" s="420"/>
      <c r="FSQ105" s="420"/>
      <c r="FSR105" s="420"/>
      <c r="FSS105" s="420"/>
      <c r="FST105" s="420"/>
      <c r="FSU105" s="420"/>
      <c r="FSV105" s="420"/>
      <c r="FSW105" s="420"/>
      <c r="FSX105" s="420"/>
      <c r="FSY105" s="420"/>
      <c r="FSZ105" s="420"/>
      <c r="FTA105" s="420"/>
      <c r="FTB105" s="420"/>
      <c r="FTC105" s="420"/>
      <c r="FTD105" s="420"/>
      <c r="FTE105" s="420"/>
      <c r="FTF105" s="420"/>
      <c r="FTG105" s="420"/>
      <c r="FTH105" s="420"/>
      <c r="FTI105" s="420"/>
      <c r="FTJ105" s="420"/>
      <c r="FTK105" s="420"/>
      <c r="FTL105" s="420"/>
      <c r="FTM105" s="420"/>
      <c r="FTN105" s="420"/>
      <c r="FTO105" s="420"/>
      <c r="FTP105" s="420"/>
      <c r="FTQ105" s="420"/>
      <c r="FTR105" s="420"/>
      <c r="FTS105" s="420"/>
      <c r="FTT105" s="420"/>
      <c r="FTU105" s="420"/>
      <c r="FTV105" s="420"/>
      <c r="FTW105" s="420"/>
      <c r="FTX105" s="420"/>
      <c r="FTY105" s="420"/>
      <c r="FTZ105" s="420"/>
      <c r="FUA105" s="420"/>
      <c r="FUB105" s="420"/>
      <c r="FUC105" s="420"/>
      <c r="FUD105" s="420"/>
      <c r="FUE105" s="420"/>
      <c r="FUF105" s="420"/>
      <c r="FUG105" s="420"/>
      <c r="FUH105" s="420"/>
      <c r="FUI105" s="420"/>
      <c r="FUJ105" s="420"/>
      <c r="FUK105" s="420"/>
      <c r="FUL105" s="420"/>
      <c r="FUM105" s="420"/>
      <c r="FUN105" s="420"/>
      <c r="FUO105" s="420"/>
      <c r="FUP105" s="420"/>
      <c r="FUQ105" s="420"/>
      <c r="FUR105" s="420"/>
      <c r="FUS105" s="420"/>
      <c r="FUT105" s="420"/>
      <c r="FUU105" s="420"/>
      <c r="FUV105" s="420"/>
      <c r="FUW105" s="420"/>
      <c r="FUX105" s="420"/>
      <c r="FUY105" s="420"/>
      <c r="FUZ105" s="420"/>
      <c r="FVA105" s="420"/>
      <c r="FVB105" s="420"/>
      <c r="FVC105" s="420"/>
      <c r="FVD105" s="420"/>
      <c r="FVE105" s="420"/>
      <c r="FVF105" s="420"/>
      <c r="FVG105" s="420"/>
      <c r="FVH105" s="420"/>
      <c r="FVI105" s="420"/>
      <c r="FVJ105" s="420"/>
      <c r="FVK105" s="420"/>
      <c r="FVL105" s="420"/>
      <c r="FVM105" s="420"/>
      <c r="FVN105" s="420"/>
      <c r="FVO105" s="420"/>
      <c r="FVP105" s="420"/>
      <c r="FVQ105" s="420"/>
      <c r="FVR105" s="420"/>
      <c r="FVS105" s="420"/>
      <c r="FVT105" s="420"/>
      <c r="FVU105" s="420"/>
      <c r="FVV105" s="420"/>
      <c r="FVW105" s="420"/>
      <c r="FVX105" s="420"/>
      <c r="FVY105" s="420"/>
      <c r="FVZ105" s="420"/>
      <c r="FWA105" s="420"/>
      <c r="FWB105" s="420"/>
      <c r="FWC105" s="420"/>
      <c r="FWD105" s="420"/>
      <c r="FWE105" s="420"/>
      <c r="FWF105" s="420"/>
      <c r="FWG105" s="420"/>
      <c r="FWH105" s="420"/>
      <c r="FWI105" s="420"/>
      <c r="FWJ105" s="420"/>
      <c r="FWK105" s="420"/>
      <c r="FWL105" s="420"/>
      <c r="FWM105" s="420"/>
      <c r="FWN105" s="420"/>
      <c r="FWO105" s="420"/>
      <c r="FWP105" s="420"/>
      <c r="FWQ105" s="420"/>
      <c r="FWR105" s="420"/>
      <c r="FWS105" s="420"/>
      <c r="FWT105" s="420"/>
      <c r="FWU105" s="420"/>
      <c r="FWV105" s="420"/>
      <c r="FWW105" s="420"/>
      <c r="FWX105" s="420"/>
      <c r="FWY105" s="420"/>
      <c r="FWZ105" s="420"/>
      <c r="FXA105" s="420"/>
      <c r="FXB105" s="420"/>
      <c r="FXC105" s="420"/>
      <c r="FXD105" s="420"/>
      <c r="FXE105" s="420"/>
      <c r="FXF105" s="420"/>
      <c r="FXG105" s="420"/>
      <c r="FXH105" s="420"/>
      <c r="FXI105" s="420"/>
      <c r="FXJ105" s="420"/>
      <c r="FXK105" s="420"/>
      <c r="FXL105" s="420"/>
      <c r="FXM105" s="420"/>
      <c r="FXN105" s="420"/>
      <c r="FXO105" s="420"/>
      <c r="FXP105" s="420"/>
      <c r="FXQ105" s="420"/>
      <c r="FXR105" s="420"/>
      <c r="FXS105" s="420"/>
      <c r="FXT105" s="420"/>
      <c r="FXU105" s="420"/>
      <c r="FXV105" s="420"/>
      <c r="FXW105" s="420"/>
      <c r="FXX105" s="420"/>
      <c r="FXY105" s="420"/>
      <c r="FXZ105" s="420"/>
      <c r="FYA105" s="420"/>
      <c r="FYB105" s="420"/>
      <c r="FYC105" s="420"/>
      <c r="FYD105" s="420"/>
      <c r="FYE105" s="420"/>
      <c r="FYF105" s="420"/>
      <c r="FYG105" s="420"/>
      <c r="FYH105" s="420"/>
      <c r="FYI105" s="420"/>
      <c r="FYJ105" s="420"/>
      <c r="FYK105" s="420"/>
      <c r="FYL105" s="420"/>
      <c r="FYM105" s="420"/>
      <c r="FYN105" s="420"/>
      <c r="FYO105" s="420"/>
      <c r="FYP105" s="420"/>
      <c r="FYQ105" s="420"/>
      <c r="FYR105" s="420"/>
      <c r="FYS105" s="420"/>
      <c r="FYT105" s="420"/>
      <c r="FYU105" s="420"/>
      <c r="FYV105" s="420"/>
      <c r="FYW105" s="420"/>
      <c r="FYX105" s="420"/>
      <c r="FYY105" s="420"/>
      <c r="FYZ105" s="420"/>
      <c r="FZA105" s="420"/>
      <c r="FZB105" s="420"/>
      <c r="FZC105" s="420"/>
      <c r="FZD105" s="420"/>
      <c r="FZE105" s="420"/>
      <c r="FZF105" s="420"/>
      <c r="FZG105" s="420"/>
      <c r="FZH105" s="420"/>
      <c r="FZI105" s="420"/>
      <c r="FZJ105" s="420"/>
      <c r="FZK105" s="420"/>
      <c r="FZL105" s="420"/>
      <c r="FZM105" s="420"/>
      <c r="FZN105" s="420"/>
      <c r="FZO105" s="420"/>
      <c r="FZP105" s="420"/>
      <c r="FZQ105" s="420"/>
      <c r="FZR105" s="420"/>
      <c r="FZS105" s="420"/>
      <c r="FZT105" s="420"/>
      <c r="FZU105" s="420"/>
      <c r="FZV105" s="420"/>
      <c r="FZW105" s="420"/>
      <c r="FZX105" s="420"/>
      <c r="FZY105" s="420"/>
      <c r="FZZ105" s="420"/>
      <c r="GAA105" s="420"/>
      <c r="GAB105" s="420"/>
      <c r="GAC105" s="420"/>
      <c r="GAD105" s="420"/>
      <c r="GAE105" s="420"/>
      <c r="GAF105" s="420"/>
      <c r="GAG105" s="420"/>
      <c r="GAH105" s="420"/>
      <c r="GAI105" s="420"/>
      <c r="GAJ105" s="420"/>
      <c r="GAK105" s="420"/>
      <c r="GAL105" s="420"/>
      <c r="GAM105" s="420"/>
      <c r="GAN105" s="420"/>
      <c r="GAO105" s="420"/>
      <c r="GAP105" s="420"/>
      <c r="GAQ105" s="420"/>
      <c r="GAR105" s="420"/>
      <c r="GAS105" s="420"/>
      <c r="GAT105" s="420"/>
      <c r="GAU105" s="420"/>
      <c r="GAV105" s="420"/>
      <c r="GAW105" s="420"/>
      <c r="GAX105" s="420"/>
      <c r="GAY105" s="420"/>
      <c r="GAZ105" s="420"/>
      <c r="GBA105" s="420"/>
      <c r="GBB105" s="420"/>
      <c r="GBC105" s="420"/>
      <c r="GBD105" s="420"/>
      <c r="GBE105" s="420"/>
      <c r="GBF105" s="420"/>
      <c r="GBG105" s="420"/>
      <c r="GBH105" s="420"/>
      <c r="GBI105" s="420"/>
      <c r="GBJ105" s="420"/>
      <c r="GBK105" s="420"/>
      <c r="GBL105" s="420"/>
      <c r="GBM105" s="420"/>
      <c r="GBN105" s="420"/>
      <c r="GBO105" s="420"/>
      <c r="GBP105" s="420"/>
      <c r="GBQ105" s="420"/>
      <c r="GBR105" s="420"/>
      <c r="GBS105" s="420"/>
      <c r="GBT105" s="420"/>
      <c r="GBU105" s="420"/>
      <c r="GBV105" s="420"/>
      <c r="GBW105" s="420"/>
      <c r="GBX105" s="420"/>
      <c r="GBY105" s="420"/>
      <c r="GBZ105" s="420"/>
      <c r="GCA105" s="420"/>
      <c r="GCB105" s="420"/>
      <c r="GCC105" s="420"/>
      <c r="GCD105" s="420"/>
      <c r="GCE105" s="420"/>
      <c r="GCF105" s="420"/>
      <c r="GCG105" s="420"/>
      <c r="GCH105" s="420"/>
      <c r="GCI105" s="420"/>
      <c r="GCJ105" s="420"/>
      <c r="GCK105" s="420"/>
      <c r="GCL105" s="420"/>
      <c r="GCM105" s="420"/>
      <c r="GCN105" s="420"/>
      <c r="GCO105" s="420"/>
      <c r="GCP105" s="420"/>
      <c r="GCQ105" s="420"/>
      <c r="GCR105" s="420"/>
      <c r="GCS105" s="420"/>
      <c r="GCT105" s="420"/>
      <c r="GCU105" s="420"/>
      <c r="GCV105" s="420"/>
      <c r="GCW105" s="420"/>
      <c r="GCX105" s="420"/>
      <c r="GCY105" s="420"/>
      <c r="GCZ105" s="420"/>
      <c r="GDA105" s="420"/>
      <c r="GDB105" s="420"/>
      <c r="GDC105" s="420"/>
      <c r="GDD105" s="420"/>
      <c r="GDE105" s="420"/>
      <c r="GDF105" s="420"/>
      <c r="GDG105" s="420"/>
      <c r="GDH105" s="420"/>
      <c r="GDI105" s="420"/>
      <c r="GDJ105" s="420"/>
      <c r="GDK105" s="420"/>
      <c r="GDL105" s="420"/>
      <c r="GDM105" s="420"/>
      <c r="GDN105" s="420"/>
      <c r="GDO105" s="420"/>
      <c r="GDP105" s="420"/>
      <c r="GDQ105" s="420"/>
      <c r="GDR105" s="420"/>
      <c r="GDS105" s="420"/>
      <c r="GDT105" s="420"/>
      <c r="GDU105" s="420"/>
      <c r="GDV105" s="420"/>
      <c r="GDW105" s="420"/>
      <c r="GDX105" s="420"/>
      <c r="GDY105" s="420"/>
      <c r="GDZ105" s="420"/>
      <c r="GEA105" s="420"/>
      <c r="GEB105" s="420"/>
      <c r="GEC105" s="420"/>
      <c r="GED105" s="420"/>
      <c r="GEE105" s="420"/>
      <c r="GEF105" s="420"/>
      <c r="GEG105" s="420"/>
      <c r="GEH105" s="420"/>
      <c r="GEI105" s="420"/>
      <c r="GEJ105" s="420"/>
      <c r="GEK105" s="420"/>
      <c r="GEL105" s="420"/>
      <c r="GEM105" s="420"/>
      <c r="GEN105" s="420"/>
      <c r="GEO105" s="420"/>
      <c r="GEP105" s="420"/>
      <c r="GEQ105" s="420"/>
      <c r="GER105" s="420"/>
      <c r="GES105" s="420"/>
      <c r="GET105" s="420"/>
      <c r="GEU105" s="420"/>
      <c r="GEV105" s="420"/>
      <c r="GEW105" s="420"/>
      <c r="GEX105" s="420"/>
      <c r="GEY105" s="420"/>
      <c r="GEZ105" s="420"/>
      <c r="GFA105" s="420"/>
      <c r="GFB105" s="420"/>
      <c r="GFC105" s="420"/>
      <c r="GFD105" s="420"/>
      <c r="GFE105" s="420"/>
      <c r="GFF105" s="420"/>
      <c r="GFG105" s="420"/>
      <c r="GFH105" s="420"/>
      <c r="GFI105" s="420"/>
      <c r="GFJ105" s="420"/>
      <c r="GFK105" s="420"/>
      <c r="GFL105" s="420"/>
      <c r="GFM105" s="420"/>
      <c r="GFN105" s="420"/>
      <c r="GFO105" s="420"/>
      <c r="GFP105" s="420"/>
      <c r="GFQ105" s="420"/>
      <c r="GFR105" s="420"/>
      <c r="GFS105" s="420"/>
      <c r="GFT105" s="420"/>
      <c r="GFU105" s="420"/>
      <c r="GFV105" s="420"/>
      <c r="GFW105" s="420"/>
      <c r="GFX105" s="420"/>
      <c r="GFY105" s="420"/>
      <c r="GFZ105" s="420"/>
      <c r="GGA105" s="420"/>
      <c r="GGB105" s="420"/>
      <c r="GGC105" s="420"/>
      <c r="GGD105" s="420"/>
      <c r="GGE105" s="420"/>
      <c r="GGF105" s="420"/>
      <c r="GGG105" s="420"/>
      <c r="GGH105" s="420"/>
      <c r="GGI105" s="420"/>
      <c r="GGJ105" s="420"/>
      <c r="GGK105" s="420"/>
      <c r="GGL105" s="420"/>
      <c r="GGM105" s="420"/>
      <c r="GGN105" s="420"/>
      <c r="GGO105" s="420"/>
      <c r="GGP105" s="420"/>
      <c r="GGQ105" s="420"/>
      <c r="GGR105" s="420"/>
      <c r="GGS105" s="420"/>
      <c r="GGT105" s="420"/>
      <c r="GGU105" s="420"/>
      <c r="GGV105" s="420"/>
      <c r="GGW105" s="420"/>
      <c r="GGX105" s="420"/>
      <c r="GGY105" s="420"/>
      <c r="GGZ105" s="420"/>
      <c r="GHA105" s="420"/>
      <c r="GHB105" s="420"/>
      <c r="GHC105" s="420"/>
      <c r="GHD105" s="420"/>
      <c r="GHE105" s="420"/>
      <c r="GHF105" s="420"/>
      <c r="GHG105" s="420"/>
      <c r="GHH105" s="420"/>
      <c r="GHI105" s="420"/>
      <c r="GHJ105" s="420"/>
      <c r="GHK105" s="420"/>
      <c r="GHL105" s="420"/>
      <c r="GHM105" s="420"/>
      <c r="GHN105" s="420"/>
      <c r="GHO105" s="420"/>
      <c r="GHP105" s="420"/>
      <c r="GHQ105" s="420"/>
      <c r="GHR105" s="420"/>
      <c r="GHS105" s="420"/>
      <c r="GHT105" s="420"/>
      <c r="GHU105" s="420"/>
      <c r="GHV105" s="420"/>
      <c r="GHW105" s="420"/>
      <c r="GHX105" s="420"/>
      <c r="GHY105" s="420"/>
      <c r="GHZ105" s="420"/>
      <c r="GIA105" s="420"/>
      <c r="GIB105" s="420"/>
      <c r="GIC105" s="420"/>
      <c r="GID105" s="420"/>
      <c r="GIE105" s="420"/>
      <c r="GIF105" s="420"/>
      <c r="GIG105" s="420"/>
      <c r="GIH105" s="420"/>
      <c r="GII105" s="420"/>
      <c r="GIJ105" s="420"/>
      <c r="GIK105" s="420"/>
      <c r="GIL105" s="420"/>
      <c r="GIM105" s="420"/>
      <c r="GIN105" s="420"/>
      <c r="GIO105" s="420"/>
      <c r="GIP105" s="420"/>
      <c r="GIQ105" s="420"/>
      <c r="GIR105" s="420"/>
      <c r="GIS105" s="420"/>
      <c r="GIT105" s="420"/>
      <c r="GIU105" s="420"/>
      <c r="GIV105" s="420"/>
      <c r="GIW105" s="420"/>
      <c r="GIX105" s="420"/>
      <c r="GIY105" s="420"/>
      <c r="GIZ105" s="420"/>
      <c r="GJA105" s="420"/>
      <c r="GJB105" s="420"/>
      <c r="GJC105" s="420"/>
      <c r="GJD105" s="420"/>
      <c r="GJE105" s="420"/>
      <c r="GJF105" s="420"/>
      <c r="GJG105" s="420"/>
      <c r="GJH105" s="420"/>
      <c r="GJI105" s="420"/>
      <c r="GJJ105" s="420"/>
      <c r="GJK105" s="420"/>
      <c r="GJL105" s="420"/>
      <c r="GJM105" s="420"/>
      <c r="GJN105" s="420"/>
      <c r="GJO105" s="420"/>
      <c r="GJP105" s="420"/>
      <c r="GJQ105" s="420"/>
      <c r="GJR105" s="420"/>
      <c r="GJS105" s="420"/>
      <c r="GJT105" s="420"/>
      <c r="GJU105" s="420"/>
      <c r="GJV105" s="420"/>
      <c r="GJW105" s="420"/>
      <c r="GJX105" s="420"/>
      <c r="GJY105" s="420"/>
      <c r="GJZ105" s="420"/>
      <c r="GKA105" s="420"/>
      <c r="GKB105" s="420"/>
      <c r="GKC105" s="420"/>
      <c r="GKD105" s="420"/>
      <c r="GKE105" s="420"/>
      <c r="GKF105" s="420"/>
      <c r="GKG105" s="420"/>
      <c r="GKH105" s="420"/>
      <c r="GKI105" s="420"/>
      <c r="GKJ105" s="420"/>
      <c r="GKK105" s="420"/>
      <c r="GKL105" s="420"/>
      <c r="GKM105" s="420"/>
      <c r="GKN105" s="420"/>
      <c r="GKO105" s="420"/>
      <c r="GKP105" s="420"/>
      <c r="GKQ105" s="420"/>
      <c r="GKR105" s="420"/>
      <c r="GKS105" s="420"/>
      <c r="GKT105" s="420"/>
      <c r="GKU105" s="420"/>
      <c r="GKV105" s="420"/>
      <c r="GKW105" s="420"/>
      <c r="GKX105" s="420"/>
      <c r="GKY105" s="420"/>
      <c r="GKZ105" s="420"/>
      <c r="GLA105" s="420"/>
      <c r="GLB105" s="420"/>
      <c r="GLC105" s="420"/>
      <c r="GLD105" s="420"/>
      <c r="GLE105" s="420"/>
      <c r="GLF105" s="420"/>
      <c r="GLG105" s="420"/>
      <c r="GLH105" s="420"/>
      <c r="GLI105" s="420"/>
      <c r="GLJ105" s="420"/>
      <c r="GLK105" s="420"/>
      <c r="GLL105" s="420"/>
      <c r="GLM105" s="420"/>
      <c r="GLN105" s="420"/>
      <c r="GLO105" s="420"/>
      <c r="GLP105" s="420"/>
      <c r="GLQ105" s="420"/>
      <c r="GLR105" s="420"/>
      <c r="GLS105" s="420"/>
      <c r="GLT105" s="420"/>
      <c r="GLU105" s="420"/>
      <c r="GLV105" s="420"/>
      <c r="GLW105" s="420"/>
      <c r="GLX105" s="420"/>
      <c r="GLY105" s="420"/>
      <c r="GLZ105" s="420"/>
      <c r="GMA105" s="420"/>
      <c r="GMB105" s="420"/>
      <c r="GMC105" s="420"/>
      <c r="GMD105" s="420"/>
      <c r="GME105" s="420"/>
      <c r="GMF105" s="420"/>
      <c r="GMG105" s="420"/>
      <c r="GMH105" s="420"/>
      <c r="GMI105" s="420"/>
      <c r="GMJ105" s="420"/>
      <c r="GMK105" s="420"/>
      <c r="GML105" s="420"/>
      <c r="GMM105" s="420"/>
      <c r="GMN105" s="420"/>
      <c r="GMO105" s="420"/>
      <c r="GMP105" s="420"/>
      <c r="GMQ105" s="420"/>
      <c r="GMR105" s="420"/>
      <c r="GMS105" s="420"/>
      <c r="GMT105" s="420"/>
      <c r="GMU105" s="420"/>
      <c r="GMV105" s="420"/>
      <c r="GMW105" s="420"/>
      <c r="GMX105" s="420"/>
      <c r="GMY105" s="420"/>
      <c r="GMZ105" s="420"/>
      <c r="GNA105" s="420"/>
      <c r="GNB105" s="420"/>
      <c r="GNC105" s="420"/>
      <c r="GND105" s="420"/>
      <c r="GNE105" s="420"/>
      <c r="GNF105" s="420"/>
      <c r="GNG105" s="420"/>
      <c r="GNH105" s="420"/>
      <c r="GNI105" s="420"/>
      <c r="GNJ105" s="420"/>
      <c r="GNK105" s="420"/>
      <c r="GNL105" s="420"/>
      <c r="GNM105" s="420"/>
      <c r="GNN105" s="420"/>
      <c r="GNO105" s="420"/>
      <c r="GNP105" s="420"/>
      <c r="GNQ105" s="420"/>
      <c r="GNR105" s="420"/>
      <c r="GNS105" s="420"/>
      <c r="GNT105" s="420"/>
      <c r="GNU105" s="420"/>
      <c r="GNV105" s="420"/>
      <c r="GNW105" s="420"/>
      <c r="GNX105" s="420"/>
      <c r="GNY105" s="420"/>
      <c r="GNZ105" s="420"/>
      <c r="GOA105" s="420"/>
      <c r="GOB105" s="420"/>
      <c r="GOC105" s="420"/>
      <c r="GOD105" s="420"/>
      <c r="GOE105" s="420"/>
      <c r="GOF105" s="420"/>
      <c r="GOG105" s="420"/>
      <c r="GOH105" s="420"/>
      <c r="GOI105" s="420"/>
      <c r="GOJ105" s="420"/>
      <c r="GOK105" s="420"/>
      <c r="GOL105" s="420"/>
      <c r="GOM105" s="420"/>
      <c r="GON105" s="420"/>
      <c r="GOO105" s="420"/>
      <c r="GOP105" s="420"/>
      <c r="GOQ105" s="420"/>
      <c r="GOR105" s="420"/>
      <c r="GOS105" s="420"/>
      <c r="GOT105" s="420"/>
      <c r="GOU105" s="420"/>
      <c r="GOV105" s="420"/>
      <c r="GOW105" s="420"/>
      <c r="GOX105" s="420"/>
      <c r="GOY105" s="420"/>
      <c r="GOZ105" s="420"/>
      <c r="GPA105" s="420"/>
      <c r="GPB105" s="420"/>
      <c r="GPC105" s="420"/>
      <c r="GPD105" s="420"/>
      <c r="GPE105" s="420"/>
      <c r="GPF105" s="420"/>
      <c r="GPG105" s="420"/>
      <c r="GPH105" s="420"/>
      <c r="GPI105" s="420"/>
      <c r="GPJ105" s="420"/>
      <c r="GPK105" s="420"/>
      <c r="GPL105" s="420"/>
      <c r="GPM105" s="420"/>
      <c r="GPN105" s="420"/>
      <c r="GPO105" s="420"/>
      <c r="GPP105" s="420"/>
      <c r="GPQ105" s="420"/>
      <c r="GPR105" s="420"/>
      <c r="GPS105" s="420"/>
      <c r="GPT105" s="420"/>
      <c r="GPU105" s="420"/>
      <c r="GPV105" s="420"/>
      <c r="GPW105" s="420"/>
      <c r="GPX105" s="420"/>
      <c r="GPY105" s="420"/>
      <c r="GPZ105" s="420"/>
      <c r="GQA105" s="420"/>
      <c r="GQB105" s="420"/>
      <c r="GQC105" s="420"/>
      <c r="GQD105" s="420"/>
      <c r="GQE105" s="420"/>
      <c r="GQF105" s="420"/>
      <c r="GQG105" s="420"/>
      <c r="GQH105" s="420"/>
      <c r="GQI105" s="420"/>
      <c r="GQJ105" s="420"/>
      <c r="GQK105" s="420"/>
      <c r="GQL105" s="420"/>
      <c r="GQM105" s="420"/>
      <c r="GQN105" s="420"/>
      <c r="GQO105" s="420"/>
      <c r="GQP105" s="420"/>
      <c r="GQQ105" s="420"/>
      <c r="GQR105" s="420"/>
      <c r="GQS105" s="420"/>
      <c r="GQT105" s="420"/>
      <c r="GQU105" s="420"/>
      <c r="GQV105" s="420"/>
      <c r="GQW105" s="420"/>
      <c r="GQX105" s="420"/>
      <c r="GQY105" s="420"/>
      <c r="GQZ105" s="420"/>
      <c r="GRA105" s="420"/>
      <c r="GRB105" s="420"/>
      <c r="GRC105" s="420"/>
      <c r="GRD105" s="420"/>
      <c r="GRE105" s="420"/>
      <c r="GRF105" s="420"/>
      <c r="GRG105" s="420"/>
      <c r="GRH105" s="420"/>
      <c r="GRI105" s="420"/>
      <c r="GRJ105" s="420"/>
      <c r="GRK105" s="420"/>
      <c r="GRL105" s="420"/>
      <c r="GRM105" s="420"/>
      <c r="GRN105" s="420"/>
      <c r="GRO105" s="420"/>
      <c r="GRP105" s="420"/>
      <c r="GRQ105" s="420"/>
      <c r="GRR105" s="420"/>
      <c r="GRS105" s="420"/>
      <c r="GRT105" s="420"/>
      <c r="GRU105" s="420"/>
      <c r="GRV105" s="420"/>
      <c r="GRW105" s="420"/>
      <c r="GRX105" s="420"/>
      <c r="GRY105" s="420"/>
      <c r="GRZ105" s="420"/>
      <c r="GSA105" s="420"/>
      <c r="GSB105" s="420"/>
      <c r="GSC105" s="420"/>
      <c r="GSD105" s="420"/>
      <c r="GSE105" s="420"/>
      <c r="GSF105" s="420"/>
      <c r="GSG105" s="420"/>
      <c r="GSH105" s="420"/>
      <c r="GSI105" s="420"/>
      <c r="GSJ105" s="420"/>
      <c r="GSK105" s="420"/>
      <c r="GSL105" s="420"/>
      <c r="GSM105" s="420"/>
      <c r="GSN105" s="420"/>
      <c r="GSO105" s="420"/>
      <c r="GSP105" s="420"/>
      <c r="GSQ105" s="420"/>
      <c r="GSR105" s="420"/>
      <c r="GSS105" s="420"/>
      <c r="GST105" s="420"/>
      <c r="GSU105" s="420"/>
      <c r="GSV105" s="420"/>
      <c r="GSW105" s="420"/>
      <c r="GSX105" s="420"/>
      <c r="GSY105" s="420"/>
      <c r="GSZ105" s="420"/>
      <c r="GTA105" s="420"/>
      <c r="GTB105" s="420"/>
      <c r="GTC105" s="420"/>
      <c r="GTD105" s="420"/>
      <c r="GTE105" s="420"/>
      <c r="GTF105" s="420"/>
      <c r="GTG105" s="420"/>
      <c r="GTH105" s="420"/>
      <c r="GTI105" s="420"/>
      <c r="GTJ105" s="420"/>
      <c r="GTK105" s="420"/>
      <c r="GTL105" s="420"/>
      <c r="GTM105" s="420"/>
      <c r="GTN105" s="420"/>
      <c r="GTO105" s="420"/>
      <c r="GTP105" s="420"/>
      <c r="GTQ105" s="420"/>
      <c r="GTR105" s="420"/>
      <c r="GTS105" s="420"/>
      <c r="GTT105" s="420"/>
      <c r="GTU105" s="420"/>
      <c r="GTV105" s="420"/>
      <c r="GTW105" s="420"/>
      <c r="GTX105" s="420"/>
      <c r="GTY105" s="420"/>
      <c r="GTZ105" s="420"/>
      <c r="GUA105" s="420"/>
      <c r="GUB105" s="420"/>
      <c r="GUC105" s="420"/>
      <c r="GUD105" s="420"/>
      <c r="GUE105" s="420"/>
      <c r="GUF105" s="420"/>
      <c r="GUG105" s="420"/>
      <c r="GUH105" s="420"/>
      <c r="GUI105" s="420"/>
      <c r="GUJ105" s="420"/>
      <c r="GUK105" s="420"/>
      <c r="GUL105" s="420"/>
      <c r="GUM105" s="420"/>
      <c r="GUN105" s="420"/>
      <c r="GUO105" s="420"/>
      <c r="GUP105" s="420"/>
      <c r="GUQ105" s="420"/>
      <c r="GUR105" s="420"/>
      <c r="GUS105" s="420"/>
      <c r="GUT105" s="420"/>
      <c r="GUU105" s="420"/>
      <c r="GUV105" s="420"/>
      <c r="GUW105" s="420"/>
      <c r="GUX105" s="420"/>
      <c r="GUY105" s="420"/>
      <c r="GUZ105" s="420"/>
      <c r="GVA105" s="420"/>
      <c r="GVB105" s="420"/>
      <c r="GVC105" s="420"/>
      <c r="GVD105" s="420"/>
      <c r="GVE105" s="420"/>
      <c r="GVF105" s="420"/>
      <c r="GVG105" s="420"/>
      <c r="GVH105" s="420"/>
      <c r="GVI105" s="420"/>
      <c r="GVJ105" s="420"/>
      <c r="GVK105" s="420"/>
      <c r="GVL105" s="420"/>
      <c r="GVM105" s="420"/>
      <c r="GVN105" s="420"/>
      <c r="GVO105" s="420"/>
      <c r="GVP105" s="420"/>
      <c r="GVQ105" s="420"/>
      <c r="GVR105" s="420"/>
      <c r="GVS105" s="420"/>
      <c r="GVT105" s="420"/>
      <c r="GVU105" s="420"/>
      <c r="GVV105" s="420"/>
      <c r="GVW105" s="420"/>
      <c r="GVX105" s="420"/>
      <c r="GVY105" s="420"/>
      <c r="GVZ105" s="420"/>
      <c r="GWA105" s="420"/>
      <c r="GWB105" s="420"/>
      <c r="GWC105" s="420"/>
      <c r="GWD105" s="420"/>
      <c r="GWE105" s="420"/>
      <c r="GWF105" s="420"/>
      <c r="GWG105" s="420"/>
      <c r="GWH105" s="420"/>
      <c r="GWI105" s="420"/>
      <c r="GWJ105" s="420"/>
      <c r="GWK105" s="420"/>
      <c r="GWL105" s="420"/>
      <c r="GWM105" s="420"/>
      <c r="GWN105" s="420"/>
      <c r="GWO105" s="420"/>
      <c r="GWP105" s="420"/>
      <c r="GWQ105" s="420"/>
      <c r="GWR105" s="420"/>
      <c r="GWS105" s="420"/>
      <c r="GWT105" s="420"/>
      <c r="GWU105" s="420"/>
      <c r="GWV105" s="420"/>
      <c r="GWW105" s="420"/>
      <c r="GWX105" s="420"/>
      <c r="GWY105" s="420"/>
      <c r="GWZ105" s="420"/>
      <c r="GXA105" s="420"/>
      <c r="GXB105" s="420"/>
      <c r="GXC105" s="420"/>
      <c r="GXD105" s="420"/>
      <c r="GXE105" s="420"/>
      <c r="GXF105" s="420"/>
      <c r="GXG105" s="420"/>
      <c r="GXH105" s="420"/>
      <c r="GXI105" s="420"/>
      <c r="GXJ105" s="420"/>
      <c r="GXK105" s="420"/>
      <c r="GXL105" s="420"/>
      <c r="GXM105" s="420"/>
      <c r="GXN105" s="420"/>
      <c r="GXO105" s="420"/>
      <c r="GXP105" s="420"/>
      <c r="GXQ105" s="420"/>
      <c r="GXR105" s="420"/>
      <c r="GXS105" s="420"/>
      <c r="GXT105" s="420"/>
      <c r="GXU105" s="420"/>
      <c r="GXV105" s="420"/>
      <c r="GXW105" s="420"/>
      <c r="GXX105" s="420"/>
      <c r="GXY105" s="420"/>
      <c r="GXZ105" s="420"/>
      <c r="GYA105" s="420"/>
      <c r="GYB105" s="420"/>
      <c r="GYC105" s="420"/>
      <c r="GYD105" s="420"/>
      <c r="GYE105" s="420"/>
      <c r="GYF105" s="420"/>
      <c r="GYG105" s="420"/>
      <c r="GYH105" s="420"/>
      <c r="GYI105" s="420"/>
      <c r="GYJ105" s="420"/>
      <c r="GYK105" s="420"/>
      <c r="GYL105" s="420"/>
      <c r="GYM105" s="420"/>
      <c r="GYN105" s="420"/>
      <c r="GYO105" s="420"/>
      <c r="GYP105" s="420"/>
      <c r="GYQ105" s="420"/>
      <c r="GYR105" s="420"/>
      <c r="GYS105" s="420"/>
      <c r="GYT105" s="420"/>
      <c r="GYU105" s="420"/>
      <c r="GYV105" s="420"/>
      <c r="GYW105" s="420"/>
      <c r="GYX105" s="420"/>
      <c r="GYY105" s="420"/>
      <c r="GYZ105" s="420"/>
      <c r="GZA105" s="420"/>
      <c r="GZB105" s="420"/>
      <c r="GZC105" s="420"/>
      <c r="GZD105" s="420"/>
      <c r="GZE105" s="420"/>
      <c r="GZF105" s="420"/>
      <c r="GZG105" s="420"/>
      <c r="GZH105" s="420"/>
      <c r="GZI105" s="420"/>
      <c r="GZJ105" s="420"/>
      <c r="GZK105" s="420"/>
      <c r="GZL105" s="420"/>
      <c r="GZM105" s="420"/>
      <c r="GZN105" s="420"/>
      <c r="GZO105" s="420"/>
      <c r="GZP105" s="420"/>
      <c r="GZQ105" s="420"/>
      <c r="GZR105" s="420"/>
      <c r="GZS105" s="420"/>
      <c r="GZT105" s="420"/>
      <c r="GZU105" s="420"/>
      <c r="GZV105" s="420"/>
      <c r="GZW105" s="420"/>
      <c r="GZX105" s="420"/>
      <c r="GZY105" s="420"/>
      <c r="GZZ105" s="420"/>
      <c r="HAA105" s="420"/>
      <c r="HAB105" s="420"/>
      <c r="HAC105" s="420"/>
      <c r="HAD105" s="420"/>
      <c r="HAE105" s="420"/>
      <c r="HAF105" s="420"/>
      <c r="HAG105" s="420"/>
      <c r="HAH105" s="420"/>
      <c r="HAI105" s="420"/>
      <c r="HAJ105" s="420"/>
      <c r="HAK105" s="420"/>
      <c r="HAL105" s="420"/>
      <c r="HAM105" s="420"/>
      <c r="HAN105" s="420"/>
      <c r="HAO105" s="420"/>
      <c r="HAP105" s="420"/>
      <c r="HAQ105" s="420"/>
      <c r="HAR105" s="420"/>
      <c r="HAS105" s="420"/>
      <c r="HAT105" s="420"/>
      <c r="HAU105" s="420"/>
      <c r="HAV105" s="420"/>
      <c r="HAW105" s="420"/>
      <c r="HAX105" s="420"/>
      <c r="HAY105" s="420"/>
      <c r="HAZ105" s="420"/>
      <c r="HBA105" s="420"/>
      <c r="HBB105" s="420"/>
      <c r="HBC105" s="420"/>
      <c r="HBD105" s="420"/>
      <c r="HBE105" s="420"/>
      <c r="HBF105" s="420"/>
      <c r="HBG105" s="420"/>
      <c r="HBH105" s="420"/>
      <c r="HBI105" s="420"/>
      <c r="HBJ105" s="420"/>
      <c r="HBK105" s="420"/>
      <c r="HBL105" s="420"/>
      <c r="HBM105" s="420"/>
      <c r="HBN105" s="420"/>
      <c r="HBO105" s="420"/>
      <c r="HBP105" s="420"/>
      <c r="HBQ105" s="420"/>
      <c r="HBR105" s="420"/>
      <c r="HBS105" s="420"/>
      <c r="HBT105" s="420"/>
      <c r="HBU105" s="420"/>
      <c r="HBV105" s="420"/>
      <c r="HBW105" s="420"/>
      <c r="HBX105" s="420"/>
      <c r="HBY105" s="420"/>
      <c r="HBZ105" s="420"/>
      <c r="HCA105" s="420"/>
      <c r="HCB105" s="420"/>
      <c r="HCC105" s="420"/>
      <c r="HCD105" s="420"/>
      <c r="HCE105" s="420"/>
      <c r="HCF105" s="420"/>
      <c r="HCG105" s="420"/>
      <c r="HCH105" s="420"/>
      <c r="HCI105" s="420"/>
      <c r="HCJ105" s="420"/>
      <c r="HCK105" s="420"/>
      <c r="HCL105" s="420"/>
      <c r="HCM105" s="420"/>
      <c r="HCN105" s="420"/>
      <c r="HCO105" s="420"/>
      <c r="HCP105" s="420"/>
      <c r="HCQ105" s="420"/>
      <c r="HCR105" s="420"/>
      <c r="HCS105" s="420"/>
      <c r="HCT105" s="420"/>
      <c r="HCU105" s="420"/>
      <c r="HCV105" s="420"/>
      <c r="HCW105" s="420"/>
      <c r="HCX105" s="420"/>
      <c r="HCY105" s="420"/>
      <c r="HCZ105" s="420"/>
      <c r="HDA105" s="420"/>
      <c r="HDB105" s="420"/>
      <c r="HDC105" s="420"/>
      <c r="HDD105" s="420"/>
      <c r="HDE105" s="420"/>
      <c r="HDF105" s="420"/>
      <c r="HDG105" s="420"/>
      <c r="HDH105" s="420"/>
      <c r="HDI105" s="420"/>
      <c r="HDJ105" s="420"/>
      <c r="HDK105" s="420"/>
      <c r="HDL105" s="420"/>
      <c r="HDM105" s="420"/>
      <c r="HDN105" s="420"/>
      <c r="HDO105" s="420"/>
      <c r="HDP105" s="420"/>
      <c r="HDQ105" s="420"/>
      <c r="HDR105" s="420"/>
      <c r="HDS105" s="420"/>
      <c r="HDT105" s="420"/>
      <c r="HDU105" s="420"/>
      <c r="HDV105" s="420"/>
      <c r="HDW105" s="420"/>
      <c r="HDX105" s="420"/>
      <c r="HDY105" s="420"/>
      <c r="HDZ105" s="420"/>
      <c r="HEA105" s="420"/>
      <c r="HEB105" s="420"/>
      <c r="HEC105" s="420"/>
      <c r="HED105" s="420"/>
      <c r="HEE105" s="420"/>
      <c r="HEF105" s="420"/>
      <c r="HEG105" s="420"/>
      <c r="HEH105" s="420"/>
      <c r="HEI105" s="420"/>
      <c r="HEJ105" s="420"/>
      <c r="HEK105" s="420"/>
      <c r="HEL105" s="420"/>
      <c r="HEM105" s="420"/>
      <c r="HEN105" s="420"/>
      <c r="HEO105" s="420"/>
      <c r="HEP105" s="420"/>
      <c r="HEQ105" s="420"/>
      <c r="HER105" s="420"/>
      <c r="HES105" s="420"/>
      <c r="HET105" s="420"/>
      <c r="HEU105" s="420"/>
      <c r="HEV105" s="420"/>
      <c r="HEW105" s="420"/>
      <c r="HEX105" s="420"/>
      <c r="HEY105" s="420"/>
      <c r="HEZ105" s="420"/>
      <c r="HFA105" s="420"/>
      <c r="HFB105" s="420"/>
      <c r="HFC105" s="420"/>
      <c r="HFD105" s="420"/>
      <c r="HFE105" s="420"/>
      <c r="HFF105" s="420"/>
      <c r="HFG105" s="420"/>
      <c r="HFH105" s="420"/>
      <c r="HFI105" s="420"/>
      <c r="HFJ105" s="420"/>
      <c r="HFK105" s="420"/>
      <c r="HFL105" s="420"/>
      <c r="HFM105" s="420"/>
      <c r="HFN105" s="420"/>
      <c r="HFO105" s="420"/>
      <c r="HFP105" s="420"/>
      <c r="HFQ105" s="420"/>
      <c r="HFR105" s="420"/>
      <c r="HFS105" s="420"/>
      <c r="HFT105" s="420"/>
      <c r="HFU105" s="420"/>
      <c r="HFV105" s="420"/>
      <c r="HFW105" s="420"/>
      <c r="HFX105" s="420"/>
      <c r="HFY105" s="420"/>
      <c r="HFZ105" s="420"/>
      <c r="HGA105" s="420"/>
      <c r="HGB105" s="420"/>
      <c r="HGC105" s="420"/>
      <c r="HGD105" s="420"/>
      <c r="HGE105" s="420"/>
      <c r="HGF105" s="420"/>
      <c r="HGG105" s="420"/>
      <c r="HGH105" s="420"/>
      <c r="HGI105" s="420"/>
      <c r="HGJ105" s="420"/>
      <c r="HGK105" s="420"/>
      <c r="HGL105" s="420"/>
      <c r="HGM105" s="420"/>
      <c r="HGN105" s="420"/>
      <c r="HGO105" s="420"/>
      <c r="HGP105" s="420"/>
      <c r="HGQ105" s="420"/>
      <c r="HGR105" s="420"/>
      <c r="HGS105" s="420"/>
      <c r="HGT105" s="420"/>
      <c r="HGU105" s="420"/>
      <c r="HGV105" s="420"/>
      <c r="HGW105" s="420"/>
      <c r="HGX105" s="420"/>
      <c r="HGY105" s="420"/>
      <c r="HGZ105" s="420"/>
      <c r="HHA105" s="420"/>
      <c r="HHB105" s="420"/>
      <c r="HHC105" s="420"/>
      <c r="HHD105" s="420"/>
      <c r="HHE105" s="420"/>
      <c r="HHF105" s="420"/>
      <c r="HHG105" s="420"/>
      <c r="HHH105" s="420"/>
      <c r="HHI105" s="420"/>
      <c r="HHJ105" s="420"/>
      <c r="HHK105" s="420"/>
      <c r="HHL105" s="420"/>
      <c r="HHM105" s="420"/>
      <c r="HHN105" s="420"/>
      <c r="HHO105" s="420"/>
      <c r="HHP105" s="420"/>
      <c r="HHQ105" s="420"/>
      <c r="HHR105" s="420"/>
      <c r="HHS105" s="420"/>
      <c r="HHT105" s="420"/>
      <c r="HHU105" s="420"/>
      <c r="HHV105" s="420"/>
      <c r="HHW105" s="420"/>
      <c r="HHX105" s="420"/>
      <c r="HHY105" s="420"/>
      <c r="HHZ105" s="420"/>
      <c r="HIA105" s="420"/>
      <c r="HIB105" s="420"/>
      <c r="HIC105" s="420"/>
      <c r="HID105" s="420"/>
      <c r="HIE105" s="420"/>
      <c r="HIF105" s="420"/>
      <c r="HIG105" s="420"/>
      <c r="HIH105" s="420"/>
      <c r="HII105" s="420"/>
      <c r="HIJ105" s="420"/>
      <c r="HIK105" s="420"/>
      <c r="HIL105" s="420"/>
      <c r="HIM105" s="420"/>
      <c r="HIN105" s="420"/>
      <c r="HIO105" s="420"/>
      <c r="HIP105" s="420"/>
      <c r="HIQ105" s="420"/>
      <c r="HIR105" s="420"/>
      <c r="HIS105" s="420"/>
      <c r="HIT105" s="420"/>
      <c r="HIU105" s="420"/>
      <c r="HIV105" s="420"/>
      <c r="HIW105" s="420"/>
      <c r="HIX105" s="420"/>
      <c r="HIY105" s="420"/>
      <c r="HIZ105" s="420"/>
      <c r="HJA105" s="420"/>
      <c r="HJB105" s="420"/>
      <c r="HJC105" s="420"/>
      <c r="HJD105" s="420"/>
      <c r="HJE105" s="420"/>
      <c r="HJF105" s="420"/>
      <c r="HJG105" s="420"/>
      <c r="HJH105" s="420"/>
      <c r="HJI105" s="420"/>
      <c r="HJJ105" s="420"/>
      <c r="HJK105" s="420"/>
      <c r="HJL105" s="420"/>
      <c r="HJM105" s="420"/>
      <c r="HJN105" s="420"/>
      <c r="HJO105" s="420"/>
      <c r="HJP105" s="420"/>
      <c r="HJQ105" s="420"/>
      <c r="HJR105" s="420"/>
      <c r="HJS105" s="420"/>
      <c r="HJT105" s="420"/>
      <c r="HJU105" s="420"/>
      <c r="HJV105" s="420"/>
      <c r="HJW105" s="420"/>
      <c r="HJX105" s="420"/>
      <c r="HJY105" s="420"/>
      <c r="HJZ105" s="420"/>
      <c r="HKA105" s="420"/>
      <c r="HKB105" s="420"/>
      <c r="HKC105" s="420"/>
      <c r="HKD105" s="420"/>
      <c r="HKE105" s="420"/>
      <c r="HKF105" s="420"/>
      <c r="HKG105" s="420"/>
      <c r="HKH105" s="420"/>
      <c r="HKI105" s="420"/>
      <c r="HKJ105" s="420"/>
      <c r="HKK105" s="420"/>
      <c r="HKL105" s="420"/>
      <c r="HKM105" s="420"/>
      <c r="HKN105" s="420"/>
      <c r="HKO105" s="420"/>
      <c r="HKP105" s="420"/>
      <c r="HKQ105" s="420"/>
      <c r="HKR105" s="420"/>
      <c r="HKS105" s="420"/>
      <c r="HKT105" s="420"/>
      <c r="HKU105" s="420"/>
      <c r="HKV105" s="420"/>
      <c r="HKW105" s="420"/>
      <c r="HKX105" s="420"/>
      <c r="HKY105" s="420"/>
      <c r="HKZ105" s="420"/>
      <c r="HLA105" s="420"/>
      <c r="HLB105" s="420"/>
      <c r="HLC105" s="420"/>
      <c r="HLD105" s="420"/>
      <c r="HLE105" s="420"/>
      <c r="HLF105" s="420"/>
      <c r="HLG105" s="420"/>
      <c r="HLH105" s="420"/>
      <c r="HLI105" s="420"/>
      <c r="HLJ105" s="420"/>
      <c r="HLK105" s="420"/>
      <c r="HLL105" s="420"/>
      <c r="HLM105" s="420"/>
      <c r="HLN105" s="420"/>
      <c r="HLO105" s="420"/>
      <c r="HLP105" s="420"/>
      <c r="HLQ105" s="420"/>
      <c r="HLR105" s="420"/>
      <c r="HLS105" s="420"/>
      <c r="HLT105" s="420"/>
      <c r="HLU105" s="420"/>
      <c r="HLV105" s="420"/>
      <c r="HLW105" s="420"/>
      <c r="HLX105" s="420"/>
      <c r="HLY105" s="420"/>
      <c r="HLZ105" s="420"/>
      <c r="HMA105" s="420"/>
      <c r="HMB105" s="420"/>
      <c r="HMC105" s="420"/>
      <c r="HMD105" s="420"/>
      <c r="HME105" s="420"/>
      <c r="HMF105" s="420"/>
      <c r="HMG105" s="420"/>
      <c r="HMH105" s="420"/>
      <c r="HMI105" s="420"/>
      <c r="HMJ105" s="420"/>
      <c r="HMK105" s="420"/>
      <c r="HML105" s="420"/>
      <c r="HMM105" s="420"/>
      <c r="HMN105" s="420"/>
      <c r="HMO105" s="420"/>
      <c r="HMP105" s="420"/>
      <c r="HMQ105" s="420"/>
      <c r="HMR105" s="420"/>
      <c r="HMS105" s="420"/>
      <c r="HMT105" s="420"/>
      <c r="HMU105" s="420"/>
      <c r="HMV105" s="420"/>
      <c r="HMW105" s="420"/>
      <c r="HMX105" s="420"/>
      <c r="HMY105" s="420"/>
      <c r="HMZ105" s="420"/>
      <c r="HNA105" s="420"/>
      <c r="HNB105" s="420"/>
      <c r="HNC105" s="420"/>
      <c r="HND105" s="420"/>
      <c r="HNE105" s="420"/>
      <c r="HNF105" s="420"/>
      <c r="HNG105" s="420"/>
      <c r="HNH105" s="420"/>
      <c r="HNI105" s="420"/>
      <c r="HNJ105" s="420"/>
      <c r="HNK105" s="420"/>
      <c r="HNL105" s="420"/>
      <c r="HNM105" s="420"/>
      <c r="HNN105" s="420"/>
      <c r="HNO105" s="420"/>
      <c r="HNP105" s="420"/>
      <c r="HNQ105" s="420"/>
      <c r="HNR105" s="420"/>
      <c r="HNS105" s="420"/>
      <c r="HNT105" s="420"/>
      <c r="HNU105" s="420"/>
      <c r="HNV105" s="420"/>
      <c r="HNW105" s="420"/>
      <c r="HNX105" s="420"/>
      <c r="HNY105" s="420"/>
      <c r="HNZ105" s="420"/>
      <c r="HOA105" s="420"/>
      <c r="HOB105" s="420"/>
      <c r="HOC105" s="420"/>
      <c r="HOD105" s="420"/>
      <c r="HOE105" s="420"/>
      <c r="HOF105" s="420"/>
      <c r="HOG105" s="420"/>
      <c r="HOH105" s="420"/>
      <c r="HOI105" s="420"/>
      <c r="HOJ105" s="420"/>
      <c r="HOK105" s="420"/>
      <c r="HOL105" s="420"/>
      <c r="HOM105" s="420"/>
      <c r="HON105" s="420"/>
      <c r="HOO105" s="420"/>
      <c r="HOP105" s="420"/>
      <c r="HOQ105" s="420"/>
      <c r="HOR105" s="420"/>
      <c r="HOS105" s="420"/>
      <c r="HOT105" s="420"/>
      <c r="HOU105" s="420"/>
      <c r="HOV105" s="420"/>
      <c r="HOW105" s="420"/>
      <c r="HOX105" s="420"/>
      <c r="HOY105" s="420"/>
      <c r="HOZ105" s="420"/>
      <c r="HPA105" s="420"/>
      <c r="HPB105" s="420"/>
      <c r="HPC105" s="420"/>
      <c r="HPD105" s="420"/>
      <c r="HPE105" s="420"/>
      <c r="HPF105" s="420"/>
      <c r="HPG105" s="420"/>
      <c r="HPH105" s="420"/>
      <c r="HPI105" s="420"/>
      <c r="HPJ105" s="420"/>
      <c r="HPK105" s="420"/>
      <c r="HPL105" s="420"/>
      <c r="HPM105" s="420"/>
      <c r="HPN105" s="420"/>
      <c r="HPO105" s="420"/>
      <c r="HPP105" s="420"/>
      <c r="HPQ105" s="420"/>
      <c r="HPR105" s="420"/>
      <c r="HPS105" s="420"/>
      <c r="HPT105" s="420"/>
      <c r="HPU105" s="420"/>
      <c r="HPV105" s="420"/>
      <c r="HPW105" s="420"/>
      <c r="HPX105" s="420"/>
      <c r="HPY105" s="420"/>
      <c r="HPZ105" s="420"/>
      <c r="HQA105" s="420"/>
      <c r="HQB105" s="420"/>
      <c r="HQC105" s="420"/>
      <c r="HQD105" s="420"/>
      <c r="HQE105" s="420"/>
      <c r="HQF105" s="420"/>
      <c r="HQG105" s="420"/>
      <c r="HQH105" s="420"/>
      <c r="HQI105" s="420"/>
      <c r="HQJ105" s="420"/>
      <c r="HQK105" s="420"/>
      <c r="HQL105" s="420"/>
      <c r="HQM105" s="420"/>
      <c r="HQN105" s="420"/>
      <c r="HQO105" s="420"/>
      <c r="HQP105" s="420"/>
      <c r="HQQ105" s="420"/>
      <c r="HQR105" s="420"/>
      <c r="HQS105" s="420"/>
      <c r="HQT105" s="420"/>
      <c r="HQU105" s="420"/>
      <c r="HQV105" s="420"/>
      <c r="HQW105" s="420"/>
      <c r="HQX105" s="420"/>
      <c r="HQY105" s="420"/>
      <c r="HQZ105" s="420"/>
      <c r="HRA105" s="420"/>
      <c r="HRB105" s="420"/>
      <c r="HRC105" s="420"/>
      <c r="HRD105" s="420"/>
      <c r="HRE105" s="420"/>
      <c r="HRF105" s="420"/>
      <c r="HRG105" s="420"/>
      <c r="HRH105" s="420"/>
      <c r="HRI105" s="420"/>
      <c r="HRJ105" s="420"/>
      <c r="HRK105" s="420"/>
      <c r="HRL105" s="420"/>
      <c r="HRM105" s="420"/>
      <c r="HRN105" s="420"/>
      <c r="HRO105" s="420"/>
      <c r="HRP105" s="420"/>
      <c r="HRQ105" s="420"/>
      <c r="HRR105" s="420"/>
      <c r="HRS105" s="420"/>
      <c r="HRT105" s="420"/>
      <c r="HRU105" s="420"/>
      <c r="HRV105" s="420"/>
      <c r="HRW105" s="420"/>
      <c r="HRX105" s="420"/>
      <c r="HRY105" s="420"/>
      <c r="HRZ105" s="420"/>
      <c r="HSA105" s="420"/>
      <c r="HSB105" s="420"/>
      <c r="HSC105" s="420"/>
      <c r="HSD105" s="420"/>
      <c r="HSE105" s="420"/>
      <c r="HSF105" s="420"/>
      <c r="HSG105" s="420"/>
      <c r="HSH105" s="420"/>
      <c r="HSI105" s="420"/>
      <c r="HSJ105" s="420"/>
      <c r="HSK105" s="420"/>
      <c r="HSL105" s="420"/>
      <c r="HSM105" s="420"/>
      <c r="HSN105" s="420"/>
      <c r="HSO105" s="420"/>
      <c r="HSP105" s="420"/>
      <c r="HSQ105" s="420"/>
      <c r="HSR105" s="420"/>
      <c r="HSS105" s="420"/>
      <c r="HST105" s="420"/>
      <c r="HSU105" s="420"/>
      <c r="HSV105" s="420"/>
      <c r="HSW105" s="420"/>
      <c r="HSX105" s="420"/>
      <c r="HSY105" s="420"/>
      <c r="HSZ105" s="420"/>
      <c r="HTA105" s="420"/>
      <c r="HTB105" s="420"/>
      <c r="HTC105" s="420"/>
      <c r="HTD105" s="420"/>
      <c r="HTE105" s="420"/>
      <c r="HTF105" s="420"/>
      <c r="HTG105" s="420"/>
      <c r="HTH105" s="420"/>
      <c r="HTI105" s="420"/>
      <c r="HTJ105" s="420"/>
      <c r="HTK105" s="420"/>
      <c r="HTL105" s="420"/>
      <c r="HTM105" s="420"/>
      <c r="HTN105" s="420"/>
      <c r="HTO105" s="420"/>
      <c r="HTP105" s="420"/>
      <c r="HTQ105" s="420"/>
      <c r="HTR105" s="420"/>
      <c r="HTS105" s="420"/>
      <c r="HTT105" s="420"/>
      <c r="HTU105" s="420"/>
      <c r="HTV105" s="420"/>
      <c r="HTW105" s="420"/>
      <c r="HTX105" s="420"/>
      <c r="HTY105" s="420"/>
      <c r="HTZ105" s="420"/>
      <c r="HUA105" s="420"/>
      <c r="HUB105" s="420"/>
      <c r="HUC105" s="420"/>
      <c r="HUD105" s="420"/>
      <c r="HUE105" s="420"/>
      <c r="HUF105" s="420"/>
      <c r="HUG105" s="420"/>
      <c r="HUH105" s="420"/>
      <c r="HUI105" s="420"/>
      <c r="HUJ105" s="420"/>
      <c r="HUK105" s="420"/>
      <c r="HUL105" s="420"/>
      <c r="HUM105" s="420"/>
      <c r="HUN105" s="420"/>
      <c r="HUO105" s="420"/>
      <c r="HUP105" s="420"/>
      <c r="HUQ105" s="420"/>
      <c r="HUR105" s="420"/>
      <c r="HUS105" s="420"/>
      <c r="HUT105" s="420"/>
      <c r="HUU105" s="420"/>
      <c r="HUV105" s="420"/>
      <c r="HUW105" s="420"/>
      <c r="HUX105" s="420"/>
      <c r="HUY105" s="420"/>
      <c r="HUZ105" s="420"/>
      <c r="HVA105" s="420"/>
      <c r="HVB105" s="420"/>
      <c r="HVC105" s="420"/>
      <c r="HVD105" s="420"/>
      <c r="HVE105" s="420"/>
      <c r="HVF105" s="420"/>
      <c r="HVG105" s="420"/>
      <c r="HVH105" s="420"/>
      <c r="HVI105" s="420"/>
      <c r="HVJ105" s="420"/>
      <c r="HVK105" s="420"/>
      <c r="HVL105" s="420"/>
      <c r="HVM105" s="420"/>
      <c r="HVN105" s="420"/>
      <c r="HVO105" s="420"/>
      <c r="HVP105" s="420"/>
      <c r="HVQ105" s="420"/>
      <c r="HVR105" s="420"/>
      <c r="HVS105" s="420"/>
      <c r="HVT105" s="420"/>
      <c r="HVU105" s="420"/>
      <c r="HVV105" s="420"/>
      <c r="HVW105" s="420"/>
      <c r="HVX105" s="420"/>
      <c r="HVY105" s="420"/>
      <c r="HVZ105" s="420"/>
      <c r="HWA105" s="420"/>
      <c r="HWB105" s="420"/>
      <c r="HWC105" s="420"/>
      <c r="HWD105" s="420"/>
      <c r="HWE105" s="420"/>
      <c r="HWF105" s="420"/>
      <c r="HWG105" s="420"/>
      <c r="HWH105" s="420"/>
      <c r="HWI105" s="420"/>
      <c r="HWJ105" s="420"/>
      <c r="HWK105" s="420"/>
      <c r="HWL105" s="420"/>
      <c r="HWM105" s="420"/>
      <c r="HWN105" s="420"/>
      <c r="HWO105" s="420"/>
      <c r="HWP105" s="420"/>
      <c r="HWQ105" s="420"/>
      <c r="HWR105" s="420"/>
      <c r="HWS105" s="420"/>
      <c r="HWT105" s="420"/>
      <c r="HWU105" s="420"/>
      <c r="HWV105" s="420"/>
      <c r="HWW105" s="420"/>
      <c r="HWX105" s="420"/>
      <c r="HWY105" s="420"/>
      <c r="HWZ105" s="420"/>
      <c r="HXA105" s="420"/>
      <c r="HXB105" s="420"/>
      <c r="HXC105" s="420"/>
      <c r="HXD105" s="420"/>
      <c r="HXE105" s="420"/>
      <c r="HXF105" s="420"/>
      <c r="HXG105" s="420"/>
      <c r="HXH105" s="420"/>
      <c r="HXI105" s="420"/>
      <c r="HXJ105" s="420"/>
      <c r="HXK105" s="420"/>
      <c r="HXL105" s="420"/>
      <c r="HXM105" s="420"/>
      <c r="HXN105" s="420"/>
      <c r="HXO105" s="420"/>
      <c r="HXP105" s="420"/>
      <c r="HXQ105" s="420"/>
      <c r="HXR105" s="420"/>
      <c r="HXS105" s="420"/>
      <c r="HXT105" s="420"/>
      <c r="HXU105" s="420"/>
      <c r="HXV105" s="420"/>
      <c r="HXW105" s="420"/>
      <c r="HXX105" s="420"/>
      <c r="HXY105" s="420"/>
      <c r="HXZ105" s="420"/>
      <c r="HYA105" s="420"/>
      <c r="HYB105" s="420"/>
      <c r="HYC105" s="420"/>
      <c r="HYD105" s="420"/>
      <c r="HYE105" s="420"/>
      <c r="HYF105" s="420"/>
      <c r="HYG105" s="420"/>
      <c r="HYH105" s="420"/>
      <c r="HYI105" s="420"/>
      <c r="HYJ105" s="420"/>
      <c r="HYK105" s="420"/>
      <c r="HYL105" s="420"/>
      <c r="HYM105" s="420"/>
      <c r="HYN105" s="420"/>
      <c r="HYO105" s="420"/>
      <c r="HYP105" s="420"/>
      <c r="HYQ105" s="420"/>
      <c r="HYR105" s="420"/>
      <c r="HYS105" s="420"/>
      <c r="HYT105" s="420"/>
      <c r="HYU105" s="420"/>
      <c r="HYV105" s="420"/>
      <c r="HYW105" s="420"/>
      <c r="HYX105" s="420"/>
      <c r="HYY105" s="420"/>
      <c r="HYZ105" s="420"/>
      <c r="HZA105" s="420"/>
      <c r="HZB105" s="420"/>
      <c r="HZC105" s="420"/>
      <c r="HZD105" s="420"/>
      <c r="HZE105" s="420"/>
      <c r="HZF105" s="420"/>
      <c r="HZG105" s="420"/>
      <c r="HZH105" s="420"/>
      <c r="HZI105" s="420"/>
      <c r="HZJ105" s="420"/>
      <c r="HZK105" s="420"/>
      <c r="HZL105" s="420"/>
      <c r="HZM105" s="420"/>
      <c r="HZN105" s="420"/>
      <c r="HZO105" s="420"/>
      <c r="HZP105" s="420"/>
      <c r="HZQ105" s="420"/>
      <c r="HZR105" s="420"/>
      <c r="HZS105" s="420"/>
      <c r="HZT105" s="420"/>
      <c r="HZU105" s="420"/>
      <c r="HZV105" s="420"/>
      <c r="HZW105" s="420"/>
      <c r="HZX105" s="420"/>
      <c r="HZY105" s="420"/>
      <c r="HZZ105" s="420"/>
      <c r="IAA105" s="420"/>
      <c r="IAB105" s="420"/>
      <c r="IAC105" s="420"/>
      <c r="IAD105" s="420"/>
      <c r="IAE105" s="420"/>
      <c r="IAF105" s="420"/>
      <c r="IAG105" s="420"/>
      <c r="IAH105" s="420"/>
      <c r="IAI105" s="420"/>
      <c r="IAJ105" s="420"/>
      <c r="IAK105" s="420"/>
      <c r="IAL105" s="420"/>
      <c r="IAM105" s="420"/>
      <c r="IAN105" s="420"/>
      <c r="IAO105" s="420"/>
      <c r="IAP105" s="420"/>
      <c r="IAQ105" s="420"/>
      <c r="IAR105" s="420"/>
      <c r="IAS105" s="420"/>
      <c r="IAT105" s="420"/>
      <c r="IAU105" s="420"/>
      <c r="IAV105" s="420"/>
      <c r="IAW105" s="420"/>
      <c r="IAX105" s="420"/>
      <c r="IAY105" s="420"/>
      <c r="IAZ105" s="420"/>
      <c r="IBA105" s="420"/>
      <c r="IBB105" s="420"/>
      <c r="IBC105" s="420"/>
      <c r="IBD105" s="420"/>
      <c r="IBE105" s="420"/>
      <c r="IBF105" s="420"/>
      <c r="IBG105" s="420"/>
      <c r="IBH105" s="420"/>
      <c r="IBI105" s="420"/>
      <c r="IBJ105" s="420"/>
      <c r="IBK105" s="420"/>
      <c r="IBL105" s="420"/>
      <c r="IBM105" s="420"/>
      <c r="IBN105" s="420"/>
      <c r="IBO105" s="420"/>
      <c r="IBP105" s="420"/>
      <c r="IBQ105" s="420"/>
      <c r="IBR105" s="420"/>
      <c r="IBS105" s="420"/>
      <c r="IBT105" s="420"/>
      <c r="IBU105" s="420"/>
      <c r="IBV105" s="420"/>
      <c r="IBW105" s="420"/>
      <c r="IBX105" s="420"/>
      <c r="IBY105" s="420"/>
      <c r="IBZ105" s="420"/>
      <c r="ICA105" s="420"/>
      <c r="ICB105" s="420"/>
      <c r="ICC105" s="420"/>
      <c r="ICD105" s="420"/>
      <c r="ICE105" s="420"/>
      <c r="ICF105" s="420"/>
      <c r="ICG105" s="420"/>
      <c r="ICH105" s="420"/>
      <c r="ICI105" s="420"/>
      <c r="ICJ105" s="420"/>
      <c r="ICK105" s="420"/>
      <c r="ICL105" s="420"/>
      <c r="ICM105" s="420"/>
      <c r="ICN105" s="420"/>
      <c r="ICO105" s="420"/>
      <c r="ICP105" s="420"/>
      <c r="ICQ105" s="420"/>
      <c r="ICR105" s="420"/>
      <c r="ICS105" s="420"/>
      <c r="ICT105" s="420"/>
      <c r="ICU105" s="420"/>
      <c r="ICV105" s="420"/>
      <c r="ICW105" s="420"/>
      <c r="ICX105" s="420"/>
      <c r="ICY105" s="420"/>
      <c r="ICZ105" s="420"/>
      <c r="IDA105" s="420"/>
      <c r="IDB105" s="420"/>
      <c r="IDC105" s="420"/>
      <c r="IDD105" s="420"/>
      <c r="IDE105" s="420"/>
      <c r="IDF105" s="420"/>
      <c r="IDG105" s="420"/>
      <c r="IDH105" s="420"/>
      <c r="IDI105" s="420"/>
      <c r="IDJ105" s="420"/>
      <c r="IDK105" s="420"/>
      <c r="IDL105" s="420"/>
      <c r="IDM105" s="420"/>
      <c r="IDN105" s="420"/>
      <c r="IDO105" s="420"/>
      <c r="IDP105" s="420"/>
      <c r="IDQ105" s="420"/>
      <c r="IDR105" s="420"/>
      <c r="IDS105" s="420"/>
      <c r="IDT105" s="420"/>
      <c r="IDU105" s="420"/>
      <c r="IDV105" s="420"/>
      <c r="IDW105" s="420"/>
      <c r="IDX105" s="420"/>
      <c r="IDY105" s="420"/>
      <c r="IDZ105" s="420"/>
      <c r="IEA105" s="420"/>
      <c r="IEB105" s="420"/>
      <c r="IEC105" s="420"/>
      <c r="IED105" s="420"/>
      <c r="IEE105" s="420"/>
      <c r="IEF105" s="420"/>
      <c r="IEG105" s="420"/>
      <c r="IEH105" s="420"/>
      <c r="IEI105" s="420"/>
      <c r="IEJ105" s="420"/>
      <c r="IEK105" s="420"/>
      <c r="IEL105" s="420"/>
      <c r="IEM105" s="420"/>
      <c r="IEN105" s="420"/>
      <c r="IEO105" s="420"/>
      <c r="IEP105" s="420"/>
      <c r="IEQ105" s="420"/>
      <c r="IER105" s="420"/>
      <c r="IES105" s="420"/>
      <c r="IET105" s="420"/>
      <c r="IEU105" s="420"/>
      <c r="IEV105" s="420"/>
      <c r="IEW105" s="420"/>
      <c r="IEX105" s="420"/>
      <c r="IEY105" s="420"/>
      <c r="IEZ105" s="420"/>
      <c r="IFA105" s="420"/>
      <c r="IFB105" s="420"/>
      <c r="IFC105" s="420"/>
      <c r="IFD105" s="420"/>
      <c r="IFE105" s="420"/>
      <c r="IFF105" s="420"/>
      <c r="IFG105" s="420"/>
      <c r="IFH105" s="420"/>
      <c r="IFI105" s="420"/>
      <c r="IFJ105" s="420"/>
      <c r="IFK105" s="420"/>
      <c r="IFL105" s="420"/>
      <c r="IFM105" s="420"/>
      <c r="IFN105" s="420"/>
      <c r="IFO105" s="420"/>
      <c r="IFP105" s="420"/>
      <c r="IFQ105" s="420"/>
      <c r="IFR105" s="420"/>
      <c r="IFS105" s="420"/>
      <c r="IFT105" s="420"/>
      <c r="IFU105" s="420"/>
      <c r="IFV105" s="420"/>
      <c r="IFW105" s="420"/>
      <c r="IFX105" s="420"/>
      <c r="IFY105" s="420"/>
      <c r="IFZ105" s="420"/>
      <c r="IGA105" s="420"/>
      <c r="IGB105" s="420"/>
      <c r="IGC105" s="420"/>
      <c r="IGD105" s="420"/>
      <c r="IGE105" s="420"/>
      <c r="IGF105" s="420"/>
      <c r="IGG105" s="420"/>
      <c r="IGH105" s="420"/>
      <c r="IGI105" s="420"/>
      <c r="IGJ105" s="420"/>
      <c r="IGK105" s="420"/>
      <c r="IGL105" s="420"/>
      <c r="IGM105" s="420"/>
      <c r="IGN105" s="420"/>
      <c r="IGO105" s="420"/>
      <c r="IGP105" s="420"/>
      <c r="IGQ105" s="420"/>
      <c r="IGR105" s="420"/>
      <c r="IGS105" s="420"/>
      <c r="IGT105" s="420"/>
      <c r="IGU105" s="420"/>
      <c r="IGV105" s="420"/>
      <c r="IGW105" s="420"/>
      <c r="IGX105" s="420"/>
      <c r="IGY105" s="420"/>
      <c r="IGZ105" s="420"/>
      <c r="IHA105" s="420"/>
      <c r="IHB105" s="420"/>
      <c r="IHC105" s="420"/>
      <c r="IHD105" s="420"/>
      <c r="IHE105" s="420"/>
      <c r="IHF105" s="420"/>
      <c r="IHG105" s="420"/>
      <c r="IHH105" s="420"/>
      <c r="IHI105" s="420"/>
      <c r="IHJ105" s="420"/>
      <c r="IHK105" s="420"/>
      <c r="IHL105" s="420"/>
      <c r="IHM105" s="420"/>
      <c r="IHN105" s="420"/>
      <c r="IHO105" s="420"/>
      <c r="IHP105" s="420"/>
      <c r="IHQ105" s="420"/>
      <c r="IHR105" s="420"/>
      <c r="IHS105" s="420"/>
      <c r="IHT105" s="420"/>
      <c r="IHU105" s="420"/>
      <c r="IHV105" s="420"/>
      <c r="IHW105" s="420"/>
      <c r="IHX105" s="420"/>
      <c r="IHY105" s="420"/>
      <c r="IHZ105" s="420"/>
      <c r="IIA105" s="420"/>
      <c r="IIB105" s="420"/>
      <c r="IIC105" s="420"/>
      <c r="IID105" s="420"/>
      <c r="IIE105" s="420"/>
      <c r="IIF105" s="420"/>
      <c r="IIG105" s="420"/>
      <c r="IIH105" s="420"/>
      <c r="III105" s="420"/>
      <c r="IIJ105" s="420"/>
      <c r="IIK105" s="420"/>
      <c r="IIL105" s="420"/>
      <c r="IIM105" s="420"/>
      <c r="IIN105" s="420"/>
      <c r="IIO105" s="420"/>
      <c r="IIP105" s="420"/>
      <c r="IIQ105" s="420"/>
      <c r="IIR105" s="420"/>
      <c r="IIS105" s="420"/>
      <c r="IIT105" s="420"/>
      <c r="IIU105" s="420"/>
      <c r="IIV105" s="420"/>
      <c r="IIW105" s="420"/>
      <c r="IIX105" s="420"/>
      <c r="IIY105" s="420"/>
      <c r="IIZ105" s="420"/>
      <c r="IJA105" s="420"/>
      <c r="IJB105" s="420"/>
      <c r="IJC105" s="420"/>
      <c r="IJD105" s="420"/>
      <c r="IJE105" s="420"/>
      <c r="IJF105" s="420"/>
      <c r="IJG105" s="420"/>
      <c r="IJH105" s="420"/>
      <c r="IJI105" s="420"/>
      <c r="IJJ105" s="420"/>
      <c r="IJK105" s="420"/>
      <c r="IJL105" s="420"/>
      <c r="IJM105" s="420"/>
      <c r="IJN105" s="420"/>
      <c r="IJO105" s="420"/>
      <c r="IJP105" s="420"/>
      <c r="IJQ105" s="420"/>
      <c r="IJR105" s="420"/>
      <c r="IJS105" s="420"/>
      <c r="IJT105" s="420"/>
      <c r="IJU105" s="420"/>
      <c r="IJV105" s="420"/>
      <c r="IJW105" s="420"/>
      <c r="IJX105" s="420"/>
      <c r="IJY105" s="420"/>
      <c r="IJZ105" s="420"/>
      <c r="IKA105" s="420"/>
      <c r="IKB105" s="420"/>
      <c r="IKC105" s="420"/>
      <c r="IKD105" s="420"/>
      <c r="IKE105" s="420"/>
      <c r="IKF105" s="420"/>
      <c r="IKG105" s="420"/>
      <c r="IKH105" s="420"/>
      <c r="IKI105" s="420"/>
      <c r="IKJ105" s="420"/>
      <c r="IKK105" s="420"/>
      <c r="IKL105" s="420"/>
      <c r="IKM105" s="420"/>
      <c r="IKN105" s="420"/>
      <c r="IKO105" s="420"/>
      <c r="IKP105" s="420"/>
      <c r="IKQ105" s="420"/>
      <c r="IKR105" s="420"/>
      <c r="IKS105" s="420"/>
      <c r="IKT105" s="420"/>
      <c r="IKU105" s="420"/>
      <c r="IKV105" s="420"/>
      <c r="IKW105" s="420"/>
      <c r="IKX105" s="420"/>
      <c r="IKY105" s="420"/>
      <c r="IKZ105" s="420"/>
      <c r="ILA105" s="420"/>
      <c r="ILB105" s="420"/>
      <c r="ILC105" s="420"/>
      <c r="ILD105" s="420"/>
      <c r="ILE105" s="420"/>
      <c r="ILF105" s="420"/>
      <c r="ILG105" s="420"/>
      <c r="ILH105" s="420"/>
      <c r="ILI105" s="420"/>
      <c r="ILJ105" s="420"/>
      <c r="ILK105" s="420"/>
      <c r="ILL105" s="420"/>
      <c r="ILM105" s="420"/>
      <c r="ILN105" s="420"/>
      <c r="ILO105" s="420"/>
      <c r="ILP105" s="420"/>
      <c r="ILQ105" s="420"/>
      <c r="ILR105" s="420"/>
      <c r="ILS105" s="420"/>
      <c r="ILT105" s="420"/>
      <c r="ILU105" s="420"/>
      <c r="ILV105" s="420"/>
      <c r="ILW105" s="420"/>
      <c r="ILX105" s="420"/>
      <c r="ILY105" s="420"/>
      <c r="ILZ105" s="420"/>
      <c r="IMA105" s="420"/>
      <c r="IMB105" s="420"/>
      <c r="IMC105" s="420"/>
      <c r="IMD105" s="420"/>
      <c r="IME105" s="420"/>
      <c r="IMF105" s="420"/>
      <c r="IMG105" s="420"/>
      <c r="IMH105" s="420"/>
      <c r="IMI105" s="420"/>
      <c r="IMJ105" s="420"/>
      <c r="IMK105" s="420"/>
      <c r="IML105" s="420"/>
      <c r="IMM105" s="420"/>
      <c r="IMN105" s="420"/>
      <c r="IMO105" s="420"/>
      <c r="IMP105" s="420"/>
      <c r="IMQ105" s="420"/>
      <c r="IMR105" s="420"/>
      <c r="IMS105" s="420"/>
      <c r="IMT105" s="420"/>
      <c r="IMU105" s="420"/>
      <c r="IMV105" s="420"/>
      <c r="IMW105" s="420"/>
      <c r="IMX105" s="420"/>
      <c r="IMY105" s="420"/>
      <c r="IMZ105" s="420"/>
      <c r="INA105" s="420"/>
      <c r="INB105" s="420"/>
      <c r="INC105" s="420"/>
      <c r="IND105" s="420"/>
      <c r="INE105" s="420"/>
      <c r="INF105" s="420"/>
      <c r="ING105" s="420"/>
      <c r="INH105" s="420"/>
      <c r="INI105" s="420"/>
      <c r="INJ105" s="420"/>
      <c r="INK105" s="420"/>
      <c r="INL105" s="420"/>
      <c r="INM105" s="420"/>
      <c r="INN105" s="420"/>
      <c r="INO105" s="420"/>
      <c r="INP105" s="420"/>
      <c r="INQ105" s="420"/>
      <c r="INR105" s="420"/>
      <c r="INS105" s="420"/>
      <c r="INT105" s="420"/>
      <c r="INU105" s="420"/>
      <c r="INV105" s="420"/>
      <c r="INW105" s="420"/>
      <c r="INX105" s="420"/>
      <c r="INY105" s="420"/>
      <c r="INZ105" s="420"/>
      <c r="IOA105" s="420"/>
      <c r="IOB105" s="420"/>
      <c r="IOC105" s="420"/>
      <c r="IOD105" s="420"/>
      <c r="IOE105" s="420"/>
      <c r="IOF105" s="420"/>
      <c r="IOG105" s="420"/>
      <c r="IOH105" s="420"/>
      <c r="IOI105" s="420"/>
      <c r="IOJ105" s="420"/>
      <c r="IOK105" s="420"/>
      <c r="IOL105" s="420"/>
      <c r="IOM105" s="420"/>
      <c r="ION105" s="420"/>
      <c r="IOO105" s="420"/>
      <c r="IOP105" s="420"/>
      <c r="IOQ105" s="420"/>
      <c r="IOR105" s="420"/>
      <c r="IOS105" s="420"/>
      <c r="IOT105" s="420"/>
      <c r="IOU105" s="420"/>
      <c r="IOV105" s="420"/>
      <c r="IOW105" s="420"/>
      <c r="IOX105" s="420"/>
      <c r="IOY105" s="420"/>
      <c r="IOZ105" s="420"/>
      <c r="IPA105" s="420"/>
      <c r="IPB105" s="420"/>
      <c r="IPC105" s="420"/>
      <c r="IPD105" s="420"/>
      <c r="IPE105" s="420"/>
      <c r="IPF105" s="420"/>
      <c r="IPG105" s="420"/>
      <c r="IPH105" s="420"/>
      <c r="IPI105" s="420"/>
      <c r="IPJ105" s="420"/>
      <c r="IPK105" s="420"/>
      <c r="IPL105" s="420"/>
      <c r="IPM105" s="420"/>
      <c r="IPN105" s="420"/>
      <c r="IPO105" s="420"/>
      <c r="IPP105" s="420"/>
      <c r="IPQ105" s="420"/>
      <c r="IPR105" s="420"/>
      <c r="IPS105" s="420"/>
      <c r="IPT105" s="420"/>
      <c r="IPU105" s="420"/>
      <c r="IPV105" s="420"/>
      <c r="IPW105" s="420"/>
      <c r="IPX105" s="420"/>
      <c r="IPY105" s="420"/>
      <c r="IPZ105" s="420"/>
      <c r="IQA105" s="420"/>
      <c r="IQB105" s="420"/>
      <c r="IQC105" s="420"/>
      <c r="IQD105" s="420"/>
      <c r="IQE105" s="420"/>
      <c r="IQF105" s="420"/>
      <c r="IQG105" s="420"/>
      <c r="IQH105" s="420"/>
      <c r="IQI105" s="420"/>
      <c r="IQJ105" s="420"/>
      <c r="IQK105" s="420"/>
      <c r="IQL105" s="420"/>
      <c r="IQM105" s="420"/>
      <c r="IQN105" s="420"/>
      <c r="IQO105" s="420"/>
      <c r="IQP105" s="420"/>
      <c r="IQQ105" s="420"/>
      <c r="IQR105" s="420"/>
      <c r="IQS105" s="420"/>
      <c r="IQT105" s="420"/>
      <c r="IQU105" s="420"/>
      <c r="IQV105" s="420"/>
      <c r="IQW105" s="420"/>
      <c r="IQX105" s="420"/>
      <c r="IQY105" s="420"/>
      <c r="IQZ105" s="420"/>
      <c r="IRA105" s="420"/>
      <c r="IRB105" s="420"/>
      <c r="IRC105" s="420"/>
      <c r="IRD105" s="420"/>
      <c r="IRE105" s="420"/>
      <c r="IRF105" s="420"/>
      <c r="IRG105" s="420"/>
      <c r="IRH105" s="420"/>
      <c r="IRI105" s="420"/>
      <c r="IRJ105" s="420"/>
      <c r="IRK105" s="420"/>
      <c r="IRL105" s="420"/>
      <c r="IRM105" s="420"/>
      <c r="IRN105" s="420"/>
      <c r="IRO105" s="420"/>
      <c r="IRP105" s="420"/>
      <c r="IRQ105" s="420"/>
      <c r="IRR105" s="420"/>
      <c r="IRS105" s="420"/>
      <c r="IRT105" s="420"/>
      <c r="IRU105" s="420"/>
      <c r="IRV105" s="420"/>
      <c r="IRW105" s="420"/>
      <c r="IRX105" s="420"/>
      <c r="IRY105" s="420"/>
      <c r="IRZ105" s="420"/>
      <c r="ISA105" s="420"/>
      <c r="ISB105" s="420"/>
      <c r="ISC105" s="420"/>
      <c r="ISD105" s="420"/>
      <c r="ISE105" s="420"/>
      <c r="ISF105" s="420"/>
      <c r="ISG105" s="420"/>
      <c r="ISH105" s="420"/>
      <c r="ISI105" s="420"/>
      <c r="ISJ105" s="420"/>
      <c r="ISK105" s="420"/>
      <c r="ISL105" s="420"/>
      <c r="ISM105" s="420"/>
      <c r="ISN105" s="420"/>
      <c r="ISO105" s="420"/>
      <c r="ISP105" s="420"/>
      <c r="ISQ105" s="420"/>
      <c r="ISR105" s="420"/>
      <c r="ISS105" s="420"/>
      <c r="IST105" s="420"/>
      <c r="ISU105" s="420"/>
      <c r="ISV105" s="420"/>
      <c r="ISW105" s="420"/>
      <c r="ISX105" s="420"/>
      <c r="ISY105" s="420"/>
      <c r="ISZ105" s="420"/>
      <c r="ITA105" s="420"/>
      <c r="ITB105" s="420"/>
      <c r="ITC105" s="420"/>
      <c r="ITD105" s="420"/>
      <c r="ITE105" s="420"/>
      <c r="ITF105" s="420"/>
      <c r="ITG105" s="420"/>
      <c r="ITH105" s="420"/>
      <c r="ITI105" s="420"/>
      <c r="ITJ105" s="420"/>
      <c r="ITK105" s="420"/>
      <c r="ITL105" s="420"/>
      <c r="ITM105" s="420"/>
      <c r="ITN105" s="420"/>
      <c r="ITO105" s="420"/>
      <c r="ITP105" s="420"/>
      <c r="ITQ105" s="420"/>
      <c r="ITR105" s="420"/>
      <c r="ITS105" s="420"/>
      <c r="ITT105" s="420"/>
      <c r="ITU105" s="420"/>
      <c r="ITV105" s="420"/>
      <c r="ITW105" s="420"/>
      <c r="ITX105" s="420"/>
      <c r="ITY105" s="420"/>
      <c r="ITZ105" s="420"/>
      <c r="IUA105" s="420"/>
      <c r="IUB105" s="420"/>
      <c r="IUC105" s="420"/>
      <c r="IUD105" s="420"/>
      <c r="IUE105" s="420"/>
      <c r="IUF105" s="420"/>
      <c r="IUG105" s="420"/>
      <c r="IUH105" s="420"/>
      <c r="IUI105" s="420"/>
      <c r="IUJ105" s="420"/>
      <c r="IUK105" s="420"/>
      <c r="IUL105" s="420"/>
      <c r="IUM105" s="420"/>
      <c r="IUN105" s="420"/>
      <c r="IUO105" s="420"/>
      <c r="IUP105" s="420"/>
      <c r="IUQ105" s="420"/>
      <c r="IUR105" s="420"/>
      <c r="IUS105" s="420"/>
      <c r="IUT105" s="420"/>
      <c r="IUU105" s="420"/>
      <c r="IUV105" s="420"/>
      <c r="IUW105" s="420"/>
      <c r="IUX105" s="420"/>
      <c r="IUY105" s="420"/>
      <c r="IUZ105" s="420"/>
      <c r="IVA105" s="420"/>
      <c r="IVB105" s="420"/>
      <c r="IVC105" s="420"/>
      <c r="IVD105" s="420"/>
      <c r="IVE105" s="420"/>
      <c r="IVF105" s="420"/>
      <c r="IVG105" s="420"/>
      <c r="IVH105" s="420"/>
      <c r="IVI105" s="420"/>
      <c r="IVJ105" s="420"/>
      <c r="IVK105" s="420"/>
      <c r="IVL105" s="420"/>
      <c r="IVM105" s="420"/>
      <c r="IVN105" s="420"/>
      <c r="IVO105" s="420"/>
      <c r="IVP105" s="420"/>
      <c r="IVQ105" s="420"/>
      <c r="IVR105" s="420"/>
      <c r="IVS105" s="420"/>
      <c r="IVT105" s="420"/>
      <c r="IVU105" s="420"/>
      <c r="IVV105" s="420"/>
      <c r="IVW105" s="420"/>
      <c r="IVX105" s="420"/>
      <c r="IVY105" s="420"/>
      <c r="IVZ105" s="420"/>
      <c r="IWA105" s="420"/>
      <c r="IWB105" s="420"/>
      <c r="IWC105" s="420"/>
      <c r="IWD105" s="420"/>
      <c r="IWE105" s="420"/>
      <c r="IWF105" s="420"/>
      <c r="IWG105" s="420"/>
      <c r="IWH105" s="420"/>
      <c r="IWI105" s="420"/>
      <c r="IWJ105" s="420"/>
      <c r="IWK105" s="420"/>
      <c r="IWL105" s="420"/>
      <c r="IWM105" s="420"/>
      <c r="IWN105" s="420"/>
      <c r="IWO105" s="420"/>
      <c r="IWP105" s="420"/>
      <c r="IWQ105" s="420"/>
      <c r="IWR105" s="420"/>
      <c r="IWS105" s="420"/>
      <c r="IWT105" s="420"/>
      <c r="IWU105" s="420"/>
      <c r="IWV105" s="420"/>
      <c r="IWW105" s="420"/>
      <c r="IWX105" s="420"/>
      <c r="IWY105" s="420"/>
      <c r="IWZ105" s="420"/>
      <c r="IXA105" s="420"/>
      <c r="IXB105" s="420"/>
      <c r="IXC105" s="420"/>
      <c r="IXD105" s="420"/>
      <c r="IXE105" s="420"/>
      <c r="IXF105" s="420"/>
      <c r="IXG105" s="420"/>
      <c r="IXH105" s="420"/>
      <c r="IXI105" s="420"/>
      <c r="IXJ105" s="420"/>
      <c r="IXK105" s="420"/>
      <c r="IXL105" s="420"/>
      <c r="IXM105" s="420"/>
      <c r="IXN105" s="420"/>
      <c r="IXO105" s="420"/>
      <c r="IXP105" s="420"/>
      <c r="IXQ105" s="420"/>
      <c r="IXR105" s="420"/>
      <c r="IXS105" s="420"/>
      <c r="IXT105" s="420"/>
      <c r="IXU105" s="420"/>
      <c r="IXV105" s="420"/>
      <c r="IXW105" s="420"/>
      <c r="IXX105" s="420"/>
      <c r="IXY105" s="420"/>
      <c r="IXZ105" s="420"/>
      <c r="IYA105" s="420"/>
      <c r="IYB105" s="420"/>
      <c r="IYC105" s="420"/>
      <c r="IYD105" s="420"/>
      <c r="IYE105" s="420"/>
      <c r="IYF105" s="420"/>
      <c r="IYG105" s="420"/>
      <c r="IYH105" s="420"/>
      <c r="IYI105" s="420"/>
      <c r="IYJ105" s="420"/>
      <c r="IYK105" s="420"/>
      <c r="IYL105" s="420"/>
      <c r="IYM105" s="420"/>
      <c r="IYN105" s="420"/>
      <c r="IYO105" s="420"/>
      <c r="IYP105" s="420"/>
      <c r="IYQ105" s="420"/>
      <c r="IYR105" s="420"/>
      <c r="IYS105" s="420"/>
      <c r="IYT105" s="420"/>
      <c r="IYU105" s="420"/>
      <c r="IYV105" s="420"/>
      <c r="IYW105" s="420"/>
      <c r="IYX105" s="420"/>
      <c r="IYY105" s="420"/>
      <c r="IYZ105" s="420"/>
      <c r="IZA105" s="420"/>
      <c r="IZB105" s="420"/>
      <c r="IZC105" s="420"/>
      <c r="IZD105" s="420"/>
      <c r="IZE105" s="420"/>
      <c r="IZF105" s="420"/>
      <c r="IZG105" s="420"/>
      <c r="IZH105" s="420"/>
      <c r="IZI105" s="420"/>
      <c r="IZJ105" s="420"/>
      <c r="IZK105" s="420"/>
      <c r="IZL105" s="420"/>
      <c r="IZM105" s="420"/>
      <c r="IZN105" s="420"/>
      <c r="IZO105" s="420"/>
      <c r="IZP105" s="420"/>
      <c r="IZQ105" s="420"/>
      <c r="IZR105" s="420"/>
      <c r="IZS105" s="420"/>
      <c r="IZT105" s="420"/>
      <c r="IZU105" s="420"/>
      <c r="IZV105" s="420"/>
      <c r="IZW105" s="420"/>
      <c r="IZX105" s="420"/>
      <c r="IZY105" s="420"/>
      <c r="IZZ105" s="420"/>
      <c r="JAA105" s="420"/>
      <c r="JAB105" s="420"/>
      <c r="JAC105" s="420"/>
      <c r="JAD105" s="420"/>
      <c r="JAE105" s="420"/>
      <c r="JAF105" s="420"/>
      <c r="JAG105" s="420"/>
      <c r="JAH105" s="420"/>
      <c r="JAI105" s="420"/>
      <c r="JAJ105" s="420"/>
      <c r="JAK105" s="420"/>
      <c r="JAL105" s="420"/>
      <c r="JAM105" s="420"/>
      <c r="JAN105" s="420"/>
      <c r="JAO105" s="420"/>
      <c r="JAP105" s="420"/>
      <c r="JAQ105" s="420"/>
      <c r="JAR105" s="420"/>
      <c r="JAS105" s="420"/>
      <c r="JAT105" s="420"/>
      <c r="JAU105" s="420"/>
      <c r="JAV105" s="420"/>
      <c r="JAW105" s="420"/>
      <c r="JAX105" s="420"/>
      <c r="JAY105" s="420"/>
      <c r="JAZ105" s="420"/>
      <c r="JBA105" s="420"/>
      <c r="JBB105" s="420"/>
      <c r="JBC105" s="420"/>
      <c r="JBD105" s="420"/>
      <c r="JBE105" s="420"/>
      <c r="JBF105" s="420"/>
      <c r="JBG105" s="420"/>
      <c r="JBH105" s="420"/>
      <c r="JBI105" s="420"/>
      <c r="JBJ105" s="420"/>
      <c r="JBK105" s="420"/>
      <c r="JBL105" s="420"/>
      <c r="JBM105" s="420"/>
      <c r="JBN105" s="420"/>
      <c r="JBO105" s="420"/>
      <c r="JBP105" s="420"/>
      <c r="JBQ105" s="420"/>
      <c r="JBR105" s="420"/>
      <c r="JBS105" s="420"/>
      <c r="JBT105" s="420"/>
      <c r="JBU105" s="420"/>
      <c r="JBV105" s="420"/>
      <c r="JBW105" s="420"/>
      <c r="JBX105" s="420"/>
      <c r="JBY105" s="420"/>
      <c r="JBZ105" s="420"/>
      <c r="JCA105" s="420"/>
      <c r="JCB105" s="420"/>
      <c r="JCC105" s="420"/>
      <c r="JCD105" s="420"/>
      <c r="JCE105" s="420"/>
      <c r="JCF105" s="420"/>
      <c r="JCG105" s="420"/>
      <c r="JCH105" s="420"/>
      <c r="JCI105" s="420"/>
      <c r="JCJ105" s="420"/>
      <c r="JCK105" s="420"/>
      <c r="JCL105" s="420"/>
      <c r="JCM105" s="420"/>
      <c r="JCN105" s="420"/>
      <c r="JCO105" s="420"/>
      <c r="JCP105" s="420"/>
      <c r="JCQ105" s="420"/>
      <c r="JCR105" s="420"/>
      <c r="JCS105" s="420"/>
      <c r="JCT105" s="420"/>
      <c r="JCU105" s="420"/>
      <c r="JCV105" s="420"/>
      <c r="JCW105" s="420"/>
      <c r="JCX105" s="420"/>
      <c r="JCY105" s="420"/>
      <c r="JCZ105" s="420"/>
      <c r="JDA105" s="420"/>
      <c r="JDB105" s="420"/>
      <c r="JDC105" s="420"/>
      <c r="JDD105" s="420"/>
      <c r="JDE105" s="420"/>
      <c r="JDF105" s="420"/>
      <c r="JDG105" s="420"/>
      <c r="JDH105" s="420"/>
      <c r="JDI105" s="420"/>
      <c r="JDJ105" s="420"/>
      <c r="JDK105" s="420"/>
      <c r="JDL105" s="420"/>
      <c r="JDM105" s="420"/>
      <c r="JDN105" s="420"/>
      <c r="JDO105" s="420"/>
      <c r="JDP105" s="420"/>
      <c r="JDQ105" s="420"/>
      <c r="JDR105" s="420"/>
      <c r="JDS105" s="420"/>
      <c r="JDT105" s="420"/>
      <c r="JDU105" s="420"/>
      <c r="JDV105" s="420"/>
      <c r="JDW105" s="420"/>
      <c r="JDX105" s="420"/>
      <c r="JDY105" s="420"/>
      <c r="JDZ105" s="420"/>
      <c r="JEA105" s="420"/>
      <c r="JEB105" s="420"/>
      <c r="JEC105" s="420"/>
      <c r="JED105" s="420"/>
      <c r="JEE105" s="420"/>
      <c r="JEF105" s="420"/>
      <c r="JEG105" s="420"/>
      <c r="JEH105" s="420"/>
      <c r="JEI105" s="420"/>
      <c r="JEJ105" s="420"/>
      <c r="JEK105" s="420"/>
      <c r="JEL105" s="420"/>
      <c r="JEM105" s="420"/>
      <c r="JEN105" s="420"/>
      <c r="JEO105" s="420"/>
      <c r="JEP105" s="420"/>
      <c r="JEQ105" s="420"/>
      <c r="JER105" s="420"/>
      <c r="JES105" s="420"/>
      <c r="JET105" s="420"/>
      <c r="JEU105" s="420"/>
      <c r="JEV105" s="420"/>
      <c r="JEW105" s="420"/>
      <c r="JEX105" s="420"/>
      <c r="JEY105" s="420"/>
      <c r="JEZ105" s="420"/>
      <c r="JFA105" s="420"/>
      <c r="JFB105" s="420"/>
      <c r="JFC105" s="420"/>
      <c r="JFD105" s="420"/>
      <c r="JFE105" s="420"/>
      <c r="JFF105" s="420"/>
      <c r="JFG105" s="420"/>
      <c r="JFH105" s="420"/>
      <c r="JFI105" s="420"/>
      <c r="JFJ105" s="420"/>
      <c r="JFK105" s="420"/>
      <c r="JFL105" s="420"/>
      <c r="JFM105" s="420"/>
      <c r="JFN105" s="420"/>
      <c r="JFO105" s="420"/>
      <c r="JFP105" s="420"/>
      <c r="JFQ105" s="420"/>
      <c r="JFR105" s="420"/>
      <c r="JFS105" s="420"/>
      <c r="JFT105" s="420"/>
      <c r="JFU105" s="420"/>
      <c r="JFV105" s="420"/>
      <c r="JFW105" s="420"/>
      <c r="JFX105" s="420"/>
      <c r="JFY105" s="420"/>
      <c r="JFZ105" s="420"/>
      <c r="JGA105" s="420"/>
      <c r="JGB105" s="420"/>
      <c r="JGC105" s="420"/>
      <c r="JGD105" s="420"/>
      <c r="JGE105" s="420"/>
      <c r="JGF105" s="420"/>
      <c r="JGG105" s="420"/>
      <c r="JGH105" s="420"/>
      <c r="JGI105" s="420"/>
      <c r="JGJ105" s="420"/>
      <c r="JGK105" s="420"/>
      <c r="JGL105" s="420"/>
      <c r="JGM105" s="420"/>
      <c r="JGN105" s="420"/>
      <c r="JGO105" s="420"/>
      <c r="JGP105" s="420"/>
      <c r="JGQ105" s="420"/>
      <c r="JGR105" s="420"/>
      <c r="JGS105" s="420"/>
      <c r="JGT105" s="420"/>
      <c r="JGU105" s="420"/>
      <c r="JGV105" s="420"/>
      <c r="JGW105" s="420"/>
      <c r="JGX105" s="420"/>
      <c r="JGY105" s="420"/>
      <c r="JGZ105" s="420"/>
      <c r="JHA105" s="420"/>
      <c r="JHB105" s="420"/>
      <c r="JHC105" s="420"/>
      <c r="JHD105" s="420"/>
      <c r="JHE105" s="420"/>
      <c r="JHF105" s="420"/>
      <c r="JHG105" s="420"/>
      <c r="JHH105" s="420"/>
      <c r="JHI105" s="420"/>
      <c r="JHJ105" s="420"/>
      <c r="JHK105" s="420"/>
      <c r="JHL105" s="420"/>
      <c r="JHM105" s="420"/>
      <c r="JHN105" s="420"/>
      <c r="JHO105" s="420"/>
      <c r="JHP105" s="420"/>
      <c r="JHQ105" s="420"/>
      <c r="JHR105" s="420"/>
      <c r="JHS105" s="420"/>
      <c r="JHT105" s="420"/>
      <c r="JHU105" s="420"/>
      <c r="JHV105" s="420"/>
      <c r="JHW105" s="420"/>
      <c r="JHX105" s="420"/>
      <c r="JHY105" s="420"/>
      <c r="JHZ105" s="420"/>
      <c r="JIA105" s="420"/>
      <c r="JIB105" s="420"/>
      <c r="JIC105" s="420"/>
      <c r="JID105" s="420"/>
      <c r="JIE105" s="420"/>
      <c r="JIF105" s="420"/>
      <c r="JIG105" s="420"/>
      <c r="JIH105" s="420"/>
      <c r="JII105" s="420"/>
      <c r="JIJ105" s="420"/>
      <c r="JIK105" s="420"/>
      <c r="JIL105" s="420"/>
      <c r="JIM105" s="420"/>
      <c r="JIN105" s="420"/>
      <c r="JIO105" s="420"/>
      <c r="JIP105" s="420"/>
      <c r="JIQ105" s="420"/>
      <c r="JIR105" s="420"/>
      <c r="JIS105" s="420"/>
      <c r="JIT105" s="420"/>
      <c r="JIU105" s="420"/>
      <c r="JIV105" s="420"/>
      <c r="JIW105" s="420"/>
      <c r="JIX105" s="420"/>
      <c r="JIY105" s="420"/>
      <c r="JIZ105" s="420"/>
      <c r="JJA105" s="420"/>
      <c r="JJB105" s="420"/>
      <c r="JJC105" s="420"/>
      <c r="JJD105" s="420"/>
      <c r="JJE105" s="420"/>
      <c r="JJF105" s="420"/>
      <c r="JJG105" s="420"/>
      <c r="JJH105" s="420"/>
      <c r="JJI105" s="420"/>
      <c r="JJJ105" s="420"/>
      <c r="JJK105" s="420"/>
      <c r="JJL105" s="420"/>
      <c r="JJM105" s="420"/>
      <c r="JJN105" s="420"/>
      <c r="JJO105" s="420"/>
      <c r="JJP105" s="420"/>
      <c r="JJQ105" s="420"/>
      <c r="JJR105" s="420"/>
      <c r="JJS105" s="420"/>
      <c r="JJT105" s="420"/>
      <c r="JJU105" s="420"/>
      <c r="JJV105" s="420"/>
      <c r="JJW105" s="420"/>
      <c r="JJX105" s="420"/>
      <c r="JJY105" s="420"/>
      <c r="JJZ105" s="420"/>
      <c r="JKA105" s="420"/>
      <c r="JKB105" s="420"/>
      <c r="JKC105" s="420"/>
      <c r="JKD105" s="420"/>
      <c r="JKE105" s="420"/>
      <c r="JKF105" s="420"/>
      <c r="JKG105" s="420"/>
      <c r="JKH105" s="420"/>
      <c r="JKI105" s="420"/>
      <c r="JKJ105" s="420"/>
      <c r="JKK105" s="420"/>
      <c r="JKL105" s="420"/>
      <c r="JKM105" s="420"/>
      <c r="JKN105" s="420"/>
      <c r="JKO105" s="420"/>
      <c r="JKP105" s="420"/>
      <c r="JKQ105" s="420"/>
      <c r="JKR105" s="420"/>
      <c r="JKS105" s="420"/>
      <c r="JKT105" s="420"/>
      <c r="JKU105" s="420"/>
      <c r="JKV105" s="420"/>
      <c r="JKW105" s="420"/>
      <c r="JKX105" s="420"/>
      <c r="JKY105" s="420"/>
      <c r="JKZ105" s="420"/>
      <c r="JLA105" s="420"/>
      <c r="JLB105" s="420"/>
      <c r="JLC105" s="420"/>
      <c r="JLD105" s="420"/>
      <c r="JLE105" s="420"/>
      <c r="JLF105" s="420"/>
      <c r="JLG105" s="420"/>
      <c r="JLH105" s="420"/>
      <c r="JLI105" s="420"/>
      <c r="JLJ105" s="420"/>
      <c r="JLK105" s="420"/>
      <c r="JLL105" s="420"/>
      <c r="JLM105" s="420"/>
      <c r="JLN105" s="420"/>
      <c r="JLO105" s="420"/>
      <c r="JLP105" s="420"/>
      <c r="JLQ105" s="420"/>
      <c r="JLR105" s="420"/>
      <c r="JLS105" s="420"/>
      <c r="JLT105" s="420"/>
      <c r="JLU105" s="420"/>
      <c r="JLV105" s="420"/>
      <c r="JLW105" s="420"/>
      <c r="JLX105" s="420"/>
      <c r="JLY105" s="420"/>
      <c r="JLZ105" s="420"/>
      <c r="JMA105" s="420"/>
      <c r="JMB105" s="420"/>
      <c r="JMC105" s="420"/>
      <c r="JMD105" s="420"/>
      <c r="JME105" s="420"/>
      <c r="JMF105" s="420"/>
      <c r="JMG105" s="420"/>
      <c r="JMH105" s="420"/>
      <c r="JMI105" s="420"/>
      <c r="JMJ105" s="420"/>
      <c r="JMK105" s="420"/>
      <c r="JML105" s="420"/>
      <c r="JMM105" s="420"/>
      <c r="JMN105" s="420"/>
      <c r="JMO105" s="420"/>
      <c r="JMP105" s="420"/>
      <c r="JMQ105" s="420"/>
      <c r="JMR105" s="420"/>
      <c r="JMS105" s="420"/>
      <c r="JMT105" s="420"/>
      <c r="JMU105" s="420"/>
      <c r="JMV105" s="420"/>
      <c r="JMW105" s="420"/>
      <c r="JMX105" s="420"/>
      <c r="JMY105" s="420"/>
      <c r="JMZ105" s="420"/>
      <c r="JNA105" s="420"/>
      <c r="JNB105" s="420"/>
      <c r="JNC105" s="420"/>
      <c r="JND105" s="420"/>
      <c r="JNE105" s="420"/>
      <c r="JNF105" s="420"/>
      <c r="JNG105" s="420"/>
      <c r="JNH105" s="420"/>
      <c r="JNI105" s="420"/>
      <c r="JNJ105" s="420"/>
      <c r="JNK105" s="420"/>
      <c r="JNL105" s="420"/>
      <c r="JNM105" s="420"/>
      <c r="JNN105" s="420"/>
      <c r="JNO105" s="420"/>
      <c r="JNP105" s="420"/>
      <c r="JNQ105" s="420"/>
      <c r="JNR105" s="420"/>
      <c r="JNS105" s="420"/>
      <c r="JNT105" s="420"/>
      <c r="JNU105" s="420"/>
      <c r="JNV105" s="420"/>
      <c r="JNW105" s="420"/>
      <c r="JNX105" s="420"/>
      <c r="JNY105" s="420"/>
      <c r="JNZ105" s="420"/>
      <c r="JOA105" s="420"/>
      <c r="JOB105" s="420"/>
      <c r="JOC105" s="420"/>
      <c r="JOD105" s="420"/>
      <c r="JOE105" s="420"/>
      <c r="JOF105" s="420"/>
      <c r="JOG105" s="420"/>
      <c r="JOH105" s="420"/>
      <c r="JOI105" s="420"/>
      <c r="JOJ105" s="420"/>
      <c r="JOK105" s="420"/>
      <c r="JOL105" s="420"/>
      <c r="JOM105" s="420"/>
      <c r="JON105" s="420"/>
      <c r="JOO105" s="420"/>
      <c r="JOP105" s="420"/>
      <c r="JOQ105" s="420"/>
      <c r="JOR105" s="420"/>
      <c r="JOS105" s="420"/>
      <c r="JOT105" s="420"/>
      <c r="JOU105" s="420"/>
      <c r="JOV105" s="420"/>
      <c r="JOW105" s="420"/>
      <c r="JOX105" s="420"/>
      <c r="JOY105" s="420"/>
      <c r="JOZ105" s="420"/>
      <c r="JPA105" s="420"/>
      <c r="JPB105" s="420"/>
      <c r="JPC105" s="420"/>
      <c r="JPD105" s="420"/>
      <c r="JPE105" s="420"/>
      <c r="JPF105" s="420"/>
      <c r="JPG105" s="420"/>
      <c r="JPH105" s="420"/>
      <c r="JPI105" s="420"/>
      <c r="JPJ105" s="420"/>
      <c r="JPK105" s="420"/>
      <c r="JPL105" s="420"/>
      <c r="JPM105" s="420"/>
      <c r="JPN105" s="420"/>
      <c r="JPO105" s="420"/>
      <c r="JPP105" s="420"/>
      <c r="JPQ105" s="420"/>
      <c r="JPR105" s="420"/>
      <c r="JPS105" s="420"/>
      <c r="JPT105" s="420"/>
      <c r="JPU105" s="420"/>
      <c r="JPV105" s="420"/>
      <c r="JPW105" s="420"/>
      <c r="JPX105" s="420"/>
      <c r="JPY105" s="420"/>
      <c r="JPZ105" s="420"/>
      <c r="JQA105" s="420"/>
      <c r="JQB105" s="420"/>
      <c r="JQC105" s="420"/>
      <c r="JQD105" s="420"/>
      <c r="JQE105" s="420"/>
      <c r="JQF105" s="420"/>
      <c r="JQG105" s="420"/>
      <c r="JQH105" s="420"/>
      <c r="JQI105" s="420"/>
      <c r="JQJ105" s="420"/>
      <c r="JQK105" s="420"/>
      <c r="JQL105" s="420"/>
      <c r="JQM105" s="420"/>
      <c r="JQN105" s="420"/>
      <c r="JQO105" s="420"/>
      <c r="JQP105" s="420"/>
      <c r="JQQ105" s="420"/>
      <c r="JQR105" s="420"/>
      <c r="JQS105" s="420"/>
      <c r="JQT105" s="420"/>
      <c r="JQU105" s="420"/>
      <c r="JQV105" s="420"/>
      <c r="JQW105" s="420"/>
      <c r="JQX105" s="420"/>
      <c r="JQY105" s="420"/>
      <c r="JQZ105" s="420"/>
      <c r="JRA105" s="420"/>
      <c r="JRB105" s="420"/>
      <c r="JRC105" s="420"/>
      <c r="JRD105" s="420"/>
      <c r="JRE105" s="420"/>
      <c r="JRF105" s="420"/>
      <c r="JRG105" s="420"/>
      <c r="JRH105" s="420"/>
      <c r="JRI105" s="420"/>
      <c r="JRJ105" s="420"/>
      <c r="JRK105" s="420"/>
      <c r="JRL105" s="420"/>
      <c r="JRM105" s="420"/>
      <c r="JRN105" s="420"/>
      <c r="JRO105" s="420"/>
      <c r="JRP105" s="420"/>
      <c r="JRQ105" s="420"/>
      <c r="JRR105" s="420"/>
      <c r="JRS105" s="420"/>
      <c r="JRT105" s="420"/>
      <c r="JRU105" s="420"/>
      <c r="JRV105" s="420"/>
      <c r="JRW105" s="420"/>
      <c r="JRX105" s="420"/>
      <c r="JRY105" s="420"/>
      <c r="JRZ105" s="420"/>
      <c r="JSA105" s="420"/>
      <c r="JSB105" s="420"/>
      <c r="JSC105" s="420"/>
      <c r="JSD105" s="420"/>
      <c r="JSE105" s="420"/>
      <c r="JSF105" s="420"/>
      <c r="JSG105" s="420"/>
      <c r="JSH105" s="420"/>
      <c r="JSI105" s="420"/>
      <c r="JSJ105" s="420"/>
      <c r="JSK105" s="420"/>
      <c r="JSL105" s="420"/>
      <c r="JSM105" s="420"/>
      <c r="JSN105" s="420"/>
      <c r="JSO105" s="420"/>
      <c r="JSP105" s="420"/>
      <c r="JSQ105" s="420"/>
      <c r="JSR105" s="420"/>
      <c r="JSS105" s="420"/>
      <c r="JST105" s="420"/>
      <c r="JSU105" s="420"/>
      <c r="JSV105" s="420"/>
      <c r="JSW105" s="420"/>
      <c r="JSX105" s="420"/>
      <c r="JSY105" s="420"/>
      <c r="JSZ105" s="420"/>
      <c r="JTA105" s="420"/>
      <c r="JTB105" s="420"/>
      <c r="JTC105" s="420"/>
      <c r="JTD105" s="420"/>
      <c r="JTE105" s="420"/>
      <c r="JTF105" s="420"/>
      <c r="JTG105" s="420"/>
      <c r="JTH105" s="420"/>
      <c r="JTI105" s="420"/>
      <c r="JTJ105" s="420"/>
      <c r="JTK105" s="420"/>
      <c r="JTL105" s="420"/>
      <c r="JTM105" s="420"/>
      <c r="JTN105" s="420"/>
      <c r="JTO105" s="420"/>
      <c r="JTP105" s="420"/>
      <c r="JTQ105" s="420"/>
      <c r="JTR105" s="420"/>
      <c r="JTS105" s="420"/>
      <c r="JTT105" s="420"/>
      <c r="JTU105" s="420"/>
      <c r="JTV105" s="420"/>
      <c r="JTW105" s="420"/>
      <c r="JTX105" s="420"/>
      <c r="JTY105" s="420"/>
      <c r="JTZ105" s="420"/>
      <c r="JUA105" s="420"/>
      <c r="JUB105" s="420"/>
      <c r="JUC105" s="420"/>
      <c r="JUD105" s="420"/>
      <c r="JUE105" s="420"/>
      <c r="JUF105" s="420"/>
      <c r="JUG105" s="420"/>
      <c r="JUH105" s="420"/>
      <c r="JUI105" s="420"/>
      <c r="JUJ105" s="420"/>
      <c r="JUK105" s="420"/>
      <c r="JUL105" s="420"/>
      <c r="JUM105" s="420"/>
      <c r="JUN105" s="420"/>
      <c r="JUO105" s="420"/>
      <c r="JUP105" s="420"/>
      <c r="JUQ105" s="420"/>
      <c r="JUR105" s="420"/>
      <c r="JUS105" s="420"/>
      <c r="JUT105" s="420"/>
      <c r="JUU105" s="420"/>
      <c r="JUV105" s="420"/>
      <c r="JUW105" s="420"/>
      <c r="JUX105" s="420"/>
      <c r="JUY105" s="420"/>
      <c r="JUZ105" s="420"/>
      <c r="JVA105" s="420"/>
      <c r="JVB105" s="420"/>
      <c r="JVC105" s="420"/>
      <c r="JVD105" s="420"/>
      <c r="JVE105" s="420"/>
      <c r="JVF105" s="420"/>
      <c r="JVG105" s="420"/>
      <c r="JVH105" s="420"/>
      <c r="JVI105" s="420"/>
      <c r="JVJ105" s="420"/>
      <c r="JVK105" s="420"/>
      <c r="JVL105" s="420"/>
      <c r="JVM105" s="420"/>
      <c r="JVN105" s="420"/>
      <c r="JVO105" s="420"/>
      <c r="JVP105" s="420"/>
      <c r="JVQ105" s="420"/>
      <c r="JVR105" s="420"/>
      <c r="JVS105" s="420"/>
      <c r="JVT105" s="420"/>
      <c r="JVU105" s="420"/>
      <c r="JVV105" s="420"/>
      <c r="JVW105" s="420"/>
      <c r="JVX105" s="420"/>
      <c r="JVY105" s="420"/>
      <c r="JVZ105" s="420"/>
      <c r="JWA105" s="420"/>
      <c r="JWB105" s="420"/>
      <c r="JWC105" s="420"/>
      <c r="JWD105" s="420"/>
      <c r="JWE105" s="420"/>
      <c r="JWF105" s="420"/>
      <c r="JWG105" s="420"/>
      <c r="JWH105" s="420"/>
      <c r="JWI105" s="420"/>
      <c r="JWJ105" s="420"/>
      <c r="JWK105" s="420"/>
      <c r="JWL105" s="420"/>
      <c r="JWM105" s="420"/>
      <c r="JWN105" s="420"/>
      <c r="JWO105" s="420"/>
      <c r="JWP105" s="420"/>
      <c r="JWQ105" s="420"/>
      <c r="JWR105" s="420"/>
      <c r="JWS105" s="420"/>
      <c r="JWT105" s="420"/>
      <c r="JWU105" s="420"/>
      <c r="JWV105" s="420"/>
      <c r="JWW105" s="420"/>
      <c r="JWX105" s="420"/>
      <c r="JWY105" s="420"/>
      <c r="JWZ105" s="420"/>
      <c r="JXA105" s="420"/>
      <c r="JXB105" s="420"/>
      <c r="JXC105" s="420"/>
      <c r="JXD105" s="420"/>
      <c r="JXE105" s="420"/>
      <c r="JXF105" s="420"/>
      <c r="JXG105" s="420"/>
      <c r="JXH105" s="420"/>
      <c r="JXI105" s="420"/>
      <c r="JXJ105" s="420"/>
      <c r="JXK105" s="420"/>
      <c r="JXL105" s="420"/>
      <c r="JXM105" s="420"/>
      <c r="JXN105" s="420"/>
      <c r="JXO105" s="420"/>
      <c r="JXP105" s="420"/>
      <c r="JXQ105" s="420"/>
      <c r="JXR105" s="420"/>
      <c r="JXS105" s="420"/>
      <c r="JXT105" s="420"/>
      <c r="JXU105" s="420"/>
      <c r="JXV105" s="420"/>
      <c r="JXW105" s="420"/>
      <c r="JXX105" s="420"/>
      <c r="JXY105" s="420"/>
      <c r="JXZ105" s="420"/>
      <c r="JYA105" s="420"/>
      <c r="JYB105" s="420"/>
      <c r="JYC105" s="420"/>
      <c r="JYD105" s="420"/>
      <c r="JYE105" s="420"/>
      <c r="JYF105" s="420"/>
      <c r="JYG105" s="420"/>
      <c r="JYH105" s="420"/>
      <c r="JYI105" s="420"/>
      <c r="JYJ105" s="420"/>
      <c r="JYK105" s="420"/>
      <c r="JYL105" s="420"/>
      <c r="JYM105" s="420"/>
      <c r="JYN105" s="420"/>
      <c r="JYO105" s="420"/>
      <c r="JYP105" s="420"/>
      <c r="JYQ105" s="420"/>
      <c r="JYR105" s="420"/>
      <c r="JYS105" s="420"/>
      <c r="JYT105" s="420"/>
      <c r="JYU105" s="420"/>
      <c r="JYV105" s="420"/>
      <c r="JYW105" s="420"/>
      <c r="JYX105" s="420"/>
      <c r="JYY105" s="420"/>
      <c r="JYZ105" s="420"/>
      <c r="JZA105" s="420"/>
      <c r="JZB105" s="420"/>
      <c r="JZC105" s="420"/>
      <c r="JZD105" s="420"/>
      <c r="JZE105" s="420"/>
      <c r="JZF105" s="420"/>
      <c r="JZG105" s="420"/>
      <c r="JZH105" s="420"/>
      <c r="JZI105" s="420"/>
      <c r="JZJ105" s="420"/>
      <c r="JZK105" s="420"/>
      <c r="JZL105" s="420"/>
      <c r="JZM105" s="420"/>
      <c r="JZN105" s="420"/>
      <c r="JZO105" s="420"/>
      <c r="JZP105" s="420"/>
      <c r="JZQ105" s="420"/>
      <c r="JZR105" s="420"/>
      <c r="JZS105" s="420"/>
      <c r="JZT105" s="420"/>
      <c r="JZU105" s="420"/>
      <c r="JZV105" s="420"/>
      <c r="JZW105" s="420"/>
      <c r="JZX105" s="420"/>
      <c r="JZY105" s="420"/>
      <c r="JZZ105" s="420"/>
      <c r="KAA105" s="420"/>
      <c r="KAB105" s="420"/>
      <c r="KAC105" s="420"/>
      <c r="KAD105" s="420"/>
      <c r="KAE105" s="420"/>
      <c r="KAF105" s="420"/>
      <c r="KAG105" s="420"/>
      <c r="KAH105" s="420"/>
      <c r="KAI105" s="420"/>
      <c r="KAJ105" s="420"/>
      <c r="KAK105" s="420"/>
      <c r="KAL105" s="420"/>
      <c r="KAM105" s="420"/>
      <c r="KAN105" s="420"/>
      <c r="KAO105" s="420"/>
      <c r="KAP105" s="420"/>
      <c r="KAQ105" s="420"/>
      <c r="KAR105" s="420"/>
      <c r="KAS105" s="420"/>
      <c r="KAT105" s="420"/>
      <c r="KAU105" s="420"/>
      <c r="KAV105" s="420"/>
      <c r="KAW105" s="420"/>
      <c r="KAX105" s="420"/>
      <c r="KAY105" s="420"/>
      <c r="KAZ105" s="420"/>
      <c r="KBA105" s="420"/>
      <c r="KBB105" s="420"/>
      <c r="KBC105" s="420"/>
      <c r="KBD105" s="420"/>
      <c r="KBE105" s="420"/>
      <c r="KBF105" s="420"/>
      <c r="KBG105" s="420"/>
      <c r="KBH105" s="420"/>
      <c r="KBI105" s="420"/>
      <c r="KBJ105" s="420"/>
      <c r="KBK105" s="420"/>
      <c r="KBL105" s="420"/>
      <c r="KBM105" s="420"/>
      <c r="KBN105" s="420"/>
      <c r="KBO105" s="420"/>
      <c r="KBP105" s="420"/>
      <c r="KBQ105" s="420"/>
      <c r="KBR105" s="420"/>
      <c r="KBS105" s="420"/>
      <c r="KBT105" s="420"/>
      <c r="KBU105" s="420"/>
      <c r="KBV105" s="420"/>
      <c r="KBW105" s="420"/>
      <c r="KBX105" s="420"/>
      <c r="KBY105" s="420"/>
      <c r="KBZ105" s="420"/>
      <c r="KCA105" s="420"/>
      <c r="KCB105" s="420"/>
      <c r="KCC105" s="420"/>
      <c r="KCD105" s="420"/>
      <c r="KCE105" s="420"/>
      <c r="KCF105" s="420"/>
      <c r="KCG105" s="420"/>
      <c r="KCH105" s="420"/>
      <c r="KCI105" s="420"/>
      <c r="KCJ105" s="420"/>
      <c r="KCK105" s="420"/>
      <c r="KCL105" s="420"/>
      <c r="KCM105" s="420"/>
      <c r="KCN105" s="420"/>
      <c r="KCO105" s="420"/>
      <c r="KCP105" s="420"/>
      <c r="KCQ105" s="420"/>
      <c r="KCR105" s="420"/>
      <c r="KCS105" s="420"/>
      <c r="KCT105" s="420"/>
      <c r="KCU105" s="420"/>
      <c r="KCV105" s="420"/>
      <c r="KCW105" s="420"/>
      <c r="KCX105" s="420"/>
      <c r="KCY105" s="420"/>
      <c r="KCZ105" s="420"/>
      <c r="KDA105" s="420"/>
      <c r="KDB105" s="420"/>
      <c r="KDC105" s="420"/>
      <c r="KDD105" s="420"/>
      <c r="KDE105" s="420"/>
      <c r="KDF105" s="420"/>
      <c r="KDG105" s="420"/>
      <c r="KDH105" s="420"/>
      <c r="KDI105" s="420"/>
      <c r="KDJ105" s="420"/>
      <c r="KDK105" s="420"/>
      <c r="KDL105" s="420"/>
      <c r="KDM105" s="420"/>
      <c r="KDN105" s="420"/>
      <c r="KDO105" s="420"/>
      <c r="KDP105" s="420"/>
      <c r="KDQ105" s="420"/>
      <c r="KDR105" s="420"/>
      <c r="KDS105" s="420"/>
      <c r="KDT105" s="420"/>
      <c r="KDU105" s="420"/>
      <c r="KDV105" s="420"/>
      <c r="KDW105" s="420"/>
      <c r="KDX105" s="420"/>
      <c r="KDY105" s="420"/>
      <c r="KDZ105" s="420"/>
      <c r="KEA105" s="420"/>
      <c r="KEB105" s="420"/>
      <c r="KEC105" s="420"/>
      <c r="KED105" s="420"/>
      <c r="KEE105" s="420"/>
      <c r="KEF105" s="420"/>
      <c r="KEG105" s="420"/>
      <c r="KEH105" s="420"/>
      <c r="KEI105" s="420"/>
      <c r="KEJ105" s="420"/>
      <c r="KEK105" s="420"/>
      <c r="KEL105" s="420"/>
      <c r="KEM105" s="420"/>
      <c r="KEN105" s="420"/>
      <c r="KEO105" s="420"/>
      <c r="KEP105" s="420"/>
      <c r="KEQ105" s="420"/>
      <c r="KER105" s="420"/>
      <c r="KES105" s="420"/>
      <c r="KET105" s="420"/>
      <c r="KEU105" s="420"/>
      <c r="KEV105" s="420"/>
      <c r="KEW105" s="420"/>
      <c r="KEX105" s="420"/>
      <c r="KEY105" s="420"/>
      <c r="KEZ105" s="420"/>
      <c r="KFA105" s="420"/>
      <c r="KFB105" s="420"/>
      <c r="KFC105" s="420"/>
      <c r="KFD105" s="420"/>
      <c r="KFE105" s="420"/>
      <c r="KFF105" s="420"/>
      <c r="KFG105" s="420"/>
      <c r="KFH105" s="420"/>
      <c r="KFI105" s="420"/>
      <c r="KFJ105" s="420"/>
      <c r="KFK105" s="420"/>
      <c r="KFL105" s="420"/>
      <c r="KFM105" s="420"/>
      <c r="KFN105" s="420"/>
      <c r="KFO105" s="420"/>
      <c r="KFP105" s="420"/>
      <c r="KFQ105" s="420"/>
      <c r="KFR105" s="420"/>
      <c r="KFS105" s="420"/>
      <c r="KFT105" s="420"/>
      <c r="KFU105" s="420"/>
      <c r="KFV105" s="420"/>
      <c r="KFW105" s="420"/>
      <c r="KFX105" s="420"/>
      <c r="KFY105" s="420"/>
      <c r="KFZ105" s="420"/>
      <c r="KGA105" s="420"/>
      <c r="KGB105" s="420"/>
      <c r="KGC105" s="420"/>
      <c r="KGD105" s="420"/>
      <c r="KGE105" s="420"/>
      <c r="KGF105" s="420"/>
      <c r="KGG105" s="420"/>
      <c r="KGH105" s="420"/>
      <c r="KGI105" s="420"/>
      <c r="KGJ105" s="420"/>
      <c r="KGK105" s="420"/>
      <c r="KGL105" s="420"/>
      <c r="KGM105" s="420"/>
      <c r="KGN105" s="420"/>
      <c r="KGO105" s="420"/>
      <c r="KGP105" s="420"/>
      <c r="KGQ105" s="420"/>
      <c r="KGR105" s="420"/>
      <c r="KGS105" s="420"/>
      <c r="KGT105" s="420"/>
      <c r="KGU105" s="420"/>
      <c r="KGV105" s="420"/>
      <c r="KGW105" s="420"/>
      <c r="KGX105" s="420"/>
      <c r="KGY105" s="420"/>
      <c r="KGZ105" s="420"/>
      <c r="KHA105" s="420"/>
      <c r="KHB105" s="420"/>
      <c r="KHC105" s="420"/>
      <c r="KHD105" s="420"/>
      <c r="KHE105" s="420"/>
      <c r="KHF105" s="420"/>
      <c r="KHG105" s="420"/>
      <c r="KHH105" s="420"/>
      <c r="KHI105" s="420"/>
      <c r="KHJ105" s="420"/>
      <c r="KHK105" s="420"/>
      <c r="KHL105" s="420"/>
      <c r="KHM105" s="420"/>
      <c r="KHN105" s="420"/>
      <c r="KHO105" s="420"/>
      <c r="KHP105" s="420"/>
      <c r="KHQ105" s="420"/>
      <c r="KHR105" s="420"/>
      <c r="KHS105" s="420"/>
      <c r="KHT105" s="420"/>
      <c r="KHU105" s="420"/>
      <c r="KHV105" s="420"/>
      <c r="KHW105" s="420"/>
      <c r="KHX105" s="420"/>
      <c r="KHY105" s="420"/>
      <c r="KHZ105" s="420"/>
      <c r="KIA105" s="420"/>
      <c r="KIB105" s="420"/>
      <c r="KIC105" s="420"/>
      <c r="KID105" s="420"/>
      <c r="KIE105" s="420"/>
      <c r="KIF105" s="420"/>
      <c r="KIG105" s="420"/>
      <c r="KIH105" s="420"/>
      <c r="KII105" s="420"/>
      <c r="KIJ105" s="420"/>
      <c r="KIK105" s="420"/>
      <c r="KIL105" s="420"/>
      <c r="KIM105" s="420"/>
      <c r="KIN105" s="420"/>
      <c r="KIO105" s="420"/>
      <c r="KIP105" s="420"/>
      <c r="KIQ105" s="420"/>
      <c r="KIR105" s="420"/>
      <c r="KIS105" s="420"/>
      <c r="KIT105" s="420"/>
      <c r="KIU105" s="420"/>
      <c r="KIV105" s="420"/>
      <c r="KIW105" s="420"/>
      <c r="KIX105" s="420"/>
      <c r="KIY105" s="420"/>
      <c r="KIZ105" s="420"/>
      <c r="KJA105" s="420"/>
      <c r="KJB105" s="420"/>
      <c r="KJC105" s="420"/>
      <c r="KJD105" s="420"/>
      <c r="KJE105" s="420"/>
      <c r="KJF105" s="420"/>
      <c r="KJG105" s="420"/>
      <c r="KJH105" s="420"/>
      <c r="KJI105" s="420"/>
      <c r="KJJ105" s="420"/>
      <c r="KJK105" s="420"/>
      <c r="KJL105" s="420"/>
      <c r="KJM105" s="420"/>
      <c r="KJN105" s="420"/>
      <c r="KJO105" s="420"/>
      <c r="KJP105" s="420"/>
      <c r="KJQ105" s="420"/>
      <c r="KJR105" s="420"/>
      <c r="KJS105" s="420"/>
      <c r="KJT105" s="420"/>
      <c r="KJU105" s="420"/>
      <c r="KJV105" s="420"/>
      <c r="KJW105" s="420"/>
      <c r="KJX105" s="420"/>
      <c r="KJY105" s="420"/>
      <c r="KJZ105" s="420"/>
      <c r="KKA105" s="420"/>
      <c r="KKB105" s="420"/>
      <c r="KKC105" s="420"/>
      <c r="KKD105" s="420"/>
      <c r="KKE105" s="420"/>
      <c r="KKF105" s="420"/>
      <c r="KKG105" s="420"/>
      <c r="KKH105" s="420"/>
      <c r="KKI105" s="420"/>
      <c r="KKJ105" s="420"/>
      <c r="KKK105" s="420"/>
      <c r="KKL105" s="420"/>
      <c r="KKM105" s="420"/>
      <c r="KKN105" s="420"/>
      <c r="KKO105" s="420"/>
      <c r="KKP105" s="420"/>
      <c r="KKQ105" s="420"/>
      <c r="KKR105" s="420"/>
      <c r="KKS105" s="420"/>
      <c r="KKT105" s="420"/>
      <c r="KKU105" s="420"/>
      <c r="KKV105" s="420"/>
      <c r="KKW105" s="420"/>
      <c r="KKX105" s="420"/>
      <c r="KKY105" s="420"/>
      <c r="KKZ105" s="420"/>
      <c r="KLA105" s="420"/>
      <c r="KLB105" s="420"/>
      <c r="KLC105" s="420"/>
      <c r="KLD105" s="420"/>
      <c r="KLE105" s="420"/>
      <c r="KLF105" s="420"/>
      <c r="KLG105" s="420"/>
      <c r="KLH105" s="420"/>
      <c r="KLI105" s="420"/>
      <c r="KLJ105" s="420"/>
      <c r="KLK105" s="420"/>
      <c r="KLL105" s="420"/>
      <c r="KLM105" s="420"/>
      <c r="KLN105" s="420"/>
      <c r="KLO105" s="420"/>
      <c r="KLP105" s="420"/>
      <c r="KLQ105" s="420"/>
      <c r="KLR105" s="420"/>
      <c r="KLS105" s="420"/>
      <c r="KLT105" s="420"/>
      <c r="KLU105" s="420"/>
      <c r="KLV105" s="420"/>
      <c r="KLW105" s="420"/>
      <c r="KLX105" s="420"/>
      <c r="KLY105" s="420"/>
      <c r="KLZ105" s="420"/>
      <c r="KMA105" s="420"/>
      <c r="KMB105" s="420"/>
      <c r="KMC105" s="420"/>
      <c r="KMD105" s="420"/>
      <c r="KME105" s="420"/>
      <c r="KMF105" s="420"/>
      <c r="KMG105" s="420"/>
      <c r="KMH105" s="420"/>
      <c r="KMI105" s="420"/>
      <c r="KMJ105" s="420"/>
      <c r="KMK105" s="420"/>
      <c r="KML105" s="420"/>
      <c r="KMM105" s="420"/>
      <c r="KMN105" s="420"/>
      <c r="KMO105" s="420"/>
      <c r="KMP105" s="420"/>
      <c r="KMQ105" s="420"/>
      <c r="KMR105" s="420"/>
      <c r="KMS105" s="420"/>
      <c r="KMT105" s="420"/>
      <c r="KMU105" s="420"/>
      <c r="KMV105" s="420"/>
      <c r="KMW105" s="420"/>
      <c r="KMX105" s="420"/>
      <c r="KMY105" s="420"/>
      <c r="KMZ105" s="420"/>
      <c r="KNA105" s="420"/>
      <c r="KNB105" s="420"/>
      <c r="KNC105" s="420"/>
      <c r="KND105" s="420"/>
      <c r="KNE105" s="420"/>
      <c r="KNF105" s="420"/>
      <c r="KNG105" s="420"/>
      <c r="KNH105" s="420"/>
      <c r="KNI105" s="420"/>
      <c r="KNJ105" s="420"/>
      <c r="KNK105" s="420"/>
      <c r="KNL105" s="420"/>
      <c r="KNM105" s="420"/>
      <c r="KNN105" s="420"/>
      <c r="KNO105" s="420"/>
      <c r="KNP105" s="420"/>
      <c r="KNQ105" s="420"/>
      <c r="KNR105" s="420"/>
      <c r="KNS105" s="420"/>
      <c r="KNT105" s="420"/>
      <c r="KNU105" s="420"/>
      <c r="KNV105" s="420"/>
      <c r="KNW105" s="420"/>
      <c r="KNX105" s="420"/>
      <c r="KNY105" s="420"/>
      <c r="KNZ105" s="420"/>
      <c r="KOA105" s="420"/>
      <c r="KOB105" s="420"/>
      <c r="KOC105" s="420"/>
      <c r="KOD105" s="420"/>
      <c r="KOE105" s="420"/>
      <c r="KOF105" s="420"/>
      <c r="KOG105" s="420"/>
      <c r="KOH105" s="420"/>
      <c r="KOI105" s="420"/>
      <c r="KOJ105" s="420"/>
      <c r="KOK105" s="420"/>
      <c r="KOL105" s="420"/>
      <c r="KOM105" s="420"/>
      <c r="KON105" s="420"/>
      <c r="KOO105" s="420"/>
      <c r="KOP105" s="420"/>
      <c r="KOQ105" s="420"/>
      <c r="KOR105" s="420"/>
      <c r="KOS105" s="420"/>
      <c r="KOT105" s="420"/>
      <c r="KOU105" s="420"/>
      <c r="KOV105" s="420"/>
      <c r="KOW105" s="420"/>
      <c r="KOX105" s="420"/>
      <c r="KOY105" s="420"/>
      <c r="KOZ105" s="420"/>
      <c r="KPA105" s="420"/>
      <c r="KPB105" s="420"/>
      <c r="KPC105" s="420"/>
      <c r="KPD105" s="420"/>
      <c r="KPE105" s="420"/>
      <c r="KPF105" s="420"/>
      <c r="KPG105" s="420"/>
      <c r="KPH105" s="420"/>
      <c r="KPI105" s="420"/>
      <c r="KPJ105" s="420"/>
      <c r="KPK105" s="420"/>
      <c r="KPL105" s="420"/>
      <c r="KPM105" s="420"/>
      <c r="KPN105" s="420"/>
      <c r="KPO105" s="420"/>
      <c r="KPP105" s="420"/>
      <c r="KPQ105" s="420"/>
      <c r="KPR105" s="420"/>
      <c r="KPS105" s="420"/>
      <c r="KPT105" s="420"/>
      <c r="KPU105" s="420"/>
      <c r="KPV105" s="420"/>
      <c r="KPW105" s="420"/>
      <c r="KPX105" s="420"/>
      <c r="KPY105" s="420"/>
      <c r="KPZ105" s="420"/>
      <c r="KQA105" s="420"/>
      <c r="KQB105" s="420"/>
      <c r="KQC105" s="420"/>
      <c r="KQD105" s="420"/>
      <c r="KQE105" s="420"/>
      <c r="KQF105" s="420"/>
      <c r="KQG105" s="420"/>
      <c r="KQH105" s="420"/>
      <c r="KQI105" s="420"/>
      <c r="KQJ105" s="420"/>
      <c r="KQK105" s="420"/>
      <c r="KQL105" s="420"/>
      <c r="KQM105" s="420"/>
      <c r="KQN105" s="420"/>
      <c r="KQO105" s="420"/>
      <c r="KQP105" s="420"/>
      <c r="KQQ105" s="420"/>
      <c r="KQR105" s="420"/>
      <c r="KQS105" s="420"/>
      <c r="KQT105" s="420"/>
      <c r="KQU105" s="420"/>
      <c r="KQV105" s="420"/>
      <c r="KQW105" s="420"/>
      <c r="KQX105" s="420"/>
      <c r="KQY105" s="420"/>
      <c r="KQZ105" s="420"/>
      <c r="KRA105" s="420"/>
      <c r="KRB105" s="420"/>
      <c r="KRC105" s="420"/>
      <c r="KRD105" s="420"/>
      <c r="KRE105" s="420"/>
      <c r="KRF105" s="420"/>
      <c r="KRG105" s="420"/>
      <c r="KRH105" s="420"/>
      <c r="KRI105" s="420"/>
      <c r="KRJ105" s="420"/>
      <c r="KRK105" s="420"/>
      <c r="KRL105" s="420"/>
      <c r="KRM105" s="420"/>
      <c r="KRN105" s="420"/>
      <c r="KRO105" s="420"/>
      <c r="KRP105" s="420"/>
      <c r="KRQ105" s="420"/>
      <c r="KRR105" s="420"/>
      <c r="KRS105" s="420"/>
      <c r="KRT105" s="420"/>
      <c r="KRU105" s="420"/>
      <c r="KRV105" s="420"/>
      <c r="KRW105" s="420"/>
      <c r="KRX105" s="420"/>
      <c r="KRY105" s="420"/>
      <c r="KRZ105" s="420"/>
      <c r="KSA105" s="420"/>
      <c r="KSB105" s="420"/>
      <c r="KSC105" s="420"/>
      <c r="KSD105" s="420"/>
      <c r="KSE105" s="420"/>
      <c r="KSF105" s="420"/>
      <c r="KSG105" s="420"/>
      <c r="KSH105" s="420"/>
      <c r="KSI105" s="420"/>
      <c r="KSJ105" s="420"/>
      <c r="KSK105" s="420"/>
      <c r="KSL105" s="420"/>
      <c r="KSM105" s="420"/>
      <c r="KSN105" s="420"/>
      <c r="KSO105" s="420"/>
      <c r="KSP105" s="420"/>
      <c r="KSQ105" s="420"/>
      <c r="KSR105" s="420"/>
      <c r="KSS105" s="420"/>
      <c r="KST105" s="420"/>
      <c r="KSU105" s="420"/>
      <c r="KSV105" s="420"/>
      <c r="KSW105" s="420"/>
      <c r="KSX105" s="420"/>
      <c r="KSY105" s="420"/>
      <c r="KSZ105" s="420"/>
      <c r="KTA105" s="420"/>
      <c r="KTB105" s="420"/>
      <c r="KTC105" s="420"/>
      <c r="KTD105" s="420"/>
      <c r="KTE105" s="420"/>
      <c r="KTF105" s="420"/>
      <c r="KTG105" s="420"/>
      <c r="KTH105" s="420"/>
      <c r="KTI105" s="420"/>
      <c r="KTJ105" s="420"/>
      <c r="KTK105" s="420"/>
      <c r="KTL105" s="420"/>
      <c r="KTM105" s="420"/>
      <c r="KTN105" s="420"/>
      <c r="KTO105" s="420"/>
      <c r="KTP105" s="420"/>
      <c r="KTQ105" s="420"/>
      <c r="KTR105" s="420"/>
      <c r="KTS105" s="420"/>
      <c r="KTT105" s="420"/>
      <c r="KTU105" s="420"/>
      <c r="KTV105" s="420"/>
      <c r="KTW105" s="420"/>
      <c r="KTX105" s="420"/>
      <c r="KTY105" s="420"/>
      <c r="KTZ105" s="420"/>
      <c r="KUA105" s="420"/>
      <c r="KUB105" s="420"/>
      <c r="KUC105" s="420"/>
      <c r="KUD105" s="420"/>
      <c r="KUE105" s="420"/>
      <c r="KUF105" s="420"/>
      <c r="KUG105" s="420"/>
      <c r="KUH105" s="420"/>
      <c r="KUI105" s="420"/>
      <c r="KUJ105" s="420"/>
      <c r="KUK105" s="420"/>
      <c r="KUL105" s="420"/>
      <c r="KUM105" s="420"/>
      <c r="KUN105" s="420"/>
      <c r="KUO105" s="420"/>
      <c r="KUP105" s="420"/>
      <c r="KUQ105" s="420"/>
      <c r="KUR105" s="420"/>
      <c r="KUS105" s="420"/>
      <c r="KUT105" s="420"/>
      <c r="KUU105" s="420"/>
      <c r="KUV105" s="420"/>
      <c r="KUW105" s="420"/>
      <c r="KUX105" s="420"/>
      <c r="KUY105" s="420"/>
      <c r="KUZ105" s="420"/>
      <c r="KVA105" s="420"/>
      <c r="KVB105" s="420"/>
      <c r="KVC105" s="420"/>
      <c r="KVD105" s="420"/>
      <c r="KVE105" s="420"/>
      <c r="KVF105" s="420"/>
      <c r="KVG105" s="420"/>
      <c r="KVH105" s="420"/>
      <c r="KVI105" s="420"/>
      <c r="KVJ105" s="420"/>
      <c r="KVK105" s="420"/>
      <c r="KVL105" s="420"/>
      <c r="KVM105" s="420"/>
      <c r="KVN105" s="420"/>
      <c r="KVO105" s="420"/>
      <c r="KVP105" s="420"/>
      <c r="KVQ105" s="420"/>
      <c r="KVR105" s="420"/>
      <c r="KVS105" s="420"/>
      <c r="KVT105" s="420"/>
      <c r="KVU105" s="420"/>
      <c r="KVV105" s="420"/>
      <c r="KVW105" s="420"/>
      <c r="KVX105" s="420"/>
      <c r="KVY105" s="420"/>
      <c r="KVZ105" s="420"/>
      <c r="KWA105" s="420"/>
      <c r="KWB105" s="420"/>
      <c r="KWC105" s="420"/>
      <c r="KWD105" s="420"/>
      <c r="KWE105" s="420"/>
      <c r="KWF105" s="420"/>
      <c r="KWG105" s="420"/>
      <c r="KWH105" s="420"/>
      <c r="KWI105" s="420"/>
      <c r="KWJ105" s="420"/>
      <c r="KWK105" s="420"/>
      <c r="KWL105" s="420"/>
      <c r="KWM105" s="420"/>
      <c r="KWN105" s="420"/>
      <c r="KWO105" s="420"/>
      <c r="KWP105" s="420"/>
      <c r="KWQ105" s="420"/>
      <c r="KWR105" s="420"/>
      <c r="KWS105" s="420"/>
      <c r="KWT105" s="420"/>
      <c r="KWU105" s="420"/>
      <c r="KWV105" s="420"/>
      <c r="KWW105" s="420"/>
      <c r="KWX105" s="420"/>
      <c r="KWY105" s="420"/>
      <c r="KWZ105" s="420"/>
      <c r="KXA105" s="420"/>
      <c r="KXB105" s="420"/>
      <c r="KXC105" s="420"/>
      <c r="KXD105" s="420"/>
      <c r="KXE105" s="420"/>
      <c r="KXF105" s="420"/>
      <c r="KXG105" s="420"/>
      <c r="KXH105" s="420"/>
      <c r="KXI105" s="420"/>
      <c r="KXJ105" s="420"/>
      <c r="KXK105" s="420"/>
      <c r="KXL105" s="420"/>
      <c r="KXM105" s="420"/>
      <c r="KXN105" s="420"/>
      <c r="KXO105" s="420"/>
      <c r="KXP105" s="420"/>
      <c r="KXQ105" s="420"/>
      <c r="KXR105" s="420"/>
      <c r="KXS105" s="420"/>
      <c r="KXT105" s="420"/>
      <c r="KXU105" s="420"/>
      <c r="KXV105" s="420"/>
      <c r="KXW105" s="420"/>
      <c r="KXX105" s="420"/>
      <c r="KXY105" s="420"/>
      <c r="KXZ105" s="420"/>
      <c r="KYA105" s="420"/>
      <c r="KYB105" s="420"/>
      <c r="KYC105" s="420"/>
      <c r="KYD105" s="420"/>
      <c r="KYE105" s="420"/>
      <c r="KYF105" s="420"/>
      <c r="KYG105" s="420"/>
      <c r="KYH105" s="420"/>
      <c r="KYI105" s="420"/>
      <c r="KYJ105" s="420"/>
      <c r="KYK105" s="420"/>
      <c r="KYL105" s="420"/>
      <c r="KYM105" s="420"/>
      <c r="KYN105" s="420"/>
      <c r="KYO105" s="420"/>
      <c r="KYP105" s="420"/>
      <c r="KYQ105" s="420"/>
      <c r="KYR105" s="420"/>
      <c r="KYS105" s="420"/>
      <c r="KYT105" s="420"/>
      <c r="KYU105" s="420"/>
      <c r="KYV105" s="420"/>
      <c r="KYW105" s="420"/>
      <c r="KYX105" s="420"/>
      <c r="KYY105" s="420"/>
      <c r="KYZ105" s="420"/>
      <c r="KZA105" s="420"/>
      <c r="KZB105" s="420"/>
      <c r="KZC105" s="420"/>
      <c r="KZD105" s="420"/>
      <c r="KZE105" s="420"/>
      <c r="KZF105" s="420"/>
      <c r="KZG105" s="420"/>
      <c r="KZH105" s="420"/>
      <c r="KZI105" s="420"/>
      <c r="KZJ105" s="420"/>
      <c r="KZK105" s="420"/>
      <c r="KZL105" s="420"/>
      <c r="KZM105" s="420"/>
      <c r="KZN105" s="420"/>
      <c r="KZO105" s="420"/>
      <c r="KZP105" s="420"/>
      <c r="KZQ105" s="420"/>
      <c r="KZR105" s="420"/>
      <c r="KZS105" s="420"/>
      <c r="KZT105" s="420"/>
      <c r="KZU105" s="420"/>
      <c r="KZV105" s="420"/>
      <c r="KZW105" s="420"/>
      <c r="KZX105" s="420"/>
      <c r="KZY105" s="420"/>
      <c r="KZZ105" s="420"/>
      <c r="LAA105" s="420"/>
      <c r="LAB105" s="420"/>
      <c r="LAC105" s="420"/>
      <c r="LAD105" s="420"/>
      <c r="LAE105" s="420"/>
      <c r="LAF105" s="420"/>
      <c r="LAG105" s="420"/>
      <c r="LAH105" s="420"/>
      <c r="LAI105" s="420"/>
      <c r="LAJ105" s="420"/>
      <c r="LAK105" s="420"/>
      <c r="LAL105" s="420"/>
      <c r="LAM105" s="420"/>
      <c r="LAN105" s="420"/>
      <c r="LAO105" s="420"/>
      <c r="LAP105" s="420"/>
      <c r="LAQ105" s="420"/>
      <c r="LAR105" s="420"/>
      <c r="LAS105" s="420"/>
      <c r="LAT105" s="420"/>
      <c r="LAU105" s="420"/>
      <c r="LAV105" s="420"/>
      <c r="LAW105" s="420"/>
      <c r="LAX105" s="420"/>
      <c r="LAY105" s="420"/>
      <c r="LAZ105" s="420"/>
      <c r="LBA105" s="420"/>
      <c r="LBB105" s="420"/>
      <c r="LBC105" s="420"/>
      <c r="LBD105" s="420"/>
      <c r="LBE105" s="420"/>
      <c r="LBF105" s="420"/>
      <c r="LBG105" s="420"/>
      <c r="LBH105" s="420"/>
      <c r="LBI105" s="420"/>
      <c r="LBJ105" s="420"/>
      <c r="LBK105" s="420"/>
      <c r="LBL105" s="420"/>
      <c r="LBM105" s="420"/>
      <c r="LBN105" s="420"/>
      <c r="LBO105" s="420"/>
      <c r="LBP105" s="420"/>
      <c r="LBQ105" s="420"/>
      <c r="LBR105" s="420"/>
      <c r="LBS105" s="420"/>
      <c r="LBT105" s="420"/>
      <c r="LBU105" s="420"/>
      <c r="LBV105" s="420"/>
      <c r="LBW105" s="420"/>
      <c r="LBX105" s="420"/>
      <c r="LBY105" s="420"/>
      <c r="LBZ105" s="420"/>
      <c r="LCA105" s="420"/>
      <c r="LCB105" s="420"/>
      <c r="LCC105" s="420"/>
      <c r="LCD105" s="420"/>
      <c r="LCE105" s="420"/>
      <c r="LCF105" s="420"/>
      <c r="LCG105" s="420"/>
      <c r="LCH105" s="420"/>
      <c r="LCI105" s="420"/>
      <c r="LCJ105" s="420"/>
      <c r="LCK105" s="420"/>
      <c r="LCL105" s="420"/>
      <c r="LCM105" s="420"/>
      <c r="LCN105" s="420"/>
      <c r="LCO105" s="420"/>
      <c r="LCP105" s="420"/>
      <c r="LCQ105" s="420"/>
      <c r="LCR105" s="420"/>
      <c r="LCS105" s="420"/>
      <c r="LCT105" s="420"/>
      <c r="LCU105" s="420"/>
      <c r="LCV105" s="420"/>
      <c r="LCW105" s="420"/>
      <c r="LCX105" s="420"/>
      <c r="LCY105" s="420"/>
      <c r="LCZ105" s="420"/>
      <c r="LDA105" s="420"/>
      <c r="LDB105" s="420"/>
      <c r="LDC105" s="420"/>
      <c r="LDD105" s="420"/>
      <c r="LDE105" s="420"/>
      <c r="LDF105" s="420"/>
      <c r="LDG105" s="420"/>
      <c r="LDH105" s="420"/>
      <c r="LDI105" s="420"/>
      <c r="LDJ105" s="420"/>
      <c r="LDK105" s="420"/>
      <c r="LDL105" s="420"/>
      <c r="LDM105" s="420"/>
      <c r="LDN105" s="420"/>
      <c r="LDO105" s="420"/>
      <c r="LDP105" s="420"/>
      <c r="LDQ105" s="420"/>
      <c r="LDR105" s="420"/>
      <c r="LDS105" s="420"/>
      <c r="LDT105" s="420"/>
      <c r="LDU105" s="420"/>
      <c r="LDV105" s="420"/>
      <c r="LDW105" s="420"/>
      <c r="LDX105" s="420"/>
      <c r="LDY105" s="420"/>
      <c r="LDZ105" s="420"/>
      <c r="LEA105" s="420"/>
      <c r="LEB105" s="420"/>
      <c r="LEC105" s="420"/>
      <c r="LED105" s="420"/>
      <c r="LEE105" s="420"/>
      <c r="LEF105" s="420"/>
      <c r="LEG105" s="420"/>
      <c r="LEH105" s="420"/>
      <c r="LEI105" s="420"/>
      <c r="LEJ105" s="420"/>
      <c r="LEK105" s="420"/>
      <c r="LEL105" s="420"/>
      <c r="LEM105" s="420"/>
      <c r="LEN105" s="420"/>
      <c r="LEO105" s="420"/>
      <c r="LEP105" s="420"/>
      <c r="LEQ105" s="420"/>
      <c r="LER105" s="420"/>
      <c r="LES105" s="420"/>
      <c r="LET105" s="420"/>
      <c r="LEU105" s="420"/>
      <c r="LEV105" s="420"/>
      <c r="LEW105" s="420"/>
      <c r="LEX105" s="420"/>
      <c r="LEY105" s="420"/>
      <c r="LEZ105" s="420"/>
      <c r="LFA105" s="420"/>
      <c r="LFB105" s="420"/>
      <c r="LFC105" s="420"/>
      <c r="LFD105" s="420"/>
      <c r="LFE105" s="420"/>
      <c r="LFF105" s="420"/>
      <c r="LFG105" s="420"/>
      <c r="LFH105" s="420"/>
      <c r="LFI105" s="420"/>
      <c r="LFJ105" s="420"/>
      <c r="LFK105" s="420"/>
      <c r="LFL105" s="420"/>
      <c r="LFM105" s="420"/>
      <c r="LFN105" s="420"/>
      <c r="LFO105" s="420"/>
      <c r="LFP105" s="420"/>
      <c r="LFQ105" s="420"/>
      <c r="LFR105" s="420"/>
      <c r="LFS105" s="420"/>
      <c r="LFT105" s="420"/>
      <c r="LFU105" s="420"/>
      <c r="LFV105" s="420"/>
      <c r="LFW105" s="420"/>
      <c r="LFX105" s="420"/>
      <c r="LFY105" s="420"/>
      <c r="LFZ105" s="420"/>
      <c r="LGA105" s="420"/>
      <c r="LGB105" s="420"/>
      <c r="LGC105" s="420"/>
      <c r="LGD105" s="420"/>
      <c r="LGE105" s="420"/>
      <c r="LGF105" s="420"/>
      <c r="LGG105" s="420"/>
      <c r="LGH105" s="420"/>
      <c r="LGI105" s="420"/>
      <c r="LGJ105" s="420"/>
      <c r="LGK105" s="420"/>
      <c r="LGL105" s="420"/>
      <c r="LGM105" s="420"/>
      <c r="LGN105" s="420"/>
      <c r="LGO105" s="420"/>
      <c r="LGP105" s="420"/>
      <c r="LGQ105" s="420"/>
      <c r="LGR105" s="420"/>
      <c r="LGS105" s="420"/>
      <c r="LGT105" s="420"/>
      <c r="LGU105" s="420"/>
      <c r="LGV105" s="420"/>
      <c r="LGW105" s="420"/>
      <c r="LGX105" s="420"/>
      <c r="LGY105" s="420"/>
      <c r="LGZ105" s="420"/>
      <c r="LHA105" s="420"/>
      <c r="LHB105" s="420"/>
      <c r="LHC105" s="420"/>
      <c r="LHD105" s="420"/>
      <c r="LHE105" s="420"/>
      <c r="LHF105" s="420"/>
      <c r="LHG105" s="420"/>
      <c r="LHH105" s="420"/>
      <c r="LHI105" s="420"/>
      <c r="LHJ105" s="420"/>
      <c r="LHK105" s="420"/>
      <c r="LHL105" s="420"/>
      <c r="LHM105" s="420"/>
      <c r="LHN105" s="420"/>
      <c r="LHO105" s="420"/>
      <c r="LHP105" s="420"/>
      <c r="LHQ105" s="420"/>
      <c r="LHR105" s="420"/>
      <c r="LHS105" s="420"/>
      <c r="LHT105" s="420"/>
      <c r="LHU105" s="420"/>
      <c r="LHV105" s="420"/>
      <c r="LHW105" s="420"/>
      <c r="LHX105" s="420"/>
      <c r="LHY105" s="420"/>
      <c r="LHZ105" s="420"/>
      <c r="LIA105" s="420"/>
      <c r="LIB105" s="420"/>
      <c r="LIC105" s="420"/>
      <c r="LID105" s="420"/>
      <c r="LIE105" s="420"/>
      <c r="LIF105" s="420"/>
      <c r="LIG105" s="420"/>
      <c r="LIH105" s="420"/>
      <c r="LII105" s="420"/>
      <c r="LIJ105" s="420"/>
      <c r="LIK105" s="420"/>
      <c r="LIL105" s="420"/>
      <c r="LIM105" s="420"/>
      <c r="LIN105" s="420"/>
      <c r="LIO105" s="420"/>
      <c r="LIP105" s="420"/>
      <c r="LIQ105" s="420"/>
      <c r="LIR105" s="420"/>
      <c r="LIS105" s="420"/>
      <c r="LIT105" s="420"/>
      <c r="LIU105" s="420"/>
      <c r="LIV105" s="420"/>
      <c r="LIW105" s="420"/>
      <c r="LIX105" s="420"/>
      <c r="LIY105" s="420"/>
      <c r="LIZ105" s="420"/>
      <c r="LJA105" s="420"/>
      <c r="LJB105" s="420"/>
      <c r="LJC105" s="420"/>
      <c r="LJD105" s="420"/>
      <c r="LJE105" s="420"/>
      <c r="LJF105" s="420"/>
      <c r="LJG105" s="420"/>
      <c r="LJH105" s="420"/>
      <c r="LJI105" s="420"/>
      <c r="LJJ105" s="420"/>
      <c r="LJK105" s="420"/>
      <c r="LJL105" s="420"/>
      <c r="LJM105" s="420"/>
      <c r="LJN105" s="420"/>
      <c r="LJO105" s="420"/>
      <c r="LJP105" s="420"/>
      <c r="LJQ105" s="420"/>
      <c r="LJR105" s="420"/>
      <c r="LJS105" s="420"/>
      <c r="LJT105" s="420"/>
      <c r="LJU105" s="420"/>
      <c r="LJV105" s="420"/>
      <c r="LJW105" s="420"/>
      <c r="LJX105" s="420"/>
      <c r="LJY105" s="420"/>
      <c r="LJZ105" s="420"/>
      <c r="LKA105" s="420"/>
      <c r="LKB105" s="420"/>
      <c r="LKC105" s="420"/>
      <c r="LKD105" s="420"/>
      <c r="LKE105" s="420"/>
      <c r="LKF105" s="420"/>
      <c r="LKG105" s="420"/>
      <c r="LKH105" s="420"/>
      <c r="LKI105" s="420"/>
      <c r="LKJ105" s="420"/>
      <c r="LKK105" s="420"/>
      <c r="LKL105" s="420"/>
      <c r="LKM105" s="420"/>
      <c r="LKN105" s="420"/>
      <c r="LKO105" s="420"/>
      <c r="LKP105" s="420"/>
      <c r="LKQ105" s="420"/>
      <c r="LKR105" s="420"/>
      <c r="LKS105" s="420"/>
      <c r="LKT105" s="420"/>
      <c r="LKU105" s="420"/>
      <c r="LKV105" s="420"/>
      <c r="LKW105" s="420"/>
      <c r="LKX105" s="420"/>
      <c r="LKY105" s="420"/>
      <c r="LKZ105" s="420"/>
      <c r="LLA105" s="420"/>
      <c r="LLB105" s="420"/>
      <c r="LLC105" s="420"/>
      <c r="LLD105" s="420"/>
      <c r="LLE105" s="420"/>
      <c r="LLF105" s="420"/>
      <c r="LLG105" s="420"/>
      <c r="LLH105" s="420"/>
      <c r="LLI105" s="420"/>
      <c r="LLJ105" s="420"/>
      <c r="LLK105" s="420"/>
      <c r="LLL105" s="420"/>
      <c r="LLM105" s="420"/>
      <c r="LLN105" s="420"/>
      <c r="LLO105" s="420"/>
      <c r="LLP105" s="420"/>
      <c r="LLQ105" s="420"/>
      <c r="LLR105" s="420"/>
      <c r="LLS105" s="420"/>
      <c r="LLT105" s="420"/>
      <c r="LLU105" s="420"/>
      <c r="LLV105" s="420"/>
      <c r="LLW105" s="420"/>
      <c r="LLX105" s="420"/>
      <c r="LLY105" s="420"/>
      <c r="LLZ105" s="420"/>
      <c r="LMA105" s="420"/>
      <c r="LMB105" s="420"/>
      <c r="LMC105" s="420"/>
      <c r="LMD105" s="420"/>
      <c r="LME105" s="420"/>
      <c r="LMF105" s="420"/>
      <c r="LMG105" s="420"/>
      <c r="LMH105" s="420"/>
      <c r="LMI105" s="420"/>
      <c r="LMJ105" s="420"/>
      <c r="LMK105" s="420"/>
      <c r="LML105" s="420"/>
      <c r="LMM105" s="420"/>
      <c r="LMN105" s="420"/>
      <c r="LMO105" s="420"/>
      <c r="LMP105" s="420"/>
      <c r="LMQ105" s="420"/>
      <c r="LMR105" s="420"/>
      <c r="LMS105" s="420"/>
      <c r="LMT105" s="420"/>
      <c r="LMU105" s="420"/>
      <c r="LMV105" s="420"/>
      <c r="LMW105" s="420"/>
      <c r="LMX105" s="420"/>
      <c r="LMY105" s="420"/>
      <c r="LMZ105" s="420"/>
      <c r="LNA105" s="420"/>
      <c r="LNB105" s="420"/>
      <c r="LNC105" s="420"/>
      <c r="LND105" s="420"/>
      <c r="LNE105" s="420"/>
      <c r="LNF105" s="420"/>
      <c r="LNG105" s="420"/>
      <c r="LNH105" s="420"/>
      <c r="LNI105" s="420"/>
      <c r="LNJ105" s="420"/>
      <c r="LNK105" s="420"/>
      <c r="LNL105" s="420"/>
      <c r="LNM105" s="420"/>
      <c r="LNN105" s="420"/>
      <c r="LNO105" s="420"/>
      <c r="LNP105" s="420"/>
      <c r="LNQ105" s="420"/>
      <c r="LNR105" s="420"/>
      <c r="LNS105" s="420"/>
      <c r="LNT105" s="420"/>
      <c r="LNU105" s="420"/>
      <c r="LNV105" s="420"/>
      <c r="LNW105" s="420"/>
      <c r="LNX105" s="420"/>
      <c r="LNY105" s="420"/>
      <c r="LNZ105" s="420"/>
      <c r="LOA105" s="420"/>
      <c r="LOB105" s="420"/>
      <c r="LOC105" s="420"/>
      <c r="LOD105" s="420"/>
      <c r="LOE105" s="420"/>
      <c r="LOF105" s="420"/>
      <c r="LOG105" s="420"/>
      <c r="LOH105" s="420"/>
      <c r="LOI105" s="420"/>
      <c r="LOJ105" s="420"/>
      <c r="LOK105" s="420"/>
      <c r="LOL105" s="420"/>
      <c r="LOM105" s="420"/>
      <c r="LON105" s="420"/>
      <c r="LOO105" s="420"/>
      <c r="LOP105" s="420"/>
      <c r="LOQ105" s="420"/>
      <c r="LOR105" s="420"/>
      <c r="LOS105" s="420"/>
      <c r="LOT105" s="420"/>
      <c r="LOU105" s="420"/>
      <c r="LOV105" s="420"/>
      <c r="LOW105" s="420"/>
      <c r="LOX105" s="420"/>
      <c r="LOY105" s="420"/>
      <c r="LOZ105" s="420"/>
      <c r="LPA105" s="420"/>
      <c r="LPB105" s="420"/>
      <c r="LPC105" s="420"/>
      <c r="LPD105" s="420"/>
      <c r="LPE105" s="420"/>
      <c r="LPF105" s="420"/>
      <c r="LPG105" s="420"/>
      <c r="LPH105" s="420"/>
      <c r="LPI105" s="420"/>
      <c r="LPJ105" s="420"/>
      <c r="LPK105" s="420"/>
      <c r="LPL105" s="420"/>
      <c r="LPM105" s="420"/>
      <c r="LPN105" s="420"/>
      <c r="LPO105" s="420"/>
      <c r="LPP105" s="420"/>
      <c r="LPQ105" s="420"/>
      <c r="LPR105" s="420"/>
      <c r="LPS105" s="420"/>
      <c r="LPT105" s="420"/>
      <c r="LPU105" s="420"/>
      <c r="LPV105" s="420"/>
      <c r="LPW105" s="420"/>
      <c r="LPX105" s="420"/>
      <c r="LPY105" s="420"/>
      <c r="LPZ105" s="420"/>
      <c r="LQA105" s="420"/>
      <c r="LQB105" s="420"/>
      <c r="LQC105" s="420"/>
      <c r="LQD105" s="420"/>
      <c r="LQE105" s="420"/>
      <c r="LQF105" s="420"/>
      <c r="LQG105" s="420"/>
      <c r="LQH105" s="420"/>
      <c r="LQI105" s="420"/>
      <c r="LQJ105" s="420"/>
      <c r="LQK105" s="420"/>
      <c r="LQL105" s="420"/>
      <c r="LQM105" s="420"/>
      <c r="LQN105" s="420"/>
      <c r="LQO105" s="420"/>
      <c r="LQP105" s="420"/>
      <c r="LQQ105" s="420"/>
      <c r="LQR105" s="420"/>
      <c r="LQS105" s="420"/>
      <c r="LQT105" s="420"/>
      <c r="LQU105" s="420"/>
      <c r="LQV105" s="420"/>
      <c r="LQW105" s="420"/>
      <c r="LQX105" s="420"/>
      <c r="LQY105" s="420"/>
      <c r="LQZ105" s="420"/>
      <c r="LRA105" s="420"/>
      <c r="LRB105" s="420"/>
      <c r="LRC105" s="420"/>
      <c r="LRD105" s="420"/>
      <c r="LRE105" s="420"/>
      <c r="LRF105" s="420"/>
      <c r="LRG105" s="420"/>
      <c r="LRH105" s="420"/>
      <c r="LRI105" s="420"/>
      <c r="LRJ105" s="420"/>
      <c r="LRK105" s="420"/>
      <c r="LRL105" s="420"/>
      <c r="LRM105" s="420"/>
      <c r="LRN105" s="420"/>
      <c r="LRO105" s="420"/>
      <c r="LRP105" s="420"/>
      <c r="LRQ105" s="420"/>
      <c r="LRR105" s="420"/>
      <c r="LRS105" s="420"/>
      <c r="LRT105" s="420"/>
      <c r="LRU105" s="420"/>
      <c r="LRV105" s="420"/>
      <c r="LRW105" s="420"/>
      <c r="LRX105" s="420"/>
      <c r="LRY105" s="420"/>
      <c r="LRZ105" s="420"/>
      <c r="LSA105" s="420"/>
      <c r="LSB105" s="420"/>
      <c r="LSC105" s="420"/>
      <c r="LSD105" s="420"/>
      <c r="LSE105" s="420"/>
      <c r="LSF105" s="420"/>
      <c r="LSG105" s="420"/>
      <c r="LSH105" s="420"/>
      <c r="LSI105" s="420"/>
      <c r="LSJ105" s="420"/>
      <c r="LSK105" s="420"/>
      <c r="LSL105" s="420"/>
      <c r="LSM105" s="420"/>
      <c r="LSN105" s="420"/>
      <c r="LSO105" s="420"/>
      <c r="LSP105" s="420"/>
      <c r="LSQ105" s="420"/>
      <c r="LSR105" s="420"/>
      <c r="LSS105" s="420"/>
      <c r="LST105" s="420"/>
      <c r="LSU105" s="420"/>
      <c r="LSV105" s="420"/>
      <c r="LSW105" s="420"/>
      <c r="LSX105" s="420"/>
      <c r="LSY105" s="420"/>
      <c r="LSZ105" s="420"/>
      <c r="LTA105" s="420"/>
      <c r="LTB105" s="420"/>
      <c r="LTC105" s="420"/>
      <c r="LTD105" s="420"/>
      <c r="LTE105" s="420"/>
      <c r="LTF105" s="420"/>
      <c r="LTG105" s="420"/>
      <c r="LTH105" s="420"/>
      <c r="LTI105" s="420"/>
      <c r="LTJ105" s="420"/>
      <c r="LTK105" s="420"/>
      <c r="LTL105" s="420"/>
      <c r="LTM105" s="420"/>
      <c r="LTN105" s="420"/>
      <c r="LTO105" s="420"/>
      <c r="LTP105" s="420"/>
      <c r="LTQ105" s="420"/>
      <c r="LTR105" s="420"/>
      <c r="LTS105" s="420"/>
      <c r="LTT105" s="420"/>
      <c r="LTU105" s="420"/>
      <c r="LTV105" s="420"/>
      <c r="LTW105" s="420"/>
      <c r="LTX105" s="420"/>
      <c r="LTY105" s="420"/>
      <c r="LTZ105" s="420"/>
      <c r="LUA105" s="420"/>
      <c r="LUB105" s="420"/>
      <c r="LUC105" s="420"/>
      <c r="LUD105" s="420"/>
      <c r="LUE105" s="420"/>
      <c r="LUF105" s="420"/>
      <c r="LUG105" s="420"/>
      <c r="LUH105" s="420"/>
      <c r="LUI105" s="420"/>
      <c r="LUJ105" s="420"/>
      <c r="LUK105" s="420"/>
      <c r="LUL105" s="420"/>
      <c r="LUM105" s="420"/>
      <c r="LUN105" s="420"/>
      <c r="LUO105" s="420"/>
      <c r="LUP105" s="420"/>
      <c r="LUQ105" s="420"/>
      <c r="LUR105" s="420"/>
      <c r="LUS105" s="420"/>
      <c r="LUT105" s="420"/>
      <c r="LUU105" s="420"/>
      <c r="LUV105" s="420"/>
      <c r="LUW105" s="420"/>
      <c r="LUX105" s="420"/>
      <c r="LUY105" s="420"/>
      <c r="LUZ105" s="420"/>
      <c r="LVA105" s="420"/>
      <c r="LVB105" s="420"/>
      <c r="LVC105" s="420"/>
      <c r="LVD105" s="420"/>
      <c r="LVE105" s="420"/>
      <c r="LVF105" s="420"/>
      <c r="LVG105" s="420"/>
      <c r="LVH105" s="420"/>
      <c r="LVI105" s="420"/>
      <c r="LVJ105" s="420"/>
      <c r="LVK105" s="420"/>
      <c r="LVL105" s="420"/>
      <c r="LVM105" s="420"/>
      <c r="LVN105" s="420"/>
      <c r="LVO105" s="420"/>
      <c r="LVP105" s="420"/>
      <c r="LVQ105" s="420"/>
      <c r="LVR105" s="420"/>
      <c r="LVS105" s="420"/>
      <c r="LVT105" s="420"/>
      <c r="LVU105" s="420"/>
      <c r="LVV105" s="420"/>
      <c r="LVW105" s="420"/>
      <c r="LVX105" s="420"/>
      <c r="LVY105" s="420"/>
      <c r="LVZ105" s="420"/>
      <c r="LWA105" s="420"/>
      <c r="LWB105" s="420"/>
      <c r="LWC105" s="420"/>
      <c r="LWD105" s="420"/>
      <c r="LWE105" s="420"/>
      <c r="LWF105" s="420"/>
      <c r="LWG105" s="420"/>
      <c r="LWH105" s="420"/>
      <c r="LWI105" s="420"/>
      <c r="LWJ105" s="420"/>
      <c r="LWK105" s="420"/>
      <c r="LWL105" s="420"/>
      <c r="LWM105" s="420"/>
      <c r="LWN105" s="420"/>
      <c r="LWO105" s="420"/>
      <c r="LWP105" s="420"/>
      <c r="LWQ105" s="420"/>
      <c r="LWR105" s="420"/>
      <c r="LWS105" s="420"/>
      <c r="LWT105" s="420"/>
      <c r="LWU105" s="420"/>
      <c r="LWV105" s="420"/>
      <c r="LWW105" s="420"/>
      <c r="LWX105" s="420"/>
      <c r="LWY105" s="420"/>
      <c r="LWZ105" s="420"/>
      <c r="LXA105" s="420"/>
      <c r="LXB105" s="420"/>
      <c r="LXC105" s="420"/>
      <c r="LXD105" s="420"/>
      <c r="LXE105" s="420"/>
      <c r="LXF105" s="420"/>
      <c r="LXG105" s="420"/>
      <c r="LXH105" s="420"/>
      <c r="LXI105" s="420"/>
      <c r="LXJ105" s="420"/>
      <c r="LXK105" s="420"/>
      <c r="LXL105" s="420"/>
      <c r="LXM105" s="420"/>
      <c r="LXN105" s="420"/>
      <c r="LXO105" s="420"/>
      <c r="LXP105" s="420"/>
      <c r="LXQ105" s="420"/>
      <c r="LXR105" s="420"/>
      <c r="LXS105" s="420"/>
      <c r="LXT105" s="420"/>
      <c r="LXU105" s="420"/>
      <c r="LXV105" s="420"/>
      <c r="LXW105" s="420"/>
      <c r="LXX105" s="420"/>
      <c r="LXY105" s="420"/>
      <c r="LXZ105" s="420"/>
      <c r="LYA105" s="420"/>
      <c r="LYB105" s="420"/>
      <c r="LYC105" s="420"/>
      <c r="LYD105" s="420"/>
      <c r="LYE105" s="420"/>
      <c r="LYF105" s="420"/>
      <c r="LYG105" s="420"/>
      <c r="LYH105" s="420"/>
      <c r="LYI105" s="420"/>
      <c r="LYJ105" s="420"/>
      <c r="LYK105" s="420"/>
      <c r="LYL105" s="420"/>
      <c r="LYM105" s="420"/>
      <c r="LYN105" s="420"/>
      <c r="LYO105" s="420"/>
      <c r="LYP105" s="420"/>
      <c r="LYQ105" s="420"/>
      <c r="LYR105" s="420"/>
      <c r="LYS105" s="420"/>
      <c r="LYT105" s="420"/>
      <c r="LYU105" s="420"/>
      <c r="LYV105" s="420"/>
      <c r="LYW105" s="420"/>
      <c r="LYX105" s="420"/>
      <c r="LYY105" s="420"/>
      <c r="LYZ105" s="420"/>
      <c r="LZA105" s="420"/>
      <c r="LZB105" s="420"/>
      <c r="LZC105" s="420"/>
      <c r="LZD105" s="420"/>
      <c r="LZE105" s="420"/>
      <c r="LZF105" s="420"/>
      <c r="LZG105" s="420"/>
      <c r="LZH105" s="420"/>
      <c r="LZI105" s="420"/>
      <c r="LZJ105" s="420"/>
      <c r="LZK105" s="420"/>
      <c r="LZL105" s="420"/>
      <c r="LZM105" s="420"/>
      <c r="LZN105" s="420"/>
      <c r="LZO105" s="420"/>
      <c r="LZP105" s="420"/>
      <c r="LZQ105" s="420"/>
      <c r="LZR105" s="420"/>
      <c r="LZS105" s="420"/>
      <c r="LZT105" s="420"/>
      <c r="LZU105" s="420"/>
      <c r="LZV105" s="420"/>
      <c r="LZW105" s="420"/>
      <c r="LZX105" s="420"/>
      <c r="LZY105" s="420"/>
      <c r="LZZ105" s="420"/>
      <c r="MAA105" s="420"/>
      <c r="MAB105" s="420"/>
      <c r="MAC105" s="420"/>
      <c r="MAD105" s="420"/>
      <c r="MAE105" s="420"/>
      <c r="MAF105" s="420"/>
      <c r="MAG105" s="420"/>
      <c r="MAH105" s="420"/>
      <c r="MAI105" s="420"/>
      <c r="MAJ105" s="420"/>
      <c r="MAK105" s="420"/>
      <c r="MAL105" s="420"/>
      <c r="MAM105" s="420"/>
      <c r="MAN105" s="420"/>
      <c r="MAO105" s="420"/>
      <c r="MAP105" s="420"/>
      <c r="MAQ105" s="420"/>
      <c r="MAR105" s="420"/>
      <c r="MAS105" s="420"/>
      <c r="MAT105" s="420"/>
      <c r="MAU105" s="420"/>
      <c r="MAV105" s="420"/>
      <c r="MAW105" s="420"/>
      <c r="MAX105" s="420"/>
      <c r="MAY105" s="420"/>
      <c r="MAZ105" s="420"/>
      <c r="MBA105" s="420"/>
      <c r="MBB105" s="420"/>
      <c r="MBC105" s="420"/>
      <c r="MBD105" s="420"/>
      <c r="MBE105" s="420"/>
      <c r="MBF105" s="420"/>
      <c r="MBG105" s="420"/>
      <c r="MBH105" s="420"/>
      <c r="MBI105" s="420"/>
      <c r="MBJ105" s="420"/>
      <c r="MBK105" s="420"/>
      <c r="MBL105" s="420"/>
      <c r="MBM105" s="420"/>
      <c r="MBN105" s="420"/>
      <c r="MBO105" s="420"/>
      <c r="MBP105" s="420"/>
      <c r="MBQ105" s="420"/>
      <c r="MBR105" s="420"/>
      <c r="MBS105" s="420"/>
      <c r="MBT105" s="420"/>
      <c r="MBU105" s="420"/>
      <c r="MBV105" s="420"/>
      <c r="MBW105" s="420"/>
      <c r="MBX105" s="420"/>
      <c r="MBY105" s="420"/>
      <c r="MBZ105" s="420"/>
      <c r="MCA105" s="420"/>
      <c r="MCB105" s="420"/>
      <c r="MCC105" s="420"/>
      <c r="MCD105" s="420"/>
      <c r="MCE105" s="420"/>
      <c r="MCF105" s="420"/>
      <c r="MCG105" s="420"/>
      <c r="MCH105" s="420"/>
      <c r="MCI105" s="420"/>
      <c r="MCJ105" s="420"/>
      <c r="MCK105" s="420"/>
      <c r="MCL105" s="420"/>
      <c r="MCM105" s="420"/>
      <c r="MCN105" s="420"/>
      <c r="MCO105" s="420"/>
      <c r="MCP105" s="420"/>
      <c r="MCQ105" s="420"/>
      <c r="MCR105" s="420"/>
      <c r="MCS105" s="420"/>
      <c r="MCT105" s="420"/>
      <c r="MCU105" s="420"/>
      <c r="MCV105" s="420"/>
      <c r="MCW105" s="420"/>
      <c r="MCX105" s="420"/>
      <c r="MCY105" s="420"/>
      <c r="MCZ105" s="420"/>
      <c r="MDA105" s="420"/>
      <c r="MDB105" s="420"/>
      <c r="MDC105" s="420"/>
      <c r="MDD105" s="420"/>
      <c r="MDE105" s="420"/>
      <c r="MDF105" s="420"/>
      <c r="MDG105" s="420"/>
      <c r="MDH105" s="420"/>
      <c r="MDI105" s="420"/>
      <c r="MDJ105" s="420"/>
      <c r="MDK105" s="420"/>
      <c r="MDL105" s="420"/>
      <c r="MDM105" s="420"/>
      <c r="MDN105" s="420"/>
      <c r="MDO105" s="420"/>
      <c r="MDP105" s="420"/>
      <c r="MDQ105" s="420"/>
      <c r="MDR105" s="420"/>
      <c r="MDS105" s="420"/>
      <c r="MDT105" s="420"/>
      <c r="MDU105" s="420"/>
      <c r="MDV105" s="420"/>
      <c r="MDW105" s="420"/>
      <c r="MDX105" s="420"/>
      <c r="MDY105" s="420"/>
      <c r="MDZ105" s="420"/>
      <c r="MEA105" s="420"/>
      <c r="MEB105" s="420"/>
      <c r="MEC105" s="420"/>
      <c r="MED105" s="420"/>
      <c r="MEE105" s="420"/>
      <c r="MEF105" s="420"/>
      <c r="MEG105" s="420"/>
      <c r="MEH105" s="420"/>
      <c r="MEI105" s="420"/>
      <c r="MEJ105" s="420"/>
      <c r="MEK105" s="420"/>
      <c r="MEL105" s="420"/>
      <c r="MEM105" s="420"/>
      <c r="MEN105" s="420"/>
      <c r="MEO105" s="420"/>
      <c r="MEP105" s="420"/>
      <c r="MEQ105" s="420"/>
      <c r="MER105" s="420"/>
      <c r="MES105" s="420"/>
      <c r="MET105" s="420"/>
      <c r="MEU105" s="420"/>
      <c r="MEV105" s="420"/>
      <c r="MEW105" s="420"/>
      <c r="MEX105" s="420"/>
      <c r="MEY105" s="420"/>
      <c r="MEZ105" s="420"/>
      <c r="MFA105" s="420"/>
      <c r="MFB105" s="420"/>
      <c r="MFC105" s="420"/>
      <c r="MFD105" s="420"/>
      <c r="MFE105" s="420"/>
      <c r="MFF105" s="420"/>
      <c r="MFG105" s="420"/>
      <c r="MFH105" s="420"/>
      <c r="MFI105" s="420"/>
      <c r="MFJ105" s="420"/>
      <c r="MFK105" s="420"/>
      <c r="MFL105" s="420"/>
      <c r="MFM105" s="420"/>
      <c r="MFN105" s="420"/>
      <c r="MFO105" s="420"/>
      <c r="MFP105" s="420"/>
      <c r="MFQ105" s="420"/>
      <c r="MFR105" s="420"/>
      <c r="MFS105" s="420"/>
      <c r="MFT105" s="420"/>
      <c r="MFU105" s="420"/>
      <c r="MFV105" s="420"/>
      <c r="MFW105" s="420"/>
      <c r="MFX105" s="420"/>
      <c r="MFY105" s="420"/>
      <c r="MFZ105" s="420"/>
      <c r="MGA105" s="420"/>
      <c r="MGB105" s="420"/>
      <c r="MGC105" s="420"/>
      <c r="MGD105" s="420"/>
      <c r="MGE105" s="420"/>
      <c r="MGF105" s="420"/>
      <c r="MGG105" s="420"/>
      <c r="MGH105" s="420"/>
      <c r="MGI105" s="420"/>
      <c r="MGJ105" s="420"/>
      <c r="MGK105" s="420"/>
      <c r="MGL105" s="420"/>
      <c r="MGM105" s="420"/>
      <c r="MGN105" s="420"/>
      <c r="MGO105" s="420"/>
      <c r="MGP105" s="420"/>
      <c r="MGQ105" s="420"/>
      <c r="MGR105" s="420"/>
      <c r="MGS105" s="420"/>
      <c r="MGT105" s="420"/>
      <c r="MGU105" s="420"/>
      <c r="MGV105" s="420"/>
      <c r="MGW105" s="420"/>
      <c r="MGX105" s="420"/>
      <c r="MGY105" s="420"/>
      <c r="MGZ105" s="420"/>
      <c r="MHA105" s="420"/>
      <c r="MHB105" s="420"/>
      <c r="MHC105" s="420"/>
      <c r="MHD105" s="420"/>
      <c r="MHE105" s="420"/>
      <c r="MHF105" s="420"/>
      <c r="MHG105" s="420"/>
      <c r="MHH105" s="420"/>
      <c r="MHI105" s="420"/>
      <c r="MHJ105" s="420"/>
      <c r="MHK105" s="420"/>
      <c r="MHL105" s="420"/>
      <c r="MHM105" s="420"/>
      <c r="MHN105" s="420"/>
      <c r="MHO105" s="420"/>
      <c r="MHP105" s="420"/>
      <c r="MHQ105" s="420"/>
      <c r="MHR105" s="420"/>
      <c r="MHS105" s="420"/>
      <c r="MHT105" s="420"/>
      <c r="MHU105" s="420"/>
      <c r="MHV105" s="420"/>
      <c r="MHW105" s="420"/>
      <c r="MHX105" s="420"/>
      <c r="MHY105" s="420"/>
      <c r="MHZ105" s="420"/>
      <c r="MIA105" s="420"/>
      <c r="MIB105" s="420"/>
      <c r="MIC105" s="420"/>
      <c r="MID105" s="420"/>
      <c r="MIE105" s="420"/>
      <c r="MIF105" s="420"/>
      <c r="MIG105" s="420"/>
      <c r="MIH105" s="420"/>
      <c r="MII105" s="420"/>
      <c r="MIJ105" s="420"/>
      <c r="MIK105" s="420"/>
      <c r="MIL105" s="420"/>
      <c r="MIM105" s="420"/>
      <c r="MIN105" s="420"/>
      <c r="MIO105" s="420"/>
      <c r="MIP105" s="420"/>
      <c r="MIQ105" s="420"/>
      <c r="MIR105" s="420"/>
      <c r="MIS105" s="420"/>
      <c r="MIT105" s="420"/>
      <c r="MIU105" s="420"/>
      <c r="MIV105" s="420"/>
      <c r="MIW105" s="420"/>
      <c r="MIX105" s="420"/>
      <c r="MIY105" s="420"/>
      <c r="MIZ105" s="420"/>
      <c r="MJA105" s="420"/>
      <c r="MJB105" s="420"/>
      <c r="MJC105" s="420"/>
      <c r="MJD105" s="420"/>
      <c r="MJE105" s="420"/>
      <c r="MJF105" s="420"/>
      <c r="MJG105" s="420"/>
      <c r="MJH105" s="420"/>
      <c r="MJI105" s="420"/>
      <c r="MJJ105" s="420"/>
      <c r="MJK105" s="420"/>
      <c r="MJL105" s="420"/>
      <c r="MJM105" s="420"/>
      <c r="MJN105" s="420"/>
      <c r="MJO105" s="420"/>
      <c r="MJP105" s="420"/>
      <c r="MJQ105" s="420"/>
      <c r="MJR105" s="420"/>
      <c r="MJS105" s="420"/>
      <c r="MJT105" s="420"/>
      <c r="MJU105" s="420"/>
      <c r="MJV105" s="420"/>
      <c r="MJW105" s="420"/>
      <c r="MJX105" s="420"/>
      <c r="MJY105" s="420"/>
      <c r="MJZ105" s="420"/>
      <c r="MKA105" s="420"/>
      <c r="MKB105" s="420"/>
      <c r="MKC105" s="420"/>
      <c r="MKD105" s="420"/>
      <c r="MKE105" s="420"/>
      <c r="MKF105" s="420"/>
      <c r="MKG105" s="420"/>
      <c r="MKH105" s="420"/>
      <c r="MKI105" s="420"/>
      <c r="MKJ105" s="420"/>
      <c r="MKK105" s="420"/>
      <c r="MKL105" s="420"/>
      <c r="MKM105" s="420"/>
      <c r="MKN105" s="420"/>
      <c r="MKO105" s="420"/>
      <c r="MKP105" s="420"/>
      <c r="MKQ105" s="420"/>
      <c r="MKR105" s="420"/>
      <c r="MKS105" s="420"/>
      <c r="MKT105" s="420"/>
      <c r="MKU105" s="420"/>
      <c r="MKV105" s="420"/>
      <c r="MKW105" s="420"/>
      <c r="MKX105" s="420"/>
      <c r="MKY105" s="420"/>
      <c r="MKZ105" s="420"/>
      <c r="MLA105" s="420"/>
      <c r="MLB105" s="420"/>
      <c r="MLC105" s="420"/>
      <c r="MLD105" s="420"/>
      <c r="MLE105" s="420"/>
      <c r="MLF105" s="420"/>
      <c r="MLG105" s="420"/>
      <c r="MLH105" s="420"/>
      <c r="MLI105" s="420"/>
      <c r="MLJ105" s="420"/>
      <c r="MLK105" s="420"/>
      <c r="MLL105" s="420"/>
      <c r="MLM105" s="420"/>
      <c r="MLN105" s="420"/>
      <c r="MLO105" s="420"/>
      <c r="MLP105" s="420"/>
      <c r="MLQ105" s="420"/>
      <c r="MLR105" s="420"/>
      <c r="MLS105" s="420"/>
      <c r="MLT105" s="420"/>
      <c r="MLU105" s="420"/>
      <c r="MLV105" s="420"/>
      <c r="MLW105" s="420"/>
      <c r="MLX105" s="420"/>
      <c r="MLY105" s="420"/>
      <c r="MLZ105" s="420"/>
      <c r="MMA105" s="420"/>
      <c r="MMB105" s="420"/>
      <c r="MMC105" s="420"/>
      <c r="MMD105" s="420"/>
      <c r="MME105" s="420"/>
      <c r="MMF105" s="420"/>
      <c r="MMG105" s="420"/>
      <c r="MMH105" s="420"/>
      <c r="MMI105" s="420"/>
      <c r="MMJ105" s="420"/>
      <c r="MMK105" s="420"/>
      <c r="MML105" s="420"/>
      <c r="MMM105" s="420"/>
      <c r="MMN105" s="420"/>
      <c r="MMO105" s="420"/>
      <c r="MMP105" s="420"/>
      <c r="MMQ105" s="420"/>
      <c r="MMR105" s="420"/>
      <c r="MMS105" s="420"/>
      <c r="MMT105" s="420"/>
      <c r="MMU105" s="420"/>
      <c r="MMV105" s="420"/>
      <c r="MMW105" s="420"/>
      <c r="MMX105" s="420"/>
      <c r="MMY105" s="420"/>
      <c r="MMZ105" s="420"/>
      <c r="MNA105" s="420"/>
      <c r="MNB105" s="420"/>
      <c r="MNC105" s="420"/>
      <c r="MND105" s="420"/>
      <c r="MNE105" s="420"/>
      <c r="MNF105" s="420"/>
      <c r="MNG105" s="420"/>
      <c r="MNH105" s="420"/>
      <c r="MNI105" s="420"/>
      <c r="MNJ105" s="420"/>
      <c r="MNK105" s="420"/>
      <c r="MNL105" s="420"/>
      <c r="MNM105" s="420"/>
      <c r="MNN105" s="420"/>
      <c r="MNO105" s="420"/>
      <c r="MNP105" s="420"/>
      <c r="MNQ105" s="420"/>
      <c r="MNR105" s="420"/>
      <c r="MNS105" s="420"/>
      <c r="MNT105" s="420"/>
      <c r="MNU105" s="420"/>
      <c r="MNV105" s="420"/>
      <c r="MNW105" s="420"/>
      <c r="MNX105" s="420"/>
      <c r="MNY105" s="420"/>
      <c r="MNZ105" s="420"/>
      <c r="MOA105" s="420"/>
      <c r="MOB105" s="420"/>
      <c r="MOC105" s="420"/>
      <c r="MOD105" s="420"/>
      <c r="MOE105" s="420"/>
      <c r="MOF105" s="420"/>
      <c r="MOG105" s="420"/>
      <c r="MOH105" s="420"/>
      <c r="MOI105" s="420"/>
      <c r="MOJ105" s="420"/>
      <c r="MOK105" s="420"/>
      <c r="MOL105" s="420"/>
      <c r="MOM105" s="420"/>
      <c r="MON105" s="420"/>
      <c r="MOO105" s="420"/>
      <c r="MOP105" s="420"/>
      <c r="MOQ105" s="420"/>
      <c r="MOR105" s="420"/>
      <c r="MOS105" s="420"/>
      <c r="MOT105" s="420"/>
      <c r="MOU105" s="420"/>
      <c r="MOV105" s="420"/>
      <c r="MOW105" s="420"/>
      <c r="MOX105" s="420"/>
      <c r="MOY105" s="420"/>
      <c r="MOZ105" s="420"/>
      <c r="MPA105" s="420"/>
      <c r="MPB105" s="420"/>
      <c r="MPC105" s="420"/>
      <c r="MPD105" s="420"/>
      <c r="MPE105" s="420"/>
      <c r="MPF105" s="420"/>
      <c r="MPG105" s="420"/>
      <c r="MPH105" s="420"/>
      <c r="MPI105" s="420"/>
      <c r="MPJ105" s="420"/>
      <c r="MPK105" s="420"/>
      <c r="MPL105" s="420"/>
      <c r="MPM105" s="420"/>
      <c r="MPN105" s="420"/>
      <c r="MPO105" s="420"/>
      <c r="MPP105" s="420"/>
      <c r="MPQ105" s="420"/>
      <c r="MPR105" s="420"/>
      <c r="MPS105" s="420"/>
      <c r="MPT105" s="420"/>
      <c r="MPU105" s="420"/>
      <c r="MPV105" s="420"/>
      <c r="MPW105" s="420"/>
      <c r="MPX105" s="420"/>
      <c r="MPY105" s="420"/>
      <c r="MPZ105" s="420"/>
      <c r="MQA105" s="420"/>
      <c r="MQB105" s="420"/>
      <c r="MQC105" s="420"/>
      <c r="MQD105" s="420"/>
      <c r="MQE105" s="420"/>
      <c r="MQF105" s="420"/>
      <c r="MQG105" s="420"/>
      <c r="MQH105" s="420"/>
      <c r="MQI105" s="420"/>
      <c r="MQJ105" s="420"/>
      <c r="MQK105" s="420"/>
      <c r="MQL105" s="420"/>
      <c r="MQM105" s="420"/>
      <c r="MQN105" s="420"/>
      <c r="MQO105" s="420"/>
      <c r="MQP105" s="420"/>
      <c r="MQQ105" s="420"/>
      <c r="MQR105" s="420"/>
      <c r="MQS105" s="420"/>
      <c r="MQT105" s="420"/>
      <c r="MQU105" s="420"/>
      <c r="MQV105" s="420"/>
      <c r="MQW105" s="420"/>
      <c r="MQX105" s="420"/>
      <c r="MQY105" s="420"/>
      <c r="MQZ105" s="420"/>
      <c r="MRA105" s="420"/>
      <c r="MRB105" s="420"/>
      <c r="MRC105" s="420"/>
      <c r="MRD105" s="420"/>
      <c r="MRE105" s="420"/>
      <c r="MRF105" s="420"/>
      <c r="MRG105" s="420"/>
      <c r="MRH105" s="420"/>
      <c r="MRI105" s="420"/>
      <c r="MRJ105" s="420"/>
      <c r="MRK105" s="420"/>
      <c r="MRL105" s="420"/>
      <c r="MRM105" s="420"/>
      <c r="MRN105" s="420"/>
      <c r="MRO105" s="420"/>
      <c r="MRP105" s="420"/>
      <c r="MRQ105" s="420"/>
      <c r="MRR105" s="420"/>
      <c r="MRS105" s="420"/>
      <c r="MRT105" s="420"/>
      <c r="MRU105" s="420"/>
      <c r="MRV105" s="420"/>
      <c r="MRW105" s="420"/>
      <c r="MRX105" s="420"/>
      <c r="MRY105" s="420"/>
      <c r="MRZ105" s="420"/>
      <c r="MSA105" s="420"/>
      <c r="MSB105" s="420"/>
      <c r="MSC105" s="420"/>
      <c r="MSD105" s="420"/>
      <c r="MSE105" s="420"/>
      <c r="MSF105" s="420"/>
      <c r="MSG105" s="420"/>
      <c r="MSH105" s="420"/>
      <c r="MSI105" s="420"/>
      <c r="MSJ105" s="420"/>
      <c r="MSK105" s="420"/>
      <c r="MSL105" s="420"/>
      <c r="MSM105" s="420"/>
      <c r="MSN105" s="420"/>
      <c r="MSO105" s="420"/>
      <c r="MSP105" s="420"/>
      <c r="MSQ105" s="420"/>
      <c r="MSR105" s="420"/>
      <c r="MSS105" s="420"/>
      <c r="MST105" s="420"/>
      <c r="MSU105" s="420"/>
      <c r="MSV105" s="420"/>
      <c r="MSW105" s="420"/>
      <c r="MSX105" s="420"/>
      <c r="MSY105" s="420"/>
      <c r="MSZ105" s="420"/>
      <c r="MTA105" s="420"/>
      <c r="MTB105" s="420"/>
      <c r="MTC105" s="420"/>
      <c r="MTD105" s="420"/>
      <c r="MTE105" s="420"/>
      <c r="MTF105" s="420"/>
      <c r="MTG105" s="420"/>
      <c r="MTH105" s="420"/>
      <c r="MTI105" s="420"/>
      <c r="MTJ105" s="420"/>
      <c r="MTK105" s="420"/>
      <c r="MTL105" s="420"/>
      <c r="MTM105" s="420"/>
      <c r="MTN105" s="420"/>
      <c r="MTO105" s="420"/>
      <c r="MTP105" s="420"/>
      <c r="MTQ105" s="420"/>
      <c r="MTR105" s="420"/>
      <c r="MTS105" s="420"/>
      <c r="MTT105" s="420"/>
      <c r="MTU105" s="420"/>
      <c r="MTV105" s="420"/>
      <c r="MTW105" s="420"/>
      <c r="MTX105" s="420"/>
      <c r="MTY105" s="420"/>
      <c r="MTZ105" s="420"/>
      <c r="MUA105" s="420"/>
      <c r="MUB105" s="420"/>
      <c r="MUC105" s="420"/>
      <c r="MUD105" s="420"/>
      <c r="MUE105" s="420"/>
      <c r="MUF105" s="420"/>
      <c r="MUG105" s="420"/>
      <c r="MUH105" s="420"/>
      <c r="MUI105" s="420"/>
      <c r="MUJ105" s="420"/>
      <c r="MUK105" s="420"/>
      <c r="MUL105" s="420"/>
      <c r="MUM105" s="420"/>
      <c r="MUN105" s="420"/>
      <c r="MUO105" s="420"/>
      <c r="MUP105" s="420"/>
      <c r="MUQ105" s="420"/>
      <c r="MUR105" s="420"/>
      <c r="MUS105" s="420"/>
      <c r="MUT105" s="420"/>
      <c r="MUU105" s="420"/>
      <c r="MUV105" s="420"/>
      <c r="MUW105" s="420"/>
      <c r="MUX105" s="420"/>
      <c r="MUY105" s="420"/>
      <c r="MUZ105" s="420"/>
      <c r="MVA105" s="420"/>
      <c r="MVB105" s="420"/>
      <c r="MVC105" s="420"/>
      <c r="MVD105" s="420"/>
      <c r="MVE105" s="420"/>
      <c r="MVF105" s="420"/>
      <c r="MVG105" s="420"/>
      <c r="MVH105" s="420"/>
      <c r="MVI105" s="420"/>
      <c r="MVJ105" s="420"/>
      <c r="MVK105" s="420"/>
      <c r="MVL105" s="420"/>
      <c r="MVM105" s="420"/>
      <c r="MVN105" s="420"/>
      <c r="MVO105" s="420"/>
      <c r="MVP105" s="420"/>
      <c r="MVQ105" s="420"/>
      <c r="MVR105" s="420"/>
      <c r="MVS105" s="420"/>
      <c r="MVT105" s="420"/>
      <c r="MVU105" s="420"/>
      <c r="MVV105" s="420"/>
      <c r="MVW105" s="420"/>
      <c r="MVX105" s="420"/>
      <c r="MVY105" s="420"/>
      <c r="MVZ105" s="420"/>
      <c r="MWA105" s="420"/>
      <c r="MWB105" s="420"/>
      <c r="MWC105" s="420"/>
      <c r="MWD105" s="420"/>
      <c r="MWE105" s="420"/>
      <c r="MWF105" s="420"/>
      <c r="MWG105" s="420"/>
      <c r="MWH105" s="420"/>
      <c r="MWI105" s="420"/>
      <c r="MWJ105" s="420"/>
      <c r="MWK105" s="420"/>
      <c r="MWL105" s="420"/>
      <c r="MWM105" s="420"/>
      <c r="MWN105" s="420"/>
      <c r="MWO105" s="420"/>
      <c r="MWP105" s="420"/>
      <c r="MWQ105" s="420"/>
      <c r="MWR105" s="420"/>
      <c r="MWS105" s="420"/>
      <c r="MWT105" s="420"/>
      <c r="MWU105" s="420"/>
      <c r="MWV105" s="420"/>
      <c r="MWW105" s="420"/>
      <c r="MWX105" s="420"/>
      <c r="MWY105" s="420"/>
      <c r="MWZ105" s="420"/>
      <c r="MXA105" s="420"/>
      <c r="MXB105" s="420"/>
      <c r="MXC105" s="420"/>
      <c r="MXD105" s="420"/>
      <c r="MXE105" s="420"/>
      <c r="MXF105" s="420"/>
      <c r="MXG105" s="420"/>
      <c r="MXH105" s="420"/>
      <c r="MXI105" s="420"/>
      <c r="MXJ105" s="420"/>
      <c r="MXK105" s="420"/>
      <c r="MXL105" s="420"/>
      <c r="MXM105" s="420"/>
      <c r="MXN105" s="420"/>
      <c r="MXO105" s="420"/>
      <c r="MXP105" s="420"/>
      <c r="MXQ105" s="420"/>
      <c r="MXR105" s="420"/>
      <c r="MXS105" s="420"/>
      <c r="MXT105" s="420"/>
      <c r="MXU105" s="420"/>
      <c r="MXV105" s="420"/>
      <c r="MXW105" s="420"/>
      <c r="MXX105" s="420"/>
      <c r="MXY105" s="420"/>
      <c r="MXZ105" s="420"/>
      <c r="MYA105" s="420"/>
      <c r="MYB105" s="420"/>
      <c r="MYC105" s="420"/>
      <c r="MYD105" s="420"/>
      <c r="MYE105" s="420"/>
      <c r="MYF105" s="420"/>
      <c r="MYG105" s="420"/>
      <c r="MYH105" s="420"/>
      <c r="MYI105" s="420"/>
      <c r="MYJ105" s="420"/>
      <c r="MYK105" s="420"/>
      <c r="MYL105" s="420"/>
      <c r="MYM105" s="420"/>
      <c r="MYN105" s="420"/>
      <c r="MYO105" s="420"/>
      <c r="MYP105" s="420"/>
      <c r="MYQ105" s="420"/>
      <c r="MYR105" s="420"/>
      <c r="MYS105" s="420"/>
      <c r="MYT105" s="420"/>
      <c r="MYU105" s="420"/>
      <c r="MYV105" s="420"/>
      <c r="MYW105" s="420"/>
      <c r="MYX105" s="420"/>
      <c r="MYY105" s="420"/>
      <c r="MYZ105" s="420"/>
      <c r="MZA105" s="420"/>
      <c r="MZB105" s="420"/>
      <c r="MZC105" s="420"/>
      <c r="MZD105" s="420"/>
      <c r="MZE105" s="420"/>
      <c r="MZF105" s="420"/>
      <c r="MZG105" s="420"/>
      <c r="MZH105" s="420"/>
      <c r="MZI105" s="420"/>
      <c r="MZJ105" s="420"/>
      <c r="MZK105" s="420"/>
      <c r="MZL105" s="420"/>
      <c r="MZM105" s="420"/>
      <c r="MZN105" s="420"/>
      <c r="MZO105" s="420"/>
      <c r="MZP105" s="420"/>
      <c r="MZQ105" s="420"/>
      <c r="MZR105" s="420"/>
      <c r="MZS105" s="420"/>
      <c r="MZT105" s="420"/>
      <c r="MZU105" s="420"/>
      <c r="MZV105" s="420"/>
      <c r="MZW105" s="420"/>
      <c r="MZX105" s="420"/>
      <c r="MZY105" s="420"/>
      <c r="MZZ105" s="420"/>
      <c r="NAA105" s="420"/>
      <c r="NAB105" s="420"/>
      <c r="NAC105" s="420"/>
      <c r="NAD105" s="420"/>
      <c r="NAE105" s="420"/>
      <c r="NAF105" s="420"/>
      <c r="NAG105" s="420"/>
      <c r="NAH105" s="420"/>
      <c r="NAI105" s="420"/>
      <c r="NAJ105" s="420"/>
      <c r="NAK105" s="420"/>
      <c r="NAL105" s="420"/>
      <c r="NAM105" s="420"/>
      <c r="NAN105" s="420"/>
      <c r="NAO105" s="420"/>
      <c r="NAP105" s="420"/>
      <c r="NAQ105" s="420"/>
      <c r="NAR105" s="420"/>
      <c r="NAS105" s="420"/>
      <c r="NAT105" s="420"/>
      <c r="NAU105" s="420"/>
      <c r="NAV105" s="420"/>
      <c r="NAW105" s="420"/>
      <c r="NAX105" s="420"/>
      <c r="NAY105" s="420"/>
      <c r="NAZ105" s="420"/>
      <c r="NBA105" s="420"/>
      <c r="NBB105" s="420"/>
      <c r="NBC105" s="420"/>
      <c r="NBD105" s="420"/>
      <c r="NBE105" s="420"/>
      <c r="NBF105" s="420"/>
      <c r="NBG105" s="420"/>
      <c r="NBH105" s="420"/>
      <c r="NBI105" s="420"/>
      <c r="NBJ105" s="420"/>
      <c r="NBK105" s="420"/>
      <c r="NBL105" s="420"/>
      <c r="NBM105" s="420"/>
      <c r="NBN105" s="420"/>
      <c r="NBO105" s="420"/>
      <c r="NBP105" s="420"/>
      <c r="NBQ105" s="420"/>
      <c r="NBR105" s="420"/>
      <c r="NBS105" s="420"/>
      <c r="NBT105" s="420"/>
      <c r="NBU105" s="420"/>
      <c r="NBV105" s="420"/>
      <c r="NBW105" s="420"/>
      <c r="NBX105" s="420"/>
      <c r="NBY105" s="420"/>
      <c r="NBZ105" s="420"/>
      <c r="NCA105" s="420"/>
      <c r="NCB105" s="420"/>
      <c r="NCC105" s="420"/>
      <c r="NCD105" s="420"/>
      <c r="NCE105" s="420"/>
      <c r="NCF105" s="420"/>
      <c r="NCG105" s="420"/>
      <c r="NCH105" s="420"/>
      <c r="NCI105" s="420"/>
      <c r="NCJ105" s="420"/>
      <c r="NCK105" s="420"/>
      <c r="NCL105" s="420"/>
      <c r="NCM105" s="420"/>
      <c r="NCN105" s="420"/>
      <c r="NCO105" s="420"/>
      <c r="NCP105" s="420"/>
      <c r="NCQ105" s="420"/>
      <c r="NCR105" s="420"/>
      <c r="NCS105" s="420"/>
      <c r="NCT105" s="420"/>
      <c r="NCU105" s="420"/>
      <c r="NCV105" s="420"/>
      <c r="NCW105" s="420"/>
      <c r="NCX105" s="420"/>
      <c r="NCY105" s="420"/>
      <c r="NCZ105" s="420"/>
      <c r="NDA105" s="420"/>
      <c r="NDB105" s="420"/>
      <c r="NDC105" s="420"/>
      <c r="NDD105" s="420"/>
      <c r="NDE105" s="420"/>
      <c r="NDF105" s="420"/>
      <c r="NDG105" s="420"/>
      <c r="NDH105" s="420"/>
      <c r="NDI105" s="420"/>
      <c r="NDJ105" s="420"/>
      <c r="NDK105" s="420"/>
      <c r="NDL105" s="420"/>
      <c r="NDM105" s="420"/>
      <c r="NDN105" s="420"/>
      <c r="NDO105" s="420"/>
      <c r="NDP105" s="420"/>
      <c r="NDQ105" s="420"/>
      <c r="NDR105" s="420"/>
      <c r="NDS105" s="420"/>
      <c r="NDT105" s="420"/>
      <c r="NDU105" s="420"/>
      <c r="NDV105" s="420"/>
      <c r="NDW105" s="420"/>
      <c r="NDX105" s="420"/>
      <c r="NDY105" s="420"/>
      <c r="NDZ105" s="420"/>
      <c r="NEA105" s="420"/>
      <c r="NEB105" s="420"/>
      <c r="NEC105" s="420"/>
      <c r="NED105" s="420"/>
      <c r="NEE105" s="420"/>
      <c r="NEF105" s="420"/>
      <c r="NEG105" s="420"/>
      <c r="NEH105" s="420"/>
      <c r="NEI105" s="420"/>
      <c r="NEJ105" s="420"/>
      <c r="NEK105" s="420"/>
      <c r="NEL105" s="420"/>
      <c r="NEM105" s="420"/>
      <c r="NEN105" s="420"/>
      <c r="NEO105" s="420"/>
      <c r="NEP105" s="420"/>
      <c r="NEQ105" s="420"/>
      <c r="NER105" s="420"/>
      <c r="NES105" s="420"/>
      <c r="NET105" s="420"/>
      <c r="NEU105" s="420"/>
      <c r="NEV105" s="420"/>
      <c r="NEW105" s="420"/>
      <c r="NEX105" s="420"/>
      <c r="NEY105" s="420"/>
      <c r="NEZ105" s="420"/>
      <c r="NFA105" s="420"/>
      <c r="NFB105" s="420"/>
      <c r="NFC105" s="420"/>
      <c r="NFD105" s="420"/>
      <c r="NFE105" s="420"/>
      <c r="NFF105" s="420"/>
      <c r="NFG105" s="420"/>
      <c r="NFH105" s="420"/>
      <c r="NFI105" s="420"/>
      <c r="NFJ105" s="420"/>
      <c r="NFK105" s="420"/>
      <c r="NFL105" s="420"/>
      <c r="NFM105" s="420"/>
      <c r="NFN105" s="420"/>
      <c r="NFO105" s="420"/>
      <c r="NFP105" s="420"/>
      <c r="NFQ105" s="420"/>
      <c r="NFR105" s="420"/>
      <c r="NFS105" s="420"/>
      <c r="NFT105" s="420"/>
      <c r="NFU105" s="420"/>
      <c r="NFV105" s="420"/>
      <c r="NFW105" s="420"/>
      <c r="NFX105" s="420"/>
      <c r="NFY105" s="420"/>
      <c r="NFZ105" s="420"/>
      <c r="NGA105" s="420"/>
      <c r="NGB105" s="420"/>
      <c r="NGC105" s="420"/>
      <c r="NGD105" s="420"/>
      <c r="NGE105" s="420"/>
      <c r="NGF105" s="420"/>
      <c r="NGG105" s="420"/>
      <c r="NGH105" s="420"/>
      <c r="NGI105" s="420"/>
      <c r="NGJ105" s="420"/>
      <c r="NGK105" s="420"/>
      <c r="NGL105" s="420"/>
      <c r="NGM105" s="420"/>
      <c r="NGN105" s="420"/>
      <c r="NGO105" s="420"/>
      <c r="NGP105" s="420"/>
      <c r="NGQ105" s="420"/>
      <c r="NGR105" s="420"/>
      <c r="NGS105" s="420"/>
      <c r="NGT105" s="420"/>
      <c r="NGU105" s="420"/>
      <c r="NGV105" s="420"/>
      <c r="NGW105" s="420"/>
      <c r="NGX105" s="420"/>
      <c r="NGY105" s="420"/>
      <c r="NGZ105" s="420"/>
      <c r="NHA105" s="420"/>
      <c r="NHB105" s="420"/>
      <c r="NHC105" s="420"/>
      <c r="NHD105" s="420"/>
      <c r="NHE105" s="420"/>
      <c r="NHF105" s="420"/>
      <c r="NHG105" s="420"/>
      <c r="NHH105" s="420"/>
      <c r="NHI105" s="420"/>
      <c r="NHJ105" s="420"/>
      <c r="NHK105" s="420"/>
      <c r="NHL105" s="420"/>
      <c r="NHM105" s="420"/>
      <c r="NHN105" s="420"/>
      <c r="NHO105" s="420"/>
      <c r="NHP105" s="420"/>
      <c r="NHQ105" s="420"/>
      <c r="NHR105" s="420"/>
      <c r="NHS105" s="420"/>
      <c r="NHT105" s="420"/>
      <c r="NHU105" s="420"/>
      <c r="NHV105" s="420"/>
      <c r="NHW105" s="420"/>
      <c r="NHX105" s="420"/>
      <c r="NHY105" s="420"/>
      <c r="NHZ105" s="420"/>
      <c r="NIA105" s="420"/>
      <c r="NIB105" s="420"/>
      <c r="NIC105" s="420"/>
      <c r="NID105" s="420"/>
      <c r="NIE105" s="420"/>
      <c r="NIF105" s="420"/>
      <c r="NIG105" s="420"/>
      <c r="NIH105" s="420"/>
      <c r="NII105" s="420"/>
      <c r="NIJ105" s="420"/>
      <c r="NIK105" s="420"/>
      <c r="NIL105" s="420"/>
      <c r="NIM105" s="420"/>
      <c r="NIN105" s="420"/>
      <c r="NIO105" s="420"/>
      <c r="NIP105" s="420"/>
      <c r="NIQ105" s="420"/>
      <c r="NIR105" s="420"/>
      <c r="NIS105" s="420"/>
      <c r="NIT105" s="420"/>
      <c r="NIU105" s="420"/>
      <c r="NIV105" s="420"/>
      <c r="NIW105" s="420"/>
      <c r="NIX105" s="420"/>
      <c r="NIY105" s="420"/>
      <c r="NIZ105" s="420"/>
      <c r="NJA105" s="420"/>
      <c r="NJB105" s="420"/>
      <c r="NJC105" s="420"/>
      <c r="NJD105" s="420"/>
      <c r="NJE105" s="420"/>
      <c r="NJF105" s="420"/>
      <c r="NJG105" s="420"/>
      <c r="NJH105" s="420"/>
      <c r="NJI105" s="420"/>
      <c r="NJJ105" s="420"/>
      <c r="NJK105" s="420"/>
      <c r="NJL105" s="420"/>
      <c r="NJM105" s="420"/>
      <c r="NJN105" s="420"/>
      <c r="NJO105" s="420"/>
      <c r="NJP105" s="420"/>
      <c r="NJQ105" s="420"/>
      <c r="NJR105" s="420"/>
      <c r="NJS105" s="420"/>
      <c r="NJT105" s="420"/>
      <c r="NJU105" s="420"/>
      <c r="NJV105" s="420"/>
      <c r="NJW105" s="420"/>
      <c r="NJX105" s="420"/>
      <c r="NJY105" s="420"/>
      <c r="NJZ105" s="420"/>
      <c r="NKA105" s="420"/>
      <c r="NKB105" s="420"/>
      <c r="NKC105" s="420"/>
      <c r="NKD105" s="420"/>
      <c r="NKE105" s="420"/>
      <c r="NKF105" s="420"/>
      <c r="NKG105" s="420"/>
      <c r="NKH105" s="420"/>
      <c r="NKI105" s="420"/>
      <c r="NKJ105" s="420"/>
      <c r="NKK105" s="420"/>
      <c r="NKL105" s="420"/>
      <c r="NKM105" s="420"/>
      <c r="NKN105" s="420"/>
      <c r="NKO105" s="420"/>
      <c r="NKP105" s="420"/>
      <c r="NKQ105" s="420"/>
      <c r="NKR105" s="420"/>
      <c r="NKS105" s="420"/>
      <c r="NKT105" s="420"/>
      <c r="NKU105" s="420"/>
      <c r="NKV105" s="420"/>
      <c r="NKW105" s="420"/>
      <c r="NKX105" s="420"/>
      <c r="NKY105" s="420"/>
      <c r="NKZ105" s="420"/>
      <c r="NLA105" s="420"/>
      <c r="NLB105" s="420"/>
      <c r="NLC105" s="420"/>
      <c r="NLD105" s="420"/>
      <c r="NLE105" s="420"/>
      <c r="NLF105" s="420"/>
      <c r="NLG105" s="420"/>
      <c r="NLH105" s="420"/>
      <c r="NLI105" s="420"/>
      <c r="NLJ105" s="420"/>
      <c r="NLK105" s="420"/>
      <c r="NLL105" s="420"/>
      <c r="NLM105" s="420"/>
      <c r="NLN105" s="420"/>
      <c r="NLO105" s="420"/>
      <c r="NLP105" s="420"/>
      <c r="NLQ105" s="420"/>
      <c r="NLR105" s="420"/>
      <c r="NLS105" s="420"/>
      <c r="NLT105" s="420"/>
      <c r="NLU105" s="420"/>
      <c r="NLV105" s="420"/>
      <c r="NLW105" s="420"/>
      <c r="NLX105" s="420"/>
      <c r="NLY105" s="420"/>
      <c r="NLZ105" s="420"/>
      <c r="NMA105" s="420"/>
      <c r="NMB105" s="420"/>
      <c r="NMC105" s="420"/>
      <c r="NMD105" s="420"/>
      <c r="NME105" s="420"/>
      <c r="NMF105" s="420"/>
      <c r="NMG105" s="420"/>
      <c r="NMH105" s="420"/>
      <c r="NMI105" s="420"/>
      <c r="NMJ105" s="420"/>
      <c r="NMK105" s="420"/>
      <c r="NML105" s="420"/>
      <c r="NMM105" s="420"/>
      <c r="NMN105" s="420"/>
      <c r="NMO105" s="420"/>
      <c r="NMP105" s="420"/>
      <c r="NMQ105" s="420"/>
      <c r="NMR105" s="420"/>
      <c r="NMS105" s="420"/>
      <c r="NMT105" s="420"/>
      <c r="NMU105" s="420"/>
      <c r="NMV105" s="420"/>
      <c r="NMW105" s="420"/>
      <c r="NMX105" s="420"/>
      <c r="NMY105" s="420"/>
      <c r="NMZ105" s="420"/>
      <c r="NNA105" s="420"/>
      <c r="NNB105" s="420"/>
      <c r="NNC105" s="420"/>
      <c r="NND105" s="420"/>
      <c r="NNE105" s="420"/>
      <c r="NNF105" s="420"/>
      <c r="NNG105" s="420"/>
      <c r="NNH105" s="420"/>
      <c r="NNI105" s="420"/>
      <c r="NNJ105" s="420"/>
      <c r="NNK105" s="420"/>
      <c r="NNL105" s="420"/>
      <c r="NNM105" s="420"/>
      <c r="NNN105" s="420"/>
      <c r="NNO105" s="420"/>
      <c r="NNP105" s="420"/>
      <c r="NNQ105" s="420"/>
      <c r="NNR105" s="420"/>
      <c r="NNS105" s="420"/>
      <c r="NNT105" s="420"/>
      <c r="NNU105" s="420"/>
      <c r="NNV105" s="420"/>
      <c r="NNW105" s="420"/>
      <c r="NNX105" s="420"/>
      <c r="NNY105" s="420"/>
      <c r="NNZ105" s="420"/>
      <c r="NOA105" s="420"/>
      <c r="NOB105" s="420"/>
      <c r="NOC105" s="420"/>
      <c r="NOD105" s="420"/>
      <c r="NOE105" s="420"/>
      <c r="NOF105" s="420"/>
      <c r="NOG105" s="420"/>
      <c r="NOH105" s="420"/>
      <c r="NOI105" s="420"/>
      <c r="NOJ105" s="420"/>
      <c r="NOK105" s="420"/>
      <c r="NOL105" s="420"/>
      <c r="NOM105" s="420"/>
      <c r="NON105" s="420"/>
      <c r="NOO105" s="420"/>
      <c r="NOP105" s="420"/>
      <c r="NOQ105" s="420"/>
      <c r="NOR105" s="420"/>
      <c r="NOS105" s="420"/>
      <c r="NOT105" s="420"/>
      <c r="NOU105" s="420"/>
      <c r="NOV105" s="420"/>
      <c r="NOW105" s="420"/>
      <c r="NOX105" s="420"/>
      <c r="NOY105" s="420"/>
      <c r="NOZ105" s="420"/>
      <c r="NPA105" s="420"/>
      <c r="NPB105" s="420"/>
      <c r="NPC105" s="420"/>
      <c r="NPD105" s="420"/>
      <c r="NPE105" s="420"/>
      <c r="NPF105" s="420"/>
      <c r="NPG105" s="420"/>
      <c r="NPH105" s="420"/>
      <c r="NPI105" s="420"/>
      <c r="NPJ105" s="420"/>
      <c r="NPK105" s="420"/>
      <c r="NPL105" s="420"/>
      <c r="NPM105" s="420"/>
      <c r="NPN105" s="420"/>
      <c r="NPO105" s="420"/>
      <c r="NPP105" s="420"/>
      <c r="NPQ105" s="420"/>
      <c r="NPR105" s="420"/>
      <c r="NPS105" s="420"/>
      <c r="NPT105" s="420"/>
      <c r="NPU105" s="420"/>
      <c r="NPV105" s="420"/>
      <c r="NPW105" s="420"/>
      <c r="NPX105" s="420"/>
      <c r="NPY105" s="420"/>
      <c r="NPZ105" s="420"/>
      <c r="NQA105" s="420"/>
      <c r="NQB105" s="420"/>
      <c r="NQC105" s="420"/>
      <c r="NQD105" s="420"/>
      <c r="NQE105" s="420"/>
      <c r="NQF105" s="420"/>
      <c r="NQG105" s="420"/>
      <c r="NQH105" s="420"/>
      <c r="NQI105" s="420"/>
      <c r="NQJ105" s="420"/>
      <c r="NQK105" s="420"/>
      <c r="NQL105" s="420"/>
      <c r="NQM105" s="420"/>
      <c r="NQN105" s="420"/>
      <c r="NQO105" s="420"/>
      <c r="NQP105" s="420"/>
      <c r="NQQ105" s="420"/>
      <c r="NQR105" s="420"/>
      <c r="NQS105" s="420"/>
      <c r="NQT105" s="420"/>
      <c r="NQU105" s="420"/>
      <c r="NQV105" s="420"/>
      <c r="NQW105" s="420"/>
      <c r="NQX105" s="420"/>
      <c r="NQY105" s="420"/>
      <c r="NQZ105" s="420"/>
      <c r="NRA105" s="420"/>
      <c r="NRB105" s="420"/>
      <c r="NRC105" s="420"/>
      <c r="NRD105" s="420"/>
      <c r="NRE105" s="420"/>
      <c r="NRF105" s="420"/>
      <c r="NRG105" s="420"/>
      <c r="NRH105" s="420"/>
      <c r="NRI105" s="420"/>
      <c r="NRJ105" s="420"/>
      <c r="NRK105" s="420"/>
      <c r="NRL105" s="420"/>
      <c r="NRM105" s="420"/>
      <c r="NRN105" s="420"/>
      <c r="NRO105" s="420"/>
      <c r="NRP105" s="420"/>
      <c r="NRQ105" s="420"/>
      <c r="NRR105" s="420"/>
      <c r="NRS105" s="420"/>
      <c r="NRT105" s="420"/>
      <c r="NRU105" s="420"/>
      <c r="NRV105" s="420"/>
      <c r="NRW105" s="420"/>
      <c r="NRX105" s="420"/>
      <c r="NRY105" s="420"/>
      <c r="NRZ105" s="420"/>
      <c r="NSA105" s="420"/>
      <c r="NSB105" s="420"/>
      <c r="NSC105" s="420"/>
      <c r="NSD105" s="420"/>
      <c r="NSE105" s="420"/>
      <c r="NSF105" s="420"/>
      <c r="NSG105" s="420"/>
      <c r="NSH105" s="420"/>
      <c r="NSI105" s="420"/>
      <c r="NSJ105" s="420"/>
      <c r="NSK105" s="420"/>
      <c r="NSL105" s="420"/>
      <c r="NSM105" s="420"/>
      <c r="NSN105" s="420"/>
      <c r="NSO105" s="420"/>
      <c r="NSP105" s="420"/>
      <c r="NSQ105" s="420"/>
      <c r="NSR105" s="420"/>
      <c r="NSS105" s="420"/>
      <c r="NST105" s="420"/>
      <c r="NSU105" s="420"/>
      <c r="NSV105" s="420"/>
      <c r="NSW105" s="420"/>
      <c r="NSX105" s="420"/>
      <c r="NSY105" s="420"/>
      <c r="NSZ105" s="420"/>
      <c r="NTA105" s="420"/>
      <c r="NTB105" s="420"/>
      <c r="NTC105" s="420"/>
      <c r="NTD105" s="420"/>
      <c r="NTE105" s="420"/>
      <c r="NTF105" s="420"/>
      <c r="NTG105" s="420"/>
      <c r="NTH105" s="420"/>
      <c r="NTI105" s="420"/>
      <c r="NTJ105" s="420"/>
      <c r="NTK105" s="420"/>
      <c r="NTL105" s="420"/>
      <c r="NTM105" s="420"/>
      <c r="NTN105" s="420"/>
      <c r="NTO105" s="420"/>
      <c r="NTP105" s="420"/>
      <c r="NTQ105" s="420"/>
      <c r="NTR105" s="420"/>
      <c r="NTS105" s="420"/>
      <c r="NTT105" s="420"/>
      <c r="NTU105" s="420"/>
      <c r="NTV105" s="420"/>
      <c r="NTW105" s="420"/>
      <c r="NTX105" s="420"/>
      <c r="NTY105" s="420"/>
      <c r="NTZ105" s="420"/>
      <c r="NUA105" s="420"/>
      <c r="NUB105" s="420"/>
      <c r="NUC105" s="420"/>
      <c r="NUD105" s="420"/>
      <c r="NUE105" s="420"/>
      <c r="NUF105" s="420"/>
      <c r="NUG105" s="420"/>
      <c r="NUH105" s="420"/>
      <c r="NUI105" s="420"/>
      <c r="NUJ105" s="420"/>
      <c r="NUK105" s="420"/>
      <c r="NUL105" s="420"/>
      <c r="NUM105" s="420"/>
      <c r="NUN105" s="420"/>
      <c r="NUO105" s="420"/>
      <c r="NUP105" s="420"/>
      <c r="NUQ105" s="420"/>
      <c r="NUR105" s="420"/>
      <c r="NUS105" s="420"/>
      <c r="NUT105" s="420"/>
      <c r="NUU105" s="420"/>
      <c r="NUV105" s="420"/>
      <c r="NUW105" s="420"/>
      <c r="NUX105" s="420"/>
      <c r="NUY105" s="420"/>
      <c r="NUZ105" s="420"/>
      <c r="NVA105" s="420"/>
      <c r="NVB105" s="420"/>
      <c r="NVC105" s="420"/>
      <c r="NVD105" s="420"/>
      <c r="NVE105" s="420"/>
      <c r="NVF105" s="420"/>
      <c r="NVG105" s="420"/>
      <c r="NVH105" s="420"/>
      <c r="NVI105" s="420"/>
      <c r="NVJ105" s="420"/>
      <c r="NVK105" s="420"/>
      <c r="NVL105" s="420"/>
      <c r="NVM105" s="420"/>
      <c r="NVN105" s="420"/>
      <c r="NVO105" s="420"/>
      <c r="NVP105" s="420"/>
      <c r="NVQ105" s="420"/>
      <c r="NVR105" s="420"/>
      <c r="NVS105" s="420"/>
      <c r="NVT105" s="420"/>
      <c r="NVU105" s="420"/>
      <c r="NVV105" s="420"/>
      <c r="NVW105" s="420"/>
      <c r="NVX105" s="420"/>
      <c r="NVY105" s="420"/>
      <c r="NVZ105" s="420"/>
      <c r="NWA105" s="420"/>
      <c r="NWB105" s="420"/>
      <c r="NWC105" s="420"/>
      <c r="NWD105" s="420"/>
      <c r="NWE105" s="420"/>
      <c r="NWF105" s="420"/>
      <c r="NWG105" s="420"/>
      <c r="NWH105" s="420"/>
      <c r="NWI105" s="420"/>
      <c r="NWJ105" s="420"/>
      <c r="NWK105" s="420"/>
      <c r="NWL105" s="420"/>
      <c r="NWM105" s="420"/>
      <c r="NWN105" s="420"/>
      <c r="NWO105" s="420"/>
      <c r="NWP105" s="420"/>
      <c r="NWQ105" s="420"/>
      <c r="NWR105" s="420"/>
      <c r="NWS105" s="420"/>
      <c r="NWT105" s="420"/>
      <c r="NWU105" s="420"/>
      <c r="NWV105" s="420"/>
      <c r="NWW105" s="420"/>
      <c r="NWX105" s="420"/>
      <c r="NWY105" s="420"/>
      <c r="NWZ105" s="420"/>
      <c r="NXA105" s="420"/>
      <c r="NXB105" s="420"/>
      <c r="NXC105" s="420"/>
      <c r="NXD105" s="420"/>
      <c r="NXE105" s="420"/>
      <c r="NXF105" s="420"/>
      <c r="NXG105" s="420"/>
      <c r="NXH105" s="420"/>
      <c r="NXI105" s="420"/>
      <c r="NXJ105" s="420"/>
      <c r="NXK105" s="420"/>
      <c r="NXL105" s="420"/>
      <c r="NXM105" s="420"/>
      <c r="NXN105" s="420"/>
      <c r="NXO105" s="420"/>
      <c r="NXP105" s="420"/>
      <c r="NXQ105" s="420"/>
      <c r="NXR105" s="420"/>
      <c r="NXS105" s="420"/>
      <c r="NXT105" s="420"/>
      <c r="NXU105" s="420"/>
      <c r="NXV105" s="420"/>
      <c r="NXW105" s="420"/>
      <c r="NXX105" s="420"/>
      <c r="NXY105" s="420"/>
      <c r="NXZ105" s="420"/>
      <c r="NYA105" s="420"/>
      <c r="NYB105" s="420"/>
      <c r="NYC105" s="420"/>
      <c r="NYD105" s="420"/>
      <c r="NYE105" s="420"/>
      <c r="NYF105" s="420"/>
      <c r="NYG105" s="420"/>
      <c r="NYH105" s="420"/>
      <c r="NYI105" s="420"/>
      <c r="NYJ105" s="420"/>
      <c r="NYK105" s="420"/>
      <c r="NYL105" s="420"/>
      <c r="NYM105" s="420"/>
      <c r="NYN105" s="420"/>
      <c r="NYO105" s="420"/>
      <c r="NYP105" s="420"/>
      <c r="NYQ105" s="420"/>
      <c r="NYR105" s="420"/>
      <c r="NYS105" s="420"/>
      <c r="NYT105" s="420"/>
      <c r="NYU105" s="420"/>
      <c r="NYV105" s="420"/>
      <c r="NYW105" s="420"/>
      <c r="NYX105" s="420"/>
      <c r="NYY105" s="420"/>
      <c r="NYZ105" s="420"/>
      <c r="NZA105" s="420"/>
      <c r="NZB105" s="420"/>
      <c r="NZC105" s="420"/>
      <c r="NZD105" s="420"/>
      <c r="NZE105" s="420"/>
      <c r="NZF105" s="420"/>
      <c r="NZG105" s="420"/>
      <c r="NZH105" s="420"/>
      <c r="NZI105" s="420"/>
      <c r="NZJ105" s="420"/>
      <c r="NZK105" s="420"/>
      <c r="NZL105" s="420"/>
      <c r="NZM105" s="420"/>
      <c r="NZN105" s="420"/>
      <c r="NZO105" s="420"/>
      <c r="NZP105" s="420"/>
      <c r="NZQ105" s="420"/>
      <c r="NZR105" s="420"/>
      <c r="NZS105" s="420"/>
      <c r="NZT105" s="420"/>
      <c r="NZU105" s="420"/>
      <c r="NZV105" s="420"/>
      <c r="NZW105" s="420"/>
      <c r="NZX105" s="420"/>
      <c r="NZY105" s="420"/>
      <c r="NZZ105" s="420"/>
      <c r="OAA105" s="420"/>
      <c r="OAB105" s="420"/>
      <c r="OAC105" s="420"/>
      <c r="OAD105" s="420"/>
      <c r="OAE105" s="420"/>
      <c r="OAF105" s="420"/>
      <c r="OAG105" s="420"/>
      <c r="OAH105" s="420"/>
      <c r="OAI105" s="420"/>
      <c r="OAJ105" s="420"/>
      <c r="OAK105" s="420"/>
      <c r="OAL105" s="420"/>
      <c r="OAM105" s="420"/>
      <c r="OAN105" s="420"/>
      <c r="OAO105" s="420"/>
      <c r="OAP105" s="420"/>
      <c r="OAQ105" s="420"/>
      <c r="OAR105" s="420"/>
      <c r="OAS105" s="420"/>
      <c r="OAT105" s="420"/>
      <c r="OAU105" s="420"/>
      <c r="OAV105" s="420"/>
      <c r="OAW105" s="420"/>
      <c r="OAX105" s="420"/>
      <c r="OAY105" s="420"/>
      <c r="OAZ105" s="420"/>
      <c r="OBA105" s="420"/>
      <c r="OBB105" s="420"/>
      <c r="OBC105" s="420"/>
      <c r="OBD105" s="420"/>
      <c r="OBE105" s="420"/>
      <c r="OBF105" s="420"/>
      <c r="OBG105" s="420"/>
      <c r="OBH105" s="420"/>
      <c r="OBI105" s="420"/>
      <c r="OBJ105" s="420"/>
      <c r="OBK105" s="420"/>
      <c r="OBL105" s="420"/>
      <c r="OBM105" s="420"/>
      <c r="OBN105" s="420"/>
      <c r="OBO105" s="420"/>
      <c r="OBP105" s="420"/>
      <c r="OBQ105" s="420"/>
      <c r="OBR105" s="420"/>
      <c r="OBS105" s="420"/>
      <c r="OBT105" s="420"/>
      <c r="OBU105" s="420"/>
      <c r="OBV105" s="420"/>
      <c r="OBW105" s="420"/>
      <c r="OBX105" s="420"/>
      <c r="OBY105" s="420"/>
      <c r="OBZ105" s="420"/>
      <c r="OCA105" s="420"/>
      <c r="OCB105" s="420"/>
      <c r="OCC105" s="420"/>
      <c r="OCD105" s="420"/>
      <c r="OCE105" s="420"/>
      <c r="OCF105" s="420"/>
      <c r="OCG105" s="420"/>
      <c r="OCH105" s="420"/>
      <c r="OCI105" s="420"/>
      <c r="OCJ105" s="420"/>
      <c r="OCK105" s="420"/>
      <c r="OCL105" s="420"/>
      <c r="OCM105" s="420"/>
      <c r="OCN105" s="420"/>
      <c r="OCO105" s="420"/>
      <c r="OCP105" s="420"/>
      <c r="OCQ105" s="420"/>
      <c r="OCR105" s="420"/>
      <c r="OCS105" s="420"/>
      <c r="OCT105" s="420"/>
      <c r="OCU105" s="420"/>
      <c r="OCV105" s="420"/>
      <c r="OCW105" s="420"/>
      <c r="OCX105" s="420"/>
      <c r="OCY105" s="420"/>
      <c r="OCZ105" s="420"/>
      <c r="ODA105" s="420"/>
      <c r="ODB105" s="420"/>
      <c r="ODC105" s="420"/>
      <c r="ODD105" s="420"/>
      <c r="ODE105" s="420"/>
      <c r="ODF105" s="420"/>
      <c r="ODG105" s="420"/>
      <c r="ODH105" s="420"/>
      <c r="ODI105" s="420"/>
      <c r="ODJ105" s="420"/>
      <c r="ODK105" s="420"/>
      <c r="ODL105" s="420"/>
      <c r="ODM105" s="420"/>
      <c r="ODN105" s="420"/>
      <c r="ODO105" s="420"/>
      <c r="ODP105" s="420"/>
      <c r="ODQ105" s="420"/>
      <c r="ODR105" s="420"/>
      <c r="ODS105" s="420"/>
      <c r="ODT105" s="420"/>
      <c r="ODU105" s="420"/>
      <c r="ODV105" s="420"/>
      <c r="ODW105" s="420"/>
      <c r="ODX105" s="420"/>
      <c r="ODY105" s="420"/>
      <c r="ODZ105" s="420"/>
      <c r="OEA105" s="420"/>
      <c r="OEB105" s="420"/>
      <c r="OEC105" s="420"/>
      <c r="OED105" s="420"/>
      <c r="OEE105" s="420"/>
      <c r="OEF105" s="420"/>
      <c r="OEG105" s="420"/>
      <c r="OEH105" s="420"/>
      <c r="OEI105" s="420"/>
      <c r="OEJ105" s="420"/>
      <c r="OEK105" s="420"/>
      <c r="OEL105" s="420"/>
      <c r="OEM105" s="420"/>
      <c r="OEN105" s="420"/>
      <c r="OEO105" s="420"/>
      <c r="OEP105" s="420"/>
      <c r="OEQ105" s="420"/>
      <c r="OER105" s="420"/>
      <c r="OES105" s="420"/>
      <c r="OET105" s="420"/>
      <c r="OEU105" s="420"/>
      <c r="OEV105" s="420"/>
      <c r="OEW105" s="420"/>
      <c r="OEX105" s="420"/>
      <c r="OEY105" s="420"/>
      <c r="OEZ105" s="420"/>
      <c r="OFA105" s="420"/>
      <c r="OFB105" s="420"/>
      <c r="OFC105" s="420"/>
      <c r="OFD105" s="420"/>
      <c r="OFE105" s="420"/>
      <c r="OFF105" s="420"/>
      <c r="OFG105" s="420"/>
      <c r="OFH105" s="420"/>
      <c r="OFI105" s="420"/>
      <c r="OFJ105" s="420"/>
      <c r="OFK105" s="420"/>
      <c r="OFL105" s="420"/>
      <c r="OFM105" s="420"/>
      <c r="OFN105" s="420"/>
      <c r="OFO105" s="420"/>
      <c r="OFP105" s="420"/>
      <c r="OFQ105" s="420"/>
      <c r="OFR105" s="420"/>
      <c r="OFS105" s="420"/>
      <c r="OFT105" s="420"/>
      <c r="OFU105" s="420"/>
      <c r="OFV105" s="420"/>
      <c r="OFW105" s="420"/>
      <c r="OFX105" s="420"/>
      <c r="OFY105" s="420"/>
      <c r="OFZ105" s="420"/>
      <c r="OGA105" s="420"/>
      <c r="OGB105" s="420"/>
      <c r="OGC105" s="420"/>
      <c r="OGD105" s="420"/>
      <c r="OGE105" s="420"/>
      <c r="OGF105" s="420"/>
      <c r="OGG105" s="420"/>
      <c r="OGH105" s="420"/>
      <c r="OGI105" s="420"/>
      <c r="OGJ105" s="420"/>
      <c r="OGK105" s="420"/>
      <c r="OGL105" s="420"/>
      <c r="OGM105" s="420"/>
      <c r="OGN105" s="420"/>
      <c r="OGO105" s="420"/>
      <c r="OGP105" s="420"/>
      <c r="OGQ105" s="420"/>
      <c r="OGR105" s="420"/>
      <c r="OGS105" s="420"/>
      <c r="OGT105" s="420"/>
      <c r="OGU105" s="420"/>
      <c r="OGV105" s="420"/>
      <c r="OGW105" s="420"/>
      <c r="OGX105" s="420"/>
      <c r="OGY105" s="420"/>
      <c r="OGZ105" s="420"/>
      <c r="OHA105" s="420"/>
      <c r="OHB105" s="420"/>
      <c r="OHC105" s="420"/>
      <c r="OHD105" s="420"/>
      <c r="OHE105" s="420"/>
      <c r="OHF105" s="420"/>
      <c r="OHG105" s="420"/>
      <c r="OHH105" s="420"/>
      <c r="OHI105" s="420"/>
      <c r="OHJ105" s="420"/>
      <c r="OHK105" s="420"/>
      <c r="OHL105" s="420"/>
      <c r="OHM105" s="420"/>
      <c r="OHN105" s="420"/>
      <c r="OHO105" s="420"/>
      <c r="OHP105" s="420"/>
      <c r="OHQ105" s="420"/>
      <c r="OHR105" s="420"/>
      <c r="OHS105" s="420"/>
      <c r="OHT105" s="420"/>
      <c r="OHU105" s="420"/>
      <c r="OHV105" s="420"/>
      <c r="OHW105" s="420"/>
      <c r="OHX105" s="420"/>
      <c r="OHY105" s="420"/>
      <c r="OHZ105" s="420"/>
      <c r="OIA105" s="420"/>
      <c r="OIB105" s="420"/>
      <c r="OIC105" s="420"/>
      <c r="OID105" s="420"/>
      <c r="OIE105" s="420"/>
      <c r="OIF105" s="420"/>
      <c r="OIG105" s="420"/>
      <c r="OIH105" s="420"/>
      <c r="OII105" s="420"/>
      <c r="OIJ105" s="420"/>
      <c r="OIK105" s="420"/>
      <c r="OIL105" s="420"/>
      <c r="OIM105" s="420"/>
      <c r="OIN105" s="420"/>
      <c r="OIO105" s="420"/>
      <c r="OIP105" s="420"/>
      <c r="OIQ105" s="420"/>
      <c r="OIR105" s="420"/>
      <c r="OIS105" s="420"/>
      <c r="OIT105" s="420"/>
      <c r="OIU105" s="420"/>
      <c r="OIV105" s="420"/>
      <c r="OIW105" s="420"/>
      <c r="OIX105" s="420"/>
      <c r="OIY105" s="420"/>
      <c r="OIZ105" s="420"/>
      <c r="OJA105" s="420"/>
      <c r="OJB105" s="420"/>
      <c r="OJC105" s="420"/>
      <c r="OJD105" s="420"/>
      <c r="OJE105" s="420"/>
      <c r="OJF105" s="420"/>
      <c r="OJG105" s="420"/>
      <c r="OJH105" s="420"/>
      <c r="OJI105" s="420"/>
      <c r="OJJ105" s="420"/>
      <c r="OJK105" s="420"/>
      <c r="OJL105" s="420"/>
      <c r="OJM105" s="420"/>
      <c r="OJN105" s="420"/>
      <c r="OJO105" s="420"/>
      <c r="OJP105" s="420"/>
      <c r="OJQ105" s="420"/>
      <c r="OJR105" s="420"/>
      <c r="OJS105" s="420"/>
      <c r="OJT105" s="420"/>
      <c r="OJU105" s="420"/>
      <c r="OJV105" s="420"/>
      <c r="OJW105" s="420"/>
      <c r="OJX105" s="420"/>
      <c r="OJY105" s="420"/>
      <c r="OJZ105" s="420"/>
      <c r="OKA105" s="420"/>
      <c r="OKB105" s="420"/>
      <c r="OKC105" s="420"/>
      <c r="OKD105" s="420"/>
      <c r="OKE105" s="420"/>
      <c r="OKF105" s="420"/>
      <c r="OKG105" s="420"/>
      <c r="OKH105" s="420"/>
      <c r="OKI105" s="420"/>
      <c r="OKJ105" s="420"/>
      <c r="OKK105" s="420"/>
      <c r="OKL105" s="420"/>
      <c r="OKM105" s="420"/>
      <c r="OKN105" s="420"/>
      <c r="OKO105" s="420"/>
      <c r="OKP105" s="420"/>
      <c r="OKQ105" s="420"/>
      <c r="OKR105" s="420"/>
      <c r="OKS105" s="420"/>
      <c r="OKT105" s="420"/>
      <c r="OKU105" s="420"/>
      <c r="OKV105" s="420"/>
      <c r="OKW105" s="420"/>
      <c r="OKX105" s="420"/>
      <c r="OKY105" s="420"/>
      <c r="OKZ105" s="420"/>
      <c r="OLA105" s="420"/>
      <c r="OLB105" s="420"/>
      <c r="OLC105" s="420"/>
      <c r="OLD105" s="420"/>
      <c r="OLE105" s="420"/>
      <c r="OLF105" s="420"/>
      <c r="OLG105" s="420"/>
      <c r="OLH105" s="420"/>
      <c r="OLI105" s="420"/>
      <c r="OLJ105" s="420"/>
      <c r="OLK105" s="420"/>
      <c r="OLL105" s="420"/>
      <c r="OLM105" s="420"/>
      <c r="OLN105" s="420"/>
      <c r="OLO105" s="420"/>
      <c r="OLP105" s="420"/>
      <c r="OLQ105" s="420"/>
      <c r="OLR105" s="420"/>
      <c r="OLS105" s="420"/>
      <c r="OLT105" s="420"/>
      <c r="OLU105" s="420"/>
      <c r="OLV105" s="420"/>
      <c r="OLW105" s="420"/>
      <c r="OLX105" s="420"/>
      <c r="OLY105" s="420"/>
      <c r="OLZ105" s="420"/>
      <c r="OMA105" s="420"/>
      <c r="OMB105" s="420"/>
      <c r="OMC105" s="420"/>
      <c r="OMD105" s="420"/>
      <c r="OME105" s="420"/>
      <c r="OMF105" s="420"/>
      <c r="OMG105" s="420"/>
      <c r="OMH105" s="420"/>
      <c r="OMI105" s="420"/>
      <c r="OMJ105" s="420"/>
      <c r="OMK105" s="420"/>
      <c r="OML105" s="420"/>
      <c r="OMM105" s="420"/>
      <c r="OMN105" s="420"/>
      <c r="OMO105" s="420"/>
      <c r="OMP105" s="420"/>
      <c r="OMQ105" s="420"/>
      <c r="OMR105" s="420"/>
      <c r="OMS105" s="420"/>
      <c r="OMT105" s="420"/>
      <c r="OMU105" s="420"/>
      <c r="OMV105" s="420"/>
      <c r="OMW105" s="420"/>
      <c r="OMX105" s="420"/>
      <c r="OMY105" s="420"/>
      <c r="OMZ105" s="420"/>
      <c r="ONA105" s="420"/>
      <c r="ONB105" s="420"/>
      <c r="ONC105" s="420"/>
      <c r="OND105" s="420"/>
      <c r="ONE105" s="420"/>
      <c r="ONF105" s="420"/>
      <c r="ONG105" s="420"/>
      <c r="ONH105" s="420"/>
      <c r="ONI105" s="420"/>
      <c r="ONJ105" s="420"/>
      <c r="ONK105" s="420"/>
      <c r="ONL105" s="420"/>
      <c r="ONM105" s="420"/>
      <c r="ONN105" s="420"/>
      <c r="ONO105" s="420"/>
      <c r="ONP105" s="420"/>
      <c r="ONQ105" s="420"/>
      <c r="ONR105" s="420"/>
      <c r="ONS105" s="420"/>
      <c r="ONT105" s="420"/>
      <c r="ONU105" s="420"/>
      <c r="ONV105" s="420"/>
      <c r="ONW105" s="420"/>
      <c r="ONX105" s="420"/>
      <c r="ONY105" s="420"/>
      <c r="ONZ105" s="420"/>
      <c r="OOA105" s="420"/>
      <c r="OOB105" s="420"/>
      <c r="OOC105" s="420"/>
      <c r="OOD105" s="420"/>
      <c r="OOE105" s="420"/>
      <c r="OOF105" s="420"/>
      <c r="OOG105" s="420"/>
      <c r="OOH105" s="420"/>
      <c r="OOI105" s="420"/>
      <c r="OOJ105" s="420"/>
      <c r="OOK105" s="420"/>
      <c r="OOL105" s="420"/>
      <c r="OOM105" s="420"/>
      <c r="OON105" s="420"/>
      <c r="OOO105" s="420"/>
      <c r="OOP105" s="420"/>
      <c r="OOQ105" s="420"/>
      <c r="OOR105" s="420"/>
      <c r="OOS105" s="420"/>
      <c r="OOT105" s="420"/>
      <c r="OOU105" s="420"/>
      <c r="OOV105" s="420"/>
      <c r="OOW105" s="420"/>
      <c r="OOX105" s="420"/>
      <c r="OOY105" s="420"/>
      <c r="OOZ105" s="420"/>
      <c r="OPA105" s="420"/>
      <c r="OPB105" s="420"/>
      <c r="OPC105" s="420"/>
      <c r="OPD105" s="420"/>
      <c r="OPE105" s="420"/>
      <c r="OPF105" s="420"/>
      <c r="OPG105" s="420"/>
      <c r="OPH105" s="420"/>
      <c r="OPI105" s="420"/>
      <c r="OPJ105" s="420"/>
      <c r="OPK105" s="420"/>
      <c r="OPL105" s="420"/>
      <c r="OPM105" s="420"/>
      <c r="OPN105" s="420"/>
      <c r="OPO105" s="420"/>
      <c r="OPP105" s="420"/>
      <c r="OPQ105" s="420"/>
      <c r="OPR105" s="420"/>
      <c r="OPS105" s="420"/>
      <c r="OPT105" s="420"/>
      <c r="OPU105" s="420"/>
      <c r="OPV105" s="420"/>
      <c r="OPW105" s="420"/>
      <c r="OPX105" s="420"/>
      <c r="OPY105" s="420"/>
      <c r="OPZ105" s="420"/>
      <c r="OQA105" s="420"/>
      <c r="OQB105" s="420"/>
      <c r="OQC105" s="420"/>
      <c r="OQD105" s="420"/>
      <c r="OQE105" s="420"/>
      <c r="OQF105" s="420"/>
      <c r="OQG105" s="420"/>
      <c r="OQH105" s="420"/>
      <c r="OQI105" s="420"/>
      <c r="OQJ105" s="420"/>
      <c r="OQK105" s="420"/>
      <c r="OQL105" s="420"/>
      <c r="OQM105" s="420"/>
      <c r="OQN105" s="420"/>
      <c r="OQO105" s="420"/>
      <c r="OQP105" s="420"/>
      <c r="OQQ105" s="420"/>
      <c r="OQR105" s="420"/>
      <c r="OQS105" s="420"/>
      <c r="OQT105" s="420"/>
      <c r="OQU105" s="420"/>
      <c r="OQV105" s="420"/>
      <c r="OQW105" s="420"/>
      <c r="OQX105" s="420"/>
      <c r="OQY105" s="420"/>
      <c r="OQZ105" s="420"/>
      <c r="ORA105" s="420"/>
      <c r="ORB105" s="420"/>
      <c r="ORC105" s="420"/>
      <c r="ORD105" s="420"/>
      <c r="ORE105" s="420"/>
      <c r="ORF105" s="420"/>
      <c r="ORG105" s="420"/>
      <c r="ORH105" s="420"/>
      <c r="ORI105" s="420"/>
      <c r="ORJ105" s="420"/>
      <c r="ORK105" s="420"/>
      <c r="ORL105" s="420"/>
      <c r="ORM105" s="420"/>
      <c r="ORN105" s="420"/>
      <c r="ORO105" s="420"/>
      <c r="ORP105" s="420"/>
      <c r="ORQ105" s="420"/>
      <c r="ORR105" s="420"/>
      <c r="ORS105" s="420"/>
      <c r="ORT105" s="420"/>
      <c r="ORU105" s="420"/>
      <c r="ORV105" s="420"/>
      <c r="ORW105" s="420"/>
      <c r="ORX105" s="420"/>
      <c r="ORY105" s="420"/>
      <c r="ORZ105" s="420"/>
      <c r="OSA105" s="420"/>
      <c r="OSB105" s="420"/>
      <c r="OSC105" s="420"/>
      <c r="OSD105" s="420"/>
      <c r="OSE105" s="420"/>
      <c r="OSF105" s="420"/>
      <c r="OSG105" s="420"/>
      <c r="OSH105" s="420"/>
      <c r="OSI105" s="420"/>
      <c r="OSJ105" s="420"/>
      <c r="OSK105" s="420"/>
      <c r="OSL105" s="420"/>
      <c r="OSM105" s="420"/>
      <c r="OSN105" s="420"/>
      <c r="OSO105" s="420"/>
      <c r="OSP105" s="420"/>
      <c r="OSQ105" s="420"/>
      <c r="OSR105" s="420"/>
      <c r="OSS105" s="420"/>
      <c r="OST105" s="420"/>
      <c r="OSU105" s="420"/>
      <c r="OSV105" s="420"/>
      <c r="OSW105" s="420"/>
      <c r="OSX105" s="420"/>
      <c r="OSY105" s="420"/>
      <c r="OSZ105" s="420"/>
      <c r="OTA105" s="420"/>
      <c r="OTB105" s="420"/>
      <c r="OTC105" s="420"/>
      <c r="OTD105" s="420"/>
      <c r="OTE105" s="420"/>
      <c r="OTF105" s="420"/>
      <c r="OTG105" s="420"/>
      <c r="OTH105" s="420"/>
      <c r="OTI105" s="420"/>
      <c r="OTJ105" s="420"/>
      <c r="OTK105" s="420"/>
      <c r="OTL105" s="420"/>
      <c r="OTM105" s="420"/>
      <c r="OTN105" s="420"/>
      <c r="OTO105" s="420"/>
      <c r="OTP105" s="420"/>
      <c r="OTQ105" s="420"/>
      <c r="OTR105" s="420"/>
      <c r="OTS105" s="420"/>
      <c r="OTT105" s="420"/>
      <c r="OTU105" s="420"/>
      <c r="OTV105" s="420"/>
      <c r="OTW105" s="420"/>
      <c r="OTX105" s="420"/>
      <c r="OTY105" s="420"/>
      <c r="OTZ105" s="420"/>
      <c r="OUA105" s="420"/>
      <c r="OUB105" s="420"/>
      <c r="OUC105" s="420"/>
      <c r="OUD105" s="420"/>
      <c r="OUE105" s="420"/>
      <c r="OUF105" s="420"/>
      <c r="OUG105" s="420"/>
      <c r="OUH105" s="420"/>
      <c r="OUI105" s="420"/>
      <c r="OUJ105" s="420"/>
      <c r="OUK105" s="420"/>
      <c r="OUL105" s="420"/>
      <c r="OUM105" s="420"/>
      <c r="OUN105" s="420"/>
      <c r="OUO105" s="420"/>
      <c r="OUP105" s="420"/>
      <c r="OUQ105" s="420"/>
      <c r="OUR105" s="420"/>
      <c r="OUS105" s="420"/>
      <c r="OUT105" s="420"/>
      <c r="OUU105" s="420"/>
      <c r="OUV105" s="420"/>
      <c r="OUW105" s="420"/>
      <c r="OUX105" s="420"/>
      <c r="OUY105" s="420"/>
      <c r="OUZ105" s="420"/>
      <c r="OVA105" s="420"/>
      <c r="OVB105" s="420"/>
      <c r="OVC105" s="420"/>
      <c r="OVD105" s="420"/>
      <c r="OVE105" s="420"/>
      <c r="OVF105" s="420"/>
      <c r="OVG105" s="420"/>
      <c r="OVH105" s="420"/>
      <c r="OVI105" s="420"/>
      <c r="OVJ105" s="420"/>
      <c r="OVK105" s="420"/>
      <c r="OVL105" s="420"/>
      <c r="OVM105" s="420"/>
      <c r="OVN105" s="420"/>
      <c r="OVO105" s="420"/>
      <c r="OVP105" s="420"/>
      <c r="OVQ105" s="420"/>
      <c r="OVR105" s="420"/>
      <c r="OVS105" s="420"/>
      <c r="OVT105" s="420"/>
      <c r="OVU105" s="420"/>
      <c r="OVV105" s="420"/>
      <c r="OVW105" s="420"/>
      <c r="OVX105" s="420"/>
      <c r="OVY105" s="420"/>
      <c r="OVZ105" s="420"/>
      <c r="OWA105" s="420"/>
      <c r="OWB105" s="420"/>
      <c r="OWC105" s="420"/>
      <c r="OWD105" s="420"/>
      <c r="OWE105" s="420"/>
      <c r="OWF105" s="420"/>
      <c r="OWG105" s="420"/>
      <c r="OWH105" s="420"/>
      <c r="OWI105" s="420"/>
      <c r="OWJ105" s="420"/>
      <c r="OWK105" s="420"/>
      <c r="OWL105" s="420"/>
      <c r="OWM105" s="420"/>
      <c r="OWN105" s="420"/>
      <c r="OWO105" s="420"/>
      <c r="OWP105" s="420"/>
      <c r="OWQ105" s="420"/>
      <c r="OWR105" s="420"/>
      <c r="OWS105" s="420"/>
      <c r="OWT105" s="420"/>
      <c r="OWU105" s="420"/>
      <c r="OWV105" s="420"/>
      <c r="OWW105" s="420"/>
      <c r="OWX105" s="420"/>
      <c r="OWY105" s="420"/>
      <c r="OWZ105" s="420"/>
      <c r="OXA105" s="420"/>
      <c r="OXB105" s="420"/>
      <c r="OXC105" s="420"/>
      <c r="OXD105" s="420"/>
      <c r="OXE105" s="420"/>
      <c r="OXF105" s="420"/>
      <c r="OXG105" s="420"/>
      <c r="OXH105" s="420"/>
      <c r="OXI105" s="420"/>
      <c r="OXJ105" s="420"/>
      <c r="OXK105" s="420"/>
      <c r="OXL105" s="420"/>
      <c r="OXM105" s="420"/>
      <c r="OXN105" s="420"/>
      <c r="OXO105" s="420"/>
      <c r="OXP105" s="420"/>
      <c r="OXQ105" s="420"/>
      <c r="OXR105" s="420"/>
      <c r="OXS105" s="420"/>
      <c r="OXT105" s="420"/>
      <c r="OXU105" s="420"/>
      <c r="OXV105" s="420"/>
      <c r="OXW105" s="420"/>
      <c r="OXX105" s="420"/>
      <c r="OXY105" s="420"/>
      <c r="OXZ105" s="420"/>
      <c r="OYA105" s="420"/>
      <c r="OYB105" s="420"/>
      <c r="OYC105" s="420"/>
      <c r="OYD105" s="420"/>
      <c r="OYE105" s="420"/>
      <c r="OYF105" s="420"/>
      <c r="OYG105" s="420"/>
      <c r="OYH105" s="420"/>
      <c r="OYI105" s="420"/>
      <c r="OYJ105" s="420"/>
      <c r="OYK105" s="420"/>
      <c r="OYL105" s="420"/>
      <c r="OYM105" s="420"/>
      <c r="OYN105" s="420"/>
      <c r="OYO105" s="420"/>
      <c r="OYP105" s="420"/>
      <c r="OYQ105" s="420"/>
      <c r="OYR105" s="420"/>
      <c r="OYS105" s="420"/>
      <c r="OYT105" s="420"/>
      <c r="OYU105" s="420"/>
      <c r="OYV105" s="420"/>
      <c r="OYW105" s="420"/>
      <c r="OYX105" s="420"/>
      <c r="OYY105" s="420"/>
      <c r="OYZ105" s="420"/>
      <c r="OZA105" s="420"/>
      <c r="OZB105" s="420"/>
      <c r="OZC105" s="420"/>
      <c r="OZD105" s="420"/>
      <c r="OZE105" s="420"/>
      <c r="OZF105" s="420"/>
      <c r="OZG105" s="420"/>
      <c r="OZH105" s="420"/>
      <c r="OZI105" s="420"/>
      <c r="OZJ105" s="420"/>
      <c r="OZK105" s="420"/>
      <c r="OZL105" s="420"/>
      <c r="OZM105" s="420"/>
      <c r="OZN105" s="420"/>
      <c r="OZO105" s="420"/>
      <c r="OZP105" s="420"/>
      <c r="OZQ105" s="420"/>
      <c r="OZR105" s="420"/>
      <c r="OZS105" s="420"/>
      <c r="OZT105" s="420"/>
      <c r="OZU105" s="420"/>
      <c r="OZV105" s="420"/>
      <c r="OZW105" s="420"/>
      <c r="OZX105" s="420"/>
      <c r="OZY105" s="420"/>
      <c r="OZZ105" s="420"/>
      <c r="PAA105" s="420"/>
      <c r="PAB105" s="420"/>
      <c r="PAC105" s="420"/>
      <c r="PAD105" s="420"/>
      <c r="PAE105" s="420"/>
      <c r="PAF105" s="420"/>
      <c r="PAG105" s="420"/>
      <c r="PAH105" s="420"/>
      <c r="PAI105" s="420"/>
      <c r="PAJ105" s="420"/>
      <c r="PAK105" s="420"/>
      <c r="PAL105" s="420"/>
      <c r="PAM105" s="420"/>
      <c r="PAN105" s="420"/>
      <c r="PAO105" s="420"/>
      <c r="PAP105" s="420"/>
      <c r="PAQ105" s="420"/>
      <c r="PAR105" s="420"/>
      <c r="PAS105" s="420"/>
      <c r="PAT105" s="420"/>
      <c r="PAU105" s="420"/>
      <c r="PAV105" s="420"/>
      <c r="PAW105" s="420"/>
      <c r="PAX105" s="420"/>
      <c r="PAY105" s="420"/>
      <c r="PAZ105" s="420"/>
      <c r="PBA105" s="420"/>
      <c r="PBB105" s="420"/>
      <c r="PBC105" s="420"/>
      <c r="PBD105" s="420"/>
      <c r="PBE105" s="420"/>
      <c r="PBF105" s="420"/>
      <c r="PBG105" s="420"/>
      <c r="PBH105" s="420"/>
      <c r="PBI105" s="420"/>
      <c r="PBJ105" s="420"/>
      <c r="PBK105" s="420"/>
      <c r="PBL105" s="420"/>
      <c r="PBM105" s="420"/>
      <c r="PBN105" s="420"/>
      <c r="PBO105" s="420"/>
      <c r="PBP105" s="420"/>
      <c r="PBQ105" s="420"/>
      <c r="PBR105" s="420"/>
      <c r="PBS105" s="420"/>
      <c r="PBT105" s="420"/>
      <c r="PBU105" s="420"/>
      <c r="PBV105" s="420"/>
      <c r="PBW105" s="420"/>
      <c r="PBX105" s="420"/>
      <c r="PBY105" s="420"/>
      <c r="PBZ105" s="420"/>
      <c r="PCA105" s="420"/>
      <c r="PCB105" s="420"/>
      <c r="PCC105" s="420"/>
      <c r="PCD105" s="420"/>
      <c r="PCE105" s="420"/>
      <c r="PCF105" s="420"/>
      <c r="PCG105" s="420"/>
      <c r="PCH105" s="420"/>
      <c r="PCI105" s="420"/>
      <c r="PCJ105" s="420"/>
      <c r="PCK105" s="420"/>
      <c r="PCL105" s="420"/>
      <c r="PCM105" s="420"/>
      <c r="PCN105" s="420"/>
      <c r="PCO105" s="420"/>
      <c r="PCP105" s="420"/>
      <c r="PCQ105" s="420"/>
      <c r="PCR105" s="420"/>
      <c r="PCS105" s="420"/>
      <c r="PCT105" s="420"/>
      <c r="PCU105" s="420"/>
      <c r="PCV105" s="420"/>
      <c r="PCW105" s="420"/>
      <c r="PCX105" s="420"/>
      <c r="PCY105" s="420"/>
      <c r="PCZ105" s="420"/>
      <c r="PDA105" s="420"/>
      <c r="PDB105" s="420"/>
      <c r="PDC105" s="420"/>
      <c r="PDD105" s="420"/>
      <c r="PDE105" s="420"/>
      <c r="PDF105" s="420"/>
      <c r="PDG105" s="420"/>
      <c r="PDH105" s="420"/>
      <c r="PDI105" s="420"/>
      <c r="PDJ105" s="420"/>
      <c r="PDK105" s="420"/>
      <c r="PDL105" s="420"/>
      <c r="PDM105" s="420"/>
      <c r="PDN105" s="420"/>
      <c r="PDO105" s="420"/>
      <c r="PDP105" s="420"/>
      <c r="PDQ105" s="420"/>
      <c r="PDR105" s="420"/>
      <c r="PDS105" s="420"/>
      <c r="PDT105" s="420"/>
      <c r="PDU105" s="420"/>
      <c r="PDV105" s="420"/>
      <c r="PDW105" s="420"/>
      <c r="PDX105" s="420"/>
      <c r="PDY105" s="420"/>
      <c r="PDZ105" s="420"/>
      <c r="PEA105" s="420"/>
      <c r="PEB105" s="420"/>
      <c r="PEC105" s="420"/>
      <c r="PED105" s="420"/>
      <c r="PEE105" s="420"/>
      <c r="PEF105" s="420"/>
      <c r="PEG105" s="420"/>
      <c r="PEH105" s="420"/>
      <c r="PEI105" s="420"/>
      <c r="PEJ105" s="420"/>
      <c r="PEK105" s="420"/>
      <c r="PEL105" s="420"/>
      <c r="PEM105" s="420"/>
      <c r="PEN105" s="420"/>
      <c r="PEO105" s="420"/>
      <c r="PEP105" s="420"/>
      <c r="PEQ105" s="420"/>
      <c r="PER105" s="420"/>
      <c r="PES105" s="420"/>
      <c r="PET105" s="420"/>
      <c r="PEU105" s="420"/>
      <c r="PEV105" s="420"/>
      <c r="PEW105" s="420"/>
      <c r="PEX105" s="420"/>
      <c r="PEY105" s="420"/>
      <c r="PEZ105" s="420"/>
      <c r="PFA105" s="420"/>
      <c r="PFB105" s="420"/>
      <c r="PFC105" s="420"/>
      <c r="PFD105" s="420"/>
      <c r="PFE105" s="420"/>
      <c r="PFF105" s="420"/>
      <c r="PFG105" s="420"/>
      <c r="PFH105" s="420"/>
      <c r="PFI105" s="420"/>
      <c r="PFJ105" s="420"/>
      <c r="PFK105" s="420"/>
      <c r="PFL105" s="420"/>
      <c r="PFM105" s="420"/>
      <c r="PFN105" s="420"/>
      <c r="PFO105" s="420"/>
      <c r="PFP105" s="420"/>
      <c r="PFQ105" s="420"/>
      <c r="PFR105" s="420"/>
      <c r="PFS105" s="420"/>
      <c r="PFT105" s="420"/>
      <c r="PFU105" s="420"/>
      <c r="PFV105" s="420"/>
      <c r="PFW105" s="420"/>
      <c r="PFX105" s="420"/>
      <c r="PFY105" s="420"/>
      <c r="PFZ105" s="420"/>
      <c r="PGA105" s="420"/>
      <c r="PGB105" s="420"/>
      <c r="PGC105" s="420"/>
      <c r="PGD105" s="420"/>
      <c r="PGE105" s="420"/>
      <c r="PGF105" s="420"/>
      <c r="PGG105" s="420"/>
      <c r="PGH105" s="420"/>
      <c r="PGI105" s="420"/>
      <c r="PGJ105" s="420"/>
      <c r="PGK105" s="420"/>
      <c r="PGL105" s="420"/>
      <c r="PGM105" s="420"/>
      <c r="PGN105" s="420"/>
      <c r="PGO105" s="420"/>
      <c r="PGP105" s="420"/>
      <c r="PGQ105" s="420"/>
      <c r="PGR105" s="420"/>
      <c r="PGS105" s="420"/>
      <c r="PGT105" s="420"/>
      <c r="PGU105" s="420"/>
      <c r="PGV105" s="420"/>
      <c r="PGW105" s="420"/>
      <c r="PGX105" s="420"/>
      <c r="PGY105" s="420"/>
      <c r="PGZ105" s="420"/>
      <c r="PHA105" s="420"/>
      <c r="PHB105" s="420"/>
      <c r="PHC105" s="420"/>
      <c r="PHD105" s="420"/>
      <c r="PHE105" s="420"/>
      <c r="PHF105" s="420"/>
      <c r="PHG105" s="420"/>
      <c r="PHH105" s="420"/>
      <c r="PHI105" s="420"/>
      <c r="PHJ105" s="420"/>
      <c r="PHK105" s="420"/>
      <c r="PHL105" s="420"/>
      <c r="PHM105" s="420"/>
      <c r="PHN105" s="420"/>
      <c r="PHO105" s="420"/>
      <c r="PHP105" s="420"/>
      <c r="PHQ105" s="420"/>
      <c r="PHR105" s="420"/>
      <c r="PHS105" s="420"/>
      <c r="PHT105" s="420"/>
      <c r="PHU105" s="420"/>
      <c r="PHV105" s="420"/>
      <c r="PHW105" s="420"/>
      <c r="PHX105" s="420"/>
      <c r="PHY105" s="420"/>
      <c r="PHZ105" s="420"/>
      <c r="PIA105" s="420"/>
      <c r="PIB105" s="420"/>
      <c r="PIC105" s="420"/>
      <c r="PID105" s="420"/>
      <c r="PIE105" s="420"/>
      <c r="PIF105" s="420"/>
      <c r="PIG105" s="420"/>
      <c r="PIH105" s="420"/>
      <c r="PII105" s="420"/>
      <c r="PIJ105" s="420"/>
      <c r="PIK105" s="420"/>
      <c r="PIL105" s="420"/>
      <c r="PIM105" s="420"/>
      <c r="PIN105" s="420"/>
      <c r="PIO105" s="420"/>
      <c r="PIP105" s="420"/>
      <c r="PIQ105" s="420"/>
      <c r="PIR105" s="420"/>
      <c r="PIS105" s="420"/>
      <c r="PIT105" s="420"/>
      <c r="PIU105" s="420"/>
      <c r="PIV105" s="420"/>
      <c r="PIW105" s="420"/>
      <c r="PIX105" s="420"/>
      <c r="PIY105" s="420"/>
      <c r="PIZ105" s="420"/>
      <c r="PJA105" s="420"/>
      <c r="PJB105" s="420"/>
      <c r="PJC105" s="420"/>
      <c r="PJD105" s="420"/>
      <c r="PJE105" s="420"/>
      <c r="PJF105" s="420"/>
      <c r="PJG105" s="420"/>
      <c r="PJH105" s="420"/>
      <c r="PJI105" s="420"/>
      <c r="PJJ105" s="420"/>
      <c r="PJK105" s="420"/>
      <c r="PJL105" s="420"/>
      <c r="PJM105" s="420"/>
      <c r="PJN105" s="420"/>
      <c r="PJO105" s="420"/>
      <c r="PJP105" s="420"/>
      <c r="PJQ105" s="420"/>
      <c r="PJR105" s="420"/>
      <c r="PJS105" s="420"/>
      <c r="PJT105" s="420"/>
      <c r="PJU105" s="420"/>
      <c r="PJV105" s="420"/>
      <c r="PJW105" s="420"/>
      <c r="PJX105" s="420"/>
      <c r="PJY105" s="420"/>
      <c r="PJZ105" s="420"/>
      <c r="PKA105" s="420"/>
      <c r="PKB105" s="420"/>
      <c r="PKC105" s="420"/>
      <c r="PKD105" s="420"/>
      <c r="PKE105" s="420"/>
      <c r="PKF105" s="420"/>
      <c r="PKG105" s="420"/>
      <c r="PKH105" s="420"/>
      <c r="PKI105" s="420"/>
      <c r="PKJ105" s="420"/>
      <c r="PKK105" s="420"/>
      <c r="PKL105" s="420"/>
      <c r="PKM105" s="420"/>
      <c r="PKN105" s="420"/>
      <c r="PKO105" s="420"/>
      <c r="PKP105" s="420"/>
      <c r="PKQ105" s="420"/>
      <c r="PKR105" s="420"/>
      <c r="PKS105" s="420"/>
      <c r="PKT105" s="420"/>
      <c r="PKU105" s="420"/>
      <c r="PKV105" s="420"/>
      <c r="PKW105" s="420"/>
      <c r="PKX105" s="420"/>
      <c r="PKY105" s="420"/>
      <c r="PKZ105" s="420"/>
      <c r="PLA105" s="420"/>
      <c r="PLB105" s="420"/>
      <c r="PLC105" s="420"/>
      <c r="PLD105" s="420"/>
      <c r="PLE105" s="420"/>
      <c r="PLF105" s="420"/>
      <c r="PLG105" s="420"/>
      <c r="PLH105" s="420"/>
      <c r="PLI105" s="420"/>
      <c r="PLJ105" s="420"/>
      <c r="PLK105" s="420"/>
      <c r="PLL105" s="420"/>
      <c r="PLM105" s="420"/>
      <c r="PLN105" s="420"/>
      <c r="PLO105" s="420"/>
      <c r="PLP105" s="420"/>
      <c r="PLQ105" s="420"/>
      <c r="PLR105" s="420"/>
      <c r="PLS105" s="420"/>
      <c r="PLT105" s="420"/>
      <c r="PLU105" s="420"/>
      <c r="PLV105" s="420"/>
      <c r="PLW105" s="420"/>
      <c r="PLX105" s="420"/>
      <c r="PLY105" s="420"/>
      <c r="PLZ105" s="420"/>
      <c r="PMA105" s="420"/>
      <c r="PMB105" s="420"/>
      <c r="PMC105" s="420"/>
      <c r="PMD105" s="420"/>
      <c r="PME105" s="420"/>
      <c r="PMF105" s="420"/>
      <c r="PMG105" s="420"/>
      <c r="PMH105" s="420"/>
      <c r="PMI105" s="420"/>
      <c r="PMJ105" s="420"/>
      <c r="PMK105" s="420"/>
      <c r="PML105" s="420"/>
      <c r="PMM105" s="420"/>
      <c r="PMN105" s="420"/>
      <c r="PMO105" s="420"/>
      <c r="PMP105" s="420"/>
      <c r="PMQ105" s="420"/>
      <c r="PMR105" s="420"/>
      <c r="PMS105" s="420"/>
      <c r="PMT105" s="420"/>
      <c r="PMU105" s="420"/>
      <c r="PMV105" s="420"/>
      <c r="PMW105" s="420"/>
      <c r="PMX105" s="420"/>
      <c r="PMY105" s="420"/>
      <c r="PMZ105" s="420"/>
      <c r="PNA105" s="420"/>
      <c r="PNB105" s="420"/>
      <c r="PNC105" s="420"/>
      <c r="PND105" s="420"/>
      <c r="PNE105" s="420"/>
      <c r="PNF105" s="420"/>
      <c r="PNG105" s="420"/>
      <c r="PNH105" s="420"/>
      <c r="PNI105" s="420"/>
      <c r="PNJ105" s="420"/>
      <c r="PNK105" s="420"/>
      <c r="PNL105" s="420"/>
      <c r="PNM105" s="420"/>
      <c r="PNN105" s="420"/>
      <c r="PNO105" s="420"/>
      <c r="PNP105" s="420"/>
      <c r="PNQ105" s="420"/>
      <c r="PNR105" s="420"/>
      <c r="PNS105" s="420"/>
      <c r="PNT105" s="420"/>
      <c r="PNU105" s="420"/>
      <c r="PNV105" s="420"/>
      <c r="PNW105" s="420"/>
      <c r="PNX105" s="420"/>
      <c r="PNY105" s="420"/>
      <c r="PNZ105" s="420"/>
      <c r="POA105" s="420"/>
      <c r="POB105" s="420"/>
      <c r="POC105" s="420"/>
      <c r="POD105" s="420"/>
      <c r="POE105" s="420"/>
      <c r="POF105" s="420"/>
      <c r="POG105" s="420"/>
      <c r="POH105" s="420"/>
      <c r="POI105" s="420"/>
      <c r="POJ105" s="420"/>
      <c r="POK105" s="420"/>
      <c r="POL105" s="420"/>
      <c r="POM105" s="420"/>
      <c r="PON105" s="420"/>
      <c r="POO105" s="420"/>
      <c r="POP105" s="420"/>
      <c r="POQ105" s="420"/>
      <c r="POR105" s="420"/>
      <c r="POS105" s="420"/>
      <c r="POT105" s="420"/>
      <c r="POU105" s="420"/>
      <c r="POV105" s="420"/>
      <c r="POW105" s="420"/>
      <c r="POX105" s="420"/>
      <c r="POY105" s="420"/>
      <c r="POZ105" s="420"/>
      <c r="PPA105" s="420"/>
      <c r="PPB105" s="420"/>
      <c r="PPC105" s="420"/>
      <c r="PPD105" s="420"/>
      <c r="PPE105" s="420"/>
      <c r="PPF105" s="420"/>
      <c r="PPG105" s="420"/>
      <c r="PPH105" s="420"/>
      <c r="PPI105" s="420"/>
      <c r="PPJ105" s="420"/>
      <c r="PPK105" s="420"/>
      <c r="PPL105" s="420"/>
      <c r="PPM105" s="420"/>
      <c r="PPN105" s="420"/>
      <c r="PPO105" s="420"/>
      <c r="PPP105" s="420"/>
      <c r="PPQ105" s="420"/>
      <c r="PPR105" s="420"/>
      <c r="PPS105" s="420"/>
      <c r="PPT105" s="420"/>
      <c r="PPU105" s="420"/>
      <c r="PPV105" s="420"/>
      <c r="PPW105" s="420"/>
      <c r="PPX105" s="420"/>
      <c r="PPY105" s="420"/>
      <c r="PPZ105" s="420"/>
      <c r="PQA105" s="420"/>
      <c r="PQB105" s="420"/>
      <c r="PQC105" s="420"/>
      <c r="PQD105" s="420"/>
      <c r="PQE105" s="420"/>
      <c r="PQF105" s="420"/>
      <c r="PQG105" s="420"/>
      <c r="PQH105" s="420"/>
      <c r="PQI105" s="420"/>
      <c r="PQJ105" s="420"/>
      <c r="PQK105" s="420"/>
      <c r="PQL105" s="420"/>
      <c r="PQM105" s="420"/>
      <c r="PQN105" s="420"/>
      <c r="PQO105" s="420"/>
      <c r="PQP105" s="420"/>
      <c r="PQQ105" s="420"/>
      <c r="PQR105" s="420"/>
      <c r="PQS105" s="420"/>
      <c r="PQT105" s="420"/>
      <c r="PQU105" s="420"/>
      <c r="PQV105" s="420"/>
      <c r="PQW105" s="420"/>
      <c r="PQX105" s="420"/>
      <c r="PQY105" s="420"/>
      <c r="PQZ105" s="420"/>
      <c r="PRA105" s="420"/>
      <c r="PRB105" s="420"/>
      <c r="PRC105" s="420"/>
      <c r="PRD105" s="420"/>
      <c r="PRE105" s="420"/>
      <c r="PRF105" s="420"/>
      <c r="PRG105" s="420"/>
      <c r="PRH105" s="420"/>
      <c r="PRI105" s="420"/>
      <c r="PRJ105" s="420"/>
      <c r="PRK105" s="420"/>
      <c r="PRL105" s="420"/>
      <c r="PRM105" s="420"/>
      <c r="PRN105" s="420"/>
      <c r="PRO105" s="420"/>
      <c r="PRP105" s="420"/>
      <c r="PRQ105" s="420"/>
      <c r="PRR105" s="420"/>
      <c r="PRS105" s="420"/>
      <c r="PRT105" s="420"/>
      <c r="PRU105" s="420"/>
      <c r="PRV105" s="420"/>
      <c r="PRW105" s="420"/>
      <c r="PRX105" s="420"/>
      <c r="PRY105" s="420"/>
      <c r="PRZ105" s="420"/>
      <c r="PSA105" s="420"/>
      <c r="PSB105" s="420"/>
      <c r="PSC105" s="420"/>
      <c r="PSD105" s="420"/>
      <c r="PSE105" s="420"/>
      <c r="PSF105" s="420"/>
      <c r="PSG105" s="420"/>
      <c r="PSH105" s="420"/>
      <c r="PSI105" s="420"/>
      <c r="PSJ105" s="420"/>
      <c r="PSK105" s="420"/>
      <c r="PSL105" s="420"/>
      <c r="PSM105" s="420"/>
      <c r="PSN105" s="420"/>
      <c r="PSO105" s="420"/>
      <c r="PSP105" s="420"/>
      <c r="PSQ105" s="420"/>
      <c r="PSR105" s="420"/>
      <c r="PSS105" s="420"/>
      <c r="PST105" s="420"/>
      <c r="PSU105" s="420"/>
      <c r="PSV105" s="420"/>
      <c r="PSW105" s="420"/>
      <c r="PSX105" s="420"/>
      <c r="PSY105" s="420"/>
      <c r="PSZ105" s="420"/>
      <c r="PTA105" s="420"/>
      <c r="PTB105" s="420"/>
      <c r="PTC105" s="420"/>
      <c r="PTD105" s="420"/>
      <c r="PTE105" s="420"/>
      <c r="PTF105" s="420"/>
      <c r="PTG105" s="420"/>
      <c r="PTH105" s="420"/>
      <c r="PTI105" s="420"/>
      <c r="PTJ105" s="420"/>
      <c r="PTK105" s="420"/>
      <c r="PTL105" s="420"/>
      <c r="PTM105" s="420"/>
      <c r="PTN105" s="420"/>
      <c r="PTO105" s="420"/>
      <c r="PTP105" s="420"/>
      <c r="PTQ105" s="420"/>
      <c r="PTR105" s="420"/>
      <c r="PTS105" s="420"/>
      <c r="PTT105" s="420"/>
      <c r="PTU105" s="420"/>
      <c r="PTV105" s="420"/>
      <c r="PTW105" s="420"/>
      <c r="PTX105" s="420"/>
      <c r="PTY105" s="420"/>
      <c r="PTZ105" s="420"/>
      <c r="PUA105" s="420"/>
      <c r="PUB105" s="420"/>
      <c r="PUC105" s="420"/>
      <c r="PUD105" s="420"/>
      <c r="PUE105" s="420"/>
      <c r="PUF105" s="420"/>
      <c r="PUG105" s="420"/>
      <c r="PUH105" s="420"/>
      <c r="PUI105" s="420"/>
      <c r="PUJ105" s="420"/>
      <c r="PUK105" s="420"/>
      <c r="PUL105" s="420"/>
      <c r="PUM105" s="420"/>
      <c r="PUN105" s="420"/>
      <c r="PUO105" s="420"/>
      <c r="PUP105" s="420"/>
      <c r="PUQ105" s="420"/>
      <c r="PUR105" s="420"/>
      <c r="PUS105" s="420"/>
      <c r="PUT105" s="420"/>
      <c r="PUU105" s="420"/>
      <c r="PUV105" s="420"/>
      <c r="PUW105" s="420"/>
      <c r="PUX105" s="420"/>
      <c r="PUY105" s="420"/>
      <c r="PUZ105" s="420"/>
      <c r="PVA105" s="420"/>
      <c r="PVB105" s="420"/>
      <c r="PVC105" s="420"/>
      <c r="PVD105" s="420"/>
      <c r="PVE105" s="420"/>
      <c r="PVF105" s="420"/>
      <c r="PVG105" s="420"/>
      <c r="PVH105" s="420"/>
      <c r="PVI105" s="420"/>
      <c r="PVJ105" s="420"/>
      <c r="PVK105" s="420"/>
      <c r="PVL105" s="420"/>
      <c r="PVM105" s="420"/>
      <c r="PVN105" s="420"/>
      <c r="PVO105" s="420"/>
      <c r="PVP105" s="420"/>
      <c r="PVQ105" s="420"/>
      <c r="PVR105" s="420"/>
      <c r="PVS105" s="420"/>
      <c r="PVT105" s="420"/>
      <c r="PVU105" s="420"/>
      <c r="PVV105" s="420"/>
      <c r="PVW105" s="420"/>
      <c r="PVX105" s="420"/>
      <c r="PVY105" s="420"/>
      <c r="PVZ105" s="420"/>
      <c r="PWA105" s="420"/>
      <c r="PWB105" s="420"/>
      <c r="PWC105" s="420"/>
      <c r="PWD105" s="420"/>
      <c r="PWE105" s="420"/>
      <c r="PWF105" s="420"/>
      <c r="PWG105" s="420"/>
      <c r="PWH105" s="420"/>
      <c r="PWI105" s="420"/>
      <c r="PWJ105" s="420"/>
      <c r="PWK105" s="420"/>
      <c r="PWL105" s="420"/>
      <c r="PWM105" s="420"/>
      <c r="PWN105" s="420"/>
      <c r="PWO105" s="420"/>
      <c r="PWP105" s="420"/>
      <c r="PWQ105" s="420"/>
      <c r="PWR105" s="420"/>
      <c r="PWS105" s="420"/>
      <c r="PWT105" s="420"/>
      <c r="PWU105" s="420"/>
      <c r="PWV105" s="420"/>
      <c r="PWW105" s="420"/>
      <c r="PWX105" s="420"/>
      <c r="PWY105" s="420"/>
      <c r="PWZ105" s="420"/>
      <c r="PXA105" s="420"/>
      <c r="PXB105" s="420"/>
      <c r="PXC105" s="420"/>
      <c r="PXD105" s="420"/>
      <c r="PXE105" s="420"/>
      <c r="PXF105" s="420"/>
      <c r="PXG105" s="420"/>
      <c r="PXH105" s="420"/>
      <c r="PXI105" s="420"/>
      <c r="PXJ105" s="420"/>
      <c r="PXK105" s="420"/>
      <c r="PXL105" s="420"/>
      <c r="PXM105" s="420"/>
      <c r="PXN105" s="420"/>
      <c r="PXO105" s="420"/>
      <c r="PXP105" s="420"/>
      <c r="PXQ105" s="420"/>
      <c r="PXR105" s="420"/>
      <c r="PXS105" s="420"/>
      <c r="PXT105" s="420"/>
      <c r="PXU105" s="420"/>
      <c r="PXV105" s="420"/>
      <c r="PXW105" s="420"/>
      <c r="PXX105" s="420"/>
      <c r="PXY105" s="420"/>
      <c r="PXZ105" s="420"/>
      <c r="PYA105" s="420"/>
      <c r="PYB105" s="420"/>
      <c r="PYC105" s="420"/>
      <c r="PYD105" s="420"/>
      <c r="PYE105" s="420"/>
      <c r="PYF105" s="420"/>
      <c r="PYG105" s="420"/>
      <c r="PYH105" s="420"/>
      <c r="PYI105" s="420"/>
      <c r="PYJ105" s="420"/>
      <c r="PYK105" s="420"/>
      <c r="PYL105" s="420"/>
      <c r="PYM105" s="420"/>
      <c r="PYN105" s="420"/>
      <c r="PYO105" s="420"/>
      <c r="PYP105" s="420"/>
      <c r="PYQ105" s="420"/>
      <c r="PYR105" s="420"/>
      <c r="PYS105" s="420"/>
      <c r="PYT105" s="420"/>
      <c r="PYU105" s="420"/>
      <c r="PYV105" s="420"/>
      <c r="PYW105" s="420"/>
      <c r="PYX105" s="420"/>
      <c r="PYY105" s="420"/>
      <c r="PYZ105" s="420"/>
      <c r="PZA105" s="420"/>
      <c r="PZB105" s="420"/>
      <c r="PZC105" s="420"/>
      <c r="PZD105" s="420"/>
      <c r="PZE105" s="420"/>
      <c r="PZF105" s="420"/>
      <c r="PZG105" s="420"/>
      <c r="PZH105" s="420"/>
      <c r="PZI105" s="420"/>
      <c r="PZJ105" s="420"/>
      <c r="PZK105" s="420"/>
      <c r="PZL105" s="420"/>
      <c r="PZM105" s="420"/>
      <c r="PZN105" s="420"/>
      <c r="PZO105" s="420"/>
      <c r="PZP105" s="420"/>
      <c r="PZQ105" s="420"/>
      <c r="PZR105" s="420"/>
      <c r="PZS105" s="420"/>
      <c r="PZT105" s="420"/>
      <c r="PZU105" s="420"/>
      <c r="PZV105" s="420"/>
      <c r="PZW105" s="420"/>
      <c r="PZX105" s="420"/>
      <c r="PZY105" s="420"/>
      <c r="PZZ105" s="420"/>
      <c r="QAA105" s="420"/>
      <c r="QAB105" s="420"/>
      <c r="QAC105" s="420"/>
      <c r="QAD105" s="420"/>
      <c r="QAE105" s="420"/>
      <c r="QAF105" s="420"/>
      <c r="QAG105" s="420"/>
      <c r="QAH105" s="420"/>
      <c r="QAI105" s="420"/>
      <c r="QAJ105" s="420"/>
      <c r="QAK105" s="420"/>
      <c r="QAL105" s="420"/>
      <c r="QAM105" s="420"/>
      <c r="QAN105" s="420"/>
      <c r="QAO105" s="420"/>
      <c r="QAP105" s="420"/>
      <c r="QAQ105" s="420"/>
      <c r="QAR105" s="420"/>
      <c r="QAS105" s="420"/>
      <c r="QAT105" s="420"/>
      <c r="QAU105" s="420"/>
      <c r="QAV105" s="420"/>
      <c r="QAW105" s="420"/>
      <c r="QAX105" s="420"/>
      <c r="QAY105" s="420"/>
      <c r="QAZ105" s="420"/>
      <c r="QBA105" s="420"/>
      <c r="QBB105" s="420"/>
      <c r="QBC105" s="420"/>
      <c r="QBD105" s="420"/>
      <c r="QBE105" s="420"/>
      <c r="QBF105" s="420"/>
      <c r="QBG105" s="420"/>
      <c r="QBH105" s="420"/>
      <c r="QBI105" s="420"/>
      <c r="QBJ105" s="420"/>
      <c r="QBK105" s="420"/>
      <c r="QBL105" s="420"/>
      <c r="QBM105" s="420"/>
      <c r="QBN105" s="420"/>
      <c r="QBO105" s="420"/>
      <c r="QBP105" s="420"/>
      <c r="QBQ105" s="420"/>
      <c r="QBR105" s="420"/>
      <c r="QBS105" s="420"/>
      <c r="QBT105" s="420"/>
      <c r="QBU105" s="420"/>
      <c r="QBV105" s="420"/>
      <c r="QBW105" s="420"/>
      <c r="QBX105" s="420"/>
      <c r="QBY105" s="420"/>
      <c r="QBZ105" s="420"/>
      <c r="QCA105" s="420"/>
      <c r="QCB105" s="420"/>
      <c r="QCC105" s="420"/>
      <c r="QCD105" s="420"/>
      <c r="QCE105" s="420"/>
      <c r="QCF105" s="420"/>
      <c r="QCG105" s="420"/>
      <c r="QCH105" s="420"/>
      <c r="QCI105" s="420"/>
      <c r="QCJ105" s="420"/>
      <c r="QCK105" s="420"/>
      <c r="QCL105" s="420"/>
      <c r="QCM105" s="420"/>
      <c r="QCN105" s="420"/>
      <c r="QCO105" s="420"/>
      <c r="QCP105" s="420"/>
      <c r="QCQ105" s="420"/>
      <c r="QCR105" s="420"/>
      <c r="QCS105" s="420"/>
      <c r="QCT105" s="420"/>
      <c r="QCU105" s="420"/>
      <c r="QCV105" s="420"/>
      <c r="QCW105" s="420"/>
      <c r="QCX105" s="420"/>
      <c r="QCY105" s="420"/>
      <c r="QCZ105" s="420"/>
      <c r="QDA105" s="420"/>
      <c r="QDB105" s="420"/>
      <c r="QDC105" s="420"/>
      <c r="QDD105" s="420"/>
      <c r="QDE105" s="420"/>
      <c r="QDF105" s="420"/>
      <c r="QDG105" s="420"/>
      <c r="QDH105" s="420"/>
      <c r="QDI105" s="420"/>
      <c r="QDJ105" s="420"/>
      <c r="QDK105" s="420"/>
      <c r="QDL105" s="420"/>
      <c r="QDM105" s="420"/>
      <c r="QDN105" s="420"/>
      <c r="QDO105" s="420"/>
      <c r="QDP105" s="420"/>
      <c r="QDQ105" s="420"/>
      <c r="QDR105" s="420"/>
      <c r="QDS105" s="420"/>
      <c r="QDT105" s="420"/>
      <c r="QDU105" s="420"/>
      <c r="QDV105" s="420"/>
      <c r="QDW105" s="420"/>
      <c r="QDX105" s="420"/>
      <c r="QDY105" s="420"/>
      <c r="QDZ105" s="420"/>
      <c r="QEA105" s="420"/>
      <c r="QEB105" s="420"/>
      <c r="QEC105" s="420"/>
      <c r="QED105" s="420"/>
      <c r="QEE105" s="420"/>
      <c r="QEF105" s="420"/>
      <c r="QEG105" s="420"/>
      <c r="QEH105" s="420"/>
      <c r="QEI105" s="420"/>
      <c r="QEJ105" s="420"/>
      <c r="QEK105" s="420"/>
      <c r="QEL105" s="420"/>
      <c r="QEM105" s="420"/>
      <c r="QEN105" s="420"/>
      <c r="QEO105" s="420"/>
      <c r="QEP105" s="420"/>
      <c r="QEQ105" s="420"/>
      <c r="QER105" s="420"/>
      <c r="QES105" s="420"/>
      <c r="QET105" s="420"/>
      <c r="QEU105" s="420"/>
      <c r="QEV105" s="420"/>
      <c r="QEW105" s="420"/>
      <c r="QEX105" s="420"/>
      <c r="QEY105" s="420"/>
      <c r="QEZ105" s="420"/>
      <c r="QFA105" s="420"/>
      <c r="QFB105" s="420"/>
      <c r="QFC105" s="420"/>
      <c r="QFD105" s="420"/>
      <c r="QFE105" s="420"/>
      <c r="QFF105" s="420"/>
      <c r="QFG105" s="420"/>
      <c r="QFH105" s="420"/>
      <c r="QFI105" s="420"/>
      <c r="QFJ105" s="420"/>
      <c r="QFK105" s="420"/>
      <c r="QFL105" s="420"/>
      <c r="QFM105" s="420"/>
      <c r="QFN105" s="420"/>
      <c r="QFO105" s="420"/>
      <c r="QFP105" s="420"/>
      <c r="QFQ105" s="420"/>
      <c r="QFR105" s="420"/>
      <c r="QFS105" s="420"/>
      <c r="QFT105" s="420"/>
      <c r="QFU105" s="420"/>
      <c r="QFV105" s="420"/>
      <c r="QFW105" s="420"/>
      <c r="QFX105" s="420"/>
      <c r="QFY105" s="420"/>
      <c r="QFZ105" s="420"/>
      <c r="QGA105" s="420"/>
      <c r="QGB105" s="420"/>
      <c r="QGC105" s="420"/>
      <c r="QGD105" s="420"/>
      <c r="QGE105" s="420"/>
      <c r="QGF105" s="420"/>
      <c r="QGG105" s="420"/>
      <c r="QGH105" s="420"/>
      <c r="QGI105" s="420"/>
      <c r="QGJ105" s="420"/>
      <c r="QGK105" s="420"/>
      <c r="QGL105" s="420"/>
      <c r="QGM105" s="420"/>
      <c r="QGN105" s="420"/>
      <c r="QGO105" s="420"/>
      <c r="QGP105" s="420"/>
      <c r="QGQ105" s="420"/>
      <c r="QGR105" s="420"/>
      <c r="QGS105" s="420"/>
      <c r="QGT105" s="420"/>
      <c r="QGU105" s="420"/>
      <c r="QGV105" s="420"/>
      <c r="QGW105" s="420"/>
      <c r="QGX105" s="420"/>
      <c r="QGY105" s="420"/>
      <c r="QGZ105" s="420"/>
      <c r="QHA105" s="420"/>
      <c r="QHB105" s="420"/>
      <c r="QHC105" s="420"/>
      <c r="QHD105" s="420"/>
      <c r="QHE105" s="420"/>
      <c r="QHF105" s="420"/>
      <c r="QHG105" s="420"/>
      <c r="QHH105" s="420"/>
      <c r="QHI105" s="420"/>
      <c r="QHJ105" s="420"/>
      <c r="QHK105" s="420"/>
      <c r="QHL105" s="420"/>
      <c r="QHM105" s="420"/>
      <c r="QHN105" s="420"/>
      <c r="QHO105" s="420"/>
      <c r="QHP105" s="420"/>
      <c r="QHQ105" s="420"/>
      <c r="QHR105" s="420"/>
      <c r="QHS105" s="420"/>
      <c r="QHT105" s="420"/>
      <c r="QHU105" s="420"/>
      <c r="QHV105" s="420"/>
      <c r="QHW105" s="420"/>
      <c r="QHX105" s="420"/>
      <c r="QHY105" s="420"/>
      <c r="QHZ105" s="420"/>
      <c r="QIA105" s="420"/>
      <c r="QIB105" s="420"/>
      <c r="QIC105" s="420"/>
      <c r="QID105" s="420"/>
      <c r="QIE105" s="420"/>
      <c r="QIF105" s="420"/>
      <c r="QIG105" s="420"/>
      <c r="QIH105" s="420"/>
      <c r="QII105" s="420"/>
      <c r="QIJ105" s="420"/>
      <c r="QIK105" s="420"/>
      <c r="QIL105" s="420"/>
      <c r="QIM105" s="420"/>
      <c r="QIN105" s="420"/>
      <c r="QIO105" s="420"/>
      <c r="QIP105" s="420"/>
      <c r="QIQ105" s="420"/>
      <c r="QIR105" s="420"/>
      <c r="QIS105" s="420"/>
      <c r="QIT105" s="420"/>
      <c r="QIU105" s="420"/>
      <c r="QIV105" s="420"/>
      <c r="QIW105" s="420"/>
      <c r="QIX105" s="420"/>
      <c r="QIY105" s="420"/>
      <c r="QIZ105" s="420"/>
      <c r="QJA105" s="420"/>
      <c r="QJB105" s="420"/>
      <c r="QJC105" s="420"/>
      <c r="QJD105" s="420"/>
      <c r="QJE105" s="420"/>
      <c r="QJF105" s="420"/>
      <c r="QJG105" s="420"/>
      <c r="QJH105" s="420"/>
      <c r="QJI105" s="420"/>
      <c r="QJJ105" s="420"/>
      <c r="QJK105" s="420"/>
      <c r="QJL105" s="420"/>
      <c r="QJM105" s="420"/>
      <c r="QJN105" s="420"/>
      <c r="QJO105" s="420"/>
      <c r="QJP105" s="420"/>
      <c r="QJQ105" s="420"/>
      <c r="QJR105" s="420"/>
      <c r="QJS105" s="420"/>
      <c r="QJT105" s="420"/>
      <c r="QJU105" s="420"/>
      <c r="QJV105" s="420"/>
      <c r="QJW105" s="420"/>
      <c r="QJX105" s="420"/>
      <c r="QJY105" s="420"/>
      <c r="QJZ105" s="420"/>
      <c r="QKA105" s="420"/>
      <c r="QKB105" s="420"/>
      <c r="QKC105" s="420"/>
      <c r="QKD105" s="420"/>
      <c r="QKE105" s="420"/>
      <c r="QKF105" s="420"/>
      <c r="QKG105" s="420"/>
      <c r="QKH105" s="420"/>
      <c r="QKI105" s="420"/>
      <c r="QKJ105" s="420"/>
      <c r="QKK105" s="420"/>
      <c r="QKL105" s="420"/>
      <c r="QKM105" s="420"/>
      <c r="QKN105" s="420"/>
      <c r="QKO105" s="420"/>
      <c r="QKP105" s="420"/>
      <c r="QKQ105" s="420"/>
      <c r="QKR105" s="420"/>
      <c r="QKS105" s="420"/>
      <c r="QKT105" s="420"/>
      <c r="QKU105" s="420"/>
      <c r="QKV105" s="420"/>
      <c r="QKW105" s="420"/>
      <c r="QKX105" s="420"/>
      <c r="QKY105" s="420"/>
      <c r="QKZ105" s="420"/>
      <c r="QLA105" s="420"/>
      <c r="QLB105" s="420"/>
      <c r="QLC105" s="420"/>
      <c r="QLD105" s="420"/>
      <c r="QLE105" s="420"/>
      <c r="QLF105" s="420"/>
      <c r="QLG105" s="420"/>
      <c r="QLH105" s="420"/>
      <c r="QLI105" s="420"/>
      <c r="QLJ105" s="420"/>
      <c r="QLK105" s="420"/>
      <c r="QLL105" s="420"/>
      <c r="QLM105" s="420"/>
      <c r="QLN105" s="420"/>
      <c r="QLO105" s="420"/>
      <c r="QLP105" s="420"/>
      <c r="QLQ105" s="420"/>
      <c r="QLR105" s="420"/>
      <c r="QLS105" s="420"/>
      <c r="QLT105" s="420"/>
      <c r="QLU105" s="420"/>
      <c r="QLV105" s="420"/>
      <c r="QLW105" s="420"/>
      <c r="QLX105" s="420"/>
      <c r="QLY105" s="420"/>
      <c r="QLZ105" s="420"/>
      <c r="QMA105" s="420"/>
      <c r="QMB105" s="420"/>
      <c r="QMC105" s="420"/>
      <c r="QMD105" s="420"/>
      <c r="QME105" s="420"/>
      <c r="QMF105" s="420"/>
      <c r="QMG105" s="420"/>
      <c r="QMH105" s="420"/>
      <c r="QMI105" s="420"/>
      <c r="QMJ105" s="420"/>
      <c r="QMK105" s="420"/>
      <c r="QML105" s="420"/>
      <c r="QMM105" s="420"/>
      <c r="QMN105" s="420"/>
      <c r="QMO105" s="420"/>
      <c r="QMP105" s="420"/>
      <c r="QMQ105" s="420"/>
      <c r="QMR105" s="420"/>
      <c r="QMS105" s="420"/>
      <c r="QMT105" s="420"/>
      <c r="QMU105" s="420"/>
      <c r="QMV105" s="420"/>
      <c r="QMW105" s="420"/>
      <c r="QMX105" s="420"/>
      <c r="QMY105" s="420"/>
      <c r="QMZ105" s="420"/>
      <c r="QNA105" s="420"/>
      <c r="QNB105" s="420"/>
      <c r="QNC105" s="420"/>
      <c r="QND105" s="420"/>
      <c r="QNE105" s="420"/>
      <c r="QNF105" s="420"/>
      <c r="QNG105" s="420"/>
      <c r="QNH105" s="420"/>
      <c r="QNI105" s="420"/>
      <c r="QNJ105" s="420"/>
      <c r="QNK105" s="420"/>
      <c r="QNL105" s="420"/>
      <c r="QNM105" s="420"/>
      <c r="QNN105" s="420"/>
      <c r="QNO105" s="420"/>
      <c r="QNP105" s="420"/>
      <c r="QNQ105" s="420"/>
      <c r="QNR105" s="420"/>
      <c r="QNS105" s="420"/>
      <c r="QNT105" s="420"/>
      <c r="QNU105" s="420"/>
      <c r="QNV105" s="420"/>
      <c r="QNW105" s="420"/>
      <c r="QNX105" s="420"/>
      <c r="QNY105" s="420"/>
      <c r="QNZ105" s="420"/>
      <c r="QOA105" s="420"/>
      <c r="QOB105" s="420"/>
      <c r="QOC105" s="420"/>
      <c r="QOD105" s="420"/>
      <c r="QOE105" s="420"/>
      <c r="QOF105" s="420"/>
      <c r="QOG105" s="420"/>
      <c r="QOH105" s="420"/>
      <c r="QOI105" s="420"/>
      <c r="QOJ105" s="420"/>
      <c r="QOK105" s="420"/>
      <c r="QOL105" s="420"/>
      <c r="QOM105" s="420"/>
      <c r="QON105" s="420"/>
      <c r="QOO105" s="420"/>
      <c r="QOP105" s="420"/>
      <c r="QOQ105" s="420"/>
      <c r="QOR105" s="420"/>
      <c r="QOS105" s="420"/>
      <c r="QOT105" s="420"/>
      <c r="QOU105" s="420"/>
      <c r="QOV105" s="420"/>
      <c r="QOW105" s="420"/>
      <c r="QOX105" s="420"/>
      <c r="QOY105" s="420"/>
      <c r="QOZ105" s="420"/>
      <c r="QPA105" s="420"/>
      <c r="QPB105" s="420"/>
      <c r="QPC105" s="420"/>
      <c r="QPD105" s="420"/>
      <c r="QPE105" s="420"/>
      <c r="QPF105" s="420"/>
      <c r="QPG105" s="420"/>
      <c r="QPH105" s="420"/>
      <c r="QPI105" s="420"/>
      <c r="QPJ105" s="420"/>
      <c r="QPK105" s="420"/>
      <c r="QPL105" s="420"/>
      <c r="QPM105" s="420"/>
      <c r="QPN105" s="420"/>
      <c r="QPO105" s="420"/>
      <c r="QPP105" s="420"/>
      <c r="QPQ105" s="420"/>
      <c r="QPR105" s="420"/>
      <c r="QPS105" s="420"/>
      <c r="QPT105" s="420"/>
      <c r="QPU105" s="420"/>
      <c r="QPV105" s="420"/>
      <c r="QPW105" s="420"/>
      <c r="QPX105" s="420"/>
      <c r="QPY105" s="420"/>
      <c r="QPZ105" s="420"/>
      <c r="QQA105" s="420"/>
      <c r="QQB105" s="420"/>
      <c r="QQC105" s="420"/>
      <c r="QQD105" s="420"/>
      <c r="QQE105" s="420"/>
      <c r="QQF105" s="420"/>
      <c r="QQG105" s="420"/>
      <c r="QQH105" s="420"/>
      <c r="QQI105" s="420"/>
      <c r="QQJ105" s="420"/>
      <c r="QQK105" s="420"/>
      <c r="QQL105" s="420"/>
      <c r="QQM105" s="420"/>
      <c r="QQN105" s="420"/>
      <c r="QQO105" s="420"/>
      <c r="QQP105" s="420"/>
      <c r="QQQ105" s="420"/>
      <c r="QQR105" s="420"/>
      <c r="QQS105" s="420"/>
      <c r="QQT105" s="420"/>
      <c r="QQU105" s="420"/>
      <c r="QQV105" s="420"/>
      <c r="QQW105" s="420"/>
      <c r="QQX105" s="420"/>
      <c r="QQY105" s="420"/>
      <c r="QQZ105" s="420"/>
      <c r="QRA105" s="420"/>
      <c r="QRB105" s="420"/>
      <c r="QRC105" s="420"/>
      <c r="QRD105" s="420"/>
      <c r="QRE105" s="420"/>
      <c r="QRF105" s="420"/>
      <c r="QRG105" s="420"/>
      <c r="QRH105" s="420"/>
      <c r="QRI105" s="420"/>
      <c r="QRJ105" s="420"/>
      <c r="QRK105" s="420"/>
      <c r="QRL105" s="420"/>
      <c r="QRM105" s="420"/>
      <c r="QRN105" s="420"/>
      <c r="QRO105" s="420"/>
      <c r="QRP105" s="420"/>
      <c r="QRQ105" s="420"/>
      <c r="QRR105" s="420"/>
      <c r="QRS105" s="420"/>
      <c r="QRT105" s="420"/>
      <c r="QRU105" s="420"/>
      <c r="QRV105" s="420"/>
      <c r="QRW105" s="420"/>
      <c r="QRX105" s="420"/>
      <c r="QRY105" s="420"/>
      <c r="QRZ105" s="420"/>
      <c r="QSA105" s="420"/>
      <c r="QSB105" s="420"/>
      <c r="QSC105" s="420"/>
      <c r="QSD105" s="420"/>
      <c r="QSE105" s="420"/>
      <c r="QSF105" s="420"/>
      <c r="QSG105" s="420"/>
      <c r="QSH105" s="420"/>
      <c r="QSI105" s="420"/>
      <c r="QSJ105" s="420"/>
      <c r="QSK105" s="420"/>
      <c r="QSL105" s="420"/>
      <c r="QSM105" s="420"/>
      <c r="QSN105" s="420"/>
      <c r="QSO105" s="420"/>
      <c r="QSP105" s="420"/>
      <c r="QSQ105" s="420"/>
      <c r="QSR105" s="420"/>
      <c r="QSS105" s="420"/>
      <c r="QST105" s="420"/>
      <c r="QSU105" s="420"/>
      <c r="QSV105" s="420"/>
      <c r="QSW105" s="420"/>
      <c r="QSX105" s="420"/>
      <c r="QSY105" s="420"/>
      <c r="QSZ105" s="420"/>
      <c r="QTA105" s="420"/>
      <c r="QTB105" s="420"/>
      <c r="QTC105" s="420"/>
      <c r="QTD105" s="420"/>
      <c r="QTE105" s="420"/>
      <c r="QTF105" s="420"/>
      <c r="QTG105" s="420"/>
      <c r="QTH105" s="420"/>
      <c r="QTI105" s="420"/>
      <c r="QTJ105" s="420"/>
      <c r="QTK105" s="420"/>
      <c r="QTL105" s="420"/>
      <c r="QTM105" s="420"/>
      <c r="QTN105" s="420"/>
      <c r="QTO105" s="420"/>
      <c r="QTP105" s="420"/>
      <c r="QTQ105" s="420"/>
      <c r="QTR105" s="420"/>
      <c r="QTS105" s="420"/>
      <c r="QTT105" s="420"/>
      <c r="QTU105" s="420"/>
      <c r="QTV105" s="420"/>
      <c r="QTW105" s="420"/>
      <c r="QTX105" s="420"/>
      <c r="QTY105" s="420"/>
      <c r="QTZ105" s="420"/>
      <c r="QUA105" s="420"/>
      <c r="QUB105" s="420"/>
      <c r="QUC105" s="420"/>
      <c r="QUD105" s="420"/>
      <c r="QUE105" s="420"/>
      <c r="QUF105" s="420"/>
      <c r="QUG105" s="420"/>
      <c r="QUH105" s="420"/>
      <c r="QUI105" s="420"/>
      <c r="QUJ105" s="420"/>
      <c r="QUK105" s="420"/>
      <c r="QUL105" s="420"/>
      <c r="QUM105" s="420"/>
      <c r="QUN105" s="420"/>
      <c r="QUO105" s="420"/>
      <c r="QUP105" s="420"/>
      <c r="QUQ105" s="420"/>
      <c r="QUR105" s="420"/>
      <c r="QUS105" s="420"/>
      <c r="QUT105" s="420"/>
      <c r="QUU105" s="420"/>
      <c r="QUV105" s="420"/>
      <c r="QUW105" s="420"/>
      <c r="QUX105" s="420"/>
      <c r="QUY105" s="420"/>
      <c r="QUZ105" s="420"/>
      <c r="QVA105" s="420"/>
      <c r="QVB105" s="420"/>
      <c r="QVC105" s="420"/>
      <c r="QVD105" s="420"/>
      <c r="QVE105" s="420"/>
      <c r="QVF105" s="420"/>
      <c r="QVG105" s="420"/>
      <c r="QVH105" s="420"/>
      <c r="QVI105" s="420"/>
      <c r="QVJ105" s="420"/>
      <c r="QVK105" s="420"/>
      <c r="QVL105" s="420"/>
      <c r="QVM105" s="420"/>
      <c r="QVN105" s="420"/>
      <c r="QVO105" s="420"/>
      <c r="QVP105" s="420"/>
      <c r="QVQ105" s="420"/>
      <c r="QVR105" s="420"/>
      <c r="QVS105" s="420"/>
      <c r="QVT105" s="420"/>
      <c r="QVU105" s="420"/>
      <c r="QVV105" s="420"/>
      <c r="QVW105" s="420"/>
      <c r="QVX105" s="420"/>
      <c r="QVY105" s="420"/>
      <c r="QVZ105" s="420"/>
      <c r="QWA105" s="420"/>
      <c r="QWB105" s="420"/>
      <c r="QWC105" s="420"/>
      <c r="QWD105" s="420"/>
      <c r="QWE105" s="420"/>
      <c r="QWF105" s="420"/>
      <c r="QWG105" s="420"/>
      <c r="QWH105" s="420"/>
      <c r="QWI105" s="420"/>
      <c r="QWJ105" s="420"/>
      <c r="QWK105" s="420"/>
      <c r="QWL105" s="420"/>
      <c r="QWM105" s="420"/>
      <c r="QWN105" s="420"/>
      <c r="QWO105" s="420"/>
      <c r="QWP105" s="420"/>
      <c r="QWQ105" s="420"/>
      <c r="QWR105" s="420"/>
      <c r="QWS105" s="420"/>
      <c r="QWT105" s="420"/>
      <c r="QWU105" s="420"/>
      <c r="QWV105" s="420"/>
      <c r="QWW105" s="420"/>
      <c r="QWX105" s="420"/>
      <c r="QWY105" s="420"/>
      <c r="QWZ105" s="420"/>
      <c r="QXA105" s="420"/>
      <c r="QXB105" s="420"/>
      <c r="QXC105" s="420"/>
      <c r="QXD105" s="420"/>
      <c r="QXE105" s="420"/>
      <c r="QXF105" s="420"/>
      <c r="QXG105" s="420"/>
      <c r="QXH105" s="420"/>
      <c r="QXI105" s="420"/>
      <c r="QXJ105" s="420"/>
      <c r="QXK105" s="420"/>
      <c r="QXL105" s="420"/>
      <c r="QXM105" s="420"/>
      <c r="QXN105" s="420"/>
      <c r="QXO105" s="420"/>
      <c r="QXP105" s="420"/>
      <c r="QXQ105" s="420"/>
      <c r="QXR105" s="420"/>
      <c r="QXS105" s="420"/>
      <c r="QXT105" s="420"/>
      <c r="QXU105" s="420"/>
      <c r="QXV105" s="420"/>
      <c r="QXW105" s="420"/>
      <c r="QXX105" s="420"/>
      <c r="QXY105" s="420"/>
      <c r="QXZ105" s="420"/>
      <c r="QYA105" s="420"/>
      <c r="QYB105" s="420"/>
      <c r="QYC105" s="420"/>
      <c r="QYD105" s="420"/>
      <c r="QYE105" s="420"/>
      <c r="QYF105" s="420"/>
      <c r="QYG105" s="420"/>
      <c r="QYH105" s="420"/>
      <c r="QYI105" s="420"/>
      <c r="QYJ105" s="420"/>
      <c r="QYK105" s="420"/>
      <c r="QYL105" s="420"/>
      <c r="QYM105" s="420"/>
      <c r="QYN105" s="420"/>
      <c r="QYO105" s="420"/>
      <c r="QYP105" s="420"/>
      <c r="QYQ105" s="420"/>
      <c r="QYR105" s="420"/>
      <c r="QYS105" s="420"/>
      <c r="QYT105" s="420"/>
      <c r="QYU105" s="420"/>
      <c r="QYV105" s="420"/>
      <c r="QYW105" s="420"/>
      <c r="QYX105" s="420"/>
      <c r="QYY105" s="420"/>
      <c r="QYZ105" s="420"/>
      <c r="QZA105" s="420"/>
      <c r="QZB105" s="420"/>
      <c r="QZC105" s="420"/>
      <c r="QZD105" s="420"/>
      <c r="QZE105" s="420"/>
      <c r="QZF105" s="420"/>
      <c r="QZG105" s="420"/>
      <c r="QZH105" s="420"/>
      <c r="QZI105" s="420"/>
      <c r="QZJ105" s="420"/>
      <c r="QZK105" s="420"/>
      <c r="QZL105" s="420"/>
      <c r="QZM105" s="420"/>
      <c r="QZN105" s="420"/>
      <c r="QZO105" s="420"/>
      <c r="QZP105" s="420"/>
      <c r="QZQ105" s="420"/>
      <c r="QZR105" s="420"/>
      <c r="QZS105" s="420"/>
      <c r="QZT105" s="420"/>
      <c r="QZU105" s="420"/>
      <c r="QZV105" s="420"/>
      <c r="QZW105" s="420"/>
      <c r="QZX105" s="420"/>
      <c r="QZY105" s="420"/>
      <c r="QZZ105" s="420"/>
      <c r="RAA105" s="420"/>
      <c r="RAB105" s="420"/>
      <c r="RAC105" s="420"/>
      <c r="RAD105" s="420"/>
      <c r="RAE105" s="420"/>
      <c r="RAF105" s="420"/>
      <c r="RAG105" s="420"/>
      <c r="RAH105" s="420"/>
      <c r="RAI105" s="420"/>
      <c r="RAJ105" s="420"/>
      <c r="RAK105" s="420"/>
      <c r="RAL105" s="420"/>
      <c r="RAM105" s="420"/>
      <c r="RAN105" s="420"/>
      <c r="RAO105" s="420"/>
      <c r="RAP105" s="420"/>
      <c r="RAQ105" s="420"/>
      <c r="RAR105" s="420"/>
      <c r="RAS105" s="420"/>
      <c r="RAT105" s="420"/>
      <c r="RAU105" s="420"/>
      <c r="RAV105" s="420"/>
      <c r="RAW105" s="420"/>
      <c r="RAX105" s="420"/>
      <c r="RAY105" s="420"/>
      <c r="RAZ105" s="420"/>
      <c r="RBA105" s="420"/>
      <c r="RBB105" s="420"/>
      <c r="RBC105" s="420"/>
      <c r="RBD105" s="420"/>
      <c r="RBE105" s="420"/>
      <c r="RBF105" s="420"/>
      <c r="RBG105" s="420"/>
      <c r="RBH105" s="420"/>
      <c r="RBI105" s="420"/>
      <c r="RBJ105" s="420"/>
      <c r="RBK105" s="420"/>
      <c r="RBL105" s="420"/>
      <c r="RBM105" s="420"/>
      <c r="RBN105" s="420"/>
      <c r="RBO105" s="420"/>
      <c r="RBP105" s="420"/>
      <c r="RBQ105" s="420"/>
      <c r="RBR105" s="420"/>
      <c r="RBS105" s="420"/>
      <c r="RBT105" s="420"/>
      <c r="RBU105" s="420"/>
      <c r="RBV105" s="420"/>
      <c r="RBW105" s="420"/>
      <c r="RBX105" s="420"/>
      <c r="RBY105" s="420"/>
      <c r="RBZ105" s="420"/>
      <c r="RCA105" s="420"/>
      <c r="RCB105" s="420"/>
      <c r="RCC105" s="420"/>
      <c r="RCD105" s="420"/>
      <c r="RCE105" s="420"/>
      <c r="RCF105" s="420"/>
      <c r="RCG105" s="420"/>
      <c r="RCH105" s="420"/>
      <c r="RCI105" s="420"/>
      <c r="RCJ105" s="420"/>
      <c r="RCK105" s="420"/>
      <c r="RCL105" s="420"/>
      <c r="RCM105" s="420"/>
      <c r="RCN105" s="420"/>
      <c r="RCO105" s="420"/>
      <c r="RCP105" s="420"/>
      <c r="RCQ105" s="420"/>
      <c r="RCR105" s="420"/>
      <c r="RCS105" s="420"/>
      <c r="RCT105" s="420"/>
      <c r="RCU105" s="420"/>
      <c r="RCV105" s="420"/>
      <c r="RCW105" s="420"/>
      <c r="RCX105" s="420"/>
      <c r="RCY105" s="420"/>
      <c r="RCZ105" s="420"/>
      <c r="RDA105" s="420"/>
      <c r="RDB105" s="420"/>
      <c r="RDC105" s="420"/>
      <c r="RDD105" s="420"/>
      <c r="RDE105" s="420"/>
      <c r="RDF105" s="420"/>
      <c r="RDG105" s="420"/>
      <c r="RDH105" s="420"/>
      <c r="RDI105" s="420"/>
      <c r="RDJ105" s="420"/>
      <c r="RDK105" s="420"/>
      <c r="RDL105" s="420"/>
      <c r="RDM105" s="420"/>
      <c r="RDN105" s="420"/>
      <c r="RDO105" s="420"/>
      <c r="RDP105" s="420"/>
      <c r="RDQ105" s="420"/>
      <c r="RDR105" s="420"/>
      <c r="RDS105" s="420"/>
      <c r="RDT105" s="420"/>
      <c r="RDU105" s="420"/>
      <c r="RDV105" s="420"/>
      <c r="RDW105" s="420"/>
      <c r="RDX105" s="420"/>
      <c r="RDY105" s="420"/>
      <c r="RDZ105" s="420"/>
      <c r="REA105" s="420"/>
      <c r="REB105" s="420"/>
      <c r="REC105" s="420"/>
      <c r="RED105" s="420"/>
      <c r="REE105" s="420"/>
      <c r="REF105" s="420"/>
      <c r="REG105" s="420"/>
      <c r="REH105" s="420"/>
      <c r="REI105" s="420"/>
      <c r="REJ105" s="420"/>
      <c r="REK105" s="420"/>
      <c r="REL105" s="420"/>
      <c r="REM105" s="420"/>
      <c r="REN105" s="420"/>
      <c r="REO105" s="420"/>
      <c r="REP105" s="420"/>
      <c r="REQ105" s="420"/>
      <c r="RER105" s="420"/>
      <c r="RES105" s="420"/>
      <c r="RET105" s="420"/>
      <c r="REU105" s="420"/>
      <c r="REV105" s="420"/>
      <c r="REW105" s="420"/>
      <c r="REX105" s="420"/>
      <c r="REY105" s="420"/>
      <c r="REZ105" s="420"/>
      <c r="RFA105" s="420"/>
      <c r="RFB105" s="420"/>
      <c r="RFC105" s="420"/>
      <c r="RFD105" s="420"/>
      <c r="RFE105" s="420"/>
      <c r="RFF105" s="420"/>
      <c r="RFG105" s="420"/>
      <c r="RFH105" s="420"/>
      <c r="RFI105" s="420"/>
      <c r="RFJ105" s="420"/>
      <c r="RFK105" s="420"/>
      <c r="RFL105" s="420"/>
      <c r="RFM105" s="420"/>
      <c r="RFN105" s="420"/>
      <c r="RFO105" s="420"/>
      <c r="RFP105" s="420"/>
      <c r="RFQ105" s="420"/>
      <c r="RFR105" s="420"/>
      <c r="RFS105" s="420"/>
      <c r="RFT105" s="420"/>
      <c r="RFU105" s="420"/>
      <c r="RFV105" s="420"/>
      <c r="RFW105" s="420"/>
      <c r="RFX105" s="420"/>
      <c r="RFY105" s="420"/>
      <c r="RFZ105" s="420"/>
      <c r="RGA105" s="420"/>
      <c r="RGB105" s="420"/>
      <c r="RGC105" s="420"/>
      <c r="RGD105" s="420"/>
      <c r="RGE105" s="420"/>
      <c r="RGF105" s="420"/>
      <c r="RGG105" s="420"/>
      <c r="RGH105" s="420"/>
      <c r="RGI105" s="420"/>
      <c r="RGJ105" s="420"/>
      <c r="RGK105" s="420"/>
      <c r="RGL105" s="420"/>
      <c r="RGM105" s="420"/>
      <c r="RGN105" s="420"/>
      <c r="RGO105" s="420"/>
      <c r="RGP105" s="420"/>
      <c r="RGQ105" s="420"/>
      <c r="RGR105" s="420"/>
      <c r="RGS105" s="420"/>
      <c r="RGT105" s="420"/>
      <c r="RGU105" s="420"/>
      <c r="RGV105" s="420"/>
      <c r="RGW105" s="420"/>
      <c r="RGX105" s="420"/>
      <c r="RGY105" s="420"/>
      <c r="RGZ105" s="420"/>
      <c r="RHA105" s="420"/>
      <c r="RHB105" s="420"/>
      <c r="RHC105" s="420"/>
      <c r="RHD105" s="420"/>
      <c r="RHE105" s="420"/>
      <c r="RHF105" s="420"/>
      <c r="RHG105" s="420"/>
      <c r="RHH105" s="420"/>
      <c r="RHI105" s="420"/>
      <c r="RHJ105" s="420"/>
      <c r="RHK105" s="420"/>
      <c r="RHL105" s="420"/>
      <c r="RHM105" s="420"/>
      <c r="RHN105" s="420"/>
      <c r="RHO105" s="420"/>
      <c r="RHP105" s="420"/>
      <c r="RHQ105" s="420"/>
      <c r="RHR105" s="420"/>
      <c r="RHS105" s="420"/>
      <c r="RHT105" s="420"/>
      <c r="RHU105" s="420"/>
      <c r="RHV105" s="420"/>
      <c r="RHW105" s="420"/>
      <c r="RHX105" s="420"/>
      <c r="RHY105" s="420"/>
      <c r="RHZ105" s="420"/>
      <c r="RIA105" s="420"/>
      <c r="RIB105" s="420"/>
      <c r="RIC105" s="420"/>
      <c r="RID105" s="420"/>
      <c r="RIE105" s="420"/>
      <c r="RIF105" s="420"/>
      <c r="RIG105" s="420"/>
      <c r="RIH105" s="420"/>
      <c r="RII105" s="420"/>
      <c r="RIJ105" s="420"/>
      <c r="RIK105" s="420"/>
      <c r="RIL105" s="420"/>
      <c r="RIM105" s="420"/>
      <c r="RIN105" s="420"/>
      <c r="RIO105" s="420"/>
      <c r="RIP105" s="420"/>
      <c r="RIQ105" s="420"/>
      <c r="RIR105" s="420"/>
      <c r="RIS105" s="420"/>
      <c r="RIT105" s="420"/>
      <c r="RIU105" s="420"/>
      <c r="RIV105" s="420"/>
      <c r="RIW105" s="420"/>
      <c r="RIX105" s="420"/>
      <c r="RIY105" s="420"/>
      <c r="RIZ105" s="420"/>
      <c r="RJA105" s="420"/>
      <c r="RJB105" s="420"/>
      <c r="RJC105" s="420"/>
      <c r="RJD105" s="420"/>
      <c r="RJE105" s="420"/>
      <c r="RJF105" s="420"/>
      <c r="RJG105" s="420"/>
      <c r="RJH105" s="420"/>
      <c r="RJI105" s="420"/>
      <c r="RJJ105" s="420"/>
      <c r="RJK105" s="420"/>
      <c r="RJL105" s="420"/>
      <c r="RJM105" s="420"/>
      <c r="RJN105" s="420"/>
      <c r="RJO105" s="420"/>
      <c r="RJP105" s="420"/>
      <c r="RJQ105" s="420"/>
      <c r="RJR105" s="420"/>
      <c r="RJS105" s="420"/>
      <c r="RJT105" s="420"/>
      <c r="RJU105" s="420"/>
      <c r="RJV105" s="420"/>
      <c r="RJW105" s="420"/>
      <c r="RJX105" s="420"/>
      <c r="RJY105" s="420"/>
      <c r="RJZ105" s="420"/>
      <c r="RKA105" s="420"/>
      <c r="RKB105" s="420"/>
      <c r="RKC105" s="420"/>
      <c r="RKD105" s="420"/>
      <c r="RKE105" s="420"/>
      <c r="RKF105" s="420"/>
      <c r="RKG105" s="420"/>
      <c r="RKH105" s="420"/>
      <c r="RKI105" s="420"/>
      <c r="RKJ105" s="420"/>
      <c r="RKK105" s="420"/>
      <c r="RKL105" s="420"/>
      <c r="RKM105" s="420"/>
      <c r="RKN105" s="420"/>
      <c r="RKO105" s="420"/>
      <c r="RKP105" s="420"/>
      <c r="RKQ105" s="420"/>
      <c r="RKR105" s="420"/>
      <c r="RKS105" s="420"/>
      <c r="RKT105" s="420"/>
      <c r="RKU105" s="420"/>
      <c r="RKV105" s="420"/>
      <c r="RKW105" s="420"/>
      <c r="RKX105" s="420"/>
      <c r="RKY105" s="420"/>
      <c r="RKZ105" s="420"/>
      <c r="RLA105" s="420"/>
      <c r="RLB105" s="420"/>
      <c r="RLC105" s="420"/>
      <c r="RLD105" s="420"/>
      <c r="RLE105" s="420"/>
      <c r="RLF105" s="420"/>
      <c r="RLG105" s="420"/>
      <c r="RLH105" s="420"/>
      <c r="RLI105" s="420"/>
      <c r="RLJ105" s="420"/>
      <c r="RLK105" s="420"/>
      <c r="RLL105" s="420"/>
      <c r="RLM105" s="420"/>
      <c r="RLN105" s="420"/>
      <c r="RLO105" s="420"/>
      <c r="RLP105" s="420"/>
      <c r="RLQ105" s="420"/>
      <c r="RLR105" s="420"/>
      <c r="RLS105" s="420"/>
      <c r="RLT105" s="420"/>
      <c r="RLU105" s="420"/>
      <c r="RLV105" s="420"/>
      <c r="RLW105" s="420"/>
      <c r="RLX105" s="420"/>
      <c r="RLY105" s="420"/>
      <c r="RLZ105" s="420"/>
      <c r="RMA105" s="420"/>
      <c r="RMB105" s="420"/>
      <c r="RMC105" s="420"/>
      <c r="RMD105" s="420"/>
      <c r="RME105" s="420"/>
      <c r="RMF105" s="420"/>
      <c r="RMG105" s="420"/>
      <c r="RMH105" s="420"/>
      <c r="RMI105" s="420"/>
      <c r="RMJ105" s="420"/>
      <c r="RMK105" s="420"/>
      <c r="RML105" s="420"/>
      <c r="RMM105" s="420"/>
      <c r="RMN105" s="420"/>
      <c r="RMO105" s="420"/>
      <c r="RMP105" s="420"/>
      <c r="RMQ105" s="420"/>
      <c r="RMR105" s="420"/>
      <c r="RMS105" s="420"/>
      <c r="RMT105" s="420"/>
      <c r="RMU105" s="420"/>
      <c r="RMV105" s="420"/>
      <c r="RMW105" s="420"/>
      <c r="RMX105" s="420"/>
      <c r="RMY105" s="420"/>
      <c r="RMZ105" s="420"/>
      <c r="RNA105" s="420"/>
      <c r="RNB105" s="420"/>
      <c r="RNC105" s="420"/>
      <c r="RND105" s="420"/>
      <c r="RNE105" s="420"/>
      <c r="RNF105" s="420"/>
      <c r="RNG105" s="420"/>
      <c r="RNH105" s="420"/>
      <c r="RNI105" s="420"/>
      <c r="RNJ105" s="420"/>
      <c r="RNK105" s="420"/>
      <c r="RNL105" s="420"/>
      <c r="RNM105" s="420"/>
      <c r="RNN105" s="420"/>
      <c r="RNO105" s="420"/>
      <c r="RNP105" s="420"/>
      <c r="RNQ105" s="420"/>
      <c r="RNR105" s="420"/>
      <c r="RNS105" s="420"/>
      <c r="RNT105" s="420"/>
      <c r="RNU105" s="420"/>
      <c r="RNV105" s="420"/>
      <c r="RNW105" s="420"/>
      <c r="RNX105" s="420"/>
      <c r="RNY105" s="420"/>
      <c r="RNZ105" s="420"/>
      <c r="ROA105" s="420"/>
      <c r="ROB105" s="420"/>
      <c r="ROC105" s="420"/>
      <c r="ROD105" s="420"/>
      <c r="ROE105" s="420"/>
      <c r="ROF105" s="420"/>
      <c r="ROG105" s="420"/>
      <c r="ROH105" s="420"/>
      <c r="ROI105" s="420"/>
      <c r="ROJ105" s="420"/>
      <c r="ROK105" s="420"/>
      <c r="ROL105" s="420"/>
      <c r="ROM105" s="420"/>
      <c r="RON105" s="420"/>
      <c r="ROO105" s="420"/>
      <c r="ROP105" s="420"/>
      <c r="ROQ105" s="420"/>
      <c r="ROR105" s="420"/>
      <c r="ROS105" s="420"/>
      <c r="ROT105" s="420"/>
      <c r="ROU105" s="420"/>
      <c r="ROV105" s="420"/>
      <c r="ROW105" s="420"/>
      <c r="ROX105" s="420"/>
      <c r="ROY105" s="420"/>
      <c r="ROZ105" s="420"/>
      <c r="RPA105" s="420"/>
      <c r="RPB105" s="420"/>
      <c r="RPC105" s="420"/>
      <c r="RPD105" s="420"/>
      <c r="RPE105" s="420"/>
      <c r="RPF105" s="420"/>
      <c r="RPG105" s="420"/>
      <c r="RPH105" s="420"/>
      <c r="RPI105" s="420"/>
      <c r="RPJ105" s="420"/>
      <c r="RPK105" s="420"/>
      <c r="RPL105" s="420"/>
      <c r="RPM105" s="420"/>
      <c r="RPN105" s="420"/>
      <c r="RPO105" s="420"/>
      <c r="RPP105" s="420"/>
      <c r="RPQ105" s="420"/>
      <c r="RPR105" s="420"/>
      <c r="RPS105" s="420"/>
      <c r="RPT105" s="420"/>
      <c r="RPU105" s="420"/>
      <c r="RPV105" s="420"/>
      <c r="RPW105" s="420"/>
      <c r="RPX105" s="420"/>
      <c r="RPY105" s="420"/>
      <c r="RPZ105" s="420"/>
      <c r="RQA105" s="420"/>
      <c r="RQB105" s="420"/>
      <c r="RQC105" s="420"/>
      <c r="RQD105" s="420"/>
      <c r="RQE105" s="420"/>
      <c r="RQF105" s="420"/>
      <c r="RQG105" s="420"/>
      <c r="RQH105" s="420"/>
      <c r="RQI105" s="420"/>
      <c r="RQJ105" s="420"/>
      <c r="RQK105" s="420"/>
      <c r="RQL105" s="420"/>
      <c r="RQM105" s="420"/>
      <c r="RQN105" s="420"/>
      <c r="RQO105" s="420"/>
      <c r="RQP105" s="420"/>
      <c r="RQQ105" s="420"/>
      <c r="RQR105" s="420"/>
      <c r="RQS105" s="420"/>
      <c r="RQT105" s="420"/>
      <c r="RQU105" s="420"/>
      <c r="RQV105" s="420"/>
      <c r="RQW105" s="420"/>
      <c r="RQX105" s="420"/>
      <c r="RQY105" s="420"/>
      <c r="RQZ105" s="420"/>
      <c r="RRA105" s="420"/>
      <c r="RRB105" s="420"/>
      <c r="RRC105" s="420"/>
      <c r="RRD105" s="420"/>
      <c r="RRE105" s="420"/>
      <c r="RRF105" s="420"/>
      <c r="RRG105" s="420"/>
      <c r="RRH105" s="420"/>
      <c r="RRI105" s="420"/>
      <c r="RRJ105" s="420"/>
      <c r="RRK105" s="420"/>
      <c r="RRL105" s="420"/>
      <c r="RRM105" s="420"/>
      <c r="RRN105" s="420"/>
      <c r="RRO105" s="420"/>
      <c r="RRP105" s="420"/>
      <c r="RRQ105" s="420"/>
      <c r="RRR105" s="420"/>
      <c r="RRS105" s="420"/>
      <c r="RRT105" s="420"/>
      <c r="RRU105" s="420"/>
      <c r="RRV105" s="420"/>
      <c r="RRW105" s="420"/>
      <c r="RRX105" s="420"/>
      <c r="RRY105" s="420"/>
      <c r="RRZ105" s="420"/>
      <c r="RSA105" s="420"/>
      <c r="RSB105" s="420"/>
      <c r="RSC105" s="420"/>
      <c r="RSD105" s="420"/>
      <c r="RSE105" s="420"/>
      <c r="RSF105" s="420"/>
      <c r="RSG105" s="420"/>
      <c r="RSH105" s="420"/>
      <c r="RSI105" s="420"/>
      <c r="RSJ105" s="420"/>
      <c r="RSK105" s="420"/>
      <c r="RSL105" s="420"/>
      <c r="RSM105" s="420"/>
      <c r="RSN105" s="420"/>
      <c r="RSO105" s="420"/>
      <c r="RSP105" s="420"/>
      <c r="RSQ105" s="420"/>
      <c r="RSR105" s="420"/>
      <c r="RSS105" s="420"/>
      <c r="RST105" s="420"/>
      <c r="RSU105" s="420"/>
      <c r="RSV105" s="420"/>
      <c r="RSW105" s="420"/>
      <c r="RSX105" s="420"/>
      <c r="RSY105" s="420"/>
      <c r="RSZ105" s="420"/>
      <c r="RTA105" s="420"/>
      <c r="RTB105" s="420"/>
      <c r="RTC105" s="420"/>
      <c r="RTD105" s="420"/>
      <c r="RTE105" s="420"/>
      <c r="RTF105" s="420"/>
      <c r="RTG105" s="420"/>
      <c r="RTH105" s="420"/>
      <c r="RTI105" s="420"/>
      <c r="RTJ105" s="420"/>
      <c r="RTK105" s="420"/>
      <c r="RTL105" s="420"/>
      <c r="RTM105" s="420"/>
      <c r="RTN105" s="420"/>
      <c r="RTO105" s="420"/>
      <c r="RTP105" s="420"/>
      <c r="RTQ105" s="420"/>
      <c r="RTR105" s="420"/>
      <c r="RTS105" s="420"/>
      <c r="RTT105" s="420"/>
      <c r="RTU105" s="420"/>
      <c r="RTV105" s="420"/>
      <c r="RTW105" s="420"/>
      <c r="RTX105" s="420"/>
      <c r="RTY105" s="420"/>
      <c r="RTZ105" s="420"/>
      <c r="RUA105" s="420"/>
      <c r="RUB105" s="420"/>
      <c r="RUC105" s="420"/>
      <c r="RUD105" s="420"/>
      <c r="RUE105" s="420"/>
      <c r="RUF105" s="420"/>
      <c r="RUG105" s="420"/>
      <c r="RUH105" s="420"/>
      <c r="RUI105" s="420"/>
      <c r="RUJ105" s="420"/>
      <c r="RUK105" s="420"/>
      <c r="RUL105" s="420"/>
      <c r="RUM105" s="420"/>
      <c r="RUN105" s="420"/>
      <c r="RUO105" s="420"/>
      <c r="RUP105" s="420"/>
      <c r="RUQ105" s="420"/>
      <c r="RUR105" s="420"/>
      <c r="RUS105" s="420"/>
      <c r="RUT105" s="420"/>
      <c r="RUU105" s="420"/>
      <c r="RUV105" s="420"/>
      <c r="RUW105" s="420"/>
      <c r="RUX105" s="420"/>
      <c r="RUY105" s="420"/>
      <c r="RUZ105" s="420"/>
      <c r="RVA105" s="420"/>
      <c r="RVB105" s="420"/>
      <c r="RVC105" s="420"/>
      <c r="RVD105" s="420"/>
      <c r="RVE105" s="420"/>
      <c r="RVF105" s="420"/>
      <c r="RVG105" s="420"/>
      <c r="RVH105" s="420"/>
      <c r="RVI105" s="420"/>
      <c r="RVJ105" s="420"/>
      <c r="RVK105" s="420"/>
      <c r="RVL105" s="420"/>
      <c r="RVM105" s="420"/>
      <c r="RVN105" s="420"/>
      <c r="RVO105" s="420"/>
      <c r="RVP105" s="420"/>
      <c r="RVQ105" s="420"/>
      <c r="RVR105" s="420"/>
      <c r="RVS105" s="420"/>
      <c r="RVT105" s="420"/>
      <c r="RVU105" s="420"/>
      <c r="RVV105" s="420"/>
      <c r="RVW105" s="420"/>
      <c r="RVX105" s="420"/>
      <c r="RVY105" s="420"/>
      <c r="RVZ105" s="420"/>
      <c r="RWA105" s="420"/>
      <c r="RWB105" s="420"/>
      <c r="RWC105" s="420"/>
      <c r="RWD105" s="420"/>
      <c r="RWE105" s="420"/>
      <c r="RWF105" s="420"/>
      <c r="RWG105" s="420"/>
      <c r="RWH105" s="420"/>
      <c r="RWI105" s="420"/>
      <c r="RWJ105" s="420"/>
      <c r="RWK105" s="420"/>
      <c r="RWL105" s="420"/>
      <c r="RWM105" s="420"/>
      <c r="RWN105" s="420"/>
      <c r="RWO105" s="420"/>
      <c r="RWP105" s="420"/>
      <c r="RWQ105" s="420"/>
      <c r="RWR105" s="420"/>
      <c r="RWS105" s="420"/>
      <c r="RWT105" s="420"/>
      <c r="RWU105" s="420"/>
      <c r="RWV105" s="420"/>
      <c r="RWW105" s="420"/>
      <c r="RWX105" s="420"/>
      <c r="RWY105" s="420"/>
      <c r="RWZ105" s="420"/>
      <c r="RXA105" s="420"/>
      <c r="RXB105" s="420"/>
      <c r="RXC105" s="420"/>
      <c r="RXD105" s="420"/>
      <c r="RXE105" s="420"/>
      <c r="RXF105" s="420"/>
      <c r="RXG105" s="420"/>
      <c r="RXH105" s="420"/>
      <c r="RXI105" s="420"/>
      <c r="RXJ105" s="420"/>
      <c r="RXK105" s="420"/>
      <c r="RXL105" s="420"/>
      <c r="RXM105" s="420"/>
      <c r="RXN105" s="420"/>
      <c r="RXO105" s="420"/>
      <c r="RXP105" s="420"/>
      <c r="RXQ105" s="420"/>
      <c r="RXR105" s="420"/>
      <c r="RXS105" s="420"/>
      <c r="RXT105" s="420"/>
      <c r="RXU105" s="420"/>
      <c r="RXV105" s="420"/>
      <c r="RXW105" s="420"/>
      <c r="RXX105" s="420"/>
      <c r="RXY105" s="420"/>
      <c r="RXZ105" s="420"/>
      <c r="RYA105" s="420"/>
      <c r="RYB105" s="420"/>
      <c r="RYC105" s="420"/>
      <c r="RYD105" s="420"/>
      <c r="RYE105" s="420"/>
      <c r="RYF105" s="420"/>
      <c r="RYG105" s="420"/>
      <c r="RYH105" s="420"/>
      <c r="RYI105" s="420"/>
      <c r="RYJ105" s="420"/>
      <c r="RYK105" s="420"/>
      <c r="RYL105" s="420"/>
      <c r="RYM105" s="420"/>
      <c r="RYN105" s="420"/>
      <c r="RYO105" s="420"/>
      <c r="RYP105" s="420"/>
      <c r="RYQ105" s="420"/>
      <c r="RYR105" s="420"/>
      <c r="RYS105" s="420"/>
      <c r="RYT105" s="420"/>
      <c r="RYU105" s="420"/>
      <c r="RYV105" s="420"/>
      <c r="RYW105" s="420"/>
      <c r="RYX105" s="420"/>
      <c r="RYY105" s="420"/>
      <c r="RYZ105" s="420"/>
      <c r="RZA105" s="420"/>
      <c r="RZB105" s="420"/>
      <c r="RZC105" s="420"/>
      <c r="RZD105" s="420"/>
      <c r="RZE105" s="420"/>
      <c r="RZF105" s="420"/>
      <c r="RZG105" s="420"/>
      <c r="RZH105" s="420"/>
      <c r="RZI105" s="420"/>
      <c r="RZJ105" s="420"/>
      <c r="RZK105" s="420"/>
      <c r="RZL105" s="420"/>
      <c r="RZM105" s="420"/>
      <c r="RZN105" s="420"/>
      <c r="RZO105" s="420"/>
      <c r="RZP105" s="420"/>
      <c r="RZQ105" s="420"/>
      <c r="RZR105" s="420"/>
      <c r="RZS105" s="420"/>
      <c r="RZT105" s="420"/>
      <c r="RZU105" s="420"/>
      <c r="RZV105" s="420"/>
      <c r="RZW105" s="420"/>
      <c r="RZX105" s="420"/>
      <c r="RZY105" s="420"/>
      <c r="RZZ105" s="420"/>
      <c r="SAA105" s="420"/>
      <c r="SAB105" s="420"/>
      <c r="SAC105" s="420"/>
      <c r="SAD105" s="420"/>
      <c r="SAE105" s="420"/>
      <c r="SAF105" s="420"/>
      <c r="SAG105" s="420"/>
      <c r="SAH105" s="420"/>
      <c r="SAI105" s="420"/>
      <c r="SAJ105" s="420"/>
      <c r="SAK105" s="420"/>
      <c r="SAL105" s="420"/>
      <c r="SAM105" s="420"/>
      <c r="SAN105" s="420"/>
      <c r="SAO105" s="420"/>
      <c r="SAP105" s="420"/>
      <c r="SAQ105" s="420"/>
      <c r="SAR105" s="420"/>
      <c r="SAS105" s="420"/>
      <c r="SAT105" s="420"/>
      <c r="SAU105" s="420"/>
      <c r="SAV105" s="420"/>
      <c r="SAW105" s="420"/>
      <c r="SAX105" s="420"/>
      <c r="SAY105" s="420"/>
      <c r="SAZ105" s="420"/>
      <c r="SBA105" s="420"/>
      <c r="SBB105" s="420"/>
      <c r="SBC105" s="420"/>
      <c r="SBD105" s="420"/>
      <c r="SBE105" s="420"/>
      <c r="SBF105" s="420"/>
      <c r="SBG105" s="420"/>
      <c r="SBH105" s="420"/>
      <c r="SBI105" s="420"/>
      <c r="SBJ105" s="420"/>
      <c r="SBK105" s="420"/>
      <c r="SBL105" s="420"/>
      <c r="SBM105" s="420"/>
      <c r="SBN105" s="420"/>
      <c r="SBO105" s="420"/>
      <c r="SBP105" s="420"/>
      <c r="SBQ105" s="420"/>
      <c r="SBR105" s="420"/>
      <c r="SBS105" s="420"/>
      <c r="SBT105" s="420"/>
      <c r="SBU105" s="420"/>
      <c r="SBV105" s="420"/>
      <c r="SBW105" s="420"/>
      <c r="SBX105" s="420"/>
      <c r="SBY105" s="420"/>
      <c r="SBZ105" s="420"/>
      <c r="SCA105" s="420"/>
      <c r="SCB105" s="420"/>
      <c r="SCC105" s="420"/>
      <c r="SCD105" s="420"/>
      <c r="SCE105" s="420"/>
      <c r="SCF105" s="420"/>
      <c r="SCG105" s="420"/>
      <c r="SCH105" s="420"/>
      <c r="SCI105" s="420"/>
      <c r="SCJ105" s="420"/>
      <c r="SCK105" s="420"/>
      <c r="SCL105" s="420"/>
      <c r="SCM105" s="420"/>
      <c r="SCN105" s="420"/>
      <c r="SCO105" s="420"/>
      <c r="SCP105" s="420"/>
      <c r="SCQ105" s="420"/>
      <c r="SCR105" s="420"/>
      <c r="SCS105" s="420"/>
      <c r="SCT105" s="420"/>
      <c r="SCU105" s="420"/>
      <c r="SCV105" s="420"/>
      <c r="SCW105" s="420"/>
      <c r="SCX105" s="420"/>
      <c r="SCY105" s="420"/>
      <c r="SCZ105" s="420"/>
      <c r="SDA105" s="420"/>
      <c r="SDB105" s="420"/>
      <c r="SDC105" s="420"/>
      <c r="SDD105" s="420"/>
      <c r="SDE105" s="420"/>
      <c r="SDF105" s="420"/>
      <c r="SDG105" s="420"/>
      <c r="SDH105" s="420"/>
      <c r="SDI105" s="420"/>
      <c r="SDJ105" s="420"/>
      <c r="SDK105" s="420"/>
      <c r="SDL105" s="420"/>
      <c r="SDM105" s="420"/>
      <c r="SDN105" s="420"/>
      <c r="SDO105" s="420"/>
      <c r="SDP105" s="420"/>
      <c r="SDQ105" s="420"/>
      <c r="SDR105" s="420"/>
      <c r="SDS105" s="420"/>
      <c r="SDT105" s="420"/>
      <c r="SDU105" s="420"/>
      <c r="SDV105" s="420"/>
      <c r="SDW105" s="420"/>
      <c r="SDX105" s="420"/>
      <c r="SDY105" s="420"/>
      <c r="SDZ105" s="420"/>
      <c r="SEA105" s="420"/>
      <c r="SEB105" s="420"/>
      <c r="SEC105" s="420"/>
      <c r="SED105" s="420"/>
      <c r="SEE105" s="420"/>
      <c r="SEF105" s="420"/>
      <c r="SEG105" s="420"/>
      <c r="SEH105" s="420"/>
      <c r="SEI105" s="420"/>
      <c r="SEJ105" s="420"/>
      <c r="SEK105" s="420"/>
      <c r="SEL105" s="420"/>
      <c r="SEM105" s="420"/>
      <c r="SEN105" s="420"/>
      <c r="SEO105" s="420"/>
      <c r="SEP105" s="420"/>
      <c r="SEQ105" s="420"/>
      <c r="SER105" s="420"/>
      <c r="SES105" s="420"/>
      <c r="SET105" s="420"/>
      <c r="SEU105" s="420"/>
      <c r="SEV105" s="420"/>
      <c r="SEW105" s="420"/>
      <c r="SEX105" s="420"/>
      <c r="SEY105" s="420"/>
      <c r="SEZ105" s="420"/>
      <c r="SFA105" s="420"/>
      <c r="SFB105" s="420"/>
      <c r="SFC105" s="420"/>
      <c r="SFD105" s="420"/>
      <c r="SFE105" s="420"/>
      <c r="SFF105" s="420"/>
      <c r="SFG105" s="420"/>
      <c r="SFH105" s="420"/>
      <c r="SFI105" s="420"/>
      <c r="SFJ105" s="420"/>
      <c r="SFK105" s="420"/>
      <c r="SFL105" s="420"/>
      <c r="SFM105" s="420"/>
      <c r="SFN105" s="420"/>
      <c r="SFO105" s="420"/>
      <c r="SFP105" s="420"/>
      <c r="SFQ105" s="420"/>
      <c r="SFR105" s="420"/>
      <c r="SFS105" s="420"/>
      <c r="SFT105" s="420"/>
      <c r="SFU105" s="420"/>
      <c r="SFV105" s="420"/>
      <c r="SFW105" s="420"/>
      <c r="SFX105" s="420"/>
      <c r="SFY105" s="420"/>
      <c r="SFZ105" s="420"/>
      <c r="SGA105" s="420"/>
      <c r="SGB105" s="420"/>
      <c r="SGC105" s="420"/>
      <c r="SGD105" s="420"/>
      <c r="SGE105" s="420"/>
      <c r="SGF105" s="420"/>
      <c r="SGG105" s="420"/>
      <c r="SGH105" s="420"/>
      <c r="SGI105" s="420"/>
      <c r="SGJ105" s="420"/>
      <c r="SGK105" s="420"/>
      <c r="SGL105" s="420"/>
      <c r="SGM105" s="420"/>
      <c r="SGN105" s="420"/>
      <c r="SGO105" s="420"/>
      <c r="SGP105" s="420"/>
      <c r="SGQ105" s="420"/>
      <c r="SGR105" s="420"/>
      <c r="SGS105" s="420"/>
      <c r="SGT105" s="420"/>
      <c r="SGU105" s="420"/>
      <c r="SGV105" s="420"/>
      <c r="SGW105" s="420"/>
      <c r="SGX105" s="420"/>
      <c r="SGY105" s="420"/>
      <c r="SGZ105" s="420"/>
      <c r="SHA105" s="420"/>
      <c r="SHB105" s="420"/>
      <c r="SHC105" s="420"/>
      <c r="SHD105" s="420"/>
      <c r="SHE105" s="420"/>
      <c r="SHF105" s="420"/>
      <c r="SHG105" s="420"/>
      <c r="SHH105" s="420"/>
      <c r="SHI105" s="420"/>
      <c r="SHJ105" s="420"/>
      <c r="SHK105" s="420"/>
      <c r="SHL105" s="420"/>
      <c r="SHM105" s="420"/>
      <c r="SHN105" s="420"/>
      <c r="SHO105" s="420"/>
      <c r="SHP105" s="420"/>
      <c r="SHQ105" s="420"/>
      <c r="SHR105" s="420"/>
      <c r="SHS105" s="420"/>
      <c r="SHT105" s="420"/>
      <c r="SHU105" s="420"/>
      <c r="SHV105" s="420"/>
      <c r="SHW105" s="420"/>
      <c r="SHX105" s="420"/>
      <c r="SHY105" s="420"/>
      <c r="SHZ105" s="420"/>
      <c r="SIA105" s="420"/>
      <c r="SIB105" s="420"/>
      <c r="SIC105" s="420"/>
      <c r="SID105" s="420"/>
      <c r="SIE105" s="420"/>
      <c r="SIF105" s="420"/>
      <c r="SIG105" s="420"/>
      <c r="SIH105" s="420"/>
      <c r="SII105" s="420"/>
      <c r="SIJ105" s="420"/>
      <c r="SIK105" s="420"/>
      <c r="SIL105" s="420"/>
      <c r="SIM105" s="420"/>
      <c r="SIN105" s="420"/>
      <c r="SIO105" s="420"/>
      <c r="SIP105" s="420"/>
      <c r="SIQ105" s="420"/>
      <c r="SIR105" s="420"/>
      <c r="SIS105" s="420"/>
      <c r="SIT105" s="420"/>
      <c r="SIU105" s="420"/>
      <c r="SIV105" s="420"/>
      <c r="SIW105" s="420"/>
      <c r="SIX105" s="420"/>
      <c r="SIY105" s="420"/>
      <c r="SIZ105" s="420"/>
      <c r="SJA105" s="420"/>
      <c r="SJB105" s="420"/>
      <c r="SJC105" s="420"/>
      <c r="SJD105" s="420"/>
      <c r="SJE105" s="420"/>
      <c r="SJF105" s="420"/>
      <c r="SJG105" s="420"/>
      <c r="SJH105" s="420"/>
      <c r="SJI105" s="420"/>
      <c r="SJJ105" s="420"/>
      <c r="SJK105" s="420"/>
      <c r="SJL105" s="420"/>
      <c r="SJM105" s="420"/>
      <c r="SJN105" s="420"/>
      <c r="SJO105" s="420"/>
      <c r="SJP105" s="420"/>
      <c r="SJQ105" s="420"/>
      <c r="SJR105" s="420"/>
      <c r="SJS105" s="420"/>
      <c r="SJT105" s="420"/>
      <c r="SJU105" s="420"/>
      <c r="SJV105" s="420"/>
      <c r="SJW105" s="420"/>
      <c r="SJX105" s="420"/>
      <c r="SJY105" s="420"/>
      <c r="SJZ105" s="420"/>
      <c r="SKA105" s="420"/>
      <c r="SKB105" s="420"/>
      <c r="SKC105" s="420"/>
      <c r="SKD105" s="420"/>
      <c r="SKE105" s="420"/>
      <c r="SKF105" s="420"/>
      <c r="SKG105" s="420"/>
      <c r="SKH105" s="420"/>
      <c r="SKI105" s="420"/>
      <c r="SKJ105" s="420"/>
      <c r="SKK105" s="420"/>
      <c r="SKL105" s="420"/>
      <c r="SKM105" s="420"/>
      <c r="SKN105" s="420"/>
      <c r="SKO105" s="420"/>
      <c r="SKP105" s="420"/>
      <c r="SKQ105" s="420"/>
      <c r="SKR105" s="420"/>
      <c r="SKS105" s="420"/>
      <c r="SKT105" s="420"/>
      <c r="SKU105" s="420"/>
      <c r="SKV105" s="420"/>
      <c r="SKW105" s="420"/>
      <c r="SKX105" s="420"/>
      <c r="SKY105" s="420"/>
      <c r="SKZ105" s="420"/>
      <c r="SLA105" s="420"/>
      <c r="SLB105" s="420"/>
      <c r="SLC105" s="420"/>
      <c r="SLD105" s="420"/>
      <c r="SLE105" s="420"/>
      <c r="SLF105" s="420"/>
      <c r="SLG105" s="420"/>
      <c r="SLH105" s="420"/>
      <c r="SLI105" s="420"/>
      <c r="SLJ105" s="420"/>
      <c r="SLK105" s="420"/>
      <c r="SLL105" s="420"/>
      <c r="SLM105" s="420"/>
      <c r="SLN105" s="420"/>
      <c r="SLO105" s="420"/>
      <c r="SLP105" s="420"/>
      <c r="SLQ105" s="420"/>
      <c r="SLR105" s="420"/>
      <c r="SLS105" s="420"/>
      <c r="SLT105" s="420"/>
      <c r="SLU105" s="420"/>
      <c r="SLV105" s="420"/>
      <c r="SLW105" s="420"/>
      <c r="SLX105" s="420"/>
      <c r="SLY105" s="420"/>
      <c r="SLZ105" s="420"/>
      <c r="SMA105" s="420"/>
      <c r="SMB105" s="420"/>
      <c r="SMC105" s="420"/>
      <c r="SMD105" s="420"/>
      <c r="SME105" s="420"/>
      <c r="SMF105" s="420"/>
      <c r="SMG105" s="420"/>
      <c r="SMH105" s="420"/>
      <c r="SMI105" s="420"/>
      <c r="SMJ105" s="420"/>
      <c r="SMK105" s="420"/>
      <c r="SML105" s="420"/>
      <c r="SMM105" s="420"/>
      <c r="SMN105" s="420"/>
      <c r="SMO105" s="420"/>
      <c r="SMP105" s="420"/>
      <c r="SMQ105" s="420"/>
      <c r="SMR105" s="420"/>
      <c r="SMS105" s="420"/>
      <c r="SMT105" s="420"/>
      <c r="SMU105" s="420"/>
      <c r="SMV105" s="420"/>
      <c r="SMW105" s="420"/>
      <c r="SMX105" s="420"/>
      <c r="SMY105" s="420"/>
      <c r="SMZ105" s="420"/>
      <c r="SNA105" s="420"/>
      <c r="SNB105" s="420"/>
      <c r="SNC105" s="420"/>
      <c r="SND105" s="420"/>
      <c r="SNE105" s="420"/>
      <c r="SNF105" s="420"/>
      <c r="SNG105" s="420"/>
      <c r="SNH105" s="420"/>
      <c r="SNI105" s="420"/>
      <c r="SNJ105" s="420"/>
      <c r="SNK105" s="420"/>
      <c r="SNL105" s="420"/>
      <c r="SNM105" s="420"/>
      <c r="SNN105" s="420"/>
      <c r="SNO105" s="420"/>
      <c r="SNP105" s="420"/>
      <c r="SNQ105" s="420"/>
      <c r="SNR105" s="420"/>
      <c r="SNS105" s="420"/>
      <c r="SNT105" s="420"/>
      <c r="SNU105" s="420"/>
      <c r="SNV105" s="420"/>
      <c r="SNW105" s="420"/>
      <c r="SNX105" s="420"/>
      <c r="SNY105" s="420"/>
      <c r="SNZ105" s="420"/>
      <c r="SOA105" s="420"/>
      <c r="SOB105" s="420"/>
      <c r="SOC105" s="420"/>
      <c r="SOD105" s="420"/>
      <c r="SOE105" s="420"/>
      <c r="SOF105" s="420"/>
      <c r="SOG105" s="420"/>
      <c r="SOH105" s="420"/>
      <c r="SOI105" s="420"/>
      <c r="SOJ105" s="420"/>
      <c r="SOK105" s="420"/>
      <c r="SOL105" s="420"/>
      <c r="SOM105" s="420"/>
      <c r="SON105" s="420"/>
      <c r="SOO105" s="420"/>
      <c r="SOP105" s="420"/>
      <c r="SOQ105" s="420"/>
      <c r="SOR105" s="420"/>
      <c r="SOS105" s="420"/>
      <c r="SOT105" s="420"/>
      <c r="SOU105" s="420"/>
      <c r="SOV105" s="420"/>
      <c r="SOW105" s="420"/>
      <c r="SOX105" s="420"/>
      <c r="SOY105" s="420"/>
      <c r="SOZ105" s="420"/>
      <c r="SPA105" s="420"/>
      <c r="SPB105" s="420"/>
      <c r="SPC105" s="420"/>
      <c r="SPD105" s="420"/>
      <c r="SPE105" s="420"/>
      <c r="SPF105" s="420"/>
      <c r="SPG105" s="420"/>
      <c r="SPH105" s="420"/>
      <c r="SPI105" s="420"/>
      <c r="SPJ105" s="420"/>
      <c r="SPK105" s="420"/>
      <c r="SPL105" s="420"/>
      <c r="SPM105" s="420"/>
      <c r="SPN105" s="420"/>
      <c r="SPO105" s="420"/>
      <c r="SPP105" s="420"/>
      <c r="SPQ105" s="420"/>
      <c r="SPR105" s="420"/>
      <c r="SPS105" s="420"/>
      <c r="SPT105" s="420"/>
      <c r="SPU105" s="420"/>
      <c r="SPV105" s="420"/>
      <c r="SPW105" s="420"/>
      <c r="SPX105" s="420"/>
      <c r="SPY105" s="420"/>
      <c r="SPZ105" s="420"/>
      <c r="SQA105" s="420"/>
      <c r="SQB105" s="420"/>
      <c r="SQC105" s="420"/>
      <c r="SQD105" s="420"/>
      <c r="SQE105" s="420"/>
      <c r="SQF105" s="420"/>
      <c r="SQG105" s="420"/>
      <c r="SQH105" s="420"/>
      <c r="SQI105" s="420"/>
      <c r="SQJ105" s="420"/>
      <c r="SQK105" s="420"/>
      <c r="SQL105" s="420"/>
      <c r="SQM105" s="420"/>
      <c r="SQN105" s="420"/>
      <c r="SQO105" s="420"/>
      <c r="SQP105" s="420"/>
      <c r="SQQ105" s="420"/>
      <c r="SQR105" s="420"/>
      <c r="SQS105" s="420"/>
      <c r="SQT105" s="420"/>
      <c r="SQU105" s="420"/>
      <c r="SQV105" s="420"/>
      <c r="SQW105" s="420"/>
      <c r="SQX105" s="420"/>
      <c r="SQY105" s="420"/>
      <c r="SQZ105" s="420"/>
      <c r="SRA105" s="420"/>
      <c r="SRB105" s="420"/>
      <c r="SRC105" s="420"/>
      <c r="SRD105" s="420"/>
      <c r="SRE105" s="420"/>
      <c r="SRF105" s="420"/>
      <c r="SRG105" s="420"/>
      <c r="SRH105" s="420"/>
      <c r="SRI105" s="420"/>
      <c r="SRJ105" s="420"/>
      <c r="SRK105" s="420"/>
      <c r="SRL105" s="420"/>
      <c r="SRM105" s="420"/>
      <c r="SRN105" s="420"/>
      <c r="SRO105" s="420"/>
      <c r="SRP105" s="420"/>
      <c r="SRQ105" s="420"/>
      <c r="SRR105" s="420"/>
      <c r="SRS105" s="420"/>
      <c r="SRT105" s="420"/>
      <c r="SRU105" s="420"/>
      <c r="SRV105" s="420"/>
      <c r="SRW105" s="420"/>
      <c r="SRX105" s="420"/>
      <c r="SRY105" s="420"/>
      <c r="SRZ105" s="420"/>
      <c r="SSA105" s="420"/>
      <c r="SSB105" s="420"/>
      <c r="SSC105" s="420"/>
      <c r="SSD105" s="420"/>
      <c r="SSE105" s="420"/>
      <c r="SSF105" s="420"/>
      <c r="SSG105" s="420"/>
      <c r="SSH105" s="420"/>
      <c r="SSI105" s="420"/>
      <c r="SSJ105" s="420"/>
      <c r="SSK105" s="420"/>
      <c r="SSL105" s="420"/>
      <c r="SSM105" s="420"/>
      <c r="SSN105" s="420"/>
      <c r="SSO105" s="420"/>
      <c r="SSP105" s="420"/>
      <c r="SSQ105" s="420"/>
      <c r="SSR105" s="420"/>
      <c r="SSS105" s="420"/>
      <c r="SST105" s="420"/>
      <c r="SSU105" s="420"/>
      <c r="SSV105" s="420"/>
      <c r="SSW105" s="420"/>
      <c r="SSX105" s="420"/>
      <c r="SSY105" s="420"/>
      <c r="SSZ105" s="420"/>
      <c r="STA105" s="420"/>
      <c r="STB105" s="420"/>
      <c r="STC105" s="420"/>
      <c r="STD105" s="420"/>
      <c r="STE105" s="420"/>
      <c r="STF105" s="420"/>
      <c r="STG105" s="420"/>
      <c r="STH105" s="420"/>
      <c r="STI105" s="420"/>
      <c r="STJ105" s="420"/>
      <c r="STK105" s="420"/>
      <c r="STL105" s="420"/>
      <c r="STM105" s="420"/>
      <c r="STN105" s="420"/>
      <c r="STO105" s="420"/>
      <c r="STP105" s="420"/>
      <c r="STQ105" s="420"/>
      <c r="STR105" s="420"/>
      <c r="STS105" s="420"/>
      <c r="STT105" s="420"/>
      <c r="STU105" s="420"/>
      <c r="STV105" s="420"/>
      <c r="STW105" s="420"/>
      <c r="STX105" s="420"/>
      <c r="STY105" s="420"/>
      <c r="STZ105" s="420"/>
      <c r="SUA105" s="420"/>
      <c r="SUB105" s="420"/>
      <c r="SUC105" s="420"/>
      <c r="SUD105" s="420"/>
      <c r="SUE105" s="420"/>
      <c r="SUF105" s="420"/>
      <c r="SUG105" s="420"/>
      <c r="SUH105" s="420"/>
      <c r="SUI105" s="420"/>
      <c r="SUJ105" s="420"/>
      <c r="SUK105" s="420"/>
      <c r="SUL105" s="420"/>
      <c r="SUM105" s="420"/>
      <c r="SUN105" s="420"/>
      <c r="SUO105" s="420"/>
      <c r="SUP105" s="420"/>
      <c r="SUQ105" s="420"/>
      <c r="SUR105" s="420"/>
      <c r="SUS105" s="420"/>
      <c r="SUT105" s="420"/>
      <c r="SUU105" s="420"/>
      <c r="SUV105" s="420"/>
      <c r="SUW105" s="420"/>
      <c r="SUX105" s="420"/>
      <c r="SUY105" s="420"/>
      <c r="SUZ105" s="420"/>
      <c r="SVA105" s="420"/>
      <c r="SVB105" s="420"/>
      <c r="SVC105" s="420"/>
      <c r="SVD105" s="420"/>
      <c r="SVE105" s="420"/>
      <c r="SVF105" s="420"/>
      <c r="SVG105" s="420"/>
      <c r="SVH105" s="420"/>
      <c r="SVI105" s="420"/>
      <c r="SVJ105" s="420"/>
      <c r="SVK105" s="420"/>
      <c r="SVL105" s="420"/>
      <c r="SVM105" s="420"/>
      <c r="SVN105" s="420"/>
      <c r="SVO105" s="420"/>
      <c r="SVP105" s="420"/>
      <c r="SVQ105" s="420"/>
      <c r="SVR105" s="420"/>
      <c r="SVS105" s="420"/>
      <c r="SVT105" s="420"/>
      <c r="SVU105" s="420"/>
      <c r="SVV105" s="420"/>
      <c r="SVW105" s="420"/>
      <c r="SVX105" s="420"/>
      <c r="SVY105" s="420"/>
      <c r="SVZ105" s="420"/>
      <c r="SWA105" s="420"/>
      <c r="SWB105" s="420"/>
      <c r="SWC105" s="420"/>
      <c r="SWD105" s="420"/>
      <c r="SWE105" s="420"/>
      <c r="SWF105" s="420"/>
      <c r="SWG105" s="420"/>
      <c r="SWH105" s="420"/>
      <c r="SWI105" s="420"/>
      <c r="SWJ105" s="420"/>
      <c r="SWK105" s="420"/>
      <c r="SWL105" s="420"/>
      <c r="SWM105" s="420"/>
      <c r="SWN105" s="420"/>
      <c r="SWO105" s="420"/>
      <c r="SWP105" s="420"/>
      <c r="SWQ105" s="420"/>
      <c r="SWR105" s="420"/>
      <c r="SWS105" s="420"/>
      <c r="SWT105" s="420"/>
      <c r="SWU105" s="420"/>
      <c r="SWV105" s="420"/>
      <c r="SWW105" s="420"/>
      <c r="SWX105" s="420"/>
      <c r="SWY105" s="420"/>
      <c r="SWZ105" s="420"/>
      <c r="SXA105" s="420"/>
      <c r="SXB105" s="420"/>
      <c r="SXC105" s="420"/>
      <c r="SXD105" s="420"/>
      <c r="SXE105" s="420"/>
      <c r="SXF105" s="420"/>
      <c r="SXG105" s="420"/>
      <c r="SXH105" s="420"/>
      <c r="SXI105" s="420"/>
      <c r="SXJ105" s="420"/>
      <c r="SXK105" s="420"/>
      <c r="SXL105" s="420"/>
      <c r="SXM105" s="420"/>
      <c r="SXN105" s="420"/>
      <c r="SXO105" s="420"/>
      <c r="SXP105" s="420"/>
      <c r="SXQ105" s="420"/>
      <c r="SXR105" s="420"/>
      <c r="SXS105" s="420"/>
      <c r="SXT105" s="420"/>
      <c r="SXU105" s="420"/>
      <c r="SXV105" s="420"/>
      <c r="SXW105" s="420"/>
      <c r="SXX105" s="420"/>
      <c r="SXY105" s="420"/>
      <c r="SXZ105" s="420"/>
      <c r="SYA105" s="420"/>
      <c r="SYB105" s="420"/>
      <c r="SYC105" s="420"/>
      <c r="SYD105" s="420"/>
      <c r="SYE105" s="420"/>
      <c r="SYF105" s="420"/>
      <c r="SYG105" s="420"/>
      <c r="SYH105" s="420"/>
      <c r="SYI105" s="420"/>
      <c r="SYJ105" s="420"/>
      <c r="SYK105" s="420"/>
      <c r="SYL105" s="420"/>
      <c r="SYM105" s="420"/>
      <c r="SYN105" s="420"/>
      <c r="SYO105" s="420"/>
      <c r="SYP105" s="420"/>
      <c r="SYQ105" s="420"/>
      <c r="SYR105" s="420"/>
      <c r="SYS105" s="420"/>
      <c r="SYT105" s="420"/>
      <c r="SYU105" s="420"/>
      <c r="SYV105" s="420"/>
      <c r="SYW105" s="420"/>
      <c r="SYX105" s="420"/>
      <c r="SYY105" s="420"/>
      <c r="SYZ105" s="420"/>
      <c r="SZA105" s="420"/>
      <c r="SZB105" s="420"/>
      <c r="SZC105" s="420"/>
      <c r="SZD105" s="420"/>
      <c r="SZE105" s="420"/>
      <c r="SZF105" s="420"/>
      <c r="SZG105" s="420"/>
      <c r="SZH105" s="420"/>
      <c r="SZI105" s="420"/>
      <c r="SZJ105" s="420"/>
      <c r="SZK105" s="420"/>
      <c r="SZL105" s="420"/>
      <c r="SZM105" s="420"/>
      <c r="SZN105" s="420"/>
      <c r="SZO105" s="420"/>
      <c r="SZP105" s="420"/>
      <c r="SZQ105" s="420"/>
      <c r="SZR105" s="420"/>
      <c r="SZS105" s="420"/>
      <c r="SZT105" s="420"/>
      <c r="SZU105" s="420"/>
      <c r="SZV105" s="420"/>
      <c r="SZW105" s="420"/>
      <c r="SZX105" s="420"/>
      <c r="SZY105" s="420"/>
      <c r="SZZ105" s="420"/>
      <c r="TAA105" s="420"/>
      <c r="TAB105" s="420"/>
      <c r="TAC105" s="420"/>
      <c r="TAD105" s="420"/>
      <c r="TAE105" s="420"/>
      <c r="TAF105" s="420"/>
      <c r="TAG105" s="420"/>
      <c r="TAH105" s="420"/>
      <c r="TAI105" s="420"/>
      <c r="TAJ105" s="420"/>
      <c r="TAK105" s="420"/>
      <c r="TAL105" s="420"/>
      <c r="TAM105" s="420"/>
      <c r="TAN105" s="420"/>
      <c r="TAO105" s="420"/>
      <c r="TAP105" s="420"/>
      <c r="TAQ105" s="420"/>
      <c r="TAR105" s="420"/>
      <c r="TAS105" s="420"/>
      <c r="TAT105" s="420"/>
      <c r="TAU105" s="420"/>
      <c r="TAV105" s="420"/>
      <c r="TAW105" s="420"/>
      <c r="TAX105" s="420"/>
      <c r="TAY105" s="420"/>
      <c r="TAZ105" s="420"/>
      <c r="TBA105" s="420"/>
      <c r="TBB105" s="420"/>
      <c r="TBC105" s="420"/>
      <c r="TBD105" s="420"/>
      <c r="TBE105" s="420"/>
      <c r="TBF105" s="420"/>
      <c r="TBG105" s="420"/>
      <c r="TBH105" s="420"/>
      <c r="TBI105" s="420"/>
      <c r="TBJ105" s="420"/>
      <c r="TBK105" s="420"/>
      <c r="TBL105" s="420"/>
      <c r="TBM105" s="420"/>
      <c r="TBN105" s="420"/>
      <c r="TBO105" s="420"/>
      <c r="TBP105" s="420"/>
      <c r="TBQ105" s="420"/>
      <c r="TBR105" s="420"/>
      <c r="TBS105" s="420"/>
      <c r="TBT105" s="420"/>
      <c r="TBU105" s="420"/>
      <c r="TBV105" s="420"/>
      <c r="TBW105" s="420"/>
      <c r="TBX105" s="420"/>
      <c r="TBY105" s="420"/>
      <c r="TBZ105" s="420"/>
      <c r="TCA105" s="420"/>
      <c r="TCB105" s="420"/>
      <c r="TCC105" s="420"/>
      <c r="TCD105" s="420"/>
      <c r="TCE105" s="420"/>
      <c r="TCF105" s="420"/>
      <c r="TCG105" s="420"/>
      <c r="TCH105" s="420"/>
      <c r="TCI105" s="420"/>
      <c r="TCJ105" s="420"/>
      <c r="TCK105" s="420"/>
      <c r="TCL105" s="420"/>
      <c r="TCM105" s="420"/>
      <c r="TCN105" s="420"/>
      <c r="TCO105" s="420"/>
      <c r="TCP105" s="420"/>
      <c r="TCQ105" s="420"/>
      <c r="TCR105" s="420"/>
      <c r="TCS105" s="420"/>
      <c r="TCT105" s="420"/>
      <c r="TCU105" s="420"/>
      <c r="TCV105" s="420"/>
      <c r="TCW105" s="420"/>
      <c r="TCX105" s="420"/>
      <c r="TCY105" s="420"/>
      <c r="TCZ105" s="420"/>
      <c r="TDA105" s="420"/>
      <c r="TDB105" s="420"/>
      <c r="TDC105" s="420"/>
      <c r="TDD105" s="420"/>
      <c r="TDE105" s="420"/>
      <c r="TDF105" s="420"/>
      <c r="TDG105" s="420"/>
      <c r="TDH105" s="420"/>
      <c r="TDI105" s="420"/>
      <c r="TDJ105" s="420"/>
      <c r="TDK105" s="420"/>
      <c r="TDL105" s="420"/>
      <c r="TDM105" s="420"/>
      <c r="TDN105" s="420"/>
      <c r="TDO105" s="420"/>
      <c r="TDP105" s="420"/>
      <c r="TDQ105" s="420"/>
      <c r="TDR105" s="420"/>
      <c r="TDS105" s="420"/>
      <c r="TDT105" s="420"/>
      <c r="TDU105" s="420"/>
      <c r="TDV105" s="420"/>
      <c r="TDW105" s="420"/>
      <c r="TDX105" s="420"/>
      <c r="TDY105" s="420"/>
      <c r="TDZ105" s="420"/>
      <c r="TEA105" s="420"/>
      <c r="TEB105" s="420"/>
      <c r="TEC105" s="420"/>
      <c r="TED105" s="420"/>
      <c r="TEE105" s="420"/>
      <c r="TEF105" s="420"/>
      <c r="TEG105" s="420"/>
      <c r="TEH105" s="420"/>
      <c r="TEI105" s="420"/>
      <c r="TEJ105" s="420"/>
      <c r="TEK105" s="420"/>
      <c r="TEL105" s="420"/>
      <c r="TEM105" s="420"/>
      <c r="TEN105" s="420"/>
      <c r="TEO105" s="420"/>
      <c r="TEP105" s="420"/>
      <c r="TEQ105" s="420"/>
      <c r="TER105" s="420"/>
      <c r="TES105" s="420"/>
      <c r="TET105" s="420"/>
      <c r="TEU105" s="420"/>
      <c r="TEV105" s="420"/>
      <c r="TEW105" s="420"/>
      <c r="TEX105" s="420"/>
      <c r="TEY105" s="420"/>
      <c r="TEZ105" s="420"/>
      <c r="TFA105" s="420"/>
      <c r="TFB105" s="420"/>
      <c r="TFC105" s="420"/>
      <c r="TFD105" s="420"/>
      <c r="TFE105" s="420"/>
      <c r="TFF105" s="420"/>
      <c r="TFG105" s="420"/>
      <c r="TFH105" s="420"/>
      <c r="TFI105" s="420"/>
      <c r="TFJ105" s="420"/>
      <c r="TFK105" s="420"/>
      <c r="TFL105" s="420"/>
      <c r="TFM105" s="420"/>
      <c r="TFN105" s="420"/>
      <c r="TFO105" s="420"/>
      <c r="TFP105" s="420"/>
      <c r="TFQ105" s="420"/>
      <c r="TFR105" s="420"/>
      <c r="TFS105" s="420"/>
      <c r="TFT105" s="420"/>
      <c r="TFU105" s="420"/>
      <c r="TFV105" s="420"/>
      <c r="TFW105" s="420"/>
      <c r="TFX105" s="420"/>
      <c r="TFY105" s="420"/>
      <c r="TFZ105" s="420"/>
      <c r="TGA105" s="420"/>
      <c r="TGB105" s="420"/>
      <c r="TGC105" s="420"/>
      <c r="TGD105" s="420"/>
      <c r="TGE105" s="420"/>
      <c r="TGF105" s="420"/>
      <c r="TGG105" s="420"/>
      <c r="TGH105" s="420"/>
      <c r="TGI105" s="420"/>
      <c r="TGJ105" s="420"/>
      <c r="TGK105" s="420"/>
      <c r="TGL105" s="420"/>
      <c r="TGM105" s="420"/>
      <c r="TGN105" s="420"/>
      <c r="TGO105" s="420"/>
      <c r="TGP105" s="420"/>
      <c r="TGQ105" s="420"/>
      <c r="TGR105" s="420"/>
      <c r="TGS105" s="420"/>
      <c r="TGT105" s="420"/>
      <c r="TGU105" s="420"/>
      <c r="TGV105" s="420"/>
      <c r="TGW105" s="420"/>
      <c r="TGX105" s="420"/>
      <c r="TGY105" s="420"/>
      <c r="TGZ105" s="420"/>
      <c r="THA105" s="420"/>
      <c r="THB105" s="420"/>
      <c r="THC105" s="420"/>
      <c r="THD105" s="420"/>
      <c r="THE105" s="420"/>
      <c r="THF105" s="420"/>
      <c r="THG105" s="420"/>
      <c r="THH105" s="420"/>
      <c r="THI105" s="420"/>
      <c r="THJ105" s="420"/>
      <c r="THK105" s="420"/>
      <c r="THL105" s="420"/>
      <c r="THM105" s="420"/>
      <c r="THN105" s="420"/>
      <c r="THO105" s="420"/>
      <c r="THP105" s="420"/>
      <c r="THQ105" s="420"/>
      <c r="THR105" s="420"/>
      <c r="THS105" s="420"/>
      <c r="THT105" s="420"/>
      <c r="THU105" s="420"/>
      <c r="THV105" s="420"/>
      <c r="THW105" s="420"/>
      <c r="THX105" s="420"/>
      <c r="THY105" s="420"/>
      <c r="THZ105" s="420"/>
      <c r="TIA105" s="420"/>
      <c r="TIB105" s="420"/>
      <c r="TIC105" s="420"/>
      <c r="TID105" s="420"/>
      <c r="TIE105" s="420"/>
      <c r="TIF105" s="420"/>
      <c r="TIG105" s="420"/>
      <c r="TIH105" s="420"/>
      <c r="TII105" s="420"/>
      <c r="TIJ105" s="420"/>
      <c r="TIK105" s="420"/>
      <c r="TIL105" s="420"/>
      <c r="TIM105" s="420"/>
      <c r="TIN105" s="420"/>
      <c r="TIO105" s="420"/>
      <c r="TIP105" s="420"/>
      <c r="TIQ105" s="420"/>
      <c r="TIR105" s="420"/>
      <c r="TIS105" s="420"/>
      <c r="TIT105" s="420"/>
      <c r="TIU105" s="420"/>
      <c r="TIV105" s="420"/>
      <c r="TIW105" s="420"/>
      <c r="TIX105" s="420"/>
      <c r="TIY105" s="420"/>
      <c r="TIZ105" s="420"/>
      <c r="TJA105" s="420"/>
      <c r="TJB105" s="420"/>
      <c r="TJC105" s="420"/>
      <c r="TJD105" s="420"/>
      <c r="TJE105" s="420"/>
      <c r="TJF105" s="420"/>
      <c r="TJG105" s="420"/>
      <c r="TJH105" s="420"/>
      <c r="TJI105" s="420"/>
      <c r="TJJ105" s="420"/>
      <c r="TJK105" s="420"/>
      <c r="TJL105" s="420"/>
      <c r="TJM105" s="420"/>
      <c r="TJN105" s="420"/>
      <c r="TJO105" s="420"/>
      <c r="TJP105" s="420"/>
      <c r="TJQ105" s="420"/>
      <c r="TJR105" s="420"/>
      <c r="TJS105" s="420"/>
      <c r="TJT105" s="420"/>
      <c r="TJU105" s="420"/>
      <c r="TJV105" s="420"/>
      <c r="TJW105" s="420"/>
      <c r="TJX105" s="420"/>
      <c r="TJY105" s="420"/>
      <c r="TJZ105" s="420"/>
      <c r="TKA105" s="420"/>
      <c r="TKB105" s="420"/>
      <c r="TKC105" s="420"/>
      <c r="TKD105" s="420"/>
      <c r="TKE105" s="420"/>
      <c r="TKF105" s="420"/>
      <c r="TKG105" s="420"/>
      <c r="TKH105" s="420"/>
      <c r="TKI105" s="420"/>
      <c r="TKJ105" s="420"/>
      <c r="TKK105" s="420"/>
      <c r="TKL105" s="420"/>
      <c r="TKM105" s="420"/>
      <c r="TKN105" s="420"/>
      <c r="TKO105" s="420"/>
      <c r="TKP105" s="420"/>
      <c r="TKQ105" s="420"/>
      <c r="TKR105" s="420"/>
      <c r="TKS105" s="420"/>
      <c r="TKT105" s="420"/>
      <c r="TKU105" s="420"/>
      <c r="TKV105" s="420"/>
      <c r="TKW105" s="420"/>
      <c r="TKX105" s="420"/>
      <c r="TKY105" s="420"/>
      <c r="TKZ105" s="420"/>
      <c r="TLA105" s="420"/>
      <c r="TLB105" s="420"/>
      <c r="TLC105" s="420"/>
      <c r="TLD105" s="420"/>
      <c r="TLE105" s="420"/>
      <c r="TLF105" s="420"/>
      <c r="TLG105" s="420"/>
      <c r="TLH105" s="420"/>
      <c r="TLI105" s="420"/>
      <c r="TLJ105" s="420"/>
      <c r="TLK105" s="420"/>
      <c r="TLL105" s="420"/>
      <c r="TLM105" s="420"/>
      <c r="TLN105" s="420"/>
      <c r="TLO105" s="420"/>
      <c r="TLP105" s="420"/>
      <c r="TLQ105" s="420"/>
      <c r="TLR105" s="420"/>
      <c r="TLS105" s="420"/>
      <c r="TLT105" s="420"/>
      <c r="TLU105" s="420"/>
      <c r="TLV105" s="420"/>
      <c r="TLW105" s="420"/>
      <c r="TLX105" s="420"/>
      <c r="TLY105" s="420"/>
      <c r="TLZ105" s="420"/>
      <c r="TMA105" s="420"/>
      <c r="TMB105" s="420"/>
      <c r="TMC105" s="420"/>
      <c r="TMD105" s="420"/>
      <c r="TME105" s="420"/>
      <c r="TMF105" s="420"/>
      <c r="TMG105" s="420"/>
      <c r="TMH105" s="420"/>
      <c r="TMI105" s="420"/>
      <c r="TMJ105" s="420"/>
      <c r="TMK105" s="420"/>
      <c r="TML105" s="420"/>
      <c r="TMM105" s="420"/>
      <c r="TMN105" s="420"/>
      <c r="TMO105" s="420"/>
      <c r="TMP105" s="420"/>
      <c r="TMQ105" s="420"/>
      <c r="TMR105" s="420"/>
      <c r="TMS105" s="420"/>
      <c r="TMT105" s="420"/>
      <c r="TMU105" s="420"/>
      <c r="TMV105" s="420"/>
      <c r="TMW105" s="420"/>
      <c r="TMX105" s="420"/>
      <c r="TMY105" s="420"/>
      <c r="TMZ105" s="420"/>
      <c r="TNA105" s="420"/>
      <c r="TNB105" s="420"/>
      <c r="TNC105" s="420"/>
      <c r="TND105" s="420"/>
      <c r="TNE105" s="420"/>
      <c r="TNF105" s="420"/>
      <c r="TNG105" s="420"/>
      <c r="TNH105" s="420"/>
      <c r="TNI105" s="420"/>
      <c r="TNJ105" s="420"/>
      <c r="TNK105" s="420"/>
      <c r="TNL105" s="420"/>
      <c r="TNM105" s="420"/>
      <c r="TNN105" s="420"/>
      <c r="TNO105" s="420"/>
      <c r="TNP105" s="420"/>
      <c r="TNQ105" s="420"/>
      <c r="TNR105" s="420"/>
      <c r="TNS105" s="420"/>
      <c r="TNT105" s="420"/>
      <c r="TNU105" s="420"/>
      <c r="TNV105" s="420"/>
      <c r="TNW105" s="420"/>
      <c r="TNX105" s="420"/>
      <c r="TNY105" s="420"/>
      <c r="TNZ105" s="420"/>
      <c r="TOA105" s="420"/>
      <c r="TOB105" s="420"/>
      <c r="TOC105" s="420"/>
      <c r="TOD105" s="420"/>
      <c r="TOE105" s="420"/>
      <c r="TOF105" s="420"/>
      <c r="TOG105" s="420"/>
      <c r="TOH105" s="420"/>
      <c r="TOI105" s="420"/>
      <c r="TOJ105" s="420"/>
      <c r="TOK105" s="420"/>
      <c r="TOL105" s="420"/>
      <c r="TOM105" s="420"/>
      <c r="TON105" s="420"/>
      <c r="TOO105" s="420"/>
      <c r="TOP105" s="420"/>
      <c r="TOQ105" s="420"/>
      <c r="TOR105" s="420"/>
      <c r="TOS105" s="420"/>
      <c r="TOT105" s="420"/>
      <c r="TOU105" s="420"/>
      <c r="TOV105" s="420"/>
      <c r="TOW105" s="420"/>
      <c r="TOX105" s="420"/>
      <c r="TOY105" s="420"/>
      <c r="TOZ105" s="420"/>
      <c r="TPA105" s="420"/>
      <c r="TPB105" s="420"/>
      <c r="TPC105" s="420"/>
      <c r="TPD105" s="420"/>
      <c r="TPE105" s="420"/>
      <c r="TPF105" s="420"/>
      <c r="TPG105" s="420"/>
      <c r="TPH105" s="420"/>
      <c r="TPI105" s="420"/>
      <c r="TPJ105" s="420"/>
      <c r="TPK105" s="420"/>
      <c r="TPL105" s="420"/>
      <c r="TPM105" s="420"/>
      <c r="TPN105" s="420"/>
      <c r="TPO105" s="420"/>
      <c r="TPP105" s="420"/>
      <c r="TPQ105" s="420"/>
      <c r="TPR105" s="420"/>
      <c r="TPS105" s="420"/>
      <c r="TPT105" s="420"/>
      <c r="TPU105" s="420"/>
      <c r="TPV105" s="420"/>
      <c r="TPW105" s="420"/>
      <c r="TPX105" s="420"/>
      <c r="TPY105" s="420"/>
      <c r="TPZ105" s="420"/>
      <c r="TQA105" s="420"/>
      <c r="TQB105" s="420"/>
      <c r="TQC105" s="420"/>
      <c r="TQD105" s="420"/>
      <c r="TQE105" s="420"/>
      <c r="TQF105" s="420"/>
      <c r="TQG105" s="420"/>
      <c r="TQH105" s="420"/>
      <c r="TQI105" s="420"/>
      <c r="TQJ105" s="420"/>
      <c r="TQK105" s="420"/>
      <c r="TQL105" s="420"/>
      <c r="TQM105" s="420"/>
      <c r="TQN105" s="420"/>
      <c r="TQO105" s="420"/>
      <c r="TQP105" s="420"/>
      <c r="TQQ105" s="420"/>
      <c r="TQR105" s="420"/>
      <c r="TQS105" s="420"/>
      <c r="TQT105" s="420"/>
      <c r="TQU105" s="420"/>
      <c r="TQV105" s="420"/>
      <c r="TQW105" s="420"/>
      <c r="TQX105" s="420"/>
      <c r="TQY105" s="420"/>
      <c r="TQZ105" s="420"/>
      <c r="TRA105" s="420"/>
      <c r="TRB105" s="420"/>
      <c r="TRC105" s="420"/>
      <c r="TRD105" s="420"/>
      <c r="TRE105" s="420"/>
      <c r="TRF105" s="420"/>
      <c r="TRG105" s="420"/>
      <c r="TRH105" s="420"/>
      <c r="TRI105" s="420"/>
      <c r="TRJ105" s="420"/>
      <c r="TRK105" s="420"/>
      <c r="TRL105" s="420"/>
      <c r="TRM105" s="420"/>
      <c r="TRN105" s="420"/>
      <c r="TRO105" s="420"/>
      <c r="TRP105" s="420"/>
      <c r="TRQ105" s="420"/>
      <c r="TRR105" s="420"/>
      <c r="TRS105" s="420"/>
      <c r="TRT105" s="420"/>
      <c r="TRU105" s="420"/>
      <c r="TRV105" s="420"/>
      <c r="TRW105" s="420"/>
      <c r="TRX105" s="420"/>
      <c r="TRY105" s="420"/>
      <c r="TRZ105" s="420"/>
      <c r="TSA105" s="420"/>
      <c r="TSB105" s="420"/>
      <c r="TSC105" s="420"/>
      <c r="TSD105" s="420"/>
      <c r="TSE105" s="420"/>
      <c r="TSF105" s="420"/>
      <c r="TSG105" s="420"/>
      <c r="TSH105" s="420"/>
      <c r="TSI105" s="420"/>
      <c r="TSJ105" s="420"/>
      <c r="TSK105" s="420"/>
      <c r="TSL105" s="420"/>
      <c r="TSM105" s="420"/>
      <c r="TSN105" s="420"/>
      <c r="TSO105" s="420"/>
      <c r="TSP105" s="420"/>
      <c r="TSQ105" s="420"/>
      <c r="TSR105" s="420"/>
      <c r="TSS105" s="420"/>
      <c r="TST105" s="420"/>
      <c r="TSU105" s="420"/>
      <c r="TSV105" s="420"/>
      <c r="TSW105" s="420"/>
      <c r="TSX105" s="420"/>
      <c r="TSY105" s="420"/>
      <c r="TSZ105" s="420"/>
      <c r="TTA105" s="420"/>
      <c r="TTB105" s="420"/>
      <c r="TTC105" s="420"/>
      <c r="TTD105" s="420"/>
      <c r="TTE105" s="420"/>
      <c r="TTF105" s="420"/>
      <c r="TTG105" s="420"/>
      <c r="TTH105" s="420"/>
      <c r="TTI105" s="420"/>
      <c r="TTJ105" s="420"/>
      <c r="TTK105" s="420"/>
      <c r="TTL105" s="420"/>
      <c r="TTM105" s="420"/>
      <c r="TTN105" s="420"/>
      <c r="TTO105" s="420"/>
      <c r="TTP105" s="420"/>
      <c r="TTQ105" s="420"/>
      <c r="TTR105" s="420"/>
      <c r="TTS105" s="420"/>
      <c r="TTT105" s="420"/>
      <c r="TTU105" s="420"/>
      <c r="TTV105" s="420"/>
      <c r="TTW105" s="420"/>
      <c r="TTX105" s="420"/>
      <c r="TTY105" s="420"/>
      <c r="TTZ105" s="420"/>
      <c r="TUA105" s="420"/>
      <c r="TUB105" s="420"/>
      <c r="TUC105" s="420"/>
      <c r="TUD105" s="420"/>
      <c r="TUE105" s="420"/>
      <c r="TUF105" s="420"/>
      <c r="TUG105" s="420"/>
      <c r="TUH105" s="420"/>
      <c r="TUI105" s="420"/>
      <c r="TUJ105" s="420"/>
      <c r="TUK105" s="420"/>
      <c r="TUL105" s="420"/>
      <c r="TUM105" s="420"/>
      <c r="TUN105" s="420"/>
      <c r="TUO105" s="420"/>
      <c r="TUP105" s="420"/>
      <c r="TUQ105" s="420"/>
      <c r="TUR105" s="420"/>
      <c r="TUS105" s="420"/>
      <c r="TUT105" s="420"/>
      <c r="TUU105" s="420"/>
      <c r="TUV105" s="420"/>
      <c r="TUW105" s="420"/>
      <c r="TUX105" s="420"/>
      <c r="TUY105" s="420"/>
      <c r="TUZ105" s="420"/>
      <c r="TVA105" s="420"/>
      <c r="TVB105" s="420"/>
      <c r="TVC105" s="420"/>
      <c r="TVD105" s="420"/>
      <c r="TVE105" s="420"/>
      <c r="TVF105" s="420"/>
      <c r="TVG105" s="420"/>
      <c r="TVH105" s="420"/>
      <c r="TVI105" s="420"/>
      <c r="TVJ105" s="420"/>
      <c r="TVK105" s="420"/>
      <c r="TVL105" s="420"/>
      <c r="TVM105" s="420"/>
      <c r="TVN105" s="420"/>
      <c r="TVO105" s="420"/>
      <c r="TVP105" s="420"/>
      <c r="TVQ105" s="420"/>
      <c r="TVR105" s="420"/>
      <c r="TVS105" s="420"/>
      <c r="TVT105" s="420"/>
      <c r="TVU105" s="420"/>
      <c r="TVV105" s="420"/>
      <c r="TVW105" s="420"/>
      <c r="TVX105" s="420"/>
      <c r="TVY105" s="420"/>
      <c r="TVZ105" s="420"/>
      <c r="TWA105" s="420"/>
      <c r="TWB105" s="420"/>
      <c r="TWC105" s="420"/>
      <c r="TWD105" s="420"/>
      <c r="TWE105" s="420"/>
      <c r="TWF105" s="420"/>
      <c r="TWG105" s="420"/>
      <c r="TWH105" s="420"/>
      <c r="TWI105" s="420"/>
      <c r="TWJ105" s="420"/>
      <c r="TWK105" s="420"/>
      <c r="TWL105" s="420"/>
      <c r="TWM105" s="420"/>
      <c r="TWN105" s="420"/>
      <c r="TWO105" s="420"/>
      <c r="TWP105" s="420"/>
      <c r="TWQ105" s="420"/>
      <c r="TWR105" s="420"/>
      <c r="TWS105" s="420"/>
      <c r="TWT105" s="420"/>
      <c r="TWU105" s="420"/>
      <c r="TWV105" s="420"/>
      <c r="TWW105" s="420"/>
      <c r="TWX105" s="420"/>
      <c r="TWY105" s="420"/>
      <c r="TWZ105" s="420"/>
      <c r="TXA105" s="420"/>
      <c r="TXB105" s="420"/>
      <c r="TXC105" s="420"/>
      <c r="TXD105" s="420"/>
      <c r="TXE105" s="420"/>
      <c r="TXF105" s="420"/>
      <c r="TXG105" s="420"/>
      <c r="TXH105" s="420"/>
      <c r="TXI105" s="420"/>
      <c r="TXJ105" s="420"/>
      <c r="TXK105" s="420"/>
      <c r="TXL105" s="420"/>
      <c r="TXM105" s="420"/>
      <c r="TXN105" s="420"/>
      <c r="TXO105" s="420"/>
      <c r="TXP105" s="420"/>
      <c r="TXQ105" s="420"/>
      <c r="TXR105" s="420"/>
      <c r="TXS105" s="420"/>
      <c r="TXT105" s="420"/>
      <c r="TXU105" s="420"/>
      <c r="TXV105" s="420"/>
      <c r="TXW105" s="420"/>
      <c r="TXX105" s="420"/>
      <c r="TXY105" s="420"/>
      <c r="TXZ105" s="420"/>
      <c r="TYA105" s="420"/>
      <c r="TYB105" s="420"/>
      <c r="TYC105" s="420"/>
      <c r="TYD105" s="420"/>
      <c r="TYE105" s="420"/>
      <c r="TYF105" s="420"/>
      <c r="TYG105" s="420"/>
      <c r="TYH105" s="420"/>
      <c r="TYI105" s="420"/>
      <c r="TYJ105" s="420"/>
      <c r="TYK105" s="420"/>
      <c r="TYL105" s="420"/>
      <c r="TYM105" s="420"/>
      <c r="TYN105" s="420"/>
      <c r="TYO105" s="420"/>
      <c r="TYP105" s="420"/>
      <c r="TYQ105" s="420"/>
      <c r="TYR105" s="420"/>
      <c r="TYS105" s="420"/>
      <c r="TYT105" s="420"/>
      <c r="TYU105" s="420"/>
      <c r="TYV105" s="420"/>
      <c r="TYW105" s="420"/>
      <c r="TYX105" s="420"/>
      <c r="TYY105" s="420"/>
      <c r="TYZ105" s="420"/>
      <c r="TZA105" s="420"/>
      <c r="TZB105" s="420"/>
      <c r="TZC105" s="420"/>
      <c r="TZD105" s="420"/>
      <c r="TZE105" s="420"/>
      <c r="TZF105" s="420"/>
      <c r="TZG105" s="420"/>
      <c r="TZH105" s="420"/>
      <c r="TZI105" s="420"/>
      <c r="TZJ105" s="420"/>
      <c r="TZK105" s="420"/>
      <c r="TZL105" s="420"/>
      <c r="TZM105" s="420"/>
      <c r="TZN105" s="420"/>
      <c r="TZO105" s="420"/>
      <c r="TZP105" s="420"/>
      <c r="TZQ105" s="420"/>
      <c r="TZR105" s="420"/>
      <c r="TZS105" s="420"/>
      <c r="TZT105" s="420"/>
      <c r="TZU105" s="420"/>
      <c r="TZV105" s="420"/>
      <c r="TZW105" s="420"/>
      <c r="TZX105" s="420"/>
      <c r="TZY105" s="420"/>
      <c r="TZZ105" s="420"/>
      <c r="UAA105" s="420"/>
      <c r="UAB105" s="420"/>
      <c r="UAC105" s="420"/>
      <c r="UAD105" s="420"/>
      <c r="UAE105" s="420"/>
      <c r="UAF105" s="420"/>
      <c r="UAG105" s="420"/>
      <c r="UAH105" s="420"/>
      <c r="UAI105" s="420"/>
      <c r="UAJ105" s="420"/>
      <c r="UAK105" s="420"/>
      <c r="UAL105" s="420"/>
      <c r="UAM105" s="420"/>
      <c r="UAN105" s="420"/>
      <c r="UAO105" s="420"/>
      <c r="UAP105" s="420"/>
      <c r="UAQ105" s="420"/>
      <c r="UAR105" s="420"/>
      <c r="UAS105" s="420"/>
      <c r="UAT105" s="420"/>
      <c r="UAU105" s="420"/>
      <c r="UAV105" s="420"/>
      <c r="UAW105" s="420"/>
      <c r="UAX105" s="420"/>
      <c r="UAY105" s="420"/>
      <c r="UAZ105" s="420"/>
      <c r="UBA105" s="420"/>
      <c r="UBB105" s="420"/>
      <c r="UBC105" s="420"/>
      <c r="UBD105" s="420"/>
      <c r="UBE105" s="420"/>
      <c r="UBF105" s="420"/>
      <c r="UBG105" s="420"/>
      <c r="UBH105" s="420"/>
      <c r="UBI105" s="420"/>
      <c r="UBJ105" s="420"/>
      <c r="UBK105" s="420"/>
      <c r="UBL105" s="420"/>
      <c r="UBM105" s="420"/>
      <c r="UBN105" s="420"/>
      <c r="UBO105" s="420"/>
      <c r="UBP105" s="420"/>
      <c r="UBQ105" s="420"/>
      <c r="UBR105" s="420"/>
      <c r="UBS105" s="420"/>
      <c r="UBT105" s="420"/>
      <c r="UBU105" s="420"/>
      <c r="UBV105" s="420"/>
      <c r="UBW105" s="420"/>
      <c r="UBX105" s="420"/>
      <c r="UBY105" s="420"/>
      <c r="UBZ105" s="420"/>
      <c r="UCA105" s="420"/>
      <c r="UCB105" s="420"/>
      <c r="UCC105" s="420"/>
      <c r="UCD105" s="420"/>
      <c r="UCE105" s="420"/>
      <c r="UCF105" s="420"/>
      <c r="UCG105" s="420"/>
      <c r="UCH105" s="420"/>
      <c r="UCI105" s="420"/>
      <c r="UCJ105" s="420"/>
      <c r="UCK105" s="420"/>
      <c r="UCL105" s="420"/>
      <c r="UCM105" s="420"/>
      <c r="UCN105" s="420"/>
      <c r="UCO105" s="420"/>
      <c r="UCP105" s="420"/>
      <c r="UCQ105" s="420"/>
      <c r="UCR105" s="420"/>
      <c r="UCS105" s="420"/>
      <c r="UCT105" s="420"/>
      <c r="UCU105" s="420"/>
      <c r="UCV105" s="420"/>
      <c r="UCW105" s="420"/>
      <c r="UCX105" s="420"/>
      <c r="UCY105" s="420"/>
      <c r="UCZ105" s="420"/>
      <c r="UDA105" s="420"/>
      <c r="UDB105" s="420"/>
      <c r="UDC105" s="420"/>
      <c r="UDD105" s="420"/>
      <c r="UDE105" s="420"/>
      <c r="UDF105" s="420"/>
      <c r="UDG105" s="420"/>
      <c r="UDH105" s="420"/>
      <c r="UDI105" s="420"/>
      <c r="UDJ105" s="420"/>
      <c r="UDK105" s="420"/>
      <c r="UDL105" s="420"/>
      <c r="UDM105" s="420"/>
      <c r="UDN105" s="420"/>
      <c r="UDO105" s="420"/>
      <c r="UDP105" s="420"/>
      <c r="UDQ105" s="420"/>
      <c r="UDR105" s="420"/>
      <c r="UDS105" s="420"/>
      <c r="UDT105" s="420"/>
      <c r="UDU105" s="420"/>
      <c r="UDV105" s="420"/>
      <c r="UDW105" s="420"/>
      <c r="UDX105" s="420"/>
      <c r="UDY105" s="420"/>
      <c r="UDZ105" s="420"/>
      <c r="UEA105" s="420"/>
      <c r="UEB105" s="420"/>
      <c r="UEC105" s="420"/>
      <c r="UED105" s="420"/>
      <c r="UEE105" s="420"/>
      <c r="UEF105" s="420"/>
      <c r="UEG105" s="420"/>
      <c r="UEH105" s="420"/>
      <c r="UEI105" s="420"/>
      <c r="UEJ105" s="420"/>
      <c r="UEK105" s="420"/>
      <c r="UEL105" s="420"/>
      <c r="UEM105" s="420"/>
      <c r="UEN105" s="420"/>
      <c r="UEO105" s="420"/>
      <c r="UEP105" s="420"/>
      <c r="UEQ105" s="420"/>
      <c r="UER105" s="420"/>
      <c r="UES105" s="420"/>
      <c r="UET105" s="420"/>
      <c r="UEU105" s="420"/>
      <c r="UEV105" s="420"/>
      <c r="UEW105" s="420"/>
      <c r="UEX105" s="420"/>
      <c r="UEY105" s="420"/>
      <c r="UEZ105" s="420"/>
      <c r="UFA105" s="420"/>
      <c r="UFB105" s="420"/>
      <c r="UFC105" s="420"/>
      <c r="UFD105" s="420"/>
      <c r="UFE105" s="420"/>
      <c r="UFF105" s="420"/>
      <c r="UFG105" s="420"/>
      <c r="UFH105" s="420"/>
      <c r="UFI105" s="420"/>
      <c r="UFJ105" s="420"/>
      <c r="UFK105" s="420"/>
      <c r="UFL105" s="420"/>
      <c r="UFM105" s="420"/>
      <c r="UFN105" s="420"/>
      <c r="UFO105" s="420"/>
      <c r="UFP105" s="420"/>
      <c r="UFQ105" s="420"/>
      <c r="UFR105" s="420"/>
      <c r="UFS105" s="420"/>
      <c r="UFT105" s="420"/>
      <c r="UFU105" s="420"/>
      <c r="UFV105" s="420"/>
      <c r="UFW105" s="420"/>
      <c r="UFX105" s="420"/>
      <c r="UFY105" s="420"/>
      <c r="UFZ105" s="420"/>
      <c r="UGA105" s="420"/>
      <c r="UGB105" s="420"/>
      <c r="UGC105" s="420"/>
      <c r="UGD105" s="420"/>
      <c r="UGE105" s="420"/>
      <c r="UGF105" s="420"/>
      <c r="UGG105" s="420"/>
      <c r="UGH105" s="420"/>
      <c r="UGI105" s="420"/>
      <c r="UGJ105" s="420"/>
      <c r="UGK105" s="420"/>
      <c r="UGL105" s="420"/>
      <c r="UGM105" s="420"/>
      <c r="UGN105" s="420"/>
      <c r="UGO105" s="420"/>
      <c r="UGP105" s="420"/>
      <c r="UGQ105" s="420"/>
      <c r="UGR105" s="420"/>
      <c r="UGS105" s="420"/>
      <c r="UGT105" s="420"/>
      <c r="UGU105" s="420"/>
      <c r="UGV105" s="420"/>
      <c r="UGW105" s="420"/>
      <c r="UGX105" s="420"/>
      <c r="UGY105" s="420"/>
      <c r="UGZ105" s="420"/>
      <c r="UHA105" s="420"/>
      <c r="UHB105" s="420"/>
      <c r="UHC105" s="420"/>
      <c r="UHD105" s="420"/>
      <c r="UHE105" s="420"/>
      <c r="UHF105" s="420"/>
      <c r="UHG105" s="420"/>
      <c r="UHH105" s="420"/>
      <c r="UHI105" s="420"/>
      <c r="UHJ105" s="420"/>
      <c r="UHK105" s="420"/>
      <c r="UHL105" s="420"/>
      <c r="UHM105" s="420"/>
      <c r="UHN105" s="420"/>
      <c r="UHO105" s="420"/>
      <c r="UHP105" s="420"/>
      <c r="UHQ105" s="420"/>
      <c r="UHR105" s="420"/>
      <c r="UHS105" s="420"/>
      <c r="UHT105" s="420"/>
      <c r="UHU105" s="420"/>
      <c r="UHV105" s="420"/>
      <c r="UHW105" s="420"/>
      <c r="UHX105" s="420"/>
      <c r="UHY105" s="420"/>
      <c r="UHZ105" s="420"/>
      <c r="UIA105" s="420"/>
      <c r="UIB105" s="420"/>
      <c r="UIC105" s="420"/>
      <c r="UID105" s="420"/>
      <c r="UIE105" s="420"/>
      <c r="UIF105" s="420"/>
      <c r="UIG105" s="420"/>
      <c r="UIH105" s="420"/>
      <c r="UII105" s="420"/>
      <c r="UIJ105" s="420"/>
      <c r="UIK105" s="420"/>
      <c r="UIL105" s="420"/>
      <c r="UIM105" s="420"/>
      <c r="UIN105" s="420"/>
      <c r="UIO105" s="420"/>
      <c r="UIP105" s="420"/>
      <c r="UIQ105" s="420"/>
      <c r="UIR105" s="420"/>
      <c r="UIS105" s="420"/>
      <c r="UIT105" s="420"/>
      <c r="UIU105" s="420"/>
      <c r="UIV105" s="420"/>
      <c r="UIW105" s="420"/>
      <c r="UIX105" s="420"/>
      <c r="UIY105" s="420"/>
      <c r="UIZ105" s="420"/>
      <c r="UJA105" s="420"/>
      <c r="UJB105" s="420"/>
      <c r="UJC105" s="420"/>
      <c r="UJD105" s="420"/>
      <c r="UJE105" s="420"/>
      <c r="UJF105" s="420"/>
      <c r="UJG105" s="420"/>
      <c r="UJH105" s="420"/>
      <c r="UJI105" s="420"/>
      <c r="UJJ105" s="420"/>
      <c r="UJK105" s="420"/>
      <c r="UJL105" s="420"/>
      <c r="UJM105" s="420"/>
      <c r="UJN105" s="420"/>
      <c r="UJO105" s="420"/>
      <c r="UJP105" s="420"/>
      <c r="UJQ105" s="420"/>
      <c r="UJR105" s="420"/>
      <c r="UJS105" s="420"/>
      <c r="UJT105" s="420"/>
      <c r="UJU105" s="420"/>
      <c r="UJV105" s="420"/>
      <c r="UJW105" s="420"/>
      <c r="UJX105" s="420"/>
      <c r="UJY105" s="420"/>
      <c r="UJZ105" s="420"/>
      <c r="UKA105" s="420"/>
      <c r="UKB105" s="420"/>
      <c r="UKC105" s="420"/>
      <c r="UKD105" s="420"/>
      <c r="UKE105" s="420"/>
      <c r="UKF105" s="420"/>
      <c r="UKG105" s="420"/>
      <c r="UKH105" s="420"/>
      <c r="UKI105" s="420"/>
      <c r="UKJ105" s="420"/>
      <c r="UKK105" s="420"/>
      <c r="UKL105" s="420"/>
      <c r="UKM105" s="420"/>
      <c r="UKN105" s="420"/>
      <c r="UKO105" s="420"/>
      <c r="UKP105" s="420"/>
      <c r="UKQ105" s="420"/>
      <c r="UKR105" s="420"/>
      <c r="UKS105" s="420"/>
      <c r="UKT105" s="420"/>
      <c r="UKU105" s="420"/>
      <c r="UKV105" s="420"/>
      <c r="UKW105" s="420"/>
      <c r="UKX105" s="420"/>
      <c r="UKY105" s="420"/>
      <c r="UKZ105" s="420"/>
      <c r="ULA105" s="420"/>
      <c r="ULB105" s="420"/>
      <c r="ULC105" s="420"/>
      <c r="ULD105" s="420"/>
      <c r="ULE105" s="420"/>
      <c r="ULF105" s="420"/>
      <c r="ULG105" s="420"/>
      <c r="ULH105" s="420"/>
      <c r="ULI105" s="420"/>
      <c r="ULJ105" s="420"/>
      <c r="ULK105" s="420"/>
      <c r="ULL105" s="420"/>
      <c r="ULM105" s="420"/>
      <c r="ULN105" s="420"/>
      <c r="ULO105" s="420"/>
      <c r="ULP105" s="420"/>
      <c r="ULQ105" s="420"/>
      <c r="ULR105" s="420"/>
      <c r="ULS105" s="420"/>
      <c r="ULT105" s="420"/>
      <c r="ULU105" s="420"/>
      <c r="ULV105" s="420"/>
      <c r="ULW105" s="420"/>
      <c r="ULX105" s="420"/>
      <c r="ULY105" s="420"/>
      <c r="ULZ105" s="420"/>
      <c r="UMA105" s="420"/>
      <c r="UMB105" s="420"/>
      <c r="UMC105" s="420"/>
      <c r="UMD105" s="420"/>
      <c r="UME105" s="420"/>
      <c r="UMF105" s="420"/>
      <c r="UMG105" s="420"/>
      <c r="UMH105" s="420"/>
      <c r="UMI105" s="420"/>
      <c r="UMJ105" s="420"/>
      <c r="UMK105" s="420"/>
      <c r="UML105" s="420"/>
      <c r="UMM105" s="420"/>
      <c r="UMN105" s="420"/>
      <c r="UMO105" s="420"/>
      <c r="UMP105" s="420"/>
      <c r="UMQ105" s="420"/>
      <c r="UMR105" s="420"/>
      <c r="UMS105" s="420"/>
      <c r="UMT105" s="420"/>
      <c r="UMU105" s="420"/>
      <c r="UMV105" s="420"/>
      <c r="UMW105" s="420"/>
      <c r="UMX105" s="420"/>
      <c r="UMY105" s="420"/>
      <c r="UMZ105" s="420"/>
      <c r="UNA105" s="420"/>
      <c r="UNB105" s="420"/>
      <c r="UNC105" s="420"/>
      <c r="UND105" s="420"/>
      <c r="UNE105" s="420"/>
      <c r="UNF105" s="420"/>
      <c r="UNG105" s="420"/>
      <c r="UNH105" s="420"/>
      <c r="UNI105" s="420"/>
      <c r="UNJ105" s="420"/>
      <c r="UNK105" s="420"/>
      <c r="UNL105" s="420"/>
      <c r="UNM105" s="420"/>
      <c r="UNN105" s="420"/>
      <c r="UNO105" s="420"/>
      <c r="UNP105" s="420"/>
      <c r="UNQ105" s="420"/>
      <c r="UNR105" s="420"/>
      <c r="UNS105" s="420"/>
      <c r="UNT105" s="420"/>
      <c r="UNU105" s="420"/>
      <c r="UNV105" s="420"/>
      <c r="UNW105" s="420"/>
      <c r="UNX105" s="420"/>
      <c r="UNY105" s="420"/>
      <c r="UNZ105" s="420"/>
      <c r="UOA105" s="420"/>
      <c r="UOB105" s="420"/>
      <c r="UOC105" s="420"/>
      <c r="UOD105" s="420"/>
      <c r="UOE105" s="420"/>
      <c r="UOF105" s="420"/>
      <c r="UOG105" s="420"/>
      <c r="UOH105" s="420"/>
      <c r="UOI105" s="420"/>
      <c r="UOJ105" s="420"/>
      <c r="UOK105" s="420"/>
      <c r="UOL105" s="420"/>
      <c r="UOM105" s="420"/>
      <c r="UON105" s="420"/>
      <c r="UOO105" s="420"/>
      <c r="UOP105" s="420"/>
      <c r="UOQ105" s="420"/>
      <c r="UOR105" s="420"/>
      <c r="UOS105" s="420"/>
      <c r="UOT105" s="420"/>
      <c r="UOU105" s="420"/>
      <c r="UOV105" s="420"/>
      <c r="UOW105" s="420"/>
      <c r="UOX105" s="420"/>
      <c r="UOY105" s="420"/>
      <c r="UOZ105" s="420"/>
      <c r="UPA105" s="420"/>
      <c r="UPB105" s="420"/>
      <c r="UPC105" s="420"/>
      <c r="UPD105" s="420"/>
      <c r="UPE105" s="420"/>
      <c r="UPF105" s="420"/>
      <c r="UPG105" s="420"/>
      <c r="UPH105" s="420"/>
      <c r="UPI105" s="420"/>
      <c r="UPJ105" s="420"/>
      <c r="UPK105" s="420"/>
      <c r="UPL105" s="420"/>
      <c r="UPM105" s="420"/>
      <c r="UPN105" s="420"/>
      <c r="UPO105" s="420"/>
      <c r="UPP105" s="420"/>
      <c r="UPQ105" s="420"/>
      <c r="UPR105" s="420"/>
      <c r="UPS105" s="420"/>
      <c r="UPT105" s="420"/>
      <c r="UPU105" s="420"/>
      <c r="UPV105" s="420"/>
      <c r="UPW105" s="420"/>
      <c r="UPX105" s="420"/>
      <c r="UPY105" s="420"/>
      <c r="UPZ105" s="420"/>
      <c r="UQA105" s="420"/>
      <c r="UQB105" s="420"/>
      <c r="UQC105" s="420"/>
      <c r="UQD105" s="420"/>
      <c r="UQE105" s="420"/>
      <c r="UQF105" s="420"/>
      <c r="UQG105" s="420"/>
      <c r="UQH105" s="420"/>
      <c r="UQI105" s="420"/>
      <c r="UQJ105" s="420"/>
      <c r="UQK105" s="420"/>
      <c r="UQL105" s="420"/>
      <c r="UQM105" s="420"/>
      <c r="UQN105" s="420"/>
      <c r="UQO105" s="420"/>
      <c r="UQP105" s="420"/>
      <c r="UQQ105" s="420"/>
      <c r="UQR105" s="420"/>
      <c r="UQS105" s="420"/>
      <c r="UQT105" s="420"/>
      <c r="UQU105" s="420"/>
      <c r="UQV105" s="420"/>
      <c r="UQW105" s="420"/>
      <c r="UQX105" s="420"/>
      <c r="UQY105" s="420"/>
      <c r="UQZ105" s="420"/>
      <c r="URA105" s="420"/>
      <c r="URB105" s="420"/>
      <c r="URC105" s="420"/>
      <c r="URD105" s="420"/>
      <c r="URE105" s="420"/>
      <c r="URF105" s="420"/>
      <c r="URG105" s="420"/>
      <c r="URH105" s="420"/>
      <c r="URI105" s="420"/>
      <c r="URJ105" s="420"/>
      <c r="URK105" s="420"/>
      <c r="URL105" s="420"/>
      <c r="URM105" s="420"/>
      <c r="URN105" s="420"/>
      <c r="URO105" s="420"/>
      <c r="URP105" s="420"/>
      <c r="URQ105" s="420"/>
      <c r="URR105" s="420"/>
      <c r="URS105" s="420"/>
      <c r="URT105" s="420"/>
      <c r="URU105" s="420"/>
      <c r="URV105" s="420"/>
      <c r="URW105" s="420"/>
      <c r="URX105" s="420"/>
      <c r="URY105" s="420"/>
      <c r="URZ105" s="420"/>
      <c r="USA105" s="420"/>
      <c r="USB105" s="420"/>
      <c r="USC105" s="420"/>
      <c r="USD105" s="420"/>
      <c r="USE105" s="420"/>
      <c r="USF105" s="420"/>
      <c r="USG105" s="420"/>
      <c r="USH105" s="420"/>
      <c r="USI105" s="420"/>
      <c r="USJ105" s="420"/>
      <c r="USK105" s="420"/>
      <c r="USL105" s="420"/>
      <c r="USM105" s="420"/>
      <c r="USN105" s="420"/>
      <c r="USO105" s="420"/>
      <c r="USP105" s="420"/>
      <c r="USQ105" s="420"/>
      <c r="USR105" s="420"/>
      <c r="USS105" s="420"/>
      <c r="UST105" s="420"/>
      <c r="USU105" s="420"/>
      <c r="USV105" s="420"/>
      <c r="USW105" s="420"/>
      <c r="USX105" s="420"/>
      <c r="USY105" s="420"/>
      <c r="USZ105" s="420"/>
      <c r="UTA105" s="420"/>
      <c r="UTB105" s="420"/>
      <c r="UTC105" s="420"/>
      <c r="UTD105" s="420"/>
      <c r="UTE105" s="420"/>
      <c r="UTF105" s="420"/>
      <c r="UTG105" s="420"/>
      <c r="UTH105" s="420"/>
      <c r="UTI105" s="420"/>
      <c r="UTJ105" s="420"/>
      <c r="UTK105" s="420"/>
      <c r="UTL105" s="420"/>
      <c r="UTM105" s="420"/>
      <c r="UTN105" s="420"/>
      <c r="UTO105" s="420"/>
      <c r="UTP105" s="420"/>
      <c r="UTQ105" s="420"/>
      <c r="UTR105" s="420"/>
      <c r="UTS105" s="420"/>
      <c r="UTT105" s="420"/>
      <c r="UTU105" s="420"/>
      <c r="UTV105" s="420"/>
      <c r="UTW105" s="420"/>
      <c r="UTX105" s="420"/>
      <c r="UTY105" s="420"/>
      <c r="UTZ105" s="420"/>
      <c r="UUA105" s="420"/>
      <c r="UUB105" s="420"/>
      <c r="UUC105" s="420"/>
      <c r="UUD105" s="420"/>
      <c r="UUE105" s="420"/>
      <c r="UUF105" s="420"/>
      <c r="UUG105" s="420"/>
      <c r="UUH105" s="420"/>
      <c r="UUI105" s="420"/>
      <c r="UUJ105" s="420"/>
      <c r="UUK105" s="420"/>
      <c r="UUL105" s="420"/>
      <c r="UUM105" s="420"/>
      <c r="UUN105" s="420"/>
      <c r="UUO105" s="420"/>
      <c r="UUP105" s="420"/>
      <c r="UUQ105" s="420"/>
      <c r="UUR105" s="420"/>
      <c r="UUS105" s="420"/>
      <c r="UUT105" s="420"/>
      <c r="UUU105" s="420"/>
      <c r="UUV105" s="420"/>
      <c r="UUW105" s="420"/>
      <c r="UUX105" s="420"/>
      <c r="UUY105" s="420"/>
      <c r="UUZ105" s="420"/>
      <c r="UVA105" s="420"/>
      <c r="UVB105" s="420"/>
      <c r="UVC105" s="420"/>
      <c r="UVD105" s="420"/>
      <c r="UVE105" s="420"/>
      <c r="UVF105" s="420"/>
      <c r="UVG105" s="420"/>
      <c r="UVH105" s="420"/>
      <c r="UVI105" s="420"/>
      <c r="UVJ105" s="420"/>
      <c r="UVK105" s="420"/>
      <c r="UVL105" s="420"/>
      <c r="UVM105" s="420"/>
      <c r="UVN105" s="420"/>
      <c r="UVO105" s="420"/>
      <c r="UVP105" s="420"/>
      <c r="UVQ105" s="420"/>
      <c r="UVR105" s="420"/>
      <c r="UVS105" s="420"/>
      <c r="UVT105" s="420"/>
      <c r="UVU105" s="420"/>
      <c r="UVV105" s="420"/>
      <c r="UVW105" s="420"/>
      <c r="UVX105" s="420"/>
      <c r="UVY105" s="420"/>
      <c r="UVZ105" s="420"/>
      <c r="UWA105" s="420"/>
      <c r="UWB105" s="420"/>
      <c r="UWC105" s="420"/>
      <c r="UWD105" s="420"/>
      <c r="UWE105" s="420"/>
      <c r="UWF105" s="420"/>
      <c r="UWG105" s="420"/>
      <c r="UWH105" s="420"/>
      <c r="UWI105" s="420"/>
      <c r="UWJ105" s="420"/>
      <c r="UWK105" s="420"/>
      <c r="UWL105" s="420"/>
      <c r="UWM105" s="420"/>
      <c r="UWN105" s="420"/>
      <c r="UWO105" s="420"/>
      <c r="UWP105" s="420"/>
      <c r="UWQ105" s="420"/>
      <c r="UWR105" s="420"/>
      <c r="UWS105" s="420"/>
      <c r="UWT105" s="420"/>
      <c r="UWU105" s="420"/>
      <c r="UWV105" s="420"/>
      <c r="UWW105" s="420"/>
      <c r="UWX105" s="420"/>
      <c r="UWY105" s="420"/>
      <c r="UWZ105" s="420"/>
      <c r="UXA105" s="420"/>
      <c r="UXB105" s="420"/>
      <c r="UXC105" s="420"/>
      <c r="UXD105" s="420"/>
      <c r="UXE105" s="420"/>
      <c r="UXF105" s="420"/>
      <c r="UXG105" s="420"/>
      <c r="UXH105" s="420"/>
      <c r="UXI105" s="420"/>
      <c r="UXJ105" s="420"/>
      <c r="UXK105" s="420"/>
      <c r="UXL105" s="420"/>
      <c r="UXM105" s="420"/>
      <c r="UXN105" s="420"/>
      <c r="UXO105" s="420"/>
      <c r="UXP105" s="420"/>
      <c r="UXQ105" s="420"/>
      <c r="UXR105" s="420"/>
      <c r="UXS105" s="420"/>
      <c r="UXT105" s="420"/>
      <c r="UXU105" s="420"/>
      <c r="UXV105" s="420"/>
      <c r="UXW105" s="420"/>
      <c r="UXX105" s="420"/>
      <c r="UXY105" s="420"/>
      <c r="UXZ105" s="420"/>
      <c r="UYA105" s="420"/>
      <c r="UYB105" s="420"/>
      <c r="UYC105" s="420"/>
      <c r="UYD105" s="420"/>
      <c r="UYE105" s="420"/>
      <c r="UYF105" s="420"/>
      <c r="UYG105" s="420"/>
      <c r="UYH105" s="420"/>
      <c r="UYI105" s="420"/>
      <c r="UYJ105" s="420"/>
      <c r="UYK105" s="420"/>
      <c r="UYL105" s="420"/>
      <c r="UYM105" s="420"/>
      <c r="UYN105" s="420"/>
      <c r="UYO105" s="420"/>
      <c r="UYP105" s="420"/>
      <c r="UYQ105" s="420"/>
      <c r="UYR105" s="420"/>
      <c r="UYS105" s="420"/>
      <c r="UYT105" s="420"/>
      <c r="UYU105" s="420"/>
      <c r="UYV105" s="420"/>
      <c r="UYW105" s="420"/>
      <c r="UYX105" s="420"/>
      <c r="UYY105" s="420"/>
      <c r="UYZ105" s="420"/>
      <c r="UZA105" s="420"/>
      <c r="UZB105" s="420"/>
      <c r="UZC105" s="420"/>
      <c r="UZD105" s="420"/>
      <c r="UZE105" s="420"/>
      <c r="UZF105" s="420"/>
      <c r="UZG105" s="420"/>
      <c r="UZH105" s="420"/>
      <c r="UZI105" s="420"/>
      <c r="UZJ105" s="420"/>
      <c r="UZK105" s="420"/>
      <c r="UZL105" s="420"/>
      <c r="UZM105" s="420"/>
      <c r="UZN105" s="420"/>
      <c r="UZO105" s="420"/>
      <c r="UZP105" s="420"/>
      <c r="UZQ105" s="420"/>
      <c r="UZR105" s="420"/>
      <c r="UZS105" s="420"/>
      <c r="UZT105" s="420"/>
      <c r="UZU105" s="420"/>
      <c r="UZV105" s="420"/>
      <c r="UZW105" s="420"/>
      <c r="UZX105" s="420"/>
      <c r="UZY105" s="420"/>
      <c r="UZZ105" s="420"/>
      <c r="VAA105" s="420"/>
      <c r="VAB105" s="420"/>
      <c r="VAC105" s="420"/>
      <c r="VAD105" s="420"/>
      <c r="VAE105" s="420"/>
      <c r="VAF105" s="420"/>
      <c r="VAG105" s="420"/>
      <c r="VAH105" s="420"/>
      <c r="VAI105" s="420"/>
      <c r="VAJ105" s="420"/>
      <c r="VAK105" s="420"/>
      <c r="VAL105" s="420"/>
      <c r="VAM105" s="420"/>
      <c r="VAN105" s="420"/>
      <c r="VAO105" s="420"/>
      <c r="VAP105" s="420"/>
      <c r="VAQ105" s="420"/>
      <c r="VAR105" s="420"/>
      <c r="VAS105" s="420"/>
      <c r="VAT105" s="420"/>
      <c r="VAU105" s="420"/>
      <c r="VAV105" s="420"/>
      <c r="VAW105" s="420"/>
      <c r="VAX105" s="420"/>
      <c r="VAY105" s="420"/>
      <c r="VAZ105" s="420"/>
      <c r="VBA105" s="420"/>
      <c r="VBB105" s="420"/>
      <c r="VBC105" s="420"/>
      <c r="VBD105" s="420"/>
      <c r="VBE105" s="420"/>
      <c r="VBF105" s="420"/>
      <c r="VBG105" s="420"/>
      <c r="VBH105" s="420"/>
      <c r="VBI105" s="420"/>
      <c r="VBJ105" s="420"/>
      <c r="VBK105" s="420"/>
      <c r="VBL105" s="420"/>
      <c r="VBM105" s="420"/>
      <c r="VBN105" s="420"/>
      <c r="VBO105" s="420"/>
      <c r="VBP105" s="420"/>
      <c r="VBQ105" s="420"/>
      <c r="VBR105" s="420"/>
      <c r="VBS105" s="420"/>
      <c r="VBT105" s="420"/>
      <c r="VBU105" s="420"/>
      <c r="VBV105" s="420"/>
      <c r="VBW105" s="420"/>
      <c r="VBX105" s="420"/>
      <c r="VBY105" s="420"/>
      <c r="VBZ105" s="420"/>
      <c r="VCA105" s="420"/>
      <c r="VCB105" s="420"/>
      <c r="VCC105" s="420"/>
      <c r="VCD105" s="420"/>
      <c r="VCE105" s="420"/>
      <c r="VCF105" s="420"/>
      <c r="VCG105" s="420"/>
      <c r="VCH105" s="420"/>
      <c r="VCI105" s="420"/>
      <c r="VCJ105" s="420"/>
      <c r="VCK105" s="420"/>
      <c r="VCL105" s="420"/>
      <c r="VCM105" s="420"/>
      <c r="VCN105" s="420"/>
      <c r="VCO105" s="420"/>
      <c r="VCP105" s="420"/>
      <c r="VCQ105" s="420"/>
      <c r="VCR105" s="420"/>
      <c r="VCS105" s="420"/>
      <c r="VCT105" s="420"/>
      <c r="VCU105" s="420"/>
      <c r="VCV105" s="420"/>
      <c r="VCW105" s="420"/>
      <c r="VCX105" s="420"/>
      <c r="VCY105" s="420"/>
      <c r="VCZ105" s="420"/>
      <c r="VDA105" s="420"/>
      <c r="VDB105" s="420"/>
      <c r="VDC105" s="420"/>
      <c r="VDD105" s="420"/>
      <c r="VDE105" s="420"/>
      <c r="VDF105" s="420"/>
      <c r="VDG105" s="420"/>
      <c r="VDH105" s="420"/>
      <c r="VDI105" s="420"/>
      <c r="VDJ105" s="420"/>
      <c r="VDK105" s="420"/>
      <c r="VDL105" s="420"/>
      <c r="VDM105" s="420"/>
      <c r="VDN105" s="420"/>
      <c r="VDO105" s="420"/>
      <c r="VDP105" s="420"/>
      <c r="VDQ105" s="420"/>
      <c r="VDR105" s="420"/>
      <c r="VDS105" s="420"/>
      <c r="VDT105" s="420"/>
      <c r="VDU105" s="420"/>
      <c r="VDV105" s="420"/>
      <c r="VDW105" s="420"/>
      <c r="VDX105" s="420"/>
      <c r="VDY105" s="420"/>
      <c r="VDZ105" s="420"/>
      <c r="VEA105" s="420"/>
      <c r="VEB105" s="420"/>
      <c r="VEC105" s="420"/>
      <c r="VED105" s="420"/>
      <c r="VEE105" s="420"/>
      <c r="VEF105" s="420"/>
      <c r="VEG105" s="420"/>
      <c r="VEH105" s="420"/>
      <c r="VEI105" s="420"/>
      <c r="VEJ105" s="420"/>
      <c r="VEK105" s="420"/>
      <c r="VEL105" s="420"/>
      <c r="VEM105" s="420"/>
      <c r="VEN105" s="420"/>
      <c r="VEO105" s="420"/>
      <c r="VEP105" s="420"/>
      <c r="VEQ105" s="420"/>
      <c r="VER105" s="420"/>
      <c r="VES105" s="420"/>
      <c r="VET105" s="420"/>
      <c r="VEU105" s="420"/>
      <c r="VEV105" s="420"/>
      <c r="VEW105" s="420"/>
      <c r="VEX105" s="420"/>
      <c r="VEY105" s="420"/>
      <c r="VEZ105" s="420"/>
      <c r="VFA105" s="420"/>
      <c r="VFB105" s="420"/>
      <c r="VFC105" s="420"/>
      <c r="VFD105" s="420"/>
      <c r="VFE105" s="420"/>
      <c r="VFF105" s="420"/>
      <c r="VFG105" s="420"/>
      <c r="VFH105" s="420"/>
      <c r="VFI105" s="420"/>
      <c r="VFJ105" s="420"/>
      <c r="VFK105" s="420"/>
      <c r="VFL105" s="420"/>
      <c r="VFM105" s="420"/>
      <c r="VFN105" s="420"/>
      <c r="VFO105" s="420"/>
      <c r="VFP105" s="420"/>
      <c r="VFQ105" s="420"/>
      <c r="VFR105" s="420"/>
      <c r="VFS105" s="420"/>
      <c r="VFT105" s="420"/>
      <c r="VFU105" s="420"/>
      <c r="VFV105" s="420"/>
      <c r="VFW105" s="420"/>
      <c r="VFX105" s="420"/>
      <c r="VFY105" s="420"/>
      <c r="VFZ105" s="420"/>
      <c r="VGA105" s="420"/>
      <c r="VGB105" s="420"/>
      <c r="VGC105" s="420"/>
      <c r="VGD105" s="420"/>
      <c r="VGE105" s="420"/>
      <c r="VGF105" s="420"/>
      <c r="VGG105" s="420"/>
      <c r="VGH105" s="420"/>
      <c r="VGI105" s="420"/>
      <c r="VGJ105" s="420"/>
      <c r="VGK105" s="420"/>
      <c r="VGL105" s="420"/>
      <c r="VGM105" s="420"/>
      <c r="VGN105" s="420"/>
      <c r="VGO105" s="420"/>
      <c r="VGP105" s="420"/>
      <c r="VGQ105" s="420"/>
      <c r="VGR105" s="420"/>
      <c r="VGS105" s="420"/>
      <c r="VGT105" s="420"/>
      <c r="VGU105" s="420"/>
      <c r="VGV105" s="420"/>
      <c r="VGW105" s="420"/>
      <c r="VGX105" s="420"/>
      <c r="VGY105" s="420"/>
      <c r="VGZ105" s="420"/>
      <c r="VHA105" s="420"/>
      <c r="VHB105" s="420"/>
      <c r="VHC105" s="420"/>
      <c r="VHD105" s="420"/>
      <c r="VHE105" s="420"/>
      <c r="VHF105" s="420"/>
      <c r="VHG105" s="420"/>
      <c r="VHH105" s="420"/>
      <c r="VHI105" s="420"/>
      <c r="VHJ105" s="420"/>
      <c r="VHK105" s="420"/>
      <c r="VHL105" s="420"/>
      <c r="VHM105" s="420"/>
      <c r="VHN105" s="420"/>
      <c r="VHO105" s="420"/>
      <c r="VHP105" s="420"/>
      <c r="VHQ105" s="420"/>
      <c r="VHR105" s="420"/>
      <c r="VHS105" s="420"/>
      <c r="VHT105" s="420"/>
      <c r="VHU105" s="420"/>
      <c r="VHV105" s="420"/>
      <c r="VHW105" s="420"/>
      <c r="VHX105" s="420"/>
      <c r="VHY105" s="420"/>
      <c r="VHZ105" s="420"/>
      <c r="VIA105" s="420"/>
      <c r="VIB105" s="420"/>
      <c r="VIC105" s="420"/>
      <c r="VID105" s="420"/>
      <c r="VIE105" s="420"/>
      <c r="VIF105" s="420"/>
      <c r="VIG105" s="420"/>
      <c r="VIH105" s="420"/>
      <c r="VII105" s="420"/>
      <c r="VIJ105" s="420"/>
      <c r="VIK105" s="420"/>
      <c r="VIL105" s="420"/>
      <c r="VIM105" s="420"/>
      <c r="VIN105" s="420"/>
      <c r="VIO105" s="420"/>
      <c r="VIP105" s="420"/>
      <c r="VIQ105" s="420"/>
      <c r="VIR105" s="420"/>
      <c r="VIS105" s="420"/>
      <c r="VIT105" s="420"/>
      <c r="VIU105" s="420"/>
      <c r="VIV105" s="420"/>
      <c r="VIW105" s="420"/>
      <c r="VIX105" s="420"/>
      <c r="VIY105" s="420"/>
      <c r="VIZ105" s="420"/>
      <c r="VJA105" s="420"/>
      <c r="VJB105" s="420"/>
      <c r="VJC105" s="420"/>
      <c r="VJD105" s="420"/>
      <c r="VJE105" s="420"/>
      <c r="VJF105" s="420"/>
      <c r="VJG105" s="420"/>
      <c r="VJH105" s="420"/>
      <c r="VJI105" s="420"/>
      <c r="VJJ105" s="420"/>
      <c r="VJK105" s="420"/>
      <c r="VJL105" s="420"/>
      <c r="VJM105" s="420"/>
      <c r="VJN105" s="420"/>
      <c r="VJO105" s="420"/>
      <c r="VJP105" s="420"/>
      <c r="VJQ105" s="420"/>
      <c r="VJR105" s="420"/>
      <c r="VJS105" s="420"/>
      <c r="VJT105" s="420"/>
      <c r="VJU105" s="420"/>
      <c r="VJV105" s="420"/>
      <c r="VJW105" s="420"/>
      <c r="VJX105" s="420"/>
      <c r="VJY105" s="420"/>
      <c r="VJZ105" s="420"/>
      <c r="VKA105" s="420"/>
      <c r="VKB105" s="420"/>
      <c r="VKC105" s="420"/>
      <c r="VKD105" s="420"/>
      <c r="VKE105" s="420"/>
      <c r="VKF105" s="420"/>
      <c r="VKG105" s="420"/>
      <c r="VKH105" s="420"/>
      <c r="VKI105" s="420"/>
      <c r="VKJ105" s="420"/>
      <c r="VKK105" s="420"/>
      <c r="VKL105" s="420"/>
      <c r="VKM105" s="420"/>
      <c r="VKN105" s="420"/>
      <c r="VKO105" s="420"/>
      <c r="VKP105" s="420"/>
      <c r="VKQ105" s="420"/>
      <c r="VKR105" s="420"/>
      <c r="VKS105" s="420"/>
      <c r="VKT105" s="420"/>
      <c r="VKU105" s="420"/>
      <c r="VKV105" s="420"/>
      <c r="VKW105" s="420"/>
      <c r="VKX105" s="420"/>
      <c r="VKY105" s="420"/>
      <c r="VKZ105" s="420"/>
      <c r="VLA105" s="420"/>
      <c r="VLB105" s="420"/>
      <c r="VLC105" s="420"/>
      <c r="VLD105" s="420"/>
      <c r="VLE105" s="420"/>
      <c r="VLF105" s="420"/>
      <c r="VLG105" s="420"/>
      <c r="VLH105" s="420"/>
      <c r="VLI105" s="420"/>
      <c r="VLJ105" s="420"/>
      <c r="VLK105" s="420"/>
      <c r="VLL105" s="420"/>
      <c r="VLM105" s="420"/>
      <c r="VLN105" s="420"/>
      <c r="VLO105" s="420"/>
      <c r="VLP105" s="420"/>
      <c r="VLQ105" s="420"/>
      <c r="VLR105" s="420"/>
      <c r="VLS105" s="420"/>
      <c r="VLT105" s="420"/>
      <c r="VLU105" s="420"/>
      <c r="VLV105" s="420"/>
      <c r="VLW105" s="420"/>
      <c r="VLX105" s="420"/>
      <c r="VLY105" s="420"/>
      <c r="VLZ105" s="420"/>
      <c r="VMA105" s="420"/>
      <c r="VMB105" s="420"/>
      <c r="VMC105" s="420"/>
      <c r="VMD105" s="420"/>
      <c r="VME105" s="420"/>
      <c r="VMF105" s="420"/>
      <c r="VMG105" s="420"/>
      <c r="VMH105" s="420"/>
      <c r="VMI105" s="420"/>
      <c r="VMJ105" s="420"/>
      <c r="VMK105" s="420"/>
      <c r="VML105" s="420"/>
      <c r="VMM105" s="420"/>
      <c r="VMN105" s="420"/>
      <c r="VMO105" s="420"/>
      <c r="VMP105" s="420"/>
      <c r="VMQ105" s="420"/>
      <c r="VMR105" s="420"/>
      <c r="VMS105" s="420"/>
      <c r="VMT105" s="420"/>
      <c r="VMU105" s="420"/>
      <c r="VMV105" s="420"/>
      <c r="VMW105" s="420"/>
      <c r="VMX105" s="420"/>
      <c r="VMY105" s="420"/>
      <c r="VMZ105" s="420"/>
      <c r="VNA105" s="420"/>
      <c r="VNB105" s="420"/>
      <c r="VNC105" s="420"/>
      <c r="VND105" s="420"/>
      <c r="VNE105" s="420"/>
      <c r="VNF105" s="420"/>
      <c r="VNG105" s="420"/>
      <c r="VNH105" s="420"/>
      <c r="VNI105" s="420"/>
      <c r="VNJ105" s="420"/>
      <c r="VNK105" s="420"/>
      <c r="VNL105" s="420"/>
      <c r="VNM105" s="420"/>
      <c r="VNN105" s="420"/>
      <c r="VNO105" s="420"/>
      <c r="VNP105" s="420"/>
      <c r="VNQ105" s="420"/>
      <c r="VNR105" s="420"/>
      <c r="VNS105" s="420"/>
      <c r="VNT105" s="420"/>
      <c r="VNU105" s="420"/>
      <c r="VNV105" s="420"/>
      <c r="VNW105" s="420"/>
      <c r="VNX105" s="420"/>
      <c r="VNY105" s="420"/>
      <c r="VNZ105" s="420"/>
      <c r="VOA105" s="420"/>
      <c r="VOB105" s="420"/>
      <c r="VOC105" s="420"/>
      <c r="VOD105" s="420"/>
      <c r="VOE105" s="420"/>
      <c r="VOF105" s="420"/>
      <c r="VOG105" s="420"/>
      <c r="VOH105" s="420"/>
      <c r="VOI105" s="420"/>
      <c r="VOJ105" s="420"/>
      <c r="VOK105" s="420"/>
      <c r="VOL105" s="420"/>
      <c r="VOM105" s="420"/>
      <c r="VON105" s="420"/>
      <c r="VOO105" s="420"/>
      <c r="VOP105" s="420"/>
      <c r="VOQ105" s="420"/>
      <c r="VOR105" s="420"/>
      <c r="VOS105" s="420"/>
      <c r="VOT105" s="420"/>
      <c r="VOU105" s="420"/>
      <c r="VOV105" s="420"/>
      <c r="VOW105" s="420"/>
      <c r="VOX105" s="420"/>
      <c r="VOY105" s="420"/>
      <c r="VOZ105" s="420"/>
      <c r="VPA105" s="420"/>
      <c r="VPB105" s="420"/>
      <c r="VPC105" s="420"/>
      <c r="VPD105" s="420"/>
      <c r="VPE105" s="420"/>
      <c r="VPF105" s="420"/>
      <c r="VPG105" s="420"/>
      <c r="VPH105" s="420"/>
      <c r="VPI105" s="420"/>
      <c r="VPJ105" s="420"/>
      <c r="VPK105" s="420"/>
      <c r="VPL105" s="420"/>
      <c r="VPM105" s="420"/>
      <c r="VPN105" s="420"/>
      <c r="VPO105" s="420"/>
      <c r="VPP105" s="420"/>
      <c r="VPQ105" s="420"/>
      <c r="VPR105" s="420"/>
      <c r="VPS105" s="420"/>
      <c r="VPT105" s="420"/>
      <c r="VPU105" s="420"/>
      <c r="VPV105" s="420"/>
      <c r="VPW105" s="420"/>
      <c r="VPX105" s="420"/>
      <c r="VPY105" s="420"/>
      <c r="VPZ105" s="420"/>
      <c r="VQA105" s="420"/>
      <c r="VQB105" s="420"/>
      <c r="VQC105" s="420"/>
      <c r="VQD105" s="420"/>
      <c r="VQE105" s="420"/>
      <c r="VQF105" s="420"/>
      <c r="VQG105" s="420"/>
      <c r="VQH105" s="420"/>
      <c r="VQI105" s="420"/>
      <c r="VQJ105" s="420"/>
      <c r="VQK105" s="420"/>
      <c r="VQL105" s="420"/>
      <c r="VQM105" s="420"/>
      <c r="VQN105" s="420"/>
      <c r="VQO105" s="420"/>
      <c r="VQP105" s="420"/>
      <c r="VQQ105" s="420"/>
      <c r="VQR105" s="420"/>
      <c r="VQS105" s="420"/>
      <c r="VQT105" s="420"/>
      <c r="VQU105" s="420"/>
      <c r="VQV105" s="420"/>
      <c r="VQW105" s="420"/>
      <c r="VQX105" s="420"/>
      <c r="VQY105" s="420"/>
      <c r="VQZ105" s="420"/>
      <c r="VRA105" s="420"/>
      <c r="VRB105" s="420"/>
      <c r="VRC105" s="420"/>
      <c r="VRD105" s="420"/>
      <c r="VRE105" s="420"/>
      <c r="VRF105" s="420"/>
      <c r="VRG105" s="420"/>
      <c r="VRH105" s="420"/>
      <c r="VRI105" s="420"/>
      <c r="VRJ105" s="420"/>
      <c r="VRK105" s="420"/>
      <c r="VRL105" s="420"/>
      <c r="VRM105" s="420"/>
      <c r="VRN105" s="420"/>
      <c r="VRO105" s="420"/>
      <c r="VRP105" s="420"/>
      <c r="VRQ105" s="420"/>
      <c r="VRR105" s="420"/>
      <c r="VRS105" s="420"/>
      <c r="VRT105" s="420"/>
      <c r="VRU105" s="420"/>
      <c r="VRV105" s="420"/>
      <c r="VRW105" s="420"/>
      <c r="VRX105" s="420"/>
      <c r="VRY105" s="420"/>
      <c r="VRZ105" s="420"/>
      <c r="VSA105" s="420"/>
      <c r="VSB105" s="420"/>
      <c r="VSC105" s="420"/>
      <c r="VSD105" s="420"/>
      <c r="VSE105" s="420"/>
      <c r="VSF105" s="420"/>
      <c r="VSG105" s="420"/>
      <c r="VSH105" s="420"/>
      <c r="VSI105" s="420"/>
      <c r="VSJ105" s="420"/>
      <c r="VSK105" s="420"/>
      <c r="VSL105" s="420"/>
      <c r="VSM105" s="420"/>
      <c r="VSN105" s="420"/>
      <c r="VSO105" s="420"/>
      <c r="VSP105" s="420"/>
      <c r="VSQ105" s="420"/>
      <c r="VSR105" s="420"/>
      <c r="VSS105" s="420"/>
      <c r="VST105" s="420"/>
      <c r="VSU105" s="420"/>
      <c r="VSV105" s="420"/>
      <c r="VSW105" s="420"/>
      <c r="VSX105" s="420"/>
      <c r="VSY105" s="420"/>
      <c r="VSZ105" s="420"/>
      <c r="VTA105" s="420"/>
      <c r="VTB105" s="420"/>
      <c r="VTC105" s="420"/>
      <c r="VTD105" s="420"/>
      <c r="VTE105" s="420"/>
      <c r="VTF105" s="420"/>
      <c r="VTG105" s="420"/>
      <c r="VTH105" s="420"/>
      <c r="VTI105" s="420"/>
      <c r="VTJ105" s="420"/>
      <c r="VTK105" s="420"/>
      <c r="VTL105" s="420"/>
      <c r="VTM105" s="420"/>
      <c r="VTN105" s="420"/>
      <c r="VTO105" s="420"/>
      <c r="VTP105" s="420"/>
      <c r="VTQ105" s="420"/>
      <c r="VTR105" s="420"/>
      <c r="VTS105" s="420"/>
      <c r="VTT105" s="420"/>
      <c r="VTU105" s="420"/>
      <c r="VTV105" s="420"/>
      <c r="VTW105" s="420"/>
      <c r="VTX105" s="420"/>
      <c r="VTY105" s="420"/>
      <c r="VTZ105" s="420"/>
      <c r="VUA105" s="420"/>
      <c r="VUB105" s="420"/>
      <c r="VUC105" s="420"/>
      <c r="VUD105" s="420"/>
      <c r="VUE105" s="420"/>
      <c r="VUF105" s="420"/>
      <c r="VUG105" s="420"/>
      <c r="VUH105" s="420"/>
      <c r="VUI105" s="420"/>
      <c r="VUJ105" s="420"/>
      <c r="VUK105" s="420"/>
      <c r="VUL105" s="420"/>
      <c r="VUM105" s="420"/>
      <c r="VUN105" s="420"/>
      <c r="VUO105" s="420"/>
      <c r="VUP105" s="420"/>
      <c r="VUQ105" s="420"/>
      <c r="VUR105" s="420"/>
      <c r="VUS105" s="420"/>
      <c r="VUT105" s="420"/>
      <c r="VUU105" s="420"/>
      <c r="VUV105" s="420"/>
      <c r="VUW105" s="420"/>
      <c r="VUX105" s="420"/>
      <c r="VUY105" s="420"/>
      <c r="VUZ105" s="420"/>
      <c r="VVA105" s="420"/>
      <c r="VVB105" s="420"/>
      <c r="VVC105" s="420"/>
      <c r="VVD105" s="420"/>
      <c r="VVE105" s="420"/>
      <c r="VVF105" s="420"/>
      <c r="VVG105" s="420"/>
      <c r="VVH105" s="420"/>
      <c r="VVI105" s="420"/>
      <c r="VVJ105" s="420"/>
      <c r="VVK105" s="420"/>
      <c r="VVL105" s="420"/>
      <c r="VVM105" s="420"/>
      <c r="VVN105" s="420"/>
      <c r="VVO105" s="420"/>
      <c r="VVP105" s="420"/>
      <c r="VVQ105" s="420"/>
      <c r="VVR105" s="420"/>
      <c r="VVS105" s="420"/>
      <c r="VVT105" s="420"/>
      <c r="VVU105" s="420"/>
      <c r="VVV105" s="420"/>
      <c r="VVW105" s="420"/>
      <c r="VVX105" s="420"/>
      <c r="VVY105" s="420"/>
      <c r="VVZ105" s="420"/>
      <c r="VWA105" s="420"/>
      <c r="VWB105" s="420"/>
      <c r="VWC105" s="420"/>
      <c r="VWD105" s="420"/>
      <c r="VWE105" s="420"/>
      <c r="VWF105" s="420"/>
      <c r="VWG105" s="420"/>
      <c r="VWH105" s="420"/>
      <c r="VWI105" s="420"/>
      <c r="VWJ105" s="420"/>
      <c r="VWK105" s="420"/>
      <c r="VWL105" s="420"/>
      <c r="VWM105" s="420"/>
      <c r="VWN105" s="420"/>
      <c r="VWO105" s="420"/>
      <c r="VWP105" s="420"/>
      <c r="VWQ105" s="420"/>
      <c r="VWR105" s="420"/>
      <c r="VWS105" s="420"/>
      <c r="VWT105" s="420"/>
      <c r="VWU105" s="420"/>
      <c r="VWV105" s="420"/>
      <c r="VWW105" s="420"/>
      <c r="VWX105" s="420"/>
      <c r="VWY105" s="420"/>
      <c r="VWZ105" s="420"/>
      <c r="VXA105" s="420"/>
      <c r="VXB105" s="420"/>
      <c r="VXC105" s="420"/>
      <c r="VXD105" s="420"/>
      <c r="VXE105" s="420"/>
      <c r="VXF105" s="420"/>
      <c r="VXG105" s="420"/>
      <c r="VXH105" s="420"/>
      <c r="VXI105" s="420"/>
      <c r="VXJ105" s="420"/>
      <c r="VXK105" s="420"/>
      <c r="VXL105" s="420"/>
      <c r="VXM105" s="420"/>
      <c r="VXN105" s="420"/>
      <c r="VXO105" s="420"/>
      <c r="VXP105" s="420"/>
      <c r="VXQ105" s="420"/>
      <c r="VXR105" s="420"/>
      <c r="VXS105" s="420"/>
      <c r="VXT105" s="420"/>
      <c r="VXU105" s="420"/>
      <c r="VXV105" s="420"/>
      <c r="VXW105" s="420"/>
      <c r="VXX105" s="420"/>
      <c r="VXY105" s="420"/>
      <c r="VXZ105" s="420"/>
      <c r="VYA105" s="420"/>
      <c r="VYB105" s="420"/>
      <c r="VYC105" s="420"/>
      <c r="VYD105" s="420"/>
      <c r="VYE105" s="420"/>
      <c r="VYF105" s="420"/>
      <c r="VYG105" s="420"/>
      <c r="VYH105" s="420"/>
      <c r="VYI105" s="420"/>
      <c r="VYJ105" s="420"/>
      <c r="VYK105" s="420"/>
      <c r="VYL105" s="420"/>
      <c r="VYM105" s="420"/>
      <c r="VYN105" s="420"/>
      <c r="VYO105" s="420"/>
      <c r="VYP105" s="420"/>
      <c r="VYQ105" s="420"/>
      <c r="VYR105" s="420"/>
      <c r="VYS105" s="420"/>
      <c r="VYT105" s="420"/>
      <c r="VYU105" s="420"/>
      <c r="VYV105" s="420"/>
      <c r="VYW105" s="420"/>
      <c r="VYX105" s="420"/>
      <c r="VYY105" s="420"/>
      <c r="VYZ105" s="420"/>
      <c r="VZA105" s="420"/>
      <c r="VZB105" s="420"/>
      <c r="VZC105" s="420"/>
      <c r="VZD105" s="420"/>
      <c r="VZE105" s="420"/>
      <c r="VZF105" s="420"/>
      <c r="VZG105" s="420"/>
      <c r="VZH105" s="420"/>
      <c r="VZI105" s="420"/>
      <c r="VZJ105" s="420"/>
      <c r="VZK105" s="420"/>
      <c r="VZL105" s="420"/>
      <c r="VZM105" s="420"/>
      <c r="VZN105" s="420"/>
      <c r="VZO105" s="420"/>
      <c r="VZP105" s="420"/>
      <c r="VZQ105" s="420"/>
      <c r="VZR105" s="420"/>
      <c r="VZS105" s="420"/>
      <c r="VZT105" s="420"/>
      <c r="VZU105" s="420"/>
      <c r="VZV105" s="420"/>
      <c r="VZW105" s="420"/>
      <c r="VZX105" s="420"/>
      <c r="VZY105" s="420"/>
      <c r="VZZ105" s="420"/>
      <c r="WAA105" s="420"/>
      <c r="WAB105" s="420"/>
      <c r="WAC105" s="420"/>
      <c r="WAD105" s="420"/>
      <c r="WAE105" s="420"/>
      <c r="WAF105" s="420"/>
      <c r="WAG105" s="420"/>
      <c r="WAH105" s="420"/>
      <c r="WAI105" s="420"/>
      <c r="WAJ105" s="420"/>
      <c r="WAK105" s="420"/>
      <c r="WAL105" s="420"/>
      <c r="WAM105" s="420"/>
      <c r="WAN105" s="420"/>
      <c r="WAO105" s="420"/>
      <c r="WAP105" s="420"/>
      <c r="WAQ105" s="420"/>
      <c r="WAR105" s="420"/>
      <c r="WAS105" s="420"/>
      <c r="WAT105" s="420"/>
      <c r="WAU105" s="420"/>
      <c r="WAV105" s="420"/>
      <c r="WAW105" s="420"/>
      <c r="WAX105" s="420"/>
      <c r="WAY105" s="420"/>
      <c r="WAZ105" s="420"/>
      <c r="WBA105" s="420"/>
      <c r="WBB105" s="420"/>
      <c r="WBC105" s="420"/>
      <c r="WBD105" s="420"/>
      <c r="WBE105" s="420"/>
      <c r="WBF105" s="420"/>
      <c r="WBG105" s="420"/>
      <c r="WBH105" s="420"/>
      <c r="WBI105" s="420"/>
      <c r="WBJ105" s="420"/>
      <c r="WBK105" s="420"/>
      <c r="WBL105" s="420"/>
      <c r="WBM105" s="420"/>
      <c r="WBN105" s="420"/>
      <c r="WBO105" s="420"/>
      <c r="WBP105" s="420"/>
      <c r="WBQ105" s="420"/>
      <c r="WBR105" s="420"/>
      <c r="WBS105" s="420"/>
      <c r="WBT105" s="420"/>
      <c r="WBU105" s="420"/>
      <c r="WBV105" s="420"/>
      <c r="WBW105" s="420"/>
      <c r="WBX105" s="420"/>
      <c r="WBY105" s="420"/>
      <c r="WBZ105" s="420"/>
      <c r="WCA105" s="420"/>
      <c r="WCB105" s="420"/>
      <c r="WCC105" s="420"/>
      <c r="WCD105" s="420"/>
      <c r="WCE105" s="420"/>
      <c r="WCF105" s="420"/>
      <c r="WCG105" s="420"/>
      <c r="WCH105" s="420"/>
      <c r="WCI105" s="420"/>
      <c r="WCJ105" s="420"/>
      <c r="WCK105" s="420"/>
      <c r="WCL105" s="420"/>
      <c r="WCM105" s="420"/>
      <c r="WCN105" s="420"/>
      <c r="WCO105" s="420"/>
      <c r="WCP105" s="420"/>
      <c r="WCQ105" s="420"/>
      <c r="WCR105" s="420"/>
      <c r="WCS105" s="420"/>
      <c r="WCT105" s="420"/>
      <c r="WCU105" s="420"/>
      <c r="WCV105" s="420"/>
      <c r="WCW105" s="420"/>
      <c r="WCX105" s="420"/>
      <c r="WCY105" s="420"/>
      <c r="WCZ105" s="420"/>
      <c r="WDA105" s="420"/>
      <c r="WDB105" s="420"/>
      <c r="WDC105" s="420"/>
      <c r="WDD105" s="420"/>
      <c r="WDE105" s="420"/>
      <c r="WDF105" s="420"/>
      <c r="WDG105" s="420"/>
      <c r="WDH105" s="420"/>
      <c r="WDI105" s="420"/>
      <c r="WDJ105" s="420"/>
      <c r="WDK105" s="420"/>
      <c r="WDL105" s="420"/>
      <c r="WDM105" s="420"/>
      <c r="WDN105" s="420"/>
      <c r="WDO105" s="420"/>
      <c r="WDP105" s="420"/>
      <c r="WDQ105" s="420"/>
      <c r="WDR105" s="420"/>
      <c r="WDS105" s="420"/>
      <c r="WDT105" s="420"/>
      <c r="WDU105" s="420"/>
      <c r="WDV105" s="420"/>
      <c r="WDW105" s="420"/>
      <c r="WDX105" s="420"/>
      <c r="WDY105" s="420"/>
      <c r="WDZ105" s="420"/>
      <c r="WEA105" s="420"/>
      <c r="WEB105" s="420"/>
      <c r="WEC105" s="420"/>
      <c r="WED105" s="420"/>
      <c r="WEE105" s="420"/>
      <c r="WEF105" s="420"/>
      <c r="WEG105" s="420"/>
      <c r="WEH105" s="420"/>
      <c r="WEI105" s="420"/>
      <c r="WEJ105" s="420"/>
      <c r="WEK105" s="420"/>
      <c r="WEL105" s="420"/>
      <c r="WEM105" s="420"/>
      <c r="WEN105" s="420"/>
      <c r="WEO105" s="420"/>
      <c r="WEP105" s="420"/>
      <c r="WEQ105" s="420"/>
      <c r="WER105" s="420"/>
      <c r="WES105" s="420"/>
      <c r="WET105" s="420"/>
      <c r="WEU105" s="420"/>
      <c r="WEV105" s="420"/>
      <c r="WEW105" s="420"/>
      <c r="WEX105" s="420"/>
      <c r="WEY105" s="420"/>
      <c r="WEZ105" s="420"/>
      <c r="WFA105" s="420"/>
      <c r="WFB105" s="420"/>
      <c r="WFC105" s="420"/>
      <c r="WFD105" s="420"/>
      <c r="WFE105" s="420"/>
      <c r="WFF105" s="420"/>
      <c r="WFG105" s="420"/>
      <c r="WFH105" s="420"/>
      <c r="WFI105" s="420"/>
      <c r="WFJ105" s="420"/>
      <c r="WFK105" s="420"/>
      <c r="WFL105" s="420"/>
      <c r="WFM105" s="420"/>
      <c r="WFN105" s="420"/>
      <c r="WFO105" s="420"/>
      <c r="WFP105" s="420"/>
      <c r="WFQ105" s="420"/>
      <c r="WFR105" s="420"/>
      <c r="WFS105" s="420"/>
      <c r="WFT105" s="420"/>
      <c r="WFU105" s="420"/>
      <c r="WFV105" s="420"/>
      <c r="WFW105" s="420"/>
      <c r="WFX105" s="420"/>
      <c r="WFY105" s="420"/>
      <c r="WFZ105" s="420"/>
      <c r="WGA105" s="420"/>
      <c r="WGB105" s="420"/>
      <c r="WGC105" s="420"/>
      <c r="WGD105" s="420"/>
      <c r="WGE105" s="420"/>
      <c r="WGF105" s="420"/>
      <c r="WGG105" s="420"/>
      <c r="WGH105" s="420"/>
      <c r="WGI105" s="420"/>
      <c r="WGJ105" s="420"/>
      <c r="WGK105" s="420"/>
      <c r="WGL105" s="420"/>
      <c r="WGM105" s="420"/>
      <c r="WGN105" s="420"/>
      <c r="WGO105" s="420"/>
      <c r="WGP105" s="420"/>
      <c r="WGQ105" s="420"/>
      <c r="WGR105" s="420"/>
      <c r="WGS105" s="420"/>
      <c r="WGT105" s="420"/>
      <c r="WGU105" s="420"/>
      <c r="WGV105" s="420"/>
      <c r="WGW105" s="420"/>
      <c r="WGX105" s="420"/>
      <c r="WGY105" s="420"/>
      <c r="WGZ105" s="420"/>
      <c r="WHA105" s="420"/>
      <c r="WHB105" s="420"/>
      <c r="WHC105" s="420"/>
      <c r="WHD105" s="420"/>
      <c r="WHE105" s="420"/>
      <c r="WHF105" s="420"/>
      <c r="WHG105" s="420"/>
      <c r="WHH105" s="420"/>
      <c r="WHI105" s="420"/>
      <c r="WHJ105" s="420"/>
      <c r="WHK105" s="420"/>
      <c r="WHL105" s="420"/>
      <c r="WHM105" s="420"/>
      <c r="WHN105" s="420"/>
      <c r="WHO105" s="420"/>
      <c r="WHP105" s="420"/>
      <c r="WHQ105" s="420"/>
      <c r="WHR105" s="420"/>
      <c r="WHS105" s="420"/>
      <c r="WHT105" s="420"/>
      <c r="WHU105" s="420"/>
      <c r="WHV105" s="420"/>
      <c r="WHW105" s="420"/>
      <c r="WHX105" s="420"/>
      <c r="WHY105" s="420"/>
      <c r="WHZ105" s="420"/>
      <c r="WIA105" s="420"/>
      <c r="WIB105" s="420"/>
      <c r="WIC105" s="420"/>
      <c r="WID105" s="420"/>
      <c r="WIE105" s="420"/>
      <c r="WIF105" s="420"/>
      <c r="WIG105" s="420"/>
      <c r="WIH105" s="420"/>
      <c r="WII105" s="420"/>
      <c r="WIJ105" s="420"/>
      <c r="WIK105" s="420"/>
      <c r="WIL105" s="420"/>
      <c r="WIM105" s="420"/>
      <c r="WIN105" s="420"/>
      <c r="WIO105" s="420"/>
      <c r="WIP105" s="420"/>
      <c r="WIQ105" s="420"/>
      <c r="WIR105" s="420"/>
      <c r="WIS105" s="420"/>
      <c r="WIT105" s="420"/>
      <c r="WIU105" s="420"/>
      <c r="WIV105" s="420"/>
      <c r="WIW105" s="420"/>
      <c r="WIX105" s="420"/>
      <c r="WIY105" s="420"/>
      <c r="WIZ105" s="420"/>
      <c r="WJA105" s="420"/>
      <c r="WJB105" s="420"/>
      <c r="WJC105" s="420"/>
      <c r="WJD105" s="420"/>
      <c r="WJE105" s="420"/>
      <c r="WJF105" s="420"/>
      <c r="WJG105" s="420"/>
      <c r="WJH105" s="420"/>
      <c r="WJI105" s="420"/>
      <c r="WJJ105" s="420"/>
      <c r="WJK105" s="420"/>
      <c r="WJL105" s="420"/>
      <c r="WJM105" s="420"/>
      <c r="WJN105" s="420"/>
      <c r="WJO105" s="420"/>
      <c r="WJP105" s="420"/>
      <c r="WJQ105" s="420"/>
      <c r="WJR105" s="420"/>
      <c r="WJS105" s="420"/>
      <c r="WJT105" s="420"/>
      <c r="WJU105" s="420"/>
      <c r="WJV105" s="420"/>
      <c r="WJW105" s="420"/>
      <c r="WJX105" s="420"/>
      <c r="WJY105" s="420"/>
      <c r="WJZ105" s="420"/>
      <c r="WKA105" s="420"/>
      <c r="WKB105" s="420"/>
      <c r="WKC105" s="420"/>
      <c r="WKD105" s="420"/>
      <c r="WKE105" s="420"/>
      <c r="WKF105" s="420"/>
      <c r="WKG105" s="420"/>
      <c r="WKH105" s="420"/>
      <c r="WKI105" s="420"/>
      <c r="WKJ105" s="420"/>
      <c r="WKK105" s="420"/>
      <c r="WKL105" s="420"/>
      <c r="WKM105" s="420"/>
      <c r="WKN105" s="420"/>
      <c r="WKO105" s="420"/>
      <c r="WKP105" s="420"/>
      <c r="WKQ105" s="420"/>
      <c r="WKR105" s="420"/>
      <c r="WKS105" s="420"/>
      <c r="WKT105" s="420"/>
      <c r="WKU105" s="420"/>
      <c r="WKV105" s="420"/>
      <c r="WKW105" s="420"/>
      <c r="WKX105" s="420"/>
      <c r="WKY105" s="420"/>
      <c r="WKZ105" s="420"/>
      <c r="WLA105" s="420"/>
      <c r="WLB105" s="420"/>
      <c r="WLC105" s="420"/>
      <c r="WLD105" s="420"/>
      <c r="WLE105" s="420"/>
      <c r="WLF105" s="420"/>
      <c r="WLG105" s="420"/>
      <c r="WLH105" s="420"/>
      <c r="WLI105" s="420"/>
      <c r="WLJ105" s="420"/>
      <c r="WLK105" s="420"/>
      <c r="WLL105" s="420"/>
      <c r="WLM105" s="420"/>
      <c r="WLN105" s="420"/>
      <c r="WLO105" s="420"/>
      <c r="WLP105" s="420"/>
      <c r="WLQ105" s="420"/>
      <c r="WLR105" s="420"/>
      <c r="WLS105" s="420"/>
      <c r="WLT105" s="420"/>
      <c r="WLU105" s="420"/>
      <c r="WLV105" s="420"/>
      <c r="WLW105" s="420"/>
      <c r="WLX105" s="420"/>
      <c r="WLY105" s="420"/>
      <c r="WLZ105" s="420"/>
      <c r="WMA105" s="420"/>
      <c r="WMB105" s="420"/>
      <c r="WMC105" s="420"/>
      <c r="WMD105" s="420"/>
      <c r="WME105" s="420"/>
      <c r="WMF105" s="420"/>
      <c r="WMG105" s="420"/>
      <c r="WMH105" s="420"/>
      <c r="WMI105" s="420"/>
      <c r="WMJ105" s="420"/>
      <c r="WMK105" s="420"/>
      <c r="WML105" s="420"/>
      <c r="WMM105" s="420"/>
      <c r="WMN105" s="420"/>
      <c r="WMO105" s="420"/>
      <c r="WMP105" s="420"/>
      <c r="WMQ105" s="420"/>
      <c r="WMR105" s="420"/>
      <c r="WMS105" s="420"/>
      <c r="WMT105" s="420"/>
      <c r="WMU105" s="420"/>
      <c r="WMV105" s="420"/>
      <c r="WMW105" s="420"/>
      <c r="WMX105" s="420"/>
      <c r="WMY105" s="420"/>
      <c r="WMZ105" s="420"/>
      <c r="WNA105" s="420"/>
      <c r="WNB105" s="420"/>
      <c r="WNC105" s="420"/>
      <c r="WND105" s="420"/>
      <c r="WNE105" s="420"/>
      <c r="WNF105" s="420"/>
      <c r="WNG105" s="420"/>
      <c r="WNH105" s="420"/>
      <c r="WNI105" s="420"/>
      <c r="WNJ105" s="420"/>
      <c r="WNK105" s="420"/>
      <c r="WNL105" s="420"/>
      <c r="WNM105" s="420"/>
      <c r="WNN105" s="420"/>
      <c r="WNO105" s="420"/>
      <c r="WNP105" s="420"/>
      <c r="WNQ105" s="420"/>
      <c r="WNR105" s="420"/>
      <c r="WNS105" s="420"/>
      <c r="WNT105" s="420"/>
      <c r="WNU105" s="420"/>
      <c r="WNV105" s="420"/>
      <c r="WNW105" s="420"/>
      <c r="WNX105" s="420"/>
      <c r="WNY105" s="420"/>
      <c r="WNZ105" s="420"/>
      <c r="WOA105" s="420"/>
      <c r="WOB105" s="420"/>
      <c r="WOC105" s="420"/>
      <c r="WOD105" s="420"/>
      <c r="WOE105" s="420"/>
      <c r="WOF105" s="420"/>
      <c r="WOG105" s="420"/>
      <c r="WOH105" s="420"/>
      <c r="WOI105" s="420"/>
      <c r="WOJ105" s="420"/>
      <c r="WOK105" s="420"/>
      <c r="WOL105" s="420"/>
      <c r="WOM105" s="420"/>
      <c r="WON105" s="420"/>
      <c r="WOO105" s="420"/>
      <c r="WOP105" s="420"/>
      <c r="WOQ105" s="420"/>
      <c r="WOR105" s="420"/>
      <c r="WOS105" s="420"/>
      <c r="WOT105" s="420"/>
      <c r="WOU105" s="420"/>
      <c r="WOV105" s="420"/>
      <c r="WOW105" s="420"/>
      <c r="WOX105" s="420"/>
      <c r="WOY105" s="420"/>
      <c r="WOZ105" s="420"/>
      <c r="WPA105" s="420"/>
      <c r="WPB105" s="420"/>
      <c r="WPC105" s="420"/>
      <c r="WPD105" s="420"/>
      <c r="WPE105" s="420"/>
      <c r="WPF105" s="420"/>
      <c r="WPG105" s="420"/>
      <c r="WPH105" s="420"/>
      <c r="WPI105" s="420"/>
      <c r="WPJ105" s="420"/>
      <c r="WPK105" s="420"/>
      <c r="WPL105" s="420"/>
      <c r="WPM105" s="420"/>
      <c r="WPN105" s="420"/>
      <c r="WPO105" s="420"/>
      <c r="WPP105" s="420"/>
      <c r="WPQ105" s="420"/>
      <c r="WPR105" s="420"/>
      <c r="WPS105" s="420"/>
      <c r="WPT105" s="420"/>
      <c r="WPU105" s="420"/>
      <c r="WPV105" s="420"/>
      <c r="WPW105" s="420"/>
      <c r="WPX105" s="420"/>
      <c r="WPY105" s="420"/>
      <c r="WPZ105" s="420"/>
      <c r="WQA105" s="420"/>
      <c r="WQB105" s="420"/>
      <c r="WQC105" s="420"/>
      <c r="WQD105" s="420"/>
      <c r="WQE105" s="420"/>
      <c r="WQF105" s="420"/>
      <c r="WQG105" s="420"/>
      <c r="WQH105" s="420"/>
      <c r="WQI105" s="420"/>
      <c r="WQJ105" s="420"/>
      <c r="WQK105" s="420"/>
      <c r="WQL105" s="420"/>
      <c r="WQM105" s="420"/>
      <c r="WQN105" s="420"/>
      <c r="WQO105" s="420"/>
      <c r="WQP105" s="420"/>
      <c r="WQQ105" s="420"/>
      <c r="WQR105" s="420"/>
      <c r="WQS105" s="420"/>
      <c r="WQT105" s="420"/>
      <c r="WQU105" s="420"/>
      <c r="WQV105" s="420"/>
      <c r="WQW105" s="420"/>
      <c r="WQX105" s="420"/>
      <c r="WQY105" s="420"/>
      <c r="WQZ105" s="420"/>
      <c r="WRA105" s="420"/>
      <c r="WRB105" s="420"/>
      <c r="WRC105" s="420"/>
      <c r="WRD105" s="420"/>
      <c r="WRE105" s="420"/>
      <c r="WRF105" s="420"/>
      <c r="WRG105" s="420"/>
      <c r="WRH105" s="420"/>
      <c r="WRI105" s="420"/>
      <c r="WRJ105" s="420"/>
      <c r="WRK105" s="420"/>
      <c r="WRL105" s="420"/>
      <c r="WRM105" s="420"/>
      <c r="WRN105" s="420"/>
      <c r="WRO105" s="420"/>
      <c r="WRP105" s="420"/>
      <c r="WRQ105" s="420"/>
      <c r="WRR105" s="420"/>
      <c r="WRS105" s="420"/>
      <c r="WRT105" s="420"/>
      <c r="WRU105" s="420"/>
      <c r="WRV105" s="420"/>
      <c r="WRW105" s="420"/>
      <c r="WRX105" s="420"/>
      <c r="WRY105" s="420"/>
      <c r="WRZ105" s="420"/>
      <c r="WSA105" s="420"/>
      <c r="WSB105" s="420"/>
      <c r="WSC105" s="420"/>
      <c r="WSD105" s="420"/>
      <c r="WSE105" s="420"/>
      <c r="WSF105" s="420"/>
      <c r="WSG105" s="420"/>
      <c r="WSH105" s="420"/>
      <c r="WSI105" s="420"/>
      <c r="WSJ105" s="420"/>
      <c r="WSK105" s="420"/>
      <c r="WSL105" s="420"/>
      <c r="WSM105" s="420"/>
      <c r="WSN105" s="420"/>
      <c r="WSO105" s="420"/>
      <c r="WSP105" s="420"/>
      <c r="WSQ105" s="420"/>
      <c r="WSR105" s="420"/>
      <c r="WSS105" s="420"/>
      <c r="WST105" s="420"/>
      <c r="WSU105" s="420"/>
      <c r="WSV105" s="420"/>
      <c r="WSW105" s="420"/>
      <c r="WSX105" s="420"/>
      <c r="WSY105" s="420"/>
      <c r="WSZ105" s="420"/>
      <c r="WTA105" s="420"/>
      <c r="WTB105" s="420"/>
      <c r="WTC105" s="420"/>
      <c r="WTD105" s="420"/>
      <c r="WTE105" s="420"/>
      <c r="WTF105" s="420"/>
      <c r="WTG105" s="420"/>
      <c r="WTH105" s="420"/>
      <c r="WTI105" s="420"/>
      <c r="WTJ105" s="420"/>
      <c r="WTK105" s="420"/>
      <c r="WTL105" s="420"/>
      <c r="WTM105" s="420"/>
      <c r="WTN105" s="420"/>
      <c r="WTO105" s="420"/>
      <c r="WTP105" s="420"/>
      <c r="WTQ105" s="420"/>
      <c r="WTR105" s="420"/>
      <c r="WTS105" s="420"/>
      <c r="WTT105" s="420"/>
      <c r="WTU105" s="420"/>
      <c r="WTV105" s="420"/>
      <c r="WTW105" s="420"/>
      <c r="WTX105" s="420"/>
      <c r="WTY105" s="420"/>
      <c r="WTZ105" s="420"/>
      <c r="WUA105" s="420"/>
      <c r="WUB105" s="420"/>
      <c r="WUC105" s="420"/>
      <c r="WUD105" s="420"/>
      <c r="WUE105" s="420"/>
      <c r="WUF105" s="420"/>
      <c r="WUG105" s="420"/>
      <c r="WUH105" s="420"/>
      <c r="WUI105" s="420"/>
      <c r="WUJ105" s="420"/>
      <c r="WUK105" s="420"/>
      <c r="WUL105" s="420"/>
      <c r="WUM105" s="420"/>
      <c r="WUN105" s="420"/>
      <c r="WUO105" s="420"/>
      <c r="WUP105" s="420"/>
      <c r="WUQ105" s="420"/>
      <c r="WUR105" s="420"/>
      <c r="WUS105" s="420"/>
      <c r="WUT105" s="420"/>
      <c r="WUU105" s="420"/>
      <c r="WUV105" s="420"/>
      <c r="WUW105" s="420"/>
      <c r="WUX105" s="420"/>
      <c r="WUY105" s="420"/>
      <c r="WUZ105" s="420"/>
      <c r="WVA105" s="420"/>
      <c r="WVB105" s="420"/>
      <c r="WVC105" s="420"/>
      <c r="WVD105" s="420"/>
      <c r="WVE105" s="420"/>
      <c r="WVF105" s="420"/>
      <c r="WVG105" s="420"/>
      <c r="WVH105" s="420"/>
      <c r="WVI105" s="420"/>
      <c r="WVJ105" s="420"/>
      <c r="WVK105" s="420"/>
      <c r="WVL105" s="420"/>
      <c r="WVM105" s="420"/>
      <c r="WVN105" s="420"/>
      <c r="WVO105" s="420"/>
      <c r="WVP105" s="420"/>
      <c r="WVQ105" s="420"/>
      <c r="WVR105" s="420"/>
      <c r="WVS105" s="420"/>
      <c r="WVT105" s="420"/>
      <c r="WVU105" s="420"/>
      <c r="WVV105" s="420"/>
      <c r="WVW105" s="420"/>
      <c r="WVX105" s="420"/>
      <c r="WVY105" s="420"/>
      <c r="WVZ105" s="420"/>
      <c r="WWA105" s="420"/>
      <c r="WWB105" s="420"/>
      <c r="WWC105" s="420"/>
      <c r="WWD105" s="420"/>
      <c r="WWE105" s="420"/>
      <c r="WWF105" s="420"/>
      <c r="WWG105" s="420"/>
      <c r="WWH105" s="420"/>
      <c r="WWI105" s="420"/>
      <c r="WWJ105" s="420"/>
      <c r="WWK105" s="420"/>
      <c r="WWL105" s="420"/>
      <c r="WWM105" s="420"/>
      <c r="WWN105" s="420"/>
      <c r="WWO105" s="420"/>
      <c r="WWP105" s="420"/>
      <c r="WWQ105" s="420"/>
      <c r="WWR105" s="420"/>
      <c r="WWS105" s="420"/>
      <c r="WWT105" s="420"/>
      <c r="WWU105" s="420"/>
      <c r="WWV105" s="420"/>
      <c r="WWW105" s="420"/>
      <c r="WWX105" s="420"/>
      <c r="WWY105" s="420"/>
      <c r="WWZ105" s="420"/>
      <c r="WXA105" s="420"/>
      <c r="WXB105" s="420"/>
      <c r="WXC105" s="420"/>
      <c r="WXD105" s="420"/>
      <c r="WXE105" s="420"/>
      <c r="WXF105" s="420"/>
      <c r="WXG105" s="420"/>
      <c r="WXH105" s="420"/>
      <c r="WXI105" s="420"/>
      <c r="WXJ105" s="420"/>
      <c r="WXK105" s="420"/>
      <c r="WXL105" s="420"/>
      <c r="WXM105" s="420"/>
      <c r="WXN105" s="420"/>
      <c r="WXO105" s="420"/>
      <c r="WXP105" s="420"/>
      <c r="WXQ105" s="420"/>
      <c r="WXR105" s="420"/>
      <c r="WXS105" s="420"/>
      <c r="WXT105" s="420"/>
      <c r="WXU105" s="420"/>
      <c r="WXV105" s="420"/>
      <c r="WXW105" s="420"/>
      <c r="WXX105" s="420"/>
      <c r="WXY105" s="420"/>
      <c r="WXZ105" s="420"/>
      <c r="WYA105" s="420"/>
      <c r="WYB105" s="420"/>
      <c r="WYC105" s="420"/>
      <c r="WYD105" s="420"/>
      <c r="WYE105" s="420"/>
      <c r="WYF105" s="420"/>
      <c r="WYG105" s="420"/>
      <c r="WYH105" s="420"/>
      <c r="WYI105" s="420"/>
      <c r="WYJ105" s="420"/>
      <c r="WYK105" s="420"/>
      <c r="WYL105" s="420"/>
      <c r="WYM105" s="420"/>
      <c r="WYN105" s="420"/>
      <c r="WYO105" s="420"/>
      <c r="WYP105" s="420"/>
      <c r="WYQ105" s="420"/>
      <c r="WYR105" s="420"/>
      <c r="WYS105" s="420"/>
      <c r="WYT105" s="420"/>
      <c r="WYU105" s="420"/>
      <c r="WYV105" s="420"/>
      <c r="WYW105" s="420"/>
      <c r="WYX105" s="420"/>
      <c r="WYY105" s="420"/>
      <c r="WYZ105" s="420"/>
      <c r="WZA105" s="420"/>
      <c r="WZB105" s="420"/>
      <c r="WZC105" s="420"/>
      <c r="WZD105" s="420"/>
      <c r="WZE105" s="420"/>
      <c r="WZF105" s="420"/>
      <c r="WZG105" s="420"/>
      <c r="WZH105" s="420"/>
      <c r="WZI105" s="420"/>
      <c r="WZJ105" s="420"/>
      <c r="WZK105" s="420"/>
      <c r="WZL105" s="420"/>
      <c r="WZM105" s="420"/>
      <c r="WZN105" s="420"/>
      <c r="WZO105" s="420"/>
      <c r="WZP105" s="420"/>
      <c r="WZQ105" s="420"/>
      <c r="WZR105" s="420"/>
      <c r="WZS105" s="420"/>
      <c r="WZT105" s="420"/>
      <c r="WZU105" s="420"/>
      <c r="WZV105" s="420"/>
      <c r="WZW105" s="420"/>
      <c r="WZX105" s="420"/>
      <c r="WZY105" s="420"/>
      <c r="WZZ105" s="420"/>
      <c r="XAA105" s="420"/>
      <c r="XAB105" s="420"/>
      <c r="XAC105" s="420"/>
      <c r="XAD105" s="420"/>
      <c r="XAE105" s="420"/>
      <c r="XAF105" s="420"/>
      <c r="XAG105" s="420"/>
      <c r="XAH105" s="420"/>
      <c r="XAI105" s="420"/>
      <c r="XAJ105" s="420"/>
      <c r="XAK105" s="420"/>
      <c r="XAL105" s="420"/>
      <c r="XAM105" s="420"/>
      <c r="XAN105" s="420"/>
      <c r="XAO105" s="420"/>
      <c r="XAP105" s="420"/>
      <c r="XAQ105" s="420"/>
      <c r="XAR105" s="420"/>
      <c r="XAS105" s="420"/>
      <c r="XAT105" s="420"/>
      <c r="XAU105" s="420"/>
      <c r="XAV105" s="420"/>
      <c r="XAW105" s="420"/>
      <c r="XAX105" s="420"/>
      <c r="XAY105" s="420"/>
      <c r="XAZ105" s="420"/>
      <c r="XBA105" s="420"/>
      <c r="XBB105" s="420"/>
      <c r="XBC105" s="420"/>
      <c r="XBD105" s="420"/>
      <c r="XBE105" s="420"/>
      <c r="XBF105" s="420"/>
      <c r="XBG105" s="420"/>
      <c r="XBH105" s="420"/>
      <c r="XBI105" s="420"/>
      <c r="XBJ105" s="420"/>
      <c r="XBK105" s="420"/>
      <c r="XBL105" s="420"/>
      <c r="XBM105" s="420"/>
      <c r="XBN105" s="420"/>
      <c r="XBO105" s="420"/>
      <c r="XBP105" s="420"/>
      <c r="XBQ105" s="420"/>
      <c r="XBR105" s="420"/>
      <c r="XBS105" s="420"/>
      <c r="XBT105" s="420"/>
      <c r="XBU105" s="420"/>
      <c r="XBV105" s="420"/>
      <c r="XBW105" s="420"/>
      <c r="XBX105" s="420"/>
      <c r="XBY105" s="420"/>
      <c r="XBZ105" s="420"/>
      <c r="XCA105" s="420"/>
      <c r="XCB105" s="420"/>
      <c r="XCC105" s="420"/>
      <c r="XCD105" s="420"/>
      <c r="XCE105" s="420"/>
      <c r="XCF105" s="420"/>
      <c r="XCG105" s="420"/>
      <c r="XCH105" s="420"/>
      <c r="XCI105" s="420"/>
      <c r="XCJ105" s="420"/>
      <c r="XCK105" s="420"/>
      <c r="XCL105" s="420"/>
      <c r="XCM105" s="420"/>
      <c r="XCN105" s="420"/>
      <c r="XCO105" s="420"/>
      <c r="XCP105" s="420"/>
      <c r="XCQ105" s="420"/>
      <c r="XCR105" s="420"/>
      <c r="XCS105" s="420"/>
      <c r="XCT105" s="420"/>
      <c r="XCU105" s="420"/>
      <c r="XCV105" s="420"/>
      <c r="XCW105" s="420"/>
      <c r="XCX105" s="420"/>
      <c r="XCY105" s="420"/>
      <c r="XCZ105" s="420"/>
      <c r="XDA105" s="420"/>
      <c r="XDB105" s="420"/>
      <c r="XDC105" s="420"/>
      <c r="XDD105" s="420"/>
      <c r="XDE105" s="420"/>
      <c r="XDF105" s="420"/>
      <c r="XDG105" s="420"/>
      <c r="XDH105" s="420"/>
      <c r="XDI105" s="420"/>
      <c r="XDJ105" s="420"/>
      <c r="XDK105" s="420"/>
      <c r="XDL105" s="420"/>
      <c r="XDM105" s="420"/>
      <c r="XDN105" s="420"/>
      <c r="XDO105" s="420"/>
      <c r="XDP105" s="420"/>
      <c r="XDQ105" s="420"/>
      <c r="XDR105" s="420"/>
      <c r="XDS105" s="420"/>
      <c r="XDT105" s="420"/>
      <c r="XDU105" s="420"/>
      <c r="XDV105" s="420"/>
      <c r="XDW105" s="420"/>
      <c r="XDX105" s="420"/>
      <c r="XDY105" s="420"/>
      <c r="XDZ105" s="420"/>
      <c r="XEA105" s="420"/>
      <c r="XEB105" s="420"/>
      <c r="XEC105" s="420"/>
      <c r="XED105" s="420"/>
      <c r="XEE105" s="420"/>
      <c r="XEF105" s="420"/>
      <c r="XEG105" s="420"/>
      <c r="XEH105" s="420"/>
      <c r="XEI105" s="420"/>
      <c r="XEJ105" s="420"/>
      <c r="XEK105" s="420"/>
      <c r="XEL105" s="420"/>
      <c r="XEM105" s="420"/>
      <c r="XEN105" s="420"/>
      <c r="XEO105" s="420"/>
      <c r="XEP105" s="420"/>
      <c r="XEQ105" s="420"/>
      <c r="XER105" s="420"/>
      <c r="XES105" s="420"/>
      <c r="XET105" s="420"/>
      <c r="XEU105" s="420"/>
      <c r="XEV105" s="420"/>
      <c r="XEW105" s="420"/>
      <c r="XEX105" s="420"/>
      <c r="XEY105" s="420"/>
      <c r="XEZ105" s="420"/>
      <c r="XFA105" s="420"/>
      <c r="XFB105" s="420"/>
      <c r="XFC105" s="420"/>
      <c r="XFD105" s="420"/>
    </row>
    <row r="106" spans="1:16384" s="101" customFormat="1" ht="13.5">
      <c r="A106" s="1087"/>
      <c r="B106" s="1087"/>
      <c r="C106" s="1087"/>
      <c r="D106" s="1087"/>
      <c r="E106" s="1087"/>
      <c r="F106" s="1087"/>
      <c r="G106" s="1087"/>
      <c r="H106" s="1087"/>
      <c r="I106" s="1087"/>
      <c r="J106" s="1087"/>
      <c r="K106" s="1087"/>
      <c r="L106" s="1087"/>
      <c r="M106" s="1087"/>
      <c r="N106" s="1087"/>
      <c r="O106" s="1087"/>
      <c r="P106" s="1087"/>
      <c r="Q106" s="1087"/>
      <c r="R106" s="1087"/>
      <c r="S106" s="1087"/>
      <c r="T106" s="1087"/>
      <c r="U106" s="1087"/>
      <c r="V106" s="1087"/>
      <c r="W106" s="1087"/>
      <c r="X106" s="1087"/>
      <c r="Y106" s="1087"/>
      <c r="Z106" s="1087"/>
      <c r="AA106" s="1087"/>
      <c r="AB106" s="1087"/>
      <c r="AC106" s="1087"/>
      <c r="AD106" s="1087"/>
      <c r="AE106" s="1087"/>
      <c r="AF106" s="1087"/>
      <c r="AG106" s="1087"/>
      <c r="AH106" s="1087"/>
      <c r="AI106" s="1087"/>
      <c r="AJ106" s="1087"/>
      <c r="AK106" s="1087"/>
      <c r="AL106" s="1087"/>
      <c r="AM106" s="1087"/>
      <c r="AN106" s="1087"/>
      <c r="AO106" s="1087"/>
      <c r="AP106" s="1087"/>
      <c r="AQ106" s="1087"/>
      <c r="AR106" s="1087"/>
      <c r="AS106" s="1087"/>
      <c r="AT106" s="1087"/>
      <c r="AU106" s="1087"/>
      <c r="AV106" s="1087"/>
      <c r="AW106" s="1087"/>
      <c r="AX106" s="1087"/>
      <c r="AY106" s="1087"/>
      <c r="AZ106" s="99"/>
      <c r="BA106" s="424"/>
      <c r="BB106" s="424"/>
      <c r="BC106" s="420"/>
      <c r="BD106" s="420"/>
      <c r="BE106" s="420"/>
      <c r="BF106" s="420"/>
      <c r="BG106" s="420"/>
      <c r="BH106" s="420"/>
      <c r="BI106" s="420"/>
      <c r="BJ106" s="420"/>
      <c r="BK106" s="420"/>
      <c r="BL106" s="420"/>
      <c r="BM106" s="420"/>
      <c r="BN106" s="420"/>
      <c r="BO106" s="420"/>
      <c r="BP106" s="420"/>
      <c r="BQ106" s="420"/>
      <c r="BR106" s="420"/>
      <c r="BS106" s="420"/>
      <c r="BT106" s="420"/>
      <c r="BU106" s="420"/>
      <c r="BV106" s="420"/>
      <c r="BW106" s="420"/>
      <c r="BX106" s="420"/>
      <c r="BY106" s="420"/>
      <c r="BZ106" s="420"/>
      <c r="CA106" s="420"/>
      <c r="CB106" s="420"/>
      <c r="CC106" s="420"/>
      <c r="CD106" s="420"/>
      <c r="CE106" s="420"/>
      <c r="CF106" s="420"/>
      <c r="CG106" s="420"/>
      <c r="CH106" s="420"/>
      <c r="CI106" s="420"/>
      <c r="CJ106" s="420"/>
      <c r="CK106" s="420"/>
      <c r="CL106" s="420"/>
      <c r="CM106" s="420"/>
      <c r="CN106" s="420"/>
      <c r="CO106" s="420"/>
      <c r="CP106" s="420"/>
      <c r="CQ106" s="420"/>
      <c r="CR106" s="420"/>
      <c r="CS106" s="420"/>
      <c r="CT106" s="420"/>
      <c r="CU106" s="420"/>
      <c r="CV106" s="420"/>
      <c r="CW106" s="420"/>
      <c r="CX106" s="420"/>
      <c r="CY106" s="420"/>
      <c r="CZ106" s="420"/>
      <c r="DA106" s="420"/>
      <c r="DB106" s="420"/>
      <c r="DC106" s="420"/>
      <c r="DD106" s="420"/>
      <c r="DE106" s="420"/>
      <c r="DF106" s="420"/>
      <c r="DG106" s="420"/>
      <c r="DH106" s="420"/>
      <c r="DI106" s="420"/>
      <c r="DJ106" s="420"/>
      <c r="DK106" s="420"/>
      <c r="DL106" s="420"/>
      <c r="DM106" s="420"/>
      <c r="DN106" s="420"/>
      <c r="DO106" s="420"/>
      <c r="DP106" s="420"/>
      <c r="DQ106" s="420"/>
      <c r="DR106" s="420"/>
      <c r="DS106" s="420"/>
      <c r="DT106" s="420"/>
      <c r="DU106" s="420"/>
      <c r="DV106" s="420"/>
      <c r="DW106" s="420"/>
      <c r="DX106" s="420"/>
      <c r="DY106" s="420"/>
      <c r="DZ106" s="420"/>
      <c r="EA106" s="420"/>
      <c r="EB106" s="420"/>
      <c r="EC106" s="420"/>
      <c r="ED106" s="420"/>
      <c r="EE106" s="420"/>
      <c r="EF106" s="420"/>
      <c r="EG106" s="420"/>
      <c r="EH106" s="420"/>
      <c r="EI106" s="420"/>
      <c r="EJ106" s="420"/>
      <c r="EK106" s="420"/>
      <c r="EL106" s="420"/>
      <c r="EM106" s="420"/>
      <c r="EN106" s="420"/>
      <c r="EO106" s="420"/>
      <c r="EP106" s="420"/>
      <c r="EQ106" s="420"/>
      <c r="ER106" s="420"/>
      <c r="ES106" s="420"/>
      <c r="ET106" s="420"/>
      <c r="EU106" s="420"/>
      <c r="EV106" s="420"/>
      <c r="EW106" s="420"/>
      <c r="EX106" s="420"/>
      <c r="EY106" s="420"/>
      <c r="EZ106" s="420"/>
      <c r="FA106" s="420"/>
      <c r="FB106" s="420"/>
      <c r="FC106" s="420"/>
      <c r="FD106" s="420"/>
      <c r="FE106" s="420"/>
      <c r="FF106" s="420"/>
      <c r="FG106" s="420"/>
      <c r="FH106" s="420"/>
      <c r="FI106" s="420"/>
      <c r="FJ106" s="420"/>
      <c r="FK106" s="420"/>
      <c r="FL106" s="420"/>
      <c r="FM106" s="420"/>
      <c r="FN106" s="420"/>
      <c r="FO106" s="420"/>
      <c r="FP106" s="420"/>
      <c r="FQ106" s="420"/>
      <c r="FR106" s="420"/>
      <c r="FS106" s="420"/>
      <c r="FT106" s="420"/>
      <c r="FU106" s="420"/>
      <c r="FV106" s="420"/>
      <c r="FW106" s="420"/>
      <c r="FX106" s="420"/>
      <c r="FY106" s="420"/>
      <c r="FZ106" s="420"/>
      <c r="GA106" s="420"/>
      <c r="GB106" s="420"/>
      <c r="GC106" s="420"/>
      <c r="GD106" s="420"/>
      <c r="GE106" s="420"/>
      <c r="GF106" s="420"/>
      <c r="GG106" s="420"/>
      <c r="GH106" s="420"/>
      <c r="GI106" s="420"/>
      <c r="GJ106" s="420"/>
      <c r="GK106" s="420"/>
      <c r="GL106" s="420"/>
      <c r="GM106" s="420"/>
      <c r="GN106" s="420"/>
      <c r="GO106" s="420"/>
      <c r="GP106" s="420"/>
      <c r="GQ106" s="420"/>
      <c r="GR106" s="420"/>
      <c r="GS106" s="420"/>
      <c r="GT106" s="420"/>
      <c r="GU106" s="420"/>
      <c r="GV106" s="420"/>
      <c r="GW106" s="420"/>
      <c r="GX106" s="420"/>
      <c r="GY106" s="420"/>
      <c r="GZ106" s="420"/>
      <c r="HA106" s="420"/>
      <c r="HB106" s="420"/>
      <c r="HC106" s="420"/>
      <c r="HD106" s="420"/>
      <c r="HE106" s="420"/>
      <c r="HF106" s="420"/>
      <c r="HG106" s="420"/>
      <c r="HH106" s="420"/>
      <c r="HI106" s="420"/>
      <c r="HJ106" s="420"/>
      <c r="HK106" s="420"/>
      <c r="HL106" s="420"/>
      <c r="HM106" s="420"/>
      <c r="HN106" s="420"/>
      <c r="HO106" s="420"/>
      <c r="HP106" s="420"/>
      <c r="HQ106" s="420"/>
      <c r="HR106" s="420"/>
      <c r="HS106" s="420"/>
      <c r="HT106" s="420"/>
      <c r="HU106" s="420"/>
      <c r="HV106" s="420"/>
      <c r="HW106" s="420"/>
      <c r="HX106" s="420"/>
      <c r="HY106" s="420"/>
      <c r="HZ106" s="420"/>
      <c r="IA106" s="420"/>
      <c r="IB106" s="420"/>
      <c r="IC106" s="420"/>
      <c r="ID106" s="420"/>
      <c r="IE106" s="420"/>
      <c r="IF106" s="420"/>
      <c r="IG106" s="420"/>
      <c r="IH106" s="420"/>
      <c r="II106" s="420"/>
      <c r="IJ106" s="420"/>
      <c r="IK106" s="420"/>
      <c r="IL106" s="420"/>
      <c r="IM106" s="420"/>
      <c r="IN106" s="420"/>
      <c r="IO106" s="420"/>
      <c r="IP106" s="420"/>
      <c r="IQ106" s="420"/>
      <c r="IR106" s="420"/>
      <c r="IS106" s="420"/>
      <c r="IT106" s="420"/>
      <c r="IU106" s="420"/>
      <c r="IV106" s="420"/>
      <c r="IW106" s="420"/>
      <c r="IX106" s="420"/>
      <c r="IY106" s="420"/>
      <c r="IZ106" s="420"/>
      <c r="JA106" s="420"/>
      <c r="JB106" s="420"/>
      <c r="JC106" s="420"/>
      <c r="JD106" s="420"/>
      <c r="JE106" s="420"/>
      <c r="JF106" s="420"/>
      <c r="JG106" s="420"/>
      <c r="JH106" s="420"/>
      <c r="JI106" s="420"/>
      <c r="JJ106" s="420"/>
      <c r="JK106" s="420"/>
      <c r="JL106" s="420"/>
      <c r="JM106" s="420"/>
      <c r="JN106" s="420"/>
      <c r="JO106" s="420"/>
      <c r="JP106" s="420"/>
      <c r="JQ106" s="420"/>
      <c r="JR106" s="420"/>
      <c r="JS106" s="420"/>
      <c r="JT106" s="420"/>
      <c r="JU106" s="420"/>
      <c r="JV106" s="420"/>
      <c r="JW106" s="420"/>
      <c r="JX106" s="420"/>
      <c r="JY106" s="420"/>
      <c r="JZ106" s="420"/>
      <c r="KA106" s="420"/>
      <c r="KB106" s="420"/>
      <c r="KC106" s="420"/>
      <c r="KD106" s="420"/>
      <c r="KE106" s="420"/>
      <c r="KF106" s="420"/>
      <c r="KG106" s="420"/>
      <c r="KH106" s="420"/>
      <c r="KI106" s="420"/>
      <c r="KJ106" s="420"/>
      <c r="KK106" s="420"/>
      <c r="KL106" s="420"/>
      <c r="KM106" s="420"/>
      <c r="KN106" s="420"/>
      <c r="KO106" s="420"/>
      <c r="KP106" s="420"/>
      <c r="KQ106" s="420"/>
      <c r="KR106" s="420"/>
      <c r="KS106" s="420"/>
      <c r="KT106" s="420"/>
      <c r="KU106" s="420"/>
      <c r="KV106" s="420"/>
      <c r="KW106" s="420"/>
      <c r="KX106" s="420"/>
      <c r="KY106" s="420"/>
      <c r="KZ106" s="420"/>
      <c r="LA106" s="420"/>
      <c r="LB106" s="420"/>
      <c r="LC106" s="420"/>
      <c r="LD106" s="420"/>
      <c r="LE106" s="420"/>
      <c r="LF106" s="420"/>
      <c r="LG106" s="420"/>
      <c r="LH106" s="420"/>
      <c r="LI106" s="420"/>
      <c r="LJ106" s="420"/>
      <c r="LK106" s="420"/>
      <c r="LL106" s="420"/>
      <c r="LM106" s="420"/>
      <c r="LN106" s="420"/>
      <c r="LO106" s="420"/>
      <c r="LP106" s="420"/>
      <c r="LQ106" s="420"/>
      <c r="LR106" s="420"/>
      <c r="LS106" s="420"/>
      <c r="LT106" s="420"/>
      <c r="LU106" s="420"/>
      <c r="LV106" s="420"/>
      <c r="LW106" s="420"/>
      <c r="LX106" s="420"/>
      <c r="LY106" s="420"/>
      <c r="LZ106" s="420"/>
      <c r="MA106" s="420"/>
      <c r="MB106" s="420"/>
      <c r="MC106" s="420"/>
      <c r="MD106" s="420"/>
      <c r="ME106" s="420"/>
      <c r="MF106" s="420"/>
      <c r="MG106" s="420"/>
      <c r="MH106" s="420"/>
      <c r="MI106" s="420"/>
      <c r="MJ106" s="420"/>
      <c r="MK106" s="420"/>
      <c r="ML106" s="420"/>
      <c r="MM106" s="420"/>
      <c r="MN106" s="420"/>
      <c r="MO106" s="420"/>
      <c r="MP106" s="420"/>
      <c r="MQ106" s="420"/>
      <c r="MR106" s="420"/>
      <c r="MS106" s="420"/>
      <c r="MT106" s="420"/>
      <c r="MU106" s="420"/>
      <c r="MV106" s="420"/>
      <c r="MW106" s="420"/>
      <c r="MX106" s="420"/>
      <c r="MY106" s="420"/>
      <c r="MZ106" s="420"/>
      <c r="NA106" s="420"/>
      <c r="NB106" s="420"/>
      <c r="NC106" s="420"/>
      <c r="ND106" s="420"/>
      <c r="NE106" s="420"/>
      <c r="NF106" s="420"/>
      <c r="NG106" s="420"/>
      <c r="NH106" s="420"/>
      <c r="NI106" s="420"/>
      <c r="NJ106" s="420"/>
      <c r="NK106" s="420"/>
      <c r="NL106" s="420"/>
      <c r="NM106" s="420"/>
      <c r="NN106" s="420"/>
      <c r="NO106" s="420"/>
      <c r="NP106" s="420"/>
      <c r="NQ106" s="420"/>
      <c r="NR106" s="420"/>
      <c r="NS106" s="420"/>
      <c r="NT106" s="420"/>
      <c r="NU106" s="420"/>
      <c r="NV106" s="420"/>
      <c r="NW106" s="420"/>
      <c r="NX106" s="420"/>
      <c r="NY106" s="420"/>
      <c r="NZ106" s="420"/>
      <c r="OA106" s="420"/>
      <c r="OB106" s="420"/>
      <c r="OC106" s="420"/>
      <c r="OD106" s="420"/>
      <c r="OE106" s="420"/>
      <c r="OF106" s="420"/>
      <c r="OG106" s="420"/>
      <c r="OH106" s="420"/>
      <c r="OI106" s="420"/>
      <c r="OJ106" s="420"/>
      <c r="OK106" s="420"/>
      <c r="OL106" s="420"/>
      <c r="OM106" s="420"/>
      <c r="ON106" s="420"/>
      <c r="OO106" s="420"/>
      <c r="OP106" s="420"/>
      <c r="OQ106" s="420"/>
      <c r="OR106" s="420"/>
      <c r="OS106" s="420"/>
      <c r="OT106" s="420"/>
      <c r="OU106" s="420"/>
      <c r="OV106" s="420"/>
      <c r="OW106" s="420"/>
      <c r="OX106" s="420"/>
      <c r="OY106" s="420"/>
      <c r="OZ106" s="420"/>
      <c r="PA106" s="420"/>
      <c r="PB106" s="420"/>
      <c r="PC106" s="420"/>
      <c r="PD106" s="420"/>
      <c r="PE106" s="420"/>
      <c r="PF106" s="420"/>
      <c r="PG106" s="420"/>
      <c r="PH106" s="420"/>
      <c r="PI106" s="420"/>
      <c r="PJ106" s="420"/>
      <c r="PK106" s="420"/>
      <c r="PL106" s="420"/>
      <c r="PM106" s="420"/>
      <c r="PN106" s="420"/>
      <c r="PO106" s="420"/>
      <c r="PP106" s="420"/>
      <c r="PQ106" s="420"/>
      <c r="PR106" s="420"/>
      <c r="PS106" s="420"/>
      <c r="PT106" s="420"/>
      <c r="PU106" s="420"/>
      <c r="PV106" s="420"/>
      <c r="PW106" s="420"/>
      <c r="PX106" s="420"/>
      <c r="PY106" s="420"/>
      <c r="PZ106" s="420"/>
      <c r="QA106" s="420"/>
      <c r="QB106" s="420"/>
      <c r="QC106" s="420"/>
      <c r="QD106" s="420"/>
      <c r="QE106" s="420"/>
      <c r="QF106" s="420"/>
      <c r="QG106" s="420"/>
      <c r="QH106" s="420"/>
      <c r="QI106" s="420"/>
      <c r="QJ106" s="420"/>
      <c r="QK106" s="420"/>
      <c r="QL106" s="420"/>
      <c r="QM106" s="420"/>
      <c r="QN106" s="420"/>
      <c r="QO106" s="420"/>
      <c r="QP106" s="420"/>
      <c r="QQ106" s="420"/>
      <c r="QR106" s="420"/>
      <c r="QS106" s="420"/>
      <c r="QT106" s="420"/>
      <c r="QU106" s="420"/>
      <c r="QV106" s="420"/>
      <c r="QW106" s="420"/>
      <c r="QX106" s="420"/>
      <c r="QY106" s="420"/>
      <c r="QZ106" s="420"/>
      <c r="RA106" s="420"/>
      <c r="RB106" s="420"/>
      <c r="RC106" s="420"/>
      <c r="RD106" s="420"/>
      <c r="RE106" s="420"/>
      <c r="RF106" s="420"/>
      <c r="RG106" s="420"/>
      <c r="RH106" s="420"/>
      <c r="RI106" s="420"/>
      <c r="RJ106" s="420"/>
      <c r="RK106" s="420"/>
      <c r="RL106" s="420"/>
      <c r="RM106" s="420"/>
      <c r="RN106" s="420"/>
      <c r="RO106" s="420"/>
      <c r="RP106" s="420"/>
      <c r="RQ106" s="420"/>
      <c r="RR106" s="420"/>
      <c r="RS106" s="420"/>
      <c r="RT106" s="420"/>
      <c r="RU106" s="420"/>
      <c r="RV106" s="420"/>
      <c r="RW106" s="420"/>
      <c r="RX106" s="420"/>
      <c r="RY106" s="420"/>
      <c r="RZ106" s="420"/>
      <c r="SA106" s="420"/>
      <c r="SB106" s="420"/>
      <c r="SC106" s="420"/>
      <c r="SD106" s="420"/>
      <c r="SE106" s="420"/>
      <c r="SF106" s="420"/>
      <c r="SG106" s="420"/>
      <c r="SH106" s="420"/>
      <c r="SI106" s="420"/>
      <c r="SJ106" s="420"/>
      <c r="SK106" s="420"/>
      <c r="SL106" s="420"/>
      <c r="SM106" s="420"/>
      <c r="SN106" s="420"/>
      <c r="SO106" s="420"/>
      <c r="SP106" s="420"/>
      <c r="SQ106" s="420"/>
      <c r="SR106" s="420"/>
      <c r="SS106" s="420"/>
      <c r="ST106" s="420"/>
      <c r="SU106" s="420"/>
      <c r="SV106" s="420"/>
      <c r="SW106" s="420"/>
      <c r="SX106" s="420"/>
      <c r="SY106" s="420"/>
      <c r="SZ106" s="420"/>
      <c r="TA106" s="420"/>
      <c r="TB106" s="420"/>
      <c r="TC106" s="420"/>
      <c r="TD106" s="420"/>
      <c r="TE106" s="420"/>
      <c r="TF106" s="420"/>
      <c r="TG106" s="420"/>
      <c r="TH106" s="420"/>
      <c r="TI106" s="420"/>
      <c r="TJ106" s="420"/>
      <c r="TK106" s="420"/>
      <c r="TL106" s="420"/>
      <c r="TM106" s="420"/>
      <c r="TN106" s="420"/>
      <c r="TO106" s="420"/>
      <c r="TP106" s="420"/>
      <c r="TQ106" s="420"/>
      <c r="TR106" s="420"/>
      <c r="TS106" s="420"/>
      <c r="TT106" s="420"/>
      <c r="TU106" s="420"/>
      <c r="TV106" s="420"/>
      <c r="TW106" s="420"/>
      <c r="TX106" s="420"/>
      <c r="TY106" s="420"/>
      <c r="TZ106" s="420"/>
      <c r="UA106" s="420"/>
      <c r="UB106" s="420"/>
      <c r="UC106" s="420"/>
      <c r="UD106" s="420"/>
      <c r="UE106" s="420"/>
      <c r="UF106" s="420"/>
      <c r="UG106" s="420"/>
      <c r="UH106" s="420"/>
      <c r="UI106" s="420"/>
      <c r="UJ106" s="420"/>
      <c r="UK106" s="420"/>
      <c r="UL106" s="420"/>
      <c r="UM106" s="420"/>
      <c r="UN106" s="420"/>
      <c r="UO106" s="420"/>
      <c r="UP106" s="420"/>
      <c r="UQ106" s="420"/>
      <c r="UR106" s="420"/>
      <c r="US106" s="420"/>
      <c r="UT106" s="420"/>
      <c r="UU106" s="420"/>
      <c r="UV106" s="420"/>
      <c r="UW106" s="420"/>
      <c r="UX106" s="420"/>
      <c r="UY106" s="420"/>
      <c r="UZ106" s="420"/>
      <c r="VA106" s="420"/>
      <c r="VB106" s="420"/>
      <c r="VC106" s="420"/>
      <c r="VD106" s="420"/>
      <c r="VE106" s="420"/>
      <c r="VF106" s="420"/>
      <c r="VG106" s="420"/>
      <c r="VH106" s="420"/>
      <c r="VI106" s="420"/>
      <c r="VJ106" s="420"/>
      <c r="VK106" s="420"/>
      <c r="VL106" s="420"/>
      <c r="VM106" s="420"/>
      <c r="VN106" s="420"/>
      <c r="VO106" s="420"/>
      <c r="VP106" s="420"/>
      <c r="VQ106" s="420"/>
      <c r="VR106" s="420"/>
      <c r="VS106" s="420"/>
      <c r="VT106" s="420"/>
      <c r="VU106" s="420"/>
      <c r="VV106" s="420"/>
      <c r="VW106" s="420"/>
      <c r="VX106" s="420"/>
      <c r="VY106" s="420"/>
      <c r="VZ106" s="420"/>
      <c r="WA106" s="420"/>
      <c r="WB106" s="420"/>
      <c r="WC106" s="420"/>
      <c r="WD106" s="420"/>
      <c r="WE106" s="420"/>
      <c r="WF106" s="420"/>
      <c r="WG106" s="420"/>
      <c r="WH106" s="420"/>
      <c r="WI106" s="420"/>
      <c r="WJ106" s="420"/>
      <c r="WK106" s="420"/>
      <c r="WL106" s="420"/>
      <c r="WM106" s="420"/>
      <c r="WN106" s="420"/>
      <c r="WO106" s="420"/>
      <c r="WP106" s="420"/>
      <c r="WQ106" s="420"/>
      <c r="WR106" s="420"/>
      <c r="WS106" s="420"/>
      <c r="WT106" s="420"/>
      <c r="WU106" s="420"/>
      <c r="WV106" s="420"/>
      <c r="WW106" s="420"/>
      <c r="WX106" s="420"/>
      <c r="WY106" s="420"/>
      <c r="WZ106" s="420"/>
      <c r="XA106" s="420"/>
      <c r="XB106" s="420"/>
      <c r="XC106" s="420"/>
      <c r="XD106" s="420"/>
      <c r="XE106" s="420"/>
      <c r="XF106" s="420"/>
      <c r="XG106" s="420"/>
      <c r="XH106" s="420"/>
      <c r="XI106" s="420"/>
      <c r="XJ106" s="420"/>
      <c r="XK106" s="420"/>
      <c r="XL106" s="420"/>
      <c r="XM106" s="420"/>
      <c r="XN106" s="420"/>
      <c r="XO106" s="420"/>
      <c r="XP106" s="420"/>
      <c r="XQ106" s="420"/>
      <c r="XR106" s="420"/>
      <c r="XS106" s="420"/>
      <c r="XT106" s="420"/>
      <c r="XU106" s="420"/>
      <c r="XV106" s="420"/>
      <c r="XW106" s="420"/>
      <c r="XX106" s="420"/>
      <c r="XY106" s="420"/>
      <c r="XZ106" s="420"/>
      <c r="YA106" s="420"/>
      <c r="YB106" s="420"/>
      <c r="YC106" s="420"/>
      <c r="YD106" s="420"/>
      <c r="YE106" s="420"/>
      <c r="YF106" s="420"/>
      <c r="YG106" s="420"/>
      <c r="YH106" s="420"/>
      <c r="YI106" s="420"/>
      <c r="YJ106" s="420"/>
      <c r="YK106" s="420"/>
      <c r="YL106" s="420"/>
      <c r="YM106" s="420"/>
      <c r="YN106" s="420"/>
      <c r="YO106" s="420"/>
      <c r="YP106" s="420"/>
      <c r="YQ106" s="420"/>
      <c r="YR106" s="420"/>
      <c r="YS106" s="420"/>
      <c r="YT106" s="420"/>
      <c r="YU106" s="420"/>
      <c r="YV106" s="420"/>
      <c r="YW106" s="420"/>
      <c r="YX106" s="420"/>
      <c r="YY106" s="420"/>
      <c r="YZ106" s="420"/>
      <c r="ZA106" s="420"/>
      <c r="ZB106" s="420"/>
      <c r="ZC106" s="420"/>
      <c r="ZD106" s="420"/>
      <c r="ZE106" s="420"/>
      <c r="ZF106" s="420"/>
      <c r="ZG106" s="420"/>
      <c r="ZH106" s="420"/>
      <c r="ZI106" s="420"/>
      <c r="ZJ106" s="420"/>
      <c r="ZK106" s="420"/>
      <c r="ZL106" s="420"/>
      <c r="ZM106" s="420"/>
      <c r="ZN106" s="420"/>
      <c r="ZO106" s="420"/>
      <c r="ZP106" s="420"/>
      <c r="ZQ106" s="420"/>
      <c r="ZR106" s="420"/>
      <c r="ZS106" s="420"/>
      <c r="ZT106" s="420"/>
      <c r="ZU106" s="420"/>
      <c r="ZV106" s="420"/>
      <c r="ZW106" s="420"/>
      <c r="ZX106" s="420"/>
      <c r="ZY106" s="420"/>
      <c r="ZZ106" s="420"/>
      <c r="AAA106" s="420"/>
      <c r="AAB106" s="420"/>
      <c r="AAC106" s="420"/>
      <c r="AAD106" s="420"/>
      <c r="AAE106" s="420"/>
      <c r="AAF106" s="420"/>
      <c r="AAG106" s="420"/>
      <c r="AAH106" s="420"/>
      <c r="AAI106" s="420"/>
      <c r="AAJ106" s="420"/>
      <c r="AAK106" s="420"/>
      <c r="AAL106" s="420"/>
      <c r="AAM106" s="420"/>
      <c r="AAN106" s="420"/>
      <c r="AAO106" s="420"/>
      <c r="AAP106" s="420"/>
      <c r="AAQ106" s="420"/>
      <c r="AAR106" s="420"/>
      <c r="AAS106" s="420"/>
      <c r="AAT106" s="420"/>
      <c r="AAU106" s="420"/>
      <c r="AAV106" s="420"/>
      <c r="AAW106" s="420"/>
      <c r="AAX106" s="420"/>
      <c r="AAY106" s="420"/>
      <c r="AAZ106" s="420"/>
      <c r="ABA106" s="420"/>
      <c r="ABB106" s="420"/>
      <c r="ABC106" s="420"/>
      <c r="ABD106" s="420"/>
      <c r="ABE106" s="420"/>
      <c r="ABF106" s="420"/>
      <c r="ABG106" s="420"/>
      <c r="ABH106" s="420"/>
      <c r="ABI106" s="420"/>
      <c r="ABJ106" s="420"/>
      <c r="ABK106" s="420"/>
      <c r="ABL106" s="420"/>
      <c r="ABM106" s="420"/>
      <c r="ABN106" s="420"/>
      <c r="ABO106" s="420"/>
      <c r="ABP106" s="420"/>
      <c r="ABQ106" s="420"/>
      <c r="ABR106" s="420"/>
      <c r="ABS106" s="420"/>
      <c r="ABT106" s="420"/>
      <c r="ABU106" s="420"/>
      <c r="ABV106" s="420"/>
      <c r="ABW106" s="420"/>
      <c r="ABX106" s="420"/>
      <c r="ABY106" s="420"/>
      <c r="ABZ106" s="420"/>
      <c r="ACA106" s="420"/>
      <c r="ACB106" s="420"/>
      <c r="ACC106" s="420"/>
      <c r="ACD106" s="420"/>
      <c r="ACE106" s="420"/>
      <c r="ACF106" s="420"/>
      <c r="ACG106" s="420"/>
      <c r="ACH106" s="420"/>
      <c r="ACI106" s="420"/>
      <c r="ACJ106" s="420"/>
      <c r="ACK106" s="420"/>
      <c r="ACL106" s="420"/>
      <c r="ACM106" s="420"/>
      <c r="ACN106" s="420"/>
      <c r="ACO106" s="420"/>
      <c r="ACP106" s="420"/>
      <c r="ACQ106" s="420"/>
      <c r="ACR106" s="420"/>
      <c r="ACS106" s="420"/>
      <c r="ACT106" s="420"/>
      <c r="ACU106" s="420"/>
      <c r="ACV106" s="420"/>
      <c r="ACW106" s="420"/>
      <c r="ACX106" s="420"/>
      <c r="ACY106" s="420"/>
      <c r="ACZ106" s="420"/>
      <c r="ADA106" s="420"/>
      <c r="ADB106" s="420"/>
      <c r="ADC106" s="420"/>
      <c r="ADD106" s="420"/>
      <c r="ADE106" s="420"/>
      <c r="ADF106" s="420"/>
      <c r="ADG106" s="420"/>
      <c r="ADH106" s="420"/>
      <c r="ADI106" s="420"/>
      <c r="ADJ106" s="420"/>
      <c r="ADK106" s="420"/>
      <c r="ADL106" s="420"/>
      <c r="ADM106" s="420"/>
      <c r="ADN106" s="420"/>
      <c r="ADO106" s="420"/>
      <c r="ADP106" s="420"/>
      <c r="ADQ106" s="420"/>
      <c r="ADR106" s="420"/>
      <c r="ADS106" s="420"/>
      <c r="ADT106" s="420"/>
      <c r="ADU106" s="420"/>
      <c r="ADV106" s="420"/>
      <c r="ADW106" s="420"/>
      <c r="ADX106" s="420"/>
      <c r="ADY106" s="420"/>
      <c r="ADZ106" s="420"/>
      <c r="AEA106" s="420"/>
      <c r="AEB106" s="420"/>
      <c r="AEC106" s="420"/>
      <c r="AED106" s="420"/>
      <c r="AEE106" s="420"/>
      <c r="AEF106" s="420"/>
      <c r="AEG106" s="420"/>
      <c r="AEH106" s="420"/>
      <c r="AEI106" s="420"/>
      <c r="AEJ106" s="420"/>
      <c r="AEK106" s="420"/>
      <c r="AEL106" s="420"/>
      <c r="AEM106" s="420"/>
      <c r="AEN106" s="420"/>
      <c r="AEO106" s="420"/>
      <c r="AEP106" s="420"/>
      <c r="AEQ106" s="420"/>
      <c r="AER106" s="420"/>
      <c r="AES106" s="420"/>
      <c r="AET106" s="420"/>
      <c r="AEU106" s="420"/>
      <c r="AEV106" s="420"/>
      <c r="AEW106" s="420"/>
      <c r="AEX106" s="420"/>
      <c r="AEY106" s="420"/>
      <c r="AEZ106" s="420"/>
      <c r="AFA106" s="420"/>
      <c r="AFB106" s="420"/>
      <c r="AFC106" s="420"/>
      <c r="AFD106" s="420"/>
      <c r="AFE106" s="420"/>
      <c r="AFF106" s="420"/>
      <c r="AFG106" s="420"/>
      <c r="AFH106" s="420"/>
      <c r="AFI106" s="420"/>
      <c r="AFJ106" s="420"/>
      <c r="AFK106" s="420"/>
      <c r="AFL106" s="420"/>
      <c r="AFM106" s="420"/>
      <c r="AFN106" s="420"/>
      <c r="AFO106" s="420"/>
      <c r="AFP106" s="420"/>
      <c r="AFQ106" s="420"/>
      <c r="AFR106" s="420"/>
      <c r="AFS106" s="420"/>
      <c r="AFT106" s="420"/>
      <c r="AFU106" s="420"/>
      <c r="AFV106" s="420"/>
      <c r="AFW106" s="420"/>
      <c r="AFX106" s="420"/>
      <c r="AFY106" s="420"/>
      <c r="AFZ106" s="420"/>
      <c r="AGA106" s="420"/>
      <c r="AGB106" s="420"/>
      <c r="AGC106" s="420"/>
      <c r="AGD106" s="420"/>
      <c r="AGE106" s="420"/>
      <c r="AGF106" s="420"/>
      <c r="AGG106" s="420"/>
      <c r="AGH106" s="420"/>
      <c r="AGI106" s="420"/>
      <c r="AGJ106" s="420"/>
      <c r="AGK106" s="420"/>
      <c r="AGL106" s="420"/>
      <c r="AGM106" s="420"/>
      <c r="AGN106" s="420"/>
      <c r="AGO106" s="420"/>
      <c r="AGP106" s="420"/>
      <c r="AGQ106" s="420"/>
      <c r="AGR106" s="420"/>
      <c r="AGS106" s="420"/>
      <c r="AGT106" s="420"/>
      <c r="AGU106" s="420"/>
      <c r="AGV106" s="420"/>
      <c r="AGW106" s="420"/>
      <c r="AGX106" s="420"/>
      <c r="AGY106" s="420"/>
      <c r="AGZ106" s="420"/>
      <c r="AHA106" s="420"/>
      <c r="AHB106" s="420"/>
      <c r="AHC106" s="420"/>
      <c r="AHD106" s="420"/>
      <c r="AHE106" s="420"/>
      <c r="AHF106" s="420"/>
      <c r="AHG106" s="420"/>
      <c r="AHH106" s="420"/>
      <c r="AHI106" s="420"/>
      <c r="AHJ106" s="420"/>
      <c r="AHK106" s="420"/>
      <c r="AHL106" s="420"/>
      <c r="AHM106" s="420"/>
      <c r="AHN106" s="420"/>
      <c r="AHO106" s="420"/>
      <c r="AHP106" s="420"/>
      <c r="AHQ106" s="420"/>
      <c r="AHR106" s="420"/>
      <c r="AHS106" s="420"/>
      <c r="AHT106" s="420"/>
      <c r="AHU106" s="420"/>
      <c r="AHV106" s="420"/>
      <c r="AHW106" s="420"/>
      <c r="AHX106" s="420"/>
      <c r="AHY106" s="420"/>
      <c r="AHZ106" s="420"/>
      <c r="AIA106" s="420"/>
      <c r="AIB106" s="420"/>
      <c r="AIC106" s="420"/>
      <c r="AID106" s="420"/>
      <c r="AIE106" s="420"/>
      <c r="AIF106" s="420"/>
      <c r="AIG106" s="420"/>
      <c r="AIH106" s="420"/>
      <c r="AII106" s="420"/>
      <c r="AIJ106" s="420"/>
      <c r="AIK106" s="420"/>
      <c r="AIL106" s="420"/>
      <c r="AIM106" s="420"/>
      <c r="AIN106" s="420"/>
      <c r="AIO106" s="420"/>
      <c r="AIP106" s="420"/>
      <c r="AIQ106" s="420"/>
      <c r="AIR106" s="420"/>
      <c r="AIS106" s="420"/>
      <c r="AIT106" s="420"/>
      <c r="AIU106" s="420"/>
      <c r="AIV106" s="420"/>
      <c r="AIW106" s="420"/>
      <c r="AIX106" s="420"/>
      <c r="AIY106" s="420"/>
      <c r="AIZ106" s="420"/>
      <c r="AJA106" s="420"/>
      <c r="AJB106" s="420"/>
      <c r="AJC106" s="420"/>
      <c r="AJD106" s="420"/>
      <c r="AJE106" s="420"/>
      <c r="AJF106" s="420"/>
      <c r="AJG106" s="420"/>
      <c r="AJH106" s="420"/>
      <c r="AJI106" s="420"/>
      <c r="AJJ106" s="420"/>
      <c r="AJK106" s="420"/>
      <c r="AJL106" s="420"/>
      <c r="AJM106" s="420"/>
      <c r="AJN106" s="420"/>
      <c r="AJO106" s="420"/>
      <c r="AJP106" s="420"/>
      <c r="AJQ106" s="420"/>
      <c r="AJR106" s="420"/>
      <c r="AJS106" s="420"/>
      <c r="AJT106" s="420"/>
      <c r="AJU106" s="420"/>
      <c r="AJV106" s="420"/>
      <c r="AJW106" s="420"/>
      <c r="AJX106" s="420"/>
      <c r="AJY106" s="420"/>
      <c r="AJZ106" s="420"/>
      <c r="AKA106" s="420"/>
      <c r="AKB106" s="420"/>
      <c r="AKC106" s="420"/>
      <c r="AKD106" s="420"/>
      <c r="AKE106" s="420"/>
      <c r="AKF106" s="420"/>
      <c r="AKG106" s="420"/>
      <c r="AKH106" s="420"/>
      <c r="AKI106" s="420"/>
      <c r="AKJ106" s="420"/>
      <c r="AKK106" s="420"/>
      <c r="AKL106" s="420"/>
      <c r="AKM106" s="420"/>
      <c r="AKN106" s="420"/>
      <c r="AKO106" s="420"/>
      <c r="AKP106" s="420"/>
      <c r="AKQ106" s="420"/>
      <c r="AKR106" s="420"/>
      <c r="AKS106" s="420"/>
      <c r="AKT106" s="420"/>
      <c r="AKU106" s="420"/>
      <c r="AKV106" s="420"/>
      <c r="AKW106" s="420"/>
      <c r="AKX106" s="420"/>
      <c r="AKY106" s="420"/>
      <c r="AKZ106" s="420"/>
      <c r="ALA106" s="420"/>
      <c r="ALB106" s="420"/>
      <c r="ALC106" s="420"/>
      <c r="ALD106" s="420"/>
      <c r="ALE106" s="420"/>
      <c r="ALF106" s="420"/>
      <c r="ALG106" s="420"/>
      <c r="ALH106" s="420"/>
      <c r="ALI106" s="420"/>
      <c r="ALJ106" s="420"/>
      <c r="ALK106" s="420"/>
      <c r="ALL106" s="420"/>
      <c r="ALM106" s="420"/>
      <c r="ALN106" s="420"/>
      <c r="ALO106" s="420"/>
      <c r="ALP106" s="420"/>
      <c r="ALQ106" s="420"/>
      <c r="ALR106" s="420"/>
      <c r="ALS106" s="420"/>
      <c r="ALT106" s="420"/>
      <c r="ALU106" s="420"/>
      <c r="ALV106" s="420"/>
      <c r="ALW106" s="420"/>
      <c r="ALX106" s="420"/>
      <c r="ALY106" s="420"/>
      <c r="ALZ106" s="420"/>
      <c r="AMA106" s="420"/>
      <c r="AMB106" s="420"/>
      <c r="AMC106" s="420"/>
      <c r="AMD106" s="420"/>
      <c r="AME106" s="420"/>
      <c r="AMF106" s="420"/>
      <c r="AMG106" s="420"/>
      <c r="AMH106" s="420"/>
      <c r="AMI106" s="420"/>
      <c r="AMJ106" s="420"/>
      <c r="AMK106" s="420"/>
      <c r="AML106" s="420"/>
      <c r="AMM106" s="420"/>
      <c r="AMN106" s="420"/>
      <c r="AMO106" s="420"/>
      <c r="AMP106" s="420"/>
      <c r="AMQ106" s="420"/>
      <c r="AMR106" s="420"/>
      <c r="AMS106" s="420"/>
      <c r="AMT106" s="420"/>
      <c r="AMU106" s="420"/>
      <c r="AMV106" s="420"/>
      <c r="AMW106" s="420"/>
      <c r="AMX106" s="420"/>
      <c r="AMY106" s="420"/>
      <c r="AMZ106" s="420"/>
      <c r="ANA106" s="420"/>
      <c r="ANB106" s="420"/>
      <c r="ANC106" s="420"/>
      <c r="AND106" s="420"/>
      <c r="ANE106" s="420"/>
      <c r="ANF106" s="420"/>
      <c r="ANG106" s="420"/>
      <c r="ANH106" s="420"/>
      <c r="ANI106" s="420"/>
      <c r="ANJ106" s="420"/>
      <c r="ANK106" s="420"/>
      <c r="ANL106" s="420"/>
      <c r="ANM106" s="420"/>
      <c r="ANN106" s="420"/>
      <c r="ANO106" s="420"/>
      <c r="ANP106" s="420"/>
      <c r="ANQ106" s="420"/>
      <c r="ANR106" s="420"/>
      <c r="ANS106" s="420"/>
      <c r="ANT106" s="420"/>
      <c r="ANU106" s="420"/>
      <c r="ANV106" s="420"/>
      <c r="ANW106" s="420"/>
      <c r="ANX106" s="420"/>
      <c r="ANY106" s="420"/>
      <c r="ANZ106" s="420"/>
      <c r="AOA106" s="420"/>
      <c r="AOB106" s="420"/>
      <c r="AOC106" s="420"/>
      <c r="AOD106" s="420"/>
      <c r="AOE106" s="420"/>
      <c r="AOF106" s="420"/>
      <c r="AOG106" s="420"/>
      <c r="AOH106" s="420"/>
      <c r="AOI106" s="420"/>
      <c r="AOJ106" s="420"/>
      <c r="AOK106" s="420"/>
      <c r="AOL106" s="420"/>
      <c r="AOM106" s="420"/>
      <c r="AON106" s="420"/>
      <c r="AOO106" s="420"/>
      <c r="AOP106" s="420"/>
      <c r="AOQ106" s="420"/>
      <c r="AOR106" s="420"/>
      <c r="AOS106" s="420"/>
      <c r="AOT106" s="420"/>
      <c r="AOU106" s="420"/>
      <c r="AOV106" s="420"/>
      <c r="AOW106" s="420"/>
      <c r="AOX106" s="420"/>
      <c r="AOY106" s="420"/>
      <c r="AOZ106" s="420"/>
      <c r="APA106" s="420"/>
      <c r="APB106" s="420"/>
      <c r="APC106" s="420"/>
      <c r="APD106" s="420"/>
      <c r="APE106" s="420"/>
      <c r="APF106" s="420"/>
      <c r="APG106" s="420"/>
      <c r="APH106" s="420"/>
      <c r="API106" s="420"/>
      <c r="APJ106" s="420"/>
      <c r="APK106" s="420"/>
      <c r="APL106" s="420"/>
      <c r="APM106" s="420"/>
      <c r="APN106" s="420"/>
      <c r="APO106" s="420"/>
      <c r="APP106" s="420"/>
      <c r="APQ106" s="420"/>
      <c r="APR106" s="420"/>
      <c r="APS106" s="420"/>
      <c r="APT106" s="420"/>
      <c r="APU106" s="420"/>
      <c r="APV106" s="420"/>
      <c r="APW106" s="420"/>
      <c r="APX106" s="420"/>
      <c r="APY106" s="420"/>
      <c r="APZ106" s="420"/>
      <c r="AQA106" s="420"/>
      <c r="AQB106" s="420"/>
      <c r="AQC106" s="420"/>
      <c r="AQD106" s="420"/>
      <c r="AQE106" s="420"/>
      <c r="AQF106" s="420"/>
      <c r="AQG106" s="420"/>
      <c r="AQH106" s="420"/>
      <c r="AQI106" s="420"/>
      <c r="AQJ106" s="420"/>
      <c r="AQK106" s="420"/>
      <c r="AQL106" s="420"/>
      <c r="AQM106" s="420"/>
      <c r="AQN106" s="420"/>
      <c r="AQO106" s="420"/>
      <c r="AQP106" s="420"/>
      <c r="AQQ106" s="420"/>
      <c r="AQR106" s="420"/>
      <c r="AQS106" s="420"/>
      <c r="AQT106" s="420"/>
      <c r="AQU106" s="420"/>
      <c r="AQV106" s="420"/>
      <c r="AQW106" s="420"/>
      <c r="AQX106" s="420"/>
      <c r="AQY106" s="420"/>
      <c r="AQZ106" s="420"/>
      <c r="ARA106" s="420"/>
      <c r="ARB106" s="420"/>
      <c r="ARC106" s="420"/>
      <c r="ARD106" s="420"/>
      <c r="ARE106" s="420"/>
      <c r="ARF106" s="420"/>
      <c r="ARG106" s="420"/>
      <c r="ARH106" s="420"/>
      <c r="ARI106" s="420"/>
      <c r="ARJ106" s="420"/>
      <c r="ARK106" s="420"/>
      <c r="ARL106" s="420"/>
      <c r="ARM106" s="420"/>
      <c r="ARN106" s="420"/>
      <c r="ARO106" s="420"/>
      <c r="ARP106" s="420"/>
      <c r="ARQ106" s="420"/>
      <c r="ARR106" s="420"/>
      <c r="ARS106" s="420"/>
      <c r="ART106" s="420"/>
      <c r="ARU106" s="420"/>
      <c r="ARV106" s="420"/>
      <c r="ARW106" s="420"/>
      <c r="ARX106" s="420"/>
      <c r="ARY106" s="420"/>
      <c r="ARZ106" s="420"/>
      <c r="ASA106" s="420"/>
      <c r="ASB106" s="420"/>
      <c r="ASC106" s="420"/>
      <c r="ASD106" s="420"/>
      <c r="ASE106" s="420"/>
      <c r="ASF106" s="420"/>
      <c r="ASG106" s="420"/>
      <c r="ASH106" s="420"/>
      <c r="ASI106" s="420"/>
      <c r="ASJ106" s="420"/>
      <c r="ASK106" s="420"/>
      <c r="ASL106" s="420"/>
      <c r="ASM106" s="420"/>
      <c r="ASN106" s="420"/>
      <c r="ASO106" s="420"/>
      <c r="ASP106" s="420"/>
      <c r="ASQ106" s="420"/>
      <c r="ASR106" s="420"/>
      <c r="ASS106" s="420"/>
      <c r="AST106" s="420"/>
      <c r="ASU106" s="420"/>
      <c r="ASV106" s="420"/>
      <c r="ASW106" s="420"/>
      <c r="ASX106" s="420"/>
      <c r="ASY106" s="420"/>
      <c r="ASZ106" s="420"/>
      <c r="ATA106" s="420"/>
      <c r="ATB106" s="420"/>
      <c r="ATC106" s="420"/>
      <c r="ATD106" s="420"/>
      <c r="ATE106" s="420"/>
      <c r="ATF106" s="420"/>
      <c r="ATG106" s="420"/>
      <c r="ATH106" s="420"/>
      <c r="ATI106" s="420"/>
      <c r="ATJ106" s="420"/>
      <c r="ATK106" s="420"/>
      <c r="ATL106" s="420"/>
      <c r="ATM106" s="420"/>
      <c r="ATN106" s="420"/>
      <c r="ATO106" s="420"/>
      <c r="ATP106" s="420"/>
      <c r="ATQ106" s="420"/>
      <c r="ATR106" s="420"/>
      <c r="ATS106" s="420"/>
      <c r="ATT106" s="420"/>
      <c r="ATU106" s="420"/>
      <c r="ATV106" s="420"/>
      <c r="ATW106" s="420"/>
      <c r="ATX106" s="420"/>
      <c r="ATY106" s="420"/>
      <c r="ATZ106" s="420"/>
      <c r="AUA106" s="420"/>
      <c r="AUB106" s="420"/>
      <c r="AUC106" s="420"/>
      <c r="AUD106" s="420"/>
      <c r="AUE106" s="420"/>
      <c r="AUF106" s="420"/>
      <c r="AUG106" s="420"/>
      <c r="AUH106" s="420"/>
      <c r="AUI106" s="420"/>
      <c r="AUJ106" s="420"/>
      <c r="AUK106" s="420"/>
      <c r="AUL106" s="420"/>
      <c r="AUM106" s="420"/>
      <c r="AUN106" s="420"/>
      <c r="AUO106" s="420"/>
      <c r="AUP106" s="420"/>
      <c r="AUQ106" s="420"/>
      <c r="AUR106" s="420"/>
      <c r="AUS106" s="420"/>
      <c r="AUT106" s="420"/>
      <c r="AUU106" s="420"/>
      <c r="AUV106" s="420"/>
      <c r="AUW106" s="420"/>
      <c r="AUX106" s="420"/>
      <c r="AUY106" s="420"/>
      <c r="AUZ106" s="420"/>
      <c r="AVA106" s="420"/>
      <c r="AVB106" s="420"/>
      <c r="AVC106" s="420"/>
      <c r="AVD106" s="420"/>
      <c r="AVE106" s="420"/>
      <c r="AVF106" s="420"/>
      <c r="AVG106" s="420"/>
      <c r="AVH106" s="420"/>
      <c r="AVI106" s="420"/>
      <c r="AVJ106" s="420"/>
      <c r="AVK106" s="420"/>
      <c r="AVL106" s="420"/>
      <c r="AVM106" s="420"/>
      <c r="AVN106" s="420"/>
      <c r="AVO106" s="420"/>
      <c r="AVP106" s="420"/>
      <c r="AVQ106" s="420"/>
      <c r="AVR106" s="420"/>
      <c r="AVS106" s="420"/>
      <c r="AVT106" s="420"/>
      <c r="AVU106" s="420"/>
      <c r="AVV106" s="420"/>
      <c r="AVW106" s="420"/>
      <c r="AVX106" s="420"/>
      <c r="AVY106" s="420"/>
      <c r="AVZ106" s="420"/>
      <c r="AWA106" s="420"/>
      <c r="AWB106" s="420"/>
      <c r="AWC106" s="420"/>
      <c r="AWD106" s="420"/>
      <c r="AWE106" s="420"/>
      <c r="AWF106" s="420"/>
      <c r="AWG106" s="420"/>
      <c r="AWH106" s="420"/>
      <c r="AWI106" s="420"/>
      <c r="AWJ106" s="420"/>
      <c r="AWK106" s="420"/>
      <c r="AWL106" s="420"/>
      <c r="AWM106" s="420"/>
      <c r="AWN106" s="420"/>
      <c r="AWO106" s="420"/>
      <c r="AWP106" s="420"/>
      <c r="AWQ106" s="420"/>
      <c r="AWR106" s="420"/>
      <c r="AWS106" s="420"/>
      <c r="AWT106" s="420"/>
      <c r="AWU106" s="420"/>
      <c r="AWV106" s="420"/>
      <c r="AWW106" s="420"/>
      <c r="AWX106" s="420"/>
      <c r="AWY106" s="420"/>
      <c r="AWZ106" s="420"/>
      <c r="AXA106" s="420"/>
      <c r="AXB106" s="420"/>
      <c r="AXC106" s="420"/>
      <c r="AXD106" s="420"/>
      <c r="AXE106" s="420"/>
      <c r="AXF106" s="420"/>
      <c r="AXG106" s="420"/>
      <c r="AXH106" s="420"/>
      <c r="AXI106" s="420"/>
      <c r="AXJ106" s="420"/>
      <c r="AXK106" s="420"/>
      <c r="AXL106" s="420"/>
      <c r="AXM106" s="420"/>
      <c r="AXN106" s="420"/>
      <c r="AXO106" s="420"/>
      <c r="AXP106" s="420"/>
      <c r="AXQ106" s="420"/>
      <c r="AXR106" s="420"/>
      <c r="AXS106" s="420"/>
      <c r="AXT106" s="420"/>
      <c r="AXU106" s="420"/>
      <c r="AXV106" s="420"/>
      <c r="AXW106" s="420"/>
      <c r="AXX106" s="420"/>
      <c r="AXY106" s="420"/>
      <c r="AXZ106" s="420"/>
      <c r="AYA106" s="420"/>
      <c r="AYB106" s="420"/>
      <c r="AYC106" s="420"/>
      <c r="AYD106" s="420"/>
      <c r="AYE106" s="420"/>
      <c r="AYF106" s="420"/>
      <c r="AYG106" s="420"/>
      <c r="AYH106" s="420"/>
      <c r="AYI106" s="420"/>
      <c r="AYJ106" s="420"/>
      <c r="AYK106" s="420"/>
      <c r="AYL106" s="420"/>
      <c r="AYM106" s="420"/>
      <c r="AYN106" s="420"/>
      <c r="AYO106" s="420"/>
      <c r="AYP106" s="420"/>
      <c r="AYQ106" s="420"/>
      <c r="AYR106" s="420"/>
      <c r="AYS106" s="420"/>
      <c r="AYT106" s="420"/>
      <c r="AYU106" s="420"/>
      <c r="AYV106" s="420"/>
      <c r="AYW106" s="420"/>
      <c r="AYX106" s="420"/>
      <c r="AYY106" s="420"/>
      <c r="AYZ106" s="420"/>
      <c r="AZA106" s="420"/>
      <c r="AZB106" s="420"/>
      <c r="AZC106" s="420"/>
      <c r="AZD106" s="420"/>
      <c r="AZE106" s="420"/>
      <c r="AZF106" s="420"/>
      <c r="AZG106" s="420"/>
      <c r="AZH106" s="420"/>
      <c r="AZI106" s="420"/>
      <c r="AZJ106" s="420"/>
      <c r="AZK106" s="420"/>
      <c r="AZL106" s="420"/>
      <c r="AZM106" s="420"/>
      <c r="AZN106" s="420"/>
      <c r="AZO106" s="420"/>
      <c r="AZP106" s="420"/>
      <c r="AZQ106" s="420"/>
      <c r="AZR106" s="420"/>
      <c r="AZS106" s="420"/>
      <c r="AZT106" s="420"/>
      <c r="AZU106" s="420"/>
      <c r="AZV106" s="420"/>
      <c r="AZW106" s="420"/>
      <c r="AZX106" s="420"/>
      <c r="AZY106" s="420"/>
      <c r="AZZ106" s="420"/>
      <c r="BAA106" s="420"/>
      <c r="BAB106" s="420"/>
      <c r="BAC106" s="420"/>
      <c r="BAD106" s="420"/>
      <c r="BAE106" s="420"/>
      <c r="BAF106" s="420"/>
      <c r="BAG106" s="420"/>
      <c r="BAH106" s="420"/>
      <c r="BAI106" s="420"/>
      <c r="BAJ106" s="420"/>
      <c r="BAK106" s="420"/>
      <c r="BAL106" s="420"/>
      <c r="BAM106" s="420"/>
      <c r="BAN106" s="420"/>
      <c r="BAO106" s="420"/>
      <c r="BAP106" s="420"/>
      <c r="BAQ106" s="420"/>
      <c r="BAR106" s="420"/>
      <c r="BAS106" s="420"/>
      <c r="BAT106" s="420"/>
      <c r="BAU106" s="420"/>
      <c r="BAV106" s="420"/>
      <c r="BAW106" s="420"/>
      <c r="BAX106" s="420"/>
      <c r="BAY106" s="420"/>
      <c r="BAZ106" s="420"/>
      <c r="BBA106" s="420"/>
      <c r="BBB106" s="420"/>
      <c r="BBC106" s="420"/>
      <c r="BBD106" s="420"/>
      <c r="BBE106" s="420"/>
      <c r="BBF106" s="420"/>
      <c r="BBG106" s="420"/>
      <c r="BBH106" s="420"/>
      <c r="BBI106" s="420"/>
      <c r="BBJ106" s="420"/>
      <c r="BBK106" s="420"/>
      <c r="BBL106" s="420"/>
      <c r="BBM106" s="420"/>
      <c r="BBN106" s="420"/>
      <c r="BBO106" s="420"/>
      <c r="BBP106" s="420"/>
      <c r="BBQ106" s="420"/>
      <c r="BBR106" s="420"/>
      <c r="BBS106" s="420"/>
      <c r="BBT106" s="420"/>
      <c r="BBU106" s="420"/>
      <c r="BBV106" s="420"/>
      <c r="BBW106" s="420"/>
      <c r="BBX106" s="420"/>
      <c r="BBY106" s="420"/>
      <c r="BBZ106" s="420"/>
      <c r="BCA106" s="420"/>
      <c r="BCB106" s="420"/>
      <c r="BCC106" s="420"/>
      <c r="BCD106" s="420"/>
      <c r="BCE106" s="420"/>
      <c r="BCF106" s="420"/>
      <c r="BCG106" s="420"/>
      <c r="BCH106" s="420"/>
      <c r="BCI106" s="420"/>
      <c r="BCJ106" s="420"/>
      <c r="BCK106" s="420"/>
      <c r="BCL106" s="420"/>
      <c r="BCM106" s="420"/>
      <c r="BCN106" s="420"/>
      <c r="BCO106" s="420"/>
      <c r="BCP106" s="420"/>
      <c r="BCQ106" s="420"/>
      <c r="BCR106" s="420"/>
      <c r="BCS106" s="420"/>
      <c r="BCT106" s="420"/>
      <c r="BCU106" s="420"/>
      <c r="BCV106" s="420"/>
      <c r="BCW106" s="420"/>
      <c r="BCX106" s="420"/>
      <c r="BCY106" s="420"/>
      <c r="BCZ106" s="420"/>
      <c r="BDA106" s="420"/>
      <c r="BDB106" s="420"/>
      <c r="BDC106" s="420"/>
      <c r="BDD106" s="420"/>
      <c r="BDE106" s="420"/>
      <c r="BDF106" s="420"/>
      <c r="BDG106" s="420"/>
      <c r="BDH106" s="420"/>
      <c r="BDI106" s="420"/>
      <c r="BDJ106" s="420"/>
      <c r="BDK106" s="420"/>
      <c r="BDL106" s="420"/>
      <c r="BDM106" s="420"/>
      <c r="BDN106" s="420"/>
      <c r="BDO106" s="420"/>
      <c r="BDP106" s="420"/>
      <c r="BDQ106" s="420"/>
      <c r="BDR106" s="420"/>
      <c r="BDS106" s="420"/>
      <c r="BDT106" s="420"/>
      <c r="BDU106" s="420"/>
      <c r="BDV106" s="420"/>
      <c r="BDW106" s="420"/>
      <c r="BDX106" s="420"/>
      <c r="BDY106" s="420"/>
      <c r="BDZ106" s="420"/>
      <c r="BEA106" s="420"/>
      <c r="BEB106" s="420"/>
      <c r="BEC106" s="420"/>
      <c r="BED106" s="420"/>
      <c r="BEE106" s="420"/>
      <c r="BEF106" s="420"/>
      <c r="BEG106" s="420"/>
      <c r="BEH106" s="420"/>
      <c r="BEI106" s="420"/>
      <c r="BEJ106" s="420"/>
      <c r="BEK106" s="420"/>
      <c r="BEL106" s="420"/>
      <c r="BEM106" s="420"/>
      <c r="BEN106" s="420"/>
      <c r="BEO106" s="420"/>
      <c r="BEP106" s="420"/>
      <c r="BEQ106" s="420"/>
      <c r="BER106" s="420"/>
      <c r="BES106" s="420"/>
      <c r="BET106" s="420"/>
      <c r="BEU106" s="420"/>
      <c r="BEV106" s="420"/>
      <c r="BEW106" s="420"/>
      <c r="BEX106" s="420"/>
      <c r="BEY106" s="420"/>
      <c r="BEZ106" s="420"/>
      <c r="BFA106" s="420"/>
      <c r="BFB106" s="420"/>
      <c r="BFC106" s="420"/>
      <c r="BFD106" s="420"/>
      <c r="BFE106" s="420"/>
      <c r="BFF106" s="420"/>
      <c r="BFG106" s="420"/>
      <c r="BFH106" s="420"/>
      <c r="BFI106" s="420"/>
      <c r="BFJ106" s="420"/>
      <c r="BFK106" s="420"/>
      <c r="BFL106" s="420"/>
      <c r="BFM106" s="420"/>
      <c r="BFN106" s="420"/>
      <c r="BFO106" s="420"/>
      <c r="BFP106" s="420"/>
      <c r="BFQ106" s="420"/>
      <c r="BFR106" s="420"/>
      <c r="BFS106" s="420"/>
      <c r="BFT106" s="420"/>
      <c r="BFU106" s="420"/>
      <c r="BFV106" s="420"/>
      <c r="BFW106" s="420"/>
      <c r="BFX106" s="420"/>
      <c r="BFY106" s="420"/>
      <c r="BFZ106" s="420"/>
      <c r="BGA106" s="420"/>
      <c r="BGB106" s="420"/>
      <c r="BGC106" s="420"/>
      <c r="BGD106" s="420"/>
      <c r="BGE106" s="420"/>
      <c r="BGF106" s="420"/>
      <c r="BGG106" s="420"/>
      <c r="BGH106" s="420"/>
      <c r="BGI106" s="420"/>
      <c r="BGJ106" s="420"/>
      <c r="BGK106" s="420"/>
      <c r="BGL106" s="420"/>
      <c r="BGM106" s="420"/>
      <c r="BGN106" s="420"/>
      <c r="BGO106" s="420"/>
      <c r="BGP106" s="420"/>
      <c r="BGQ106" s="420"/>
      <c r="BGR106" s="420"/>
      <c r="BGS106" s="420"/>
      <c r="BGT106" s="420"/>
      <c r="BGU106" s="420"/>
      <c r="BGV106" s="420"/>
      <c r="BGW106" s="420"/>
      <c r="BGX106" s="420"/>
      <c r="BGY106" s="420"/>
      <c r="BGZ106" s="420"/>
      <c r="BHA106" s="420"/>
      <c r="BHB106" s="420"/>
      <c r="BHC106" s="420"/>
      <c r="BHD106" s="420"/>
      <c r="BHE106" s="420"/>
      <c r="BHF106" s="420"/>
      <c r="BHG106" s="420"/>
      <c r="BHH106" s="420"/>
      <c r="BHI106" s="420"/>
      <c r="BHJ106" s="420"/>
      <c r="BHK106" s="420"/>
      <c r="BHL106" s="420"/>
      <c r="BHM106" s="420"/>
      <c r="BHN106" s="420"/>
      <c r="BHO106" s="420"/>
      <c r="BHP106" s="420"/>
      <c r="BHQ106" s="420"/>
      <c r="BHR106" s="420"/>
      <c r="BHS106" s="420"/>
      <c r="BHT106" s="420"/>
      <c r="BHU106" s="420"/>
      <c r="BHV106" s="420"/>
      <c r="BHW106" s="420"/>
      <c r="BHX106" s="420"/>
      <c r="BHY106" s="420"/>
      <c r="BHZ106" s="420"/>
      <c r="BIA106" s="420"/>
      <c r="BIB106" s="420"/>
      <c r="BIC106" s="420"/>
      <c r="BID106" s="420"/>
      <c r="BIE106" s="420"/>
      <c r="BIF106" s="420"/>
      <c r="BIG106" s="420"/>
      <c r="BIH106" s="420"/>
      <c r="BII106" s="420"/>
      <c r="BIJ106" s="420"/>
      <c r="BIK106" s="420"/>
      <c r="BIL106" s="420"/>
      <c r="BIM106" s="420"/>
      <c r="BIN106" s="420"/>
      <c r="BIO106" s="420"/>
      <c r="BIP106" s="420"/>
      <c r="BIQ106" s="420"/>
      <c r="BIR106" s="420"/>
      <c r="BIS106" s="420"/>
      <c r="BIT106" s="420"/>
      <c r="BIU106" s="420"/>
      <c r="BIV106" s="420"/>
      <c r="BIW106" s="420"/>
      <c r="BIX106" s="420"/>
      <c r="BIY106" s="420"/>
      <c r="BIZ106" s="420"/>
      <c r="BJA106" s="420"/>
      <c r="BJB106" s="420"/>
      <c r="BJC106" s="420"/>
      <c r="BJD106" s="420"/>
      <c r="BJE106" s="420"/>
      <c r="BJF106" s="420"/>
      <c r="BJG106" s="420"/>
      <c r="BJH106" s="420"/>
      <c r="BJI106" s="420"/>
      <c r="BJJ106" s="420"/>
      <c r="BJK106" s="420"/>
      <c r="BJL106" s="420"/>
      <c r="BJM106" s="420"/>
      <c r="BJN106" s="420"/>
      <c r="BJO106" s="420"/>
      <c r="BJP106" s="420"/>
      <c r="BJQ106" s="420"/>
      <c r="BJR106" s="420"/>
      <c r="BJS106" s="420"/>
      <c r="BJT106" s="420"/>
      <c r="BJU106" s="420"/>
      <c r="BJV106" s="420"/>
      <c r="BJW106" s="420"/>
      <c r="BJX106" s="420"/>
      <c r="BJY106" s="420"/>
      <c r="BJZ106" s="420"/>
      <c r="BKA106" s="420"/>
      <c r="BKB106" s="420"/>
      <c r="BKC106" s="420"/>
      <c r="BKD106" s="420"/>
      <c r="BKE106" s="420"/>
      <c r="BKF106" s="420"/>
      <c r="BKG106" s="420"/>
      <c r="BKH106" s="420"/>
      <c r="BKI106" s="420"/>
      <c r="BKJ106" s="420"/>
      <c r="BKK106" s="420"/>
      <c r="BKL106" s="420"/>
      <c r="BKM106" s="420"/>
      <c r="BKN106" s="420"/>
      <c r="BKO106" s="420"/>
      <c r="BKP106" s="420"/>
      <c r="BKQ106" s="420"/>
      <c r="BKR106" s="420"/>
      <c r="BKS106" s="420"/>
      <c r="BKT106" s="420"/>
      <c r="BKU106" s="420"/>
      <c r="BKV106" s="420"/>
      <c r="BKW106" s="420"/>
      <c r="BKX106" s="420"/>
      <c r="BKY106" s="420"/>
      <c r="BKZ106" s="420"/>
      <c r="BLA106" s="420"/>
      <c r="BLB106" s="420"/>
      <c r="BLC106" s="420"/>
      <c r="BLD106" s="420"/>
      <c r="BLE106" s="420"/>
      <c r="BLF106" s="420"/>
      <c r="BLG106" s="420"/>
      <c r="BLH106" s="420"/>
      <c r="BLI106" s="420"/>
      <c r="BLJ106" s="420"/>
      <c r="BLK106" s="420"/>
      <c r="BLL106" s="420"/>
      <c r="BLM106" s="420"/>
      <c r="BLN106" s="420"/>
      <c r="BLO106" s="420"/>
      <c r="BLP106" s="420"/>
      <c r="BLQ106" s="420"/>
      <c r="BLR106" s="420"/>
      <c r="BLS106" s="420"/>
      <c r="BLT106" s="420"/>
      <c r="BLU106" s="420"/>
      <c r="BLV106" s="420"/>
      <c r="BLW106" s="420"/>
      <c r="BLX106" s="420"/>
      <c r="BLY106" s="420"/>
      <c r="BLZ106" s="420"/>
      <c r="BMA106" s="420"/>
      <c r="BMB106" s="420"/>
      <c r="BMC106" s="420"/>
      <c r="BMD106" s="420"/>
      <c r="BME106" s="420"/>
      <c r="BMF106" s="420"/>
      <c r="BMG106" s="420"/>
      <c r="BMH106" s="420"/>
      <c r="BMI106" s="420"/>
      <c r="BMJ106" s="420"/>
      <c r="BMK106" s="420"/>
      <c r="BML106" s="420"/>
      <c r="BMM106" s="420"/>
      <c r="BMN106" s="420"/>
      <c r="BMO106" s="420"/>
      <c r="BMP106" s="420"/>
      <c r="BMQ106" s="420"/>
      <c r="BMR106" s="420"/>
      <c r="BMS106" s="420"/>
      <c r="BMT106" s="420"/>
      <c r="BMU106" s="420"/>
      <c r="BMV106" s="420"/>
      <c r="BMW106" s="420"/>
      <c r="BMX106" s="420"/>
      <c r="BMY106" s="420"/>
      <c r="BMZ106" s="420"/>
      <c r="BNA106" s="420"/>
      <c r="BNB106" s="420"/>
      <c r="BNC106" s="420"/>
      <c r="BND106" s="420"/>
      <c r="BNE106" s="420"/>
      <c r="BNF106" s="420"/>
      <c r="BNG106" s="420"/>
      <c r="BNH106" s="420"/>
      <c r="BNI106" s="420"/>
      <c r="BNJ106" s="420"/>
      <c r="BNK106" s="420"/>
      <c r="BNL106" s="420"/>
      <c r="BNM106" s="420"/>
      <c r="BNN106" s="420"/>
      <c r="BNO106" s="420"/>
      <c r="BNP106" s="420"/>
      <c r="BNQ106" s="420"/>
      <c r="BNR106" s="420"/>
      <c r="BNS106" s="420"/>
      <c r="BNT106" s="420"/>
      <c r="BNU106" s="420"/>
      <c r="BNV106" s="420"/>
      <c r="BNW106" s="420"/>
      <c r="BNX106" s="420"/>
      <c r="BNY106" s="420"/>
      <c r="BNZ106" s="420"/>
      <c r="BOA106" s="420"/>
      <c r="BOB106" s="420"/>
      <c r="BOC106" s="420"/>
      <c r="BOD106" s="420"/>
      <c r="BOE106" s="420"/>
      <c r="BOF106" s="420"/>
      <c r="BOG106" s="420"/>
      <c r="BOH106" s="420"/>
      <c r="BOI106" s="420"/>
      <c r="BOJ106" s="420"/>
      <c r="BOK106" s="420"/>
      <c r="BOL106" s="420"/>
      <c r="BOM106" s="420"/>
      <c r="BON106" s="420"/>
      <c r="BOO106" s="420"/>
      <c r="BOP106" s="420"/>
      <c r="BOQ106" s="420"/>
      <c r="BOR106" s="420"/>
      <c r="BOS106" s="420"/>
      <c r="BOT106" s="420"/>
      <c r="BOU106" s="420"/>
      <c r="BOV106" s="420"/>
      <c r="BOW106" s="420"/>
      <c r="BOX106" s="420"/>
      <c r="BOY106" s="420"/>
      <c r="BOZ106" s="420"/>
      <c r="BPA106" s="420"/>
      <c r="BPB106" s="420"/>
      <c r="BPC106" s="420"/>
      <c r="BPD106" s="420"/>
      <c r="BPE106" s="420"/>
      <c r="BPF106" s="420"/>
      <c r="BPG106" s="420"/>
      <c r="BPH106" s="420"/>
      <c r="BPI106" s="420"/>
      <c r="BPJ106" s="420"/>
      <c r="BPK106" s="420"/>
      <c r="BPL106" s="420"/>
      <c r="BPM106" s="420"/>
      <c r="BPN106" s="420"/>
      <c r="BPO106" s="420"/>
      <c r="BPP106" s="420"/>
      <c r="BPQ106" s="420"/>
      <c r="BPR106" s="420"/>
      <c r="BPS106" s="420"/>
      <c r="BPT106" s="420"/>
      <c r="BPU106" s="420"/>
      <c r="BPV106" s="420"/>
      <c r="BPW106" s="420"/>
      <c r="BPX106" s="420"/>
      <c r="BPY106" s="420"/>
      <c r="BPZ106" s="420"/>
      <c r="BQA106" s="420"/>
      <c r="BQB106" s="420"/>
      <c r="BQC106" s="420"/>
      <c r="BQD106" s="420"/>
      <c r="BQE106" s="420"/>
      <c r="BQF106" s="420"/>
      <c r="BQG106" s="420"/>
      <c r="BQH106" s="420"/>
      <c r="BQI106" s="420"/>
      <c r="BQJ106" s="420"/>
      <c r="BQK106" s="420"/>
      <c r="BQL106" s="420"/>
      <c r="BQM106" s="420"/>
      <c r="BQN106" s="420"/>
      <c r="BQO106" s="420"/>
      <c r="BQP106" s="420"/>
      <c r="BQQ106" s="420"/>
      <c r="BQR106" s="420"/>
      <c r="BQS106" s="420"/>
      <c r="BQT106" s="420"/>
      <c r="BQU106" s="420"/>
      <c r="BQV106" s="420"/>
      <c r="BQW106" s="420"/>
      <c r="BQX106" s="420"/>
      <c r="BQY106" s="420"/>
      <c r="BQZ106" s="420"/>
      <c r="BRA106" s="420"/>
      <c r="BRB106" s="420"/>
      <c r="BRC106" s="420"/>
      <c r="BRD106" s="420"/>
      <c r="BRE106" s="420"/>
      <c r="BRF106" s="420"/>
      <c r="BRG106" s="420"/>
      <c r="BRH106" s="420"/>
      <c r="BRI106" s="420"/>
      <c r="BRJ106" s="420"/>
      <c r="BRK106" s="420"/>
      <c r="BRL106" s="420"/>
      <c r="BRM106" s="420"/>
      <c r="BRN106" s="420"/>
      <c r="BRO106" s="420"/>
      <c r="BRP106" s="420"/>
      <c r="BRQ106" s="420"/>
      <c r="BRR106" s="420"/>
      <c r="BRS106" s="420"/>
      <c r="BRT106" s="420"/>
      <c r="BRU106" s="420"/>
      <c r="BRV106" s="420"/>
      <c r="BRW106" s="420"/>
      <c r="BRX106" s="420"/>
      <c r="BRY106" s="420"/>
      <c r="BRZ106" s="420"/>
      <c r="BSA106" s="420"/>
      <c r="BSB106" s="420"/>
      <c r="BSC106" s="420"/>
      <c r="BSD106" s="420"/>
      <c r="BSE106" s="420"/>
      <c r="BSF106" s="420"/>
      <c r="BSG106" s="420"/>
      <c r="BSH106" s="420"/>
      <c r="BSI106" s="420"/>
      <c r="BSJ106" s="420"/>
      <c r="BSK106" s="420"/>
      <c r="BSL106" s="420"/>
      <c r="BSM106" s="420"/>
      <c r="BSN106" s="420"/>
      <c r="BSO106" s="420"/>
      <c r="BSP106" s="420"/>
      <c r="BSQ106" s="420"/>
      <c r="BSR106" s="420"/>
      <c r="BSS106" s="420"/>
      <c r="BST106" s="420"/>
      <c r="BSU106" s="420"/>
      <c r="BSV106" s="420"/>
      <c r="BSW106" s="420"/>
      <c r="BSX106" s="420"/>
      <c r="BSY106" s="420"/>
      <c r="BSZ106" s="420"/>
      <c r="BTA106" s="420"/>
      <c r="BTB106" s="420"/>
      <c r="BTC106" s="420"/>
      <c r="BTD106" s="420"/>
      <c r="BTE106" s="420"/>
      <c r="BTF106" s="420"/>
      <c r="BTG106" s="420"/>
      <c r="BTH106" s="420"/>
      <c r="BTI106" s="420"/>
      <c r="BTJ106" s="420"/>
      <c r="BTK106" s="420"/>
      <c r="BTL106" s="420"/>
      <c r="BTM106" s="420"/>
      <c r="BTN106" s="420"/>
      <c r="BTO106" s="420"/>
      <c r="BTP106" s="420"/>
      <c r="BTQ106" s="420"/>
      <c r="BTR106" s="420"/>
      <c r="BTS106" s="420"/>
      <c r="BTT106" s="420"/>
      <c r="BTU106" s="420"/>
      <c r="BTV106" s="420"/>
      <c r="BTW106" s="420"/>
      <c r="BTX106" s="420"/>
      <c r="BTY106" s="420"/>
      <c r="BTZ106" s="420"/>
      <c r="BUA106" s="420"/>
      <c r="BUB106" s="420"/>
      <c r="BUC106" s="420"/>
      <c r="BUD106" s="420"/>
      <c r="BUE106" s="420"/>
      <c r="BUF106" s="420"/>
      <c r="BUG106" s="420"/>
      <c r="BUH106" s="420"/>
      <c r="BUI106" s="420"/>
      <c r="BUJ106" s="420"/>
      <c r="BUK106" s="420"/>
      <c r="BUL106" s="420"/>
      <c r="BUM106" s="420"/>
      <c r="BUN106" s="420"/>
      <c r="BUO106" s="420"/>
      <c r="BUP106" s="420"/>
      <c r="BUQ106" s="420"/>
      <c r="BUR106" s="420"/>
      <c r="BUS106" s="420"/>
      <c r="BUT106" s="420"/>
      <c r="BUU106" s="420"/>
      <c r="BUV106" s="420"/>
      <c r="BUW106" s="420"/>
      <c r="BUX106" s="420"/>
      <c r="BUY106" s="420"/>
      <c r="BUZ106" s="420"/>
      <c r="BVA106" s="420"/>
      <c r="BVB106" s="420"/>
      <c r="BVC106" s="420"/>
      <c r="BVD106" s="420"/>
      <c r="BVE106" s="420"/>
      <c r="BVF106" s="420"/>
      <c r="BVG106" s="420"/>
      <c r="BVH106" s="420"/>
      <c r="BVI106" s="420"/>
      <c r="BVJ106" s="420"/>
      <c r="BVK106" s="420"/>
      <c r="BVL106" s="420"/>
      <c r="BVM106" s="420"/>
      <c r="BVN106" s="420"/>
      <c r="BVO106" s="420"/>
      <c r="BVP106" s="420"/>
      <c r="BVQ106" s="420"/>
      <c r="BVR106" s="420"/>
      <c r="BVS106" s="420"/>
      <c r="BVT106" s="420"/>
      <c r="BVU106" s="420"/>
      <c r="BVV106" s="420"/>
      <c r="BVW106" s="420"/>
      <c r="BVX106" s="420"/>
      <c r="BVY106" s="420"/>
      <c r="BVZ106" s="420"/>
      <c r="BWA106" s="420"/>
      <c r="BWB106" s="420"/>
      <c r="BWC106" s="420"/>
      <c r="BWD106" s="420"/>
      <c r="BWE106" s="420"/>
      <c r="BWF106" s="420"/>
      <c r="BWG106" s="420"/>
      <c r="BWH106" s="420"/>
      <c r="BWI106" s="420"/>
      <c r="BWJ106" s="420"/>
      <c r="BWK106" s="420"/>
      <c r="BWL106" s="420"/>
      <c r="BWM106" s="420"/>
      <c r="BWN106" s="420"/>
      <c r="BWO106" s="420"/>
      <c r="BWP106" s="420"/>
      <c r="BWQ106" s="420"/>
      <c r="BWR106" s="420"/>
      <c r="BWS106" s="420"/>
      <c r="BWT106" s="420"/>
      <c r="BWU106" s="420"/>
      <c r="BWV106" s="420"/>
      <c r="BWW106" s="420"/>
      <c r="BWX106" s="420"/>
      <c r="BWY106" s="420"/>
      <c r="BWZ106" s="420"/>
      <c r="BXA106" s="420"/>
      <c r="BXB106" s="420"/>
      <c r="BXC106" s="420"/>
      <c r="BXD106" s="420"/>
      <c r="BXE106" s="420"/>
      <c r="BXF106" s="420"/>
      <c r="BXG106" s="420"/>
      <c r="BXH106" s="420"/>
      <c r="BXI106" s="420"/>
      <c r="BXJ106" s="420"/>
      <c r="BXK106" s="420"/>
      <c r="BXL106" s="420"/>
      <c r="BXM106" s="420"/>
      <c r="BXN106" s="420"/>
      <c r="BXO106" s="420"/>
      <c r="BXP106" s="420"/>
      <c r="BXQ106" s="420"/>
      <c r="BXR106" s="420"/>
      <c r="BXS106" s="420"/>
      <c r="BXT106" s="420"/>
      <c r="BXU106" s="420"/>
      <c r="BXV106" s="420"/>
      <c r="BXW106" s="420"/>
      <c r="BXX106" s="420"/>
      <c r="BXY106" s="420"/>
      <c r="BXZ106" s="420"/>
      <c r="BYA106" s="420"/>
      <c r="BYB106" s="420"/>
      <c r="BYC106" s="420"/>
      <c r="BYD106" s="420"/>
      <c r="BYE106" s="420"/>
      <c r="BYF106" s="420"/>
      <c r="BYG106" s="420"/>
      <c r="BYH106" s="420"/>
      <c r="BYI106" s="420"/>
      <c r="BYJ106" s="420"/>
      <c r="BYK106" s="420"/>
      <c r="BYL106" s="420"/>
      <c r="BYM106" s="420"/>
      <c r="BYN106" s="420"/>
      <c r="BYO106" s="420"/>
      <c r="BYP106" s="420"/>
      <c r="BYQ106" s="420"/>
      <c r="BYR106" s="420"/>
      <c r="BYS106" s="420"/>
      <c r="BYT106" s="420"/>
      <c r="BYU106" s="420"/>
      <c r="BYV106" s="420"/>
      <c r="BYW106" s="420"/>
      <c r="BYX106" s="420"/>
      <c r="BYY106" s="420"/>
      <c r="BYZ106" s="420"/>
      <c r="BZA106" s="420"/>
      <c r="BZB106" s="420"/>
      <c r="BZC106" s="420"/>
      <c r="BZD106" s="420"/>
      <c r="BZE106" s="420"/>
      <c r="BZF106" s="420"/>
      <c r="BZG106" s="420"/>
      <c r="BZH106" s="420"/>
      <c r="BZI106" s="420"/>
      <c r="BZJ106" s="420"/>
      <c r="BZK106" s="420"/>
      <c r="BZL106" s="420"/>
      <c r="BZM106" s="420"/>
      <c r="BZN106" s="420"/>
      <c r="BZO106" s="420"/>
      <c r="BZP106" s="420"/>
      <c r="BZQ106" s="420"/>
      <c r="BZR106" s="420"/>
      <c r="BZS106" s="420"/>
      <c r="BZT106" s="420"/>
      <c r="BZU106" s="420"/>
      <c r="BZV106" s="420"/>
      <c r="BZW106" s="420"/>
      <c r="BZX106" s="420"/>
      <c r="BZY106" s="420"/>
      <c r="BZZ106" s="420"/>
      <c r="CAA106" s="420"/>
      <c r="CAB106" s="420"/>
      <c r="CAC106" s="420"/>
      <c r="CAD106" s="420"/>
      <c r="CAE106" s="420"/>
      <c r="CAF106" s="420"/>
      <c r="CAG106" s="420"/>
      <c r="CAH106" s="420"/>
      <c r="CAI106" s="420"/>
      <c r="CAJ106" s="420"/>
      <c r="CAK106" s="420"/>
      <c r="CAL106" s="420"/>
      <c r="CAM106" s="420"/>
      <c r="CAN106" s="420"/>
      <c r="CAO106" s="420"/>
      <c r="CAP106" s="420"/>
      <c r="CAQ106" s="420"/>
      <c r="CAR106" s="420"/>
      <c r="CAS106" s="420"/>
      <c r="CAT106" s="420"/>
      <c r="CAU106" s="420"/>
      <c r="CAV106" s="420"/>
      <c r="CAW106" s="420"/>
      <c r="CAX106" s="420"/>
      <c r="CAY106" s="420"/>
      <c r="CAZ106" s="420"/>
      <c r="CBA106" s="420"/>
      <c r="CBB106" s="420"/>
      <c r="CBC106" s="420"/>
      <c r="CBD106" s="420"/>
      <c r="CBE106" s="420"/>
      <c r="CBF106" s="420"/>
      <c r="CBG106" s="420"/>
      <c r="CBH106" s="420"/>
      <c r="CBI106" s="420"/>
      <c r="CBJ106" s="420"/>
      <c r="CBK106" s="420"/>
      <c r="CBL106" s="420"/>
      <c r="CBM106" s="420"/>
      <c r="CBN106" s="420"/>
      <c r="CBO106" s="420"/>
      <c r="CBP106" s="420"/>
      <c r="CBQ106" s="420"/>
      <c r="CBR106" s="420"/>
      <c r="CBS106" s="420"/>
      <c r="CBT106" s="420"/>
      <c r="CBU106" s="420"/>
      <c r="CBV106" s="420"/>
      <c r="CBW106" s="420"/>
      <c r="CBX106" s="420"/>
      <c r="CBY106" s="420"/>
      <c r="CBZ106" s="420"/>
      <c r="CCA106" s="420"/>
      <c r="CCB106" s="420"/>
      <c r="CCC106" s="420"/>
      <c r="CCD106" s="420"/>
      <c r="CCE106" s="420"/>
      <c r="CCF106" s="420"/>
      <c r="CCG106" s="420"/>
      <c r="CCH106" s="420"/>
      <c r="CCI106" s="420"/>
      <c r="CCJ106" s="420"/>
      <c r="CCK106" s="420"/>
      <c r="CCL106" s="420"/>
      <c r="CCM106" s="420"/>
      <c r="CCN106" s="420"/>
      <c r="CCO106" s="420"/>
      <c r="CCP106" s="420"/>
      <c r="CCQ106" s="420"/>
      <c r="CCR106" s="420"/>
      <c r="CCS106" s="420"/>
      <c r="CCT106" s="420"/>
      <c r="CCU106" s="420"/>
      <c r="CCV106" s="420"/>
      <c r="CCW106" s="420"/>
      <c r="CCX106" s="420"/>
      <c r="CCY106" s="420"/>
      <c r="CCZ106" s="420"/>
      <c r="CDA106" s="420"/>
      <c r="CDB106" s="420"/>
      <c r="CDC106" s="420"/>
      <c r="CDD106" s="420"/>
      <c r="CDE106" s="420"/>
      <c r="CDF106" s="420"/>
      <c r="CDG106" s="420"/>
      <c r="CDH106" s="420"/>
      <c r="CDI106" s="420"/>
      <c r="CDJ106" s="420"/>
      <c r="CDK106" s="420"/>
      <c r="CDL106" s="420"/>
      <c r="CDM106" s="420"/>
      <c r="CDN106" s="420"/>
      <c r="CDO106" s="420"/>
      <c r="CDP106" s="420"/>
      <c r="CDQ106" s="420"/>
      <c r="CDR106" s="420"/>
      <c r="CDS106" s="420"/>
      <c r="CDT106" s="420"/>
      <c r="CDU106" s="420"/>
      <c r="CDV106" s="420"/>
      <c r="CDW106" s="420"/>
      <c r="CDX106" s="420"/>
      <c r="CDY106" s="420"/>
      <c r="CDZ106" s="420"/>
      <c r="CEA106" s="420"/>
      <c r="CEB106" s="420"/>
      <c r="CEC106" s="420"/>
      <c r="CED106" s="420"/>
      <c r="CEE106" s="420"/>
      <c r="CEF106" s="420"/>
      <c r="CEG106" s="420"/>
      <c r="CEH106" s="420"/>
      <c r="CEI106" s="420"/>
      <c r="CEJ106" s="420"/>
      <c r="CEK106" s="420"/>
      <c r="CEL106" s="420"/>
      <c r="CEM106" s="420"/>
      <c r="CEN106" s="420"/>
      <c r="CEO106" s="420"/>
      <c r="CEP106" s="420"/>
      <c r="CEQ106" s="420"/>
      <c r="CER106" s="420"/>
      <c r="CES106" s="420"/>
      <c r="CET106" s="420"/>
      <c r="CEU106" s="420"/>
      <c r="CEV106" s="420"/>
      <c r="CEW106" s="420"/>
      <c r="CEX106" s="420"/>
      <c r="CEY106" s="420"/>
      <c r="CEZ106" s="420"/>
      <c r="CFA106" s="420"/>
      <c r="CFB106" s="420"/>
      <c r="CFC106" s="420"/>
      <c r="CFD106" s="420"/>
      <c r="CFE106" s="420"/>
      <c r="CFF106" s="420"/>
      <c r="CFG106" s="420"/>
      <c r="CFH106" s="420"/>
      <c r="CFI106" s="420"/>
      <c r="CFJ106" s="420"/>
      <c r="CFK106" s="420"/>
      <c r="CFL106" s="420"/>
      <c r="CFM106" s="420"/>
      <c r="CFN106" s="420"/>
      <c r="CFO106" s="420"/>
      <c r="CFP106" s="420"/>
      <c r="CFQ106" s="420"/>
      <c r="CFR106" s="420"/>
      <c r="CFS106" s="420"/>
      <c r="CFT106" s="420"/>
      <c r="CFU106" s="420"/>
      <c r="CFV106" s="420"/>
      <c r="CFW106" s="420"/>
      <c r="CFX106" s="420"/>
      <c r="CFY106" s="420"/>
      <c r="CFZ106" s="420"/>
      <c r="CGA106" s="420"/>
      <c r="CGB106" s="420"/>
      <c r="CGC106" s="420"/>
      <c r="CGD106" s="420"/>
      <c r="CGE106" s="420"/>
      <c r="CGF106" s="420"/>
      <c r="CGG106" s="420"/>
      <c r="CGH106" s="420"/>
      <c r="CGI106" s="420"/>
      <c r="CGJ106" s="420"/>
      <c r="CGK106" s="420"/>
      <c r="CGL106" s="420"/>
      <c r="CGM106" s="420"/>
      <c r="CGN106" s="420"/>
      <c r="CGO106" s="420"/>
      <c r="CGP106" s="420"/>
      <c r="CGQ106" s="420"/>
      <c r="CGR106" s="420"/>
      <c r="CGS106" s="420"/>
      <c r="CGT106" s="420"/>
      <c r="CGU106" s="420"/>
      <c r="CGV106" s="420"/>
      <c r="CGW106" s="420"/>
      <c r="CGX106" s="420"/>
      <c r="CGY106" s="420"/>
      <c r="CGZ106" s="420"/>
      <c r="CHA106" s="420"/>
      <c r="CHB106" s="420"/>
      <c r="CHC106" s="420"/>
      <c r="CHD106" s="420"/>
      <c r="CHE106" s="420"/>
      <c r="CHF106" s="420"/>
      <c r="CHG106" s="420"/>
      <c r="CHH106" s="420"/>
      <c r="CHI106" s="420"/>
      <c r="CHJ106" s="420"/>
      <c r="CHK106" s="420"/>
      <c r="CHL106" s="420"/>
      <c r="CHM106" s="420"/>
      <c r="CHN106" s="420"/>
      <c r="CHO106" s="420"/>
      <c r="CHP106" s="420"/>
      <c r="CHQ106" s="420"/>
      <c r="CHR106" s="420"/>
      <c r="CHS106" s="420"/>
      <c r="CHT106" s="420"/>
      <c r="CHU106" s="420"/>
      <c r="CHV106" s="420"/>
      <c r="CHW106" s="420"/>
      <c r="CHX106" s="420"/>
      <c r="CHY106" s="420"/>
      <c r="CHZ106" s="420"/>
      <c r="CIA106" s="420"/>
      <c r="CIB106" s="420"/>
      <c r="CIC106" s="420"/>
      <c r="CID106" s="420"/>
      <c r="CIE106" s="420"/>
      <c r="CIF106" s="420"/>
      <c r="CIG106" s="420"/>
      <c r="CIH106" s="420"/>
      <c r="CII106" s="420"/>
      <c r="CIJ106" s="420"/>
      <c r="CIK106" s="420"/>
      <c r="CIL106" s="420"/>
      <c r="CIM106" s="420"/>
      <c r="CIN106" s="420"/>
      <c r="CIO106" s="420"/>
      <c r="CIP106" s="420"/>
      <c r="CIQ106" s="420"/>
      <c r="CIR106" s="420"/>
      <c r="CIS106" s="420"/>
      <c r="CIT106" s="420"/>
      <c r="CIU106" s="420"/>
      <c r="CIV106" s="420"/>
      <c r="CIW106" s="420"/>
      <c r="CIX106" s="420"/>
      <c r="CIY106" s="420"/>
      <c r="CIZ106" s="420"/>
      <c r="CJA106" s="420"/>
      <c r="CJB106" s="420"/>
      <c r="CJC106" s="420"/>
      <c r="CJD106" s="420"/>
      <c r="CJE106" s="420"/>
      <c r="CJF106" s="420"/>
      <c r="CJG106" s="420"/>
      <c r="CJH106" s="420"/>
      <c r="CJI106" s="420"/>
      <c r="CJJ106" s="420"/>
      <c r="CJK106" s="420"/>
      <c r="CJL106" s="420"/>
      <c r="CJM106" s="420"/>
      <c r="CJN106" s="420"/>
      <c r="CJO106" s="420"/>
      <c r="CJP106" s="420"/>
      <c r="CJQ106" s="420"/>
      <c r="CJR106" s="420"/>
      <c r="CJS106" s="420"/>
      <c r="CJT106" s="420"/>
      <c r="CJU106" s="420"/>
      <c r="CJV106" s="420"/>
      <c r="CJW106" s="420"/>
      <c r="CJX106" s="420"/>
      <c r="CJY106" s="420"/>
      <c r="CJZ106" s="420"/>
      <c r="CKA106" s="420"/>
      <c r="CKB106" s="420"/>
      <c r="CKC106" s="420"/>
      <c r="CKD106" s="420"/>
      <c r="CKE106" s="420"/>
      <c r="CKF106" s="420"/>
      <c r="CKG106" s="420"/>
      <c r="CKH106" s="420"/>
      <c r="CKI106" s="420"/>
      <c r="CKJ106" s="420"/>
      <c r="CKK106" s="420"/>
      <c r="CKL106" s="420"/>
      <c r="CKM106" s="420"/>
      <c r="CKN106" s="420"/>
      <c r="CKO106" s="420"/>
      <c r="CKP106" s="420"/>
      <c r="CKQ106" s="420"/>
      <c r="CKR106" s="420"/>
      <c r="CKS106" s="420"/>
      <c r="CKT106" s="420"/>
      <c r="CKU106" s="420"/>
      <c r="CKV106" s="420"/>
      <c r="CKW106" s="420"/>
      <c r="CKX106" s="420"/>
      <c r="CKY106" s="420"/>
      <c r="CKZ106" s="420"/>
      <c r="CLA106" s="420"/>
      <c r="CLB106" s="420"/>
      <c r="CLC106" s="420"/>
      <c r="CLD106" s="420"/>
      <c r="CLE106" s="420"/>
      <c r="CLF106" s="420"/>
      <c r="CLG106" s="420"/>
      <c r="CLH106" s="420"/>
      <c r="CLI106" s="420"/>
      <c r="CLJ106" s="420"/>
      <c r="CLK106" s="420"/>
      <c r="CLL106" s="420"/>
      <c r="CLM106" s="420"/>
      <c r="CLN106" s="420"/>
      <c r="CLO106" s="420"/>
      <c r="CLP106" s="420"/>
      <c r="CLQ106" s="420"/>
      <c r="CLR106" s="420"/>
      <c r="CLS106" s="420"/>
      <c r="CLT106" s="420"/>
      <c r="CLU106" s="420"/>
      <c r="CLV106" s="420"/>
      <c r="CLW106" s="420"/>
      <c r="CLX106" s="420"/>
      <c r="CLY106" s="420"/>
      <c r="CLZ106" s="420"/>
      <c r="CMA106" s="420"/>
      <c r="CMB106" s="420"/>
      <c r="CMC106" s="420"/>
      <c r="CMD106" s="420"/>
      <c r="CME106" s="420"/>
      <c r="CMF106" s="420"/>
      <c r="CMG106" s="420"/>
      <c r="CMH106" s="420"/>
      <c r="CMI106" s="420"/>
      <c r="CMJ106" s="420"/>
      <c r="CMK106" s="420"/>
      <c r="CML106" s="420"/>
      <c r="CMM106" s="420"/>
      <c r="CMN106" s="420"/>
      <c r="CMO106" s="420"/>
      <c r="CMP106" s="420"/>
      <c r="CMQ106" s="420"/>
      <c r="CMR106" s="420"/>
      <c r="CMS106" s="420"/>
      <c r="CMT106" s="420"/>
      <c r="CMU106" s="420"/>
      <c r="CMV106" s="420"/>
      <c r="CMW106" s="420"/>
      <c r="CMX106" s="420"/>
      <c r="CMY106" s="420"/>
      <c r="CMZ106" s="420"/>
      <c r="CNA106" s="420"/>
      <c r="CNB106" s="420"/>
      <c r="CNC106" s="420"/>
      <c r="CND106" s="420"/>
      <c r="CNE106" s="420"/>
      <c r="CNF106" s="420"/>
      <c r="CNG106" s="420"/>
      <c r="CNH106" s="420"/>
      <c r="CNI106" s="420"/>
      <c r="CNJ106" s="420"/>
      <c r="CNK106" s="420"/>
      <c r="CNL106" s="420"/>
      <c r="CNM106" s="420"/>
      <c r="CNN106" s="420"/>
      <c r="CNO106" s="420"/>
      <c r="CNP106" s="420"/>
      <c r="CNQ106" s="420"/>
      <c r="CNR106" s="420"/>
      <c r="CNS106" s="420"/>
      <c r="CNT106" s="420"/>
      <c r="CNU106" s="420"/>
      <c r="CNV106" s="420"/>
      <c r="CNW106" s="420"/>
      <c r="CNX106" s="420"/>
      <c r="CNY106" s="420"/>
      <c r="CNZ106" s="420"/>
      <c r="COA106" s="420"/>
      <c r="COB106" s="420"/>
      <c r="COC106" s="420"/>
      <c r="COD106" s="420"/>
      <c r="COE106" s="420"/>
      <c r="COF106" s="420"/>
      <c r="COG106" s="420"/>
      <c r="COH106" s="420"/>
      <c r="COI106" s="420"/>
      <c r="COJ106" s="420"/>
      <c r="COK106" s="420"/>
      <c r="COL106" s="420"/>
      <c r="COM106" s="420"/>
      <c r="CON106" s="420"/>
      <c r="COO106" s="420"/>
      <c r="COP106" s="420"/>
      <c r="COQ106" s="420"/>
      <c r="COR106" s="420"/>
      <c r="COS106" s="420"/>
      <c r="COT106" s="420"/>
      <c r="COU106" s="420"/>
      <c r="COV106" s="420"/>
      <c r="COW106" s="420"/>
      <c r="COX106" s="420"/>
      <c r="COY106" s="420"/>
      <c r="COZ106" s="420"/>
      <c r="CPA106" s="420"/>
      <c r="CPB106" s="420"/>
      <c r="CPC106" s="420"/>
      <c r="CPD106" s="420"/>
      <c r="CPE106" s="420"/>
      <c r="CPF106" s="420"/>
      <c r="CPG106" s="420"/>
      <c r="CPH106" s="420"/>
      <c r="CPI106" s="420"/>
      <c r="CPJ106" s="420"/>
      <c r="CPK106" s="420"/>
      <c r="CPL106" s="420"/>
      <c r="CPM106" s="420"/>
      <c r="CPN106" s="420"/>
      <c r="CPO106" s="420"/>
      <c r="CPP106" s="420"/>
      <c r="CPQ106" s="420"/>
      <c r="CPR106" s="420"/>
      <c r="CPS106" s="420"/>
      <c r="CPT106" s="420"/>
      <c r="CPU106" s="420"/>
      <c r="CPV106" s="420"/>
      <c r="CPW106" s="420"/>
      <c r="CPX106" s="420"/>
      <c r="CPY106" s="420"/>
      <c r="CPZ106" s="420"/>
      <c r="CQA106" s="420"/>
      <c r="CQB106" s="420"/>
      <c r="CQC106" s="420"/>
      <c r="CQD106" s="420"/>
      <c r="CQE106" s="420"/>
      <c r="CQF106" s="420"/>
      <c r="CQG106" s="420"/>
      <c r="CQH106" s="420"/>
      <c r="CQI106" s="420"/>
      <c r="CQJ106" s="420"/>
      <c r="CQK106" s="420"/>
      <c r="CQL106" s="420"/>
      <c r="CQM106" s="420"/>
      <c r="CQN106" s="420"/>
      <c r="CQO106" s="420"/>
      <c r="CQP106" s="420"/>
      <c r="CQQ106" s="420"/>
      <c r="CQR106" s="420"/>
      <c r="CQS106" s="420"/>
      <c r="CQT106" s="420"/>
      <c r="CQU106" s="420"/>
      <c r="CQV106" s="420"/>
      <c r="CQW106" s="420"/>
      <c r="CQX106" s="420"/>
      <c r="CQY106" s="420"/>
      <c r="CQZ106" s="420"/>
      <c r="CRA106" s="420"/>
      <c r="CRB106" s="420"/>
      <c r="CRC106" s="420"/>
      <c r="CRD106" s="420"/>
      <c r="CRE106" s="420"/>
      <c r="CRF106" s="420"/>
      <c r="CRG106" s="420"/>
      <c r="CRH106" s="420"/>
      <c r="CRI106" s="420"/>
      <c r="CRJ106" s="420"/>
      <c r="CRK106" s="420"/>
      <c r="CRL106" s="420"/>
      <c r="CRM106" s="420"/>
      <c r="CRN106" s="420"/>
      <c r="CRO106" s="420"/>
      <c r="CRP106" s="420"/>
      <c r="CRQ106" s="420"/>
      <c r="CRR106" s="420"/>
      <c r="CRS106" s="420"/>
      <c r="CRT106" s="420"/>
      <c r="CRU106" s="420"/>
      <c r="CRV106" s="420"/>
      <c r="CRW106" s="420"/>
      <c r="CRX106" s="420"/>
      <c r="CRY106" s="420"/>
      <c r="CRZ106" s="420"/>
      <c r="CSA106" s="420"/>
      <c r="CSB106" s="420"/>
      <c r="CSC106" s="420"/>
      <c r="CSD106" s="420"/>
      <c r="CSE106" s="420"/>
      <c r="CSF106" s="420"/>
      <c r="CSG106" s="420"/>
      <c r="CSH106" s="420"/>
      <c r="CSI106" s="420"/>
      <c r="CSJ106" s="420"/>
      <c r="CSK106" s="420"/>
      <c r="CSL106" s="420"/>
      <c r="CSM106" s="420"/>
      <c r="CSN106" s="420"/>
      <c r="CSO106" s="420"/>
      <c r="CSP106" s="420"/>
      <c r="CSQ106" s="420"/>
      <c r="CSR106" s="420"/>
      <c r="CSS106" s="420"/>
      <c r="CST106" s="420"/>
      <c r="CSU106" s="420"/>
      <c r="CSV106" s="420"/>
      <c r="CSW106" s="420"/>
      <c r="CSX106" s="420"/>
      <c r="CSY106" s="420"/>
      <c r="CSZ106" s="420"/>
      <c r="CTA106" s="420"/>
      <c r="CTB106" s="420"/>
      <c r="CTC106" s="420"/>
      <c r="CTD106" s="420"/>
      <c r="CTE106" s="420"/>
      <c r="CTF106" s="420"/>
      <c r="CTG106" s="420"/>
      <c r="CTH106" s="420"/>
      <c r="CTI106" s="420"/>
      <c r="CTJ106" s="420"/>
      <c r="CTK106" s="420"/>
      <c r="CTL106" s="420"/>
      <c r="CTM106" s="420"/>
      <c r="CTN106" s="420"/>
      <c r="CTO106" s="420"/>
      <c r="CTP106" s="420"/>
      <c r="CTQ106" s="420"/>
      <c r="CTR106" s="420"/>
      <c r="CTS106" s="420"/>
      <c r="CTT106" s="420"/>
      <c r="CTU106" s="420"/>
      <c r="CTV106" s="420"/>
      <c r="CTW106" s="420"/>
      <c r="CTX106" s="420"/>
      <c r="CTY106" s="420"/>
      <c r="CTZ106" s="420"/>
      <c r="CUA106" s="420"/>
      <c r="CUB106" s="420"/>
      <c r="CUC106" s="420"/>
      <c r="CUD106" s="420"/>
      <c r="CUE106" s="420"/>
      <c r="CUF106" s="420"/>
      <c r="CUG106" s="420"/>
      <c r="CUH106" s="420"/>
      <c r="CUI106" s="420"/>
      <c r="CUJ106" s="420"/>
      <c r="CUK106" s="420"/>
      <c r="CUL106" s="420"/>
      <c r="CUM106" s="420"/>
      <c r="CUN106" s="420"/>
      <c r="CUO106" s="420"/>
      <c r="CUP106" s="420"/>
      <c r="CUQ106" s="420"/>
      <c r="CUR106" s="420"/>
      <c r="CUS106" s="420"/>
      <c r="CUT106" s="420"/>
      <c r="CUU106" s="420"/>
      <c r="CUV106" s="420"/>
      <c r="CUW106" s="420"/>
      <c r="CUX106" s="420"/>
      <c r="CUY106" s="420"/>
      <c r="CUZ106" s="420"/>
      <c r="CVA106" s="420"/>
      <c r="CVB106" s="420"/>
      <c r="CVC106" s="420"/>
      <c r="CVD106" s="420"/>
      <c r="CVE106" s="420"/>
      <c r="CVF106" s="420"/>
      <c r="CVG106" s="420"/>
      <c r="CVH106" s="420"/>
      <c r="CVI106" s="420"/>
      <c r="CVJ106" s="420"/>
      <c r="CVK106" s="420"/>
      <c r="CVL106" s="420"/>
      <c r="CVM106" s="420"/>
      <c r="CVN106" s="420"/>
      <c r="CVO106" s="420"/>
      <c r="CVP106" s="420"/>
      <c r="CVQ106" s="420"/>
      <c r="CVR106" s="420"/>
      <c r="CVS106" s="420"/>
      <c r="CVT106" s="420"/>
      <c r="CVU106" s="420"/>
      <c r="CVV106" s="420"/>
      <c r="CVW106" s="420"/>
      <c r="CVX106" s="420"/>
      <c r="CVY106" s="420"/>
      <c r="CVZ106" s="420"/>
      <c r="CWA106" s="420"/>
      <c r="CWB106" s="420"/>
      <c r="CWC106" s="420"/>
      <c r="CWD106" s="420"/>
      <c r="CWE106" s="420"/>
      <c r="CWF106" s="420"/>
      <c r="CWG106" s="420"/>
      <c r="CWH106" s="420"/>
      <c r="CWI106" s="420"/>
      <c r="CWJ106" s="420"/>
      <c r="CWK106" s="420"/>
      <c r="CWL106" s="420"/>
      <c r="CWM106" s="420"/>
      <c r="CWN106" s="420"/>
      <c r="CWO106" s="420"/>
      <c r="CWP106" s="420"/>
      <c r="CWQ106" s="420"/>
      <c r="CWR106" s="420"/>
      <c r="CWS106" s="420"/>
      <c r="CWT106" s="420"/>
      <c r="CWU106" s="420"/>
      <c r="CWV106" s="420"/>
      <c r="CWW106" s="420"/>
      <c r="CWX106" s="420"/>
      <c r="CWY106" s="420"/>
      <c r="CWZ106" s="420"/>
      <c r="CXA106" s="420"/>
      <c r="CXB106" s="420"/>
      <c r="CXC106" s="420"/>
      <c r="CXD106" s="420"/>
      <c r="CXE106" s="420"/>
      <c r="CXF106" s="420"/>
      <c r="CXG106" s="420"/>
      <c r="CXH106" s="420"/>
      <c r="CXI106" s="420"/>
      <c r="CXJ106" s="420"/>
      <c r="CXK106" s="420"/>
      <c r="CXL106" s="420"/>
      <c r="CXM106" s="420"/>
      <c r="CXN106" s="420"/>
      <c r="CXO106" s="420"/>
      <c r="CXP106" s="420"/>
      <c r="CXQ106" s="420"/>
      <c r="CXR106" s="420"/>
      <c r="CXS106" s="420"/>
      <c r="CXT106" s="420"/>
      <c r="CXU106" s="420"/>
      <c r="CXV106" s="420"/>
      <c r="CXW106" s="420"/>
      <c r="CXX106" s="420"/>
      <c r="CXY106" s="420"/>
      <c r="CXZ106" s="420"/>
      <c r="CYA106" s="420"/>
      <c r="CYB106" s="420"/>
      <c r="CYC106" s="420"/>
      <c r="CYD106" s="420"/>
      <c r="CYE106" s="420"/>
      <c r="CYF106" s="420"/>
      <c r="CYG106" s="420"/>
      <c r="CYH106" s="420"/>
      <c r="CYI106" s="420"/>
      <c r="CYJ106" s="420"/>
      <c r="CYK106" s="420"/>
      <c r="CYL106" s="420"/>
      <c r="CYM106" s="420"/>
      <c r="CYN106" s="420"/>
      <c r="CYO106" s="420"/>
      <c r="CYP106" s="420"/>
      <c r="CYQ106" s="420"/>
      <c r="CYR106" s="420"/>
      <c r="CYS106" s="420"/>
      <c r="CYT106" s="420"/>
      <c r="CYU106" s="420"/>
      <c r="CYV106" s="420"/>
      <c r="CYW106" s="420"/>
      <c r="CYX106" s="420"/>
      <c r="CYY106" s="420"/>
      <c r="CYZ106" s="420"/>
      <c r="CZA106" s="420"/>
      <c r="CZB106" s="420"/>
      <c r="CZC106" s="420"/>
      <c r="CZD106" s="420"/>
      <c r="CZE106" s="420"/>
      <c r="CZF106" s="420"/>
      <c r="CZG106" s="420"/>
      <c r="CZH106" s="420"/>
      <c r="CZI106" s="420"/>
      <c r="CZJ106" s="420"/>
      <c r="CZK106" s="420"/>
      <c r="CZL106" s="420"/>
      <c r="CZM106" s="420"/>
      <c r="CZN106" s="420"/>
      <c r="CZO106" s="420"/>
      <c r="CZP106" s="420"/>
      <c r="CZQ106" s="420"/>
      <c r="CZR106" s="420"/>
      <c r="CZS106" s="420"/>
      <c r="CZT106" s="420"/>
      <c r="CZU106" s="420"/>
      <c r="CZV106" s="420"/>
      <c r="CZW106" s="420"/>
      <c r="CZX106" s="420"/>
      <c r="CZY106" s="420"/>
      <c r="CZZ106" s="420"/>
      <c r="DAA106" s="420"/>
      <c r="DAB106" s="420"/>
      <c r="DAC106" s="420"/>
      <c r="DAD106" s="420"/>
      <c r="DAE106" s="420"/>
      <c r="DAF106" s="420"/>
      <c r="DAG106" s="420"/>
      <c r="DAH106" s="420"/>
      <c r="DAI106" s="420"/>
      <c r="DAJ106" s="420"/>
      <c r="DAK106" s="420"/>
      <c r="DAL106" s="420"/>
      <c r="DAM106" s="420"/>
      <c r="DAN106" s="420"/>
      <c r="DAO106" s="420"/>
      <c r="DAP106" s="420"/>
      <c r="DAQ106" s="420"/>
      <c r="DAR106" s="420"/>
      <c r="DAS106" s="420"/>
      <c r="DAT106" s="420"/>
      <c r="DAU106" s="420"/>
      <c r="DAV106" s="420"/>
      <c r="DAW106" s="420"/>
      <c r="DAX106" s="420"/>
      <c r="DAY106" s="420"/>
      <c r="DAZ106" s="420"/>
      <c r="DBA106" s="420"/>
      <c r="DBB106" s="420"/>
      <c r="DBC106" s="420"/>
      <c r="DBD106" s="420"/>
      <c r="DBE106" s="420"/>
      <c r="DBF106" s="420"/>
      <c r="DBG106" s="420"/>
      <c r="DBH106" s="420"/>
      <c r="DBI106" s="420"/>
      <c r="DBJ106" s="420"/>
      <c r="DBK106" s="420"/>
      <c r="DBL106" s="420"/>
      <c r="DBM106" s="420"/>
      <c r="DBN106" s="420"/>
      <c r="DBO106" s="420"/>
      <c r="DBP106" s="420"/>
      <c r="DBQ106" s="420"/>
      <c r="DBR106" s="420"/>
      <c r="DBS106" s="420"/>
      <c r="DBT106" s="420"/>
      <c r="DBU106" s="420"/>
      <c r="DBV106" s="420"/>
      <c r="DBW106" s="420"/>
      <c r="DBX106" s="420"/>
      <c r="DBY106" s="420"/>
      <c r="DBZ106" s="420"/>
      <c r="DCA106" s="420"/>
      <c r="DCB106" s="420"/>
      <c r="DCC106" s="420"/>
      <c r="DCD106" s="420"/>
      <c r="DCE106" s="420"/>
      <c r="DCF106" s="420"/>
      <c r="DCG106" s="420"/>
      <c r="DCH106" s="420"/>
      <c r="DCI106" s="420"/>
      <c r="DCJ106" s="420"/>
      <c r="DCK106" s="420"/>
      <c r="DCL106" s="420"/>
      <c r="DCM106" s="420"/>
      <c r="DCN106" s="420"/>
      <c r="DCO106" s="420"/>
      <c r="DCP106" s="420"/>
      <c r="DCQ106" s="420"/>
      <c r="DCR106" s="420"/>
      <c r="DCS106" s="420"/>
      <c r="DCT106" s="420"/>
      <c r="DCU106" s="420"/>
      <c r="DCV106" s="420"/>
      <c r="DCW106" s="420"/>
      <c r="DCX106" s="420"/>
      <c r="DCY106" s="420"/>
      <c r="DCZ106" s="420"/>
      <c r="DDA106" s="420"/>
      <c r="DDB106" s="420"/>
      <c r="DDC106" s="420"/>
      <c r="DDD106" s="420"/>
      <c r="DDE106" s="420"/>
      <c r="DDF106" s="420"/>
      <c r="DDG106" s="420"/>
      <c r="DDH106" s="420"/>
      <c r="DDI106" s="420"/>
      <c r="DDJ106" s="420"/>
      <c r="DDK106" s="420"/>
      <c r="DDL106" s="420"/>
      <c r="DDM106" s="420"/>
      <c r="DDN106" s="420"/>
      <c r="DDO106" s="420"/>
      <c r="DDP106" s="420"/>
      <c r="DDQ106" s="420"/>
      <c r="DDR106" s="420"/>
      <c r="DDS106" s="420"/>
      <c r="DDT106" s="420"/>
      <c r="DDU106" s="420"/>
      <c r="DDV106" s="420"/>
      <c r="DDW106" s="420"/>
      <c r="DDX106" s="420"/>
      <c r="DDY106" s="420"/>
      <c r="DDZ106" s="420"/>
      <c r="DEA106" s="420"/>
      <c r="DEB106" s="420"/>
      <c r="DEC106" s="420"/>
      <c r="DED106" s="420"/>
      <c r="DEE106" s="420"/>
      <c r="DEF106" s="420"/>
      <c r="DEG106" s="420"/>
      <c r="DEH106" s="420"/>
      <c r="DEI106" s="420"/>
      <c r="DEJ106" s="420"/>
      <c r="DEK106" s="420"/>
      <c r="DEL106" s="420"/>
      <c r="DEM106" s="420"/>
      <c r="DEN106" s="420"/>
      <c r="DEO106" s="420"/>
      <c r="DEP106" s="420"/>
      <c r="DEQ106" s="420"/>
      <c r="DER106" s="420"/>
      <c r="DES106" s="420"/>
      <c r="DET106" s="420"/>
      <c r="DEU106" s="420"/>
      <c r="DEV106" s="420"/>
      <c r="DEW106" s="420"/>
      <c r="DEX106" s="420"/>
      <c r="DEY106" s="420"/>
      <c r="DEZ106" s="420"/>
      <c r="DFA106" s="420"/>
      <c r="DFB106" s="420"/>
      <c r="DFC106" s="420"/>
      <c r="DFD106" s="420"/>
      <c r="DFE106" s="420"/>
      <c r="DFF106" s="420"/>
      <c r="DFG106" s="420"/>
      <c r="DFH106" s="420"/>
      <c r="DFI106" s="420"/>
      <c r="DFJ106" s="420"/>
      <c r="DFK106" s="420"/>
      <c r="DFL106" s="420"/>
      <c r="DFM106" s="420"/>
      <c r="DFN106" s="420"/>
      <c r="DFO106" s="420"/>
      <c r="DFP106" s="420"/>
      <c r="DFQ106" s="420"/>
      <c r="DFR106" s="420"/>
      <c r="DFS106" s="420"/>
      <c r="DFT106" s="420"/>
      <c r="DFU106" s="420"/>
      <c r="DFV106" s="420"/>
      <c r="DFW106" s="420"/>
      <c r="DFX106" s="420"/>
      <c r="DFY106" s="420"/>
      <c r="DFZ106" s="420"/>
      <c r="DGA106" s="420"/>
      <c r="DGB106" s="420"/>
      <c r="DGC106" s="420"/>
      <c r="DGD106" s="420"/>
      <c r="DGE106" s="420"/>
      <c r="DGF106" s="420"/>
      <c r="DGG106" s="420"/>
      <c r="DGH106" s="420"/>
      <c r="DGI106" s="420"/>
      <c r="DGJ106" s="420"/>
      <c r="DGK106" s="420"/>
      <c r="DGL106" s="420"/>
      <c r="DGM106" s="420"/>
      <c r="DGN106" s="420"/>
      <c r="DGO106" s="420"/>
      <c r="DGP106" s="420"/>
      <c r="DGQ106" s="420"/>
      <c r="DGR106" s="420"/>
      <c r="DGS106" s="420"/>
      <c r="DGT106" s="420"/>
      <c r="DGU106" s="420"/>
      <c r="DGV106" s="420"/>
      <c r="DGW106" s="420"/>
      <c r="DGX106" s="420"/>
      <c r="DGY106" s="420"/>
      <c r="DGZ106" s="420"/>
      <c r="DHA106" s="420"/>
      <c r="DHB106" s="420"/>
      <c r="DHC106" s="420"/>
      <c r="DHD106" s="420"/>
      <c r="DHE106" s="420"/>
      <c r="DHF106" s="420"/>
      <c r="DHG106" s="420"/>
      <c r="DHH106" s="420"/>
      <c r="DHI106" s="420"/>
      <c r="DHJ106" s="420"/>
      <c r="DHK106" s="420"/>
      <c r="DHL106" s="420"/>
      <c r="DHM106" s="420"/>
      <c r="DHN106" s="420"/>
      <c r="DHO106" s="420"/>
      <c r="DHP106" s="420"/>
      <c r="DHQ106" s="420"/>
      <c r="DHR106" s="420"/>
      <c r="DHS106" s="420"/>
      <c r="DHT106" s="420"/>
      <c r="DHU106" s="420"/>
      <c r="DHV106" s="420"/>
      <c r="DHW106" s="420"/>
      <c r="DHX106" s="420"/>
      <c r="DHY106" s="420"/>
      <c r="DHZ106" s="420"/>
      <c r="DIA106" s="420"/>
      <c r="DIB106" s="420"/>
      <c r="DIC106" s="420"/>
      <c r="DID106" s="420"/>
      <c r="DIE106" s="420"/>
      <c r="DIF106" s="420"/>
      <c r="DIG106" s="420"/>
      <c r="DIH106" s="420"/>
      <c r="DII106" s="420"/>
      <c r="DIJ106" s="420"/>
      <c r="DIK106" s="420"/>
      <c r="DIL106" s="420"/>
      <c r="DIM106" s="420"/>
      <c r="DIN106" s="420"/>
      <c r="DIO106" s="420"/>
      <c r="DIP106" s="420"/>
      <c r="DIQ106" s="420"/>
      <c r="DIR106" s="420"/>
      <c r="DIS106" s="420"/>
      <c r="DIT106" s="420"/>
      <c r="DIU106" s="420"/>
      <c r="DIV106" s="420"/>
      <c r="DIW106" s="420"/>
      <c r="DIX106" s="420"/>
      <c r="DIY106" s="420"/>
      <c r="DIZ106" s="420"/>
      <c r="DJA106" s="420"/>
      <c r="DJB106" s="420"/>
      <c r="DJC106" s="420"/>
      <c r="DJD106" s="420"/>
      <c r="DJE106" s="420"/>
      <c r="DJF106" s="420"/>
      <c r="DJG106" s="420"/>
      <c r="DJH106" s="420"/>
      <c r="DJI106" s="420"/>
      <c r="DJJ106" s="420"/>
      <c r="DJK106" s="420"/>
      <c r="DJL106" s="420"/>
      <c r="DJM106" s="420"/>
      <c r="DJN106" s="420"/>
      <c r="DJO106" s="420"/>
      <c r="DJP106" s="420"/>
      <c r="DJQ106" s="420"/>
      <c r="DJR106" s="420"/>
      <c r="DJS106" s="420"/>
      <c r="DJT106" s="420"/>
      <c r="DJU106" s="420"/>
      <c r="DJV106" s="420"/>
      <c r="DJW106" s="420"/>
      <c r="DJX106" s="420"/>
      <c r="DJY106" s="420"/>
      <c r="DJZ106" s="420"/>
      <c r="DKA106" s="420"/>
      <c r="DKB106" s="420"/>
      <c r="DKC106" s="420"/>
      <c r="DKD106" s="420"/>
      <c r="DKE106" s="420"/>
      <c r="DKF106" s="420"/>
      <c r="DKG106" s="420"/>
      <c r="DKH106" s="420"/>
      <c r="DKI106" s="420"/>
      <c r="DKJ106" s="420"/>
      <c r="DKK106" s="420"/>
      <c r="DKL106" s="420"/>
      <c r="DKM106" s="420"/>
      <c r="DKN106" s="420"/>
      <c r="DKO106" s="420"/>
      <c r="DKP106" s="420"/>
      <c r="DKQ106" s="420"/>
      <c r="DKR106" s="420"/>
      <c r="DKS106" s="420"/>
      <c r="DKT106" s="420"/>
      <c r="DKU106" s="420"/>
      <c r="DKV106" s="420"/>
      <c r="DKW106" s="420"/>
      <c r="DKX106" s="420"/>
      <c r="DKY106" s="420"/>
      <c r="DKZ106" s="420"/>
      <c r="DLA106" s="420"/>
      <c r="DLB106" s="420"/>
      <c r="DLC106" s="420"/>
      <c r="DLD106" s="420"/>
      <c r="DLE106" s="420"/>
      <c r="DLF106" s="420"/>
      <c r="DLG106" s="420"/>
      <c r="DLH106" s="420"/>
      <c r="DLI106" s="420"/>
      <c r="DLJ106" s="420"/>
      <c r="DLK106" s="420"/>
      <c r="DLL106" s="420"/>
      <c r="DLM106" s="420"/>
      <c r="DLN106" s="420"/>
      <c r="DLO106" s="420"/>
      <c r="DLP106" s="420"/>
      <c r="DLQ106" s="420"/>
      <c r="DLR106" s="420"/>
      <c r="DLS106" s="420"/>
      <c r="DLT106" s="420"/>
      <c r="DLU106" s="420"/>
      <c r="DLV106" s="420"/>
      <c r="DLW106" s="420"/>
      <c r="DLX106" s="420"/>
      <c r="DLY106" s="420"/>
      <c r="DLZ106" s="420"/>
      <c r="DMA106" s="420"/>
      <c r="DMB106" s="420"/>
      <c r="DMC106" s="420"/>
      <c r="DMD106" s="420"/>
      <c r="DME106" s="420"/>
      <c r="DMF106" s="420"/>
      <c r="DMG106" s="420"/>
      <c r="DMH106" s="420"/>
      <c r="DMI106" s="420"/>
      <c r="DMJ106" s="420"/>
      <c r="DMK106" s="420"/>
      <c r="DML106" s="420"/>
      <c r="DMM106" s="420"/>
      <c r="DMN106" s="420"/>
      <c r="DMO106" s="420"/>
      <c r="DMP106" s="420"/>
      <c r="DMQ106" s="420"/>
      <c r="DMR106" s="420"/>
      <c r="DMS106" s="420"/>
      <c r="DMT106" s="420"/>
      <c r="DMU106" s="420"/>
      <c r="DMV106" s="420"/>
      <c r="DMW106" s="420"/>
      <c r="DMX106" s="420"/>
      <c r="DMY106" s="420"/>
      <c r="DMZ106" s="420"/>
      <c r="DNA106" s="420"/>
      <c r="DNB106" s="420"/>
      <c r="DNC106" s="420"/>
      <c r="DND106" s="420"/>
      <c r="DNE106" s="420"/>
      <c r="DNF106" s="420"/>
      <c r="DNG106" s="420"/>
      <c r="DNH106" s="420"/>
      <c r="DNI106" s="420"/>
      <c r="DNJ106" s="420"/>
      <c r="DNK106" s="420"/>
      <c r="DNL106" s="420"/>
      <c r="DNM106" s="420"/>
      <c r="DNN106" s="420"/>
      <c r="DNO106" s="420"/>
      <c r="DNP106" s="420"/>
      <c r="DNQ106" s="420"/>
      <c r="DNR106" s="420"/>
      <c r="DNS106" s="420"/>
      <c r="DNT106" s="420"/>
      <c r="DNU106" s="420"/>
      <c r="DNV106" s="420"/>
      <c r="DNW106" s="420"/>
      <c r="DNX106" s="420"/>
      <c r="DNY106" s="420"/>
      <c r="DNZ106" s="420"/>
      <c r="DOA106" s="420"/>
      <c r="DOB106" s="420"/>
      <c r="DOC106" s="420"/>
      <c r="DOD106" s="420"/>
      <c r="DOE106" s="420"/>
      <c r="DOF106" s="420"/>
      <c r="DOG106" s="420"/>
      <c r="DOH106" s="420"/>
      <c r="DOI106" s="420"/>
      <c r="DOJ106" s="420"/>
      <c r="DOK106" s="420"/>
      <c r="DOL106" s="420"/>
      <c r="DOM106" s="420"/>
      <c r="DON106" s="420"/>
      <c r="DOO106" s="420"/>
      <c r="DOP106" s="420"/>
      <c r="DOQ106" s="420"/>
      <c r="DOR106" s="420"/>
      <c r="DOS106" s="420"/>
      <c r="DOT106" s="420"/>
      <c r="DOU106" s="420"/>
      <c r="DOV106" s="420"/>
      <c r="DOW106" s="420"/>
      <c r="DOX106" s="420"/>
      <c r="DOY106" s="420"/>
      <c r="DOZ106" s="420"/>
      <c r="DPA106" s="420"/>
      <c r="DPB106" s="420"/>
      <c r="DPC106" s="420"/>
      <c r="DPD106" s="420"/>
      <c r="DPE106" s="420"/>
      <c r="DPF106" s="420"/>
      <c r="DPG106" s="420"/>
      <c r="DPH106" s="420"/>
      <c r="DPI106" s="420"/>
      <c r="DPJ106" s="420"/>
      <c r="DPK106" s="420"/>
      <c r="DPL106" s="420"/>
      <c r="DPM106" s="420"/>
      <c r="DPN106" s="420"/>
      <c r="DPO106" s="420"/>
      <c r="DPP106" s="420"/>
      <c r="DPQ106" s="420"/>
      <c r="DPR106" s="420"/>
      <c r="DPS106" s="420"/>
      <c r="DPT106" s="420"/>
      <c r="DPU106" s="420"/>
      <c r="DPV106" s="420"/>
      <c r="DPW106" s="420"/>
      <c r="DPX106" s="420"/>
      <c r="DPY106" s="420"/>
      <c r="DPZ106" s="420"/>
      <c r="DQA106" s="420"/>
      <c r="DQB106" s="420"/>
      <c r="DQC106" s="420"/>
      <c r="DQD106" s="420"/>
      <c r="DQE106" s="420"/>
      <c r="DQF106" s="420"/>
      <c r="DQG106" s="420"/>
      <c r="DQH106" s="420"/>
      <c r="DQI106" s="420"/>
      <c r="DQJ106" s="420"/>
      <c r="DQK106" s="420"/>
      <c r="DQL106" s="420"/>
      <c r="DQM106" s="420"/>
      <c r="DQN106" s="420"/>
      <c r="DQO106" s="420"/>
      <c r="DQP106" s="420"/>
      <c r="DQQ106" s="420"/>
      <c r="DQR106" s="420"/>
      <c r="DQS106" s="420"/>
      <c r="DQT106" s="420"/>
      <c r="DQU106" s="420"/>
      <c r="DQV106" s="420"/>
      <c r="DQW106" s="420"/>
      <c r="DQX106" s="420"/>
      <c r="DQY106" s="420"/>
      <c r="DQZ106" s="420"/>
      <c r="DRA106" s="420"/>
      <c r="DRB106" s="420"/>
      <c r="DRC106" s="420"/>
      <c r="DRD106" s="420"/>
      <c r="DRE106" s="420"/>
      <c r="DRF106" s="420"/>
      <c r="DRG106" s="420"/>
      <c r="DRH106" s="420"/>
      <c r="DRI106" s="420"/>
      <c r="DRJ106" s="420"/>
      <c r="DRK106" s="420"/>
      <c r="DRL106" s="420"/>
      <c r="DRM106" s="420"/>
      <c r="DRN106" s="420"/>
      <c r="DRO106" s="420"/>
      <c r="DRP106" s="420"/>
      <c r="DRQ106" s="420"/>
      <c r="DRR106" s="420"/>
      <c r="DRS106" s="420"/>
      <c r="DRT106" s="420"/>
      <c r="DRU106" s="420"/>
      <c r="DRV106" s="420"/>
      <c r="DRW106" s="420"/>
      <c r="DRX106" s="420"/>
      <c r="DRY106" s="420"/>
      <c r="DRZ106" s="420"/>
      <c r="DSA106" s="420"/>
      <c r="DSB106" s="420"/>
      <c r="DSC106" s="420"/>
      <c r="DSD106" s="420"/>
      <c r="DSE106" s="420"/>
      <c r="DSF106" s="420"/>
      <c r="DSG106" s="420"/>
      <c r="DSH106" s="420"/>
      <c r="DSI106" s="420"/>
      <c r="DSJ106" s="420"/>
      <c r="DSK106" s="420"/>
      <c r="DSL106" s="420"/>
      <c r="DSM106" s="420"/>
      <c r="DSN106" s="420"/>
      <c r="DSO106" s="420"/>
      <c r="DSP106" s="420"/>
      <c r="DSQ106" s="420"/>
      <c r="DSR106" s="420"/>
      <c r="DSS106" s="420"/>
      <c r="DST106" s="420"/>
      <c r="DSU106" s="420"/>
      <c r="DSV106" s="420"/>
      <c r="DSW106" s="420"/>
      <c r="DSX106" s="420"/>
      <c r="DSY106" s="420"/>
      <c r="DSZ106" s="420"/>
      <c r="DTA106" s="420"/>
      <c r="DTB106" s="420"/>
      <c r="DTC106" s="420"/>
      <c r="DTD106" s="420"/>
      <c r="DTE106" s="420"/>
      <c r="DTF106" s="420"/>
      <c r="DTG106" s="420"/>
      <c r="DTH106" s="420"/>
      <c r="DTI106" s="420"/>
      <c r="DTJ106" s="420"/>
      <c r="DTK106" s="420"/>
      <c r="DTL106" s="420"/>
      <c r="DTM106" s="420"/>
      <c r="DTN106" s="420"/>
      <c r="DTO106" s="420"/>
      <c r="DTP106" s="420"/>
      <c r="DTQ106" s="420"/>
      <c r="DTR106" s="420"/>
      <c r="DTS106" s="420"/>
      <c r="DTT106" s="420"/>
      <c r="DTU106" s="420"/>
      <c r="DTV106" s="420"/>
      <c r="DTW106" s="420"/>
      <c r="DTX106" s="420"/>
      <c r="DTY106" s="420"/>
      <c r="DTZ106" s="420"/>
      <c r="DUA106" s="420"/>
      <c r="DUB106" s="420"/>
      <c r="DUC106" s="420"/>
      <c r="DUD106" s="420"/>
      <c r="DUE106" s="420"/>
      <c r="DUF106" s="420"/>
      <c r="DUG106" s="420"/>
      <c r="DUH106" s="420"/>
      <c r="DUI106" s="420"/>
      <c r="DUJ106" s="420"/>
      <c r="DUK106" s="420"/>
      <c r="DUL106" s="420"/>
      <c r="DUM106" s="420"/>
      <c r="DUN106" s="420"/>
      <c r="DUO106" s="420"/>
      <c r="DUP106" s="420"/>
      <c r="DUQ106" s="420"/>
      <c r="DUR106" s="420"/>
      <c r="DUS106" s="420"/>
      <c r="DUT106" s="420"/>
      <c r="DUU106" s="420"/>
      <c r="DUV106" s="420"/>
      <c r="DUW106" s="420"/>
      <c r="DUX106" s="420"/>
      <c r="DUY106" s="420"/>
      <c r="DUZ106" s="420"/>
      <c r="DVA106" s="420"/>
      <c r="DVB106" s="420"/>
      <c r="DVC106" s="420"/>
      <c r="DVD106" s="420"/>
      <c r="DVE106" s="420"/>
      <c r="DVF106" s="420"/>
      <c r="DVG106" s="420"/>
      <c r="DVH106" s="420"/>
      <c r="DVI106" s="420"/>
      <c r="DVJ106" s="420"/>
      <c r="DVK106" s="420"/>
      <c r="DVL106" s="420"/>
      <c r="DVM106" s="420"/>
      <c r="DVN106" s="420"/>
      <c r="DVO106" s="420"/>
      <c r="DVP106" s="420"/>
      <c r="DVQ106" s="420"/>
      <c r="DVR106" s="420"/>
      <c r="DVS106" s="420"/>
      <c r="DVT106" s="420"/>
      <c r="DVU106" s="420"/>
      <c r="DVV106" s="420"/>
      <c r="DVW106" s="420"/>
      <c r="DVX106" s="420"/>
      <c r="DVY106" s="420"/>
      <c r="DVZ106" s="420"/>
      <c r="DWA106" s="420"/>
      <c r="DWB106" s="420"/>
      <c r="DWC106" s="420"/>
      <c r="DWD106" s="420"/>
      <c r="DWE106" s="420"/>
      <c r="DWF106" s="420"/>
      <c r="DWG106" s="420"/>
      <c r="DWH106" s="420"/>
      <c r="DWI106" s="420"/>
      <c r="DWJ106" s="420"/>
      <c r="DWK106" s="420"/>
      <c r="DWL106" s="420"/>
      <c r="DWM106" s="420"/>
      <c r="DWN106" s="420"/>
      <c r="DWO106" s="420"/>
      <c r="DWP106" s="420"/>
      <c r="DWQ106" s="420"/>
      <c r="DWR106" s="420"/>
      <c r="DWS106" s="420"/>
      <c r="DWT106" s="420"/>
      <c r="DWU106" s="420"/>
      <c r="DWV106" s="420"/>
      <c r="DWW106" s="420"/>
      <c r="DWX106" s="420"/>
      <c r="DWY106" s="420"/>
      <c r="DWZ106" s="420"/>
      <c r="DXA106" s="420"/>
      <c r="DXB106" s="420"/>
      <c r="DXC106" s="420"/>
      <c r="DXD106" s="420"/>
      <c r="DXE106" s="420"/>
      <c r="DXF106" s="420"/>
      <c r="DXG106" s="420"/>
      <c r="DXH106" s="420"/>
      <c r="DXI106" s="420"/>
      <c r="DXJ106" s="420"/>
      <c r="DXK106" s="420"/>
      <c r="DXL106" s="420"/>
      <c r="DXM106" s="420"/>
      <c r="DXN106" s="420"/>
      <c r="DXO106" s="420"/>
      <c r="DXP106" s="420"/>
      <c r="DXQ106" s="420"/>
      <c r="DXR106" s="420"/>
      <c r="DXS106" s="420"/>
      <c r="DXT106" s="420"/>
      <c r="DXU106" s="420"/>
      <c r="DXV106" s="420"/>
      <c r="DXW106" s="420"/>
      <c r="DXX106" s="420"/>
      <c r="DXY106" s="420"/>
      <c r="DXZ106" s="420"/>
      <c r="DYA106" s="420"/>
      <c r="DYB106" s="420"/>
      <c r="DYC106" s="420"/>
      <c r="DYD106" s="420"/>
      <c r="DYE106" s="420"/>
      <c r="DYF106" s="420"/>
      <c r="DYG106" s="420"/>
      <c r="DYH106" s="420"/>
      <c r="DYI106" s="420"/>
      <c r="DYJ106" s="420"/>
      <c r="DYK106" s="420"/>
      <c r="DYL106" s="420"/>
      <c r="DYM106" s="420"/>
      <c r="DYN106" s="420"/>
      <c r="DYO106" s="420"/>
      <c r="DYP106" s="420"/>
      <c r="DYQ106" s="420"/>
      <c r="DYR106" s="420"/>
      <c r="DYS106" s="420"/>
      <c r="DYT106" s="420"/>
      <c r="DYU106" s="420"/>
      <c r="DYV106" s="420"/>
      <c r="DYW106" s="420"/>
      <c r="DYX106" s="420"/>
      <c r="DYY106" s="420"/>
      <c r="DYZ106" s="420"/>
      <c r="DZA106" s="420"/>
      <c r="DZB106" s="420"/>
      <c r="DZC106" s="420"/>
      <c r="DZD106" s="420"/>
      <c r="DZE106" s="420"/>
      <c r="DZF106" s="420"/>
      <c r="DZG106" s="420"/>
      <c r="DZH106" s="420"/>
      <c r="DZI106" s="420"/>
      <c r="DZJ106" s="420"/>
      <c r="DZK106" s="420"/>
      <c r="DZL106" s="420"/>
      <c r="DZM106" s="420"/>
      <c r="DZN106" s="420"/>
      <c r="DZO106" s="420"/>
      <c r="DZP106" s="420"/>
      <c r="DZQ106" s="420"/>
      <c r="DZR106" s="420"/>
      <c r="DZS106" s="420"/>
      <c r="DZT106" s="420"/>
      <c r="DZU106" s="420"/>
      <c r="DZV106" s="420"/>
      <c r="DZW106" s="420"/>
      <c r="DZX106" s="420"/>
      <c r="DZY106" s="420"/>
      <c r="DZZ106" s="420"/>
      <c r="EAA106" s="420"/>
      <c r="EAB106" s="420"/>
      <c r="EAC106" s="420"/>
      <c r="EAD106" s="420"/>
      <c r="EAE106" s="420"/>
      <c r="EAF106" s="420"/>
      <c r="EAG106" s="420"/>
      <c r="EAH106" s="420"/>
      <c r="EAI106" s="420"/>
      <c r="EAJ106" s="420"/>
      <c r="EAK106" s="420"/>
      <c r="EAL106" s="420"/>
      <c r="EAM106" s="420"/>
      <c r="EAN106" s="420"/>
      <c r="EAO106" s="420"/>
      <c r="EAP106" s="420"/>
      <c r="EAQ106" s="420"/>
      <c r="EAR106" s="420"/>
      <c r="EAS106" s="420"/>
      <c r="EAT106" s="420"/>
      <c r="EAU106" s="420"/>
      <c r="EAV106" s="420"/>
      <c r="EAW106" s="420"/>
      <c r="EAX106" s="420"/>
      <c r="EAY106" s="420"/>
      <c r="EAZ106" s="420"/>
      <c r="EBA106" s="420"/>
      <c r="EBB106" s="420"/>
      <c r="EBC106" s="420"/>
      <c r="EBD106" s="420"/>
      <c r="EBE106" s="420"/>
      <c r="EBF106" s="420"/>
      <c r="EBG106" s="420"/>
      <c r="EBH106" s="420"/>
      <c r="EBI106" s="420"/>
      <c r="EBJ106" s="420"/>
      <c r="EBK106" s="420"/>
      <c r="EBL106" s="420"/>
      <c r="EBM106" s="420"/>
      <c r="EBN106" s="420"/>
      <c r="EBO106" s="420"/>
      <c r="EBP106" s="420"/>
      <c r="EBQ106" s="420"/>
      <c r="EBR106" s="420"/>
      <c r="EBS106" s="420"/>
      <c r="EBT106" s="420"/>
      <c r="EBU106" s="420"/>
      <c r="EBV106" s="420"/>
      <c r="EBW106" s="420"/>
      <c r="EBX106" s="420"/>
      <c r="EBY106" s="420"/>
      <c r="EBZ106" s="420"/>
      <c r="ECA106" s="420"/>
      <c r="ECB106" s="420"/>
      <c r="ECC106" s="420"/>
      <c r="ECD106" s="420"/>
      <c r="ECE106" s="420"/>
      <c r="ECF106" s="420"/>
      <c r="ECG106" s="420"/>
      <c r="ECH106" s="420"/>
      <c r="ECI106" s="420"/>
      <c r="ECJ106" s="420"/>
      <c r="ECK106" s="420"/>
      <c r="ECL106" s="420"/>
      <c r="ECM106" s="420"/>
      <c r="ECN106" s="420"/>
      <c r="ECO106" s="420"/>
      <c r="ECP106" s="420"/>
      <c r="ECQ106" s="420"/>
      <c r="ECR106" s="420"/>
      <c r="ECS106" s="420"/>
      <c r="ECT106" s="420"/>
      <c r="ECU106" s="420"/>
      <c r="ECV106" s="420"/>
      <c r="ECW106" s="420"/>
      <c r="ECX106" s="420"/>
      <c r="ECY106" s="420"/>
      <c r="ECZ106" s="420"/>
      <c r="EDA106" s="420"/>
      <c r="EDB106" s="420"/>
      <c r="EDC106" s="420"/>
      <c r="EDD106" s="420"/>
      <c r="EDE106" s="420"/>
      <c r="EDF106" s="420"/>
      <c r="EDG106" s="420"/>
      <c r="EDH106" s="420"/>
      <c r="EDI106" s="420"/>
      <c r="EDJ106" s="420"/>
      <c r="EDK106" s="420"/>
      <c r="EDL106" s="420"/>
      <c r="EDM106" s="420"/>
      <c r="EDN106" s="420"/>
      <c r="EDO106" s="420"/>
      <c r="EDP106" s="420"/>
      <c r="EDQ106" s="420"/>
      <c r="EDR106" s="420"/>
      <c r="EDS106" s="420"/>
      <c r="EDT106" s="420"/>
      <c r="EDU106" s="420"/>
      <c r="EDV106" s="420"/>
      <c r="EDW106" s="420"/>
      <c r="EDX106" s="420"/>
      <c r="EDY106" s="420"/>
      <c r="EDZ106" s="420"/>
      <c r="EEA106" s="420"/>
      <c r="EEB106" s="420"/>
      <c r="EEC106" s="420"/>
      <c r="EED106" s="420"/>
      <c r="EEE106" s="420"/>
      <c r="EEF106" s="420"/>
      <c r="EEG106" s="420"/>
      <c r="EEH106" s="420"/>
      <c r="EEI106" s="420"/>
      <c r="EEJ106" s="420"/>
      <c r="EEK106" s="420"/>
      <c r="EEL106" s="420"/>
      <c r="EEM106" s="420"/>
      <c r="EEN106" s="420"/>
      <c r="EEO106" s="420"/>
      <c r="EEP106" s="420"/>
      <c r="EEQ106" s="420"/>
      <c r="EER106" s="420"/>
      <c r="EES106" s="420"/>
      <c r="EET106" s="420"/>
      <c r="EEU106" s="420"/>
      <c r="EEV106" s="420"/>
      <c r="EEW106" s="420"/>
      <c r="EEX106" s="420"/>
      <c r="EEY106" s="420"/>
      <c r="EEZ106" s="420"/>
      <c r="EFA106" s="420"/>
      <c r="EFB106" s="420"/>
      <c r="EFC106" s="420"/>
      <c r="EFD106" s="420"/>
      <c r="EFE106" s="420"/>
      <c r="EFF106" s="420"/>
      <c r="EFG106" s="420"/>
      <c r="EFH106" s="420"/>
      <c r="EFI106" s="420"/>
      <c r="EFJ106" s="420"/>
      <c r="EFK106" s="420"/>
      <c r="EFL106" s="420"/>
      <c r="EFM106" s="420"/>
      <c r="EFN106" s="420"/>
      <c r="EFO106" s="420"/>
      <c r="EFP106" s="420"/>
      <c r="EFQ106" s="420"/>
      <c r="EFR106" s="420"/>
      <c r="EFS106" s="420"/>
      <c r="EFT106" s="420"/>
      <c r="EFU106" s="420"/>
      <c r="EFV106" s="420"/>
      <c r="EFW106" s="420"/>
      <c r="EFX106" s="420"/>
      <c r="EFY106" s="420"/>
      <c r="EFZ106" s="420"/>
      <c r="EGA106" s="420"/>
      <c r="EGB106" s="420"/>
      <c r="EGC106" s="420"/>
      <c r="EGD106" s="420"/>
      <c r="EGE106" s="420"/>
      <c r="EGF106" s="420"/>
      <c r="EGG106" s="420"/>
      <c r="EGH106" s="420"/>
      <c r="EGI106" s="420"/>
      <c r="EGJ106" s="420"/>
      <c r="EGK106" s="420"/>
      <c r="EGL106" s="420"/>
      <c r="EGM106" s="420"/>
      <c r="EGN106" s="420"/>
      <c r="EGO106" s="420"/>
      <c r="EGP106" s="420"/>
      <c r="EGQ106" s="420"/>
      <c r="EGR106" s="420"/>
      <c r="EGS106" s="420"/>
      <c r="EGT106" s="420"/>
      <c r="EGU106" s="420"/>
      <c r="EGV106" s="420"/>
      <c r="EGW106" s="420"/>
      <c r="EGX106" s="420"/>
      <c r="EGY106" s="420"/>
      <c r="EGZ106" s="420"/>
      <c r="EHA106" s="420"/>
      <c r="EHB106" s="420"/>
      <c r="EHC106" s="420"/>
      <c r="EHD106" s="420"/>
      <c r="EHE106" s="420"/>
      <c r="EHF106" s="420"/>
      <c r="EHG106" s="420"/>
      <c r="EHH106" s="420"/>
      <c r="EHI106" s="420"/>
      <c r="EHJ106" s="420"/>
      <c r="EHK106" s="420"/>
      <c r="EHL106" s="420"/>
      <c r="EHM106" s="420"/>
      <c r="EHN106" s="420"/>
      <c r="EHO106" s="420"/>
      <c r="EHP106" s="420"/>
      <c r="EHQ106" s="420"/>
      <c r="EHR106" s="420"/>
      <c r="EHS106" s="420"/>
      <c r="EHT106" s="420"/>
      <c r="EHU106" s="420"/>
      <c r="EHV106" s="420"/>
      <c r="EHW106" s="420"/>
      <c r="EHX106" s="420"/>
      <c r="EHY106" s="420"/>
      <c r="EHZ106" s="420"/>
      <c r="EIA106" s="420"/>
      <c r="EIB106" s="420"/>
      <c r="EIC106" s="420"/>
      <c r="EID106" s="420"/>
      <c r="EIE106" s="420"/>
      <c r="EIF106" s="420"/>
      <c r="EIG106" s="420"/>
      <c r="EIH106" s="420"/>
      <c r="EII106" s="420"/>
      <c r="EIJ106" s="420"/>
      <c r="EIK106" s="420"/>
      <c r="EIL106" s="420"/>
      <c r="EIM106" s="420"/>
      <c r="EIN106" s="420"/>
      <c r="EIO106" s="420"/>
      <c r="EIP106" s="420"/>
      <c r="EIQ106" s="420"/>
      <c r="EIR106" s="420"/>
      <c r="EIS106" s="420"/>
      <c r="EIT106" s="420"/>
      <c r="EIU106" s="420"/>
      <c r="EIV106" s="420"/>
      <c r="EIW106" s="420"/>
      <c r="EIX106" s="420"/>
      <c r="EIY106" s="420"/>
      <c r="EIZ106" s="420"/>
      <c r="EJA106" s="420"/>
      <c r="EJB106" s="420"/>
      <c r="EJC106" s="420"/>
      <c r="EJD106" s="420"/>
      <c r="EJE106" s="420"/>
      <c r="EJF106" s="420"/>
      <c r="EJG106" s="420"/>
      <c r="EJH106" s="420"/>
      <c r="EJI106" s="420"/>
      <c r="EJJ106" s="420"/>
      <c r="EJK106" s="420"/>
      <c r="EJL106" s="420"/>
      <c r="EJM106" s="420"/>
      <c r="EJN106" s="420"/>
      <c r="EJO106" s="420"/>
      <c r="EJP106" s="420"/>
      <c r="EJQ106" s="420"/>
      <c r="EJR106" s="420"/>
      <c r="EJS106" s="420"/>
      <c r="EJT106" s="420"/>
      <c r="EJU106" s="420"/>
      <c r="EJV106" s="420"/>
      <c r="EJW106" s="420"/>
      <c r="EJX106" s="420"/>
      <c r="EJY106" s="420"/>
      <c r="EJZ106" s="420"/>
      <c r="EKA106" s="420"/>
      <c r="EKB106" s="420"/>
      <c r="EKC106" s="420"/>
      <c r="EKD106" s="420"/>
      <c r="EKE106" s="420"/>
      <c r="EKF106" s="420"/>
      <c r="EKG106" s="420"/>
      <c r="EKH106" s="420"/>
      <c r="EKI106" s="420"/>
      <c r="EKJ106" s="420"/>
      <c r="EKK106" s="420"/>
      <c r="EKL106" s="420"/>
      <c r="EKM106" s="420"/>
      <c r="EKN106" s="420"/>
      <c r="EKO106" s="420"/>
      <c r="EKP106" s="420"/>
      <c r="EKQ106" s="420"/>
      <c r="EKR106" s="420"/>
      <c r="EKS106" s="420"/>
      <c r="EKT106" s="420"/>
      <c r="EKU106" s="420"/>
      <c r="EKV106" s="420"/>
      <c r="EKW106" s="420"/>
      <c r="EKX106" s="420"/>
      <c r="EKY106" s="420"/>
      <c r="EKZ106" s="420"/>
      <c r="ELA106" s="420"/>
      <c r="ELB106" s="420"/>
      <c r="ELC106" s="420"/>
      <c r="ELD106" s="420"/>
      <c r="ELE106" s="420"/>
      <c r="ELF106" s="420"/>
      <c r="ELG106" s="420"/>
      <c r="ELH106" s="420"/>
      <c r="ELI106" s="420"/>
      <c r="ELJ106" s="420"/>
      <c r="ELK106" s="420"/>
      <c r="ELL106" s="420"/>
      <c r="ELM106" s="420"/>
      <c r="ELN106" s="420"/>
      <c r="ELO106" s="420"/>
      <c r="ELP106" s="420"/>
      <c r="ELQ106" s="420"/>
      <c r="ELR106" s="420"/>
      <c r="ELS106" s="420"/>
      <c r="ELT106" s="420"/>
      <c r="ELU106" s="420"/>
      <c r="ELV106" s="420"/>
      <c r="ELW106" s="420"/>
      <c r="ELX106" s="420"/>
      <c r="ELY106" s="420"/>
      <c r="ELZ106" s="420"/>
      <c r="EMA106" s="420"/>
      <c r="EMB106" s="420"/>
      <c r="EMC106" s="420"/>
      <c r="EMD106" s="420"/>
      <c r="EME106" s="420"/>
      <c r="EMF106" s="420"/>
      <c r="EMG106" s="420"/>
      <c r="EMH106" s="420"/>
      <c r="EMI106" s="420"/>
      <c r="EMJ106" s="420"/>
      <c r="EMK106" s="420"/>
      <c r="EML106" s="420"/>
      <c r="EMM106" s="420"/>
      <c r="EMN106" s="420"/>
      <c r="EMO106" s="420"/>
      <c r="EMP106" s="420"/>
      <c r="EMQ106" s="420"/>
      <c r="EMR106" s="420"/>
      <c r="EMS106" s="420"/>
      <c r="EMT106" s="420"/>
      <c r="EMU106" s="420"/>
      <c r="EMV106" s="420"/>
      <c r="EMW106" s="420"/>
      <c r="EMX106" s="420"/>
      <c r="EMY106" s="420"/>
      <c r="EMZ106" s="420"/>
      <c r="ENA106" s="420"/>
      <c r="ENB106" s="420"/>
      <c r="ENC106" s="420"/>
      <c r="END106" s="420"/>
      <c r="ENE106" s="420"/>
      <c r="ENF106" s="420"/>
      <c r="ENG106" s="420"/>
      <c r="ENH106" s="420"/>
      <c r="ENI106" s="420"/>
      <c r="ENJ106" s="420"/>
      <c r="ENK106" s="420"/>
      <c r="ENL106" s="420"/>
      <c r="ENM106" s="420"/>
      <c r="ENN106" s="420"/>
      <c r="ENO106" s="420"/>
      <c r="ENP106" s="420"/>
      <c r="ENQ106" s="420"/>
      <c r="ENR106" s="420"/>
      <c r="ENS106" s="420"/>
      <c r="ENT106" s="420"/>
      <c r="ENU106" s="420"/>
      <c r="ENV106" s="420"/>
      <c r="ENW106" s="420"/>
      <c r="ENX106" s="420"/>
      <c r="ENY106" s="420"/>
      <c r="ENZ106" s="420"/>
      <c r="EOA106" s="420"/>
      <c r="EOB106" s="420"/>
      <c r="EOC106" s="420"/>
      <c r="EOD106" s="420"/>
      <c r="EOE106" s="420"/>
      <c r="EOF106" s="420"/>
      <c r="EOG106" s="420"/>
      <c r="EOH106" s="420"/>
      <c r="EOI106" s="420"/>
      <c r="EOJ106" s="420"/>
      <c r="EOK106" s="420"/>
      <c r="EOL106" s="420"/>
      <c r="EOM106" s="420"/>
      <c r="EON106" s="420"/>
      <c r="EOO106" s="420"/>
      <c r="EOP106" s="420"/>
      <c r="EOQ106" s="420"/>
      <c r="EOR106" s="420"/>
      <c r="EOS106" s="420"/>
      <c r="EOT106" s="420"/>
      <c r="EOU106" s="420"/>
      <c r="EOV106" s="420"/>
      <c r="EOW106" s="420"/>
      <c r="EOX106" s="420"/>
      <c r="EOY106" s="420"/>
      <c r="EOZ106" s="420"/>
      <c r="EPA106" s="420"/>
      <c r="EPB106" s="420"/>
      <c r="EPC106" s="420"/>
      <c r="EPD106" s="420"/>
      <c r="EPE106" s="420"/>
      <c r="EPF106" s="420"/>
      <c r="EPG106" s="420"/>
      <c r="EPH106" s="420"/>
      <c r="EPI106" s="420"/>
      <c r="EPJ106" s="420"/>
      <c r="EPK106" s="420"/>
      <c r="EPL106" s="420"/>
      <c r="EPM106" s="420"/>
      <c r="EPN106" s="420"/>
      <c r="EPO106" s="420"/>
      <c r="EPP106" s="420"/>
      <c r="EPQ106" s="420"/>
      <c r="EPR106" s="420"/>
      <c r="EPS106" s="420"/>
      <c r="EPT106" s="420"/>
      <c r="EPU106" s="420"/>
      <c r="EPV106" s="420"/>
      <c r="EPW106" s="420"/>
      <c r="EPX106" s="420"/>
      <c r="EPY106" s="420"/>
      <c r="EPZ106" s="420"/>
      <c r="EQA106" s="420"/>
      <c r="EQB106" s="420"/>
      <c r="EQC106" s="420"/>
      <c r="EQD106" s="420"/>
      <c r="EQE106" s="420"/>
      <c r="EQF106" s="420"/>
      <c r="EQG106" s="420"/>
      <c r="EQH106" s="420"/>
      <c r="EQI106" s="420"/>
      <c r="EQJ106" s="420"/>
      <c r="EQK106" s="420"/>
      <c r="EQL106" s="420"/>
      <c r="EQM106" s="420"/>
      <c r="EQN106" s="420"/>
      <c r="EQO106" s="420"/>
      <c r="EQP106" s="420"/>
      <c r="EQQ106" s="420"/>
      <c r="EQR106" s="420"/>
      <c r="EQS106" s="420"/>
      <c r="EQT106" s="420"/>
      <c r="EQU106" s="420"/>
      <c r="EQV106" s="420"/>
      <c r="EQW106" s="420"/>
      <c r="EQX106" s="420"/>
      <c r="EQY106" s="420"/>
      <c r="EQZ106" s="420"/>
      <c r="ERA106" s="420"/>
      <c r="ERB106" s="420"/>
      <c r="ERC106" s="420"/>
      <c r="ERD106" s="420"/>
      <c r="ERE106" s="420"/>
      <c r="ERF106" s="420"/>
      <c r="ERG106" s="420"/>
      <c r="ERH106" s="420"/>
      <c r="ERI106" s="420"/>
      <c r="ERJ106" s="420"/>
      <c r="ERK106" s="420"/>
      <c r="ERL106" s="420"/>
      <c r="ERM106" s="420"/>
      <c r="ERN106" s="420"/>
      <c r="ERO106" s="420"/>
      <c r="ERP106" s="420"/>
      <c r="ERQ106" s="420"/>
      <c r="ERR106" s="420"/>
      <c r="ERS106" s="420"/>
      <c r="ERT106" s="420"/>
      <c r="ERU106" s="420"/>
      <c r="ERV106" s="420"/>
      <c r="ERW106" s="420"/>
      <c r="ERX106" s="420"/>
      <c r="ERY106" s="420"/>
      <c r="ERZ106" s="420"/>
      <c r="ESA106" s="420"/>
      <c r="ESB106" s="420"/>
      <c r="ESC106" s="420"/>
      <c r="ESD106" s="420"/>
      <c r="ESE106" s="420"/>
      <c r="ESF106" s="420"/>
      <c r="ESG106" s="420"/>
      <c r="ESH106" s="420"/>
      <c r="ESI106" s="420"/>
      <c r="ESJ106" s="420"/>
      <c r="ESK106" s="420"/>
      <c r="ESL106" s="420"/>
      <c r="ESM106" s="420"/>
      <c r="ESN106" s="420"/>
      <c r="ESO106" s="420"/>
      <c r="ESP106" s="420"/>
      <c r="ESQ106" s="420"/>
      <c r="ESR106" s="420"/>
      <c r="ESS106" s="420"/>
      <c r="EST106" s="420"/>
      <c r="ESU106" s="420"/>
      <c r="ESV106" s="420"/>
      <c r="ESW106" s="420"/>
      <c r="ESX106" s="420"/>
      <c r="ESY106" s="420"/>
      <c r="ESZ106" s="420"/>
      <c r="ETA106" s="420"/>
      <c r="ETB106" s="420"/>
      <c r="ETC106" s="420"/>
      <c r="ETD106" s="420"/>
      <c r="ETE106" s="420"/>
      <c r="ETF106" s="420"/>
      <c r="ETG106" s="420"/>
      <c r="ETH106" s="420"/>
      <c r="ETI106" s="420"/>
      <c r="ETJ106" s="420"/>
      <c r="ETK106" s="420"/>
      <c r="ETL106" s="420"/>
      <c r="ETM106" s="420"/>
      <c r="ETN106" s="420"/>
      <c r="ETO106" s="420"/>
      <c r="ETP106" s="420"/>
      <c r="ETQ106" s="420"/>
      <c r="ETR106" s="420"/>
      <c r="ETS106" s="420"/>
      <c r="ETT106" s="420"/>
      <c r="ETU106" s="420"/>
      <c r="ETV106" s="420"/>
      <c r="ETW106" s="420"/>
      <c r="ETX106" s="420"/>
      <c r="ETY106" s="420"/>
      <c r="ETZ106" s="420"/>
      <c r="EUA106" s="420"/>
      <c r="EUB106" s="420"/>
      <c r="EUC106" s="420"/>
      <c r="EUD106" s="420"/>
      <c r="EUE106" s="420"/>
      <c r="EUF106" s="420"/>
      <c r="EUG106" s="420"/>
      <c r="EUH106" s="420"/>
      <c r="EUI106" s="420"/>
      <c r="EUJ106" s="420"/>
      <c r="EUK106" s="420"/>
      <c r="EUL106" s="420"/>
      <c r="EUM106" s="420"/>
      <c r="EUN106" s="420"/>
      <c r="EUO106" s="420"/>
      <c r="EUP106" s="420"/>
      <c r="EUQ106" s="420"/>
      <c r="EUR106" s="420"/>
      <c r="EUS106" s="420"/>
      <c r="EUT106" s="420"/>
      <c r="EUU106" s="420"/>
      <c r="EUV106" s="420"/>
      <c r="EUW106" s="420"/>
      <c r="EUX106" s="420"/>
      <c r="EUY106" s="420"/>
      <c r="EUZ106" s="420"/>
      <c r="EVA106" s="420"/>
      <c r="EVB106" s="420"/>
      <c r="EVC106" s="420"/>
      <c r="EVD106" s="420"/>
      <c r="EVE106" s="420"/>
      <c r="EVF106" s="420"/>
      <c r="EVG106" s="420"/>
      <c r="EVH106" s="420"/>
      <c r="EVI106" s="420"/>
      <c r="EVJ106" s="420"/>
      <c r="EVK106" s="420"/>
      <c r="EVL106" s="420"/>
      <c r="EVM106" s="420"/>
      <c r="EVN106" s="420"/>
      <c r="EVO106" s="420"/>
      <c r="EVP106" s="420"/>
      <c r="EVQ106" s="420"/>
      <c r="EVR106" s="420"/>
      <c r="EVS106" s="420"/>
      <c r="EVT106" s="420"/>
      <c r="EVU106" s="420"/>
      <c r="EVV106" s="420"/>
      <c r="EVW106" s="420"/>
      <c r="EVX106" s="420"/>
      <c r="EVY106" s="420"/>
      <c r="EVZ106" s="420"/>
      <c r="EWA106" s="420"/>
      <c r="EWB106" s="420"/>
      <c r="EWC106" s="420"/>
      <c r="EWD106" s="420"/>
      <c r="EWE106" s="420"/>
      <c r="EWF106" s="420"/>
      <c r="EWG106" s="420"/>
      <c r="EWH106" s="420"/>
      <c r="EWI106" s="420"/>
      <c r="EWJ106" s="420"/>
      <c r="EWK106" s="420"/>
      <c r="EWL106" s="420"/>
      <c r="EWM106" s="420"/>
      <c r="EWN106" s="420"/>
      <c r="EWO106" s="420"/>
      <c r="EWP106" s="420"/>
      <c r="EWQ106" s="420"/>
      <c r="EWR106" s="420"/>
      <c r="EWS106" s="420"/>
      <c r="EWT106" s="420"/>
      <c r="EWU106" s="420"/>
      <c r="EWV106" s="420"/>
      <c r="EWW106" s="420"/>
      <c r="EWX106" s="420"/>
      <c r="EWY106" s="420"/>
      <c r="EWZ106" s="420"/>
      <c r="EXA106" s="420"/>
      <c r="EXB106" s="420"/>
      <c r="EXC106" s="420"/>
      <c r="EXD106" s="420"/>
      <c r="EXE106" s="420"/>
      <c r="EXF106" s="420"/>
      <c r="EXG106" s="420"/>
      <c r="EXH106" s="420"/>
      <c r="EXI106" s="420"/>
      <c r="EXJ106" s="420"/>
      <c r="EXK106" s="420"/>
      <c r="EXL106" s="420"/>
      <c r="EXM106" s="420"/>
      <c r="EXN106" s="420"/>
      <c r="EXO106" s="420"/>
      <c r="EXP106" s="420"/>
      <c r="EXQ106" s="420"/>
      <c r="EXR106" s="420"/>
      <c r="EXS106" s="420"/>
      <c r="EXT106" s="420"/>
      <c r="EXU106" s="420"/>
      <c r="EXV106" s="420"/>
      <c r="EXW106" s="420"/>
      <c r="EXX106" s="420"/>
      <c r="EXY106" s="420"/>
      <c r="EXZ106" s="420"/>
      <c r="EYA106" s="420"/>
      <c r="EYB106" s="420"/>
      <c r="EYC106" s="420"/>
      <c r="EYD106" s="420"/>
      <c r="EYE106" s="420"/>
      <c r="EYF106" s="420"/>
      <c r="EYG106" s="420"/>
      <c r="EYH106" s="420"/>
      <c r="EYI106" s="420"/>
      <c r="EYJ106" s="420"/>
      <c r="EYK106" s="420"/>
      <c r="EYL106" s="420"/>
      <c r="EYM106" s="420"/>
      <c r="EYN106" s="420"/>
      <c r="EYO106" s="420"/>
      <c r="EYP106" s="420"/>
      <c r="EYQ106" s="420"/>
      <c r="EYR106" s="420"/>
      <c r="EYS106" s="420"/>
      <c r="EYT106" s="420"/>
      <c r="EYU106" s="420"/>
      <c r="EYV106" s="420"/>
      <c r="EYW106" s="420"/>
      <c r="EYX106" s="420"/>
      <c r="EYY106" s="420"/>
      <c r="EYZ106" s="420"/>
      <c r="EZA106" s="420"/>
      <c r="EZB106" s="420"/>
      <c r="EZC106" s="420"/>
      <c r="EZD106" s="420"/>
      <c r="EZE106" s="420"/>
      <c r="EZF106" s="420"/>
      <c r="EZG106" s="420"/>
      <c r="EZH106" s="420"/>
      <c r="EZI106" s="420"/>
      <c r="EZJ106" s="420"/>
      <c r="EZK106" s="420"/>
      <c r="EZL106" s="420"/>
      <c r="EZM106" s="420"/>
      <c r="EZN106" s="420"/>
      <c r="EZO106" s="420"/>
      <c r="EZP106" s="420"/>
      <c r="EZQ106" s="420"/>
      <c r="EZR106" s="420"/>
      <c r="EZS106" s="420"/>
      <c r="EZT106" s="420"/>
      <c r="EZU106" s="420"/>
      <c r="EZV106" s="420"/>
      <c r="EZW106" s="420"/>
      <c r="EZX106" s="420"/>
      <c r="EZY106" s="420"/>
      <c r="EZZ106" s="420"/>
      <c r="FAA106" s="420"/>
      <c r="FAB106" s="420"/>
      <c r="FAC106" s="420"/>
      <c r="FAD106" s="420"/>
      <c r="FAE106" s="420"/>
      <c r="FAF106" s="420"/>
      <c r="FAG106" s="420"/>
      <c r="FAH106" s="420"/>
      <c r="FAI106" s="420"/>
      <c r="FAJ106" s="420"/>
      <c r="FAK106" s="420"/>
      <c r="FAL106" s="420"/>
      <c r="FAM106" s="420"/>
      <c r="FAN106" s="420"/>
      <c r="FAO106" s="420"/>
      <c r="FAP106" s="420"/>
      <c r="FAQ106" s="420"/>
      <c r="FAR106" s="420"/>
      <c r="FAS106" s="420"/>
      <c r="FAT106" s="420"/>
      <c r="FAU106" s="420"/>
      <c r="FAV106" s="420"/>
      <c r="FAW106" s="420"/>
      <c r="FAX106" s="420"/>
      <c r="FAY106" s="420"/>
      <c r="FAZ106" s="420"/>
      <c r="FBA106" s="420"/>
      <c r="FBB106" s="420"/>
      <c r="FBC106" s="420"/>
      <c r="FBD106" s="420"/>
      <c r="FBE106" s="420"/>
      <c r="FBF106" s="420"/>
      <c r="FBG106" s="420"/>
      <c r="FBH106" s="420"/>
      <c r="FBI106" s="420"/>
      <c r="FBJ106" s="420"/>
      <c r="FBK106" s="420"/>
      <c r="FBL106" s="420"/>
      <c r="FBM106" s="420"/>
      <c r="FBN106" s="420"/>
      <c r="FBO106" s="420"/>
      <c r="FBP106" s="420"/>
      <c r="FBQ106" s="420"/>
      <c r="FBR106" s="420"/>
      <c r="FBS106" s="420"/>
      <c r="FBT106" s="420"/>
      <c r="FBU106" s="420"/>
      <c r="FBV106" s="420"/>
      <c r="FBW106" s="420"/>
      <c r="FBX106" s="420"/>
      <c r="FBY106" s="420"/>
      <c r="FBZ106" s="420"/>
      <c r="FCA106" s="420"/>
      <c r="FCB106" s="420"/>
      <c r="FCC106" s="420"/>
      <c r="FCD106" s="420"/>
      <c r="FCE106" s="420"/>
      <c r="FCF106" s="420"/>
      <c r="FCG106" s="420"/>
      <c r="FCH106" s="420"/>
      <c r="FCI106" s="420"/>
      <c r="FCJ106" s="420"/>
      <c r="FCK106" s="420"/>
      <c r="FCL106" s="420"/>
      <c r="FCM106" s="420"/>
      <c r="FCN106" s="420"/>
      <c r="FCO106" s="420"/>
      <c r="FCP106" s="420"/>
      <c r="FCQ106" s="420"/>
      <c r="FCR106" s="420"/>
      <c r="FCS106" s="420"/>
      <c r="FCT106" s="420"/>
      <c r="FCU106" s="420"/>
      <c r="FCV106" s="420"/>
      <c r="FCW106" s="420"/>
      <c r="FCX106" s="420"/>
      <c r="FCY106" s="420"/>
      <c r="FCZ106" s="420"/>
      <c r="FDA106" s="420"/>
      <c r="FDB106" s="420"/>
      <c r="FDC106" s="420"/>
      <c r="FDD106" s="420"/>
      <c r="FDE106" s="420"/>
      <c r="FDF106" s="420"/>
      <c r="FDG106" s="420"/>
      <c r="FDH106" s="420"/>
      <c r="FDI106" s="420"/>
      <c r="FDJ106" s="420"/>
      <c r="FDK106" s="420"/>
      <c r="FDL106" s="420"/>
      <c r="FDM106" s="420"/>
      <c r="FDN106" s="420"/>
      <c r="FDO106" s="420"/>
      <c r="FDP106" s="420"/>
      <c r="FDQ106" s="420"/>
      <c r="FDR106" s="420"/>
      <c r="FDS106" s="420"/>
      <c r="FDT106" s="420"/>
      <c r="FDU106" s="420"/>
      <c r="FDV106" s="420"/>
      <c r="FDW106" s="420"/>
      <c r="FDX106" s="420"/>
      <c r="FDY106" s="420"/>
      <c r="FDZ106" s="420"/>
      <c r="FEA106" s="420"/>
      <c r="FEB106" s="420"/>
      <c r="FEC106" s="420"/>
      <c r="FED106" s="420"/>
      <c r="FEE106" s="420"/>
      <c r="FEF106" s="420"/>
      <c r="FEG106" s="420"/>
      <c r="FEH106" s="420"/>
      <c r="FEI106" s="420"/>
      <c r="FEJ106" s="420"/>
      <c r="FEK106" s="420"/>
      <c r="FEL106" s="420"/>
      <c r="FEM106" s="420"/>
      <c r="FEN106" s="420"/>
      <c r="FEO106" s="420"/>
      <c r="FEP106" s="420"/>
      <c r="FEQ106" s="420"/>
      <c r="FER106" s="420"/>
      <c r="FES106" s="420"/>
      <c r="FET106" s="420"/>
      <c r="FEU106" s="420"/>
      <c r="FEV106" s="420"/>
      <c r="FEW106" s="420"/>
      <c r="FEX106" s="420"/>
      <c r="FEY106" s="420"/>
      <c r="FEZ106" s="420"/>
      <c r="FFA106" s="420"/>
      <c r="FFB106" s="420"/>
      <c r="FFC106" s="420"/>
      <c r="FFD106" s="420"/>
      <c r="FFE106" s="420"/>
      <c r="FFF106" s="420"/>
      <c r="FFG106" s="420"/>
      <c r="FFH106" s="420"/>
      <c r="FFI106" s="420"/>
      <c r="FFJ106" s="420"/>
      <c r="FFK106" s="420"/>
      <c r="FFL106" s="420"/>
      <c r="FFM106" s="420"/>
      <c r="FFN106" s="420"/>
      <c r="FFO106" s="420"/>
      <c r="FFP106" s="420"/>
      <c r="FFQ106" s="420"/>
      <c r="FFR106" s="420"/>
      <c r="FFS106" s="420"/>
      <c r="FFT106" s="420"/>
      <c r="FFU106" s="420"/>
      <c r="FFV106" s="420"/>
      <c r="FFW106" s="420"/>
      <c r="FFX106" s="420"/>
      <c r="FFY106" s="420"/>
      <c r="FFZ106" s="420"/>
      <c r="FGA106" s="420"/>
      <c r="FGB106" s="420"/>
      <c r="FGC106" s="420"/>
      <c r="FGD106" s="420"/>
      <c r="FGE106" s="420"/>
      <c r="FGF106" s="420"/>
      <c r="FGG106" s="420"/>
      <c r="FGH106" s="420"/>
      <c r="FGI106" s="420"/>
      <c r="FGJ106" s="420"/>
      <c r="FGK106" s="420"/>
      <c r="FGL106" s="420"/>
      <c r="FGM106" s="420"/>
      <c r="FGN106" s="420"/>
      <c r="FGO106" s="420"/>
      <c r="FGP106" s="420"/>
      <c r="FGQ106" s="420"/>
      <c r="FGR106" s="420"/>
      <c r="FGS106" s="420"/>
      <c r="FGT106" s="420"/>
      <c r="FGU106" s="420"/>
      <c r="FGV106" s="420"/>
      <c r="FGW106" s="420"/>
      <c r="FGX106" s="420"/>
      <c r="FGY106" s="420"/>
      <c r="FGZ106" s="420"/>
      <c r="FHA106" s="420"/>
      <c r="FHB106" s="420"/>
      <c r="FHC106" s="420"/>
      <c r="FHD106" s="420"/>
      <c r="FHE106" s="420"/>
      <c r="FHF106" s="420"/>
      <c r="FHG106" s="420"/>
      <c r="FHH106" s="420"/>
      <c r="FHI106" s="420"/>
      <c r="FHJ106" s="420"/>
      <c r="FHK106" s="420"/>
      <c r="FHL106" s="420"/>
      <c r="FHM106" s="420"/>
      <c r="FHN106" s="420"/>
      <c r="FHO106" s="420"/>
      <c r="FHP106" s="420"/>
      <c r="FHQ106" s="420"/>
      <c r="FHR106" s="420"/>
      <c r="FHS106" s="420"/>
      <c r="FHT106" s="420"/>
      <c r="FHU106" s="420"/>
      <c r="FHV106" s="420"/>
      <c r="FHW106" s="420"/>
      <c r="FHX106" s="420"/>
      <c r="FHY106" s="420"/>
      <c r="FHZ106" s="420"/>
      <c r="FIA106" s="420"/>
      <c r="FIB106" s="420"/>
      <c r="FIC106" s="420"/>
      <c r="FID106" s="420"/>
      <c r="FIE106" s="420"/>
      <c r="FIF106" s="420"/>
      <c r="FIG106" s="420"/>
      <c r="FIH106" s="420"/>
      <c r="FII106" s="420"/>
      <c r="FIJ106" s="420"/>
      <c r="FIK106" s="420"/>
      <c r="FIL106" s="420"/>
      <c r="FIM106" s="420"/>
      <c r="FIN106" s="420"/>
      <c r="FIO106" s="420"/>
      <c r="FIP106" s="420"/>
      <c r="FIQ106" s="420"/>
      <c r="FIR106" s="420"/>
      <c r="FIS106" s="420"/>
      <c r="FIT106" s="420"/>
      <c r="FIU106" s="420"/>
      <c r="FIV106" s="420"/>
      <c r="FIW106" s="420"/>
      <c r="FIX106" s="420"/>
      <c r="FIY106" s="420"/>
      <c r="FIZ106" s="420"/>
      <c r="FJA106" s="420"/>
      <c r="FJB106" s="420"/>
      <c r="FJC106" s="420"/>
      <c r="FJD106" s="420"/>
      <c r="FJE106" s="420"/>
      <c r="FJF106" s="420"/>
      <c r="FJG106" s="420"/>
      <c r="FJH106" s="420"/>
      <c r="FJI106" s="420"/>
      <c r="FJJ106" s="420"/>
      <c r="FJK106" s="420"/>
      <c r="FJL106" s="420"/>
      <c r="FJM106" s="420"/>
      <c r="FJN106" s="420"/>
      <c r="FJO106" s="420"/>
      <c r="FJP106" s="420"/>
      <c r="FJQ106" s="420"/>
      <c r="FJR106" s="420"/>
      <c r="FJS106" s="420"/>
      <c r="FJT106" s="420"/>
      <c r="FJU106" s="420"/>
      <c r="FJV106" s="420"/>
      <c r="FJW106" s="420"/>
      <c r="FJX106" s="420"/>
      <c r="FJY106" s="420"/>
      <c r="FJZ106" s="420"/>
      <c r="FKA106" s="420"/>
      <c r="FKB106" s="420"/>
      <c r="FKC106" s="420"/>
      <c r="FKD106" s="420"/>
      <c r="FKE106" s="420"/>
      <c r="FKF106" s="420"/>
      <c r="FKG106" s="420"/>
      <c r="FKH106" s="420"/>
      <c r="FKI106" s="420"/>
      <c r="FKJ106" s="420"/>
      <c r="FKK106" s="420"/>
      <c r="FKL106" s="420"/>
      <c r="FKM106" s="420"/>
      <c r="FKN106" s="420"/>
      <c r="FKO106" s="420"/>
      <c r="FKP106" s="420"/>
      <c r="FKQ106" s="420"/>
      <c r="FKR106" s="420"/>
      <c r="FKS106" s="420"/>
      <c r="FKT106" s="420"/>
      <c r="FKU106" s="420"/>
      <c r="FKV106" s="420"/>
      <c r="FKW106" s="420"/>
      <c r="FKX106" s="420"/>
      <c r="FKY106" s="420"/>
      <c r="FKZ106" s="420"/>
      <c r="FLA106" s="420"/>
      <c r="FLB106" s="420"/>
      <c r="FLC106" s="420"/>
      <c r="FLD106" s="420"/>
      <c r="FLE106" s="420"/>
      <c r="FLF106" s="420"/>
      <c r="FLG106" s="420"/>
      <c r="FLH106" s="420"/>
      <c r="FLI106" s="420"/>
      <c r="FLJ106" s="420"/>
      <c r="FLK106" s="420"/>
      <c r="FLL106" s="420"/>
      <c r="FLM106" s="420"/>
      <c r="FLN106" s="420"/>
      <c r="FLO106" s="420"/>
      <c r="FLP106" s="420"/>
      <c r="FLQ106" s="420"/>
      <c r="FLR106" s="420"/>
      <c r="FLS106" s="420"/>
      <c r="FLT106" s="420"/>
      <c r="FLU106" s="420"/>
      <c r="FLV106" s="420"/>
      <c r="FLW106" s="420"/>
      <c r="FLX106" s="420"/>
      <c r="FLY106" s="420"/>
      <c r="FLZ106" s="420"/>
      <c r="FMA106" s="420"/>
      <c r="FMB106" s="420"/>
      <c r="FMC106" s="420"/>
      <c r="FMD106" s="420"/>
      <c r="FME106" s="420"/>
      <c r="FMF106" s="420"/>
      <c r="FMG106" s="420"/>
      <c r="FMH106" s="420"/>
      <c r="FMI106" s="420"/>
      <c r="FMJ106" s="420"/>
      <c r="FMK106" s="420"/>
      <c r="FML106" s="420"/>
      <c r="FMM106" s="420"/>
      <c r="FMN106" s="420"/>
      <c r="FMO106" s="420"/>
      <c r="FMP106" s="420"/>
      <c r="FMQ106" s="420"/>
      <c r="FMR106" s="420"/>
      <c r="FMS106" s="420"/>
      <c r="FMT106" s="420"/>
      <c r="FMU106" s="420"/>
      <c r="FMV106" s="420"/>
      <c r="FMW106" s="420"/>
      <c r="FMX106" s="420"/>
      <c r="FMY106" s="420"/>
      <c r="FMZ106" s="420"/>
      <c r="FNA106" s="420"/>
      <c r="FNB106" s="420"/>
      <c r="FNC106" s="420"/>
      <c r="FND106" s="420"/>
      <c r="FNE106" s="420"/>
      <c r="FNF106" s="420"/>
      <c r="FNG106" s="420"/>
      <c r="FNH106" s="420"/>
      <c r="FNI106" s="420"/>
      <c r="FNJ106" s="420"/>
      <c r="FNK106" s="420"/>
      <c r="FNL106" s="420"/>
      <c r="FNM106" s="420"/>
      <c r="FNN106" s="420"/>
      <c r="FNO106" s="420"/>
      <c r="FNP106" s="420"/>
      <c r="FNQ106" s="420"/>
      <c r="FNR106" s="420"/>
      <c r="FNS106" s="420"/>
      <c r="FNT106" s="420"/>
      <c r="FNU106" s="420"/>
      <c r="FNV106" s="420"/>
      <c r="FNW106" s="420"/>
      <c r="FNX106" s="420"/>
      <c r="FNY106" s="420"/>
      <c r="FNZ106" s="420"/>
      <c r="FOA106" s="420"/>
      <c r="FOB106" s="420"/>
      <c r="FOC106" s="420"/>
      <c r="FOD106" s="420"/>
      <c r="FOE106" s="420"/>
      <c r="FOF106" s="420"/>
      <c r="FOG106" s="420"/>
      <c r="FOH106" s="420"/>
      <c r="FOI106" s="420"/>
      <c r="FOJ106" s="420"/>
      <c r="FOK106" s="420"/>
      <c r="FOL106" s="420"/>
      <c r="FOM106" s="420"/>
      <c r="FON106" s="420"/>
      <c r="FOO106" s="420"/>
      <c r="FOP106" s="420"/>
      <c r="FOQ106" s="420"/>
      <c r="FOR106" s="420"/>
      <c r="FOS106" s="420"/>
      <c r="FOT106" s="420"/>
      <c r="FOU106" s="420"/>
      <c r="FOV106" s="420"/>
      <c r="FOW106" s="420"/>
      <c r="FOX106" s="420"/>
      <c r="FOY106" s="420"/>
      <c r="FOZ106" s="420"/>
      <c r="FPA106" s="420"/>
      <c r="FPB106" s="420"/>
      <c r="FPC106" s="420"/>
      <c r="FPD106" s="420"/>
      <c r="FPE106" s="420"/>
      <c r="FPF106" s="420"/>
      <c r="FPG106" s="420"/>
      <c r="FPH106" s="420"/>
      <c r="FPI106" s="420"/>
      <c r="FPJ106" s="420"/>
      <c r="FPK106" s="420"/>
      <c r="FPL106" s="420"/>
      <c r="FPM106" s="420"/>
      <c r="FPN106" s="420"/>
      <c r="FPO106" s="420"/>
      <c r="FPP106" s="420"/>
      <c r="FPQ106" s="420"/>
      <c r="FPR106" s="420"/>
      <c r="FPS106" s="420"/>
      <c r="FPT106" s="420"/>
      <c r="FPU106" s="420"/>
      <c r="FPV106" s="420"/>
      <c r="FPW106" s="420"/>
      <c r="FPX106" s="420"/>
      <c r="FPY106" s="420"/>
      <c r="FPZ106" s="420"/>
      <c r="FQA106" s="420"/>
      <c r="FQB106" s="420"/>
      <c r="FQC106" s="420"/>
      <c r="FQD106" s="420"/>
      <c r="FQE106" s="420"/>
      <c r="FQF106" s="420"/>
      <c r="FQG106" s="420"/>
      <c r="FQH106" s="420"/>
      <c r="FQI106" s="420"/>
      <c r="FQJ106" s="420"/>
      <c r="FQK106" s="420"/>
      <c r="FQL106" s="420"/>
      <c r="FQM106" s="420"/>
      <c r="FQN106" s="420"/>
      <c r="FQO106" s="420"/>
      <c r="FQP106" s="420"/>
      <c r="FQQ106" s="420"/>
      <c r="FQR106" s="420"/>
      <c r="FQS106" s="420"/>
      <c r="FQT106" s="420"/>
      <c r="FQU106" s="420"/>
      <c r="FQV106" s="420"/>
      <c r="FQW106" s="420"/>
      <c r="FQX106" s="420"/>
      <c r="FQY106" s="420"/>
      <c r="FQZ106" s="420"/>
      <c r="FRA106" s="420"/>
      <c r="FRB106" s="420"/>
      <c r="FRC106" s="420"/>
      <c r="FRD106" s="420"/>
      <c r="FRE106" s="420"/>
      <c r="FRF106" s="420"/>
      <c r="FRG106" s="420"/>
      <c r="FRH106" s="420"/>
      <c r="FRI106" s="420"/>
      <c r="FRJ106" s="420"/>
      <c r="FRK106" s="420"/>
      <c r="FRL106" s="420"/>
      <c r="FRM106" s="420"/>
      <c r="FRN106" s="420"/>
      <c r="FRO106" s="420"/>
      <c r="FRP106" s="420"/>
      <c r="FRQ106" s="420"/>
      <c r="FRR106" s="420"/>
      <c r="FRS106" s="420"/>
      <c r="FRT106" s="420"/>
      <c r="FRU106" s="420"/>
      <c r="FRV106" s="420"/>
      <c r="FRW106" s="420"/>
      <c r="FRX106" s="420"/>
      <c r="FRY106" s="420"/>
      <c r="FRZ106" s="420"/>
      <c r="FSA106" s="420"/>
      <c r="FSB106" s="420"/>
      <c r="FSC106" s="420"/>
      <c r="FSD106" s="420"/>
      <c r="FSE106" s="420"/>
      <c r="FSF106" s="420"/>
      <c r="FSG106" s="420"/>
      <c r="FSH106" s="420"/>
      <c r="FSI106" s="420"/>
      <c r="FSJ106" s="420"/>
      <c r="FSK106" s="420"/>
      <c r="FSL106" s="420"/>
      <c r="FSM106" s="420"/>
      <c r="FSN106" s="420"/>
      <c r="FSO106" s="420"/>
      <c r="FSP106" s="420"/>
      <c r="FSQ106" s="420"/>
      <c r="FSR106" s="420"/>
      <c r="FSS106" s="420"/>
      <c r="FST106" s="420"/>
      <c r="FSU106" s="420"/>
      <c r="FSV106" s="420"/>
      <c r="FSW106" s="420"/>
      <c r="FSX106" s="420"/>
      <c r="FSY106" s="420"/>
      <c r="FSZ106" s="420"/>
      <c r="FTA106" s="420"/>
      <c r="FTB106" s="420"/>
      <c r="FTC106" s="420"/>
      <c r="FTD106" s="420"/>
      <c r="FTE106" s="420"/>
      <c r="FTF106" s="420"/>
      <c r="FTG106" s="420"/>
      <c r="FTH106" s="420"/>
      <c r="FTI106" s="420"/>
      <c r="FTJ106" s="420"/>
      <c r="FTK106" s="420"/>
      <c r="FTL106" s="420"/>
      <c r="FTM106" s="420"/>
      <c r="FTN106" s="420"/>
      <c r="FTO106" s="420"/>
      <c r="FTP106" s="420"/>
      <c r="FTQ106" s="420"/>
      <c r="FTR106" s="420"/>
      <c r="FTS106" s="420"/>
      <c r="FTT106" s="420"/>
      <c r="FTU106" s="420"/>
      <c r="FTV106" s="420"/>
      <c r="FTW106" s="420"/>
      <c r="FTX106" s="420"/>
      <c r="FTY106" s="420"/>
      <c r="FTZ106" s="420"/>
      <c r="FUA106" s="420"/>
      <c r="FUB106" s="420"/>
      <c r="FUC106" s="420"/>
      <c r="FUD106" s="420"/>
      <c r="FUE106" s="420"/>
      <c r="FUF106" s="420"/>
      <c r="FUG106" s="420"/>
      <c r="FUH106" s="420"/>
      <c r="FUI106" s="420"/>
      <c r="FUJ106" s="420"/>
      <c r="FUK106" s="420"/>
      <c r="FUL106" s="420"/>
      <c r="FUM106" s="420"/>
      <c r="FUN106" s="420"/>
      <c r="FUO106" s="420"/>
      <c r="FUP106" s="420"/>
      <c r="FUQ106" s="420"/>
      <c r="FUR106" s="420"/>
      <c r="FUS106" s="420"/>
      <c r="FUT106" s="420"/>
      <c r="FUU106" s="420"/>
      <c r="FUV106" s="420"/>
      <c r="FUW106" s="420"/>
      <c r="FUX106" s="420"/>
      <c r="FUY106" s="420"/>
      <c r="FUZ106" s="420"/>
      <c r="FVA106" s="420"/>
      <c r="FVB106" s="420"/>
      <c r="FVC106" s="420"/>
      <c r="FVD106" s="420"/>
      <c r="FVE106" s="420"/>
      <c r="FVF106" s="420"/>
      <c r="FVG106" s="420"/>
      <c r="FVH106" s="420"/>
      <c r="FVI106" s="420"/>
      <c r="FVJ106" s="420"/>
      <c r="FVK106" s="420"/>
      <c r="FVL106" s="420"/>
      <c r="FVM106" s="420"/>
      <c r="FVN106" s="420"/>
      <c r="FVO106" s="420"/>
      <c r="FVP106" s="420"/>
      <c r="FVQ106" s="420"/>
      <c r="FVR106" s="420"/>
      <c r="FVS106" s="420"/>
      <c r="FVT106" s="420"/>
      <c r="FVU106" s="420"/>
      <c r="FVV106" s="420"/>
      <c r="FVW106" s="420"/>
      <c r="FVX106" s="420"/>
      <c r="FVY106" s="420"/>
      <c r="FVZ106" s="420"/>
      <c r="FWA106" s="420"/>
      <c r="FWB106" s="420"/>
      <c r="FWC106" s="420"/>
      <c r="FWD106" s="420"/>
      <c r="FWE106" s="420"/>
      <c r="FWF106" s="420"/>
      <c r="FWG106" s="420"/>
      <c r="FWH106" s="420"/>
      <c r="FWI106" s="420"/>
      <c r="FWJ106" s="420"/>
      <c r="FWK106" s="420"/>
      <c r="FWL106" s="420"/>
      <c r="FWM106" s="420"/>
      <c r="FWN106" s="420"/>
      <c r="FWO106" s="420"/>
      <c r="FWP106" s="420"/>
      <c r="FWQ106" s="420"/>
      <c r="FWR106" s="420"/>
      <c r="FWS106" s="420"/>
      <c r="FWT106" s="420"/>
      <c r="FWU106" s="420"/>
      <c r="FWV106" s="420"/>
      <c r="FWW106" s="420"/>
      <c r="FWX106" s="420"/>
      <c r="FWY106" s="420"/>
      <c r="FWZ106" s="420"/>
      <c r="FXA106" s="420"/>
      <c r="FXB106" s="420"/>
      <c r="FXC106" s="420"/>
      <c r="FXD106" s="420"/>
      <c r="FXE106" s="420"/>
      <c r="FXF106" s="420"/>
      <c r="FXG106" s="420"/>
      <c r="FXH106" s="420"/>
      <c r="FXI106" s="420"/>
      <c r="FXJ106" s="420"/>
      <c r="FXK106" s="420"/>
      <c r="FXL106" s="420"/>
      <c r="FXM106" s="420"/>
      <c r="FXN106" s="420"/>
      <c r="FXO106" s="420"/>
      <c r="FXP106" s="420"/>
      <c r="FXQ106" s="420"/>
      <c r="FXR106" s="420"/>
      <c r="FXS106" s="420"/>
      <c r="FXT106" s="420"/>
      <c r="FXU106" s="420"/>
      <c r="FXV106" s="420"/>
      <c r="FXW106" s="420"/>
      <c r="FXX106" s="420"/>
      <c r="FXY106" s="420"/>
      <c r="FXZ106" s="420"/>
      <c r="FYA106" s="420"/>
      <c r="FYB106" s="420"/>
      <c r="FYC106" s="420"/>
      <c r="FYD106" s="420"/>
      <c r="FYE106" s="420"/>
      <c r="FYF106" s="420"/>
      <c r="FYG106" s="420"/>
      <c r="FYH106" s="420"/>
      <c r="FYI106" s="420"/>
      <c r="FYJ106" s="420"/>
      <c r="FYK106" s="420"/>
      <c r="FYL106" s="420"/>
      <c r="FYM106" s="420"/>
      <c r="FYN106" s="420"/>
      <c r="FYO106" s="420"/>
      <c r="FYP106" s="420"/>
      <c r="FYQ106" s="420"/>
      <c r="FYR106" s="420"/>
      <c r="FYS106" s="420"/>
      <c r="FYT106" s="420"/>
      <c r="FYU106" s="420"/>
      <c r="FYV106" s="420"/>
      <c r="FYW106" s="420"/>
      <c r="FYX106" s="420"/>
      <c r="FYY106" s="420"/>
      <c r="FYZ106" s="420"/>
      <c r="FZA106" s="420"/>
      <c r="FZB106" s="420"/>
      <c r="FZC106" s="420"/>
      <c r="FZD106" s="420"/>
      <c r="FZE106" s="420"/>
      <c r="FZF106" s="420"/>
      <c r="FZG106" s="420"/>
      <c r="FZH106" s="420"/>
      <c r="FZI106" s="420"/>
      <c r="FZJ106" s="420"/>
      <c r="FZK106" s="420"/>
      <c r="FZL106" s="420"/>
      <c r="FZM106" s="420"/>
      <c r="FZN106" s="420"/>
      <c r="FZO106" s="420"/>
      <c r="FZP106" s="420"/>
      <c r="FZQ106" s="420"/>
      <c r="FZR106" s="420"/>
      <c r="FZS106" s="420"/>
      <c r="FZT106" s="420"/>
      <c r="FZU106" s="420"/>
      <c r="FZV106" s="420"/>
      <c r="FZW106" s="420"/>
      <c r="FZX106" s="420"/>
      <c r="FZY106" s="420"/>
      <c r="FZZ106" s="420"/>
      <c r="GAA106" s="420"/>
      <c r="GAB106" s="420"/>
      <c r="GAC106" s="420"/>
      <c r="GAD106" s="420"/>
      <c r="GAE106" s="420"/>
      <c r="GAF106" s="420"/>
      <c r="GAG106" s="420"/>
      <c r="GAH106" s="420"/>
      <c r="GAI106" s="420"/>
      <c r="GAJ106" s="420"/>
      <c r="GAK106" s="420"/>
      <c r="GAL106" s="420"/>
      <c r="GAM106" s="420"/>
      <c r="GAN106" s="420"/>
      <c r="GAO106" s="420"/>
      <c r="GAP106" s="420"/>
      <c r="GAQ106" s="420"/>
      <c r="GAR106" s="420"/>
      <c r="GAS106" s="420"/>
      <c r="GAT106" s="420"/>
      <c r="GAU106" s="420"/>
      <c r="GAV106" s="420"/>
      <c r="GAW106" s="420"/>
      <c r="GAX106" s="420"/>
      <c r="GAY106" s="420"/>
      <c r="GAZ106" s="420"/>
      <c r="GBA106" s="420"/>
      <c r="GBB106" s="420"/>
      <c r="GBC106" s="420"/>
      <c r="GBD106" s="420"/>
      <c r="GBE106" s="420"/>
      <c r="GBF106" s="420"/>
      <c r="GBG106" s="420"/>
      <c r="GBH106" s="420"/>
      <c r="GBI106" s="420"/>
      <c r="GBJ106" s="420"/>
      <c r="GBK106" s="420"/>
      <c r="GBL106" s="420"/>
      <c r="GBM106" s="420"/>
      <c r="GBN106" s="420"/>
      <c r="GBO106" s="420"/>
      <c r="GBP106" s="420"/>
      <c r="GBQ106" s="420"/>
      <c r="GBR106" s="420"/>
      <c r="GBS106" s="420"/>
      <c r="GBT106" s="420"/>
      <c r="GBU106" s="420"/>
      <c r="GBV106" s="420"/>
      <c r="GBW106" s="420"/>
      <c r="GBX106" s="420"/>
      <c r="GBY106" s="420"/>
      <c r="GBZ106" s="420"/>
      <c r="GCA106" s="420"/>
      <c r="GCB106" s="420"/>
      <c r="GCC106" s="420"/>
      <c r="GCD106" s="420"/>
      <c r="GCE106" s="420"/>
      <c r="GCF106" s="420"/>
      <c r="GCG106" s="420"/>
      <c r="GCH106" s="420"/>
      <c r="GCI106" s="420"/>
      <c r="GCJ106" s="420"/>
      <c r="GCK106" s="420"/>
      <c r="GCL106" s="420"/>
      <c r="GCM106" s="420"/>
      <c r="GCN106" s="420"/>
      <c r="GCO106" s="420"/>
      <c r="GCP106" s="420"/>
      <c r="GCQ106" s="420"/>
      <c r="GCR106" s="420"/>
      <c r="GCS106" s="420"/>
      <c r="GCT106" s="420"/>
      <c r="GCU106" s="420"/>
      <c r="GCV106" s="420"/>
      <c r="GCW106" s="420"/>
      <c r="GCX106" s="420"/>
      <c r="GCY106" s="420"/>
      <c r="GCZ106" s="420"/>
      <c r="GDA106" s="420"/>
      <c r="GDB106" s="420"/>
      <c r="GDC106" s="420"/>
      <c r="GDD106" s="420"/>
      <c r="GDE106" s="420"/>
      <c r="GDF106" s="420"/>
      <c r="GDG106" s="420"/>
      <c r="GDH106" s="420"/>
      <c r="GDI106" s="420"/>
      <c r="GDJ106" s="420"/>
      <c r="GDK106" s="420"/>
      <c r="GDL106" s="420"/>
      <c r="GDM106" s="420"/>
      <c r="GDN106" s="420"/>
      <c r="GDO106" s="420"/>
      <c r="GDP106" s="420"/>
      <c r="GDQ106" s="420"/>
      <c r="GDR106" s="420"/>
      <c r="GDS106" s="420"/>
      <c r="GDT106" s="420"/>
      <c r="GDU106" s="420"/>
      <c r="GDV106" s="420"/>
      <c r="GDW106" s="420"/>
      <c r="GDX106" s="420"/>
      <c r="GDY106" s="420"/>
      <c r="GDZ106" s="420"/>
      <c r="GEA106" s="420"/>
      <c r="GEB106" s="420"/>
      <c r="GEC106" s="420"/>
      <c r="GED106" s="420"/>
      <c r="GEE106" s="420"/>
      <c r="GEF106" s="420"/>
      <c r="GEG106" s="420"/>
      <c r="GEH106" s="420"/>
      <c r="GEI106" s="420"/>
      <c r="GEJ106" s="420"/>
      <c r="GEK106" s="420"/>
      <c r="GEL106" s="420"/>
      <c r="GEM106" s="420"/>
      <c r="GEN106" s="420"/>
      <c r="GEO106" s="420"/>
      <c r="GEP106" s="420"/>
      <c r="GEQ106" s="420"/>
      <c r="GER106" s="420"/>
      <c r="GES106" s="420"/>
      <c r="GET106" s="420"/>
      <c r="GEU106" s="420"/>
      <c r="GEV106" s="420"/>
      <c r="GEW106" s="420"/>
      <c r="GEX106" s="420"/>
      <c r="GEY106" s="420"/>
      <c r="GEZ106" s="420"/>
      <c r="GFA106" s="420"/>
      <c r="GFB106" s="420"/>
      <c r="GFC106" s="420"/>
      <c r="GFD106" s="420"/>
      <c r="GFE106" s="420"/>
      <c r="GFF106" s="420"/>
      <c r="GFG106" s="420"/>
      <c r="GFH106" s="420"/>
      <c r="GFI106" s="420"/>
      <c r="GFJ106" s="420"/>
      <c r="GFK106" s="420"/>
      <c r="GFL106" s="420"/>
      <c r="GFM106" s="420"/>
      <c r="GFN106" s="420"/>
      <c r="GFO106" s="420"/>
      <c r="GFP106" s="420"/>
      <c r="GFQ106" s="420"/>
      <c r="GFR106" s="420"/>
      <c r="GFS106" s="420"/>
      <c r="GFT106" s="420"/>
      <c r="GFU106" s="420"/>
      <c r="GFV106" s="420"/>
      <c r="GFW106" s="420"/>
      <c r="GFX106" s="420"/>
      <c r="GFY106" s="420"/>
      <c r="GFZ106" s="420"/>
      <c r="GGA106" s="420"/>
      <c r="GGB106" s="420"/>
      <c r="GGC106" s="420"/>
      <c r="GGD106" s="420"/>
      <c r="GGE106" s="420"/>
      <c r="GGF106" s="420"/>
      <c r="GGG106" s="420"/>
      <c r="GGH106" s="420"/>
      <c r="GGI106" s="420"/>
      <c r="GGJ106" s="420"/>
      <c r="GGK106" s="420"/>
      <c r="GGL106" s="420"/>
      <c r="GGM106" s="420"/>
      <c r="GGN106" s="420"/>
      <c r="GGO106" s="420"/>
      <c r="GGP106" s="420"/>
      <c r="GGQ106" s="420"/>
      <c r="GGR106" s="420"/>
      <c r="GGS106" s="420"/>
      <c r="GGT106" s="420"/>
      <c r="GGU106" s="420"/>
      <c r="GGV106" s="420"/>
      <c r="GGW106" s="420"/>
      <c r="GGX106" s="420"/>
      <c r="GGY106" s="420"/>
      <c r="GGZ106" s="420"/>
      <c r="GHA106" s="420"/>
      <c r="GHB106" s="420"/>
      <c r="GHC106" s="420"/>
      <c r="GHD106" s="420"/>
      <c r="GHE106" s="420"/>
      <c r="GHF106" s="420"/>
      <c r="GHG106" s="420"/>
      <c r="GHH106" s="420"/>
      <c r="GHI106" s="420"/>
      <c r="GHJ106" s="420"/>
      <c r="GHK106" s="420"/>
      <c r="GHL106" s="420"/>
      <c r="GHM106" s="420"/>
      <c r="GHN106" s="420"/>
      <c r="GHO106" s="420"/>
      <c r="GHP106" s="420"/>
      <c r="GHQ106" s="420"/>
      <c r="GHR106" s="420"/>
      <c r="GHS106" s="420"/>
      <c r="GHT106" s="420"/>
      <c r="GHU106" s="420"/>
      <c r="GHV106" s="420"/>
      <c r="GHW106" s="420"/>
      <c r="GHX106" s="420"/>
      <c r="GHY106" s="420"/>
      <c r="GHZ106" s="420"/>
      <c r="GIA106" s="420"/>
      <c r="GIB106" s="420"/>
      <c r="GIC106" s="420"/>
      <c r="GID106" s="420"/>
      <c r="GIE106" s="420"/>
      <c r="GIF106" s="420"/>
      <c r="GIG106" s="420"/>
      <c r="GIH106" s="420"/>
      <c r="GII106" s="420"/>
      <c r="GIJ106" s="420"/>
      <c r="GIK106" s="420"/>
      <c r="GIL106" s="420"/>
      <c r="GIM106" s="420"/>
      <c r="GIN106" s="420"/>
      <c r="GIO106" s="420"/>
      <c r="GIP106" s="420"/>
      <c r="GIQ106" s="420"/>
      <c r="GIR106" s="420"/>
      <c r="GIS106" s="420"/>
      <c r="GIT106" s="420"/>
      <c r="GIU106" s="420"/>
      <c r="GIV106" s="420"/>
      <c r="GIW106" s="420"/>
      <c r="GIX106" s="420"/>
      <c r="GIY106" s="420"/>
      <c r="GIZ106" s="420"/>
      <c r="GJA106" s="420"/>
      <c r="GJB106" s="420"/>
      <c r="GJC106" s="420"/>
      <c r="GJD106" s="420"/>
      <c r="GJE106" s="420"/>
      <c r="GJF106" s="420"/>
      <c r="GJG106" s="420"/>
      <c r="GJH106" s="420"/>
      <c r="GJI106" s="420"/>
      <c r="GJJ106" s="420"/>
      <c r="GJK106" s="420"/>
      <c r="GJL106" s="420"/>
      <c r="GJM106" s="420"/>
      <c r="GJN106" s="420"/>
      <c r="GJO106" s="420"/>
      <c r="GJP106" s="420"/>
      <c r="GJQ106" s="420"/>
      <c r="GJR106" s="420"/>
      <c r="GJS106" s="420"/>
      <c r="GJT106" s="420"/>
      <c r="GJU106" s="420"/>
      <c r="GJV106" s="420"/>
      <c r="GJW106" s="420"/>
      <c r="GJX106" s="420"/>
      <c r="GJY106" s="420"/>
      <c r="GJZ106" s="420"/>
      <c r="GKA106" s="420"/>
      <c r="GKB106" s="420"/>
      <c r="GKC106" s="420"/>
      <c r="GKD106" s="420"/>
      <c r="GKE106" s="420"/>
      <c r="GKF106" s="420"/>
      <c r="GKG106" s="420"/>
      <c r="GKH106" s="420"/>
      <c r="GKI106" s="420"/>
      <c r="GKJ106" s="420"/>
      <c r="GKK106" s="420"/>
      <c r="GKL106" s="420"/>
      <c r="GKM106" s="420"/>
      <c r="GKN106" s="420"/>
      <c r="GKO106" s="420"/>
      <c r="GKP106" s="420"/>
      <c r="GKQ106" s="420"/>
      <c r="GKR106" s="420"/>
      <c r="GKS106" s="420"/>
      <c r="GKT106" s="420"/>
      <c r="GKU106" s="420"/>
      <c r="GKV106" s="420"/>
      <c r="GKW106" s="420"/>
      <c r="GKX106" s="420"/>
      <c r="GKY106" s="420"/>
      <c r="GKZ106" s="420"/>
      <c r="GLA106" s="420"/>
      <c r="GLB106" s="420"/>
      <c r="GLC106" s="420"/>
      <c r="GLD106" s="420"/>
      <c r="GLE106" s="420"/>
      <c r="GLF106" s="420"/>
      <c r="GLG106" s="420"/>
      <c r="GLH106" s="420"/>
      <c r="GLI106" s="420"/>
      <c r="GLJ106" s="420"/>
      <c r="GLK106" s="420"/>
      <c r="GLL106" s="420"/>
      <c r="GLM106" s="420"/>
      <c r="GLN106" s="420"/>
      <c r="GLO106" s="420"/>
      <c r="GLP106" s="420"/>
      <c r="GLQ106" s="420"/>
      <c r="GLR106" s="420"/>
      <c r="GLS106" s="420"/>
      <c r="GLT106" s="420"/>
      <c r="GLU106" s="420"/>
      <c r="GLV106" s="420"/>
      <c r="GLW106" s="420"/>
      <c r="GLX106" s="420"/>
      <c r="GLY106" s="420"/>
      <c r="GLZ106" s="420"/>
      <c r="GMA106" s="420"/>
      <c r="GMB106" s="420"/>
      <c r="GMC106" s="420"/>
      <c r="GMD106" s="420"/>
      <c r="GME106" s="420"/>
      <c r="GMF106" s="420"/>
      <c r="GMG106" s="420"/>
      <c r="GMH106" s="420"/>
      <c r="GMI106" s="420"/>
      <c r="GMJ106" s="420"/>
      <c r="GMK106" s="420"/>
      <c r="GML106" s="420"/>
      <c r="GMM106" s="420"/>
      <c r="GMN106" s="420"/>
      <c r="GMO106" s="420"/>
      <c r="GMP106" s="420"/>
      <c r="GMQ106" s="420"/>
      <c r="GMR106" s="420"/>
      <c r="GMS106" s="420"/>
      <c r="GMT106" s="420"/>
      <c r="GMU106" s="420"/>
      <c r="GMV106" s="420"/>
      <c r="GMW106" s="420"/>
      <c r="GMX106" s="420"/>
      <c r="GMY106" s="420"/>
      <c r="GMZ106" s="420"/>
      <c r="GNA106" s="420"/>
      <c r="GNB106" s="420"/>
      <c r="GNC106" s="420"/>
      <c r="GND106" s="420"/>
      <c r="GNE106" s="420"/>
      <c r="GNF106" s="420"/>
      <c r="GNG106" s="420"/>
      <c r="GNH106" s="420"/>
      <c r="GNI106" s="420"/>
      <c r="GNJ106" s="420"/>
      <c r="GNK106" s="420"/>
      <c r="GNL106" s="420"/>
      <c r="GNM106" s="420"/>
      <c r="GNN106" s="420"/>
      <c r="GNO106" s="420"/>
      <c r="GNP106" s="420"/>
      <c r="GNQ106" s="420"/>
      <c r="GNR106" s="420"/>
      <c r="GNS106" s="420"/>
      <c r="GNT106" s="420"/>
      <c r="GNU106" s="420"/>
      <c r="GNV106" s="420"/>
      <c r="GNW106" s="420"/>
      <c r="GNX106" s="420"/>
      <c r="GNY106" s="420"/>
      <c r="GNZ106" s="420"/>
      <c r="GOA106" s="420"/>
      <c r="GOB106" s="420"/>
      <c r="GOC106" s="420"/>
      <c r="GOD106" s="420"/>
      <c r="GOE106" s="420"/>
      <c r="GOF106" s="420"/>
      <c r="GOG106" s="420"/>
      <c r="GOH106" s="420"/>
      <c r="GOI106" s="420"/>
      <c r="GOJ106" s="420"/>
      <c r="GOK106" s="420"/>
      <c r="GOL106" s="420"/>
      <c r="GOM106" s="420"/>
      <c r="GON106" s="420"/>
      <c r="GOO106" s="420"/>
      <c r="GOP106" s="420"/>
      <c r="GOQ106" s="420"/>
      <c r="GOR106" s="420"/>
      <c r="GOS106" s="420"/>
      <c r="GOT106" s="420"/>
      <c r="GOU106" s="420"/>
      <c r="GOV106" s="420"/>
      <c r="GOW106" s="420"/>
      <c r="GOX106" s="420"/>
      <c r="GOY106" s="420"/>
      <c r="GOZ106" s="420"/>
      <c r="GPA106" s="420"/>
      <c r="GPB106" s="420"/>
      <c r="GPC106" s="420"/>
      <c r="GPD106" s="420"/>
      <c r="GPE106" s="420"/>
      <c r="GPF106" s="420"/>
      <c r="GPG106" s="420"/>
      <c r="GPH106" s="420"/>
      <c r="GPI106" s="420"/>
      <c r="GPJ106" s="420"/>
      <c r="GPK106" s="420"/>
      <c r="GPL106" s="420"/>
      <c r="GPM106" s="420"/>
      <c r="GPN106" s="420"/>
      <c r="GPO106" s="420"/>
      <c r="GPP106" s="420"/>
      <c r="GPQ106" s="420"/>
      <c r="GPR106" s="420"/>
      <c r="GPS106" s="420"/>
      <c r="GPT106" s="420"/>
      <c r="GPU106" s="420"/>
      <c r="GPV106" s="420"/>
      <c r="GPW106" s="420"/>
      <c r="GPX106" s="420"/>
      <c r="GPY106" s="420"/>
      <c r="GPZ106" s="420"/>
      <c r="GQA106" s="420"/>
      <c r="GQB106" s="420"/>
      <c r="GQC106" s="420"/>
      <c r="GQD106" s="420"/>
      <c r="GQE106" s="420"/>
      <c r="GQF106" s="420"/>
      <c r="GQG106" s="420"/>
      <c r="GQH106" s="420"/>
      <c r="GQI106" s="420"/>
      <c r="GQJ106" s="420"/>
      <c r="GQK106" s="420"/>
      <c r="GQL106" s="420"/>
      <c r="GQM106" s="420"/>
      <c r="GQN106" s="420"/>
      <c r="GQO106" s="420"/>
      <c r="GQP106" s="420"/>
      <c r="GQQ106" s="420"/>
      <c r="GQR106" s="420"/>
      <c r="GQS106" s="420"/>
      <c r="GQT106" s="420"/>
      <c r="GQU106" s="420"/>
      <c r="GQV106" s="420"/>
      <c r="GQW106" s="420"/>
      <c r="GQX106" s="420"/>
      <c r="GQY106" s="420"/>
      <c r="GQZ106" s="420"/>
      <c r="GRA106" s="420"/>
      <c r="GRB106" s="420"/>
      <c r="GRC106" s="420"/>
      <c r="GRD106" s="420"/>
      <c r="GRE106" s="420"/>
      <c r="GRF106" s="420"/>
      <c r="GRG106" s="420"/>
      <c r="GRH106" s="420"/>
      <c r="GRI106" s="420"/>
      <c r="GRJ106" s="420"/>
      <c r="GRK106" s="420"/>
      <c r="GRL106" s="420"/>
      <c r="GRM106" s="420"/>
      <c r="GRN106" s="420"/>
      <c r="GRO106" s="420"/>
      <c r="GRP106" s="420"/>
      <c r="GRQ106" s="420"/>
      <c r="GRR106" s="420"/>
      <c r="GRS106" s="420"/>
      <c r="GRT106" s="420"/>
      <c r="GRU106" s="420"/>
      <c r="GRV106" s="420"/>
      <c r="GRW106" s="420"/>
      <c r="GRX106" s="420"/>
      <c r="GRY106" s="420"/>
      <c r="GRZ106" s="420"/>
      <c r="GSA106" s="420"/>
      <c r="GSB106" s="420"/>
      <c r="GSC106" s="420"/>
      <c r="GSD106" s="420"/>
      <c r="GSE106" s="420"/>
      <c r="GSF106" s="420"/>
      <c r="GSG106" s="420"/>
      <c r="GSH106" s="420"/>
      <c r="GSI106" s="420"/>
      <c r="GSJ106" s="420"/>
      <c r="GSK106" s="420"/>
      <c r="GSL106" s="420"/>
      <c r="GSM106" s="420"/>
      <c r="GSN106" s="420"/>
      <c r="GSO106" s="420"/>
      <c r="GSP106" s="420"/>
      <c r="GSQ106" s="420"/>
      <c r="GSR106" s="420"/>
      <c r="GSS106" s="420"/>
      <c r="GST106" s="420"/>
      <c r="GSU106" s="420"/>
      <c r="GSV106" s="420"/>
      <c r="GSW106" s="420"/>
      <c r="GSX106" s="420"/>
      <c r="GSY106" s="420"/>
      <c r="GSZ106" s="420"/>
      <c r="GTA106" s="420"/>
      <c r="GTB106" s="420"/>
      <c r="GTC106" s="420"/>
      <c r="GTD106" s="420"/>
      <c r="GTE106" s="420"/>
      <c r="GTF106" s="420"/>
      <c r="GTG106" s="420"/>
      <c r="GTH106" s="420"/>
      <c r="GTI106" s="420"/>
      <c r="GTJ106" s="420"/>
      <c r="GTK106" s="420"/>
      <c r="GTL106" s="420"/>
      <c r="GTM106" s="420"/>
      <c r="GTN106" s="420"/>
      <c r="GTO106" s="420"/>
      <c r="GTP106" s="420"/>
      <c r="GTQ106" s="420"/>
      <c r="GTR106" s="420"/>
      <c r="GTS106" s="420"/>
      <c r="GTT106" s="420"/>
      <c r="GTU106" s="420"/>
      <c r="GTV106" s="420"/>
      <c r="GTW106" s="420"/>
      <c r="GTX106" s="420"/>
      <c r="GTY106" s="420"/>
      <c r="GTZ106" s="420"/>
      <c r="GUA106" s="420"/>
      <c r="GUB106" s="420"/>
      <c r="GUC106" s="420"/>
      <c r="GUD106" s="420"/>
      <c r="GUE106" s="420"/>
      <c r="GUF106" s="420"/>
      <c r="GUG106" s="420"/>
      <c r="GUH106" s="420"/>
      <c r="GUI106" s="420"/>
      <c r="GUJ106" s="420"/>
      <c r="GUK106" s="420"/>
      <c r="GUL106" s="420"/>
      <c r="GUM106" s="420"/>
      <c r="GUN106" s="420"/>
      <c r="GUO106" s="420"/>
      <c r="GUP106" s="420"/>
      <c r="GUQ106" s="420"/>
      <c r="GUR106" s="420"/>
      <c r="GUS106" s="420"/>
      <c r="GUT106" s="420"/>
      <c r="GUU106" s="420"/>
      <c r="GUV106" s="420"/>
      <c r="GUW106" s="420"/>
      <c r="GUX106" s="420"/>
      <c r="GUY106" s="420"/>
      <c r="GUZ106" s="420"/>
      <c r="GVA106" s="420"/>
      <c r="GVB106" s="420"/>
      <c r="GVC106" s="420"/>
      <c r="GVD106" s="420"/>
      <c r="GVE106" s="420"/>
      <c r="GVF106" s="420"/>
      <c r="GVG106" s="420"/>
      <c r="GVH106" s="420"/>
      <c r="GVI106" s="420"/>
      <c r="GVJ106" s="420"/>
      <c r="GVK106" s="420"/>
      <c r="GVL106" s="420"/>
      <c r="GVM106" s="420"/>
      <c r="GVN106" s="420"/>
      <c r="GVO106" s="420"/>
      <c r="GVP106" s="420"/>
      <c r="GVQ106" s="420"/>
      <c r="GVR106" s="420"/>
      <c r="GVS106" s="420"/>
      <c r="GVT106" s="420"/>
      <c r="GVU106" s="420"/>
      <c r="GVV106" s="420"/>
      <c r="GVW106" s="420"/>
      <c r="GVX106" s="420"/>
      <c r="GVY106" s="420"/>
      <c r="GVZ106" s="420"/>
      <c r="GWA106" s="420"/>
      <c r="GWB106" s="420"/>
      <c r="GWC106" s="420"/>
      <c r="GWD106" s="420"/>
      <c r="GWE106" s="420"/>
      <c r="GWF106" s="420"/>
      <c r="GWG106" s="420"/>
      <c r="GWH106" s="420"/>
      <c r="GWI106" s="420"/>
      <c r="GWJ106" s="420"/>
      <c r="GWK106" s="420"/>
      <c r="GWL106" s="420"/>
      <c r="GWM106" s="420"/>
      <c r="GWN106" s="420"/>
      <c r="GWO106" s="420"/>
      <c r="GWP106" s="420"/>
      <c r="GWQ106" s="420"/>
      <c r="GWR106" s="420"/>
      <c r="GWS106" s="420"/>
      <c r="GWT106" s="420"/>
      <c r="GWU106" s="420"/>
      <c r="GWV106" s="420"/>
      <c r="GWW106" s="420"/>
      <c r="GWX106" s="420"/>
      <c r="GWY106" s="420"/>
      <c r="GWZ106" s="420"/>
      <c r="GXA106" s="420"/>
      <c r="GXB106" s="420"/>
      <c r="GXC106" s="420"/>
      <c r="GXD106" s="420"/>
      <c r="GXE106" s="420"/>
      <c r="GXF106" s="420"/>
      <c r="GXG106" s="420"/>
      <c r="GXH106" s="420"/>
      <c r="GXI106" s="420"/>
      <c r="GXJ106" s="420"/>
      <c r="GXK106" s="420"/>
      <c r="GXL106" s="420"/>
      <c r="GXM106" s="420"/>
      <c r="GXN106" s="420"/>
      <c r="GXO106" s="420"/>
      <c r="GXP106" s="420"/>
      <c r="GXQ106" s="420"/>
      <c r="GXR106" s="420"/>
      <c r="GXS106" s="420"/>
      <c r="GXT106" s="420"/>
      <c r="GXU106" s="420"/>
      <c r="GXV106" s="420"/>
      <c r="GXW106" s="420"/>
      <c r="GXX106" s="420"/>
      <c r="GXY106" s="420"/>
      <c r="GXZ106" s="420"/>
      <c r="GYA106" s="420"/>
      <c r="GYB106" s="420"/>
      <c r="GYC106" s="420"/>
      <c r="GYD106" s="420"/>
      <c r="GYE106" s="420"/>
      <c r="GYF106" s="420"/>
      <c r="GYG106" s="420"/>
      <c r="GYH106" s="420"/>
      <c r="GYI106" s="420"/>
      <c r="GYJ106" s="420"/>
      <c r="GYK106" s="420"/>
      <c r="GYL106" s="420"/>
      <c r="GYM106" s="420"/>
      <c r="GYN106" s="420"/>
      <c r="GYO106" s="420"/>
      <c r="GYP106" s="420"/>
      <c r="GYQ106" s="420"/>
      <c r="GYR106" s="420"/>
      <c r="GYS106" s="420"/>
      <c r="GYT106" s="420"/>
      <c r="GYU106" s="420"/>
      <c r="GYV106" s="420"/>
      <c r="GYW106" s="420"/>
      <c r="GYX106" s="420"/>
      <c r="GYY106" s="420"/>
      <c r="GYZ106" s="420"/>
      <c r="GZA106" s="420"/>
      <c r="GZB106" s="420"/>
      <c r="GZC106" s="420"/>
      <c r="GZD106" s="420"/>
      <c r="GZE106" s="420"/>
      <c r="GZF106" s="420"/>
      <c r="GZG106" s="420"/>
      <c r="GZH106" s="420"/>
      <c r="GZI106" s="420"/>
      <c r="GZJ106" s="420"/>
      <c r="GZK106" s="420"/>
      <c r="GZL106" s="420"/>
      <c r="GZM106" s="420"/>
      <c r="GZN106" s="420"/>
      <c r="GZO106" s="420"/>
      <c r="GZP106" s="420"/>
      <c r="GZQ106" s="420"/>
      <c r="GZR106" s="420"/>
      <c r="GZS106" s="420"/>
      <c r="GZT106" s="420"/>
      <c r="GZU106" s="420"/>
      <c r="GZV106" s="420"/>
      <c r="GZW106" s="420"/>
      <c r="GZX106" s="420"/>
      <c r="GZY106" s="420"/>
      <c r="GZZ106" s="420"/>
      <c r="HAA106" s="420"/>
      <c r="HAB106" s="420"/>
      <c r="HAC106" s="420"/>
      <c r="HAD106" s="420"/>
      <c r="HAE106" s="420"/>
      <c r="HAF106" s="420"/>
      <c r="HAG106" s="420"/>
      <c r="HAH106" s="420"/>
      <c r="HAI106" s="420"/>
      <c r="HAJ106" s="420"/>
      <c r="HAK106" s="420"/>
      <c r="HAL106" s="420"/>
      <c r="HAM106" s="420"/>
      <c r="HAN106" s="420"/>
      <c r="HAO106" s="420"/>
      <c r="HAP106" s="420"/>
      <c r="HAQ106" s="420"/>
      <c r="HAR106" s="420"/>
      <c r="HAS106" s="420"/>
      <c r="HAT106" s="420"/>
      <c r="HAU106" s="420"/>
      <c r="HAV106" s="420"/>
      <c r="HAW106" s="420"/>
      <c r="HAX106" s="420"/>
      <c r="HAY106" s="420"/>
      <c r="HAZ106" s="420"/>
      <c r="HBA106" s="420"/>
      <c r="HBB106" s="420"/>
      <c r="HBC106" s="420"/>
      <c r="HBD106" s="420"/>
      <c r="HBE106" s="420"/>
      <c r="HBF106" s="420"/>
      <c r="HBG106" s="420"/>
      <c r="HBH106" s="420"/>
      <c r="HBI106" s="420"/>
      <c r="HBJ106" s="420"/>
      <c r="HBK106" s="420"/>
      <c r="HBL106" s="420"/>
      <c r="HBM106" s="420"/>
      <c r="HBN106" s="420"/>
      <c r="HBO106" s="420"/>
      <c r="HBP106" s="420"/>
      <c r="HBQ106" s="420"/>
      <c r="HBR106" s="420"/>
      <c r="HBS106" s="420"/>
      <c r="HBT106" s="420"/>
      <c r="HBU106" s="420"/>
      <c r="HBV106" s="420"/>
      <c r="HBW106" s="420"/>
      <c r="HBX106" s="420"/>
      <c r="HBY106" s="420"/>
      <c r="HBZ106" s="420"/>
      <c r="HCA106" s="420"/>
      <c r="HCB106" s="420"/>
      <c r="HCC106" s="420"/>
      <c r="HCD106" s="420"/>
      <c r="HCE106" s="420"/>
      <c r="HCF106" s="420"/>
      <c r="HCG106" s="420"/>
      <c r="HCH106" s="420"/>
      <c r="HCI106" s="420"/>
      <c r="HCJ106" s="420"/>
      <c r="HCK106" s="420"/>
      <c r="HCL106" s="420"/>
      <c r="HCM106" s="420"/>
      <c r="HCN106" s="420"/>
      <c r="HCO106" s="420"/>
      <c r="HCP106" s="420"/>
      <c r="HCQ106" s="420"/>
      <c r="HCR106" s="420"/>
      <c r="HCS106" s="420"/>
      <c r="HCT106" s="420"/>
      <c r="HCU106" s="420"/>
      <c r="HCV106" s="420"/>
      <c r="HCW106" s="420"/>
      <c r="HCX106" s="420"/>
      <c r="HCY106" s="420"/>
      <c r="HCZ106" s="420"/>
      <c r="HDA106" s="420"/>
      <c r="HDB106" s="420"/>
      <c r="HDC106" s="420"/>
      <c r="HDD106" s="420"/>
      <c r="HDE106" s="420"/>
      <c r="HDF106" s="420"/>
      <c r="HDG106" s="420"/>
      <c r="HDH106" s="420"/>
      <c r="HDI106" s="420"/>
      <c r="HDJ106" s="420"/>
      <c r="HDK106" s="420"/>
      <c r="HDL106" s="420"/>
      <c r="HDM106" s="420"/>
      <c r="HDN106" s="420"/>
      <c r="HDO106" s="420"/>
      <c r="HDP106" s="420"/>
      <c r="HDQ106" s="420"/>
      <c r="HDR106" s="420"/>
      <c r="HDS106" s="420"/>
      <c r="HDT106" s="420"/>
      <c r="HDU106" s="420"/>
      <c r="HDV106" s="420"/>
      <c r="HDW106" s="420"/>
      <c r="HDX106" s="420"/>
      <c r="HDY106" s="420"/>
      <c r="HDZ106" s="420"/>
      <c r="HEA106" s="420"/>
      <c r="HEB106" s="420"/>
      <c r="HEC106" s="420"/>
      <c r="HED106" s="420"/>
      <c r="HEE106" s="420"/>
      <c r="HEF106" s="420"/>
      <c r="HEG106" s="420"/>
      <c r="HEH106" s="420"/>
      <c r="HEI106" s="420"/>
      <c r="HEJ106" s="420"/>
      <c r="HEK106" s="420"/>
      <c r="HEL106" s="420"/>
      <c r="HEM106" s="420"/>
      <c r="HEN106" s="420"/>
      <c r="HEO106" s="420"/>
      <c r="HEP106" s="420"/>
      <c r="HEQ106" s="420"/>
      <c r="HER106" s="420"/>
      <c r="HES106" s="420"/>
      <c r="HET106" s="420"/>
      <c r="HEU106" s="420"/>
      <c r="HEV106" s="420"/>
      <c r="HEW106" s="420"/>
      <c r="HEX106" s="420"/>
      <c r="HEY106" s="420"/>
      <c r="HEZ106" s="420"/>
      <c r="HFA106" s="420"/>
      <c r="HFB106" s="420"/>
      <c r="HFC106" s="420"/>
      <c r="HFD106" s="420"/>
      <c r="HFE106" s="420"/>
      <c r="HFF106" s="420"/>
      <c r="HFG106" s="420"/>
      <c r="HFH106" s="420"/>
      <c r="HFI106" s="420"/>
      <c r="HFJ106" s="420"/>
      <c r="HFK106" s="420"/>
      <c r="HFL106" s="420"/>
      <c r="HFM106" s="420"/>
      <c r="HFN106" s="420"/>
      <c r="HFO106" s="420"/>
      <c r="HFP106" s="420"/>
      <c r="HFQ106" s="420"/>
      <c r="HFR106" s="420"/>
      <c r="HFS106" s="420"/>
      <c r="HFT106" s="420"/>
      <c r="HFU106" s="420"/>
      <c r="HFV106" s="420"/>
      <c r="HFW106" s="420"/>
      <c r="HFX106" s="420"/>
      <c r="HFY106" s="420"/>
      <c r="HFZ106" s="420"/>
      <c r="HGA106" s="420"/>
      <c r="HGB106" s="420"/>
      <c r="HGC106" s="420"/>
      <c r="HGD106" s="420"/>
      <c r="HGE106" s="420"/>
      <c r="HGF106" s="420"/>
      <c r="HGG106" s="420"/>
      <c r="HGH106" s="420"/>
      <c r="HGI106" s="420"/>
      <c r="HGJ106" s="420"/>
      <c r="HGK106" s="420"/>
      <c r="HGL106" s="420"/>
      <c r="HGM106" s="420"/>
      <c r="HGN106" s="420"/>
      <c r="HGO106" s="420"/>
      <c r="HGP106" s="420"/>
      <c r="HGQ106" s="420"/>
      <c r="HGR106" s="420"/>
      <c r="HGS106" s="420"/>
      <c r="HGT106" s="420"/>
      <c r="HGU106" s="420"/>
      <c r="HGV106" s="420"/>
      <c r="HGW106" s="420"/>
      <c r="HGX106" s="420"/>
      <c r="HGY106" s="420"/>
      <c r="HGZ106" s="420"/>
      <c r="HHA106" s="420"/>
      <c r="HHB106" s="420"/>
      <c r="HHC106" s="420"/>
      <c r="HHD106" s="420"/>
      <c r="HHE106" s="420"/>
      <c r="HHF106" s="420"/>
      <c r="HHG106" s="420"/>
      <c r="HHH106" s="420"/>
      <c r="HHI106" s="420"/>
      <c r="HHJ106" s="420"/>
      <c r="HHK106" s="420"/>
      <c r="HHL106" s="420"/>
      <c r="HHM106" s="420"/>
      <c r="HHN106" s="420"/>
      <c r="HHO106" s="420"/>
      <c r="HHP106" s="420"/>
      <c r="HHQ106" s="420"/>
      <c r="HHR106" s="420"/>
      <c r="HHS106" s="420"/>
      <c r="HHT106" s="420"/>
      <c r="HHU106" s="420"/>
      <c r="HHV106" s="420"/>
      <c r="HHW106" s="420"/>
      <c r="HHX106" s="420"/>
      <c r="HHY106" s="420"/>
      <c r="HHZ106" s="420"/>
      <c r="HIA106" s="420"/>
      <c r="HIB106" s="420"/>
      <c r="HIC106" s="420"/>
      <c r="HID106" s="420"/>
      <c r="HIE106" s="420"/>
      <c r="HIF106" s="420"/>
      <c r="HIG106" s="420"/>
      <c r="HIH106" s="420"/>
      <c r="HII106" s="420"/>
      <c r="HIJ106" s="420"/>
      <c r="HIK106" s="420"/>
      <c r="HIL106" s="420"/>
      <c r="HIM106" s="420"/>
      <c r="HIN106" s="420"/>
      <c r="HIO106" s="420"/>
      <c r="HIP106" s="420"/>
      <c r="HIQ106" s="420"/>
      <c r="HIR106" s="420"/>
      <c r="HIS106" s="420"/>
      <c r="HIT106" s="420"/>
      <c r="HIU106" s="420"/>
      <c r="HIV106" s="420"/>
      <c r="HIW106" s="420"/>
      <c r="HIX106" s="420"/>
      <c r="HIY106" s="420"/>
      <c r="HIZ106" s="420"/>
      <c r="HJA106" s="420"/>
      <c r="HJB106" s="420"/>
      <c r="HJC106" s="420"/>
      <c r="HJD106" s="420"/>
      <c r="HJE106" s="420"/>
      <c r="HJF106" s="420"/>
      <c r="HJG106" s="420"/>
      <c r="HJH106" s="420"/>
      <c r="HJI106" s="420"/>
      <c r="HJJ106" s="420"/>
      <c r="HJK106" s="420"/>
      <c r="HJL106" s="420"/>
      <c r="HJM106" s="420"/>
      <c r="HJN106" s="420"/>
      <c r="HJO106" s="420"/>
      <c r="HJP106" s="420"/>
      <c r="HJQ106" s="420"/>
      <c r="HJR106" s="420"/>
      <c r="HJS106" s="420"/>
      <c r="HJT106" s="420"/>
      <c r="HJU106" s="420"/>
      <c r="HJV106" s="420"/>
      <c r="HJW106" s="420"/>
      <c r="HJX106" s="420"/>
      <c r="HJY106" s="420"/>
      <c r="HJZ106" s="420"/>
      <c r="HKA106" s="420"/>
      <c r="HKB106" s="420"/>
      <c r="HKC106" s="420"/>
      <c r="HKD106" s="420"/>
      <c r="HKE106" s="420"/>
      <c r="HKF106" s="420"/>
      <c r="HKG106" s="420"/>
      <c r="HKH106" s="420"/>
      <c r="HKI106" s="420"/>
      <c r="HKJ106" s="420"/>
      <c r="HKK106" s="420"/>
      <c r="HKL106" s="420"/>
      <c r="HKM106" s="420"/>
      <c r="HKN106" s="420"/>
      <c r="HKO106" s="420"/>
      <c r="HKP106" s="420"/>
      <c r="HKQ106" s="420"/>
      <c r="HKR106" s="420"/>
      <c r="HKS106" s="420"/>
      <c r="HKT106" s="420"/>
      <c r="HKU106" s="420"/>
      <c r="HKV106" s="420"/>
      <c r="HKW106" s="420"/>
      <c r="HKX106" s="420"/>
      <c r="HKY106" s="420"/>
      <c r="HKZ106" s="420"/>
      <c r="HLA106" s="420"/>
      <c r="HLB106" s="420"/>
      <c r="HLC106" s="420"/>
      <c r="HLD106" s="420"/>
      <c r="HLE106" s="420"/>
      <c r="HLF106" s="420"/>
      <c r="HLG106" s="420"/>
      <c r="HLH106" s="420"/>
      <c r="HLI106" s="420"/>
      <c r="HLJ106" s="420"/>
      <c r="HLK106" s="420"/>
      <c r="HLL106" s="420"/>
      <c r="HLM106" s="420"/>
      <c r="HLN106" s="420"/>
      <c r="HLO106" s="420"/>
      <c r="HLP106" s="420"/>
      <c r="HLQ106" s="420"/>
      <c r="HLR106" s="420"/>
      <c r="HLS106" s="420"/>
      <c r="HLT106" s="420"/>
      <c r="HLU106" s="420"/>
      <c r="HLV106" s="420"/>
      <c r="HLW106" s="420"/>
      <c r="HLX106" s="420"/>
      <c r="HLY106" s="420"/>
      <c r="HLZ106" s="420"/>
      <c r="HMA106" s="420"/>
      <c r="HMB106" s="420"/>
      <c r="HMC106" s="420"/>
      <c r="HMD106" s="420"/>
      <c r="HME106" s="420"/>
      <c r="HMF106" s="420"/>
      <c r="HMG106" s="420"/>
      <c r="HMH106" s="420"/>
      <c r="HMI106" s="420"/>
      <c r="HMJ106" s="420"/>
      <c r="HMK106" s="420"/>
      <c r="HML106" s="420"/>
      <c r="HMM106" s="420"/>
      <c r="HMN106" s="420"/>
      <c r="HMO106" s="420"/>
      <c r="HMP106" s="420"/>
      <c r="HMQ106" s="420"/>
      <c r="HMR106" s="420"/>
      <c r="HMS106" s="420"/>
      <c r="HMT106" s="420"/>
      <c r="HMU106" s="420"/>
      <c r="HMV106" s="420"/>
      <c r="HMW106" s="420"/>
      <c r="HMX106" s="420"/>
      <c r="HMY106" s="420"/>
      <c r="HMZ106" s="420"/>
      <c r="HNA106" s="420"/>
      <c r="HNB106" s="420"/>
      <c r="HNC106" s="420"/>
      <c r="HND106" s="420"/>
      <c r="HNE106" s="420"/>
      <c r="HNF106" s="420"/>
      <c r="HNG106" s="420"/>
      <c r="HNH106" s="420"/>
      <c r="HNI106" s="420"/>
      <c r="HNJ106" s="420"/>
      <c r="HNK106" s="420"/>
      <c r="HNL106" s="420"/>
      <c r="HNM106" s="420"/>
      <c r="HNN106" s="420"/>
      <c r="HNO106" s="420"/>
      <c r="HNP106" s="420"/>
      <c r="HNQ106" s="420"/>
      <c r="HNR106" s="420"/>
      <c r="HNS106" s="420"/>
      <c r="HNT106" s="420"/>
      <c r="HNU106" s="420"/>
      <c r="HNV106" s="420"/>
      <c r="HNW106" s="420"/>
      <c r="HNX106" s="420"/>
      <c r="HNY106" s="420"/>
      <c r="HNZ106" s="420"/>
      <c r="HOA106" s="420"/>
      <c r="HOB106" s="420"/>
      <c r="HOC106" s="420"/>
      <c r="HOD106" s="420"/>
      <c r="HOE106" s="420"/>
      <c r="HOF106" s="420"/>
      <c r="HOG106" s="420"/>
      <c r="HOH106" s="420"/>
      <c r="HOI106" s="420"/>
      <c r="HOJ106" s="420"/>
      <c r="HOK106" s="420"/>
      <c r="HOL106" s="420"/>
      <c r="HOM106" s="420"/>
      <c r="HON106" s="420"/>
      <c r="HOO106" s="420"/>
      <c r="HOP106" s="420"/>
      <c r="HOQ106" s="420"/>
      <c r="HOR106" s="420"/>
      <c r="HOS106" s="420"/>
      <c r="HOT106" s="420"/>
      <c r="HOU106" s="420"/>
      <c r="HOV106" s="420"/>
      <c r="HOW106" s="420"/>
      <c r="HOX106" s="420"/>
      <c r="HOY106" s="420"/>
      <c r="HOZ106" s="420"/>
      <c r="HPA106" s="420"/>
      <c r="HPB106" s="420"/>
      <c r="HPC106" s="420"/>
      <c r="HPD106" s="420"/>
      <c r="HPE106" s="420"/>
      <c r="HPF106" s="420"/>
      <c r="HPG106" s="420"/>
      <c r="HPH106" s="420"/>
      <c r="HPI106" s="420"/>
      <c r="HPJ106" s="420"/>
      <c r="HPK106" s="420"/>
      <c r="HPL106" s="420"/>
      <c r="HPM106" s="420"/>
      <c r="HPN106" s="420"/>
      <c r="HPO106" s="420"/>
      <c r="HPP106" s="420"/>
      <c r="HPQ106" s="420"/>
      <c r="HPR106" s="420"/>
      <c r="HPS106" s="420"/>
      <c r="HPT106" s="420"/>
      <c r="HPU106" s="420"/>
      <c r="HPV106" s="420"/>
      <c r="HPW106" s="420"/>
      <c r="HPX106" s="420"/>
      <c r="HPY106" s="420"/>
      <c r="HPZ106" s="420"/>
      <c r="HQA106" s="420"/>
      <c r="HQB106" s="420"/>
      <c r="HQC106" s="420"/>
      <c r="HQD106" s="420"/>
      <c r="HQE106" s="420"/>
      <c r="HQF106" s="420"/>
      <c r="HQG106" s="420"/>
      <c r="HQH106" s="420"/>
      <c r="HQI106" s="420"/>
      <c r="HQJ106" s="420"/>
      <c r="HQK106" s="420"/>
      <c r="HQL106" s="420"/>
      <c r="HQM106" s="420"/>
      <c r="HQN106" s="420"/>
      <c r="HQO106" s="420"/>
      <c r="HQP106" s="420"/>
      <c r="HQQ106" s="420"/>
      <c r="HQR106" s="420"/>
      <c r="HQS106" s="420"/>
      <c r="HQT106" s="420"/>
      <c r="HQU106" s="420"/>
      <c r="HQV106" s="420"/>
      <c r="HQW106" s="420"/>
      <c r="HQX106" s="420"/>
      <c r="HQY106" s="420"/>
      <c r="HQZ106" s="420"/>
      <c r="HRA106" s="420"/>
      <c r="HRB106" s="420"/>
      <c r="HRC106" s="420"/>
      <c r="HRD106" s="420"/>
      <c r="HRE106" s="420"/>
      <c r="HRF106" s="420"/>
      <c r="HRG106" s="420"/>
      <c r="HRH106" s="420"/>
      <c r="HRI106" s="420"/>
      <c r="HRJ106" s="420"/>
      <c r="HRK106" s="420"/>
      <c r="HRL106" s="420"/>
      <c r="HRM106" s="420"/>
      <c r="HRN106" s="420"/>
      <c r="HRO106" s="420"/>
      <c r="HRP106" s="420"/>
      <c r="HRQ106" s="420"/>
      <c r="HRR106" s="420"/>
      <c r="HRS106" s="420"/>
      <c r="HRT106" s="420"/>
      <c r="HRU106" s="420"/>
      <c r="HRV106" s="420"/>
      <c r="HRW106" s="420"/>
      <c r="HRX106" s="420"/>
      <c r="HRY106" s="420"/>
      <c r="HRZ106" s="420"/>
      <c r="HSA106" s="420"/>
      <c r="HSB106" s="420"/>
      <c r="HSC106" s="420"/>
      <c r="HSD106" s="420"/>
      <c r="HSE106" s="420"/>
      <c r="HSF106" s="420"/>
      <c r="HSG106" s="420"/>
      <c r="HSH106" s="420"/>
      <c r="HSI106" s="420"/>
      <c r="HSJ106" s="420"/>
      <c r="HSK106" s="420"/>
      <c r="HSL106" s="420"/>
      <c r="HSM106" s="420"/>
      <c r="HSN106" s="420"/>
      <c r="HSO106" s="420"/>
      <c r="HSP106" s="420"/>
      <c r="HSQ106" s="420"/>
      <c r="HSR106" s="420"/>
      <c r="HSS106" s="420"/>
      <c r="HST106" s="420"/>
      <c r="HSU106" s="420"/>
      <c r="HSV106" s="420"/>
      <c r="HSW106" s="420"/>
      <c r="HSX106" s="420"/>
      <c r="HSY106" s="420"/>
      <c r="HSZ106" s="420"/>
      <c r="HTA106" s="420"/>
      <c r="HTB106" s="420"/>
      <c r="HTC106" s="420"/>
      <c r="HTD106" s="420"/>
      <c r="HTE106" s="420"/>
      <c r="HTF106" s="420"/>
      <c r="HTG106" s="420"/>
      <c r="HTH106" s="420"/>
      <c r="HTI106" s="420"/>
      <c r="HTJ106" s="420"/>
      <c r="HTK106" s="420"/>
      <c r="HTL106" s="420"/>
      <c r="HTM106" s="420"/>
      <c r="HTN106" s="420"/>
      <c r="HTO106" s="420"/>
      <c r="HTP106" s="420"/>
      <c r="HTQ106" s="420"/>
      <c r="HTR106" s="420"/>
      <c r="HTS106" s="420"/>
      <c r="HTT106" s="420"/>
      <c r="HTU106" s="420"/>
      <c r="HTV106" s="420"/>
      <c r="HTW106" s="420"/>
      <c r="HTX106" s="420"/>
      <c r="HTY106" s="420"/>
      <c r="HTZ106" s="420"/>
      <c r="HUA106" s="420"/>
      <c r="HUB106" s="420"/>
      <c r="HUC106" s="420"/>
      <c r="HUD106" s="420"/>
      <c r="HUE106" s="420"/>
      <c r="HUF106" s="420"/>
      <c r="HUG106" s="420"/>
      <c r="HUH106" s="420"/>
      <c r="HUI106" s="420"/>
      <c r="HUJ106" s="420"/>
      <c r="HUK106" s="420"/>
      <c r="HUL106" s="420"/>
      <c r="HUM106" s="420"/>
      <c r="HUN106" s="420"/>
      <c r="HUO106" s="420"/>
      <c r="HUP106" s="420"/>
      <c r="HUQ106" s="420"/>
      <c r="HUR106" s="420"/>
      <c r="HUS106" s="420"/>
      <c r="HUT106" s="420"/>
      <c r="HUU106" s="420"/>
      <c r="HUV106" s="420"/>
      <c r="HUW106" s="420"/>
      <c r="HUX106" s="420"/>
      <c r="HUY106" s="420"/>
      <c r="HUZ106" s="420"/>
      <c r="HVA106" s="420"/>
      <c r="HVB106" s="420"/>
      <c r="HVC106" s="420"/>
      <c r="HVD106" s="420"/>
      <c r="HVE106" s="420"/>
      <c r="HVF106" s="420"/>
      <c r="HVG106" s="420"/>
      <c r="HVH106" s="420"/>
      <c r="HVI106" s="420"/>
      <c r="HVJ106" s="420"/>
      <c r="HVK106" s="420"/>
      <c r="HVL106" s="420"/>
      <c r="HVM106" s="420"/>
      <c r="HVN106" s="420"/>
      <c r="HVO106" s="420"/>
      <c r="HVP106" s="420"/>
      <c r="HVQ106" s="420"/>
      <c r="HVR106" s="420"/>
      <c r="HVS106" s="420"/>
      <c r="HVT106" s="420"/>
      <c r="HVU106" s="420"/>
      <c r="HVV106" s="420"/>
      <c r="HVW106" s="420"/>
      <c r="HVX106" s="420"/>
      <c r="HVY106" s="420"/>
      <c r="HVZ106" s="420"/>
      <c r="HWA106" s="420"/>
      <c r="HWB106" s="420"/>
      <c r="HWC106" s="420"/>
      <c r="HWD106" s="420"/>
      <c r="HWE106" s="420"/>
      <c r="HWF106" s="420"/>
      <c r="HWG106" s="420"/>
      <c r="HWH106" s="420"/>
      <c r="HWI106" s="420"/>
      <c r="HWJ106" s="420"/>
      <c r="HWK106" s="420"/>
      <c r="HWL106" s="420"/>
      <c r="HWM106" s="420"/>
      <c r="HWN106" s="420"/>
      <c r="HWO106" s="420"/>
      <c r="HWP106" s="420"/>
      <c r="HWQ106" s="420"/>
      <c r="HWR106" s="420"/>
      <c r="HWS106" s="420"/>
      <c r="HWT106" s="420"/>
      <c r="HWU106" s="420"/>
      <c r="HWV106" s="420"/>
      <c r="HWW106" s="420"/>
      <c r="HWX106" s="420"/>
      <c r="HWY106" s="420"/>
      <c r="HWZ106" s="420"/>
      <c r="HXA106" s="420"/>
      <c r="HXB106" s="420"/>
      <c r="HXC106" s="420"/>
      <c r="HXD106" s="420"/>
      <c r="HXE106" s="420"/>
      <c r="HXF106" s="420"/>
      <c r="HXG106" s="420"/>
      <c r="HXH106" s="420"/>
      <c r="HXI106" s="420"/>
      <c r="HXJ106" s="420"/>
      <c r="HXK106" s="420"/>
      <c r="HXL106" s="420"/>
      <c r="HXM106" s="420"/>
      <c r="HXN106" s="420"/>
      <c r="HXO106" s="420"/>
      <c r="HXP106" s="420"/>
      <c r="HXQ106" s="420"/>
      <c r="HXR106" s="420"/>
      <c r="HXS106" s="420"/>
      <c r="HXT106" s="420"/>
      <c r="HXU106" s="420"/>
      <c r="HXV106" s="420"/>
      <c r="HXW106" s="420"/>
      <c r="HXX106" s="420"/>
      <c r="HXY106" s="420"/>
      <c r="HXZ106" s="420"/>
      <c r="HYA106" s="420"/>
      <c r="HYB106" s="420"/>
      <c r="HYC106" s="420"/>
      <c r="HYD106" s="420"/>
      <c r="HYE106" s="420"/>
      <c r="HYF106" s="420"/>
      <c r="HYG106" s="420"/>
      <c r="HYH106" s="420"/>
      <c r="HYI106" s="420"/>
      <c r="HYJ106" s="420"/>
      <c r="HYK106" s="420"/>
      <c r="HYL106" s="420"/>
      <c r="HYM106" s="420"/>
      <c r="HYN106" s="420"/>
      <c r="HYO106" s="420"/>
      <c r="HYP106" s="420"/>
      <c r="HYQ106" s="420"/>
      <c r="HYR106" s="420"/>
      <c r="HYS106" s="420"/>
      <c r="HYT106" s="420"/>
      <c r="HYU106" s="420"/>
      <c r="HYV106" s="420"/>
      <c r="HYW106" s="420"/>
      <c r="HYX106" s="420"/>
      <c r="HYY106" s="420"/>
      <c r="HYZ106" s="420"/>
      <c r="HZA106" s="420"/>
      <c r="HZB106" s="420"/>
      <c r="HZC106" s="420"/>
      <c r="HZD106" s="420"/>
      <c r="HZE106" s="420"/>
      <c r="HZF106" s="420"/>
      <c r="HZG106" s="420"/>
      <c r="HZH106" s="420"/>
      <c r="HZI106" s="420"/>
      <c r="HZJ106" s="420"/>
      <c r="HZK106" s="420"/>
      <c r="HZL106" s="420"/>
      <c r="HZM106" s="420"/>
      <c r="HZN106" s="420"/>
      <c r="HZO106" s="420"/>
      <c r="HZP106" s="420"/>
      <c r="HZQ106" s="420"/>
      <c r="HZR106" s="420"/>
      <c r="HZS106" s="420"/>
      <c r="HZT106" s="420"/>
      <c r="HZU106" s="420"/>
      <c r="HZV106" s="420"/>
      <c r="HZW106" s="420"/>
      <c r="HZX106" s="420"/>
      <c r="HZY106" s="420"/>
      <c r="HZZ106" s="420"/>
      <c r="IAA106" s="420"/>
      <c r="IAB106" s="420"/>
      <c r="IAC106" s="420"/>
      <c r="IAD106" s="420"/>
      <c r="IAE106" s="420"/>
      <c r="IAF106" s="420"/>
      <c r="IAG106" s="420"/>
      <c r="IAH106" s="420"/>
      <c r="IAI106" s="420"/>
      <c r="IAJ106" s="420"/>
      <c r="IAK106" s="420"/>
      <c r="IAL106" s="420"/>
      <c r="IAM106" s="420"/>
      <c r="IAN106" s="420"/>
      <c r="IAO106" s="420"/>
      <c r="IAP106" s="420"/>
      <c r="IAQ106" s="420"/>
      <c r="IAR106" s="420"/>
      <c r="IAS106" s="420"/>
      <c r="IAT106" s="420"/>
      <c r="IAU106" s="420"/>
      <c r="IAV106" s="420"/>
      <c r="IAW106" s="420"/>
      <c r="IAX106" s="420"/>
      <c r="IAY106" s="420"/>
      <c r="IAZ106" s="420"/>
      <c r="IBA106" s="420"/>
      <c r="IBB106" s="420"/>
      <c r="IBC106" s="420"/>
      <c r="IBD106" s="420"/>
      <c r="IBE106" s="420"/>
      <c r="IBF106" s="420"/>
      <c r="IBG106" s="420"/>
      <c r="IBH106" s="420"/>
      <c r="IBI106" s="420"/>
      <c r="IBJ106" s="420"/>
      <c r="IBK106" s="420"/>
      <c r="IBL106" s="420"/>
      <c r="IBM106" s="420"/>
      <c r="IBN106" s="420"/>
      <c r="IBO106" s="420"/>
      <c r="IBP106" s="420"/>
      <c r="IBQ106" s="420"/>
      <c r="IBR106" s="420"/>
      <c r="IBS106" s="420"/>
      <c r="IBT106" s="420"/>
      <c r="IBU106" s="420"/>
      <c r="IBV106" s="420"/>
      <c r="IBW106" s="420"/>
      <c r="IBX106" s="420"/>
      <c r="IBY106" s="420"/>
      <c r="IBZ106" s="420"/>
      <c r="ICA106" s="420"/>
      <c r="ICB106" s="420"/>
      <c r="ICC106" s="420"/>
      <c r="ICD106" s="420"/>
      <c r="ICE106" s="420"/>
      <c r="ICF106" s="420"/>
      <c r="ICG106" s="420"/>
      <c r="ICH106" s="420"/>
      <c r="ICI106" s="420"/>
      <c r="ICJ106" s="420"/>
      <c r="ICK106" s="420"/>
      <c r="ICL106" s="420"/>
      <c r="ICM106" s="420"/>
      <c r="ICN106" s="420"/>
      <c r="ICO106" s="420"/>
      <c r="ICP106" s="420"/>
      <c r="ICQ106" s="420"/>
      <c r="ICR106" s="420"/>
      <c r="ICS106" s="420"/>
      <c r="ICT106" s="420"/>
      <c r="ICU106" s="420"/>
      <c r="ICV106" s="420"/>
      <c r="ICW106" s="420"/>
      <c r="ICX106" s="420"/>
      <c r="ICY106" s="420"/>
      <c r="ICZ106" s="420"/>
      <c r="IDA106" s="420"/>
      <c r="IDB106" s="420"/>
      <c r="IDC106" s="420"/>
      <c r="IDD106" s="420"/>
      <c r="IDE106" s="420"/>
      <c r="IDF106" s="420"/>
      <c r="IDG106" s="420"/>
      <c r="IDH106" s="420"/>
      <c r="IDI106" s="420"/>
      <c r="IDJ106" s="420"/>
      <c r="IDK106" s="420"/>
      <c r="IDL106" s="420"/>
      <c r="IDM106" s="420"/>
      <c r="IDN106" s="420"/>
      <c r="IDO106" s="420"/>
      <c r="IDP106" s="420"/>
      <c r="IDQ106" s="420"/>
      <c r="IDR106" s="420"/>
      <c r="IDS106" s="420"/>
      <c r="IDT106" s="420"/>
      <c r="IDU106" s="420"/>
      <c r="IDV106" s="420"/>
      <c r="IDW106" s="420"/>
      <c r="IDX106" s="420"/>
      <c r="IDY106" s="420"/>
      <c r="IDZ106" s="420"/>
      <c r="IEA106" s="420"/>
      <c r="IEB106" s="420"/>
      <c r="IEC106" s="420"/>
      <c r="IED106" s="420"/>
      <c r="IEE106" s="420"/>
      <c r="IEF106" s="420"/>
      <c r="IEG106" s="420"/>
      <c r="IEH106" s="420"/>
      <c r="IEI106" s="420"/>
      <c r="IEJ106" s="420"/>
      <c r="IEK106" s="420"/>
      <c r="IEL106" s="420"/>
      <c r="IEM106" s="420"/>
      <c r="IEN106" s="420"/>
      <c r="IEO106" s="420"/>
      <c r="IEP106" s="420"/>
      <c r="IEQ106" s="420"/>
      <c r="IER106" s="420"/>
      <c r="IES106" s="420"/>
      <c r="IET106" s="420"/>
      <c r="IEU106" s="420"/>
      <c r="IEV106" s="420"/>
      <c r="IEW106" s="420"/>
      <c r="IEX106" s="420"/>
      <c r="IEY106" s="420"/>
      <c r="IEZ106" s="420"/>
      <c r="IFA106" s="420"/>
      <c r="IFB106" s="420"/>
      <c r="IFC106" s="420"/>
      <c r="IFD106" s="420"/>
      <c r="IFE106" s="420"/>
      <c r="IFF106" s="420"/>
      <c r="IFG106" s="420"/>
      <c r="IFH106" s="420"/>
      <c r="IFI106" s="420"/>
      <c r="IFJ106" s="420"/>
      <c r="IFK106" s="420"/>
      <c r="IFL106" s="420"/>
      <c r="IFM106" s="420"/>
      <c r="IFN106" s="420"/>
      <c r="IFO106" s="420"/>
      <c r="IFP106" s="420"/>
      <c r="IFQ106" s="420"/>
      <c r="IFR106" s="420"/>
      <c r="IFS106" s="420"/>
      <c r="IFT106" s="420"/>
      <c r="IFU106" s="420"/>
      <c r="IFV106" s="420"/>
      <c r="IFW106" s="420"/>
      <c r="IFX106" s="420"/>
      <c r="IFY106" s="420"/>
      <c r="IFZ106" s="420"/>
      <c r="IGA106" s="420"/>
      <c r="IGB106" s="420"/>
      <c r="IGC106" s="420"/>
      <c r="IGD106" s="420"/>
      <c r="IGE106" s="420"/>
      <c r="IGF106" s="420"/>
      <c r="IGG106" s="420"/>
      <c r="IGH106" s="420"/>
      <c r="IGI106" s="420"/>
      <c r="IGJ106" s="420"/>
      <c r="IGK106" s="420"/>
      <c r="IGL106" s="420"/>
      <c r="IGM106" s="420"/>
      <c r="IGN106" s="420"/>
      <c r="IGO106" s="420"/>
      <c r="IGP106" s="420"/>
      <c r="IGQ106" s="420"/>
      <c r="IGR106" s="420"/>
      <c r="IGS106" s="420"/>
      <c r="IGT106" s="420"/>
      <c r="IGU106" s="420"/>
      <c r="IGV106" s="420"/>
      <c r="IGW106" s="420"/>
      <c r="IGX106" s="420"/>
      <c r="IGY106" s="420"/>
      <c r="IGZ106" s="420"/>
      <c r="IHA106" s="420"/>
      <c r="IHB106" s="420"/>
      <c r="IHC106" s="420"/>
      <c r="IHD106" s="420"/>
      <c r="IHE106" s="420"/>
      <c r="IHF106" s="420"/>
      <c r="IHG106" s="420"/>
      <c r="IHH106" s="420"/>
      <c r="IHI106" s="420"/>
      <c r="IHJ106" s="420"/>
      <c r="IHK106" s="420"/>
      <c r="IHL106" s="420"/>
      <c r="IHM106" s="420"/>
      <c r="IHN106" s="420"/>
      <c r="IHO106" s="420"/>
      <c r="IHP106" s="420"/>
      <c r="IHQ106" s="420"/>
      <c r="IHR106" s="420"/>
      <c r="IHS106" s="420"/>
      <c r="IHT106" s="420"/>
      <c r="IHU106" s="420"/>
      <c r="IHV106" s="420"/>
      <c r="IHW106" s="420"/>
      <c r="IHX106" s="420"/>
      <c r="IHY106" s="420"/>
      <c r="IHZ106" s="420"/>
      <c r="IIA106" s="420"/>
      <c r="IIB106" s="420"/>
      <c r="IIC106" s="420"/>
      <c r="IID106" s="420"/>
      <c r="IIE106" s="420"/>
      <c r="IIF106" s="420"/>
      <c r="IIG106" s="420"/>
      <c r="IIH106" s="420"/>
      <c r="III106" s="420"/>
      <c r="IIJ106" s="420"/>
      <c r="IIK106" s="420"/>
      <c r="IIL106" s="420"/>
      <c r="IIM106" s="420"/>
      <c r="IIN106" s="420"/>
      <c r="IIO106" s="420"/>
      <c r="IIP106" s="420"/>
      <c r="IIQ106" s="420"/>
      <c r="IIR106" s="420"/>
      <c r="IIS106" s="420"/>
      <c r="IIT106" s="420"/>
      <c r="IIU106" s="420"/>
      <c r="IIV106" s="420"/>
      <c r="IIW106" s="420"/>
      <c r="IIX106" s="420"/>
      <c r="IIY106" s="420"/>
      <c r="IIZ106" s="420"/>
      <c r="IJA106" s="420"/>
      <c r="IJB106" s="420"/>
      <c r="IJC106" s="420"/>
      <c r="IJD106" s="420"/>
      <c r="IJE106" s="420"/>
      <c r="IJF106" s="420"/>
      <c r="IJG106" s="420"/>
      <c r="IJH106" s="420"/>
      <c r="IJI106" s="420"/>
      <c r="IJJ106" s="420"/>
      <c r="IJK106" s="420"/>
      <c r="IJL106" s="420"/>
      <c r="IJM106" s="420"/>
      <c r="IJN106" s="420"/>
      <c r="IJO106" s="420"/>
      <c r="IJP106" s="420"/>
      <c r="IJQ106" s="420"/>
      <c r="IJR106" s="420"/>
      <c r="IJS106" s="420"/>
      <c r="IJT106" s="420"/>
      <c r="IJU106" s="420"/>
      <c r="IJV106" s="420"/>
      <c r="IJW106" s="420"/>
      <c r="IJX106" s="420"/>
      <c r="IJY106" s="420"/>
      <c r="IJZ106" s="420"/>
      <c r="IKA106" s="420"/>
      <c r="IKB106" s="420"/>
      <c r="IKC106" s="420"/>
      <c r="IKD106" s="420"/>
      <c r="IKE106" s="420"/>
      <c r="IKF106" s="420"/>
      <c r="IKG106" s="420"/>
      <c r="IKH106" s="420"/>
      <c r="IKI106" s="420"/>
      <c r="IKJ106" s="420"/>
      <c r="IKK106" s="420"/>
      <c r="IKL106" s="420"/>
      <c r="IKM106" s="420"/>
      <c r="IKN106" s="420"/>
      <c r="IKO106" s="420"/>
      <c r="IKP106" s="420"/>
      <c r="IKQ106" s="420"/>
      <c r="IKR106" s="420"/>
      <c r="IKS106" s="420"/>
      <c r="IKT106" s="420"/>
      <c r="IKU106" s="420"/>
      <c r="IKV106" s="420"/>
      <c r="IKW106" s="420"/>
      <c r="IKX106" s="420"/>
      <c r="IKY106" s="420"/>
      <c r="IKZ106" s="420"/>
      <c r="ILA106" s="420"/>
      <c r="ILB106" s="420"/>
      <c r="ILC106" s="420"/>
      <c r="ILD106" s="420"/>
      <c r="ILE106" s="420"/>
      <c r="ILF106" s="420"/>
      <c r="ILG106" s="420"/>
      <c r="ILH106" s="420"/>
      <c r="ILI106" s="420"/>
      <c r="ILJ106" s="420"/>
      <c r="ILK106" s="420"/>
      <c r="ILL106" s="420"/>
      <c r="ILM106" s="420"/>
      <c r="ILN106" s="420"/>
      <c r="ILO106" s="420"/>
      <c r="ILP106" s="420"/>
      <c r="ILQ106" s="420"/>
      <c r="ILR106" s="420"/>
      <c r="ILS106" s="420"/>
      <c r="ILT106" s="420"/>
      <c r="ILU106" s="420"/>
      <c r="ILV106" s="420"/>
      <c r="ILW106" s="420"/>
      <c r="ILX106" s="420"/>
      <c r="ILY106" s="420"/>
      <c r="ILZ106" s="420"/>
      <c r="IMA106" s="420"/>
      <c r="IMB106" s="420"/>
      <c r="IMC106" s="420"/>
      <c r="IMD106" s="420"/>
      <c r="IME106" s="420"/>
      <c r="IMF106" s="420"/>
      <c r="IMG106" s="420"/>
      <c r="IMH106" s="420"/>
      <c r="IMI106" s="420"/>
      <c r="IMJ106" s="420"/>
      <c r="IMK106" s="420"/>
      <c r="IML106" s="420"/>
      <c r="IMM106" s="420"/>
      <c r="IMN106" s="420"/>
      <c r="IMO106" s="420"/>
      <c r="IMP106" s="420"/>
      <c r="IMQ106" s="420"/>
      <c r="IMR106" s="420"/>
      <c r="IMS106" s="420"/>
      <c r="IMT106" s="420"/>
      <c r="IMU106" s="420"/>
      <c r="IMV106" s="420"/>
      <c r="IMW106" s="420"/>
      <c r="IMX106" s="420"/>
      <c r="IMY106" s="420"/>
      <c r="IMZ106" s="420"/>
      <c r="INA106" s="420"/>
      <c r="INB106" s="420"/>
      <c r="INC106" s="420"/>
      <c r="IND106" s="420"/>
      <c r="INE106" s="420"/>
      <c r="INF106" s="420"/>
      <c r="ING106" s="420"/>
      <c r="INH106" s="420"/>
      <c r="INI106" s="420"/>
      <c r="INJ106" s="420"/>
      <c r="INK106" s="420"/>
      <c r="INL106" s="420"/>
      <c r="INM106" s="420"/>
      <c r="INN106" s="420"/>
      <c r="INO106" s="420"/>
      <c r="INP106" s="420"/>
      <c r="INQ106" s="420"/>
      <c r="INR106" s="420"/>
      <c r="INS106" s="420"/>
      <c r="INT106" s="420"/>
      <c r="INU106" s="420"/>
      <c r="INV106" s="420"/>
      <c r="INW106" s="420"/>
      <c r="INX106" s="420"/>
      <c r="INY106" s="420"/>
      <c r="INZ106" s="420"/>
      <c r="IOA106" s="420"/>
      <c r="IOB106" s="420"/>
      <c r="IOC106" s="420"/>
      <c r="IOD106" s="420"/>
      <c r="IOE106" s="420"/>
      <c r="IOF106" s="420"/>
      <c r="IOG106" s="420"/>
      <c r="IOH106" s="420"/>
      <c r="IOI106" s="420"/>
      <c r="IOJ106" s="420"/>
      <c r="IOK106" s="420"/>
      <c r="IOL106" s="420"/>
      <c r="IOM106" s="420"/>
      <c r="ION106" s="420"/>
      <c r="IOO106" s="420"/>
      <c r="IOP106" s="420"/>
      <c r="IOQ106" s="420"/>
      <c r="IOR106" s="420"/>
      <c r="IOS106" s="420"/>
      <c r="IOT106" s="420"/>
      <c r="IOU106" s="420"/>
      <c r="IOV106" s="420"/>
      <c r="IOW106" s="420"/>
      <c r="IOX106" s="420"/>
      <c r="IOY106" s="420"/>
      <c r="IOZ106" s="420"/>
      <c r="IPA106" s="420"/>
      <c r="IPB106" s="420"/>
      <c r="IPC106" s="420"/>
      <c r="IPD106" s="420"/>
      <c r="IPE106" s="420"/>
      <c r="IPF106" s="420"/>
      <c r="IPG106" s="420"/>
      <c r="IPH106" s="420"/>
      <c r="IPI106" s="420"/>
      <c r="IPJ106" s="420"/>
      <c r="IPK106" s="420"/>
      <c r="IPL106" s="420"/>
      <c r="IPM106" s="420"/>
      <c r="IPN106" s="420"/>
      <c r="IPO106" s="420"/>
      <c r="IPP106" s="420"/>
      <c r="IPQ106" s="420"/>
      <c r="IPR106" s="420"/>
      <c r="IPS106" s="420"/>
      <c r="IPT106" s="420"/>
      <c r="IPU106" s="420"/>
      <c r="IPV106" s="420"/>
      <c r="IPW106" s="420"/>
      <c r="IPX106" s="420"/>
      <c r="IPY106" s="420"/>
      <c r="IPZ106" s="420"/>
      <c r="IQA106" s="420"/>
      <c r="IQB106" s="420"/>
      <c r="IQC106" s="420"/>
      <c r="IQD106" s="420"/>
      <c r="IQE106" s="420"/>
      <c r="IQF106" s="420"/>
      <c r="IQG106" s="420"/>
      <c r="IQH106" s="420"/>
      <c r="IQI106" s="420"/>
      <c r="IQJ106" s="420"/>
      <c r="IQK106" s="420"/>
      <c r="IQL106" s="420"/>
      <c r="IQM106" s="420"/>
      <c r="IQN106" s="420"/>
      <c r="IQO106" s="420"/>
      <c r="IQP106" s="420"/>
      <c r="IQQ106" s="420"/>
      <c r="IQR106" s="420"/>
      <c r="IQS106" s="420"/>
      <c r="IQT106" s="420"/>
      <c r="IQU106" s="420"/>
      <c r="IQV106" s="420"/>
      <c r="IQW106" s="420"/>
      <c r="IQX106" s="420"/>
      <c r="IQY106" s="420"/>
      <c r="IQZ106" s="420"/>
      <c r="IRA106" s="420"/>
      <c r="IRB106" s="420"/>
      <c r="IRC106" s="420"/>
      <c r="IRD106" s="420"/>
      <c r="IRE106" s="420"/>
      <c r="IRF106" s="420"/>
      <c r="IRG106" s="420"/>
      <c r="IRH106" s="420"/>
      <c r="IRI106" s="420"/>
      <c r="IRJ106" s="420"/>
      <c r="IRK106" s="420"/>
      <c r="IRL106" s="420"/>
      <c r="IRM106" s="420"/>
      <c r="IRN106" s="420"/>
      <c r="IRO106" s="420"/>
      <c r="IRP106" s="420"/>
      <c r="IRQ106" s="420"/>
      <c r="IRR106" s="420"/>
      <c r="IRS106" s="420"/>
      <c r="IRT106" s="420"/>
      <c r="IRU106" s="420"/>
      <c r="IRV106" s="420"/>
      <c r="IRW106" s="420"/>
      <c r="IRX106" s="420"/>
      <c r="IRY106" s="420"/>
      <c r="IRZ106" s="420"/>
      <c r="ISA106" s="420"/>
      <c r="ISB106" s="420"/>
      <c r="ISC106" s="420"/>
      <c r="ISD106" s="420"/>
      <c r="ISE106" s="420"/>
      <c r="ISF106" s="420"/>
      <c r="ISG106" s="420"/>
      <c r="ISH106" s="420"/>
      <c r="ISI106" s="420"/>
      <c r="ISJ106" s="420"/>
      <c r="ISK106" s="420"/>
      <c r="ISL106" s="420"/>
      <c r="ISM106" s="420"/>
      <c r="ISN106" s="420"/>
      <c r="ISO106" s="420"/>
      <c r="ISP106" s="420"/>
      <c r="ISQ106" s="420"/>
      <c r="ISR106" s="420"/>
      <c r="ISS106" s="420"/>
      <c r="IST106" s="420"/>
      <c r="ISU106" s="420"/>
      <c r="ISV106" s="420"/>
      <c r="ISW106" s="420"/>
      <c r="ISX106" s="420"/>
      <c r="ISY106" s="420"/>
      <c r="ISZ106" s="420"/>
      <c r="ITA106" s="420"/>
      <c r="ITB106" s="420"/>
      <c r="ITC106" s="420"/>
      <c r="ITD106" s="420"/>
      <c r="ITE106" s="420"/>
      <c r="ITF106" s="420"/>
      <c r="ITG106" s="420"/>
      <c r="ITH106" s="420"/>
      <c r="ITI106" s="420"/>
      <c r="ITJ106" s="420"/>
      <c r="ITK106" s="420"/>
      <c r="ITL106" s="420"/>
      <c r="ITM106" s="420"/>
      <c r="ITN106" s="420"/>
      <c r="ITO106" s="420"/>
      <c r="ITP106" s="420"/>
      <c r="ITQ106" s="420"/>
      <c r="ITR106" s="420"/>
      <c r="ITS106" s="420"/>
      <c r="ITT106" s="420"/>
      <c r="ITU106" s="420"/>
      <c r="ITV106" s="420"/>
      <c r="ITW106" s="420"/>
      <c r="ITX106" s="420"/>
      <c r="ITY106" s="420"/>
      <c r="ITZ106" s="420"/>
      <c r="IUA106" s="420"/>
      <c r="IUB106" s="420"/>
      <c r="IUC106" s="420"/>
      <c r="IUD106" s="420"/>
      <c r="IUE106" s="420"/>
      <c r="IUF106" s="420"/>
      <c r="IUG106" s="420"/>
      <c r="IUH106" s="420"/>
      <c r="IUI106" s="420"/>
      <c r="IUJ106" s="420"/>
      <c r="IUK106" s="420"/>
      <c r="IUL106" s="420"/>
      <c r="IUM106" s="420"/>
      <c r="IUN106" s="420"/>
      <c r="IUO106" s="420"/>
      <c r="IUP106" s="420"/>
      <c r="IUQ106" s="420"/>
      <c r="IUR106" s="420"/>
      <c r="IUS106" s="420"/>
      <c r="IUT106" s="420"/>
      <c r="IUU106" s="420"/>
      <c r="IUV106" s="420"/>
      <c r="IUW106" s="420"/>
      <c r="IUX106" s="420"/>
      <c r="IUY106" s="420"/>
      <c r="IUZ106" s="420"/>
      <c r="IVA106" s="420"/>
      <c r="IVB106" s="420"/>
      <c r="IVC106" s="420"/>
      <c r="IVD106" s="420"/>
      <c r="IVE106" s="420"/>
      <c r="IVF106" s="420"/>
      <c r="IVG106" s="420"/>
      <c r="IVH106" s="420"/>
      <c r="IVI106" s="420"/>
      <c r="IVJ106" s="420"/>
      <c r="IVK106" s="420"/>
      <c r="IVL106" s="420"/>
      <c r="IVM106" s="420"/>
      <c r="IVN106" s="420"/>
      <c r="IVO106" s="420"/>
      <c r="IVP106" s="420"/>
      <c r="IVQ106" s="420"/>
      <c r="IVR106" s="420"/>
      <c r="IVS106" s="420"/>
      <c r="IVT106" s="420"/>
      <c r="IVU106" s="420"/>
      <c r="IVV106" s="420"/>
      <c r="IVW106" s="420"/>
      <c r="IVX106" s="420"/>
      <c r="IVY106" s="420"/>
      <c r="IVZ106" s="420"/>
      <c r="IWA106" s="420"/>
      <c r="IWB106" s="420"/>
      <c r="IWC106" s="420"/>
      <c r="IWD106" s="420"/>
      <c r="IWE106" s="420"/>
      <c r="IWF106" s="420"/>
      <c r="IWG106" s="420"/>
      <c r="IWH106" s="420"/>
      <c r="IWI106" s="420"/>
      <c r="IWJ106" s="420"/>
      <c r="IWK106" s="420"/>
      <c r="IWL106" s="420"/>
      <c r="IWM106" s="420"/>
      <c r="IWN106" s="420"/>
      <c r="IWO106" s="420"/>
      <c r="IWP106" s="420"/>
      <c r="IWQ106" s="420"/>
      <c r="IWR106" s="420"/>
      <c r="IWS106" s="420"/>
      <c r="IWT106" s="420"/>
      <c r="IWU106" s="420"/>
      <c r="IWV106" s="420"/>
      <c r="IWW106" s="420"/>
      <c r="IWX106" s="420"/>
      <c r="IWY106" s="420"/>
      <c r="IWZ106" s="420"/>
      <c r="IXA106" s="420"/>
      <c r="IXB106" s="420"/>
      <c r="IXC106" s="420"/>
      <c r="IXD106" s="420"/>
      <c r="IXE106" s="420"/>
      <c r="IXF106" s="420"/>
      <c r="IXG106" s="420"/>
      <c r="IXH106" s="420"/>
      <c r="IXI106" s="420"/>
      <c r="IXJ106" s="420"/>
      <c r="IXK106" s="420"/>
      <c r="IXL106" s="420"/>
      <c r="IXM106" s="420"/>
      <c r="IXN106" s="420"/>
      <c r="IXO106" s="420"/>
      <c r="IXP106" s="420"/>
      <c r="IXQ106" s="420"/>
      <c r="IXR106" s="420"/>
      <c r="IXS106" s="420"/>
      <c r="IXT106" s="420"/>
      <c r="IXU106" s="420"/>
      <c r="IXV106" s="420"/>
      <c r="IXW106" s="420"/>
      <c r="IXX106" s="420"/>
      <c r="IXY106" s="420"/>
      <c r="IXZ106" s="420"/>
      <c r="IYA106" s="420"/>
      <c r="IYB106" s="420"/>
      <c r="IYC106" s="420"/>
      <c r="IYD106" s="420"/>
      <c r="IYE106" s="420"/>
      <c r="IYF106" s="420"/>
      <c r="IYG106" s="420"/>
      <c r="IYH106" s="420"/>
      <c r="IYI106" s="420"/>
      <c r="IYJ106" s="420"/>
      <c r="IYK106" s="420"/>
      <c r="IYL106" s="420"/>
      <c r="IYM106" s="420"/>
      <c r="IYN106" s="420"/>
      <c r="IYO106" s="420"/>
      <c r="IYP106" s="420"/>
      <c r="IYQ106" s="420"/>
      <c r="IYR106" s="420"/>
      <c r="IYS106" s="420"/>
      <c r="IYT106" s="420"/>
      <c r="IYU106" s="420"/>
      <c r="IYV106" s="420"/>
      <c r="IYW106" s="420"/>
      <c r="IYX106" s="420"/>
      <c r="IYY106" s="420"/>
      <c r="IYZ106" s="420"/>
      <c r="IZA106" s="420"/>
      <c r="IZB106" s="420"/>
      <c r="IZC106" s="420"/>
      <c r="IZD106" s="420"/>
      <c r="IZE106" s="420"/>
      <c r="IZF106" s="420"/>
      <c r="IZG106" s="420"/>
      <c r="IZH106" s="420"/>
      <c r="IZI106" s="420"/>
      <c r="IZJ106" s="420"/>
      <c r="IZK106" s="420"/>
      <c r="IZL106" s="420"/>
      <c r="IZM106" s="420"/>
      <c r="IZN106" s="420"/>
      <c r="IZO106" s="420"/>
      <c r="IZP106" s="420"/>
      <c r="IZQ106" s="420"/>
      <c r="IZR106" s="420"/>
      <c r="IZS106" s="420"/>
      <c r="IZT106" s="420"/>
      <c r="IZU106" s="420"/>
      <c r="IZV106" s="420"/>
      <c r="IZW106" s="420"/>
      <c r="IZX106" s="420"/>
      <c r="IZY106" s="420"/>
      <c r="IZZ106" s="420"/>
      <c r="JAA106" s="420"/>
      <c r="JAB106" s="420"/>
      <c r="JAC106" s="420"/>
      <c r="JAD106" s="420"/>
      <c r="JAE106" s="420"/>
      <c r="JAF106" s="420"/>
      <c r="JAG106" s="420"/>
      <c r="JAH106" s="420"/>
      <c r="JAI106" s="420"/>
      <c r="JAJ106" s="420"/>
      <c r="JAK106" s="420"/>
      <c r="JAL106" s="420"/>
      <c r="JAM106" s="420"/>
      <c r="JAN106" s="420"/>
      <c r="JAO106" s="420"/>
      <c r="JAP106" s="420"/>
      <c r="JAQ106" s="420"/>
      <c r="JAR106" s="420"/>
      <c r="JAS106" s="420"/>
      <c r="JAT106" s="420"/>
      <c r="JAU106" s="420"/>
      <c r="JAV106" s="420"/>
      <c r="JAW106" s="420"/>
      <c r="JAX106" s="420"/>
      <c r="JAY106" s="420"/>
      <c r="JAZ106" s="420"/>
      <c r="JBA106" s="420"/>
      <c r="JBB106" s="420"/>
      <c r="JBC106" s="420"/>
      <c r="JBD106" s="420"/>
      <c r="JBE106" s="420"/>
      <c r="JBF106" s="420"/>
      <c r="JBG106" s="420"/>
      <c r="JBH106" s="420"/>
      <c r="JBI106" s="420"/>
      <c r="JBJ106" s="420"/>
      <c r="JBK106" s="420"/>
      <c r="JBL106" s="420"/>
      <c r="JBM106" s="420"/>
      <c r="JBN106" s="420"/>
      <c r="JBO106" s="420"/>
      <c r="JBP106" s="420"/>
      <c r="JBQ106" s="420"/>
      <c r="JBR106" s="420"/>
      <c r="JBS106" s="420"/>
      <c r="JBT106" s="420"/>
      <c r="JBU106" s="420"/>
      <c r="JBV106" s="420"/>
      <c r="JBW106" s="420"/>
      <c r="JBX106" s="420"/>
      <c r="JBY106" s="420"/>
      <c r="JBZ106" s="420"/>
      <c r="JCA106" s="420"/>
      <c r="JCB106" s="420"/>
      <c r="JCC106" s="420"/>
      <c r="JCD106" s="420"/>
      <c r="JCE106" s="420"/>
      <c r="JCF106" s="420"/>
      <c r="JCG106" s="420"/>
      <c r="JCH106" s="420"/>
      <c r="JCI106" s="420"/>
      <c r="JCJ106" s="420"/>
      <c r="JCK106" s="420"/>
      <c r="JCL106" s="420"/>
      <c r="JCM106" s="420"/>
      <c r="JCN106" s="420"/>
      <c r="JCO106" s="420"/>
      <c r="JCP106" s="420"/>
      <c r="JCQ106" s="420"/>
      <c r="JCR106" s="420"/>
      <c r="JCS106" s="420"/>
      <c r="JCT106" s="420"/>
      <c r="JCU106" s="420"/>
      <c r="JCV106" s="420"/>
      <c r="JCW106" s="420"/>
      <c r="JCX106" s="420"/>
      <c r="JCY106" s="420"/>
      <c r="JCZ106" s="420"/>
      <c r="JDA106" s="420"/>
      <c r="JDB106" s="420"/>
      <c r="JDC106" s="420"/>
      <c r="JDD106" s="420"/>
      <c r="JDE106" s="420"/>
      <c r="JDF106" s="420"/>
      <c r="JDG106" s="420"/>
      <c r="JDH106" s="420"/>
      <c r="JDI106" s="420"/>
      <c r="JDJ106" s="420"/>
      <c r="JDK106" s="420"/>
      <c r="JDL106" s="420"/>
      <c r="JDM106" s="420"/>
      <c r="JDN106" s="420"/>
      <c r="JDO106" s="420"/>
      <c r="JDP106" s="420"/>
      <c r="JDQ106" s="420"/>
      <c r="JDR106" s="420"/>
      <c r="JDS106" s="420"/>
      <c r="JDT106" s="420"/>
      <c r="JDU106" s="420"/>
      <c r="JDV106" s="420"/>
      <c r="JDW106" s="420"/>
      <c r="JDX106" s="420"/>
      <c r="JDY106" s="420"/>
      <c r="JDZ106" s="420"/>
      <c r="JEA106" s="420"/>
      <c r="JEB106" s="420"/>
      <c r="JEC106" s="420"/>
      <c r="JED106" s="420"/>
      <c r="JEE106" s="420"/>
      <c r="JEF106" s="420"/>
      <c r="JEG106" s="420"/>
      <c r="JEH106" s="420"/>
      <c r="JEI106" s="420"/>
      <c r="JEJ106" s="420"/>
      <c r="JEK106" s="420"/>
      <c r="JEL106" s="420"/>
      <c r="JEM106" s="420"/>
      <c r="JEN106" s="420"/>
      <c r="JEO106" s="420"/>
      <c r="JEP106" s="420"/>
      <c r="JEQ106" s="420"/>
      <c r="JER106" s="420"/>
      <c r="JES106" s="420"/>
      <c r="JET106" s="420"/>
      <c r="JEU106" s="420"/>
      <c r="JEV106" s="420"/>
      <c r="JEW106" s="420"/>
      <c r="JEX106" s="420"/>
      <c r="JEY106" s="420"/>
      <c r="JEZ106" s="420"/>
      <c r="JFA106" s="420"/>
      <c r="JFB106" s="420"/>
      <c r="JFC106" s="420"/>
      <c r="JFD106" s="420"/>
      <c r="JFE106" s="420"/>
      <c r="JFF106" s="420"/>
      <c r="JFG106" s="420"/>
      <c r="JFH106" s="420"/>
      <c r="JFI106" s="420"/>
      <c r="JFJ106" s="420"/>
      <c r="JFK106" s="420"/>
      <c r="JFL106" s="420"/>
      <c r="JFM106" s="420"/>
      <c r="JFN106" s="420"/>
      <c r="JFO106" s="420"/>
      <c r="JFP106" s="420"/>
      <c r="JFQ106" s="420"/>
      <c r="JFR106" s="420"/>
      <c r="JFS106" s="420"/>
      <c r="JFT106" s="420"/>
      <c r="JFU106" s="420"/>
      <c r="JFV106" s="420"/>
      <c r="JFW106" s="420"/>
      <c r="JFX106" s="420"/>
      <c r="JFY106" s="420"/>
      <c r="JFZ106" s="420"/>
      <c r="JGA106" s="420"/>
      <c r="JGB106" s="420"/>
      <c r="JGC106" s="420"/>
      <c r="JGD106" s="420"/>
      <c r="JGE106" s="420"/>
      <c r="JGF106" s="420"/>
      <c r="JGG106" s="420"/>
      <c r="JGH106" s="420"/>
      <c r="JGI106" s="420"/>
      <c r="JGJ106" s="420"/>
      <c r="JGK106" s="420"/>
      <c r="JGL106" s="420"/>
      <c r="JGM106" s="420"/>
      <c r="JGN106" s="420"/>
      <c r="JGO106" s="420"/>
      <c r="JGP106" s="420"/>
      <c r="JGQ106" s="420"/>
      <c r="JGR106" s="420"/>
      <c r="JGS106" s="420"/>
      <c r="JGT106" s="420"/>
      <c r="JGU106" s="420"/>
      <c r="JGV106" s="420"/>
      <c r="JGW106" s="420"/>
      <c r="JGX106" s="420"/>
      <c r="JGY106" s="420"/>
      <c r="JGZ106" s="420"/>
      <c r="JHA106" s="420"/>
      <c r="JHB106" s="420"/>
      <c r="JHC106" s="420"/>
      <c r="JHD106" s="420"/>
      <c r="JHE106" s="420"/>
      <c r="JHF106" s="420"/>
      <c r="JHG106" s="420"/>
      <c r="JHH106" s="420"/>
      <c r="JHI106" s="420"/>
      <c r="JHJ106" s="420"/>
      <c r="JHK106" s="420"/>
      <c r="JHL106" s="420"/>
      <c r="JHM106" s="420"/>
      <c r="JHN106" s="420"/>
      <c r="JHO106" s="420"/>
      <c r="JHP106" s="420"/>
      <c r="JHQ106" s="420"/>
      <c r="JHR106" s="420"/>
      <c r="JHS106" s="420"/>
      <c r="JHT106" s="420"/>
      <c r="JHU106" s="420"/>
      <c r="JHV106" s="420"/>
      <c r="JHW106" s="420"/>
      <c r="JHX106" s="420"/>
      <c r="JHY106" s="420"/>
      <c r="JHZ106" s="420"/>
      <c r="JIA106" s="420"/>
      <c r="JIB106" s="420"/>
      <c r="JIC106" s="420"/>
      <c r="JID106" s="420"/>
      <c r="JIE106" s="420"/>
      <c r="JIF106" s="420"/>
      <c r="JIG106" s="420"/>
      <c r="JIH106" s="420"/>
      <c r="JII106" s="420"/>
      <c r="JIJ106" s="420"/>
      <c r="JIK106" s="420"/>
      <c r="JIL106" s="420"/>
      <c r="JIM106" s="420"/>
      <c r="JIN106" s="420"/>
      <c r="JIO106" s="420"/>
      <c r="JIP106" s="420"/>
      <c r="JIQ106" s="420"/>
      <c r="JIR106" s="420"/>
      <c r="JIS106" s="420"/>
      <c r="JIT106" s="420"/>
      <c r="JIU106" s="420"/>
      <c r="JIV106" s="420"/>
      <c r="JIW106" s="420"/>
      <c r="JIX106" s="420"/>
      <c r="JIY106" s="420"/>
      <c r="JIZ106" s="420"/>
      <c r="JJA106" s="420"/>
      <c r="JJB106" s="420"/>
      <c r="JJC106" s="420"/>
      <c r="JJD106" s="420"/>
      <c r="JJE106" s="420"/>
      <c r="JJF106" s="420"/>
      <c r="JJG106" s="420"/>
      <c r="JJH106" s="420"/>
      <c r="JJI106" s="420"/>
      <c r="JJJ106" s="420"/>
      <c r="JJK106" s="420"/>
      <c r="JJL106" s="420"/>
      <c r="JJM106" s="420"/>
      <c r="JJN106" s="420"/>
      <c r="JJO106" s="420"/>
      <c r="JJP106" s="420"/>
      <c r="JJQ106" s="420"/>
      <c r="JJR106" s="420"/>
      <c r="JJS106" s="420"/>
      <c r="JJT106" s="420"/>
      <c r="JJU106" s="420"/>
      <c r="JJV106" s="420"/>
      <c r="JJW106" s="420"/>
      <c r="JJX106" s="420"/>
      <c r="JJY106" s="420"/>
      <c r="JJZ106" s="420"/>
      <c r="JKA106" s="420"/>
      <c r="JKB106" s="420"/>
      <c r="JKC106" s="420"/>
      <c r="JKD106" s="420"/>
      <c r="JKE106" s="420"/>
      <c r="JKF106" s="420"/>
      <c r="JKG106" s="420"/>
      <c r="JKH106" s="420"/>
      <c r="JKI106" s="420"/>
      <c r="JKJ106" s="420"/>
      <c r="JKK106" s="420"/>
      <c r="JKL106" s="420"/>
      <c r="JKM106" s="420"/>
      <c r="JKN106" s="420"/>
      <c r="JKO106" s="420"/>
      <c r="JKP106" s="420"/>
      <c r="JKQ106" s="420"/>
      <c r="JKR106" s="420"/>
      <c r="JKS106" s="420"/>
      <c r="JKT106" s="420"/>
      <c r="JKU106" s="420"/>
      <c r="JKV106" s="420"/>
      <c r="JKW106" s="420"/>
      <c r="JKX106" s="420"/>
      <c r="JKY106" s="420"/>
      <c r="JKZ106" s="420"/>
      <c r="JLA106" s="420"/>
      <c r="JLB106" s="420"/>
      <c r="JLC106" s="420"/>
      <c r="JLD106" s="420"/>
      <c r="JLE106" s="420"/>
      <c r="JLF106" s="420"/>
      <c r="JLG106" s="420"/>
      <c r="JLH106" s="420"/>
      <c r="JLI106" s="420"/>
      <c r="JLJ106" s="420"/>
      <c r="JLK106" s="420"/>
      <c r="JLL106" s="420"/>
      <c r="JLM106" s="420"/>
      <c r="JLN106" s="420"/>
      <c r="JLO106" s="420"/>
      <c r="JLP106" s="420"/>
      <c r="JLQ106" s="420"/>
      <c r="JLR106" s="420"/>
      <c r="JLS106" s="420"/>
      <c r="JLT106" s="420"/>
      <c r="JLU106" s="420"/>
      <c r="JLV106" s="420"/>
      <c r="JLW106" s="420"/>
      <c r="JLX106" s="420"/>
      <c r="JLY106" s="420"/>
      <c r="JLZ106" s="420"/>
      <c r="JMA106" s="420"/>
      <c r="JMB106" s="420"/>
      <c r="JMC106" s="420"/>
      <c r="JMD106" s="420"/>
      <c r="JME106" s="420"/>
      <c r="JMF106" s="420"/>
      <c r="JMG106" s="420"/>
      <c r="JMH106" s="420"/>
      <c r="JMI106" s="420"/>
      <c r="JMJ106" s="420"/>
      <c r="JMK106" s="420"/>
      <c r="JML106" s="420"/>
      <c r="JMM106" s="420"/>
      <c r="JMN106" s="420"/>
      <c r="JMO106" s="420"/>
      <c r="JMP106" s="420"/>
      <c r="JMQ106" s="420"/>
      <c r="JMR106" s="420"/>
      <c r="JMS106" s="420"/>
      <c r="JMT106" s="420"/>
      <c r="JMU106" s="420"/>
      <c r="JMV106" s="420"/>
      <c r="JMW106" s="420"/>
      <c r="JMX106" s="420"/>
      <c r="JMY106" s="420"/>
      <c r="JMZ106" s="420"/>
      <c r="JNA106" s="420"/>
      <c r="JNB106" s="420"/>
      <c r="JNC106" s="420"/>
      <c r="JND106" s="420"/>
      <c r="JNE106" s="420"/>
      <c r="JNF106" s="420"/>
      <c r="JNG106" s="420"/>
      <c r="JNH106" s="420"/>
      <c r="JNI106" s="420"/>
      <c r="JNJ106" s="420"/>
      <c r="JNK106" s="420"/>
      <c r="JNL106" s="420"/>
      <c r="JNM106" s="420"/>
      <c r="JNN106" s="420"/>
      <c r="JNO106" s="420"/>
      <c r="JNP106" s="420"/>
      <c r="JNQ106" s="420"/>
      <c r="JNR106" s="420"/>
      <c r="JNS106" s="420"/>
      <c r="JNT106" s="420"/>
      <c r="JNU106" s="420"/>
      <c r="JNV106" s="420"/>
      <c r="JNW106" s="420"/>
      <c r="JNX106" s="420"/>
      <c r="JNY106" s="420"/>
      <c r="JNZ106" s="420"/>
      <c r="JOA106" s="420"/>
      <c r="JOB106" s="420"/>
      <c r="JOC106" s="420"/>
      <c r="JOD106" s="420"/>
      <c r="JOE106" s="420"/>
      <c r="JOF106" s="420"/>
      <c r="JOG106" s="420"/>
      <c r="JOH106" s="420"/>
      <c r="JOI106" s="420"/>
      <c r="JOJ106" s="420"/>
      <c r="JOK106" s="420"/>
      <c r="JOL106" s="420"/>
      <c r="JOM106" s="420"/>
      <c r="JON106" s="420"/>
      <c r="JOO106" s="420"/>
      <c r="JOP106" s="420"/>
      <c r="JOQ106" s="420"/>
      <c r="JOR106" s="420"/>
      <c r="JOS106" s="420"/>
      <c r="JOT106" s="420"/>
      <c r="JOU106" s="420"/>
      <c r="JOV106" s="420"/>
      <c r="JOW106" s="420"/>
      <c r="JOX106" s="420"/>
      <c r="JOY106" s="420"/>
      <c r="JOZ106" s="420"/>
      <c r="JPA106" s="420"/>
      <c r="JPB106" s="420"/>
      <c r="JPC106" s="420"/>
      <c r="JPD106" s="420"/>
      <c r="JPE106" s="420"/>
      <c r="JPF106" s="420"/>
      <c r="JPG106" s="420"/>
      <c r="JPH106" s="420"/>
      <c r="JPI106" s="420"/>
      <c r="JPJ106" s="420"/>
      <c r="JPK106" s="420"/>
      <c r="JPL106" s="420"/>
      <c r="JPM106" s="420"/>
      <c r="JPN106" s="420"/>
      <c r="JPO106" s="420"/>
      <c r="JPP106" s="420"/>
      <c r="JPQ106" s="420"/>
      <c r="JPR106" s="420"/>
      <c r="JPS106" s="420"/>
      <c r="JPT106" s="420"/>
      <c r="JPU106" s="420"/>
      <c r="JPV106" s="420"/>
      <c r="JPW106" s="420"/>
      <c r="JPX106" s="420"/>
      <c r="JPY106" s="420"/>
      <c r="JPZ106" s="420"/>
      <c r="JQA106" s="420"/>
      <c r="JQB106" s="420"/>
      <c r="JQC106" s="420"/>
      <c r="JQD106" s="420"/>
      <c r="JQE106" s="420"/>
      <c r="JQF106" s="420"/>
      <c r="JQG106" s="420"/>
      <c r="JQH106" s="420"/>
      <c r="JQI106" s="420"/>
      <c r="JQJ106" s="420"/>
      <c r="JQK106" s="420"/>
      <c r="JQL106" s="420"/>
      <c r="JQM106" s="420"/>
      <c r="JQN106" s="420"/>
      <c r="JQO106" s="420"/>
      <c r="JQP106" s="420"/>
      <c r="JQQ106" s="420"/>
      <c r="JQR106" s="420"/>
      <c r="JQS106" s="420"/>
      <c r="JQT106" s="420"/>
      <c r="JQU106" s="420"/>
      <c r="JQV106" s="420"/>
      <c r="JQW106" s="420"/>
      <c r="JQX106" s="420"/>
      <c r="JQY106" s="420"/>
      <c r="JQZ106" s="420"/>
      <c r="JRA106" s="420"/>
      <c r="JRB106" s="420"/>
      <c r="JRC106" s="420"/>
      <c r="JRD106" s="420"/>
      <c r="JRE106" s="420"/>
      <c r="JRF106" s="420"/>
      <c r="JRG106" s="420"/>
      <c r="JRH106" s="420"/>
      <c r="JRI106" s="420"/>
      <c r="JRJ106" s="420"/>
      <c r="JRK106" s="420"/>
      <c r="JRL106" s="420"/>
      <c r="JRM106" s="420"/>
      <c r="JRN106" s="420"/>
      <c r="JRO106" s="420"/>
      <c r="JRP106" s="420"/>
      <c r="JRQ106" s="420"/>
      <c r="JRR106" s="420"/>
      <c r="JRS106" s="420"/>
      <c r="JRT106" s="420"/>
      <c r="JRU106" s="420"/>
      <c r="JRV106" s="420"/>
      <c r="JRW106" s="420"/>
      <c r="JRX106" s="420"/>
      <c r="JRY106" s="420"/>
      <c r="JRZ106" s="420"/>
      <c r="JSA106" s="420"/>
      <c r="JSB106" s="420"/>
      <c r="JSC106" s="420"/>
      <c r="JSD106" s="420"/>
      <c r="JSE106" s="420"/>
      <c r="JSF106" s="420"/>
      <c r="JSG106" s="420"/>
      <c r="JSH106" s="420"/>
      <c r="JSI106" s="420"/>
      <c r="JSJ106" s="420"/>
      <c r="JSK106" s="420"/>
      <c r="JSL106" s="420"/>
      <c r="JSM106" s="420"/>
      <c r="JSN106" s="420"/>
      <c r="JSO106" s="420"/>
      <c r="JSP106" s="420"/>
      <c r="JSQ106" s="420"/>
      <c r="JSR106" s="420"/>
      <c r="JSS106" s="420"/>
      <c r="JST106" s="420"/>
      <c r="JSU106" s="420"/>
      <c r="JSV106" s="420"/>
      <c r="JSW106" s="420"/>
      <c r="JSX106" s="420"/>
      <c r="JSY106" s="420"/>
      <c r="JSZ106" s="420"/>
      <c r="JTA106" s="420"/>
      <c r="JTB106" s="420"/>
      <c r="JTC106" s="420"/>
      <c r="JTD106" s="420"/>
      <c r="JTE106" s="420"/>
      <c r="JTF106" s="420"/>
      <c r="JTG106" s="420"/>
      <c r="JTH106" s="420"/>
      <c r="JTI106" s="420"/>
      <c r="JTJ106" s="420"/>
      <c r="JTK106" s="420"/>
      <c r="JTL106" s="420"/>
      <c r="JTM106" s="420"/>
      <c r="JTN106" s="420"/>
      <c r="JTO106" s="420"/>
      <c r="JTP106" s="420"/>
      <c r="JTQ106" s="420"/>
      <c r="JTR106" s="420"/>
      <c r="JTS106" s="420"/>
      <c r="JTT106" s="420"/>
      <c r="JTU106" s="420"/>
      <c r="JTV106" s="420"/>
      <c r="JTW106" s="420"/>
      <c r="JTX106" s="420"/>
      <c r="JTY106" s="420"/>
      <c r="JTZ106" s="420"/>
      <c r="JUA106" s="420"/>
      <c r="JUB106" s="420"/>
      <c r="JUC106" s="420"/>
      <c r="JUD106" s="420"/>
      <c r="JUE106" s="420"/>
      <c r="JUF106" s="420"/>
      <c r="JUG106" s="420"/>
      <c r="JUH106" s="420"/>
      <c r="JUI106" s="420"/>
      <c r="JUJ106" s="420"/>
      <c r="JUK106" s="420"/>
      <c r="JUL106" s="420"/>
      <c r="JUM106" s="420"/>
      <c r="JUN106" s="420"/>
      <c r="JUO106" s="420"/>
      <c r="JUP106" s="420"/>
      <c r="JUQ106" s="420"/>
      <c r="JUR106" s="420"/>
      <c r="JUS106" s="420"/>
      <c r="JUT106" s="420"/>
      <c r="JUU106" s="420"/>
      <c r="JUV106" s="420"/>
      <c r="JUW106" s="420"/>
      <c r="JUX106" s="420"/>
      <c r="JUY106" s="420"/>
      <c r="JUZ106" s="420"/>
      <c r="JVA106" s="420"/>
      <c r="JVB106" s="420"/>
      <c r="JVC106" s="420"/>
      <c r="JVD106" s="420"/>
      <c r="JVE106" s="420"/>
      <c r="JVF106" s="420"/>
      <c r="JVG106" s="420"/>
      <c r="JVH106" s="420"/>
      <c r="JVI106" s="420"/>
      <c r="JVJ106" s="420"/>
      <c r="JVK106" s="420"/>
      <c r="JVL106" s="420"/>
      <c r="JVM106" s="420"/>
      <c r="JVN106" s="420"/>
      <c r="JVO106" s="420"/>
      <c r="JVP106" s="420"/>
      <c r="JVQ106" s="420"/>
      <c r="JVR106" s="420"/>
      <c r="JVS106" s="420"/>
      <c r="JVT106" s="420"/>
      <c r="JVU106" s="420"/>
      <c r="JVV106" s="420"/>
      <c r="JVW106" s="420"/>
      <c r="JVX106" s="420"/>
      <c r="JVY106" s="420"/>
      <c r="JVZ106" s="420"/>
      <c r="JWA106" s="420"/>
      <c r="JWB106" s="420"/>
      <c r="JWC106" s="420"/>
      <c r="JWD106" s="420"/>
      <c r="JWE106" s="420"/>
      <c r="JWF106" s="420"/>
      <c r="JWG106" s="420"/>
      <c r="JWH106" s="420"/>
      <c r="JWI106" s="420"/>
      <c r="JWJ106" s="420"/>
      <c r="JWK106" s="420"/>
      <c r="JWL106" s="420"/>
      <c r="JWM106" s="420"/>
      <c r="JWN106" s="420"/>
      <c r="JWO106" s="420"/>
      <c r="JWP106" s="420"/>
      <c r="JWQ106" s="420"/>
      <c r="JWR106" s="420"/>
      <c r="JWS106" s="420"/>
      <c r="JWT106" s="420"/>
      <c r="JWU106" s="420"/>
      <c r="JWV106" s="420"/>
      <c r="JWW106" s="420"/>
      <c r="JWX106" s="420"/>
      <c r="JWY106" s="420"/>
      <c r="JWZ106" s="420"/>
      <c r="JXA106" s="420"/>
      <c r="JXB106" s="420"/>
      <c r="JXC106" s="420"/>
      <c r="JXD106" s="420"/>
      <c r="JXE106" s="420"/>
      <c r="JXF106" s="420"/>
      <c r="JXG106" s="420"/>
      <c r="JXH106" s="420"/>
      <c r="JXI106" s="420"/>
      <c r="JXJ106" s="420"/>
      <c r="JXK106" s="420"/>
      <c r="JXL106" s="420"/>
      <c r="JXM106" s="420"/>
      <c r="JXN106" s="420"/>
      <c r="JXO106" s="420"/>
      <c r="JXP106" s="420"/>
      <c r="JXQ106" s="420"/>
      <c r="JXR106" s="420"/>
      <c r="JXS106" s="420"/>
      <c r="JXT106" s="420"/>
      <c r="JXU106" s="420"/>
      <c r="JXV106" s="420"/>
      <c r="JXW106" s="420"/>
      <c r="JXX106" s="420"/>
      <c r="JXY106" s="420"/>
      <c r="JXZ106" s="420"/>
      <c r="JYA106" s="420"/>
      <c r="JYB106" s="420"/>
      <c r="JYC106" s="420"/>
      <c r="JYD106" s="420"/>
      <c r="JYE106" s="420"/>
      <c r="JYF106" s="420"/>
      <c r="JYG106" s="420"/>
      <c r="JYH106" s="420"/>
      <c r="JYI106" s="420"/>
      <c r="JYJ106" s="420"/>
      <c r="JYK106" s="420"/>
      <c r="JYL106" s="420"/>
      <c r="JYM106" s="420"/>
      <c r="JYN106" s="420"/>
      <c r="JYO106" s="420"/>
      <c r="JYP106" s="420"/>
      <c r="JYQ106" s="420"/>
      <c r="JYR106" s="420"/>
      <c r="JYS106" s="420"/>
      <c r="JYT106" s="420"/>
      <c r="JYU106" s="420"/>
      <c r="JYV106" s="420"/>
      <c r="JYW106" s="420"/>
      <c r="JYX106" s="420"/>
      <c r="JYY106" s="420"/>
      <c r="JYZ106" s="420"/>
      <c r="JZA106" s="420"/>
      <c r="JZB106" s="420"/>
      <c r="JZC106" s="420"/>
      <c r="JZD106" s="420"/>
      <c r="JZE106" s="420"/>
      <c r="JZF106" s="420"/>
      <c r="JZG106" s="420"/>
      <c r="JZH106" s="420"/>
      <c r="JZI106" s="420"/>
      <c r="JZJ106" s="420"/>
      <c r="JZK106" s="420"/>
      <c r="JZL106" s="420"/>
      <c r="JZM106" s="420"/>
      <c r="JZN106" s="420"/>
      <c r="JZO106" s="420"/>
      <c r="JZP106" s="420"/>
      <c r="JZQ106" s="420"/>
      <c r="JZR106" s="420"/>
      <c r="JZS106" s="420"/>
      <c r="JZT106" s="420"/>
      <c r="JZU106" s="420"/>
      <c r="JZV106" s="420"/>
      <c r="JZW106" s="420"/>
      <c r="JZX106" s="420"/>
      <c r="JZY106" s="420"/>
      <c r="JZZ106" s="420"/>
      <c r="KAA106" s="420"/>
      <c r="KAB106" s="420"/>
      <c r="KAC106" s="420"/>
      <c r="KAD106" s="420"/>
      <c r="KAE106" s="420"/>
      <c r="KAF106" s="420"/>
      <c r="KAG106" s="420"/>
      <c r="KAH106" s="420"/>
      <c r="KAI106" s="420"/>
      <c r="KAJ106" s="420"/>
      <c r="KAK106" s="420"/>
      <c r="KAL106" s="420"/>
      <c r="KAM106" s="420"/>
      <c r="KAN106" s="420"/>
      <c r="KAO106" s="420"/>
      <c r="KAP106" s="420"/>
      <c r="KAQ106" s="420"/>
      <c r="KAR106" s="420"/>
      <c r="KAS106" s="420"/>
      <c r="KAT106" s="420"/>
      <c r="KAU106" s="420"/>
      <c r="KAV106" s="420"/>
      <c r="KAW106" s="420"/>
      <c r="KAX106" s="420"/>
      <c r="KAY106" s="420"/>
      <c r="KAZ106" s="420"/>
      <c r="KBA106" s="420"/>
      <c r="KBB106" s="420"/>
      <c r="KBC106" s="420"/>
      <c r="KBD106" s="420"/>
      <c r="KBE106" s="420"/>
      <c r="KBF106" s="420"/>
      <c r="KBG106" s="420"/>
      <c r="KBH106" s="420"/>
      <c r="KBI106" s="420"/>
      <c r="KBJ106" s="420"/>
      <c r="KBK106" s="420"/>
      <c r="KBL106" s="420"/>
      <c r="KBM106" s="420"/>
      <c r="KBN106" s="420"/>
      <c r="KBO106" s="420"/>
      <c r="KBP106" s="420"/>
      <c r="KBQ106" s="420"/>
      <c r="KBR106" s="420"/>
      <c r="KBS106" s="420"/>
      <c r="KBT106" s="420"/>
      <c r="KBU106" s="420"/>
      <c r="KBV106" s="420"/>
      <c r="KBW106" s="420"/>
      <c r="KBX106" s="420"/>
      <c r="KBY106" s="420"/>
      <c r="KBZ106" s="420"/>
      <c r="KCA106" s="420"/>
      <c r="KCB106" s="420"/>
      <c r="KCC106" s="420"/>
      <c r="KCD106" s="420"/>
      <c r="KCE106" s="420"/>
      <c r="KCF106" s="420"/>
      <c r="KCG106" s="420"/>
      <c r="KCH106" s="420"/>
      <c r="KCI106" s="420"/>
      <c r="KCJ106" s="420"/>
      <c r="KCK106" s="420"/>
      <c r="KCL106" s="420"/>
      <c r="KCM106" s="420"/>
      <c r="KCN106" s="420"/>
      <c r="KCO106" s="420"/>
      <c r="KCP106" s="420"/>
      <c r="KCQ106" s="420"/>
      <c r="KCR106" s="420"/>
      <c r="KCS106" s="420"/>
      <c r="KCT106" s="420"/>
      <c r="KCU106" s="420"/>
      <c r="KCV106" s="420"/>
      <c r="KCW106" s="420"/>
      <c r="KCX106" s="420"/>
      <c r="KCY106" s="420"/>
      <c r="KCZ106" s="420"/>
      <c r="KDA106" s="420"/>
      <c r="KDB106" s="420"/>
      <c r="KDC106" s="420"/>
      <c r="KDD106" s="420"/>
      <c r="KDE106" s="420"/>
      <c r="KDF106" s="420"/>
      <c r="KDG106" s="420"/>
      <c r="KDH106" s="420"/>
      <c r="KDI106" s="420"/>
      <c r="KDJ106" s="420"/>
      <c r="KDK106" s="420"/>
      <c r="KDL106" s="420"/>
      <c r="KDM106" s="420"/>
      <c r="KDN106" s="420"/>
      <c r="KDO106" s="420"/>
      <c r="KDP106" s="420"/>
      <c r="KDQ106" s="420"/>
      <c r="KDR106" s="420"/>
      <c r="KDS106" s="420"/>
      <c r="KDT106" s="420"/>
      <c r="KDU106" s="420"/>
      <c r="KDV106" s="420"/>
      <c r="KDW106" s="420"/>
      <c r="KDX106" s="420"/>
      <c r="KDY106" s="420"/>
      <c r="KDZ106" s="420"/>
      <c r="KEA106" s="420"/>
      <c r="KEB106" s="420"/>
      <c r="KEC106" s="420"/>
      <c r="KED106" s="420"/>
      <c r="KEE106" s="420"/>
      <c r="KEF106" s="420"/>
      <c r="KEG106" s="420"/>
      <c r="KEH106" s="420"/>
      <c r="KEI106" s="420"/>
      <c r="KEJ106" s="420"/>
      <c r="KEK106" s="420"/>
      <c r="KEL106" s="420"/>
      <c r="KEM106" s="420"/>
      <c r="KEN106" s="420"/>
      <c r="KEO106" s="420"/>
      <c r="KEP106" s="420"/>
      <c r="KEQ106" s="420"/>
      <c r="KER106" s="420"/>
      <c r="KES106" s="420"/>
      <c r="KET106" s="420"/>
      <c r="KEU106" s="420"/>
      <c r="KEV106" s="420"/>
      <c r="KEW106" s="420"/>
      <c r="KEX106" s="420"/>
      <c r="KEY106" s="420"/>
      <c r="KEZ106" s="420"/>
      <c r="KFA106" s="420"/>
      <c r="KFB106" s="420"/>
      <c r="KFC106" s="420"/>
      <c r="KFD106" s="420"/>
      <c r="KFE106" s="420"/>
      <c r="KFF106" s="420"/>
      <c r="KFG106" s="420"/>
      <c r="KFH106" s="420"/>
      <c r="KFI106" s="420"/>
      <c r="KFJ106" s="420"/>
      <c r="KFK106" s="420"/>
      <c r="KFL106" s="420"/>
      <c r="KFM106" s="420"/>
      <c r="KFN106" s="420"/>
      <c r="KFO106" s="420"/>
      <c r="KFP106" s="420"/>
      <c r="KFQ106" s="420"/>
      <c r="KFR106" s="420"/>
      <c r="KFS106" s="420"/>
      <c r="KFT106" s="420"/>
      <c r="KFU106" s="420"/>
      <c r="KFV106" s="420"/>
      <c r="KFW106" s="420"/>
      <c r="KFX106" s="420"/>
      <c r="KFY106" s="420"/>
      <c r="KFZ106" s="420"/>
      <c r="KGA106" s="420"/>
      <c r="KGB106" s="420"/>
      <c r="KGC106" s="420"/>
      <c r="KGD106" s="420"/>
      <c r="KGE106" s="420"/>
      <c r="KGF106" s="420"/>
      <c r="KGG106" s="420"/>
      <c r="KGH106" s="420"/>
      <c r="KGI106" s="420"/>
      <c r="KGJ106" s="420"/>
      <c r="KGK106" s="420"/>
      <c r="KGL106" s="420"/>
      <c r="KGM106" s="420"/>
      <c r="KGN106" s="420"/>
      <c r="KGO106" s="420"/>
      <c r="KGP106" s="420"/>
      <c r="KGQ106" s="420"/>
      <c r="KGR106" s="420"/>
      <c r="KGS106" s="420"/>
      <c r="KGT106" s="420"/>
      <c r="KGU106" s="420"/>
      <c r="KGV106" s="420"/>
      <c r="KGW106" s="420"/>
      <c r="KGX106" s="420"/>
      <c r="KGY106" s="420"/>
      <c r="KGZ106" s="420"/>
      <c r="KHA106" s="420"/>
      <c r="KHB106" s="420"/>
      <c r="KHC106" s="420"/>
      <c r="KHD106" s="420"/>
      <c r="KHE106" s="420"/>
      <c r="KHF106" s="420"/>
      <c r="KHG106" s="420"/>
      <c r="KHH106" s="420"/>
      <c r="KHI106" s="420"/>
      <c r="KHJ106" s="420"/>
      <c r="KHK106" s="420"/>
      <c r="KHL106" s="420"/>
      <c r="KHM106" s="420"/>
      <c r="KHN106" s="420"/>
      <c r="KHO106" s="420"/>
      <c r="KHP106" s="420"/>
      <c r="KHQ106" s="420"/>
      <c r="KHR106" s="420"/>
      <c r="KHS106" s="420"/>
      <c r="KHT106" s="420"/>
      <c r="KHU106" s="420"/>
      <c r="KHV106" s="420"/>
      <c r="KHW106" s="420"/>
      <c r="KHX106" s="420"/>
      <c r="KHY106" s="420"/>
      <c r="KHZ106" s="420"/>
      <c r="KIA106" s="420"/>
      <c r="KIB106" s="420"/>
      <c r="KIC106" s="420"/>
      <c r="KID106" s="420"/>
      <c r="KIE106" s="420"/>
      <c r="KIF106" s="420"/>
      <c r="KIG106" s="420"/>
      <c r="KIH106" s="420"/>
      <c r="KII106" s="420"/>
      <c r="KIJ106" s="420"/>
      <c r="KIK106" s="420"/>
      <c r="KIL106" s="420"/>
      <c r="KIM106" s="420"/>
      <c r="KIN106" s="420"/>
      <c r="KIO106" s="420"/>
      <c r="KIP106" s="420"/>
      <c r="KIQ106" s="420"/>
      <c r="KIR106" s="420"/>
      <c r="KIS106" s="420"/>
      <c r="KIT106" s="420"/>
      <c r="KIU106" s="420"/>
      <c r="KIV106" s="420"/>
      <c r="KIW106" s="420"/>
      <c r="KIX106" s="420"/>
      <c r="KIY106" s="420"/>
      <c r="KIZ106" s="420"/>
      <c r="KJA106" s="420"/>
      <c r="KJB106" s="420"/>
      <c r="KJC106" s="420"/>
      <c r="KJD106" s="420"/>
      <c r="KJE106" s="420"/>
      <c r="KJF106" s="420"/>
      <c r="KJG106" s="420"/>
      <c r="KJH106" s="420"/>
      <c r="KJI106" s="420"/>
      <c r="KJJ106" s="420"/>
      <c r="KJK106" s="420"/>
      <c r="KJL106" s="420"/>
      <c r="KJM106" s="420"/>
      <c r="KJN106" s="420"/>
      <c r="KJO106" s="420"/>
      <c r="KJP106" s="420"/>
      <c r="KJQ106" s="420"/>
      <c r="KJR106" s="420"/>
      <c r="KJS106" s="420"/>
      <c r="KJT106" s="420"/>
      <c r="KJU106" s="420"/>
      <c r="KJV106" s="420"/>
      <c r="KJW106" s="420"/>
      <c r="KJX106" s="420"/>
      <c r="KJY106" s="420"/>
      <c r="KJZ106" s="420"/>
      <c r="KKA106" s="420"/>
      <c r="KKB106" s="420"/>
      <c r="KKC106" s="420"/>
      <c r="KKD106" s="420"/>
      <c r="KKE106" s="420"/>
      <c r="KKF106" s="420"/>
      <c r="KKG106" s="420"/>
      <c r="KKH106" s="420"/>
      <c r="KKI106" s="420"/>
      <c r="KKJ106" s="420"/>
      <c r="KKK106" s="420"/>
      <c r="KKL106" s="420"/>
      <c r="KKM106" s="420"/>
      <c r="KKN106" s="420"/>
      <c r="KKO106" s="420"/>
      <c r="KKP106" s="420"/>
      <c r="KKQ106" s="420"/>
      <c r="KKR106" s="420"/>
      <c r="KKS106" s="420"/>
      <c r="KKT106" s="420"/>
      <c r="KKU106" s="420"/>
      <c r="KKV106" s="420"/>
      <c r="KKW106" s="420"/>
      <c r="KKX106" s="420"/>
      <c r="KKY106" s="420"/>
      <c r="KKZ106" s="420"/>
      <c r="KLA106" s="420"/>
      <c r="KLB106" s="420"/>
      <c r="KLC106" s="420"/>
      <c r="KLD106" s="420"/>
      <c r="KLE106" s="420"/>
      <c r="KLF106" s="420"/>
      <c r="KLG106" s="420"/>
      <c r="KLH106" s="420"/>
      <c r="KLI106" s="420"/>
      <c r="KLJ106" s="420"/>
      <c r="KLK106" s="420"/>
      <c r="KLL106" s="420"/>
      <c r="KLM106" s="420"/>
      <c r="KLN106" s="420"/>
      <c r="KLO106" s="420"/>
      <c r="KLP106" s="420"/>
      <c r="KLQ106" s="420"/>
      <c r="KLR106" s="420"/>
      <c r="KLS106" s="420"/>
      <c r="KLT106" s="420"/>
      <c r="KLU106" s="420"/>
      <c r="KLV106" s="420"/>
      <c r="KLW106" s="420"/>
      <c r="KLX106" s="420"/>
      <c r="KLY106" s="420"/>
      <c r="KLZ106" s="420"/>
      <c r="KMA106" s="420"/>
      <c r="KMB106" s="420"/>
      <c r="KMC106" s="420"/>
      <c r="KMD106" s="420"/>
      <c r="KME106" s="420"/>
      <c r="KMF106" s="420"/>
      <c r="KMG106" s="420"/>
      <c r="KMH106" s="420"/>
      <c r="KMI106" s="420"/>
      <c r="KMJ106" s="420"/>
      <c r="KMK106" s="420"/>
      <c r="KML106" s="420"/>
      <c r="KMM106" s="420"/>
      <c r="KMN106" s="420"/>
      <c r="KMO106" s="420"/>
      <c r="KMP106" s="420"/>
      <c r="KMQ106" s="420"/>
      <c r="KMR106" s="420"/>
      <c r="KMS106" s="420"/>
      <c r="KMT106" s="420"/>
      <c r="KMU106" s="420"/>
      <c r="KMV106" s="420"/>
      <c r="KMW106" s="420"/>
      <c r="KMX106" s="420"/>
      <c r="KMY106" s="420"/>
      <c r="KMZ106" s="420"/>
      <c r="KNA106" s="420"/>
      <c r="KNB106" s="420"/>
      <c r="KNC106" s="420"/>
      <c r="KND106" s="420"/>
      <c r="KNE106" s="420"/>
      <c r="KNF106" s="420"/>
      <c r="KNG106" s="420"/>
      <c r="KNH106" s="420"/>
      <c r="KNI106" s="420"/>
      <c r="KNJ106" s="420"/>
      <c r="KNK106" s="420"/>
      <c r="KNL106" s="420"/>
      <c r="KNM106" s="420"/>
      <c r="KNN106" s="420"/>
      <c r="KNO106" s="420"/>
      <c r="KNP106" s="420"/>
      <c r="KNQ106" s="420"/>
      <c r="KNR106" s="420"/>
      <c r="KNS106" s="420"/>
      <c r="KNT106" s="420"/>
      <c r="KNU106" s="420"/>
      <c r="KNV106" s="420"/>
      <c r="KNW106" s="420"/>
      <c r="KNX106" s="420"/>
      <c r="KNY106" s="420"/>
      <c r="KNZ106" s="420"/>
      <c r="KOA106" s="420"/>
      <c r="KOB106" s="420"/>
      <c r="KOC106" s="420"/>
      <c r="KOD106" s="420"/>
      <c r="KOE106" s="420"/>
      <c r="KOF106" s="420"/>
      <c r="KOG106" s="420"/>
      <c r="KOH106" s="420"/>
      <c r="KOI106" s="420"/>
      <c r="KOJ106" s="420"/>
      <c r="KOK106" s="420"/>
      <c r="KOL106" s="420"/>
      <c r="KOM106" s="420"/>
      <c r="KON106" s="420"/>
      <c r="KOO106" s="420"/>
      <c r="KOP106" s="420"/>
      <c r="KOQ106" s="420"/>
      <c r="KOR106" s="420"/>
      <c r="KOS106" s="420"/>
      <c r="KOT106" s="420"/>
      <c r="KOU106" s="420"/>
      <c r="KOV106" s="420"/>
      <c r="KOW106" s="420"/>
      <c r="KOX106" s="420"/>
      <c r="KOY106" s="420"/>
      <c r="KOZ106" s="420"/>
      <c r="KPA106" s="420"/>
      <c r="KPB106" s="420"/>
      <c r="KPC106" s="420"/>
      <c r="KPD106" s="420"/>
      <c r="KPE106" s="420"/>
      <c r="KPF106" s="420"/>
      <c r="KPG106" s="420"/>
      <c r="KPH106" s="420"/>
      <c r="KPI106" s="420"/>
      <c r="KPJ106" s="420"/>
      <c r="KPK106" s="420"/>
      <c r="KPL106" s="420"/>
      <c r="KPM106" s="420"/>
      <c r="KPN106" s="420"/>
      <c r="KPO106" s="420"/>
      <c r="KPP106" s="420"/>
      <c r="KPQ106" s="420"/>
      <c r="KPR106" s="420"/>
      <c r="KPS106" s="420"/>
      <c r="KPT106" s="420"/>
      <c r="KPU106" s="420"/>
      <c r="KPV106" s="420"/>
      <c r="KPW106" s="420"/>
      <c r="KPX106" s="420"/>
      <c r="KPY106" s="420"/>
      <c r="KPZ106" s="420"/>
      <c r="KQA106" s="420"/>
      <c r="KQB106" s="420"/>
      <c r="KQC106" s="420"/>
      <c r="KQD106" s="420"/>
      <c r="KQE106" s="420"/>
      <c r="KQF106" s="420"/>
      <c r="KQG106" s="420"/>
      <c r="KQH106" s="420"/>
      <c r="KQI106" s="420"/>
      <c r="KQJ106" s="420"/>
      <c r="KQK106" s="420"/>
      <c r="KQL106" s="420"/>
      <c r="KQM106" s="420"/>
      <c r="KQN106" s="420"/>
      <c r="KQO106" s="420"/>
      <c r="KQP106" s="420"/>
      <c r="KQQ106" s="420"/>
      <c r="KQR106" s="420"/>
      <c r="KQS106" s="420"/>
      <c r="KQT106" s="420"/>
      <c r="KQU106" s="420"/>
      <c r="KQV106" s="420"/>
      <c r="KQW106" s="420"/>
      <c r="KQX106" s="420"/>
      <c r="KQY106" s="420"/>
      <c r="KQZ106" s="420"/>
      <c r="KRA106" s="420"/>
      <c r="KRB106" s="420"/>
      <c r="KRC106" s="420"/>
      <c r="KRD106" s="420"/>
      <c r="KRE106" s="420"/>
      <c r="KRF106" s="420"/>
      <c r="KRG106" s="420"/>
      <c r="KRH106" s="420"/>
      <c r="KRI106" s="420"/>
      <c r="KRJ106" s="420"/>
      <c r="KRK106" s="420"/>
      <c r="KRL106" s="420"/>
      <c r="KRM106" s="420"/>
      <c r="KRN106" s="420"/>
      <c r="KRO106" s="420"/>
      <c r="KRP106" s="420"/>
      <c r="KRQ106" s="420"/>
      <c r="KRR106" s="420"/>
      <c r="KRS106" s="420"/>
      <c r="KRT106" s="420"/>
      <c r="KRU106" s="420"/>
      <c r="KRV106" s="420"/>
      <c r="KRW106" s="420"/>
      <c r="KRX106" s="420"/>
      <c r="KRY106" s="420"/>
      <c r="KRZ106" s="420"/>
      <c r="KSA106" s="420"/>
      <c r="KSB106" s="420"/>
      <c r="KSC106" s="420"/>
      <c r="KSD106" s="420"/>
      <c r="KSE106" s="420"/>
      <c r="KSF106" s="420"/>
      <c r="KSG106" s="420"/>
      <c r="KSH106" s="420"/>
      <c r="KSI106" s="420"/>
      <c r="KSJ106" s="420"/>
      <c r="KSK106" s="420"/>
      <c r="KSL106" s="420"/>
      <c r="KSM106" s="420"/>
      <c r="KSN106" s="420"/>
      <c r="KSO106" s="420"/>
      <c r="KSP106" s="420"/>
      <c r="KSQ106" s="420"/>
      <c r="KSR106" s="420"/>
      <c r="KSS106" s="420"/>
      <c r="KST106" s="420"/>
      <c r="KSU106" s="420"/>
      <c r="KSV106" s="420"/>
      <c r="KSW106" s="420"/>
      <c r="KSX106" s="420"/>
      <c r="KSY106" s="420"/>
      <c r="KSZ106" s="420"/>
      <c r="KTA106" s="420"/>
      <c r="KTB106" s="420"/>
      <c r="KTC106" s="420"/>
      <c r="KTD106" s="420"/>
      <c r="KTE106" s="420"/>
      <c r="KTF106" s="420"/>
      <c r="KTG106" s="420"/>
      <c r="KTH106" s="420"/>
      <c r="KTI106" s="420"/>
      <c r="KTJ106" s="420"/>
      <c r="KTK106" s="420"/>
      <c r="KTL106" s="420"/>
      <c r="KTM106" s="420"/>
      <c r="KTN106" s="420"/>
      <c r="KTO106" s="420"/>
      <c r="KTP106" s="420"/>
      <c r="KTQ106" s="420"/>
      <c r="KTR106" s="420"/>
      <c r="KTS106" s="420"/>
      <c r="KTT106" s="420"/>
      <c r="KTU106" s="420"/>
      <c r="KTV106" s="420"/>
      <c r="KTW106" s="420"/>
      <c r="KTX106" s="420"/>
      <c r="KTY106" s="420"/>
      <c r="KTZ106" s="420"/>
      <c r="KUA106" s="420"/>
      <c r="KUB106" s="420"/>
      <c r="KUC106" s="420"/>
      <c r="KUD106" s="420"/>
      <c r="KUE106" s="420"/>
      <c r="KUF106" s="420"/>
      <c r="KUG106" s="420"/>
      <c r="KUH106" s="420"/>
      <c r="KUI106" s="420"/>
      <c r="KUJ106" s="420"/>
      <c r="KUK106" s="420"/>
      <c r="KUL106" s="420"/>
      <c r="KUM106" s="420"/>
      <c r="KUN106" s="420"/>
      <c r="KUO106" s="420"/>
      <c r="KUP106" s="420"/>
      <c r="KUQ106" s="420"/>
      <c r="KUR106" s="420"/>
      <c r="KUS106" s="420"/>
      <c r="KUT106" s="420"/>
      <c r="KUU106" s="420"/>
      <c r="KUV106" s="420"/>
      <c r="KUW106" s="420"/>
      <c r="KUX106" s="420"/>
      <c r="KUY106" s="420"/>
      <c r="KUZ106" s="420"/>
      <c r="KVA106" s="420"/>
      <c r="KVB106" s="420"/>
      <c r="KVC106" s="420"/>
      <c r="KVD106" s="420"/>
      <c r="KVE106" s="420"/>
      <c r="KVF106" s="420"/>
      <c r="KVG106" s="420"/>
      <c r="KVH106" s="420"/>
      <c r="KVI106" s="420"/>
      <c r="KVJ106" s="420"/>
      <c r="KVK106" s="420"/>
      <c r="KVL106" s="420"/>
      <c r="KVM106" s="420"/>
      <c r="KVN106" s="420"/>
      <c r="KVO106" s="420"/>
      <c r="KVP106" s="420"/>
      <c r="KVQ106" s="420"/>
      <c r="KVR106" s="420"/>
      <c r="KVS106" s="420"/>
      <c r="KVT106" s="420"/>
      <c r="KVU106" s="420"/>
      <c r="KVV106" s="420"/>
      <c r="KVW106" s="420"/>
      <c r="KVX106" s="420"/>
      <c r="KVY106" s="420"/>
      <c r="KVZ106" s="420"/>
      <c r="KWA106" s="420"/>
      <c r="KWB106" s="420"/>
      <c r="KWC106" s="420"/>
      <c r="KWD106" s="420"/>
      <c r="KWE106" s="420"/>
      <c r="KWF106" s="420"/>
      <c r="KWG106" s="420"/>
      <c r="KWH106" s="420"/>
      <c r="KWI106" s="420"/>
      <c r="KWJ106" s="420"/>
      <c r="KWK106" s="420"/>
      <c r="KWL106" s="420"/>
      <c r="KWM106" s="420"/>
      <c r="KWN106" s="420"/>
      <c r="KWO106" s="420"/>
      <c r="KWP106" s="420"/>
      <c r="KWQ106" s="420"/>
      <c r="KWR106" s="420"/>
      <c r="KWS106" s="420"/>
      <c r="KWT106" s="420"/>
      <c r="KWU106" s="420"/>
      <c r="KWV106" s="420"/>
      <c r="KWW106" s="420"/>
      <c r="KWX106" s="420"/>
      <c r="KWY106" s="420"/>
      <c r="KWZ106" s="420"/>
      <c r="KXA106" s="420"/>
      <c r="KXB106" s="420"/>
      <c r="KXC106" s="420"/>
      <c r="KXD106" s="420"/>
      <c r="KXE106" s="420"/>
      <c r="KXF106" s="420"/>
      <c r="KXG106" s="420"/>
      <c r="KXH106" s="420"/>
      <c r="KXI106" s="420"/>
      <c r="KXJ106" s="420"/>
      <c r="KXK106" s="420"/>
      <c r="KXL106" s="420"/>
      <c r="KXM106" s="420"/>
      <c r="KXN106" s="420"/>
      <c r="KXO106" s="420"/>
      <c r="KXP106" s="420"/>
      <c r="KXQ106" s="420"/>
      <c r="KXR106" s="420"/>
      <c r="KXS106" s="420"/>
      <c r="KXT106" s="420"/>
      <c r="KXU106" s="420"/>
      <c r="KXV106" s="420"/>
      <c r="KXW106" s="420"/>
      <c r="KXX106" s="420"/>
      <c r="KXY106" s="420"/>
      <c r="KXZ106" s="420"/>
      <c r="KYA106" s="420"/>
      <c r="KYB106" s="420"/>
      <c r="KYC106" s="420"/>
      <c r="KYD106" s="420"/>
      <c r="KYE106" s="420"/>
      <c r="KYF106" s="420"/>
      <c r="KYG106" s="420"/>
      <c r="KYH106" s="420"/>
      <c r="KYI106" s="420"/>
      <c r="KYJ106" s="420"/>
      <c r="KYK106" s="420"/>
      <c r="KYL106" s="420"/>
      <c r="KYM106" s="420"/>
      <c r="KYN106" s="420"/>
      <c r="KYO106" s="420"/>
      <c r="KYP106" s="420"/>
      <c r="KYQ106" s="420"/>
      <c r="KYR106" s="420"/>
      <c r="KYS106" s="420"/>
      <c r="KYT106" s="420"/>
      <c r="KYU106" s="420"/>
      <c r="KYV106" s="420"/>
      <c r="KYW106" s="420"/>
      <c r="KYX106" s="420"/>
      <c r="KYY106" s="420"/>
      <c r="KYZ106" s="420"/>
      <c r="KZA106" s="420"/>
      <c r="KZB106" s="420"/>
      <c r="KZC106" s="420"/>
      <c r="KZD106" s="420"/>
      <c r="KZE106" s="420"/>
      <c r="KZF106" s="420"/>
      <c r="KZG106" s="420"/>
      <c r="KZH106" s="420"/>
      <c r="KZI106" s="420"/>
      <c r="KZJ106" s="420"/>
      <c r="KZK106" s="420"/>
      <c r="KZL106" s="420"/>
      <c r="KZM106" s="420"/>
      <c r="KZN106" s="420"/>
      <c r="KZO106" s="420"/>
      <c r="KZP106" s="420"/>
      <c r="KZQ106" s="420"/>
      <c r="KZR106" s="420"/>
      <c r="KZS106" s="420"/>
      <c r="KZT106" s="420"/>
      <c r="KZU106" s="420"/>
      <c r="KZV106" s="420"/>
      <c r="KZW106" s="420"/>
      <c r="KZX106" s="420"/>
      <c r="KZY106" s="420"/>
      <c r="KZZ106" s="420"/>
      <c r="LAA106" s="420"/>
      <c r="LAB106" s="420"/>
      <c r="LAC106" s="420"/>
      <c r="LAD106" s="420"/>
      <c r="LAE106" s="420"/>
      <c r="LAF106" s="420"/>
      <c r="LAG106" s="420"/>
      <c r="LAH106" s="420"/>
      <c r="LAI106" s="420"/>
      <c r="LAJ106" s="420"/>
      <c r="LAK106" s="420"/>
      <c r="LAL106" s="420"/>
      <c r="LAM106" s="420"/>
      <c r="LAN106" s="420"/>
      <c r="LAO106" s="420"/>
      <c r="LAP106" s="420"/>
      <c r="LAQ106" s="420"/>
      <c r="LAR106" s="420"/>
      <c r="LAS106" s="420"/>
      <c r="LAT106" s="420"/>
      <c r="LAU106" s="420"/>
      <c r="LAV106" s="420"/>
      <c r="LAW106" s="420"/>
      <c r="LAX106" s="420"/>
      <c r="LAY106" s="420"/>
      <c r="LAZ106" s="420"/>
      <c r="LBA106" s="420"/>
      <c r="LBB106" s="420"/>
      <c r="LBC106" s="420"/>
      <c r="LBD106" s="420"/>
      <c r="LBE106" s="420"/>
      <c r="LBF106" s="420"/>
      <c r="LBG106" s="420"/>
      <c r="LBH106" s="420"/>
      <c r="LBI106" s="420"/>
      <c r="LBJ106" s="420"/>
      <c r="LBK106" s="420"/>
      <c r="LBL106" s="420"/>
      <c r="LBM106" s="420"/>
      <c r="LBN106" s="420"/>
      <c r="LBO106" s="420"/>
      <c r="LBP106" s="420"/>
      <c r="LBQ106" s="420"/>
      <c r="LBR106" s="420"/>
      <c r="LBS106" s="420"/>
      <c r="LBT106" s="420"/>
      <c r="LBU106" s="420"/>
      <c r="LBV106" s="420"/>
      <c r="LBW106" s="420"/>
      <c r="LBX106" s="420"/>
      <c r="LBY106" s="420"/>
      <c r="LBZ106" s="420"/>
      <c r="LCA106" s="420"/>
      <c r="LCB106" s="420"/>
      <c r="LCC106" s="420"/>
      <c r="LCD106" s="420"/>
      <c r="LCE106" s="420"/>
      <c r="LCF106" s="420"/>
      <c r="LCG106" s="420"/>
      <c r="LCH106" s="420"/>
      <c r="LCI106" s="420"/>
      <c r="LCJ106" s="420"/>
      <c r="LCK106" s="420"/>
      <c r="LCL106" s="420"/>
      <c r="LCM106" s="420"/>
      <c r="LCN106" s="420"/>
      <c r="LCO106" s="420"/>
      <c r="LCP106" s="420"/>
      <c r="LCQ106" s="420"/>
      <c r="LCR106" s="420"/>
      <c r="LCS106" s="420"/>
      <c r="LCT106" s="420"/>
      <c r="LCU106" s="420"/>
      <c r="LCV106" s="420"/>
      <c r="LCW106" s="420"/>
      <c r="LCX106" s="420"/>
      <c r="LCY106" s="420"/>
      <c r="LCZ106" s="420"/>
      <c r="LDA106" s="420"/>
      <c r="LDB106" s="420"/>
      <c r="LDC106" s="420"/>
      <c r="LDD106" s="420"/>
      <c r="LDE106" s="420"/>
      <c r="LDF106" s="420"/>
      <c r="LDG106" s="420"/>
      <c r="LDH106" s="420"/>
      <c r="LDI106" s="420"/>
      <c r="LDJ106" s="420"/>
      <c r="LDK106" s="420"/>
      <c r="LDL106" s="420"/>
      <c r="LDM106" s="420"/>
      <c r="LDN106" s="420"/>
      <c r="LDO106" s="420"/>
      <c r="LDP106" s="420"/>
      <c r="LDQ106" s="420"/>
      <c r="LDR106" s="420"/>
      <c r="LDS106" s="420"/>
      <c r="LDT106" s="420"/>
      <c r="LDU106" s="420"/>
      <c r="LDV106" s="420"/>
      <c r="LDW106" s="420"/>
      <c r="LDX106" s="420"/>
      <c r="LDY106" s="420"/>
      <c r="LDZ106" s="420"/>
      <c r="LEA106" s="420"/>
      <c r="LEB106" s="420"/>
      <c r="LEC106" s="420"/>
      <c r="LED106" s="420"/>
      <c r="LEE106" s="420"/>
      <c r="LEF106" s="420"/>
      <c r="LEG106" s="420"/>
      <c r="LEH106" s="420"/>
      <c r="LEI106" s="420"/>
      <c r="LEJ106" s="420"/>
      <c r="LEK106" s="420"/>
      <c r="LEL106" s="420"/>
      <c r="LEM106" s="420"/>
      <c r="LEN106" s="420"/>
      <c r="LEO106" s="420"/>
      <c r="LEP106" s="420"/>
      <c r="LEQ106" s="420"/>
      <c r="LER106" s="420"/>
      <c r="LES106" s="420"/>
      <c r="LET106" s="420"/>
      <c r="LEU106" s="420"/>
      <c r="LEV106" s="420"/>
      <c r="LEW106" s="420"/>
      <c r="LEX106" s="420"/>
      <c r="LEY106" s="420"/>
      <c r="LEZ106" s="420"/>
      <c r="LFA106" s="420"/>
      <c r="LFB106" s="420"/>
      <c r="LFC106" s="420"/>
      <c r="LFD106" s="420"/>
      <c r="LFE106" s="420"/>
      <c r="LFF106" s="420"/>
      <c r="LFG106" s="420"/>
      <c r="LFH106" s="420"/>
      <c r="LFI106" s="420"/>
      <c r="LFJ106" s="420"/>
      <c r="LFK106" s="420"/>
      <c r="LFL106" s="420"/>
      <c r="LFM106" s="420"/>
      <c r="LFN106" s="420"/>
      <c r="LFO106" s="420"/>
      <c r="LFP106" s="420"/>
      <c r="LFQ106" s="420"/>
      <c r="LFR106" s="420"/>
      <c r="LFS106" s="420"/>
      <c r="LFT106" s="420"/>
      <c r="LFU106" s="420"/>
      <c r="LFV106" s="420"/>
      <c r="LFW106" s="420"/>
      <c r="LFX106" s="420"/>
      <c r="LFY106" s="420"/>
      <c r="LFZ106" s="420"/>
      <c r="LGA106" s="420"/>
      <c r="LGB106" s="420"/>
      <c r="LGC106" s="420"/>
      <c r="LGD106" s="420"/>
      <c r="LGE106" s="420"/>
      <c r="LGF106" s="420"/>
      <c r="LGG106" s="420"/>
      <c r="LGH106" s="420"/>
      <c r="LGI106" s="420"/>
      <c r="LGJ106" s="420"/>
      <c r="LGK106" s="420"/>
      <c r="LGL106" s="420"/>
      <c r="LGM106" s="420"/>
      <c r="LGN106" s="420"/>
      <c r="LGO106" s="420"/>
      <c r="LGP106" s="420"/>
      <c r="LGQ106" s="420"/>
      <c r="LGR106" s="420"/>
      <c r="LGS106" s="420"/>
      <c r="LGT106" s="420"/>
      <c r="LGU106" s="420"/>
      <c r="LGV106" s="420"/>
      <c r="LGW106" s="420"/>
      <c r="LGX106" s="420"/>
      <c r="LGY106" s="420"/>
      <c r="LGZ106" s="420"/>
      <c r="LHA106" s="420"/>
      <c r="LHB106" s="420"/>
      <c r="LHC106" s="420"/>
      <c r="LHD106" s="420"/>
      <c r="LHE106" s="420"/>
      <c r="LHF106" s="420"/>
      <c r="LHG106" s="420"/>
      <c r="LHH106" s="420"/>
      <c r="LHI106" s="420"/>
      <c r="LHJ106" s="420"/>
      <c r="LHK106" s="420"/>
      <c r="LHL106" s="420"/>
      <c r="LHM106" s="420"/>
      <c r="LHN106" s="420"/>
      <c r="LHO106" s="420"/>
      <c r="LHP106" s="420"/>
      <c r="LHQ106" s="420"/>
      <c r="LHR106" s="420"/>
      <c r="LHS106" s="420"/>
      <c r="LHT106" s="420"/>
      <c r="LHU106" s="420"/>
      <c r="LHV106" s="420"/>
      <c r="LHW106" s="420"/>
      <c r="LHX106" s="420"/>
      <c r="LHY106" s="420"/>
      <c r="LHZ106" s="420"/>
      <c r="LIA106" s="420"/>
      <c r="LIB106" s="420"/>
      <c r="LIC106" s="420"/>
      <c r="LID106" s="420"/>
      <c r="LIE106" s="420"/>
      <c r="LIF106" s="420"/>
      <c r="LIG106" s="420"/>
      <c r="LIH106" s="420"/>
      <c r="LII106" s="420"/>
      <c r="LIJ106" s="420"/>
      <c r="LIK106" s="420"/>
      <c r="LIL106" s="420"/>
      <c r="LIM106" s="420"/>
      <c r="LIN106" s="420"/>
      <c r="LIO106" s="420"/>
      <c r="LIP106" s="420"/>
      <c r="LIQ106" s="420"/>
      <c r="LIR106" s="420"/>
      <c r="LIS106" s="420"/>
      <c r="LIT106" s="420"/>
      <c r="LIU106" s="420"/>
      <c r="LIV106" s="420"/>
      <c r="LIW106" s="420"/>
      <c r="LIX106" s="420"/>
      <c r="LIY106" s="420"/>
      <c r="LIZ106" s="420"/>
      <c r="LJA106" s="420"/>
      <c r="LJB106" s="420"/>
      <c r="LJC106" s="420"/>
      <c r="LJD106" s="420"/>
      <c r="LJE106" s="420"/>
      <c r="LJF106" s="420"/>
      <c r="LJG106" s="420"/>
      <c r="LJH106" s="420"/>
      <c r="LJI106" s="420"/>
      <c r="LJJ106" s="420"/>
      <c r="LJK106" s="420"/>
      <c r="LJL106" s="420"/>
      <c r="LJM106" s="420"/>
      <c r="LJN106" s="420"/>
      <c r="LJO106" s="420"/>
      <c r="LJP106" s="420"/>
      <c r="LJQ106" s="420"/>
      <c r="LJR106" s="420"/>
      <c r="LJS106" s="420"/>
      <c r="LJT106" s="420"/>
      <c r="LJU106" s="420"/>
      <c r="LJV106" s="420"/>
      <c r="LJW106" s="420"/>
      <c r="LJX106" s="420"/>
      <c r="LJY106" s="420"/>
      <c r="LJZ106" s="420"/>
      <c r="LKA106" s="420"/>
      <c r="LKB106" s="420"/>
      <c r="LKC106" s="420"/>
      <c r="LKD106" s="420"/>
      <c r="LKE106" s="420"/>
      <c r="LKF106" s="420"/>
      <c r="LKG106" s="420"/>
      <c r="LKH106" s="420"/>
      <c r="LKI106" s="420"/>
      <c r="LKJ106" s="420"/>
      <c r="LKK106" s="420"/>
      <c r="LKL106" s="420"/>
      <c r="LKM106" s="420"/>
      <c r="LKN106" s="420"/>
      <c r="LKO106" s="420"/>
      <c r="LKP106" s="420"/>
      <c r="LKQ106" s="420"/>
      <c r="LKR106" s="420"/>
      <c r="LKS106" s="420"/>
      <c r="LKT106" s="420"/>
      <c r="LKU106" s="420"/>
      <c r="LKV106" s="420"/>
      <c r="LKW106" s="420"/>
      <c r="LKX106" s="420"/>
      <c r="LKY106" s="420"/>
      <c r="LKZ106" s="420"/>
      <c r="LLA106" s="420"/>
      <c r="LLB106" s="420"/>
      <c r="LLC106" s="420"/>
      <c r="LLD106" s="420"/>
      <c r="LLE106" s="420"/>
      <c r="LLF106" s="420"/>
      <c r="LLG106" s="420"/>
      <c r="LLH106" s="420"/>
      <c r="LLI106" s="420"/>
      <c r="LLJ106" s="420"/>
      <c r="LLK106" s="420"/>
      <c r="LLL106" s="420"/>
      <c r="LLM106" s="420"/>
      <c r="LLN106" s="420"/>
      <c r="LLO106" s="420"/>
      <c r="LLP106" s="420"/>
      <c r="LLQ106" s="420"/>
      <c r="LLR106" s="420"/>
      <c r="LLS106" s="420"/>
      <c r="LLT106" s="420"/>
      <c r="LLU106" s="420"/>
      <c r="LLV106" s="420"/>
      <c r="LLW106" s="420"/>
      <c r="LLX106" s="420"/>
      <c r="LLY106" s="420"/>
      <c r="LLZ106" s="420"/>
      <c r="LMA106" s="420"/>
      <c r="LMB106" s="420"/>
      <c r="LMC106" s="420"/>
      <c r="LMD106" s="420"/>
      <c r="LME106" s="420"/>
      <c r="LMF106" s="420"/>
      <c r="LMG106" s="420"/>
      <c r="LMH106" s="420"/>
      <c r="LMI106" s="420"/>
      <c r="LMJ106" s="420"/>
      <c r="LMK106" s="420"/>
      <c r="LML106" s="420"/>
      <c r="LMM106" s="420"/>
      <c r="LMN106" s="420"/>
      <c r="LMO106" s="420"/>
      <c r="LMP106" s="420"/>
      <c r="LMQ106" s="420"/>
      <c r="LMR106" s="420"/>
      <c r="LMS106" s="420"/>
      <c r="LMT106" s="420"/>
      <c r="LMU106" s="420"/>
      <c r="LMV106" s="420"/>
      <c r="LMW106" s="420"/>
      <c r="LMX106" s="420"/>
      <c r="LMY106" s="420"/>
      <c r="LMZ106" s="420"/>
      <c r="LNA106" s="420"/>
      <c r="LNB106" s="420"/>
      <c r="LNC106" s="420"/>
      <c r="LND106" s="420"/>
      <c r="LNE106" s="420"/>
      <c r="LNF106" s="420"/>
      <c r="LNG106" s="420"/>
      <c r="LNH106" s="420"/>
      <c r="LNI106" s="420"/>
      <c r="LNJ106" s="420"/>
      <c r="LNK106" s="420"/>
      <c r="LNL106" s="420"/>
      <c r="LNM106" s="420"/>
      <c r="LNN106" s="420"/>
      <c r="LNO106" s="420"/>
      <c r="LNP106" s="420"/>
      <c r="LNQ106" s="420"/>
      <c r="LNR106" s="420"/>
      <c r="LNS106" s="420"/>
      <c r="LNT106" s="420"/>
      <c r="LNU106" s="420"/>
      <c r="LNV106" s="420"/>
      <c r="LNW106" s="420"/>
      <c r="LNX106" s="420"/>
      <c r="LNY106" s="420"/>
      <c r="LNZ106" s="420"/>
      <c r="LOA106" s="420"/>
      <c r="LOB106" s="420"/>
      <c r="LOC106" s="420"/>
      <c r="LOD106" s="420"/>
      <c r="LOE106" s="420"/>
      <c r="LOF106" s="420"/>
      <c r="LOG106" s="420"/>
      <c r="LOH106" s="420"/>
      <c r="LOI106" s="420"/>
      <c r="LOJ106" s="420"/>
      <c r="LOK106" s="420"/>
      <c r="LOL106" s="420"/>
      <c r="LOM106" s="420"/>
      <c r="LON106" s="420"/>
      <c r="LOO106" s="420"/>
      <c r="LOP106" s="420"/>
      <c r="LOQ106" s="420"/>
      <c r="LOR106" s="420"/>
      <c r="LOS106" s="420"/>
      <c r="LOT106" s="420"/>
      <c r="LOU106" s="420"/>
      <c r="LOV106" s="420"/>
      <c r="LOW106" s="420"/>
      <c r="LOX106" s="420"/>
      <c r="LOY106" s="420"/>
      <c r="LOZ106" s="420"/>
      <c r="LPA106" s="420"/>
      <c r="LPB106" s="420"/>
      <c r="LPC106" s="420"/>
      <c r="LPD106" s="420"/>
      <c r="LPE106" s="420"/>
      <c r="LPF106" s="420"/>
      <c r="LPG106" s="420"/>
      <c r="LPH106" s="420"/>
      <c r="LPI106" s="420"/>
      <c r="LPJ106" s="420"/>
      <c r="LPK106" s="420"/>
      <c r="LPL106" s="420"/>
      <c r="LPM106" s="420"/>
      <c r="LPN106" s="420"/>
      <c r="LPO106" s="420"/>
      <c r="LPP106" s="420"/>
      <c r="LPQ106" s="420"/>
      <c r="LPR106" s="420"/>
      <c r="LPS106" s="420"/>
      <c r="LPT106" s="420"/>
      <c r="LPU106" s="420"/>
      <c r="LPV106" s="420"/>
      <c r="LPW106" s="420"/>
      <c r="LPX106" s="420"/>
      <c r="LPY106" s="420"/>
      <c r="LPZ106" s="420"/>
      <c r="LQA106" s="420"/>
      <c r="LQB106" s="420"/>
      <c r="LQC106" s="420"/>
      <c r="LQD106" s="420"/>
      <c r="LQE106" s="420"/>
      <c r="LQF106" s="420"/>
      <c r="LQG106" s="420"/>
      <c r="LQH106" s="420"/>
      <c r="LQI106" s="420"/>
      <c r="LQJ106" s="420"/>
      <c r="LQK106" s="420"/>
      <c r="LQL106" s="420"/>
      <c r="LQM106" s="420"/>
      <c r="LQN106" s="420"/>
      <c r="LQO106" s="420"/>
      <c r="LQP106" s="420"/>
      <c r="LQQ106" s="420"/>
      <c r="LQR106" s="420"/>
      <c r="LQS106" s="420"/>
      <c r="LQT106" s="420"/>
      <c r="LQU106" s="420"/>
      <c r="LQV106" s="420"/>
      <c r="LQW106" s="420"/>
      <c r="LQX106" s="420"/>
      <c r="LQY106" s="420"/>
      <c r="LQZ106" s="420"/>
      <c r="LRA106" s="420"/>
      <c r="LRB106" s="420"/>
      <c r="LRC106" s="420"/>
      <c r="LRD106" s="420"/>
      <c r="LRE106" s="420"/>
      <c r="LRF106" s="420"/>
      <c r="LRG106" s="420"/>
      <c r="LRH106" s="420"/>
      <c r="LRI106" s="420"/>
      <c r="LRJ106" s="420"/>
      <c r="LRK106" s="420"/>
      <c r="LRL106" s="420"/>
      <c r="LRM106" s="420"/>
      <c r="LRN106" s="420"/>
      <c r="LRO106" s="420"/>
      <c r="LRP106" s="420"/>
      <c r="LRQ106" s="420"/>
      <c r="LRR106" s="420"/>
      <c r="LRS106" s="420"/>
      <c r="LRT106" s="420"/>
      <c r="LRU106" s="420"/>
      <c r="LRV106" s="420"/>
      <c r="LRW106" s="420"/>
      <c r="LRX106" s="420"/>
      <c r="LRY106" s="420"/>
      <c r="LRZ106" s="420"/>
      <c r="LSA106" s="420"/>
      <c r="LSB106" s="420"/>
      <c r="LSC106" s="420"/>
      <c r="LSD106" s="420"/>
      <c r="LSE106" s="420"/>
      <c r="LSF106" s="420"/>
      <c r="LSG106" s="420"/>
      <c r="LSH106" s="420"/>
      <c r="LSI106" s="420"/>
      <c r="LSJ106" s="420"/>
      <c r="LSK106" s="420"/>
      <c r="LSL106" s="420"/>
      <c r="LSM106" s="420"/>
      <c r="LSN106" s="420"/>
      <c r="LSO106" s="420"/>
      <c r="LSP106" s="420"/>
      <c r="LSQ106" s="420"/>
      <c r="LSR106" s="420"/>
      <c r="LSS106" s="420"/>
      <c r="LST106" s="420"/>
      <c r="LSU106" s="420"/>
      <c r="LSV106" s="420"/>
      <c r="LSW106" s="420"/>
      <c r="LSX106" s="420"/>
      <c r="LSY106" s="420"/>
      <c r="LSZ106" s="420"/>
      <c r="LTA106" s="420"/>
      <c r="LTB106" s="420"/>
      <c r="LTC106" s="420"/>
      <c r="LTD106" s="420"/>
      <c r="LTE106" s="420"/>
      <c r="LTF106" s="420"/>
      <c r="LTG106" s="420"/>
      <c r="LTH106" s="420"/>
      <c r="LTI106" s="420"/>
      <c r="LTJ106" s="420"/>
      <c r="LTK106" s="420"/>
      <c r="LTL106" s="420"/>
      <c r="LTM106" s="420"/>
      <c r="LTN106" s="420"/>
      <c r="LTO106" s="420"/>
      <c r="LTP106" s="420"/>
      <c r="LTQ106" s="420"/>
      <c r="LTR106" s="420"/>
      <c r="LTS106" s="420"/>
      <c r="LTT106" s="420"/>
      <c r="LTU106" s="420"/>
      <c r="LTV106" s="420"/>
      <c r="LTW106" s="420"/>
      <c r="LTX106" s="420"/>
      <c r="LTY106" s="420"/>
      <c r="LTZ106" s="420"/>
      <c r="LUA106" s="420"/>
      <c r="LUB106" s="420"/>
      <c r="LUC106" s="420"/>
      <c r="LUD106" s="420"/>
      <c r="LUE106" s="420"/>
      <c r="LUF106" s="420"/>
      <c r="LUG106" s="420"/>
      <c r="LUH106" s="420"/>
      <c r="LUI106" s="420"/>
      <c r="LUJ106" s="420"/>
      <c r="LUK106" s="420"/>
      <c r="LUL106" s="420"/>
      <c r="LUM106" s="420"/>
      <c r="LUN106" s="420"/>
      <c r="LUO106" s="420"/>
      <c r="LUP106" s="420"/>
      <c r="LUQ106" s="420"/>
      <c r="LUR106" s="420"/>
      <c r="LUS106" s="420"/>
      <c r="LUT106" s="420"/>
      <c r="LUU106" s="420"/>
      <c r="LUV106" s="420"/>
      <c r="LUW106" s="420"/>
      <c r="LUX106" s="420"/>
      <c r="LUY106" s="420"/>
      <c r="LUZ106" s="420"/>
      <c r="LVA106" s="420"/>
      <c r="LVB106" s="420"/>
      <c r="LVC106" s="420"/>
      <c r="LVD106" s="420"/>
      <c r="LVE106" s="420"/>
      <c r="LVF106" s="420"/>
      <c r="LVG106" s="420"/>
      <c r="LVH106" s="420"/>
      <c r="LVI106" s="420"/>
      <c r="LVJ106" s="420"/>
      <c r="LVK106" s="420"/>
      <c r="LVL106" s="420"/>
      <c r="LVM106" s="420"/>
      <c r="LVN106" s="420"/>
      <c r="LVO106" s="420"/>
      <c r="LVP106" s="420"/>
      <c r="LVQ106" s="420"/>
      <c r="LVR106" s="420"/>
      <c r="LVS106" s="420"/>
      <c r="LVT106" s="420"/>
      <c r="LVU106" s="420"/>
      <c r="LVV106" s="420"/>
      <c r="LVW106" s="420"/>
      <c r="LVX106" s="420"/>
      <c r="LVY106" s="420"/>
      <c r="LVZ106" s="420"/>
      <c r="LWA106" s="420"/>
      <c r="LWB106" s="420"/>
      <c r="LWC106" s="420"/>
      <c r="LWD106" s="420"/>
      <c r="LWE106" s="420"/>
      <c r="LWF106" s="420"/>
      <c r="LWG106" s="420"/>
      <c r="LWH106" s="420"/>
      <c r="LWI106" s="420"/>
      <c r="LWJ106" s="420"/>
      <c r="LWK106" s="420"/>
      <c r="LWL106" s="420"/>
      <c r="LWM106" s="420"/>
      <c r="LWN106" s="420"/>
      <c r="LWO106" s="420"/>
      <c r="LWP106" s="420"/>
      <c r="LWQ106" s="420"/>
      <c r="LWR106" s="420"/>
      <c r="LWS106" s="420"/>
      <c r="LWT106" s="420"/>
      <c r="LWU106" s="420"/>
      <c r="LWV106" s="420"/>
      <c r="LWW106" s="420"/>
      <c r="LWX106" s="420"/>
      <c r="LWY106" s="420"/>
      <c r="LWZ106" s="420"/>
      <c r="LXA106" s="420"/>
      <c r="LXB106" s="420"/>
      <c r="LXC106" s="420"/>
      <c r="LXD106" s="420"/>
      <c r="LXE106" s="420"/>
      <c r="LXF106" s="420"/>
      <c r="LXG106" s="420"/>
      <c r="LXH106" s="420"/>
      <c r="LXI106" s="420"/>
      <c r="LXJ106" s="420"/>
      <c r="LXK106" s="420"/>
      <c r="LXL106" s="420"/>
      <c r="LXM106" s="420"/>
      <c r="LXN106" s="420"/>
      <c r="LXO106" s="420"/>
      <c r="LXP106" s="420"/>
      <c r="LXQ106" s="420"/>
      <c r="LXR106" s="420"/>
      <c r="LXS106" s="420"/>
      <c r="LXT106" s="420"/>
      <c r="LXU106" s="420"/>
      <c r="LXV106" s="420"/>
      <c r="LXW106" s="420"/>
      <c r="LXX106" s="420"/>
      <c r="LXY106" s="420"/>
      <c r="LXZ106" s="420"/>
      <c r="LYA106" s="420"/>
      <c r="LYB106" s="420"/>
      <c r="LYC106" s="420"/>
      <c r="LYD106" s="420"/>
      <c r="LYE106" s="420"/>
      <c r="LYF106" s="420"/>
      <c r="LYG106" s="420"/>
      <c r="LYH106" s="420"/>
      <c r="LYI106" s="420"/>
      <c r="LYJ106" s="420"/>
      <c r="LYK106" s="420"/>
      <c r="LYL106" s="420"/>
      <c r="LYM106" s="420"/>
      <c r="LYN106" s="420"/>
      <c r="LYO106" s="420"/>
      <c r="LYP106" s="420"/>
      <c r="LYQ106" s="420"/>
      <c r="LYR106" s="420"/>
      <c r="LYS106" s="420"/>
      <c r="LYT106" s="420"/>
      <c r="LYU106" s="420"/>
      <c r="LYV106" s="420"/>
      <c r="LYW106" s="420"/>
      <c r="LYX106" s="420"/>
      <c r="LYY106" s="420"/>
      <c r="LYZ106" s="420"/>
      <c r="LZA106" s="420"/>
      <c r="LZB106" s="420"/>
      <c r="LZC106" s="420"/>
      <c r="LZD106" s="420"/>
      <c r="LZE106" s="420"/>
      <c r="LZF106" s="420"/>
      <c r="LZG106" s="420"/>
      <c r="LZH106" s="420"/>
      <c r="LZI106" s="420"/>
      <c r="LZJ106" s="420"/>
      <c r="LZK106" s="420"/>
      <c r="LZL106" s="420"/>
      <c r="LZM106" s="420"/>
      <c r="LZN106" s="420"/>
      <c r="LZO106" s="420"/>
      <c r="LZP106" s="420"/>
      <c r="LZQ106" s="420"/>
      <c r="LZR106" s="420"/>
      <c r="LZS106" s="420"/>
      <c r="LZT106" s="420"/>
      <c r="LZU106" s="420"/>
      <c r="LZV106" s="420"/>
      <c r="LZW106" s="420"/>
      <c r="LZX106" s="420"/>
      <c r="LZY106" s="420"/>
      <c r="LZZ106" s="420"/>
      <c r="MAA106" s="420"/>
      <c r="MAB106" s="420"/>
      <c r="MAC106" s="420"/>
      <c r="MAD106" s="420"/>
      <c r="MAE106" s="420"/>
      <c r="MAF106" s="420"/>
      <c r="MAG106" s="420"/>
      <c r="MAH106" s="420"/>
      <c r="MAI106" s="420"/>
      <c r="MAJ106" s="420"/>
      <c r="MAK106" s="420"/>
      <c r="MAL106" s="420"/>
      <c r="MAM106" s="420"/>
      <c r="MAN106" s="420"/>
      <c r="MAO106" s="420"/>
      <c r="MAP106" s="420"/>
      <c r="MAQ106" s="420"/>
      <c r="MAR106" s="420"/>
      <c r="MAS106" s="420"/>
      <c r="MAT106" s="420"/>
      <c r="MAU106" s="420"/>
      <c r="MAV106" s="420"/>
      <c r="MAW106" s="420"/>
      <c r="MAX106" s="420"/>
      <c r="MAY106" s="420"/>
      <c r="MAZ106" s="420"/>
      <c r="MBA106" s="420"/>
      <c r="MBB106" s="420"/>
      <c r="MBC106" s="420"/>
      <c r="MBD106" s="420"/>
      <c r="MBE106" s="420"/>
      <c r="MBF106" s="420"/>
      <c r="MBG106" s="420"/>
      <c r="MBH106" s="420"/>
      <c r="MBI106" s="420"/>
      <c r="MBJ106" s="420"/>
      <c r="MBK106" s="420"/>
      <c r="MBL106" s="420"/>
      <c r="MBM106" s="420"/>
      <c r="MBN106" s="420"/>
      <c r="MBO106" s="420"/>
      <c r="MBP106" s="420"/>
      <c r="MBQ106" s="420"/>
      <c r="MBR106" s="420"/>
      <c r="MBS106" s="420"/>
      <c r="MBT106" s="420"/>
      <c r="MBU106" s="420"/>
      <c r="MBV106" s="420"/>
      <c r="MBW106" s="420"/>
      <c r="MBX106" s="420"/>
      <c r="MBY106" s="420"/>
      <c r="MBZ106" s="420"/>
      <c r="MCA106" s="420"/>
      <c r="MCB106" s="420"/>
      <c r="MCC106" s="420"/>
      <c r="MCD106" s="420"/>
      <c r="MCE106" s="420"/>
      <c r="MCF106" s="420"/>
      <c r="MCG106" s="420"/>
      <c r="MCH106" s="420"/>
      <c r="MCI106" s="420"/>
      <c r="MCJ106" s="420"/>
      <c r="MCK106" s="420"/>
      <c r="MCL106" s="420"/>
      <c r="MCM106" s="420"/>
      <c r="MCN106" s="420"/>
      <c r="MCO106" s="420"/>
      <c r="MCP106" s="420"/>
      <c r="MCQ106" s="420"/>
      <c r="MCR106" s="420"/>
      <c r="MCS106" s="420"/>
      <c r="MCT106" s="420"/>
      <c r="MCU106" s="420"/>
      <c r="MCV106" s="420"/>
      <c r="MCW106" s="420"/>
      <c r="MCX106" s="420"/>
      <c r="MCY106" s="420"/>
      <c r="MCZ106" s="420"/>
      <c r="MDA106" s="420"/>
      <c r="MDB106" s="420"/>
      <c r="MDC106" s="420"/>
      <c r="MDD106" s="420"/>
      <c r="MDE106" s="420"/>
      <c r="MDF106" s="420"/>
      <c r="MDG106" s="420"/>
      <c r="MDH106" s="420"/>
      <c r="MDI106" s="420"/>
      <c r="MDJ106" s="420"/>
      <c r="MDK106" s="420"/>
      <c r="MDL106" s="420"/>
      <c r="MDM106" s="420"/>
      <c r="MDN106" s="420"/>
      <c r="MDO106" s="420"/>
      <c r="MDP106" s="420"/>
      <c r="MDQ106" s="420"/>
      <c r="MDR106" s="420"/>
      <c r="MDS106" s="420"/>
      <c r="MDT106" s="420"/>
      <c r="MDU106" s="420"/>
      <c r="MDV106" s="420"/>
      <c r="MDW106" s="420"/>
      <c r="MDX106" s="420"/>
      <c r="MDY106" s="420"/>
      <c r="MDZ106" s="420"/>
      <c r="MEA106" s="420"/>
      <c r="MEB106" s="420"/>
      <c r="MEC106" s="420"/>
      <c r="MED106" s="420"/>
      <c r="MEE106" s="420"/>
      <c r="MEF106" s="420"/>
      <c r="MEG106" s="420"/>
      <c r="MEH106" s="420"/>
      <c r="MEI106" s="420"/>
      <c r="MEJ106" s="420"/>
      <c r="MEK106" s="420"/>
      <c r="MEL106" s="420"/>
      <c r="MEM106" s="420"/>
      <c r="MEN106" s="420"/>
      <c r="MEO106" s="420"/>
      <c r="MEP106" s="420"/>
      <c r="MEQ106" s="420"/>
      <c r="MER106" s="420"/>
      <c r="MES106" s="420"/>
      <c r="MET106" s="420"/>
      <c r="MEU106" s="420"/>
      <c r="MEV106" s="420"/>
      <c r="MEW106" s="420"/>
      <c r="MEX106" s="420"/>
      <c r="MEY106" s="420"/>
      <c r="MEZ106" s="420"/>
      <c r="MFA106" s="420"/>
      <c r="MFB106" s="420"/>
      <c r="MFC106" s="420"/>
      <c r="MFD106" s="420"/>
      <c r="MFE106" s="420"/>
      <c r="MFF106" s="420"/>
      <c r="MFG106" s="420"/>
      <c r="MFH106" s="420"/>
      <c r="MFI106" s="420"/>
      <c r="MFJ106" s="420"/>
      <c r="MFK106" s="420"/>
      <c r="MFL106" s="420"/>
      <c r="MFM106" s="420"/>
      <c r="MFN106" s="420"/>
      <c r="MFO106" s="420"/>
      <c r="MFP106" s="420"/>
      <c r="MFQ106" s="420"/>
      <c r="MFR106" s="420"/>
      <c r="MFS106" s="420"/>
      <c r="MFT106" s="420"/>
      <c r="MFU106" s="420"/>
      <c r="MFV106" s="420"/>
      <c r="MFW106" s="420"/>
      <c r="MFX106" s="420"/>
      <c r="MFY106" s="420"/>
      <c r="MFZ106" s="420"/>
      <c r="MGA106" s="420"/>
      <c r="MGB106" s="420"/>
      <c r="MGC106" s="420"/>
      <c r="MGD106" s="420"/>
      <c r="MGE106" s="420"/>
      <c r="MGF106" s="420"/>
      <c r="MGG106" s="420"/>
      <c r="MGH106" s="420"/>
      <c r="MGI106" s="420"/>
      <c r="MGJ106" s="420"/>
      <c r="MGK106" s="420"/>
      <c r="MGL106" s="420"/>
      <c r="MGM106" s="420"/>
      <c r="MGN106" s="420"/>
      <c r="MGO106" s="420"/>
      <c r="MGP106" s="420"/>
      <c r="MGQ106" s="420"/>
      <c r="MGR106" s="420"/>
      <c r="MGS106" s="420"/>
      <c r="MGT106" s="420"/>
      <c r="MGU106" s="420"/>
      <c r="MGV106" s="420"/>
      <c r="MGW106" s="420"/>
      <c r="MGX106" s="420"/>
      <c r="MGY106" s="420"/>
      <c r="MGZ106" s="420"/>
      <c r="MHA106" s="420"/>
      <c r="MHB106" s="420"/>
      <c r="MHC106" s="420"/>
      <c r="MHD106" s="420"/>
      <c r="MHE106" s="420"/>
      <c r="MHF106" s="420"/>
      <c r="MHG106" s="420"/>
      <c r="MHH106" s="420"/>
      <c r="MHI106" s="420"/>
      <c r="MHJ106" s="420"/>
      <c r="MHK106" s="420"/>
      <c r="MHL106" s="420"/>
      <c r="MHM106" s="420"/>
      <c r="MHN106" s="420"/>
      <c r="MHO106" s="420"/>
      <c r="MHP106" s="420"/>
      <c r="MHQ106" s="420"/>
      <c r="MHR106" s="420"/>
      <c r="MHS106" s="420"/>
      <c r="MHT106" s="420"/>
      <c r="MHU106" s="420"/>
      <c r="MHV106" s="420"/>
      <c r="MHW106" s="420"/>
      <c r="MHX106" s="420"/>
      <c r="MHY106" s="420"/>
      <c r="MHZ106" s="420"/>
      <c r="MIA106" s="420"/>
      <c r="MIB106" s="420"/>
      <c r="MIC106" s="420"/>
      <c r="MID106" s="420"/>
      <c r="MIE106" s="420"/>
      <c r="MIF106" s="420"/>
      <c r="MIG106" s="420"/>
      <c r="MIH106" s="420"/>
      <c r="MII106" s="420"/>
      <c r="MIJ106" s="420"/>
      <c r="MIK106" s="420"/>
      <c r="MIL106" s="420"/>
      <c r="MIM106" s="420"/>
      <c r="MIN106" s="420"/>
      <c r="MIO106" s="420"/>
      <c r="MIP106" s="420"/>
      <c r="MIQ106" s="420"/>
      <c r="MIR106" s="420"/>
      <c r="MIS106" s="420"/>
      <c r="MIT106" s="420"/>
      <c r="MIU106" s="420"/>
      <c r="MIV106" s="420"/>
      <c r="MIW106" s="420"/>
      <c r="MIX106" s="420"/>
      <c r="MIY106" s="420"/>
      <c r="MIZ106" s="420"/>
      <c r="MJA106" s="420"/>
      <c r="MJB106" s="420"/>
      <c r="MJC106" s="420"/>
      <c r="MJD106" s="420"/>
      <c r="MJE106" s="420"/>
      <c r="MJF106" s="420"/>
      <c r="MJG106" s="420"/>
      <c r="MJH106" s="420"/>
      <c r="MJI106" s="420"/>
      <c r="MJJ106" s="420"/>
      <c r="MJK106" s="420"/>
      <c r="MJL106" s="420"/>
      <c r="MJM106" s="420"/>
      <c r="MJN106" s="420"/>
      <c r="MJO106" s="420"/>
      <c r="MJP106" s="420"/>
      <c r="MJQ106" s="420"/>
      <c r="MJR106" s="420"/>
      <c r="MJS106" s="420"/>
      <c r="MJT106" s="420"/>
      <c r="MJU106" s="420"/>
      <c r="MJV106" s="420"/>
      <c r="MJW106" s="420"/>
      <c r="MJX106" s="420"/>
      <c r="MJY106" s="420"/>
      <c r="MJZ106" s="420"/>
      <c r="MKA106" s="420"/>
      <c r="MKB106" s="420"/>
      <c r="MKC106" s="420"/>
      <c r="MKD106" s="420"/>
      <c r="MKE106" s="420"/>
      <c r="MKF106" s="420"/>
      <c r="MKG106" s="420"/>
      <c r="MKH106" s="420"/>
      <c r="MKI106" s="420"/>
      <c r="MKJ106" s="420"/>
      <c r="MKK106" s="420"/>
      <c r="MKL106" s="420"/>
      <c r="MKM106" s="420"/>
      <c r="MKN106" s="420"/>
      <c r="MKO106" s="420"/>
      <c r="MKP106" s="420"/>
      <c r="MKQ106" s="420"/>
      <c r="MKR106" s="420"/>
      <c r="MKS106" s="420"/>
      <c r="MKT106" s="420"/>
      <c r="MKU106" s="420"/>
      <c r="MKV106" s="420"/>
      <c r="MKW106" s="420"/>
      <c r="MKX106" s="420"/>
      <c r="MKY106" s="420"/>
      <c r="MKZ106" s="420"/>
      <c r="MLA106" s="420"/>
      <c r="MLB106" s="420"/>
      <c r="MLC106" s="420"/>
      <c r="MLD106" s="420"/>
      <c r="MLE106" s="420"/>
      <c r="MLF106" s="420"/>
      <c r="MLG106" s="420"/>
      <c r="MLH106" s="420"/>
      <c r="MLI106" s="420"/>
      <c r="MLJ106" s="420"/>
      <c r="MLK106" s="420"/>
      <c r="MLL106" s="420"/>
      <c r="MLM106" s="420"/>
      <c r="MLN106" s="420"/>
      <c r="MLO106" s="420"/>
      <c r="MLP106" s="420"/>
      <c r="MLQ106" s="420"/>
      <c r="MLR106" s="420"/>
      <c r="MLS106" s="420"/>
      <c r="MLT106" s="420"/>
      <c r="MLU106" s="420"/>
      <c r="MLV106" s="420"/>
      <c r="MLW106" s="420"/>
      <c r="MLX106" s="420"/>
      <c r="MLY106" s="420"/>
      <c r="MLZ106" s="420"/>
      <c r="MMA106" s="420"/>
      <c r="MMB106" s="420"/>
      <c r="MMC106" s="420"/>
      <c r="MMD106" s="420"/>
      <c r="MME106" s="420"/>
      <c r="MMF106" s="420"/>
      <c r="MMG106" s="420"/>
      <c r="MMH106" s="420"/>
      <c r="MMI106" s="420"/>
      <c r="MMJ106" s="420"/>
      <c r="MMK106" s="420"/>
      <c r="MML106" s="420"/>
      <c r="MMM106" s="420"/>
      <c r="MMN106" s="420"/>
      <c r="MMO106" s="420"/>
      <c r="MMP106" s="420"/>
      <c r="MMQ106" s="420"/>
      <c r="MMR106" s="420"/>
      <c r="MMS106" s="420"/>
      <c r="MMT106" s="420"/>
      <c r="MMU106" s="420"/>
      <c r="MMV106" s="420"/>
      <c r="MMW106" s="420"/>
      <c r="MMX106" s="420"/>
      <c r="MMY106" s="420"/>
      <c r="MMZ106" s="420"/>
      <c r="MNA106" s="420"/>
      <c r="MNB106" s="420"/>
      <c r="MNC106" s="420"/>
      <c r="MND106" s="420"/>
      <c r="MNE106" s="420"/>
      <c r="MNF106" s="420"/>
      <c r="MNG106" s="420"/>
      <c r="MNH106" s="420"/>
      <c r="MNI106" s="420"/>
      <c r="MNJ106" s="420"/>
      <c r="MNK106" s="420"/>
      <c r="MNL106" s="420"/>
      <c r="MNM106" s="420"/>
      <c r="MNN106" s="420"/>
      <c r="MNO106" s="420"/>
      <c r="MNP106" s="420"/>
      <c r="MNQ106" s="420"/>
      <c r="MNR106" s="420"/>
      <c r="MNS106" s="420"/>
      <c r="MNT106" s="420"/>
      <c r="MNU106" s="420"/>
      <c r="MNV106" s="420"/>
      <c r="MNW106" s="420"/>
      <c r="MNX106" s="420"/>
      <c r="MNY106" s="420"/>
      <c r="MNZ106" s="420"/>
      <c r="MOA106" s="420"/>
      <c r="MOB106" s="420"/>
      <c r="MOC106" s="420"/>
      <c r="MOD106" s="420"/>
      <c r="MOE106" s="420"/>
      <c r="MOF106" s="420"/>
      <c r="MOG106" s="420"/>
      <c r="MOH106" s="420"/>
      <c r="MOI106" s="420"/>
      <c r="MOJ106" s="420"/>
      <c r="MOK106" s="420"/>
      <c r="MOL106" s="420"/>
      <c r="MOM106" s="420"/>
      <c r="MON106" s="420"/>
      <c r="MOO106" s="420"/>
      <c r="MOP106" s="420"/>
      <c r="MOQ106" s="420"/>
      <c r="MOR106" s="420"/>
      <c r="MOS106" s="420"/>
      <c r="MOT106" s="420"/>
      <c r="MOU106" s="420"/>
      <c r="MOV106" s="420"/>
      <c r="MOW106" s="420"/>
      <c r="MOX106" s="420"/>
      <c r="MOY106" s="420"/>
      <c r="MOZ106" s="420"/>
      <c r="MPA106" s="420"/>
      <c r="MPB106" s="420"/>
      <c r="MPC106" s="420"/>
      <c r="MPD106" s="420"/>
      <c r="MPE106" s="420"/>
      <c r="MPF106" s="420"/>
      <c r="MPG106" s="420"/>
      <c r="MPH106" s="420"/>
      <c r="MPI106" s="420"/>
      <c r="MPJ106" s="420"/>
      <c r="MPK106" s="420"/>
      <c r="MPL106" s="420"/>
      <c r="MPM106" s="420"/>
      <c r="MPN106" s="420"/>
      <c r="MPO106" s="420"/>
      <c r="MPP106" s="420"/>
      <c r="MPQ106" s="420"/>
      <c r="MPR106" s="420"/>
      <c r="MPS106" s="420"/>
      <c r="MPT106" s="420"/>
      <c r="MPU106" s="420"/>
      <c r="MPV106" s="420"/>
      <c r="MPW106" s="420"/>
      <c r="MPX106" s="420"/>
      <c r="MPY106" s="420"/>
      <c r="MPZ106" s="420"/>
      <c r="MQA106" s="420"/>
      <c r="MQB106" s="420"/>
      <c r="MQC106" s="420"/>
      <c r="MQD106" s="420"/>
      <c r="MQE106" s="420"/>
      <c r="MQF106" s="420"/>
      <c r="MQG106" s="420"/>
      <c r="MQH106" s="420"/>
      <c r="MQI106" s="420"/>
      <c r="MQJ106" s="420"/>
      <c r="MQK106" s="420"/>
      <c r="MQL106" s="420"/>
      <c r="MQM106" s="420"/>
      <c r="MQN106" s="420"/>
      <c r="MQO106" s="420"/>
      <c r="MQP106" s="420"/>
      <c r="MQQ106" s="420"/>
      <c r="MQR106" s="420"/>
      <c r="MQS106" s="420"/>
      <c r="MQT106" s="420"/>
      <c r="MQU106" s="420"/>
      <c r="MQV106" s="420"/>
      <c r="MQW106" s="420"/>
      <c r="MQX106" s="420"/>
      <c r="MQY106" s="420"/>
      <c r="MQZ106" s="420"/>
      <c r="MRA106" s="420"/>
      <c r="MRB106" s="420"/>
      <c r="MRC106" s="420"/>
      <c r="MRD106" s="420"/>
      <c r="MRE106" s="420"/>
      <c r="MRF106" s="420"/>
      <c r="MRG106" s="420"/>
      <c r="MRH106" s="420"/>
      <c r="MRI106" s="420"/>
      <c r="MRJ106" s="420"/>
      <c r="MRK106" s="420"/>
      <c r="MRL106" s="420"/>
      <c r="MRM106" s="420"/>
      <c r="MRN106" s="420"/>
      <c r="MRO106" s="420"/>
      <c r="MRP106" s="420"/>
      <c r="MRQ106" s="420"/>
      <c r="MRR106" s="420"/>
      <c r="MRS106" s="420"/>
      <c r="MRT106" s="420"/>
      <c r="MRU106" s="420"/>
      <c r="MRV106" s="420"/>
      <c r="MRW106" s="420"/>
      <c r="MRX106" s="420"/>
      <c r="MRY106" s="420"/>
      <c r="MRZ106" s="420"/>
      <c r="MSA106" s="420"/>
      <c r="MSB106" s="420"/>
      <c r="MSC106" s="420"/>
      <c r="MSD106" s="420"/>
      <c r="MSE106" s="420"/>
      <c r="MSF106" s="420"/>
      <c r="MSG106" s="420"/>
      <c r="MSH106" s="420"/>
      <c r="MSI106" s="420"/>
      <c r="MSJ106" s="420"/>
      <c r="MSK106" s="420"/>
      <c r="MSL106" s="420"/>
      <c r="MSM106" s="420"/>
      <c r="MSN106" s="420"/>
      <c r="MSO106" s="420"/>
      <c r="MSP106" s="420"/>
      <c r="MSQ106" s="420"/>
      <c r="MSR106" s="420"/>
      <c r="MSS106" s="420"/>
      <c r="MST106" s="420"/>
      <c r="MSU106" s="420"/>
      <c r="MSV106" s="420"/>
      <c r="MSW106" s="420"/>
      <c r="MSX106" s="420"/>
      <c r="MSY106" s="420"/>
      <c r="MSZ106" s="420"/>
      <c r="MTA106" s="420"/>
      <c r="MTB106" s="420"/>
      <c r="MTC106" s="420"/>
      <c r="MTD106" s="420"/>
      <c r="MTE106" s="420"/>
      <c r="MTF106" s="420"/>
      <c r="MTG106" s="420"/>
      <c r="MTH106" s="420"/>
      <c r="MTI106" s="420"/>
      <c r="MTJ106" s="420"/>
      <c r="MTK106" s="420"/>
      <c r="MTL106" s="420"/>
      <c r="MTM106" s="420"/>
      <c r="MTN106" s="420"/>
      <c r="MTO106" s="420"/>
      <c r="MTP106" s="420"/>
      <c r="MTQ106" s="420"/>
      <c r="MTR106" s="420"/>
      <c r="MTS106" s="420"/>
      <c r="MTT106" s="420"/>
      <c r="MTU106" s="420"/>
      <c r="MTV106" s="420"/>
      <c r="MTW106" s="420"/>
      <c r="MTX106" s="420"/>
      <c r="MTY106" s="420"/>
      <c r="MTZ106" s="420"/>
      <c r="MUA106" s="420"/>
      <c r="MUB106" s="420"/>
      <c r="MUC106" s="420"/>
      <c r="MUD106" s="420"/>
      <c r="MUE106" s="420"/>
      <c r="MUF106" s="420"/>
      <c r="MUG106" s="420"/>
      <c r="MUH106" s="420"/>
      <c r="MUI106" s="420"/>
      <c r="MUJ106" s="420"/>
      <c r="MUK106" s="420"/>
      <c r="MUL106" s="420"/>
      <c r="MUM106" s="420"/>
      <c r="MUN106" s="420"/>
      <c r="MUO106" s="420"/>
      <c r="MUP106" s="420"/>
      <c r="MUQ106" s="420"/>
      <c r="MUR106" s="420"/>
      <c r="MUS106" s="420"/>
      <c r="MUT106" s="420"/>
      <c r="MUU106" s="420"/>
      <c r="MUV106" s="420"/>
      <c r="MUW106" s="420"/>
      <c r="MUX106" s="420"/>
      <c r="MUY106" s="420"/>
      <c r="MUZ106" s="420"/>
      <c r="MVA106" s="420"/>
      <c r="MVB106" s="420"/>
      <c r="MVC106" s="420"/>
      <c r="MVD106" s="420"/>
      <c r="MVE106" s="420"/>
      <c r="MVF106" s="420"/>
      <c r="MVG106" s="420"/>
      <c r="MVH106" s="420"/>
      <c r="MVI106" s="420"/>
      <c r="MVJ106" s="420"/>
      <c r="MVK106" s="420"/>
      <c r="MVL106" s="420"/>
      <c r="MVM106" s="420"/>
      <c r="MVN106" s="420"/>
      <c r="MVO106" s="420"/>
      <c r="MVP106" s="420"/>
      <c r="MVQ106" s="420"/>
      <c r="MVR106" s="420"/>
      <c r="MVS106" s="420"/>
      <c r="MVT106" s="420"/>
      <c r="MVU106" s="420"/>
      <c r="MVV106" s="420"/>
      <c r="MVW106" s="420"/>
      <c r="MVX106" s="420"/>
      <c r="MVY106" s="420"/>
      <c r="MVZ106" s="420"/>
      <c r="MWA106" s="420"/>
      <c r="MWB106" s="420"/>
      <c r="MWC106" s="420"/>
      <c r="MWD106" s="420"/>
      <c r="MWE106" s="420"/>
      <c r="MWF106" s="420"/>
      <c r="MWG106" s="420"/>
      <c r="MWH106" s="420"/>
      <c r="MWI106" s="420"/>
      <c r="MWJ106" s="420"/>
      <c r="MWK106" s="420"/>
      <c r="MWL106" s="420"/>
      <c r="MWM106" s="420"/>
      <c r="MWN106" s="420"/>
      <c r="MWO106" s="420"/>
      <c r="MWP106" s="420"/>
      <c r="MWQ106" s="420"/>
      <c r="MWR106" s="420"/>
      <c r="MWS106" s="420"/>
      <c r="MWT106" s="420"/>
      <c r="MWU106" s="420"/>
      <c r="MWV106" s="420"/>
      <c r="MWW106" s="420"/>
      <c r="MWX106" s="420"/>
      <c r="MWY106" s="420"/>
      <c r="MWZ106" s="420"/>
      <c r="MXA106" s="420"/>
      <c r="MXB106" s="420"/>
      <c r="MXC106" s="420"/>
      <c r="MXD106" s="420"/>
      <c r="MXE106" s="420"/>
      <c r="MXF106" s="420"/>
      <c r="MXG106" s="420"/>
      <c r="MXH106" s="420"/>
      <c r="MXI106" s="420"/>
      <c r="MXJ106" s="420"/>
      <c r="MXK106" s="420"/>
      <c r="MXL106" s="420"/>
      <c r="MXM106" s="420"/>
      <c r="MXN106" s="420"/>
      <c r="MXO106" s="420"/>
      <c r="MXP106" s="420"/>
      <c r="MXQ106" s="420"/>
      <c r="MXR106" s="420"/>
      <c r="MXS106" s="420"/>
      <c r="MXT106" s="420"/>
      <c r="MXU106" s="420"/>
      <c r="MXV106" s="420"/>
      <c r="MXW106" s="420"/>
      <c r="MXX106" s="420"/>
      <c r="MXY106" s="420"/>
      <c r="MXZ106" s="420"/>
      <c r="MYA106" s="420"/>
      <c r="MYB106" s="420"/>
      <c r="MYC106" s="420"/>
      <c r="MYD106" s="420"/>
      <c r="MYE106" s="420"/>
      <c r="MYF106" s="420"/>
      <c r="MYG106" s="420"/>
      <c r="MYH106" s="420"/>
      <c r="MYI106" s="420"/>
      <c r="MYJ106" s="420"/>
      <c r="MYK106" s="420"/>
      <c r="MYL106" s="420"/>
      <c r="MYM106" s="420"/>
      <c r="MYN106" s="420"/>
      <c r="MYO106" s="420"/>
      <c r="MYP106" s="420"/>
      <c r="MYQ106" s="420"/>
      <c r="MYR106" s="420"/>
      <c r="MYS106" s="420"/>
      <c r="MYT106" s="420"/>
      <c r="MYU106" s="420"/>
      <c r="MYV106" s="420"/>
      <c r="MYW106" s="420"/>
      <c r="MYX106" s="420"/>
      <c r="MYY106" s="420"/>
      <c r="MYZ106" s="420"/>
      <c r="MZA106" s="420"/>
      <c r="MZB106" s="420"/>
      <c r="MZC106" s="420"/>
      <c r="MZD106" s="420"/>
      <c r="MZE106" s="420"/>
      <c r="MZF106" s="420"/>
      <c r="MZG106" s="420"/>
      <c r="MZH106" s="420"/>
      <c r="MZI106" s="420"/>
      <c r="MZJ106" s="420"/>
      <c r="MZK106" s="420"/>
      <c r="MZL106" s="420"/>
      <c r="MZM106" s="420"/>
      <c r="MZN106" s="420"/>
      <c r="MZO106" s="420"/>
      <c r="MZP106" s="420"/>
      <c r="MZQ106" s="420"/>
      <c r="MZR106" s="420"/>
      <c r="MZS106" s="420"/>
      <c r="MZT106" s="420"/>
      <c r="MZU106" s="420"/>
      <c r="MZV106" s="420"/>
      <c r="MZW106" s="420"/>
      <c r="MZX106" s="420"/>
      <c r="MZY106" s="420"/>
      <c r="MZZ106" s="420"/>
      <c r="NAA106" s="420"/>
      <c r="NAB106" s="420"/>
      <c r="NAC106" s="420"/>
      <c r="NAD106" s="420"/>
      <c r="NAE106" s="420"/>
      <c r="NAF106" s="420"/>
      <c r="NAG106" s="420"/>
      <c r="NAH106" s="420"/>
      <c r="NAI106" s="420"/>
      <c r="NAJ106" s="420"/>
      <c r="NAK106" s="420"/>
      <c r="NAL106" s="420"/>
      <c r="NAM106" s="420"/>
      <c r="NAN106" s="420"/>
      <c r="NAO106" s="420"/>
      <c r="NAP106" s="420"/>
      <c r="NAQ106" s="420"/>
      <c r="NAR106" s="420"/>
      <c r="NAS106" s="420"/>
      <c r="NAT106" s="420"/>
      <c r="NAU106" s="420"/>
      <c r="NAV106" s="420"/>
      <c r="NAW106" s="420"/>
      <c r="NAX106" s="420"/>
      <c r="NAY106" s="420"/>
      <c r="NAZ106" s="420"/>
      <c r="NBA106" s="420"/>
      <c r="NBB106" s="420"/>
      <c r="NBC106" s="420"/>
      <c r="NBD106" s="420"/>
      <c r="NBE106" s="420"/>
      <c r="NBF106" s="420"/>
      <c r="NBG106" s="420"/>
      <c r="NBH106" s="420"/>
      <c r="NBI106" s="420"/>
      <c r="NBJ106" s="420"/>
      <c r="NBK106" s="420"/>
      <c r="NBL106" s="420"/>
      <c r="NBM106" s="420"/>
      <c r="NBN106" s="420"/>
      <c r="NBO106" s="420"/>
      <c r="NBP106" s="420"/>
      <c r="NBQ106" s="420"/>
      <c r="NBR106" s="420"/>
      <c r="NBS106" s="420"/>
      <c r="NBT106" s="420"/>
      <c r="NBU106" s="420"/>
      <c r="NBV106" s="420"/>
      <c r="NBW106" s="420"/>
      <c r="NBX106" s="420"/>
      <c r="NBY106" s="420"/>
      <c r="NBZ106" s="420"/>
      <c r="NCA106" s="420"/>
      <c r="NCB106" s="420"/>
      <c r="NCC106" s="420"/>
      <c r="NCD106" s="420"/>
      <c r="NCE106" s="420"/>
      <c r="NCF106" s="420"/>
      <c r="NCG106" s="420"/>
      <c r="NCH106" s="420"/>
      <c r="NCI106" s="420"/>
      <c r="NCJ106" s="420"/>
      <c r="NCK106" s="420"/>
      <c r="NCL106" s="420"/>
      <c r="NCM106" s="420"/>
      <c r="NCN106" s="420"/>
      <c r="NCO106" s="420"/>
      <c r="NCP106" s="420"/>
      <c r="NCQ106" s="420"/>
      <c r="NCR106" s="420"/>
      <c r="NCS106" s="420"/>
      <c r="NCT106" s="420"/>
      <c r="NCU106" s="420"/>
      <c r="NCV106" s="420"/>
      <c r="NCW106" s="420"/>
      <c r="NCX106" s="420"/>
      <c r="NCY106" s="420"/>
      <c r="NCZ106" s="420"/>
      <c r="NDA106" s="420"/>
      <c r="NDB106" s="420"/>
      <c r="NDC106" s="420"/>
      <c r="NDD106" s="420"/>
      <c r="NDE106" s="420"/>
      <c r="NDF106" s="420"/>
      <c r="NDG106" s="420"/>
      <c r="NDH106" s="420"/>
      <c r="NDI106" s="420"/>
      <c r="NDJ106" s="420"/>
      <c r="NDK106" s="420"/>
      <c r="NDL106" s="420"/>
      <c r="NDM106" s="420"/>
      <c r="NDN106" s="420"/>
      <c r="NDO106" s="420"/>
      <c r="NDP106" s="420"/>
      <c r="NDQ106" s="420"/>
      <c r="NDR106" s="420"/>
      <c r="NDS106" s="420"/>
      <c r="NDT106" s="420"/>
      <c r="NDU106" s="420"/>
      <c r="NDV106" s="420"/>
      <c r="NDW106" s="420"/>
      <c r="NDX106" s="420"/>
      <c r="NDY106" s="420"/>
      <c r="NDZ106" s="420"/>
      <c r="NEA106" s="420"/>
      <c r="NEB106" s="420"/>
      <c r="NEC106" s="420"/>
      <c r="NED106" s="420"/>
      <c r="NEE106" s="420"/>
      <c r="NEF106" s="420"/>
      <c r="NEG106" s="420"/>
      <c r="NEH106" s="420"/>
      <c r="NEI106" s="420"/>
      <c r="NEJ106" s="420"/>
      <c r="NEK106" s="420"/>
      <c r="NEL106" s="420"/>
      <c r="NEM106" s="420"/>
      <c r="NEN106" s="420"/>
      <c r="NEO106" s="420"/>
      <c r="NEP106" s="420"/>
      <c r="NEQ106" s="420"/>
      <c r="NER106" s="420"/>
      <c r="NES106" s="420"/>
      <c r="NET106" s="420"/>
      <c r="NEU106" s="420"/>
      <c r="NEV106" s="420"/>
      <c r="NEW106" s="420"/>
      <c r="NEX106" s="420"/>
      <c r="NEY106" s="420"/>
      <c r="NEZ106" s="420"/>
      <c r="NFA106" s="420"/>
      <c r="NFB106" s="420"/>
      <c r="NFC106" s="420"/>
      <c r="NFD106" s="420"/>
      <c r="NFE106" s="420"/>
      <c r="NFF106" s="420"/>
      <c r="NFG106" s="420"/>
      <c r="NFH106" s="420"/>
      <c r="NFI106" s="420"/>
      <c r="NFJ106" s="420"/>
      <c r="NFK106" s="420"/>
      <c r="NFL106" s="420"/>
      <c r="NFM106" s="420"/>
      <c r="NFN106" s="420"/>
      <c r="NFO106" s="420"/>
      <c r="NFP106" s="420"/>
      <c r="NFQ106" s="420"/>
      <c r="NFR106" s="420"/>
      <c r="NFS106" s="420"/>
      <c r="NFT106" s="420"/>
      <c r="NFU106" s="420"/>
      <c r="NFV106" s="420"/>
      <c r="NFW106" s="420"/>
      <c r="NFX106" s="420"/>
      <c r="NFY106" s="420"/>
      <c r="NFZ106" s="420"/>
      <c r="NGA106" s="420"/>
      <c r="NGB106" s="420"/>
      <c r="NGC106" s="420"/>
      <c r="NGD106" s="420"/>
      <c r="NGE106" s="420"/>
      <c r="NGF106" s="420"/>
      <c r="NGG106" s="420"/>
      <c r="NGH106" s="420"/>
      <c r="NGI106" s="420"/>
      <c r="NGJ106" s="420"/>
      <c r="NGK106" s="420"/>
      <c r="NGL106" s="420"/>
      <c r="NGM106" s="420"/>
      <c r="NGN106" s="420"/>
      <c r="NGO106" s="420"/>
      <c r="NGP106" s="420"/>
      <c r="NGQ106" s="420"/>
      <c r="NGR106" s="420"/>
      <c r="NGS106" s="420"/>
      <c r="NGT106" s="420"/>
      <c r="NGU106" s="420"/>
      <c r="NGV106" s="420"/>
      <c r="NGW106" s="420"/>
      <c r="NGX106" s="420"/>
      <c r="NGY106" s="420"/>
      <c r="NGZ106" s="420"/>
      <c r="NHA106" s="420"/>
      <c r="NHB106" s="420"/>
      <c r="NHC106" s="420"/>
      <c r="NHD106" s="420"/>
      <c r="NHE106" s="420"/>
      <c r="NHF106" s="420"/>
      <c r="NHG106" s="420"/>
      <c r="NHH106" s="420"/>
      <c r="NHI106" s="420"/>
      <c r="NHJ106" s="420"/>
      <c r="NHK106" s="420"/>
      <c r="NHL106" s="420"/>
      <c r="NHM106" s="420"/>
      <c r="NHN106" s="420"/>
      <c r="NHO106" s="420"/>
      <c r="NHP106" s="420"/>
      <c r="NHQ106" s="420"/>
      <c r="NHR106" s="420"/>
      <c r="NHS106" s="420"/>
      <c r="NHT106" s="420"/>
      <c r="NHU106" s="420"/>
      <c r="NHV106" s="420"/>
      <c r="NHW106" s="420"/>
      <c r="NHX106" s="420"/>
      <c r="NHY106" s="420"/>
      <c r="NHZ106" s="420"/>
      <c r="NIA106" s="420"/>
      <c r="NIB106" s="420"/>
      <c r="NIC106" s="420"/>
      <c r="NID106" s="420"/>
      <c r="NIE106" s="420"/>
      <c r="NIF106" s="420"/>
      <c r="NIG106" s="420"/>
      <c r="NIH106" s="420"/>
      <c r="NII106" s="420"/>
      <c r="NIJ106" s="420"/>
      <c r="NIK106" s="420"/>
      <c r="NIL106" s="420"/>
      <c r="NIM106" s="420"/>
      <c r="NIN106" s="420"/>
      <c r="NIO106" s="420"/>
      <c r="NIP106" s="420"/>
      <c r="NIQ106" s="420"/>
      <c r="NIR106" s="420"/>
      <c r="NIS106" s="420"/>
      <c r="NIT106" s="420"/>
      <c r="NIU106" s="420"/>
      <c r="NIV106" s="420"/>
      <c r="NIW106" s="420"/>
      <c r="NIX106" s="420"/>
      <c r="NIY106" s="420"/>
      <c r="NIZ106" s="420"/>
      <c r="NJA106" s="420"/>
      <c r="NJB106" s="420"/>
      <c r="NJC106" s="420"/>
      <c r="NJD106" s="420"/>
      <c r="NJE106" s="420"/>
      <c r="NJF106" s="420"/>
      <c r="NJG106" s="420"/>
      <c r="NJH106" s="420"/>
      <c r="NJI106" s="420"/>
      <c r="NJJ106" s="420"/>
      <c r="NJK106" s="420"/>
      <c r="NJL106" s="420"/>
      <c r="NJM106" s="420"/>
      <c r="NJN106" s="420"/>
      <c r="NJO106" s="420"/>
      <c r="NJP106" s="420"/>
      <c r="NJQ106" s="420"/>
      <c r="NJR106" s="420"/>
      <c r="NJS106" s="420"/>
      <c r="NJT106" s="420"/>
      <c r="NJU106" s="420"/>
      <c r="NJV106" s="420"/>
      <c r="NJW106" s="420"/>
      <c r="NJX106" s="420"/>
      <c r="NJY106" s="420"/>
      <c r="NJZ106" s="420"/>
      <c r="NKA106" s="420"/>
      <c r="NKB106" s="420"/>
      <c r="NKC106" s="420"/>
      <c r="NKD106" s="420"/>
      <c r="NKE106" s="420"/>
      <c r="NKF106" s="420"/>
      <c r="NKG106" s="420"/>
      <c r="NKH106" s="420"/>
      <c r="NKI106" s="420"/>
      <c r="NKJ106" s="420"/>
      <c r="NKK106" s="420"/>
      <c r="NKL106" s="420"/>
      <c r="NKM106" s="420"/>
      <c r="NKN106" s="420"/>
      <c r="NKO106" s="420"/>
      <c r="NKP106" s="420"/>
      <c r="NKQ106" s="420"/>
      <c r="NKR106" s="420"/>
      <c r="NKS106" s="420"/>
      <c r="NKT106" s="420"/>
      <c r="NKU106" s="420"/>
      <c r="NKV106" s="420"/>
      <c r="NKW106" s="420"/>
      <c r="NKX106" s="420"/>
      <c r="NKY106" s="420"/>
      <c r="NKZ106" s="420"/>
      <c r="NLA106" s="420"/>
      <c r="NLB106" s="420"/>
      <c r="NLC106" s="420"/>
      <c r="NLD106" s="420"/>
      <c r="NLE106" s="420"/>
      <c r="NLF106" s="420"/>
      <c r="NLG106" s="420"/>
      <c r="NLH106" s="420"/>
      <c r="NLI106" s="420"/>
      <c r="NLJ106" s="420"/>
      <c r="NLK106" s="420"/>
      <c r="NLL106" s="420"/>
      <c r="NLM106" s="420"/>
      <c r="NLN106" s="420"/>
      <c r="NLO106" s="420"/>
      <c r="NLP106" s="420"/>
      <c r="NLQ106" s="420"/>
      <c r="NLR106" s="420"/>
      <c r="NLS106" s="420"/>
      <c r="NLT106" s="420"/>
      <c r="NLU106" s="420"/>
      <c r="NLV106" s="420"/>
      <c r="NLW106" s="420"/>
      <c r="NLX106" s="420"/>
      <c r="NLY106" s="420"/>
      <c r="NLZ106" s="420"/>
      <c r="NMA106" s="420"/>
      <c r="NMB106" s="420"/>
      <c r="NMC106" s="420"/>
      <c r="NMD106" s="420"/>
      <c r="NME106" s="420"/>
      <c r="NMF106" s="420"/>
      <c r="NMG106" s="420"/>
      <c r="NMH106" s="420"/>
      <c r="NMI106" s="420"/>
      <c r="NMJ106" s="420"/>
      <c r="NMK106" s="420"/>
      <c r="NML106" s="420"/>
      <c r="NMM106" s="420"/>
      <c r="NMN106" s="420"/>
      <c r="NMO106" s="420"/>
      <c r="NMP106" s="420"/>
      <c r="NMQ106" s="420"/>
      <c r="NMR106" s="420"/>
      <c r="NMS106" s="420"/>
      <c r="NMT106" s="420"/>
      <c r="NMU106" s="420"/>
      <c r="NMV106" s="420"/>
      <c r="NMW106" s="420"/>
      <c r="NMX106" s="420"/>
      <c r="NMY106" s="420"/>
      <c r="NMZ106" s="420"/>
      <c r="NNA106" s="420"/>
      <c r="NNB106" s="420"/>
      <c r="NNC106" s="420"/>
      <c r="NND106" s="420"/>
      <c r="NNE106" s="420"/>
      <c r="NNF106" s="420"/>
      <c r="NNG106" s="420"/>
      <c r="NNH106" s="420"/>
      <c r="NNI106" s="420"/>
      <c r="NNJ106" s="420"/>
      <c r="NNK106" s="420"/>
      <c r="NNL106" s="420"/>
      <c r="NNM106" s="420"/>
      <c r="NNN106" s="420"/>
      <c r="NNO106" s="420"/>
      <c r="NNP106" s="420"/>
      <c r="NNQ106" s="420"/>
      <c r="NNR106" s="420"/>
      <c r="NNS106" s="420"/>
      <c r="NNT106" s="420"/>
      <c r="NNU106" s="420"/>
      <c r="NNV106" s="420"/>
      <c r="NNW106" s="420"/>
      <c r="NNX106" s="420"/>
      <c r="NNY106" s="420"/>
      <c r="NNZ106" s="420"/>
      <c r="NOA106" s="420"/>
      <c r="NOB106" s="420"/>
      <c r="NOC106" s="420"/>
      <c r="NOD106" s="420"/>
      <c r="NOE106" s="420"/>
      <c r="NOF106" s="420"/>
      <c r="NOG106" s="420"/>
      <c r="NOH106" s="420"/>
      <c r="NOI106" s="420"/>
      <c r="NOJ106" s="420"/>
      <c r="NOK106" s="420"/>
      <c r="NOL106" s="420"/>
      <c r="NOM106" s="420"/>
      <c r="NON106" s="420"/>
      <c r="NOO106" s="420"/>
      <c r="NOP106" s="420"/>
      <c r="NOQ106" s="420"/>
      <c r="NOR106" s="420"/>
      <c r="NOS106" s="420"/>
      <c r="NOT106" s="420"/>
      <c r="NOU106" s="420"/>
      <c r="NOV106" s="420"/>
      <c r="NOW106" s="420"/>
      <c r="NOX106" s="420"/>
      <c r="NOY106" s="420"/>
      <c r="NOZ106" s="420"/>
      <c r="NPA106" s="420"/>
      <c r="NPB106" s="420"/>
      <c r="NPC106" s="420"/>
      <c r="NPD106" s="420"/>
      <c r="NPE106" s="420"/>
      <c r="NPF106" s="420"/>
      <c r="NPG106" s="420"/>
      <c r="NPH106" s="420"/>
      <c r="NPI106" s="420"/>
      <c r="NPJ106" s="420"/>
      <c r="NPK106" s="420"/>
      <c r="NPL106" s="420"/>
      <c r="NPM106" s="420"/>
      <c r="NPN106" s="420"/>
      <c r="NPO106" s="420"/>
      <c r="NPP106" s="420"/>
      <c r="NPQ106" s="420"/>
      <c r="NPR106" s="420"/>
      <c r="NPS106" s="420"/>
      <c r="NPT106" s="420"/>
      <c r="NPU106" s="420"/>
      <c r="NPV106" s="420"/>
      <c r="NPW106" s="420"/>
      <c r="NPX106" s="420"/>
      <c r="NPY106" s="420"/>
      <c r="NPZ106" s="420"/>
      <c r="NQA106" s="420"/>
      <c r="NQB106" s="420"/>
      <c r="NQC106" s="420"/>
      <c r="NQD106" s="420"/>
      <c r="NQE106" s="420"/>
      <c r="NQF106" s="420"/>
      <c r="NQG106" s="420"/>
      <c r="NQH106" s="420"/>
      <c r="NQI106" s="420"/>
      <c r="NQJ106" s="420"/>
      <c r="NQK106" s="420"/>
      <c r="NQL106" s="420"/>
      <c r="NQM106" s="420"/>
      <c r="NQN106" s="420"/>
      <c r="NQO106" s="420"/>
      <c r="NQP106" s="420"/>
      <c r="NQQ106" s="420"/>
      <c r="NQR106" s="420"/>
      <c r="NQS106" s="420"/>
      <c r="NQT106" s="420"/>
      <c r="NQU106" s="420"/>
      <c r="NQV106" s="420"/>
      <c r="NQW106" s="420"/>
      <c r="NQX106" s="420"/>
      <c r="NQY106" s="420"/>
      <c r="NQZ106" s="420"/>
      <c r="NRA106" s="420"/>
      <c r="NRB106" s="420"/>
      <c r="NRC106" s="420"/>
      <c r="NRD106" s="420"/>
      <c r="NRE106" s="420"/>
      <c r="NRF106" s="420"/>
      <c r="NRG106" s="420"/>
      <c r="NRH106" s="420"/>
      <c r="NRI106" s="420"/>
      <c r="NRJ106" s="420"/>
      <c r="NRK106" s="420"/>
      <c r="NRL106" s="420"/>
      <c r="NRM106" s="420"/>
      <c r="NRN106" s="420"/>
      <c r="NRO106" s="420"/>
      <c r="NRP106" s="420"/>
      <c r="NRQ106" s="420"/>
      <c r="NRR106" s="420"/>
      <c r="NRS106" s="420"/>
      <c r="NRT106" s="420"/>
      <c r="NRU106" s="420"/>
      <c r="NRV106" s="420"/>
      <c r="NRW106" s="420"/>
      <c r="NRX106" s="420"/>
      <c r="NRY106" s="420"/>
      <c r="NRZ106" s="420"/>
      <c r="NSA106" s="420"/>
      <c r="NSB106" s="420"/>
      <c r="NSC106" s="420"/>
      <c r="NSD106" s="420"/>
      <c r="NSE106" s="420"/>
      <c r="NSF106" s="420"/>
      <c r="NSG106" s="420"/>
      <c r="NSH106" s="420"/>
      <c r="NSI106" s="420"/>
      <c r="NSJ106" s="420"/>
      <c r="NSK106" s="420"/>
      <c r="NSL106" s="420"/>
      <c r="NSM106" s="420"/>
      <c r="NSN106" s="420"/>
      <c r="NSO106" s="420"/>
      <c r="NSP106" s="420"/>
      <c r="NSQ106" s="420"/>
      <c r="NSR106" s="420"/>
      <c r="NSS106" s="420"/>
      <c r="NST106" s="420"/>
      <c r="NSU106" s="420"/>
      <c r="NSV106" s="420"/>
      <c r="NSW106" s="420"/>
      <c r="NSX106" s="420"/>
      <c r="NSY106" s="420"/>
      <c r="NSZ106" s="420"/>
      <c r="NTA106" s="420"/>
      <c r="NTB106" s="420"/>
      <c r="NTC106" s="420"/>
      <c r="NTD106" s="420"/>
      <c r="NTE106" s="420"/>
      <c r="NTF106" s="420"/>
      <c r="NTG106" s="420"/>
      <c r="NTH106" s="420"/>
      <c r="NTI106" s="420"/>
      <c r="NTJ106" s="420"/>
      <c r="NTK106" s="420"/>
      <c r="NTL106" s="420"/>
      <c r="NTM106" s="420"/>
      <c r="NTN106" s="420"/>
      <c r="NTO106" s="420"/>
      <c r="NTP106" s="420"/>
      <c r="NTQ106" s="420"/>
      <c r="NTR106" s="420"/>
      <c r="NTS106" s="420"/>
      <c r="NTT106" s="420"/>
      <c r="NTU106" s="420"/>
      <c r="NTV106" s="420"/>
      <c r="NTW106" s="420"/>
      <c r="NTX106" s="420"/>
      <c r="NTY106" s="420"/>
      <c r="NTZ106" s="420"/>
      <c r="NUA106" s="420"/>
      <c r="NUB106" s="420"/>
      <c r="NUC106" s="420"/>
      <c r="NUD106" s="420"/>
      <c r="NUE106" s="420"/>
      <c r="NUF106" s="420"/>
      <c r="NUG106" s="420"/>
      <c r="NUH106" s="420"/>
      <c r="NUI106" s="420"/>
      <c r="NUJ106" s="420"/>
      <c r="NUK106" s="420"/>
      <c r="NUL106" s="420"/>
      <c r="NUM106" s="420"/>
      <c r="NUN106" s="420"/>
      <c r="NUO106" s="420"/>
      <c r="NUP106" s="420"/>
      <c r="NUQ106" s="420"/>
      <c r="NUR106" s="420"/>
      <c r="NUS106" s="420"/>
      <c r="NUT106" s="420"/>
      <c r="NUU106" s="420"/>
      <c r="NUV106" s="420"/>
      <c r="NUW106" s="420"/>
      <c r="NUX106" s="420"/>
      <c r="NUY106" s="420"/>
      <c r="NUZ106" s="420"/>
      <c r="NVA106" s="420"/>
      <c r="NVB106" s="420"/>
      <c r="NVC106" s="420"/>
      <c r="NVD106" s="420"/>
      <c r="NVE106" s="420"/>
      <c r="NVF106" s="420"/>
      <c r="NVG106" s="420"/>
      <c r="NVH106" s="420"/>
      <c r="NVI106" s="420"/>
      <c r="NVJ106" s="420"/>
      <c r="NVK106" s="420"/>
      <c r="NVL106" s="420"/>
      <c r="NVM106" s="420"/>
      <c r="NVN106" s="420"/>
      <c r="NVO106" s="420"/>
      <c r="NVP106" s="420"/>
      <c r="NVQ106" s="420"/>
      <c r="NVR106" s="420"/>
      <c r="NVS106" s="420"/>
      <c r="NVT106" s="420"/>
      <c r="NVU106" s="420"/>
      <c r="NVV106" s="420"/>
      <c r="NVW106" s="420"/>
      <c r="NVX106" s="420"/>
      <c r="NVY106" s="420"/>
      <c r="NVZ106" s="420"/>
      <c r="NWA106" s="420"/>
      <c r="NWB106" s="420"/>
      <c r="NWC106" s="420"/>
      <c r="NWD106" s="420"/>
      <c r="NWE106" s="420"/>
      <c r="NWF106" s="420"/>
      <c r="NWG106" s="420"/>
      <c r="NWH106" s="420"/>
      <c r="NWI106" s="420"/>
      <c r="NWJ106" s="420"/>
      <c r="NWK106" s="420"/>
      <c r="NWL106" s="420"/>
      <c r="NWM106" s="420"/>
      <c r="NWN106" s="420"/>
      <c r="NWO106" s="420"/>
      <c r="NWP106" s="420"/>
      <c r="NWQ106" s="420"/>
      <c r="NWR106" s="420"/>
      <c r="NWS106" s="420"/>
      <c r="NWT106" s="420"/>
      <c r="NWU106" s="420"/>
      <c r="NWV106" s="420"/>
      <c r="NWW106" s="420"/>
      <c r="NWX106" s="420"/>
      <c r="NWY106" s="420"/>
      <c r="NWZ106" s="420"/>
      <c r="NXA106" s="420"/>
      <c r="NXB106" s="420"/>
      <c r="NXC106" s="420"/>
      <c r="NXD106" s="420"/>
      <c r="NXE106" s="420"/>
      <c r="NXF106" s="420"/>
      <c r="NXG106" s="420"/>
      <c r="NXH106" s="420"/>
      <c r="NXI106" s="420"/>
      <c r="NXJ106" s="420"/>
      <c r="NXK106" s="420"/>
      <c r="NXL106" s="420"/>
      <c r="NXM106" s="420"/>
      <c r="NXN106" s="420"/>
      <c r="NXO106" s="420"/>
      <c r="NXP106" s="420"/>
      <c r="NXQ106" s="420"/>
      <c r="NXR106" s="420"/>
      <c r="NXS106" s="420"/>
      <c r="NXT106" s="420"/>
      <c r="NXU106" s="420"/>
      <c r="NXV106" s="420"/>
      <c r="NXW106" s="420"/>
      <c r="NXX106" s="420"/>
      <c r="NXY106" s="420"/>
      <c r="NXZ106" s="420"/>
      <c r="NYA106" s="420"/>
      <c r="NYB106" s="420"/>
      <c r="NYC106" s="420"/>
      <c r="NYD106" s="420"/>
      <c r="NYE106" s="420"/>
      <c r="NYF106" s="420"/>
      <c r="NYG106" s="420"/>
      <c r="NYH106" s="420"/>
      <c r="NYI106" s="420"/>
      <c r="NYJ106" s="420"/>
      <c r="NYK106" s="420"/>
      <c r="NYL106" s="420"/>
      <c r="NYM106" s="420"/>
      <c r="NYN106" s="420"/>
      <c r="NYO106" s="420"/>
      <c r="NYP106" s="420"/>
      <c r="NYQ106" s="420"/>
      <c r="NYR106" s="420"/>
      <c r="NYS106" s="420"/>
      <c r="NYT106" s="420"/>
      <c r="NYU106" s="420"/>
      <c r="NYV106" s="420"/>
      <c r="NYW106" s="420"/>
      <c r="NYX106" s="420"/>
      <c r="NYY106" s="420"/>
      <c r="NYZ106" s="420"/>
      <c r="NZA106" s="420"/>
      <c r="NZB106" s="420"/>
      <c r="NZC106" s="420"/>
      <c r="NZD106" s="420"/>
      <c r="NZE106" s="420"/>
      <c r="NZF106" s="420"/>
      <c r="NZG106" s="420"/>
      <c r="NZH106" s="420"/>
      <c r="NZI106" s="420"/>
      <c r="NZJ106" s="420"/>
      <c r="NZK106" s="420"/>
      <c r="NZL106" s="420"/>
      <c r="NZM106" s="420"/>
      <c r="NZN106" s="420"/>
      <c r="NZO106" s="420"/>
      <c r="NZP106" s="420"/>
      <c r="NZQ106" s="420"/>
      <c r="NZR106" s="420"/>
      <c r="NZS106" s="420"/>
      <c r="NZT106" s="420"/>
      <c r="NZU106" s="420"/>
      <c r="NZV106" s="420"/>
      <c r="NZW106" s="420"/>
      <c r="NZX106" s="420"/>
      <c r="NZY106" s="420"/>
      <c r="NZZ106" s="420"/>
      <c r="OAA106" s="420"/>
      <c r="OAB106" s="420"/>
      <c r="OAC106" s="420"/>
      <c r="OAD106" s="420"/>
      <c r="OAE106" s="420"/>
      <c r="OAF106" s="420"/>
      <c r="OAG106" s="420"/>
      <c r="OAH106" s="420"/>
      <c r="OAI106" s="420"/>
      <c r="OAJ106" s="420"/>
      <c r="OAK106" s="420"/>
      <c r="OAL106" s="420"/>
      <c r="OAM106" s="420"/>
      <c r="OAN106" s="420"/>
      <c r="OAO106" s="420"/>
      <c r="OAP106" s="420"/>
      <c r="OAQ106" s="420"/>
      <c r="OAR106" s="420"/>
      <c r="OAS106" s="420"/>
      <c r="OAT106" s="420"/>
      <c r="OAU106" s="420"/>
      <c r="OAV106" s="420"/>
      <c r="OAW106" s="420"/>
      <c r="OAX106" s="420"/>
      <c r="OAY106" s="420"/>
      <c r="OAZ106" s="420"/>
      <c r="OBA106" s="420"/>
      <c r="OBB106" s="420"/>
      <c r="OBC106" s="420"/>
      <c r="OBD106" s="420"/>
      <c r="OBE106" s="420"/>
      <c r="OBF106" s="420"/>
      <c r="OBG106" s="420"/>
      <c r="OBH106" s="420"/>
      <c r="OBI106" s="420"/>
      <c r="OBJ106" s="420"/>
      <c r="OBK106" s="420"/>
      <c r="OBL106" s="420"/>
      <c r="OBM106" s="420"/>
      <c r="OBN106" s="420"/>
      <c r="OBO106" s="420"/>
      <c r="OBP106" s="420"/>
      <c r="OBQ106" s="420"/>
      <c r="OBR106" s="420"/>
      <c r="OBS106" s="420"/>
      <c r="OBT106" s="420"/>
      <c r="OBU106" s="420"/>
      <c r="OBV106" s="420"/>
      <c r="OBW106" s="420"/>
      <c r="OBX106" s="420"/>
      <c r="OBY106" s="420"/>
      <c r="OBZ106" s="420"/>
      <c r="OCA106" s="420"/>
      <c r="OCB106" s="420"/>
      <c r="OCC106" s="420"/>
      <c r="OCD106" s="420"/>
      <c r="OCE106" s="420"/>
      <c r="OCF106" s="420"/>
      <c r="OCG106" s="420"/>
      <c r="OCH106" s="420"/>
      <c r="OCI106" s="420"/>
      <c r="OCJ106" s="420"/>
      <c r="OCK106" s="420"/>
      <c r="OCL106" s="420"/>
      <c r="OCM106" s="420"/>
      <c r="OCN106" s="420"/>
      <c r="OCO106" s="420"/>
      <c r="OCP106" s="420"/>
      <c r="OCQ106" s="420"/>
      <c r="OCR106" s="420"/>
      <c r="OCS106" s="420"/>
      <c r="OCT106" s="420"/>
      <c r="OCU106" s="420"/>
      <c r="OCV106" s="420"/>
      <c r="OCW106" s="420"/>
      <c r="OCX106" s="420"/>
      <c r="OCY106" s="420"/>
      <c r="OCZ106" s="420"/>
      <c r="ODA106" s="420"/>
      <c r="ODB106" s="420"/>
      <c r="ODC106" s="420"/>
      <c r="ODD106" s="420"/>
      <c r="ODE106" s="420"/>
      <c r="ODF106" s="420"/>
      <c r="ODG106" s="420"/>
      <c r="ODH106" s="420"/>
      <c r="ODI106" s="420"/>
      <c r="ODJ106" s="420"/>
      <c r="ODK106" s="420"/>
      <c r="ODL106" s="420"/>
      <c r="ODM106" s="420"/>
      <c r="ODN106" s="420"/>
      <c r="ODO106" s="420"/>
      <c r="ODP106" s="420"/>
      <c r="ODQ106" s="420"/>
      <c r="ODR106" s="420"/>
      <c r="ODS106" s="420"/>
      <c r="ODT106" s="420"/>
      <c r="ODU106" s="420"/>
      <c r="ODV106" s="420"/>
      <c r="ODW106" s="420"/>
      <c r="ODX106" s="420"/>
      <c r="ODY106" s="420"/>
      <c r="ODZ106" s="420"/>
      <c r="OEA106" s="420"/>
      <c r="OEB106" s="420"/>
      <c r="OEC106" s="420"/>
      <c r="OED106" s="420"/>
      <c r="OEE106" s="420"/>
      <c r="OEF106" s="420"/>
      <c r="OEG106" s="420"/>
      <c r="OEH106" s="420"/>
      <c r="OEI106" s="420"/>
      <c r="OEJ106" s="420"/>
      <c r="OEK106" s="420"/>
      <c r="OEL106" s="420"/>
      <c r="OEM106" s="420"/>
      <c r="OEN106" s="420"/>
      <c r="OEO106" s="420"/>
      <c r="OEP106" s="420"/>
      <c r="OEQ106" s="420"/>
      <c r="OER106" s="420"/>
      <c r="OES106" s="420"/>
      <c r="OET106" s="420"/>
      <c r="OEU106" s="420"/>
      <c r="OEV106" s="420"/>
      <c r="OEW106" s="420"/>
      <c r="OEX106" s="420"/>
      <c r="OEY106" s="420"/>
      <c r="OEZ106" s="420"/>
      <c r="OFA106" s="420"/>
      <c r="OFB106" s="420"/>
      <c r="OFC106" s="420"/>
      <c r="OFD106" s="420"/>
      <c r="OFE106" s="420"/>
      <c r="OFF106" s="420"/>
      <c r="OFG106" s="420"/>
      <c r="OFH106" s="420"/>
      <c r="OFI106" s="420"/>
      <c r="OFJ106" s="420"/>
      <c r="OFK106" s="420"/>
      <c r="OFL106" s="420"/>
      <c r="OFM106" s="420"/>
      <c r="OFN106" s="420"/>
      <c r="OFO106" s="420"/>
      <c r="OFP106" s="420"/>
      <c r="OFQ106" s="420"/>
      <c r="OFR106" s="420"/>
      <c r="OFS106" s="420"/>
      <c r="OFT106" s="420"/>
      <c r="OFU106" s="420"/>
      <c r="OFV106" s="420"/>
      <c r="OFW106" s="420"/>
      <c r="OFX106" s="420"/>
      <c r="OFY106" s="420"/>
      <c r="OFZ106" s="420"/>
      <c r="OGA106" s="420"/>
      <c r="OGB106" s="420"/>
      <c r="OGC106" s="420"/>
      <c r="OGD106" s="420"/>
      <c r="OGE106" s="420"/>
      <c r="OGF106" s="420"/>
      <c r="OGG106" s="420"/>
      <c r="OGH106" s="420"/>
      <c r="OGI106" s="420"/>
      <c r="OGJ106" s="420"/>
      <c r="OGK106" s="420"/>
      <c r="OGL106" s="420"/>
      <c r="OGM106" s="420"/>
      <c r="OGN106" s="420"/>
      <c r="OGO106" s="420"/>
      <c r="OGP106" s="420"/>
      <c r="OGQ106" s="420"/>
      <c r="OGR106" s="420"/>
      <c r="OGS106" s="420"/>
      <c r="OGT106" s="420"/>
      <c r="OGU106" s="420"/>
      <c r="OGV106" s="420"/>
      <c r="OGW106" s="420"/>
      <c r="OGX106" s="420"/>
      <c r="OGY106" s="420"/>
      <c r="OGZ106" s="420"/>
      <c r="OHA106" s="420"/>
      <c r="OHB106" s="420"/>
      <c r="OHC106" s="420"/>
      <c r="OHD106" s="420"/>
      <c r="OHE106" s="420"/>
      <c r="OHF106" s="420"/>
      <c r="OHG106" s="420"/>
      <c r="OHH106" s="420"/>
      <c r="OHI106" s="420"/>
      <c r="OHJ106" s="420"/>
      <c r="OHK106" s="420"/>
      <c r="OHL106" s="420"/>
      <c r="OHM106" s="420"/>
      <c r="OHN106" s="420"/>
      <c r="OHO106" s="420"/>
      <c r="OHP106" s="420"/>
      <c r="OHQ106" s="420"/>
      <c r="OHR106" s="420"/>
      <c r="OHS106" s="420"/>
      <c r="OHT106" s="420"/>
      <c r="OHU106" s="420"/>
      <c r="OHV106" s="420"/>
      <c r="OHW106" s="420"/>
      <c r="OHX106" s="420"/>
      <c r="OHY106" s="420"/>
      <c r="OHZ106" s="420"/>
      <c r="OIA106" s="420"/>
      <c r="OIB106" s="420"/>
      <c r="OIC106" s="420"/>
      <c r="OID106" s="420"/>
      <c r="OIE106" s="420"/>
      <c r="OIF106" s="420"/>
      <c r="OIG106" s="420"/>
      <c r="OIH106" s="420"/>
      <c r="OII106" s="420"/>
      <c r="OIJ106" s="420"/>
      <c r="OIK106" s="420"/>
      <c r="OIL106" s="420"/>
      <c r="OIM106" s="420"/>
      <c r="OIN106" s="420"/>
      <c r="OIO106" s="420"/>
      <c r="OIP106" s="420"/>
      <c r="OIQ106" s="420"/>
      <c r="OIR106" s="420"/>
      <c r="OIS106" s="420"/>
      <c r="OIT106" s="420"/>
      <c r="OIU106" s="420"/>
      <c r="OIV106" s="420"/>
      <c r="OIW106" s="420"/>
      <c r="OIX106" s="420"/>
      <c r="OIY106" s="420"/>
      <c r="OIZ106" s="420"/>
      <c r="OJA106" s="420"/>
      <c r="OJB106" s="420"/>
      <c r="OJC106" s="420"/>
      <c r="OJD106" s="420"/>
      <c r="OJE106" s="420"/>
      <c r="OJF106" s="420"/>
      <c r="OJG106" s="420"/>
      <c r="OJH106" s="420"/>
      <c r="OJI106" s="420"/>
      <c r="OJJ106" s="420"/>
      <c r="OJK106" s="420"/>
      <c r="OJL106" s="420"/>
      <c r="OJM106" s="420"/>
      <c r="OJN106" s="420"/>
      <c r="OJO106" s="420"/>
      <c r="OJP106" s="420"/>
      <c r="OJQ106" s="420"/>
      <c r="OJR106" s="420"/>
      <c r="OJS106" s="420"/>
      <c r="OJT106" s="420"/>
      <c r="OJU106" s="420"/>
      <c r="OJV106" s="420"/>
      <c r="OJW106" s="420"/>
      <c r="OJX106" s="420"/>
      <c r="OJY106" s="420"/>
      <c r="OJZ106" s="420"/>
      <c r="OKA106" s="420"/>
      <c r="OKB106" s="420"/>
      <c r="OKC106" s="420"/>
      <c r="OKD106" s="420"/>
      <c r="OKE106" s="420"/>
      <c r="OKF106" s="420"/>
      <c r="OKG106" s="420"/>
      <c r="OKH106" s="420"/>
      <c r="OKI106" s="420"/>
      <c r="OKJ106" s="420"/>
      <c r="OKK106" s="420"/>
      <c r="OKL106" s="420"/>
      <c r="OKM106" s="420"/>
      <c r="OKN106" s="420"/>
      <c r="OKO106" s="420"/>
      <c r="OKP106" s="420"/>
      <c r="OKQ106" s="420"/>
      <c r="OKR106" s="420"/>
      <c r="OKS106" s="420"/>
      <c r="OKT106" s="420"/>
      <c r="OKU106" s="420"/>
      <c r="OKV106" s="420"/>
      <c r="OKW106" s="420"/>
      <c r="OKX106" s="420"/>
      <c r="OKY106" s="420"/>
      <c r="OKZ106" s="420"/>
      <c r="OLA106" s="420"/>
      <c r="OLB106" s="420"/>
      <c r="OLC106" s="420"/>
      <c r="OLD106" s="420"/>
      <c r="OLE106" s="420"/>
      <c r="OLF106" s="420"/>
      <c r="OLG106" s="420"/>
      <c r="OLH106" s="420"/>
      <c r="OLI106" s="420"/>
      <c r="OLJ106" s="420"/>
      <c r="OLK106" s="420"/>
      <c r="OLL106" s="420"/>
      <c r="OLM106" s="420"/>
      <c r="OLN106" s="420"/>
      <c r="OLO106" s="420"/>
      <c r="OLP106" s="420"/>
      <c r="OLQ106" s="420"/>
      <c r="OLR106" s="420"/>
      <c r="OLS106" s="420"/>
      <c r="OLT106" s="420"/>
      <c r="OLU106" s="420"/>
      <c r="OLV106" s="420"/>
      <c r="OLW106" s="420"/>
      <c r="OLX106" s="420"/>
      <c r="OLY106" s="420"/>
      <c r="OLZ106" s="420"/>
      <c r="OMA106" s="420"/>
      <c r="OMB106" s="420"/>
      <c r="OMC106" s="420"/>
      <c r="OMD106" s="420"/>
      <c r="OME106" s="420"/>
      <c r="OMF106" s="420"/>
      <c r="OMG106" s="420"/>
      <c r="OMH106" s="420"/>
      <c r="OMI106" s="420"/>
      <c r="OMJ106" s="420"/>
      <c r="OMK106" s="420"/>
      <c r="OML106" s="420"/>
      <c r="OMM106" s="420"/>
      <c r="OMN106" s="420"/>
      <c r="OMO106" s="420"/>
      <c r="OMP106" s="420"/>
      <c r="OMQ106" s="420"/>
      <c r="OMR106" s="420"/>
      <c r="OMS106" s="420"/>
      <c r="OMT106" s="420"/>
      <c r="OMU106" s="420"/>
      <c r="OMV106" s="420"/>
      <c r="OMW106" s="420"/>
      <c r="OMX106" s="420"/>
      <c r="OMY106" s="420"/>
      <c r="OMZ106" s="420"/>
      <c r="ONA106" s="420"/>
      <c r="ONB106" s="420"/>
      <c r="ONC106" s="420"/>
      <c r="OND106" s="420"/>
      <c r="ONE106" s="420"/>
      <c r="ONF106" s="420"/>
      <c r="ONG106" s="420"/>
      <c r="ONH106" s="420"/>
      <c r="ONI106" s="420"/>
      <c r="ONJ106" s="420"/>
      <c r="ONK106" s="420"/>
      <c r="ONL106" s="420"/>
      <c r="ONM106" s="420"/>
      <c r="ONN106" s="420"/>
      <c r="ONO106" s="420"/>
      <c r="ONP106" s="420"/>
      <c r="ONQ106" s="420"/>
      <c r="ONR106" s="420"/>
      <c r="ONS106" s="420"/>
      <c r="ONT106" s="420"/>
      <c r="ONU106" s="420"/>
      <c r="ONV106" s="420"/>
      <c r="ONW106" s="420"/>
      <c r="ONX106" s="420"/>
      <c r="ONY106" s="420"/>
      <c r="ONZ106" s="420"/>
      <c r="OOA106" s="420"/>
      <c r="OOB106" s="420"/>
      <c r="OOC106" s="420"/>
      <c r="OOD106" s="420"/>
      <c r="OOE106" s="420"/>
      <c r="OOF106" s="420"/>
      <c r="OOG106" s="420"/>
      <c r="OOH106" s="420"/>
      <c r="OOI106" s="420"/>
      <c r="OOJ106" s="420"/>
      <c r="OOK106" s="420"/>
      <c r="OOL106" s="420"/>
      <c r="OOM106" s="420"/>
      <c r="OON106" s="420"/>
      <c r="OOO106" s="420"/>
      <c r="OOP106" s="420"/>
      <c r="OOQ106" s="420"/>
      <c r="OOR106" s="420"/>
      <c r="OOS106" s="420"/>
      <c r="OOT106" s="420"/>
      <c r="OOU106" s="420"/>
      <c r="OOV106" s="420"/>
      <c r="OOW106" s="420"/>
      <c r="OOX106" s="420"/>
      <c r="OOY106" s="420"/>
      <c r="OOZ106" s="420"/>
      <c r="OPA106" s="420"/>
      <c r="OPB106" s="420"/>
      <c r="OPC106" s="420"/>
      <c r="OPD106" s="420"/>
      <c r="OPE106" s="420"/>
      <c r="OPF106" s="420"/>
      <c r="OPG106" s="420"/>
      <c r="OPH106" s="420"/>
      <c r="OPI106" s="420"/>
      <c r="OPJ106" s="420"/>
      <c r="OPK106" s="420"/>
      <c r="OPL106" s="420"/>
      <c r="OPM106" s="420"/>
      <c r="OPN106" s="420"/>
      <c r="OPO106" s="420"/>
      <c r="OPP106" s="420"/>
      <c r="OPQ106" s="420"/>
      <c r="OPR106" s="420"/>
      <c r="OPS106" s="420"/>
      <c r="OPT106" s="420"/>
      <c r="OPU106" s="420"/>
      <c r="OPV106" s="420"/>
      <c r="OPW106" s="420"/>
      <c r="OPX106" s="420"/>
      <c r="OPY106" s="420"/>
      <c r="OPZ106" s="420"/>
      <c r="OQA106" s="420"/>
      <c r="OQB106" s="420"/>
      <c r="OQC106" s="420"/>
      <c r="OQD106" s="420"/>
      <c r="OQE106" s="420"/>
      <c r="OQF106" s="420"/>
      <c r="OQG106" s="420"/>
      <c r="OQH106" s="420"/>
      <c r="OQI106" s="420"/>
      <c r="OQJ106" s="420"/>
      <c r="OQK106" s="420"/>
      <c r="OQL106" s="420"/>
      <c r="OQM106" s="420"/>
      <c r="OQN106" s="420"/>
      <c r="OQO106" s="420"/>
      <c r="OQP106" s="420"/>
      <c r="OQQ106" s="420"/>
      <c r="OQR106" s="420"/>
      <c r="OQS106" s="420"/>
      <c r="OQT106" s="420"/>
      <c r="OQU106" s="420"/>
      <c r="OQV106" s="420"/>
      <c r="OQW106" s="420"/>
      <c r="OQX106" s="420"/>
      <c r="OQY106" s="420"/>
      <c r="OQZ106" s="420"/>
      <c r="ORA106" s="420"/>
      <c r="ORB106" s="420"/>
      <c r="ORC106" s="420"/>
      <c r="ORD106" s="420"/>
      <c r="ORE106" s="420"/>
      <c r="ORF106" s="420"/>
      <c r="ORG106" s="420"/>
      <c r="ORH106" s="420"/>
      <c r="ORI106" s="420"/>
      <c r="ORJ106" s="420"/>
      <c r="ORK106" s="420"/>
      <c r="ORL106" s="420"/>
      <c r="ORM106" s="420"/>
      <c r="ORN106" s="420"/>
      <c r="ORO106" s="420"/>
      <c r="ORP106" s="420"/>
      <c r="ORQ106" s="420"/>
      <c r="ORR106" s="420"/>
      <c r="ORS106" s="420"/>
      <c r="ORT106" s="420"/>
      <c r="ORU106" s="420"/>
      <c r="ORV106" s="420"/>
      <c r="ORW106" s="420"/>
      <c r="ORX106" s="420"/>
      <c r="ORY106" s="420"/>
      <c r="ORZ106" s="420"/>
      <c r="OSA106" s="420"/>
      <c r="OSB106" s="420"/>
      <c r="OSC106" s="420"/>
      <c r="OSD106" s="420"/>
      <c r="OSE106" s="420"/>
      <c r="OSF106" s="420"/>
      <c r="OSG106" s="420"/>
      <c r="OSH106" s="420"/>
      <c r="OSI106" s="420"/>
      <c r="OSJ106" s="420"/>
      <c r="OSK106" s="420"/>
      <c r="OSL106" s="420"/>
      <c r="OSM106" s="420"/>
      <c r="OSN106" s="420"/>
      <c r="OSO106" s="420"/>
      <c r="OSP106" s="420"/>
      <c r="OSQ106" s="420"/>
      <c r="OSR106" s="420"/>
      <c r="OSS106" s="420"/>
      <c r="OST106" s="420"/>
      <c r="OSU106" s="420"/>
      <c r="OSV106" s="420"/>
      <c r="OSW106" s="420"/>
      <c r="OSX106" s="420"/>
      <c r="OSY106" s="420"/>
      <c r="OSZ106" s="420"/>
      <c r="OTA106" s="420"/>
      <c r="OTB106" s="420"/>
      <c r="OTC106" s="420"/>
      <c r="OTD106" s="420"/>
      <c r="OTE106" s="420"/>
      <c r="OTF106" s="420"/>
      <c r="OTG106" s="420"/>
      <c r="OTH106" s="420"/>
      <c r="OTI106" s="420"/>
      <c r="OTJ106" s="420"/>
      <c r="OTK106" s="420"/>
      <c r="OTL106" s="420"/>
      <c r="OTM106" s="420"/>
      <c r="OTN106" s="420"/>
      <c r="OTO106" s="420"/>
      <c r="OTP106" s="420"/>
      <c r="OTQ106" s="420"/>
      <c r="OTR106" s="420"/>
      <c r="OTS106" s="420"/>
      <c r="OTT106" s="420"/>
      <c r="OTU106" s="420"/>
      <c r="OTV106" s="420"/>
      <c r="OTW106" s="420"/>
      <c r="OTX106" s="420"/>
      <c r="OTY106" s="420"/>
      <c r="OTZ106" s="420"/>
      <c r="OUA106" s="420"/>
      <c r="OUB106" s="420"/>
      <c r="OUC106" s="420"/>
      <c r="OUD106" s="420"/>
      <c r="OUE106" s="420"/>
      <c r="OUF106" s="420"/>
      <c r="OUG106" s="420"/>
      <c r="OUH106" s="420"/>
      <c r="OUI106" s="420"/>
      <c r="OUJ106" s="420"/>
      <c r="OUK106" s="420"/>
      <c r="OUL106" s="420"/>
      <c r="OUM106" s="420"/>
      <c r="OUN106" s="420"/>
      <c r="OUO106" s="420"/>
      <c r="OUP106" s="420"/>
      <c r="OUQ106" s="420"/>
      <c r="OUR106" s="420"/>
      <c r="OUS106" s="420"/>
      <c r="OUT106" s="420"/>
      <c r="OUU106" s="420"/>
      <c r="OUV106" s="420"/>
      <c r="OUW106" s="420"/>
      <c r="OUX106" s="420"/>
      <c r="OUY106" s="420"/>
      <c r="OUZ106" s="420"/>
      <c r="OVA106" s="420"/>
      <c r="OVB106" s="420"/>
      <c r="OVC106" s="420"/>
      <c r="OVD106" s="420"/>
      <c r="OVE106" s="420"/>
      <c r="OVF106" s="420"/>
      <c r="OVG106" s="420"/>
      <c r="OVH106" s="420"/>
      <c r="OVI106" s="420"/>
      <c r="OVJ106" s="420"/>
      <c r="OVK106" s="420"/>
      <c r="OVL106" s="420"/>
      <c r="OVM106" s="420"/>
      <c r="OVN106" s="420"/>
      <c r="OVO106" s="420"/>
      <c r="OVP106" s="420"/>
      <c r="OVQ106" s="420"/>
      <c r="OVR106" s="420"/>
      <c r="OVS106" s="420"/>
      <c r="OVT106" s="420"/>
      <c r="OVU106" s="420"/>
      <c r="OVV106" s="420"/>
      <c r="OVW106" s="420"/>
      <c r="OVX106" s="420"/>
      <c r="OVY106" s="420"/>
      <c r="OVZ106" s="420"/>
      <c r="OWA106" s="420"/>
      <c r="OWB106" s="420"/>
      <c r="OWC106" s="420"/>
      <c r="OWD106" s="420"/>
      <c r="OWE106" s="420"/>
      <c r="OWF106" s="420"/>
      <c r="OWG106" s="420"/>
      <c r="OWH106" s="420"/>
      <c r="OWI106" s="420"/>
      <c r="OWJ106" s="420"/>
      <c r="OWK106" s="420"/>
      <c r="OWL106" s="420"/>
      <c r="OWM106" s="420"/>
      <c r="OWN106" s="420"/>
      <c r="OWO106" s="420"/>
      <c r="OWP106" s="420"/>
      <c r="OWQ106" s="420"/>
      <c r="OWR106" s="420"/>
      <c r="OWS106" s="420"/>
      <c r="OWT106" s="420"/>
      <c r="OWU106" s="420"/>
      <c r="OWV106" s="420"/>
      <c r="OWW106" s="420"/>
      <c r="OWX106" s="420"/>
      <c r="OWY106" s="420"/>
      <c r="OWZ106" s="420"/>
      <c r="OXA106" s="420"/>
      <c r="OXB106" s="420"/>
      <c r="OXC106" s="420"/>
      <c r="OXD106" s="420"/>
      <c r="OXE106" s="420"/>
      <c r="OXF106" s="420"/>
      <c r="OXG106" s="420"/>
      <c r="OXH106" s="420"/>
      <c r="OXI106" s="420"/>
      <c r="OXJ106" s="420"/>
      <c r="OXK106" s="420"/>
      <c r="OXL106" s="420"/>
      <c r="OXM106" s="420"/>
      <c r="OXN106" s="420"/>
      <c r="OXO106" s="420"/>
      <c r="OXP106" s="420"/>
      <c r="OXQ106" s="420"/>
      <c r="OXR106" s="420"/>
      <c r="OXS106" s="420"/>
      <c r="OXT106" s="420"/>
      <c r="OXU106" s="420"/>
      <c r="OXV106" s="420"/>
      <c r="OXW106" s="420"/>
      <c r="OXX106" s="420"/>
      <c r="OXY106" s="420"/>
      <c r="OXZ106" s="420"/>
      <c r="OYA106" s="420"/>
      <c r="OYB106" s="420"/>
      <c r="OYC106" s="420"/>
      <c r="OYD106" s="420"/>
      <c r="OYE106" s="420"/>
      <c r="OYF106" s="420"/>
      <c r="OYG106" s="420"/>
      <c r="OYH106" s="420"/>
      <c r="OYI106" s="420"/>
      <c r="OYJ106" s="420"/>
      <c r="OYK106" s="420"/>
      <c r="OYL106" s="420"/>
      <c r="OYM106" s="420"/>
      <c r="OYN106" s="420"/>
      <c r="OYO106" s="420"/>
      <c r="OYP106" s="420"/>
      <c r="OYQ106" s="420"/>
      <c r="OYR106" s="420"/>
      <c r="OYS106" s="420"/>
      <c r="OYT106" s="420"/>
      <c r="OYU106" s="420"/>
      <c r="OYV106" s="420"/>
      <c r="OYW106" s="420"/>
      <c r="OYX106" s="420"/>
      <c r="OYY106" s="420"/>
      <c r="OYZ106" s="420"/>
      <c r="OZA106" s="420"/>
      <c r="OZB106" s="420"/>
      <c r="OZC106" s="420"/>
      <c r="OZD106" s="420"/>
      <c r="OZE106" s="420"/>
      <c r="OZF106" s="420"/>
      <c r="OZG106" s="420"/>
      <c r="OZH106" s="420"/>
      <c r="OZI106" s="420"/>
      <c r="OZJ106" s="420"/>
      <c r="OZK106" s="420"/>
      <c r="OZL106" s="420"/>
      <c r="OZM106" s="420"/>
      <c r="OZN106" s="420"/>
      <c r="OZO106" s="420"/>
      <c r="OZP106" s="420"/>
      <c r="OZQ106" s="420"/>
      <c r="OZR106" s="420"/>
      <c r="OZS106" s="420"/>
      <c r="OZT106" s="420"/>
      <c r="OZU106" s="420"/>
      <c r="OZV106" s="420"/>
      <c r="OZW106" s="420"/>
      <c r="OZX106" s="420"/>
      <c r="OZY106" s="420"/>
      <c r="OZZ106" s="420"/>
      <c r="PAA106" s="420"/>
      <c r="PAB106" s="420"/>
      <c r="PAC106" s="420"/>
      <c r="PAD106" s="420"/>
      <c r="PAE106" s="420"/>
      <c r="PAF106" s="420"/>
      <c r="PAG106" s="420"/>
      <c r="PAH106" s="420"/>
      <c r="PAI106" s="420"/>
      <c r="PAJ106" s="420"/>
      <c r="PAK106" s="420"/>
      <c r="PAL106" s="420"/>
      <c r="PAM106" s="420"/>
      <c r="PAN106" s="420"/>
      <c r="PAO106" s="420"/>
      <c r="PAP106" s="420"/>
      <c r="PAQ106" s="420"/>
      <c r="PAR106" s="420"/>
      <c r="PAS106" s="420"/>
      <c r="PAT106" s="420"/>
      <c r="PAU106" s="420"/>
      <c r="PAV106" s="420"/>
      <c r="PAW106" s="420"/>
      <c r="PAX106" s="420"/>
      <c r="PAY106" s="420"/>
      <c r="PAZ106" s="420"/>
      <c r="PBA106" s="420"/>
      <c r="PBB106" s="420"/>
      <c r="PBC106" s="420"/>
      <c r="PBD106" s="420"/>
      <c r="PBE106" s="420"/>
      <c r="PBF106" s="420"/>
      <c r="PBG106" s="420"/>
      <c r="PBH106" s="420"/>
      <c r="PBI106" s="420"/>
      <c r="PBJ106" s="420"/>
      <c r="PBK106" s="420"/>
      <c r="PBL106" s="420"/>
      <c r="PBM106" s="420"/>
      <c r="PBN106" s="420"/>
      <c r="PBO106" s="420"/>
      <c r="PBP106" s="420"/>
      <c r="PBQ106" s="420"/>
      <c r="PBR106" s="420"/>
      <c r="PBS106" s="420"/>
      <c r="PBT106" s="420"/>
      <c r="PBU106" s="420"/>
      <c r="PBV106" s="420"/>
      <c r="PBW106" s="420"/>
      <c r="PBX106" s="420"/>
      <c r="PBY106" s="420"/>
      <c r="PBZ106" s="420"/>
      <c r="PCA106" s="420"/>
      <c r="PCB106" s="420"/>
      <c r="PCC106" s="420"/>
      <c r="PCD106" s="420"/>
      <c r="PCE106" s="420"/>
      <c r="PCF106" s="420"/>
      <c r="PCG106" s="420"/>
      <c r="PCH106" s="420"/>
      <c r="PCI106" s="420"/>
      <c r="PCJ106" s="420"/>
      <c r="PCK106" s="420"/>
      <c r="PCL106" s="420"/>
      <c r="PCM106" s="420"/>
      <c r="PCN106" s="420"/>
      <c r="PCO106" s="420"/>
      <c r="PCP106" s="420"/>
      <c r="PCQ106" s="420"/>
      <c r="PCR106" s="420"/>
      <c r="PCS106" s="420"/>
      <c r="PCT106" s="420"/>
      <c r="PCU106" s="420"/>
      <c r="PCV106" s="420"/>
      <c r="PCW106" s="420"/>
      <c r="PCX106" s="420"/>
      <c r="PCY106" s="420"/>
      <c r="PCZ106" s="420"/>
      <c r="PDA106" s="420"/>
      <c r="PDB106" s="420"/>
      <c r="PDC106" s="420"/>
      <c r="PDD106" s="420"/>
      <c r="PDE106" s="420"/>
      <c r="PDF106" s="420"/>
      <c r="PDG106" s="420"/>
      <c r="PDH106" s="420"/>
      <c r="PDI106" s="420"/>
      <c r="PDJ106" s="420"/>
      <c r="PDK106" s="420"/>
      <c r="PDL106" s="420"/>
      <c r="PDM106" s="420"/>
      <c r="PDN106" s="420"/>
      <c r="PDO106" s="420"/>
      <c r="PDP106" s="420"/>
      <c r="PDQ106" s="420"/>
      <c r="PDR106" s="420"/>
      <c r="PDS106" s="420"/>
      <c r="PDT106" s="420"/>
      <c r="PDU106" s="420"/>
      <c r="PDV106" s="420"/>
      <c r="PDW106" s="420"/>
      <c r="PDX106" s="420"/>
      <c r="PDY106" s="420"/>
      <c r="PDZ106" s="420"/>
      <c r="PEA106" s="420"/>
      <c r="PEB106" s="420"/>
      <c r="PEC106" s="420"/>
      <c r="PED106" s="420"/>
      <c r="PEE106" s="420"/>
      <c r="PEF106" s="420"/>
      <c r="PEG106" s="420"/>
      <c r="PEH106" s="420"/>
      <c r="PEI106" s="420"/>
      <c r="PEJ106" s="420"/>
      <c r="PEK106" s="420"/>
      <c r="PEL106" s="420"/>
      <c r="PEM106" s="420"/>
      <c r="PEN106" s="420"/>
      <c r="PEO106" s="420"/>
      <c r="PEP106" s="420"/>
      <c r="PEQ106" s="420"/>
      <c r="PER106" s="420"/>
      <c r="PES106" s="420"/>
      <c r="PET106" s="420"/>
      <c r="PEU106" s="420"/>
      <c r="PEV106" s="420"/>
      <c r="PEW106" s="420"/>
      <c r="PEX106" s="420"/>
      <c r="PEY106" s="420"/>
      <c r="PEZ106" s="420"/>
      <c r="PFA106" s="420"/>
      <c r="PFB106" s="420"/>
      <c r="PFC106" s="420"/>
      <c r="PFD106" s="420"/>
      <c r="PFE106" s="420"/>
      <c r="PFF106" s="420"/>
      <c r="PFG106" s="420"/>
      <c r="PFH106" s="420"/>
      <c r="PFI106" s="420"/>
      <c r="PFJ106" s="420"/>
      <c r="PFK106" s="420"/>
      <c r="PFL106" s="420"/>
      <c r="PFM106" s="420"/>
      <c r="PFN106" s="420"/>
      <c r="PFO106" s="420"/>
      <c r="PFP106" s="420"/>
      <c r="PFQ106" s="420"/>
      <c r="PFR106" s="420"/>
      <c r="PFS106" s="420"/>
      <c r="PFT106" s="420"/>
      <c r="PFU106" s="420"/>
      <c r="PFV106" s="420"/>
      <c r="PFW106" s="420"/>
      <c r="PFX106" s="420"/>
      <c r="PFY106" s="420"/>
      <c r="PFZ106" s="420"/>
      <c r="PGA106" s="420"/>
      <c r="PGB106" s="420"/>
      <c r="PGC106" s="420"/>
      <c r="PGD106" s="420"/>
      <c r="PGE106" s="420"/>
      <c r="PGF106" s="420"/>
      <c r="PGG106" s="420"/>
      <c r="PGH106" s="420"/>
      <c r="PGI106" s="420"/>
      <c r="PGJ106" s="420"/>
      <c r="PGK106" s="420"/>
      <c r="PGL106" s="420"/>
      <c r="PGM106" s="420"/>
      <c r="PGN106" s="420"/>
      <c r="PGO106" s="420"/>
      <c r="PGP106" s="420"/>
      <c r="PGQ106" s="420"/>
      <c r="PGR106" s="420"/>
      <c r="PGS106" s="420"/>
      <c r="PGT106" s="420"/>
      <c r="PGU106" s="420"/>
      <c r="PGV106" s="420"/>
      <c r="PGW106" s="420"/>
      <c r="PGX106" s="420"/>
      <c r="PGY106" s="420"/>
      <c r="PGZ106" s="420"/>
      <c r="PHA106" s="420"/>
      <c r="PHB106" s="420"/>
      <c r="PHC106" s="420"/>
      <c r="PHD106" s="420"/>
      <c r="PHE106" s="420"/>
      <c r="PHF106" s="420"/>
      <c r="PHG106" s="420"/>
      <c r="PHH106" s="420"/>
      <c r="PHI106" s="420"/>
      <c r="PHJ106" s="420"/>
      <c r="PHK106" s="420"/>
      <c r="PHL106" s="420"/>
      <c r="PHM106" s="420"/>
      <c r="PHN106" s="420"/>
      <c r="PHO106" s="420"/>
      <c r="PHP106" s="420"/>
      <c r="PHQ106" s="420"/>
      <c r="PHR106" s="420"/>
      <c r="PHS106" s="420"/>
      <c r="PHT106" s="420"/>
      <c r="PHU106" s="420"/>
      <c r="PHV106" s="420"/>
      <c r="PHW106" s="420"/>
      <c r="PHX106" s="420"/>
      <c r="PHY106" s="420"/>
      <c r="PHZ106" s="420"/>
      <c r="PIA106" s="420"/>
      <c r="PIB106" s="420"/>
      <c r="PIC106" s="420"/>
      <c r="PID106" s="420"/>
      <c r="PIE106" s="420"/>
      <c r="PIF106" s="420"/>
      <c r="PIG106" s="420"/>
      <c r="PIH106" s="420"/>
      <c r="PII106" s="420"/>
      <c r="PIJ106" s="420"/>
      <c r="PIK106" s="420"/>
      <c r="PIL106" s="420"/>
      <c r="PIM106" s="420"/>
      <c r="PIN106" s="420"/>
      <c r="PIO106" s="420"/>
      <c r="PIP106" s="420"/>
      <c r="PIQ106" s="420"/>
      <c r="PIR106" s="420"/>
      <c r="PIS106" s="420"/>
      <c r="PIT106" s="420"/>
      <c r="PIU106" s="420"/>
      <c r="PIV106" s="420"/>
      <c r="PIW106" s="420"/>
      <c r="PIX106" s="420"/>
      <c r="PIY106" s="420"/>
      <c r="PIZ106" s="420"/>
      <c r="PJA106" s="420"/>
      <c r="PJB106" s="420"/>
      <c r="PJC106" s="420"/>
      <c r="PJD106" s="420"/>
      <c r="PJE106" s="420"/>
      <c r="PJF106" s="420"/>
      <c r="PJG106" s="420"/>
      <c r="PJH106" s="420"/>
      <c r="PJI106" s="420"/>
      <c r="PJJ106" s="420"/>
      <c r="PJK106" s="420"/>
      <c r="PJL106" s="420"/>
      <c r="PJM106" s="420"/>
      <c r="PJN106" s="420"/>
      <c r="PJO106" s="420"/>
      <c r="PJP106" s="420"/>
      <c r="PJQ106" s="420"/>
      <c r="PJR106" s="420"/>
      <c r="PJS106" s="420"/>
      <c r="PJT106" s="420"/>
      <c r="PJU106" s="420"/>
      <c r="PJV106" s="420"/>
      <c r="PJW106" s="420"/>
      <c r="PJX106" s="420"/>
      <c r="PJY106" s="420"/>
      <c r="PJZ106" s="420"/>
      <c r="PKA106" s="420"/>
      <c r="PKB106" s="420"/>
      <c r="PKC106" s="420"/>
      <c r="PKD106" s="420"/>
      <c r="PKE106" s="420"/>
      <c r="PKF106" s="420"/>
      <c r="PKG106" s="420"/>
      <c r="PKH106" s="420"/>
      <c r="PKI106" s="420"/>
      <c r="PKJ106" s="420"/>
      <c r="PKK106" s="420"/>
      <c r="PKL106" s="420"/>
      <c r="PKM106" s="420"/>
      <c r="PKN106" s="420"/>
      <c r="PKO106" s="420"/>
      <c r="PKP106" s="420"/>
      <c r="PKQ106" s="420"/>
      <c r="PKR106" s="420"/>
      <c r="PKS106" s="420"/>
      <c r="PKT106" s="420"/>
      <c r="PKU106" s="420"/>
      <c r="PKV106" s="420"/>
      <c r="PKW106" s="420"/>
      <c r="PKX106" s="420"/>
      <c r="PKY106" s="420"/>
      <c r="PKZ106" s="420"/>
      <c r="PLA106" s="420"/>
      <c r="PLB106" s="420"/>
      <c r="PLC106" s="420"/>
      <c r="PLD106" s="420"/>
      <c r="PLE106" s="420"/>
      <c r="PLF106" s="420"/>
      <c r="PLG106" s="420"/>
      <c r="PLH106" s="420"/>
      <c r="PLI106" s="420"/>
      <c r="PLJ106" s="420"/>
      <c r="PLK106" s="420"/>
      <c r="PLL106" s="420"/>
      <c r="PLM106" s="420"/>
      <c r="PLN106" s="420"/>
      <c r="PLO106" s="420"/>
      <c r="PLP106" s="420"/>
      <c r="PLQ106" s="420"/>
      <c r="PLR106" s="420"/>
      <c r="PLS106" s="420"/>
      <c r="PLT106" s="420"/>
      <c r="PLU106" s="420"/>
      <c r="PLV106" s="420"/>
      <c r="PLW106" s="420"/>
      <c r="PLX106" s="420"/>
      <c r="PLY106" s="420"/>
      <c r="PLZ106" s="420"/>
      <c r="PMA106" s="420"/>
      <c r="PMB106" s="420"/>
      <c r="PMC106" s="420"/>
      <c r="PMD106" s="420"/>
      <c r="PME106" s="420"/>
      <c r="PMF106" s="420"/>
      <c r="PMG106" s="420"/>
      <c r="PMH106" s="420"/>
      <c r="PMI106" s="420"/>
      <c r="PMJ106" s="420"/>
      <c r="PMK106" s="420"/>
      <c r="PML106" s="420"/>
      <c r="PMM106" s="420"/>
      <c r="PMN106" s="420"/>
      <c r="PMO106" s="420"/>
      <c r="PMP106" s="420"/>
      <c r="PMQ106" s="420"/>
      <c r="PMR106" s="420"/>
      <c r="PMS106" s="420"/>
      <c r="PMT106" s="420"/>
      <c r="PMU106" s="420"/>
      <c r="PMV106" s="420"/>
      <c r="PMW106" s="420"/>
      <c r="PMX106" s="420"/>
      <c r="PMY106" s="420"/>
      <c r="PMZ106" s="420"/>
      <c r="PNA106" s="420"/>
      <c r="PNB106" s="420"/>
      <c r="PNC106" s="420"/>
      <c r="PND106" s="420"/>
      <c r="PNE106" s="420"/>
      <c r="PNF106" s="420"/>
      <c r="PNG106" s="420"/>
      <c r="PNH106" s="420"/>
      <c r="PNI106" s="420"/>
      <c r="PNJ106" s="420"/>
      <c r="PNK106" s="420"/>
      <c r="PNL106" s="420"/>
      <c r="PNM106" s="420"/>
      <c r="PNN106" s="420"/>
      <c r="PNO106" s="420"/>
      <c r="PNP106" s="420"/>
      <c r="PNQ106" s="420"/>
      <c r="PNR106" s="420"/>
      <c r="PNS106" s="420"/>
      <c r="PNT106" s="420"/>
      <c r="PNU106" s="420"/>
      <c r="PNV106" s="420"/>
      <c r="PNW106" s="420"/>
      <c r="PNX106" s="420"/>
      <c r="PNY106" s="420"/>
      <c r="PNZ106" s="420"/>
      <c r="POA106" s="420"/>
      <c r="POB106" s="420"/>
      <c r="POC106" s="420"/>
      <c r="POD106" s="420"/>
      <c r="POE106" s="420"/>
      <c r="POF106" s="420"/>
      <c r="POG106" s="420"/>
      <c r="POH106" s="420"/>
      <c r="POI106" s="420"/>
      <c r="POJ106" s="420"/>
      <c r="POK106" s="420"/>
      <c r="POL106" s="420"/>
      <c r="POM106" s="420"/>
      <c r="PON106" s="420"/>
      <c r="POO106" s="420"/>
      <c r="POP106" s="420"/>
      <c r="POQ106" s="420"/>
      <c r="POR106" s="420"/>
      <c r="POS106" s="420"/>
      <c r="POT106" s="420"/>
      <c r="POU106" s="420"/>
      <c r="POV106" s="420"/>
      <c r="POW106" s="420"/>
      <c r="POX106" s="420"/>
      <c r="POY106" s="420"/>
      <c r="POZ106" s="420"/>
      <c r="PPA106" s="420"/>
      <c r="PPB106" s="420"/>
      <c r="PPC106" s="420"/>
      <c r="PPD106" s="420"/>
      <c r="PPE106" s="420"/>
      <c r="PPF106" s="420"/>
      <c r="PPG106" s="420"/>
      <c r="PPH106" s="420"/>
      <c r="PPI106" s="420"/>
      <c r="PPJ106" s="420"/>
      <c r="PPK106" s="420"/>
      <c r="PPL106" s="420"/>
      <c r="PPM106" s="420"/>
      <c r="PPN106" s="420"/>
      <c r="PPO106" s="420"/>
      <c r="PPP106" s="420"/>
      <c r="PPQ106" s="420"/>
      <c r="PPR106" s="420"/>
      <c r="PPS106" s="420"/>
      <c r="PPT106" s="420"/>
      <c r="PPU106" s="420"/>
      <c r="PPV106" s="420"/>
      <c r="PPW106" s="420"/>
      <c r="PPX106" s="420"/>
      <c r="PPY106" s="420"/>
      <c r="PPZ106" s="420"/>
      <c r="PQA106" s="420"/>
      <c r="PQB106" s="420"/>
      <c r="PQC106" s="420"/>
      <c r="PQD106" s="420"/>
      <c r="PQE106" s="420"/>
      <c r="PQF106" s="420"/>
      <c r="PQG106" s="420"/>
      <c r="PQH106" s="420"/>
      <c r="PQI106" s="420"/>
      <c r="PQJ106" s="420"/>
      <c r="PQK106" s="420"/>
      <c r="PQL106" s="420"/>
      <c r="PQM106" s="420"/>
      <c r="PQN106" s="420"/>
      <c r="PQO106" s="420"/>
      <c r="PQP106" s="420"/>
      <c r="PQQ106" s="420"/>
      <c r="PQR106" s="420"/>
      <c r="PQS106" s="420"/>
      <c r="PQT106" s="420"/>
      <c r="PQU106" s="420"/>
      <c r="PQV106" s="420"/>
      <c r="PQW106" s="420"/>
      <c r="PQX106" s="420"/>
      <c r="PQY106" s="420"/>
      <c r="PQZ106" s="420"/>
      <c r="PRA106" s="420"/>
      <c r="PRB106" s="420"/>
      <c r="PRC106" s="420"/>
      <c r="PRD106" s="420"/>
      <c r="PRE106" s="420"/>
      <c r="PRF106" s="420"/>
      <c r="PRG106" s="420"/>
      <c r="PRH106" s="420"/>
      <c r="PRI106" s="420"/>
      <c r="PRJ106" s="420"/>
      <c r="PRK106" s="420"/>
      <c r="PRL106" s="420"/>
      <c r="PRM106" s="420"/>
      <c r="PRN106" s="420"/>
      <c r="PRO106" s="420"/>
      <c r="PRP106" s="420"/>
      <c r="PRQ106" s="420"/>
      <c r="PRR106" s="420"/>
      <c r="PRS106" s="420"/>
      <c r="PRT106" s="420"/>
      <c r="PRU106" s="420"/>
      <c r="PRV106" s="420"/>
      <c r="PRW106" s="420"/>
      <c r="PRX106" s="420"/>
      <c r="PRY106" s="420"/>
      <c r="PRZ106" s="420"/>
      <c r="PSA106" s="420"/>
      <c r="PSB106" s="420"/>
      <c r="PSC106" s="420"/>
      <c r="PSD106" s="420"/>
      <c r="PSE106" s="420"/>
      <c r="PSF106" s="420"/>
      <c r="PSG106" s="420"/>
      <c r="PSH106" s="420"/>
      <c r="PSI106" s="420"/>
      <c r="PSJ106" s="420"/>
      <c r="PSK106" s="420"/>
      <c r="PSL106" s="420"/>
      <c r="PSM106" s="420"/>
      <c r="PSN106" s="420"/>
      <c r="PSO106" s="420"/>
      <c r="PSP106" s="420"/>
      <c r="PSQ106" s="420"/>
      <c r="PSR106" s="420"/>
      <c r="PSS106" s="420"/>
      <c r="PST106" s="420"/>
      <c r="PSU106" s="420"/>
      <c r="PSV106" s="420"/>
      <c r="PSW106" s="420"/>
      <c r="PSX106" s="420"/>
      <c r="PSY106" s="420"/>
      <c r="PSZ106" s="420"/>
      <c r="PTA106" s="420"/>
      <c r="PTB106" s="420"/>
      <c r="PTC106" s="420"/>
      <c r="PTD106" s="420"/>
      <c r="PTE106" s="420"/>
      <c r="PTF106" s="420"/>
      <c r="PTG106" s="420"/>
      <c r="PTH106" s="420"/>
      <c r="PTI106" s="420"/>
      <c r="PTJ106" s="420"/>
      <c r="PTK106" s="420"/>
      <c r="PTL106" s="420"/>
      <c r="PTM106" s="420"/>
      <c r="PTN106" s="420"/>
      <c r="PTO106" s="420"/>
      <c r="PTP106" s="420"/>
      <c r="PTQ106" s="420"/>
      <c r="PTR106" s="420"/>
      <c r="PTS106" s="420"/>
      <c r="PTT106" s="420"/>
      <c r="PTU106" s="420"/>
      <c r="PTV106" s="420"/>
      <c r="PTW106" s="420"/>
      <c r="PTX106" s="420"/>
      <c r="PTY106" s="420"/>
      <c r="PTZ106" s="420"/>
      <c r="PUA106" s="420"/>
      <c r="PUB106" s="420"/>
      <c r="PUC106" s="420"/>
      <c r="PUD106" s="420"/>
      <c r="PUE106" s="420"/>
      <c r="PUF106" s="420"/>
      <c r="PUG106" s="420"/>
      <c r="PUH106" s="420"/>
      <c r="PUI106" s="420"/>
      <c r="PUJ106" s="420"/>
      <c r="PUK106" s="420"/>
      <c r="PUL106" s="420"/>
      <c r="PUM106" s="420"/>
      <c r="PUN106" s="420"/>
      <c r="PUO106" s="420"/>
      <c r="PUP106" s="420"/>
      <c r="PUQ106" s="420"/>
      <c r="PUR106" s="420"/>
      <c r="PUS106" s="420"/>
      <c r="PUT106" s="420"/>
      <c r="PUU106" s="420"/>
      <c r="PUV106" s="420"/>
      <c r="PUW106" s="420"/>
      <c r="PUX106" s="420"/>
      <c r="PUY106" s="420"/>
      <c r="PUZ106" s="420"/>
      <c r="PVA106" s="420"/>
      <c r="PVB106" s="420"/>
      <c r="PVC106" s="420"/>
      <c r="PVD106" s="420"/>
      <c r="PVE106" s="420"/>
      <c r="PVF106" s="420"/>
      <c r="PVG106" s="420"/>
      <c r="PVH106" s="420"/>
      <c r="PVI106" s="420"/>
      <c r="PVJ106" s="420"/>
      <c r="PVK106" s="420"/>
      <c r="PVL106" s="420"/>
      <c r="PVM106" s="420"/>
      <c r="PVN106" s="420"/>
      <c r="PVO106" s="420"/>
      <c r="PVP106" s="420"/>
      <c r="PVQ106" s="420"/>
      <c r="PVR106" s="420"/>
      <c r="PVS106" s="420"/>
      <c r="PVT106" s="420"/>
      <c r="PVU106" s="420"/>
      <c r="PVV106" s="420"/>
      <c r="PVW106" s="420"/>
      <c r="PVX106" s="420"/>
      <c r="PVY106" s="420"/>
      <c r="PVZ106" s="420"/>
      <c r="PWA106" s="420"/>
      <c r="PWB106" s="420"/>
      <c r="PWC106" s="420"/>
      <c r="PWD106" s="420"/>
      <c r="PWE106" s="420"/>
      <c r="PWF106" s="420"/>
      <c r="PWG106" s="420"/>
      <c r="PWH106" s="420"/>
      <c r="PWI106" s="420"/>
      <c r="PWJ106" s="420"/>
      <c r="PWK106" s="420"/>
      <c r="PWL106" s="420"/>
      <c r="PWM106" s="420"/>
      <c r="PWN106" s="420"/>
      <c r="PWO106" s="420"/>
      <c r="PWP106" s="420"/>
      <c r="PWQ106" s="420"/>
      <c r="PWR106" s="420"/>
      <c r="PWS106" s="420"/>
      <c r="PWT106" s="420"/>
      <c r="PWU106" s="420"/>
      <c r="PWV106" s="420"/>
      <c r="PWW106" s="420"/>
      <c r="PWX106" s="420"/>
      <c r="PWY106" s="420"/>
      <c r="PWZ106" s="420"/>
      <c r="PXA106" s="420"/>
      <c r="PXB106" s="420"/>
      <c r="PXC106" s="420"/>
      <c r="PXD106" s="420"/>
      <c r="PXE106" s="420"/>
      <c r="PXF106" s="420"/>
      <c r="PXG106" s="420"/>
      <c r="PXH106" s="420"/>
      <c r="PXI106" s="420"/>
      <c r="PXJ106" s="420"/>
      <c r="PXK106" s="420"/>
      <c r="PXL106" s="420"/>
      <c r="PXM106" s="420"/>
      <c r="PXN106" s="420"/>
      <c r="PXO106" s="420"/>
      <c r="PXP106" s="420"/>
      <c r="PXQ106" s="420"/>
      <c r="PXR106" s="420"/>
      <c r="PXS106" s="420"/>
      <c r="PXT106" s="420"/>
      <c r="PXU106" s="420"/>
      <c r="PXV106" s="420"/>
      <c r="PXW106" s="420"/>
      <c r="PXX106" s="420"/>
      <c r="PXY106" s="420"/>
      <c r="PXZ106" s="420"/>
      <c r="PYA106" s="420"/>
      <c r="PYB106" s="420"/>
      <c r="PYC106" s="420"/>
      <c r="PYD106" s="420"/>
      <c r="PYE106" s="420"/>
      <c r="PYF106" s="420"/>
      <c r="PYG106" s="420"/>
      <c r="PYH106" s="420"/>
      <c r="PYI106" s="420"/>
      <c r="PYJ106" s="420"/>
      <c r="PYK106" s="420"/>
      <c r="PYL106" s="420"/>
      <c r="PYM106" s="420"/>
      <c r="PYN106" s="420"/>
      <c r="PYO106" s="420"/>
      <c r="PYP106" s="420"/>
      <c r="PYQ106" s="420"/>
      <c r="PYR106" s="420"/>
      <c r="PYS106" s="420"/>
      <c r="PYT106" s="420"/>
      <c r="PYU106" s="420"/>
      <c r="PYV106" s="420"/>
      <c r="PYW106" s="420"/>
      <c r="PYX106" s="420"/>
      <c r="PYY106" s="420"/>
      <c r="PYZ106" s="420"/>
      <c r="PZA106" s="420"/>
      <c r="PZB106" s="420"/>
      <c r="PZC106" s="420"/>
      <c r="PZD106" s="420"/>
      <c r="PZE106" s="420"/>
      <c r="PZF106" s="420"/>
      <c r="PZG106" s="420"/>
      <c r="PZH106" s="420"/>
      <c r="PZI106" s="420"/>
      <c r="PZJ106" s="420"/>
      <c r="PZK106" s="420"/>
      <c r="PZL106" s="420"/>
      <c r="PZM106" s="420"/>
      <c r="PZN106" s="420"/>
      <c r="PZO106" s="420"/>
      <c r="PZP106" s="420"/>
      <c r="PZQ106" s="420"/>
      <c r="PZR106" s="420"/>
      <c r="PZS106" s="420"/>
      <c r="PZT106" s="420"/>
      <c r="PZU106" s="420"/>
      <c r="PZV106" s="420"/>
      <c r="PZW106" s="420"/>
      <c r="PZX106" s="420"/>
      <c r="PZY106" s="420"/>
      <c r="PZZ106" s="420"/>
      <c r="QAA106" s="420"/>
      <c r="QAB106" s="420"/>
      <c r="QAC106" s="420"/>
      <c r="QAD106" s="420"/>
      <c r="QAE106" s="420"/>
      <c r="QAF106" s="420"/>
      <c r="QAG106" s="420"/>
      <c r="QAH106" s="420"/>
      <c r="QAI106" s="420"/>
      <c r="QAJ106" s="420"/>
      <c r="QAK106" s="420"/>
      <c r="QAL106" s="420"/>
      <c r="QAM106" s="420"/>
      <c r="QAN106" s="420"/>
      <c r="QAO106" s="420"/>
      <c r="QAP106" s="420"/>
      <c r="QAQ106" s="420"/>
      <c r="QAR106" s="420"/>
      <c r="QAS106" s="420"/>
      <c r="QAT106" s="420"/>
      <c r="QAU106" s="420"/>
      <c r="QAV106" s="420"/>
      <c r="QAW106" s="420"/>
      <c r="QAX106" s="420"/>
      <c r="QAY106" s="420"/>
      <c r="QAZ106" s="420"/>
      <c r="QBA106" s="420"/>
      <c r="QBB106" s="420"/>
      <c r="QBC106" s="420"/>
      <c r="QBD106" s="420"/>
      <c r="QBE106" s="420"/>
      <c r="QBF106" s="420"/>
      <c r="QBG106" s="420"/>
      <c r="QBH106" s="420"/>
      <c r="QBI106" s="420"/>
      <c r="QBJ106" s="420"/>
      <c r="QBK106" s="420"/>
      <c r="QBL106" s="420"/>
      <c r="QBM106" s="420"/>
      <c r="QBN106" s="420"/>
      <c r="QBO106" s="420"/>
      <c r="QBP106" s="420"/>
      <c r="QBQ106" s="420"/>
      <c r="QBR106" s="420"/>
      <c r="QBS106" s="420"/>
      <c r="QBT106" s="420"/>
      <c r="QBU106" s="420"/>
      <c r="QBV106" s="420"/>
      <c r="QBW106" s="420"/>
      <c r="QBX106" s="420"/>
      <c r="QBY106" s="420"/>
      <c r="QBZ106" s="420"/>
      <c r="QCA106" s="420"/>
      <c r="QCB106" s="420"/>
      <c r="QCC106" s="420"/>
      <c r="QCD106" s="420"/>
      <c r="QCE106" s="420"/>
      <c r="QCF106" s="420"/>
      <c r="QCG106" s="420"/>
      <c r="QCH106" s="420"/>
      <c r="QCI106" s="420"/>
      <c r="QCJ106" s="420"/>
      <c r="QCK106" s="420"/>
      <c r="QCL106" s="420"/>
      <c r="QCM106" s="420"/>
      <c r="QCN106" s="420"/>
      <c r="QCO106" s="420"/>
      <c r="QCP106" s="420"/>
      <c r="QCQ106" s="420"/>
      <c r="QCR106" s="420"/>
      <c r="QCS106" s="420"/>
      <c r="QCT106" s="420"/>
      <c r="QCU106" s="420"/>
      <c r="QCV106" s="420"/>
      <c r="QCW106" s="420"/>
      <c r="QCX106" s="420"/>
      <c r="QCY106" s="420"/>
      <c r="QCZ106" s="420"/>
      <c r="QDA106" s="420"/>
      <c r="QDB106" s="420"/>
      <c r="QDC106" s="420"/>
      <c r="QDD106" s="420"/>
      <c r="QDE106" s="420"/>
      <c r="QDF106" s="420"/>
      <c r="QDG106" s="420"/>
      <c r="QDH106" s="420"/>
      <c r="QDI106" s="420"/>
      <c r="QDJ106" s="420"/>
      <c r="QDK106" s="420"/>
      <c r="QDL106" s="420"/>
      <c r="QDM106" s="420"/>
      <c r="QDN106" s="420"/>
      <c r="QDO106" s="420"/>
      <c r="QDP106" s="420"/>
      <c r="QDQ106" s="420"/>
      <c r="QDR106" s="420"/>
      <c r="QDS106" s="420"/>
      <c r="QDT106" s="420"/>
      <c r="QDU106" s="420"/>
      <c r="QDV106" s="420"/>
      <c r="QDW106" s="420"/>
      <c r="QDX106" s="420"/>
      <c r="QDY106" s="420"/>
      <c r="QDZ106" s="420"/>
      <c r="QEA106" s="420"/>
      <c r="QEB106" s="420"/>
      <c r="QEC106" s="420"/>
      <c r="QED106" s="420"/>
      <c r="QEE106" s="420"/>
      <c r="QEF106" s="420"/>
      <c r="QEG106" s="420"/>
      <c r="QEH106" s="420"/>
      <c r="QEI106" s="420"/>
      <c r="QEJ106" s="420"/>
      <c r="QEK106" s="420"/>
      <c r="QEL106" s="420"/>
      <c r="QEM106" s="420"/>
      <c r="QEN106" s="420"/>
      <c r="QEO106" s="420"/>
      <c r="QEP106" s="420"/>
      <c r="QEQ106" s="420"/>
      <c r="QER106" s="420"/>
      <c r="QES106" s="420"/>
      <c r="QET106" s="420"/>
      <c r="QEU106" s="420"/>
      <c r="QEV106" s="420"/>
      <c r="QEW106" s="420"/>
      <c r="QEX106" s="420"/>
      <c r="QEY106" s="420"/>
      <c r="QEZ106" s="420"/>
      <c r="QFA106" s="420"/>
      <c r="QFB106" s="420"/>
      <c r="QFC106" s="420"/>
      <c r="QFD106" s="420"/>
      <c r="QFE106" s="420"/>
      <c r="QFF106" s="420"/>
      <c r="QFG106" s="420"/>
      <c r="QFH106" s="420"/>
      <c r="QFI106" s="420"/>
      <c r="QFJ106" s="420"/>
      <c r="QFK106" s="420"/>
      <c r="QFL106" s="420"/>
      <c r="QFM106" s="420"/>
      <c r="QFN106" s="420"/>
      <c r="QFO106" s="420"/>
      <c r="QFP106" s="420"/>
      <c r="QFQ106" s="420"/>
      <c r="QFR106" s="420"/>
      <c r="QFS106" s="420"/>
      <c r="QFT106" s="420"/>
      <c r="QFU106" s="420"/>
      <c r="QFV106" s="420"/>
      <c r="QFW106" s="420"/>
      <c r="QFX106" s="420"/>
      <c r="QFY106" s="420"/>
      <c r="QFZ106" s="420"/>
      <c r="QGA106" s="420"/>
      <c r="QGB106" s="420"/>
      <c r="QGC106" s="420"/>
      <c r="QGD106" s="420"/>
      <c r="QGE106" s="420"/>
      <c r="QGF106" s="420"/>
      <c r="QGG106" s="420"/>
      <c r="QGH106" s="420"/>
      <c r="QGI106" s="420"/>
      <c r="QGJ106" s="420"/>
      <c r="QGK106" s="420"/>
      <c r="QGL106" s="420"/>
      <c r="QGM106" s="420"/>
      <c r="QGN106" s="420"/>
      <c r="QGO106" s="420"/>
      <c r="QGP106" s="420"/>
      <c r="QGQ106" s="420"/>
      <c r="QGR106" s="420"/>
      <c r="QGS106" s="420"/>
      <c r="QGT106" s="420"/>
      <c r="QGU106" s="420"/>
      <c r="QGV106" s="420"/>
      <c r="QGW106" s="420"/>
      <c r="QGX106" s="420"/>
      <c r="QGY106" s="420"/>
      <c r="QGZ106" s="420"/>
      <c r="QHA106" s="420"/>
      <c r="QHB106" s="420"/>
      <c r="QHC106" s="420"/>
      <c r="QHD106" s="420"/>
      <c r="QHE106" s="420"/>
      <c r="QHF106" s="420"/>
      <c r="QHG106" s="420"/>
      <c r="QHH106" s="420"/>
      <c r="QHI106" s="420"/>
      <c r="QHJ106" s="420"/>
      <c r="QHK106" s="420"/>
      <c r="QHL106" s="420"/>
      <c r="QHM106" s="420"/>
      <c r="QHN106" s="420"/>
      <c r="QHO106" s="420"/>
      <c r="QHP106" s="420"/>
      <c r="QHQ106" s="420"/>
      <c r="QHR106" s="420"/>
      <c r="QHS106" s="420"/>
      <c r="QHT106" s="420"/>
      <c r="QHU106" s="420"/>
      <c r="QHV106" s="420"/>
      <c r="QHW106" s="420"/>
      <c r="QHX106" s="420"/>
      <c r="QHY106" s="420"/>
      <c r="QHZ106" s="420"/>
      <c r="QIA106" s="420"/>
      <c r="QIB106" s="420"/>
      <c r="QIC106" s="420"/>
      <c r="QID106" s="420"/>
      <c r="QIE106" s="420"/>
      <c r="QIF106" s="420"/>
      <c r="QIG106" s="420"/>
      <c r="QIH106" s="420"/>
      <c r="QII106" s="420"/>
      <c r="QIJ106" s="420"/>
      <c r="QIK106" s="420"/>
      <c r="QIL106" s="420"/>
      <c r="QIM106" s="420"/>
      <c r="QIN106" s="420"/>
      <c r="QIO106" s="420"/>
      <c r="QIP106" s="420"/>
      <c r="QIQ106" s="420"/>
      <c r="QIR106" s="420"/>
      <c r="QIS106" s="420"/>
      <c r="QIT106" s="420"/>
      <c r="QIU106" s="420"/>
      <c r="QIV106" s="420"/>
      <c r="QIW106" s="420"/>
      <c r="QIX106" s="420"/>
      <c r="QIY106" s="420"/>
      <c r="QIZ106" s="420"/>
      <c r="QJA106" s="420"/>
      <c r="QJB106" s="420"/>
      <c r="QJC106" s="420"/>
      <c r="QJD106" s="420"/>
      <c r="QJE106" s="420"/>
      <c r="QJF106" s="420"/>
      <c r="QJG106" s="420"/>
      <c r="QJH106" s="420"/>
      <c r="QJI106" s="420"/>
      <c r="QJJ106" s="420"/>
      <c r="QJK106" s="420"/>
      <c r="QJL106" s="420"/>
      <c r="QJM106" s="420"/>
      <c r="QJN106" s="420"/>
      <c r="QJO106" s="420"/>
      <c r="QJP106" s="420"/>
      <c r="QJQ106" s="420"/>
      <c r="QJR106" s="420"/>
      <c r="QJS106" s="420"/>
      <c r="QJT106" s="420"/>
      <c r="QJU106" s="420"/>
      <c r="QJV106" s="420"/>
      <c r="QJW106" s="420"/>
      <c r="QJX106" s="420"/>
      <c r="QJY106" s="420"/>
      <c r="QJZ106" s="420"/>
      <c r="QKA106" s="420"/>
      <c r="QKB106" s="420"/>
      <c r="QKC106" s="420"/>
      <c r="QKD106" s="420"/>
      <c r="QKE106" s="420"/>
      <c r="QKF106" s="420"/>
      <c r="QKG106" s="420"/>
      <c r="QKH106" s="420"/>
      <c r="QKI106" s="420"/>
      <c r="QKJ106" s="420"/>
      <c r="QKK106" s="420"/>
      <c r="QKL106" s="420"/>
      <c r="QKM106" s="420"/>
      <c r="QKN106" s="420"/>
      <c r="QKO106" s="420"/>
      <c r="QKP106" s="420"/>
      <c r="QKQ106" s="420"/>
      <c r="QKR106" s="420"/>
      <c r="QKS106" s="420"/>
      <c r="QKT106" s="420"/>
      <c r="QKU106" s="420"/>
      <c r="QKV106" s="420"/>
      <c r="QKW106" s="420"/>
      <c r="QKX106" s="420"/>
      <c r="QKY106" s="420"/>
      <c r="QKZ106" s="420"/>
      <c r="QLA106" s="420"/>
      <c r="QLB106" s="420"/>
      <c r="QLC106" s="420"/>
      <c r="QLD106" s="420"/>
      <c r="QLE106" s="420"/>
      <c r="QLF106" s="420"/>
      <c r="QLG106" s="420"/>
      <c r="QLH106" s="420"/>
      <c r="QLI106" s="420"/>
      <c r="QLJ106" s="420"/>
      <c r="QLK106" s="420"/>
      <c r="QLL106" s="420"/>
      <c r="QLM106" s="420"/>
      <c r="QLN106" s="420"/>
      <c r="QLO106" s="420"/>
      <c r="QLP106" s="420"/>
      <c r="QLQ106" s="420"/>
      <c r="QLR106" s="420"/>
      <c r="QLS106" s="420"/>
      <c r="QLT106" s="420"/>
      <c r="QLU106" s="420"/>
      <c r="QLV106" s="420"/>
      <c r="QLW106" s="420"/>
      <c r="QLX106" s="420"/>
      <c r="QLY106" s="420"/>
      <c r="QLZ106" s="420"/>
      <c r="QMA106" s="420"/>
      <c r="QMB106" s="420"/>
      <c r="QMC106" s="420"/>
      <c r="QMD106" s="420"/>
      <c r="QME106" s="420"/>
      <c r="QMF106" s="420"/>
      <c r="QMG106" s="420"/>
      <c r="QMH106" s="420"/>
      <c r="QMI106" s="420"/>
      <c r="QMJ106" s="420"/>
      <c r="QMK106" s="420"/>
      <c r="QML106" s="420"/>
      <c r="QMM106" s="420"/>
      <c r="QMN106" s="420"/>
      <c r="QMO106" s="420"/>
      <c r="QMP106" s="420"/>
      <c r="QMQ106" s="420"/>
      <c r="QMR106" s="420"/>
      <c r="QMS106" s="420"/>
      <c r="QMT106" s="420"/>
      <c r="QMU106" s="420"/>
      <c r="QMV106" s="420"/>
      <c r="QMW106" s="420"/>
      <c r="QMX106" s="420"/>
      <c r="QMY106" s="420"/>
      <c r="QMZ106" s="420"/>
      <c r="QNA106" s="420"/>
      <c r="QNB106" s="420"/>
      <c r="QNC106" s="420"/>
      <c r="QND106" s="420"/>
      <c r="QNE106" s="420"/>
      <c r="QNF106" s="420"/>
      <c r="QNG106" s="420"/>
      <c r="QNH106" s="420"/>
      <c r="QNI106" s="420"/>
      <c r="QNJ106" s="420"/>
      <c r="QNK106" s="420"/>
      <c r="QNL106" s="420"/>
      <c r="QNM106" s="420"/>
      <c r="QNN106" s="420"/>
      <c r="QNO106" s="420"/>
      <c r="QNP106" s="420"/>
      <c r="QNQ106" s="420"/>
      <c r="QNR106" s="420"/>
      <c r="QNS106" s="420"/>
      <c r="QNT106" s="420"/>
      <c r="QNU106" s="420"/>
      <c r="QNV106" s="420"/>
      <c r="QNW106" s="420"/>
      <c r="QNX106" s="420"/>
      <c r="QNY106" s="420"/>
      <c r="QNZ106" s="420"/>
      <c r="QOA106" s="420"/>
      <c r="QOB106" s="420"/>
      <c r="QOC106" s="420"/>
      <c r="QOD106" s="420"/>
      <c r="QOE106" s="420"/>
      <c r="QOF106" s="420"/>
      <c r="QOG106" s="420"/>
      <c r="QOH106" s="420"/>
      <c r="QOI106" s="420"/>
      <c r="QOJ106" s="420"/>
      <c r="QOK106" s="420"/>
      <c r="QOL106" s="420"/>
      <c r="QOM106" s="420"/>
      <c r="QON106" s="420"/>
      <c r="QOO106" s="420"/>
      <c r="QOP106" s="420"/>
      <c r="QOQ106" s="420"/>
      <c r="QOR106" s="420"/>
      <c r="QOS106" s="420"/>
      <c r="QOT106" s="420"/>
      <c r="QOU106" s="420"/>
      <c r="QOV106" s="420"/>
      <c r="QOW106" s="420"/>
      <c r="QOX106" s="420"/>
      <c r="QOY106" s="420"/>
      <c r="QOZ106" s="420"/>
      <c r="QPA106" s="420"/>
      <c r="QPB106" s="420"/>
      <c r="QPC106" s="420"/>
      <c r="QPD106" s="420"/>
      <c r="QPE106" s="420"/>
      <c r="QPF106" s="420"/>
      <c r="QPG106" s="420"/>
      <c r="QPH106" s="420"/>
      <c r="QPI106" s="420"/>
      <c r="QPJ106" s="420"/>
      <c r="QPK106" s="420"/>
      <c r="QPL106" s="420"/>
      <c r="QPM106" s="420"/>
      <c r="QPN106" s="420"/>
      <c r="QPO106" s="420"/>
      <c r="QPP106" s="420"/>
      <c r="QPQ106" s="420"/>
      <c r="QPR106" s="420"/>
      <c r="QPS106" s="420"/>
      <c r="QPT106" s="420"/>
      <c r="QPU106" s="420"/>
      <c r="QPV106" s="420"/>
      <c r="QPW106" s="420"/>
      <c r="QPX106" s="420"/>
      <c r="QPY106" s="420"/>
      <c r="QPZ106" s="420"/>
      <c r="QQA106" s="420"/>
      <c r="QQB106" s="420"/>
      <c r="QQC106" s="420"/>
      <c r="QQD106" s="420"/>
      <c r="QQE106" s="420"/>
      <c r="QQF106" s="420"/>
      <c r="QQG106" s="420"/>
      <c r="QQH106" s="420"/>
      <c r="QQI106" s="420"/>
      <c r="QQJ106" s="420"/>
      <c r="QQK106" s="420"/>
      <c r="QQL106" s="420"/>
      <c r="QQM106" s="420"/>
      <c r="QQN106" s="420"/>
      <c r="QQO106" s="420"/>
      <c r="QQP106" s="420"/>
      <c r="QQQ106" s="420"/>
      <c r="QQR106" s="420"/>
      <c r="QQS106" s="420"/>
      <c r="QQT106" s="420"/>
      <c r="QQU106" s="420"/>
      <c r="QQV106" s="420"/>
      <c r="QQW106" s="420"/>
      <c r="QQX106" s="420"/>
      <c r="QQY106" s="420"/>
      <c r="QQZ106" s="420"/>
      <c r="QRA106" s="420"/>
      <c r="QRB106" s="420"/>
      <c r="QRC106" s="420"/>
      <c r="QRD106" s="420"/>
      <c r="QRE106" s="420"/>
      <c r="QRF106" s="420"/>
      <c r="QRG106" s="420"/>
      <c r="QRH106" s="420"/>
      <c r="QRI106" s="420"/>
      <c r="QRJ106" s="420"/>
      <c r="QRK106" s="420"/>
      <c r="QRL106" s="420"/>
      <c r="QRM106" s="420"/>
      <c r="QRN106" s="420"/>
      <c r="QRO106" s="420"/>
      <c r="QRP106" s="420"/>
      <c r="QRQ106" s="420"/>
      <c r="QRR106" s="420"/>
      <c r="QRS106" s="420"/>
      <c r="QRT106" s="420"/>
      <c r="QRU106" s="420"/>
      <c r="QRV106" s="420"/>
      <c r="QRW106" s="420"/>
      <c r="QRX106" s="420"/>
      <c r="QRY106" s="420"/>
      <c r="QRZ106" s="420"/>
      <c r="QSA106" s="420"/>
      <c r="QSB106" s="420"/>
      <c r="QSC106" s="420"/>
      <c r="QSD106" s="420"/>
      <c r="QSE106" s="420"/>
      <c r="QSF106" s="420"/>
      <c r="QSG106" s="420"/>
      <c r="QSH106" s="420"/>
      <c r="QSI106" s="420"/>
      <c r="QSJ106" s="420"/>
      <c r="QSK106" s="420"/>
      <c r="QSL106" s="420"/>
      <c r="QSM106" s="420"/>
      <c r="QSN106" s="420"/>
      <c r="QSO106" s="420"/>
      <c r="QSP106" s="420"/>
      <c r="QSQ106" s="420"/>
      <c r="QSR106" s="420"/>
      <c r="QSS106" s="420"/>
      <c r="QST106" s="420"/>
      <c r="QSU106" s="420"/>
      <c r="QSV106" s="420"/>
      <c r="QSW106" s="420"/>
      <c r="QSX106" s="420"/>
      <c r="QSY106" s="420"/>
      <c r="QSZ106" s="420"/>
      <c r="QTA106" s="420"/>
      <c r="QTB106" s="420"/>
      <c r="QTC106" s="420"/>
      <c r="QTD106" s="420"/>
      <c r="QTE106" s="420"/>
      <c r="QTF106" s="420"/>
      <c r="QTG106" s="420"/>
      <c r="QTH106" s="420"/>
      <c r="QTI106" s="420"/>
      <c r="QTJ106" s="420"/>
      <c r="QTK106" s="420"/>
      <c r="QTL106" s="420"/>
      <c r="QTM106" s="420"/>
      <c r="QTN106" s="420"/>
      <c r="QTO106" s="420"/>
      <c r="QTP106" s="420"/>
      <c r="QTQ106" s="420"/>
      <c r="QTR106" s="420"/>
      <c r="QTS106" s="420"/>
      <c r="QTT106" s="420"/>
      <c r="QTU106" s="420"/>
      <c r="QTV106" s="420"/>
      <c r="QTW106" s="420"/>
      <c r="QTX106" s="420"/>
      <c r="QTY106" s="420"/>
      <c r="QTZ106" s="420"/>
      <c r="QUA106" s="420"/>
      <c r="QUB106" s="420"/>
      <c r="QUC106" s="420"/>
      <c r="QUD106" s="420"/>
      <c r="QUE106" s="420"/>
      <c r="QUF106" s="420"/>
      <c r="QUG106" s="420"/>
      <c r="QUH106" s="420"/>
      <c r="QUI106" s="420"/>
      <c r="QUJ106" s="420"/>
      <c r="QUK106" s="420"/>
      <c r="QUL106" s="420"/>
      <c r="QUM106" s="420"/>
      <c r="QUN106" s="420"/>
      <c r="QUO106" s="420"/>
      <c r="QUP106" s="420"/>
      <c r="QUQ106" s="420"/>
      <c r="QUR106" s="420"/>
      <c r="QUS106" s="420"/>
      <c r="QUT106" s="420"/>
      <c r="QUU106" s="420"/>
      <c r="QUV106" s="420"/>
      <c r="QUW106" s="420"/>
      <c r="QUX106" s="420"/>
      <c r="QUY106" s="420"/>
      <c r="QUZ106" s="420"/>
      <c r="QVA106" s="420"/>
      <c r="QVB106" s="420"/>
      <c r="QVC106" s="420"/>
      <c r="QVD106" s="420"/>
      <c r="QVE106" s="420"/>
      <c r="QVF106" s="420"/>
      <c r="QVG106" s="420"/>
      <c r="QVH106" s="420"/>
      <c r="QVI106" s="420"/>
      <c r="QVJ106" s="420"/>
      <c r="QVK106" s="420"/>
      <c r="QVL106" s="420"/>
      <c r="QVM106" s="420"/>
      <c r="QVN106" s="420"/>
      <c r="QVO106" s="420"/>
      <c r="QVP106" s="420"/>
      <c r="QVQ106" s="420"/>
      <c r="QVR106" s="420"/>
      <c r="QVS106" s="420"/>
      <c r="QVT106" s="420"/>
      <c r="QVU106" s="420"/>
      <c r="QVV106" s="420"/>
      <c r="QVW106" s="420"/>
      <c r="QVX106" s="420"/>
      <c r="QVY106" s="420"/>
      <c r="QVZ106" s="420"/>
      <c r="QWA106" s="420"/>
      <c r="QWB106" s="420"/>
      <c r="QWC106" s="420"/>
      <c r="QWD106" s="420"/>
      <c r="QWE106" s="420"/>
      <c r="QWF106" s="420"/>
      <c r="QWG106" s="420"/>
      <c r="QWH106" s="420"/>
      <c r="QWI106" s="420"/>
      <c r="QWJ106" s="420"/>
      <c r="QWK106" s="420"/>
      <c r="QWL106" s="420"/>
      <c r="QWM106" s="420"/>
      <c r="QWN106" s="420"/>
      <c r="QWO106" s="420"/>
      <c r="QWP106" s="420"/>
      <c r="QWQ106" s="420"/>
      <c r="QWR106" s="420"/>
      <c r="QWS106" s="420"/>
      <c r="QWT106" s="420"/>
      <c r="QWU106" s="420"/>
      <c r="QWV106" s="420"/>
      <c r="QWW106" s="420"/>
      <c r="QWX106" s="420"/>
      <c r="QWY106" s="420"/>
      <c r="QWZ106" s="420"/>
      <c r="QXA106" s="420"/>
      <c r="QXB106" s="420"/>
      <c r="QXC106" s="420"/>
      <c r="QXD106" s="420"/>
      <c r="QXE106" s="420"/>
      <c r="QXF106" s="420"/>
      <c r="QXG106" s="420"/>
      <c r="QXH106" s="420"/>
      <c r="QXI106" s="420"/>
      <c r="QXJ106" s="420"/>
      <c r="QXK106" s="420"/>
      <c r="QXL106" s="420"/>
      <c r="QXM106" s="420"/>
      <c r="QXN106" s="420"/>
      <c r="QXO106" s="420"/>
      <c r="QXP106" s="420"/>
      <c r="QXQ106" s="420"/>
      <c r="QXR106" s="420"/>
      <c r="QXS106" s="420"/>
      <c r="QXT106" s="420"/>
      <c r="QXU106" s="420"/>
      <c r="QXV106" s="420"/>
      <c r="QXW106" s="420"/>
      <c r="QXX106" s="420"/>
      <c r="QXY106" s="420"/>
      <c r="QXZ106" s="420"/>
      <c r="QYA106" s="420"/>
      <c r="QYB106" s="420"/>
      <c r="QYC106" s="420"/>
      <c r="QYD106" s="420"/>
      <c r="QYE106" s="420"/>
      <c r="QYF106" s="420"/>
      <c r="QYG106" s="420"/>
      <c r="QYH106" s="420"/>
      <c r="QYI106" s="420"/>
      <c r="QYJ106" s="420"/>
      <c r="QYK106" s="420"/>
      <c r="QYL106" s="420"/>
      <c r="QYM106" s="420"/>
      <c r="QYN106" s="420"/>
      <c r="QYO106" s="420"/>
      <c r="QYP106" s="420"/>
      <c r="QYQ106" s="420"/>
      <c r="QYR106" s="420"/>
      <c r="QYS106" s="420"/>
      <c r="QYT106" s="420"/>
      <c r="QYU106" s="420"/>
      <c r="QYV106" s="420"/>
      <c r="QYW106" s="420"/>
      <c r="QYX106" s="420"/>
      <c r="QYY106" s="420"/>
      <c r="QYZ106" s="420"/>
      <c r="QZA106" s="420"/>
      <c r="QZB106" s="420"/>
      <c r="QZC106" s="420"/>
      <c r="QZD106" s="420"/>
      <c r="QZE106" s="420"/>
      <c r="QZF106" s="420"/>
      <c r="QZG106" s="420"/>
      <c r="QZH106" s="420"/>
      <c r="QZI106" s="420"/>
      <c r="QZJ106" s="420"/>
      <c r="QZK106" s="420"/>
      <c r="QZL106" s="420"/>
      <c r="QZM106" s="420"/>
      <c r="QZN106" s="420"/>
      <c r="QZO106" s="420"/>
      <c r="QZP106" s="420"/>
      <c r="QZQ106" s="420"/>
      <c r="QZR106" s="420"/>
      <c r="QZS106" s="420"/>
      <c r="QZT106" s="420"/>
      <c r="QZU106" s="420"/>
      <c r="QZV106" s="420"/>
      <c r="QZW106" s="420"/>
      <c r="QZX106" s="420"/>
      <c r="QZY106" s="420"/>
      <c r="QZZ106" s="420"/>
      <c r="RAA106" s="420"/>
      <c r="RAB106" s="420"/>
      <c r="RAC106" s="420"/>
      <c r="RAD106" s="420"/>
      <c r="RAE106" s="420"/>
      <c r="RAF106" s="420"/>
      <c r="RAG106" s="420"/>
      <c r="RAH106" s="420"/>
      <c r="RAI106" s="420"/>
      <c r="RAJ106" s="420"/>
      <c r="RAK106" s="420"/>
      <c r="RAL106" s="420"/>
      <c r="RAM106" s="420"/>
      <c r="RAN106" s="420"/>
      <c r="RAO106" s="420"/>
      <c r="RAP106" s="420"/>
      <c r="RAQ106" s="420"/>
      <c r="RAR106" s="420"/>
      <c r="RAS106" s="420"/>
      <c r="RAT106" s="420"/>
      <c r="RAU106" s="420"/>
      <c r="RAV106" s="420"/>
      <c r="RAW106" s="420"/>
      <c r="RAX106" s="420"/>
      <c r="RAY106" s="420"/>
      <c r="RAZ106" s="420"/>
      <c r="RBA106" s="420"/>
      <c r="RBB106" s="420"/>
      <c r="RBC106" s="420"/>
      <c r="RBD106" s="420"/>
      <c r="RBE106" s="420"/>
      <c r="RBF106" s="420"/>
      <c r="RBG106" s="420"/>
      <c r="RBH106" s="420"/>
      <c r="RBI106" s="420"/>
      <c r="RBJ106" s="420"/>
      <c r="RBK106" s="420"/>
      <c r="RBL106" s="420"/>
      <c r="RBM106" s="420"/>
      <c r="RBN106" s="420"/>
      <c r="RBO106" s="420"/>
      <c r="RBP106" s="420"/>
      <c r="RBQ106" s="420"/>
      <c r="RBR106" s="420"/>
      <c r="RBS106" s="420"/>
      <c r="RBT106" s="420"/>
      <c r="RBU106" s="420"/>
      <c r="RBV106" s="420"/>
      <c r="RBW106" s="420"/>
      <c r="RBX106" s="420"/>
      <c r="RBY106" s="420"/>
      <c r="RBZ106" s="420"/>
      <c r="RCA106" s="420"/>
      <c r="RCB106" s="420"/>
      <c r="RCC106" s="420"/>
      <c r="RCD106" s="420"/>
      <c r="RCE106" s="420"/>
      <c r="RCF106" s="420"/>
      <c r="RCG106" s="420"/>
      <c r="RCH106" s="420"/>
      <c r="RCI106" s="420"/>
      <c r="RCJ106" s="420"/>
      <c r="RCK106" s="420"/>
      <c r="RCL106" s="420"/>
      <c r="RCM106" s="420"/>
      <c r="RCN106" s="420"/>
      <c r="RCO106" s="420"/>
      <c r="RCP106" s="420"/>
      <c r="RCQ106" s="420"/>
      <c r="RCR106" s="420"/>
      <c r="RCS106" s="420"/>
      <c r="RCT106" s="420"/>
      <c r="RCU106" s="420"/>
      <c r="RCV106" s="420"/>
      <c r="RCW106" s="420"/>
      <c r="RCX106" s="420"/>
      <c r="RCY106" s="420"/>
      <c r="RCZ106" s="420"/>
      <c r="RDA106" s="420"/>
      <c r="RDB106" s="420"/>
      <c r="RDC106" s="420"/>
      <c r="RDD106" s="420"/>
      <c r="RDE106" s="420"/>
      <c r="RDF106" s="420"/>
      <c r="RDG106" s="420"/>
      <c r="RDH106" s="420"/>
      <c r="RDI106" s="420"/>
      <c r="RDJ106" s="420"/>
      <c r="RDK106" s="420"/>
      <c r="RDL106" s="420"/>
      <c r="RDM106" s="420"/>
      <c r="RDN106" s="420"/>
      <c r="RDO106" s="420"/>
      <c r="RDP106" s="420"/>
      <c r="RDQ106" s="420"/>
      <c r="RDR106" s="420"/>
      <c r="RDS106" s="420"/>
      <c r="RDT106" s="420"/>
      <c r="RDU106" s="420"/>
      <c r="RDV106" s="420"/>
      <c r="RDW106" s="420"/>
      <c r="RDX106" s="420"/>
      <c r="RDY106" s="420"/>
      <c r="RDZ106" s="420"/>
      <c r="REA106" s="420"/>
      <c r="REB106" s="420"/>
      <c r="REC106" s="420"/>
      <c r="RED106" s="420"/>
      <c r="REE106" s="420"/>
      <c r="REF106" s="420"/>
      <c r="REG106" s="420"/>
      <c r="REH106" s="420"/>
      <c r="REI106" s="420"/>
      <c r="REJ106" s="420"/>
      <c r="REK106" s="420"/>
      <c r="REL106" s="420"/>
      <c r="REM106" s="420"/>
      <c r="REN106" s="420"/>
      <c r="REO106" s="420"/>
      <c r="REP106" s="420"/>
      <c r="REQ106" s="420"/>
      <c r="RER106" s="420"/>
      <c r="RES106" s="420"/>
      <c r="RET106" s="420"/>
      <c r="REU106" s="420"/>
      <c r="REV106" s="420"/>
      <c r="REW106" s="420"/>
      <c r="REX106" s="420"/>
      <c r="REY106" s="420"/>
      <c r="REZ106" s="420"/>
      <c r="RFA106" s="420"/>
      <c r="RFB106" s="420"/>
      <c r="RFC106" s="420"/>
      <c r="RFD106" s="420"/>
      <c r="RFE106" s="420"/>
      <c r="RFF106" s="420"/>
      <c r="RFG106" s="420"/>
      <c r="RFH106" s="420"/>
      <c r="RFI106" s="420"/>
      <c r="RFJ106" s="420"/>
      <c r="RFK106" s="420"/>
      <c r="RFL106" s="420"/>
      <c r="RFM106" s="420"/>
      <c r="RFN106" s="420"/>
      <c r="RFO106" s="420"/>
      <c r="RFP106" s="420"/>
      <c r="RFQ106" s="420"/>
      <c r="RFR106" s="420"/>
      <c r="RFS106" s="420"/>
      <c r="RFT106" s="420"/>
      <c r="RFU106" s="420"/>
      <c r="RFV106" s="420"/>
      <c r="RFW106" s="420"/>
      <c r="RFX106" s="420"/>
      <c r="RFY106" s="420"/>
      <c r="RFZ106" s="420"/>
      <c r="RGA106" s="420"/>
      <c r="RGB106" s="420"/>
      <c r="RGC106" s="420"/>
      <c r="RGD106" s="420"/>
      <c r="RGE106" s="420"/>
      <c r="RGF106" s="420"/>
      <c r="RGG106" s="420"/>
      <c r="RGH106" s="420"/>
      <c r="RGI106" s="420"/>
      <c r="RGJ106" s="420"/>
      <c r="RGK106" s="420"/>
      <c r="RGL106" s="420"/>
      <c r="RGM106" s="420"/>
      <c r="RGN106" s="420"/>
      <c r="RGO106" s="420"/>
      <c r="RGP106" s="420"/>
      <c r="RGQ106" s="420"/>
      <c r="RGR106" s="420"/>
      <c r="RGS106" s="420"/>
      <c r="RGT106" s="420"/>
      <c r="RGU106" s="420"/>
      <c r="RGV106" s="420"/>
      <c r="RGW106" s="420"/>
      <c r="RGX106" s="420"/>
      <c r="RGY106" s="420"/>
      <c r="RGZ106" s="420"/>
      <c r="RHA106" s="420"/>
      <c r="RHB106" s="420"/>
      <c r="RHC106" s="420"/>
      <c r="RHD106" s="420"/>
      <c r="RHE106" s="420"/>
      <c r="RHF106" s="420"/>
      <c r="RHG106" s="420"/>
      <c r="RHH106" s="420"/>
      <c r="RHI106" s="420"/>
      <c r="RHJ106" s="420"/>
      <c r="RHK106" s="420"/>
      <c r="RHL106" s="420"/>
      <c r="RHM106" s="420"/>
      <c r="RHN106" s="420"/>
      <c r="RHO106" s="420"/>
      <c r="RHP106" s="420"/>
      <c r="RHQ106" s="420"/>
      <c r="RHR106" s="420"/>
      <c r="RHS106" s="420"/>
      <c r="RHT106" s="420"/>
      <c r="RHU106" s="420"/>
      <c r="RHV106" s="420"/>
      <c r="RHW106" s="420"/>
      <c r="RHX106" s="420"/>
      <c r="RHY106" s="420"/>
      <c r="RHZ106" s="420"/>
      <c r="RIA106" s="420"/>
      <c r="RIB106" s="420"/>
      <c r="RIC106" s="420"/>
      <c r="RID106" s="420"/>
      <c r="RIE106" s="420"/>
      <c r="RIF106" s="420"/>
      <c r="RIG106" s="420"/>
      <c r="RIH106" s="420"/>
      <c r="RII106" s="420"/>
      <c r="RIJ106" s="420"/>
      <c r="RIK106" s="420"/>
      <c r="RIL106" s="420"/>
      <c r="RIM106" s="420"/>
      <c r="RIN106" s="420"/>
      <c r="RIO106" s="420"/>
      <c r="RIP106" s="420"/>
      <c r="RIQ106" s="420"/>
      <c r="RIR106" s="420"/>
      <c r="RIS106" s="420"/>
      <c r="RIT106" s="420"/>
      <c r="RIU106" s="420"/>
      <c r="RIV106" s="420"/>
      <c r="RIW106" s="420"/>
      <c r="RIX106" s="420"/>
      <c r="RIY106" s="420"/>
      <c r="RIZ106" s="420"/>
      <c r="RJA106" s="420"/>
      <c r="RJB106" s="420"/>
      <c r="RJC106" s="420"/>
      <c r="RJD106" s="420"/>
      <c r="RJE106" s="420"/>
      <c r="RJF106" s="420"/>
      <c r="RJG106" s="420"/>
      <c r="RJH106" s="420"/>
      <c r="RJI106" s="420"/>
      <c r="RJJ106" s="420"/>
      <c r="RJK106" s="420"/>
      <c r="RJL106" s="420"/>
      <c r="RJM106" s="420"/>
      <c r="RJN106" s="420"/>
      <c r="RJO106" s="420"/>
      <c r="RJP106" s="420"/>
      <c r="RJQ106" s="420"/>
      <c r="RJR106" s="420"/>
      <c r="RJS106" s="420"/>
      <c r="RJT106" s="420"/>
      <c r="RJU106" s="420"/>
      <c r="RJV106" s="420"/>
      <c r="RJW106" s="420"/>
      <c r="RJX106" s="420"/>
      <c r="RJY106" s="420"/>
      <c r="RJZ106" s="420"/>
      <c r="RKA106" s="420"/>
      <c r="RKB106" s="420"/>
      <c r="RKC106" s="420"/>
      <c r="RKD106" s="420"/>
      <c r="RKE106" s="420"/>
      <c r="RKF106" s="420"/>
      <c r="RKG106" s="420"/>
      <c r="RKH106" s="420"/>
      <c r="RKI106" s="420"/>
      <c r="RKJ106" s="420"/>
      <c r="RKK106" s="420"/>
      <c r="RKL106" s="420"/>
      <c r="RKM106" s="420"/>
      <c r="RKN106" s="420"/>
      <c r="RKO106" s="420"/>
      <c r="RKP106" s="420"/>
      <c r="RKQ106" s="420"/>
      <c r="RKR106" s="420"/>
      <c r="RKS106" s="420"/>
      <c r="RKT106" s="420"/>
      <c r="RKU106" s="420"/>
      <c r="RKV106" s="420"/>
      <c r="RKW106" s="420"/>
      <c r="RKX106" s="420"/>
      <c r="RKY106" s="420"/>
      <c r="RKZ106" s="420"/>
      <c r="RLA106" s="420"/>
      <c r="RLB106" s="420"/>
      <c r="RLC106" s="420"/>
      <c r="RLD106" s="420"/>
      <c r="RLE106" s="420"/>
      <c r="RLF106" s="420"/>
      <c r="RLG106" s="420"/>
      <c r="RLH106" s="420"/>
      <c r="RLI106" s="420"/>
      <c r="RLJ106" s="420"/>
      <c r="RLK106" s="420"/>
      <c r="RLL106" s="420"/>
      <c r="RLM106" s="420"/>
      <c r="RLN106" s="420"/>
      <c r="RLO106" s="420"/>
      <c r="RLP106" s="420"/>
      <c r="RLQ106" s="420"/>
      <c r="RLR106" s="420"/>
      <c r="RLS106" s="420"/>
      <c r="RLT106" s="420"/>
      <c r="RLU106" s="420"/>
      <c r="RLV106" s="420"/>
      <c r="RLW106" s="420"/>
      <c r="RLX106" s="420"/>
      <c r="RLY106" s="420"/>
      <c r="RLZ106" s="420"/>
      <c r="RMA106" s="420"/>
      <c r="RMB106" s="420"/>
      <c r="RMC106" s="420"/>
      <c r="RMD106" s="420"/>
      <c r="RME106" s="420"/>
      <c r="RMF106" s="420"/>
      <c r="RMG106" s="420"/>
      <c r="RMH106" s="420"/>
      <c r="RMI106" s="420"/>
      <c r="RMJ106" s="420"/>
      <c r="RMK106" s="420"/>
      <c r="RML106" s="420"/>
      <c r="RMM106" s="420"/>
      <c r="RMN106" s="420"/>
      <c r="RMO106" s="420"/>
      <c r="RMP106" s="420"/>
      <c r="RMQ106" s="420"/>
      <c r="RMR106" s="420"/>
      <c r="RMS106" s="420"/>
      <c r="RMT106" s="420"/>
      <c r="RMU106" s="420"/>
      <c r="RMV106" s="420"/>
      <c r="RMW106" s="420"/>
      <c r="RMX106" s="420"/>
      <c r="RMY106" s="420"/>
      <c r="RMZ106" s="420"/>
      <c r="RNA106" s="420"/>
      <c r="RNB106" s="420"/>
      <c r="RNC106" s="420"/>
      <c r="RND106" s="420"/>
      <c r="RNE106" s="420"/>
      <c r="RNF106" s="420"/>
      <c r="RNG106" s="420"/>
      <c r="RNH106" s="420"/>
      <c r="RNI106" s="420"/>
      <c r="RNJ106" s="420"/>
      <c r="RNK106" s="420"/>
      <c r="RNL106" s="420"/>
      <c r="RNM106" s="420"/>
      <c r="RNN106" s="420"/>
      <c r="RNO106" s="420"/>
      <c r="RNP106" s="420"/>
      <c r="RNQ106" s="420"/>
      <c r="RNR106" s="420"/>
      <c r="RNS106" s="420"/>
      <c r="RNT106" s="420"/>
      <c r="RNU106" s="420"/>
      <c r="RNV106" s="420"/>
      <c r="RNW106" s="420"/>
      <c r="RNX106" s="420"/>
      <c r="RNY106" s="420"/>
      <c r="RNZ106" s="420"/>
      <c r="ROA106" s="420"/>
      <c r="ROB106" s="420"/>
      <c r="ROC106" s="420"/>
      <c r="ROD106" s="420"/>
      <c r="ROE106" s="420"/>
      <c r="ROF106" s="420"/>
      <c r="ROG106" s="420"/>
      <c r="ROH106" s="420"/>
      <c r="ROI106" s="420"/>
      <c r="ROJ106" s="420"/>
      <c r="ROK106" s="420"/>
      <c r="ROL106" s="420"/>
      <c r="ROM106" s="420"/>
      <c r="RON106" s="420"/>
      <c r="ROO106" s="420"/>
      <c r="ROP106" s="420"/>
      <c r="ROQ106" s="420"/>
      <c r="ROR106" s="420"/>
      <c r="ROS106" s="420"/>
      <c r="ROT106" s="420"/>
      <c r="ROU106" s="420"/>
      <c r="ROV106" s="420"/>
      <c r="ROW106" s="420"/>
      <c r="ROX106" s="420"/>
      <c r="ROY106" s="420"/>
      <c r="ROZ106" s="420"/>
      <c r="RPA106" s="420"/>
      <c r="RPB106" s="420"/>
      <c r="RPC106" s="420"/>
      <c r="RPD106" s="420"/>
      <c r="RPE106" s="420"/>
      <c r="RPF106" s="420"/>
      <c r="RPG106" s="420"/>
      <c r="RPH106" s="420"/>
      <c r="RPI106" s="420"/>
      <c r="RPJ106" s="420"/>
      <c r="RPK106" s="420"/>
      <c r="RPL106" s="420"/>
      <c r="RPM106" s="420"/>
      <c r="RPN106" s="420"/>
      <c r="RPO106" s="420"/>
      <c r="RPP106" s="420"/>
      <c r="RPQ106" s="420"/>
      <c r="RPR106" s="420"/>
      <c r="RPS106" s="420"/>
      <c r="RPT106" s="420"/>
      <c r="RPU106" s="420"/>
      <c r="RPV106" s="420"/>
      <c r="RPW106" s="420"/>
      <c r="RPX106" s="420"/>
      <c r="RPY106" s="420"/>
      <c r="RPZ106" s="420"/>
      <c r="RQA106" s="420"/>
      <c r="RQB106" s="420"/>
      <c r="RQC106" s="420"/>
      <c r="RQD106" s="420"/>
      <c r="RQE106" s="420"/>
      <c r="RQF106" s="420"/>
      <c r="RQG106" s="420"/>
      <c r="RQH106" s="420"/>
      <c r="RQI106" s="420"/>
      <c r="RQJ106" s="420"/>
      <c r="RQK106" s="420"/>
      <c r="RQL106" s="420"/>
      <c r="RQM106" s="420"/>
      <c r="RQN106" s="420"/>
      <c r="RQO106" s="420"/>
      <c r="RQP106" s="420"/>
      <c r="RQQ106" s="420"/>
      <c r="RQR106" s="420"/>
      <c r="RQS106" s="420"/>
      <c r="RQT106" s="420"/>
      <c r="RQU106" s="420"/>
      <c r="RQV106" s="420"/>
      <c r="RQW106" s="420"/>
      <c r="RQX106" s="420"/>
      <c r="RQY106" s="420"/>
      <c r="RQZ106" s="420"/>
      <c r="RRA106" s="420"/>
      <c r="RRB106" s="420"/>
      <c r="RRC106" s="420"/>
      <c r="RRD106" s="420"/>
      <c r="RRE106" s="420"/>
      <c r="RRF106" s="420"/>
      <c r="RRG106" s="420"/>
      <c r="RRH106" s="420"/>
      <c r="RRI106" s="420"/>
      <c r="RRJ106" s="420"/>
      <c r="RRK106" s="420"/>
      <c r="RRL106" s="420"/>
      <c r="RRM106" s="420"/>
      <c r="RRN106" s="420"/>
      <c r="RRO106" s="420"/>
      <c r="RRP106" s="420"/>
      <c r="RRQ106" s="420"/>
      <c r="RRR106" s="420"/>
      <c r="RRS106" s="420"/>
      <c r="RRT106" s="420"/>
      <c r="RRU106" s="420"/>
      <c r="RRV106" s="420"/>
      <c r="RRW106" s="420"/>
      <c r="RRX106" s="420"/>
      <c r="RRY106" s="420"/>
      <c r="RRZ106" s="420"/>
      <c r="RSA106" s="420"/>
      <c r="RSB106" s="420"/>
      <c r="RSC106" s="420"/>
      <c r="RSD106" s="420"/>
      <c r="RSE106" s="420"/>
      <c r="RSF106" s="420"/>
      <c r="RSG106" s="420"/>
      <c r="RSH106" s="420"/>
      <c r="RSI106" s="420"/>
      <c r="RSJ106" s="420"/>
      <c r="RSK106" s="420"/>
      <c r="RSL106" s="420"/>
      <c r="RSM106" s="420"/>
      <c r="RSN106" s="420"/>
      <c r="RSO106" s="420"/>
      <c r="RSP106" s="420"/>
      <c r="RSQ106" s="420"/>
      <c r="RSR106" s="420"/>
      <c r="RSS106" s="420"/>
      <c r="RST106" s="420"/>
      <c r="RSU106" s="420"/>
      <c r="RSV106" s="420"/>
      <c r="RSW106" s="420"/>
      <c r="RSX106" s="420"/>
      <c r="RSY106" s="420"/>
      <c r="RSZ106" s="420"/>
      <c r="RTA106" s="420"/>
      <c r="RTB106" s="420"/>
      <c r="RTC106" s="420"/>
      <c r="RTD106" s="420"/>
      <c r="RTE106" s="420"/>
      <c r="RTF106" s="420"/>
      <c r="RTG106" s="420"/>
      <c r="RTH106" s="420"/>
      <c r="RTI106" s="420"/>
      <c r="RTJ106" s="420"/>
      <c r="RTK106" s="420"/>
      <c r="RTL106" s="420"/>
      <c r="RTM106" s="420"/>
      <c r="RTN106" s="420"/>
      <c r="RTO106" s="420"/>
      <c r="RTP106" s="420"/>
      <c r="RTQ106" s="420"/>
      <c r="RTR106" s="420"/>
      <c r="RTS106" s="420"/>
      <c r="RTT106" s="420"/>
      <c r="RTU106" s="420"/>
      <c r="RTV106" s="420"/>
      <c r="RTW106" s="420"/>
      <c r="RTX106" s="420"/>
      <c r="RTY106" s="420"/>
      <c r="RTZ106" s="420"/>
      <c r="RUA106" s="420"/>
      <c r="RUB106" s="420"/>
      <c r="RUC106" s="420"/>
      <c r="RUD106" s="420"/>
      <c r="RUE106" s="420"/>
      <c r="RUF106" s="420"/>
      <c r="RUG106" s="420"/>
      <c r="RUH106" s="420"/>
      <c r="RUI106" s="420"/>
      <c r="RUJ106" s="420"/>
      <c r="RUK106" s="420"/>
      <c r="RUL106" s="420"/>
      <c r="RUM106" s="420"/>
      <c r="RUN106" s="420"/>
      <c r="RUO106" s="420"/>
      <c r="RUP106" s="420"/>
      <c r="RUQ106" s="420"/>
      <c r="RUR106" s="420"/>
      <c r="RUS106" s="420"/>
      <c r="RUT106" s="420"/>
      <c r="RUU106" s="420"/>
      <c r="RUV106" s="420"/>
      <c r="RUW106" s="420"/>
      <c r="RUX106" s="420"/>
      <c r="RUY106" s="420"/>
      <c r="RUZ106" s="420"/>
      <c r="RVA106" s="420"/>
      <c r="RVB106" s="420"/>
      <c r="RVC106" s="420"/>
      <c r="RVD106" s="420"/>
      <c r="RVE106" s="420"/>
      <c r="RVF106" s="420"/>
      <c r="RVG106" s="420"/>
      <c r="RVH106" s="420"/>
      <c r="RVI106" s="420"/>
      <c r="RVJ106" s="420"/>
      <c r="RVK106" s="420"/>
      <c r="RVL106" s="420"/>
      <c r="RVM106" s="420"/>
      <c r="RVN106" s="420"/>
      <c r="RVO106" s="420"/>
      <c r="RVP106" s="420"/>
      <c r="RVQ106" s="420"/>
      <c r="RVR106" s="420"/>
      <c r="RVS106" s="420"/>
      <c r="RVT106" s="420"/>
      <c r="RVU106" s="420"/>
      <c r="RVV106" s="420"/>
      <c r="RVW106" s="420"/>
      <c r="RVX106" s="420"/>
      <c r="RVY106" s="420"/>
      <c r="RVZ106" s="420"/>
      <c r="RWA106" s="420"/>
      <c r="RWB106" s="420"/>
      <c r="RWC106" s="420"/>
      <c r="RWD106" s="420"/>
      <c r="RWE106" s="420"/>
      <c r="RWF106" s="420"/>
      <c r="RWG106" s="420"/>
      <c r="RWH106" s="420"/>
      <c r="RWI106" s="420"/>
      <c r="RWJ106" s="420"/>
      <c r="RWK106" s="420"/>
      <c r="RWL106" s="420"/>
      <c r="RWM106" s="420"/>
      <c r="RWN106" s="420"/>
      <c r="RWO106" s="420"/>
      <c r="RWP106" s="420"/>
      <c r="RWQ106" s="420"/>
      <c r="RWR106" s="420"/>
      <c r="RWS106" s="420"/>
      <c r="RWT106" s="420"/>
      <c r="RWU106" s="420"/>
      <c r="RWV106" s="420"/>
      <c r="RWW106" s="420"/>
      <c r="RWX106" s="420"/>
      <c r="RWY106" s="420"/>
      <c r="RWZ106" s="420"/>
      <c r="RXA106" s="420"/>
      <c r="RXB106" s="420"/>
      <c r="RXC106" s="420"/>
      <c r="RXD106" s="420"/>
      <c r="RXE106" s="420"/>
      <c r="RXF106" s="420"/>
      <c r="RXG106" s="420"/>
      <c r="RXH106" s="420"/>
      <c r="RXI106" s="420"/>
      <c r="RXJ106" s="420"/>
      <c r="RXK106" s="420"/>
      <c r="RXL106" s="420"/>
      <c r="RXM106" s="420"/>
      <c r="RXN106" s="420"/>
      <c r="RXO106" s="420"/>
      <c r="RXP106" s="420"/>
      <c r="RXQ106" s="420"/>
      <c r="RXR106" s="420"/>
      <c r="RXS106" s="420"/>
      <c r="RXT106" s="420"/>
      <c r="RXU106" s="420"/>
      <c r="RXV106" s="420"/>
      <c r="RXW106" s="420"/>
      <c r="RXX106" s="420"/>
      <c r="RXY106" s="420"/>
      <c r="RXZ106" s="420"/>
      <c r="RYA106" s="420"/>
      <c r="RYB106" s="420"/>
      <c r="RYC106" s="420"/>
      <c r="RYD106" s="420"/>
      <c r="RYE106" s="420"/>
      <c r="RYF106" s="420"/>
      <c r="RYG106" s="420"/>
      <c r="RYH106" s="420"/>
      <c r="RYI106" s="420"/>
      <c r="RYJ106" s="420"/>
      <c r="RYK106" s="420"/>
      <c r="RYL106" s="420"/>
      <c r="RYM106" s="420"/>
      <c r="RYN106" s="420"/>
      <c r="RYO106" s="420"/>
      <c r="RYP106" s="420"/>
      <c r="RYQ106" s="420"/>
      <c r="RYR106" s="420"/>
      <c r="RYS106" s="420"/>
      <c r="RYT106" s="420"/>
      <c r="RYU106" s="420"/>
      <c r="RYV106" s="420"/>
      <c r="RYW106" s="420"/>
      <c r="RYX106" s="420"/>
      <c r="RYY106" s="420"/>
      <c r="RYZ106" s="420"/>
      <c r="RZA106" s="420"/>
      <c r="RZB106" s="420"/>
      <c r="RZC106" s="420"/>
      <c r="RZD106" s="420"/>
      <c r="RZE106" s="420"/>
      <c r="RZF106" s="420"/>
      <c r="RZG106" s="420"/>
      <c r="RZH106" s="420"/>
      <c r="RZI106" s="420"/>
      <c r="RZJ106" s="420"/>
      <c r="RZK106" s="420"/>
      <c r="RZL106" s="420"/>
      <c r="RZM106" s="420"/>
      <c r="RZN106" s="420"/>
      <c r="RZO106" s="420"/>
      <c r="RZP106" s="420"/>
      <c r="RZQ106" s="420"/>
      <c r="RZR106" s="420"/>
      <c r="RZS106" s="420"/>
      <c r="RZT106" s="420"/>
      <c r="RZU106" s="420"/>
      <c r="RZV106" s="420"/>
      <c r="RZW106" s="420"/>
      <c r="RZX106" s="420"/>
      <c r="RZY106" s="420"/>
      <c r="RZZ106" s="420"/>
      <c r="SAA106" s="420"/>
      <c r="SAB106" s="420"/>
      <c r="SAC106" s="420"/>
      <c r="SAD106" s="420"/>
      <c r="SAE106" s="420"/>
      <c r="SAF106" s="420"/>
      <c r="SAG106" s="420"/>
      <c r="SAH106" s="420"/>
      <c r="SAI106" s="420"/>
      <c r="SAJ106" s="420"/>
      <c r="SAK106" s="420"/>
      <c r="SAL106" s="420"/>
      <c r="SAM106" s="420"/>
      <c r="SAN106" s="420"/>
      <c r="SAO106" s="420"/>
      <c r="SAP106" s="420"/>
      <c r="SAQ106" s="420"/>
      <c r="SAR106" s="420"/>
      <c r="SAS106" s="420"/>
      <c r="SAT106" s="420"/>
      <c r="SAU106" s="420"/>
      <c r="SAV106" s="420"/>
      <c r="SAW106" s="420"/>
      <c r="SAX106" s="420"/>
      <c r="SAY106" s="420"/>
      <c r="SAZ106" s="420"/>
      <c r="SBA106" s="420"/>
      <c r="SBB106" s="420"/>
      <c r="SBC106" s="420"/>
      <c r="SBD106" s="420"/>
      <c r="SBE106" s="420"/>
      <c r="SBF106" s="420"/>
      <c r="SBG106" s="420"/>
      <c r="SBH106" s="420"/>
      <c r="SBI106" s="420"/>
      <c r="SBJ106" s="420"/>
      <c r="SBK106" s="420"/>
      <c r="SBL106" s="420"/>
      <c r="SBM106" s="420"/>
      <c r="SBN106" s="420"/>
      <c r="SBO106" s="420"/>
      <c r="SBP106" s="420"/>
      <c r="SBQ106" s="420"/>
      <c r="SBR106" s="420"/>
      <c r="SBS106" s="420"/>
      <c r="SBT106" s="420"/>
      <c r="SBU106" s="420"/>
      <c r="SBV106" s="420"/>
      <c r="SBW106" s="420"/>
      <c r="SBX106" s="420"/>
      <c r="SBY106" s="420"/>
      <c r="SBZ106" s="420"/>
      <c r="SCA106" s="420"/>
      <c r="SCB106" s="420"/>
      <c r="SCC106" s="420"/>
      <c r="SCD106" s="420"/>
      <c r="SCE106" s="420"/>
      <c r="SCF106" s="420"/>
      <c r="SCG106" s="420"/>
      <c r="SCH106" s="420"/>
      <c r="SCI106" s="420"/>
      <c r="SCJ106" s="420"/>
      <c r="SCK106" s="420"/>
      <c r="SCL106" s="420"/>
      <c r="SCM106" s="420"/>
      <c r="SCN106" s="420"/>
      <c r="SCO106" s="420"/>
      <c r="SCP106" s="420"/>
      <c r="SCQ106" s="420"/>
      <c r="SCR106" s="420"/>
      <c r="SCS106" s="420"/>
      <c r="SCT106" s="420"/>
      <c r="SCU106" s="420"/>
      <c r="SCV106" s="420"/>
      <c r="SCW106" s="420"/>
      <c r="SCX106" s="420"/>
      <c r="SCY106" s="420"/>
      <c r="SCZ106" s="420"/>
      <c r="SDA106" s="420"/>
      <c r="SDB106" s="420"/>
      <c r="SDC106" s="420"/>
      <c r="SDD106" s="420"/>
      <c r="SDE106" s="420"/>
      <c r="SDF106" s="420"/>
      <c r="SDG106" s="420"/>
      <c r="SDH106" s="420"/>
      <c r="SDI106" s="420"/>
      <c r="SDJ106" s="420"/>
      <c r="SDK106" s="420"/>
      <c r="SDL106" s="420"/>
      <c r="SDM106" s="420"/>
      <c r="SDN106" s="420"/>
      <c r="SDO106" s="420"/>
      <c r="SDP106" s="420"/>
      <c r="SDQ106" s="420"/>
      <c r="SDR106" s="420"/>
      <c r="SDS106" s="420"/>
      <c r="SDT106" s="420"/>
      <c r="SDU106" s="420"/>
      <c r="SDV106" s="420"/>
      <c r="SDW106" s="420"/>
      <c r="SDX106" s="420"/>
      <c r="SDY106" s="420"/>
      <c r="SDZ106" s="420"/>
      <c r="SEA106" s="420"/>
      <c r="SEB106" s="420"/>
      <c r="SEC106" s="420"/>
      <c r="SED106" s="420"/>
      <c r="SEE106" s="420"/>
      <c r="SEF106" s="420"/>
      <c r="SEG106" s="420"/>
      <c r="SEH106" s="420"/>
      <c r="SEI106" s="420"/>
      <c r="SEJ106" s="420"/>
      <c r="SEK106" s="420"/>
      <c r="SEL106" s="420"/>
      <c r="SEM106" s="420"/>
      <c r="SEN106" s="420"/>
      <c r="SEO106" s="420"/>
      <c r="SEP106" s="420"/>
      <c r="SEQ106" s="420"/>
      <c r="SER106" s="420"/>
      <c r="SES106" s="420"/>
      <c r="SET106" s="420"/>
      <c r="SEU106" s="420"/>
      <c r="SEV106" s="420"/>
      <c r="SEW106" s="420"/>
      <c r="SEX106" s="420"/>
      <c r="SEY106" s="420"/>
      <c r="SEZ106" s="420"/>
      <c r="SFA106" s="420"/>
      <c r="SFB106" s="420"/>
      <c r="SFC106" s="420"/>
      <c r="SFD106" s="420"/>
      <c r="SFE106" s="420"/>
      <c r="SFF106" s="420"/>
      <c r="SFG106" s="420"/>
      <c r="SFH106" s="420"/>
      <c r="SFI106" s="420"/>
      <c r="SFJ106" s="420"/>
      <c r="SFK106" s="420"/>
      <c r="SFL106" s="420"/>
      <c r="SFM106" s="420"/>
      <c r="SFN106" s="420"/>
      <c r="SFO106" s="420"/>
      <c r="SFP106" s="420"/>
      <c r="SFQ106" s="420"/>
      <c r="SFR106" s="420"/>
      <c r="SFS106" s="420"/>
      <c r="SFT106" s="420"/>
      <c r="SFU106" s="420"/>
      <c r="SFV106" s="420"/>
      <c r="SFW106" s="420"/>
      <c r="SFX106" s="420"/>
      <c r="SFY106" s="420"/>
      <c r="SFZ106" s="420"/>
      <c r="SGA106" s="420"/>
      <c r="SGB106" s="420"/>
      <c r="SGC106" s="420"/>
      <c r="SGD106" s="420"/>
      <c r="SGE106" s="420"/>
      <c r="SGF106" s="420"/>
      <c r="SGG106" s="420"/>
      <c r="SGH106" s="420"/>
      <c r="SGI106" s="420"/>
      <c r="SGJ106" s="420"/>
      <c r="SGK106" s="420"/>
      <c r="SGL106" s="420"/>
      <c r="SGM106" s="420"/>
      <c r="SGN106" s="420"/>
      <c r="SGO106" s="420"/>
      <c r="SGP106" s="420"/>
      <c r="SGQ106" s="420"/>
      <c r="SGR106" s="420"/>
      <c r="SGS106" s="420"/>
      <c r="SGT106" s="420"/>
      <c r="SGU106" s="420"/>
      <c r="SGV106" s="420"/>
      <c r="SGW106" s="420"/>
      <c r="SGX106" s="420"/>
      <c r="SGY106" s="420"/>
      <c r="SGZ106" s="420"/>
      <c r="SHA106" s="420"/>
      <c r="SHB106" s="420"/>
      <c r="SHC106" s="420"/>
      <c r="SHD106" s="420"/>
      <c r="SHE106" s="420"/>
      <c r="SHF106" s="420"/>
      <c r="SHG106" s="420"/>
      <c r="SHH106" s="420"/>
      <c r="SHI106" s="420"/>
      <c r="SHJ106" s="420"/>
      <c r="SHK106" s="420"/>
      <c r="SHL106" s="420"/>
      <c r="SHM106" s="420"/>
      <c r="SHN106" s="420"/>
      <c r="SHO106" s="420"/>
      <c r="SHP106" s="420"/>
      <c r="SHQ106" s="420"/>
      <c r="SHR106" s="420"/>
      <c r="SHS106" s="420"/>
      <c r="SHT106" s="420"/>
      <c r="SHU106" s="420"/>
      <c r="SHV106" s="420"/>
      <c r="SHW106" s="420"/>
      <c r="SHX106" s="420"/>
      <c r="SHY106" s="420"/>
      <c r="SHZ106" s="420"/>
      <c r="SIA106" s="420"/>
      <c r="SIB106" s="420"/>
      <c r="SIC106" s="420"/>
      <c r="SID106" s="420"/>
      <c r="SIE106" s="420"/>
      <c r="SIF106" s="420"/>
      <c r="SIG106" s="420"/>
      <c r="SIH106" s="420"/>
      <c r="SII106" s="420"/>
      <c r="SIJ106" s="420"/>
      <c r="SIK106" s="420"/>
      <c r="SIL106" s="420"/>
      <c r="SIM106" s="420"/>
      <c r="SIN106" s="420"/>
      <c r="SIO106" s="420"/>
      <c r="SIP106" s="420"/>
      <c r="SIQ106" s="420"/>
      <c r="SIR106" s="420"/>
      <c r="SIS106" s="420"/>
      <c r="SIT106" s="420"/>
      <c r="SIU106" s="420"/>
      <c r="SIV106" s="420"/>
      <c r="SIW106" s="420"/>
      <c r="SIX106" s="420"/>
      <c r="SIY106" s="420"/>
      <c r="SIZ106" s="420"/>
      <c r="SJA106" s="420"/>
      <c r="SJB106" s="420"/>
      <c r="SJC106" s="420"/>
      <c r="SJD106" s="420"/>
      <c r="SJE106" s="420"/>
      <c r="SJF106" s="420"/>
      <c r="SJG106" s="420"/>
      <c r="SJH106" s="420"/>
      <c r="SJI106" s="420"/>
      <c r="SJJ106" s="420"/>
      <c r="SJK106" s="420"/>
      <c r="SJL106" s="420"/>
      <c r="SJM106" s="420"/>
      <c r="SJN106" s="420"/>
      <c r="SJO106" s="420"/>
      <c r="SJP106" s="420"/>
      <c r="SJQ106" s="420"/>
      <c r="SJR106" s="420"/>
      <c r="SJS106" s="420"/>
      <c r="SJT106" s="420"/>
      <c r="SJU106" s="420"/>
      <c r="SJV106" s="420"/>
      <c r="SJW106" s="420"/>
      <c r="SJX106" s="420"/>
      <c r="SJY106" s="420"/>
      <c r="SJZ106" s="420"/>
      <c r="SKA106" s="420"/>
      <c r="SKB106" s="420"/>
      <c r="SKC106" s="420"/>
      <c r="SKD106" s="420"/>
      <c r="SKE106" s="420"/>
      <c r="SKF106" s="420"/>
      <c r="SKG106" s="420"/>
      <c r="SKH106" s="420"/>
      <c r="SKI106" s="420"/>
      <c r="SKJ106" s="420"/>
      <c r="SKK106" s="420"/>
      <c r="SKL106" s="420"/>
      <c r="SKM106" s="420"/>
      <c r="SKN106" s="420"/>
      <c r="SKO106" s="420"/>
      <c r="SKP106" s="420"/>
      <c r="SKQ106" s="420"/>
      <c r="SKR106" s="420"/>
      <c r="SKS106" s="420"/>
      <c r="SKT106" s="420"/>
      <c r="SKU106" s="420"/>
      <c r="SKV106" s="420"/>
      <c r="SKW106" s="420"/>
      <c r="SKX106" s="420"/>
      <c r="SKY106" s="420"/>
      <c r="SKZ106" s="420"/>
      <c r="SLA106" s="420"/>
      <c r="SLB106" s="420"/>
      <c r="SLC106" s="420"/>
      <c r="SLD106" s="420"/>
      <c r="SLE106" s="420"/>
      <c r="SLF106" s="420"/>
      <c r="SLG106" s="420"/>
      <c r="SLH106" s="420"/>
      <c r="SLI106" s="420"/>
      <c r="SLJ106" s="420"/>
      <c r="SLK106" s="420"/>
      <c r="SLL106" s="420"/>
      <c r="SLM106" s="420"/>
      <c r="SLN106" s="420"/>
      <c r="SLO106" s="420"/>
      <c r="SLP106" s="420"/>
      <c r="SLQ106" s="420"/>
      <c r="SLR106" s="420"/>
      <c r="SLS106" s="420"/>
      <c r="SLT106" s="420"/>
      <c r="SLU106" s="420"/>
      <c r="SLV106" s="420"/>
      <c r="SLW106" s="420"/>
      <c r="SLX106" s="420"/>
      <c r="SLY106" s="420"/>
      <c r="SLZ106" s="420"/>
      <c r="SMA106" s="420"/>
      <c r="SMB106" s="420"/>
      <c r="SMC106" s="420"/>
      <c r="SMD106" s="420"/>
      <c r="SME106" s="420"/>
      <c r="SMF106" s="420"/>
      <c r="SMG106" s="420"/>
      <c r="SMH106" s="420"/>
      <c r="SMI106" s="420"/>
      <c r="SMJ106" s="420"/>
      <c r="SMK106" s="420"/>
      <c r="SML106" s="420"/>
      <c r="SMM106" s="420"/>
      <c r="SMN106" s="420"/>
      <c r="SMO106" s="420"/>
      <c r="SMP106" s="420"/>
      <c r="SMQ106" s="420"/>
      <c r="SMR106" s="420"/>
      <c r="SMS106" s="420"/>
      <c r="SMT106" s="420"/>
      <c r="SMU106" s="420"/>
      <c r="SMV106" s="420"/>
      <c r="SMW106" s="420"/>
      <c r="SMX106" s="420"/>
      <c r="SMY106" s="420"/>
      <c r="SMZ106" s="420"/>
      <c r="SNA106" s="420"/>
      <c r="SNB106" s="420"/>
      <c r="SNC106" s="420"/>
      <c r="SND106" s="420"/>
      <c r="SNE106" s="420"/>
      <c r="SNF106" s="420"/>
      <c r="SNG106" s="420"/>
      <c r="SNH106" s="420"/>
      <c r="SNI106" s="420"/>
      <c r="SNJ106" s="420"/>
      <c r="SNK106" s="420"/>
      <c r="SNL106" s="420"/>
      <c r="SNM106" s="420"/>
      <c r="SNN106" s="420"/>
      <c r="SNO106" s="420"/>
      <c r="SNP106" s="420"/>
      <c r="SNQ106" s="420"/>
      <c r="SNR106" s="420"/>
      <c r="SNS106" s="420"/>
      <c r="SNT106" s="420"/>
      <c r="SNU106" s="420"/>
      <c r="SNV106" s="420"/>
      <c r="SNW106" s="420"/>
      <c r="SNX106" s="420"/>
      <c r="SNY106" s="420"/>
      <c r="SNZ106" s="420"/>
      <c r="SOA106" s="420"/>
      <c r="SOB106" s="420"/>
      <c r="SOC106" s="420"/>
      <c r="SOD106" s="420"/>
      <c r="SOE106" s="420"/>
      <c r="SOF106" s="420"/>
      <c r="SOG106" s="420"/>
      <c r="SOH106" s="420"/>
      <c r="SOI106" s="420"/>
      <c r="SOJ106" s="420"/>
      <c r="SOK106" s="420"/>
      <c r="SOL106" s="420"/>
      <c r="SOM106" s="420"/>
      <c r="SON106" s="420"/>
      <c r="SOO106" s="420"/>
      <c r="SOP106" s="420"/>
      <c r="SOQ106" s="420"/>
      <c r="SOR106" s="420"/>
      <c r="SOS106" s="420"/>
      <c r="SOT106" s="420"/>
      <c r="SOU106" s="420"/>
      <c r="SOV106" s="420"/>
      <c r="SOW106" s="420"/>
      <c r="SOX106" s="420"/>
      <c r="SOY106" s="420"/>
      <c r="SOZ106" s="420"/>
      <c r="SPA106" s="420"/>
      <c r="SPB106" s="420"/>
      <c r="SPC106" s="420"/>
      <c r="SPD106" s="420"/>
      <c r="SPE106" s="420"/>
      <c r="SPF106" s="420"/>
      <c r="SPG106" s="420"/>
      <c r="SPH106" s="420"/>
      <c r="SPI106" s="420"/>
      <c r="SPJ106" s="420"/>
      <c r="SPK106" s="420"/>
      <c r="SPL106" s="420"/>
      <c r="SPM106" s="420"/>
      <c r="SPN106" s="420"/>
      <c r="SPO106" s="420"/>
      <c r="SPP106" s="420"/>
      <c r="SPQ106" s="420"/>
      <c r="SPR106" s="420"/>
      <c r="SPS106" s="420"/>
      <c r="SPT106" s="420"/>
      <c r="SPU106" s="420"/>
      <c r="SPV106" s="420"/>
      <c r="SPW106" s="420"/>
      <c r="SPX106" s="420"/>
      <c r="SPY106" s="420"/>
      <c r="SPZ106" s="420"/>
      <c r="SQA106" s="420"/>
      <c r="SQB106" s="420"/>
      <c r="SQC106" s="420"/>
      <c r="SQD106" s="420"/>
      <c r="SQE106" s="420"/>
      <c r="SQF106" s="420"/>
      <c r="SQG106" s="420"/>
      <c r="SQH106" s="420"/>
      <c r="SQI106" s="420"/>
      <c r="SQJ106" s="420"/>
      <c r="SQK106" s="420"/>
      <c r="SQL106" s="420"/>
      <c r="SQM106" s="420"/>
      <c r="SQN106" s="420"/>
      <c r="SQO106" s="420"/>
      <c r="SQP106" s="420"/>
      <c r="SQQ106" s="420"/>
      <c r="SQR106" s="420"/>
      <c r="SQS106" s="420"/>
      <c r="SQT106" s="420"/>
      <c r="SQU106" s="420"/>
      <c r="SQV106" s="420"/>
      <c r="SQW106" s="420"/>
      <c r="SQX106" s="420"/>
      <c r="SQY106" s="420"/>
      <c r="SQZ106" s="420"/>
      <c r="SRA106" s="420"/>
      <c r="SRB106" s="420"/>
      <c r="SRC106" s="420"/>
      <c r="SRD106" s="420"/>
      <c r="SRE106" s="420"/>
      <c r="SRF106" s="420"/>
      <c r="SRG106" s="420"/>
      <c r="SRH106" s="420"/>
      <c r="SRI106" s="420"/>
      <c r="SRJ106" s="420"/>
      <c r="SRK106" s="420"/>
      <c r="SRL106" s="420"/>
      <c r="SRM106" s="420"/>
      <c r="SRN106" s="420"/>
      <c r="SRO106" s="420"/>
      <c r="SRP106" s="420"/>
      <c r="SRQ106" s="420"/>
      <c r="SRR106" s="420"/>
      <c r="SRS106" s="420"/>
      <c r="SRT106" s="420"/>
      <c r="SRU106" s="420"/>
      <c r="SRV106" s="420"/>
      <c r="SRW106" s="420"/>
      <c r="SRX106" s="420"/>
      <c r="SRY106" s="420"/>
      <c r="SRZ106" s="420"/>
      <c r="SSA106" s="420"/>
      <c r="SSB106" s="420"/>
      <c r="SSC106" s="420"/>
      <c r="SSD106" s="420"/>
      <c r="SSE106" s="420"/>
      <c r="SSF106" s="420"/>
      <c r="SSG106" s="420"/>
      <c r="SSH106" s="420"/>
      <c r="SSI106" s="420"/>
      <c r="SSJ106" s="420"/>
      <c r="SSK106" s="420"/>
      <c r="SSL106" s="420"/>
      <c r="SSM106" s="420"/>
      <c r="SSN106" s="420"/>
      <c r="SSO106" s="420"/>
      <c r="SSP106" s="420"/>
      <c r="SSQ106" s="420"/>
      <c r="SSR106" s="420"/>
      <c r="SSS106" s="420"/>
      <c r="SST106" s="420"/>
      <c r="SSU106" s="420"/>
      <c r="SSV106" s="420"/>
      <c r="SSW106" s="420"/>
      <c r="SSX106" s="420"/>
      <c r="SSY106" s="420"/>
      <c r="SSZ106" s="420"/>
      <c r="STA106" s="420"/>
      <c r="STB106" s="420"/>
      <c r="STC106" s="420"/>
      <c r="STD106" s="420"/>
      <c r="STE106" s="420"/>
      <c r="STF106" s="420"/>
      <c r="STG106" s="420"/>
      <c r="STH106" s="420"/>
      <c r="STI106" s="420"/>
      <c r="STJ106" s="420"/>
      <c r="STK106" s="420"/>
      <c r="STL106" s="420"/>
      <c r="STM106" s="420"/>
      <c r="STN106" s="420"/>
      <c r="STO106" s="420"/>
      <c r="STP106" s="420"/>
      <c r="STQ106" s="420"/>
      <c r="STR106" s="420"/>
      <c r="STS106" s="420"/>
      <c r="STT106" s="420"/>
      <c r="STU106" s="420"/>
      <c r="STV106" s="420"/>
      <c r="STW106" s="420"/>
      <c r="STX106" s="420"/>
      <c r="STY106" s="420"/>
      <c r="STZ106" s="420"/>
      <c r="SUA106" s="420"/>
      <c r="SUB106" s="420"/>
      <c r="SUC106" s="420"/>
      <c r="SUD106" s="420"/>
      <c r="SUE106" s="420"/>
      <c r="SUF106" s="420"/>
      <c r="SUG106" s="420"/>
      <c r="SUH106" s="420"/>
      <c r="SUI106" s="420"/>
      <c r="SUJ106" s="420"/>
      <c r="SUK106" s="420"/>
      <c r="SUL106" s="420"/>
      <c r="SUM106" s="420"/>
      <c r="SUN106" s="420"/>
      <c r="SUO106" s="420"/>
      <c r="SUP106" s="420"/>
      <c r="SUQ106" s="420"/>
      <c r="SUR106" s="420"/>
      <c r="SUS106" s="420"/>
      <c r="SUT106" s="420"/>
      <c r="SUU106" s="420"/>
      <c r="SUV106" s="420"/>
      <c r="SUW106" s="420"/>
      <c r="SUX106" s="420"/>
      <c r="SUY106" s="420"/>
      <c r="SUZ106" s="420"/>
      <c r="SVA106" s="420"/>
      <c r="SVB106" s="420"/>
      <c r="SVC106" s="420"/>
      <c r="SVD106" s="420"/>
      <c r="SVE106" s="420"/>
      <c r="SVF106" s="420"/>
      <c r="SVG106" s="420"/>
      <c r="SVH106" s="420"/>
      <c r="SVI106" s="420"/>
      <c r="SVJ106" s="420"/>
      <c r="SVK106" s="420"/>
      <c r="SVL106" s="420"/>
      <c r="SVM106" s="420"/>
      <c r="SVN106" s="420"/>
      <c r="SVO106" s="420"/>
      <c r="SVP106" s="420"/>
      <c r="SVQ106" s="420"/>
      <c r="SVR106" s="420"/>
      <c r="SVS106" s="420"/>
      <c r="SVT106" s="420"/>
      <c r="SVU106" s="420"/>
      <c r="SVV106" s="420"/>
      <c r="SVW106" s="420"/>
      <c r="SVX106" s="420"/>
      <c r="SVY106" s="420"/>
      <c r="SVZ106" s="420"/>
      <c r="SWA106" s="420"/>
      <c r="SWB106" s="420"/>
      <c r="SWC106" s="420"/>
      <c r="SWD106" s="420"/>
      <c r="SWE106" s="420"/>
      <c r="SWF106" s="420"/>
      <c r="SWG106" s="420"/>
      <c r="SWH106" s="420"/>
      <c r="SWI106" s="420"/>
      <c r="SWJ106" s="420"/>
      <c r="SWK106" s="420"/>
      <c r="SWL106" s="420"/>
      <c r="SWM106" s="420"/>
      <c r="SWN106" s="420"/>
      <c r="SWO106" s="420"/>
      <c r="SWP106" s="420"/>
      <c r="SWQ106" s="420"/>
      <c r="SWR106" s="420"/>
      <c r="SWS106" s="420"/>
      <c r="SWT106" s="420"/>
      <c r="SWU106" s="420"/>
      <c r="SWV106" s="420"/>
      <c r="SWW106" s="420"/>
      <c r="SWX106" s="420"/>
      <c r="SWY106" s="420"/>
      <c r="SWZ106" s="420"/>
      <c r="SXA106" s="420"/>
      <c r="SXB106" s="420"/>
      <c r="SXC106" s="420"/>
      <c r="SXD106" s="420"/>
      <c r="SXE106" s="420"/>
      <c r="SXF106" s="420"/>
      <c r="SXG106" s="420"/>
      <c r="SXH106" s="420"/>
      <c r="SXI106" s="420"/>
      <c r="SXJ106" s="420"/>
      <c r="SXK106" s="420"/>
      <c r="SXL106" s="420"/>
      <c r="SXM106" s="420"/>
      <c r="SXN106" s="420"/>
      <c r="SXO106" s="420"/>
      <c r="SXP106" s="420"/>
      <c r="SXQ106" s="420"/>
      <c r="SXR106" s="420"/>
      <c r="SXS106" s="420"/>
      <c r="SXT106" s="420"/>
      <c r="SXU106" s="420"/>
      <c r="SXV106" s="420"/>
      <c r="SXW106" s="420"/>
      <c r="SXX106" s="420"/>
      <c r="SXY106" s="420"/>
      <c r="SXZ106" s="420"/>
      <c r="SYA106" s="420"/>
      <c r="SYB106" s="420"/>
      <c r="SYC106" s="420"/>
      <c r="SYD106" s="420"/>
      <c r="SYE106" s="420"/>
      <c r="SYF106" s="420"/>
      <c r="SYG106" s="420"/>
      <c r="SYH106" s="420"/>
      <c r="SYI106" s="420"/>
      <c r="SYJ106" s="420"/>
      <c r="SYK106" s="420"/>
      <c r="SYL106" s="420"/>
      <c r="SYM106" s="420"/>
      <c r="SYN106" s="420"/>
      <c r="SYO106" s="420"/>
      <c r="SYP106" s="420"/>
      <c r="SYQ106" s="420"/>
      <c r="SYR106" s="420"/>
      <c r="SYS106" s="420"/>
      <c r="SYT106" s="420"/>
      <c r="SYU106" s="420"/>
      <c r="SYV106" s="420"/>
      <c r="SYW106" s="420"/>
      <c r="SYX106" s="420"/>
      <c r="SYY106" s="420"/>
      <c r="SYZ106" s="420"/>
      <c r="SZA106" s="420"/>
      <c r="SZB106" s="420"/>
      <c r="SZC106" s="420"/>
      <c r="SZD106" s="420"/>
      <c r="SZE106" s="420"/>
      <c r="SZF106" s="420"/>
      <c r="SZG106" s="420"/>
      <c r="SZH106" s="420"/>
      <c r="SZI106" s="420"/>
      <c r="SZJ106" s="420"/>
      <c r="SZK106" s="420"/>
      <c r="SZL106" s="420"/>
      <c r="SZM106" s="420"/>
      <c r="SZN106" s="420"/>
      <c r="SZO106" s="420"/>
      <c r="SZP106" s="420"/>
      <c r="SZQ106" s="420"/>
      <c r="SZR106" s="420"/>
      <c r="SZS106" s="420"/>
      <c r="SZT106" s="420"/>
      <c r="SZU106" s="420"/>
      <c r="SZV106" s="420"/>
      <c r="SZW106" s="420"/>
      <c r="SZX106" s="420"/>
      <c r="SZY106" s="420"/>
      <c r="SZZ106" s="420"/>
      <c r="TAA106" s="420"/>
      <c r="TAB106" s="420"/>
      <c r="TAC106" s="420"/>
      <c r="TAD106" s="420"/>
      <c r="TAE106" s="420"/>
      <c r="TAF106" s="420"/>
      <c r="TAG106" s="420"/>
      <c r="TAH106" s="420"/>
      <c r="TAI106" s="420"/>
      <c r="TAJ106" s="420"/>
      <c r="TAK106" s="420"/>
      <c r="TAL106" s="420"/>
      <c r="TAM106" s="420"/>
      <c r="TAN106" s="420"/>
      <c r="TAO106" s="420"/>
      <c r="TAP106" s="420"/>
      <c r="TAQ106" s="420"/>
      <c r="TAR106" s="420"/>
      <c r="TAS106" s="420"/>
      <c r="TAT106" s="420"/>
      <c r="TAU106" s="420"/>
      <c r="TAV106" s="420"/>
      <c r="TAW106" s="420"/>
      <c r="TAX106" s="420"/>
      <c r="TAY106" s="420"/>
      <c r="TAZ106" s="420"/>
      <c r="TBA106" s="420"/>
      <c r="TBB106" s="420"/>
      <c r="TBC106" s="420"/>
      <c r="TBD106" s="420"/>
      <c r="TBE106" s="420"/>
      <c r="TBF106" s="420"/>
      <c r="TBG106" s="420"/>
      <c r="TBH106" s="420"/>
      <c r="TBI106" s="420"/>
      <c r="TBJ106" s="420"/>
      <c r="TBK106" s="420"/>
      <c r="TBL106" s="420"/>
      <c r="TBM106" s="420"/>
      <c r="TBN106" s="420"/>
      <c r="TBO106" s="420"/>
      <c r="TBP106" s="420"/>
      <c r="TBQ106" s="420"/>
      <c r="TBR106" s="420"/>
      <c r="TBS106" s="420"/>
      <c r="TBT106" s="420"/>
      <c r="TBU106" s="420"/>
      <c r="TBV106" s="420"/>
      <c r="TBW106" s="420"/>
      <c r="TBX106" s="420"/>
      <c r="TBY106" s="420"/>
      <c r="TBZ106" s="420"/>
      <c r="TCA106" s="420"/>
      <c r="TCB106" s="420"/>
      <c r="TCC106" s="420"/>
      <c r="TCD106" s="420"/>
      <c r="TCE106" s="420"/>
      <c r="TCF106" s="420"/>
      <c r="TCG106" s="420"/>
      <c r="TCH106" s="420"/>
      <c r="TCI106" s="420"/>
      <c r="TCJ106" s="420"/>
      <c r="TCK106" s="420"/>
      <c r="TCL106" s="420"/>
      <c r="TCM106" s="420"/>
      <c r="TCN106" s="420"/>
      <c r="TCO106" s="420"/>
      <c r="TCP106" s="420"/>
      <c r="TCQ106" s="420"/>
      <c r="TCR106" s="420"/>
      <c r="TCS106" s="420"/>
      <c r="TCT106" s="420"/>
      <c r="TCU106" s="420"/>
      <c r="TCV106" s="420"/>
      <c r="TCW106" s="420"/>
      <c r="TCX106" s="420"/>
      <c r="TCY106" s="420"/>
      <c r="TCZ106" s="420"/>
      <c r="TDA106" s="420"/>
      <c r="TDB106" s="420"/>
      <c r="TDC106" s="420"/>
      <c r="TDD106" s="420"/>
      <c r="TDE106" s="420"/>
      <c r="TDF106" s="420"/>
      <c r="TDG106" s="420"/>
      <c r="TDH106" s="420"/>
      <c r="TDI106" s="420"/>
      <c r="TDJ106" s="420"/>
      <c r="TDK106" s="420"/>
      <c r="TDL106" s="420"/>
      <c r="TDM106" s="420"/>
      <c r="TDN106" s="420"/>
      <c r="TDO106" s="420"/>
      <c r="TDP106" s="420"/>
      <c r="TDQ106" s="420"/>
      <c r="TDR106" s="420"/>
      <c r="TDS106" s="420"/>
      <c r="TDT106" s="420"/>
      <c r="TDU106" s="420"/>
      <c r="TDV106" s="420"/>
      <c r="TDW106" s="420"/>
      <c r="TDX106" s="420"/>
      <c r="TDY106" s="420"/>
      <c r="TDZ106" s="420"/>
      <c r="TEA106" s="420"/>
      <c r="TEB106" s="420"/>
      <c r="TEC106" s="420"/>
      <c r="TED106" s="420"/>
      <c r="TEE106" s="420"/>
      <c r="TEF106" s="420"/>
      <c r="TEG106" s="420"/>
      <c r="TEH106" s="420"/>
      <c r="TEI106" s="420"/>
      <c r="TEJ106" s="420"/>
      <c r="TEK106" s="420"/>
      <c r="TEL106" s="420"/>
      <c r="TEM106" s="420"/>
      <c r="TEN106" s="420"/>
      <c r="TEO106" s="420"/>
      <c r="TEP106" s="420"/>
      <c r="TEQ106" s="420"/>
      <c r="TER106" s="420"/>
      <c r="TES106" s="420"/>
      <c r="TET106" s="420"/>
      <c r="TEU106" s="420"/>
      <c r="TEV106" s="420"/>
      <c r="TEW106" s="420"/>
      <c r="TEX106" s="420"/>
      <c r="TEY106" s="420"/>
      <c r="TEZ106" s="420"/>
      <c r="TFA106" s="420"/>
      <c r="TFB106" s="420"/>
      <c r="TFC106" s="420"/>
      <c r="TFD106" s="420"/>
      <c r="TFE106" s="420"/>
      <c r="TFF106" s="420"/>
      <c r="TFG106" s="420"/>
      <c r="TFH106" s="420"/>
      <c r="TFI106" s="420"/>
      <c r="TFJ106" s="420"/>
      <c r="TFK106" s="420"/>
      <c r="TFL106" s="420"/>
      <c r="TFM106" s="420"/>
      <c r="TFN106" s="420"/>
      <c r="TFO106" s="420"/>
      <c r="TFP106" s="420"/>
      <c r="TFQ106" s="420"/>
      <c r="TFR106" s="420"/>
      <c r="TFS106" s="420"/>
      <c r="TFT106" s="420"/>
      <c r="TFU106" s="420"/>
      <c r="TFV106" s="420"/>
      <c r="TFW106" s="420"/>
      <c r="TFX106" s="420"/>
      <c r="TFY106" s="420"/>
      <c r="TFZ106" s="420"/>
      <c r="TGA106" s="420"/>
      <c r="TGB106" s="420"/>
      <c r="TGC106" s="420"/>
      <c r="TGD106" s="420"/>
      <c r="TGE106" s="420"/>
      <c r="TGF106" s="420"/>
      <c r="TGG106" s="420"/>
      <c r="TGH106" s="420"/>
      <c r="TGI106" s="420"/>
      <c r="TGJ106" s="420"/>
      <c r="TGK106" s="420"/>
      <c r="TGL106" s="420"/>
      <c r="TGM106" s="420"/>
      <c r="TGN106" s="420"/>
      <c r="TGO106" s="420"/>
      <c r="TGP106" s="420"/>
      <c r="TGQ106" s="420"/>
      <c r="TGR106" s="420"/>
      <c r="TGS106" s="420"/>
      <c r="TGT106" s="420"/>
      <c r="TGU106" s="420"/>
      <c r="TGV106" s="420"/>
      <c r="TGW106" s="420"/>
      <c r="TGX106" s="420"/>
      <c r="TGY106" s="420"/>
      <c r="TGZ106" s="420"/>
      <c r="THA106" s="420"/>
      <c r="THB106" s="420"/>
      <c r="THC106" s="420"/>
      <c r="THD106" s="420"/>
      <c r="THE106" s="420"/>
      <c r="THF106" s="420"/>
      <c r="THG106" s="420"/>
      <c r="THH106" s="420"/>
      <c r="THI106" s="420"/>
      <c r="THJ106" s="420"/>
      <c r="THK106" s="420"/>
      <c r="THL106" s="420"/>
      <c r="THM106" s="420"/>
      <c r="THN106" s="420"/>
      <c r="THO106" s="420"/>
      <c r="THP106" s="420"/>
      <c r="THQ106" s="420"/>
      <c r="THR106" s="420"/>
      <c r="THS106" s="420"/>
      <c r="THT106" s="420"/>
      <c r="THU106" s="420"/>
      <c r="THV106" s="420"/>
      <c r="THW106" s="420"/>
      <c r="THX106" s="420"/>
      <c r="THY106" s="420"/>
      <c r="THZ106" s="420"/>
      <c r="TIA106" s="420"/>
      <c r="TIB106" s="420"/>
      <c r="TIC106" s="420"/>
      <c r="TID106" s="420"/>
      <c r="TIE106" s="420"/>
      <c r="TIF106" s="420"/>
      <c r="TIG106" s="420"/>
      <c r="TIH106" s="420"/>
      <c r="TII106" s="420"/>
      <c r="TIJ106" s="420"/>
      <c r="TIK106" s="420"/>
      <c r="TIL106" s="420"/>
      <c r="TIM106" s="420"/>
      <c r="TIN106" s="420"/>
      <c r="TIO106" s="420"/>
      <c r="TIP106" s="420"/>
      <c r="TIQ106" s="420"/>
      <c r="TIR106" s="420"/>
      <c r="TIS106" s="420"/>
      <c r="TIT106" s="420"/>
      <c r="TIU106" s="420"/>
      <c r="TIV106" s="420"/>
      <c r="TIW106" s="420"/>
      <c r="TIX106" s="420"/>
      <c r="TIY106" s="420"/>
      <c r="TIZ106" s="420"/>
      <c r="TJA106" s="420"/>
      <c r="TJB106" s="420"/>
      <c r="TJC106" s="420"/>
      <c r="TJD106" s="420"/>
      <c r="TJE106" s="420"/>
      <c r="TJF106" s="420"/>
      <c r="TJG106" s="420"/>
      <c r="TJH106" s="420"/>
      <c r="TJI106" s="420"/>
      <c r="TJJ106" s="420"/>
      <c r="TJK106" s="420"/>
      <c r="TJL106" s="420"/>
      <c r="TJM106" s="420"/>
      <c r="TJN106" s="420"/>
      <c r="TJO106" s="420"/>
      <c r="TJP106" s="420"/>
      <c r="TJQ106" s="420"/>
      <c r="TJR106" s="420"/>
      <c r="TJS106" s="420"/>
      <c r="TJT106" s="420"/>
      <c r="TJU106" s="420"/>
      <c r="TJV106" s="420"/>
      <c r="TJW106" s="420"/>
      <c r="TJX106" s="420"/>
      <c r="TJY106" s="420"/>
      <c r="TJZ106" s="420"/>
      <c r="TKA106" s="420"/>
      <c r="TKB106" s="420"/>
      <c r="TKC106" s="420"/>
      <c r="TKD106" s="420"/>
      <c r="TKE106" s="420"/>
      <c r="TKF106" s="420"/>
      <c r="TKG106" s="420"/>
      <c r="TKH106" s="420"/>
      <c r="TKI106" s="420"/>
      <c r="TKJ106" s="420"/>
      <c r="TKK106" s="420"/>
      <c r="TKL106" s="420"/>
      <c r="TKM106" s="420"/>
      <c r="TKN106" s="420"/>
      <c r="TKO106" s="420"/>
      <c r="TKP106" s="420"/>
      <c r="TKQ106" s="420"/>
      <c r="TKR106" s="420"/>
      <c r="TKS106" s="420"/>
      <c r="TKT106" s="420"/>
      <c r="TKU106" s="420"/>
      <c r="TKV106" s="420"/>
      <c r="TKW106" s="420"/>
      <c r="TKX106" s="420"/>
      <c r="TKY106" s="420"/>
      <c r="TKZ106" s="420"/>
      <c r="TLA106" s="420"/>
      <c r="TLB106" s="420"/>
      <c r="TLC106" s="420"/>
      <c r="TLD106" s="420"/>
      <c r="TLE106" s="420"/>
      <c r="TLF106" s="420"/>
      <c r="TLG106" s="420"/>
      <c r="TLH106" s="420"/>
      <c r="TLI106" s="420"/>
      <c r="TLJ106" s="420"/>
      <c r="TLK106" s="420"/>
      <c r="TLL106" s="420"/>
      <c r="TLM106" s="420"/>
      <c r="TLN106" s="420"/>
      <c r="TLO106" s="420"/>
      <c r="TLP106" s="420"/>
      <c r="TLQ106" s="420"/>
      <c r="TLR106" s="420"/>
      <c r="TLS106" s="420"/>
      <c r="TLT106" s="420"/>
      <c r="TLU106" s="420"/>
      <c r="TLV106" s="420"/>
      <c r="TLW106" s="420"/>
      <c r="TLX106" s="420"/>
      <c r="TLY106" s="420"/>
      <c r="TLZ106" s="420"/>
      <c r="TMA106" s="420"/>
      <c r="TMB106" s="420"/>
      <c r="TMC106" s="420"/>
      <c r="TMD106" s="420"/>
      <c r="TME106" s="420"/>
      <c r="TMF106" s="420"/>
      <c r="TMG106" s="420"/>
      <c r="TMH106" s="420"/>
      <c r="TMI106" s="420"/>
      <c r="TMJ106" s="420"/>
      <c r="TMK106" s="420"/>
      <c r="TML106" s="420"/>
      <c r="TMM106" s="420"/>
      <c r="TMN106" s="420"/>
      <c r="TMO106" s="420"/>
      <c r="TMP106" s="420"/>
      <c r="TMQ106" s="420"/>
      <c r="TMR106" s="420"/>
      <c r="TMS106" s="420"/>
      <c r="TMT106" s="420"/>
      <c r="TMU106" s="420"/>
      <c r="TMV106" s="420"/>
      <c r="TMW106" s="420"/>
      <c r="TMX106" s="420"/>
      <c r="TMY106" s="420"/>
      <c r="TMZ106" s="420"/>
      <c r="TNA106" s="420"/>
      <c r="TNB106" s="420"/>
      <c r="TNC106" s="420"/>
      <c r="TND106" s="420"/>
      <c r="TNE106" s="420"/>
      <c r="TNF106" s="420"/>
      <c r="TNG106" s="420"/>
      <c r="TNH106" s="420"/>
      <c r="TNI106" s="420"/>
      <c r="TNJ106" s="420"/>
      <c r="TNK106" s="420"/>
      <c r="TNL106" s="420"/>
      <c r="TNM106" s="420"/>
      <c r="TNN106" s="420"/>
      <c r="TNO106" s="420"/>
      <c r="TNP106" s="420"/>
      <c r="TNQ106" s="420"/>
      <c r="TNR106" s="420"/>
      <c r="TNS106" s="420"/>
      <c r="TNT106" s="420"/>
      <c r="TNU106" s="420"/>
      <c r="TNV106" s="420"/>
      <c r="TNW106" s="420"/>
      <c r="TNX106" s="420"/>
      <c r="TNY106" s="420"/>
      <c r="TNZ106" s="420"/>
      <c r="TOA106" s="420"/>
      <c r="TOB106" s="420"/>
      <c r="TOC106" s="420"/>
      <c r="TOD106" s="420"/>
      <c r="TOE106" s="420"/>
      <c r="TOF106" s="420"/>
      <c r="TOG106" s="420"/>
      <c r="TOH106" s="420"/>
      <c r="TOI106" s="420"/>
      <c r="TOJ106" s="420"/>
      <c r="TOK106" s="420"/>
      <c r="TOL106" s="420"/>
      <c r="TOM106" s="420"/>
      <c r="TON106" s="420"/>
      <c r="TOO106" s="420"/>
      <c r="TOP106" s="420"/>
      <c r="TOQ106" s="420"/>
      <c r="TOR106" s="420"/>
      <c r="TOS106" s="420"/>
      <c r="TOT106" s="420"/>
      <c r="TOU106" s="420"/>
      <c r="TOV106" s="420"/>
      <c r="TOW106" s="420"/>
      <c r="TOX106" s="420"/>
      <c r="TOY106" s="420"/>
      <c r="TOZ106" s="420"/>
      <c r="TPA106" s="420"/>
      <c r="TPB106" s="420"/>
      <c r="TPC106" s="420"/>
      <c r="TPD106" s="420"/>
      <c r="TPE106" s="420"/>
      <c r="TPF106" s="420"/>
      <c r="TPG106" s="420"/>
      <c r="TPH106" s="420"/>
      <c r="TPI106" s="420"/>
      <c r="TPJ106" s="420"/>
      <c r="TPK106" s="420"/>
      <c r="TPL106" s="420"/>
      <c r="TPM106" s="420"/>
      <c r="TPN106" s="420"/>
      <c r="TPO106" s="420"/>
      <c r="TPP106" s="420"/>
      <c r="TPQ106" s="420"/>
      <c r="TPR106" s="420"/>
      <c r="TPS106" s="420"/>
      <c r="TPT106" s="420"/>
      <c r="TPU106" s="420"/>
      <c r="TPV106" s="420"/>
      <c r="TPW106" s="420"/>
      <c r="TPX106" s="420"/>
      <c r="TPY106" s="420"/>
      <c r="TPZ106" s="420"/>
      <c r="TQA106" s="420"/>
      <c r="TQB106" s="420"/>
      <c r="TQC106" s="420"/>
      <c r="TQD106" s="420"/>
      <c r="TQE106" s="420"/>
      <c r="TQF106" s="420"/>
      <c r="TQG106" s="420"/>
      <c r="TQH106" s="420"/>
      <c r="TQI106" s="420"/>
      <c r="TQJ106" s="420"/>
      <c r="TQK106" s="420"/>
      <c r="TQL106" s="420"/>
      <c r="TQM106" s="420"/>
      <c r="TQN106" s="420"/>
      <c r="TQO106" s="420"/>
      <c r="TQP106" s="420"/>
      <c r="TQQ106" s="420"/>
      <c r="TQR106" s="420"/>
      <c r="TQS106" s="420"/>
      <c r="TQT106" s="420"/>
      <c r="TQU106" s="420"/>
      <c r="TQV106" s="420"/>
      <c r="TQW106" s="420"/>
      <c r="TQX106" s="420"/>
      <c r="TQY106" s="420"/>
      <c r="TQZ106" s="420"/>
      <c r="TRA106" s="420"/>
      <c r="TRB106" s="420"/>
      <c r="TRC106" s="420"/>
      <c r="TRD106" s="420"/>
      <c r="TRE106" s="420"/>
      <c r="TRF106" s="420"/>
      <c r="TRG106" s="420"/>
      <c r="TRH106" s="420"/>
      <c r="TRI106" s="420"/>
      <c r="TRJ106" s="420"/>
      <c r="TRK106" s="420"/>
      <c r="TRL106" s="420"/>
      <c r="TRM106" s="420"/>
      <c r="TRN106" s="420"/>
      <c r="TRO106" s="420"/>
      <c r="TRP106" s="420"/>
      <c r="TRQ106" s="420"/>
      <c r="TRR106" s="420"/>
      <c r="TRS106" s="420"/>
      <c r="TRT106" s="420"/>
      <c r="TRU106" s="420"/>
      <c r="TRV106" s="420"/>
      <c r="TRW106" s="420"/>
      <c r="TRX106" s="420"/>
      <c r="TRY106" s="420"/>
      <c r="TRZ106" s="420"/>
      <c r="TSA106" s="420"/>
      <c r="TSB106" s="420"/>
      <c r="TSC106" s="420"/>
      <c r="TSD106" s="420"/>
      <c r="TSE106" s="420"/>
      <c r="TSF106" s="420"/>
      <c r="TSG106" s="420"/>
      <c r="TSH106" s="420"/>
      <c r="TSI106" s="420"/>
      <c r="TSJ106" s="420"/>
      <c r="TSK106" s="420"/>
      <c r="TSL106" s="420"/>
      <c r="TSM106" s="420"/>
      <c r="TSN106" s="420"/>
      <c r="TSO106" s="420"/>
      <c r="TSP106" s="420"/>
      <c r="TSQ106" s="420"/>
      <c r="TSR106" s="420"/>
      <c r="TSS106" s="420"/>
      <c r="TST106" s="420"/>
      <c r="TSU106" s="420"/>
      <c r="TSV106" s="420"/>
      <c r="TSW106" s="420"/>
      <c r="TSX106" s="420"/>
      <c r="TSY106" s="420"/>
      <c r="TSZ106" s="420"/>
      <c r="TTA106" s="420"/>
      <c r="TTB106" s="420"/>
      <c r="TTC106" s="420"/>
      <c r="TTD106" s="420"/>
      <c r="TTE106" s="420"/>
      <c r="TTF106" s="420"/>
      <c r="TTG106" s="420"/>
      <c r="TTH106" s="420"/>
      <c r="TTI106" s="420"/>
      <c r="TTJ106" s="420"/>
      <c r="TTK106" s="420"/>
      <c r="TTL106" s="420"/>
      <c r="TTM106" s="420"/>
      <c r="TTN106" s="420"/>
      <c r="TTO106" s="420"/>
      <c r="TTP106" s="420"/>
      <c r="TTQ106" s="420"/>
      <c r="TTR106" s="420"/>
      <c r="TTS106" s="420"/>
      <c r="TTT106" s="420"/>
      <c r="TTU106" s="420"/>
      <c r="TTV106" s="420"/>
      <c r="TTW106" s="420"/>
      <c r="TTX106" s="420"/>
      <c r="TTY106" s="420"/>
      <c r="TTZ106" s="420"/>
      <c r="TUA106" s="420"/>
      <c r="TUB106" s="420"/>
      <c r="TUC106" s="420"/>
      <c r="TUD106" s="420"/>
      <c r="TUE106" s="420"/>
      <c r="TUF106" s="420"/>
      <c r="TUG106" s="420"/>
      <c r="TUH106" s="420"/>
      <c r="TUI106" s="420"/>
      <c r="TUJ106" s="420"/>
      <c r="TUK106" s="420"/>
      <c r="TUL106" s="420"/>
      <c r="TUM106" s="420"/>
      <c r="TUN106" s="420"/>
      <c r="TUO106" s="420"/>
      <c r="TUP106" s="420"/>
      <c r="TUQ106" s="420"/>
      <c r="TUR106" s="420"/>
      <c r="TUS106" s="420"/>
      <c r="TUT106" s="420"/>
      <c r="TUU106" s="420"/>
      <c r="TUV106" s="420"/>
      <c r="TUW106" s="420"/>
      <c r="TUX106" s="420"/>
      <c r="TUY106" s="420"/>
      <c r="TUZ106" s="420"/>
      <c r="TVA106" s="420"/>
      <c r="TVB106" s="420"/>
      <c r="TVC106" s="420"/>
      <c r="TVD106" s="420"/>
      <c r="TVE106" s="420"/>
      <c r="TVF106" s="420"/>
      <c r="TVG106" s="420"/>
      <c r="TVH106" s="420"/>
      <c r="TVI106" s="420"/>
      <c r="TVJ106" s="420"/>
      <c r="TVK106" s="420"/>
      <c r="TVL106" s="420"/>
      <c r="TVM106" s="420"/>
      <c r="TVN106" s="420"/>
      <c r="TVO106" s="420"/>
      <c r="TVP106" s="420"/>
      <c r="TVQ106" s="420"/>
      <c r="TVR106" s="420"/>
      <c r="TVS106" s="420"/>
      <c r="TVT106" s="420"/>
      <c r="TVU106" s="420"/>
      <c r="TVV106" s="420"/>
      <c r="TVW106" s="420"/>
      <c r="TVX106" s="420"/>
      <c r="TVY106" s="420"/>
      <c r="TVZ106" s="420"/>
      <c r="TWA106" s="420"/>
      <c r="TWB106" s="420"/>
      <c r="TWC106" s="420"/>
      <c r="TWD106" s="420"/>
      <c r="TWE106" s="420"/>
      <c r="TWF106" s="420"/>
      <c r="TWG106" s="420"/>
      <c r="TWH106" s="420"/>
      <c r="TWI106" s="420"/>
      <c r="TWJ106" s="420"/>
      <c r="TWK106" s="420"/>
      <c r="TWL106" s="420"/>
      <c r="TWM106" s="420"/>
      <c r="TWN106" s="420"/>
      <c r="TWO106" s="420"/>
      <c r="TWP106" s="420"/>
      <c r="TWQ106" s="420"/>
      <c r="TWR106" s="420"/>
      <c r="TWS106" s="420"/>
      <c r="TWT106" s="420"/>
      <c r="TWU106" s="420"/>
      <c r="TWV106" s="420"/>
      <c r="TWW106" s="420"/>
      <c r="TWX106" s="420"/>
      <c r="TWY106" s="420"/>
      <c r="TWZ106" s="420"/>
      <c r="TXA106" s="420"/>
      <c r="TXB106" s="420"/>
      <c r="TXC106" s="420"/>
      <c r="TXD106" s="420"/>
      <c r="TXE106" s="420"/>
      <c r="TXF106" s="420"/>
      <c r="TXG106" s="420"/>
      <c r="TXH106" s="420"/>
      <c r="TXI106" s="420"/>
      <c r="TXJ106" s="420"/>
      <c r="TXK106" s="420"/>
      <c r="TXL106" s="420"/>
      <c r="TXM106" s="420"/>
      <c r="TXN106" s="420"/>
      <c r="TXO106" s="420"/>
      <c r="TXP106" s="420"/>
      <c r="TXQ106" s="420"/>
      <c r="TXR106" s="420"/>
      <c r="TXS106" s="420"/>
      <c r="TXT106" s="420"/>
      <c r="TXU106" s="420"/>
      <c r="TXV106" s="420"/>
      <c r="TXW106" s="420"/>
      <c r="TXX106" s="420"/>
      <c r="TXY106" s="420"/>
      <c r="TXZ106" s="420"/>
      <c r="TYA106" s="420"/>
      <c r="TYB106" s="420"/>
      <c r="TYC106" s="420"/>
      <c r="TYD106" s="420"/>
      <c r="TYE106" s="420"/>
      <c r="TYF106" s="420"/>
      <c r="TYG106" s="420"/>
      <c r="TYH106" s="420"/>
      <c r="TYI106" s="420"/>
      <c r="TYJ106" s="420"/>
      <c r="TYK106" s="420"/>
      <c r="TYL106" s="420"/>
      <c r="TYM106" s="420"/>
      <c r="TYN106" s="420"/>
      <c r="TYO106" s="420"/>
      <c r="TYP106" s="420"/>
      <c r="TYQ106" s="420"/>
      <c r="TYR106" s="420"/>
      <c r="TYS106" s="420"/>
      <c r="TYT106" s="420"/>
      <c r="TYU106" s="420"/>
      <c r="TYV106" s="420"/>
      <c r="TYW106" s="420"/>
      <c r="TYX106" s="420"/>
      <c r="TYY106" s="420"/>
      <c r="TYZ106" s="420"/>
      <c r="TZA106" s="420"/>
      <c r="TZB106" s="420"/>
      <c r="TZC106" s="420"/>
      <c r="TZD106" s="420"/>
      <c r="TZE106" s="420"/>
      <c r="TZF106" s="420"/>
      <c r="TZG106" s="420"/>
      <c r="TZH106" s="420"/>
      <c r="TZI106" s="420"/>
      <c r="TZJ106" s="420"/>
      <c r="TZK106" s="420"/>
      <c r="TZL106" s="420"/>
      <c r="TZM106" s="420"/>
      <c r="TZN106" s="420"/>
      <c r="TZO106" s="420"/>
      <c r="TZP106" s="420"/>
      <c r="TZQ106" s="420"/>
      <c r="TZR106" s="420"/>
      <c r="TZS106" s="420"/>
      <c r="TZT106" s="420"/>
      <c r="TZU106" s="420"/>
      <c r="TZV106" s="420"/>
      <c r="TZW106" s="420"/>
      <c r="TZX106" s="420"/>
      <c r="TZY106" s="420"/>
      <c r="TZZ106" s="420"/>
      <c r="UAA106" s="420"/>
      <c r="UAB106" s="420"/>
      <c r="UAC106" s="420"/>
      <c r="UAD106" s="420"/>
      <c r="UAE106" s="420"/>
      <c r="UAF106" s="420"/>
      <c r="UAG106" s="420"/>
      <c r="UAH106" s="420"/>
      <c r="UAI106" s="420"/>
      <c r="UAJ106" s="420"/>
      <c r="UAK106" s="420"/>
      <c r="UAL106" s="420"/>
      <c r="UAM106" s="420"/>
      <c r="UAN106" s="420"/>
      <c r="UAO106" s="420"/>
      <c r="UAP106" s="420"/>
      <c r="UAQ106" s="420"/>
      <c r="UAR106" s="420"/>
      <c r="UAS106" s="420"/>
      <c r="UAT106" s="420"/>
      <c r="UAU106" s="420"/>
      <c r="UAV106" s="420"/>
      <c r="UAW106" s="420"/>
      <c r="UAX106" s="420"/>
      <c r="UAY106" s="420"/>
      <c r="UAZ106" s="420"/>
      <c r="UBA106" s="420"/>
      <c r="UBB106" s="420"/>
      <c r="UBC106" s="420"/>
      <c r="UBD106" s="420"/>
      <c r="UBE106" s="420"/>
      <c r="UBF106" s="420"/>
      <c r="UBG106" s="420"/>
      <c r="UBH106" s="420"/>
      <c r="UBI106" s="420"/>
      <c r="UBJ106" s="420"/>
      <c r="UBK106" s="420"/>
      <c r="UBL106" s="420"/>
      <c r="UBM106" s="420"/>
      <c r="UBN106" s="420"/>
      <c r="UBO106" s="420"/>
      <c r="UBP106" s="420"/>
      <c r="UBQ106" s="420"/>
      <c r="UBR106" s="420"/>
      <c r="UBS106" s="420"/>
      <c r="UBT106" s="420"/>
      <c r="UBU106" s="420"/>
      <c r="UBV106" s="420"/>
      <c r="UBW106" s="420"/>
      <c r="UBX106" s="420"/>
      <c r="UBY106" s="420"/>
      <c r="UBZ106" s="420"/>
      <c r="UCA106" s="420"/>
      <c r="UCB106" s="420"/>
      <c r="UCC106" s="420"/>
      <c r="UCD106" s="420"/>
      <c r="UCE106" s="420"/>
      <c r="UCF106" s="420"/>
      <c r="UCG106" s="420"/>
      <c r="UCH106" s="420"/>
      <c r="UCI106" s="420"/>
      <c r="UCJ106" s="420"/>
      <c r="UCK106" s="420"/>
      <c r="UCL106" s="420"/>
      <c r="UCM106" s="420"/>
      <c r="UCN106" s="420"/>
      <c r="UCO106" s="420"/>
      <c r="UCP106" s="420"/>
      <c r="UCQ106" s="420"/>
      <c r="UCR106" s="420"/>
      <c r="UCS106" s="420"/>
      <c r="UCT106" s="420"/>
      <c r="UCU106" s="420"/>
      <c r="UCV106" s="420"/>
      <c r="UCW106" s="420"/>
      <c r="UCX106" s="420"/>
      <c r="UCY106" s="420"/>
      <c r="UCZ106" s="420"/>
      <c r="UDA106" s="420"/>
      <c r="UDB106" s="420"/>
      <c r="UDC106" s="420"/>
      <c r="UDD106" s="420"/>
      <c r="UDE106" s="420"/>
      <c r="UDF106" s="420"/>
      <c r="UDG106" s="420"/>
      <c r="UDH106" s="420"/>
      <c r="UDI106" s="420"/>
      <c r="UDJ106" s="420"/>
      <c r="UDK106" s="420"/>
      <c r="UDL106" s="420"/>
      <c r="UDM106" s="420"/>
      <c r="UDN106" s="420"/>
      <c r="UDO106" s="420"/>
      <c r="UDP106" s="420"/>
      <c r="UDQ106" s="420"/>
      <c r="UDR106" s="420"/>
      <c r="UDS106" s="420"/>
      <c r="UDT106" s="420"/>
      <c r="UDU106" s="420"/>
      <c r="UDV106" s="420"/>
      <c r="UDW106" s="420"/>
      <c r="UDX106" s="420"/>
      <c r="UDY106" s="420"/>
      <c r="UDZ106" s="420"/>
      <c r="UEA106" s="420"/>
      <c r="UEB106" s="420"/>
      <c r="UEC106" s="420"/>
      <c r="UED106" s="420"/>
      <c r="UEE106" s="420"/>
      <c r="UEF106" s="420"/>
      <c r="UEG106" s="420"/>
      <c r="UEH106" s="420"/>
      <c r="UEI106" s="420"/>
      <c r="UEJ106" s="420"/>
      <c r="UEK106" s="420"/>
      <c r="UEL106" s="420"/>
      <c r="UEM106" s="420"/>
      <c r="UEN106" s="420"/>
      <c r="UEO106" s="420"/>
      <c r="UEP106" s="420"/>
      <c r="UEQ106" s="420"/>
      <c r="UER106" s="420"/>
      <c r="UES106" s="420"/>
      <c r="UET106" s="420"/>
      <c r="UEU106" s="420"/>
      <c r="UEV106" s="420"/>
      <c r="UEW106" s="420"/>
      <c r="UEX106" s="420"/>
      <c r="UEY106" s="420"/>
      <c r="UEZ106" s="420"/>
      <c r="UFA106" s="420"/>
      <c r="UFB106" s="420"/>
      <c r="UFC106" s="420"/>
      <c r="UFD106" s="420"/>
      <c r="UFE106" s="420"/>
      <c r="UFF106" s="420"/>
      <c r="UFG106" s="420"/>
      <c r="UFH106" s="420"/>
      <c r="UFI106" s="420"/>
      <c r="UFJ106" s="420"/>
      <c r="UFK106" s="420"/>
      <c r="UFL106" s="420"/>
      <c r="UFM106" s="420"/>
      <c r="UFN106" s="420"/>
      <c r="UFO106" s="420"/>
      <c r="UFP106" s="420"/>
      <c r="UFQ106" s="420"/>
      <c r="UFR106" s="420"/>
      <c r="UFS106" s="420"/>
      <c r="UFT106" s="420"/>
      <c r="UFU106" s="420"/>
      <c r="UFV106" s="420"/>
      <c r="UFW106" s="420"/>
      <c r="UFX106" s="420"/>
      <c r="UFY106" s="420"/>
      <c r="UFZ106" s="420"/>
      <c r="UGA106" s="420"/>
      <c r="UGB106" s="420"/>
      <c r="UGC106" s="420"/>
      <c r="UGD106" s="420"/>
      <c r="UGE106" s="420"/>
      <c r="UGF106" s="420"/>
      <c r="UGG106" s="420"/>
      <c r="UGH106" s="420"/>
      <c r="UGI106" s="420"/>
      <c r="UGJ106" s="420"/>
      <c r="UGK106" s="420"/>
      <c r="UGL106" s="420"/>
      <c r="UGM106" s="420"/>
      <c r="UGN106" s="420"/>
      <c r="UGO106" s="420"/>
      <c r="UGP106" s="420"/>
      <c r="UGQ106" s="420"/>
      <c r="UGR106" s="420"/>
      <c r="UGS106" s="420"/>
      <c r="UGT106" s="420"/>
      <c r="UGU106" s="420"/>
      <c r="UGV106" s="420"/>
      <c r="UGW106" s="420"/>
      <c r="UGX106" s="420"/>
      <c r="UGY106" s="420"/>
      <c r="UGZ106" s="420"/>
      <c r="UHA106" s="420"/>
      <c r="UHB106" s="420"/>
      <c r="UHC106" s="420"/>
      <c r="UHD106" s="420"/>
      <c r="UHE106" s="420"/>
      <c r="UHF106" s="420"/>
      <c r="UHG106" s="420"/>
      <c r="UHH106" s="420"/>
      <c r="UHI106" s="420"/>
      <c r="UHJ106" s="420"/>
      <c r="UHK106" s="420"/>
      <c r="UHL106" s="420"/>
      <c r="UHM106" s="420"/>
      <c r="UHN106" s="420"/>
      <c r="UHO106" s="420"/>
      <c r="UHP106" s="420"/>
      <c r="UHQ106" s="420"/>
      <c r="UHR106" s="420"/>
      <c r="UHS106" s="420"/>
      <c r="UHT106" s="420"/>
      <c r="UHU106" s="420"/>
      <c r="UHV106" s="420"/>
      <c r="UHW106" s="420"/>
      <c r="UHX106" s="420"/>
      <c r="UHY106" s="420"/>
      <c r="UHZ106" s="420"/>
      <c r="UIA106" s="420"/>
      <c r="UIB106" s="420"/>
      <c r="UIC106" s="420"/>
      <c r="UID106" s="420"/>
      <c r="UIE106" s="420"/>
      <c r="UIF106" s="420"/>
      <c r="UIG106" s="420"/>
      <c r="UIH106" s="420"/>
      <c r="UII106" s="420"/>
      <c r="UIJ106" s="420"/>
      <c r="UIK106" s="420"/>
      <c r="UIL106" s="420"/>
      <c r="UIM106" s="420"/>
      <c r="UIN106" s="420"/>
      <c r="UIO106" s="420"/>
      <c r="UIP106" s="420"/>
      <c r="UIQ106" s="420"/>
      <c r="UIR106" s="420"/>
      <c r="UIS106" s="420"/>
      <c r="UIT106" s="420"/>
      <c r="UIU106" s="420"/>
      <c r="UIV106" s="420"/>
      <c r="UIW106" s="420"/>
      <c r="UIX106" s="420"/>
      <c r="UIY106" s="420"/>
      <c r="UIZ106" s="420"/>
      <c r="UJA106" s="420"/>
      <c r="UJB106" s="420"/>
      <c r="UJC106" s="420"/>
      <c r="UJD106" s="420"/>
      <c r="UJE106" s="420"/>
      <c r="UJF106" s="420"/>
      <c r="UJG106" s="420"/>
      <c r="UJH106" s="420"/>
      <c r="UJI106" s="420"/>
      <c r="UJJ106" s="420"/>
      <c r="UJK106" s="420"/>
      <c r="UJL106" s="420"/>
      <c r="UJM106" s="420"/>
      <c r="UJN106" s="420"/>
      <c r="UJO106" s="420"/>
      <c r="UJP106" s="420"/>
      <c r="UJQ106" s="420"/>
      <c r="UJR106" s="420"/>
      <c r="UJS106" s="420"/>
      <c r="UJT106" s="420"/>
      <c r="UJU106" s="420"/>
      <c r="UJV106" s="420"/>
      <c r="UJW106" s="420"/>
      <c r="UJX106" s="420"/>
      <c r="UJY106" s="420"/>
      <c r="UJZ106" s="420"/>
      <c r="UKA106" s="420"/>
      <c r="UKB106" s="420"/>
      <c r="UKC106" s="420"/>
      <c r="UKD106" s="420"/>
      <c r="UKE106" s="420"/>
      <c r="UKF106" s="420"/>
      <c r="UKG106" s="420"/>
      <c r="UKH106" s="420"/>
      <c r="UKI106" s="420"/>
      <c r="UKJ106" s="420"/>
      <c r="UKK106" s="420"/>
      <c r="UKL106" s="420"/>
      <c r="UKM106" s="420"/>
      <c r="UKN106" s="420"/>
      <c r="UKO106" s="420"/>
      <c r="UKP106" s="420"/>
      <c r="UKQ106" s="420"/>
      <c r="UKR106" s="420"/>
      <c r="UKS106" s="420"/>
      <c r="UKT106" s="420"/>
      <c r="UKU106" s="420"/>
      <c r="UKV106" s="420"/>
      <c r="UKW106" s="420"/>
      <c r="UKX106" s="420"/>
      <c r="UKY106" s="420"/>
      <c r="UKZ106" s="420"/>
      <c r="ULA106" s="420"/>
      <c r="ULB106" s="420"/>
      <c r="ULC106" s="420"/>
      <c r="ULD106" s="420"/>
      <c r="ULE106" s="420"/>
      <c r="ULF106" s="420"/>
      <c r="ULG106" s="420"/>
      <c r="ULH106" s="420"/>
      <c r="ULI106" s="420"/>
      <c r="ULJ106" s="420"/>
      <c r="ULK106" s="420"/>
      <c r="ULL106" s="420"/>
      <c r="ULM106" s="420"/>
      <c r="ULN106" s="420"/>
      <c r="ULO106" s="420"/>
      <c r="ULP106" s="420"/>
      <c r="ULQ106" s="420"/>
      <c r="ULR106" s="420"/>
      <c r="ULS106" s="420"/>
      <c r="ULT106" s="420"/>
      <c r="ULU106" s="420"/>
      <c r="ULV106" s="420"/>
      <c r="ULW106" s="420"/>
      <c r="ULX106" s="420"/>
      <c r="ULY106" s="420"/>
      <c r="ULZ106" s="420"/>
      <c r="UMA106" s="420"/>
      <c r="UMB106" s="420"/>
      <c r="UMC106" s="420"/>
      <c r="UMD106" s="420"/>
      <c r="UME106" s="420"/>
      <c r="UMF106" s="420"/>
      <c r="UMG106" s="420"/>
      <c r="UMH106" s="420"/>
      <c r="UMI106" s="420"/>
      <c r="UMJ106" s="420"/>
      <c r="UMK106" s="420"/>
      <c r="UML106" s="420"/>
      <c r="UMM106" s="420"/>
      <c r="UMN106" s="420"/>
      <c r="UMO106" s="420"/>
      <c r="UMP106" s="420"/>
      <c r="UMQ106" s="420"/>
      <c r="UMR106" s="420"/>
      <c r="UMS106" s="420"/>
      <c r="UMT106" s="420"/>
      <c r="UMU106" s="420"/>
      <c r="UMV106" s="420"/>
      <c r="UMW106" s="420"/>
      <c r="UMX106" s="420"/>
      <c r="UMY106" s="420"/>
      <c r="UMZ106" s="420"/>
      <c r="UNA106" s="420"/>
      <c r="UNB106" s="420"/>
      <c r="UNC106" s="420"/>
      <c r="UND106" s="420"/>
      <c r="UNE106" s="420"/>
      <c r="UNF106" s="420"/>
      <c r="UNG106" s="420"/>
      <c r="UNH106" s="420"/>
      <c r="UNI106" s="420"/>
      <c r="UNJ106" s="420"/>
      <c r="UNK106" s="420"/>
      <c r="UNL106" s="420"/>
      <c r="UNM106" s="420"/>
      <c r="UNN106" s="420"/>
      <c r="UNO106" s="420"/>
      <c r="UNP106" s="420"/>
      <c r="UNQ106" s="420"/>
      <c r="UNR106" s="420"/>
      <c r="UNS106" s="420"/>
      <c r="UNT106" s="420"/>
      <c r="UNU106" s="420"/>
      <c r="UNV106" s="420"/>
      <c r="UNW106" s="420"/>
      <c r="UNX106" s="420"/>
      <c r="UNY106" s="420"/>
      <c r="UNZ106" s="420"/>
      <c r="UOA106" s="420"/>
      <c r="UOB106" s="420"/>
      <c r="UOC106" s="420"/>
      <c r="UOD106" s="420"/>
      <c r="UOE106" s="420"/>
      <c r="UOF106" s="420"/>
      <c r="UOG106" s="420"/>
      <c r="UOH106" s="420"/>
      <c r="UOI106" s="420"/>
      <c r="UOJ106" s="420"/>
      <c r="UOK106" s="420"/>
      <c r="UOL106" s="420"/>
      <c r="UOM106" s="420"/>
      <c r="UON106" s="420"/>
      <c r="UOO106" s="420"/>
      <c r="UOP106" s="420"/>
      <c r="UOQ106" s="420"/>
      <c r="UOR106" s="420"/>
      <c r="UOS106" s="420"/>
      <c r="UOT106" s="420"/>
      <c r="UOU106" s="420"/>
      <c r="UOV106" s="420"/>
      <c r="UOW106" s="420"/>
      <c r="UOX106" s="420"/>
      <c r="UOY106" s="420"/>
      <c r="UOZ106" s="420"/>
      <c r="UPA106" s="420"/>
      <c r="UPB106" s="420"/>
      <c r="UPC106" s="420"/>
      <c r="UPD106" s="420"/>
      <c r="UPE106" s="420"/>
      <c r="UPF106" s="420"/>
      <c r="UPG106" s="420"/>
      <c r="UPH106" s="420"/>
      <c r="UPI106" s="420"/>
      <c r="UPJ106" s="420"/>
      <c r="UPK106" s="420"/>
      <c r="UPL106" s="420"/>
      <c r="UPM106" s="420"/>
      <c r="UPN106" s="420"/>
      <c r="UPO106" s="420"/>
      <c r="UPP106" s="420"/>
      <c r="UPQ106" s="420"/>
      <c r="UPR106" s="420"/>
      <c r="UPS106" s="420"/>
      <c r="UPT106" s="420"/>
      <c r="UPU106" s="420"/>
      <c r="UPV106" s="420"/>
      <c r="UPW106" s="420"/>
      <c r="UPX106" s="420"/>
      <c r="UPY106" s="420"/>
      <c r="UPZ106" s="420"/>
      <c r="UQA106" s="420"/>
      <c r="UQB106" s="420"/>
      <c r="UQC106" s="420"/>
      <c r="UQD106" s="420"/>
      <c r="UQE106" s="420"/>
      <c r="UQF106" s="420"/>
      <c r="UQG106" s="420"/>
      <c r="UQH106" s="420"/>
      <c r="UQI106" s="420"/>
      <c r="UQJ106" s="420"/>
      <c r="UQK106" s="420"/>
      <c r="UQL106" s="420"/>
      <c r="UQM106" s="420"/>
      <c r="UQN106" s="420"/>
      <c r="UQO106" s="420"/>
      <c r="UQP106" s="420"/>
      <c r="UQQ106" s="420"/>
      <c r="UQR106" s="420"/>
      <c r="UQS106" s="420"/>
      <c r="UQT106" s="420"/>
      <c r="UQU106" s="420"/>
      <c r="UQV106" s="420"/>
      <c r="UQW106" s="420"/>
      <c r="UQX106" s="420"/>
      <c r="UQY106" s="420"/>
      <c r="UQZ106" s="420"/>
      <c r="URA106" s="420"/>
      <c r="URB106" s="420"/>
      <c r="URC106" s="420"/>
      <c r="URD106" s="420"/>
      <c r="URE106" s="420"/>
      <c r="URF106" s="420"/>
      <c r="URG106" s="420"/>
      <c r="URH106" s="420"/>
      <c r="URI106" s="420"/>
      <c r="URJ106" s="420"/>
      <c r="URK106" s="420"/>
      <c r="URL106" s="420"/>
      <c r="URM106" s="420"/>
      <c r="URN106" s="420"/>
      <c r="URO106" s="420"/>
      <c r="URP106" s="420"/>
      <c r="URQ106" s="420"/>
      <c r="URR106" s="420"/>
      <c r="URS106" s="420"/>
      <c r="URT106" s="420"/>
      <c r="URU106" s="420"/>
      <c r="URV106" s="420"/>
      <c r="URW106" s="420"/>
      <c r="URX106" s="420"/>
      <c r="URY106" s="420"/>
      <c r="URZ106" s="420"/>
      <c r="USA106" s="420"/>
      <c r="USB106" s="420"/>
      <c r="USC106" s="420"/>
      <c r="USD106" s="420"/>
      <c r="USE106" s="420"/>
      <c r="USF106" s="420"/>
      <c r="USG106" s="420"/>
      <c r="USH106" s="420"/>
      <c r="USI106" s="420"/>
      <c r="USJ106" s="420"/>
      <c r="USK106" s="420"/>
      <c r="USL106" s="420"/>
      <c r="USM106" s="420"/>
      <c r="USN106" s="420"/>
      <c r="USO106" s="420"/>
      <c r="USP106" s="420"/>
      <c r="USQ106" s="420"/>
      <c r="USR106" s="420"/>
      <c r="USS106" s="420"/>
      <c r="UST106" s="420"/>
      <c r="USU106" s="420"/>
      <c r="USV106" s="420"/>
      <c r="USW106" s="420"/>
      <c r="USX106" s="420"/>
      <c r="USY106" s="420"/>
      <c r="USZ106" s="420"/>
      <c r="UTA106" s="420"/>
      <c r="UTB106" s="420"/>
      <c r="UTC106" s="420"/>
      <c r="UTD106" s="420"/>
      <c r="UTE106" s="420"/>
      <c r="UTF106" s="420"/>
      <c r="UTG106" s="420"/>
      <c r="UTH106" s="420"/>
      <c r="UTI106" s="420"/>
      <c r="UTJ106" s="420"/>
      <c r="UTK106" s="420"/>
      <c r="UTL106" s="420"/>
      <c r="UTM106" s="420"/>
      <c r="UTN106" s="420"/>
      <c r="UTO106" s="420"/>
      <c r="UTP106" s="420"/>
      <c r="UTQ106" s="420"/>
      <c r="UTR106" s="420"/>
      <c r="UTS106" s="420"/>
      <c r="UTT106" s="420"/>
      <c r="UTU106" s="420"/>
      <c r="UTV106" s="420"/>
      <c r="UTW106" s="420"/>
      <c r="UTX106" s="420"/>
      <c r="UTY106" s="420"/>
      <c r="UTZ106" s="420"/>
      <c r="UUA106" s="420"/>
      <c r="UUB106" s="420"/>
      <c r="UUC106" s="420"/>
      <c r="UUD106" s="420"/>
      <c r="UUE106" s="420"/>
      <c r="UUF106" s="420"/>
      <c r="UUG106" s="420"/>
      <c r="UUH106" s="420"/>
      <c r="UUI106" s="420"/>
      <c r="UUJ106" s="420"/>
      <c r="UUK106" s="420"/>
      <c r="UUL106" s="420"/>
      <c r="UUM106" s="420"/>
      <c r="UUN106" s="420"/>
      <c r="UUO106" s="420"/>
      <c r="UUP106" s="420"/>
      <c r="UUQ106" s="420"/>
      <c r="UUR106" s="420"/>
      <c r="UUS106" s="420"/>
      <c r="UUT106" s="420"/>
      <c r="UUU106" s="420"/>
      <c r="UUV106" s="420"/>
      <c r="UUW106" s="420"/>
      <c r="UUX106" s="420"/>
      <c r="UUY106" s="420"/>
      <c r="UUZ106" s="420"/>
      <c r="UVA106" s="420"/>
      <c r="UVB106" s="420"/>
      <c r="UVC106" s="420"/>
      <c r="UVD106" s="420"/>
      <c r="UVE106" s="420"/>
      <c r="UVF106" s="420"/>
      <c r="UVG106" s="420"/>
      <c r="UVH106" s="420"/>
      <c r="UVI106" s="420"/>
      <c r="UVJ106" s="420"/>
      <c r="UVK106" s="420"/>
      <c r="UVL106" s="420"/>
      <c r="UVM106" s="420"/>
      <c r="UVN106" s="420"/>
      <c r="UVO106" s="420"/>
      <c r="UVP106" s="420"/>
      <c r="UVQ106" s="420"/>
      <c r="UVR106" s="420"/>
      <c r="UVS106" s="420"/>
      <c r="UVT106" s="420"/>
      <c r="UVU106" s="420"/>
      <c r="UVV106" s="420"/>
      <c r="UVW106" s="420"/>
      <c r="UVX106" s="420"/>
      <c r="UVY106" s="420"/>
      <c r="UVZ106" s="420"/>
      <c r="UWA106" s="420"/>
      <c r="UWB106" s="420"/>
      <c r="UWC106" s="420"/>
      <c r="UWD106" s="420"/>
      <c r="UWE106" s="420"/>
      <c r="UWF106" s="420"/>
      <c r="UWG106" s="420"/>
      <c r="UWH106" s="420"/>
      <c r="UWI106" s="420"/>
      <c r="UWJ106" s="420"/>
      <c r="UWK106" s="420"/>
      <c r="UWL106" s="420"/>
      <c r="UWM106" s="420"/>
      <c r="UWN106" s="420"/>
      <c r="UWO106" s="420"/>
      <c r="UWP106" s="420"/>
      <c r="UWQ106" s="420"/>
      <c r="UWR106" s="420"/>
      <c r="UWS106" s="420"/>
      <c r="UWT106" s="420"/>
      <c r="UWU106" s="420"/>
      <c r="UWV106" s="420"/>
      <c r="UWW106" s="420"/>
      <c r="UWX106" s="420"/>
      <c r="UWY106" s="420"/>
      <c r="UWZ106" s="420"/>
      <c r="UXA106" s="420"/>
      <c r="UXB106" s="420"/>
      <c r="UXC106" s="420"/>
      <c r="UXD106" s="420"/>
      <c r="UXE106" s="420"/>
      <c r="UXF106" s="420"/>
      <c r="UXG106" s="420"/>
      <c r="UXH106" s="420"/>
      <c r="UXI106" s="420"/>
      <c r="UXJ106" s="420"/>
      <c r="UXK106" s="420"/>
      <c r="UXL106" s="420"/>
      <c r="UXM106" s="420"/>
      <c r="UXN106" s="420"/>
      <c r="UXO106" s="420"/>
      <c r="UXP106" s="420"/>
      <c r="UXQ106" s="420"/>
      <c r="UXR106" s="420"/>
      <c r="UXS106" s="420"/>
      <c r="UXT106" s="420"/>
      <c r="UXU106" s="420"/>
      <c r="UXV106" s="420"/>
      <c r="UXW106" s="420"/>
      <c r="UXX106" s="420"/>
      <c r="UXY106" s="420"/>
      <c r="UXZ106" s="420"/>
      <c r="UYA106" s="420"/>
      <c r="UYB106" s="420"/>
      <c r="UYC106" s="420"/>
      <c r="UYD106" s="420"/>
      <c r="UYE106" s="420"/>
      <c r="UYF106" s="420"/>
      <c r="UYG106" s="420"/>
      <c r="UYH106" s="420"/>
      <c r="UYI106" s="420"/>
      <c r="UYJ106" s="420"/>
      <c r="UYK106" s="420"/>
      <c r="UYL106" s="420"/>
      <c r="UYM106" s="420"/>
      <c r="UYN106" s="420"/>
      <c r="UYO106" s="420"/>
      <c r="UYP106" s="420"/>
      <c r="UYQ106" s="420"/>
      <c r="UYR106" s="420"/>
      <c r="UYS106" s="420"/>
      <c r="UYT106" s="420"/>
      <c r="UYU106" s="420"/>
      <c r="UYV106" s="420"/>
      <c r="UYW106" s="420"/>
      <c r="UYX106" s="420"/>
      <c r="UYY106" s="420"/>
      <c r="UYZ106" s="420"/>
      <c r="UZA106" s="420"/>
      <c r="UZB106" s="420"/>
      <c r="UZC106" s="420"/>
      <c r="UZD106" s="420"/>
      <c r="UZE106" s="420"/>
      <c r="UZF106" s="420"/>
      <c r="UZG106" s="420"/>
      <c r="UZH106" s="420"/>
      <c r="UZI106" s="420"/>
      <c r="UZJ106" s="420"/>
      <c r="UZK106" s="420"/>
      <c r="UZL106" s="420"/>
      <c r="UZM106" s="420"/>
      <c r="UZN106" s="420"/>
      <c r="UZO106" s="420"/>
      <c r="UZP106" s="420"/>
      <c r="UZQ106" s="420"/>
      <c r="UZR106" s="420"/>
      <c r="UZS106" s="420"/>
      <c r="UZT106" s="420"/>
      <c r="UZU106" s="420"/>
      <c r="UZV106" s="420"/>
      <c r="UZW106" s="420"/>
      <c r="UZX106" s="420"/>
      <c r="UZY106" s="420"/>
      <c r="UZZ106" s="420"/>
      <c r="VAA106" s="420"/>
      <c r="VAB106" s="420"/>
      <c r="VAC106" s="420"/>
      <c r="VAD106" s="420"/>
      <c r="VAE106" s="420"/>
      <c r="VAF106" s="420"/>
      <c r="VAG106" s="420"/>
      <c r="VAH106" s="420"/>
      <c r="VAI106" s="420"/>
      <c r="VAJ106" s="420"/>
      <c r="VAK106" s="420"/>
      <c r="VAL106" s="420"/>
      <c r="VAM106" s="420"/>
      <c r="VAN106" s="420"/>
      <c r="VAO106" s="420"/>
      <c r="VAP106" s="420"/>
      <c r="VAQ106" s="420"/>
      <c r="VAR106" s="420"/>
      <c r="VAS106" s="420"/>
      <c r="VAT106" s="420"/>
      <c r="VAU106" s="420"/>
      <c r="VAV106" s="420"/>
      <c r="VAW106" s="420"/>
      <c r="VAX106" s="420"/>
      <c r="VAY106" s="420"/>
      <c r="VAZ106" s="420"/>
      <c r="VBA106" s="420"/>
      <c r="VBB106" s="420"/>
      <c r="VBC106" s="420"/>
      <c r="VBD106" s="420"/>
      <c r="VBE106" s="420"/>
      <c r="VBF106" s="420"/>
      <c r="VBG106" s="420"/>
      <c r="VBH106" s="420"/>
      <c r="VBI106" s="420"/>
      <c r="VBJ106" s="420"/>
      <c r="VBK106" s="420"/>
      <c r="VBL106" s="420"/>
      <c r="VBM106" s="420"/>
      <c r="VBN106" s="420"/>
      <c r="VBO106" s="420"/>
      <c r="VBP106" s="420"/>
      <c r="VBQ106" s="420"/>
      <c r="VBR106" s="420"/>
      <c r="VBS106" s="420"/>
      <c r="VBT106" s="420"/>
      <c r="VBU106" s="420"/>
      <c r="VBV106" s="420"/>
      <c r="VBW106" s="420"/>
      <c r="VBX106" s="420"/>
      <c r="VBY106" s="420"/>
      <c r="VBZ106" s="420"/>
      <c r="VCA106" s="420"/>
      <c r="VCB106" s="420"/>
      <c r="VCC106" s="420"/>
      <c r="VCD106" s="420"/>
      <c r="VCE106" s="420"/>
      <c r="VCF106" s="420"/>
      <c r="VCG106" s="420"/>
      <c r="VCH106" s="420"/>
      <c r="VCI106" s="420"/>
      <c r="VCJ106" s="420"/>
      <c r="VCK106" s="420"/>
      <c r="VCL106" s="420"/>
      <c r="VCM106" s="420"/>
      <c r="VCN106" s="420"/>
      <c r="VCO106" s="420"/>
      <c r="VCP106" s="420"/>
      <c r="VCQ106" s="420"/>
      <c r="VCR106" s="420"/>
      <c r="VCS106" s="420"/>
      <c r="VCT106" s="420"/>
      <c r="VCU106" s="420"/>
      <c r="VCV106" s="420"/>
      <c r="VCW106" s="420"/>
      <c r="VCX106" s="420"/>
      <c r="VCY106" s="420"/>
      <c r="VCZ106" s="420"/>
      <c r="VDA106" s="420"/>
      <c r="VDB106" s="420"/>
      <c r="VDC106" s="420"/>
      <c r="VDD106" s="420"/>
      <c r="VDE106" s="420"/>
      <c r="VDF106" s="420"/>
      <c r="VDG106" s="420"/>
      <c r="VDH106" s="420"/>
      <c r="VDI106" s="420"/>
      <c r="VDJ106" s="420"/>
      <c r="VDK106" s="420"/>
      <c r="VDL106" s="420"/>
      <c r="VDM106" s="420"/>
      <c r="VDN106" s="420"/>
      <c r="VDO106" s="420"/>
      <c r="VDP106" s="420"/>
      <c r="VDQ106" s="420"/>
      <c r="VDR106" s="420"/>
      <c r="VDS106" s="420"/>
      <c r="VDT106" s="420"/>
      <c r="VDU106" s="420"/>
      <c r="VDV106" s="420"/>
      <c r="VDW106" s="420"/>
      <c r="VDX106" s="420"/>
      <c r="VDY106" s="420"/>
      <c r="VDZ106" s="420"/>
      <c r="VEA106" s="420"/>
      <c r="VEB106" s="420"/>
      <c r="VEC106" s="420"/>
      <c r="VED106" s="420"/>
      <c r="VEE106" s="420"/>
      <c r="VEF106" s="420"/>
      <c r="VEG106" s="420"/>
      <c r="VEH106" s="420"/>
      <c r="VEI106" s="420"/>
      <c r="VEJ106" s="420"/>
      <c r="VEK106" s="420"/>
      <c r="VEL106" s="420"/>
      <c r="VEM106" s="420"/>
      <c r="VEN106" s="420"/>
      <c r="VEO106" s="420"/>
      <c r="VEP106" s="420"/>
      <c r="VEQ106" s="420"/>
      <c r="VER106" s="420"/>
      <c r="VES106" s="420"/>
      <c r="VET106" s="420"/>
      <c r="VEU106" s="420"/>
      <c r="VEV106" s="420"/>
      <c r="VEW106" s="420"/>
      <c r="VEX106" s="420"/>
      <c r="VEY106" s="420"/>
      <c r="VEZ106" s="420"/>
      <c r="VFA106" s="420"/>
      <c r="VFB106" s="420"/>
      <c r="VFC106" s="420"/>
      <c r="VFD106" s="420"/>
      <c r="VFE106" s="420"/>
      <c r="VFF106" s="420"/>
      <c r="VFG106" s="420"/>
      <c r="VFH106" s="420"/>
      <c r="VFI106" s="420"/>
      <c r="VFJ106" s="420"/>
      <c r="VFK106" s="420"/>
      <c r="VFL106" s="420"/>
      <c r="VFM106" s="420"/>
      <c r="VFN106" s="420"/>
      <c r="VFO106" s="420"/>
      <c r="VFP106" s="420"/>
      <c r="VFQ106" s="420"/>
      <c r="VFR106" s="420"/>
      <c r="VFS106" s="420"/>
      <c r="VFT106" s="420"/>
      <c r="VFU106" s="420"/>
      <c r="VFV106" s="420"/>
      <c r="VFW106" s="420"/>
      <c r="VFX106" s="420"/>
      <c r="VFY106" s="420"/>
      <c r="VFZ106" s="420"/>
      <c r="VGA106" s="420"/>
      <c r="VGB106" s="420"/>
      <c r="VGC106" s="420"/>
      <c r="VGD106" s="420"/>
      <c r="VGE106" s="420"/>
      <c r="VGF106" s="420"/>
      <c r="VGG106" s="420"/>
      <c r="VGH106" s="420"/>
      <c r="VGI106" s="420"/>
      <c r="VGJ106" s="420"/>
      <c r="VGK106" s="420"/>
      <c r="VGL106" s="420"/>
      <c r="VGM106" s="420"/>
      <c r="VGN106" s="420"/>
      <c r="VGO106" s="420"/>
      <c r="VGP106" s="420"/>
      <c r="VGQ106" s="420"/>
      <c r="VGR106" s="420"/>
      <c r="VGS106" s="420"/>
      <c r="VGT106" s="420"/>
      <c r="VGU106" s="420"/>
      <c r="VGV106" s="420"/>
      <c r="VGW106" s="420"/>
      <c r="VGX106" s="420"/>
      <c r="VGY106" s="420"/>
      <c r="VGZ106" s="420"/>
      <c r="VHA106" s="420"/>
      <c r="VHB106" s="420"/>
      <c r="VHC106" s="420"/>
      <c r="VHD106" s="420"/>
      <c r="VHE106" s="420"/>
      <c r="VHF106" s="420"/>
      <c r="VHG106" s="420"/>
      <c r="VHH106" s="420"/>
      <c r="VHI106" s="420"/>
      <c r="VHJ106" s="420"/>
      <c r="VHK106" s="420"/>
      <c r="VHL106" s="420"/>
      <c r="VHM106" s="420"/>
      <c r="VHN106" s="420"/>
      <c r="VHO106" s="420"/>
      <c r="VHP106" s="420"/>
      <c r="VHQ106" s="420"/>
      <c r="VHR106" s="420"/>
      <c r="VHS106" s="420"/>
      <c r="VHT106" s="420"/>
      <c r="VHU106" s="420"/>
      <c r="VHV106" s="420"/>
      <c r="VHW106" s="420"/>
      <c r="VHX106" s="420"/>
      <c r="VHY106" s="420"/>
      <c r="VHZ106" s="420"/>
      <c r="VIA106" s="420"/>
      <c r="VIB106" s="420"/>
      <c r="VIC106" s="420"/>
      <c r="VID106" s="420"/>
      <c r="VIE106" s="420"/>
      <c r="VIF106" s="420"/>
      <c r="VIG106" s="420"/>
      <c r="VIH106" s="420"/>
      <c r="VII106" s="420"/>
      <c r="VIJ106" s="420"/>
      <c r="VIK106" s="420"/>
      <c r="VIL106" s="420"/>
      <c r="VIM106" s="420"/>
      <c r="VIN106" s="420"/>
      <c r="VIO106" s="420"/>
      <c r="VIP106" s="420"/>
      <c r="VIQ106" s="420"/>
      <c r="VIR106" s="420"/>
      <c r="VIS106" s="420"/>
      <c r="VIT106" s="420"/>
      <c r="VIU106" s="420"/>
      <c r="VIV106" s="420"/>
      <c r="VIW106" s="420"/>
      <c r="VIX106" s="420"/>
      <c r="VIY106" s="420"/>
      <c r="VIZ106" s="420"/>
      <c r="VJA106" s="420"/>
      <c r="VJB106" s="420"/>
      <c r="VJC106" s="420"/>
      <c r="VJD106" s="420"/>
      <c r="VJE106" s="420"/>
      <c r="VJF106" s="420"/>
      <c r="VJG106" s="420"/>
      <c r="VJH106" s="420"/>
      <c r="VJI106" s="420"/>
      <c r="VJJ106" s="420"/>
      <c r="VJK106" s="420"/>
      <c r="VJL106" s="420"/>
      <c r="VJM106" s="420"/>
      <c r="VJN106" s="420"/>
      <c r="VJO106" s="420"/>
      <c r="VJP106" s="420"/>
      <c r="VJQ106" s="420"/>
      <c r="VJR106" s="420"/>
      <c r="VJS106" s="420"/>
      <c r="VJT106" s="420"/>
      <c r="VJU106" s="420"/>
      <c r="VJV106" s="420"/>
      <c r="VJW106" s="420"/>
      <c r="VJX106" s="420"/>
      <c r="VJY106" s="420"/>
      <c r="VJZ106" s="420"/>
      <c r="VKA106" s="420"/>
      <c r="VKB106" s="420"/>
      <c r="VKC106" s="420"/>
      <c r="VKD106" s="420"/>
      <c r="VKE106" s="420"/>
      <c r="VKF106" s="420"/>
      <c r="VKG106" s="420"/>
      <c r="VKH106" s="420"/>
      <c r="VKI106" s="420"/>
      <c r="VKJ106" s="420"/>
      <c r="VKK106" s="420"/>
      <c r="VKL106" s="420"/>
      <c r="VKM106" s="420"/>
      <c r="VKN106" s="420"/>
      <c r="VKO106" s="420"/>
      <c r="VKP106" s="420"/>
      <c r="VKQ106" s="420"/>
      <c r="VKR106" s="420"/>
      <c r="VKS106" s="420"/>
      <c r="VKT106" s="420"/>
      <c r="VKU106" s="420"/>
      <c r="VKV106" s="420"/>
      <c r="VKW106" s="420"/>
      <c r="VKX106" s="420"/>
      <c r="VKY106" s="420"/>
      <c r="VKZ106" s="420"/>
      <c r="VLA106" s="420"/>
      <c r="VLB106" s="420"/>
      <c r="VLC106" s="420"/>
      <c r="VLD106" s="420"/>
      <c r="VLE106" s="420"/>
      <c r="VLF106" s="420"/>
      <c r="VLG106" s="420"/>
      <c r="VLH106" s="420"/>
      <c r="VLI106" s="420"/>
      <c r="VLJ106" s="420"/>
      <c r="VLK106" s="420"/>
      <c r="VLL106" s="420"/>
      <c r="VLM106" s="420"/>
      <c r="VLN106" s="420"/>
      <c r="VLO106" s="420"/>
      <c r="VLP106" s="420"/>
      <c r="VLQ106" s="420"/>
      <c r="VLR106" s="420"/>
      <c r="VLS106" s="420"/>
      <c r="VLT106" s="420"/>
      <c r="VLU106" s="420"/>
      <c r="VLV106" s="420"/>
      <c r="VLW106" s="420"/>
      <c r="VLX106" s="420"/>
      <c r="VLY106" s="420"/>
      <c r="VLZ106" s="420"/>
      <c r="VMA106" s="420"/>
      <c r="VMB106" s="420"/>
      <c r="VMC106" s="420"/>
      <c r="VMD106" s="420"/>
      <c r="VME106" s="420"/>
      <c r="VMF106" s="420"/>
      <c r="VMG106" s="420"/>
      <c r="VMH106" s="420"/>
      <c r="VMI106" s="420"/>
      <c r="VMJ106" s="420"/>
      <c r="VMK106" s="420"/>
      <c r="VML106" s="420"/>
      <c r="VMM106" s="420"/>
      <c r="VMN106" s="420"/>
      <c r="VMO106" s="420"/>
      <c r="VMP106" s="420"/>
      <c r="VMQ106" s="420"/>
      <c r="VMR106" s="420"/>
      <c r="VMS106" s="420"/>
      <c r="VMT106" s="420"/>
      <c r="VMU106" s="420"/>
      <c r="VMV106" s="420"/>
      <c r="VMW106" s="420"/>
      <c r="VMX106" s="420"/>
      <c r="VMY106" s="420"/>
      <c r="VMZ106" s="420"/>
      <c r="VNA106" s="420"/>
      <c r="VNB106" s="420"/>
      <c r="VNC106" s="420"/>
      <c r="VND106" s="420"/>
      <c r="VNE106" s="420"/>
      <c r="VNF106" s="420"/>
      <c r="VNG106" s="420"/>
      <c r="VNH106" s="420"/>
      <c r="VNI106" s="420"/>
      <c r="VNJ106" s="420"/>
      <c r="VNK106" s="420"/>
      <c r="VNL106" s="420"/>
      <c r="VNM106" s="420"/>
      <c r="VNN106" s="420"/>
      <c r="VNO106" s="420"/>
      <c r="VNP106" s="420"/>
      <c r="VNQ106" s="420"/>
      <c r="VNR106" s="420"/>
      <c r="VNS106" s="420"/>
      <c r="VNT106" s="420"/>
      <c r="VNU106" s="420"/>
      <c r="VNV106" s="420"/>
      <c r="VNW106" s="420"/>
      <c r="VNX106" s="420"/>
      <c r="VNY106" s="420"/>
      <c r="VNZ106" s="420"/>
      <c r="VOA106" s="420"/>
      <c r="VOB106" s="420"/>
      <c r="VOC106" s="420"/>
      <c r="VOD106" s="420"/>
      <c r="VOE106" s="420"/>
      <c r="VOF106" s="420"/>
      <c r="VOG106" s="420"/>
      <c r="VOH106" s="420"/>
      <c r="VOI106" s="420"/>
      <c r="VOJ106" s="420"/>
      <c r="VOK106" s="420"/>
      <c r="VOL106" s="420"/>
      <c r="VOM106" s="420"/>
      <c r="VON106" s="420"/>
      <c r="VOO106" s="420"/>
      <c r="VOP106" s="420"/>
      <c r="VOQ106" s="420"/>
      <c r="VOR106" s="420"/>
      <c r="VOS106" s="420"/>
      <c r="VOT106" s="420"/>
      <c r="VOU106" s="420"/>
      <c r="VOV106" s="420"/>
      <c r="VOW106" s="420"/>
      <c r="VOX106" s="420"/>
      <c r="VOY106" s="420"/>
      <c r="VOZ106" s="420"/>
      <c r="VPA106" s="420"/>
      <c r="VPB106" s="420"/>
      <c r="VPC106" s="420"/>
      <c r="VPD106" s="420"/>
      <c r="VPE106" s="420"/>
      <c r="VPF106" s="420"/>
      <c r="VPG106" s="420"/>
      <c r="VPH106" s="420"/>
      <c r="VPI106" s="420"/>
      <c r="VPJ106" s="420"/>
      <c r="VPK106" s="420"/>
      <c r="VPL106" s="420"/>
      <c r="VPM106" s="420"/>
      <c r="VPN106" s="420"/>
      <c r="VPO106" s="420"/>
      <c r="VPP106" s="420"/>
      <c r="VPQ106" s="420"/>
      <c r="VPR106" s="420"/>
      <c r="VPS106" s="420"/>
      <c r="VPT106" s="420"/>
      <c r="VPU106" s="420"/>
      <c r="VPV106" s="420"/>
      <c r="VPW106" s="420"/>
      <c r="VPX106" s="420"/>
      <c r="VPY106" s="420"/>
      <c r="VPZ106" s="420"/>
      <c r="VQA106" s="420"/>
      <c r="VQB106" s="420"/>
      <c r="VQC106" s="420"/>
      <c r="VQD106" s="420"/>
      <c r="VQE106" s="420"/>
      <c r="VQF106" s="420"/>
      <c r="VQG106" s="420"/>
      <c r="VQH106" s="420"/>
      <c r="VQI106" s="420"/>
      <c r="VQJ106" s="420"/>
      <c r="VQK106" s="420"/>
      <c r="VQL106" s="420"/>
      <c r="VQM106" s="420"/>
      <c r="VQN106" s="420"/>
      <c r="VQO106" s="420"/>
      <c r="VQP106" s="420"/>
      <c r="VQQ106" s="420"/>
      <c r="VQR106" s="420"/>
      <c r="VQS106" s="420"/>
      <c r="VQT106" s="420"/>
      <c r="VQU106" s="420"/>
      <c r="VQV106" s="420"/>
      <c r="VQW106" s="420"/>
      <c r="VQX106" s="420"/>
      <c r="VQY106" s="420"/>
      <c r="VQZ106" s="420"/>
      <c r="VRA106" s="420"/>
      <c r="VRB106" s="420"/>
      <c r="VRC106" s="420"/>
      <c r="VRD106" s="420"/>
      <c r="VRE106" s="420"/>
      <c r="VRF106" s="420"/>
      <c r="VRG106" s="420"/>
      <c r="VRH106" s="420"/>
      <c r="VRI106" s="420"/>
      <c r="VRJ106" s="420"/>
      <c r="VRK106" s="420"/>
      <c r="VRL106" s="420"/>
      <c r="VRM106" s="420"/>
      <c r="VRN106" s="420"/>
      <c r="VRO106" s="420"/>
      <c r="VRP106" s="420"/>
      <c r="VRQ106" s="420"/>
      <c r="VRR106" s="420"/>
      <c r="VRS106" s="420"/>
      <c r="VRT106" s="420"/>
      <c r="VRU106" s="420"/>
      <c r="VRV106" s="420"/>
      <c r="VRW106" s="420"/>
      <c r="VRX106" s="420"/>
      <c r="VRY106" s="420"/>
      <c r="VRZ106" s="420"/>
      <c r="VSA106" s="420"/>
      <c r="VSB106" s="420"/>
      <c r="VSC106" s="420"/>
      <c r="VSD106" s="420"/>
      <c r="VSE106" s="420"/>
      <c r="VSF106" s="420"/>
      <c r="VSG106" s="420"/>
      <c r="VSH106" s="420"/>
      <c r="VSI106" s="420"/>
      <c r="VSJ106" s="420"/>
      <c r="VSK106" s="420"/>
      <c r="VSL106" s="420"/>
      <c r="VSM106" s="420"/>
      <c r="VSN106" s="420"/>
      <c r="VSO106" s="420"/>
      <c r="VSP106" s="420"/>
      <c r="VSQ106" s="420"/>
      <c r="VSR106" s="420"/>
      <c r="VSS106" s="420"/>
      <c r="VST106" s="420"/>
      <c r="VSU106" s="420"/>
      <c r="VSV106" s="420"/>
      <c r="VSW106" s="420"/>
      <c r="VSX106" s="420"/>
      <c r="VSY106" s="420"/>
      <c r="VSZ106" s="420"/>
      <c r="VTA106" s="420"/>
      <c r="VTB106" s="420"/>
      <c r="VTC106" s="420"/>
      <c r="VTD106" s="420"/>
      <c r="VTE106" s="420"/>
      <c r="VTF106" s="420"/>
      <c r="VTG106" s="420"/>
      <c r="VTH106" s="420"/>
      <c r="VTI106" s="420"/>
      <c r="VTJ106" s="420"/>
      <c r="VTK106" s="420"/>
      <c r="VTL106" s="420"/>
      <c r="VTM106" s="420"/>
      <c r="VTN106" s="420"/>
      <c r="VTO106" s="420"/>
      <c r="VTP106" s="420"/>
      <c r="VTQ106" s="420"/>
      <c r="VTR106" s="420"/>
      <c r="VTS106" s="420"/>
      <c r="VTT106" s="420"/>
      <c r="VTU106" s="420"/>
      <c r="VTV106" s="420"/>
      <c r="VTW106" s="420"/>
      <c r="VTX106" s="420"/>
      <c r="VTY106" s="420"/>
      <c r="VTZ106" s="420"/>
      <c r="VUA106" s="420"/>
      <c r="VUB106" s="420"/>
      <c r="VUC106" s="420"/>
      <c r="VUD106" s="420"/>
      <c r="VUE106" s="420"/>
      <c r="VUF106" s="420"/>
      <c r="VUG106" s="420"/>
      <c r="VUH106" s="420"/>
      <c r="VUI106" s="420"/>
      <c r="VUJ106" s="420"/>
      <c r="VUK106" s="420"/>
      <c r="VUL106" s="420"/>
      <c r="VUM106" s="420"/>
      <c r="VUN106" s="420"/>
      <c r="VUO106" s="420"/>
      <c r="VUP106" s="420"/>
      <c r="VUQ106" s="420"/>
      <c r="VUR106" s="420"/>
      <c r="VUS106" s="420"/>
      <c r="VUT106" s="420"/>
      <c r="VUU106" s="420"/>
      <c r="VUV106" s="420"/>
      <c r="VUW106" s="420"/>
      <c r="VUX106" s="420"/>
      <c r="VUY106" s="420"/>
      <c r="VUZ106" s="420"/>
      <c r="VVA106" s="420"/>
      <c r="VVB106" s="420"/>
      <c r="VVC106" s="420"/>
      <c r="VVD106" s="420"/>
      <c r="VVE106" s="420"/>
      <c r="VVF106" s="420"/>
      <c r="VVG106" s="420"/>
      <c r="VVH106" s="420"/>
      <c r="VVI106" s="420"/>
      <c r="VVJ106" s="420"/>
      <c r="VVK106" s="420"/>
      <c r="VVL106" s="420"/>
      <c r="VVM106" s="420"/>
      <c r="VVN106" s="420"/>
      <c r="VVO106" s="420"/>
      <c r="VVP106" s="420"/>
      <c r="VVQ106" s="420"/>
      <c r="VVR106" s="420"/>
      <c r="VVS106" s="420"/>
      <c r="VVT106" s="420"/>
      <c r="VVU106" s="420"/>
      <c r="VVV106" s="420"/>
      <c r="VVW106" s="420"/>
      <c r="VVX106" s="420"/>
      <c r="VVY106" s="420"/>
      <c r="VVZ106" s="420"/>
      <c r="VWA106" s="420"/>
      <c r="VWB106" s="420"/>
      <c r="VWC106" s="420"/>
      <c r="VWD106" s="420"/>
      <c r="VWE106" s="420"/>
      <c r="VWF106" s="420"/>
      <c r="VWG106" s="420"/>
      <c r="VWH106" s="420"/>
      <c r="VWI106" s="420"/>
      <c r="VWJ106" s="420"/>
      <c r="VWK106" s="420"/>
      <c r="VWL106" s="420"/>
      <c r="VWM106" s="420"/>
      <c r="VWN106" s="420"/>
      <c r="VWO106" s="420"/>
      <c r="VWP106" s="420"/>
      <c r="VWQ106" s="420"/>
      <c r="VWR106" s="420"/>
      <c r="VWS106" s="420"/>
      <c r="VWT106" s="420"/>
      <c r="VWU106" s="420"/>
      <c r="VWV106" s="420"/>
      <c r="VWW106" s="420"/>
      <c r="VWX106" s="420"/>
      <c r="VWY106" s="420"/>
      <c r="VWZ106" s="420"/>
      <c r="VXA106" s="420"/>
      <c r="VXB106" s="420"/>
      <c r="VXC106" s="420"/>
      <c r="VXD106" s="420"/>
      <c r="VXE106" s="420"/>
      <c r="VXF106" s="420"/>
      <c r="VXG106" s="420"/>
      <c r="VXH106" s="420"/>
      <c r="VXI106" s="420"/>
      <c r="VXJ106" s="420"/>
      <c r="VXK106" s="420"/>
      <c r="VXL106" s="420"/>
      <c r="VXM106" s="420"/>
      <c r="VXN106" s="420"/>
      <c r="VXO106" s="420"/>
      <c r="VXP106" s="420"/>
      <c r="VXQ106" s="420"/>
      <c r="VXR106" s="420"/>
      <c r="VXS106" s="420"/>
      <c r="VXT106" s="420"/>
      <c r="VXU106" s="420"/>
      <c r="VXV106" s="420"/>
      <c r="VXW106" s="420"/>
      <c r="VXX106" s="420"/>
      <c r="VXY106" s="420"/>
      <c r="VXZ106" s="420"/>
      <c r="VYA106" s="420"/>
      <c r="VYB106" s="420"/>
      <c r="VYC106" s="420"/>
      <c r="VYD106" s="420"/>
      <c r="VYE106" s="420"/>
      <c r="VYF106" s="420"/>
      <c r="VYG106" s="420"/>
      <c r="VYH106" s="420"/>
      <c r="VYI106" s="420"/>
      <c r="VYJ106" s="420"/>
      <c r="VYK106" s="420"/>
      <c r="VYL106" s="420"/>
      <c r="VYM106" s="420"/>
      <c r="VYN106" s="420"/>
      <c r="VYO106" s="420"/>
      <c r="VYP106" s="420"/>
      <c r="VYQ106" s="420"/>
      <c r="VYR106" s="420"/>
      <c r="VYS106" s="420"/>
      <c r="VYT106" s="420"/>
      <c r="VYU106" s="420"/>
      <c r="VYV106" s="420"/>
      <c r="VYW106" s="420"/>
      <c r="VYX106" s="420"/>
      <c r="VYY106" s="420"/>
      <c r="VYZ106" s="420"/>
      <c r="VZA106" s="420"/>
      <c r="VZB106" s="420"/>
      <c r="VZC106" s="420"/>
      <c r="VZD106" s="420"/>
      <c r="VZE106" s="420"/>
      <c r="VZF106" s="420"/>
      <c r="VZG106" s="420"/>
      <c r="VZH106" s="420"/>
      <c r="VZI106" s="420"/>
      <c r="VZJ106" s="420"/>
      <c r="VZK106" s="420"/>
      <c r="VZL106" s="420"/>
      <c r="VZM106" s="420"/>
      <c r="VZN106" s="420"/>
      <c r="VZO106" s="420"/>
      <c r="VZP106" s="420"/>
      <c r="VZQ106" s="420"/>
      <c r="VZR106" s="420"/>
      <c r="VZS106" s="420"/>
      <c r="VZT106" s="420"/>
      <c r="VZU106" s="420"/>
      <c r="VZV106" s="420"/>
      <c r="VZW106" s="420"/>
      <c r="VZX106" s="420"/>
      <c r="VZY106" s="420"/>
      <c r="VZZ106" s="420"/>
      <c r="WAA106" s="420"/>
      <c r="WAB106" s="420"/>
      <c r="WAC106" s="420"/>
      <c r="WAD106" s="420"/>
      <c r="WAE106" s="420"/>
      <c r="WAF106" s="420"/>
      <c r="WAG106" s="420"/>
      <c r="WAH106" s="420"/>
      <c r="WAI106" s="420"/>
      <c r="WAJ106" s="420"/>
      <c r="WAK106" s="420"/>
      <c r="WAL106" s="420"/>
      <c r="WAM106" s="420"/>
      <c r="WAN106" s="420"/>
      <c r="WAO106" s="420"/>
      <c r="WAP106" s="420"/>
      <c r="WAQ106" s="420"/>
      <c r="WAR106" s="420"/>
      <c r="WAS106" s="420"/>
      <c r="WAT106" s="420"/>
      <c r="WAU106" s="420"/>
      <c r="WAV106" s="420"/>
      <c r="WAW106" s="420"/>
      <c r="WAX106" s="420"/>
      <c r="WAY106" s="420"/>
      <c r="WAZ106" s="420"/>
      <c r="WBA106" s="420"/>
      <c r="WBB106" s="420"/>
      <c r="WBC106" s="420"/>
      <c r="WBD106" s="420"/>
      <c r="WBE106" s="420"/>
      <c r="WBF106" s="420"/>
      <c r="WBG106" s="420"/>
      <c r="WBH106" s="420"/>
      <c r="WBI106" s="420"/>
      <c r="WBJ106" s="420"/>
      <c r="WBK106" s="420"/>
      <c r="WBL106" s="420"/>
      <c r="WBM106" s="420"/>
      <c r="WBN106" s="420"/>
      <c r="WBO106" s="420"/>
      <c r="WBP106" s="420"/>
      <c r="WBQ106" s="420"/>
      <c r="WBR106" s="420"/>
      <c r="WBS106" s="420"/>
      <c r="WBT106" s="420"/>
      <c r="WBU106" s="420"/>
      <c r="WBV106" s="420"/>
      <c r="WBW106" s="420"/>
      <c r="WBX106" s="420"/>
      <c r="WBY106" s="420"/>
      <c r="WBZ106" s="420"/>
      <c r="WCA106" s="420"/>
      <c r="WCB106" s="420"/>
      <c r="WCC106" s="420"/>
      <c r="WCD106" s="420"/>
      <c r="WCE106" s="420"/>
      <c r="WCF106" s="420"/>
      <c r="WCG106" s="420"/>
      <c r="WCH106" s="420"/>
      <c r="WCI106" s="420"/>
      <c r="WCJ106" s="420"/>
      <c r="WCK106" s="420"/>
      <c r="WCL106" s="420"/>
      <c r="WCM106" s="420"/>
      <c r="WCN106" s="420"/>
      <c r="WCO106" s="420"/>
      <c r="WCP106" s="420"/>
      <c r="WCQ106" s="420"/>
      <c r="WCR106" s="420"/>
      <c r="WCS106" s="420"/>
      <c r="WCT106" s="420"/>
      <c r="WCU106" s="420"/>
      <c r="WCV106" s="420"/>
      <c r="WCW106" s="420"/>
      <c r="WCX106" s="420"/>
      <c r="WCY106" s="420"/>
      <c r="WCZ106" s="420"/>
      <c r="WDA106" s="420"/>
      <c r="WDB106" s="420"/>
      <c r="WDC106" s="420"/>
      <c r="WDD106" s="420"/>
      <c r="WDE106" s="420"/>
      <c r="WDF106" s="420"/>
      <c r="WDG106" s="420"/>
      <c r="WDH106" s="420"/>
      <c r="WDI106" s="420"/>
      <c r="WDJ106" s="420"/>
      <c r="WDK106" s="420"/>
      <c r="WDL106" s="420"/>
      <c r="WDM106" s="420"/>
      <c r="WDN106" s="420"/>
      <c r="WDO106" s="420"/>
      <c r="WDP106" s="420"/>
      <c r="WDQ106" s="420"/>
      <c r="WDR106" s="420"/>
      <c r="WDS106" s="420"/>
      <c r="WDT106" s="420"/>
      <c r="WDU106" s="420"/>
      <c r="WDV106" s="420"/>
      <c r="WDW106" s="420"/>
      <c r="WDX106" s="420"/>
      <c r="WDY106" s="420"/>
      <c r="WDZ106" s="420"/>
      <c r="WEA106" s="420"/>
      <c r="WEB106" s="420"/>
      <c r="WEC106" s="420"/>
      <c r="WED106" s="420"/>
      <c r="WEE106" s="420"/>
      <c r="WEF106" s="420"/>
      <c r="WEG106" s="420"/>
      <c r="WEH106" s="420"/>
      <c r="WEI106" s="420"/>
      <c r="WEJ106" s="420"/>
      <c r="WEK106" s="420"/>
      <c r="WEL106" s="420"/>
      <c r="WEM106" s="420"/>
      <c r="WEN106" s="420"/>
      <c r="WEO106" s="420"/>
      <c r="WEP106" s="420"/>
      <c r="WEQ106" s="420"/>
      <c r="WER106" s="420"/>
      <c r="WES106" s="420"/>
      <c r="WET106" s="420"/>
      <c r="WEU106" s="420"/>
      <c r="WEV106" s="420"/>
      <c r="WEW106" s="420"/>
      <c r="WEX106" s="420"/>
      <c r="WEY106" s="420"/>
      <c r="WEZ106" s="420"/>
      <c r="WFA106" s="420"/>
      <c r="WFB106" s="420"/>
      <c r="WFC106" s="420"/>
      <c r="WFD106" s="420"/>
      <c r="WFE106" s="420"/>
      <c r="WFF106" s="420"/>
      <c r="WFG106" s="420"/>
      <c r="WFH106" s="420"/>
      <c r="WFI106" s="420"/>
      <c r="WFJ106" s="420"/>
      <c r="WFK106" s="420"/>
      <c r="WFL106" s="420"/>
      <c r="WFM106" s="420"/>
      <c r="WFN106" s="420"/>
      <c r="WFO106" s="420"/>
      <c r="WFP106" s="420"/>
      <c r="WFQ106" s="420"/>
      <c r="WFR106" s="420"/>
      <c r="WFS106" s="420"/>
      <c r="WFT106" s="420"/>
      <c r="WFU106" s="420"/>
      <c r="WFV106" s="420"/>
      <c r="WFW106" s="420"/>
      <c r="WFX106" s="420"/>
      <c r="WFY106" s="420"/>
      <c r="WFZ106" s="420"/>
      <c r="WGA106" s="420"/>
      <c r="WGB106" s="420"/>
      <c r="WGC106" s="420"/>
      <c r="WGD106" s="420"/>
      <c r="WGE106" s="420"/>
      <c r="WGF106" s="420"/>
      <c r="WGG106" s="420"/>
      <c r="WGH106" s="420"/>
      <c r="WGI106" s="420"/>
      <c r="WGJ106" s="420"/>
      <c r="WGK106" s="420"/>
      <c r="WGL106" s="420"/>
      <c r="WGM106" s="420"/>
      <c r="WGN106" s="420"/>
      <c r="WGO106" s="420"/>
      <c r="WGP106" s="420"/>
      <c r="WGQ106" s="420"/>
      <c r="WGR106" s="420"/>
      <c r="WGS106" s="420"/>
      <c r="WGT106" s="420"/>
      <c r="WGU106" s="420"/>
      <c r="WGV106" s="420"/>
      <c r="WGW106" s="420"/>
      <c r="WGX106" s="420"/>
      <c r="WGY106" s="420"/>
      <c r="WGZ106" s="420"/>
      <c r="WHA106" s="420"/>
      <c r="WHB106" s="420"/>
      <c r="WHC106" s="420"/>
      <c r="WHD106" s="420"/>
      <c r="WHE106" s="420"/>
      <c r="WHF106" s="420"/>
      <c r="WHG106" s="420"/>
      <c r="WHH106" s="420"/>
      <c r="WHI106" s="420"/>
      <c r="WHJ106" s="420"/>
      <c r="WHK106" s="420"/>
      <c r="WHL106" s="420"/>
      <c r="WHM106" s="420"/>
      <c r="WHN106" s="420"/>
      <c r="WHO106" s="420"/>
      <c r="WHP106" s="420"/>
      <c r="WHQ106" s="420"/>
      <c r="WHR106" s="420"/>
      <c r="WHS106" s="420"/>
      <c r="WHT106" s="420"/>
      <c r="WHU106" s="420"/>
      <c r="WHV106" s="420"/>
      <c r="WHW106" s="420"/>
      <c r="WHX106" s="420"/>
      <c r="WHY106" s="420"/>
      <c r="WHZ106" s="420"/>
      <c r="WIA106" s="420"/>
      <c r="WIB106" s="420"/>
      <c r="WIC106" s="420"/>
      <c r="WID106" s="420"/>
      <c r="WIE106" s="420"/>
      <c r="WIF106" s="420"/>
      <c r="WIG106" s="420"/>
      <c r="WIH106" s="420"/>
      <c r="WII106" s="420"/>
      <c r="WIJ106" s="420"/>
      <c r="WIK106" s="420"/>
      <c r="WIL106" s="420"/>
      <c r="WIM106" s="420"/>
      <c r="WIN106" s="420"/>
      <c r="WIO106" s="420"/>
      <c r="WIP106" s="420"/>
      <c r="WIQ106" s="420"/>
      <c r="WIR106" s="420"/>
      <c r="WIS106" s="420"/>
      <c r="WIT106" s="420"/>
      <c r="WIU106" s="420"/>
      <c r="WIV106" s="420"/>
      <c r="WIW106" s="420"/>
      <c r="WIX106" s="420"/>
      <c r="WIY106" s="420"/>
      <c r="WIZ106" s="420"/>
      <c r="WJA106" s="420"/>
      <c r="WJB106" s="420"/>
      <c r="WJC106" s="420"/>
      <c r="WJD106" s="420"/>
      <c r="WJE106" s="420"/>
      <c r="WJF106" s="420"/>
      <c r="WJG106" s="420"/>
      <c r="WJH106" s="420"/>
      <c r="WJI106" s="420"/>
      <c r="WJJ106" s="420"/>
      <c r="WJK106" s="420"/>
      <c r="WJL106" s="420"/>
      <c r="WJM106" s="420"/>
      <c r="WJN106" s="420"/>
      <c r="WJO106" s="420"/>
      <c r="WJP106" s="420"/>
      <c r="WJQ106" s="420"/>
      <c r="WJR106" s="420"/>
      <c r="WJS106" s="420"/>
      <c r="WJT106" s="420"/>
      <c r="WJU106" s="420"/>
      <c r="WJV106" s="420"/>
      <c r="WJW106" s="420"/>
      <c r="WJX106" s="420"/>
      <c r="WJY106" s="420"/>
      <c r="WJZ106" s="420"/>
      <c r="WKA106" s="420"/>
      <c r="WKB106" s="420"/>
      <c r="WKC106" s="420"/>
      <c r="WKD106" s="420"/>
      <c r="WKE106" s="420"/>
      <c r="WKF106" s="420"/>
      <c r="WKG106" s="420"/>
      <c r="WKH106" s="420"/>
      <c r="WKI106" s="420"/>
      <c r="WKJ106" s="420"/>
      <c r="WKK106" s="420"/>
      <c r="WKL106" s="420"/>
      <c r="WKM106" s="420"/>
      <c r="WKN106" s="420"/>
      <c r="WKO106" s="420"/>
      <c r="WKP106" s="420"/>
      <c r="WKQ106" s="420"/>
      <c r="WKR106" s="420"/>
      <c r="WKS106" s="420"/>
      <c r="WKT106" s="420"/>
      <c r="WKU106" s="420"/>
      <c r="WKV106" s="420"/>
      <c r="WKW106" s="420"/>
      <c r="WKX106" s="420"/>
      <c r="WKY106" s="420"/>
      <c r="WKZ106" s="420"/>
      <c r="WLA106" s="420"/>
      <c r="WLB106" s="420"/>
      <c r="WLC106" s="420"/>
      <c r="WLD106" s="420"/>
      <c r="WLE106" s="420"/>
      <c r="WLF106" s="420"/>
      <c r="WLG106" s="420"/>
      <c r="WLH106" s="420"/>
      <c r="WLI106" s="420"/>
      <c r="WLJ106" s="420"/>
      <c r="WLK106" s="420"/>
      <c r="WLL106" s="420"/>
      <c r="WLM106" s="420"/>
      <c r="WLN106" s="420"/>
      <c r="WLO106" s="420"/>
      <c r="WLP106" s="420"/>
      <c r="WLQ106" s="420"/>
      <c r="WLR106" s="420"/>
      <c r="WLS106" s="420"/>
      <c r="WLT106" s="420"/>
      <c r="WLU106" s="420"/>
      <c r="WLV106" s="420"/>
      <c r="WLW106" s="420"/>
      <c r="WLX106" s="420"/>
      <c r="WLY106" s="420"/>
      <c r="WLZ106" s="420"/>
      <c r="WMA106" s="420"/>
      <c r="WMB106" s="420"/>
      <c r="WMC106" s="420"/>
      <c r="WMD106" s="420"/>
      <c r="WME106" s="420"/>
      <c r="WMF106" s="420"/>
      <c r="WMG106" s="420"/>
      <c r="WMH106" s="420"/>
      <c r="WMI106" s="420"/>
      <c r="WMJ106" s="420"/>
      <c r="WMK106" s="420"/>
      <c r="WML106" s="420"/>
      <c r="WMM106" s="420"/>
      <c r="WMN106" s="420"/>
      <c r="WMO106" s="420"/>
      <c r="WMP106" s="420"/>
      <c r="WMQ106" s="420"/>
      <c r="WMR106" s="420"/>
      <c r="WMS106" s="420"/>
      <c r="WMT106" s="420"/>
      <c r="WMU106" s="420"/>
      <c r="WMV106" s="420"/>
      <c r="WMW106" s="420"/>
      <c r="WMX106" s="420"/>
      <c r="WMY106" s="420"/>
      <c r="WMZ106" s="420"/>
      <c r="WNA106" s="420"/>
      <c r="WNB106" s="420"/>
      <c r="WNC106" s="420"/>
      <c r="WND106" s="420"/>
      <c r="WNE106" s="420"/>
      <c r="WNF106" s="420"/>
      <c r="WNG106" s="420"/>
      <c r="WNH106" s="420"/>
      <c r="WNI106" s="420"/>
      <c r="WNJ106" s="420"/>
      <c r="WNK106" s="420"/>
      <c r="WNL106" s="420"/>
      <c r="WNM106" s="420"/>
      <c r="WNN106" s="420"/>
      <c r="WNO106" s="420"/>
      <c r="WNP106" s="420"/>
      <c r="WNQ106" s="420"/>
      <c r="WNR106" s="420"/>
      <c r="WNS106" s="420"/>
      <c r="WNT106" s="420"/>
      <c r="WNU106" s="420"/>
      <c r="WNV106" s="420"/>
      <c r="WNW106" s="420"/>
      <c r="WNX106" s="420"/>
      <c r="WNY106" s="420"/>
      <c r="WNZ106" s="420"/>
      <c r="WOA106" s="420"/>
      <c r="WOB106" s="420"/>
      <c r="WOC106" s="420"/>
      <c r="WOD106" s="420"/>
      <c r="WOE106" s="420"/>
      <c r="WOF106" s="420"/>
      <c r="WOG106" s="420"/>
      <c r="WOH106" s="420"/>
      <c r="WOI106" s="420"/>
      <c r="WOJ106" s="420"/>
      <c r="WOK106" s="420"/>
      <c r="WOL106" s="420"/>
      <c r="WOM106" s="420"/>
      <c r="WON106" s="420"/>
      <c r="WOO106" s="420"/>
      <c r="WOP106" s="420"/>
      <c r="WOQ106" s="420"/>
      <c r="WOR106" s="420"/>
      <c r="WOS106" s="420"/>
      <c r="WOT106" s="420"/>
      <c r="WOU106" s="420"/>
      <c r="WOV106" s="420"/>
      <c r="WOW106" s="420"/>
      <c r="WOX106" s="420"/>
      <c r="WOY106" s="420"/>
      <c r="WOZ106" s="420"/>
      <c r="WPA106" s="420"/>
      <c r="WPB106" s="420"/>
      <c r="WPC106" s="420"/>
      <c r="WPD106" s="420"/>
      <c r="WPE106" s="420"/>
      <c r="WPF106" s="420"/>
      <c r="WPG106" s="420"/>
      <c r="WPH106" s="420"/>
      <c r="WPI106" s="420"/>
      <c r="WPJ106" s="420"/>
      <c r="WPK106" s="420"/>
      <c r="WPL106" s="420"/>
      <c r="WPM106" s="420"/>
      <c r="WPN106" s="420"/>
      <c r="WPO106" s="420"/>
      <c r="WPP106" s="420"/>
      <c r="WPQ106" s="420"/>
      <c r="WPR106" s="420"/>
      <c r="WPS106" s="420"/>
      <c r="WPT106" s="420"/>
      <c r="WPU106" s="420"/>
      <c r="WPV106" s="420"/>
      <c r="WPW106" s="420"/>
      <c r="WPX106" s="420"/>
      <c r="WPY106" s="420"/>
      <c r="WPZ106" s="420"/>
      <c r="WQA106" s="420"/>
      <c r="WQB106" s="420"/>
      <c r="WQC106" s="420"/>
      <c r="WQD106" s="420"/>
      <c r="WQE106" s="420"/>
      <c r="WQF106" s="420"/>
      <c r="WQG106" s="420"/>
      <c r="WQH106" s="420"/>
      <c r="WQI106" s="420"/>
      <c r="WQJ106" s="420"/>
      <c r="WQK106" s="420"/>
      <c r="WQL106" s="420"/>
      <c r="WQM106" s="420"/>
      <c r="WQN106" s="420"/>
      <c r="WQO106" s="420"/>
      <c r="WQP106" s="420"/>
      <c r="WQQ106" s="420"/>
      <c r="WQR106" s="420"/>
      <c r="WQS106" s="420"/>
      <c r="WQT106" s="420"/>
      <c r="WQU106" s="420"/>
      <c r="WQV106" s="420"/>
      <c r="WQW106" s="420"/>
      <c r="WQX106" s="420"/>
      <c r="WQY106" s="420"/>
      <c r="WQZ106" s="420"/>
      <c r="WRA106" s="420"/>
      <c r="WRB106" s="420"/>
      <c r="WRC106" s="420"/>
      <c r="WRD106" s="420"/>
      <c r="WRE106" s="420"/>
      <c r="WRF106" s="420"/>
      <c r="WRG106" s="420"/>
      <c r="WRH106" s="420"/>
      <c r="WRI106" s="420"/>
      <c r="WRJ106" s="420"/>
      <c r="WRK106" s="420"/>
      <c r="WRL106" s="420"/>
      <c r="WRM106" s="420"/>
      <c r="WRN106" s="420"/>
      <c r="WRO106" s="420"/>
      <c r="WRP106" s="420"/>
      <c r="WRQ106" s="420"/>
      <c r="WRR106" s="420"/>
      <c r="WRS106" s="420"/>
      <c r="WRT106" s="420"/>
      <c r="WRU106" s="420"/>
      <c r="WRV106" s="420"/>
      <c r="WRW106" s="420"/>
      <c r="WRX106" s="420"/>
      <c r="WRY106" s="420"/>
      <c r="WRZ106" s="420"/>
      <c r="WSA106" s="420"/>
      <c r="WSB106" s="420"/>
      <c r="WSC106" s="420"/>
      <c r="WSD106" s="420"/>
      <c r="WSE106" s="420"/>
      <c r="WSF106" s="420"/>
      <c r="WSG106" s="420"/>
      <c r="WSH106" s="420"/>
      <c r="WSI106" s="420"/>
      <c r="WSJ106" s="420"/>
      <c r="WSK106" s="420"/>
      <c r="WSL106" s="420"/>
      <c r="WSM106" s="420"/>
      <c r="WSN106" s="420"/>
      <c r="WSO106" s="420"/>
      <c r="WSP106" s="420"/>
      <c r="WSQ106" s="420"/>
      <c r="WSR106" s="420"/>
      <c r="WSS106" s="420"/>
      <c r="WST106" s="420"/>
      <c r="WSU106" s="420"/>
      <c r="WSV106" s="420"/>
      <c r="WSW106" s="420"/>
      <c r="WSX106" s="420"/>
      <c r="WSY106" s="420"/>
      <c r="WSZ106" s="420"/>
      <c r="WTA106" s="420"/>
      <c r="WTB106" s="420"/>
      <c r="WTC106" s="420"/>
      <c r="WTD106" s="420"/>
      <c r="WTE106" s="420"/>
      <c r="WTF106" s="420"/>
      <c r="WTG106" s="420"/>
      <c r="WTH106" s="420"/>
      <c r="WTI106" s="420"/>
      <c r="WTJ106" s="420"/>
      <c r="WTK106" s="420"/>
      <c r="WTL106" s="420"/>
      <c r="WTM106" s="420"/>
      <c r="WTN106" s="420"/>
      <c r="WTO106" s="420"/>
      <c r="WTP106" s="420"/>
      <c r="WTQ106" s="420"/>
      <c r="WTR106" s="420"/>
      <c r="WTS106" s="420"/>
      <c r="WTT106" s="420"/>
      <c r="WTU106" s="420"/>
      <c r="WTV106" s="420"/>
      <c r="WTW106" s="420"/>
      <c r="WTX106" s="420"/>
      <c r="WTY106" s="420"/>
      <c r="WTZ106" s="420"/>
      <c r="WUA106" s="420"/>
      <c r="WUB106" s="420"/>
      <c r="WUC106" s="420"/>
      <c r="WUD106" s="420"/>
      <c r="WUE106" s="420"/>
      <c r="WUF106" s="420"/>
      <c r="WUG106" s="420"/>
      <c r="WUH106" s="420"/>
      <c r="WUI106" s="420"/>
      <c r="WUJ106" s="420"/>
      <c r="WUK106" s="420"/>
      <c r="WUL106" s="420"/>
      <c r="WUM106" s="420"/>
      <c r="WUN106" s="420"/>
      <c r="WUO106" s="420"/>
      <c r="WUP106" s="420"/>
      <c r="WUQ106" s="420"/>
      <c r="WUR106" s="420"/>
      <c r="WUS106" s="420"/>
      <c r="WUT106" s="420"/>
      <c r="WUU106" s="420"/>
      <c r="WUV106" s="420"/>
      <c r="WUW106" s="420"/>
      <c r="WUX106" s="420"/>
      <c r="WUY106" s="420"/>
      <c r="WUZ106" s="420"/>
      <c r="WVA106" s="420"/>
      <c r="WVB106" s="420"/>
      <c r="WVC106" s="420"/>
      <c r="WVD106" s="420"/>
      <c r="WVE106" s="420"/>
      <c r="WVF106" s="420"/>
      <c r="WVG106" s="420"/>
      <c r="WVH106" s="420"/>
      <c r="WVI106" s="420"/>
      <c r="WVJ106" s="420"/>
      <c r="WVK106" s="420"/>
      <c r="WVL106" s="420"/>
      <c r="WVM106" s="420"/>
      <c r="WVN106" s="420"/>
      <c r="WVO106" s="420"/>
      <c r="WVP106" s="420"/>
      <c r="WVQ106" s="420"/>
      <c r="WVR106" s="420"/>
      <c r="WVS106" s="420"/>
      <c r="WVT106" s="420"/>
      <c r="WVU106" s="420"/>
      <c r="WVV106" s="420"/>
      <c r="WVW106" s="420"/>
      <c r="WVX106" s="420"/>
      <c r="WVY106" s="420"/>
      <c r="WVZ106" s="420"/>
      <c r="WWA106" s="420"/>
      <c r="WWB106" s="420"/>
      <c r="WWC106" s="420"/>
      <c r="WWD106" s="420"/>
      <c r="WWE106" s="420"/>
      <c r="WWF106" s="420"/>
      <c r="WWG106" s="420"/>
      <c r="WWH106" s="420"/>
      <c r="WWI106" s="420"/>
      <c r="WWJ106" s="420"/>
      <c r="WWK106" s="420"/>
      <c r="WWL106" s="420"/>
      <c r="WWM106" s="420"/>
      <c r="WWN106" s="420"/>
      <c r="WWO106" s="420"/>
      <c r="WWP106" s="420"/>
      <c r="WWQ106" s="420"/>
      <c r="WWR106" s="420"/>
      <c r="WWS106" s="420"/>
      <c r="WWT106" s="420"/>
      <c r="WWU106" s="420"/>
      <c r="WWV106" s="420"/>
      <c r="WWW106" s="420"/>
      <c r="WWX106" s="420"/>
      <c r="WWY106" s="420"/>
      <c r="WWZ106" s="420"/>
      <c r="WXA106" s="420"/>
      <c r="WXB106" s="420"/>
      <c r="WXC106" s="420"/>
      <c r="WXD106" s="420"/>
      <c r="WXE106" s="420"/>
      <c r="WXF106" s="420"/>
      <c r="WXG106" s="420"/>
      <c r="WXH106" s="420"/>
      <c r="WXI106" s="420"/>
      <c r="WXJ106" s="420"/>
      <c r="WXK106" s="420"/>
      <c r="WXL106" s="420"/>
      <c r="WXM106" s="420"/>
      <c r="WXN106" s="420"/>
      <c r="WXO106" s="420"/>
      <c r="WXP106" s="420"/>
      <c r="WXQ106" s="420"/>
      <c r="WXR106" s="420"/>
      <c r="WXS106" s="420"/>
      <c r="WXT106" s="420"/>
      <c r="WXU106" s="420"/>
      <c r="WXV106" s="420"/>
      <c r="WXW106" s="420"/>
      <c r="WXX106" s="420"/>
      <c r="WXY106" s="420"/>
      <c r="WXZ106" s="420"/>
      <c r="WYA106" s="420"/>
      <c r="WYB106" s="420"/>
      <c r="WYC106" s="420"/>
      <c r="WYD106" s="420"/>
      <c r="WYE106" s="420"/>
      <c r="WYF106" s="420"/>
      <c r="WYG106" s="420"/>
      <c r="WYH106" s="420"/>
      <c r="WYI106" s="420"/>
      <c r="WYJ106" s="420"/>
      <c r="WYK106" s="420"/>
      <c r="WYL106" s="420"/>
      <c r="WYM106" s="420"/>
      <c r="WYN106" s="420"/>
      <c r="WYO106" s="420"/>
      <c r="WYP106" s="420"/>
      <c r="WYQ106" s="420"/>
      <c r="WYR106" s="420"/>
      <c r="WYS106" s="420"/>
      <c r="WYT106" s="420"/>
      <c r="WYU106" s="420"/>
      <c r="WYV106" s="420"/>
      <c r="WYW106" s="420"/>
      <c r="WYX106" s="420"/>
      <c r="WYY106" s="420"/>
      <c r="WYZ106" s="420"/>
      <c r="WZA106" s="420"/>
      <c r="WZB106" s="420"/>
      <c r="WZC106" s="420"/>
      <c r="WZD106" s="420"/>
      <c r="WZE106" s="420"/>
      <c r="WZF106" s="420"/>
      <c r="WZG106" s="420"/>
      <c r="WZH106" s="420"/>
      <c r="WZI106" s="420"/>
      <c r="WZJ106" s="420"/>
      <c r="WZK106" s="420"/>
      <c r="WZL106" s="420"/>
      <c r="WZM106" s="420"/>
      <c r="WZN106" s="420"/>
      <c r="WZO106" s="420"/>
      <c r="WZP106" s="420"/>
      <c r="WZQ106" s="420"/>
      <c r="WZR106" s="420"/>
      <c r="WZS106" s="420"/>
      <c r="WZT106" s="420"/>
      <c r="WZU106" s="420"/>
      <c r="WZV106" s="420"/>
      <c r="WZW106" s="420"/>
      <c r="WZX106" s="420"/>
      <c r="WZY106" s="420"/>
      <c r="WZZ106" s="420"/>
      <c r="XAA106" s="420"/>
      <c r="XAB106" s="420"/>
      <c r="XAC106" s="420"/>
      <c r="XAD106" s="420"/>
      <c r="XAE106" s="420"/>
      <c r="XAF106" s="420"/>
      <c r="XAG106" s="420"/>
      <c r="XAH106" s="420"/>
      <c r="XAI106" s="420"/>
      <c r="XAJ106" s="420"/>
      <c r="XAK106" s="420"/>
      <c r="XAL106" s="420"/>
      <c r="XAM106" s="420"/>
      <c r="XAN106" s="420"/>
      <c r="XAO106" s="420"/>
      <c r="XAP106" s="420"/>
      <c r="XAQ106" s="420"/>
      <c r="XAR106" s="420"/>
      <c r="XAS106" s="420"/>
      <c r="XAT106" s="420"/>
      <c r="XAU106" s="420"/>
      <c r="XAV106" s="420"/>
      <c r="XAW106" s="420"/>
      <c r="XAX106" s="420"/>
      <c r="XAY106" s="420"/>
      <c r="XAZ106" s="420"/>
      <c r="XBA106" s="420"/>
      <c r="XBB106" s="420"/>
      <c r="XBC106" s="420"/>
      <c r="XBD106" s="420"/>
      <c r="XBE106" s="420"/>
      <c r="XBF106" s="420"/>
      <c r="XBG106" s="420"/>
      <c r="XBH106" s="420"/>
      <c r="XBI106" s="420"/>
      <c r="XBJ106" s="420"/>
      <c r="XBK106" s="420"/>
      <c r="XBL106" s="420"/>
      <c r="XBM106" s="420"/>
      <c r="XBN106" s="420"/>
      <c r="XBO106" s="420"/>
      <c r="XBP106" s="420"/>
      <c r="XBQ106" s="420"/>
      <c r="XBR106" s="420"/>
      <c r="XBS106" s="420"/>
      <c r="XBT106" s="420"/>
      <c r="XBU106" s="420"/>
      <c r="XBV106" s="420"/>
      <c r="XBW106" s="420"/>
      <c r="XBX106" s="420"/>
      <c r="XBY106" s="420"/>
      <c r="XBZ106" s="420"/>
      <c r="XCA106" s="420"/>
      <c r="XCB106" s="420"/>
      <c r="XCC106" s="420"/>
      <c r="XCD106" s="420"/>
      <c r="XCE106" s="420"/>
      <c r="XCF106" s="420"/>
      <c r="XCG106" s="420"/>
      <c r="XCH106" s="420"/>
      <c r="XCI106" s="420"/>
      <c r="XCJ106" s="420"/>
      <c r="XCK106" s="420"/>
      <c r="XCL106" s="420"/>
      <c r="XCM106" s="420"/>
      <c r="XCN106" s="420"/>
      <c r="XCO106" s="420"/>
      <c r="XCP106" s="420"/>
      <c r="XCQ106" s="420"/>
      <c r="XCR106" s="420"/>
      <c r="XCS106" s="420"/>
      <c r="XCT106" s="420"/>
      <c r="XCU106" s="420"/>
      <c r="XCV106" s="420"/>
      <c r="XCW106" s="420"/>
      <c r="XCX106" s="420"/>
      <c r="XCY106" s="420"/>
      <c r="XCZ106" s="420"/>
      <c r="XDA106" s="420"/>
      <c r="XDB106" s="420"/>
      <c r="XDC106" s="420"/>
      <c r="XDD106" s="420"/>
      <c r="XDE106" s="420"/>
      <c r="XDF106" s="420"/>
      <c r="XDG106" s="420"/>
      <c r="XDH106" s="420"/>
      <c r="XDI106" s="420"/>
      <c r="XDJ106" s="420"/>
      <c r="XDK106" s="420"/>
      <c r="XDL106" s="420"/>
      <c r="XDM106" s="420"/>
      <c r="XDN106" s="420"/>
      <c r="XDO106" s="420"/>
      <c r="XDP106" s="420"/>
      <c r="XDQ106" s="420"/>
      <c r="XDR106" s="420"/>
      <c r="XDS106" s="420"/>
      <c r="XDT106" s="420"/>
      <c r="XDU106" s="420"/>
      <c r="XDV106" s="420"/>
      <c r="XDW106" s="420"/>
      <c r="XDX106" s="420"/>
      <c r="XDY106" s="420"/>
      <c r="XDZ106" s="420"/>
      <c r="XEA106" s="420"/>
      <c r="XEB106" s="420"/>
      <c r="XEC106" s="420"/>
      <c r="XED106" s="420"/>
      <c r="XEE106" s="420"/>
      <c r="XEF106" s="420"/>
      <c r="XEG106" s="420"/>
      <c r="XEH106" s="420"/>
      <c r="XEI106" s="420"/>
      <c r="XEJ106" s="420"/>
      <c r="XEK106" s="420"/>
      <c r="XEL106" s="420"/>
      <c r="XEM106" s="420"/>
      <c r="XEN106" s="420"/>
      <c r="XEO106" s="420"/>
      <c r="XEP106" s="420"/>
      <c r="XEQ106" s="420"/>
      <c r="XER106" s="420"/>
      <c r="XES106" s="420"/>
      <c r="XET106" s="420"/>
      <c r="XEU106" s="420"/>
      <c r="XEV106" s="420"/>
      <c r="XEW106" s="420"/>
      <c r="XEX106" s="420"/>
      <c r="XEY106" s="420"/>
      <c r="XEZ106" s="420"/>
      <c r="XFA106" s="420"/>
      <c r="XFB106" s="420"/>
      <c r="XFC106" s="420"/>
      <c r="XFD106" s="420"/>
    </row>
    <row r="107" spans="1:16384" s="101" customFormat="1" ht="13.5">
      <c r="A107" s="140"/>
      <c r="B107" s="419"/>
      <c r="C107" s="419"/>
      <c r="D107" s="419"/>
      <c r="E107" s="419"/>
      <c r="F107" s="419"/>
      <c r="G107" s="419"/>
      <c r="H107" s="419"/>
      <c r="I107" s="419"/>
      <c r="J107" s="419"/>
      <c r="K107" s="419"/>
      <c r="L107" s="419"/>
      <c r="M107" s="419"/>
      <c r="N107" s="419"/>
      <c r="O107" s="425"/>
      <c r="P107" s="425"/>
      <c r="Q107" s="425"/>
      <c r="R107" s="425"/>
      <c r="S107" s="425"/>
      <c r="T107" s="425"/>
      <c r="U107" s="425"/>
      <c r="V107" s="425"/>
      <c r="W107" s="425"/>
      <c r="X107" s="425"/>
      <c r="Y107" s="425"/>
      <c r="Z107" s="425"/>
      <c r="AA107" s="425"/>
      <c r="AB107" s="425"/>
      <c r="AC107" s="425"/>
      <c r="AD107" s="425"/>
      <c r="AE107" s="425"/>
      <c r="AF107" s="425"/>
      <c r="AG107" s="425"/>
      <c r="AH107" s="425"/>
      <c r="AI107" s="425"/>
      <c r="AJ107" s="425"/>
      <c r="AK107" s="425"/>
      <c r="AL107" s="425"/>
      <c r="AM107" s="425"/>
      <c r="AN107" s="425"/>
      <c r="AO107" s="425"/>
      <c r="AP107" s="426"/>
      <c r="AQ107" s="426"/>
      <c r="AR107" s="426"/>
      <c r="AS107" s="426"/>
      <c r="AT107" s="426"/>
      <c r="AU107" s="426"/>
      <c r="AV107" s="426"/>
      <c r="AW107" s="426"/>
      <c r="AX107" s="426"/>
      <c r="AY107" s="426"/>
      <c r="AZ107" s="99"/>
      <c r="BA107" s="424"/>
      <c r="BB107" s="424"/>
      <c r="BC107" s="420"/>
      <c r="BD107" s="420"/>
      <c r="BE107" s="420"/>
      <c r="BF107" s="420"/>
      <c r="BG107" s="420"/>
      <c r="BH107" s="420"/>
      <c r="BI107" s="420"/>
      <c r="BJ107" s="420"/>
      <c r="BK107" s="420"/>
      <c r="BL107" s="420"/>
      <c r="BM107" s="420"/>
      <c r="BN107" s="420"/>
      <c r="BO107" s="420"/>
      <c r="BP107" s="420"/>
      <c r="BQ107" s="420"/>
      <c r="BR107" s="420"/>
      <c r="BS107" s="420"/>
      <c r="BT107" s="420"/>
      <c r="BU107" s="420"/>
      <c r="BV107" s="420"/>
      <c r="BW107" s="420"/>
      <c r="BX107" s="420"/>
      <c r="BY107" s="420"/>
      <c r="BZ107" s="420"/>
      <c r="CA107" s="420"/>
      <c r="CB107" s="420"/>
      <c r="CC107" s="420"/>
      <c r="CD107" s="420"/>
      <c r="CE107" s="420"/>
      <c r="CF107" s="420"/>
      <c r="CG107" s="420"/>
      <c r="CH107" s="420"/>
      <c r="CI107" s="420"/>
      <c r="CJ107" s="420"/>
      <c r="CK107" s="420"/>
      <c r="CL107" s="420"/>
      <c r="CM107" s="420"/>
      <c r="CN107" s="420"/>
      <c r="CO107" s="420"/>
      <c r="CP107" s="420"/>
      <c r="CQ107" s="420"/>
      <c r="CR107" s="420"/>
      <c r="CS107" s="420"/>
      <c r="CT107" s="420"/>
      <c r="CU107" s="420"/>
      <c r="CV107" s="420"/>
      <c r="CW107" s="420"/>
      <c r="CX107" s="420"/>
      <c r="CY107" s="420"/>
      <c r="CZ107" s="420"/>
      <c r="DA107" s="420"/>
      <c r="DB107" s="420"/>
      <c r="DC107" s="420"/>
      <c r="DD107" s="420"/>
      <c r="DE107" s="420"/>
      <c r="DF107" s="420"/>
      <c r="DG107" s="420"/>
      <c r="DH107" s="420"/>
      <c r="DI107" s="420"/>
      <c r="DJ107" s="420"/>
      <c r="DK107" s="420"/>
      <c r="DL107" s="420"/>
      <c r="DM107" s="420"/>
      <c r="DN107" s="420"/>
      <c r="DO107" s="420"/>
      <c r="DP107" s="420"/>
      <c r="DQ107" s="420"/>
      <c r="DR107" s="420"/>
      <c r="DS107" s="420"/>
      <c r="DT107" s="420"/>
      <c r="DU107" s="420"/>
      <c r="DV107" s="420"/>
      <c r="DW107" s="420"/>
      <c r="DX107" s="420"/>
      <c r="DY107" s="420"/>
      <c r="DZ107" s="420"/>
      <c r="EA107" s="420"/>
      <c r="EB107" s="420"/>
      <c r="EC107" s="420"/>
      <c r="ED107" s="420"/>
      <c r="EE107" s="420"/>
      <c r="EF107" s="420"/>
      <c r="EG107" s="420"/>
      <c r="EH107" s="420"/>
      <c r="EI107" s="420"/>
      <c r="EJ107" s="420"/>
      <c r="EK107" s="420"/>
      <c r="EL107" s="420"/>
      <c r="EM107" s="420"/>
      <c r="EN107" s="420"/>
      <c r="EO107" s="420"/>
      <c r="EP107" s="420"/>
      <c r="EQ107" s="420"/>
      <c r="ER107" s="420"/>
      <c r="ES107" s="420"/>
      <c r="ET107" s="420"/>
      <c r="EU107" s="420"/>
      <c r="EV107" s="420"/>
      <c r="EW107" s="420"/>
      <c r="EX107" s="420"/>
      <c r="EY107" s="420"/>
      <c r="EZ107" s="420"/>
      <c r="FA107" s="420"/>
      <c r="FB107" s="420"/>
      <c r="FC107" s="420"/>
      <c r="FD107" s="420"/>
      <c r="FE107" s="420"/>
      <c r="FF107" s="420"/>
      <c r="FG107" s="420"/>
      <c r="FH107" s="420"/>
      <c r="FI107" s="420"/>
      <c r="FJ107" s="420"/>
      <c r="FK107" s="420"/>
      <c r="FL107" s="420"/>
      <c r="FM107" s="420"/>
      <c r="FN107" s="420"/>
      <c r="FO107" s="420"/>
      <c r="FP107" s="420"/>
      <c r="FQ107" s="420"/>
      <c r="FR107" s="420"/>
      <c r="FS107" s="420"/>
      <c r="FT107" s="420"/>
      <c r="FU107" s="420"/>
      <c r="FV107" s="420"/>
      <c r="FW107" s="420"/>
      <c r="FX107" s="420"/>
      <c r="FY107" s="420"/>
      <c r="FZ107" s="420"/>
      <c r="GA107" s="420"/>
      <c r="GB107" s="420"/>
      <c r="GC107" s="420"/>
      <c r="GD107" s="420"/>
      <c r="GE107" s="420"/>
      <c r="GF107" s="420"/>
      <c r="GG107" s="420"/>
      <c r="GH107" s="420"/>
      <c r="GI107" s="420"/>
      <c r="GJ107" s="420"/>
      <c r="GK107" s="420"/>
      <c r="GL107" s="420"/>
      <c r="GM107" s="420"/>
      <c r="GN107" s="420"/>
      <c r="GO107" s="420"/>
      <c r="GP107" s="420"/>
      <c r="GQ107" s="420"/>
      <c r="GR107" s="420"/>
      <c r="GS107" s="420"/>
      <c r="GT107" s="420"/>
      <c r="GU107" s="420"/>
      <c r="GV107" s="420"/>
      <c r="GW107" s="420"/>
      <c r="GX107" s="420"/>
      <c r="GY107" s="420"/>
      <c r="GZ107" s="420"/>
      <c r="HA107" s="420"/>
      <c r="HB107" s="420"/>
      <c r="HC107" s="420"/>
      <c r="HD107" s="420"/>
      <c r="HE107" s="420"/>
      <c r="HF107" s="420"/>
      <c r="HG107" s="420"/>
      <c r="HH107" s="420"/>
      <c r="HI107" s="420"/>
      <c r="HJ107" s="420"/>
      <c r="HK107" s="420"/>
      <c r="HL107" s="420"/>
      <c r="HM107" s="420"/>
      <c r="HN107" s="420"/>
      <c r="HO107" s="420"/>
      <c r="HP107" s="420"/>
      <c r="HQ107" s="420"/>
      <c r="HR107" s="420"/>
      <c r="HS107" s="420"/>
      <c r="HT107" s="420"/>
      <c r="HU107" s="420"/>
      <c r="HV107" s="420"/>
      <c r="HW107" s="420"/>
      <c r="HX107" s="420"/>
      <c r="HY107" s="420"/>
      <c r="HZ107" s="420"/>
      <c r="IA107" s="420"/>
      <c r="IB107" s="420"/>
      <c r="IC107" s="420"/>
      <c r="ID107" s="420"/>
      <c r="IE107" s="420"/>
      <c r="IF107" s="420"/>
      <c r="IG107" s="420"/>
      <c r="IH107" s="420"/>
      <c r="II107" s="420"/>
      <c r="IJ107" s="420"/>
      <c r="IK107" s="420"/>
      <c r="IL107" s="420"/>
      <c r="IM107" s="420"/>
      <c r="IN107" s="420"/>
      <c r="IO107" s="420"/>
      <c r="IP107" s="420"/>
      <c r="IQ107" s="420"/>
      <c r="IR107" s="420"/>
      <c r="IS107" s="420"/>
      <c r="IT107" s="420"/>
      <c r="IU107" s="420"/>
      <c r="IV107" s="420"/>
      <c r="IW107" s="420"/>
      <c r="IX107" s="420"/>
      <c r="IY107" s="420"/>
      <c r="IZ107" s="420"/>
      <c r="JA107" s="420"/>
      <c r="JB107" s="420"/>
      <c r="JC107" s="420"/>
      <c r="JD107" s="420"/>
      <c r="JE107" s="420"/>
      <c r="JF107" s="420"/>
      <c r="JG107" s="420"/>
      <c r="JH107" s="420"/>
      <c r="JI107" s="420"/>
      <c r="JJ107" s="420"/>
      <c r="JK107" s="420"/>
      <c r="JL107" s="420"/>
      <c r="JM107" s="420"/>
      <c r="JN107" s="420"/>
      <c r="JO107" s="420"/>
      <c r="JP107" s="420"/>
      <c r="JQ107" s="420"/>
      <c r="JR107" s="420"/>
      <c r="JS107" s="420"/>
      <c r="JT107" s="420"/>
      <c r="JU107" s="420"/>
      <c r="JV107" s="420"/>
      <c r="JW107" s="420"/>
      <c r="JX107" s="420"/>
      <c r="JY107" s="420"/>
      <c r="JZ107" s="420"/>
      <c r="KA107" s="420"/>
      <c r="KB107" s="420"/>
      <c r="KC107" s="420"/>
      <c r="KD107" s="420"/>
      <c r="KE107" s="420"/>
      <c r="KF107" s="420"/>
      <c r="KG107" s="420"/>
      <c r="KH107" s="420"/>
      <c r="KI107" s="420"/>
      <c r="KJ107" s="420"/>
      <c r="KK107" s="420"/>
      <c r="KL107" s="420"/>
      <c r="KM107" s="420"/>
      <c r="KN107" s="420"/>
      <c r="KO107" s="420"/>
      <c r="KP107" s="420"/>
      <c r="KQ107" s="420"/>
      <c r="KR107" s="420"/>
      <c r="KS107" s="420"/>
      <c r="KT107" s="420"/>
      <c r="KU107" s="420"/>
      <c r="KV107" s="420"/>
      <c r="KW107" s="420"/>
      <c r="KX107" s="420"/>
      <c r="KY107" s="420"/>
      <c r="KZ107" s="420"/>
      <c r="LA107" s="420"/>
      <c r="LB107" s="420"/>
      <c r="LC107" s="420"/>
      <c r="LD107" s="420"/>
      <c r="LE107" s="420"/>
      <c r="LF107" s="420"/>
      <c r="LG107" s="420"/>
      <c r="LH107" s="420"/>
      <c r="LI107" s="420"/>
      <c r="LJ107" s="420"/>
      <c r="LK107" s="420"/>
      <c r="LL107" s="420"/>
      <c r="LM107" s="420"/>
      <c r="LN107" s="420"/>
      <c r="LO107" s="420"/>
      <c r="LP107" s="420"/>
      <c r="LQ107" s="420"/>
      <c r="LR107" s="420"/>
      <c r="LS107" s="420"/>
      <c r="LT107" s="420"/>
      <c r="LU107" s="420"/>
      <c r="LV107" s="420"/>
      <c r="LW107" s="420"/>
      <c r="LX107" s="420"/>
      <c r="LY107" s="420"/>
      <c r="LZ107" s="420"/>
      <c r="MA107" s="420"/>
      <c r="MB107" s="420"/>
      <c r="MC107" s="420"/>
      <c r="MD107" s="420"/>
      <c r="ME107" s="420"/>
      <c r="MF107" s="420"/>
      <c r="MG107" s="420"/>
      <c r="MH107" s="420"/>
      <c r="MI107" s="420"/>
      <c r="MJ107" s="420"/>
      <c r="MK107" s="420"/>
      <c r="ML107" s="420"/>
      <c r="MM107" s="420"/>
      <c r="MN107" s="420"/>
      <c r="MO107" s="420"/>
      <c r="MP107" s="420"/>
      <c r="MQ107" s="420"/>
      <c r="MR107" s="420"/>
      <c r="MS107" s="420"/>
      <c r="MT107" s="420"/>
      <c r="MU107" s="420"/>
      <c r="MV107" s="420"/>
      <c r="MW107" s="420"/>
      <c r="MX107" s="420"/>
      <c r="MY107" s="420"/>
      <c r="MZ107" s="420"/>
      <c r="NA107" s="420"/>
      <c r="NB107" s="420"/>
      <c r="NC107" s="420"/>
      <c r="ND107" s="420"/>
      <c r="NE107" s="420"/>
      <c r="NF107" s="420"/>
      <c r="NG107" s="420"/>
      <c r="NH107" s="420"/>
      <c r="NI107" s="420"/>
      <c r="NJ107" s="420"/>
      <c r="NK107" s="420"/>
      <c r="NL107" s="420"/>
      <c r="NM107" s="420"/>
      <c r="NN107" s="420"/>
      <c r="NO107" s="420"/>
      <c r="NP107" s="420"/>
      <c r="NQ107" s="420"/>
      <c r="NR107" s="420"/>
      <c r="NS107" s="420"/>
      <c r="NT107" s="420"/>
      <c r="NU107" s="420"/>
      <c r="NV107" s="420"/>
      <c r="NW107" s="420"/>
      <c r="NX107" s="420"/>
      <c r="NY107" s="420"/>
      <c r="NZ107" s="420"/>
      <c r="OA107" s="420"/>
      <c r="OB107" s="420"/>
      <c r="OC107" s="420"/>
      <c r="OD107" s="420"/>
      <c r="OE107" s="420"/>
      <c r="OF107" s="420"/>
      <c r="OG107" s="420"/>
      <c r="OH107" s="420"/>
      <c r="OI107" s="420"/>
      <c r="OJ107" s="420"/>
      <c r="OK107" s="420"/>
      <c r="OL107" s="420"/>
      <c r="OM107" s="420"/>
      <c r="ON107" s="420"/>
      <c r="OO107" s="420"/>
      <c r="OP107" s="420"/>
      <c r="OQ107" s="420"/>
      <c r="OR107" s="420"/>
      <c r="OS107" s="420"/>
      <c r="OT107" s="420"/>
      <c r="OU107" s="420"/>
      <c r="OV107" s="420"/>
      <c r="OW107" s="420"/>
      <c r="OX107" s="420"/>
      <c r="OY107" s="420"/>
      <c r="OZ107" s="420"/>
      <c r="PA107" s="420"/>
      <c r="PB107" s="420"/>
      <c r="PC107" s="420"/>
      <c r="PD107" s="420"/>
      <c r="PE107" s="420"/>
      <c r="PF107" s="420"/>
      <c r="PG107" s="420"/>
      <c r="PH107" s="420"/>
      <c r="PI107" s="420"/>
      <c r="PJ107" s="420"/>
      <c r="PK107" s="420"/>
      <c r="PL107" s="420"/>
      <c r="PM107" s="420"/>
      <c r="PN107" s="420"/>
      <c r="PO107" s="420"/>
      <c r="PP107" s="420"/>
      <c r="PQ107" s="420"/>
      <c r="PR107" s="420"/>
      <c r="PS107" s="420"/>
      <c r="PT107" s="420"/>
      <c r="PU107" s="420"/>
      <c r="PV107" s="420"/>
      <c r="PW107" s="420"/>
      <c r="PX107" s="420"/>
      <c r="PY107" s="420"/>
      <c r="PZ107" s="420"/>
      <c r="QA107" s="420"/>
      <c r="QB107" s="420"/>
      <c r="QC107" s="420"/>
      <c r="QD107" s="420"/>
      <c r="QE107" s="420"/>
      <c r="QF107" s="420"/>
      <c r="QG107" s="420"/>
      <c r="QH107" s="420"/>
      <c r="QI107" s="420"/>
      <c r="QJ107" s="420"/>
      <c r="QK107" s="420"/>
      <c r="QL107" s="420"/>
      <c r="QM107" s="420"/>
      <c r="QN107" s="420"/>
      <c r="QO107" s="420"/>
      <c r="QP107" s="420"/>
      <c r="QQ107" s="420"/>
      <c r="QR107" s="420"/>
      <c r="QS107" s="420"/>
      <c r="QT107" s="420"/>
      <c r="QU107" s="420"/>
      <c r="QV107" s="420"/>
      <c r="QW107" s="420"/>
      <c r="QX107" s="420"/>
      <c r="QY107" s="420"/>
      <c r="QZ107" s="420"/>
      <c r="RA107" s="420"/>
      <c r="RB107" s="420"/>
      <c r="RC107" s="420"/>
      <c r="RD107" s="420"/>
      <c r="RE107" s="420"/>
      <c r="RF107" s="420"/>
      <c r="RG107" s="420"/>
      <c r="RH107" s="420"/>
      <c r="RI107" s="420"/>
      <c r="RJ107" s="420"/>
      <c r="RK107" s="420"/>
      <c r="RL107" s="420"/>
      <c r="RM107" s="420"/>
      <c r="RN107" s="420"/>
      <c r="RO107" s="420"/>
      <c r="RP107" s="420"/>
      <c r="RQ107" s="420"/>
      <c r="RR107" s="420"/>
      <c r="RS107" s="420"/>
      <c r="RT107" s="420"/>
      <c r="RU107" s="420"/>
      <c r="RV107" s="420"/>
      <c r="RW107" s="420"/>
      <c r="RX107" s="420"/>
      <c r="RY107" s="420"/>
      <c r="RZ107" s="420"/>
      <c r="SA107" s="420"/>
      <c r="SB107" s="420"/>
      <c r="SC107" s="420"/>
      <c r="SD107" s="420"/>
      <c r="SE107" s="420"/>
      <c r="SF107" s="420"/>
      <c r="SG107" s="420"/>
      <c r="SH107" s="420"/>
      <c r="SI107" s="420"/>
      <c r="SJ107" s="420"/>
      <c r="SK107" s="420"/>
      <c r="SL107" s="420"/>
      <c r="SM107" s="420"/>
      <c r="SN107" s="420"/>
      <c r="SO107" s="420"/>
      <c r="SP107" s="420"/>
      <c r="SQ107" s="420"/>
      <c r="SR107" s="420"/>
      <c r="SS107" s="420"/>
      <c r="ST107" s="420"/>
      <c r="SU107" s="420"/>
      <c r="SV107" s="420"/>
      <c r="SW107" s="420"/>
      <c r="SX107" s="420"/>
      <c r="SY107" s="420"/>
      <c r="SZ107" s="420"/>
      <c r="TA107" s="420"/>
      <c r="TB107" s="420"/>
      <c r="TC107" s="420"/>
      <c r="TD107" s="420"/>
      <c r="TE107" s="420"/>
      <c r="TF107" s="420"/>
      <c r="TG107" s="420"/>
      <c r="TH107" s="420"/>
      <c r="TI107" s="420"/>
      <c r="TJ107" s="420"/>
      <c r="TK107" s="420"/>
      <c r="TL107" s="420"/>
      <c r="TM107" s="420"/>
      <c r="TN107" s="420"/>
      <c r="TO107" s="420"/>
      <c r="TP107" s="420"/>
      <c r="TQ107" s="420"/>
      <c r="TR107" s="420"/>
      <c r="TS107" s="420"/>
      <c r="TT107" s="420"/>
      <c r="TU107" s="420"/>
      <c r="TV107" s="420"/>
      <c r="TW107" s="420"/>
      <c r="TX107" s="420"/>
      <c r="TY107" s="420"/>
      <c r="TZ107" s="420"/>
      <c r="UA107" s="420"/>
      <c r="UB107" s="420"/>
      <c r="UC107" s="420"/>
      <c r="UD107" s="420"/>
      <c r="UE107" s="420"/>
      <c r="UF107" s="420"/>
      <c r="UG107" s="420"/>
      <c r="UH107" s="420"/>
      <c r="UI107" s="420"/>
      <c r="UJ107" s="420"/>
      <c r="UK107" s="420"/>
      <c r="UL107" s="420"/>
      <c r="UM107" s="420"/>
      <c r="UN107" s="420"/>
      <c r="UO107" s="420"/>
      <c r="UP107" s="420"/>
      <c r="UQ107" s="420"/>
      <c r="UR107" s="420"/>
      <c r="US107" s="420"/>
      <c r="UT107" s="420"/>
      <c r="UU107" s="420"/>
      <c r="UV107" s="420"/>
      <c r="UW107" s="420"/>
      <c r="UX107" s="420"/>
      <c r="UY107" s="420"/>
      <c r="UZ107" s="420"/>
      <c r="VA107" s="420"/>
      <c r="VB107" s="420"/>
      <c r="VC107" s="420"/>
      <c r="VD107" s="420"/>
      <c r="VE107" s="420"/>
      <c r="VF107" s="420"/>
      <c r="VG107" s="420"/>
      <c r="VH107" s="420"/>
      <c r="VI107" s="420"/>
      <c r="VJ107" s="420"/>
      <c r="VK107" s="420"/>
      <c r="VL107" s="420"/>
      <c r="VM107" s="420"/>
      <c r="VN107" s="420"/>
      <c r="VO107" s="420"/>
      <c r="VP107" s="420"/>
      <c r="VQ107" s="420"/>
      <c r="VR107" s="420"/>
      <c r="VS107" s="420"/>
      <c r="VT107" s="420"/>
      <c r="VU107" s="420"/>
      <c r="VV107" s="420"/>
      <c r="VW107" s="420"/>
      <c r="VX107" s="420"/>
      <c r="VY107" s="420"/>
      <c r="VZ107" s="420"/>
      <c r="WA107" s="420"/>
      <c r="WB107" s="420"/>
      <c r="WC107" s="420"/>
      <c r="WD107" s="420"/>
      <c r="WE107" s="420"/>
      <c r="WF107" s="420"/>
      <c r="WG107" s="420"/>
      <c r="WH107" s="420"/>
      <c r="WI107" s="420"/>
      <c r="WJ107" s="420"/>
      <c r="WK107" s="420"/>
      <c r="WL107" s="420"/>
      <c r="WM107" s="420"/>
      <c r="WN107" s="420"/>
      <c r="WO107" s="420"/>
      <c r="WP107" s="420"/>
      <c r="WQ107" s="420"/>
      <c r="WR107" s="420"/>
      <c r="WS107" s="420"/>
      <c r="WT107" s="420"/>
      <c r="WU107" s="420"/>
      <c r="WV107" s="420"/>
      <c r="WW107" s="420"/>
      <c r="WX107" s="420"/>
      <c r="WY107" s="420"/>
      <c r="WZ107" s="420"/>
      <c r="XA107" s="420"/>
      <c r="XB107" s="420"/>
      <c r="XC107" s="420"/>
      <c r="XD107" s="420"/>
      <c r="XE107" s="420"/>
      <c r="XF107" s="420"/>
      <c r="XG107" s="420"/>
      <c r="XH107" s="420"/>
      <c r="XI107" s="420"/>
      <c r="XJ107" s="420"/>
      <c r="XK107" s="420"/>
      <c r="XL107" s="420"/>
      <c r="XM107" s="420"/>
      <c r="XN107" s="420"/>
      <c r="XO107" s="420"/>
      <c r="XP107" s="420"/>
      <c r="XQ107" s="420"/>
      <c r="XR107" s="420"/>
      <c r="XS107" s="420"/>
      <c r="XT107" s="420"/>
      <c r="XU107" s="420"/>
      <c r="XV107" s="420"/>
      <c r="XW107" s="420"/>
      <c r="XX107" s="420"/>
      <c r="XY107" s="420"/>
      <c r="XZ107" s="420"/>
      <c r="YA107" s="420"/>
      <c r="YB107" s="420"/>
      <c r="YC107" s="420"/>
      <c r="YD107" s="420"/>
      <c r="YE107" s="420"/>
      <c r="YF107" s="420"/>
      <c r="YG107" s="420"/>
      <c r="YH107" s="420"/>
      <c r="YI107" s="420"/>
      <c r="YJ107" s="420"/>
      <c r="YK107" s="420"/>
      <c r="YL107" s="420"/>
      <c r="YM107" s="420"/>
      <c r="YN107" s="420"/>
      <c r="YO107" s="420"/>
      <c r="YP107" s="420"/>
      <c r="YQ107" s="420"/>
      <c r="YR107" s="420"/>
      <c r="YS107" s="420"/>
      <c r="YT107" s="420"/>
      <c r="YU107" s="420"/>
      <c r="YV107" s="420"/>
      <c r="YW107" s="420"/>
      <c r="YX107" s="420"/>
      <c r="YY107" s="420"/>
      <c r="YZ107" s="420"/>
      <c r="ZA107" s="420"/>
      <c r="ZB107" s="420"/>
      <c r="ZC107" s="420"/>
      <c r="ZD107" s="420"/>
      <c r="ZE107" s="420"/>
      <c r="ZF107" s="420"/>
      <c r="ZG107" s="420"/>
      <c r="ZH107" s="420"/>
      <c r="ZI107" s="420"/>
      <c r="ZJ107" s="420"/>
      <c r="ZK107" s="420"/>
      <c r="ZL107" s="420"/>
      <c r="ZM107" s="420"/>
      <c r="ZN107" s="420"/>
      <c r="ZO107" s="420"/>
      <c r="ZP107" s="420"/>
      <c r="ZQ107" s="420"/>
      <c r="ZR107" s="420"/>
      <c r="ZS107" s="420"/>
      <c r="ZT107" s="420"/>
      <c r="ZU107" s="420"/>
      <c r="ZV107" s="420"/>
      <c r="ZW107" s="420"/>
      <c r="ZX107" s="420"/>
      <c r="ZY107" s="420"/>
      <c r="ZZ107" s="420"/>
      <c r="AAA107" s="420"/>
      <c r="AAB107" s="420"/>
      <c r="AAC107" s="420"/>
      <c r="AAD107" s="420"/>
      <c r="AAE107" s="420"/>
      <c r="AAF107" s="420"/>
      <c r="AAG107" s="420"/>
      <c r="AAH107" s="420"/>
      <c r="AAI107" s="420"/>
      <c r="AAJ107" s="420"/>
      <c r="AAK107" s="420"/>
      <c r="AAL107" s="420"/>
      <c r="AAM107" s="420"/>
      <c r="AAN107" s="420"/>
      <c r="AAO107" s="420"/>
      <c r="AAP107" s="420"/>
      <c r="AAQ107" s="420"/>
      <c r="AAR107" s="420"/>
      <c r="AAS107" s="420"/>
      <c r="AAT107" s="420"/>
      <c r="AAU107" s="420"/>
      <c r="AAV107" s="420"/>
      <c r="AAW107" s="420"/>
      <c r="AAX107" s="420"/>
      <c r="AAY107" s="420"/>
      <c r="AAZ107" s="420"/>
      <c r="ABA107" s="420"/>
      <c r="ABB107" s="420"/>
      <c r="ABC107" s="420"/>
      <c r="ABD107" s="420"/>
      <c r="ABE107" s="420"/>
      <c r="ABF107" s="420"/>
      <c r="ABG107" s="420"/>
      <c r="ABH107" s="420"/>
      <c r="ABI107" s="420"/>
      <c r="ABJ107" s="420"/>
      <c r="ABK107" s="420"/>
      <c r="ABL107" s="420"/>
      <c r="ABM107" s="420"/>
      <c r="ABN107" s="420"/>
      <c r="ABO107" s="420"/>
      <c r="ABP107" s="420"/>
      <c r="ABQ107" s="420"/>
      <c r="ABR107" s="420"/>
      <c r="ABS107" s="420"/>
      <c r="ABT107" s="420"/>
      <c r="ABU107" s="420"/>
      <c r="ABV107" s="420"/>
      <c r="ABW107" s="420"/>
      <c r="ABX107" s="420"/>
      <c r="ABY107" s="420"/>
      <c r="ABZ107" s="420"/>
      <c r="ACA107" s="420"/>
      <c r="ACB107" s="420"/>
      <c r="ACC107" s="420"/>
      <c r="ACD107" s="420"/>
      <c r="ACE107" s="420"/>
      <c r="ACF107" s="420"/>
      <c r="ACG107" s="420"/>
      <c r="ACH107" s="420"/>
      <c r="ACI107" s="420"/>
      <c r="ACJ107" s="420"/>
      <c r="ACK107" s="420"/>
      <c r="ACL107" s="420"/>
      <c r="ACM107" s="420"/>
      <c r="ACN107" s="420"/>
      <c r="ACO107" s="420"/>
      <c r="ACP107" s="420"/>
      <c r="ACQ107" s="420"/>
      <c r="ACR107" s="420"/>
      <c r="ACS107" s="420"/>
      <c r="ACT107" s="420"/>
      <c r="ACU107" s="420"/>
      <c r="ACV107" s="420"/>
      <c r="ACW107" s="420"/>
      <c r="ACX107" s="420"/>
      <c r="ACY107" s="420"/>
      <c r="ACZ107" s="420"/>
      <c r="ADA107" s="420"/>
      <c r="ADB107" s="420"/>
      <c r="ADC107" s="420"/>
      <c r="ADD107" s="420"/>
      <c r="ADE107" s="420"/>
      <c r="ADF107" s="420"/>
      <c r="ADG107" s="420"/>
      <c r="ADH107" s="420"/>
      <c r="ADI107" s="420"/>
      <c r="ADJ107" s="420"/>
      <c r="ADK107" s="420"/>
      <c r="ADL107" s="420"/>
      <c r="ADM107" s="420"/>
      <c r="ADN107" s="420"/>
      <c r="ADO107" s="420"/>
      <c r="ADP107" s="420"/>
      <c r="ADQ107" s="420"/>
      <c r="ADR107" s="420"/>
      <c r="ADS107" s="420"/>
      <c r="ADT107" s="420"/>
      <c r="ADU107" s="420"/>
      <c r="ADV107" s="420"/>
      <c r="ADW107" s="420"/>
      <c r="ADX107" s="420"/>
      <c r="ADY107" s="420"/>
      <c r="ADZ107" s="420"/>
      <c r="AEA107" s="420"/>
      <c r="AEB107" s="420"/>
      <c r="AEC107" s="420"/>
      <c r="AED107" s="420"/>
      <c r="AEE107" s="420"/>
      <c r="AEF107" s="420"/>
      <c r="AEG107" s="420"/>
      <c r="AEH107" s="420"/>
      <c r="AEI107" s="420"/>
      <c r="AEJ107" s="420"/>
      <c r="AEK107" s="420"/>
      <c r="AEL107" s="420"/>
      <c r="AEM107" s="420"/>
      <c r="AEN107" s="420"/>
      <c r="AEO107" s="420"/>
      <c r="AEP107" s="420"/>
      <c r="AEQ107" s="420"/>
      <c r="AER107" s="420"/>
      <c r="AES107" s="420"/>
      <c r="AET107" s="420"/>
      <c r="AEU107" s="420"/>
      <c r="AEV107" s="420"/>
      <c r="AEW107" s="420"/>
      <c r="AEX107" s="420"/>
      <c r="AEY107" s="420"/>
      <c r="AEZ107" s="420"/>
      <c r="AFA107" s="420"/>
      <c r="AFB107" s="420"/>
      <c r="AFC107" s="420"/>
      <c r="AFD107" s="420"/>
      <c r="AFE107" s="420"/>
      <c r="AFF107" s="420"/>
      <c r="AFG107" s="420"/>
      <c r="AFH107" s="420"/>
      <c r="AFI107" s="420"/>
      <c r="AFJ107" s="420"/>
      <c r="AFK107" s="420"/>
      <c r="AFL107" s="420"/>
      <c r="AFM107" s="420"/>
      <c r="AFN107" s="420"/>
      <c r="AFO107" s="420"/>
      <c r="AFP107" s="420"/>
      <c r="AFQ107" s="420"/>
      <c r="AFR107" s="420"/>
      <c r="AFS107" s="420"/>
      <c r="AFT107" s="420"/>
      <c r="AFU107" s="420"/>
      <c r="AFV107" s="420"/>
      <c r="AFW107" s="420"/>
      <c r="AFX107" s="420"/>
      <c r="AFY107" s="420"/>
      <c r="AFZ107" s="420"/>
      <c r="AGA107" s="420"/>
      <c r="AGB107" s="420"/>
      <c r="AGC107" s="420"/>
      <c r="AGD107" s="420"/>
      <c r="AGE107" s="420"/>
      <c r="AGF107" s="420"/>
      <c r="AGG107" s="420"/>
      <c r="AGH107" s="420"/>
      <c r="AGI107" s="420"/>
      <c r="AGJ107" s="420"/>
      <c r="AGK107" s="420"/>
      <c r="AGL107" s="420"/>
      <c r="AGM107" s="420"/>
      <c r="AGN107" s="420"/>
      <c r="AGO107" s="420"/>
      <c r="AGP107" s="420"/>
      <c r="AGQ107" s="420"/>
      <c r="AGR107" s="420"/>
      <c r="AGS107" s="420"/>
      <c r="AGT107" s="420"/>
      <c r="AGU107" s="420"/>
      <c r="AGV107" s="420"/>
      <c r="AGW107" s="420"/>
      <c r="AGX107" s="420"/>
      <c r="AGY107" s="420"/>
      <c r="AGZ107" s="420"/>
      <c r="AHA107" s="420"/>
      <c r="AHB107" s="420"/>
      <c r="AHC107" s="420"/>
      <c r="AHD107" s="420"/>
      <c r="AHE107" s="420"/>
      <c r="AHF107" s="420"/>
      <c r="AHG107" s="420"/>
      <c r="AHH107" s="420"/>
      <c r="AHI107" s="420"/>
      <c r="AHJ107" s="420"/>
      <c r="AHK107" s="420"/>
      <c r="AHL107" s="420"/>
      <c r="AHM107" s="420"/>
      <c r="AHN107" s="420"/>
      <c r="AHO107" s="420"/>
      <c r="AHP107" s="420"/>
      <c r="AHQ107" s="420"/>
      <c r="AHR107" s="420"/>
      <c r="AHS107" s="420"/>
      <c r="AHT107" s="420"/>
      <c r="AHU107" s="420"/>
      <c r="AHV107" s="420"/>
      <c r="AHW107" s="420"/>
      <c r="AHX107" s="420"/>
      <c r="AHY107" s="420"/>
      <c r="AHZ107" s="420"/>
      <c r="AIA107" s="420"/>
      <c r="AIB107" s="420"/>
      <c r="AIC107" s="420"/>
      <c r="AID107" s="420"/>
      <c r="AIE107" s="420"/>
      <c r="AIF107" s="420"/>
      <c r="AIG107" s="420"/>
      <c r="AIH107" s="420"/>
      <c r="AII107" s="420"/>
      <c r="AIJ107" s="420"/>
      <c r="AIK107" s="420"/>
      <c r="AIL107" s="420"/>
      <c r="AIM107" s="420"/>
      <c r="AIN107" s="420"/>
      <c r="AIO107" s="420"/>
      <c r="AIP107" s="420"/>
      <c r="AIQ107" s="420"/>
      <c r="AIR107" s="420"/>
      <c r="AIS107" s="420"/>
      <c r="AIT107" s="420"/>
      <c r="AIU107" s="420"/>
      <c r="AIV107" s="420"/>
      <c r="AIW107" s="420"/>
      <c r="AIX107" s="420"/>
      <c r="AIY107" s="420"/>
      <c r="AIZ107" s="420"/>
      <c r="AJA107" s="420"/>
      <c r="AJB107" s="420"/>
      <c r="AJC107" s="420"/>
      <c r="AJD107" s="420"/>
      <c r="AJE107" s="420"/>
      <c r="AJF107" s="420"/>
      <c r="AJG107" s="420"/>
      <c r="AJH107" s="420"/>
      <c r="AJI107" s="420"/>
      <c r="AJJ107" s="420"/>
      <c r="AJK107" s="420"/>
      <c r="AJL107" s="420"/>
      <c r="AJM107" s="420"/>
      <c r="AJN107" s="420"/>
      <c r="AJO107" s="420"/>
      <c r="AJP107" s="420"/>
      <c r="AJQ107" s="420"/>
      <c r="AJR107" s="420"/>
      <c r="AJS107" s="420"/>
      <c r="AJT107" s="420"/>
      <c r="AJU107" s="420"/>
      <c r="AJV107" s="420"/>
      <c r="AJW107" s="420"/>
      <c r="AJX107" s="420"/>
      <c r="AJY107" s="420"/>
      <c r="AJZ107" s="420"/>
      <c r="AKA107" s="420"/>
      <c r="AKB107" s="420"/>
      <c r="AKC107" s="420"/>
      <c r="AKD107" s="420"/>
      <c r="AKE107" s="420"/>
      <c r="AKF107" s="420"/>
      <c r="AKG107" s="420"/>
      <c r="AKH107" s="420"/>
      <c r="AKI107" s="420"/>
      <c r="AKJ107" s="420"/>
      <c r="AKK107" s="420"/>
      <c r="AKL107" s="420"/>
      <c r="AKM107" s="420"/>
      <c r="AKN107" s="420"/>
      <c r="AKO107" s="420"/>
      <c r="AKP107" s="420"/>
      <c r="AKQ107" s="420"/>
      <c r="AKR107" s="420"/>
      <c r="AKS107" s="420"/>
      <c r="AKT107" s="420"/>
      <c r="AKU107" s="420"/>
      <c r="AKV107" s="420"/>
      <c r="AKW107" s="420"/>
      <c r="AKX107" s="420"/>
      <c r="AKY107" s="420"/>
      <c r="AKZ107" s="420"/>
      <c r="ALA107" s="420"/>
      <c r="ALB107" s="420"/>
      <c r="ALC107" s="420"/>
      <c r="ALD107" s="420"/>
      <c r="ALE107" s="420"/>
      <c r="ALF107" s="420"/>
      <c r="ALG107" s="420"/>
      <c r="ALH107" s="420"/>
      <c r="ALI107" s="420"/>
      <c r="ALJ107" s="420"/>
      <c r="ALK107" s="420"/>
      <c r="ALL107" s="420"/>
      <c r="ALM107" s="420"/>
      <c r="ALN107" s="420"/>
      <c r="ALO107" s="420"/>
      <c r="ALP107" s="420"/>
      <c r="ALQ107" s="420"/>
      <c r="ALR107" s="420"/>
      <c r="ALS107" s="420"/>
      <c r="ALT107" s="420"/>
      <c r="ALU107" s="420"/>
      <c r="ALV107" s="420"/>
      <c r="ALW107" s="420"/>
      <c r="ALX107" s="420"/>
      <c r="ALY107" s="420"/>
      <c r="ALZ107" s="420"/>
      <c r="AMA107" s="420"/>
      <c r="AMB107" s="420"/>
      <c r="AMC107" s="420"/>
      <c r="AMD107" s="420"/>
      <c r="AME107" s="420"/>
      <c r="AMF107" s="420"/>
      <c r="AMG107" s="420"/>
      <c r="AMH107" s="420"/>
      <c r="AMI107" s="420"/>
      <c r="AMJ107" s="420"/>
      <c r="AMK107" s="420"/>
      <c r="AML107" s="420"/>
      <c r="AMM107" s="420"/>
      <c r="AMN107" s="420"/>
      <c r="AMO107" s="420"/>
      <c r="AMP107" s="420"/>
      <c r="AMQ107" s="420"/>
      <c r="AMR107" s="420"/>
      <c r="AMS107" s="420"/>
      <c r="AMT107" s="420"/>
      <c r="AMU107" s="420"/>
      <c r="AMV107" s="420"/>
      <c r="AMW107" s="420"/>
      <c r="AMX107" s="420"/>
      <c r="AMY107" s="420"/>
      <c r="AMZ107" s="420"/>
      <c r="ANA107" s="420"/>
      <c r="ANB107" s="420"/>
      <c r="ANC107" s="420"/>
      <c r="AND107" s="420"/>
      <c r="ANE107" s="420"/>
      <c r="ANF107" s="420"/>
      <c r="ANG107" s="420"/>
      <c r="ANH107" s="420"/>
      <c r="ANI107" s="420"/>
      <c r="ANJ107" s="420"/>
      <c r="ANK107" s="420"/>
      <c r="ANL107" s="420"/>
      <c r="ANM107" s="420"/>
      <c r="ANN107" s="420"/>
      <c r="ANO107" s="420"/>
      <c r="ANP107" s="420"/>
      <c r="ANQ107" s="420"/>
      <c r="ANR107" s="420"/>
      <c r="ANS107" s="420"/>
      <c r="ANT107" s="420"/>
      <c r="ANU107" s="420"/>
      <c r="ANV107" s="420"/>
      <c r="ANW107" s="420"/>
      <c r="ANX107" s="420"/>
      <c r="ANY107" s="420"/>
      <c r="ANZ107" s="420"/>
      <c r="AOA107" s="420"/>
      <c r="AOB107" s="420"/>
      <c r="AOC107" s="420"/>
      <c r="AOD107" s="420"/>
      <c r="AOE107" s="420"/>
      <c r="AOF107" s="420"/>
      <c r="AOG107" s="420"/>
      <c r="AOH107" s="420"/>
      <c r="AOI107" s="420"/>
      <c r="AOJ107" s="420"/>
      <c r="AOK107" s="420"/>
      <c r="AOL107" s="420"/>
      <c r="AOM107" s="420"/>
      <c r="AON107" s="420"/>
      <c r="AOO107" s="420"/>
      <c r="AOP107" s="420"/>
      <c r="AOQ107" s="420"/>
      <c r="AOR107" s="420"/>
      <c r="AOS107" s="420"/>
      <c r="AOT107" s="420"/>
      <c r="AOU107" s="420"/>
      <c r="AOV107" s="420"/>
      <c r="AOW107" s="420"/>
      <c r="AOX107" s="420"/>
      <c r="AOY107" s="420"/>
      <c r="AOZ107" s="420"/>
      <c r="APA107" s="420"/>
      <c r="APB107" s="420"/>
      <c r="APC107" s="420"/>
      <c r="APD107" s="420"/>
      <c r="APE107" s="420"/>
      <c r="APF107" s="420"/>
      <c r="APG107" s="420"/>
      <c r="APH107" s="420"/>
      <c r="API107" s="420"/>
      <c r="APJ107" s="420"/>
      <c r="APK107" s="420"/>
      <c r="APL107" s="420"/>
      <c r="APM107" s="420"/>
      <c r="APN107" s="420"/>
      <c r="APO107" s="420"/>
      <c r="APP107" s="420"/>
      <c r="APQ107" s="420"/>
      <c r="APR107" s="420"/>
      <c r="APS107" s="420"/>
      <c r="APT107" s="420"/>
      <c r="APU107" s="420"/>
      <c r="APV107" s="420"/>
      <c r="APW107" s="420"/>
      <c r="APX107" s="420"/>
      <c r="APY107" s="420"/>
      <c r="APZ107" s="420"/>
      <c r="AQA107" s="420"/>
      <c r="AQB107" s="420"/>
      <c r="AQC107" s="420"/>
      <c r="AQD107" s="420"/>
      <c r="AQE107" s="420"/>
      <c r="AQF107" s="420"/>
      <c r="AQG107" s="420"/>
      <c r="AQH107" s="420"/>
      <c r="AQI107" s="420"/>
      <c r="AQJ107" s="420"/>
      <c r="AQK107" s="420"/>
      <c r="AQL107" s="420"/>
      <c r="AQM107" s="420"/>
      <c r="AQN107" s="420"/>
      <c r="AQO107" s="420"/>
      <c r="AQP107" s="420"/>
      <c r="AQQ107" s="420"/>
      <c r="AQR107" s="420"/>
      <c r="AQS107" s="420"/>
      <c r="AQT107" s="420"/>
      <c r="AQU107" s="420"/>
      <c r="AQV107" s="420"/>
      <c r="AQW107" s="420"/>
      <c r="AQX107" s="420"/>
      <c r="AQY107" s="420"/>
      <c r="AQZ107" s="420"/>
      <c r="ARA107" s="420"/>
      <c r="ARB107" s="420"/>
      <c r="ARC107" s="420"/>
      <c r="ARD107" s="420"/>
      <c r="ARE107" s="420"/>
      <c r="ARF107" s="420"/>
      <c r="ARG107" s="420"/>
      <c r="ARH107" s="420"/>
      <c r="ARI107" s="420"/>
      <c r="ARJ107" s="420"/>
      <c r="ARK107" s="420"/>
      <c r="ARL107" s="420"/>
      <c r="ARM107" s="420"/>
      <c r="ARN107" s="420"/>
      <c r="ARO107" s="420"/>
      <c r="ARP107" s="420"/>
      <c r="ARQ107" s="420"/>
      <c r="ARR107" s="420"/>
      <c r="ARS107" s="420"/>
      <c r="ART107" s="420"/>
      <c r="ARU107" s="420"/>
      <c r="ARV107" s="420"/>
      <c r="ARW107" s="420"/>
      <c r="ARX107" s="420"/>
      <c r="ARY107" s="420"/>
      <c r="ARZ107" s="420"/>
      <c r="ASA107" s="420"/>
      <c r="ASB107" s="420"/>
      <c r="ASC107" s="420"/>
      <c r="ASD107" s="420"/>
      <c r="ASE107" s="420"/>
      <c r="ASF107" s="420"/>
      <c r="ASG107" s="420"/>
      <c r="ASH107" s="420"/>
      <c r="ASI107" s="420"/>
      <c r="ASJ107" s="420"/>
      <c r="ASK107" s="420"/>
      <c r="ASL107" s="420"/>
      <c r="ASM107" s="420"/>
      <c r="ASN107" s="420"/>
      <c r="ASO107" s="420"/>
      <c r="ASP107" s="420"/>
      <c r="ASQ107" s="420"/>
      <c r="ASR107" s="420"/>
      <c r="ASS107" s="420"/>
      <c r="AST107" s="420"/>
      <c r="ASU107" s="420"/>
      <c r="ASV107" s="420"/>
      <c r="ASW107" s="420"/>
      <c r="ASX107" s="420"/>
      <c r="ASY107" s="420"/>
      <c r="ASZ107" s="420"/>
      <c r="ATA107" s="420"/>
      <c r="ATB107" s="420"/>
      <c r="ATC107" s="420"/>
      <c r="ATD107" s="420"/>
      <c r="ATE107" s="420"/>
      <c r="ATF107" s="420"/>
      <c r="ATG107" s="420"/>
      <c r="ATH107" s="420"/>
      <c r="ATI107" s="420"/>
      <c r="ATJ107" s="420"/>
      <c r="ATK107" s="420"/>
      <c r="ATL107" s="420"/>
      <c r="ATM107" s="420"/>
      <c r="ATN107" s="420"/>
      <c r="ATO107" s="420"/>
      <c r="ATP107" s="420"/>
      <c r="ATQ107" s="420"/>
      <c r="ATR107" s="420"/>
      <c r="ATS107" s="420"/>
      <c r="ATT107" s="420"/>
      <c r="ATU107" s="420"/>
      <c r="ATV107" s="420"/>
      <c r="ATW107" s="420"/>
      <c r="ATX107" s="420"/>
      <c r="ATY107" s="420"/>
      <c r="ATZ107" s="420"/>
      <c r="AUA107" s="420"/>
      <c r="AUB107" s="420"/>
      <c r="AUC107" s="420"/>
      <c r="AUD107" s="420"/>
      <c r="AUE107" s="420"/>
      <c r="AUF107" s="420"/>
      <c r="AUG107" s="420"/>
      <c r="AUH107" s="420"/>
      <c r="AUI107" s="420"/>
      <c r="AUJ107" s="420"/>
      <c r="AUK107" s="420"/>
      <c r="AUL107" s="420"/>
      <c r="AUM107" s="420"/>
      <c r="AUN107" s="420"/>
      <c r="AUO107" s="420"/>
      <c r="AUP107" s="420"/>
      <c r="AUQ107" s="420"/>
      <c r="AUR107" s="420"/>
      <c r="AUS107" s="420"/>
      <c r="AUT107" s="420"/>
      <c r="AUU107" s="420"/>
      <c r="AUV107" s="420"/>
      <c r="AUW107" s="420"/>
      <c r="AUX107" s="420"/>
      <c r="AUY107" s="420"/>
      <c r="AUZ107" s="420"/>
      <c r="AVA107" s="420"/>
      <c r="AVB107" s="420"/>
      <c r="AVC107" s="420"/>
      <c r="AVD107" s="420"/>
      <c r="AVE107" s="420"/>
      <c r="AVF107" s="420"/>
      <c r="AVG107" s="420"/>
      <c r="AVH107" s="420"/>
      <c r="AVI107" s="420"/>
      <c r="AVJ107" s="420"/>
      <c r="AVK107" s="420"/>
      <c r="AVL107" s="420"/>
      <c r="AVM107" s="420"/>
      <c r="AVN107" s="420"/>
      <c r="AVO107" s="420"/>
      <c r="AVP107" s="420"/>
      <c r="AVQ107" s="420"/>
      <c r="AVR107" s="420"/>
      <c r="AVS107" s="420"/>
      <c r="AVT107" s="420"/>
      <c r="AVU107" s="420"/>
      <c r="AVV107" s="420"/>
      <c r="AVW107" s="420"/>
      <c r="AVX107" s="420"/>
      <c r="AVY107" s="420"/>
      <c r="AVZ107" s="420"/>
      <c r="AWA107" s="420"/>
      <c r="AWB107" s="420"/>
      <c r="AWC107" s="420"/>
      <c r="AWD107" s="420"/>
      <c r="AWE107" s="420"/>
      <c r="AWF107" s="420"/>
      <c r="AWG107" s="420"/>
      <c r="AWH107" s="420"/>
      <c r="AWI107" s="420"/>
      <c r="AWJ107" s="420"/>
      <c r="AWK107" s="420"/>
      <c r="AWL107" s="420"/>
      <c r="AWM107" s="420"/>
      <c r="AWN107" s="420"/>
      <c r="AWO107" s="420"/>
      <c r="AWP107" s="420"/>
      <c r="AWQ107" s="420"/>
      <c r="AWR107" s="420"/>
      <c r="AWS107" s="420"/>
      <c r="AWT107" s="420"/>
      <c r="AWU107" s="420"/>
      <c r="AWV107" s="420"/>
      <c r="AWW107" s="420"/>
      <c r="AWX107" s="420"/>
      <c r="AWY107" s="420"/>
      <c r="AWZ107" s="420"/>
      <c r="AXA107" s="420"/>
      <c r="AXB107" s="420"/>
      <c r="AXC107" s="420"/>
      <c r="AXD107" s="420"/>
      <c r="AXE107" s="420"/>
      <c r="AXF107" s="420"/>
      <c r="AXG107" s="420"/>
      <c r="AXH107" s="420"/>
      <c r="AXI107" s="420"/>
      <c r="AXJ107" s="420"/>
      <c r="AXK107" s="420"/>
      <c r="AXL107" s="420"/>
      <c r="AXM107" s="420"/>
      <c r="AXN107" s="420"/>
      <c r="AXO107" s="420"/>
      <c r="AXP107" s="420"/>
      <c r="AXQ107" s="420"/>
      <c r="AXR107" s="420"/>
      <c r="AXS107" s="420"/>
      <c r="AXT107" s="420"/>
      <c r="AXU107" s="420"/>
      <c r="AXV107" s="420"/>
      <c r="AXW107" s="420"/>
      <c r="AXX107" s="420"/>
      <c r="AXY107" s="420"/>
      <c r="AXZ107" s="420"/>
      <c r="AYA107" s="420"/>
      <c r="AYB107" s="420"/>
      <c r="AYC107" s="420"/>
      <c r="AYD107" s="420"/>
      <c r="AYE107" s="420"/>
      <c r="AYF107" s="420"/>
      <c r="AYG107" s="420"/>
      <c r="AYH107" s="420"/>
      <c r="AYI107" s="420"/>
      <c r="AYJ107" s="420"/>
      <c r="AYK107" s="420"/>
      <c r="AYL107" s="420"/>
      <c r="AYM107" s="420"/>
      <c r="AYN107" s="420"/>
      <c r="AYO107" s="420"/>
      <c r="AYP107" s="420"/>
      <c r="AYQ107" s="420"/>
      <c r="AYR107" s="420"/>
      <c r="AYS107" s="420"/>
      <c r="AYT107" s="420"/>
      <c r="AYU107" s="420"/>
      <c r="AYV107" s="420"/>
      <c r="AYW107" s="420"/>
      <c r="AYX107" s="420"/>
      <c r="AYY107" s="420"/>
      <c r="AYZ107" s="420"/>
      <c r="AZA107" s="420"/>
      <c r="AZB107" s="420"/>
      <c r="AZC107" s="420"/>
      <c r="AZD107" s="420"/>
      <c r="AZE107" s="420"/>
      <c r="AZF107" s="420"/>
      <c r="AZG107" s="420"/>
      <c r="AZH107" s="420"/>
      <c r="AZI107" s="420"/>
      <c r="AZJ107" s="420"/>
      <c r="AZK107" s="420"/>
      <c r="AZL107" s="420"/>
      <c r="AZM107" s="420"/>
      <c r="AZN107" s="420"/>
      <c r="AZO107" s="420"/>
      <c r="AZP107" s="420"/>
      <c r="AZQ107" s="420"/>
      <c r="AZR107" s="420"/>
      <c r="AZS107" s="420"/>
      <c r="AZT107" s="420"/>
      <c r="AZU107" s="420"/>
      <c r="AZV107" s="420"/>
      <c r="AZW107" s="420"/>
      <c r="AZX107" s="420"/>
      <c r="AZY107" s="420"/>
      <c r="AZZ107" s="420"/>
      <c r="BAA107" s="420"/>
      <c r="BAB107" s="420"/>
      <c r="BAC107" s="420"/>
      <c r="BAD107" s="420"/>
      <c r="BAE107" s="420"/>
      <c r="BAF107" s="420"/>
      <c r="BAG107" s="420"/>
      <c r="BAH107" s="420"/>
      <c r="BAI107" s="420"/>
      <c r="BAJ107" s="420"/>
      <c r="BAK107" s="420"/>
      <c r="BAL107" s="420"/>
      <c r="BAM107" s="420"/>
      <c r="BAN107" s="420"/>
      <c r="BAO107" s="420"/>
      <c r="BAP107" s="420"/>
      <c r="BAQ107" s="420"/>
      <c r="BAR107" s="420"/>
      <c r="BAS107" s="420"/>
      <c r="BAT107" s="420"/>
      <c r="BAU107" s="420"/>
      <c r="BAV107" s="420"/>
      <c r="BAW107" s="420"/>
      <c r="BAX107" s="420"/>
      <c r="BAY107" s="420"/>
      <c r="BAZ107" s="420"/>
      <c r="BBA107" s="420"/>
      <c r="BBB107" s="420"/>
      <c r="BBC107" s="420"/>
      <c r="BBD107" s="420"/>
      <c r="BBE107" s="420"/>
      <c r="BBF107" s="420"/>
      <c r="BBG107" s="420"/>
      <c r="BBH107" s="420"/>
      <c r="BBI107" s="420"/>
      <c r="BBJ107" s="420"/>
      <c r="BBK107" s="420"/>
      <c r="BBL107" s="420"/>
      <c r="BBM107" s="420"/>
      <c r="BBN107" s="420"/>
      <c r="BBO107" s="420"/>
      <c r="BBP107" s="420"/>
      <c r="BBQ107" s="420"/>
      <c r="BBR107" s="420"/>
      <c r="BBS107" s="420"/>
      <c r="BBT107" s="420"/>
      <c r="BBU107" s="420"/>
      <c r="BBV107" s="420"/>
      <c r="BBW107" s="420"/>
      <c r="BBX107" s="420"/>
      <c r="BBY107" s="420"/>
      <c r="BBZ107" s="420"/>
      <c r="BCA107" s="420"/>
      <c r="BCB107" s="420"/>
      <c r="BCC107" s="420"/>
      <c r="BCD107" s="420"/>
      <c r="BCE107" s="420"/>
      <c r="BCF107" s="420"/>
      <c r="BCG107" s="420"/>
      <c r="BCH107" s="420"/>
      <c r="BCI107" s="420"/>
      <c r="BCJ107" s="420"/>
      <c r="BCK107" s="420"/>
      <c r="BCL107" s="420"/>
      <c r="BCM107" s="420"/>
      <c r="BCN107" s="420"/>
      <c r="BCO107" s="420"/>
      <c r="BCP107" s="420"/>
      <c r="BCQ107" s="420"/>
      <c r="BCR107" s="420"/>
      <c r="BCS107" s="420"/>
      <c r="BCT107" s="420"/>
      <c r="BCU107" s="420"/>
      <c r="BCV107" s="420"/>
      <c r="BCW107" s="420"/>
      <c r="BCX107" s="420"/>
      <c r="BCY107" s="420"/>
      <c r="BCZ107" s="420"/>
      <c r="BDA107" s="420"/>
      <c r="BDB107" s="420"/>
      <c r="BDC107" s="420"/>
      <c r="BDD107" s="420"/>
      <c r="BDE107" s="420"/>
      <c r="BDF107" s="420"/>
      <c r="BDG107" s="420"/>
      <c r="BDH107" s="420"/>
      <c r="BDI107" s="420"/>
      <c r="BDJ107" s="420"/>
      <c r="BDK107" s="420"/>
      <c r="BDL107" s="420"/>
      <c r="BDM107" s="420"/>
      <c r="BDN107" s="420"/>
      <c r="BDO107" s="420"/>
      <c r="BDP107" s="420"/>
      <c r="BDQ107" s="420"/>
      <c r="BDR107" s="420"/>
      <c r="BDS107" s="420"/>
      <c r="BDT107" s="420"/>
      <c r="BDU107" s="420"/>
      <c r="BDV107" s="420"/>
      <c r="BDW107" s="420"/>
      <c r="BDX107" s="420"/>
      <c r="BDY107" s="420"/>
      <c r="BDZ107" s="420"/>
      <c r="BEA107" s="420"/>
      <c r="BEB107" s="420"/>
      <c r="BEC107" s="420"/>
      <c r="BED107" s="420"/>
      <c r="BEE107" s="420"/>
      <c r="BEF107" s="420"/>
      <c r="BEG107" s="420"/>
      <c r="BEH107" s="420"/>
      <c r="BEI107" s="420"/>
      <c r="BEJ107" s="420"/>
      <c r="BEK107" s="420"/>
      <c r="BEL107" s="420"/>
      <c r="BEM107" s="420"/>
      <c r="BEN107" s="420"/>
      <c r="BEO107" s="420"/>
      <c r="BEP107" s="420"/>
      <c r="BEQ107" s="420"/>
      <c r="BER107" s="420"/>
      <c r="BES107" s="420"/>
      <c r="BET107" s="420"/>
      <c r="BEU107" s="420"/>
      <c r="BEV107" s="420"/>
      <c r="BEW107" s="420"/>
      <c r="BEX107" s="420"/>
      <c r="BEY107" s="420"/>
      <c r="BEZ107" s="420"/>
      <c r="BFA107" s="420"/>
      <c r="BFB107" s="420"/>
      <c r="BFC107" s="420"/>
      <c r="BFD107" s="420"/>
      <c r="BFE107" s="420"/>
      <c r="BFF107" s="420"/>
      <c r="BFG107" s="420"/>
      <c r="BFH107" s="420"/>
      <c r="BFI107" s="420"/>
      <c r="BFJ107" s="420"/>
      <c r="BFK107" s="420"/>
      <c r="BFL107" s="420"/>
      <c r="BFM107" s="420"/>
      <c r="BFN107" s="420"/>
      <c r="BFO107" s="420"/>
      <c r="BFP107" s="420"/>
      <c r="BFQ107" s="420"/>
      <c r="BFR107" s="420"/>
      <c r="BFS107" s="420"/>
      <c r="BFT107" s="420"/>
      <c r="BFU107" s="420"/>
      <c r="BFV107" s="420"/>
      <c r="BFW107" s="420"/>
      <c r="BFX107" s="420"/>
      <c r="BFY107" s="420"/>
      <c r="BFZ107" s="420"/>
      <c r="BGA107" s="420"/>
      <c r="BGB107" s="420"/>
      <c r="BGC107" s="420"/>
      <c r="BGD107" s="420"/>
      <c r="BGE107" s="420"/>
      <c r="BGF107" s="420"/>
      <c r="BGG107" s="420"/>
      <c r="BGH107" s="420"/>
      <c r="BGI107" s="420"/>
      <c r="BGJ107" s="420"/>
      <c r="BGK107" s="420"/>
      <c r="BGL107" s="420"/>
      <c r="BGM107" s="420"/>
      <c r="BGN107" s="420"/>
      <c r="BGO107" s="420"/>
      <c r="BGP107" s="420"/>
      <c r="BGQ107" s="420"/>
      <c r="BGR107" s="420"/>
      <c r="BGS107" s="420"/>
      <c r="BGT107" s="420"/>
      <c r="BGU107" s="420"/>
      <c r="BGV107" s="420"/>
      <c r="BGW107" s="420"/>
      <c r="BGX107" s="420"/>
      <c r="BGY107" s="420"/>
      <c r="BGZ107" s="420"/>
      <c r="BHA107" s="420"/>
      <c r="BHB107" s="420"/>
      <c r="BHC107" s="420"/>
      <c r="BHD107" s="420"/>
      <c r="BHE107" s="420"/>
      <c r="BHF107" s="420"/>
      <c r="BHG107" s="420"/>
      <c r="BHH107" s="420"/>
      <c r="BHI107" s="420"/>
      <c r="BHJ107" s="420"/>
      <c r="BHK107" s="420"/>
      <c r="BHL107" s="420"/>
      <c r="BHM107" s="420"/>
      <c r="BHN107" s="420"/>
      <c r="BHO107" s="420"/>
      <c r="BHP107" s="420"/>
      <c r="BHQ107" s="420"/>
      <c r="BHR107" s="420"/>
      <c r="BHS107" s="420"/>
      <c r="BHT107" s="420"/>
      <c r="BHU107" s="420"/>
      <c r="BHV107" s="420"/>
      <c r="BHW107" s="420"/>
      <c r="BHX107" s="420"/>
      <c r="BHY107" s="420"/>
      <c r="BHZ107" s="420"/>
      <c r="BIA107" s="420"/>
      <c r="BIB107" s="420"/>
      <c r="BIC107" s="420"/>
      <c r="BID107" s="420"/>
      <c r="BIE107" s="420"/>
      <c r="BIF107" s="420"/>
      <c r="BIG107" s="420"/>
      <c r="BIH107" s="420"/>
      <c r="BII107" s="420"/>
      <c r="BIJ107" s="420"/>
      <c r="BIK107" s="420"/>
      <c r="BIL107" s="420"/>
      <c r="BIM107" s="420"/>
      <c r="BIN107" s="420"/>
      <c r="BIO107" s="420"/>
      <c r="BIP107" s="420"/>
      <c r="BIQ107" s="420"/>
      <c r="BIR107" s="420"/>
      <c r="BIS107" s="420"/>
      <c r="BIT107" s="420"/>
      <c r="BIU107" s="420"/>
      <c r="BIV107" s="420"/>
      <c r="BIW107" s="420"/>
      <c r="BIX107" s="420"/>
      <c r="BIY107" s="420"/>
      <c r="BIZ107" s="420"/>
      <c r="BJA107" s="420"/>
      <c r="BJB107" s="420"/>
      <c r="BJC107" s="420"/>
      <c r="BJD107" s="420"/>
      <c r="BJE107" s="420"/>
      <c r="BJF107" s="420"/>
      <c r="BJG107" s="420"/>
      <c r="BJH107" s="420"/>
      <c r="BJI107" s="420"/>
      <c r="BJJ107" s="420"/>
      <c r="BJK107" s="420"/>
      <c r="BJL107" s="420"/>
      <c r="BJM107" s="420"/>
      <c r="BJN107" s="420"/>
      <c r="BJO107" s="420"/>
      <c r="BJP107" s="420"/>
      <c r="BJQ107" s="420"/>
      <c r="BJR107" s="420"/>
      <c r="BJS107" s="420"/>
      <c r="BJT107" s="420"/>
      <c r="BJU107" s="420"/>
      <c r="BJV107" s="420"/>
      <c r="BJW107" s="420"/>
      <c r="BJX107" s="420"/>
      <c r="BJY107" s="420"/>
      <c r="BJZ107" s="420"/>
      <c r="BKA107" s="420"/>
      <c r="BKB107" s="420"/>
      <c r="BKC107" s="420"/>
      <c r="BKD107" s="420"/>
      <c r="BKE107" s="420"/>
      <c r="BKF107" s="420"/>
      <c r="BKG107" s="420"/>
      <c r="BKH107" s="420"/>
      <c r="BKI107" s="420"/>
      <c r="BKJ107" s="420"/>
      <c r="BKK107" s="420"/>
      <c r="BKL107" s="420"/>
      <c r="BKM107" s="420"/>
      <c r="BKN107" s="420"/>
      <c r="BKO107" s="420"/>
      <c r="BKP107" s="420"/>
      <c r="BKQ107" s="420"/>
      <c r="BKR107" s="420"/>
      <c r="BKS107" s="420"/>
      <c r="BKT107" s="420"/>
      <c r="BKU107" s="420"/>
      <c r="BKV107" s="420"/>
      <c r="BKW107" s="420"/>
      <c r="BKX107" s="420"/>
      <c r="BKY107" s="420"/>
      <c r="BKZ107" s="420"/>
      <c r="BLA107" s="420"/>
      <c r="BLB107" s="420"/>
      <c r="BLC107" s="420"/>
      <c r="BLD107" s="420"/>
      <c r="BLE107" s="420"/>
      <c r="BLF107" s="420"/>
      <c r="BLG107" s="420"/>
      <c r="BLH107" s="420"/>
      <c r="BLI107" s="420"/>
      <c r="BLJ107" s="420"/>
      <c r="BLK107" s="420"/>
      <c r="BLL107" s="420"/>
      <c r="BLM107" s="420"/>
      <c r="BLN107" s="420"/>
      <c r="BLO107" s="420"/>
      <c r="BLP107" s="420"/>
      <c r="BLQ107" s="420"/>
      <c r="BLR107" s="420"/>
      <c r="BLS107" s="420"/>
      <c r="BLT107" s="420"/>
      <c r="BLU107" s="420"/>
      <c r="BLV107" s="420"/>
      <c r="BLW107" s="420"/>
      <c r="BLX107" s="420"/>
      <c r="BLY107" s="420"/>
      <c r="BLZ107" s="420"/>
      <c r="BMA107" s="420"/>
      <c r="BMB107" s="420"/>
      <c r="BMC107" s="420"/>
      <c r="BMD107" s="420"/>
      <c r="BME107" s="420"/>
      <c r="BMF107" s="420"/>
      <c r="BMG107" s="420"/>
      <c r="BMH107" s="420"/>
      <c r="BMI107" s="420"/>
      <c r="BMJ107" s="420"/>
      <c r="BMK107" s="420"/>
      <c r="BML107" s="420"/>
      <c r="BMM107" s="420"/>
      <c r="BMN107" s="420"/>
      <c r="BMO107" s="420"/>
      <c r="BMP107" s="420"/>
      <c r="BMQ107" s="420"/>
      <c r="BMR107" s="420"/>
      <c r="BMS107" s="420"/>
      <c r="BMT107" s="420"/>
      <c r="BMU107" s="420"/>
      <c r="BMV107" s="420"/>
      <c r="BMW107" s="420"/>
      <c r="BMX107" s="420"/>
      <c r="BMY107" s="420"/>
      <c r="BMZ107" s="420"/>
      <c r="BNA107" s="420"/>
      <c r="BNB107" s="420"/>
      <c r="BNC107" s="420"/>
      <c r="BND107" s="420"/>
      <c r="BNE107" s="420"/>
      <c r="BNF107" s="420"/>
      <c r="BNG107" s="420"/>
      <c r="BNH107" s="420"/>
      <c r="BNI107" s="420"/>
      <c r="BNJ107" s="420"/>
      <c r="BNK107" s="420"/>
      <c r="BNL107" s="420"/>
      <c r="BNM107" s="420"/>
      <c r="BNN107" s="420"/>
      <c r="BNO107" s="420"/>
      <c r="BNP107" s="420"/>
      <c r="BNQ107" s="420"/>
      <c r="BNR107" s="420"/>
      <c r="BNS107" s="420"/>
      <c r="BNT107" s="420"/>
      <c r="BNU107" s="420"/>
      <c r="BNV107" s="420"/>
      <c r="BNW107" s="420"/>
      <c r="BNX107" s="420"/>
      <c r="BNY107" s="420"/>
      <c r="BNZ107" s="420"/>
      <c r="BOA107" s="420"/>
      <c r="BOB107" s="420"/>
      <c r="BOC107" s="420"/>
      <c r="BOD107" s="420"/>
      <c r="BOE107" s="420"/>
      <c r="BOF107" s="420"/>
      <c r="BOG107" s="420"/>
      <c r="BOH107" s="420"/>
      <c r="BOI107" s="420"/>
      <c r="BOJ107" s="420"/>
      <c r="BOK107" s="420"/>
      <c r="BOL107" s="420"/>
      <c r="BOM107" s="420"/>
      <c r="BON107" s="420"/>
      <c r="BOO107" s="420"/>
      <c r="BOP107" s="420"/>
      <c r="BOQ107" s="420"/>
      <c r="BOR107" s="420"/>
      <c r="BOS107" s="420"/>
      <c r="BOT107" s="420"/>
      <c r="BOU107" s="420"/>
      <c r="BOV107" s="420"/>
      <c r="BOW107" s="420"/>
      <c r="BOX107" s="420"/>
      <c r="BOY107" s="420"/>
      <c r="BOZ107" s="420"/>
      <c r="BPA107" s="420"/>
      <c r="BPB107" s="420"/>
      <c r="BPC107" s="420"/>
      <c r="BPD107" s="420"/>
      <c r="BPE107" s="420"/>
      <c r="BPF107" s="420"/>
      <c r="BPG107" s="420"/>
      <c r="BPH107" s="420"/>
      <c r="BPI107" s="420"/>
      <c r="BPJ107" s="420"/>
      <c r="BPK107" s="420"/>
      <c r="BPL107" s="420"/>
      <c r="BPM107" s="420"/>
      <c r="BPN107" s="420"/>
      <c r="BPO107" s="420"/>
      <c r="BPP107" s="420"/>
      <c r="BPQ107" s="420"/>
      <c r="BPR107" s="420"/>
      <c r="BPS107" s="420"/>
      <c r="BPT107" s="420"/>
      <c r="BPU107" s="420"/>
      <c r="BPV107" s="420"/>
      <c r="BPW107" s="420"/>
      <c r="BPX107" s="420"/>
      <c r="BPY107" s="420"/>
      <c r="BPZ107" s="420"/>
      <c r="BQA107" s="420"/>
      <c r="BQB107" s="420"/>
      <c r="BQC107" s="420"/>
      <c r="BQD107" s="420"/>
      <c r="BQE107" s="420"/>
      <c r="BQF107" s="420"/>
      <c r="BQG107" s="420"/>
      <c r="BQH107" s="420"/>
      <c r="BQI107" s="420"/>
      <c r="BQJ107" s="420"/>
      <c r="BQK107" s="420"/>
      <c r="BQL107" s="420"/>
      <c r="BQM107" s="420"/>
      <c r="BQN107" s="420"/>
      <c r="BQO107" s="420"/>
      <c r="BQP107" s="420"/>
      <c r="BQQ107" s="420"/>
      <c r="BQR107" s="420"/>
      <c r="BQS107" s="420"/>
      <c r="BQT107" s="420"/>
      <c r="BQU107" s="420"/>
      <c r="BQV107" s="420"/>
      <c r="BQW107" s="420"/>
      <c r="BQX107" s="420"/>
      <c r="BQY107" s="420"/>
      <c r="BQZ107" s="420"/>
      <c r="BRA107" s="420"/>
      <c r="BRB107" s="420"/>
      <c r="BRC107" s="420"/>
      <c r="BRD107" s="420"/>
      <c r="BRE107" s="420"/>
      <c r="BRF107" s="420"/>
      <c r="BRG107" s="420"/>
      <c r="BRH107" s="420"/>
      <c r="BRI107" s="420"/>
      <c r="BRJ107" s="420"/>
      <c r="BRK107" s="420"/>
      <c r="BRL107" s="420"/>
      <c r="BRM107" s="420"/>
      <c r="BRN107" s="420"/>
      <c r="BRO107" s="420"/>
      <c r="BRP107" s="420"/>
      <c r="BRQ107" s="420"/>
      <c r="BRR107" s="420"/>
      <c r="BRS107" s="420"/>
      <c r="BRT107" s="420"/>
      <c r="BRU107" s="420"/>
      <c r="BRV107" s="420"/>
      <c r="BRW107" s="420"/>
      <c r="BRX107" s="420"/>
      <c r="BRY107" s="420"/>
      <c r="BRZ107" s="420"/>
      <c r="BSA107" s="420"/>
      <c r="BSB107" s="420"/>
      <c r="BSC107" s="420"/>
      <c r="BSD107" s="420"/>
      <c r="BSE107" s="420"/>
      <c r="BSF107" s="420"/>
      <c r="BSG107" s="420"/>
      <c r="BSH107" s="420"/>
      <c r="BSI107" s="420"/>
      <c r="BSJ107" s="420"/>
      <c r="BSK107" s="420"/>
      <c r="BSL107" s="420"/>
      <c r="BSM107" s="420"/>
      <c r="BSN107" s="420"/>
      <c r="BSO107" s="420"/>
      <c r="BSP107" s="420"/>
      <c r="BSQ107" s="420"/>
      <c r="BSR107" s="420"/>
      <c r="BSS107" s="420"/>
      <c r="BST107" s="420"/>
      <c r="BSU107" s="420"/>
      <c r="BSV107" s="420"/>
      <c r="BSW107" s="420"/>
      <c r="BSX107" s="420"/>
      <c r="BSY107" s="420"/>
      <c r="BSZ107" s="420"/>
      <c r="BTA107" s="420"/>
      <c r="BTB107" s="420"/>
      <c r="BTC107" s="420"/>
      <c r="BTD107" s="420"/>
      <c r="BTE107" s="420"/>
      <c r="BTF107" s="420"/>
      <c r="BTG107" s="420"/>
      <c r="BTH107" s="420"/>
      <c r="BTI107" s="420"/>
      <c r="BTJ107" s="420"/>
      <c r="BTK107" s="420"/>
      <c r="BTL107" s="420"/>
      <c r="BTM107" s="420"/>
      <c r="BTN107" s="420"/>
      <c r="BTO107" s="420"/>
      <c r="BTP107" s="420"/>
      <c r="BTQ107" s="420"/>
      <c r="BTR107" s="420"/>
      <c r="BTS107" s="420"/>
      <c r="BTT107" s="420"/>
      <c r="BTU107" s="420"/>
      <c r="BTV107" s="420"/>
      <c r="BTW107" s="420"/>
      <c r="BTX107" s="420"/>
      <c r="BTY107" s="420"/>
      <c r="BTZ107" s="420"/>
      <c r="BUA107" s="420"/>
      <c r="BUB107" s="420"/>
      <c r="BUC107" s="420"/>
      <c r="BUD107" s="420"/>
      <c r="BUE107" s="420"/>
      <c r="BUF107" s="420"/>
      <c r="BUG107" s="420"/>
      <c r="BUH107" s="420"/>
      <c r="BUI107" s="420"/>
      <c r="BUJ107" s="420"/>
      <c r="BUK107" s="420"/>
      <c r="BUL107" s="420"/>
      <c r="BUM107" s="420"/>
      <c r="BUN107" s="420"/>
      <c r="BUO107" s="420"/>
      <c r="BUP107" s="420"/>
      <c r="BUQ107" s="420"/>
      <c r="BUR107" s="420"/>
      <c r="BUS107" s="420"/>
      <c r="BUT107" s="420"/>
      <c r="BUU107" s="420"/>
      <c r="BUV107" s="420"/>
      <c r="BUW107" s="420"/>
      <c r="BUX107" s="420"/>
      <c r="BUY107" s="420"/>
      <c r="BUZ107" s="420"/>
      <c r="BVA107" s="420"/>
      <c r="BVB107" s="420"/>
      <c r="BVC107" s="420"/>
      <c r="BVD107" s="420"/>
      <c r="BVE107" s="420"/>
      <c r="BVF107" s="420"/>
      <c r="BVG107" s="420"/>
      <c r="BVH107" s="420"/>
      <c r="BVI107" s="420"/>
      <c r="BVJ107" s="420"/>
      <c r="BVK107" s="420"/>
      <c r="BVL107" s="420"/>
      <c r="BVM107" s="420"/>
      <c r="BVN107" s="420"/>
      <c r="BVO107" s="420"/>
      <c r="BVP107" s="420"/>
      <c r="BVQ107" s="420"/>
      <c r="BVR107" s="420"/>
      <c r="BVS107" s="420"/>
      <c r="BVT107" s="420"/>
      <c r="BVU107" s="420"/>
      <c r="BVV107" s="420"/>
      <c r="BVW107" s="420"/>
      <c r="BVX107" s="420"/>
      <c r="BVY107" s="420"/>
      <c r="BVZ107" s="420"/>
      <c r="BWA107" s="420"/>
      <c r="BWB107" s="420"/>
      <c r="BWC107" s="420"/>
      <c r="BWD107" s="420"/>
      <c r="BWE107" s="420"/>
      <c r="BWF107" s="420"/>
      <c r="BWG107" s="420"/>
      <c r="BWH107" s="420"/>
      <c r="BWI107" s="420"/>
      <c r="BWJ107" s="420"/>
      <c r="BWK107" s="420"/>
      <c r="BWL107" s="420"/>
      <c r="BWM107" s="420"/>
      <c r="BWN107" s="420"/>
      <c r="BWO107" s="420"/>
      <c r="BWP107" s="420"/>
      <c r="BWQ107" s="420"/>
      <c r="BWR107" s="420"/>
      <c r="BWS107" s="420"/>
      <c r="BWT107" s="420"/>
      <c r="BWU107" s="420"/>
      <c r="BWV107" s="420"/>
      <c r="BWW107" s="420"/>
      <c r="BWX107" s="420"/>
      <c r="BWY107" s="420"/>
      <c r="BWZ107" s="420"/>
      <c r="BXA107" s="420"/>
      <c r="BXB107" s="420"/>
      <c r="BXC107" s="420"/>
      <c r="BXD107" s="420"/>
      <c r="BXE107" s="420"/>
      <c r="BXF107" s="420"/>
      <c r="BXG107" s="420"/>
      <c r="BXH107" s="420"/>
      <c r="BXI107" s="420"/>
      <c r="BXJ107" s="420"/>
      <c r="BXK107" s="420"/>
      <c r="BXL107" s="420"/>
      <c r="BXM107" s="420"/>
      <c r="BXN107" s="420"/>
      <c r="BXO107" s="420"/>
      <c r="BXP107" s="420"/>
      <c r="BXQ107" s="420"/>
      <c r="BXR107" s="420"/>
      <c r="BXS107" s="420"/>
      <c r="BXT107" s="420"/>
      <c r="BXU107" s="420"/>
      <c r="BXV107" s="420"/>
      <c r="BXW107" s="420"/>
      <c r="BXX107" s="420"/>
      <c r="BXY107" s="420"/>
      <c r="BXZ107" s="420"/>
      <c r="BYA107" s="420"/>
      <c r="BYB107" s="420"/>
      <c r="BYC107" s="420"/>
      <c r="BYD107" s="420"/>
      <c r="BYE107" s="420"/>
      <c r="BYF107" s="420"/>
      <c r="BYG107" s="420"/>
      <c r="BYH107" s="420"/>
      <c r="BYI107" s="420"/>
      <c r="BYJ107" s="420"/>
      <c r="BYK107" s="420"/>
      <c r="BYL107" s="420"/>
      <c r="BYM107" s="420"/>
      <c r="BYN107" s="420"/>
      <c r="BYO107" s="420"/>
      <c r="BYP107" s="420"/>
      <c r="BYQ107" s="420"/>
      <c r="BYR107" s="420"/>
      <c r="BYS107" s="420"/>
      <c r="BYT107" s="420"/>
      <c r="BYU107" s="420"/>
      <c r="BYV107" s="420"/>
      <c r="BYW107" s="420"/>
      <c r="BYX107" s="420"/>
      <c r="BYY107" s="420"/>
      <c r="BYZ107" s="420"/>
      <c r="BZA107" s="420"/>
      <c r="BZB107" s="420"/>
      <c r="BZC107" s="420"/>
      <c r="BZD107" s="420"/>
      <c r="BZE107" s="420"/>
      <c r="BZF107" s="420"/>
      <c r="BZG107" s="420"/>
      <c r="BZH107" s="420"/>
      <c r="BZI107" s="420"/>
      <c r="BZJ107" s="420"/>
      <c r="BZK107" s="420"/>
      <c r="BZL107" s="420"/>
      <c r="BZM107" s="420"/>
      <c r="BZN107" s="420"/>
      <c r="BZO107" s="420"/>
      <c r="BZP107" s="420"/>
      <c r="BZQ107" s="420"/>
      <c r="BZR107" s="420"/>
      <c r="BZS107" s="420"/>
      <c r="BZT107" s="420"/>
      <c r="BZU107" s="420"/>
      <c r="BZV107" s="420"/>
      <c r="BZW107" s="420"/>
      <c r="BZX107" s="420"/>
      <c r="BZY107" s="420"/>
      <c r="BZZ107" s="420"/>
      <c r="CAA107" s="420"/>
      <c r="CAB107" s="420"/>
      <c r="CAC107" s="420"/>
      <c r="CAD107" s="420"/>
      <c r="CAE107" s="420"/>
      <c r="CAF107" s="420"/>
      <c r="CAG107" s="420"/>
      <c r="CAH107" s="420"/>
      <c r="CAI107" s="420"/>
      <c r="CAJ107" s="420"/>
      <c r="CAK107" s="420"/>
      <c r="CAL107" s="420"/>
      <c r="CAM107" s="420"/>
      <c r="CAN107" s="420"/>
      <c r="CAO107" s="420"/>
      <c r="CAP107" s="420"/>
      <c r="CAQ107" s="420"/>
      <c r="CAR107" s="420"/>
      <c r="CAS107" s="420"/>
      <c r="CAT107" s="420"/>
      <c r="CAU107" s="420"/>
      <c r="CAV107" s="420"/>
      <c r="CAW107" s="420"/>
      <c r="CAX107" s="420"/>
      <c r="CAY107" s="420"/>
      <c r="CAZ107" s="420"/>
      <c r="CBA107" s="420"/>
      <c r="CBB107" s="420"/>
      <c r="CBC107" s="420"/>
      <c r="CBD107" s="420"/>
      <c r="CBE107" s="420"/>
      <c r="CBF107" s="420"/>
      <c r="CBG107" s="420"/>
      <c r="CBH107" s="420"/>
      <c r="CBI107" s="420"/>
      <c r="CBJ107" s="420"/>
      <c r="CBK107" s="420"/>
      <c r="CBL107" s="420"/>
      <c r="CBM107" s="420"/>
      <c r="CBN107" s="420"/>
      <c r="CBO107" s="420"/>
      <c r="CBP107" s="420"/>
      <c r="CBQ107" s="420"/>
      <c r="CBR107" s="420"/>
      <c r="CBS107" s="420"/>
      <c r="CBT107" s="420"/>
      <c r="CBU107" s="420"/>
      <c r="CBV107" s="420"/>
      <c r="CBW107" s="420"/>
      <c r="CBX107" s="420"/>
      <c r="CBY107" s="420"/>
      <c r="CBZ107" s="420"/>
      <c r="CCA107" s="420"/>
      <c r="CCB107" s="420"/>
      <c r="CCC107" s="420"/>
      <c r="CCD107" s="420"/>
      <c r="CCE107" s="420"/>
      <c r="CCF107" s="420"/>
      <c r="CCG107" s="420"/>
      <c r="CCH107" s="420"/>
      <c r="CCI107" s="420"/>
      <c r="CCJ107" s="420"/>
      <c r="CCK107" s="420"/>
      <c r="CCL107" s="420"/>
      <c r="CCM107" s="420"/>
      <c r="CCN107" s="420"/>
      <c r="CCO107" s="420"/>
      <c r="CCP107" s="420"/>
      <c r="CCQ107" s="420"/>
      <c r="CCR107" s="420"/>
      <c r="CCS107" s="420"/>
      <c r="CCT107" s="420"/>
      <c r="CCU107" s="420"/>
      <c r="CCV107" s="420"/>
      <c r="CCW107" s="420"/>
      <c r="CCX107" s="420"/>
      <c r="CCY107" s="420"/>
      <c r="CCZ107" s="420"/>
      <c r="CDA107" s="420"/>
      <c r="CDB107" s="420"/>
      <c r="CDC107" s="420"/>
      <c r="CDD107" s="420"/>
      <c r="CDE107" s="420"/>
      <c r="CDF107" s="420"/>
      <c r="CDG107" s="420"/>
      <c r="CDH107" s="420"/>
      <c r="CDI107" s="420"/>
      <c r="CDJ107" s="420"/>
      <c r="CDK107" s="420"/>
      <c r="CDL107" s="420"/>
      <c r="CDM107" s="420"/>
      <c r="CDN107" s="420"/>
      <c r="CDO107" s="420"/>
      <c r="CDP107" s="420"/>
      <c r="CDQ107" s="420"/>
      <c r="CDR107" s="420"/>
      <c r="CDS107" s="420"/>
      <c r="CDT107" s="420"/>
      <c r="CDU107" s="420"/>
      <c r="CDV107" s="420"/>
      <c r="CDW107" s="420"/>
      <c r="CDX107" s="420"/>
      <c r="CDY107" s="420"/>
      <c r="CDZ107" s="420"/>
      <c r="CEA107" s="420"/>
      <c r="CEB107" s="420"/>
      <c r="CEC107" s="420"/>
      <c r="CED107" s="420"/>
      <c r="CEE107" s="420"/>
      <c r="CEF107" s="420"/>
      <c r="CEG107" s="420"/>
      <c r="CEH107" s="420"/>
      <c r="CEI107" s="420"/>
      <c r="CEJ107" s="420"/>
      <c r="CEK107" s="420"/>
      <c r="CEL107" s="420"/>
      <c r="CEM107" s="420"/>
      <c r="CEN107" s="420"/>
      <c r="CEO107" s="420"/>
      <c r="CEP107" s="420"/>
      <c r="CEQ107" s="420"/>
      <c r="CER107" s="420"/>
      <c r="CES107" s="420"/>
      <c r="CET107" s="420"/>
      <c r="CEU107" s="420"/>
      <c r="CEV107" s="420"/>
      <c r="CEW107" s="420"/>
      <c r="CEX107" s="420"/>
      <c r="CEY107" s="420"/>
      <c r="CEZ107" s="420"/>
      <c r="CFA107" s="420"/>
      <c r="CFB107" s="420"/>
      <c r="CFC107" s="420"/>
      <c r="CFD107" s="420"/>
      <c r="CFE107" s="420"/>
      <c r="CFF107" s="420"/>
      <c r="CFG107" s="420"/>
      <c r="CFH107" s="420"/>
      <c r="CFI107" s="420"/>
      <c r="CFJ107" s="420"/>
      <c r="CFK107" s="420"/>
      <c r="CFL107" s="420"/>
      <c r="CFM107" s="420"/>
      <c r="CFN107" s="420"/>
      <c r="CFO107" s="420"/>
      <c r="CFP107" s="420"/>
      <c r="CFQ107" s="420"/>
      <c r="CFR107" s="420"/>
      <c r="CFS107" s="420"/>
      <c r="CFT107" s="420"/>
      <c r="CFU107" s="420"/>
      <c r="CFV107" s="420"/>
      <c r="CFW107" s="420"/>
      <c r="CFX107" s="420"/>
      <c r="CFY107" s="420"/>
      <c r="CFZ107" s="420"/>
      <c r="CGA107" s="420"/>
      <c r="CGB107" s="420"/>
      <c r="CGC107" s="420"/>
      <c r="CGD107" s="420"/>
      <c r="CGE107" s="420"/>
      <c r="CGF107" s="420"/>
      <c r="CGG107" s="420"/>
      <c r="CGH107" s="420"/>
      <c r="CGI107" s="420"/>
      <c r="CGJ107" s="420"/>
      <c r="CGK107" s="420"/>
      <c r="CGL107" s="420"/>
      <c r="CGM107" s="420"/>
      <c r="CGN107" s="420"/>
      <c r="CGO107" s="420"/>
      <c r="CGP107" s="420"/>
      <c r="CGQ107" s="420"/>
      <c r="CGR107" s="420"/>
      <c r="CGS107" s="420"/>
      <c r="CGT107" s="420"/>
      <c r="CGU107" s="420"/>
      <c r="CGV107" s="420"/>
      <c r="CGW107" s="420"/>
      <c r="CGX107" s="420"/>
      <c r="CGY107" s="420"/>
      <c r="CGZ107" s="420"/>
      <c r="CHA107" s="420"/>
      <c r="CHB107" s="420"/>
      <c r="CHC107" s="420"/>
      <c r="CHD107" s="420"/>
      <c r="CHE107" s="420"/>
      <c r="CHF107" s="420"/>
      <c r="CHG107" s="420"/>
      <c r="CHH107" s="420"/>
      <c r="CHI107" s="420"/>
      <c r="CHJ107" s="420"/>
      <c r="CHK107" s="420"/>
      <c r="CHL107" s="420"/>
      <c r="CHM107" s="420"/>
      <c r="CHN107" s="420"/>
      <c r="CHO107" s="420"/>
      <c r="CHP107" s="420"/>
      <c r="CHQ107" s="420"/>
      <c r="CHR107" s="420"/>
      <c r="CHS107" s="420"/>
      <c r="CHT107" s="420"/>
      <c r="CHU107" s="420"/>
      <c r="CHV107" s="420"/>
      <c r="CHW107" s="420"/>
      <c r="CHX107" s="420"/>
      <c r="CHY107" s="420"/>
      <c r="CHZ107" s="420"/>
      <c r="CIA107" s="420"/>
      <c r="CIB107" s="420"/>
      <c r="CIC107" s="420"/>
      <c r="CID107" s="420"/>
      <c r="CIE107" s="420"/>
      <c r="CIF107" s="420"/>
      <c r="CIG107" s="420"/>
      <c r="CIH107" s="420"/>
      <c r="CII107" s="420"/>
      <c r="CIJ107" s="420"/>
      <c r="CIK107" s="420"/>
      <c r="CIL107" s="420"/>
      <c r="CIM107" s="420"/>
      <c r="CIN107" s="420"/>
      <c r="CIO107" s="420"/>
      <c r="CIP107" s="420"/>
      <c r="CIQ107" s="420"/>
      <c r="CIR107" s="420"/>
      <c r="CIS107" s="420"/>
      <c r="CIT107" s="420"/>
      <c r="CIU107" s="420"/>
      <c r="CIV107" s="420"/>
      <c r="CIW107" s="420"/>
      <c r="CIX107" s="420"/>
      <c r="CIY107" s="420"/>
      <c r="CIZ107" s="420"/>
      <c r="CJA107" s="420"/>
      <c r="CJB107" s="420"/>
      <c r="CJC107" s="420"/>
      <c r="CJD107" s="420"/>
      <c r="CJE107" s="420"/>
      <c r="CJF107" s="420"/>
      <c r="CJG107" s="420"/>
      <c r="CJH107" s="420"/>
      <c r="CJI107" s="420"/>
      <c r="CJJ107" s="420"/>
      <c r="CJK107" s="420"/>
      <c r="CJL107" s="420"/>
      <c r="CJM107" s="420"/>
      <c r="CJN107" s="420"/>
      <c r="CJO107" s="420"/>
      <c r="CJP107" s="420"/>
      <c r="CJQ107" s="420"/>
      <c r="CJR107" s="420"/>
      <c r="CJS107" s="420"/>
      <c r="CJT107" s="420"/>
      <c r="CJU107" s="420"/>
      <c r="CJV107" s="420"/>
      <c r="CJW107" s="420"/>
      <c r="CJX107" s="420"/>
      <c r="CJY107" s="420"/>
      <c r="CJZ107" s="420"/>
      <c r="CKA107" s="420"/>
      <c r="CKB107" s="420"/>
      <c r="CKC107" s="420"/>
      <c r="CKD107" s="420"/>
      <c r="CKE107" s="420"/>
      <c r="CKF107" s="420"/>
      <c r="CKG107" s="420"/>
      <c r="CKH107" s="420"/>
      <c r="CKI107" s="420"/>
      <c r="CKJ107" s="420"/>
      <c r="CKK107" s="420"/>
      <c r="CKL107" s="420"/>
      <c r="CKM107" s="420"/>
      <c r="CKN107" s="420"/>
      <c r="CKO107" s="420"/>
      <c r="CKP107" s="420"/>
      <c r="CKQ107" s="420"/>
      <c r="CKR107" s="420"/>
      <c r="CKS107" s="420"/>
      <c r="CKT107" s="420"/>
      <c r="CKU107" s="420"/>
      <c r="CKV107" s="420"/>
      <c r="CKW107" s="420"/>
      <c r="CKX107" s="420"/>
      <c r="CKY107" s="420"/>
      <c r="CKZ107" s="420"/>
      <c r="CLA107" s="420"/>
      <c r="CLB107" s="420"/>
      <c r="CLC107" s="420"/>
      <c r="CLD107" s="420"/>
      <c r="CLE107" s="420"/>
      <c r="CLF107" s="420"/>
      <c r="CLG107" s="420"/>
      <c r="CLH107" s="420"/>
      <c r="CLI107" s="420"/>
      <c r="CLJ107" s="420"/>
      <c r="CLK107" s="420"/>
      <c r="CLL107" s="420"/>
      <c r="CLM107" s="420"/>
      <c r="CLN107" s="420"/>
      <c r="CLO107" s="420"/>
      <c r="CLP107" s="420"/>
      <c r="CLQ107" s="420"/>
      <c r="CLR107" s="420"/>
      <c r="CLS107" s="420"/>
      <c r="CLT107" s="420"/>
      <c r="CLU107" s="420"/>
      <c r="CLV107" s="420"/>
      <c r="CLW107" s="420"/>
      <c r="CLX107" s="420"/>
      <c r="CLY107" s="420"/>
      <c r="CLZ107" s="420"/>
      <c r="CMA107" s="420"/>
      <c r="CMB107" s="420"/>
      <c r="CMC107" s="420"/>
      <c r="CMD107" s="420"/>
      <c r="CME107" s="420"/>
      <c r="CMF107" s="420"/>
      <c r="CMG107" s="420"/>
      <c r="CMH107" s="420"/>
      <c r="CMI107" s="420"/>
      <c r="CMJ107" s="420"/>
      <c r="CMK107" s="420"/>
      <c r="CML107" s="420"/>
      <c r="CMM107" s="420"/>
      <c r="CMN107" s="420"/>
      <c r="CMO107" s="420"/>
      <c r="CMP107" s="420"/>
      <c r="CMQ107" s="420"/>
      <c r="CMR107" s="420"/>
      <c r="CMS107" s="420"/>
      <c r="CMT107" s="420"/>
      <c r="CMU107" s="420"/>
      <c r="CMV107" s="420"/>
      <c r="CMW107" s="420"/>
      <c r="CMX107" s="420"/>
      <c r="CMY107" s="420"/>
      <c r="CMZ107" s="420"/>
      <c r="CNA107" s="420"/>
      <c r="CNB107" s="420"/>
      <c r="CNC107" s="420"/>
      <c r="CND107" s="420"/>
      <c r="CNE107" s="420"/>
      <c r="CNF107" s="420"/>
      <c r="CNG107" s="420"/>
      <c r="CNH107" s="420"/>
      <c r="CNI107" s="420"/>
      <c r="CNJ107" s="420"/>
      <c r="CNK107" s="420"/>
      <c r="CNL107" s="420"/>
      <c r="CNM107" s="420"/>
      <c r="CNN107" s="420"/>
      <c r="CNO107" s="420"/>
      <c r="CNP107" s="420"/>
      <c r="CNQ107" s="420"/>
      <c r="CNR107" s="420"/>
      <c r="CNS107" s="420"/>
      <c r="CNT107" s="420"/>
      <c r="CNU107" s="420"/>
      <c r="CNV107" s="420"/>
      <c r="CNW107" s="420"/>
      <c r="CNX107" s="420"/>
      <c r="CNY107" s="420"/>
      <c r="CNZ107" s="420"/>
      <c r="COA107" s="420"/>
      <c r="COB107" s="420"/>
      <c r="COC107" s="420"/>
      <c r="COD107" s="420"/>
      <c r="COE107" s="420"/>
      <c r="COF107" s="420"/>
      <c r="COG107" s="420"/>
      <c r="COH107" s="420"/>
      <c r="COI107" s="420"/>
      <c r="COJ107" s="420"/>
      <c r="COK107" s="420"/>
      <c r="COL107" s="420"/>
      <c r="COM107" s="420"/>
      <c r="CON107" s="420"/>
      <c r="COO107" s="420"/>
      <c r="COP107" s="420"/>
      <c r="COQ107" s="420"/>
      <c r="COR107" s="420"/>
      <c r="COS107" s="420"/>
      <c r="COT107" s="420"/>
      <c r="COU107" s="420"/>
      <c r="COV107" s="420"/>
      <c r="COW107" s="420"/>
      <c r="COX107" s="420"/>
      <c r="COY107" s="420"/>
      <c r="COZ107" s="420"/>
      <c r="CPA107" s="420"/>
      <c r="CPB107" s="420"/>
      <c r="CPC107" s="420"/>
      <c r="CPD107" s="420"/>
      <c r="CPE107" s="420"/>
      <c r="CPF107" s="420"/>
      <c r="CPG107" s="420"/>
      <c r="CPH107" s="420"/>
      <c r="CPI107" s="420"/>
      <c r="CPJ107" s="420"/>
      <c r="CPK107" s="420"/>
      <c r="CPL107" s="420"/>
      <c r="CPM107" s="420"/>
      <c r="CPN107" s="420"/>
      <c r="CPO107" s="420"/>
      <c r="CPP107" s="420"/>
      <c r="CPQ107" s="420"/>
      <c r="CPR107" s="420"/>
      <c r="CPS107" s="420"/>
      <c r="CPT107" s="420"/>
      <c r="CPU107" s="420"/>
      <c r="CPV107" s="420"/>
      <c r="CPW107" s="420"/>
      <c r="CPX107" s="420"/>
      <c r="CPY107" s="420"/>
      <c r="CPZ107" s="420"/>
      <c r="CQA107" s="420"/>
      <c r="CQB107" s="420"/>
      <c r="CQC107" s="420"/>
      <c r="CQD107" s="420"/>
      <c r="CQE107" s="420"/>
      <c r="CQF107" s="420"/>
      <c r="CQG107" s="420"/>
      <c r="CQH107" s="420"/>
      <c r="CQI107" s="420"/>
      <c r="CQJ107" s="420"/>
      <c r="CQK107" s="420"/>
      <c r="CQL107" s="420"/>
      <c r="CQM107" s="420"/>
      <c r="CQN107" s="420"/>
      <c r="CQO107" s="420"/>
      <c r="CQP107" s="420"/>
      <c r="CQQ107" s="420"/>
      <c r="CQR107" s="420"/>
      <c r="CQS107" s="420"/>
      <c r="CQT107" s="420"/>
      <c r="CQU107" s="420"/>
      <c r="CQV107" s="420"/>
      <c r="CQW107" s="420"/>
      <c r="CQX107" s="420"/>
      <c r="CQY107" s="420"/>
      <c r="CQZ107" s="420"/>
      <c r="CRA107" s="420"/>
      <c r="CRB107" s="420"/>
      <c r="CRC107" s="420"/>
      <c r="CRD107" s="420"/>
      <c r="CRE107" s="420"/>
      <c r="CRF107" s="420"/>
      <c r="CRG107" s="420"/>
      <c r="CRH107" s="420"/>
      <c r="CRI107" s="420"/>
      <c r="CRJ107" s="420"/>
      <c r="CRK107" s="420"/>
      <c r="CRL107" s="420"/>
      <c r="CRM107" s="420"/>
      <c r="CRN107" s="420"/>
      <c r="CRO107" s="420"/>
      <c r="CRP107" s="420"/>
      <c r="CRQ107" s="420"/>
      <c r="CRR107" s="420"/>
      <c r="CRS107" s="420"/>
      <c r="CRT107" s="420"/>
      <c r="CRU107" s="420"/>
      <c r="CRV107" s="420"/>
      <c r="CRW107" s="420"/>
      <c r="CRX107" s="420"/>
      <c r="CRY107" s="420"/>
      <c r="CRZ107" s="420"/>
      <c r="CSA107" s="420"/>
      <c r="CSB107" s="420"/>
      <c r="CSC107" s="420"/>
      <c r="CSD107" s="420"/>
      <c r="CSE107" s="420"/>
      <c r="CSF107" s="420"/>
      <c r="CSG107" s="420"/>
      <c r="CSH107" s="420"/>
      <c r="CSI107" s="420"/>
      <c r="CSJ107" s="420"/>
      <c r="CSK107" s="420"/>
      <c r="CSL107" s="420"/>
      <c r="CSM107" s="420"/>
      <c r="CSN107" s="420"/>
      <c r="CSO107" s="420"/>
      <c r="CSP107" s="420"/>
      <c r="CSQ107" s="420"/>
      <c r="CSR107" s="420"/>
      <c r="CSS107" s="420"/>
      <c r="CST107" s="420"/>
      <c r="CSU107" s="420"/>
      <c r="CSV107" s="420"/>
      <c r="CSW107" s="420"/>
      <c r="CSX107" s="420"/>
      <c r="CSY107" s="420"/>
      <c r="CSZ107" s="420"/>
      <c r="CTA107" s="420"/>
      <c r="CTB107" s="420"/>
      <c r="CTC107" s="420"/>
      <c r="CTD107" s="420"/>
      <c r="CTE107" s="420"/>
      <c r="CTF107" s="420"/>
      <c r="CTG107" s="420"/>
      <c r="CTH107" s="420"/>
      <c r="CTI107" s="420"/>
      <c r="CTJ107" s="420"/>
      <c r="CTK107" s="420"/>
      <c r="CTL107" s="420"/>
      <c r="CTM107" s="420"/>
      <c r="CTN107" s="420"/>
      <c r="CTO107" s="420"/>
      <c r="CTP107" s="420"/>
      <c r="CTQ107" s="420"/>
      <c r="CTR107" s="420"/>
      <c r="CTS107" s="420"/>
      <c r="CTT107" s="420"/>
      <c r="CTU107" s="420"/>
      <c r="CTV107" s="420"/>
      <c r="CTW107" s="420"/>
      <c r="CTX107" s="420"/>
      <c r="CTY107" s="420"/>
      <c r="CTZ107" s="420"/>
      <c r="CUA107" s="420"/>
      <c r="CUB107" s="420"/>
      <c r="CUC107" s="420"/>
      <c r="CUD107" s="420"/>
      <c r="CUE107" s="420"/>
      <c r="CUF107" s="420"/>
      <c r="CUG107" s="420"/>
      <c r="CUH107" s="420"/>
      <c r="CUI107" s="420"/>
      <c r="CUJ107" s="420"/>
      <c r="CUK107" s="420"/>
      <c r="CUL107" s="420"/>
      <c r="CUM107" s="420"/>
      <c r="CUN107" s="420"/>
      <c r="CUO107" s="420"/>
      <c r="CUP107" s="420"/>
      <c r="CUQ107" s="420"/>
      <c r="CUR107" s="420"/>
      <c r="CUS107" s="420"/>
      <c r="CUT107" s="420"/>
      <c r="CUU107" s="420"/>
      <c r="CUV107" s="420"/>
      <c r="CUW107" s="420"/>
      <c r="CUX107" s="420"/>
      <c r="CUY107" s="420"/>
      <c r="CUZ107" s="420"/>
      <c r="CVA107" s="420"/>
      <c r="CVB107" s="420"/>
      <c r="CVC107" s="420"/>
      <c r="CVD107" s="420"/>
      <c r="CVE107" s="420"/>
      <c r="CVF107" s="420"/>
      <c r="CVG107" s="420"/>
      <c r="CVH107" s="420"/>
      <c r="CVI107" s="420"/>
      <c r="CVJ107" s="420"/>
      <c r="CVK107" s="420"/>
      <c r="CVL107" s="420"/>
      <c r="CVM107" s="420"/>
      <c r="CVN107" s="420"/>
      <c r="CVO107" s="420"/>
      <c r="CVP107" s="420"/>
      <c r="CVQ107" s="420"/>
      <c r="CVR107" s="420"/>
      <c r="CVS107" s="420"/>
      <c r="CVT107" s="420"/>
      <c r="CVU107" s="420"/>
      <c r="CVV107" s="420"/>
      <c r="CVW107" s="420"/>
      <c r="CVX107" s="420"/>
      <c r="CVY107" s="420"/>
      <c r="CVZ107" s="420"/>
      <c r="CWA107" s="420"/>
      <c r="CWB107" s="420"/>
      <c r="CWC107" s="420"/>
      <c r="CWD107" s="420"/>
      <c r="CWE107" s="420"/>
      <c r="CWF107" s="420"/>
      <c r="CWG107" s="420"/>
      <c r="CWH107" s="420"/>
      <c r="CWI107" s="420"/>
      <c r="CWJ107" s="420"/>
      <c r="CWK107" s="420"/>
      <c r="CWL107" s="420"/>
      <c r="CWM107" s="420"/>
      <c r="CWN107" s="420"/>
      <c r="CWO107" s="420"/>
      <c r="CWP107" s="420"/>
      <c r="CWQ107" s="420"/>
      <c r="CWR107" s="420"/>
      <c r="CWS107" s="420"/>
      <c r="CWT107" s="420"/>
      <c r="CWU107" s="420"/>
      <c r="CWV107" s="420"/>
      <c r="CWW107" s="420"/>
      <c r="CWX107" s="420"/>
      <c r="CWY107" s="420"/>
      <c r="CWZ107" s="420"/>
      <c r="CXA107" s="420"/>
      <c r="CXB107" s="420"/>
      <c r="CXC107" s="420"/>
      <c r="CXD107" s="420"/>
      <c r="CXE107" s="420"/>
      <c r="CXF107" s="420"/>
      <c r="CXG107" s="420"/>
      <c r="CXH107" s="420"/>
      <c r="CXI107" s="420"/>
      <c r="CXJ107" s="420"/>
      <c r="CXK107" s="420"/>
      <c r="CXL107" s="420"/>
      <c r="CXM107" s="420"/>
      <c r="CXN107" s="420"/>
      <c r="CXO107" s="420"/>
      <c r="CXP107" s="420"/>
      <c r="CXQ107" s="420"/>
      <c r="CXR107" s="420"/>
      <c r="CXS107" s="420"/>
      <c r="CXT107" s="420"/>
      <c r="CXU107" s="420"/>
      <c r="CXV107" s="420"/>
      <c r="CXW107" s="420"/>
      <c r="CXX107" s="420"/>
      <c r="CXY107" s="420"/>
      <c r="CXZ107" s="420"/>
      <c r="CYA107" s="420"/>
      <c r="CYB107" s="420"/>
      <c r="CYC107" s="420"/>
      <c r="CYD107" s="420"/>
      <c r="CYE107" s="420"/>
      <c r="CYF107" s="420"/>
      <c r="CYG107" s="420"/>
      <c r="CYH107" s="420"/>
      <c r="CYI107" s="420"/>
      <c r="CYJ107" s="420"/>
      <c r="CYK107" s="420"/>
      <c r="CYL107" s="420"/>
      <c r="CYM107" s="420"/>
      <c r="CYN107" s="420"/>
      <c r="CYO107" s="420"/>
      <c r="CYP107" s="420"/>
      <c r="CYQ107" s="420"/>
      <c r="CYR107" s="420"/>
      <c r="CYS107" s="420"/>
      <c r="CYT107" s="420"/>
      <c r="CYU107" s="420"/>
      <c r="CYV107" s="420"/>
      <c r="CYW107" s="420"/>
      <c r="CYX107" s="420"/>
      <c r="CYY107" s="420"/>
      <c r="CYZ107" s="420"/>
      <c r="CZA107" s="420"/>
      <c r="CZB107" s="420"/>
      <c r="CZC107" s="420"/>
      <c r="CZD107" s="420"/>
      <c r="CZE107" s="420"/>
      <c r="CZF107" s="420"/>
      <c r="CZG107" s="420"/>
      <c r="CZH107" s="420"/>
      <c r="CZI107" s="420"/>
      <c r="CZJ107" s="420"/>
      <c r="CZK107" s="420"/>
      <c r="CZL107" s="420"/>
      <c r="CZM107" s="420"/>
      <c r="CZN107" s="420"/>
      <c r="CZO107" s="420"/>
      <c r="CZP107" s="420"/>
      <c r="CZQ107" s="420"/>
      <c r="CZR107" s="420"/>
      <c r="CZS107" s="420"/>
      <c r="CZT107" s="420"/>
      <c r="CZU107" s="420"/>
      <c r="CZV107" s="420"/>
      <c r="CZW107" s="420"/>
      <c r="CZX107" s="420"/>
      <c r="CZY107" s="420"/>
      <c r="CZZ107" s="420"/>
      <c r="DAA107" s="420"/>
      <c r="DAB107" s="420"/>
      <c r="DAC107" s="420"/>
      <c r="DAD107" s="420"/>
      <c r="DAE107" s="420"/>
      <c r="DAF107" s="420"/>
      <c r="DAG107" s="420"/>
      <c r="DAH107" s="420"/>
      <c r="DAI107" s="420"/>
      <c r="DAJ107" s="420"/>
      <c r="DAK107" s="420"/>
      <c r="DAL107" s="420"/>
      <c r="DAM107" s="420"/>
      <c r="DAN107" s="420"/>
      <c r="DAO107" s="420"/>
      <c r="DAP107" s="420"/>
      <c r="DAQ107" s="420"/>
      <c r="DAR107" s="420"/>
      <c r="DAS107" s="420"/>
      <c r="DAT107" s="420"/>
      <c r="DAU107" s="420"/>
      <c r="DAV107" s="420"/>
      <c r="DAW107" s="420"/>
      <c r="DAX107" s="420"/>
      <c r="DAY107" s="420"/>
      <c r="DAZ107" s="420"/>
      <c r="DBA107" s="420"/>
      <c r="DBB107" s="420"/>
      <c r="DBC107" s="420"/>
      <c r="DBD107" s="420"/>
      <c r="DBE107" s="420"/>
      <c r="DBF107" s="420"/>
      <c r="DBG107" s="420"/>
      <c r="DBH107" s="420"/>
      <c r="DBI107" s="420"/>
      <c r="DBJ107" s="420"/>
      <c r="DBK107" s="420"/>
      <c r="DBL107" s="420"/>
      <c r="DBM107" s="420"/>
      <c r="DBN107" s="420"/>
      <c r="DBO107" s="420"/>
      <c r="DBP107" s="420"/>
      <c r="DBQ107" s="420"/>
      <c r="DBR107" s="420"/>
      <c r="DBS107" s="420"/>
      <c r="DBT107" s="420"/>
      <c r="DBU107" s="420"/>
      <c r="DBV107" s="420"/>
      <c r="DBW107" s="420"/>
      <c r="DBX107" s="420"/>
      <c r="DBY107" s="420"/>
      <c r="DBZ107" s="420"/>
      <c r="DCA107" s="420"/>
      <c r="DCB107" s="420"/>
      <c r="DCC107" s="420"/>
      <c r="DCD107" s="420"/>
      <c r="DCE107" s="420"/>
      <c r="DCF107" s="420"/>
      <c r="DCG107" s="420"/>
      <c r="DCH107" s="420"/>
      <c r="DCI107" s="420"/>
      <c r="DCJ107" s="420"/>
      <c r="DCK107" s="420"/>
      <c r="DCL107" s="420"/>
      <c r="DCM107" s="420"/>
      <c r="DCN107" s="420"/>
      <c r="DCO107" s="420"/>
      <c r="DCP107" s="420"/>
      <c r="DCQ107" s="420"/>
      <c r="DCR107" s="420"/>
      <c r="DCS107" s="420"/>
      <c r="DCT107" s="420"/>
      <c r="DCU107" s="420"/>
      <c r="DCV107" s="420"/>
      <c r="DCW107" s="420"/>
      <c r="DCX107" s="420"/>
      <c r="DCY107" s="420"/>
      <c r="DCZ107" s="420"/>
      <c r="DDA107" s="420"/>
      <c r="DDB107" s="420"/>
      <c r="DDC107" s="420"/>
      <c r="DDD107" s="420"/>
      <c r="DDE107" s="420"/>
      <c r="DDF107" s="420"/>
      <c r="DDG107" s="420"/>
      <c r="DDH107" s="420"/>
      <c r="DDI107" s="420"/>
      <c r="DDJ107" s="420"/>
      <c r="DDK107" s="420"/>
      <c r="DDL107" s="420"/>
      <c r="DDM107" s="420"/>
      <c r="DDN107" s="420"/>
      <c r="DDO107" s="420"/>
      <c r="DDP107" s="420"/>
      <c r="DDQ107" s="420"/>
      <c r="DDR107" s="420"/>
      <c r="DDS107" s="420"/>
      <c r="DDT107" s="420"/>
      <c r="DDU107" s="420"/>
      <c r="DDV107" s="420"/>
      <c r="DDW107" s="420"/>
      <c r="DDX107" s="420"/>
      <c r="DDY107" s="420"/>
      <c r="DDZ107" s="420"/>
      <c r="DEA107" s="420"/>
      <c r="DEB107" s="420"/>
      <c r="DEC107" s="420"/>
      <c r="DED107" s="420"/>
      <c r="DEE107" s="420"/>
      <c r="DEF107" s="420"/>
      <c r="DEG107" s="420"/>
      <c r="DEH107" s="420"/>
      <c r="DEI107" s="420"/>
      <c r="DEJ107" s="420"/>
      <c r="DEK107" s="420"/>
      <c r="DEL107" s="420"/>
      <c r="DEM107" s="420"/>
      <c r="DEN107" s="420"/>
      <c r="DEO107" s="420"/>
      <c r="DEP107" s="420"/>
      <c r="DEQ107" s="420"/>
      <c r="DER107" s="420"/>
      <c r="DES107" s="420"/>
      <c r="DET107" s="420"/>
      <c r="DEU107" s="420"/>
      <c r="DEV107" s="420"/>
      <c r="DEW107" s="420"/>
      <c r="DEX107" s="420"/>
      <c r="DEY107" s="420"/>
      <c r="DEZ107" s="420"/>
      <c r="DFA107" s="420"/>
      <c r="DFB107" s="420"/>
      <c r="DFC107" s="420"/>
      <c r="DFD107" s="420"/>
      <c r="DFE107" s="420"/>
      <c r="DFF107" s="420"/>
      <c r="DFG107" s="420"/>
      <c r="DFH107" s="420"/>
      <c r="DFI107" s="420"/>
      <c r="DFJ107" s="420"/>
      <c r="DFK107" s="420"/>
      <c r="DFL107" s="420"/>
      <c r="DFM107" s="420"/>
      <c r="DFN107" s="420"/>
      <c r="DFO107" s="420"/>
      <c r="DFP107" s="420"/>
      <c r="DFQ107" s="420"/>
      <c r="DFR107" s="420"/>
      <c r="DFS107" s="420"/>
      <c r="DFT107" s="420"/>
      <c r="DFU107" s="420"/>
      <c r="DFV107" s="420"/>
      <c r="DFW107" s="420"/>
      <c r="DFX107" s="420"/>
      <c r="DFY107" s="420"/>
      <c r="DFZ107" s="420"/>
      <c r="DGA107" s="420"/>
      <c r="DGB107" s="420"/>
      <c r="DGC107" s="420"/>
      <c r="DGD107" s="420"/>
      <c r="DGE107" s="420"/>
      <c r="DGF107" s="420"/>
      <c r="DGG107" s="420"/>
      <c r="DGH107" s="420"/>
      <c r="DGI107" s="420"/>
      <c r="DGJ107" s="420"/>
      <c r="DGK107" s="420"/>
      <c r="DGL107" s="420"/>
      <c r="DGM107" s="420"/>
      <c r="DGN107" s="420"/>
      <c r="DGO107" s="420"/>
      <c r="DGP107" s="420"/>
      <c r="DGQ107" s="420"/>
      <c r="DGR107" s="420"/>
      <c r="DGS107" s="420"/>
      <c r="DGT107" s="420"/>
      <c r="DGU107" s="420"/>
      <c r="DGV107" s="420"/>
      <c r="DGW107" s="420"/>
      <c r="DGX107" s="420"/>
      <c r="DGY107" s="420"/>
      <c r="DGZ107" s="420"/>
      <c r="DHA107" s="420"/>
      <c r="DHB107" s="420"/>
      <c r="DHC107" s="420"/>
      <c r="DHD107" s="420"/>
      <c r="DHE107" s="420"/>
      <c r="DHF107" s="420"/>
      <c r="DHG107" s="420"/>
      <c r="DHH107" s="420"/>
      <c r="DHI107" s="420"/>
      <c r="DHJ107" s="420"/>
      <c r="DHK107" s="420"/>
      <c r="DHL107" s="420"/>
      <c r="DHM107" s="420"/>
      <c r="DHN107" s="420"/>
      <c r="DHO107" s="420"/>
      <c r="DHP107" s="420"/>
      <c r="DHQ107" s="420"/>
      <c r="DHR107" s="420"/>
      <c r="DHS107" s="420"/>
      <c r="DHT107" s="420"/>
      <c r="DHU107" s="420"/>
      <c r="DHV107" s="420"/>
      <c r="DHW107" s="420"/>
      <c r="DHX107" s="420"/>
      <c r="DHY107" s="420"/>
      <c r="DHZ107" s="420"/>
      <c r="DIA107" s="420"/>
      <c r="DIB107" s="420"/>
      <c r="DIC107" s="420"/>
      <c r="DID107" s="420"/>
      <c r="DIE107" s="420"/>
      <c r="DIF107" s="420"/>
      <c r="DIG107" s="420"/>
      <c r="DIH107" s="420"/>
      <c r="DII107" s="420"/>
      <c r="DIJ107" s="420"/>
      <c r="DIK107" s="420"/>
      <c r="DIL107" s="420"/>
      <c r="DIM107" s="420"/>
      <c r="DIN107" s="420"/>
      <c r="DIO107" s="420"/>
      <c r="DIP107" s="420"/>
      <c r="DIQ107" s="420"/>
      <c r="DIR107" s="420"/>
      <c r="DIS107" s="420"/>
      <c r="DIT107" s="420"/>
      <c r="DIU107" s="420"/>
      <c r="DIV107" s="420"/>
      <c r="DIW107" s="420"/>
      <c r="DIX107" s="420"/>
      <c r="DIY107" s="420"/>
      <c r="DIZ107" s="420"/>
      <c r="DJA107" s="420"/>
      <c r="DJB107" s="420"/>
      <c r="DJC107" s="420"/>
      <c r="DJD107" s="420"/>
      <c r="DJE107" s="420"/>
      <c r="DJF107" s="420"/>
      <c r="DJG107" s="420"/>
      <c r="DJH107" s="420"/>
      <c r="DJI107" s="420"/>
      <c r="DJJ107" s="420"/>
      <c r="DJK107" s="420"/>
      <c r="DJL107" s="420"/>
      <c r="DJM107" s="420"/>
      <c r="DJN107" s="420"/>
      <c r="DJO107" s="420"/>
      <c r="DJP107" s="420"/>
      <c r="DJQ107" s="420"/>
      <c r="DJR107" s="420"/>
      <c r="DJS107" s="420"/>
      <c r="DJT107" s="420"/>
      <c r="DJU107" s="420"/>
      <c r="DJV107" s="420"/>
      <c r="DJW107" s="420"/>
      <c r="DJX107" s="420"/>
      <c r="DJY107" s="420"/>
      <c r="DJZ107" s="420"/>
      <c r="DKA107" s="420"/>
      <c r="DKB107" s="420"/>
      <c r="DKC107" s="420"/>
      <c r="DKD107" s="420"/>
      <c r="DKE107" s="420"/>
      <c r="DKF107" s="420"/>
      <c r="DKG107" s="420"/>
      <c r="DKH107" s="420"/>
      <c r="DKI107" s="420"/>
      <c r="DKJ107" s="420"/>
      <c r="DKK107" s="420"/>
      <c r="DKL107" s="420"/>
      <c r="DKM107" s="420"/>
      <c r="DKN107" s="420"/>
      <c r="DKO107" s="420"/>
      <c r="DKP107" s="420"/>
      <c r="DKQ107" s="420"/>
      <c r="DKR107" s="420"/>
      <c r="DKS107" s="420"/>
      <c r="DKT107" s="420"/>
      <c r="DKU107" s="420"/>
      <c r="DKV107" s="420"/>
      <c r="DKW107" s="420"/>
      <c r="DKX107" s="420"/>
      <c r="DKY107" s="420"/>
      <c r="DKZ107" s="420"/>
      <c r="DLA107" s="420"/>
      <c r="DLB107" s="420"/>
      <c r="DLC107" s="420"/>
      <c r="DLD107" s="420"/>
      <c r="DLE107" s="420"/>
      <c r="DLF107" s="420"/>
      <c r="DLG107" s="420"/>
      <c r="DLH107" s="420"/>
      <c r="DLI107" s="420"/>
      <c r="DLJ107" s="420"/>
      <c r="DLK107" s="420"/>
      <c r="DLL107" s="420"/>
      <c r="DLM107" s="420"/>
      <c r="DLN107" s="420"/>
      <c r="DLO107" s="420"/>
      <c r="DLP107" s="420"/>
      <c r="DLQ107" s="420"/>
      <c r="DLR107" s="420"/>
      <c r="DLS107" s="420"/>
      <c r="DLT107" s="420"/>
      <c r="DLU107" s="420"/>
      <c r="DLV107" s="420"/>
      <c r="DLW107" s="420"/>
      <c r="DLX107" s="420"/>
      <c r="DLY107" s="420"/>
      <c r="DLZ107" s="420"/>
      <c r="DMA107" s="420"/>
      <c r="DMB107" s="420"/>
      <c r="DMC107" s="420"/>
      <c r="DMD107" s="420"/>
      <c r="DME107" s="420"/>
      <c r="DMF107" s="420"/>
      <c r="DMG107" s="420"/>
      <c r="DMH107" s="420"/>
      <c r="DMI107" s="420"/>
      <c r="DMJ107" s="420"/>
      <c r="DMK107" s="420"/>
      <c r="DML107" s="420"/>
      <c r="DMM107" s="420"/>
      <c r="DMN107" s="420"/>
      <c r="DMO107" s="420"/>
      <c r="DMP107" s="420"/>
      <c r="DMQ107" s="420"/>
      <c r="DMR107" s="420"/>
      <c r="DMS107" s="420"/>
      <c r="DMT107" s="420"/>
      <c r="DMU107" s="420"/>
      <c r="DMV107" s="420"/>
      <c r="DMW107" s="420"/>
      <c r="DMX107" s="420"/>
      <c r="DMY107" s="420"/>
      <c r="DMZ107" s="420"/>
      <c r="DNA107" s="420"/>
      <c r="DNB107" s="420"/>
      <c r="DNC107" s="420"/>
      <c r="DND107" s="420"/>
      <c r="DNE107" s="420"/>
      <c r="DNF107" s="420"/>
      <c r="DNG107" s="420"/>
      <c r="DNH107" s="420"/>
      <c r="DNI107" s="420"/>
      <c r="DNJ107" s="420"/>
      <c r="DNK107" s="420"/>
      <c r="DNL107" s="420"/>
      <c r="DNM107" s="420"/>
      <c r="DNN107" s="420"/>
      <c r="DNO107" s="420"/>
      <c r="DNP107" s="420"/>
      <c r="DNQ107" s="420"/>
      <c r="DNR107" s="420"/>
      <c r="DNS107" s="420"/>
      <c r="DNT107" s="420"/>
      <c r="DNU107" s="420"/>
      <c r="DNV107" s="420"/>
      <c r="DNW107" s="420"/>
      <c r="DNX107" s="420"/>
      <c r="DNY107" s="420"/>
      <c r="DNZ107" s="420"/>
      <c r="DOA107" s="420"/>
      <c r="DOB107" s="420"/>
      <c r="DOC107" s="420"/>
      <c r="DOD107" s="420"/>
      <c r="DOE107" s="420"/>
      <c r="DOF107" s="420"/>
      <c r="DOG107" s="420"/>
      <c r="DOH107" s="420"/>
      <c r="DOI107" s="420"/>
      <c r="DOJ107" s="420"/>
      <c r="DOK107" s="420"/>
      <c r="DOL107" s="420"/>
      <c r="DOM107" s="420"/>
      <c r="DON107" s="420"/>
      <c r="DOO107" s="420"/>
      <c r="DOP107" s="420"/>
      <c r="DOQ107" s="420"/>
      <c r="DOR107" s="420"/>
      <c r="DOS107" s="420"/>
      <c r="DOT107" s="420"/>
      <c r="DOU107" s="420"/>
      <c r="DOV107" s="420"/>
      <c r="DOW107" s="420"/>
      <c r="DOX107" s="420"/>
      <c r="DOY107" s="420"/>
      <c r="DOZ107" s="420"/>
      <c r="DPA107" s="420"/>
      <c r="DPB107" s="420"/>
      <c r="DPC107" s="420"/>
      <c r="DPD107" s="420"/>
      <c r="DPE107" s="420"/>
      <c r="DPF107" s="420"/>
      <c r="DPG107" s="420"/>
      <c r="DPH107" s="420"/>
      <c r="DPI107" s="420"/>
      <c r="DPJ107" s="420"/>
      <c r="DPK107" s="420"/>
      <c r="DPL107" s="420"/>
      <c r="DPM107" s="420"/>
      <c r="DPN107" s="420"/>
      <c r="DPO107" s="420"/>
      <c r="DPP107" s="420"/>
      <c r="DPQ107" s="420"/>
      <c r="DPR107" s="420"/>
      <c r="DPS107" s="420"/>
      <c r="DPT107" s="420"/>
      <c r="DPU107" s="420"/>
      <c r="DPV107" s="420"/>
      <c r="DPW107" s="420"/>
      <c r="DPX107" s="420"/>
      <c r="DPY107" s="420"/>
      <c r="DPZ107" s="420"/>
      <c r="DQA107" s="420"/>
      <c r="DQB107" s="420"/>
      <c r="DQC107" s="420"/>
      <c r="DQD107" s="420"/>
      <c r="DQE107" s="420"/>
      <c r="DQF107" s="420"/>
      <c r="DQG107" s="420"/>
      <c r="DQH107" s="420"/>
      <c r="DQI107" s="420"/>
      <c r="DQJ107" s="420"/>
      <c r="DQK107" s="420"/>
      <c r="DQL107" s="420"/>
      <c r="DQM107" s="420"/>
      <c r="DQN107" s="420"/>
      <c r="DQO107" s="420"/>
      <c r="DQP107" s="420"/>
      <c r="DQQ107" s="420"/>
      <c r="DQR107" s="420"/>
      <c r="DQS107" s="420"/>
      <c r="DQT107" s="420"/>
      <c r="DQU107" s="420"/>
      <c r="DQV107" s="420"/>
      <c r="DQW107" s="420"/>
      <c r="DQX107" s="420"/>
      <c r="DQY107" s="420"/>
      <c r="DQZ107" s="420"/>
      <c r="DRA107" s="420"/>
      <c r="DRB107" s="420"/>
      <c r="DRC107" s="420"/>
      <c r="DRD107" s="420"/>
      <c r="DRE107" s="420"/>
      <c r="DRF107" s="420"/>
      <c r="DRG107" s="420"/>
      <c r="DRH107" s="420"/>
      <c r="DRI107" s="420"/>
      <c r="DRJ107" s="420"/>
      <c r="DRK107" s="420"/>
      <c r="DRL107" s="420"/>
      <c r="DRM107" s="420"/>
      <c r="DRN107" s="420"/>
      <c r="DRO107" s="420"/>
      <c r="DRP107" s="420"/>
      <c r="DRQ107" s="420"/>
      <c r="DRR107" s="420"/>
      <c r="DRS107" s="420"/>
      <c r="DRT107" s="420"/>
      <c r="DRU107" s="420"/>
      <c r="DRV107" s="420"/>
      <c r="DRW107" s="420"/>
      <c r="DRX107" s="420"/>
      <c r="DRY107" s="420"/>
      <c r="DRZ107" s="420"/>
      <c r="DSA107" s="420"/>
      <c r="DSB107" s="420"/>
      <c r="DSC107" s="420"/>
      <c r="DSD107" s="420"/>
      <c r="DSE107" s="420"/>
      <c r="DSF107" s="420"/>
      <c r="DSG107" s="420"/>
      <c r="DSH107" s="420"/>
      <c r="DSI107" s="420"/>
      <c r="DSJ107" s="420"/>
      <c r="DSK107" s="420"/>
      <c r="DSL107" s="420"/>
      <c r="DSM107" s="420"/>
      <c r="DSN107" s="420"/>
      <c r="DSO107" s="420"/>
      <c r="DSP107" s="420"/>
      <c r="DSQ107" s="420"/>
      <c r="DSR107" s="420"/>
      <c r="DSS107" s="420"/>
      <c r="DST107" s="420"/>
      <c r="DSU107" s="420"/>
      <c r="DSV107" s="420"/>
      <c r="DSW107" s="420"/>
      <c r="DSX107" s="420"/>
      <c r="DSY107" s="420"/>
      <c r="DSZ107" s="420"/>
      <c r="DTA107" s="420"/>
      <c r="DTB107" s="420"/>
      <c r="DTC107" s="420"/>
      <c r="DTD107" s="420"/>
      <c r="DTE107" s="420"/>
      <c r="DTF107" s="420"/>
      <c r="DTG107" s="420"/>
      <c r="DTH107" s="420"/>
      <c r="DTI107" s="420"/>
      <c r="DTJ107" s="420"/>
      <c r="DTK107" s="420"/>
      <c r="DTL107" s="420"/>
      <c r="DTM107" s="420"/>
      <c r="DTN107" s="420"/>
      <c r="DTO107" s="420"/>
      <c r="DTP107" s="420"/>
      <c r="DTQ107" s="420"/>
      <c r="DTR107" s="420"/>
      <c r="DTS107" s="420"/>
      <c r="DTT107" s="420"/>
      <c r="DTU107" s="420"/>
      <c r="DTV107" s="420"/>
      <c r="DTW107" s="420"/>
      <c r="DTX107" s="420"/>
      <c r="DTY107" s="420"/>
      <c r="DTZ107" s="420"/>
      <c r="DUA107" s="420"/>
      <c r="DUB107" s="420"/>
      <c r="DUC107" s="420"/>
      <c r="DUD107" s="420"/>
      <c r="DUE107" s="420"/>
      <c r="DUF107" s="420"/>
      <c r="DUG107" s="420"/>
      <c r="DUH107" s="420"/>
      <c r="DUI107" s="420"/>
      <c r="DUJ107" s="420"/>
      <c r="DUK107" s="420"/>
      <c r="DUL107" s="420"/>
      <c r="DUM107" s="420"/>
      <c r="DUN107" s="420"/>
      <c r="DUO107" s="420"/>
      <c r="DUP107" s="420"/>
      <c r="DUQ107" s="420"/>
      <c r="DUR107" s="420"/>
      <c r="DUS107" s="420"/>
      <c r="DUT107" s="420"/>
      <c r="DUU107" s="420"/>
      <c r="DUV107" s="420"/>
      <c r="DUW107" s="420"/>
      <c r="DUX107" s="420"/>
      <c r="DUY107" s="420"/>
      <c r="DUZ107" s="420"/>
      <c r="DVA107" s="420"/>
      <c r="DVB107" s="420"/>
      <c r="DVC107" s="420"/>
      <c r="DVD107" s="420"/>
      <c r="DVE107" s="420"/>
      <c r="DVF107" s="420"/>
      <c r="DVG107" s="420"/>
      <c r="DVH107" s="420"/>
      <c r="DVI107" s="420"/>
      <c r="DVJ107" s="420"/>
      <c r="DVK107" s="420"/>
      <c r="DVL107" s="420"/>
      <c r="DVM107" s="420"/>
      <c r="DVN107" s="420"/>
      <c r="DVO107" s="420"/>
      <c r="DVP107" s="420"/>
      <c r="DVQ107" s="420"/>
      <c r="DVR107" s="420"/>
      <c r="DVS107" s="420"/>
      <c r="DVT107" s="420"/>
      <c r="DVU107" s="420"/>
      <c r="DVV107" s="420"/>
      <c r="DVW107" s="420"/>
      <c r="DVX107" s="420"/>
      <c r="DVY107" s="420"/>
      <c r="DVZ107" s="420"/>
      <c r="DWA107" s="420"/>
      <c r="DWB107" s="420"/>
      <c r="DWC107" s="420"/>
      <c r="DWD107" s="420"/>
      <c r="DWE107" s="420"/>
      <c r="DWF107" s="420"/>
      <c r="DWG107" s="420"/>
      <c r="DWH107" s="420"/>
      <c r="DWI107" s="420"/>
      <c r="DWJ107" s="420"/>
      <c r="DWK107" s="420"/>
      <c r="DWL107" s="420"/>
      <c r="DWM107" s="420"/>
      <c r="DWN107" s="420"/>
      <c r="DWO107" s="420"/>
      <c r="DWP107" s="420"/>
      <c r="DWQ107" s="420"/>
      <c r="DWR107" s="420"/>
      <c r="DWS107" s="420"/>
      <c r="DWT107" s="420"/>
      <c r="DWU107" s="420"/>
      <c r="DWV107" s="420"/>
      <c r="DWW107" s="420"/>
      <c r="DWX107" s="420"/>
      <c r="DWY107" s="420"/>
      <c r="DWZ107" s="420"/>
      <c r="DXA107" s="420"/>
      <c r="DXB107" s="420"/>
      <c r="DXC107" s="420"/>
      <c r="DXD107" s="420"/>
      <c r="DXE107" s="420"/>
      <c r="DXF107" s="420"/>
      <c r="DXG107" s="420"/>
      <c r="DXH107" s="420"/>
      <c r="DXI107" s="420"/>
      <c r="DXJ107" s="420"/>
      <c r="DXK107" s="420"/>
      <c r="DXL107" s="420"/>
      <c r="DXM107" s="420"/>
      <c r="DXN107" s="420"/>
      <c r="DXO107" s="420"/>
      <c r="DXP107" s="420"/>
      <c r="DXQ107" s="420"/>
      <c r="DXR107" s="420"/>
      <c r="DXS107" s="420"/>
      <c r="DXT107" s="420"/>
      <c r="DXU107" s="420"/>
      <c r="DXV107" s="420"/>
      <c r="DXW107" s="420"/>
      <c r="DXX107" s="420"/>
      <c r="DXY107" s="420"/>
      <c r="DXZ107" s="420"/>
      <c r="DYA107" s="420"/>
      <c r="DYB107" s="420"/>
      <c r="DYC107" s="420"/>
      <c r="DYD107" s="420"/>
      <c r="DYE107" s="420"/>
      <c r="DYF107" s="420"/>
      <c r="DYG107" s="420"/>
      <c r="DYH107" s="420"/>
      <c r="DYI107" s="420"/>
      <c r="DYJ107" s="420"/>
      <c r="DYK107" s="420"/>
      <c r="DYL107" s="420"/>
      <c r="DYM107" s="420"/>
      <c r="DYN107" s="420"/>
      <c r="DYO107" s="420"/>
      <c r="DYP107" s="420"/>
      <c r="DYQ107" s="420"/>
      <c r="DYR107" s="420"/>
      <c r="DYS107" s="420"/>
      <c r="DYT107" s="420"/>
      <c r="DYU107" s="420"/>
      <c r="DYV107" s="420"/>
      <c r="DYW107" s="420"/>
      <c r="DYX107" s="420"/>
      <c r="DYY107" s="420"/>
      <c r="DYZ107" s="420"/>
      <c r="DZA107" s="420"/>
      <c r="DZB107" s="420"/>
      <c r="DZC107" s="420"/>
      <c r="DZD107" s="420"/>
      <c r="DZE107" s="420"/>
      <c r="DZF107" s="420"/>
      <c r="DZG107" s="420"/>
      <c r="DZH107" s="420"/>
      <c r="DZI107" s="420"/>
      <c r="DZJ107" s="420"/>
      <c r="DZK107" s="420"/>
      <c r="DZL107" s="420"/>
      <c r="DZM107" s="420"/>
      <c r="DZN107" s="420"/>
      <c r="DZO107" s="420"/>
      <c r="DZP107" s="420"/>
      <c r="DZQ107" s="420"/>
      <c r="DZR107" s="420"/>
      <c r="DZS107" s="420"/>
      <c r="DZT107" s="420"/>
      <c r="DZU107" s="420"/>
      <c r="DZV107" s="420"/>
      <c r="DZW107" s="420"/>
      <c r="DZX107" s="420"/>
      <c r="DZY107" s="420"/>
      <c r="DZZ107" s="420"/>
      <c r="EAA107" s="420"/>
      <c r="EAB107" s="420"/>
      <c r="EAC107" s="420"/>
      <c r="EAD107" s="420"/>
      <c r="EAE107" s="420"/>
      <c r="EAF107" s="420"/>
      <c r="EAG107" s="420"/>
      <c r="EAH107" s="420"/>
      <c r="EAI107" s="420"/>
      <c r="EAJ107" s="420"/>
      <c r="EAK107" s="420"/>
      <c r="EAL107" s="420"/>
      <c r="EAM107" s="420"/>
      <c r="EAN107" s="420"/>
      <c r="EAO107" s="420"/>
      <c r="EAP107" s="420"/>
      <c r="EAQ107" s="420"/>
      <c r="EAR107" s="420"/>
      <c r="EAS107" s="420"/>
      <c r="EAT107" s="420"/>
      <c r="EAU107" s="420"/>
      <c r="EAV107" s="420"/>
      <c r="EAW107" s="420"/>
      <c r="EAX107" s="420"/>
      <c r="EAY107" s="420"/>
      <c r="EAZ107" s="420"/>
      <c r="EBA107" s="420"/>
      <c r="EBB107" s="420"/>
      <c r="EBC107" s="420"/>
      <c r="EBD107" s="420"/>
      <c r="EBE107" s="420"/>
      <c r="EBF107" s="420"/>
      <c r="EBG107" s="420"/>
      <c r="EBH107" s="420"/>
      <c r="EBI107" s="420"/>
      <c r="EBJ107" s="420"/>
      <c r="EBK107" s="420"/>
      <c r="EBL107" s="420"/>
      <c r="EBM107" s="420"/>
      <c r="EBN107" s="420"/>
      <c r="EBO107" s="420"/>
      <c r="EBP107" s="420"/>
      <c r="EBQ107" s="420"/>
      <c r="EBR107" s="420"/>
      <c r="EBS107" s="420"/>
      <c r="EBT107" s="420"/>
      <c r="EBU107" s="420"/>
      <c r="EBV107" s="420"/>
      <c r="EBW107" s="420"/>
      <c r="EBX107" s="420"/>
      <c r="EBY107" s="420"/>
      <c r="EBZ107" s="420"/>
      <c r="ECA107" s="420"/>
      <c r="ECB107" s="420"/>
      <c r="ECC107" s="420"/>
      <c r="ECD107" s="420"/>
      <c r="ECE107" s="420"/>
      <c r="ECF107" s="420"/>
      <c r="ECG107" s="420"/>
      <c r="ECH107" s="420"/>
      <c r="ECI107" s="420"/>
      <c r="ECJ107" s="420"/>
      <c r="ECK107" s="420"/>
      <c r="ECL107" s="420"/>
      <c r="ECM107" s="420"/>
      <c r="ECN107" s="420"/>
      <c r="ECO107" s="420"/>
      <c r="ECP107" s="420"/>
      <c r="ECQ107" s="420"/>
      <c r="ECR107" s="420"/>
      <c r="ECS107" s="420"/>
      <c r="ECT107" s="420"/>
      <c r="ECU107" s="420"/>
      <c r="ECV107" s="420"/>
      <c r="ECW107" s="420"/>
      <c r="ECX107" s="420"/>
      <c r="ECY107" s="420"/>
      <c r="ECZ107" s="420"/>
      <c r="EDA107" s="420"/>
      <c r="EDB107" s="420"/>
      <c r="EDC107" s="420"/>
      <c r="EDD107" s="420"/>
      <c r="EDE107" s="420"/>
      <c r="EDF107" s="420"/>
      <c r="EDG107" s="420"/>
      <c r="EDH107" s="420"/>
      <c r="EDI107" s="420"/>
      <c r="EDJ107" s="420"/>
      <c r="EDK107" s="420"/>
      <c r="EDL107" s="420"/>
      <c r="EDM107" s="420"/>
      <c r="EDN107" s="420"/>
      <c r="EDO107" s="420"/>
      <c r="EDP107" s="420"/>
      <c r="EDQ107" s="420"/>
      <c r="EDR107" s="420"/>
      <c r="EDS107" s="420"/>
      <c r="EDT107" s="420"/>
      <c r="EDU107" s="420"/>
      <c r="EDV107" s="420"/>
      <c r="EDW107" s="420"/>
      <c r="EDX107" s="420"/>
      <c r="EDY107" s="420"/>
      <c r="EDZ107" s="420"/>
      <c r="EEA107" s="420"/>
      <c r="EEB107" s="420"/>
      <c r="EEC107" s="420"/>
      <c r="EED107" s="420"/>
      <c r="EEE107" s="420"/>
      <c r="EEF107" s="420"/>
      <c r="EEG107" s="420"/>
      <c r="EEH107" s="420"/>
      <c r="EEI107" s="420"/>
      <c r="EEJ107" s="420"/>
      <c r="EEK107" s="420"/>
      <c r="EEL107" s="420"/>
      <c r="EEM107" s="420"/>
      <c r="EEN107" s="420"/>
      <c r="EEO107" s="420"/>
      <c r="EEP107" s="420"/>
      <c r="EEQ107" s="420"/>
      <c r="EER107" s="420"/>
      <c r="EES107" s="420"/>
      <c r="EET107" s="420"/>
      <c r="EEU107" s="420"/>
      <c r="EEV107" s="420"/>
      <c r="EEW107" s="420"/>
      <c r="EEX107" s="420"/>
      <c r="EEY107" s="420"/>
      <c r="EEZ107" s="420"/>
      <c r="EFA107" s="420"/>
      <c r="EFB107" s="420"/>
      <c r="EFC107" s="420"/>
      <c r="EFD107" s="420"/>
      <c r="EFE107" s="420"/>
      <c r="EFF107" s="420"/>
      <c r="EFG107" s="420"/>
      <c r="EFH107" s="420"/>
      <c r="EFI107" s="420"/>
      <c r="EFJ107" s="420"/>
      <c r="EFK107" s="420"/>
      <c r="EFL107" s="420"/>
      <c r="EFM107" s="420"/>
      <c r="EFN107" s="420"/>
      <c r="EFO107" s="420"/>
      <c r="EFP107" s="420"/>
      <c r="EFQ107" s="420"/>
      <c r="EFR107" s="420"/>
      <c r="EFS107" s="420"/>
      <c r="EFT107" s="420"/>
      <c r="EFU107" s="420"/>
      <c r="EFV107" s="420"/>
      <c r="EFW107" s="420"/>
      <c r="EFX107" s="420"/>
      <c r="EFY107" s="420"/>
      <c r="EFZ107" s="420"/>
      <c r="EGA107" s="420"/>
      <c r="EGB107" s="420"/>
      <c r="EGC107" s="420"/>
      <c r="EGD107" s="420"/>
      <c r="EGE107" s="420"/>
      <c r="EGF107" s="420"/>
      <c r="EGG107" s="420"/>
      <c r="EGH107" s="420"/>
      <c r="EGI107" s="420"/>
      <c r="EGJ107" s="420"/>
      <c r="EGK107" s="420"/>
      <c r="EGL107" s="420"/>
      <c r="EGM107" s="420"/>
      <c r="EGN107" s="420"/>
      <c r="EGO107" s="420"/>
      <c r="EGP107" s="420"/>
      <c r="EGQ107" s="420"/>
      <c r="EGR107" s="420"/>
      <c r="EGS107" s="420"/>
      <c r="EGT107" s="420"/>
      <c r="EGU107" s="420"/>
      <c r="EGV107" s="420"/>
      <c r="EGW107" s="420"/>
      <c r="EGX107" s="420"/>
      <c r="EGY107" s="420"/>
      <c r="EGZ107" s="420"/>
      <c r="EHA107" s="420"/>
      <c r="EHB107" s="420"/>
      <c r="EHC107" s="420"/>
      <c r="EHD107" s="420"/>
      <c r="EHE107" s="420"/>
      <c r="EHF107" s="420"/>
      <c r="EHG107" s="420"/>
      <c r="EHH107" s="420"/>
      <c r="EHI107" s="420"/>
      <c r="EHJ107" s="420"/>
      <c r="EHK107" s="420"/>
      <c r="EHL107" s="420"/>
      <c r="EHM107" s="420"/>
      <c r="EHN107" s="420"/>
      <c r="EHO107" s="420"/>
      <c r="EHP107" s="420"/>
      <c r="EHQ107" s="420"/>
      <c r="EHR107" s="420"/>
      <c r="EHS107" s="420"/>
      <c r="EHT107" s="420"/>
      <c r="EHU107" s="420"/>
      <c r="EHV107" s="420"/>
      <c r="EHW107" s="420"/>
      <c r="EHX107" s="420"/>
      <c r="EHY107" s="420"/>
      <c r="EHZ107" s="420"/>
      <c r="EIA107" s="420"/>
      <c r="EIB107" s="420"/>
      <c r="EIC107" s="420"/>
      <c r="EID107" s="420"/>
      <c r="EIE107" s="420"/>
      <c r="EIF107" s="420"/>
      <c r="EIG107" s="420"/>
      <c r="EIH107" s="420"/>
      <c r="EII107" s="420"/>
      <c r="EIJ107" s="420"/>
      <c r="EIK107" s="420"/>
      <c r="EIL107" s="420"/>
      <c r="EIM107" s="420"/>
      <c r="EIN107" s="420"/>
      <c r="EIO107" s="420"/>
      <c r="EIP107" s="420"/>
      <c r="EIQ107" s="420"/>
      <c r="EIR107" s="420"/>
      <c r="EIS107" s="420"/>
      <c r="EIT107" s="420"/>
      <c r="EIU107" s="420"/>
      <c r="EIV107" s="420"/>
      <c r="EIW107" s="420"/>
      <c r="EIX107" s="420"/>
      <c r="EIY107" s="420"/>
      <c r="EIZ107" s="420"/>
      <c r="EJA107" s="420"/>
      <c r="EJB107" s="420"/>
      <c r="EJC107" s="420"/>
      <c r="EJD107" s="420"/>
      <c r="EJE107" s="420"/>
      <c r="EJF107" s="420"/>
      <c r="EJG107" s="420"/>
      <c r="EJH107" s="420"/>
      <c r="EJI107" s="420"/>
      <c r="EJJ107" s="420"/>
      <c r="EJK107" s="420"/>
      <c r="EJL107" s="420"/>
      <c r="EJM107" s="420"/>
      <c r="EJN107" s="420"/>
      <c r="EJO107" s="420"/>
      <c r="EJP107" s="420"/>
      <c r="EJQ107" s="420"/>
      <c r="EJR107" s="420"/>
      <c r="EJS107" s="420"/>
      <c r="EJT107" s="420"/>
      <c r="EJU107" s="420"/>
      <c r="EJV107" s="420"/>
      <c r="EJW107" s="420"/>
      <c r="EJX107" s="420"/>
      <c r="EJY107" s="420"/>
      <c r="EJZ107" s="420"/>
      <c r="EKA107" s="420"/>
      <c r="EKB107" s="420"/>
      <c r="EKC107" s="420"/>
      <c r="EKD107" s="420"/>
      <c r="EKE107" s="420"/>
      <c r="EKF107" s="420"/>
      <c r="EKG107" s="420"/>
      <c r="EKH107" s="420"/>
      <c r="EKI107" s="420"/>
      <c r="EKJ107" s="420"/>
      <c r="EKK107" s="420"/>
      <c r="EKL107" s="420"/>
      <c r="EKM107" s="420"/>
      <c r="EKN107" s="420"/>
      <c r="EKO107" s="420"/>
      <c r="EKP107" s="420"/>
      <c r="EKQ107" s="420"/>
      <c r="EKR107" s="420"/>
      <c r="EKS107" s="420"/>
      <c r="EKT107" s="420"/>
      <c r="EKU107" s="420"/>
      <c r="EKV107" s="420"/>
      <c r="EKW107" s="420"/>
      <c r="EKX107" s="420"/>
      <c r="EKY107" s="420"/>
      <c r="EKZ107" s="420"/>
      <c r="ELA107" s="420"/>
      <c r="ELB107" s="420"/>
      <c r="ELC107" s="420"/>
      <c r="ELD107" s="420"/>
      <c r="ELE107" s="420"/>
      <c r="ELF107" s="420"/>
      <c r="ELG107" s="420"/>
      <c r="ELH107" s="420"/>
      <c r="ELI107" s="420"/>
      <c r="ELJ107" s="420"/>
      <c r="ELK107" s="420"/>
      <c r="ELL107" s="420"/>
      <c r="ELM107" s="420"/>
      <c r="ELN107" s="420"/>
      <c r="ELO107" s="420"/>
      <c r="ELP107" s="420"/>
      <c r="ELQ107" s="420"/>
      <c r="ELR107" s="420"/>
      <c r="ELS107" s="420"/>
      <c r="ELT107" s="420"/>
      <c r="ELU107" s="420"/>
      <c r="ELV107" s="420"/>
      <c r="ELW107" s="420"/>
      <c r="ELX107" s="420"/>
      <c r="ELY107" s="420"/>
      <c r="ELZ107" s="420"/>
      <c r="EMA107" s="420"/>
      <c r="EMB107" s="420"/>
      <c r="EMC107" s="420"/>
      <c r="EMD107" s="420"/>
      <c r="EME107" s="420"/>
      <c r="EMF107" s="420"/>
      <c r="EMG107" s="420"/>
      <c r="EMH107" s="420"/>
      <c r="EMI107" s="420"/>
      <c r="EMJ107" s="420"/>
      <c r="EMK107" s="420"/>
      <c r="EML107" s="420"/>
      <c r="EMM107" s="420"/>
      <c r="EMN107" s="420"/>
      <c r="EMO107" s="420"/>
      <c r="EMP107" s="420"/>
      <c r="EMQ107" s="420"/>
      <c r="EMR107" s="420"/>
      <c r="EMS107" s="420"/>
      <c r="EMT107" s="420"/>
      <c r="EMU107" s="420"/>
      <c r="EMV107" s="420"/>
      <c r="EMW107" s="420"/>
      <c r="EMX107" s="420"/>
      <c r="EMY107" s="420"/>
      <c r="EMZ107" s="420"/>
      <c r="ENA107" s="420"/>
      <c r="ENB107" s="420"/>
      <c r="ENC107" s="420"/>
      <c r="END107" s="420"/>
      <c r="ENE107" s="420"/>
      <c r="ENF107" s="420"/>
      <c r="ENG107" s="420"/>
      <c r="ENH107" s="420"/>
      <c r="ENI107" s="420"/>
      <c r="ENJ107" s="420"/>
      <c r="ENK107" s="420"/>
      <c r="ENL107" s="420"/>
      <c r="ENM107" s="420"/>
      <c r="ENN107" s="420"/>
      <c r="ENO107" s="420"/>
      <c r="ENP107" s="420"/>
      <c r="ENQ107" s="420"/>
      <c r="ENR107" s="420"/>
      <c r="ENS107" s="420"/>
      <c r="ENT107" s="420"/>
      <c r="ENU107" s="420"/>
      <c r="ENV107" s="420"/>
      <c r="ENW107" s="420"/>
      <c r="ENX107" s="420"/>
      <c r="ENY107" s="420"/>
      <c r="ENZ107" s="420"/>
      <c r="EOA107" s="420"/>
      <c r="EOB107" s="420"/>
      <c r="EOC107" s="420"/>
      <c r="EOD107" s="420"/>
      <c r="EOE107" s="420"/>
      <c r="EOF107" s="420"/>
      <c r="EOG107" s="420"/>
      <c r="EOH107" s="420"/>
      <c r="EOI107" s="420"/>
      <c r="EOJ107" s="420"/>
      <c r="EOK107" s="420"/>
      <c r="EOL107" s="420"/>
      <c r="EOM107" s="420"/>
      <c r="EON107" s="420"/>
      <c r="EOO107" s="420"/>
      <c r="EOP107" s="420"/>
      <c r="EOQ107" s="420"/>
      <c r="EOR107" s="420"/>
      <c r="EOS107" s="420"/>
      <c r="EOT107" s="420"/>
      <c r="EOU107" s="420"/>
      <c r="EOV107" s="420"/>
      <c r="EOW107" s="420"/>
      <c r="EOX107" s="420"/>
      <c r="EOY107" s="420"/>
      <c r="EOZ107" s="420"/>
      <c r="EPA107" s="420"/>
      <c r="EPB107" s="420"/>
      <c r="EPC107" s="420"/>
      <c r="EPD107" s="420"/>
      <c r="EPE107" s="420"/>
      <c r="EPF107" s="420"/>
      <c r="EPG107" s="420"/>
      <c r="EPH107" s="420"/>
      <c r="EPI107" s="420"/>
      <c r="EPJ107" s="420"/>
      <c r="EPK107" s="420"/>
      <c r="EPL107" s="420"/>
      <c r="EPM107" s="420"/>
      <c r="EPN107" s="420"/>
      <c r="EPO107" s="420"/>
      <c r="EPP107" s="420"/>
      <c r="EPQ107" s="420"/>
      <c r="EPR107" s="420"/>
      <c r="EPS107" s="420"/>
      <c r="EPT107" s="420"/>
      <c r="EPU107" s="420"/>
      <c r="EPV107" s="420"/>
      <c r="EPW107" s="420"/>
      <c r="EPX107" s="420"/>
      <c r="EPY107" s="420"/>
      <c r="EPZ107" s="420"/>
      <c r="EQA107" s="420"/>
      <c r="EQB107" s="420"/>
      <c r="EQC107" s="420"/>
      <c r="EQD107" s="420"/>
      <c r="EQE107" s="420"/>
      <c r="EQF107" s="420"/>
      <c r="EQG107" s="420"/>
      <c r="EQH107" s="420"/>
      <c r="EQI107" s="420"/>
      <c r="EQJ107" s="420"/>
      <c r="EQK107" s="420"/>
      <c r="EQL107" s="420"/>
      <c r="EQM107" s="420"/>
      <c r="EQN107" s="420"/>
      <c r="EQO107" s="420"/>
      <c r="EQP107" s="420"/>
      <c r="EQQ107" s="420"/>
      <c r="EQR107" s="420"/>
      <c r="EQS107" s="420"/>
      <c r="EQT107" s="420"/>
      <c r="EQU107" s="420"/>
      <c r="EQV107" s="420"/>
      <c r="EQW107" s="420"/>
      <c r="EQX107" s="420"/>
      <c r="EQY107" s="420"/>
      <c r="EQZ107" s="420"/>
      <c r="ERA107" s="420"/>
      <c r="ERB107" s="420"/>
      <c r="ERC107" s="420"/>
      <c r="ERD107" s="420"/>
      <c r="ERE107" s="420"/>
      <c r="ERF107" s="420"/>
      <c r="ERG107" s="420"/>
      <c r="ERH107" s="420"/>
      <c r="ERI107" s="420"/>
      <c r="ERJ107" s="420"/>
      <c r="ERK107" s="420"/>
      <c r="ERL107" s="420"/>
      <c r="ERM107" s="420"/>
      <c r="ERN107" s="420"/>
      <c r="ERO107" s="420"/>
      <c r="ERP107" s="420"/>
      <c r="ERQ107" s="420"/>
      <c r="ERR107" s="420"/>
      <c r="ERS107" s="420"/>
      <c r="ERT107" s="420"/>
      <c r="ERU107" s="420"/>
      <c r="ERV107" s="420"/>
      <c r="ERW107" s="420"/>
      <c r="ERX107" s="420"/>
      <c r="ERY107" s="420"/>
      <c r="ERZ107" s="420"/>
      <c r="ESA107" s="420"/>
      <c r="ESB107" s="420"/>
      <c r="ESC107" s="420"/>
      <c r="ESD107" s="420"/>
      <c r="ESE107" s="420"/>
      <c r="ESF107" s="420"/>
      <c r="ESG107" s="420"/>
      <c r="ESH107" s="420"/>
      <c r="ESI107" s="420"/>
      <c r="ESJ107" s="420"/>
      <c r="ESK107" s="420"/>
      <c r="ESL107" s="420"/>
      <c r="ESM107" s="420"/>
      <c r="ESN107" s="420"/>
      <c r="ESO107" s="420"/>
      <c r="ESP107" s="420"/>
      <c r="ESQ107" s="420"/>
      <c r="ESR107" s="420"/>
      <c r="ESS107" s="420"/>
      <c r="EST107" s="420"/>
      <c r="ESU107" s="420"/>
      <c r="ESV107" s="420"/>
      <c r="ESW107" s="420"/>
      <c r="ESX107" s="420"/>
      <c r="ESY107" s="420"/>
      <c r="ESZ107" s="420"/>
      <c r="ETA107" s="420"/>
      <c r="ETB107" s="420"/>
      <c r="ETC107" s="420"/>
      <c r="ETD107" s="420"/>
      <c r="ETE107" s="420"/>
      <c r="ETF107" s="420"/>
      <c r="ETG107" s="420"/>
      <c r="ETH107" s="420"/>
      <c r="ETI107" s="420"/>
      <c r="ETJ107" s="420"/>
      <c r="ETK107" s="420"/>
      <c r="ETL107" s="420"/>
      <c r="ETM107" s="420"/>
      <c r="ETN107" s="420"/>
      <c r="ETO107" s="420"/>
      <c r="ETP107" s="420"/>
      <c r="ETQ107" s="420"/>
      <c r="ETR107" s="420"/>
      <c r="ETS107" s="420"/>
      <c r="ETT107" s="420"/>
      <c r="ETU107" s="420"/>
      <c r="ETV107" s="420"/>
      <c r="ETW107" s="420"/>
      <c r="ETX107" s="420"/>
      <c r="ETY107" s="420"/>
      <c r="ETZ107" s="420"/>
      <c r="EUA107" s="420"/>
      <c r="EUB107" s="420"/>
      <c r="EUC107" s="420"/>
      <c r="EUD107" s="420"/>
      <c r="EUE107" s="420"/>
      <c r="EUF107" s="420"/>
      <c r="EUG107" s="420"/>
      <c r="EUH107" s="420"/>
      <c r="EUI107" s="420"/>
      <c r="EUJ107" s="420"/>
      <c r="EUK107" s="420"/>
      <c r="EUL107" s="420"/>
      <c r="EUM107" s="420"/>
      <c r="EUN107" s="420"/>
      <c r="EUO107" s="420"/>
      <c r="EUP107" s="420"/>
      <c r="EUQ107" s="420"/>
      <c r="EUR107" s="420"/>
      <c r="EUS107" s="420"/>
      <c r="EUT107" s="420"/>
      <c r="EUU107" s="420"/>
      <c r="EUV107" s="420"/>
      <c r="EUW107" s="420"/>
      <c r="EUX107" s="420"/>
      <c r="EUY107" s="420"/>
      <c r="EUZ107" s="420"/>
      <c r="EVA107" s="420"/>
      <c r="EVB107" s="420"/>
      <c r="EVC107" s="420"/>
      <c r="EVD107" s="420"/>
      <c r="EVE107" s="420"/>
      <c r="EVF107" s="420"/>
      <c r="EVG107" s="420"/>
      <c r="EVH107" s="420"/>
      <c r="EVI107" s="420"/>
      <c r="EVJ107" s="420"/>
      <c r="EVK107" s="420"/>
      <c r="EVL107" s="420"/>
      <c r="EVM107" s="420"/>
      <c r="EVN107" s="420"/>
      <c r="EVO107" s="420"/>
      <c r="EVP107" s="420"/>
      <c r="EVQ107" s="420"/>
      <c r="EVR107" s="420"/>
      <c r="EVS107" s="420"/>
      <c r="EVT107" s="420"/>
      <c r="EVU107" s="420"/>
      <c r="EVV107" s="420"/>
      <c r="EVW107" s="420"/>
      <c r="EVX107" s="420"/>
      <c r="EVY107" s="420"/>
      <c r="EVZ107" s="420"/>
      <c r="EWA107" s="420"/>
      <c r="EWB107" s="420"/>
      <c r="EWC107" s="420"/>
      <c r="EWD107" s="420"/>
      <c r="EWE107" s="420"/>
      <c r="EWF107" s="420"/>
      <c r="EWG107" s="420"/>
      <c r="EWH107" s="420"/>
      <c r="EWI107" s="420"/>
      <c r="EWJ107" s="420"/>
      <c r="EWK107" s="420"/>
      <c r="EWL107" s="420"/>
      <c r="EWM107" s="420"/>
      <c r="EWN107" s="420"/>
      <c r="EWO107" s="420"/>
      <c r="EWP107" s="420"/>
      <c r="EWQ107" s="420"/>
      <c r="EWR107" s="420"/>
      <c r="EWS107" s="420"/>
      <c r="EWT107" s="420"/>
      <c r="EWU107" s="420"/>
      <c r="EWV107" s="420"/>
      <c r="EWW107" s="420"/>
      <c r="EWX107" s="420"/>
      <c r="EWY107" s="420"/>
      <c r="EWZ107" s="420"/>
      <c r="EXA107" s="420"/>
      <c r="EXB107" s="420"/>
      <c r="EXC107" s="420"/>
      <c r="EXD107" s="420"/>
      <c r="EXE107" s="420"/>
      <c r="EXF107" s="420"/>
      <c r="EXG107" s="420"/>
      <c r="EXH107" s="420"/>
      <c r="EXI107" s="420"/>
      <c r="EXJ107" s="420"/>
      <c r="EXK107" s="420"/>
      <c r="EXL107" s="420"/>
      <c r="EXM107" s="420"/>
      <c r="EXN107" s="420"/>
      <c r="EXO107" s="420"/>
      <c r="EXP107" s="420"/>
      <c r="EXQ107" s="420"/>
      <c r="EXR107" s="420"/>
      <c r="EXS107" s="420"/>
      <c r="EXT107" s="420"/>
      <c r="EXU107" s="420"/>
      <c r="EXV107" s="420"/>
      <c r="EXW107" s="420"/>
      <c r="EXX107" s="420"/>
      <c r="EXY107" s="420"/>
      <c r="EXZ107" s="420"/>
      <c r="EYA107" s="420"/>
      <c r="EYB107" s="420"/>
      <c r="EYC107" s="420"/>
      <c r="EYD107" s="420"/>
      <c r="EYE107" s="420"/>
      <c r="EYF107" s="420"/>
      <c r="EYG107" s="420"/>
      <c r="EYH107" s="420"/>
      <c r="EYI107" s="420"/>
      <c r="EYJ107" s="420"/>
      <c r="EYK107" s="420"/>
      <c r="EYL107" s="420"/>
      <c r="EYM107" s="420"/>
      <c r="EYN107" s="420"/>
      <c r="EYO107" s="420"/>
      <c r="EYP107" s="420"/>
      <c r="EYQ107" s="420"/>
      <c r="EYR107" s="420"/>
      <c r="EYS107" s="420"/>
      <c r="EYT107" s="420"/>
      <c r="EYU107" s="420"/>
      <c r="EYV107" s="420"/>
      <c r="EYW107" s="420"/>
      <c r="EYX107" s="420"/>
      <c r="EYY107" s="420"/>
      <c r="EYZ107" s="420"/>
      <c r="EZA107" s="420"/>
      <c r="EZB107" s="420"/>
      <c r="EZC107" s="420"/>
      <c r="EZD107" s="420"/>
      <c r="EZE107" s="420"/>
      <c r="EZF107" s="420"/>
      <c r="EZG107" s="420"/>
      <c r="EZH107" s="420"/>
      <c r="EZI107" s="420"/>
      <c r="EZJ107" s="420"/>
      <c r="EZK107" s="420"/>
      <c r="EZL107" s="420"/>
      <c r="EZM107" s="420"/>
      <c r="EZN107" s="420"/>
      <c r="EZO107" s="420"/>
      <c r="EZP107" s="420"/>
      <c r="EZQ107" s="420"/>
      <c r="EZR107" s="420"/>
      <c r="EZS107" s="420"/>
      <c r="EZT107" s="420"/>
      <c r="EZU107" s="420"/>
      <c r="EZV107" s="420"/>
      <c r="EZW107" s="420"/>
      <c r="EZX107" s="420"/>
      <c r="EZY107" s="420"/>
      <c r="EZZ107" s="420"/>
      <c r="FAA107" s="420"/>
      <c r="FAB107" s="420"/>
      <c r="FAC107" s="420"/>
      <c r="FAD107" s="420"/>
      <c r="FAE107" s="420"/>
      <c r="FAF107" s="420"/>
      <c r="FAG107" s="420"/>
      <c r="FAH107" s="420"/>
      <c r="FAI107" s="420"/>
      <c r="FAJ107" s="420"/>
      <c r="FAK107" s="420"/>
      <c r="FAL107" s="420"/>
      <c r="FAM107" s="420"/>
      <c r="FAN107" s="420"/>
      <c r="FAO107" s="420"/>
      <c r="FAP107" s="420"/>
      <c r="FAQ107" s="420"/>
      <c r="FAR107" s="420"/>
      <c r="FAS107" s="420"/>
      <c r="FAT107" s="420"/>
      <c r="FAU107" s="420"/>
      <c r="FAV107" s="420"/>
      <c r="FAW107" s="420"/>
      <c r="FAX107" s="420"/>
      <c r="FAY107" s="420"/>
      <c r="FAZ107" s="420"/>
      <c r="FBA107" s="420"/>
      <c r="FBB107" s="420"/>
      <c r="FBC107" s="420"/>
      <c r="FBD107" s="420"/>
      <c r="FBE107" s="420"/>
      <c r="FBF107" s="420"/>
      <c r="FBG107" s="420"/>
      <c r="FBH107" s="420"/>
      <c r="FBI107" s="420"/>
      <c r="FBJ107" s="420"/>
      <c r="FBK107" s="420"/>
      <c r="FBL107" s="420"/>
      <c r="FBM107" s="420"/>
      <c r="FBN107" s="420"/>
      <c r="FBO107" s="420"/>
      <c r="FBP107" s="420"/>
      <c r="FBQ107" s="420"/>
      <c r="FBR107" s="420"/>
      <c r="FBS107" s="420"/>
      <c r="FBT107" s="420"/>
      <c r="FBU107" s="420"/>
      <c r="FBV107" s="420"/>
      <c r="FBW107" s="420"/>
      <c r="FBX107" s="420"/>
      <c r="FBY107" s="420"/>
      <c r="FBZ107" s="420"/>
      <c r="FCA107" s="420"/>
      <c r="FCB107" s="420"/>
      <c r="FCC107" s="420"/>
      <c r="FCD107" s="420"/>
      <c r="FCE107" s="420"/>
      <c r="FCF107" s="420"/>
      <c r="FCG107" s="420"/>
      <c r="FCH107" s="420"/>
      <c r="FCI107" s="420"/>
      <c r="FCJ107" s="420"/>
      <c r="FCK107" s="420"/>
      <c r="FCL107" s="420"/>
      <c r="FCM107" s="420"/>
      <c r="FCN107" s="420"/>
      <c r="FCO107" s="420"/>
      <c r="FCP107" s="420"/>
      <c r="FCQ107" s="420"/>
      <c r="FCR107" s="420"/>
      <c r="FCS107" s="420"/>
      <c r="FCT107" s="420"/>
      <c r="FCU107" s="420"/>
      <c r="FCV107" s="420"/>
      <c r="FCW107" s="420"/>
      <c r="FCX107" s="420"/>
      <c r="FCY107" s="420"/>
      <c r="FCZ107" s="420"/>
      <c r="FDA107" s="420"/>
      <c r="FDB107" s="420"/>
      <c r="FDC107" s="420"/>
      <c r="FDD107" s="420"/>
      <c r="FDE107" s="420"/>
      <c r="FDF107" s="420"/>
      <c r="FDG107" s="420"/>
      <c r="FDH107" s="420"/>
      <c r="FDI107" s="420"/>
      <c r="FDJ107" s="420"/>
      <c r="FDK107" s="420"/>
      <c r="FDL107" s="420"/>
      <c r="FDM107" s="420"/>
      <c r="FDN107" s="420"/>
      <c r="FDO107" s="420"/>
      <c r="FDP107" s="420"/>
      <c r="FDQ107" s="420"/>
      <c r="FDR107" s="420"/>
      <c r="FDS107" s="420"/>
      <c r="FDT107" s="420"/>
      <c r="FDU107" s="420"/>
      <c r="FDV107" s="420"/>
      <c r="FDW107" s="420"/>
      <c r="FDX107" s="420"/>
      <c r="FDY107" s="420"/>
      <c r="FDZ107" s="420"/>
      <c r="FEA107" s="420"/>
      <c r="FEB107" s="420"/>
      <c r="FEC107" s="420"/>
      <c r="FED107" s="420"/>
      <c r="FEE107" s="420"/>
      <c r="FEF107" s="420"/>
      <c r="FEG107" s="420"/>
      <c r="FEH107" s="420"/>
      <c r="FEI107" s="420"/>
      <c r="FEJ107" s="420"/>
      <c r="FEK107" s="420"/>
      <c r="FEL107" s="420"/>
      <c r="FEM107" s="420"/>
      <c r="FEN107" s="420"/>
      <c r="FEO107" s="420"/>
      <c r="FEP107" s="420"/>
      <c r="FEQ107" s="420"/>
      <c r="FER107" s="420"/>
      <c r="FES107" s="420"/>
      <c r="FET107" s="420"/>
      <c r="FEU107" s="420"/>
      <c r="FEV107" s="420"/>
      <c r="FEW107" s="420"/>
      <c r="FEX107" s="420"/>
      <c r="FEY107" s="420"/>
      <c r="FEZ107" s="420"/>
      <c r="FFA107" s="420"/>
      <c r="FFB107" s="420"/>
      <c r="FFC107" s="420"/>
      <c r="FFD107" s="420"/>
      <c r="FFE107" s="420"/>
      <c r="FFF107" s="420"/>
      <c r="FFG107" s="420"/>
      <c r="FFH107" s="420"/>
      <c r="FFI107" s="420"/>
      <c r="FFJ107" s="420"/>
      <c r="FFK107" s="420"/>
      <c r="FFL107" s="420"/>
      <c r="FFM107" s="420"/>
      <c r="FFN107" s="420"/>
      <c r="FFO107" s="420"/>
      <c r="FFP107" s="420"/>
      <c r="FFQ107" s="420"/>
      <c r="FFR107" s="420"/>
      <c r="FFS107" s="420"/>
      <c r="FFT107" s="420"/>
      <c r="FFU107" s="420"/>
      <c r="FFV107" s="420"/>
      <c r="FFW107" s="420"/>
      <c r="FFX107" s="420"/>
      <c r="FFY107" s="420"/>
      <c r="FFZ107" s="420"/>
      <c r="FGA107" s="420"/>
      <c r="FGB107" s="420"/>
      <c r="FGC107" s="420"/>
      <c r="FGD107" s="420"/>
      <c r="FGE107" s="420"/>
      <c r="FGF107" s="420"/>
      <c r="FGG107" s="420"/>
      <c r="FGH107" s="420"/>
      <c r="FGI107" s="420"/>
      <c r="FGJ107" s="420"/>
      <c r="FGK107" s="420"/>
      <c r="FGL107" s="420"/>
      <c r="FGM107" s="420"/>
      <c r="FGN107" s="420"/>
      <c r="FGO107" s="420"/>
      <c r="FGP107" s="420"/>
      <c r="FGQ107" s="420"/>
      <c r="FGR107" s="420"/>
      <c r="FGS107" s="420"/>
      <c r="FGT107" s="420"/>
      <c r="FGU107" s="420"/>
      <c r="FGV107" s="420"/>
      <c r="FGW107" s="420"/>
      <c r="FGX107" s="420"/>
      <c r="FGY107" s="420"/>
      <c r="FGZ107" s="420"/>
      <c r="FHA107" s="420"/>
      <c r="FHB107" s="420"/>
      <c r="FHC107" s="420"/>
      <c r="FHD107" s="420"/>
      <c r="FHE107" s="420"/>
      <c r="FHF107" s="420"/>
      <c r="FHG107" s="420"/>
      <c r="FHH107" s="420"/>
      <c r="FHI107" s="420"/>
      <c r="FHJ107" s="420"/>
      <c r="FHK107" s="420"/>
      <c r="FHL107" s="420"/>
      <c r="FHM107" s="420"/>
      <c r="FHN107" s="420"/>
      <c r="FHO107" s="420"/>
      <c r="FHP107" s="420"/>
      <c r="FHQ107" s="420"/>
      <c r="FHR107" s="420"/>
      <c r="FHS107" s="420"/>
      <c r="FHT107" s="420"/>
      <c r="FHU107" s="420"/>
      <c r="FHV107" s="420"/>
      <c r="FHW107" s="420"/>
      <c r="FHX107" s="420"/>
      <c r="FHY107" s="420"/>
      <c r="FHZ107" s="420"/>
      <c r="FIA107" s="420"/>
      <c r="FIB107" s="420"/>
      <c r="FIC107" s="420"/>
      <c r="FID107" s="420"/>
      <c r="FIE107" s="420"/>
      <c r="FIF107" s="420"/>
      <c r="FIG107" s="420"/>
      <c r="FIH107" s="420"/>
      <c r="FII107" s="420"/>
      <c r="FIJ107" s="420"/>
      <c r="FIK107" s="420"/>
      <c r="FIL107" s="420"/>
      <c r="FIM107" s="420"/>
      <c r="FIN107" s="420"/>
      <c r="FIO107" s="420"/>
      <c r="FIP107" s="420"/>
      <c r="FIQ107" s="420"/>
      <c r="FIR107" s="420"/>
      <c r="FIS107" s="420"/>
      <c r="FIT107" s="420"/>
      <c r="FIU107" s="420"/>
      <c r="FIV107" s="420"/>
      <c r="FIW107" s="420"/>
      <c r="FIX107" s="420"/>
      <c r="FIY107" s="420"/>
      <c r="FIZ107" s="420"/>
      <c r="FJA107" s="420"/>
      <c r="FJB107" s="420"/>
      <c r="FJC107" s="420"/>
      <c r="FJD107" s="420"/>
      <c r="FJE107" s="420"/>
      <c r="FJF107" s="420"/>
      <c r="FJG107" s="420"/>
      <c r="FJH107" s="420"/>
      <c r="FJI107" s="420"/>
      <c r="FJJ107" s="420"/>
      <c r="FJK107" s="420"/>
      <c r="FJL107" s="420"/>
      <c r="FJM107" s="420"/>
      <c r="FJN107" s="420"/>
      <c r="FJO107" s="420"/>
      <c r="FJP107" s="420"/>
      <c r="FJQ107" s="420"/>
      <c r="FJR107" s="420"/>
      <c r="FJS107" s="420"/>
      <c r="FJT107" s="420"/>
      <c r="FJU107" s="420"/>
      <c r="FJV107" s="420"/>
      <c r="FJW107" s="420"/>
      <c r="FJX107" s="420"/>
      <c r="FJY107" s="420"/>
      <c r="FJZ107" s="420"/>
      <c r="FKA107" s="420"/>
      <c r="FKB107" s="420"/>
      <c r="FKC107" s="420"/>
      <c r="FKD107" s="420"/>
      <c r="FKE107" s="420"/>
      <c r="FKF107" s="420"/>
      <c r="FKG107" s="420"/>
      <c r="FKH107" s="420"/>
      <c r="FKI107" s="420"/>
      <c r="FKJ107" s="420"/>
      <c r="FKK107" s="420"/>
      <c r="FKL107" s="420"/>
      <c r="FKM107" s="420"/>
      <c r="FKN107" s="420"/>
      <c r="FKO107" s="420"/>
      <c r="FKP107" s="420"/>
      <c r="FKQ107" s="420"/>
      <c r="FKR107" s="420"/>
      <c r="FKS107" s="420"/>
      <c r="FKT107" s="420"/>
      <c r="FKU107" s="420"/>
      <c r="FKV107" s="420"/>
      <c r="FKW107" s="420"/>
      <c r="FKX107" s="420"/>
      <c r="FKY107" s="420"/>
      <c r="FKZ107" s="420"/>
      <c r="FLA107" s="420"/>
      <c r="FLB107" s="420"/>
      <c r="FLC107" s="420"/>
      <c r="FLD107" s="420"/>
      <c r="FLE107" s="420"/>
      <c r="FLF107" s="420"/>
      <c r="FLG107" s="420"/>
      <c r="FLH107" s="420"/>
      <c r="FLI107" s="420"/>
      <c r="FLJ107" s="420"/>
      <c r="FLK107" s="420"/>
      <c r="FLL107" s="420"/>
      <c r="FLM107" s="420"/>
      <c r="FLN107" s="420"/>
      <c r="FLO107" s="420"/>
      <c r="FLP107" s="420"/>
      <c r="FLQ107" s="420"/>
      <c r="FLR107" s="420"/>
      <c r="FLS107" s="420"/>
      <c r="FLT107" s="420"/>
      <c r="FLU107" s="420"/>
      <c r="FLV107" s="420"/>
      <c r="FLW107" s="420"/>
      <c r="FLX107" s="420"/>
      <c r="FLY107" s="420"/>
      <c r="FLZ107" s="420"/>
      <c r="FMA107" s="420"/>
      <c r="FMB107" s="420"/>
      <c r="FMC107" s="420"/>
      <c r="FMD107" s="420"/>
      <c r="FME107" s="420"/>
      <c r="FMF107" s="420"/>
      <c r="FMG107" s="420"/>
      <c r="FMH107" s="420"/>
      <c r="FMI107" s="420"/>
      <c r="FMJ107" s="420"/>
      <c r="FMK107" s="420"/>
      <c r="FML107" s="420"/>
      <c r="FMM107" s="420"/>
      <c r="FMN107" s="420"/>
      <c r="FMO107" s="420"/>
      <c r="FMP107" s="420"/>
      <c r="FMQ107" s="420"/>
      <c r="FMR107" s="420"/>
      <c r="FMS107" s="420"/>
      <c r="FMT107" s="420"/>
      <c r="FMU107" s="420"/>
      <c r="FMV107" s="420"/>
      <c r="FMW107" s="420"/>
      <c r="FMX107" s="420"/>
      <c r="FMY107" s="420"/>
      <c r="FMZ107" s="420"/>
      <c r="FNA107" s="420"/>
      <c r="FNB107" s="420"/>
      <c r="FNC107" s="420"/>
      <c r="FND107" s="420"/>
      <c r="FNE107" s="420"/>
      <c r="FNF107" s="420"/>
      <c r="FNG107" s="420"/>
      <c r="FNH107" s="420"/>
      <c r="FNI107" s="420"/>
      <c r="FNJ107" s="420"/>
      <c r="FNK107" s="420"/>
      <c r="FNL107" s="420"/>
      <c r="FNM107" s="420"/>
      <c r="FNN107" s="420"/>
      <c r="FNO107" s="420"/>
      <c r="FNP107" s="420"/>
      <c r="FNQ107" s="420"/>
      <c r="FNR107" s="420"/>
      <c r="FNS107" s="420"/>
      <c r="FNT107" s="420"/>
      <c r="FNU107" s="420"/>
      <c r="FNV107" s="420"/>
      <c r="FNW107" s="420"/>
      <c r="FNX107" s="420"/>
      <c r="FNY107" s="420"/>
      <c r="FNZ107" s="420"/>
      <c r="FOA107" s="420"/>
      <c r="FOB107" s="420"/>
      <c r="FOC107" s="420"/>
      <c r="FOD107" s="420"/>
      <c r="FOE107" s="420"/>
      <c r="FOF107" s="420"/>
      <c r="FOG107" s="420"/>
      <c r="FOH107" s="420"/>
      <c r="FOI107" s="420"/>
      <c r="FOJ107" s="420"/>
      <c r="FOK107" s="420"/>
      <c r="FOL107" s="420"/>
      <c r="FOM107" s="420"/>
      <c r="FON107" s="420"/>
      <c r="FOO107" s="420"/>
      <c r="FOP107" s="420"/>
      <c r="FOQ107" s="420"/>
      <c r="FOR107" s="420"/>
      <c r="FOS107" s="420"/>
      <c r="FOT107" s="420"/>
      <c r="FOU107" s="420"/>
      <c r="FOV107" s="420"/>
      <c r="FOW107" s="420"/>
      <c r="FOX107" s="420"/>
      <c r="FOY107" s="420"/>
      <c r="FOZ107" s="420"/>
      <c r="FPA107" s="420"/>
      <c r="FPB107" s="420"/>
      <c r="FPC107" s="420"/>
      <c r="FPD107" s="420"/>
      <c r="FPE107" s="420"/>
      <c r="FPF107" s="420"/>
      <c r="FPG107" s="420"/>
      <c r="FPH107" s="420"/>
      <c r="FPI107" s="420"/>
      <c r="FPJ107" s="420"/>
      <c r="FPK107" s="420"/>
      <c r="FPL107" s="420"/>
      <c r="FPM107" s="420"/>
      <c r="FPN107" s="420"/>
      <c r="FPO107" s="420"/>
      <c r="FPP107" s="420"/>
      <c r="FPQ107" s="420"/>
      <c r="FPR107" s="420"/>
      <c r="FPS107" s="420"/>
      <c r="FPT107" s="420"/>
      <c r="FPU107" s="420"/>
      <c r="FPV107" s="420"/>
      <c r="FPW107" s="420"/>
      <c r="FPX107" s="420"/>
      <c r="FPY107" s="420"/>
      <c r="FPZ107" s="420"/>
      <c r="FQA107" s="420"/>
      <c r="FQB107" s="420"/>
      <c r="FQC107" s="420"/>
      <c r="FQD107" s="420"/>
      <c r="FQE107" s="420"/>
      <c r="FQF107" s="420"/>
      <c r="FQG107" s="420"/>
      <c r="FQH107" s="420"/>
      <c r="FQI107" s="420"/>
      <c r="FQJ107" s="420"/>
      <c r="FQK107" s="420"/>
      <c r="FQL107" s="420"/>
      <c r="FQM107" s="420"/>
      <c r="FQN107" s="420"/>
      <c r="FQO107" s="420"/>
      <c r="FQP107" s="420"/>
      <c r="FQQ107" s="420"/>
      <c r="FQR107" s="420"/>
      <c r="FQS107" s="420"/>
      <c r="FQT107" s="420"/>
      <c r="FQU107" s="420"/>
      <c r="FQV107" s="420"/>
      <c r="FQW107" s="420"/>
      <c r="FQX107" s="420"/>
      <c r="FQY107" s="420"/>
      <c r="FQZ107" s="420"/>
      <c r="FRA107" s="420"/>
      <c r="FRB107" s="420"/>
      <c r="FRC107" s="420"/>
      <c r="FRD107" s="420"/>
      <c r="FRE107" s="420"/>
      <c r="FRF107" s="420"/>
      <c r="FRG107" s="420"/>
      <c r="FRH107" s="420"/>
      <c r="FRI107" s="420"/>
      <c r="FRJ107" s="420"/>
      <c r="FRK107" s="420"/>
      <c r="FRL107" s="420"/>
      <c r="FRM107" s="420"/>
      <c r="FRN107" s="420"/>
      <c r="FRO107" s="420"/>
      <c r="FRP107" s="420"/>
      <c r="FRQ107" s="420"/>
      <c r="FRR107" s="420"/>
      <c r="FRS107" s="420"/>
      <c r="FRT107" s="420"/>
      <c r="FRU107" s="420"/>
      <c r="FRV107" s="420"/>
      <c r="FRW107" s="420"/>
      <c r="FRX107" s="420"/>
      <c r="FRY107" s="420"/>
      <c r="FRZ107" s="420"/>
      <c r="FSA107" s="420"/>
      <c r="FSB107" s="420"/>
      <c r="FSC107" s="420"/>
      <c r="FSD107" s="420"/>
      <c r="FSE107" s="420"/>
      <c r="FSF107" s="420"/>
      <c r="FSG107" s="420"/>
      <c r="FSH107" s="420"/>
      <c r="FSI107" s="420"/>
      <c r="FSJ107" s="420"/>
      <c r="FSK107" s="420"/>
      <c r="FSL107" s="420"/>
      <c r="FSM107" s="420"/>
      <c r="FSN107" s="420"/>
      <c r="FSO107" s="420"/>
      <c r="FSP107" s="420"/>
      <c r="FSQ107" s="420"/>
      <c r="FSR107" s="420"/>
      <c r="FSS107" s="420"/>
      <c r="FST107" s="420"/>
      <c r="FSU107" s="420"/>
      <c r="FSV107" s="420"/>
      <c r="FSW107" s="420"/>
      <c r="FSX107" s="420"/>
      <c r="FSY107" s="420"/>
      <c r="FSZ107" s="420"/>
      <c r="FTA107" s="420"/>
      <c r="FTB107" s="420"/>
      <c r="FTC107" s="420"/>
      <c r="FTD107" s="420"/>
      <c r="FTE107" s="420"/>
      <c r="FTF107" s="420"/>
      <c r="FTG107" s="420"/>
      <c r="FTH107" s="420"/>
      <c r="FTI107" s="420"/>
      <c r="FTJ107" s="420"/>
      <c r="FTK107" s="420"/>
      <c r="FTL107" s="420"/>
      <c r="FTM107" s="420"/>
      <c r="FTN107" s="420"/>
      <c r="FTO107" s="420"/>
      <c r="FTP107" s="420"/>
      <c r="FTQ107" s="420"/>
      <c r="FTR107" s="420"/>
      <c r="FTS107" s="420"/>
      <c r="FTT107" s="420"/>
      <c r="FTU107" s="420"/>
      <c r="FTV107" s="420"/>
      <c r="FTW107" s="420"/>
      <c r="FTX107" s="420"/>
      <c r="FTY107" s="420"/>
      <c r="FTZ107" s="420"/>
      <c r="FUA107" s="420"/>
      <c r="FUB107" s="420"/>
      <c r="FUC107" s="420"/>
      <c r="FUD107" s="420"/>
      <c r="FUE107" s="420"/>
      <c r="FUF107" s="420"/>
      <c r="FUG107" s="420"/>
      <c r="FUH107" s="420"/>
      <c r="FUI107" s="420"/>
      <c r="FUJ107" s="420"/>
      <c r="FUK107" s="420"/>
      <c r="FUL107" s="420"/>
      <c r="FUM107" s="420"/>
      <c r="FUN107" s="420"/>
      <c r="FUO107" s="420"/>
      <c r="FUP107" s="420"/>
      <c r="FUQ107" s="420"/>
      <c r="FUR107" s="420"/>
      <c r="FUS107" s="420"/>
      <c r="FUT107" s="420"/>
      <c r="FUU107" s="420"/>
      <c r="FUV107" s="420"/>
      <c r="FUW107" s="420"/>
      <c r="FUX107" s="420"/>
      <c r="FUY107" s="420"/>
      <c r="FUZ107" s="420"/>
      <c r="FVA107" s="420"/>
      <c r="FVB107" s="420"/>
      <c r="FVC107" s="420"/>
      <c r="FVD107" s="420"/>
      <c r="FVE107" s="420"/>
      <c r="FVF107" s="420"/>
      <c r="FVG107" s="420"/>
      <c r="FVH107" s="420"/>
      <c r="FVI107" s="420"/>
      <c r="FVJ107" s="420"/>
      <c r="FVK107" s="420"/>
      <c r="FVL107" s="420"/>
      <c r="FVM107" s="420"/>
      <c r="FVN107" s="420"/>
      <c r="FVO107" s="420"/>
      <c r="FVP107" s="420"/>
      <c r="FVQ107" s="420"/>
      <c r="FVR107" s="420"/>
      <c r="FVS107" s="420"/>
      <c r="FVT107" s="420"/>
      <c r="FVU107" s="420"/>
      <c r="FVV107" s="420"/>
      <c r="FVW107" s="420"/>
      <c r="FVX107" s="420"/>
      <c r="FVY107" s="420"/>
      <c r="FVZ107" s="420"/>
      <c r="FWA107" s="420"/>
      <c r="FWB107" s="420"/>
      <c r="FWC107" s="420"/>
      <c r="FWD107" s="420"/>
      <c r="FWE107" s="420"/>
      <c r="FWF107" s="420"/>
      <c r="FWG107" s="420"/>
      <c r="FWH107" s="420"/>
      <c r="FWI107" s="420"/>
      <c r="FWJ107" s="420"/>
      <c r="FWK107" s="420"/>
      <c r="FWL107" s="420"/>
      <c r="FWM107" s="420"/>
      <c r="FWN107" s="420"/>
      <c r="FWO107" s="420"/>
      <c r="FWP107" s="420"/>
      <c r="FWQ107" s="420"/>
      <c r="FWR107" s="420"/>
      <c r="FWS107" s="420"/>
      <c r="FWT107" s="420"/>
      <c r="FWU107" s="420"/>
      <c r="FWV107" s="420"/>
      <c r="FWW107" s="420"/>
      <c r="FWX107" s="420"/>
      <c r="FWY107" s="420"/>
      <c r="FWZ107" s="420"/>
      <c r="FXA107" s="420"/>
      <c r="FXB107" s="420"/>
      <c r="FXC107" s="420"/>
      <c r="FXD107" s="420"/>
      <c r="FXE107" s="420"/>
      <c r="FXF107" s="420"/>
      <c r="FXG107" s="420"/>
      <c r="FXH107" s="420"/>
      <c r="FXI107" s="420"/>
      <c r="FXJ107" s="420"/>
      <c r="FXK107" s="420"/>
      <c r="FXL107" s="420"/>
      <c r="FXM107" s="420"/>
      <c r="FXN107" s="420"/>
      <c r="FXO107" s="420"/>
      <c r="FXP107" s="420"/>
      <c r="FXQ107" s="420"/>
      <c r="FXR107" s="420"/>
      <c r="FXS107" s="420"/>
      <c r="FXT107" s="420"/>
      <c r="FXU107" s="420"/>
      <c r="FXV107" s="420"/>
      <c r="FXW107" s="420"/>
      <c r="FXX107" s="420"/>
      <c r="FXY107" s="420"/>
      <c r="FXZ107" s="420"/>
      <c r="FYA107" s="420"/>
      <c r="FYB107" s="420"/>
      <c r="FYC107" s="420"/>
      <c r="FYD107" s="420"/>
      <c r="FYE107" s="420"/>
      <c r="FYF107" s="420"/>
      <c r="FYG107" s="420"/>
      <c r="FYH107" s="420"/>
      <c r="FYI107" s="420"/>
      <c r="FYJ107" s="420"/>
      <c r="FYK107" s="420"/>
      <c r="FYL107" s="420"/>
      <c r="FYM107" s="420"/>
      <c r="FYN107" s="420"/>
      <c r="FYO107" s="420"/>
      <c r="FYP107" s="420"/>
      <c r="FYQ107" s="420"/>
      <c r="FYR107" s="420"/>
      <c r="FYS107" s="420"/>
      <c r="FYT107" s="420"/>
      <c r="FYU107" s="420"/>
      <c r="FYV107" s="420"/>
      <c r="FYW107" s="420"/>
      <c r="FYX107" s="420"/>
      <c r="FYY107" s="420"/>
      <c r="FYZ107" s="420"/>
      <c r="FZA107" s="420"/>
      <c r="FZB107" s="420"/>
      <c r="FZC107" s="420"/>
      <c r="FZD107" s="420"/>
      <c r="FZE107" s="420"/>
      <c r="FZF107" s="420"/>
      <c r="FZG107" s="420"/>
      <c r="FZH107" s="420"/>
      <c r="FZI107" s="420"/>
      <c r="FZJ107" s="420"/>
      <c r="FZK107" s="420"/>
      <c r="FZL107" s="420"/>
      <c r="FZM107" s="420"/>
      <c r="FZN107" s="420"/>
      <c r="FZO107" s="420"/>
      <c r="FZP107" s="420"/>
      <c r="FZQ107" s="420"/>
      <c r="FZR107" s="420"/>
      <c r="FZS107" s="420"/>
      <c r="FZT107" s="420"/>
      <c r="FZU107" s="420"/>
      <c r="FZV107" s="420"/>
      <c r="FZW107" s="420"/>
      <c r="FZX107" s="420"/>
      <c r="FZY107" s="420"/>
      <c r="FZZ107" s="420"/>
      <c r="GAA107" s="420"/>
      <c r="GAB107" s="420"/>
      <c r="GAC107" s="420"/>
      <c r="GAD107" s="420"/>
      <c r="GAE107" s="420"/>
      <c r="GAF107" s="420"/>
      <c r="GAG107" s="420"/>
      <c r="GAH107" s="420"/>
      <c r="GAI107" s="420"/>
      <c r="GAJ107" s="420"/>
      <c r="GAK107" s="420"/>
      <c r="GAL107" s="420"/>
      <c r="GAM107" s="420"/>
      <c r="GAN107" s="420"/>
      <c r="GAO107" s="420"/>
      <c r="GAP107" s="420"/>
      <c r="GAQ107" s="420"/>
      <c r="GAR107" s="420"/>
      <c r="GAS107" s="420"/>
      <c r="GAT107" s="420"/>
      <c r="GAU107" s="420"/>
      <c r="GAV107" s="420"/>
      <c r="GAW107" s="420"/>
      <c r="GAX107" s="420"/>
      <c r="GAY107" s="420"/>
      <c r="GAZ107" s="420"/>
      <c r="GBA107" s="420"/>
      <c r="GBB107" s="420"/>
      <c r="GBC107" s="420"/>
      <c r="GBD107" s="420"/>
      <c r="GBE107" s="420"/>
      <c r="GBF107" s="420"/>
      <c r="GBG107" s="420"/>
      <c r="GBH107" s="420"/>
      <c r="GBI107" s="420"/>
      <c r="GBJ107" s="420"/>
      <c r="GBK107" s="420"/>
      <c r="GBL107" s="420"/>
      <c r="GBM107" s="420"/>
      <c r="GBN107" s="420"/>
      <c r="GBO107" s="420"/>
      <c r="GBP107" s="420"/>
      <c r="GBQ107" s="420"/>
      <c r="GBR107" s="420"/>
      <c r="GBS107" s="420"/>
      <c r="GBT107" s="420"/>
      <c r="GBU107" s="420"/>
      <c r="GBV107" s="420"/>
      <c r="GBW107" s="420"/>
      <c r="GBX107" s="420"/>
      <c r="GBY107" s="420"/>
      <c r="GBZ107" s="420"/>
      <c r="GCA107" s="420"/>
      <c r="GCB107" s="420"/>
      <c r="GCC107" s="420"/>
      <c r="GCD107" s="420"/>
      <c r="GCE107" s="420"/>
      <c r="GCF107" s="420"/>
      <c r="GCG107" s="420"/>
      <c r="GCH107" s="420"/>
      <c r="GCI107" s="420"/>
      <c r="GCJ107" s="420"/>
      <c r="GCK107" s="420"/>
      <c r="GCL107" s="420"/>
      <c r="GCM107" s="420"/>
      <c r="GCN107" s="420"/>
      <c r="GCO107" s="420"/>
      <c r="GCP107" s="420"/>
      <c r="GCQ107" s="420"/>
      <c r="GCR107" s="420"/>
      <c r="GCS107" s="420"/>
      <c r="GCT107" s="420"/>
      <c r="GCU107" s="420"/>
      <c r="GCV107" s="420"/>
      <c r="GCW107" s="420"/>
      <c r="GCX107" s="420"/>
      <c r="GCY107" s="420"/>
      <c r="GCZ107" s="420"/>
      <c r="GDA107" s="420"/>
      <c r="GDB107" s="420"/>
      <c r="GDC107" s="420"/>
      <c r="GDD107" s="420"/>
      <c r="GDE107" s="420"/>
      <c r="GDF107" s="420"/>
      <c r="GDG107" s="420"/>
      <c r="GDH107" s="420"/>
      <c r="GDI107" s="420"/>
      <c r="GDJ107" s="420"/>
      <c r="GDK107" s="420"/>
      <c r="GDL107" s="420"/>
      <c r="GDM107" s="420"/>
      <c r="GDN107" s="420"/>
      <c r="GDO107" s="420"/>
      <c r="GDP107" s="420"/>
      <c r="GDQ107" s="420"/>
      <c r="GDR107" s="420"/>
      <c r="GDS107" s="420"/>
      <c r="GDT107" s="420"/>
      <c r="GDU107" s="420"/>
      <c r="GDV107" s="420"/>
      <c r="GDW107" s="420"/>
      <c r="GDX107" s="420"/>
      <c r="GDY107" s="420"/>
      <c r="GDZ107" s="420"/>
      <c r="GEA107" s="420"/>
      <c r="GEB107" s="420"/>
      <c r="GEC107" s="420"/>
      <c r="GED107" s="420"/>
      <c r="GEE107" s="420"/>
      <c r="GEF107" s="420"/>
      <c r="GEG107" s="420"/>
      <c r="GEH107" s="420"/>
      <c r="GEI107" s="420"/>
      <c r="GEJ107" s="420"/>
      <c r="GEK107" s="420"/>
      <c r="GEL107" s="420"/>
      <c r="GEM107" s="420"/>
      <c r="GEN107" s="420"/>
      <c r="GEO107" s="420"/>
      <c r="GEP107" s="420"/>
      <c r="GEQ107" s="420"/>
      <c r="GER107" s="420"/>
      <c r="GES107" s="420"/>
      <c r="GET107" s="420"/>
      <c r="GEU107" s="420"/>
      <c r="GEV107" s="420"/>
      <c r="GEW107" s="420"/>
      <c r="GEX107" s="420"/>
      <c r="GEY107" s="420"/>
      <c r="GEZ107" s="420"/>
      <c r="GFA107" s="420"/>
      <c r="GFB107" s="420"/>
      <c r="GFC107" s="420"/>
      <c r="GFD107" s="420"/>
      <c r="GFE107" s="420"/>
      <c r="GFF107" s="420"/>
      <c r="GFG107" s="420"/>
      <c r="GFH107" s="420"/>
      <c r="GFI107" s="420"/>
      <c r="GFJ107" s="420"/>
      <c r="GFK107" s="420"/>
      <c r="GFL107" s="420"/>
      <c r="GFM107" s="420"/>
      <c r="GFN107" s="420"/>
      <c r="GFO107" s="420"/>
      <c r="GFP107" s="420"/>
      <c r="GFQ107" s="420"/>
      <c r="GFR107" s="420"/>
      <c r="GFS107" s="420"/>
      <c r="GFT107" s="420"/>
      <c r="GFU107" s="420"/>
      <c r="GFV107" s="420"/>
      <c r="GFW107" s="420"/>
      <c r="GFX107" s="420"/>
      <c r="GFY107" s="420"/>
      <c r="GFZ107" s="420"/>
      <c r="GGA107" s="420"/>
      <c r="GGB107" s="420"/>
      <c r="GGC107" s="420"/>
      <c r="GGD107" s="420"/>
      <c r="GGE107" s="420"/>
      <c r="GGF107" s="420"/>
      <c r="GGG107" s="420"/>
      <c r="GGH107" s="420"/>
      <c r="GGI107" s="420"/>
      <c r="GGJ107" s="420"/>
      <c r="GGK107" s="420"/>
      <c r="GGL107" s="420"/>
      <c r="GGM107" s="420"/>
      <c r="GGN107" s="420"/>
      <c r="GGO107" s="420"/>
      <c r="GGP107" s="420"/>
      <c r="GGQ107" s="420"/>
      <c r="GGR107" s="420"/>
      <c r="GGS107" s="420"/>
      <c r="GGT107" s="420"/>
      <c r="GGU107" s="420"/>
      <c r="GGV107" s="420"/>
      <c r="GGW107" s="420"/>
      <c r="GGX107" s="420"/>
      <c r="GGY107" s="420"/>
      <c r="GGZ107" s="420"/>
      <c r="GHA107" s="420"/>
      <c r="GHB107" s="420"/>
      <c r="GHC107" s="420"/>
      <c r="GHD107" s="420"/>
      <c r="GHE107" s="420"/>
      <c r="GHF107" s="420"/>
      <c r="GHG107" s="420"/>
      <c r="GHH107" s="420"/>
      <c r="GHI107" s="420"/>
      <c r="GHJ107" s="420"/>
      <c r="GHK107" s="420"/>
      <c r="GHL107" s="420"/>
      <c r="GHM107" s="420"/>
      <c r="GHN107" s="420"/>
      <c r="GHO107" s="420"/>
      <c r="GHP107" s="420"/>
      <c r="GHQ107" s="420"/>
      <c r="GHR107" s="420"/>
      <c r="GHS107" s="420"/>
      <c r="GHT107" s="420"/>
      <c r="GHU107" s="420"/>
      <c r="GHV107" s="420"/>
      <c r="GHW107" s="420"/>
      <c r="GHX107" s="420"/>
      <c r="GHY107" s="420"/>
      <c r="GHZ107" s="420"/>
      <c r="GIA107" s="420"/>
      <c r="GIB107" s="420"/>
      <c r="GIC107" s="420"/>
      <c r="GID107" s="420"/>
      <c r="GIE107" s="420"/>
      <c r="GIF107" s="420"/>
      <c r="GIG107" s="420"/>
      <c r="GIH107" s="420"/>
      <c r="GII107" s="420"/>
      <c r="GIJ107" s="420"/>
      <c r="GIK107" s="420"/>
      <c r="GIL107" s="420"/>
      <c r="GIM107" s="420"/>
      <c r="GIN107" s="420"/>
      <c r="GIO107" s="420"/>
      <c r="GIP107" s="420"/>
      <c r="GIQ107" s="420"/>
      <c r="GIR107" s="420"/>
      <c r="GIS107" s="420"/>
      <c r="GIT107" s="420"/>
      <c r="GIU107" s="420"/>
      <c r="GIV107" s="420"/>
      <c r="GIW107" s="420"/>
      <c r="GIX107" s="420"/>
      <c r="GIY107" s="420"/>
      <c r="GIZ107" s="420"/>
      <c r="GJA107" s="420"/>
      <c r="GJB107" s="420"/>
      <c r="GJC107" s="420"/>
      <c r="GJD107" s="420"/>
      <c r="GJE107" s="420"/>
      <c r="GJF107" s="420"/>
      <c r="GJG107" s="420"/>
      <c r="GJH107" s="420"/>
      <c r="GJI107" s="420"/>
      <c r="GJJ107" s="420"/>
      <c r="GJK107" s="420"/>
      <c r="GJL107" s="420"/>
      <c r="GJM107" s="420"/>
      <c r="GJN107" s="420"/>
      <c r="GJO107" s="420"/>
      <c r="GJP107" s="420"/>
      <c r="GJQ107" s="420"/>
      <c r="GJR107" s="420"/>
      <c r="GJS107" s="420"/>
      <c r="GJT107" s="420"/>
      <c r="GJU107" s="420"/>
      <c r="GJV107" s="420"/>
      <c r="GJW107" s="420"/>
      <c r="GJX107" s="420"/>
      <c r="GJY107" s="420"/>
      <c r="GJZ107" s="420"/>
      <c r="GKA107" s="420"/>
      <c r="GKB107" s="420"/>
      <c r="GKC107" s="420"/>
      <c r="GKD107" s="420"/>
      <c r="GKE107" s="420"/>
      <c r="GKF107" s="420"/>
      <c r="GKG107" s="420"/>
      <c r="GKH107" s="420"/>
      <c r="GKI107" s="420"/>
      <c r="GKJ107" s="420"/>
      <c r="GKK107" s="420"/>
      <c r="GKL107" s="420"/>
      <c r="GKM107" s="420"/>
      <c r="GKN107" s="420"/>
      <c r="GKO107" s="420"/>
      <c r="GKP107" s="420"/>
      <c r="GKQ107" s="420"/>
      <c r="GKR107" s="420"/>
      <c r="GKS107" s="420"/>
      <c r="GKT107" s="420"/>
      <c r="GKU107" s="420"/>
      <c r="GKV107" s="420"/>
      <c r="GKW107" s="420"/>
      <c r="GKX107" s="420"/>
      <c r="GKY107" s="420"/>
      <c r="GKZ107" s="420"/>
      <c r="GLA107" s="420"/>
      <c r="GLB107" s="420"/>
      <c r="GLC107" s="420"/>
      <c r="GLD107" s="420"/>
      <c r="GLE107" s="420"/>
      <c r="GLF107" s="420"/>
      <c r="GLG107" s="420"/>
      <c r="GLH107" s="420"/>
      <c r="GLI107" s="420"/>
      <c r="GLJ107" s="420"/>
      <c r="GLK107" s="420"/>
      <c r="GLL107" s="420"/>
      <c r="GLM107" s="420"/>
      <c r="GLN107" s="420"/>
      <c r="GLO107" s="420"/>
      <c r="GLP107" s="420"/>
      <c r="GLQ107" s="420"/>
      <c r="GLR107" s="420"/>
      <c r="GLS107" s="420"/>
      <c r="GLT107" s="420"/>
      <c r="GLU107" s="420"/>
      <c r="GLV107" s="420"/>
      <c r="GLW107" s="420"/>
      <c r="GLX107" s="420"/>
      <c r="GLY107" s="420"/>
      <c r="GLZ107" s="420"/>
      <c r="GMA107" s="420"/>
      <c r="GMB107" s="420"/>
      <c r="GMC107" s="420"/>
      <c r="GMD107" s="420"/>
      <c r="GME107" s="420"/>
      <c r="GMF107" s="420"/>
      <c r="GMG107" s="420"/>
      <c r="GMH107" s="420"/>
      <c r="GMI107" s="420"/>
      <c r="GMJ107" s="420"/>
      <c r="GMK107" s="420"/>
      <c r="GML107" s="420"/>
      <c r="GMM107" s="420"/>
      <c r="GMN107" s="420"/>
      <c r="GMO107" s="420"/>
      <c r="GMP107" s="420"/>
      <c r="GMQ107" s="420"/>
      <c r="GMR107" s="420"/>
      <c r="GMS107" s="420"/>
      <c r="GMT107" s="420"/>
      <c r="GMU107" s="420"/>
      <c r="GMV107" s="420"/>
      <c r="GMW107" s="420"/>
      <c r="GMX107" s="420"/>
      <c r="GMY107" s="420"/>
      <c r="GMZ107" s="420"/>
      <c r="GNA107" s="420"/>
      <c r="GNB107" s="420"/>
      <c r="GNC107" s="420"/>
      <c r="GND107" s="420"/>
      <c r="GNE107" s="420"/>
      <c r="GNF107" s="420"/>
      <c r="GNG107" s="420"/>
      <c r="GNH107" s="420"/>
      <c r="GNI107" s="420"/>
      <c r="GNJ107" s="420"/>
      <c r="GNK107" s="420"/>
      <c r="GNL107" s="420"/>
      <c r="GNM107" s="420"/>
      <c r="GNN107" s="420"/>
      <c r="GNO107" s="420"/>
      <c r="GNP107" s="420"/>
      <c r="GNQ107" s="420"/>
      <c r="GNR107" s="420"/>
      <c r="GNS107" s="420"/>
      <c r="GNT107" s="420"/>
      <c r="GNU107" s="420"/>
      <c r="GNV107" s="420"/>
      <c r="GNW107" s="420"/>
      <c r="GNX107" s="420"/>
      <c r="GNY107" s="420"/>
      <c r="GNZ107" s="420"/>
      <c r="GOA107" s="420"/>
      <c r="GOB107" s="420"/>
      <c r="GOC107" s="420"/>
      <c r="GOD107" s="420"/>
      <c r="GOE107" s="420"/>
      <c r="GOF107" s="420"/>
      <c r="GOG107" s="420"/>
      <c r="GOH107" s="420"/>
      <c r="GOI107" s="420"/>
      <c r="GOJ107" s="420"/>
      <c r="GOK107" s="420"/>
      <c r="GOL107" s="420"/>
      <c r="GOM107" s="420"/>
      <c r="GON107" s="420"/>
      <c r="GOO107" s="420"/>
      <c r="GOP107" s="420"/>
      <c r="GOQ107" s="420"/>
      <c r="GOR107" s="420"/>
      <c r="GOS107" s="420"/>
      <c r="GOT107" s="420"/>
      <c r="GOU107" s="420"/>
      <c r="GOV107" s="420"/>
      <c r="GOW107" s="420"/>
      <c r="GOX107" s="420"/>
      <c r="GOY107" s="420"/>
      <c r="GOZ107" s="420"/>
      <c r="GPA107" s="420"/>
      <c r="GPB107" s="420"/>
      <c r="GPC107" s="420"/>
      <c r="GPD107" s="420"/>
      <c r="GPE107" s="420"/>
      <c r="GPF107" s="420"/>
      <c r="GPG107" s="420"/>
      <c r="GPH107" s="420"/>
      <c r="GPI107" s="420"/>
      <c r="GPJ107" s="420"/>
      <c r="GPK107" s="420"/>
      <c r="GPL107" s="420"/>
      <c r="GPM107" s="420"/>
      <c r="GPN107" s="420"/>
      <c r="GPO107" s="420"/>
      <c r="GPP107" s="420"/>
      <c r="GPQ107" s="420"/>
      <c r="GPR107" s="420"/>
      <c r="GPS107" s="420"/>
      <c r="GPT107" s="420"/>
      <c r="GPU107" s="420"/>
      <c r="GPV107" s="420"/>
      <c r="GPW107" s="420"/>
      <c r="GPX107" s="420"/>
      <c r="GPY107" s="420"/>
      <c r="GPZ107" s="420"/>
      <c r="GQA107" s="420"/>
      <c r="GQB107" s="420"/>
      <c r="GQC107" s="420"/>
      <c r="GQD107" s="420"/>
      <c r="GQE107" s="420"/>
      <c r="GQF107" s="420"/>
      <c r="GQG107" s="420"/>
      <c r="GQH107" s="420"/>
      <c r="GQI107" s="420"/>
      <c r="GQJ107" s="420"/>
      <c r="GQK107" s="420"/>
      <c r="GQL107" s="420"/>
      <c r="GQM107" s="420"/>
      <c r="GQN107" s="420"/>
      <c r="GQO107" s="420"/>
      <c r="GQP107" s="420"/>
      <c r="GQQ107" s="420"/>
      <c r="GQR107" s="420"/>
      <c r="GQS107" s="420"/>
      <c r="GQT107" s="420"/>
      <c r="GQU107" s="420"/>
      <c r="GQV107" s="420"/>
      <c r="GQW107" s="420"/>
      <c r="GQX107" s="420"/>
      <c r="GQY107" s="420"/>
      <c r="GQZ107" s="420"/>
      <c r="GRA107" s="420"/>
      <c r="GRB107" s="420"/>
      <c r="GRC107" s="420"/>
      <c r="GRD107" s="420"/>
      <c r="GRE107" s="420"/>
      <c r="GRF107" s="420"/>
      <c r="GRG107" s="420"/>
      <c r="GRH107" s="420"/>
      <c r="GRI107" s="420"/>
      <c r="GRJ107" s="420"/>
      <c r="GRK107" s="420"/>
      <c r="GRL107" s="420"/>
      <c r="GRM107" s="420"/>
      <c r="GRN107" s="420"/>
      <c r="GRO107" s="420"/>
      <c r="GRP107" s="420"/>
      <c r="GRQ107" s="420"/>
      <c r="GRR107" s="420"/>
      <c r="GRS107" s="420"/>
      <c r="GRT107" s="420"/>
      <c r="GRU107" s="420"/>
      <c r="GRV107" s="420"/>
      <c r="GRW107" s="420"/>
      <c r="GRX107" s="420"/>
      <c r="GRY107" s="420"/>
      <c r="GRZ107" s="420"/>
      <c r="GSA107" s="420"/>
      <c r="GSB107" s="420"/>
      <c r="GSC107" s="420"/>
      <c r="GSD107" s="420"/>
      <c r="GSE107" s="420"/>
      <c r="GSF107" s="420"/>
      <c r="GSG107" s="420"/>
      <c r="GSH107" s="420"/>
      <c r="GSI107" s="420"/>
      <c r="GSJ107" s="420"/>
      <c r="GSK107" s="420"/>
      <c r="GSL107" s="420"/>
      <c r="GSM107" s="420"/>
      <c r="GSN107" s="420"/>
      <c r="GSO107" s="420"/>
      <c r="GSP107" s="420"/>
      <c r="GSQ107" s="420"/>
      <c r="GSR107" s="420"/>
      <c r="GSS107" s="420"/>
      <c r="GST107" s="420"/>
      <c r="GSU107" s="420"/>
      <c r="GSV107" s="420"/>
      <c r="GSW107" s="420"/>
      <c r="GSX107" s="420"/>
      <c r="GSY107" s="420"/>
      <c r="GSZ107" s="420"/>
      <c r="GTA107" s="420"/>
      <c r="GTB107" s="420"/>
      <c r="GTC107" s="420"/>
      <c r="GTD107" s="420"/>
      <c r="GTE107" s="420"/>
      <c r="GTF107" s="420"/>
      <c r="GTG107" s="420"/>
      <c r="GTH107" s="420"/>
      <c r="GTI107" s="420"/>
      <c r="GTJ107" s="420"/>
      <c r="GTK107" s="420"/>
      <c r="GTL107" s="420"/>
      <c r="GTM107" s="420"/>
      <c r="GTN107" s="420"/>
      <c r="GTO107" s="420"/>
      <c r="GTP107" s="420"/>
      <c r="GTQ107" s="420"/>
      <c r="GTR107" s="420"/>
      <c r="GTS107" s="420"/>
      <c r="GTT107" s="420"/>
      <c r="GTU107" s="420"/>
      <c r="GTV107" s="420"/>
      <c r="GTW107" s="420"/>
      <c r="GTX107" s="420"/>
      <c r="GTY107" s="420"/>
      <c r="GTZ107" s="420"/>
      <c r="GUA107" s="420"/>
      <c r="GUB107" s="420"/>
      <c r="GUC107" s="420"/>
      <c r="GUD107" s="420"/>
      <c r="GUE107" s="420"/>
      <c r="GUF107" s="420"/>
      <c r="GUG107" s="420"/>
      <c r="GUH107" s="420"/>
      <c r="GUI107" s="420"/>
      <c r="GUJ107" s="420"/>
      <c r="GUK107" s="420"/>
      <c r="GUL107" s="420"/>
      <c r="GUM107" s="420"/>
      <c r="GUN107" s="420"/>
      <c r="GUO107" s="420"/>
      <c r="GUP107" s="420"/>
      <c r="GUQ107" s="420"/>
      <c r="GUR107" s="420"/>
      <c r="GUS107" s="420"/>
      <c r="GUT107" s="420"/>
      <c r="GUU107" s="420"/>
      <c r="GUV107" s="420"/>
      <c r="GUW107" s="420"/>
      <c r="GUX107" s="420"/>
      <c r="GUY107" s="420"/>
      <c r="GUZ107" s="420"/>
      <c r="GVA107" s="420"/>
      <c r="GVB107" s="420"/>
      <c r="GVC107" s="420"/>
      <c r="GVD107" s="420"/>
      <c r="GVE107" s="420"/>
      <c r="GVF107" s="420"/>
      <c r="GVG107" s="420"/>
      <c r="GVH107" s="420"/>
      <c r="GVI107" s="420"/>
      <c r="GVJ107" s="420"/>
      <c r="GVK107" s="420"/>
      <c r="GVL107" s="420"/>
      <c r="GVM107" s="420"/>
      <c r="GVN107" s="420"/>
      <c r="GVO107" s="420"/>
      <c r="GVP107" s="420"/>
      <c r="GVQ107" s="420"/>
      <c r="GVR107" s="420"/>
      <c r="GVS107" s="420"/>
      <c r="GVT107" s="420"/>
      <c r="GVU107" s="420"/>
      <c r="GVV107" s="420"/>
      <c r="GVW107" s="420"/>
      <c r="GVX107" s="420"/>
      <c r="GVY107" s="420"/>
      <c r="GVZ107" s="420"/>
      <c r="GWA107" s="420"/>
      <c r="GWB107" s="420"/>
      <c r="GWC107" s="420"/>
      <c r="GWD107" s="420"/>
      <c r="GWE107" s="420"/>
      <c r="GWF107" s="420"/>
      <c r="GWG107" s="420"/>
      <c r="GWH107" s="420"/>
      <c r="GWI107" s="420"/>
      <c r="GWJ107" s="420"/>
      <c r="GWK107" s="420"/>
      <c r="GWL107" s="420"/>
      <c r="GWM107" s="420"/>
      <c r="GWN107" s="420"/>
      <c r="GWO107" s="420"/>
      <c r="GWP107" s="420"/>
      <c r="GWQ107" s="420"/>
      <c r="GWR107" s="420"/>
      <c r="GWS107" s="420"/>
      <c r="GWT107" s="420"/>
      <c r="GWU107" s="420"/>
      <c r="GWV107" s="420"/>
      <c r="GWW107" s="420"/>
      <c r="GWX107" s="420"/>
      <c r="GWY107" s="420"/>
      <c r="GWZ107" s="420"/>
      <c r="GXA107" s="420"/>
      <c r="GXB107" s="420"/>
      <c r="GXC107" s="420"/>
      <c r="GXD107" s="420"/>
      <c r="GXE107" s="420"/>
      <c r="GXF107" s="420"/>
      <c r="GXG107" s="420"/>
      <c r="GXH107" s="420"/>
      <c r="GXI107" s="420"/>
      <c r="GXJ107" s="420"/>
      <c r="GXK107" s="420"/>
      <c r="GXL107" s="420"/>
      <c r="GXM107" s="420"/>
      <c r="GXN107" s="420"/>
      <c r="GXO107" s="420"/>
      <c r="GXP107" s="420"/>
      <c r="GXQ107" s="420"/>
      <c r="GXR107" s="420"/>
      <c r="GXS107" s="420"/>
      <c r="GXT107" s="420"/>
      <c r="GXU107" s="420"/>
      <c r="GXV107" s="420"/>
      <c r="GXW107" s="420"/>
      <c r="GXX107" s="420"/>
      <c r="GXY107" s="420"/>
      <c r="GXZ107" s="420"/>
      <c r="GYA107" s="420"/>
      <c r="GYB107" s="420"/>
      <c r="GYC107" s="420"/>
      <c r="GYD107" s="420"/>
      <c r="GYE107" s="420"/>
      <c r="GYF107" s="420"/>
      <c r="GYG107" s="420"/>
      <c r="GYH107" s="420"/>
      <c r="GYI107" s="420"/>
      <c r="GYJ107" s="420"/>
      <c r="GYK107" s="420"/>
      <c r="GYL107" s="420"/>
      <c r="GYM107" s="420"/>
      <c r="GYN107" s="420"/>
      <c r="GYO107" s="420"/>
      <c r="GYP107" s="420"/>
      <c r="GYQ107" s="420"/>
      <c r="GYR107" s="420"/>
      <c r="GYS107" s="420"/>
      <c r="GYT107" s="420"/>
      <c r="GYU107" s="420"/>
      <c r="GYV107" s="420"/>
      <c r="GYW107" s="420"/>
      <c r="GYX107" s="420"/>
      <c r="GYY107" s="420"/>
      <c r="GYZ107" s="420"/>
      <c r="GZA107" s="420"/>
      <c r="GZB107" s="420"/>
      <c r="GZC107" s="420"/>
      <c r="GZD107" s="420"/>
      <c r="GZE107" s="420"/>
      <c r="GZF107" s="420"/>
      <c r="GZG107" s="420"/>
      <c r="GZH107" s="420"/>
      <c r="GZI107" s="420"/>
      <c r="GZJ107" s="420"/>
      <c r="GZK107" s="420"/>
      <c r="GZL107" s="420"/>
      <c r="GZM107" s="420"/>
      <c r="GZN107" s="420"/>
      <c r="GZO107" s="420"/>
      <c r="GZP107" s="420"/>
      <c r="GZQ107" s="420"/>
      <c r="GZR107" s="420"/>
      <c r="GZS107" s="420"/>
      <c r="GZT107" s="420"/>
      <c r="GZU107" s="420"/>
      <c r="GZV107" s="420"/>
      <c r="GZW107" s="420"/>
      <c r="GZX107" s="420"/>
      <c r="GZY107" s="420"/>
      <c r="GZZ107" s="420"/>
      <c r="HAA107" s="420"/>
      <c r="HAB107" s="420"/>
      <c r="HAC107" s="420"/>
      <c r="HAD107" s="420"/>
      <c r="HAE107" s="420"/>
      <c r="HAF107" s="420"/>
      <c r="HAG107" s="420"/>
      <c r="HAH107" s="420"/>
      <c r="HAI107" s="420"/>
      <c r="HAJ107" s="420"/>
      <c r="HAK107" s="420"/>
      <c r="HAL107" s="420"/>
      <c r="HAM107" s="420"/>
      <c r="HAN107" s="420"/>
      <c r="HAO107" s="420"/>
      <c r="HAP107" s="420"/>
      <c r="HAQ107" s="420"/>
      <c r="HAR107" s="420"/>
      <c r="HAS107" s="420"/>
      <c r="HAT107" s="420"/>
      <c r="HAU107" s="420"/>
      <c r="HAV107" s="420"/>
      <c r="HAW107" s="420"/>
      <c r="HAX107" s="420"/>
      <c r="HAY107" s="420"/>
      <c r="HAZ107" s="420"/>
      <c r="HBA107" s="420"/>
      <c r="HBB107" s="420"/>
      <c r="HBC107" s="420"/>
      <c r="HBD107" s="420"/>
      <c r="HBE107" s="420"/>
      <c r="HBF107" s="420"/>
      <c r="HBG107" s="420"/>
      <c r="HBH107" s="420"/>
      <c r="HBI107" s="420"/>
      <c r="HBJ107" s="420"/>
      <c r="HBK107" s="420"/>
      <c r="HBL107" s="420"/>
      <c r="HBM107" s="420"/>
      <c r="HBN107" s="420"/>
      <c r="HBO107" s="420"/>
      <c r="HBP107" s="420"/>
      <c r="HBQ107" s="420"/>
      <c r="HBR107" s="420"/>
      <c r="HBS107" s="420"/>
      <c r="HBT107" s="420"/>
      <c r="HBU107" s="420"/>
      <c r="HBV107" s="420"/>
      <c r="HBW107" s="420"/>
      <c r="HBX107" s="420"/>
      <c r="HBY107" s="420"/>
      <c r="HBZ107" s="420"/>
      <c r="HCA107" s="420"/>
      <c r="HCB107" s="420"/>
      <c r="HCC107" s="420"/>
      <c r="HCD107" s="420"/>
      <c r="HCE107" s="420"/>
      <c r="HCF107" s="420"/>
      <c r="HCG107" s="420"/>
      <c r="HCH107" s="420"/>
      <c r="HCI107" s="420"/>
      <c r="HCJ107" s="420"/>
      <c r="HCK107" s="420"/>
      <c r="HCL107" s="420"/>
      <c r="HCM107" s="420"/>
      <c r="HCN107" s="420"/>
      <c r="HCO107" s="420"/>
      <c r="HCP107" s="420"/>
      <c r="HCQ107" s="420"/>
      <c r="HCR107" s="420"/>
      <c r="HCS107" s="420"/>
      <c r="HCT107" s="420"/>
      <c r="HCU107" s="420"/>
      <c r="HCV107" s="420"/>
      <c r="HCW107" s="420"/>
      <c r="HCX107" s="420"/>
      <c r="HCY107" s="420"/>
      <c r="HCZ107" s="420"/>
      <c r="HDA107" s="420"/>
      <c r="HDB107" s="420"/>
      <c r="HDC107" s="420"/>
      <c r="HDD107" s="420"/>
      <c r="HDE107" s="420"/>
      <c r="HDF107" s="420"/>
      <c r="HDG107" s="420"/>
      <c r="HDH107" s="420"/>
      <c r="HDI107" s="420"/>
      <c r="HDJ107" s="420"/>
      <c r="HDK107" s="420"/>
      <c r="HDL107" s="420"/>
      <c r="HDM107" s="420"/>
      <c r="HDN107" s="420"/>
      <c r="HDO107" s="420"/>
      <c r="HDP107" s="420"/>
      <c r="HDQ107" s="420"/>
      <c r="HDR107" s="420"/>
      <c r="HDS107" s="420"/>
      <c r="HDT107" s="420"/>
      <c r="HDU107" s="420"/>
      <c r="HDV107" s="420"/>
      <c r="HDW107" s="420"/>
      <c r="HDX107" s="420"/>
      <c r="HDY107" s="420"/>
      <c r="HDZ107" s="420"/>
      <c r="HEA107" s="420"/>
      <c r="HEB107" s="420"/>
      <c r="HEC107" s="420"/>
      <c r="HED107" s="420"/>
      <c r="HEE107" s="420"/>
      <c r="HEF107" s="420"/>
      <c r="HEG107" s="420"/>
      <c r="HEH107" s="420"/>
      <c r="HEI107" s="420"/>
      <c r="HEJ107" s="420"/>
      <c r="HEK107" s="420"/>
      <c r="HEL107" s="420"/>
      <c r="HEM107" s="420"/>
      <c r="HEN107" s="420"/>
      <c r="HEO107" s="420"/>
      <c r="HEP107" s="420"/>
      <c r="HEQ107" s="420"/>
      <c r="HER107" s="420"/>
      <c r="HES107" s="420"/>
      <c r="HET107" s="420"/>
      <c r="HEU107" s="420"/>
      <c r="HEV107" s="420"/>
      <c r="HEW107" s="420"/>
      <c r="HEX107" s="420"/>
      <c r="HEY107" s="420"/>
      <c r="HEZ107" s="420"/>
      <c r="HFA107" s="420"/>
      <c r="HFB107" s="420"/>
      <c r="HFC107" s="420"/>
      <c r="HFD107" s="420"/>
      <c r="HFE107" s="420"/>
      <c r="HFF107" s="420"/>
      <c r="HFG107" s="420"/>
      <c r="HFH107" s="420"/>
      <c r="HFI107" s="420"/>
      <c r="HFJ107" s="420"/>
      <c r="HFK107" s="420"/>
      <c r="HFL107" s="420"/>
      <c r="HFM107" s="420"/>
      <c r="HFN107" s="420"/>
      <c r="HFO107" s="420"/>
      <c r="HFP107" s="420"/>
      <c r="HFQ107" s="420"/>
      <c r="HFR107" s="420"/>
      <c r="HFS107" s="420"/>
      <c r="HFT107" s="420"/>
      <c r="HFU107" s="420"/>
      <c r="HFV107" s="420"/>
      <c r="HFW107" s="420"/>
      <c r="HFX107" s="420"/>
      <c r="HFY107" s="420"/>
      <c r="HFZ107" s="420"/>
      <c r="HGA107" s="420"/>
      <c r="HGB107" s="420"/>
      <c r="HGC107" s="420"/>
      <c r="HGD107" s="420"/>
      <c r="HGE107" s="420"/>
      <c r="HGF107" s="420"/>
      <c r="HGG107" s="420"/>
      <c r="HGH107" s="420"/>
      <c r="HGI107" s="420"/>
      <c r="HGJ107" s="420"/>
      <c r="HGK107" s="420"/>
      <c r="HGL107" s="420"/>
      <c r="HGM107" s="420"/>
      <c r="HGN107" s="420"/>
      <c r="HGO107" s="420"/>
      <c r="HGP107" s="420"/>
      <c r="HGQ107" s="420"/>
      <c r="HGR107" s="420"/>
      <c r="HGS107" s="420"/>
      <c r="HGT107" s="420"/>
      <c r="HGU107" s="420"/>
      <c r="HGV107" s="420"/>
      <c r="HGW107" s="420"/>
      <c r="HGX107" s="420"/>
      <c r="HGY107" s="420"/>
      <c r="HGZ107" s="420"/>
      <c r="HHA107" s="420"/>
      <c r="HHB107" s="420"/>
      <c r="HHC107" s="420"/>
      <c r="HHD107" s="420"/>
      <c r="HHE107" s="420"/>
      <c r="HHF107" s="420"/>
      <c r="HHG107" s="420"/>
      <c r="HHH107" s="420"/>
      <c r="HHI107" s="420"/>
      <c r="HHJ107" s="420"/>
      <c r="HHK107" s="420"/>
      <c r="HHL107" s="420"/>
      <c r="HHM107" s="420"/>
      <c r="HHN107" s="420"/>
      <c r="HHO107" s="420"/>
      <c r="HHP107" s="420"/>
      <c r="HHQ107" s="420"/>
      <c r="HHR107" s="420"/>
      <c r="HHS107" s="420"/>
      <c r="HHT107" s="420"/>
      <c r="HHU107" s="420"/>
      <c r="HHV107" s="420"/>
      <c r="HHW107" s="420"/>
      <c r="HHX107" s="420"/>
      <c r="HHY107" s="420"/>
      <c r="HHZ107" s="420"/>
      <c r="HIA107" s="420"/>
      <c r="HIB107" s="420"/>
      <c r="HIC107" s="420"/>
      <c r="HID107" s="420"/>
      <c r="HIE107" s="420"/>
      <c r="HIF107" s="420"/>
      <c r="HIG107" s="420"/>
      <c r="HIH107" s="420"/>
      <c r="HII107" s="420"/>
      <c r="HIJ107" s="420"/>
      <c r="HIK107" s="420"/>
      <c r="HIL107" s="420"/>
      <c r="HIM107" s="420"/>
      <c r="HIN107" s="420"/>
      <c r="HIO107" s="420"/>
      <c r="HIP107" s="420"/>
      <c r="HIQ107" s="420"/>
      <c r="HIR107" s="420"/>
      <c r="HIS107" s="420"/>
      <c r="HIT107" s="420"/>
      <c r="HIU107" s="420"/>
      <c r="HIV107" s="420"/>
      <c r="HIW107" s="420"/>
      <c r="HIX107" s="420"/>
      <c r="HIY107" s="420"/>
      <c r="HIZ107" s="420"/>
      <c r="HJA107" s="420"/>
      <c r="HJB107" s="420"/>
      <c r="HJC107" s="420"/>
      <c r="HJD107" s="420"/>
      <c r="HJE107" s="420"/>
      <c r="HJF107" s="420"/>
      <c r="HJG107" s="420"/>
      <c r="HJH107" s="420"/>
      <c r="HJI107" s="420"/>
      <c r="HJJ107" s="420"/>
      <c r="HJK107" s="420"/>
      <c r="HJL107" s="420"/>
      <c r="HJM107" s="420"/>
      <c r="HJN107" s="420"/>
      <c r="HJO107" s="420"/>
      <c r="HJP107" s="420"/>
      <c r="HJQ107" s="420"/>
      <c r="HJR107" s="420"/>
      <c r="HJS107" s="420"/>
      <c r="HJT107" s="420"/>
      <c r="HJU107" s="420"/>
      <c r="HJV107" s="420"/>
      <c r="HJW107" s="420"/>
      <c r="HJX107" s="420"/>
      <c r="HJY107" s="420"/>
      <c r="HJZ107" s="420"/>
      <c r="HKA107" s="420"/>
      <c r="HKB107" s="420"/>
      <c r="HKC107" s="420"/>
      <c r="HKD107" s="420"/>
      <c r="HKE107" s="420"/>
      <c r="HKF107" s="420"/>
      <c r="HKG107" s="420"/>
      <c r="HKH107" s="420"/>
      <c r="HKI107" s="420"/>
      <c r="HKJ107" s="420"/>
      <c r="HKK107" s="420"/>
      <c r="HKL107" s="420"/>
      <c r="HKM107" s="420"/>
      <c r="HKN107" s="420"/>
      <c r="HKO107" s="420"/>
      <c r="HKP107" s="420"/>
      <c r="HKQ107" s="420"/>
      <c r="HKR107" s="420"/>
      <c r="HKS107" s="420"/>
      <c r="HKT107" s="420"/>
      <c r="HKU107" s="420"/>
      <c r="HKV107" s="420"/>
      <c r="HKW107" s="420"/>
      <c r="HKX107" s="420"/>
      <c r="HKY107" s="420"/>
      <c r="HKZ107" s="420"/>
      <c r="HLA107" s="420"/>
      <c r="HLB107" s="420"/>
      <c r="HLC107" s="420"/>
      <c r="HLD107" s="420"/>
      <c r="HLE107" s="420"/>
      <c r="HLF107" s="420"/>
      <c r="HLG107" s="420"/>
      <c r="HLH107" s="420"/>
      <c r="HLI107" s="420"/>
      <c r="HLJ107" s="420"/>
      <c r="HLK107" s="420"/>
      <c r="HLL107" s="420"/>
      <c r="HLM107" s="420"/>
      <c r="HLN107" s="420"/>
      <c r="HLO107" s="420"/>
      <c r="HLP107" s="420"/>
      <c r="HLQ107" s="420"/>
      <c r="HLR107" s="420"/>
      <c r="HLS107" s="420"/>
      <c r="HLT107" s="420"/>
      <c r="HLU107" s="420"/>
      <c r="HLV107" s="420"/>
      <c r="HLW107" s="420"/>
      <c r="HLX107" s="420"/>
      <c r="HLY107" s="420"/>
      <c r="HLZ107" s="420"/>
      <c r="HMA107" s="420"/>
      <c r="HMB107" s="420"/>
      <c r="HMC107" s="420"/>
      <c r="HMD107" s="420"/>
      <c r="HME107" s="420"/>
      <c r="HMF107" s="420"/>
      <c r="HMG107" s="420"/>
      <c r="HMH107" s="420"/>
      <c r="HMI107" s="420"/>
      <c r="HMJ107" s="420"/>
      <c r="HMK107" s="420"/>
      <c r="HML107" s="420"/>
      <c r="HMM107" s="420"/>
      <c r="HMN107" s="420"/>
      <c r="HMO107" s="420"/>
      <c r="HMP107" s="420"/>
      <c r="HMQ107" s="420"/>
      <c r="HMR107" s="420"/>
      <c r="HMS107" s="420"/>
      <c r="HMT107" s="420"/>
      <c r="HMU107" s="420"/>
      <c r="HMV107" s="420"/>
      <c r="HMW107" s="420"/>
      <c r="HMX107" s="420"/>
      <c r="HMY107" s="420"/>
      <c r="HMZ107" s="420"/>
      <c r="HNA107" s="420"/>
      <c r="HNB107" s="420"/>
      <c r="HNC107" s="420"/>
      <c r="HND107" s="420"/>
      <c r="HNE107" s="420"/>
      <c r="HNF107" s="420"/>
      <c r="HNG107" s="420"/>
      <c r="HNH107" s="420"/>
      <c r="HNI107" s="420"/>
      <c r="HNJ107" s="420"/>
      <c r="HNK107" s="420"/>
      <c r="HNL107" s="420"/>
      <c r="HNM107" s="420"/>
      <c r="HNN107" s="420"/>
      <c r="HNO107" s="420"/>
      <c r="HNP107" s="420"/>
      <c r="HNQ107" s="420"/>
      <c r="HNR107" s="420"/>
      <c r="HNS107" s="420"/>
      <c r="HNT107" s="420"/>
      <c r="HNU107" s="420"/>
      <c r="HNV107" s="420"/>
      <c r="HNW107" s="420"/>
      <c r="HNX107" s="420"/>
      <c r="HNY107" s="420"/>
      <c r="HNZ107" s="420"/>
      <c r="HOA107" s="420"/>
      <c r="HOB107" s="420"/>
      <c r="HOC107" s="420"/>
      <c r="HOD107" s="420"/>
      <c r="HOE107" s="420"/>
      <c r="HOF107" s="420"/>
      <c r="HOG107" s="420"/>
      <c r="HOH107" s="420"/>
      <c r="HOI107" s="420"/>
      <c r="HOJ107" s="420"/>
      <c r="HOK107" s="420"/>
      <c r="HOL107" s="420"/>
      <c r="HOM107" s="420"/>
      <c r="HON107" s="420"/>
      <c r="HOO107" s="420"/>
      <c r="HOP107" s="420"/>
      <c r="HOQ107" s="420"/>
      <c r="HOR107" s="420"/>
      <c r="HOS107" s="420"/>
      <c r="HOT107" s="420"/>
      <c r="HOU107" s="420"/>
      <c r="HOV107" s="420"/>
      <c r="HOW107" s="420"/>
      <c r="HOX107" s="420"/>
      <c r="HOY107" s="420"/>
      <c r="HOZ107" s="420"/>
      <c r="HPA107" s="420"/>
      <c r="HPB107" s="420"/>
      <c r="HPC107" s="420"/>
      <c r="HPD107" s="420"/>
      <c r="HPE107" s="420"/>
      <c r="HPF107" s="420"/>
      <c r="HPG107" s="420"/>
      <c r="HPH107" s="420"/>
      <c r="HPI107" s="420"/>
      <c r="HPJ107" s="420"/>
      <c r="HPK107" s="420"/>
      <c r="HPL107" s="420"/>
      <c r="HPM107" s="420"/>
      <c r="HPN107" s="420"/>
      <c r="HPO107" s="420"/>
      <c r="HPP107" s="420"/>
      <c r="HPQ107" s="420"/>
      <c r="HPR107" s="420"/>
      <c r="HPS107" s="420"/>
      <c r="HPT107" s="420"/>
      <c r="HPU107" s="420"/>
      <c r="HPV107" s="420"/>
      <c r="HPW107" s="420"/>
      <c r="HPX107" s="420"/>
      <c r="HPY107" s="420"/>
      <c r="HPZ107" s="420"/>
      <c r="HQA107" s="420"/>
      <c r="HQB107" s="420"/>
      <c r="HQC107" s="420"/>
      <c r="HQD107" s="420"/>
      <c r="HQE107" s="420"/>
      <c r="HQF107" s="420"/>
      <c r="HQG107" s="420"/>
      <c r="HQH107" s="420"/>
      <c r="HQI107" s="420"/>
      <c r="HQJ107" s="420"/>
      <c r="HQK107" s="420"/>
      <c r="HQL107" s="420"/>
      <c r="HQM107" s="420"/>
      <c r="HQN107" s="420"/>
      <c r="HQO107" s="420"/>
      <c r="HQP107" s="420"/>
      <c r="HQQ107" s="420"/>
      <c r="HQR107" s="420"/>
      <c r="HQS107" s="420"/>
      <c r="HQT107" s="420"/>
      <c r="HQU107" s="420"/>
      <c r="HQV107" s="420"/>
      <c r="HQW107" s="420"/>
      <c r="HQX107" s="420"/>
      <c r="HQY107" s="420"/>
      <c r="HQZ107" s="420"/>
      <c r="HRA107" s="420"/>
      <c r="HRB107" s="420"/>
      <c r="HRC107" s="420"/>
      <c r="HRD107" s="420"/>
      <c r="HRE107" s="420"/>
      <c r="HRF107" s="420"/>
      <c r="HRG107" s="420"/>
      <c r="HRH107" s="420"/>
      <c r="HRI107" s="420"/>
      <c r="HRJ107" s="420"/>
      <c r="HRK107" s="420"/>
      <c r="HRL107" s="420"/>
      <c r="HRM107" s="420"/>
      <c r="HRN107" s="420"/>
      <c r="HRO107" s="420"/>
      <c r="HRP107" s="420"/>
      <c r="HRQ107" s="420"/>
      <c r="HRR107" s="420"/>
      <c r="HRS107" s="420"/>
      <c r="HRT107" s="420"/>
      <c r="HRU107" s="420"/>
      <c r="HRV107" s="420"/>
      <c r="HRW107" s="420"/>
      <c r="HRX107" s="420"/>
      <c r="HRY107" s="420"/>
      <c r="HRZ107" s="420"/>
      <c r="HSA107" s="420"/>
      <c r="HSB107" s="420"/>
      <c r="HSC107" s="420"/>
      <c r="HSD107" s="420"/>
      <c r="HSE107" s="420"/>
      <c r="HSF107" s="420"/>
      <c r="HSG107" s="420"/>
      <c r="HSH107" s="420"/>
      <c r="HSI107" s="420"/>
      <c r="HSJ107" s="420"/>
      <c r="HSK107" s="420"/>
      <c r="HSL107" s="420"/>
      <c r="HSM107" s="420"/>
      <c r="HSN107" s="420"/>
      <c r="HSO107" s="420"/>
      <c r="HSP107" s="420"/>
      <c r="HSQ107" s="420"/>
      <c r="HSR107" s="420"/>
      <c r="HSS107" s="420"/>
      <c r="HST107" s="420"/>
      <c r="HSU107" s="420"/>
      <c r="HSV107" s="420"/>
      <c r="HSW107" s="420"/>
      <c r="HSX107" s="420"/>
      <c r="HSY107" s="420"/>
      <c r="HSZ107" s="420"/>
      <c r="HTA107" s="420"/>
      <c r="HTB107" s="420"/>
      <c r="HTC107" s="420"/>
      <c r="HTD107" s="420"/>
      <c r="HTE107" s="420"/>
      <c r="HTF107" s="420"/>
      <c r="HTG107" s="420"/>
      <c r="HTH107" s="420"/>
      <c r="HTI107" s="420"/>
      <c r="HTJ107" s="420"/>
      <c r="HTK107" s="420"/>
      <c r="HTL107" s="420"/>
      <c r="HTM107" s="420"/>
      <c r="HTN107" s="420"/>
      <c r="HTO107" s="420"/>
      <c r="HTP107" s="420"/>
      <c r="HTQ107" s="420"/>
      <c r="HTR107" s="420"/>
      <c r="HTS107" s="420"/>
      <c r="HTT107" s="420"/>
      <c r="HTU107" s="420"/>
      <c r="HTV107" s="420"/>
      <c r="HTW107" s="420"/>
      <c r="HTX107" s="420"/>
      <c r="HTY107" s="420"/>
      <c r="HTZ107" s="420"/>
      <c r="HUA107" s="420"/>
      <c r="HUB107" s="420"/>
      <c r="HUC107" s="420"/>
      <c r="HUD107" s="420"/>
      <c r="HUE107" s="420"/>
      <c r="HUF107" s="420"/>
      <c r="HUG107" s="420"/>
      <c r="HUH107" s="420"/>
      <c r="HUI107" s="420"/>
      <c r="HUJ107" s="420"/>
      <c r="HUK107" s="420"/>
      <c r="HUL107" s="420"/>
      <c r="HUM107" s="420"/>
      <c r="HUN107" s="420"/>
      <c r="HUO107" s="420"/>
      <c r="HUP107" s="420"/>
      <c r="HUQ107" s="420"/>
      <c r="HUR107" s="420"/>
      <c r="HUS107" s="420"/>
      <c r="HUT107" s="420"/>
      <c r="HUU107" s="420"/>
      <c r="HUV107" s="420"/>
      <c r="HUW107" s="420"/>
      <c r="HUX107" s="420"/>
      <c r="HUY107" s="420"/>
      <c r="HUZ107" s="420"/>
      <c r="HVA107" s="420"/>
      <c r="HVB107" s="420"/>
      <c r="HVC107" s="420"/>
      <c r="HVD107" s="420"/>
      <c r="HVE107" s="420"/>
      <c r="HVF107" s="420"/>
      <c r="HVG107" s="420"/>
      <c r="HVH107" s="420"/>
      <c r="HVI107" s="420"/>
      <c r="HVJ107" s="420"/>
      <c r="HVK107" s="420"/>
      <c r="HVL107" s="420"/>
      <c r="HVM107" s="420"/>
      <c r="HVN107" s="420"/>
      <c r="HVO107" s="420"/>
      <c r="HVP107" s="420"/>
      <c r="HVQ107" s="420"/>
      <c r="HVR107" s="420"/>
      <c r="HVS107" s="420"/>
      <c r="HVT107" s="420"/>
      <c r="HVU107" s="420"/>
      <c r="HVV107" s="420"/>
      <c r="HVW107" s="420"/>
      <c r="HVX107" s="420"/>
      <c r="HVY107" s="420"/>
      <c r="HVZ107" s="420"/>
      <c r="HWA107" s="420"/>
      <c r="HWB107" s="420"/>
      <c r="HWC107" s="420"/>
      <c r="HWD107" s="420"/>
      <c r="HWE107" s="420"/>
      <c r="HWF107" s="420"/>
      <c r="HWG107" s="420"/>
      <c r="HWH107" s="420"/>
      <c r="HWI107" s="420"/>
      <c r="HWJ107" s="420"/>
      <c r="HWK107" s="420"/>
      <c r="HWL107" s="420"/>
      <c r="HWM107" s="420"/>
      <c r="HWN107" s="420"/>
      <c r="HWO107" s="420"/>
      <c r="HWP107" s="420"/>
      <c r="HWQ107" s="420"/>
      <c r="HWR107" s="420"/>
      <c r="HWS107" s="420"/>
      <c r="HWT107" s="420"/>
      <c r="HWU107" s="420"/>
      <c r="HWV107" s="420"/>
      <c r="HWW107" s="420"/>
      <c r="HWX107" s="420"/>
      <c r="HWY107" s="420"/>
      <c r="HWZ107" s="420"/>
      <c r="HXA107" s="420"/>
      <c r="HXB107" s="420"/>
      <c r="HXC107" s="420"/>
      <c r="HXD107" s="420"/>
      <c r="HXE107" s="420"/>
      <c r="HXF107" s="420"/>
      <c r="HXG107" s="420"/>
      <c r="HXH107" s="420"/>
      <c r="HXI107" s="420"/>
      <c r="HXJ107" s="420"/>
      <c r="HXK107" s="420"/>
      <c r="HXL107" s="420"/>
      <c r="HXM107" s="420"/>
      <c r="HXN107" s="420"/>
      <c r="HXO107" s="420"/>
      <c r="HXP107" s="420"/>
      <c r="HXQ107" s="420"/>
      <c r="HXR107" s="420"/>
      <c r="HXS107" s="420"/>
      <c r="HXT107" s="420"/>
      <c r="HXU107" s="420"/>
      <c r="HXV107" s="420"/>
      <c r="HXW107" s="420"/>
      <c r="HXX107" s="420"/>
      <c r="HXY107" s="420"/>
      <c r="HXZ107" s="420"/>
      <c r="HYA107" s="420"/>
      <c r="HYB107" s="420"/>
      <c r="HYC107" s="420"/>
      <c r="HYD107" s="420"/>
      <c r="HYE107" s="420"/>
      <c r="HYF107" s="420"/>
      <c r="HYG107" s="420"/>
      <c r="HYH107" s="420"/>
      <c r="HYI107" s="420"/>
      <c r="HYJ107" s="420"/>
      <c r="HYK107" s="420"/>
      <c r="HYL107" s="420"/>
      <c r="HYM107" s="420"/>
      <c r="HYN107" s="420"/>
      <c r="HYO107" s="420"/>
      <c r="HYP107" s="420"/>
      <c r="HYQ107" s="420"/>
      <c r="HYR107" s="420"/>
      <c r="HYS107" s="420"/>
      <c r="HYT107" s="420"/>
      <c r="HYU107" s="420"/>
      <c r="HYV107" s="420"/>
      <c r="HYW107" s="420"/>
      <c r="HYX107" s="420"/>
      <c r="HYY107" s="420"/>
      <c r="HYZ107" s="420"/>
      <c r="HZA107" s="420"/>
      <c r="HZB107" s="420"/>
      <c r="HZC107" s="420"/>
      <c r="HZD107" s="420"/>
      <c r="HZE107" s="420"/>
      <c r="HZF107" s="420"/>
      <c r="HZG107" s="420"/>
      <c r="HZH107" s="420"/>
      <c r="HZI107" s="420"/>
      <c r="HZJ107" s="420"/>
      <c r="HZK107" s="420"/>
      <c r="HZL107" s="420"/>
      <c r="HZM107" s="420"/>
      <c r="HZN107" s="420"/>
      <c r="HZO107" s="420"/>
      <c r="HZP107" s="420"/>
      <c r="HZQ107" s="420"/>
      <c r="HZR107" s="420"/>
      <c r="HZS107" s="420"/>
      <c r="HZT107" s="420"/>
      <c r="HZU107" s="420"/>
      <c r="HZV107" s="420"/>
      <c r="HZW107" s="420"/>
      <c r="HZX107" s="420"/>
      <c r="HZY107" s="420"/>
      <c r="HZZ107" s="420"/>
      <c r="IAA107" s="420"/>
      <c r="IAB107" s="420"/>
      <c r="IAC107" s="420"/>
      <c r="IAD107" s="420"/>
      <c r="IAE107" s="420"/>
      <c r="IAF107" s="420"/>
      <c r="IAG107" s="420"/>
      <c r="IAH107" s="420"/>
      <c r="IAI107" s="420"/>
      <c r="IAJ107" s="420"/>
      <c r="IAK107" s="420"/>
      <c r="IAL107" s="420"/>
      <c r="IAM107" s="420"/>
      <c r="IAN107" s="420"/>
      <c r="IAO107" s="420"/>
      <c r="IAP107" s="420"/>
      <c r="IAQ107" s="420"/>
      <c r="IAR107" s="420"/>
      <c r="IAS107" s="420"/>
      <c r="IAT107" s="420"/>
      <c r="IAU107" s="420"/>
      <c r="IAV107" s="420"/>
      <c r="IAW107" s="420"/>
      <c r="IAX107" s="420"/>
      <c r="IAY107" s="420"/>
      <c r="IAZ107" s="420"/>
      <c r="IBA107" s="420"/>
      <c r="IBB107" s="420"/>
      <c r="IBC107" s="420"/>
      <c r="IBD107" s="420"/>
      <c r="IBE107" s="420"/>
      <c r="IBF107" s="420"/>
      <c r="IBG107" s="420"/>
      <c r="IBH107" s="420"/>
      <c r="IBI107" s="420"/>
      <c r="IBJ107" s="420"/>
      <c r="IBK107" s="420"/>
      <c r="IBL107" s="420"/>
      <c r="IBM107" s="420"/>
      <c r="IBN107" s="420"/>
      <c r="IBO107" s="420"/>
      <c r="IBP107" s="420"/>
      <c r="IBQ107" s="420"/>
      <c r="IBR107" s="420"/>
      <c r="IBS107" s="420"/>
      <c r="IBT107" s="420"/>
      <c r="IBU107" s="420"/>
      <c r="IBV107" s="420"/>
      <c r="IBW107" s="420"/>
      <c r="IBX107" s="420"/>
      <c r="IBY107" s="420"/>
      <c r="IBZ107" s="420"/>
      <c r="ICA107" s="420"/>
      <c r="ICB107" s="420"/>
      <c r="ICC107" s="420"/>
      <c r="ICD107" s="420"/>
      <c r="ICE107" s="420"/>
      <c r="ICF107" s="420"/>
      <c r="ICG107" s="420"/>
      <c r="ICH107" s="420"/>
      <c r="ICI107" s="420"/>
      <c r="ICJ107" s="420"/>
      <c r="ICK107" s="420"/>
      <c r="ICL107" s="420"/>
      <c r="ICM107" s="420"/>
      <c r="ICN107" s="420"/>
      <c r="ICO107" s="420"/>
      <c r="ICP107" s="420"/>
      <c r="ICQ107" s="420"/>
      <c r="ICR107" s="420"/>
      <c r="ICS107" s="420"/>
      <c r="ICT107" s="420"/>
      <c r="ICU107" s="420"/>
      <c r="ICV107" s="420"/>
      <c r="ICW107" s="420"/>
      <c r="ICX107" s="420"/>
      <c r="ICY107" s="420"/>
      <c r="ICZ107" s="420"/>
      <c r="IDA107" s="420"/>
      <c r="IDB107" s="420"/>
      <c r="IDC107" s="420"/>
      <c r="IDD107" s="420"/>
      <c r="IDE107" s="420"/>
      <c r="IDF107" s="420"/>
      <c r="IDG107" s="420"/>
      <c r="IDH107" s="420"/>
      <c r="IDI107" s="420"/>
      <c r="IDJ107" s="420"/>
      <c r="IDK107" s="420"/>
      <c r="IDL107" s="420"/>
      <c r="IDM107" s="420"/>
      <c r="IDN107" s="420"/>
      <c r="IDO107" s="420"/>
      <c r="IDP107" s="420"/>
      <c r="IDQ107" s="420"/>
      <c r="IDR107" s="420"/>
      <c r="IDS107" s="420"/>
      <c r="IDT107" s="420"/>
      <c r="IDU107" s="420"/>
      <c r="IDV107" s="420"/>
      <c r="IDW107" s="420"/>
      <c r="IDX107" s="420"/>
      <c r="IDY107" s="420"/>
      <c r="IDZ107" s="420"/>
      <c r="IEA107" s="420"/>
      <c r="IEB107" s="420"/>
      <c r="IEC107" s="420"/>
      <c r="IED107" s="420"/>
      <c r="IEE107" s="420"/>
      <c r="IEF107" s="420"/>
      <c r="IEG107" s="420"/>
      <c r="IEH107" s="420"/>
      <c r="IEI107" s="420"/>
      <c r="IEJ107" s="420"/>
      <c r="IEK107" s="420"/>
      <c r="IEL107" s="420"/>
      <c r="IEM107" s="420"/>
      <c r="IEN107" s="420"/>
      <c r="IEO107" s="420"/>
      <c r="IEP107" s="420"/>
      <c r="IEQ107" s="420"/>
      <c r="IER107" s="420"/>
      <c r="IES107" s="420"/>
      <c r="IET107" s="420"/>
      <c r="IEU107" s="420"/>
      <c r="IEV107" s="420"/>
      <c r="IEW107" s="420"/>
      <c r="IEX107" s="420"/>
      <c r="IEY107" s="420"/>
      <c r="IEZ107" s="420"/>
      <c r="IFA107" s="420"/>
      <c r="IFB107" s="420"/>
      <c r="IFC107" s="420"/>
      <c r="IFD107" s="420"/>
      <c r="IFE107" s="420"/>
      <c r="IFF107" s="420"/>
      <c r="IFG107" s="420"/>
      <c r="IFH107" s="420"/>
      <c r="IFI107" s="420"/>
      <c r="IFJ107" s="420"/>
      <c r="IFK107" s="420"/>
      <c r="IFL107" s="420"/>
      <c r="IFM107" s="420"/>
      <c r="IFN107" s="420"/>
      <c r="IFO107" s="420"/>
      <c r="IFP107" s="420"/>
      <c r="IFQ107" s="420"/>
      <c r="IFR107" s="420"/>
      <c r="IFS107" s="420"/>
      <c r="IFT107" s="420"/>
      <c r="IFU107" s="420"/>
      <c r="IFV107" s="420"/>
      <c r="IFW107" s="420"/>
      <c r="IFX107" s="420"/>
      <c r="IFY107" s="420"/>
      <c r="IFZ107" s="420"/>
      <c r="IGA107" s="420"/>
      <c r="IGB107" s="420"/>
      <c r="IGC107" s="420"/>
      <c r="IGD107" s="420"/>
      <c r="IGE107" s="420"/>
      <c r="IGF107" s="420"/>
      <c r="IGG107" s="420"/>
      <c r="IGH107" s="420"/>
      <c r="IGI107" s="420"/>
      <c r="IGJ107" s="420"/>
      <c r="IGK107" s="420"/>
      <c r="IGL107" s="420"/>
      <c r="IGM107" s="420"/>
      <c r="IGN107" s="420"/>
      <c r="IGO107" s="420"/>
      <c r="IGP107" s="420"/>
      <c r="IGQ107" s="420"/>
      <c r="IGR107" s="420"/>
      <c r="IGS107" s="420"/>
      <c r="IGT107" s="420"/>
      <c r="IGU107" s="420"/>
      <c r="IGV107" s="420"/>
      <c r="IGW107" s="420"/>
      <c r="IGX107" s="420"/>
      <c r="IGY107" s="420"/>
      <c r="IGZ107" s="420"/>
      <c r="IHA107" s="420"/>
      <c r="IHB107" s="420"/>
      <c r="IHC107" s="420"/>
      <c r="IHD107" s="420"/>
      <c r="IHE107" s="420"/>
      <c r="IHF107" s="420"/>
      <c r="IHG107" s="420"/>
      <c r="IHH107" s="420"/>
      <c r="IHI107" s="420"/>
      <c r="IHJ107" s="420"/>
      <c r="IHK107" s="420"/>
      <c r="IHL107" s="420"/>
      <c r="IHM107" s="420"/>
      <c r="IHN107" s="420"/>
      <c r="IHO107" s="420"/>
      <c r="IHP107" s="420"/>
      <c r="IHQ107" s="420"/>
      <c r="IHR107" s="420"/>
      <c r="IHS107" s="420"/>
      <c r="IHT107" s="420"/>
      <c r="IHU107" s="420"/>
      <c r="IHV107" s="420"/>
      <c r="IHW107" s="420"/>
      <c r="IHX107" s="420"/>
      <c r="IHY107" s="420"/>
      <c r="IHZ107" s="420"/>
      <c r="IIA107" s="420"/>
      <c r="IIB107" s="420"/>
      <c r="IIC107" s="420"/>
      <c r="IID107" s="420"/>
      <c r="IIE107" s="420"/>
      <c r="IIF107" s="420"/>
      <c r="IIG107" s="420"/>
      <c r="IIH107" s="420"/>
      <c r="III107" s="420"/>
      <c r="IIJ107" s="420"/>
      <c r="IIK107" s="420"/>
      <c r="IIL107" s="420"/>
      <c r="IIM107" s="420"/>
      <c r="IIN107" s="420"/>
      <c r="IIO107" s="420"/>
      <c r="IIP107" s="420"/>
      <c r="IIQ107" s="420"/>
      <c r="IIR107" s="420"/>
      <c r="IIS107" s="420"/>
      <c r="IIT107" s="420"/>
      <c r="IIU107" s="420"/>
      <c r="IIV107" s="420"/>
      <c r="IIW107" s="420"/>
      <c r="IIX107" s="420"/>
      <c r="IIY107" s="420"/>
      <c r="IIZ107" s="420"/>
      <c r="IJA107" s="420"/>
      <c r="IJB107" s="420"/>
      <c r="IJC107" s="420"/>
      <c r="IJD107" s="420"/>
      <c r="IJE107" s="420"/>
      <c r="IJF107" s="420"/>
      <c r="IJG107" s="420"/>
      <c r="IJH107" s="420"/>
      <c r="IJI107" s="420"/>
      <c r="IJJ107" s="420"/>
      <c r="IJK107" s="420"/>
      <c r="IJL107" s="420"/>
      <c r="IJM107" s="420"/>
      <c r="IJN107" s="420"/>
      <c r="IJO107" s="420"/>
      <c r="IJP107" s="420"/>
      <c r="IJQ107" s="420"/>
      <c r="IJR107" s="420"/>
      <c r="IJS107" s="420"/>
      <c r="IJT107" s="420"/>
      <c r="IJU107" s="420"/>
      <c r="IJV107" s="420"/>
      <c r="IJW107" s="420"/>
      <c r="IJX107" s="420"/>
      <c r="IJY107" s="420"/>
      <c r="IJZ107" s="420"/>
      <c r="IKA107" s="420"/>
      <c r="IKB107" s="420"/>
      <c r="IKC107" s="420"/>
      <c r="IKD107" s="420"/>
      <c r="IKE107" s="420"/>
      <c r="IKF107" s="420"/>
      <c r="IKG107" s="420"/>
      <c r="IKH107" s="420"/>
      <c r="IKI107" s="420"/>
      <c r="IKJ107" s="420"/>
      <c r="IKK107" s="420"/>
      <c r="IKL107" s="420"/>
      <c r="IKM107" s="420"/>
      <c r="IKN107" s="420"/>
      <c r="IKO107" s="420"/>
      <c r="IKP107" s="420"/>
      <c r="IKQ107" s="420"/>
      <c r="IKR107" s="420"/>
      <c r="IKS107" s="420"/>
      <c r="IKT107" s="420"/>
      <c r="IKU107" s="420"/>
      <c r="IKV107" s="420"/>
      <c r="IKW107" s="420"/>
      <c r="IKX107" s="420"/>
      <c r="IKY107" s="420"/>
      <c r="IKZ107" s="420"/>
      <c r="ILA107" s="420"/>
      <c r="ILB107" s="420"/>
      <c r="ILC107" s="420"/>
      <c r="ILD107" s="420"/>
      <c r="ILE107" s="420"/>
      <c r="ILF107" s="420"/>
      <c r="ILG107" s="420"/>
      <c r="ILH107" s="420"/>
      <c r="ILI107" s="420"/>
      <c r="ILJ107" s="420"/>
      <c r="ILK107" s="420"/>
      <c r="ILL107" s="420"/>
      <c r="ILM107" s="420"/>
      <c r="ILN107" s="420"/>
      <c r="ILO107" s="420"/>
      <c r="ILP107" s="420"/>
      <c r="ILQ107" s="420"/>
      <c r="ILR107" s="420"/>
      <c r="ILS107" s="420"/>
      <c r="ILT107" s="420"/>
      <c r="ILU107" s="420"/>
      <c r="ILV107" s="420"/>
      <c r="ILW107" s="420"/>
      <c r="ILX107" s="420"/>
      <c r="ILY107" s="420"/>
      <c r="ILZ107" s="420"/>
      <c r="IMA107" s="420"/>
      <c r="IMB107" s="420"/>
      <c r="IMC107" s="420"/>
      <c r="IMD107" s="420"/>
      <c r="IME107" s="420"/>
      <c r="IMF107" s="420"/>
      <c r="IMG107" s="420"/>
      <c r="IMH107" s="420"/>
      <c r="IMI107" s="420"/>
      <c r="IMJ107" s="420"/>
      <c r="IMK107" s="420"/>
      <c r="IML107" s="420"/>
      <c r="IMM107" s="420"/>
      <c r="IMN107" s="420"/>
      <c r="IMO107" s="420"/>
      <c r="IMP107" s="420"/>
      <c r="IMQ107" s="420"/>
      <c r="IMR107" s="420"/>
      <c r="IMS107" s="420"/>
      <c r="IMT107" s="420"/>
      <c r="IMU107" s="420"/>
      <c r="IMV107" s="420"/>
      <c r="IMW107" s="420"/>
      <c r="IMX107" s="420"/>
      <c r="IMY107" s="420"/>
      <c r="IMZ107" s="420"/>
      <c r="INA107" s="420"/>
      <c r="INB107" s="420"/>
      <c r="INC107" s="420"/>
      <c r="IND107" s="420"/>
      <c r="INE107" s="420"/>
      <c r="INF107" s="420"/>
      <c r="ING107" s="420"/>
      <c r="INH107" s="420"/>
      <c r="INI107" s="420"/>
      <c r="INJ107" s="420"/>
      <c r="INK107" s="420"/>
      <c r="INL107" s="420"/>
      <c r="INM107" s="420"/>
      <c r="INN107" s="420"/>
      <c r="INO107" s="420"/>
      <c r="INP107" s="420"/>
      <c r="INQ107" s="420"/>
      <c r="INR107" s="420"/>
      <c r="INS107" s="420"/>
      <c r="INT107" s="420"/>
      <c r="INU107" s="420"/>
      <c r="INV107" s="420"/>
      <c r="INW107" s="420"/>
      <c r="INX107" s="420"/>
      <c r="INY107" s="420"/>
      <c r="INZ107" s="420"/>
      <c r="IOA107" s="420"/>
      <c r="IOB107" s="420"/>
      <c r="IOC107" s="420"/>
      <c r="IOD107" s="420"/>
      <c r="IOE107" s="420"/>
      <c r="IOF107" s="420"/>
      <c r="IOG107" s="420"/>
      <c r="IOH107" s="420"/>
      <c r="IOI107" s="420"/>
      <c r="IOJ107" s="420"/>
      <c r="IOK107" s="420"/>
      <c r="IOL107" s="420"/>
      <c r="IOM107" s="420"/>
      <c r="ION107" s="420"/>
      <c r="IOO107" s="420"/>
      <c r="IOP107" s="420"/>
      <c r="IOQ107" s="420"/>
      <c r="IOR107" s="420"/>
      <c r="IOS107" s="420"/>
      <c r="IOT107" s="420"/>
      <c r="IOU107" s="420"/>
      <c r="IOV107" s="420"/>
      <c r="IOW107" s="420"/>
      <c r="IOX107" s="420"/>
      <c r="IOY107" s="420"/>
      <c r="IOZ107" s="420"/>
      <c r="IPA107" s="420"/>
      <c r="IPB107" s="420"/>
      <c r="IPC107" s="420"/>
      <c r="IPD107" s="420"/>
      <c r="IPE107" s="420"/>
      <c r="IPF107" s="420"/>
      <c r="IPG107" s="420"/>
      <c r="IPH107" s="420"/>
      <c r="IPI107" s="420"/>
      <c r="IPJ107" s="420"/>
      <c r="IPK107" s="420"/>
      <c r="IPL107" s="420"/>
      <c r="IPM107" s="420"/>
      <c r="IPN107" s="420"/>
      <c r="IPO107" s="420"/>
      <c r="IPP107" s="420"/>
      <c r="IPQ107" s="420"/>
      <c r="IPR107" s="420"/>
      <c r="IPS107" s="420"/>
      <c r="IPT107" s="420"/>
      <c r="IPU107" s="420"/>
      <c r="IPV107" s="420"/>
      <c r="IPW107" s="420"/>
      <c r="IPX107" s="420"/>
      <c r="IPY107" s="420"/>
      <c r="IPZ107" s="420"/>
      <c r="IQA107" s="420"/>
      <c r="IQB107" s="420"/>
      <c r="IQC107" s="420"/>
      <c r="IQD107" s="420"/>
      <c r="IQE107" s="420"/>
      <c r="IQF107" s="420"/>
      <c r="IQG107" s="420"/>
      <c r="IQH107" s="420"/>
      <c r="IQI107" s="420"/>
      <c r="IQJ107" s="420"/>
      <c r="IQK107" s="420"/>
      <c r="IQL107" s="420"/>
      <c r="IQM107" s="420"/>
      <c r="IQN107" s="420"/>
      <c r="IQO107" s="420"/>
      <c r="IQP107" s="420"/>
      <c r="IQQ107" s="420"/>
      <c r="IQR107" s="420"/>
      <c r="IQS107" s="420"/>
      <c r="IQT107" s="420"/>
      <c r="IQU107" s="420"/>
      <c r="IQV107" s="420"/>
      <c r="IQW107" s="420"/>
      <c r="IQX107" s="420"/>
      <c r="IQY107" s="420"/>
      <c r="IQZ107" s="420"/>
      <c r="IRA107" s="420"/>
      <c r="IRB107" s="420"/>
      <c r="IRC107" s="420"/>
      <c r="IRD107" s="420"/>
      <c r="IRE107" s="420"/>
      <c r="IRF107" s="420"/>
      <c r="IRG107" s="420"/>
      <c r="IRH107" s="420"/>
      <c r="IRI107" s="420"/>
      <c r="IRJ107" s="420"/>
      <c r="IRK107" s="420"/>
      <c r="IRL107" s="420"/>
      <c r="IRM107" s="420"/>
      <c r="IRN107" s="420"/>
      <c r="IRO107" s="420"/>
      <c r="IRP107" s="420"/>
      <c r="IRQ107" s="420"/>
      <c r="IRR107" s="420"/>
      <c r="IRS107" s="420"/>
      <c r="IRT107" s="420"/>
      <c r="IRU107" s="420"/>
      <c r="IRV107" s="420"/>
      <c r="IRW107" s="420"/>
      <c r="IRX107" s="420"/>
      <c r="IRY107" s="420"/>
      <c r="IRZ107" s="420"/>
      <c r="ISA107" s="420"/>
      <c r="ISB107" s="420"/>
      <c r="ISC107" s="420"/>
      <c r="ISD107" s="420"/>
      <c r="ISE107" s="420"/>
      <c r="ISF107" s="420"/>
      <c r="ISG107" s="420"/>
      <c r="ISH107" s="420"/>
      <c r="ISI107" s="420"/>
      <c r="ISJ107" s="420"/>
      <c r="ISK107" s="420"/>
      <c r="ISL107" s="420"/>
      <c r="ISM107" s="420"/>
      <c r="ISN107" s="420"/>
      <c r="ISO107" s="420"/>
      <c r="ISP107" s="420"/>
      <c r="ISQ107" s="420"/>
      <c r="ISR107" s="420"/>
      <c r="ISS107" s="420"/>
      <c r="IST107" s="420"/>
      <c r="ISU107" s="420"/>
      <c r="ISV107" s="420"/>
      <c r="ISW107" s="420"/>
      <c r="ISX107" s="420"/>
      <c r="ISY107" s="420"/>
      <c r="ISZ107" s="420"/>
      <c r="ITA107" s="420"/>
      <c r="ITB107" s="420"/>
      <c r="ITC107" s="420"/>
      <c r="ITD107" s="420"/>
      <c r="ITE107" s="420"/>
      <c r="ITF107" s="420"/>
      <c r="ITG107" s="420"/>
      <c r="ITH107" s="420"/>
      <c r="ITI107" s="420"/>
      <c r="ITJ107" s="420"/>
      <c r="ITK107" s="420"/>
      <c r="ITL107" s="420"/>
      <c r="ITM107" s="420"/>
      <c r="ITN107" s="420"/>
      <c r="ITO107" s="420"/>
      <c r="ITP107" s="420"/>
      <c r="ITQ107" s="420"/>
      <c r="ITR107" s="420"/>
      <c r="ITS107" s="420"/>
      <c r="ITT107" s="420"/>
      <c r="ITU107" s="420"/>
      <c r="ITV107" s="420"/>
      <c r="ITW107" s="420"/>
      <c r="ITX107" s="420"/>
      <c r="ITY107" s="420"/>
      <c r="ITZ107" s="420"/>
      <c r="IUA107" s="420"/>
      <c r="IUB107" s="420"/>
      <c r="IUC107" s="420"/>
      <c r="IUD107" s="420"/>
      <c r="IUE107" s="420"/>
      <c r="IUF107" s="420"/>
      <c r="IUG107" s="420"/>
      <c r="IUH107" s="420"/>
      <c r="IUI107" s="420"/>
      <c r="IUJ107" s="420"/>
      <c r="IUK107" s="420"/>
      <c r="IUL107" s="420"/>
      <c r="IUM107" s="420"/>
      <c r="IUN107" s="420"/>
      <c r="IUO107" s="420"/>
      <c r="IUP107" s="420"/>
      <c r="IUQ107" s="420"/>
      <c r="IUR107" s="420"/>
      <c r="IUS107" s="420"/>
      <c r="IUT107" s="420"/>
      <c r="IUU107" s="420"/>
      <c r="IUV107" s="420"/>
      <c r="IUW107" s="420"/>
      <c r="IUX107" s="420"/>
      <c r="IUY107" s="420"/>
      <c r="IUZ107" s="420"/>
      <c r="IVA107" s="420"/>
      <c r="IVB107" s="420"/>
      <c r="IVC107" s="420"/>
      <c r="IVD107" s="420"/>
      <c r="IVE107" s="420"/>
      <c r="IVF107" s="420"/>
      <c r="IVG107" s="420"/>
      <c r="IVH107" s="420"/>
      <c r="IVI107" s="420"/>
      <c r="IVJ107" s="420"/>
      <c r="IVK107" s="420"/>
      <c r="IVL107" s="420"/>
      <c r="IVM107" s="420"/>
      <c r="IVN107" s="420"/>
      <c r="IVO107" s="420"/>
      <c r="IVP107" s="420"/>
      <c r="IVQ107" s="420"/>
      <c r="IVR107" s="420"/>
      <c r="IVS107" s="420"/>
      <c r="IVT107" s="420"/>
      <c r="IVU107" s="420"/>
      <c r="IVV107" s="420"/>
      <c r="IVW107" s="420"/>
      <c r="IVX107" s="420"/>
      <c r="IVY107" s="420"/>
      <c r="IVZ107" s="420"/>
      <c r="IWA107" s="420"/>
      <c r="IWB107" s="420"/>
      <c r="IWC107" s="420"/>
      <c r="IWD107" s="420"/>
      <c r="IWE107" s="420"/>
      <c r="IWF107" s="420"/>
      <c r="IWG107" s="420"/>
      <c r="IWH107" s="420"/>
      <c r="IWI107" s="420"/>
      <c r="IWJ107" s="420"/>
      <c r="IWK107" s="420"/>
      <c r="IWL107" s="420"/>
      <c r="IWM107" s="420"/>
      <c r="IWN107" s="420"/>
      <c r="IWO107" s="420"/>
      <c r="IWP107" s="420"/>
      <c r="IWQ107" s="420"/>
      <c r="IWR107" s="420"/>
      <c r="IWS107" s="420"/>
      <c r="IWT107" s="420"/>
      <c r="IWU107" s="420"/>
      <c r="IWV107" s="420"/>
      <c r="IWW107" s="420"/>
      <c r="IWX107" s="420"/>
      <c r="IWY107" s="420"/>
      <c r="IWZ107" s="420"/>
      <c r="IXA107" s="420"/>
      <c r="IXB107" s="420"/>
      <c r="IXC107" s="420"/>
      <c r="IXD107" s="420"/>
      <c r="IXE107" s="420"/>
      <c r="IXF107" s="420"/>
      <c r="IXG107" s="420"/>
      <c r="IXH107" s="420"/>
      <c r="IXI107" s="420"/>
      <c r="IXJ107" s="420"/>
      <c r="IXK107" s="420"/>
      <c r="IXL107" s="420"/>
      <c r="IXM107" s="420"/>
      <c r="IXN107" s="420"/>
      <c r="IXO107" s="420"/>
      <c r="IXP107" s="420"/>
      <c r="IXQ107" s="420"/>
      <c r="IXR107" s="420"/>
      <c r="IXS107" s="420"/>
      <c r="IXT107" s="420"/>
      <c r="IXU107" s="420"/>
      <c r="IXV107" s="420"/>
      <c r="IXW107" s="420"/>
      <c r="IXX107" s="420"/>
      <c r="IXY107" s="420"/>
      <c r="IXZ107" s="420"/>
      <c r="IYA107" s="420"/>
      <c r="IYB107" s="420"/>
      <c r="IYC107" s="420"/>
      <c r="IYD107" s="420"/>
      <c r="IYE107" s="420"/>
      <c r="IYF107" s="420"/>
      <c r="IYG107" s="420"/>
      <c r="IYH107" s="420"/>
      <c r="IYI107" s="420"/>
      <c r="IYJ107" s="420"/>
      <c r="IYK107" s="420"/>
      <c r="IYL107" s="420"/>
      <c r="IYM107" s="420"/>
      <c r="IYN107" s="420"/>
      <c r="IYO107" s="420"/>
      <c r="IYP107" s="420"/>
      <c r="IYQ107" s="420"/>
      <c r="IYR107" s="420"/>
      <c r="IYS107" s="420"/>
      <c r="IYT107" s="420"/>
      <c r="IYU107" s="420"/>
      <c r="IYV107" s="420"/>
      <c r="IYW107" s="420"/>
      <c r="IYX107" s="420"/>
      <c r="IYY107" s="420"/>
      <c r="IYZ107" s="420"/>
      <c r="IZA107" s="420"/>
      <c r="IZB107" s="420"/>
      <c r="IZC107" s="420"/>
      <c r="IZD107" s="420"/>
      <c r="IZE107" s="420"/>
      <c r="IZF107" s="420"/>
      <c r="IZG107" s="420"/>
      <c r="IZH107" s="420"/>
      <c r="IZI107" s="420"/>
      <c r="IZJ107" s="420"/>
      <c r="IZK107" s="420"/>
      <c r="IZL107" s="420"/>
      <c r="IZM107" s="420"/>
      <c r="IZN107" s="420"/>
      <c r="IZO107" s="420"/>
      <c r="IZP107" s="420"/>
      <c r="IZQ107" s="420"/>
      <c r="IZR107" s="420"/>
      <c r="IZS107" s="420"/>
      <c r="IZT107" s="420"/>
      <c r="IZU107" s="420"/>
      <c r="IZV107" s="420"/>
      <c r="IZW107" s="420"/>
      <c r="IZX107" s="420"/>
      <c r="IZY107" s="420"/>
      <c r="IZZ107" s="420"/>
      <c r="JAA107" s="420"/>
      <c r="JAB107" s="420"/>
      <c r="JAC107" s="420"/>
      <c r="JAD107" s="420"/>
      <c r="JAE107" s="420"/>
      <c r="JAF107" s="420"/>
      <c r="JAG107" s="420"/>
      <c r="JAH107" s="420"/>
      <c r="JAI107" s="420"/>
      <c r="JAJ107" s="420"/>
      <c r="JAK107" s="420"/>
      <c r="JAL107" s="420"/>
      <c r="JAM107" s="420"/>
      <c r="JAN107" s="420"/>
      <c r="JAO107" s="420"/>
      <c r="JAP107" s="420"/>
      <c r="JAQ107" s="420"/>
      <c r="JAR107" s="420"/>
      <c r="JAS107" s="420"/>
      <c r="JAT107" s="420"/>
      <c r="JAU107" s="420"/>
      <c r="JAV107" s="420"/>
      <c r="JAW107" s="420"/>
      <c r="JAX107" s="420"/>
      <c r="JAY107" s="420"/>
      <c r="JAZ107" s="420"/>
      <c r="JBA107" s="420"/>
      <c r="JBB107" s="420"/>
      <c r="JBC107" s="420"/>
      <c r="JBD107" s="420"/>
      <c r="JBE107" s="420"/>
      <c r="JBF107" s="420"/>
      <c r="JBG107" s="420"/>
      <c r="JBH107" s="420"/>
      <c r="JBI107" s="420"/>
      <c r="JBJ107" s="420"/>
      <c r="JBK107" s="420"/>
      <c r="JBL107" s="420"/>
      <c r="JBM107" s="420"/>
      <c r="JBN107" s="420"/>
      <c r="JBO107" s="420"/>
      <c r="JBP107" s="420"/>
      <c r="JBQ107" s="420"/>
      <c r="JBR107" s="420"/>
      <c r="JBS107" s="420"/>
      <c r="JBT107" s="420"/>
      <c r="JBU107" s="420"/>
      <c r="JBV107" s="420"/>
      <c r="JBW107" s="420"/>
      <c r="JBX107" s="420"/>
      <c r="JBY107" s="420"/>
      <c r="JBZ107" s="420"/>
      <c r="JCA107" s="420"/>
      <c r="JCB107" s="420"/>
      <c r="JCC107" s="420"/>
      <c r="JCD107" s="420"/>
      <c r="JCE107" s="420"/>
      <c r="JCF107" s="420"/>
      <c r="JCG107" s="420"/>
      <c r="JCH107" s="420"/>
      <c r="JCI107" s="420"/>
      <c r="JCJ107" s="420"/>
      <c r="JCK107" s="420"/>
      <c r="JCL107" s="420"/>
      <c r="JCM107" s="420"/>
      <c r="JCN107" s="420"/>
      <c r="JCO107" s="420"/>
      <c r="JCP107" s="420"/>
      <c r="JCQ107" s="420"/>
      <c r="JCR107" s="420"/>
      <c r="JCS107" s="420"/>
      <c r="JCT107" s="420"/>
      <c r="JCU107" s="420"/>
      <c r="JCV107" s="420"/>
      <c r="JCW107" s="420"/>
      <c r="JCX107" s="420"/>
      <c r="JCY107" s="420"/>
      <c r="JCZ107" s="420"/>
      <c r="JDA107" s="420"/>
      <c r="JDB107" s="420"/>
      <c r="JDC107" s="420"/>
      <c r="JDD107" s="420"/>
      <c r="JDE107" s="420"/>
      <c r="JDF107" s="420"/>
      <c r="JDG107" s="420"/>
      <c r="JDH107" s="420"/>
      <c r="JDI107" s="420"/>
      <c r="JDJ107" s="420"/>
      <c r="JDK107" s="420"/>
      <c r="JDL107" s="420"/>
      <c r="JDM107" s="420"/>
      <c r="JDN107" s="420"/>
      <c r="JDO107" s="420"/>
      <c r="JDP107" s="420"/>
      <c r="JDQ107" s="420"/>
      <c r="JDR107" s="420"/>
      <c r="JDS107" s="420"/>
      <c r="JDT107" s="420"/>
      <c r="JDU107" s="420"/>
      <c r="JDV107" s="420"/>
      <c r="JDW107" s="420"/>
      <c r="JDX107" s="420"/>
      <c r="JDY107" s="420"/>
      <c r="JDZ107" s="420"/>
      <c r="JEA107" s="420"/>
      <c r="JEB107" s="420"/>
      <c r="JEC107" s="420"/>
      <c r="JED107" s="420"/>
      <c r="JEE107" s="420"/>
      <c r="JEF107" s="420"/>
      <c r="JEG107" s="420"/>
      <c r="JEH107" s="420"/>
      <c r="JEI107" s="420"/>
      <c r="JEJ107" s="420"/>
      <c r="JEK107" s="420"/>
      <c r="JEL107" s="420"/>
      <c r="JEM107" s="420"/>
      <c r="JEN107" s="420"/>
      <c r="JEO107" s="420"/>
      <c r="JEP107" s="420"/>
      <c r="JEQ107" s="420"/>
      <c r="JER107" s="420"/>
      <c r="JES107" s="420"/>
      <c r="JET107" s="420"/>
      <c r="JEU107" s="420"/>
      <c r="JEV107" s="420"/>
      <c r="JEW107" s="420"/>
      <c r="JEX107" s="420"/>
      <c r="JEY107" s="420"/>
      <c r="JEZ107" s="420"/>
      <c r="JFA107" s="420"/>
      <c r="JFB107" s="420"/>
      <c r="JFC107" s="420"/>
      <c r="JFD107" s="420"/>
      <c r="JFE107" s="420"/>
      <c r="JFF107" s="420"/>
      <c r="JFG107" s="420"/>
      <c r="JFH107" s="420"/>
      <c r="JFI107" s="420"/>
      <c r="JFJ107" s="420"/>
      <c r="JFK107" s="420"/>
      <c r="JFL107" s="420"/>
      <c r="JFM107" s="420"/>
      <c r="JFN107" s="420"/>
      <c r="JFO107" s="420"/>
      <c r="JFP107" s="420"/>
      <c r="JFQ107" s="420"/>
      <c r="JFR107" s="420"/>
      <c r="JFS107" s="420"/>
      <c r="JFT107" s="420"/>
      <c r="JFU107" s="420"/>
      <c r="JFV107" s="420"/>
      <c r="JFW107" s="420"/>
      <c r="JFX107" s="420"/>
      <c r="JFY107" s="420"/>
      <c r="JFZ107" s="420"/>
      <c r="JGA107" s="420"/>
      <c r="JGB107" s="420"/>
      <c r="JGC107" s="420"/>
      <c r="JGD107" s="420"/>
      <c r="JGE107" s="420"/>
      <c r="JGF107" s="420"/>
      <c r="JGG107" s="420"/>
      <c r="JGH107" s="420"/>
      <c r="JGI107" s="420"/>
      <c r="JGJ107" s="420"/>
      <c r="JGK107" s="420"/>
      <c r="JGL107" s="420"/>
      <c r="JGM107" s="420"/>
      <c r="JGN107" s="420"/>
      <c r="JGO107" s="420"/>
      <c r="JGP107" s="420"/>
      <c r="JGQ107" s="420"/>
      <c r="JGR107" s="420"/>
      <c r="JGS107" s="420"/>
      <c r="JGT107" s="420"/>
      <c r="JGU107" s="420"/>
      <c r="JGV107" s="420"/>
      <c r="JGW107" s="420"/>
      <c r="JGX107" s="420"/>
      <c r="JGY107" s="420"/>
      <c r="JGZ107" s="420"/>
      <c r="JHA107" s="420"/>
      <c r="JHB107" s="420"/>
      <c r="JHC107" s="420"/>
      <c r="JHD107" s="420"/>
      <c r="JHE107" s="420"/>
      <c r="JHF107" s="420"/>
      <c r="JHG107" s="420"/>
      <c r="JHH107" s="420"/>
      <c r="JHI107" s="420"/>
      <c r="JHJ107" s="420"/>
      <c r="JHK107" s="420"/>
      <c r="JHL107" s="420"/>
      <c r="JHM107" s="420"/>
      <c r="JHN107" s="420"/>
      <c r="JHO107" s="420"/>
      <c r="JHP107" s="420"/>
      <c r="JHQ107" s="420"/>
      <c r="JHR107" s="420"/>
      <c r="JHS107" s="420"/>
      <c r="JHT107" s="420"/>
      <c r="JHU107" s="420"/>
      <c r="JHV107" s="420"/>
      <c r="JHW107" s="420"/>
      <c r="JHX107" s="420"/>
      <c r="JHY107" s="420"/>
      <c r="JHZ107" s="420"/>
      <c r="JIA107" s="420"/>
      <c r="JIB107" s="420"/>
      <c r="JIC107" s="420"/>
      <c r="JID107" s="420"/>
      <c r="JIE107" s="420"/>
      <c r="JIF107" s="420"/>
      <c r="JIG107" s="420"/>
      <c r="JIH107" s="420"/>
      <c r="JII107" s="420"/>
      <c r="JIJ107" s="420"/>
      <c r="JIK107" s="420"/>
      <c r="JIL107" s="420"/>
      <c r="JIM107" s="420"/>
      <c r="JIN107" s="420"/>
      <c r="JIO107" s="420"/>
      <c r="JIP107" s="420"/>
      <c r="JIQ107" s="420"/>
      <c r="JIR107" s="420"/>
      <c r="JIS107" s="420"/>
      <c r="JIT107" s="420"/>
      <c r="JIU107" s="420"/>
      <c r="JIV107" s="420"/>
      <c r="JIW107" s="420"/>
      <c r="JIX107" s="420"/>
      <c r="JIY107" s="420"/>
      <c r="JIZ107" s="420"/>
      <c r="JJA107" s="420"/>
      <c r="JJB107" s="420"/>
      <c r="JJC107" s="420"/>
      <c r="JJD107" s="420"/>
      <c r="JJE107" s="420"/>
      <c r="JJF107" s="420"/>
      <c r="JJG107" s="420"/>
      <c r="JJH107" s="420"/>
      <c r="JJI107" s="420"/>
      <c r="JJJ107" s="420"/>
      <c r="JJK107" s="420"/>
      <c r="JJL107" s="420"/>
      <c r="JJM107" s="420"/>
      <c r="JJN107" s="420"/>
      <c r="JJO107" s="420"/>
      <c r="JJP107" s="420"/>
      <c r="JJQ107" s="420"/>
      <c r="JJR107" s="420"/>
      <c r="JJS107" s="420"/>
      <c r="JJT107" s="420"/>
      <c r="JJU107" s="420"/>
      <c r="JJV107" s="420"/>
      <c r="JJW107" s="420"/>
      <c r="JJX107" s="420"/>
      <c r="JJY107" s="420"/>
      <c r="JJZ107" s="420"/>
      <c r="JKA107" s="420"/>
      <c r="JKB107" s="420"/>
      <c r="JKC107" s="420"/>
      <c r="JKD107" s="420"/>
      <c r="JKE107" s="420"/>
      <c r="JKF107" s="420"/>
      <c r="JKG107" s="420"/>
      <c r="JKH107" s="420"/>
      <c r="JKI107" s="420"/>
      <c r="JKJ107" s="420"/>
      <c r="JKK107" s="420"/>
      <c r="JKL107" s="420"/>
      <c r="JKM107" s="420"/>
      <c r="JKN107" s="420"/>
      <c r="JKO107" s="420"/>
      <c r="JKP107" s="420"/>
      <c r="JKQ107" s="420"/>
      <c r="JKR107" s="420"/>
      <c r="JKS107" s="420"/>
      <c r="JKT107" s="420"/>
      <c r="JKU107" s="420"/>
      <c r="JKV107" s="420"/>
      <c r="JKW107" s="420"/>
      <c r="JKX107" s="420"/>
      <c r="JKY107" s="420"/>
      <c r="JKZ107" s="420"/>
      <c r="JLA107" s="420"/>
      <c r="JLB107" s="420"/>
      <c r="JLC107" s="420"/>
      <c r="JLD107" s="420"/>
      <c r="JLE107" s="420"/>
      <c r="JLF107" s="420"/>
      <c r="JLG107" s="420"/>
      <c r="JLH107" s="420"/>
      <c r="JLI107" s="420"/>
      <c r="JLJ107" s="420"/>
      <c r="JLK107" s="420"/>
      <c r="JLL107" s="420"/>
      <c r="JLM107" s="420"/>
      <c r="JLN107" s="420"/>
      <c r="JLO107" s="420"/>
      <c r="JLP107" s="420"/>
      <c r="JLQ107" s="420"/>
      <c r="JLR107" s="420"/>
      <c r="JLS107" s="420"/>
      <c r="JLT107" s="420"/>
      <c r="JLU107" s="420"/>
      <c r="JLV107" s="420"/>
      <c r="JLW107" s="420"/>
      <c r="JLX107" s="420"/>
      <c r="JLY107" s="420"/>
      <c r="JLZ107" s="420"/>
      <c r="JMA107" s="420"/>
      <c r="JMB107" s="420"/>
      <c r="JMC107" s="420"/>
      <c r="JMD107" s="420"/>
      <c r="JME107" s="420"/>
      <c r="JMF107" s="420"/>
      <c r="JMG107" s="420"/>
      <c r="JMH107" s="420"/>
      <c r="JMI107" s="420"/>
      <c r="JMJ107" s="420"/>
      <c r="JMK107" s="420"/>
      <c r="JML107" s="420"/>
      <c r="JMM107" s="420"/>
      <c r="JMN107" s="420"/>
      <c r="JMO107" s="420"/>
      <c r="JMP107" s="420"/>
      <c r="JMQ107" s="420"/>
      <c r="JMR107" s="420"/>
      <c r="JMS107" s="420"/>
      <c r="JMT107" s="420"/>
      <c r="JMU107" s="420"/>
      <c r="JMV107" s="420"/>
      <c r="JMW107" s="420"/>
      <c r="JMX107" s="420"/>
      <c r="JMY107" s="420"/>
      <c r="JMZ107" s="420"/>
      <c r="JNA107" s="420"/>
      <c r="JNB107" s="420"/>
      <c r="JNC107" s="420"/>
      <c r="JND107" s="420"/>
      <c r="JNE107" s="420"/>
      <c r="JNF107" s="420"/>
      <c r="JNG107" s="420"/>
      <c r="JNH107" s="420"/>
      <c r="JNI107" s="420"/>
      <c r="JNJ107" s="420"/>
      <c r="JNK107" s="420"/>
      <c r="JNL107" s="420"/>
      <c r="JNM107" s="420"/>
      <c r="JNN107" s="420"/>
      <c r="JNO107" s="420"/>
      <c r="JNP107" s="420"/>
      <c r="JNQ107" s="420"/>
      <c r="JNR107" s="420"/>
      <c r="JNS107" s="420"/>
      <c r="JNT107" s="420"/>
      <c r="JNU107" s="420"/>
      <c r="JNV107" s="420"/>
      <c r="JNW107" s="420"/>
      <c r="JNX107" s="420"/>
      <c r="JNY107" s="420"/>
      <c r="JNZ107" s="420"/>
      <c r="JOA107" s="420"/>
      <c r="JOB107" s="420"/>
      <c r="JOC107" s="420"/>
      <c r="JOD107" s="420"/>
      <c r="JOE107" s="420"/>
      <c r="JOF107" s="420"/>
      <c r="JOG107" s="420"/>
      <c r="JOH107" s="420"/>
      <c r="JOI107" s="420"/>
      <c r="JOJ107" s="420"/>
      <c r="JOK107" s="420"/>
      <c r="JOL107" s="420"/>
      <c r="JOM107" s="420"/>
      <c r="JON107" s="420"/>
      <c r="JOO107" s="420"/>
      <c r="JOP107" s="420"/>
      <c r="JOQ107" s="420"/>
      <c r="JOR107" s="420"/>
      <c r="JOS107" s="420"/>
      <c r="JOT107" s="420"/>
      <c r="JOU107" s="420"/>
      <c r="JOV107" s="420"/>
      <c r="JOW107" s="420"/>
      <c r="JOX107" s="420"/>
      <c r="JOY107" s="420"/>
      <c r="JOZ107" s="420"/>
      <c r="JPA107" s="420"/>
      <c r="JPB107" s="420"/>
      <c r="JPC107" s="420"/>
      <c r="JPD107" s="420"/>
      <c r="JPE107" s="420"/>
      <c r="JPF107" s="420"/>
      <c r="JPG107" s="420"/>
      <c r="JPH107" s="420"/>
      <c r="JPI107" s="420"/>
      <c r="JPJ107" s="420"/>
      <c r="JPK107" s="420"/>
      <c r="JPL107" s="420"/>
      <c r="JPM107" s="420"/>
      <c r="JPN107" s="420"/>
      <c r="JPO107" s="420"/>
      <c r="JPP107" s="420"/>
      <c r="JPQ107" s="420"/>
      <c r="JPR107" s="420"/>
      <c r="JPS107" s="420"/>
      <c r="JPT107" s="420"/>
      <c r="JPU107" s="420"/>
      <c r="JPV107" s="420"/>
      <c r="JPW107" s="420"/>
      <c r="JPX107" s="420"/>
      <c r="JPY107" s="420"/>
      <c r="JPZ107" s="420"/>
      <c r="JQA107" s="420"/>
      <c r="JQB107" s="420"/>
      <c r="JQC107" s="420"/>
      <c r="JQD107" s="420"/>
      <c r="JQE107" s="420"/>
      <c r="JQF107" s="420"/>
      <c r="JQG107" s="420"/>
      <c r="JQH107" s="420"/>
      <c r="JQI107" s="420"/>
      <c r="JQJ107" s="420"/>
      <c r="JQK107" s="420"/>
      <c r="JQL107" s="420"/>
      <c r="JQM107" s="420"/>
      <c r="JQN107" s="420"/>
      <c r="JQO107" s="420"/>
      <c r="JQP107" s="420"/>
      <c r="JQQ107" s="420"/>
      <c r="JQR107" s="420"/>
      <c r="JQS107" s="420"/>
      <c r="JQT107" s="420"/>
      <c r="JQU107" s="420"/>
      <c r="JQV107" s="420"/>
      <c r="JQW107" s="420"/>
      <c r="JQX107" s="420"/>
      <c r="JQY107" s="420"/>
      <c r="JQZ107" s="420"/>
      <c r="JRA107" s="420"/>
      <c r="JRB107" s="420"/>
      <c r="JRC107" s="420"/>
      <c r="JRD107" s="420"/>
      <c r="JRE107" s="420"/>
      <c r="JRF107" s="420"/>
      <c r="JRG107" s="420"/>
      <c r="JRH107" s="420"/>
      <c r="JRI107" s="420"/>
      <c r="JRJ107" s="420"/>
      <c r="JRK107" s="420"/>
      <c r="JRL107" s="420"/>
      <c r="JRM107" s="420"/>
      <c r="JRN107" s="420"/>
      <c r="JRO107" s="420"/>
      <c r="JRP107" s="420"/>
      <c r="JRQ107" s="420"/>
      <c r="JRR107" s="420"/>
      <c r="JRS107" s="420"/>
      <c r="JRT107" s="420"/>
      <c r="JRU107" s="420"/>
      <c r="JRV107" s="420"/>
      <c r="JRW107" s="420"/>
      <c r="JRX107" s="420"/>
      <c r="JRY107" s="420"/>
      <c r="JRZ107" s="420"/>
      <c r="JSA107" s="420"/>
      <c r="JSB107" s="420"/>
      <c r="JSC107" s="420"/>
      <c r="JSD107" s="420"/>
      <c r="JSE107" s="420"/>
      <c r="JSF107" s="420"/>
      <c r="JSG107" s="420"/>
      <c r="JSH107" s="420"/>
      <c r="JSI107" s="420"/>
      <c r="JSJ107" s="420"/>
      <c r="JSK107" s="420"/>
      <c r="JSL107" s="420"/>
      <c r="JSM107" s="420"/>
      <c r="JSN107" s="420"/>
      <c r="JSO107" s="420"/>
      <c r="JSP107" s="420"/>
      <c r="JSQ107" s="420"/>
      <c r="JSR107" s="420"/>
      <c r="JSS107" s="420"/>
      <c r="JST107" s="420"/>
      <c r="JSU107" s="420"/>
      <c r="JSV107" s="420"/>
      <c r="JSW107" s="420"/>
      <c r="JSX107" s="420"/>
      <c r="JSY107" s="420"/>
      <c r="JSZ107" s="420"/>
      <c r="JTA107" s="420"/>
      <c r="JTB107" s="420"/>
      <c r="JTC107" s="420"/>
      <c r="JTD107" s="420"/>
      <c r="JTE107" s="420"/>
      <c r="JTF107" s="420"/>
      <c r="JTG107" s="420"/>
      <c r="JTH107" s="420"/>
      <c r="JTI107" s="420"/>
      <c r="JTJ107" s="420"/>
      <c r="JTK107" s="420"/>
      <c r="JTL107" s="420"/>
      <c r="JTM107" s="420"/>
      <c r="JTN107" s="420"/>
      <c r="JTO107" s="420"/>
      <c r="JTP107" s="420"/>
      <c r="JTQ107" s="420"/>
      <c r="JTR107" s="420"/>
      <c r="JTS107" s="420"/>
      <c r="JTT107" s="420"/>
      <c r="JTU107" s="420"/>
      <c r="JTV107" s="420"/>
      <c r="JTW107" s="420"/>
      <c r="JTX107" s="420"/>
      <c r="JTY107" s="420"/>
      <c r="JTZ107" s="420"/>
      <c r="JUA107" s="420"/>
      <c r="JUB107" s="420"/>
      <c r="JUC107" s="420"/>
      <c r="JUD107" s="420"/>
      <c r="JUE107" s="420"/>
      <c r="JUF107" s="420"/>
      <c r="JUG107" s="420"/>
      <c r="JUH107" s="420"/>
      <c r="JUI107" s="420"/>
      <c r="JUJ107" s="420"/>
      <c r="JUK107" s="420"/>
      <c r="JUL107" s="420"/>
      <c r="JUM107" s="420"/>
      <c r="JUN107" s="420"/>
      <c r="JUO107" s="420"/>
      <c r="JUP107" s="420"/>
      <c r="JUQ107" s="420"/>
      <c r="JUR107" s="420"/>
      <c r="JUS107" s="420"/>
      <c r="JUT107" s="420"/>
      <c r="JUU107" s="420"/>
      <c r="JUV107" s="420"/>
      <c r="JUW107" s="420"/>
      <c r="JUX107" s="420"/>
      <c r="JUY107" s="420"/>
      <c r="JUZ107" s="420"/>
      <c r="JVA107" s="420"/>
      <c r="JVB107" s="420"/>
      <c r="JVC107" s="420"/>
      <c r="JVD107" s="420"/>
      <c r="JVE107" s="420"/>
      <c r="JVF107" s="420"/>
      <c r="JVG107" s="420"/>
      <c r="JVH107" s="420"/>
      <c r="JVI107" s="420"/>
      <c r="JVJ107" s="420"/>
      <c r="JVK107" s="420"/>
      <c r="JVL107" s="420"/>
      <c r="JVM107" s="420"/>
      <c r="JVN107" s="420"/>
      <c r="JVO107" s="420"/>
      <c r="JVP107" s="420"/>
      <c r="JVQ107" s="420"/>
      <c r="JVR107" s="420"/>
      <c r="JVS107" s="420"/>
      <c r="JVT107" s="420"/>
      <c r="JVU107" s="420"/>
      <c r="JVV107" s="420"/>
      <c r="JVW107" s="420"/>
      <c r="JVX107" s="420"/>
      <c r="JVY107" s="420"/>
      <c r="JVZ107" s="420"/>
      <c r="JWA107" s="420"/>
      <c r="JWB107" s="420"/>
      <c r="JWC107" s="420"/>
      <c r="JWD107" s="420"/>
      <c r="JWE107" s="420"/>
      <c r="JWF107" s="420"/>
      <c r="JWG107" s="420"/>
      <c r="JWH107" s="420"/>
      <c r="JWI107" s="420"/>
      <c r="JWJ107" s="420"/>
      <c r="JWK107" s="420"/>
      <c r="JWL107" s="420"/>
      <c r="JWM107" s="420"/>
      <c r="JWN107" s="420"/>
      <c r="JWO107" s="420"/>
      <c r="JWP107" s="420"/>
      <c r="JWQ107" s="420"/>
      <c r="JWR107" s="420"/>
      <c r="JWS107" s="420"/>
      <c r="JWT107" s="420"/>
      <c r="JWU107" s="420"/>
      <c r="JWV107" s="420"/>
      <c r="JWW107" s="420"/>
      <c r="JWX107" s="420"/>
      <c r="JWY107" s="420"/>
      <c r="JWZ107" s="420"/>
      <c r="JXA107" s="420"/>
      <c r="JXB107" s="420"/>
      <c r="JXC107" s="420"/>
      <c r="JXD107" s="420"/>
      <c r="JXE107" s="420"/>
      <c r="JXF107" s="420"/>
      <c r="JXG107" s="420"/>
      <c r="JXH107" s="420"/>
      <c r="JXI107" s="420"/>
      <c r="JXJ107" s="420"/>
      <c r="JXK107" s="420"/>
      <c r="JXL107" s="420"/>
      <c r="JXM107" s="420"/>
      <c r="JXN107" s="420"/>
      <c r="JXO107" s="420"/>
      <c r="JXP107" s="420"/>
      <c r="JXQ107" s="420"/>
      <c r="JXR107" s="420"/>
      <c r="JXS107" s="420"/>
      <c r="JXT107" s="420"/>
      <c r="JXU107" s="420"/>
      <c r="JXV107" s="420"/>
      <c r="JXW107" s="420"/>
      <c r="JXX107" s="420"/>
      <c r="JXY107" s="420"/>
      <c r="JXZ107" s="420"/>
      <c r="JYA107" s="420"/>
      <c r="JYB107" s="420"/>
      <c r="JYC107" s="420"/>
      <c r="JYD107" s="420"/>
      <c r="JYE107" s="420"/>
      <c r="JYF107" s="420"/>
      <c r="JYG107" s="420"/>
      <c r="JYH107" s="420"/>
      <c r="JYI107" s="420"/>
      <c r="JYJ107" s="420"/>
      <c r="JYK107" s="420"/>
      <c r="JYL107" s="420"/>
      <c r="JYM107" s="420"/>
      <c r="JYN107" s="420"/>
      <c r="JYO107" s="420"/>
      <c r="JYP107" s="420"/>
      <c r="JYQ107" s="420"/>
      <c r="JYR107" s="420"/>
      <c r="JYS107" s="420"/>
      <c r="JYT107" s="420"/>
      <c r="JYU107" s="420"/>
      <c r="JYV107" s="420"/>
      <c r="JYW107" s="420"/>
      <c r="JYX107" s="420"/>
      <c r="JYY107" s="420"/>
      <c r="JYZ107" s="420"/>
      <c r="JZA107" s="420"/>
      <c r="JZB107" s="420"/>
      <c r="JZC107" s="420"/>
      <c r="JZD107" s="420"/>
      <c r="JZE107" s="420"/>
      <c r="JZF107" s="420"/>
      <c r="JZG107" s="420"/>
      <c r="JZH107" s="420"/>
      <c r="JZI107" s="420"/>
      <c r="JZJ107" s="420"/>
      <c r="JZK107" s="420"/>
      <c r="JZL107" s="420"/>
      <c r="JZM107" s="420"/>
      <c r="JZN107" s="420"/>
      <c r="JZO107" s="420"/>
      <c r="JZP107" s="420"/>
      <c r="JZQ107" s="420"/>
      <c r="JZR107" s="420"/>
      <c r="JZS107" s="420"/>
      <c r="JZT107" s="420"/>
      <c r="JZU107" s="420"/>
      <c r="JZV107" s="420"/>
      <c r="JZW107" s="420"/>
      <c r="JZX107" s="420"/>
      <c r="JZY107" s="420"/>
      <c r="JZZ107" s="420"/>
      <c r="KAA107" s="420"/>
      <c r="KAB107" s="420"/>
      <c r="KAC107" s="420"/>
      <c r="KAD107" s="420"/>
      <c r="KAE107" s="420"/>
      <c r="KAF107" s="420"/>
      <c r="KAG107" s="420"/>
      <c r="KAH107" s="420"/>
      <c r="KAI107" s="420"/>
      <c r="KAJ107" s="420"/>
      <c r="KAK107" s="420"/>
      <c r="KAL107" s="420"/>
      <c r="KAM107" s="420"/>
      <c r="KAN107" s="420"/>
      <c r="KAO107" s="420"/>
      <c r="KAP107" s="420"/>
      <c r="KAQ107" s="420"/>
      <c r="KAR107" s="420"/>
      <c r="KAS107" s="420"/>
      <c r="KAT107" s="420"/>
      <c r="KAU107" s="420"/>
      <c r="KAV107" s="420"/>
      <c r="KAW107" s="420"/>
      <c r="KAX107" s="420"/>
      <c r="KAY107" s="420"/>
      <c r="KAZ107" s="420"/>
      <c r="KBA107" s="420"/>
      <c r="KBB107" s="420"/>
      <c r="KBC107" s="420"/>
      <c r="KBD107" s="420"/>
      <c r="KBE107" s="420"/>
      <c r="KBF107" s="420"/>
      <c r="KBG107" s="420"/>
      <c r="KBH107" s="420"/>
      <c r="KBI107" s="420"/>
      <c r="KBJ107" s="420"/>
      <c r="KBK107" s="420"/>
      <c r="KBL107" s="420"/>
      <c r="KBM107" s="420"/>
      <c r="KBN107" s="420"/>
      <c r="KBO107" s="420"/>
      <c r="KBP107" s="420"/>
      <c r="KBQ107" s="420"/>
      <c r="KBR107" s="420"/>
      <c r="KBS107" s="420"/>
      <c r="KBT107" s="420"/>
      <c r="KBU107" s="420"/>
      <c r="KBV107" s="420"/>
      <c r="KBW107" s="420"/>
      <c r="KBX107" s="420"/>
      <c r="KBY107" s="420"/>
      <c r="KBZ107" s="420"/>
      <c r="KCA107" s="420"/>
      <c r="KCB107" s="420"/>
      <c r="KCC107" s="420"/>
      <c r="KCD107" s="420"/>
      <c r="KCE107" s="420"/>
      <c r="KCF107" s="420"/>
      <c r="KCG107" s="420"/>
      <c r="KCH107" s="420"/>
      <c r="KCI107" s="420"/>
      <c r="KCJ107" s="420"/>
      <c r="KCK107" s="420"/>
      <c r="KCL107" s="420"/>
      <c r="KCM107" s="420"/>
      <c r="KCN107" s="420"/>
      <c r="KCO107" s="420"/>
      <c r="KCP107" s="420"/>
      <c r="KCQ107" s="420"/>
      <c r="KCR107" s="420"/>
      <c r="KCS107" s="420"/>
      <c r="KCT107" s="420"/>
      <c r="KCU107" s="420"/>
      <c r="KCV107" s="420"/>
      <c r="KCW107" s="420"/>
      <c r="KCX107" s="420"/>
      <c r="KCY107" s="420"/>
      <c r="KCZ107" s="420"/>
      <c r="KDA107" s="420"/>
      <c r="KDB107" s="420"/>
      <c r="KDC107" s="420"/>
      <c r="KDD107" s="420"/>
      <c r="KDE107" s="420"/>
      <c r="KDF107" s="420"/>
      <c r="KDG107" s="420"/>
      <c r="KDH107" s="420"/>
      <c r="KDI107" s="420"/>
      <c r="KDJ107" s="420"/>
      <c r="KDK107" s="420"/>
      <c r="KDL107" s="420"/>
      <c r="KDM107" s="420"/>
      <c r="KDN107" s="420"/>
      <c r="KDO107" s="420"/>
      <c r="KDP107" s="420"/>
      <c r="KDQ107" s="420"/>
      <c r="KDR107" s="420"/>
      <c r="KDS107" s="420"/>
      <c r="KDT107" s="420"/>
      <c r="KDU107" s="420"/>
      <c r="KDV107" s="420"/>
      <c r="KDW107" s="420"/>
      <c r="KDX107" s="420"/>
      <c r="KDY107" s="420"/>
      <c r="KDZ107" s="420"/>
      <c r="KEA107" s="420"/>
      <c r="KEB107" s="420"/>
      <c r="KEC107" s="420"/>
      <c r="KED107" s="420"/>
      <c r="KEE107" s="420"/>
      <c r="KEF107" s="420"/>
      <c r="KEG107" s="420"/>
      <c r="KEH107" s="420"/>
      <c r="KEI107" s="420"/>
      <c r="KEJ107" s="420"/>
      <c r="KEK107" s="420"/>
      <c r="KEL107" s="420"/>
      <c r="KEM107" s="420"/>
      <c r="KEN107" s="420"/>
      <c r="KEO107" s="420"/>
      <c r="KEP107" s="420"/>
      <c r="KEQ107" s="420"/>
      <c r="KER107" s="420"/>
      <c r="KES107" s="420"/>
      <c r="KET107" s="420"/>
      <c r="KEU107" s="420"/>
      <c r="KEV107" s="420"/>
      <c r="KEW107" s="420"/>
      <c r="KEX107" s="420"/>
      <c r="KEY107" s="420"/>
      <c r="KEZ107" s="420"/>
      <c r="KFA107" s="420"/>
      <c r="KFB107" s="420"/>
      <c r="KFC107" s="420"/>
      <c r="KFD107" s="420"/>
      <c r="KFE107" s="420"/>
      <c r="KFF107" s="420"/>
      <c r="KFG107" s="420"/>
      <c r="KFH107" s="420"/>
      <c r="KFI107" s="420"/>
      <c r="KFJ107" s="420"/>
      <c r="KFK107" s="420"/>
      <c r="KFL107" s="420"/>
      <c r="KFM107" s="420"/>
      <c r="KFN107" s="420"/>
      <c r="KFO107" s="420"/>
      <c r="KFP107" s="420"/>
      <c r="KFQ107" s="420"/>
      <c r="KFR107" s="420"/>
      <c r="KFS107" s="420"/>
      <c r="KFT107" s="420"/>
      <c r="KFU107" s="420"/>
      <c r="KFV107" s="420"/>
      <c r="KFW107" s="420"/>
      <c r="KFX107" s="420"/>
      <c r="KFY107" s="420"/>
      <c r="KFZ107" s="420"/>
      <c r="KGA107" s="420"/>
      <c r="KGB107" s="420"/>
      <c r="KGC107" s="420"/>
      <c r="KGD107" s="420"/>
      <c r="KGE107" s="420"/>
      <c r="KGF107" s="420"/>
      <c r="KGG107" s="420"/>
      <c r="KGH107" s="420"/>
      <c r="KGI107" s="420"/>
      <c r="KGJ107" s="420"/>
      <c r="KGK107" s="420"/>
      <c r="KGL107" s="420"/>
      <c r="KGM107" s="420"/>
      <c r="KGN107" s="420"/>
      <c r="KGO107" s="420"/>
      <c r="KGP107" s="420"/>
      <c r="KGQ107" s="420"/>
      <c r="KGR107" s="420"/>
      <c r="KGS107" s="420"/>
      <c r="KGT107" s="420"/>
      <c r="KGU107" s="420"/>
      <c r="KGV107" s="420"/>
      <c r="KGW107" s="420"/>
      <c r="KGX107" s="420"/>
      <c r="KGY107" s="420"/>
      <c r="KGZ107" s="420"/>
      <c r="KHA107" s="420"/>
      <c r="KHB107" s="420"/>
      <c r="KHC107" s="420"/>
      <c r="KHD107" s="420"/>
      <c r="KHE107" s="420"/>
      <c r="KHF107" s="420"/>
      <c r="KHG107" s="420"/>
      <c r="KHH107" s="420"/>
      <c r="KHI107" s="420"/>
      <c r="KHJ107" s="420"/>
      <c r="KHK107" s="420"/>
      <c r="KHL107" s="420"/>
      <c r="KHM107" s="420"/>
      <c r="KHN107" s="420"/>
      <c r="KHO107" s="420"/>
      <c r="KHP107" s="420"/>
      <c r="KHQ107" s="420"/>
      <c r="KHR107" s="420"/>
      <c r="KHS107" s="420"/>
      <c r="KHT107" s="420"/>
      <c r="KHU107" s="420"/>
      <c r="KHV107" s="420"/>
      <c r="KHW107" s="420"/>
      <c r="KHX107" s="420"/>
      <c r="KHY107" s="420"/>
      <c r="KHZ107" s="420"/>
      <c r="KIA107" s="420"/>
      <c r="KIB107" s="420"/>
      <c r="KIC107" s="420"/>
      <c r="KID107" s="420"/>
      <c r="KIE107" s="420"/>
      <c r="KIF107" s="420"/>
      <c r="KIG107" s="420"/>
      <c r="KIH107" s="420"/>
      <c r="KII107" s="420"/>
      <c r="KIJ107" s="420"/>
      <c r="KIK107" s="420"/>
      <c r="KIL107" s="420"/>
      <c r="KIM107" s="420"/>
      <c r="KIN107" s="420"/>
      <c r="KIO107" s="420"/>
      <c r="KIP107" s="420"/>
      <c r="KIQ107" s="420"/>
      <c r="KIR107" s="420"/>
      <c r="KIS107" s="420"/>
      <c r="KIT107" s="420"/>
      <c r="KIU107" s="420"/>
      <c r="KIV107" s="420"/>
      <c r="KIW107" s="420"/>
      <c r="KIX107" s="420"/>
      <c r="KIY107" s="420"/>
      <c r="KIZ107" s="420"/>
      <c r="KJA107" s="420"/>
      <c r="KJB107" s="420"/>
      <c r="KJC107" s="420"/>
      <c r="KJD107" s="420"/>
      <c r="KJE107" s="420"/>
      <c r="KJF107" s="420"/>
      <c r="KJG107" s="420"/>
      <c r="KJH107" s="420"/>
      <c r="KJI107" s="420"/>
      <c r="KJJ107" s="420"/>
      <c r="KJK107" s="420"/>
      <c r="KJL107" s="420"/>
      <c r="KJM107" s="420"/>
      <c r="KJN107" s="420"/>
      <c r="KJO107" s="420"/>
      <c r="KJP107" s="420"/>
      <c r="KJQ107" s="420"/>
      <c r="KJR107" s="420"/>
      <c r="KJS107" s="420"/>
      <c r="KJT107" s="420"/>
      <c r="KJU107" s="420"/>
      <c r="KJV107" s="420"/>
      <c r="KJW107" s="420"/>
      <c r="KJX107" s="420"/>
      <c r="KJY107" s="420"/>
      <c r="KJZ107" s="420"/>
      <c r="KKA107" s="420"/>
      <c r="KKB107" s="420"/>
      <c r="KKC107" s="420"/>
      <c r="KKD107" s="420"/>
      <c r="KKE107" s="420"/>
      <c r="KKF107" s="420"/>
      <c r="KKG107" s="420"/>
      <c r="KKH107" s="420"/>
      <c r="KKI107" s="420"/>
      <c r="KKJ107" s="420"/>
      <c r="KKK107" s="420"/>
      <c r="KKL107" s="420"/>
      <c r="KKM107" s="420"/>
      <c r="KKN107" s="420"/>
      <c r="KKO107" s="420"/>
      <c r="KKP107" s="420"/>
      <c r="KKQ107" s="420"/>
      <c r="KKR107" s="420"/>
      <c r="KKS107" s="420"/>
      <c r="KKT107" s="420"/>
      <c r="KKU107" s="420"/>
      <c r="KKV107" s="420"/>
      <c r="KKW107" s="420"/>
      <c r="KKX107" s="420"/>
      <c r="KKY107" s="420"/>
      <c r="KKZ107" s="420"/>
      <c r="KLA107" s="420"/>
      <c r="KLB107" s="420"/>
      <c r="KLC107" s="420"/>
      <c r="KLD107" s="420"/>
      <c r="KLE107" s="420"/>
      <c r="KLF107" s="420"/>
      <c r="KLG107" s="420"/>
      <c r="KLH107" s="420"/>
      <c r="KLI107" s="420"/>
      <c r="KLJ107" s="420"/>
      <c r="KLK107" s="420"/>
      <c r="KLL107" s="420"/>
      <c r="KLM107" s="420"/>
      <c r="KLN107" s="420"/>
      <c r="KLO107" s="420"/>
      <c r="KLP107" s="420"/>
      <c r="KLQ107" s="420"/>
      <c r="KLR107" s="420"/>
      <c r="KLS107" s="420"/>
      <c r="KLT107" s="420"/>
      <c r="KLU107" s="420"/>
      <c r="KLV107" s="420"/>
      <c r="KLW107" s="420"/>
      <c r="KLX107" s="420"/>
      <c r="KLY107" s="420"/>
      <c r="KLZ107" s="420"/>
      <c r="KMA107" s="420"/>
      <c r="KMB107" s="420"/>
      <c r="KMC107" s="420"/>
      <c r="KMD107" s="420"/>
      <c r="KME107" s="420"/>
      <c r="KMF107" s="420"/>
      <c r="KMG107" s="420"/>
      <c r="KMH107" s="420"/>
      <c r="KMI107" s="420"/>
      <c r="KMJ107" s="420"/>
      <c r="KMK107" s="420"/>
      <c r="KML107" s="420"/>
      <c r="KMM107" s="420"/>
      <c r="KMN107" s="420"/>
      <c r="KMO107" s="420"/>
      <c r="KMP107" s="420"/>
      <c r="KMQ107" s="420"/>
      <c r="KMR107" s="420"/>
      <c r="KMS107" s="420"/>
      <c r="KMT107" s="420"/>
      <c r="KMU107" s="420"/>
      <c r="KMV107" s="420"/>
      <c r="KMW107" s="420"/>
      <c r="KMX107" s="420"/>
      <c r="KMY107" s="420"/>
      <c r="KMZ107" s="420"/>
      <c r="KNA107" s="420"/>
      <c r="KNB107" s="420"/>
      <c r="KNC107" s="420"/>
      <c r="KND107" s="420"/>
      <c r="KNE107" s="420"/>
      <c r="KNF107" s="420"/>
      <c r="KNG107" s="420"/>
      <c r="KNH107" s="420"/>
      <c r="KNI107" s="420"/>
      <c r="KNJ107" s="420"/>
      <c r="KNK107" s="420"/>
      <c r="KNL107" s="420"/>
      <c r="KNM107" s="420"/>
      <c r="KNN107" s="420"/>
      <c r="KNO107" s="420"/>
      <c r="KNP107" s="420"/>
      <c r="KNQ107" s="420"/>
      <c r="KNR107" s="420"/>
      <c r="KNS107" s="420"/>
      <c r="KNT107" s="420"/>
      <c r="KNU107" s="420"/>
      <c r="KNV107" s="420"/>
      <c r="KNW107" s="420"/>
      <c r="KNX107" s="420"/>
      <c r="KNY107" s="420"/>
      <c r="KNZ107" s="420"/>
      <c r="KOA107" s="420"/>
      <c r="KOB107" s="420"/>
      <c r="KOC107" s="420"/>
      <c r="KOD107" s="420"/>
      <c r="KOE107" s="420"/>
      <c r="KOF107" s="420"/>
      <c r="KOG107" s="420"/>
      <c r="KOH107" s="420"/>
      <c r="KOI107" s="420"/>
      <c r="KOJ107" s="420"/>
      <c r="KOK107" s="420"/>
      <c r="KOL107" s="420"/>
      <c r="KOM107" s="420"/>
      <c r="KON107" s="420"/>
      <c r="KOO107" s="420"/>
      <c r="KOP107" s="420"/>
      <c r="KOQ107" s="420"/>
      <c r="KOR107" s="420"/>
      <c r="KOS107" s="420"/>
      <c r="KOT107" s="420"/>
      <c r="KOU107" s="420"/>
      <c r="KOV107" s="420"/>
      <c r="KOW107" s="420"/>
      <c r="KOX107" s="420"/>
      <c r="KOY107" s="420"/>
      <c r="KOZ107" s="420"/>
      <c r="KPA107" s="420"/>
      <c r="KPB107" s="420"/>
      <c r="KPC107" s="420"/>
      <c r="KPD107" s="420"/>
      <c r="KPE107" s="420"/>
      <c r="KPF107" s="420"/>
      <c r="KPG107" s="420"/>
      <c r="KPH107" s="420"/>
      <c r="KPI107" s="420"/>
      <c r="KPJ107" s="420"/>
      <c r="KPK107" s="420"/>
      <c r="KPL107" s="420"/>
      <c r="KPM107" s="420"/>
      <c r="KPN107" s="420"/>
      <c r="KPO107" s="420"/>
      <c r="KPP107" s="420"/>
      <c r="KPQ107" s="420"/>
      <c r="KPR107" s="420"/>
      <c r="KPS107" s="420"/>
      <c r="KPT107" s="420"/>
      <c r="KPU107" s="420"/>
      <c r="KPV107" s="420"/>
      <c r="KPW107" s="420"/>
      <c r="KPX107" s="420"/>
      <c r="KPY107" s="420"/>
      <c r="KPZ107" s="420"/>
      <c r="KQA107" s="420"/>
      <c r="KQB107" s="420"/>
      <c r="KQC107" s="420"/>
      <c r="KQD107" s="420"/>
      <c r="KQE107" s="420"/>
      <c r="KQF107" s="420"/>
      <c r="KQG107" s="420"/>
      <c r="KQH107" s="420"/>
      <c r="KQI107" s="420"/>
      <c r="KQJ107" s="420"/>
      <c r="KQK107" s="420"/>
      <c r="KQL107" s="420"/>
      <c r="KQM107" s="420"/>
      <c r="KQN107" s="420"/>
      <c r="KQO107" s="420"/>
      <c r="KQP107" s="420"/>
      <c r="KQQ107" s="420"/>
      <c r="KQR107" s="420"/>
      <c r="KQS107" s="420"/>
      <c r="KQT107" s="420"/>
      <c r="KQU107" s="420"/>
      <c r="KQV107" s="420"/>
      <c r="KQW107" s="420"/>
      <c r="KQX107" s="420"/>
      <c r="KQY107" s="420"/>
      <c r="KQZ107" s="420"/>
      <c r="KRA107" s="420"/>
      <c r="KRB107" s="420"/>
      <c r="KRC107" s="420"/>
      <c r="KRD107" s="420"/>
      <c r="KRE107" s="420"/>
      <c r="KRF107" s="420"/>
      <c r="KRG107" s="420"/>
      <c r="KRH107" s="420"/>
      <c r="KRI107" s="420"/>
      <c r="KRJ107" s="420"/>
      <c r="KRK107" s="420"/>
      <c r="KRL107" s="420"/>
      <c r="KRM107" s="420"/>
      <c r="KRN107" s="420"/>
      <c r="KRO107" s="420"/>
      <c r="KRP107" s="420"/>
      <c r="KRQ107" s="420"/>
      <c r="KRR107" s="420"/>
      <c r="KRS107" s="420"/>
      <c r="KRT107" s="420"/>
      <c r="KRU107" s="420"/>
      <c r="KRV107" s="420"/>
      <c r="KRW107" s="420"/>
      <c r="KRX107" s="420"/>
      <c r="KRY107" s="420"/>
      <c r="KRZ107" s="420"/>
      <c r="KSA107" s="420"/>
      <c r="KSB107" s="420"/>
      <c r="KSC107" s="420"/>
      <c r="KSD107" s="420"/>
      <c r="KSE107" s="420"/>
      <c r="KSF107" s="420"/>
      <c r="KSG107" s="420"/>
      <c r="KSH107" s="420"/>
      <c r="KSI107" s="420"/>
      <c r="KSJ107" s="420"/>
      <c r="KSK107" s="420"/>
      <c r="KSL107" s="420"/>
      <c r="KSM107" s="420"/>
      <c r="KSN107" s="420"/>
      <c r="KSO107" s="420"/>
      <c r="KSP107" s="420"/>
      <c r="KSQ107" s="420"/>
      <c r="KSR107" s="420"/>
      <c r="KSS107" s="420"/>
      <c r="KST107" s="420"/>
      <c r="KSU107" s="420"/>
      <c r="KSV107" s="420"/>
      <c r="KSW107" s="420"/>
      <c r="KSX107" s="420"/>
      <c r="KSY107" s="420"/>
      <c r="KSZ107" s="420"/>
      <c r="KTA107" s="420"/>
      <c r="KTB107" s="420"/>
      <c r="KTC107" s="420"/>
      <c r="KTD107" s="420"/>
      <c r="KTE107" s="420"/>
      <c r="KTF107" s="420"/>
      <c r="KTG107" s="420"/>
      <c r="KTH107" s="420"/>
      <c r="KTI107" s="420"/>
      <c r="KTJ107" s="420"/>
      <c r="KTK107" s="420"/>
      <c r="KTL107" s="420"/>
      <c r="KTM107" s="420"/>
      <c r="KTN107" s="420"/>
      <c r="KTO107" s="420"/>
      <c r="KTP107" s="420"/>
      <c r="KTQ107" s="420"/>
      <c r="KTR107" s="420"/>
      <c r="KTS107" s="420"/>
      <c r="KTT107" s="420"/>
      <c r="KTU107" s="420"/>
      <c r="KTV107" s="420"/>
      <c r="KTW107" s="420"/>
      <c r="KTX107" s="420"/>
      <c r="KTY107" s="420"/>
      <c r="KTZ107" s="420"/>
      <c r="KUA107" s="420"/>
      <c r="KUB107" s="420"/>
      <c r="KUC107" s="420"/>
      <c r="KUD107" s="420"/>
      <c r="KUE107" s="420"/>
      <c r="KUF107" s="420"/>
      <c r="KUG107" s="420"/>
      <c r="KUH107" s="420"/>
      <c r="KUI107" s="420"/>
      <c r="KUJ107" s="420"/>
      <c r="KUK107" s="420"/>
      <c r="KUL107" s="420"/>
      <c r="KUM107" s="420"/>
      <c r="KUN107" s="420"/>
      <c r="KUO107" s="420"/>
      <c r="KUP107" s="420"/>
      <c r="KUQ107" s="420"/>
      <c r="KUR107" s="420"/>
      <c r="KUS107" s="420"/>
      <c r="KUT107" s="420"/>
      <c r="KUU107" s="420"/>
      <c r="KUV107" s="420"/>
      <c r="KUW107" s="420"/>
      <c r="KUX107" s="420"/>
      <c r="KUY107" s="420"/>
      <c r="KUZ107" s="420"/>
      <c r="KVA107" s="420"/>
      <c r="KVB107" s="420"/>
      <c r="KVC107" s="420"/>
      <c r="KVD107" s="420"/>
      <c r="KVE107" s="420"/>
      <c r="KVF107" s="420"/>
      <c r="KVG107" s="420"/>
      <c r="KVH107" s="420"/>
      <c r="KVI107" s="420"/>
      <c r="KVJ107" s="420"/>
      <c r="KVK107" s="420"/>
      <c r="KVL107" s="420"/>
      <c r="KVM107" s="420"/>
      <c r="KVN107" s="420"/>
      <c r="KVO107" s="420"/>
      <c r="KVP107" s="420"/>
      <c r="KVQ107" s="420"/>
      <c r="KVR107" s="420"/>
      <c r="KVS107" s="420"/>
      <c r="KVT107" s="420"/>
      <c r="KVU107" s="420"/>
      <c r="KVV107" s="420"/>
      <c r="KVW107" s="420"/>
      <c r="KVX107" s="420"/>
      <c r="KVY107" s="420"/>
      <c r="KVZ107" s="420"/>
      <c r="KWA107" s="420"/>
      <c r="KWB107" s="420"/>
      <c r="KWC107" s="420"/>
      <c r="KWD107" s="420"/>
      <c r="KWE107" s="420"/>
      <c r="KWF107" s="420"/>
      <c r="KWG107" s="420"/>
      <c r="KWH107" s="420"/>
      <c r="KWI107" s="420"/>
      <c r="KWJ107" s="420"/>
      <c r="KWK107" s="420"/>
      <c r="KWL107" s="420"/>
      <c r="KWM107" s="420"/>
      <c r="KWN107" s="420"/>
      <c r="KWO107" s="420"/>
      <c r="KWP107" s="420"/>
      <c r="KWQ107" s="420"/>
      <c r="KWR107" s="420"/>
      <c r="KWS107" s="420"/>
      <c r="KWT107" s="420"/>
      <c r="KWU107" s="420"/>
      <c r="KWV107" s="420"/>
      <c r="KWW107" s="420"/>
      <c r="KWX107" s="420"/>
      <c r="KWY107" s="420"/>
      <c r="KWZ107" s="420"/>
      <c r="KXA107" s="420"/>
      <c r="KXB107" s="420"/>
      <c r="KXC107" s="420"/>
      <c r="KXD107" s="420"/>
      <c r="KXE107" s="420"/>
      <c r="KXF107" s="420"/>
      <c r="KXG107" s="420"/>
      <c r="KXH107" s="420"/>
      <c r="KXI107" s="420"/>
      <c r="KXJ107" s="420"/>
      <c r="KXK107" s="420"/>
      <c r="KXL107" s="420"/>
      <c r="KXM107" s="420"/>
      <c r="KXN107" s="420"/>
      <c r="KXO107" s="420"/>
      <c r="KXP107" s="420"/>
      <c r="KXQ107" s="420"/>
      <c r="KXR107" s="420"/>
      <c r="KXS107" s="420"/>
      <c r="KXT107" s="420"/>
      <c r="KXU107" s="420"/>
      <c r="KXV107" s="420"/>
      <c r="KXW107" s="420"/>
      <c r="KXX107" s="420"/>
      <c r="KXY107" s="420"/>
      <c r="KXZ107" s="420"/>
      <c r="KYA107" s="420"/>
      <c r="KYB107" s="420"/>
      <c r="KYC107" s="420"/>
      <c r="KYD107" s="420"/>
      <c r="KYE107" s="420"/>
      <c r="KYF107" s="420"/>
      <c r="KYG107" s="420"/>
      <c r="KYH107" s="420"/>
      <c r="KYI107" s="420"/>
      <c r="KYJ107" s="420"/>
      <c r="KYK107" s="420"/>
      <c r="KYL107" s="420"/>
      <c r="KYM107" s="420"/>
      <c r="KYN107" s="420"/>
      <c r="KYO107" s="420"/>
      <c r="KYP107" s="420"/>
      <c r="KYQ107" s="420"/>
      <c r="KYR107" s="420"/>
      <c r="KYS107" s="420"/>
      <c r="KYT107" s="420"/>
      <c r="KYU107" s="420"/>
      <c r="KYV107" s="420"/>
      <c r="KYW107" s="420"/>
      <c r="KYX107" s="420"/>
      <c r="KYY107" s="420"/>
      <c r="KYZ107" s="420"/>
      <c r="KZA107" s="420"/>
      <c r="KZB107" s="420"/>
      <c r="KZC107" s="420"/>
      <c r="KZD107" s="420"/>
      <c r="KZE107" s="420"/>
      <c r="KZF107" s="420"/>
      <c r="KZG107" s="420"/>
      <c r="KZH107" s="420"/>
      <c r="KZI107" s="420"/>
      <c r="KZJ107" s="420"/>
      <c r="KZK107" s="420"/>
      <c r="KZL107" s="420"/>
      <c r="KZM107" s="420"/>
      <c r="KZN107" s="420"/>
      <c r="KZO107" s="420"/>
      <c r="KZP107" s="420"/>
      <c r="KZQ107" s="420"/>
      <c r="KZR107" s="420"/>
      <c r="KZS107" s="420"/>
      <c r="KZT107" s="420"/>
      <c r="KZU107" s="420"/>
      <c r="KZV107" s="420"/>
      <c r="KZW107" s="420"/>
      <c r="KZX107" s="420"/>
      <c r="KZY107" s="420"/>
      <c r="KZZ107" s="420"/>
      <c r="LAA107" s="420"/>
      <c r="LAB107" s="420"/>
      <c r="LAC107" s="420"/>
      <c r="LAD107" s="420"/>
      <c r="LAE107" s="420"/>
      <c r="LAF107" s="420"/>
      <c r="LAG107" s="420"/>
      <c r="LAH107" s="420"/>
      <c r="LAI107" s="420"/>
      <c r="LAJ107" s="420"/>
      <c r="LAK107" s="420"/>
      <c r="LAL107" s="420"/>
      <c r="LAM107" s="420"/>
      <c r="LAN107" s="420"/>
      <c r="LAO107" s="420"/>
      <c r="LAP107" s="420"/>
      <c r="LAQ107" s="420"/>
      <c r="LAR107" s="420"/>
      <c r="LAS107" s="420"/>
      <c r="LAT107" s="420"/>
      <c r="LAU107" s="420"/>
      <c r="LAV107" s="420"/>
      <c r="LAW107" s="420"/>
      <c r="LAX107" s="420"/>
      <c r="LAY107" s="420"/>
      <c r="LAZ107" s="420"/>
      <c r="LBA107" s="420"/>
      <c r="LBB107" s="420"/>
      <c r="LBC107" s="420"/>
      <c r="LBD107" s="420"/>
      <c r="LBE107" s="420"/>
      <c r="LBF107" s="420"/>
      <c r="LBG107" s="420"/>
      <c r="LBH107" s="420"/>
      <c r="LBI107" s="420"/>
      <c r="LBJ107" s="420"/>
      <c r="LBK107" s="420"/>
      <c r="LBL107" s="420"/>
      <c r="LBM107" s="420"/>
      <c r="LBN107" s="420"/>
      <c r="LBO107" s="420"/>
      <c r="LBP107" s="420"/>
      <c r="LBQ107" s="420"/>
      <c r="LBR107" s="420"/>
      <c r="LBS107" s="420"/>
      <c r="LBT107" s="420"/>
      <c r="LBU107" s="420"/>
      <c r="LBV107" s="420"/>
      <c r="LBW107" s="420"/>
      <c r="LBX107" s="420"/>
      <c r="LBY107" s="420"/>
      <c r="LBZ107" s="420"/>
      <c r="LCA107" s="420"/>
      <c r="LCB107" s="420"/>
      <c r="LCC107" s="420"/>
      <c r="LCD107" s="420"/>
      <c r="LCE107" s="420"/>
      <c r="LCF107" s="420"/>
      <c r="LCG107" s="420"/>
      <c r="LCH107" s="420"/>
      <c r="LCI107" s="420"/>
      <c r="LCJ107" s="420"/>
      <c r="LCK107" s="420"/>
      <c r="LCL107" s="420"/>
      <c r="LCM107" s="420"/>
      <c r="LCN107" s="420"/>
      <c r="LCO107" s="420"/>
      <c r="LCP107" s="420"/>
      <c r="LCQ107" s="420"/>
      <c r="LCR107" s="420"/>
      <c r="LCS107" s="420"/>
      <c r="LCT107" s="420"/>
      <c r="LCU107" s="420"/>
      <c r="LCV107" s="420"/>
      <c r="LCW107" s="420"/>
      <c r="LCX107" s="420"/>
      <c r="LCY107" s="420"/>
      <c r="LCZ107" s="420"/>
      <c r="LDA107" s="420"/>
      <c r="LDB107" s="420"/>
      <c r="LDC107" s="420"/>
      <c r="LDD107" s="420"/>
      <c r="LDE107" s="420"/>
      <c r="LDF107" s="420"/>
      <c r="LDG107" s="420"/>
      <c r="LDH107" s="420"/>
      <c r="LDI107" s="420"/>
      <c r="LDJ107" s="420"/>
      <c r="LDK107" s="420"/>
      <c r="LDL107" s="420"/>
      <c r="LDM107" s="420"/>
      <c r="LDN107" s="420"/>
      <c r="LDO107" s="420"/>
      <c r="LDP107" s="420"/>
      <c r="LDQ107" s="420"/>
      <c r="LDR107" s="420"/>
      <c r="LDS107" s="420"/>
      <c r="LDT107" s="420"/>
      <c r="LDU107" s="420"/>
      <c r="LDV107" s="420"/>
      <c r="LDW107" s="420"/>
      <c r="LDX107" s="420"/>
      <c r="LDY107" s="420"/>
      <c r="LDZ107" s="420"/>
      <c r="LEA107" s="420"/>
      <c r="LEB107" s="420"/>
      <c r="LEC107" s="420"/>
      <c r="LED107" s="420"/>
      <c r="LEE107" s="420"/>
      <c r="LEF107" s="420"/>
      <c r="LEG107" s="420"/>
      <c r="LEH107" s="420"/>
      <c r="LEI107" s="420"/>
      <c r="LEJ107" s="420"/>
      <c r="LEK107" s="420"/>
      <c r="LEL107" s="420"/>
      <c r="LEM107" s="420"/>
      <c r="LEN107" s="420"/>
      <c r="LEO107" s="420"/>
      <c r="LEP107" s="420"/>
      <c r="LEQ107" s="420"/>
      <c r="LER107" s="420"/>
      <c r="LES107" s="420"/>
      <c r="LET107" s="420"/>
      <c r="LEU107" s="420"/>
      <c r="LEV107" s="420"/>
      <c r="LEW107" s="420"/>
      <c r="LEX107" s="420"/>
      <c r="LEY107" s="420"/>
      <c r="LEZ107" s="420"/>
      <c r="LFA107" s="420"/>
      <c r="LFB107" s="420"/>
      <c r="LFC107" s="420"/>
      <c r="LFD107" s="420"/>
      <c r="LFE107" s="420"/>
      <c r="LFF107" s="420"/>
      <c r="LFG107" s="420"/>
      <c r="LFH107" s="420"/>
      <c r="LFI107" s="420"/>
      <c r="LFJ107" s="420"/>
      <c r="LFK107" s="420"/>
      <c r="LFL107" s="420"/>
      <c r="LFM107" s="420"/>
      <c r="LFN107" s="420"/>
      <c r="LFO107" s="420"/>
      <c r="LFP107" s="420"/>
      <c r="LFQ107" s="420"/>
      <c r="LFR107" s="420"/>
      <c r="LFS107" s="420"/>
      <c r="LFT107" s="420"/>
      <c r="LFU107" s="420"/>
      <c r="LFV107" s="420"/>
      <c r="LFW107" s="420"/>
      <c r="LFX107" s="420"/>
      <c r="LFY107" s="420"/>
      <c r="LFZ107" s="420"/>
      <c r="LGA107" s="420"/>
      <c r="LGB107" s="420"/>
      <c r="LGC107" s="420"/>
      <c r="LGD107" s="420"/>
      <c r="LGE107" s="420"/>
      <c r="LGF107" s="420"/>
      <c r="LGG107" s="420"/>
      <c r="LGH107" s="420"/>
      <c r="LGI107" s="420"/>
      <c r="LGJ107" s="420"/>
      <c r="LGK107" s="420"/>
      <c r="LGL107" s="420"/>
      <c r="LGM107" s="420"/>
      <c r="LGN107" s="420"/>
      <c r="LGO107" s="420"/>
      <c r="LGP107" s="420"/>
      <c r="LGQ107" s="420"/>
      <c r="LGR107" s="420"/>
      <c r="LGS107" s="420"/>
      <c r="LGT107" s="420"/>
      <c r="LGU107" s="420"/>
      <c r="LGV107" s="420"/>
      <c r="LGW107" s="420"/>
      <c r="LGX107" s="420"/>
      <c r="LGY107" s="420"/>
      <c r="LGZ107" s="420"/>
      <c r="LHA107" s="420"/>
      <c r="LHB107" s="420"/>
      <c r="LHC107" s="420"/>
      <c r="LHD107" s="420"/>
      <c r="LHE107" s="420"/>
      <c r="LHF107" s="420"/>
      <c r="LHG107" s="420"/>
      <c r="LHH107" s="420"/>
      <c r="LHI107" s="420"/>
      <c r="LHJ107" s="420"/>
      <c r="LHK107" s="420"/>
      <c r="LHL107" s="420"/>
      <c r="LHM107" s="420"/>
      <c r="LHN107" s="420"/>
      <c r="LHO107" s="420"/>
      <c r="LHP107" s="420"/>
      <c r="LHQ107" s="420"/>
      <c r="LHR107" s="420"/>
      <c r="LHS107" s="420"/>
      <c r="LHT107" s="420"/>
      <c r="LHU107" s="420"/>
      <c r="LHV107" s="420"/>
      <c r="LHW107" s="420"/>
      <c r="LHX107" s="420"/>
      <c r="LHY107" s="420"/>
      <c r="LHZ107" s="420"/>
      <c r="LIA107" s="420"/>
      <c r="LIB107" s="420"/>
      <c r="LIC107" s="420"/>
      <c r="LID107" s="420"/>
      <c r="LIE107" s="420"/>
      <c r="LIF107" s="420"/>
      <c r="LIG107" s="420"/>
      <c r="LIH107" s="420"/>
      <c r="LII107" s="420"/>
      <c r="LIJ107" s="420"/>
      <c r="LIK107" s="420"/>
      <c r="LIL107" s="420"/>
      <c r="LIM107" s="420"/>
      <c r="LIN107" s="420"/>
      <c r="LIO107" s="420"/>
      <c r="LIP107" s="420"/>
      <c r="LIQ107" s="420"/>
      <c r="LIR107" s="420"/>
      <c r="LIS107" s="420"/>
      <c r="LIT107" s="420"/>
      <c r="LIU107" s="420"/>
      <c r="LIV107" s="420"/>
      <c r="LIW107" s="420"/>
      <c r="LIX107" s="420"/>
      <c r="LIY107" s="420"/>
      <c r="LIZ107" s="420"/>
      <c r="LJA107" s="420"/>
      <c r="LJB107" s="420"/>
      <c r="LJC107" s="420"/>
      <c r="LJD107" s="420"/>
      <c r="LJE107" s="420"/>
      <c r="LJF107" s="420"/>
      <c r="LJG107" s="420"/>
      <c r="LJH107" s="420"/>
      <c r="LJI107" s="420"/>
      <c r="LJJ107" s="420"/>
      <c r="LJK107" s="420"/>
      <c r="LJL107" s="420"/>
      <c r="LJM107" s="420"/>
      <c r="LJN107" s="420"/>
      <c r="LJO107" s="420"/>
      <c r="LJP107" s="420"/>
      <c r="LJQ107" s="420"/>
      <c r="LJR107" s="420"/>
      <c r="LJS107" s="420"/>
      <c r="LJT107" s="420"/>
      <c r="LJU107" s="420"/>
      <c r="LJV107" s="420"/>
      <c r="LJW107" s="420"/>
      <c r="LJX107" s="420"/>
      <c r="LJY107" s="420"/>
      <c r="LJZ107" s="420"/>
      <c r="LKA107" s="420"/>
      <c r="LKB107" s="420"/>
      <c r="LKC107" s="420"/>
      <c r="LKD107" s="420"/>
      <c r="LKE107" s="420"/>
      <c r="LKF107" s="420"/>
      <c r="LKG107" s="420"/>
      <c r="LKH107" s="420"/>
      <c r="LKI107" s="420"/>
      <c r="LKJ107" s="420"/>
      <c r="LKK107" s="420"/>
      <c r="LKL107" s="420"/>
      <c r="LKM107" s="420"/>
      <c r="LKN107" s="420"/>
      <c r="LKO107" s="420"/>
      <c r="LKP107" s="420"/>
      <c r="LKQ107" s="420"/>
      <c r="LKR107" s="420"/>
      <c r="LKS107" s="420"/>
      <c r="LKT107" s="420"/>
      <c r="LKU107" s="420"/>
      <c r="LKV107" s="420"/>
      <c r="LKW107" s="420"/>
      <c r="LKX107" s="420"/>
      <c r="LKY107" s="420"/>
      <c r="LKZ107" s="420"/>
      <c r="LLA107" s="420"/>
      <c r="LLB107" s="420"/>
      <c r="LLC107" s="420"/>
      <c r="LLD107" s="420"/>
      <c r="LLE107" s="420"/>
      <c r="LLF107" s="420"/>
      <c r="LLG107" s="420"/>
      <c r="LLH107" s="420"/>
      <c r="LLI107" s="420"/>
      <c r="LLJ107" s="420"/>
      <c r="LLK107" s="420"/>
      <c r="LLL107" s="420"/>
      <c r="LLM107" s="420"/>
      <c r="LLN107" s="420"/>
      <c r="LLO107" s="420"/>
      <c r="LLP107" s="420"/>
      <c r="LLQ107" s="420"/>
      <c r="LLR107" s="420"/>
      <c r="LLS107" s="420"/>
      <c r="LLT107" s="420"/>
      <c r="LLU107" s="420"/>
      <c r="LLV107" s="420"/>
      <c r="LLW107" s="420"/>
      <c r="LLX107" s="420"/>
      <c r="LLY107" s="420"/>
      <c r="LLZ107" s="420"/>
      <c r="LMA107" s="420"/>
      <c r="LMB107" s="420"/>
      <c r="LMC107" s="420"/>
      <c r="LMD107" s="420"/>
      <c r="LME107" s="420"/>
      <c r="LMF107" s="420"/>
      <c r="LMG107" s="420"/>
      <c r="LMH107" s="420"/>
      <c r="LMI107" s="420"/>
      <c r="LMJ107" s="420"/>
      <c r="LMK107" s="420"/>
      <c r="LML107" s="420"/>
      <c r="LMM107" s="420"/>
      <c r="LMN107" s="420"/>
      <c r="LMO107" s="420"/>
      <c r="LMP107" s="420"/>
      <c r="LMQ107" s="420"/>
      <c r="LMR107" s="420"/>
      <c r="LMS107" s="420"/>
      <c r="LMT107" s="420"/>
      <c r="LMU107" s="420"/>
      <c r="LMV107" s="420"/>
      <c r="LMW107" s="420"/>
      <c r="LMX107" s="420"/>
      <c r="LMY107" s="420"/>
      <c r="LMZ107" s="420"/>
      <c r="LNA107" s="420"/>
      <c r="LNB107" s="420"/>
      <c r="LNC107" s="420"/>
      <c r="LND107" s="420"/>
      <c r="LNE107" s="420"/>
      <c r="LNF107" s="420"/>
      <c r="LNG107" s="420"/>
      <c r="LNH107" s="420"/>
      <c r="LNI107" s="420"/>
      <c r="LNJ107" s="420"/>
      <c r="LNK107" s="420"/>
      <c r="LNL107" s="420"/>
      <c r="LNM107" s="420"/>
      <c r="LNN107" s="420"/>
      <c r="LNO107" s="420"/>
      <c r="LNP107" s="420"/>
      <c r="LNQ107" s="420"/>
      <c r="LNR107" s="420"/>
      <c r="LNS107" s="420"/>
      <c r="LNT107" s="420"/>
      <c r="LNU107" s="420"/>
      <c r="LNV107" s="420"/>
      <c r="LNW107" s="420"/>
      <c r="LNX107" s="420"/>
      <c r="LNY107" s="420"/>
      <c r="LNZ107" s="420"/>
      <c r="LOA107" s="420"/>
      <c r="LOB107" s="420"/>
      <c r="LOC107" s="420"/>
      <c r="LOD107" s="420"/>
      <c r="LOE107" s="420"/>
      <c r="LOF107" s="420"/>
      <c r="LOG107" s="420"/>
      <c r="LOH107" s="420"/>
      <c r="LOI107" s="420"/>
      <c r="LOJ107" s="420"/>
      <c r="LOK107" s="420"/>
      <c r="LOL107" s="420"/>
      <c r="LOM107" s="420"/>
      <c r="LON107" s="420"/>
      <c r="LOO107" s="420"/>
      <c r="LOP107" s="420"/>
      <c r="LOQ107" s="420"/>
      <c r="LOR107" s="420"/>
      <c r="LOS107" s="420"/>
      <c r="LOT107" s="420"/>
      <c r="LOU107" s="420"/>
      <c r="LOV107" s="420"/>
      <c r="LOW107" s="420"/>
      <c r="LOX107" s="420"/>
      <c r="LOY107" s="420"/>
      <c r="LOZ107" s="420"/>
      <c r="LPA107" s="420"/>
      <c r="LPB107" s="420"/>
      <c r="LPC107" s="420"/>
      <c r="LPD107" s="420"/>
      <c r="LPE107" s="420"/>
      <c r="LPF107" s="420"/>
      <c r="LPG107" s="420"/>
      <c r="LPH107" s="420"/>
      <c r="LPI107" s="420"/>
      <c r="LPJ107" s="420"/>
      <c r="LPK107" s="420"/>
      <c r="LPL107" s="420"/>
      <c r="LPM107" s="420"/>
      <c r="LPN107" s="420"/>
      <c r="LPO107" s="420"/>
      <c r="LPP107" s="420"/>
      <c r="LPQ107" s="420"/>
      <c r="LPR107" s="420"/>
      <c r="LPS107" s="420"/>
      <c r="LPT107" s="420"/>
      <c r="LPU107" s="420"/>
      <c r="LPV107" s="420"/>
      <c r="LPW107" s="420"/>
      <c r="LPX107" s="420"/>
      <c r="LPY107" s="420"/>
      <c r="LPZ107" s="420"/>
      <c r="LQA107" s="420"/>
      <c r="LQB107" s="420"/>
      <c r="LQC107" s="420"/>
      <c r="LQD107" s="420"/>
      <c r="LQE107" s="420"/>
      <c r="LQF107" s="420"/>
      <c r="LQG107" s="420"/>
      <c r="LQH107" s="420"/>
      <c r="LQI107" s="420"/>
      <c r="LQJ107" s="420"/>
      <c r="LQK107" s="420"/>
      <c r="LQL107" s="420"/>
      <c r="LQM107" s="420"/>
      <c r="LQN107" s="420"/>
      <c r="LQO107" s="420"/>
      <c r="LQP107" s="420"/>
      <c r="LQQ107" s="420"/>
      <c r="LQR107" s="420"/>
      <c r="LQS107" s="420"/>
      <c r="LQT107" s="420"/>
      <c r="LQU107" s="420"/>
      <c r="LQV107" s="420"/>
      <c r="LQW107" s="420"/>
      <c r="LQX107" s="420"/>
      <c r="LQY107" s="420"/>
      <c r="LQZ107" s="420"/>
      <c r="LRA107" s="420"/>
      <c r="LRB107" s="420"/>
      <c r="LRC107" s="420"/>
      <c r="LRD107" s="420"/>
      <c r="LRE107" s="420"/>
      <c r="LRF107" s="420"/>
      <c r="LRG107" s="420"/>
      <c r="LRH107" s="420"/>
      <c r="LRI107" s="420"/>
      <c r="LRJ107" s="420"/>
      <c r="LRK107" s="420"/>
      <c r="LRL107" s="420"/>
      <c r="LRM107" s="420"/>
      <c r="LRN107" s="420"/>
      <c r="LRO107" s="420"/>
      <c r="LRP107" s="420"/>
      <c r="LRQ107" s="420"/>
      <c r="LRR107" s="420"/>
      <c r="LRS107" s="420"/>
      <c r="LRT107" s="420"/>
      <c r="LRU107" s="420"/>
      <c r="LRV107" s="420"/>
      <c r="LRW107" s="420"/>
      <c r="LRX107" s="420"/>
      <c r="LRY107" s="420"/>
      <c r="LRZ107" s="420"/>
      <c r="LSA107" s="420"/>
      <c r="LSB107" s="420"/>
      <c r="LSC107" s="420"/>
      <c r="LSD107" s="420"/>
      <c r="LSE107" s="420"/>
      <c r="LSF107" s="420"/>
      <c r="LSG107" s="420"/>
      <c r="LSH107" s="420"/>
      <c r="LSI107" s="420"/>
      <c r="LSJ107" s="420"/>
      <c r="LSK107" s="420"/>
      <c r="LSL107" s="420"/>
      <c r="LSM107" s="420"/>
      <c r="LSN107" s="420"/>
      <c r="LSO107" s="420"/>
      <c r="LSP107" s="420"/>
      <c r="LSQ107" s="420"/>
      <c r="LSR107" s="420"/>
      <c r="LSS107" s="420"/>
      <c r="LST107" s="420"/>
      <c r="LSU107" s="420"/>
      <c r="LSV107" s="420"/>
      <c r="LSW107" s="420"/>
      <c r="LSX107" s="420"/>
      <c r="LSY107" s="420"/>
      <c r="LSZ107" s="420"/>
      <c r="LTA107" s="420"/>
      <c r="LTB107" s="420"/>
      <c r="LTC107" s="420"/>
      <c r="LTD107" s="420"/>
      <c r="LTE107" s="420"/>
      <c r="LTF107" s="420"/>
      <c r="LTG107" s="420"/>
      <c r="LTH107" s="420"/>
      <c r="LTI107" s="420"/>
      <c r="LTJ107" s="420"/>
      <c r="LTK107" s="420"/>
      <c r="LTL107" s="420"/>
      <c r="LTM107" s="420"/>
      <c r="LTN107" s="420"/>
      <c r="LTO107" s="420"/>
      <c r="LTP107" s="420"/>
      <c r="LTQ107" s="420"/>
      <c r="LTR107" s="420"/>
      <c r="LTS107" s="420"/>
      <c r="LTT107" s="420"/>
      <c r="LTU107" s="420"/>
      <c r="LTV107" s="420"/>
      <c r="LTW107" s="420"/>
      <c r="LTX107" s="420"/>
      <c r="LTY107" s="420"/>
      <c r="LTZ107" s="420"/>
      <c r="LUA107" s="420"/>
      <c r="LUB107" s="420"/>
      <c r="LUC107" s="420"/>
      <c r="LUD107" s="420"/>
      <c r="LUE107" s="420"/>
      <c r="LUF107" s="420"/>
      <c r="LUG107" s="420"/>
      <c r="LUH107" s="420"/>
      <c r="LUI107" s="420"/>
      <c r="LUJ107" s="420"/>
      <c r="LUK107" s="420"/>
      <c r="LUL107" s="420"/>
      <c r="LUM107" s="420"/>
      <c r="LUN107" s="420"/>
      <c r="LUO107" s="420"/>
      <c r="LUP107" s="420"/>
      <c r="LUQ107" s="420"/>
      <c r="LUR107" s="420"/>
      <c r="LUS107" s="420"/>
      <c r="LUT107" s="420"/>
      <c r="LUU107" s="420"/>
      <c r="LUV107" s="420"/>
      <c r="LUW107" s="420"/>
      <c r="LUX107" s="420"/>
      <c r="LUY107" s="420"/>
      <c r="LUZ107" s="420"/>
      <c r="LVA107" s="420"/>
      <c r="LVB107" s="420"/>
      <c r="LVC107" s="420"/>
      <c r="LVD107" s="420"/>
      <c r="LVE107" s="420"/>
      <c r="LVF107" s="420"/>
      <c r="LVG107" s="420"/>
      <c r="LVH107" s="420"/>
      <c r="LVI107" s="420"/>
      <c r="LVJ107" s="420"/>
      <c r="LVK107" s="420"/>
      <c r="LVL107" s="420"/>
      <c r="LVM107" s="420"/>
      <c r="LVN107" s="420"/>
      <c r="LVO107" s="420"/>
      <c r="LVP107" s="420"/>
      <c r="LVQ107" s="420"/>
      <c r="LVR107" s="420"/>
      <c r="LVS107" s="420"/>
      <c r="LVT107" s="420"/>
      <c r="LVU107" s="420"/>
      <c r="LVV107" s="420"/>
      <c r="LVW107" s="420"/>
      <c r="LVX107" s="420"/>
      <c r="LVY107" s="420"/>
      <c r="LVZ107" s="420"/>
      <c r="LWA107" s="420"/>
      <c r="LWB107" s="420"/>
      <c r="LWC107" s="420"/>
      <c r="LWD107" s="420"/>
      <c r="LWE107" s="420"/>
      <c r="LWF107" s="420"/>
      <c r="LWG107" s="420"/>
      <c r="LWH107" s="420"/>
      <c r="LWI107" s="420"/>
      <c r="LWJ107" s="420"/>
      <c r="LWK107" s="420"/>
      <c r="LWL107" s="420"/>
      <c r="LWM107" s="420"/>
      <c r="LWN107" s="420"/>
      <c r="LWO107" s="420"/>
      <c r="LWP107" s="420"/>
      <c r="LWQ107" s="420"/>
      <c r="LWR107" s="420"/>
      <c r="LWS107" s="420"/>
      <c r="LWT107" s="420"/>
      <c r="LWU107" s="420"/>
      <c r="LWV107" s="420"/>
      <c r="LWW107" s="420"/>
      <c r="LWX107" s="420"/>
      <c r="LWY107" s="420"/>
      <c r="LWZ107" s="420"/>
      <c r="LXA107" s="420"/>
      <c r="LXB107" s="420"/>
      <c r="LXC107" s="420"/>
      <c r="LXD107" s="420"/>
      <c r="LXE107" s="420"/>
      <c r="LXF107" s="420"/>
      <c r="LXG107" s="420"/>
      <c r="LXH107" s="420"/>
      <c r="LXI107" s="420"/>
      <c r="LXJ107" s="420"/>
      <c r="LXK107" s="420"/>
      <c r="LXL107" s="420"/>
      <c r="LXM107" s="420"/>
      <c r="LXN107" s="420"/>
      <c r="LXO107" s="420"/>
      <c r="LXP107" s="420"/>
      <c r="LXQ107" s="420"/>
      <c r="LXR107" s="420"/>
      <c r="LXS107" s="420"/>
      <c r="LXT107" s="420"/>
      <c r="LXU107" s="420"/>
      <c r="LXV107" s="420"/>
      <c r="LXW107" s="420"/>
      <c r="LXX107" s="420"/>
      <c r="LXY107" s="420"/>
      <c r="LXZ107" s="420"/>
      <c r="LYA107" s="420"/>
      <c r="LYB107" s="420"/>
      <c r="LYC107" s="420"/>
      <c r="LYD107" s="420"/>
      <c r="LYE107" s="420"/>
      <c r="LYF107" s="420"/>
      <c r="LYG107" s="420"/>
      <c r="LYH107" s="420"/>
      <c r="LYI107" s="420"/>
      <c r="LYJ107" s="420"/>
      <c r="LYK107" s="420"/>
      <c r="LYL107" s="420"/>
      <c r="LYM107" s="420"/>
      <c r="LYN107" s="420"/>
      <c r="LYO107" s="420"/>
      <c r="LYP107" s="420"/>
      <c r="LYQ107" s="420"/>
      <c r="LYR107" s="420"/>
      <c r="LYS107" s="420"/>
      <c r="LYT107" s="420"/>
      <c r="LYU107" s="420"/>
      <c r="LYV107" s="420"/>
      <c r="LYW107" s="420"/>
      <c r="LYX107" s="420"/>
      <c r="LYY107" s="420"/>
      <c r="LYZ107" s="420"/>
      <c r="LZA107" s="420"/>
      <c r="LZB107" s="420"/>
      <c r="LZC107" s="420"/>
      <c r="LZD107" s="420"/>
      <c r="LZE107" s="420"/>
      <c r="LZF107" s="420"/>
      <c r="LZG107" s="420"/>
      <c r="LZH107" s="420"/>
      <c r="LZI107" s="420"/>
      <c r="LZJ107" s="420"/>
      <c r="LZK107" s="420"/>
      <c r="LZL107" s="420"/>
      <c r="LZM107" s="420"/>
      <c r="LZN107" s="420"/>
      <c r="LZO107" s="420"/>
      <c r="LZP107" s="420"/>
      <c r="LZQ107" s="420"/>
      <c r="LZR107" s="420"/>
      <c r="LZS107" s="420"/>
      <c r="LZT107" s="420"/>
      <c r="LZU107" s="420"/>
      <c r="LZV107" s="420"/>
      <c r="LZW107" s="420"/>
      <c r="LZX107" s="420"/>
      <c r="LZY107" s="420"/>
      <c r="LZZ107" s="420"/>
      <c r="MAA107" s="420"/>
      <c r="MAB107" s="420"/>
      <c r="MAC107" s="420"/>
      <c r="MAD107" s="420"/>
      <c r="MAE107" s="420"/>
      <c r="MAF107" s="420"/>
      <c r="MAG107" s="420"/>
      <c r="MAH107" s="420"/>
      <c r="MAI107" s="420"/>
      <c r="MAJ107" s="420"/>
      <c r="MAK107" s="420"/>
      <c r="MAL107" s="420"/>
      <c r="MAM107" s="420"/>
      <c r="MAN107" s="420"/>
      <c r="MAO107" s="420"/>
      <c r="MAP107" s="420"/>
      <c r="MAQ107" s="420"/>
      <c r="MAR107" s="420"/>
      <c r="MAS107" s="420"/>
      <c r="MAT107" s="420"/>
      <c r="MAU107" s="420"/>
      <c r="MAV107" s="420"/>
      <c r="MAW107" s="420"/>
      <c r="MAX107" s="420"/>
      <c r="MAY107" s="420"/>
      <c r="MAZ107" s="420"/>
      <c r="MBA107" s="420"/>
      <c r="MBB107" s="420"/>
      <c r="MBC107" s="420"/>
      <c r="MBD107" s="420"/>
      <c r="MBE107" s="420"/>
      <c r="MBF107" s="420"/>
      <c r="MBG107" s="420"/>
      <c r="MBH107" s="420"/>
      <c r="MBI107" s="420"/>
      <c r="MBJ107" s="420"/>
      <c r="MBK107" s="420"/>
      <c r="MBL107" s="420"/>
      <c r="MBM107" s="420"/>
      <c r="MBN107" s="420"/>
      <c r="MBO107" s="420"/>
      <c r="MBP107" s="420"/>
      <c r="MBQ107" s="420"/>
      <c r="MBR107" s="420"/>
      <c r="MBS107" s="420"/>
      <c r="MBT107" s="420"/>
      <c r="MBU107" s="420"/>
      <c r="MBV107" s="420"/>
      <c r="MBW107" s="420"/>
      <c r="MBX107" s="420"/>
      <c r="MBY107" s="420"/>
      <c r="MBZ107" s="420"/>
      <c r="MCA107" s="420"/>
      <c r="MCB107" s="420"/>
      <c r="MCC107" s="420"/>
      <c r="MCD107" s="420"/>
      <c r="MCE107" s="420"/>
      <c r="MCF107" s="420"/>
      <c r="MCG107" s="420"/>
      <c r="MCH107" s="420"/>
      <c r="MCI107" s="420"/>
      <c r="MCJ107" s="420"/>
      <c r="MCK107" s="420"/>
      <c r="MCL107" s="420"/>
      <c r="MCM107" s="420"/>
      <c r="MCN107" s="420"/>
      <c r="MCO107" s="420"/>
      <c r="MCP107" s="420"/>
      <c r="MCQ107" s="420"/>
      <c r="MCR107" s="420"/>
      <c r="MCS107" s="420"/>
      <c r="MCT107" s="420"/>
      <c r="MCU107" s="420"/>
      <c r="MCV107" s="420"/>
      <c r="MCW107" s="420"/>
      <c r="MCX107" s="420"/>
      <c r="MCY107" s="420"/>
      <c r="MCZ107" s="420"/>
      <c r="MDA107" s="420"/>
      <c r="MDB107" s="420"/>
      <c r="MDC107" s="420"/>
      <c r="MDD107" s="420"/>
      <c r="MDE107" s="420"/>
      <c r="MDF107" s="420"/>
      <c r="MDG107" s="420"/>
      <c r="MDH107" s="420"/>
      <c r="MDI107" s="420"/>
      <c r="MDJ107" s="420"/>
      <c r="MDK107" s="420"/>
      <c r="MDL107" s="420"/>
      <c r="MDM107" s="420"/>
      <c r="MDN107" s="420"/>
      <c r="MDO107" s="420"/>
      <c r="MDP107" s="420"/>
      <c r="MDQ107" s="420"/>
      <c r="MDR107" s="420"/>
      <c r="MDS107" s="420"/>
      <c r="MDT107" s="420"/>
      <c r="MDU107" s="420"/>
      <c r="MDV107" s="420"/>
      <c r="MDW107" s="420"/>
      <c r="MDX107" s="420"/>
      <c r="MDY107" s="420"/>
      <c r="MDZ107" s="420"/>
      <c r="MEA107" s="420"/>
      <c r="MEB107" s="420"/>
      <c r="MEC107" s="420"/>
      <c r="MED107" s="420"/>
      <c r="MEE107" s="420"/>
      <c r="MEF107" s="420"/>
      <c r="MEG107" s="420"/>
      <c r="MEH107" s="420"/>
      <c r="MEI107" s="420"/>
      <c r="MEJ107" s="420"/>
      <c r="MEK107" s="420"/>
      <c r="MEL107" s="420"/>
      <c r="MEM107" s="420"/>
      <c r="MEN107" s="420"/>
      <c r="MEO107" s="420"/>
      <c r="MEP107" s="420"/>
      <c r="MEQ107" s="420"/>
      <c r="MER107" s="420"/>
      <c r="MES107" s="420"/>
      <c r="MET107" s="420"/>
      <c r="MEU107" s="420"/>
      <c r="MEV107" s="420"/>
      <c r="MEW107" s="420"/>
      <c r="MEX107" s="420"/>
      <c r="MEY107" s="420"/>
      <c r="MEZ107" s="420"/>
      <c r="MFA107" s="420"/>
      <c r="MFB107" s="420"/>
      <c r="MFC107" s="420"/>
      <c r="MFD107" s="420"/>
      <c r="MFE107" s="420"/>
      <c r="MFF107" s="420"/>
      <c r="MFG107" s="420"/>
      <c r="MFH107" s="420"/>
      <c r="MFI107" s="420"/>
      <c r="MFJ107" s="420"/>
      <c r="MFK107" s="420"/>
      <c r="MFL107" s="420"/>
      <c r="MFM107" s="420"/>
      <c r="MFN107" s="420"/>
      <c r="MFO107" s="420"/>
      <c r="MFP107" s="420"/>
      <c r="MFQ107" s="420"/>
      <c r="MFR107" s="420"/>
      <c r="MFS107" s="420"/>
      <c r="MFT107" s="420"/>
      <c r="MFU107" s="420"/>
      <c r="MFV107" s="420"/>
      <c r="MFW107" s="420"/>
      <c r="MFX107" s="420"/>
      <c r="MFY107" s="420"/>
      <c r="MFZ107" s="420"/>
      <c r="MGA107" s="420"/>
      <c r="MGB107" s="420"/>
      <c r="MGC107" s="420"/>
      <c r="MGD107" s="420"/>
      <c r="MGE107" s="420"/>
      <c r="MGF107" s="420"/>
      <c r="MGG107" s="420"/>
      <c r="MGH107" s="420"/>
      <c r="MGI107" s="420"/>
      <c r="MGJ107" s="420"/>
      <c r="MGK107" s="420"/>
      <c r="MGL107" s="420"/>
      <c r="MGM107" s="420"/>
      <c r="MGN107" s="420"/>
      <c r="MGO107" s="420"/>
      <c r="MGP107" s="420"/>
      <c r="MGQ107" s="420"/>
      <c r="MGR107" s="420"/>
      <c r="MGS107" s="420"/>
      <c r="MGT107" s="420"/>
      <c r="MGU107" s="420"/>
      <c r="MGV107" s="420"/>
      <c r="MGW107" s="420"/>
      <c r="MGX107" s="420"/>
      <c r="MGY107" s="420"/>
      <c r="MGZ107" s="420"/>
      <c r="MHA107" s="420"/>
      <c r="MHB107" s="420"/>
      <c r="MHC107" s="420"/>
      <c r="MHD107" s="420"/>
      <c r="MHE107" s="420"/>
      <c r="MHF107" s="420"/>
      <c r="MHG107" s="420"/>
      <c r="MHH107" s="420"/>
      <c r="MHI107" s="420"/>
      <c r="MHJ107" s="420"/>
      <c r="MHK107" s="420"/>
      <c r="MHL107" s="420"/>
      <c r="MHM107" s="420"/>
      <c r="MHN107" s="420"/>
      <c r="MHO107" s="420"/>
      <c r="MHP107" s="420"/>
      <c r="MHQ107" s="420"/>
      <c r="MHR107" s="420"/>
      <c r="MHS107" s="420"/>
      <c r="MHT107" s="420"/>
      <c r="MHU107" s="420"/>
      <c r="MHV107" s="420"/>
      <c r="MHW107" s="420"/>
      <c r="MHX107" s="420"/>
      <c r="MHY107" s="420"/>
      <c r="MHZ107" s="420"/>
      <c r="MIA107" s="420"/>
      <c r="MIB107" s="420"/>
      <c r="MIC107" s="420"/>
      <c r="MID107" s="420"/>
      <c r="MIE107" s="420"/>
      <c r="MIF107" s="420"/>
      <c r="MIG107" s="420"/>
      <c r="MIH107" s="420"/>
      <c r="MII107" s="420"/>
      <c r="MIJ107" s="420"/>
      <c r="MIK107" s="420"/>
      <c r="MIL107" s="420"/>
      <c r="MIM107" s="420"/>
      <c r="MIN107" s="420"/>
      <c r="MIO107" s="420"/>
      <c r="MIP107" s="420"/>
      <c r="MIQ107" s="420"/>
      <c r="MIR107" s="420"/>
      <c r="MIS107" s="420"/>
      <c r="MIT107" s="420"/>
      <c r="MIU107" s="420"/>
      <c r="MIV107" s="420"/>
      <c r="MIW107" s="420"/>
      <c r="MIX107" s="420"/>
      <c r="MIY107" s="420"/>
      <c r="MIZ107" s="420"/>
      <c r="MJA107" s="420"/>
      <c r="MJB107" s="420"/>
      <c r="MJC107" s="420"/>
      <c r="MJD107" s="420"/>
      <c r="MJE107" s="420"/>
      <c r="MJF107" s="420"/>
      <c r="MJG107" s="420"/>
      <c r="MJH107" s="420"/>
      <c r="MJI107" s="420"/>
      <c r="MJJ107" s="420"/>
      <c r="MJK107" s="420"/>
      <c r="MJL107" s="420"/>
      <c r="MJM107" s="420"/>
      <c r="MJN107" s="420"/>
      <c r="MJO107" s="420"/>
      <c r="MJP107" s="420"/>
      <c r="MJQ107" s="420"/>
      <c r="MJR107" s="420"/>
      <c r="MJS107" s="420"/>
      <c r="MJT107" s="420"/>
      <c r="MJU107" s="420"/>
      <c r="MJV107" s="420"/>
      <c r="MJW107" s="420"/>
      <c r="MJX107" s="420"/>
      <c r="MJY107" s="420"/>
      <c r="MJZ107" s="420"/>
      <c r="MKA107" s="420"/>
      <c r="MKB107" s="420"/>
      <c r="MKC107" s="420"/>
      <c r="MKD107" s="420"/>
      <c r="MKE107" s="420"/>
      <c r="MKF107" s="420"/>
      <c r="MKG107" s="420"/>
      <c r="MKH107" s="420"/>
      <c r="MKI107" s="420"/>
      <c r="MKJ107" s="420"/>
      <c r="MKK107" s="420"/>
      <c r="MKL107" s="420"/>
      <c r="MKM107" s="420"/>
      <c r="MKN107" s="420"/>
      <c r="MKO107" s="420"/>
      <c r="MKP107" s="420"/>
      <c r="MKQ107" s="420"/>
      <c r="MKR107" s="420"/>
      <c r="MKS107" s="420"/>
      <c r="MKT107" s="420"/>
      <c r="MKU107" s="420"/>
      <c r="MKV107" s="420"/>
      <c r="MKW107" s="420"/>
      <c r="MKX107" s="420"/>
      <c r="MKY107" s="420"/>
      <c r="MKZ107" s="420"/>
      <c r="MLA107" s="420"/>
      <c r="MLB107" s="420"/>
      <c r="MLC107" s="420"/>
      <c r="MLD107" s="420"/>
      <c r="MLE107" s="420"/>
      <c r="MLF107" s="420"/>
      <c r="MLG107" s="420"/>
      <c r="MLH107" s="420"/>
      <c r="MLI107" s="420"/>
      <c r="MLJ107" s="420"/>
      <c r="MLK107" s="420"/>
      <c r="MLL107" s="420"/>
      <c r="MLM107" s="420"/>
      <c r="MLN107" s="420"/>
      <c r="MLO107" s="420"/>
      <c r="MLP107" s="420"/>
      <c r="MLQ107" s="420"/>
      <c r="MLR107" s="420"/>
      <c r="MLS107" s="420"/>
      <c r="MLT107" s="420"/>
      <c r="MLU107" s="420"/>
      <c r="MLV107" s="420"/>
      <c r="MLW107" s="420"/>
      <c r="MLX107" s="420"/>
      <c r="MLY107" s="420"/>
      <c r="MLZ107" s="420"/>
      <c r="MMA107" s="420"/>
      <c r="MMB107" s="420"/>
      <c r="MMC107" s="420"/>
      <c r="MMD107" s="420"/>
      <c r="MME107" s="420"/>
      <c r="MMF107" s="420"/>
      <c r="MMG107" s="420"/>
      <c r="MMH107" s="420"/>
      <c r="MMI107" s="420"/>
      <c r="MMJ107" s="420"/>
      <c r="MMK107" s="420"/>
      <c r="MML107" s="420"/>
      <c r="MMM107" s="420"/>
      <c r="MMN107" s="420"/>
      <c r="MMO107" s="420"/>
      <c r="MMP107" s="420"/>
      <c r="MMQ107" s="420"/>
      <c r="MMR107" s="420"/>
      <c r="MMS107" s="420"/>
      <c r="MMT107" s="420"/>
      <c r="MMU107" s="420"/>
      <c r="MMV107" s="420"/>
      <c r="MMW107" s="420"/>
      <c r="MMX107" s="420"/>
      <c r="MMY107" s="420"/>
      <c r="MMZ107" s="420"/>
      <c r="MNA107" s="420"/>
      <c r="MNB107" s="420"/>
      <c r="MNC107" s="420"/>
      <c r="MND107" s="420"/>
      <c r="MNE107" s="420"/>
      <c r="MNF107" s="420"/>
      <c r="MNG107" s="420"/>
      <c r="MNH107" s="420"/>
      <c r="MNI107" s="420"/>
      <c r="MNJ107" s="420"/>
      <c r="MNK107" s="420"/>
      <c r="MNL107" s="420"/>
      <c r="MNM107" s="420"/>
      <c r="MNN107" s="420"/>
      <c r="MNO107" s="420"/>
      <c r="MNP107" s="420"/>
      <c r="MNQ107" s="420"/>
      <c r="MNR107" s="420"/>
      <c r="MNS107" s="420"/>
      <c r="MNT107" s="420"/>
      <c r="MNU107" s="420"/>
      <c r="MNV107" s="420"/>
      <c r="MNW107" s="420"/>
      <c r="MNX107" s="420"/>
      <c r="MNY107" s="420"/>
      <c r="MNZ107" s="420"/>
      <c r="MOA107" s="420"/>
      <c r="MOB107" s="420"/>
      <c r="MOC107" s="420"/>
      <c r="MOD107" s="420"/>
      <c r="MOE107" s="420"/>
      <c r="MOF107" s="420"/>
      <c r="MOG107" s="420"/>
      <c r="MOH107" s="420"/>
      <c r="MOI107" s="420"/>
      <c r="MOJ107" s="420"/>
      <c r="MOK107" s="420"/>
      <c r="MOL107" s="420"/>
      <c r="MOM107" s="420"/>
      <c r="MON107" s="420"/>
      <c r="MOO107" s="420"/>
      <c r="MOP107" s="420"/>
      <c r="MOQ107" s="420"/>
      <c r="MOR107" s="420"/>
      <c r="MOS107" s="420"/>
      <c r="MOT107" s="420"/>
      <c r="MOU107" s="420"/>
      <c r="MOV107" s="420"/>
      <c r="MOW107" s="420"/>
      <c r="MOX107" s="420"/>
      <c r="MOY107" s="420"/>
      <c r="MOZ107" s="420"/>
      <c r="MPA107" s="420"/>
      <c r="MPB107" s="420"/>
      <c r="MPC107" s="420"/>
      <c r="MPD107" s="420"/>
      <c r="MPE107" s="420"/>
      <c r="MPF107" s="420"/>
      <c r="MPG107" s="420"/>
      <c r="MPH107" s="420"/>
      <c r="MPI107" s="420"/>
      <c r="MPJ107" s="420"/>
      <c r="MPK107" s="420"/>
      <c r="MPL107" s="420"/>
      <c r="MPM107" s="420"/>
      <c r="MPN107" s="420"/>
      <c r="MPO107" s="420"/>
      <c r="MPP107" s="420"/>
      <c r="MPQ107" s="420"/>
      <c r="MPR107" s="420"/>
      <c r="MPS107" s="420"/>
      <c r="MPT107" s="420"/>
      <c r="MPU107" s="420"/>
      <c r="MPV107" s="420"/>
      <c r="MPW107" s="420"/>
      <c r="MPX107" s="420"/>
      <c r="MPY107" s="420"/>
      <c r="MPZ107" s="420"/>
      <c r="MQA107" s="420"/>
      <c r="MQB107" s="420"/>
      <c r="MQC107" s="420"/>
      <c r="MQD107" s="420"/>
      <c r="MQE107" s="420"/>
      <c r="MQF107" s="420"/>
      <c r="MQG107" s="420"/>
      <c r="MQH107" s="420"/>
      <c r="MQI107" s="420"/>
      <c r="MQJ107" s="420"/>
      <c r="MQK107" s="420"/>
      <c r="MQL107" s="420"/>
      <c r="MQM107" s="420"/>
      <c r="MQN107" s="420"/>
      <c r="MQO107" s="420"/>
      <c r="MQP107" s="420"/>
      <c r="MQQ107" s="420"/>
      <c r="MQR107" s="420"/>
      <c r="MQS107" s="420"/>
      <c r="MQT107" s="420"/>
      <c r="MQU107" s="420"/>
      <c r="MQV107" s="420"/>
      <c r="MQW107" s="420"/>
      <c r="MQX107" s="420"/>
      <c r="MQY107" s="420"/>
      <c r="MQZ107" s="420"/>
      <c r="MRA107" s="420"/>
      <c r="MRB107" s="420"/>
      <c r="MRC107" s="420"/>
      <c r="MRD107" s="420"/>
      <c r="MRE107" s="420"/>
      <c r="MRF107" s="420"/>
      <c r="MRG107" s="420"/>
      <c r="MRH107" s="420"/>
      <c r="MRI107" s="420"/>
      <c r="MRJ107" s="420"/>
      <c r="MRK107" s="420"/>
      <c r="MRL107" s="420"/>
      <c r="MRM107" s="420"/>
      <c r="MRN107" s="420"/>
      <c r="MRO107" s="420"/>
      <c r="MRP107" s="420"/>
      <c r="MRQ107" s="420"/>
      <c r="MRR107" s="420"/>
      <c r="MRS107" s="420"/>
      <c r="MRT107" s="420"/>
      <c r="MRU107" s="420"/>
      <c r="MRV107" s="420"/>
      <c r="MRW107" s="420"/>
      <c r="MRX107" s="420"/>
      <c r="MRY107" s="420"/>
      <c r="MRZ107" s="420"/>
      <c r="MSA107" s="420"/>
      <c r="MSB107" s="420"/>
      <c r="MSC107" s="420"/>
      <c r="MSD107" s="420"/>
      <c r="MSE107" s="420"/>
      <c r="MSF107" s="420"/>
      <c r="MSG107" s="420"/>
      <c r="MSH107" s="420"/>
      <c r="MSI107" s="420"/>
      <c r="MSJ107" s="420"/>
      <c r="MSK107" s="420"/>
      <c r="MSL107" s="420"/>
      <c r="MSM107" s="420"/>
      <c r="MSN107" s="420"/>
      <c r="MSO107" s="420"/>
      <c r="MSP107" s="420"/>
      <c r="MSQ107" s="420"/>
      <c r="MSR107" s="420"/>
      <c r="MSS107" s="420"/>
      <c r="MST107" s="420"/>
      <c r="MSU107" s="420"/>
      <c r="MSV107" s="420"/>
      <c r="MSW107" s="420"/>
      <c r="MSX107" s="420"/>
      <c r="MSY107" s="420"/>
      <c r="MSZ107" s="420"/>
      <c r="MTA107" s="420"/>
      <c r="MTB107" s="420"/>
      <c r="MTC107" s="420"/>
      <c r="MTD107" s="420"/>
      <c r="MTE107" s="420"/>
      <c r="MTF107" s="420"/>
      <c r="MTG107" s="420"/>
      <c r="MTH107" s="420"/>
      <c r="MTI107" s="420"/>
      <c r="MTJ107" s="420"/>
      <c r="MTK107" s="420"/>
      <c r="MTL107" s="420"/>
      <c r="MTM107" s="420"/>
      <c r="MTN107" s="420"/>
      <c r="MTO107" s="420"/>
      <c r="MTP107" s="420"/>
      <c r="MTQ107" s="420"/>
      <c r="MTR107" s="420"/>
      <c r="MTS107" s="420"/>
      <c r="MTT107" s="420"/>
      <c r="MTU107" s="420"/>
      <c r="MTV107" s="420"/>
      <c r="MTW107" s="420"/>
      <c r="MTX107" s="420"/>
      <c r="MTY107" s="420"/>
      <c r="MTZ107" s="420"/>
      <c r="MUA107" s="420"/>
      <c r="MUB107" s="420"/>
      <c r="MUC107" s="420"/>
      <c r="MUD107" s="420"/>
      <c r="MUE107" s="420"/>
      <c r="MUF107" s="420"/>
      <c r="MUG107" s="420"/>
      <c r="MUH107" s="420"/>
      <c r="MUI107" s="420"/>
      <c r="MUJ107" s="420"/>
      <c r="MUK107" s="420"/>
      <c r="MUL107" s="420"/>
      <c r="MUM107" s="420"/>
      <c r="MUN107" s="420"/>
      <c r="MUO107" s="420"/>
      <c r="MUP107" s="420"/>
      <c r="MUQ107" s="420"/>
      <c r="MUR107" s="420"/>
      <c r="MUS107" s="420"/>
      <c r="MUT107" s="420"/>
      <c r="MUU107" s="420"/>
      <c r="MUV107" s="420"/>
      <c r="MUW107" s="420"/>
      <c r="MUX107" s="420"/>
      <c r="MUY107" s="420"/>
      <c r="MUZ107" s="420"/>
      <c r="MVA107" s="420"/>
      <c r="MVB107" s="420"/>
      <c r="MVC107" s="420"/>
      <c r="MVD107" s="420"/>
      <c r="MVE107" s="420"/>
      <c r="MVF107" s="420"/>
      <c r="MVG107" s="420"/>
      <c r="MVH107" s="420"/>
      <c r="MVI107" s="420"/>
      <c r="MVJ107" s="420"/>
      <c r="MVK107" s="420"/>
      <c r="MVL107" s="420"/>
      <c r="MVM107" s="420"/>
      <c r="MVN107" s="420"/>
      <c r="MVO107" s="420"/>
      <c r="MVP107" s="420"/>
      <c r="MVQ107" s="420"/>
      <c r="MVR107" s="420"/>
      <c r="MVS107" s="420"/>
      <c r="MVT107" s="420"/>
      <c r="MVU107" s="420"/>
      <c r="MVV107" s="420"/>
      <c r="MVW107" s="420"/>
      <c r="MVX107" s="420"/>
      <c r="MVY107" s="420"/>
      <c r="MVZ107" s="420"/>
      <c r="MWA107" s="420"/>
      <c r="MWB107" s="420"/>
      <c r="MWC107" s="420"/>
      <c r="MWD107" s="420"/>
      <c r="MWE107" s="420"/>
      <c r="MWF107" s="420"/>
      <c r="MWG107" s="420"/>
      <c r="MWH107" s="420"/>
      <c r="MWI107" s="420"/>
      <c r="MWJ107" s="420"/>
      <c r="MWK107" s="420"/>
      <c r="MWL107" s="420"/>
      <c r="MWM107" s="420"/>
      <c r="MWN107" s="420"/>
      <c r="MWO107" s="420"/>
      <c r="MWP107" s="420"/>
      <c r="MWQ107" s="420"/>
      <c r="MWR107" s="420"/>
      <c r="MWS107" s="420"/>
      <c r="MWT107" s="420"/>
      <c r="MWU107" s="420"/>
      <c r="MWV107" s="420"/>
      <c r="MWW107" s="420"/>
      <c r="MWX107" s="420"/>
      <c r="MWY107" s="420"/>
      <c r="MWZ107" s="420"/>
      <c r="MXA107" s="420"/>
      <c r="MXB107" s="420"/>
      <c r="MXC107" s="420"/>
      <c r="MXD107" s="420"/>
      <c r="MXE107" s="420"/>
      <c r="MXF107" s="420"/>
      <c r="MXG107" s="420"/>
      <c r="MXH107" s="420"/>
      <c r="MXI107" s="420"/>
      <c r="MXJ107" s="420"/>
      <c r="MXK107" s="420"/>
      <c r="MXL107" s="420"/>
      <c r="MXM107" s="420"/>
      <c r="MXN107" s="420"/>
      <c r="MXO107" s="420"/>
      <c r="MXP107" s="420"/>
      <c r="MXQ107" s="420"/>
      <c r="MXR107" s="420"/>
      <c r="MXS107" s="420"/>
      <c r="MXT107" s="420"/>
      <c r="MXU107" s="420"/>
      <c r="MXV107" s="420"/>
      <c r="MXW107" s="420"/>
      <c r="MXX107" s="420"/>
      <c r="MXY107" s="420"/>
      <c r="MXZ107" s="420"/>
      <c r="MYA107" s="420"/>
      <c r="MYB107" s="420"/>
      <c r="MYC107" s="420"/>
      <c r="MYD107" s="420"/>
      <c r="MYE107" s="420"/>
      <c r="MYF107" s="420"/>
      <c r="MYG107" s="420"/>
      <c r="MYH107" s="420"/>
      <c r="MYI107" s="420"/>
      <c r="MYJ107" s="420"/>
      <c r="MYK107" s="420"/>
      <c r="MYL107" s="420"/>
      <c r="MYM107" s="420"/>
      <c r="MYN107" s="420"/>
      <c r="MYO107" s="420"/>
      <c r="MYP107" s="420"/>
      <c r="MYQ107" s="420"/>
      <c r="MYR107" s="420"/>
      <c r="MYS107" s="420"/>
      <c r="MYT107" s="420"/>
      <c r="MYU107" s="420"/>
      <c r="MYV107" s="420"/>
      <c r="MYW107" s="420"/>
      <c r="MYX107" s="420"/>
      <c r="MYY107" s="420"/>
      <c r="MYZ107" s="420"/>
      <c r="MZA107" s="420"/>
      <c r="MZB107" s="420"/>
      <c r="MZC107" s="420"/>
      <c r="MZD107" s="420"/>
      <c r="MZE107" s="420"/>
      <c r="MZF107" s="420"/>
      <c r="MZG107" s="420"/>
      <c r="MZH107" s="420"/>
      <c r="MZI107" s="420"/>
      <c r="MZJ107" s="420"/>
      <c r="MZK107" s="420"/>
      <c r="MZL107" s="420"/>
      <c r="MZM107" s="420"/>
      <c r="MZN107" s="420"/>
      <c r="MZO107" s="420"/>
      <c r="MZP107" s="420"/>
      <c r="MZQ107" s="420"/>
      <c r="MZR107" s="420"/>
      <c r="MZS107" s="420"/>
      <c r="MZT107" s="420"/>
      <c r="MZU107" s="420"/>
      <c r="MZV107" s="420"/>
      <c r="MZW107" s="420"/>
      <c r="MZX107" s="420"/>
      <c r="MZY107" s="420"/>
      <c r="MZZ107" s="420"/>
      <c r="NAA107" s="420"/>
      <c r="NAB107" s="420"/>
      <c r="NAC107" s="420"/>
      <c r="NAD107" s="420"/>
      <c r="NAE107" s="420"/>
      <c r="NAF107" s="420"/>
      <c r="NAG107" s="420"/>
      <c r="NAH107" s="420"/>
      <c r="NAI107" s="420"/>
      <c r="NAJ107" s="420"/>
      <c r="NAK107" s="420"/>
      <c r="NAL107" s="420"/>
      <c r="NAM107" s="420"/>
      <c r="NAN107" s="420"/>
      <c r="NAO107" s="420"/>
      <c r="NAP107" s="420"/>
      <c r="NAQ107" s="420"/>
      <c r="NAR107" s="420"/>
      <c r="NAS107" s="420"/>
      <c r="NAT107" s="420"/>
      <c r="NAU107" s="420"/>
      <c r="NAV107" s="420"/>
      <c r="NAW107" s="420"/>
      <c r="NAX107" s="420"/>
      <c r="NAY107" s="420"/>
      <c r="NAZ107" s="420"/>
      <c r="NBA107" s="420"/>
      <c r="NBB107" s="420"/>
      <c r="NBC107" s="420"/>
      <c r="NBD107" s="420"/>
      <c r="NBE107" s="420"/>
      <c r="NBF107" s="420"/>
      <c r="NBG107" s="420"/>
      <c r="NBH107" s="420"/>
      <c r="NBI107" s="420"/>
      <c r="NBJ107" s="420"/>
      <c r="NBK107" s="420"/>
      <c r="NBL107" s="420"/>
      <c r="NBM107" s="420"/>
      <c r="NBN107" s="420"/>
      <c r="NBO107" s="420"/>
      <c r="NBP107" s="420"/>
      <c r="NBQ107" s="420"/>
      <c r="NBR107" s="420"/>
      <c r="NBS107" s="420"/>
      <c r="NBT107" s="420"/>
      <c r="NBU107" s="420"/>
      <c r="NBV107" s="420"/>
      <c r="NBW107" s="420"/>
      <c r="NBX107" s="420"/>
      <c r="NBY107" s="420"/>
      <c r="NBZ107" s="420"/>
      <c r="NCA107" s="420"/>
      <c r="NCB107" s="420"/>
      <c r="NCC107" s="420"/>
      <c r="NCD107" s="420"/>
      <c r="NCE107" s="420"/>
      <c r="NCF107" s="420"/>
      <c r="NCG107" s="420"/>
      <c r="NCH107" s="420"/>
      <c r="NCI107" s="420"/>
      <c r="NCJ107" s="420"/>
      <c r="NCK107" s="420"/>
      <c r="NCL107" s="420"/>
      <c r="NCM107" s="420"/>
      <c r="NCN107" s="420"/>
      <c r="NCO107" s="420"/>
      <c r="NCP107" s="420"/>
      <c r="NCQ107" s="420"/>
      <c r="NCR107" s="420"/>
      <c r="NCS107" s="420"/>
      <c r="NCT107" s="420"/>
      <c r="NCU107" s="420"/>
      <c r="NCV107" s="420"/>
      <c r="NCW107" s="420"/>
      <c r="NCX107" s="420"/>
      <c r="NCY107" s="420"/>
      <c r="NCZ107" s="420"/>
      <c r="NDA107" s="420"/>
      <c r="NDB107" s="420"/>
      <c r="NDC107" s="420"/>
      <c r="NDD107" s="420"/>
      <c r="NDE107" s="420"/>
      <c r="NDF107" s="420"/>
      <c r="NDG107" s="420"/>
      <c r="NDH107" s="420"/>
      <c r="NDI107" s="420"/>
      <c r="NDJ107" s="420"/>
      <c r="NDK107" s="420"/>
      <c r="NDL107" s="420"/>
      <c r="NDM107" s="420"/>
      <c r="NDN107" s="420"/>
      <c r="NDO107" s="420"/>
      <c r="NDP107" s="420"/>
      <c r="NDQ107" s="420"/>
      <c r="NDR107" s="420"/>
      <c r="NDS107" s="420"/>
      <c r="NDT107" s="420"/>
      <c r="NDU107" s="420"/>
      <c r="NDV107" s="420"/>
      <c r="NDW107" s="420"/>
      <c r="NDX107" s="420"/>
      <c r="NDY107" s="420"/>
      <c r="NDZ107" s="420"/>
      <c r="NEA107" s="420"/>
      <c r="NEB107" s="420"/>
      <c r="NEC107" s="420"/>
      <c r="NED107" s="420"/>
      <c r="NEE107" s="420"/>
      <c r="NEF107" s="420"/>
      <c r="NEG107" s="420"/>
      <c r="NEH107" s="420"/>
      <c r="NEI107" s="420"/>
      <c r="NEJ107" s="420"/>
      <c r="NEK107" s="420"/>
      <c r="NEL107" s="420"/>
      <c r="NEM107" s="420"/>
      <c r="NEN107" s="420"/>
      <c r="NEO107" s="420"/>
      <c r="NEP107" s="420"/>
      <c r="NEQ107" s="420"/>
      <c r="NER107" s="420"/>
      <c r="NES107" s="420"/>
      <c r="NET107" s="420"/>
      <c r="NEU107" s="420"/>
      <c r="NEV107" s="420"/>
      <c r="NEW107" s="420"/>
      <c r="NEX107" s="420"/>
      <c r="NEY107" s="420"/>
      <c r="NEZ107" s="420"/>
      <c r="NFA107" s="420"/>
      <c r="NFB107" s="420"/>
      <c r="NFC107" s="420"/>
      <c r="NFD107" s="420"/>
      <c r="NFE107" s="420"/>
      <c r="NFF107" s="420"/>
      <c r="NFG107" s="420"/>
      <c r="NFH107" s="420"/>
      <c r="NFI107" s="420"/>
      <c r="NFJ107" s="420"/>
      <c r="NFK107" s="420"/>
      <c r="NFL107" s="420"/>
      <c r="NFM107" s="420"/>
      <c r="NFN107" s="420"/>
      <c r="NFO107" s="420"/>
      <c r="NFP107" s="420"/>
      <c r="NFQ107" s="420"/>
      <c r="NFR107" s="420"/>
      <c r="NFS107" s="420"/>
      <c r="NFT107" s="420"/>
      <c r="NFU107" s="420"/>
      <c r="NFV107" s="420"/>
      <c r="NFW107" s="420"/>
      <c r="NFX107" s="420"/>
      <c r="NFY107" s="420"/>
      <c r="NFZ107" s="420"/>
      <c r="NGA107" s="420"/>
      <c r="NGB107" s="420"/>
      <c r="NGC107" s="420"/>
      <c r="NGD107" s="420"/>
      <c r="NGE107" s="420"/>
      <c r="NGF107" s="420"/>
      <c r="NGG107" s="420"/>
      <c r="NGH107" s="420"/>
      <c r="NGI107" s="420"/>
      <c r="NGJ107" s="420"/>
      <c r="NGK107" s="420"/>
      <c r="NGL107" s="420"/>
      <c r="NGM107" s="420"/>
      <c r="NGN107" s="420"/>
      <c r="NGO107" s="420"/>
      <c r="NGP107" s="420"/>
      <c r="NGQ107" s="420"/>
      <c r="NGR107" s="420"/>
      <c r="NGS107" s="420"/>
      <c r="NGT107" s="420"/>
      <c r="NGU107" s="420"/>
      <c r="NGV107" s="420"/>
      <c r="NGW107" s="420"/>
      <c r="NGX107" s="420"/>
      <c r="NGY107" s="420"/>
      <c r="NGZ107" s="420"/>
      <c r="NHA107" s="420"/>
      <c r="NHB107" s="420"/>
      <c r="NHC107" s="420"/>
      <c r="NHD107" s="420"/>
      <c r="NHE107" s="420"/>
      <c r="NHF107" s="420"/>
      <c r="NHG107" s="420"/>
      <c r="NHH107" s="420"/>
      <c r="NHI107" s="420"/>
      <c r="NHJ107" s="420"/>
      <c r="NHK107" s="420"/>
      <c r="NHL107" s="420"/>
      <c r="NHM107" s="420"/>
      <c r="NHN107" s="420"/>
      <c r="NHO107" s="420"/>
      <c r="NHP107" s="420"/>
      <c r="NHQ107" s="420"/>
      <c r="NHR107" s="420"/>
      <c r="NHS107" s="420"/>
      <c r="NHT107" s="420"/>
      <c r="NHU107" s="420"/>
      <c r="NHV107" s="420"/>
      <c r="NHW107" s="420"/>
      <c r="NHX107" s="420"/>
      <c r="NHY107" s="420"/>
      <c r="NHZ107" s="420"/>
      <c r="NIA107" s="420"/>
      <c r="NIB107" s="420"/>
      <c r="NIC107" s="420"/>
      <c r="NID107" s="420"/>
      <c r="NIE107" s="420"/>
      <c r="NIF107" s="420"/>
      <c r="NIG107" s="420"/>
      <c r="NIH107" s="420"/>
      <c r="NII107" s="420"/>
      <c r="NIJ107" s="420"/>
      <c r="NIK107" s="420"/>
      <c r="NIL107" s="420"/>
      <c r="NIM107" s="420"/>
      <c r="NIN107" s="420"/>
      <c r="NIO107" s="420"/>
      <c r="NIP107" s="420"/>
      <c r="NIQ107" s="420"/>
      <c r="NIR107" s="420"/>
      <c r="NIS107" s="420"/>
      <c r="NIT107" s="420"/>
      <c r="NIU107" s="420"/>
      <c r="NIV107" s="420"/>
      <c r="NIW107" s="420"/>
      <c r="NIX107" s="420"/>
      <c r="NIY107" s="420"/>
      <c r="NIZ107" s="420"/>
      <c r="NJA107" s="420"/>
      <c r="NJB107" s="420"/>
      <c r="NJC107" s="420"/>
      <c r="NJD107" s="420"/>
      <c r="NJE107" s="420"/>
      <c r="NJF107" s="420"/>
      <c r="NJG107" s="420"/>
      <c r="NJH107" s="420"/>
      <c r="NJI107" s="420"/>
      <c r="NJJ107" s="420"/>
      <c r="NJK107" s="420"/>
      <c r="NJL107" s="420"/>
      <c r="NJM107" s="420"/>
      <c r="NJN107" s="420"/>
      <c r="NJO107" s="420"/>
      <c r="NJP107" s="420"/>
      <c r="NJQ107" s="420"/>
      <c r="NJR107" s="420"/>
      <c r="NJS107" s="420"/>
      <c r="NJT107" s="420"/>
      <c r="NJU107" s="420"/>
      <c r="NJV107" s="420"/>
      <c r="NJW107" s="420"/>
      <c r="NJX107" s="420"/>
      <c r="NJY107" s="420"/>
      <c r="NJZ107" s="420"/>
      <c r="NKA107" s="420"/>
      <c r="NKB107" s="420"/>
      <c r="NKC107" s="420"/>
      <c r="NKD107" s="420"/>
      <c r="NKE107" s="420"/>
      <c r="NKF107" s="420"/>
      <c r="NKG107" s="420"/>
      <c r="NKH107" s="420"/>
      <c r="NKI107" s="420"/>
      <c r="NKJ107" s="420"/>
      <c r="NKK107" s="420"/>
      <c r="NKL107" s="420"/>
      <c r="NKM107" s="420"/>
      <c r="NKN107" s="420"/>
      <c r="NKO107" s="420"/>
      <c r="NKP107" s="420"/>
      <c r="NKQ107" s="420"/>
      <c r="NKR107" s="420"/>
      <c r="NKS107" s="420"/>
      <c r="NKT107" s="420"/>
      <c r="NKU107" s="420"/>
      <c r="NKV107" s="420"/>
      <c r="NKW107" s="420"/>
      <c r="NKX107" s="420"/>
      <c r="NKY107" s="420"/>
      <c r="NKZ107" s="420"/>
      <c r="NLA107" s="420"/>
      <c r="NLB107" s="420"/>
      <c r="NLC107" s="420"/>
      <c r="NLD107" s="420"/>
      <c r="NLE107" s="420"/>
      <c r="NLF107" s="420"/>
      <c r="NLG107" s="420"/>
      <c r="NLH107" s="420"/>
      <c r="NLI107" s="420"/>
      <c r="NLJ107" s="420"/>
      <c r="NLK107" s="420"/>
      <c r="NLL107" s="420"/>
      <c r="NLM107" s="420"/>
      <c r="NLN107" s="420"/>
      <c r="NLO107" s="420"/>
      <c r="NLP107" s="420"/>
      <c r="NLQ107" s="420"/>
      <c r="NLR107" s="420"/>
      <c r="NLS107" s="420"/>
      <c r="NLT107" s="420"/>
      <c r="NLU107" s="420"/>
      <c r="NLV107" s="420"/>
      <c r="NLW107" s="420"/>
      <c r="NLX107" s="420"/>
      <c r="NLY107" s="420"/>
      <c r="NLZ107" s="420"/>
      <c r="NMA107" s="420"/>
      <c r="NMB107" s="420"/>
      <c r="NMC107" s="420"/>
      <c r="NMD107" s="420"/>
      <c r="NME107" s="420"/>
      <c r="NMF107" s="420"/>
      <c r="NMG107" s="420"/>
      <c r="NMH107" s="420"/>
      <c r="NMI107" s="420"/>
      <c r="NMJ107" s="420"/>
      <c r="NMK107" s="420"/>
      <c r="NML107" s="420"/>
      <c r="NMM107" s="420"/>
      <c r="NMN107" s="420"/>
      <c r="NMO107" s="420"/>
      <c r="NMP107" s="420"/>
      <c r="NMQ107" s="420"/>
      <c r="NMR107" s="420"/>
      <c r="NMS107" s="420"/>
      <c r="NMT107" s="420"/>
      <c r="NMU107" s="420"/>
      <c r="NMV107" s="420"/>
      <c r="NMW107" s="420"/>
      <c r="NMX107" s="420"/>
      <c r="NMY107" s="420"/>
      <c r="NMZ107" s="420"/>
      <c r="NNA107" s="420"/>
      <c r="NNB107" s="420"/>
      <c r="NNC107" s="420"/>
      <c r="NND107" s="420"/>
      <c r="NNE107" s="420"/>
      <c r="NNF107" s="420"/>
      <c r="NNG107" s="420"/>
      <c r="NNH107" s="420"/>
      <c r="NNI107" s="420"/>
      <c r="NNJ107" s="420"/>
      <c r="NNK107" s="420"/>
      <c r="NNL107" s="420"/>
      <c r="NNM107" s="420"/>
      <c r="NNN107" s="420"/>
      <c r="NNO107" s="420"/>
      <c r="NNP107" s="420"/>
      <c r="NNQ107" s="420"/>
      <c r="NNR107" s="420"/>
      <c r="NNS107" s="420"/>
      <c r="NNT107" s="420"/>
      <c r="NNU107" s="420"/>
      <c r="NNV107" s="420"/>
      <c r="NNW107" s="420"/>
      <c r="NNX107" s="420"/>
      <c r="NNY107" s="420"/>
      <c r="NNZ107" s="420"/>
      <c r="NOA107" s="420"/>
      <c r="NOB107" s="420"/>
      <c r="NOC107" s="420"/>
      <c r="NOD107" s="420"/>
      <c r="NOE107" s="420"/>
      <c r="NOF107" s="420"/>
      <c r="NOG107" s="420"/>
      <c r="NOH107" s="420"/>
      <c r="NOI107" s="420"/>
      <c r="NOJ107" s="420"/>
      <c r="NOK107" s="420"/>
      <c r="NOL107" s="420"/>
      <c r="NOM107" s="420"/>
      <c r="NON107" s="420"/>
      <c r="NOO107" s="420"/>
      <c r="NOP107" s="420"/>
      <c r="NOQ107" s="420"/>
      <c r="NOR107" s="420"/>
      <c r="NOS107" s="420"/>
      <c r="NOT107" s="420"/>
      <c r="NOU107" s="420"/>
      <c r="NOV107" s="420"/>
      <c r="NOW107" s="420"/>
      <c r="NOX107" s="420"/>
      <c r="NOY107" s="420"/>
      <c r="NOZ107" s="420"/>
      <c r="NPA107" s="420"/>
      <c r="NPB107" s="420"/>
      <c r="NPC107" s="420"/>
      <c r="NPD107" s="420"/>
      <c r="NPE107" s="420"/>
      <c r="NPF107" s="420"/>
      <c r="NPG107" s="420"/>
      <c r="NPH107" s="420"/>
      <c r="NPI107" s="420"/>
      <c r="NPJ107" s="420"/>
      <c r="NPK107" s="420"/>
      <c r="NPL107" s="420"/>
      <c r="NPM107" s="420"/>
      <c r="NPN107" s="420"/>
      <c r="NPO107" s="420"/>
      <c r="NPP107" s="420"/>
      <c r="NPQ107" s="420"/>
      <c r="NPR107" s="420"/>
      <c r="NPS107" s="420"/>
      <c r="NPT107" s="420"/>
      <c r="NPU107" s="420"/>
      <c r="NPV107" s="420"/>
      <c r="NPW107" s="420"/>
      <c r="NPX107" s="420"/>
      <c r="NPY107" s="420"/>
      <c r="NPZ107" s="420"/>
      <c r="NQA107" s="420"/>
      <c r="NQB107" s="420"/>
      <c r="NQC107" s="420"/>
      <c r="NQD107" s="420"/>
      <c r="NQE107" s="420"/>
      <c r="NQF107" s="420"/>
      <c r="NQG107" s="420"/>
      <c r="NQH107" s="420"/>
      <c r="NQI107" s="420"/>
      <c r="NQJ107" s="420"/>
      <c r="NQK107" s="420"/>
      <c r="NQL107" s="420"/>
      <c r="NQM107" s="420"/>
      <c r="NQN107" s="420"/>
      <c r="NQO107" s="420"/>
      <c r="NQP107" s="420"/>
      <c r="NQQ107" s="420"/>
      <c r="NQR107" s="420"/>
      <c r="NQS107" s="420"/>
      <c r="NQT107" s="420"/>
      <c r="NQU107" s="420"/>
      <c r="NQV107" s="420"/>
      <c r="NQW107" s="420"/>
      <c r="NQX107" s="420"/>
      <c r="NQY107" s="420"/>
      <c r="NQZ107" s="420"/>
      <c r="NRA107" s="420"/>
      <c r="NRB107" s="420"/>
      <c r="NRC107" s="420"/>
      <c r="NRD107" s="420"/>
      <c r="NRE107" s="420"/>
      <c r="NRF107" s="420"/>
      <c r="NRG107" s="420"/>
      <c r="NRH107" s="420"/>
      <c r="NRI107" s="420"/>
      <c r="NRJ107" s="420"/>
      <c r="NRK107" s="420"/>
      <c r="NRL107" s="420"/>
      <c r="NRM107" s="420"/>
      <c r="NRN107" s="420"/>
      <c r="NRO107" s="420"/>
      <c r="NRP107" s="420"/>
      <c r="NRQ107" s="420"/>
      <c r="NRR107" s="420"/>
      <c r="NRS107" s="420"/>
      <c r="NRT107" s="420"/>
      <c r="NRU107" s="420"/>
      <c r="NRV107" s="420"/>
      <c r="NRW107" s="420"/>
      <c r="NRX107" s="420"/>
      <c r="NRY107" s="420"/>
      <c r="NRZ107" s="420"/>
      <c r="NSA107" s="420"/>
      <c r="NSB107" s="420"/>
      <c r="NSC107" s="420"/>
      <c r="NSD107" s="420"/>
      <c r="NSE107" s="420"/>
      <c r="NSF107" s="420"/>
      <c r="NSG107" s="420"/>
      <c r="NSH107" s="420"/>
      <c r="NSI107" s="420"/>
      <c r="NSJ107" s="420"/>
      <c r="NSK107" s="420"/>
      <c r="NSL107" s="420"/>
      <c r="NSM107" s="420"/>
      <c r="NSN107" s="420"/>
      <c r="NSO107" s="420"/>
      <c r="NSP107" s="420"/>
      <c r="NSQ107" s="420"/>
      <c r="NSR107" s="420"/>
      <c r="NSS107" s="420"/>
      <c r="NST107" s="420"/>
      <c r="NSU107" s="420"/>
      <c r="NSV107" s="420"/>
      <c r="NSW107" s="420"/>
      <c r="NSX107" s="420"/>
      <c r="NSY107" s="420"/>
      <c r="NSZ107" s="420"/>
      <c r="NTA107" s="420"/>
      <c r="NTB107" s="420"/>
      <c r="NTC107" s="420"/>
      <c r="NTD107" s="420"/>
      <c r="NTE107" s="420"/>
      <c r="NTF107" s="420"/>
      <c r="NTG107" s="420"/>
      <c r="NTH107" s="420"/>
      <c r="NTI107" s="420"/>
      <c r="NTJ107" s="420"/>
      <c r="NTK107" s="420"/>
      <c r="NTL107" s="420"/>
      <c r="NTM107" s="420"/>
      <c r="NTN107" s="420"/>
      <c r="NTO107" s="420"/>
      <c r="NTP107" s="420"/>
      <c r="NTQ107" s="420"/>
      <c r="NTR107" s="420"/>
      <c r="NTS107" s="420"/>
      <c r="NTT107" s="420"/>
      <c r="NTU107" s="420"/>
      <c r="NTV107" s="420"/>
      <c r="NTW107" s="420"/>
      <c r="NTX107" s="420"/>
      <c r="NTY107" s="420"/>
      <c r="NTZ107" s="420"/>
      <c r="NUA107" s="420"/>
      <c r="NUB107" s="420"/>
      <c r="NUC107" s="420"/>
      <c r="NUD107" s="420"/>
      <c r="NUE107" s="420"/>
      <c r="NUF107" s="420"/>
      <c r="NUG107" s="420"/>
      <c r="NUH107" s="420"/>
      <c r="NUI107" s="420"/>
      <c r="NUJ107" s="420"/>
      <c r="NUK107" s="420"/>
      <c r="NUL107" s="420"/>
      <c r="NUM107" s="420"/>
      <c r="NUN107" s="420"/>
      <c r="NUO107" s="420"/>
      <c r="NUP107" s="420"/>
      <c r="NUQ107" s="420"/>
      <c r="NUR107" s="420"/>
      <c r="NUS107" s="420"/>
      <c r="NUT107" s="420"/>
      <c r="NUU107" s="420"/>
      <c r="NUV107" s="420"/>
      <c r="NUW107" s="420"/>
      <c r="NUX107" s="420"/>
      <c r="NUY107" s="420"/>
      <c r="NUZ107" s="420"/>
      <c r="NVA107" s="420"/>
      <c r="NVB107" s="420"/>
      <c r="NVC107" s="420"/>
      <c r="NVD107" s="420"/>
      <c r="NVE107" s="420"/>
      <c r="NVF107" s="420"/>
      <c r="NVG107" s="420"/>
      <c r="NVH107" s="420"/>
      <c r="NVI107" s="420"/>
      <c r="NVJ107" s="420"/>
      <c r="NVK107" s="420"/>
      <c r="NVL107" s="420"/>
      <c r="NVM107" s="420"/>
      <c r="NVN107" s="420"/>
      <c r="NVO107" s="420"/>
      <c r="NVP107" s="420"/>
      <c r="NVQ107" s="420"/>
      <c r="NVR107" s="420"/>
      <c r="NVS107" s="420"/>
      <c r="NVT107" s="420"/>
      <c r="NVU107" s="420"/>
      <c r="NVV107" s="420"/>
      <c r="NVW107" s="420"/>
      <c r="NVX107" s="420"/>
      <c r="NVY107" s="420"/>
      <c r="NVZ107" s="420"/>
      <c r="NWA107" s="420"/>
      <c r="NWB107" s="420"/>
      <c r="NWC107" s="420"/>
      <c r="NWD107" s="420"/>
      <c r="NWE107" s="420"/>
      <c r="NWF107" s="420"/>
      <c r="NWG107" s="420"/>
      <c r="NWH107" s="420"/>
      <c r="NWI107" s="420"/>
      <c r="NWJ107" s="420"/>
      <c r="NWK107" s="420"/>
      <c r="NWL107" s="420"/>
      <c r="NWM107" s="420"/>
      <c r="NWN107" s="420"/>
      <c r="NWO107" s="420"/>
      <c r="NWP107" s="420"/>
      <c r="NWQ107" s="420"/>
      <c r="NWR107" s="420"/>
      <c r="NWS107" s="420"/>
      <c r="NWT107" s="420"/>
      <c r="NWU107" s="420"/>
      <c r="NWV107" s="420"/>
      <c r="NWW107" s="420"/>
      <c r="NWX107" s="420"/>
      <c r="NWY107" s="420"/>
      <c r="NWZ107" s="420"/>
      <c r="NXA107" s="420"/>
      <c r="NXB107" s="420"/>
      <c r="NXC107" s="420"/>
      <c r="NXD107" s="420"/>
      <c r="NXE107" s="420"/>
      <c r="NXF107" s="420"/>
      <c r="NXG107" s="420"/>
      <c r="NXH107" s="420"/>
      <c r="NXI107" s="420"/>
      <c r="NXJ107" s="420"/>
      <c r="NXK107" s="420"/>
      <c r="NXL107" s="420"/>
      <c r="NXM107" s="420"/>
      <c r="NXN107" s="420"/>
      <c r="NXO107" s="420"/>
      <c r="NXP107" s="420"/>
      <c r="NXQ107" s="420"/>
      <c r="NXR107" s="420"/>
      <c r="NXS107" s="420"/>
      <c r="NXT107" s="420"/>
      <c r="NXU107" s="420"/>
      <c r="NXV107" s="420"/>
      <c r="NXW107" s="420"/>
      <c r="NXX107" s="420"/>
      <c r="NXY107" s="420"/>
      <c r="NXZ107" s="420"/>
      <c r="NYA107" s="420"/>
      <c r="NYB107" s="420"/>
      <c r="NYC107" s="420"/>
      <c r="NYD107" s="420"/>
      <c r="NYE107" s="420"/>
      <c r="NYF107" s="420"/>
      <c r="NYG107" s="420"/>
      <c r="NYH107" s="420"/>
      <c r="NYI107" s="420"/>
      <c r="NYJ107" s="420"/>
      <c r="NYK107" s="420"/>
      <c r="NYL107" s="420"/>
      <c r="NYM107" s="420"/>
      <c r="NYN107" s="420"/>
      <c r="NYO107" s="420"/>
      <c r="NYP107" s="420"/>
      <c r="NYQ107" s="420"/>
      <c r="NYR107" s="420"/>
      <c r="NYS107" s="420"/>
      <c r="NYT107" s="420"/>
      <c r="NYU107" s="420"/>
      <c r="NYV107" s="420"/>
      <c r="NYW107" s="420"/>
      <c r="NYX107" s="420"/>
      <c r="NYY107" s="420"/>
      <c r="NYZ107" s="420"/>
      <c r="NZA107" s="420"/>
      <c r="NZB107" s="420"/>
      <c r="NZC107" s="420"/>
      <c r="NZD107" s="420"/>
      <c r="NZE107" s="420"/>
      <c r="NZF107" s="420"/>
      <c r="NZG107" s="420"/>
      <c r="NZH107" s="420"/>
      <c r="NZI107" s="420"/>
      <c r="NZJ107" s="420"/>
      <c r="NZK107" s="420"/>
      <c r="NZL107" s="420"/>
      <c r="NZM107" s="420"/>
      <c r="NZN107" s="420"/>
      <c r="NZO107" s="420"/>
      <c r="NZP107" s="420"/>
      <c r="NZQ107" s="420"/>
      <c r="NZR107" s="420"/>
      <c r="NZS107" s="420"/>
      <c r="NZT107" s="420"/>
      <c r="NZU107" s="420"/>
      <c r="NZV107" s="420"/>
      <c r="NZW107" s="420"/>
      <c r="NZX107" s="420"/>
      <c r="NZY107" s="420"/>
      <c r="NZZ107" s="420"/>
      <c r="OAA107" s="420"/>
      <c r="OAB107" s="420"/>
      <c r="OAC107" s="420"/>
      <c r="OAD107" s="420"/>
      <c r="OAE107" s="420"/>
      <c r="OAF107" s="420"/>
      <c r="OAG107" s="420"/>
      <c r="OAH107" s="420"/>
      <c r="OAI107" s="420"/>
      <c r="OAJ107" s="420"/>
      <c r="OAK107" s="420"/>
      <c r="OAL107" s="420"/>
      <c r="OAM107" s="420"/>
      <c r="OAN107" s="420"/>
      <c r="OAO107" s="420"/>
      <c r="OAP107" s="420"/>
      <c r="OAQ107" s="420"/>
      <c r="OAR107" s="420"/>
      <c r="OAS107" s="420"/>
      <c r="OAT107" s="420"/>
      <c r="OAU107" s="420"/>
      <c r="OAV107" s="420"/>
      <c r="OAW107" s="420"/>
      <c r="OAX107" s="420"/>
      <c r="OAY107" s="420"/>
      <c r="OAZ107" s="420"/>
      <c r="OBA107" s="420"/>
      <c r="OBB107" s="420"/>
      <c r="OBC107" s="420"/>
      <c r="OBD107" s="420"/>
      <c r="OBE107" s="420"/>
      <c r="OBF107" s="420"/>
      <c r="OBG107" s="420"/>
      <c r="OBH107" s="420"/>
      <c r="OBI107" s="420"/>
      <c r="OBJ107" s="420"/>
      <c r="OBK107" s="420"/>
      <c r="OBL107" s="420"/>
      <c r="OBM107" s="420"/>
      <c r="OBN107" s="420"/>
      <c r="OBO107" s="420"/>
      <c r="OBP107" s="420"/>
      <c r="OBQ107" s="420"/>
      <c r="OBR107" s="420"/>
      <c r="OBS107" s="420"/>
      <c r="OBT107" s="420"/>
      <c r="OBU107" s="420"/>
      <c r="OBV107" s="420"/>
      <c r="OBW107" s="420"/>
      <c r="OBX107" s="420"/>
      <c r="OBY107" s="420"/>
      <c r="OBZ107" s="420"/>
      <c r="OCA107" s="420"/>
      <c r="OCB107" s="420"/>
      <c r="OCC107" s="420"/>
      <c r="OCD107" s="420"/>
      <c r="OCE107" s="420"/>
      <c r="OCF107" s="420"/>
      <c r="OCG107" s="420"/>
      <c r="OCH107" s="420"/>
      <c r="OCI107" s="420"/>
      <c r="OCJ107" s="420"/>
      <c r="OCK107" s="420"/>
      <c r="OCL107" s="420"/>
      <c r="OCM107" s="420"/>
      <c r="OCN107" s="420"/>
      <c r="OCO107" s="420"/>
      <c r="OCP107" s="420"/>
      <c r="OCQ107" s="420"/>
      <c r="OCR107" s="420"/>
      <c r="OCS107" s="420"/>
      <c r="OCT107" s="420"/>
      <c r="OCU107" s="420"/>
      <c r="OCV107" s="420"/>
      <c r="OCW107" s="420"/>
      <c r="OCX107" s="420"/>
      <c r="OCY107" s="420"/>
      <c r="OCZ107" s="420"/>
      <c r="ODA107" s="420"/>
      <c r="ODB107" s="420"/>
      <c r="ODC107" s="420"/>
      <c r="ODD107" s="420"/>
      <c r="ODE107" s="420"/>
      <c r="ODF107" s="420"/>
      <c r="ODG107" s="420"/>
      <c r="ODH107" s="420"/>
      <c r="ODI107" s="420"/>
      <c r="ODJ107" s="420"/>
      <c r="ODK107" s="420"/>
      <c r="ODL107" s="420"/>
      <c r="ODM107" s="420"/>
      <c r="ODN107" s="420"/>
      <c r="ODO107" s="420"/>
      <c r="ODP107" s="420"/>
      <c r="ODQ107" s="420"/>
      <c r="ODR107" s="420"/>
      <c r="ODS107" s="420"/>
      <c r="ODT107" s="420"/>
      <c r="ODU107" s="420"/>
      <c r="ODV107" s="420"/>
      <c r="ODW107" s="420"/>
      <c r="ODX107" s="420"/>
      <c r="ODY107" s="420"/>
      <c r="ODZ107" s="420"/>
      <c r="OEA107" s="420"/>
      <c r="OEB107" s="420"/>
      <c r="OEC107" s="420"/>
      <c r="OED107" s="420"/>
      <c r="OEE107" s="420"/>
      <c r="OEF107" s="420"/>
      <c r="OEG107" s="420"/>
      <c r="OEH107" s="420"/>
      <c r="OEI107" s="420"/>
      <c r="OEJ107" s="420"/>
      <c r="OEK107" s="420"/>
      <c r="OEL107" s="420"/>
      <c r="OEM107" s="420"/>
      <c r="OEN107" s="420"/>
      <c r="OEO107" s="420"/>
      <c r="OEP107" s="420"/>
      <c r="OEQ107" s="420"/>
      <c r="OER107" s="420"/>
      <c r="OES107" s="420"/>
      <c r="OET107" s="420"/>
      <c r="OEU107" s="420"/>
      <c r="OEV107" s="420"/>
      <c r="OEW107" s="420"/>
      <c r="OEX107" s="420"/>
      <c r="OEY107" s="420"/>
      <c r="OEZ107" s="420"/>
      <c r="OFA107" s="420"/>
      <c r="OFB107" s="420"/>
      <c r="OFC107" s="420"/>
      <c r="OFD107" s="420"/>
      <c r="OFE107" s="420"/>
      <c r="OFF107" s="420"/>
      <c r="OFG107" s="420"/>
      <c r="OFH107" s="420"/>
      <c r="OFI107" s="420"/>
      <c r="OFJ107" s="420"/>
      <c r="OFK107" s="420"/>
      <c r="OFL107" s="420"/>
      <c r="OFM107" s="420"/>
      <c r="OFN107" s="420"/>
      <c r="OFO107" s="420"/>
      <c r="OFP107" s="420"/>
      <c r="OFQ107" s="420"/>
      <c r="OFR107" s="420"/>
      <c r="OFS107" s="420"/>
      <c r="OFT107" s="420"/>
      <c r="OFU107" s="420"/>
      <c r="OFV107" s="420"/>
      <c r="OFW107" s="420"/>
      <c r="OFX107" s="420"/>
      <c r="OFY107" s="420"/>
      <c r="OFZ107" s="420"/>
      <c r="OGA107" s="420"/>
      <c r="OGB107" s="420"/>
      <c r="OGC107" s="420"/>
      <c r="OGD107" s="420"/>
      <c r="OGE107" s="420"/>
      <c r="OGF107" s="420"/>
      <c r="OGG107" s="420"/>
      <c r="OGH107" s="420"/>
      <c r="OGI107" s="420"/>
      <c r="OGJ107" s="420"/>
      <c r="OGK107" s="420"/>
      <c r="OGL107" s="420"/>
      <c r="OGM107" s="420"/>
      <c r="OGN107" s="420"/>
      <c r="OGO107" s="420"/>
      <c r="OGP107" s="420"/>
      <c r="OGQ107" s="420"/>
      <c r="OGR107" s="420"/>
      <c r="OGS107" s="420"/>
      <c r="OGT107" s="420"/>
      <c r="OGU107" s="420"/>
      <c r="OGV107" s="420"/>
      <c r="OGW107" s="420"/>
      <c r="OGX107" s="420"/>
      <c r="OGY107" s="420"/>
      <c r="OGZ107" s="420"/>
      <c r="OHA107" s="420"/>
      <c r="OHB107" s="420"/>
      <c r="OHC107" s="420"/>
      <c r="OHD107" s="420"/>
      <c r="OHE107" s="420"/>
      <c r="OHF107" s="420"/>
      <c r="OHG107" s="420"/>
      <c r="OHH107" s="420"/>
      <c r="OHI107" s="420"/>
      <c r="OHJ107" s="420"/>
      <c r="OHK107" s="420"/>
      <c r="OHL107" s="420"/>
      <c r="OHM107" s="420"/>
      <c r="OHN107" s="420"/>
      <c r="OHO107" s="420"/>
      <c r="OHP107" s="420"/>
      <c r="OHQ107" s="420"/>
      <c r="OHR107" s="420"/>
      <c r="OHS107" s="420"/>
      <c r="OHT107" s="420"/>
      <c r="OHU107" s="420"/>
      <c r="OHV107" s="420"/>
      <c r="OHW107" s="420"/>
      <c r="OHX107" s="420"/>
      <c r="OHY107" s="420"/>
      <c r="OHZ107" s="420"/>
      <c r="OIA107" s="420"/>
      <c r="OIB107" s="420"/>
      <c r="OIC107" s="420"/>
      <c r="OID107" s="420"/>
      <c r="OIE107" s="420"/>
      <c r="OIF107" s="420"/>
      <c r="OIG107" s="420"/>
      <c r="OIH107" s="420"/>
      <c r="OII107" s="420"/>
      <c r="OIJ107" s="420"/>
      <c r="OIK107" s="420"/>
      <c r="OIL107" s="420"/>
      <c r="OIM107" s="420"/>
      <c r="OIN107" s="420"/>
      <c r="OIO107" s="420"/>
      <c r="OIP107" s="420"/>
      <c r="OIQ107" s="420"/>
      <c r="OIR107" s="420"/>
      <c r="OIS107" s="420"/>
      <c r="OIT107" s="420"/>
      <c r="OIU107" s="420"/>
      <c r="OIV107" s="420"/>
      <c r="OIW107" s="420"/>
      <c r="OIX107" s="420"/>
      <c r="OIY107" s="420"/>
      <c r="OIZ107" s="420"/>
      <c r="OJA107" s="420"/>
      <c r="OJB107" s="420"/>
      <c r="OJC107" s="420"/>
      <c r="OJD107" s="420"/>
      <c r="OJE107" s="420"/>
      <c r="OJF107" s="420"/>
      <c r="OJG107" s="420"/>
      <c r="OJH107" s="420"/>
      <c r="OJI107" s="420"/>
      <c r="OJJ107" s="420"/>
      <c r="OJK107" s="420"/>
      <c r="OJL107" s="420"/>
      <c r="OJM107" s="420"/>
      <c r="OJN107" s="420"/>
      <c r="OJO107" s="420"/>
      <c r="OJP107" s="420"/>
      <c r="OJQ107" s="420"/>
      <c r="OJR107" s="420"/>
      <c r="OJS107" s="420"/>
      <c r="OJT107" s="420"/>
      <c r="OJU107" s="420"/>
      <c r="OJV107" s="420"/>
      <c r="OJW107" s="420"/>
      <c r="OJX107" s="420"/>
      <c r="OJY107" s="420"/>
      <c r="OJZ107" s="420"/>
      <c r="OKA107" s="420"/>
      <c r="OKB107" s="420"/>
      <c r="OKC107" s="420"/>
      <c r="OKD107" s="420"/>
      <c r="OKE107" s="420"/>
      <c r="OKF107" s="420"/>
      <c r="OKG107" s="420"/>
      <c r="OKH107" s="420"/>
      <c r="OKI107" s="420"/>
      <c r="OKJ107" s="420"/>
      <c r="OKK107" s="420"/>
      <c r="OKL107" s="420"/>
      <c r="OKM107" s="420"/>
      <c r="OKN107" s="420"/>
      <c r="OKO107" s="420"/>
      <c r="OKP107" s="420"/>
      <c r="OKQ107" s="420"/>
      <c r="OKR107" s="420"/>
      <c r="OKS107" s="420"/>
      <c r="OKT107" s="420"/>
      <c r="OKU107" s="420"/>
      <c r="OKV107" s="420"/>
      <c r="OKW107" s="420"/>
      <c r="OKX107" s="420"/>
      <c r="OKY107" s="420"/>
      <c r="OKZ107" s="420"/>
      <c r="OLA107" s="420"/>
      <c r="OLB107" s="420"/>
      <c r="OLC107" s="420"/>
      <c r="OLD107" s="420"/>
      <c r="OLE107" s="420"/>
      <c r="OLF107" s="420"/>
      <c r="OLG107" s="420"/>
      <c r="OLH107" s="420"/>
      <c r="OLI107" s="420"/>
      <c r="OLJ107" s="420"/>
      <c r="OLK107" s="420"/>
      <c r="OLL107" s="420"/>
      <c r="OLM107" s="420"/>
      <c r="OLN107" s="420"/>
      <c r="OLO107" s="420"/>
      <c r="OLP107" s="420"/>
      <c r="OLQ107" s="420"/>
      <c r="OLR107" s="420"/>
      <c r="OLS107" s="420"/>
      <c r="OLT107" s="420"/>
      <c r="OLU107" s="420"/>
      <c r="OLV107" s="420"/>
      <c r="OLW107" s="420"/>
      <c r="OLX107" s="420"/>
      <c r="OLY107" s="420"/>
      <c r="OLZ107" s="420"/>
      <c r="OMA107" s="420"/>
      <c r="OMB107" s="420"/>
      <c r="OMC107" s="420"/>
      <c r="OMD107" s="420"/>
      <c r="OME107" s="420"/>
      <c r="OMF107" s="420"/>
      <c r="OMG107" s="420"/>
      <c r="OMH107" s="420"/>
      <c r="OMI107" s="420"/>
      <c r="OMJ107" s="420"/>
      <c r="OMK107" s="420"/>
      <c r="OML107" s="420"/>
      <c r="OMM107" s="420"/>
      <c r="OMN107" s="420"/>
      <c r="OMO107" s="420"/>
      <c r="OMP107" s="420"/>
      <c r="OMQ107" s="420"/>
      <c r="OMR107" s="420"/>
      <c r="OMS107" s="420"/>
      <c r="OMT107" s="420"/>
      <c r="OMU107" s="420"/>
      <c r="OMV107" s="420"/>
      <c r="OMW107" s="420"/>
      <c r="OMX107" s="420"/>
      <c r="OMY107" s="420"/>
      <c r="OMZ107" s="420"/>
      <c r="ONA107" s="420"/>
      <c r="ONB107" s="420"/>
      <c r="ONC107" s="420"/>
      <c r="OND107" s="420"/>
      <c r="ONE107" s="420"/>
      <c r="ONF107" s="420"/>
      <c r="ONG107" s="420"/>
      <c r="ONH107" s="420"/>
      <c r="ONI107" s="420"/>
      <c r="ONJ107" s="420"/>
      <c r="ONK107" s="420"/>
      <c r="ONL107" s="420"/>
      <c r="ONM107" s="420"/>
      <c r="ONN107" s="420"/>
      <c r="ONO107" s="420"/>
      <c r="ONP107" s="420"/>
      <c r="ONQ107" s="420"/>
      <c r="ONR107" s="420"/>
      <c r="ONS107" s="420"/>
      <c r="ONT107" s="420"/>
      <c r="ONU107" s="420"/>
      <c r="ONV107" s="420"/>
      <c r="ONW107" s="420"/>
      <c r="ONX107" s="420"/>
      <c r="ONY107" s="420"/>
      <c r="ONZ107" s="420"/>
      <c r="OOA107" s="420"/>
      <c r="OOB107" s="420"/>
      <c r="OOC107" s="420"/>
      <c r="OOD107" s="420"/>
      <c r="OOE107" s="420"/>
      <c r="OOF107" s="420"/>
      <c r="OOG107" s="420"/>
      <c r="OOH107" s="420"/>
      <c r="OOI107" s="420"/>
      <c r="OOJ107" s="420"/>
      <c r="OOK107" s="420"/>
      <c r="OOL107" s="420"/>
      <c r="OOM107" s="420"/>
      <c r="OON107" s="420"/>
      <c r="OOO107" s="420"/>
      <c r="OOP107" s="420"/>
      <c r="OOQ107" s="420"/>
      <c r="OOR107" s="420"/>
      <c r="OOS107" s="420"/>
      <c r="OOT107" s="420"/>
      <c r="OOU107" s="420"/>
      <c r="OOV107" s="420"/>
      <c r="OOW107" s="420"/>
      <c r="OOX107" s="420"/>
      <c r="OOY107" s="420"/>
      <c r="OOZ107" s="420"/>
      <c r="OPA107" s="420"/>
      <c r="OPB107" s="420"/>
      <c r="OPC107" s="420"/>
      <c r="OPD107" s="420"/>
      <c r="OPE107" s="420"/>
      <c r="OPF107" s="420"/>
      <c r="OPG107" s="420"/>
      <c r="OPH107" s="420"/>
      <c r="OPI107" s="420"/>
      <c r="OPJ107" s="420"/>
      <c r="OPK107" s="420"/>
      <c r="OPL107" s="420"/>
      <c r="OPM107" s="420"/>
      <c r="OPN107" s="420"/>
      <c r="OPO107" s="420"/>
      <c r="OPP107" s="420"/>
      <c r="OPQ107" s="420"/>
      <c r="OPR107" s="420"/>
      <c r="OPS107" s="420"/>
      <c r="OPT107" s="420"/>
      <c r="OPU107" s="420"/>
      <c r="OPV107" s="420"/>
      <c r="OPW107" s="420"/>
      <c r="OPX107" s="420"/>
      <c r="OPY107" s="420"/>
      <c r="OPZ107" s="420"/>
      <c r="OQA107" s="420"/>
      <c r="OQB107" s="420"/>
      <c r="OQC107" s="420"/>
      <c r="OQD107" s="420"/>
      <c r="OQE107" s="420"/>
      <c r="OQF107" s="420"/>
      <c r="OQG107" s="420"/>
      <c r="OQH107" s="420"/>
      <c r="OQI107" s="420"/>
      <c r="OQJ107" s="420"/>
      <c r="OQK107" s="420"/>
      <c r="OQL107" s="420"/>
      <c r="OQM107" s="420"/>
      <c r="OQN107" s="420"/>
      <c r="OQO107" s="420"/>
      <c r="OQP107" s="420"/>
      <c r="OQQ107" s="420"/>
      <c r="OQR107" s="420"/>
      <c r="OQS107" s="420"/>
      <c r="OQT107" s="420"/>
      <c r="OQU107" s="420"/>
      <c r="OQV107" s="420"/>
      <c r="OQW107" s="420"/>
      <c r="OQX107" s="420"/>
      <c r="OQY107" s="420"/>
      <c r="OQZ107" s="420"/>
      <c r="ORA107" s="420"/>
      <c r="ORB107" s="420"/>
      <c r="ORC107" s="420"/>
      <c r="ORD107" s="420"/>
      <c r="ORE107" s="420"/>
      <c r="ORF107" s="420"/>
      <c r="ORG107" s="420"/>
      <c r="ORH107" s="420"/>
      <c r="ORI107" s="420"/>
      <c r="ORJ107" s="420"/>
      <c r="ORK107" s="420"/>
      <c r="ORL107" s="420"/>
      <c r="ORM107" s="420"/>
      <c r="ORN107" s="420"/>
      <c r="ORO107" s="420"/>
      <c r="ORP107" s="420"/>
      <c r="ORQ107" s="420"/>
      <c r="ORR107" s="420"/>
      <c r="ORS107" s="420"/>
      <c r="ORT107" s="420"/>
      <c r="ORU107" s="420"/>
      <c r="ORV107" s="420"/>
      <c r="ORW107" s="420"/>
      <c r="ORX107" s="420"/>
      <c r="ORY107" s="420"/>
      <c r="ORZ107" s="420"/>
      <c r="OSA107" s="420"/>
      <c r="OSB107" s="420"/>
      <c r="OSC107" s="420"/>
      <c r="OSD107" s="420"/>
      <c r="OSE107" s="420"/>
      <c r="OSF107" s="420"/>
      <c r="OSG107" s="420"/>
      <c r="OSH107" s="420"/>
      <c r="OSI107" s="420"/>
      <c r="OSJ107" s="420"/>
      <c r="OSK107" s="420"/>
      <c r="OSL107" s="420"/>
      <c r="OSM107" s="420"/>
      <c r="OSN107" s="420"/>
      <c r="OSO107" s="420"/>
      <c r="OSP107" s="420"/>
      <c r="OSQ107" s="420"/>
      <c r="OSR107" s="420"/>
      <c r="OSS107" s="420"/>
      <c r="OST107" s="420"/>
      <c r="OSU107" s="420"/>
      <c r="OSV107" s="420"/>
      <c r="OSW107" s="420"/>
      <c r="OSX107" s="420"/>
      <c r="OSY107" s="420"/>
      <c r="OSZ107" s="420"/>
      <c r="OTA107" s="420"/>
      <c r="OTB107" s="420"/>
      <c r="OTC107" s="420"/>
      <c r="OTD107" s="420"/>
      <c r="OTE107" s="420"/>
      <c r="OTF107" s="420"/>
      <c r="OTG107" s="420"/>
      <c r="OTH107" s="420"/>
      <c r="OTI107" s="420"/>
      <c r="OTJ107" s="420"/>
      <c r="OTK107" s="420"/>
      <c r="OTL107" s="420"/>
      <c r="OTM107" s="420"/>
      <c r="OTN107" s="420"/>
      <c r="OTO107" s="420"/>
      <c r="OTP107" s="420"/>
      <c r="OTQ107" s="420"/>
      <c r="OTR107" s="420"/>
      <c r="OTS107" s="420"/>
      <c r="OTT107" s="420"/>
      <c r="OTU107" s="420"/>
      <c r="OTV107" s="420"/>
      <c r="OTW107" s="420"/>
      <c r="OTX107" s="420"/>
      <c r="OTY107" s="420"/>
      <c r="OTZ107" s="420"/>
      <c r="OUA107" s="420"/>
      <c r="OUB107" s="420"/>
      <c r="OUC107" s="420"/>
      <c r="OUD107" s="420"/>
      <c r="OUE107" s="420"/>
      <c r="OUF107" s="420"/>
      <c r="OUG107" s="420"/>
      <c r="OUH107" s="420"/>
      <c r="OUI107" s="420"/>
      <c r="OUJ107" s="420"/>
      <c r="OUK107" s="420"/>
      <c r="OUL107" s="420"/>
      <c r="OUM107" s="420"/>
      <c r="OUN107" s="420"/>
      <c r="OUO107" s="420"/>
      <c r="OUP107" s="420"/>
      <c r="OUQ107" s="420"/>
      <c r="OUR107" s="420"/>
      <c r="OUS107" s="420"/>
      <c r="OUT107" s="420"/>
      <c r="OUU107" s="420"/>
      <c r="OUV107" s="420"/>
      <c r="OUW107" s="420"/>
      <c r="OUX107" s="420"/>
      <c r="OUY107" s="420"/>
      <c r="OUZ107" s="420"/>
      <c r="OVA107" s="420"/>
      <c r="OVB107" s="420"/>
      <c r="OVC107" s="420"/>
      <c r="OVD107" s="420"/>
      <c r="OVE107" s="420"/>
      <c r="OVF107" s="420"/>
      <c r="OVG107" s="420"/>
      <c r="OVH107" s="420"/>
      <c r="OVI107" s="420"/>
      <c r="OVJ107" s="420"/>
      <c r="OVK107" s="420"/>
      <c r="OVL107" s="420"/>
      <c r="OVM107" s="420"/>
      <c r="OVN107" s="420"/>
      <c r="OVO107" s="420"/>
      <c r="OVP107" s="420"/>
      <c r="OVQ107" s="420"/>
      <c r="OVR107" s="420"/>
      <c r="OVS107" s="420"/>
      <c r="OVT107" s="420"/>
      <c r="OVU107" s="420"/>
      <c r="OVV107" s="420"/>
      <c r="OVW107" s="420"/>
      <c r="OVX107" s="420"/>
      <c r="OVY107" s="420"/>
      <c r="OVZ107" s="420"/>
      <c r="OWA107" s="420"/>
      <c r="OWB107" s="420"/>
      <c r="OWC107" s="420"/>
      <c r="OWD107" s="420"/>
      <c r="OWE107" s="420"/>
      <c r="OWF107" s="420"/>
      <c r="OWG107" s="420"/>
      <c r="OWH107" s="420"/>
      <c r="OWI107" s="420"/>
      <c r="OWJ107" s="420"/>
      <c r="OWK107" s="420"/>
      <c r="OWL107" s="420"/>
      <c r="OWM107" s="420"/>
      <c r="OWN107" s="420"/>
      <c r="OWO107" s="420"/>
      <c r="OWP107" s="420"/>
      <c r="OWQ107" s="420"/>
      <c r="OWR107" s="420"/>
      <c r="OWS107" s="420"/>
      <c r="OWT107" s="420"/>
      <c r="OWU107" s="420"/>
      <c r="OWV107" s="420"/>
      <c r="OWW107" s="420"/>
      <c r="OWX107" s="420"/>
      <c r="OWY107" s="420"/>
      <c r="OWZ107" s="420"/>
      <c r="OXA107" s="420"/>
      <c r="OXB107" s="420"/>
      <c r="OXC107" s="420"/>
      <c r="OXD107" s="420"/>
      <c r="OXE107" s="420"/>
      <c r="OXF107" s="420"/>
      <c r="OXG107" s="420"/>
      <c r="OXH107" s="420"/>
      <c r="OXI107" s="420"/>
      <c r="OXJ107" s="420"/>
      <c r="OXK107" s="420"/>
      <c r="OXL107" s="420"/>
      <c r="OXM107" s="420"/>
      <c r="OXN107" s="420"/>
      <c r="OXO107" s="420"/>
      <c r="OXP107" s="420"/>
      <c r="OXQ107" s="420"/>
      <c r="OXR107" s="420"/>
      <c r="OXS107" s="420"/>
      <c r="OXT107" s="420"/>
      <c r="OXU107" s="420"/>
      <c r="OXV107" s="420"/>
      <c r="OXW107" s="420"/>
      <c r="OXX107" s="420"/>
      <c r="OXY107" s="420"/>
      <c r="OXZ107" s="420"/>
      <c r="OYA107" s="420"/>
      <c r="OYB107" s="420"/>
      <c r="OYC107" s="420"/>
      <c r="OYD107" s="420"/>
      <c r="OYE107" s="420"/>
      <c r="OYF107" s="420"/>
      <c r="OYG107" s="420"/>
      <c r="OYH107" s="420"/>
      <c r="OYI107" s="420"/>
      <c r="OYJ107" s="420"/>
      <c r="OYK107" s="420"/>
      <c r="OYL107" s="420"/>
      <c r="OYM107" s="420"/>
      <c r="OYN107" s="420"/>
      <c r="OYO107" s="420"/>
      <c r="OYP107" s="420"/>
      <c r="OYQ107" s="420"/>
      <c r="OYR107" s="420"/>
      <c r="OYS107" s="420"/>
      <c r="OYT107" s="420"/>
      <c r="OYU107" s="420"/>
      <c r="OYV107" s="420"/>
      <c r="OYW107" s="420"/>
      <c r="OYX107" s="420"/>
      <c r="OYY107" s="420"/>
      <c r="OYZ107" s="420"/>
      <c r="OZA107" s="420"/>
      <c r="OZB107" s="420"/>
      <c r="OZC107" s="420"/>
      <c r="OZD107" s="420"/>
      <c r="OZE107" s="420"/>
      <c r="OZF107" s="420"/>
      <c r="OZG107" s="420"/>
      <c r="OZH107" s="420"/>
      <c r="OZI107" s="420"/>
      <c r="OZJ107" s="420"/>
      <c r="OZK107" s="420"/>
      <c r="OZL107" s="420"/>
      <c r="OZM107" s="420"/>
      <c r="OZN107" s="420"/>
      <c r="OZO107" s="420"/>
      <c r="OZP107" s="420"/>
      <c r="OZQ107" s="420"/>
      <c r="OZR107" s="420"/>
      <c r="OZS107" s="420"/>
      <c r="OZT107" s="420"/>
      <c r="OZU107" s="420"/>
      <c r="OZV107" s="420"/>
      <c r="OZW107" s="420"/>
      <c r="OZX107" s="420"/>
      <c r="OZY107" s="420"/>
      <c r="OZZ107" s="420"/>
      <c r="PAA107" s="420"/>
      <c r="PAB107" s="420"/>
      <c r="PAC107" s="420"/>
      <c r="PAD107" s="420"/>
      <c r="PAE107" s="420"/>
      <c r="PAF107" s="420"/>
      <c r="PAG107" s="420"/>
      <c r="PAH107" s="420"/>
      <c r="PAI107" s="420"/>
      <c r="PAJ107" s="420"/>
      <c r="PAK107" s="420"/>
      <c r="PAL107" s="420"/>
      <c r="PAM107" s="420"/>
      <c r="PAN107" s="420"/>
      <c r="PAO107" s="420"/>
      <c r="PAP107" s="420"/>
      <c r="PAQ107" s="420"/>
      <c r="PAR107" s="420"/>
      <c r="PAS107" s="420"/>
      <c r="PAT107" s="420"/>
      <c r="PAU107" s="420"/>
      <c r="PAV107" s="420"/>
      <c r="PAW107" s="420"/>
      <c r="PAX107" s="420"/>
      <c r="PAY107" s="420"/>
      <c r="PAZ107" s="420"/>
      <c r="PBA107" s="420"/>
      <c r="PBB107" s="420"/>
      <c r="PBC107" s="420"/>
      <c r="PBD107" s="420"/>
      <c r="PBE107" s="420"/>
      <c r="PBF107" s="420"/>
      <c r="PBG107" s="420"/>
      <c r="PBH107" s="420"/>
      <c r="PBI107" s="420"/>
      <c r="PBJ107" s="420"/>
      <c r="PBK107" s="420"/>
      <c r="PBL107" s="420"/>
      <c r="PBM107" s="420"/>
      <c r="PBN107" s="420"/>
      <c r="PBO107" s="420"/>
      <c r="PBP107" s="420"/>
      <c r="PBQ107" s="420"/>
      <c r="PBR107" s="420"/>
      <c r="PBS107" s="420"/>
      <c r="PBT107" s="420"/>
      <c r="PBU107" s="420"/>
      <c r="PBV107" s="420"/>
      <c r="PBW107" s="420"/>
      <c r="PBX107" s="420"/>
      <c r="PBY107" s="420"/>
      <c r="PBZ107" s="420"/>
      <c r="PCA107" s="420"/>
      <c r="PCB107" s="420"/>
      <c r="PCC107" s="420"/>
      <c r="PCD107" s="420"/>
      <c r="PCE107" s="420"/>
      <c r="PCF107" s="420"/>
      <c r="PCG107" s="420"/>
      <c r="PCH107" s="420"/>
      <c r="PCI107" s="420"/>
      <c r="PCJ107" s="420"/>
      <c r="PCK107" s="420"/>
      <c r="PCL107" s="420"/>
      <c r="PCM107" s="420"/>
      <c r="PCN107" s="420"/>
      <c r="PCO107" s="420"/>
      <c r="PCP107" s="420"/>
      <c r="PCQ107" s="420"/>
      <c r="PCR107" s="420"/>
      <c r="PCS107" s="420"/>
      <c r="PCT107" s="420"/>
      <c r="PCU107" s="420"/>
      <c r="PCV107" s="420"/>
      <c r="PCW107" s="420"/>
      <c r="PCX107" s="420"/>
      <c r="PCY107" s="420"/>
      <c r="PCZ107" s="420"/>
      <c r="PDA107" s="420"/>
      <c r="PDB107" s="420"/>
      <c r="PDC107" s="420"/>
      <c r="PDD107" s="420"/>
      <c r="PDE107" s="420"/>
      <c r="PDF107" s="420"/>
      <c r="PDG107" s="420"/>
      <c r="PDH107" s="420"/>
      <c r="PDI107" s="420"/>
      <c r="PDJ107" s="420"/>
      <c r="PDK107" s="420"/>
      <c r="PDL107" s="420"/>
      <c r="PDM107" s="420"/>
      <c r="PDN107" s="420"/>
      <c r="PDO107" s="420"/>
      <c r="PDP107" s="420"/>
      <c r="PDQ107" s="420"/>
      <c r="PDR107" s="420"/>
      <c r="PDS107" s="420"/>
      <c r="PDT107" s="420"/>
      <c r="PDU107" s="420"/>
      <c r="PDV107" s="420"/>
      <c r="PDW107" s="420"/>
      <c r="PDX107" s="420"/>
      <c r="PDY107" s="420"/>
      <c r="PDZ107" s="420"/>
      <c r="PEA107" s="420"/>
      <c r="PEB107" s="420"/>
      <c r="PEC107" s="420"/>
      <c r="PED107" s="420"/>
      <c r="PEE107" s="420"/>
      <c r="PEF107" s="420"/>
      <c r="PEG107" s="420"/>
      <c r="PEH107" s="420"/>
      <c r="PEI107" s="420"/>
      <c r="PEJ107" s="420"/>
      <c r="PEK107" s="420"/>
      <c r="PEL107" s="420"/>
      <c r="PEM107" s="420"/>
      <c r="PEN107" s="420"/>
      <c r="PEO107" s="420"/>
      <c r="PEP107" s="420"/>
      <c r="PEQ107" s="420"/>
      <c r="PER107" s="420"/>
      <c r="PES107" s="420"/>
      <c r="PET107" s="420"/>
      <c r="PEU107" s="420"/>
      <c r="PEV107" s="420"/>
      <c r="PEW107" s="420"/>
      <c r="PEX107" s="420"/>
      <c r="PEY107" s="420"/>
      <c r="PEZ107" s="420"/>
      <c r="PFA107" s="420"/>
      <c r="PFB107" s="420"/>
      <c r="PFC107" s="420"/>
      <c r="PFD107" s="420"/>
      <c r="PFE107" s="420"/>
      <c r="PFF107" s="420"/>
      <c r="PFG107" s="420"/>
      <c r="PFH107" s="420"/>
      <c r="PFI107" s="420"/>
      <c r="PFJ107" s="420"/>
      <c r="PFK107" s="420"/>
      <c r="PFL107" s="420"/>
      <c r="PFM107" s="420"/>
      <c r="PFN107" s="420"/>
      <c r="PFO107" s="420"/>
      <c r="PFP107" s="420"/>
      <c r="PFQ107" s="420"/>
      <c r="PFR107" s="420"/>
      <c r="PFS107" s="420"/>
      <c r="PFT107" s="420"/>
      <c r="PFU107" s="420"/>
      <c r="PFV107" s="420"/>
      <c r="PFW107" s="420"/>
      <c r="PFX107" s="420"/>
      <c r="PFY107" s="420"/>
      <c r="PFZ107" s="420"/>
      <c r="PGA107" s="420"/>
      <c r="PGB107" s="420"/>
      <c r="PGC107" s="420"/>
      <c r="PGD107" s="420"/>
      <c r="PGE107" s="420"/>
      <c r="PGF107" s="420"/>
      <c r="PGG107" s="420"/>
      <c r="PGH107" s="420"/>
      <c r="PGI107" s="420"/>
      <c r="PGJ107" s="420"/>
      <c r="PGK107" s="420"/>
      <c r="PGL107" s="420"/>
      <c r="PGM107" s="420"/>
      <c r="PGN107" s="420"/>
      <c r="PGO107" s="420"/>
      <c r="PGP107" s="420"/>
      <c r="PGQ107" s="420"/>
      <c r="PGR107" s="420"/>
      <c r="PGS107" s="420"/>
      <c r="PGT107" s="420"/>
      <c r="PGU107" s="420"/>
      <c r="PGV107" s="420"/>
      <c r="PGW107" s="420"/>
      <c r="PGX107" s="420"/>
      <c r="PGY107" s="420"/>
      <c r="PGZ107" s="420"/>
      <c r="PHA107" s="420"/>
      <c r="PHB107" s="420"/>
      <c r="PHC107" s="420"/>
      <c r="PHD107" s="420"/>
      <c r="PHE107" s="420"/>
      <c r="PHF107" s="420"/>
      <c r="PHG107" s="420"/>
      <c r="PHH107" s="420"/>
      <c r="PHI107" s="420"/>
      <c r="PHJ107" s="420"/>
      <c r="PHK107" s="420"/>
      <c r="PHL107" s="420"/>
      <c r="PHM107" s="420"/>
      <c r="PHN107" s="420"/>
      <c r="PHO107" s="420"/>
      <c r="PHP107" s="420"/>
      <c r="PHQ107" s="420"/>
      <c r="PHR107" s="420"/>
      <c r="PHS107" s="420"/>
      <c r="PHT107" s="420"/>
      <c r="PHU107" s="420"/>
      <c r="PHV107" s="420"/>
      <c r="PHW107" s="420"/>
      <c r="PHX107" s="420"/>
      <c r="PHY107" s="420"/>
      <c r="PHZ107" s="420"/>
      <c r="PIA107" s="420"/>
      <c r="PIB107" s="420"/>
      <c r="PIC107" s="420"/>
      <c r="PID107" s="420"/>
      <c r="PIE107" s="420"/>
      <c r="PIF107" s="420"/>
      <c r="PIG107" s="420"/>
      <c r="PIH107" s="420"/>
      <c r="PII107" s="420"/>
      <c r="PIJ107" s="420"/>
      <c r="PIK107" s="420"/>
      <c r="PIL107" s="420"/>
      <c r="PIM107" s="420"/>
      <c r="PIN107" s="420"/>
      <c r="PIO107" s="420"/>
      <c r="PIP107" s="420"/>
      <c r="PIQ107" s="420"/>
      <c r="PIR107" s="420"/>
      <c r="PIS107" s="420"/>
      <c r="PIT107" s="420"/>
      <c r="PIU107" s="420"/>
      <c r="PIV107" s="420"/>
      <c r="PIW107" s="420"/>
      <c r="PIX107" s="420"/>
      <c r="PIY107" s="420"/>
      <c r="PIZ107" s="420"/>
      <c r="PJA107" s="420"/>
      <c r="PJB107" s="420"/>
      <c r="PJC107" s="420"/>
      <c r="PJD107" s="420"/>
      <c r="PJE107" s="420"/>
      <c r="PJF107" s="420"/>
      <c r="PJG107" s="420"/>
      <c r="PJH107" s="420"/>
      <c r="PJI107" s="420"/>
      <c r="PJJ107" s="420"/>
      <c r="PJK107" s="420"/>
      <c r="PJL107" s="420"/>
      <c r="PJM107" s="420"/>
      <c r="PJN107" s="420"/>
      <c r="PJO107" s="420"/>
      <c r="PJP107" s="420"/>
      <c r="PJQ107" s="420"/>
      <c r="PJR107" s="420"/>
      <c r="PJS107" s="420"/>
      <c r="PJT107" s="420"/>
      <c r="PJU107" s="420"/>
      <c r="PJV107" s="420"/>
      <c r="PJW107" s="420"/>
      <c r="PJX107" s="420"/>
      <c r="PJY107" s="420"/>
      <c r="PJZ107" s="420"/>
      <c r="PKA107" s="420"/>
      <c r="PKB107" s="420"/>
      <c r="PKC107" s="420"/>
      <c r="PKD107" s="420"/>
      <c r="PKE107" s="420"/>
      <c r="PKF107" s="420"/>
      <c r="PKG107" s="420"/>
      <c r="PKH107" s="420"/>
      <c r="PKI107" s="420"/>
      <c r="PKJ107" s="420"/>
      <c r="PKK107" s="420"/>
      <c r="PKL107" s="420"/>
      <c r="PKM107" s="420"/>
      <c r="PKN107" s="420"/>
      <c r="PKO107" s="420"/>
      <c r="PKP107" s="420"/>
      <c r="PKQ107" s="420"/>
      <c r="PKR107" s="420"/>
      <c r="PKS107" s="420"/>
      <c r="PKT107" s="420"/>
      <c r="PKU107" s="420"/>
      <c r="PKV107" s="420"/>
      <c r="PKW107" s="420"/>
      <c r="PKX107" s="420"/>
      <c r="PKY107" s="420"/>
      <c r="PKZ107" s="420"/>
      <c r="PLA107" s="420"/>
      <c r="PLB107" s="420"/>
      <c r="PLC107" s="420"/>
      <c r="PLD107" s="420"/>
      <c r="PLE107" s="420"/>
      <c r="PLF107" s="420"/>
      <c r="PLG107" s="420"/>
      <c r="PLH107" s="420"/>
      <c r="PLI107" s="420"/>
      <c r="PLJ107" s="420"/>
      <c r="PLK107" s="420"/>
      <c r="PLL107" s="420"/>
      <c r="PLM107" s="420"/>
      <c r="PLN107" s="420"/>
      <c r="PLO107" s="420"/>
      <c r="PLP107" s="420"/>
      <c r="PLQ107" s="420"/>
      <c r="PLR107" s="420"/>
      <c r="PLS107" s="420"/>
      <c r="PLT107" s="420"/>
      <c r="PLU107" s="420"/>
      <c r="PLV107" s="420"/>
      <c r="PLW107" s="420"/>
      <c r="PLX107" s="420"/>
      <c r="PLY107" s="420"/>
      <c r="PLZ107" s="420"/>
      <c r="PMA107" s="420"/>
      <c r="PMB107" s="420"/>
      <c r="PMC107" s="420"/>
      <c r="PMD107" s="420"/>
      <c r="PME107" s="420"/>
      <c r="PMF107" s="420"/>
      <c r="PMG107" s="420"/>
      <c r="PMH107" s="420"/>
      <c r="PMI107" s="420"/>
      <c r="PMJ107" s="420"/>
      <c r="PMK107" s="420"/>
      <c r="PML107" s="420"/>
      <c r="PMM107" s="420"/>
      <c r="PMN107" s="420"/>
      <c r="PMO107" s="420"/>
      <c r="PMP107" s="420"/>
      <c r="PMQ107" s="420"/>
      <c r="PMR107" s="420"/>
      <c r="PMS107" s="420"/>
      <c r="PMT107" s="420"/>
      <c r="PMU107" s="420"/>
      <c r="PMV107" s="420"/>
      <c r="PMW107" s="420"/>
      <c r="PMX107" s="420"/>
      <c r="PMY107" s="420"/>
      <c r="PMZ107" s="420"/>
      <c r="PNA107" s="420"/>
      <c r="PNB107" s="420"/>
      <c r="PNC107" s="420"/>
      <c r="PND107" s="420"/>
      <c r="PNE107" s="420"/>
      <c r="PNF107" s="420"/>
      <c r="PNG107" s="420"/>
      <c r="PNH107" s="420"/>
      <c r="PNI107" s="420"/>
      <c r="PNJ107" s="420"/>
      <c r="PNK107" s="420"/>
      <c r="PNL107" s="420"/>
      <c r="PNM107" s="420"/>
      <c r="PNN107" s="420"/>
      <c r="PNO107" s="420"/>
      <c r="PNP107" s="420"/>
      <c r="PNQ107" s="420"/>
      <c r="PNR107" s="420"/>
      <c r="PNS107" s="420"/>
      <c r="PNT107" s="420"/>
      <c r="PNU107" s="420"/>
      <c r="PNV107" s="420"/>
      <c r="PNW107" s="420"/>
      <c r="PNX107" s="420"/>
      <c r="PNY107" s="420"/>
      <c r="PNZ107" s="420"/>
      <c r="POA107" s="420"/>
      <c r="POB107" s="420"/>
      <c r="POC107" s="420"/>
      <c r="POD107" s="420"/>
      <c r="POE107" s="420"/>
      <c r="POF107" s="420"/>
      <c r="POG107" s="420"/>
      <c r="POH107" s="420"/>
      <c r="POI107" s="420"/>
      <c r="POJ107" s="420"/>
      <c r="POK107" s="420"/>
      <c r="POL107" s="420"/>
      <c r="POM107" s="420"/>
      <c r="PON107" s="420"/>
      <c r="POO107" s="420"/>
      <c r="POP107" s="420"/>
      <c r="POQ107" s="420"/>
      <c r="POR107" s="420"/>
      <c r="POS107" s="420"/>
      <c r="POT107" s="420"/>
      <c r="POU107" s="420"/>
      <c r="POV107" s="420"/>
      <c r="POW107" s="420"/>
      <c r="POX107" s="420"/>
      <c r="POY107" s="420"/>
      <c r="POZ107" s="420"/>
      <c r="PPA107" s="420"/>
      <c r="PPB107" s="420"/>
      <c r="PPC107" s="420"/>
      <c r="PPD107" s="420"/>
      <c r="PPE107" s="420"/>
      <c r="PPF107" s="420"/>
      <c r="PPG107" s="420"/>
      <c r="PPH107" s="420"/>
      <c r="PPI107" s="420"/>
      <c r="PPJ107" s="420"/>
      <c r="PPK107" s="420"/>
      <c r="PPL107" s="420"/>
      <c r="PPM107" s="420"/>
      <c r="PPN107" s="420"/>
      <c r="PPO107" s="420"/>
      <c r="PPP107" s="420"/>
      <c r="PPQ107" s="420"/>
      <c r="PPR107" s="420"/>
      <c r="PPS107" s="420"/>
      <c r="PPT107" s="420"/>
      <c r="PPU107" s="420"/>
      <c r="PPV107" s="420"/>
      <c r="PPW107" s="420"/>
      <c r="PPX107" s="420"/>
      <c r="PPY107" s="420"/>
      <c r="PPZ107" s="420"/>
      <c r="PQA107" s="420"/>
      <c r="PQB107" s="420"/>
      <c r="PQC107" s="420"/>
      <c r="PQD107" s="420"/>
      <c r="PQE107" s="420"/>
      <c r="PQF107" s="420"/>
      <c r="PQG107" s="420"/>
      <c r="PQH107" s="420"/>
      <c r="PQI107" s="420"/>
      <c r="PQJ107" s="420"/>
      <c r="PQK107" s="420"/>
      <c r="PQL107" s="420"/>
      <c r="PQM107" s="420"/>
      <c r="PQN107" s="420"/>
      <c r="PQO107" s="420"/>
      <c r="PQP107" s="420"/>
      <c r="PQQ107" s="420"/>
      <c r="PQR107" s="420"/>
      <c r="PQS107" s="420"/>
      <c r="PQT107" s="420"/>
      <c r="PQU107" s="420"/>
      <c r="PQV107" s="420"/>
      <c r="PQW107" s="420"/>
      <c r="PQX107" s="420"/>
      <c r="PQY107" s="420"/>
      <c r="PQZ107" s="420"/>
      <c r="PRA107" s="420"/>
      <c r="PRB107" s="420"/>
      <c r="PRC107" s="420"/>
      <c r="PRD107" s="420"/>
      <c r="PRE107" s="420"/>
      <c r="PRF107" s="420"/>
      <c r="PRG107" s="420"/>
      <c r="PRH107" s="420"/>
      <c r="PRI107" s="420"/>
      <c r="PRJ107" s="420"/>
      <c r="PRK107" s="420"/>
      <c r="PRL107" s="420"/>
      <c r="PRM107" s="420"/>
      <c r="PRN107" s="420"/>
      <c r="PRO107" s="420"/>
      <c r="PRP107" s="420"/>
      <c r="PRQ107" s="420"/>
      <c r="PRR107" s="420"/>
      <c r="PRS107" s="420"/>
      <c r="PRT107" s="420"/>
      <c r="PRU107" s="420"/>
      <c r="PRV107" s="420"/>
      <c r="PRW107" s="420"/>
      <c r="PRX107" s="420"/>
      <c r="PRY107" s="420"/>
      <c r="PRZ107" s="420"/>
      <c r="PSA107" s="420"/>
      <c r="PSB107" s="420"/>
      <c r="PSC107" s="420"/>
      <c r="PSD107" s="420"/>
      <c r="PSE107" s="420"/>
      <c r="PSF107" s="420"/>
      <c r="PSG107" s="420"/>
      <c r="PSH107" s="420"/>
      <c r="PSI107" s="420"/>
      <c r="PSJ107" s="420"/>
      <c r="PSK107" s="420"/>
      <c r="PSL107" s="420"/>
      <c r="PSM107" s="420"/>
      <c r="PSN107" s="420"/>
      <c r="PSO107" s="420"/>
      <c r="PSP107" s="420"/>
      <c r="PSQ107" s="420"/>
      <c r="PSR107" s="420"/>
      <c r="PSS107" s="420"/>
      <c r="PST107" s="420"/>
      <c r="PSU107" s="420"/>
      <c r="PSV107" s="420"/>
      <c r="PSW107" s="420"/>
      <c r="PSX107" s="420"/>
      <c r="PSY107" s="420"/>
      <c r="PSZ107" s="420"/>
      <c r="PTA107" s="420"/>
      <c r="PTB107" s="420"/>
      <c r="PTC107" s="420"/>
      <c r="PTD107" s="420"/>
      <c r="PTE107" s="420"/>
      <c r="PTF107" s="420"/>
      <c r="PTG107" s="420"/>
      <c r="PTH107" s="420"/>
      <c r="PTI107" s="420"/>
      <c r="PTJ107" s="420"/>
      <c r="PTK107" s="420"/>
      <c r="PTL107" s="420"/>
      <c r="PTM107" s="420"/>
      <c r="PTN107" s="420"/>
      <c r="PTO107" s="420"/>
      <c r="PTP107" s="420"/>
      <c r="PTQ107" s="420"/>
      <c r="PTR107" s="420"/>
      <c r="PTS107" s="420"/>
      <c r="PTT107" s="420"/>
      <c r="PTU107" s="420"/>
      <c r="PTV107" s="420"/>
      <c r="PTW107" s="420"/>
      <c r="PTX107" s="420"/>
      <c r="PTY107" s="420"/>
      <c r="PTZ107" s="420"/>
      <c r="PUA107" s="420"/>
      <c r="PUB107" s="420"/>
      <c r="PUC107" s="420"/>
      <c r="PUD107" s="420"/>
      <c r="PUE107" s="420"/>
      <c r="PUF107" s="420"/>
      <c r="PUG107" s="420"/>
      <c r="PUH107" s="420"/>
      <c r="PUI107" s="420"/>
      <c r="PUJ107" s="420"/>
      <c r="PUK107" s="420"/>
      <c r="PUL107" s="420"/>
      <c r="PUM107" s="420"/>
      <c r="PUN107" s="420"/>
      <c r="PUO107" s="420"/>
      <c r="PUP107" s="420"/>
      <c r="PUQ107" s="420"/>
      <c r="PUR107" s="420"/>
      <c r="PUS107" s="420"/>
      <c r="PUT107" s="420"/>
      <c r="PUU107" s="420"/>
      <c r="PUV107" s="420"/>
      <c r="PUW107" s="420"/>
      <c r="PUX107" s="420"/>
      <c r="PUY107" s="420"/>
      <c r="PUZ107" s="420"/>
      <c r="PVA107" s="420"/>
      <c r="PVB107" s="420"/>
      <c r="PVC107" s="420"/>
      <c r="PVD107" s="420"/>
      <c r="PVE107" s="420"/>
      <c r="PVF107" s="420"/>
      <c r="PVG107" s="420"/>
      <c r="PVH107" s="420"/>
      <c r="PVI107" s="420"/>
      <c r="PVJ107" s="420"/>
      <c r="PVK107" s="420"/>
      <c r="PVL107" s="420"/>
      <c r="PVM107" s="420"/>
      <c r="PVN107" s="420"/>
      <c r="PVO107" s="420"/>
      <c r="PVP107" s="420"/>
      <c r="PVQ107" s="420"/>
      <c r="PVR107" s="420"/>
      <c r="PVS107" s="420"/>
      <c r="PVT107" s="420"/>
      <c r="PVU107" s="420"/>
      <c r="PVV107" s="420"/>
      <c r="PVW107" s="420"/>
      <c r="PVX107" s="420"/>
      <c r="PVY107" s="420"/>
      <c r="PVZ107" s="420"/>
      <c r="PWA107" s="420"/>
      <c r="PWB107" s="420"/>
      <c r="PWC107" s="420"/>
      <c r="PWD107" s="420"/>
      <c r="PWE107" s="420"/>
      <c r="PWF107" s="420"/>
      <c r="PWG107" s="420"/>
      <c r="PWH107" s="420"/>
      <c r="PWI107" s="420"/>
      <c r="PWJ107" s="420"/>
      <c r="PWK107" s="420"/>
      <c r="PWL107" s="420"/>
      <c r="PWM107" s="420"/>
      <c r="PWN107" s="420"/>
      <c r="PWO107" s="420"/>
      <c r="PWP107" s="420"/>
      <c r="PWQ107" s="420"/>
      <c r="PWR107" s="420"/>
      <c r="PWS107" s="420"/>
      <c r="PWT107" s="420"/>
      <c r="PWU107" s="420"/>
      <c r="PWV107" s="420"/>
      <c r="PWW107" s="420"/>
      <c r="PWX107" s="420"/>
      <c r="PWY107" s="420"/>
      <c r="PWZ107" s="420"/>
      <c r="PXA107" s="420"/>
      <c r="PXB107" s="420"/>
      <c r="PXC107" s="420"/>
      <c r="PXD107" s="420"/>
      <c r="PXE107" s="420"/>
      <c r="PXF107" s="420"/>
      <c r="PXG107" s="420"/>
      <c r="PXH107" s="420"/>
      <c r="PXI107" s="420"/>
      <c r="PXJ107" s="420"/>
      <c r="PXK107" s="420"/>
      <c r="PXL107" s="420"/>
      <c r="PXM107" s="420"/>
      <c r="PXN107" s="420"/>
      <c r="PXO107" s="420"/>
      <c r="PXP107" s="420"/>
      <c r="PXQ107" s="420"/>
      <c r="PXR107" s="420"/>
      <c r="PXS107" s="420"/>
      <c r="PXT107" s="420"/>
      <c r="PXU107" s="420"/>
      <c r="PXV107" s="420"/>
      <c r="PXW107" s="420"/>
      <c r="PXX107" s="420"/>
      <c r="PXY107" s="420"/>
      <c r="PXZ107" s="420"/>
      <c r="PYA107" s="420"/>
      <c r="PYB107" s="420"/>
      <c r="PYC107" s="420"/>
      <c r="PYD107" s="420"/>
      <c r="PYE107" s="420"/>
      <c r="PYF107" s="420"/>
      <c r="PYG107" s="420"/>
      <c r="PYH107" s="420"/>
      <c r="PYI107" s="420"/>
      <c r="PYJ107" s="420"/>
      <c r="PYK107" s="420"/>
      <c r="PYL107" s="420"/>
      <c r="PYM107" s="420"/>
      <c r="PYN107" s="420"/>
      <c r="PYO107" s="420"/>
      <c r="PYP107" s="420"/>
      <c r="PYQ107" s="420"/>
      <c r="PYR107" s="420"/>
      <c r="PYS107" s="420"/>
      <c r="PYT107" s="420"/>
      <c r="PYU107" s="420"/>
      <c r="PYV107" s="420"/>
      <c r="PYW107" s="420"/>
      <c r="PYX107" s="420"/>
      <c r="PYY107" s="420"/>
      <c r="PYZ107" s="420"/>
      <c r="PZA107" s="420"/>
      <c r="PZB107" s="420"/>
      <c r="PZC107" s="420"/>
      <c r="PZD107" s="420"/>
      <c r="PZE107" s="420"/>
      <c r="PZF107" s="420"/>
      <c r="PZG107" s="420"/>
      <c r="PZH107" s="420"/>
      <c r="PZI107" s="420"/>
      <c r="PZJ107" s="420"/>
      <c r="PZK107" s="420"/>
      <c r="PZL107" s="420"/>
      <c r="PZM107" s="420"/>
      <c r="PZN107" s="420"/>
      <c r="PZO107" s="420"/>
      <c r="PZP107" s="420"/>
      <c r="PZQ107" s="420"/>
      <c r="PZR107" s="420"/>
      <c r="PZS107" s="420"/>
      <c r="PZT107" s="420"/>
      <c r="PZU107" s="420"/>
      <c r="PZV107" s="420"/>
      <c r="PZW107" s="420"/>
      <c r="PZX107" s="420"/>
      <c r="PZY107" s="420"/>
      <c r="PZZ107" s="420"/>
      <c r="QAA107" s="420"/>
      <c r="QAB107" s="420"/>
      <c r="QAC107" s="420"/>
      <c r="QAD107" s="420"/>
      <c r="QAE107" s="420"/>
      <c r="QAF107" s="420"/>
      <c r="QAG107" s="420"/>
      <c r="QAH107" s="420"/>
      <c r="QAI107" s="420"/>
      <c r="QAJ107" s="420"/>
      <c r="QAK107" s="420"/>
      <c r="QAL107" s="420"/>
      <c r="QAM107" s="420"/>
      <c r="QAN107" s="420"/>
      <c r="QAO107" s="420"/>
      <c r="QAP107" s="420"/>
      <c r="QAQ107" s="420"/>
      <c r="QAR107" s="420"/>
      <c r="QAS107" s="420"/>
      <c r="QAT107" s="420"/>
      <c r="QAU107" s="420"/>
      <c r="QAV107" s="420"/>
      <c r="QAW107" s="420"/>
      <c r="QAX107" s="420"/>
      <c r="QAY107" s="420"/>
      <c r="QAZ107" s="420"/>
      <c r="QBA107" s="420"/>
      <c r="QBB107" s="420"/>
      <c r="QBC107" s="420"/>
      <c r="QBD107" s="420"/>
      <c r="QBE107" s="420"/>
      <c r="QBF107" s="420"/>
      <c r="QBG107" s="420"/>
      <c r="QBH107" s="420"/>
      <c r="QBI107" s="420"/>
      <c r="QBJ107" s="420"/>
      <c r="QBK107" s="420"/>
      <c r="QBL107" s="420"/>
      <c r="QBM107" s="420"/>
      <c r="QBN107" s="420"/>
      <c r="QBO107" s="420"/>
      <c r="QBP107" s="420"/>
      <c r="QBQ107" s="420"/>
      <c r="QBR107" s="420"/>
      <c r="QBS107" s="420"/>
      <c r="QBT107" s="420"/>
      <c r="QBU107" s="420"/>
      <c r="QBV107" s="420"/>
      <c r="QBW107" s="420"/>
      <c r="QBX107" s="420"/>
      <c r="QBY107" s="420"/>
      <c r="QBZ107" s="420"/>
      <c r="QCA107" s="420"/>
      <c r="QCB107" s="420"/>
      <c r="QCC107" s="420"/>
      <c r="QCD107" s="420"/>
      <c r="QCE107" s="420"/>
      <c r="QCF107" s="420"/>
      <c r="QCG107" s="420"/>
      <c r="QCH107" s="420"/>
      <c r="QCI107" s="420"/>
      <c r="QCJ107" s="420"/>
      <c r="QCK107" s="420"/>
      <c r="QCL107" s="420"/>
      <c r="QCM107" s="420"/>
      <c r="QCN107" s="420"/>
      <c r="QCO107" s="420"/>
      <c r="QCP107" s="420"/>
      <c r="QCQ107" s="420"/>
      <c r="QCR107" s="420"/>
      <c r="QCS107" s="420"/>
      <c r="QCT107" s="420"/>
      <c r="QCU107" s="420"/>
      <c r="QCV107" s="420"/>
      <c r="QCW107" s="420"/>
      <c r="QCX107" s="420"/>
      <c r="QCY107" s="420"/>
      <c r="QCZ107" s="420"/>
      <c r="QDA107" s="420"/>
      <c r="QDB107" s="420"/>
      <c r="QDC107" s="420"/>
      <c r="QDD107" s="420"/>
      <c r="QDE107" s="420"/>
      <c r="QDF107" s="420"/>
      <c r="QDG107" s="420"/>
      <c r="QDH107" s="420"/>
      <c r="QDI107" s="420"/>
      <c r="QDJ107" s="420"/>
      <c r="QDK107" s="420"/>
      <c r="QDL107" s="420"/>
      <c r="QDM107" s="420"/>
      <c r="QDN107" s="420"/>
      <c r="QDO107" s="420"/>
      <c r="QDP107" s="420"/>
      <c r="QDQ107" s="420"/>
      <c r="QDR107" s="420"/>
      <c r="QDS107" s="420"/>
      <c r="QDT107" s="420"/>
      <c r="QDU107" s="420"/>
      <c r="QDV107" s="420"/>
      <c r="QDW107" s="420"/>
      <c r="QDX107" s="420"/>
      <c r="QDY107" s="420"/>
      <c r="QDZ107" s="420"/>
      <c r="QEA107" s="420"/>
      <c r="QEB107" s="420"/>
      <c r="QEC107" s="420"/>
      <c r="QED107" s="420"/>
      <c r="QEE107" s="420"/>
      <c r="QEF107" s="420"/>
      <c r="QEG107" s="420"/>
      <c r="QEH107" s="420"/>
      <c r="QEI107" s="420"/>
      <c r="QEJ107" s="420"/>
      <c r="QEK107" s="420"/>
      <c r="QEL107" s="420"/>
      <c r="QEM107" s="420"/>
      <c r="QEN107" s="420"/>
      <c r="QEO107" s="420"/>
      <c r="QEP107" s="420"/>
      <c r="QEQ107" s="420"/>
      <c r="QER107" s="420"/>
      <c r="QES107" s="420"/>
      <c r="QET107" s="420"/>
      <c r="QEU107" s="420"/>
      <c r="QEV107" s="420"/>
      <c r="QEW107" s="420"/>
      <c r="QEX107" s="420"/>
      <c r="QEY107" s="420"/>
      <c r="QEZ107" s="420"/>
      <c r="QFA107" s="420"/>
      <c r="QFB107" s="420"/>
      <c r="QFC107" s="420"/>
      <c r="QFD107" s="420"/>
      <c r="QFE107" s="420"/>
      <c r="QFF107" s="420"/>
      <c r="QFG107" s="420"/>
      <c r="QFH107" s="420"/>
      <c r="QFI107" s="420"/>
      <c r="QFJ107" s="420"/>
      <c r="QFK107" s="420"/>
      <c r="QFL107" s="420"/>
      <c r="QFM107" s="420"/>
      <c r="QFN107" s="420"/>
      <c r="QFO107" s="420"/>
      <c r="QFP107" s="420"/>
      <c r="QFQ107" s="420"/>
      <c r="QFR107" s="420"/>
      <c r="QFS107" s="420"/>
      <c r="QFT107" s="420"/>
      <c r="QFU107" s="420"/>
      <c r="QFV107" s="420"/>
      <c r="QFW107" s="420"/>
      <c r="QFX107" s="420"/>
      <c r="QFY107" s="420"/>
      <c r="QFZ107" s="420"/>
      <c r="QGA107" s="420"/>
      <c r="QGB107" s="420"/>
      <c r="QGC107" s="420"/>
      <c r="QGD107" s="420"/>
      <c r="QGE107" s="420"/>
      <c r="QGF107" s="420"/>
      <c r="QGG107" s="420"/>
      <c r="QGH107" s="420"/>
      <c r="QGI107" s="420"/>
      <c r="QGJ107" s="420"/>
      <c r="QGK107" s="420"/>
      <c r="QGL107" s="420"/>
      <c r="QGM107" s="420"/>
      <c r="QGN107" s="420"/>
      <c r="QGO107" s="420"/>
      <c r="QGP107" s="420"/>
      <c r="QGQ107" s="420"/>
      <c r="QGR107" s="420"/>
      <c r="QGS107" s="420"/>
      <c r="QGT107" s="420"/>
      <c r="QGU107" s="420"/>
      <c r="QGV107" s="420"/>
      <c r="QGW107" s="420"/>
      <c r="QGX107" s="420"/>
      <c r="QGY107" s="420"/>
      <c r="QGZ107" s="420"/>
      <c r="QHA107" s="420"/>
      <c r="QHB107" s="420"/>
      <c r="QHC107" s="420"/>
      <c r="QHD107" s="420"/>
      <c r="QHE107" s="420"/>
      <c r="QHF107" s="420"/>
      <c r="QHG107" s="420"/>
      <c r="QHH107" s="420"/>
      <c r="QHI107" s="420"/>
      <c r="QHJ107" s="420"/>
      <c r="QHK107" s="420"/>
      <c r="QHL107" s="420"/>
      <c r="QHM107" s="420"/>
      <c r="QHN107" s="420"/>
      <c r="QHO107" s="420"/>
      <c r="QHP107" s="420"/>
      <c r="QHQ107" s="420"/>
      <c r="QHR107" s="420"/>
      <c r="QHS107" s="420"/>
      <c r="QHT107" s="420"/>
      <c r="QHU107" s="420"/>
      <c r="QHV107" s="420"/>
      <c r="QHW107" s="420"/>
      <c r="QHX107" s="420"/>
      <c r="QHY107" s="420"/>
      <c r="QHZ107" s="420"/>
      <c r="QIA107" s="420"/>
      <c r="QIB107" s="420"/>
      <c r="QIC107" s="420"/>
      <c r="QID107" s="420"/>
      <c r="QIE107" s="420"/>
      <c r="QIF107" s="420"/>
      <c r="QIG107" s="420"/>
      <c r="QIH107" s="420"/>
      <c r="QII107" s="420"/>
      <c r="QIJ107" s="420"/>
      <c r="QIK107" s="420"/>
      <c r="QIL107" s="420"/>
      <c r="QIM107" s="420"/>
      <c r="QIN107" s="420"/>
      <c r="QIO107" s="420"/>
      <c r="QIP107" s="420"/>
      <c r="QIQ107" s="420"/>
      <c r="QIR107" s="420"/>
      <c r="QIS107" s="420"/>
      <c r="QIT107" s="420"/>
      <c r="QIU107" s="420"/>
      <c r="QIV107" s="420"/>
      <c r="QIW107" s="420"/>
      <c r="QIX107" s="420"/>
      <c r="QIY107" s="420"/>
      <c r="QIZ107" s="420"/>
      <c r="QJA107" s="420"/>
      <c r="QJB107" s="420"/>
      <c r="QJC107" s="420"/>
      <c r="QJD107" s="420"/>
      <c r="QJE107" s="420"/>
      <c r="QJF107" s="420"/>
      <c r="QJG107" s="420"/>
      <c r="QJH107" s="420"/>
      <c r="QJI107" s="420"/>
      <c r="QJJ107" s="420"/>
      <c r="QJK107" s="420"/>
      <c r="QJL107" s="420"/>
      <c r="QJM107" s="420"/>
      <c r="QJN107" s="420"/>
      <c r="QJO107" s="420"/>
      <c r="QJP107" s="420"/>
      <c r="QJQ107" s="420"/>
      <c r="QJR107" s="420"/>
      <c r="QJS107" s="420"/>
      <c r="QJT107" s="420"/>
      <c r="QJU107" s="420"/>
      <c r="QJV107" s="420"/>
      <c r="QJW107" s="420"/>
      <c r="QJX107" s="420"/>
      <c r="QJY107" s="420"/>
      <c r="QJZ107" s="420"/>
      <c r="QKA107" s="420"/>
      <c r="QKB107" s="420"/>
      <c r="QKC107" s="420"/>
      <c r="QKD107" s="420"/>
      <c r="QKE107" s="420"/>
      <c r="QKF107" s="420"/>
      <c r="QKG107" s="420"/>
      <c r="QKH107" s="420"/>
      <c r="QKI107" s="420"/>
      <c r="QKJ107" s="420"/>
      <c r="QKK107" s="420"/>
      <c r="QKL107" s="420"/>
      <c r="QKM107" s="420"/>
      <c r="QKN107" s="420"/>
      <c r="QKO107" s="420"/>
      <c r="QKP107" s="420"/>
      <c r="QKQ107" s="420"/>
      <c r="QKR107" s="420"/>
      <c r="QKS107" s="420"/>
      <c r="QKT107" s="420"/>
      <c r="QKU107" s="420"/>
      <c r="QKV107" s="420"/>
      <c r="QKW107" s="420"/>
      <c r="QKX107" s="420"/>
      <c r="QKY107" s="420"/>
      <c r="QKZ107" s="420"/>
      <c r="QLA107" s="420"/>
      <c r="QLB107" s="420"/>
      <c r="QLC107" s="420"/>
      <c r="QLD107" s="420"/>
      <c r="QLE107" s="420"/>
      <c r="QLF107" s="420"/>
      <c r="QLG107" s="420"/>
      <c r="QLH107" s="420"/>
      <c r="QLI107" s="420"/>
      <c r="QLJ107" s="420"/>
      <c r="QLK107" s="420"/>
      <c r="QLL107" s="420"/>
      <c r="QLM107" s="420"/>
      <c r="QLN107" s="420"/>
      <c r="QLO107" s="420"/>
      <c r="QLP107" s="420"/>
      <c r="QLQ107" s="420"/>
      <c r="QLR107" s="420"/>
      <c r="QLS107" s="420"/>
      <c r="QLT107" s="420"/>
      <c r="QLU107" s="420"/>
      <c r="QLV107" s="420"/>
      <c r="QLW107" s="420"/>
      <c r="QLX107" s="420"/>
      <c r="QLY107" s="420"/>
      <c r="QLZ107" s="420"/>
      <c r="QMA107" s="420"/>
      <c r="QMB107" s="420"/>
      <c r="QMC107" s="420"/>
      <c r="QMD107" s="420"/>
      <c r="QME107" s="420"/>
      <c r="QMF107" s="420"/>
      <c r="QMG107" s="420"/>
      <c r="QMH107" s="420"/>
      <c r="QMI107" s="420"/>
      <c r="QMJ107" s="420"/>
      <c r="QMK107" s="420"/>
      <c r="QML107" s="420"/>
      <c r="QMM107" s="420"/>
      <c r="QMN107" s="420"/>
      <c r="QMO107" s="420"/>
      <c r="QMP107" s="420"/>
      <c r="QMQ107" s="420"/>
      <c r="QMR107" s="420"/>
      <c r="QMS107" s="420"/>
      <c r="QMT107" s="420"/>
      <c r="QMU107" s="420"/>
      <c r="QMV107" s="420"/>
      <c r="QMW107" s="420"/>
      <c r="QMX107" s="420"/>
      <c r="QMY107" s="420"/>
      <c r="QMZ107" s="420"/>
      <c r="QNA107" s="420"/>
      <c r="QNB107" s="420"/>
      <c r="QNC107" s="420"/>
      <c r="QND107" s="420"/>
      <c r="QNE107" s="420"/>
      <c r="QNF107" s="420"/>
      <c r="QNG107" s="420"/>
      <c r="QNH107" s="420"/>
      <c r="QNI107" s="420"/>
      <c r="QNJ107" s="420"/>
      <c r="QNK107" s="420"/>
      <c r="QNL107" s="420"/>
      <c r="QNM107" s="420"/>
      <c r="QNN107" s="420"/>
      <c r="QNO107" s="420"/>
      <c r="QNP107" s="420"/>
      <c r="QNQ107" s="420"/>
      <c r="QNR107" s="420"/>
      <c r="QNS107" s="420"/>
      <c r="QNT107" s="420"/>
      <c r="QNU107" s="420"/>
      <c r="QNV107" s="420"/>
      <c r="QNW107" s="420"/>
      <c r="QNX107" s="420"/>
      <c r="QNY107" s="420"/>
      <c r="QNZ107" s="420"/>
      <c r="QOA107" s="420"/>
      <c r="QOB107" s="420"/>
      <c r="QOC107" s="420"/>
      <c r="QOD107" s="420"/>
      <c r="QOE107" s="420"/>
      <c r="QOF107" s="420"/>
      <c r="QOG107" s="420"/>
      <c r="QOH107" s="420"/>
      <c r="QOI107" s="420"/>
      <c r="QOJ107" s="420"/>
      <c r="QOK107" s="420"/>
      <c r="QOL107" s="420"/>
      <c r="QOM107" s="420"/>
      <c r="QON107" s="420"/>
      <c r="QOO107" s="420"/>
      <c r="QOP107" s="420"/>
      <c r="QOQ107" s="420"/>
      <c r="QOR107" s="420"/>
      <c r="QOS107" s="420"/>
      <c r="QOT107" s="420"/>
      <c r="QOU107" s="420"/>
      <c r="QOV107" s="420"/>
      <c r="QOW107" s="420"/>
      <c r="QOX107" s="420"/>
      <c r="QOY107" s="420"/>
      <c r="QOZ107" s="420"/>
      <c r="QPA107" s="420"/>
      <c r="QPB107" s="420"/>
      <c r="QPC107" s="420"/>
      <c r="QPD107" s="420"/>
      <c r="QPE107" s="420"/>
      <c r="QPF107" s="420"/>
      <c r="QPG107" s="420"/>
      <c r="QPH107" s="420"/>
      <c r="QPI107" s="420"/>
      <c r="QPJ107" s="420"/>
      <c r="QPK107" s="420"/>
      <c r="QPL107" s="420"/>
      <c r="QPM107" s="420"/>
      <c r="QPN107" s="420"/>
      <c r="QPO107" s="420"/>
      <c r="QPP107" s="420"/>
      <c r="QPQ107" s="420"/>
      <c r="QPR107" s="420"/>
      <c r="QPS107" s="420"/>
      <c r="QPT107" s="420"/>
      <c r="QPU107" s="420"/>
      <c r="QPV107" s="420"/>
      <c r="QPW107" s="420"/>
      <c r="QPX107" s="420"/>
      <c r="QPY107" s="420"/>
      <c r="QPZ107" s="420"/>
      <c r="QQA107" s="420"/>
      <c r="QQB107" s="420"/>
      <c r="QQC107" s="420"/>
      <c r="QQD107" s="420"/>
      <c r="QQE107" s="420"/>
      <c r="QQF107" s="420"/>
      <c r="QQG107" s="420"/>
      <c r="QQH107" s="420"/>
      <c r="QQI107" s="420"/>
      <c r="QQJ107" s="420"/>
      <c r="QQK107" s="420"/>
      <c r="QQL107" s="420"/>
      <c r="QQM107" s="420"/>
      <c r="QQN107" s="420"/>
      <c r="QQO107" s="420"/>
      <c r="QQP107" s="420"/>
      <c r="QQQ107" s="420"/>
      <c r="QQR107" s="420"/>
      <c r="QQS107" s="420"/>
      <c r="QQT107" s="420"/>
      <c r="QQU107" s="420"/>
      <c r="QQV107" s="420"/>
      <c r="QQW107" s="420"/>
      <c r="QQX107" s="420"/>
      <c r="QQY107" s="420"/>
      <c r="QQZ107" s="420"/>
      <c r="QRA107" s="420"/>
      <c r="QRB107" s="420"/>
      <c r="QRC107" s="420"/>
      <c r="QRD107" s="420"/>
      <c r="QRE107" s="420"/>
      <c r="QRF107" s="420"/>
      <c r="QRG107" s="420"/>
      <c r="QRH107" s="420"/>
      <c r="QRI107" s="420"/>
      <c r="QRJ107" s="420"/>
      <c r="QRK107" s="420"/>
      <c r="QRL107" s="420"/>
      <c r="QRM107" s="420"/>
      <c r="QRN107" s="420"/>
      <c r="QRO107" s="420"/>
      <c r="QRP107" s="420"/>
      <c r="QRQ107" s="420"/>
      <c r="QRR107" s="420"/>
      <c r="QRS107" s="420"/>
      <c r="QRT107" s="420"/>
      <c r="QRU107" s="420"/>
      <c r="QRV107" s="420"/>
      <c r="QRW107" s="420"/>
      <c r="QRX107" s="420"/>
      <c r="QRY107" s="420"/>
      <c r="QRZ107" s="420"/>
      <c r="QSA107" s="420"/>
      <c r="QSB107" s="420"/>
      <c r="QSC107" s="420"/>
      <c r="QSD107" s="420"/>
      <c r="QSE107" s="420"/>
      <c r="QSF107" s="420"/>
      <c r="QSG107" s="420"/>
      <c r="QSH107" s="420"/>
      <c r="QSI107" s="420"/>
      <c r="QSJ107" s="420"/>
      <c r="QSK107" s="420"/>
      <c r="QSL107" s="420"/>
      <c r="QSM107" s="420"/>
      <c r="QSN107" s="420"/>
      <c r="QSO107" s="420"/>
      <c r="QSP107" s="420"/>
      <c r="QSQ107" s="420"/>
      <c r="QSR107" s="420"/>
      <c r="QSS107" s="420"/>
      <c r="QST107" s="420"/>
      <c r="QSU107" s="420"/>
      <c r="QSV107" s="420"/>
      <c r="QSW107" s="420"/>
      <c r="QSX107" s="420"/>
      <c r="QSY107" s="420"/>
      <c r="QSZ107" s="420"/>
      <c r="QTA107" s="420"/>
      <c r="QTB107" s="420"/>
      <c r="QTC107" s="420"/>
      <c r="QTD107" s="420"/>
      <c r="QTE107" s="420"/>
      <c r="QTF107" s="420"/>
      <c r="QTG107" s="420"/>
      <c r="QTH107" s="420"/>
      <c r="QTI107" s="420"/>
      <c r="QTJ107" s="420"/>
      <c r="QTK107" s="420"/>
      <c r="QTL107" s="420"/>
      <c r="QTM107" s="420"/>
      <c r="QTN107" s="420"/>
      <c r="QTO107" s="420"/>
      <c r="QTP107" s="420"/>
      <c r="QTQ107" s="420"/>
      <c r="QTR107" s="420"/>
      <c r="QTS107" s="420"/>
      <c r="QTT107" s="420"/>
      <c r="QTU107" s="420"/>
      <c r="QTV107" s="420"/>
      <c r="QTW107" s="420"/>
      <c r="QTX107" s="420"/>
      <c r="QTY107" s="420"/>
      <c r="QTZ107" s="420"/>
      <c r="QUA107" s="420"/>
      <c r="QUB107" s="420"/>
      <c r="QUC107" s="420"/>
      <c r="QUD107" s="420"/>
      <c r="QUE107" s="420"/>
      <c r="QUF107" s="420"/>
      <c r="QUG107" s="420"/>
      <c r="QUH107" s="420"/>
      <c r="QUI107" s="420"/>
      <c r="QUJ107" s="420"/>
      <c r="QUK107" s="420"/>
      <c r="QUL107" s="420"/>
      <c r="QUM107" s="420"/>
      <c r="QUN107" s="420"/>
      <c r="QUO107" s="420"/>
      <c r="QUP107" s="420"/>
      <c r="QUQ107" s="420"/>
      <c r="QUR107" s="420"/>
      <c r="QUS107" s="420"/>
      <c r="QUT107" s="420"/>
      <c r="QUU107" s="420"/>
      <c r="QUV107" s="420"/>
      <c r="QUW107" s="420"/>
      <c r="QUX107" s="420"/>
      <c r="QUY107" s="420"/>
      <c r="QUZ107" s="420"/>
      <c r="QVA107" s="420"/>
      <c r="QVB107" s="420"/>
      <c r="QVC107" s="420"/>
      <c r="QVD107" s="420"/>
      <c r="QVE107" s="420"/>
      <c r="QVF107" s="420"/>
      <c r="QVG107" s="420"/>
      <c r="QVH107" s="420"/>
      <c r="QVI107" s="420"/>
      <c r="QVJ107" s="420"/>
      <c r="QVK107" s="420"/>
      <c r="QVL107" s="420"/>
      <c r="QVM107" s="420"/>
      <c r="QVN107" s="420"/>
      <c r="QVO107" s="420"/>
      <c r="QVP107" s="420"/>
      <c r="QVQ107" s="420"/>
      <c r="QVR107" s="420"/>
      <c r="QVS107" s="420"/>
      <c r="QVT107" s="420"/>
      <c r="QVU107" s="420"/>
      <c r="QVV107" s="420"/>
      <c r="QVW107" s="420"/>
      <c r="QVX107" s="420"/>
      <c r="QVY107" s="420"/>
      <c r="QVZ107" s="420"/>
      <c r="QWA107" s="420"/>
      <c r="QWB107" s="420"/>
      <c r="QWC107" s="420"/>
      <c r="QWD107" s="420"/>
      <c r="QWE107" s="420"/>
      <c r="QWF107" s="420"/>
      <c r="QWG107" s="420"/>
      <c r="QWH107" s="420"/>
      <c r="QWI107" s="420"/>
      <c r="QWJ107" s="420"/>
      <c r="QWK107" s="420"/>
      <c r="QWL107" s="420"/>
      <c r="QWM107" s="420"/>
      <c r="QWN107" s="420"/>
      <c r="QWO107" s="420"/>
      <c r="QWP107" s="420"/>
      <c r="QWQ107" s="420"/>
      <c r="QWR107" s="420"/>
      <c r="QWS107" s="420"/>
      <c r="QWT107" s="420"/>
      <c r="QWU107" s="420"/>
      <c r="QWV107" s="420"/>
      <c r="QWW107" s="420"/>
      <c r="QWX107" s="420"/>
      <c r="QWY107" s="420"/>
      <c r="QWZ107" s="420"/>
      <c r="QXA107" s="420"/>
      <c r="QXB107" s="420"/>
      <c r="QXC107" s="420"/>
      <c r="QXD107" s="420"/>
      <c r="QXE107" s="420"/>
      <c r="QXF107" s="420"/>
      <c r="QXG107" s="420"/>
      <c r="QXH107" s="420"/>
      <c r="QXI107" s="420"/>
      <c r="QXJ107" s="420"/>
      <c r="QXK107" s="420"/>
      <c r="QXL107" s="420"/>
      <c r="QXM107" s="420"/>
      <c r="QXN107" s="420"/>
      <c r="QXO107" s="420"/>
      <c r="QXP107" s="420"/>
      <c r="QXQ107" s="420"/>
      <c r="QXR107" s="420"/>
      <c r="QXS107" s="420"/>
      <c r="QXT107" s="420"/>
      <c r="QXU107" s="420"/>
      <c r="QXV107" s="420"/>
      <c r="QXW107" s="420"/>
      <c r="QXX107" s="420"/>
      <c r="QXY107" s="420"/>
      <c r="QXZ107" s="420"/>
      <c r="QYA107" s="420"/>
      <c r="QYB107" s="420"/>
      <c r="QYC107" s="420"/>
      <c r="QYD107" s="420"/>
      <c r="QYE107" s="420"/>
      <c r="QYF107" s="420"/>
      <c r="QYG107" s="420"/>
      <c r="QYH107" s="420"/>
      <c r="QYI107" s="420"/>
      <c r="QYJ107" s="420"/>
      <c r="QYK107" s="420"/>
      <c r="QYL107" s="420"/>
      <c r="QYM107" s="420"/>
      <c r="QYN107" s="420"/>
      <c r="QYO107" s="420"/>
      <c r="QYP107" s="420"/>
      <c r="QYQ107" s="420"/>
      <c r="QYR107" s="420"/>
      <c r="QYS107" s="420"/>
      <c r="QYT107" s="420"/>
      <c r="QYU107" s="420"/>
      <c r="QYV107" s="420"/>
      <c r="QYW107" s="420"/>
      <c r="QYX107" s="420"/>
      <c r="QYY107" s="420"/>
      <c r="QYZ107" s="420"/>
      <c r="QZA107" s="420"/>
      <c r="QZB107" s="420"/>
      <c r="QZC107" s="420"/>
      <c r="QZD107" s="420"/>
      <c r="QZE107" s="420"/>
      <c r="QZF107" s="420"/>
      <c r="QZG107" s="420"/>
      <c r="QZH107" s="420"/>
      <c r="QZI107" s="420"/>
      <c r="QZJ107" s="420"/>
      <c r="QZK107" s="420"/>
      <c r="QZL107" s="420"/>
      <c r="QZM107" s="420"/>
      <c r="QZN107" s="420"/>
      <c r="QZO107" s="420"/>
      <c r="QZP107" s="420"/>
      <c r="QZQ107" s="420"/>
      <c r="QZR107" s="420"/>
      <c r="QZS107" s="420"/>
      <c r="QZT107" s="420"/>
      <c r="QZU107" s="420"/>
      <c r="QZV107" s="420"/>
      <c r="QZW107" s="420"/>
      <c r="QZX107" s="420"/>
      <c r="QZY107" s="420"/>
      <c r="QZZ107" s="420"/>
      <c r="RAA107" s="420"/>
      <c r="RAB107" s="420"/>
      <c r="RAC107" s="420"/>
      <c r="RAD107" s="420"/>
      <c r="RAE107" s="420"/>
      <c r="RAF107" s="420"/>
      <c r="RAG107" s="420"/>
      <c r="RAH107" s="420"/>
      <c r="RAI107" s="420"/>
      <c r="RAJ107" s="420"/>
      <c r="RAK107" s="420"/>
      <c r="RAL107" s="420"/>
      <c r="RAM107" s="420"/>
      <c r="RAN107" s="420"/>
      <c r="RAO107" s="420"/>
      <c r="RAP107" s="420"/>
      <c r="RAQ107" s="420"/>
      <c r="RAR107" s="420"/>
      <c r="RAS107" s="420"/>
      <c r="RAT107" s="420"/>
      <c r="RAU107" s="420"/>
      <c r="RAV107" s="420"/>
      <c r="RAW107" s="420"/>
      <c r="RAX107" s="420"/>
      <c r="RAY107" s="420"/>
      <c r="RAZ107" s="420"/>
      <c r="RBA107" s="420"/>
      <c r="RBB107" s="420"/>
      <c r="RBC107" s="420"/>
      <c r="RBD107" s="420"/>
      <c r="RBE107" s="420"/>
      <c r="RBF107" s="420"/>
      <c r="RBG107" s="420"/>
      <c r="RBH107" s="420"/>
      <c r="RBI107" s="420"/>
      <c r="RBJ107" s="420"/>
      <c r="RBK107" s="420"/>
      <c r="RBL107" s="420"/>
      <c r="RBM107" s="420"/>
      <c r="RBN107" s="420"/>
      <c r="RBO107" s="420"/>
      <c r="RBP107" s="420"/>
      <c r="RBQ107" s="420"/>
      <c r="RBR107" s="420"/>
      <c r="RBS107" s="420"/>
      <c r="RBT107" s="420"/>
      <c r="RBU107" s="420"/>
      <c r="RBV107" s="420"/>
      <c r="RBW107" s="420"/>
      <c r="RBX107" s="420"/>
      <c r="RBY107" s="420"/>
      <c r="RBZ107" s="420"/>
      <c r="RCA107" s="420"/>
      <c r="RCB107" s="420"/>
      <c r="RCC107" s="420"/>
      <c r="RCD107" s="420"/>
      <c r="RCE107" s="420"/>
      <c r="RCF107" s="420"/>
      <c r="RCG107" s="420"/>
      <c r="RCH107" s="420"/>
      <c r="RCI107" s="420"/>
      <c r="RCJ107" s="420"/>
      <c r="RCK107" s="420"/>
      <c r="RCL107" s="420"/>
      <c r="RCM107" s="420"/>
      <c r="RCN107" s="420"/>
      <c r="RCO107" s="420"/>
      <c r="RCP107" s="420"/>
      <c r="RCQ107" s="420"/>
      <c r="RCR107" s="420"/>
      <c r="RCS107" s="420"/>
      <c r="RCT107" s="420"/>
      <c r="RCU107" s="420"/>
      <c r="RCV107" s="420"/>
      <c r="RCW107" s="420"/>
      <c r="RCX107" s="420"/>
      <c r="RCY107" s="420"/>
      <c r="RCZ107" s="420"/>
      <c r="RDA107" s="420"/>
      <c r="RDB107" s="420"/>
      <c r="RDC107" s="420"/>
      <c r="RDD107" s="420"/>
      <c r="RDE107" s="420"/>
      <c r="RDF107" s="420"/>
      <c r="RDG107" s="420"/>
      <c r="RDH107" s="420"/>
      <c r="RDI107" s="420"/>
      <c r="RDJ107" s="420"/>
      <c r="RDK107" s="420"/>
      <c r="RDL107" s="420"/>
      <c r="RDM107" s="420"/>
      <c r="RDN107" s="420"/>
      <c r="RDO107" s="420"/>
      <c r="RDP107" s="420"/>
      <c r="RDQ107" s="420"/>
      <c r="RDR107" s="420"/>
      <c r="RDS107" s="420"/>
      <c r="RDT107" s="420"/>
      <c r="RDU107" s="420"/>
      <c r="RDV107" s="420"/>
      <c r="RDW107" s="420"/>
      <c r="RDX107" s="420"/>
      <c r="RDY107" s="420"/>
      <c r="RDZ107" s="420"/>
      <c r="REA107" s="420"/>
      <c r="REB107" s="420"/>
      <c r="REC107" s="420"/>
      <c r="RED107" s="420"/>
      <c r="REE107" s="420"/>
      <c r="REF107" s="420"/>
      <c r="REG107" s="420"/>
      <c r="REH107" s="420"/>
      <c r="REI107" s="420"/>
      <c r="REJ107" s="420"/>
      <c r="REK107" s="420"/>
      <c r="REL107" s="420"/>
      <c r="REM107" s="420"/>
      <c r="REN107" s="420"/>
      <c r="REO107" s="420"/>
      <c r="REP107" s="420"/>
      <c r="REQ107" s="420"/>
      <c r="RER107" s="420"/>
      <c r="RES107" s="420"/>
      <c r="RET107" s="420"/>
      <c r="REU107" s="420"/>
      <c r="REV107" s="420"/>
      <c r="REW107" s="420"/>
      <c r="REX107" s="420"/>
      <c r="REY107" s="420"/>
      <c r="REZ107" s="420"/>
      <c r="RFA107" s="420"/>
      <c r="RFB107" s="420"/>
      <c r="RFC107" s="420"/>
      <c r="RFD107" s="420"/>
      <c r="RFE107" s="420"/>
      <c r="RFF107" s="420"/>
      <c r="RFG107" s="420"/>
      <c r="RFH107" s="420"/>
      <c r="RFI107" s="420"/>
      <c r="RFJ107" s="420"/>
      <c r="RFK107" s="420"/>
      <c r="RFL107" s="420"/>
      <c r="RFM107" s="420"/>
      <c r="RFN107" s="420"/>
      <c r="RFO107" s="420"/>
      <c r="RFP107" s="420"/>
      <c r="RFQ107" s="420"/>
      <c r="RFR107" s="420"/>
      <c r="RFS107" s="420"/>
      <c r="RFT107" s="420"/>
      <c r="RFU107" s="420"/>
      <c r="RFV107" s="420"/>
      <c r="RFW107" s="420"/>
      <c r="RFX107" s="420"/>
      <c r="RFY107" s="420"/>
      <c r="RFZ107" s="420"/>
      <c r="RGA107" s="420"/>
      <c r="RGB107" s="420"/>
      <c r="RGC107" s="420"/>
      <c r="RGD107" s="420"/>
      <c r="RGE107" s="420"/>
      <c r="RGF107" s="420"/>
      <c r="RGG107" s="420"/>
      <c r="RGH107" s="420"/>
      <c r="RGI107" s="420"/>
      <c r="RGJ107" s="420"/>
      <c r="RGK107" s="420"/>
      <c r="RGL107" s="420"/>
      <c r="RGM107" s="420"/>
      <c r="RGN107" s="420"/>
      <c r="RGO107" s="420"/>
      <c r="RGP107" s="420"/>
      <c r="RGQ107" s="420"/>
      <c r="RGR107" s="420"/>
      <c r="RGS107" s="420"/>
      <c r="RGT107" s="420"/>
      <c r="RGU107" s="420"/>
      <c r="RGV107" s="420"/>
      <c r="RGW107" s="420"/>
      <c r="RGX107" s="420"/>
      <c r="RGY107" s="420"/>
      <c r="RGZ107" s="420"/>
      <c r="RHA107" s="420"/>
      <c r="RHB107" s="420"/>
      <c r="RHC107" s="420"/>
      <c r="RHD107" s="420"/>
      <c r="RHE107" s="420"/>
      <c r="RHF107" s="420"/>
      <c r="RHG107" s="420"/>
      <c r="RHH107" s="420"/>
      <c r="RHI107" s="420"/>
      <c r="RHJ107" s="420"/>
      <c r="RHK107" s="420"/>
      <c r="RHL107" s="420"/>
      <c r="RHM107" s="420"/>
      <c r="RHN107" s="420"/>
      <c r="RHO107" s="420"/>
      <c r="RHP107" s="420"/>
      <c r="RHQ107" s="420"/>
      <c r="RHR107" s="420"/>
      <c r="RHS107" s="420"/>
      <c r="RHT107" s="420"/>
      <c r="RHU107" s="420"/>
      <c r="RHV107" s="420"/>
      <c r="RHW107" s="420"/>
      <c r="RHX107" s="420"/>
      <c r="RHY107" s="420"/>
      <c r="RHZ107" s="420"/>
      <c r="RIA107" s="420"/>
      <c r="RIB107" s="420"/>
      <c r="RIC107" s="420"/>
      <c r="RID107" s="420"/>
      <c r="RIE107" s="420"/>
      <c r="RIF107" s="420"/>
      <c r="RIG107" s="420"/>
      <c r="RIH107" s="420"/>
      <c r="RII107" s="420"/>
      <c r="RIJ107" s="420"/>
      <c r="RIK107" s="420"/>
      <c r="RIL107" s="420"/>
      <c r="RIM107" s="420"/>
      <c r="RIN107" s="420"/>
      <c r="RIO107" s="420"/>
      <c r="RIP107" s="420"/>
      <c r="RIQ107" s="420"/>
      <c r="RIR107" s="420"/>
      <c r="RIS107" s="420"/>
      <c r="RIT107" s="420"/>
      <c r="RIU107" s="420"/>
      <c r="RIV107" s="420"/>
      <c r="RIW107" s="420"/>
      <c r="RIX107" s="420"/>
      <c r="RIY107" s="420"/>
      <c r="RIZ107" s="420"/>
      <c r="RJA107" s="420"/>
      <c r="RJB107" s="420"/>
      <c r="RJC107" s="420"/>
      <c r="RJD107" s="420"/>
      <c r="RJE107" s="420"/>
      <c r="RJF107" s="420"/>
      <c r="RJG107" s="420"/>
      <c r="RJH107" s="420"/>
      <c r="RJI107" s="420"/>
      <c r="RJJ107" s="420"/>
      <c r="RJK107" s="420"/>
      <c r="RJL107" s="420"/>
      <c r="RJM107" s="420"/>
      <c r="RJN107" s="420"/>
      <c r="RJO107" s="420"/>
      <c r="RJP107" s="420"/>
      <c r="RJQ107" s="420"/>
      <c r="RJR107" s="420"/>
      <c r="RJS107" s="420"/>
      <c r="RJT107" s="420"/>
      <c r="RJU107" s="420"/>
      <c r="RJV107" s="420"/>
      <c r="RJW107" s="420"/>
      <c r="RJX107" s="420"/>
      <c r="RJY107" s="420"/>
      <c r="RJZ107" s="420"/>
      <c r="RKA107" s="420"/>
      <c r="RKB107" s="420"/>
      <c r="RKC107" s="420"/>
      <c r="RKD107" s="420"/>
      <c r="RKE107" s="420"/>
      <c r="RKF107" s="420"/>
      <c r="RKG107" s="420"/>
      <c r="RKH107" s="420"/>
      <c r="RKI107" s="420"/>
      <c r="RKJ107" s="420"/>
      <c r="RKK107" s="420"/>
      <c r="RKL107" s="420"/>
      <c r="RKM107" s="420"/>
      <c r="RKN107" s="420"/>
      <c r="RKO107" s="420"/>
      <c r="RKP107" s="420"/>
      <c r="RKQ107" s="420"/>
      <c r="RKR107" s="420"/>
      <c r="RKS107" s="420"/>
      <c r="RKT107" s="420"/>
      <c r="RKU107" s="420"/>
      <c r="RKV107" s="420"/>
      <c r="RKW107" s="420"/>
      <c r="RKX107" s="420"/>
      <c r="RKY107" s="420"/>
      <c r="RKZ107" s="420"/>
      <c r="RLA107" s="420"/>
      <c r="RLB107" s="420"/>
      <c r="RLC107" s="420"/>
      <c r="RLD107" s="420"/>
      <c r="RLE107" s="420"/>
      <c r="RLF107" s="420"/>
      <c r="RLG107" s="420"/>
      <c r="RLH107" s="420"/>
      <c r="RLI107" s="420"/>
      <c r="RLJ107" s="420"/>
      <c r="RLK107" s="420"/>
      <c r="RLL107" s="420"/>
      <c r="RLM107" s="420"/>
      <c r="RLN107" s="420"/>
      <c r="RLO107" s="420"/>
      <c r="RLP107" s="420"/>
      <c r="RLQ107" s="420"/>
      <c r="RLR107" s="420"/>
      <c r="RLS107" s="420"/>
      <c r="RLT107" s="420"/>
      <c r="RLU107" s="420"/>
      <c r="RLV107" s="420"/>
      <c r="RLW107" s="420"/>
      <c r="RLX107" s="420"/>
      <c r="RLY107" s="420"/>
      <c r="RLZ107" s="420"/>
      <c r="RMA107" s="420"/>
      <c r="RMB107" s="420"/>
      <c r="RMC107" s="420"/>
      <c r="RMD107" s="420"/>
      <c r="RME107" s="420"/>
      <c r="RMF107" s="420"/>
      <c r="RMG107" s="420"/>
      <c r="RMH107" s="420"/>
      <c r="RMI107" s="420"/>
      <c r="RMJ107" s="420"/>
      <c r="RMK107" s="420"/>
      <c r="RML107" s="420"/>
      <c r="RMM107" s="420"/>
      <c r="RMN107" s="420"/>
      <c r="RMO107" s="420"/>
      <c r="RMP107" s="420"/>
      <c r="RMQ107" s="420"/>
      <c r="RMR107" s="420"/>
      <c r="RMS107" s="420"/>
      <c r="RMT107" s="420"/>
      <c r="RMU107" s="420"/>
      <c r="RMV107" s="420"/>
      <c r="RMW107" s="420"/>
      <c r="RMX107" s="420"/>
      <c r="RMY107" s="420"/>
      <c r="RMZ107" s="420"/>
      <c r="RNA107" s="420"/>
      <c r="RNB107" s="420"/>
      <c r="RNC107" s="420"/>
      <c r="RND107" s="420"/>
      <c r="RNE107" s="420"/>
      <c r="RNF107" s="420"/>
      <c r="RNG107" s="420"/>
      <c r="RNH107" s="420"/>
      <c r="RNI107" s="420"/>
      <c r="RNJ107" s="420"/>
      <c r="RNK107" s="420"/>
      <c r="RNL107" s="420"/>
      <c r="RNM107" s="420"/>
      <c r="RNN107" s="420"/>
      <c r="RNO107" s="420"/>
      <c r="RNP107" s="420"/>
      <c r="RNQ107" s="420"/>
      <c r="RNR107" s="420"/>
      <c r="RNS107" s="420"/>
      <c r="RNT107" s="420"/>
      <c r="RNU107" s="420"/>
      <c r="RNV107" s="420"/>
      <c r="RNW107" s="420"/>
      <c r="RNX107" s="420"/>
      <c r="RNY107" s="420"/>
      <c r="RNZ107" s="420"/>
      <c r="ROA107" s="420"/>
      <c r="ROB107" s="420"/>
      <c r="ROC107" s="420"/>
      <c r="ROD107" s="420"/>
      <c r="ROE107" s="420"/>
      <c r="ROF107" s="420"/>
      <c r="ROG107" s="420"/>
      <c r="ROH107" s="420"/>
      <c r="ROI107" s="420"/>
      <c r="ROJ107" s="420"/>
      <c r="ROK107" s="420"/>
      <c r="ROL107" s="420"/>
      <c r="ROM107" s="420"/>
      <c r="RON107" s="420"/>
      <c r="ROO107" s="420"/>
      <c r="ROP107" s="420"/>
      <c r="ROQ107" s="420"/>
      <c r="ROR107" s="420"/>
      <c r="ROS107" s="420"/>
      <c r="ROT107" s="420"/>
      <c r="ROU107" s="420"/>
      <c r="ROV107" s="420"/>
      <c r="ROW107" s="420"/>
      <c r="ROX107" s="420"/>
      <c r="ROY107" s="420"/>
      <c r="ROZ107" s="420"/>
      <c r="RPA107" s="420"/>
      <c r="RPB107" s="420"/>
      <c r="RPC107" s="420"/>
      <c r="RPD107" s="420"/>
      <c r="RPE107" s="420"/>
      <c r="RPF107" s="420"/>
      <c r="RPG107" s="420"/>
      <c r="RPH107" s="420"/>
      <c r="RPI107" s="420"/>
      <c r="RPJ107" s="420"/>
      <c r="RPK107" s="420"/>
      <c r="RPL107" s="420"/>
      <c r="RPM107" s="420"/>
      <c r="RPN107" s="420"/>
      <c r="RPO107" s="420"/>
      <c r="RPP107" s="420"/>
      <c r="RPQ107" s="420"/>
      <c r="RPR107" s="420"/>
      <c r="RPS107" s="420"/>
      <c r="RPT107" s="420"/>
      <c r="RPU107" s="420"/>
      <c r="RPV107" s="420"/>
      <c r="RPW107" s="420"/>
      <c r="RPX107" s="420"/>
      <c r="RPY107" s="420"/>
      <c r="RPZ107" s="420"/>
      <c r="RQA107" s="420"/>
      <c r="RQB107" s="420"/>
      <c r="RQC107" s="420"/>
      <c r="RQD107" s="420"/>
      <c r="RQE107" s="420"/>
      <c r="RQF107" s="420"/>
      <c r="RQG107" s="420"/>
      <c r="RQH107" s="420"/>
      <c r="RQI107" s="420"/>
      <c r="RQJ107" s="420"/>
      <c r="RQK107" s="420"/>
      <c r="RQL107" s="420"/>
      <c r="RQM107" s="420"/>
      <c r="RQN107" s="420"/>
      <c r="RQO107" s="420"/>
      <c r="RQP107" s="420"/>
      <c r="RQQ107" s="420"/>
      <c r="RQR107" s="420"/>
      <c r="RQS107" s="420"/>
      <c r="RQT107" s="420"/>
      <c r="RQU107" s="420"/>
      <c r="RQV107" s="420"/>
      <c r="RQW107" s="420"/>
      <c r="RQX107" s="420"/>
      <c r="RQY107" s="420"/>
      <c r="RQZ107" s="420"/>
      <c r="RRA107" s="420"/>
      <c r="RRB107" s="420"/>
      <c r="RRC107" s="420"/>
      <c r="RRD107" s="420"/>
      <c r="RRE107" s="420"/>
      <c r="RRF107" s="420"/>
      <c r="RRG107" s="420"/>
      <c r="RRH107" s="420"/>
      <c r="RRI107" s="420"/>
      <c r="RRJ107" s="420"/>
      <c r="RRK107" s="420"/>
      <c r="RRL107" s="420"/>
      <c r="RRM107" s="420"/>
      <c r="RRN107" s="420"/>
      <c r="RRO107" s="420"/>
      <c r="RRP107" s="420"/>
      <c r="RRQ107" s="420"/>
      <c r="RRR107" s="420"/>
      <c r="RRS107" s="420"/>
      <c r="RRT107" s="420"/>
      <c r="RRU107" s="420"/>
      <c r="RRV107" s="420"/>
      <c r="RRW107" s="420"/>
      <c r="RRX107" s="420"/>
      <c r="RRY107" s="420"/>
      <c r="RRZ107" s="420"/>
      <c r="RSA107" s="420"/>
      <c r="RSB107" s="420"/>
      <c r="RSC107" s="420"/>
      <c r="RSD107" s="420"/>
      <c r="RSE107" s="420"/>
      <c r="RSF107" s="420"/>
      <c r="RSG107" s="420"/>
      <c r="RSH107" s="420"/>
      <c r="RSI107" s="420"/>
      <c r="RSJ107" s="420"/>
      <c r="RSK107" s="420"/>
      <c r="RSL107" s="420"/>
      <c r="RSM107" s="420"/>
      <c r="RSN107" s="420"/>
      <c r="RSO107" s="420"/>
      <c r="RSP107" s="420"/>
      <c r="RSQ107" s="420"/>
      <c r="RSR107" s="420"/>
      <c r="RSS107" s="420"/>
      <c r="RST107" s="420"/>
      <c r="RSU107" s="420"/>
      <c r="RSV107" s="420"/>
      <c r="RSW107" s="420"/>
      <c r="RSX107" s="420"/>
      <c r="RSY107" s="420"/>
      <c r="RSZ107" s="420"/>
      <c r="RTA107" s="420"/>
      <c r="RTB107" s="420"/>
      <c r="RTC107" s="420"/>
      <c r="RTD107" s="420"/>
      <c r="RTE107" s="420"/>
      <c r="RTF107" s="420"/>
      <c r="RTG107" s="420"/>
      <c r="RTH107" s="420"/>
      <c r="RTI107" s="420"/>
      <c r="RTJ107" s="420"/>
      <c r="RTK107" s="420"/>
      <c r="RTL107" s="420"/>
      <c r="RTM107" s="420"/>
      <c r="RTN107" s="420"/>
      <c r="RTO107" s="420"/>
      <c r="RTP107" s="420"/>
      <c r="RTQ107" s="420"/>
      <c r="RTR107" s="420"/>
      <c r="RTS107" s="420"/>
      <c r="RTT107" s="420"/>
      <c r="RTU107" s="420"/>
      <c r="RTV107" s="420"/>
      <c r="RTW107" s="420"/>
      <c r="RTX107" s="420"/>
      <c r="RTY107" s="420"/>
      <c r="RTZ107" s="420"/>
      <c r="RUA107" s="420"/>
      <c r="RUB107" s="420"/>
      <c r="RUC107" s="420"/>
      <c r="RUD107" s="420"/>
      <c r="RUE107" s="420"/>
      <c r="RUF107" s="420"/>
      <c r="RUG107" s="420"/>
      <c r="RUH107" s="420"/>
      <c r="RUI107" s="420"/>
      <c r="RUJ107" s="420"/>
      <c r="RUK107" s="420"/>
      <c r="RUL107" s="420"/>
      <c r="RUM107" s="420"/>
      <c r="RUN107" s="420"/>
      <c r="RUO107" s="420"/>
      <c r="RUP107" s="420"/>
      <c r="RUQ107" s="420"/>
      <c r="RUR107" s="420"/>
      <c r="RUS107" s="420"/>
      <c r="RUT107" s="420"/>
      <c r="RUU107" s="420"/>
      <c r="RUV107" s="420"/>
      <c r="RUW107" s="420"/>
      <c r="RUX107" s="420"/>
      <c r="RUY107" s="420"/>
      <c r="RUZ107" s="420"/>
      <c r="RVA107" s="420"/>
      <c r="RVB107" s="420"/>
      <c r="RVC107" s="420"/>
      <c r="RVD107" s="420"/>
      <c r="RVE107" s="420"/>
      <c r="RVF107" s="420"/>
      <c r="RVG107" s="420"/>
      <c r="RVH107" s="420"/>
      <c r="RVI107" s="420"/>
      <c r="RVJ107" s="420"/>
      <c r="RVK107" s="420"/>
      <c r="RVL107" s="420"/>
      <c r="RVM107" s="420"/>
      <c r="RVN107" s="420"/>
      <c r="RVO107" s="420"/>
      <c r="RVP107" s="420"/>
      <c r="RVQ107" s="420"/>
      <c r="RVR107" s="420"/>
      <c r="RVS107" s="420"/>
      <c r="RVT107" s="420"/>
      <c r="RVU107" s="420"/>
      <c r="RVV107" s="420"/>
      <c r="RVW107" s="420"/>
      <c r="RVX107" s="420"/>
      <c r="RVY107" s="420"/>
      <c r="RVZ107" s="420"/>
      <c r="RWA107" s="420"/>
      <c r="RWB107" s="420"/>
      <c r="RWC107" s="420"/>
      <c r="RWD107" s="420"/>
      <c r="RWE107" s="420"/>
      <c r="RWF107" s="420"/>
      <c r="RWG107" s="420"/>
      <c r="RWH107" s="420"/>
      <c r="RWI107" s="420"/>
      <c r="RWJ107" s="420"/>
      <c r="RWK107" s="420"/>
      <c r="RWL107" s="420"/>
      <c r="RWM107" s="420"/>
      <c r="RWN107" s="420"/>
      <c r="RWO107" s="420"/>
      <c r="RWP107" s="420"/>
      <c r="RWQ107" s="420"/>
      <c r="RWR107" s="420"/>
      <c r="RWS107" s="420"/>
      <c r="RWT107" s="420"/>
      <c r="RWU107" s="420"/>
      <c r="RWV107" s="420"/>
      <c r="RWW107" s="420"/>
      <c r="RWX107" s="420"/>
      <c r="RWY107" s="420"/>
      <c r="RWZ107" s="420"/>
      <c r="RXA107" s="420"/>
      <c r="RXB107" s="420"/>
      <c r="RXC107" s="420"/>
      <c r="RXD107" s="420"/>
      <c r="RXE107" s="420"/>
      <c r="RXF107" s="420"/>
      <c r="RXG107" s="420"/>
      <c r="RXH107" s="420"/>
      <c r="RXI107" s="420"/>
      <c r="RXJ107" s="420"/>
      <c r="RXK107" s="420"/>
      <c r="RXL107" s="420"/>
      <c r="RXM107" s="420"/>
      <c r="RXN107" s="420"/>
      <c r="RXO107" s="420"/>
      <c r="RXP107" s="420"/>
      <c r="RXQ107" s="420"/>
      <c r="RXR107" s="420"/>
      <c r="RXS107" s="420"/>
      <c r="RXT107" s="420"/>
      <c r="RXU107" s="420"/>
      <c r="RXV107" s="420"/>
      <c r="RXW107" s="420"/>
      <c r="RXX107" s="420"/>
      <c r="RXY107" s="420"/>
      <c r="RXZ107" s="420"/>
      <c r="RYA107" s="420"/>
      <c r="RYB107" s="420"/>
      <c r="RYC107" s="420"/>
      <c r="RYD107" s="420"/>
      <c r="RYE107" s="420"/>
      <c r="RYF107" s="420"/>
      <c r="RYG107" s="420"/>
      <c r="RYH107" s="420"/>
      <c r="RYI107" s="420"/>
      <c r="RYJ107" s="420"/>
      <c r="RYK107" s="420"/>
      <c r="RYL107" s="420"/>
      <c r="RYM107" s="420"/>
      <c r="RYN107" s="420"/>
      <c r="RYO107" s="420"/>
      <c r="RYP107" s="420"/>
      <c r="RYQ107" s="420"/>
      <c r="RYR107" s="420"/>
      <c r="RYS107" s="420"/>
      <c r="RYT107" s="420"/>
      <c r="RYU107" s="420"/>
      <c r="RYV107" s="420"/>
      <c r="RYW107" s="420"/>
      <c r="RYX107" s="420"/>
      <c r="RYY107" s="420"/>
      <c r="RYZ107" s="420"/>
      <c r="RZA107" s="420"/>
      <c r="RZB107" s="420"/>
      <c r="RZC107" s="420"/>
      <c r="RZD107" s="420"/>
      <c r="RZE107" s="420"/>
      <c r="RZF107" s="420"/>
      <c r="RZG107" s="420"/>
      <c r="RZH107" s="420"/>
      <c r="RZI107" s="420"/>
      <c r="RZJ107" s="420"/>
      <c r="RZK107" s="420"/>
      <c r="RZL107" s="420"/>
      <c r="RZM107" s="420"/>
      <c r="RZN107" s="420"/>
      <c r="RZO107" s="420"/>
      <c r="RZP107" s="420"/>
      <c r="RZQ107" s="420"/>
      <c r="RZR107" s="420"/>
      <c r="RZS107" s="420"/>
      <c r="RZT107" s="420"/>
      <c r="RZU107" s="420"/>
      <c r="RZV107" s="420"/>
      <c r="RZW107" s="420"/>
      <c r="RZX107" s="420"/>
      <c r="RZY107" s="420"/>
      <c r="RZZ107" s="420"/>
      <c r="SAA107" s="420"/>
      <c r="SAB107" s="420"/>
      <c r="SAC107" s="420"/>
      <c r="SAD107" s="420"/>
      <c r="SAE107" s="420"/>
      <c r="SAF107" s="420"/>
      <c r="SAG107" s="420"/>
      <c r="SAH107" s="420"/>
      <c r="SAI107" s="420"/>
      <c r="SAJ107" s="420"/>
      <c r="SAK107" s="420"/>
      <c r="SAL107" s="420"/>
      <c r="SAM107" s="420"/>
      <c r="SAN107" s="420"/>
      <c r="SAO107" s="420"/>
      <c r="SAP107" s="420"/>
      <c r="SAQ107" s="420"/>
      <c r="SAR107" s="420"/>
      <c r="SAS107" s="420"/>
      <c r="SAT107" s="420"/>
      <c r="SAU107" s="420"/>
      <c r="SAV107" s="420"/>
      <c r="SAW107" s="420"/>
      <c r="SAX107" s="420"/>
      <c r="SAY107" s="420"/>
      <c r="SAZ107" s="420"/>
      <c r="SBA107" s="420"/>
      <c r="SBB107" s="420"/>
      <c r="SBC107" s="420"/>
      <c r="SBD107" s="420"/>
      <c r="SBE107" s="420"/>
      <c r="SBF107" s="420"/>
      <c r="SBG107" s="420"/>
      <c r="SBH107" s="420"/>
      <c r="SBI107" s="420"/>
      <c r="SBJ107" s="420"/>
      <c r="SBK107" s="420"/>
      <c r="SBL107" s="420"/>
      <c r="SBM107" s="420"/>
      <c r="SBN107" s="420"/>
      <c r="SBO107" s="420"/>
      <c r="SBP107" s="420"/>
      <c r="SBQ107" s="420"/>
      <c r="SBR107" s="420"/>
      <c r="SBS107" s="420"/>
      <c r="SBT107" s="420"/>
      <c r="SBU107" s="420"/>
      <c r="SBV107" s="420"/>
      <c r="SBW107" s="420"/>
      <c r="SBX107" s="420"/>
      <c r="SBY107" s="420"/>
      <c r="SBZ107" s="420"/>
      <c r="SCA107" s="420"/>
      <c r="SCB107" s="420"/>
      <c r="SCC107" s="420"/>
      <c r="SCD107" s="420"/>
      <c r="SCE107" s="420"/>
      <c r="SCF107" s="420"/>
      <c r="SCG107" s="420"/>
      <c r="SCH107" s="420"/>
      <c r="SCI107" s="420"/>
      <c r="SCJ107" s="420"/>
      <c r="SCK107" s="420"/>
      <c r="SCL107" s="420"/>
      <c r="SCM107" s="420"/>
      <c r="SCN107" s="420"/>
      <c r="SCO107" s="420"/>
      <c r="SCP107" s="420"/>
      <c r="SCQ107" s="420"/>
      <c r="SCR107" s="420"/>
      <c r="SCS107" s="420"/>
      <c r="SCT107" s="420"/>
      <c r="SCU107" s="420"/>
      <c r="SCV107" s="420"/>
      <c r="SCW107" s="420"/>
      <c r="SCX107" s="420"/>
      <c r="SCY107" s="420"/>
      <c r="SCZ107" s="420"/>
      <c r="SDA107" s="420"/>
      <c r="SDB107" s="420"/>
      <c r="SDC107" s="420"/>
      <c r="SDD107" s="420"/>
      <c r="SDE107" s="420"/>
      <c r="SDF107" s="420"/>
      <c r="SDG107" s="420"/>
      <c r="SDH107" s="420"/>
      <c r="SDI107" s="420"/>
      <c r="SDJ107" s="420"/>
      <c r="SDK107" s="420"/>
      <c r="SDL107" s="420"/>
      <c r="SDM107" s="420"/>
      <c r="SDN107" s="420"/>
      <c r="SDO107" s="420"/>
      <c r="SDP107" s="420"/>
      <c r="SDQ107" s="420"/>
      <c r="SDR107" s="420"/>
      <c r="SDS107" s="420"/>
      <c r="SDT107" s="420"/>
      <c r="SDU107" s="420"/>
      <c r="SDV107" s="420"/>
      <c r="SDW107" s="420"/>
      <c r="SDX107" s="420"/>
      <c r="SDY107" s="420"/>
      <c r="SDZ107" s="420"/>
      <c r="SEA107" s="420"/>
      <c r="SEB107" s="420"/>
      <c r="SEC107" s="420"/>
      <c r="SED107" s="420"/>
      <c r="SEE107" s="420"/>
      <c r="SEF107" s="420"/>
      <c r="SEG107" s="420"/>
      <c r="SEH107" s="420"/>
      <c r="SEI107" s="420"/>
      <c r="SEJ107" s="420"/>
      <c r="SEK107" s="420"/>
      <c r="SEL107" s="420"/>
      <c r="SEM107" s="420"/>
      <c r="SEN107" s="420"/>
      <c r="SEO107" s="420"/>
      <c r="SEP107" s="420"/>
      <c r="SEQ107" s="420"/>
      <c r="SER107" s="420"/>
      <c r="SES107" s="420"/>
      <c r="SET107" s="420"/>
      <c r="SEU107" s="420"/>
      <c r="SEV107" s="420"/>
      <c r="SEW107" s="420"/>
      <c r="SEX107" s="420"/>
      <c r="SEY107" s="420"/>
      <c r="SEZ107" s="420"/>
      <c r="SFA107" s="420"/>
      <c r="SFB107" s="420"/>
      <c r="SFC107" s="420"/>
      <c r="SFD107" s="420"/>
      <c r="SFE107" s="420"/>
      <c r="SFF107" s="420"/>
      <c r="SFG107" s="420"/>
      <c r="SFH107" s="420"/>
      <c r="SFI107" s="420"/>
      <c r="SFJ107" s="420"/>
      <c r="SFK107" s="420"/>
      <c r="SFL107" s="420"/>
      <c r="SFM107" s="420"/>
      <c r="SFN107" s="420"/>
      <c r="SFO107" s="420"/>
      <c r="SFP107" s="420"/>
      <c r="SFQ107" s="420"/>
      <c r="SFR107" s="420"/>
      <c r="SFS107" s="420"/>
      <c r="SFT107" s="420"/>
      <c r="SFU107" s="420"/>
      <c r="SFV107" s="420"/>
      <c r="SFW107" s="420"/>
      <c r="SFX107" s="420"/>
      <c r="SFY107" s="420"/>
      <c r="SFZ107" s="420"/>
      <c r="SGA107" s="420"/>
      <c r="SGB107" s="420"/>
      <c r="SGC107" s="420"/>
      <c r="SGD107" s="420"/>
      <c r="SGE107" s="420"/>
      <c r="SGF107" s="420"/>
      <c r="SGG107" s="420"/>
      <c r="SGH107" s="420"/>
      <c r="SGI107" s="420"/>
      <c r="SGJ107" s="420"/>
      <c r="SGK107" s="420"/>
      <c r="SGL107" s="420"/>
      <c r="SGM107" s="420"/>
      <c r="SGN107" s="420"/>
      <c r="SGO107" s="420"/>
      <c r="SGP107" s="420"/>
      <c r="SGQ107" s="420"/>
      <c r="SGR107" s="420"/>
      <c r="SGS107" s="420"/>
      <c r="SGT107" s="420"/>
      <c r="SGU107" s="420"/>
      <c r="SGV107" s="420"/>
      <c r="SGW107" s="420"/>
      <c r="SGX107" s="420"/>
      <c r="SGY107" s="420"/>
      <c r="SGZ107" s="420"/>
      <c r="SHA107" s="420"/>
      <c r="SHB107" s="420"/>
      <c r="SHC107" s="420"/>
      <c r="SHD107" s="420"/>
      <c r="SHE107" s="420"/>
      <c r="SHF107" s="420"/>
      <c r="SHG107" s="420"/>
      <c r="SHH107" s="420"/>
      <c r="SHI107" s="420"/>
      <c r="SHJ107" s="420"/>
      <c r="SHK107" s="420"/>
      <c r="SHL107" s="420"/>
      <c r="SHM107" s="420"/>
      <c r="SHN107" s="420"/>
      <c r="SHO107" s="420"/>
      <c r="SHP107" s="420"/>
      <c r="SHQ107" s="420"/>
      <c r="SHR107" s="420"/>
      <c r="SHS107" s="420"/>
      <c r="SHT107" s="420"/>
      <c r="SHU107" s="420"/>
      <c r="SHV107" s="420"/>
      <c r="SHW107" s="420"/>
      <c r="SHX107" s="420"/>
      <c r="SHY107" s="420"/>
      <c r="SHZ107" s="420"/>
      <c r="SIA107" s="420"/>
      <c r="SIB107" s="420"/>
      <c r="SIC107" s="420"/>
      <c r="SID107" s="420"/>
      <c r="SIE107" s="420"/>
      <c r="SIF107" s="420"/>
      <c r="SIG107" s="420"/>
      <c r="SIH107" s="420"/>
      <c r="SII107" s="420"/>
      <c r="SIJ107" s="420"/>
      <c r="SIK107" s="420"/>
      <c r="SIL107" s="420"/>
      <c r="SIM107" s="420"/>
      <c r="SIN107" s="420"/>
      <c r="SIO107" s="420"/>
      <c r="SIP107" s="420"/>
      <c r="SIQ107" s="420"/>
      <c r="SIR107" s="420"/>
      <c r="SIS107" s="420"/>
      <c r="SIT107" s="420"/>
      <c r="SIU107" s="420"/>
      <c r="SIV107" s="420"/>
      <c r="SIW107" s="420"/>
      <c r="SIX107" s="420"/>
      <c r="SIY107" s="420"/>
      <c r="SIZ107" s="420"/>
      <c r="SJA107" s="420"/>
      <c r="SJB107" s="420"/>
      <c r="SJC107" s="420"/>
      <c r="SJD107" s="420"/>
      <c r="SJE107" s="420"/>
      <c r="SJF107" s="420"/>
      <c r="SJG107" s="420"/>
      <c r="SJH107" s="420"/>
      <c r="SJI107" s="420"/>
      <c r="SJJ107" s="420"/>
      <c r="SJK107" s="420"/>
      <c r="SJL107" s="420"/>
      <c r="SJM107" s="420"/>
      <c r="SJN107" s="420"/>
      <c r="SJO107" s="420"/>
      <c r="SJP107" s="420"/>
      <c r="SJQ107" s="420"/>
      <c r="SJR107" s="420"/>
      <c r="SJS107" s="420"/>
      <c r="SJT107" s="420"/>
      <c r="SJU107" s="420"/>
      <c r="SJV107" s="420"/>
      <c r="SJW107" s="420"/>
      <c r="SJX107" s="420"/>
      <c r="SJY107" s="420"/>
      <c r="SJZ107" s="420"/>
      <c r="SKA107" s="420"/>
      <c r="SKB107" s="420"/>
      <c r="SKC107" s="420"/>
      <c r="SKD107" s="420"/>
      <c r="SKE107" s="420"/>
      <c r="SKF107" s="420"/>
      <c r="SKG107" s="420"/>
      <c r="SKH107" s="420"/>
      <c r="SKI107" s="420"/>
      <c r="SKJ107" s="420"/>
      <c r="SKK107" s="420"/>
      <c r="SKL107" s="420"/>
      <c r="SKM107" s="420"/>
      <c r="SKN107" s="420"/>
      <c r="SKO107" s="420"/>
      <c r="SKP107" s="420"/>
      <c r="SKQ107" s="420"/>
      <c r="SKR107" s="420"/>
      <c r="SKS107" s="420"/>
      <c r="SKT107" s="420"/>
      <c r="SKU107" s="420"/>
      <c r="SKV107" s="420"/>
      <c r="SKW107" s="420"/>
      <c r="SKX107" s="420"/>
      <c r="SKY107" s="420"/>
      <c r="SKZ107" s="420"/>
      <c r="SLA107" s="420"/>
      <c r="SLB107" s="420"/>
      <c r="SLC107" s="420"/>
      <c r="SLD107" s="420"/>
      <c r="SLE107" s="420"/>
      <c r="SLF107" s="420"/>
      <c r="SLG107" s="420"/>
      <c r="SLH107" s="420"/>
      <c r="SLI107" s="420"/>
      <c r="SLJ107" s="420"/>
      <c r="SLK107" s="420"/>
      <c r="SLL107" s="420"/>
      <c r="SLM107" s="420"/>
      <c r="SLN107" s="420"/>
      <c r="SLO107" s="420"/>
      <c r="SLP107" s="420"/>
      <c r="SLQ107" s="420"/>
      <c r="SLR107" s="420"/>
      <c r="SLS107" s="420"/>
      <c r="SLT107" s="420"/>
      <c r="SLU107" s="420"/>
      <c r="SLV107" s="420"/>
      <c r="SLW107" s="420"/>
      <c r="SLX107" s="420"/>
      <c r="SLY107" s="420"/>
      <c r="SLZ107" s="420"/>
      <c r="SMA107" s="420"/>
      <c r="SMB107" s="420"/>
      <c r="SMC107" s="420"/>
      <c r="SMD107" s="420"/>
      <c r="SME107" s="420"/>
      <c r="SMF107" s="420"/>
      <c r="SMG107" s="420"/>
      <c r="SMH107" s="420"/>
      <c r="SMI107" s="420"/>
      <c r="SMJ107" s="420"/>
      <c r="SMK107" s="420"/>
      <c r="SML107" s="420"/>
      <c r="SMM107" s="420"/>
      <c r="SMN107" s="420"/>
      <c r="SMO107" s="420"/>
      <c r="SMP107" s="420"/>
      <c r="SMQ107" s="420"/>
      <c r="SMR107" s="420"/>
      <c r="SMS107" s="420"/>
      <c r="SMT107" s="420"/>
      <c r="SMU107" s="420"/>
      <c r="SMV107" s="420"/>
      <c r="SMW107" s="420"/>
      <c r="SMX107" s="420"/>
      <c r="SMY107" s="420"/>
      <c r="SMZ107" s="420"/>
      <c r="SNA107" s="420"/>
      <c r="SNB107" s="420"/>
      <c r="SNC107" s="420"/>
      <c r="SND107" s="420"/>
      <c r="SNE107" s="420"/>
      <c r="SNF107" s="420"/>
      <c r="SNG107" s="420"/>
      <c r="SNH107" s="420"/>
      <c r="SNI107" s="420"/>
      <c r="SNJ107" s="420"/>
      <c r="SNK107" s="420"/>
      <c r="SNL107" s="420"/>
      <c r="SNM107" s="420"/>
      <c r="SNN107" s="420"/>
      <c r="SNO107" s="420"/>
      <c r="SNP107" s="420"/>
      <c r="SNQ107" s="420"/>
      <c r="SNR107" s="420"/>
      <c r="SNS107" s="420"/>
      <c r="SNT107" s="420"/>
      <c r="SNU107" s="420"/>
      <c r="SNV107" s="420"/>
      <c r="SNW107" s="420"/>
      <c r="SNX107" s="420"/>
      <c r="SNY107" s="420"/>
      <c r="SNZ107" s="420"/>
      <c r="SOA107" s="420"/>
      <c r="SOB107" s="420"/>
      <c r="SOC107" s="420"/>
      <c r="SOD107" s="420"/>
      <c r="SOE107" s="420"/>
      <c r="SOF107" s="420"/>
      <c r="SOG107" s="420"/>
      <c r="SOH107" s="420"/>
      <c r="SOI107" s="420"/>
      <c r="SOJ107" s="420"/>
      <c r="SOK107" s="420"/>
      <c r="SOL107" s="420"/>
      <c r="SOM107" s="420"/>
      <c r="SON107" s="420"/>
      <c r="SOO107" s="420"/>
      <c r="SOP107" s="420"/>
      <c r="SOQ107" s="420"/>
      <c r="SOR107" s="420"/>
      <c r="SOS107" s="420"/>
      <c r="SOT107" s="420"/>
      <c r="SOU107" s="420"/>
      <c r="SOV107" s="420"/>
      <c r="SOW107" s="420"/>
      <c r="SOX107" s="420"/>
      <c r="SOY107" s="420"/>
      <c r="SOZ107" s="420"/>
      <c r="SPA107" s="420"/>
      <c r="SPB107" s="420"/>
      <c r="SPC107" s="420"/>
      <c r="SPD107" s="420"/>
      <c r="SPE107" s="420"/>
      <c r="SPF107" s="420"/>
      <c r="SPG107" s="420"/>
      <c r="SPH107" s="420"/>
      <c r="SPI107" s="420"/>
      <c r="SPJ107" s="420"/>
      <c r="SPK107" s="420"/>
      <c r="SPL107" s="420"/>
      <c r="SPM107" s="420"/>
      <c r="SPN107" s="420"/>
      <c r="SPO107" s="420"/>
      <c r="SPP107" s="420"/>
      <c r="SPQ107" s="420"/>
      <c r="SPR107" s="420"/>
      <c r="SPS107" s="420"/>
      <c r="SPT107" s="420"/>
      <c r="SPU107" s="420"/>
      <c r="SPV107" s="420"/>
      <c r="SPW107" s="420"/>
      <c r="SPX107" s="420"/>
      <c r="SPY107" s="420"/>
      <c r="SPZ107" s="420"/>
      <c r="SQA107" s="420"/>
      <c r="SQB107" s="420"/>
      <c r="SQC107" s="420"/>
      <c r="SQD107" s="420"/>
      <c r="SQE107" s="420"/>
      <c r="SQF107" s="420"/>
      <c r="SQG107" s="420"/>
      <c r="SQH107" s="420"/>
      <c r="SQI107" s="420"/>
      <c r="SQJ107" s="420"/>
      <c r="SQK107" s="420"/>
      <c r="SQL107" s="420"/>
      <c r="SQM107" s="420"/>
      <c r="SQN107" s="420"/>
      <c r="SQO107" s="420"/>
      <c r="SQP107" s="420"/>
      <c r="SQQ107" s="420"/>
      <c r="SQR107" s="420"/>
      <c r="SQS107" s="420"/>
      <c r="SQT107" s="420"/>
      <c r="SQU107" s="420"/>
      <c r="SQV107" s="420"/>
      <c r="SQW107" s="420"/>
      <c r="SQX107" s="420"/>
      <c r="SQY107" s="420"/>
      <c r="SQZ107" s="420"/>
      <c r="SRA107" s="420"/>
      <c r="SRB107" s="420"/>
      <c r="SRC107" s="420"/>
      <c r="SRD107" s="420"/>
      <c r="SRE107" s="420"/>
      <c r="SRF107" s="420"/>
      <c r="SRG107" s="420"/>
      <c r="SRH107" s="420"/>
      <c r="SRI107" s="420"/>
      <c r="SRJ107" s="420"/>
      <c r="SRK107" s="420"/>
      <c r="SRL107" s="420"/>
      <c r="SRM107" s="420"/>
      <c r="SRN107" s="420"/>
      <c r="SRO107" s="420"/>
      <c r="SRP107" s="420"/>
      <c r="SRQ107" s="420"/>
      <c r="SRR107" s="420"/>
      <c r="SRS107" s="420"/>
      <c r="SRT107" s="420"/>
      <c r="SRU107" s="420"/>
      <c r="SRV107" s="420"/>
      <c r="SRW107" s="420"/>
      <c r="SRX107" s="420"/>
      <c r="SRY107" s="420"/>
      <c r="SRZ107" s="420"/>
      <c r="SSA107" s="420"/>
      <c r="SSB107" s="420"/>
      <c r="SSC107" s="420"/>
      <c r="SSD107" s="420"/>
      <c r="SSE107" s="420"/>
      <c r="SSF107" s="420"/>
      <c r="SSG107" s="420"/>
      <c r="SSH107" s="420"/>
      <c r="SSI107" s="420"/>
      <c r="SSJ107" s="420"/>
      <c r="SSK107" s="420"/>
      <c r="SSL107" s="420"/>
      <c r="SSM107" s="420"/>
      <c r="SSN107" s="420"/>
      <c r="SSO107" s="420"/>
      <c r="SSP107" s="420"/>
      <c r="SSQ107" s="420"/>
      <c r="SSR107" s="420"/>
      <c r="SSS107" s="420"/>
      <c r="SST107" s="420"/>
      <c r="SSU107" s="420"/>
      <c r="SSV107" s="420"/>
      <c r="SSW107" s="420"/>
      <c r="SSX107" s="420"/>
      <c r="SSY107" s="420"/>
      <c r="SSZ107" s="420"/>
      <c r="STA107" s="420"/>
      <c r="STB107" s="420"/>
      <c r="STC107" s="420"/>
      <c r="STD107" s="420"/>
      <c r="STE107" s="420"/>
      <c r="STF107" s="420"/>
      <c r="STG107" s="420"/>
      <c r="STH107" s="420"/>
      <c r="STI107" s="420"/>
      <c r="STJ107" s="420"/>
      <c r="STK107" s="420"/>
      <c r="STL107" s="420"/>
      <c r="STM107" s="420"/>
      <c r="STN107" s="420"/>
      <c r="STO107" s="420"/>
      <c r="STP107" s="420"/>
      <c r="STQ107" s="420"/>
      <c r="STR107" s="420"/>
      <c r="STS107" s="420"/>
      <c r="STT107" s="420"/>
      <c r="STU107" s="420"/>
      <c r="STV107" s="420"/>
      <c r="STW107" s="420"/>
      <c r="STX107" s="420"/>
      <c r="STY107" s="420"/>
      <c r="STZ107" s="420"/>
      <c r="SUA107" s="420"/>
      <c r="SUB107" s="420"/>
      <c r="SUC107" s="420"/>
      <c r="SUD107" s="420"/>
      <c r="SUE107" s="420"/>
      <c r="SUF107" s="420"/>
      <c r="SUG107" s="420"/>
      <c r="SUH107" s="420"/>
      <c r="SUI107" s="420"/>
      <c r="SUJ107" s="420"/>
      <c r="SUK107" s="420"/>
      <c r="SUL107" s="420"/>
      <c r="SUM107" s="420"/>
      <c r="SUN107" s="420"/>
      <c r="SUO107" s="420"/>
      <c r="SUP107" s="420"/>
      <c r="SUQ107" s="420"/>
      <c r="SUR107" s="420"/>
      <c r="SUS107" s="420"/>
      <c r="SUT107" s="420"/>
      <c r="SUU107" s="420"/>
      <c r="SUV107" s="420"/>
      <c r="SUW107" s="420"/>
      <c r="SUX107" s="420"/>
      <c r="SUY107" s="420"/>
      <c r="SUZ107" s="420"/>
      <c r="SVA107" s="420"/>
      <c r="SVB107" s="420"/>
      <c r="SVC107" s="420"/>
      <c r="SVD107" s="420"/>
      <c r="SVE107" s="420"/>
      <c r="SVF107" s="420"/>
      <c r="SVG107" s="420"/>
      <c r="SVH107" s="420"/>
      <c r="SVI107" s="420"/>
      <c r="SVJ107" s="420"/>
      <c r="SVK107" s="420"/>
      <c r="SVL107" s="420"/>
      <c r="SVM107" s="420"/>
      <c r="SVN107" s="420"/>
      <c r="SVO107" s="420"/>
      <c r="SVP107" s="420"/>
      <c r="SVQ107" s="420"/>
      <c r="SVR107" s="420"/>
      <c r="SVS107" s="420"/>
      <c r="SVT107" s="420"/>
      <c r="SVU107" s="420"/>
      <c r="SVV107" s="420"/>
      <c r="SVW107" s="420"/>
      <c r="SVX107" s="420"/>
      <c r="SVY107" s="420"/>
      <c r="SVZ107" s="420"/>
      <c r="SWA107" s="420"/>
      <c r="SWB107" s="420"/>
      <c r="SWC107" s="420"/>
      <c r="SWD107" s="420"/>
      <c r="SWE107" s="420"/>
      <c r="SWF107" s="420"/>
      <c r="SWG107" s="420"/>
      <c r="SWH107" s="420"/>
      <c r="SWI107" s="420"/>
      <c r="SWJ107" s="420"/>
      <c r="SWK107" s="420"/>
      <c r="SWL107" s="420"/>
      <c r="SWM107" s="420"/>
      <c r="SWN107" s="420"/>
      <c r="SWO107" s="420"/>
      <c r="SWP107" s="420"/>
      <c r="SWQ107" s="420"/>
      <c r="SWR107" s="420"/>
      <c r="SWS107" s="420"/>
      <c r="SWT107" s="420"/>
      <c r="SWU107" s="420"/>
      <c r="SWV107" s="420"/>
      <c r="SWW107" s="420"/>
      <c r="SWX107" s="420"/>
      <c r="SWY107" s="420"/>
      <c r="SWZ107" s="420"/>
      <c r="SXA107" s="420"/>
      <c r="SXB107" s="420"/>
      <c r="SXC107" s="420"/>
      <c r="SXD107" s="420"/>
      <c r="SXE107" s="420"/>
      <c r="SXF107" s="420"/>
      <c r="SXG107" s="420"/>
      <c r="SXH107" s="420"/>
      <c r="SXI107" s="420"/>
      <c r="SXJ107" s="420"/>
      <c r="SXK107" s="420"/>
      <c r="SXL107" s="420"/>
      <c r="SXM107" s="420"/>
      <c r="SXN107" s="420"/>
      <c r="SXO107" s="420"/>
      <c r="SXP107" s="420"/>
      <c r="SXQ107" s="420"/>
      <c r="SXR107" s="420"/>
      <c r="SXS107" s="420"/>
      <c r="SXT107" s="420"/>
      <c r="SXU107" s="420"/>
      <c r="SXV107" s="420"/>
      <c r="SXW107" s="420"/>
      <c r="SXX107" s="420"/>
      <c r="SXY107" s="420"/>
      <c r="SXZ107" s="420"/>
      <c r="SYA107" s="420"/>
      <c r="SYB107" s="420"/>
      <c r="SYC107" s="420"/>
      <c r="SYD107" s="420"/>
      <c r="SYE107" s="420"/>
      <c r="SYF107" s="420"/>
      <c r="SYG107" s="420"/>
      <c r="SYH107" s="420"/>
      <c r="SYI107" s="420"/>
      <c r="SYJ107" s="420"/>
      <c r="SYK107" s="420"/>
      <c r="SYL107" s="420"/>
      <c r="SYM107" s="420"/>
      <c r="SYN107" s="420"/>
      <c r="SYO107" s="420"/>
      <c r="SYP107" s="420"/>
      <c r="SYQ107" s="420"/>
      <c r="SYR107" s="420"/>
      <c r="SYS107" s="420"/>
      <c r="SYT107" s="420"/>
      <c r="SYU107" s="420"/>
      <c r="SYV107" s="420"/>
      <c r="SYW107" s="420"/>
      <c r="SYX107" s="420"/>
      <c r="SYY107" s="420"/>
      <c r="SYZ107" s="420"/>
      <c r="SZA107" s="420"/>
      <c r="SZB107" s="420"/>
      <c r="SZC107" s="420"/>
      <c r="SZD107" s="420"/>
      <c r="SZE107" s="420"/>
      <c r="SZF107" s="420"/>
      <c r="SZG107" s="420"/>
      <c r="SZH107" s="420"/>
      <c r="SZI107" s="420"/>
      <c r="SZJ107" s="420"/>
      <c r="SZK107" s="420"/>
      <c r="SZL107" s="420"/>
      <c r="SZM107" s="420"/>
      <c r="SZN107" s="420"/>
      <c r="SZO107" s="420"/>
      <c r="SZP107" s="420"/>
      <c r="SZQ107" s="420"/>
      <c r="SZR107" s="420"/>
      <c r="SZS107" s="420"/>
      <c r="SZT107" s="420"/>
      <c r="SZU107" s="420"/>
      <c r="SZV107" s="420"/>
      <c r="SZW107" s="420"/>
      <c r="SZX107" s="420"/>
      <c r="SZY107" s="420"/>
      <c r="SZZ107" s="420"/>
      <c r="TAA107" s="420"/>
      <c r="TAB107" s="420"/>
      <c r="TAC107" s="420"/>
      <c r="TAD107" s="420"/>
      <c r="TAE107" s="420"/>
      <c r="TAF107" s="420"/>
      <c r="TAG107" s="420"/>
      <c r="TAH107" s="420"/>
      <c r="TAI107" s="420"/>
      <c r="TAJ107" s="420"/>
      <c r="TAK107" s="420"/>
      <c r="TAL107" s="420"/>
      <c r="TAM107" s="420"/>
      <c r="TAN107" s="420"/>
      <c r="TAO107" s="420"/>
      <c r="TAP107" s="420"/>
      <c r="TAQ107" s="420"/>
      <c r="TAR107" s="420"/>
      <c r="TAS107" s="420"/>
      <c r="TAT107" s="420"/>
      <c r="TAU107" s="420"/>
      <c r="TAV107" s="420"/>
      <c r="TAW107" s="420"/>
      <c r="TAX107" s="420"/>
      <c r="TAY107" s="420"/>
      <c r="TAZ107" s="420"/>
      <c r="TBA107" s="420"/>
      <c r="TBB107" s="420"/>
      <c r="TBC107" s="420"/>
      <c r="TBD107" s="420"/>
      <c r="TBE107" s="420"/>
      <c r="TBF107" s="420"/>
      <c r="TBG107" s="420"/>
      <c r="TBH107" s="420"/>
      <c r="TBI107" s="420"/>
      <c r="TBJ107" s="420"/>
      <c r="TBK107" s="420"/>
      <c r="TBL107" s="420"/>
      <c r="TBM107" s="420"/>
      <c r="TBN107" s="420"/>
      <c r="TBO107" s="420"/>
      <c r="TBP107" s="420"/>
      <c r="TBQ107" s="420"/>
      <c r="TBR107" s="420"/>
      <c r="TBS107" s="420"/>
      <c r="TBT107" s="420"/>
      <c r="TBU107" s="420"/>
      <c r="TBV107" s="420"/>
      <c r="TBW107" s="420"/>
      <c r="TBX107" s="420"/>
      <c r="TBY107" s="420"/>
      <c r="TBZ107" s="420"/>
      <c r="TCA107" s="420"/>
      <c r="TCB107" s="420"/>
      <c r="TCC107" s="420"/>
      <c r="TCD107" s="420"/>
      <c r="TCE107" s="420"/>
      <c r="TCF107" s="420"/>
      <c r="TCG107" s="420"/>
      <c r="TCH107" s="420"/>
      <c r="TCI107" s="420"/>
      <c r="TCJ107" s="420"/>
      <c r="TCK107" s="420"/>
      <c r="TCL107" s="420"/>
      <c r="TCM107" s="420"/>
      <c r="TCN107" s="420"/>
      <c r="TCO107" s="420"/>
      <c r="TCP107" s="420"/>
      <c r="TCQ107" s="420"/>
      <c r="TCR107" s="420"/>
      <c r="TCS107" s="420"/>
      <c r="TCT107" s="420"/>
      <c r="TCU107" s="420"/>
      <c r="TCV107" s="420"/>
      <c r="TCW107" s="420"/>
      <c r="TCX107" s="420"/>
      <c r="TCY107" s="420"/>
      <c r="TCZ107" s="420"/>
      <c r="TDA107" s="420"/>
      <c r="TDB107" s="420"/>
      <c r="TDC107" s="420"/>
      <c r="TDD107" s="420"/>
      <c r="TDE107" s="420"/>
      <c r="TDF107" s="420"/>
      <c r="TDG107" s="420"/>
      <c r="TDH107" s="420"/>
      <c r="TDI107" s="420"/>
      <c r="TDJ107" s="420"/>
      <c r="TDK107" s="420"/>
      <c r="TDL107" s="420"/>
      <c r="TDM107" s="420"/>
      <c r="TDN107" s="420"/>
      <c r="TDO107" s="420"/>
      <c r="TDP107" s="420"/>
      <c r="TDQ107" s="420"/>
      <c r="TDR107" s="420"/>
      <c r="TDS107" s="420"/>
      <c r="TDT107" s="420"/>
      <c r="TDU107" s="420"/>
      <c r="TDV107" s="420"/>
      <c r="TDW107" s="420"/>
      <c r="TDX107" s="420"/>
      <c r="TDY107" s="420"/>
      <c r="TDZ107" s="420"/>
      <c r="TEA107" s="420"/>
      <c r="TEB107" s="420"/>
      <c r="TEC107" s="420"/>
      <c r="TED107" s="420"/>
      <c r="TEE107" s="420"/>
      <c r="TEF107" s="420"/>
      <c r="TEG107" s="420"/>
      <c r="TEH107" s="420"/>
      <c r="TEI107" s="420"/>
      <c r="TEJ107" s="420"/>
      <c r="TEK107" s="420"/>
      <c r="TEL107" s="420"/>
      <c r="TEM107" s="420"/>
      <c r="TEN107" s="420"/>
      <c r="TEO107" s="420"/>
      <c r="TEP107" s="420"/>
      <c r="TEQ107" s="420"/>
      <c r="TER107" s="420"/>
      <c r="TES107" s="420"/>
      <c r="TET107" s="420"/>
      <c r="TEU107" s="420"/>
      <c r="TEV107" s="420"/>
      <c r="TEW107" s="420"/>
      <c r="TEX107" s="420"/>
      <c r="TEY107" s="420"/>
      <c r="TEZ107" s="420"/>
      <c r="TFA107" s="420"/>
      <c r="TFB107" s="420"/>
      <c r="TFC107" s="420"/>
      <c r="TFD107" s="420"/>
      <c r="TFE107" s="420"/>
      <c r="TFF107" s="420"/>
      <c r="TFG107" s="420"/>
      <c r="TFH107" s="420"/>
      <c r="TFI107" s="420"/>
      <c r="TFJ107" s="420"/>
      <c r="TFK107" s="420"/>
      <c r="TFL107" s="420"/>
      <c r="TFM107" s="420"/>
      <c r="TFN107" s="420"/>
      <c r="TFO107" s="420"/>
      <c r="TFP107" s="420"/>
      <c r="TFQ107" s="420"/>
      <c r="TFR107" s="420"/>
      <c r="TFS107" s="420"/>
      <c r="TFT107" s="420"/>
      <c r="TFU107" s="420"/>
      <c r="TFV107" s="420"/>
      <c r="TFW107" s="420"/>
      <c r="TFX107" s="420"/>
      <c r="TFY107" s="420"/>
      <c r="TFZ107" s="420"/>
      <c r="TGA107" s="420"/>
      <c r="TGB107" s="420"/>
      <c r="TGC107" s="420"/>
      <c r="TGD107" s="420"/>
      <c r="TGE107" s="420"/>
      <c r="TGF107" s="420"/>
      <c r="TGG107" s="420"/>
      <c r="TGH107" s="420"/>
      <c r="TGI107" s="420"/>
      <c r="TGJ107" s="420"/>
      <c r="TGK107" s="420"/>
      <c r="TGL107" s="420"/>
      <c r="TGM107" s="420"/>
      <c r="TGN107" s="420"/>
      <c r="TGO107" s="420"/>
      <c r="TGP107" s="420"/>
      <c r="TGQ107" s="420"/>
      <c r="TGR107" s="420"/>
      <c r="TGS107" s="420"/>
      <c r="TGT107" s="420"/>
      <c r="TGU107" s="420"/>
      <c r="TGV107" s="420"/>
      <c r="TGW107" s="420"/>
      <c r="TGX107" s="420"/>
      <c r="TGY107" s="420"/>
      <c r="TGZ107" s="420"/>
      <c r="THA107" s="420"/>
      <c r="THB107" s="420"/>
      <c r="THC107" s="420"/>
      <c r="THD107" s="420"/>
      <c r="THE107" s="420"/>
      <c r="THF107" s="420"/>
      <c r="THG107" s="420"/>
      <c r="THH107" s="420"/>
      <c r="THI107" s="420"/>
      <c r="THJ107" s="420"/>
      <c r="THK107" s="420"/>
      <c r="THL107" s="420"/>
      <c r="THM107" s="420"/>
      <c r="THN107" s="420"/>
      <c r="THO107" s="420"/>
      <c r="THP107" s="420"/>
      <c r="THQ107" s="420"/>
      <c r="THR107" s="420"/>
      <c r="THS107" s="420"/>
      <c r="THT107" s="420"/>
      <c r="THU107" s="420"/>
      <c r="THV107" s="420"/>
      <c r="THW107" s="420"/>
      <c r="THX107" s="420"/>
      <c r="THY107" s="420"/>
      <c r="THZ107" s="420"/>
      <c r="TIA107" s="420"/>
      <c r="TIB107" s="420"/>
      <c r="TIC107" s="420"/>
      <c r="TID107" s="420"/>
      <c r="TIE107" s="420"/>
      <c r="TIF107" s="420"/>
      <c r="TIG107" s="420"/>
      <c r="TIH107" s="420"/>
      <c r="TII107" s="420"/>
      <c r="TIJ107" s="420"/>
      <c r="TIK107" s="420"/>
      <c r="TIL107" s="420"/>
      <c r="TIM107" s="420"/>
      <c r="TIN107" s="420"/>
      <c r="TIO107" s="420"/>
      <c r="TIP107" s="420"/>
      <c r="TIQ107" s="420"/>
      <c r="TIR107" s="420"/>
      <c r="TIS107" s="420"/>
      <c r="TIT107" s="420"/>
      <c r="TIU107" s="420"/>
      <c r="TIV107" s="420"/>
      <c r="TIW107" s="420"/>
      <c r="TIX107" s="420"/>
      <c r="TIY107" s="420"/>
      <c r="TIZ107" s="420"/>
      <c r="TJA107" s="420"/>
      <c r="TJB107" s="420"/>
      <c r="TJC107" s="420"/>
      <c r="TJD107" s="420"/>
      <c r="TJE107" s="420"/>
      <c r="TJF107" s="420"/>
      <c r="TJG107" s="420"/>
      <c r="TJH107" s="420"/>
      <c r="TJI107" s="420"/>
      <c r="TJJ107" s="420"/>
      <c r="TJK107" s="420"/>
      <c r="TJL107" s="420"/>
      <c r="TJM107" s="420"/>
      <c r="TJN107" s="420"/>
      <c r="TJO107" s="420"/>
      <c r="TJP107" s="420"/>
      <c r="TJQ107" s="420"/>
      <c r="TJR107" s="420"/>
      <c r="TJS107" s="420"/>
      <c r="TJT107" s="420"/>
      <c r="TJU107" s="420"/>
      <c r="TJV107" s="420"/>
      <c r="TJW107" s="420"/>
      <c r="TJX107" s="420"/>
      <c r="TJY107" s="420"/>
      <c r="TJZ107" s="420"/>
      <c r="TKA107" s="420"/>
      <c r="TKB107" s="420"/>
      <c r="TKC107" s="420"/>
      <c r="TKD107" s="420"/>
      <c r="TKE107" s="420"/>
      <c r="TKF107" s="420"/>
      <c r="TKG107" s="420"/>
      <c r="TKH107" s="420"/>
      <c r="TKI107" s="420"/>
      <c r="TKJ107" s="420"/>
      <c r="TKK107" s="420"/>
      <c r="TKL107" s="420"/>
      <c r="TKM107" s="420"/>
      <c r="TKN107" s="420"/>
      <c r="TKO107" s="420"/>
      <c r="TKP107" s="420"/>
      <c r="TKQ107" s="420"/>
      <c r="TKR107" s="420"/>
      <c r="TKS107" s="420"/>
      <c r="TKT107" s="420"/>
      <c r="TKU107" s="420"/>
      <c r="TKV107" s="420"/>
      <c r="TKW107" s="420"/>
      <c r="TKX107" s="420"/>
      <c r="TKY107" s="420"/>
      <c r="TKZ107" s="420"/>
      <c r="TLA107" s="420"/>
      <c r="TLB107" s="420"/>
      <c r="TLC107" s="420"/>
      <c r="TLD107" s="420"/>
      <c r="TLE107" s="420"/>
      <c r="TLF107" s="420"/>
      <c r="TLG107" s="420"/>
      <c r="TLH107" s="420"/>
      <c r="TLI107" s="420"/>
      <c r="TLJ107" s="420"/>
      <c r="TLK107" s="420"/>
      <c r="TLL107" s="420"/>
      <c r="TLM107" s="420"/>
      <c r="TLN107" s="420"/>
      <c r="TLO107" s="420"/>
      <c r="TLP107" s="420"/>
      <c r="TLQ107" s="420"/>
      <c r="TLR107" s="420"/>
      <c r="TLS107" s="420"/>
      <c r="TLT107" s="420"/>
      <c r="TLU107" s="420"/>
      <c r="TLV107" s="420"/>
      <c r="TLW107" s="420"/>
      <c r="TLX107" s="420"/>
      <c r="TLY107" s="420"/>
      <c r="TLZ107" s="420"/>
      <c r="TMA107" s="420"/>
      <c r="TMB107" s="420"/>
      <c r="TMC107" s="420"/>
      <c r="TMD107" s="420"/>
      <c r="TME107" s="420"/>
      <c r="TMF107" s="420"/>
      <c r="TMG107" s="420"/>
      <c r="TMH107" s="420"/>
      <c r="TMI107" s="420"/>
      <c r="TMJ107" s="420"/>
      <c r="TMK107" s="420"/>
      <c r="TML107" s="420"/>
      <c r="TMM107" s="420"/>
      <c r="TMN107" s="420"/>
      <c r="TMO107" s="420"/>
      <c r="TMP107" s="420"/>
      <c r="TMQ107" s="420"/>
      <c r="TMR107" s="420"/>
      <c r="TMS107" s="420"/>
      <c r="TMT107" s="420"/>
      <c r="TMU107" s="420"/>
      <c r="TMV107" s="420"/>
      <c r="TMW107" s="420"/>
      <c r="TMX107" s="420"/>
      <c r="TMY107" s="420"/>
      <c r="TMZ107" s="420"/>
      <c r="TNA107" s="420"/>
      <c r="TNB107" s="420"/>
      <c r="TNC107" s="420"/>
      <c r="TND107" s="420"/>
      <c r="TNE107" s="420"/>
      <c r="TNF107" s="420"/>
      <c r="TNG107" s="420"/>
      <c r="TNH107" s="420"/>
      <c r="TNI107" s="420"/>
      <c r="TNJ107" s="420"/>
      <c r="TNK107" s="420"/>
      <c r="TNL107" s="420"/>
      <c r="TNM107" s="420"/>
      <c r="TNN107" s="420"/>
      <c r="TNO107" s="420"/>
      <c r="TNP107" s="420"/>
      <c r="TNQ107" s="420"/>
      <c r="TNR107" s="420"/>
      <c r="TNS107" s="420"/>
      <c r="TNT107" s="420"/>
      <c r="TNU107" s="420"/>
      <c r="TNV107" s="420"/>
      <c r="TNW107" s="420"/>
      <c r="TNX107" s="420"/>
      <c r="TNY107" s="420"/>
      <c r="TNZ107" s="420"/>
      <c r="TOA107" s="420"/>
      <c r="TOB107" s="420"/>
      <c r="TOC107" s="420"/>
      <c r="TOD107" s="420"/>
      <c r="TOE107" s="420"/>
      <c r="TOF107" s="420"/>
      <c r="TOG107" s="420"/>
      <c r="TOH107" s="420"/>
      <c r="TOI107" s="420"/>
      <c r="TOJ107" s="420"/>
      <c r="TOK107" s="420"/>
      <c r="TOL107" s="420"/>
      <c r="TOM107" s="420"/>
      <c r="TON107" s="420"/>
      <c r="TOO107" s="420"/>
      <c r="TOP107" s="420"/>
      <c r="TOQ107" s="420"/>
      <c r="TOR107" s="420"/>
      <c r="TOS107" s="420"/>
      <c r="TOT107" s="420"/>
      <c r="TOU107" s="420"/>
      <c r="TOV107" s="420"/>
      <c r="TOW107" s="420"/>
      <c r="TOX107" s="420"/>
      <c r="TOY107" s="420"/>
      <c r="TOZ107" s="420"/>
      <c r="TPA107" s="420"/>
      <c r="TPB107" s="420"/>
      <c r="TPC107" s="420"/>
      <c r="TPD107" s="420"/>
      <c r="TPE107" s="420"/>
      <c r="TPF107" s="420"/>
      <c r="TPG107" s="420"/>
      <c r="TPH107" s="420"/>
      <c r="TPI107" s="420"/>
      <c r="TPJ107" s="420"/>
      <c r="TPK107" s="420"/>
      <c r="TPL107" s="420"/>
      <c r="TPM107" s="420"/>
      <c r="TPN107" s="420"/>
      <c r="TPO107" s="420"/>
      <c r="TPP107" s="420"/>
      <c r="TPQ107" s="420"/>
      <c r="TPR107" s="420"/>
      <c r="TPS107" s="420"/>
      <c r="TPT107" s="420"/>
      <c r="TPU107" s="420"/>
      <c r="TPV107" s="420"/>
      <c r="TPW107" s="420"/>
      <c r="TPX107" s="420"/>
      <c r="TPY107" s="420"/>
      <c r="TPZ107" s="420"/>
      <c r="TQA107" s="420"/>
      <c r="TQB107" s="420"/>
      <c r="TQC107" s="420"/>
      <c r="TQD107" s="420"/>
      <c r="TQE107" s="420"/>
      <c r="TQF107" s="420"/>
      <c r="TQG107" s="420"/>
      <c r="TQH107" s="420"/>
      <c r="TQI107" s="420"/>
      <c r="TQJ107" s="420"/>
      <c r="TQK107" s="420"/>
      <c r="TQL107" s="420"/>
      <c r="TQM107" s="420"/>
      <c r="TQN107" s="420"/>
      <c r="TQO107" s="420"/>
      <c r="TQP107" s="420"/>
      <c r="TQQ107" s="420"/>
      <c r="TQR107" s="420"/>
      <c r="TQS107" s="420"/>
      <c r="TQT107" s="420"/>
      <c r="TQU107" s="420"/>
      <c r="TQV107" s="420"/>
      <c r="TQW107" s="420"/>
      <c r="TQX107" s="420"/>
      <c r="TQY107" s="420"/>
      <c r="TQZ107" s="420"/>
      <c r="TRA107" s="420"/>
      <c r="TRB107" s="420"/>
      <c r="TRC107" s="420"/>
      <c r="TRD107" s="420"/>
      <c r="TRE107" s="420"/>
      <c r="TRF107" s="420"/>
      <c r="TRG107" s="420"/>
      <c r="TRH107" s="420"/>
      <c r="TRI107" s="420"/>
      <c r="TRJ107" s="420"/>
      <c r="TRK107" s="420"/>
      <c r="TRL107" s="420"/>
      <c r="TRM107" s="420"/>
      <c r="TRN107" s="420"/>
      <c r="TRO107" s="420"/>
      <c r="TRP107" s="420"/>
      <c r="TRQ107" s="420"/>
      <c r="TRR107" s="420"/>
      <c r="TRS107" s="420"/>
      <c r="TRT107" s="420"/>
      <c r="TRU107" s="420"/>
      <c r="TRV107" s="420"/>
      <c r="TRW107" s="420"/>
      <c r="TRX107" s="420"/>
      <c r="TRY107" s="420"/>
      <c r="TRZ107" s="420"/>
      <c r="TSA107" s="420"/>
      <c r="TSB107" s="420"/>
      <c r="TSC107" s="420"/>
      <c r="TSD107" s="420"/>
      <c r="TSE107" s="420"/>
      <c r="TSF107" s="420"/>
      <c r="TSG107" s="420"/>
      <c r="TSH107" s="420"/>
      <c r="TSI107" s="420"/>
      <c r="TSJ107" s="420"/>
      <c r="TSK107" s="420"/>
      <c r="TSL107" s="420"/>
      <c r="TSM107" s="420"/>
      <c r="TSN107" s="420"/>
      <c r="TSO107" s="420"/>
      <c r="TSP107" s="420"/>
      <c r="TSQ107" s="420"/>
      <c r="TSR107" s="420"/>
      <c r="TSS107" s="420"/>
      <c r="TST107" s="420"/>
      <c r="TSU107" s="420"/>
      <c r="TSV107" s="420"/>
      <c r="TSW107" s="420"/>
      <c r="TSX107" s="420"/>
      <c r="TSY107" s="420"/>
      <c r="TSZ107" s="420"/>
      <c r="TTA107" s="420"/>
      <c r="TTB107" s="420"/>
      <c r="TTC107" s="420"/>
      <c r="TTD107" s="420"/>
      <c r="TTE107" s="420"/>
      <c r="TTF107" s="420"/>
      <c r="TTG107" s="420"/>
      <c r="TTH107" s="420"/>
      <c r="TTI107" s="420"/>
      <c r="TTJ107" s="420"/>
      <c r="TTK107" s="420"/>
      <c r="TTL107" s="420"/>
      <c r="TTM107" s="420"/>
      <c r="TTN107" s="420"/>
      <c r="TTO107" s="420"/>
      <c r="TTP107" s="420"/>
      <c r="TTQ107" s="420"/>
      <c r="TTR107" s="420"/>
      <c r="TTS107" s="420"/>
      <c r="TTT107" s="420"/>
      <c r="TTU107" s="420"/>
      <c r="TTV107" s="420"/>
      <c r="TTW107" s="420"/>
      <c r="TTX107" s="420"/>
      <c r="TTY107" s="420"/>
      <c r="TTZ107" s="420"/>
      <c r="TUA107" s="420"/>
      <c r="TUB107" s="420"/>
      <c r="TUC107" s="420"/>
      <c r="TUD107" s="420"/>
      <c r="TUE107" s="420"/>
      <c r="TUF107" s="420"/>
      <c r="TUG107" s="420"/>
      <c r="TUH107" s="420"/>
      <c r="TUI107" s="420"/>
      <c r="TUJ107" s="420"/>
      <c r="TUK107" s="420"/>
      <c r="TUL107" s="420"/>
      <c r="TUM107" s="420"/>
      <c r="TUN107" s="420"/>
      <c r="TUO107" s="420"/>
      <c r="TUP107" s="420"/>
      <c r="TUQ107" s="420"/>
      <c r="TUR107" s="420"/>
      <c r="TUS107" s="420"/>
      <c r="TUT107" s="420"/>
      <c r="TUU107" s="420"/>
      <c r="TUV107" s="420"/>
      <c r="TUW107" s="420"/>
      <c r="TUX107" s="420"/>
      <c r="TUY107" s="420"/>
      <c r="TUZ107" s="420"/>
      <c r="TVA107" s="420"/>
      <c r="TVB107" s="420"/>
      <c r="TVC107" s="420"/>
      <c r="TVD107" s="420"/>
      <c r="TVE107" s="420"/>
      <c r="TVF107" s="420"/>
      <c r="TVG107" s="420"/>
      <c r="TVH107" s="420"/>
      <c r="TVI107" s="420"/>
      <c r="TVJ107" s="420"/>
      <c r="TVK107" s="420"/>
      <c r="TVL107" s="420"/>
      <c r="TVM107" s="420"/>
      <c r="TVN107" s="420"/>
      <c r="TVO107" s="420"/>
      <c r="TVP107" s="420"/>
      <c r="TVQ107" s="420"/>
      <c r="TVR107" s="420"/>
      <c r="TVS107" s="420"/>
      <c r="TVT107" s="420"/>
      <c r="TVU107" s="420"/>
      <c r="TVV107" s="420"/>
      <c r="TVW107" s="420"/>
      <c r="TVX107" s="420"/>
      <c r="TVY107" s="420"/>
      <c r="TVZ107" s="420"/>
      <c r="TWA107" s="420"/>
      <c r="TWB107" s="420"/>
      <c r="TWC107" s="420"/>
      <c r="TWD107" s="420"/>
      <c r="TWE107" s="420"/>
      <c r="TWF107" s="420"/>
      <c r="TWG107" s="420"/>
      <c r="TWH107" s="420"/>
      <c r="TWI107" s="420"/>
      <c r="TWJ107" s="420"/>
      <c r="TWK107" s="420"/>
      <c r="TWL107" s="420"/>
      <c r="TWM107" s="420"/>
      <c r="TWN107" s="420"/>
      <c r="TWO107" s="420"/>
      <c r="TWP107" s="420"/>
      <c r="TWQ107" s="420"/>
      <c r="TWR107" s="420"/>
      <c r="TWS107" s="420"/>
      <c r="TWT107" s="420"/>
      <c r="TWU107" s="420"/>
      <c r="TWV107" s="420"/>
      <c r="TWW107" s="420"/>
      <c r="TWX107" s="420"/>
      <c r="TWY107" s="420"/>
      <c r="TWZ107" s="420"/>
      <c r="TXA107" s="420"/>
      <c r="TXB107" s="420"/>
      <c r="TXC107" s="420"/>
      <c r="TXD107" s="420"/>
      <c r="TXE107" s="420"/>
      <c r="TXF107" s="420"/>
      <c r="TXG107" s="420"/>
      <c r="TXH107" s="420"/>
      <c r="TXI107" s="420"/>
      <c r="TXJ107" s="420"/>
      <c r="TXK107" s="420"/>
      <c r="TXL107" s="420"/>
      <c r="TXM107" s="420"/>
      <c r="TXN107" s="420"/>
      <c r="TXO107" s="420"/>
      <c r="TXP107" s="420"/>
      <c r="TXQ107" s="420"/>
      <c r="TXR107" s="420"/>
      <c r="TXS107" s="420"/>
      <c r="TXT107" s="420"/>
      <c r="TXU107" s="420"/>
      <c r="TXV107" s="420"/>
      <c r="TXW107" s="420"/>
      <c r="TXX107" s="420"/>
      <c r="TXY107" s="420"/>
      <c r="TXZ107" s="420"/>
      <c r="TYA107" s="420"/>
      <c r="TYB107" s="420"/>
      <c r="TYC107" s="420"/>
      <c r="TYD107" s="420"/>
      <c r="TYE107" s="420"/>
      <c r="TYF107" s="420"/>
      <c r="TYG107" s="420"/>
      <c r="TYH107" s="420"/>
      <c r="TYI107" s="420"/>
      <c r="TYJ107" s="420"/>
      <c r="TYK107" s="420"/>
      <c r="TYL107" s="420"/>
      <c r="TYM107" s="420"/>
      <c r="TYN107" s="420"/>
      <c r="TYO107" s="420"/>
      <c r="TYP107" s="420"/>
      <c r="TYQ107" s="420"/>
      <c r="TYR107" s="420"/>
      <c r="TYS107" s="420"/>
      <c r="TYT107" s="420"/>
      <c r="TYU107" s="420"/>
      <c r="TYV107" s="420"/>
      <c r="TYW107" s="420"/>
      <c r="TYX107" s="420"/>
      <c r="TYY107" s="420"/>
      <c r="TYZ107" s="420"/>
      <c r="TZA107" s="420"/>
      <c r="TZB107" s="420"/>
      <c r="TZC107" s="420"/>
      <c r="TZD107" s="420"/>
      <c r="TZE107" s="420"/>
      <c r="TZF107" s="420"/>
      <c r="TZG107" s="420"/>
      <c r="TZH107" s="420"/>
      <c r="TZI107" s="420"/>
      <c r="TZJ107" s="420"/>
      <c r="TZK107" s="420"/>
      <c r="TZL107" s="420"/>
      <c r="TZM107" s="420"/>
      <c r="TZN107" s="420"/>
      <c r="TZO107" s="420"/>
      <c r="TZP107" s="420"/>
      <c r="TZQ107" s="420"/>
      <c r="TZR107" s="420"/>
      <c r="TZS107" s="420"/>
      <c r="TZT107" s="420"/>
      <c r="TZU107" s="420"/>
      <c r="TZV107" s="420"/>
      <c r="TZW107" s="420"/>
      <c r="TZX107" s="420"/>
      <c r="TZY107" s="420"/>
      <c r="TZZ107" s="420"/>
      <c r="UAA107" s="420"/>
      <c r="UAB107" s="420"/>
      <c r="UAC107" s="420"/>
      <c r="UAD107" s="420"/>
      <c r="UAE107" s="420"/>
      <c r="UAF107" s="420"/>
      <c r="UAG107" s="420"/>
      <c r="UAH107" s="420"/>
      <c r="UAI107" s="420"/>
      <c r="UAJ107" s="420"/>
      <c r="UAK107" s="420"/>
      <c r="UAL107" s="420"/>
      <c r="UAM107" s="420"/>
      <c r="UAN107" s="420"/>
      <c r="UAO107" s="420"/>
      <c r="UAP107" s="420"/>
      <c r="UAQ107" s="420"/>
      <c r="UAR107" s="420"/>
      <c r="UAS107" s="420"/>
      <c r="UAT107" s="420"/>
      <c r="UAU107" s="420"/>
      <c r="UAV107" s="420"/>
      <c r="UAW107" s="420"/>
      <c r="UAX107" s="420"/>
      <c r="UAY107" s="420"/>
      <c r="UAZ107" s="420"/>
      <c r="UBA107" s="420"/>
      <c r="UBB107" s="420"/>
      <c r="UBC107" s="420"/>
      <c r="UBD107" s="420"/>
      <c r="UBE107" s="420"/>
      <c r="UBF107" s="420"/>
      <c r="UBG107" s="420"/>
      <c r="UBH107" s="420"/>
      <c r="UBI107" s="420"/>
      <c r="UBJ107" s="420"/>
      <c r="UBK107" s="420"/>
      <c r="UBL107" s="420"/>
      <c r="UBM107" s="420"/>
      <c r="UBN107" s="420"/>
      <c r="UBO107" s="420"/>
      <c r="UBP107" s="420"/>
      <c r="UBQ107" s="420"/>
      <c r="UBR107" s="420"/>
      <c r="UBS107" s="420"/>
      <c r="UBT107" s="420"/>
      <c r="UBU107" s="420"/>
      <c r="UBV107" s="420"/>
      <c r="UBW107" s="420"/>
      <c r="UBX107" s="420"/>
      <c r="UBY107" s="420"/>
      <c r="UBZ107" s="420"/>
      <c r="UCA107" s="420"/>
      <c r="UCB107" s="420"/>
      <c r="UCC107" s="420"/>
      <c r="UCD107" s="420"/>
      <c r="UCE107" s="420"/>
      <c r="UCF107" s="420"/>
      <c r="UCG107" s="420"/>
      <c r="UCH107" s="420"/>
      <c r="UCI107" s="420"/>
      <c r="UCJ107" s="420"/>
      <c r="UCK107" s="420"/>
      <c r="UCL107" s="420"/>
      <c r="UCM107" s="420"/>
      <c r="UCN107" s="420"/>
      <c r="UCO107" s="420"/>
      <c r="UCP107" s="420"/>
      <c r="UCQ107" s="420"/>
      <c r="UCR107" s="420"/>
      <c r="UCS107" s="420"/>
      <c r="UCT107" s="420"/>
      <c r="UCU107" s="420"/>
      <c r="UCV107" s="420"/>
      <c r="UCW107" s="420"/>
      <c r="UCX107" s="420"/>
      <c r="UCY107" s="420"/>
      <c r="UCZ107" s="420"/>
      <c r="UDA107" s="420"/>
      <c r="UDB107" s="420"/>
      <c r="UDC107" s="420"/>
      <c r="UDD107" s="420"/>
      <c r="UDE107" s="420"/>
      <c r="UDF107" s="420"/>
      <c r="UDG107" s="420"/>
      <c r="UDH107" s="420"/>
      <c r="UDI107" s="420"/>
      <c r="UDJ107" s="420"/>
      <c r="UDK107" s="420"/>
      <c r="UDL107" s="420"/>
      <c r="UDM107" s="420"/>
      <c r="UDN107" s="420"/>
      <c r="UDO107" s="420"/>
      <c r="UDP107" s="420"/>
      <c r="UDQ107" s="420"/>
      <c r="UDR107" s="420"/>
      <c r="UDS107" s="420"/>
      <c r="UDT107" s="420"/>
      <c r="UDU107" s="420"/>
      <c r="UDV107" s="420"/>
      <c r="UDW107" s="420"/>
      <c r="UDX107" s="420"/>
      <c r="UDY107" s="420"/>
      <c r="UDZ107" s="420"/>
      <c r="UEA107" s="420"/>
      <c r="UEB107" s="420"/>
      <c r="UEC107" s="420"/>
      <c r="UED107" s="420"/>
      <c r="UEE107" s="420"/>
      <c r="UEF107" s="420"/>
      <c r="UEG107" s="420"/>
      <c r="UEH107" s="420"/>
      <c r="UEI107" s="420"/>
      <c r="UEJ107" s="420"/>
      <c r="UEK107" s="420"/>
      <c r="UEL107" s="420"/>
      <c r="UEM107" s="420"/>
      <c r="UEN107" s="420"/>
      <c r="UEO107" s="420"/>
      <c r="UEP107" s="420"/>
      <c r="UEQ107" s="420"/>
      <c r="UER107" s="420"/>
      <c r="UES107" s="420"/>
      <c r="UET107" s="420"/>
      <c r="UEU107" s="420"/>
      <c r="UEV107" s="420"/>
      <c r="UEW107" s="420"/>
      <c r="UEX107" s="420"/>
      <c r="UEY107" s="420"/>
      <c r="UEZ107" s="420"/>
      <c r="UFA107" s="420"/>
      <c r="UFB107" s="420"/>
      <c r="UFC107" s="420"/>
      <c r="UFD107" s="420"/>
      <c r="UFE107" s="420"/>
      <c r="UFF107" s="420"/>
      <c r="UFG107" s="420"/>
      <c r="UFH107" s="420"/>
      <c r="UFI107" s="420"/>
      <c r="UFJ107" s="420"/>
      <c r="UFK107" s="420"/>
      <c r="UFL107" s="420"/>
      <c r="UFM107" s="420"/>
      <c r="UFN107" s="420"/>
      <c r="UFO107" s="420"/>
      <c r="UFP107" s="420"/>
      <c r="UFQ107" s="420"/>
      <c r="UFR107" s="420"/>
      <c r="UFS107" s="420"/>
      <c r="UFT107" s="420"/>
      <c r="UFU107" s="420"/>
      <c r="UFV107" s="420"/>
      <c r="UFW107" s="420"/>
      <c r="UFX107" s="420"/>
      <c r="UFY107" s="420"/>
      <c r="UFZ107" s="420"/>
      <c r="UGA107" s="420"/>
      <c r="UGB107" s="420"/>
      <c r="UGC107" s="420"/>
      <c r="UGD107" s="420"/>
      <c r="UGE107" s="420"/>
      <c r="UGF107" s="420"/>
      <c r="UGG107" s="420"/>
      <c r="UGH107" s="420"/>
      <c r="UGI107" s="420"/>
      <c r="UGJ107" s="420"/>
      <c r="UGK107" s="420"/>
      <c r="UGL107" s="420"/>
      <c r="UGM107" s="420"/>
      <c r="UGN107" s="420"/>
      <c r="UGO107" s="420"/>
      <c r="UGP107" s="420"/>
      <c r="UGQ107" s="420"/>
      <c r="UGR107" s="420"/>
      <c r="UGS107" s="420"/>
      <c r="UGT107" s="420"/>
      <c r="UGU107" s="420"/>
      <c r="UGV107" s="420"/>
      <c r="UGW107" s="420"/>
      <c r="UGX107" s="420"/>
      <c r="UGY107" s="420"/>
      <c r="UGZ107" s="420"/>
      <c r="UHA107" s="420"/>
      <c r="UHB107" s="420"/>
      <c r="UHC107" s="420"/>
      <c r="UHD107" s="420"/>
      <c r="UHE107" s="420"/>
      <c r="UHF107" s="420"/>
      <c r="UHG107" s="420"/>
      <c r="UHH107" s="420"/>
      <c r="UHI107" s="420"/>
      <c r="UHJ107" s="420"/>
      <c r="UHK107" s="420"/>
      <c r="UHL107" s="420"/>
      <c r="UHM107" s="420"/>
      <c r="UHN107" s="420"/>
      <c r="UHO107" s="420"/>
      <c r="UHP107" s="420"/>
      <c r="UHQ107" s="420"/>
      <c r="UHR107" s="420"/>
      <c r="UHS107" s="420"/>
      <c r="UHT107" s="420"/>
      <c r="UHU107" s="420"/>
      <c r="UHV107" s="420"/>
      <c r="UHW107" s="420"/>
      <c r="UHX107" s="420"/>
      <c r="UHY107" s="420"/>
      <c r="UHZ107" s="420"/>
      <c r="UIA107" s="420"/>
      <c r="UIB107" s="420"/>
      <c r="UIC107" s="420"/>
      <c r="UID107" s="420"/>
      <c r="UIE107" s="420"/>
      <c r="UIF107" s="420"/>
      <c r="UIG107" s="420"/>
      <c r="UIH107" s="420"/>
      <c r="UII107" s="420"/>
      <c r="UIJ107" s="420"/>
      <c r="UIK107" s="420"/>
      <c r="UIL107" s="420"/>
      <c r="UIM107" s="420"/>
      <c r="UIN107" s="420"/>
      <c r="UIO107" s="420"/>
      <c r="UIP107" s="420"/>
      <c r="UIQ107" s="420"/>
      <c r="UIR107" s="420"/>
      <c r="UIS107" s="420"/>
      <c r="UIT107" s="420"/>
      <c r="UIU107" s="420"/>
      <c r="UIV107" s="420"/>
      <c r="UIW107" s="420"/>
      <c r="UIX107" s="420"/>
      <c r="UIY107" s="420"/>
      <c r="UIZ107" s="420"/>
      <c r="UJA107" s="420"/>
      <c r="UJB107" s="420"/>
      <c r="UJC107" s="420"/>
      <c r="UJD107" s="420"/>
      <c r="UJE107" s="420"/>
      <c r="UJF107" s="420"/>
      <c r="UJG107" s="420"/>
      <c r="UJH107" s="420"/>
      <c r="UJI107" s="420"/>
      <c r="UJJ107" s="420"/>
      <c r="UJK107" s="420"/>
      <c r="UJL107" s="420"/>
      <c r="UJM107" s="420"/>
      <c r="UJN107" s="420"/>
      <c r="UJO107" s="420"/>
      <c r="UJP107" s="420"/>
      <c r="UJQ107" s="420"/>
      <c r="UJR107" s="420"/>
      <c r="UJS107" s="420"/>
      <c r="UJT107" s="420"/>
      <c r="UJU107" s="420"/>
      <c r="UJV107" s="420"/>
      <c r="UJW107" s="420"/>
      <c r="UJX107" s="420"/>
      <c r="UJY107" s="420"/>
      <c r="UJZ107" s="420"/>
      <c r="UKA107" s="420"/>
      <c r="UKB107" s="420"/>
      <c r="UKC107" s="420"/>
      <c r="UKD107" s="420"/>
      <c r="UKE107" s="420"/>
      <c r="UKF107" s="420"/>
      <c r="UKG107" s="420"/>
      <c r="UKH107" s="420"/>
      <c r="UKI107" s="420"/>
      <c r="UKJ107" s="420"/>
      <c r="UKK107" s="420"/>
      <c r="UKL107" s="420"/>
      <c r="UKM107" s="420"/>
      <c r="UKN107" s="420"/>
      <c r="UKO107" s="420"/>
      <c r="UKP107" s="420"/>
      <c r="UKQ107" s="420"/>
      <c r="UKR107" s="420"/>
      <c r="UKS107" s="420"/>
      <c r="UKT107" s="420"/>
      <c r="UKU107" s="420"/>
      <c r="UKV107" s="420"/>
      <c r="UKW107" s="420"/>
      <c r="UKX107" s="420"/>
      <c r="UKY107" s="420"/>
      <c r="UKZ107" s="420"/>
      <c r="ULA107" s="420"/>
      <c r="ULB107" s="420"/>
      <c r="ULC107" s="420"/>
      <c r="ULD107" s="420"/>
      <c r="ULE107" s="420"/>
      <c r="ULF107" s="420"/>
      <c r="ULG107" s="420"/>
      <c r="ULH107" s="420"/>
      <c r="ULI107" s="420"/>
      <c r="ULJ107" s="420"/>
      <c r="ULK107" s="420"/>
      <c r="ULL107" s="420"/>
      <c r="ULM107" s="420"/>
      <c r="ULN107" s="420"/>
      <c r="ULO107" s="420"/>
      <c r="ULP107" s="420"/>
      <c r="ULQ107" s="420"/>
      <c r="ULR107" s="420"/>
      <c r="ULS107" s="420"/>
      <c r="ULT107" s="420"/>
      <c r="ULU107" s="420"/>
      <c r="ULV107" s="420"/>
      <c r="ULW107" s="420"/>
      <c r="ULX107" s="420"/>
      <c r="ULY107" s="420"/>
      <c r="ULZ107" s="420"/>
      <c r="UMA107" s="420"/>
      <c r="UMB107" s="420"/>
      <c r="UMC107" s="420"/>
      <c r="UMD107" s="420"/>
      <c r="UME107" s="420"/>
      <c r="UMF107" s="420"/>
      <c r="UMG107" s="420"/>
      <c r="UMH107" s="420"/>
      <c r="UMI107" s="420"/>
      <c r="UMJ107" s="420"/>
      <c r="UMK107" s="420"/>
      <c r="UML107" s="420"/>
      <c r="UMM107" s="420"/>
      <c r="UMN107" s="420"/>
      <c r="UMO107" s="420"/>
      <c r="UMP107" s="420"/>
      <c r="UMQ107" s="420"/>
      <c r="UMR107" s="420"/>
      <c r="UMS107" s="420"/>
      <c r="UMT107" s="420"/>
      <c r="UMU107" s="420"/>
      <c r="UMV107" s="420"/>
      <c r="UMW107" s="420"/>
      <c r="UMX107" s="420"/>
      <c r="UMY107" s="420"/>
      <c r="UMZ107" s="420"/>
      <c r="UNA107" s="420"/>
      <c r="UNB107" s="420"/>
      <c r="UNC107" s="420"/>
      <c r="UND107" s="420"/>
      <c r="UNE107" s="420"/>
      <c r="UNF107" s="420"/>
      <c r="UNG107" s="420"/>
      <c r="UNH107" s="420"/>
      <c r="UNI107" s="420"/>
      <c r="UNJ107" s="420"/>
      <c r="UNK107" s="420"/>
      <c r="UNL107" s="420"/>
      <c r="UNM107" s="420"/>
      <c r="UNN107" s="420"/>
      <c r="UNO107" s="420"/>
      <c r="UNP107" s="420"/>
      <c r="UNQ107" s="420"/>
      <c r="UNR107" s="420"/>
      <c r="UNS107" s="420"/>
      <c r="UNT107" s="420"/>
      <c r="UNU107" s="420"/>
      <c r="UNV107" s="420"/>
      <c r="UNW107" s="420"/>
      <c r="UNX107" s="420"/>
      <c r="UNY107" s="420"/>
      <c r="UNZ107" s="420"/>
      <c r="UOA107" s="420"/>
      <c r="UOB107" s="420"/>
      <c r="UOC107" s="420"/>
      <c r="UOD107" s="420"/>
      <c r="UOE107" s="420"/>
      <c r="UOF107" s="420"/>
      <c r="UOG107" s="420"/>
      <c r="UOH107" s="420"/>
      <c r="UOI107" s="420"/>
      <c r="UOJ107" s="420"/>
      <c r="UOK107" s="420"/>
      <c r="UOL107" s="420"/>
      <c r="UOM107" s="420"/>
      <c r="UON107" s="420"/>
      <c r="UOO107" s="420"/>
      <c r="UOP107" s="420"/>
      <c r="UOQ107" s="420"/>
      <c r="UOR107" s="420"/>
      <c r="UOS107" s="420"/>
      <c r="UOT107" s="420"/>
      <c r="UOU107" s="420"/>
      <c r="UOV107" s="420"/>
      <c r="UOW107" s="420"/>
      <c r="UOX107" s="420"/>
      <c r="UOY107" s="420"/>
      <c r="UOZ107" s="420"/>
      <c r="UPA107" s="420"/>
      <c r="UPB107" s="420"/>
      <c r="UPC107" s="420"/>
      <c r="UPD107" s="420"/>
      <c r="UPE107" s="420"/>
      <c r="UPF107" s="420"/>
      <c r="UPG107" s="420"/>
      <c r="UPH107" s="420"/>
      <c r="UPI107" s="420"/>
      <c r="UPJ107" s="420"/>
      <c r="UPK107" s="420"/>
      <c r="UPL107" s="420"/>
      <c r="UPM107" s="420"/>
      <c r="UPN107" s="420"/>
      <c r="UPO107" s="420"/>
      <c r="UPP107" s="420"/>
      <c r="UPQ107" s="420"/>
      <c r="UPR107" s="420"/>
      <c r="UPS107" s="420"/>
      <c r="UPT107" s="420"/>
      <c r="UPU107" s="420"/>
      <c r="UPV107" s="420"/>
      <c r="UPW107" s="420"/>
      <c r="UPX107" s="420"/>
      <c r="UPY107" s="420"/>
      <c r="UPZ107" s="420"/>
      <c r="UQA107" s="420"/>
      <c r="UQB107" s="420"/>
      <c r="UQC107" s="420"/>
      <c r="UQD107" s="420"/>
      <c r="UQE107" s="420"/>
      <c r="UQF107" s="420"/>
      <c r="UQG107" s="420"/>
      <c r="UQH107" s="420"/>
      <c r="UQI107" s="420"/>
      <c r="UQJ107" s="420"/>
      <c r="UQK107" s="420"/>
      <c r="UQL107" s="420"/>
      <c r="UQM107" s="420"/>
      <c r="UQN107" s="420"/>
      <c r="UQO107" s="420"/>
      <c r="UQP107" s="420"/>
      <c r="UQQ107" s="420"/>
      <c r="UQR107" s="420"/>
      <c r="UQS107" s="420"/>
      <c r="UQT107" s="420"/>
      <c r="UQU107" s="420"/>
      <c r="UQV107" s="420"/>
      <c r="UQW107" s="420"/>
      <c r="UQX107" s="420"/>
      <c r="UQY107" s="420"/>
      <c r="UQZ107" s="420"/>
      <c r="URA107" s="420"/>
      <c r="URB107" s="420"/>
      <c r="URC107" s="420"/>
      <c r="URD107" s="420"/>
      <c r="URE107" s="420"/>
      <c r="URF107" s="420"/>
      <c r="URG107" s="420"/>
      <c r="URH107" s="420"/>
      <c r="URI107" s="420"/>
      <c r="URJ107" s="420"/>
      <c r="URK107" s="420"/>
      <c r="URL107" s="420"/>
      <c r="URM107" s="420"/>
      <c r="URN107" s="420"/>
      <c r="URO107" s="420"/>
      <c r="URP107" s="420"/>
      <c r="URQ107" s="420"/>
      <c r="URR107" s="420"/>
      <c r="URS107" s="420"/>
      <c r="URT107" s="420"/>
      <c r="URU107" s="420"/>
      <c r="URV107" s="420"/>
      <c r="URW107" s="420"/>
      <c r="URX107" s="420"/>
      <c r="URY107" s="420"/>
      <c r="URZ107" s="420"/>
      <c r="USA107" s="420"/>
      <c r="USB107" s="420"/>
      <c r="USC107" s="420"/>
      <c r="USD107" s="420"/>
      <c r="USE107" s="420"/>
      <c r="USF107" s="420"/>
      <c r="USG107" s="420"/>
      <c r="USH107" s="420"/>
      <c r="USI107" s="420"/>
      <c r="USJ107" s="420"/>
      <c r="USK107" s="420"/>
      <c r="USL107" s="420"/>
      <c r="USM107" s="420"/>
      <c r="USN107" s="420"/>
      <c r="USO107" s="420"/>
      <c r="USP107" s="420"/>
      <c r="USQ107" s="420"/>
      <c r="USR107" s="420"/>
      <c r="USS107" s="420"/>
      <c r="UST107" s="420"/>
      <c r="USU107" s="420"/>
      <c r="USV107" s="420"/>
      <c r="USW107" s="420"/>
      <c r="USX107" s="420"/>
      <c r="USY107" s="420"/>
      <c r="USZ107" s="420"/>
      <c r="UTA107" s="420"/>
      <c r="UTB107" s="420"/>
      <c r="UTC107" s="420"/>
      <c r="UTD107" s="420"/>
      <c r="UTE107" s="420"/>
      <c r="UTF107" s="420"/>
      <c r="UTG107" s="420"/>
      <c r="UTH107" s="420"/>
      <c r="UTI107" s="420"/>
      <c r="UTJ107" s="420"/>
      <c r="UTK107" s="420"/>
      <c r="UTL107" s="420"/>
      <c r="UTM107" s="420"/>
      <c r="UTN107" s="420"/>
      <c r="UTO107" s="420"/>
      <c r="UTP107" s="420"/>
      <c r="UTQ107" s="420"/>
      <c r="UTR107" s="420"/>
      <c r="UTS107" s="420"/>
      <c r="UTT107" s="420"/>
      <c r="UTU107" s="420"/>
      <c r="UTV107" s="420"/>
      <c r="UTW107" s="420"/>
      <c r="UTX107" s="420"/>
      <c r="UTY107" s="420"/>
      <c r="UTZ107" s="420"/>
      <c r="UUA107" s="420"/>
      <c r="UUB107" s="420"/>
      <c r="UUC107" s="420"/>
      <c r="UUD107" s="420"/>
      <c r="UUE107" s="420"/>
      <c r="UUF107" s="420"/>
      <c r="UUG107" s="420"/>
      <c r="UUH107" s="420"/>
      <c r="UUI107" s="420"/>
      <c r="UUJ107" s="420"/>
      <c r="UUK107" s="420"/>
      <c r="UUL107" s="420"/>
      <c r="UUM107" s="420"/>
      <c r="UUN107" s="420"/>
      <c r="UUO107" s="420"/>
      <c r="UUP107" s="420"/>
      <c r="UUQ107" s="420"/>
      <c r="UUR107" s="420"/>
      <c r="UUS107" s="420"/>
      <c r="UUT107" s="420"/>
      <c r="UUU107" s="420"/>
      <c r="UUV107" s="420"/>
      <c r="UUW107" s="420"/>
      <c r="UUX107" s="420"/>
      <c r="UUY107" s="420"/>
      <c r="UUZ107" s="420"/>
      <c r="UVA107" s="420"/>
      <c r="UVB107" s="420"/>
      <c r="UVC107" s="420"/>
      <c r="UVD107" s="420"/>
      <c r="UVE107" s="420"/>
      <c r="UVF107" s="420"/>
      <c r="UVG107" s="420"/>
      <c r="UVH107" s="420"/>
      <c r="UVI107" s="420"/>
      <c r="UVJ107" s="420"/>
      <c r="UVK107" s="420"/>
      <c r="UVL107" s="420"/>
      <c r="UVM107" s="420"/>
      <c r="UVN107" s="420"/>
      <c r="UVO107" s="420"/>
      <c r="UVP107" s="420"/>
      <c r="UVQ107" s="420"/>
      <c r="UVR107" s="420"/>
      <c r="UVS107" s="420"/>
      <c r="UVT107" s="420"/>
      <c r="UVU107" s="420"/>
      <c r="UVV107" s="420"/>
      <c r="UVW107" s="420"/>
      <c r="UVX107" s="420"/>
      <c r="UVY107" s="420"/>
      <c r="UVZ107" s="420"/>
      <c r="UWA107" s="420"/>
      <c r="UWB107" s="420"/>
      <c r="UWC107" s="420"/>
      <c r="UWD107" s="420"/>
      <c r="UWE107" s="420"/>
      <c r="UWF107" s="420"/>
      <c r="UWG107" s="420"/>
      <c r="UWH107" s="420"/>
      <c r="UWI107" s="420"/>
      <c r="UWJ107" s="420"/>
      <c r="UWK107" s="420"/>
      <c r="UWL107" s="420"/>
      <c r="UWM107" s="420"/>
      <c r="UWN107" s="420"/>
      <c r="UWO107" s="420"/>
      <c r="UWP107" s="420"/>
      <c r="UWQ107" s="420"/>
      <c r="UWR107" s="420"/>
      <c r="UWS107" s="420"/>
      <c r="UWT107" s="420"/>
      <c r="UWU107" s="420"/>
      <c r="UWV107" s="420"/>
      <c r="UWW107" s="420"/>
      <c r="UWX107" s="420"/>
      <c r="UWY107" s="420"/>
      <c r="UWZ107" s="420"/>
      <c r="UXA107" s="420"/>
      <c r="UXB107" s="420"/>
      <c r="UXC107" s="420"/>
      <c r="UXD107" s="420"/>
      <c r="UXE107" s="420"/>
      <c r="UXF107" s="420"/>
      <c r="UXG107" s="420"/>
      <c r="UXH107" s="420"/>
      <c r="UXI107" s="420"/>
      <c r="UXJ107" s="420"/>
      <c r="UXK107" s="420"/>
      <c r="UXL107" s="420"/>
      <c r="UXM107" s="420"/>
      <c r="UXN107" s="420"/>
      <c r="UXO107" s="420"/>
      <c r="UXP107" s="420"/>
      <c r="UXQ107" s="420"/>
      <c r="UXR107" s="420"/>
      <c r="UXS107" s="420"/>
      <c r="UXT107" s="420"/>
      <c r="UXU107" s="420"/>
      <c r="UXV107" s="420"/>
      <c r="UXW107" s="420"/>
      <c r="UXX107" s="420"/>
      <c r="UXY107" s="420"/>
      <c r="UXZ107" s="420"/>
      <c r="UYA107" s="420"/>
      <c r="UYB107" s="420"/>
      <c r="UYC107" s="420"/>
      <c r="UYD107" s="420"/>
      <c r="UYE107" s="420"/>
      <c r="UYF107" s="420"/>
      <c r="UYG107" s="420"/>
      <c r="UYH107" s="420"/>
      <c r="UYI107" s="420"/>
      <c r="UYJ107" s="420"/>
      <c r="UYK107" s="420"/>
      <c r="UYL107" s="420"/>
      <c r="UYM107" s="420"/>
      <c r="UYN107" s="420"/>
      <c r="UYO107" s="420"/>
      <c r="UYP107" s="420"/>
      <c r="UYQ107" s="420"/>
      <c r="UYR107" s="420"/>
      <c r="UYS107" s="420"/>
      <c r="UYT107" s="420"/>
      <c r="UYU107" s="420"/>
      <c r="UYV107" s="420"/>
      <c r="UYW107" s="420"/>
      <c r="UYX107" s="420"/>
      <c r="UYY107" s="420"/>
      <c r="UYZ107" s="420"/>
      <c r="UZA107" s="420"/>
      <c r="UZB107" s="420"/>
      <c r="UZC107" s="420"/>
      <c r="UZD107" s="420"/>
      <c r="UZE107" s="420"/>
      <c r="UZF107" s="420"/>
      <c r="UZG107" s="420"/>
      <c r="UZH107" s="420"/>
      <c r="UZI107" s="420"/>
      <c r="UZJ107" s="420"/>
      <c r="UZK107" s="420"/>
      <c r="UZL107" s="420"/>
      <c r="UZM107" s="420"/>
      <c r="UZN107" s="420"/>
      <c r="UZO107" s="420"/>
      <c r="UZP107" s="420"/>
      <c r="UZQ107" s="420"/>
      <c r="UZR107" s="420"/>
      <c r="UZS107" s="420"/>
      <c r="UZT107" s="420"/>
      <c r="UZU107" s="420"/>
      <c r="UZV107" s="420"/>
      <c r="UZW107" s="420"/>
      <c r="UZX107" s="420"/>
      <c r="UZY107" s="420"/>
      <c r="UZZ107" s="420"/>
      <c r="VAA107" s="420"/>
      <c r="VAB107" s="420"/>
      <c r="VAC107" s="420"/>
      <c r="VAD107" s="420"/>
      <c r="VAE107" s="420"/>
      <c r="VAF107" s="420"/>
      <c r="VAG107" s="420"/>
      <c r="VAH107" s="420"/>
      <c r="VAI107" s="420"/>
      <c r="VAJ107" s="420"/>
      <c r="VAK107" s="420"/>
      <c r="VAL107" s="420"/>
      <c r="VAM107" s="420"/>
      <c r="VAN107" s="420"/>
      <c r="VAO107" s="420"/>
      <c r="VAP107" s="420"/>
      <c r="VAQ107" s="420"/>
      <c r="VAR107" s="420"/>
      <c r="VAS107" s="420"/>
      <c r="VAT107" s="420"/>
      <c r="VAU107" s="420"/>
      <c r="VAV107" s="420"/>
      <c r="VAW107" s="420"/>
      <c r="VAX107" s="420"/>
      <c r="VAY107" s="420"/>
      <c r="VAZ107" s="420"/>
      <c r="VBA107" s="420"/>
      <c r="VBB107" s="420"/>
      <c r="VBC107" s="420"/>
      <c r="VBD107" s="420"/>
      <c r="VBE107" s="420"/>
      <c r="VBF107" s="420"/>
      <c r="VBG107" s="420"/>
      <c r="VBH107" s="420"/>
      <c r="VBI107" s="420"/>
      <c r="VBJ107" s="420"/>
      <c r="VBK107" s="420"/>
      <c r="VBL107" s="420"/>
      <c r="VBM107" s="420"/>
      <c r="VBN107" s="420"/>
      <c r="VBO107" s="420"/>
      <c r="VBP107" s="420"/>
      <c r="VBQ107" s="420"/>
      <c r="VBR107" s="420"/>
      <c r="VBS107" s="420"/>
      <c r="VBT107" s="420"/>
      <c r="VBU107" s="420"/>
      <c r="VBV107" s="420"/>
      <c r="VBW107" s="420"/>
      <c r="VBX107" s="420"/>
      <c r="VBY107" s="420"/>
      <c r="VBZ107" s="420"/>
      <c r="VCA107" s="420"/>
      <c r="VCB107" s="420"/>
      <c r="VCC107" s="420"/>
      <c r="VCD107" s="420"/>
      <c r="VCE107" s="420"/>
      <c r="VCF107" s="420"/>
      <c r="VCG107" s="420"/>
      <c r="VCH107" s="420"/>
      <c r="VCI107" s="420"/>
      <c r="VCJ107" s="420"/>
      <c r="VCK107" s="420"/>
      <c r="VCL107" s="420"/>
      <c r="VCM107" s="420"/>
      <c r="VCN107" s="420"/>
      <c r="VCO107" s="420"/>
      <c r="VCP107" s="420"/>
      <c r="VCQ107" s="420"/>
      <c r="VCR107" s="420"/>
      <c r="VCS107" s="420"/>
      <c r="VCT107" s="420"/>
      <c r="VCU107" s="420"/>
      <c r="VCV107" s="420"/>
      <c r="VCW107" s="420"/>
      <c r="VCX107" s="420"/>
      <c r="VCY107" s="420"/>
      <c r="VCZ107" s="420"/>
      <c r="VDA107" s="420"/>
      <c r="VDB107" s="420"/>
      <c r="VDC107" s="420"/>
      <c r="VDD107" s="420"/>
      <c r="VDE107" s="420"/>
      <c r="VDF107" s="420"/>
      <c r="VDG107" s="420"/>
      <c r="VDH107" s="420"/>
      <c r="VDI107" s="420"/>
      <c r="VDJ107" s="420"/>
      <c r="VDK107" s="420"/>
      <c r="VDL107" s="420"/>
      <c r="VDM107" s="420"/>
      <c r="VDN107" s="420"/>
      <c r="VDO107" s="420"/>
      <c r="VDP107" s="420"/>
      <c r="VDQ107" s="420"/>
      <c r="VDR107" s="420"/>
      <c r="VDS107" s="420"/>
      <c r="VDT107" s="420"/>
      <c r="VDU107" s="420"/>
      <c r="VDV107" s="420"/>
      <c r="VDW107" s="420"/>
      <c r="VDX107" s="420"/>
      <c r="VDY107" s="420"/>
      <c r="VDZ107" s="420"/>
      <c r="VEA107" s="420"/>
      <c r="VEB107" s="420"/>
      <c r="VEC107" s="420"/>
      <c r="VED107" s="420"/>
      <c r="VEE107" s="420"/>
      <c r="VEF107" s="420"/>
      <c r="VEG107" s="420"/>
      <c r="VEH107" s="420"/>
      <c r="VEI107" s="420"/>
      <c r="VEJ107" s="420"/>
      <c r="VEK107" s="420"/>
      <c r="VEL107" s="420"/>
      <c r="VEM107" s="420"/>
      <c r="VEN107" s="420"/>
      <c r="VEO107" s="420"/>
      <c r="VEP107" s="420"/>
      <c r="VEQ107" s="420"/>
      <c r="VER107" s="420"/>
      <c r="VES107" s="420"/>
      <c r="VET107" s="420"/>
      <c r="VEU107" s="420"/>
      <c r="VEV107" s="420"/>
      <c r="VEW107" s="420"/>
      <c r="VEX107" s="420"/>
      <c r="VEY107" s="420"/>
      <c r="VEZ107" s="420"/>
      <c r="VFA107" s="420"/>
      <c r="VFB107" s="420"/>
      <c r="VFC107" s="420"/>
      <c r="VFD107" s="420"/>
      <c r="VFE107" s="420"/>
      <c r="VFF107" s="420"/>
      <c r="VFG107" s="420"/>
      <c r="VFH107" s="420"/>
      <c r="VFI107" s="420"/>
      <c r="VFJ107" s="420"/>
      <c r="VFK107" s="420"/>
      <c r="VFL107" s="420"/>
      <c r="VFM107" s="420"/>
      <c r="VFN107" s="420"/>
      <c r="VFO107" s="420"/>
      <c r="VFP107" s="420"/>
      <c r="VFQ107" s="420"/>
      <c r="VFR107" s="420"/>
      <c r="VFS107" s="420"/>
      <c r="VFT107" s="420"/>
      <c r="VFU107" s="420"/>
      <c r="VFV107" s="420"/>
      <c r="VFW107" s="420"/>
      <c r="VFX107" s="420"/>
      <c r="VFY107" s="420"/>
      <c r="VFZ107" s="420"/>
      <c r="VGA107" s="420"/>
      <c r="VGB107" s="420"/>
      <c r="VGC107" s="420"/>
      <c r="VGD107" s="420"/>
      <c r="VGE107" s="420"/>
      <c r="VGF107" s="420"/>
      <c r="VGG107" s="420"/>
      <c r="VGH107" s="420"/>
      <c r="VGI107" s="420"/>
      <c r="VGJ107" s="420"/>
      <c r="VGK107" s="420"/>
      <c r="VGL107" s="420"/>
      <c r="VGM107" s="420"/>
      <c r="VGN107" s="420"/>
      <c r="VGO107" s="420"/>
      <c r="VGP107" s="420"/>
      <c r="VGQ107" s="420"/>
      <c r="VGR107" s="420"/>
      <c r="VGS107" s="420"/>
      <c r="VGT107" s="420"/>
      <c r="VGU107" s="420"/>
      <c r="VGV107" s="420"/>
      <c r="VGW107" s="420"/>
      <c r="VGX107" s="420"/>
      <c r="VGY107" s="420"/>
      <c r="VGZ107" s="420"/>
      <c r="VHA107" s="420"/>
      <c r="VHB107" s="420"/>
      <c r="VHC107" s="420"/>
      <c r="VHD107" s="420"/>
      <c r="VHE107" s="420"/>
      <c r="VHF107" s="420"/>
      <c r="VHG107" s="420"/>
      <c r="VHH107" s="420"/>
      <c r="VHI107" s="420"/>
      <c r="VHJ107" s="420"/>
      <c r="VHK107" s="420"/>
      <c r="VHL107" s="420"/>
      <c r="VHM107" s="420"/>
      <c r="VHN107" s="420"/>
      <c r="VHO107" s="420"/>
      <c r="VHP107" s="420"/>
      <c r="VHQ107" s="420"/>
      <c r="VHR107" s="420"/>
      <c r="VHS107" s="420"/>
      <c r="VHT107" s="420"/>
      <c r="VHU107" s="420"/>
      <c r="VHV107" s="420"/>
      <c r="VHW107" s="420"/>
      <c r="VHX107" s="420"/>
      <c r="VHY107" s="420"/>
      <c r="VHZ107" s="420"/>
      <c r="VIA107" s="420"/>
      <c r="VIB107" s="420"/>
      <c r="VIC107" s="420"/>
      <c r="VID107" s="420"/>
      <c r="VIE107" s="420"/>
      <c r="VIF107" s="420"/>
      <c r="VIG107" s="420"/>
      <c r="VIH107" s="420"/>
      <c r="VII107" s="420"/>
      <c r="VIJ107" s="420"/>
      <c r="VIK107" s="420"/>
      <c r="VIL107" s="420"/>
      <c r="VIM107" s="420"/>
      <c r="VIN107" s="420"/>
      <c r="VIO107" s="420"/>
      <c r="VIP107" s="420"/>
      <c r="VIQ107" s="420"/>
      <c r="VIR107" s="420"/>
      <c r="VIS107" s="420"/>
      <c r="VIT107" s="420"/>
      <c r="VIU107" s="420"/>
      <c r="VIV107" s="420"/>
      <c r="VIW107" s="420"/>
      <c r="VIX107" s="420"/>
      <c r="VIY107" s="420"/>
      <c r="VIZ107" s="420"/>
      <c r="VJA107" s="420"/>
      <c r="VJB107" s="420"/>
      <c r="VJC107" s="420"/>
      <c r="VJD107" s="420"/>
      <c r="VJE107" s="420"/>
      <c r="VJF107" s="420"/>
      <c r="VJG107" s="420"/>
      <c r="VJH107" s="420"/>
      <c r="VJI107" s="420"/>
      <c r="VJJ107" s="420"/>
      <c r="VJK107" s="420"/>
      <c r="VJL107" s="420"/>
      <c r="VJM107" s="420"/>
      <c r="VJN107" s="420"/>
      <c r="VJO107" s="420"/>
      <c r="VJP107" s="420"/>
      <c r="VJQ107" s="420"/>
      <c r="VJR107" s="420"/>
      <c r="VJS107" s="420"/>
      <c r="VJT107" s="420"/>
      <c r="VJU107" s="420"/>
      <c r="VJV107" s="420"/>
      <c r="VJW107" s="420"/>
      <c r="VJX107" s="420"/>
      <c r="VJY107" s="420"/>
      <c r="VJZ107" s="420"/>
      <c r="VKA107" s="420"/>
      <c r="VKB107" s="420"/>
      <c r="VKC107" s="420"/>
      <c r="VKD107" s="420"/>
      <c r="VKE107" s="420"/>
      <c r="VKF107" s="420"/>
      <c r="VKG107" s="420"/>
      <c r="VKH107" s="420"/>
      <c r="VKI107" s="420"/>
      <c r="VKJ107" s="420"/>
      <c r="VKK107" s="420"/>
      <c r="VKL107" s="420"/>
      <c r="VKM107" s="420"/>
      <c r="VKN107" s="420"/>
      <c r="VKO107" s="420"/>
      <c r="VKP107" s="420"/>
      <c r="VKQ107" s="420"/>
      <c r="VKR107" s="420"/>
      <c r="VKS107" s="420"/>
      <c r="VKT107" s="420"/>
      <c r="VKU107" s="420"/>
      <c r="VKV107" s="420"/>
      <c r="VKW107" s="420"/>
      <c r="VKX107" s="420"/>
      <c r="VKY107" s="420"/>
      <c r="VKZ107" s="420"/>
      <c r="VLA107" s="420"/>
      <c r="VLB107" s="420"/>
      <c r="VLC107" s="420"/>
      <c r="VLD107" s="420"/>
      <c r="VLE107" s="420"/>
      <c r="VLF107" s="420"/>
      <c r="VLG107" s="420"/>
      <c r="VLH107" s="420"/>
      <c r="VLI107" s="420"/>
      <c r="VLJ107" s="420"/>
      <c r="VLK107" s="420"/>
      <c r="VLL107" s="420"/>
      <c r="VLM107" s="420"/>
      <c r="VLN107" s="420"/>
      <c r="VLO107" s="420"/>
      <c r="VLP107" s="420"/>
      <c r="VLQ107" s="420"/>
      <c r="VLR107" s="420"/>
      <c r="VLS107" s="420"/>
      <c r="VLT107" s="420"/>
      <c r="VLU107" s="420"/>
      <c r="VLV107" s="420"/>
      <c r="VLW107" s="420"/>
      <c r="VLX107" s="420"/>
      <c r="VLY107" s="420"/>
      <c r="VLZ107" s="420"/>
      <c r="VMA107" s="420"/>
      <c r="VMB107" s="420"/>
      <c r="VMC107" s="420"/>
      <c r="VMD107" s="420"/>
      <c r="VME107" s="420"/>
      <c r="VMF107" s="420"/>
      <c r="VMG107" s="420"/>
      <c r="VMH107" s="420"/>
      <c r="VMI107" s="420"/>
      <c r="VMJ107" s="420"/>
      <c r="VMK107" s="420"/>
      <c r="VML107" s="420"/>
      <c r="VMM107" s="420"/>
      <c r="VMN107" s="420"/>
      <c r="VMO107" s="420"/>
      <c r="VMP107" s="420"/>
      <c r="VMQ107" s="420"/>
      <c r="VMR107" s="420"/>
      <c r="VMS107" s="420"/>
      <c r="VMT107" s="420"/>
      <c r="VMU107" s="420"/>
      <c r="VMV107" s="420"/>
      <c r="VMW107" s="420"/>
      <c r="VMX107" s="420"/>
      <c r="VMY107" s="420"/>
      <c r="VMZ107" s="420"/>
      <c r="VNA107" s="420"/>
      <c r="VNB107" s="420"/>
      <c r="VNC107" s="420"/>
      <c r="VND107" s="420"/>
      <c r="VNE107" s="420"/>
      <c r="VNF107" s="420"/>
      <c r="VNG107" s="420"/>
      <c r="VNH107" s="420"/>
      <c r="VNI107" s="420"/>
      <c r="VNJ107" s="420"/>
      <c r="VNK107" s="420"/>
      <c r="VNL107" s="420"/>
      <c r="VNM107" s="420"/>
      <c r="VNN107" s="420"/>
      <c r="VNO107" s="420"/>
      <c r="VNP107" s="420"/>
      <c r="VNQ107" s="420"/>
      <c r="VNR107" s="420"/>
      <c r="VNS107" s="420"/>
      <c r="VNT107" s="420"/>
      <c r="VNU107" s="420"/>
      <c r="VNV107" s="420"/>
      <c r="VNW107" s="420"/>
      <c r="VNX107" s="420"/>
      <c r="VNY107" s="420"/>
      <c r="VNZ107" s="420"/>
      <c r="VOA107" s="420"/>
      <c r="VOB107" s="420"/>
      <c r="VOC107" s="420"/>
      <c r="VOD107" s="420"/>
      <c r="VOE107" s="420"/>
      <c r="VOF107" s="420"/>
      <c r="VOG107" s="420"/>
      <c r="VOH107" s="420"/>
      <c r="VOI107" s="420"/>
      <c r="VOJ107" s="420"/>
      <c r="VOK107" s="420"/>
      <c r="VOL107" s="420"/>
      <c r="VOM107" s="420"/>
      <c r="VON107" s="420"/>
      <c r="VOO107" s="420"/>
      <c r="VOP107" s="420"/>
      <c r="VOQ107" s="420"/>
      <c r="VOR107" s="420"/>
      <c r="VOS107" s="420"/>
      <c r="VOT107" s="420"/>
      <c r="VOU107" s="420"/>
      <c r="VOV107" s="420"/>
      <c r="VOW107" s="420"/>
      <c r="VOX107" s="420"/>
      <c r="VOY107" s="420"/>
      <c r="VOZ107" s="420"/>
      <c r="VPA107" s="420"/>
      <c r="VPB107" s="420"/>
      <c r="VPC107" s="420"/>
      <c r="VPD107" s="420"/>
      <c r="VPE107" s="420"/>
      <c r="VPF107" s="420"/>
      <c r="VPG107" s="420"/>
      <c r="VPH107" s="420"/>
      <c r="VPI107" s="420"/>
      <c r="VPJ107" s="420"/>
      <c r="VPK107" s="420"/>
      <c r="VPL107" s="420"/>
      <c r="VPM107" s="420"/>
      <c r="VPN107" s="420"/>
      <c r="VPO107" s="420"/>
      <c r="VPP107" s="420"/>
      <c r="VPQ107" s="420"/>
      <c r="VPR107" s="420"/>
      <c r="VPS107" s="420"/>
      <c r="VPT107" s="420"/>
      <c r="VPU107" s="420"/>
      <c r="VPV107" s="420"/>
      <c r="VPW107" s="420"/>
      <c r="VPX107" s="420"/>
      <c r="VPY107" s="420"/>
      <c r="VPZ107" s="420"/>
      <c r="VQA107" s="420"/>
      <c r="VQB107" s="420"/>
      <c r="VQC107" s="420"/>
      <c r="VQD107" s="420"/>
      <c r="VQE107" s="420"/>
      <c r="VQF107" s="420"/>
      <c r="VQG107" s="420"/>
      <c r="VQH107" s="420"/>
      <c r="VQI107" s="420"/>
      <c r="VQJ107" s="420"/>
      <c r="VQK107" s="420"/>
      <c r="VQL107" s="420"/>
      <c r="VQM107" s="420"/>
      <c r="VQN107" s="420"/>
      <c r="VQO107" s="420"/>
      <c r="VQP107" s="420"/>
      <c r="VQQ107" s="420"/>
      <c r="VQR107" s="420"/>
      <c r="VQS107" s="420"/>
      <c r="VQT107" s="420"/>
      <c r="VQU107" s="420"/>
      <c r="VQV107" s="420"/>
      <c r="VQW107" s="420"/>
      <c r="VQX107" s="420"/>
      <c r="VQY107" s="420"/>
      <c r="VQZ107" s="420"/>
      <c r="VRA107" s="420"/>
      <c r="VRB107" s="420"/>
      <c r="VRC107" s="420"/>
      <c r="VRD107" s="420"/>
      <c r="VRE107" s="420"/>
      <c r="VRF107" s="420"/>
      <c r="VRG107" s="420"/>
      <c r="VRH107" s="420"/>
      <c r="VRI107" s="420"/>
      <c r="VRJ107" s="420"/>
      <c r="VRK107" s="420"/>
      <c r="VRL107" s="420"/>
      <c r="VRM107" s="420"/>
      <c r="VRN107" s="420"/>
      <c r="VRO107" s="420"/>
      <c r="VRP107" s="420"/>
      <c r="VRQ107" s="420"/>
      <c r="VRR107" s="420"/>
      <c r="VRS107" s="420"/>
      <c r="VRT107" s="420"/>
      <c r="VRU107" s="420"/>
      <c r="VRV107" s="420"/>
      <c r="VRW107" s="420"/>
      <c r="VRX107" s="420"/>
      <c r="VRY107" s="420"/>
      <c r="VRZ107" s="420"/>
      <c r="VSA107" s="420"/>
      <c r="VSB107" s="420"/>
      <c r="VSC107" s="420"/>
      <c r="VSD107" s="420"/>
      <c r="VSE107" s="420"/>
      <c r="VSF107" s="420"/>
      <c r="VSG107" s="420"/>
      <c r="VSH107" s="420"/>
      <c r="VSI107" s="420"/>
      <c r="VSJ107" s="420"/>
      <c r="VSK107" s="420"/>
      <c r="VSL107" s="420"/>
      <c r="VSM107" s="420"/>
      <c r="VSN107" s="420"/>
      <c r="VSO107" s="420"/>
      <c r="VSP107" s="420"/>
      <c r="VSQ107" s="420"/>
      <c r="VSR107" s="420"/>
      <c r="VSS107" s="420"/>
      <c r="VST107" s="420"/>
      <c r="VSU107" s="420"/>
      <c r="VSV107" s="420"/>
      <c r="VSW107" s="420"/>
      <c r="VSX107" s="420"/>
      <c r="VSY107" s="420"/>
      <c r="VSZ107" s="420"/>
      <c r="VTA107" s="420"/>
      <c r="VTB107" s="420"/>
      <c r="VTC107" s="420"/>
      <c r="VTD107" s="420"/>
      <c r="VTE107" s="420"/>
      <c r="VTF107" s="420"/>
      <c r="VTG107" s="420"/>
      <c r="VTH107" s="420"/>
      <c r="VTI107" s="420"/>
      <c r="VTJ107" s="420"/>
      <c r="VTK107" s="420"/>
      <c r="VTL107" s="420"/>
      <c r="VTM107" s="420"/>
      <c r="VTN107" s="420"/>
      <c r="VTO107" s="420"/>
      <c r="VTP107" s="420"/>
      <c r="VTQ107" s="420"/>
      <c r="VTR107" s="420"/>
      <c r="VTS107" s="420"/>
      <c r="VTT107" s="420"/>
      <c r="VTU107" s="420"/>
      <c r="VTV107" s="420"/>
      <c r="VTW107" s="420"/>
      <c r="VTX107" s="420"/>
      <c r="VTY107" s="420"/>
      <c r="VTZ107" s="420"/>
      <c r="VUA107" s="420"/>
      <c r="VUB107" s="420"/>
      <c r="VUC107" s="420"/>
      <c r="VUD107" s="420"/>
      <c r="VUE107" s="420"/>
      <c r="VUF107" s="420"/>
      <c r="VUG107" s="420"/>
      <c r="VUH107" s="420"/>
      <c r="VUI107" s="420"/>
      <c r="VUJ107" s="420"/>
      <c r="VUK107" s="420"/>
      <c r="VUL107" s="420"/>
      <c r="VUM107" s="420"/>
      <c r="VUN107" s="420"/>
      <c r="VUO107" s="420"/>
      <c r="VUP107" s="420"/>
      <c r="VUQ107" s="420"/>
      <c r="VUR107" s="420"/>
      <c r="VUS107" s="420"/>
      <c r="VUT107" s="420"/>
      <c r="VUU107" s="420"/>
      <c r="VUV107" s="420"/>
      <c r="VUW107" s="420"/>
      <c r="VUX107" s="420"/>
      <c r="VUY107" s="420"/>
      <c r="VUZ107" s="420"/>
      <c r="VVA107" s="420"/>
      <c r="VVB107" s="420"/>
      <c r="VVC107" s="420"/>
      <c r="VVD107" s="420"/>
      <c r="VVE107" s="420"/>
      <c r="VVF107" s="420"/>
      <c r="VVG107" s="420"/>
      <c r="VVH107" s="420"/>
      <c r="VVI107" s="420"/>
      <c r="VVJ107" s="420"/>
      <c r="VVK107" s="420"/>
      <c r="VVL107" s="420"/>
      <c r="VVM107" s="420"/>
      <c r="VVN107" s="420"/>
      <c r="VVO107" s="420"/>
      <c r="VVP107" s="420"/>
      <c r="VVQ107" s="420"/>
      <c r="VVR107" s="420"/>
      <c r="VVS107" s="420"/>
      <c r="VVT107" s="420"/>
      <c r="VVU107" s="420"/>
      <c r="VVV107" s="420"/>
      <c r="VVW107" s="420"/>
      <c r="VVX107" s="420"/>
      <c r="VVY107" s="420"/>
      <c r="VVZ107" s="420"/>
      <c r="VWA107" s="420"/>
      <c r="VWB107" s="420"/>
      <c r="VWC107" s="420"/>
      <c r="VWD107" s="420"/>
      <c r="VWE107" s="420"/>
      <c r="VWF107" s="420"/>
      <c r="VWG107" s="420"/>
      <c r="VWH107" s="420"/>
      <c r="VWI107" s="420"/>
      <c r="VWJ107" s="420"/>
      <c r="VWK107" s="420"/>
      <c r="VWL107" s="420"/>
      <c r="VWM107" s="420"/>
      <c r="VWN107" s="420"/>
      <c r="VWO107" s="420"/>
      <c r="VWP107" s="420"/>
      <c r="VWQ107" s="420"/>
      <c r="VWR107" s="420"/>
      <c r="VWS107" s="420"/>
      <c r="VWT107" s="420"/>
      <c r="VWU107" s="420"/>
      <c r="VWV107" s="420"/>
      <c r="VWW107" s="420"/>
      <c r="VWX107" s="420"/>
      <c r="VWY107" s="420"/>
      <c r="VWZ107" s="420"/>
      <c r="VXA107" s="420"/>
      <c r="VXB107" s="420"/>
      <c r="VXC107" s="420"/>
      <c r="VXD107" s="420"/>
      <c r="VXE107" s="420"/>
      <c r="VXF107" s="420"/>
      <c r="VXG107" s="420"/>
      <c r="VXH107" s="420"/>
      <c r="VXI107" s="420"/>
      <c r="VXJ107" s="420"/>
      <c r="VXK107" s="420"/>
      <c r="VXL107" s="420"/>
      <c r="VXM107" s="420"/>
      <c r="VXN107" s="420"/>
      <c r="VXO107" s="420"/>
      <c r="VXP107" s="420"/>
      <c r="VXQ107" s="420"/>
      <c r="VXR107" s="420"/>
      <c r="VXS107" s="420"/>
      <c r="VXT107" s="420"/>
      <c r="VXU107" s="420"/>
      <c r="VXV107" s="420"/>
      <c r="VXW107" s="420"/>
      <c r="VXX107" s="420"/>
      <c r="VXY107" s="420"/>
      <c r="VXZ107" s="420"/>
      <c r="VYA107" s="420"/>
      <c r="VYB107" s="420"/>
      <c r="VYC107" s="420"/>
      <c r="VYD107" s="420"/>
      <c r="VYE107" s="420"/>
      <c r="VYF107" s="420"/>
      <c r="VYG107" s="420"/>
      <c r="VYH107" s="420"/>
      <c r="VYI107" s="420"/>
      <c r="VYJ107" s="420"/>
      <c r="VYK107" s="420"/>
      <c r="VYL107" s="420"/>
      <c r="VYM107" s="420"/>
      <c r="VYN107" s="420"/>
      <c r="VYO107" s="420"/>
      <c r="VYP107" s="420"/>
      <c r="VYQ107" s="420"/>
      <c r="VYR107" s="420"/>
      <c r="VYS107" s="420"/>
      <c r="VYT107" s="420"/>
      <c r="VYU107" s="420"/>
      <c r="VYV107" s="420"/>
      <c r="VYW107" s="420"/>
      <c r="VYX107" s="420"/>
      <c r="VYY107" s="420"/>
      <c r="VYZ107" s="420"/>
      <c r="VZA107" s="420"/>
      <c r="VZB107" s="420"/>
      <c r="VZC107" s="420"/>
      <c r="VZD107" s="420"/>
      <c r="VZE107" s="420"/>
      <c r="VZF107" s="420"/>
      <c r="VZG107" s="420"/>
      <c r="VZH107" s="420"/>
      <c r="VZI107" s="420"/>
      <c r="VZJ107" s="420"/>
      <c r="VZK107" s="420"/>
      <c r="VZL107" s="420"/>
      <c r="VZM107" s="420"/>
      <c r="VZN107" s="420"/>
      <c r="VZO107" s="420"/>
      <c r="VZP107" s="420"/>
      <c r="VZQ107" s="420"/>
      <c r="VZR107" s="420"/>
      <c r="VZS107" s="420"/>
      <c r="VZT107" s="420"/>
      <c r="VZU107" s="420"/>
      <c r="VZV107" s="420"/>
      <c r="VZW107" s="420"/>
      <c r="VZX107" s="420"/>
      <c r="VZY107" s="420"/>
      <c r="VZZ107" s="420"/>
      <c r="WAA107" s="420"/>
      <c r="WAB107" s="420"/>
      <c r="WAC107" s="420"/>
      <c r="WAD107" s="420"/>
      <c r="WAE107" s="420"/>
      <c r="WAF107" s="420"/>
      <c r="WAG107" s="420"/>
      <c r="WAH107" s="420"/>
      <c r="WAI107" s="420"/>
      <c r="WAJ107" s="420"/>
      <c r="WAK107" s="420"/>
      <c r="WAL107" s="420"/>
      <c r="WAM107" s="420"/>
      <c r="WAN107" s="420"/>
      <c r="WAO107" s="420"/>
      <c r="WAP107" s="420"/>
      <c r="WAQ107" s="420"/>
      <c r="WAR107" s="420"/>
      <c r="WAS107" s="420"/>
      <c r="WAT107" s="420"/>
      <c r="WAU107" s="420"/>
      <c r="WAV107" s="420"/>
      <c r="WAW107" s="420"/>
      <c r="WAX107" s="420"/>
      <c r="WAY107" s="420"/>
      <c r="WAZ107" s="420"/>
      <c r="WBA107" s="420"/>
      <c r="WBB107" s="420"/>
      <c r="WBC107" s="420"/>
      <c r="WBD107" s="420"/>
      <c r="WBE107" s="420"/>
      <c r="WBF107" s="420"/>
      <c r="WBG107" s="420"/>
      <c r="WBH107" s="420"/>
      <c r="WBI107" s="420"/>
      <c r="WBJ107" s="420"/>
      <c r="WBK107" s="420"/>
      <c r="WBL107" s="420"/>
      <c r="WBM107" s="420"/>
      <c r="WBN107" s="420"/>
      <c r="WBO107" s="420"/>
      <c r="WBP107" s="420"/>
      <c r="WBQ107" s="420"/>
      <c r="WBR107" s="420"/>
      <c r="WBS107" s="420"/>
      <c r="WBT107" s="420"/>
      <c r="WBU107" s="420"/>
      <c r="WBV107" s="420"/>
      <c r="WBW107" s="420"/>
      <c r="WBX107" s="420"/>
      <c r="WBY107" s="420"/>
      <c r="WBZ107" s="420"/>
      <c r="WCA107" s="420"/>
      <c r="WCB107" s="420"/>
      <c r="WCC107" s="420"/>
      <c r="WCD107" s="420"/>
      <c r="WCE107" s="420"/>
      <c r="WCF107" s="420"/>
      <c r="WCG107" s="420"/>
      <c r="WCH107" s="420"/>
      <c r="WCI107" s="420"/>
      <c r="WCJ107" s="420"/>
      <c r="WCK107" s="420"/>
      <c r="WCL107" s="420"/>
      <c r="WCM107" s="420"/>
      <c r="WCN107" s="420"/>
      <c r="WCO107" s="420"/>
      <c r="WCP107" s="420"/>
      <c r="WCQ107" s="420"/>
      <c r="WCR107" s="420"/>
      <c r="WCS107" s="420"/>
      <c r="WCT107" s="420"/>
      <c r="WCU107" s="420"/>
      <c r="WCV107" s="420"/>
      <c r="WCW107" s="420"/>
      <c r="WCX107" s="420"/>
      <c r="WCY107" s="420"/>
      <c r="WCZ107" s="420"/>
      <c r="WDA107" s="420"/>
      <c r="WDB107" s="420"/>
      <c r="WDC107" s="420"/>
      <c r="WDD107" s="420"/>
      <c r="WDE107" s="420"/>
      <c r="WDF107" s="420"/>
      <c r="WDG107" s="420"/>
      <c r="WDH107" s="420"/>
      <c r="WDI107" s="420"/>
      <c r="WDJ107" s="420"/>
      <c r="WDK107" s="420"/>
      <c r="WDL107" s="420"/>
      <c r="WDM107" s="420"/>
      <c r="WDN107" s="420"/>
      <c r="WDO107" s="420"/>
      <c r="WDP107" s="420"/>
      <c r="WDQ107" s="420"/>
      <c r="WDR107" s="420"/>
      <c r="WDS107" s="420"/>
      <c r="WDT107" s="420"/>
      <c r="WDU107" s="420"/>
      <c r="WDV107" s="420"/>
      <c r="WDW107" s="420"/>
      <c r="WDX107" s="420"/>
      <c r="WDY107" s="420"/>
      <c r="WDZ107" s="420"/>
      <c r="WEA107" s="420"/>
      <c r="WEB107" s="420"/>
      <c r="WEC107" s="420"/>
      <c r="WED107" s="420"/>
      <c r="WEE107" s="420"/>
      <c r="WEF107" s="420"/>
      <c r="WEG107" s="420"/>
      <c r="WEH107" s="420"/>
      <c r="WEI107" s="420"/>
      <c r="WEJ107" s="420"/>
      <c r="WEK107" s="420"/>
      <c r="WEL107" s="420"/>
      <c r="WEM107" s="420"/>
      <c r="WEN107" s="420"/>
      <c r="WEO107" s="420"/>
      <c r="WEP107" s="420"/>
      <c r="WEQ107" s="420"/>
      <c r="WER107" s="420"/>
      <c r="WES107" s="420"/>
      <c r="WET107" s="420"/>
      <c r="WEU107" s="420"/>
      <c r="WEV107" s="420"/>
      <c r="WEW107" s="420"/>
      <c r="WEX107" s="420"/>
      <c r="WEY107" s="420"/>
      <c r="WEZ107" s="420"/>
      <c r="WFA107" s="420"/>
      <c r="WFB107" s="420"/>
      <c r="WFC107" s="420"/>
      <c r="WFD107" s="420"/>
      <c r="WFE107" s="420"/>
      <c r="WFF107" s="420"/>
      <c r="WFG107" s="420"/>
      <c r="WFH107" s="420"/>
      <c r="WFI107" s="420"/>
      <c r="WFJ107" s="420"/>
      <c r="WFK107" s="420"/>
      <c r="WFL107" s="420"/>
      <c r="WFM107" s="420"/>
      <c r="WFN107" s="420"/>
      <c r="WFO107" s="420"/>
      <c r="WFP107" s="420"/>
      <c r="WFQ107" s="420"/>
      <c r="WFR107" s="420"/>
      <c r="WFS107" s="420"/>
      <c r="WFT107" s="420"/>
      <c r="WFU107" s="420"/>
      <c r="WFV107" s="420"/>
      <c r="WFW107" s="420"/>
      <c r="WFX107" s="420"/>
      <c r="WFY107" s="420"/>
      <c r="WFZ107" s="420"/>
      <c r="WGA107" s="420"/>
      <c r="WGB107" s="420"/>
      <c r="WGC107" s="420"/>
      <c r="WGD107" s="420"/>
      <c r="WGE107" s="420"/>
      <c r="WGF107" s="420"/>
      <c r="WGG107" s="420"/>
      <c r="WGH107" s="420"/>
      <c r="WGI107" s="420"/>
      <c r="WGJ107" s="420"/>
      <c r="WGK107" s="420"/>
      <c r="WGL107" s="420"/>
      <c r="WGM107" s="420"/>
      <c r="WGN107" s="420"/>
      <c r="WGO107" s="420"/>
      <c r="WGP107" s="420"/>
      <c r="WGQ107" s="420"/>
      <c r="WGR107" s="420"/>
      <c r="WGS107" s="420"/>
      <c r="WGT107" s="420"/>
      <c r="WGU107" s="420"/>
      <c r="WGV107" s="420"/>
      <c r="WGW107" s="420"/>
      <c r="WGX107" s="420"/>
      <c r="WGY107" s="420"/>
      <c r="WGZ107" s="420"/>
      <c r="WHA107" s="420"/>
      <c r="WHB107" s="420"/>
      <c r="WHC107" s="420"/>
      <c r="WHD107" s="420"/>
      <c r="WHE107" s="420"/>
      <c r="WHF107" s="420"/>
      <c r="WHG107" s="420"/>
      <c r="WHH107" s="420"/>
      <c r="WHI107" s="420"/>
      <c r="WHJ107" s="420"/>
      <c r="WHK107" s="420"/>
      <c r="WHL107" s="420"/>
      <c r="WHM107" s="420"/>
      <c r="WHN107" s="420"/>
      <c r="WHO107" s="420"/>
      <c r="WHP107" s="420"/>
      <c r="WHQ107" s="420"/>
      <c r="WHR107" s="420"/>
      <c r="WHS107" s="420"/>
      <c r="WHT107" s="420"/>
      <c r="WHU107" s="420"/>
      <c r="WHV107" s="420"/>
      <c r="WHW107" s="420"/>
      <c r="WHX107" s="420"/>
      <c r="WHY107" s="420"/>
      <c r="WHZ107" s="420"/>
      <c r="WIA107" s="420"/>
      <c r="WIB107" s="420"/>
      <c r="WIC107" s="420"/>
      <c r="WID107" s="420"/>
      <c r="WIE107" s="420"/>
      <c r="WIF107" s="420"/>
      <c r="WIG107" s="420"/>
      <c r="WIH107" s="420"/>
      <c r="WII107" s="420"/>
      <c r="WIJ107" s="420"/>
      <c r="WIK107" s="420"/>
      <c r="WIL107" s="420"/>
      <c r="WIM107" s="420"/>
      <c r="WIN107" s="420"/>
      <c r="WIO107" s="420"/>
      <c r="WIP107" s="420"/>
      <c r="WIQ107" s="420"/>
      <c r="WIR107" s="420"/>
      <c r="WIS107" s="420"/>
      <c r="WIT107" s="420"/>
      <c r="WIU107" s="420"/>
      <c r="WIV107" s="420"/>
      <c r="WIW107" s="420"/>
      <c r="WIX107" s="420"/>
      <c r="WIY107" s="420"/>
      <c r="WIZ107" s="420"/>
      <c r="WJA107" s="420"/>
      <c r="WJB107" s="420"/>
      <c r="WJC107" s="420"/>
      <c r="WJD107" s="420"/>
      <c r="WJE107" s="420"/>
      <c r="WJF107" s="420"/>
      <c r="WJG107" s="420"/>
      <c r="WJH107" s="420"/>
      <c r="WJI107" s="420"/>
      <c r="WJJ107" s="420"/>
      <c r="WJK107" s="420"/>
      <c r="WJL107" s="420"/>
      <c r="WJM107" s="420"/>
      <c r="WJN107" s="420"/>
      <c r="WJO107" s="420"/>
      <c r="WJP107" s="420"/>
      <c r="WJQ107" s="420"/>
      <c r="WJR107" s="420"/>
      <c r="WJS107" s="420"/>
      <c r="WJT107" s="420"/>
      <c r="WJU107" s="420"/>
      <c r="WJV107" s="420"/>
      <c r="WJW107" s="420"/>
      <c r="WJX107" s="420"/>
      <c r="WJY107" s="420"/>
      <c r="WJZ107" s="420"/>
      <c r="WKA107" s="420"/>
      <c r="WKB107" s="420"/>
      <c r="WKC107" s="420"/>
      <c r="WKD107" s="420"/>
      <c r="WKE107" s="420"/>
      <c r="WKF107" s="420"/>
      <c r="WKG107" s="420"/>
      <c r="WKH107" s="420"/>
      <c r="WKI107" s="420"/>
      <c r="WKJ107" s="420"/>
      <c r="WKK107" s="420"/>
      <c r="WKL107" s="420"/>
      <c r="WKM107" s="420"/>
      <c r="WKN107" s="420"/>
      <c r="WKO107" s="420"/>
      <c r="WKP107" s="420"/>
      <c r="WKQ107" s="420"/>
      <c r="WKR107" s="420"/>
      <c r="WKS107" s="420"/>
      <c r="WKT107" s="420"/>
      <c r="WKU107" s="420"/>
      <c r="WKV107" s="420"/>
      <c r="WKW107" s="420"/>
      <c r="WKX107" s="420"/>
      <c r="WKY107" s="420"/>
      <c r="WKZ107" s="420"/>
      <c r="WLA107" s="420"/>
      <c r="WLB107" s="420"/>
      <c r="WLC107" s="420"/>
      <c r="WLD107" s="420"/>
      <c r="WLE107" s="420"/>
      <c r="WLF107" s="420"/>
      <c r="WLG107" s="420"/>
      <c r="WLH107" s="420"/>
      <c r="WLI107" s="420"/>
      <c r="WLJ107" s="420"/>
      <c r="WLK107" s="420"/>
      <c r="WLL107" s="420"/>
      <c r="WLM107" s="420"/>
      <c r="WLN107" s="420"/>
      <c r="WLO107" s="420"/>
      <c r="WLP107" s="420"/>
      <c r="WLQ107" s="420"/>
      <c r="WLR107" s="420"/>
      <c r="WLS107" s="420"/>
      <c r="WLT107" s="420"/>
      <c r="WLU107" s="420"/>
      <c r="WLV107" s="420"/>
      <c r="WLW107" s="420"/>
      <c r="WLX107" s="420"/>
      <c r="WLY107" s="420"/>
      <c r="WLZ107" s="420"/>
      <c r="WMA107" s="420"/>
      <c r="WMB107" s="420"/>
      <c r="WMC107" s="420"/>
      <c r="WMD107" s="420"/>
      <c r="WME107" s="420"/>
      <c r="WMF107" s="420"/>
      <c r="WMG107" s="420"/>
      <c r="WMH107" s="420"/>
      <c r="WMI107" s="420"/>
      <c r="WMJ107" s="420"/>
      <c r="WMK107" s="420"/>
      <c r="WML107" s="420"/>
      <c r="WMM107" s="420"/>
      <c r="WMN107" s="420"/>
      <c r="WMO107" s="420"/>
      <c r="WMP107" s="420"/>
      <c r="WMQ107" s="420"/>
      <c r="WMR107" s="420"/>
      <c r="WMS107" s="420"/>
      <c r="WMT107" s="420"/>
      <c r="WMU107" s="420"/>
      <c r="WMV107" s="420"/>
      <c r="WMW107" s="420"/>
      <c r="WMX107" s="420"/>
      <c r="WMY107" s="420"/>
      <c r="WMZ107" s="420"/>
      <c r="WNA107" s="420"/>
      <c r="WNB107" s="420"/>
      <c r="WNC107" s="420"/>
      <c r="WND107" s="420"/>
      <c r="WNE107" s="420"/>
      <c r="WNF107" s="420"/>
      <c r="WNG107" s="420"/>
      <c r="WNH107" s="420"/>
      <c r="WNI107" s="420"/>
      <c r="WNJ107" s="420"/>
      <c r="WNK107" s="420"/>
      <c r="WNL107" s="420"/>
      <c r="WNM107" s="420"/>
      <c r="WNN107" s="420"/>
      <c r="WNO107" s="420"/>
      <c r="WNP107" s="420"/>
      <c r="WNQ107" s="420"/>
      <c r="WNR107" s="420"/>
      <c r="WNS107" s="420"/>
      <c r="WNT107" s="420"/>
      <c r="WNU107" s="420"/>
      <c r="WNV107" s="420"/>
      <c r="WNW107" s="420"/>
      <c r="WNX107" s="420"/>
      <c r="WNY107" s="420"/>
      <c r="WNZ107" s="420"/>
      <c r="WOA107" s="420"/>
      <c r="WOB107" s="420"/>
      <c r="WOC107" s="420"/>
      <c r="WOD107" s="420"/>
      <c r="WOE107" s="420"/>
      <c r="WOF107" s="420"/>
      <c r="WOG107" s="420"/>
      <c r="WOH107" s="420"/>
      <c r="WOI107" s="420"/>
      <c r="WOJ107" s="420"/>
      <c r="WOK107" s="420"/>
      <c r="WOL107" s="420"/>
      <c r="WOM107" s="420"/>
      <c r="WON107" s="420"/>
      <c r="WOO107" s="420"/>
      <c r="WOP107" s="420"/>
      <c r="WOQ107" s="420"/>
      <c r="WOR107" s="420"/>
      <c r="WOS107" s="420"/>
      <c r="WOT107" s="420"/>
      <c r="WOU107" s="420"/>
      <c r="WOV107" s="420"/>
      <c r="WOW107" s="420"/>
      <c r="WOX107" s="420"/>
      <c r="WOY107" s="420"/>
      <c r="WOZ107" s="420"/>
      <c r="WPA107" s="420"/>
      <c r="WPB107" s="420"/>
      <c r="WPC107" s="420"/>
      <c r="WPD107" s="420"/>
      <c r="WPE107" s="420"/>
      <c r="WPF107" s="420"/>
      <c r="WPG107" s="420"/>
      <c r="WPH107" s="420"/>
      <c r="WPI107" s="420"/>
      <c r="WPJ107" s="420"/>
      <c r="WPK107" s="420"/>
      <c r="WPL107" s="420"/>
      <c r="WPM107" s="420"/>
      <c r="WPN107" s="420"/>
      <c r="WPO107" s="420"/>
      <c r="WPP107" s="420"/>
      <c r="WPQ107" s="420"/>
      <c r="WPR107" s="420"/>
      <c r="WPS107" s="420"/>
      <c r="WPT107" s="420"/>
      <c r="WPU107" s="420"/>
      <c r="WPV107" s="420"/>
      <c r="WPW107" s="420"/>
      <c r="WPX107" s="420"/>
      <c r="WPY107" s="420"/>
      <c r="WPZ107" s="420"/>
      <c r="WQA107" s="420"/>
      <c r="WQB107" s="420"/>
      <c r="WQC107" s="420"/>
      <c r="WQD107" s="420"/>
      <c r="WQE107" s="420"/>
      <c r="WQF107" s="420"/>
      <c r="WQG107" s="420"/>
      <c r="WQH107" s="420"/>
      <c r="WQI107" s="420"/>
      <c r="WQJ107" s="420"/>
      <c r="WQK107" s="420"/>
      <c r="WQL107" s="420"/>
      <c r="WQM107" s="420"/>
      <c r="WQN107" s="420"/>
      <c r="WQO107" s="420"/>
      <c r="WQP107" s="420"/>
      <c r="WQQ107" s="420"/>
      <c r="WQR107" s="420"/>
      <c r="WQS107" s="420"/>
      <c r="WQT107" s="420"/>
      <c r="WQU107" s="420"/>
      <c r="WQV107" s="420"/>
      <c r="WQW107" s="420"/>
      <c r="WQX107" s="420"/>
      <c r="WQY107" s="420"/>
      <c r="WQZ107" s="420"/>
      <c r="WRA107" s="420"/>
      <c r="WRB107" s="420"/>
      <c r="WRC107" s="420"/>
      <c r="WRD107" s="420"/>
      <c r="WRE107" s="420"/>
      <c r="WRF107" s="420"/>
      <c r="WRG107" s="420"/>
      <c r="WRH107" s="420"/>
      <c r="WRI107" s="420"/>
      <c r="WRJ107" s="420"/>
      <c r="WRK107" s="420"/>
      <c r="WRL107" s="420"/>
      <c r="WRM107" s="420"/>
      <c r="WRN107" s="420"/>
      <c r="WRO107" s="420"/>
      <c r="WRP107" s="420"/>
      <c r="WRQ107" s="420"/>
      <c r="WRR107" s="420"/>
      <c r="WRS107" s="420"/>
      <c r="WRT107" s="420"/>
      <c r="WRU107" s="420"/>
      <c r="WRV107" s="420"/>
      <c r="WRW107" s="420"/>
      <c r="WRX107" s="420"/>
      <c r="WRY107" s="420"/>
      <c r="WRZ107" s="420"/>
      <c r="WSA107" s="420"/>
      <c r="WSB107" s="420"/>
      <c r="WSC107" s="420"/>
      <c r="WSD107" s="420"/>
      <c r="WSE107" s="420"/>
      <c r="WSF107" s="420"/>
      <c r="WSG107" s="420"/>
      <c r="WSH107" s="420"/>
      <c r="WSI107" s="420"/>
      <c r="WSJ107" s="420"/>
      <c r="WSK107" s="420"/>
      <c r="WSL107" s="420"/>
      <c r="WSM107" s="420"/>
      <c r="WSN107" s="420"/>
      <c r="WSO107" s="420"/>
      <c r="WSP107" s="420"/>
      <c r="WSQ107" s="420"/>
      <c r="WSR107" s="420"/>
      <c r="WSS107" s="420"/>
      <c r="WST107" s="420"/>
      <c r="WSU107" s="420"/>
      <c r="WSV107" s="420"/>
      <c r="WSW107" s="420"/>
      <c r="WSX107" s="420"/>
      <c r="WSY107" s="420"/>
      <c r="WSZ107" s="420"/>
      <c r="WTA107" s="420"/>
      <c r="WTB107" s="420"/>
      <c r="WTC107" s="420"/>
      <c r="WTD107" s="420"/>
      <c r="WTE107" s="420"/>
      <c r="WTF107" s="420"/>
      <c r="WTG107" s="420"/>
      <c r="WTH107" s="420"/>
      <c r="WTI107" s="420"/>
      <c r="WTJ107" s="420"/>
      <c r="WTK107" s="420"/>
      <c r="WTL107" s="420"/>
      <c r="WTM107" s="420"/>
      <c r="WTN107" s="420"/>
      <c r="WTO107" s="420"/>
      <c r="WTP107" s="420"/>
      <c r="WTQ107" s="420"/>
      <c r="WTR107" s="420"/>
      <c r="WTS107" s="420"/>
      <c r="WTT107" s="420"/>
      <c r="WTU107" s="420"/>
      <c r="WTV107" s="420"/>
      <c r="WTW107" s="420"/>
      <c r="WTX107" s="420"/>
      <c r="WTY107" s="420"/>
      <c r="WTZ107" s="420"/>
      <c r="WUA107" s="420"/>
      <c r="WUB107" s="420"/>
      <c r="WUC107" s="420"/>
      <c r="WUD107" s="420"/>
      <c r="WUE107" s="420"/>
      <c r="WUF107" s="420"/>
      <c r="WUG107" s="420"/>
      <c r="WUH107" s="420"/>
      <c r="WUI107" s="420"/>
      <c r="WUJ107" s="420"/>
      <c r="WUK107" s="420"/>
      <c r="WUL107" s="420"/>
      <c r="WUM107" s="420"/>
      <c r="WUN107" s="420"/>
      <c r="WUO107" s="420"/>
      <c r="WUP107" s="420"/>
      <c r="WUQ107" s="420"/>
      <c r="WUR107" s="420"/>
      <c r="WUS107" s="420"/>
      <c r="WUT107" s="420"/>
      <c r="WUU107" s="420"/>
      <c r="WUV107" s="420"/>
      <c r="WUW107" s="420"/>
      <c r="WUX107" s="420"/>
      <c r="WUY107" s="420"/>
      <c r="WUZ107" s="420"/>
      <c r="WVA107" s="420"/>
      <c r="WVB107" s="420"/>
      <c r="WVC107" s="420"/>
      <c r="WVD107" s="420"/>
      <c r="WVE107" s="420"/>
      <c r="WVF107" s="420"/>
      <c r="WVG107" s="420"/>
      <c r="WVH107" s="420"/>
      <c r="WVI107" s="420"/>
      <c r="WVJ107" s="420"/>
      <c r="WVK107" s="420"/>
      <c r="WVL107" s="420"/>
      <c r="WVM107" s="420"/>
      <c r="WVN107" s="420"/>
      <c r="WVO107" s="420"/>
      <c r="WVP107" s="420"/>
      <c r="WVQ107" s="420"/>
      <c r="WVR107" s="420"/>
      <c r="WVS107" s="420"/>
      <c r="WVT107" s="420"/>
      <c r="WVU107" s="420"/>
      <c r="WVV107" s="420"/>
      <c r="WVW107" s="420"/>
      <c r="WVX107" s="420"/>
      <c r="WVY107" s="420"/>
      <c r="WVZ107" s="420"/>
      <c r="WWA107" s="420"/>
      <c r="WWB107" s="420"/>
      <c r="WWC107" s="420"/>
      <c r="WWD107" s="420"/>
      <c r="WWE107" s="420"/>
      <c r="WWF107" s="420"/>
      <c r="WWG107" s="420"/>
      <c r="WWH107" s="420"/>
      <c r="WWI107" s="420"/>
      <c r="WWJ107" s="420"/>
      <c r="WWK107" s="420"/>
      <c r="WWL107" s="420"/>
      <c r="WWM107" s="420"/>
      <c r="WWN107" s="420"/>
      <c r="WWO107" s="420"/>
      <c r="WWP107" s="420"/>
      <c r="WWQ107" s="420"/>
      <c r="WWR107" s="420"/>
      <c r="WWS107" s="420"/>
      <c r="WWT107" s="420"/>
      <c r="WWU107" s="420"/>
      <c r="WWV107" s="420"/>
      <c r="WWW107" s="420"/>
      <c r="WWX107" s="420"/>
      <c r="WWY107" s="420"/>
      <c r="WWZ107" s="420"/>
      <c r="WXA107" s="420"/>
      <c r="WXB107" s="420"/>
      <c r="WXC107" s="420"/>
      <c r="WXD107" s="420"/>
      <c r="WXE107" s="420"/>
      <c r="WXF107" s="420"/>
      <c r="WXG107" s="420"/>
      <c r="WXH107" s="420"/>
      <c r="WXI107" s="420"/>
      <c r="WXJ107" s="420"/>
      <c r="WXK107" s="420"/>
      <c r="WXL107" s="420"/>
      <c r="WXM107" s="420"/>
      <c r="WXN107" s="420"/>
      <c r="WXO107" s="420"/>
      <c r="WXP107" s="420"/>
      <c r="WXQ107" s="420"/>
      <c r="WXR107" s="420"/>
      <c r="WXS107" s="420"/>
      <c r="WXT107" s="420"/>
      <c r="WXU107" s="420"/>
      <c r="WXV107" s="420"/>
      <c r="WXW107" s="420"/>
      <c r="WXX107" s="420"/>
      <c r="WXY107" s="420"/>
      <c r="WXZ107" s="420"/>
      <c r="WYA107" s="420"/>
      <c r="WYB107" s="420"/>
      <c r="WYC107" s="420"/>
      <c r="WYD107" s="420"/>
      <c r="WYE107" s="420"/>
      <c r="WYF107" s="420"/>
      <c r="WYG107" s="420"/>
      <c r="WYH107" s="420"/>
      <c r="WYI107" s="420"/>
      <c r="WYJ107" s="420"/>
      <c r="WYK107" s="420"/>
      <c r="WYL107" s="420"/>
      <c r="WYM107" s="420"/>
      <c r="WYN107" s="420"/>
      <c r="WYO107" s="420"/>
      <c r="WYP107" s="420"/>
      <c r="WYQ107" s="420"/>
      <c r="WYR107" s="420"/>
      <c r="WYS107" s="420"/>
      <c r="WYT107" s="420"/>
      <c r="WYU107" s="420"/>
      <c r="WYV107" s="420"/>
      <c r="WYW107" s="420"/>
      <c r="WYX107" s="420"/>
      <c r="WYY107" s="420"/>
      <c r="WYZ107" s="420"/>
      <c r="WZA107" s="420"/>
      <c r="WZB107" s="420"/>
      <c r="WZC107" s="420"/>
      <c r="WZD107" s="420"/>
      <c r="WZE107" s="420"/>
      <c r="WZF107" s="420"/>
      <c r="WZG107" s="420"/>
      <c r="WZH107" s="420"/>
      <c r="WZI107" s="420"/>
      <c r="WZJ107" s="420"/>
      <c r="WZK107" s="420"/>
      <c r="WZL107" s="420"/>
      <c r="WZM107" s="420"/>
      <c r="WZN107" s="420"/>
      <c r="WZO107" s="420"/>
      <c r="WZP107" s="420"/>
      <c r="WZQ107" s="420"/>
      <c r="WZR107" s="420"/>
      <c r="WZS107" s="420"/>
      <c r="WZT107" s="420"/>
      <c r="WZU107" s="420"/>
      <c r="WZV107" s="420"/>
      <c r="WZW107" s="420"/>
      <c r="WZX107" s="420"/>
      <c r="WZY107" s="420"/>
      <c r="WZZ107" s="420"/>
      <c r="XAA107" s="420"/>
      <c r="XAB107" s="420"/>
      <c r="XAC107" s="420"/>
      <c r="XAD107" s="420"/>
      <c r="XAE107" s="420"/>
      <c r="XAF107" s="420"/>
      <c r="XAG107" s="420"/>
      <c r="XAH107" s="420"/>
      <c r="XAI107" s="420"/>
      <c r="XAJ107" s="420"/>
      <c r="XAK107" s="420"/>
      <c r="XAL107" s="420"/>
      <c r="XAM107" s="420"/>
      <c r="XAN107" s="420"/>
      <c r="XAO107" s="420"/>
      <c r="XAP107" s="420"/>
      <c r="XAQ107" s="420"/>
      <c r="XAR107" s="420"/>
      <c r="XAS107" s="420"/>
      <c r="XAT107" s="420"/>
      <c r="XAU107" s="420"/>
      <c r="XAV107" s="420"/>
      <c r="XAW107" s="420"/>
      <c r="XAX107" s="420"/>
      <c r="XAY107" s="420"/>
      <c r="XAZ107" s="420"/>
      <c r="XBA107" s="420"/>
      <c r="XBB107" s="420"/>
      <c r="XBC107" s="420"/>
      <c r="XBD107" s="420"/>
      <c r="XBE107" s="420"/>
      <c r="XBF107" s="420"/>
      <c r="XBG107" s="420"/>
      <c r="XBH107" s="420"/>
      <c r="XBI107" s="420"/>
      <c r="XBJ107" s="420"/>
      <c r="XBK107" s="420"/>
      <c r="XBL107" s="420"/>
      <c r="XBM107" s="420"/>
      <c r="XBN107" s="420"/>
      <c r="XBO107" s="420"/>
      <c r="XBP107" s="420"/>
      <c r="XBQ107" s="420"/>
      <c r="XBR107" s="420"/>
      <c r="XBS107" s="420"/>
      <c r="XBT107" s="420"/>
      <c r="XBU107" s="420"/>
      <c r="XBV107" s="420"/>
      <c r="XBW107" s="420"/>
      <c r="XBX107" s="420"/>
      <c r="XBY107" s="420"/>
      <c r="XBZ107" s="420"/>
      <c r="XCA107" s="420"/>
      <c r="XCB107" s="420"/>
      <c r="XCC107" s="420"/>
      <c r="XCD107" s="420"/>
      <c r="XCE107" s="420"/>
      <c r="XCF107" s="420"/>
      <c r="XCG107" s="420"/>
      <c r="XCH107" s="420"/>
      <c r="XCI107" s="420"/>
      <c r="XCJ107" s="420"/>
      <c r="XCK107" s="420"/>
      <c r="XCL107" s="420"/>
      <c r="XCM107" s="420"/>
      <c r="XCN107" s="420"/>
      <c r="XCO107" s="420"/>
      <c r="XCP107" s="420"/>
      <c r="XCQ107" s="420"/>
      <c r="XCR107" s="420"/>
      <c r="XCS107" s="420"/>
      <c r="XCT107" s="420"/>
      <c r="XCU107" s="420"/>
      <c r="XCV107" s="420"/>
      <c r="XCW107" s="420"/>
      <c r="XCX107" s="420"/>
      <c r="XCY107" s="420"/>
      <c r="XCZ107" s="420"/>
      <c r="XDA107" s="420"/>
      <c r="XDB107" s="420"/>
      <c r="XDC107" s="420"/>
      <c r="XDD107" s="420"/>
      <c r="XDE107" s="420"/>
      <c r="XDF107" s="420"/>
      <c r="XDG107" s="420"/>
      <c r="XDH107" s="420"/>
      <c r="XDI107" s="420"/>
      <c r="XDJ107" s="420"/>
      <c r="XDK107" s="420"/>
      <c r="XDL107" s="420"/>
      <c r="XDM107" s="420"/>
      <c r="XDN107" s="420"/>
      <c r="XDO107" s="420"/>
      <c r="XDP107" s="420"/>
      <c r="XDQ107" s="420"/>
      <c r="XDR107" s="420"/>
      <c r="XDS107" s="420"/>
      <c r="XDT107" s="420"/>
      <c r="XDU107" s="420"/>
      <c r="XDV107" s="420"/>
      <c r="XDW107" s="420"/>
      <c r="XDX107" s="420"/>
      <c r="XDY107" s="420"/>
      <c r="XDZ107" s="420"/>
      <c r="XEA107" s="420"/>
      <c r="XEB107" s="420"/>
      <c r="XEC107" s="420"/>
      <c r="XED107" s="420"/>
      <c r="XEE107" s="420"/>
      <c r="XEF107" s="420"/>
      <c r="XEG107" s="420"/>
      <c r="XEH107" s="420"/>
      <c r="XEI107" s="420"/>
      <c r="XEJ107" s="420"/>
      <c r="XEK107" s="420"/>
      <c r="XEL107" s="420"/>
      <c r="XEM107" s="420"/>
      <c r="XEN107" s="420"/>
      <c r="XEO107" s="420"/>
      <c r="XEP107" s="420"/>
      <c r="XEQ107" s="420"/>
      <c r="XER107" s="420"/>
      <c r="XES107" s="420"/>
      <c r="XET107" s="420"/>
      <c r="XEU107" s="420"/>
      <c r="XEV107" s="420"/>
      <c r="XEW107" s="420"/>
      <c r="XEX107" s="420"/>
      <c r="XEY107" s="420"/>
      <c r="XEZ107" s="420"/>
      <c r="XFA107" s="420"/>
      <c r="XFB107" s="420"/>
      <c r="XFC107" s="420"/>
      <c r="XFD107" s="420"/>
    </row>
    <row r="108" spans="1:16384" s="101" customFormat="1" ht="13.5">
      <c r="A108" s="1071" t="s">
        <v>1301</v>
      </c>
      <c r="B108" s="1072"/>
      <c r="C108" s="1072"/>
      <c r="D108" s="1072"/>
      <c r="E108" s="1072"/>
      <c r="F108" s="1072"/>
      <c r="G108" s="1072"/>
      <c r="H108" s="1072"/>
      <c r="I108" s="1072"/>
      <c r="J108" s="1072"/>
      <c r="K108" s="1072"/>
      <c r="L108" s="1072"/>
      <c r="M108" s="1072"/>
      <c r="N108" s="1072"/>
      <c r="O108" s="1072"/>
      <c r="P108" s="1072"/>
      <c r="Q108" s="1072"/>
      <c r="R108" s="1072"/>
      <c r="S108" s="1072"/>
      <c r="T108" s="1072"/>
      <c r="U108" s="1072"/>
      <c r="V108" s="1072"/>
      <c r="W108" s="1072"/>
      <c r="X108" s="1072"/>
      <c r="Y108" s="1072"/>
      <c r="Z108" s="1072"/>
      <c r="AA108" s="1072"/>
      <c r="AB108" s="1072"/>
      <c r="AC108" s="1072"/>
      <c r="AD108" s="1072"/>
      <c r="AE108" s="1072"/>
      <c r="AF108" s="1072"/>
      <c r="AG108" s="1072"/>
      <c r="AH108" s="1072"/>
      <c r="AI108" s="1072"/>
      <c r="AJ108" s="1072"/>
      <c r="AK108" s="1072"/>
      <c r="AL108" s="1072"/>
      <c r="AM108" s="1072"/>
      <c r="AN108" s="1072"/>
      <c r="AO108" s="1072"/>
      <c r="AP108" s="1072"/>
      <c r="AQ108" s="1072"/>
      <c r="AR108" s="1072"/>
      <c r="AS108" s="1072"/>
      <c r="AT108" s="1072"/>
      <c r="AU108" s="1072"/>
      <c r="AV108" s="1072"/>
      <c r="AW108" s="1072"/>
      <c r="AX108" s="1072"/>
      <c r="AY108" s="1072"/>
      <c r="AZ108" s="1072"/>
      <c r="BA108" s="1072"/>
      <c r="BB108" s="1072"/>
      <c r="BC108" s="129"/>
      <c r="BD108" s="129"/>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c r="CG108" s="129"/>
      <c r="CH108" s="129"/>
      <c r="CI108" s="129"/>
      <c r="CJ108" s="129"/>
      <c r="CK108" s="129"/>
      <c r="CL108" s="129"/>
      <c r="CM108" s="129"/>
      <c r="CN108" s="129"/>
      <c r="CO108" s="129"/>
      <c r="CP108" s="129"/>
      <c r="CQ108" s="129"/>
      <c r="CR108" s="129"/>
      <c r="CS108" s="129"/>
      <c r="CT108" s="129"/>
      <c r="CU108" s="129"/>
      <c r="CV108" s="129"/>
      <c r="CW108" s="129"/>
      <c r="CX108" s="129"/>
      <c r="CY108" s="129"/>
      <c r="CZ108" s="129"/>
      <c r="DA108" s="129"/>
      <c r="DB108" s="129"/>
      <c r="DC108" s="129"/>
      <c r="DD108" s="129"/>
      <c r="DE108" s="129"/>
      <c r="DF108" s="129"/>
      <c r="DG108" s="129"/>
      <c r="DH108" s="129"/>
      <c r="DI108" s="129"/>
      <c r="DJ108" s="129"/>
      <c r="DK108" s="129"/>
      <c r="DL108" s="129"/>
      <c r="DM108" s="129"/>
      <c r="DN108" s="129"/>
      <c r="DO108" s="129"/>
      <c r="DP108" s="129"/>
      <c r="DQ108" s="129"/>
      <c r="DR108" s="129"/>
      <c r="DS108" s="129"/>
      <c r="DT108" s="129"/>
      <c r="DU108" s="129"/>
      <c r="DV108" s="129"/>
      <c r="DW108" s="129"/>
      <c r="DX108" s="129"/>
      <c r="DY108" s="129"/>
      <c r="DZ108" s="129"/>
      <c r="EA108" s="129"/>
      <c r="EB108" s="129"/>
      <c r="EC108" s="129"/>
      <c r="ED108" s="129"/>
      <c r="EE108" s="129"/>
      <c r="EF108" s="129"/>
      <c r="EG108" s="129"/>
      <c r="EH108" s="129"/>
      <c r="EI108" s="129"/>
      <c r="EJ108" s="129"/>
      <c r="EK108" s="129"/>
      <c r="EL108" s="129"/>
      <c r="EM108" s="129"/>
      <c r="EN108" s="129"/>
      <c r="EO108" s="129"/>
      <c r="EP108" s="129"/>
      <c r="EQ108" s="129"/>
      <c r="ER108" s="129"/>
      <c r="ES108" s="129"/>
      <c r="ET108" s="129"/>
      <c r="EU108" s="129"/>
      <c r="EV108" s="129"/>
      <c r="EW108" s="129"/>
      <c r="EX108" s="129"/>
      <c r="EY108" s="129"/>
      <c r="EZ108" s="129"/>
      <c r="FA108" s="129"/>
      <c r="FB108" s="129"/>
      <c r="FC108" s="129"/>
      <c r="FD108" s="129"/>
      <c r="FE108" s="129"/>
      <c r="FF108" s="129"/>
      <c r="FG108" s="129"/>
      <c r="FH108" s="129"/>
      <c r="FI108" s="129"/>
      <c r="FJ108" s="129"/>
      <c r="FK108" s="129"/>
      <c r="FL108" s="129"/>
      <c r="FM108" s="129"/>
      <c r="FN108" s="129"/>
      <c r="FO108" s="129"/>
      <c r="FP108" s="129"/>
      <c r="FQ108" s="129"/>
      <c r="FR108" s="129"/>
      <c r="FS108" s="129"/>
      <c r="FT108" s="129"/>
      <c r="FU108" s="129"/>
      <c r="FV108" s="129"/>
      <c r="FW108" s="129"/>
      <c r="FX108" s="129"/>
      <c r="FY108" s="129"/>
      <c r="FZ108" s="129"/>
      <c r="GA108" s="129"/>
      <c r="GB108" s="129"/>
      <c r="GC108" s="129"/>
      <c r="GD108" s="129"/>
      <c r="GE108" s="129"/>
      <c r="GF108" s="129"/>
      <c r="GG108" s="129"/>
      <c r="GH108" s="129"/>
      <c r="GI108" s="129"/>
      <c r="GJ108" s="129"/>
      <c r="GK108" s="129"/>
      <c r="GL108" s="129"/>
      <c r="GM108" s="129"/>
      <c r="GN108" s="129"/>
      <c r="GO108" s="129"/>
      <c r="GP108" s="129"/>
      <c r="GQ108" s="129"/>
      <c r="GR108" s="129"/>
      <c r="GS108" s="129"/>
      <c r="GT108" s="129"/>
      <c r="GU108" s="129"/>
      <c r="GV108" s="129"/>
      <c r="GW108" s="129"/>
      <c r="GX108" s="129"/>
      <c r="GY108" s="129"/>
      <c r="GZ108" s="129"/>
      <c r="HA108" s="129"/>
      <c r="HB108" s="129"/>
      <c r="HC108" s="129"/>
      <c r="HD108" s="129"/>
      <c r="HE108" s="129"/>
      <c r="HF108" s="129"/>
      <c r="HG108" s="129"/>
      <c r="HH108" s="129"/>
      <c r="HI108" s="129"/>
      <c r="HJ108" s="129"/>
      <c r="HK108" s="129"/>
      <c r="HL108" s="129"/>
      <c r="HM108" s="129"/>
      <c r="HN108" s="129"/>
      <c r="HO108" s="129"/>
      <c r="HP108" s="129"/>
      <c r="HQ108" s="129"/>
      <c r="HR108" s="129"/>
      <c r="HS108" s="129"/>
      <c r="HT108" s="129"/>
      <c r="HU108" s="129"/>
      <c r="HV108" s="129"/>
      <c r="HW108" s="129"/>
      <c r="HX108" s="129"/>
      <c r="HY108" s="129"/>
      <c r="HZ108" s="129"/>
      <c r="IA108" s="129"/>
      <c r="IB108" s="129"/>
      <c r="IC108" s="129"/>
      <c r="ID108" s="129"/>
      <c r="IE108" s="129"/>
      <c r="IF108" s="129"/>
      <c r="IG108" s="129"/>
      <c r="IH108" s="129"/>
      <c r="II108" s="129"/>
      <c r="IJ108" s="129"/>
      <c r="IK108" s="129"/>
      <c r="IL108" s="129"/>
      <c r="IM108" s="129"/>
      <c r="IN108" s="129"/>
      <c r="IO108" s="129"/>
      <c r="IP108" s="129"/>
      <c r="IQ108" s="129"/>
      <c r="IR108" s="129"/>
      <c r="IS108" s="129"/>
      <c r="IT108" s="129"/>
      <c r="IU108" s="129"/>
      <c r="IV108" s="129"/>
      <c r="IW108" s="129"/>
      <c r="IX108" s="129"/>
      <c r="IY108" s="129"/>
      <c r="IZ108" s="129"/>
      <c r="JA108" s="129"/>
      <c r="JB108" s="129"/>
      <c r="JC108" s="129"/>
      <c r="JD108" s="129"/>
      <c r="JE108" s="129"/>
      <c r="JF108" s="129"/>
      <c r="JG108" s="129"/>
      <c r="JH108" s="129"/>
      <c r="JI108" s="129"/>
      <c r="JJ108" s="129"/>
      <c r="JK108" s="129"/>
      <c r="JL108" s="129"/>
      <c r="JM108" s="129"/>
      <c r="JN108" s="129"/>
      <c r="JO108" s="129"/>
      <c r="JP108" s="129"/>
      <c r="JQ108" s="129"/>
      <c r="JR108" s="129"/>
      <c r="JS108" s="129"/>
      <c r="JT108" s="129"/>
      <c r="JU108" s="129"/>
      <c r="JV108" s="129"/>
      <c r="JW108" s="129"/>
      <c r="JX108" s="129"/>
      <c r="JY108" s="129"/>
      <c r="JZ108" s="129"/>
      <c r="KA108" s="129"/>
      <c r="KB108" s="129"/>
      <c r="KC108" s="129"/>
      <c r="KD108" s="129"/>
      <c r="KE108" s="129"/>
      <c r="KF108" s="129"/>
      <c r="KG108" s="129"/>
      <c r="KH108" s="129"/>
      <c r="KI108" s="129"/>
      <c r="KJ108" s="129"/>
      <c r="KK108" s="129"/>
      <c r="KL108" s="129"/>
      <c r="KM108" s="129"/>
      <c r="KN108" s="129"/>
      <c r="KO108" s="129"/>
      <c r="KP108" s="129"/>
      <c r="KQ108" s="129"/>
      <c r="KR108" s="129"/>
      <c r="KS108" s="129"/>
      <c r="KT108" s="129"/>
      <c r="KU108" s="129"/>
      <c r="KV108" s="129"/>
      <c r="KW108" s="129"/>
      <c r="KX108" s="129"/>
      <c r="KY108" s="129"/>
      <c r="KZ108" s="129"/>
      <c r="LA108" s="129"/>
      <c r="LB108" s="129"/>
      <c r="LC108" s="129"/>
      <c r="LD108" s="129"/>
      <c r="LE108" s="129"/>
      <c r="LF108" s="129"/>
      <c r="LG108" s="129"/>
      <c r="LH108" s="129"/>
      <c r="LI108" s="129"/>
      <c r="LJ108" s="129"/>
      <c r="LK108" s="129"/>
      <c r="LL108" s="129"/>
      <c r="LM108" s="129"/>
      <c r="LN108" s="129"/>
      <c r="LO108" s="129"/>
      <c r="LP108" s="129"/>
      <c r="LQ108" s="129"/>
      <c r="LR108" s="129"/>
      <c r="LS108" s="129"/>
      <c r="LT108" s="129"/>
      <c r="LU108" s="129"/>
      <c r="LV108" s="129"/>
      <c r="LW108" s="129"/>
      <c r="LX108" s="129"/>
      <c r="LY108" s="129"/>
      <c r="LZ108" s="129"/>
      <c r="MA108" s="129"/>
      <c r="MB108" s="129"/>
      <c r="MC108" s="129"/>
      <c r="MD108" s="129"/>
      <c r="ME108" s="129"/>
      <c r="MF108" s="129"/>
      <c r="MG108" s="129"/>
      <c r="MH108" s="129"/>
      <c r="MI108" s="129"/>
      <c r="MJ108" s="129"/>
      <c r="MK108" s="129"/>
      <c r="ML108" s="129"/>
      <c r="MM108" s="129"/>
      <c r="MN108" s="129"/>
      <c r="MO108" s="129"/>
      <c r="MP108" s="129"/>
      <c r="MQ108" s="129"/>
      <c r="MR108" s="129"/>
      <c r="MS108" s="129"/>
      <c r="MT108" s="129"/>
      <c r="MU108" s="129"/>
      <c r="MV108" s="129"/>
      <c r="MW108" s="129"/>
      <c r="MX108" s="129"/>
      <c r="MY108" s="129"/>
      <c r="MZ108" s="129"/>
      <c r="NA108" s="129"/>
      <c r="NB108" s="129"/>
      <c r="NC108" s="129"/>
      <c r="ND108" s="129"/>
      <c r="NE108" s="129"/>
      <c r="NF108" s="129"/>
      <c r="NG108" s="129"/>
      <c r="NH108" s="129"/>
      <c r="NI108" s="129"/>
      <c r="NJ108" s="129"/>
      <c r="NK108" s="129"/>
      <c r="NL108" s="129"/>
      <c r="NM108" s="129"/>
      <c r="NN108" s="129"/>
      <c r="NO108" s="129"/>
      <c r="NP108" s="129"/>
      <c r="NQ108" s="129"/>
      <c r="NR108" s="129"/>
      <c r="NS108" s="129"/>
      <c r="NT108" s="129"/>
      <c r="NU108" s="129"/>
      <c r="NV108" s="129"/>
      <c r="NW108" s="129"/>
      <c r="NX108" s="129"/>
      <c r="NY108" s="129"/>
      <c r="NZ108" s="129"/>
      <c r="OA108" s="129"/>
      <c r="OB108" s="129"/>
      <c r="OC108" s="129"/>
      <c r="OD108" s="129"/>
      <c r="OE108" s="129"/>
      <c r="OF108" s="129"/>
      <c r="OG108" s="129"/>
      <c r="OH108" s="129"/>
      <c r="OI108" s="129"/>
      <c r="OJ108" s="129"/>
      <c r="OK108" s="129"/>
      <c r="OL108" s="129"/>
      <c r="OM108" s="129"/>
      <c r="ON108" s="129"/>
      <c r="OO108" s="129"/>
      <c r="OP108" s="129"/>
      <c r="OQ108" s="129"/>
      <c r="OR108" s="129"/>
      <c r="OS108" s="129"/>
      <c r="OT108" s="129"/>
      <c r="OU108" s="129"/>
      <c r="OV108" s="129"/>
      <c r="OW108" s="129"/>
      <c r="OX108" s="129"/>
      <c r="OY108" s="129"/>
      <c r="OZ108" s="129"/>
      <c r="PA108" s="129"/>
      <c r="PB108" s="129"/>
      <c r="PC108" s="129"/>
      <c r="PD108" s="129"/>
      <c r="PE108" s="129"/>
      <c r="PF108" s="129"/>
      <c r="PG108" s="129"/>
      <c r="PH108" s="129"/>
      <c r="PI108" s="129"/>
      <c r="PJ108" s="129"/>
      <c r="PK108" s="129"/>
      <c r="PL108" s="129"/>
      <c r="PM108" s="129"/>
      <c r="PN108" s="129"/>
      <c r="PO108" s="129"/>
      <c r="PP108" s="129"/>
      <c r="PQ108" s="129"/>
      <c r="PR108" s="129"/>
      <c r="PS108" s="129"/>
      <c r="PT108" s="129"/>
      <c r="PU108" s="129"/>
      <c r="PV108" s="129"/>
      <c r="PW108" s="129"/>
      <c r="PX108" s="129"/>
      <c r="PY108" s="129"/>
      <c r="PZ108" s="129"/>
      <c r="QA108" s="129"/>
      <c r="QB108" s="129"/>
      <c r="QC108" s="129"/>
      <c r="QD108" s="129"/>
      <c r="QE108" s="129"/>
      <c r="QF108" s="129"/>
      <c r="QG108" s="129"/>
      <c r="QH108" s="129"/>
      <c r="QI108" s="129"/>
      <c r="QJ108" s="129"/>
      <c r="QK108" s="129"/>
      <c r="QL108" s="129"/>
      <c r="QM108" s="129"/>
      <c r="QN108" s="129"/>
      <c r="QO108" s="129"/>
      <c r="QP108" s="129"/>
      <c r="QQ108" s="129"/>
      <c r="QR108" s="129"/>
      <c r="QS108" s="129"/>
      <c r="QT108" s="129"/>
      <c r="QU108" s="129"/>
      <c r="QV108" s="129"/>
      <c r="QW108" s="129"/>
      <c r="QX108" s="129"/>
      <c r="QY108" s="129"/>
      <c r="QZ108" s="129"/>
      <c r="RA108" s="129"/>
      <c r="RB108" s="129"/>
      <c r="RC108" s="129"/>
      <c r="RD108" s="129"/>
      <c r="RE108" s="129"/>
      <c r="RF108" s="129"/>
      <c r="RG108" s="129"/>
      <c r="RH108" s="129"/>
      <c r="RI108" s="129"/>
      <c r="RJ108" s="129"/>
      <c r="RK108" s="129"/>
      <c r="RL108" s="129"/>
      <c r="RM108" s="129"/>
      <c r="RN108" s="129"/>
      <c r="RO108" s="129"/>
      <c r="RP108" s="129"/>
      <c r="RQ108" s="129"/>
      <c r="RR108" s="129"/>
      <c r="RS108" s="129"/>
      <c r="RT108" s="129"/>
      <c r="RU108" s="129"/>
      <c r="RV108" s="129"/>
      <c r="RW108" s="129"/>
      <c r="RX108" s="129"/>
      <c r="RY108" s="129"/>
      <c r="RZ108" s="129"/>
      <c r="SA108" s="129"/>
      <c r="SB108" s="129"/>
      <c r="SC108" s="129"/>
      <c r="SD108" s="129"/>
      <c r="SE108" s="129"/>
      <c r="SF108" s="129"/>
      <c r="SG108" s="129"/>
      <c r="SH108" s="129"/>
      <c r="SI108" s="129"/>
      <c r="SJ108" s="129"/>
      <c r="SK108" s="129"/>
      <c r="SL108" s="129"/>
      <c r="SM108" s="129"/>
      <c r="SN108" s="129"/>
      <c r="SO108" s="129"/>
      <c r="SP108" s="129"/>
      <c r="SQ108" s="129"/>
      <c r="SR108" s="129"/>
      <c r="SS108" s="129"/>
      <c r="ST108" s="129"/>
      <c r="SU108" s="129"/>
      <c r="SV108" s="129"/>
      <c r="SW108" s="129"/>
      <c r="SX108" s="129"/>
      <c r="SY108" s="129"/>
      <c r="SZ108" s="129"/>
      <c r="TA108" s="129"/>
      <c r="TB108" s="129"/>
      <c r="TC108" s="129"/>
      <c r="TD108" s="129"/>
      <c r="TE108" s="129"/>
      <c r="TF108" s="129"/>
      <c r="TG108" s="129"/>
      <c r="TH108" s="129"/>
      <c r="TI108" s="129"/>
      <c r="TJ108" s="129"/>
      <c r="TK108" s="129"/>
      <c r="TL108" s="129"/>
      <c r="TM108" s="129"/>
      <c r="TN108" s="129"/>
      <c r="TO108" s="129"/>
      <c r="TP108" s="129"/>
      <c r="TQ108" s="129"/>
      <c r="TR108" s="129"/>
      <c r="TS108" s="129"/>
      <c r="TT108" s="129"/>
      <c r="TU108" s="129"/>
      <c r="TV108" s="129"/>
      <c r="TW108" s="129"/>
      <c r="TX108" s="129"/>
      <c r="TY108" s="129"/>
      <c r="TZ108" s="129"/>
      <c r="UA108" s="129"/>
      <c r="UB108" s="129"/>
      <c r="UC108" s="129"/>
      <c r="UD108" s="129"/>
      <c r="UE108" s="129"/>
      <c r="UF108" s="129"/>
      <c r="UG108" s="129"/>
      <c r="UH108" s="129"/>
      <c r="UI108" s="129"/>
      <c r="UJ108" s="129"/>
      <c r="UK108" s="129"/>
      <c r="UL108" s="129"/>
      <c r="UM108" s="129"/>
      <c r="UN108" s="129"/>
      <c r="UO108" s="129"/>
      <c r="UP108" s="129"/>
      <c r="UQ108" s="129"/>
      <c r="UR108" s="129"/>
      <c r="US108" s="129"/>
      <c r="UT108" s="129"/>
      <c r="UU108" s="129"/>
      <c r="UV108" s="129"/>
      <c r="UW108" s="129"/>
      <c r="UX108" s="129"/>
      <c r="UY108" s="129"/>
      <c r="UZ108" s="129"/>
      <c r="VA108" s="129"/>
      <c r="VB108" s="129"/>
      <c r="VC108" s="129"/>
      <c r="VD108" s="129"/>
      <c r="VE108" s="129"/>
      <c r="VF108" s="129"/>
      <c r="VG108" s="129"/>
      <c r="VH108" s="129"/>
      <c r="VI108" s="129"/>
      <c r="VJ108" s="129"/>
      <c r="VK108" s="129"/>
      <c r="VL108" s="129"/>
      <c r="VM108" s="129"/>
      <c r="VN108" s="129"/>
      <c r="VO108" s="129"/>
      <c r="VP108" s="129"/>
      <c r="VQ108" s="129"/>
      <c r="VR108" s="129"/>
      <c r="VS108" s="129"/>
      <c r="VT108" s="129"/>
      <c r="VU108" s="129"/>
      <c r="VV108" s="129"/>
      <c r="VW108" s="129"/>
      <c r="VX108" s="129"/>
      <c r="VY108" s="129"/>
      <c r="VZ108" s="129"/>
      <c r="WA108" s="129"/>
      <c r="WB108" s="129"/>
      <c r="WC108" s="129"/>
      <c r="WD108" s="129"/>
      <c r="WE108" s="129"/>
      <c r="WF108" s="129"/>
      <c r="WG108" s="129"/>
      <c r="WH108" s="129"/>
      <c r="WI108" s="129"/>
      <c r="WJ108" s="129"/>
      <c r="WK108" s="129"/>
      <c r="WL108" s="129"/>
      <c r="WM108" s="129"/>
      <c r="WN108" s="129"/>
      <c r="WO108" s="129"/>
      <c r="WP108" s="129"/>
      <c r="WQ108" s="129"/>
      <c r="WR108" s="129"/>
      <c r="WS108" s="129"/>
      <c r="WT108" s="129"/>
      <c r="WU108" s="129"/>
      <c r="WV108" s="129"/>
      <c r="WW108" s="129"/>
      <c r="WX108" s="129"/>
      <c r="WY108" s="129"/>
      <c r="WZ108" s="129"/>
      <c r="XA108" s="129"/>
      <c r="XB108" s="129"/>
      <c r="XC108" s="129"/>
      <c r="XD108" s="129"/>
      <c r="XE108" s="129"/>
      <c r="XF108" s="129"/>
      <c r="XG108" s="129"/>
      <c r="XH108" s="129"/>
      <c r="XI108" s="129"/>
      <c r="XJ108" s="129"/>
      <c r="XK108" s="129"/>
      <c r="XL108" s="129"/>
      <c r="XM108" s="129"/>
      <c r="XN108" s="129"/>
      <c r="XO108" s="129"/>
      <c r="XP108" s="129"/>
      <c r="XQ108" s="129"/>
      <c r="XR108" s="129"/>
      <c r="XS108" s="129"/>
      <c r="XT108" s="129"/>
      <c r="XU108" s="129"/>
      <c r="XV108" s="129"/>
      <c r="XW108" s="129"/>
      <c r="XX108" s="129"/>
      <c r="XY108" s="129"/>
      <c r="XZ108" s="129"/>
      <c r="YA108" s="129"/>
      <c r="YB108" s="129"/>
      <c r="YC108" s="129"/>
      <c r="YD108" s="129"/>
      <c r="YE108" s="129"/>
      <c r="YF108" s="129"/>
      <c r="YG108" s="129"/>
      <c r="YH108" s="129"/>
      <c r="YI108" s="129"/>
      <c r="YJ108" s="129"/>
      <c r="YK108" s="129"/>
      <c r="YL108" s="129"/>
      <c r="YM108" s="129"/>
      <c r="YN108" s="129"/>
      <c r="YO108" s="129"/>
      <c r="YP108" s="129"/>
      <c r="YQ108" s="129"/>
      <c r="YR108" s="129"/>
      <c r="YS108" s="129"/>
      <c r="YT108" s="129"/>
      <c r="YU108" s="129"/>
      <c r="YV108" s="129"/>
      <c r="YW108" s="129"/>
      <c r="YX108" s="129"/>
      <c r="YY108" s="129"/>
      <c r="YZ108" s="129"/>
      <c r="ZA108" s="129"/>
      <c r="ZB108" s="129"/>
      <c r="ZC108" s="129"/>
      <c r="ZD108" s="129"/>
      <c r="ZE108" s="129"/>
      <c r="ZF108" s="129"/>
      <c r="ZG108" s="129"/>
      <c r="ZH108" s="129"/>
      <c r="ZI108" s="129"/>
      <c r="ZJ108" s="129"/>
      <c r="ZK108" s="129"/>
      <c r="ZL108" s="129"/>
      <c r="ZM108" s="129"/>
      <c r="ZN108" s="129"/>
      <c r="ZO108" s="129"/>
      <c r="ZP108" s="129"/>
      <c r="ZQ108" s="129"/>
      <c r="ZR108" s="129"/>
      <c r="ZS108" s="129"/>
      <c r="ZT108" s="129"/>
      <c r="ZU108" s="129"/>
      <c r="ZV108" s="129"/>
      <c r="ZW108" s="129"/>
      <c r="ZX108" s="129"/>
      <c r="ZY108" s="129"/>
      <c r="ZZ108" s="129"/>
      <c r="AAA108" s="129"/>
      <c r="AAB108" s="129"/>
      <c r="AAC108" s="129"/>
      <c r="AAD108" s="129"/>
      <c r="AAE108" s="129"/>
      <c r="AAF108" s="129"/>
      <c r="AAG108" s="129"/>
      <c r="AAH108" s="129"/>
      <c r="AAI108" s="129"/>
      <c r="AAJ108" s="129"/>
      <c r="AAK108" s="129"/>
      <c r="AAL108" s="129"/>
      <c r="AAM108" s="129"/>
      <c r="AAN108" s="129"/>
      <c r="AAO108" s="129"/>
      <c r="AAP108" s="129"/>
      <c r="AAQ108" s="129"/>
      <c r="AAR108" s="129"/>
      <c r="AAS108" s="129"/>
      <c r="AAT108" s="129"/>
      <c r="AAU108" s="129"/>
      <c r="AAV108" s="129"/>
      <c r="AAW108" s="129"/>
      <c r="AAX108" s="129"/>
      <c r="AAY108" s="129"/>
      <c r="AAZ108" s="129"/>
      <c r="ABA108" s="129"/>
      <c r="ABB108" s="129"/>
      <c r="ABC108" s="129"/>
      <c r="ABD108" s="129"/>
      <c r="ABE108" s="129"/>
      <c r="ABF108" s="129"/>
      <c r="ABG108" s="129"/>
      <c r="ABH108" s="129"/>
      <c r="ABI108" s="129"/>
      <c r="ABJ108" s="129"/>
      <c r="ABK108" s="129"/>
      <c r="ABL108" s="129"/>
      <c r="ABM108" s="129"/>
      <c r="ABN108" s="129"/>
      <c r="ABO108" s="129"/>
      <c r="ABP108" s="129"/>
      <c r="ABQ108" s="129"/>
      <c r="ABR108" s="129"/>
      <c r="ABS108" s="129"/>
      <c r="ABT108" s="129"/>
      <c r="ABU108" s="129"/>
      <c r="ABV108" s="129"/>
      <c r="ABW108" s="129"/>
      <c r="ABX108" s="129"/>
      <c r="ABY108" s="129"/>
      <c r="ABZ108" s="129"/>
      <c r="ACA108" s="129"/>
      <c r="ACB108" s="129"/>
      <c r="ACC108" s="129"/>
      <c r="ACD108" s="129"/>
      <c r="ACE108" s="129"/>
      <c r="ACF108" s="129"/>
      <c r="ACG108" s="129"/>
      <c r="ACH108" s="129"/>
      <c r="ACI108" s="129"/>
      <c r="ACJ108" s="129"/>
      <c r="ACK108" s="129"/>
      <c r="ACL108" s="129"/>
      <c r="ACM108" s="129"/>
      <c r="ACN108" s="129"/>
      <c r="ACO108" s="129"/>
      <c r="ACP108" s="129"/>
      <c r="ACQ108" s="129"/>
      <c r="ACR108" s="129"/>
      <c r="ACS108" s="129"/>
      <c r="ACT108" s="129"/>
      <c r="ACU108" s="129"/>
      <c r="ACV108" s="129"/>
      <c r="ACW108" s="129"/>
      <c r="ACX108" s="129"/>
      <c r="ACY108" s="129"/>
      <c r="ACZ108" s="129"/>
      <c r="ADA108" s="129"/>
      <c r="ADB108" s="129"/>
      <c r="ADC108" s="129"/>
      <c r="ADD108" s="129"/>
      <c r="ADE108" s="129"/>
      <c r="ADF108" s="129"/>
      <c r="ADG108" s="129"/>
      <c r="ADH108" s="129"/>
      <c r="ADI108" s="129"/>
      <c r="ADJ108" s="129"/>
      <c r="ADK108" s="129"/>
      <c r="ADL108" s="129"/>
      <c r="ADM108" s="129"/>
      <c r="ADN108" s="129"/>
      <c r="ADO108" s="129"/>
      <c r="ADP108" s="129"/>
      <c r="ADQ108" s="129"/>
      <c r="ADR108" s="129"/>
      <c r="ADS108" s="129"/>
      <c r="ADT108" s="129"/>
      <c r="ADU108" s="129"/>
      <c r="ADV108" s="129"/>
      <c r="ADW108" s="129"/>
      <c r="ADX108" s="129"/>
      <c r="ADY108" s="129"/>
      <c r="ADZ108" s="129"/>
      <c r="AEA108" s="129"/>
      <c r="AEB108" s="129"/>
      <c r="AEC108" s="129"/>
      <c r="AED108" s="129"/>
      <c r="AEE108" s="129"/>
      <c r="AEF108" s="129"/>
      <c r="AEG108" s="129"/>
      <c r="AEH108" s="129"/>
      <c r="AEI108" s="129"/>
      <c r="AEJ108" s="129"/>
      <c r="AEK108" s="129"/>
      <c r="AEL108" s="129"/>
      <c r="AEM108" s="129"/>
      <c r="AEN108" s="129"/>
      <c r="AEO108" s="129"/>
      <c r="AEP108" s="129"/>
      <c r="AEQ108" s="129"/>
      <c r="AER108" s="129"/>
      <c r="AES108" s="129"/>
      <c r="AET108" s="129"/>
      <c r="AEU108" s="129"/>
      <c r="AEV108" s="129"/>
      <c r="AEW108" s="129"/>
      <c r="AEX108" s="129"/>
      <c r="AEY108" s="129"/>
      <c r="AEZ108" s="129"/>
      <c r="AFA108" s="129"/>
      <c r="AFB108" s="129"/>
      <c r="AFC108" s="129"/>
      <c r="AFD108" s="129"/>
      <c r="AFE108" s="129"/>
      <c r="AFF108" s="129"/>
      <c r="AFG108" s="129"/>
      <c r="AFH108" s="129"/>
      <c r="AFI108" s="129"/>
      <c r="AFJ108" s="129"/>
      <c r="AFK108" s="129"/>
      <c r="AFL108" s="129"/>
      <c r="AFM108" s="129"/>
      <c r="AFN108" s="129"/>
      <c r="AFO108" s="129"/>
      <c r="AFP108" s="129"/>
      <c r="AFQ108" s="129"/>
      <c r="AFR108" s="129"/>
      <c r="AFS108" s="129"/>
      <c r="AFT108" s="129"/>
      <c r="AFU108" s="129"/>
      <c r="AFV108" s="129"/>
      <c r="AFW108" s="129"/>
      <c r="AFX108" s="129"/>
      <c r="AFY108" s="129"/>
      <c r="AFZ108" s="129"/>
      <c r="AGA108" s="129"/>
      <c r="AGB108" s="129"/>
      <c r="AGC108" s="129"/>
      <c r="AGD108" s="129"/>
      <c r="AGE108" s="129"/>
      <c r="AGF108" s="129"/>
      <c r="AGG108" s="129"/>
      <c r="AGH108" s="129"/>
      <c r="AGI108" s="129"/>
      <c r="AGJ108" s="129"/>
      <c r="AGK108" s="129"/>
      <c r="AGL108" s="129"/>
      <c r="AGM108" s="129"/>
      <c r="AGN108" s="129"/>
      <c r="AGO108" s="129"/>
      <c r="AGP108" s="129"/>
      <c r="AGQ108" s="129"/>
      <c r="AGR108" s="129"/>
      <c r="AGS108" s="129"/>
      <c r="AGT108" s="129"/>
      <c r="AGU108" s="129"/>
      <c r="AGV108" s="129"/>
      <c r="AGW108" s="129"/>
      <c r="AGX108" s="129"/>
      <c r="AGY108" s="129"/>
      <c r="AGZ108" s="129"/>
      <c r="AHA108" s="129"/>
      <c r="AHB108" s="129"/>
      <c r="AHC108" s="129"/>
      <c r="AHD108" s="129"/>
      <c r="AHE108" s="129"/>
      <c r="AHF108" s="129"/>
      <c r="AHG108" s="129"/>
      <c r="AHH108" s="129"/>
      <c r="AHI108" s="129"/>
      <c r="AHJ108" s="129"/>
      <c r="AHK108" s="129"/>
      <c r="AHL108" s="129"/>
      <c r="AHM108" s="129"/>
      <c r="AHN108" s="129"/>
      <c r="AHO108" s="129"/>
      <c r="AHP108" s="129"/>
      <c r="AHQ108" s="129"/>
      <c r="AHR108" s="129"/>
      <c r="AHS108" s="129"/>
      <c r="AHT108" s="129"/>
      <c r="AHU108" s="129"/>
      <c r="AHV108" s="129"/>
      <c r="AHW108" s="129"/>
      <c r="AHX108" s="129"/>
      <c r="AHY108" s="129"/>
      <c r="AHZ108" s="129"/>
      <c r="AIA108" s="129"/>
      <c r="AIB108" s="129"/>
      <c r="AIC108" s="129"/>
      <c r="AID108" s="129"/>
      <c r="AIE108" s="129"/>
      <c r="AIF108" s="129"/>
      <c r="AIG108" s="129"/>
      <c r="AIH108" s="129"/>
      <c r="AII108" s="129"/>
      <c r="AIJ108" s="129"/>
      <c r="AIK108" s="129"/>
      <c r="AIL108" s="129"/>
      <c r="AIM108" s="129"/>
      <c r="AIN108" s="129"/>
      <c r="AIO108" s="129"/>
      <c r="AIP108" s="129"/>
      <c r="AIQ108" s="129"/>
      <c r="AIR108" s="129"/>
      <c r="AIS108" s="129"/>
      <c r="AIT108" s="129"/>
      <c r="AIU108" s="129"/>
      <c r="AIV108" s="129"/>
      <c r="AIW108" s="129"/>
      <c r="AIX108" s="129"/>
      <c r="AIY108" s="129"/>
      <c r="AIZ108" s="129"/>
      <c r="AJA108" s="129"/>
      <c r="AJB108" s="129"/>
      <c r="AJC108" s="129"/>
      <c r="AJD108" s="129"/>
      <c r="AJE108" s="129"/>
      <c r="AJF108" s="129"/>
      <c r="AJG108" s="129"/>
      <c r="AJH108" s="129"/>
      <c r="AJI108" s="129"/>
      <c r="AJJ108" s="129"/>
      <c r="AJK108" s="129"/>
      <c r="AJL108" s="129"/>
      <c r="AJM108" s="129"/>
      <c r="AJN108" s="129"/>
      <c r="AJO108" s="129"/>
      <c r="AJP108" s="129"/>
      <c r="AJQ108" s="129"/>
      <c r="AJR108" s="129"/>
      <c r="AJS108" s="129"/>
      <c r="AJT108" s="129"/>
      <c r="AJU108" s="129"/>
      <c r="AJV108" s="129"/>
      <c r="AJW108" s="129"/>
      <c r="AJX108" s="129"/>
      <c r="AJY108" s="129"/>
      <c r="AJZ108" s="129"/>
      <c r="AKA108" s="129"/>
      <c r="AKB108" s="129"/>
      <c r="AKC108" s="129"/>
      <c r="AKD108" s="129"/>
      <c r="AKE108" s="129"/>
      <c r="AKF108" s="129"/>
      <c r="AKG108" s="129"/>
      <c r="AKH108" s="129"/>
      <c r="AKI108" s="129"/>
      <c r="AKJ108" s="129"/>
      <c r="AKK108" s="129"/>
      <c r="AKL108" s="129"/>
      <c r="AKM108" s="129"/>
      <c r="AKN108" s="129"/>
      <c r="AKO108" s="129"/>
      <c r="AKP108" s="129"/>
      <c r="AKQ108" s="129"/>
      <c r="AKR108" s="129"/>
      <c r="AKS108" s="129"/>
      <c r="AKT108" s="129"/>
      <c r="AKU108" s="129"/>
      <c r="AKV108" s="129"/>
      <c r="AKW108" s="129"/>
      <c r="AKX108" s="129"/>
      <c r="AKY108" s="129"/>
      <c r="AKZ108" s="129"/>
      <c r="ALA108" s="129"/>
      <c r="ALB108" s="129"/>
      <c r="ALC108" s="129"/>
      <c r="ALD108" s="129"/>
      <c r="ALE108" s="129"/>
      <c r="ALF108" s="129"/>
      <c r="ALG108" s="129"/>
      <c r="ALH108" s="129"/>
      <c r="ALI108" s="129"/>
      <c r="ALJ108" s="129"/>
      <c r="ALK108" s="129"/>
      <c r="ALL108" s="129"/>
      <c r="ALM108" s="129"/>
      <c r="ALN108" s="129"/>
      <c r="ALO108" s="129"/>
      <c r="ALP108" s="129"/>
      <c r="ALQ108" s="129"/>
      <c r="ALR108" s="129"/>
      <c r="ALS108" s="129"/>
      <c r="ALT108" s="129"/>
      <c r="ALU108" s="129"/>
      <c r="ALV108" s="129"/>
      <c r="ALW108" s="129"/>
      <c r="ALX108" s="129"/>
      <c r="ALY108" s="129"/>
      <c r="ALZ108" s="129"/>
      <c r="AMA108" s="129"/>
      <c r="AMB108" s="129"/>
      <c r="AMC108" s="129"/>
      <c r="AMD108" s="129"/>
      <c r="AME108" s="129"/>
      <c r="AMF108" s="129"/>
      <c r="AMG108" s="129"/>
      <c r="AMH108" s="129"/>
      <c r="AMI108" s="129"/>
      <c r="AMJ108" s="129"/>
      <c r="AMK108" s="129"/>
      <c r="AML108" s="129"/>
      <c r="AMM108" s="129"/>
      <c r="AMN108" s="129"/>
      <c r="AMO108" s="129"/>
      <c r="AMP108" s="129"/>
      <c r="AMQ108" s="129"/>
      <c r="AMR108" s="129"/>
      <c r="AMS108" s="129"/>
      <c r="AMT108" s="129"/>
      <c r="AMU108" s="129"/>
      <c r="AMV108" s="129"/>
      <c r="AMW108" s="129"/>
      <c r="AMX108" s="129"/>
      <c r="AMY108" s="129"/>
      <c r="AMZ108" s="129"/>
      <c r="ANA108" s="129"/>
      <c r="ANB108" s="129"/>
      <c r="ANC108" s="129"/>
      <c r="AND108" s="129"/>
      <c r="ANE108" s="129"/>
      <c r="ANF108" s="129"/>
      <c r="ANG108" s="129"/>
      <c r="ANH108" s="129"/>
      <c r="ANI108" s="129"/>
      <c r="ANJ108" s="129"/>
      <c r="ANK108" s="129"/>
      <c r="ANL108" s="129"/>
      <c r="ANM108" s="129"/>
      <c r="ANN108" s="129"/>
      <c r="ANO108" s="129"/>
      <c r="ANP108" s="129"/>
      <c r="ANQ108" s="129"/>
      <c r="ANR108" s="129"/>
      <c r="ANS108" s="129"/>
      <c r="ANT108" s="129"/>
      <c r="ANU108" s="129"/>
      <c r="ANV108" s="129"/>
      <c r="ANW108" s="129"/>
      <c r="ANX108" s="129"/>
      <c r="ANY108" s="129"/>
      <c r="ANZ108" s="129"/>
      <c r="AOA108" s="129"/>
      <c r="AOB108" s="129"/>
      <c r="AOC108" s="129"/>
      <c r="AOD108" s="129"/>
      <c r="AOE108" s="129"/>
      <c r="AOF108" s="129"/>
      <c r="AOG108" s="129"/>
      <c r="AOH108" s="129"/>
      <c r="AOI108" s="129"/>
      <c r="AOJ108" s="129"/>
      <c r="AOK108" s="129"/>
      <c r="AOL108" s="129"/>
      <c r="AOM108" s="129"/>
      <c r="AON108" s="129"/>
      <c r="AOO108" s="129"/>
      <c r="AOP108" s="129"/>
      <c r="AOQ108" s="129"/>
      <c r="AOR108" s="129"/>
      <c r="AOS108" s="129"/>
      <c r="AOT108" s="129"/>
      <c r="AOU108" s="129"/>
      <c r="AOV108" s="129"/>
      <c r="AOW108" s="129"/>
      <c r="AOX108" s="129"/>
      <c r="AOY108" s="129"/>
      <c r="AOZ108" s="129"/>
      <c r="APA108" s="129"/>
      <c r="APB108" s="129"/>
      <c r="APC108" s="129"/>
      <c r="APD108" s="129"/>
      <c r="APE108" s="129"/>
      <c r="APF108" s="129"/>
      <c r="APG108" s="129"/>
      <c r="APH108" s="129"/>
      <c r="API108" s="129"/>
      <c r="APJ108" s="129"/>
      <c r="APK108" s="129"/>
      <c r="APL108" s="129"/>
      <c r="APM108" s="129"/>
      <c r="APN108" s="129"/>
      <c r="APO108" s="129"/>
      <c r="APP108" s="129"/>
      <c r="APQ108" s="129"/>
      <c r="APR108" s="129"/>
      <c r="APS108" s="129"/>
      <c r="APT108" s="129"/>
      <c r="APU108" s="129"/>
      <c r="APV108" s="129"/>
      <c r="APW108" s="129"/>
      <c r="APX108" s="129"/>
      <c r="APY108" s="129"/>
      <c r="APZ108" s="129"/>
      <c r="AQA108" s="129"/>
      <c r="AQB108" s="129"/>
      <c r="AQC108" s="129"/>
      <c r="AQD108" s="129"/>
      <c r="AQE108" s="129"/>
      <c r="AQF108" s="129"/>
      <c r="AQG108" s="129"/>
      <c r="AQH108" s="129"/>
      <c r="AQI108" s="129"/>
      <c r="AQJ108" s="129"/>
      <c r="AQK108" s="129"/>
      <c r="AQL108" s="129"/>
      <c r="AQM108" s="129"/>
      <c r="AQN108" s="129"/>
      <c r="AQO108" s="129"/>
      <c r="AQP108" s="129"/>
      <c r="AQQ108" s="129"/>
      <c r="AQR108" s="129"/>
      <c r="AQS108" s="129"/>
      <c r="AQT108" s="129"/>
      <c r="AQU108" s="129"/>
      <c r="AQV108" s="129"/>
      <c r="AQW108" s="129"/>
      <c r="AQX108" s="129"/>
      <c r="AQY108" s="129"/>
      <c r="AQZ108" s="129"/>
      <c r="ARA108" s="129"/>
      <c r="ARB108" s="129"/>
      <c r="ARC108" s="129"/>
      <c r="ARD108" s="129"/>
      <c r="ARE108" s="129"/>
      <c r="ARF108" s="129"/>
      <c r="ARG108" s="129"/>
      <c r="ARH108" s="129"/>
      <c r="ARI108" s="129"/>
      <c r="ARJ108" s="129"/>
      <c r="ARK108" s="129"/>
      <c r="ARL108" s="129"/>
      <c r="ARM108" s="129"/>
      <c r="ARN108" s="129"/>
      <c r="ARO108" s="129"/>
      <c r="ARP108" s="129"/>
      <c r="ARQ108" s="129"/>
      <c r="ARR108" s="129"/>
      <c r="ARS108" s="129"/>
      <c r="ART108" s="129"/>
      <c r="ARU108" s="129"/>
      <c r="ARV108" s="129"/>
      <c r="ARW108" s="129"/>
      <c r="ARX108" s="129"/>
      <c r="ARY108" s="129"/>
      <c r="ARZ108" s="129"/>
      <c r="ASA108" s="129"/>
      <c r="ASB108" s="129"/>
      <c r="ASC108" s="129"/>
      <c r="ASD108" s="129"/>
      <c r="ASE108" s="129"/>
      <c r="ASF108" s="129"/>
      <c r="ASG108" s="129"/>
      <c r="ASH108" s="129"/>
      <c r="ASI108" s="129"/>
      <c r="ASJ108" s="129"/>
      <c r="ASK108" s="129"/>
      <c r="ASL108" s="129"/>
      <c r="ASM108" s="129"/>
      <c r="ASN108" s="129"/>
      <c r="ASO108" s="129"/>
      <c r="ASP108" s="129"/>
      <c r="ASQ108" s="129"/>
      <c r="ASR108" s="129"/>
      <c r="ASS108" s="129"/>
      <c r="AST108" s="129"/>
      <c r="ASU108" s="129"/>
      <c r="ASV108" s="129"/>
      <c r="ASW108" s="129"/>
      <c r="ASX108" s="129"/>
      <c r="ASY108" s="129"/>
      <c r="ASZ108" s="129"/>
      <c r="ATA108" s="129"/>
      <c r="ATB108" s="129"/>
      <c r="ATC108" s="129"/>
      <c r="ATD108" s="129"/>
      <c r="ATE108" s="129"/>
      <c r="ATF108" s="129"/>
      <c r="ATG108" s="129"/>
      <c r="ATH108" s="129"/>
      <c r="ATI108" s="129"/>
      <c r="ATJ108" s="129"/>
      <c r="ATK108" s="129"/>
      <c r="ATL108" s="129"/>
      <c r="ATM108" s="129"/>
      <c r="ATN108" s="129"/>
      <c r="ATO108" s="129"/>
      <c r="ATP108" s="129"/>
      <c r="ATQ108" s="129"/>
      <c r="ATR108" s="129"/>
      <c r="ATS108" s="129"/>
      <c r="ATT108" s="129"/>
      <c r="ATU108" s="129"/>
      <c r="ATV108" s="129"/>
      <c r="ATW108" s="129"/>
      <c r="ATX108" s="129"/>
      <c r="ATY108" s="129"/>
      <c r="ATZ108" s="129"/>
      <c r="AUA108" s="129"/>
      <c r="AUB108" s="129"/>
      <c r="AUC108" s="129"/>
      <c r="AUD108" s="129"/>
      <c r="AUE108" s="129"/>
      <c r="AUF108" s="129"/>
      <c r="AUG108" s="129"/>
      <c r="AUH108" s="129"/>
      <c r="AUI108" s="129"/>
      <c r="AUJ108" s="129"/>
      <c r="AUK108" s="129"/>
      <c r="AUL108" s="129"/>
      <c r="AUM108" s="129"/>
      <c r="AUN108" s="129"/>
      <c r="AUO108" s="129"/>
      <c r="AUP108" s="129"/>
      <c r="AUQ108" s="129"/>
      <c r="AUR108" s="129"/>
      <c r="AUS108" s="129"/>
      <c r="AUT108" s="129"/>
      <c r="AUU108" s="129"/>
      <c r="AUV108" s="129"/>
      <c r="AUW108" s="129"/>
      <c r="AUX108" s="129"/>
      <c r="AUY108" s="129"/>
      <c r="AUZ108" s="129"/>
      <c r="AVA108" s="129"/>
      <c r="AVB108" s="129"/>
      <c r="AVC108" s="129"/>
      <c r="AVD108" s="129"/>
      <c r="AVE108" s="129"/>
      <c r="AVF108" s="129"/>
      <c r="AVG108" s="129"/>
      <c r="AVH108" s="129"/>
      <c r="AVI108" s="129"/>
      <c r="AVJ108" s="129"/>
      <c r="AVK108" s="129"/>
      <c r="AVL108" s="129"/>
      <c r="AVM108" s="129"/>
      <c r="AVN108" s="129"/>
      <c r="AVO108" s="129"/>
      <c r="AVP108" s="129"/>
      <c r="AVQ108" s="129"/>
      <c r="AVR108" s="129"/>
      <c r="AVS108" s="129"/>
      <c r="AVT108" s="129"/>
      <c r="AVU108" s="129"/>
      <c r="AVV108" s="129"/>
      <c r="AVW108" s="129"/>
      <c r="AVX108" s="129"/>
      <c r="AVY108" s="129"/>
      <c r="AVZ108" s="129"/>
      <c r="AWA108" s="129"/>
      <c r="AWB108" s="129"/>
      <c r="AWC108" s="129"/>
      <c r="AWD108" s="129"/>
      <c r="AWE108" s="129"/>
      <c r="AWF108" s="129"/>
      <c r="AWG108" s="129"/>
      <c r="AWH108" s="129"/>
      <c r="AWI108" s="129"/>
      <c r="AWJ108" s="129"/>
      <c r="AWK108" s="129"/>
      <c r="AWL108" s="129"/>
      <c r="AWM108" s="129"/>
      <c r="AWN108" s="129"/>
      <c r="AWO108" s="129"/>
      <c r="AWP108" s="129"/>
      <c r="AWQ108" s="129"/>
      <c r="AWR108" s="129"/>
      <c r="AWS108" s="129"/>
      <c r="AWT108" s="129"/>
      <c r="AWU108" s="129"/>
      <c r="AWV108" s="129"/>
      <c r="AWW108" s="129"/>
      <c r="AWX108" s="129"/>
      <c r="AWY108" s="129"/>
      <c r="AWZ108" s="129"/>
      <c r="AXA108" s="129"/>
      <c r="AXB108" s="129"/>
      <c r="AXC108" s="129"/>
      <c r="AXD108" s="129"/>
      <c r="AXE108" s="129"/>
      <c r="AXF108" s="129"/>
      <c r="AXG108" s="129"/>
      <c r="AXH108" s="129"/>
      <c r="AXI108" s="129"/>
      <c r="AXJ108" s="129"/>
      <c r="AXK108" s="129"/>
      <c r="AXL108" s="129"/>
      <c r="AXM108" s="129"/>
      <c r="AXN108" s="129"/>
      <c r="AXO108" s="129"/>
      <c r="AXP108" s="129"/>
      <c r="AXQ108" s="129"/>
      <c r="AXR108" s="129"/>
      <c r="AXS108" s="129"/>
      <c r="AXT108" s="129"/>
      <c r="AXU108" s="129"/>
      <c r="AXV108" s="129"/>
      <c r="AXW108" s="129"/>
      <c r="AXX108" s="129"/>
      <c r="AXY108" s="129"/>
      <c r="AXZ108" s="129"/>
      <c r="AYA108" s="129"/>
      <c r="AYB108" s="129"/>
      <c r="AYC108" s="129"/>
      <c r="AYD108" s="129"/>
      <c r="AYE108" s="129"/>
      <c r="AYF108" s="129"/>
      <c r="AYG108" s="129"/>
      <c r="AYH108" s="129"/>
      <c r="AYI108" s="129"/>
      <c r="AYJ108" s="129"/>
      <c r="AYK108" s="129"/>
      <c r="AYL108" s="129"/>
      <c r="AYM108" s="129"/>
      <c r="AYN108" s="129"/>
      <c r="AYO108" s="129"/>
      <c r="AYP108" s="129"/>
      <c r="AYQ108" s="129"/>
      <c r="AYR108" s="129"/>
      <c r="AYS108" s="129"/>
      <c r="AYT108" s="129"/>
      <c r="AYU108" s="129"/>
      <c r="AYV108" s="129"/>
      <c r="AYW108" s="129"/>
      <c r="AYX108" s="129"/>
      <c r="AYY108" s="129"/>
      <c r="AYZ108" s="129"/>
      <c r="AZA108" s="129"/>
      <c r="AZB108" s="129"/>
      <c r="AZC108" s="129"/>
      <c r="AZD108" s="129"/>
      <c r="AZE108" s="129"/>
      <c r="AZF108" s="129"/>
      <c r="AZG108" s="129"/>
      <c r="AZH108" s="129"/>
      <c r="AZI108" s="129"/>
      <c r="AZJ108" s="129"/>
      <c r="AZK108" s="129"/>
      <c r="AZL108" s="129"/>
      <c r="AZM108" s="129"/>
      <c r="AZN108" s="129"/>
      <c r="AZO108" s="129"/>
      <c r="AZP108" s="129"/>
      <c r="AZQ108" s="129"/>
      <c r="AZR108" s="129"/>
      <c r="AZS108" s="129"/>
      <c r="AZT108" s="129"/>
      <c r="AZU108" s="129"/>
      <c r="AZV108" s="129"/>
      <c r="AZW108" s="129"/>
      <c r="AZX108" s="129"/>
      <c r="AZY108" s="129"/>
      <c r="AZZ108" s="129"/>
      <c r="BAA108" s="129"/>
      <c r="BAB108" s="129"/>
      <c r="BAC108" s="129"/>
      <c r="BAD108" s="129"/>
      <c r="BAE108" s="129"/>
      <c r="BAF108" s="129"/>
      <c r="BAG108" s="129"/>
      <c r="BAH108" s="129"/>
      <c r="BAI108" s="129"/>
      <c r="BAJ108" s="129"/>
      <c r="BAK108" s="129"/>
      <c r="BAL108" s="129"/>
      <c r="BAM108" s="129"/>
      <c r="BAN108" s="129"/>
      <c r="BAO108" s="129"/>
      <c r="BAP108" s="129"/>
      <c r="BAQ108" s="129"/>
      <c r="BAR108" s="129"/>
      <c r="BAS108" s="129"/>
      <c r="BAT108" s="129"/>
      <c r="BAU108" s="129"/>
      <c r="BAV108" s="129"/>
      <c r="BAW108" s="129"/>
      <c r="BAX108" s="129"/>
      <c r="BAY108" s="129"/>
      <c r="BAZ108" s="129"/>
      <c r="BBA108" s="129"/>
      <c r="BBB108" s="129"/>
      <c r="BBC108" s="129"/>
      <c r="BBD108" s="129"/>
      <c r="BBE108" s="129"/>
      <c r="BBF108" s="129"/>
      <c r="BBG108" s="129"/>
      <c r="BBH108" s="129"/>
      <c r="BBI108" s="129"/>
      <c r="BBJ108" s="129"/>
      <c r="BBK108" s="129"/>
      <c r="BBL108" s="129"/>
      <c r="BBM108" s="129"/>
      <c r="BBN108" s="129"/>
      <c r="BBO108" s="129"/>
      <c r="BBP108" s="129"/>
      <c r="BBQ108" s="129"/>
      <c r="BBR108" s="129"/>
      <c r="BBS108" s="129"/>
      <c r="BBT108" s="129"/>
      <c r="BBU108" s="129"/>
      <c r="BBV108" s="129"/>
      <c r="BBW108" s="129"/>
      <c r="BBX108" s="129"/>
      <c r="BBY108" s="129"/>
      <c r="BBZ108" s="129"/>
      <c r="BCA108" s="129"/>
      <c r="BCB108" s="129"/>
      <c r="BCC108" s="129"/>
      <c r="BCD108" s="129"/>
      <c r="BCE108" s="129"/>
      <c r="BCF108" s="129"/>
      <c r="BCG108" s="129"/>
      <c r="BCH108" s="129"/>
      <c r="BCI108" s="129"/>
      <c r="BCJ108" s="129"/>
      <c r="BCK108" s="129"/>
      <c r="BCL108" s="129"/>
      <c r="BCM108" s="129"/>
      <c r="BCN108" s="129"/>
      <c r="BCO108" s="129"/>
      <c r="BCP108" s="129"/>
      <c r="BCQ108" s="129"/>
      <c r="BCR108" s="129"/>
      <c r="BCS108" s="129"/>
      <c r="BCT108" s="129"/>
      <c r="BCU108" s="129"/>
      <c r="BCV108" s="129"/>
      <c r="BCW108" s="129"/>
      <c r="BCX108" s="129"/>
      <c r="BCY108" s="129"/>
      <c r="BCZ108" s="129"/>
      <c r="BDA108" s="129"/>
      <c r="BDB108" s="129"/>
      <c r="BDC108" s="129"/>
      <c r="BDD108" s="129"/>
      <c r="BDE108" s="129"/>
      <c r="BDF108" s="129"/>
      <c r="BDG108" s="129"/>
      <c r="BDH108" s="129"/>
      <c r="BDI108" s="129"/>
      <c r="BDJ108" s="129"/>
      <c r="BDK108" s="129"/>
      <c r="BDL108" s="129"/>
      <c r="BDM108" s="129"/>
      <c r="BDN108" s="129"/>
      <c r="BDO108" s="129"/>
      <c r="BDP108" s="129"/>
      <c r="BDQ108" s="129"/>
      <c r="BDR108" s="129"/>
      <c r="BDS108" s="129"/>
      <c r="BDT108" s="129"/>
      <c r="BDU108" s="129"/>
      <c r="BDV108" s="129"/>
      <c r="BDW108" s="129"/>
      <c r="BDX108" s="129"/>
      <c r="BDY108" s="129"/>
      <c r="BDZ108" s="129"/>
      <c r="BEA108" s="129"/>
      <c r="BEB108" s="129"/>
      <c r="BEC108" s="129"/>
      <c r="BED108" s="129"/>
      <c r="BEE108" s="129"/>
      <c r="BEF108" s="129"/>
      <c r="BEG108" s="129"/>
      <c r="BEH108" s="129"/>
      <c r="BEI108" s="129"/>
      <c r="BEJ108" s="129"/>
      <c r="BEK108" s="129"/>
      <c r="BEL108" s="129"/>
      <c r="BEM108" s="129"/>
      <c r="BEN108" s="129"/>
      <c r="BEO108" s="129"/>
      <c r="BEP108" s="129"/>
      <c r="BEQ108" s="129"/>
      <c r="BER108" s="129"/>
      <c r="BES108" s="129"/>
      <c r="BET108" s="129"/>
      <c r="BEU108" s="129"/>
      <c r="BEV108" s="129"/>
      <c r="BEW108" s="129"/>
      <c r="BEX108" s="129"/>
      <c r="BEY108" s="129"/>
      <c r="BEZ108" s="129"/>
      <c r="BFA108" s="129"/>
      <c r="BFB108" s="129"/>
      <c r="BFC108" s="129"/>
      <c r="BFD108" s="129"/>
      <c r="BFE108" s="129"/>
      <c r="BFF108" s="129"/>
      <c r="BFG108" s="129"/>
      <c r="BFH108" s="129"/>
      <c r="BFI108" s="129"/>
      <c r="BFJ108" s="129"/>
      <c r="BFK108" s="129"/>
      <c r="BFL108" s="129"/>
      <c r="BFM108" s="129"/>
      <c r="BFN108" s="129"/>
      <c r="BFO108" s="129"/>
      <c r="BFP108" s="129"/>
      <c r="BFQ108" s="129"/>
      <c r="BFR108" s="129"/>
      <c r="BFS108" s="129"/>
      <c r="BFT108" s="129"/>
      <c r="BFU108" s="129"/>
      <c r="BFV108" s="129"/>
      <c r="BFW108" s="129"/>
      <c r="BFX108" s="129"/>
      <c r="BFY108" s="129"/>
      <c r="BFZ108" s="129"/>
      <c r="BGA108" s="129"/>
      <c r="BGB108" s="129"/>
      <c r="BGC108" s="129"/>
      <c r="BGD108" s="129"/>
      <c r="BGE108" s="129"/>
      <c r="BGF108" s="129"/>
      <c r="BGG108" s="129"/>
      <c r="BGH108" s="129"/>
      <c r="BGI108" s="129"/>
      <c r="BGJ108" s="129"/>
      <c r="BGK108" s="129"/>
      <c r="BGL108" s="129"/>
      <c r="BGM108" s="129"/>
      <c r="BGN108" s="129"/>
      <c r="BGO108" s="129"/>
      <c r="BGP108" s="129"/>
      <c r="BGQ108" s="129"/>
      <c r="BGR108" s="129"/>
      <c r="BGS108" s="129"/>
      <c r="BGT108" s="129"/>
      <c r="BGU108" s="129"/>
      <c r="BGV108" s="129"/>
      <c r="BGW108" s="129"/>
      <c r="BGX108" s="129"/>
      <c r="BGY108" s="129"/>
      <c r="BGZ108" s="129"/>
      <c r="BHA108" s="129"/>
      <c r="BHB108" s="129"/>
      <c r="BHC108" s="129"/>
      <c r="BHD108" s="129"/>
      <c r="BHE108" s="129"/>
      <c r="BHF108" s="129"/>
      <c r="BHG108" s="129"/>
      <c r="BHH108" s="129"/>
      <c r="BHI108" s="129"/>
      <c r="BHJ108" s="129"/>
      <c r="BHK108" s="129"/>
      <c r="BHL108" s="129"/>
      <c r="BHM108" s="129"/>
      <c r="BHN108" s="129"/>
      <c r="BHO108" s="129"/>
      <c r="BHP108" s="129"/>
      <c r="BHQ108" s="129"/>
      <c r="BHR108" s="129"/>
      <c r="BHS108" s="129"/>
      <c r="BHT108" s="129"/>
      <c r="BHU108" s="129"/>
      <c r="BHV108" s="129"/>
      <c r="BHW108" s="129"/>
      <c r="BHX108" s="129"/>
      <c r="BHY108" s="129"/>
      <c r="BHZ108" s="129"/>
      <c r="BIA108" s="129"/>
      <c r="BIB108" s="129"/>
      <c r="BIC108" s="129"/>
      <c r="BID108" s="129"/>
      <c r="BIE108" s="129"/>
      <c r="BIF108" s="129"/>
      <c r="BIG108" s="129"/>
      <c r="BIH108" s="129"/>
      <c r="BII108" s="129"/>
      <c r="BIJ108" s="129"/>
      <c r="BIK108" s="129"/>
      <c r="BIL108" s="129"/>
      <c r="BIM108" s="129"/>
      <c r="BIN108" s="129"/>
      <c r="BIO108" s="129"/>
      <c r="BIP108" s="129"/>
      <c r="BIQ108" s="129"/>
      <c r="BIR108" s="129"/>
      <c r="BIS108" s="129"/>
      <c r="BIT108" s="129"/>
      <c r="BIU108" s="129"/>
      <c r="BIV108" s="129"/>
      <c r="BIW108" s="129"/>
      <c r="BIX108" s="129"/>
      <c r="BIY108" s="129"/>
      <c r="BIZ108" s="129"/>
      <c r="BJA108" s="129"/>
      <c r="BJB108" s="129"/>
      <c r="BJC108" s="129"/>
      <c r="BJD108" s="129"/>
      <c r="BJE108" s="129"/>
      <c r="BJF108" s="129"/>
      <c r="BJG108" s="129"/>
      <c r="BJH108" s="129"/>
      <c r="BJI108" s="129"/>
      <c r="BJJ108" s="129"/>
      <c r="BJK108" s="129"/>
      <c r="BJL108" s="129"/>
      <c r="BJM108" s="129"/>
      <c r="BJN108" s="129"/>
      <c r="BJO108" s="129"/>
      <c r="BJP108" s="129"/>
      <c r="BJQ108" s="129"/>
      <c r="BJR108" s="129"/>
      <c r="BJS108" s="129"/>
      <c r="BJT108" s="129"/>
      <c r="BJU108" s="129"/>
      <c r="BJV108" s="129"/>
      <c r="BJW108" s="129"/>
      <c r="BJX108" s="129"/>
      <c r="BJY108" s="129"/>
      <c r="BJZ108" s="129"/>
      <c r="BKA108" s="129"/>
      <c r="BKB108" s="129"/>
      <c r="BKC108" s="129"/>
      <c r="BKD108" s="129"/>
      <c r="BKE108" s="129"/>
      <c r="BKF108" s="129"/>
      <c r="BKG108" s="129"/>
      <c r="BKH108" s="129"/>
      <c r="BKI108" s="129"/>
      <c r="BKJ108" s="129"/>
      <c r="BKK108" s="129"/>
      <c r="BKL108" s="129"/>
      <c r="BKM108" s="129"/>
      <c r="BKN108" s="129"/>
      <c r="BKO108" s="129"/>
      <c r="BKP108" s="129"/>
      <c r="BKQ108" s="129"/>
      <c r="BKR108" s="129"/>
      <c r="BKS108" s="129"/>
      <c r="BKT108" s="129"/>
      <c r="BKU108" s="129"/>
      <c r="BKV108" s="129"/>
      <c r="BKW108" s="129"/>
      <c r="BKX108" s="129"/>
      <c r="BKY108" s="129"/>
      <c r="BKZ108" s="129"/>
      <c r="BLA108" s="129"/>
      <c r="BLB108" s="129"/>
      <c r="BLC108" s="129"/>
      <c r="BLD108" s="129"/>
      <c r="BLE108" s="129"/>
      <c r="BLF108" s="129"/>
      <c r="BLG108" s="129"/>
      <c r="BLH108" s="129"/>
      <c r="BLI108" s="129"/>
      <c r="BLJ108" s="129"/>
      <c r="BLK108" s="129"/>
      <c r="BLL108" s="129"/>
      <c r="BLM108" s="129"/>
      <c r="BLN108" s="129"/>
      <c r="BLO108" s="129"/>
      <c r="BLP108" s="129"/>
      <c r="BLQ108" s="129"/>
      <c r="BLR108" s="129"/>
      <c r="BLS108" s="129"/>
      <c r="BLT108" s="129"/>
      <c r="BLU108" s="129"/>
      <c r="BLV108" s="129"/>
      <c r="BLW108" s="129"/>
      <c r="BLX108" s="129"/>
      <c r="BLY108" s="129"/>
      <c r="BLZ108" s="129"/>
      <c r="BMA108" s="129"/>
      <c r="BMB108" s="129"/>
      <c r="BMC108" s="129"/>
      <c r="BMD108" s="129"/>
      <c r="BME108" s="129"/>
      <c r="BMF108" s="129"/>
      <c r="BMG108" s="129"/>
      <c r="BMH108" s="129"/>
      <c r="BMI108" s="129"/>
      <c r="BMJ108" s="129"/>
      <c r="BMK108" s="129"/>
      <c r="BML108" s="129"/>
      <c r="BMM108" s="129"/>
      <c r="BMN108" s="129"/>
      <c r="BMO108" s="129"/>
      <c r="BMP108" s="129"/>
      <c r="BMQ108" s="129"/>
      <c r="BMR108" s="129"/>
      <c r="BMS108" s="129"/>
      <c r="BMT108" s="129"/>
      <c r="BMU108" s="129"/>
      <c r="BMV108" s="129"/>
      <c r="BMW108" s="129"/>
      <c r="BMX108" s="129"/>
      <c r="BMY108" s="129"/>
      <c r="BMZ108" s="129"/>
      <c r="BNA108" s="129"/>
      <c r="BNB108" s="129"/>
      <c r="BNC108" s="129"/>
      <c r="BND108" s="129"/>
      <c r="BNE108" s="129"/>
      <c r="BNF108" s="129"/>
      <c r="BNG108" s="129"/>
      <c r="BNH108" s="129"/>
      <c r="BNI108" s="129"/>
      <c r="BNJ108" s="129"/>
      <c r="BNK108" s="129"/>
      <c r="BNL108" s="129"/>
      <c r="BNM108" s="129"/>
      <c r="BNN108" s="129"/>
      <c r="BNO108" s="129"/>
      <c r="BNP108" s="129"/>
      <c r="BNQ108" s="129"/>
      <c r="BNR108" s="129"/>
      <c r="BNS108" s="129"/>
      <c r="BNT108" s="129"/>
      <c r="BNU108" s="129"/>
      <c r="BNV108" s="129"/>
      <c r="BNW108" s="129"/>
      <c r="BNX108" s="129"/>
      <c r="BNY108" s="129"/>
      <c r="BNZ108" s="129"/>
      <c r="BOA108" s="129"/>
      <c r="BOB108" s="129"/>
      <c r="BOC108" s="129"/>
      <c r="BOD108" s="129"/>
      <c r="BOE108" s="129"/>
      <c r="BOF108" s="129"/>
      <c r="BOG108" s="129"/>
      <c r="BOH108" s="129"/>
      <c r="BOI108" s="129"/>
      <c r="BOJ108" s="129"/>
      <c r="BOK108" s="129"/>
      <c r="BOL108" s="129"/>
      <c r="BOM108" s="129"/>
      <c r="BON108" s="129"/>
      <c r="BOO108" s="129"/>
      <c r="BOP108" s="129"/>
      <c r="BOQ108" s="129"/>
      <c r="BOR108" s="129"/>
      <c r="BOS108" s="129"/>
      <c r="BOT108" s="129"/>
      <c r="BOU108" s="129"/>
      <c r="BOV108" s="129"/>
      <c r="BOW108" s="129"/>
      <c r="BOX108" s="129"/>
      <c r="BOY108" s="129"/>
      <c r="BOZ108" s="129"/>
      <c r="BPA108" s="129"/>
      <c r="BPB108" s="129"/>
      <c r="BPC108" s="129"/>
      <c r="BPD108" s="129"/>
      <c r="BPE108" s="129"/>
      <c r="BPF108" s="129"/>
      <c r="BPG108" s="129"/>
      <c r="BPH108" s="129"/>
      <c r="BPI108" s="129"/>
      <c r="BPJ108" s="129"/>
      <c r="BPK108" s="129"/>
      <c r="BPL108" s="129"/>
      <c r="BPM108" s="129"/>
      <c r="BPN108" s="129"/>
      <c r="BPO108" s="129"/>
      <c r="BPP108" s="129"/>
      <c r="BPQ108" s="129"/>
      <c r="BPR108" s="129"/>
      <c r="BPS108" s="129"/>
      <c r="BPT108" s="129"/>
      <c r="BPU108" s="129"/>
      <c r="BPV108" s="129"/>
      <c r="BPW108" s="129"/>
      <c r="BPX108" s="129"/>
      <c r="BPY108" s="129"/>
      <c r="BPZ108" s="129"/>
      <c r="BQA108" s="129"/>
      <c r="BQB108" s="129"/>
      <c r="BQC108" s="129"/>
      <c r="BQD108" s="129"/>
      <c r="BQE108" s="129"/>
      <c r="BQF108" s="129"/>
      <c r="BQG108" s="129"/>
      <c r="BQH108" s="129"/>
      <c r="BQI108" s="129"/>
      <c r="BQJ108" s="129"/>
      <c r="BQK108" s="129"/>
      <c r="BQL108" s="129"/>
      <c r="BQM108" s="129"/>
      <c r="BQN108" s="129"/>
      <c r="BQO108" s="129"/>
      <c r="BQP108" s="129"/>
      <c r="BQQ108" s="129"/>
      <c r="BQR108" s="129"/>
      <c r="BQS108" s="129"/>
      <c r="BQT108" s="129"/>
      <c r="BQU108" s="129"/>
      <c r="BQV108" s="129"/>
      <c r="BQW108" s="129"/>
      <c r="BQX108" s="129"/>
      <c r="BQY108" s="129"/>
      <c r="BQZ108" s="129"/>
      <c r="BRA108" s="129"/>
      <c r="BRB108" s="129"/>
      <c r="BRC108" s="129"/>
      <c r="BRD108" s="129"/>
      <c r="BRE108" s="129"/>
      <c r="BRF108" s="129"/>
      <c r="BRG108" s="129"/>
      <c r="BRH108" s="129"/>
      <c r="BRI108" s="129"/>
      <c r="BRJ108" s="129"/>
      <c r="BRK108" s="129"/>
      <c r="BRL108" s="129"/>
      <c r="BRM108" s="129"/>
      <c r="BRN108" s="129"/>
      <c r="BRO108" s="129"/>
      <c r="BRP108" s="129"/>
      <c r="BRQ108" s="129"/>
      <c r="BRR108" s="129"/>
      <c r="BRS108" s="129"/>
      <c r="BRT108" s="129"/>
      <c r="BRU108" s="129"/>
      <c r="BRV108" s="129"/>
      <c r="BRW108" s="129"/>
      <c r="BRX108" s="129"/>
      <c r="BRY108" s="129"/>
      <c r="BRZ108" s="129"/>
      <c r="BSA108" s="129"/>
      <c r="BSB108" s="129"/>
      <c r="BSC108" s="129"/>
      <c r="BSD108" s="129"/>
      <c r="BSE108" s="129"/>
      <c r="BSF108" s="129"/>
      <c r="BSG108" s="129"/>
      <c r="BSH108" s="129"/>
      <c r="BSI108" s="129"/>
      <c r="BSJ108" s="129"/>
      <c r="BSK108" s="129"/>
      <c r="BSL108" s="129"/>
      <c r="BSM108" s="129"/>
      <c r="BSN108" s="129"/>
      <c r="BSO108" s="129"/>
      <c r="BSP108" s="129"/>
      <c r="BSQ108" s="129"/>
      <c r="BSR108" s="129"/>
      <c r="BSS108" s="129"/>
      <c r="BST108" s="129"/>
      <c r="BSU108" s="129"/>
      <c r="BSV108" s="129"/>
      <c r="BSW108" s="129"/>
      <c r="BSX108" s="129"/>
      <c r="BSY108" s="129"/>
      <c r="BSZ108" s="129"/>
      <c r="BTA108" s="129"/>
      <c r="BTB108" s="129"/>
      <c r="BTC108" s="129"/>
      <c r="BTD108" s="129"/>
      <c r="BTE108" s="129"/>
      <c r="BTF108" s="129"/>
      <c r="BTG108" s="129"/>
      <c r="BTH108" s="129"/>
      <c r="BTI108" s="129"/>
      <c r="BTJ108" s="129"/>
      <c r="BTK108" s="129"/>
      <c r="BTL108" s="129"/>
      <c r="BTM108" s="129"/>
      <c r="BTN108" s="129"/>
      <c r="BTO108" s="129"/>
      <c r="BTP108" s="129"/>
      <c r="BTQ108" s="129"/>
      <c r="BTR108" s="129"/>
      <c r="BTS108" s="129"/>
      <c r="BTT108" s="129"/>
      <c r="BTU108" s="129"/>
      <c r="BTV108" s="129"/>
      <c r="BTW108" s="129"/>
      <c r="BTX108" s="129"/>
      <c r="BTY108" s="129"/>
      <c r="BTZ108" s="129"/>
      <c r="BUA108" s="129"/>
      <c r="BUB108" s="129"/>
      <c r="BUC108" s="129"/>
      <c r="BUD108" s="129"/>
      <c r="BUE108" s="129"/>
      <c r="BUF108" s="129"/>
      <c r="BUG108" s="129"/>
      <c r="BUH108" s="129"/>
      <c r="BUI108" s="129"/>
      <c r="BUJ108" s="129"/>
      <c r="BUK108" s="129"/>
      <c r="BUL108" s="129"/>
      <c r="BUM108" s="129"/>
      <c r="BUN108" s="129"/>
      <c r="BUO108" s="129"/>
      <c r="BUP108" s="129"/>
      <c r="BUQ108" s="129"/>
      <c r="BUR108" s="129"/>
      <c r="BUS108" s="129"/>
      <c r="BUT108" s="129"/>
      <c r="BUU108" s="129"/>
      <c r="BUV108" s="129"/>
      <c r="BUW108" s="129"/>
      <c r="BUX108" s="129"/>
      <c r="BUY108" s="129"/>
      <c r="BUZ108" s="129"/>
      <c r="BVA108" s="129"/>
      <c r="BVB108" s="129"/>
      <c r="BVC108" s="129"/>
      <c r="BVD108" s="129"/>
      <c r="BVE108" s="129"/>
      <c r="BVF108" s="129"/>
      <c r="BVG108" s="129"/>
      <c r="BVH108" s="129"/>
      <c r="BVI108" s="129"/>
      <c r="BVJ108" s="129"/>
      <c r="BVK108" s="129"/>
      <c r="BVL108" s="129"/>
      <c r="BVM108" s="129"/>
      <c r="BVN108" s="129"/>
      <c r="BVO108" s="129"/>
      <c r="BVP108" s="129"/>
      <c r="BVQ108" s="129"/>
      <c r="BVR108" s="129"/>
      <c r="BVS108" s="129"/>
      <c r="BVT108" s="129"/>
      <c r="BVU108" s="129"/>
      <c r="BVV108" s="129"/>
      <c r="BVW108" s="129"/>
      <c r="BVX108" s="129"/>
      <c r="BVY108" s="129"/>
      <c r="BVZ108" s="129"/>
      <c r="BWA108" s="129"/>
      <c r="BWB108" s="129"/>
      <c r="BWC108" s="129"/>
      <c r="BWD108" s="129"/>
      <c r="BWE108" s="129"/>
      <c r="BWF108" s="129"/>
      <c r="BWG108" s="129"/>
      <c r="BWH108" s="129"/>
      <c r="BWI108" s="129"/>
      <c r="BWJ108" s="129"/>
      <c r="BWK108" s="129"/>
      <c r="BWL108" s="129"/>
      <c r="BWM108" s="129"/>
      <c r="BWN108" s="129"/>
      <c r="BWO108" s="129"/>
      <c r="BWP108" s="129"/>
      <c r="BWQ108" s="129"/>
      <c r="BWR108" s="129"/>
      <c r="BWS108" s="129"/>
      <c r="BWT108" s="129"/>
      <c r="BWU108" s="129"/>
      <c r="BWV108" s="129"/>
      <c r="BWW108" s="129"/>
      <c r="BWX108" s="129"/>
      <c r="BWY108" s="129"/>
      <c r="BWZ108" s="129"/>
      <c r="BXA108" s="129"/>
      <c r="BXB108" s="129"/>
      <c r="BXC108" s="129"/>
      <c r="BXD108" s="129"/>
      <c r="BXE108" s="129"/>
      <c r="BXF108" s="129"/>
      <c r="BXG108" s="129"/>
      <c r="BXH108" s="129"/>
      <c r="BXI108" s="129"/>
      <c r="BXJ108" s="129"/>
      <c r="BXK108" s="129"/>
      <c r="BXL108" s="129"/>
      <c r="BXM108" s="129"/>
      <c r="BXN108" s="129"/>
      <c r="BXO108" s="129"/>
      <c r="BXP108" s="129"/>
      <c r="BXQ108" s="129"/>
      <c r="BXR108" s="129"/>
      <c r="BXS108" s="129"/>
      <c r="BXT108" s="129"/>
      <c r="BXU108" s="129"/>
      <c r="BXV108" s="129"/>
      <c r="BXW108" s="129"/>
      <c r="BXX108" s="129"/>
      <c r="BXY108" s="129"/>
      <c r="BXZ108" s="129"/>
      <c r="BYA108" s="129"/>
      <c r="BYB108" s="129"/>
      <c r="BYC108" s="129"/>
      <c r="BYD108" s="129"/>
      <c r="BYE108" s="129"/>
      <c r="BYF108" s="129"/>
      <c r="BYG108" s="129"/>
      <c r="BYH108" s="129"/>
      <c r="BYI108" s="129"/>
      <c r="BYJ108" s="129"/>
      <c r="BYK108" s="129"/>
      <c r="BYL108" s="129"/>
      <c r="BYM108" s="129"/>
      <c r="BYN108" s="129"/>
      <c r="BYO108" s="129"/>
      <c r="BYP108" s="129"/>
      <c r="BYQ108" s="129"/>
      <c r="BYR108" s="129"/>
      <c r="BYS108" s="129"/>
      <c r="BYT108" s="129"/>
      <c r="BYU108" s="129"/>
      <c r="BYV108" s="129"/>
      <c r="BYW108" s="129"/>
      <c r="BYX108" s="129"/>
      <c r="BYY108" s="129"/>
      <c r="BYZ108" s="129"/>
      <c r="BZA108" s="129"/>
      <c r="BZB108" s="129"/>
      <c r="BZC108" s="129"/>
      <c r="BZD108" s="129"/>
      <c r="BZE108" s="129"/>
      <c r="BZF108" s="129"/>
      <c r="BZG108" s="129"/>
      <c r="BZH108" s="129"/>
      <c r="BZI108" s="129"/>
      <c r="BZJ108" s="129"/>
      <c r="BZK108" s="129"/>
      <c r="BZL108" s="129"/>
      <c r="BZM108" s="129"/>
      <c r="BZN108" s="129"/>
      <c r="BZO108" s="129"/>
      <c r="BZP108" s="129"/>
      <c r="BZQ108" s="129"/>
      <c r="BZR108" s="129"/>
      <c r="BZS108" s="129"/>
      <c r="BZT108" s="129"/>
      <c r="BZU108" s="129"/>
      <c r="BZV108" s="129"/>
      <c r="BZW108" s="129"/>
      <c r="BZX108" s="129"/>
      <c r="BZY108" s="129"/>
      <c r="BZZ108" s="129"/>
      <c r="CAA108" s="129"/>
      <c r="CAB108" s="129"/>
      <c r="CAC108" s="129"/>
      <c r="CAD108" s="129"/>
      <c r="CAE108" s="129"/>
      <c r="CAF108" s="129"/>
      <c r="CAG108" s="129"/>
      <c r="CAH108" s="129"/>
      <c r="CAI108" s="129"/>
      <c r="CAJ108" s="129"/>
      <c r="CAK108" s="129"/>
      <c r="CAL108" s="129"/>
      <c r="CAM108" s="129"/>
      <c r="CAN108" s="129"/>
      <c r="CAO108" s="129"/>
      <c r="CAP108" s="129"/>
      <c r="CAQ108" s="129"/>
      <c r="CAR108" s="129"/>
      <c r="CAS108" s="129"/>
      <c r="CAT108" s="129"/>
      <c r="CAU108" s="129"/>
      <c r="CAV108" s="129"/>
      <c r="CAW108" s="129"/>
      <c r="CAX108" s="129"/>
      <c r="CAY108" s="129"/>
      <c r="CAZ108" s="129"/>
      <c r="CBA108" s="129"/>
      <c r="CBB108" s="129"/>
      <c r="CBC108" s="129"/>
      <c r="CBD108" s="129"/>
      <c r="CBE108" s="129"/>
      <c r="CBF108" s="129"/>
      <c r="CBG108" s="129"/>
      <c r="CBH108" s="129"/>
      <c r="CBI108" s="129"/>
      <c r="CBJ108" s="129"/>
      <c r="CBK108" s="129"/>
      <c r="CBL108" s="129"/>
      <c r="CBM108" s="129"/>
      <c r="CBN108" s="129"/>
      <c r="CBO108" s="129"/>
      <c r="CBP108" s="129"/>
      <c r="CBQ108" s="129"/>
      <c r="CBR108" s="129"/>
      <c r="CBS108" s="129"/>
      <c r="CBT108" s="129"/>
      <c r="CBU108" s="129"/>
      <c r="CBV108" s="129"/>
      <c r="CBW108" s="129"/>
      <c r="CBX108" s="129"/>
      <c r="CBY108" s="129"/>
      <c r="CBZ108" s="129"/>
      <c r="CCA108" s="129"/>
      <c r="CCB108" s="129"/>
      <c r="CCC108" s="129"/>
      <c r="CCD108" s="129"/>
      <c r="CCE108" s="129"/>
      <c r="CCF108" s="129"/>
      <c r="CCG108" s="129"/>
      <c r="CCH108" s="129"/>
      <c r="CCI108" s="129"/>
      <c r="CCJ108" s="129"/>
      <c r="CCK108" s="129"/>
      <c r="CCL108" s="129"/>
      <c r="CCM108" s="129"/>
      <c r="CCN108" s="129"/>
      <c r="CCO108" s="129"/>
      <c r="CCP108" s="129"/>
      <c r="CCQ108" s="129"/>
      <c r="CCR108" s="129"/>
      <c r="CCS108" s="129"/>
      <c r="CCT108" s="129"/>
      <c r="CCU108" s="129"/>
      <c r="CCV108" s="129"/>
      <c r="CCW108" s="129"/>
      <c r="CCX108" s="129"/>
      <c r="CCY108" s="129"/>
      <c r="CCZ108" s="129"/>
      <c r="CDA108" s="129"/>
      <c r="CDB108" s="129"/>
      <c r="CDC108" s="129"/>
      <c r="CDD108" s="129"/>
      <c r="CDE108" s="129"/>
      <c r="CDF108" s="129"/>
      <c r="CDG108" s="129"/>
      <c r="CDH108" s="129"/>
      <c r="CDI108" s="129"/>
      <c r="CDJ108" s="129"/>
      <c r="CDK108" s="129"/>
      <c r="CDL108" s="129"/>
      <c r="CDM108" s="129"/>
      <c r="CDN108" s="129"/>
      <c r="CDO108" s="129"/>
      <c r="CDP108" s="129"/>
      <c r="CDQ108" s="129"/>
      <c r="CDR108" s="129"/>
      <c r="CDS108" s="129"/>
      <c r="CDT108" s="129"/>
      <c r="CDU108" s="129"/>
      <c r="CDV108" s="129"/>
      <c r="CDW108" s="129"/>
      <c r="CDX108" s="129"/>
      <c r="CDY108" s="129"/>
      <c r="CDZ108" s="129"/>
      <c r="CEA108" s="129"/>
      <c r="CEB108" s="129"/>
      <c r="CEC108" s="129"/>
      <c r="CED108" s="129"/>
      <c r="CEE108" s="129"/>
      <c r="CEF108" s="129"/>
      <c r="CEG108" s="129"/>
      <c r="CEH108" s="129"/>
      <c r="CEI108" s="129"/>
      <c r="CEJ108" s="129"/>
      <c r="CEK108" s="129"/>
      <c r="CEL108" s="129"/>
      <c r="CEM108" s="129"/>
      <c r="CEN108" s="129"/>
      <c r="CEO108" s="129"/>
      <c r="CEP108" s="129"/>
      <c r="CEQ108" s="129"/>
      <c r="CER108" s="129"/>
      <c r="CES108" s="129"/>
      <c r="CET108" s="129"/>
      <c r="CEU108" s="129"/>
      <c r="CEV108" s="129"/>
      <c r="CEW108" s="129"/>
      <c r="CEX108" s="129"/>
      <c r="CEY108" s="129"/>
      <c r="CEZ108" s="129"/>
      <c r="CFA108" s="129"/>
      <c r="CFB108" s="129"/>
      <c r="CFC108" s="129"/>
      <c r="CFD108" s="129"/>
      <c r="CFE108" s="129"/>
      <c r="CFF108" s="129"/>
      <c r="CFG108" s="129"/>
      <c r="CFH108" s="129"/>
      <c r="CFI108" s="129"/>
      <c r="CFJ108" s="129"/>
      <c r="CFK108" s="129"/>
      <c r="CFL108" s="129"/>
      <c r="CFM108" s="129"/>
      <c r="CFN108" s="129"/>
      <c r="CFO108" s="129"/>
      <c r="CFP108" s="129"/>
      <c r="CFQ108" s="129"/>
      <c r="CFR108" s="129"/>
      <c r="CFS108" s="129"/>
      <c r="CFT108" s="129"/>
      <c r="CFU108" s="129"/>
      <c r="CFV108" s="129"/>
      <c r="CFW108" s="129"/>
      <c r="CFX108" s="129"/>
      <c r="CFY108" s="129"/>
      <c r="CFZ108" s="129"/>
      <c r="CGA108" s="129"/>
      <c r="CGB108" s="129"/>
      <c r="CGC108" s="129"/>
      <c r="CGD108" s="129"/>
      <c r="CGE108" s="129"/>
      <c r="CGF108" s="129"/>
      <c r="CGG108" s="129"/>
      <c r="CGH108" s="129"/>
      <c r="CGI108" s="129"/>
      <c r="CGJ108" s="129"/>
      <c r="CGK108" s="129"/>
      <c r="CGL108" s="129"/>
      <c r="CGM108" s="129"/>
      <c r="CGN108" s="129"/>
      <c r="CGO108" s="129"/>
      <c r="CGP108" s="129"/>
      <c r="CGQ108" s="129"/>
      <c r="CGR108" s="129"/>
      <c r="CGS108" s="129"/>
      <c r="CGT108" s="129"/>
      <c r="CGU108" s="129"/>
      <c r="CGV108" s="129"/>
      <c r="CGW108" s="129"/>
      <c r="CGX108" s="129"/>
      <c r="CGY108" s="129"/>
      <c r="CGZ108" s="129"/>
      <c r="CHA108" s="129"/>
      <c r="CHB108" s="129"/>
      <c r="CHC108" s="129"/>
      <c r="CHD108" s="129"/>
      <c r="CHE108" s="129"/>
      <c r="CHF108" s="129"/>
      <c r="CHG108" s="129"/>
      <c r="CHH108" s="129"/>
      <c r="CHI108" s="129"/>
      <c r="CHJ108" s="129"/>
      <c r="CHK108" s="129"/>
      <c r="CHL108" s="129"/>
      <c r="CHM108" s="129"/>
      <c r="CHN108" s="129"/>
      <c r="CHO108" s="129"/>
      <c r="CHP108" s="129"/>
      <c r="CHQ108" s="129"/>
      <c r="CHR108" s="129"/>
      <c r="CHS108" s="129"/>
      <c r="CHT108" s="129"/>
      <c r="CHU108" s="129"/>
      <c r="CHV108" s="129"/>
      <c r="CHW108" s="129"/>
      <c r="CHX108" s="129"/>
      <c r="CHY108" s="129"/>
      <c r="CHZ108" s="129"/>
      <c r="CIA108" s="129"/>
      <c r="CIB108" s="129"/>
      <c r="CIC108" s="129"/>
      <c r="CID108" s="129"/>
      <c r="CIE108" s="129"/>
      <c r="CIF108" s="129"/>
      <c r="CIG108" s="129"/>
      <c r="CIH108" s="129"/>
      <c r="CII108" s="129"/>
      <c r="CIJ108" s="129"/>
      <c r="CIK108" s="129"/>
      <c r="CIL108" s="129"/>
      <c r="CIM108" s="129"/>
      <c r="CIN108" s="129"/>
      <c r="CIO108" s="129"/>
      <c r="CIP108" s="129"/>
      <c r="CIQ108" s="129"/>
      <c r="CIR108" s="129"/>
      <c r="CIS108" s="129"/>
      <c r="CIT108" s="129"/>
      <c r="CIU108" s="129"/>
      <c r="CIV108" s="129"/>
      <c r="CIW108" s="129"/>
      <c r="CIX108" s="129"/>
      <c r="CIY108" s="129"/>
      <c r="CIZ108" s="129"/>
      <c r="CJA108" s="129"/>
      <c r="CJB108" s="129"/>
      <c r="CJC108" s="129"/>
      <c r="CJD108" s="129"/>
      <c r="CJE108" s="129"/>
      <c r="CJF108" s="129"/>
      <c r="CJG108" s="129"/>
      <c r="CJH108" s="129"/>
      <c r="CJI108" s="129"/>
      <c r="CJJ108" s="129"/>
      <c r="CJK108" s="129"/>
      <c r="CJL108" s="129"/>
      <c r="CJM108" s="129"/>
      <c r="CJN108" s="129"/>
      <c r="CJO108" s="129"/>
      <c r="CJP108" s="129"/>
      <c r="CJQ108" s="129"/>
      <c r="CJR108" s="129"/>
      <c r="CJS108" s="129"/>
      <c r="CJT108" s="129"/>
      <c r="CJU108" s="129"/>
      <c r="CJV108" s="129"/>
      <c r="CJW108" s="129"/>
      <c r="CJX108" s="129"/>
      <c r="CJY108" s="129"/>
      <c r="CJZ108" s="129"/>
      <c r="CKA108" s="129"/>
      <c r="CKB108" s="129"/>
      <c r="CKC108" s="129"/>
      <c r="CKD108" s="129"/>
      <c r="CKE108" s="129"/>
      <c r="CKF108" s="129"/>
      <c r="CKG108" s="129"/>
      <c r="CKH108" s="129"/>
      <c r="CKI108" s="129"/>
      <c r="CKJ108" s="129"/>
      <c r="CKK108" s="129"/>
      <c r="CKL108" s="129"/>
      <c r="CKM108" s="129"/>
      <c r="CKN108" s="129"/>
      <c r="CKO108" s="129"/>
      <c r="CKP108" s="129"/>
      <c r="CKQ108" s="129"/>
      <c r="CKR108" s="129"/>
      <c r="CKS108" s="129"/>
      <c r="CKT108" s="129"/>
      <c r="CKU108" s="129"/>
      <c r="CKV108" s="129"/>
      <c r="CKW108" s="129"/>
      <c r="CKX108" s="129"/>
      <c r="CKY108" s="129"/>
      <c r="CKZ108" s="129"/>
      <c r="CLA108" s="129"/>
      <c r="CLB108" s="129"/>
      <c r="CLC108" s="129"/>
      <c r="CLD108" s="129"/>
      <c r="CLE108" s="129"/>
      <c r="CLF108" s="129"/>
      <c r="CLG108" s="129"/>
      <c r="CLH108" s="129"/>
      <c r="CLI108" s="129"/>
      <c r="CLJ108" s="129"/>
      <c r="CLK108" s="129"/>
      <c r="CLL108" s="129"/>
      <c r="CLM108" s="129"/>
      <c r="CLN108" s="129"/>
      <c r="CLO108" s="129"/>
      <c r="CLP108" s="129"/>
      <c r="CLQ108" s="129"/>
      <c r="CLR108" s="129"/>
      <c r="CLS108" s="129"/>
      <c r="CLT108" s="129"/>
      <c r="CLU108" s="129"/>
      <c r="CLV108" s="129"/>
      <c r="CLW108" s="129"/>
      <c r="CLX108" s="129"/>
      <c r="CLY108" s="129"/>
      <c r="CLZ108" s="129"/>
      <c r="CMA108" s="129"/>
      <c r="CMB108" s="129"/>
      <c r="CMC108" s="129"/>
      <c r="CMD108" s="129"/>
      <c r="CME108" s="129"/>
      <c r="CMF108" s="129"/>
      <c r="CMG108" s="129"/>
      <c r="CMH108" s="129"/>
      <c r="CMI108" s="129"/>
      <c r="CMJ108" s="129"/>
      <c r="CMK108" s="129"/>
      <c r="CML108" s="129"/>
      <c r="CMM108" s="129"/>
      <c r="CMN108" s="129"/>
      <c r="CMO108" s="129"/>
      <c r="CMP108" s="129"/>
      <c r="CMQ108" s="129"/>
      <c r="CMR108" s="129"/>
      <c r="CMS108" s="129"/>
      <c r="CMT108" s="129"/>
      <c r="CMU108" s="129"/>
      <c r="CMV108" s="129"/>
      <c r="CMW108" s="129"/>
      <c r="CMX108" s="129"/>
      <c r="CMY108" s="129"/>
      <c r="CMZ108" s="129"/>
      <c r="CNA108" s="129"/>
      <c r="CNB108" s="129"/>
      <c r="CNC108" s="129"/>
      <c r="CND108" s="129"/>
      <c r="CNE108" s="129"/>
      <c r="CNF108" s="129"/>
      <c r="CNG108" s="129"/>
      <c r="CNH108" s="129"/>
      <c r="CNI108" s="129"/>
      <c r="CNJ108" s="129"/>
      <c r="CNK108" s="129"/>
      <c r="CNL108" s="129"/>
      <c r="CNM108" s="129"/>
      <c r="CNN108" s="129"/>
      <c r="CNO108" s="129"/>
      <c r="CNP108" s="129"/>
      <c r="CNQ108" s="129"/>
      <c r="CNR108" s="129"/>
      <c r="CNS108" s="129"/>
      <c r="CNT108" s="129"/>
      <c r="CNU108" s="129"/>
      <c r="CNV108" s="129"/>
      <c r="CNW108" s="129"/>
      <c r="CNX108" s="129"/>
      <c r="CNY108" s="129"/>
      <c r="CNZ108" s="129"/>
      <c r="COA108" s="129"/>
      <c r="COB108" s="129"/>
      <c r="COC108" s="129"/>
      <c r="COD108" s="129"/>
      <c r="COE108" s="129"/>
      <c r="COF108" s="129"/>
      <c r="COG108" s="129"/>
      <c r="COH108" s="129"/>
      <c r="COI108" s="129"/>
      <c r="COJ108" s="129"/>
      <c r="COK108" s="129"/>
      <c r="COL108" s="129"/>
      <c r="COM108" s="129"/>
      <c r="CON108" s="129"/>
      <c r="COO108" s="129"/>
      <c r="COP108" s="129"/>
      <c r="COQ108" s="129"/>
      <c r="COR108" s="129"/>
      <c r="COS108" s="129"/>
      <c r="COT108" s="129"/>
      <c r="COU108" s="129"/>
      <c r="COV108" s="129"/>
      <c r="COW108" s="129"/>
      <c r="COX108" s="129"/>
      <c r="COY108" s="129"/>
      <c r="COZ108" s="129"/>
      <c r="CPA108" s="129"/>
      <c r="CPB108" s="129"/>
      <c r="CPC108" s="129"/>
      <c r="CPD108" s="129"/>
      <c r="CPE108" s="129"/>
      <c r="CPF108" s="129"/>
      <c r="CPG108" s="129"/>
      <c r="CPH108" s="129"/>
      <c r="CPI108" s="129"/>
      <c r="CPJ108" s="129"/>
      <c r="CPK108" s="129"/>
      <c r="CPL108" s="129"/>
      <c r="CPM108" s="129"/>
      <c r="CPN108" s="129"/>
      <c r="CPO108" s="129"/>
      <c r="CPP108" s="129"/>
      <c r="CPQ108" s="129"/>
      <c r="CPR108" s="129"/>
      <c r="CPS108" s="129"/>
      <c r="CPT108" s="129"/>
      <c r="CPU108" s="129"/>
      <c r="CPV108" s="129"/>
      <c r="CPW108" s="129"/>
      <c r="CPX108" s="129"/>
      <c r="CPY108" s="129"/>
      <c r="CPZ108" s="129"/>
      <c r="CQA108" s="129"/>
      <c r="CQB108" s="129"/>
      <c r="CQC108" s="129"/>
      <c r="CQD108" s="129"/>
      <c r="CQE108" s="129"/>
      <c r="CQF108" s="129"/>
      <c r="CQG108" s="129"/>
      <c r="CQH108" s="129"/>
      <c r="CQI108" s="129"/>
      <c r="CQJ108" s="129"/>
      <c r="CQK108" s="129"/>
      <c r="CQL108" s="129"/>
      <c r="CQM108" s="129"/>
      <c r="CQN108" s="129"/>
      <c r="CQO108" s="129"/>
      <c r="CQP108" s="129"/>
      <c r="CQQ108" s="129"/>
      <c r="CQR108" s="129"/>
      <c r="CQS108" s="129"/>
      <c r="CQT108" s="129"/>
      <c r="CQU108" s="129"/>
      <c r="CQV108" s="129"/>
      <c r="CQW108" s="129"/>
      <c r="CQX108" s="129"/>
      <c r="CQY108" s="129"/>
      <c r="CQZ108" s="129"/>
      <c r="CRA108" s="129"/>
      <c r="CRB108" s="129"/>
      <c r="CRC108" s="129"/>
      <c r="CRD108" s="129"/>
      <c r="CRE108" s="129"/>
      <c r="CRF108" s="129"/>
      <c r="CRG108" s="129"/>
      <c r="CRH108" s="129"/>
      <c r="CRI108" s="129"/>
      <c r="CRJ108" s="129"/>
      <c r="CRK108" s="129"/>
      <c r="CRL108" s="129"/>
      <c r="CRM108" s="129"/>
      <c r="CRN108" s="129"/>
      <c r="CRO108" s="129"/>
      <c r="CRP108" s="129"/>
      <c r="CRQ108" s="129"/>
      <c r="CRR108" s="129"/>
      <c r="CRS108" s="129"/>
      <c r="CRT108" s="129"/>
      <c r="CRU108" s="129"/>
      <c r="CRV108" s="129"/>
      <c r="CRW108" s="129"/>
      <c r="CRX108" s="129"/>
      <c r="CRY108" s="129"/>
      <c r="CRZ108" s="129"/>
      <c r="CSA108" s="129"/>
      <c r="CSB108" s="129"/>
      <c r="CSC108" s="129"/>
      <c r="CSD108" s="129"/>
      <c r="CSE108" s="129"/>
      <c r="CSF108" s="129"/>
      <c r="CSG108" s="129"/>
      <c r="CSH108" s="129"/>
      <c r="CSI108" s="129"/>
      <c r="CSJ108" s="129"/>
      <c r="CSK108" s="129"/>
      <c r="CSL108" s="129"/>
      <c r="CSM108" s="129"/>
      <c r="CSN108" s="129"/>
      <c r="CSO108" s="129"/>
      <c r="CSP108" s="129"/>
      <c r="CSQ108" s="129"/>
      <c r="CSR108" s="129"/>
      <c r="CSS108" s="129"/>
      <c r="CST108" s="129"/>
      <c r="CSU108" s="129"/>
      <c r="CSV108" s="129"/>
      <c r="CSW108" s="129"/>
      <c r="CSX108" s="129"/>
      <c r="CSY108" s="129"/>
      <c r="CSZ108" s="129"/>
      <c r="CTA108" s="129"/>
      <c r="CTB108" s="129"/>
      <c r="CTC108" s="129"/>
      <c r="CTD108" s="129"/>
      <c r="CTE108" s="129"/>
      <c r="CTF108" s="129"/>
      <c r="CTG108" s="129"/>
      <c r="CTH108" s="129"/>
      <c r="CTI108" s="129"/>
      <c r="CTJ108" s="129"/>
      <c r="CTK108" s="129"/>
      <c r="CTL108" s="129"/>
      <c r="CTM108" s="129"/>
      <c r="CTN108" s="129"/>
      <c r="CTO108" s="129"/>
      <c r="CTP108" s="129"/>
      <c r="CTQ108" s="129"/>
      <c r="CTR108" s="129"/>
      <c r="CTS108" s="129"/>
      <c r="CTT108" s="129"/>
      <c r="CTU108" s="129"/>
      <c r="CTV108" s="129"/>
      <c r="CTW108" s="129"/>
      <c r="CTX108" s="129"/>
      <c r="CTY108" s="129"/>
      <c r="CTZ108" s="129"/>
      <c r="CUA108" s="129"/>
      <c r="CUB108" s="129"/>
      <c r="CUC108" s="129"/>
      <c r="CUD108" s="129"/>
      <c r="CUE108" s="129"/>
      <c r="CUF108" s="129"/>
      <c r="CUG108" s="129"/>
      <c r="CUH108" s="129"/>
      <c r="CUI108" s="129"/>
      <c r="CUJ108" s="129"/>
      <c r="CUK108" s="129"/>
      <c r="CUL108" s="129"/>
      <c r="CUM108" s="129"/>
      <c r="CUN108" s="129"/>
      <c r="CUO108" s="129"/>
      <c r="CUP108" s="129"/>
      <c r="CUQ108" s="129"/>
      <c r="CUR108" s="129"/>
      <c r="CUS108" s="129"/>
      <c r="CUT108" s="129"/>
      <c r="CUU108" s="129"/>
      <c r="CUV108" s="129"/>
      <c r="CUW108" s="129"/>
      <c r="CUX108" s="129"/>
      <c r="CUY108" s="129"/>
      <c r="CUZ108" s="129"/>
      <c r="CVA108" s="129"/>
      <c r="CVB108" s="129"/>
      <c r="CVC108" s="129"/>
      <c r="CVD108" s="129"/>
      <c r="CVE108" s="129"/>
      <c r="CVF108" s="129"/>
      <c r="CVG108" s="129"/>
      <c r="CVH108" s="129"/>
      <c r="CVI108" s="129"/>
      <c r="CVJ108" s="129"/>
      <c r="CVK108" s="129"/>
      <c r="CVL108" s="129"/>
      <c r="CVM108" s="129"/>
      <c r="CVN108" s="129"/>
      <c r="CVO108" s="129"/>
      <c r="CVP108" s="129"/>
      <c r="CVQ108" s="129"/>
      <c r="CVR108" s="129"/>
      <c r="CVS108" s="129"/>
      <c r="CVT108" s="129"/>
      <c r="CVU108" s="129"/>
      <c r="CVV108" s="129"/>
      <c r="CVW108" s="129"/>
      <c r="CVX108" s="129"/>
      <c r="CVY108" s="129"/>
      <c r="CVZ108" s="129"/>
      <c r="CWA108" s="129"/>
      <c r="CWB108" s="129"/>
      <c r="CWC108" s="129"/>
      <c r="CWD108" s="129"/>
      <c r="CWE108" s="129"/>
      <c r="CWF108" s="129"/>
      <c r="CWG108" s="129"/>
      <c r="CWH108" s="129"/>
      <c r="CWI108" s="129"/>
      <c r="CWJ108" s="129"/>
      <c r="CWK108" s="129"/>
      <c r="CWL108" s="129"/>
      <c r="CWM108" s="129"/>
      <c r="CWN108" s="129"/>
      <c r="CWO108" s="129"/>
      <c r="CWP108" s="129"/>
      <c r="CWQ108" s="129"/>
      <c r="CWR108" s="129"/>
      <c r="CWS108" s="129"/>
      <c r="CWT108" s="129"/>
      <c r="CWU108" s="129"/>
      <c r="CWV108" s="129"/>
      <c r="CWW108" s="129"/>
      <c r="CWX108" s="129"/>
      <c r="CWY108" s="129"/>
      <c r="CWZ108" s="129"/>
      <c r="CXA108" s="129"/>
      <c r="CXB108" s="129"/>
      <c r="CXC108" s="129"/>
      <c r="CXD108" s="129"/>
      <c r="CXE108" s="129"/>
      <c r="CXF108" s="129"/>
      <c r="CXG108" s="129"/>
      <c r="CXH108" s="129"/>
      <c r="CXI108" s="129"/>
      <c r="CXJ108" s="129"/>
      <c r="CXK108" s="129"/>
      <c r="CXL108" s="129"/>
      <c r="CXM108" s="129"/>
      <c r="CXN108" s="129"/>
      <c r="CXO108" s="129"/>
      <c r="CXP108" s="129"/>
      <c r="CXQ108" s="129"/>
      <c r="CXR108" s="129"/>
      <c r="CXS108" s="129"/>
      <c r="CXT108" s="129"/>
      <c r="CXU108" s="129"/>
      <c r="CXV108" s="129"/>
      <c r="CXW108" s="129"/>
      <c r="CXX108" s="129"/>
      <c r="CXY108" s="129"/>
      <c r="CXZ108" s="129"/>
      <c r="CYA108" s="129"/>
      <c r="CYB108" s="129"/>
      <c r="CYC108" s="129"/>
      <c r="CYD108" s="129"/>
      <c r="CYE108" s="129"/>
      <c r="CYF108" s="129"/>
      <c r="CYG108" s="129"/>
      <c r="CYH108" s="129"/>
      <c r="CYI108" s="129"/>
      <c r="CYJ108" s="129"/>
      <c r="CYK108" s="129"/>
      <c r="CYL108" s="129"/>
      <c r="CYM108" s="129"/>
      <c r="CYN108" s="129"/>
      <c r="CYO108" s="129"/>
      <c r="CYP108" s="129"/>
      <c r="CYQ108" s="129"/>
      <c r="CYR108" s="129"/>
      <c r="CYS108" s="129"/>
      <c r="CYT108" s="129"/>
      <c r="CYU108" s="129"/>
      <c r="CYV108" s="129"/>
      <c r="CYW108" s="129"/>
      <c r="CYX108" s="129"/>
      <c r="CYY108" s="129"/>
      <c r="CYZ108" s="129"/>
      <c r="CZA108" s="129"/>
      <c r="CZB108" s="129"/>
      <c r="CZC108" s="129"/>
      <c r="CZD108" s="129"/>
      <c r="CZE108" s="129"/>
      <c r="CZF108" s="129"/>
      <c r="CZG108" s="129"/>
      <c r="CZH108" s="129"/>
      <c r="CZI108" s="129"/>
      <c r="CZJ108" s="129"/>
      <c r="CZK108" s="129"/>
      <c r="CZL108" s="129"/>
      <c r="CZM108" s="129"/>
      <c r="CZN108" s="129"/>
      <c r="CZO108" s="129"/>
      <c r="CZP108" s="129"/>
      <c r="CZQ108" s="129"/>
      <c r="CZR108" s="129"/>
      <c r="CZS108" s="129"/>
      <c r="CZT108" s="129"/>
      <c r="CZU108" s="129"/>
      <c r="CZV108" s="129"/>
      <c r="CZW108" s="129"/>
      <c r="CZX108" s="129"/>
      <c r="CZY108" s="129"/>
      <c r="CZZ108" s="129"/>
      <c r="DAA108" s="129"/>
      <c r="DAB108" s="129"/>
      <c r="DAC108" s="129"/>
      <c r="DAD108" s="129"/>
      <c r="DAE108" s="129"/>
      <c r="DAF108" s="129"/>
      <c r="DAG108" s="129"/>
      <c r="DAH108" s="129"/>
      <c r="DAI108" s="129"/>
      <c r="DAJ108" s="129"/>
      <c r="DAK108" s="129"/>
      <c r="DAL108" s="129"/>
      <c r="DAM108" s="129"/>
      <c r="DAN108" s="129"/>
      <c r="DAO108" s="129"/>
      <c r="DAP108" s="129"/>
      <c r="DAQ108" s="129"/>
      <c r="DAR108" s="129"/>
      <c r="DAS108" s="129"/>
      <c r="DAT108" s="129"/>
      <c r="DAU108" s="129"/>
      <c r="DAV108" s="129"/>
      <c r="DAW108" s="129"/>
      <c r="DAX108" s="129"/>
      <c r="DAY108" s="129"/>
      <c r="DAZ108" s="129"/>
      <c r="DBA108" s="129"/>
      <c r="DBB108" s="129"/>
      <c r="DBC108" s="129"/>
      <c r="DBD108" s="129"/>
      <c r="DBE108" s="129"/>
      <c r="DBF108" s="129"/>
      <c r="DBG108" s="129"/>
      <c r="DBH108" s="129"/>
      <c r="DBI108" s="129"/>
      <c r="DBJ108" s="129"/>
      <c r="DBK108" s="129"/>
      <c r="DBL108" s="129"/>
      <c r="DBM108" s="129"/>
      <c r="DBN108" s="129"/>
      <c r="DBO108" s="129"/>
      <c r="DBP108" s="129"/>
      <c r="DBQ108" s="129"/>
      <c r="DBR108" s="129"/>
      <c r="DBS108" s="129"/>
      <c r="DBT108" s="129"/>
      <c r="DBU108" s="129"/>
      <c r="DBV108" s="129"/>
      <c r="DBW108" s="129"/>
      <c r="DBX108" s="129"/>
      <c r="DBY108" s="129"/>
      <c r="DBZ108" s="129"/>
      <c r="DCA108" s="129"/>
      <c r="DCB108" s="129"/>
      <c r="DCC108" s="129"/>
      <c r="DCD108" s="129"/>
      <c r="DCE108" s="129"/>
      <c r="DCF108" s="129"/>
      <c r="DCG108" s="129"/>
      <c r="DCH108" s="129"/>
      <c r="DCI108" s="129"/>
      <c r="DCJ108" s="129"/>
      <c r="DCK108" s="129"/>
      <c r="DCL108" s="129"/>
      <c r="DCM108" s="129"/>
      <c r="DCN108" s="129"/>
      <c r="DCO108" s="129"/>
      <c r="DCP108" s="129"/>
      <c r="DCQ108" s="129"/>
      <c r="DCR108" s="129"/>
      <c r="DCS108" s="129"/>
      <c r="DCT108" s="129"/>
      <c r="DCU108" s="129"/>
      <c r="DCV108" s="129"/>
      <c r="DCW108" s="129"/>
      <c r="DCX108" s="129"/>
      <c r="DCY108" s="129"/>
      <c r="DCZ108" s="129"/>
      <c r="DDA108" s="129"/>
      <c r="DDB108" s="129"/>
      <c r="DDC108" s="129"/>
      <c r="DDD108" s="129"/>
      <c r="DDE108" s="129"/>
      <c r="DDF108" s="129"/>
      <c r="DDG108" s="129"/>
      <c r="DDH108" s="129"/>
      <c r="DDI108" s="129"/>
      <c r="DDJ108" s="129"/>
      <c r="DDK108" s="129"/>
      <c r="DDL108" s="129"/>
      <c r="DDM108" s="129"/>
      <c r="DDN108" s="129"/>
      <c r="DDO108" s="129"/>
      <c r="DDP108" s="129"/>
      <c r="DDQ108" s="129"/>
      <c r="DDR108" s="129"/>
      <c r="DDS108" s="129"/>
      <c r="DDT108" s="129"/>
      <c r="DDU108" s="129"/>
      <c r="DDV108" s="129"/>
      <c r="DDW108" s="129"/>
      <c r="DDX108" s="129"/>
      <c r="DDY108" s="129"/>
      <c r="DDZ108" s="129"/>
      <c r="DEA108" s="129"/>
      <c r="DEB108" s="129"/>
      <c r="DEC108" s="129"/>
      <c r="DED108" s="129"/>
      <c r="DEE108" s="129"/>
      <c r="DEF108" s="129"/>
      <c r="DEG108" s="129"/>
      <c r="DEH108" s="129"/>
      <c r="DEI108" s="129"/>
      <c r="DEJ108" s="129"/>
      <c r="DEK108" s="129"/>
      <c r="DEL108" s="129"/>
      <c r="DEM108" s="129"/>
      <c r="DEN108" s="129"/>
      <c r="DEO108" s="129"/>
      <c r="DEP108" s="129"/>
      <c r="DEQ108" s="129"/>
      <c r="DER108" s="129"/>
      <c r="DES108" s="129"/>
      <c r="DET108" s="129"/>
      <c r="DEU108" s="129"/>
      <c r="DEV108" s="129"/>
      <c r="DEW108" s="129"/>
      <c r="DEX108" s="129"/>
      <c r="DEY108" s="129"/>
      <c r="DEZ108" s="129"/>
      <c r="DFA108" s="129"/>
      <c r="DFB108" s="129"/>
      <c r="DFC108" s="129"/>
      <c r="DFD108" s="129"/>
      <c r="DFE108" s="129"/>
      <c r="DFF108" s="129"/>
      <c r="DFG108" s="129"/>
      <c r="DFH108" s="129"/>
      <c r="DFI108" s="129"/>
      <c r="DFJ108" s="129"/>
      <c r="DFK108" s="129"/>
      <c r="DFL108" s="129"/>
      <c r="DFM108" s="129"/>
      <c r="DFN108" s="129"/>
      <c r="DFO108" s="129"/>
      <c r="DFP108" s="129"/>
      <c r="DFQ108" s="129"/>
      <c r="DFR108" s="129"/>
      <c r="DFS108" s="129"/>
      <c r="DFT108" s="129"/>
      <c r="DFU108" s="129"/>
      <c r="DFV108" s="129"/>
      <c r="DFW108" s="129"/>
      <c r="DFX108" s="129"/>
      <c r="DFY108" s="129"/>
      <c r="DFZ108" s="129"/>
      <c r="DGA108" s="129"/>
      <c r="DGB108" s="129"/>
      <c r="DGC108" s="129"/>
      <c r="DGD108" s="129"/>
      <c r="DGE108" s="129"/>
      <c r="DGF108" s="129"/>
      <c r="DGG108" s="129"/>
      <c r="DGH108" s="129"/>
      <c r="DGI108" s="129"/>
      <c r="DGJ108" s="129"/>
      <c r="DGK108" s="129"/>
      <c r="DGL108" s="129"/>
      <c r="DGM108" s="129"/>
      <c r="DGN108" s="129"/>
      <c r="DGO108" s="129"/>
      <c r="DGP108" s="129"/>
      <c r="DGQ108" s="129"/>
      <c r="DGR108" s="129"/>
      <c r="DGS108" s="129"/>
      <c r="DGT108" s="129"/>
      <c r="DGU108" s="129"/>
      <c r="DGV108" s="129"/>
      <c r="DGW108" s="129"/>
      <c r="DGX108" s="129"/>
      <c r="DGY108" s="129"/>
      <c r="DGZ108" s="129"/>
      <c r="DHA108" s="129"/>
      <c r="DHB108" s="129"/>
      <c r="DHC108" s="129"/>
      <c r="DHD108" s="129"/>
      <c r="DHE108" s="129"/>
      <c r="DHF108" s="129"/>
      <c r="DHG108" s="129"/>
      <c r="DHH108" s="129"/>
      <c r="DHI108" s="129"/>
      <c r="DHJ108" s="129"/>
      <c r="DHK108" s="129"/>
      <c r="DHL108" s="129"/>
      <c r="DHM108" s="129"/>
      <c r="DHN108" s="129"/>
      <c r="DHO108" s="129"/>
      <c r="DHP108" s="129"/>
      <c r="DHQ108" s="129"/>
      <c r="DHR108" s="129"/>
      <c r="DHS108" s="129"/>
      <c r="DHT108" s="129"/>
      <c r="DHU108" s="129"/>
      <c r="DHV108" s="129"/>
      <c r="DHW108" s="129"/>
      <c r="DHX108" s="129"/>
      <c r="DHY108" s="129"/>
      <c r="DHZ108" s="129"/>
      <c r="DIA108" s="129"/>
      <c r="DIB108" s="129"/>
      <c r="DIC108" s="129"/>
      <c r="DID108" s="129"/>
      <c r="DIE108" s="129"/>
      <c r="DIF108" s="129"/>
      <c r="DIG108" s="129"/>
      <c r="DIH108" s="129"/>
      <c r="DII108" s="129"/>
      <c r="DIJ108" s="129"/>
      <c r="DIK108" s="129"/>
      <c r="DIL108" s="129"/>
      <c r="DIM108" s="129"/>
      <c r="DIN108" s="129"/>
      <c r="DIO108" s="129"/>
      <c r="DIP108" s="129"/>
      <c r="DIQ108" s="129"/>
      <c r="DIR108" s="129"/>
      <c r="DIS108" s="129"/>
      <c r="DIT108" s="129"/>
      <c r="DIU108" s="129"/>
      <c r="DIV108" s="129"/>
      <c r="DIW108" s="129"/>
      <c r="DIX108" s="129"/>
      <c r="DIY108" s="129"/>
      <c r="DIZ108" s="129"/>
      <c r="DJA108" s="129"/>
      <c r="DJB108" s="129"/>
      <c r="DJC108" s="129"/>
      <c r="DJD108" s="129"/>
      <c r="DJE108" s="129"/>
      <c r="DJF108" s="129"/>
      <c r="DJG108" s="129"/>
      <c r="DJH108" s="129"/>
      <c r="DJI108" s="129"/>
      <c r="DJJ108" s="129"/>
      <c r="DJK108" s="129"/>
      <c r="DJL108" s="129"/>
      <c r="DJM108" s="129"/>
      <c r="DJN108" s="129"/>
      <c r="DJO108" s="129"/>
      <c r="DJP108" s="129"/>
      <c r="DJQ108" s="129"/>
      <c r="DJR108" s="129"/>
      <c r="DJS108" s="129"/>
      <c r="DJT108" s="129"/>
      <c r="DJU108" s="129"/>
      <c r="DJV108" s="129"/>
      <c r="DJW108" s="129"/>
      <c r="DJX108" s="129"/>
      <c r="DJY108" s="129"/>
      <c r="DJZ108" s="129"/>
      <c r="DKA108" s="129"/>
      <c r="DKB108" s="129"/>
      <c r="DKC108" s="129"/>
      <c r="DKD108" s="129"/>
      <c r="DKE108" s="129"/>
      <c r="DKF108" s="129"/>
      <c r="DKG108" s="129"/>
      <c r="DKH108" s="129"/>
      <c r="DKI108" s="129"/>
      <c r="DKJ108" s="129"/>
      <c r="DKK108" s="129"/>
      <c r="DKL108" s="129"/>
      <c r="DKM108" s="129"/>
      <c r="DKN108" s="129"/>
      <c r="DKO108" s="129"/>
      <c r="DKP108" s="129"/>
      <c r="DKQ108" s="129"/>
      <c r="DKR108" s="129"/>
      <c r="DKS108" s="129"/>
      <c r="DKT108" s="129"/>
      <c r="DKU108" s="129"/>
      <c r="DKV108" s="129"/>
      <c r="DKW108" s="129"/>
      <c r="DKX108" s="129"/>
      <c r="DKY108" s="129"/>
      <c r="DKZ108" s="129"/>
      <c r="DLA108" s="129"/>
      <c r="DLB108" s="129"/>
      <c r="DLC108" s="129"/>
      <c r="DLD108" s="129"/>
      <c r="DLE108" s="129"/>
      <c r="DLF108" s="129"/>
      <c r="DLG108" s="129"/>
      <c r="DLH108" s="129"/>
      <c r="DLI108" s="129"/>
      <c r="DLJ108" s="129"/>
      <c r="DLK108" s="129"/>
      <c r="DLL108" s="129"/>
      <c r="DLM108" s="129"/>
      <c r="DLN108" s="129"/>
      <c r="DLO108" s="129"/>
      <c r="DLP108" s="129"/>
      <c r="DLQ108" s="129"/>
      <c r="DLR108" s="129"/>
      <c r="DLS108" s="129"/>
      <c r="DLT108" s="129"/>
      <c r="DLU108" s="129"/>
      <c r="DLV108" s="129"/>
      <c r="DLW108" s="129"/>
      <c r="DLX108" s="129"/>
      <c r="DLY108" s="129"/>
      <c r="DLZ108" s="129"/>
      <c r="DMA108" s="129"/>
      <c r="DMB108" s="129"/>
      <c r="DMC108" s="129"/>
      <c r="DMD108" s="129"/>
      <c r="DME108" s="129"/>
      <c r="DMF108" s="129"/>
      <c r="DMG108" s="129"/>
      <c r="DMH108" s="129"/>
      <c r="DMI108" s="129"/>
      <c r="DMJ108" s="129"/>
      <c r="DMK108" s="129"/>
      <c r="DML108" s="129"/>
      <c r="DMM108" s="129"/>
      <c r="DMN108" s="129"/>
      <c r="DMO108" s="129"/>
      <c r="DMP108" s="129"/>
      <c r="DMQ108" s="129"/>
      <c r="DMR108" s="129"/>
      <c r="DMS108" s="129"/>
      <c r="DMT108" s="129"/>
      <c r="DMU108" s="129"/>
      <c r="DMV108" s="129"/>
      <c r="DMW108" s="129"/>
      <c r="DMX108" s="129"/>
      <c r="DMY108" s="129"/>
      <c r="DMZ108" s="129"/>
      <c r="DNA108" s="129"/>
      <c r="DNB108" s="129"/>
      <c r="DNC108" s="129"/>
      <c r="DND108" s="129"/>
      <c r="DNE108" s="129"/>
      <c r="DNF108" s="129"/>
      <c r="DNG108" s="129"/>
      <c r="DNH108" s="129"/>
      <c r="DNI108" s="129"/>
      <c r="DNJ108" s="129"/>
      <c r="DNK108" s="129"/>
      <c r="DNL108" s="129"/>
      <c r="DNM108" s="129"/>
      <c r="DNN108" s="129"/>
      <c r="DNO108" s="129"/>
      <c r="DNP108" s="129"/>
      <c r="DNQ108" s="129"/>
      <c r="DNR108" s="129"/>
      <c r="DNS108" s="129"/>
      <c r="DNT108" s="129"/>
      <c r="DNU108" s="129"/>
      <c r="DNV108" s="129"/>
      <c r="DNW108" s="129"/>
      <c r="DNX108" s="129"/>
      <c r="DNY108" s="129"/>
      <c r="DNZ108" s="129"/>
      <c r="DOA108" s="129"/>
      <c r="DOB108" s="129"/>
      <c r="DOC108" s="129"/>
      <c r="DOD108" s="129"/>
      <c r="DOE108" s="129"/>
      <c r="DOF108" s="129"/>
      <c r="DOG108" s="129"/>
      <c r="DOH108" s="129"/>
      <c r="DOI108" s="129"/>
      <c r="DOJ108" s="129"/>
      <c r="DOK108" s="129"/>
      <c r="DOL108" s="129"/>
      <c r="DOM108" s="129"/>
      <c r="DON108" s="129"/>
      <c r="DOO108" s="129"/>
      <c r="DOP108" s="129"/>
      <c r="DOQ108" s="129"/>
      <c r="DOR108" s="129"/>
      <c r="DOS108" s="129"/>
      <c r="DOT108" s="129"/>
      <c r="DOU108" s="129"/>
      <c r="DOV108" s="129"/>
      <c r="DOW108" s="129"/>
      <c r="DOX108" s="129"/>
      <c r="DOY108" s="129"/>
      <c r="DOZ108" s="129"/>
      <c r="DPA108" s="129"/>
      <c r="DPB108" s="129"/>
      <c r="DPC108" s="129"/>
      <c r="DPD108" s="129"/>
      <c r="DPE108" s="129"/>
      <c r="DPF108" s="129"/>
      <c r="DPG108" s="129"/>
      <c r="DPH108" s="129"/>
      <c r="DPI108" s="129"/>
      <c r="DPJ108" s="129"/>
      <c r="DPK108" s="129"/>
      <c r="DPL108" s="129"/>
      <c r="DPM108" s="129"/>
      <c r="DPN108" s="129"/>
      <c r="DPO108" s="129"/>
      <c r="DPP108" s="129"/>
      <c r="DPQ108" s="129"/>
      <c r="DPR108" s="129"/>
      <c r="DPS108" s="129"/>
      <c r="DPT108" s="129"/>
      <c r="DPU108" s="129"/>
      <c r="DPV108" s="129"/>
      <c r="DPW108" s="129"/>
      <c r="DPX108" s="129"/>
      <c r="DPY108" s="129"/>
      <c r="DPZ108" s="129"/>
      <c r="DQA108" s="129"/>
      <c r="DQB108" s="129"/>
      <c r="DQC108" s="129"/>
      <c r="DQD108" s="129"/>
      <c r="DQE108" s="129"/>
      <c r="DQF108" s="129"/>
      <c r="DQG108" s="129"/>
      <c r="DQH108" s="129"/>
      <c r="DQI108" s="129"/>
      <c r="DQJ108" s="129"/>
      <c r="DQK108" s="129"/>
      <c r="DQL108" s="129"/>
      <c r="DQM108" s="129"/>
      <c r="DQN108" s="129"/>
      <c r="DQO108" s="129"/>
      <c r="DQP108" s="129"/>
      <c r="DQQ108" s="129"/>
      <c r="DQR108" s="129"/>
      <c r="DQS108" s="129"/>
      <c r="DQT108" s="129"/>
      <c r="DQU108" s="129"/>
      <c r="DQV108" s="129"/>
      <c r="DQW108" s="129"/>
      <c r="DQX108" s="129"/>
      <c r="DQY108" s="129"/>
      <c r="DQZ108" s="129"/>
      <c r="DRA108" s="129"/>
      <c r="DRB108" s="129"/>
      <c r="DRC108" s="129"/>
      <c r="DRD108" s="129"/>
      <c r="DRE108" s="129"/>
      <c r="DRF108" s="129"/>
      <c r="DRG108" s="129"/>
      <c r="DRH108" s="129"/>
      <c r="DRI108" s="129"/>
      <c r="DRJ108" s="129"/>
      <c r="DRK108" s="129"/>
      <c r="DRL108" s="129"/>
      <c r="DRM108" s="129"/>
      <c r="DRN108" s="129"/>
      <c r="DRO108" s="129"/>
      <c r="DRP108" s="129"/>
      <c r="DRQ108" s="129"/>
      <c r="DRR108" s="129"/>
      <c r="DRS108" s="129"/>
      <c r="DRT108" s="129"/>
      <c r="DRU108" s="129"/>
      <c r="DRV108" s="129"/>
      <c r="DRW108" s="129"/>
      <c r="DRX108" s="129"/>
      <c r="DRY108" s="129"/>
      <c r="DRZ108" s="129"/>
      <c r="DSA108" s="129"/>
      <c r="DSB108" s="129"/>
      <c r="DSC108" s="129"/>
      <c r="DSD108" s="129"/>
      <c r="DSE108" s="129"/>
      <c r="DSF108" s="129"/>
      <c r="DSG108" s="129"/>
      <c r="DSH108" s="129"/>
      <c r="DSI108" s="129"/>
      <c r="DSJ108" s="129"/>
      <c r="DSK108" s="129"/>
      <c r="DSL108" s="129"/>
      <c r="DSM108" s="129"/>
      <c r="DSN108" s="129"/>
      <c r="DSO108" s="129"/>
      <c r="DSP108" s="129"/>
      <c r="DSQ108" s="129"/>
      <c r="DSR108" s="129"/>
      <c r="DSS108" s="129"/>
      <c r="DST108" s="129"/>
      <c r="DSU108" s="129"/>
      <c r="DSV108" s="129"/>
      <c r="DSW108" s="129"/>
      <c r="DSX108" s="129"/>
      <c r="DSY108" s="129"/>
      <c r="DSZ108" s="129"/>
      <c r="DTA108" s="129"/>
      <c r="DTB108" s="129"/>
      <c r="DTC108" s="129"/>
      <c r="DTD108" s="129"/>
      <c r="DTE108" s="129"/>
      <c r="DTF108" s="129"/>
      <c r="DTG108" s="129"/>
      <c r="DTH108" s="129"/>
      <c r="DTI108" s="129"/>
      <c r="DTJ108" s="129"/>
      <c r="DTK108" s="129"/>
      <c r="DTL108" s="129"/>
      <c r="DTM108" s="129"/>
      <c r="DTN108" s="129"/>
      <c r="DTO108" s="129"/>
      <c r="DTP108" s="129"/>
      <c r="DTQ108" s="129"/>
      <c r="DTR108" s="129"/>
      <c r="DTS108" s="129"/>
      <c r="DTT108" s="129"/>
      <c r="DTU108" s="129"/>
      <c r="DTV108" s="129"/>
      <c r="DTW108" s="129"/>
      <c r="DTX108" s="129"/>
      <c r="DTY108" s="129"/>
      <c r="DTZ108" s="129"/>
      <c r="DUA108" s="129"/>
      <c r="DUB108" s="129"/>
      <c r="DUC108" s="129"/>
      <c r="DUD108" s="129"/>
      <c r="DUE108" s="129"/>
      <c r="DUF108" s="129"/>
      <c r="DUG108" s="129"/>
      <c r="DUH108" s="129"/>
      <c r="DUI108" s="129"/>
      <c r="DUJ108" s="129"/>
      <c r="DUK108" s="129"/>
      <c r="DUL108" s="129"/>
      <c r="DUM108" s="129"/>
      <c r="DUN108" s="129"/>
      <c r="DUO108" s="129"/>
      <c r="DUP108" s="129"/>
      <c r="DUQ108" s="129"/>
      <c r="DUR108" s="129"/>
      <c r="DUS108" s="129"/>
      <c r="DUT108" s="129"/>
      <c r="DUU108" s="129"/>
      <c r="DUV108" s="129"/>
      <c r="DUW108" s="129"/>
      <c r="DUX108" s="129"/>
      <c r="DUY108" s="129"/>
      <c r="DUZ108" s="129"/>
      <c r="DVA108" s="129"/>
      <c r="DVB108" s="129"/>
      <c r="DVC108" s="129"/>
      <c r="DVD108" s="129"/>
      <c r="DVE108" s="129"/>
      <c r="DVF108" s="129"/>
      <c r="DVG108" s="129"/>
      <c r="DVH108" s="129"/>
      <c r="DVI108" s="129"/>
      <c r="DVJ108" s="129"/>
      <c r="DVK108" s="129"/>
      <c r="DVL108" s="129"/>
      <c r="DVM108" s="129"/>
      <c r="DVN108" s="129"/>
      <c r="DVO108" s="129"/>
      <c r="DVP108" s="129"/>
      <c r="DVQ108" s="129"/>
      <c r="DVR108" s="129"/>
      <c r="DVS108" s="129"/>
      <c r="DVT108" s="129"/>
      <c r="DVU108" s="129"/>
      <c r="DVV108" s="129"/>
      <c r="DVW108" s="129"/>
      <c r="DVX108" s="129"/>
      <c r="DVY108" s="129"/>
      <c r="DVZ108" s="129"/>
      <c r="DWA108" s="129"/>
      <c r="DWB108" s="129"/>
      <c r="DWC108" s="129"/>
      <c r="DWD108" s="129"/>
      <c r="DWE108" s="129"/>
      <c r="DWF108" s="129"/>
      <c r="DWG108" s="129"/>
      <c r="DWH108" s="129"/>
      <c r="DWI108" s="129"/>
      <c r="DWJ108" s="129"/>
      <c r="DWK108" s="129"/>
      <c r="DWL108" s="129"/>
      <c r="DWM108" s="129"/>
      <c r="DWN108" s="129"/>
      <c r="DWO108" s="129"/>
      <c r="DWP108" s="129"/>
      <c r="DWQ108" s="129"/>
      <c r="DWR108" s="129"/>
      <c r="DWS108" s="129"/>
      <c r="DWT108" s="129"/>
      <c r="DWU108" s="129"/>
      <c r="DWV108" s="129"/>
      <c r="DWW108" s="129"/>
      <c r="DWX108" s="129"/>
      <c r="DWY108" s="129"/>
      <c r="DWZ108" s="129"/>
      <c r="DXA108" s="129"/>
      <c r="DXB108" s="129"/>
      <c r="DXC108" s="129"/>
      <c r="DXD108" s="129"/>
      <c r="DXE108" s="129"/>
      <c r="DXF108" s="129"/>
      <c r="DXG108" s="129"/>
      <c r="DXH108" s="129"/>
      <c r="DXI108" s="129"/>
      <c r="DXJ108" s="129"/>
      <c r="DXK108" s="129"/>
      <c r="DXL108" s="129"/>
      <c r="DXM108" s="129"/>
      <c r="DXN108" s="129"/>
      <c r="DXO108" s="129"/>
      <c r="DXP108" s="129"/>
      <c r="DXQ108" s="129"/>
      <c r="DXR108" s="129"/>
      <c r="DXS108" s="129"/>
      <c r="DXT108" s="129"/>
      <c r="DXU108" s="129"/>
      <c r="DXV108" s="129"/>
      <c r="DXW108" s="129"/>
      <c r="DXX108" s="129"/>
      <c r="DXY108" s="129"/>
      <c r="DXZ108" s="129"/>
      <c r="DYA108" s="129"/>
      <c r="DYB108" s="129"/>
      <c r="DYC108" s="129"/>
      <c r="DYD108" s="129"/>
      <c r="DYE108" s="129"/>
      <c r="DYF108" s="129"/>
      <c r="DYG108" s="129"/>
      <c r="DYH108" s="129"/>
      <c r="DYI108" s="129"/>
      <c r="DYJ108" s="129"/>
      <c r="DYK108" s="129"/>
      <c r="DYL108" s="129"/>
      <c r="DYM108" s="129"/>
      <c r="DYN108" s="129"/>
      <c r="DYO108" s="129"/>
      <c r="DYP108" s="129"/>
      <c r="DYQ108" s="129"/>
      <c r="DYR108" s="129"/>
      <c r="DYS108" s="129"/>
      <c r="DYT108" s="129"/>
      <c r="DYU108" s="129"/>
      <c r="DYV108" s="129"/>
      <c r="DYW108" s="129"/>
      <c r="DYX108" s="129"/>
      <c r="DYY108" s="129"/>
      <c r="DYZ108" s="129"/>
      <c r="DZA108" s="129"/>
      <c r="DZB108" s="129"/>
      <c r="DZC108" s="129"/>
      <c r="DZD108" s="129"/>
      <c r="DZE108" s="129"/>
      <c r="DZF108" s="129"/>
      <c r="DZG108" s="129"/>
      <c r="DZH108" s="129"/>
      <c r="DZI108" s="129"/>
      <c r="DZJ108" s="129"/>
      <c r="DZK108" s="129"/>
      <c r="DZL108" s="129"/>
      <c r="DZM108" s="129"/>
      <c r="DZN108" s="129"/>
      <c r="DZO108" s="129"/>
      <c r="DZP108" s="129"/>
      <c r="DZQ108" s="129"/>
      <c r="DZR108" s="129"/>
      <c r="DZS108" s="129"/>
      <c r="DZT108" s="129"/>
      <c r="DZU108" s="129"/>
      <c r="DZV108" s="129"/>
      <c r="DZW108" s="129"/>
      <c r="DZX108" s="129"/>
      <c r="DZY108" s="129"/>
      <c r="DZZ108" s="129"/>
      <c r="EAA108" s="129"/>
      <c r="EAB108" s="129"/>
      <c r="EAC108" s="129"/>
      <c r="EAD108" s="129"/>
      <c r="EAE108" s="129"/>
      <c r="EAF108" s="129"/>
      <c r="EAG108" s="129"/>
      <c r="EAH108" s="129"/>
      <c r="EAI108" s="129"/>
      <c r="EAJ108" s="129"/>
      <c r="EAK108" s="129"/>
      <c r="EAL108" s="129"/>
      <c r="EAM108" s="129"/>
      <c r="EAN108" s="129"/>
      <c r="EAO108" s="129"/>
      <c r="EAP108" s="129"/>
      <c r="EAQ108" s="129"/>
      <c r="EAR108" s="129"/>
      <c r="EAS108" s="129"/>
      <c r="EAT108" s="129"/>
      <c r="EAU108" s="129"/>
      <c r="EAV108" s="129"/>
      <c r="EAW108" s="129"/>
      <c r="EAX108" s="129"/>
      <c r="EAY108" s="129"/>
      <c r="EAZ108" s="129"/>
      <c r="EBA108" s="129"/>
      <c r="EBB108" s="129"/>
      <c r="EBC108" s="129"/>
      <c r="EBD108" s="129"/>
      <c r="EBE108" s="129"/>
      <c r="EBF108" s="129"/>
      <c r="EBG108" s="129"/>
      <c r="EBH108" s="129"/>
      <c r="EBI108" s="129"/>
      <c r="EBJ108" s="129"/>
      <c r="EBK108" s="129"/>
      <c r="EBL108" s="129"/>
      <c r="EBM108" s="129"/>
      <c r="EBN108" s="129"/>
      <c r="EBO108" s="129"/>
      <c r="EBP108" s="129"/>
      <c r="EBQ108" s="129"/>
      <c r="EBR108" s="129"/>
      <c r="EBS108" s="129"/>
      <c r="EBT108" s="129"/>
      <c r="EBU108" s="129"/>
      <c r="EBV108" s="129"/>
      <c r="EBW108" s="129"/>
      <c r="EBX108" s="129"/>
      <c r="EBY108" s="129"/>
      <c r="EBZ108" s="129"/>
      <c r="ECA108" s="129"/>
      <c r="ECB108" s="129"/>
      <c r="ECC108" s="129"/>
      <c r="ECD108" s="129"/>
      <c r="ECE108" s="129"/>
      <c r="ECF108" s="129"/>
      <c r="ECG108" s="129"/>
      <c r="ECH108" s="129"/>
      <c r="ECI108" s="129"/>
      <c r="ECJ108" s="129"/>
      <c r="ECK108" s="129"/>
      <c r="ECL108" s="129"/>
      <c r="ECM108" s="129"/>
      <c r="ECN108" s="129"/>
      <c r="ECO108" s="129"/>
      <c r="ECP108" s="129"/>
      <c r="ECQ108" s="129"/>
      <c r="ECR108" s="129"/>
      <c r="ECS108" s="129"/>
      <c r="ECT108" s="129"/>
      <c r="ECU108" s="129"/>
      <c r="ECV108" s="129"/>
      <c r="ECW108" s="129"/>
      <c r="ECX108" s="129"/>
      <c r="ECY108" s="129"/>
      <c r="ECZ108" s="129"/>
      <c r="EDA108" s="129"/>
      <c r="EDB108" s="129"/>
      <c r="EDC108" s="129"/>
      <c r="EDD108" s="129"/>
      <c r="EDE108" s="129"/>
      <c r="EDF108" s="129"/>
      <c r="EDG108" s="129"/>
      <c r="EDH108" s="129"/>
      <c r="EDI108" s="129"/>
      <c r="EDJ108" s="129"/>
      <c r="EDK108" s="129"/>
      <c r="EDL108" s="129"/>
      <c r="EDM108" s="129"/>
      <c r="EDN108" s="129"/>
      <c r="EDO108" s="129"/>
      <c r="EDP108" s="129"/>
      <c r="EDQ108" s="129"/>
      <c r="EDR108" s="129"/>
      <c r="EDS108" s="129"/>
      <c r="EDT108" s="129"/>
      <c r="EDU108" s="129"/>
      <c r="EDV108" s="129"/>
      <c r="EDW108" s="129"/>
      <c r="EDX108" s="129"/>
      <c r="EDY108" s="129"/>
      <c r="EDZ108" s="129"/>
      <c r="EEA108" s="129"/>
      <c r="EEB108" s="129"/>
      <c r="EEC108" s="129"/>
      <c r="EED108" s="129"/>
      <c r="EEE108" s="129"/>
      <c r="EEF108" s="129"/>
      <c r="EEG108" s="129"/>
      <c r="EEH108" s="129"/>
      <c r="EEI108" s="129"/>
      <c r="EEJ108" s="129"/>
      <c r="EEK108" s="129"/>
      <c r="EEL108" s="129"/>
      <c r="EEM108" s="129"/>
      <c r="EEN108" s="129"/>
      <c r="EEO108" s="129"/>
      <c r="EEP108" s="129"/>
      <c r="EEQ108" s="129"/>
      <c r="EER108" s="129"/>
      <c r="EES108" s="129"/>
      <c r="EET108" s="129"/>
      <c r="EEU108" s="129"/>
      <c r="EEV108" s="129"/>
      <c r="EEW108" s="129"/>
      <c r="EEX108" s="129"/>
      <c r="EEY108" s="129"/>
      <c r="EEZ108" s="129"/>
      <c r="EFA108" s="129"/>
      <c r="EFB108" s="129"/>
      <c r="EFC108" s="129"/>
      <c r="EFD108" s="129"/>
      <c r="EFE108" s="129"/>
      <c r="EFF108" s="129"/>
      <c r="EFG108" s="129"/>
      <c r="EFH108" s="129"/>
      <c r="EFI108" s="129"/>
      <c r="EFJ108" s="129"/>
      <c r="EFK108" s="129"/>
      <c r="EFL108" s="129"/>
      <c r="EFM108" s="129"/>
      <c r="EFN108" s="129"/>
      <c r="EFO108" s="129"/>
      <c r="EFP108" s="129"/>
      <c r="EFQ108" s="129"/>
      <c r="EFR108" s="129"/>
      <c r="EFS108" s="129"/>
      <c r="EFT108" s="129"/>
      <c r="EFU108" s="129"/>
      <c r="EFV108" s="129"/>
      <c r="EFW108" s="129"/>
      <c r="EFX108" s="129"/>
      <c r="EFY108" s="129"/>
      <c r="EFZ108" s="129"/>
      <c r="EGA108" s="129"/>
      <c r="EGB108" s="129"/>
      <c r="EGC108" s="129"/>
      <c r="EGD108" s="129"/>
      <c r="EGE108" s="129"/>
      <c r="EGF108" s="129"/>
      <c r="EGG108" s="129"/>
      <c r="EGH108" s="129"/>
      <c r="EGI108" s="129"/>
      <c r="EGJ108" s="129"/>
      <c r="EGK108" s="129"/>
      <c r="EGL108" s="129"/>
      <c r="EGM108" s="129"/>
      <c r="EGN108" s="129"/>
      <c r="EGO108" s="129"/>
      <c r="EGP108" s="129"/>
      <c r="EGQ108" s="129"/>
      <c r="EGR108" s="129"/>
      <c r="EGS108" s="129"/>
      <c r="EGT108" s="129"/>
      <c r="EGU108" s="129"/>
      <c r="EGV108" s="129"/>
      <c r="EGW108" s="129"/>
      <c r="EGX108" s="129"/>
      <c r="EGY108" s="129"/>
      <c r="EGZ108" s="129"/>
      <c r="EHA108" s="129"/>
      <c r="EHB108" s="129"/>
      <c r="EHC108" s="129"/>
      <c r="EHD108" s="129"/>
      <c r="EHE108" s="129"/>
      <c r="EHF108" s="129"/>
      <c r="EHG108" s="129"/>
      <c r="EHH108" s="129"/>
      <c r="EHI108" s="129"/>
      <c r="EHJ108" s="129"/>
      <c r="EHK108" s="129"/>
      <c r="EHL108" s="129"/>
      <c r="EHM108" s="129"/>
      <c r="EHN108" s="129"/>
      <c r="EHO108" s="129"/>
      <c r="EHP108" s="129"/>
      <c r="EHQ108" s="129"/>
      <c r="EHR108" s="129"/>
      <c r="EHS108" s="129"/>
      <c r="EHT108" s="129"/>
      <c r="EHU108" s="129"/>
      <c r="EHV108" s="129"/>
      <c r="EHW108" s="129"/>
      <c r="EHX108" s="129"/>
      <c r="EHY108" s="129"/>
      <c r="EHZ108" s="129"/>
      <c r="EIA108" s="129"/>
      <c r="EIB108" s="129"/>
      <c r="EIC108" s="129"/>
      <c r="EID108" s="129"/>
      <c r="EIE108" s="129"/>
      <c r="EIF108" s="129"/>
      <c r="EIG108" s="129"/>
      <c r="EIH108" s="129"/>
      <c r="EII108" s="129"/>
      <c r="EIJ108" s="129"/>
      <c r="EIK108" s="129"/>
      <c r="EIL108" s="129"/>
      <c r="EIM108" s="129"/>
      <c r="EIN108" s="129"/>
      <c r="EIO108" s="129"/>
      <c r="EIP108" s="129"/>
      <c r="EIQ108" s="129"/>
      <c r="EIR108" s="129"/>
      <c r="EIS108" s="129"/>
      <c r="EIT108" s="129"/>
      <c r="EIU108" s="129"/>
      <c r="EIV108" s="129"/>
      <c r="EIW108" s="129"/>
      <c r="EIX108" s="129"/>
      <c r="EIY108" s="129"/>
      <c r="EIZ108" s="129"/>
      <c r="EJA108" s="129"/>
      <c r="EJB108" s="129"/>
      <c r="EJC108" s="129"/>
      <c r="EJD108" s="129"/>
      <c r="EJE108" s="129"/>
      <c r="EJF108" s="129"/>
      <c r="EJG108" s="129"/>
      <c r="EJH108" s="129"/>
      <c r="EJI108" s="129"/>
      <c r="EJJ108" s="129"/>
      <c r="EJK108" s="129"/>
      <c r="EJL108" s="129"/>
      <c r="EJM108" s="129"/>
      <c r="EJN108" s="129"/>
      <c r="EJO108" s="129"/>
      <c r="EJP108" s="129"/>
      <c r="EJQ108" s="129"/>
      <c r="EJR108" s="129"/>
      <c r="EJS108" s="129"/>
      <c r="EJT108" s="129"/>
      <c r="EJU108" s="129"/>
      <c r="EJV108" s="129"/>
      <c r="EJW108" s="129"/>
      <c r="EJX108" s="129"/>
      <c r="EJY108" s="129"/>
      <c r="EJZ108" s="129"/>
      <c r="EKA108" s="129"/>
      <c r="EKB108" s="129"/>
      <c r="EKC108" s="129"/>
      <c r="EKD108" s="129"/>
      <c r="EKE108" s="129"/>
      <c r="EKF108" s="129"/>
      <c r="EKG108" s="129"/>
      <c r="EKH108" s="129"/>
      <c r="EKI108" s="129"/>
      <c r="EKJ108" s="129"/>
      <c r="EKK108" s="129"/>
      <c r="EKL108" s="129"/>
      <c r="EKM108" s="129"/>
      <c r="EKN108" s="129"/>
      <c r="EKO108" s="129"/>
      <c r="EKP108" s="129"/>
      <c r="EKQ108" s="129"/>
      <c r="EKR108" s="129"/>
      <c r="EKS108" s="129"/>
      <c r="EKT108" s="129"/>
      <c r="EKU108" s="129"/>
      <c r="EKV108" s="129"/>
      <c r="EKW108" s="129"/>
      <c r="EKX108" s="129"/>
      <c r="EKY108" s="129"/>
      <c r="EKZ108" s="129"/>
      <c r="ELA108" s="129"/>
      <c r="ELB108" s="129"/>
      <c r="ELC108" s="129"/>
      <c r="ELD108" s="129"/>
      <c r="ELE108" s="129"/>
      <c r="ELF108" s="129"/>
      <c r="ELG108" s="129"/>
      <c r="ELH108" s="129"/>
      <c r="ELI108" s="129"/>
      <c r="ELJ108" s="129"/>
      <c r="ELK108" s="129"/>
      <c r="ELL108" s="129"/>
      <c r="ELM108" s="129"/>
      <c r="ELN108" s="129"/>
      <c r="ELO108" s="129"/>
      <c r="ELP108" s="129"/>
      <c r="ELQ108" s="129"/>
      <c r="ELR108" s="129"/>
      <c r="ELS108" s="129"/>
      <c r="ELT108" s="129"/>
      <c r="ELU108" s="129"/>
      <c r="ELV108" s="129"/>
      <c r="ELW108" s="129"/>
      <c r="ELX108" s="129"/>
      <c r="ELY108" s="129"/>
      <c r="ELZ108" s="129"/>
      <c r="EMA108" s="129"/>
      <c r="EMB108" s="129"/>
      <c r="EMC108" s="129"/>
      <c r="EMD108" s="129"/>
      <c r="EME108" s="129"/>
      <c r="EMF108" s="129"/>
      <c r="EMG108" s="129"/>
      <c r="EMH108" s="129"/>
      <c r="EMI108" s="129"/>
      <c r="EMJ108" s="129"/>
      <c r="EMK108" s="129"/>
      <c r="EML108" s="129"/>
      <c r="EMM108" s="129"/>
      <c r="EMN108" s="129"/>
      <c r="EMO108" s="129"/>
      <c r="EMP108" s="129"/>
      <c r="EMQ108" s="129"/>
      <c r="EMR108" s="129"/>
      <c r="EMS108" s="129"/>
      <c r="EMT108" s="129"/>
      <c r="EMU108" s="129"/>
      <c r="EMV108" s="129"/>
      <c r="EMW108" s="129"/>
      <c r="EMX108" s="129"/>
      <c r="EMY108" s="129"/>
      <c r="EMZ108" s="129"/>
      <c r="ENA108" s="129"/>
      <c r="ENB108" s="129"/>
      <c r="ENC108" s="129"/>
      <c r="END108" s="129"/>
      <c r="ENE108" s="129"/>
      <c r="ENF108" s="129"/>
      <c r="ENG108" s="129"/>
      <c r="ENH108" s="129"/>
      <c r="ENI108" s="129"/>
      <c r="ENJ108" s="129"/>
      <c r="ENK108" s="129"/>
      <c r="ENL108" s="129"/>
      <c r="ENM108" s="129"/>
      <c r="ENN108" s="129"/>
      <c r="ENO108" s="129"/>
      <c r="ENP108" s="129"/>
      <c r="ENQ108" s="129"/>
      <c r="ENR108" s="129"/>
      <c r="ENS108" s="129"/>
      <c r="ENT108" s="129"/>
      <c r="ENU108" s="129"/>
      <c r="ENV108" s="129"/>
      <c r="ENW108" s="129"/>
      <c r="ENX108" s="129"/>
      <c r="ENY108" s="129"/>
      <c r="ENZ108" s="129"/>
      <c r="EOA108" s="129"/>
      <c r="EOB108" s="129"/>
      <c r="EOC108" s="129"/>
      <c r="EOD108" s="129"/>
      <c r="EOE108" s="129"/>
      <c r="EOF108" s="129"/>
      <c r="EOG108" s="129"/>
      <c r="EOH108" s="129"/>
      <c r="EOI108" s="129"/>
      <c r="EOJ108" s="129"/>
      <c r="EOK108" s="129"/>
      <c r="EOL108" s="129"/>
      <c r="EOM108" s="129"/>
      <c r="EON108" s="129"/>
      <c r="EOO108" s="129"/>
      <c r="EOP108" s="129"/>
      <c r="EOQ108" s="129"/>
      <c r="EOR108" s="129"/>
      <c r="EOS108" s="129"/>
      <c r="EOT108" s="129"/>
      <c r="EOU108" s="129"/>
      <c r="EOV108" s="129"/>
      <c r="EOW108" s="129"/>
      <c r="EOX108" s="129"/>
      <c r="EOY108" s="129"/>
      <c r="EOZ108" s="129"/>
      <c r="EPA108" s="129"/>
      <c r="EPB108" s="129"/>
      <c r="EPC108" s="129"/>
      <c r="EPD108" s="129"/>
      <c r="EPE108" s="129"/>
      <c r="EPF108" s="129"/>
      <c r="EPG108" s="129"/>
      <c r="EPH108" s="129"/>
      <c r="EPI108" s="129"/>
      <c r="EPJ108" s="129"/>
      <c r="EPK108" s="129"/>
      <c r="EPL108" s="129"/>
      <c r="EPM108" s="129"/>
      <c r="EPN108" s="129"/>
      <c r="EPO108" s="129"/>
      <c r="EPP108" s="129"/>
      <c r="EPQ108" s="129"/>
      <c r="EPR108" s="129"/>
      <c r="EPS108" s="129"/>
      <c r="EPT108" s="129"/>
      <c r="EPU108" s="129"/>
      <c r="EPV108" s="129"/>
      <c r="EPW108" s="129"/>
      <c r="EPX108" s="129"/>
      <c r="EPY108" s="129"/>
      <c r="EPZ108" s="129"/>
      <c r="EQA108" s="129"/>
      <c r="EQB108" s="129"/>
      <c r="EQC108" s="129"/>
      <c r="EQD108" s="129"/>
      <c r="EQE108" s="129"/>
      <c r="EQF108" s="129"/>
      <c r="EQG108" s="129"/>
      <c r="EQH108" s="129"/>
      <c r="EQI108" s="129"/>
      <c r="EQJ108" s="129"/>
      <c r="EQK108" s="129"/>
      <c r="EQL108" s="129"/>
      <c r="EQM108" s="129"/>
      <c r="EQN108" s="129"/>
      <c r="EQO108" s="129"/>
      <c r="EQP108" s="129"/>
      <c r="EQQ108" s="129"/>
      <c r="EQR108" s="129"/>
      <c r="EQS108" s="129"/>
      <c r="EQT108" s="129"/>
      <c r="EQU108" s="129"/>
      <c r="EQV108" s="129"/>
      <c r="EQW108" s="129"/>
      <c r="EQX108" s="129"/>
      <c r="EQY108" s="129"/>
      <c r="EQZ108" s="129"/>
      <c r="ERA108" s="129"/>
      <c r="ERB108" s="129"/>
      <c r="ERC108" s="129"/>
      <c r="ERD108" s="129"/>
      <c r="ERE108" s="129"/>
      <c r="ERF108" s="129"/>
      <c r="ERG108" s="129"/>
      <c r="ERH108" s="129"/>
      <c r="ERI108" s="129"/>
      <c r="ERJ108" s="129"/>
      <c r="ERK108" s="129"/>
      <c r="ERL108" s="129"/>
      <c r="ERM108" s="129"/>
      <c r="ERN108" s="129"/>
      <c r="ERO108" s="129"/>
      <c r="ERP108" s="129"/>
      <c r="ERQ108" s="129"/>
      <c r="ERR108" s="129"/>
      <c r="ERS108" s="129"/>
      <c r="ERT108" s="129"/>
      <c r="ERU108" s="129"/>
      <c r="ERV108" s="129"/>
      <c r="ERW108" s="129"/>
      <c r="ERX108" s="129"/>
      <c r="ERY108" s="129"/>
      <c r="ERZ108" s="129"/>
      <c r="ESA108" s="129"/>
      <c r="ESB108" s="129"/>
      <c r="ESC108" s="129"/>
      <c r="ESD108" s="129"/>
      <c r="ESE108" s="129"/>
      <c r="ESF108" s="129"/>
      <c r="ESG108" s="129"/>
      <c r="ESH108" s="129"/>
      <c r="ESI108" s="129"/>
      <c r="ESJ108" s="129"/>
      <c r="ESK108" s="129"/>
      <c r="ESL108" s="129"/>
      <c r="ESM108" s="129"/>
      <c r="ESN108" s="129"/>
      <c r="ESO108" s="129"/>
      <c r="ESP108" s="129"/>
      <c r="ESQ108" s="129"/>
      <c r="ESR108" s="129"/>
      <c r="ESS108" s="129"/>
      <c r="EST108" s="129"/>
      <c r="ESU108" s="129"/>
      <c r="ESV108" s="129"/>
      <c r="ESW108" s="129"/>
      <c r="ESX108" s="129"/>
      <c r="ESY108" s="129"/>
      <c r="ESZ108" s="129"/>
      <c r="ETA108" s="129"/>
      <c r="ETB108" s="129"/>
      <c r="ETC108" s="129"/>
      <c r="ETD108" s="129"/>
      <c r="ETE108" s="129"/>
      <c r="ETF108" s="129"/>
      <c r="ETG108" s="129"/>
      <c r="ETH108" s="129"/>
      <c r="ETI108" s="129"/>
      <c r="ETJ108" s="129"/>
      <c r="ETK108" s="129"/>
      <c r="ETL108" s="129"/>
      <c r="ETM108" s="129"/>
      <c r="ETN108" s="129"/>
      <c r="ETO108" s="129"/>
      <c r="ETP108" s="129"/>
      <c r="ETQ108" s="129"/>
      <c r="ETR108" s="129"/>
      <c r="ETS108" s="129"/>
      <c r="ETT108" s="129"/>
      <c r="ETU108" s="129"/>
      <c r="ETV108" s="129"/>
      <c r="ETW108" s="129"/>
      <c r="ETX108" s="129"/>
      <c r="ETY108" s="129"/>
      <c r="ETZ108" s="129"/>
      <c r="EUA108" s="129"/>
      <c r="EUB108" s="129"/>
      <c r="EUC108" s="129"/>
      <c r="EUD108" s="129"/>
      <c r="EUE108" s="129"/>
      <c r="EUF108" s="129"/>
      <c r="EUG108" s="129"/>
      <c r="EUH108" s="129"/>
      <c r="EUI108" s="129"/>
      <c r="EUJ108" s="129"/>
      <c r="EUK108" s="129"/>
      <c r="EUL108" s="129"/>
      <c r="EUM108" s="129"/>
      <c r="EUN108" s="129"/>
      <c r="EUO108" s="129"/>
      <c r="EUP108" s="129"/>
      <c r="EUQ108" s="129"/>
      <c r="EUR108" s="129"/>
      <c r="EUS108" s="129"/>
      <c r="EUT108" s="129"/>
      <c r="EUU108" s="129"/>
      <c r="EUV108" s="129"/>
      <c r="EUW108" s="129"/>
      <c r="EUX108" s="129"/>
      <c r="EUY108" s="129"/>
      <c r="EUZ108" s="129"/>
      <c r="EVA108" s="129"/>
      <c r="EVB108" s="129"/>
      <c r="EVC108" s="129"/>
      <c r="EVD108" s="129"/>
      <c r="EVE108" s="129"/>
      <c r="EVF108" s="129"/>
      <c r="EVG108" s="129"/>
      <c r="EVH108" s="129"/>
      <c r="EVI108" s="129"/>
      <c r="EVJ108" s="129"/>
      <c r="EVK108" s="129"/>
      <c r="EVL108" s="129"/>
      <c r="EVM108" s="129"/>
      <c r="EVN108" s="129"/>
      <c r="EVO108" s="129"/>
      <c r="EVP108" s="129"/>
      <c r="EVQ108" s="129"/>
      <c r="EVR108" s="129"/>
      <c r="EVS108" s="129"/>
      <c r="EVT108" s="129"/>
      <c r="EVU108" s="129"/>
      <c r="EVV108" s="129"/>
      <c r="EVW108" s="129"/>
      <c r="EVX108" s="129"/>
      <c r="EVY108" s="129"/>
      <c r="EVZ108" s="129"/>
      <c r="EWA108" s="129"/>
      <c r="EWB108" s="129"/>
      <c r="EWC108" s="129"/>
      <c r="EWD108" s="129"/>
      <c r="EWE108" s="129"/>
      <c r="EWF108" s="129"/>
      <c r="EWG108" s="129"/>
      <c r="EWH108" s="129"/>
      <c r="EWI108" s="129"/>
      <c r="EWJ108" s="129"/>
      <c r="EWK108" s="129"/>
      <c r="EWL108" s="129"/>
      <c r="EWM108" s="129"/>
      <c r="EWN108" s="129"/>
      <c r="EWO108" s="129"/>
      <c r="EWP108" s="129"/>
      <c r="EWQ108" s="129"/>
      <c r="EWR108" s="129"/>
      <c r="EWS108" s="129"/>
      <c r="EWT108" s="129"/>
      <c r="EWU108" s="129"/>
      <c r="EWV108" s="129"/>
      <c r="EWW108" s="129"/>
      <c r="EWX108" s="129"/>
      <c r="EWY108" s="129"/>
      <c r="EWZ108" s="129"/>
      <c r="EXA108" s="129"/>
      <c r="EXB108" s="129"/>
      <c r="EXC108" s="129"/>
      <c r="EXD108" s="129"/>
      <c r="EXE108" s="129"/>
      <c r="EXF108" s="129"/>
      <c r="EXG108" s="129"/>
      <c r="EXH108" s="129"/>
      <c r="EXI108" s="129"/>
      <c r="EXJ108" s="129"/>
      <c r="EXK108" s="129"/>
      <c r="EXL108" s="129"/>
      <c r="EXM108" s="129"/>
      <c r="EXN108" s="129"/>
      <c r="EXO108" s="129"/>
      <c r="EXP108" s="129"/>
      <c r="EXQ108" s="129"/>
      <c r="EXR108" s="129"/>
      <c r="EXS108" s="129"/>
      <c r="EXT108" s="129"/>
      <c r="EXU108" s="129"/>
      <c r="EXV108" s="129"/>
      <c r="EXW108" s="129"/>
      <c r="EXX108" s="129"/>
      <c r="EXY108" s="129"/>
      <c r="EXZ108" s="129"/>
      <c r="EYA108" s="129"/>
      <c r="EYB108" s="129"/>
      <c r="EYC108" s="129"/>
      <c r="EYD108" s="129"/>
      <c r="EYE108" s="129"/>
      <c r="EYF108" s="129"/>
      <c r="EYG108" s="129"/>
      <c r="EYH108" s="129"/>
      <c r="EYI108" s="129"/>
      <c r="EYJ108" s="129"/>
      <c r="EYK108" s="129"/>
      <c r="EYL108" s="129"/>
      <c r="EYM108" s="129"/>
      <c r="EYN108" s="129"/>
      <c r="EYO108" s="129"/>
      <c r="EYP108" s="129"/>
      <c r="EYQ108" s="129"/>
      <c r="EYR108" s="129"/>
      <c r="EYS108" s="129"/>
      <c r="EYT108" s="129"/>
      <c r="EYU108" s="129"/>
      <c r="EYV108" s="129"/>
      <c r="EYW108" s="129"/>
      <c r="EYX108" s="129"/>
      <c r="EYY108" s="129"/>
      <c r="EYZ108" s="129"/>
      <c r="EZA108" s="129"/>
      <c r="EZB108" s="129"/>
      <c r="EZC108" s="129"/>
      <c r="EZD108" s="129"/>
      <c r="EZE108" s="129"/>
      <c r="EZF108" s="129"/>
      <c r="EZG108" s="129"/>
      <c r="EZH108" s="129"/>
      <c r="EZI108" s="129"/>
      <c r="EZJ108" s="129"/>
      <c r="EZK108" s="129"/>
      <c r="EZL108" s="129"/>
      <c r="EZM108" s="129"/>
      <c r="EZN108" s="129"/>
      <c r="EZO108" s="129"/>
      <c r="EZP108" s="129"/>
      <c r="EZQ108" s="129"/>
      <c r="EZR108" s="129"/>
      <c r="EZS108" s="129"/>
      <c r="EZT108" s="129"/>
      <c r="EZU108" s="129"/>
      <c r="EZV108" s="129"/>
      <c r="EZW108" s="129"/>
      <c r="EZX108" s="129"/>
      <c r="EZY108" s="129"/>
      <c r="EZZ108" s="129"/>
      <c r="FAA108" s="129"/>
      <c r="FAB108" s="129"/>
      <c r="FAC108" s="129"/>
      <c r="FAD108" s="129"/>
      <c r="FAE108" s="129"/>
      <c r="FAF108" s="129"/>
      <c r="FAG108" s="129"/>
      <c r="FAH108" s="129"/>
      <c r="FAI108" s="129"/>
      <c r="FAJ108" s="129"/>
      <c r="FAK108" s="129"/>
      <c r="FAL108" s="129"/>
      <c r="FAM108" s="129"/>
      <c r="FAN108" s="129"/>
      <c r="FAO108" s="129"/>
      <c r="FAP108" s="129"/>
      <c r="FAQ108" s="129"/>
      <c r="FAR108" s="129"/>
      <c r="FAS108" s="129"/>
      <c r="FAT108" s="129"/>
      <c r="FAU108" s="129"/>
      <c r="FAV108" s="129"/>
      <c r="FAW108" s="129"/>
      <c r="FAX108" s="129"/>
      <c r="FAY108" s="129"/>
      <c r="FAZ108" s="129"/>
      <c r="FBA108" s="129"/>
      <c r="FBB108" s="129"/>
      <c r="FBC108" s="129"/>
      <c r="FBD108" s="129"/>
      <c r="FBE108" s="129"/>
      <c r="FBF108" s="129"/>
      <c r="FBG108" s="129"/>
      <c r="FBH108" s="129"/>
      <c r="FBI108" s="129"/>
      <c r="FBJ108" s="129"/>
      <c r="FBK108" s="129"/>
      <c r="FBL108" s="129"/>
      <c r="FBM108" s="129"/>
      <c r="FBN108" s="129"/>
      <c r="FBO108" s="129"/>
      <c r="FBP108" s="129"/>
      <c r="FBQ108" s="129"/>
      <c r="FBR108" s="129"/>
      <c r="FBS108" s="129"/>
      <c r="FBT108" s="129"/>
      <c r="FBU108" s="129"/>
      <c r="FBV108" s="129"/>
      <c r="FBW108" s="129"/>
      <c r="FBX108" s="129"/>
      <c r="FBY108" s="129"/>
      <c r="FBZ108" s="129"/>
      <c r="FCA108" s="129"/>
      <c r="FCB108" s="129"/>
      <c r="FCC108" s="129"/>
      <c r="FCD108" s="129"/>
      <c r="FCE108" s="129"/>
      <c r="FCF108" s="129"/>
      <c r="FCG108" s="129"/>
      <c r="FCH108" s="129"/>
      <c r="FCI108" s="129"/>
      <c r="FCJ108" s="129"/>
      <c r="FCK108" s="129"/>
      <c r="FCL108" s="129"/>
      <c r="FCM108" s="129"/>
      <c r="FCN108" s="129"/>
      <c r="FCO108" s="129"/>
      <c r="FCP108" s="129"/>
      <c r="FCQ108" s="129"/>
      <c r="FCR108" s="129"/>
      <c r="FCS108" s="129"/>
      <c r="FCT108" s="129"/>
      <c r="FCU108" s="129"/>
      <c r="FCV108" s="129"/>
      <c r="FCW108" s="129"/>
      <c r="FCX108" s="129"/>
      <c r="FCY108" s="129"/>
      <c r="FCZ108" s="129"/>
      <c r="FDA108" s="129"/>
      <c r="FDB108" s="129"/>
      <c r="FDC108" s="129"/>
      <c r="FDD108" s="129"/>
      <c r="FDE108" s="129"/>
      <c r="FDF108" s="129"/>
      <c r="FDG108" s="129"/>
      <c r="FDH108" s="129"/>
      <c r="FDI108" s="129"/>
      <c r="FDJ108" s="129"/>
      <c r="FDK108" s="129"/>
      <c r="FDL108" s="129"/>
      <c r="FDM108" s="129"/>
      <c r="FDN108" s="129"/>
      <c r="FDO108" s="129"/>
      <c r="FDP108" s="129"/>
      <c r="FDQ108" s="129"/>
      <c r="FDR108" s="129"/>
      <c r="FDS108" s="129"/>
      <c r="FDT108" s="129"/>
      <c r="FDU108" s="129"/>
      <c r="FDV108" s="129"/>
      <c r="FDW108" s="129"/>
      <c r="FDX108" s="129"/>
      <c r="FDY108" s="129"/>
      <c r="FDZ108" s="129"/>
      <c r="FEA108" s="129"/>
      <c r="FEB108" s="129"/>
      <c r="FEC108" s="129"/>
      <c r="FED108" s="129"/>
      <c r="FEE108" s="129"/>
      <c r="FEF108" s="129"/>
      <c r="FEG108" s="129"/>
      <c r="FEH108" s="129"/>
      <c r="FEI108" s="129"/>
      <c r="FEJ108" s="129"/>
      <c r="FEK108" s="129"/>
      <c r="FEL108" s="129"/>
      <c r="FEM108" s="129"/>
      <c r="FEN108" s="129"/>
      <c r="FEO108" s="129"/>
      <c r="FEP108" s="129"/>
      <c r="FEQ108" s="129"/>
      <c r="FER108" s="129"/>
      <c r="FES108" s="129"/>
      <c r="FET108" s="129"/>
      <c r="FEU108" s="129"/>
      <c r="FEV108" s="129"/>
      <c r="FEW108" s="129"/>
      <c r="FEX108" s="129"/>
      <c r="FEY108" s="129"/>
      <c r="FEZ108" s="129"/>
      <c r="FFA108" s="129"/>
      <c r="FFB108" s="129"/>
      <c r="FFC108" s="129"/>
      <c r="FFD108" s="129"/>
      <c r="FFE108" s="129"/>
      <c r="FFF108" s="129"/>
      <c r="FFG108" s="129"/>
      <c r="FFH108" s="129"/>
      <c r="FFI108" s="129"/>
      <c r="FFJ108" s="129"/>
      <c r="FFK108" s="129"/>
      <c r="FFL108" s="129"/>
      <c r="FFM108" s="129"/>
      <c r="FFN108" s="129"/>
      <c r="FFO108" s="129"/>
      <c r="FFP108" s="129"/>
      <c r="FFQ108" s="129"/>
      <c r="FFR108" s="129"/>
      <c r="FFS108" s="129"/>
      <c r="FFT108" s="129"/>
      <c r="FFU108" s="129"/>
      <c r="FFV108" s="129"/>
      <c r="FFW108" s="129"/>
      <c r="FFX108" s="129"/>
      <c r="FFY108" s="129"/>
      <c r="FFZ108" s="129"/>
      <c r="FGA108" s="129"/>
      <c r="FGB108" s="129"/>
      <c r="FGC108" s="129"/>
      <c r="FGD108" s="129"/>
      <c r="FGE108" s="129"/>
      <c r="FGF108" s="129"/>
      <c r="FGG108" s="129"/>
      <c r="FGH108" s="129"/>
      <c r="FGI108" s="129"/>
      <c r="FGJ108" s="129"/>
      <c r="FGK108" s="129"/>
      <c r="FGL108" s="129"/>
      <c r="FGM108" s="129"/>
      <c r="FGN108" s="129"/>
      <c r="FGO108" s="129"/>
      <c r="FGP108" s="129"/>
      <c r="FGQ108" s="129"/>
      <c r="FGR108" s="129"/>
      <c r="FGS108" s="129"/>
      <c r="FGT108" s="129"/>
      <c r="FGU108" s="129"/>
      <c r="FGV108" s="129"/>
      <c r="FGW108" s="129"/>
      <c r="FGX108" s="129"/>
      <c r="FGY108" s="129"/>
      <c r="FGZ108" s="129"/>
      <c r="FHA108" s="129"/>
      <c r="FHB108" s="129"/>
      <c r="FHC108" s="129"/>
      <c r="FHD108" s="129"/>
      <c r="FHE108" s="129"/>
      <c r="FHF108" s="129"/>
      <c r="FHG108" s="129"/>
      <c r="FHH108" s="129"/>
      <c r="FHI108" s="129"/>
      <c r="FHJ108" s="129"/>
      <c r="FHK108" s="129"/>
      <c r="FHL108" s="129"/>
      <c r="FHM108" s="129"/>
      <c r="FHN108" s="129"/>
      <c r="FHO108" s="129"/>
      <c r="FHP108" s="129"/>
      <c r="FHQ108" s="129"/>
      <c r="FHR108" s="129"/>
      <c r="FHS108" s="129"/>
      <c r="FHT108" s="129"/>
      <c r="FHU108" s="129"/>
      <c r="FHV108" s="129"/>
      <c r="FHW108" s="129"/>
      <c r="FHX108" s="129"/>
      <c r="FHY108" s="129"/>
      <c r="FHZ108" s="129"/>
      <c r="FIA108" s="129"/>
      <c r="FIB108" s="129"/>
      <c r="FIC108" s="129"/>
      <c r="FID108" s="129"/>
      <c r="FIE108" s="129"/>
      <c r="FIF108" s="129"/>
      <c r="FIG108" s="129"/>
      <c r="FIH108" s="129"/>
      <c r="FII108" s="129"/>
      <c r="FIJ108" s="129"/>
      <c r="FIK108" s="129"/>
      <c r="FIL108" s="129"/>
      <c r="FIM108" s="129"/>
      <c r="FIN108" s="129"/>
      <c r="FIO108" s="129"/>
      <c r="FIP108" s="129"/>
      <c r="FIQ108" s="129"/>
      <c r="FIR108" s="129"/>
      <c r="FIS108" s="129"/>
      <c r="FIT108" s="129"/>
      <c r="FIU108" s="129"/>
      <c r="FIV108" s="129"/>
      <c r="FIW108" s="129"/>
      <c r="FIX108" s="129"/>
      <c r="FIY108" s="129"/>
      <c r="FIZ108" s="129"/>
      <c r="FJA108" s="129"/>
      <c r="FJB108" s="129"/>
      <c r="FJC108" s="129"/>
      <c r="FJD108" s="129"/>
      <c r="FJE108" s="129"/>
      <c r="FJF108" s="129"/>
      <c r="FJG108" s="129"/>
      <c r="FJH108" s="129"/>
      <c r="FJI108" s="129"/>
      <c r="FJJ108" s="129"/>
      <c r="FJK108" s="129"/>
      <c r="FJL108" s="129"/>
      <c r="FJM108" s="129"/>
      <c r="FJN108" s="129"/>
      <c r="FJO108" s="129"/>
      <c r="FJP108" s="129"/>
      <c r="FJQ108" s="129"/>
      <c r="FJR108" s="129"/>
      <c r="FJS108" s="129"/>
      <c r="FJT108" s="129"/>
      <c r="FJU108" s="129"/>
      <c r="FJV108" s="129"/>
      <c r="FJW108" s="129"/>
      <c r="FJX108" s="129"/>
      <c r="FJY108" s="129"/>
      <c r="FJZ108" s="129"/>
      <c r="FKA108" s="129"/>
      <c r="FKB108" s="129"/>
      <c r="FKC108" s="129"/>
      <c r="FKD108" s="129"/>
      <c r="FKE108" s="129"/>
      <c r="FKF108" s="129"/>
      <c r="FKG108" s="129"/>
      <c r="FKH108" s="129"/>
      <c r="FKI108" s="129"/>
      <c r="FKJ108" s="129"/>
      <c r="FKK108" s="129"/>
      <c r="FKL108" s="129"/>
      <c r="FKM108" s="129"/>
      <c r="FKN108" s="129"/>
      <c r="FKO108" s="129"/>
      <c r="FKP108" s="129"/>
      <c r="FKQ108" s="129"/>
      <c r="FKR108" s="129"/>
      <c r="FKS108" s="129"/>
      <c r="FKT108" s="129"/>
      <c r="FKU108" s="129"/>
      <c r="FKV108" s="129"/>
      <c r="FKW108" s="129"/>
      <c r="FKX108" s="129"/>
      <c r="FKY108" s="129"/>
      <c r="FKZ108" s="129"/>
      <c r="FLA108" s="129"/>
      <c r="FLB108" s="129"/>
      <c r="FLC108" s="129"/>
      <c r="FLD108" s="129"/>
      <c r="FLE108" s="129"/>
      <c r="FLF108" s="129"/>
      <c r="FLG108" s="129"/>
      <c r="FLH108" s="129"/>
      <c r="FLI108" s="129"/>
      <c r="FLJ108" s="129"/>
      <c r="FLK108" s="129"/>
      <c r="FLL108" s="129"/>
      <c r="FLM108" s="129"/>
      <c r="FLN108" s="129"/>
      <c r="FLO108" s="129"/>
      <c r="FLP108" s="129"/>
      <c r="FLQ108" s="129"/>
      <c r="FLR108" s="129"/>
      <c r="FLS108" s="129"/>
      <c r="FLT108" s="129"/>
      <c r="FLU108" s="129"/>
      <c r="FLV108" s="129"/>
      <c r="FLW108" s="129"/>
      <c r="FLX108" s="129"/>
      <c r="FLY108" s="129"/>
      <c r="FLZ108" s="129"/>
      <c r="FMA108" s="129"/>
      <c r="FMB108" s="129"/>
      <c r="FMC108" s="129"/>
      <c r="FMD108" s="129"/>
      <c r="FME108" s="129"/>
      <c r="FMF108" s="129"/>
      <c r="FMG108" s="129"/>
      <c r="FMH108" s="129"/>
      <c r="FMI108" s="129"/>
      <c r="FMJ108" s="129"/>
      <c r="FMK108" s="129"/>
      <c r="FML108" s="129"/>
      <c r="FMM108" s="129"/>
      <c r="FMN108" s="129"/>
      <c r="FMO108" s="129"/>
      <c r="FMP108" s="129"/>
      <c r="FMQ108" s="129"/>
      <c r="FMR108" s="129"/>
      <c r="FMS108" s="129"/>
      <c r="FMT108" s="129"/>
      <c r="FMU108" s="129"/>
      <c r="FMV108" s="129"/>
      <c r="FMW108" s="129"/>
      <c r="FMX108" s="129"/>
      <c r="FMY108" s="129"/>
      <c r="FMZ108" s="129"/>
      <c r="FNA108" s="129"/>
      <c r="FNB108" s="129"/>
      <c r="FNC108" s="129"/>
      <c r="FND108" s="129"/>
      <c r="FNE108" s="129"/>
      <c r="FNF108" s="129"/>
      <c r="FNG108" s="129"/>
      <c r="FNH108" s="129"/>
      <c r="FNI108" s="129"/>
      <c r="FNJ108" s="129"/>
      <c r="FNK108" s="129"/>
      <c r="FNL108" s="129"/>
      <c r="FNM108" s="129"/>
      <c r="FNN108" s="129"/>
      <c r="FNO108" s="129"/>
      <c r="FNP108" s="129"/>
      <c r="FNQ108" s="129"/>
      <c r="FNR108" s="129"/>
      <c r="FNS108" s="129"/>
      <c r="FNT108" s="129"/>
      <c r="FNU108" s="129"/>
      <c r="FNV108" s="129"/>
      <c r="FNW108" s="129"/>
      <c r="FNX108" s="129"/>
      <c r="FNY108" s="129"/>
      <c r="FNZ108" s="129"/>
      <c r="FOA108" s="129"/>
      <c r="FOB108" s="129"/>
      <c r="FOC108" s="129"/>
      <c r="FOD108" s="129"/>
      <c r="FOE108" s="129"/>
      <c r="FOF108" s="129"/>
      <c r="FOG108" s="129"/>
      <c r="FOH108" s="129"/>
      <c r="FOI108" s="129"/>
      <c r="FOJ108" s="129"/>
      <c r="FOK108" s="129"/>
      <c r="FOL108" s="129"/>
      <c r="FOM108" s="129"/>
      <c r="FON108" s="129"/>
      <c r="FOO108" s="129"/>
      <c r="FOP108" s="129"/>
      <c r="FOQ108" s="129"/>
      <c r="FOR108" s="129"/>
      <c r="FOS108" s="129"/>
      <c r="FOT108" s="129"/>
      <c r="FOU108" s="129"/>
      <c r="FOV108" s="129"/>
      <c r="FOW108" s="129"/>
      <c r="FOX108" s="129"/>
      <c r="FOY108" s="129"/>
      <c r="FOZ108" s="129"/>
      <c r="FPA108" s="129"/>
      <c r="FPB108" s="129"/>
      <c r="FPC108" s="129"/>
      <c r="FPD108" s="129"/>
      <c r="FPE108" s="129"/>
      <c r="FPF108" s="129"/>
      <c r="FPG108" s="129"/>
      <c r="FPH108" s="129"/>
      <c r="FPI108" s="129"/>
      <c r="FPJ108" s="129"/>
      <c r="FPK108" s="129"/>
      <c r="FPL108" s="129"/>
      <c r="FPM108" s="129"/>
      <c r="FPN108" s="129"/>
      <c r="FPO108" s="129"/>
      <c r="FPP108" s="129"/>
      <c r="FPQ108" s="129"/>
      <c r="FPR108" s="129"/>
      <c r="FPS108" s="129"/>
      <c r="FPT108" s="129"/>
      <c r="FPU108" s="129"/>
      <c r="FPV108" s="129"/>
      <c r="FPW108" s="129"/>
      <c r="FPX108" s="129"/>
      <c r="FPY108" s="129"/>
      <c r="FPZ108" s="129"/>
      <c r="FQA108" s="129"/>
      <c r="FQB108" s="129"/>
      <c r="FQC108" s="129"/>
      <c r="FQD108" s="129"/>
      <c r="FQE108" s="129"/>
      <c r="FQF108" s="129"/>
      <c r="FQG108" s="129"/>
      <c r="FQH108" s="129"/>
      <c r="FQI108" s="129"/>
      <c r="FQJ108" s="129"/>
      <c r="FQK108" s="129"/>
      <c r="FQL108" s="129"/>
      <c r="FQM108" s="129"/>
      <c r="FQN108" s="129"/>
      <c r="FQO108" s="129"/>
      <c r="FQP108" s="129"/>
      <c r="FQQ108" s="129"/>
      <c r="FQR108" s="129"/>
      <c r="FQS108" s="129"/>
      <c r="FQT108" s="129"/>
      <c r="FQU108" s="129"/>
      <c r="FQV108" s="129"/>
      <c r="FQW108" s="129"/>
      <c r="FQX108" s="129"/>
      <c r="FQY108" s="129"/>
      <c r="FQZ108" s="129"/>
      <c r="FRA108" s="129"/>
      <c r="FRB108" s="129"/>
      <c r="FRC108" s="129"/>
      <c r="FRD108" s="129"/>
      <c r="FRE108" s="129"/>
      <c r="FRF108" s="129"/>
      <c r="FRG108" s="129"/>
      <c r="FRH108" s="129"/>
      <c r="FRI108" s="129"/>
      <c r="FRJ108" s="129"/>
      <c r="FRK108" s="129"/>
      <c r="FRL108" s="129"/>
      <c r="FRM108" s="129"/>
      <c r="FRN108" s="129"/>
      <c r="FRO108" s="129"/>
      <c r="FRP108" s="129"/>
      <c r="FRQ108" s="129"/>
      <c r="FRR108" s="129"/>
      <c r="FRS108" s="129"/>
      <c r="FRT108" s="129"/>
      <c r="FRU108" s="129"/>
      <c r="FRV108" s="129"/>
      <c r="FRW108" s="129"/>
      <c r="FRX108" s="129"/>
      <c r="FRY108" s="129"/>
      <c r="FRZ108" s="129"/>
      <c r="FSA108" s="129"/>
      <c r="FSB108" s="129"/>
      <c r="FSC108" s="129"/>
      <c r="FSD108" s="129"/>
      <c r="FSE108" s="129"/>
      <c r="FSF108" s="129"/>
      <c r="FSG108" s="129"/>
      <c r="FSH108" s="129"/>
      <c r="FSI108" s="129"/>
      <c r="FSJ108" s="129"/>
      <c r="FSK108" s="129"/>
      <c r="FSL108" s="129"/>
      <c r="FSM108" s="129"/>
      <c r="FSN108" s="129"/>
      <c r="FSO108" s="129"/>
      <c r="FSP108" s="129"/>
      <c r="FSQ108" s="129"/>
      <c r="FSR108" s="129"/>
      <c r="FSS108" s="129"/>
      <c r="FST108" s="129"/>
      <c r="FSU108" s="129"/>
      <c r="FSV108" s="129"/>
      <c r="FSW108" s="129"/>
      <c r="FSX108" s="129"/>
      <c r="FSY108" s="129"/>
      <c r="FSZ108" s="129"/>
      <c r="FTA108" s="129"/>
      <c r="FTB108" s="129"/>
      <c r="FTC108" s="129"/>
      <c r="FTD108" s="129"/>
      <c r="FTE108" s="129"/>
      <c r="FTF108" s="129"/>
      <c r="FTG108" s="129"/>
      <c r="FTH108" s="129"/>
      <c r="FTI108" s="129"/>
      <c r="FTJ108" s="129"/>
      <c r="FTK108" s="129"/>
      <c r="FTL108" s="129"/>
      <c r="FTM108" s="129"/>
      <c r="FTN108" s="129"/>
      <c r="FTO108" s="129"/>
      <c r="FTP108" s="129"/>
      <c r="FTQ108" s="129"/>
      <c r="FTR108" s="129"/>
      <c r="FTS108" s="129"/>
      <c r="FTT108" s="129"/>
      <c r="FTU108" s="129"/>
      <c r="FTV108" s="129"/>
      <c r="FTW108" s="129"/>
      <c r="FTX108" s="129"/>
      <c r="FTY108" s="129"/>
      <c r="FTZ108" s="129"/>
      <c r="FUA108" s="129"/>
      <c r="FUB108" s="129"/>
      <c r="FUC108" s="129"/>
      <c r="FUD108" s="129"/>
      <c r="FUE108" s="129"/>
      <c r="FUF108" s="129"/>
      <c r="FUG108" s="129"/>
      <c r="FUH108" s="129"/>
      <c r="FUI108" s="129"/>
      <c r="FUJ108" s="129"/>
      <c r="FUK108" s="129"/>
      <c r="FUL108" s="129"/>
      <c r="FUM108" s="129"/>
      <c r="FUN108" s="129"/>
      <c r="FUO108" s="129"/>
      <c r="FUP108" s="129"/>
      <c r="FUQ108" s="129"/>
      <c r="FUR108" s="129"/>
      <c r="FUS108" s="129"/>
      <c r="FUT108" s="129"/>
      <c r="FUU108" s="129"/>
      <c r="FUV108" s="129"/>
      <c r="FUW108" s="129"/>
      <c r="FUX108" s="129"/>
      <c r="FUY108" s="129"/>
      <c r="FUZ108" s="129"/>
      <c r="FVA108" s="129"/>
      <c r="FVB108" s="129"/>
      <c r="FVC108" s="129"/>
      <c r="FVD108" s="129"/>
      <c r="FVE108" s="129"/>
      <c r="FVF108" s="129"/>
      <c r="FVG108" s="129"/>
      <c r="FVH108" s="129"/>
      <c r="FVI108" s="129"/>
      <c r="FVJ108" s="129"/>
      <c r="FVK108" s="129"/>
      <c r="FVL108" s="129"/>
      <c r="FVM108" s="129"/>
      <c r="FVN108" s="129"/>
      <c r="FVO108" s="129"/>
      <c r="FVP108" s="129"/>
      <c r="FVQ108" s="129"/>
      <c r="FVR108" s="129"/>
      <c r="FVS108" s="129"/>
      <c r="FVT108" s="129"/>
      <c r="FVU108" s="129"/>
      <c r="FVV108" s="129"/>
      <c r="FVW108" s="129"/>
      <c r="FVX108" s="129"/>
      <c r="FVY108" s="129"/>
      <c r="FVZ108" s="129"/>
      <c r="FWA108" s="129"/>
      <c r="FWB108" s="129"/>
      <c r="FWC108" s="129"/>
      <c r="FWD108" s="129"/>
      <c r="FWE108" s="129"/>
      <c r="FWF108" s="129"/>
      <c r="FWG108" s="129"/>
      <c r="FWH108" s="129"/>
      <c r="FWI108" s="129"/>
      <c r="FWJ108" s="129"/>
      <c r="FWK108" s="129"/>
      <c r="FWL108" s="129"/>
      <c r="FWM108" s="129"/>
      <c r="FWN108" s="129"/>
      <c r="FWO108" s="129"/>
      <c r="FWP108" s="129"/>
      <c r="FWQ108" s="129"/>
      <c r="FWR108" s="129"/>
      <c r="FWS108" s="129"/>
      <c r="FWT108" s="129"/>
      <c r="FWU108" s="129"/>
      <c r="FWV108" s="129"/>
      <c r="FWW108" s="129"/>
      <c r="FWX108" s="129"/>
      <c r="FWY108" s="129"/>
      <c r="FWZ108" s="129"/>
      <c r="FXA108" s="129"/>
      <c r="FXB108" s="129"/>
      <c r="FXC108" s="129"/>
      <c r="FXD108" s="129"/>
      <c r="FXE108" s="129"/>
      <c r="FXF108" s="129"/>
      <c r="FXG108" s="129"/>
      <c r="FXH108" s="129"/>
      <c r="FXI108" s="129"/>
      <c r="FXJ108" s="129"/>
      <c r="FXK108" s="129"/>
      <c r="FXL108" s="129"/>
      <c r="FXM108" s="129"/>
      <c r="FXN108" s="129"/>
      <c r="FXO108" s="129"/>
      <c r="FXP108" s="129"/>
      <c r="FXQ108" s="129"/>
      <c r="FXR108" s="129"/>
      <c r="FXS108" s="129"/>
      <c r="FXT108" s="129"/>
      <c r="FXU108" s="129"/>
      <c r="FXV108" s="129"/>
      <c r="FXW108" s="129"/>
      <c r="FXX108" s="129"/>
      <c r="FXY108" s="129"/>
      <c r="FXZ108" s="129"/>
      <c r="FYA108" s="129"/>
      <c r="FYB108" s="129"/>
      <c r="FYC108" s="129"/>
      <c r="FYD108" s="129"/>
      <c r="FYE108" s="129"/>
      <c r="FYF108" s="129"/>
      <c r="FYG108" s="129"/>
      <c r="FYH108" s="129"/>
      <c r="FYI108" s="129"/>
      <c r="FYJ108" s="129"/>
      <c r="FYK108" s="129"/>
      <c r="FYL108" s="129"/>
      <c r="FYM108" s="129"/>
      <c r="FYN108" s="129"/>
      <c r="FYO108" s="129"/>
      <c r="FYP108" s="129"/>
      <c r="FYQ108" s="129"/>
      <c r="FYR108" s="129"/>
      <c r="FYS108" s="129"/>
      <c r="FYT108" s="129"/>
      <c r="FYU108" s="129"/>
      <c r="FYV108" s="129"/>
      <c r="FYW108" s="129"/>
      <c r="FYX108" s="129"/>
      <c r="FYY108" s="129"/>
      <c r="FYZ108" s="129"/>
      <c r="FZA108" s="129"/>
      <c r="FZB108" s="129"/>
      <c r="FZC108" s="129"/>
      <c r="FZD108" s="129"/>
      <c r="FZE108" s="129"/>
      <c r="FZF108" s="129"/>
      <c r="FZG108" s="129"/>
      <c r="FZH108" s="129"/>
      <c r="FZI108" s="129"/>
      <c r="FZJ108" s="129"/>
      <c r="FZK108" s="129"/>
      <c r="FZL108" s="129"/>
      <c r="FZM108" s="129"/>
      <c r="FZN108" s="129"/>
      <c r="FZO108" s="129"/>
      <c r="FZP108" s="129"/>
      <c r="FZQ108" s="129"/>
      <c r="FZR108" s="129"/>
      <c r="FZS108" s="129"/>
      <c r="FZT108" s="129"/>
      <c r="FZU108" s="129"/>
      <c r="FZV108" s="129"/>
      <c r="FZW108" s="129"/>
      <c r="FZX108" s="129"/>
      <c r="FZY108" s="129"/>
      <c r="FZZ108" s="129"/>
      <c r="GAA108" s="129"/>
      <c r="GAB108" s="129"/>
      <c r="GAC108" s="129"/>
      <c r="GAD108" s="129"/>
      <c r="GAE108" s="129"/>
      <c r="GAF108" s="129"/>
      <c r="GAG108" s="129"/>
      <c r="GAH108" s="129"/>
      <c r="GAI108" s="129"/>
      <c r="GAJ108" s="129"/>
      <c r="GAK108" s="129"/>
      <c r="GAL108" s="129"/>
      <c r="GAM108" s="129"/>
      <c r="GAN108" s="129"/>
      <c r="GAO108" s="129"/>
      <c r="GAP108" s="129"/>
      <c r="GAQ108" s="129"/>
      <c r="GAR108" s="129"/>
      <c r="GAS108" s="129"/>
      <c r="GAT108" s="129"/>
      <c r="GAU108" s="129"/>
      <c r="GAV108" s="129"/>
      <c r="GAW108" s="129"/>
      <c r="GAX108" s="129"/>
      <c r="GAY108" s="129"/>
      <c r="GAZ108" s="129"/>
      <c r="GBA108" s="129"/>
      <c r="GBB108" s="129"/>
      <c r="GBC108" s="129"/>
      <c r="GBD108" s="129"/>
      <c r="GBE108" s="129"/>
      <c r="GBF108" s="129"/>
      <c r="GBG108" s="129"/>
      <c r="GBH108" s="129"/>
      <c r="GBI108" s="129"/>
      <c r="GBJ108" s="129"/>
      <c r="GBK108" s="129"/>
      <c r="GBL108" s="129"/>
      <c r="GBM108" s="129"/>
      <c r="GBN108" s="129"/>
      <c r="GBO108" s="129"/>
      <c r="GBP108" s="129"/>
      <c r="GBQ108" s="129"/>
      <c r="GBR108" s="129"/>
      <c r="GBS108" s="129"/>
      <c r="GBT108" s="129"/>
      <c r="GBU108" s="129"/>
      <c r="GBV108" s="129"/>
      <c r="GBW108" s="129"/>
      <c r="GBX108" s="129"/>
      <c r="GBY108" s="129"/>
      <c r="GBZ108" s="129"/>
      <c r="GCA108" s="129"/>
      <c r="GCB108" s="129"/>
      <c r="GCC108" s="129"/>
      <c r="GCD108" s="129"/>
      <c r="GCE108" s="129"/>
      <c r="GCF108" s="129"/>
      <c r="GCG108" s="129"/>
      <c r="GCH108" s="129"/>
      <c r="GCI108" s="129"/>
      <c r="GCJ108" s="129"/>
      <c r="GCK108" s="129"/>
      <c r="GCL108" s="129"/>
      <c r="GCM108" s="129"/>
      <c r="GCN108" s="129"/>
      <c r="GCO108" s="129"/>
      <c r="GCP108" s="129"/>
      <c r="GCQ108" s="129"/>
      <c r="GCR108" s="129"/>
      <c r="GCS108" s="129"/>
      <c r="GCT108" s="129"/>
      <c r="GCU108" s="129"/>
      <c r="GCV108" s="129"/>
      <c r="GCW108" s="129"/>
      <c r="GCX108" s="129"/>
      <c r="GCY108" s="129"/>
      <c r="GCZ108" s="129"/>
      <c r="GDA108" s="129"/>
      <c r="GDB108" s="129"/>
      <c r="GDC108" s="129"/>
      <c r="GDD108" s="129"/>
      <c r="GDE108" s="129"/>
      <c r="GDF108" s="129"/>
      <c r="GDG108" s="129"/>
      <c r="GDH108" s="129"/>
      <c r="GDI108" s="129"/>
      <c r="GDJ108" s="129"/>
      <c r="GDK108" s="129"/>
      <c r="GDL108" s="129"/>
      <c r="GDM108" s="129"/>
      <c r="GDN108" s="129"/>
      <c r="GDO108" s="129"/>
      <c r="GDP108" s="129"/>
      <c r="GDQ108" s="129"/>
      <c r="GDR108" s="129"/>
      <c r="GDS108" s="129"/>
      <c r="GDT108" s="129"/>
      <c r="GDU108" s="129"/>
      <c r="GDV108" s="129"/>
      <c r="GDW108" s="129"/>
      <c r="GDX108" s="129"/>
      <c r="GDY108" s="129"/>
      <c r="GDZ108" s="129"/>
      <c r="GEA108" s="129"/>
      <c r="GEB108" s="129"/>
      <c r="GEC108" s="129"/>
      <c r="GED108" s="129"/>
      <c r="GEE108" s="129"/>
      <c r="GEF108" s="129"/>
      <c r="GEG108" s="129"/>
      <c r="GEH108" s="129"/>
      <c r="GEI108" s="129"/>
      <c r="GEJ108" s="129"/>
      <c r="GEK108" s="129"/>
      <c r="GEL108" s="129"/>
      <c r="GEM108" s="129"/>
      <c r="GEN108" s="129"/>
      <c r="GEO108" s="129"/>
      <c r="GEP108" s="129"/>
      <c r="GEQ108" s="129"/>
      <c r="GER108" s="129"/>
      <c r="GES108" s="129"/>
      <c r="GET108" s="129"/>
      <c r="GEU108" s="129"/>
      <c r="GEV108" s="129"/>
      <c r="GEW108" s="129"/>
      <c r="GEX108" s="129"/>
      <c r="GEY108" s="129"/>
      <c r="GEZ108" s="129"/>
      <c r="GFA108" s="129"/>
      <c r="GFB108" s="129"/>
      <c r="GFC108" s="129"/>
      <c r="GFD108" s="129"/>
      <c r="GFE108" s="129"/>
      <c r="GFF108" s="129"/>
      <c r="GFG108" s="129"/>
      <c r="GFH108" s="129"/>
      <c r="GFI108" s="129"/>
      <c r="GFJ108" s="129"/>
      <c r="GFK108" s="129"/>
      <c r="GFL108" s="129"/>
      <c r="GFM108" s="129"/>
      <c r="GFN108" s="129"/>
      <c r="GFO108" s="129"/>
      <c r="GFP108" s="129"/>
      <c r="GFQ108" s="129"/>
      <c r="GFR108" s="129"/>
      <c r="GFS108" s="129"/>
      <c r="GFT108" s="129"/>
      <c r="GFU108" s="129"/>
      <c r="GFV108" s="129"/>
      <c r="GFW108" s="129"/>
      <c r="GFX108" s="129"/>
      <c r="GFY108" s="129"/>
      <c r="GFZ108" s="129"/>
      <c r="GGA108" s="129"/>
      <c r="GGB108" s="129"/>
      <c r="GGC108" s="129"/>
      <c r="GGD108" s="129"/>
      <c r="GGE108" s="129"/>
      <c r="GGF108" s="129"/>
      <c r="GGG108" s="129"/>
      <c r="GGH108" s="129"/>
      <c r="GGI108" s="129"/>
      <c r="GGJ108" s="129"/>
      <c r="GGK108" s="129"/>
      <c r="GGL108" s="129"/>
      <c r="GGM108" s="129"/>
      <c r="GGN108" s="129"/>
      <c r="GGO108" s="129"/>
      <c r="GGP108" s="129"/>
      <c r="GGQ108" s="129"/>
      <c r="GGR108" s="129"/>
      <c r="GGS108" s="129"/>
      <c r="GGT108" s="129"/>
      <c r="GGU108" s="129"/>
      <c r="GGV108" s="129"/>
      <c r="GGW108" s="129"/>
      <c r="GGX108" s="129"/>
      <c r="GGY108" s="129"/>
      <c r="GGZ108" s="129"/>
      <c r="GHA108" s="129"/>
      <c r="GHB108" s="129"/>
      <c r="GHC108" s="129"/>
      <c r="GHD108" s="129"/>
      <c r="GHE108" s="129"/>
      <c r="GHF108" s="129"/>
      <c r="GHG108" s="129"/>
      <c r="GHH108" s="129"/>
      <c r="GHI108" s="129"/>
      <c r="GHJ108" s="129"/>
      <c r="GHK108" s="129"/>
      <c r="GHL108" s="129"/>
      <c r="GHM108" s="129"/>
      <c r="GHN108" s="129"/>
      <c r="GHO108" s="129"/>
      <c r="GHP108" s="129"/>
      <c r="GHQ108" s="129"/>
      <c r="GHR108" s="129"/>
      <c r="GHS108" s="129"/>
      <c r="GHT108" s="129"/>
      <c r="GHU108" s="129"/>
      <c r="GHV108" s="129"/>
      <c r="GHW108" s="129"/>
      <c r="GHX108" s="129"/>
      <c r="GHY108" s="129"/>
      <c r="GHZ108" s="129"/>
      <c r="GIA108" s="129"/>
      <c r="GIB108" s="129"/>
      <c r="GIC108" s="129"/>
      <c r="GID108" s="129"/>
      <c r="GIE108" s="129"/>
      <c r="GIF108" s="129"/>
      <c r="GIG108" s="129"/>
      <c r="GIH108" s="129"/>
      <c r="GII108" s="129"/>
      <c r="GIJ108" s="129"/>
      <c r="GIK108" s="129"/>
      <c r="GIL108" s="129"/>
      <c r="GIM108" s="129"/>
      <c r="GIN108" s="129"/>
      <c r="GIO108" s="129"/>
      <c r="GIP108" s="129"/>
      <c r="GIQ108" s="129"/>
      <c r="GIR108" s="129"/>
      <c r="GIS108" s="129"/>
      <c r="GIT108" s="129"/>
      <c r="GIU108" s="129"/>
      <c r="GIV108" s="129"/>
      <c r="GIW108" s="129"/>
      <c r="GIX108" s="129"/>
      <c r="GIY108" s="129"/>
      <c r="GIZ108" s="129"/>
      <c r="GJA108" s="129"/>
      <c r="GJB108" s="129"/>
      <c r="GJC108" s="129"/>
      <c r="GJD108" s="129"/>
      <c r="GJE108" s="129"/>
      <c r="GJF108" s="129"/>
      <c r="GJG108" s="129"/>
      <c r="GJH108" s="129"/>
      <c r="GJI108" s="129"/>
      <c r="GJJ108" s="129"/>
      <c r="GJK108" s="129"/>
      <c r="GJL108" s="129"/>
      <c r="GJM108" s="129"/>
      <c r="GJN108" s="129"/>
      <c r="GJO108" s="129"/>
      <c r="GJP108" s="129"/>
      <c r="GJQ108" s="129"/>
      <c r="GJR108" s="129"/>
      <c r="GJS108" s="129"/>
      <c r="GJT108" s="129"/>
      <c r="GJU108" s="129"/>
      <c r="GJV108" s="129"/>
      <c r="GJW108" s="129"/>
      <c r="GJX108" s="129"/>
      <c r="GJY108" s="129"/>
      <c r="GJZ108" s="129"/>
      <c r="GKA108" s="129"/>
      <c r="GKB108" s="129"/>
      <c r="GKC108" s="129"/>
      <c r="GKD108" s="129"/>
      <c r="GKE108" s="129"/>
      <c r="GKF108" s="129"/>
      <c r="GKG108" s="129"/>
      <c r="GKH108" s="129"/>
      <c r="GKI108" s="129"/>
      <c r="GKJ108" s="129"/>
      <c r="GKK108" s="129"/>
      <c r="GKL108" s="129"/>
      <c r="GKM108" s="129"/>
      <c r="GKN108" s="129"/>
      <c r="GKO108" s="129"/>
      <c r="GKP108" s="129"/>
      <c r="GKQ108" s="129"/>
      <c r="GKR108" s="129"/>
      <c r="GKS108" s="129"/>
      <c r="GKT108" s="129"/>
      <c r="GKU108" s="129"/>
      <c r="GKV108" s="129"/>
      <c r="GKW108" s="129"/>
      <c r="GKX108" s="129"/>
      <c r="GKY108" s="129"/>
      <c r="GKZ108" s="129"/>
      <c r="GLA108" s="129"/>
      <c r="GLB108" s="129"/>
      <c r="GLC108" s="129"/>
      <c r="GLD108" s="129"/>
      <c r="GLE108" s="129"/>
      <c r="GLF108" s="129"/>
      <c r="GLG108" s="129"/>
      <c r="GLH108" s="129"/>
      <c r="GLI108" s="129"/>
      <c r="GLJ108" s="129"/>
      <c r="GLK108" s="129"/>
      <c r="GLL108" s="129"/>
      <c r="GLM108" s="129"/>
      <c r="GLN108" s="129"/>
      <c r="GLO108" s="129"/>
      <c r="GLP108" s="129"/>
      <c r="GLQ108" s="129"/>
      <c r="GLR108" s="129"/>
      <c r="GLS108" s="129"/>
      <c r="GLT108" s="129"/>
      <c r="GLU108" s="129"/>
      <c r="GLV108" s="129"/>
      <c r="GLW108" s="129"/>
      <c r="GLX108" s="129"/>
      <c r="GLY108" s="129"/>
      <c r="GLZ108" s="129"/>
      <c r="GMA108" s="129"/>
      <c r="GMB108" s="129"/>
      <c r="GMC108" s="129"/>
      <c r="GMD108" s="129"/>
      <c r="GME108" s="129"/>
      <c r="GMF108" s="129"/>
      <c r="GMG108" s="129"/>
      <c r="GMH108" s="129"/>
      <c r="GMI108" s="129"/>
      <c r="GMJ108" s="129"/>
      <c r="GMK108" s="129"/>
      <c r="GML108" s="129"/>
      <c r="GMM108" s="129"/>
      <c r="GMN108" s="129"/>
      <c r="GMO108" s="129"/>
      <c r="GMP108" s="129"/>
      <c r="GMQ108" s="129"/>
      <c r="GMR108" s="129"/>
      <c r="GMS108" s="129"/>
      <c r="GMT108" s="129"/>
      <c r="GMU108" s="129"/>
      <c r="GMV108" s="129"/>
      <c r="GMW108" s="129"/>
      <c r="GMX108" s="129"/>
      <c r="GMY108" s="129"/>
      <c r="GMZ108" s="129"/>
      <c r="GNA108" s="129"/>
      <c r="GNB108" s="129"/>
      <c r="GNC108" s="129"/>
      <c r="GND108" s="129"/>
      <c r="GNE108" s="129"/>
      <c r="GNF108" s="129"/>
      <c r="GNG108" s="129"/>
      <c r="GNH108" s="129"/>
      <c r="GNI108" s="129"/>
      <c r="GNJ108" s="129"/>
      <c r="GNK108" s="129"/>
      <c r="GNL108" s="129"/>
      <c r="GNM108" s="129"/>
      <c r="GNN108" s="129"/>
      <c r="GNO108" s="129"/>
      <c r="GNP108" s="129"/>
      <c r="GNQ108" s="129"/>
      <c r="GNR108" s="129"/>
      <c r="GNS108" s="129"/>
      <c r="GNT108" s="129"/>
      <c r="GNU108" s="129"/>
      <c r="GNV108" s="129"/>
      <c r="GNW108" s="129"/>
      <c r="GNX108" s="129"/>
      <c r="GNY108" s="129"/>
      <c r="GNZ108" s="129"/>
      <c r="GOA108" s="129"/>
      <c r="GOB108" s="129"/>
      <c r="GOC108" s="129"/>
      <c r="GOD108" s="129"/>
      <c r="GOE108" s="129"/>
      <c r="GOF108" s="129"/>
      <c r="GOG108" s="129"/>
      <c r="GOH108" s="129"/>
      <c r="GOI108" s="129"/>
      <c r="GOJ108" s="129"/>
      <c r="GOK108" s="129"/>
      <c r="GOL108" s="129"/>
      <c r="GOM108" s="129"/>
      <c r="GON108" s="129"/>
      <c r="GOO108" s="129"/>
      <c r="GOP108" s="129"/>
      <c r="GOQ108" s="129"/>
      <c r="GOR108" s="129"/>
      <c r="GOS108" s="129"/>
      <c r="GOT108" s="129"/>
      <c r="GOU108" s="129"/>
      <c r="GOV108" s="129"/>
      <c r="GOW108" s="129"/>
      <c r="GOX108" s="129"/>
      <c r="GOY108" s="129"/>
      <c r="GOZ108" s="129"/>
      <c r="GPA108" s="129"/>
      <c r="GPB108" s="129"/>
      <c r="GPC108" s="129"/>
      <c r="GPD108" s="129"/>
      <c r="GPE108" s="129"/>
      <c r="GPF108" s="129"/>
      <c r="GPG108" s="129"/>
      <c r="GPH108" s="129"/>
      <c r="GPI108" s="129"/>
      <c r="GPJ108" s="129"/>
      <c r="GPK108" s="129"/>
      <c r="GPL108" s="129"/>
      <c r="GPM108" s="129"/>
      <c r="GPN108" s="129"/>
      <c r="GPO108" s="129"/>
      <c r="GPP108" s="129"/>
      <c r="GPQ108" s="129"/>
      <c r="GPR108" s="129"/>
      <c r="GPS108" s="129"/>
      <c r="GPT108" s="129"/>
      <c r="GPU108" s="129"/>
      <c r="GPV108" s="129"/>
      <c r="GPW108" s="129"/>
      <c r="GPX108" s="129"/>
      <c r="GPY108" s="129"/>
      <c r="GPZ108" s="129"/>
      <c r="GQA108" s="129"/>
      <c r="GQB108" s="129"/>
      <c r="GQC108" s="129"/>
      <c r="GQD108" s="129"/>
      <c r="GQE108" s="129"/>
      <c r="GQF108" s="129"/>
      <c r="GQG108" s="129"/>
      <c r="GQH108" s="129"/>
      <c r="GQI108" s="129"/>
      <c r="GQJ108" s="129"/>
      <c r="GQK108" s="129"/>
      <c r="GQL108" s="129"/>
      <c r="GQM108" s="129"/>
      <c r="GQN108" s="129"/>
      <c r="GQO108" s="129"/>
      <c r="GQP108" s="129"/>
      <c r="GQQ108" s="129"/>
      <c r="GQR108" s="129"/>
      <c r="GQS108" s="129"/>
      <c r="GQT108" s="129"/>
      <c r="GQU108" s="129"/>
      <c r="GQV108" s="129"/>
      <c r="GQW108" s="129"/>
      <c r="GQX108" s="129"/>
      <c r="GQY108" s="129"/>
      <c r="GQZ108" s="129"/>
      <c r="GRA108" s="129"/>
      <c r="GRB108" s="129"/>
      <c r="GRC108" s="129"/>
      <c r="GRD108" s="129"/>
      <c r="GRE108" s="129"/>
      <c r="GRF108" s="129"/>
      <c r="GRG108" s="129"/>
      <c r="GRH108" s="129"/>
      <c r="GRI108" s="129"/>
      <c r="GRJ108" s="129"/>
      <c r="GRK108" s="129"/>
      <c r="GRL108" s="129"/>
      <c r="GRM108" s="129"/>
      <c r="GRN108" s="129"/>
      <c r="GRO108" s="129"/>
      <c r="GRP108" s="129"/>
      <c r="GRQ108" s="129"/>
      <c r="GRR108" s="129"/>
      <c r="GRS108" s="129"/>
      <c r="GRT108" s="129"/>
      <c r="GRU108" s="129"/>
      <c r="GRV108" s="129"/>
      <c r="GRW108" s="129"/>
      <c r="GRX108" s="129"/>
      <c r="GRY108" s="129"/>
      <c r="GRZ108" s="129"/>
      <c r="GSA108" s="129"/>
      <c r="GSB108" s="129"/>
      <c r="GSC108" s="129"/>
      <c r="GSD108" s="129"/>
      <c r="GSE108" s="129"/>
      <c r="GSF108" s="129"/>
      <c r="GSG108" s="129"/>
      <c r="GSH108" s="129"/>
      <c r="GSI108" s="129"/>
      <c r="GSJ108" s="129"/>
      <c r="GSK108" s="129"/>
      <c r="GSL108" s="129"/>
      <c r="GSM108" s="129"/>
      <c r="GSN108" s="129"/>
      <c r="GSO108" s="129"/>
      <c r="GSP108" s="129"/>
      <c r="GSQ108" s="129"/>
      <c r="GSR108" s="129"/>
      <c r="GSS108" s="129"/>
      <c r="GST108" s="129"/>
      <c r="GSU108" s="129"/>
      <c r="GSV108" s="129"/>
      <c r="GSW108" s="129"/>
      <c r="GSX108" s="129"/>
      <c r="GSY108" s="129"/>
      <c r="GSZ108" s="129"/>
      <c r="GTA108" s="129"/>
      <c r="GTB108" s="129"/>
      <c r="GTC108" s="129"/>
      <c r="GTD108" s="129"/>
      <c r="GTE108" s="129"/>
      <c r="GTF108" s="129"/>
      <c r="GTG108" s="129"/>
      <c r="GTH108" s="129"/>
      <c r="GTI108" s="129"/>
      <c r="GTJ108" s="129"/>
      <c r="GTK108" s="129"/>
      <c r="GTL108" s="129"/>
      <c r="GTM108" s="129"/>
      <c r="GTN108" s="129"/>
      <c r="GTO108" s="129"/>
      <c r="GTP108" s="129"/>
      <c r="GTQ108" s="129"/>
      <c r="GTR108" s="129"/>
      <c r="GTS108" s="129"/>
      <c r="GTT108" s="129"/>
      <c r="GTU108" s="129"/>
      <c r="GTV108" s="129"/>
      <c r="GTW108" s="129"/>
      <c r="GTX108" s="129"/>
      <c r="GTY108" s="129"/>
      <c r="GTZ108" s="129"/>
      <c r="GUA108" s="129"/>
      <c r="GUB108" s="129"/>
      <c r="GUC108" s="129"/>
      <c r="GUD108" s="129"/>
      <c r="GUE108" s="129"/>
      <c r="GUF108" s="129"/>
      <c r="GUG108" s="129"/>
      <c r="GUH108" s="129"/>
      <c r="GUI108" s="129"/>
      <c r="GUJ108" s="129"/>
      <c r="GUK108" s="129"/>
      <c r="GUL108" s="129"/>
      <c r="GUM108" s="129"/>
      <c r="GUN108" s="129"/>
      <c r="GUO108" s="129"/>
      <c r="GUP108" s="129"/>
      <c r="GUQ108" s="129"/>
      <c r="GUR108" s="129"/>
      <c r="GUS108" s="129"/>
      <c r="GUT108" s="129"/>
      <c r="GUU108" s="129"/>
      <c r="GUV108" s="129"/>
      <c r="GUW108" s="129"/>
      <c r="GUX108" s="129"/>
      <c r="GUY108" s="129"/>
      <c r="GUZ108" s="129"/>
      <c r="GVA108" s="129"/>
      <c r="GVB108" s="129"/>
      <c r="GVC108" s="129"/>
      <c r="GVD108" s="129"/>
      <c r="GVE108" s="129"/>
      <c r="GVF108" s="129"/>
      <c r="GVG108" s="129"/>
      <c r="GVH108" s="129"/>
      <c r="GVI108" s="129"/>
      <c r="GVJ108" s="129"/>
      <c r="GVK108" s="129"/>
      <c r="GVL108" s="129"/>
      <c r="GVM108" s="129"/>
      <c r="GVN108" s="129"/>
      <c r="GVO108" s="129"/>
      <c r="GVP108" s="129"/>
      <c r="GVQ108" s="129"/>
      <c r="GVR108" s="129"/>
      <c r="GVS108" s="129"/>
      <c r="GVT108" s="129"/>
      <c r="GVU108" s="129"/>
      <c r="GVV108" s="129"/>
      <c r="GVW108" s="129"/>
      <c r="GVX108" s="129"/>
      <c r="GVY108" s="129"/>
      <c r="GVZ108" s="129"/>
      <c r="GWA108" s="129"/>
      <c r="GWB108" s="129"/>
      <c r="GWC108" s="129"/>
      <c r="GWD108" s="129"/>
      <c r="GWE108" s="129"/>
      <c r="GWF108" s="129"/>
      <c r="GWG108" s="129"/>
      <c r="GWH108" s="129"/>
      <c r="GWI108" s="129"/>
      <c r="GWJ108" s="129"/>
      <c r="GWK108" s="129"/>
      <c r="GWL108" s="129"/>
      <c r="GWM108" s="129"/>
      <c r="GWN108" s="129"/>
      <c r="GWO108" s="129"/>
      <c r="GWP108" s="129"/>
      <c r="GWQ108" s="129"/>
      <c r="GWR108" s="129"/>
      <c r="GWS108" s="129"/>
      <c r="GWT108" s="129"/>
      <c r="GWU108" s="129"/>
      <c r="GWV108" s="129"/>
      <c r="GWW108" s="129"/>
      <c r="GWX108" s="129"/>
      <c r="GWY108" s="129"/>
      <c r="GWZ108" s="129"/>
      <c r="GXA108" s="129"/>
      <c r="GXB108" s="129"/>
      <c r="GXC108" s="129"/>
      <c r="GXD108" s="129"/>
      <c r="GXE108" s="129"/>
      <c r="GXF108" s="129"/>
      <c r="GXG108" s="129"/>
      <c r="GXH108" s="129"/>
      <c r="GXI108" s="129"/>
      <c r="GXJ108" s="129"/>
      <c r="GXK108" s="129"/>
      <c r="GXL108" s="129"/>
      <c r="GXM108" s="129"/>
      <c r="GXN108" s="129"/>
      <c r="GXO108" s="129"/>
      <c r="GXP108" s="129"/>
      <c r="GXQ108" s="129"/>
      <c r="GXR108" s="129"/>
      <c r="GXS108" s="129"/>
      <c r="GXT108" s="129"/>
      <c r="GXU108" s="129"/>
      <c r="GXV108" s="129"/>
      <c r="GXW108" s="129"/>
      <c r="GXX108" s="129"/>
      <c r="GXY108" s="129"/>
      <c r="GXZ108" s="129"/>
      <c r="GYA108" s="129"/>
      <c r="GYB108" s="129"/>
      <c r="GYC108" s="129"/>
      <c r="GYD108" s="129"/>
      <c r="GYE108" s="129"/>
      <c r="GYF108" s="129"/>
      <c r="GYG108" s="129"/>
      <c r="GYH108" s="129"/>
      <c r="GYI108" s="129"/>
      <c r="GYJ108" s="129"/>
      <c r="GYK108" s="129"/>
      <c r="GYL108" s="129"/>
      <c r="GYM108" s="129"/>
      <c r="GYN108" s="129"/>
      <c r="GYO108" s="129"/>
      <c r="GYP108" s="129"/>
      <c r="GYQ108" s="129"/>
      <c r="GYR108" s="129"/>
      <c r="GYS108" s="129"/>
      <c r="GYT108" s="129"/>
      <c r="GYU108" s="129"/>
      <c r="GYV108" s="129"/>
      <c r="GYW108" s="129"/>
      <c r="GYX108" s="129"/>
      <c r="GYY108" s="129"/>
      <c r="GYZ108" s="129"/>
      <c r="GZA108" s="129"/>
      <c r="GZB108" s="129"/>
      <c r="GZC108" s="129"/>
      <c r="GZD108" s="129"/>
      <c r="GZE108" s="129"/>
      <c r="GZF108" s="129"/>
      <c r="GZG108" s="129"/>
      <c r="GZH108" s="129"/>
      <c r="GZI108" s="129"/>
      <c r="GZJ108" s="129"/>
      <c r="GZK108" s="129"/>
      <c r="GZL108" s="129"/>
      <c r="GZM108" s="129"/>
      <c r="GZN108" s="129"/>
      <c r="GZO108" s="129"/>
      <c r="GZP108" s="129"/>
      <c r="GZQ108" s="129"/>
      <c r="GZR108" s="129"/>
      <c r="GZS108" s="129"/>
      <c r="GZT108" s="129"/>
      <c r="GZU108" s="129"/>
      <c r="GZV108" s="129"/>
      <c r="GZW108" s="129"/>
      <c r="GZX108" s="129"/>
      <c r="GZY108" s="129"/>
      <c r="GZZ108" s="129"/>
      <c r="HAA108" s="129"/>
      <c r="HAB108" s="129"/>
      <c r="HAC108" s="129"/>
      <c r="HAD108" s="129"/>
      <c r="HAE108" s="129"/>
      <c r="HAF108" s="129"/>
      <c r="HAG108" s="129"/>
      <c r="HAH108" s="129"/>
      <c r="HAI108" s="129"/>
      <c r="HAJ108" s="129"/>
      <c r="HAK108" s="129"/>
      <c r="HAL108" s="129"/>
      <c r="HAM108" s="129"/>
      <c r="HAN108" s="129"/>
      <c r="HAO108" s="129"/>
      <c r="HAP108" s="129"/>
      <c r="HAQ108" s="129"/>
      <c r="HAR108" s="129"/>
      <c r="HAS108" s="129"/>
      <c r="HAT108" s="129"/>
      <c r="HAU108" s="129"/>
      <c r="HAV108" s="129"/>
      <c r="HAW108" s="129"/>
      <c r="HAX108" s="129"/>
      <c r="HAY108" s="129"/>
      <c r="HAZ108" s="129"/>
      <c r="HBA108" s="129"/>
      <c r="HBB108" s="129"/>
      <c r="HBC108" s="129"/>
      <c r="HBD108" s="129"/>
      <c r="HBE108" s="129"/>
      <c r="HBF108" s="129"/>
      <c r="HBG108" s="129"/>
      <c r="HBH108" s="129"/>
      <c r="HBI108" s="129"/>
      <c r="HBJ108" s="129"/>
      <c r="HBK108" s="129"/>
      <c r="HBL108" s="129"/>
      <c r="HBM108" s="129"/>
      <c r="HBN108" s="129"/>
      <c r="HBO108" s="129"/>
      <c r="HBP108" s="129"/>
      <c r="HBQ108" s="129"/>
      <c r="HBR108" s="129"/>
      <c r="HBS108" s="129"/>
      <c r="HBT108" s="129"/>
      <c r="HBU108" s="129"/>
      <c r="HBV108" s="129"/>
      <c r="HBW108" s="129"/>
      <c r="HBX108" s="129"/>
      <c r="HBY108" s="129"/>
      <c r="HBZ108" s="129"/>
      <c r="HCA108" s="129"/>
      <c r="HCB108" s="129"/>
      <c r="HCC108" s="129"/>
      <c r="HCD108" s="129"/>
      <c r="HCE108" s="129"/>
      <c r="HCF108" s="129"/>
      <c r="HCG108" s="129"/>
      <c r="HCH108" s="129"/>
      <c r="HCI108" s="129"/>
      <c r="HCJ108" s="129"/>
      <c r="HCK108" s="129"/>
      <c r="HCL108" s="129"/>
      <c r="HCM108" s="129"/>
      <c r="HCN108" s="129"/>
      <c r="HCO108" s="129"/>
      <c r="HCP108" s="129"/>
      <c r="HCQ108" s="129"/>
      <c r="HCR108" s="129"/>
      <c r="HCS108" s="129"/>
      <c r="HCT108" s="129"/>
      <c r="HCU108" s="129"/>
      <c r="HCV108" s="129"/>
      <c r="HCW108" s="129"/>
      <c r="HCX108" s="129"/>
      <c r="HCY108" s="129"/>
      <c r="HCZ108" s="129"/>
      <c r="HDA108" s="129"/>
      <c r="HDB108" s="129"/>
      <c r="HDC108" s="129"/>
      <c r="HDD108" s="129"/>
      <c r="HDE108" s="129"/>
      <c r="HDF108" s="129"/>
      <c r="HDG108" s="129"/>
      <c r="HDH108" s="129"/>
      <c r="HDI108" s="129"/>
      <c r="HDJ108" s="129"/>
      <c r="HDK108" s="129"/>
      <c r="HDL108" s="129"/>
      <c r="HDM108" s="129"/>
      <c r="HDN108" s="129"/>
      <c r="HDO108" s="129"/>
      <c r="HDP108" s="129"/>
      <c r="HDQ108" s="129"/>
      <c r="HDR108" s="129"/>
      <c r="HDS108" s="129"/>
      <c r="HDT108" s="129"/>
      <c r="HDU108" s="129"/>
      <c r="HDV108" s="129"/>
      <c r="HDW108" s="129"/>
      <c r="HDX108" s="129"/>
      <c r="HDY108" s="129"/>
      <c r="HDZ108" s="129"/>
      <c r="HEA108" s="129"/>
      <c r="HEB108" s="129"/>
      <c r="HEC108" s="129"/>
      <c r="HED108" s="129"/>
      <c r="HEE108" s="129"/>
      <c r="HEF108" s="129"/>
      <c r="HEG108" s="129"/>
      <c r="HEH108" s="129"/>
      <c r="HEI108" s="129"/>
      <c r="HEJ108" s="129"/>
      <c r="HEK108" s="129"/>
      <c r="HEL108" s="129"/>
      <c r="HEM108" s="129"/>
      <c r="HEN108" s="129"/>
      <c r="HEO108" s="129"/>
      <c r="HEP108" s="129"/>
      <c r="HEQ108" s="129"/>
      <c r="HER108" s="129"/>
      <c r="HES108" s="129"/>
      <c r="HET108" s="129"/>
      <c r="HEU108" s="129"/>
      <c r="HEV108" s="129"/>
      <c r="HEW108" s="129"/>
      <c r="HEX108" s="129"/>
      <c r="HEY108" s="129"/>
      <c r="HEZ108" s="129"/>
      <c r="HFA108" s="129"/>
      <c r="HFB108" s="129"/>
      <c r="HFC108" s="129"/>
      <c r="HFD108" s="129"/>
      <c r="HFE108" s="129"/>
      <c r="HFF108" s="129"/>
      <c r="HFG108" s="129"/>
      <c r="HFH108" s="129"/>
      <c r="HFI108" s="129"/>
      <c r="HFJ108" s="129"/>
      <c r="HFK108" s="129"/>
      <c r="HFL108" s="129"/>
      <c r="HFM108" s="129"/>
      <c r="HFN108" s="129"/>
      <c r="HFO108" s="129"/>
      <c r="HFP108" s="129"/>
      <c r="HFQ108" s="129"/>
      <c r="HFR108" s="129"/>
      <c r="HFS108" s="129"/>
      <c r="HFT108" s="129"/>
      <c r="HFU108" s="129"/>
      <c r="HFV108" s="129"/>
      <c r="HFW108" s="129"/>
      <c r="HFX108" s="129"/>
      <c r="HFY108" s="129"/>
      <c r="HFZ108" s="129"/>
      <c r="HGA108" s="129"/>
      <c r="HGB108" s="129"/>
      <c r="HGC108" s="129"/>
      <c r="HGD108" s="129"/>
      <c r="HGE108" s="129"/>
      <c r="HGF108" s="129"/>
      <c r="HGG108" s="129"/>
      <c r="HGH108" s="129"/>
      <c r="HGI108" s="129"/>
      <c r="HGJ108" s="129"/>
      <c r="HGK108" s="129"/>
      <c r="HGL108" s="129"/>
      <c r="HGM108" s="129"/>
      <c r="HGN108" s="129"/>
      <c r="HGO108" s="129"/>
      <c r="HGP108" s="129"/>
      <c r="HGQ108" s="129"/>
      <c r="HGR108" s="129"/>
      <c r="HGS108" s="129"/>
      <c r="HGT108" s="129"/>
      <c r="HGU108" s="129"/>
      <c r="HGV108" s="129"/>
      <c r="HGW108" s="129"/>
      <c r="HGX108" s="129"/>
      <c r="HGY108" s="129"/>
      <c r="HGZ108" s="129"/>
      <c r="HHA108" s="129"/>
      <c r="HHB108" s="129"/>
      <c r="HHC108" s="129"/>
      <c r="HHD108" s="129"/>
      <c r="HHE108" s="129"/>
      <c r="HHF108" s="129"/>
      <c r="HHG108" s="129"/>
      <c r="HHH108" s="129"/>
      <c r="HHI108" s="129"/>
      <c r="HHJ108" s="129"/>
      <c r="HHK108" s="129"/>
      <c r="HHL108" s="129"/>
      <c r="HHM108" s="129"/>
      <c r="HHN108" s="129"/>
      <c r="HHO108" s="129"/>
      <c r="HHP108" s="129"/>
      <c r="HHQ108" s="129"/>
      <c r="HHR108" s="129"/>
      <c r="HHS108" s="129"/>
      <c r="HHT108" s="129"/>
      <c r="HHU108" s="129"/>
      <c r="HHV108" s="129"/>
      <c r="HHW108" s="129"/>
      <c r="HHX108" s="129"/>
      <c r="HHY108" s="129"/>
      <c r="HHZ108" s="129"/>
      <c r="HIA108" s="129"/>
      <c r="HIB108" s="129"/>
      <c r="HIC108" s="129"/>
      <c r="HID108" s="129"/>
      <c r="HIE108" s="129"/>
      <c r="HIF108" s="129"/>
      <c r="HIG108" s="129"/>
      <c r="HIH108" s="129"/>
      <c r="HII108" s="129"/>
      <c r="HIJ108" s="129"/>
      <c r="HIK108" s="129"/>
      <c r="HIL108" s="129"/>
      <c r="HIM108" s="129"/>
      <c r="HIN108" s="129"/>
      <c r="HIO108" s="129"/>
      <c r="HIP108" s="129"/>
      <c r="HIQ108" s="129"/>
      <c r="HIR108" s="129"/>
      <c r="HIS108" s="129"/>
      <c r="HIT108" s="129"/>
      <c r="HIU108" s="129"/>
      <c r="HIV108" s="129"/>
      <c r="HIW108" s="129"/>
      <c r="HIX108" s="129"/>
      <c r="HIY108" s="129"/>
      <c r="HIZ108" s="129"/>
      <c r="HJA108" s="129"/>
      <c r="HJB108" s="129"/>
      <c r="HJC108" s="129"/>
      <c r="HJD108" s="129"/>
      <c r="HJE108" s="129"/>
      <c r="HJF108" s="129"/>
      <c r="HJG108" s="129"/>
      <c r="HJH108" s="129"/>
      <c r="HJI108" s="129"/>
      <c r="HJJ108" s="129"/>
      <c r="HJK108" s="129"/>
      <c r="HJL108" s="129"/>
      <c r="HJM108" s="129"/>
      <c r="HJN108" s="129"/>
      <c r="HJO108" s="129"/>
      <c r="HJP108" s="129"/>
      <c r="HJQ108" s="129"/>
      <c r="HJR108" s="129"/>
      <c r="HJS108" s="129"/>
      <c r="HJT108" s="129"/>
      <c r="HJU108" s="129"/>
      <c r="HJV108" s="129"/>
      <c r="HJW108" s="129"/>
      <c r="HJX108" s="129"/>
      <c r="HJY108" s="129"/>
      <c r="HJZ108" s="129"/>
      <c r="HKA108" s="129"/>
      <c r="HKB108" s="129"/>
      <c r="HKC108" s="129"/>
      <c r="HKD108" s="129"/>
      <c r="HKE108" s="129"/>
      <c r="HKF108" s="129"/>
      <c r="HKG108" s="129"/>
      <c r="HKH108" s="129"/>
      <c r="HKI108" s="129"/>
      <c r="HKJ108" s="129"/>
      <c r="HKK108" s="129"/>
      <c r="HKL108" s="129"/>
      <c r="HKM108" s="129"/>
      <c r="HKN108" s="129"/>
      <c r="HKO108" s="129"/>
      <c r="HKP108" s="129"/>
      <c r="HKQ108" s="129"/>
      <c r="HKR108" s="129"/>
      <c r="HKS108" s="129"/>
      <c r="HKT108" s="129"/>
      <c r="HKU108" s="129"/>
      <c r="HKV108" s="129"/>
      <c r="HKW108" s="129"/>
      <c r="HKX108" s="129"/>
      <c r="HKY108" s="129"/>
      <c r="HKZ108" s="129"/>
      <c r="HLA108" s="129"/>
      <c r="HLB108" s="129"/>
      <c r="HLC108" s="129"/>
      <c r="HLD108" s="129"/>
      <c r="HLE108" s="129"/>
      <c r="HLF108" s="129"/>
      <c r="HLG108" s="129"/>
      <c r="HLH108" s="129"/>
      <c r="HLI108" s="129"/>
      <c r="HLJ108" s="129"/>
      <c r="HLK108" s="129"/>
      <c r="HLL108" s="129"/>
      <c r="HLM108" s="129"/>
      <c r="HLN108" s="129"/>
      <c r="HLO108" s="129"/>
      <c r="HLP108" s="129"/>
      <c r="HLQ108" s="129"/>
      <c r="HLR108" s="129"/>
      <c r="HLS108" s="129"/>
      <c r="HLT108" s="129"/>
      <c r="HLU108" s="129"/>
      <c r="HLV108" s="129"/>
      <c r="HLW108" s="129"/>
      <c r="HLX108" s="129"/>
      <c r="HLY108" s="129"/>
      <c r="HLZ108" s="129"/>
      <c r="HMA108" s="129"/>
      <c r="HMB108" s="129"/>
      <c r="HMC108" s="129"/>
      <c r="HMD108" s="129"/>
      <c r="HME108" s="129"/>
      <c r="HMF108" s="129"/>
      <c r="HMG108" s="129"/>
      <c r="HMH108" s="129"/>
      <c r="HMI108" s="129"/>
      <c r="HMJ108" s="129"/>
      <c r="HMK108" s="129"/>
      <c r="HML108" s="129"/>
      <c r="HMM108" s="129"/>
      <c r="HMN108" s="129"/>
      <c r="HMO108" s="129"/>
      <c r="HMP108" s="129"/>
      <c r="HMQ108" s="129"/>
      <c r="HMR108" s="129"/>
      <c r="HMS108" s="129"/>
      <c r="HMT108" s="129"/>
      <c r="HMU108" s="129"/>
      <c r="HMV108" s="129"/>
      <c r="HMW108" s="129"/>
      <c r="HMX108" s="129"/>
      <c r="HMY108" s="129"/>
      <c r="HMZ108" s="129"/>
      <c r="HNA108" s="129"/>
      <c r="HNB108" s="129"/>
      <c r="HNC108" s="129"/>
      <c r="HND108" s="129"/>
      <c r="HNE108" s="129"/>
      <c r="HNF108" s="129"/>
      <c r="HNG108" s="129"/>
      <c r="HNH108" s="129"/>
      <c r="HNI108" s="129"/>
      <c r="HNJ108" s="129"/>
      <c r="HNK108" s="129"/>
      <c r="HNL108" s="129"/>
      <c r="HNM108" s="129"/>
      <c r="HNN108" s="129"/>
      <c r="HNO108" s="129"/>
      <c r="HNP108" s="129"/>
      <c r="HNQ108" s="129"/>
      <c r="HNR108" s="129"/>
      <c r="HNS108" s="129"/>
      <c r="HNT108" s="129"/>
      <c r="HNU108" s="129"/>
      <c r="HNV108" s="129"/>
      <c r="HNW108" s="129"/>
      <c r="HNX108" s="129"/>
      <c r="HNY108" s="129"/>
      <c r="HNZ108" s="129"/>
      <c r="HOA108" s="129"/>
      <c r="HOB108" s="129"/>
      <c r="HOC108" s="129"/>
      <c r="HOD108" s="129"/>
      <c r="HOE108" s="129"/>
      <c r="HOF108" s="129"/>
      <c r="HOG108" s="129"/>
      <c r="HOH108" s="129"/>
      <c r="HOI108" s="129"/>
      <c r="HOJ108" s="129"/>
      <c r="HOK108" s="129"/>
      <c r="HOL108" s="129"/>
      <c r="HOM108" s="129"/>
      <c r="HON108" s="129"/>
      <c r="HOO108" s="129"/>
      <c r="HOP108" s="129"/>
      <c r="HOQ108" s="129"/>
      <c r="HOR108" s="129"/>
      <c r="HOS108" s="129"/>
      <c r="HOT108" s="129"/>
      <c r="HOU108" s="129"/>
      <c r="HOV108" s="129"/>
      <c r="HOW108" s="129"/>
      <c r="HOX108" s="129"/>
      <c r="HOY108" s="129"/>
      <c r="HOZ108" s="129"/>
      <c r="HPA108" s="129"/>
      <c r="HPB108" s="129"/>
      <c r="HPC108" s="129"/>
      <c r="HPD108" s="129"/>
      <c r="HPE108" s="129"/>
      <c r="HPF108" s="129"/>
      <c r="HPG108" s="129"/>
      <c r="HPH108" s="129"/>
      <c r="HPI108" s="129"/>
      <c r="HPJ108" s="129"/>
      <c r="HPK108" s="129"/>
      <c r="HPL108" s="129"/>
      <c r="HPM108" s="129"/>
      <c r="HPN108" s="129"/>
      <c r="HPO108" s="129"/>
      <c r="HPP108" s="129"/>
      <c r="HPQ108" s="129"/>
      <c r="HPR108" s="129"/>
      <c r="HPS108" s="129"/>
      <c r="HPT108" s="129"/>
      <c r="HPU108" s="129"/>
      <c r="HPV108" s="129"/>
      <c r="HPW108" s="129"/>
      <c r="HPX108" s="129"/>
      <c r="HPY108" s="129"/>
      <c r="HPZ108" s="129"/>
      <c r="HQA108" s="129"/>
      <c r="HQB108" s="129"/>
      <c r="HQC108" s="129"/>
      <c r="HQD108" s="129"/>
      <c r="HQE108" s="129"/>
      <c r="HQF108" s="129"/>
      <c r="HQG108" s="129"/>
      <c r="HQH108" s="129"/>
      <c r="HQI108" s="129"/>
      <c r="HQJ108" s="129"/>
      <c r="HQK108" s="129"/>
      <c r="HQL108" s="129"/>
      <c r="HQM108" s="129"/>
      <c r="HQN108" s="129"/>
      <c r="HQO108" s="129"/>
      <c r="HQP108" s="129"/>
      <c r="HQQ108" s="129"/>
      <c r="HQR108" s="129"/>
      <c r="HQS108" s="129"/>
      <c r="HQT108" s="129"/>
      <c r="HQU108" s="129"/>
      <c r="HQV108" s="129"/>
      <c r="HQW108" s="129"/>
      <c r="HQX108" s="129"/>
      <c r="HQY108" s="129"/>
      <c r="HQZ108" s="129"/>
      <c r="HRA108" s="129"/>
      <c r="HRB108" s="129"/>
      <c r="HRC108" s="129"/>
      <c r="HRD108" s="129"/>
      <c r="HRE108" s="129"/>
      <c r="HRF108" s="129"/>
      <c r="HRG108" s="129"/>
      <c r="HRH108" s="129"/>
      <c r="HRI108" s="129"/>
      <c r="HRJ108" s="129"/>
      <c r="HRK108" s="129"/>
      <c r="HRL108" s="129"/>
      <c r="HRM108" s="129"/>
      <c r="HRN108" s="129"/>
      <c r="HRO108" s="129"/>
      <c r="HRP108" s="129"/>
      <c r="HRQ108" s="129"/>
      <c r="HRR108" s="129"/>
      <c r="HRS108" s="129"/>
      <c r="HRT108" s="129"/>
      <c r="HRU108" s="129"/>
      <c r="HRV108" s="129"/>
      <c r="HRW108" s="129"/>
      <c r="HRX108" s="129"/>
      <c r="HRY108" s="129"/>
      <c r="HRZ108" s="129"/>
      <c r="HSA108" s="129"/>
      <c r="HSB108" s="129"/>
      <c r="HSC108" s="129"/>
      <c r="HSD108" s="129"/>
      <c r="HSE108" s="129"/>
      <c r="HSF108" s="129"/>
      <c r="HSG108" s="129"/>
      <c r="HSH108" s="129"/>
      <c r="HSI108" s="129"/>
      <c r="HSJ108" s="129"/>
      <c r="HSK108" s="129"/>
      <c r="HSL108" s="129"/>
      <c r="HSM108" s="129"/>
      <c r="HSN108" s="129"/>
      <c r="HSO108" s="129"/>
      <c r="HSP108" s="129"/>
      <c r="HSQ108" s="129"/>
      <c r="HSR108" s="129"/>
      <c r="HSS108" s="129"/>
      <c r="HST108" s="129"/>
      <c r="HSU108" s="129"/>
      <c r="HSV108" s="129"/>
      <c r="HSW108" s="129"/>
      <c r="HSX108" s="129"/>
      <c r="HSY108" s="129"/>
      <c r="HSZ108" s="129"/>
      <c r="HTA108" s="129"/>
      <c r="HTB108" s="129"/>
      <c r="HTC108" s="129"/>
      <c r="HTD108" s="129"/>
      <c r="HTE108" s="129"/>
      <c r="HTF108" s="129"/>
      <c r="HTG108" s="129"/>
      <c r="HTH108" s="129"/>
      <c r="HTI108" s="129"/>
      <c r="HTJ108" s="129"/>
      <c r="HTK108" s="129"/>
      <c r="HTL108" s="129"/>
      <c r="HTM108" s="129"/>
      <c r="HTN108" s="129"/>
      <c r="HTO108" s="129"/>
      <c r="HTP108" s="129"/>
      <c r="HTQ108" s="129"/>
      <c r="HTR108" s="129"/>
      <c r="HTS108" s="129"/>
      <c r="HTT108" s="129"/>
      <c r="HTU108" s="129"/>
      <c r="HTV108" s="129"/>
      <c r="HTW108" s="129"/>
      <c r="HTX108" s="129"/>
      <c r="HTY108" s="129"/>
      <c r="HTZ108" s="129"/>
      <c r="HUA108" s="129"/>
      <c r="HUB108" s="129"/>
      <c r="HUC108" s="129"/>
      <c r="HUD108" s="129"/>
      <c r="HUE108" s="129"/>
      <c r="HUF108" s="129"/>
      <c r="HUG108" s="129"/>
      <c r="HUH108" s="129"/>
      <c r="HUI108" s="129"/>
      <c r="HUJ108" s="129"/>
      <c r="HUK108" s="129"/>
      <c r="HUL108" s="129"/>
      <c r="HUM108" s="129"/>
      <c r="HUN108" s="129"/>
      <c r="HUO108" s="129"/>
      <c r="HUP108" s="129"/>
      <c r="HUQ108" s="129"/>
      <c r="HUR108" s="129"/>
      <c r="HUS108" s="129"/>
      <c r="HUT108" s="129"/>
      <c r="HUU108" s="129"/>
      <c r="HUV108" s="129"/>
      <c r="HUW108" s="129"/>
      <c r="HUX108" s="129"/>
      <c r="HUY108" s="129"/>
      <c r="HUZ108" s="129"/>
      <c r="HVA108" s="129"/>
      <c r="HVB108" s="129"/>
      <c r="HVC108" s="129"/>
      <c r="HVD108" s="129"/>
      <c r="HVE108" s="129"/>
      <c r="HVF108" s="129"/>
      <c r="HVG108" s="129"/>
      <c r="HVH108" s="129"/>
      <c r="HVI108" s="129"/>
      <c r="HVJ108" s="129"/>
      <c r="HVK108" s="129"/>
      <c r="HVL108" s="129"/>
      <c r="HVM108" s="129"/>
      <c r="HVN108" s="129"/>
      <c r="HVO108" s="129"/>
      <c r="HVP108" s="129"/>
      <c r="HVQ108" s="129"/>
      <c r="HVR108" s="129"/>
      <c r="HVS108" s="129"/>
      <c r="HVT108" s="129"/>
      <c r="HVU108" s="129"/>
      <c r="HVV108" s="129"/>
      <c r="HVW108" s="129"/>
      <c r="HVX108" s="129"/>
      <c r="HVY108" s="129"/>
      <c r="HVZ108" s="129"/>
      <c r="HWA108" s="129"/>
      <c r="HWB108" s="129"/>
      <c r="HWC108" s="129"/>
      <c r="HWD108" s="129"/>
      <c r="HWE108" s="129"/>
      <c r="HWF108" s="129"/>
      <c r="HWG108" s="129"/>
      <c r="HWH108" s="129"/>
      <c r="HWI108" s="129"/>
      <c r="HWJ108" s="129"/>
      <c r="HWK108" s="129"/>
      <c r="HWL108" s="129"/>
      <c r="HWM108" s="129"/>
      <c r="HWN108" s="129"/>
      <c r="HWO108" s="129"/>
      <c r="HWP108" s="129"/>
      <c r="HWQ108" s="129"/>
      <c r="HWR108" s="129"/>
      <c r="HWS108" s="129"/>
      <c r="HWT108" s="129"/>
      <c r="HWU108" s="129"/>
      <c r="HWV108" s="129"/>
      <c r="HWW108" s="129"/>
      <c r="HWX108" s="129"/>
      <c r="HWY108" s="129"/>
      <c r="HWZ108" s="129"/>
      <c r="HXA108" s="129"/>
      <c r="HXB108" s="129"/>
      <c r="HXC108" s="129"/>
      <c r="HXD108" s="129"/>
      <c r="HXE108" s="129"/>
      <c r="HXF108" s="129"/>
      <c r="HXG108" s="129"/>
      <c r="HXH108" s="129"/>
      <c r="HXI108" s="129"/>
      <c r="HXJ108" s="129"/>
      <c r="HXK108" s="129"/>
      <c r="HXL108" s="129"/>
      <c r="HXM108" s="129"/>
      <c r="HXN108" s="129"/>
      <c r="HXO108" s="129"/>
      <c r="HXP108" s="129"/>
      <c r="HXQ108" s="129"/>
      <c r="HXR108" s="129"/>
      <c r="HXS108" s="129"/>
      <c r="HXT108" s="129"/>
      <c r="HXU108" s="129"/>
      <c r="HXV108" s="129"/>
      <c r="HXW108" s="129"/>
      <c r="HXX108" s="129"/>
      <c r="HXY108" s="129"/>
      <c r="HXZ108" s="129"/>
      <c r="HYA108" s="129"/>
      <c r="HYB108" s="129"/>
      <c r="HYC108" s="129"/>
      <c r="HYD108" s="129"/>
      <c r="HYE108" s="129"/>
      <c r="HYF108" s="129"/>
      <c r="HYG108" s="129"/>
      <c r="HYH108" s="129"/>
      <c r="HYI108" s="129"/>
      <c r="HYJ108" s="129"/>
      <c r="HYK108" s="129"/>
      <c r="HYL108" s="129"/>
      <c r="HYM108" s="129"/>
      <c r="HYN108" s="129"/>
      <c r="HYO108" s="129"/>
      <c r="HYP108" s="129"/>
      <c r="HYQ108" s="129"/>
      <c r="HYR108" s="129"/>
      <c r="HYS108" s="129"/>
      <c r="HYT108" s="129"/>
      <c r="HYU108" s="129"/>
      <c r="HYV108" s="129"/>
      <c r="HYW108" s="129"/>
      <c r="HYX108" s="129"/>
      <c r="HYY108" s="129"/>
      <c r="HYZ108" s="129"/>
      <c r="HZA108" s="129"/>
      <c r="HZB108" s="129"/>
      <c r="HZC108" s="129"/>
      <c r="HZD108" s="129"/>
      <c r="HZE108" s="129"/>
      <c r="HZF108" s="129"/>
      <c r="HZG108" s="129"/>
      <c r="HZH108" s="129"/>
      <c r="HZI108" s="129"/>
      <c r="HZJ108" s="129"/>
      <c r="HZK108" s="129"/>
      <c r="HZL108" s="129"/>
      <c r="HZM108" s="129"/>
      <c r="HZN108" s="129"/>
      <c r="HZO108" s="129"/>
      <c r="HZP108" s="129"/>
      <c r="HZQ108" s="129"/>
      <c r="HZR108" s="129"/>
      <c r="HZS108" s="129"/>
      <c r="HZT108" s="129"/>
      <c r="HZU108" s="129"/>
      <c r="HZV108" s="129"/>
      <c r="HZW108" s="129"/>
      <c r="HZX108" s="129"/>
      <c r="HZY108" s="129"/>
      <c r="HZZ108" s="129"/>
      <c r="IAA108" s="129"/>
      <c r="IAB108" s="129"/>
      <c r="IAC108" s="129"/>
      <c r="IAD108" s="129"/>
      <c r="IAE108" s="129"/>
      <c r="IAF108" s="129"/>
      <c r="IAG108" s="129"/>
      <c r="IAH108" s="129"/>
      <c r="IAI108" s="129"/>
      <c r="IAJ108" s="129"/>
      <c r="IAK108" s="129"/>
      <c r="IAL108" s="129"/>
      <c r="IAM108" s="129"/>
      <c r="IAN108" s="129"/>
      <c r="IAO108" s="129"/>
      <c r="IAP108" s="129"/>
      <c r="IAQ108" s="129"/>
      <c r="IAR108" s="129"/>
      <c r="IAS108" s="129"/>
      <c r="IAT108" s="129"/>
      <c r="IAU108" s="129"/>
      <c r="IAV108" s="129"/>
      <c r="IAW108" s="129"/>
      <c r="IAX108" s="129"/>
      <c r="IAY108" s="129"/>
      <c r="IAZ108" s="129"/>
      <c r="IBA108" s="129"/>
      <c r="IBB108" s="129"/>
      <c r="IBC108" s="129"/>
      <c r="IBD108" s="129"/>
      <c r="IBE108" s="129"/>
      <c r="IBF108" s="129"/>
      <c r="IBG108" s="129"/>
      <c r="IBH108" s="129"/>
      <c r="IBI108" s="129"/>
      <c r="IBJ108" s="129"/>
      <c r="IBK108" s="129"/>
      <c r="IBL108" s="129"/>
      <c r="IBM108" s="129"/>
      <c r="IBN108" s="129"/>
      <c r="IBO108" s="129"/>
      <c r="IBP108" s="129"/>
      <c r="IBQ108" s="129"/>
      <c r="IBR108" s="129"/>
      <c r="IBS108" s="129"/>
      <c r="IBT108" s="129"/>
      <c r="IBU108" s="129"/>
      <c r="IBV108" s="129"/>
      <c r="IBW108" s="129"/>
      <c r="IBX108" s="129"/>
      <c r="IBY108" s="129"/>
      <c r="IBZ108" s="129"/>
      <c r="ICA108" s="129"/>
      <c r="ICB108" s="129"/>
      <c r="ICC108" s="129"/>
      <c r="ICD108" s="129"/>
      <c r="ICE108" s="129"/>
      <c r="ICF108" s="129"/>
      <c r="ICG108" s="129"/>
      <c r="ICH108" s="129"/>
      <c r="ICI108" s="129"/>
      <c r="ICJ108" s="129"/>
      <c r="ICK108" s="129"/>
      <c r="ICL108" s="129"/>
      <c r="ICM108" s="129"/>
      <c r="ICN108" s="129"/>
      <c r="ICO108" s="129"/>
      <c r="ICP108" s="129"/>
      <c r="ICQ108" s="129"/>
      <c r="ICR108" s="129"/>
      <c r="ICS108" s="129"/>
      <c r="ICT108" s="129"/>
      <c r="ICU108" s="129"/>
      <c r="ICV108" s="129"/>
      <c r="ICW108" s="129"/>
      <c r="ICX108" s="129"/>
      <c r="ICY108" s="129"/>
      <c r="ICZ108" s="129"/>
      <c r="IDA108" s="129"/>
      <c r="IDB108" s="129"/>
      <c r="IDC108" s="129"/>
      <c r="IDD108" s="129"/>
      <c r="IDE108" s="129"/>
      <c r="IDF108" s="129"/>
      <c r="IDG108" s="129"/>
      <c r="IDH108" s="129"/>
      <c r="IDI108" s="129"/>
      <c r="IDJ108" s="129"/>
      <c r="IDK108" s="129"/>
      <c r="IDL108" s="129"/>
      <c r="IDM108" s="129"/>
      <c r="IDN108" s="129"/>
      <c r="IDO108" s="129"/>
      <c r="IDP108" s="129"/>
      <c r="IDQ108" s="129"/>
      <c r="IDR108" s="129"/>
      <c r="IDS108" s="129"/>
      <c r="IDT108" s="129"/>
      <c r="IDU108" s="129"/>
      <c r="IDV108" s="129"/>
      <c r="IDW108" s="129"/>
      <c r="IDX108" s="129"/>
      <c r="IDY108" s="129"/>
      <c r="IDZ108" s="129"/>
      <c r="IEA108" s="129"/>
      <c r="IEB108" s="129"/>
      <c r="IEC108" s="129"/>
      <c r="IED108" s="129"/>
      <c r="IEE108" s="129"/>
      <c r="IEF108" s="129"/>
      <c r="IEG108" s="129"/>
      <c r="IEH108" s="129"/>
      <c r="IEI108" s="129"/>
      <c r="IEJ108" s="129"/>
      <c r="IEK108" s="129"/>
      <c r="IEL108" s="129"/>
      <c r="IEM108" s="129"/>
      <c r="IEN108" s="129"/>
      <c r="IEO108" s="129"/>
      <c r="IEP108" s="129"/>
      <c r="IEQ108" s="129"/>
      <c r="IER108" s="129"/>
      <c r="IES108" s="129"/>
      <c r="IET108" s="129"/>
      <c r="IEU108" s="129"/>
      <c r="IEV108" s="129"/>
      <c r="IEW108" s="129"/>
      <c r="IEX108" s="129"/>
      <c r="IEY108" s="129"/>
      <c r="IEZ108" s="129"/>
      <c r="IFA108" s="129"/>
      <c r="IFB108" s="129"/>
      <c r="IFC108" s="129"/>
      <c r="IFD108" s="129"/>
      <c r="IFE108" s="129"/>
      <c r="IFF108" s="129"/>
      <c r="IFG108" s="129"/>
      <c r="IFH108" s="129"/>
      <c r="IFI108" s="129"/>
      <c r="IFJ108" s="129"/>
      <c r="IFK108" s="129"/>
      <c r="IFL108" s="129"/>
      <c r="IFM108" s="129"/>
      <c r="IFN108" s="129"/>
      <c r="IFO108" s="129"/>
      <c r="IFP108" s="129"/>
      <c r="IFQ108" s="129"/>
      <c r="IFR108" s="129"/>
      <c r="IFS108" s="129"/>
      <c r="IFT108" s="129"/>
      <c r="IFU108" s="129"/>
      <c r="IFV108" s="129"/>
      <c r="IFW108" s="129"/>
      <c r="IFX108" s="129"/>
      <c r="IFY108" s="129"/>
      <c r="IFZ108" s="129"/>
      <c r="IGA108" s="129"/>
      <c r="IGB108" s="129"/>
      <c r="IGC108" s="129"/>
      <c r="IGD108" s="129"/>
      <c r="IGE108" s="129"/>
      <c r="IGF108" s="129"/>
      <c r="IGG108" s="129"/>
      <c r="IGH108" s="129"/>
      <c r="IGI108" s="129"/>
      <c r="IGJ108" s="129"/>
      <c r="IGK108" s="129"/>
      <c r="IGL108" s="129"/>
      <c r="IGM108" s="129"/>
      <c r="IGN108" s="129"/>
      <c r="IGO108" s="129"/>
      <c r="IGP108" s="129"/>
      <c r="IGQ108" s="129"/>
      <c r="IGR108" s="129"/>
      <c r="IGS108" s="129"/>
      <c r="IGT108" s="129"/>
      <c r="IGU108" s="129"/>
      <c r="IGV108" s="129"/>
      <c r="IGW108" s="129"/>
      <c r="IGX108" s="129"/>
      <c r="IGY108" s="129"/>
      <c r="IGZ108" s="129"/>
      <c r="IHA108" s="129"/>
      <c r="IHB108" s="129"/>
      <c r="IHC108" s="129"/>
      <c r="IHD108" s="129"/>
      <c r="IHE108" s="129"/>
      <c r="IHF108" s="129"/>
      <c r="IHG108" s="129"/>
      <c r="IHH108" s="129"/>
      <c r="IHI108" s="129"/>
      <c r="IHJ108" s="129"/>
      <c r="IHK108" s="129"/>
      <c r="IHL108" s="129"/>
      <c r="IHM108" s="129"/>
      <c r="IHN108" s="129"/>
      <c r="IHO108" s="129"/>
      <c r="IHP108" s="129"/>
      <c r="IHQ108" s="129"/>
      <c r="IHR108" s="129"/>
      <c r="IHS108" s="129"/>
      <c r="IHT108" s="129"/>
      <c r="IHU108" s="129"/>
      <c r="IHV108" s="129"/>
      <c r="IHW108" s="129"/>
      <c r="IHX108" s="129"/>
      <c r="IHY108" s="129"/>
      <c r="IHZ108" s="129"/>
      <c r="IIA108" s="129"/>
      <c r="IIB108" s="129"/>
      <c r="IIC108" s="129"/>
      <c r="IID108" s="129"/>
      <c r="IIE108" s="129"/>
      <c r="IIF108" s="129"/>
      <c r="IIG108" s="129"/>
      <c r="IIH108" s="129"/>
      <c r="III108" s="129"/>
      <c r="IIJ108" s="129"/>
      <c r="IIK108" s="129"/>
      <c r="IIL108" s="129"/>
      <c r="IIM108" s="129"/>
      <c r="IIN108" s="129"/>
      <c r="IIO108" s="129"/>
      <c r="IIP108" s="129"/>
      <c r="IIQ108" s="129"/>
      <c r="IIR108" s="129"/>
      <c r="IIS108" s="129"/>
      <c r="IIT108" s="129"/>
      <c r="IIU108" s="129"/>
      <c r="IIV108" s="129"/>
      <c r="IIW108" s="129"/>
      <c r="IIX108" s="129"/>
      <c r="IIY108" s="129"/>
      <c r="IIZ108" s="129"/>
      <c r="IJA108" s="129"/>
      <c r="IJB108" s="129"/>
      <c r="IJC108" s="129"/>
      <c r="IJD108" s="129"/>
      <c r="IJE108" s="129"/>
      <c r="IJF108" s="129"/>
      <c r="IJG108" s="129"/>
      <c r="IJH108" s="129"/>
      <c r="IJI108" s="129"/>
      <c r="IJJ108" s="129"/>
      <c r="IJK108" s="129"/>
      <c r="IJL108" s="129"/>
      <c r="IJM108" s="129"/>
      <c r="IJN108" s="129"/>
      <c r="IJO108" s="129"/>
      <c r="IJP108" s="129"/>
      <c r="IJQ108" s="129"/>
      <c r="IJR108" s="129"/>
      <c r="IJS108" s="129"/>
      <c r="IJT108" s="129"/>
      <c r="IJU108" s="129"/>
      <c r="IJV108" s="129"/>
      <c r="IJW108" s="129"/>
      <c r="IJX108" s="129"/>
      <c r="IJY108" s="129"/>
      <c r="IJZ108" s="129"/>
      <c r="IKA108" s="129"/>
      <c r="IKB108" s="129"/>
      <c r="IKC108" s="129"/>
      <c r="IKD108" s="129"/>
      <c r="IKE108" s="129"/>
      <c r="IKF108" s="129"/>
      <c r="IKG108" s="129"/>
      <c r="IKH108" s="129"/>
      <c r="IKI108" s="129"/>
      <c r="IKJ108" s="129"/>
      <c r="IKK108" s="129"/>
      <c r="IKL108" s="129"/>
      <c r="IKM108" s="129"/>
      <c r="IKN108" s="129"/>
      <c r="IKO108" s="129"/>
      <c r="IKP108" s="129"/>
      <c r="IKQ108" s="129"/>
      <c r="IKR108" s="129"/>
      <c r="IKS108" s="129"/>
      <c r="IKT108" s="129"/>
      <c r="IKU108" s="129"/>
      <c r="IKV108" s="129"/>
      <c r="IKW108" s="129"/>
      <c r="IKX108" s="129"/>
      <c r="IKY108" s="129"/>
      <c r="IKZ108" s="129"/>
      <c r="ILA108" s="129"/>
      <c r="ILB108" s="129"/>
      <c r="ILC108" s="129"/>
      <c r="ILD108" s="129"/>
      <c r="ILE108" s="129"/>
      <c r="ILF108" s="129"/>
      <c r="ILG108" s="129"/>
      <c r="ILH108" s="129"/>
      <c r="ILI108" s="129"/>
      <c r="ILJ108" s="129"/>
      <c r="ILK108" s="129"/>
      <c r="ILL108" s="129"/>
      <c r="ILM108" s="129"/>
      <c r="ILN108" s="129"/>
      <c r="ILO108" s="129"/>
      <c r="ILP108" s="129"/>
      <c r="ILQ108" s="129"/>
      <c r="ILR108" s="129"/>
      <c r="ILS108" s="129"/>
      <c r="ILT108" s="129"/>
      <c r="ILU108" s="129"/>
      <c r="ILV108" s="129"/>
      <c r="ILW108" s="129"/>
      <c r="ILX108" s="129"/>
      <c r="ILY108" s="129"/>
      <c r="ILZ108" s="129"/>
      <c r="IMA108" s="129"/>
      <c r="IMB108" s="129"/>
      <c r="IMC108" s="129"/>
      <c r="IMD108" s="129"/>
      <c r="IME108" s="129"/>
      <c r="IMF108" s="129"/>
      <c r="IMG108" s="129"/>
      <c r="IMH108" s="129"/>
      <c r="IMI108" s="129"/>
      <c r="IMJ108" s="129"/>
      <c r="IMK108" s="129"/>
      <c r="IML108" s="129"/>
      <c r="IMM108" s="129"/>
      <c r="IMN108" s="129"/>
      <c r="IMO108" s="129"/>
      <c r="IMP108" s="129"/>
      <c r="IMQ108" s="129"/>
      <c r="IMR108" s="129"/>
      <c r="IMS108" s="129"/>
      <c r="IMT108" s="129"/>
      <c r="IMU108" s="129"/>
      <c r="IMV108" s="129"/>
      <c r="IMW108" s="129"/>
      <c r="IMX108" s="129"/>
      <c r="IMY108" s="129"/>
      <c r="IMZ108" s="129"/>
      <c r="INA108" s="129"/>
      <c r="INB108" s="129"/>
      <c r="INC108" s="129"/>
      <c r="IND108" s="129"/>
      <c r="INE108" s="129"/>
      <c r="INF108" s="129"/>
      <c r="ING108" s="129"/>
      <c r="INH108" s="129"/>
      <c r="INI108" s="129"/>
      <c r="INJ108" s="129"/>
      <c r="INK108" s="129"/>
      <c r="INL108" s="129"/>
      <c r="INM108" s="129"/>
      <c r="INN108" s="129"/>
      <c r="INO108" s="129"/>
      <c r="INP108" s="129"/>
      <c r="INQ108" s="129"/>
      <c r="INR108" s="129"/>
      <c r="INS108" s="129"/>
      <c r="INT108" s="129"/>
      <c r="INU108" s="129"/>
      <c r="INV108" s="129"/>
      <c r="INW108" s="129"/>
      <c r="INX108" s="129"/>
      <c r="INY108" s="129"/>
      <c r="INZ108" s="129"/>
      <c r="IOA108" s="129"/>
      <c r="IOB108" s="129"/>
      <c r="IOC108" s="129"/>
      <c r="IOD108" s="129"/>
      <c r="IOE108" s="129"/>
      <c r="IOF108" s="129"/>
      <c r="IOG108" s="129"/>
      <c r="IOH108" s="129"/>
      <c r="IOI108" s="129"/>
      <c r="IOJ108" s="129"/>
      <c r="IOK108" s="129"/>
      <c r="IOL108" s="129"/>
      <c r="IOM108" s="129"/>
      <c r="ION108" s="129"/>
      <c r="IOO108" s="129"/>
      <c r="IOP108" s="129"/>
      <c r="IOQ108" s="129"/>
      <c r="IOR108" s="129"/>
      <c r="IOS108" s="129"/>
      <c r="IOT108" s="129"/>
      <c r="IOU108" s="129"/>
      <c r="IOV108" s="129"/>
      <c r="IOW108" s="129"/>
      <c r="IOX108" s="129"/>
      <c r="IOY108" s="129"/>
      <c r="IOZ108" s="129"/>
      <c r="IPA108" s="129"/>
      <c r="IPB108" s="129"/>
      <c r="IPC108" s="129"/>
      <c r="IPD108" s="129"/>
      <c r="IPE108" s="129"/>
      <c r="IPF108" s="129"/>
      <c r="IPG108" s="129"/>
      <c r="IPH108" s="129"/>
      <c r="IPI108" s="129"/>
      <c r="IPJ108" s="129"/>
      <c r="IPK108" s="129"/>
      <c r="IPL108" s="129"/>
      <c r="IPM108" s="129"/>
      <c r="IPN108" s="129"/>
      <c r="IPO108" s="129"/>
      <c r="IPP108" s="129"/>
      <c r="IPQ108" s="129"/>
      <c r="IPR108" s="129"/>
      <c r="IPS108" s="129"/>
      <c r="IPT108" s="129"/>
      <c r="IPU108" s="129"/>
      <c r="IPV108" s="129"/>
      <c r="IPW108" s="129"/>
      <c r="IPX108" s="129"/>
      <c r="IPY108" s="129"/>
      <c r="IPZ108" s="129"/>
      <c r="IQA108" s="129"/>
      <c r="IQB108" s="129"/>
      <c r="IQC108" s="129"/>
      <c r="IQD108" s="129"/>
      <c r="IQE108" s="129"/>
      <c r="IQF108" s="129"/>
      <c r="IQG108" s="129"/>
      <c r="IQH108" s="129"/>
      <c r="IQI108" s="129"/>
      <c r="IQJ108" s="129"/>
      <c r="IQK108" s="129"/>
      <c r="IQL108" s="129"/>
      <c r="IQM108" s="129"/>
      <c r="IQN108" s="129"/>
      <c r="IQO108" s="129"/>
      <c r="IQP108" s="129"/>
      <c r="IQQ108" s="129"/>
      <c r="IQR108" s="129"/>
      <c r="IQS108" s="129"/>
      <c r="IQT108" s="129"/>
      <c r="IQU108" s="129"/>
      <c r="IQV108" s="129"/>
      <c r="IQW108" s="129"/>
      <c r="IQX108" s="129"/>
      <c r="IQY108" s="129"/>
      <c r="IQZ108" s="129"/>
      <c r="IRA108" s="129"/>
      <c r="IRB108" s="129"/>
      <c r="IRC108" s="129"/>
      <c r="IRD108" s="129"/>
      <c r="IRE108" s="129"/>
      <c r="IRF108" s="129"/>
      <c r="IRG108" s="129"/>
      <c r="IRH108" s="129"/>
      <c r="IRI108" s="129"/>
      <c r="IRJ108" s="129"/>
      <c r="IRK108" s="129"/>
      <c r="IRL108" s="129"/>
      <c r="IRM108" s="129"/>
      <c r="IRN108" s="129"/>
      <c r="IRO108" s="129"/>
      <c r="IRP108" s="129"/>
      <c r="IRQ108" s="129"/>
      <c r="IRR108" s="129"/>
      <c r="IRS108" s="129"/>
      <c r="IRT108" s="129"/>
      <c r="IRU108" s="129"/>
      <c r="IRV108" s="129"/>
      <c r="IRW108" s="129"/>
      <c r="IRX108" s="129"/>
      <c r="IRY108" s="129"/>
      <c r="IRZ108" s="129"/>
      <c r="ISA108" s="129"/>
      <c r="ISB108" s="129"/>
      <c r="ISC108" s="129"/>
      <c r="ISD108" s="129"/>
      <c r="ISE108" s="129"/>
      <c r="ISF108" s="129"/>
      <c r="ISG108" s="129"/>
      <c r="ISH108" s="129"/>
      <c r="ISI108" s="129"/>
      <c r="ISJ108" s="129"/>
      <c r="ISK108" s="129"/>
      <c r="ISL108" s="129"/>
      <c r="ISM108" s="129"/>
      <c r="ISN108" s="129"/>
      <c r="ISO108" s="129"/>
      <c r="ISP108" s="129"/>
      <c r="ISQ108" s="129"/>
      <c r="ISR108" s="129"/>
      <c r="ISS108" s="129"/>
      <c r="IST108" s="129"/>
      <c r="ISU108" s="129"/>
      <c r="ISV108" s="129"/>
      <c r="ISW108" s="129"/>
      <c r="ISX108" s="129"/>
      <c r="ISY108" s="129"/>
      <c r="ISZ108" s="129"/>
      <c r="ITA108" s="129"/>
      <c r="ITB108" s="129"/>
      <c r="ITC108" s="129"/>
      <c r="ITD108" s="129"/>
      <c r="ITE108" s="129"/>
      <c r="ITF108" s="129"/>
      <c r="ITG108" s="129"/>
      <c r="ITH108" s="129"/>
      <c r="ITI108" s="129"/>
      <c r="ITJ108" s="129"/>
      <c r="ITK108" s="129"/>
      <c r="ITL108" s="129"/>
      <c r="ITM108" s="129"/>
      <c r="ITN108" s="129"/>
      <c r="ITO108" s="129"/>
      <c r="ITP108" s="129"/>
      <c r="ITQ108" s="129"/>
      <c r="ITR108" s="129"/>
      <c r="ITS108" s="129"/>
      <c r="ITT108" s="129"/>
      <c r="ITU108" s="129"/>
      <c r="ITV108" s="129"/>
      <c r="ITW108" s="129"/>
      <c r="ITX108" s="129"/>
      <c r="ITY108" s="129"/>
      <c r="ITZ108" s="129"/>
      <c r="IUA108" s="129"/>
      <c r="IUB108" s="129"/>
      <c r="IUC108" s="129"/>
      <c r="IUD108" s="129"/>
      <c r="IUE108" s="129"/>
      <c r="IUF108" s="129"/>
      <c r="IUG108" s="129"/>
      <c r="IUH108" s="129"/>
      <c r="IUI108" s="129"/>
      <c r="IUJ108" s="129"/>
      <c r="IUK108" s="129"/>
      <c r="IUL108" s="129"/>
      <c r="IUM108" s="129"/>
      <c r="IUN108" s="129"/>
      <c r="IUO108" s="129"/>
      <c r="IUP108" s="129"/>
      <c r="IUQ108" s="129"/>
      <c r="IUR108" s="129"/>
      <c r="IUS108" s="129"/>
      <c r="IUT108" s="129"/>
      <c r="IUU108" s="129"/>
      <c r="IUV108" s="129"/>
      <c r="IUW108" s="129"/>
      <c r="IUX108" s="129"/>
      <c r="IUY108" s="129"/>
      <c r="IUZ108" s="129"/>
      <c r="IVA108" s="129"/>
      <c r="IVB108" s="129"/>
      <c r="IVC108" s="129"/>
      <c r="IVD108" s="129"/>
      <c r="IVE108" s="129"/>
      <c r="IVF108" s="129"/>
      <c r="IVG108" s="129"/>
      <c r="IVH108" s="129"/>
      <c r="IVI108" s="129"/>
      <c r="IVJ108" s="129"/>
      <c r="IVK108" s="129"/>
      <c r="IVL108" s="129"/>
      <c r="IVM108" s="129"/>
      <c r="IVN108" s="129"/>
      <c r="IVO108" s="129"/>
      <c r="IVP108" s="129"/>
      <c r="IVQ108" s="129"/>
      <c r="IVR108" s="129"/>
      <c r="IVS108" s="129"/>
      <c r="IVT108" s="129"/>
      <c r="IVU108" s="129"/>
      <c r="IVV108" s="129"/>
      <c r="IVW108" s="129"/>
      <c r="IVX108" s="129"/>
      <c r="IVY108" s="129"/>
      <c r="IVZ108" s="129"/>
      <c r="IWA108" s="129"/>
      <c r="IWB108" s="129"/>
      <c r="IWC108" s="129"/>
      <c r="IWD108" s="129"/>
      <c r="IWE108" s="129"/>
      <c r="IWF108" s="129"/>
      <c r="IWG108" s="129"/>
      <c r="IWH108" s="129"/>
      <c r="IWI108" s="129"/>
      <c r="IWJ108" s="129"/>
      <c r="IWK108" s="129"/>
      <c r="IWL108" s="129"/>
      <c r="IWM108" s="129"/>
      <c r="IWN108" s="129"/>
      <c r="IWO108" s="129"/>
      <c r="IWP108" s="129"/>
      <c r="IWQ108" s="129"/>
      <c r="IWR108" s="129"/>
      <c r="IWS108" s="129"/>
      <c r="IWT108" s="129"/>
      <c r="IWU108" s="129"/>
      <c r="IWV108" s="129"/>
      <c r="IWW108" s="129"/>
      <c r="IWX108" s="129"/>
      <c r="IWY108" s="129"/>
      <c r="IWZ108" s="129"/>
      <c r="IXA108" s="129"/>
      <c r="IXB108" s="129"/>
      <c r="IXC108" s="129"/>
      <c r="IXD108" s="129"/>
      <c r="IXE108" s="129"/>
      <c r="IXF108" s="129"/>
      <c r="IXG108" s="129"/>
      <c r="IXH108" s="129"/>
      <c r="IXI108" s="129"/>
      <c r="IXJ108" s="129"/>
      <c r="IXK108" s="129"/>
      <c r="IXL108" s="129"/>
      <c r="IXM108" s="129"/>
      <c r="IXN108" s="129"/>
      <c r="IXO108" s="129"/>
      <c r="IXP108" s="129"/>
      <c r="IXQ108" s="129"/>
      <c r="IXR108" s="129"/>
      <c r="IXS108" s="129"/>
      <c r="IXT108" s="129"/>
      <c r="IXU108" s="129"/>
      <c r="IXV108" s="129"/>
      <c r="IXW108" s="129"/>
      <c r="IXX108" s="129"/>
      <c r="IXY108" s="129"/>
      <c r="IXZ108" s="129"/>
      <c r="IYA108" s="129"/>
      <c r="IYB108" s="129"/>
      <c r="IYC108" s="129"/>
      <c r="IYD108" s="129"/>
      <c r="IYE108" s="129"/>
      <c r="IYF108" s="129"/>
      <c r="IYG108" s="129"/>
      <c r="IYH108" s="129"/>
      <c r="IYI108" s="129"/>
      <c r="IYJ108" s="129"/>
      <c r="IYK108" s="129"/>
      <c r="IYL108" s="129"/>
      <c r="IYM108" s="129"/>
      <c r="IYN108" s="129"/>
      <c r="IYO108" s="129"/>
      <c r="IYP108" s="129"/>
      <c r="IYQ108" s="129"/>
      <c r="IYR108" s="129"/>
      <c r="IYS108" s="129"/>
      <c r="IYT108" s="129"/>
      <c r="IYU108" s="129"/>
      <c r="IYV108" s="129"/>
      <c r="IYW108" s="129"/>
      <c r="IYX108" s="129"/>
      <c r="IYY108" s="129"/>
      <c r="IYZ108" s="129"/>
      <c r="IZA108" s="129"/>
      <c r="IZB108" s="129"/>
      <c r="IZC108" s="129"/>
      <c r="IZD108" s="129"/>
      <c r="IZE108" s="129"/>
      <c r="IZF108" s="129"/>
      <c r="IZG108" s="129"/>
      <c r="IZH108" s="129"/>
      <c r="IZI108" s="129"/>
      <c r="IZJ108" s="129"/>
      <c r="IZK108" s="129"/>
      <c r="IZL108" s="129"/>
      <c r="IZM108" s="129"/>
      <c r="IZN108" s="129"/>
      <c r="IZO108" s="129"/>
      <c r="IZP108" s="129"/>
      <c r="IZQ108" s="129"/>
      <c r="IZR108" s="129"/>
      <c r="IZS108" s="129"/>
      <c r="IZT108" s="129"/>
      <c r="IZU108" s="129"/>
      <c r="IZV108" s="129"/>
      <c r="IZW108" s="129"/>
      <c r="IZX108" s="129"/>
      <c r="IZY108" s="129"/>
      <c r="IZZ108" s="129"/>
      <c r="JAA108" s="129"/>
      <c r="JAB108" s="129"/>
      <c r="JAC108" s="129"/>
      <c r="JAD108" s="129"/>
      <c r="JAE108" s="129"/>
      <c r="JAF108" s="129"/>
      <c r="JAG108" s="129"/>
      <c r="JAH108" s="129"/>
      <c r="JAI108" s="129"/>
      <c r="JAJ108" s="129"/>
      <c r="JAK108" s="129"/>
      <c r="JAL108" s="129"/>
      <c r="JAM108" s="129"/>
      <c r="JAN108" s="129"/>
      <c r="JAO108" s="129"/>
      <c r="JAP108" s="129"/>
      <c r="JAQ108" s="129"/>
      <c r="JAR108" s="129"/>
      <c r="JAS108" s="129"/>
      <c r="JAT108" s="129"/>
      <c r="JAU108" s="129"/>
      <c r="JAV108" s="129"/>
      <c r="JAW108" s="129"/>
      <c r="JAX108" s="129"/>
      <c r="JAY108" s="129"/>
      <c r="JAZ108" s="129"/>
      <c r="JBA108" s="129"/>
      <c r="JBB108" s="129"/>
      <c r="JBC108" s="129"/>
      <c r="JBD108" s="129"/>
      <c r="JBE108" s="129"/>
      <c r="JBF108" s="129"/>
      <c r="JBG108" s="129"/>
      <c r="JBH108" s="129"/>
      <c r="JBI108" s="129"/>
      <c r="JBJ108" s="129"/>
      <c r="JBK108" s="129"/>
      <c r="JBL108" s="129"/>
      <c r="JBM108" s="129"/>
      <c r="JBN108" s="129"/>
      <c r="JBO108" s="129"/>
      <c r="JBP108" s="129"/>
      <c r="JBQ108" s="129"/>
      <c r="JBR108" s="129"/>
      <c r="JBS108" s="129"/>
      <c r="JBT108" s="129"/>
      <c r="JBU108" s="129"/>
      <c r="JBV108" s="129"/>
      <c r="JBW108" s="129"/>
      <c r="JBX108" s="129"/>
      <c r="JBY108" s="129"/>
      <c r="JBZ108" s="129"/>
      <c r="JCA108" s="129"/>
      <c r="JCB108" s="129"/>
      <c r="JCC108" s="129"/>
      <c r="JCD108" s="129"/>
      <c r="JCE108" s="129"/>
      <c r="JCF108" s="129"/>
      <c r="JCG108" s="129"/>
      <c r="JCH108" s="129"/>
      <c r="JCI108" s="129"/>
      <c r="JCJ108" s="129"/>
      <c r="JCK108" s="129"/>
      <c r="JCL108" s="129"/>
      <c r="JCM108" s="129"/>
      <c r="JCN108" s="129"/>
      <c r="JCO108" s="129"/>
      <c r="JCP108" s="129"/>
      <c r="JCQ108" s="129"/>
      <c r="JCR108" s="129"/>
      <c r="JCS108" s="129"/>
      <c r="JCT108" s="129"/>
      <c r="JCU108" s="129"/>
      <c r="JCV108" s="129"/>
      <c r="JCW108" s="129"/>
      <c r="JCX108" s="129"/>
      <c r="JCY108" s="129"/>
      <c r="JCZ108" s="129"/>
      <c r="JDA108" s="129"/>
      <c r="JDB108" s="129"/>
      <c r="JDC108" s="129"/>
      <c r="JDD108" s="129"/>
      <c r="JDE108" s="129"/>
      <c r="JDF108" s="129"/>
      <c r="JDG108" s="129"/>
      <c r="JDH108" s="129"/>
      <c r="JDI108" s="129"/>
      <c r="JDJ108" s="129"/>
      <c r="JDK108" s="129"/>
      <c r="JDL108" s="129"/>
      <c r="JDM108" s="129"/>
      <c r="JDN108" s="129"/>
      <c r="JDO108" s="129"/>
      <c r="JDP108" s="129"/>
      <c r="JDQ108" s="129"/>
      <c r="JDR108" s="129"/>
      <c r="JDS108" s="129"/>
      <c r="JDT108" s="129"/>
      <c r="JDU108" s="129"/>
      <c r="JDV108" s="129"/>
      <c r="JDW108" s="129"/>
      <c r="JDX108" s="129"/>
      <c r="JDY108" s="129"/>
      <c r="JDZ108" s="129"/>
      <c r="JEA108" s="129"/>
      <c r="JEB108" s="129"/>
      <c r="JEC108" s="129"/>
      <c r="JED108" s="129"/>
      <c r="JEE108" s="129"/>
      <c r="JEF108" s="129"/>
      <c r="JEG108" s="129"/>
      <c r="JEH108" s="129"/>
      <c r="JEI108" s="129"/>
      <c r="JEJ108" s="129"/>
      <c r="JEK108" s="129"/>
      <c r="JEL108" s="129"/>
      <c r="JEM108" s="129"/>
      <c r="JEN108" s="129"/>
      <c r="JEO108" s="129"/>
      <c r="JEP108" s="129"/>
      <c r="JEQ108" s="129"/>
      <c r="JER108" s="129"/>
      <c r="JES108" s="129"/>
      <c r="JET108" s="129"/>
      <c r="JEU108" s="129"/>
      <c r="JEV108" s="129"/>
      <c r="JEW108" s="129"/>
      <c r="JEX108" s="129"/>
      <c r="JEY108" s="129"/>
      <c r="JEZ108" s="129"/>
      <c r="JFA108" s="129"/>
      <c r="JFB108" s="129"/>
      <c r="JFC108" s="129"/>
      <c r="JFD108" s="129"/>
      <c r="JFE108" s="129"/>
      <c r="JFF108" s="129"/>
      <c r="JFG108" s="129"/>
      <c r="JFH108" s="129"/>
      <c r="JFI108" s="129"/>
      <c r="JFJ108" s="129"/>
      <c r="JFK108" s="129"/>
      <c r="JFL108" s="129"/>
      <c r="JFM108" s="129"/>
      <c r="JFN108" s="129"/>
      <c r="JFO108" s="129"/>
      <c r="JFP108" s="129"/>
      <c r="JFQ108" s="129"/>
      <c r="JFR108" s="129"/>
      <c r="JFS108" s="129"/>
      <c r="JFT108" s="129"/>
      <c r="JFU108" s="129"/>
      <c r="JFV108" s="129"/>
      <c r="JFW108" s="129"/>
      <c r="JFX108" s="129"/>
      <c r="JFY108" s="129"/>
      <c r="JFZ108" s="129"/>
      <c r="JGA108" s="129"/>
      <c r="JGB108" s="129"/>
      <c r="JGC108" s="129"/>
      <c r="JGD108" s="129"/>
      <c r="JGE108" s="129"/>
      <c r="JGF108" s="129"/>
      <c r="JGG108" s="129"/>
      <c r="JGH108" s="129"/>
      <c r="JGI108" s="129"/>
      <c r="JGJ108" s="129"/>
      <c r="JGK108" s="129"/>
      <c r="JGL108" s="129"/>
      <c r="JGM108" s="129"/>
      <c r="JGN108" s="129"/>
      <c r="JGO108" s="129"/>
      <c r="JGP108" s="129"/>
      <c r="JGQ108" s="129"/>
      <c r="JGR108" s="129"/>
      <c r="JGS108" s="129"/>
      <c r="JGT108" s="129"/>
      <c r="JGU108" s="129"/>
      <c r="JGV108" s="129"/>
      <c r="JGW108" s="129"/>
      <c r="JGX108" s="129"/>
      <c r="JGY108" s="129"/>
      <c r="JGZ108" s="129"/>
      <c r="JHA108" s="129"/>
      <c r="JHB108" s="129"/>
      <c r="JHC108" s="129"/>
      <c r="JHD108" s="129"/>
      <c r="JHE108" s="129"/>
      <c r="JHF108" s="129"/>
      <c r="JHG108" s="129"/>
      <c r="JHH108" s="129"/>
      <c r="JHI108" s="129"/>
      <c r="JHJ108" s="129"/>
      <c r="JHK108" s="129"/>
      <c r="JHL108" s="129"/>
      <c r="JHM108" s="129"/>
      <c r="JHN108" s="129"/>
      <c r="JHO108" s="129"/>
      <c r="JHP108" s="129"/>
      <c r="JHQ108" s="129"/>
      <c r="JHR108" s="129"/>
      <c r="JHS108" s="129"/>
      <c r="JHT108" s="129"/>
      <c r="JHU108" s="129"/>
      <c r="JHV108" s="129"/>
      <c r="JHW108" s="129"/>
      <c r="JHX108" s="129"/>
      <c r="JHY108" s="129"/>
      <c r="JHZ108" s="129"/>
      <c r="JIA108" s="129"/>
      <c r="JIB108" s="129"/>
      <c r="JIC108" s="129"/>
      <c r="JID108" s="129"/>
      <c r="JIE108" s="129"/>
      <c r="JIF108" s="129"/>
      <c r="JIG108" s="129"/>
      <c r="JIH108" s="129"/>
      <c r="JII108" s="129"/>
      <c r="JIJ108" s="129"/>
      <c r="JIK108" s="129"/>
      <c r="JIL108" s="129"/>
      <c r="JIM108" s="129"/>
      <c r="JIN108" s="129"/>
      <c r="JIO108" s="129"/>
      <c r="JIP108" s="129"/>
      <c r="JIQ108" s="129"/>
      <c r="JIR108" s="129"/>
      <c r="JIS108" s="129"/>
      <c r="JIT108" s="129"/>
      <c r="JIU108" s="129"/>
      <c r="JIV108" s="129"/>
      <c r="JIW108" s="129"/>
      <c r="JIX108" s="129"/>
      <c r="JIY108" s="129"/>
      <c r="JIZ108" s="129"/>
      <c r="JJA108" s="129"/>
      <c r="JJB108" s="129"/>
      <c r="JJC108" s="129"/>
      <c r="JJD108" s="129"/>
      <c r="JJE108" s="129"/>
      <c r="JJF108" s="129"/>
      <c r="JJG108" s="129"/>
      <c r="JJH108" s="129"/>
      <c r="JJI108" s="129"/>
      <c r="JJJ108" s="129"/>
      <c r="JJK108" s="129"/>
      <c r="JJL108" s="129"/>
      <c r="JJM108" s="129"/>
      <c r="JJN108" s="129"/>
      <c r="JJO108" s="129"/>
      <c r="JJP108" s="129"/>
      <c r="JJQ108" s="129"/>
      <c r="JJR108" s="129"/>
      <c r="JJS108" s="129"/>
      <c r="JJT108" s="129"/>
      <c r="JJU108" s="129"/>
      <c r="JJV108" s="129"/>
      <c r="JJW108" s="129"/>
      <c r="JJX108" s="129"/>
      <c r="JJY108" s="129"/>
      <c r="JJZ108" s="129"/>
      <c r="JKA108" s="129"/>
      <c r="JKB108" s="129"/>
      <c r="JKC108" s="129"/>
      <c r="JKD108" s="129"/>
      <c r="JKE108" s="129"/>
      <c r="JKF108" s="129"/>
      <c r="JKG108" s="129"/>
      <c r="JKH108" s="129"/>
      <c r="JKI108" s="129"/>
      <c r="JKJ108" s="129"/>
      <c r="JKK108" s="129"/>
      <c r="JKL108" s="129"/>
      <c r="JKM108" s="129"/>
      <c r="JKN108" s="129"/>
      <c r="JKO108" s="129"/>
      <c r="JKP108" s="129"/>
      <c r="JKQ108" s="129"/>
      <c r="JKR108" s="129"/>
      <c r="JKS108" s="129"/>
      <c r="JKT108" s="129"/>
      <c r="JKU108" s="129"/>
      <c r="JKV108" s="129"/>
      <c r="JKW108" s="129"/>
      <c r="JKX108" s="129"/>
      <c r="JKY108" s="129"/>
      <c r="JKZ108" s="129"/>
      <c r="JLA108" s="129"/>
      <c r="JLB108" s="129"/>
      <c r="JLC108" s="129"/>
      <c r="JLD108" s="129"/>
      <c r="JLE108" s="129"/>
      <c r="JLF108" s="129"/>
      <c r="JLG108" s="129"/>
      <c r="JLH108" s="129"/>
      <c r="JLI108" s="129"/>
      <c r="JLJ108" s="129"/>
      <c r="JLK108" s="129"/>
      <c r="JLL108" s="129"/>
      <c r="JLM108" s="129"/>
      <c r="JLN108" s="129"/>
      <c r="JLO108" s="129"/>
      <c r="JLP108" s="129"/>
      <c r="JLQ108" s="129"/>
      <c r="JLR108" s="129"/>
      <c r="JLS108" s="129"/>
      <c r="JLT108" s="129"/>
      <c r="JLU108" s="129"/>
      <c r="JLV108" s="129"/>
      <c r="JLW108" s="129"/>
      <c r="JLX108" s="129"/>
      <c r="JLY108" s="129"/>
      <c r="JLZ108" s="129"/>
      <c r="JMA108" s="129"/>
      <c r="JMB108" s="129"/>
      <c r="JMC108" s="129"/>
      <c r="JMD108" s="129"/>
      <c r="JME108" s="129"/>
      <c r="JMF108" s="129"/>
      <c r="JMG108" s="129"/>
      <c r="JMH108" s="129"/>
      <c r="JMI108" s="129"/>
      <c r="JMJ108" s="129"/>
      <c r="JMK108" s="129"/>
      <c r="JML108" s="129"/>
      <c r="JMM108" s="129"/>
      <c r="JMN108" s="129"/>
      <c r="JMO108" s="129"/>
      <c r="JMP108" s="129"/>
      <c r="JMQ108" s="129"/>
      <c r="JMR108" s="129"/>
      <c r="JMS108" s="129"/>
      <c r="JMT108" s="129"/>
      <c r="JMU108" s="129"/>
      <c r="JMV108" s="129"/>
      <c r="JMW108" s="129"/>
      <c r="JMX108" s="129"/>
      <c r="JMY108" s="129"/>
      <c r="JMZ108" s="129"/>
      <c r="JNA108" s="129"/>
      <c r="JNB108" s="129"/>
      <c r="JNC108" s="129"/>
      <c r="JND108" s="129"/>
      <c r="JNE108" s="129"/>
      <c r="JNF108" s="129"/>
      <c r="JNG108" s="129"/>
      <c r="JNH108" s="129"/>
      <c r="JNI108" s="129"/>
      <c r="JNJ108" s="129"/>
      <c r="JNK108" s="129"/>
      <c r="JNL108" s="129"/>
      <c r="JNM108" s="129"/>
      <c r="JNN108" s="129"/>
      <c r="JNO108" s="129"/>
      <c r="JNP108" s="129"/>
      <c r="JNQ108" s="129"/>
      <c r="JNR108" s="129"/>
      <c r="JNS108" s="129"/>
      <c r="JNT108" s="129"/>
      <c r="JNU108" s="129"/>
      <c r="JNV108" s="129"/>
      <c r="JNW108" s="129"/>
      <c r="JNX108" s="129"/>
      <c r="JNY108" s="129"/>
      <c r="JNZ108" s="129"/>
      <c r="JOA108" s="129"/>
      <c r="JOB108" s="129"/>
      <c r="JOC108" s="129"/>
      <c r="JOD108" s="129"/>
      <c r="JOE108" s="129"/>
      <c r="JOF108" s="129"/>
      <c r="JOG108" s="129"/>
      <c r="JOH108" s="129"/>
      <c r="JOI108" s="129"/>
      <c r="JOJ108" s="129"/>
      <c r="JOK108" s="129"/>
      <c r="JOL108" s="129"/>
      <c r="JOM108" s="129"/>
      <c r="JON108" s="129"/>
      <c r="JOO108" s="129"/>
      <c r="JOP108" s="129"/>
      <c r="JOQ108" s="129"/>
      <c r="JOR108" s="129"/>
      <c r="JOS108" s="129"/>
      <c r="JOT108" s="129"/>
      <c r="JOU108" s="129"/>
      <c r="JOV108" s="129"/>
      <c r="JOW108" s="129"/>
      <c r="JOX108" s="129"/>
      <c r="JOY108" s="129"/>
      <c r="JOZ108" s="129"/>
      <c r="JPA108" s="129"/>
      <c r="JPB108" s="129"/>
      <c r="JPC108" s="129"/>
      <c r="JPD108" s="129"/>
      <c r="JPE108" s="129"/>
      <c r="JPF108" s="129"/>
      <c r="JPG108" s="129"/>
      <c r="JPH108" s="129"/>
      <c r="JPI108" s="129"/>
      <c r="JPJ108" s="129"/>
      <c r="JPK108" s="129"/>
      <c r="JPL108" s="129"/>
      <c r="JPM108" s="129"/>
      <c r="JPN108" s="129"/>
      <c r="JPO108" s="129"/>
      <c r="JPP108" s="129"/>
      <c r="JPQ108" s="129"/>
      <c r="JPR108" s="129"/>
      <c r="JPS108" s="129"/>
      <c r="JPT108" s="129"/>
      <c r="JPU108" s="129"/>
      <c r="JPV108" s="129"/>
      <c r="JPW108" s="129"/>
      <c r="JPX108" s="129"/>
      <c r="JPY108" s="129"/>
      <c r="JPZ108" s="129"/>
      <c r="JQA108" s="129"/>
      <c r="JQB108" s="129"/>
      <c r="JQC108" s="129"/>
      <c r="JQD108" s="129"/>
      <c r="JQE108" s="129"/>
      <c r="JQF108" s="129"/>
      <c r="JQG108" s="129"/>
      <c r="JQH108" s="129"/>
      <c r="JQI108" s="129"/>
      <c r="JQJ108" s="129"/>
      <c r="JQK108" s="129"/>
      <c r="JQL108" s="129"/>
      <c r="JQM108" s="129"/>
      <c r="JQN108" s="129"/>
      <c r="JQO108" s="129"/>
      <c r="JQP108" s="129"/>
      <c r="JQQ108" s="129"/>
      <c r="JQR108" s="129"/>
      <c r="JQS108" s="129"/>
      <c r="JQT108" s="129"/>
      <c r="JQU108" s="129"/>
      <c r="JQV108" s="129"/>
      <c r="JQW108" s="129"/>
      <c r="JQX108" s="129"/>
      <c r="JQY108" s="129"/>
      <c r="JQZ108" s="129"/>
      <c r="JRA108" s="129"/>
      <c r="JRB108" s="129"/>
      <c r="JRC108" s="129"/>
      <c r="JRD108" s="129"/>
      <c r="JRE108" s="129"/>
      <c r="JRF108" s="129"/>
      <c r="JRG108" s="129"/>
      <c r="JRH108" s="129"/>
      <c r="JRI108" s="129"/>
      <c r="JRJ108" s="129"/>
      <c r="JRK108" s="129"/>
      <c r="JRL108" s="129"/>
      <c r="JRM108" s="129"/>
      <c r="JRN108" s="129"/>
      <c r="JRO108" s="129"/>
      <c r="JRP108" s="129"/>
      <c r="JRQ108" s="129"/>
      <c r="JRR108" s="129"/>
      <c r="JRS108" s="129"/>
      <c r="JRT108" s="129"/>
      <c r="JRU108" s="129"/>
      <c r="JRV108" s="129"/>
      <c r="JRW108" s="129"/>
      <c r="JRX108" s="129"/>
      <c r="JRY108" s="129"/>
      <c r="JRZ108" s="129"/>
      <c r="JSA108" s="129"/>
      <c r="JSB108" s="129"/>
      <c r="JSC108" s="129"/>
      <c r="JSD108" s="129"/>
      <c r="JSE108" s="129"/>
      <c r="JSF108" s="129"/>
      <c r="JSG108" s="129"/>
      <c r="JSH108" s="129"/>
      <c r="JSI108" s="129"/>
      <c r="JSJ108" s="129"/>
      <c r="JSK108" s="129"/>
      <c r="JSL108" s="129"/>
      <c r="JSM108" s="129"/>
      <c r="JSN108" s="129"/>
      <c r="JSO108" s="129"/>
      <c r="JSP108" s="129"/>
      <c r="JSQ108" s="129"/>
      <c r="JSR108" s="129"/>
      <c r="JSS108" s="129"/>
      <c r="JST108" s="129"/>
      <c r="JSU108" s="129"/>
      <c r="JSV108" s="129"/>
      <c r="JSW108" s="129"/>
      <c r="JSX108" s="129"/>
      <c r="JSY108" s="129"/>
      <c r="JSZ108" s="129"/>
      <c r="JTA108" s="129"/>
      <c r="JTB108" s="129"/>
      <c r="JTC108" s="129"/>
      <c r="JTD108" s="129"/>
      <c r="JTE108" s="129"/>
      <c r="JTF108" s="129"/>
      <c r="JTG108" s="129"/>
      <c r="JTH108" s="129"/>
      <c r="JTI108" s="129"/>
      <c r="JTJ108" s="129"/>
      <c r="JTK108" s="129"/>
      <c r="JTL108" s="129"/>
      <c r="JTM108" s="129"/>
      <c r="JTN108" s="129"/>
      <c r="JTO108" s="129"/>
      <c r="JTP108" s="129"/>
      <c r="JTQ108" s="129"/>
      <c r="JTR108" s="129"/>
      <c r="JTS108" s="129"/>
      <c r="JTT108" s="129"/>
      <c r="JTU108" s="129"/>
      <c r="JTV108" s="129"/>
      <c r="JTW108" s="129"/>
      <c r="JTX108" s="129"/>
      <c r="JTY108" s="129"/>
      <c r="JTZ108" s="129"/>
      <c r="JUA108" s="129"/>
      <c r="JUB108" s="129"/>
      <c r="JUC108" s="129"/>
      <c r="JUD108" s="129"/>
      <c r="JUE108" s="129"/>
      <c r="JUF108" s="129"/>
      <c r="JUG108" s="129"/>
      <c r="JUH108" s="129"/>
      <c r="JUI108" s="129"/>
      <c r="JUJ108" s="129"/>
      <c r="JUK108" s="129"/>
      <c r="JUL108" s="129"/>
      <c r="JUM108" s="129"/>
      <c r="JUN108" s="129"/>
      <c r="JUO108" s="129"/>
      <c r="JUP108" s="129"/>
      <c r="JUQ108" s="129"/>
      <c r="JUR108" s="129"/>
      <c r="JUS108" s="129"/>
      <c r="JUT108" s="129"/>
      <c r="JUU108" s="129"/>
      <c r="JUV108" s="129"/>
      <c r="JUW108" s="129"/>
      <c r="JUX108" s="129"/>
      <c r="JUY108" s="129"/>
      <c r="JUZ108" s="129"/>
      <c r="JVA108" s="129"/>
      <c r="JVB108" s="129"/>
      <c r="JVC108" s="129"/>
      <c r="JVD108" s="129"/>
      <c r="JVE108" s="129"/>
      <c r="JVF108" s="129"/>
      <c r="JVG108" s="129"/>
      <c r="JVH108" s="129"/>
      <c r="JVI108" s="129"/>
      <c r="JVJ108" s="129"/>
      <c r="JVK108" s="129"/>
      <c r="JVL108" s="129"/>
      <c r="JVM108" s="129"/>
      <c r="JVN108" s="129"/>
      <c r="JVO108" s="129"/>
      <c r="JVP108" s="129"/>
      <c r="JVQ108" s="129"/>
      <c r="JVR108" s="129"/>
      <c r="JVS108" s="129"/>
      <c r="JVT108" s="129"/>
      <c r="JVU108" s="129"/>
      <c r="JVV108" s="129"/>
      <c r="JVW108" s="129"/>
      <c r="JVX108" s="129"/>
      <c r="JVY108" s="129"/>
      <c r="JVZ108" s="129"/>
      <c r="JWA108" s="129"/>
      <c r="JWB108" s="129"/>
      <c r="JWC108" s="129"/>
      <c r="JWD108" s="129"/>
      <c r="JWE108" s="129"/>
      <c r="JWF108" s="129"/>
      <c r="JWG108" s="129"/>
      <c r="JWH108" s="129"/>
      <c r="JWI108" s="129"/>
      <c r="JWJ108" s="129"/>
      <c r="JWK108" s="129"/>
      <c r="JWL108" s="129"/>
      <c r="JWM108" s="129"/>
      <c r="JWN108" s="129"/>
      <c r="JWO108" s="129"/>
      <c r="JWP108" s="129"/>
      <c r="JWQ108" s="129"/>
      <c r="JWR108" s="129"/>
      <c r="JWS108" s="129"/>
      <c r="JWT108" s="129"/>
      <c r="JWU108" s="129"/>
      <c r="JWV108" s="129"/>
      <c r="JWW108" s="129"/>
      <c r="JWX108" s="129"/>
      <c r="JWY108" s="129"/>
      <c r="JWZ108" s="129"/>
      <c r="JXA108" s="129"/>
      <c r="JXB108" s="129"/>
      <c r="JXC108" s="129"/>
      <c r="JXD108" s="129"/>
      <c r="JXE108" s="129"/>
      <c r="JXF108" s="129"/>
      <c r="JXG108" s="129"/>
      <c r="JXH108" s="129"/>
      <c r="JXI108" s="129"/>
      <c r="JXJ108" s="129"/>
      <c r="JXK108" s="129"/>
      <c r="JXL108" s="129"/>
      <c r="JXM108" s="129"/>
      <c r="JXN108" s="129"/>
      <c r="JXO108" s="129"/>
      <c r="JXP108" s="129"/>
      <c r="JXQ108" s="129"/>
      <c r="JXR108" s="129"/>
      <c r="JXS108" s="129"/>
      <c r="JXT108" s="129"/>
      <c r="JXU108" s="129"/>
      <c r="JXV108" s="129"/>
      <c r="JXW108" s="129"/>
      <c r="JXX108" s="129"/>
      <c r="JXY108" s="129"/>
      <c r="JXZ108" s="129"/>
      <c r="JYA108" s="129"/>
      <c r="JYB108" s="129"/>
      <c r="JYC108" s="129"/>
      <c r="JYD108" s="129"/>
      <c r="JYE108" s="129"/>
      <c r="JYF108" s="129"/>
      <c r="JYG108" s="129"/>
      <c r="JYH108" s="129"/>
      <c r="JYI108" s="129"/>
      <c r="JYJ108" s="129"/>
      <c r="JYK108" s="129"/>
      <c r="JYL108" s="129"/>
      <c r="JYM108" s="129"/>
      <c r="JYN108" s="129"/>
      <c r="JYO108" s="129"/>
      <c r="JYP108" s="129"/>
      <c r="JYQ108" s="129"/>
      <c r="JYR108" s="129"/>
      <c r="JYS108" s="129"/>
      <c r="JYT108" s="129"/>
      <c r="JYU108" s="129"/>
      <c r="JYV108" s="129"/>
      <c r="JYW108" s="129"/>
      <c r="JYX108" s="129"/>
      <c r="JYY108" s="129"/>
      <c r="JYZ108" s="129"/>
      <c r="JZA108" s="129"/>
      <c r="JZB108" s="129"/>
      <c r="JZC108" s="129"/>
      <c r="JZD108" s="129"/>
      <c r="JZE108" s="129"/>
      <c r="JZF108" s="129"/>
      <c r="JZG108" s="129"/>
      <c r="JZH108" s="129"/>
      <c r="JZI108" s="129"/>
      <c r="JZJ108" s="129"/>
      <c r="JZK108" s="129"/>
      <c r="JZL108" s="129"/>
      <c r="JZM108" s="129"/>
      <c r="JZN108" s="129"/>
      <c r="JZO108" s="129"/>
      <c r="JZP108" s="129"/>
      <c r="JZQ108" s="129"/>
      <c r="JZR108" s="129"/>
      <c r="JZS108" s="129"/>
      <c r="JZT108" s="129"/>
      <c r="JZU108" s="129"/>
      <c r="JZV108" s="129"/>
      <c r="JZW108" s="129"/>
      <c r="JZX108" s="129"/>
      <c r="JZY108" s="129"/>
      <c r="JZZ108" s="129"/>
      <c r="KAA108" s="129"/>
      <c r="KAB108" s="129"/>
      <c r="KAC108" s="129"/>
      <c r="KAD108" s="129"/>
      <c r="KAE108" s="129"/>
      <c r="KAF108" s="129"/>
      <c r="KAG108" s="129"/>
      <c r="KAH108" s="129"/>
      <c r="KAI108" s="129"/>
      <c r="KAJ108" s="129"/>
      <c r="KAK108" s="129"/>
      <c r="KAL108" s="129"/>
      <c r="KAM108" s="129"/>
      <c r="KAN108" s="129"/>
      <c r="KAO108" s="129"/>
      <c r="KAP108" s="129"/>
      <c r="KAQ108" s="129"/>
      <c r="KAR108" s="129"/>
      <c r="KAS108" s="129"/>
      <c r="KAT108" s="129"/>
      <c r="KAU108" s="129"/>
      <c r="KAV108" s="129"/>
      <c r="KAW108" s="129"/>
      <c r="KAX108" s="129"/>
      <c r="KAY108" s="129"/>
      <c r="KAZ108" s="129"/>
      <c r="KBA108" s="129"/>
      <c r="KBB108" s="129"/>
      <c r="KBC108" s="129"/>
      <c r="KBD108" s="129"/>
      <c r="KBE108" s="129"/>
      <c r="KBF108" s="129"/>
      <c r="KBG108" s="129"/>
      <c r="KBH108" s="129"/>
      <c r="KBI108" s="129"/>
      <c r="KBJ108" s="129"/>
      <c r="KBK108" s="129"/>
      <c r="KBL108" s="129"/>
      <c r="KBM108" s="129"/>
      <c r="KBN108" s="129"/>
      <c r="KBO108" s="129"/>
      <c r="KBP108" s="129"/>
      <c r="KBQ108" s="129"/>
      <c r="KBR108" s="129"/>
      <c r="KBS108" s="129"/>
      <c r="KBT108" s="129"/>
      <c r="KBU108" s="129"/>
      <c r="KBV108" s="129"/>
      <c r="KBW108" s="129"/>
      <c r="KBX108" s="129"/>
      <c r="KBY108" s="129"/>
      <c r="KBZ108" s="129"/>
      <c r="KCA108" s="129"/>
      <c r="KCB108" s="129"/>
      <c r="KCC108" s="129"/>
      <c r="KCD108" s="129"/>
      <c r="KCE108" s="129"/>
      <c r="KCF108" s="129"/>
      <c r="KCG108" s="129"/>
      <c r="KCH108" s="129"/>
      <c r="KCI108" s="129"/>
      <c r="KCJ108" s="129"/>
      <c r="KCK108" s="129"/>
      <c r="KCL108" s="129"/>
      <c r="KCM108" s="129"/>
      <c r="KCN108" s="129"/>
      <c r="KCO108" s="129"/>
      <c r="KCP108" s="129"/>
      <c r="KCQ108" s="129"/>
      <c r="KCR108" s="129"/>
      <c r="KCS108" s="129"/>
      <c r="KCT108" s="129"/>
      <c r="KCU108" s="129"/>
      <c r="KCV108" s="129"/>
      <c r="KCW108" s="129"/>
      <c r="KCX108" s="129"/>
      <c r="KCY108" s="129"/>
      <c r="KCZ108" s="129"/>
      <c r="KDA108" s="129"/>
      <c r="KDB108" s="129"/>
      <c r="KDC108" s="129"/>
      <c r="KDD108" s="129"/>
      <c r="KDE108" s="129"/>
      <c r="KDF108" s="129"/>
      <c r="KDG108" s="129"/>
      <c r="KDH108" s="129"/>
      <c r="KDI108" s="129"/>
      <c r="KDJ108" s="129"/>
      <c r="KDK108" s="129"/>
      <c r="KDL108" s="129"/>
      <c r="KDM108" s="129"/>
      <c r="KDN108" s="129"/>
      <c r="KDO108" s="129"/>
      <c r="KDP108" s="129"/>
      <c r="KDQ108" s="129"/>
      <c r="KDR108" s="129"/>
      <c r="KDS108" s="129"/>
      <c r="KDT108" s="129"/>
      <c r="KDU108" s="129"/>
      <c r="KDV108" s="129"/>
      <c r="KDW108" s="129"/>
      <c r="KDX108" s="129"/>
      <c r="KDY108" s="129"/>
      <c r="KDZ108" s="129"/>
      <c r="KEA108" s="129"/>
      <c r="KEB108" s="129"/>
      <c r="KEC108" s="129"/>
      <c r="KED108" s="129"/>
      <c r="KEE108" s="129"/>
      <c r="KEF108" s="129"/>
      <c r="KEG108" s="129"/>
      <c r="KEH108" s="129"/>
      <c r="KEI108" s="129"/>
      <c r="KEJ108" s="129"/>
      <c r="KEK108" s="129"/>
      <c r="KEL108" s="129"/>
      <c r="KEM108" s="129"/>
      <c r="KEN108" s="129"/>
      <c r="KEO108" s="129"/>
      <c r="KEP108" s="129"/>
      <c r="KEQ108" s="129"/>
      <c r="KER108" s="129"/>
      <c r="KES108" s="129"/>
      <c r="KET108" s="129"/>
      <c r="KEU108" s="129"/>
      <c r="KEV108" s="129"/>
      <c r="KEW108" s="129"/>
      <c r="KEX108" s="129"/>
      <c r="KEY108" s="129"/>
      <c r="KEZ108" s="129"/>
      <c r="KFA108" s="129"/>
      <c r="KFB108" s="129"/>
      <c r="KFC108" s="129"/>
      <c r="KFD108" s="129"/>
      <c r="KFE108" s="129"/>
      <c r="KFF108" s="129"/>
      <c r="KFG108" s="129"/>
      <c r="KFH108" s="129"/>
      <c r="KFI108" s="129"/>
      <c r="KFJ108" s="129"/>
      <c r="KFK108" s="129"/>
      <c r="KFL108" s="129"/>
      <c r="KFM108" s="129"/>
      <c r="KFN108" s="129"/>
      <c r="KFO108" s="129"/>
      <c r="KFP108" s="129"/>
      <c r="KFQ108" s="129"/>
      <c r="KFR108" s="129"/>
      <c r="KFS108" s="129"/>
      <c r="KFT108" s="129"/>
      <c r="KFU108" s="129"/>
      <c r="KFV108" s="129"/>
      <c r="KFW108" s="129"/>
      <c r="KFX108" s="129"/>
      <c r="KFY108" s="129"/>
      <c r="KFZ108" s="129"/>
      <c r="KGA108" s="129"/>
      <c r="KGB108" s="129"/>
      <c r="KGC108" s="129"/>
      <c r="KGD108" s="129"/>
      <c r="KGE108" s="129"/>
      <c r="KGF108" s="129"/>
      <c r="KGG108" s="129"/>
      <c r="KGH108" s="129"/>
      <c r="KGI108" s="129"/>
      <c r="KGJ108" s="129"/>
      <c r="KGK108" s="129"/>
      <c r="KGL108" s="129"/>
      <c r="KGM108" s="129"/>
      <c r="KGN108" s="129"/>
      <c r="KGO108" s="129"/>
      <c r="KGP108" s="129"/>
      <c r="KGQ108" s="129"/>
      <c r="KGR108" s="129"/>
      <c r="KGS108" s="129"/>
      <c r="KGT108" s="129"/>
      <c r="KGU108" s="129"/>
      <c r="KGV108" s="129"/>
      <c r="KGW108" s="129"/>
      <c r="KGX108" s="129"/>
      <c r="KGY108" s="129"/>
      <c r="KGZ108" s="129"/>
      <c r="KHA108" s="129"/>
      <c r="KHB108" s="129"/>
      <c r="KHC108" s="129"/>
      <c r="KHD108" s="129"/>
      <c r="KHE108" s="129"/>
      <c r="KHF108" s="129"/>
      <c r="KHG108" s="129"/>
      <c r="KHH108" s="129"/>
      <c r="KHI108" s="129"/>
      <c r="KHJ108" s="129"/>
      <c r="KHK108" s="129"/>
      <c r="KHL108" s="129"/>
      <c r="KHM108" s="129"/>
      <c r="KHN108" s="129"/>
      <c r="KHO108" s="129"/>
      <c r="KHP108" s="129"/>
      <c r="KHQ108" s="129"/>
      <c r="KHR108" s="129"/>
      <c r="KHS108" s="129"/>
      <c r="KHT108" s="129"/>
      <c r="KHU108" s="129"/>
      <c r="KHV108" s="129"/>
      <c r="KHW108" s="129"/>
      <c r="KHX108" s="129"/>
      <c r="KHY108" s="129"/>
      <c r="KHZ108" s="129"/>
      <c r="KIA108" s="129"/>
      <c r="KIB108" s="129"/>
      <c r="KIC108" s="129"/>
      <c r="KID108" s="129"/>
      <c r="KIE108" s="129"/>
      <c r="KIF108" s="129"/>
      <c r="KIG108" s="129"/>
      <c r="KIH108" s="129"/>
      <c r="KII108" s="129"/>
      <c r="KIJ108" s="129"/>
      <c r="KIK108" s="129"/>
      <c r="KIL108" s="129"/>
      <c r="KIM108" s="129"/>
      <c r="KIN108" s="129"/>
      <c r="KIO108" s="129"/>
      <c r="KIP108" s="129"/>
      <c r="KIQ108" s="129"/>
      <c r="KIR108" s="129"/>
      <c r="KIS108" s="129"/>
      <c r="KIT108" s="129"/>
      <c r="KIU108" s="129"/>
      <c r="KIV108" s="129"/>
      <c r="KIW108" s="129"/>
      <c r="KIX108" s="129"/>
      <c r="KIY108" s="129"/>
      <c r="KIZ108" s="129"/>
      <c r="KJA108" s="129"/>
      <c r="KJB108" s="129"/>
      <c r="KJC108" s="129"/>
      <c r="KJD108" s="129"/>
      <c r="KJE108" s="129"/>
      <c r="KJF108" s="129"/>
      <c r="KJG108" s="129"/>
      <c r="KJH108" s="129"/>
      <c r="KJI108" s="129"/>
      <c r="KJJ108" s="129"/>
      <c r="KJK108" s="129"/>
      <c r="KJL108" s="129"/>
      <c r="KJM108" s="129"/>
      <c r="KJN108" s="129"/>
      <c r="KJO108" s="129"/>
      <c r="KJP108" s="129"/>
      <c r="KJQ108" s="129"/>
      <c r="KJR108" s="129"/>
      <c r="KJS108" s="129"/>
      <c r="KJT108" s="129"/>
      <c r="KJU108" s="129"/>
      <c r="KJV108" s="129"/>
      <c r="KJW108" s="129"/>
      <c r="KJX108" s="129"/>
      <c r="KJY108" s="129"/>
      <c r="KJZ108" s="129"/>
      <c r="KKA108" s="129"/>
      <c r="KKB108" s="129"/>
      <c r="KKC108" s="129"/>
      <c r="KKD108" s="129"/>
      <c r="KKE108" s="129"/>
      <c r="KKF108" s="129"/>
      <c r="KKG108" s="129"/>
      <c r="KKH108" s="129"/>
      <c r="KKI108" s="129"/>
      <c r="KKJ108" s="129"/>
      <c r="KKK108" s="129"/>
      <c r="KKL108" s="129"/>
      <c r="KKM108" s="129"/>
      <c r="KKN108" s="129"/>
      <c r="KKO108" s="129"/>
      <c r="KKP108" s="129"/>
      <c r="KKQ108" s="129"/>
      <c r="KKR108" s="129"/>
      <c r="KKS108" s="129"/>
      <c r="KKT108" s="129"/>
      <c r="KKU108" s="129"/>
      <c r="KKV108" s="129"/>
      <c r="KKW108" s="129"/>
      <c r="KKX108" s="129"/>
      <c r="KKY108" s="129"/>
      <c r="KKZ108" s="129"/>
      <c r="KLA108" s="129"/>
      <c r="KLB108" s="129"/>
      <c r="KLC108" s="129"/>
      <c r="KLD108" s="129"/>
      <c r="KLE108" s="129"/>
      <c r="KLF108" s="129"/>
      <c r="KLG108" s="129"/>
      <c r="KLH108" s="129"/>
      <c r="KLI108" s="129"/>
      <c r="KLJ108" s="129"/>
      <c r="KLK108" s="129"/>
      <c r="KLL108" s="129"/>
      <c r="KLM108" s="129"/>
      <c r="KLN108" s="129"/>
      <c r="KLO108" s="129"/>
      <c r="KLP108" s="129"/>
      <c r="KLQ108" s="129"/>
      <c r="KLR108" s="129"/>
      <c r="KLS108" s="129"/>
      <c r="KLT108" s="129"/>
      <c r="KLU108" s="129"/>
      <c r="KLV108" s="129"/>
      <c r="KLW108" s="129"/>
      <c r="KLX108" s="129"/>
      <c r="KLY108" s="129"/>
      <c r="KLZ108" s="129"/>
      <c r="KMA108" s="129"/>
      <c r="KMB108" s="129"/>
      <c r="KMC108" s="129"/>
      <c r="KMD108" s="129"/>
      <c r="KME108" s="129"/>
      <c r="KMF108" s="129"/>
      <c r="KMG108" s="129"/>
      <c r="KMH108" s="129"/>
      <c r="KMI108" s="129"/>
      <c r="KMJ108" s="129"/>
      <c r="KMK108" s="129"/>
      <c r="KML108" s="129"/>
      <c r="KMM108" s="129"/>
      <c r="KMN108" s="129"/>
      <c r="KMO108" s="129"/>
      <c r="KMP108" s="129"/>
      <c r="KMQ108" s="129"/>
      <c r="KMR108" s="129"/>
      <c r="KMS108" s="129"/>
      <c r="KMT108" s="129"/>
      <c r="KMU108" s="129"/>
      <c r="KMV108" s="129"/>
      <c r="KMW108" s="129"/>
      <c r="KMX108" s="129"/>
      <c r="KMY108" s="129"/>
      <c r="KMZ108" s="129"/>
      <c r="KNA108" s="129"/>
      <c r="KNB108" s="129"/>
      <c r="KNC108" s="129"/>
      <c r="KND108" s="129"/>
      <c r="KNE108" s="129"/>
      <c r="KNF108" s="129"/>
      <c r="KNG108" s="129"/>
      <c r="KNH108" s="129"/>
      <c r="KNI108" s="129"/>
      <c r="KNJ108" s="129"/>
      <c r="KNK108" s="129"/>
      <c r="KNL108" s="129"/>
      <c r="KNM108" s="129"/>
      <c r="KNN108" s="129"/>
      <c r="KNO108" s="129"/>
      <c r="KNP108" s="129"/>
      <c r="KNQ108" s="129"/>
      <c r="KNR108" s="129"/>
      <c r="KNS108" s="129"/>
      <c r="KNT108" s="129"/>
      <c r="KNU108" s="129"/>
      <c r="KNV108" s="129"/>
      <c r="KNW108" s="129"/>
      <c r="KNX108" s="129"/>
      <c r="KNY108" s="129"/>
      <c r="KNZ108" s="129"/>
      <c r="KOA108" s="129"/>
      <c r="KOB108" s="129"/>
      <c r="KOC108" s="129"/>
      <c r="KOD108" s="129"/>
      <c r="KOE108" s="129"/>
      <c r="KOF108" s="129"/>
      <c r="KOG108" s="129"/>
      <c r="KOH108" s="129"/>
      <c r="KOI108" s="129"/>
      <c r="KOJ108" s="129"/>
      <c r="KOK108" s="129"/>
      <c r="KOL108" s="129"/>
      <c r="KOM108" s="129"/>
      <c r="KON108" s="129"/>
      <c r="KOO108" s="129"/>
      <c r="KOP108" s="129"/>
      <c r="KOQ108" s="129"/>
      <c r="KOR108" s="129"/>
      <c r="KOS108" s="129"/>
      <c r="KOT108" s="129"/>
      <c r="KOU108" s="129"/>
      <c r="KOV108" s="129"/>
      <c r="KOW108" s="129"/>
      <c r="KOX108" s="129"/>
      <c r="KOY108" s="129"/>
      <c r="KOZ108" s="129"/>
      <c r="KPA108" s="129"/>
      <c r="KPB108" s="129"/>
      <c r="KPC108" s="129"/>
      <c r="KPD108" s="129"/>
      <c r="KPE108" s="129"/>
      <c r="KPF108" s="129"/>
      <c r="KPG108" s="129"/>
      <c r="KPH108" s="129"/>
      <c r="KPI108" s="129"/>
      <c r="KPJ108" s="129"/>
      <c r="KPK108" s="129"/>
      <c r="KPL108" s="129"/>
      <c r="KPM108" s="129"/>
      <c r="KPN108" s="129"/>
      <c r="KPO108" s="129"/>
      <c r="KPP108" s="129"/>
      <c r="KPQ108" s="129"/>
      <c r="KPR108" s="129"/>
      <c r="KPS108" s="129"/>
      <c r="KPT108" s="129"/>
      <c r="KPU108" s="129"/>
      <c r="KPV108" s="129"/>
      <c r="KPW108" s="129"/>
      <c r="KPX108" s="129"/>
      <c r="KPY108" s="129"/>
      <c r="KPZ108" s="129"/>
      <c r="KQA108" s="129"/>
      <c r="KQB108" s="129"/>
      <c r="KQC108" s="129"/>
      <c r="KQD108" s="129"/>
      <c r="KQE108" s="129"/>
      <c r="KQF108" s="129"/>
      <c r="KQG108" s="129"/>
      <c r="KQH108" s="129"/>
      <c r="KQI108" s="129"/>
      <c r="KQJ108" s="129"/>
      <c r="KQK108" s="129"/>
      <c r="KQL108" s="129"/>
      <c r="KQM108" s="129"/>
      <c r="KQN108" s="129"/>
      <c r="KQO108" s="129"/>
      <c r="KQP108" s="129"/>
      <c r="KQQ108" s="129"/>
      <c r="KQR108" s="129"/>
      <c r="KQS108" s="129"/>
      <c r="KQT108" s="129"/>
      <c r="KQU108" s="129"/>
      <c r="KQV108" s="129"/>
      <c r="KQW108" s="129"/>
      <c r="KQX108" s="129"/>
      <c r="KQY108" s="129"/>
      <c r="KQZ108" s="129"/>
      <c r="KRA108" s="129"/>
      <c r="KRB108" s="129"/>
      <c r="KRC108" s="129"/>
      <c r="KRD108" s="129"/>
      <c r="KRE108" s="129"/>
      <c r="KRF108" s="129"/>
      <c r="KRG108" s="129"/>
      <c r="KRH108" s="129"/>
      <c r="KRI108" s="129"/>
      <c r="KRJ108" s="129"/>
      <c r="KRK108" s="129"/>
      <c r="KRL108" s="129"/>
      <c r="KRM108" s="129"/>
      <c r="KRN108" s="129"/>
      <c r="KRO108" s="129"/>
      <c r="KRP108" s="129"/>
      <c r="KRQ108" s="129"/>
      <c r="KRR108" s="129"/>
      <c r="KRS108" s="129"/>
      <c r="KRT108" s="129"/>
      <c r="KRU108" s="129"/>
      <c r="KRV108" s="129"/>
      <c r="KRW108" s="129"/>
      <c r="KRX108" s="129"/>
      <c r="KRY108" s="129"/>
      <c r="KRZ108" s="129"/>
      <c r="KSA108" s="129"/>
      <c r="KSB108" s="129"/>
      <c r="KSC108" s="129"/>
      <c r="KSD108" s="129"/>
      <c r="KSE108" s="129"/>
      <c r="KSF108" s="129"/>
      <c r="KSG108" s="129"/>
      <c r="KSH108" s="129"/>
      <c r="KSI108" s="129"/>
      <c r="KSJ108" s="129"/>
      <c r="KSK108" s="129"/>
      <c r="KSL108" s="129"/>
      <c r="KSM108" s="129"/>
      <c r="KSN108" s="129"/>
      <c r="KSO108" s="129"/>
      <c r="KSP108" s="129"/>
      <c r="KSQ108" s="129"/>
      <c r="KSR108" s="129"/>
      <c r="KSS108" s="129"/>
      <c r="KST108" s="129"/>
      <c r="KSU108" s="129"/>
      <c r="KSV108" s="129"/>
      <c r="KSW108" s="129"/>
      <c r="KSX108" s="129"/>
      <c r="KSY108" s="129"/>
      <c r="KSZ108" s="129"/>
      <c r="KTA108" s="129"/>
      <c r="KTB108" s="129"/>
      <c r="KTC108" s="129"/>
      <c r="KTD108" s="129"/>
      <c r="KTE108" s="129"/>
      <c r="KTF108" s="129"/>
      <c r="KTG108" s="129"/>
      <c r="KTH108" s="129"/>
      <c r="KTI108" s="129"/>
      <c r="KTJ108" s="129"/>
      <c r="KTK108" s="129"/>
      <c r="KTL108" s="129"/>
      <c r="KTM108" s="129"/>
      <c r="KTN108" s="129"/>
      <c r="KTO108" s="129"/>
      <c r="KTP108" s="129"/>
      <c r="KTQ108" s="129"/>
      <c r="KTR108" s="129"/>
      <c r="KTS108" s="129"/>
      <c r="KTT108" s="129"/>
      <c r="KTU108" s="129"/>
      <c r="KTV108" s="129"/>
      <c r="KTW108" s="129"/>
      <c r="KTX108" s="129"/>
      <c r="KTY108" s="129"/>
      <c r="KTZ108" s="129"/>
      <c r="KUA108" s="129"/>
      <c r="KUB108" s="129"/>
      <c r="KUC108" s="129"/>
      <c r="KUD108" s="129"/>
      <c r="KUE108" s="129"/>
      <c r="KUF108" s="129"/>
      <c r="KUG108" s="129"/>
      <c r="KUH108" s="129"/>
      <c r="KUI108" s="129"/>
      <c r="KUJ108" s="129"/>
      <c r="KUK108" s="129"/>
      <c r="KUL108" s="129"/>
      <c r="KUM108" s="129"/>
      <c r="KUN108" s="129"/>
      <c r="KUO108" s="129"/>
      <c r="KUP108" s="129"/>
      <c r="KUQ108" s="129"/>
      <c r="KUR108" s="129"/>
      <c r="KUS108" s="129"/>
      <c r="KUT108" s="129"/>
      <c r="KUU108" s="129"/>
      <c r="KUV108" s="129"/>
      <c r="KUW108" s="129"/>
      <c r="KUX108" s="129"/>
      <c r="KUY108" s="129"/>
      <c r="KUZ108" s="129"/>
      <c r="KVA108" s="129"/>
      <c r="KVB108" s="129"/>
      <c r="KVC108" s="129"/>
      <c r="KVD108" s="129"/>
      <c r="KVE108" s="129"/>
      <c r="KVF108" s="129"/>
      <c r="KVG108" s="129"/>
      <c r="KVH108" s="129"/>
      <c r="KVI108" s="129"/>
      <c r="KVJ108" s="129"/>
      <c r="KVK108" s="129"/>
      <c r="KVL108" s="129"/>
      <c r="KVM108" s="129"/>
      <c r="KVN108" s="129"/>
      <c r="KVO108" s="129"/>
      <c r="KVP108" s="129"/>
      <c r="KVQ108" s="129"/>
      <c r="KVR108" s="129"/>
      <c r="KVS108" s="129"/>
      <c r="KVT108" s="129"/>
      <c r="KVU108" s="129"/>
      <c r="KVV108" s="129"/>
      <c r="KVW108" s="129"/>
      <c r="KVX108" s="129"/>
      <c r="KVY108" s="129"/>
      <c r="KVZ108" s="129"/>
      <c r="KWA108" s="129"/>
      <c r="KWB108" s="129"/>
      <c r="KWC108" s="129"/>
      <c r="KWD108" s="129"/>
      <c r="KWE108" s="129"/>
      <c r="KWF108" s="129"/>
      <c r="KWG108" s="129"/>
      <c r="KWH108" s="129"/>
      <c r="KWI108" s="129"/>
      <c r="KWJ108" s="129"/>
      <c r="KWK108" s="129"/>
      <c r="KWL108" s="129"/>
      <c r="KWM108" s="129"/>
      <c r="KWN108" s="129"/>
      <c r="KWO108" s="129"/>
      <c r="KWP108" s="129"/>
      <c r="KWQ108" s="129"/>
      <c r="KWR108" s="129"/>
      <c r="KWS108" s="129"/>
      <c r="KWT108" s="129"/>
      <c r="KWU108" s="129"/>
      <c r="KWV108" s="129"/>
      <c r="KWW108" s="129"/>
      <c r="KWX108" s="129"/>
      <c r="KWY108" s="129"/>
      <c r="KWZ108" s="129"/>
      <c r="KXA108" s="129"/>
      <c r="KXB108" s="129"/>
      <c r="KXC108" s="129"/>
      <c r="KXD108" s="129"/>
      <c r="KXE108" s="129"/>
      <c r="KXF108" s="129"/>
      <c r="KXG108" s="129"/>
      <c r="KXH108" s="129"/>
      <c r="KXI108" s="129"/>
      <c r="KXJ108" s="129"/>
      <c r="KXK108" s="129"/>
      <c r="KXL108" s="129"/>
      <c r="KXM108" s="129"/>
      <c r="KXN108" s="129"/>
      <c r="KXO108" s="129"/>
      <c r="KXP108" s="129"/>
      <c r="KXQ108" s="129"/>
      <c r="KXR108" s="129"/>
      <c r="KXS108" s="129"/>
      <c r="KXT108" s="129"/>
      <c r="KXU108" s="129"/>
      <c r="KXV108" s="129"/>
      <c r="KXW108" s="129"/>
      <c r="KXX108" s="129"/>
      <c r="KXY108" s="129"/>
      <c r="KXZ108" s="129"/>
      <c r="KYA108" s="129"/>
      <c r="KYB108" s="129"/>
      <c r="KYC108" s="129"/>
      <c r="KYD108" s="129"/>
      <c r="KYE108" s="129"/>
      <c r="KYF108" s="129"/>
      <c r="KYG108" s="129"/>
      <c r="KYH108" s="129"/>
      <c r="KYI108" s="129"/>
      <c r="KYJ108" s="129"/>
      <c r="KYK108" s="129"/>
      <c r="KYL108" s="129"/>
      <c r="KYM108" s="129"/>
      <c r="KYN108" s="129"/>
      <c r="KYO108" s="129"/>
      <c r="KYP108" s="129"/>
      <c r="KYQ108" s="129"/>
      <c r="KYR108" s="129"/>
      <c r="KYS108" s="129"/>
      <c r="KYT108" s="129"/>
      <c r="KYU108" s="129"/>
      <c r="KYV108" s="129"/>
      <c r="KYW108" s="129"/>
      <c r="KYX108" s="129"/>
      <c r="KYY108" s="129"/>
      <c r="KYZ108" s="129"/>
      <c r="KZA108" s="129"/>
      <c r="KZB108" s="129"/>
      <c r="KZC108" s="129"/>
      <c r="KZD108" s="129"/>
      <c r="KZE108" s="129"/>
      <c r="KZF108" s="129"/>
      <c r="KZG108" s="129"/>
      <c r="KZH108" s="129"/>
      <c r="KZI108" s="129"/>
      <c r="KZJ108" s="129"/>
      <c r="KZK108" s="129"/>
      <c r="KZL108" s="129"/>
      <c r="KZM108" s="129"/>
      <c r="KZN108" s="129"/>
      <c r="KZO108" s="129"/>
      <c r="KZP108" s="129"/>
      <c r="KZQ108" s="129"/>
      <c r="KZR108" s="129"/>
      <c r="KZS108" s="129"/>
      <c r="KZT108" s="129"/>
      <c r="KZU108" s="129"/>
      <c r="KZV108" s="129"/>
      <c r="KZW108" s="129"/>
      <c r="KZX108" s="129"/>
      <c r="KZY108" s="129"/>
      <c r="KZZ108" s="129"/>
      <c r="LAA108" s="129"/>
      <c r="LAB108" s="129"/>
      <c r="LAC108" s="129"/>
      <c r="LAD108" s="129"/>
      <c r="LAE108" s="129"/>
      <c r="LAF108" s="129"/>
      <c r="LAG108" s="129"/>
      <c r="LAH108" s="129"/>
      <c r="LAI108" s="129"/>
      <c r="LAJ108" s="129"/>
      <c r="LAK108" s="129"/>
      <c r="LAL108" s="129"/>
      <c r="LAM108" s="129"/>
      <c r="LAN108" s="129"/>
      <c r="LAO108" s="129"/>
      <c r="LAP108" s="129"/>
      <c r="LAQ108" s="129"/>
      <c r="LAR108" s="129"/>
      <c r="LAS108" s="129"/>
      <c r="LAT108" s="129"/>
      <c r="LAU108" s="129"/>
      <c r="LAV108" s="129"/>
      <c r="LAW108" s="129"/>
      <c r="LAX108" s="129"/>
      <c r="LAY108" s="129"/>
      <c r="LAZ108" s="129"/>
      <c r="LBA108" s="129"/>
      <c r="LBB108" s="129"/>
      <c r="LBC108" s="129"/>
      <c r="LBD108" s="129"/>
      <c r="LBE108" s="129"/>
      <c r="LBF108" s="129"/>
      <c r="LBG108" s="129"/>
      <c r="LBH108" s="129"/>
      <c r="LBI108" s="129"/>
      <c r="LBJ108" s="129"/>
      <c r="LBK108" s="129"/>
      <c r="LBL108" s="129"/>
      <c r="LBM108" s="129"/>
      <c r="LBN108" s="129"/>
      <c r="LBO108" s="129"/>
      <c r="LBP108" s="129"/>
      <c r="LBQ108" s="129"/>
      <c r="LBR108" s="129"/>
      <c r="LBS108" s="129"/>
      <c r="LBT108" s="129"/>
      <c r="LBU108" s="129"/>
      <c r="LBV108" s="129"/>
      <c r="LBW108" s="129"/>
      <c r="LBX108" s="129"/>
      <c r="LBY108" s="129"/>
      <c r="LBZ108" s="129"/>
      <c r="LCA108" s="129"/>
      <c r="LCB108" s="129"/>
      <c r="LCC108" s="129"/>
      <c r="LCD108" s="129"/>
      <c r="LCE108" s="129"/>
      <c r="LCF108" s="129"/>
      <c r="LCG108" s="129"/>
      <c r="LCH108" s="129"/>
      <c r="LCI108" s="129"/>
      <c r="LCJ108" s="129"/>
      <c r="LCK108" s="129"/>
      <c r="LCL108" s="129"/>
      <c r="LCM108" s="129"/>
      <c r="LCN108" s="129"/>
      <c r="LCO108" s="129"/>
      <c r="LCP108" s="129"/>
      <c r="LCQ108" s="129"/>
      <c r="LCR108" s="129"/>
      <c r="LCS108" s="129"/>
      <c r="LCT108" s="129"/>
      <c r="LCU108" s="129"/>
      <c r="LCV108" s="129"/>
      <c r="LCW108" s="129"/>
      <c r="LCX108" s="129"/>
      <c r="LCY108" s="129"/>
      <c r="LCZ108" s="129"/>
      <c r="LDA108" s="129"/>
      <c r="LDB108" s="129"/>
      <c r="LDC108" s="129"/>
      <c r="LDD108" s="129"/>
      <c r="LDE108" s="129"/>
      <c r="LDF108" s="129"/>
      <c r="LDG108" s="129"/>
      <c r="LDH108" s="129"/>
      <c r="LDI108" s="129"/>
      <c r="LDJ108" s="129"/>
      <c r="LDK108" s="129"/>
      <c r="LDL108" s="129"/>
      <c r="LDM108" s="129"/>
      <c r="LDN108" s="129"/>
      <c r="LDO108" s="129"/>
      <c r="LDP108" s="129"/>
      <c r="LDQ108" s="129"/>
      <c r="LDR108" s="129"/>
      <c r="LDS108" s="129"/>
      <c r="LDT108" s="129"/>
      <c r="LDU108" s="129"/>
      <c r="LDV108" s="129"/>
      <c r="LDW108" s="129"/>
      <c r="LDX108" s="129"/>
      <c r="LDY108" s="129"/>
      <c r="LDZ108" s="129"/>
      <c r="LEA108" s="129"/>
      <c r="LEB108" s="129"/>
      <c r="LEC108" s="129"/>
      <c r="LED108" s="129"/>
      <c r="LEE108" s="129"/>
      <c r="LEF108" s="129"/>
      <c r="LEG108" s="129"/>
      <c r="LEH108" s="129"/>
      <c r="LEI108" s="129"/>
      <c r="LEJ108" s="129"/>
      <c r="LEK108" s="129"/>
      <c r="LEL108" s="129"/>
      <c r="LEM108" s="129"/>
      <c r="LEN108" s="129"/>
      <c r="LEO108" s="129"/>
      <c r="LEP108" s="129"/>
      <c r="LEQ108" s="129"/>
      <c r="LER108" s="129"/>
      <c r="LES108" s="129"/>
      <c r="LET108" s="129"/>
      <c r="LEU108" s="129"/>
      <c r="LEV108" s="129"/>
      <c r="LEW108" s="129"/>
      <c r="LEX108" s="129"/>
      <c r="LEY108" s="129"/>
      <c r="LEZ108" s="129"/>
      <c r="LFA108" s="129"/>
      <c r="LFB108" s="129"/>
      <c r="LFC108" s="129"/>
      <c r="LFD108" s="129"/>
      <c r="LFE108" s="129"/>
      <c r="LFF108" s="129"/>
      <c r="LFG108" s="129"/>
      <c r="LFH108" s="129"/>
      <c r="LFI108" s="129"/>
      <c r="LFJ108" s="129"/>
      <c r="LFK108" s="129"/>
      <c r="LFL108" s="129"/>
      <c r="LFM108" s="129"/>
      <c r="LFN108" s="129"/>
      <c r="LFO108" s="129"/>
      <c r="LFP108" s="129"/>
      <c r="LFQ108" s="129"/>
      <c r="LFR108" s="129"/>
      <c r="LFS108" s="129"/>
      <c r="LFT108" s="129"/>
      <c r="LFU108" s="129"/>
      <c r="LFV108" s="129"/>
      <c r="LFW108" s="129"/>
      <c r="LFX108" s="129"/>
      <c r="LFY108" s="129"/>
      <c r="LFZ108" s="129"/>
      <c r="LGA108" s="129"/>
      <c r="LGB108" s="129"/>
      <c r="LGC108" s="129"/>
      <c r="LGD108" s="129"/>
      <c r="LGE108" s="129"/>
      <c r="LGF108" s="129"/>
      <c r="LGG108" s="129"/>
      <c r="LGH108" s="129"/>
      <c r="LGI108" s="129"/>
      <c r="LGJ108" s="129"/>
      <c r="LGK108" s="129"/>
      <c r="LGL108" s="129"/>
      <c r="LGM108" s="129"/>
      <c r="LGN108" s="129"/>
      <c r="LGO108" s="129"/>
      <c r="LGP108" s="129"/>
      <c r="LGQ108" s="129"/>
      <c r="LGR108" s="129"/>
      <c r="LGS108" s="129"/>
      <c r="LGT108" s="129"/>
      <c r="LGU108" s="129"/>
      <c r="LGV108" s="129"/>
      <c r="LGW108" s="129"/>
      <c r="LGX108" s="129"/>
      <c r="LGY108" s="129"/>
      <c r="LGZ108" s="129"/>
      <c r="LHA108" s="129"/>
      <c r="LHB108" s="129"/>
      <c r="LHC108" s="129"/>
      <c r="LHD108" s="129"/>
      <c r="LHE108" s="129"/>
      <c r="LHF108" s="129"/>
      <c r="LHG108" s="129"/>
      <c r="LHH108" s="129"/>
      <c r="LHI108" s="129"/>
      <c r="LHJ108" s="129"/>
      <c r="LHK108" s="129"/>
      <c r="LHL108" s="129"/>
      <c r="LHM108" s="129"/>
      <c r="LHN108" s="129"/>
      <c r="LHO108" s="129"/>
      <c r="LHP108" s="129"/>
      <c r="LHQ108" s="129"/>
      <c r="LHR108" s="129"/>
      <c r="LHS108" s="129"/>
      <c r="LHT108" s="129"/>
      <c r="LHU108" s="129"/>
      <c r="LHV108" s="129"/>
      <c r="LHW108" s="129"/>
      <c r="LHX108" s="129"/>
      <c r="LHY108" s="129"/>
      <c r="LHZ108" s="129"/>
      <c r="LIA108" s="129"/>
      <c r="LIB108" s="129"/>
      <c r="LIC108" s="129"/>
      <c r="LID108" s="129"/>
      <c r="LIE108" s="129"/>
      <c r="LIF108" s="129"/>
      <c r="LIG108" s="129"/>
      <c r="LIH108" s="129"/>
      <c r="LII108" s="129"/>
      <c r="LIJ108" s="129"/>
      <c r="LIK108" s="129"/>
      <c r="LIL108" s="129"/>
      <c r="LIM108" s="129"/>
      <c r="LIN108" s="129"/>
      <c r="LIO108" s="129"/>
      <c r="LIP108" s="129"/>
      <c r="LIQ108" s="129"/>
      <c r="LIR108" s="129"/>
      <c r="LIS108" s="129"/>
      <c r="LIT108" s="129"/>
      <c r="LIU108" s="129"/>
      <c r="LIV108" s="129"/>
      <c r="LIW108" s="129"/>
      <c r="LIX108" s="129"/>
      <c r="LIY108" s="129"/>
      <c r="LIZ108" s="129"/>
      <c r="LJA108" s="129"/>
      <c r="LJB108" s="129"/>
      <c r="LJC108" s="129"/>
      <c r="LJD108" s="129"/>
      <c r="LJE108" s="129"/>
      <c r="LJF108" s="129"/>
      <c r="LJG108" s="129"/>
      <c r="LJH108" s="129"/>
      <c r="LJI108" s="129"/>
      <c r="LJJ108" s="129"/>
      <c r="LJK108" s="129"/>
      <c r="LJL108" s="129"/>
      <c r="LJM108" s="129"/>
      <c r="LJN108" s="129"/>
      <c r="LJO108" s="129"/>
      <c r="LJP108" s="129"/>
      <c r="LJQ108" s="129"/>
      <c r="LJR108" s="129"/>
      <c r="LJS108" s="129"/>
      <c r="LJT108" s="129"/>
      <c r="LJU108" s="129"/>
      <c r="LJV108" s="129"/>
      <c r="LJW108" s="129"/>
      <c r="LJX108" s="129"/>
      <c r="LJY108" s="129"/>
      <c r="LJZ108" s="129"/>
      <c r="LKA108" s="129"/>
      <c r="LKB108" s="129"/>
      <c r="LKC108" s="129"/>
      <c r="LKD108" s="129"/>
      <c r="LKE108" s="129"/>
      <c r="LKF108" s="129"/>
      <c r="LKG108" s="129"/>
      <c r="LKH108" s="129"/>
      <c r="LKI108" s="129"/>
      <c r="LKJ108" s="129"/>
      <c r="LKK108" s="129"/>
      <c r="LKL108" s="129"/>
      <c r="LKM108" s="129"/>
      <c r="LKN108" s="129"/>
      <c r="LKO108" s="129"/>
      <c r="LKP108" s="129"/>
      <c r="LKQ108" s="129"/>
      <c r="LKR108" s="129"/>
      <c r="LKS108" s="129"/>
      <c r="LKT108" s="129"/>
      <c r="LKU108" s="129"/>
      <c r="LKV108" s="129"/>
      <c r="LKW108" s="129"/>
      <c r="LKX108" s="129"/>
      <c r="LKY108" s="129"/>
      <c r="LKZ108" s="129"/>
      <c r="LLA108" s="129"/>
      <c r="LLB108" s="129"/>
      <c r="LLC108" s="129"/>
      <c r="LLD108" s="129"/>
      <c r="LLE108" s="129"/>
      <c r="LLF108" s="129"/>
      <c r="LLG108" s="129"/>
      <c r="LLH108" s="129"/>
      <c r="LLI108" s="129"/>
      <c r="LLJ108" s="129"/>
      <c r="LLK108" s="129"/>
      <c r="LLL108" s="129"/>
      <c r="LLM108" s="129"/>
      <c r="LLN108" s="129"/>
      <c r="LLO108" s="129"/>
      <c r="LLP108" s="129"/>
      <c r="LLQ108" s="129"/>
      <c r="LLR108" s="129"/>
      <c r="LLS108" s="129"/>
      <c r="LLT108" s="129"/>
      <c r="LLU108" s="129"/>
      <c r="LLV108" s="129"/>
      <c r="LLW108" s="129"/>
      <c r="LLX108" s="129"/>
      <c r="LLY108" s="129"/>
      <c r="LLZ108" s="129"/>
      <c r="LMA108" s="129"/>
      <c r="LMB108" s="129"/>
      <c r="LMC108" s="129"/>
      <c r="LMD108" s="129"/>
      <c r="LME108" s="129"/>
      <c r="LMF108" s="129"/>
      <c r="LMG108" s="129"/>
      <c r="LMH108" s="129"/>
      <c r="LMI108" s="129"/>
      <c r="LMJ108" s="129"/>
      <c r="LMK108" s="129"/>
      <c r="LML108" s="129"/>
      <c r="LMM108" s="129"/>
      <c r="LMN108" s="129"/>
      <c r="LMO108" s="129"/>
      <c r="LMP108" s="129"/>
      <c r="LMQ108" s="129"/>
      <c r="LMR108" s="129"/>
      <c r="LMS108" s="129"/>
      <c r="LMT108" s="129"/>
      <c r="LMU108" s="129"/>
      <c r="LMV108" s="129"/>
      <c r="LMW108" s="129"/>
      <c r="LMX108" s="129"/>
      <c r="LMY108" s="129"/>
      <c r="LMZ108" s="129"/>
      <c r="LNA108" s="129"/>
      <c r="LNB108" s="129"/>
      <c r="LNC108" s="129"/>
      <c r="LND108" s="129"/>
      <c r="LNE108" s="129"/>
      <c r="LNF108" s="129"/>
      <c r="LNG108" s="129"/>
      <c r="LNH108" s="129"/>
      <c r="LNI108" s="129"/>
      <c r="LNJ108" s="129"/>
      <c r="LNK108" s="129"/>
      <c r="LNL108" s="129"/>
      <c r="LNM108" s="129"/>
      <c r="LNN108" s="129"/>
      <c r="LNO108" s="129"/>
      <c r="LNP108" s="129"/>
      <c r="LNQ108" s="129"/>
      <c r="LNR108" s="129"/>
      <c r="LNS108" s="129"/>
      <c r="LNT108" s="129"/>
      <c r="LNU108" s="129"/>
      <c r="LNV108" s="129"/>
      <c r="LNW108" s="129"/>
      <c r="LNX108" s="129"/>
      <c r="LNY108" s="129"/>
      <c r="LNZ108" s="129"/>
      <c r="LOA108" s="129"/>
      <c r="LOB108" s="129"/>
      <c r="LOC108" s="129"/>
      <c r="LOD108" s="129"/>
      <c r="LOE108" s="129"/>
      <c r="LOF108" s="129"/>
      <c r="LOG108" s="129"/>
      <c r="LOH108" s="129"/>
      <c r="LOI108" s="129"/>
      <c r="LOJ108" s="129"/>
      <c r="LOK108" s="129"/>
      <c r="LOL108" s="129"/>
      <c r="LOM108" s="129"/>
      <c r="LON108" s="129"/>
      <c r="LOO108" s="129"/>
      <c r="LOP108" s="129"/>
      <c r="LOQ108" s="129"/>
      <c r="LOR108" s="129"/>
      <c r="LOS108" s="129"/>
      <c r="LOT108" s="129"/>
      <c r="LOU108" s="129"/>
      <c r="LOV108" s="129"/>
      <c r="LOW108" s="129"/>
      <c r="LOX108" s="129"/>
      <c r="LOY108" s="129"/>
      <c r="LOZ108" s="129"/>
      <c r="LPA108" s="129"/>
      <c r="LPB108" s="129"/>
      <c r="LPC108" s="129"/>
      <c r="LPD108" s="129"/>
      <c r="LPE108" s="129"/>
      <c r="LPF108" s="129"/>
      <c r="LPG108" s="129"/>
      <c r="LPH108" s="129"/>
      <c r="LPI108" s="129"/>
      <c r="LPJ108" s="129"/>
      <c r="LPK108" s="129"/>
      <c r="LPL108" s="129"/>
      <c r="LPM108" s="129"/>
      <c r="LPN108" s="129"/>
      <c r="LPO108" s="129"/>
      <c r="LPP108" s="129"/>
      <c r="LPQ108" s="129"/>
      <c r="LPR108" s="129"/>
      <c r="LPS108" s="129"/>
      <c r="LPT108" s="129"/>
      <c r="LPU108" s="129"/>
      <c r="LPV108" s="129"/>
      <c r="LPW108" s="129"/>
      <c r="LPX108" s="129"/>
      <c r="LPY108" s="129"/>
      <c r="LPZ108" s="129"/>
      <c r="LQA108" s="129"/>
      <c r="LQB108" s="129"/>
      <c r="LQC108" s="129"/>
      <c r="LQD108" s="129"/>
      <c r="LQE108" s="129"/>
      <c r="LQF108" s="129"/>
      <c r="LQG108" s="129"/>
      <c r="LQH108" s="129"/>
      <c r="LQI108" s="129"/>
      <c r="LQJ108" s="129"/>
      <c r="LQK108" s="129"/>
      <c r="LQL108" s="129"/>
      <c r="LQM108" s="129"/>
      <c r="LQN108" s="129"/>
      <c r="LQO108" s="129"/>
      <c r="LQP108" s="129"/>
      <c r="LQQ108" s="129"/>
      <c r="LQR108" s="129"/>
      <c r="LQS108" s="129"/>
      <c r="LQT108" s="129"/>
      <c r="LQU108" s="129"/>
      <c r="LQV108" s="129"/>
      <c r="LQW108" s="129"/>
      <c r="LQX108" s="129"/>
      <c r="LQY108" s="129"/>
      <c r="LQZ108" s="129"/>
      <c r="LRA108" s="129"/>
      <c r="LRB108" s="129"/>
      <c r="LRC108" s="129"/>
      <c r="LRD108" s="129"/>
      <c r="LRE108" s="129"/>
      <c r="LRF108" s="129"/>
      <c r="LRG108" s="129"/>
      <c r="LRH108" s="129"/>
      <c r="LRI108" s="129"/>
      <c r="LRJ108" s="129"/>
      <c r="LRK108" s="129"/>
      <c r="LRL108" s="129"/>
      <c r="LRM108" s="129"/>
      <c r="LRN108" s="129"/>
      <c r="LRO108" s="129"/>
      <c r="LRP108" s="129"/>
      <c r="LRQ108" s="129"/>
      <c r="LRR108" s="129"/>
      <c r="LRS108" s="129"/>
      <c r="LRT108" s="129"/>
      <c r="LRU108" s="129"/>
      <c r="LRV108" s="129"/>
      <c r="LRW108" s="129"/>
      <c r="LRX108" s="129"/>
      <c r="LRY108" s="129"/>
      <c r="LRZ108" s="129"/>
      <c r="LSA108" s="129"/>
      <c r="LSB108" s="129"/>
      <c r="LSC108" s="129"/>
      <c r="LSD108" s="129"/>
      <c r="LSE108" s="129"/>
      <c r="LSF108" s="129"/>
      <c r="LSG108" s="129"/>
      <c r="LSH108" s="129"/>
      <c r="LSI108" s="129"/>
      <c r="LSJ108" s="129"/>
      <c r="LSK108" s="129"/>
      <c r="LSL108" s="129"/>
      <c r="LSM108" s="129"/>
      <c r="LSN108" s="129"/>
      <c r="LSO108" s="129"/>
      <c r="LSP108" s="129"/>
      <c r="LSQ108" s="129"/>
      <c r="LSR108" s="129"/>
      <c r="LSS108" s="129"/>
      <c r="LST108" s="129"/>
      <c r="LSU108" s="129"/>
      <c r="LSV108" s="129"/>
      <c r="LSW108" s="129"/>
      <c r="LSX108" s="129"/>
      <c r="LSY108" s="129"/>
      <c r="LSZ108" s="129"/>
      <c r="LTA108" s="129"/>
      <c r="LTB108" s="129"/>
      <c r="LTC108" s="129"/>
      <c r="LTD108" s="129"/>
      <c r="LTE108" s="129"/>
      <c r="LTF108" s="129"/>
      <c r="LTG108" s="129"/>
      <c r="LTH108" s="129"/>
      <c r="LTI108" s="129"/>
      <c r="LTJ108" s="129"/>
      <c r="LTK108" s="129"/>
      <c r="LTL108" s="129"/>
      <c r="LTM108" s="129"/>
      <c r="LTN108" s="129"/>
      <c r="LTO108" s="129"/>
      <c r="LTP108" s="129"/>
      <c r="LTQ108" s="129"/>
      <c r="LTR108" s="129"/>
      <c r="LTS108" s="129"/>
      <c r="LTT108" s="129"/>
      <c r="LTU108" s="129"/>
      <c r="LTV108" s="129"/>
      <c r="LTW108" s="129"/>
      <c r="LTX108" s="129"/>
      <c r="LTY108" s="129"/>
      <c r="LTZ108" s="129"/>
      <c r="LUA108" s="129"/>
      <c r="LUB108" s="129"/>
      <c r="LUC108" s="129"/>
      <c r="LUD108" s="129"/>
      <c r="LUE108" s="129"/>
      <c r="LUF108" s="129"/>
      <c r="LUG108" s="129"/>
      <c r="LUH108" s="129"/>
      <c r="LUI108" s="129"/>
      <c r="LUJ108" s="129"/>
      <c r="LUK108" s="129"/>
      <c r="LUL108" s="129"/>
      <c r="LUM108" s="129"/>
      <c r="LUN108" s="129"/>
      <c r="LUO108" s="129"/>
      <c r="LUP108" s="129"/>
      <c r="LUQ108" s="129"/>
      <c r="LUR108" s="129"/>
      <c r="LUS108" s="129"/>
      <c r="LUT108" s="129"/>
      <c r="LUU108" s="129"/>
      <c r="LUV108" s="129"/>
      <c r="LUW108" s="129"/>
      <c r="LUX108" s="129"/>
      <c r="LUY108" s="129"/>
      <c r="LUZ108" s="129"/>
      <c r="LVA108" s="129"/>
      <c r="LVB108" s="129"/>
      <c r="LVC108" s="129"/>
      <c r="LVD108" s="129"/>
      <c r="LVE108" s="129"/>
      <c r="LVF108" s="129"/>
      <c r="LVG108" s="129"/>
      <c r="LVH108" s="129"/>
      <c r="LVI108" s="129"/>
      <c r="LVJ108" s="129"/>
      <c r="LVK108" s="129"/>
      <c r="LVL108" s="129"/>
      <c r="LVM108" s="129"/>
      <c r="LVN108" s="129"/>
      <c r="LVO108" s="129"/>
      <c r="LVP108" s="129"/>
      <c r="LVQ108" s="129"/>
      <c r="LVR108" s="129"/>
      <c r="LVS108" s="129"/>
      <c r="LVT108" s="129"/>
      <c r="LVU108" s="129"/>
      <c r="LVV108" s="129"/>
      <c r="LVW108" s="129"/>
      <c r="LVX108" s="129"/>
      <c r="LVY108" s="129"/>
      <c r="LVZ108" s="129"/>
      <c r="LWA108" s="129"/>
      <c r="LWB108" s="129"/>
      <c r="LWC108" s="129"/>
      <c r="LWD108" s="129"/>
      <c r="LWE108" s="129"/>
      <c r="LWF108" s="129"/>
      <c r="LWG108" s="129"/>
      <c r="LWH108" s="129"/>
      <c r="LWI108" s="129"/>
      <c r="LWJ108" s="129"/>
      <c r="LWK108" s="129"/>
      <c r="LWL108" s="129"/>
      <c r="LWM108" s="129"/>
      <c r="LWN108" s="129"/>
      <c r="LWO108" s="129"/>
      <c r="LWP108" s="129"/>
      <c r="LWQ108" s="129"/>
      <c r="LWR108" s="129"/>
      <c r="LWS108" s="129"/>
      <c r="LWT108" s="129"/>
      <c r="LWU108" s="129"/>
      <c r="LWV108" s="129"/>
      <c r="LWW108" s="129"/>
      <c r="LWX108" s="129"/>
      <c r="LWY108" s="129"/>
      <c r="LWZ108" s="129"/>
      <c r="LXA108" s="129"/>
      <c r="LXB108" s="129"/>
      <c r="LXC108" s="129"/>
      <c r="LXD108" s="129"/>
      <c r="LXE108" s="129"/>
      <c r="LXF108" s="129"/>
      <c r="LXG108" s="129"/>
      <c r="LXH108" s="129"/>
      <c r="LXI108" s="129"/>
      <c r="LXJ108" s="129"/>
      <c r="LXK108" s="129"/>
      <c r="LXL108" s="129"/>
      <c r="LXM108" s="129"/>
      <c r="LXN108" s="129"/>
      <c r="LXO108" s="129"/>
      <c r="LXP108" s="129"/>
      <c r="LXQ108" s="129"/>
      <c r="LXR108" s="129"/>
      <c r="LXS108" s="129"/>
      <c r="LXT108" s="129"/>
      <c r="LXU108" s="129"/>
      <c r="LXV108" s="129"/>
      <c r="LXW108" s="129"/>
      <c r="LXX108" s="129"/>
      <c r="LXY108" s="129"/>
      <c r="LXZ108" s="129"/>
      <c r="LYA108" s="129"/>
      <c r="LYB108" s="129"/>
      <c r="LYC108" s="129"/>
      <c r="LYD108" s="129"/>
      <c r="LYE108" s="129"/>
      <c r="LYF108" s="129"/>
      <c r="LYG108" s="129"/>
      <c r="LYH108" s="129"/>
      <c r="LYI108" s="129"/>
      <c r="LYJ108" s="129"/>
      <c r="LYK108" s="129"/>
      <c r="LYL108" s="129"/>
      <c r="LYM108" s="129"/>
      <c r="LYN108" s="129"/>
      <c r="LYO108" s="129"/>
      <c r="LYP108" s="129"/>
      <c r="LYQ108" s="129"/>
      <c r="LYR108" s="129"/>
      <c r="LYS108" s="129"/>
      <c r="LYT108" s="129"/>
      <c r="LYU108" s="129"/>
      <c r="LYV108" s="129"/>
      <c r="LYW108" s="129"/>
      <c r="LYX108" s="129"/>
      <c r="LYY108" s="129"/>
      <c r="LYZ108" s="129"/>
      <c r="LZA108" s="129"/>
      <c r="LZB108" s="129"/>
      <c r="LZC108" s="129"/>
      <c r="LZD108" s="129"/>
      <c r="LZE108" s="129"/>
      <c r="LZF108" s="129"/>
      <c r="LZG108" s="129"/>
      <c r="LZH108" s="129"/>
      <c r="LZI108" s="129"/>
      <c r="LZJ108" s="129"/>
      <c r="LZK108" s="129"/>
      <c r="LZL108" s="129"/>
      <c r="LZM108" s="129"/>
      <c r="LZN108" s="129"/>
      <c r="LZO108" s="129"/>
      <c r="LZP108" s="129"/>
      <c r="LZQ108" s="129"/>
      <c r="LZR108" s="129"/>
      <c r="LZS108" s="129"/>
      <c r="LZT108" s="129"/>
      <c r="LZU108" s="129"/>
      <c r="LZV108" s="129"/>
      <c r="LZW108" s="129"/>
      <c r="LZX108" s="129"/>
      <c r="LZY108" s="129"/>
      <c r="LZZ108" s="129"/>
      <c r="MAA108" s="129"/>
      <c r="MAB108" s="129"/>
      <c r="MAC108" s="129"/>
      <c r="MAD108" s="129"/>
      <c r="MAE108" s="129"/>
      <c r="MAF108" s="129"/>
      <c r="MAG108" s="129"/>
      <c r="MAH108" s="129"/>
      <c r="MAI108" s="129"/>
      <c r="MAJ108" s="129"/>
      <c r="MAK108" s="129"/>
      <c r="MAL108" s="129"/>
      <c r="MAM108" s="129"/>
      <c r="MAN108" s="129"/>
      <c r="MAO108" s="129"/>
      <c r="MAP108" s="129"/>
      <c r="MAQ108" s="129"/>
      <c r="MAR108" s="129"/>
      <c r="MAS108" s="129"/>
      <c r="MAT108" s="129"/>
      <c r="MAU108" s="129"/>
      <c r="MAV108" s="129"/>
      <c r="MAW108" s="129"/>
      <c r="MAX108" s="129"/>
      <c r="MAY108" s="129"/>
      <c r="MAZ108" s="129"/>
      <c r="MBA108" s="129"/>
      <c r="MBB108" s="129"/>
      <c r="MBC108" s="129"/>
      <c r="MBD108" s="129"/>
      <c r="MBE108" s="129"/>
      <c r="MBF108" s="129"/>
      <c r="MBG108" s="129"/>
      <c r="MBH108" s="129"/>
      <c r="MBI108" s="129"/>
      <c r="MBJ108" s="129"/>
      <c r="MBK108" s="129"/>
      <c r="MBL108" s="129"/>
      <c r="MBM108" s="129"/>
      <c r="MBN108" s="129"/>
      <c r="MBO108" s="129"/>
      <c r="MBP108" s="129"/>
      <c r="MBQ108" s="129"/>
      <c r="MBR108" s="129"/>
      <c r="MBS108" s="129"/>
      <c r="MBT108" s="129"/>
      <c r="MBU108" s="129"/>
      <c r="MBV108" s="129"/>
      <c r="MBW108" s="129"/>
      <c r="MBX108" s="129"/>
      <c r="MBY108" s="129"/>
      <c r="MBZ108" s="129"/>
      <c r="MCA108" s="129"/>
      <c r="MCB108" s="129"/>
      <c r="MCC108" s="129"/>
      <c r="MCD108" s="129"/>
      <c r="MCE108" s="129"/>
      <c r="MCF108" s="129"/>
      <c r="MCG108" s="129"/>
      <c r="MCH108" s="129"/>
      <c r="MCI108" s="129"/>
      <c r="MCJ108" s="129"/>
      <c r="MCK108" s="129"/>
      <c r="MCL108" s="129"/>
      <c r="MCM108" s="129"/>
      <c r="MCN108" s="129"/>
      <c r="MCO108" s="129"/>
      <c r="MCP108" s="129"/>
      <c r="MCQ108" s="129"/>
      <c r="MCR108" s="129"/>
      <c r="MCS108" s="129"/>
      <c r="MCT108" s="129"/>
      <c r="MCU108" s="129"/>
      <c r="MCV108" s="129"/>
      <c r="MCW108" s="129"/>
      <c r="MCX108" s="129"/>
      <c r="MCY108" s="129"/>
      <c r="MCZ108" s="129"/>
      <c r="MDA108" s="129"/>
      <c r="MDB108" s="129"/>
      <c r="MDC108" s="129"/>
      <c r="MDD108" s="129"/>
      <c r="MDE108" s="129"/>
      <c r="MDF108" s="129"/>
      <c r="MDG108" s="129"/>
      <c r="MDH108" s="129"/>
      <c r="MDI108" s="129"/>
      <c r="MDJ108" s="129"/>
      <c r="MDK108" s="129"/>
      <c r="MDL108" s="129"/>
      <c r="MDM108" s="129"/>
      <c r="MDN108" s="129"/>
      <c r="MDO108" s="129"/>
      <c r="MDP108" s="129"/>
      <c r="MDQ108" s="129"/>
      <c r="MDR108" s="129"/>
      <c r="MDS108" s="129"/>
      <c r="MDT108" s="129"/>
      <c r="MDU108" s="129"/>
      <c r="MDV108" s="129"/>
      <c r="MDW108" s="129"/>
      <c r="MDX108" s="129"/>
      <c r="MDY108" s="129"/>
      <c r="MDZ108" s="129"/>
      <c r="MEA108" s="129"/>
      <c r="MEB108" s="129"/>
      <c r="MEC108" s="129"/>
      <c r="MED108" s="129"/>
      <c r="MEE108" s="129"/>
      <c r="MEF108" s="129"/>
      <c r="MEG108" s="129"/>
      <c r="MEH108" s="129"/>
      <c r="MEI108" s="129"/>
      <c r="MEJ108" s="129"/>
      <c r="MEK108" s="129"/>
      <c r="MEL108" s="129"/>
      <c r="MEM108" s="129"/>
      <c r="MEN108" s="129"/>
      <c r="MEO108" s="129"/>
      <c r="MEP108" s="129"/>
      <c r="MEQ108" s="129"/>
      <c r="MER108" s="129"/>
      <c r="MES108" s="129"/>
      <c r="MET108" s="129"/>
      <c r="MEU108" s="129"/>
      <c r="MEV108" s="129"/>
      <c r="MEW108" s="129"/>
      <c r="MEX108" s="129"/>
      <c r="MEY108" s="129"/>
      <c r="MEZ108" s="129"/>
      <c r="MFA108" s="129"/>
      <c r="MFB108" s="129"/>
      <c r="MFC108" s="129"/>
      <c r="MFD108" s="129"/>
      <c r="MFE108" s="129"/>
      <c r="MFF108" s="129"/>
      <c r="MFG108" s="129"/>
      <c r="MFH108" s="129"/>
      <c r="MFI108" s="129"/>
      <c r="MFJ108" s="129"/>
      <c r="MFK108" s="129"/>
      <c r="MFL108" s="129"/>
      <c r="MFM108" s="129"/>
      <c r="MFN108" s="129"/>
      <c r="MFO108" s="129"/>
      <c r="MFP108" s="129"/>
      <c r="MFQ108" s="129"/>
      <c r="MFR108" s="129"/>
      <c r="MFS108" s="129"/>
      <c r="MFT108" s="129"/>
      <c r="MFU108" s="129"/>
      <c r="MFV108" s="129"/>
      <c r="MFW108" s="129"/>
      <c r="MFX108" s="129"/>
      <c r="MFY108" s="129"/>
      <c r="MFZ108" s="129"/>
      <c r="MGA108" s="129"/>
      <c r="MGB108" s="129"/>
      <c r="MGC108" s="129"/>
      <c r="MGD108" s="129"/>
      <c r="MGE108" s="129"/>
      <c r="MGF108" s="129"/>
      <c r="MGG108" s="129"/>
      <c r="MGH108" s="129"/>
      <c r="MGI108" s="129"/>
      <c r="MGJ108" s="129"/>
      <c r="MGK108" s="129"/>
      <c r="MGL108" s="129"/>
      <c r="MGM108" s="129"/>
      <c r="MGN108" s="129"/>
      <c r="MGO108" s="129"/>
      <c r="MGP108" s="129"/>
      <c r="MGQ108" s="129"/>
      <c r="MGR108" s="129"/>
      <c r="MGS108" s="129"/>
      <c r="MGT108" s="129"/>
      <c r="MGU108" s="129"/>
      <c r="MGV108" s="129"/>
      <c r="MGW108" s="129"/>
      <c r="MGX108" s="129"/>
      <c r="MGY108" s="129"/>
      <c r="MGZ108" s="129"/>
      <c r="MHA108" s="129"/>
      <c r="MHB108" s="129"/>
      <c r="MHC108" s="129"/>
      <c r="MHD108" s="129"/>
      <c r="MHE108" s="129"/>
      <c r="MHF108" s="129"/>
      <c r="MHG108" s="129"/>
      <c r="MHH108" s="129"/>
      <c r="MHI108" s="129"/>
      <c r="MHJ108" s="129"/>
      <c r="MHK108" s="129"/>
      <c r="MHL108" s="129"/>
      <c r="MHM108" s="129"/>
      <c r="MHN108" s="129"/>
      <c r="MHO108" s="129"/>
      <c r="MHP108" s="129"/>
      <c r="MHQ108" s="129"/>
      <c r="MHR108" s="129"/>
      <c r="MHS108" s="129"/>
      <c r="MHT108" s="129"/>
      <c r="MHU108" s="129"/>
      <c r="MHV108" s="129"/>
      <c r="MHW108" s="129"/>
      <c r="MHX108" s="129"/>
      <c r="MHY108" s="129"/>
      <c r="MHZ108" s="129"/>
      <c r="MIA108" s="129"/>
      <c r="MIB108" s="129"/>
      <c r="MIC108" s="129"/>
      <c r="MID108" s="129"/>
      <c r="MIE108" s="129"/>
      <c r="MIF108" s="129"/>
      <c r="MIG108" s="129"/>
      <c r="MIH108" s="129"/>
      <c r="MII108" s="129"/>
      <c r="MIJ108" s="129"/>
      <c r="MIK108" s="129"/>
      <c r="MIL108" s="129"/>
      <c r="MIM108" s="129"/>
      <c r="MIN108" s="129"/>
      <c r="MIO108" s="129"/>
      <c r="MIP108" s="129"/>
      <c r="MIQ108" s="129"/>
      <c r="MIR108" s="129"/>
      <c r="MIS108" s="129"/>
      <c r="MIT108" s="129"/>
      <c r="MIU108" s="129"/>
      <c r="MIV108" s="129"/>
      <c r="MIW108" s="129"/>
      <c r="MIX108" s="129"/>
      <c r="MIY108" s="129"/>
      <c r="MIZ108" s="129"/>
      <c r="MJA108" s="129"/>
      <c r="MJB108" s="129"/>
      <c r="MJC108" s="129"/>
      <c r="MJD108" s="129"/>
      <c r="MJE108" s="129"/>
      <c r="MJF108" s="129"/>
      <c r="MJG108" s="129"/>
      <c r="MJH108" s="129"/>
      <c r="MJI108" s="129"/>
      <c r="MJJ108" s="129"/>
      <c r="MJK108" s="129"/>
      <c r="MJL108" s="129"/>
      <c r="MJM108" s="129"/>
      <c r="MJN108" s="129"/>
      <c r="MJO108" s="129"/>
      <c r="MJP108" s="129"/>
      <c r="MJQ108" s="129"/>
      <c r="MJR108" s="129"/>
      <c r="MJS108" s="129"/>
      <c r="MJT108" s="129"/>
      <c r="MJU108" s="129"/>
      <c r="MJV108" s="129"/>
      <c r="MJW108" s="129"/>
      <c r="MJX108" s="129"/>
      <c r="MJY108" s="129"/>
      <c r="MJZ108" s="129"/>
      <c r="MKA108" s="129"/>
      <c r="MKB108" s="129"/>
      <c r="MKC108" s="129"/>
      <c r="MKD108" s="129"/>
      <c r="MKE108" s="129"/>
      <c r="MKF108" s="129"/>
      <c r="MKG108" s="129"/>
      <c r="MKH108" s="129"/>
      <c r="MKI108" s="129"/>
      <c r="MKJ108" s="129"/>
      <c r="MKK108" s="129"/>
      <c r="MKL108" s="129"/>
      <c r="MKM108" s="129"/>
      <c r="MKN108" s="129"/>
      <c r="MKO108" s="129"/>
      <c r="MKP108" s="129"/>
      <c r="MKQ108" s="129"/>
      <c r="MKR108" s="129"/>
      <c r="MKS108" s="129"/>
      <c r="MKT108" s="129"/>
      <c r="MKU108" s="129"/>
      <c r="MKV108" s="129"/>
      <c r="MKW108" s="129"/>
      <c r="MKX108" s="129"/>
      <c r="MKY108" s="129"/>
      <c r="MKZ108" s="129"/>
      <c r="MLA108" s="129"/>
      <c r="MLB108" s="129"/>
      <c r="MLC108" s="129"/>
      <c r="MLD108" s="129"/>
      <c r="MLE108" s="129"/>
      <c r="MLF108" s="129"/>
      <c r="MLG108" s="129"/>
      <c r="MLH108" s="129"/>
      <c r="MLI108" s="129"/>
      <c r="MLJ108" s="129"/>
      <c r="MLK108" s="129"/>
      <c r="MLL108" s="129"/>
      <c r="MLM108" s="129"/>
      <c r="MLN108" s="129"/>
      <c r="MLO108" s="129"/>
      <c r="MLP108" s="129"/>
      <c r="MLQ108" s="129"/>
      <c r="MLR108" s="129"/>
      <c r="MLS108" s="129"/>
      <c r="MLT108" s="129"/>
      <c r="MLU108" s="129"/>
      <c r="MLV108" s="129"/>
      <c r="MLW108" s="129"/>
      <c r="MLX108" s="129"/>
      <c r="MLY108" s="129"/>
      <c r="MLZ108" s="129"/>
      <c r="MMA108" s="129"/>
      <c r="MMB108" s="129"/>
      <c r="MMC108" s="129"/>
      <c r="MMD108" s="129"/>
      <c r="MME108" s="129"/>
      <c r="MMF108" s="129"/>
      <c r="MMG108" s="129"/>
      <c r="MMH108" s="129"/>
      <c r="MMI108" s="129"/>
      <c r="MMJ108" s="129"/>
      <c r="MMK108" s="129"/>
      <c r="MML108" s="129"/>
      <c r="MMM108" s="129"/>
      <c r="MMN108" s="129"/>
      <c r="MMO108" s="129"/>
      <c r="MMP108" s="129"/>
      <c r="MMQ108" s="129"/>
      <c r="MMR108" s="129"/>
      <c r="MMS108" s="129"/>
      <c r="MMT108" s="129"/>
      <c r="MMU108" s="129"/>
      <c r="MMV108" s="129"/>
      <c r="MMW108" s="129"/>
      <c r="MMX108" s="129"/>
      <c r="MMY108" s="129"/>
      <c r="MMZ108" s="129"/>
      <c r="MNA108" s="129"/>
      <c r="MNB108" s="129"/>
      <c r="MNC108" s="129"/>
      <c r="MND108" s="129"/>
      <c r="MNE108" s="129"/>
      <c r="MNF108" s="129"/>
      <c r="MNG108" s="129"/>
      <c r="MNH108" s="129"/>
      <c r="MNI108" s="129"/>
      <c r="MNJ108" s="129"/>
      <c r="MNK108" s="129"/>
      <c r="MNL108" s="129"/>
      <c r="MNM108" s="129"/>
      <c r="MNN108" s="129"/>
      <c r="MNO108" s="129"/>
      <c r="MNP108" s="129"/>
      <c r="MNQ108" s="129"/>
      <c r="MNR108" s="129"/>
      <c r="MNS108" s="129"/>
      <c r="MNT108" s="129"/>
      <c r="MNU108" s="129"/>
      <c r="MNV108" s="129"/>
      <c r="MNW108" s="129"/>
      <c r="MNX108" s="129"/>
      <c r="MNY108" s="129"/>
      <c r="MNZ108" s="129"/>
      <c r="MOA108" s="129"/>
      <c r="MOB108" s="129"/>
      <c r="MOC108" s="129"/>
      <c r="MOD108" s="129"/>
      <c r="MOE108" s="129"/>
      <c r="MOF108" s="129"/>
      <c r="MOG108" s="129"/>
      <c r="MOH108" s="129"/>
      <c r="MOI108" s="129"/>
      <c r="MOJ108" s="129"/>
      <c r="MOK108" s="129"/>
      <c r="MOL108" s="129"/>
      <c r="MOM108" s="129"/>
      <c r="MON108" s="129"/>
      <c r="MOO108" s="129"/>
      <c r="MOP108" s="129"/>
      <c r="MOQ108" s="129"/>
      <c r="MOR108" s="129"/>
      <c r="MOS108" s="129"/>
      <c r="MOT108" s="129"/>
      <c r="MOU108" s="129"/>
      <c r="MOV108" s="129"/>
      <c r="MOW108" s="129"/>
      <c r="MOX108" s="129"/>
      <c r="MOY108" s="129"/>
      <c r="MOZ108" s="129"/>
      <c r="MPA108" s="129"/>
      <c r="MPB108" s="129"/>
      <c r="MPC108" s="129"/>
      <c r="MPD108" s="129"/>
      <c r="MPE108" s="129"/>
      <c r="MPF108" s="129"/>
      <c r="MPG108" s="129"/>
      <c r="MPH108" s="129"/>
      <c r="MPI108" s="129"/>
      <c r="MPJ108" s="129"/>
      <c r="MPK108" s="129"/>
      <c r="MPL108" s="129"/>
      <c r="MPM108" s="129"/>
      <c r="MPN108" s="129"/>
      <c r="MPO108" s="129"/>
      <c r="MPP108" s="129"/>
      <c r="MPQ108" s="129"/>
      <c r="MPR108" s="129"/>
      <c r="MPS108" s="129"/>
      <c r="MPT108" s="129"/>
      <c r="MPU108" s="129"/>
      <c r="MPV108" s="129"/>
      <c r="MPW108" s="129"/>
      <c r="MPX108" s="129"/>
      <c r="MPY108" s="129"/>
      <c r="MPZ108" s="129"/>
      <c r="MQA108" s="129"/>
      <c r="MQB108" s="129"/>
      <c r="MQC108" s="129"/>
      <c r="MQD108" s="129"/>
      <c r="MQE108" s="129"/>
      <c r="MQF108" s="129"/>
      <c r="MQG108" s="129"/>
      <c r="MQH108" s="129"/>
      <c r="MQI108" s="129"/>
      <c r="MQJ108" s="129"/>
      <c r="MQK108" s="129"/>
      <c r="MQL108" s="129"/>
      <c r="MQM108" s="129"/>
      <c r="MQN108" s="129"/>
      <c r="MQO108" s="129"/>
      <c r="MQP108" s="129"/>
      <c r="MQQ108" s="129"/>
      <c r="MQR108" s="129"/>
      <c r="MQS108" s="129"/>
      <c r="MQT108" s="129"/>
      <c r="MQU108" s="129"/>
      <c r="MQV108" s="129"/>
      <c r="MQW108" s="129"/>
      <c r="MQX108" s="129"/>
      <c r="MQY108" s="129"/>
      <c r="MQZ108" s="129"/>
      <c r="MRA108" s="129"/>
      <c r="MRB108" s="129"/>
      <c r="MRC108" s="129"/>
      <c r="MRD108" s="129"/>
      <c r="MRE108" s="129"/>
      <c r="MRF108" s="129"/>
      <c r="MRG108" s="129"/>
      <c r="MRH108" s="129"/>
      <c r="MRI108" s="129"/>
      <c r="MRJ108" s="129"/>
      <c r="MRK108" s="129"/>
      <c r="MRL108" s="129"/>
      <c r="MRM108" s="129"/>
      <c r="MRN108" s="129"/>
      <c r="MRO108" s="129"/>
      <c r="MRP108" s="129"/>
      <c r="MRQ108" s="129"/>
      <c r="MRR108" s="129"/>
      <c r="MRS108" s="129"/>
      <c r="MRT108" s="129"/>
      <c r="MRU108" s="129"/>
      <c r="MRV108" s="129"/>
      <c r="MRW108" s="129"/>
      <c r="MRX108" s="129"/>
      <c r="MRY108" s="129"/>
      <c r="MRZ108" s="129"/>
      <c r="MSA108" s="129"/>
      <c r="MSB108" s="129"/>
      <c r="MSC108" s="129"/>
      <c r="MSD108" s="129"/>
      <c r="MSE108" s="129"/>
      <c r="MSF108" s="129"/>
      <c r="MSG108" s="129"/>
      <c r="MSH108" s="129"/>
      <c r="MSI108" s="129"/>
      <c r="MSJ108" s="129"/>
      <c r="MSK108" s="129"/>
      <c r="MSL108" s="129"/>
      <c r="MSM108" s="129"/>
      <c r="MSN108" s="129"/>
      <c r="MSO108" s="129"/>
      <c r="MSP108" s="129"/>
      <c r="MSQ108" s="129"/>
      <c r="MSR108" s="129"/>
      <c r="MSS108" s="129"/>
      <c r="MST108" s="129"/>
      <c r="MSU108" s="129"/>
      <c r="MSV108" s="129"/>
      <c r="MSW108" s="129"/>
      <c r="MSX108" s="129"/>
      <c r="MSY108" s="129"/>
      <c r="MSZ108" s="129"/>
      <c r="MTA108" s="129"/>
      <c r="MTB108" s="129"/>
      <c r="MTC108" s="129"/>
      <c r="MTD108" s="129"/>
      <c r="MTE108" s="129"/>
      <c r="MTF108" s="129"/>
      <c r="MTG108" s="129"/>
      <c r="MTH108" s="129"/>
      <c r="MTI108" s="129"/>
      <c r="MTJ108" s="129"/>
      <c r="MTK108" s="129"/>
      <c r="MTL108" s="129"/>
      <c r="MTM108" s="129"/>
      <c r="MTN108" s="129"/>
      <c r="MTO108" s="129"/>
      <c r="MTP108" s="129"/>
      <c r="MTQ108" s="129"/>
      <c r="MTR108" s="129"/>
      <c r="MTS108" s="129"/>
      <c r="MTT108" s="129"/>
      <c r="MTU108" s="129"/>
      <c r="MTV108" s="129"/>
      <c r="MTW108" s="129"/>
      <c r="MTX108" s="129"/>
      <c r="MTY108" s="129"/>
      <c r="MTZ108" s="129"/>
      <c r="MUA108" s="129"/>
      <c r="MUB108" s="129"/>
      <c r="MUC108" s="129"/>
      <c r="MUD108" s="129"/>
      <c r="MUE108" s="129"/>
      <c r="MUF108" s="129"/>
      <c r="MUG108" s="129"/>
      <c r="MUH108" s="129"/>
      <c r="MUI108" s="129"/>
      <c r="MUJ108" s="129"/>
      <c r="MUK108" s="129"/>
      <c r="MUL108" s="129"/>
      <c r="MUM108" s="129"/>
      <c r="MUN108" s="129"/>
      <c r="MUO108" s="129"/>
      <c r="MUP108" s="129"/>
      <c r="MUQ108" s="129"/>
      <c r="MUR108" s="129"/>
      <c r="MUS108" s="129"/>
      <c r="MUT108" s="129"/>
      <c r="MUU108" s="129"/>
      <c r="MUV108" s="129"/>
      <c r="MUW108" s="129"/>
      <c r="MUX108" s="129"/>
      <c r="MUY108" s="129"/>
      <c r="MUZ108" s="129"/>
      <c r="MVA108" s="129"/>
      <c r="MVB108" s="129"/>
      <c r="MVC108" s="129"/>
      <c r="MVD108" s="129"/>
      <c r="MVE108" s="129"/>
      <c r="MVF108" s="129"/>
      <c r="MVG108" s="129"/>
      <c r="MVH108" s="129"/>
      <c r="MVI108" s="129"/>
      <c r="MVJ108" s="129"/>
      <c r="MVK108" s="129"/>
      <c r="MVL108" s="129"/>
      <c r="MVM108" s="129"/>
      <c r="MVN108" s="129"/>
      <c r="MVO108" s="129"/>
      <c r="MVP108" s="129"/>
      <c r="MVQ108" s="129"/>
      <c r="MVR108" s="129"/>
      <c r="MVS108" s="129"/>
      <c r="MVT108" s="129"/>
      <c r="MVU108" s="129"/>
      <c r="MVV108" s="129"/>
      <c r="MVW108" s="129"/>
      <c r="MVX108" s="129"/>
      <c r="MVY108" s="129"/>
      <c r="MVZ108" s="129"/>
      <c r="MWA108" s="129"/>
      <c r="MWB108" s="129"/>
      <c r="MWC108" s="129"/>
      <c r="MWD108" s="129"/>
      <c r="MWE108" s="129"/>
      <c r="MWF108" s="129"/>
      <c r="MWG108" s="129"/>
      <c r="MWH108" s="129"/>
      <c r="MWI108" s="129"/>
      <c r="MWJ108" s="129"/>
      <c r="MWK108" s="129"/>
      <c r="MWL108" s="129"/>
      <c r="MWM108" s="129"/>
      <c r="MWN108" s="129"/>
      <c r="MWO108" s="129"/>
      <c r="MWP108" s="129"/>
      <c r="MWQ108" s="129"/>
      <c r="MWR108" s="129"/>
      <c r="MWS108" s="129"/>
      <c r="MWT108" s="129"/>
      <c r="MWU108" s="129"/>
      <c r="MWV108" s="129"/>
      <c r="MWW108" s="129"/>
      <c r="MWX108" s="129"/>
      <c r="MWY108" s="129"/>
      <c r="MWZ108" s="129"/>
      <c r="MXA108" s="129"/>
      <c r="MXB108" s="129"/>
      <c r="MXC108" s="129"/>
      <c r="MXD108" s="129"/>
      <c r="MXE108" s="129"/>
      <c r="MXF108" s="129"/>
      <c r="MXG108" s="129"/>
      <c r="MXH108" s="129"/>
      <c r="MXI108" s="129"/>
      <c r="MXJ108" s="129"/>
      <c r="MXK108" s="129"/>
      <c r="MXL108" s="129"/>
      <c r="MXM108" s="129"/>
      <c r="MXN108" s="129"/>
      <c r="MXO108" s="129"/>
      <c r="MXP108" s="129"/>
      <c r="MXQ108" s="129"/>
      <c r="MXR108" s="129"/>
      <c r="MXS108" s="129"/>
      <c r="MXT108" s="129"/>
      <c r="MXU108" s="129"/>
      <c r="MXV108" s="129"/>
      <c r="MXW108" s="129"/>
      <c r="MXX108" s="129"/>
      <c r="MXY108" s="129"/>
      <c r="MXZ108" s="129"/>
      <c r="MYA108" s="129"/>
      <c r="MYB108" s="129"/>
      <c r="MYC108" s="129"/>
      <c r="MYD108" s="129"/>
      <c r="MYE108" s="129"/>
      <c r="MYF108" s="129"/>
      <c r="MYG108" s="129"/>
      <c r="MYH108" s="129"/>
      <c r="MYI108" s="129"/>
      <c r="MYJ108" s="129"/>
      <c r="MYK108" s="129"/>
      <c r="MYL108" s="129"/>
      <c r="MYM108" s="129"/>
      <c r="MYN108" s="129"/>
      <c r="MYO108" s="129"/>
      <c r="MYP108" s="129"/>
      <c r="MYQ108" s="129"/>
      <c r="MYR108" s="129"/>
      <c r="MYS108" s="129"/>
      <c r="MYT108" s="129"/>
      <c r="MYU108" s="129"/>
      <c r="MYV108" s="129"/>
      <c r="MYW108" s="129"/>
      <c r="MYX108" s="129"/>
      <c r="MYY108" s="129"/>
      <c r="MYZ108" s="129"/>
      <c r="MZA108" s="129"/>
      <c r="MZB108" s="129"/>
      <c r="MZC108" s="129"/>
      <c r="MZD108" s="129"/>
      <c r="MZE108" s="129"/>
      <c r="MZF108" s="129"/>
      <c r="MZG108" s="129"/>
      <c r="MZH108" s="129"/>
      <c r="MZI108" s="129"/>
      <c r="MZJ108" s="129"/>
      <c r="MZK108" s="129"/>
      <c r="MZL108" s="129"/>
      <c r="MZM108" s="129"/>
      <c r="MZN108" s="129"/>
      <c r="MZO108" s="129"/>
      <c r="MZP108" s="129"/>
      <c r="MZQ108" s="129"/>
      <c r="MZR108" s="129"/>
      <c r="MZS108" s="129"/>
      <c r="MZT108" s="129"/>
      <c r="MZU108" s="129"/>
      <c r="MZV108" s="129"/>
      <c r="MZW108" s="129"/>
      <c r="MZX108" s="129"/>
      <c r="MZY108" s="129"/>
      <c r="MZZ108" s="129"/>
      <c r="NAA108" s="129"/>
      <c r="NAB108" s="129"/>
      <c r="NAC108" s="129"/>
      <c r="NAD108" s="129"/>
      <c r="NAE108" s="129"/>
      <c r="NAF108" s="129"/>
      <c r="NAG108" s="129"/>
      <c r="NAH108" s="129"/>
      <c r="NAI108" s="129"/>
      <c r="NAJ108" s="129"/>
      <c r="NAK108" s="129"/>
      <c r="NAL108" s="129"/>
      <c r="NAM108" s="129"/>
      <c r="NAN108" s="129"/>
      <c r="NAO108" s="129"/>
      <c r="NAP108" s="129"/>
      <c r="NAQ108" s="129"/>
      <c r="NAR108" s="129"/>
      <c r="NAS108" s="129"/>
      <c r="NAT108" s="129"/>
      <c r="NAU108" s="129"/>
      <c r="NAV108" s="129"/>
      <c r="NAW108" s="129"/>
      <c r="NAX108" s="129"/>
      <c r="NAY108" s="129"/>
      <c r="NAZ108" s="129"/>
      <c r="NBA108" s="129"/>
      <c r="NBB108" s="129"/>
      <c r="NBC108" s="129"/>
      <c r="NBD108" s="129"/>
      <c r="NBE108" s="129"/>
      <c r="NBF108" s="129"/>
      <c r="NBG108" s="129"/>
      <c r="NBH108" s="129"/>
      <c r="NBI108" s="129"/>
      <c r="NBJ108" s="129"/>
      <c r="NBK108" s="129"/>
      <c r="NBL108" s="129"/>
      <c r="NBM108" s="129"/>
      <c r="NBN108" s="129"/>
      <c r="NBO108" s="129"/>
      <c r="NBP108" s="129"/>
      <c r="NBQ108" s="129"/>
      <c r="NBR108" s="129"/>
      <c r="NBS108" s="129"/>
      <c r="NBT108" s="129"/>
      <c r="NBU108" s="129"/>
      <c r="NBV108" s="129"/>
      <c r="NBW108" s="129"/>
      <c r="NBX108" s="129"/>
      <c r="NBY108" s="129"/>
      <c r="NBZ108" s="129"/>
      <c r="NCA108" s="129"/>
      <c r="NCB108" s="129"/>
      <c r="NCC108" s="129"/>
      <c r="NCD108" s="129"/>
      <c r="NCE108" s="129"/>
      <c r="NCF108" s="129"/>
      <c r="NCG108" s="129"/>
      <c r="NCH108" s="129"/>
      <c r="NCI108" s="129"/>
      <c r="NCJ108" s="129"/>
      <c r="NCK108" s="129"/>
      <c r="NCL108" s="129"/>
      <c r="NCM108" s="129"/>
      <c r="NCN108" s="129"/>
      <c r="NCO108" s="129"/>
      <c r="NCP108" s="129"/>
      <c r="NCQ108" s="129"/>
      <c r="NCR108" s="129"/>
      <c r="NCS108" s="129"/>
      <c r="NCT108" s="129"/>
      <c r="NCU108" s="129"/>
      <c r="NCV108" s="129"/>
      <c r="NCW108" s="129"/>
      <c r="NCX108" s="129"/>
      <c r="NCY108" s="129"/>
      <c r="NCZ108" s="129"/>
      <c r="NDA108" s="129"/>
      <c r="NDB108" s="129"/>
      <c r="NDC108" s="129"/>
      <c r="NDD108" s="129"/>
      <c r="NDE108" s="129"/>
      <c r="NDF108" s="129"/>
      <c r="NDG108" s="129"/>
      <c r="NDH108" s="129"/>
      <c r="NDI108" s="129"/>
      <c r="NDJ108" s="129"/>
      <c r="NDK108" s="129"/>
      <c r="NDL108" s="129"/>
      <c r="NDM108" s="129"/>
      <c r="NDN108" s="129"/>
      <c r="NDO108" s="129"/>
      <c r="NDP108" s="129"/>
      <c r="NDQ108" s="129"/>
      <c r="NDR108" s="129"/>
      <c r="NDS108" s="129"/>
      <c r="NDT108" s="129"/>
      <c r="NDU108" s="129"/>
      <c r="NDV108" s="129"/>
      <c r="NDW108" s="129"/>
      <c r="NDX108" s="129"/>
      <c r="NDY108" s="129"/>
      <c r="NDZ108" s="129"/>
      <c r="NEA108" s="129"/>
      <c r="NEB108" s="129"/>
      <c r="NEC108" s="129"/>
      <c r="NED108" s="129"/>
      <c r="NEE108" s="129"/>
      <c r="NEF108" s="129"/>
      <c r="NEG108" s="129"/>
      <c r="NEH108" s="129"/>
      <c r="NEI108" s="129"/>
      <c r="NEJ108" s="129"/>
      <c r="NEK108" s="129"/>
      <c r="NEL108" s="129"/>
      <c r="NEM108" s="129"/>
      <c r="NEN108" s="129"/>
      <c r="NEO108" s="129"/>
      <c r="NEP108" s="129"/>
      <c r="NEQ108" s="129"/>
      <c r="NER108" s="129"/>
      <c r="NES108" s="129"/>
      <c r="NET108" s="129"/>
      <c r="NEU108" s="129"/>
      <c r="NEV108" s="129"/>
      <c r="NEW108" s="129"/>
      <c r="NEX108" s="129"/>
      <c r="NEY108" s="129"/>
      <c r="NEZ108" s="129"/>
      <c r="NFA108" s="129"/>
      <c r="NFB108" s="129"/>
      <c r="NFC108" s="129"/>
      <c r="NFD108" s="129"/>
      <c r="NFE108" s="129"/>
      <c r="NFF108" s="129"/>
      <c r="NFG108" s="129"/>
      <c r="NFH108" s="129"/>
      <c r="NFI108" s="129"/>
      <c r="NFJ108" s="129"/>
      <c r="NFK108" s="129"/>
      <c r="NFL108" s="129"/>
      <c r="NFM108" s="129"/>
      <c r="NFN108" s="129"/>
      <c r="NFO108" s="129"/>
      <c r="NFP108" s="129"/>
      <c r="NFQ108" s="129"/>
      <c r="NFR108" s="129"/>
      <c r="NFS108" s="129"/>
      <c r="NFT108" s="129"/>
      <c r="NFU108" s="129"/>
      <c r="NFV108" s="129"/>
      <c r="NFW108" s="129"/>
      <c r="NFX108" s="129"/>
      <c r="NFY108" s="129"/>
      <c r="NFZ108" s="129"/>
      <c r="NGA108" s="129"/>
      <c r="NGB108" s="129"/>
      <c r="NGC108" s="129"/>
      <c r="NGD108" s="129"/>
      <c r="NGE108" s="129"/>
      <c r="NGF108" s="129"/>
      <c r="NGG108" s="129"/>
      <c r="NGH108" s="129"/>
      <c r="NGI108" s="129"/>
      <c r="NGJ108" s="129"/>
      <c r="NGK108" s="129"/>
      <c r="NGL108" s="129"/>
      <c r="NGM108" s="129"/>
      <c r="NGN108" s="129"/>
      <c r="NGO108" s="129"/>
      <c r="NGP108" s="129"/>
      <c r="NGQ108" s="129"/>
      <c r="NGR108" s="129"/>
      <c r="NGS108" s="129"/>
      <c r="NGT108" s="129"/>
      <c r="NGU108" s="129"/>
      <c r="NGV108" s="129"/>
      <c r="NGW108" s="129"/>
      <c r="NGX108" s="129"/>
      <c r="NGY108" s="129"/>
      <c r="NGZ108" s="129"/>
      <c r="NHA108" s="129"/>
      <c r="NHB108" s="129"/>
      <c r="NHC108" s="129"/>
      <c r="NHD108" s="129"/>
      <c r="NHE108" s="129"/>
      <c r="NHF108" s="129"/>
      <c r="NHG108" s="129"/>
      <c r="NHH108" s="129"/>
      <c r="NHI108" s="129"/>
      <c r="NHJ108" s="129"/>
      <c r="NHK108" s="129"/>
      <c r="NHL108" s="129"/>
      <c r="NHM108" s="129"/>
      <c r="NHN108" s="129"/>
      <c r="NHO108" s="129"/>
      <c r="NHP108" s="129"/>
      <c r="NHQ108" s="129"/>
      <c r="NHR108" s="129"/>
      <c r="NHS108" s="129"/>
      <c r="NHT108" s="129"/>
      <c r="NHU108" s="129"/>
      <c r="NHV108" s="129"/>
      <c r="NHW108" s="129"/>
      <c r="NHX108" s="129"/>
      <c r="NHY108" s="129"/>
      <c r="NHZ108" s="129"/>
      <c r="NIA108" s="129"/>
      <c r="NIB108" s="129"/>
      <c r="NIC108" s="129"/>
      <c r="NID108" s="129"/>
      <c r="NIE108" s="129"/>
      <c r="NIF108" s="129"/>
      <c r="NIG108" s="129"/>
      <c r="NIH108" s="129"/>
      <c r="NII108" s="129"/>
      <c r="NIJ108" s="129"/>
      <c r="NIK108" s="129"/>
      <c r="NIL108" s="129"/>
      <c r="NIM108" s="129"/>
      <c r="NIN108" s="129"/>
      <c r="NIO108" s="129"/>
      <c r="NIP108" s="129"/>
      <c r="NIQ108" s="129"/>
      <c r="NIR108" s="129"/>
      <c r="NIS108" s="129"/>
      <c r="NIT108" s="129"/>
      <c r="NIU108" s="129"/>
      <c r="NIV108" s="129"/>
      <c r="NIW108" s="129"/>
      <c r="NIX108" s="129"/>
      <c r="NIY108" s="129"/>
      <c r="NIZ108" s="129"/>
      <c r="NJA108" s="129"/>
      <c r="NJB108" s="129"/>
      <c r="NJC108" s="129"/>
      <c r="NJD108" s="129"/>
      <c r="NJE108" s="129"/>
      <c r="NJF108" s="129"/>
      <c r="NJG108" s="129"/>
      <c r="NJH108" s="129"/>
      <c r="NJI108" s="129"/>
      <c r="NJJ108" s="129"/>
      <c r="NJK108" s="129"/>
      <c r="NJL108" s="129"/>
      <c r="NJM108" s="129"/>
      <c r="NJN108" s="129"/>
      <c r="NJO108" s="129"/>
      <c r="NJP108" s="129"/>
      <c r="NJQ108" s="129"/>
      <c r="NJR108" s="129"/>
      <c r="NJS108" s="129"/>
      <c r="NJT108" s="129"/>
      <c r="NJU108" s="129"/>
      <c r="NJV108" s="129"/>
      <c r="NJW108" s="129"/>
      <c r="NJX108" s="129"/>
      <c r="NJY108" s="129"/>
      <c r="NJZ108" s="129"/>
      <c r="NKA108" s="129"/>
      <c r="NKB108" s="129"/>
      <c r="NKC108" s="129"/>
      <c r="NKD108" s="129"/>
      <c r="NKE108" s="129"/>
      <c r="NKF108" s="129"/>
      <c r="NKG108" s="129"/>
      <c r="NKH108" s="129"/>
      <c r="NKI108" s="129"/>
      <c r="NKJ108" s="129"/>
      <c r="NKK108" s="129"/>
      <c r="NKL108" s="129"/>
      <c r="NKM108" s="129"/>
      <c r="NKN108" s="129"/>
      <c r="NKO108" s="129"/>
      <c r="NKP108" s="129"/>
      <c r="NKQ108" s="129"/>
      <c r="NKR108" s="129"/>
      <c r="NKS108" s="129"/>
      <c r="NKT108" s="129"/>
      <c r="NKU108" s="129"/>
      <c r="NKV108" s="129"/>
      <c r="NKW108" s="129"/>
      <c r="NKX108" s="129"/>
      <c r="NKY108" s="129"/>
      <c r="NKZ108" s="129"/>
      <c r="NLA108" s="129"/>
      <c r="NLB108" s="129"/>
      <c r="NLC108" s="129"/>
      <c r="NLD108" s="129"/>
      <c r="NLE108" s="129"/>
      <c r="NLF108" s="129"/>
      <c r="NLG108" s="129"/>
      <c r="NLH108" s="129"/>
      <c r="NLI108" s="129"/>
      <c r="NLJ108" s="129"/>
      <c r="NLK108" s="129"/>
      <c r="NLL108" s="129"/>
      <c r="NLM108" s="129"/>
      <c r="NLN108" s="129"/>
      <c r="NLO108" s="129"/>
      <c r="NLP108" s="129"/>
      <c r="NLQ108" s="129"/>
      <c r="NLR108" s="129"/>
      <c r="NLS108" s="129"/>
      <c r="NLT108" s="129"/>
      <c r="NLU108" s="129"/>
      <c r="NLV108" s="129"/>
      <c r="NLW108" s="129"/>
      <c r="NLX108" s="129"/>
      <c r="NLY108" s="129"/>
      <c r="NLZ108" s="129"/>
      <c r="NMA108" s="129"/>
      <c r="NMB108" s="129"/>
      <c r="NMC108" s="129"/>
      <c r="NMD108" s="129"/>
      <c r="NME108" s="129"/>
      <c r="NMF108" s="129"/>
      <c r="NMG108" s="129"/>
      <c r="NMH108" s="129"/>
      <c r="NMI108" s="129"/>
      <c r="NMJ108" s="129"/>
      <c r="NMK108" s="129"/>
      <c r="NML108" s="129"/>
      <c r="NMM108" s="129"/>
      <c r="NMN108" s="129"/>
      <c r="NMO108" s="129"/>
      <c r="NMP108" s="129"/>
      <c r="NMQ108" s="129"/>
      <c r="NMR108" s="129"/>
      <c r="NMS108" s="129"/>
      <c r="NMT108" s="129"/>
      <c r="NMU108" s="129"/>
      <c r="NMV108" s="129"/>
      <c r="NMW108" s="129"/>
      <c r="NMX108" s="129"/>
      <c r="NMY108" s="129"/>
      <c r="NMZ108" s="129"/>
      <c r="NNA108" s="129"/>
      <c r="NNB108" s="129"/>
      <c r="NNC108" s="129"/>
      <c r="NND108" s="129"/>
      <c r="NNE108" s="129"/>
      <c r="NNF108" s="129"/>
      <c r="NNG108" s="129"/>
      <c r="NNH108" s="129"/>
      <c r="NNI108" s="129"/>
      <c r="NNJ108" s="129"/>
      <c r="NNK108" s="129"/>
      <c r="NNL108" s="129"/>
      <c r="NNM108" s="129"/>
      <c r="NNN108" s="129"/>
      <c r="NNO108" s="129"/>
      <c r="NNP108" s="129"/>
      <c r="NNQ108" s="129"/>
      <c r="NNR108" s="129"/>
      <c r="NNS108" s="129"/>
      <c r="NNT108" s="129"/>
      <c r="NNU108" s="129"/>
      <c r="NNV108" s="129"/>
      <c r="NNW108" s="129"/>
      <c r="NNX108" s="129"/>
      <c r="NNY108" s="129"/>
      <c r="NNZ108" s="129"/>
      <c r="NOA108" s="129"/>
      <c r="NOB108" s="129"/>
      <c r="NOC108" s="129"/>
      <c r="NOD108" s="129"/>
      <c r="NOE108" s="129"/>
      <c r="NOF108" s="129"/>
      <c r="NOG108" s="129"/>
      <c r="NOH108" s="129"/>
      <c r="NOI108" s="129"/>
      <c r="NOJ108" s="129"/>
      <c r="NOK108" s="129"/>
      <c r="NOL108" s="129"/>
      <c r="NOM108" s="129"/>
      <c r="NON108" s="129"/>
      <c r="NOO108" s="129"/>
      <c r="NOP108" s="129"/>
      <c r="NOQ108" s="129"/>
      <c r="NOR108" s="129"/>
      <c r="NOS108" s="129"/>
      <c r="NOT108" s="129"/>
      <c r="NOU108" s="129"/>
      <c r="NOV108" s="129"/>
      <c r="NOW108" s="129"/>
      <c r="NOX108" s="129"/>
      <c r="NOY108" s="129"/>
      <c r="NOZ108" s="129"/>
      <c r="NPA108" s="129"/>
      <c r="NPB108" s="129"/>
      <c r="NPC108" s="129"/>
      <c r="NPD108" s="129"/>
      <c r="NPE108" s="129"/>
      <c r="NPF108" s="129"/>
      <c r="NPG108" s="129"/>
      <c r="NPH108" s="129"/>
      <c r="NPI108" s="129"/>
      <c r="NPJ108" s="129"/>
      <c r="NPK108" s="129"/>
      <c r="NPL108" s="129"/>
      <c r="NPM108" s="129"/>
      <c r="NPN108" s="129"/>
      <c r="NPO108" s="129"/>
      <c r="NPP108" s="129"/>
      <c r="NPQ108" s="129"/>
      <c r="NPR108" s="129"/>
      <c r="NPS108" s="129"/>
      <c r="NPT108" s="129"/>
      <c r="NPU108" s="129"/>
      <c r="NPV108" s="129"/>
      <c r="NPW108" s="129"/>
      <c r="NPX108" s="129"/>
      <c r="NPY108" s="129"/>
      <c r="NPZ108" s="129"/>
      <c r="NQA108" s="129"/>
      <c r="NQB108" s="129"/>
      <c r="NQC108" s="129"/>
      <c r="NQD108" s="129"/>
      <c r="NQE108" s="129"/>
      <c r="NQF108" s="129"/>
      <c r="NQG108" s="129"/>
      <c r="NQH108" s="129"/>
      <c r="NQI108" s="129"/>
      <c r="NQJ108" s="129"/>
      <c r="NQK108" s="129"/>
      <c r="NQL108" s="129"/>
      <c r="NQM108" s="129"/>
      <c r="NQN108" s="129"/>
      <c r="NQO108" s="129"/>
      <c r="NQP108" s="129"/>
      <c r="NQQ108" s="129"/>
      <c r="NQR108" s="129"/>
      <c r="NQS108" s="129"/>
      <c r="NQT108" s="129"/>
      <c r="NQU108" s="129"/>
      <c r="NQV108" s="129"/>
      <c r="NQW108" s="129"/>
      <c r="NQX108" s="129"/>
      <c r="NQY108" s="129"/>
      <c r="NQZ108" s="129"/>
      <c r="NRA108" s="129"/>
      <c r="NRB108" s="129"/>
      <c r="NRC108" s="129"/>
      <c r="NRD108" s="129"/>
      <c r="NRE108" s="129"/>
      <c r="NRF108" s="129"/>
      <c r="NRG108" s="129"/>
      <c r="NRH108" s="129"/>
      <c r="NRI108" s="129"/>
      <c r="NRJ108" s="129"/>
      <c r="NRK108" s="129"/>
      <c r="NRL108" s="129"/>
      <c r="NRM108" s="129"/>
      <c r="NRN108" s="129"/>
      <c r="NRO108" s="129"/>
      <c r="NRP108" s="129"/>
      <c r="NRQ108" s="129"/>
      <c r="NRR108" s="129"/>
      <c r="NRS108" s="129"/>
      <c r="NRT108" s="129"/>
      <c r="NRU108" s="129"/>
      <c r="NRV108" s="129"/>
      <c r="NRW108" s="129"/>
      <c r="NRX108" s="129"/>
      <c r="NRY108" s="129"/>
      <c r="NRZ108" s="129"/>
      <c r="NSA108" s="129"/>
      <c r="NSB108" s="129"/>
      <c r="NSC108" s="129"/>
      <c r="NSD108" s="129"/>
      <c r="NSE108" s="129"/>
      <c r="NSF108" s="129"/>
      <c r="NSG108" s="129"/>
      <c r="NSH108" s="129"/>
      <c r="NSI108" s="129"/>
      <c r="NSJ108" s="129"/>
      <c r="NSK108" s="129"/>
      <c r="NSL108" s="129"/>
      <c r="NSM108" s="129"/>
      <c r="NSN108" s="129"/>
      <c r="NSO108" s="129"/>
      <c r="NSP108" s="129"/>
      <c r="NSQ108" s="129"/>
      <c r="NSR108" s="129"/>
      <c r="NSS108" s="129"/>
      <c r="NST108" s="129"/>
      <c r="NSU108" s="129"/>
      <c r="NSV108" s="129"/>
      <c r="NSW108" s="129"/>
      <c r="NSX108" s="129"/>
      <c r="NSY108" s="129"/>
      <c r="NSZ108" s="129"/>
      <c r="NTA108" s="129"/>
      <c r="NTB108" s="129"/>
      <c r="NTC108" s="129"/>
      <c r="NTD108" s="129"/>
      <c r="NTE108" s="129"/>
      <c r="NTF108" s="129"/>
      <c r="NTG108" s="129"/>
      <c r="NTH108" s="129"/>
      <c r="NTI108" s="129"/>
      <c r="NTJ108" s="129"/>
      <c r="NTK108" s="129"/>
      <c r="NTL108" s="129"/>
      <c r="NTM108" s="129"/>
      <c r="NTN108" s="129"/>
      <c r="NTO108" s="129"/>
      <c r="NTP108" s="129"/>
      <c r="NTQ108" s="129"/>
      <c r="NTR108" s="129"/>
      <c r="NTS108" s="129"/>
      <c r="NTT108" s="129"/>
      <c r="NTU108" s="129"/>
      <c r="NTV108" s="129"/>
      <c r="NTW108" s="129"/>
      <c r="NTX108" s="129"/>
      <c r="NTY108" s="129"/>
      <c r="NTZ108" s="129"/>
      <c r="NUA108" s="129"/>
      <c r="NUB108" s="129"/>
      <c r="NUC108" s="129"/>
      <c r="NUD108" s="129"/>
      <c r="NUE108" s="129"/>
      <c r="NUF108" s="129"/>
      <c r="NUG108" s="129"/>
      <c r="NUH108" s="129"/>
      <c r="NUI108" s="129"/>
      <c r="NUJ108" s="129"/>
      <c r="NUK108" s="129"/>
      <c r="NUL108" s="129"/>
      <c r="NUM108" s="129"/>
      <c r="NUN108" s="129"/>
      <c r="NUO108" s="129"/>
      <c r="NUP108" s="129"/>
      <c r="NUQ108" s="129"/>
      <c r="NUR108" s="129"/>
      <c r="NUS108" s="129"/>
      <c r="NUT108" s="129"/>
      <c r="NUU108" s="129"/>
      <c r="NUV108" s="129"/>
      <c r="NUW108" s="129"/>
      <c r="NUX108" s="129"/>
      <c r="NUY108" s="129"/>
      <c r="NUZ108" s="129"/>
      <c r="NVA108" s="129"/>
      <c r="NVB108" s="129"/>
      <c r="NVC108" s="129"/>
      <c r="NVD108" s="129"/>
      <c r="NVE108" s="129"/>
      <c r="NVF108" s="129"/>
      <c r="NVG108" s="129"/>
      <c r="NVH108" s="129"/>
      <c r="NVI108" s="129"/>
      <c r="NVJ108" s="129"/>
      <c r="NVK108" s="129"/>
      <c r="NVL108" s="129"/>
      <c r="NVM108" s="129"/>
      <c r="NVN108" s="129"/>
      <c r="NVO108" s="129"/>
      <c r="NVP108" s="129"/>
      <c r="NVQ108" s="129"/>
      <c r="NVR108" s="129"/>
      <c r="NVS108" s="129"/>
      <c r="NVT108" s="129"/>
      <c r="NVU108" s="129"/>
      <c r="NVV108" s="129"/>
      <c r="NVW108" s="129"/>
      <c r="NVX108" s="129"/>
      <c r="NVY108" s="129"/>
      <c r="NVZ108" s="129"/>
      <c r="NWA108" s="129"/>
      <c r="NWB108" s="129"/>
      <c r="NWC108" s="129"/>
      <c r="NWD108" s="129"/>
      <c r="NWE108" s="129"/>
      <c r="NWF108" s="129"/>
      <c r="NWG108" s="129"/>
      <c r="NWH108" s="129"/>
      <c r="NWI108" s="129"/>
      <c r="NWJ108" s="129"/>
      <c r="NWK108" s="129"/>
      <c r="NWL108" s="129"/>
      <c r="NWM108" s="129"/>
      <c r="NWN108" s="129"/>
      <c r="NWO108" s="129"/>
      <c r="NWP108" s="129"/>
      <c r="NWQ108" s="129"/>
      <c r="NWR108" s="129"/>
      <c r="NWS108" s="129"/>
      <c r="NWT108" s="129"/>
      <c r="NWU108" s="129"/>
      <c r="NWV108" s="129"/>
      <c r="NWW108" s="129"/>
      <c r="NWX108" s="129"/>
      <c r="NWY108" s="129"/>
      <c r="NWZ108" s="129"/>
      <c r="NXA108" s="129"/>
      <c r="NXB108" s="129"/>
      <c r="NXC108" s="129"/>
      <c r="NXD108" s="129"/>
      <c r="NXE108" s="129"/>
      <c r="NXF108" s="129"/>
      <c r="NXG108" s="129"/>
      <c r="NXH108" s="129"/>
      <c r="NXI108" s="129"/>
      <c r="NXJ108" s="129"/>
      <c r="NXK108" s="129"/>
      <c r="NXL108" s="129"/>
      <c r="NXM108" s="129"/>
      <c r="NXN108" s="129"/>
      <c r="NXO108" s="129"/>
      <c r="NXP108" s="129"/>
      <c r="NXQ108" s="129"/>
      <c r="NXR108" s="129"/>
      <c r="NXS108" s="129"/>
      <c r="NXT108" s="129"/>
      <c r="NXU108" s="129"/>
      <c r="NXV108" s="129"/>
      <c r="NXW108" s="129"/>
      <c r="NXX108" s="129"/>
      <c r="NXY108" s="129"/>
      <c r="NXZ108" s="129"/>
      <c r="NYA108" s="129"/>
      <c r="NYB108" s="129"/>
      <c r="NYC108" s="129"/>
      <c r="NYD108" s="129"/>
      <c r="NYE108" s="129"/>
      <c r="NYF108" s="129"/>
      <c r="NYG108" s="129"/>
      <c r="NYH108" s="129"/>
      <c r="NYI108" s="129"/>
      <c r="NYJ108" s="129"/>
      <c r="NYK108" s="129"/>
      <c r="NYL108" s="129"/>
      <c r="NYM108" s="129"/>
      <c r="NYN108" s="129"/>
      <c r="NYO108" s="129"/>
      <c r="NYP108" s="129"/>
      <c r="NYQ108" s="129"/>
      <c r="NYR108" s="129"/>
      <c r="NYS108" s="129"/>
      <c r="NYT108" s="129"/>
      <c r="NYU108" s="129"/>
      <c r="NYV108" s="129"/>
      <c r="NYW108" s="129"/>
      <c r="NYX108" s="129"/>
      <c r="NYY108" s="129"/>
      <c r="NYZ108" s="129"/>
      <c r="NZA108" s="129"/>
      <c r="NZB108" s="129"/>
      <c r="NZC108" s="129"/>
      <c r="NZD108" s="129"/>
      <c r="NZE108" s="129"/>
      <c r="NZF108" s="129"/>
      <c r="NZG108" s="129"/>
      <c r="NZH108" s="129"/>
      <c r="NZI108" s="129"/>
      <c r="NZJ108" s="129"/>
      <c r="NZK108" s="129"/>
      <c r="NZL108" s="129"/>
      <c r="NZM108" s="129"/>
      <c r="NZN108" s="129"/>
      <c r="NZO108" s="129"/>
      <c r="NZP108" s="129"/>
      <c r="NZQ108" s="129"/>
      <c r="NZR108" s="129"/>
      <c r="NZS108" s="129"/>
      <c r="NZT108" s="129"/>
      <c r="NZU108" s="129"/>
      <c r="NZV108" s="129"/>
      <c r="NZW108" s="129"/>
      <c r="NZX108" s="129"/>
      <c r="NZY108" s="129"/>
      <c r="NZZ108" s="129"/>
      <c r="OAA108" s="129"/>
      <c r="OAB108" s="129"/>
      <c r="OAC108" s="129"/>
      <c r="OAD108" s="129"/>
      <c r="OAE108" s="129"/>
      <c r="OAF108" s="129"/>
      <c r="OAG108" s="129"/>
      <c r="OAH108" s="129"/>
      <c r="OAI108" s="129"/>
      <c r="OAJ108" s="129"/>
      <c r="OAK108" s="129"/>
      <c r="OAL108" s="129"/>
      <c r="OAM108" s="129"/>
      <c r="OAN108" s="129"/>
      <c r="OAO108" s="129"/>
      <c r="OAP108" s="129"/>
      <c r="OAQ108" s="129"/>
      <c r="OAR108" s="129"/>
      <c r="OAS108" s="129"/>
      <c r="OAT108" s="129"/>
      <c r="OAU108" s="129"/>
      <c r="OAV108" s="129"/>
      <c r="OAW108" s="129"/>
      <c r="OAX108" s="129"/>
      <c r="OAY108" s="129"/>
      <c r="OAZ108" s="129"/>
      <c r="OBA108" s="129"/>
      <c r="OBB108" s="129"/>
      <c r="OBC108" s="129"/>
      <c r="OBD108" s="129"/>
      <c r="OBE108" s="129"/>
      <c r="OBF108" s="129"/>
      <c r="OBG108" s="129"/>
      <c r="OBH108" s="129"/>
      <c r="OBI108" s="129"/>
      <c r="OBJ108" s="129"/>
      <c r="OBK108" s="129"/>
      <c r="OBL108" s="129"/>
      <c r="OBM108" s="129"/>
      <c r="OBN108" s="129"/>
      <c r="OBO108" s="129"/>
      <c r="OBP108" s="129"/>
      <c r="OBQ108" s="129"/>
      <c r="OBR108" s="129"/>
      <c r="OBS108" s="129"/>
      <c r="OBT108" s="129"/>
      <c r="OBU108" s="129"/>
      <c r="OBV108" s="129"/>
      <c r="OBW108" s="129"/>
      <c r="OBX108" s="129"/>
      <c r="OBY108" s="129"/>
      <c r="OBZ108" s="129"/>
      <c r="OCA108" s="129"/>
      <c r="OCB108" s="129"/>
      <c r="OCC108" s="129"/>
      <c r="OCD108" s="129"/>
      <c r="OCE108" s="129"/>
      <c r="OCF108" s="129"/>
      <c r="OCG108" s="129"/>
      <c r="OCH108" s="129"/>
      <c r="OCI108" s="129"/>
      <c r="OCJ108" s="129"/>
      <c r="OCK108" s="129"/>
      <c r="OCL108" s="129"/>
      <c r="OCM108" s="129"/>
      <c r="OCN108" s="129"/>
      <c r="OCO108" s="129"/>
      <c r="OCP108" s="129"/>
      <c r="OCQ108" s="129"/>
      <c r="OCR108" s="129"/>
      <c r="OCS108" s="129"/>
      <c r="OCT108" s="129"/>
      <c r="OCU108" s="129"/>
      <c r="OCV108" s="129"/>
      <c r="OCW108" s="129"/>
      <c r="OCX108" s="129"/>
      <c r="OCY108" s="129"/>
      <c r="OCZ108" s="129"/>
      <c r="ODA108" s="129"/>
      <c r="ODB108" s="129"/>
      <c r="ODC108" s="129"/>
      <c r="ODD108" s="129"/>
      <c r="ODE108" s="129"/>
      <c r="ODF108" s="129"/>
      <c r="ODG108" s="129"/>
      <c r="ODH108" s="129"/>
      <c r="ODI108" s="129"/>
      <c r="ODJ108" s="129"/>
      <c r="ODK108" s="129"/>
      <c r="ODL108" s="129"/>
      <c r="ODM108" s="129"/>
      <c r="ODN108" s="129"/>
      <c r="ODO108" s="129"/>
      <c r="ODP108" s="129"/>
      <c r="ODQ108" s="129"/>
      <c r="ODR108" s="129"/>
      <c r="ODS108" s="129"/>
      <c r="ODT108" s="129"/>
      <c r="ODU108" s="129"/>
      <c r="ODV108" s="129"/>
      <c r="ODW108" s="129"/>
      <c r="ODX108" s="129"/>
      <c r="ODY108" s="129"/>
      <c r="ODZ108" s="129"/>
      <c r="OEA108" s="129"/>
      <c r="OEB108" s="129"/>
      <c r="OEC108" s="129"/>
      <c r="OED108" s="129"/>
      <c r="OEE108" s="129"/>
      <c r="OEF108" s="129"/>
      <c r="OEG108" s="129"/>
      <c r="OEH108" s="129"/>
      <c r="OEI108" s="129"/>
      <c r="OEJ108" s="129"/>
      <c r="OEK108" s="129"/>
      <c r="OEL108" s="129"/>
      <c r="OEM108" s="129"/>
      <c r="OEN108" s="129"/>
      <c r="OEO108" s="129"/>
      <c r="OEP108" s="129"/>
      <c r="OEQ108" s="129"/>
      <c r="OER108" s="129"/>
      <c r="OES108" s="129"/>
      <c r="OET108" s="129"/>
      <c r="OEU108" s="129"/>
      <c r="OEV108" s="129"/>
      <c r="OEW108" s="129"/>
      <c r="OEX108" s="129"/>
      <c r="OEY108" s="129"/>
      <c r="OEZ108" s="129"/>
      <c r="OFA108" s="129"/>
      <c r="OFB108" s="129"/>
      <c r="OFC108" s="129"/>
      <c r="OFD108" s="129"/>
      <c r="OFE108" s="129"/>
      <c r="OFF108" s="129"/>
      <c r="OFG108" s="129"/>
      <c r="OFH108" s="129"/>
      <c r="OFI108" s="129"/>
      <c r="OFJ108" s="129"/>
      <c r="OFK108" s="129"/>
      <c r="OFL108" s="129"/>
      <c r="OFM108" s="129"/>
      <c r="OFN108" s="129"/>
      <c r="OFO108" s="129"/>
      <c r="OFP108" s="129"/>
      <c r="OFQ108" s="129"/>
      <c r="OFR108" s="129"/>
      <c r="OFS108" s="129"/>
      <c r="OFT108" s="129"/>
      <c r="OFU108" s="129"/>
      <c r="OFV108" s="129"/>
      <c r="OFW108" s="129"/>
      <c r="OFX108" s="129"/>
      <c r="OFY108" s="129"/>
      <c r="OFZ108" s="129"/>
      <c r="OGA108" s="129"/>
      <c r="OGB108" s="129"/>
      <c r="OGC108" s="129"/>
      <c r="OGD108" s="129"/>
      <c r="OGE108" s="129"/>
      <c r="OGF108" s="129"/>
      <c r="OGG108" s="129"/>
      <c r="OGH108" s="129"/>
      <c r="OGI108" s="129"/>
      <c r="OGJ108" s="129"/>
      <c r="OGK108" s="129"/>
      <c r="OGL108" s="129"/>
      <c r="OGM108" s="129"/>
      <c r="OGN108" s="129"/>
      <c r="OGO108" s="129"/>
      <c r="OGP108" s="129"/>
      <c r="OGQ108" s="129"/>
      <c r="OGR108" s="129"/>
      <c r="OGS108" s="129"/>
      <c r="OGT108" s="129"/>
      <c r="OGU108" s="129"/>
      <c r="OGV108" s="129"/>
      <c r="OGW108" s="129"/>
      <c r="OGX108" s="129"/>
      <c r="OGY108" s="129"/>
      <c r="OGZ108" s="129"/>
      <c r="OHA108" s="129"/>
      <c r="OHB108" s="129"/>
      <c r="OHC108" s="129"/>
      <c r="OHD108" s="129"/>
      <c r="OHE108" s="129"/>
      <c r="OHF108" s="129"/>
      <c r="OHG108" s="129"/>
      <c r="OHH108" s="129"/>
      <c r="OHI108" s="129"/>
      <c r="OHJ108" s="129"/>
      <c r="OHK108" s="129"/>
      <c r="OHL108" s="129"/>
      <c r="OHM108" s="129"/>
      <c r="OHN108" s="129"/>
      <c r="OHO108" s="129"/>
      <c r="OHP108" s="129"/>
      <c r="OHQ108" s="129"/>
      <c r="OHR108" s="129"/>
      <c r="OHS108" s="129"/>
      <c r="OHT108" s="129"/>
      <c r="OHU108" s="129"/>
      <c r="OHV108" s="129"/>
      <c r="OHW108" s="129"/>
      <c r="OHX108" s="129"/>
      <c r="OHY108" s="129"/>
      <c r="OHZ108" s="129"/>
      <c r="OIA108" s="129"/>
      <c r="OIB108" s="129"/>
      <c r="OIC108" s="129"/>
      <c r="OID108" s="129"/>
      <c r="OIE108" s="129"/>
      <c r="OIF108" s="129"/>
      <c r="OIG108" s="129"/>
      <c r="OIH108" s="129"/>
      <c r="OII108" s="129"/>
      <c r="OIJ108" s="129"/>
      <c r="OIK108" s="129"/>
      <c r="OIL108" s="129"/>
      <c r="OIM108" s="129"/>
      <c r="OIN108" s="129"/>
      <c r="OIO108" s="129"/>
      <c r="OIP108" s="129"/>
      <c r="OIQ108" s="129"/>
      <c r="OIR108" s="129"/>
      <c r="OIS108" s="129"/>
      <c r="OIT108" s="129"/>
      <c r="OIU108" s="129"/>
      <c r="OIV108" s="129"/>
      <c r="OIW108" s="129"/>
      <c r="OIX108" s="129"/>
      <c r="OIY108" s="129"/>
      <c r="OIZ108" s="129"/>
      <c r="OJA108" s="129"/>
      <c r="OJB108" s="129"/>
      <c r="OJC108" s="129"/>
      <c r="OJD108" s="129"/>
      <c r="OJE108" s="129"/>
      <c r="OJF108" s="129"/>
      <c r="OJG108" s="129"/>
      <c r="OJH108" s="129"/>
      <c r="OJI108" s="129"/>
      <c r="OJJ108" s="129"/>
      <c r="OJK108" s="129"/>
      <c r="OJL108" s="129"/>
      <c r="OJM108" s="129"/>
      <c r="OJN108" s="129"/>
      <c r="OJO108" s="129"/>
      <c r="OJP108" s="129"/>
      <c r="OJQ108" s="129"/>
      <c r="OJR108" s="129"/>
      <c r="OJS108" s="129"/>
      <c r="OJT108" s="129"/>
      <c r="OJU108" s="129"/>
      <c r="OJV108" s="129"/>
      <c r="OJW108" s="129"/>
      <c r="OJX108" s="129"/>
      <c r="OJY108" s="129"/>
      <c r="OJZ108" s="129"/>
      <c r="OKA108" s="129"/>
      <c r="OKB108" s="129"/>
      <c r="OKC108" s="129"/>
      <c r="OKD108" s="129"/>
      <c r="OKE108" s="129"/>
      <c r="OKF108" s="129"/>
      <c r="OKG108" s="129"/>
      <c r="OKH108" s="129"/>
      <c r="OKI108" s="129"/>
      <c r="OKJ108" s="129"/>
      <c r="OKK108" s="129"/>
      <c r="OKL108" s="129"/>
      <c r="OKM108" s="129"/>
      <c r="OKN108" s="129"/>
      <c r="OKO108" s="129"/>
      <c r="OKP108" s="129"/>
      <c r="OKQ108" s="129"/>
      <c r="OKR108" s="129"/>
      <c r="OKS108" s="129"/>
      <c r="OKT108" s="129"/>
      <c r="OKU108" s="129"/>
      <c r="OKV108" s="129"/>
      <c r="OKW108" s="129"/>
      <c r="OKX108" s="129"/>
      <c r="OKY108" s="129"/>
      <c r="OKZ108" s="129"/>
      <c r="OLA108" s="129"/>
      <c r="OLB108" s="129"/>
      <c r="OLC108" s="129"/>
      <c r="OLD108" s="129"/>
      <c r="OLE108" s="129"/>
      <c r="OLF108" s="129"/>
      <c r="OLG108" s="129"/>
      <c r="OLH108" s="129"/>
      <c r="OLI108" s="129"/>
      <c r="OLJ108" s="129"/>
      <c r="OLK108" s="129"/>
      <c r="OLL108" s="129"/>
      <c r="OLM108" s="129"/>
      <c r="OLN108" s="129"/>
      <c r="OLO108" s="129"/>
      <c r="OLP108" s="129"/>
      <c r="OLQ108" s="129"/>
      <c r="OLR108" s="129"/>
      <c r="OLS108" s="129"/>
      <c r="OLT108" s="129"/>
      <c r="OLU108" s="129"/>
      <c r="OLV108" s="129"/>
      <c r="OLW108" s="129"/>
      <c r="OLX108" s="129"/>
      <c r="OLY108" s="129"/>
      <c r="OLZ108" s="129"/>
      <c r="OMA108" s="129"/>
      <c r="OMB108" s="129"/>
      <c r="OMC108" s="129"/>
      <c r="OMD108" s="129"/>
      <c r="OME108" s="129"/>
      <c r="OMF108" s="129"/>
      <c r="OMG108" s="129"/>
      <c r="OMH108" s="129"/>
      <c r="OMI108" s="129"/>
      <c r="OMJ108" s="129"/>
      <c r="OMK108" s="129"/>
      <c r="OML108" s="129"/>
      <c r="OMM108" s="129"/>
      <c r="OMN108" s="129"/>
      <c r="OMO108" s="129"/>
      <c r="OMP108" s="129"/>
      <c r="OMQ108" s="129"/>
      <c r="OMR108" s="129"/>
      <c r="OMS108" s="129"/>
      <c r="OMT108" s="129"/>
      <c r="OMU108" s="129"/>
      <c r="OMV108" s="129"/>
      <c r="OMW108" s="129"/>
      <c r="OMX108" s="129"/>
      <c r="OMY108" s="129"/>
      <c r="OMZ108" s="129"/>
      <c r="ONA108" s="129"/>
      <c r="ONB108" s="129"/>
      <c r="ONC108" s="129"/>
      <c r="OND108" s="129"/>
      <c r="ONE108" s="129"/>
      <c r="ONF108" s="129"/>
      <c r="ONG108" s="129"/>
      <c r="ONH108" s="129"/>
      <c r="ONI108" s="129"/>
      <c r="ONJ108" s="129"/>
      <c r="ONK108" s="129"/>
      <c r="ONL108" s="129"/>
      <c r="ONM108" s="129"/>
      <c r="ONN108" s="129"/>
      <c r="ONO108" s="129"/>
      <c r="ONP108" s="129"/>
      <c r="ONQ108" s="129"/>
      <c r="ONR108" s="129"/>
      <c r="ONS108" s="129"/>
      <c r="ONT108" s="129"/>
      <c r="ONU108" s="129"/>
      <c r="ONV108" s="129"/>
      <c r="ONW108" s="129"/>
      <c r="ONX108" s="129"/>
      <c r="ONY108" s="129"/>
      <c r="ONZ108" s="129"/>
      <c r="OOA108" s="129"/>
      <c r="OOB108" s="129"/>
      <c r="OOC108" s="129"/>
      <c r="OOD108" s="129"/>
      <c r="OOE108" s="129"/>
      <c r="OOF108" s="129"/>
      <c r="OOG108" s="129"/>
      <c r="OOH108" s="129"/>
      <c r="OOI108" s="129"/>
      <c r="OOJ108" s="129"/>
      <c r="OOK108" s="129"/>
      <c r="OOL108" s="129"/>
      <c r="OOM108" s="129"/>
      <c r="OON108" s="129"/>
      <c r="OOO108" s="129"/>
      <c r="OOP108" s="129"/>
      <c r="OOQ108" s="129"/>
      <c r="OOR108" s="129"/>
      <c r="OOS108" s="129"/>
      <c r="OOT108" s="129"/>
      <c r="OOU108" s="129"/>
      <c r="OOV108" s="129"/>
      <c r="OOW108" s="129"/>
      <c r="OOX108" s="129"/>
      <c r="OOY108" s="129"/>
      <c r="OOZ108" s="129"/>
      <c r="OPA108" s="129"/>
      <c r="OPB108" s="129"/>
      <c r="OPC108" s="129"/>
      <c r="OPD108" s="129"/>
      <c r="OPE108" s="129"/>
      <c r="OPF108" s="129"/>
      <c r="OPG108" s="129"/>
      <c r="OPH108" s="129"/>
      <c r="OPI108" s="129"/>
      <c r="OPJ108" s="129"/>
      <c r="OPK108" s="129"/>
      <c r="OPL108" s="129"/>
      <c r="OPM108" s="129"/>
      <c r="OPN108" s="129"/>
      <c r="OPO108" s="129"/>
      <c r="OPP108" s="129"/>
      <c r="OPQ108" s="129"/>
      <c r="OPR108" s="129"/>
      <c r="OPS108" s="129"/>
      <c r="OPT108" s="129"/>
      <c r="OPU108" s="129"/>
      <c r="OPV108" s="129"/>
      <c r="OPW108" s="129"/>
      <c r="OPX108" s="129"/>
      <c r="OPY108" s="129"/>
      <c r="OPZ108" s="129"/>
      <c r="OQA108" s="129"/>
      <c r="OQB108" s="129"/>
      <c r="OQC108" s="129"/>
      <c r="OQD108" s="129"/>
      <c r="OQE108" s="129"/>
      <c r="OQF108" s="129"/>
      <c r="OQG108" s="129"/>
      <c r="OQH108" s="129"/>
      <c r="OQI108" s="129"/>
      <c r="OQJ108" s="129"/>
      <c r="OQK108" s="129"/>
      <c r="OQL108" s="129"/>
      <c r="OQM108" s="129"/>
      <c r="OQN108" s="129"/>
      <c r="OQO108" s="129"/>
      <c r="OQP108" s="129"/>
      <c r="OQQ108" s="129"/>
      <c r="OQR108" s="129"/>
      <c r="OQS108" s="129"/>
      <c r="OQT108" s="129"/>
      <c r="OQU108" s="129"/>
      <c r="OQV108" s="129"/>
      <c r="OQW108" s="129"/>
      <c r="OQX108" s="129"/>
      <c r="OQY108" s="129"/>
      <c r="OQZ108" s="129"/>
      <c r="ORA108" s="129"/>
      <c r="ORB108" s="129"/>
      <c r="ORC108" s="129"/>
      <c r="ORD108" s="129"/>
      <c r="ORE108" s="129"/>
      <c r="ORF108" s="129"/>
      <c r="ORG108" s="129"/>
      <c r="ORH108" s="129"/>
      <c r="ORI108" s="129"/>
      <c r="ORJ108" s="129"/>
      <c r="ORK108" s="129"/>
      <c r="ORL108" s="129"/>
      <c r="ORM108" s="129"/>
      <c r="ORN108" s="129"/>
      <c r="ORO108" s="129"/>
      <c r="ORP108" s="129"/>
      <c r="ORQ108" s="129"/>
      <c r="ORR108" s="129"/>
      <c r="ORS108" s="129"/>
      <c r="ORT108" s="129"/>
      <c r="ORU108" s="129"/>
      <c r="ORV108" s="129"/>
      <c r="ORW108" s="129"/>
      <c r="ORX108" s="129"/>
      <c r="ORY108" s="129"/>
      <c r="ORZ108" s="129"/>
      <c r="OSA108" s="129"/>
      <c r="OSB108" s="129"/>
      <c r="OSC108" s="129"/>
      <c r="OSD108" s="129"/>
      <c r="OSE108" s="129"/>
      <c r="OSF108" s="129"/>
      <c r="OSG108" s="129"/>
      <c r="OSH108" s="129"/>
      <c r="OSI108" s="129"/>
      <c r="OSJ108" s="129"/>
      <c r="OSK108" s="129"/>
      <c r="OSL108" s="129"/>
      <c r="OSM108" s="129"/>
      <c r="OSN108" s="129"/>
      <c r="OSO108" s="129"/>
      <c r="OSP108" s="129"/>
      <c r="OSQ108" s="129"/>
      <c r="OSR108" s="129"/>
      <c r="OSS108" s="129"/>
      <c r="OST108" s="129"/>
      <c r="OSU108" s="129"/>
      <c r="OSV108" s="129"/>
      <c r="OSW108" s="129"/>
      <c r="OSX108" s="129"/>
      <c r="OSY108" s="129"/>
      <c r="OSZ108" s="129"/>
      <c r="OTA108" s="129"/>
      <c r="OTB108" s="129"/>
      <c r="OTC108" s="129"/>
      <c r="OTD108" s="129"/>
      <c r="OTE108" s="129"/>
      <c r="OTF108" s="129"/>
      <c r="OTG108" s="129"/>
      <c r="OTH108" s="129"/>
      <c r="OTI108" s="129"/>
      <c r="OTJ108" s="129"/>
      <c r="OTK108" s="129"/>
      <c r="OTL108" s="129"/>
      <c r="OTM108" s="129"/>
      <c r="OTN108" s="129"/>
      <c r="OTO108" s="129"/>
      <c r="OTP108" s="129"/>
      <c r="OTQ108" s="129"/>
      <c r="OTR108" s="129"/>
      <c r="OTS108" s="129"/>
      <c r="OTT108" s="129"/>
      <c r="OTU108" s="129"/>
      <c r="OTV108" s="129"/>
      <c r="OTW108" s="129"/>
      <c r="OTX108" s="129"/>
      <c r="OTY108" s="129"/>
      <c r="OTZ108" s="129"/>
      <c r="OUA108" s="129"/>
      <c r="OUB108" s="129"/>
      <c r="OUC108" s="129"/>
      <c r="OUD108" s="129"/>
      <c r="OUE108" s="129"/>
      <c r="OUF108" s="129"/>
      <c r="OUG108" s="129"/>
      <c r="OUH108" s="129"/>
      <c r="OUI108" s="129"/>
      <c r="OUJ108" s="129"/>
      <c r="OUK108" s="129"/>
      <c r="OUL108" s="129"/>
      <c r="OUM108" s="129"/>
      <c r="OUN108" s="129"/>
      <c r="OUO108" s="129"/>
      <c r="OUP108" s="129"/>
      <c r="OUQ108" s="129"/>
      <c r="OUR108" s="129"/>
      <c r="OUS108" s="129"/>
      <c r="OUT108" s="129"/>
      <c r="OUU108" s="129"/>
      <c r="OUV108" s="129"/>
      <c r="OUW108" s="129"/>
      <c r="OUX108" s="129"/>
      <c r="OUY108" s="129"/>
      <c r="OUZ108" s="129"/>
      <c r="OVA108" s="129"/>
      <c r="OVB108" s="129"/>
      <c r="OVC108" s="129"/>
      <c r="OVD108" s="129"/>
      <c r="OVE108" s="129"/>
      <c r="OVF108" s="129"/>
      <c r="OVG108" s="129"/>
      <c r="OVH108" s="129"/>
      <c r="OVI108" s="129"/>
      <c r="OVJ108" s="129"/>
      <c r="OVK108" s="129"/>
      <c r="OVL108" s="129"/>
      <c r="OVM108" s="129"/>
      <c r="OVN108" s="129"/>
      <c r="OVO108" s="129"/>
      <c r="OVP108" s="129"/>
      <c r="OVQ108" s="129"/>
      <c r="OVR108" s="129"/>
      <c r="OVS108" s="129"/>
      <c r="OVT108" s="129"/>
      <c r="OVU108" s="129"/>
      <c r="OVV108" s="129"/>
      <c r="OVW108" s="129"/>
      <c r="OVX108" s="129"/>
      <c r="OVY108" s="129"/>
      <c r="OVZ108" s="129"/>
      <c r="OWA108" s="129"/>
      <c r="OWB108" s="129"/>
      <c r="OWC108" s="129"/>
      <c r="OWD108" s="129"/>
      <c r="OWE108" s="129"/>
      <c r="OWF108" s="129"/>
      <c r="OWG108" s="129"/>
      <c r="OWH108" s="129"/>
      <c r="OWI108" s="129"/>
      <c r="OWJ108" s="129"/>
      <c r="OWK108" s="129"/>
      <c r="OWL108" s="129"/>
      <c r="OWM108" s="129"/>
      <c r="OWN108" s="129"/>
      <c r="OWO108" s="129"/>
      <c r="OWP108" s="129"/>
      <c r="OWQ108" s="129"/>
      <c r="OWR108" s="129"/>
      <c r="OWS108" s="129"/>
      <c r="OWT108" s="129"/>
      <c r="OWU108" s="129"/>
      <c r="OWV108" s="129"/>
      <c r="OWW108" s="129"/>
      <c r="OWX108" s="129"/>
      <c r="OWY108" s="129"/>
      <c r="OWZ108" s="129"/>
      <c r="OXA108" s="129"/>
      <c r="OXB108" s="129"/>
      <c r="OXC108" s="129"/>
      <c r="OXD108" s="129"/>
      <c r="OXE108" s="129"/>
      <c r="OXF108" s="129"/>
      <c r="OXG108" s="129"/>
      <c r="OXH108" s="129"/>
      <c r="OXI108" s="129"/>
      <c r="OXJ108" s="129"/>
      <c r="OXK108" s="129"/>
      <c r="OXL108" s="129"/>
      <c r="OXM108" s="129"/>
      <c r="OXN108" s="129"/>
      <c r="OXO108" s="129"/>
      <c r="OXP108" s="129"/>
      <c r="OXQ108" s="129"/>
      <c r="OXR108" s="129"/>
      <c r="OXS108" s="129"/>
      <c r="OXT108" s="129"/>
      <c r="OXU108" s="129"/>
      <c r="OXV108" s="129"/>
      <c r="OXW108" s="129"/>
      <c r="OXX108" s="129"/>
      <c r="OXY108" s="129"/>
      <c r="OXZ108" s="129"/>
      <c r="OYA108" s="129"/>
      <c r="OYB108" s="129"/>
      <c r="OYC108" s="129"/>
      <c r="OYD108" s="129"/>
      <c r="OYE108" s="129"/>
      <c r="OYF108" s="129"/>
      <c r="OYG108" s="129"/>
      <c r="OYH108" s="129"/>
      <c r="OYI108" s="129"/>
      <c r="OYJ108" s="129"/>
      <c r="OYK108" s="129"/>
      <c r="OYL108" s="129"/>
      <c r="OYM108" s="129"/>
      <c r="OYN108" s="129"/>
      <c r="OYO108" s="129"/>
      <c r="OYP108" s="129"/>
      <c r="OYQ108" s="129"/>
      <c r="OYR108" s="129"/>
      <c r="OYS108" s="129"/>
      <c r="OYT108" s="129"/>
      <c r="OYU108" s="129"/>
      <c r="OYV108" s="129"/>
      <c r="OYW108" s="129"/>
      <c r="OYX108" s="129"/>
      <c r="OYY108" s="129"/>
      <c r="OYZ108" s="129"/>
      <c r="OZA108" s="129"/>
      <c r="OZB108" s="129"/>
      <c r="OZC108" s="129"/>
      <c r="OZD108" s="129"/>
      <c r="OZE108" s="129"/>
      <c r="OZF108" s="129"/>
      <c r="OZG108" s="129"/>
      <c r="OZH108" s="129"/>
      <c r="OZI108" s="129"/>
      <c r="OZJ108" s="129"/>
      <c r="OZK108" s="129"/>
      <c r="OZL108" s="129"/>
      <c r="OZM108" s="129"/>
      <c r="OZN108" s="129"/>
      <c r="OZO108" s="129"/>
      <c r="OZP108" s="129"/>
      <c r="OZQ108" s="129"/>
      <c r="OZR108" s="129"/>
      <c r="OZS108" s="129"/>
      <c r="OZT108" s="129"/>
      <c r="OZU108" s="129"/>
      <c r="OZV108" s="129"/>
      <c r="OZW108" s="129"/>
      <c r="OZX108" s="129"/>
      <c r="OZY108" s="129"/>
      <c r="OZZ108" s="129"/>
      <c r="PAA108" s="129"/>
      <c r="PAB108" s="129"/>
      <c r="PAC108" s="129"/>
      <c r="PAD108" s="129"/>
      <c r="PAE108" s="129"/>
      <c r="PAF108" s="129"/>
      <c r="PAG108" s="129"/>
      <c r="PAH108" s="129"/>
      <c r="PAI108" s="129"/>
      <c r="PAJ108" s="129"/>
      <c r="PAK108" s="129"/>
      <c r="PAL108" s="129"/>
      <c r="PAM108" s="129"/>
      <c r="PAN108" s="129"/>
      <c r="PAO108" s="129"/>
      <c r="PAP108" s="129"/>
      <c r="PAQ108" s="129"/>
      <c r="PAR108" s="129"/>
      <c r="PAS108" s="129"/>
      <c r="PAT108" s="129"/>
      <c r="PAU108" s="129"/>
      <c r="PAV108" s="129"/>
      <c r="PAW108" s="129"/>
      <c r="PAX108" s="129"/>
      <c r="PAY108" s="129"/>
      <c r="PAZ108" s="129"/>
      <c r="PBA108" s="129"/>
      <c r="PBB108" s="129"/>
      <c r="PBC108" s="129"/>
      <c r="PBD108" s="129"/>
      <c r="PBE108" s="129"/>
      <c r="PBF108" s="129"/>
      <c r="PBG108" s="129"/>
      <c r="PBH108" s="129"/>
      <c r="PBI108" s="129"/>
      <c r="PBJ108" s="129"/>
      <c r="PBK108" s="129"/>
      <c r="PBL108" s="129"/>
      <c r="PBM108" s="129"/>
      <c r="PBN108" s="129"/>
      <c r="PBO108" s="129"/>
      <c r="PBP108" s="129"/>
      <c r="PBQ108" s="129"/>
      <c r="PBR108" s="129"/>
      <c r="PBS108" s="129"/>
      <c r="PBT108" s="129"/>
      <c r="PBU108" s="129"/>
      <c r="PBV108" s="129"/>
      <c r="PBW108" s="129"/>
      <c r="PBX108" s="129"/>
      <c r="PBY108" s="129"/>
      <c r="PBZ108" s="129"/>
      <c r="PCA108" s="129"/>
      <c r="PCB108" s="129"/>
      <c r="PCC108" s="129"/>
      <c r="PCD108" s="129"/>
      <c r="PCE108" s="129"/>
      <c r="PCF108" s="129"/>
      <c r="PCG108" s="129"/>
      <c r="PCH108" s="129"/>
      <c r="PCI108" s="129"/>
      <c r="PCJ108" s="129"/>
      <c r="PCK108" s="129"/>
      <c r="PCL108" s="129"/>
      <c r="PCM108" s="129"/>
      <c r="PCN108" s="129"/>
      <c r="PCO108" s="129"/>
      <c r="PCP108" s="129"/>
      <c r="PCQ108" s="129"/>
      <c r="PCR108" s="129"/>
      <c r="PCS108" s="129"/>
      <c r="PCT108" s="129"/>
      <c r="PCU108" s="129"/>
      <c r="PCV108" s="129"/>
      <c r="PCW108" s="129"/>
      <c r="PCX108" s="129"/>
      <c r="PCY108" s="129"/>
      <c r="PCZ108" s="129"/>
      <c r="PDA108" s="129"/>
      <c r="PDB108" s="129"/>
      <c r="PDC108" s="129"/>
      <c r="PDD108" s="129"/>
      <c r="PDE108" s="129"/>
      <c r="PDF108" s="129"/>
      <c r="PDG108" s="129"/>
      <c r="PDH108" s="129"/>
      <c r="PDI108" s="129"/>
      <c r="PDJ108" s="129"/>
      <c r="PDK108" s="129"/>
      <c r="PDL108" s="129"/>
      <c r="PDM108" s="129"/>
      <c r="PDN108" s="129"/>
      <c r="PDO108" s="129"/>
      <c r="PDP108" s="129"/>
      <c r="PDQ108" s="129"/>
      <c r="PDR108" s="129"/>
      <c r="PDS108" s="129"/>
      <c r="PDT108" s="129"/>
      <c r="PDU108" s="129"/>
      <c r="PDV108" s="129"/>
      <c r="PDW108" s="129"/>
      <c r="PDX108" s="129"/>
      <c r="PDY108" s="129"/>
      <c r="PDZ108" s="129"/>
      <c r="PEA108" s="129"/>
      <c r="PEB108" s="129"/>
      <c r="PEC108" s="129"/>
      <c r="PED108" s="129"/>
      <c r="PEE108" s="129"/>
      <c r="PEF108" s="129"/>
      <c r="PEG108" s="129"/>
      <c r="PEH108" s="129"/>
      <c r="PEI108" s="129"/>
      <c r="PEJ108" s="129"/>
      <c r="PEK108" s="129"/>
      <c r="PEL108" s="129"/>
      <c r="PEM108" s="129"/>
      <c r="PEN108" s="129"/>
      <c r="PEO108" s="129"/>
      <c r="PEP108" s="129"/>
      <c r="PEQ108" s="129"/>
      <c r="PER108" s="129"/>
      <c r="PES108" s="129"/>
      <c r="PET108" s="129"/>
      <c r="PEU108" s="129"/>
      <c r="PEV108" s="129"/>
      <c r="PEW108" s="129"/>
      <c r="PEX108" s="129"/>
      <c r="PEY108" s="129"/>
      <c r="PEZ108" s="129"/>
      <c r="PFA108" s="129"/>
      <c r="PFB108" s="129"/>
      <c r="PFC108" s="129"/>
      <c r="PFD108" s="129"/>
      <c r="PFE108" s="129"/>
      <c r="PFF108" s="129"/>
      <c r="PFG108" s="129"/>
      <c r="PFH108" s="129"/>
      <c r="PFI108" s="129"/>
      <c r="PFJ108" s="129"/>
      <c r="PFK108" s="129"/>
      <c r="PFL108" s="129"/>
      <c r="PFM108" s="129"/>
      <c r="PFN108" s="129"/>
      <c r="PFO108" s="129"/>
      <c r="PFP108" s="129"/>
      <c r="PFQ108" s="129"/>
      <c r="PFR108" s="129"/>
      <c r="PFS108" s="129"/>
      <c r="PFT108" s="129"/>
      <c r="PFU108" s="129"/>
      <c r="PFV108" s="129"/>
      <c r="PFW108" s="129"/>
      <c r="PFX108" s="129"/>
      <c r="PFY108" s="129"/>
      <c r="PFZ108" s="129"/>
      <c r="PGA108" s="129"/>
      <c r="PGB108" s="129"/>
      <c r="PGC108" s="129"/>
      <c r="PGD108" s="129"/>
      <c r="PGE108" s="129"/>
      <c r="PGF108" s="129"/>
      <c r="PGG108" s="129"/>
      <c r="PGH108" s="129"/>
      <c r="PGI108" s="129"/>
      <c r="PGJ108" s="129"/>
      <c r="PGK108" s="129"/>
      <c r="PGL108" s="129"/>
      <c r="PGM108" s="129"/>
      <c r="PGN108" s="129"/>
      <c r="PGO108" s="129"/>
      <c r="PGP108" s="129"/>
      <c r="PGQ108" s="129"/>
      <c r="PGR108" s="129"/>
      <c r="PGS108" s="129"/>
      <c r="PGT108" s="129"/>
      <c r="PGU108" s="129"/>
      <c r="PGV108" s="129"/>
      <c r="PGW108" s="129"/>
      <c r="PGX108" s="129"/>
      <c r="PGY108" s="129"/>
      <c r="PGZ108" s="129"/>
      <c r="PHA108" s="129"/>
      <c r="PHB108" s="129"/>
      <c r="PHC108" s="129"/>
      <c r="PHD108" s="129"/>
      <c r="PHE108" s="129"/>
      <c r="PHF108" s="129"/>
      <c r="PHG108" s="129"/>
      <c r="PHH108" s="129"/>
      <c r="PHI108" s="129"/>
      <c r="PHJ108" s="129"/>
      <c r="PHK108" s="129"/>
      <c r="PHL108" s="129"/>
      <c r="PHM108" s="129"/>
      <c r="PHN108" s="129"/>
      <c r="PHO108" s="129"/>
      <c r="PHP108" s="129"/>
      <c r="PHQ108" s="129"/>
      <c r="PHR108" s="129"/>
      <c r="PHS108" s="129"/>
      <c r="PHT108" s="129"/>
      <c r="PHU108" s="129"/>
      <c r="PHV108" s="129"/>
      <c r="PHW108" s="129"/>
      <c r="PHX108" s="129"/>
      <c r="PHY108" s="129"/>
      <c r="PHZ108" s="129"/>
      <c r="PIA108" s="129"/>
      <c r="PIB108" s="129"/>
      <c r="PIC108" s="129"/>
      <c r="PID108" s="129"/>
      <c r="PIE108" s="129"/>
      <c r="PIF108" s="129"/>
      <c r="PIG108" s="129"/>
      <c r="PIH108" s="129"/>
      <c r="PII108" s="129"/>
      <c r="PIJ108" s="129"/>
      <c r="PIK108" s="129"/>
      <c r="PIL108" s="129"/>
      <c r="PIM108" s="129"/>
      <c r="PIN108" s="129"/>
      <c r="PIO108" s="129"/>
      <c r="PIP108" s="129"/>
      <c r="PIQ108" s="129"/>
      <c r="PIR108" s="129"/>
      <c r="PIS108" s="129"/>
      <c r="PIT108" s="129"/>
      <c r="PIU108" s="129"/>
      <c r="PIV108" s="129"/>
      <c r="PIW108" s="129"/>
      <c r="PIX108" s="129"/>
      <c r="PIY108" s="129"/>
      <c r="PIZ108" s="129"/>
      <c r="PJA108" s="129"/>
      <c r="PJB108" s="129"/>
      <c r="PJC108" s="129"/>
      <c r="PJD108" s="129"/>
      <c r="PJE108" s="129"/>
      <c r="PJF108" s="129"/>
      <c r="PJG108" s="129"/>
      <c r="PJH108" s="129"/>
      <c r="PJI108" s="129"/>
      <c r="PJJ108" s="129"/>
      <c r="PJK108" s="129"/>
      <c r="PJL108" s="129"/>
      <c r="PJM108" s="129"/>
      <c r="PJN108" s="129"/>
      <c r="PJO108" s="129"/>
      <c r="PJP108" s="129"/>
      <c r="PJQ108" s="129"/>
      <c r="PJR108" s="129"/>
      <c r="PJS108" s="129"/>
      <c r="PJT108" s="129"/>
      <c r="PJU108" s="129"/>
      <c r="PJV108" s="129"/>
      <c r="PJW108" s="129"/>
      <c r="PJX108" s="129"/>
      <c r="PJY108" s="129"/>
      <c r="PJZ108" s="129"/>
      <c r="PKA108" s="129"/>
      <c r="PKB108" s="129"/>
      <c r="PKC108" s="129"/>
      <c r="PKD108" s="129"/>
      <c r="PKE108" s="129"/>
      <c r="PKF108" s="129"/>
      <c r="PKG108" s="129"/>
      <c r="PKH108" s="129"/>
      <c r="PKI108" s="129"/>
      <c r="PKJ108" s="129"/>
      <c r="PKK108" s="129"/>
      <c r="PKL108" s="129"/>
      <c r="PKM108" s="129"/>
      <c r="PKN108" s="129"/>
      <c r="PKO108" s="129"/>
      <c r="PKP108" s="129"/>
      <c r="PKQ108" s="129"/>
      <c r="PKR108" s="129"/>
      <c r="PKS108" s="129"/>
      <c r="PKT108" s="129"/>
      <c r="PKU108" s="129"/>
      <c r="PKV108" s="129"/>
      <c r="PKW108" s="129"/>
      <c r="PKX108" s="129"/>
      <c r="PKY108" s="129"/>
      <c r="PKZ108" s="129"/>
      <c r="PLA108" s="129"/>
      <c r="PLB108" s="129"/>
      <c r="PLC108" s="129"/>
      <c r="PLD108" s="129"/>
      <c r="PLE108" s="129"/>
      <c r="PLF108" s="129"/>
      <c r="PLG108" s="129"/>
      <c r="PLH108" s="129"/>
      <c r="PLI108" s="129"/>
      <c r="PLJ108" s="129"/>
      <c r="PLK108" s="129"/>
      <c r="PLL108" s="129"/>
      <c r="PLM108" s="129"/>
      <c r="PLN108" s="129"/>
      <c r="PLO108" s="129"/>
      <c r="PLP108" s="129"/>
      <c r="PLQ108" s="129"/>
      <c r="PLR108" s="129"/>
      <c r="PLS108" s="129"/>
      <c r="PLT108" s="129"/>
      <c r="PLU108" s="129"/>
      <c r="PLV108" s="129"/>
      <c r="PLW108" s="129"/>
      <c r="PLX108" s="129"/>
      <c r="PLY108" s="129"/>
      <c r="PLZ108" s="129"/>
      <c r="PMA108" s="129"/>
      <c r="PMB108" s="129"/>
      <c r="PMC108" s="129"/>
      <c r="PMD108" s="129"/>
      <c r="PME108" s="129"/>
      <c r="PMF108" s="129"/>
      <c r="PMG108" s="129"/>
      <c r="PMH108" s="129"/>
      <c r="PMI108" s="129"/>
      <c r="PMJ108" s="129"/>
      <c r="PMK108" s="129"/>
      <c r="PML108" s="129"/>
      <c r="PMM108" s="129"/>
      <c r="PMN108" s="129"/>
      <c r="PMO108" s="129"/>
      <c r="PMP108" s="129"/>
      <c r="PMQ108" s="129"/>
      <c r="PMR108" s="129"/>
      <c r="PMS108" s="129"/>
      <c r="PMT108" s="129"/>
      <c r="PMU108" s="129"/>
      <c r="PMV108" s="129"/>
      <c r="PMW108" s="129"/>
      <c r="PMX108" s="129"/>
      <c r="PMY108" s="129"/>
      <c r="PMZ108" s="129"/>
      <c r="PNA108" s="129"/>
      <c r="PNB108" s="129"/>
      <c r="PNC108" s="129"/>
      <c r="PND108" s="129"/>
      <c r="PNE108" s="129"/>
      <c r="PNF108" s="129"/>
      <c r="PNG108" s="129"/>
      <c r="PNH108" s="129"/>
      <c r="PNI108" s="129"/>
      <c r="PNJ108" s="129"/>
      <c r="PNK108" s="129"/>
      <c r="PNL108" s="129"/>
      <c r="PNM108" s="129"/>
      <c r="PNN108" s="129"/>
      <c r="PNO108" s="129"/>
      <c r="PNP108" s="129"/>
      <c r="PNQ108" s="129"/>
      <c r="PNR108" s="129"/>
      <c r="PNS108" s="129"/>
      <c r="PNT108" s="129"/>
      <c r="PNU108" s="129"/>
      <c r="PNV108" s="129"/>
      <c r="PNW108" s="129"/>
      <c r="PNX108" s="129"/>
      <c r="PNY108" s="129"/>
      <c r="PNZ108" s="129"/>
      <c r="POA108" s="129"/>
      <c r="POB108" s="129"/>
      <c r="POC108" s="129"/>
      <c r="POD108" s="129"/>
      <c r="POE108" s="129"/>
      <c r="POF108" s="129"/>
      <c r="POG108" s="129"/>
      <c r="POH108" s="129"/>
      <c r="POI108" s="129"/>
      <c r="POJ108" s="129"/>
      <c r="POK108" s="129"/>
      <c r="POL108" s="129"/>
      <c r="POM108" s="129"/>
      <c r="PON108" s="129"/>
      <c r="POO108" s="129"/>
      <c r="POP108" s="129"/>
      <c r="POQ108" s="129"/>
      <c r="POR108" s="129"/>
      <c r="POS108" s="129"/>
      <c r="POT108" s="129"/>
      <c r="POU108" s="129"/>
      <c r="POV108" s="129"/>
      <c r="POW108" s="129"/>
      <c r="POX108" s="129"/>
      <c r="POY108" s="129"/>
      <c r="POZ108" s="129"/>
      <c r="PPA108" s="129"/>
      <c r="PPB108" s="129"/>
      <c r="PPC108" s="129"/>
      <c r="PPD108" s="129"/>
      <c r="PPE108" s="129"/>
      <c r="PPF108" s="129"/>
      <c r="PPG108" s="129"/>
      <c r="PPH108" s="129"/>
      <c r="PPI108" s="129"/>
      <c r="PPJ108" s="129"/>
      <c r="PPK108" s="129"/>
      <c r="PPL108" s="129"/>
      <c r="PPM108" s="129"/>
      <c r="PPN108" s="129"/>
      <c r="PPO108" s="129"/>
      <c r="PPP108" s="129"/>
      <c r="PPQ108" s="129"/>
      <c r="PPR108" s="129"/>
      <c r="PPS108" s="129"/>
      <c r="PPT108" s="129"/>
      <c r="PPU108" s="129"/>
      <c r="PPV108" s="129"/>
      <c r="PPW108" s="129"/>
      <c r="PPX108" s="129"/>
      <c r="PPY108" s="129"/>
      <c r="PPZ108" s="129"/>
      <c r="PQA108" s="129"/>
      <c r="PQB108" s="129"/>
      <c r="PQC108" s="129"/>
      <c r="PQD108" s="129"/>
      <c r="PQE108" s="129"/>
      <c r="PQF108" s="129"/>
      <c r="PQG108" s="129"/>
      <c r="PQH108" s="129"/>
      <c r="PQI108" s="129"/>
      <c r="PQJ108" s="129"/>
      <c r="PQK108" s="129"/>
      <c r="PQL108" s="129"/>
      <c r="PQM108" s="129"/>
      <c r="PQN108" s="129"/>
      <c r="PQO108" s="129"/>
      <c r="PQP108" s="129"/>
      <c r="PQQ108" s="129"/>
      <c r="PQR108" s="129"/>
      <c r="PQS108" s="129"/>
      <c r="PQT108" s="129"/>
      <c r="PQU108" s="129"/>
      <c r="PQV108" s="129"/>
      <c r="PQW108" s="129"/>
      <c r="PQX108" s="129"/>
      <c r="PQY108" s="129"/>
      <c r="PQZ108" s="129"/>
      <c r="PRA108" s="129"/>
      <c r="PRB108" s="129"/>
      <c r="PRC108" s="129"/>
      <c r="PRD108" s="129"/>
      <c r="PRE108" s="129"/>
      <c r="PRF108" s="129"/>
      <c r="PRG108" s="129"/>
      <c r="PRH108" s="129"/>
      <c r="PRI108" s="129"/>
      <c r="PRJ108" s="129"/>
      <c r="PRK108" s="129"/>
      <c r="PRL108" s="129"/>
      <c r="PRM108" s="129"/>
      <c r="PRN108" s="129"/>
      <c r="PRO108" s="129"/>
      <c r="PRP108" s="129"/>
      <c r="PRQ108" s="129"/>
      <c r="PRR108" s="129"/>
      <c r="PRS108" s="129"/>
      <c r="PRT108" s="129"/>
      <c r="PRU108" s="129"/>
      <c r="PRV108" s="129"/>
      <c r="PRW108" s="129"/>
      <c r="PRX108" s="129"/>
      <c r="PRY108" s="129"/>
      <c r="PRZ108" s="129"/>
      <c r="PSA108" s="129"/>
      <c r="PSB108" s="129"/>
      <c r="PSC108" s="129"/>
      <c r="PSD108" s="129"/>
      <c r="PSE108" s="129"/>
      <c r="PSF108" s="129"/>
      <c r="PSG108" s="129"/>
      <c r="PSH108" s="129"/>
      <c r="PSI108" s="129"/>
      <c r="PSJ108" s="129"/>
      <c r="PSK108" s="129"/>
      <c r="PSL108" s="129"/>
      <c r="PSM108" s="129"/>
      <c r="PSN108" s="129"/>
      <c r="PSO108" s="129"/>
      <c r="PSP108" s="129"/>
      <c r="PSQ108" s="129"/>
      <c r="PSR108" s="129"/>
      <c r="PSS108" s="129"/>
      <c r="PST108" s="129"/>
      <c r="PSU108" s="129"/>
      <c r="PSV108" s="129"/>
      <c r="PSW108" s="129"/>
      <c r="PSX108" s="129"/>
      <c r="PSY108" s="129"/>
      <c r="PSZ108" s="129"/>
      <c r="PTA108" s="129"/>
      <c r="PTB108" s="129"/>
      <c r="PTC108" s="129"/>
      <c r="PTD108" s="129"/>
      <c r="PTE108" s="129"/>
      <c r="PTF108" s="129"/>
      <c r="PTG108" s="129"/>
      <c r="PTH108" s="129"/>
      <c r="PTI108" s="129"/>
      <c r="PTJ108" s="129"/>
      <c r="PTK108" s="129"/>
      <c r="PTL108" s="129"/>
      <c r="PTM108" s="129"/>
      <c r="PTN108" s="129"/>
      <c r="PTO108" s="129"/>
      <c r="PTP108" s="129"/>
      <c r="PTQ108" s="129"/>
      <c r="PTR108" s="129"/>
      <c r="PTS108" s="129"/>
      <c r="PTT108" s="129"/>
      <c r="PTU108" s="129"/>
      <c r="PTV108" s="129"/>
      <c r="PTW108" s="129"/>
      <c r="PTX108" s="129"/>
      <c r="PTY108" s="129"/>
      <c r="PTZ108" s="129"/>
      <c r="PUA108" s="129"/>
      <c r="PUB108" s="129"/>
      <c r="PUC108" s="129"/>
      <c r="PUD108" s="129"/>
      <c r="PUE108" s="129"/>
      <c r="PUF108" s="129"/>
      <c r="PUG108" s="129"/>
      <c r="PUH108" s="129"/>
      <c r="PUI108" s="129"/>
      <c r="PUJ108" s="129"/>
      <c r="PUK108" s="129"/>
      <c r="PUL108" s="129"/>
      <c r="PUM108" s="129"/>
      <c r="PUN108" s="129"/>
      <c r="PUO108" s="129"/>
      <c r="PUP108" s="129"/>
      <c r="PUQ108" s="129"/>
      <c r="PUR108" s="129"/>
      <c r="PUS108" s="129"/>
      <c r="PUT108" s="129"/>
      <c r="PUU108" s="129"/>
      <c r="PUV108" s="129"/>
      <c r="PUW108" s="129"/>
      <c r="PUX108" s="129"/>
      <c r="PUY108" s="129"/>
      <c r="PUZ108" s="129"/>
      <c r="PVA108" s="129"/>
      <c r="PVB108" s="129"/>
      <c r="PVC108" s="129"/>
      <c r="PVD108" s="129"/>
      <c r="PVE108" s="129"/>
      <c r="PVF108" s="129"/>
      <c r="PVG108" s="129"/>
      <c r="PVH108" s="129"/>
      <c r="PVI108" s="129"/>
      <c r="PVJ108" s="129"/>
      <c r="PVK108" s="129"/>
      <c r="PVL108" s="129"/>
      <c r="PVM108" s="129"/>
      <c r="PVN108" s="129"/>
      <c r="PVO108" s="129"/>
      <c r="PVP108" s="129"/>
      <c r="PVQ108" s="129"/>
      <c r="PVR108" s="129"/>
      <c r="PVS108" s="129"/>
      <c r="PVT108" s="129"/>
      <c r="PVU108" s="129"/>
      <c r="PVV108" s="129"/>
      <c r="PVW108" s="129"/>
      <c r="PVX108" s="129"/>
      <c r="PVY108" s="129"/>
      <c r="PVZ108" s="129"/>
      <c r="PWA108" s="129"/>
      <c r="PWB108" s="129"/>
      <c r="PWC108" s="129"/>
      <c r="PWD108" s="129"/>
      <c r="PWE108" s="129"/>
      <c r="PWF108" s="129"/>
      <c r="PWG108" s="129"/>
      <c r="PWH108" s="129"/>
      <c r="PWI108" s="129"/>
      <c r="PWJ108" s="129"/>
      <c r="PWK108" s="129"/>
      <c r="PWL108" s="129"/>
      <c r="PWM108" s="129"/>
      <c r="PWN108" s="129"/>
      <c r="PWO108" s="129"/>
      <c r="PWP108" s="129"/>
      <c r="PWQ108" s="129"/>
      <c r="PWR108" s="129"/>
      <c r="PWS108" s="129"/>
      <c r="PWT108" s="129"/>
      <c r="PWU108" s="129"/>
      <c r="PWV108" s="129"/>
      <c r="PWW108" s="129"/>
      <c r="PWX108" s="129"/>
      <c r="PWY108" s="129"/>
      <c r="PWZ108" s="129"/>
      <c r="PXA108" s="129"/>
      <c r="PXB108" s="129"/>
      <c r="PXC108" s="129"/>
      <c r="PXD108" s="129"/>
      <c r="PXE108" s="129"/>
      <c r="PXF108" s="129"/>
      <c r="PXG108" s="129"/>
      <c r="PXH108" s="129"/>
      <c r="PXI108" s="129"/>
      <c r="PXJ108" s="129"/>
      <c r="PXK108" s="129"/>
      <c r="PXL108" s="129"/>
      <c r="PXM108" s="129"/>
      <c r="PXN108" s="129"/>
      <c r="PXO108" s="129"/>
      <c r="PXP108" s="129"/>
      <c r="PXQ108" s="129"/>
      <c r="PXR108" s="129"/>
      <c r="PXS108" s="129"/>
      <c r="PXT108" s="129"/>
      <c r="PXU108" s="129"/>
      <c r="PXV108" s="129"/>
      <c r="PXW108" s="129"/>
      <c r="PXX108" s="129"/>
      <c r="PXY108" s="129"/>
      <c r="PXZ108" s="129"/>
      <c r="PYA108" s="129"/>
      <c r="PYB108" s="129"/>
      <c r="PYC108" s="129"/>
      <c r="PYD108" s="129"/>
      <c r="PYE108" s="129"/>
      <c r="PYF108" s="129"/>
      <c r="PYG108" s="129"/>
      <c r="PYH108" s="129"/>
      <c r="PYI108" s="129"/>
      <c r="PYJ108" s="129"/>
      <c r="PYK108" s="129"/>
      <c r="PYL108" s="129"/>
      <c r="PYM108" s="129"/>
      <c r="PYN108" s="129"/>
      <c r="PYO108" s="129"/>
      <c r="PYP108" s="129"/>
      <c r="PYQ108" s="129"/>
      <c r="PYR108" s="129"/>
      <c r="PYS108" s="129"/>
      <c r="PYT108" s="129"/>
      <c r="PYU108" s="129"/>
      <c r="PYV108" s="129"/>
      <c r="PYW108" s="129"/>
      <c r="PYX108" s="129"/>
      <c r="PYY108" s="129"/>
      <c r="PYZ108" s="129"/>
      <c r="PZA108" s="129"/>
      <c r="PZB108" s="129"/>
      <c r="PZC108" s="129"/>
      <c r="PZD108" s="129"/>
      <c r="PZE108" s="129"/>
      <c r="PZF108" s="129"/>
      <c r="PZG108" s="129"/>
      <c r="PZH108" s="129"/>
      <c r="PZI108" s="129"/>
      <c r="PZJ108" s="129"/>
      <c r="PZK108" s="129"/>
      <c r="PZL108" s="129"/>
      <c r="PZM108" s="129"/>
      <c r="PZN108" s="129"/>
      <c r="PZO108" s="129"/>
      <c r="PZP108" s="129"/>
      <c r="PZQ108" s="129"/>
      <c r="PZR108" s="129"/>
      <c r="PZS108" s="129"/>
      <c r="PZT108" s="129"/>
      <c r="PZU108" s="129"/>
      <c r="PZV108" s="129"/>
      <c r="PZW108" s="129"/>
      <c r="PZX108" s="129"/>
      <c r="PZY108" s="129"/>
      <c r="PZZ108" s="129"/>
      <c r="QAA108" s="129"/>
      <c r="QAB108" s="129"/>
      <c r="QAC108" s="129"/>
      <c r="QAD108" s="129"/>
      <c r="QAE108" s="129"/>
      <c r="QAF108" s="129"/>
      <c r="QAG108" s="129"/>
      <c r="QAH108" s="129"/>
      <c r="QAI108" s="129"/>
      <c r="QAJ108" s="129"/>
      <c r="QAK108" s="129"/>
      <c r="QAL108" s="129"/>
      <c r="QAM108" s="129"/>
      <c r="QAN108" s="129"/>
      <c r="QAO108" s="129"/>
      <c r="QAP108" s="129"/>
      <c r="QAQ108" s="129"/>
      <c r="QAR108" s="129"/>
      <c r="QAS108" s="129"/>
      <c r="QAT108" s="129"/>
      <c r="QAU108" s="129"/>
      <c r="QAV108" s="129"/>
      <c r="QAW108" s="129"/>
      <c r="QAX108" s="129"/>
      <c r="QAY108" s="129"/>
      <c r="QAZ108" s="129"/>
      <c r="QBA108" s="129"/>
      <c r="QBB108" s="129"/>
      <c r="QBC108" s="129"/>
      <c r="QBD108" s="129"/>
      <c r="QBE108" s="129"/>
      <c r="QBF108" s="129"/>
      <c r="QBG108" s="129"/>
      <c r="QBH108" s="129"/>
      <c r="QBI108" s="129"/>
      <c r="QBJ108" s="129"/>
      <c r="QBK108" s="129"/>
      <c r="QBL108" s="129"/>
      <c r="QBM108" s="129"/>
      <c r="QBN108" s="129"/>
      <c r="QBO108" s="129"/>
      <c r="QBP108" s="129"/>
      <c r="QBQ108" s="129"/>
      <c r="QBR108" s="129"/>
      <c r="QBS108" s="129"/>
      <c r="QBT108" s="129"/>
      <c r="QBU108" s="129"/>
      <c r="QBV108" s="129"/>
      <c r="QBW108" s="129"/>
      <c r="QBX108" s="129"/>
      <c r="QBY108" s="129"/>
      <c r="QBZ108" s="129"/>
      <c r="QCA108" s="129"/>
      <c r="QCB108" s="129"/>
      <c r="QCC108" s="129"/>
      <c r="QCD108" s="129"/>
      <c r="QCE108" s="129"/>
      <c r="QCF108" s="129"/>
      <c r="QCG108" s="129"/>
      <c r="QCH108" s="129"/>
      <c r="QCI108" s="129"/>
      <c r="QCJ108" s="129"/>
      <c r="QCK108" s="129"/>
      <c r="QCL108" s="129"/>
      <c r="QCM108" s="129"/>
      <c r="QCN108" s="129"/>
      <c r="QCO108" s="129"/>
      <c r="QCP108" s="129"/>
      <c r="QCQ108" s="129"/>
      <c r="QCR108" s="129"/>
      <c r="QCS108" s="129"/>
      <c r="QCT108" s="129"/>
      <c r="QCU108" s="129"/>
      <c r="QCV108" s="129"/>
      <c r="QCW108" s="129"/>
      <c r="QCX108" s="129"/>
      <c r="QCY108" s="129"/>
      <c r="QCZ108" s="129"/>
      <c r="QDA108" s="129"/>
      <c r="QDB108" s="129"/>
      <c r="QDC108" s="129"/>
      <c r="QDD108" s="129"/>
      <c r="QDE108" s="129"/>
      <c r="QDF108" s="129"/>
      <c r="QDG108" s="129"/>
      <c r="QDH108" s="129"/>
      <c r="QDI108" s="129"/>
      <c r="QDJ108" s="129"/>
      <c r="QDK108" s="129"/>
      <c r="QDL108" s="129"/>
      <c r="QDM108" s="129"/>
      <c r="QDN108" s="129"/>
      <c r="QDO108" s="129"/>
      <c r="QDP108" s="129"/>
      <c r="QDQ108" s="129"/>
      <c r="QDR108" s="129"/>
      <c r="QDS108" s="129"/>
      <c r="QDT108" s="129"/>
      <c r="QDU108" s="129"/>
      <c r="QDV108" s="129"/>
      <c r="QDW108" s="129"/>
      <c r="QDX108" s="129"/>
      <c r="QDY108" s="129"/>
      <c r="QDZ108" s="129"/>
      <c r="QEA108" s="129"/>
      <c r="QEB108" s="129"/>
      <c r="QEC108" s="129"/>
      <c r="QED108" s="129"/>
      <c r="QEE108" s="129"/>
      <c r="QEF108" s="129"/>
      <c r="QEG108" s="129"/>
      <c r="QEH108" s="129"/>
      <c r="QEI108" s="129"/>
      <c r="QEJ108" s="129"/>
      <c r="QEK108" s="129"/>
      <c r="QEL108" s="129"/>
      <c r="QEM108" s="129"/>
      <c r="QEN108" s="129"/>
      <c r="QEO108" s="129"/>
      <c r="QEP108" s="129"/>
      <c r="QEQ108" s="129"/>
      <c r="QER108" s="129"/>
      <c r="QES108" s="129"/>
      <c r="QET108" s="129"/>
      <c r="QEU108" s="129"/>
      <c r="QEV108" s="129"/>
      <c r="QEW108" s="129"/>
      <c r="QEX108" s="129"/>
      <c r="QEY108" s="129"/>
      <c r="QEZ108" s="129"/>
      <c r="QFA108" s="129"/>
      <c r="QFB108" s="129"/>
      <c r="QFC108" s="129"/>
      <c r="QFD108" s="129"/>
      <c r="QFE108" s="129"/>
      <c r="QFF108" s="129"/>
      <c r="QFG108" s="129"/>
      <c r="QFH108" s="129"/>
      <c r="QFI108" s="129"/>
      <c r="QFJ108" s="129"/>
      <c r="QFK108" s="129"/>
      <c r="QFL108" s="129"/>
      <c r="QFM108" s="129"/>
      <c r="QFN108" s="129"/>
      <c r="QFO108" s="129"/>
      <c r="QFP108" s="129"/>
      <c r="QFQ108" s="129"/>
      <c r="QFR108" s="129"/>
      <c r="QFS108" s="129"/>
      <c r="QFT108" s="129"/>
      <c r="QFU108" s="129"/>
      <c r="QFV108" s="129"/>
      <c r="QFW108" s="129"/>
      <c r="QFX108" s="129"/>
      <c r="QFY108" s="129"/>
      <c r="QFZ108" s="129"/>
      <c r="QGA108" s="129"/>
      <c r="QGB108" s="129"/>
      <c r="QGC108" s="129"/>
      <c r="QGD108" s="129"/>
      <c r="QGE108" s="129"/>
      <c r="QGF108" s="129"/>
      <c r="QGG108" s="129"/>
      <c r="QGH108" s="129"/>
      <c r="QGI108" s="129"/>
      <c r="QGJ108" s="129"/>
      <c r="QGK108" s="129"/>
      <c r="QGL108" s="129"/>
      <c r="QGM108" s="129"/>
      <c r="QGN108" s="129"/>
      <c r="QGO108" s="129"/>
      <c r="QGP108" s="129"/>
      <c r="QGQ108" s="129"/>
      <c r="QGR108" s="129"/>
      <c r="QGS108" s="129"/>
      <c r="QGT108" s="129"/>
      <c r="QGU108" s="129"/>
      <c r="QGV108" s="129"/>
      <c r="QGW108" s="129"/>
      <c r="QGX108" s="129"/>
      <c r="QGY108" s="129"/>
      <c r="QGZ108" s="129"/>
      <c r="QHA108" s="129"/>
      <c r="QHB108" s="129"/>
      <c r="QHC108" s="129"/>
      <c r="QHD108" s="129"/>
      <c r="QHE108" s="129"/>
      <c r="QHF108" s="129"/>
      <c r="QHG108" s="129"/>
      <c r="QHH108" s="129"/>
      <c r="QHI108" s="129"/>
      <c r="QHJ108" s="129"/>
      <c r="QHK108" s="129"/>
      <c r="QHL108" s="129"/>
      <c r="QHM108" s="129"/>
      <c r="QHN108" s="129"/>
      <c r="QHO108" s="129"/>
      <c r="QHP108" s="129"/>
      <c r="QHQ108" s="129"/>
      <c r="QHR108" s="129"/>
      <c r="QHS108" s="129"/>
      <c r="QHT108" s="129"/>
      <c r="QHU108" s="129"/>
      <c r="QHV108" s="129"/>
      <c r="QHW108" s="129"/>
      <c r="QHX108" s="129"/>
      <c r="QHY108" s="129"/>
      <c r="QHZ108" s="129"/>
      <c r="QIA108" s="129"/>
      <c r="QIB108" s="129"/>
      <c r="QIC108" s="129"/>
      <c r="QID108" s="129"/>
      <c r="QIE108" s="129"/>
      <c r="QIF108" s="129"/>
      <c r="QIG108" s="129"/>
      <c r="QIH108" s="129"/>
      <c r="QII108" s="129"/>
      <c r="QIJ108" s="129"/>
      <c r="QIK108" s="129"/>
      <c r="QIL108" s="129"/>
      <c r="QIM108" s="129"/>
      <c r="QIN108" s="129"/>
      <c r="QIO108" s="129"/>
      <c r="QIP108" s="129"/>
      <c r="QIQ108" s="129"/>
      <c r="QIR108" s="129"/>
      <c r="QIS108" s="129"/>
      <c r="QIT108" s="129"/>
      <c r="QIU108" s="129"/>
      <c r="QIV108" s="129"/>
      <c r="QIW108" s="129"/>
      <c r="QIX108" s="129"/>
      <c r="QIY108" s="129"/>
      <c r="QIZ108" s="129"/>
      <c r="QJA108" s="129"/>
      <c r="QJB108" s="129"/>
      <c r="QJC108" s="129"/>
      <c r="QJD108" s="129"/>
      <c r="QJE108" s="129"/>
      <c r="QJF108" s="129"/>
      <c r="QJG108" s="129"/>
      <c r="QJH108" s="129"/>
      <c r="QJI108" s="129"/>
      <c r="QJJ108" s="129"/>
      <c r="QJK108" s="129"/>
      <c r="QJL108" s="129"/>
      <c r="QJM108" s="129"/>
      <c r="QJN108" s="129"/>
      <c r="QJO108" s="129"/>
      <c r="QJP108" s="129"/>
      <c r="QJQ108" s="129"/>
      <c r="QJR108" s="129"/>
      <c r="QJS108" s="129"/>
      <c r="QJT108" s="129"/>
      <c r="QJU108" s="129"/>
      <c r="QJV108" s="129"/>
      <c r="QJW108" s="129"/>
      <c r="QJX108" s="129"/>
      <c r="QJY108" s="129"/>
      <c r="QJZ108" s="129"/>
      <c r="QKA108" s="129"/>
      <c r="QKB108" s="129"/>
      <c r="QKC108" s="129"/>
      <c r="QKD108" s="129"/>
      <c r="QKE108" s="129"/>
      <c r="QKF108" s="129"/>
      <c r="QKG108" s="129"/>
      <c r="QKH108" s="129"/>
      <c r="QKI108" s="129"/>
      <c r="QKJ108" s="129"/>
      <c r="QKK108" s="129"/>
      <c r="QKL108" s="129"/>
      <c r="QKM108" s="129"/>
      <c r="QKN108" s="129"/>
      <c r="QKO108" s="129"/>
      <c r="QKP108" s="129"/>
      <c r="QKQ108" s="129"/>
      <c r="QKR108" s="129"/>
      <c r="QKS108" s="129"/>
      <c r="QKT108" s="129"/>
      <c r="QKU108" s="129"/>
      <c r="QKV108" s="129"/>
      <c r="QKW108" s="129"/>
      <c r="QKX108" s="129"/>
      <c r="QKY108" s="129"/>
      <c r="QKZ108" s="129"/>
      <c r="QLA108" s="129"/>
      <c r="QLB108" s="129"/>
      <c r="QLC108" s="129"/>
      <c r="QLD108" s="129"/>
      <c r="QLE108" s="129"/>
      <c r="QLF108" s="129"/>
      <c r="QLG108" s="129"/>
      <c r="QLH108" s="129"/>
      <c r="QLI108" s="129"/>
      <c r="QLJ108" s="129"/>
      <c r="QLK108" s="129"/>
      <c r="QLL108" s="129"/>
      <c r="QLM108" s="129"/>
      <c r="QLN108" s="129"/>
      <c r="QLO108" s="129"/>
      <c r="QLP108" s="129"/>
      <c r="QLQ108" s="129"/>
      <c r="QLR108" s="129"/>
      <c r="QLS108" s="129"/>
      <c r="QLT108" s="129"/>
      <c r="QLU108" s="129"/>
      <c r="QLV108" s="129"/>
      <c r="QLW108" s="129"/>
      <c r="QLX108" s="129"/>
      <c r="QLY108" s="129"/>
      <c r="QLZ108" s="129"/>
      <c r="QMA108" s="129"/>
      <c r="QMB108" s="129"/>
      <c r="QMC108" s="129"/>
      <c r="QMD108" s="129"/>
      <c r="QME108" s="129"/>
      <c r="QMF108" s="129"/>
      <c r="QMG108" s="129"/>
      <c r="QMH108" s="129"/>
      <c r="QMI108" s="129"/>
      <c r="QMJ108" s="129"/>
      <c r="QMK108" s="129"/>
      <c r="QML108" s="129"/>
      <c r="QMM108" s="129"/>
      <c r="QMN108" s="129"/>
      <c r="QMO108" s="129"/>
      <c r="QMP108" s="129"/>
      <c r="QMQ108" s="129"/>
      <c r="QMR108" s="129"/>
      <c r="QMS108" s="129"/>
      <c r="QMT108" s="129"/>
      <c r="QMU108" s="129"/>
      <c r="QMV108" s="129"/>
      <c r="QMW108" s="129"/>
      <c r="QMX108" s="129"/>
      <c r="QMY108" s="129"/>
      <c r="QMZ108" s="129"/>
      <c r="QNA108" s="129"/>
      <c r="QNB108" s="129"/>
      <c r="QNC108" s="129"/>
      <c r="QND108" s="129"/>
      <c r="QNE108" s="129"/>
      <c r="QNF108" s="129"/>
      <c r="QNG108" s="129"/>
      <c r="QNH108" s="129"/>
      <c r="QNI108" s="129"/>
      <c r="QNJ108" s="129"/>
      <c r="QNK108" s="129"/>
      <c r="QNL108" s="129"/>
      <c r="QNM108" s="129"/>
      <c r="QNN108" s="129"/>
      <c r="QNO108" s="129"/>
      <c r="QNP108" s="129"/>
      <c r="QNQ108" s="129"/>
      <c r="QNR108" s="129"/>
      <c r="QNS108" s="129"/>
      <c r="QNT108" s="129"/>
      <c r="QNU108" s="129"/>
      <c r="QNV108" s="129"/>
      <c r="QNW108" s="129"/>
      <c r="QNX108" s="129"/>
      <c r="QNY108" s="129"/>
      <c r="QNZ108" s="129"/>
      <c r="QOA108" s="129"/>
      <c r="QOB108" s="129"/>
      <c r="QOC108" s="129"/>
      <c r="QOD108" s="129"/>
      <c r="QOE108" s="129"/>
      <c r="QOF108" s="129"/>
      <c r="QOG108" s="129"/>
      <c r="QOH108" s="129"/>
      <c r="QOI108" s="129"/>
      <c r="QOJ108" s="129"/>
      <c r="QOK108" s="129"/>
      <c r="QOL108" s="129"/>
      <c r="QOM108" s="129"/>
      <c r="QON108" s="129"/>
      <c r="QOO108" s="129"/>
      <c r="QOP108" s="129"/>
      <c r="QOQ108" s="129"/>
      <c r="QOR108" s="129"/>
      <c r="QOS108" s="129"/>
      <c r="QOT108" s="129"/>
      <c r="QOU108" s="129"/>
      <c r="QOV108" s="129"/>
      <c r="QOW108" s="129"/>
      <c r="QOX108" s="129"/>
      <c r="QOY108" s="129"/>
      <c r="QOZ108" s="129"/>
      <c r="QPA108" s="129"/>
      <c r="QPB108" s="129"/>
      <c r="QPC108" s="129"/>
      <c r="QPD108" s="129"/>
      <c r="QPE108" s="129"/>
      <c r="QPF108" s="129"/>
      <c r="QPG108" s="129"/>
      <c r="QPH108" s="129"/>
      <c r="QPI108" s="129"/>
      <c r="QPJ108" s="129"/>
      <c r="QPK108" s="129"/>
      <c r="QPL108" s="129"/>
      <c r="QPM108" s="129"/>
      <c r="QPN108" s="129"/>
      <c r="QPO108" s="129"/>
      <c r="QPP108" s="129"/>
      <c r="QPQ108" s="129"/>
      <c r="QPR108" s="129"/>
      <c r="QPS108" s="129"/>
      <c r="QPT108" s="129"/>
      <c r="QPU108" s="129"/>
      <c r="QPV108" s="129"/>
      <c r="QPW108" s="129"/>
      <c r="QPX108" s="129"/>
      <c r="QPY108" s="129"/>
      <c r="QPZ108" s="129"/>
      <c r="QQA108" s="129"/>
      <c r="QQB108" s="129"/>
      <c r="QQC108" s="129"/>
      <c r="QQD108" s="129"/>
      <c r="QQE108" s="129"/>
      <c r="QQF108" s="129"/>
      <c r="QQG108" s="129"/>
      <c r="QQH108" s="129"/>
      <c r="QQI108" s="129"/>
      <c r="QQJ108" s="129"/>
      <c r="QQK108" s="129"/>
      <c r="QQL108" s="129"/>
      <c r="QQM108" s="129"/>
      <c r="QQN108" s="129"/>
      <c r="QQO108" s="129"/>
      <c r="QQP108" s="129"/>
      <c r="QQQ108" s="129"/>
      <c r="QQR108" s="129"/>
      <c r="QQS108" s="129"/>
      <c r="QQT108" s="129"/>
      <c r="QQU108" s="129"/>
      <c r="QQV108" s="129"/>
      <c r="QQW108" s="129"/>
      <c r="QQX108" s="129"/>
      <c r="QQY108" s="129"/>
      <c r="QQZ108" s="129"/>
      <c r="QRA108" s="129"/>
      <c r="QRB108" s="129"/>
      <c r="QRC108" s="129"/>
      <c r="QRD108" s="129"/>
      <c r="QRE108" s="129"/>
      <c r="QRF108" s="129"/>
      <c r="QRG108" s="129"/>
      <c r="QRH108" s="129"/>
      <c r="QRI108" s="129"/>
      <c r="QRJ108" s="129"/>
      <c r="QRK108" s="129"/>
      <c r="QRL108" s="129"/>
      <c r="QRM108" s="129"/>
      <c r="QRN108" s="129"/>
      <c r="QRO108" s="129"/>
      <c r="QRP108" s="129"/>
      <c r="QRQ108" s="129"/>
      <c r="QRR108" s="129"/>
      <c r="QRS108" s="129"/>
      <c r="QRT108" s="129"/>
      <c r="QRU108" s="129"/>
      <c r="QRV108" s="129"/>
      <c r="QRW108" s="129"/>
      <c r="QRX108" s="129"/>
      <c r="QRY108" s="129"/>
      <c r="QRZ108" s="129"/>
      <c r="QSA108" s="129"/>
      <c r="QSB108" s="129"/>
      <c r="QSC108" s="129"/>
      <c r="QSD108" s="129"/>
      <c r="QSE108" s="129"/>
      <c r="QSF108" s="129"/>
      <c r="QSG108" s="129"/>
      <c r="QSH108" s="129"/>
      <c r="QSI108" s="129"/>
      <c r="QSJ108" s="129"/>
      <c r="QSK108" s="129"/>
      <c r="QSL108" s="129"/>
      <c r="QSM108" s="129"/>
      <c r="QSN108" s="129"/>
      <c r="QSO108" s="129"/>
      <c r="QSP108" s="129"/>
      <c r="QSQ108" s="129"/>
      <c r="QSR108" s="129"/>
      <c r="QSS108" s="129"/>
      <c r="QST108" s="129"/>
      <c r="QSU108" s="129"/>
      <c r="QSV108" s="129"/>
      <c r="QSW108" s="129"/>
      <c r="QSX108" s="129"/>
      <c r="QSY108" s="129"/>
      <c r="QSZ108" s="129"/>
      <c r="QTA108" s="129"/>
      <c r="QTB108" s="129"/>
      <c r="QTC108" s="129"/>
      <c r="QTD108" s="129"/>
      <c r="QTE108" s="129"/>
      <c r="QTF108" s="129"/>
      <c r="QTG108" s="129"/>
      <c r="QTH108" s="129"/>
      <c r="QTI108" s="129"/>
      <c r="QTJ108" s="129"/>
      <c r="QTK108" s="129"/>
      <c r="QTL108" s="129"/>
      <c r="QTM108" s="129"/>
      <c r="QTN108" s="129"/>
      <c r="QTO108" s="129"/>
      <c r="QTP108" s="129"/>
      <c r="QTQ108" s="129"/>
      <c r="QTR108" s="129"/>
      <c r="QTS108" s="129"/>
      <c r="QTT108" s="129"/>
      <c r="QTU108" s="129"/>
      <c r="QTV108" s="129"/>
      <c r="QTW108" s="129"/>
      <c r="QTX108" s="129"/>
      <c r="QTY108" s="129"/>
      <c r="QTZ108" s="129"/>
      <c r="QUA108" s="129"/>
      <c r="QUB108" s="129"/>
      <c r="QUC108" s="129"/>
      <c r="QUD108" s="129"/>
      <c r="QUE108" s="129"/>
      <c r="QUF108" s="129"/>
      <c r="QUG108" s="129"/>
      <c r="QUH108" s="129"/>
      <c r="QUI108" s="129"/>
      <c r="QUJ108" s="129"/>
      <c r="QUK108" s="129"/>
      <c r="QUL108" s="129"/>
      <c r="QUM108" s="129"/>
      <c r="QUN108" s="129"/>
      <c r="QUO108" s="129"/>
      <c r="QUP108" s="129"/>
      <c r="QUQ108" s="129"/>
      <c r="QUR108" s="129"/>
      <c r="QUS108" s="129"/>
      <c r="QUT108" s="129"/>
      <c r="QUU108" s="129"/>
      <c r="QUV108" s="129"/>
      <c r="QUW108" s="129"/>
      <c r="QUX108" s="129"/>
      <c r="QUY108" s="129"/>
      <c r="QUZ108" s="129"/>
      <c r="QVA108" s="129"/>
      <c r="QVB108" s="129"/>
      <c r="QVC108" s="129"/>
      <c r="QVD108" s="129"/>
      <c r="QVE108" s="129"/>
      <c r="QVF108" s="129"/>
      <c r="QVG108" s="129"/>
      <c r="QVH108" s="129"/>
      <c r="QVI108" s="129"/>
      <c r="QVJ108" s="129"/>
      <c r="QVK108" s="129"/>
      <c r="QVL108" s="129"/>
      <c r="QVM108" s="129"/>
      <c r="QVN108" s="129"/>
      <c r="QVO108" s="129"/>
      <c r="QVP108" s="129"/>
      <c r="QVQ108" s="129"/>
      <c r="QVR108" s="129"/>
      <c r="QVS108" s="129"/>
      <c r="QVT108" s="129"/>
      <c r="QVU108" s="129"/>
      <c r="QVV108" s="129"/>
      <c r="QVW108" s="129"/>
      <c r="QVX108" s="129"/>
      <c r="QVY108" s="129"/>
      <c r="QVZ108" s="129"/>
      <c r="QWA108" s="129"/>
      <c r="QWB108" s="129"/>
      <c r="QWC108" s="129"/>
      <c r="QWD108" s="129"/>
      <c r="QWE108" s="129"/>
      <c r="QWF108" s="129"/>
      <c r="QWG108" s="129"/>
      <c r="QWH108" s="129"/>
      <c r="QWI108" s="129"/>
      <c r="QWJ108" s="129"/>
      <c r="QWK108" s="129"/>
      <c r="QWL108" s="129"/>
      <c r="QWM108" s="129"/>
      <c r="QWN108" s="129"/>
      <c r="QWO108" s="129"/>
      <c r="QWP108" s="129"/>
      <c r="QWQ108" s="129"/>
      <c r="QWR108" s="129"/>
      <c r="QWS108" s="129"/>
      <c r="QWT108" s="129"/>
      <c r="QWU108" s="129"/>
      <c r="QWV108" s="129"/>
      <c r="QWW108" s="129"/>
      <c r="QWX108" s="129"/>
      <c r="QWY108" s="129"/>
      <c r="QWZ108" s="129"/>
      <c r="QXA108" s="129"/>
      <c r="QXB108" s="129"/>
      <c r="QXC108" s="129"/>
      <c r="QXD108" s="129"/>
      <c r="QXE108" s="129"/>
      <c r="QXF108" s="129"/>
      <c r="QXG108" s="129"/>
      <c r="QXH108" s="129"/>
      <c r="QXI108" s="129"/>
      <c r="QXJ108" s="129"/>
      <c r="QXK108" s="129"/>
      <c r="QXL108" s="129"/>
      <c r="QXM108" s="129"/>
      <c r="QXN108" s="129"/>
      <c r="QXO108" s="129"/>
      <c r="QXP108" s="129"/>
      <c r="QXQ108" s="129"/>
      <c r="QXR108" s="129"/>
      <c r="QXS108" s="129"/>
      <c r="QXT108" s="129"/>
      <c r="QXU108" s="129"/>
      <c r="QXV108" s="129"/>
      <c r="QXW108" s="129"/>
      <c r="QXX108" s="129"/>
      <c r="QXY108" s="129"/>
      <c r="QXZ108" s="129"/>
      <c r="QYA108" s="129"/>
      <c r="QYB108" s="129"/>
      <c r="QYC108" s="129"/>
      <c r="QYD108" s="129"/>
      <c r="QYE108" s="129"/>
      <c r="QYF108" s="129"/>
      <c r="QYG108" s="129"/>
      <c r="QYH108" s="129"/>
      <c r="QYI108" s="129"/>
      <c r="QYJ108" s="129"/>
      <c r="QYK108" s="129"/>
      <c r="QYL108" s="129"/>
      <c r="QYM108" s="129"/>
      <c r="QYN108" s="129"/>
      <c r="QYO108" s="129"/>
      <c r="QYP108" s="129"/>
      <c r="QYQ108" s="129"/>
      <c r="QYR108" s="129"/>
      <c r="QYS108" s="129"/>
      <c r="QYT108" s="129"/>
      <c r="QYU108" s="129"/>
      <c r="QYV108" s="129"/>
      <c r="QYW108" s="129"/>
      <c r="QYX108" s="129"/>
      <c r="QYY108" s="129"/>
      <c r="QYZ108" s="129"/>
      <c r="QZA108" s="129"/>
      <c r="QZB108" s="129"/>
      <c r="QZC108" s="129"/>
      <c r="QZD108" s="129"/>
      <c r="QZE108" s="129"/>
      <c r="QZF108" s="129"/>
      <c r="QZG108" s="129"/>
      <c r="QZH108" s="129"/>
      <c r="QZI108" s="129"/>
      <c r="QZJ108" s="129"/>
      <c r="QZK108" s="129"/>
      <c r="QZL108" s="129"/>
      <c r="QZM108" s="129"/>
      <c r="QZN108" s="129"/>
      <c r="QZO108" s="129"/>
      <c r="QZP108" s="129"/>
      <c r="QZQ108" s="129"/>
      <c r="QZR108" s="129"/>
      <c r="QZS108" s="129"/>
      <c r="QZT108" s="129"/>
      <c r="QZU108" s="129"/>
      <c r="QZV108" s="129"/>
      <c r="QZW108" s="129"/>
      <c r="QZX108" s="129"/>
      <c r="QZY108" s="129"/>
      <c r="QZZ108" s="129"/>
      <c r="RAA108" s="129"/>
      <c r="RAB108" s="129"/>
      <c r="RAC108" s="129"/>
      <c r="RAD108" s="129"/>
      <c r="RAE108" s="129"/>
      <c r="RAF108" s="129"/>
      <c r="RAG108" s="129"/>
      <c r="RAH108" s="129"/>
      <c r="RAI108" s="129"/>
      <c r="RAJ108" s="129"/>
      <c r="RAK108" s="129"/>
      <c r="RAL108" s="129"/>
      <c r="RAM108" s="129"/>
      <c r="RAN108" s="129"/>
      <c r="RAO108" s="129"/>
      <c r="RAP108" s="129"/>
      <c r="RAQ108" s="129"/>
      <c r="RAR108" s="129"/>
      <c r="RAS108" s="129"/>
      <c r="RAT108" s="129"/>
      <c r="RAU108" s="129"/>
      <c r="RAV108" s="129"/>
      <c r="RAW108" s="129"/>
      <c r="RAX108" s="129"/>
      <c r="RAY108" s="129"/>
      <c r="RAZ108" s="129"/>
      <c r="RBA108" s="129"/>
      <c r="RBB108" s="129"/>
      <c r="RBC108" s="129"/>
      <c r="RBD108" s="129"/>
      <c r="RBE108" s="129"/>
      <c r="RBF108" s="129"/>
      <c r="RBG108" s="129"/>
      <c r="RBH108" s="129"/>
      <c r="RBI108" s="129"/>
      <c r="RBJ108" s="129"/>
      <c r="RBK108" s="129"/>
      <c r="RBL108" s="129"/>
      <c r="RBM108" s="129"/>
      <c r="RBN108" s="129"/>
      <c r="RBO108" s="129"/>
      <c r="RBP108" s="129"/>
      <c r="RBQ108" s="129"/>
      <c r="RBR108" s="129"/>
      <c r="RBS108" s="129"/>
      <c r="RBT108" s="129"/>
      <c r="RBU108" s="129"/>
      <c r="RBV108" s="129"/>
      <c r="RBW108" s="129"/>
      <c r="RBX108" s="129"/>
      <c r="RBY108" s="129"/>
      <c r="RBZ108" s="129"/>
      <c r="RCA108" s="129"/>
      <c r="RCB108" s="129"/>
      <c r="RCC108" s="129"/>
      <c r="RCD108" s="129"/>
      <c r="RCE108" s="129"/>
      <c r="RCF108" s="129"/>
      <c r="RCG108" s="129"/>
      <c r="RCH108" s="129"/>
      <c r="RCI108" s="129"/>
      <c r="RCJ108" s="129"/>
      <c r="RCK108" s="129"/>
      <c r="RCL108" s="129"/>
      <c r="RCM108" s="129"/>
      <c r="RCN108" s="129"/>
      <c r="RCO108" s="129"/>
      <c r="RCP108" s="129"/>
      <c r="RCQ108" s="129"/>
      <c r="RCR108" s="129"/>
      <c r="RCS108" s="129"/>
      <c r="RCT108" s="129"/>
      <c r="RCU108" s="129"/>
      <c r="RCV108" s="129"/>
      <c r="RCW108" s="129"/>
      <c r="RCX108" s="129"/>
      <c r="RCY108" s="129"/>
      <c r="RCZ108" s="129"/>
      <c r="RDA108" s="129"/>
      <c r="RDB108" s="129"/>
      <c r="RDC108" s="129"/>
      <c r="RDD108" s="129"/>
      <c r="RDE108" s="129"/>
      <c r="RDF108" s="129"/>
      <c r="RDG108" s="129"/>
      <c r="RDH108" s="129"/>
      <c r="RDI108" s="129"/>
      <c r="RDJ108" s="129"/>
      <c r="RDK108" s="129"/>
      <c r="RDL108" s="129"/>
      <c r="RDM108" s="129"/>
      <c r="RDN108" s="129"/>
      <c r="RDO108" s="129"/>
      <c r="RDP108" s="129"/>
      <c r="RDQ108" s="129"/>
      <c r="RDR108" s="129"/>
      <c r="RDS108" s="129"/>
      <c r="RDT108" s="129"/>
      <c r="RDU108" s="129"/>
      <c r="RDV108" s="129"/>
      <c r="RDW108" s="129"/>
      <c r="RDX108" s="129"/>
      <c r="RDY108" s="129"/>
      <c r="RDZ108" s="129"/>
      <c r="REA108" s="129"/>
      <c r="REB108" s="129"/>
      <c r="REC108" s="129"/>
      <c r="RED108" s="129"/>
      <c r="REE108" s="129"/>
      <c r="REF108" s="129"/>
      <c r="REG108" s="129"/>
      <c r="REH108" s="129"/>
      <c r="REI108" s="129"/>
      <c r="REJ108" s="129"/>
      <c r="REK108" s="129"/>
      <c r="REL108" s="129"/>
      <c r="REM108" s="129"/>
      <c r="REN108" s="129"/>
      <c r="REO108" s="129"/>
      <c r="REP108" s="129"/>
      <c r="REQ108" s="129"/>
      <c r="RER108" s="129"/>
      <c r="RES108" s="129"/>
      <c r="RET108" s="129"/>
      <c r="REU108" s="129"/>
      <c r="REV108" s="129"/>
      <c r="REW108" s="129"/>
      <c r="REX108" s="129"/>
      <c r="REY108" s="129"/>
      <c r="REZ108" s="129"/>
      <c r="RFA108" s="129"/>
      <c r="RFB108" s="129"/>
      <c r="RFC108" s="129"/>
      <c r="RFD108" s="129"/>
      <c r="RFE108" s="129"/>
      <c r="RFF108" s="129"/>
      <c r="RFG108" s="129"/>
      <c r="RFH108" s="129"/>
      <c r="RFI108" s="129"/>
      <c r="RFJ108" s="129"/>
      <c r="RFK108" s="129"/>
      <c r="RFL108" s="129"/>
      <c r="RFM108" s="129"/>
      <c r="RFN108" s="129"/>
      <c r="RFO108" s="129"/>
      <c r="RFP108" s="129"/>
      <c r="RFQ108" s="129"/>
      <c r="RFR108" s="129"/>
      <c r="RFS108" s="129"/>
      <c r="RFT108" s="129"/>
      <c r="RFU108" s="129"/>
      <c r="RFV108" s="129"/>
      <c r="RFW108" s="129"/>
      <c r="RFX108" s="129"/>
      <c r="RFY108" s="129"/>
      <c r="RFZ108" s="129"/>
      <c r="RGA108" s="129"/>
      <c r="RGB108" s="129"/>
      <c r="RGC108" s="129"/>
      <c r="RGD108" s="129"/>
      <c r="RGE108" s="129"/>
      <c r="RGF108" s="129"/>
      <c r="RGG108" s="129"/>
      <c r="RGH108" s="129"/>
      <c r="RGI108" s="129"/>
      <c r="RGJ108" s="129"/>
      <c r="RGK108" s="129"/>
      <c r="RGL108" s="129"/>
      <c r="RGM108" s="129"/>
      <c r="RGN108" s="129"/>
      <c r="RGO108" s="129"/>
      <c r="RGP108" s="129"/>
      <c r="RGQ108" s="129"/>
      <c r="RGR108" s="129"/>
      <c r="RGS108" s="129"/>
      <c r="RGT108" s="129"/>
      <c r="RGU108" s="129"/>
      <c r="RGV108" s="129"/>
      <c r="RGW108" s="129"/>
      <c r="RGX108" s="129"/>
      <c r="RGY108" s="129"/>
      <c r="RGZ108" s="129"/>
      <c r="RHA108" s="129"/>
      <c r="RHB108" s="129"/>
      <c r="RHC108" s="129"/>
      <c r="RHD108" s="129"/>
      <c r="RHE108" s="129"/>
      <c r="RHF108" s="129"/>
      <c r="RHG108" s="129"/>
      <c r="RHH108" s="129"/>
      <c r="RHI108" s="129"/>
      <c r="RHJ108" s="129"/>
      <c r="RHK108" s="129"/>
      <c r="RHL108" s="129"/>
      <c r="RHM108" s="129"/>
      <c r="RHN108" s="129"/>
      <c r="RHO108" s="129"/>
      <c r="RHP108" s="129"/>
      <c r="RHQ108" s="129"/>
      <c r="RHR108" s="129"/>
      <c r="RHS108" s="129"/>
      <c r="RHT108" s="129"/>
      <c r="RHU108" s="129"/>
      <c r="RHV108" s="129"/>
      <c r="RHW108" s="129"/>
      <c r="RHX108" s="129"/>
      <c r="RHY108" s="129"/>
      <c r="RHZ108" s="129"/>
      <c r="RIA108" s="129"/>
      <c r="RIB108" s="129"/>
      <c r="RIC108" s="129"/>
      <c r="RID108" s="129"/>
      <c r="RIE108" s="129"/>
      <c r="RIF108" s="129"/>
      <c r="RIG108" s="129"/>
      <c r="RIH108" s="129"/>
      <c r="RII108" s="129"/>
      <c r="RIJ108" s="129"/>
      <c r="RIK108" s="129"/>
      <c r="RIL108" s="129"/>
      <c r="RIM108" s="129"/>
      <c r="RIN108" s="129"/>
      <c r="RIO108" s="129"/>
      <c r="RIP108" s="129"/>
      <c r="RIQ108" s="129"/>
      <c r="RIR108" s="129"/>
      <c r="RIS108" s="129"/>
      <c r="RIT108" s="129"/>
      <c r="RIU108" s="129"/>
      <c r="RIV108" s="129"/>
      <c r="RIW108" s="129"/>
      <c r="RIX108" s="129"/>
      <c r="RIY108" s="129"/>
      <c r="RIZ108" s="129"/>
      <c r="RJA108" s="129"/>
      <c r="RJB108" s="129"/>
      <c r="RJC108" s="129"/>
      <c r="RJD108" s="129"/>
      <c r="RJE108" s="129"/>
      <c r="RJF108" s="129"/>
      <c r="RJG108" s="129"/>
      <c r="RJH108" s="129"/>
      <c r="RJI108" s="129"/>
      <c r="RJJ108" s="129"/>
      <c r="RJK108" s="129"/>
      <c r="RJL108" s="129"/>
      <c r="RJM108" s="129"/>
      <c r="RJN108" s="129"/>
      <c r="RJO108" s="129"/>
      <c r="RJP108" s="129"/>
      <c r="RJQ108" s="129"/>
      <c r="RJR108" s="129"/>
      <c r="RJS108" s="129"/>
      <c r="RJT108" s="129"/>
      <c r="RJU108" s="129"/>
      <c r="RJV108" s="129"/>
      <c r="RJW108" s="129"/>
      <c r="RJX108" s="129"/>
      <c r="RJY108" s="129"/>
      <c r="RJZ108" s="129"/>
      <c r="RKA108" s="129"/>
      <c r="RKB108" s="129"/>
      <c r="RKC108" s="129"/>
      <c r="RKD108" s="129"/>
      <c r="RKE108" s="129"/>
      <c r="RKF108" s="129"/>
      <c r="RKG108" s="129"/>
      <c r="RKH108" s="129"/>
      <c r="RKI108" s="129"/>
      <c r="RKJ108" s="129"/>
      <c r="RKK108" s="129"/>
      <c r="RKL108" s="129"/>
      <c r="RKM108" s="129"/>
      <c r="RKN108" s="129"/>
      <c r="RKO108" s="129"/>
      <c r="RKP108" s="129"/>
      <c r="RKQ108" s="129"/>
      <c r="RKR108" s="129"/>
      <c r="RKS108" s="129"/>
      <c r="RKT108" s="129"/>
      <c r="RKU108" s="129"/>
      <c r="RKV108" s="129"/>
      <c r="RKW108" s="129"/>
      <c r="RKX108" s="129"/>
      <c r="RKY108" s="129"/>
      <c r="RKZ108" s="129"/>
      <c r="RLA108" s="129"/>
      <c r="RLB108" s="129"/>
      <c r="RLC108" s="129"/>
      <c r="RLD108" s="129"/>
      <c r="RLE108" s="129"/>
      <c r="RLF108" s="129"/>
      <c r="RLG108" s="129"/>
      <c r="RLH108" s="129"/>
      <c r="RLI108" s="129"/>
      <c r="RLJ108" s="129"/>
      <c r="RLK108" s="129"/>
      <c r="RLL108" s="129"/>
      <c r="RLM108" s="129"/>
      <c r="RLN108" s="129"/>
      <c r="RLO108" s="129"/>
      <c r="RLP108" s="129"/>
      <c r="RLQ108" s="129"/>
      <c r="RLR108" s="129"/>
      <c r="RLS108" s="129"/>
      <c r="RLT108" s="129"/>
      <c r="RLU108" s="129"/>
      <c r="RLV108" s="129"/>
      <c r="RLW108" s="129"/>
      <c r="RLX108" s="129"/>
      <c r="RLY108" s="129"/>
      <c r="RLZ108" s="129"/>
      <c r="RMA108" s="129"/>
      <c r="RMB108" s="129"/>
      <c r="RMC108" s="129"/>
      <c r="RMD108" s="129"/>
      <c r="RME108" s="129"/>
      <c r="RMF108" s="129"/>
      <c r="RMG108" s="129"/>
      <c r="RMH108" s="129"/>
      <c r="RMI108" s="129"/>
      <c r="RMJ108" s="129"/>
      <c r="RMK108" s="129"/>
      <c r="RML108" s="129"/>
      <c r="RMM108" s="129"/>
      <c r="RMN108" s="129"/>
      <c r="RMO108" s="129"/>
      <c r="RMP108" s="129"/>
      <c r="RMQ108" s="129"/>
      <c r="RMR108" s="129"/>
      <c r="RMS108" s="129"/>
      <c r="RMT108" s="129"/>
      <c r="RMU108" s="129"/>
      <c r="RMV108" s="129"/>
      <c r="RMW108" s="129"/>
      <c r="RMX108" s="129"/>
      <c r="RMY108" s="129"/>
      <c r="RMZ108" s="129"/>
      <c r="RNA108" s="129"/>
      <c r="RNB108" s="129"/>
      <c r="RNC108" s="129"/>
      <c r="RND108" s="129"/>
      <c r="RNE108" s="129"/>
      <c r="RNF108" s="129"/>
      <c r="RNG108" s="129"/>
      <c r="RNH108" s="129"/>
      <c r="RNI108" s="129"/>
      <c r="RNJ108" s="129"/>
      <c r="RNK108" s="129"/>
      <c r="RNL108" s="129"/>
      <c r="RNM108" s="129"/>
      <c r="RNN108" s="129"/>
      <c r="RNO108" s="129"/>
      <c r="RNP108" s="129"/>
      <c r="RNQ108" s="129"/>
      <c r="RNR108" s="129"/>
      <c r="RNS108" s="129"/>
      <c r="RNT108" s="129"/>
      <c r="RNU108" s="129"/>
      <c r="RNV108" s="129"/>
      <c r="RNW108" s="129"/>
      <c r="RNX108" s="129"/>
      <c r="RNY108" s="129"/>
      <c r="RNZ108" s="129"/>
      <c r="ROA108" s="129"/>
      <c r="ROB108" s="129"/>
      <c r="ROC108" s="129"/>
      <c r="ROD108" s="129"/>
      <c r="ROE108" s="129"/>
      <c r="ROF108" s="129"/>
      <c r="ROG108" s="129"/>
      <c r="ROH108" s="129"/>
      <c r="ROI108" s="129"/>
      <c r="ROJ108" s="129"/>
      <c r="ROK108" s="129"/>
      <c r="ROL108" s="129"/>
      <c r="ROM108" s="129"/>
      <c r="RON108" s="129"/>
      <c r="ROO108" s="129"/>
      <c r="ROP108" s="129"/>
      <c r="ROQ108" s="129"/>
      <c r="ROR108" s="129"/>
      <c r="ROS108" s="129"/>
      <c r="ROT108" s="129"/>
      <c r="ROU108" s="129"/>
      <c r="ROV108" s="129"/>
      <c r="ROW108" s="129"/>
      <c r="ROX108" s="129"/>
      <c r="ROY108" s="129"/>
      <c r="ROZ108" s="129"/>
      <c r="RPA108" s="129"/>
      <c r="RPB108" s="129"/>
      <c r="RPC108" s="129"/>
      <c r="RPD108" s="129"/>
      <c r="RPE108" s="129"/>
      <c r="RPF108" s="129"/>
      <c r="RPG108" s="129"/>
      <c r="RPH108" s="129"/>
      <c r="RPI108" s="129"/>
      <c r="RPJ108" s="129"/>
      <c r="RPK108" s="129"/>
      <c r="RPL108" s="129"/>
      <c r="RPM108" s="129"/>
      <c r="RPN108" s="129"/>
      <c r="RPO108" s="129"/>
      <c r="RPP108" s="129"/>
      <c r="RPQ108" s="129"/>
      <c r="RPR108" s="129"/>
      <c r="RPS108" s="129"/>
      <c r="RPT108" s="129"/>
      <c r="RPU108" s="129"/>
      <c r="RPV108" s="129"/>
      <c r="RPW108" s="129"/>
      <c r="RPX108" s="129"/>
      <c r="RPY108" s="129"/>
      <c r="RPZ108" s="129"/>
      <c r="RQA108" s="129"/>
      <c r="RQB108" s="129"/>
      <c r="RQC108" s="129"/>
      <c r="RQD108" s="129"/>
      <c r="RQE108" s="129"/>
      <c r="RQF108" s="129"/>
      <c r="RQG108" s="129"/>
      <c r="RQH108" s="129"/>
      <c r="RQI108" s="129"/>
      <c r="RQJ108" s="129"/>
      <c r="RQK108" s="129"/>
      <c r="RQL108" s="129"/>
      <c r="RQM108" s="129"/>
      <c r="RQN108" s="129"/>
      <c r="RQO108" s="129"/>
      <c r="RQP108" s="129"/>
      <c r="RQQ108" s="129"/>
      <c r="RQR108" s="129"/>
      <c r="RQS108" s="129"/>
      <c r="RQT108" s="129"/>
      <c r="RQU108" s="129"/>
      <c r="RQV108" s="129"/>
      <c r="RQW108" s="129"/>
      <c r="RQX108" s="129"/>
      <c r="RQY108" s="129"/>
      <c r="RQZ108" s="129"/>
      <c r="RRA108" s="129"/>
      <c r="RRB108" s="129"/>
      <c r="RRC108" s="129"/>
      <c r="RRD108" s="129"/>
      <c r="RRE108" s="129"/>
      <c r="RRF108" s="129"/>
      <c r="RRG108" s="129"/>
      <c r="RRH108" s="129"/>
      <c r="RRI108" s="129"/>
      <c r="RRJ108" s="129"/>
      <c r="RRK108" s="129"/>
      <c r="RRL108" s="129"/>
      <c r="RRM108" s="129"/>
      <c r="RRN108" s="129"/>
      <c r="RRO108" s="129"/>
      <c r="RRP108" s="129"/>
      <c r="RRQ108" s="129"/>
      <c r="RRR108" s="129"/>
      <c r="RRS108" s="129"/>
      <c r="RRT108" s="129"/>
      <c r="RRU108" s="129"/>
      <c r="RRV108" s="129"/>
      <c r="RRW108" s="129"/>
      <c r="RRX108" s="129"/>
      <c r="RRY108" s="129"/>
      <c r="RRZ108" s="129"/>
      <c r="RSA108" s="129"/>
      <c r="RSB108" s="129"/>
      <c r="RSC108" s="129"/>
      <c r="RSD108" s="129"/>
      <c r="RSE108" s="129"/>
      <c r="RSF108" s="129"/>
      <c r="RSG108" s="129"/>
      <c r="RSH108" s="129"/>
      <c r="RSI108" s="129"/>
      <c r="RSJ108" s="129"/>
      <c r="RSK108" s="129"/>
      <c r="RSL108" s="129"/>
      <c r="RSM108" s="129"/>
      <c r="RSN108" s="129"/>
      <c r="RSO108" s="129"/>
      <c r="RSP108" s="129"/>
      <c r="RSQ108" s="129"/>
      <c r="RSR108" s="129"/>
      <c r="RSS108" s="129"/>
      <c r="RST108" s="129"/>
      <c r="RSU108" s="129"/>
      <c r="RSV108" s="129"/>
      <c r="RSW108" s="129"/>
      <c r="RSX108" s="129"/>
      <c r="RSY108" s="129"/>
      <c r="RSZ108" s="129"/>
      <c r="RTA108" s="129"/>
      <c r="RTB108" s="129"/>
      <c r="RTC108" s="129"/>
      <c r="RTD108" s="129"/>
      <c r="RTE108" s="129"/>
      <c r="RTF108" s="129"/>
      <c r="RTG108" s="129"/>
      <c r="RTH108" s="129"/>
      <c r="RTI108" s="129"/>
      <c r="RTJ108" s="129"/>
      <c r="RTK108" s="129"/>
      <c r="RTL108" s="129"/>
      <c r="RTM108" s="129"/>
      <c r="RTN108" s="129"/>
      <c r="RTO108" s="129"/>
      <c r="RTP108" s="129"/>
      <c r="RTQ108" s="129"/>
      <c r="RTR108" s="129"/>
      <c r="RTS108" s="129"/>
      <c r="RTT108" s="129"/>
      <c r="RTU108" s="129"/>
      <c r="RTV108" s="129"/>
      <c r="RTW108" s="129"/>
      <c r="RTX108" s="129"/>
      <c r="RTY108" s="129"/>
      <c r="RTZ108" s="129"/>
      <c r="RUA108" s="129"/>
      <c r="RUB108" s="129"/>
      <c r="RUC108" s="129"/>
      <c r="RUD108" s="129"/>
      <c r="RUE108" s="129"/>
      <c r="RUF108" s="129"/>
      <c r="RUG108" s="129"/>
      <c r="RUH108" s="129"/>
      <c r="RUI108" s="129"/>
      <c r="RUJ108" s="129"/>
      <c r="RUK108" s="129"/>
      <c r="RUL108" s="129"/>
      <c r="RUM108" s="129"/>
      <c r="RUN108" s="129"/>
      <c r="RUO108" s="129"/>
      <c r="RUP108" s="129"/>
      <c r="RUQ108" s="129"/>
      <c r="RUR108" s="129"/>
      <c r="RUS108" s="129"/>
      <c r="RUT108" s="129"/>
      <c r="RUU108" s="129"/>
      <c r="RUV108" s="129"/>
      <c r="RUW108" s="129"/>
      <c r="RUX108" s="129"/>
      <c r="RUY108" s="129"/>
      <c r="RUZ108" s="129"/>
      <c r="RVA108" s="129"/>
      <c r="RVB108" s="129"/>
      <c r="RVC108" s="129"/>
      <c r="RVD108" s="129"/>
      <c r="RVE108" s="129"/>
      <c r="RVF108" s="129"/>
      <c r="RVG108" s="129"/>
      <c r="RVH108" s="129"/>
      <c r="RVI108" s="129"/>
      <c r="RVJ108" s="129"/>
      <c r="RVK108" s="129"/>
      <c r="RVL108" s="129"/>
      <c r="RVM108" s="129"/>
      <c r="RVN108" s="129"/>
      <c r="RVO108" s="129"/>
      <c r="RVP108" s="129"/>
      <c r="RVQ108" s="129"/>
      <c r="RVR108" s="129"/>
      <c r="RVS108" s="129"/>
      <c r="RVT108" s="129"/>
      <c r="RVU108" s="129"/>
      <c r="RVV108" s="129"/>
      <c r="RVW108" s="129"/>
      <c r="RVX108" s="129"/>
      <c r="RVY108" s="129"/>
      <c r="RVZ108" s="129"/>
      <c r="RWA108" s="129"/>
      <c r="RWB108" s="129"/>
      <c r="RWC108" s="129"/>
      <c r="RWD108" s="129"/>
      <c r="RWE108" s="129"/>
      <c r="RWF108" s="129"/>
      <c r="RWG108" s="129"/>
      <c r="RWH108" s="129"/>
      <c r="RWI108" s="129"/>
      <c r="RWJ108" s="129"/>
      <c r="RWK108" s="129"/>
      <c r="RWL108" s="129"/>
      <c r="RWM108" s="129"/>
      <c r="RWN108" s="129"/>
      <c r="RWO108" s="129"/>
      <c r="RWP108" s="129"/>
      <c r="RWQ108" s="129"/>
      <c r="RWR108" s="129"/>
      <c r="RWS108" s="129"/>
      <c r="RWT108" s="129"/>
      <c r="RWU108" s="129"/>
      <c r="RWV108" s="129"/>
      <c r="RWW108" s="129"/>
      <c r="RWX108" s="129"/>
      <c r="RWY108" s="129"/>
      <c r="RWZ108" s="129"/>
      <c r="RXA108" s="129"/>
      <c r="RXB108" s="129"/>
      <c r="RXC108" s="129"/>
      <c r="RXD108" s="129"/>
      <c r="RXE108" s="129"/>
      <c r="RXF108" s="129"/>
      <c r="RXG108" s="129"/>
      <c r="RXH108" s="129"/>
      <c r="RXI108" s="129"/>
      <c r="RXJ108" s="129"/>
      <c r="RXK108" s="129"/>
      <c r="RXL108" s="129"/>
      <c r="RXM108" s="129"/>
      <c r="RXN108" s="129"/>
      <c r="RXO108" s="129"/>
      <c r="RXP108" s="129"/>
      <c r="RXQ108" s="129"/>
      <c r="RXR108" s="129"/>
      <c r="RXS108" s="129"/>
      <c r="RXT108" s="129"/>
      <c r="RXU108" s="129"/>
      <c r="RXV108" s="129"/>
      <c r="RXW108" s="129"/>
      <c r="RXX108" s="129"/>
      <c r="RXY108" s="129"/>
      <c r="RXZ108" s="129"/>
      <c r="RYA108" s="129"/>
      <c r="RYB108" s="129"/>
      <c r="RYC108" s="129"/>
      <c r="RYD108" s="129"/>
      <c r="RYE108" s="129"/>
      <c r="RYF108" s="129"/>
      <c r="RYG108" s="129"/>
      <c r="RYH108" s="129"/>
      <c r="RYI108" s="129"/>
      <c r="RYJ108" s="129"/>
      <c r="RYK108" s="129"/>
      <c r="RYL108" s="129"/>
      <c r="RYM108" s="129"/>
      <c r="RYN108" s="129"/>
      <c r="RYO108" s="129"/>
      <c r="RYP108" s="129"/>
      <c r="RYQ108" s="129"/>
      <c r="RYR108" s="129"/>
      <c r="RYS108" s="129"/>
      <c r="RYT108" s="129"/>
      <c r="RYU108" s="129"/>
      <c r="RYV108" s="129"/>
      <c r="RYW108" s="129"/>
      <c r="RYX108" s="129"/>
      <c r="RYY108" s="129"/>
      <c r="RYZ108" s="129"/>
      <c r="RZA108" s="129"/>
      <c r="RZB108" s="129"/>
      <c r="RZC108" s="129"/>
      <c r="RZD108" s="129"/>
      <c r="RZE108" s="129"/>
      <c r="RZF108" s="129"/>
      <c r="RZG108" s="129"/>
      <c r="RZH108" s="129"/>
      <c r="RZI108" s="129"/>
      <c r="RZJ108" s="129"/>
      <c r="RZK108" s="129"/>
      <c r="RZL108" s="129"/>
      <c r="RZM108" s="129"/>
      <c r="RZN108" s="129"/>
      <c r="RZO108" s="129"/>
      <c r="RZP108" s="129"/>
      <c r="RZQ108" s="129"/>
      <c r="RZR108" s="129"/>
      <c r="RZS108" s="129"/>
      <c r="RZT108" s="129"/>
      <c r="RZU108" s="129"/>
      <c r="RZV108" s="129"/>
      <c r="RZW108" s="129"/>
      <c r="RZX108" s="129"/>
      <c r="RZY108" s="129"/>
      <c r="RZZ108" s="129"/>
      <c r="SAA108" s="129"/>
      <c r="SAB108" s="129"/>
      <c r="SAC108" s="129"/>
      <c r="SAD108" s="129"/>
      <c r="SAE108" s="129"/>
      <c r="SAF108" s="129"/>
      <c r="SAG108" s="129"/>
      <c r="SAH108" s="129"/>
      <c r="SAI108" s="129"/>
      <c r="SAJ108" s="129"/>
      <c r="SAK108" s="129"/>
      <c r="SAL108" s="129"/>
      <c r="SAM108" s="129"/>
      <c r="SAN108" s="129"/>
      <c r="SAO108" s="129"/>
      <c r="SAP108" s="129"/>
      <c r="SAQ108" s="129"/>
      <c r="SAR108" s="129"/>
      <c r="SAS108" s="129"/>
      <c r="SAT108" s="129"/>
      <c r="SAU108" s="129"/>
      <c r="SAV108" s="129"/>
      <c r="SAW108" s="129"/>
      <c r="SAX108" s="129"/>
      <c r="SAY108" s="129"/>
      <c r="SAZ108" s="129"/>
      <c r="SBA108" s="129"/>
      <c r="SBB108" s="129"/>
      <c r="SBC108" s="129"/>
      <c r="SBD108" s="129"/>
      <c r="SBE108" s="129"/>
      <c r="SBF108" s="129"/>
      <c r="SBG108" s="129"/>
      <c r="SBH108" s="129"/>
      <c r="SBI108" s="129"/>
      <c r="SBJ108" s="129"/>
      <c r="SBK108" s="129"/>
      <c r="SBL108" s="129"/>
      <c r="SBM108" s="129"/>
      <c r="SBN108" s="129"/>
      <c r="SBO108" s="129"/>
      <c r="SBP108" s="129"/>
      <c r="SBQ108" s="129"/>
      <c r="SBR108" s="129"/>
      <c r="SBS108" s="129"/>
      <c r="SBT108" s="129"/>
      <c r="SBU108" s="129"/>
      <c r="SBV108" s="129"/>
      <c r="SBW108" s="129"/>
      <c r="SBX108" s="129"/>
      <c r="SBY108" s="129"/>
      <c r="SBZ108" s="129"/>
      <c r="SCA108" s="129"/>
      <c r="SCB108" s="129"/>
      <c r="SCC108" s="129"/>
      <c r="SCD108" s="129"/>
      <c r="SCE108" s="129"/>
      <c r="SCF108" s="129"/>
      <c r="SCG108" s="129"/>
      <c r="SCH108" s="129"/>
      <c r="SCI108" s="129"/>
      <c r="SCJ108" s="129"/>
      <c r="SCK108" s="129"/>
      <c r="SCL108" s="129"/>
      <c r="SCM108" s="129"/>
      <c r="SCN108" s="129"/>
      <c r="SCO108" s="129"/>
      <c r="SCP108" s="129"/>
      <c r="SCQ108" s="129"/>
      <c r="SCR108" s="129"/>
      <c r="SCS108" s="129"/>
      <c r="SCT108" s="129"/>
      <c r="SCU108" s="129"/>
      <c r="SCV108" s="129"/>
      <c r="SCW108" s="129"/>
      <c r="SCX108" s="129"/>
      <c r="SCY108" s="129"/>
      <c r="SCZ108" s="129"/>
      <c r="SDA108" s="129"/>
      <c r="SDB108" s="129"/>
      <c r="SDC108" s="129"/>
      <c r="SDD108" s="129"/>
      <c r="SDE108" s="129"/>
      <c r="SDF108" s="129"/>
      <c r="SDG108" s="129"/>
      <c r="SDH108" s="129"/>
      <c r="SDI108" s="129"/>
      <c r="SDJ108" s="129"/>
      <c r="SDK108" s="129"/>
      <c r="SDL108" s="129"/>
      <c r="SDM108" s="129"/>
      <c r="SDN108" s="129"/>
      <c r="SDO108" s="129"/>
      <c r="SDP108" s="129"/>
      <c r="SDQ108" s="129"/>
      <c r="SDR108" s="129"/>
      <c r="SDS108" s="129"/>
      <c r="SDT108" s="129"/>
      <c r="SDU108" s="129"/>
      <c r="SDV108" s="129"/>
      <c r="SDW108" s="129"/>
      <c r="SDX108" s="129"/>
      <c r="SDY108" s="129"/>
      <c r="SDZ108" s="129"/>
      <c r="SEA108" s="129"/>
      <c r="SEB108" s="129"/>
      <c r="SEC108" s="129"/>
      <c r="SED108" s="129"/>
      <c r="SEE108" s="129"/>
      <c r="SEF108" s="129"/>
      <c r="SEG108" s="129"/>
      <c r="SEH108" s="129"/>
      <c r="SEI108" s="129"/>
      <c r="SEJ108" s="129"/>
      <c r="SEK108" s="129"/>
      <c r="SEL108" s="129"/>
      <c r="SEM108" s="129"/>
      <c r="SEN108" s="129"/>
      <c r="SEO108" s="129"/>
      <c r="SEP108" s="129"/>
      <c r="SEQ108" s="129"/>
      <c r="SER108" s="129"/>
      <c r="SES108" s="129"/>
      <c r="SET108" s="129"/>
      <c r="SEU108" s="129"/>
      <c r="SEV108" s="129"/>
      <c r="SEW108" s="129"/>
      <c r="SEX108" s="129"/>
      <c r="SEY108" s="129"/>
      <c r="SEZ108" s="129"/>
      <c r="SFA108" s="129"/>
      <c r="SFB108" s="129"/>
      <c r="SFC108" s="129"/>
      <c r="SFD108" s="129"/>
      <c r="SFE108" s="129"/>
      <c r="SFF108" s="129"/>
      <c r="SFG108" s="129"/>
      <c r="SFH108" s="129"/>
      <c r="SFI108" s="129"/>
      <c r="SFJ108" s="129"/>
      <c r="SFK108" s="129"/>
      <c r="SFL108" s="129"/>
      <c r="SFM108" s="129"/>
      <c r="SFN108" s="129"/>
      <c r="SFO108" s="129"/>
      <c r="SFP108" s="129"/>
      <c r="SFQ108" s="129"/>
      <c r="SFR108" s="129"/>
      <c r="SFS108" s="129"/>
      <c r="SFT108" s="129"/>
      <c r="SFU108" s="129"/>
      <c r="SFV108" s="129"/>
      <c r="SFW108" s="129"/>
      <c r="SFX108" s="129"/>
      <c r="SFY108" s="129"/>
      <c r="SFZ108" s="129"/>
      <c r="SGA108" s="129"/>
      <c r="SGB108" s="129"/>
      <c r="SGC108" s="129"/>
      <c r="SGD108" s="129"/>
      <c r="SGE108" s="129"/>
      <c r="SGF108" s="129"/>
      <c r="SGG108" s="129"/>
      <c r="SGH108" s="129"/>
      <c r="SGI108" s="129"/>
      <c r="SGJ108" s="129"/>
      <c r="SGK108" s="129"/>
      <c r="SGL108" s="129"/>
      <c r="SGM108" s="129"/>
      <c r="SGN108" s="129"/>
      <c r="SGO108" s="129"/>
      <c r="SGP108" s="129"/>
      <c r="SGQ108" s="129"/>
      <c r="SGR108" s="129"/>
      <c r="SGS108" s="129"/>
      <c r="SGT108" s="129"/>
      <c r="SGU108" s="129"/>
      <c r="SGV108" s="129"/>
      <c r="SGW108" s="129"/>
      <c r="SGX108" s="129"/>
      <c r="SGY108" s="129"/>
      <c r="SGZ108" s="129"/>
      <c r="SHA108" s="129"/>
      <c r="SHB108" s="129"/>
      <c r="SHC108" s="129"/>
      <c r="SHD108" s="129"/>
      <c r="SHE108" s="129"/>
      <c r="SHF108" s="129"/>
      <c r="SHG108" s="129"/>
      <c r="SHH108" s="129"/>
      <c r="SHI108" s="129"/>
      <c r="SHJ108" s="129"/>
      <c r="SHK108" s="129"/>
      <c r="SHL108" s="129"/>
      <c r="SHM108" s="129"/>
      <c r="SHN108" s="129"/>
      <c r="SHO108" s="129"/>
      <c r="SHP108" s="129"/>
      <c r="SHQ108" s="129"/>
      <c r="SHR108" s="129"/>
      <c r="SHS108" s="129"/>
      <c r="SHT108" s="129"/>
      <c r="SHU108" s="129"/>
      <c r="SHV108" s="129"/>
      <c r="SHW108" s="129"/>
      <c r="SHX108" s="129"/>
      <c r="SHY108" s="129"/>
      <c r="SHZ108" s="129"/>
      <c r="SIA108" s="129"/>
      <c r="SIB108" s="129"/>
      <c r="SIC108" s="129"/>
      <c r="SID108" s="129"/>
      <c r="SIE108" s="129"/>
      <c r="SIF108" s="129"/>
      <c r="SIG108" s="129"/>
      <c r="SIH108" s="129"/>
      <c r="SII108" s="129"/>
      <c r="SIJ108" s="129"/>
      <c r="SIK108" s="129"/>
      <c r="SIL108" s="129"/>
      <c r="SIM108" s="129"/>
      <c r="SIN108" s="129"/>
      <c r="SIO108" s="129"/>
      <c r="SIP108" s="129"/>
      <c r="SIQ108" s="129"/>
      <c r="SIR108" s="129"/>
      <c r="SIS108" s="129"/>
      <c r="SIT108" s="129"/>
      <c r="SIU108" s="129"/>
      <c r="SIV108" s="129"/>
      <c r="SIW108" s="129"/>
      <c r="SIX108" s="129"/>
      <c r="SIY108" s="129"/>
      <c r="SIZ108" s="129"/>
      <c r="SJA108" s="129"/>
      <c r="SJB108" s="129"/>
      <c r="SJC108" s="129"/>
      <c r="SJD108" s="129"/>
      <c r="SJE108" s="129"/>
      <c r="SJF108" s="129"/>
      <c r="SJG108" s="129"/>
      <c r="SJH108" s="129"/>
      <c r="SJI108" s="129"/>
      <c r="SJJ108" s="129"/>
      <c r="SJK108" s="129"/>
      <c r="SJL108" s="129"/>
      <c r="SJM108" s="129"/>
      <c r="SJN108" s="129"/>
      <c r="SJO108" s="129"/>
      <c r="SJP108" s="129"/>
      <c r="SJQ108" s="129"/>
      <c r="SJR108" s="129"/>
      <c r="SJS108" s="129"/>
      <c r="SJT108" s="129"/>
      <c r="SJU108" s="129"/>
      <c r="SJV108" s="129"/>
      <c r="SJW108" s="129"/>
      <c r="SJX108" s="129"/>
      <c r="SJY108" s="129"/>
      <c r="SJZ108" s="129"/>
      <c r="SKA108" s="129"/>
      <c r="SKB108" s="129"/>
      <c r="SKC108" s="129"/>
      <c r="SKD108" s="129"/>
      <c r="SKE108" s="129"/>
      <c r="SKF108" s="129"/>
      <c r="SKG108" s="129"/>
      <c r="SKH108" s="129"/>
      <c r="SKI108" s="129"/>
      <c r="SKJ108" s="129"/>
      <c r="SKK108" s="129"/>
      <c r="SKL108" s="129"/>
      <c r="SKM108" s="129"/>
      <c r="SKN108" s="129"/>
      <c r="SKO108" s="129"/>
      <c r="SKP108" s="129"/>
      <c r="SKQ108" s="129"/>
      <c r="SKR108" s="129"/>
      <c r="SKS108" s="129"/>
      <c r="SKT108" s="129"/>
      <c r="SKU108" s="129"/>
      <c r="SKV108" s="129"/>
      <c r="SKW108" s="129"/>
      <c r="SKX108" s="129"/>
      <c r="SKY108" s="129"/>
      <c r="SKZ108" s="129"/>
      <c r="SLA108" s="129"/>
      <c r="SLB108" s="129"/>
      <c r="SLC108" s="129"/>
      <c r="SLD108" s="129"/>
      <c r="SLE108" s="129"/>
      <c r="SLF108" s="129"/>
      <c r="SLG108" s="129"/>
      <c r="SLH108" s="129"/>
      <c r="SLI108" s="129"/>
      <c r="SLJ108" s="129"/>
      <c r="SLK108" s="129"/>
      <c r="SLL108" s="129"/>
      <c r="SLM108" s="129"/>
      <c r="SLN108" s="129"/>
      <c r="SLO108" s="129"/>
      <c r="SLP108" s="129"/>
      <c r="SLQ108" s="129"/>
      <c r="SLR108" s="129"/>
      <c r="SLS108" s="129"/>
      <c r="SLT108" s="129"/>
      <c r="SLU108" s="129"/>
      <c r="SLV108" s="129"/>
      <c r="SLW108" s="129"/>
      <c r="SLX108" s="129"/>
      <c r="SLY108" s="129"/>
      <c r="SLZ108" s="129"/>
      <c r="SMA108" s="129"/>
      <c r="SMB108" s="129"/>
      <c r="SMC108" s="129"/>
      <c r="SMD108" s="129"/>
      <c r="SME108" s="129"/>
      <c r="SMF108" s="129"/>
      <c r="SMG108" s="129"/>
      <c r="SMH108" s="129"/>
      <c r="SMI108" s="129"/>
      <c r="SMJ108" s="129"/>
      <c r="SMK108" s="129"/>
      <c r="SML108" s="129"/>
      <c r="SMM108" s="129"/>
      <c r="SMN108" s="129"/>
      <c r="SMO108" s="129"/>
      <c r="SMP108" s="129"/>
      <c r="SMQ108" s="129"/>
      <c r="SMR108" s="129"/>
      <c r="SMS108" s="129"/>
      <c r="SMT108" s="129"/>
      <c r="SMU108" s="129"/>
      <c r="SMV108" s="129"/>
      <c r="SMW108" s="129"/>
      <c r="SMX108" s="129"/>
      <c r="SMY108" s="129"/>
      <c r="SMZ108" s="129"/>
      <c r="SNA108" s="129"/>
      <c r="SNB108" s="129"/>
      <c r="SNC108" s="129"/>
      <c r="SND108" s="129"/>
      <c r="SNE108" s="129"/>
      <c r="SNF108" s="129"/>
      <c r="SNG108" s="129"/>
      <c r="SNH108" s="129"/>
      <c r="SNI108" s="129"/>
      <c r="SNJ108" s="129"/>
      <c r="SNK108" s="129"/>
      <c r="SNL108" s="129"/>
      <c r="SNM108" s="129"/>
      <c r="SNN108" s="129"/>
      <c r="SNO108" s="129"/>
      <c r="SNP108" s="129"/>
      <c r="SNQ108" s="129"/>
      <c r="SNR108" s="129"/>
      <c r="SNS108" s="129"/>
      <c r="SNT108" s="129"/>
      <c r="SNU108" s="129"/>
      <c r="SNV108" s="129"/>
      <c r="SNW108" s="129"/>
      <c r="SNX108" s="129"/>
      <c r="SNY108" s="129"/>
      <c r="SNZ108" s="129"/>
      <c r="SOA108" s="129"/>
      <c r="SOB108" s="129"/>
      <c r="SOC108" s="129"/>
      <c r="SOD108" s="129"/>
      <c r="SOE108" s="129"/>
      <c r="SOF108" s="129"/>
      <c r="SOG108" s="129"/>
      <c r="SOH108" s="129"/>
      <c r="SOI108" s="129"/>
      <c r="SOJ108" s="129"/>
      <c r="SOK108" s="129"/>
      <c r="SOL108" s="129"/>
      <c r="SOM108" s="129"/>
      <c r="SON108" s="129"/>
      <c r="SOO108" s="129"/>
      <c r="SOP108" s="129"/>
      <c r="SOQ108" s="129"/>
      <c r="SOR108" s="129"/>
      <c r="SOS108" s="129"/>
      <c r="SOT108" s="129"/>
      <c r="SOU108" s="129"/>
      <c r="SOV108" s="129"/>
      <c r="SOW108" s="129"/>
      <c r="SOX108" s="129"/>
      <c r="SOY108" s="129"/>
      <c r="SOZ108" s="129"/>
      <c r="SPA108" s="129"/>
      <c r="SPB108" s="129"/>
      <c r="SPC108" s="129"/>
      <c r="SPD108" s="129"/>
      <c r="SPE108" s="129"/>
      <c r="SPF108" s="129"/>
      <c r="SPG108" s="129"/>
      <c r="SPH108" s="129"/>
      <c r="SPI108" s="129"/>
      <c r="SPJ108" s="129"/>
      <c r="SPK108" s="129"/>
      <c r="SPL108" s="129"/>
      <c r="SPM108" s="129"/>
      <c r="SPN108" s="129"/>
      <c r="SPO108" s="129"/>
      <c r="SPP108" s="129"/>
      <c r="SPQ108" s="129"/>
      <c r="SPR108" s="129"/>
      <c r="SPS108" s="129"/>
      <c r="SPT108" s="129"/>
      <c r="SPU108" s="129"/>
      <c r="SPV108" s="129"/>
      <c r="SPW108" s="129"/>
      <c r="SPX108" s="129"/>
      <c r="SPY108" s="129"/>
      <c r="SPZ108" s="129"/>
      <c r="SQA108" s="129"/>
      <c r="SQB108" s="129"/>
      <c r="SQC108" s="129"/>
      <c r="SQD108" s="129"/>
      <c r="SQE108" s="129"/>
      <c r="SQF108" s="129"/>
      <c r="SQG108" s="129"/>
      <c r="SQH108" s="129"/>
      <c r="SQI108" s="129"/>
      <c r="SQJ108" s="129"/>
      <c r="SQK108" s="129"/>
      <c r="SQL108" s="129"/>
      <c r="SQM108" s="129"/>
      <c r="SQN108" s="129"/>
      <c r="SQO108" s="129"/>
      <c r="SQP108" s="129"/>
      <c r="SQQ108" s="129"/>
      <c r="SQR108" s="129"/>
      <c r="SQS108" s="129"/>
      <c r="SQT108" s="129"/>
      <c r="SQU108" s="129"/>
      <c r="SQV108" s="129"/>
      <c r="SQW108" s="129"/>
      <c r="SQX108" s="129"/>
      <c r="SQY108" s="129"/>
      <c r="SQZ108" s="129"/>
      <c r="SRA108" s="129"/>
      <c r="SRB108" s="129"/>
      <c r="SRC108" s="129"/>
      <c r="SRD108" s="129"/>
      <c r="SRE108" s="129"/>
      <c r="SRF108" s="129"/>
      <c r="SRG108" s="129"/>
      <c r="SRH108" s="129"/>
      <c r="SRI108" s="129"/>
      <c r="SRJ108" s="129"/>
      <c r="SRK108" s="129"/>
      <c r="SRL108" s="129"/>
      <c r="SRM108" s="129"/>
      <c r="SRN108" s="129"/>
      <c r="SRO108" s="129"/>
      <c r="SRP108" s="129"/>
      <c r="SRQ108" s="129"/>
      <c r="SRR108" s="129"/>
      <c r="SRS108" s="129"/>
      <c r="SRT108" s="129"/>
      <c r="SRU108" s="129"/>
      <c r="SRV108" s="129"/>
      <c r="SRW108" s="129"/>
      <c r="SRX108" s="129"/>
      <c r="SRY108" s="129"/>
      <c r="SRZ108" s="129"/>
      <c r="SSA108" s="129"/>
      <c r="SSB108" s="129"/>
      <c r="SSC108" s="129"/>
      <c r="SSD108" s="129"/>
      <c r="SSE108" s="129"/>
      <c r="SSF108" s="129"/>
      <c r="SSG108" s="129"/>
      <c r="SSH108" s="129"/>
      <c r="SSI108" s="129"/>
      <c r="SSJ108" s="129"/>
      <c r="SSK108" s="129"/>
      <c r="SSL108" s="129"/>
      <c r="SSM108" s="129"/>
      <c r="SSN108" s="129"/>
      <c r="SSO108" s="129"/>
      <c r="SSP108" s="129"/>
      <c r="SSQ108" s="129"/>
      <c r="SSR108" s="129"/>
      <c r="SSS108" s="129"/>
      <c r="SST108" s="129"/>
      <c r="SSU108" s="129"/>
      <c r="SSV108" s="129"/>
      <c r="SSW108" s="129"/>
      <c r="SSX108" s="129"/>
      <c r="SSY108" s="129"/>
      <c r="SSZ108" s="129"/>
      <c r="STA108" s="129"/>
      <c r="STB108" s="129"/>
      <c r="STC108" s="129"/>
      <c r="STD108" s="129"/>
      <c r="STE108" s="129"/>
      <c r="STF108" s="129"/>
      <c r="STG108" s="129"/>
      <c r="STH108" s="129"/>
      <c r="STI108" s="129"/>
      <c r="STJ108" s="129"/>
      <c r="STK108" s="129"/>
      <c r="STL108" s="129"/>
      <c r="STM108" s="129"/>
      <c r="STN108" s="129"/>
      <c r="STO108" s="129"/>
      <c r="STP108" s="129"/>
      <c r="STQ108" s="129"/>
      <c r="STR108" s="129"/>
      <c r="STS108" s="129"/>
      <c r="STT108" s="129"/>
      <c r="STU108" s="129"/>
      <c r="STV108" s="129"/>
      <c r="STW108" s="129"/>
      <c r="STX108" s="129"/>
      <c r="STY108" s="129"/>
      <c r="STZ108" s="129"/>
      <c r="SUA108" s="129"/>
      <c r="SUB108" s="129"/>
      <c r="SUC108" s="129"/>
      <c r="SUD108" s="129"/>
      <c r="SUE108" s="129"/>
      <c r="SUF108" s="129"/>
      <c r="SUG108" s="129"/>
      <c r="SUH108" s="129"/>
      <c r="SUI108" s="129"/>
      <c r="SUJ108" s="129"/>
      <c r="SUK108" s="129"/>
      <c r="SUL108" s="129"/>
      <c r="SUM108" s="129"/>
      <c r="SUN108" s="129"/>
      <c r="SUO108" s="129"/>
      <c r="SUP108" s="129"/>
      <c r="SUQ108" s="129"/>
      <c r="SUR108" s="129"/>
      <c r="SUS108" s="129"/>
      <c r="SUT108" s="129"/>
      <c r="SUU108" s="129"/>
      <c r="SUV108" s="129"/>
      <c r="SUW108" s="129"/>
      <c r="SUX108" s="129"/>
      <c r="SUY108" s="129"/>
      <c r="SUZ108" s="129"/>
      <c r="SVA108" s="129"/>
      <c r="SVB108" s="129"/>
      <c r="SVC108" s="129"/>
      <c r="SVD108" s="129"/>
      <c r="SVE108" s="129"/>
      <c r="SVF108" s="129"/>
      <c r="SVG108" s="129"/>
      <c r="SVH108" s="129"/>
      <c r="SVI108" s="129"/>
      <c r="SVJ108" s="129"/>
      <c r="SVK108" s="129"/>
      <c r="SVL108" s="129"/>
      <c r="SVM108" s="129"/>
      <c r="SVN108" s="129"/>
      <c r="SVO108" s="129"/>
      <c r="SVP108" s="129"/>
      <c r="SVQ108" s="129"/>
      <c r="SVR108" s="129"/>
      <c r="SVS108" s="129"/>
      <c r="SVT108" s="129"/>
      <c r="SVU108" s="129"/>
      <c r="SVV108" s="129"/>
      <c r="SVW108" s="129"/>
      <c r="SVX108" s="129"/>
      <c r="SVY108" s="129"/>
      <c r="SVZ108" s="129"/>
      <c r="SWA108" s="129"/>
      <c r="SWB108" s="129"/>
      <c r="SWC108" s="129"/>
      <c r="SWD108" s="129"/>
      <c r="SWE108" s="129"/>
      <c r="SWF108" s="129"/>
      <c r="SWG108" s="129"/>
      <c r="SWH108" s="129"/>
      <c r="SWI108" s="129"/>
      <c r="SWJ108" s="129"/>
      <c r="SWK108" s="129"/>
      <c r="SWL108" s="129"/>
      <c r="SWM108" s="129"/>
      <c r="SWN108" s="129"/>
      <c r="SWO108" s="129"/>
      <c r="SWP108" s="129"/>
      <c r="SWQ108" s="129"/>
      <c r="SWR108" s="129"/>
      <c r="SWS108" s="129"/>
      <c r="SWT108" s="129"/>
      <c r="SWU108" s="129"/>
      <c r="SWV108" s="129"/>
      <c r="SWW108" s="129"/>
      <c r="SWX108" s="129"/>
      <c r="SWY108" s="129"/>
      <c r="SWZ108" s="129"/>
      <c r="SXA108" s="129"/>
      <c r="SXB108" s="129"/>
      <c r="SXC108" s="129"/>
      <c r="SXD108" s="129"/>
      <c r="SXE108" s="129"/>
      <c r="SXF108" s="129"/>
      <c r="SXG108" s="129"/>
      <c r="SXH108" s="129"/>
      <c r="SXI108" s="129"/>
      <c r="SXJ108" s="129"/>
      <c r="SXK108" s="129"/>
      <c r="SXL108" s="129"/>
      <c r="SXM108" s="129"/>
      <c r="SXN108" s="129"/>
      <c r="SXO108" s="129"/>
      <c r="SXP108" s="129"/>
      <c r="SXQ108" s="129"/>
      <c r="SXR108" s="129"/>
      <c r="SXS108" s="129"/>
      <c r="SXT108" s="129"/>
      <c r="SXU108" s="129"/>
      <c r="SXV108" s="129"/>
      <c r="SXW108" s="129"/>
      <c r="SXX108" s="129"/>
      <c r="SXY108" s="129"/>
      <c r="SXZ108" s="129"/>
      <c r="SYA108" s="129"/>
      <c r="SYB108" s="129"/>
      <c r="SYC108" s="129"/>
      <c r="SYD108" s="129"/>
      <c r="SYE108" s="129"/>
      <c r="SYF108" s="129"/>
      <c r="SYG108" s="129"/>
      <c r="SYH108" s="129"/>
      <c r="SYI108" s="129"/>
      <c r="SYJ108" s="129"/>
      <c r="SYK108" s="129"/>
      <c r="SYL108" s="129"/>
      <c r="SYM108" s="129"/>
      <c r="SYN108" s="129"/>
      <c r="SYO108" s="129"/>
      <c r="SYP108" s="129"/>
      <c r="SYQ108" s="129"/>
      <c r="SYR108" s="129"/>
      <c r="SYS108" s="129"/>
      <c r="SYT108" s="129"/>
      <c r="SYU108" s="129"/>
      <c r="SYV108" s="129"/>
      <c r="SYW108" s="129"/>
      <c r="SYX108" s="129"/>
      <c r="SYY108" s="129"/>
      <c r="SYZ108" s="129"/>
      <c r="SZA108" s="129"/>
      <c r="SZB108" s="129"/>
      <c r="SZC108" s="129"/>
      <c r="SZD108" s="129"/>
      <c r="SZE108" s="129"/>
      <c r="SZF108" s="129"/>
      <c r="SZG108" s="129"/>
      <c r="SZH108" s="129"/>
      <c r="SZI108" s="129"/>
      <c r="SZJ108" s="129"/>
      <c r="SZK108" s="129"/>
      <c r="SZL108" s="129"/>
      <c r="SZM108" s="129"/>
      <c r="SZN108" s="129"/>
      <c r="SZO108" s="129"/>
      <c r="SZP108" s="129"/>
      <c r="SZQ108" s="129"/>
      <c r="SZR108" s="129"/>
      <c r="SZS108" s="129"/>
      <c r="SZT108" s="129"/>
      <c r="SZU108" s="129"/>
      <c r="SZV108" s="129"/>
      <c r="SZW108" s="129"/>
      <c r="SZX108" s="129"/>
      <c r="SZY108" s="129"/>
      <c r="SZZ108" s="129"/>
      <c r="TAA108" s="129"/>
      <c r="TAB108" s="129"/>
      <c r="TAC108" s="129"/>
      <c r="TAD108" s="129"/>
      <c r="TAE108" s="129"/>
      <c r="TAF108" s="129"/>
      <c r="TAG108" s="129"/>
      <c r="TAH108" s="129"/>
      <c r="TAI108" s="129"/>
      <c r="TAJ108" s="129"/>
      <c r="TAK108" s="129"/>
      <c r="TAL108" s="129"/>
      <c r="TAM108" s="129"/>
      <c r="TAN108" s="129"/>
      <c r="TAO108" s="129"/>
      <c r="TAP108" s="129"/>
      <c r="TAQ108" s="129"/>
      <c r="TAR108" s="129"/>
      <c r="TAS108" s="129"/>
      <c r="TAT108" s="129"/>
      <c r="TAU108" s="129"/>
      <c r="TAV108" s="129"/>
      <c r="TAW108" s="129"/>
      <c r="TAX108" s="129"/>
      <c r="TAY108" s="129"/>
      <c r="TAZ108" s="129"/>
      <c r="TBA108" s="129"/>
      <c r="TBB108" s="129"/>
      <c r="TBC108" s="129"/>
      <c r="TBD108" s="129"/>
      <c r="TBE108" s="129"/>
      <c r="TBF108" s="129"/>
      <c r="TBG108" s="129"/>
      <c r="TBH108" s="129"/>
      <c r="TBI108" s="129"/>
      <c r="TBJ108" s="129"/>
      <c r="TBK108" s="129"/>
      <c r="TBL108" s="129"/>
      <c r="TBM108" s="129"/>
      <c r="TBN108" s="129"/>
      <c r="TBO108" s="129"/>
      <c r="TBP108" s="129"/>
      <c r="TBQ108" s="129"/>
      <c r="TBR108" s="129"/>
      <c r="TBS108" s="129"/>
      <c r="TBT108" s="129"/>
      <c r="TBU108" s="129"/>
      <c r="TBV108" s="129"/>
      <c r="TBW108" s="129"/>
      <c r="TBX108" s="129"/>
      <c r="TBY108" s="129"/>
      <c r="TBZ108" s="129"/>
      <c r="TCA108" s="129"/>
      <c r="TCB108" s="129"/>
      <c r="TCC108" s="129"/>
      <c r="TCD108" s="129"/>
      <c r="TCE108" s="129"/>
      <c r="TCF108" s="129"/>
      <c r="TCG108" s="129"/>
      <c r="TCH108" s="129"/>
      <c r="TCI108" s="129"/>
      <c r="TCJ108" s="129"/>
      <c r="TCK108" s="129"/>
      <c r="TCL108" s="129"/>
      <c r="TCM108" s="129"/>
      <c r="TCN108" s="129"/>
      <c r="TCO108" s="129"/>
      <c r="TCP108" s="129"/>
      <c r="TCQ108" s="129"/>
      <c r="TCR108" s="129"/>
      <c r="TCS108" s="129"/>
      <c r="TCT108" s="129"/>
      <c r="TCU108" s="129"/>
      <c r="TCV108" s="129"/>
      <c r="TCW108" s="129"/>
      <c r="TCX108" s="129"/>
      <c r="TCY108" s="129"/>
      <c r="TCZ108" s="129"/>
      <c r="TDA108" s="129"/>
      <c r="TDB108" s="129"/>
      <c r="TDC108" s="129"/>
      <c r="TDD108" s="129"/>
      <c r="TDE108" s="129"/>
      <c r="TDF108" s="129"/>
      <c r="TDG108" s="129"/>
      <c r="TDH108" s="129"/>
      <c r="TDI108" s="129"/>
      <c r="TDJ108" s="129"/>
      <c r="TDK108" s="129"/>
      <c r="TDL108" s="129"/>
      <c r="TDM108" s="129"/>
      <c r="TDN108" s="129"/>
      <c r="TDO108" s="129"/>
      <c r="TDP108" s="129"/>
      <c r="TDQ108" s="129"/>
      <c r="TDR108" s="129"/>
      <c r="TDS108" s="129"/>
      <c r="TDT108" s="129"/>
      <c r="TDU108" s="129"/>
      <c r="TDV108" s="129"/>
      <c r="TDW108" s="129"/>
      <c r="TDX108" s="129"/>
      <c r="TDY108" s="129"/>
      <c r="TDZ108" s="129"/>
      <c r="TEA108" s="129"/>
      <c r="TEB108" s="129"/>
      <c r="TEC108" s="129"/>
      <c r="TED108" s="129"/>
      <c r="TEE108" s="129"/>
      <c r="TEF108" s="129"/>
      <c r="TEG108" s="129"/>
      <c r="TEH108" s="129"/>
      <c r="TEI108" s="129"/>
      <c r="TEJ108" s="129"/>
      <c r="TEK108" s="129"/>
      <c r="TEL108" s="129"/>
      <c r="TEM108" s="129"/>
      <c r="TEN108" s="129"/>
      <c r="TEO108" s="129"/>
      <c r="TEP108" s="129"/>
      <c r="TEQ108" s="129"/>
      <c r="TER108" s="129"/>
      <c r="TES108" s="129"/>
      <c r="TET108" s="129"/>
      <c r="TEU108" s="129"/>
      <c r="TEV108" s="129"/>
      <c r="TEW108" s="129"/>
      <c r="TEX108" s="129"/>
      <c r="TEY108" s="129"/>
      <c r="TEZ108" s="129"/>
      <c r="TFA108" s="129"/>
      <c r="TFB108" s="129"/>
      <c r="TFC108" s="129"/>
      <c r="TFD108" s="129"/>
      <c r="TFE108" s="129"/>
      <c r="TFF108" s="129"/>
      <c r="TFG108" s="129"/>
      <c r="TFH108" s="129"/>
      <c r="TFI108" s="129"/>
      <c r="TFJ108" s="129"/>
      <c r="TFK108" s="129"/>
      <c r="TFL108" s="129"/>
      <c r="TFM108" s="129"/>
      <c r="TFN108" s="129"/>
      <c r="TFO108" s="129"/>
      <c r="TFP108" s="129"/>
      <c r="TFQ108" s="129"/>
      <c r="TFR108" s="129"/>
      <c r="TFS108" s="129"/>
      <c r="TFT108" s="129"/>
      <c r="TFU108" s="129"/>
      <c r="TFV108" s="129"/>
      <c r="TFW108" s="129"/>
      <c r="TFX108" s="129"/>
      <c r="TFY108" s="129"/>
      <c r="TFZ108" s="129"/>
      <c r="TGA108" s="129"/>
      <c r="TGB108" s="129"/>
      <c r="TGC108" s="129"/>
      <c r="TGD108" s="129"/>
      <c r="TGE108" s="129"/>
      <c r="TGF108" s="129"/>
      <c r="TGG108" s="129"/>
      <c r="TGH108" s="129"/>
      <c r="TGI108" s="129"/>
      <c r="TGJ108" s="129"/>
      <c r="TGK108" s="129"/>
      <c r="TGL108" s="129"/>
      <c r="TGM108" s="129"/>
      <c r="TGN108" s="129"/>
      <c r="TGO108" s="129"/>
      <c r="TGP108" s="129"/>
      <c r="TGQ108" s="129"/>
      <c r="TGR108" s="129"/>
      <c r="TGS108" s="129"/>
      <c r="TGT108" s="129"/>
      <c r="TGU108" s="129"/>
      <c r="TGV108" s="129"/>
      <c r="TGW108" s="129"/>
      <c r="TGX108" s="129"/>
      <c r="TGY108" s="129"/>
      <c r="TGZ108" s="129"/>
      <c r="THA108" s="129"/>
      <c r="THB108" s="129"/>
      <c r="THC108" s="129"/>
      <c r="THD108" s="129"/>
      <c r="THE108" s="129"/>
      <c r="THF108" s="129"/>
      <c r="THG108" s="129"/>
      <c r="THH108" s="129"/>
      <c r="THI108" s="129"/>
      <c r="THJ108" s="129"/>
      <c r="THK108" s="129"/>
      <c r="THL108" s="129"/>
      <c r="THM108" s="129"/>
      <c r="THN108" s="129"/>
      <c r="THO108" s="129"/>
      <c r="THP108" s="129"/>
      <c r="THQ108" s="129"/>
      <c r="THR108" s="129"/>
      <c r="THS108" s="129"/>
      <c r="THT108" s="129"/>
      <c r="THU108" s="129"/>
      <c r="THV108" s="129"/>
      <c r="THW108" s="129"/>
      <c r="THX108" s="129"/>
      <c r="THY108" s="129"/>
      <c r="THZ108" s="129"/>
      <c r="TIA108" s="129"/>
      <c r="TIB108" s="129"/>
      <c r="TIC108" s="129"/>
      <c r="TID108" s="129"/>
      <c r="TIE108" s="129"/>
      <c r="TIF108" s="129"/>
      <c r="TIG108" s="129"/>
      <c r="TIH108" s="129"/>
      <c r="TII108" s="129"/>
      <c r="TIJ108" s="129"/>
      <c r="TIK108" s="129"/>
      <c r="TIL108" s="129"/>
      <c r="TIM108" s="129"/>
      <c r="TIN108" s="129"/>
      <c r="TIO108" s="129"/>
      <c r="TIP108" s="129"/>
      <c r="TIQ108" s="129"/>
      <c r="TIR108" s="129"/>
      <c r="TIS108" s="129"/>
      <c r="TIT108" s="129"/>
      <c r="TIU108" s="129"/>
      <c r="TIV108" s="129"/>
      <c r="TIW108" s="129"/>
      <c r="TIX108" s="129"/>
      <c r="TIY108" s="129"/>
      <c r="TIZ108" s="129"/>
      <c r="TJA108" s="129"/>
      <c r="TJB108" s="129"/>
      <c r="TJC108" s="129"/>
      <c r="TJD108" s="129"/>
      <c r="TJE108" s="129"/>
      <c r="TJF108" s="129"/>
      <c r="TJG108" s="129"/>
      <c r="TJH108" s="129"/>
      <c r="TJI108" s="129"/>
      <c r="TJJ108" s="129"/>
      <c r="TJK108" s="129"/>
      <c r="TJL108" s="129"/>
      <c r="TJM108" s="129"/>
      <c r="TJN108" s="129"/>
      <c r="TJO108" s="129"/>
      <c r="TJP108" s="129"/>
      <c r="TJQ108" s="129"/>
      <c r="TJR108" s="129"/>
      <c r="TJS108" s="129"/>
      <c r="TJT108" s="129"/>
      <c r="TJU108" s="129"/>
      <c r="TJV108" s="129"/>
      <c r="TJW108" s="129"/>
      <c r="TJX108" s="129"/>
      <c r="TJY108" s="129"/>
      <c r="TJZ108" s="129"/>
      <c r="TKA108" s="129"/>
      <c r="TKB108" s="129"/>
      <c r="TKC108" s="129"/>
      <c r="TKD108" s="129"/>
      <c r="TKE108" s="129"/>
      <c r="TKF108" s="129"/>
      <c r="TKG108" s="129"/>
      <c r="TKH108" s="129"/>
      <c r="TKI108" s="129"/>
      <c r="TKJ108" s="129"/>
      <c r="TKK108" s="129"/>
      <c r="TKL108" s="129"/>
      <c r="TKM108" s="129"/>
      <c r="TKN108" s="129"/>
      <c r="TKO108" s="129"/>
      <c r="TKP108" s="129"/>
      <c r="TKQ108" s="129"/>
      <c r="TKR108" s="129"/>
      <c r="TKS108" s="129"/>
      <c r="TKT108" s="129"/>
      <c r="TKU108" s="129"/>
      <c r="TKV108" s="129"/>
      <c r="TKW108" s="129"/>
      <c r="TKX108" s="129"/>
      <c r="TKY108" s="129"/>
      <c r="TKZ108" s="129"/>
      <c r="TLA108" s="129"/>
      <c r="TLB108" s="129"/>
      <c r="TLC108" s="129"/>
      <c r="TLD108" s="129"/>
      <c r="TLE108" s="129"/>
      <c r="TLF108" s="129"/>
      <c r="TLG108" s="129"/>
      <c r="TLH108" s="129"/>
      <c r="TLI108" s="129"/>
      <c r="TLJ108" s="129"/>
      <c r="TLK108" s="129"/>
      <c r="TLL108" s="129"/>
      <c r="TLM108" s="129"/>
      <c r="TLN108" s="129"/>
      <c r="TLO108" s="129"/>
      <c r="TLP108" s="129"/>
      <c r="TLQ108" s="129"/>
      <c r="TLR108" s="129"/>
      <c r="TLS108" s="129"/>
      <c r="TLT108" s="129"/>
      <c r="TLU108" s="129"/>
      <c r="TLV108" s="129"/>
      <c r="TLW108" s="129"/>
      <c r="TLX108" s="129"/>
      <c r="TLY108" s="129"/>
      <c r="TLZ108" s="129"/>
      <c r="TMA108" s="129"/>
      <c r="TMB108" s="129"/>
      <c r="TMC108" s="129"/>
      <c r="TMD108" s="129"/>
      <c r="TME108" s="129"/>
      <c r="TMF108" s="129"/>
      <c r="TMG108" s="129"/>
      <c r="TMH108" s="129"/>
      <c r="TMI108" s="129"/>
      <c r="TMJ108" s="129"/>
      <c r="TMK108" s="129"/>
      <c r="TML108" s="129"/>
      <c r="TMM108" s="129"/>
      <c r="TMN108" s="129"/>
      <c r="TMO108" s="129"/>
      <c r="TMP108" s="129"/>
      <c r="TMQ108" s="129"/>
      <c r="TMR108" s="129"/>
      <c r="TMS108" s="129"/>
      <c r="TMT108" s="129"/>
      <c r="TMU108" s="129"/>
      <c r="TMV108" s="129"/>
      <c r="TMW108" s="129"/>
      <c r="TMX108" s="129"/>
      <c r="TMY108" s="129"/>
      <c r="TMZ108" s="129"/>
      <c r="TNA108" s="129"/>
      <c r="TNB108" s="129"/>
      <c r="TNC108" s="129"/>
      <c r="TND108" s="129"/>
      <c r="TNE108" s="129"/>
      <c r="TNF108" s="129"/>
      <c r="TNG108" s="129"/>
      <c r="TNH108" s="129"/>
      <c r="TNI108" s="129"/>
      <c r="TNJ108" s="129"/>
      <c r="TNK108" s="129"/>
      <c r="TNL108" s="129"/>
      <c r="TNM108" s="129"/>
      <c r="TNN108" s="129"/>
      <c r="TNO108" s="129"/>
      <c r="TNP108" s="129"/>
      <c r="TNQ108" s="129"/>
      <c r="TNR108" s="129"/>
      <c r="TNS108" s="129"/>
      <c r="TNT108" s="129"/>
      <c r="TNU108" s="129"/>
      <c r="TNV108" s="129"/>
      <c r="TNW108" s="129"/>
      <c r="TNX108" s="129"/>
      <c r="TNY108" s="129"/>
      <c r="TNZ108" s="129"/>
      <c r="TOA108" s="129"/>
      <c r="TOB108" s="129"/>
      <c r="TOC108" s="129"/>
      <c r="TOD108" s="129"/>
      <c r="TOE108" s="129"/>
      <c r="TOF108" s="129"/>
      <c r="TOG108" s="129"/>
      <c r="TOH108" s="129"/>
      <c r="TOI108" s="129"/>
      <c r="TOJ108" s="129"/>
      <c r="TOK108" s="129"/>
      <c r="TOL108" s="129"/>
      <c r="TOM108" s="129"/>
      <c r="TON108" s="129"/>
      <c r="TOO108" s="129"/>
      <c r="TOP108" s="129"/>
      <c r="TOQ108" s="129"/>
      <c r="TOR108" s="129"/>
      <c r="TOS108" s="129"/>
      <c r="TOT108" s="129"/>
      <c r="TOU108" s="129"/>
      <c r="TOV108" s="129"/>
      <c r="TOW108" s="129"/>
      <c r="TOX108" s="129"/>
      <c r="TOY108" s="129"/>
      <c r="TOZ108" s="129"/>
      <c r="TPA108" s="129"/>
      <c r="TPB108" s="129"/>
      <c r="TPC108" s="129"/>
      <c r="TPD108" s="129"/>
      <c r="TPE108" s="129"/>
      <c r="TPF108" s="129"/>
      <c r="TPG108" s="129"/>
      <c r="TPH108" s="129"/>
      <c r="TPI108" s="129"/>
      <c r="TPJ108" s="129"/>
      <c r="TPK108" s="129"/>
      <c r="TPL108" s="129"/>
      <c r="TPM108" s="129"/>
      <c r="TPN108" s="129"/>
      <c r="TPO108" s="129"/>
      <c r="TPP108" s="129"/>
      <c r="TPQ108" s="129"/>
      <c r="TPR108" s="129"/>
      <c r="TPS108" s="129"/>
      <c r="TPT108" s="129"/>
      <c r="TPU108" s="129"/>
      <c r="TPV108" s="129"/>
      <c r="TPW108" s="129"/>
      <c r="TPX108" s="129"/>
      <c r="TPY108" s="129"/>
      <c r="TPZ108" s="129"/>
      <c r="TQA108" s="129"/>
      <c r="TQB108" s="129"/>
      <c r="TQC108" s="129"/>
      <c r="TQD108" s="129"/>
      <c r="TQE108" s="129"/>
      <c r="TQF108" s="129"/>
      <c r="TQG108" s="129"/>
      <c r="TQH108" s="129"/>
      <c r="TQI108" s="129"/>
      <c r="TQJ108" s="129"/>
      <c r="TQK108" s="129"/>
      <c r="TQL108" s="129"/>
      <c r="TQM108" s="129"/>
      <c r="TQN108" s="129"/>
      <c r="TQO108" s="129"/>
      <c r="TQP108" s="129"/>
      <c r="TQQ108" s="129"/>
      <c r="TQR108" s="129"/>
      <c r="TQS108" s="129"/>
      <c r="TQT108" s="129"/>
      <c r="TQU108" s="129"/>
      <c r="TQV108" s="129"/>
      <c r="TQW108" s="129"/>
      <c r="TQX108" s="129"/>
      <c r="TQY108" s="129"/>
      <c r="TQZ108" s="129"/>
      <c r="TRA108" s="129"/>
      <c r="TRB108" s="129"/>
      <c r="TRC108" s="129"/>
      <c r="TRD108" s="129"/>
      <c r="TRE108" s="129"/>
      <c r="TRF108" s="129"/>
      <c r="TRG108" s="129"/>
      <c r="TRH108" s="129"/>
      <c r="TRI108" s="129"/>
      <c r="TRJ108" s="129"/>
      <c r="TRK108" s="129"/>
      <c r="TRL108" s="129"/>
      <c r="TRM108" s="129"/>
      <c r="TRN108" s="129"/>
      <c r="TRO108" s="129"/>
      <c r="TRP108" s="129"/>
      <c r="TRQ108" s="129"/>
      <c r="TRR108" s="129"/>
      <c r="TRS108" s="129"/>
      <c r="TRT108" s="129"/>
      <c r="TRU108" s="129"/>
      <c r="TRV108" s="129"/>
      <c r="TRW108" s="129"/>
      <c r="TRX108" s="129"/>
      <c r="TRY108" s="129"/>
      <c r="TRZ108" s="129"/>
      <c r="TSA108" s="129"/>
      <c r="TSB108" s="129"/>
      <c r="TSC108" s="129"/>
      <c r="TSD108" s="129"/>
      <c r="TSE108" s="129"/>
      <c r="TSF108" s="129"/>
      <c r="TSG108" s="129"/>
      <c r="TSH108" s="129"/>
      <c r="TSI108" s="129"/>
      <c r="TSJ108" s="129"/>
      <c r="TSK108" s="129"/>
      <c r="TSL108" s="129"/>
      <c r="TSM108" s="129"/>
      <c r="TSN108" s="129"/>
      <c r="TSO108" s="129"/>
      <c r="TSP108" s="129"/>
      <c r="TSQ108" s="129"/>
      <c r="TSR108" s="129"/>
      <c r="TSS108" s="129"/>
      <c r="TST108" s="129"/>
      <c r="TSU108" s="129"/>
      <c r="TSV108" s="129"/>
      <c r="TSW108" s="129"/>
      <c r="TSX108" s="129"/>
      <c r="TSY108" s="129"/>
      <c r="TSZ108" s="129"/>
      <c r="TTA108" s="129"/>
      <c r="TTB108" s="129"/>
      <c r="TTC108" s="129"/>
      <c r="TTD108" s="129"/>
      <c r="TTE108" s="129"/>
      <c r="TTF108" s="129"/>
      <c r="TTG108" s="129"/>
      <c r="TTH108" s="129"/>
      <c r="TTI108" s="129"/>
      <c r="TTJ108" s="129"/>
      <c r="TTK108" s="129"/>
      <c r="TTL108" s="129"/>
      <c r="TTM108" s="129"/>
      <c r="TTN108" s="129"/>
      <c r="TTO108" s="129"/>
      <c r="TTP108" s="129"/>
      <c r="TTQ108" s="129"/>
      <c r="TTR108" s="129"/>
      <c r="TTS108" s="129"/>
      <c r="TTT108" s="129"/>
      <c r="TTU108" s="129"/>
      <c r="TTV108" s="129"/>
      <c r="TTW108" s="129"/>
      <c r="TTX108" s="129"/>
      <c r="TTY108" s="129"/>
      <c r="TTZ108" s="129"/>
      <c r="TUA108" s="129"/>
      <c r="TUB108" s="129"/>
      <c r="TUC108" s="129"/>
      <c r="TUD108" s="129"/>
      <c r="TUE108" s="129"/>
      <c r="TUF108" s="129"/>
      <c r="TUG108" s="129"/>
      <c r="TUH108" s="129"/>
      <c r="TUI108" s="129"/>
      <c r="TUJ108" s="129"/>
      <c r="TUK108" s="129"/>
      <c r="TUL108" s="129"/>
      <c r="TUM108" s="129"/>
      <c r="TUN108" s="129"/>
      <c r="TUO108" s="129"/>
      <c r="TUP108" s="129"/>
      <c r="TUQ108" s="129"/>
      <c r="TUR108" s="129"/>
      <c r="TUS108" s="129"/>
      <c r="TUT108" s="129"/>
      <c r="TUU108" s="129"/>
      <c r="TUV108" s="129"/>
      <c r="TUW108" s="129"/>
      <c r="TUX108" s="129"/>
      <c r="TUY108" s="129"/>
      <c r="TUZ108" s="129"/>
      <c r="TVA108" s="129"/>
      <c r="TVB108" s="129"/>
      <c r="TVC108" s="129"/>
      <c r="TVD108" s="129"/>
      <c r="TVE108" s="129"/>
      <c r="TVF108" s="129"/>
      <c r="TVG108" s="129"/>
      <c r="TVH108" s="129"/>
      <c r="TVI108" s="129"/>
      <c r="TVJ108" s="129"/>
      <c r="TVK108" s="129"/>
      <c r="TVL108" s="129"/>
      <c r="TVM108" s="129"/>
      <c r="TVN108" s="129"/>
      <c r="TVO108" s="129"/>
      <c r="TVP108" s="129"/>
      <c r="TVQ108" s="129"/>
      <c r="TVR108" s="129"/>
      <c r="TVS108" s="129"/>
      <c r="TVT108" s="129"/>
      <c r="TVU108" s="129"/>
      <c r="TVV108" s="129"/>
      <c r="TVW108" s="129"/>
      <c r="TVX108" s="129"/>
      <c r="TVY108" s="129"/>
      <c r="TVZ108" s="129"/>
      <c r="TWA108" s="129"/>
      <c r="TWB108" s="129"/>
      <c r="TWC108" s="129"/>
      <c r="TWD108" s="129"/>
      <c r="TWE108" s="129"/>
      <c r="TWF108" s="129"/>
      <c r="TWG108" s="129"/>
      <c r="TWH108" s="129"/>
      <c r="TWI108" s="129"/>
      <c r="TWJ108" s="129"/>
      <c r="TWK108" s="129"/>
      <c r="TWL108" s="129"/>
      <c r="TWM108" s="129"/>
      <c r="TWN108" s="129"/>
      <c r="TWO108" s="129"/>
      <c r="TWP108" s="129"/>
      <c r="TWQ108" s="129"/>
      <c r="TWR108" s="129"/>
      <c r="TWS108" s="129"/>
      <c r="TWT108" s="129"/>
      <c r="TWU108" s="129"/>
      <c r="TWV108" s="129"/>
      <c r="TWW108" s="129"/>
      <c r="TWX108" s="129"/>
      <c r="TWY108" s="129"/>
      <c r="TWZ108" s="129"/>
      <c r="TXA108" s="129"/>
      <c r="TXB108" s="129"/>
      <c r="TXC108" s="129"/>
      <c r="TXD108" s="129"/>
      <c r="TXE108" s="129"/>
      <c r="TXF108" s="129"/>
      <c r="TXG108" s="129"/>
      <c r="TXH108" s="129"/>
      <c r="TXI108" s="129"/>
      <c r="TXJ108" s="129"/>
      <c r="TXK108" s="129"/>
      <c r="TXL108" s="129"/>
      <c r="TXM108" s="129"/>
      <c r="TXN108" s="129"/>
      <c r="TXO108" s="129"/>
      <c r="TXP108" s="129"/>
      <c r="TXQ108" s="129"/>
      <c r="TXR108" s="129"/>
      <c r="TXS108" s="129"/>
      <c r="TXT108" s="129"/>
      <c r="TXU108" s="129"/>
      <c r="TXV108" s="129"/>
      <c r="TXW108" s="129"/>
      <c r="TXX108" s="129"/>
      <c r="TXY108" s="129"/>
      <c r="TXZ108" s="129"/>
      <c r="TYA108" s="129"/>
      <c r="TYB108" s="129"/>
      <c r="TYC108" s="129"/>
      <c r="TYD108" s="129"/>
      <c r="TYE108" s="129"/>
      <c r="TYF108" s="129"/>
      <c r="TYG108" s="129"/>
      <c r="TYH108" s="129"/>
      <c r="TYI108" s="129"/>
      <c r="TYJ108" s="129"/>
      <c r="TYK108" s="129"/>
      <c r="TYL108" s="129"/>
      <c r="TYM108" s="129"/>
      <c r="TYN108" s="129"/>
      <c r="TYO108" s="129"/>
      <c r="TYP108" s="129"/>
      <c r="TYQ108" s="129"/>
      <c r="TYR108" s="129"/>
      <c r="TYS108" s="129"/>
      <c r="TYT108" s="129"/>
      <c r="TYU108" s="129"/>
      <c r="TYV108" s="129"/>
      <c r="TYW108" s="129"/>
      <c r="TYX108" s="129"/>
      <c r="TYY108" s="129"/>
      <c r="TYZ108" s="129"/>
      <c r="TZA108" s="129"/>
      <c r="TZB108" s="129"/>
      <c r="TZC108" s="129"/>
      <c r="TZD108" s="129"/>
      <c r="TZE108" s="129"/>
      <c r="TZF108" s="129"/>
      <c r="TZG108" s="129"/>
      <c r="TZH108" s="129"/>
      <c r="TZI108" s="129"/>
      <c r="TZJ108" s="129"/>
      <c r="TZK108" s="129"/>
      <c r="TZL108" s="129"/>
      <c r="TZM108" s="129"/>
      <c r="TZN108" s="129"/>
      <c r="TZO108" s="129"/>
      <c r="TZP108" s="129"/>
      <c r="TZQ108" s="129"/>
      <c r="TZR108" s="129"/>
      <c r="TZS108" s="129"/>
      <c r="TZT108" s="129"/>
      <c r="TZU108" s="129"/>
      <c r="TZV108" s="129"/>
      <c r="TZW108" s="129"/>
      <c r="TZX108" s="129"/>
      <c r="TZY108" s="129"/>
      <c r="TZZ108" s="129"/>
      <c r="UAA108" s="129"/>
      <c r="UAB108" s="129"/>
      <c r="UAC108" s="129"/>
      <c r="UAD108" s="129"/>
      <c r="UAE108" s="129"/>
      <c r="UAF108" s="129"/>
      <c r="UAG108" s="129"/>
      <c r="UAH108" s="129"/>
      <c r="UAI108" s="129"/>
      <c r="UAJ108" s="129"/>
      <c r="UAK108" s="129"/>
      <c r="UAL108" s="129"/>
      <c r="UAM108" s="129"/>
      <c r="UAN108" s="129"/>
      <c r="UAO108" s="129"/>
      <c r="UAP108" s="129"/>
      <c r="UAQ108" s="129"/>
      <c r="UAR108" s="129"/>
      <c r="UAS108" s="129"/>
      <c r="UAT108" s="129"/>
      <c r="UAU108" s="129"/>
      <c r="UAV108" s="129"/>
      <c r="UAW108" s="129"/>
      <c r="UAX108" s="129"/>
      <c r="UAY108" s="129"/>
      <c r="UAZ108" s="129"/>
      <c r="UBA108" s="129"/>
      <c r="UBB108" s="129"/>
      <c r="UBC108" s="129"/>
      <c r="UBD108" s="129"/>
      <c r="UBE108" s="129"/>
      <c r="UBF108" s="129"/>
      <c r="UBG108" s="129"/>
      <c r="UBH108" s="129"/>
      <c r="UBI108" s="129"/>
      <c r="UBJ108" s="129"/>
      <c r="UBK108" s="129"/>
      <c r="UBL108" s="129"/>
      <c r="UBM108" s="129"/>
      <c r="UBN108" s="129"/>
      <c r="UBO108" s="129"/>
      <c r="UBP108" s="129"/>
      <c r="UBQ108" s="129"/>
      <c r="UBR108" s="129"/>
      <c r="UBS108" s="129"/>
      <c r="UBT108" s="129"/>
      <c r="UBU108" s="129"/>
      <c r="UBV108" s="129"/>
      <c r="UBW108" s="129"/>
      <c r="UBX108" s="129"/>
      <c r="UBY108" s="129"/>
      <c r="UBZ108" s="129"/>
      <c r="UCA108" s="129"/>
      <c r="UCB108" s="129"/>
      <c r="UCC108" s="129"/>
      <c r="UCD108" s="129"/>
      <c r="UCE108" s="129"/>
      <c r="UCF108" s="129"/>
      <c r="UCG108" s="129"/>
      <c r="UCH108" s="129"/>
      <c r="UCI108" s="129"/>
      <c r="UCJ108" s="129"/>
      <c r="UCK108" s="129"/>
      <c r="UCL108" s="129"/>
      <c r="UCM108" s="129"/>
      <c r="UCN108" s="129"/>
      <c r="UCO108" s="129"/>
      <c r="UCP108" s="129"/>
      <c r="UCQ108" s="129"/>
      <c r="UCR108" s="129"/>
      <c r="UCS108" s="129"/>
      <c r="UCT108" s="129"/>
      <c r="UCU108" s="129"/>
      <c r="UCV108" s="129"/>
      <c r="UCW108" s="129"/>
      <c r="UCX108" s="129"/>
      <c r="UCY108" s="129"/>
      <c r="UCZ108" s="129"/>
      <c r="UDA108" s="129"/>
      <c r="UDB108" s="129"/>
      <c r="UDC108" s="129"/>
      <c r="UDD108" s="129"/>
      <c r="UDE108" s="129"/>
      <c r="UDF108" s="129"/>
      <c r="UDG108" s="129"/>
      <c r="UDH108" s="129"/>
      <c r="UDI108" s="129"/>
      <c r="UDJ108" s="129"/>
      <c r="UDK108" s="129"/>
      <c r="UDL108" s="129"/>
      <c r="UDM108" s="129"/>
      <c r="UDN108" s="129"/>
      <c r="UDO108" s="129"/>
      <c r="UDP108" s="129"/>
      <c r="UDQ108" s="129"/>
      <c r="UDR108" s="129"/>
      <c r="UDS108" s="129"/>
      <c r="UDT108" s="129"/>
      <c r="UDU108" s="129"/>
      <c r="UDV108" s="129"/>
      <c r="UDW108" s="129"/>
      <c r="UDX108" s="129"/>
      <c r="UDY108" s="129"/>
      <c r="UDZ108" s="129"/>
      <c r="UEA108" s="129"/>
      <c r="UEB108" s="129"/>
      <c r="UEC108" s="129"/>
      <c r="UED108" s="129"/>
      <c r="UEE108" s="129"/>
      <c r="UEF108" s="129"/>
      <c r="UEG108" s="129"/>
      <c r="UEH108" s="129"/>
      <c r="UEI108" s="129"/>
      <c r="UEJ108" s="129"/>
      <c r="UEK108" s="129"/>
      <c r="UEL108" s="129"/>
      <c r="UEM108" s="129"/>
      <c r="UEN108" s="129"/>
      <c r="UEO108" s="129"/>
      <c r="UEP108" s="129"/>
      <c r="UEQ108" s="129"/>
      <c r="UER108" s="129"/>
      <c r="UES108" s="129"/>
      <c r="UET108" s="129"/>
      <c r="UEU108" s="129"/>
      <c r="UEV108" s="129"/>
      <c r="UEW108" s="129"/>
      <c r="UEX108" s="129"/>
      <c r="UEY108" s="129"/>
      <c r="UEZ108" s="129"/>
      <c r="UFA108" s="129"/>
      <c r="UFB108" s="129"/>
      <c r="UFC108" s="129"/>
      <c r="UFD108" s="129"/>
      <c r="UFE108" s="129"/>
      <c r="UFF108" s="129"/>
      <c r="UFG108" s="129"/>
      <c r="UFH108" s="129"/>
      <c r="UFI108" s="129"/>
      <c r="UFJ108" s="129"/>
      <c r="UFK108" s="129"/>
      <c r="UFL108" s="129"/>
      <c r="UFM108" s="129"/>
      <c r="UFN108" s="129"/>
      <c r="UFO108" s="129"/>
      <c r="UFP108" s="129"/>
      <c r="UFQ108" s="129"/>
      <c r="UFR108" s="129"/>
      <c r="UFS108" s="129"/>
      <c r="UFT108" s="129"/>
      <c r="UFU108" s="129"/>
      <c r="UFV108" s="129"/>
      <c r="UFW108" s="129"/>
      <c r="UFX108" s="129"/>
      <c r="UFY108" s="129"/>
      <c r="UFZ108" s="129"/>
      <c r="UGA108" s="129"/>
      <c r="UGB108" s="129"/>
      <c r="UGC108" s="129"/>
      <c r="UGD108" s="129"/>
      <c r="UGE108" s="129"/>
      <c r="UGF108" s="129"/>
      <c r="UGG108" s="129"/>
      <c r="UGH108" s="129"/>
      <c r="UGI108" s="129"/>
      <c r="UGJ108" s="129"/>
      <c r="UGK108" s="129"/>
      <c r="UGL108" s="129"/>
      <c r="UGM108" s="129"/>
      <c r="UGN108" s="129"/>
      <c r="UGO108" s="129"/>
      <c r="UGP108" s="129"/>
      <c r="UGQ108" s="129"/>
      <c r="UGR108" s="129"/>
      <c r="UGS108" s="129"/>
      <c r="UGT108" s="129"/>
      <c r="UGU108" s="129"/>
      <c r="UGV108" s="129"/>
      <c r="UGW108" s="129"/>
      <c r="UGX108" s="129"/>
      <c r="UGY108" s="129"/>
      <c r="UGZ108" s="129"/>
      <c r="UHA108" s="129"/>
      <c r="UHB108" s="129"/>
      <c r="UHC108" s="129"/>
      <c r="UHD108" s="129"/>
      <c r="UHE108" s="129"/>
      <c r="UHF108" s="129"/>
      <c r="UHG108" s="129"/>
      <c r="UHH108" s="129"/>
      <c r="UHI108" s="129"/>
      <c r="UHJ108" s="129"/>
      <c r="UHK108" s="129"/>
      <c r="UHL108" s="129"/>
      <c r="UHM108" s="129"/>
      <c r="UHN108" s="129"/>
      <c r="UHO108" s="129"/>
      <c r="UHP108" s="129"/>
      <c r="UHQ108" s="129"/>
      <c r="UHR108" s="129"/>
      <c r="UHS108" s="129"/>
      <c r="UHT108" s="129"/>
      <c r="UHU108" s="129"/>
      <c r="UHV108" s="129"/>
      <c r="UHW108" s="129"/>
      <c r="UHX108" s="129"/>
      <c r="UHY108" s="129"/>
      <c r="UHZ108" s="129"/>
      <c r="UIA108" s="129"/>
      <c r="UIB108" s="129"/>
      <c r="UIC108" s="129"/>
      <c r="UID108" s="129"/>
      <c r="UIE108" s="129"/>
      <c r="UIF108" s="129"/>
      <c r="UIG108" s="129"/>
      <c r="UIH108" s="129"/>
      <c r="UII108" s="129"/>
      <c r="UIJ108" s="129"/>
      <c r="UIK108" s="129"/>
      <c r="UIL108" s="129"/>
      <c r="UIM108" s="129"/>
      <c r="UIN108" s="129"/>
      <c r="UIO108" s="129"/>
      <c r="UIP108" s="129"/>
      <c r="UIQ108" s="129"/>
      <c r="UIR108" s="129"/>
      <c r="UIS108" s="129"/>
      <c r="UIT108" s="129"/>
      <c r="UIU108" s="129"/>
      <c r="UIV108" s="129"/>
      <c r="UIW108" s="129"/>
      <c r="UIX108" s="129"/>
      <c r="UIY108" s="129"/>
      <c r="UIZ108" s="129"/>
      <c r="UJA108" s="129"/>
      <c r="UJB108" s="129"/>
      <c r="UJC108" s="129"/>
      <c r="UJD108" s="129"/>
      <c r="UJE108" s="129"/>
      <c r="UJF108" s="129"/>
      <c r="UJG108" s="129"/>
      <c r="UJH108" s="129"/>
      <c r="UJI108" s="129"/>
      <c r="UJJ108" s="129"/>
      <c r="UJK108" s="129"/>
      <c r="UJL108" s="129"/>
      <c r="UJM108" s="129"/>
      <c r="UJN108" s="129"/>
      <c r="UJO108" s="129"/>
      <c r="UJP108" s="129"/>
      <c r="UJQ108" s="129"/>
      <c r="UJR108" s="129"/>
      <c r="UJS108" s="129"/>
      <c r="UJT108" s="129"/>
      <c r="UJU108" s="129"/>
      <c r="UJV108" s="129"/>
      <c r="UJW108" s="129"/>
      <c r="UJX108" s="129"/>
      <c r="UJY108" s="129"/>
      <c r="UJZ108" s="129"/>
      <c r="UKA108" s="129"/>
      <c r="UKB108" s="129"/>
      <c r="UKC108" s="129"/>
      <c r="UKD108" s="129"/>
      <c r="UKE108" s="129"/>
      <c r="UKF108" s="129"/>
      <c r="UKG108" s="129"/>
      <c r="UKH108" s="129"/>
      <c r="UKI108" s="129"/>
      <c r="UKJ108" s="129"/>
      <c r="UKK108" s="129"/>
      <c r="UKL108" s="129"/>
      <c r="UKM108" s="129"/>
      <c r="UKN108" s="129"/>
      <c r="UKO108" s="129"/>
      <c r="UKP108" s="129"/>
      <c r="UKQ108" s="129"/>
      <c r="UKR108" s="129"/>
      <c r="UKS108" s="129"/>
      <c r="UKT108" s="129"/>
      <c r="UKU108" s="129"/>
      <c r="UKV108" s="129"/>
      <c r="UKW108" s="129"/>
      <c r="UKX108" s="129"/>
      <c r="UKY108" s="129"/>
      <c r="UKZ108" s="129"/>
      <c r="ULA108" s="129"/>
      <c r="ULB108" s="129"/>
      <c r="ULC108" s="129"/>
      <c r="ULD108" s="129"/>
      <c r="ULE108" s="129"/>
      <c r="ULF108" s="129"/>
      <c r="ULG108" s="129"/>
      <c r="ULH108" s="129"/>
      <c r="ULI108" s="129"/>
      <c r="ULJ108" s="129"/>
      <c r="ULK108" s="129"/>
      <c r="ULL108" s="129"/>
      <c r="ULM108" s="129"/>
      <c r="ULN108" s="129"/>
      <c r="ULO108" s="129"/>
      <c r="ULP108" s="129"/>
      <c r="ULQ108" s="129"/>
      <c r="ULR108" s="129"/>
      <c r="ULS108" s="129"/>
      <c r="ULT108" s="129"/>
      <c r="ULU108" s="129"/>
      <c r="ULV108" s="129"/>
      <c r="ULW108" s="129"/>
      <c r="ULX108" s="129"/>
      <c r="ULY108" s="129"/>
      <c r="ULZ108" s="129"/>
      <c r="UMA108" s="129"/>
      <c r="UMB108" s="129"/>
      <c r="UMC108" s="129"/>
      <c r="UMD108" s="129"/>
      <c r="UME108" s="129"/>
      <c r="UMF108" s="129"/>
      <c r="UMG108" s="129"/>
      <c r="UMH108" s="129"/>
      <c r="UMI108" s="129"/>
      <c r="UMJ108" s="129"/>
      <c r="UMK108" s="129"/>
      <c r="UML108" s="129"/>
      <c r="UMM108" s="129"/>
      <c r="UMN108" s="129"/>
      <c r="UMO108" s="129"/>
      <c r="UMP108" s="129"/>
      <c r="UMQ108" s="129"/>
      <c r="UMR108" s="129"/>
      <c r="UMS108" s="129"/>
      <c r="UMT108" s="129"/>
      <c r="UMU108" s="129"/>
      <c r="UMV108" s="129"/>
      <c r="UMW108" s="129"/>
      <c r="UMX108" s="129"/>
      <c r="UMY108" s="129"/>
      <c r="UMZ108" s="129"/>
      <c r="UNA108" s="129"/>
      <c r="UNB108" s="129"/>
      <c r="UNC108" s="129"/>
      <c r="UND108" s="129"/>
      <c r="UNE108" s="129"/>
      <c r="UNF108" s="129"/>
      <c r="UNG108" s="129"/>
      <c r="UNH108" s="129"/>
      <c r="UNI108" s="129"/>
      <c r="UNJ108" s="129"/>
      <c r="UNK108" s="129"/>
      <c r="UNL108" s="129"/>
      <c r="UNM108" s="129"/>
      <c r="UNN108" s="129"/>
      <c r="UNO108" s="129"/>
      <c r="UNP108" s="129"/>
      <c r="UNQ108" s="129"/>
      <c r="UNR108" s="129"/>
      <c r="UNS108" s="129"/>
      <c r="UNT108" s="129"/>
      <c r="UNU108" s="129"/>
      <c r="UNV108" s="129"/>
      <c r="UNW108" s="129"/>
      <c r="UNX108" s="129"/>
      <c r="UNY108" s="129"/>
      <c r="UNZ108" s="129"/>
      <c r="UOA108" s="129"/>
      <c r="UOB108" s="129"/>
      <c r="UOC108" s="129"/>
      <c r="UOD108" s="129"/>
      <c r="UOE108" s="129"/>
      <c r="UOF108" s="129"/>
      <c r="UOG108" s="129"/>
      <c r="UOH108" s="129"/>
      <c r="UOI108" s="129"/>
      <c r="UOJ108" s="129"/>
      <c r="UOK108" s="129"/>
      <c r="UOL108" s="129"/>
      <c r="UOM108" s="129"/>
      <c r="UON108" s="129"/>
      <c r="UOO108" s="129"/>
      <c r="UOP108" s="129"/>
      <c r="UOQ108" s="129"/>
      <c r="UOR108" s="129"/>
      <c r="UOS108" s="129"/>
      <c r="UOT108" s="129"/>
      <c r="UOU108" s="129"/>
      <c r="UOV108" s="129"/>
      <c r="UOW108" s="129"/>
      <c r="UOX108" s="129"/>
      <c r="UOY108" s="129"/>
      <c r="UOZ108" s="129"/>
      <c r="UPA108" s="129"/>
      <c r="UPB108" s="129"/>
      <c r="UPC108" s="129"/>
      <c r="UPD108" s="129"/>
      <c r="UPE108" s="129"/>
      <c r="UPF108" s="129"/>
      <c r="UPG108" s="129"/>
      <c r="UPH108" s="129"/>
      <c r="UPI108" s="129"/>
      <c r="UPJ108" s="129"/>
      <c r="UPK108" s="129"/>
      <c r="UPL108" s="129"/>
      <c r="UPM108" s="129"/>
      <c r="UPN108" s="129"/>
      <c r="UPO108" s="129"/>
      <c r="UPP108" s="129"/>
      <c r="UPQ108" s="129"/>
      <c r="UPR108" s="129"/>
      <c r="UPS108" s="129"/>
      <c r="UPT108" s="129"/>
      <c r="UPU108" s="129"/>
      <c r="UPV108" s="129"/>
      <c r="UPW108" s="129"/>
      <c r="UPX108" s="129"/>
      <c r="UPY108" s="129"/>
      <c r="UPZ108" s="129"/>
      <c r="UQA108" s="129"/>
      <c r="UQB108" s="129"/>
      <c r="UQC108" s="129"/>
      <c r="UQD108" s="129"/>
      <c r="UQE108" s="129"/>
      <c r="UQF108" s="129"/>
      <c r="UQG108" s="129"/>
      <c r="UQH108" s="129"/>
      <c r="UQI108" s="129"/>
      <c r="UQJ108" s="129"/>
      <c r="UQK108" s="129"/>
      <c r="UQL108" s="129"/>
      <c r="UQM108" s="129"/>
      <c r="UQN108" s="129"/>
      <c r="UQO108" s="129"/>
      <c r="UQP108" s="129"/>
      <c r="UQQ108" s="129"/>
      <c r="UQR108" s="129"/>
      <c r="UQS108" s="129"/>
      <c r="UQT108" s="129"/>
      <c r="UQU108" s="129"/>
      <c r="UQV108" s="129"/>
      <c r="UQW108" s="129"/>
      <c r="UQX108" s="129"/>
      <c r="UQY108" s="129"/>
      <c r="UQZ108" s="129"/>
      <c r="URA108" s="129"/>
      <c r="URB108" s="129"/>
      <c r="URC108" s="129"/>
      <c r="URD108" s="129"/>
      <c r="URE108" s="129"/>
      <c r="URF108" s="129"/>
      <c r="URG108" s="129"/>
      <c r="URH108" s="129"/>
      <c r="URI108" s="129"/>
      <c r="URJ108" s="129"/>
      <c r="URK108" s="129"/>
      <c r="URL108" s="129"/>
      <c r="URM108" s="129"/>
      <c r="URN108" s="129"/>
      <c r="URO108" s="129"/>
      <c r="URP108" s="129"/>
      <c r="URQ108" s="129"/>
      <c r="URR108" s="129"/>
      <c r="URS108" s="129"/>
      <c r="URT108" s="129"/>
      <c r="URU108" s="129"/>
      <c r="URV108" s="129"/>
      <c r="URW108" s="129"/>
      <c r="URX108" s="129"/>
      <c r="URY108" s="129"/>
      <c r="URZ108" s="129"/>
      <c r="USA108" s="129"/>
      <c r="USB108" s="129"/>
      <c r="USC108" s="129"/>
      <c r="USD108" s="129"/>
      <c r="USE108" s="129"/>
      <c r="USF108" s="129"/>
      <c r="USG108" s="129"/>
      <c r="USH108" s="129"/>
      <c r="USI108" s="129"/>
      <c r="USJ108" s="129"/>
      <c r="USK108" s="129"/>
      <c r="USL108" s="129"/>
      <c r="USM108" s="129"/>
      <c r="USN108" s="129"/>
      <c r="USO108" s="129"/>
      <c r="USP108" s="129"/>
      <c r="USQ108" s="129"/>
      <c r="USR108" s="129"/>
      <c r="USS108" s="129"/>
      <c r="UST108" s="129"/>
      <c r="USU108" s="129"/>
      <c r="USV108" s="129"/>
      <c r="USW108" s="129"/>
      <c r="USX108" s="129"/>
      <c r="USY108" s="129"/>
      <c r="USZ108" s="129"/>
      <c r="UTA108" s="129"/>
      <c r="UTB108" s="129"/>
      <c r="UTC108" s="129"/>
      <c r="UTD108" s="129"/>
      <c r="UTE108" s="129"/>
      <c r="UTF108" s="129"/>
      <c r="UTG108" s="129"/>
      <c r="UTH108" s="129"/>
      <c r="UTI108" s="129"/>
      <c r="UTJ108" s="129"/>
      <c r="UTK108" s="129"/>
      <c r="UTL108" s="129"/>
      <c r="UTM108" s="129"/>
      <c r="UTN108" s="129"/>
      <c r="UTO108" s="129"/>
      <c r="UTP108" s="129"/>
      <c r="UTQ108" s="129"/>
      <c r="UTR108" s="129"/>
      <c r="UTS108" s="129"/>
      <c r="UTT108" s="129"/>
      <c r="UTU108" s="129"/>
      <c r="UTV108" s="129"/>
      <c r="UTW108" s="129"/>
      <c r="UTX108" s="129"/>
      <c r="UTY108" s="129"/>
      <c r="UTZ108" s="129"/>
      <c r="UUA108" s="129"/>
      <c r="UUB108" s="129"/>
      <c r="UUC108" s="129"/>
      <c r="UUD108" s="129"/>
      <c r="UUE108" s="129"/>
      <c r="UUF108" s="129"/>
      <c r="UUG108" s="129"/>
      <c r="UUH108" s="129"/>
      <c r="UUI108" s="129"/>
      <c r="UUJ108" s="129"/>
      <c r="UUK108" s="129"/>
      <c r="UUL108" s="129"/>
      <c r="UUM108" s="129"/>
      <c r="UUN108" s="129"/>
      <c r="UUO108" s="129"/>
      <c r="UUP108" s="129"/>
      <c r="UUQ108" s="129"/>
      <c r="UUR108" s="129"/>
      <c r="UUS108" s="129"/>
      <c r="UUT108" s="129"/>
      <c r="UUU108" s="129"/>
      <c r="UUV108" s="129"/>
      <c r="UUW108" s="129"/>
      <c r="UUX108" s="129"/>
      <c r="UUY108" s="129"/>
      <c r="UUZ108" s="129"/>
      <c r="UVA108" s="129"/>
      <c r="UVB108" s="129"/>
      <c r="UVC108" s="129"/>
      <c r="UVD108" s="129"/>
      <c r="UVE108" s="129"/>
      <c r="UVF108" s="129"/>
      <c r="UVG108" s="129"/>
      <c r="UVH108" s="129"/>
      <c r="UVI108" s="129"/>
      <c r="UVJ108" s="129"/>
      <c r="UVK108" s="129"/>
      <c r="UVL108" s="129"/>
      <c r="UVM108" s="129"/>
      <c r="UVN108" s="129"/>
      <c r="UVO108" s="129"/>
      <c r="UVP108" s="129"/>
      <c r="UVQ108" s="129"/>
      <c r="UVR108" s="129"/>
      <c r="UVS108" s="129"/>
      <c r="UVT108" s="129"/>
      <c r="UVU108" s="129"/>
      <c r="UVV108" s="129"/>
      <c r="UVW108" s="129"/>
      <c r="UVX108" s="129"/>
      <c r="UVY108" s="129"/>
      <c r="UVZ108" s="129"/>
      <c r="UWA108" s="129"/>
      <c r="UWB108" s="129"/>
      <c r="UWC108" s="129"/>
      <c r="UWD108" s="129"/>
      <c r="UWE108" s="129"/>
      <c r="UWF108" s="129"/>
      <c r="UWG108" s="129"/>
      <c r="UWH108" s="129"/>
      <c r="UWI108" s="129"/>
      <c r="UWJ108" s="129"/>
      <c r="UWK108" s="129"/>
      <c r="UWL108" s="129"/>
      <c r="UWM108" s="129"/>
      <c r="UWN108" s="129"/>
      <c r="UWO108" s="129"/>
      <c r="UWP108" s="129"/>
      <c r="UWQ108" s="129"/>
      <c r="UWR108" s="129"/>
      <c r="UWS108" s="129"/>
      <c r="UWT108" s="129"/>
      <c r="UWU108" s="129"/>
      <c r="UWV108" s="129"/>
      <c r="UWW108" s="129"/>
      <c r="UWX108" s="129"/>
      <c r="UWY108" s="129"/>
      <c r="UWZ108" s="129"/>
      <c r="UXA108" s="129"/>
      <c r="UXB108" s="129"/>
      <c r="UXC108" s="129"/>
      <c r="UXD108" s="129"/>
      <c r="UXE108" s="129"/>
      <c r="UXF108" s="129"/>
      <c r="UXG108" s="129"/>
      <c r="UXH108" s="129"/>
      <c r="UXI108" s="129"/>
      <c r="UXJ108" s="129"/>
      <c r="UXK108" s="129"/>
      <c r="UXL108" s="129"/>
      <c r="UXM108" s="129"/>
      <c r="UXN108" s="129"/>
      <c r="UXO108" s="129"/>
      <c r="UXP108" s="129"/>
      <c r="UXQ108" s="129"/>
      <c r="UXR108" s="129"/>
      <c r="UXS108" s="129"/>
      <c r="UXT108" s="129"/>
      <c r="UXU108" s="129"/>
      <c r="UXV108" s="129"/>
      <c r="UXW108" s="129"/>
      <c r="UXX108" s="129"/>
      <c r="UXY108" s="129"/>
      <c r="UXZ108" s="129"/>
      <c r="UYA108" s="129"/>
      <c r="UYB108" s="129"/>
      <c r="UYC108" s="129"/>
      <c r="UYD108" s="129"/>
      <c r="UYE108" s="129"/>
      <c r="UYF108" s="129"/>
      <c r="UYG108" s="129"/>
      <c r="UYH108" s="129"/>
      <c r="UYI108" s="129"/>
      <c r="UYJ108" s="129"/>
      <c r="UYK108" s="129"/>
      <c r="UYL108" s="129"/>
      <c r="UYM108" s="129"/>
      <c r="UYN108" s="129"/>
      <c r="UYO108" s="129"/>
      <c r="UYP108" s="129"/>
      <c r="UYQ108" s="129"/>
      <c r="UYR108" s="129"/>
      <c r="UYS108" s="129"/>
      <c r="UYT108" s="129"/>
      <c r="UYU108" s="129"/>
      <c r="UYV108" s="129"/>
      <c r="UYW108" s="129"/>
      <c r="UYX108" s="129"/>
      <c r="UYY108" s="129"/>
      <c r="UYZ108" s="129"/>
      <c r="UZA108" s="129"/>
      <c r="UZB108" s="129"/>
      <c r="UZC108" s="129"/>
      <c r="UZD108" s="129"/>
      <c r="UZE108" s="129"/>
      <c r="UZF108" s="129"/>
      <c r="UZG108" s="129"/>
      <c r="UZH108" s="129"/>
      <c r="UZI108" s="129"/>
      <c r="UZJ108" s="129"/>
      <c r="UZK108" s="129"/>
      <c r="UZL108" s="129"/>
      <c r="UZM108" s="129"/>
      <c r="UZN108" s="129"/>
      <c r="UZO108" s="129"/>
      <c r="UZP108" s="129"/>
      <c r="UZQ108" s="129"/>
      <c r="UZR108" s="129"/>
      <c r="UZS108" s="129"/>
      <c r="UZT108" s="129"/>
      <c r="UZU108" s="129"/>
      <c r="UZV108" s="129"/>
      <c r="UZW108" s="129"/>
      <c r="UZX108" s="129"/>
      <c r="UZY108" s="129"/>
      <c r="UZZ108" s="129"/>
      <c r="VAA108" s="129"/>
      <c r="VAB108" s="129"/>
      <c r="VAC108" s="129"/>
      <c r="VAD108" s="129"/>
      <c r="VAE108" s="129"/>
      <c r="VAF108" s="129"/>
      <c r="VAG108" s="129"/>
      <c r="VAH108" s="129"/>
      <c r="VAI108" s="129"/>
      <c r="VAJ108" s="129"/>
      <c r="VAK108" s="129"/>
      <c r="VAL108" s="129"/>
      <c r="VAM108" s="129"/>
      <c r="VAN108" s="129"/>
      <c r="VAO108" s="129"/>
      <c r="VAP108" s="129"/>
      <c r="VAQ108" s="129"/>
      <c r="VAR108" s="129"/>
      <c r="VAS108" s="129"/>
      <c r="VAT108" s="129"/>
      <c r="VAU108" s="129"/>
      <c r="VAV108" s="129"/>
      <c r="VAW108" s="129"/>
      <c r="VAX108" s="129"/>
      <c r="VAY108" s="129"/>
      <c r="VAZ108" s="129"/>
      <c r="VBA108" s="129"/>
      <c r="VBB108" s="129"/>
      <c r="VBC108" s="129"/>
      <c r="VBD108" s="129"/>
      <c r="VBE108" s="129"/>
      <c r="VBF108" s="129"/>
      <c r="VBG108" s="129"/>
      <c r="VBH108" s="129"/>
      <c r="VBI108" s="129"/>
      <c r="VBJ108" s="129"/>
      <c r="VBK108" s="129"/>
      <c r="VBL108" s="129"/>
      <c r="VBM108" s="129"/>
      <c r="VBN108" s="129"/>
      <c r="VBO108" s="129"/>
      <c r="VBP108" s="129"/>
      <c r="VBQ108" s="129"/>
      <c r="VBR108" s="129"/>
      <c r="VBS108" s="129"/>
      <c r="VBT108" s="129"/>
      <c r="VBU108" s="129"/>
      <c r="VBV108" s="129"/>
      <c r="VBW108" s="129"/>
      <c r="VBX108" s="129"/>
      <c r="VBY108" s="129"/>
      <c r="VBZ108" s="129"/>
      <c r="VCA108" s="129"/>
      <c r="VCB108" s="129"/>
      <c r="VCC108" s="129"/>
      <c r="VCD108" s="129"/>
      <c r="VCE108" s="129"/>
      <c r="VCF108" s="129"/>
      <c r="VCG108" s="129"/>
      <c r="VCH108" s="129"/>
      <c r="VCI108" s="129"/>
      <c r="VCJ108" s="129"/>
      <c r="VCK108" s="129"/>
      <c r="VCL108" s="129"/>
      <c r="VCM108" s="129"/>
      <c r="VCN108" s="129"/>
      <c r="VCO108" s="129"/>
      <c r="VCP108" s="129"/>
      <c r="VCQ108" s="129"/>
      <c r="VCR108" s="129"/>
      <c r="VCS108" s="129"/>
      <c r="VCT108" s="129"/>
      <c r="VCU108" s="129"/>
      <c r="VCV108" s="129"/>
      <c r="VCW108" s="129"/>
      <c r="VCX108" s="129"/>
      <c r="VCY108" s="129"/>
      <c r="VCZ108" s="129"/>
      <c r="VDA108" s="129"/>
      <c r="VDB108" s="129"/>
      <c r="VDC108" s="129"/>
      <c r="VDD108" s="129"/>
      <c r="VDE108" s="129"/>
      <c r="VDF108" s="129"/>
      <c r="VDG108" s="129"/>
      <c r="VDH108" s="129"/>
      <c r="VDI108" s="129"/>
      <c r="VDJ108" s="129"/>
      <c r="VDK108" s="129"/>
      <c r="VDL108" s="129"/>
      <c r="VDM108" s="129"/>
      <c r="VDN108" s="129"/>
      <c r="VDO108" s="129"/>
      <c r="VDP108" s="129"/>
      <c r="VDQ108" s="129"/>
      <c r="VDR108" s="129"/>
      <c r="VDS108" s="129"/>
      <c r="VDT108" s="129"/>
      <c r="VDU108" s="129"/>
      <c r="VDV108" s="129"/>
      <c r="VDW108" s="129"/>
      <c r="VDX108" s="129"/>
      <c r="VDY108" s="129"/>
      <c r="VDZ108" s="129"/>
      <c r="VEA108" s="129"/>
      <c r="VEB108" s="129"/>
      <c r="VEC108" s="129"/>
      <c r="VED108" s="129"/>
      <c r="VEE108" s="129"/>
      <c r="VEF108" s="129"/>
      <c r="VEG108" s="129"/>
      <c r="VEH108" s="129"/>
      <c r="VEI108" s="129"/>
      <c r="VEJ108" s="129"/>
      <c r="VEK108" s="129"/>
      <c r="VEL108" s="129"/>
      <c r="VEM108" s="129"/>
      <c r="VEN108" s="129"/>
      <c r="VEO108" s="129"/>
      <c r="VEP108" s="129"/>
      <c r="VEQ108" s="129"/>
      <c r="VER108" s="129"/>
      <c r="VES108" s="129"/>
      <c r="VET108" s="129"/>
      <c r="VEU108" s="129"/>
      <c r="VEV108" s="129"/>
      <c r="VEW108" s="129"/>
      <c r="VEX108" s="129"/>
      <c r="VEY108" s="129"/>
      <c r="VEZ108" s="129"/>
      <c r="VFA108" s="129"/>
      <c r="VFB108" s="129"/>
      <c r="VFC108" s="129"/>
      <c r="VFD108" s="129"/>
      <c r="VFE108" s="129"/>
      <c r="VFF108" s="129"/>
      <c r="VFG108" s="129"/>
      <c r="VFH108" s="129"/>
      <c r="VFI108" s="129"/>
      <c r="VFJ108" s="129"/>
      <c r="VFK108" s="129"/>
      <c r="VFL108" s="129"/>
      <c r="VFM108" s="129"/>
      <c r="VFN108" s="129"/>
      <c r="VFO108" s="129"/>
      <c r="VFP108" s="129"/>
      <c r="VFQ108" s="129"/>
      <c r="VFR108" s="129"/>
      <c r="VFS108" s="129"/>
      <c r="VFT108" s="129"/>
      <c r="VFU108" s="129"/>
      <c r="VFV108" s="129"/>
      <c r="VFW108" s="129"/>
      <c r="VFX108" s="129"/>
      <c r="VFY108" s="129"/>
      <c r="VFZ108" s="129"/>
      <c r="VGA108" s="129"/>
      <c r="VGB108" s="129"/>
      <c r="VGC108" s="129"/>
      <c r="VGD108" s="129"/>
      <c r="VGE108" s="129"/>
      <c r="VGF108" s="129"/>
      <c r="VGG108" s="129"/>
      <c r="VGH108" s="129"/>
      <c r="VGI108" s="129"/>
      <c r="VGJ108" s="129"/>
      <c r="VGK108" s="129"/>
      <c r="VGL108" s="129"/>
      <c r="VGM108" s="129"/>
      <c r="VGN108" s="129"/>
      <c r="VGO108" s="129"/>
      <c r="VGP108" s="129"/>
      <c r="VGQ108" s="129"/>
      <c r="VGR108" s="129"/>
      <c r="VGS108" s="129"/>
      <c r="VGT108" s="129"/>
      <c r="VGU108" s="129"/>
      <c r="VGV108" s="129"/>
      <c r="VGW108" s="129"/>
      <c r="VGX108" s="129"/>
      <c r="VGY108" s="129"/>
      <c r="VGZ108" s="129"/>
      <c r="VHA108" s="129"/>
      <c r="VHB108" s="129"/>
      <c r="VHC108" s="129"/>
      <c r="VHD108" s="129"/>
      <c r="VHE108" s="129"/>
      <c r="VHF108" s="129"/>
      <c r="VHG108" s="129"/>
      <c r="VHH108" s="129"/>
      <c r="VHI108" s="129"/>
      <c r="VHJ108" s="129"/>
      <c r="VHK108" s="129"/>
      <c r="VHL108" s="129"/>
      <c r="VHM108" s="129"/>
      <c r="VHN108" s="129"/>
      <c r="VHO108" s="129"/>
      <c r="VHP108" s="129"/>
      <c r="VHQ108" s="129"/>
      <c r="VHR108" s="129"/>
      <c r="VHS108" s="129"/>
      <c r="VHT108" s="129"/>
      <c r="VHU108" s="129"/>
      <c r="VHV108" s="129"/>
      <c r="VHW108" s="129"/>
      <c r="VHX108" s="129"/>
      <c r="VHY108" s="129"/>
      <c r="VHZ108" s="129"/>
      <c r="VIA108" s="129"/>
      <c r="VIB108" s="129"/>
      <c r="VIC108" s="129"/>
      <c r="VID108" s="129"/>
      <c r="VIE108" s="129"/>
      <c r="VIF108" s="129"/>
      <c r="VIG108" s="129"/>
      <c r="VIH108" s="129"/>
      <c r="VII108" s="129"/>
      <c r="VIJ108" s="129"/>
      <c r="VIK108" s="129"/>
      <c r="VIL108" s="129"/>
      <c r="VIM108" s="129"/>
      <c r="VIN108" s="129"/>
      <c r="VIO108" s="129"/>
      <c r="VIP108" s="129"/>
      <c r="VIQ108" s="129"/>
      <c r="VIR108" s="129"/>
      <c r="VIS108" s="129"/>
      <c r="VIT108" s="129"/>
      <c r="VIU108" s="129"/>
      <c r="VIV108" s="129"/>
      <c r="VIW108" s="129"/>
      <c r="VIX108" s="129"/>
      <c r="VIY108" s="129"/>
      <c r="VIZ108" s="129"/>
      <c r="VJA108" s="129"/>
      <c r="VJB108" s="129"/>
      <c r="VJC108" s="129"/>
      <c r="VJD108" s="129"/>
      <c r="VJE108" s="129"/>
      <c r="VJF108" s="129"/>
      <c r="VJG108" s="129"/>
      <c r="VJH108" s="129"/>
      <c r="VJI108" s="129"/>
      <c r="VJJ108" s="129"/>
      <c r="VJK108" s="129"/>
      <c r="VJL108" s="129"/>
      <c r="VJM108" s="129"/>
      <c r="VJN108" s="129"/>
      <c r="VJO108" s="129"/>
      <c r="VJP108" s="129"/>
      <c r="VJQ108" s="129"/>
      <c r="VJR108" s="129"/>
      <c r="VJS108" s="129"/>
      <c r="VJT108" s="129"/>
      <c r="VJU108" s="129"/>
      <c r="VJV108" s="129"/>
      <c r="VJW108" s="129"/>
      <c r="VJX108" s="129"/>
      <c r="VJY108" s="129"/>
      <c r="VJZ108" s="129"/>
      <c r="VKA108" s="129"/>
      <c r="VKB108" s="129"/>
      <c r="VKC108" s="129"/>
      <c r="VKD108" s="129"/>
      <c r="VKE108" s="129"/>
      <c r="VKF108" s="129"/>
      <c r="VKG108" s="129"/>
      <c r="VKH108" s="129"/>
      <c r="VKI108" s="129"/>
      <c r="VKJ108" s="129"/>
      <c r="VKK108" s="129"/>
      <c r="VKL108" s="129"/>
      <c r="VKM108" s="129"/>
      <c r="VKN108" s="129"/>
      <c r="VKO108" s="129"/>
      <c r="VKP108" s="129"/>
      <c r="VKQ108" s="129"/>
      <c r="VKR108" s="129"/>
      <c r="VKS108" s="129"/>
      <c r="VKT108" s="129"/>
      <c r="VKU108" s="129"/>
      <c r="VKV108" s="129"/>
      <c r="VKW108" s="129"/>
      <c r="VKX108" s="129"/>
      <c r="VKY108" s="129"/>
      <c r="VKZ108" s="129"/>
      <c r="VLA108" s="129"/>
      <c r="VLB108" s="129"/>
      <c r="VLC108" s="129"/>
      <c r="VLD108" s="129"/>
      <c r="VLE108" s="129"/>
      <c r="VLF108" s="129"/>
      <c r="VLG108" s="129"/>
      <c r="VLH108" s="129"/>
      <c r="VLI108" s="129"/>
      <c r="VLJ108" s="129"/>
      <c r="VLK108" s="129"/>
      <c r="VLL108" s="129"/>
      <c r="VLM108" s="129"/>
      <c r="VLN108" s="129"/>
      <c r="VLO108" s="129"/>
      <c r="VLP108" s="129"/>
      <c r="VLQ108" s="129"/>
      <c r="VLR108" s="129"/>
      <c r="VLS108" s="129"/>
      <c r="VLT108" s="129"/>
      <c r="VLU108" s="129"/>
      <c r="VLV108" s="129"/>
      <c r="VLW108" s="129"/>
      <c r="VLX108" s="129"/>
      <c r="VLY108" s="129"/>
      <c r="VLZ108" s="129"/>
      <c r="VMA108" s="129"/>
      <c r="VMB108" s="129"/>
      <c r="VMC108" s="129"/>
      <c r="VMD108" s="129"/>
      <c r="VME108" s="129"/>
      <c r="VMF108" s="129"/>
      <c r="VMG108" s="129"/>
      <c r="VMH108" s="129"/>
      <c r="VMI108" s="129"/>
      <c r="VMJ108" s="129"/>
      <c r="VMK108" s="129"/>
      <c r="VML108" s="129"/>
      <c r="VMM108" s="129"/>
      <c r="VMN108" s="129"/>
      <c r="VMO108" s="129"/>
      <c r="VMP108" s="129"/>
      <c r="VMQ108" s="129"/>
      <c r="VMR108" s="129"/>
      <c r="VMS108" s="129"/>
      <c r="VMT108" s="129"/>
      <c r="VMU108" s="129"/>
      <c r="VMV108" s="129"/>
      <c r="VMW108" s="129"/>
      <c r="VMX108" s="129"/>
      <c r="VMY108" s="129"/>
      <c r="VMZ108" s="129"/>
      <c r="VNA108" s="129"/>
      <c r="VNB108" s="129"/>
      <c r="VNC108" s="129"/>
      <c r="VND108" s="129"/>
      <c r="VNE108" s="129"/>
      <c r="VNF108" s="129"/>
      <c r="VNG108" s="129"/>
      <c r="VNH108" s="129"/>
      <c r="VNI108" s="129"/>
      <c r="VNJ108" s="129"/>
      <c r="VNK108" s="129"/>
      <c r="VNL108" s="129"/>
      <c r="VNM108" s="129"/>
      <c r="VNN108" s="129"/>
      <c r="VNO108" s="129"/>
      <c r="VNP108" s="129"/>
      <c r="VNQ108" s="129"/>
      <c r="VNR108" s="129"/>
      <c r="VNS108" s="129"/>
      <c r="VNT108" s="129"/>
      <c r="VNU108" s="129"/>
      <c r="VNV108" s="129"/>
      <c r="VNW108" s="129"/>
      <c r="VNX108" s="129"/>
      <c r="VNY108" s="129"/>
      <c r="VNZ108" s="129"/>
      <c r="VOA108" s="129"/>
      <c r="VOB108" s="129"/>
      <c r="VOC108" s="129"/>
      <c r="VOD108" s="129"/>
      <c r="VOE108" s="129"/>
      <c r="VOF108" s="129"/>
      <c r="VOG108" s="129"/>
      <c r="VOH108" s="129"/>
      <c r="VOI108" s="129"/>
      <c r="VOJ108" s="129"/>
      <c r="VOK108" s="129"/>
      <c r="VOL108" s="129"/>
      <c r="VOM108" s="129"/>
      <c r="VON108" s="129"/>
      <c r="VOO108" s="129"/>
      <c r="VOP108" s="129"/>
      <c r="VOQ108" s="129"/>
      <c r="VOR108" s="129"/>
      <c r="VOS108" s="129"/>
      <c r="VOT108" s="129"/>
      <c r="VOU108" s="129"/>
      <c r="VOV108" s="129"/>
      <c r="VOW108" s="129"/>
      <c r="VOX108" s="129"/>
      <c r="VOY108" s="129"/>
      <c r="VOZ108" s="129"/>
      <c r="VPA108" s="129"/>
      <c r="VPB108" s="129"/>
      <c r="VPC108" s="129"/>
      <c r="VPD108" s="129"/>
      <c r="VPE108" s="129"/>
      <c r="VPF108" s="129"/>
      <c r="VPG108" s="129"/>
      <c r="VPH108" s="129"/>
      <c r="VPI108" s="129"/>
      <c r="VPJ108" s="129"/>
      <c r="VPK108" s="129"/>
      <c r="VPL108" s="129"/>
      <c r="VPM108" s="129"/>
      <c r="VPN108" s="129"/>
      <c r="VPO108" s="129"/>
      <c r="VPP108" s="129"/>
      <c r="VPQ108" s="129"/>
      <c r="VPR108" s="129"/>
      <c r="VPS108" s="129"/>
      <c r="VPT108" s="129"/>
      <c r="VPU108" s="129"/>
      <c r="VPV108" s="129"/>
      <c r="VPW108" s="129"/>
      <c r="VPX108" s="129"/>
      <c r="VPY108" s="129"/>
      <c r="VPZ108" s="129"/>
      <c r="VQA108" s="129"/>
      <c r="VQB108" s="129"/>
      <c r="VQC108" s="129"/>
      <c r="VQD108" s="129"/>
      <c r="VQE108" s="129"/>
      <c r="VQF108" s="129"/>
      <c r="VQG108" s="129"/>
      <c r="VQH108" s="129"/>
      <c r="VQI108" s="129"/>
      <c r="VQJ108" s="129"/>
      <c r="VQK108" s="129"/>
      <c r="VQL108" s="129"/>
      <c r="VQM108" s="129"/>
      <c r="VQN108" s="129"/>
      <c r="VQO108" s="129"/>
      <c r="VQP108" s="129"/>
      <c r="VQQ108" s="129"/>
      <c r="VQR108" s="129"/>
      <c r="VQS108" s="129"/>
      <c r="VQT108" s="129"/>
      <c r="VQU108" s="129"/>
      <c r="VQV108" s="129"/>
      <c r="VQW108" s="129"/>
      <c r="VQX108" s="129"/>
      <c r="VQY108" s="129"/>
      <c r="VQZ108" s="129"/>
      <c r="VRA108" s="129"/>
      <c r="VRB108" s="129"/>
      <c r="VRC108" s="129"/>
      <c r="VRD108" s="129"/>
      <c r="VRE108" s="129"/>
      <c r="VRF108" s="129"/>
      <c r="VRG108" s="129"/>
      <c r="VRH108" s="129"/>
      <c r="VRI108" s="129"/>
      <c r="VRJ108" s="129"/>
      <c r="VRK108" s="129"/>
      <c r="VRL108" s="129"/>
      <c r="VRM108" s="129"/>
      <c r="VRN108" s="129"/>
      <c r="VRO108" s="129"/>
      <c r="VRP108" s="129"/>
      <c r="VRQ108" s="129"/>
      <c r="VRR108" s="129"/>
      <c r="VRS108" s="129"/>
      <c r="VRT108" s="129"/>
      <c r="VRU108" s="129"/>
      <c r="VRV108" s="129"/>
      <c r="VRW108" s="129"/>
      <c r="VRX108" s="129"/>
      <c r="VRY108" s="129"/>
      <c r="VRZ108" s="129"/>
      <c r="VSA108" s="129"/>
      <c r="VSB108" s="129"/>
      <c r="VSC108" s="129"/>
      <c r="VSD108" s="129"/>
      <c r="VSE108" s="129"/>
      <c r="VSF108" s="129"/>
      <c r="VSG108" s="129"/>
      <c r="VSH108" s="129"/>
      <c r="VSI108" s="129"/>
      <c r="VSJ108" s="129"/>
      <c r="VSK108" s="129"/>
      <c r="VSL108" s="129"/>
      <c r="VSM108" s="129"/>
      <c r="VSN108" s="129"/>
      <c r="VSO108" s="129"/>
      <c r="VSP108" s="129"/>
      <c r="VSQ108" s="129"/>
      <c r="VSR108" s="129"/>
      <c r="VSS108" s="129"/>
      <c r="VST108" s="129"/>
      <c r="VSU108" s="129"/>
      <c r="VSV108" s="129"/>
      <c r="VSW108" s="129"/>
      <c r="VSX108" s="129"/>
      <c r="VSY108" s="129"/>
      <c r="VSZ108" s="129"/>
      <c r="VTA108" s="129"/>
      <c r="VTB108" s="129"/>
      <c r="VTC108" s="129"/>
      <c r="VTD108" s="129"/>
      <c r="VTE108" s="129"/>
      <c r="VTF108" s="129"/>
      <c r="VTG108" s="129"/>
      <c r="VTH108" s="129"/>
      <c r="VTI108" s="129"/>
      <c r="VTJ108" s="129"/>
      <c r="VTK108" s="129"/>
      <c r="VTL108" s="129"/>
      <c r="VTM108" s="129"/>
      <c r="VTN108" s="129"/>
      <c r="VTO108" s="129"/>
      <c r="VTP108" s="129"/>
      <c r="VTQ108" s="129"/>
      <c r="VTR108" s="129"/>
      <c r="VTS108" s="129"/>
      <c r="VTT108" s="129"/>
      <c r="VTU108" s="129"/>
      <c r="VTV108" s="129"/>
      <c r="VTW108" s="129"/>
      <c r="VTX108" s="129"/>
      <c r="VTY108" s="129"/>
      <c r="VTZ108" s="129"/>
      <c r="VUA108" s="129"/>
      <c r="VUB108" s="129"/>
      <c r="VUC108" s="129"/>
      <c r="VUD108" s="129"/>
      <c r="VUE108" s="129"/>
      <c r="VUF108" s="129"/>
      <c r="VUG108" s="129"/>
      <c r="VUH108" s="129"/>
      <c r="VUI108" s="129"/>
      <c r="VUJ108" s="129"/>
      <c r="VUK108" s="129"/>
      <c r="VUL108" s="129"/>
      <c r="VUM108" s="129"/>
      <c r="VUN108" s="129"/>
      <c r="VUO108" s="129"/>
      <c r="VUP108" s="129"/>
      <c r="VUQ108" s="129"/>
      <c r="VUR108" s="129"/>
      <c r="VUS108" s="129"/>
      <c r="VUT108" s="129"/>
      <c r="VUU108" s="129"/>
      <c r="VUV108" s="129"/>
      <c r="VUW108" s="129"/>
      <c r="VUX108" s="129"/>
      <c r="VUY108" s="129"/>
      <c r="VUZ108" s="129"/>
      <c r="VVA108" s="129"/>
      <c r="VVB108" s="129"/>
      <c r="VVC108" s="129"/>
      <c r="VVD108" s="129"/>
      <c r="VVE108" s="129"/>
      <c r="VVF108" s="129"/>
      <c r="VVG108" s="129"/>
      <c r="VVH108" s="129"/>
      <c r="VVI108" s="129"/>
      <c r="VVJ108" s="129"/>
      <c r="VVK108" s="129"/>
      <c r="VVL108" s="129"/>
      <c r="VVM108" s="129"/>
      <c r="VVN108" s="129"/>
      <c r="VVO108" s="129"/>
      <c r="VVP108" s="129"/>
      <c r="VVQ108" s="129"/>
      <c r="VVR108" s="129"/>
      <c r="VVS108" s="129"/>
      <c r="VVT108" s="129"/>
      <c r="VVU108" s="129"/>
      <c r="VVV108" s="129"/>
      <c r="VVW108" s="129"/>
      <c r="VVX108" s="129"/>
      <c r="VVY108" s="129"/>
      <c r="VVZ108" s="129"/>
      <c r="VWA108" s="129"/>
      <c r="VWB108" s="129"/>
      <c r="VWC108" s="129"/>
      <c r="VWD108" s="129"/>
      <c r="VWE108" s="129"/>
      <c r="VWF108" s="129"/>
      <c r="VWG108" s="129"/>
      <c r="VWH108" s="129"/>
      <c r="VWI108" s="129"/>
      <c r="VWJ108" s="129"/>
      <c r="VWK108" s="129"/>
      <c r="VWL108" s="129"/>
      <c r="VWM108" s="129"/>
      <c r="VWN108" s="129"/>
      <c r="VWO108" s="129"/>
      <c r="VWP108" s="129"/>
      <c r="VWQ108" s="129"/>
      <c r="VWR108" s="129"/>
      <c r="VWS108" s="129"/>
      <c r="VWT108" s="129"/>
      <c r="VWU108" s="129"/>
      <c r="VWV108" s="129"/>
      <c r="VWW108" s="129"/>
      <c r="VWX108" s="129"/>
      <c r="VWY108" s="129"/>
      <c r="VWZ108" s="129"/>
      <c r="VXA108" s="129"/>
      <c r="VXB108" s="129"/>
      <c r="VXC108" s="129"/>
      <c r="VXD108" s="129"/>
      <c r="VXE108" s="129"/>
      <c r="VXF108" s="129"/>
      <c r="VXG108" s="129"/>
      <c r="VXH108" s="129"/>
      <c r="VXI108" s="129"/>
      <c r="VXJ108" s="129"/>
      <c r="VXK108" s="129"/>
      <c r="VXL108" s="129"/>
      <c r="VXM108" s="129"/>
      <c r="VXN108" s="129"/>
      <c r="VXO108" s="129"/>
      <c r="VXP108" s="129"/>
      <c r="VXQ108" s="129"/>
      <c r="VXR108" s="129"/>
      <c r="VXS108" s="129"/>
      <c r="VXT108" s="129"/>
      <c r="VXU108" s="129"/>
      <c r="VXV108" s="129"/>
      <c r="VXW108" s="129"/>
      <c r="VXX108" s="129"/>
      <c r="VXY108" s="129"/>
      <c r="VXZ108" s="129"/>
      <c r="VYA108" s="129"/>
      <c r="VYB108" s="129"/>
      <c r="VYC108" s="129"/>
      <c r="VYD108" s="129"/>
      <c r="VYE108" s="129"/>
      <c r="VYF108" s="129"/>
      <c r="VYG108" s="129"/>
      <c r="VYH108" s="129"/>
      <c r="VYI108" s="129"/>
      <c r="VYJ108" s="129"/>
      <c r="VYK108" s="129"/>
      <c r="VYL108" s="129"/>
      <c r="VYM108" s="129"/>
      <c r="VYN108" s="129"/>
      <c r="VYO108" s="129"/>
      <c r="VYP108" s="129"/>
      <c r="VYQ108" s="129"/>
      <c r="VYR108" s="129"/>
      <c r="VYS108" s="129"/>
      <c r="VYT108" s="129"/>
      <c r="VYU108" s="129"/>
      <c r="VYV108" s="129"/>
      <c r="VYW108" s="129"/>
      <c r="VYX108" s="129"/>
      <c r="VYY108" s="129"/>
      <c r="VYZ108" s="129"/>
      <c r="VZA108" s="129"/>
      <c r="VZB108" s="129"/>
      <c r="VZC108" s="129"/>
      <c r="VZD108" s="129"/>
      <c r="VZE108" s="129"/>
      <c r="VZF108" s="129"/>
      <c r="VZG108" s="129"/>
      <c r="VZH108" s="129"/>
      <c r="VZI108" s="129"/>
      <c r="VZJ108" s="129"/>
      <c r="VZK108" s="129"/>
      <c r="VZL108" s="129"/>
      <c r="VZM108" s="129"/>
      <c r="VZN108" s="129"/>
      <c r="VZO108" s="129"/>
      <c r="VZP108" s="129"/>
      <c r="VZQ108" s="129"/>
      <c r="VZR108" s="129"/>
      <c r="VZS108" s="129"/>
      <c r="VZT108" s="129"/>
      <c r="VZU108" s="129"/>
      <c r="VZV108" s="129"/>
      <c r="VZW108" s="129"/>
      <c r="VZX108" s="129"/>
      <c r="VZY108" s="129"/>
      <c r="VZZ108" s="129"/>
      <c r="WAA108" s="129"/>
      <c r="WAB108" s="129"/>
      <c r="WAC108" s="129"/>
      <c r="WAD108" s="129"/>
      <c r="WAE108" s="129"/>
      <c r="WAF108" s="129"/>
      <c r="WAG108" s="129"/>
      <c r="WAH108" s="129"/>
      <c r="WAI108" s="129"/>
      <c r="WAJ108" s="129"/>
      <c r="WAK108" s="129"/>
      <c r="WAL108" s="129"/>
      <c r="WAM108" s="129"/>
      <c r="WAN108" s="129"/>
      <c r="WAO108" s="129"/>
      <c r="WAP108" s="129"/>
      <c r="WAQ108" s="129"/>
      <c r="WAR108" s="129"/>
      <c r="WAS108" s="129"/>
      <c r="WAT108" s="129"/>
      <c r="WAU108" s="129"/>
      <c r="WAV108" s="129"/>
      <c r="WAW108" s="129"/>
      <c r="WAX108" s="129"/>
      <c r="WAY108" s="129"/>
      <c r="WAZ108" s="129"/>
      <c r="WBA108" s="129"/>
      <c r="WBB108" s="129"/>
      <c r="WBC108" s="129"/>
      <c r="WBD108" s="129"/>
      <c r="WBE108" s="129"/>
      <c r="WBF108" s="129"/>
      <c r="WBG108" s="129"/>
      <c r="WBH108" s="129"/>
      <c r="WBI108" s="129"/>
      <c r="WBJ108" s="129"/>
      <c r="WBK108" s="129"/>
      <c r="WBL108" s="129"/>
      <c r="WBM108" s="129"/>
      <c r="WBN108" s="129"/>
      <c r="WBO108" s="129"/>
      <c r="WBP108" s="129"/>
      <c r="WBQ108" s="129"/>
      <c r="WBR108" s="129"/>
      <c r="WBS108" s="129"/>
      <c r="WBT108" s="129"/>
      <c r="WBU108" s="129"/>
      <c r="WBV108" s="129"/>
      <c r="WBW108" s="129"/>
      <c r="WBX108" s="129"/>
      <c r="WBY108" s="129"/>
      <c r="WBZ108" s="129"/>
      <c r="WCA108" s="129"/>
      <c r="WCB108" s="129"/>
      <c r="WCC108" s="129"/>
      <c r="WCD108" s="129"/>
      <c r="WCE108" s="129"/>
      <c r="WCF108" s="129"/>
      <c r="WCG108" s="129"/>
      <c r="WCH108" s="129"/>
      <c r="WCI108" s="129"/>
      <c r="WCJ108" s="129"/>
      <c r="WCK108" s="129"/>
      <c r="WCL108" s="129"/>
      <c r="WCM108" s="129"/>
      <c r="WCN108" s="129"/>
      <c r="WCO108" s="129"/>
      <c r="WCP108" s="129"/>
      <c r="WCQ108" s="129"/>
      <c r="WCR108" s="129"/>
      <c r="WCS108" s="129"/>
      <c r="WCT108" s="129"/>
      <c r="WCU108" s="129"/>
      <c r="WCV108" s="129"/>
      <c r="WCW108" s="129"/>
      <c r="WCX108" s="129"/>
      <c r="WCY108" s="129"/>
      <c r="WCZ108" s="129"/>
      <c r="WDA108" s="129"/>
      <c r="WDB108" s="129"/>
      <c r="WDC108" s="129"/>
      <c r="WDD108" s="129"/>
      <c r="WDE108" s="129"/>
      <c r="WDF108" s="129"/>
      <c r="WDG108" s="129"/>
      <c r="WDH108" s="129"/>
      <c r="WDI108" s="129"/>
      <c r="WDJ108" s="129"/>
      <c r="WDK108" s="129"/>
      <c r="WDL108" s="129"/>
      <c r="WDM108" s="129"/>
      <c r="WDN108" s="129"/>
      <c r="WDO108" s="129"/>
      <c r="WDP108" s="129"/>
      <c r="WDQ108" s="129"/>
      <c r="WDR108" s="129"/>
      <c r="WDS108" s="129"/>
      <c r="WDT108" s="129"/>
      <c r="WDU108" s="129"/>
      <c r="WDV108" s="129"/>
      <c r="WDW108" s="129"/>
      <c r="WDX108" s="129"/>
      <c r="WDY108" s="129"/>
      <c r="WDZ108" s="129"/>
      <c r="WEA108" s="129"/>
      <c r="WEB108" s="129"/>
      <c r="WEC108" s="129"/>
      <c r="WED108" s="129"/>
      <c r="WEE108" s="129"/>
      <c r="WEF108" s="129"/>
      <c r="WEG108" s="129"/>
      <c r="WEH108" s="129"/>
      <c r="WEI108" s="129"/>
      <c r="WEJ108" s="129"/>
      <c r="WEK108" s="129"/>
      <c r="WEL108" s="129"/>
      <c r="WEM108" s="129"/>
      <c r="WEN108" s="129"/>
      <c r="WEO108" s="129"/>
      <c r="WEP108" s="129"/>
      <c r="WEQ108" s="129"/>
      <c r="WER108" s="129"/>
      <c r="WES108" s="129"/>
      <c r="WET108" s="129"/>
      <c r="WEU108" s="129"/>
      <c r="WEV108" s="129"/>
      <c r="WEW108" s="129"/>
      <c r="WEX108" s="129"/>
      <c r="WEY108" s="129"/>
      <c r="WEZ108" s="129"/>
      <c r="WFA108" s="129"/>
      <c r="WFB108" s="129"/>
      <c r="WFC108" s="129"/>
      <c r="WFD108" s="129"/>
      <c r="WFE108" s="129"/>
      <c r="WFF108" s="129"/>
      <c r="WFG108" s="129"/>
      <c r="WFH108" s="129"/>
      <c r="WFI108" s="129"/>
      <c r="WFJ108" s="129"/>
      <c r="WFK108" s="129"/>
      <c r="WFL108" s="129"/>
      <c r="WFM108" s="129"/>
      <c r="WFN108" s="129"/>
      <c r="WFO108" s="129"/>
      <c r="WFP108" s="129"/>
      <c r="WFQ108" s="129"/>
      <c r="WFR108" s="129"/>
      <c r="WFS108" s="129"/>
      <c r="WFT108" s="129"/>
      <c r="WFU108" s="129"/>
      <c r="WFV108" s="129"/>
      <c r="WFW108" s="129"/>
      <c r="WFX108" s="129"/>
      <c r="WFY108" s="129"/>
      <c r="WFZ108" s="129"/>
      <c r="WGA108" s="129"/>
      <c r="WGB108" s="129"/>
      <c r="WGC108" s="129"/>
      <c r="WGD108" s="129"/>
      <c r="WGE108" s="129"/>
      <c r="WGF108" s="129"/>
      <c r="WGG108" s="129"/>
      <c r="WGH108" s="129"/>
      <c r="WGI108" s="129"/>
      <c r="WGJ108" s="129"/>
      <c r="WGK108" s="129"/>
      <c r="WGL108" s="129"/>
      <c r="WGM108" s="129"/>
      <c r="WGN108" s="129"/>
      <c r="WGO108" s="129"/>
      <c r="WGP108" s="129"/>
      <c r="WGQ108" s="129"/>
      <c r="WGR108" s="129"/>
      <c r="WGS108" s="129"/>
      <c r="WGT108" s="129"/>
      <c r="WGU108" s="129"/>
      <c r="WGV108" s="129"/>
      <c r="WGW108" s="129"/>
      <c r="WGX108" s="129"/>
      <c r="WGY108" s="129"/>
      <c r="WGZ108" s="129"/>
      <c r="WHA108" s="129"/>
      <c r="WHB108" s="129"/>
      <c r="WHC108" s="129"/>
      <c r="WHD108" s="129"/>
      <c r="WHE108" s="129"/>
      <c r="WHF108" s="129"/>
      <c r="WHG108" s="129"/>
      <c r="WHH108" s="129"/>
      <c r="WHI108" s="129"/>
      <c r="WHJ108" s="129"/>
      <c r="WHK108" s="129"/>
      <c r="WHL108" s="129"/>
      <c r="WHM108" s="129"/>
      <c r="WHN108" s="129"/>
      <c r="WHO108" s="129"/>
      <c r="WHP108" s="129"/>
      <c r="WHQ108" s="129"/>
      <c r="WHR108" s="129"/>
      <c r="WHS108" s="129"/>
      <c r="WHT108" s="129"/>
      <c r="WHU108" s="129"/>
      <c r="WHV108" s="129"/>
      <c r="WHW108" s="129"/>
      <c r="WHX108" s="129"/>
      <c r="WHY108" s="129"/>
      <c r="WHZ108" s="129"/>
      <c r="WIA108" s="129"/>
      <c r="WIB108" s="129"/>
      <c r="WIC108" s="129"/>
      <c r="WID108" s="129"/>
      <c r="WIE108" s="129"/>
      <c r="WIF108" s="129"/>
      <c r="WIG108" s="129"/>
      <c r="WIH108" s="129"/>
      <c r="WII108" s="129"/>
      <c r="WIJ108" s="129"/>
      <c r="WIK108" s="129"/>
      <c r="WIL108" s="129"/>
      <c r="WIM108" s="129"/>
      <c r="WIN108" s="129"/>
      <c r="WIO108" s="129"/>
      <c r="WIP108" s="129"/>
      <c r="WIQ108" s="129"/>
      <c r="WIR108" s="129"/>
      <c r="WIS108" s="129"/>
      <c r="WIT108" s="129"/>
      <c r="WIU108" s="129"/>
      <c r="WIV108" s="129"/>
      <c r="WIW108" s="129"/>
      <c r="WIX108" s="129"/>
      <c r="WIY108" s="129"/>
      <c r="WIZ108" s="129"/>
      <c r="WJA108" s="129"/>
      <c r="WJB108" s="129"/>
      <c r="WJC108" s="129"/>
      <c r="WJD108" s="129"/>
      <c r="WJE108" s="129"/>
      <c r="WJF108" s="129"/>
      <c r="WJG108" s="129"/>
      <c r="WJH108" s="129"/>
      <c r="WJI108" s="129"/>
      <c r="WJJ108" s="129"/>
      <c r="WJK108" s="129"/>
      <c r="WJL108" s="129"/>
      <c r="WJM108" s="129"/>
      <c r="WJN108" s="129"/>
      <c r="WJO108" s="129"/>
      <c r="WJP108" s="129"/>
      <c r="WJQ108" s="129"/>
      <c r="WJR108" s="129"/>
      <c r="WJS108" s="129"/>
      <c r="WJT108" s="129"/>
      <c r="WJU108" s="129"/>
      <c r="WJV108" s="129"/>
      <c r="WJW108" s="129"/>
      <c r="WJX108" s="129"/>
      <c r="WJY108" s="129"/>
      <c r="WJZ108" s="129"/>
      <c r="WKA108" s="129"/>
      <c r="WKB108" s="129"/>
      <c r="WKC108" s="129"/>
      <c r="WKD108" s="129"/>
      <c r="WKE108" s="129"/>
      <c r="WKF108" s="129"/>
      <c r="WKG108" s="129"/>
      <c r="WKH108" s="129"/>
      <c r="WKI108" s="129"/>
      <c r="WKJ108" s="129"/>
      <c r="WKK108" s="129"/>
      <c r="WKL108" s="129"/>
      <c r="WKM108" s="129"/>
      <c r="WKN108" s="129"/>
      <c r="WKO108" s="129"/>
      <c r="WKP108" s="129"/>
      <c r="WKQ108" s="129"/>
      <c r="WKR108" s="129"/>
      <c r="WKS108" s="129"/>
      <c r="WKT108" s="129"/>
      <c r="WKU108" s="129"/>
      <c r="WKV108" s="129"/>
      <c r="WKW108" s="129"/>
      <c r="WKX108" s="129"/>
      <c r="WKY108" s="129"/>
      <c r="WKZ108" s="129"/>
      <c r="WLA108" s="129"/>
      <c r="WLB108" s="129"/>
      <c r="WLC108" s="129"/>
      <c r="WLD108" s="129"/>
      <c r="WLE108" s="129"/>
      <c r="WLF108" s="129"/>
      <c r="WLG108" s="129"/>
      <c r="WLH108" s="129"/>
      <c r="WLI108" s="129"/>
      <c r="WLJ108" s="129"/>
      <c r="WLK108" s="129"/>
      <c r="WLL108" s="129"/>
      <c r="WLM108" s="129"/>
      <c r="WLN108" s="129"/>
      <c r="WLO108" s="129"/>
      <c r="WLP108" s="129"/>
      <c r="WLQ108" s="129"/>
      <c r="WLR108" s="129"/>
      <c r="WLS108" s="129"/>
      <c r="WLT108" s="129"/>
      <c r="WLU108" s="129"/>
      <c r="WLV108" s="129"/>
      <c r="WLW108" s="129"/>
      <c r="WLX108" s="129"/>
      <c r="WLY108" s="129"/>
      <c r="WLZ108" s="129"/>
      <c r="WMA108" s="129"/>
      <c r="WMB108" s="129"/>
      <c r="WMC108" s="129"/>
      <c r="WMD108" s="129"/>
      <c r="WME108" s="129"/>
      <c r="WMF108" s="129"/>
      <c r="WMG108" s="129"/>
      <c r="WMH108" s="129"/>
      <c r="WMI108" s="129"/>
      <c r="WMJ108" s="129"/>
      <c r="WMK108" s="129"/>
      <c r="WML108" s="129"/>
      <c r="WMM108" s="129"/>
      <c r="WMN108" s="129"/>
      <c r="WMO108" s="129"/>
      <c r="WMP108" s="129"/>
      <c r="WMQ108" s="129"/>
      <c r="WMR108" s="129"/>
      <c r="WMS108" s="129"/>
      <c r="WMT108" s="129"/>
      <c r="WMU108" s="129"/>
      <c r="WMV108" s="129"/>
      <c r="WMW108" s="129"/>
      <c r="WMX108" s="129"/>
      <c r="WMY108" s="129"/>
      <c r="WMZ108" s="129"/>
      <c r="WNA108" s="129"/>
      <c r="WNB108" s="129"/>
      <c r="WNC108" s="129"/>
      <c r="WND108" s="129"/>
      <c r="WNE108" s="129"/>
      <c r="WNF108" s="129"/>
      <c r="WNG108" s="129"/>
      <c r="WNH108" s="129"/>
      <c r="WNI108" s="129"/>
      <c r="WNJ108" s="129"/>
      <c r="WNK108" s="129"/>
      <c r="WNL108" s="129"/>
      <c r="WNM108" s="129"/>
      <c r="WNN108" s="129"/>
      <c r="WNO108" s="129"/>
      <c r="WNP108" s="129"/>
      <c r="WNQ108" s="129"/>
      <c r="WNR108" s="129"/>
      <c r="WNS108" s="129"/>
      <c r="WNT108" s="129"/>
      <c r="WNU108" s="129"/>
      <c r="WNV108" s="129"/>
      <c r="WNW108" s="129"/>
      <c r="WNX108" s="129"/>
      <c r="WNY108" s="129"/>
      <c r="WNZ108" s="129"/>
      <c r="WOA108" s="129"/>
      <c r="WOB108" s="129"/>
      <c r="WOC108" s="129"/>
      <c r="WOD108" s="129"/>
      <c r="WOE108" s="129"/>
      <c r="WOF108" s="129"/>
      <c r="WOG108" s="129"/>
      <c r="WOH108" s="129"/>
      <c r="WOI108" s="129"/>
      <c r="WOJ108" s="129"/>
      <c r="WOK108" s="129"/>
      <c r="WOL108" s="129"/>
      <c r="WOM108" s="129"/>
      <c r="WON108" s="129"/>
      <c r="WOO108" s="129"/>
      <c r="WOP108" s="129"/>
      <c r="WOQ108" s="129"/>
      <c r="WOR108" s="129"/>
      <c r="WOS108" s="129"/>
      <c r="WOT108" s="129"/>
      <c r="WOU108" s="129"/>
      <c r="WOV108" s="129"/>
      <c r="WOW108" s="129"/>
      <c r="WOX108" s="129"/>
      <c r="WOY108" s="129"/>
      <c r="WOZ108" s="129"/>
      <c r="WPA108" s="129"/>
      <c r="WPB108" s="129"/>
      <c r="WPC108" s="129"/>
      <c r="WPD108" s="129"/>
      <c r="WPE108" s="129"/>
      <c r="WPF108" s="129"/>
      <c r="WPG108" s="129"/>
      <c r="WPH108" s="129"/>
      <c r="WPI108" s="129"/>
      <c r="WPJ108" s="129"/>
      <c r="WPK108" s="129"/>
      <c r="WPL108" s="129"/>
      <c r="WPM108" s="129"/>
      <c r="WPN108" s="129"/>
      <c r="WPO108" s="129"/>
      <c r="WPP108" s="129"/>
      <c r="WPQ108" s="129"/>
      <c r="WPR108" s="129"/>
      <c r="WPS108" s="129"/>
      <c r="WPT108" s="129"/>
      <c r="WPU108" s="129"/>
      <c r="WPV108" s="129"/>
      <c r="WPW108" s="129"/>
      <c r="WPX108" s="129"/>
      <c r="WPY108" s="129"/>
      <c r="WPZ108" s="129"/>
      <c r="WQA108" s="129"/>
      <c r="WQB108" s="129"/>
      <c r="WQC108" s="129"/>
      <c r="WQD108" s="129"/>
      <c r="WQE108" s="129"/>
      <c r="WQF108" s="129"/>
      <c r="WQG108" s="129"/>
      <c r="WQH108" s="129"/>
      <c r="WQI108" s="129"/>
      <c r="WQJ108" s="129"/>
      <c r="WQK108" s="129"/>
      <c r="WQL108" s="129"/>
      <c r="WQM108" s="129"/>
      <c r="WQN108" s="129"/>
      <c r="WQO108" s="129"/>
      <c r="WQP108" s="129"/>
      <c r="WQQ108" s="129"/>
      <c r="WQR108" s="129"/>
      <c r="WQS108" s="129"/>
      <c r="WQT108" s="129"/>
      <c r="WQU108" s="129"/>
      <c r="WQV108" s="129"/>
      <c r="WQW108" s="129"/>
      <c r="WQX108" s="129"/>
      <c r="WQY108" s="129"/>
      <c r="WQZ108" s="129"/>
      <c r="WRA108" s="129"/>
      <c r="WRB108" s="129"/>
      <c r="WRC108" s="129"/>
      <c r="WRD108" s="129"/>
      <c r="WRE108" s="129"/>
      <c r="WRF108" s="129"/>
      <c r="WRG108" s="129"/>
      <c r="WRH108" s="129"/>
      <c r="WRI108" s="129"/>
      <c r="WRJ108" s="129"/>
      <c r="WRK108" s="129"/>
      <c r="WRL108" s="129"/>
      <c r="WRM108" s="129"/>
      <c r="WRN108" s="129"/>
      <c r="WRO108" s="129"/>
      <c r="WRP108" s="129"/>
      <c r="WRQ108" s="129"/>
      <c r="WRR108" s="129"/>
      <c r="WRS108" s="129"/>
      <c r="WRT108" s="129"/>
      <c r="WRU108" s="129"/>
      <c r="WRV108" s="129"/>
      <c r="WRW108" s="129"/>
      <c r="WRX108" s="129"/>
      <c r="WRY108" s="129"/>
      <c r="WRZ108" s="129"/>
      <c r="WSA108" s="129"/>
      <c r="WSB108" s="129"/>
      <c r="WSC108" s="129"/>
      <c r="WSD108" s="129"/>
      <c r="WSE108" s="129"/>
      <c r="WSF108" s="129"/>
      <c r="WSG108" s="129"/>
      <c r="WSH108" s="129"/>
      <c r="WSI108" s="129"/>
      <c r="WSJ108" s="129"/>
      <c r="WSK108" s="129"/>
      <c r="WSL108" s="129"/>
      <c r="WSM108" s="129"/>
      <c r="WSN108" s="129"/>
      <c r="WSO108" s="129"/>
      <c r="WSP108" s="129"/>
      <c r="WSQ108" s="129"/>
      <c r="WSR108" s="129"/>
      <c r="WSS108" s="129"/>
      <c r="WST108" s="129"/>
      <c r="WSU108" s="129"/>
      <c r="WSV108" s="129"/>
      <c r="WSW108" s="129"/>
      <c r="WSX108" s="129"/>
      <c r="WSY108" s="129"/>
      <c r="WSZ108" s="129"/>
      <c r="WTA108" s="129"/>
      <c r="WTB108" s="129"/>
      <c r="WTC108" s="129"/>
      <c r="WTD108" s="129"/>
      <c r="WTE108" s="129"/>
      <c r="WTF108" s="129"/>
      <c r="WTG108" s="129"/>
      <c r="WTH108" s="129"/>
      <c r="WTI108" s="129"/>
      <c r="WTJ108" s="129"/>
      <c r="WTK108" s="129"/>
      <c r="WTL108" s="129"/>
      <c r="WTM108" s="129"/>
      <c r="WTN108" s="129"/>
      <c r="WTO108" s="129"/>
      <c r="WTP108" s="129"/>
      <c r="WTQ108" s="129"/>
      <c r="WTR108" s="129"/>
      <c r="WTS108" s="129"/>
      <c r="WTT108" s="129"/>
      <c r="WTU108" s="129"/>
      <c r="WTV108" s="129"/>
      <c r="WTW108" s="129"/>
      <c r="WTX108" s="129"/>
      <c r="WTY108" s="129"/>
      <c r="WTZ108" s="129"/>
      <c r="WUA108" s="129"/>
      <c r="WUB108" s="129"/>
      <c r="WUC108" s="129"/>
      <c r="WUD108" s="129"/>
      <c r="WUE108" s="129"/>
      <c r="WUF108" s="129"/>
      <c r="WUG108" s="129"/>
      <c r="WUH108" s="129"/>
      <c r="WUI108" s="129"/>
      <c r="WUJ108" s="129"/>
      <c r="WUK108" s="129"/>
      <c r="WUL108" s="129"/>
      <c r="WUM108" s="129"/>
      <c r="WUN108" s="129"/>
      <c r="WUO108" s="129"/>
      <c r="WUP108" s="129"/>
      <c r="WUQ108" s="129"/>
      <c r="WUR108" s="129"/>
      <c r="WUS108" s="129"/>
      <c r="WUT108" s="129"/>
      <c r="WUU108" s="129"/>
      <c r="WUV108" s="129"/>
      <c r="WUW108" s="129"/>
      <c r="WUX108" s="129"/>
      <c r="WUY108" s="129"/>
      <c r="WUZ108" s="129"/>
      <c r="WVA108" s="129"/>
      <c r="WVB108" s="129"/>
      <c r="WVC108" s="129"/>
      <c r="WVD108" s="129"/>
      <c r="WVE108" s="129"/>
      <c r="WVF108" s="129"/>
      <c r="WVG108" s="129"/>
      <c r="WVH108" s="129"/>
      <c r="WVI108" s="129"/>
      <c r="WVJ108" s="129"/>
      <c r="WVK108" s="129"/>
      <c r="WVL108" s="129"/>
      <c r="WVM108" s="129"/>
      <c r="WVN108" s="129"/>
      <c r="WVO108" s="129"/>
      <c r="WVP108" s="129"/>
      <c r="WVQ108" s="129"/>
      <c r="WVR108" s="129"/>
      <c r="WVS108" s="129"/>
      <c r="WVT108" s="129"/>
      <c r="WVU108" s="129"/>
      <c r="WVV108" s="129"/>
      <c r="WVW108" s="129"/>
      <c r="WVX108" s="129"/>
      <c r="WVY108" s="129"/>
      <c r="WVZ108" s="129"/>
      <c r="WWA108" s="129"/>
      <c r="WWB108" s="129"/>
      <c r="WWC108" s="129"/>
      <c r="WWD108" s="129"/>
      <c r="WWE108" s="129"/>
      <c r="WWF108" s="129"/>
      <c r="WWG108" s="129"/>
      <c r="WWH108" s="129"/>
      <c r="WWI108" s="129"/>
      <c r="WWJ108" s="129"/>
      <c r="WWK108" s="129"/>
      <c r="WWL108" s="129"/>
      <c r="WWM108" s="129"/>
      <c r="WWN108" s="129"/>
      <c r="WWO108" s="129"/>
      <c r="WWP108" s="129"/>
      <c r="WWQ108" s="129"/>
      <c r="WWR108" s="129"/>
      <c r="WWS108" s="129"/>
      <c r="WWT108" s="129"/>
      <c r="WWU108" s="129"/>
      <c r="WWV108" s="129"/>
      <c r="WWW108" s="129"/>
      <c r="WWX108" s="129"/>
      <c r="WWY108" s="129"/>
      <c r="WWZ108" s="129"/>
      <c r="WXA108" s="129"/>
      <c r="WXB108" s="129"/>
      <c r="WXC108" s="129"/>
      <c r="WXD108" s="129"/>
      <c r="WXE108" s="129"/>
      <c r="WXF108" s="129"/>
      <c r="WXG108" s="129"/>
      <c r="WXH108" s="129"/>
      <c r="WXI108" s="129"/>
      <c r="WXJ108" s="129"/>
      <c r="WXK108" s="129"/>
      <c r="WXL108" s="129"/>
      <c r="WXM108" s="129"/>
      <c r="WXN108" s="129"/>
      <c r="WXO108" s="129"/>
      <c r="WXP108" s="129"/>
      <c r="WXQ108" s="129"/>
      <c r="WXR108" s="129"/>
      <c r="WXS108" s="129"/>
      <c r="WXT108" s="129"/>
      <c r="WXU108" s="129"/>
      <c r="WXV108" s="129"/>
      <c r="WXW108" s="129"/>
      <c r="WXX108" s="129"/>
      <c r="WXY108" s="129"/>
      <c r="WXZ108" s="129"/>
      <c r="WYA108" s="129"/>
      <c r="WYB108" s="129"/>
      <c r="WYC108" s="129"/>
      <c r="WYD108" s="129"/>
      <c r="WYE108" s="129"/>
      <c r="WYF108" s="129"/>
      <c r="WYG108" s="129"/>
      <c r="WYH108" s="129"/>
      <c r="WYI108" s="129"/>
      <c r="WYJ108" s="129"/>
      <c r="WYK108" s="129"/>
      <c r="WYL108" s="129"/>
      <c r="WYM108" s="129"/>
      <c r="WYN108" s="129"/>
      <c r="WYO108" s="129"/>
      <c r="WYP108" s="129"/>
      <c r="WYQ108" s="129"/>
      <c r="WYR108" s="129"/>
      <c r="WYS108" s="129"/>
      <c r="WYT108" s="129"/>
      <c r="WYU108" s="129"/>
      <c r="WYV108" s="129"/>
      <c r="WYW108" s="129"/>
      <c r="WYX108" s="129"/>
      <c r="WYY108" s="129"/>
      <c r="WYZ108" s="129"/>
      <c r="WZA108" s="129"/>
      <c r="WZB108" s="129"/>
      <c r="WZC108" s="129"/>
      <c r="WZD108" s="129"/>
      <c r="WZE108" s="129"/>
      <c r="WZF108" s="129"/>
      <c r="WZG108" s="129"/>
      <c r="WZH108" s="129"/>
      <c r="WZI108" s="129"/>
      <c r="WZJ108" s="129"/>
      <c r="WZK108" s="129"/>
      <c r="WZL108" s="129"/>
      <c r="WZM108" s="129"/>
      <c r="WZN108" s="129"/>
      <c r="WZO108" s="129"/>
      <c r="WZP108" s="129"/>
      <c r="WZQ108" s="129"/>
      <c r="WZR108" s="129"/>
      <c r="WZS108" s="129"/>
      <c r="WZT108" s="129"/>
      <c r="WZU108" s="129"/>
      <c r="WZV108" s="129"/>
      <c r="WZW108" s="129"/>
      <c r="WZX108" s="129"/>
      <c r="WZY108" s="129"/>
      <c r="WZZ108" s="129"/>
      <c r="XAA108" s="129"/>
      <c r="XAB108" s="129"/>
      <c r="XAC108" s="129"/>
      <c r="XAD108" s="129"/>
      <c r="XAE108" s="129"/>
      <c r="XAF108" s="129"/>
      <c r="XAG108" s="129"/>
      <c r="XAH108" s="129"/>
      <c r="XAI108" s="129"/>
      <c r="XAJ108" s="129"/>
      <c r="XAK108" s="129"/>
      <c r="XAL108" s="129"/>
      <c r="XAM108" s="129"/>
      <c r="XAN108" s="129"/>
      <c r="XAO108" s="129"/>
      <c r="XAP108" s="129"/>
      <c r="XAQ108" s="129"/>
      <c r="XAR108" s="129"/>
      <c r="XAS108" s="129"/>
      <c r="XAT108" s="129"/>
      <c r="XAU108" s="129"/>
      <c r="XAV108" s="129"/>
      <c r="XAW108" s="129"/>
      <c r="XAX108" s="129"/>
      <c r="XAY108" s="129"/>
      <c r="XAZ108" s="129"/>
      <c r="XBA108" s="129"/>
      <c r="XBB108" s="129"/>
      <c r="XBC108" s="129"/>
      <c r="XBD108" s="129"/>
      <c r="XBE108" s="129"/>
      <c r="XBF108" s="129"/>
      <c r="XBG108" s="129"/>
      <c r="XBH108" s="129"/>
      <c r="XBI108" s="129"/>
      <c r="XBJ108" s="129"/>
      <c r="XBK108" s="129"/>
      <c r="XBL108" s="129"/>
      <c r="XBM108" s="129"/>
      <c r="XBN108" s="129"/>
      <c r="XBO108" s="129"/>
      <c r="XBP108" s="129"/>
      <c r="XBQ108" s="129"/>
      <c r="XBR108" s="129"/>
      <c r="XBS108" s="129"/>
      <c r="XBT108" s="129"/>
      <c r="XBU108" s="129"/>
      <c r="XBV108" s="129"/>
      <c r="XBW108" s="129"/>
      <c r="XBX108" s="129"/>
      <c r="XBY108" s="129"/>
      <c r="XBZ108" s="129"/>
      <c r="XCA108" s="129"/>
      <c r="XCB108" s="129"/>
      <c r="XCC108" s="129"/>
      <c r="XCD108" s="129"/>
      <c r="XCE108" s="129"/>
      <c r="XCF108" s="129"/>
      <c r="XCG108" s="129"/>
      <c r="XCH108" s="129"/>
      <c r="XCI108" s="129"/>
      <c r="XCJ108" s="129"/>
      <c r="XCK108" s="129"/>
      <c r="XCL108" s="129"/>
      <c r="XCM108" s="129"/>
      <c r="XCN108" s="129"/>
      <c r="XCO108" s="129"/>
      <c r="XCP108" s="129"/>
      <c r="XCQ108" s="129"/>
      <c r="XCR108" s="129"/>
      <c r="XCS108" s="129"/>
      <c r="XCT108" s="129"/>
      <c r="XCU108" s="129"/>
      <c r="XCV108" s="129"/>
      <c r="XCW108" s="129"/>
      <c r="XCX108" s="129"/>
      <c r="XCY108" s="129"/>
      <c r="XCZ108" s="129"/>
      <c r="XDA108" s="129"/>
      <c r="XDB108" s="129"/>
      <c r="XDC108" s="129"/>
      <c r="XDD108" s="129"/>
      <c r="XDE108" s="129"/>
      <c r="XDF108" s="129"/>
      <c r="XDG108" s="129"/>
      <c r="XDH108" s="129"/>
      <c r="XDI108" s="129"/>
      <c r="XDJ108" s="129"/>
      <c r="XDK108" s="129"/>
      <c r="XDL108" s="129"/>
      <c r="XDM108" s="129"/>
      <c r="XDN108" s="129"/>
      <c r="XDO108" s="129"/>
      <c r="XDP108" s="129"/>
      <c r="XDQ108" s="129"/>
      <c r="XDR108" s="129"/>
      <c r="XDS108" s="129"/>
      <c r="XDT108" s="129"/>
      <c r="XDU108" s="129"/>
      <c r="XDV108" s="129"/>
      <c r="XDW108" s="129"/>
      <c r="XDX108" s="129"/>
      <c r="XDY108" s="129"/>
      <c r="XDZ108" s="129"/>
      <c r="XEA108" s="129"/>
      <c r="XEB108" s="129"/>
      <c r="XEC108" s="129"/>
      <c r="XED108" s="129"/>
      <c r="XEE108" s="129"/>
      <c r="XEF108" s="129"/>
      <c r="XEG108" s="129"/>
      <c r="XEH108" s="129"/>
      <c r="XEI108" s="129"/>
      <c r="XEJ108" s="129"/>
      <c r="XEK108" s="129"/>
      <c r="XEL108" s="129"/>
      <c r="XEM108" s="129"/>
      <c r="XEN108" s="129"/>
      <c r="XEO108" s="129"/>
      <c r="XEP108" s="129"/>
      <c r="XEQ108" s="129"/>
      <c r="XER108" s="129"/>
      <c r="XES108" s="129"/>
      <c r="XET108" s="129"/>
      <c r="XEU108" s="129"/>
      <c r="XEV108" s="129"/>
      <c r="XEW108" s="129"/>
      <c r="XEX108" s="129"/>
      <c r="XEY108" s="129"/>
      <c r="XEZ108" s="129"/>
      <c r="XFA108" s="129"/>
      <c r="XFB108" s="129"/>
      <c r="XFC108" s="129"/>
      <c r="XFD108" s="129"/>
    </row>
    <row r="109" spans="1:16384" s="101" customFormat="1" ht="12.6" customHeight="1">
      <c r="A109" s="1071" t="s">
        <v>1302</v>
      </c>
      <c r="B109" s="1072"/>
      <c r="C109" s="1072"/>
      <c r="D109" s="1072"/>
      <c r="E109" s="1072"/>
      <c r="F109" s="1072"/>
      <c r="G109" s="1072"/>
      <c r="H109" s="1072"/>
      <c r="I109" s="1072"/>
      <c r="J109" s="1072"/>
      <c r="K109" s="1072"/>
      <c r="L109" s="1072"/>
      <c r="M109" s="1072"/>
      <c r="N109" s="1072"/>
      <c r="O109" s="1072"/>
      <c r="P109" s="1072"/>
      <c r="Q109" s="1072"/>
      <c r="R109" s="1072"/>
      <c r="S109" s="1072"/>
      <c r="T109" s="1072"/>
      <c r="U109" s="1072"/>
      <c r="V109" s="1072"/>
      <c r="W109" s="1072"/>
      <c r="X109" s="1072"/>
      <c r="Y109" s="1072"/>
      <c r="Z109" s="1072"/>
      <c r="AA109" s="1072"/>
      <c r="AB109" s="1072"/>
      <c r="AC109" s="1072"/>
      <c r="AD109" s="1072"/>
      <c r="AE109" s="1072"/>
      <c r="AF109" s="1072"/>
      <c r="AG109" s="1072"/>
      <c r="AH109" s="1072"/>
      <c r="AI109" s="1072"/>
      <c r="AJ109" s="1072"/>
      <c r="AK109" s="1072"/>
      <c r="AL109" s="1072"/>
      <c r="AM109" s="1072"/>
      <c r="AN109" s="1072"/>
      <c r="AO109" s="1072"/>
      <c r="AP109" s="1072"/>
      <c r="AQ109" s="1072"/>
      <c r="AR109" s="1072"/>
      <c r="AS109" s="1072"/>
      <c r="AT109" s="1072"/>
      <c r="AU109" s="1072"/>
      <c r="AV109" s="1072"/>
      <c r="AW109" s="1072"/>
      <c r="AX109" s="1072"/>
      <c r="AY109" s="1072"/>
      <c r="AZ109" s="551"/>
      <c r="BA109" s="551"/>
      <c r="BB109" s="551"/>
    </row>
    <row r="110" spans="1:16384" s="101" customFormat="1" ht="13.5">
      <c r="A110" s="140"/>
      <c r="B110" s="419"/>
      <c r="C110" s="419"/>
      <c r="D110" s="419"/>
      <c r="E110" s="419"/>
      <c r="F110" s="419"/>
      <c r="G110" s="419"/>
      <c r="H110" s="419"/>
      <c r="I110" s="419"/>
      <c r="J110" s="419"/>
      <c r="K110" s="419"/>
      <c r="L110" s="419"/>
      <c r="M110" s="419"/>
      <c r="N110" s="419"/>
      <c r="O110" s="425"/>
      <c r="P110" s="425"/>
      <c r="Q110" s="425"/>
      <c r="R110" s="425"/>
      <c r="S110" s="425"/>
      <c r="T110" s="425"/>
      <c r="U110" s="425"/>
      <c r="V110" s="425"/>
      <c r="W110" s="425"/>
      <c r="X110" s="425"/>
      <c r="Y110" s="425"/>
      <c r="Z110" s="425"/>
      <c r="AA110" s="425"/>
      <c r="AB110" s="425"/>
      <c r="AC110" s="425"/>
      <c r="AD110" s="425"/>
      <c r="AE110" s="425"/>
      <c r="AF110" s="425"/>
      <c r="AG110" s="425"/>
      <c r="AH110" s="425"/>
      <c r="AI110" s="425"/>
      <c r="AJ110" s="425"/>
      <c r="AK110" s="425"/>
      <c r="AL110" s="425"/>
      <c r="AM110" s="425"/>
      <c r="AN110" s="425"/>
      <c r="AO110" s="425"/>
      <c r="AP110" s="426"/>
      <c r="AQ110" s="426"/>
      <c r="AR110" s="426"/>
      <c r="AS110" s="426"/>
      <c r="AT110" s="426"/>
      <c r="AU110" s="426"/>
      <c r="AV110" s="426"/>
      <c r="AW110" s="426"/>
      <c r="AX110" s="426"/>
      <c r="AY110" s="426"/>
      <c r="AZ110" s="99"/>
      <c r="BA110" s="424"/>
      <c r="BB110" s="424"/>
      <c r="BC110" s="420"/>
      <c r="BD110" s="420"/>
      <c r="BE110" s="420"/>
      <c r="BF110" s="420"/>
      <c r="BG110" s="420"/>
      <c r="BH110" s="420"/>
      <c r="BI110" s="420"/>
      <c r="BJ110" s="420"/>
      <c r="BK110" s="420"/>
      <c r="BL110" s="420"/>
      <c r="BM110" s="420"/>
      <c r="BN110" s="420"/>
      <c r="BO110" s="420"/>
      <c r="BP110" s="420"/>
      <c r="BQ110" s="420"/>
      <c r="BR110" s="420"/>
      <c r="BS110" s="420"/>
      <c r="BT110" s="420"/>
      <c r="BU110" s="420"/>
      <c r="BV110" s="420"/>
      <c r="BW110" s="420"/>
      <c r="BX110" s="420"/>
      <c r="BY110" s="420"/>
      <c r="BZ110" s="420"/>
      <c r="CA110" s="420"/>
      <c r="CB110" s="420"/>
      <c r="CC110" s="420"/>
      <c r="CD110" s="420"/>
      <c r="CE110" s="420"/>
      <c r="CF110" s="420"/>
      <c r="CG110" s="420"/>
      <c r="CH110" s="420"/>
      <c r="CI110" s="420"/>
      <c r="CJ110" s="420"/>
      <c r="CK110" s="420"/>
      <c r="CL110" s="420"/>
      <c r="CM110" s="420"/>
      <c r="CN110" s="420"/>
      <c r="CO110" s="420"/>
      <c r="CP110" s="420"/>
      <c r="CQ110" s="420"/>
      <c r="CR110" s="420"/>
      <c r="CS110" s="420"/>
      <c r="CT110" s="420"/>
      <c r="CU110" s="420"/>
      <c r="CV110" s="420"/>
      <c r="CW110" s="420"/>
      <c r="CX110" s="420"/>
      <c r="CY110" s="420"/>
      <c r="CZ110" s="420"/>
      <c r="DA110" s="420"/>
      <c r="DB110" s="420"/>
      <c r="DC110" s="420"/>
      <c r="DD110" s="420"/>
      <c r="DE110" s="420"/>
      <c r="DF110" s="420"/>
      <c r="DG110" s="420"/>
      <c r="DH110" s="420"/>
      <c r="DI110" s="420"/>
      <c r="DJ110" s="420"/>
      <c r="DK110" s="420"/>
      <c r="DL110" s="420"/>
      <c r="DM110" s="420"/>
      <c r="DN110" s="420"/>
      <c r="DO110" s="420"/>
      <c r="DP110" s="420"/>
      <c r="DQ110" s="420"/>
      <c r="DR110" s="420"/>
      <c r="DS110" s="420"/>
      <c r="DT110" s="420"/>
      <c r="DU110" s="420"/>
      <c r="DV110" s="420"/>
      <c r="DW110" s="420"/>
      <c r="DX110" s="420"/>
      <c r="DY110" s="420"/>
      <c r="DZ110" s="420"/>
      <c r="EA110" s="420"/>
      <c r="EB110" s="420"/>
      <c r="EC110" s="420"/>
      <c r="ED110" s="420"/>
      <c r="EE110" s="420"/>
      <c r="EF110" s="420"/>
      <c r="EG110" s="420"/>
      <c r="EH110" s="420"/>
      <c r="EI110" s="420"/>
      <c r="EJ110" s="420"/>
      <c r="EK110" s="420"/>
      <c r="EL110" s="420"/>
      <c r="EM110" s="420"/>
      <c r="EN110" s="420"/>
      <c r="EO110" s="420"/>
      <c r="EP110" s="420"/>
      <c r="EQ110" s="420"/>
      <c r="ER110" s="420"/>
      <c r="ES110" s="420"/>
      <c r="ET110" s="420"/>
      <c r="EU110" s="420"/>
      <c r="EV110" s="420"/>
      <c r="EW110" s="420"/>
      <c r="EX110" s="420"/>
      <c r="EY110" s="420"/>
      <c r="EZ110" s="420"/>
      <c r="FA110" s="420"/>
      <c r="FB110" s="420"/>
      <c r="FC110" s="420"/>
      <c r="FD110" s="420"/>
      <c r="FE110" s="420"/>
      <c r="FF110" s="420"/>
      <c r="FG110" s="420"/>
      <c r="FH110" s="420"/>
      <c r="FI110" s="420"/>
      <c r="FJ110" s="420"/>
      <c r="FK110" s="420"/>
      <c r="FL110" s="420"/>
      <c r="FM110" s="420"/>
      <c r="FN110" s="420"/>
      <c r="FO110" s="420"/>
      <c r="FP110" s="420"/>
      <c r="FQ110" s="420"/>
      <c r="FR110" s="420"/>
      <c r="FS110" s="420"/>
      <c r="FT110" s="420"/>
      <c r="FU110" s="420"/>
      <c r="FV110" s="420"/>
      <c r="FW110" s="420"/>
      <c r="FX110" s="420"/>
      <c r="FY110" s="420"/>
      <c r="FZ110" s="420"/>
      <c r="GA110" s="420"/>
      <c r="GB110" s="420"/>
      <c r="GC110" s="420"/>
      <c r="GD110" s="420"/>
      <c r="GE110" s="420"/>
      <c r="GF110" s="420"/>
      <c r="GG110" s="420"/>
      <c r="GH110" s="420"/>
      <c r="GI110" s="420"/>
      <c r="GJ110" s="420"/>
      <c r="GK110" s="420"/>
      <c r="GL110" s="420"/>
      <c r="GM110" s="420"/>
      <c r="GN110" s="420"/>
      <c r="GO110" s="420"/>
      <c r="GP110" s="420"/>
      <c r="GQ110" s="420"/>
      <c r="GR110" s="420"/>
      <c r="GS110" s="420"/>
      <c r="GT110" s="420"/>
      <c r="GU110" s="420"/>
      <c r="GV110" s="420"/>
      <c r="GW110" s="420"/>
      <c r="GX110" s="420"/>
      <c r="GY110" s="420"/>
      <c r="GZ110" s="420"/>
      <c r="HA110" s="420"/>
      <c r="HB110" s="420"/>
      <c r="HC110" s="420"/>
      <c r="HD110" s="420"/>
      <c r="HE110" s="420"/>
      <c r="HF110" s="420"/>
      <c r="HG110" s="420"/>
      <c r="HH110" s="420"/>
      <c r="HI110" s="420"/>
      <c r="HJ110" s="420"/>
      <c r="HK110" s="420"/>
      <c r="HL110" s="420"/>
      <c r="HM110" s="420"/>
      <c r="HN110" s="420"/>
      <c r="HO110" s="420"/>
      <c r="HP110" s="420"/>
      <c r="HQ110" s="420"/>
      <c r="HR110" s="420"/>
      <c r="HS110" s="420"/>
      <c r="HT110" s="420"/>
      <c r="HU110" s="420"/>
      <c r="HV110" s="420"/>
      <c r="HW110" s="420"/>
      <c r="HX110" s="420"/>
      <c r="HY110" s="420"/>
      <c r="HZ110" s="420"/>
      <c r="IA110" s="420"/>
      <c r="IB110" s="420"/>
      <c r="IC110" s="420"/>
      <c r="ID110" s="420"/>
      <c r="IE110" s="420"/>
      <c r="IF110" s="420"/>
      <c r="IG110" s="420"/>
      <c r="IH110" s="420"/>
      <c r="II110" s="420"/>
      <c r="IJ110" s="420"/>
      <c r="IK110" s="420"/>
      <c r="IL110" s="420"/>
      <c r="IM110" s="420"/>
      <c r="IN110" s="420"/>
      <c r="IO110" s="420"/>
      <c r="IP110" s="420"/>
      <c r="IQ110" s="420"/>
      <c r="IR110" s="420"/>
      <c r="IS110" s="420"/>
      <c r="IT110" s="420"/>
      <c r="IU110" s="420"/>
      <c r="IV110" s="420"/>
      <c r="IW110" s="420"/>
      <c r="IX110" s="420"/>
      <c r="IY110" s="420"/>
      <c r="IZ110" s="420"/>
      <c r="JA110" s="420"/>
      <c r="JB110" s="420"/>
      <c r="JC110" s="420"/>
      <c r="JD110" s="420"/>
      <c r="JE110" s="420"/>
      <c r="JF110" s="420"/>
      <c r="JG110" s="420"/>
      <c r="JH110" s="420"/>
      <c r="JI110" s="420"/>
      <c r="JJ110" s="420"/>
      <c r="JK110" s="420"/>
      <c r="JL110" s="420"/>
      <c r="JM110" s="420"/>
      <c r="JN110" s="420"/>
      <c r="JO110" s="420"/>
      <c r="JP110" s="420"/>
      <c r="JQ110" s="420"/>
      <c r="JR110" s="420"/>
      <c r="JS110" s="420"/>
      <c r="JT110" s="420"/>
      <c r="JU110" s="420"/>
      <c r="JV110" s="420"/>
      <c r="JW110" s="420"/>
      <c r="JX110" s="420"/>
      <c r="JY110" s="420"/>
      <c r="JZ110" s="420"/>
      <c r="KA110" s="420"/>
      <c r="KB110" s="420"/>
      <c r="KC110" s="420"/>
      <c r="KD110" s="420"/>
      <c r="KE110" s="420"/>
      <c r="KF110" s="420"/>
      <c r="KG110" s="420"/>
      <c r="KH110" s="420"/>
      <c r="KI110" s="420"/>
      <c r="KJ110" s="420"/>
      <c r="KK110" s="420"/>
      <c r="KL110" s="420"/>
      <c r="KM110" s="420"/>
      <c r="KN110" s="420"/>
      <c r="KO110" s="420"/>
      <c r="KP110" s="420"/>
      <c r="KQ110" s="420"/>
      <c r="KR110" s="420"/>
      <c r="KS110" s="420"/>
      <c r="KT110" s="420"/>
      <c r="KU110" s="420"/>
      <c r="KV110" s="420"/>
      <c r="KW110" s="420"/>
      <c r="KX110" s="420"/>
      <c r="KY110" s="420"/>
      <c r="KZ110" s="420"/>
      <c r="LA110" s="420"/>
      <c r="LB110" s="420"/>
      <c r="LC110" s="420"/>
      <c r="LD110" s="420"/>
      <c r="LE110" s="420"/>
      <c r="LF110" s="420"/>
      <c r="LG110" s="420"/>
      <c r="LH110" s="420"/>
      <c r="LI110" s="420"/>
      <c r="LJ110" s="420"/>
      <c r="LK110" s="420"/>
      <c r="LL110" s="420"/>
      <c r="LM110" s="420"/>
      <c r="LN110" s="420"/>
      <c r="LO110" s="420"/>
      <c r="LP110" s="420"/>
      <c r="LQ110" s="420"/>
      <c r="LR110" s="420"/>
      <c r="LS110" s="420"/>
      <c r="LT110" s="420"/>
      <c r="LU110" s="420"/>
      <c r="LV110" s="420"/>
      <c r="LW110" s="420"/>
      <c r="LX110" s="420"/>
      <c r="LY110" s="420"/>
      <c r="LZ110" s="420"/>
      <c r="MA110" s="420"/>
      <c r="MB110" s="420"/>
      <c r="MC110" s="420"/>
      <c r="MD110" s="420"/>
      <c r="ME110" s="420"/>
      <c r="MF110" s="420"/>
      <c r="MG110" s="420"/>
      <c r="MH110" s="420"/>
      <c r="MI110" s="420"/>
      <c r="MJ110" s="420"/>
      <c r="MK110" s="420"/>
      <c r="ML110" s="420"/>
      <c r="MM110" s="420"/>
      <c r="MN110" s="420"/>
      <c r="MO110" s="420"/>
      <c r="MP110" s="420"/>
      <c r="MQ110" s="420"/>
      <c r="MR110" s="420"/>
      <c r="MS110" s="420"/>
      <c r="MT110" s="420"/>
      <c r="MU110" s="420"/>
      <c r="MV110" s="420"/>
      <c r="MW110" s="420"/>
      <c r="MX110" s="420"/>
      <c r="MY110" s="420"/>
      <c r="MZ110" s="420"/>
      <c r="NA110" s="420"/>
      <c r="NB110" s="420"/>
      <c r="NC110" s="420"/>
      <c r="ND110" s="420"/>
      <c r="NE110" s="420"/>
      <c r="NF110" s="420"/>
      <c r="NG110" s="420"/>
      <c r="NH110" s="420"/>
      <c r="NI110" s="420"/>
      <c r="NJ110" s="420"/>
      <c r="NK110" s="420"/>
      <c r="NL110" s="420"/>
      <c r="NM110" s="420"/>
      <c r="NN110" s="420"/>
      <c r="NO110" s="420"/>
      <c r="NP110" s="420"/>
      <c r="NQ110" s="420"/>
      <c r="NR110" s="420"/>
      <c r="NS110" s="420"/>
      <c r="NT110" s="420"/>
      <c r="NU110" s="420"/>
      <c r="NV110" s="420"/>
      <c r="NW110" s="420"/>
      <c r="NX110" s="420"/>
      <c r="NY110" s="420"/>
      <c r="NZ110" s="420"/>
      <c r="OA110" s="420"/>
      <c r="OB110" s="420"/>
      <c r="OC110" s="420"/>
      <c r="OD110" s="420"/>
      <c r="OE110" s="420"/>
      <c r="OF110" s="420"/>
      <c r="OG110" s="420"/>
      <c r="OH110" s="420"/>
      <c r="OI110" s="420"/>
      <c r="OJ110" s="420"/>
      <c r="OK110" s="420"/>
      <c r="OL110" s="420"/>
      <c r="OM110" s="420"/>
      <c r="ON110" s="420"/>
      <c r="OO110" s="420"/>
      <c r="OP110" s="420"/>
      <c r="OQ110" s="420"/>
      <c r="OR110" s="420"/>
      <c r="OS110" s="420"/>
      <c r="OT110" s="420"/>
      <c r="OU110" s="420"/>
      <c r="OV110" s="420"/>
      <c r="OW110" s="420"/>
      <c r="OX110" s="420"/>
      <c r="OY110" s="420"/>
      <c r="OZ110" s="420"/>
      <c r="PA110" s="420"/>
      <c r="PB110" s="420"/>
      <c r="PC110" s="420"/>
      <c r="PD110" s="420"/>
      <c r="PE110" s="420"/>
      <c r="PF110" s="420"/>
      <c r="PG110" s="420"/>
      <c r="PH110" s="420"/>
      <c r="PI110" s="420"/>
      <c r="PJ110" s="420"/>
      <c r="PK110" s="420"/>
      <c r="PL110" s="420"/>
      <c r="PM110" s="420"/>
      <c r="PN110" s="420"/>
      <c r="PO110" s="420"/>
      <c r="PP110" s="420"/>
      <c r="PQ110" s="420"/>
      <c r="PR110" s="420"/>
      <c r="PS110" s="420"/>
      <c r="PT110" s="420"/>
      <c r="PU110" s="420"/>
      <c r="PV110" s="420"/>
      <c r="PW110" s="420"/>
      <c r="PX110" s="420"/>
      <c r="PY110" s="420"/>
      <c r="PZ110" s="420"/>
      <c r="QA110" s="420"/>
      <c r="QB110" s="420"/>
      <c r="QC110" s="420"/>
      <c r="QD110" s="420"/>
      <c r="QE110" s="420"/>
      <c r="QF110" s="420"/>
      <c r="QG110" s="420"/>
      <c r="QH110" s="420"/>
      <c r="QI110" s="420"/>
      <c r="QJ110" s="420"/>
      <c r="QK110" s="420"/>
      <c r="QL110" s="420"/>
      <c r="QM110" s="420"/>
      <c r="QN110" s="420"/>
      <c r="QO110" s="420"/>
      <c r="QP110" s="420"/>
      <c r="QQ110" s="420"/>
      <c r="QR110" s="420"/>
      <c r="QS110" s="420"/>
      <c r="QT110" s="420"/>
      <c r="QU110" s="420"/>
      <c r="QV110" s="420"/>
      <c r="QW110" s="420"/>
      <c r="QX110" s="420"/>
      <c r="QY110" s="420"/>
      <c r="QZ110" s="420"/>
      <c r="RA110" s="420"/>
      <c r="RB110" s="420"/>
      <c r="RC110" s="420"/>
      <c r="RD110" s="420"/>
      <c r="RE110" s="420"/>
      <c r="RF110" s="420"/>
      <c r="RG110" s="420"/>
      <c r="RH110" s="420"/>
      <c r="RI110" s="420"/>
      <c r="RJ110" s="420"/>
      <c r="RK110" s="420"/>
      <c r="RL110" s="420"/>
      <c r="RM110" s="420"/>
      <c r="RN110" s="420"/>
      <c r="RO110" s="420"/>
      <c r="RP110" s="420"/>
      <c r="RQ110" s="420"/>
      <c r="RR110" s="420"/>
      <c r="RS110" s="420"/>
      <c r="RT110" s="420"/>
      <c r="RU110" s="420"/>
      <c r="RV110" s="420"/>
      <c r="RW110" s="420"/>
      <c r="RX110" s="420"/>
      <c r="RY110" s="420"/>
      <c r="RZ110" s="420"/>
      <c r="SA110" s="420"/>
      <c r="SB110" s="420"/>
      <c r="SC110" s="420"/>
      <c r="SD110" s="420"/>
      <c r="SE110" s="420"/>
      <c r="SF110" s="420"/>
      <c r="SG110" s="420"/>
      <c r="SH110" s="420"/>
      <c r="SI110" s="420"/>
      <c r="SJ110" s="420"/>
      <c r="SK110" s="420"/>
      <c r="SL110" s="420"/>
      <c r="SM110" s="420"/>
      <c r="SN110" s="420"/>
      <c r="SO110" s="420"/>
      <c r="SP110" s="420"/>
      <c r="SQ110" s="420"/>
      <c r="SR110" s="420"/>
      <c r="SS110" s="420"/>
      <c r="ST110" s="420"/>
      <c r="SU110" s="420"/>
      <c r="SV110" s="420"/>
      <c r="SW110" s="420"/>
      <c r="SX110" s="420"/>
      <c r="SY110" s="420"/>
      <c r="SZ110" s="420"/>
      <c r="TA110" s="420"/>
      <c r="TB110" s="420"/>
      <c r="TC110" s="420"/>
      <c r="TD110" s="420"/>
      <c r="TE110" s="420"/>
      <c r="TF110" s="420"/>
      <c r="TG110" s="420"/>
      <c r="TH110" s="420"/>
      <c r="TI110" s="420"/>
      <c r="TJ110" s="420"/>
      <c r="TK110" s="420"/>
      <c r="TL110" s="420"/>
      <c r="TM110" s="420"/>
      <c r="TN110" s="420"/>
      <c r="TO110" s="420"/>
      <c r="TP110" s="420"/>
      <c r="TQ110" s="420"/>
      <c r="TR110" s="420"/>
      <c r="TS110" s="420"/>
      <c r="TT110" s="420"/>
      <c r="TU110" s="420"/>
      <c r="TV110" s="420"/>
      <c r="TW110" s="420"/>
      <c r="TX110" s="420"/>
      <c r="TY110" s="420"/>
      <c r="TZ110" s="420"/>
      <c r="UA110" s="420"/>
      <c r="UB110" s="420"/>
      <c r="UC110" s="420"/>
      <c r="UD110" s="420"/>
      <c r="UE110" s="420"/>
      <c r="UF110" s="420"/>
      <c r="UG110" s="420"/>
      <c r="UH110" s="420"/>
      <c r="UI110" s="420"/>
      <c r="UJ110" s="420"/>
      <c r="UK110" s="420"/>
      <c r="UL110" s="420"/>
      <c r="UM110" s="420"/>
      <c r="UN110" s="420"/>
      <c r="UO110" s="420"/>
      <c r="UP110" s="420"/>
      <c r="UQ110" s="420"/>
      <c r="UR110" s="420"/>
      <c r="US110" s="420"/>
      <c r="UT110" s="420"/>
      <c r="UU110" s="420"/>
      <c r="UV110" s="420"/>
      <c r="UW110" s="420"/>
      <c r="UX110" s="420"/>
      <c r="UY110" s="420"/>
      <c r="UZ110" s="420"/>
      <c r="VA110" s="420"/>
      <c r="VB110" s="420"/>
      <c r="VC110" s="420"/>
      <c r="VD110" s="420"/>
      <c r="VE110" s="420"/>
      <c r="VF110" s="420"/>
      <c r="VG110" s="420"/>
      <c r="VH110" s="420"/>
      <c r="VI110" s="420"/>
      <c r="VJ110" s="420"/>
      <c r="VK110" s="420"/>
      <c r="VL110" s="420"/>
      <c r="VM110" s="420"/>
      <c r="VN110" s="420"/>
      <c r="VO110" s="420"/>
      <c r="VP110" s="420"/>
      <c r="VQ110" s="420"/>
      <c r="VR110" s="420"/>
      <c r="VS110" s="420"/>
      <c r="VT110" s="420"/>
      <c r="VU110" s="420"/>
      <c r="VV110" s="420"/>
      <c r="VW110" s="420"/>
      <c r="VX110" s="420"/>
      <c r="VY110" s="420"/>
      <c r="VZ110" s="420"/>
      <c r="WA110" s="420"/>
      <c r="WB110" s="420"/>
      <c r="WC110" s="420"/>
      <c r="WD110" s="420"/>
      <c r="WE110" s="420"/>
      <c r="WF110" s="420"/>
      <c r="WG110" s="420"/>
      <c r="WH110" s="420"/>
      <c r="WI110" s="420"/>
      <c r="WJ110" s="420"/>
      <c r="WK110" s="420"/>
      <c r="WL110" s="420"/>
      <c r="WM110" s="420"/>
      <c r="WN110" s="420"/>
      <c r="WO110" s="420"/>
      <c r="WP110" s="420"/>
      <c r="WQ110" s="420"/>
      <c r="WR110" s="420"/>
      <c r="WS110" s="420"/>
      <c r="WT110" s="420"/>
      <c r="WU110" s="420"/>
      <c r="WV110" s="420"/>
      <c r="WW110" s="420"/>
      <c r="WX110" s="420"/>
      <c r="WY110" s="420"/>
      <c r="WZ110" s="420"/>
      <c r="XA110" s="420"/>
      <c r="XB110" s="420"/>
      <c r="XC110" s="420"/>
      <c r="XD110" s="420"/>
      <c r="XE110" s="420"/>
      <c r="XF110" s="420"/>
      <c r="XG110" s="420"/>
      <c r="XH110" s="420"/>
      <c r="XI110" s="420"/>
      <c r="XJ110" s="420"/>
      <c r="XK110" s="420"/>
      <c r="XL110" s="420"/>
      <c r="XM110" s="420"/>
      <c r="XN110" s="420"/>
      <c r="XO110" s="420"/>
      <c r="XP110" s="420"/>
      <c r="XQ110" s="420"/>
      <c r="XR110" s="420"/>
      <c r="XS110" s="420"/>
      <c r="XT110" s="420"/>
      <c r="XU110" s="420"/>
      <c r="XV110" s="420"/>
      <c r="XW110" s="420"/>
      <c r="XX110" s="420"/>
      <c r="XY110" s="420"/>
      <c r="XZ110" s="420"/>
      <c r="YA110" s="420"/>
      <c r="YB110" s="420"/>
      <c r="YC110" s="420"/>
      <c r="YD110" s="420"/>
      <c r="YE110" s="420"/>
      <c r="YF110" s="420"/>
      <c r="YG110" s="420"/>
      <c r="YH110" s="420"/>
      <c r="YI110" s="420"/>
      <c r="YJ110" s="420"/>
      <c r="YK110" s="420"/>
      <c r="YL110" s="420"/>
      <c r="YM110" s="420"/>
      <c r="YN110" s="420"/>
      <c r="YO110" s="420"/>
      <c r="YP110" s="420"/>
      <c r="YQ110" s="420"/>
      <c r="YR110" s="420"/>
      <c r="YS110" s="420"/>
      <c r="YT110" s="420"/>
      <c r="YU110" s="420"/>
      <c r="YV110" s="420"/>
      <c r="YW110" s="420"/>
      <c r="YX110" s="420"/>
      <c r="YY110" s="420"/>
      <c r="YZ110" s="420"/>
      <c r="ZA110" s="420"/>
      <c r="ZB110" s="420"/>
      <c r="ZC110" s="420"/>
      <c r="ZD110" s="420"/>
      <c r="ZE110" s="420"/>
      <c r="ZF110" s="420"/>
      <c r="ZG110" s="420"/>
      <c r="ZH110" s="420"/>
      <c r="ZI110" s="420"/>
      <c r="ZJ110" s="420"/>
      <c r="ZK110" s="420"/>
      <c r="ZL110" s="420"/>
      <c r="ZM110" s="420"/>
      <c r="ZN110" s="420"/>
      <c r="ZO110" s="420"/>
      <c r="ZP110" s="420"/>
      <c r="ZQ110" s="420"/>
      <c r="ZR110" s="420"/>
      <c r="ZS110" s="420"/>
      <c r="ZT110" s="420"/>
      <c r="ZU110" s="420"/>
      <c r="ZV110" s="420"/>
      <c r="ZW110" s="420"/>
      <c r="ZX110" s="420"/>
      <c r="ZY110" s="420"/>
      <c r="ZZ110" s="420"/>
      <c r="AAA110" s="420"/>
      <c r="AAB110" s="420"/>
      <c r="AAC110" s="420"/>
      <c r="AAD110" s="420"/>
      <c r="AAE110" s="420"/>
      <c r="AAF110" s="420"/>
      <c r="AAG110" s="420"/>
      <c r="AAH110" s="420"/>
      <c r="AAI110" s="420"/>
      <c r="AAJ110" s="420"/>
      <c r="AAK110" s="420"/>
      <c r="AAL110" s="420"/>
      <c r="AAM110" s="420"/>
      <c r="AAN110" s="420"/>
      <c r="AAO110" s="420"/>
      <c r="AAP110" s="420"/>
      <c r="AAQ110" s="420"/>
      <c r="AAR110" s="420"/>
      <c r="AAS110" s="420"/>
      <c r="AAT110" s="420"/>
      <c r="AAU110" s="420"/>
      <c r="AAV110" s="420"/>
      <c r="AAW110" s="420"/>
      <c r="AAX110" s="420"/>
      <c r="AAY110" s="420"/>
      <c r="AAZ110" s="420"/>
      <c r="ABA110" s="420"/>
      <c r="ABB110" s="420"/>
      <c r="ABC110" s="420"/>
      <c r="ABD110" s="420"/>
      <c r="ABE110" s="420"/>
      <c r="ABF110" s="420"/>
      <c r="ABG110" s="420"/>
      <c r="ABH110" s="420"/>
      <c r="ABI110" s="420"/>
      <c r="ABJ110" s="420"/>
      <c r="ABK110" s="420"/>
      <c r="ABL110" s="420"/>
      <c r="ABM110" s="420"/>
      <c r="ABN110" s="420"/>
      <c r="ABO110" s="420"/>
      <c r="ABP110" s="420"/>
      <c r="ABQ110" s="420"/>
      <c r="ABR110" s="420"/>
      <c r="ABS110" s="420"/>
      <c r="ABT110" s="420"/>
      <c r="ABU110" s="420"/>
      <c r="ABV110" s="420"/>
      <c r="ABW110" s="420"/>
      <c r="ABX110" s="420"/>
      <c r="ABY110" s="420"/>
      <c r="ABZ110" s="420"/>
      <c r="ACA110" s="420"/>
      <c r="ACB110" s="420"/>
      <c r="ACC110" s="420"/>
      <c r="ACD110" s="420"/>
      <c r="ACE110" s="420"/>
      <c r="ACF110" s="420"/>
      <c r="ACG110" s="420"/>
      <c r="ACH110" s="420"/>
      <c r="ACI110" s="420"/>
      <c r="ACJ110" s="420"/>
      <c r="ACK110" s="420"/>
      <c r="ACL110" s="420"/>
      <c r="ACM110" s="420"/>
      <c r="ACN110" s="420"/>
      <c r="ACO110" s="420"/>
      <c r="ACP110" s="420"/>
      <c r="ACQ110" s="420"/>
      <c r="ACR110" s="420"/>
      <c r="ACS110" s="420"/>
      <c r="ACT110" s="420"/>
      <c r="ACU110" s="420"/>
      <c r="ACV110" s="420"/>
      <c r="ACW110" s="420"/>
      <c r="ACX110" s="420"/>
      <c r="ACY110" s="420"/>
      <c r="ACZ110" s="420"/>
      <c r="ADA110" s="420"/>
      <c r="ADB110" s="420"/>
      <c r="ADC110" s="420"/>
      <c r="ADD110" s="420"/>
      <c r="ADE110" s="420"/>
      <c r="ADF110" s="420"/>
      <c r="ADG110" s="420"/>
      <c r="ADH110" s="420"/>
      <c r="ADI110" s="420"/>
      <c r="ADJ110" s="420"/>
      <c r="ADK110" s="420"/>
      <c r="ADL110" s="420"/>
      <c r="ADM110" s="420"/>
      <c r="ADN110" s="420"/>
      <c r="ADO110" s="420"/>
      <c r="ADP110" s="420"/>
      <c r="ADQ110" s="420"/>
      <c r="ADR110" s="420"/>
      <c r="ADS110" s="420"/>
      <c r="ADT110" s="420"/>
      <c r="ADU110" s="420"/>
      <c r="ADV110" s="420"/>
      <c r="ADW110" s="420"/>
      <c r="ADX110" s="420"/>
      <c r="ADY110" s="420"/>
      <c r="ADZ110" s="420"/>
      <c r="AEA110" s="420"/>
      <c r="AEB110" s="420"/>
      <c r="AEC110" s="420"/>
      <c r="AED110" s="420"/>
      <c r="AEE110" s="420"/>
      <c r="AEF110" s="420"/>
      <c r="AEG110" s="420"/>
      <c r="AEH110" s="420"/>
      <c r="AEI110" s="420"/>
      <c r="AEJ110" s="420"/>
      <c r="AEK110" s="420"/>
      <c r="AEL110" s="420"/>
      <c r="AEM110" s="420"/>
      <c r="AEN110" s="420"/>
      <c r="AEO110" s="420"/>
      <c r="AEP110" s="420"/>
      <c r="AEQ110" s="420"/>
      <c r="AER110" s="420"/>
      <c r="AES110" s="420"/>
      <c r="AET110" s="420"/>
      <c r="AEU110" s="420"/>
      <c r="AEV110" s="420"/>
      <c r="AEW110" s="420"/>
      <c r="AEX110" s="420"/>
      <c r="AEY110" s="420"/>
      <c r="AEZ110" s="420"/>
      <c r="AFA110" s="420"/>
      <c r="AFB110" s="420"/>
      <c r="AFC110" s="420"/>
      <c r="AFD110" s="420"/>
      <c r="AFE110" s="420"/>
      <c r="AFF110" s="420"/>
      <c r="AFG110" s="420"/>
      <c r="AFH110" s="420"/>
      <c r="AFI110" s="420"/>
      <c r="AFJ110" s="420"/>
      <c r="AFK110" s="420"/>
      <c r="AFL110" s="420"/>
      <c r="AFM110" s="420"/>
      <c r="AFN110" s="420"/>
      <c r="AFO110" s="420"/>
      <c r="AFP110" s="420"/>
      <c r="AFQ110" s="420"/>
      <c r="AFR110" s="420"/>
      <c r="AFS110" s="420"/>
      <c r="AFT110" s="420"/>
      <c r="AFU110" s="420"/>
      <c r="AFV110" s="420"/>
      <c r="AFW110" s="420"/>
      <c r="AFX110" s="420"/>
      <c r="AFY110" s="420"/>
      <c r="AFZ110" s="420"/>
      <c r="AGA110" s="420"/>
      <c r="AGB110" s="420"/>
      <c r="AGC110" s="420"/>
      <c r="AGD110" s="420"/>
      <c r="AGE110" s="420"/>
      <c r="AGF110" s="420"/>
      <c r="AGG110" s="420"/>
      <c r="AGH110" s="420"/>
      <c r="AGI110" s="420"/>
      <c r="AGJ110" s="420"/>
      <c r="AGK110" s="420"/>
      <c r="AGL110" s="420"/>
      <c r="AGM110" s="420"/>
      <c r="AGN110" s="420"/>
      <c r="AGO110" s="420"/>
      <c r="AGP110" s="420"/>
      <c r="AGQ110" s="420"/>
      <c r="AGR110" s="420"/>
      <c r="AGS110" s="420"/>
      <c r="AGT110" s="420"/>
      <c r="AGU110" s="420"/>
      <c r="AGV110" s="420"/>
      <c r="AGW110" s="420"/>
      <c r="AGX110" s="420"/>
      <c r="AGY110" s="420"/>
      <c r="AGZ110" s="420"/>
      <c r="AHA110" s="420"/>
      <c r="AHB110" s="420"/>
      <c r="AHC110" s="420"/>
      <c r="AHD110" s="420"/>
      <c r="AHE110" s="420"/>
      <c r="AHF110" s="420"/>
      <c r="AHG110" s="420"/>
      <c r="AHH110" s="420"/>
      <c r="AHI110" s="420"/>
      <c r="AHJ110" s="420"/>
      <c r="AHK110" s="420"/>
      <c r="AHL110" s="420"/>
      <c r="AHM110" s="420"/>
      <c r="AHN110" s="420"/>
      <c r="AHO110" s="420"/>
      <c r="AHP110" s="420"/>
      <c r="AHQ110" s="420"/>
      <c r="AHR110" s="420"/>
      <c r="AHS110" s="420"/>
      <c r="AHT110" s="420"/>
      <c r="AHU110" s="420"/>
      <c r="AHV110" s="420"/>
      <c r="AHW110" s="420"/>
      <c r="AHX110" s="420"/>
      <c r="AHY110" s="420"/>
      <c r="AHZ110" s="420"/>
      <c r="AIA110" s="420"/>
      <c r="AIB110" s="420"/>
      <c r="AIC110" s="420"/>
      <c r="AID110" s="420"/>
      <c r="AIE110" s="420"/>
      <c r="AIF110" s="420"/>
      <c r="AIG110" s="420"/>
      <c r="AIH110" s="420"/>
      <c r="AII110" s="420"/>
      <c r="AIJ110" s="420"/>
      <c r="AIK110" s="420"/>
      <c r="AIL110" s="420"/>
      <c r="AIM110" s="420"/>
      <c r="AIN110" s="420"/>
      <c r="AIO110" s="420"/>
      <c r="AIP110" s="420"/>
      <c r="AIQ110" s="420"/>
      <c r="AIR110" s="420"/>
      <c r="AIS110" s="420"/>
      <c r="AIT110" s="420"/>
      <c r="AIU110" s="420"/>
      <c r="AIV110" s="420"/>
      <c r="AIW110" s="420"/>
      <c r="AIX110" s="420"/>
      <c r="AIY110" s="420"/>
      <c r="AIZ110" s="420"/>
      <c r="AJA110" s="420"/>
      <c r="AJB110" s="420"/>
      <c r="AJC110" s="420"/>
      <c r="AJD110" s="420"/>
      <c r="AJE110" s="420"/>
      <c r="AJF110" s="420"/>
      <c r="AJG110" s="420"/>
      <c r="AJH110" s="420"/>
      <c r="AJI110" s="420"/>
      <c r="AJJ110" s="420"/>
      <c r="AJK110" s="420"/>
      <c r="AJL110" s="420"/>
      <c r="AJM110" s="420"/>
      <c r="AJN110" s="420"/>
      <c r="AJO110" s="420"/>
      <c r="AJP110" s="420"/>
      <c r="AJQ110" s="420"/>
      <c r="AJR110" s="420"/>
      <c r="AJS110" s="420"/>
      <c r="AJT110" s="420"/>
      <c r="AJU110" s="420"/>
      <c r="AJV110" s="420"/>
      <c r="AJW110" s="420"/>
      <c r="AJX110" s="420"/>
      <c r="AJY110" s="420"/>
      <c r="AJZ110" s="420"/>
      <c r="AKA110" s="420"/>
      <c r="AKB110" s="420"/>
      <c r="AKC110" s="420"/>
      <c r="AKD110" s="420"/>
      <c r="AKE110" s="420"/>
      <c r="AKF110" s="420"/>
      <c r="AKG110" s="420"/>
      <c r="AKH110" s="420"/>
      <c r="AKI110" s="420"/>
      <c r="AKJ110" s="420"/>
      <c r="AKK110" s="420"/>
      <c r="AKL110" s="420"/>
      <c r="AKM110" s="420"/>
      <c r="AKN110" s="420"/>
      <c r="AKO110" s="420"/>
      <c r="AKP110" s="420"/>
      <c r="AKQ110" s="420"/>
      <c r="AKR110" s="420"/>
      <c r="AKS110" s="420"/>
      <c r="AKT110" s="420"/>
      <c r="AKU110" s="420"/>
      <c r="AKV110" s="420"/>
      <c r="AKW110" s="420"/>
      <c r="AKX110" s="420"/>
      <c r="AKY110" s="420"/>
      <c r="AKZ110" s="420"/>
      <c r="ALA110" s="420"/>
      <c r="ALB110" s="420"/>
      <c r="ALC110" s="420"/>
      <c r="ALD110" s="420"/>
      <c r="ALE110" s="420"/>
      <c r="ALF110" s="420"/>
      <c r="ALG110" s="420"/>
      <c r="ALH110" s="420"/>
      <c r="ALI110" s="420"/>
      <c r="ALJ110" s="420"/>
      <c r="ALK110" s="420"/>
      <c r="ALL110" s="420"/>
      <c r="ALM110" s="420"/>
      <c r="ALN110" s="420"/>
      <c r="ALO110" s="420"/>
      <c r="ALP110" s="420"/>
      <c r="ALQ110" s="420"/>
      <c r="ALR110" s="420"/>
      <c r="ALS110" s="420"/>
      <c r="ALT110" s="420"/>
      <c r="ALU110" s="420"/>
      <c r="ALV110" s="420"/>
      <c r="ALW110" s="420"/>
      <c r="ALX110" s="420"/>
      <c r="ALY110" s="420"/>
      <c r="ALZ110" s="420"/>
      <c r="AMA110" s="420"/>
      <c r="AMB110" s="420"/>
      <c r="AMC110" s="420"/>
      <c r="AMD110" s="420"/>
      <c r="AME110" s="420"/>
      <c r="AMF110" s="420"/>
      <c r="AMG110" s="420"/>
      <c r="AMH110" s="420"/>
      <c r="AMI110" s="420"/>
      <c r="AMJ110" s="420"/>
      <c r="AMK110" s="420"/>
      <c r="AML110" s="420"/>
      <c r="AMM110" s="420"/>
      <c r="AMN110" s="420"/>
      <c r="AMO110" s="420"/>
      <c r="AMP110" s="420"/>
      <c r="AMQ110" s="420"/>
      <c r="AMR110" s="420"/>
      <c r="AMS110" s="420"/>
      <c r="AMT110" s="420"/>
      <c r="AMU110" s="420"/>
      <c r="AMV110" s="420"/>
      <c r="AMW110" s="420"/>
      <c r="AMX110" s="420"/>
      <c r="AMY110" s="420"/>
      <c r="AMZ110" s="420"/>
      <c r="ANA110" s="420"/>
      <c r="ANB110" s="420"/>
      <c r="ANC110" s="420"/>
      <c r="AND110" s="420"/>
      <c r="ANE110" s="420"/>
      <c r="ANF110" s="420"/>
      <c r="ANG110" s="420"/>
      <c r="ANH110" s="420"/>
      <c r="ANI110" s="420"/>
      <c r="ANJ110" s="420"/>
      <c r="ANK110" s="420"/>
      <c r="ANL110" s="420"/>
      <c r="ANM110" s="420"/>
      <c r="ANN110" s="420"/>
      <c r="ANO110" s="420"/>
      <c r="ANP110" s="420"/>
      <c r="ANQ110" s="420"/>
      <c r="ANR110" s="420"/>
      <c r="ANS110" s="420"/>
      <c r="ANT110" s="420"/>
      <c r="ANU110" s="420"/>
      <c r="ANV110" s="420"/>
      <c r="ANW110" s="420"/>
      <c r="ANX110" s="420"/>
      <c r="ANY110" s="420"/>
      <c r="ANZ110" s="420"/>
      <c r="AOA110" s="420"/>
      <c r="AOB110" s="420"/>
      <c r="AOC110" s="420"/>
      <c r="AOD110" s="420"/>
      <c r="AOE110" s="420"/>
      <c r="AOF110" s="420"/>
      <c r="AOG110" s="420"/>
      <c r="AOH110" s="420"/>
      <c r="AOI110" s="420"/>
      <c r="AOJ110" s="420"/>
      <c r="AOK110" s="420"/>
      <c r="AOL110" s="420"/>
      <c r="AOM110" s="420"/>
      <c r="AON110" s="420"/>
      <c r="AOO110" s="420"/>
      <c r="AOP110" s="420"/>
      <c r="AOQ110" s="420"/>
      <c r="AOR110" s="420"/>
      <c r="AOS110" s="420"/>
      <c r="AOT110" s="420"/>
      <c r="AOU110" s="420"/>
      <c r="AOV110" s="420"/>
      <c r="AOW110" s="420"/>
      <c r="AOX110" s="420"/>
      <c r="AOY110" s="420"/>
      <c r="AOZ110" s="420"/>
      <c r="APA110" s="420"/>
      <c r="APB110" s="420"/>
      <c r="APC110" s="420"/>
      <c r="APD110" s="420"/>
      <c r="APE110" s="420"/>
      <c r="APF110" s="420"/>
      <c r="APG110" s="420"/>
      <c r="APH110" s="420"/>
      <c r="API110" s="420"/>
      <c r="APJ110" s="420"/>
      <c r="APK110" s="420"/>
      <c r="APL110" s="420"/>
      <c r="APM110" s="420"/>
      <c r="APN110" s="420"/>
      <c r="APO110" s="420"/>
      <c r="APP110" s="420"/>
      <c r="APQ110" s="420"/>
      <c r="APR110" s="420"/>
      <c r="APS110" s="420"/>
      <c r="APT110" s="420"/>
      <c r="APU110" s="420"/>
      <c r="APV110" s="420"/>
      <c r="APW110" s="420"/>
      <c r="APX110" s="420"/>
      <c r="APY110" s="420"/>
      <c r="APZ110" s="420"/>
      <c r="AQA110" s="420"/>
      <c r="AQB110" s="420"/>
      <c r="AQC110" s="420"/>
      <c r="AQD110" s="420"/>
      <c r="AQE110" s="420"/>
      <c r="AQF110" s="420"/>
      <c r="AQG110" s="420"/>
      <c r="AQH110" s="420"/>
      <c r="AQI110" s="420"/>
      <c r="AQJ110" s="420"/>
      <c r="AQK110" s="420"/>
      <c r="AQL110" s="420"/>
      <c r="AQM110" s="420"/>
      <c r="AQN110" s="420"/>
      <c r="AQO110" s="420"/>
      <c r="AQP110" s="420"/>
      <c r="AQQ110" s="420"/>
      <c r="AQR110" s="420"/>
      <c r="AQS110" s="420"/>
      <c r="AQT110" s="420"/>
      <c r="AQU110" s="420"/>
      <c r="AQV110" s="420"/>
      <c r="AQW110" s="420"/>
      <c r="AQX110" s="420"/>
      <c r="AQY110" s="420"/>
      <c r="AQZ110" s="420"/>
      <c r="ARA110" s="420"/>
      <c r="ARB110" s="420"/>
      <c r="ARC110" s="420"/>
      <c r="ARD110" s="420"/>
      <c r="ARE110" s="420"/>
      <c r="ARF110" s="420"/>
      <c r="ARG110" s="420"/>
      <c r="ARH110" s="420"/>
      <c r="ARI110" s="420"/>
      <c r="ARJ110" s="420"/>
      <c r="ARK110" s="420"/>
      <c r="ARL110" s="420"/>
      <c r="ARM110" s="420"/>
      <c r="ARN110" s="420"/>
      <c r="ARO110" s="420"/>
      <c r="ARP110" s="420"/>
      <c r="ARQ110" s="420"/>
      <c r="ARR110" s="420"/>
      <c r="ARS110" s="420"/>
      <c r="ART110" s="420"/>
      <c r="ARU110" s="420"/>
      <c r="ARV110" s="420"/>
      <c r="ARW110" s="420"/>
      <c r="ARX110" s="420"/>
      <c r="ARY110" s="420"/>
      <c r="ARZ110" s="420"/>
      <c r="ASA110" s="420"/>
      <c r="ASB110" s="420"/>
      <c r="ASC110" s="420"/>
      <c r="ASD110" s="420"/>
      <c r="ASE110" s="420"/>
      <c r="ASF110" s="420"/>
      <c r="ASG110" s="420"/>
      <c r="ASH110" s="420"/>
      <c r="ASI110" s="420"/>
      <c r="ASJ110" s="420"/>
      <c r="ASK110" s="420"/>
      <c r="ASL110" s="420"/>
      <c r="ASM110" s="420"/>
      <c r="ASN110" s="420"/>
      <c r="ASO110" s="420"/>
      <c r="ASP110" s="420"/>
      <c r="ASQ110" s="420"/>
      <c r="ASR110" s="420"/>
      <c r="ASS110" s="420"/>
      <c r="AST110" s="420"/>
      <c r="ASU110" s="420"/>
      <c r="ASV110" s="420"/>
      <c r="ASW110" s="420"/>
      <c r="ASX110" s="420"/>
      <c r="ASY110" s="420"/>
      <c r="ASZ110" s="420"/>
      <c r="ATA110" s="420"/>
      <c r="ATB110" s="420"/>
      <c r="ATC110" s="420"/>
      <c r="ATD110" s="420"/>
      <c r="ATE110" s="420"/>
      <c r="ATF110" s="420"/>
      <c r="ATG110" s="420"/>
      <c r="ATH110" s="420"/>
      <c r="ATI110" s="420"/>
      <c r="ATJ110" s="420"/>
      <c r="ATK110" s="420"/>
      <c r="ATL110" s="420"/>
      <c r="ATM110" s="420"/>
      <c r="ATN110" s="420"/>
      <c r="ATO110" s="420"/>
      <c r="ATP110" s="420"/>
      <c r="ATQ110" s="420"/>
      <c r="ATR110" s="420"/>
      <c r="ATS110" s="420"/>
      <c r="ATT110" s="420"/>
      <c r="ATU110" s="420"/>
      <c r="ATV110" s="420"/>
      <c r="ATW110" s="420"/>
      <c r="ATX110" s="420"/>
      <c r="ATY110" s="420"/>
      <c r="ATZ110" s="420"/>
      <c r="AUA110" s="420"/>
      <c r="AUB110" s="420"/>
      <c r="AUC110" s="420"/>
      <c r="AUD110" s="420"/>
      <c r="AUE110" s="420"/>
      <c r="AUF110" s="420"/>
      <c r="AUG110" s="420"/>
      <c r="AUH110" s="420"/>
      <c r="AUI110" s="420"/>
      <c r="AUJ110" s="420"/>
      <c r="AUK110" s="420"/>
      <c r="AUL110" s="420"/>
      <c r="AUM110" s="420"/>
      <c r="AUN110" s="420"/>
      <c r="AUO110" s="420"/>
      <c r="AUP110" s="420"/>
      <c r="AUQ110" s="420"/>
      <c r="AUR110" s="420"/>
      <c r="AUS110" s="420"/>
      <c r="AUT110" s="420"/>
      <c r="AUU110" s="420"/>
      <c r="AUV110" s="420"/>
      <c r="AUW110" s="420"/>
      <c r="AUX110" s="420"/>
      <c r="AUY110" s="420"/>
      <c r="AUZ110" s="420"/>
      <c r="AVA110" s="420"/>
      <c r="AVB110" s="420"/>
      <c r="AVC110" s="420"/>
      <c r="AVD110" s="420"/>
      <c r="AVE110" s="420"/>
      <c r="AVF110" s="420"/>
      <c r="AVG110" s="420"/>
      <c r="AVH110" s="420"/>
      <c r="AVI110" s="420"/>
      <c r="AVJ110" s="420"/>
      <c r="AVK110" s="420"/>
      <c r="AVL110" s="420"/>
      <c r="AVM110" s="420"/>
      <c r="AVN110" s="420"/>
      <c r="AVO110" s="420"/>
      <c r="AVP110" s="420"/>
      <c r="AVQ110" s="420"/>
      <c r="AVR110" s="420"/>
      <c r="AVS110" s="420"/>
      <c r="AVT110" s="420"/>
      <c r="AVU110" s="420"/>
      <c r="AVV110" s="420"/>
      <c r="AVW110" s="420"/>
      <c r="AVX110" s="420"/>
      <c r="AVY110" s="420"/>
      <c r="AVZ110" s="420"/>
      <c r="AWA110" s="420"/>
      <c r="AWB110" s="420"/>
      <c r="AWC110" s="420"/>
      <c r="AWD110" s="420"/>
      <c r="AWE110" s="420"/>
      <c r="AWF110" s="420"/>
      <c r="AWG110" s="420"/>
      <c r="AWH110" s="420"/>
      <c r="AWI110" s="420"/>
      <c r="AWJ110" s="420"/>
      <c r="AWK110" s="420"/>
      <c r="AWL110" s="420"/>
      <c r="AWM110" s="420"/>
      <c r="AWN110" s="420"/>
      <c r="AWO110" s="420"/>
      <c r="AWP110" s="420"/>
      <c r="AWQ110" s="420"/>
      <c r="AWR110" s="420"/>
      <c r="AWS110" s="420"/>
      <c r="AWT110" s="420"/>
      <c r="AWU110" s="420"/>
      <c r="AWV110" s="420"/>
      <c r="AWW110" s="420"/>
      <c r="AWX110" s="420"/>
      <c r="AWY110" s="420"/>
      <c r="AWZ110" s="420"/>
      <c r="AXA110" s="420"/>
      <c r="AXB110" s="420"/>
      <c r="AXC110" s="420"/>
      <c r="AXD110" s="420"/>
      <c r="AXE110" s="420"/>
      <c r="AXF110" s="420"/>
      <c r="AXG110" s="420"/>
      <c r="AXH110" s="420"/>
      <c r="AXI110" s="420"/>
      <c r="AXJ110" s="420"/>
      <c r="AXK110" s="420"/>
      <c r="AXL110" s="420"/>
      <c r="AXM110" s="420"/>
      <c r="AXN110" s="420"/>
      <c r="AXO110" s="420"/>
      <c r="AXP110" s="420"/>
      <c r="AXQ110" s="420"/>
      <c r="AXR110" s="420"/>
      <c r="AXS110" s="420"/>
      <c r="AXT110" s="420"/>
      <c r="AXU110" s="420"/>
      <c r="AXV110" s="420"/>
      <c r="AXW110" s="420"/>
      <c r="AXX110" s="420"/>
      <c r="AXY110" s="420"/>
      <c r="AXZ110" s="420"/>
      <c r="AYA110" s="420"/>
      <c r="AYB110" s="420"/>
      <c r="AYC110" s="420"/>
      <c r="AYD110" s="420"/>
      <c r="AYE110" s="420"/>
      <c r="AYF110" s="420"/>
      <c r="AYG110" s="420"/>
      <c r="AYH110" s="420"/>
      <c r="AYI110" s="420"/>
      <c r="AYJ110" s="420"/>
      <c r="AYK110" s="420"/>
      <c r="AYL110" s="420"/>
      <c r="AYM110" s="420"/>
      <c r="AYN110" s="420"/>
      <c r="AYO110" s="420"/>
      <c r="AYP110" s="420"/>
      <c r="AYQ110" s="420"/>
      <c r="AYR110" s="420"/>
      <c r="AYS110" s="420"/>
      <c r="AYT110" s="420"/>
      <c r="AYU110" s="420"/>
      <c r="AYV110" s="420"/>
      <c r="AYW110" s="420"/>
      <c r="AYX110" s="420"/>
      <c r="AYY110" s="420"/>
      <c r="AYZ110" s="420"/>
      <c r="AZA110" s="420"/>
      <c r="AZB110" s="420"/>
      <c r="AZC110" s="420"/>
      <c r="AZD110" s="420"/>
      <c r="AZE110" s="420"/>
      <c r="AZF110" s="420"/>
      <c r="AZG110" s="420"/>
      <c r="AZH110" s="420"/>
      <c r="AZI110" s="420"/>
      <c r="AZJ110" s="420"/>
      <c r="AZK110" s="420"/>
      <c r="AZL110" s="420"/>
      <c r="AZM110" s="420"/>
      <c r="AZN110" s="420"/>
      <c r="AZO110" s="420"/>
      <c r="AZP110" s="420"/>
      <c r="AZQ110" s="420"/>
      <c r="AZR110" s="420"/>
      <c r="AZS110" s="420"/>
      <c r="AZT110" s="420"/>
      <c r="AZU110" s="420"/>
      <c r="AZV110" s="420"/>
      <c r="AZW110" s="420"/>
      <c r="AZX110" s="420"/>
      <c r="AZY110" s="420"/>
      <c r="AZZ110" s="420"/>
      <c r="BAA110" s="420"/>
      <c r="BAB110" s="420"/>
      <c r="BAC110" s="420"/>
      <c r="BAD110" s="420"/>
      <c r="BAE110" s="420"/>
      <c r="BAF110" s="420"/>
      <c r="BAG110" s="420"/>
      <c r="BAH110" s="420"/>
      <c r="BAI110" s="420"/>
      <c r="BAJ110" s="420"/>
      <c r="BAK110" s="420"/>
      <c r="BAL110" s="420"/>
      <c r="BAM110" s="420"/>
      <c r="BAN110" s="420"/>
      <c r="BAO110" s="420"/>
      <c r="BAP110" s="420"/>
      <c r="BAQ110" s="420"/>
      <c r="BAR110" s="420"/>
      <c r="BAS110" s="420"/>
      <c r="BAT110" s="420"/>
      <c r="BAU110" s="420"/>
      <c r="BAV110" s="420"/>
      <c r="BAW110" s="420"/>
      <c r="BAX110" s="420"/>
      <c r="BAY110" s="420"/>
      <c r="BAZ110" s="420"/>
      <c r="BBA110" s="420"/>
      <c r="BBB110" s="420"/>
      <c r="BBC110" s="420"/>
      <c r="BBD110" s="420"/>
      <c r="BBE110" s="420"/>
      <c r="BBF110" s="420"/>
      <c r="BBG110" s="420"/>
      <c r="BBH110" s="420"/>
      <c r="BBI110" s="420"/>
      <c r="BBJ110" s="420"/>
      <c r="BBK110" s="420"/>
      <c r="BBL110" s="420"/>
      <c r="BBM110" s="420"/>
      <c r="BBN110" s="420"/>
      <c r="BBO110" s="420"/>
      <c r="BBP110" s="420"/>
      <c r="BBQ110" s="420"/>
      <c r="BBR110" s="420"/>
      <c r="BBS110" s="420"/>
      <c r="BBT110" s="420"/>
      <c r="BBU110" s="420"/>
      <c r="BBV110" s="420"/>
      <c r="BBW110" s="420"/>
      <c r="BBX110" s="420"/>
      <c r="BBY110" s="420"/>
      <c r="BBZ110" s="420"/>
      <c r="BCA110" s="420"/>
      <c r="BCB110" s="420"/>
      <c r="BCC110" s="420"/>
      <c r="BCD110" s="420"/>
      <c r="BCE110" s="420"/>
      <c r="BCF110" s="420"/>
      <c r="BCG110" s="420"/>
      <c r="BCH110" s="420"/>
      <c r="BCI110" s="420"/>
      <c r="BCJ110" s="420"/>
      <c r="BCK110" s="420"/>
      <c r="BCL110" s="420"/>
      <c r="BCM110" s="420"/>
      <c r="BCN110" s="420"/>
      <c r="BCO110" s="420"/>
      <c r="BCP110" s="420"/>
      <c r="BCQ110" s="420"/>
      <c r="BCR110" s="420"/>
      <c r="BCS110" s="420"/>
      <c r="BCT110" s="420"/>
      <c r="BCU110" s="420"/>
      <c r="BCV110" s="420"/>
      <c r="BCW110" s="420"/>
      <c r="BCX110" s="420"/>
      <c r="BCY110" s="420"/>
      <c r="BCZ110" s="420"/>
      <c r="BDA110" s="420"/>
      <c r="BDB110" s="420"/>
      <c r="BDC110" s="420"/>
      <c r="BDD110" s="420"/>
      <c r="BDE110" s="420"/>
      <c r="BDF110" s="420"/>
      <c r="BDG110" s="420"/>
      <c r="BDH110" s="420"/>
      <c r="BDI110" s="420"/>
      <c r="BDJ110" s="420"/>
      <c r="BDK110" s="420"/>
      <c r="BDL110" s="420"/>
      <c r="BDM110" s="420"/>
      <c r="BDN110" s="420"/>
      <c r="BDO110" s="420"/>
      <c r="BDP110" s="420"/>
      <c r="BDQ110" s="420"/>
      <c r="BDR110" s="420"/>
      <c r="BDS110" s="420"/>
      <c r="BDT110" s="420"/>
      <c r="BDU110" s="420"/>
      <c r="BDV110" s="420"/>
      <c r="BDW110" s="420"/>
      <c r="BDX110" s="420"/>
      <c r="BDY110" s="420"/>
      <c r="BDZ110" s="420"/>
      <c r="BEA110" s="420"/>
      <c r="BEB110" s="420"/>
      <c r="BEC110" s="420"/>
      <c r="BED110" s="420"/>
      <c r="BEE110" s="420"/>
      <c r="BEF110" s="420"/>
      <c r="BEG110" s="420"/>
      <c r="BEH110" s="420"/>
      <c r="BEI110" s="420"/>
      <c r="BEJ110" s="420"/>
      <c r="BEK110" s="420"/>
      <c r="BEL110" s="420"/>
      <c r="BEM110" s="420"/>
      <c r="BEN110" s="420"/>
      <c r="BEO110" s="420"/>
      <c r="BEP110" s="420"/>
      <c r="BEQ110" s="420"/>
      <c r="BER110" s="420"/>
      <c r="BES110" s="420"/>
      <c r="BET110" s="420"/>
      <c r="BEU110" s="420"/>
      <c r="BEV110" s="420"/>
      <c r="BEW110" s="420"/>
      <c r="BEX110" s="420"/>
      <c r="BEY110" s="420"/>
      <c r="BEZ110" s="420"/>
      <c r="BFA110" s="420"/>
      <c r="BFB110" s="420"/>
      <c r="BFC110" s="420"/>
      <c r="BFD110" s="420"/>
      <c r="BFE110" s="420"/>
      <c r="BFF110" s="420"/>
      <c r="BFG110" s="420"/>
      <c r="BFH110" s="420"/>
      <c r="BFI110" s="420"/>
      <c r="BFJ110" s="420"/>
      <c r="BFK110" s="420"/>
      <c r="BFL110" s="420"/>
      <c r="BFM110" s="420"/>
      <c r="BFN110" s="420"/>
      <c r="BFO110" s="420"/>
      <c r="BFP110" s="420"/>
      <c r="BFQ110" s="420"/>
      <c r="BFR110" s="420"/>
      <c r="BFS110" s="420"/>
      <c r="BFT110" s="420"/>
      <c r="BFU110" s="420"/>
      <c r="BFV110" s="420"/>
      <c r="BFW110" s="420"/>
      <c r="BFX110" s="420"/>
      <c r="BFY110" s="420"/>
      <c r="BFZ110" s="420"/>
      <c r="BGA110" s="420"/>
      <c r="BGB110" s="420"/>
      <c r="BGC110" s="420"/>
      <c r="BGD110" s="420"/>
      <c r="BGE110" s="420"/>
      <c r="BGF110" s="420"/>
      <c r="BGG110" s="420"/>
      <c r="BGH110" s="420"/>
      <c r="BGI110" s="420"/>
      <c r="BGJ110" s="420"/>
      <c r="BGK110" s="420"/>
      <c r="BGL110" s="420"/>
      <c r="BGM110" s="420"/>
      <c r="BGN110" s="420"/>
      <c r="BGO110" s="420"/>
      <c r="BGP110" s="420"/>
      <c r="BGQ110" s="420"/>
      <c r="BGR110" s="420"/>
      <c r="BGS110" s="420"/>
      <c r="BGT110" s="420"/>
      <c r="BGU110" s="420"/>
      <c r="BGV110" s="420"/>
      <c r="BGW110" s="420"/>
      <c r="BGX110" s="420"/>
      <c r="BGY110" s="420"/>
      <c r="BGZ110" s="420"/>
      <c r="BHA110" s="420"/>
      <c r="BHB110" s="420"/>
      <c r="BHC110" s="420"/>
      <c r="BHD110" s="420"/>
      <c r="BHE110" s="420"/>
      <c r="BHF110" s="420"/>
      <c r="BHG110" s="420"/>
      <c r="BHH110" s="420"/>
      <c r="BHI110" s="420"/>
      <c r="BHJ110" s="420"/>
      <c r="BHK110" s="420"/>
      <c r="BHL110" s="420"/>
      <c r="BHM110" s="420"/>
      <c r="BHN110" s="420"/>
      <c r="BHO110" s="420"/>
      <c r="BHP110" s="420"/>
      <c r="BHQ110" s="420"/>
      <c r="BHR110" s="420"/>
      <c r="BHS110" s="420"/>
      <c r="BHT110" s="420"/>
      <c r="BHU110" s="420"/>
      <c r="BHV110" s="420"/>
      <c r="BHW110" s="420"/>
      <c r="BHX110" s="420"/>
      <c r="BHY110" s="420"/>
      <c r="BHZ110" s="420"/>
      <c r="BIA110" s="420"/>
      <c r="BIB110" s="420"/>
      <c r="BIC110" s="420"/>
      <c r="BID110" s="420"/>
      <c r="BIE110" s="420"/>
      <c r="BIF110" s="420"/>
      <c r="BIG110" s="420"/>
      <c r="BIH110" s="420"/>
      <c r="BII110" s="420"/>
      <c r="BIJ110" s="420"/>
      <c r="BIK110" s="420"/>
      <c r="BIL110" s="420"/>
      <c r="BIM110" s="420"/>
      <c r="BIN110" s="420"/>
      <c r="BIO110" s="420"/>
      <c r="BIP110" s="420"/>
      <c r="BIQ110" s="420"/>
      <c r="BIR110" s="420"/>
      <c r="BIS110" s="420"/>
      <c r="BIT110" s="420"/>
      <c r="BIU110" s="420"/>
      <c r="BIV110" s="420"/>
      <c r="BIW110" s="420"/>
      <c r="BIX110" s="420"/>
      <c r="BIY110" s="420"/>
      <c r="BIZ110" s="420"/>
      <c r="BJA110" s="420"/>
      <c r="BJB110" s="420"/>
      <c r="BJC110" s="420"/>
      <c r="BJD110" s="420"/>
      <c r="BJE110" s="420"/>
      <c r="BJF110" s="420"/>
      <c r="BJG110" s="420"/>
      <c r="BJH110" s="420"/>
      <c r="BJI110" s="420"/>
      <c r="BJJ110" s="420"/>
      <c r="BJK110" s="420"/>
      <c r="BJL110" s="420"/>
      <c r="BJM110" s="420"/>
      <c r="BJN110" s="420"/>
      <c r="BJO110" s="420"/>
      <c r="BJP110" s="420"/>
      <c r="BJQ110" s="420"/>
      <c r="BJR110" s="420"/>
      <c r="BJS110" s="420"/>
      <c r="BJT110" s="420"/>
      <c r="BJU110" s="420"/>
      <c r="BJV110" s="420"/>
      <c r="BJW110" s="420"/>
      <c r="BJX110" s="420"/>
      <c r="BJY110" s="420"/>
      <c r="BJZ110" s="420"/>
      <c r="BKA110" s="420"/>
      <c r="BKB110" s="420"/>
      <c r="BKC110" s="420"/>
      <c r="BKD110" s="420"/>
      <c r="BKE110" s="420"/>
      <c r="BKF110" s="420"/>
      <c r="BKG110" s="420"/>
      <c r="BKH110" s="420"/>
      <c r="BKI110" s="420"/>
      <c r="BKJ110" s="420"/>
      <c r="BKK110" s="420"/>
      <c r="BKL110" s="420"/>
      <c r="BKM110" s="420"/>
      <c r="BKN110" s="420"/>
      <c r="BKO110" s="420"/>
      <c r="BKP110" s="420"/>
      <c r="BKQ110" s="420"/>
      <c r="BKR110" s="420"/>
      <c r="BKS110" s="420"/>
      <c r="BKT110" s="420"/>
      <c r="BKU110" s="420"/>
      <c r="BKV110" s="420"/>
      <c r="BKW110" s="420"/>
      <c r="BKX110" s="420"/>
      <c r="BKY110" s="420"/>
      <c r="BKZ110" s="420"/>
      <c r="BLA110" s="420"/>
      <c r="BLB110" s="420"/>
      <c r="BLC110" s="420"/>
      <c r="BLD110" s="420"/>
      <c r="BLE110" s="420"/>
      <c r="BLF110" s="420"/>
      <c r="BLG110" s="420"/>
      <c r="BLH110" s="420"/>
      <c r="BLI110" s="420"/>
      <c r="BLJ110" s="420"/>
      <c r="BLK110" s="420"/>
      <c r="BLL110" s="420"/>
      <c r="BLM110" s="420"/>
      <c r="BLN110" s="420"/>
      <c r="BLO110" s="420"/>
      <c r="BLP110" s="420"/>
      <c r="BLQ110" s="420"/>
      <c r="BLR110" s="420"/>
      <c r="BLS110" s="420"/>
      <c r="BLT110" s="420"/>
      <c r="BLU110" s="420"/>
      <c r="BLV110" s="420"/>
      <c r="BLW110" s="420"/>
      <c r="BLX110" s="420"/>
      <c r="BLY110" s="420"/>
      <c r="BLZ110" s="420"/>
      <c r="BMA110" s="420"/>
      <c r="BMB110" s="420"/>
      <c r="BMC110" s="420"/>
      <c r="BMD110" s="420"/>
      <c r="BME110" s="420"/>
      <c r="BMF110" s="420"/>
      <c r="BMG110" s="420"/>
      <c r="BMH110" s="420"/>
      <c r="BMI110" s="420"/>
      <c r="BMJ110" s="420"/>
      <c r="BMK110" s="420"/>
      <c r="BML110" s="420"/>
      <c r="BMM110" s="420"/>
      <c r="BMN110" s="420"/>
      <c r="BMO110" s="420"/>
      <c r="BMP110" s="420"/>
      <c r="BMQ110" s="420"/>
      <c r="BMR110" s="420"/>
      <c r="BMS110" s="420"/>
      <c r="BMT110" s="420"/>
      <c r="BMU110" s="420"/>
      <c r="BMV110" s="420"/>
      <c r="BMW110" s="420"/>
      <c r="BMX110" s="420"/>
      <c r="BMY110" s="420"/>
      <c r="BMZ110" s="420"/>
      <c r="BNA110" s="420"/>
      <c r="BNB110" s="420"/>
      <c r="BNC110" s="420"/>
      <c r="BND110" s="420"/>
      <c r="BNE110" s="420"/>
      <c r="BNF110" s="420"/>
      <c r="BNG110" s="420"/>
      <c r="BNH110" s="420"/>
      <c r="BNI110" s="420"/>
      <c r="BNJ110" s="420"/>
      <c r="BNK110" s="420"/>
      <c r="BNL110" s="420"/>
      <c r="BNM110" s="420"/>
      <c r="BNN110" s="420"/>
      <c r="BNO110" s="420"/>
      <c r="BNP110" s="420"/>
      <c r="BNQ110" s="420"/>
      <c r="BNR110" s="420"/>
      <c r="BNS110" s="420"/>
      <c r="BNT110" s="420"/>
      <c r="BNU110" s="420"/>
      <c r="BNV110" s="420"/>
      <c r="BNW110" s="420"/>
      <c r="BNX110" s="420"/>
      <c r="BNY110" s="420"/>
      <c r="BNZ110" s="420"/>
      <c r="BOA110" s="420"/>
      <c r="BOB110" s="420"/>
      <c r="BOC110" s="420"/>
      <c r="BOD110" s="420"/>
      <c r="BOE110" s="420"/>
      <c r="BOF110" s="420"/>
      <c r="BOG110" s="420"/>
      <c r="BOH110" s="420"/>
      <c r="BOI110" s="420"/>
      <c r="BOJ110" s="420"/>
      <c r="BOK110" s="420"/>
      <c r="BOL110" s="420"/>
      <c r="BOM110" s="420"/>
      <c r="BON110" s="420"/>
      <c r="BOO110" s="420"/>
      <c r="BOP110" s="420"/>
      <c r="BOQ110" s="420"/>
      <c r="BOR110" s="420"/>
      <c r="BOS110" s="420"/>
      <c r="BOT110" s="420"/>
      <c r="BOU110" s="420"/>
      <c r="BOV110" s="420"/>
      <c r="BOW110" s="420"/>
      <c r="BOX110" s="420"/>
      <c r="BOY110" s="420"/>
      <c r="BOZ110" s="420"/>
      <c r="BPA110" s="420"/>
      <c r="BPB110" s="420"/>
      <c r="BPC110" s="420"/>
      <c r="BPD110" s="420"/>
      <c r="BPE110" s="420"/>
      <c r="BPF110" s="420"/>
      <c r="BPG110" s="420"/>
      <c r="BPH110" s="420"/>
      <c r="BPI110" s="420"/>
      <c r="BPJ110" s="420"/>
      <c r="BPK110" s="420"/>
      <c r="BPL110" s="420"/>
      <c r="BPM110" s="420"/>
      <c r="BPN110" s="420"/>
      <c r="BPO110" s="420"/>
      <c r="BPP110" s="420"/>
      <c r="BPQ110" s="420"/>
      <c r="BPR110" s="420"/>
      <c r="BPS110" s="420"/>
      <c r="BPT110" s="420"/>
      <c r="BPU110" s="420"/>
      <c r="BPV110" s="420"/>
      <c r="BPW110" s="420"/>
      <c r="BPX110" s="420"/>
      <c r="BPY110" s="420"/>
      <c r="BPZ110" s="420"/>
      <c r="BQA110" s="420"/>
      <c r="BQB110" s="420"/>
      <c r="BQC110" s="420"/>
      <c r="BQD110" s="420"/>
      <c r="BQE110" s="420"/>
      <c r="BQF110" s="420"/>
      <c r="BQG110" s="420"/>
      <c r="BQH110" s="420"/>
      <c r="BQI110" s="420"/>
      <c r="BQJ110" s="420"/>
      <c r="BQK110" s="420"/>
      <c r="BQL110" s="420"/>
      <c r="BQM110" s="420"/>
      <c r="BQN110" s="420"/>
      <c r="BQO110" s="420"/>
      <c r="BQP110" s="420"/>
      <c r="BQQ110" s="420"/>
      <c r="BQR110" s="420"/>
      <c r="BQS110" s="420"/>
      <c r="BQT110" s="420"/>
      <c r="BQU110" s="420"/>
      <c r="BQV110" s="420"/>
      <c r="BQW110" s="420"/>
      <c r="BQX110" s="420"/>
      <c r="BQY110" s="420"/>
      <c r="BQZ110" s="420"/>
      <c r="BRA110" s="420"/>
      <c r="BRB110" s="420"/>
      <c r="BRC110" s="420"/>
      <c r="BRD110" s="420"/>
      <c r="BRE110" s="420"/>
      <c r="BRF110" s="420"/>
      <c r="BRG110" s="420"/>
      <c r="BRH110" s="420"/>
      <c r="BRI110" s="420"/>
      <c r="BRJ110" s="420"/>
      <c r="BRK110" s="420"/>
      <c r="BRL110" s="420"/>
      <c r="BRM110" s="420"/>
      <c r="BRN110" s="420"/>
      <c r="BRO110" s="420"/>
      <c r="BRP110" s="420"/>
      <c r="BRQ110" s="420"/>
      <c r="BRR110" s="420"/>
      <c r="BRS110" s="420"/>
      <c r="BRT110" s="420"/>
      <c r="BRU110" s="420"/>
      <c r="BRV110" s="420"/>
      <c r="BRW110" s="420"/>
      <c r="BRX110" s="420"/>
      <c r="BRY110" s="420"/>
      <c r="BRZ110" s="420"/>
      <c r="BSA110" s="420"/>
      <c r="BSB110" s="420"/>
      <c r="BSC110" s="420"/>
      <c r="BSD110" s="420"/>
      <c r="BSE110" s="420"/>
      <c r="BSF110" s="420"/>
      <c r="BSG110" s="420"/>
      <c r="BSH110" s="420"/>
      <c r="BSI110" s="420"/>
      <c r="BSJ110" s="420"/>
      <c r="BSK110" s="420"/>
      <c r="BSL110" s="420"/>
      <c r="BSM110" s="420"/>
      <c r="BSN110" s="420"/>
      <c r="BSO110" s="420"/>
      <c r="BSP110" s="420"/>
      <c r="BSQ110" s="420"/>
      <c r="BSR110" s="420"/>
      <c r="BSS110" s="420"/>
      <c r="BST110" s="420"/>
      <c r="BSU110" s="420"/>
      <c r="BSV110" s="420"/>
      <c r="BSW110" s="420"/>
      <c r="BSX110" s="420"/>
      <c r="BSY110" s="420"/>
      <c r="BSZ110" s="420"/>
      <c r="BTA110" s="420"/>
      <c r="BTB110" s="420"/>
      <c r="BTC110" s="420"/>
      <c r="BTD110" s="420"/>
      <c r="BTE110" s="420"/>
      <c r="BTF110" s="420"/>
      <c r="BTG110" s="420"/>
      <c r="BTH110" s="420"/>
      <c r="BTI110" s="420"/>
      <c r="BTJ110" s="420"/>
      <c r="BTK110" s="420"/>
      <c r="BTL110" s="420"/>
      <c r="BTM110" s="420"/>
      <c r="BTN110" s="420"/>
      <c r="BTO110" s="420"/>
      <c r="BTP110" s="420"/>
      <c r="BTQ110" s="420"/>
      <c r="BTR110" s="420"/>
      <c r="BTS110" s="420"/>
      <c r="BTT110" s="420"/>
      <c r="BTU110" s="420"/>
      <c r="BTV110" s="420"/>
      <c r="BTW110" s="420"/>
      <c r="BTX110" s="420"/>
      <c r="BTY110" s="420"/>
      <c r="BTZ110" s="420"/>
      <c r="BUA110" s="420"/>
      <c r="BUB110" s="420"/>
      <c r="BUC110" s="420"/>
      <c r="BUD110" s="420"/>
      <c r="BUE110" s="420"/>
      <c r="BUF110" s="420"/>
      <c r="BUG110" s="420"/>
      <c r="BUH110" s="420"/>
      <c r="BUI110" s="420"/>
      <c r="BUJ110" s="420"/>
      <c r="BUK110" s="420"/>
      <c r="BUL110" s="420"/>
      <c r="BUM110" s="420"/>
      <c r="BUN110" s="420"/>
      <c r="BUO110" s="420"/>
      <c r="BUP110" s="420"/>
      <c r="BUQ110" s="420"/>
      <c r="BUR110" s="420"/>
      <c r="BUS110" s="420"/>
      <c r="BUT110" s="420"/>
      <c r="BUU110" s="420"/>
      <c r="BUV110" s="420"/>
      <c r="BUW110" s="420"/>
      <c r="BUX110" s="420"/>
      <c r="BUY110" s="420"/>
      <c r="BUZ110" s="420"/>
      <c r="BVA110" s="420"/>
      <c r="BVB110" s="420"/>
      <c r="BVC110" s="420"/>
      <c r="BVD110" s="420"/>
      <c r="BVE110" s="420"/>
      <c r="BVF110" s="420"/>
      <c r="BVG110" s="420"/>
      <c r="BVH110" s="420"/>
      <c r="BVI110" s="420"/>
      <c r="BVJ110" s="420"/>
      <c r="BVK110" s="420"/>
      <c r="BVL110" s="420"/>
      <c r="BVM110" s="420"/>
      <c r="BVN110" s="420"/>
      <c r="BVO110" s="420"/>
      <c r="BVP110" s="420"/>
      <c r="BVQ110" s="420"/>
      <c r="BVR110" s="420"/>
      <c r="BVS110" s="420"/>
      <c r="BVT110" s="420"/>
      <c r="BVU110" s="420"/>
      <c r="BVV110" s="420"/>
      <c r="BVW110" s="420"/>
      <c r="BVX110" s="420"/>
      <c r="BVY110" s="420"/>
      <c r="BVZ110" s="420"/>
      <c r="BWA110" s="420"/>
      <c r="BWB110" s="420"/>
      <c r="BWC110" s="420"/>
      <c r="BWD110" s="420"/>
      <c r="BWE110" s="420"/>
      <c r="BWF110" s="420"/>
      <c r="BWG110" s="420"/>
      <c r="BWH110" s="420"/>
      <c r="BWI110" s="420"/>
      <c r="BWJ110" s="420"/>
      <c r="BWK110" s="420"/>
      <c r="BWL110" s="420"/>
      <c r="BWM110" s="420"/>
      <c r="BWN110" s="420"/>
      <c r="BWO110" s="420"/>
      <c r="BWP110" s="420"/>
      <c r="BWQ110" s="420"/>
      <c r="BWR110" s="420"/>
      <c r="BWS110" s="420"/>
      <c r="BWT110" s="420"/>
      <c r="BWU110" s="420"/>
      <c r="BWV110" s="420"/>
      <c r="BWW110" s="420"/>
      <c r="BWX110" s="420"/>
      <c r="BWY110" s="420"/>
      <c r="BWZ110" s="420"/>
      <c r="BXA110" s="420"/>
      <c r="BXB110" s="420"/>
      <c r="BXC110" s="420"/>
      <c r="BXD110" s="420"/>
      <c r="BXE110" s="420"/>
      <c r="BXF110" s="420"/>
      <c r="BXG110" s="420"/>
      <c r="BXH110" s="420"/>
      <c r="BXI110" s="420"/>
      <c r="BXJ110" s="420"/>
      <c r="BXK110" s="420"/>
      <c r="BXL110" s="420"/>
      <c r="BXM110" s="420"/>
      <c r="BXN110" s="420"/>
      <c r="BXO110" s="420"/>
      <c r="BXP110" s="420"/>
      <c r="BXQ110" s="420"/>
      <c r="BXR110" s="420"/>
      <c r="BXS110" s="420"/>
      <c r="BXT110" s="420"/>
      <c r="BXU110" s="420"/>
      <c r="BXV110" s="420"/>
      <c r="BXW110" s="420"/>
      <c r="BXX110" s="420"/>
      <c r="BXY110" s="420"/>
      <c r="BXZ110" s="420"/>
      <c r="BYA110" s="420"/>
      <c r="BYB110" s="420"/>
      <c r="BYC110" s="420"/>
      <c r="BYD110" s="420"/>
      <c r="BYE110" s="420"/>
      <c r="BYF110" s="420"/>
      <c r="BYG110" s="420"/>
      <c r="BYH110" s="420"/>
      <c r="BYI110" s="420"/>
      <c r="BYJ110" s="420"/>
      <c r="BYK110" s="420"/>
      <c r="BYL110" s="420"/>
      <c r="BYM110" s="420"/>
      <c r="BYN110" s="420"/>
      <c r="BYO110" s="420"/>
      <c r="BYP110" s="420"/>
      <c r="BYQ110" s="420"/>
      <c r="BYR110" s="420"/>
      <c r="BYS110" s="420"/>
      <c r="BYT110" s="420"/>
      <c r="BYU110" s="420"/>
      <c r="BYV110" s="420"/>
      <c r="BYW110" s="420"/>
      <c r="BYX110" s="420"/>
      <c r="BYY110" s="420"/>
      <c r="BYZ110" s="420"/>
      <c r="BZA110" s="420"/>
      <c r="BZB110" s="420"/>
      <c r="BZC110" s="420"/>
      <c r="BZD110" s="420"/>
      <c r="BZE110" s="420"/>
      <c r="BZF110" s="420"/>
      <c r="BZG110" s="420"/>
      <c r="BZH110" s="420"/>
      <c r="BZI110" s="420"/>
      <c r="BZJ110" s="420"/>
      <c r="BZK110" s="420"/>
      <c r="BZL110" s="420"/>
      <c r="BZM110" s="420"/>
      <c r="BZN110" s="420"/>
      <c r="BZO110" s="420"/>
      <c r="BZP110" s="420"/>
      <c r="BZQ110" s="420"/>
      <c r="BZR110" s="420"/>
      <c r="BZS110" s="420"/>
      <c r="BZT110" s="420"/>
      <c r="BZU110" s="420"/>
      <c r="BZV110" s="420"/>
      <c r="BZW110" s="420"/>
      <c r="BZX110" s="420"/>
      <c r="BZY110" s="420"/>
      <c r="BZZ110" s="420"/>
      <c r="CAA110" s="420"/>
      <c r="CAB110" s="420"/>
      <c r="CAC110" s="420"/>
      <c r="CAD110" s="420"/>
      <c r="CAE110" s="420"/>
      <c r="CAF110" s="420"/>
      <c r="CAG110" s="420"/>
      <c r="CAH110" s="420"/>
      <c r="CAI110" s="420"/>
      <c r="CAJ110" s="420"/>
      <c r="CAK110" s="420"/>
      <c r="CAL110" s="420"/>
      <c r="CAM110" s="420"/>
      <c r="CAN110" s="420"/>
      <c r="CAO110" s="420"/>
      <c r="CAP110" s="420"/>
      <c r="CAQ110" s="420"/>
      <c r="CAR110" s="420"/>
      <c r="CAS110" s="420"/>
      <c r="CAT110" s="420"/>
      <c r="CAU110" s="420"/>
      <c r="CAV110" s="420"/>
      <c r="CAW110" s="420"/>
      <c r="CAX110" s="420"/>
      <c r="CAY110" s="420"/>
      <c r="CAZ110" s="420"/>
      <c r="CBA110" s="420"/>
      <c r="CBB110" s="420"/>
      <c r="CBC110" s="420"/>
      <c r="CBD110" s="420"/>
      <c r="CBE110" s="420"/>
      <c r="CBF110" s="420"/>
      <c r="CBG110" s="420"/>
      <c r="CBH110" s="420"/>
      <c r="CBI110" s="420"/>
      <c r="CBJ110" s="420"/>
      <c r="CBK110" s="420"/>
      <c r="CBL110" s="420"/>
      <c r="CBM110" s="420"/>
      <c r="CBN110" s="420"/>
      <c r="CBO110" s="420"/>
      <c r="CBP110" s="420"/>
      <c r="CBQ110" s="420"/>
      <c r="CBR110" s="420"/>
      <c r="CBS110" s="420"/>
      <c r="CBT110" s="420"/>
      <c r="CBU110" s="420"/>
      <c r="CBV110" s="420"/>
      <c r="CBW110" s="420"/>
      <c r="CBX110" s="420"/>
      <c r="CBY110" s="420"/>
      <c r="CBZ110" s="420"/>
      <c r="CCA110" s="420"/>
      <c r="CCB110" s="420"/>
      <c r="CCC110" s="420"/>
      <c r="CCD110" s="420"/>
      <c r="CCE110" s="420"/>
      <c r="CCF110" s="420"/>
      <c r="CCG110" s="420"/>
      <c r="CCH110" s="420"/>
      <c r="CCI110" s="420"/>
      <c r="CCJ110" s="420"/>
      <c r="CCK110" s="420"/>
      <c r="CCL110" s="420"/>
      <c r="CCM110" s="420"/>
      <c r="CCN110" s="420"/>
      <c r="CCO110" s="420"/>
      <c r="CCP110" s="420"/>
      <c r="CCQ110" s="420"/>
      <c r="CCR110" s="420"/>
      <c r="CCS110" s="420"/>
      <c r="CCT110" s="420"/>
      <c r="CCU110" s="420"/>
      <c r="CCV110" s="420"/>
      <c r="CCW110" s="420"/>
      <c r="CCX110" s="420"/>
      <c r="CCY110" s="420"/>
      <c r="CCZ110" s="420"/>
      <c r="CDA110" s="420"/>
      <c r="CDB110" s="420"/>
      <c r="CDC110" s="420"/>
      <c r="CDD110" s="420"/>
      <c r="CDE110" s="420"/>
      <c r="CDF110" s="420"/>
      <c r="CDG110" s="420"/>
      <c r="CDH110" s="420"/>
      <c r="CDI110" s="420"/>
      <c r="CDJ110" s="420"/>
      <c r="CDK110" s="420"/>
      <c r="CDL110" s="420"/>
      <c r="CDM110" s="420"/>
      <c r="CDN110" s="420"/>
      <c r="CDO110" s="420"/>
      <c r="CDP110" s="420"/>
      <c r="CDQ110" s="420"/>
      <c r="CDR110" s="420"/>
      <c r="CDS110" s="420"/>
      <c r="CDT110" s="420"/>
      <c r="CDU110" s="420"/>
      <c r="CDV110" s="420"/>
      <c r="CDW110" s="420"/>
      <c r="CDX110" s="420"/>
      <c r="CDY110" s="420"/>
      <c r="CDZ110" s="420"/>
      <c r="CEA110" s="420"/>
      <c r="CEB110" s="420"/>
      <c r="CEC110" s="420"/>
      <c r="CED110" s="420"/>
      <c r="CEE110" s="420"/>
      <c r="CEF110" s="420"/>
      <c r="CEG110" s="420"/>
      <c r="CEH110" s="420"/>
      <c r="CEI110" s="420"/>
      <c r="CEJ110" s="420"/>
      <c r="CEK110" s="420"/>
      <c r="CEL110" s="420"/>
      <c r="CEM110" s="420"/>
      <c r="CEN110" s="420"/>
      <c r="CEO110" s="420"/>
      <c r="CEP110" s="420"/>
      <c r="CEQ110" s="420"/>
      <c r="CER110" s="420"/>
      <c r="CES110" s="420"/>
      <c r="CET110" s="420"/>
      <c r="CEU110" s="420"/>
      <c r="CEV110" s="420"/>
      <c r="CEW110" s="420"/>
      <c r="CEX110" s="420"/>
      <c r="CEY110" s="420"/>
      <c r="CEZ110" s="420"/>
      <c r="CFA110" s="420"/>
      <c r="CFB110" s="420"/>
      <c r="CFC110" s="420"/>
      <c r="CFD110" s="420"/>
      <c r="CFE110" s="420"/>
      <c r="CFF110" s="420"/>
      <c r="CFG110" s="420"/>
      <c r="CFH110" s="420"/>
      <c r="CFI110" s="420"/>
      <c r="CFJ110" s="420"/>
      <c r="CFK110" s="420"/>
      <c r="CFL110" s="420"/>
      <c r="CFM110" s="420"/>
      <c r="CFN110" s="420"/>
      <c r="CFO110" s="420"/>
      <c r="CFP110" s="420"/>
      <c r="CFQ110" s="420"/>
      <c r="CFR110" s="420"/>
      <c r="CFS110" s="420"/>
      <c r="CFT110" s="420"/>
      <c r="CFU110" s="420"/>
      <c r="CFV110" s="420"/>
      <c r="CFW110" s="420"/>
      <c r="CFX110" s="420"/>
      <c r="CFY110" s="420"/>
      <c r="CFZ110" s="420"/>
      <c r="CGA110" s="420"/>
      <c r="CGB110" s="420"/>
      <c r="CGC110" s="420"/>
      <c r="CGD110" s="420"/>
      <c r="CGE110" s="420"/>
      <c r="CGF110" s="420"/>
      <c r="CGG110" s="420"/>
      <c r="CGH110" s="420"/>
      <c r="CGI110" s="420"/>
      <c r="CGJ110" s="420"/>
      <c r="CGK110" s="420"/>
      <c r="CGL110" s="420"/>
      <c r="CGM110" s="420"/>
      <c r="CGN110" s="420"/>
      <c r="CGO110" s="420"/>
      <c r="CGP110" s="420"/>
      <c r="CGQ110" s="420"/>
      <c r="CGR110" s="420"/>
      <c r="CGS110" s="420"/>
      <c r="CGT110" s="420"/>
      <c r="CGU110" s="420"/>
      <c r="CGV110" s="420"/>
      <c r="CGW110" s="420"/>
      <c r="CGX110" s="420"/>
      <c r="CGY110" s="420"/>
      <c r="CGZ110" s="420"/>
      <c r="CHA110" s="420"/>
      <c r="CHB110" s="420"/>
      <c r="CHC110" s="420"/>
      <c r="CHD110" s="420"/>
      <c r="CHE110" s="420"/>
      <c r="CHF110" s="420"/>
      <c r="CHG110" s="420"/>
      <c r="CHH110" s="420"/>
      <c r="CHI110" s="420"/>
      <c r="CHJ110" s="420"/>
      <c r="CHK110" s="420"/>
      <c r="CHL110" s="420"/>
      <c r="CHM110" s="420"/>
      <c r="CHN110" s="420"/>
      <c r="CHO110" s="420"/>
      <c r="CHP110" s="420"/>
      <c r="CHQ110" s="420"/>
      <c r="CHR110" s="420"/>
      <c r="CHS110" s="420"/>
      <c r="CHT110" s="420"/>
      <c r="CHU110" s="420"/>
      <c r="CHV110" s="420"/>
      <c r="CHW110" s="420"/>
      <c r="CHX110" s="420"/>
      <c r="CHY110" s="420"/>
      <c r="CHZ110" s="420"/>
      <c r="CIA110" s="420"/>
      <c r="CIB110" s="420"/>
      <c r="CIC110" s="420"/>
      <c r="CID110" s="420"/>
      <c r="CIE110" s="420"/>
      <c r="CIF110" s="420"/>
      <c r="CIG110" s="420"/>
      <c r="CIH110" s="420"/>
      <c r="CII110" s="420"/>
      <c r="CIJ110" s="420"/>
      <c r="CIK110" s="420"/>
      <c r="CIL110" s="420"/>
      <c r="CIM110" s="420"/>
      <c r="CIN110" s="420"/>
      <c r="CIO110" s="420"/>
      <c r="CIP110" s="420"/>
      <c r="CIQ110" s="420"/>
      <c r="CIR110" s="420"/>
      <c r="CIS110" s="420"/>
      <c r="CIT110" s="420"/>
      <c r="CIU110" s="420"/>
      <c r="CIV110" s="420"/>
      <c r="CIW110" s="420"/>
      <c r="CIX110" s="420"/>
      <c r="CIY110" s="420"/>
      <c r="CIZ110" s="420"/>
      <c r="CJA110" s="420"/>
      <c r="CJB110" s="420"/>
      <c r="CJC110" s="420"/>
      <c r="CJD110" s="420"/>
      <c r="CJE110" s="420"/>
      <c r="CJF110" s="420"/>
      <c r="CJG110" s="420"/>
      <c r="CJH110" s="420"/>
      <c r="CJI110" s="420"/>
      <c r="CJJ110" s="420"/>
      <c r="CJK110" s="420"/>
      <c r="CJL110" s="420"/>
      <c r="CJM110" s="420"/>
      <c r="CJN110" s="420"/>
      <c r="CJO110" s="420"/>
      <c r="CJP110" s="420"/>
      <c r="CJQ110" s="420"/>
      <c r="CJR110" s="420"/>
      <c r="CJS110" s="420"/>
      <c r="CJT110" s="420"/>
      <c r="CJU110" s="420"/>
      <c r="CJV110" s="420"/>
      <c r="CJW110" s="420"/>
      <c r="CJX110" s="420"/>
      <c r="CJY110" s="420"/>
      <c r="CJZ110" s="420"/>
      <c r="CKA110" s="420"/>
      <c r="CKB110" s="420"/>
      <c r="CKC110" s="420"/>
      <c r="CKD110" s="420"/>
      <c r="CKE110" s="420"/>
      <c r="CKF110" s="420"/>
      <c r="CKG110" s="420"/>
      <c r="CKH110" s="420"/>
      <c r="CKI110" s="420"/>
      <c r="CKJ110" s="420"/>
      <c r="CKK110" s="420"/>
      <c r="CKL110" s="420"/>
      <c r="CKM110" s="420"/>
      <c r="CKN110" s="420"/>
      <c r="CKO110" s="420"/>
      <c r="CKP110" s="420"/>
      <c r="CKQ110" s="420"/>
      <c r="CKR110" s="420"/>
      <c r="CKS110" s="420"/>
      <c r="CKT110" s="420"/>
      <c r="CKU110" s="420"/>
      <c r="CKV110" s="420"/>
      <c r="CKW110" s="420"/>
      <c r="CKX110" s="420"/>
      <c r="CKY110" s="420"/>
      <c r="CKZ110" s="420"/>
      <c r="CLA110" s="420"/>
      <c r="CLB110" s="420"/>
      <c r="CLC110" s="420"/>
      <c r="CLD110" s="420"/>
      <c r="CLE110" s="420"/>
      <c r="CLF110" s="420"/>
      <c r="CLG110" s="420"/>
      <c r="CLH110" s="420"/>
      <c r="CLI110" s="420"/>
      <c r="CLJ110" s="420"/>
      <c r="CLK110" s="420"/>
      <c r="CLL110" s="420"/>
      <c r="CLM110" s="420"/>
      <c r="CLN110" s="420"/>
      <c r="CLO110" s="420"/>
      <c r="CLP110" s="420"/>
      <c r="CLQ110" s="420"/>
      <c r="CLR110" s="420"/>
      <c r="CLS110" s="420"/>
      <c r="CLT110" s="420"/>
      <c r="CLU110" s="420"/>
      <c r="CLV110" s="420"/>
      <c r="CLW110" s="420"/>
      <c r="CLX110" s="420"/>
      <c r="CLY110" s="420"/>
      <c r="CLZ110" s="420"/>
      <c r="CMA110" s="420"/>
      <c r="CMB110" s="420"/>
      <c r="CMC110" s="420"/>
      <c r="CMD110" s="420"/>
      <c r="CME110" s="420"/>
      <c r="CMF110" s="420"/>
      <c r="CMG110" s="420"/>
      <c r="CMH110" s="420"/>
      <c r="CMI110" s="420"/>
      <c r="CMJ110" s="420"/>
      <c r="CMK110" s="420"/>
      <c r="CML110" s="420"/>
      <c r="CMM110" s="420"/>
      <c r="CMN110" s="420"/>
      <c r="CMO110" s="420"/>
      <c r="CMP110" s="420"/>
      <c r="CMQ110" s="420"/>
      <c r="CMR110" s="420"/>
      <c r="CMS110" s="420"/>
      <c r="CMT110" s="420"/>
      <c r="CMU110" s="420"/>
      <c r="CMV110" s="420"/>
      <c r="CMW110" s="420"/>
      <c r="CMX110" s="420"/>
      <c r="CMY110" s="420"/>
      <c r="CMZ110" s="420"/>
      <c r="CNA110" s="420"/>
      <c r="CNB110" s="420"/>
      <c r="CNC110" s="420"/>
      <c r="CND110" s="420"/>
      <c r="CNE110" s="420"/>
      <c r="CNF110" s="420"/>
      <c r="CNG110" s="420"/>
      <c r="CNH110" s="420"/>
      <c r="CNI110" s="420"/>
      <c r="CNJ110" s="420"/>
      <c r="CNK110" s="420"/>
      <c r="CNL110" s="420"/>
      <c r="CNM110" s="420"/>
      <c r="CNN110" s="420"/>
      <c r="CNO110" s="420"/>
      <c r="CNP110" s="420"/>
      <c r="CNQ110" s="420"/>
      <c r="CNR110" s="420"/>
      <c r="CNS110" s="420"/>
      <c r="CNT110" s="420"/>
      <c r="CNU110" s="420"/>
      <c r="CNV110" s="420"/>
      <c r="CNW110" s="420"/>
      <c r="CNX110" s="420"/>
      <c r="CNY110" s="420"/>
      <c r="CNZ110" s="420"/>
      <c r="COA110" s="420"/>
      <c r="COB110" s="420"/>
      <c r="COC110" s="420"/>
      <c r="COD110" s="420"/>
      <c r="COE110" s="420"/>
      <c r="COF110" s="420"/>
      <c r="COG110" s="420"/>
      <c r="COH110" s="420"/>
      <c r="COI110" s="420"/>
      <c r="COJ110" s="420"/>
      <c r="COK110" s="420"/>
      <c r="COL110" s="420"/>
      <c r="COM110" s="420"/>
      <c r="CON110" s="420"/>
      <c r="COO110" s="420"/>
      <c r="COP110" s="420"/>
      <c r="COQ110" s="420"/>
      <c r="COR110" s="420"/>
      <c r="COS110" s="420"/>
      <c r="COT110" s="420"/>
      <c r="COU110" s="420"/>
      <c r="COV110" s="420"/>
      <c r="COW110" s="420"/>
      <c r="COX110" s="420"/>
      <c r="COY110" s="420"/>
      <c r="COZ110" s="420"/>
      <c r="CPA110" s="420"/>
      <c r="CPB110" s="420"/>
      <c r="CPC110" s="420"/>
      <c r="CPD110" s="420"/>
      <c r="CPE110" s="420"/>
      <c r="CPF110" s="420"/>
      <c r="CPG110" s="420"/>
      <c r="CPH110" s="420"/>
      <c r="CPI110" s="420"/>
      <c r="CPJ110" s="420"/>
      <c r="CPK110" s="420"/>
      <c r="CPL110" s="420"/>
      <c r="CPM110" s="420"/>
      <c r="CPN110" s="420"/>
      <c r="CPO110" s="420"/>
      <c r="CPP110" s="420"/>
      <c r="CPQ110" s="420"/>
      <c r="CPR110" s="420"/>
      <c r="CPS110" s="420"/>
      <c r="CPT110" s="420"/>
      <c r="CPU110" s="420"/>
      <c r="CPV110" s="420"/>
      <c r="CPW110" s="420"/>
      <c r="CPX110" s="420"/>
      <c r="CPY110" s="420"/>
      <c r="CPZ110" s="420"/>
      <c r="CQA110" s="420"/>
      <c r="CQB110" s="420"/>
      <c r="CQC110" s="420"/>
      <c r="CQD110" s="420"/>
      <c r="CQE110" s="420"/>
      <c r="CQF110" s="420"/>
      <c r="CQG110" s="420"/>
      <c r="CQH110" s="420"/>
      <c r="CQI110" s="420"/>
      <c r="CQJ110" s="420"/>
      <c r="CQK110" s="420"/>
      <c r="CQL110" s="420"/>
      <c r="CQM110" s="420"/>
      <c r="CQN110" s="420"/>
      <c r="CQO110" s="420"/>
      <c r="CQP110" s="420"/>
      <c r="CQQ110" s="420"/>
      <c r="CQR110" s="420"/>
      <c r="CQS110" s="420"/>
      <c r="CQT110" s="420"/>
      <c r="CQU110" s="420"/>
      <c r="CQV110" s="420"/>
      <c r="CQW110" s="420"/>
      <c r="CQX110" s="420"/>
      <c r="CQY110" s="420"/>
      <c r="CQZ110" s="420"/>
      <c r="CRA110" s="420"/>
      <c r="CRB110" s="420"/>
      <c r="CRC110" s="420"/>
      <c r="CRD110" s="420"/>
      <c r="CRE110" s="420"/>
      <c r="CRF110" s="420"/>
      <c r="CRG110" s="420"/>
      <c r="CRH110" s="420"/>
      <c r="CRI110" s="420"/>
      <c r="CRJ110" s="420"/>
      <c r="CRK110" s="420"/>
      <c r="CRL110" s="420"/>
      <c r="CRM110" s="420"/>
      <c r="CRN110" s="420"/>
      <c r="CRO110" s="420"/>
      <c r="CRP110" s="420"/>
      <c r="CRQ110" s="420"/>
      <c r="CRR110" s="420"/>
      <c r="CRS110" s="420"/>
      <c r="CRT110" s="420"/>
      <c r="CRU110" s="420"/>
      <c r="CRV110" s="420"/>
      <c r="CRW110" s="420"/>
      <c r="CRX110" s="420"/>
      <c r="CRY110" s="420"/>
      <c r="CRZ110" s="420"/>
      <c r="CSA110" s="420"/>
      <c r="CSB110" s="420"/>
      <c r="CSC110" s="420"/>
      <c r="CSD110" s="420"/>
      <c r="CSE110" s="420"/>
      <c r="CSF110" s="420"/>
      <c r="CSG110" s="420"/>
      <c r="CSH110" s="420"/>
      <c r="CSI110" s="420"/>
      <c r="CSJ110" s="420"/>
      <c r="CSK110" s="420"/>
      <c r="CSL110" s="420"/>
      <c r="CSM110" s="420"/>
      <c r="CSN110" s="420"/>
      <c r="CSO110" s="420"/>
      <c r="CSP110" s="420"/>
      <c r="CSQ110" s="420"/>
      <c r="CSR110" s="420"/>
      <c r="CSS110" s="420"/>
      <c r="CST110" s="420"/>
      <c r="CSU110" s="420"/>
      <c r="CSV110" s="420"/>
      <c r="CSW110" s="420"/>
      <c r="CSX110" s="420"/>
      <c r="CSY110" s="420"/>
      <c r="CSZ110" s="420"/>
      <c r="CTA110" s="420"/>
      <c r="CTB110" s="420"/>
      <c r="CTC110" s="420"/>
      <c r="CTD110" s="420"/>
      <c r="CTE110" s="420"/>
      <c r="CTF110" s="420"/>
      <c r="CTG110" s="420"/>
      <c r="CTH110" s="420"/>
      <c r="CTI110" s="420"/>
      <c r="CTJ110" s="420"/>
      <c r="CTK110" s="420"/>
      <c r="CTL110" s="420"/>
      <c r="CTM110" s="420"/>
      <c r="CTN110" s="420"/>
      <c r="CTO110" s="420"/>
      <c r="CTP110" s="420"/>
      <c r="CTQ110" s="420"/>
      <c r="CTR110" s="420"/>
      <c r="CTS110" s="420"/>
      <c r="CTT110" s="420"/>
      <c r="CTU110" s="420"/>
      <c r="CTV110" s="420"/>
      <c r="CTW110" s="420"/>
      <c r="CTX110" s="420"/>
      <c r="CTY110" s="420"/>
      <c r="CTZ110" s="420"/>
      <c r="CUA110" s="420"/>
      <c r="CUB110" s="420"/>
      <c r="CUC110" s="420"/>
      <c r="CUD110" s="420"/>
      <c r="CUE110" s="420"/>
      <c r="CUF110" s="420"/>
      <c r="CUG110" s="420"/>
      <c r="CUH110" s="420"/>
      <c r="CUI110" s="420"/>
      <c r="CUJ110" s="420"/>
      <c r="CUK110" s="420"/>
      <c r="CUL110" s="420"/>
      <c r="CUM110" s="420"/>
      <c r="CUN110" s="420"/>
      <c r="CUO110" s="420"/>
      <c r="CUP110" s="420"/>
      <c r="CUQ110" s="420"/>
      <c r="CUR110" s="420"/>
      <c r="CUS110" s="420"/>
      <c r="CUT110" s="420"/>
      <c r="CUU110" s="420"/>
      <c r="CUV110" s="420"/>
      <c r="CUW110" s="420"/>
      <c r="CUX110" s="420"/>
      <c r="CUY110" s="420"/>
      <c r="CUZ110" s="420"/>
      <c r="CVA110" s="420"/>
      <c r="CVB110" s="420"/>
      <c r="CVC110" s="420"/>
      <c r="CVD110" s="420"/>
      <c r="CVE110" s="420"/>
      <c r="CVF110" s="420"/>
      <c r="CVG110" s="420"/>
      <c r="CVH110" s="420"/>
      <c r="CVI110" s="420"/>
      <c r="CVJ110" s="420"/>
      <c r="CVK110" s="420"/>
      <c r="CVL110" s="420"/>
      <c r="CVM110" s="420"/>
      <c r="CVN110" s="420"/>
      <c r="CVO110" s="420"/>
      <c r="CVP110" s="420"/>
      <c r="CVQ110" s="420"/>
      <c r="CVR110" s="420"/>
      <c r="CVS110" s="420"/>
      <c r="CVT110" s="420"/>
      <c r="CVU110" s="420"/>
      <c r="CVV110" s="420"/>
      <c r="CVW110" s="420"/>
      <c r="CVX110" s="420"/>
      <c r="CVY110" s="420"/>
      <c r="CVZ110" s="420"/>
      <c r="CWA110" s="420"/>
      <c r="CWB110" s="420"/>
      <c r="CWC110" s="420"/>
      <c r="CWD110" s="420"/>
      <c r="CWE110" s="420"/>
      <c r="CWF110" s="420"/>
      <c r="CWG110" s="420"/>
      <c r="CWH110" s="420"/>
      <c r="CWI110" s="420"/>
      <c r="CWJ110" s="420"/>
      <c r="CWK110" s="420"/>
      <c r="CWL110" s="420"/>
      <c r="CWM110" s="420"/>
      <c r="CWN110" s="420"/>
      <c r="CWO110" s="420"/>
      <c r="CWP110" s="420"/>
      <c r="CWQ110" s="420"/>
      <c r="CWR110" s="420"/>
      <c r="CWS110" s="420"/>
      <c r="CWT110" s="420"/>
      <c r="CWU110" s="420"/>
      <c r="CWV110" s="420"/>
      <c r="CWW110" s="420"/>
      <c r="CWX110" s="420"/>
      <c r="CWY110" s="420"/>
      <c r="CWZ110" s="420"/>
      <c r="CXA110" s="420"/>
      <c r="CXB110" s="420"/>
      <c r="CXC110" s="420"/>
      <c r="CXD110" s="420"/>
      <c r="CXE110" s="420"/>
      <c r="CXF110" s="420"/>
      <c r="CXG110" s="420"/>
      <c r="CXH110" s="420"/>
      <c r="CXI110" s="420"/>
      <c r="CXJ110" s="420"/>
      <c r="CXK110" s="420"/>
      <c r="CXL110" s="420"/>
      <c r="CXM110" s="420"/>
      <c r="CXN110" s="420"/>
      <c r="CXO110" s="420"/>
      <c r="CXP110" s="420"/>
      <c r="CXQ110" s="420"/>
      <c r="CXR110" s="420"/>
      <c r="CXS110" s="420"/>
      <c r="CXT110" s="420"/>
      <c r="CXU110" s="420"/>
      <c r="CXV110" s="420"/>
      <c r="CXW110" s="420"/>
      <c r="CXX110" s="420"/>
      <c r="CXY110" s="420"/>
      <c r="CXZ110" s="420"/>
      <c r="CYA110" s="420"/>
      <c r="CYB110" s="420"/>
      <c r="CYC110" s="420"/>
      <c r="CYD110" s="420"/>
      <c r="CYE110" s="420"/>
      <c r="CYF110" s="420"/>
      <c r="CYG110" s="420"/>
      <c r="CYH110" s="420"/>
      <c r="CYI110" s="420"/>
      <c r="CYJ110" s="420"/>
      <c r="CYK110" s="420"/>
      <c r="CYL110" s="420"/>
      <c r="CYM110" s="420"/>
      <c r="CYN110" s="420"/>
      <c r="CYO110" s="420"/>
      <c r="CYP110" s="420"/>
      <c r="CYQ110" s="420"/>
      <c r="CYR110" s="420"/>
      <c r="CYS110" s="420"/>
      <c r="CYT110" s="420"/>
      <c r="CYU110" s="420"/>
      <c r="CYV110" s="420"/>
      <c r="CYW110" s="420"/>
      <c r="CYX110" s="420"/>
      <c r="CYY110" s="420"/>
      <c r="CYZ110" s="420"/>
      <c r="CZA110" s="420"/>
      <c r="CZB110" s="420"/>
      <c r="CZC110" s="420"/>
      <c r="CZD110" s="420"/>
      <c r="CZE110" s="420"/>
      <c r="CZF110" s="420"/>
      <c r="CZG110" s="420"/>
      <c r="CZH110" s="420"/>
      <c r="CZI110" s="420"/>
      <c r="CZJ110" s="420"/>
      <c r="CZK110" s="420"/>
      <c r="CZL110" s="420"/>
      <c r="CZM110" s="420"/>
      <c r="CZN110" s="420"/>
      <c r="CZO110" s="420"/>
      <c r="CZP110" s="420"/>
      <c r="CZQ110" s="420"/>
      <c r="CZR110" s="420"/>
      <c r="CZS110" s="420"/>
      <c r="CZT110" s="420"/>
      <c r="CZU110" s="420"/>
      <c r="CZV110" s="420"/>
      <c r="CZW110" s="420"/>
      <c r="CZX110" s="420"/>
      <c r="CZY110" s="420"/>
      <c r="CZZ110" s="420"/>
      <c r="DAA110" s="420"/>
      <c r="DAB110" s="420"/>
      <c r="DAC110" s="420"/>
      <c r="DAD110" s="420"/>
      <c r="DAE110" s="420"/>
      <c r="DAF110" s="420"/>
      <c r="DAG110" s="420"/>
      <c r="DAH110" s="420"/>
      <c r="DAI110" s="420"/>
      <c r="DAJ110" s="420"/>
      <c r="DAK110" s="420"/>
      <c r="DAL110" s="420"/>
      <c r="DAM110" s="420"/>
      <c r="DAN110" s="420"/>
      <c r="DAO110" s="420"/>
      <c r="DAP110" s="420"/>
      <c r="DAQ110" s="420"/>
      <c r="DAR110" s="420"/>
      <c r="DAS110" s="420"/>
      <c r="DAT110" s="420"/>
      <c r="DAU110" s="420"/>
      <c r="DAV110" s="420"/>
      <c r="DAW110" s="420"/>
      <c r="DAX110" s="420"/>
      <c r="DAY110" s="420"/>
      <c r="DAZ110" s="420"/>
      <c r="DBA110" s="420"/>
      <c r="DBB110" s="420"/>
      <c r="DBC110" s="420"/>
      <c r="DBD110" s="420"/>
      <c r="DBE110" s="420"/>
      <c r="DBF110" s="420"/>
      <c r="DBG110" s="420"/>
      <c r="DBH110" s="420"/>
      <c r="DBI110" s="420"/>
      <c r="DBJ110" s="420"/>
      <c r="DBK110" s="420"/>
      <c r="DBL110" s="420"/>
      <c r="DBM110" s="420"/>
      <c r="DBN110" s="420"/>
      <c r="DBO110" s="420"/>
      <c r="DBP110" s="420"/>
      <c r="DBQ110" s="420"/>
      <c r="DBR110" s="420"/>
      <c r="DBS110" s="420"/>
      <c r="DBT110" s="420"/>
      <c r="DBU110" s="420"/>
      <c r="DBV110" s="420"/>
      <c r="DBW110" s="420"/>
      <c r="DBX110" s="420"/>
      <c r="DBY110" s="420"/>
      <c r="DBZ110" s="420"/>
      <c r="DCA110" s="420"/>
      <c r="DCB110" s="420"/>
      <c r="DCC110" s="420"/>
      <c r="DCD110" s="420"/>
      <c r="DCE110" s="420"/>
      <c r="DCF110" s="420"/>
      <c r="DCG110" s="420"/>
      <c r="DCH110" s="420"/>
      <c r="DCI110" s="420"/>
      <c r="DCJ110" s="420"/>
      <c r="DCK110" s="420"/>
      <c r="DCL110" s="420"/>
      <c r="DCM110" s="420"/>
      <c r="DCN110" s="420"/>
      <c r="DCO110" s="420"/>
      <c r="DCP110" s="420"/>
      <c r="DCQ110" s="420"/>
      <c r="DCR110" s="420"/>
      <c r="DCS110" s="420"/>
      <c r="DCT110" s="420"/>
      <c r="DCU110" s="420"/>
      <c r="DCV110" s="420"/>
      <c r="DCW110" s="420"/>
      <c r="DCX110" s="420"/>
      <c r="DCY110" s="420"/>
      <c r="DCZ110" s="420"/>
      <c r="DDA110" s="420"/>
      <c r="DDB110" s="420"/>
      <c r="DDC110" s="420"/>
      <c r="DDD110" s="420"/>
      <c r="DDE110" s="420"/>
      <c r="DDF110" s="420"/>
      <c r="DDG110" s="420"/>
      <c r="DDH110" s="420"/>
      <c r="DDI110" s="420"/>
      <c r="DDJ110" s="420"/>
      <c r="DDK110" s="420"/>
      <c r="DDL110" s="420"/>
      <c r="DDM110" s="420"/>
      <c r="DDN110" s="420"/>
      <c r="DDO110" s="420"/>
      <c r="DDP110" s="420"/>
      <c r="DDQ110" s="420"/>
      <c r="DDR110" s="420"/>
      <c r="DDS110" s="420"/>
      <c r="DDT110" s="420"/>
      <c r="DDU110" s="420"/>
      <c r="DDV110" s="420"/>
      <c r="DDW110" s="420"/>
      <c r="DDX110" s="420"/>
      <c r="DDY110" s="420"/>
      <c r="DDZ110" s="420"/>
      <c r="DEA110" s="420"/>
      <c r="DEB110" s="420"/>
      <c r="DEC110" s="420"/>
      <c r="DED110" s="420"/>
      <c r="DEE110" s="420"/>
      <c r="DEF110" s="420"/>
      <c r="DEG110" s="420"/>
      <c r="DEH110" s="420"/>
      <c r="DEI110" s="420"/>
      <c r="DEJ110" s="420"/>
      <c r="DEK110" s="420"/>
      <c r="DEL110" s="420"/>
      <c r="DEM110" s="420"/>
      <c r="DEN110" s="420"/>
      <c r="DEO110" s="420"/>
      <c r="DEP110" s="420"/>
      <c r="DEQ110" s="420"/>
      <c r="DER110" s="420"/>
      <c r="DES110" s="420"/>
      <c r="DET110" s="420"/>
      <c r="DEU110" s="420"/>
      <c r="DEV110" s="420"/>
      <c r="DEW110" s="420"/>
      <c r="DEX110" s="420"/>
      <c r="DEY110" s="420"/>
      <c r="DEZ110" s="420"/>
      <c r="DFA110" s="420"/>
      <c r="DFB110" s="420"/>
      <c r="DFC110" s="420"/>
      <c r="DFD110" s="420"/>
      <c r="DFE110" s="420"/>
      <c r="DFF110" s="420"/>
      <c r="DFG110" s="420"/>
      <c r="DFH110" s="420"/>
      <c r="DFI110" s="420"/>
      <c r="DFJ110" s="420"/>
      <c r="DFK110" s="420"/>
      <c r="DFL110" s="420"/>
      <c r="DFM110" s="420"/>
      <c r="DFN110" s="420"/>
      <c r="DFO110" s="420"/>
      <c r="DFP110" s="420"/>
      <c r="DFQ110" s="420"/>
      <c r="DFR110" s="420"/>
      <c r="DFS110" s="420"/>
      <c r="DFT110" s="420"/>
      <c r="DFU110" s="420"/>
      <c r="DFV110" s="420"/>
      <c r="DFW110" s="420"/>
      <c r="DFX110" s="420"/>
      <c r="DFY110" s="420"/>
      <c r="DFZ110" s="420"/>
      <c r="DGA110" s="420"/>
      <c r="DGB110" s="420"/>
      <c r="DGC110" s="420"/>
      <c r="DGD110" s="420"/>
      <c r="DGE110" s="420"/>
      <c r="DGF110" s="420"/>
      <c r="DGG110" s="420"/>
      <c r="DGH110" s="420"/>
      <c r="DGI110" s="420"/>
      <c r="DGJ110" s="420"/>
      <c r="DGK110" s="420"/>
      <c r="DGL110" s="420"/>
      <c r="DGM110" s="420"/>
      <c r="DGN110" s="420"/>
      <c r="DGO110" s="420"/>
      <c r="DGP110" s="420"/>
      <c r="DGQ110" s="420"/>
      <c r="DGR110" s="420"/>
      <c r="DGS110" s="420"/>
      <c r="DGT110" s="420"/>
      <c r="DGU110" s="420"/>
      <c r="DGV110" s="420"/>
      <c r="DGW110" s="420"/>
      <c r="DGX110" s="420"/>
      <c r="DGY110" s="420"/>
      <c r="DGZ110" s="420"/>
      <c r="DHA110" s="420"/>
      <c r="DHB110" s="420"/>
      <c r="DHC110" s="420"/>
      <c r="DHD110" s="420"/>
      <c r="DHE110" s="420"/>
      <c r="DHF110" s="420"/>
      <c r="DHG110" s="420"/>
      <c r="DHH110" s="420"/>
      <c r="DHI110" s="420"/>
      <c r="DHJ110" s="420"/>
      <c r="DHK110" s="420"/>
      <c r="DHL110" s="420"/>
      <c r="DHM110" s="420"/>
      <c r="DHN110" s="420"/>
      <c r="DHO110" s="420"/>
      <c r="DHP110" s="420"/>
      <c r="DHQ110" s="420"/>
      <c r="DHR110" s="420"/>
      <c r="DHS110" s="420"/>
      <c r="DHT110" s="420"/>
      <c r="DHU110" s="420"/>
      <c r="DHV110" s="420"/>
      <c r="DHW110" s="420"/>
      <c r="DHX110" s="420"/>
      <c r="DHY110" s="420"/>
      <c r="DHZ110" s="420"/>
      <c r="DIA110" s="420"/>
      <c r="DIB110" s="420"/>
      <c r="DIC110" s="420"/>
      <c r="DID110" s="420"/>
      <c r="DIE110" s="420"/>
      <c r="DIF110" s="420"/>
      <c r="DIG110" s="420"/>
      <c r="DIH110" s="420"/>
      <c r="DII110" s="420"/>
      <c r="DIJ110" s="420"/>
      <c r="DIK110" s="420"/>
      <c r="DIL110" s="420"/>
      <c r="DIM110" s="420"/>
      <c r="DIN110" s="420"/>
      <c r="DIO110" s="420"/>
      <c r="DIP110" s="420"/>
      <c r="DIQ110" s="420"/>
      <c r="DIR110" s="420"/>
      <c r="DIS110" s="420"/>
      <c r="DIT110" s="420"/>
      <c r="DIU110" s="420"/>
      <c r="DIV110" s="420"/>
      <c r="DIW110" s="420"/>
      <c r="DIX110" s="420"/>
      <c r="DIY110" s="420"/>
      <c r="DIZ110" s="420"/>
      <c r="DJA110" s="420"/>
      <c r="DJB110" s="420"/>
      <c r="DJC110" s="420"/>
      <c r="DJD110" s="420"/>
      <c r="DJE110" s="420"/>
      <c r="DJF110" s="420"/>
      <c r="DJG110" s="420"/>
      <c r="DJH110" s="420"/>
      <c r="DJI110" s="420"/>
      <c r="DJJ110" s="420"/>
      <c r="DJK110" s="420"/>
      <c r="DJL110" s="420"/>
      <c r="DJM110" s="420"/>
      <c r="DJN110" s="420"/>
      <c r="DJO110" s="420"/>
      <c r="DJP110" s="420"/>
      <c r="DJQ110" s="420"/>
      <c r="DJR110" s="420"/>
      <c r="DJS110" s="420"/>
      <c r="DJT110" s="420"/>
      <c r="DJU110" s="420"/>
      <c r="DJV110" s="420"/>
      <c r="DJW110" s="420"/>
      <c r="DJX110" s="420"/>
      <c r="DJY110" s="420"/>
      <c r="DJZ110" s="420"/>
      <c r="DKA110" s="420"/>
      <c r="DKB110" s="420"/>
      <c r="DKC110" s="420"/>
      <c r="DKD110" s="420"/>
      <c r="DKE110" s="420"/>
      <c r="DKF110" s="420"/>
      <c r="DKG110" s="420"/>
      <c r="DKH110" s="420"/>
      <c r="DKI110" s="420"/>
      <c r="DKJ110" s="420"/>
      <c r="DKK110" s="420"/>
      <c r="DKL110" s="420"/>
      <c r="DKM110" s="420"/>
      <c r="DKN110" s="420"/>
      <c r="DKO110" s="420"/>
      <c r="DKP110" s="420"/>
      <c r="DKQ110" s="420"/>
      <c r="DKR110" s="420"/>
      <c r="DKS110" s="420"/>
      <c r="DKT110" s="420"/>
      <c r="DKU110" s="420"/>
      <c r="DKV110" s="420"/>
      <c r="DKW110" s="420"/>
      <c r="DKX110" s="420"/>
      <c r="DKY110" s="420"/>
      <c r="DKZ110" s="420"/>
      <c r="DLA110" s="420"/>
      <c r="DLB110" s="420"/>
      <c r="DLC110" s="420"/>
      <c r="DLD110" s="420"/>
      <c r="DLE110" s="420"/>
      <c r="DLF110" s="420"/>
      <c r="DLG110" s="420"/>
      <c r="DLH110" s="420"/>
      <c r="DLI110" s="420"/>
      <c r="DLJ110" s="420"/>
      <c r="DLK110" s="420"/>
      <c r="DLL110" s="420"/>
      <c r="DLM110" s="420"/>
      <c r="DLN110" s="420"/>
      <c r="DLO110" s="420"/>
      <c r="DLP110" s="420"/>
      <c r="DLQ110" s="420"/>
      <c r="DLR110" s="420"/>
      <c r="DLS110" s="420"/>
      <c r="DLT110" s="420"/>
      <c r="DLU110" s="420"/>
      <c r="DLV110" s="420"/>
      <c r="DLW110" s="420"/>
      <c r="DLX110" s="420"/>
      <c r="DLY110" s="420"/>
      <c r="DLZ110" s="420"/>
      <c r="DMA110" s="420"/>
      <c r="DMB110" s="420"/>
      <c r="DMC110" s="420"/>
      <c r="DMD110" s="420"/>
      <c r="DME110" s="420"/>
      <c r="DMF110" s="420"/>
      <c r="DMG110" s="420"/>
      <c r="DMH110" s="420"/>
      <c r="DMI110" s="420"/>
      <c r="DMJ110" s="420"/>
      <c r="DMK110" s="420"/>
      <c r="DML110" s="420"/>
      <c r="DMM110" s="420"/>
      <c r="DMN110" s="420"/>
      <c r="DMO110" s="420"/>
      <c r="DMP110" s="420"/>
      <c r="DMQ110" s="420"/>
      <c r="DMR110" s="420"/>
      <c r="DMS110" s="420"/>
      <c r="DMT110" s="420"/>
      <c r="DMU110" s="420"/>
      <c r="DMV110" s="420"/>
      <c r="DMW110" s="420"/>
      <c r="DMX110" s="420"/>
      <c r="DMY110" s="420"/>
      <c r="DMZ110" s="420"/>
      <c r="DNA110" s="420"/>
      <c r="DNB110" s="420"/>
      <c r="DNC110" s="420"/>
      <c r="DND110" s="420"/>
      <c r="DNE110" s="420"/>
      <c r="DNF110" s="420"/>
      <c r="DNG110" s="420"/>
      <c r="DNH110" s="420"/>
      <c r="DNI110" s="420"/>
      <c r="DNJ110" s="420"/>
      <c r="DNK110" s="420"/>
      <c r="DNL110" s="420"/>
      <c r="DNM110" s="420"/>
      <c r="DNN110" s="420"/>
      <c r="DNO110" s="420"/>
      <c r="DNP110" s="420"/>
      <c r="DNQ110" s="420"/>
      <c r="DNR110" s="420"/>
      <c r="DNS110" s="420"/>
      <c r="DNT110" s="420"/>
      <c r="DNU110" s="420"/>
      <c r="DNV110" s="420"/>
      <c r="DNW110" s="420"/>
      <c r="DNX110" s="420"/>
      <c r="DNY110" s="420"/>
      <c r="DNZ110" s="420"/>
      <c r="DOA110" s="420"/>
      <c r="DOB110" s="420"/>
      <c r="DOC110" s="420"/>
      <c r="DOD110" s="420"/>
      <c r="DOE110" s="420"/>
      <c r="DOF110" s="420"/>
      <c r="DOG110" s="420"/>
      <c r="DOH110" s="420"/>
      <c r="DOI110" s="420"/>
      <c r="DOJ110" s="420"/>
      <c r="DOK110" s="420"/>
      <c r="DOL110" s="420"/>
      <c r="DOM110" s="420"/>
      <c r="DON110" s="420"/>
      <c r="DOO110" s="420"/>
      <c r="DOP110" s="420"/>
      <c r="DOQ110" s="420"/>
      <c r="DOR110" s="420"/>
      <c r="DOS110" s="420"/>
      <c r="DOT110" s="420"/>
      <c r="DOU110" s="420"/>
      <c r="DOV110" s="420"/>
      <c r="DOW110" s="420"/>
      <c r="DOX110" s="420"/>
      <c r="DOY110" s="420"/>
      <c r="DOZ110" s="420"/>
      <c r="DPA110" s="420"/>
      <c r="DPB110" s="420"/>
      <c r="DPC110" s="420"/>
      <c r="DPD110" s="420"/>
      <c r="DPE110" s="420"/>
      <c r="DPF110" s="420"/>
      <c r="DPG110" s="420"/>
      <c r="DPH110" s="420"/>
      <c r="DPI110" s="420"/>
      <c r="DPJ110" s="420"/>
      <c r="DPK110" s="420"/>
      <c r="DPL110" s="420"/>
      <c r="DPM110" s="420"/>
      <c r="DPN110" s="420"/>
      <c r="DPO110" s="420"/>
      <c r="DPP110" s="420"/>
      <c r="DPQ110" s="420"/>
      <c r="DPR110" s="420"/>
      <c r="DPS110" s="420"/>
      <c r="DPT110" s="420"/>
      <c r="DPU110" s="420"/>
      <c r="DPV110" s="420"/>
      <c r="DPW110" s="420"/>
      <c r="DPX110" s="420"/>
      <c r="DPY110" s="420"/>
      <c r="DPZ110" s="420"/>
      <c r="DQA110" s="420"/>
      <c r="DQB110" s="420"/>
      <c r="DQC110" s="420"/>
      <c r="DQD110" s="420"/>
      <c r="DQE110" s="420"/>
      <c r="DQF110" s="420"/>
      <c r="DQG110" s="420"/>
      <c r="DQH110" s="420"/>
      <c r="DQI110" s="420"/>
      <c r="DQJ110" s="420"/>
      <c r="DQK110" s="420"/>
      <c r="DQL110" s="420"/>
      <c r="DQM110" s="420"/>
      <c r="DQN110" s="420"/>
      <c r="DQO110" s="420"/>
      <c r="DQP110" s="420"/>
      <c r="DQQ110" s="420"/>
      <c r="DQR110" s="420"/>
      <c r="DQS110" s="420"/>
      <c r="DQT110" s="420"/>
      <c r="DQU110" s="420"/>
      <c r="DQV110" s="420"/>
      <c r="DQW110" s="420"/>
      <c r="DQX110" s="420"/>
      <c r="DQY110" s="420"/>
      <c r="DQZ110" s="420"/>
      <c r="DRA110" s="420"/>
      <c r="DRB110" s="420"/>
      <c r="DRC110" s="420"/>
      <c r="DRD110" s="420"/>
      <c r="DRE110" s="420"/>
      <c r="DRF110" s="420"/>
      <c r="DRG110" s="420"/>
      <c r="DRH110" s="420"/>
      <c r="DRI110" s="420"/>
      <c r="DRJ110" s="420"/>
      <c r="DRK110" s="420"/>
      <c r="DRL110" s="420"/>
      <c r="DRM110" s="420"/>
      <c r="DRN110" s="420"/>
      <c r="DRO110" s="420"/>
      <c r="DRP110" s="420"/>
      <c r="DRQ110" s="420"/>
      <c r="DRR110" s="420"/>
      <c r="DRS110" s="420"/>
      <c r="DRT110" s="420"/>
      <c r="DRU110" s="420"/>
      <c r="DRV110" s="420"/>
      <c r="DRW110" s="420"/>
      <c r="DRX110" s="420"/>
      <c r="DRY110" s="420"/>
      <c r="DRZ110" s="420"/>
      <c r="DSA110" s="420"/>
      <c r="DSB110" s="420"/>
      <c r="DSC110" s="420"/>
      <c r="DSD110" s="420"/>
      <c r="DSE110" s="420"/>
      <c r="DSF110" s="420"/>
      <c r="DSG110" s="420"/>
      <c r="DSH110" s="420"/>
      <c r="DSI110" s="420"/>
      <c r="DSJ110" s="420"/>
      <c r="DSK110" s="420"/>
      <c r="DSL110" s="420"/>
      <c r="DSM110" s="420"/>
      <c r="DSN110" s="420"/>
      <c r="DSO110" s="420"/>
      <c r="DSP110" s="420"/>
      <c r="DSQ110" s="420"/>
      <c r="DSR110" s="420"/>
      <c r="DSS110" s="420"/>
      <c r="DST110" s="420"/>
      <c r="DSU110" s="420"/>
      <c r="DSV110" s="420"/>
      <c r="DSW110" s="420"/>
      <c r="DSX110" s="420"/>
      <c r="DSY110" s="420"/>
      <c r="DSZ110" s="420"/>
      <c r="DTA110" s="420"/>
      <c r="DTB110" s="420"/>
      <c r="DTC110" s="420"/>
      <c r="DTD110" s="420"/>
      <c r="DTE110" s="420"/>
      <c r="DTF110" s="420"/>
      <c r="DTG110" s="420"/>
      <c r="DTH110" s="420"/>
      <c r="DTI110" s="420"/>
      <c r="DTJ110" s="420"/>
      <c r="DTK110" s="420"/>
      <c r="DTL110" s="420"/>
      <c r="DTM110" s="420"/>
      <c r="DTN110" s="420"/>
      <c r="DTO110" s="420"/>
      <c r="DTP110" s="420"/>
      <c r="DTQ110" s="420"/>
      <c r="DTR110" s="420"/>
      <c r="DTS110" s="420"/>
      <c r="DTT110" s="420"/>
      <c r="DTU110" s="420"/>
      <c r="DTV110" s="420"/>
      <c r="DTW110" s="420"/>
      <c r="DTX110" s="420"/>
      <c r="DTY110" s="420"/>
      <c r="DTZ110" s="420"/>
      <c r="DUA110" s="420"/>
      <c r="DUB110" s="420"/>
      <c r="DUC110" s="420"/>
      <c r="DUD110" s="420"/>
      <c r="DUE110" s="420"/>
      <c r="DUF110" s="420"/>
      <c r="DUG110" s="420"/>
      <c r="DUH110" s="420"/>
      <c r="DUI110" s="420"/>
      <c r="DUJ110" s="420"/>
      <c r="DUK110" s="420"/>
      <c r="DUL110" s="420"/>
      <c r="DUM110" s="420"/>
      <c r="DUN110" s="420"/>
      <c r="DUO110" s="420"/>
      <c r="DUP110" s="420"/>
      <c r="DUQ110" s="420"/>
      <c r="DUR110" s="420"/>
      <c r="DUS110" s="420"/>
      <c r="DUT110" s="420"/>
      <c r="DUU110" s="420"/>
      <c r="DUV110" s="420"/>
      <c r="DUW110" s="420"/>
      <c r="DUX110" s="420"/>
      <c r="DUY110" s="420"/>
      <c r="DUZ110" s="420"/>
      <c r="DVA110" s="420"/>
      <c r="DVB110" s="420"/>
      <c r="DVC110" s="420"/>
      <c r="DVD110" s="420"/>
      <c r="DVE110" s="420"/>
      <c r="DVF110" s="420"/>
      <c r="DVG110" s="420"/>
      <c r="DVH110" s="420"/>
      <c r="DVI110" s="420"/>
      <c r="DVJ110" s="420"/>
      <c r="DVK110" s="420"/>
      <c r="DVL110" s="420"/>
      <c r="DVM110" s="420"/>
      <c r="DVN110" s="420"/>
      <c r="DVO110" s="420"/>
      <c r="DVP110" s="420"/>
      <c r="DVQ110" s="420"/>
      <c r="DVR110" s="420"/>
      <c r="DVS110" s="420"/>
      <c r="DVT110" s="420"/>
      <c r="DVU110" s="420"/>
      <c r="DVV110" s="420"/>
      <c r="DVW110" s="420"/>
      <c r="DVX110" s="420"/>
      <c r="DVY110" s="420"/>
      <c r="DVZ110" s="420"/>
      <c r="DWA110" s="420"/>
      <c r="DWB110" s="420"/>
      <c r="DWC110" s="420"/>
      <c r="DWD110" s="420"/>
      <c r="DWE110" s="420"/>
      <c r="DWF110" s="420"/>
      <c r="DWG110" s="420"/>
      <c r="DWH110" s="420"/>
      <c r="DWI110" s="420"/>
      <c r="DWJ110" s="420"/>
      <c r="DWK110" s="420"/>
      <c r="DWL110" s="420"/>
      <c r="DWM110" s="420"/>
      <c r="DWN110" s="420"/>
      <c r="DWO110" s="420"/>
      <c r="DWP110" s="420"/>
      <c r="DWQ110" s="420"/>
      <c r="DWR110" s="420"/>
      <c r="DWS110" s="420"/>
      <c r="DWT110" s="420"/>
      <c r="DWU110" s="420"/>
      <c r="DWV110" s="420"/>
      <c r="DWW110" s="420"/>
      <c r="DWX110" s="420"/>
      <c r="DWY110" s="420"/>
      <c r="DWZ110" s="420"/>
      <c r="DXA110" s="420"/>
      <c r="DXB110" s="420"/>
      <c r="DXC110" s="420"/>
      <c r="DXD110" s="420"/>
      <c r="DXE110" s="420"/>
      <c r="DXF110" s="420"/>
      <c r="DXG110" s="420"/>
      <c r="DXH110" s="420"/>
      <c r="DXI110" s="420"/>
      <c r="DXJ110" s="420"/>
      <c r="DXK110" s="420"/>
      <c r="DXL110" s="420"/>
      <c r="DXM110" s="420"/>
      <c r="DXN110" s="420"/>
      <c r="DXO110" s="420"/>
      <c r="DXP110" s="420"/>
      <c r="DXQ110" s="420"/>
      <c r="DXR110" s="420"/>
      <c r="DXS110" s="420"/>
      <c r="DXT110" s="420"/>
      <c r="DXU110" s="420"/>
      <c r="DXV110" s="420"/>
      <c r="DXW110" s="420"/>
      <c r="DXX110" s="420"/>
      <c r="DXY110" s="420"/>
      <c r="DXZ110" s="420"/>
      <c r="DYA110" s="420"/>
      <c r="DYB110" s="420"/>
      <c r="DYC110" s="420"/>
      <c r="DYD110" s="420"/>
      <c r="DYE110" s="420"/>
      <c r="DYF110" s="420"/>
      <c r="DYG110" s="420"/>
      <c r="DYH110" s="420"/>
      <c r="DYI110" s="420"/>
      <c r="DYJ110" s="420"/>
      <c r="DYK110" s="420"/>
      <c r="DYL110" s="420"/>
      <c r="DYM110" s="420"/>
      <c r="DYN110" s="420"/>
      <c r="DYO110" s="420"/>
      <c r="DYP110" s="420"/>
      <c r="DYQ110" s="420"/>
      <c r="DYR110" s="420"/>
      <c r="DYS110" s="420"/>
      <c r="DYT110" s="420"/>
      <c r="DYU110" s="420"/>
      <c r="DYV110" s="420"/>
      <c r="DYW110" s="420"/>
      <c r="DYX110" s="420"/>
      <c r="DYY110" s="420"/>
      <c r="DYZ110" s="420"/>
      <c r="DZA110" s="420"/>
      <c r="DZB110" s="420"/>
      <c r="DZC110" s="420"/>
      <c r="DZD110" s="420"/>
      <c r="DZE110" s="420"/>
      <c r="DZF110" s="420"/>
      <c r="DZG110" s="420"/>
      <c r="DZH110" s="420"/>
      <c r="DZI110" s="420"/>
      <c r="DZJ110" s="420"/>
      <c r="DZK110" s="420"/>
      <c r="DZL110" s="420"/>
      <c r="DZM110" s="420"/>
      <c r="DZN110" s="420"/>
      <c r="DZO110" s="420"/>
      <c r="DZP110" s="420"/>
      <c r="DZQ110" s="420"/>
      <c r="DZR110" s="420"/>
      <c r="DZS110" s="420"/>
      <c r="DZT110" s="420"/>
      <c r="DZU110" s="420"/>
      <c r="DZV110" s="420"/>
      <c r="DZW110" s="420"/>
      <c r="DZX110" s="420"/>
      <c r="DZY110" s="420"/>
      <c r="DZZ110" s="420"/>
      <c r="EAA110" s="420"/>
      <c r="EAB110" s="420"/>
      <c r="EAC110" s="420"/>
      <c r="EAD110" s="420"/>
      <c r="EAE110" s="420"/>
      <c r="EAF110" s="420"/>
      <c r="EAG110" s="420"/>
      <c r="EAH110" s="420"/>
      <c r="EAI110" s="420"/>
      <c r="EAJ110" s="420"/>
      <c r="EAK110" s="420"/>
      <c r="EAL110" s="420"/>
      <c r="EAM110" s="420"/>
      <c r="EAN110" s="420"/>
      <c r="EAO110" s="420"/>
      <c r="EAP110" s="420"/>
      <c r="EAQ110" s="420"/>
      <c r="EAR110" s="420"/>
      <c r="EAS110" s="420"/>
      <c r="EAT110" s="420"/>
      <c r="EAU110" s="420"/>
      <c r="EAV110" s="420"/>
      <c r="EAW110" s="420"/>
      <c r="EAX110" s="420"/>
      <c r="EAY110" s="420"/>
      <c r="EAZ110" s="420"/>
      <c r="EBA110" s="420"/>
      <c r="EBB110" s="420"/>
      <c r="EBC110" s="420"/>
      <c r="EBD110" s="420"/>
      <c r="EBE110" s="420"/>
      <c r="EBF110" s="420"/>
      <c r="EBG110" s="420"/>
      <c r="EBH110" s="420"/>
      <c r="EBI110" s="420"/>
      <c r="EBJ110" s="420"/>
      <c r="EBK110" s="420"/>
      <c r="EBL110" s="420"/>
      <c r="EBM110" s="420"/>
      <c r="EBN110" s="420"/>
      <c r="EBO110" s="420"/>
      <c r="EBP110" s="420"/>
      <c r="EBQ110" s="420"/>
      <c r="EBR110" s="420"/>
      <c r="EBS110" s="420"/>
      <c r="EBT110" s="420"/>
      <c r="EBU110" s="420"/>
      <c r="EBV110" s="420"/>
      <c r="EBW110" s="420"/>
      <c r="EBX110" s="420"/>
      <c r="EBY110" s="420"/>
      <c r="EBZ110" s="420"/>
      <c r="ECA110" s="420"/>
      <c r="ECB110" s="420"/>
      <c r="ECC110" s="420"/>
      <c r="ECD110" s="420"/>
      <c r="ECE110" s="420"/>
      <c r="ECF110" s="420"/>
      <c r="ECG110" s="420"/>
      <c r="ECH110" s="420"/>
      <c r="ECI110" s="420"/>
      <c r="ECJ110" s="420"/>
      <c r="ECK110" s="420"/>
      <c r="ECL110" s="420"/>
      <c r="ECM110" s="420"/>
      <c r="ECN110" s="420"/>
      <c r="ECO110" s="420"/>
      <c r="ECP110" s="420"/>
      <c r="ECQ110" s="420"/>
      <c r="ECR110" s="420"/>
      <c r="ECS110" s="420"/>
      <c r="ECT110" s="420"/>
      <c r="ECU110" s="420"/>
      <c r="ECV110" s="420"/>
      <c r="ECW110" s="420"/>
      <c r="ECX110" s="420"/>
      <c r="ECY110" s="420"/>
      <c r="ECZ110" s="420"/>
      <c r="EDA110" s="420"/>
      <c r="EDB110" s="420"/>
      <c r="EDC110" s="420"/>
      <c r="EDD110" s="420"/>
      <c r="EDE110" s="420"/>
      <c r="EDF110" s="420"/>
      <c r="EDG110" s="420"/>
      <c r="EDH110" s="420"/>
      <c r="EDI110" s="420"/>
      <c r="EDJ110" s="420"/>
      <c r="EDK110" s="420"/>
      <c r="EDL110" s="420"/>
      <c r="EDM110" s="420"/>
      <c r="EDN110" s="420"/>
      <c r="EDO110" s="420"/>
      <c r="EDP110" s="420"/>
      <c r="EDQ110" s="420"/>
      <c r="EDR110" s="420"/>
      <c r="EDS110" s="420"/>
      <c r="EDT110" s="420"/>
      <c r="EDU110" s="420"/>
      <c r="EDV110" s="420"/>
      <c r="EDW110" s="420"/>
      <c r="EDX110" s="420"/>
      <c r="EDY110" s="420"/>
      <c r="EDZ110" s="420"/>
      <c r="EEA110" s="420"/>
      <c r="EEB110" s="420"/>
      <c r="EEC110" s="420"/>
      <c r="EED110" s="420"/>
      <c r="EEE110" s="420"/>
      <c r="EEF110" s="420"/>
      <c r="EEG110" s="420"/>
      <c r="EEH110" s="420"/>
      <c r="EEI110" s="420"/>
      <c r="EEJ110" s="420"/>
      <c r="EEK110" s="420"/>
      <c r="EEL110" s="420"/>
      <c r="EEM110" s="420"/>
      <c r="EEN110" s="420"/>
      <c r="EEO110" s="420"/>
      <c r="EEP110" s="420"/>
      <c r="EEQ110" s="420"/>
      <c r="EER110" s="420"/>
      <c r="EES110" s="420"/>
      <c r="EET110" s="420"/>
      <c r="EEU110" s="420"/>
      <c r="EEV110" s="420"/>
      <c r="EEW110" s="420"/>
      <c r="EEX110" s="420"/>
      <c r="EEY110" s="420"/>
      <c r="EEZ110" s="420"/>
      <c r="EFA110" s="420"/>
      <c r="EFB110" s="420"/>
      <c r="EFC110" s="420"/>
      <c r="EFD110" s="420"/>
      <c r="EFE110" s="420"/>
      <c r="EFF110" s="420"/>
      <c r="EFG110" s="420"/>
      <c r="EFH110" s="420"/>
      <c r="EFI110" s="420"/>
      <c r="EFJ110" s="420"/>
      <c r="EFK110" s="420"/>
      <c r="EFL110" s="420"/>
      <c r="EFM110" s="420"/>
      <c r="EFN110" s="420"/>
      <c r="EFO110" s="420"/>
      <c r="EFP110" s="420"/>
      <c r="EFQ110" s="420"/>
      <c r="EFR110" s="420"/>
      <c r="EFS110" s="420"/>
      <c r="EFT110" s="420"/>
      <c r="EFU110" s="420"/>
      <c r="EFV110" s="420"/>
      <c r="EFW110" s="420"/>
      <c r="EFX110" s="420"/>
      <c r="EFY110" s="420"/>
      <c r="EFZ110" s="420"/>
      <c r="EGA110" s="420"/>
      <c r="EGB110" s="420"/>
      <c r="EGC110" s="420"/>
      <c r="EGD110" s="420"/>
      <c r="EGE110" s="420"/>
      <c r="EGF110" s="420"/>
      <c r="EGG110" s="420"/>
      <c r="EGH110" s="420"/>
      <c r="EGI110" s="420"/>
      <c r="EGJ110" s="420"/>
      <c r="EGK110" s="420"/>
      <c r="EGL110" s="420"/>
      <c r="EGM110" s="420"/>
      <c r="EGN110" s="420"/>
      <c r="EGO110" s="420"/>
      <c r="EGP110" s="420"/>
      <c r="EGQ110" s="420"/>
      <c r="EGR110" s="420"/>
      <c r="EGS110" s="420"/>
      <c r="EGT110" s="420"/>
      <c r="EGU110" s="420"/>
      <c r="EGV110" s="420"/>
      <c r="EGW110" s="420"/>
      <c r="EGX110" s="420"/>
      <c r="EGY110" s="420"/>
      <c r="EGZ110" s="420"/>
      <c r="EHA110" s="420"/>
      <c r="EHB110" s="420"/>
      <c r="EHC110" s="420"/>
      <c r="EHD110" s="420"/>
      <c r="EHE110" s="420"/>
      <c r="EHF110" s="420"/>
      <c r="EHG110" s="420"/>
      <c r="EHH110" s="420"/>
      <c r="EHI110" s="420"/>
      <c r="EHJ110" s="420"/>
      <c r="EHK110" s="420"/>
      <c r="EHL110" s="420"/>
      <c r="EHM110" s="420"/>
      <c r="EHN110" s="420"/>
      <c r="EHO110" s="420"/>
      <c r="EHP110" s="420"/>
      <c r="EHQ110" s="420"/>
      <c r="EHR110" s="420"/>
      <c r="EHS110" s="420"/>
      <c r="EHT110" s="420"/>
      <c r="EHU110" s="420"/>
      <c r="EHV110" s="420"/>
      <c r="EHW110" s="420"/>
      <c r="EHX110" s="420"/>
      <c r="EHY110" s="420"/>
      <c r="EHZ110" s="420"/>
      <c r="EIA110" s="420"/>
      <c r="EIB110" s="420"/>
      <c r="EIC110" s="420"/>
      <c r="EID110" s="420"/>
      <c r="EIE110" s="420"/>
      <c r="EIF110" s="420"/>
      <c r="EIG110" s="420"/>
      <c r="EIH110" s="420"/>
      <c r="EII110" s="420"/>
      <c r="EIJ110" s="420"/>
      <c r="EIK110" s="420"/>
      <c r="EIL110" s="420"/>
      <c r="EIM110" s="420"/>
      <c r="EIN110" s="420"/>
      <c r="EIO110" s="420"/>
      <c r="EIP110" s="420"/>
      <c r="EIQ110" s="420"/>
      <c r="EIR110" s="420"/>
      <c r="EIS110" s="420"/>
      <c r="EIT110" s="420"/>
      <c r="EIU110" s="420"/>
      <c r="EIV110" s="420"/>
      <c r="EIW110" s="420"/>
      <c r="EIX110" s="420"/>
      <c r="EIY110" s="420"/>
      <c r="EIZ110" s="420"/>
      <c r="EJA110" s="420"/>
      <c r="EJB110" s="420"/>
      <c r="EJC110" s="420"/>
      <c r="EJD110" s="420"/>
      <c r="EJE110" s="420"/>
      <c r="EJF110" s="420"/>
      <c r="EJG110" s="420"/>
      <c r="EJH110" s="420"/>
      <c r="EJI110" s="420"/>
      <c r="EJJ110" s="420"/>
      <c r="EJK110" s="420"/>
      <c r="EJL110" s="420"/>
      <c r="EJM110" s="420"/>
      <c r="EJN110" s="420"/>
      <c r="EJO110" s="420"/>
      <c r="EJP110" s="420"/>
      <c r="EJQ110" s="420"/>
      <c r="EJR110" s="420"/>
      <c r="EJS110" s="420"/>
      <c r="EJT110" s="420"/>
      <c r="EJU110" s="420"/>
      <c r="EJV110" s="420"/>
      <c r="EJW110" s="420"/>
      <c r="EJX110" s="420"/>
      <c r="EJY110" s="420"/>
      <c r="EJZ110" s="420"/>
      <c r="EKA110" s="420"/>
      <c r="EKB110" s="420"/>
      <c r="EKC110" s="420"/>
      <c r="EKD110" s="420"/>
      <c r="EKE110" s="420"/>
      <c r="EKF110" s="420"/>
      <c r="EKG110" s="420"/>
      <c r="EKH110" s="420"/>
      <c r="EKI110" s="420"/>
      <c r="EKJ110" s="420"/>
      <c r="EKK110" s="420"/>
      <c r="EKL110" s="420"/>
      <c r="EKM110" s="420"/>
      <c r="EKN110" s="420"/>
      <c r="EKO110" s="420"/>
      <c r="EKP110" s="420"/>
      <c r="EKQ110" s="420"/>
      <c r="EKR110" s="420"/>
      <c r="EKS110" s="420"/>
      <c r="EKT110" s="420"/>
      <c r="EKU110" s="420"/>
      <c r="EKV110" s="420"/>
      <c r="EKW110" s="420"/>
      <c r="EKX110" s="420"/>
      <c r="EKY110" s="420"/>
      <c r="EKZ110" s="420"/>
      <c r="ELA110" s="420"/>
      <c r="ELB110" s="420"/>
      <c r="ELC110" s="420"/>
      <c r="ELD110" s="420"/>
      <c r="ELE110" s="420"/>
      <c r="ELF110" s="420"/>
      <c r="ELG110" s="420"/>
      <c r="ELH110" s="420"/>
      <c r="ELI110" s="420"/>
      <c r="ELJ110" s="420"/>
      <c r="ELK110" s="420"/>
      <c r="ELL110" s="420"/>
      <c r="ELM110" s="420"/>
      <c r="ELN110" s="420"/>
      <c r="ELO110" s="420"/>
      <c r="ELP110" s="420"/>
      <c r="ELQ110" s="420"/>
      <c r="ELR110" s="420"/>
      <c r="ELS110" s="420"/>
      <c r="ELT110" s="420"/>
      <c r="ELU110" s="420"/>
      <c r="ELV110" s="420"/>
      <c r="ELW110" s="420"/>
      <c r="ELX110" s="420"/>
      <c r="ELY110" s="420"/>
      <c r="ELZ110" s="420"/>
      <c r="EMA110" s="420"/>
      <c r="EMB110" s="420"/>
      <c r="EMC110" s="420"/>
      <c r="EMD110" s="420"/>
      <c r="EME110" s="420"/>
      <c r="EMF110" s="420"/>
      <c r="EMG110" s="420"/>
      <c r="EMH110" s="420"/>
      <c r="EMI110" s="420"/>
      <c r="EMJ110" s="420"/>
      <c r="EMK110" s="420"/>
      <c r="EML110" s="420"/>
      <c r="EMM110" s="420"/>
      <c r="EMN110" s="420"/>
      <c r="EMO110" s="420"/>
      <c r="EMP110" s="420"/>
      <c r="EMQ110" s="420"/>
      <c r="EMR110" s="420"/>
      <c r="EMS110" s="420"/>
      <c r="EMT110" s="420"/>
      <c r="EMU110" s="420"/>
      <c r="EMV110" s="420"/>
      <c r="EMW110" s="420"/>
      <c r="EMX110" s="420"/>
      <c r="EMY110" s="420"/>
      <c r="EMZ110" s="420"/>
      <c r="ENA110" s="420"/>
      <c r="ENB110" s="420"/>
      <c r="ENC110" s="420"/>
      <c r="END110" s="420"/>
      <c r="ENE110" s="420"/>
      <c r="ENF110" s="420"/>
      <c r="ENG110" s="420"/>
      <c r="ENH110" s="420"/>
      <c r="ENI110" s="420"/>
      <c r="ENJ110" s="420"/>
      <c r="ENK110" s="420"/>
      <c r="ENL110" s="420"/>
      <c r="ENM110" s="420"/>
      <c r="ENN110" s="420"/>
      <c r="ENO110" s="420"/>
      <c r="ENP110" s="420"/>
      <c r="ENQ110" s="420"/>
      <c r="ENR110" s="420"/>
      <c r="ENS110" s="420"/>
      <c r="ENT110" s="420"/>
      <c r="ENU110" s="420"/>
      <c r="ENV110" s="420"/>
      <c r="ENW110" s="420"/>
      <c r="ENX110" s="420"/>
      <c r="ENY110" s="420"/>
      <c r="ENZ110" s="420"/>
      <c r="EOA110" s="420"/>
      <c r="EOB110" s="420"/>
      <c r="EOC110" s="420"/>
      <c r="EOD110" s="420"/>
      <c r="EOE110" s="420"/>
      <c r="EOF110" s="420"/>
      <c r="EOG110" s="420"/>
      <c r="EOH110" s="420"/>
      <c r="EOI110" s="420"/>
      <c r="EOJ110" s="420"/>
      <c r="EOK110" s="420"/>
      <c r="EOL110" s="420"/>
      <c r="EOM110" s="420"/>
      <c r="EON110" s="420"/>
      <c r="EOO110" s="420"/>
      <c r="EOP110" s="420"/>
      <c r="EOQ110" s="420"/>
      <c r="EOR110" s="420"/>
      <c r="EOS110" s="420"/>
      <c r="EOT110" s="420"/>
      <c r="EOU110" s="420"/>
      <c r="EOV110" s="420"/>
      <c r="EOW110" s="420"/>
      <c r="EOX110" s="420"/>
      <c r="EOY110" s="420"/>
      <c r="EOZ110" s="420"/>
      <c r="EPA110" s="420"/>
      <c r="EPB110" s="420"/>
      <c r="EPC110" s="420"/>
      <c r="EPD110" s="420"/>
      <c r="EPE110" s="420"/>
      <c r="EPF110" s="420"/>
      <c r="EPG110" s="420"/>
      <c r="EPH110" s="420"/>
      <c r="EPI110" s="420"/>
      <c r="EPJ110" s="420"/>
      <c r="EPK110" s="420"/>
      <c r="EPL110" s="420"/>
      <c r="EPM110" s="420"/>
      <c r="EPN110" s="420"/>
      <c r="EPO110" s="420"/>
      <c r="EPP110" s="420"/>
      <c r="EPQ110" s="420"/>
      <c r="EPR110" s="420"/>
      <c r="EPS110" s="420"/>
      <c r="EPT110" s="420"/>
      <c r="EPU110" s="420"/>
      <c r="EPV110" s="420"/>
      <c r="EPW110" s="420"/>
      <c r="EPX110" s="420"/>
      <c r="EPY110" s="420"/>
      <c r="EPZ110" s="420"/>
      <c r="EQA110" s="420"/>
      <c r="EQB110" s="420"/>
      <c r="EQC110" s="420"/>
      <c r="EQD110" s="420"/>
      <c r="EQE110" s="420"/>
      <c r="EQF110" s="420"/>
      <c r="EQG110" s="420"/>
      <c r="EQH110" s="420"/>
      <c r="EQI110" s="420"/>
      <c r="EQJ110" s="420"/>
      <c r="EQK110" s="420"/>
      <c r="EQL110" s="420"/>
      <c r="EQM110" s="420"/>
      <c r="EQN110" s="420"/>
      <c r="EQO110" s="420"/>
      <c r="EQP110" s="420"/>
      <c r="EQQ110" s="420"/>
      <c r="EQR110" s="420"/>
      <c r="EQS110" s="420"/>
      <c r="EQT110" s="420"/>
      <c r="EQU110" s="420"/>
      <c r="EQV110" s="420"/>
      <c r="EQW110" s="420"/>
      <c r="EQX110" s="420"/>
      <c r="EQY110" s="420"/>
      <c r="EQZ110" s="420"/>
      <c r="ERA110" s="420"/>
      <c r="ERB110" s="420"/>
      <c r="ERC110" s="420"/>
      <c r="ERD110" s="420"/>
      <c r="ERE110" s="420"/>
      <c r="ERF110" s="420"/>
      <c r="ERG110" s="420"/>
      <c r="ERH110" s="420"/>
      <c r="ERI110" s="420"/>
      <c r="ERJ110" s="420"/>
      <c r="ERK110" s="420"/>
      <c r="ERL110" s="420"/>
      <c r="ERM110" s="420"/>
      <c r="ERN110" s="420"/>
      <c r="ERO110" s="420"/>
      <c r="ERP110" s="420"/>
      <c r="ERQ110" s="420"/>
      <c r="ERR110" s="420"/>
      <c r="ERS110" s="420"/>
      <c r="ERT110" s="420"/>
      <c r="ERU110" s="420"/>
      <c r="ERV110" s="420"/>
      <c r="ERW110" s="420"/>
      <c r="ERX110" s="420"/>
      <c r="ERY110" s="420"/>
      <c r="ERZ110" s="420"/>
      <c r="ESA110" s="420"/>
      <c r="ESB110" s="420"/>
      <c r="ESC110" s="420"/>
      <c r="ESD110" s="420"/>
      <c r="ESE110" s="420"/>
      <c r="ESF110" s="420"/>
      <c r="ESG110" s="420"/>
      <c r="ESH110" s="420"/>
      <c r="ESI110" s="420"/>
      <c r="ESJ110" s="420"/>
      <c r="ESK110" s="420"/>
      <c r="ESL110" s="420"/>
      <c r="ESM110" s="420"/>
      <c r="ESN110" s="420"/>
      <c r="ESO110" s="420"/>
      <c r="ESP110" s="420"/>
      <c r="ESQ110" s="420"/>
      <c r="ESR110" s="420"/>
      <c r="ESS110" s="420"/>
      <c r="EST110" s="420"/>
      <c r="ESU110" s="420"/>
      <c r="ESV110" s="420"/>
      <c r="ESW110" s="420"/>
      <c r="ESX110" s="420"/>
      <c r="ESY110" s="420"/>
      <c r="ESZ110" s="420"/>
      <c r="ETA110" s="420"/>
      <c r="ETB110" s="420"/>
      <c r="ETC110" s="420"/>
      <c r="ETD110" s="420"/>
      <c r="ETE110" s="420"/>
      <c r="ETF110" s="420"/>
      <c r="ETG110" s="420"/>
      <c r="ETH110" s="420"/>
      <c r="ETI110" s="420"/>
      <c r="ETJ110" s="420"/>
      <c r="ETK110" s="420"/>
      <c r="ETL110" s="420"/>
      <c r="ETM110" s="420"/>
      <c r="ETN110" s="420"/>
      <c r="ETO110" s="420"/>
      <c r="ETP110" s="420"/>
      <c r="ETQ110" s="420"/>
      <c r="ETR110" s="420"/>
      <c r="ETS110" s="420"/>
      <c r="ETT110" s="420"/>
      <c r="ETU110" s="420"/>
      <c r="ETV110" s="420"/>
      <c r="ETW110" s="420"/>
      <c r="ETX110" s="420"/>
      <c r="ETY110" s="420"/>
      <c r="ETZ110" s="420"/>
      <c r="EUA110" s="420"/>
      <c r="EUB110" s="420"/>
      <c r="EUC110" s="420"/>
      <c r="EUD110" s="420"/>
      <c r="EUE110" s="420"/>
      <c r="EUF110" s="420"/>
      <c r="EUG110" s="420"/>
      <c r="EUH110" s="420"/>
      <c r="EUI110" s="420"/>
      <c r="EUJ110" s="420"/>
      <c r="EUK110" s="420"/>
      <c r="EUL110" s="420"/>
      <c r="EUM110" s="420"/>
      <c r="EUN110" s="420"/>
      <c r="EUO110" s="420"/>
      <c r="EUP110" s="420"/>
      <c r="EUQ110" s="420"/>
      <c r="EUR110" s="420"/>
      <c r="EUS110" s="420"/>
      <c r="EUT110" s="420"/>
      <c r="EUU110" s="420"/>
      <c r="EUV110" s="420"/>
      <c r="EUW110" s="420"/>
      <c r="EUX110" s="420"/>
      <c r="EUY110" s="420"/>
      <c r="EUZ110" s="420"/>
      <c r="EVA110" s="420"/>
      <c r="EVB110" s="420"/>
      <c r="EVC110" s="420"/>
      <c r="EVD110" s="420"/>
      <c r="EVE110" s="420"/>
      <c r="EVF110" s="420"/>
      <c r="EVG110" s="420"/>
      <c r="EVH110" s="420"/>
      <c r="EVI110" s="420"/>
      <c r="EVJ110" s="420"/>
      <c r="EVK110" s="420"/>
      <c r="EVL110" s="420"/>
      <c r="EVM110" s="420"/>
      <c r="EVN110" s="420"/>
      <c r="EVO110" s="420"/>
      <c r="EVP110" s="420"/>
      <c r="EVQ110" s="420"/>
      <c r="EVR110" s="420"/>
      <c r="EVS110" s="420"/>
      <c r="EVT110" s="420"/>
      <c r="EVU110" s="420"/>
      <c r="EVV110" s="420"/>
      <c r="EVW110" s="420"/>
      <c r="EVX110" s="420"/>
      <c r="EVY110" s="420"/>
      <c r="EVZ110" s="420"/>
      <c r="EWA110" s="420"/>
      <c r="EWB110" s="420"/>
      <c r="EWC110" s="420"/>
      <c r="EWD110" s="420"/>
      <c r="EWE110" s="420"/>
      <c r="EWF110" s="420"/>
      <c r="EWG110" s="420"/>
      <c r="EWH110" s="420"/>
      <c r="EWI110" s="420"/>
      <c r="EWJ110" s="420"/>
      <c r="EWK110" s="420"/>
      <c r="EWL110" s="420"/>
      <c r="EWM110" s="420"/>
      <c r="EWN110" s="420"/>
      <c r="EWO110" s="420"/>
      <c r="EWP110" s="420"/>
      <c r="EWQ110" s="420"/>
      <c r="EWR110" s="420"/>
      <c r="EWS110" s="420"/>
      <c r="EWT110" s="420"/>
      <c r="EWU110" s="420"/>
      <c r="EWV110" s="420"/>
      <c r="EWW110" s="420"/>
      <c r="EWX110" s="420"/>
      <c r="EWY110" s="420"/>
      <c r="EWZ110" s="420"/>
      <c r="EXA110" s="420"/>
      <c r="EXB110" s="420"/>
      <c r="EXC110" s="420"/>
      <c r="EXD110" s="420"/>
      <c r="EXE110" s="420"/>
      <c r="EXF110" s="420"/>
      <c r="EXG110" s="420"/>
      <c r="EXH110" s="420"/>
      <c r="EXI110" s="420"/>
      <c r="EXJ110" s="420"/>
      <c r="EXK110" s="420"/>
      <c r="EXL110" s="420"/>
      <c r="EXM110" s="420"/>
      <c r="EXN110" s="420"/>
      <c r="EXO110" s="420"/>
      <c r="EXP110" s="420"/>
      <c r="EXQ110" s="420"/>
      <c r="EXR110" s="420"/>
      <c r="EXS110" s="420"/>
      <c r="EXT110" s="420"/>
      <c r="EXU110" s="420"/>
      <c r="EXV110" s="420"/>
      <c r="EXW110" s="420"/>
      <c r="EXX110" s="420"/>
      <c r="EXY110" s="420"/>
      <c r="EXZ110" s="420"/>
      <c r="EYA110" s="420"/>
      <c r="EYB110" s="420"/>
      <c r="EYC110" s="420"/>
      <c r="EYD110" s="420"/>
      <c r="EYE110" s="420"/>
      <c r="EYF110" s="420"/>
      <c r="EYG110" s="420"/>
      <c r="EYH110" s="420"/>
      <c r="EYI110" s="420"/>
      <c r="EYJ110" s="420"/>
      <c r="EYK110" s="420"/>
      <c r="EYL110" s="420"/>
      <c r="EYM110" s="420"/>
      <c r="EYN110" s="420"/>
      <c r="EYO110" s="420"/>
      <c r="EYP110" s="420"/>
      <c r="EYQ110" s="420"/>
      <c r="EYR110" s="420"/>
      <c r="EYS110" s="420"/>
      <c r="EYT110" s="420"/>
      <c r="EYU110" s="420"/>
      <c r="EYV110" s="420"/>
      <c r="EYW110" s="420"/>
      <c r="EYX110" s="420"/>
      <c r="EYY110" s="420"/>
      <c r="EYZ110" s="420"/>
      <c r="EZA110" s="420"/>
      <c r="EZB110" s="420"/>
      <c r="EZC110" s="420"/>
      <c r="EZD110" s="420"/>
      <c r="EZE110" s="420"/>
      <c r="EZF110" s="420"/>
      <c r="EZG110" s="420"/>
      <c r="EZH110" s="420"/>
      <c r="EZI110" s="420"/>
      <c r="EZJ110" s="420"/>
      <c r="EZK110" s="420"/>
      <c r="EZL110" s="420"/>
      <c r="EZM110" s="420"/>
      <c r="EZN110" s="420"/>
      <c r="EZO110" s="420"/>
      <c r="EZP110" s="420"/>
      <c r="EZQ110" s="420"/>
      <c r="EZR110" s="420"/>
      <c r="EZS110" s="420"/>
      <c r="EZT110" s="420"/>
      <c r="EZU110" s="420"/>
      <c r="EZV110" s="420"/>
      <c r="EZW110" s="420"/>
      <c r="EZX110" s="420"/>
      <c r="EZY110" s="420"/>
      <c r="EZZ110" s="420"/>
      <c r="FAA110" s="420"/>
      <c r="FAB110" s="420"/>
      <c r="FAC110" s="420"/>
      <c r="FAD110" s="420"/>
      <c r="FAE110" s="420"/>
      <c r="FAF110" s="420"/>
      <c r="FAG110" s="420"/>
      <c r="FAH110" s="420"/>
      <c r="FAI110" s="420"/>
      <c r="FAJ110" s="420"/>
      <c r="FAK110" s="420"/>
      <c r="FAL110" s="420"/>
      <c r="FAM110" s="420"/>
      <c r="FAN110" s="420"/>
      <c r="FAO110" s="420"/>
      <c r="FAP110" s="420"/>
      <c r="FAQ110" s="420"/>
      <c r="FAR110" s="420"/>
      <c r="FAS110" s="420"/>
      <c r="FAT110" s="420"/>
      <c r="FAU110" s="420"/>
      <c r="FAV110" s="420"/>
      <c r="FAW110" s="420"/>
      <c r="FAX110" s="420"/>
      <c r="FAY110" s="420"/>
      <c r="FAZ110" s="420"/>
      <c r="FBA110" s="420"/>
      <c r="FBB110" s="420"/>
      <c r="FBC110" s="420"/>
      <c r="FBD110" s="420"/>
      <c r="FBE110" s="420"/>
      <c r="FBF110" s="420"/>
      <c r="FBG110" s="420"/>
      <c r="FBH110" s="420"/>
      <c r="FBI110" s="420"/>
      <c r="FBJ110" s="420"/>
      <c r="FBK110" s="420"/>
      <c r="FBL110" s="420"/>
      <c r="FBM110" s="420"/>
      <c r="FBN110" s="420"/>
      <c r="FBO110" s="420"/>
      <c r="FBP110" s="420"/>
      <c r="FBQ110" s="420"/>
      <c r="FBR110" s="420"/>
      <c r="FBS110" s="420"/>
      <c r="FBT110" s="420"/>
      <c r="FBU110" s="420"/>
      <c r="FBV110" s="420"/>
      <c r="FBW110" s="420"/>
      <c r="FBX110" s="420"/>
      <c r="FBY110" s="420"/>
      <c r="FBZ110" s="420"/>
      <c r="FCA110" s="420"/>
      <c r="FCB110" s="420"/>
      <c r="FCC110" s="420"/>
      <c r="FCD110" s="420"/>
      <c r="FCE110" s="420"/>
      <c r="FCF110" s="420"/>
      <c r="FCG110" s="420"/>
      <c r="FCH110" s="420"/>
      <c r="FCI110" s="420"/>
      <c r="FCJ110" s="420"/>
      <c r="FCK110" s="420"/>
      <c r="FCL110" s="420"/>
      <c r="FCM110" s="420"/>
      <c r="FCN110" s="420"/>
      <c r="FCO110" s="420"/>
      <c r="FCP110" s="420"/>
      <c r="FCQ110" s="420"/>
      <c r="FCR110" s="420"/>
      <c r="FCS110" s="420"/>
      <c r="FCT110" s="420"/>
      <c r="FCU110" s="420"/>
      <c r="FCV110" s="420"/>
      <c r="FCW110" s="420"/>
      <c r="FCX110" s="420"/>
      <c r="FCY110" s="420"/>
      <c r="FCZ110" s="420"/>
      <c r="FDA110" s="420"/>
      <c r="FDB110" s="420"/>
      <c r="FDC110" s="420"/>
      <c r="FDD110" s="420"/>
      <c r="FDE110" s="420"/>
      <c r="FDF110" s="420"/>
      <c r="FDG110" s="420"/>
      <c r="FDH110" s="420"/>
      <c r="FDI110" s="420"/>
      <c r="FDJ110" s="420"/>
      <c r="FDK110" s="420"/>
      <c r="FDL110" s="420"/>
      <c r="FDM110" s="420"/>
      <c r="FDN110" s="420"/>
      <c r="FDO110" s="420"/>
      <c r="FDP110" s="420"/>
      <c r="FDQ110" s="420"/>
      <c r="FDR110" s="420"/>
      <c r="FDS110" s="420"/>
      <c r="FDT110" s="420"/>
      <c r="FDU110" s="420"/>
      <c r="FDV110" s="420"/>
      <c r="FDW110" s="420"/>
      <c r="FDX110" s="420"/>
      <c r="FDY110" s="420"/>
      <c r="FDZ110" s="420"/>
      <c r="FEA110" s="420"/>
      <c r="FEB110" s="420"/>
      <c r="FEC110" s="420"/>
      <c r="FED110" s="420"/>
      <c r="FEE110" s="420"/>
      <c r="FEF110" s="420"/>
      <c r="FEG110" s="420"/>
      <c r="FEH110" s="420"/>
      <c r="FEI110" s="420"/>
      <c r="FEJ110" s="420"/>
      <c r="FEK110" s="420"/>
      <c r="FEL110" s="420"/>
      <c r="FEM110" s="420"/>
      <c r="FEN110" s="420"/>
      <c r="FEO110" s="420"/>
      <c r="FEP110" s="420"/>
      <c r="FEQ110" s="420"/>
      <c r="FER110" s="420"/>
      <c r="FES110" s="420"/>
      <c r="FET110" s="420"/>
      <c r="FEU110" s="420"/>
      <c r="FEV110" s="420"/>
      <c r="FEW110" s="420"/>
      <c r="FEX110" s="420"/>
      <c r="FEY110" s="420"/>
      <c r="FEZ110" s="420"/>
      <c r="FFA110" s="420"/>
      <c r="FFB110" s="420"/>
      <c r="FFC110" s="420"/>
      <c r="FFD110" s="420"/>
      <c r="FFE110" s="420"/>
      <c r="FFF110" s="420"/>
      <c r="FFG110" s="420"/>
      <c r="FFH110" s="420"/>
      <c r="FFI110" s="420"/>
      <c r="FFJ110" s="420"/>
      <c r="FFK110" s="420"/>
      <c r="FFL110" s="420"/>
      <c r="FFM110" s="420"/>
      <c r="FFN110" s="420"/>
      <c r="FFO110" s="420"/>
      <c r="FFP110" s="420"/>
      <c r="FFQ110" s="420"/>
      <c r="FFR110" s="420"/>
      <c r="FFS110" s="420"/>
      <c r="FFT110" s="420"/>
      <c r="FFU110" s="420"/>
      <c r="FFV110" s="420"/>
      <c r="FFW110" s="420"/>
      <c r="FFX110" s="420"/>
      <c r="FFY110" s="420"/>
      <c r="FFZ110" s="420"/>
      <c r="FGA110" s="420"/>
      <c r="FGB110" s="420"/>
      <c r="FGC110" s="420"/>
      <c r="FGD110" s="420"/>
      <c r="FGE110" s="420"/>
      <c r="FGF110" s="420"/>
      <c r="FGG110" s="420"/>
      <c r="FGH110" s="420"/>
      <c r="FGI110" s="420"/>
      <c r="FGJ110" s="420"/>
      <c r="FGK110" s="420"/>
      <c r="FGL110" s="420"/>
      <c r="FGM110" s="420"/>
      <c r="FGN110" s="420"/>
      <c r="FGO110" s="420"/>
      <c r="FGP110" s="420"/>
      <c r="FGQ110" s="420"/>
      <c r="FGR110" s="420"/>
      <c r="FGS110" s="420"/>
      <c r="FGT110" s="420"/>
      <c r="FGU110" s="420"/>
      <c r="FGV110" s="420"/>
      <c r="FGW110" s="420"/>
      <c r="FGX110" s="420"/>
      <c r="FGY110" s="420"/>
      <c r="FGZ110" s="420"/>
      <c r="FHA110" s="420"/>
      <c r="FHB110" s="420"/>
      <c r="FHC110" s="420"/>
      <c r="FHD110" s="420"/>
      <c r="FHE110" s="420"/>
      <c r="FHF110" s="420"/>
      <c r="FHG110" s="420"/>
      <c r="FHH110" s="420"/>
      <c r="FHI110" s="420"/>
      <c r="FHJ110" s="420"/>
      <c r="FHK110" s="420"/>
      <c r="FHL110" s="420"/>
      <c r="FHM110" s="420"/>
      <c r="FHN110" s="420"/>
      <c r="FHO110" s="420"/>
      <c r="FHP110" s="420"/>
      <c r="FHQ110" s="420"/>
      <c r="FHR110" s="420"/>
      <c r="FHS110" s="420"/>
      <c r="FHT110" s="420"/>
      <c r="FHU110" s="420"/>
      <c r="FHV110" s="420"/>
      <c r="FHW110" s="420"/>
      <c r="FHX110" s="420"/>
      <c r="FHY110" s="420"/>
      <c r="FHZ110" s="420"/>
      <c r="FIA110" s="420"/>
      <c r="FIB110" s="420"/>
      <c r="FIC110" s="420"/>
      <c r="FID110" s="420"/>
      <c r="FIE110" s="420"/>
      <c r="FIF110" s="420"/>
      <c r="FIG110" s="420"/>
      <c r="FIH110" s="420"/>
      <c r="FII110" s="420"/>
      <c r="FIJ110" s="420"/>
      <c r="FIK110" s="420"/>
      <c r="FIL110" s="420"/>
      <c r="FIM110" s="420"/>
      <c r="FIN110" s="420"/>
      <c r="FIO110" s="420"/>
      <c r="FIP110" s="420"/>
      <c r="FIQ110" s="420"/>
      <c r="FIR110" s="420"/>
      <c r="FIS110" s="420"/>
      <c r="FIT110" s="420"/>
      <c r="FIU110" s="420"/>
      <c r="FIV110" s="420"/>
      <c r="FIW110" s="420"/>
      <c r="FIX110" s="420"/>
      <c r="FIY110" s="420"/>
      <c r="FIZ110" s="420"/>
      <c r="FJA110" s="420"/>
      <c r="FJB110" s="420"/>
      <c r="FJC110" s="420"/>
      <c r="FJD110" s="420"/>
      <c r="FJE110" s="420"/>
      <c r="FJF110" s="420"/>
      <c r="FJG110" s="420"/>
      <c r="FJH110" s="420"/>
      <c r="FJI110" s="420"/>
      <c r="FJJ110" s="420"/>
      <c r="FJK110" s="420"/>
      <c r="FJL110" s="420"/>
      <c r="FJM110" s="420"/>
      <c r="FJN110" s="420"/>
      <c r="FJO110" s="420"/>
      <c r="FJP110" s="420"/>
      <c r="FJQ110" s="420"/>
      <c r="FJR110" s="420"/>
      <c r="FJS110" s="420"/>
      <c r="FJT110" s="420"/>
      <c r="FJU110" s="420"/>
      <c r="FJV110" s="420"/>
      <c r="FJW110" s="420"/>
      <c r="FJX110" s="420"/>
      <c r="FJY110" s="420"/>
      <c r="FJZ110" s="420"/>
      <c r="FKA110" s="420"/>
      <c r="FKB110" s="420"/>
      <c r="FKC110" s="420"/>
      <c r="FKD110" s="420"/>
      <c r="FKE110" s="420"/>
      <c r="FKF110" s="420"/>
      <c r="FKG110" s="420"/>
      <c r="FKH110" s="420"/>
      <c r="FKI110" s="420"/>
      <c r="FKJ110" s="420"/>
      <c r="FKK110" s="420"/>
      <c r="FKL110" s="420"/>
      <c r="FKM110" s="420"/>
      <c r="FKN110" s="420"/>
      <c r="FKO110" s="420"/>
      <c r="FKP110" s="420"/>
      <c r="FKQ110" s="420"/>
      <c r="FKR110" s="420"/>
      <c r="FKS110" s="420"/>
      <c r="FKT110" s="420"/>
      <c r="FKU110" s="420"/>
      <c r="FKV110" s="420"/>
      <c r="FKW110" s="420"/>
      <c r="FKX110" s="420"/>
      <c r="FKY110" s="420"/>
      <c r="FKZ110" s="420"/>
      <c r="FLA110" s="420"/>
      <c r="FLB110" s="420"/>
      <c r="FLC110" s="420"/>
      <c r="FLD110" s="420"/>
      <c r="FLE110" s="420"/>
      <c r="FLF110" s="420"/>
      <c r="FLG110" s="420"/>
      <c r="FLH110" s="420"/>
      <c r="FLI110" s="420"/>
      <c r="FLJ110" s="420"/>
      <c r="FLK110" s="420"/>
      <c r="FLL110" s="420"/>
      <c r="FLM110" s="420"/>
      <c r="FLN110" s="420"/>
      <c r="FLO110" s="420"/>
      <c r="FLP110" s="420"/>
      <c r="FLQ110" s="420"/>
      <c r="FLR110" s="420"/>
      <c r="FLS110" s="420"/>
      <c r="FLT110" s="420"/>
      <c r="FLU110" s="420"/>
      <c r="FLV110" s="420"/>
      <c r="FLW110" s="420"/>
      <c r="FLX110" s="420"/>
      <c r="FLY110" s="420"/>
      <c r="FLZ110" s="420"/>
      <c r="FMA110" s="420"/>
      <c r="FMB110" s="420"/>
      <c r="FMC110" s="420"/>
      <c r="FMD110" s="420"/>
      <c r="FME110" s="420"/>
      <c r="FMF110" s="420"/>
      <c r="FMG110" s="420"/>
      <c r="FMH110" s="420"/>
      <c r="FMI110" s="420"/>
      <c r="FMJ110" s="420"/>
      <c r="FMK110" s="420"/>
      <c r="FML110" s="420"/>
      <c r="FMM110" s="420"/>
      <c r="FMN110" s="420"/>
      <c r="FMO110" s="420"/>
      <c r="FMP110" s="420"/>
      <c r="FMQ110" s="420"/>
      <c r="FMR110" s="420"/>
      <c r="FMS110" s="420"/>
      <c r="FMT110" s="420"/>
      <c r="FMU110" s="420"/>
      <c r="FMV110" s="420"/>
      <c r="FMW110" s="420"/>
      <c r="FMX110" s="420"/>
      <c r="FMY110" s="420"/>
      <c r="FMZ110" s="420"/>
      <c r="FNA110" s="420"/>
      <c r="FNB110" s="420"/>
      <c r="FNC110" s="420"/>
      <c r="FND110" s="420"/>
      <c r="FNE110" s="420"/>
      <c r="FNF110" s="420"/>
      <c r="FNG110" s="420"/>
      <c r="FNH110" s="420"/>
      <c r="FNI110" s="420"/>
      <c r="FNJ110" s="420"/>
      <c r="FNK110" s="420"/>
      <c r="FNL110" s="420"/>
      <c r="FNM110" s="420"/>
      <c r="FNN110" s="420"/>
      <c r="FNO110" s="420"/>
      <c r="FNP110" s="420"/>
      <c r="FNQ110" s="420"/>
      <c r="FNR110" s="420"/>
      <c r="FNS110" s="420"/>
      <c r="FNT110" s="420"/>
      <c r="FNU110" s="420"/>
      <c r="FNV110" s="420"/>
      <c r="FNW110" s="420"/>
      <c r="FNX110" s="420"/>
      <c r="FNY110" s="420"/>
      <c r="FNZ110" s="420"/>
      <c r="FOA110" s="420"/>
      <c r="FOB110" s="420"/>
      <c r="FOC110" s="420"/>
      <c r="FOD110" s="420"/>
      <c r="FOE110" s="420"/>
      <c r="FOF110" s="420"/>
      <c r="FOG110" s="420"/>
      <c r="FOH110" s="420"/>
      <c r="FOI110" s="420"/>
      <c r="FOJ110" s="420"/>
      <c r="FOK110" s="420"/>
      <c r="FOL110" s="420"/>
      <c r="FOM110" s="420"/>
      <c r="FON110" s="420"/>
      <c r="FOO110" s="420"/>
      <c r="FOP110" s="420"/>
      <c r="FOQ110" s="420"/>
      <c r="FOR110" s="420"/>
      <c r="FOS110" s="420"/>
      <c r="FOT110" s="420"/>
      <c r="FOU110" s="420"/>
      <c r="FOV110" s="420"/>
      <c r="FOW110" s="420"/>
      <c r="FOX110" s="420"/>
      <c r="FOY110" s="420"/>
      <c r="FOZ110" s="420"/>
      <c r="FPA110" s="420"/>
      <c r="FPB110" s="420"/>
      <c r="FPC110" s="420"/>
      <c r="FPD110" s="420"/>
      <c r="FPE110" s="420"/>
      <c r="FPF110" s="420"/>
      <c r="FPG110" s="420"/>
      <c r="FPH110" s="420"/>
      <c r="FPI110" s="420"/>
      <c r="FPJ110" s="420"/>
      <c r="FPK110" s="420"/>
      <c r="FPL110" s="420"/>
      <c r="FPM110" s="420"/>
      <c r="FPN110" s="420"/>
      <c r="FPO110" s="420"/>
      <c r="FPP110" s="420"/>
      <c r="FPQ110" s="420"/>
      <c r="FPR110" s="420"/>
      <c r="FPS110" s="420"/>
      <c r="FPT110" s="420"/>
      <c r="FPU110" s="420"/>
      <c r="FPV110" s="420"/>
      <c r="FPW110" s="420"/>
      <c r="FPX110" s="420"/>
      <c r="FPY110" s="420"/>
      <c r="FPZ110" s="420"/>
      <c r="FQA110" s="420"/>
      <c r="FQB110" s="420"/>
      <c r="FQC110" s="420"/>
      <c r="FQD110" s="420"/>
      <c r="FQE110" s="420"/>
      <c r="FQF110" s="420"/>
      <c r="FQG110" s="420"/>
      <c r="FQH110" s="420"/>
      <c r="FQI110" s="420"/>
      <c r="FQJ110" s="420"/>
      <c r="FQK110" s="420"/>
      <c r="FQL110" s="420"/>
      <c r="FQM110" s="420"/>
      <c r="FQN110" s="420"/>
      <c r="FQO110" s="420"/>
      <c r="FQP110" s="420"/>
      <c r="FQQ110" s="420"/>
      <c r="FQR110" s="420"/>
      <c r="FQS110" s="420"/>
      <c r="FQT110" s="420"/>
      <c r="FQU110" s="420"/>
      <c r="FQV110" s="420"/>
      <c r="FQW110" s="420"/>
      <c r="FQX110" s="420"/>
      <c r="FQY110" s="420"/>
      <c r="FQZ110" s="420"/>
      <c r="FRA110" s="420"/>
      <c r="FRB110" s="420"/>
      <c r="FRC110" s="420"/>
      <c r="FRD110" s="420"/>
      <c r="FRE110" s="420"/>
      <c r="FRF110" s="420"/>
      <c r="FRG110" s="420"/>
      <c r="FRH110" s="420"/>
      <c r="FRI110" s="420"/>
      <c r="FRJ110" s="420"/>
      <c r="FRK110" s="420"/>
      <c r="FRL110" s="420"/>
      <c r="FRM110" s="420"/>
      <c r="FRN110" s="420"/>
      <c r="FRO110" s="420"/>
      <c r="FRP110" s="420"/>
      <c r="FRQ110" s="420"/>
      <c r="FRR110" s="420"/>
      <c r="FRS110" s="420"/>
      <c r="FRT110" s="420"/>
      <c r="FRU110" s="420"/>
      <c r="FRV110" s="420"/>
      <c r="FRW110" s="420"/>
      <c r="FRX110" s="420"/>
      <c r="FRY110" s="420"/>
      <c r="FRZ110" s="420"/>
      <c r="FSA110" s="420"/>
      <c r="FSB110" s="420"/>
      <c r="FSC110" s="420"/>
      <c r="FSD110" s="420"/>
      <c r="FSE110" s="420"/>
      <c r="FSF110" s="420"/>
      <c r="FSG110" s="420"/>
      <c r="FSH110" s="420"/>
      <c r="FSI110" s="420"/>
      <c r="FSJ110" s="420"/>
      <c r="FSK110" s="420"/>
      <c r="FSL110" s="420"/>
      <c r="FSM110" s="420"/>
      <c r="FSN110" s="420"/>
      <c r="FSO110" s="420"/>
      <c r="FSP110" s="420"/>
      <c r="FSQ110" s="420"/>
      <c r="FSR110" s="420"/>
      <c r="FSS110" s="420"/>
      <c r="FST110" s="420"/>
      <c r="FSU110" s="420"/>
      <c r="FSV110" s="420"/>
      <c r="FSW110" s="420"/>
      <c r="FSX110" s="420"/>
      <c r="FSY110" s="420"/>
      <c r="FSZ110" s="420"/>
      <c r="FTA110" s="420"/>
      <c r="FTB110" s="420"/>
      <c r="FTC110" s="420"/>
      <c r="FTD110" s="420"/>
      <c r="FTE110" s="420"/>
      <c r="FTF110" s="420"/>
      <c r="FTG110" s="420"/>
      <c r="FTH110" s="420"/>
      <c r="FTI110" s="420"/>
      <c r="FTJ110" s="420"/>
      <c r="FTK110" s="420"/>
      <c r="FTL110" s="420"/>
      <c r="FTM110" s="420"/>
      <c r="FTN110" s="420"/>
      <c r="FTO110" s="420"/>
      <c r="FTP110" s="420"/>
      <c r="FTQ110" s="420"/>
      <c r="FTR110" s="420"/>
      <c r="FTS110" s="420"/>
      <c r="FTT110" s="420"/>
      <c r="FTU110" s="420"/>
      <c r="FTV110" s="420"/>
      <c r="FTW110" s="420"/>
      <c r="FTX110" s="420"/>
      <c r="FTY110" s="420"/>
      <c r="FTZ110" s="420"/>
      <c r="FUA110" s="420"/>
      <c r="FUB110" s="420"/>
      <c r="FUC110" s="420"/>
      <c r="FUD110" s="420"/>
      <c r="FUE110" s="420"/>
      <c r="FUF110" s="420"/>
      <c r="FUG110" s="420"/>
      <c r="FUH110" s="420"/>
      <c r="FUI110" s="420"/>
      <c r="FUJ110" s="420"/>
      <c r="FUK110" s="420"/>
      <c r="FUL110" s="420"/>
      <c r="FUM110" s="420"/>
      <c r="FUN110" s="420"/>
      <c r="FUO110" s="420"/>
      <c r="FUP110" s="420"/>
      <c r="FUQ110" s="420"/>
      <c r="FUR110" s="420"/>
      <c r="FUS110" s="420"/>
      <c r="FUT110" s="420"/>
      <c r="FUU110" s="420"/>
      <c r="FUV110" s="420"/>
      <c r="FUW110" s="420"/>
      <c r="FUX110" s="420"/>
      <c r="FUY110" s="420"/>
      <c r="FUZ110" s="420"/>
      <c r="FVA110" s="420"/>
      <c r="FVB110" s="420"/>
      <c r="FVC110" s="420"/>
      <c r="FVD110" s="420"/>
      <c r="FVE110" s="420"/>
      <c r="FVF110" s="420"/>
      <c r="FVG110" s="420"/>
      <c r="FVH110" s="420"/>
      <c r="FVI110" s="420"/>
      <c r="FVJ110" s="420"/>
      <c r="FVK110" s="420"/>
      <c r="FVL110" s="420"/>
      <c r="FVM110" s="420"/>
      <c r="FVN110" s="420"/>
      <c r="FVO110" s="420"/>
      <c r="FVP110" s="420"/>
      <c r="FVQ110" s="420"/>
      <c r="FVR110" s="420"/>
      <c r="FVS110" s="420"/>
      <c r="FVT110" s="420"/>
      <c r="FVU110" s="420"/>
      <c r="FVV110" s="420"/>
      <c r="FVW110" s="420"/>
      <c r="FVX110" s="420"/>
      <c r="FVY110" s="420"/>
      <c r="FVZ110" s="420"/>
      <c r="FWA110" s="420"/>
      <c r="FWB110" s="420"/>
      <c r="FWC110" s="420"/>
      <c r="FWD110" s="420"/>
      <c r="FWE110" s="420"/>
      <c r="FWF110" s="420"/>
      <c r="FWG110" s="420"/>
      <c r="FWH110" s="420"/>
      <c r="FWI110" s="420"/>
      <c r="FWJ110" s="420"/>
      <c r="FWK110" s="420"/>
      <c r="FWL110" s="420"/>
      <c r="FWM110" s="420"/>
      <c r="FWN110" s="420"/>
      <c r="FWO110" s="420"/>
      <c r="FWP110" s="420"/>
      <c r="FWQ110" s="420"/>
      <c r="FWR110" s="420"/>
      <c r="FWS110" s="420"/>
      <c r="FWT110" s="420"/>
      <c r="FWU110" s="420"/>
      <c r="FWV110" s="420"/>
      <c r="FWW110" s="420"/>
      <c r="FWX110" s="420"/>
      <c r="FWY110" s="420"/>
      <c r="FWZ110" s="420"/>
      <c r="FXA110" s="420"/>
      <c r="FXB110" s="420"/>
      <c r="FXC110" s="420"/>
      <c r="FXD110" s="420"/>
      <c r="FXE110" s="420"/>
      <c r="FXF110" s="420"/>
      <c r="FXG110" s="420"/>
      <c r="FXH110" s="420"/>
      <c r="FXI110" s="420"/>
      <c r="FXJ110" s="420"/>
      <c r="FXK110" s="420"/>
      <c r="FXL110" s="420"/>
      <c r="FXM110" s="420"/>
      <c r="FXN110" s="420"/>
      <c r="FXO110" s="420"/>
      <c r="FXP110" s="420"/>
      <c r="FXQ110" s="420"/>
      <c r="FXR110" s="420"/>
      <c r="FXS110" s="420"/>
      <c r="FXT110" s="420"/>
      <c r="FXU110" s="420"/>
      <c r="FXV110" s="420"/>
      <c r="FXW110" s="420"/>
      <c r="FXX110" s="420"/>
      <c r="FXY110" s="420"/>
      <c r="FXZ110" s="420"/>
      <c r="FYA110" s="420"/>
      <c r="FYB110" s="420"/>
      <c r="FYC110" s="420"/>
      <c r="FYD110" s="420"/>
      <c r="FYE110" s="420"/>
      <c r="FYF110" s="420"/>
      <c r="FYG110" s="420"/>
      <c r="FYH110" s="420"/>
      <c r="FYI110" s="420"/>
      <c r="FYJ110" s="420"/>
      <c r="FYK110" s="420"/>
      <c r="FYL110" s="420"/>
      <c r="FYM110" s="420"/>
      <c r="FYN110" s="420"/>
      <c r="FYO110" s="420"/>
      <c r="FYP110" s="420"/>
      <c r="FYQ110" s="420"/>
      <c r="FYR110" s="420"/>
      <c r="FYS110" s="420"/>
      <c r="FYT110" s="420"/>
      <c r="FYU110" s="420"/>
      <c r="FYV110" s="420"/>
      <c r="FYW110" s="420"/>
      <c r="FYX110" s="420"/>
      <c r="FYY110" s="420"/>
      <c r="FYZ110" s="420"/>
      <c r="FZA110" s="420"/>
      <c r="FZB110" s="420"/>
      <c r="FZC110" s="420"/>
      <c r="FZD110" s="420"/>
      <c r="FZE110" s="420"/>
      <c r="FZF110" s="420"/>
      <c r="FZG110" s="420"/>
      <c r="FZH110" s="420"/>
      <c r="FZI110" s="420"/>
      <c r="FZJ110" s="420"/>
      <c r="FZK110" s="420"/>
      <c r="FZL110" s="420"/>
      <c r="FZM110" s="420"/>
      <c r="FZN110" s="420"/>
      <c r="FZO110" s="420"/>
      <c r="FZP110" s="420"/>
      <c r="FZQ110" s="420"/>
      <c r="FZR110" s="420"/>
      <c r="FZS110" s="420"/>
      <c r="FZT110" s="420"/>
      <c r="FZU110" s="420"/>
      <c r="FZV110" s="420"/>
      <c r="FZW110" s="420"/>
      <c r="FZX110" s="420"/>
      <c r="FZY110" s="420"/>
      <c r="FZZ110" s="420"/>
      <c r="GAA110" s="420"/>
      <c r="GAB110" s="420"/>
      <c r="GAC110" s="420"/>
      <c r="GAD110" s="420"/>
      <c r="GAE110" s="420"/>
      <c r="GAF110" s="420"/>
      <c r="GAG110" s="420"/>
      <c r="GAH110" s="420"/>
      <c r="GAI110" s="420"/>
      <c r="GAJ110" s="420"/>
      <c r="GAK110" s="420"/>
      <c r="GAL110" s="420"/>
      <c r="GAM110" s="420"/>
      <c r="GAN110" s="420"/>
      <c r="GAO110" s="420"/>
      <c r="GAP110" s="420"/>
      <c r="GAQ110" s="420"/>
      <c r="GAR110" s="420"/>
      <c r="GAS110" s="420"/>
      <c r="GAT110" s="420"/>
      <c r="GAU110" s="420"/>
      <c r="GAV110" s="420"/>
      <c r="GAW110" s="420"/>
      <c r="GAX110" s="420"/>
      <c r="GAY110" s="420"/>
      <c r="GAZ110" s="420"/>
      <c r="GBA110" s="420"/>
      <c r="GBB110" s="420"/>
      <c r="GBC110" s="420"/>
      <c r="GBD110" s="420"/>
      <c r="GBE110" s="420"/>
      <c r="GBF110" s="420"/>
      <c r="GBG110" s="420"/>
      <c r="GBH110" s="420"/>
      <c r="GBI110" s="420"/>
      <c r="GBJ110" s="420"/>
      <c r="GBK110" s="420"/>
      <c r="GBL110" s="420"/>
      <c r="GBM110" s="420"/>
      <c r="GBN110" s="420"/>
      <c r="GBO110" s="420"/>
      <c r="GBP110" s="420"/>
      <c r="GBQ110" s="420"/>
      <c r="GBR110" s="420"/>
      <c r="GBS110" s="420"/>
      <c r="GBT110" s="420"/>
      <c r="GBU110" s="420"/>
      <c r="GBV110" s="420"/>
      <c r="GBW110" s="420"/>
      <c r="GBX110" s="420"/>
      <c r="GBY110" s="420"/>
      <c r="GBZ110" s="420"/>
      <c r="GCA110" s="420"/>
      <c r="GCB110" s="420"/>
      <c r="GCC110" s="420"/>
      <c r="GCD110" s="420"/>
      <c r="GCE110" s="420"/>
      <c r="GCF110" s="420"/>
      <c r="GCG110" s="420"/>
      <c r="GCH110" s="420"/>
      <c r="GCI110" s="420"/>
      <c r="GCJ110" s="420"/>
      <c r="GCK110" s="420"/>
      <c r="GCL110" s="420"/>
      <c r="GCM110" s="420"/>
      <c r="GCN110" s="420"/>
      <c r="GCO110" s="420"/>
      <c r="GCP110" s="420"/>
      <c r="GCQ110" s="420"/>
      <c r="GCR110" s="420"/>
      <c r="GCS110" s="420"/>
      <c r="GCT110" s="420"/>
      <c r="GCU110" s="420"/>
      <c r="GCV110" s="420"/>
      <c r="GCW110" s="420"/>
      <c r="GCX110" s="420"/>
      <c r="GCY110" s="420"/>
      <c r="GCZ110" s="420"/>
      <c r="GDA110" s="420"/>
      <c r="GDB110" s="420"/>
      <c r="GDC110" s="420"/>
      <c r="GDD110" s="420"/>
      <c r="GDE110" s="420"/>
      <c r="GDF110" s="420"/>
      <c r="GDG110" s="420"/>
      <c r="GDH110" s="420"/>
      <c r="GDI110" s="420"/>
      <c r="GDJ110" s="420"/>
      <c r="GDK110" s="420"/>
      <c r="GDL110" s="420"/>
      <c r="GDM110" s="420"/>
      <c r="GDN110" s="420"/>
      <c r="GDO110" s="420"/>
      <c r="GDP110" s="420"/>
      <c r="GDQ110" s="420"/>
      <c r="GDR110" s="420"/>
      <c r="GDS110" s="420"/>
      <c r="GDT110" s="420"/>
      <c r="GDU110" s="420"/>
      <c r="GDV110" s="420"/>
      <c r="GDW110" s="420"/>
      <c r="GDX110" s="420"/>
      <c r="GDY110" s="420"/>
      <c r="GDZ110" s="420"/>
      <c r="GEA110" s="420"/>
      <c r="GEB110" s="420"/>
      <c r="GEC110" s="420"/>
      <c r="GED110" s="420"/>
      <c r="GEE110" s="420"/>
      <c r="GEF110" s="420"/>
      <c r="GEG110" s="420"/>
      <c r="GEH110" s="420"/>
      <c r="GEI110" s="420"/>
      <c r="GEJ110" s="420"/>
      <c r="GEK110" s="420"/>
      <c r="GEL110" s="420"/>
      <c r="GEM110" s="420"/>
      <c r="GEN110" s="420"/>
      <c r="GEO110" s="420"/>
      <c r="GEP110" s="420"/>
      <c r="GEQ110" s="420"/>
      <c r="GER110" s="420"/>
      <c r="GES110" s="420"/>
      <c r="GET110" s="420"/>
      <c r="GEU110" s="420"/>
      <c r="GEV110" s="420"/>
      <c r="GEW110" s="420"/>
      <c r="GEX110" s="420"/>
      <c r="GEY110" s="420"/>
      <c r="GEZ110" s="420"/>
      <c r="GFA110" s="420"/>
      <c r="GFB110" s="420"/>
      <c r="GFC110" s="420"/>
      <c r="GFD110" s="420"/>
      <c r="GFE110" s="420"/>
      <c r="GFF110" s="420"/>
      <c r="GFG110" s="420"/>
      <c r="GFH110" s="420"/>
      <c r="GFI110" s="420"/>
      <c r="GFJ110" s="420"/>
      <c r="GFK110" s="420"/>
      <c r="GFL110" s="420"/>
      <c r="GFM110" s="420"/>
      <c r="GFN110" s="420"/>
      <c r="GFO110" s="420"/>
      <c r="GFP110" s="420"/>
      <c r="GFQ110" s="420"/>
      <c r="GFR110" s="420"/>
      <c r="GFS110" s="420"/>
      <c r="GFT110" s="420"/>
      <c r="GFU110" s="420"/>
      <c r="GFV110" s="420"/>
      <c r="GFW110" s="420"/>
      <c r="GFX110" s="420"/>
      <c r="GFY110" s="420"/>
      <c r="GFZ110" s="420"/>
      <c r="GGA110" s="420"/>
      <c r="GGB110" s="420"/>
      <c r="GGC110" s="420"/>
      <c r="GGD110" s="420"/>
      <c r="GGE110" s="420"/>
      <c r="GGF110" s="420"/>
      <c r="GGG110" s="420"/>
      <c r="GGH110" s="420"/>
      <c r="GGI110" s="420"/>
      <c r="GGJ110" s="420"/>
      <c r="GGK110" s="420"/>
      <c r="GGL110" s="420"/>
      <c r="GGM110" s="420"/>
      <c r="GGN110" s="420"/>
      <c r="GGO110" s="420"/>
      <c r="GGP110" s="420"/>
      <c r="GGQ110" s="420"/>
      <c r="GGR110" s="420"/>
      <c r="GGS110" s="420"/>
      <c r="GGT110" s="420"/>
      <c r="GGU110" s="420"/>
      <c r="GGV110" s="420"/>
      <c r="GGW110" s="420"/>
      <c r="GGX110" s="420"/>
      <c r="GGY110" s="420"/>
      <c r="GGZ110" s="420"/>
      <c r="GHA110" s="420"/>
      <c r="GHB110" s="420"/>
      <c r="GHC110" s="420"/>
      <c r="GHD110" s="420"/>
      <c r="GHE110" s="420"/>
      <c r="GHF110" s="420"/>
      <c r="GHG110" s="420"/>
      <c r="GHH110" s="420"/>
      <c r="GHI110" s="420"/>
      <c r="GHJ110" s="420"/>
      <c r="GHK110" s="420"/>
      <c r="GHL110" s="420"/>
      <c r="GHM110" s="420"/>
      <c r="GHN110" s="420"/>
      <c r="GHO110" s="420"/>
      <c r="GHP110" s="420"/>
      <c r="GHQ110" s="420"/>
      <c r="GHR110" s="420"/>
      <c r="GHS110" s="420"/>
      <c r="GHT110" s="420"/>
      <c r="GHU110" s="420"/>
      <c r="GHV110" s="420"/>
      <c r="GHW110" s="420"/>
      <c r="GHX110" s="420"/>
      <c r="GHY110" s="420"/>
      <c r="GHZ110" s="420"/>
      <c r="GIA110" s="420"/>
      <c r="GIB110" s="420"/>
      <c r="GIC110" s="420"/>
      <c r="GID110" s="420"/>
      <c r="GIE110" s="420"/>
      <c r="GIF110" s="420"/>
      <c r="GIG110" s="420"/>
      <c r="GIH110" s="420"/>
      <c r="GII110" s="420"/>
      <c r="GIJ110" s="420"/>
      <c r="GIK110" s="420"/>
      <c r="GIL110" s="420"/>
      <c r="GIM110" s="420"/>
      <c r="GIN110" s="420"/>
      <c r="GIO110" s="420"/>
      <c r="GIP110" s="420"/>
      <c r="GIQ110" s="420"/>
      <c r="GIR110" s="420"/>
      <c r="GIS110" s="420"/>
      <c r="GIT110" s="420"/>
      <c r="GIU110" s="420"/>
      <c r="GIV110" s="420"/>
      <c r="GIW110" s="420"/>
      <c r="GIX110" s="420"/>
      <c r="GIY110" s="420"/>
      <c r="GIZ110" s="420"/>
      <c r="GJA110" s="420"/>
      <c r="GJB110" s="420"/>
      <c r="GJC110" s="420"/>
      <c r="GJD110" s="420"/>
      <c r="GJE110" s="420"/>
      <c r="GJF110" s="420"/>
      <c r="GJG110" s="420"/>
      <c r="GJH110" s="420"/>
      <c r="GJI110" s="420"/>
      <c r="GJJ110" s="420"/>
      <c r="GJK110" s="420"/>
      <c r="GJL110" s="420"/>
      <c r="GJM110" s="420"/>
      <c r="GJN110" s="420"/>
      <c r="GJO110" s="420"/>
      <c r="GJP110" s="420"/>
      <c r="GJQ110" s="420"/>
      <c r="GJR110" s="420"/>
      <c r="GJS110" s="420"/>
      <c r="GJT110" s="420"/>
      <c r="GJU110" s="420"/>
      <c r="GJV110" s="420"/>
      <c r="GJW110" s="420"/>
      <c r="GJX110" s="420"/>
      <c r="GJY110" s="420"/>
      <c r="GJZ110" s="420"/>
      <c r="GKA110" s="420"/>
      <c r="GKB110" s="420"/>
      <c r="GKC110" s="420"/>
      <c r="GKD110" s="420"/>
      <c r="GKE110" s="420"/>
      <c r="GKF110" s="420"/>
      <c r="GKG110" s="420"/>
      <c r="GKH110" s="420"/>
      <c r="GKI110" s="420"/>
      <c r="GKJ110" s="420"/>
      <c r="GKK110" s="420"/>
      <c r="GKL110" s="420"/>
      <c r="GKM110" s="420"/>
      <c r="GKN110" s="420"/>
      <c r="GKO110" s="420"/>
      <c r="GKP110" s="420"/>
      <c r="GKQ110" s="420"/>
      <c r="GKR110" s="420"/>
      <c r="GKS110" s="420"/>
      <c r="GKT110" s="420"/>
      <c r="GKU110" s="420"/>
      <c r="GKV110" s="420"/>
      <c r="GKW110" s="420"/>
      <c r="GKX110" s="420"/>
      <c r="GKY110" s="420"/>
      <c r="GKZ110" s="420"/>
      <c r="GLA110" s="420"/>
      <c r="GLB110" s="420"/>
      <c r="GLC110" s="420"/>
      <c r="GLD110" s="420"/>
      <c r="GLE110" s="420"/>
      <c r="GLF110" s="420"/>
      <c r="GLG110" s="420"/>
      <c r="GLH110" s="420"/>
      <c r="GLI110" s="420"/>
      <c r="GLJ110" s="420"/>
      <c r="GLK110" s="420"/>
      <c r="GLL110" s="420"/>
      <c r="GLM110" s="420"/>
      <c r="GLN110" s="420"/>
      <c r="GLO110" s="420"/>
      <c r="GLP110" s="420"/>
      <c r="GLQ110" s="420"/>
      <c r="GLR110" s="420"/>
      <c r="GLS110" s="420"/>
      <c r="GLT110" s="420"/>
      <c r="GLU110" s="420"/>
      <c r="GLV110" s="420"/>
      <c r="GLW110" s="420"/>
      <c r="GLX110" s="420"/>
      <c r="GLY110" s="420"/>
      <c r="GLZ110" s="420"/>
      <c r="GMA110" s="420"/>
      <c r="GMB110" s="420"/>
      <c r="GMC110" s="420"/>
      <c r="GMD110" s="420"/>
      <c r="GME110" s="420"/>
      <c r="GMF110" s="420"/>
      <c r="GMG110" s="420"/>
      <c r="GMH110" s="420"/>
      <c r="GMI110" s="420"/>
      <c r="GMJ110" s="420"/>
      <c r="GMK110" s="420"/>
      <c r="GML110" s="420"/>
      <c r="GMM110" s="420"/>
      <c r="GMN110" s="420"/>
      <c r="GMO110" s="420"/>
      <c r="GMP110" s="420"/>
      <c r="GMQ110" s="420"/>
      <c r="GMR110" s="420"/>
      <c r="GMS110" s="420"/>
      <c r="GMT110" s="420"/>
      <c r="GMU110" s="420"/>
      <c r="GMV110" s="420"/>
      <c r="GMW110" s="420"/>
      <c r="GMX110" s="420"/>
      <c r="GMY110" s="420"/>
      <c r="GMZ110" s="420"/>
      <c r="GNA110" s="420"/>
      <c r="GNB110" s="420"/>
      <c r="GNC110" s="420"/>
      <c r="GND110" s="420"/>
      <c r="GNE110" s="420"/>
      <c r="GNF110" s="420"/>
      <c r="GNG110" s="420"/>
      <c r="GNH110" s="420"/>
      <c r="GNI110" s="420"/>
      <c r="GNJ110" s="420"/>
      <c r="GNK110" s="420"/>
      <c r="GNL110" s="420"/>
      <c r="GNM110" s="420"/>
      <c r="GNN110" s="420"/>
      <c r="GNO110" s="420"/>
      <c r="GNP110" s="420"/>
      <c r="GNQ110" s="420"/>
      <c r="GNR110" s="420"/>
      <c r="GNS110" s="420"/>
      <c r="GNT110" s="420"/>
      <c r="GNU110" s="420"/>
      <c r="GNV110" s="420"/>
      <c r="GNW110" s="420"/>
      <c r="GNX110" s="420"/>
      <c r="GNY110" s="420"/>
      <c r="GNZ110" s="420"/>
      <c r="GOA110" s="420"/>
      <c r="GOB110" s="420"/>
      <c r="GOC110" s="420"/>
      <c r="GOD110" s="420"/>
      <c r="GOE110" s="420"/>
      <c r="GOF110" s="420"/>
      <c r="GOG110" s="420"/>
      <c r="GOH110" s="420"/>
      <c r="GOI110" s="420"/>
      <c r="GOJ110" s="420"/>
      <c r="GOK110" s="420"/>
      <c r="GOL110" s="420"/>
      <c r="GOM110" s="420"/>
      <c r="GON110" s="420"/>
      <c r="GOO110" s="420"/>
      <c r="GOP110" s="420"/>
      <c r="GOQ110" s="420"/>
      <c r="GOR110" s="420"/>
      <c r="GOS110" s="420"/>
      <c r="GOT110" s="420"/>
      <c r="GOU110" s="420"/>
      <c r="GOV110" s="420"/>
      <c r="GOW110" s="420"/>
      <c r="GOX110" s="420"/>
      <c r="GOY110" s="420"/>
      <c r="GOZ110" s="420"/>
      <c r="GPA110" s="420"/>
      <c r="GPB110" s="420"/>
      <c r="GPC110" s="420"/>
      <c r="GPD110" s="420"/>
      <c r="GPE110" s="420"/>
      <c r="GPF110" s="420"/>
      <c r="GPG110" s="420"/>
      <c r="GPH110" s="420"/>
      <c r="GPI110" s="420"/>
      <c r="GPJ110" s="420"/>
      <c r="GPK110" s="420"/>
      <c r="GPL110" s="420"/>
      <c r="GPM110" s="420"/>
      <c r="GPN110" s="420"/>
      <c r="GPO110" s="420"/>
      <c r="GPP110" s="420"/>
      <c r="GPQ110" s="420"/>
      <c r="GPR110" s="420"/>
      <c r="GPS110" s="420"/>
      <c r="GPT110" s="420"/>
      <c r="GPU110" s="420"/>
      <c r="GPV110" s="420"/>
      <c r="GPW110" s="420"/>
      <c r="GPX110" s="420"/>
      <c r="GPY110" s="420"/>
      <c r="GPZ110" s="420"/>
      <c r="GQA110" s="420"/>
      <c r="GQB110" s="420"/>
      <c r="GQC110" s="420"/>
      <c r="GQD110" s="420"/>
      <c r="GQE110" s="420"/>
      <c r="GQF110" s="420"/>
      <c r="GQG110" s="420"/>
      <c r="GQH110" s="420"/>
      <c r="GQI110" s="420"/>
      <c r="GQJ110" s="420"/>
      <c r="GQK110" s="420"/>
      <c r="GQL110" s="420"/>
      <c r="GQM110" s="420"/>
      <c r="GQN110" s="420"/>
      <c r="GQO110" s="420"/>
      <c r="GQP110" s="420"/>
      <c r="GQQ110" s="420"/>
      <c r="GQR110" s="420"/>
      <c r="GQS110" s="420"/>
      <c r="GQT110" s="420"/>
      <c r="GQU110" s="420"/>
      <c r="GQV110" s="420"/>
      <c r="GQW110" s="420"/>
      <c r="GQX110" s="420"/>
      <c r="GQY110" s="420"/>
      <c r="GQZ110" s="420"/>
      <c r="GRA110" s="420"/>
      <c r="GRB110" s="420"/>
      <c r="GRC110" s="420"/>
      <c r="GRD110" s="420"/>
      <c r="GRE110" s="420"/>
      <c r="GRF110" s="420"/>
      <c r="GRG110" s="420"/>
      <c r="GRH110" s="420"/>
      <c r="GRI110" s="420"/>
      <c r="GRJ110" s="420"/>
      <c r="GRK110" s="420"/>
      <c r="GRL110" s="420"/>
      <c r="GRM110" s="420"/>
      <c r="GRN110" s="420"/>
      <c r="GRO110" s="420"/>
      <c r="GRP110" s="420"/>
      <c r="GRQ110" s="420"/>
      <c r="GRR110" s="420"/>
      <c r="GRS110" s="420"/>
      <c r="GRT110" s="420"/>
      <c r="GRU110" s="420"/>
      <c r="GRV110" s="420"/>
      <c r="GRW110" s="420"/>
      <c r="GRX110" s="420"/>
      <c r="GRY110" s="420"/>
      <c r="GRZ110" s="420"/>
      <c r="GSA110" s="420"/>
      <c r="GSB110" s="420"/>
      <c r="GSC110" s="420"/>
      <c r="GSD110" s="420"/>
      <c r="GSE110" s="420"/>
      <c r="GSF110" s="420"/>
      <c r="GSG110" s="420"/>
      <c r="GSH110" s="420"/>
      <c r="GSI110" s="420"/>
      <c r="GSJ110" s="420"/>
      <c r="GSK110" s="420"/>
      <c r="GSL110" s="420"/>
      <c r="GSM110" s="420"/>
      <c r="GSN110" s="420"/>
      <c r="GSO110" s="420"/>
      <c r="GSP110" s="420"/>
      <c r="GSQ110" s="420"/>
      <c r="GSR110" s="420"/>
      <c r="GSS110" s="420"/>
      <c r="GST110" s="420"/>
      <c r="GSU110" s="420"/>
      <c r="GSV110" s="420"/>
      <c r="GSW110" s="420"/>
      <c r="GSX110" s="420"/>
      <c r="GSY110" s="420"/>
      <c r="GSZ110" s="420"/>
      <c r="GTA110" s="420"/>
      <c r="GTB110" s="420"/>
      <c r="GTC110" s="420"/>
      <c r="GTD110" s="420"/>
      <c r="GTE110" s="420"/>
      <c r="GTF110" s="420"/>
      <c r="GTG110" s="420"/>
      <c r="GTH110" s="420"/>
      <c r="GTI110" s="420"/>
      <c r="GTJ110" s="420"/>
      <c r="GTK110" s="420"/>
      <c r="GTL110" s="420"/>
      <c r="GTM110" s="420"/>
      <c r="GTN110" s="420"/>
      <c r="GTO110" s="420"/>
      <c r="GTP110" s="420"/>
      <c r="GTQ110" s="420"/>
      <c r="GTR110" s="420"/>
      <c r="GTS110" s="420"/>
      <c r="GTT110" s="420"/>
      <c r="GTU110" s="420"/>
      <c r="GTV110" s="420"/>
      <c r="GTW110" s="420"/>
      <c r="GTX110" s="420"/>
      <c r="GTY110" s="420"/>
      <c r="GTZ110" s="420"/>
      <c r="GUA110" s="420"/>
      <c r="GUB110" s="420"/>
      <c r="GUC110" s="420"/>
      <c r="GUD110" s="420"/>
      <c r="GUE110" s="420"/>
      <c r="GUF110" s="420"/>
      <c r="GUG110" s="420"/>
      <c r="GUH110" s="420"/>
      <c r="GUI110" s="420"/>
      <c r="GUJ110" s="420"/>
      <c r="GUK110" s="420"/>
      <c r="GUL110" s="420"/>
      <c r="GUM110" s="420"/>
      <c r="GUN110" s="420"/>
      <c r="GUO110" s="420"/>
      <c r="GUP110" s="420"/>
      <c r="GUQ110" s="420"/>
      <c r="GUR110" s="420"/>
      <c r="GUS110" s="420"/>
      <c r="GUT110" s="420"/>
      <c r="GUU110" s="420"/>
      <c r="GUV110" s="420"/>
      <c r="GUW110" s="420"/>
      <c r="GUX110" s="420"/>
      <c r="GUY110" s="420"/>
      <c r="GUZ110" s="420"/>
      <c r="GVA110" s="420"/>
      <c r="GVB110" s="420"/>
      <c r="GVC110" s="420"/>
      <c r="GVD110" s="420"/>
      <c r="GVE110" s="420"/>
      <c r="GVF110" s="420"/>
      <c r="GVG110" s="420"/>
      <c r="GVH110" s="420"/>
      <c r="GVI110" s="420"/>
      <c r="GVJ110" s="420"/>
      <c r="GVK110" s="420"/>
      <c r="GVL110" s="420"/>
      <c r="GVM110" s="420"/>
      <c r="GVN110" s="420"/>
      <c r="GVO110" s="420"/>
      <c r="GVP110" s="420"/>
      <c r="GVQ110" s="420"/>
      <c r="GVR110" s="420"/>
      <c r="GVS110" s="420"/>
      <c r="GVT110" s="420"/>
      <c r="GVU110" s="420"/>
      <c r="GVV110" s="420"/>
      <c r="GVW110" s="420"/>
      <c r="GVX110" s="420"/>
      <c r="GVY110" s="420"/>
      <c r="GVZ110" s="420"/>
      <c r="GWA110" s="420"/>
      <c r="GWB110" s="420"/>
      <c r="GWC110" s="420"/>
      <c r="GWD110" s="420"/>
      <c r="GWE110" s="420"/>
      <c r="GWF110" s="420"/>
      <c r="GWG110" s="420"/>
      <c r="GWH110" s="420"/>
      <c r="GWI110" s="420"/>
      <c r="GWJ110" s="420"/>
      <c r="GWK110" s="420"/>
      <c r="GWL110" s="420"/>
      <c r="GWM110" s="420"/>
      <c r="GWN110" s="420"/>
      <c r="GWO110" s="420"/>
      <c r="GWP110" s="420"/>
      <c r="GWQ110" s="420"/>
      <c r="GWR110" s="420"/>
      <c r="GWS110" s="420"/>
      <c r="GWT110" s="420"/>
      <c r="GWU110" s="420"/>
      <c r="GWV110" s="420"/>
      <c r="GWW110" s="420"/>
      <c r="GWX110" s="420"/>
      <c r="GWY110" s="420"/>
      <c r="GWZ110" s="420"/>
      <c r="GXA110" s="420"/>
      <c r="GXB110" s="420"/>
      <c r="GXC110" s="420"/>
      <c r="GXD110" s="420"/>
      <c r="GXE110" s="420"/>
      <c r="GXF110" s="420"/>
      <c r="GXG110" s="420"/>
      <c r="GXH110" s="420"/>
      <c r="GXI110" s="420"/>
      <c r="GXJ110" s="420"/>
      <c r="GXK110" s="420"/>
      <c r="GXL110" s="420"/>
      <c r="GXM110" s="420"/>
      <c r="GXN110" s="420"/>
      <c r="GXO110" s="420"/>
      <c r="GXP110" s="420"/>
      <c r="GXQ110" s="420"/>
      <c r="GXR110" s="420"/>
      <c r="GXS110" s="420"/>
      <c r="GXT110" s="420"/>
      <c r="GXU110" s="420"/>
      <c r="GXV110" s="420"/>
      <c r="GXW110" s="420"/>
      <c r="GXX110" s="420"/>
      <c r="GXY110" s="420"/>
      <c r="GXZ110" s="420"/>
      <c r="GYA110" s="420"/>
      <c r="GYB110" s="420"/>
      <c r="GYC110" s="420"/>
      <c r="GYD110" s="420"/>
      <c r="GYE110" s="420"/>
      <c r="GYF110" s="420"/>
      <c r="GYG110" s="420"/>
      <c r="GYH110" s="420"/>
      <c r="GYI110" s="420"/>
      <c r="GYJ110" s="420"/>
      <c r="GYK110" s="420"/>
      <c r="GYL110" s="420"/>
      <c r="GYM110" s="420"/>
      <c r="GYN110" s="420"/>
      <c r="GYO110" s="420"/>
      <c r="GYP110" s="420"/>
      <c r="GYQ110" s="420"/>
      <c r="GYR110" s="420"/>
      <c r="GYS110" s="420"/>
      <c r="GYT110" s="420"/>
      <c r="GYU110" s="420"/>
      <c r="GYV110" s="420"/>
      <c r="GYW110" s="420"/>
      <c r="GYX110" s="420"/>
      <c r="GYY110" s="420"/>
      <c r="GYZ110" s="420"/>
      <c r="GZA110" s="420"/>
      <c r="GZB110" s="420"/>
      <c r="GZC110" s="420"/>
      <c r="GZD110" s="420"/>
      <c r="GZE110" s="420"/>
      <c r="GZF110" s="420"/>
      <c r="GZG110" s="420"/>
      <c r="GZH110" s="420"/>
      <c r="GZI110" s="420"/>
      <c r="GZJ110" s="420"/>
      <c r="GZK110" s="420"/>
      <c r="GZL110" s="420"/>
      <c r="GZM110" s="420"/>
      <c r="GZN110" s="420"/>
      <c r="GZO110" s="420"/>
      <c r="GZP110" s="420"/>
      <c r="GZQ110" s="420"/>
      <c r="GZR110" s="420"/>
      <c r="GZS110" s="420"/>
      <c r="GZT110" s="420"/>
      <c r="GZU110" s="420"/>
      <c r="GZV110" s="420"/>
      <c r="GZW110" s="420"/>
      <c r="GZX110" s="420"/>
      <c r="GZY110" s="420"/>
      <c r="GZZ110" s="420"/>
      <c r="HAA110" s="420"/>
      <c r="HAB110" s="420"/>
      <c r="HAC110" s="420"/>
      <c r="HAD110" s="420"/>
      <c r="HAE110" s="420"/>
      <c r="HAF110" s="420"/>
      <c r="HAG110" s="420"/>
      <c r="HAH110" s="420"/>
      <c r="HAI110" s="420"/>
      <c r="HAJ110" s="420"/>
      <c r="HAK110" s="420"/>
      <c r="HAL110" s="420"/>
      <c r="HAM110" s="420"/>
      <c r="HAN110" s="420"/>
      <c r="HAO110" s="420"/>
      <c r="HAP110" s="420"/>
      <c r="HAQ110" s="420"/>
      <c r="HAR110" s="420"/>
      <c r="HAS110" s="420"/>
      <c r="HAT110" s="420"/>
      <c r="HAU110" s="420"/>
      <c r="HAV110" s="420"/>
      <c r="HAW110" s="420"/>
      <c r="HAX110" s="420"/>
      <c r="HAY110" s="420"/>
      <c r="HAZ110" s="420"/>
      <c r="HBA110" s="420"/>
      <c r="HBB110" s="420"/>
      <c r="HBC110" s="420"/>
      <c r="HBD110" s="420"/>
      <c r="HBE110" s="420"/>
      <c r="HBF110" s="420"/>
      <c r="HBG110" s="420"/>
      <c r="HBH110" s="420"/>
      <c r="HBI110" s="420"/>
      <c r="HBJ110" s="420"/>
      <c r="HBK110" s="420"/>
      <c r="HBL110" s="420"/>
      <c r="HBM110" s="420"/>
      <c r="HBN110" s="420"/>
      <c r="HBO110" s="420"/>
      <c r="HBP110" s="420"/>
      <c r="HBQ110" s="420"/>
      <c r="HBR110" s="420"/>
      <c r="HBS110" s="420"/>
      <c r="HBT110" s="420"/>
      <c r="HBU110" s="420"/>
      <c r="HBV110" s="420"/>
      <c r="HBW110" s="420"/>
      <c r="HBX110" s="420"/>
      <c r="HBY110" s="420"/>
      <c r="HBZ110" s="420"/>
      <c r="HCA110" s="420"/>
      <c r="HCB110" s="420"/>
      <c r="HCC110" s="420"/>
      <c r="HCD110" s="420"/>
      <c r="HCE110" s="420"/>
      <c r="HCF110" s="420"/>
      <c r="HCG110" s="420"/>
      <c r="HCH110" s="420"/>
      <c r="HCI110" s="420"/>
      <c r="HCJ110" s="420"/>
      <c r="HCK110" s="420"/>
      <c r="HCL110" s="420"/>
      <c r="HCM110" s="420"/>
      <c r="HCN110" s="420"/>
      <c r="HCO110" s="420"/>
      <c r="HCP110" s="420"/>
      <c r="HCQ110" s="420"/>
      <c r="HCR110" s="420"/>
      <c r="HCS110" s="420"/>
      <c r="HCT110" s="420"/>
      <c r="HCU110" s="420"/>
      <c r="HCV110" s="420"/>
      <c r="HCW110" s="420"/>
      <c r="HCX110" s="420"/>
      <c r="HCY110" s="420"/>
      <c r="HCZ110" s="420"/>
      <c r="HDA110" s="420"/>
      <c r="HDB110" s="420"/>
      <c r="HDC110" s="420"/>
      <c r="HDD110" s="420"/>
      <c r="HDE110" s="420"/>
      <c r="HDF110" s="420"/>
      <c r="HDG110" s="420"/>
      <c r="HDH110" s="420"/>
      <c r="HDI110" s="420"/>
      <c r="HDJ110" s="420"/>
      <c r="HDK110" s="420"/>
      <c r="HDL110" s="420"/>
      <c r="HDM110" s="420"/>
      <c r="HDN110" s="420"/>
      <c r="HDO110" s="420"/>
      <c r="HDP110" s="420"/>
      <c r="HDQ110" s="420"/>
      <c r="HDR110" s="420"/>
      <c r="HDS110" s="420"/>
      <c r="HDT110" s="420"/>
      <c r="HDU110" s="420"/>
      <c r="HDV110" s="420"/>
      <c r="HDW110" s="420"/>
      <c r="HDX110" s="420"/>
      <c r="HDY110" s="420"/>
      <c r="HDZ110" s="420"/>
      <c r="HEA110" s="420"/>
      <c r="HEB110" s="420"/>
      <c r="HEC110" s="420"/>
      <c r="HED110" s="420"/>
      <c r="HEE110" s="420"/>
      <c r="HEF110" s="420"/>
      <c r="HEG110" s="420"/>
      <c r="HEH110" s="420"/>
      <c r="HEI110" s="420"/>
      <c r="HEJ110" s="420"/>
      <c r="HEK110" s="420"/>
      <c r="HEL110" s="420"/>
      <c r="HEM110" s="420"/>
      <c r="HEN110" s="420"/>
      <c r="HEO110" s="420"/>
      <c r="HEP110" s="420"/>
      <c r="HEQ110" s="420"/>
      <c r="HER110" s="420"/>
      <c r="HES110" s="420"/>
      <c r="HET110" s="420"/>
      <c r="HEU110" s="420"/>
      <c r="HEV110" s="420"/>
      <c r="HEW110" s="420"/>
      <c r="HEX110" s="420"/>
      <c r="HEY110" s="420"/>
      <c r="HEZ110" s="420"/>
      <c r="HFA110" s="420"/>
      <c r="HFB110" s="420"/>
      <c r="HFC110" s="420"/>
      <c r="HFD110" s="420"/>
      <c r="HFE110" s="420"/>
      <c r="HFF110" s="420"/>
      <c r="HFG110" s="420"/>
      <c r="HFH110" s="420"/>
      <c r="HFI110" s="420"/>
      <c r="HFJ110" s="420"/>
      <c r="HFK110" s="420"/>
      <c r="HFL110" s="420"/>
      <c r="HFM110" s="420"/>
      <c r="HFN110" s="420"/>
      <c r="HFO110" s="420"/>
      <c r="HFP110" s="420"/>
      <c r="HFQ110" s="420"/>
      <c r="HFR110" s="420"/>
      <c r="HFS110" s="420"/>
      <c r="HFT110" s="420"/>
      <c r="HFU110" s="420"/>
      <c r="HFV110" s="420"/>
      <c r="HFW110" s="420"/>
      <c r="HFX110" s="420"/>
      <c r="HFY110" s="420"/>
      <c r="HFZ110" s="420"/>
      <c r="HGA110" s="420"/>
      <c r="HGB110" s="420"/>
      <c r="HGC110" s="420"/>
      <c r="HGD110" s="420"/>
      <c r="HGE110" s="420"/>
      <c r="HGF110" s="420"/>
      <c r="HGG110" s="420"/>
      <c r="HGH110" s="420"/>
      <c r="HGI110" s="420"/>
      <c r="HGJ110" s="420"/>
      <c r="HGK110" s="420"/>
      <c r="HGL110" s="420"/>
      <c r="HGM110" s="420"/>
      <c r="HGN110" s="420"/>
      <c r="HGO110" s="420"/>
      <c r="HGP110" s="420"/>
      <c r="HGQ110" s="420"/>
      <c r="HGR110" s="420"/>
      <c r="HGS110" s="420"/>
      <c r="HGT110" s="420"/>
      <c r="HGU110" s="420"/>
      <c r="HGV110" s="420"/>
      <c r="HGW110" s="420"/>
      <c r="HGX110" s="420"/>
      <c r="HGY110" s="420"/>
      <c r="HGZ110" s="420"/>
      <c r="HHA110" s="420"/>
      <c r="HHB110" s="420"/>
      <c r="HHC110" s="420"/>
      <c r="HHD110" s="420"/>
      <c r="HHE110" s="420"/>
      <c r="HHF110" s="420"/>
      <c r="HHG110" s="420"/>
      <c r="HHH110" s="420"/>
      <c r="HHI110" s="420"/>
      <c r="HHJ110" s="420"/>
      <c r="HHK110" s="420"/>
      <c r="HHL110" s="420"/>
      <c r="HHM110" s="420"/>
      <c r="HHN110" s="420"/>
      <c r="HHO110" s="420"/>
      <c r="HHP110" s="420"/>
      <c r="HHQ110" s="420"/>
      <c r="HHR110" s="420"/>
      <c r="HHS110" s="420"/>
      <c r="HHT110" s="420"/>
      <c r="HHU110" s="420"/>
      <c r="HHV110" s="420"/>
      <c r="HHW110" s="420"/>
      <c r="HHX110" s="420"/>
      <c r="HHY110" s="420"/>
      <c r="HHZ110" s="420"/>
      <c r="HIA110" s="420"/>
      <c r="HIB110" s="420"/>
      <c r="HIC110" s="420"/>
      <c r="HID110" s="420"/>
      <c r="HIE110" s="420"/>
      <c r="HIF110" s="420"/>
      <c r="HIG110" s="420"/>
      <c r="HIH110" s="420"/>
      <c r="HII110" s="420"/>
      <c r="HIJ110" s="420"/>
      <c r="HIK110" s="420"/>
      <c r="HIL110" s="420"/>
      <c r="HIM110" s="420"/>
      <c r="HIN110" s="420"/>
      <c r="HIO110" s="420"/>
      <c r="HIP110" s="420"/>
      <c r="HIQ110" s="420"/>
      <c r="HIR110" s="420"/>
      <c r="HIS110" s="420"/>
      <c r="HIT110" s="420"/>
      <c r="HIU110" s="420"/>
      <c r="HIV110" s="420"/>
      <c r="HIW110" s="420"/>
      <c r="HIX110" s="420"/>
      <c r="HIY110" s="420"/>
      <c r="HIZ110" s="420"/>
      <c r="HJA110" s="420"/>
      <c r="HJB110" s="420"/>
      <c r="HJC110" s="420"/>
      <c r="HJD110" s="420"/>
      <c r="HJE110" s="420"/>
      <c r="HJF110" s="420"/>
      <c r="HJG110" s="420"/>
      <c r="HJH110" s="420"/>
      <c r="HJI110" s="420"/>
      <c r="HJJ110" s="420"/>
      <c r="HJK110" s="420"/>
      <c r="HJL110" s="420"/>
      <c r="HJM110" s="420"/>
      <c r="HJN110" s="420"/>
      <c r="HJO110" s="420"/>
      <c r="HJP110" s="420"/>
      <c r="HJQ110" s="420"/>
      <c r="HJR110" s="420"/>
      <c r="HJS110" s="420"/>
      <c r="HJT110" s="420"/>
      <c r="HJU110" s="420"/>
      <c r="HJV110" s="420"/>
      <c r="HJW110" s="420"/>
      <c r="HJX110" s="420"/>
      <c r="HJY110" s="420"/>
      <c r="HJZ110" s="420"/>
      <c r="HKA110" s="420"/>
      <c r="HKB110" s="420"/>
      <c r="HKC110" s="420"/>
      <c r="HKD110" s="420"/>
      <c r="HKE110" s="420"/>
      <c r="HKF110" s="420"/>
      <c r="HKG110" s="420"/>
      <c r="HKH110" s="420"/>
      <c r="HKI110" s="420"/>
      <c r="HKJ110" s="420"/>
      <c r="HKK110" s="420"/>
      <c r="HKL110" s="420"/>
      <c r="HKM110" s="420"/>
      <c r="HKN110" s="420"/>
      <c r="HKO110" s="420"/>
      <c r="HKP110" s="420"/>
      <c r="HKQ110" s="420"/>
      <c r="HKR110" s="420"/>
      <c r="HKS110" s="420"/>
      <c r="HKT110" s="420"/>
      <c r="HKU110" s="420"/>
      <c r="HKV110" s="420"/>
      <c r="HKW110" s="420"/>
      <c r="HKX110" s="420"/>
      <c r="HKY110" s="420"/>
      <c r="HKZ110" s="420"/>
      <c r="HLA110" s="420"/>
      <c r="HLB110" s="420"/>
      <c r="HLC110" s="420"/>
      <c r="HLD110" s="420"/>
      <c r="HLE110" s="420"/>
      <c r="HLF110" s="420"/>
      <c r="HLG110" s="420"/>
      <c r="HLH110" s="420"/>
      <c r="HLI110" s="420"/>
      <c r="HLJ110" s="420"/>
      <c r="HLK110" s="420"/>
      <c r="HLL110" s="420"/>
      <c r="HLM110" s="420"/>
      <c r="HLN110" s="420"/>
      <c r="HLO110" s="420"/>
      <c r="HLP110" s="420"/>
      <c r="HLQ110" s="420"/>
      <c r="HLR110" s="420"/>
      <c r="HLS110" s="420"/>
      <c r="HLT110" s="420"/>
      <c r="HLU110" s="420"/>
      <c r="HLV110" s="420"/>
      <c r="HLW110" s="420"/>
      <c r="HLX110" s="420"/>
      <c r="HLY110" s="420"/>
      <c r="HLZ110" s="420"/>
      <c r="HMA110" s="420"/>
      <c r="HMB110" s="420"/>
      <c r="HMC110" s="420"/>
      <c r="HMD110" s="420"/>
      <c r="HME110" s="420"/>
      <c r="HMF110" s="420"/>
      <c r="HMG110" s="420"/>
      <c r="HMH110" s="420"/>
      <c r="HMI110" s="420"/>
      <c r="HMJ110" s="420"/>
      <c r="HMK110" s="420"/>
      <c r="HML110" s="420"/>
      <c r="HMM110" s="420"/>
      <c r="HMN110" s="420"/>
      <c r="HMO110" s="420"/>
      <c r="HMP110" s="420"/>
      <c r="HMQ110" s="420"/>
      <c r="HMR110" s="420"/>
      <c r="HMS110" s="420"/>
      <c r="HMT110" s="420"/>
      <c r="HMU110" s="420"/>
      <c r="HMV110" s="420"/>
      <c r="HMW110" s="420"/>
      <c r="HMX110" s="420"/>
      <c r="HMY110" s="420"/>
      <c r="HMZ110" s="420"/>
      <c r="HNA110" s="420"/>
      <c r="HNB110" s="420"/>
      <c r="HNC110" s="420"/>
      <c r="HND110" s="420"/>
      <c r="HNE110" s="420"/>
      <c r="HNF110" s="420"/>
      <c r="HNG110" s="420"/>
      <c r="HNH110" s="420"/>
      <c r="HNI110" s="420"/>
      <c r="HNJ110" s="420"/>
      <c r="HNK110" s="420"/>
      <c r="HNL110" s="420"/>
      <c r="HNM110" s="420"/>
      <c r="HNN110" s="420"/>
      <c r="HNO110" s="420"/>
      <c r="HNP110" s="420"/>
      <c r="HNQ110" s="420"/>
      <c r="HNR110" s="420"/>
      <c r="HNS110" s="420"/>
      <c r="HNT110" s="420"/>
      <c r="HNU110" s="420"/>
      <c r="HNV110" s="420"/>
      <c r="HNW110" s="420"/>
      <c r="HNX110" s="420"/>
      <c r="HNY110" s="420"/>
      <c r="HNZ110" s="420"/>
      <c r="HOA110" s="420"/>
      <c r="HOB110" s="420"/>
      <c r="HOC110" s="420"/>
      <c r="HOD110" s="420"/>
      <c r="HOE110" s="420"/>
      <c r="HOF110" s="420"/>
      <c r="HOG110" s="420"/>
      <c r="HOH110" s="420"/>
      <c r="HOI110" s="420"/>
      <c r="HOJ110" s="420"/>
      <c r="HOK110" s="420"/>
      <c r="HOL110" s="420"/>
      <c r="HOM110" s="420"/>
      <c r="HON110" s="420"/>
      <c r="HOO110" s="420"/>
      <c r="HOP110" s="420"/>
      <c r="HOQ110" s="420"/>
      <c r="HOR110" s="420"/>
      <c r="HOS110" s="420"/>
      <c r="HOT110" s="420"/>
      <c r="HOU110" s="420"/>
      <c r="HOV110" s="420"/>
      <c r="HOW110" s="420"/>
      <c r="HOX110" s="420"/>
      <c r="HOY110" s="420"/>
      <c r="HOZ110" s="420"/>
      <c r="HPA110" s="420"/>
      <c r="HPB110" s="420"/>
      <c r="HPC110" s="420"/>
      <c r="HPD110" s="420"/>
      <c r="HPE110" s="420"/>
      <c r="HPF110" s="420"/>
      <c r="HPG110" s="420"/>
      <c r="HPH110" s="420"/>
      <c r="HPI110" s="420"/>
      <c r="HPJ110" s="420"/>
      <c r="HPK110" s="420"/>
      <c r="HPL110" s="420"/>
      <c r="HPM110" s="420"/>
      <c r="HPN110" s="420"/>
      <c r="HPO110" s="420"/>
      <c r="HPP110" s="420"/>
      <c r="HPQ110" s="420"/>
      <c r="HPR110" s="420"/>
      <c r="HPS110" s="420"/>
      <c r="HPT110" s="420"/>
      <c r="HPU110" s="420"/>
      <c r="HPV110" s="420"/>
      <c r="HPW110" s="420"/>
      <c r="HPX110" s="420"/>
      <c r="HPY110" s="420"/>
      <c r="HPZ110" s="420"/>
      <c r="HQA110" s="420"/>
      <c r="HQB110" s="420"/>
      <c r="HQC110" s="420"/>
      <c r="HQD110" s="420"/>
      <c r="HQE110" s="420"/>
      <c r="HQF110" s="420"/>
      <c r="HQG110" s="420"/>
      <c r="HQH110" s="420"/>
      <c r="HQI110" s="420"/>
      <c r="HQJ110" s="420"/>
      <c r="HQK110" s="420"/>
      <c r="HQL110" s="420"/>
      <c r="HQM110" s="420"/>
      <c r="HQN110" s="420"/>
      <c r="HQO110" s="420"/>
      <c r="HQP110" s="420"/>
      <c r="HQQ110" s="420"/>
      <c r="HQR110" s="420"/>
      <c r="HQS110" s="420"/>
      <c r="HQT110" s="420"/>
      <c r="HQU110" s="420"/>
      <c r="HQV110" s="420"/>
      <c r="HQW110" s="420"/>
      <c r="HQX110" s="420"/>
      <c r="HQY110" s="420"/>
      <c r="HQZ110" s="420"/>
      <c r="HRA110" s="420"/>
      <c r="HRB110" s="420"/>
      <c r="HRC110" s="420"/>
      <c r="HRD110" s="420"/>
      <c r="HRE110" s="420"/>
      <c r="HRF110" s="420"/>
      <c r="HRG110" s="420"/>
      <c r="HRH110" s="420"/>
      <c r="HRI110" s="420"/>
      <c r="HRJ110" s="420"/>
      <c r="HRK110" s="420"/>
      <c r="HRL110" s="420"/>
      <c r="HRM110" s="420"/>
      <c r="HRN110" s="420"/>
      <c r="HRO110" s="420"/>
      <c r="HRP110" s="420"/>
      <c r="HRQ110" s="420"/>
      <c r="HRR110" s="420"/>
      <c r="HRS110" s="420"/>
      <c r="HRT110" s="420"/>
      <c r="HRU110" s="420"/>
      <c r="HRV110" s="420"/>
      <c r="HRW110" s="420"/>
      <c r="HRX110" s="420"/>
      <c r="HRY110" s="420"/>
      <c r="HRZ110" s="420"/>
      <c r="HSA110" s="420"/>
      <c r="HSB110" s="420"/>
      <c r="HSC110" s="420"/>
      <c r="HSD110" s="420"/>
      <c r="HSE110" s="420"/>
      <c r="HSF110" s="420"/>
      <c r="HSG110" s="420"/>
      <c r="HSH110" s="420"/>
      <c r="HSI110" s="420"/>
      <c r="HSJ110" s="420"/>
      <c r="HSK110" s="420"/>
      <c r="HSL110" s="420"/>
      <c r="HSM110" s="420"/>
      <c r="HSN110" s="420"/>
      <c r="HSO110" s="420"/>
      <c r="HSP110" s="420"/>
      <c r="HSQ110" s="420"/>
      <c r="HSR110" s="420"/>
      <c r="HSS110" s="420"/>
      <c r="HST110" s="420"/>
      <c r="HSU110" s="420"/>
      <c r="HSV110" s="420"/>
      <c r="HSW110" s="420"/>
      <c r="HSX110" s="420"/>
      <c r="HSY110" s="420"/>
      <c r="HSZ110" s="420"/>
      <c r="HTA110" s="420"/>
      <c r="HTB110" s="420"/>
      <c r="HTC110" s="420"/>
      <c r="HTD110" s="420"/>
      <c r="HTE110" s="420"/>
      <c r="HTF110" s="420"/>
      <c r="HTG110" s="420"/>
      <c r="HTH110" s="420"/>
      <c r="HTI110" s="420"/>
      <c r="HTJ110" s="420"/>
      <c r="HTK110" s="420"/>
      <c r="HTL110" s="420"/>
      <c r="HTM110" s="420"/>
      <c r="HTN110" s="420"/>
      <c r="HTO110" s="420"/>
      <c r="HTP110" s="420"/>
      <c r="HTQ110" s="420"/>
      <c r="HTR110" s="420"/>
      <c r="HTS110" s="420"/>
      <c r="HTT110" s="420"/>
      <c r="HTU110" s="420"/>
      <c r="HTV110" s="420"/>
      <c r="HTW110" s="420"/>
      <c r="HTX110" s="420"/>
      <c r="HTY110" s="420"/>
      <c r="HTZ110" s="420"/>
      <c r="HUA110" s="420"/>
      <c r="HUB110" s="420"/>
      <c r="HUC110" s="420"/>
      <c r="HUD110" s="420"/>
      <c r="HUE110" s="420"/>
      <c r="HUF110" s="420"/>
      <c r="HUG110" s="420"/>
      <c r="HUH110" s="420"/>
      <c r="HUI110" s="420"/>
      <c r="HUJ110" s="420"/>
      <c r="HUK110" s="420"/>
      <c r="HUL110" s="420"/>
      <c r="HUM110" s="420"/>
      <c r="HUN110" s="420"/>
      <c r="HUO110" s="420"/>
      <c r="HUP110" s="420"/>
      <c r="HUQ110" s="420"/>
      <c r="HUR110" s="420"/>
      <c r="HUS110" s="420"/>
      <c r="HUT110" s="420"/>
      <c r="HUU110" s="420"/>
      <c r="HUV110" s="420"/>
      <c r="HUW110" s="420"/>
      <c r="HUX110" s="420"/>
      <c r="HUY110" s="420"/>
      <c r="HUZ110" s="420"/>
      <c r="HVA110" s="420"/>
      <c r="HVB110" s="420"/>
      <c r="HVC110" s="420"/>
      <c r="HVD110" s="420"/>
      <c r="HVE110" s="420"/>
      <c r="HVF110" s="420"/>
      <c r="HVG110" s="420"/>
      <c r="HVH110" s="420"/>
      <c r="HVI110" s="420"/>
      <c r="HVJ110" s="420"/>
      <c r="HVK110" s="420"/>
      <c r="HVL110" s="420"/>
      <c r="HVM110" s="420"/>
      <c r="HVN110" s="420"/>
      <c r="HVO110" s="420"/>
      <c r="HVP110" s="420"/>
      <c r="HVQ110" s="420"/>
      <c r="HVR110" s="420"/>
      <c r="HVS110" s="420"/>
      <c r="HVT110" s="420"/>
      <c r="HVU110" s="420"/>
      <c r="HVV110" s="420"/>
      <c r="HVW110" s="420"/>
      <c r="HVX110" s="420"/>
      <c r="HVY110" s="420"/>
      <c r="HVZ110" s="420"/>
      <c r="HWA110" s="420"/>
      <c r="HWB110" s="420"/>
      <c r="HWC110" s="420"/>
      <c r="HWD110" s="420"/>
      <c r="HWE110" s="420"/>
      <c r="HWF110" s="420"/>
      <c r="HWG110" s="420"/>
      <c r="HWH110" s="420"/>
      <c r="HWI110" s="420"/>
      <c r="HWJ110" s="420"/>
      <c r="HWK110" s="420"/>
      <c r="HWL110" s="420"/>
      <c r="HWM110" s="420"/>
      <c r="HWN110" s="420"/>
      <c r="HWO110" s="420"/>
      <c r="HWP110" s="420"/>
      <c r="HWQ110" s="420"/>
      <c r="HWR110" s="420"/>
      <c r="HWS110" s="420"/>
      <c r="HWT110" s="420"/>
      <c r="HWU110" s="420"/>
      <c r="HWV110" s="420"/>
      <c r="HWW110" s="420"/>
      <c r="HWX110" s="420"/>
      <c r="HWY110" s="420"/>
      <c r="HWZ110" s="420"/>
      <c r="HXA110" s="420"/>
      <c r="HXB110" s="420"/>
      <c r="HXC110" s="420"/>
      <c r="HXD110" s="420"/>
      <c r="HXE110" s="420"/>
      <c r="HXF110" s="420"/>
      <c r="HXG110" s="420"/>
      <c r="HXH110" s="420"/>
      <c r="HXI110" s="420"/>
      <c r="HXJ110" s="420"/>
      <c r="HXK110" s="420"/>
      <c r="HXL110" s="420"/>
      <c r="HXM110" s="420"/>
      <c r="HXN110" s="420"/>
      <c r="HXO110" s="420"/>
      <c r="HXP110" s="420"/>
      <c r="HXQ110" s="420"/>
      <c r="HXR110" s="420"/>
      <c r="HXS110" s="420"/>
      <c r="HXT110" s="420"/>
      <c r="HXU110" s="420"/>
      <c r="HXV110" s="420"/>
      <c r="HXW110" s="420"/>
      <c r="HXX110" s="420"/>
      <c r="HXY110" s="420"/>
      <c r="HXZ110" s="420"/>
      <c r="HYA110" s="420"/>
      <c r="HYB110" s="420"/>
      <c r="HYC110" s="420"/>
      <c r="HYD110" s="420"/>
      <c r="HYE110" s="420"/>
      <c r="HYF110" s="420"/>
      <c r="HYG110" s="420"/>
      <c r="HYH110" s="420"/>
      <c r="HYI110" s="420"/>
      <c r="HYJ110" s="420"/>
      <c r="HYK110" s="420"/>
      <c r="HYL110" s="420"/>
      <c r="HYM110" s="420"/>
      <c r="HYN110" s="420"/>
      <c r="HYO110" s="420"/>
      <c r="HYP110" s="420"/>
      <c r="HYQ110" s="420"/>
      <c r="HYR110" s="420"/>
      <c r="HYS110" s="420"/>
      <c r="HYT110" s="420"/>
      <c r="HYU110" s="420"/>
      <c r="HYV110" s="420"/>
      <c r="HYW110" s="420"/>
      <c r="HYX110" s="420"/>
      <c r="HYY110" s="420"/>
      <c r="HYZ110" s="420"/>
      <c r="HZA110" s="420"/>
      <c r="HZB110" s="420"/>
      <c r="HZC110" s="420"/>
      <c r="HZD110" s="420"/>
      <c r="HZE110" s="420"/>
      <c r="HZF110" s="420"/>
      <c r="HZG110" s="420"/>
      <c r="HZH110" s="420"/>
      <c r="HZI110" s="420"/>
      <c r="HZJ110" s="420"/>
      <c r="HZK110" s="420"/>
      <c r="HZL110" s="420"/>
      <c r="HZM110" s="420"/>
      <c r="HZN110" s="420"/>
      <c r="HZO110" s="420"/>
      <c r="HZP110" s="420"/>
      <c r="HZQ110" s="420"/>
      <c r="HZR110" s="420"/>
      <c r="HZS110" s="420"/>
      <c r="HZT110" s="420"/>
      <c r="HZU110" s="420"/>
      <c r="HZV110" s="420"/>
      <c r="HZW110" s="420"/>
      <c r="HZX110" s="420"/>
      <c r="HZY110" s="420"/>
      <c r="HZZ110" s="420"/>
      <c r="IAA110" s="420"/>
      <c r="IAB110" s="420"/>
      <c r="IAC110" s="420"/>
      <c r="IAD110" s="420"/>
      <c r="IAE110" s="420"/>
      <c r="IAF110" s="420"/>
      <c r="IAG110" s="420"/>
      <c r="IAH110" s="420"/>
      <c r="IAI110" s="420"/>
      <c r="IAJ110" s="420"/>
      <c r="IAK110" s="420"/>
      <c r="IAL110" s="420"/>
      <c r="IAM110" s="420"/>
      <c r="IAN110" s="420"/>
      <c r="IAO110" s="420"/>
      <c r="IAP110" s="420"/>
      <c r="IAQ110" s="420"/>
      <c r="IAR110" s="420"/>
      <c r="IAS110" s="420"/>
      <c r="IAT110" s="420"/>
      <c r="IAU110" s="420"/>
      <c r="IAV110" s="420"/>
      <c r="IAW110" s="420"/>
      <c r="IAX110" s="420"/>
      <c r="IAY110" s="420"/>
      <c r="IAZ110" s="420"/>
      <c r="IBA110" s="420"/>
      <c r="IBB110" s="420"/>
      <c r="IBC110" s="420"/>
      <c r="IBD110" s="420"/>
      <c r="IBE110" s="420"/>
      <c r="IBF110" s="420"/>
      <c r="IBG110" s="420"/>
      <c r="IBH110" s="420"/>
      <c r="IBI110" s="420"/>
      <c r="IBJ110" s="420"/>
      <c r="IBK110" s="420"/>
      <c r="IBL110" s="420"/>
      <c r="IBM110" s="420"/>
      <c r="IBN110" s="420"/>
      <c r="IBO110" s="420"/>
      <c r="IBP110" s="420"/>
      <c r="IBQ110" s="420"/>
      <c r="IBR110" s="420"/>
      <c r="IBS110" s="420"/>
      <c r="IBT110" s="420"/>
      <c r="IBU110" s="420"/>
      <c r="IBV110" s="420"/>
      <c r="IBW110" s="420"/>
      <c r="IBX110" s="420"/>
      <c r="IBY110" s="420"/>
      <c r="IBZ110" s="420"/>
      <c r="ICA110" s="420"/>
      <c r="ICB110" s="420"/>
      <c r="ICC110" s="420"/>
      <c r="ICD110" s="420"/>
      <c r="ICE110" s="420"/>
      <c r="ICF110" s="420"/>
      <c r="ICG110" s="420"/>
      <c r="ICH110" s="420"/>
      <c r="ICI110" s="420"/>
      <c r="ICJ110" s="420"/>
      <c r="ICK110" s="420"/>
      <c r="ICL110" s="420"/>
      <c r="ICM110" s="420"/>
      <c r="ICN110" s="420"/>
      <c r="ICO110" s="420"/>
      <c r="ICP110" s="420"/>
      <c r="ICQ110" s="420"/>
      <c r="ICR110" s="420"/>
      <c r="ICS110" s="420"/>
      <c r="ICT110" s="420"/>
      <c r="ICU110" s="420"/>
      <c r="ICV110" s="420"/>
      <c r="ICW110" s="420"/>
      <c r="ICX110" s="420"/>
      <c r="ICY110" s="420"/>
      <c r="ICZ110" s="420"/>
      <c r="IDA110" s="420"/>
      <c r="IDB110" s="420"/>
      <c r="IDC110" s="420"/>
      <c r="IDD110" s="420"/>
      <c r="IDE110" s="420"/>
      <c r="IDF110" s="420"/>
      <c r="IDG110" s="420"/>
      <c r="IDH110" s="420"/>
      <c r="IDI110" s="420"/>
      <c r="IDJ110" s="420"/>
      <c r="IDK110" s="420"/>
      <c r="IDL110" s="420"/>
      <c r="IDM110" s="420"/>
      <c r="IDN110" s="420"/>
      <c r="IDO110" s="420"/>
      <c r="IDP110" s="420"/>
      <c r="IDQ110" s="420"/>
      <c r="IDR110" s="420"/>
      <c r="IDS110" s="420"/>
      <c r="IDT110" s="420"/>
      <c r="IDU110" s="420"/>
      <c r="IDV110" s="420"/>
      <c r="IDW110" s="420"/>
      <c r="IDX110" s="420"/>
      <c r="IDY110" s="420"/>
      <c r="IDZ110" s="420"/>
      <c r="IEA110" s="420"/>
      <c r="IEB110" s="420"/>
      <c r="IEC110" s="420"/>
      <c r="IED110" s="420"/>
      <c r="IEE110" s="420"/>
      <c r="IEF110" s="420"/>
      <c r="IEG110" s="420"/>
      <c r="IEH110" s="420"/>
      <c r="IEI110" s="420"/>
      <c r="IEJ110" s="420"/>
      <c r="IEK110" s="420"/>
      <c r="IEL110" s="420"/>
      <c r="IEM110" s="420"/>
      <c r="IEN110" s="420"/>
      <c r="IEO110" s="420"/>
      <c r="IEP110" s="420"/>
      <c r="IEQ110" s="420"/>
      <c r="IER110" s="420"/>
      <c r="IES110" s="420"/>
      <c r="IET110" s="420"/>
      <c r="IEU110" s="420"/>
      <c r="IEV110" s="420"/>
      <c r="IEW110" s="420"/>
      <c r="IEX110" s="420"/>
      <c r="IEY110" s="420"/>
      <c r="IEZ110" s="420"/>
      <c r="IFA110" s="420"/>
      <c r="IFB110" s="420"/>
      <c r="IFC110" s="420"/>
      <c r="IFD110" s="420"/>
      <c r="IFE110" s="420"/>
      <c r="IFF110" s="420"/>
      <c r="IFG110" s="420"/>
      <c r="IFH110" s="420"/>
      <c r="IFI110" s="420"/>
      <c r="IFJ110" s="420"/>
      <c r="IFK110" s="420"/>
      <c r="IFL110" s="420"/>
      <c r="IFM110" s="420"/>
      <c r="IFN110" s="420"/>
      <c r="IFO110" s="420"/>
      <c r="IFP110" s="420"/>
      <c r="IFQ110" s="420"/>
      <c r="IFR110" s="420"/>
      <c r="IFS110" s="420"/>
      <c r="IFT110" s="420"/>
      <c r="IFU110" s="420"/>
      <c r="IFV110" s="420"/>
      <c r="IFW110" s="420"/>
      <c r="IFX110" s="420"/>
      <c r="IFY110" s="420"/>
      <c r="IFZ110" s="420"/>
      <c r="IGA110" s="420"/>
      <c r="IGB110" s="420"/>
      <c r="IGC110" s="420"/>
      <c r="IGD110" s="420"/>
      <c r="IGE110" s="420"/>
      <c r="IGF110" s="420"/>
      <c r="IGG110" s="420"/>
      <c r="IGH110" s="420"/>
      <c r="IGI110" s="420"/>
      <c r="IGJ110" s="420"/>
      <c r="IGK110" s="420"/>
      <c r="IGL110" s="420"/>
      <c r="IGM110" s="420"/>
      <c r="IGN110" s="420"/>
      <c r="IGO110" s="420"/>
      <c r="IGP110" s="420"/>
      <c r="IGQ110" s="420"/>
      <c r="IGR110" s="420"/>
      <c r="IGS110" s="420"/>
      <c r="IGT110" s="420"/>
      <c r="IGU110" s="420"/>
      <c r="IGV110" s="420"/>
      <c r="IGW110" s="420"/>
      <c r="IGX110" s="420"/>
      <c r="IGY110" s="420"/>
      <c r="IGZ110" s="420"/>
      <c r="IHA110" s="420"/>
      <c r="IHB110" s="420"/>
      <c r="IHC110" s="420"/>
      <c r="IHD110" s="420"/>
      <c r="IHE110" s="420"/>
      <c r="IHF110" s="420"/>
      <c r="IHG110" s="420"/>
      <c r="IHH110" s="420"/>
      <c r="IHI110" s="420"/>
      <c r="IHJ110" s="420"/>
      <c r="IHK110" s="420"/>
      <c r="IHL110" s="420"/>
      <c r="IHM110" s="420"/>
      <c r="IHN110" s="420"/>
      <c r="IHO110" s="420"/>
      <c r="IHP110" s="420"/>
      <c r="IHQ110" s="420"/>
      <c r="IHR110" s="420"/>
      <c r="IHS110" s="420"/>
      <c r="IHT110" s="420"/>
      <c r="IHU110" s="420"/>
      <c r="IHV110" s="420"/>
      <c r="IHW110" s="420"/>
      <c r="IHX110" s="420"/>
      <c r="IHY110" s="420"/>
      <c r="IHZ110" s="420"/>
      <c r="IIA110" s="420"/>
      <c r="IIB110" s="420"/>
      <c r="IIC110" s="420"/>
      <c r="IID110" s="420"/>
      <c r="IIE110" s="420"/>
      <c r="IIF110" s="420"/>
      <c r="IIG110" s="420"/>
      <c r="IIH110" s="420"/>
      <c r="III110" s="420"/>
      <c r="IIJ110" s="420"/>
      <c r="IIK110" s="420"/>
      <c r="IIL110" s="420"/>
      <c r="IIM110" s="420"/>
      <c r="IIN110" s="420"/>
      <c r="IIO110" s="420"/>
      <c r="IIP110" s="420"/>
      <c r="IIQ110" s="420"/>
      <c r="IIR110" s="420"/>
      <c r="IIS110" s="420"/>
      <c r="IIT110" s="420"/>
      <c r="IIU110" s="420"/>
      <c r="IIV110" s="420"/>
      <c r="IIW110" s="420"/>
      <c r="IIX110" s="420"/>
      <c r="IIY110" s="420"/>
      <c r="IIZ110" s="420"/>
      <c r="IJA110" s="420"/>
      <c r="IJB110" s="420"/>
      <c r="IJC110" s="420"/>
      <c r="IJD110" s="420"/>
      <c r="IJE110" s="420"/>
      <c r="IJF110" s="420"/>
      <c r="IJG110" s="420"/>
      <c r="IJH110" s="420"/>
      <c r="IJI110" s="420"/>
      <c r="IJJ110" s="420"/>
      <c r="IJK110" s="420"/>
      <c r="IJL110" s="420"/>
      <c r="IJM110" s="420"/>
      <c r="IJN110" s="420"/>
      <c r="IJO110" s="420"/>
      <c r="IJP110" s="420"/>
      <c r="IJQ110" s="420"/>
      <c r="IJR110" s="420"/>
      <c r="IJS110" s="420"/>
      <c r="IJT110" s="420"/>
      <c r="IJU110" s="420"/>
      <c r="IJV110" s="420"/>
      <c r="IJW110" s="420"/>
      <c r="IJX110" s="420"/>
      <c r="IJY110" s="420"/>
      <c r="IJZ110" s="420"/>
      <c r="IKA110" s="420"/>
      <c r="IKB110" s="420"/>
      <c r="IKC110" s="420"/>
      <c r="IKD110" s="420"/>
      <c r="IKE110" s="420"/>
      <c r="IKF110" s="420"/>
      <c r="IKG110" s="420"/>
      <c r="IKH110" s="420"/>
      <c r="IKI110" s="420"/>
      <c r="IKJ110" s="420"/>
      <c r="IKK110" s="420"/>
      <c r="IKL110" s="420"/>
      <c r="IKM110" s="420"/>
      <c r="IKN110" s="420"/>
      <c r="IKO110" s="420"/>
      <c r="IKP110" s="420"/>
      <c r="IKQ110" s="420"/>
      <c r="IKR110" s="420"/>
      <c r="IKS110" s="420"/>
      <c r="IKT110" s="420"/>
      <c r="IKU110" s="420"/>
      <c r="IKV110" s="420"/>
      <c r="IKW110" s="420"/>
      <c r="IKX110" s="420"/>
      <c r="IKY110" s="420"/>
      <c r="IKZ110" s="420"/>
      <c r="ILA110" s="420"/>
      <c r="ILB110" s="420"/>
      <c r="ILC110" s="420"/>
      <c r="ILD110" s="420"/>
      <c r="ILE110" s="420"/>
      <c r="ILF110" s="420"/>
      <c r="ILG110" s="420"/>
      <c r="ILH110" s="420"/>
      <c r="ILI110" s="420"/>
      <c r="ILJ110" s="420"/>
      <c r="ILK110" s="420"/>
      <c r="ILL110" s="420"/>
      <c r="ILM110" s="420"/>
      <c r="ILN110" s="420"/>
      <c r="ILO110" s="420"/>
      <c r="ILP110" s="420"/>
      <c r="ILQ110" s="420"/>
      <c r="ILR110" s="420"/>
      <c r="ILS110" s="420"/>
      <c r="ILT110" s="420"/>
      <c r="ILU110" s="420"/>
      <c r="ILV110" s="420"/>
      <c r="ILW110" s="420"/>
      <c r="ILX110" s="420"/>
      <c r="ILY110" s="420"/>
      <c r="ILZ110" s="420"/>
      <c r="IMA110" s="420"/>
      <c r="IMB110" s="420"/>
      <c r="IMC110" s="420"/>
      <c r="IMD110" s="420"/>
      <c r="IME110" s="420"/>
      <c r="IMF110" s="420"/>
      <c r="IMG110" s="420"/>
      <c r="IMH110" s="420"/>
      <c r="IMI110" s="420"/>
      <c r="IMJ110" s="420"/>
      <c r="IMK110" s="420"/>
      <c r="IML110" s="420"/>
      <c r="IMM110" s="420"/>
      <c r="IMN110" s="420"/>
      <c r="IMO110" s="420"/>
      <c r="IMP110" s="420"/>
      <c r="IMQ110" s="420"/>
      <c r="IMR110" s="420"/>
      <c r="IMS110" s="420"/>
      <c r="IMT110" s="420"/>
      <c r="IMU110" s="420"/>
      <c r="IMV110" s="420"/>
      <c r="IMW110" s="420"/>
      <c r="IMX110" s="420"/>
      <c r="IMY110" s="420"/>
      <c r="IMZ110" s="420"/>
      <c r="INA110" s="420"/>
      <c r="INB110" s="420"/>
      <c r="INC110" s="420"/>
      <c r="IND110" s="420"/>
      <c r="INE110" s="420"/>
      <c r="INF110" s="420"/>
      <c r="ING110" s="420"/>
      <c r="INH110" s="420"/>
      <c r="INI110" s="420"/>
      <c r="INJ110" s="420"/>
      <c r="INK110" s="420"/>
      <c r="INL110" s="420"/>
      <c r="INM110" s="420"/>
      <c r="INN110" s="420"/>
      <c r="INO110" s="420"/>
      <c r="INP110" s="420"/>
      <c r="INQ110" s="420"/>
      <c r="INR110" s="420"/>
      <c r="INS110" s="420"/>
      <c r="INT110" s="420"/>
      <c r="INU110" s="420"/>
      <c r="INV110" s="420"/>
      <c r="INW110" s="420"/>
      <c r="INX110" s="420"/>
      <c r="INY110" s="420"/>
      <c r="INZ110" s="420"/>
      <c r="IOA110" s="420"/>
      <c r="IOB110" s="420"/>
      <c r="IOC110" s="420"/>
      <c r="IOD110" s="420"/>
      <c r="IOE110" s="420"/>
      <c r="IOF110" s="420"/>
      <c r="IOG110" s="420"/>
      <c r="IOH110" s="420"/>
      <c r="IOI110" s="420"/>
      <c r="IOJ110" s="420"/>
      <c r="IOK110" s="420"/>
      <c r="IOL110" s="420"/>
      <c r="IOM110" s="420"/>
      <c r="ION110" s="420"/>
      <c r="IOO110" s="420"/>
      <c r="IOP110" s="420"/>
      <c r="IOQ110" s="420"/>
      <c r="IOR110" s="420"/>
      <c r="IOS110" s="420"/>
      <c r="IOT110" s="420"/>
      <c r="IOU110" s="420"/>
      <c r="IOV110" s="420"/>
      <c r="IOW110" s="420"/>
      <c r="IOX110" s="420"/>
      <c r="IOY110" s="420"/>
      <c r="IOZ110" s="420"/>
      <c r="IPA110" s="420"/>
      <c r="IPB110" s="420"/>
      <c r="IPC110" s="420"/>
      <c r="IPD110" s="420"/>
      <c r="IPE110" s="420"/>
      <c r="IPF110" s="420"/>
      <c r="IPG110" s="420"/>
      <c r="IPH110" s="420"/>
      <c r="IPI110" s="420"/>
      <c r="IPJ110" s="420"/>
      <c r="IPK110" s="420"/>
      <c r="IPL110" s="420"/>
      <c r="IPM110" s="420"/>
      <c r="IPN110" s="420"/>
      <c r="IPO110" s="420"/>
      <c r="IPP110" s="420"/>
      <c r="IPQ110" s="420"/>
      <c r="IPR110" s="420"/>
      <c r="IPS110" s="420"/>
      <c r="IPT110" s="420"/>
      <c r="IPU110" s="420"/>
      <c r="IPV110" s="420"/>
      <c r="IPW110" s="420"/>
      <c r="IPX110" s="420"/>
      <c r="IPY110" s="420"/>
      <c r="IPZ110" s="420"/>
      <c r="IQA110" s="420"/>
      <c r="IQB110" s="420"/>
      <c r="IQC110" s="420"/>
      <c r="IQD110" s="420"/>
      <c r="IQE110" s="420"/>
      <c r="IQF110" s="420"/>
      <c r="IQG110" s="420"/>
      <c r="IQH110" s="420"/>
      <c r="IQI110" s="420"/>
      <c r="IQJ110" s="420"/>
      <c r="IQK110" s="420"/>
      <c r="IQL110" s="420"/>
      <c r="IQM110" s="420"/>
      <c r="IQN110" s="420"/>
      <c r="IQO110" s="420"/>
      <c r="IQP110" s="420"/>
      <c r="IQQ110" s="420"/>
      <c r="IQR110" s="420"/>
      <c r="IQS110" s="420"/>
      <c r="IQT110" s="420"/>
      <c r="IQU110" s="420"/>
      <c r="IQV110" s="420"/>
      <c r="IQW110" s="420"/>
      <c r="IQX110" s="420"/>
      <c r="IQY110" s="420"/>
      <c r="IQZ110" s="420"/>
      <c r="IRA110" s="420"/>
      <c r="IRB110" s="420"/>
      <c r="IRC110" s="420"/>
      <c r="IRD110" s="420"/>
      <c r="IRE110" s="420"/>
      <c r="IRF110" s="420"/>
      <c r="IRG110" s="420"/>
      <c r="IRH110" s="420"/>
      <c r="IRI110" s="420"/>
      <c r="IRJ110" s="420"/>
      <c r="IRK110" s="420"/>
      <c r="IRL110" s="420"/>
      <c r="IRM110" s="420"/>
      <c r="IRN110" s="420"/>
      <c r="IRO110" s="420"/>
      <c r="IRP110" s="420"/>
      <c r="IRQ110" s="420"/>
      <c r="IRR110" s="420"/>
      <c r="IRS110" s="420"/>
      <c r="IRT110" s="420"/>
      <c r="IRU110" s="420"/>
      <c r="IRV110" s="420"/>
      <c r="IRW110" s="420"/>
      <c r="IRX110" s="420"/>
      <c r="IRY110" s="420"/>
      <c r="IRZ110" s="420"/>
      <c r="ISA110" s="420"/>
      <c r="ISB110" s="420"/>
      <c r="ISC110" s="420"/>
      <c r="ISD110" s="420"/>
      <c r="ISE110" s="420"/>
      <c r="ISF110" s="420"/>
      <c r="ISG110" s="420"/>
      <c r="ISH110" s="420"/>
      <c r="ISI110" s="420"/>
      <c r="ISJ110" s="420"/>
      <c r="ISK110" s="420"/>
      <c r="ISL110" s="420"/>
      <c r="ISM110" s="420"/>
      <c r="ISN110" s="420"/>
      <c r="ISO110" s="420"/>
      <c r="ISP110" s="420"/>
      <c r="ISQ110" s="420"/>
      <c r="ISR110" s="420"/>
      <c r="ISS110" s="420"/>
      <c r="IST110" s="420"/>
      <c r="ISU110" s="420"/>
      <c r="ISV110" s="420"/>
      <c r="ISW110" s="420"/>
      <c r="ISX110" s="420"/>
      <c r="ISY110" s="420"/>
      <c r="ISZ110" s="420"/>
      <c r="ITA110" s="420"/>
      <c r="ITB110" s="420"/>
      <c r="ITC110" s="420"/>
      <c r="ITD110" s="420"/>
      <c r="ITE110" s="420"/>
      <c r="ITF110" s="420"/>
      <c r="ITG110" s="420"/>
      <c r="ITH110" s="420"/>
      <c r="ITI110" s="420"/>
      <c r="ITJ110" s="420"/>
      <c r="ITK110" s="420"/>
      <c r="ITL110" s="420"/>
      <c r="ITM110" s="420"/>
      <c r="ITN110" s="420"/>
      <c r="ITO110" s="420"/>
      <c r="ITP110" s="420"/>
      <c r="ITQ110" s="420"/>
      <c r="ITR110" s="420"/>
      <c r="ITS110" s="420"/>
      <c r="ITT110" s="420"/>
      <c r="ITU110" s="420"/>
      <c r="ITV110" s="420"/>
      <c r="ITW110" s="420"/>
      <c r="ITX110" s="420"/>
      <c r="ITY110" s="420"/>
      <c r="ITZ110" s="420"/>
      <c r="IUA110" s="420"/>
      <c r="IUB110" s="420"/>
      <c r="IUC110" s="420"/>
      <c r="IUD110" s="420"/>
      <c r="IUE110" s="420"/>
      <c r="IUF110" s="420"/>
      <c r="IUG110" s="420"/>
      <c r="IUH110" s="420"/>
      <c r="IUI110" s="420"/>
      <c r="IUJ110" s="420"/>
      <c r="IUK110" s="420"/>
      <c r="IUL110" s="420"/>
      <c r="IUM110" s="420"/>
      <c r="IUN110" s="420"/>
      <c r="IUO110" s="420"/>
      <c r="IUP110" s="420"/>
      <c r="IUQ110" s="420"/>
      <c r="IUR110" s="420"/>
      <c r="IUS110" s="420"/>
      <c r="IUT110" s="420"/>
      <c r="IUU110" s="420"/>
      <c r="IUV110" s="420"/>
      <c r="IUW110" s="420"/>
      <c r="IUX110" s="420"/>
      <c r="IUY110" s="420"/>
      <c r="IUZ110" s="420"/>
      <c r="IVA110" s="420"/>
      <c r="IVB110" s="420"/>
      <c r="IVC110" s="420"/>
      <c r="IVD110" s="420"/>
      <c r="IVE110" s="420"/>
      <c r="IVF110" s="420"/>
      <c r="IVG110" s="420"/>
      <c r="IVH110" s="420"/>
      <c r="IVI110" s="420"/>
      <c r="IVJ110" s="420"/>
      <c r="IVK110" s="420"/>
      <c r="IVL110" s="420"/>
      <c r="IVM110" s="420"/>
      <c r="IVN110" s="420"/>
      <c r="IVO110" s="420"/>
      <c r="IVP110" s="420"/>
      <c r="IVQ110" s="420"/>
      <c r="IVR110" s="420"/>
      <c r="IVS110" s="420"/>
      <c r="IVT110" s="420"/>
      <c r="IVU110" s="420"/>
      <c r="IVV110" s="420"/>
      <c r="IVW110" s="420"/>
      <c r="IVX110" s="420"/>
      <c r="IVY110" s="420"/>
      <c r="IVZ110" s="420"/>
      <c r="IWA110" s="420"/>
      <c r="IWB110" s="420"/>
      <c r="IWC110" s="420"/>
      <c r="IWD110" s="420"/>
      <c r="IWE110" s="420"/>
      <c r="IWF110" s="420"/>
      <c r="IWG110" s="420"/>
      <c r="IWH110" s="420"/>
      <c r="IWI110" s="420"/>
      <c r="IWJ110" s="420"/>
      <c r="IWK110" s="420"/>
      <c r="IWL110" s="420"/>
      <c r="IWM110" s="420"/>
      <c r="IWN110" s="420"/>
      <c r="IWO110" s="420"/>
      <c r="IWP110" s="420"/>
      <c r="IWQ110" s="420"/>
      <c r="IWR110" s="420"/>
      <c r="IWS110" s="420"/>
      <c r="IWT110" s="420"/>
      <c r="IWU110" s="420"/>
      <c r="IWV110" s="420"/>
      <c r="IWW110" s="420"/>
      <c r="IWX110" s="420"/>
      <c r="IWY110" s="420"/>
      <c r="IWZ110" s="420"/>
      <c r="IXA110" s="420"/>
      <c r="IXB110" s="420"/>
      <c r="IXC110" s="420"/>
      <c r="IXD110" s="420"/>
      <c r="IXE110" s="420"/>
      <c r="IXF110" s="420"/>
      <c r="IXG110" s="420"/>
      <c r="IXH110" s="420"/>
      <c r="IXI110" s="420"/>
      <c r="IXJ110" s="420"/>
      <c r="IXK110" s="420"/>
      <c r="IXL110" s="420"/>
      <c r="IXM110" s="420"/>
      <c r="IXN110" s="420"/>
      <c r="IXO110" s="420"/>
      <c r="IXP110" s="420"/>
      <c r="IXQ110" s="420"/>
      <c r="IXR110" s="420"/>
      <c r="IXS110" s="420"/>
      <c r="IXT110" s="420"/>
      <c r="IXU110" s="420"/>
      <c r="IXV110" s="420"/>
      <c r="IXW110" s="420"/>
      <c r="IXX110" s="420"/>
      <c r="IXY110" s="420"/>
      <c r="IXZ110" s="420"/>
      <c r="IYA110" s="420"/>
      <c r="IYB110" s="420"/>
      <c r="IYC110" s="420"/>
      <c r="IYD110" s="420"/>
      <c r="IYE110" s="420"/>
      <c r="IYF110" s="420"/>
      <c r="IYG110" s="420"/>
      <c r="IYH110" s="420"/>
      <c r="IYI110" s="420"/>
      <c r="IYJ110" s="420"/>
      <c r="IYK110" s="420"/>
      <c r="IYL110" s="420"/>
      <c r="IYM110" s="420"/>
      <c r="IYN110" s="420"/>
      <c r="IYO110" s="420"/>
      <c r="IYP110" s="420"/>
      <c r="IYQ110" s="420"/>
      <c r="IYR110" s="420"/>
      <c r="IYS110" s="420"/>
      <c r="IYT110" s="420"/>
      <c r="IYU110" s="420"/>
      <c r="IYV110" s="420"/>
      <c r="IYW110" s="420"/>
      <c r="IYX110" s="420"/>
      <c r="IYY110" s="420"/>
      <c r="IYZ110" s="420"/>
      <c r="IZA110" s="420"/>
      <c r="IZB110" s="420"/>
      <c r="IZC110" s="420"/>
      <c r="IZD110" s="420"/>
      <c r="IZE110" s="420"/>
      <c r="IZF110" s="420"/>
      <c r="IZG110" s="420"/>
      <c r="IZH110" s="420"/>
      <c r="IZI110" s="420"/>
      <c r="IZJ110" s="420"/>
      <c r="IZK110" s="420"/>
      <c r="IZL110" s="420"/>
      <c r="IZM110" s="420"/>
      <c r="IZN110" s="420"/>
      <c r="IZO110" s="420"/>
      <c r="IZP110" s="420"/>
      <c r="IZQ110" s="420"/>
      <c r="IZR110" s="420"/>
      <c r="IZS110" s="420"/>
      <c r="IZT110" s="420"/>
      <c r="IZU110" s="420"/>
      <c r="IZV110" s="420"/>
      <c r="IZW110" s="420"/>
      <c r="IZX110" s="420"/>
      <c r="IZY110" s="420"/>
      <c r="IZZ110" s="420"/>
      <c r="JAA110" s="420"/>
      <c r="JAB110" s="420"/>
      <c r="JAC110" s="420"/>
      <c r="JAD110" s="420"/>
      <c r="JAE110" s="420"/>
      <c r="JAF110" s="420"/>
      <c r="JAG110" s="420"/>
      <c r="JAH110" s="420"/>
      <c r="JAI110" s="420"/>
      <c r="JAJ110" s="420"/>
      <c r="JAK110" s="420"/>
      <c r="JAL110" s="420"/>
      <c r="JAM110" s="420"/>
      <c r="JAN110" s="420"/>
      <c r="JAO110" s="420"/>
      <c r="JAP110" s="420"/>
      <c r="JAQ110" s="420"/>
      <c r="JAR110" s="420"/>
      <c r="JAS110" s="420"/>
      <c r="JAT110" s="420"/>
      <c r="JAU110" s="420"/>
      <c r="JAV110" s="420"/>
      <c r="JAW110" s="420"/>
      <c r="JAX110" s="420"/>
      <c r="JAY110" s="420"/>
      <c r="JAZ110" s="420"/>
      <c r="JBA110" s="420"/>
      <c r="JBB110" s="420"/>
      <c r="JBC110" s="420"/>
      <c r="JBD110" s="420"/>
      <c r="JBE110" s="420"/>
      <c r="JBF110" s="420"/>
      <c r="JBG110" s="420"/>
      <c r="JBH110" s="420"/>
      <c r="JBI110" s="420"/>
      <c r="JBJ110" s="420"/>
      <c r="JBK110" s="420"/>
      <c r="JBL110" s="420"/>
      <c r="JBM110" s="420"/>
      <c r="JBN110" s="420"/>
      <c r="JBO110" s="420"/>
      <c r="JBP110" s="420"/>
      <c r="JBQ110" s="420"/>
      <c r="JBR110" s="420"/>
      <c r="JBS110" s="420"/>
      <c r="JBT110" s="420"/>
      <c r="JBU110" s="420"/>
      <c r="JBV110" s="420"/>
      <c r="JBW110" s="420"/>
      <c r="JBX110" s="420"/>
      <c r="JBY110" s="420"/>
      <c r="JBZ110" s="420"/>
      <c r="JCA110" s="420"/>
      <c r="JCB110" s="420"/>
      <c r="JCC110" s="420"/>
      <c r="JCD110" s="420"/>
      <c r="JCE110" s="420"/>
      <c r="JCF110" s="420"/>
      <c r="JCG110" s="420"/>
      <c r="JCH110" s="420"/>
      <c r="JCI110" s="420"/>
      <c r="JCJ110" s="420"/>
      <c r="JCK110" s="420"/>
      <c r="JCL110" s="420"/>
      <c r="JCM110" s="420"/>
      <c r="JCN110" s="420"/>
      <c r="JCO110" s="420"/>
      <c r="JCP110" s="420"/>
      <c r="JCQ110" s="420"/>
      <c r="JCR110" s="420"/>
      <c r="JCS110" s="420"/>
      <c r="JCT110" s="420"/>
      <c r="JCU110" s="420"/>
      <c r="JCV110" s="420"/>
      <c r="JCW110" s="420"/>
      <c r="JCX110" s="420"/>
      <c r="JCY110" s="420"/>
      <c r="JCZ110" s="420"/>
      <c r="JDA110" s="420"/>
      <c r="JDB110" s="420"/>
      <c r="JDC110" s="420"/>
      <c r="JDD110" s="420"/>
      <c r="JDE110" s="420"/>
      <c r="JDF110" s="420"/>
      <c r="JDG110" s="420"/>
      <c r="JDH110" s="420"/>
      <c r="JDI110" s="420"/>
      <c r="JDJ110" s="420"/>
      <c r="JDK110" s="420"/>
      <c r="JDL110" s="420"/>
      <c r="JDM110" s="420"/>
      <c r="JDN110" s="420"/>
      <c r="JDO110" s="420"/>
      <c r="JDP110" s="420"/>
      <c r="JDQ110" s="420"/>
      <c r="JDR110" s="420"/>
      <c r="JDS110" s="420"/>
      <c r="JDT110" s="420"/>
      <c r="JDU110" s="420"/>
      <c r="JDV110" s="420"/>
      <c r="JDW110" s="420"/>
      <c r="JDX110" s="420"/>
      <c r="JDY110" s="420"/>
      <c r="JDZ110" s="420"/>
      <c r="JEA110" s="420"/>
      <c r="JEB110" s="420"/>
      <c r="JEC110" s="420"/>
      <c r="JED110" s="420"/>
      <c r="JEE110" s="420"/>
      <c r="JEF110" s="420"/>
      <c r="JEG110" s="420"/>
      <c r="JEH110" s="420"/>
      <c r="JEI110" s="420"/>
      <c r="JEJ110" s="420"/>
      <c r="JEK110" s="420"/>
      <c r="JEL110" s="420"/>
      <c r="JEM110" s="420"/>
      <c r="JEN110" s="420"/>
      <c r="JEO110" s="420"/>
      <c r="JEP110" s="420"/>
      <c r="JEQ110" s="420"/>
      <c r="JER110" s="420"/>
      <c r="JES110" s="420"/>
      <c r="JET110" s="420"/>
      <c r="JEU110" s="420"/>
      <c r="JEV110" s="420"/>
      <c r="JEW110" s="420"/>
      <c r="JEX110" s="420"/>
      <c r="JEY110" s="420"/>
      <c r="JEZ110" s="420"/>
      <c r="JFA110" s="420"/>
      <c r="JFB110" s="420"/>
      <c r="JFC110" s="420"/>
      <c r="JFD110" s="420"/>
      <c r="JFE110" s="420"/>
      <c r="JFF110" s="420"/>
      <c r="JFG110" s="420"/>
      <c r="JFH110" s="420"/>
      <c r="JFI110" s="420"/>
      <c r="JFJ110" s="420"/>
      <c r="JFK110" s="420"/>
      <c r="JFL110" s="420"/>
      <c r="JFM110" s="420"/>
      <c r="JFN110" s="420"/>
      <c r="JFO110" s="420"/>
      <c r="JFP110" s="420"/>
      <c r="JFQ110" s="420"/>
      <c r="JFR110" s="420"/>
      <c r="JFS110" s="420"/>
      <c r="JFT110" s="420"/>
      <c r="JFU110" s="420"/>
      <c r="JFV110" s="420"/>
      <c r="JFW110" s="420"/>
      <c r="JFX110" s="420"/>
      <c r="JFY110" s="420"/>
      <c r="JFZ110" s="420"/>
      <c r="JGA110" s="420"/>
      <c r="JGB110" s="420"/>
      <c r="JGC110" s="420"/>
      <c r="JGD110" s="420"/>
      <c r="JGE110" s="420"/>
      <c r="JGF110" s="420"/>
      <c r="JGG110" s="420"/>
      <c r="JGH110" s="420"/>
      <c r="JGI110" s="420"/>
      <c r="JGJ110" s="420"/>
      <c r="JGK110" s="420"/>
      <c r="JGL110" s="420"/>
      <c r="JGM110" s="420"/>
      <c r="JGN110" s="420"/>
      <c r="JGO110" s="420"/>
      <c r="JGP110" s="420"/>
      <c r="JGQ110" s="420"/>
      <c r="JGR110" s="420"/>
      <c r="JGS110" s="420"/>
      <c r="JGT110" s="420"/>
      <c r="JGU110" s="420"/>
      <c r="JGV110" s="420"/>
      <c r="JGW110" s="420"/>
      <c r="JGX110" s="420"/>
      <c r="JGY110" s="420"/>
      <c r="JGZ110" s="420"/>
      <c r="JHA110" s="420"/>
      <c r="JHB110" s="420"/>
      <c r="JHC110" s="420"/>
      <c r="JHD110" s="420"/>
      <c r="JHE110" s="420"/>
      <c r="JHF110" s="420"/>
      <c r="JHG110" s="420"/>
      <c r="JHH110" s="420"/>
      <c r="JHI110" s="420"/>
      <c r="JHJ110" s="420"/>
      <c r="JHK110" s="420"/>
      <c r="JHL110" s="420"/>
      <c r="JHM110" s="420"/>
      <c r="JHN110" s="420"/>
      <c r="JHO110" s="420"/>
      <c r="JHP110" s="420"/>
      <c r="JHQ110" s="420"/>
      <c r="JHR110" s="420"/>
      <c r="JHS110" s="420"/>
      <c r="JHT110" s="420"/>
      <c r="JHU110" s="420"/>
      <c r="JHV110" s="420"/>
      <c r="JHW110" s="420"/>
      <c r="JHX110" s="420"/>
      <c r="JHY110" s="420"/>
      <c r="JHZ110" s="420"/>
      <c r="JIA110" s="420"/>
      <c r="JIB110" s="420"/>
      <c r="JIC110" s="420"/>
      <c r="JID110" s="420"/>
      <c r="JIE110" s="420"/>
      <c r="JIF110" s="420"/>
      <c r="JIG110" s="420"/>
      <c r="JIH110" s="420"/>
      <c r="JII110" s="420"/>
      <c r="JIJ110" s="420"/>
      <c r="JIK110" s="420"/>
      <c r="JIL110" s="420"/>
      <c r="JIM110" s="420"/>
      <c r="JIN110" s="420"/>
      <c r="JIO110" s="420"/>
      <c r="JIP110" s="420"/>
      <c r="JIQ110" s="420"/>
      <c r="JIR110" s="420"/>
      <c r="JIS110" s="420"/>
      <c r="JIT110" s="420"/>
      <c r="JIU110" s="420"/>
      <c r="JIV110" s="420"/>
      <c r="JIW110" s="420"/>
      <c r="JIX110" s="420"/>
      <c r="JIY110" s="420"/>
      <c r="JIZ110" s="420"/>
      <c r="JJA110" s="420"/>
      <c r="JJB110" s="420"/>
      <c r="JJC110" s="420"/>
      <c r="JJD110" s="420"/>
      <c r="JJE110" s="420"/>
      <c r="JJF110" s="420"/>
      <c r="JJG110" s="420"/>
      <c r="JJH110" s="420"/>
      <c r="JJI110" s="420"/>
      <c r="JJJ110" s="420"/>
      <c r="JJK110" s="420"/>
      <c r="JJL110" s="420"/>
      <c r="JJM110" s="420"/>
      <c r="JJN110" s="420"/>
      <c r="JJO110" s="420"/>
      <c r="JJP110" s="420"/>
      <c r="JJQ110" s="420"/>
      <c r="JJR110" s="420"/>
      <c r="JJS110" s="420"/>
      <c r="JJT110" s="420"/>
      <c r="JJU110" s="420"/>
      <c r="JJV110" s="420"/>
      <c r="JJW110" s="420"/>
      <c r="JJX110" s="420"/>
      <c r="JJY110" s="420"/>
      <c r="JJZ110" s="420"/>
      <c r="JKA110" s="420"/>
      <c r="JKB110" s="420"/>
      <c r="JKC110" s="420"/>
      <c r="JKD110" s="420"/>
      <c r="JKE110" s="420"/>
      <c r="JKF110" s="420"/>
      <c r="JKG110" s="420"/>
      <c r="JKH110" s="420"/>
      <c r="JKI110" s="420"/>
      <c r="JKJ110" s="420"/>
      <c r="JKK110" s="420"/>
      <c r="JKL110" s="420"/>
      <c r="JKM110" s="420"/>
      <c r="JKN110" s="420"/>
      <c r="JKO110" s="420"/>
      <c r="JKP110" s="420"/>
      <c r="JKQ110" s="420"/>
      <c r="JKR110" s="420"/>
      <c r="JKS110" s="420"/>
      <c r="JKT110" s="420"/>
      <c r="JKU110" s="420"/>
      <c r="JKV110" s="420"/>
      <c r="JKW110" s="420"/>
      <c r="JKX110" s="420"/>
      <c r="JKY110" s="420"/>
      <c r="JKZ110" s="420"/>
      <c r="JLA110" s="420"/>
      <c r="JLB110" s="420"/>
      <c r="JLC110" s="420"/>
      <c r="JLD110" s="420"/>
      <c r="JLE110" s="420"/>
      <c r="JLF110" s="420"/>
      <c r="JLG110" s="420"/>
      <c r="JLH110" s="420"/>
      <c r="JLI110" s="420"/>
      <c r="JLJ110" s="420"/>
      <c r="JLK110" s="420"/>
      <c r="JLL110" s="420"/>
      <c r="JLM110" s="420"/>
      <c r="JLN110" s="420"/>
      <c r="JLO110" s="420"/>
      <c r="JLP110" s="420"/>
      <c r="JLQ110" s="420"/>
      <c r="JLR110" s="420"/>
      <c r="JLS110" s="420"/>
      <c r="JLT110" s="420"/>
      <c r="JLU110" s="420"/>
      <c r="JLV110" s="420"/>
      <c r="JLW110" s="420"/>
      <c r="JLX110" s="420"/>
      <c r="JLY110" s="420"/>
      <c r="JLZ110" s="420"/>
      <c r="JMA110" s="420"/>
      <c r="JMB110" s="420"/>
      <c r="JMC110" s="420"/>
      <c r="JMD110" s="420"/>
      <c r="JME110" s="420"/>
      <c r="JMF110" s="420"/>
      <c r="JMG110" s="420"/>
      <c r="JMH110" s="420"/>
      <c r="JMI110" s="420"/>
      <c r="JMJ110" s="420"/>
      <c r="JMK110" s="420"/>
      <c r="JML110" s="420"/>
      <c r="JMM110" s="420"/>
      <c r="JMN110" s="420"/>
      <c r="JMO110" s="420"/>
      <c r="JMP110" s="420"/>
      <c r="JMQ110" s="420"/>
      <c r="JMR110" s="420"/>
      <c r="JMS110" s="420"/>
      <c r="JMT110" s="420"/>
      <c r="JMU110" s="420"/>
      <c r="JMV110" s="420"/>
      <c r="JMW110" s="420"/>
      <c r="JMX110" s="420"/>
      <c r="JMY110" s="420"/>
      <c r="JMZ110" s="420"/>
      <c r="JNA110" s="420"/>
      <c r="JNB110" s="420"/>
      <c r="JNC110" s="420"/>
      <c r="JND110" s="420"/>
      <c r="JNE110" s="420"/>
      <c r="JNF110" s="420"/>
      <c r="JNG110" s="420"/>
      <c r="JNH110" s="420"/>
      <c r="JNI110" s="420"/>
      <c r="JNJ110" s="420"/>
      <c r="JNK110" s="420"/>
      <c r="JNL110" s="420"/>
      <c r="JNM110" s="420"/>
      <c r="JNN110" s="420"/>
      <c r="JNO110" s="420"/>
      <c r="JNP110" s="420"/>
      <c r="JNQ110" s="420"/>
      <c r="JNR110" s="420"/>
      <c r="JNS110" s="420"/>
      <c r="JNT110" s="420"/>
      <c r="JNU110" s="420"/>
      <c r="JNV110" s="420"/>
      <c r="JNW110" s="420"/>
      <c r="JNX110" s="420"/>
      <c r="JNY110" s="420"/>
      <c r="JNZ110" s="420"/>
      <c r="JOA110" s="420"/>
      <c r="JOB110" s="420"/>
      <c r="JOC110" s="420"/>
      <c r="JOD110" s="420"/>
      <c r="JOE110" s="420"/>
      <c r="JOF110" s="420"/>
      <c r="JOG110" s="420"/>
      <c r="JOH110" s="420"/>
      <c r="JOI110" s="420"/>
      <c r="JOJ110" s="420"/>
      <c r="JOK110" s="420"/>
      <c r="JOL110" s="420"/>
      <c r="JOM110" s="420"/>
      <c r="JON110" s="420"/>
      <c r="JOO110" s="420"/>
      <c r="JOP110" s="420"/>
      <c r="JOQ110" s="420"/>
      <c r="JOR110" s="420"/>
      <c r="JOS110" s="420"/>
      <c r="JOT110" s="420"/>
      <c r="JOU110" s="420"/>
      <c r="JOV110" s="420"/>
      <c r="JOW110" s="420"/>
      <c r="JOX110" s="420"/>
      <c r="JOY110" s="420"/>
      <c r="JOZ110" s="420"/>
      <c r="JPA110" s="420"/>
      <c r="JPB110" s="420"/>
      <c r="JPC110" s="420"/>
      <c r="JPD110" s="420"/>
      <c r="JPE110" s="420"/>
      <c r="JPF110" s="420"/>
      <c r="JPG110" s="420"/>
      <c r="JPH110" s="420"/>
      <c r="JPI110" s="420"/>
      <c r="JPJ110" s="420"/>
      <c r="JPK110" s="420"/>
      <c r="JPL110" s="420"/>
      <c r="JPM110" s="420"/>
      <c r="JPN110" s="420"/>
      <c r="JPO110" s="420"/>
      <c r="JPP110" s="420"/>
      <c r="JPQ110" s="420"/>
      <c r="JPR110" s="420"/>
      <c r="JPS110" s="420"/>
      <c r="JPT110" s="420"/>
      <c r="JPU110" s="420"/>
      <c r="JPV110" s="420"/>
      <c r="JPW110" s="420"/>
      <c r="JPX110" s="420"/>
      <c r="JPY110" s="420"/>
      <c r="JPZ110" s="420"/>
      <c r="JQA110" s="420"/>
      <c r="JQB110" s="420"/>
      <c r="JQC110" s="420"/>
      <c r="JQD110" s="420"/>
      <c r="JQE110" s="420"/>
      <c r="JQF110" s="420"/>
      <c r="JQG110" s="420"/>
      <c r="JQH110" s="420"/>
      <c r="JQI110" s="420"/>
      <c r="JQJ110" s="420"/>
      <c r="JQK110" s="420"/>
      <c r="JQL110" s="420"/>
      <c r="JQM110" s="420"/>
      <c r="JQN110" s="420"/>
      <c r="JQO110" s="420"/>
      <c r="JQP110" s="420"/>
      <c r="JQQ110" s="420"/>
      <c r="JQR110" s="420"/>
      <c r="JQS110" s="420"/>
      <c r="JQT110" s="420"/>
      <c r="JQU110" s="420"/>
      <c r="JQV110" s="420"/>
      <c r="JQW110" s="420"/>
      <c r="JQX110" s="420"/>
      <c r="JQY110" s="420"/>
      <c r="JQZ110" s="420"/>
      <c r="JRA110" s="420"/>
      <c r="JRB110" s="420"/>
      <c r="JRC110" s="420"/>
      <c r="JRD110" s="420"/>
      <c r="JRE110" s="420"/>
      <c r="JRF110" s="420"/>
      <c r="JRG110" s="420"/>
      <c r="JRH110" s="420"/>
      <c r="JRI110" s="420"/>
      <c r="JRJ110" s="420"/>
      <c r="JRK110" s="420"/>
      <c r="JRL110" s="420"/>
      <c r="JRM110" s="420"/>
      <c r="JRN110" s="420"/>
      <c r="JRO110" s="420"/>
      <c r="JRP110" s="420"/>
      <c r="JRQ110" s="420"/>
      <c r="JRR110" s="420"/>
      <c r="JRS110" s="420"/>
      <c r="JRT110" s="420"/>
      <c r="JRU110" s="420"/>
      <c r="JRV110" s="420"/>
      <c r="JRW110" s="420"/>
      <c r="JRX110" s="420"/>
      <c r="JRY110" s="420"/>
      <c r="JRZ110" s="420"/>
      <c r="JSA110" s="420"/>
      <c r="JSB110" s="420"/>
      <c r="JSC110" s="420"/>
      <c r="JSD110" s="420"/>
      <c r="JSE110" s="420"/>
      <c r="JSF110" s="420"/>
      <c r="JSG110" s="420"/>
      <c r="JSH110" s="420"/>
      <c r="JSI110" s="420"/>
      <c r="JSJ110" s="420"/>
      <c r="JSK110" s="420"/>
      <c r="JSL110" s="420"/>
      <c r="JSM110" s="420"/>
      <c r="JSN110" s="420"/>
      <c r="JSO110" s="420"/>
      <c r="JSP110" s="420"/>
      <c r="JSQ110" s="420"/>
      <c r="JSR110" s="420"/>
      <c r="JSS110" s="420"/>
      <c r="JST110" s="420"/>
      <c r="JSU110" s="420"/>
      <c r="JSV110" s="420"/>
      <c r="JSW110" s="420"/>
      <c r="JSX110" s="420"/>
      <c r="JSY110" s="420"/>
      <c r="JSZ110" s="420"/>
      <c r="JTA110" s="420"/>
      <c r="JTB110" s="420"/>
      <c r="JTC110" s="420"/>
      <c r="JTD110" s="420"/>
      <c r="JTE110" s="420"/>
      <c r="JTF110" s="420"/>
      <c r="JTG110" s="420"/>
      <c r="JTH110" s="420"/>
      <c r="JTI110" s="420"/>
      <c r="JTJ110" s="420"/>
      <c r="JTK110" s="420"/>
      <c r="JTL110" s="420"/>
      <c r="JTM110" s="420"/>
      <c r="JTN110" s="420"/>
      <c r="JTO110" s="420"/>
      <c r="JTP110" s="420"/>
      <c r="JTQ110" s="420"/>
      <c r="JTR110" s="420"/>
      <c r="JTS110" s="420"/>
      <c r="JTT110" s="420"/>
      <c r="JTU110" s="420"/>
      <c r="JTV110" s="420"/>
      <c r="JTW110" s="420"/>
      <c r="JTX110" s="420"/>
      <c r="JTY110" s="420"/>
      <c r="JTZ110" s="420"/>
      <c r="JUA110" s="420"/>
      <c r="JUB110" s="420"/>
      <c r="JUC110" s="420"/>
      <c r="JUD110" s="420"/>
      <c r="JUE110" s="420"/>
      <c r="JUF110" s="420"/>
      <c r="JUG110" s="420"/>
      <c r="JUH110" s="420"/>
      <c r="JUI110" s="420"/>
      <c r="JUJ110" s="420"/>
      <c r="JUK110" s="420"/>
      <c r="JUL110" s="420"/>
      <c r="JUM110" s="420"/>
      <c r="JUN110" s="420"/>
      <c r="JUO110" s="420"/>
      <c r="JUP110" s="420"/>
      <c r="JUQ110" s="420"/>
      <c r="JUR110" s="420"/>
      <c r="JUS110" s="420"/>
      <c r="JUT110" s="420"/>
      <c r="JUU110" s="420"/>
      <c r="JUV110" s="420"/>
      <c r="JUW110" s="420"/>
      <c r="JUX110" s="420"/>
      <c r="JUY110" s="420"/>
      <c r="JUZ110" s="420"/>
      <c r="JVA110" s="420"/>
      <c r="JVB110" s="420"/>
      <c r="JVC110" s="420"/>
      <c r="JVD110" s="420"/>
      <c r="JVE110" s="420"/>
      <c r="JVF110" s="420"/>
      <c r="JVG110" s="420"/>
      <c r="JVH110" s="420"/>
      <c r="JVI110" s="420"/>
      <c r="JVJ110" s="420"/>
      <c r="JVK110" s="420"/>
      <c r="JVL110" s="420"/>
      <c r="JVM110" s="420"/>
      <c r="JVN110" s="420"/>
      <c r="JVO110" s="420"/>
      <c r="JVP110" s="420"/>
      <c r="JVQ110" s="420"/>
      <c r="JVR110" s="420"/>
      <c r="JVS110" s="420"/>
      <c r="JVT110" s="420"/>
      <c r="JVU110" s="420"/>
      <c r="JVV110" s="420"/>
      <c r="JVW110" s="420"/>
      <c r="JVX110" s="420"/>
      <c r="JVY110" s="420"/>
      <c r="JVZ110" s="420"/>
      <c r="JWA110" s="420"/>
      <c r="JWB110" s="420"/>
      <c r="JWC110" s="420"/>
      <c r="JWD110" s="420"/>
      <c r="JWE110" s="420"/>
      <c r="JWF110" s="420"/>
      <c r="JWG110" s="420"/>
      <c r="JWH110" s="420"/>
      <c r="JWI110" s="420"/>
      <c r="JWJ110" s="420"/>
      <c r="JWK110" s="420"/>
      <c r="JWL110" s="420"/>
      <c r="JWM110" s="420"/>
      <c r="JWN110" s="420"/>
      <c r="JWO110" s="420"/>
      <c r="JWP110" s="420"/>
      <c r="JWQ110" s="420"/>
      <c r="JWR110" s="420"/>
      <c r="JWS110" s="420"/>
      <c r="JWT110" s="420"/>
      <c r="JWU110" s="420"/>
      <c r="JWV110" s="420"/>
      <c r="JWW110" s="420"/>
      <c r="JWX110" s="420"/>
      <c r="JWY110" s="420"/>
      <c r="JWZ110" s="420"/>
      <c r="JXA110" s="420"/>
      <c r="JXB110" s="420"/>
      <c r="JXC110" s="420"/>
      <c r="JXD110" s="420"/>
      <c r="JXE110" s="420"/>
      <c r="JXF110" s="420"/>
      <c r="JXG110" s="420"/>
      <c r="JXH110" s="420"/>
      <c r="JXI110" s="420"/>
      <c r="JXJ110" s="420"/>
      <c r="JXK110" s="420"/>
      <c r="JXL110" s="420"/>
      <c r="JXM110" s="420"/>
      <c r="JXN110" s="420"/>
      <c r="JXO110" s="420"/>
      <c r="JXP110" s="420"/>
      <c r="JXQ110" s="420"/>
      <c r="JXR110" s="420"/>
      <c r="JXS110" s="420"/>
      <c r="JXT110" s="420"/>
      <c r="JXU110" s="420"/>
      <c r="JXV110" s="420"/>
      <c r="JXW110" s="420"/>
      <c r="JXX110" s="420"/>
      <c r="JXY110" s="420"/>
      <c r="JXZ110" s="420"/>
      <c r="JYA110" s="420"/>
      <c r="JYB110" s="420"/>
      <c r="JYC110" s="420"/>
      <c r="JYD110" s="420"/>
      <c r="JYE110" s="420"/>
      <c r="JYF110" s="420"/>
      <c r="JYG110" s="420"/>
      <c r="JYH110" s="420"/>
      <c r="JYI110" s="420"/>
      <c r="JYJ110" s="420"/>
      <c r="JYK110" s="420"/>
      <c r="JYL110" s="420"/>
      <c r="JYM110" s="420"/>
      <c r="JYN110" s="420"/>
      <c r="JYO110" s="420"/>
      <c r="JYP110" s="420"/>
      <c r="JYQ110" s="420"/>
      <c r="JYR110" s="420"/>
      <c r="JYS110" s="420"/>
      <c r="JYT110" s="420"/>
      <c r="JYU110" s="420"/>
      <c r="JYV110" s="420"/>
      <c r="JYW110" s="420"/>
      <c r="JYX110" s="420"/>
      <c r="JYY110" s="420"/>
      <c r="JYZ110" s="420"/>
      <c r="JZA110" s="420"/>
      <c r="JZB110" s="420"/>
      <c r="JZC110" s="420"/>
      <c r="JZD110" s="420"/>
      <c r="JZE110" s="420"/>
      <c r="JZF110" s="420"/>
      <c r="JZG110" s="420"/>
      <c r="JZH110" s="420"/>
      <c r="JZI110" s="420"/>
      <c r="JZJ110" s="420"/>
      <c r="JZK110" s="420"/>
      <c r="JZL110" s="420"/>
      <c r="JZM110" s="420"/>
      <c r="JZN110" s="420"/>
      <c r="JZO110" s="420"/>
      <c r="JZP110" s="420"/>
      <c r="JZQ110" s="420"/>
      <c r="JZR110" s="420"/>
      <c r="JZS110" s="420"/>
      <c r="JZT110" s="420"/>
      <c r="JZU110" s="420"/>
      <c r="JZV110" s="420"/>
      <c r="JZW110" s="420"/>
      <c r="JZX110" s="420"/>
      <c r="JZY110" s="420"/>
      <c r="JZZ110" s="420"/>
      <c r="KAA110" s="420"/>
      <c r="KAB110" s="420"/>
      <c r="KAC110" s="420"/>
      <c r="KAD110" s="420"/>
      <c r="KAE110" s="420"/>
      <c r="KAF110" s="420"/>
      <c r="KAG110" s="420"/>
      <c r="KAH110" s="420"/>
      <c r="KAI110" s="420"/>
      <c r="KAJ110" s="420"/>
      <c r="KAK110" s="420"/>
      <c r="KAL110" s="420"/>
      <c r="KAM110" s="420"/>
      <c r="KAN110" s="420"/>
      <c r="KAO110" s="420"/>
      <c r="KAP110" s="420"/>
      <c r="KAQ110" s="420"/>
      <c r="KAR110" s="420"/>
      <c r="KAS110" s="420"/>
      <c r="KAT110" s="420"/>
      <c r="KAU110" s="420"/>
      <c r="KAV110" s="420"/>
      <c r="KAW110" s="420"/>
      <c r="KAX110" s="420"/>
      <c r="KAY110" s="420"/>
      <c r="KAZ110" s="420"/>
      <c r="KBA110" s="420"/>
      <c r="KBB110" s="420"/>
      <c r="KBC110" s="420"/>
      <c r="KBD110" s="420"/>
      <c r="KBE110" s="420"/>
      <c r="KBF110" s="420"/>
      <c r="KBG110" s="420"/>
      <c r="KBH110" s="420"/>
      <c r="KBI110" s="420"/>
      <c r="KBJ110" s="420"/>
      <c r="KBK110" s="420"/>
      <c r="KBL110" s="420"/>
      <c r="KBM110" s="420"/>
      <c r="KBN110" s="420"/>
      <c r="KBO110" s="420"/>
      <c r="KBP110" s="420"/>
      <c r="KBQ110" s="420"/>
      <c r="KBR110" s="420"/>
      <c r="KBS110" s="420"/>
      <c r="KBT110" s="420"/>
      <c r="KBU110" s="420"/>
      <c r="KBV110" s="420"/>
      <c r="KBW110" s="420"/>
      <c r="KBX110" s="420"/>
      <c r="KBY110" s="420"/>
      <c r="KBZ110" s="420"/>
      <c r="KCA110" s="420"/>
      <c r="KCB110" s="420"/>
      <c r="KCC110" s="420"/>
      <c r="KCD110" s="420"/>
      <c r="KCE110" s="420"/>
      <c r="KCF110" s="420"/>
      <c r="KCG110" s="420"/>
      <c r="KCH110" s="420"/>
      <c r="KCI110" s="420"/>
      <c r="KCJ110" s="420"/>
      <c r="KCK110" s="420"/>
      <c r="KCL110" s="420"/>
      <c r="KCM110" s="420"/>
      <c r="KCN110" s="420"/>
      <c r="KCO110" s="420"/>
      <c r="KCP110" s="420"/>
      <c r="KCQ110" s="420"/>
      <c r="KCR110" s="420"/>
      <c r="KCS110" s="420"/>
      <c r="KCT110" s="420"/>
      <c r="KCU110" s="420"/>
      <c r="KCV110" s="420"/>
      <c r="KCW110" s="420"/>
      <c r="KCX110" s="420"/>
      <c r="KCY110" s="420"/>
      <c r="KCZ110" s="420"/>
      <c r="KDA110" s="420"/>
      <c r="KDB110" s="420"/>
      <c r="KDC110" s="420"/>
      <c r="KDD110" s="420"/>
      <c r="KDE110" s="420"/>
      <c r="KDF110" s="420"/>
      <c r="KDG110" s="420"/>
      <c r="KDH110" s="420"/>
      <c r="KDI110" s="420"/>
      <c r="KDJ110" s="420"/>
      <c r="KDK110" s="420"/>
      <c r="KDL110" s="420"/>
      <c r="KDM110" s="420"/>
      <c r="KDN110" s="420"/>
      <c r="KDO110" s="420"/>
      <c r="KDP110" s="420"/>
      <c r="KDQ110" s="420"/>
      <c r="KDR110" s="420"/>
      <c r="KDS110" s="420"/>
      <c r="KDT110" s="420"/>
      <c r="KDU110" s="420"/>
      <c r="KDV110" s="420"/>
      <c r="KDW110" s="420"/>
      <c r="KDX110" s="420"/>
      <c r="KDY110" s="420"/>
      <c r="KDZ110" s="420"/>
      <c r="KEA110" s="420"/>
      <c r="KEB110" s="420"/>
      <c r="KEC110" s="420"/>
      <c r="KED110" s="420"/>
      <c r="KEE110" s="420"/>
      <c r="KEF110" s="420"/>
      <c r="KEG110" s="420"/>
      <c r="KEH110" s="420"/>
      <c r="KEI110" s="420"/>
      <c r="KEJ110" s="420"/>
      <c r="KEK110" s="420"/>
      <c r="KEL110" s="420"/>
      <c r="KEM110" s="420"/>
      <c r="KEN110" s="420"/>
      <c r="KEO110" s="420"/>
      <c r="KEP110" s="420"/>
      <c r="KEQ110" s="420"/>
      <c r="KER110" s="420"/>
      <c r="KES110" s="420"/>
      <c r="KET110" s="420"/>
      <c r="KEU110" s="420"/>
      <c r="KEV110" s="420"/>
      <c r="KEW110" s="420"/>
      <c r="KEX110" s="420"/>
      <c r="KEY110" s="420"/>
      <c r="KEZ110" s="420"/>
      <c r="KFA110" s="420"/>
      <c r="KFB110" s="420"/>
      <c r="KFC110" s="420"/>
      <c r="KFD110" s="420"/>
      <c r="KFE110" s="420"/>
      <c r="KFF110" s="420"/>
      <c r="KFG110" s="420"/>
      <c r="KFH110" s="420"/>
      <c r="KFI110" s="420"/>
      <c r="KFJ110" s="420"/>
      <c r="KFK110" s="420"/>
      <c r="KFL110" s="420"/>
      <c r="KFM110" s="420"/>
      <c r="KFN110" s="420"/>
      <c r="KFO110" s="420"/>
      <c r="KFP110" s="420"/>
      <c r="KFQ110" s="420"/>
      <c r="KFR110" s="420"/>
      <c r="KFS110" s="420"/>
      <c r="KFT110" s="420"/>
      <c r="KFU110" s="420"/>
      <c r="KFV110" s="420"/>
      <c r="KFW110" s="420"/>
      <c r="KFX110" s="420"/>
      <c r="KFY110" s="420"/>
      <c r="KFZ110" s="420"/>
      <c r="KGA110" s="420"/>
      <c r="KGB110" s="420"/>
      <c r="KGC110" s="420"/>
      <c r="KGD110" s="420"/>
      <c r="KGE110" s="420"/>
      <c r="KGF110" s="420"/>
      <c r="KGG110" s="420"/>
      <c r="KGH110" s="420"/>
      <c r="KGI110" s="420"/>
      <c r="KGJ110" s="420"/>
      <c r="KGK110" s="420"/>
      <c r="KGL110" s="420"/>
      <c r="KGM110" s="420"/>
      <c r="KGN110" s="420"/>
      <c r="KGO110" s="420"/>
      <c r="KGP110" s="420"/>
      <c r="KGQ110" s="420"/>
      <c r="KGR110" s="420"/>
      <c r="KGS110" s="420"/>
      <c r="KGT110" s="420"/>
      <c r="KGU110" s="420"/>
      <c r="KGV110" s="420"/>
      <c r="KGW110" s="420"/>
      <c r="KGX110" s="420"/>
      <c r="KGY110" s="420"/>
      <c r="KGZ110" s="420"/>
      <c r="KHA110" s="420"/>
      <c r="KHB110" s="420"/>
      <c r="KHC110" s="420"/>
      <c r="KHD110" s="420"/>
      <c r="KHE110" s="420"/>
      <c r="KHF110" s="420"/>
      <c r="KHG110" s="420"/>
      <c r="KHH110" s="420"/>
      <c r="KHI110" s="420"/>
      <c r="KHJ110" s="420"/>
      <c r="KHK110" s="420"/>
      <c r="KHL110" s="420"/>
      <c r="KHM110" s="420"/>
      <c r="KHN110" s="420"/>
      <c r="KHO110" s="420"/>
      <c r="KHP110" s="420"/>
      <c r="KHQ110" s="420"/>
      <c r="KHR110" s="420"/>
      <c r="KHS110" s="420"/>
      <c r="KHT110" s="420"/>
      <c r="KHU110" s="420"/>
      <c r="KHV110" s="420"/>
      <c r="KHW110" s="420"/>
      <c r="KHX110" s="420"/>
      <c r="KHY110" s="420"/>
      <c r="KHZ110" s="420"/>
      <c r="KIA110" s="420"/>
      <c r="KIB110" s="420"/>
      <c r="KIC110" s="420"/>
      <c r="KID110" s="420"/>
      <c r="KIE110" s="420"/>
      <c r="KIF110" s="420"/>
      <c r="KIG110" s="420"/>
      <c r="KIH110" s="420"/>
      <c r="KII110" s="420"/>
      <c r="KIJ110" s="420"/>
      <c r="KIK110" s="420"/>
      <c r="KIL110" s="420"/>
      <c r="KIM110" s="420"/>
      <c r="KIN110" s="420"/>
      <c r="KIO110" s="420"/>
      <c r="KIP110" s="420"/>
      <c r="KIQ110" s="420"/>
      <c r="KIR110" s="420"/>
      <c r="KIS110" s="420"/>
      <c r="KIT110" s="420"/>
      <c r="KIU110" s="420"/>
      <c r="KIV110" s="420"/>
      <c r="KIW110" s="420"/>
      <c r="KIX110" s="420"/>
      <c r="KIY110" s="420"/>
      <c r="KIZ110" s="420"/>
      <c r="KJA110" s="420"/>
      <c r="KJB110" s="420"/>
      <c r="KJC110" s="420"/>
      <c r="KJD110" s="420"/>
      <c r="KJE110" s="420"/>
      <c r="KJF110" s="420"/>
      <c r="KJG110" s="420"/>
      <c r="KJH110" s="420"/>
      <c r="KJI110" s="420"/>
      <c r="KJJ110" s="420"/>
      <c r="KJK110" s="420"/>
      <c r="KJL110" s="420"/>
      <c r="KJM110" s="420"/>
      <c r="KJN110" s="420"/>
      <c r="KJO110" s="420"/>
      <c r="KJP110" s="420"/>
      <c r="KJQ110" s="420"/>
      <c r="KJR110" s="420"/>
      <c r="KJS110" s="420"/>
      <c r="KJT110" s="420"/>
      <c r="KJU110" s="420"/>
      <c r="KJV110" s="420"/>
      <c r="KJW110" s="420"/>
      <c r="KJX110" s="420"/>
      <c r="KJY110" s="420"/>
      <c r="KJZ110" s="420"/>
      <c r="KKA110" s="420"/>
      <c r="KKB110" s="420"/>
      <c r="KKC110" s="420"/>
      <c r="KKD110" s="420"/>
      <c r="KKE110" s="420"/>
      <c r="KKF110" s="420"/>
      <c r="KKG110" s="420"/>
      <c r="KKH110" s="420"/>
      <c r="KKI110" s="420"/>
      <c r="KKJ110" s="420"/>
      <c r="KKK110" s="420"/>
      <c r="KKL110" s="420"/>
      <c r="KKM110" s="420"/>
      <c r="KKN110" s="420"/>
      <c r="KKO110" s="420"/>
      <c r="KKP110" s="420"/>
      <c r="KKQ110" s="420"/>
      <c r="KKR110" s="420"/>
      <c r="KKS110" s="420"/>
      <c r="KKT110" s="420"/>
      <c r="KKU110" s="420"/>
      <c r="KKV110" s="420"/>
      <c r="KKW110" s="420"/>
      <c r="KKX110" s="420"/>
      <c r="KKY110" s="420"/>
      <c r="KKZ110" s="420"/>
      <c r="KLA110" s="420"/>
      <c r="KLB110" s="420"/>
      <c r="KLC110" s="420"/>
      <c r="KLD110" s="420"/>
      <c r="KLE110" s="420"/>
      <c r="KLF110" s="420"/>
      <c r="KLG110" s="420"/>
      <c r="KLH110" s="420"/>
      <c r="KLI110" s="420"/>
      <c r="KLJ110" s="420"/>
      <c r="KLK110" s="420"/>
      <c r="KLL110" s="420"/>
      <c r="KLM110" s="420"/>
      <c r="KLN110" s="420"/>
      <c r="KLO110" s="420"/>
      <c r="KLP110" s="420"/>
      <c r="KLQ110" s="420"/>
      <c r="KLR110" s="420"/>
      <c r="KLS110" s="420"/>
      <c r="KLT110" s="420"/>
      <c r="KLU110" s="420"/>
      <c r="KLV110" s="420"/>
      <c r="KLW110" s="420"/>
      <c r="KLX110" s="420"/>
      <c r="KLY110" s="420"/>
      <c r="KLZ110" s="420"/>
      <c r="KMA110" s="420"/>
      <c r="KMB110" s="420"/>
      <c r="KMC110" s="420"/>
      <c r="KMD110" s="420"/>
      <c r="KME110" s="420"/>
      <c r="KMF110" s="420"/>
      <c r="KMG110" s="420"/>
      <c r="KMH110" s="420"/>
      <c r="KMI110" s="420"/>
      <c r="KMJ110" s="420"/>
      <c r="KMK110" s="420"/>
      <c r="KML110" s="420"/>
      <c r="KMM110" s="420"/>
      <c r="KMN110" s="420"/>
      <c r="KMO110" s="420"/>
      <c r="KMP110" s="420"/>
      <c r="KMQ110" s="420"/>
      <c r="KMR110" s="420"/>
      <c r="KMS110" s="420"/>
      <c r="KMT110" s="420"/>
      <c r="KMU110" s="420"/>
      <c r="KMV110" s="420"/>
      <c r="KMW110" s="420"/>
      <c r="KMX110" s="420"/>
      <c r="KMY110" s="420"/>
      <c r="KMZ110" s="420"/>
      <c r="KNA110" s="420"/>
      <c r="KNB110" s="420"/>
      <c r="KNC110" s="420"/>
      <c r="KND110" s="420"/>
      <c r="KNE110" s="420"/>
      <c r="KNF110" s="420"/>
      <c r="KNG110" s="420"/>
      <c r="KNH110" s="420"/>
      <c r="KNI110" s="420"/>
      <c r="KNJ110" s="420"/>
      <c r="KNK110" s="420"/>
      <c r="KNL110" s="420"/>
      <c r="KNM110" s="420"/>
      <c r="KNN110" s="420"/>
      <c r="KNO110" s="420"/>
      <c r="KNP110" s="420"/>
      <c r="KNQ110" s="420"/>
      <c r="KNR110" s="420"/>
      <c r="KNS110" s="420"/>
      <c r="KNT110" s="420"/>
      <c r="KNU110" s="420"/>
      <c r="KNV110" s="420"/>
      <c r="KNW110" s="420"/>
      <c r="KNX110" s="420"/>
      <c r="KNY110" s="420"/>
      <c r="KNZ110" s="420"/>
      <c r="KOA110" s="420"/>
      <c r="KOB110" s="420"/>
      <c r="KOC110" s="420"/>
      <c r="KOD110" s="420"/>
      <c r="KOE110" s="420"/>
      <c r="KOF110" s="420"/>
      <c r="KOG110" s="420"/>
      <c r="KOH110" s="420"/>
      <c r="KOI110" s="420"/>
      <c r="KOJ110" s="420"/>
      <c r="KOK110" s="420"/>
      <c r="KOL110" s="420"/>
      <c r="KOM110" s="420"/>
      <c r="KON110" s="420"/>
      <c r="KOO110" s="420"/>
      <c r="KOP110" s="420"/>
      <c r="KOQ110" s="420"/>
      <c r="KOR110" s="420"/>
      <c r="KOS110" s="420"/>
      <c r="KOT110" s="420"/>
      <c r="KOU110" s="420"/>
      <c r="KOV110" s="420"/>
      <c r="KOW110" s="420"/>
      <c r="KOX110" s="420"/>
      <c r="KOY110" s="420"/>
      <c r="KOZ110" s="420"/>
      <c r="KPA110" s="420"/>
      <c r="KPB110" s="420"/>
      <c r="KPC110" s="420"/>
      <c r="KPD110" s="420"/>
      <c r="KPE110" s="420"/>
      <c r="KPF110" s="420"/>
      <c r="KPG110" s="420"/>
      <c r="KPH110" s="420"/>
      <c r="KPI110" s="420"/>
      <c r="KPJ110" s="420"/>
      <c r="KPK110" s="420"/>
      <c r="KPL110" s="420"/>
      <c r="KPM110" s="420"/>
      <c r="KPN110" s="420"/>
      <c r="KPO110" s="420"/>
      <c r="KPP110" s="420"/>
      <c r="KPQ110" s="420"/>
      <c r="KPR110" s="420"/>
      <c r="KPS110" s="420"/>
      <c r="KPT110" s="420"/>
      <c r="KPU110" s="420"/>
      <c r="KPV110" s="420"/>
      <c r="KPW110" s="420"/>
      <c r="KPX110" s="420"/>
      <c r="KPY110" s="420"/>
      <c r="KPZ110" s="420"/>
      <c r="KQA110" s="420"/>
      <c r="KQB110" s="420"/>
      <c r="KQC110" s="420"/>
      <c r="KQD110" s="420"/>
      <c r="KQE110" s="420"/>
      <c r="KQF110" s="420"/>
      <c r="KQG110" s="420"/>
      <c r="KQH110" s="420"/>
      <c r="KQI110" s="420"/>
      <c r="KQJ110" s="420"/>
      <c r="KQK110" s="420"/>
      <c r="KQL110" s="420"/>
      <c r="KQM110" s="420"/>
      <c r="KQN110" s="420"/>
      <c r="KQO110" s="420"/>
      <c r="KQP110" s="420"/>
      <c r="KQQ110" s="420"/>
      <c r="KQR110" s="420"/>
      <c r="KQS110" s="420"/>
      <c r="KQT110" s="420"/>
      <c r="KQU110" s="420"/>
      <c r="KQV110" s="420"/>
      <c r="KQW110" s="420"/>
      <c r="KQX110" s="420"/>
      <c r="KQY110" s="420"/>
      <c r="KQZ110" s="420"/>
      <c r="KRA110" s="420"/>
      <c r="KRB110" s="420"/>
      <c r="KRC110" s="420"/>
      <c r="KRD110" s="420"/>
      <c r="KRE110" s="420"/>
      <c r="KRF110" s="420"/>
      <c r="KRG110" s="420"/>
      <c r="KRH110" s="420"/>
      <c r="KRI110" s="420"/>
      <c r="KRJ110" s="420"/>
      <c r="KRK110" s="420"/>
      <c r="KRL110" s="420"/>
      <c r="KRM110" s="420"/>
      <c r="KRN110" s="420"/>
      <c r="KRO110" s="420"/>
      <c r="KRP110" s="420"/>
      <c r="KRQ110" s="420"/>
      <c r="KRR110" s="420"/>
      <c r="KRS110" s="420"/>
      <c r="KRT110" s="420"/>
      <c r="KRU110" s="420"/>
      <c r="KRV110" s="420"/>
      <c r="KRW110" s="420"/>
      <c r="KRX110" s="420"/>
      <c r="KRY110" s="420"/>
      <c r="KRZ110" s="420"/>
      <c r="KSA110" s="420"/>
      <c r="KSB110" s="420"/>
      <c r="KSC110" s="420"/>
      <c r="KSD110" s="420"/>
      <c r="KSE110" s="420"/>
      <c r="KSF110" s="420"/>
      <c r="KSG110" s="420"/>
      <c r="KSH110" s="420"/>
      <c r="KSI110" s="420"/>
      <c r="KSJ110" s="420"/>
      <c r="KSK110" s="420"/>
      <c r="KSL110" s="420"/>
      <c r="KSM110" s="420"/>
      <c r="KSN110" s="420"/>
      <c r="KSO110" s="420"/>
      <c r="KSP110" s="420"/>
      <c r="KSQ110" s="420"/>
      <c r="KSR110" s="420"/>
      <c r="KSS110" s="420"/>
      <c r="KST110" s="420"/>
      <c r="KSU110" s="420"/>
      <c r="KSV110" s="420"/>
      <c r="KSW110" s="420"/>
      <c r="KSX110" s="420"/>
      <c r="KSY110" s="420"/>
      <c r="KSZ110" s="420"/>
      <c r="KTA110" s="420"/>
      <c r="KTB110" s="420"/>
      <c r="KTC110" s="420"/>
      <c r="KTD110" s="420"/>
      <c r="KTE110" s="420"/>
      <c r="KTF110" s="420"/>
      <c r="KTG110" s="420"/>
      <c r="KTH110" s="420"/>
      <c r="KTI110" s="420"/>
      <c r="KTJ110" s="420"/>
      <c r="KTK110" s="420"/>
      <c r="KTL110" s="420"/>
      <c r="KTM110" s="420"/>
      <c r="KTN110" s="420"/>
      <c r="KTO110" s="420"/>
      <c r="KTP110" s="420"/>
      <c r="KTQ110" s="420"/>
      <c r="KTR110" s="420"/>
      <c r="KTS110" s="420"/>
      <c r="KTT110" s="420"/>
      <c r="KTU110" s="420"/>
      <c r="KTV110" s="420"/>
      <c r="KTW110" s="420"/>
      <c r="KTX110" s="420"/>
      <c r="KTY110" s="420"/>
      <c r="KTZ110" s="420"/>
      <c r="KUA110" s="420"/>
      <c r="KUB110" s="420"/>
      <c r="KUC110" s="420"/>
      <c r="KUD110" s="420"/>
      <c r="KUE110" s="420"/>
      <c r="KUF110" s="420"/>
      <c r="KUG110" s="420"/>
      <c r="KUH110" s="420"/>
      <c r="KUI110" s="420"/>
      <c r="KUJ110" s="420"/>
      <c r="KUK110" s="420"/>
      <c r="KUL110" s="420"/>
      <c r="KUM110" s="420"/>
      <c r="KUN110" s="420"/>
      <c r="KUO110" s="420"/>
      <c r="KUP110" s="420"/>
      <c r="KUQ110" s="420"/>
      <c r="KUR110" s="420"/>
      <c r="KUS110" s="420"/>
      <c r="KUT110" s="420"/>
      <c r="KUU110" s="420"/>
      <c r="KUV110" s="420"/>
      <c r="KUW110" s="420"/>
      <c r="KUX110" s="420"/>
      <c r="KUY110" s="420"/>
      <c r="KUZ110" s="420"/>
      <c r="KVA110" s="420"/>
      <c r="KVB110" s="420"/>
      <c r="KVC110" s="420"/>
      <c r="KVD110" s="420"/>
      <c r="KVE110" s="420"/>
      <c r="KVF110" s="420"/>
      <c r="KVG110" s="420"/>
      <c r="KVH110" s="420"/>
      <c r="KVI110" s="420"/>
      <c r="KVJ110" s="420"/>
      <c r="KVK110" s="420"/>
      <c r="KVL110" s="420"/>
      <c r="KVM110" s="420"/>
      <c r="KVN110" s="420"/>
      <c r="KVO110" s="420"/>
      <c r="KVP110" s="420"/>
      <c r="KVQ110" s="420"/>
      <c r="KVR110" s="420"/>
      <c r="KVS110" s="420"/>
      <c r="KVT110" s="420"/>
      <c r="KVU110" s="420"/>
      <c r="KVV110" s="420"/>
      <c r="KVW110" s="420"/>
      <c r="KVX110" s="420"/>
      <c r="KVY110" s="420"/>
      <c r="KVZ110" s="420"/>
      <c r="KWA110" s="420"/>
      <c r="KWB110" s="420"/>
      <c r="KWC110" s="420"/>
      <c r="KWD110" s="420"/>
      <c r="KWE110" s="420"/>
      <c r="KWF110" s="420"/>
      <c r="KWG110" s="420"/>
      <c r="KWH110" s="420"/>
      <c r="KWI110" s="420"/>
      <c r="KWJ110" s="420"/>
      <c r="KWK110" s="420"/>
      <c r="KWL110" s="420"/>
      <c r="KWM110" s="420"/>
      <c r="KWN110" s="420"/>
      <c r="KWO110" s="420"/>
      <c r="KWP110" s="420"/>
      <c r="KWQ110" s="420"/>
      <c r="KWR110" s="420"/>
      <c r="KWS110" s="420"/>
      <c r="KWT110" s="420"/>
      <c r="KWU110" s="420"/>
      <c r="KWV110" s="420"/>
      <c r="KWW110" s="420"/>
      <c r="KWX110" s="420"/>
      <c r="KWY110" s="420"/>
      <c r="KWZ110" s="420"/>
      <c r="KXA110" s="420"/>
      <c r="KXB110" s="420"/>
      <c r="KXC110" s="420"/>
      <c r="KXD110" s="420"/>
      <c r="KXE110" s="420"/>
      <c r="KXF110" s="420"/>
      <c r="KXG110" s="420"/>
      <c r="KXH110" s="420"/>
      <c r="KXI110" s="420"/>
      <c r="KXJ110" s="420"/>
      <c r="KXK110" s="420"/>
      <c r="KXL110" s="420"/>
      <c r="KXM110" s="420"/>
      <c r="KXN110" s="420"/>
      <c r="KXO110" s="420"/>
      <c r="KXP110" s="420"/>
      <c r="KXQ110" s="420"/>
      <c r="KXR110" s="420"/>
      <c r="KXS110" s="420"/>
      <c r="KXT110" s="420"/>
      <c r="KXU110" s="420"/>
      <c r="KXV110" s="420"/>
      <c r="KXW110" s="420"/>
      <c r="KXX110" s="420"/>
      <c r="KXY110" s="420"/>
      <c r="KXZ110" s="420"/>
      <c r="KYA110" s="420"/>
      <c r="KYB110" s="420"/>
      <c r="KYC110" s="420"/>
      <c r="KYD110" s="420"/>
      <c r="KYE110" s="420"/>
      <c r="KYF110" s="420"/>
      <c r="KYG110" s="420"/>
      <c r="KYH110" s="420"/>
      <c r="KYI110" s="420"/>
      <c r="KYJ110" s="420"/>
      <c r="KYK110" s="420"/>
      <c r="KYL110" s="420"/>
      <c r="KYM110" s="420"/>
      <c r="KYN110" s="420"/>
      <c r="KYO110" s="420"/>
      <c r="KYP110" s="420"/>
      <c r="KYQ110" s="420"/>
      <c r="KYR110" s="420"/>
      <c r="KYS110" s="420"/>
      <c r="KYT110" s="420"/>
      <c r="KYU110" s="420"/>
      <c r="KYV110" s="420"/>
      <c r="KYW110" s="420"/>
      <c r="KYX110" s="420"/>
      <c r="KYY110" s="420"/>
      <c r="KYZ110" s="420"/>
      <c r="KZA110" s="420"/>
      <c r="KZB110" s="420"/>
      <c r="KZC110" s="420"/>
      <c r="KZD110" s="420"/>
      <c r="KZE110" s="420"/>
      <c r="KZF110" s="420"/>
      <c r="KZG110" s="420"/>
      <c r="KZH110" s="420"/>
      <c r="KZI110" s="420"/>
      <c r="KZJ110" s="420"/>
      <c r="KZK110" s="420"/>
      <c r="KZL110" s="420"/>
      <c r="KZM110" s="420"/>
      <c r="KZN110" s="420"/>
      <c r="KZO110" s="420"/>
      <c r="KZP110" s="420"/>
      <c r="KZQ110" s="420"/>
      <c r="KZR110" s="420"/>
      <c r="KZS110" s="420"/>
      <c r="KZT110" s="420"/>
      <c r="KZU110" s="420"/>
      <c r="KZV110" s="420"/>
      <c r="KZW110" s="420"/>
      <c r="KZX110" s="420"/>
      <c r="KZY110" s="420"/>
      <c r="KZZ110" s="420"/>
      <c r="LAA110" s="420"/>
      <c r="LAB110" s="420"/>
      <c r="LAC110" s="420"/>
      <c r="LAD110" s="420"/>
      <c r="LAE110" s="420"/>
      <c r="LAF110" s="420"/>
      <c r="LAG110" s="420"/>
      <c r="LAH110" s="420"/>
      <c r="LAI110" s="420"/>
      <c r="LAJ110" s="420"/>
      <c r="LAK110" s="420"/>
      <c r="LAL110" s="420"/>
      <c r="LAM110" s="420"/>
      <c r="LAN110" s="420"/>
      <c r="LAO110" s="420"/>
      <c r="LAP110" s="420"/>
      <c r="LAQ110" s="420"/>
      <c r="LAR110" s="420"/>
      <c r="LAS110" s="420"/>
      <c r="LAT110" s="420"/>
      <c r="LAU110" s="420"/>
      <c r="LAV110" s="420"/>
      <c r="LAW110" s="420"/>
      <c r="LAX110" s="420"/>
      <c r="LAY110" s="420"/>
      <c r="LAZ110" s="420"/>
      <c r="LBA110" s="420"/>
      <c r="LBB110" s="420"/>
      <c r="LBC110" s="420"/>
      <c r="LBD110" s="420"/>
      <c r="LBE110" s="420"/>
      <c r="LBF110" s="420"/>
      <c r="LBG110" s="420"/>
      <c r="LBH110" s="420"/>
      <c r="LBI110" s="420"/>
      <c r="LBJ110" s="420"/>
      <c r="LBK110" s="420"/>
      <c r="LBL110" s="420"/>
      <c r="LBM110" s="420"/>
      <c r="LBN110" s="420"/>
      <c r="LBO110" s="420"/>
      <c r="LBP110" s="420"/>
      <c r="LBQ110" s="420"/>
      <c r="LBR110" s="420"/>
      <c r="LBS110" s="420"/>
      <c r="LBT110" s="420"/>
      <c r="LBU110" s="420"/>
      <c r="LBV110" s="420"/>
      <c r="LBW110" s="420"/>
      <c r="LBX110" s="420"/>
      <c r="LBY110" s="420"/>
      <c r="LBZ110" s="420"/>
      <c r="LCA110" s="420"/>
      <c r="LCB110" s="420"/>
      <c r="LCC110" s="420"/>
      <c r="LCD110" s="420"/>
      <c r="LCE110" s="420"/>
      <c r="LCF110" s="420"/>
      <c r="LCG110" s="420"/>
      <c r="LCH110" s="420"/>
      <c r="LCI110" s="420"/>
      <c r="LCJ110" s="420"/>
      <c r="LCK110" s="420"/>
      <c r="LCL110" s="420"/>
      <c r="LCM110" s="420"/>
      <c r="LCN110" s="420"/>
      <c r="LCO110" s="420"/>
      <c r="LCP110" s="420"/>
      <c r="LCQ110" s="420"/>
      <c r="LCR110" s="420"/>
      <c r="LCS110" s="420"/>
      <c r="LCT110" s="420"/>
      <c r="LCU110" s="420"/>
      <c r="LCV110" s="420"/>
      <c r="LCW110" s="420"/>
      <c r="LCX110" s="420"/>
      <c r="LCY110" s="420"/>
      <c r="LCZ110" s="420"/>
      <c r="LDA110" s="420"/>
      <c r="LDB110" s="420"/>
      <c r="LDC110" s="420"/>
      <c r="LDD110" s="420"/>
      <c r="LDE110" s="420"/>
      <c r="LDF110" s="420"/>
      <c r="LDG110" s="420"/>
      <c r="LDH110" s="420"/>
      <c r="LDI110" s="420"/>
      <c r="LDJ110" s="420"/>
      <c r="LDK110" s="420"/>
      <c r="LDL110" s="420"/>
      <c r="LDM110" s="420"/>
      <c r="LDN110" s="420"/>
      <c r="LDO110" s="420"/>
      <c r="LDP110" s="420"/>
      <c r="LDQ110" s="420"/>
      <c r="LDR110" s="420"/>
      <c r="LDS110" s="420"/>
      <c r="LDT110" s="420"/>
      <c r="LDU110" s="420"/>
      <c r="LDV110" s="420"/>
      <c r="LDW110" s="420"/>
      <c r="LDX110" s="420"/>
      <c r="LDY110" s="420"/>
      <c r="LDZ110" s="420"/>
      <c r="LEA110" s="420"/>
      <c r="LEB110" s="420"/>
      <c r="LEC110" s="420"/>
      <c r="LED110" s="420"/>
      <c r="LEE110" s="420"/>
      <c r="LEF110" s="420"/>
      <c r="LEG110" s="420"/>
      <c r="LEH110" s="420"/>
      <c r="LEI110" s="420"/>
      <c r="LEJ110" s="420"/>
      <c r="LEK110" s="420"/>
      <c r="LEL110" s="420"/>
      <c r="LEM110" s="420"/>
      <c r="LEN110" s="420"/>
      <c r="LEO110" s="420"/>
      <c r="LEP110" s="420"/>
      <c r="LEQ110" s="420"/>
      <c r="LER110" s="420"/>
      <c r="LES110" s="420"/>
      <c r="LET110" s="420"/>
      <c r="LEU110" s="420"/>
      <c r="LEV110" s="420"/>
      <c r="LEW110" s="420"/>
      <c r="LEX110" s="420"/>
      <c r="LEY110" s="420"/>
      <c r="LEZ110" s="420"/>
      <c r="LFA110" s="420"/>
      <c r="LFB110" s="420"/>
      <c r="LFC110" s="420"/>
      <c r="LFD110" s="420"/>
      <c r="LFE110" s="420"/>
      <c r="LFF110" s="420"/>
      <c r="LFG110" s="420"/>
      <c r="LFH110" s="420"/>
      <c r="LFI110" s="420"/>
      <c r="LFJ110" s="420"/>
      <c r="LFK110" s="420"/>
      <c r="LFL110" s="420"/>
      <c r="LFM110" s="420"/>
      <c r="LFN110" s="420"/>
      <c r="LFO110" s="420"/>
      <c r="LFP110" s="420"/>
      <c r="LFQ110" s="420"/>
      <c r="LFR110" s="420"/>
      <c r="LFS110" s="420"/>
      <c r="LFT110" s="420"/>
      <c r="LFU110" s="420"/>
      <c r="LFV110" s="420"/>
      <c r="LFW110" s="420"/>
      <c r="LFX110" s="420"/>
      <c r="LFY110" s="420"/>
      <c r="LFZ110" s="420"/>
      <c r="LGA110" s="420"/>
      <c r="LGB110" s="420"/>
      <c r="LGC110" s="420"/>
      <c r="LGD110" s="420"/>
      <c r="LGE110" s="420"/>
      <c r="LGF110" s="420"/>
      <c r="LGG110" s="420"/>
      <c r="LGH110" s="420"/>
      <c r="LGI110" s="420"/>
      <c r="LGJ110" s="420"/>
      <c r="LGK110" s="420"/>
      <c r="LGL110" s="420"/>
      <c r="LGM110" s="420"/>
      <c r="LGN110" s="420"/>
      <c r="LGO110" s="420"/>
      <c r="LGP110" s="420"/>
      <c r="LGQ110" s="420"/>
      <c r="LGR110" s="420"/>
      <c r="LGS110" s="420"/>
      <c r="LGT110" s="420"/>
      <c r="LGU110" s="420"/>
      <c r="LGV110" s="420"/>
      <c r="LGW110" s="420"/>
      <c r="LGX110" s="420"/>
      <c r="LGY110" s="420"/>
      <c r="LGZ110" s="420"/>
      <c r="LHA110" s="420"/>
      <c r="LHB110" s="420"/>
      <c r="LHC110" s="420"/>
      <c r="LHD110" s="420"/>
      <c r="LHE110" s="420"/>
      <c r="LHF110" s="420"/>
      <c r="LHG110" s="420"/>
      <c r="LHH110" s="420"/>
      <c r="LHI110" s="420"/>
      <c r="LHJ110" s="420"/>
      <c r="LHK110" s="420"/>
      <c r="LHL110" s="420"/>
      <c r="LHM110" s="420"/>
      <c r="LHN110" s="420"/>
      <c r="LHO110" s="420"/>
      <c r="LHP110" s="420"/>
      <c r="LHQ110" s="420"/>
      <c r="LHR110" s="420"/>
      <c r="LHS110" s="420"/>
      <c r="LHT110" s="420"/>
      <c r="LHU110" s="420"/>
      <c r="LHV110" s="420"/>
      <c r="LHW110" s="420"/>
      <c r="LHX110" s="420"/>
      <c r="LHY110" s="420"/>
      <c r="LHZ110" s="420"/>
      <c r="LIA110" s="420"/>
      <c r="LIB110" s="420"/>
      <c r="LIC110" s="420"/>
      <c r="LID110" s="420"/>
      <c r="LIE110" s="420"/>
      <c r="LIF110" s="420"/>
      <c r="LIG110" s="420"/>
      <c r="LIH110" s="420"/>
      <c r="LII110" s="420"/>
      <c r="LIJ110" s="420"/>
      <c r="LIK110" s="420"/>
      <c r="LIL110" s="420"/>
      <c r="LIM110" s="420"/>
      <c r="LIN110" s="420"/>
      <c r="LIO110" s="420"/>
      <c r="LIP110" s="420"/>
      <c r="LIQ110" s="420"/>
      <c r="LIR110" s="420"/>
      <c r="LIS110" s="420"/>
      <c r="LIT110" s="420"/>
      <c r="LIU110" s="420"/>
      <c r="LIV110" s="420"/>
      <c r="LIW110" s="420"/>
      <c r="LIX110" s="420"/>
      <c r="LIY110" s="420"/>
      <c r="LIZ110" s="420"/>
      <c r="LJA110" s="420"/>
      <c r="LJB110" s="420"/>
      <c r="LJC110" s="420"/>
      <c r="LJD110" s="420"/>
      <c r="LJE110" s="420"/>
      <c r="LJF110" s="420"/>
      <c r="LJG110" s="420"/>
      <c r="LJH110" s="420"/>
      <c r="LJI110" s="420"/>
      <c r="LJJ110" s="420"/>
      <c r="LJK110" s="420"/>
      <c r="LJL110" s="420"/>
      <c r="LJM110" s="420"/>
      <c r="LJN110" s="420"/>
      <c r="LJO110" s="420"/>
      <c r="LJP110" s="420"/>
      <c r="LJQ110" s="420"/>
      <c r="LJR110" s="420"/>
      <c r="LJS110" s="420"/>
      <c r="LJT110" s="420"/>
      <c r="LJU110" s="420"/>
      <c r="LJV110" s="420"/>
      <c r="LJW110" s="420"/>
      <c r="LJX110" s="420"/>
      <c r="LJY110" s="420"/>
      <c r="LJZ110" s="420"/>
      <c r="LKA110" s="420"/>
      <c r="LKB110" s="420"/>
      <c r="LKC110" s="420"/>
      <c r="LKD110" s="420"/>
      <c r="LKE110" s="420"/>
      <c r="LKF110" s="420"/>
      <c r="LKG110" s="420"/>
      <c r="LKH110" s="420"/>
      <c r="LKI110" s="420"/>
      <c r="LKJ110" s="420"/>
      <c r="LKK110" s="420"/>
      <c r="LKL110" s="420"/>
      <c r="LKM110" s="420"/>
      <c r="LKN110" s="420"/>
      <c r="LKO110" s="420"/>
      <c r="LKP110" s="420"/>
      <c r="LKQ110" s="420"/>
      <c r="LKR110" s="420"/>
      <c r="LKS110" s="420"/>
      <c r="LKT110" s="420"/>
      <c r="LKU110" s="420"/>
      <c r="LKV110" s="420"/>
      <c r="LKW110" s="420"/>
      <c r="LKX110" s="420"/>
      <c r="LKY110" s="420"/>
      <c r="LKZ110" s="420"/>
      <c r="LLA110" s="420"/>
      <c r="LLB110" s="420"/>
      <c r="LLC110" s="420"/>
      <c r="LLD110" s="420"/>
      <c r="LLE110" s="420"/>
      <c r="LLF110" s="420"/>
      <c r="LLG110" s="420"/>
      <c r="LLH110" s="420"/>
      <c r="LLI110" s="420"/>
      <c r="LLJ110" s="420"/>
      <c r="LLK110" s="420"/>
      <c r="LLL110" s="420"/>
      <c r="LLM110" s="420"/>
      <c r="LLN110" s="420"/>
      <c r="LLO110" s="420"/>
      <c r="LLP110" s="420"/>
      <c r="LLQ110" s="420"/>
      <c r="LLR110" s="420"/>
      <c r="LLS110" s="420"/>
      <c r="LLT110" s="420"/>
      <c r="LLU110" s="420"/>
      <c r="LLV110" s="420"/>
      <c r="LLW110" s="420"/>
      <c r="LLX110" s="420"/>
      <c r="LLY110" s="420"/>
      <c r="LLZ110" s="420"/>
      <c r="LMA110" s="420"/>
      <c r="LMB110" s="420"/>
      <c r="LMC110" s="420"/>
      <c r="LMD110" s="420"/>
      <c r="LME110" s="420"/>
      <c r="LMF110" s="420"/>
      <c r="LMG110" s="420"/>
      <c r="LMH110" s="420"/>
      <c r="LMI110" s="420"/>
      <c r="LMJ110" s="420"/>
      <c r="LMK110" s="420"/>
      <c r="LML110" s="420"/>
      <c r="LMM110" s="420"/>
      <c r="LMN110" s="420"/>
      <c r="LMO110" s="420"/>
      <c r="LMP110" s="420"/>
      <c r="LMQ110" s="420"/>
      <c r="LMR110" s="420"/>
      <c r="LMS110" s="420"/>
      <c r="LMT110" s="420"/>
      <c r="LMU110" s="420"/>
      <c r="LMV110" s="420"/>
      <c r="LMW110" s="420"/>
      <c r="LMX110" s="420"/>
      <c r="LMY110" s="420"/>
      <c r="LMZ110" s="420"/>
      <c r="LNA110" s="420"/>
      <c r="LNB110" s="420"/>
      <c r="LNC110" s="420"/>
      <c r="LND110" s="420"/>
      <c r="LNE110" s="420"/>
      <c r="LNF110" s="420"/>
      <c r="LNG110" s="420"/>
      <c r="LNH110" s="420"/>
      <c r="LNI110" s="420"/>
      <c r="LNJ110" s="420"/>
      <c r="LNK110" s="420"/>
      <c r="LNL110" s="420"/>
      <c r="LNM110" s="420"/>
      <c r="LNN110" s="420"/>
      <c r="LNO110" s="420"/>
      <c r="LNP110" s="420"/>
      <c r="LNQ110" s="420"/>
      <c r="LNR110" s="420"/>
      <c r="LNS110" s="420"/>
      <c r="LNT110" s="420"/>
      <c r="LNU110" s="420"/>
      <c r="LNV110" s="420"/>
      <c r="LNW110" s="420"/>
      <c r="LNX110" s="420"/>
      <c r="LNY110" s="420"/>
      <c r="LNZ110" s="420"/>
      <c r="LOA110" s="420"/>
      <c r="LOB110" s="420"/>
      <c r="LOC110" s="420"/>
      <c r="LOD110" s="420"/>
      <c r="LOE110" s="420"/>
      <c r="LOF110" s="420"/>
      <c r="LOG110" s="420"/>
      <c r="LOH110" s="420"/>
      <c r="LOI110" s="420"/>
      <c r="LOJ110" s="420"/>
      <c r="LOK110" s="420"/>
      <c r="LOL110" s="420"/>
      <c r="LOM110" s="420"/>
      <c r="LON110" s="420"/>
      <c r="LOO110" s="420"/>
      <c r="LOP110" s="420"/>
      <c r="LOQ110" s="420"/>
      <c r="LOR110" s="420"/>
      <c r="LOS110" s="420"/>
      <c r="LOT110" s="420"/>
      <c r="LOU110" s="420"/>
      <c r="LOV110" s="420"/>
      <c r="LOW110" s="420"/>
      <c r="LOX110" s="420"/>
      <c r="LOY110" s="420"/>
      <c r="LOZ110" s="420"/>
      <c r="LPA110" s="420"/>
      <c r="LPB110" s="420"/>
      <c r="LPC110" s="420"/>
      <c r="LPD110" s="420"/>
      <c r="LPE110" s="420"/>
      <c r="LPF110" s="420"/>
      <c r="LPG110" s="420"/>
      <c r="LPH110" s="420"/>
      <c r="LPI110" s="420"/>
      <c r="LPJ110" s="420"/>
      <c r="LPK110" s="420"/>
      <c r="LPL110" s="420"/>
      <c r="LPM110" s="420"/>
      <c r="LPN110" s="420"/>
      <c r="LPO110" s="420"/>
      <c r="LPP110" s="420"/>
      <c r="LPQ110" s="420"/>
      <c r="LPR110" s="420"/>
      <c r="LPS110" s="420"/>
      <c r="LPT110" s="420"/>
      <c r="LPU110" s="420"/>
      <c r="LPV110" s="420"/>
      <c r="LPW110" s="420"/>
      <c r="LPX110" s="420"/>
      <c r="LPY110" s="420"/>
      <c r="LPZ110" s="420"/>
      <c r="LQA110" s="420"/>
      <c r="LQB110" s="420"/>
      <c r="LQC110" s="420"/>
      <c r="LQD110" s="420"/>
      <c r="LQE110" s="420"/>
      <c r="LQF110" s="420"/>
      <c r="LQG110" s="420"/>
      <c r="LQH110" s="420"/>
      <c r="LQI110" s="420"/>
      <c r="LQJ110" s="420"/>
      <c r="LQK110" s="420"/>
      <c r="LQL110" s="420"/>
      <c r="LQM110" s="420"/>
      <c r="LQN110" s="420"/>
      <c r="LQO110" s="420"/>
      <c r="LQP110" s="420"/>
      <c r="LQQ110" s="420"/>
      <c r="LQR110" s="420"/>
      <c r="LQS110" s="420"/>
      <c r="LQT110" s="420"/>
      <c r="LQU110" s="420"/>
      <c r="LQV110" s="420"/>
      <c r="LQW110" s="420"/>
      <c r="LQX110" s="420"/>
      <c r="LQY110" s="420"/>
      <c r="LQZ110" s="420"/>
      <c r="LRA110" s="420"/>
      <c r="LRB110" s="420"/>
      <c r="LRC110" s="420"/>
      <c r="LRD110" s="420"/>
      <c r="LRE110" s="420"/>
      <c r="LRF110" s="420"/>
      <c r="LRG110" s="420"/>
      <c r="LRH110" s="420"/>
      <c r="LRI110" s="420"/>
      <c r="LRJ110" s="420"/>
      <c r="LRK110" s="420"/>
      <c r="LRL110" s="420"/>
      <c r="LRM110" s="420"/>
      <c r="LRN110" s="420"/>
      <c r="LRO110" s="420"/>
      <c r="LRP110" s="420"/>
      <c r="LRQ110" s="420"/>
      <c r="LRR110" s="420"/>
      <c r="LRS110" s="420"/>
      <c r="LRT110" s="420"/>
      <c r="LRU110" s="420"/>
      <c r="LRV110" s="420"/>
      <c r="LRW110" s="420"/>
      <c r="LRX110" s="420"/>
      <c r="LRY110" s="420"/>
      <c r="LRZ110" s="420"/>
      <c r="LSA110" s="420"/>
      <c r="LSB110" s="420"/>
      <c r="LSC110" s="420"/>
      <c r="LSD110" s="420"/>
      <c r="LSE110" s="420"/>
      <c r="LSF110" s="420"/>
      <c r="LSG110" s="420"/>
      <c r="LSH110" s="420"/>
      <c r="LSI110" s="420"/>
      <c r="LSJ110" s="420"/>
      <c r="LSK110" s="420"/>
      <c r="LSL110" s="420"/>
      <c r="LSM110" s="420"/>
      <c r="LSN110" s="420"/>
      <c r="LSO110" s="420"/>
      <c r="LSP110" s="420"/>
      <c r="LSQ110" s="420"/>
      <c r="LSR110" s="420"/>
      <c r="LSS110" s="420"/>
      <c r="LST110" s="420"/>
      <c r="LSU110" s="420"/>
      <c r="LSV110" s="420"/>
      <c r="LSW110" s="420"/>
      <c r="LSX110" s="420"/>
      <c r="LSY110" s="420"/>
      <c r="LSZ110" s="420"/>
      <c r="LTA110" s="420"/>
      <c r="LTB110" s="420"/>
      <c r="LTC110" s="420"/>
      <c r="LTD110" s="420"/>
      <c r="LTE110" s="420"/>
      <c r="LTF110" s="420"/>
      <c r="LTG110" s="420"/>
      <c r="LTH110" s="420"/>
      <c r="LTI110" s="420"/>
      <c r="LTJ110" s="420"/>
      <c r="LTK110" s="420"/>
      <c r="LTL110" s="420"/>
      <c r="LTM110" s="420"/>
      <c r="LTN110" s="420"/>
      <c r="LTO110" s="420"/>
      <c r="LTP110" s="420"/>
      <c r="LTQ110" s="420"/>
      <c r="LTR110" s="420"/>
      <c r="LTS110" s="420"/>
      <c r="LTT110" s="420"/>
      <c r="LTU110" s="420"/>
      <c r="LTV110" s="420"/>
      <c r="LTW110" s="420"/>
      <c r="LTX110" s="420"/>
      <c r="LTY110" s="420"/>
      <c r="LTZ110" s="420"/>
      <c r="LUA110" s="420"/>
      <c r="LUB110" s="420"/>
      <c r="LUC110" s="420"/>
      <c r="LUD110" s="420"/>
      <c r="LUE110" s="420"/>
      <c r="LUF110" s="420"/>
      <c r="LUG110" s="420"/>
      <c r="LUH110" s="420"/>
      <c r="LUI110" s="420"/>
      <c r="LUJ110" s="420"/>
      <c r="LUK110" s="420"/>
      <c r="LUL110" s="420"/>
      <c r="LUM110" s="420"/>
      <c r="LUN110" s="420"/>
      <c r="LUO110" s="420"/>
      <c r="LUP110" s="420"/>
      <c r="LUQ110" s="420"/>
      <c r="LUR110" s="420"/>
      <c r="LUS110" s="420"/>
      <c r="LUT110" s="420"/>
      <c r="LUU110" s="420"/>
      <c r="LUV110" s="420"/>
      <c r="LUW110" s="420"/>
      <c r="LUX110" s="420"/>
      <c r="LUY110" s="420"/>
      <c r="LUZ110" s="420"/>
      <c r="LVA110" s="420"/>
      <c r="LVB110" s="420"/>
      <c r="LVC110" s="420"/>
      <c r="LVD110" s="420"/>
      <c r="LVE110" s="420"/>
      <c r="LVF110" s="420"/>
      <c r="LVG110" s="420"/>
      <c r="LVH110" s="420"/>
      <c r="LVI110" s="420"/>
      <c r="LVJ110" s="420"/>
      <c r="LVK110" s="420"/>
      <c r="LVL110" s="420"/>
      <c r="LVM110" s="420"/>
      <c r="LVN110" s="420"/>
      <c r="LVO110" s="420"/>
      <c r="LVP110" s="420"/>
      <c r="LVQ110" s="420"/>
      <c r="LVR110" s="420"/>
      <c r="LVS110" s="420"/>
      <c r="LVT110" s="420"/>
      <c r="LVU110" s="420"/>
      <c r="LVV110" s="420"/>
      <c r="LVW110" s="420"/>
      <c r="LVX110" s="420"/>
      <c r="LVY110" s="420"/>
      <c r="LVZ110" s="420"/>
      <c r="LWA110" s="420"/>
      <c r="LWB110" s="420"/>
      <c r="LWC110" s="420"/>
      <c r="LWD110" s="420"/>
      <c r="LWE110" s="420"/>
      <c r="LWF110" s="420"/>
      <c r="LWG110" s="420"/>
      <c r="LWH110" s="420"/>
      <c r="LWI110" s="420"/>
      <c r="LWJ110" s="420"/>
      <c r="LWK110" s="420"/>
      <c r="LWL110" s="420"/>
      <c r="LWM110" s="420"/>
      <c r="LWN110" s="420"/>
      <c r="LWO110" s="420"/>
      <c r="LWP110" s="420"/>
      <c r="LWQ110" s="420"/>
      <c r="LWR110" s="420"/>
      <c r="LWS110" s="420"/>
      <c r="LWT110" s="420"/>
      <c r="LWU110" s="420"/>
      <c r="LWV110" s="420"/>
      <c r="LWW110" s="420"/>
      <c r="LWX110" s="420"/>
      <c r="LWY110" s="420"/>
      <c r="LWZ110" s="420"/>
      <c r="LXA110" s="420"/>
      <c r="LXB110" s="420"/>
      <c r="LXC110" s="420"/>
      <c r="LXD110" s="420"/>
      <c r="LXE110" s="420"/>
      <c r="LXF110" s="420"/>
      <c r="LXG110" s="420"/>
      <c r="LXH110" s="420"/>
      <c r="LXI110" s="420"/>
      <c r="LXJ110" s="420"/>
      <c r="LXK110" s="420"/>
      <c r="LXL110" s="420"/>
      <c r="LXM110" s="420"/>
      <c r="LXN110" s="420"/>
      <c r="LXO110" s="420"/>
      <c r="LXP110" s="420"/>
      <c r="LXQ110" s="420"/>
      <c r="LXR110" s="420"/>
      <c r="LXS110" s="420"/>
      <c r="LXT110" s="420"/>
      <c r="LXU110" s="420"/>
      <c r="LXV110" s="420"/>
      <c r="LXW110" s="420"/>
      <c r="LXX110" s="420"/>
      <c r="LXY110" s="420"/>
      <c r="LXZ110" s="420"/>
      <c r="LYA110" s="420"/>
      <c r="LYB110" s="420"/>
      <c r="LYC110" s="420"/>
      <c r="LYD110" s="420"/>
      <c r="LYE110" s="420"/>
      <c r="LYF110" s="420"/>
      <c r="LYG110" s="420"/>
      <c r="LYH110" s="420"/>
      <c r="LYI110" s="420"/>
      <c r="LYJ110" s="420"/>
      <c r="LYK110" s="420"/>
      <c r="LYL110" s="420"/>
      <c r="LYM110" s="420"/>
      <c r="LYN110" s="420"/>
      <c r="LYO110" s="420"/>
      <c r="LYP110" s="420"/>
      <c r="LYQ110" s="420"/>
      <c r="LYR110" s="420"/>
      <c r="LYS110" s="420"/>
      <c r="LYT110" s="420"/>
      <c r="LYU110" s="420"/>
      <c r="LYV110" s="420"/>
      <c r="LYW110" s="420"/>
      <c r="LYX110" s="420"/>
      <c r="LYY110" s="420"/>
      <c r="LYZ110" s="420"/>
      <c r="LZA110" s="420"/>
      <c r="LZB110" s="420"/>
      <c r="LZC110" s="420"/>
      <c r="LZD110" s="420"/>
      <c r="LZE110" s="420"/>
      <c r="LZF110" s="420"/>
      <c r="LZG110" s="420"/>
      <c r="LZH110" s="420"/>
      <c r="LZI110" s="420"/>
      <c r="LZJ110" s="420"/>
      <c r="LZK110" s="420"/>
      <c r="LZL110" s="420"/>
      <c r="LZM110" s="420"/>
      <c r="LZN110" s="420"/>
      <c r="LZO110" s="420"/>
      <c r="LZP110" s="420"/>
      <c r="LZQ110" s="420"/>
      <c r="LZR110" s="420"/>
      <c r="LZS110" s="420"/>
      <c r="LZT110" s="420"/>
      <c r="LZU110" s="420"/>
      <c r="LZV110" s="420"/>
      <c r="LZW110" s="420"/>
      <c r="LZX110" s="420"/>
      <c r="LZY110" s="420"/>
      <c r="LZZ110" s="420"/>
      <c r="MAA110" s="420"/>
      <c r="MAB110" s="420"/>
      <c r="MAC110" s="420"/>
      <c r="MAD110" s="420"/>
      <c r="MAE110" s="420"/>
      <c r="MAF110" s="420"/>
      <c r="MAG110" s="420"/>
      <c r="MAH110" s="420"/>
      <c r="MAI110" s="420"/>
      <c r="MAJ110" s="420"/>
      <c r="MAK110" s="420"/>
      <c r="MAL110" s="420"/>
      <c r="MAM110" s="420"/>
      <c r="MAN110" s="420"/>
      <c r="MAO110" s="420"/>
      <c r="MAP110" s="420"/>
      <c r="MAQ110" s="420"/>
      <c r="MAR110" s="420"/>
      <c r="MAS110" s="420"/>
      <c r="MAT110" s="420"/>
      <c r="MAU110" s="420"/>
      <c r="MAV110" s="420"/>
      <c r="MAW110" s="420"/>
      <c r="MAX110" s="420"/>
      <c r="MAY110" s="420"/>
      <c r="MAZ110" s="420"/>
      <c r="MBA110" s="420"/>
      <c r="MBB110" s="420"/>
      <c r="MBC110" s="420"/>
      <c r="MBD110" s="420"/>
      <c r="MBE110" s="420"/>
      <c r="MBF110" s="420"/>
      <c r="MBG110" s="420"/>
      <c r="MBH110" s="420"/>
      <c r="MBI110" s="420"/>
      <c r="MBJ110" s="420"/>
      <c r="MBK110" s="420"/>
      <c r="MBL110" s="420"/>
      <c r="MBM110" s="420"/>
      <c r="MBN110" s="420"/>
      <c r="MBO110" s="420"/>
      <c r="MBP110" s="420"/>
      <c r="MBQ110" s="420"/>
      <c r="MBR110" s="420"/>
      <c r="MBS110" s="420"/>
      <c r="MBT110" s="420"/>
      <c r="MBU110" s="420"/>
      <c r="MBV110" s="420"/>
      <c r="MBW110" s="420"/>
      <c r="MBX110" s="420"/>
      <c r="MBY110" s="420"/>
      <c r="MBZ110" s="420"/>
      <c r="MCA110" s="420"/>
      <c r="MCB110" s="420"/>
      <c r="MCC110" s="420"/>
      <c r="MCD110" s="420"/>
      <c r="MCE110" s="420"/>
      <c r="MCF110" s="420"/>
      <c r="MCG110" s="420"/>
      <c r="MCH110" s="420"/>
      <c r="MCI110" s="420"/>
      <c r="MCJ110" s="420"/>
      <c r="MCK110" s="420"/>
      <c r="MCL110" s="420"/>
      <c r="MCM110" s="420"/>
      <c r="MCN110" s="420"/>
      <c r="MCO110" s="420"/>
      <c r="MCP110" s="420"/>
      <c r="MCQ110" s="420"/>
      <c r="MCR110" s="420"/>
      <c r="MCS110" s="420"/>
      <c r="MCT110" s="420"/>
      <c r="MCU110" s="420"/>
      <c r="MCV110" s="420"/>
      <c r="MCW110" s="420"/>
      <c r="MCX110" s="420"/>
      <c r="MCY110" s="420"/>
      <c r="MCZ110" s="420"/>
      <c r="MDA110" s="420"/>
      <c r="MDB110" s="420"/>
      <c r="MDC110" s="420"/>
      <c r="MDD110" s="420"/>
      <c r="MDE110" s="420"/>
      <c r="MDF110" s="420"/>
      <c r="MDG110" s="420"/>
      <c r="MDH110" s="420"/>
      <c r="MDI110" s="420"/>
      <c r="MDJ110" s="420"/>
      <c r="MDK110" s="420"/>
      <c r="MDL110" s="420"/>
      <c r="MDM110" s="420"/>
      <c r="MDN110" s="420"/>
      <c r="MDO110" s="420"/>
      <c r="MDP110" s="420"/>
      <c r="MDQ110" s="420"/>
      <c r="MDR110" s="420"/>
      <c r="MDS110" s="420"/>
      <c r="MDT110" s="420"/>
      <c r="MDU110" s="420"/>
      <c r="MDV110" s="420"/>
      <c r="MDW110" s="420"/>
      <c r="MDX110" s="420"/>
      <c r="MDY110" s="420"/>
      <c r="MDZ110" s="420"/>
      <c r="MEA110" s="420"/>
      <c r="MEB110" s="420"/>
      <c r="MEC110" s="420"/>
      <c r="MED110" s="420"/>
      <c r="MEE110" s="420"/>
      <c r="MEF110" s="420"/>
      <c r="MEG110" s="420"/>
      <c r="MEH110" s="420"/>
      <c r="MEI110" s="420"/>
      <c r="MEJ110" s="420"/>
      <c r="MEK110" s="420"/>
      <c r="MEL110" s="420"/>
      <c r="MEM110" s="420"/>
      <c r="MEN110" s="420"/>
      <c r="MEO110" s="420"/>
      <c r="MEP110" s="420"/>
      <c r="MEQ110" s="420"/>
      <c r="MER110" s="420"/>
      <c r="MES110" s="420"/>
      <c r="MET110" s="420"/>
      <c r="MEU110" s="420"/>
      <c r="MEV110" s="420"/>
      <c r="MEW110" s="420"/>
      <c r="MEX110" s="420"/>
      <c r="MEY110" s="420"/>
      <c r="MEZ110" s="420"/>
      <c r="MFA110" s="420"/>
      <c r="MFB110" s="420"/>
      <c r="MFC110" s="420"/>
      <c r="MFD110" s="420"/>
      <c r="MFE110" s="420"/>
      <c r="MFF110" s="420"/>
      <c r="MFG110" s="420"/>
      <c r="MFH110" s="420"/>
      <c r="MFI110" s="420"/>
      <c r="MFJ110" s="420"/>
      <c r="MFK110" s="420"/>
      <c r="MFL110" s="420"/>
      <c r="MFM110" s="420"/>
      <c r="MFN110" s="420"/>
      <c r="MFO110" s="420"/>
      <c r="MFP110" s="420"/>
      <c r="MFQ110" s="420"/>
      <c r="MFR110" s="420"/>
      <c r="MFS110" s="420"/>
      <c r="MFT110" s="420"/>
      <c r="MFU110" s="420"/>
      <c r="MFV110" s="420"/>
      <c r="MFW110" s="420"/>
      <c r="MFX110" s="420"/>
      <c r="MFY110" s="420"/>
      <c r="MFZ110" s="420"/>
      <c r="MGA110" s="420"/>
      <c r="MGB110" s="420"/>
      <c r="MGC110" s="420"/>
      <c r="MGD110" s="420"/>
      <c r="MGE110" s="420"/>
      <c r="MGF110" s="420"/>
      <c r="MGG110" s="420"/>
      <c r="MGH110" s="420"/>
      <c r="MGI110" s="420"/>
      <c r="MGJ110" s="420"/>
      <c r="MGK110" s="420"/>
      <c r="MGL110" s="420"/>
      <c r="MGM110" s="420"/>
      <c r="MGN110" s="420"/>
      <c r="MGO110" s="420"/>
      <c r="MGP110" s="420"/>
      <c r="MGQ110" s="420"/>
      <c r="MGR110" s="420"/>
      <c r="MGS110" s="420"/>
      <c r="MGT110" s="420"/>
      <c r="MGU110" s="420"/>
      <c r="MGV110" s="420"/>
      <c r="MGW110" s="420"/>
      <c r="MGX110" s="420"/>
      <c r="MGY110" s="420"/>
      <c r="MGZ110" s="420"/>
      <c r="MHA110" s="420"/>
      <c r="MHB110" s="420"/>
      <c r="MHC110" s="420"/>
      <c r="MHD110" s="420"/>
      <c r="MHE110" s="420"/>
      <c r="MHF110" s="420"/>
      <c r="MHG110" s="420"/>
      <c r="MHH110" s="420"/>
      <c r="MHI110" s="420"/>
      <c r="MHJ110" s="420"/>
      <c r="MHK110" s="420"/>
      <c r="MHL110" s="420"/>
      <c r="MHM110" s="420"/>
      <c r="MHN110" s="420"/>
      <c r="MHO110" s="420"/>
      <c r="MHP110" s="420"/>
      <c r="MHQ110" s="420"/>
      <c r="MHR110" s="420"/>
      <c r="MHS110" s="420"/>
      <c r="MHT110" s="420"/>
      <c r="MHU110" s="420"/>
      <c r="MHV110" s="420"/>
      <c r="MHW110" s="420"/>
      <c r="MHX110" s="420"/>
      <c r="MHY110" s="420"/>
      <c r="MHZ110" s="420"/>
      <c r="MIA110" s="420"/>
      <c r="MIB110" s="420"/>
      <c r="MIC110" s="420"/>
      <c r="MID110" s="420"/>
      <c r="MIE110" s="420"/>
      <c r="MIF110" s="420"/>
      <c r="MIG110" s="420"/>
      <c r="MIH110" s="420"/>
      <c r="MII110" s="420"/>
      <c r="MIJ110" s="420"/>
      <c r="MIK110" s="420"/>
      <c r="MIL110" s="420"/>
      <c r="MIM110" s="420"/>
      <c r="MIN110" s="420"/>
      <c r="MIO110" s="420"/>
      <c r="MIP110" s="420"/>
      <c r="MIQ110" s="420"/>
      <c r="MIR110" s="420"/>
      <c r="MIS110" s="420"/>
      <c r="MIT110" s="420"/>
      <c r="MIU110" s="420"/>
      <c r="MIV110" s="420"/>
      <c r="MIW110" s="420"/>
      <c r="MIX110" s="420"/>
      <c r="MIY110" s="420"/>
      <c r="MIZ110" s="420"/>
      <c r="MJA110" s="420"/>
      <c r="MJB110" s="420"/>
      <c r="MJC110" s="420"/>
      <c r="MJD110" s="420"/>
      <c r="MJE110" s="420"/>
      <c r="MJF110" s="420"/>
      <c r="MJG110" s="420"/>
      <c r="MJH110" s="420"/>
      <c r="MJI110" s="420"/>
      <c r="MJJ110" s="420"/>
      <c r="MJK110" s="420"/>
      <c r="MJL110" s="420"/>
      <c r="MJM110" s="420"/>
      <c r="MJN110" s="420"/>
      <c r="MJO110" s="420"/>
      <c r="MJP110" s="420"/>
      <c r="MJQ110" s="420"/>
      <c r="MJR110" s="420"/>
      <c r="MJS110" s="420"/>
      <c r="MJT110" s="420"/>
      <c r="MJU110" s="420"/>
      <c r="MJV110" s="420"/>
      <c r="MJW110" s="420"/>
      <c r="MJX110" s="420"/>
      <c r="MJY110" s="420"/>
      <c r="MJZ110" s="420"/>
      <c r="MKA110" s="420"/>
      <c r="MKB110" s="420"/>
      <c r="MKC110" s="420"/>
      <c r="MKD110" s="420"/>
      <c r="MKE110" s="420"/>
      <c r="MKF110" s="420"/>
      <c r="MKG110" s="420"/>
      <c r="MKH110" s="420"/>
      <c r="MKI110" s="420"/>
      <c r="MKJ110" s="420"/>
      <c r="MKK110" s="420"/>
      <c r="MKL110" s="420"/>
      <c r="MKM110" s="420"/>
      <c r="MKN110" s="420"/>
      <c r="MKO110" s="420"/>
      <c r="MKP110" s="420"/>
      <c r="MKQ110" s="420"/>
      <c r="MKR110" s="420"/>
      <c r="MKS110" s="420"/>
      <c r="MKT110" s="420"/>
      <c r="MKU110" s="420"/>
      <c r="MKV110" s="420"/>
      <c r="MKW110" s="420"/>
      <c r="MKX110" s="420"/>
      <c r="MKY110" s="420"/>
      <c r="MKZ110" s="420"/>
      <c r="MLA110" s="420"/>
      <c r="MLB110" s="420"/>
      <c r="MLC110" s="420"/>
      <c r="MLD110" s="420"/>
      <c r="MLE110" s="420"/>
      <c r="MLF110" s="420"/>
      <c r="MLG110" s="420"/>
      <c r="MLH110" s="420"/>
      <c r="MLI110" s="420"/>
      <c r="MLJ110" s="420"/>
      <c r="MLK110" s="420"/>
      <c r="MLL110" s="420"/>
      <c r="MLM110" s="420"/>
      <c r="MLN110" s="420"/>
      <c r="MLO110" s="420"/>
      <c r="MLP110" s="420"/>
      <c r="MLQ110" s="420"/>
      <c r="MLR110" s="420"/>
      <c r="MLS110" s="420"/>
      <c r="MLT110" s="420"/>
      <c r="MLU110" s="420"/>
      <c r="MLV110" s="420"/>
      <c r="MLW110" s="420"/>
      <c r="MLX110" s="420"/>
      <c r="MLY110" s="420"/>
      <c r="MLZ110" s="420"/>
      <c r="MMA110" s="420"/>
      <c r="MMB110" s="420"/>
      <c r="MMC110" s="420"/>
      <c r="MMD110" s="420"/>
      <c r="MME110" s="420"/>
      <c r="MMF110" s="420"/>
      <c r="MMG110" s="420"/>
      <c r="MMH110" s="420"/>
      <c r="MMI110" s="420"/>
      <c r="MMJ110" s="420"/>
      <c r="MMK110" s="420"/>
      <c r="MML110" s="420"/>
      <c r="MMM110" s="420"/>
      <c r="MMN110" s="420"/>
      <c r="MMO110" s="420"/>
      <c r="MMP110" s="420"/>
      <c r="MMQ110" s="420"/>
      <c r="MMR110" s="420"/>
      <c r="MMS110" s="420"/>
      <c r="MMT110" s="420"/>
      <c r="MMU110" s="420"/>
      <c r="MMV110" s="420"/>
      <c r="MMW110" s="420"/>
      <c r="MMX110" s="420"/>
      <c r="MMY110" s="420"/>
      <c r="MMZ110" s="420"/>
      <c r="MNA110" s="420"/>
      <c r="MNB110" s="420"/>
      <c r="MNC110" s="420"/>
      <c r="MND110" s="420"/>
      <c r="MNE110" s="420"/>
      <c r="MNF110" s="420"/>
      <c r="MNG110" s="420"/>
      <c r="MNH110" s="420"/>
      <c r="MNI110" s="420"/>
      <c r="MNJ110" s="420"/>
      <c r="MNK110" s="420"/>
      <c r="MNL110" s="420"/>
      <c r="MNM110" s="420"/>
      <c r="MNN110" s="420"/>
      <c r="MNO110" s="420"/>
      <c r="MNP110" s="420"/>
      <c r="MNQ110" s="420"/>
      <c r="MNR110" s="420"/>
      <c r="MNS110" s="420"/>
      <c r="MNT110" s="420"/>
      <c r="MNU110" s="420"/>
      <c r="MNV110" s="420"/>
      <c r="MNW110" s="420"/>
      <c r="MNX110" s="420"/>
      <c r="MNY110" s="420"/>
      <c r="MNZ110" s="420"/>
      <c r="MOA110" s="420"/>
      <c r="MOB110" s="420"/>
      <c r="MOC110" s="420"/>
      <c r="MOD110" s="420"/>
      <c r="MOE110" s="420"/>
      <c r="MOF110" s="420"/>
      <c r="MOG110" s="420"/>
      <c r="MOH110" s="420"/>
      <c r="MOI110" s="420"/>
      <c r="MOJ110" s="420"/>
      <c r="MOK110" s="420"/>
      <c r="MOL110" s="420"/>
      <c r="MOM110" s="420"/>
      <c r="MON110" s="420"/>
      <c r="MOO110" s="420"/>
      <c r="MOP110" s="420"/>
      <c r="MOQ110" s="420"/>
      <c r="MOR110" s="420"/>
      <c r="MOS110" s="420"/>
      <c r="MOT110" s="420"/>
      <c r="MOU110" s="420"/>
      <c r="MOV110" s="420"/>
      <c r="MOW110" s="420"/>
      <c r="MOX110" s="420"/>
      <c r="MOY110" s="420"/>
      <c r="MOZ110" s="420"/>
      <c r="MPA110" s="420"/>
      <c r="MPB110" s="420"/>
      <c r="MPC110" s="420"/>
      <c r="MPD110" s="420"/>
      <c r="MPE110" s="420"/>
      <c r="MPF110" s="420"/>
      <c r="MPG110" s="420"/>
      <c r="MPH110" s="420"/>
      <c r="MPI110" s="420"/>
      <c r="MPJ110" s="420"/>
      <c r="MPK110" s="420"/>
      <c r="MPL110" s="420"/>
      <c r="MPM110" s="420"/>
      <c r="MPN110" s="420"/>
      <c r="MPO110" s="420"/>
      <c r="MPP110" s="420"/>
      <c r="MPQ110" s="420"/>
      <c r="MPR110" s="420"/>
      <c r="MPS110" s="420"/>
      <c r="MPT110" s="420"/>
      <c r="MPU110" s="420"/>
      <c r="MPV110" s="420"/>
      <c r="MPW110" s="420"/>
      <c r="MPX110" s="420"/>
      <c r="MPY110" s="420"/>
      <c r="MPZ110" s="420"/>
      <c r="MQA110" s="420"/>
      <c r="MQB110" s="420"/>
      <c r="MQC110" s="420"/>
      <c r="MQD110" s="420"/>
      <c r="MQE110" s="420"/>
      <c r="MQF110" s="420"/>
      <c r="MQG110" s="420"/>
      <c r="MQH110" s="420"/>
      <c r="MQI110" s="420"/>
      <c r="MQJ110" s="420"/>
      <c r="MQK110" s="420"/>
      <c r="MQL110" s="420"/>
      <c r="MQM110" s="420"/>
      <c r="MQN110" s="420"/>
      <c r="MQO110" s="420"/>
      <c r="MQP110" s="420"/>
      <c r="MQQ110" s="420"/>
      <c r="MQR110" s="420"/>
      <c r="MQS110" s="420"/>
      <c r="MQT110" s="420"/>
      <c r="MQU110" s="420"/>
      <c r="MQV110" s="420"/>
      <c r="MQW110" s="420"/>
      <c r="MQX110" s="420"/>
      <c r="MQY110" s="420"/>
      <c r="MQZ110" s="420"/>
      <c r="MRA110" s="420"/>
      <c r="MRB110" s="420"/>
      <c r="MRC110" s="420"/>
      <c r="MRD110" s="420"/>
      <c r="MRE110" s="420"/>
      <c r="MRF110" s="420"/>
      <c r="MRG110" s="420"/>
      <c r="MRH110" s="420"/>
      <c r="MRI110" s="420"/>
      <c r="MRJ110" s="420"/>
      <c r="MRK110" s="420"/>
      <c r="MRL110" s="420"/>
      <c r="MRM110" s="420"/>
      <c r="MRN110" s="420"/>
      <c r="MRO110" s="420"/>
      <c r="MRP110" s="420"/>
      <c r="MRQ110" s="420"/>
      <c r="MRR110" s="420"/>
      <c r="MRS110" s="420"/>
      <c r="MRT110" s="420"/>
      <c r="MRU110" s="420"/>
      <c r="MRV110" s="420"/>
      <c r="MRW110" s="420"/>
      <c r="MRX110" s="420"/>
      <c r="MRY110" s="420"/>
      <c r="MRZ110" s="420"/>
      <c r="MSA110" s="420"/>
      <c r="MSB110" s="420"/>
      <c r="MSC110" s="420"/>
      <c r="MSD110" s="420"/>
      <c r="MSE110" s="420"/>
      <c r="MSF110" s="420"/>
      <c r="MSG110" s="420"/>
      <c r="MSH110" s="420"/>
      <c r="MSI110" s="420"/>
      <c r="MSJ110" s="420"/>
      <c r="MSK110" s="420"/>
      <c r="MSL110" s="420"/>
      <c r="MSM110" s="420"/>
      <c r="MSN110" s="420"/>
      <c r="MSO110" s="420"/>
      <c r="MSP110" s="420"/>
      <c r="MSQ110" s="420"/>
      <c r="MSR110" s="420"/>
      <c r="MSS110" s="420"/>
      <c r="MST110" s="420"/>
      <c r="MSU110" s="420"/>
      <c r="MSV110" s="420"/>
      <c r="MSW110" s="420"/>
      <c r="MSX110" s="420"/>
      <c r="MSY110" s="420"/>
      <c r="MSZ110" s="420"/>
      <c r="MTA110" s="420"/>
      <c r="MTB110" s="420"/>
      <c r="MTC110" s="420"/>
      <c r="MTD110" s="420"/>
      <c r="MTE110" s="420"/>
      <c r="MTF110" s="420"/>
      <c r="MTG110" s="420"/>
      <c r="MTH110" s="420"/>
      <c r="MTI110" s="420"/>
      <c r="MTJ110" s="420"/>
      <c r="MTK110" s="420"/>
      <c r="MTL110" s="420"/>
      <c r="MTM110" s="420"/>
      <c r="MTN110" s="420"/>
      <c r="MTO110" s="420"/>
      <c r="MTP110" s="420"/>
      <c r="MTQ110" s="420"/>
      <c r="MTR110" s="420"/>
      <c r="MTS110" s="420"/>
      <c r="MTT110" s="420"/>
      <c r="MTU110" s="420"/>
      <c r="MTV110" s="420"/>
      <c r="MTW110" s="420"/>
      <c r="MTX110" s="420"/>
      <c r="MTY110" s="420"/>
      <c r="MTZ110" s="420"/>
      <c r="MUA110" s="420"/>
      <c r="MUB110" s="420"/>
      <c r="MUC110" s="420"/>
      <c r="MUD110" s="420"/>
      <c r="MUE110" s="420"/>
      <c r="MUF110" s="420"/>
      <c r="MUG110" s="420"/>
      <c r="MUH110" s="420"/>
      <c r="MUI110" s="420"/>
      <c r="MUJ110" s="420"/>
      <c r="MUK110" s="420"/>
      <c r="MUL110" s="420"/>
      <c r="MUM110" s="420"/>
      <c r="MUN110" s="420"/>
      <c r="MUO110" s="420"/>
      <c r="MUP110" s="420"/>
      <c r="MUQ110" s="420"/>
      <c r="MUR110" s="420"/>
      <c r="MUS110" s="420"/>
      <c r="MUT110" s="420"/>
      <c r="MUU110" s="420"/>
      <c r="MUV110" s="420"/>
      <c r="MUW110" s="420"/>
      <c r="MUX110" s="420"/>
      <c r="MUY110" s="420"/>
      <c r="MUZ110" s="420"/>
      <c r="MVA110" s="420"/>
      <c r="MVB110" s="420"/>
      <c r="MVC110" s="420"/>
      <c r="MVD110" s="420"/>
      <c r="MVE110" s="420"/>
      <c r="MVF110" s="420"/>
      <c r="MVG110" s="420"/>
      <c r="MVH110" s="420"/>
      <c r="MVI110" s="420"/>
      <c r="MVJ110" s="420"/>
      <c r="MVK110" s="420"/>
      <c r="MVL110" s="420"/>
      <c r="MVM110" s="420"/>
      <c r="MVN110" s="420"/>
      <c r="MVO110" s="420"/>
      <c r="MVP110" s="420"/>
      <c r="MVQ110" s="420"/>
      <c r="MVR110" s="420"/>
      <c r="MVS110" s="420"/>
      <c r="MVT110" s="420"/>
      <c r="MVU110" s="420"/>
      <c r="MVV110" s="420"/>
      <c r="MVW110" s="420"/>
      <c r="MVX110" s="420"/>
      <c r="MVY110" s="420"/>
      <c r="MVZ110" s="420"/>
      <c r="MWA110" s="420"/>
      <c r="MWB110" s="420"/>
      <c r="MWC110" s="420"/>
      <c r="MWD110" s="420"/>
      <c r="MWE110" s="420"/>
      <c r="MWF110" s="420"/>
      <c r="MWG110" s="420"/>
      <c r="MWH110" s="420"/>
      <c r="MWI110" s="420"/>
      <c r="MWJ110" s="420"/>
      <c r="MWK110" s="420"/>
      <c r="MWL110" s="420"/>
      <c r="MWM110" s="420"/>
      <c r="MWN110" s="420"/>
      <c r="MWO110" s="420"/>
      <c r="MWP110" s="420"/>
      <c r="MWQ110" s="420"/>
      <c r="MWR110" s="420"/>
      <c r="MWS110" s="420"/>
      <c r="MWT110" s="420"/>
      <c r="MWU110" s="420"/>
      <c r="MWV110" s="420"/>
      <c r="MWW110" s="420"/>
      <c r="MWX110" s="420"/>
      <c r="MWY110" s="420"/>
      <c r="MWZ110" s="420"/>
      <c r="MXA110" s="420"/>
      <c r="MXB110" s="420"/>
      <c r="MXC110" s="420"/>
      <c r="MXD110" s="420"/>
      <c r="MXE110" s="420"/>
      <c r="MXF110" s="420"/>
      <c r="MXG110" s="420"/>
      <c r="MXH110" s="420"/>
      <c r="MXI110" s="420"/>
      <c r="MXJ110" s="420"/>
      <c r="MXK110" s="420"/>
      <c r="MXL110" s="420"/>
      <c r="MXM110" s="420"/>
      <c r="MXN110" s="420"/>
      <c r="MXO110" s="420"/>
      <c r="MXP110" s="420"/>
      <c r="MXQ110" s="420"/>
      <c r="MXR110" s="420"/>
      <c r="MXS110" s="420"/>
      <c r="MXT110" s="420"/>
      <c r="MXU110" s="420"/>
      <c r="MXV110" s="420"/>
      <c r="MXW110" s="420"/>
      <c r="MXX110" s="420"/>
      <c r="MXY110" s="420"/>
      <c r="MXZ110" s="420"/>
      <c r="MYA110" s="420"/>
      <c r="MYB110" s="420"/>
      <c r="MYC110" s="420"/>
      <c r="MYD110" s="420"/>
      <c r="MYE110" s="420"/>
      <c r="MYF110" s="420"/>
      <c r="MYG110" s="420"/>
      <c r="MYH110" s="420"/>
      <c r="MYI110" s="420"/>
      <c r="MYJ110" s="420"/>
      <c r="MYK110" s="420"/>
      <c r="MYL110" s="420"/>
      <c r="MYM110" s="420"/>
      <c r="MYN110" s="420"/>
      <c r="MYO110" s="420"/>
      <c r="MYP110" s="420"/>
      <c r="MYQ110" s="420"/>
      <c r="MYR110" s="420"/>
      <c r="MYS110" s="420"/>
      <c r="MYT110" s="420"/>
      <c r="MYU110" s="420"/>
      <c r="MYV110" s="420"/>
      <c r="MYW110" s="420"/>
      <c r="MYX110" s="420"/>
      <c r="MYY110" s="420"/>
      <c r="MYZ110" s="420"/>
      <c r="MZA110" s="420"/>
      <c r="MZB110" s="420"/>
      <c r="MZC110" s="420"/>
      <c r="MZD110" s="420"/>
      <c r="MZE110" s="420"/>
      <c r="MZF110" s="420"/>
      <c r="MZG110" s="420"/>
      <c r="MZH110" s="420"/>
      <c r="MZI110" s="420"/>
      <c r="MZJ110" s="420"/>
      <c r="MZK110" s="420"/>
      <c r="MZL110" s="420"/>
      <c r="MZM110" s="420"/>
      <c r="MZN110" s="420"/>
      <c r="MZO110" s="420"/>
      <c r="MZP110" s="420"/>
      <c r="MZQ110" s="420"/>
      <c r="MZR110" s="420"/>
      <c r="MZS110" s="420"/>
      <c r="MZT110" s="420"/>
      <c r="MZU110" s="420"/>
      <c r="MZV110" s="420"/>
      <c r="MZW110" s="420"/>
      <c r="MZX110" s="420"/>
      <c r="MZY110" s="420"/>
      <c r="MZZ110" s="420"/>
      <c r="NAA110" s="420"/>
      <c r="NAB110" s="420"/>
      <c r="NAC110" s="420"/>
      <c r="NAD110" s="420"/>
      <c r="NAE110" s="420"/>
      <c r="NAF110" s="420"/>
      <c r="NAG110" s="420"/>
      <c r="NAH110" s="420"/>
      <c r="NAI110" s="420"/>
      <c r="NAJ110" s="420"/>
      <c r="NAK110" s="420"/>
      <c r="NAL110" s="420"/>
      <c r="NAM110" s="420"/>
      <c r="NAN110" s="420"/>
      <c r="NAO110" s="420"/>
      <c r="NAP110" s="420"/>
      <c r="NAQ110" s="420"/>
      <c r="NAR110" s="420"/>
      <c r="NAS110" s="420"/>
      <c r="NAT110" s="420"/>
      <c r="NAU110" s="420"/>
      <c r="NAV110" s="420"/>
      <c r="NAW110" s="420"/>
      <c r="NAX110" s="420"/>
      <c r="NAY110" s="420"/>
      <c r="NAZ110" s="420"/>
      <c r="NBA110" s="420"/>
      <c r="NBB110" s="420"/>
      <c r="NBC110" s="420"/>
      <c r="NBD110" s="420"/>
      <c r="NBE110" s="420"/>
      <c r="NBF110" s="420"/>
      <c r="NBG110" s="420"/>
      <c r="NBH110" s="420"/>
      <c r="NBI110" s="420"/>
      <c r="NBJ110" s="420"/>
      <c r="NBK110" s="420"/>
      <c r="NBL110" s="420"/>
      <c r="NBM110" s="420"/>
      <c r="NBN110" s="420"/>
      <c r="NBO110" s="420"/>
      <c r="NBP110" s="420"/>
      <c r="NBQ110" s="420"/>
      <c r="NBR110" s="420"/>
      <c r="NBS110" s="420"/>
      <c r="NBT110" s="420"/>
      <c r="NBU110" s="420"/>
      <c r="NBV110" s="420"/>
      <c r="NBW110" s="420"/>
      <c r="NBX110" s="420"/>
      <c r="NBY110" s="420"/>
      <c r="NBZ110" s="420"/>
      <c r="NCA110" s="420"/>
      <c r="NCB110" s="420"/>
      <c r="NCC110" s="420"/>
      <c r="NCD110" s="420"/>
      <c r="NCE110" s="420"/>
      <c r="NCF110" s="420"/>
      <c r="NCG110" s="420"/>
      <c r="NCH110" s="420"/>
      <c r="NCI110" s="420"/>
      <c r="NCJ110" s="420"/>
      <c r="NCK110" s="420"/>
      <c r="NCL110" s="420"/>
      <c r="NCM110" s="420"/>
      <c r="NCN110" s="420"/>
      <c r="NCO110" s="420"/>
      <c r="NCP110" s="420"/>
      <c r="NCQ110" s="420"/>
      <c r="NCR110" s="420"/>
      <c r="NCS110" s="420"/>
      <c r="NCT110" s="420"/>
      <c r="NCU110" s="420"/>
      <c r="NCV110" s="420"/>
      <c r="NCW110" s="420"/>
      <c r="NCX110" s="420"/>
      <c r="NCY110" s="420"/>
      <c r="NCZ110" s="420"/>
      <c r="NDA110" s="420"/>
      <c r="NDB110" s="420"/>
      <c r="NDC110" s="420"/>
      <c r="NDD110" s="420"/>
      <c r="NDE110" s="420"/>
      <c r="NDF110" s="420"/>
      <c r="NDG110" s="420"/>
      <c r="NDH110" s="420"/>
      <c r="NDI110" s="420"/>
      <c r="NDJ110" s="420"/>
      <c r="NDK110" s="420"/>
      <c r="NDL110" s="420"/>
      <c r="NDM110" s="420"/>
      <c r="NDN110" s="420"/>
      <c r="NDO110" s="420"/>
      <c r="NDP110" s="420"/>
      <c r="NDQ110" s="420"/>
      <c r="NDR110" s="420"/>
      <c r="NDS110" s="420"/>
      <c r="NDT110" s="420"/>
      <c r="NDU110" s="420"/>
      <c r="NDV110" s="420"/>
      <c r="NDW110" s="420"/>
      <c r="NDX110" s="420"/>
      <c r="NDY110" s="420"/>
      <c r="NDZ110" s="420"/>
      <c r="NEA110" s="420"/>
      <c r="NEB110" s="420"/>
      <c r="NEC110" s="420"/>
      <c r="NED110" s="420"/>
      <c r="NEE110" s="420"/>
      <c r="NEF110" s="420"/>
      <c r="NEG110" s="420"/>
      <c r="NEH110" s="420"/>
      <c r="NEI110" s="420"/>
      <c r="NEJ110" s="420"/>
      <c r="NEK110" s="420"/>
      <c r="NEL110" s="420"/>
      <c r="NEM110" s="420"/>
      <c r="NEN110" s="420"/>
      <c r="NEO110" s="420"/>
      <c r="NEP110" s="420"/>
      <c r="NEQ110" s="420"/>
      <c r="NER110" s="420"/>
      <c r="NES110" s="420"/>
      <c r="NET110" s="420"/>
      <c r="NEU110" s="420"/>
      <c r="NEV110" s="420"/>
      <c r="NEW110" s="420"/>
      <c r="NEX110" s="420"/>
      <c r="NEY110" s="420"/>
      <c r="NEZ110" s="420"/>
      <c r="NFA110" s="420"/>
      <c r="NFB110" s="420"/>
      <c r="NFC110" s="420"/>
      <c r="NFD110" s="420"/>
      <c r="NFE110" s="420"/>
      <c r="NFF110" s="420"/>
      <c r="NFG110" s="420"/>
      <c r="NFH110" s="420"/>
      <c r="NFI110" s="420"/>
      <c r="NFJ110" s="420"/>
      <c r="NFK110" s="420"/>
      <c r="NFL110" s="420"/>
      <c r="NFM110" s="420"/>
      <c r="NFN110" s="420"/>
      <c r="NFO110" s="420"/>
      <c r="NFP110" s="420"/>
      <c r="NFQ110" s="420"/>
      <c r="NFR110" s="420"/>
      <c r="NFS110" s="420"/>
      <c r="NFT110" s="420"/>
      <c r="NFU110" s="420"/>
      <c r="NFV110" s="420"/>
      <c r="NFW110" s="420"/>
      <c r="NFX110" s="420"/>
      <c r="NFY110" s="420"/>
      <c r="NFZ110" s="420"/>
      <c r="NGA110" s="420"/>
      <c r="NGB110" s="420"/>
      <c r="NGC110" s="420"/>
      <c r="NGD110" s="420"/>
      <c r="NGE110" s="420"/>
      <c r="NGF110" s="420"/>
      <c r="NGG110" s="420"/>
      <c r="NGH110" s="420"/>
      <c r="NGI110" s="420"/>
      <c r="NGJ110" s="420"/>
      <c r="NGK110" s="420"/>
      <c r="NGL110" s="420"/>
      <c r="NGM110" s="420"/>
      <c r="NGN110" s="420"/>
      <c r="NGO110" s="420"/>
      <c r="NGP110" s="420"/>
      <c r="NGQ110" s="420"/>
      <c r="NGR110" s="420"/>
      <c r="NGS110" s="420"/>
      <c r="NGT110" s="420"/>
      <c r="NGU110" s="420"/>
      <c r="NGV110" s="420"/>
      <c r="NGW110" s="420"/>
      <c r="NGX110" s="420"/>
      <c r="NGY110" s="420"/>
      <c r="NGZ110" s="420"/>
      <c r="NHA110" s="420"/>
      <c r="NHB110" s="420"/>
      <c r="NHC110" s="420"/>
      <c r="NHD110" s="420"/>
      <c r="NHE110" s="420"/>
      <c r="NHF110" s="420"/>
      <c r="NHG110" s="420"/>
      <c r="NHH110" s="420"/>
      <c r="NHI110" s="420"/>
      <c r="NHJ110" s="420"/>
      <c r="NHK110" s="420"/>
      <c r="NHL110" s="420"/>
      <c r="NHM110" s="420"/>
      <c r="NHN110" s="420"/>
      <c r="NHO110" s="420"/>
      <c r="NHP110" s="420"/>
      <c r="NHQ110" s="420"/>
      <c r="NHR110" s="420"/>
      <c r="NHS110" s="420"/>
      <c r="NHT110" s="420"/>
      <c r="NHU110" s="420"/>
      <c r="NHV110" s="420"/>
      <c r="NHW110" s="420"/>
      <c r="NHX110" s="420"/>
      <c r="NHY110" s="420"/>
      <c r="NHZ110" s="420"/>
      <c r="NIA110" s="420"/>
      <c r="NIB110" s="420"/>
      <c r="NIC110" s="420"/>
      <c r="NID110" s="420"/>
      <c r="NIE110" s="420"/>
      <c r="NIF110" s="420"/>
      <c r="NIG110" s="420"/>
      <c r="NIH110" s="420"/>
      <c r="NII110" s="420"/>
      <c r="NIJ110" s="420"/>
      <c r="NIK110" s="420"/>
      <c r="NIL110" s="420"/>
      <c r="NIM110" s="420"/>
      <c r="NIN110" s="420"/>
      <c r="NIO110" s="420"/>
      <c r="NIP110" s="420"/>
      <c r="NIQ110" s="420"/>
      <c r="NIR110" s="420"/>
      <c r="NIS110" s="420"/>
      <c r="NIT110" s="420"/>
      <c r="NIU110" s="420"/>
      <c r="NIV110" s="420"/>
      <c r="NIW110" s="420"/>
      <c r="NIX110" s="420"/>
      <c r="NIY110" s="420"/>
      <c r="NIZ110" s="420"/>
      <c r="NJA110" s="420"/>
      <c r="NJB110" s="420"/>
      <c r="NJC110" s="420"/>
      <c r="NJD110" s="420"/>
      <c r="NJE110" s="420"/>
      <c r="NJF110" s="420"/>
      <c r="NJG110" s="420"/>
      <c r="NJH110" s="420"/>
      <c r="NJI110" s="420"/>
      <c r="NJJ110" s="420"/>
      <c r="NJK110" s="420"/>
      <c r="NJL110" s="420"/>
      <c r="NJM110" s="420"/>
      <c r="NJN110" s="420"/>
      <c r="NJO110" s="420"/>
      <c r="NJP110" s="420"/>
      <c r="NJQ110" s="420"/>
      <c r="NJR110" s="420"/>
      <c r="NJS110" s="420"/>
      <c r="NJT110" s="420"/>
      <c r="NJU110" s="420"/>
      <c r="NJV110" s="420"/>
      <c r="NJW110" s="420"/>
      <c r="NJX110" s="420"/>
      <c r="NJY110" s="420"/>
      <c r="NJZ110" s="420"/>
      <c r="NKA110" s="420"/>
      <c r="NKB110" s="420"/>
      <c r="NKC110" s="420"/>
      <c r="NKD110" s="420"/>
      <c r="NKE110" s="420"/>
      <c r="NKF110" s="420"/>
      <c r="NKG110" s="420"/>
      <c r="NKH110" s="420"/>
      <c r="NKI110" s="420"/>
      <c r="NKJ110" s="420"/>
      <c r="NKK110" s="420"/>
      <c r="NKL110" s="420"/>
      <c r="NKM110" s="420"/>
      <c r="NKN110" s="420"/>
      <c r="NKO110" s="420"/>
      <c r="NKP110" s="420"/>
      <c r="NKQ110" s="420"/>
      <c r="NKR110" s="420"/>
      <c r="NKS110" s="420"/>
      <c r="NKT110" s="420"/>
      <c r="NKU110" s="420"/>
      <c r="NKV110" s="420"/>
      <c r="NKW110" s="420"/>
      <c r="NKX110" s="420"/>
      <c r="NKY110" s="420"/>
      <c r="NKZ110" s="420"/>
      <c r="NLA110" s="420"/>
      <c r="NLB110" s="420"/>
      <c r="NLC110" s="420"/>
      <c r="NLD110" s="420"/>
      <c r="NLE110" s="420"/>
      <c r="NLF110" s="420"/>
      <c r="NLG110" s="420"/>
      <c r="NLH110" s="420"/>
      <c r="NLI110" s="420"/>
      <c r="NLJ110" s="420"/>
      <c r="NLK110" s="420"/>
      <c r="NLL110" s="420"/>
      <c r="NLM110" s="420"/>
      <c r="NLN110" s="420"/>
      <c r="NLO110" s="420"/>
      <c r="NLP110" s="420"/>
      <c r="NLQ110" s="420"/>
      <c r="NLR110" s="420"/>
      <c r="NLS110" s="420"/>
      <c r="NLT110" s="420"/>
      <c r="NLU110" s="420"/>
      <c r="NLV110" s="420"/>
      <c r="NLW110" s="420"/>
      <c r="NLX110" s="420"/>
      <c r="NLY110" s="420"/>
      <c r="NLZ110" s="420"/>
      <c r="NMA110" s="420"/>
      <c r="NMB110" s="420"/>
      <c r="NMC110" s="420"/>
      <c r="NMD110" s="420"/>
      <c r="NME110" s="420"/>
      <c r="NMF110" s="420"/>
      <c r="NMG110" s="420"/>
      <c r="NMH110" s="420"/>
      <c r="NMI110" s="420"/>
      <c r="NMJ110" s="420"/>
      <c r="NMK110" s="420"/>
      <c r="NML110" s="420"/>
      <c r="NMM110" s="420"/>
      <c r="NMN110" s="420"/>
      <c r="NMO110" s="420"/>
      <c r="NMP110" s="420"/>
      <c r="NMQ110" s="420"/>
      <c r="NMR110" s="420"/>
      <c r="NMS110" s="420"/>
      <c r="NMT110" s="420"/>
      <c r="NMU110" s="420"/>
      <c r="NMV110" s="420"/>
      <c r="NMW110" s="420"/>
      <c r="NMX110" s="420"/>
      <c r="NMY110" s="420"/>
      <c r="NMZ110" s="420"/>
      <c r="NNA110" s="420"/>
      <c r="NNB110" s="420"/>
      <c r="NNC110" s="420"/>
      <c r="NND110" s="420"/>
      <c r="NNE110" s="420"/>
      <c r="NNF110" s="420"/>
      <c r="NNG110" s="420"/>
      <c r="NNH110" s="420"/>
      <c r="NNI110" s="420"/>
      <c r="NNJ110" s="420"/>
      <c r="NNK110" s="420"/>
      <c r="NNL110" s="420"/>
      <c r="NNM110" s="420"/>
      <c r="NNN110" s="420"/>
      <c r="NNO110" s="420"/>
      <c r="NNP110" s="420"/>
      <c r="NNQ110" s="420"/>
      <c r="NNR110" s="420"/>
      <c r="NNS110" s="420"/>
      <c r="NNT110" s="420"/>
      <c r="NNU110" s="420"/>
      <c r="NNV110" s="420"/>
      <c r="NNW110" s="420"/>
      <c r="NNX110" s="420"/>
      <c r="NNY110" s="420"/>
      <c r="NNZ110" s="420"/>
      <c r="NOA110" s="420"/>
      <c r="NOB110" s="420"/>
      <c r="NOC110" s="420"/>
      <c r="NOD110" s="420"/>
      <c r="NOE110" s="420"/>
      <c r="NOF110" s="420"/>
      <c r="NOG110" s="420"/>
      <c r="NOH110" s="420"/>
      <c r="NOI110" s="420"/>
      <c r="NOJ110" s="420"/>
      <c r="NOK110" s="420"/>
      <c r="NOL110" s="420"/>
      <c r="NOM110" s="420"/>
      <c r="NON110" s="420"/>
      <c r="NOO110" s="420"/>
      <c r="NOP110" s="420"/>
      <c r="NOQ110" s="420"/>
      <c r="NOR110" s="420"/>
      <c r="NOS110" s="420"/>
      <c r="NOT110" s="420"/>
      <c r="NOU110" s="420"/>
      <c r="NOV110" s="420"/>
      <c r="NOW110" s="420"/>
      <c r="NOX110" s="420"/>
      <c r="NOY110" s="420"/>
      <c r="NOZ110" s="420"/>
      <c r="NPA110" s="420"/>
      <c r="NPB110" s="420"/>
      <c r="NPC110" s="420"/>
      <c r="NPD110" s="420"/>
      <c r="NPE110" s="420"/>
      <c r="NPF110" s="420"/>
      <c r="NPG110" s="420"/>
      <c r="NPH110" s="420"/>
      <c r="NPI110" s="420"/>
      <c r="NPJ110" s="420"/>
      <c r="NPK110" s="420"/>
      <c r="NPL110" s="420"/>
      <c r="NPM110" s="420"/>
      <c r="NPN110" s="420"/>
      <c r="NPO110" s="420"/>
      <c r="NPP110" s="420"/>
      <c r="NPQ110" s="420"/>
      <c r="NPR110" s="420"/>
      <c r="NPS110" s="420"/>
      <c r="NPT110" s="420"/>
      <c r="NPU110" s="420"/>
      <c r="NPV110" s="420"/>
      <c r="NPW110" s="420"/>
      <c r="NPX110" s="420"/>
      <c r="NPY110" s="420"/>
      <c r="NPZ110" s="420"/>
      <c r="NQA110" s="420"/>
      <c r="NQB110" s="420"/>
      <c r="NQC110" s="420"/>
      <c r="NQD110" s="420"/>
      <c r="NQE110" s="420"/>
      <c r="NQF110" s="420"/>
      <c r="NQG110" s="420"/>
      <c r="NQH110" s="420"/>
      <c r="NQI110" s="420"/>
      <c r="NQJ110" s="420"/>
      <c r="NQK110" s="420"/>
      <c r="NQL110" s="420"/>
      <c r="NQM110" s="420"/>
      <c r="NQN110" s="420"/>
      <c r="NQO110" s="420"/>
      <c r="NQP110" s="420"/>
      <c r="NQQ110" s="420"/>
      <c r="NQR110" s="420"/>
      <c r="NQS110" s="420"/>
      <c r="NQT110" s="420"/>
      <c r="NQU110" s="420"/>
      <c r="NQV110" s="420"/>
      <c r="NQW110" s="420"/>
      <c r="NQX110" s="420"/>
      <c r="NQY110" s="420"/>
      <c r="NQZ110" s="420"/>
      <c r="NRA110" s="420"/>
      <c r="NRB110" s="420"/>
      <c r="NRC110" s="420"/>
      <c r="NRD110" s="420"/>
      <c r="NRE110" s="420"/>
      <c r="NRF110" s="420"/>
      <c r="NRG110" s="420"/>
      <c r="NRH110" s="420"/>
      <c r="NRI110" s="420"/>
      <c r="NRJ110" s="420"/>
      <c r="NRK110" s="420"/>
      <c r="NRL110" s="420"/>
      <c r="NRM110" s="420"/>
      <c r="NRN110" s="420"/>
      <c r="NRO110" s="420"/>
      <c r="NRP110" s="420"/>
      <c r="NRQ110" s="420"/>
      <c r="NRR110" s="420"/>
      <c r="NRS110" s="420"/>
      <c r="NRT110" s="420"/>
      <c r="NRU110" s="420"/>
      <c r="NRV110" s="420"/>
      <c r="NRW110" s="420"/>
      <c r="NRX110" s="420"/>
      <c r="NRY110" s="420"/>
      <c r="NRZ110" s="420"/>
      <c r="NSA110" s="420"/>
      <c r="NSB110" s="420"/>
      <c r="NSC110" s="420"/>
      <c r="NSD110" s="420"/>
      <c r="NSE110" s="420"/>
      <c r="NSF110" s="420"/>
      <c r="NSG110" s="420"/>
      <c r="NSH110" s="420"/>
      <c r="NSI110" s="420"/>
      <c r="NSJ110" s="420"/>
      <c r="NSK110" s="420"/>
      <c r="NSL110" s="420"/>
      <c r="NSM110" s="420"/>
      <c r="NSN110" s="420"/>
      <c r="NSO110" s="420"/>
      <c r="NSP110" s="420"/>
      <c r="NSQ110" s="420"/>
      <c r="NSR110" s="420"/>
      <c r="NSS110" s="420"/>
      <c r="NST110" s="420"/>
      <c r="NSU110" s="420"/>
      <c r="NSV110" s="420"/>
      <c r="NSW110" s="420"/>
      <c r="NSX110" s="420"/>
      <c r="NSY110" s="420"/>
      <c r="NSZ110" s="420"/>
      <c r="NTA110" s="420"/>
      <c r="NTB110" s="420"/>
      <c r="NTC110" s="420"/>
      <c r="NTD110" s="420"/>
      <c r="NTE110" s="420"/>
      <c r="NTF110" s="420"/>
      <c r="NTG110" s="420"/>
      <c r="NTH110" s="420"/>
      <c r="NTI110" s="420"/>
      <c r="NTJ110" s="420"/>
      <c r="NTK110" s="420"/>
      <c r="NTL110" s="420"/>
      <c r="NTM110" s="420"/>
      <c r="NTN110" s="420"/>
      <c r="NTO110" s="420"/>
      <c r="NTP110" s="420"/>
      <c r="NTQ110" s="420"/>
      <c r="NTR110" s="420"/>
      <c r="NTS110" s="420"/>
      <c r="NTT110" s="420"/>
      <c r="NTU110" s="420"/>
      <c r="NTV110" s="420"/>
      <c r="NTW110" s="420"/>
      <c r="NTX110" s="420"/>
      <c r="NTY110" s="420"/>
      <c r="NTZ110" s="420"/>
      <c r="NUA110" s="420"/>
      <c r="NUB110" s="420"/>
      <c r="NUC110" s="420"/>
      <c r="NUD110" s="420"/>
      <c r="NUE110" s="420"/>
      <c r="NUF110" s="420"/>
      <c r="NUG110" s="420"/>
      <c r="NUH110" s="420"/>
      <c r="NUI110" s="420"/>
      <c r="NUJ110" s="420"/>
      <c r="NUK110" s="420"/>
      <c r="NUL110" s="420"/>
      <c r="NUM110" s="420"/>
      <c r="NUN110" s="420"/>
      <c r="NUO110" s="420"/>
      <c r="NUP110" s="420"/>
      <c r="NUQ110" s="420"/>
      <c r="NUR110" s="420"/>
      <c r="NUS110" s="420"/>
      <c r="NUT110" s="420"/>
      <c r="NUU110" s="420"/>
      <c r="NUV110" s="420"/>
      <c r="NUW110" s="420"/>
      <c r="NUX110" s="420"/>
      <c r="NUY110" s="420"/>
      <c r="NUZ110" s="420"/>
      <c r="NVA110" s="420"/>
      <c r="NVB110" s="420"/>
      <c r="NVC110" s="420"/>
      <c r="NVD110" s="420"/>
      <c r="NVE110" s="420"/>
      <c r="NVF110" s="420"/>
      <c r="NVG110" s="420"/>
      <c r="NVH110" s="420"/>
      <c r="NVI110" s="420"/>
      <c r="NVJ110" s="420"/>
      <c r="NVK110" s="420"/>
      <c r="NVL110" s="420"/>
      <c r="NVM110" s="420"/>
      <c r="NVN110" s="420"/>
      <c r="NVO110" s="420"/>
      <c r="NVP110" s="420"/>
      <c r="NVQ110" s="420"/>
      <c r="NVR110" s="420"/>
      <c r="NVS110" s="420"/>
      <c r="NVT110" s="420"/>
      <c r="NVU110" s="420"/>
      <c r="NVV110" s="420"/>
      <c r="NVW110" s="420"/>
      <c r="NVX110" s="420"/>
      <c r="NVY110" s="420"/>
      <c r="NVZ110" s="420"/>
      <c r="NWA110" s="420"/>
      <c r="NWB110" s="420"/>
      <c r="NWC110" s="420"/>
      <c r="NWD110" s="420"/>
      <c r="NWE110" s="420"/>
      <c r="NWF110" s="420"/>
      <c r="NWG110" s="420"/>
      <c r="NWH110" s="420"/>
      <c r="NWI110" s="420"/>
      <c r="NWJ110" s="420"/>
      <c r="NWK110" s="420"/>
      <c r="NWL110" s="420"/>
      <c r="NWM110" s="420"/>
      <c r="NWN110" s="420"/>
      <c r="NWO110" s="420"/>
      <c r="NWP110" s="420"/>
      <c r="NWQ110" s="420"/>
      <c r="NWR110" s="420"/>
      <c r="NWS110" s="420"/>
      <c r="NWT110" s="420"/>
      <c r="NWU110" s="420"/>
      <c r="NWV110" s="420"/>
      <c r="NWW110" s="420"/>
      <c r="NWX110" s="420"/>
      <c r="NWY110" s="420"/>
      <c r="NWZ110" s="420"/>
      <c r="NXA110" s="420"/>
      <c r="NXB110" s="420"/>
      <c r="NXC110" s="420"/>
      <c r="NXD110" s="420"/>
      <c r="NXE110" s="420"/>
      <c r="NXF110" s="420"/>
      <c r="NXG110" s="420"/>
      <c r="NXH110" s="420"/>
      <c r="NXI110" s="420"/>
      <c r="NXJ110" s="420"/>
      <c r="NXK110" s="420"/>
      <c r="NXL110" s="420"/>
      <c r="NXM110" s="420"/>
      <c r="NXN110" s="420"/>
      <c r="NXO110" s="420"/>
      <c r="NXP110" s="420"/>
      <c r="NXQ110" s="420"/>
      <c r="NXR110" s="420"/>
      <c r="NXS110" s="420"/>
      <c r="NXT110" s="420"/>
      <c r="NXU110" s="420"/>
      <c r="NXV110" s="420"/>
      <c r="NXW110" s="420"/>
      <c r="NXX110" s="420"/>
      <c r="NXY110" s="420"/>
      <c r="NXZ110" s="420"/>
      <c r="NYA110" s="420"/>
      <c r="NYB110" s="420"/>
      <c r="NYC110" s="420"/>
      <c r="NYD110" s="420"/>
      <c r="NYE110" s="420"/>
      <c r="NYF110" s="420"/>
      <c r="NYG110" s="420"/>
      <c r="NYH110" s="420"/>
      <c r="NYI110" s="420"/>
      <c r="NYJ110" s="420"/>
      <c r="NYK110" s="420"/>
      <c r="NYL110" s="420"/>
      <c r="NYM110" s="420"/>
      <c r="NYN110" s="420"/>
      <c r="NYO110" s="420"/>
      <c r="NYP110" s="420"/>
      <c r="NYQ110" s="420"/>
      <c r="NYR110" s="420"/>
      <c r="NYS110" s="420"/>
      <c r="NYT110" s="420"/>
      <c r="NYU110" s="420"/>
      <c r="NYV110" s="420"/>
      <c r="NYW110" s="420"/>
      <c r="NYX110" s="420"/>
      <c r="NYY110" s="420"/>
      <c r="NYZ110" s="420"/>
      <c r="NZA110" s="420"/>
      <c r="NZB110" s="420"/>
      <c r="NZC110" s="420"/>
      <c r="NZD110" s="420"/>
      <c r="NZE110" s="420"/>
      <c r="NZF110" s="420"/>
      <c r="NZG110" s="420"/>
      <c r="NZH110" s="420"/>
      <c r="NZI110" s="420"/>
      <c r="NZJ110" s="420"/>
      <c r="NZK110" s="420"/>
      <c r="NZL110" s="420"/>
      <c r="NZM110" s="420"/>
      <c r="NZN110" s="420"/>
      <c r="NZO110" s="420"/>
      <c r="NZP110" s="420"/>
      <c r="NZQ110" s="420"/>
      <c r="NZR110" s="420"/>
      <c r="NZS110" s="420"/>
      <c r="NZT110" s="420"/>
      <c r="NZU110" s="420"/>
      <c r="NZV110" s="420"/>
      <c r="NZW110" s="420"/>
      <c r="NZX110" s="420"/>
      <c r="NZY110" s="420"/>
      <c r="NZZ110" s="420"/>
      <c r="OAA110" s="420"/>
      <c r="OAB110" s="420"/>
      <c r="OAC110" s="420"/>
      <c r="OAD110" s="420"/>
      <c r="OAE110" s="420"/>
      <c r="OAF110" s="420"/>
      <c r="OAG110" s="420"/>
      <c r="OAH110" s="420"/>
      <c r="OAI110" s="420"/>
      <c r="OAJ110" s="420"/>
      <c r="OAK110" s="420"/>
      <c r="OAL110" s="420"/>
      <c r="OAM110" s="420"/>
      <c r="OAN110" s="420"/>
      <c r="OAO110" s="420"/>
      <c r="OAP110" s="420"/>
      <c r="OAQ110" s="420"/>
      <c r="OAR110" s="420"/>
      <c r="OAS110" s="420"/>
      <c r="OAT110" s="420"/>
      <c r="OAU110" s="420"/>
      <c r="OAV110" s="420"/>
      <c r="OAW110" s="420"/>
      <c r="OAX110" s="420"/>
      <c r="OAY110" s="420"/>
      <c r="OAZ110" s="420"/>
      <c r="OBA110" s="420"/>
      <c r="OBB110" s="420"/>
      <c r="OBC110" s="420"/>
      <c r="OBD110" s="420"/>
      <c r="OBE110" s="420"/>
      <c r="OBF110" s="420"/>
      <c r="OBG110" s="420"/>
      <c r="OBH110" s="420"/>
      <c r="OBI110" s="420"/>
      <c r="OBJ110" s="420"/>
      <c r="OBK110" s="420"/>
      <c r="OBL110" s="420"/>
      <c r="OBM110" s="420"/>
      <c r="OBN110" s="420"/>
      <c r="OBO110" s="420"/>
      <c r="OBP110" s="420"/>
      <c r="OBQ110" s="420"/>
      <c r="OBR110" s="420"/>
      <c r="OBS110" s="420"/>
      <c r="OBT110" s="420"/>
      <c r="OBU110" s="420"/>
      <c r="OBV110" s="420"/>
      <c r="OBW110" s="420"/>
      <c r="OBX110" s="420"/>
      <c r="OBY110" s="420"/>
      <c r="OBZ110" s="420"/>
      <c r="OCA110" s="420"/>
      <c r="OCB110" s="420"/>
      <c r="OCC110" s="420"/>
      <c r="OCD110" s="420"/>
      <c r="OCE110" s="420"/>
      <c r="OCF110" s="420"/>
      <c r="OCG110" s="420"/>
      <c r="OCH110" s="420"/>
      <c r="OCI110" s="420"/>
      <c r="OCJ110" s="420"/>
      <c r="OCK110" s="420"/>
      <c r="OCL110" s="420"/>
      <c r="OCM110" s="420"/>
      <c r="OCN110" s="420"/>
      <c r="OCO110" s="420"/>
      <c r="OCP110" s="420"/>
      <c r="OCQ110" s="420"/>
      <c r="OCR110" s="420"/>
      <c r="OCS110" s="420"/>
      <c r="OCT110" s="420"/>
      <c r="OCU110" s="420"/>
      <c r="OCV110" s="420"/>
      <c r="OCW110" s="420"/>
      <c r="OCX110" s="420"/>
      <c r="OCY110" s="420"/>
      <c r="OCZ110" s="420"/>
      <c r="ODA110" s="420"/>
      <c r="ODB110" s="420"/>
      <c r="ODC110" s="420"/>
      <c r="ODD110" s="420"/>
      <c r="ODE110" s="420"/>
      <c r="ODF110" s="420"/>
      <c r="ODG110" s="420"/>
      <c r="ODH110" s="420"/>
      <c r="ODI110" s="420"/>
      <c r="ODJ110" s="420"/>
      <c r="ODK110" s="420"/>
      <c r="ODL110" s="420"/>
      <c r="ODM110" s="420"/>
      <c r="ODN110" s="420"/>
      <c r="ODO110" s="420"/>
      <c r="ODP110" s="420"/>
      <c r="ODQ110" s="420"/>
      <c r="ODR110" s="420"/>
      <c r="ODS110" s="420"/>
      <c r="ODT110" s="420"/>
      <c r="ODU110" s="420"/>
      <c r="ODV110" s="420"/>
      <c r="ODW110" s="420"/>
      <c r="ODX110" s="420"/>
      <c r="ODY110" s="420"/>
      <c r="ODZ110" s="420"/>
      <c r="OEA110" s="420"/>
      <c r="OEB110" s="420"/>
      <c r="OEC110" s="420"/>
      <c r="OED110" s="420"/>
      <c r="OEE110" s="420"/>
      <c r="OEF110" s="420"/>
      <c r="OEG110" s="420"/>
      <c r="OEH110" s="420"/>
      <c r="OEI110" s="420"/>
      <c r="OEJ110" s="420"/>
      <c r="OEK110" s="420"/>
      <c r="OEL110" s="420"/>
      <c r="OEM110" s="420"/>
      <c r="OEN110" s="420"/>
      <c r="OEO110" s="420"/>
      <c r="OEP110" s="420"/>
      <c r="OEQ110" s="420"/>
      <c r="OER110" s="420"/>
      <c r="OES110" s="420"/>
      <c r="OET110" s="420"/>
      <c r="OEU110" s="420"/>
      <c r="OEV110" s="420"/>
      <c r="OEW110" s="420"/>
      <c r="OEX110" s="420"/>
      <c r="OEY110" s="420"/>
      <c r="OEZ110" s="420"/>
      <c r="OFA110" s="420"/>
      <c r="OFB110" s="420"/>
      <c r="OFC110" s="420"/>
      <c r="OFD110" s="420"/>
      <c r="OFE110" s="420"/>
      <c r="OFF110" s="420"/>
      <c r="OFG110" s="420"/>
      <c r="OFH110" s="420"/>
      <c r="OFI110" s="420"/>
      <c r="OFJ110" s="420"/>
      <c r="OFK110" s="420"/>
      <c r="OFL110" s="420"/>
      <c r="OFM110" s="420"/>
      <c r="OFN110" s="420"/>
      <c r="OFO110" s="420"/>
      <c r="OFP110" s="420"/>
      <c r="OFQ110" s="420"/>
      <c r="OFR110" s="420"/>
      <c r="OFS110" s="420"/>
      <c r="OFT110" s="420"/>
      <c r="OFU110" s="420"/>
      <c r="OFV110" s="420"/>
      <c r="OFW110" s="420"/>
      <c r="OFX110" s="420"/>
      <c r="OFY110" s="420"/>
      <c r="OFZ110" s="420"/>
      <c r="OGA110" s="420"/>
      <c r="OGB110" s="420"/>
      <c r="OGC110" s="420"/>
      <c r="OGD110" s="420"/>
      <c r="OGE110" s="420"/>
      <c r="OGF110" s="420"/>
      <c r="OGG110" s="420"/>
      <c r="OGH110" s="420"/>
      <c r="OGI110" s="420"/>
      <c r="OGJ110" s="420"/>
      <c r="OGK110" s="420"/>
      <c r="OGL110" s="420"/>
      <c r="OGM110" s="420"/>
      <c r="OGN110" s="420"/>
      <c r="OGO110" s="420"/>
      <c r="OGP110" s="420"/>
      <c r="OGQ110" s="420"/>
      <c r="OGR110" s="420"/>
      <c r="OGS110" s="420"/>
      <c r="OGT110" s="420"/>
      <c r="OGU110" s="420"/>
      <c r="OGV110" s="420"/>
      <c r="OGW110" s="420"/>
      <c r="OGX110" s="420"/>
      <c r="OGY110" s="420"/>
      <c r="OGZ110" s="420"/>
      <c r="OHA110" s="420"/>
      <c r="OHB110" s="420"/>
      <c r="OHC110" s="420"/>
      <c r="OHD110" s="420"/>
      <c r="OHE110" s="420"/>
      <c r="OHF110" s="420"/>
      <c r="OHG110" s="420"/>
      <c r="OHH110" s="420"/>
      <c r="OHI110" s="420"/>
      <c r="OHJ110" s="420"/>
      <c r="OHK110" s="420"/>
      <c r="OHL110" s="420"/>
      <c r="OHM110" s="420"/>
      <c r="OHN110" s="420"/>
      <c r="OHO110" s="420"/>
      <c r="OHP110" s="420"/>
      <c r="OHQ110" s="420"/>
      <c r="OHR110" s="420"/>
      <c r="OHS110" s="420"/>
      <c r="OHT110" s="420"/>
      <c r="OHU110" s="420"/>
      <c r="OHV110" s="420"/>
      <c r="OHW110" s="420"/>
      <c r="OHX110" s="420"/>
      <c r="OHY110" s="420"/>
      <c r="OHZ110" s="420"/>
      <c r="OIA110" s="420"/>
      <c r="OIB110" s="420"/>
      <c r="OIC110" s="420"/>
      <c r="OID110" s="420"/>
      <c r="OIE110" s="420"/>
      <c r="OIF110" s="420"/>
      <c r="OIG110" s="420"/>
      <c r="OIH110" s="420"/>
      <c r="OII110" s="420"/>
      <c r="OIJ110" s="420"/>
      <c r="OIK110" s="420"/>
      <c r="OIL110" s="420"/>
      <c r="OIM110" s="420"/>
      <c r="OIN110" s="420"/>
      <c r="OIO110" s="420"/>
      <c r="OIP110" s="420"/>
      <c r="OIQ110" s="420"/>
      <c r="OIR110" s="420"/>
      <c r="OIS110" s="420"/>
      <c r="OIT110" s="420"/>
      <c r="OIU110" s="420"/>
      <c r="OIV110" s="420"/>
      <c r="OIW110" s="420"/>
      <c r="OIX110" s="420"/>
      <c r="OIY110" s="420"/>
      <c r="OIZ110" s="420"/>
      <c r="OJA110" s="420"/>
      <c r="OJB110" s="420"/>
      <c r="OJC110" s="420"/>
      <c r="OJD110" s="420"/>
      <c r="OJE110" s="420"/>
      <c r="OJF110" s="420"/>
      <c r="OJG110" s="420"/>
      <c r="OJH110" s="420"/>
      <c r="OJI110" s="420"/>
      <c r="OJJ110" s="420"/>
      <c r="OJK110" s="420"/>
      <c r="OJL110" s="420"/>
      <c r="OJM110" s="420"/>
      <c r="OJN110" s="420"/>
      <c r="OJO110" s="420"/>
      <c r="OJP110" s="420"/>
      <c r="OJQ110" s="420"/>
      <c r="OJR110" s="420"/>
      <c r="OJS110" s="420"/>
      <c r="OJT110" s="420"/>
      <c r="OJU110" s="420"/>
      <c r="OJV110" s="420"/>
      <c r="OJW110" s="420"/>
      <c r="OJX110" s="420"/>
      <c r="OJY110" s="420"/>
      <c r="OJZ110" s="420"/>
      <c r="OKA110" s="420"/>
      <c r="OKB110" s="420"/>
      <c r="OKC110" s="420"/>
      <c r="OKD110" s="420"/>
      <c r="OKE110" s="420"/>
      <c r="OKF110" s="420"/>
      <c r="OKG110" s="420"/>
      <c r="OKH110" s="420"/>
      <c r="OKI110" s="420"/>
      <c r="OKJ110" s="420"/>
      <c r="OKK110" s="420"/>
      <c r="OKL110" s="420"/>
      <c r="OKM110" s="420"/>
      <c r="OKN110" s="420"/>
      <c r="OKO110" s="420"/>
      <c r="OKP110" s="420"/>
      <c r="OKQ110" s="420"/>
      <c r="OKR110" s="420"/>
      <c r="OKS110" s="420"/>
      <c r="OKT110" s="420"/>
      <c r="OKU110" s="420"/>
      <c r="OKV110" s="420"/>
      <c r="OKW110" s="420"/>
      <c r="OKX110" s="420"/>
      <c r="OKY110" s="420"/>
      <c r="OKZ110" s="420"/>
      <c r="OLA110" s="420"/>
      <c r="OLB110" s="420"/>
      <c r="OLC110" s="420"/>
      <c r="OLD110" s="420"/>
      <c r="OLE110" s="420"/>
      <c r="OLF110" s="420"/>
      <c r="OLG110" s="420"/>
      <c r="OLH110" s="420"/>
      <c r="OLI110" s="420"/>
      <c r="OLJ110" s="420"/>
      <c r="OLK110" s="420"/>
      <c r="OLL110" s="420"/>
      <c r="OLM110" s="420"/>
      <c r="OLN110" s="420"/>
      <c r="OLO110" s="420"/>
      <c r="OLP110" s="420"/>
      <c r="OLQ110" s="420"/>
      <c r="OLR110" s="420"/>
      <c r="OLS110" s="420"/>
      <c r="OLT110" s="420"/>
      <c r="OLU110" s="420"/>
      <c r="OLV110" s="420"/>
      <c r="OLW110" s="420"/>
      <c r="OLX110" s="420"/>
      <c r="OLY110" s="420"/>
      <c r="OLZ110" s="420"/>
      <c r="OMA110" s="420"/>
      <c r="OMB110" s="420"/>
      <c r="OMC110" s="420"/>
      <c r="OMD110" s="420"/>
      <c r="OME110" s="420"/>
      <c r="OMF110" s="420"/>
      <c r="OMG110" s="420"/>
      <c r="OMH110" s="420"/>
      <c r="OMI110" s="420"/>
      <c r="OMJ110" s="420"/>
      <c r="OMK110" s="420"/>
      <c r="OML110" s="420"/>
      <c r="OMM110" s="420"/>
      <c r="OMN110" s="420"/>
      <c r="OMO110" s="420"/>
      <c r="OMP110" s="420"/>
      <c r="OMQ110" s="420"/>
      <c r="OMR110" s="420"/>
      <c r="OMS110" s="420"/>
      <c r="OMT110" s="420"/>
      <c r="OMU110" s="420"/>
      <c r="OMV110" s="420"/>
      <c r="OMW110" s="420"/>
      <c r="OMX110" s="420"/>
      <c r="OMY110" s="420"/>
      <c r="OMZ110" s="420"/>
      <c r="ONA110" s="420"/>
      <c r="ONB110" s="420"/>
      <c r="ONC110" s="420"/>
      <c r="OND110" s="420"/>
      <c r="ONE110" s="420"/>
      <c r="ONF110" s="420"/>
      <c r="ONG110" s="420"/>
      <c r="ONH110" s="420"/>
      <c r="ONI110" s="420"/>
      <c r="ONJ110" s="420"/>
      <c r="ONK110" s="420"/>
      <c r="ONL110" s="420"/>
      <c r="ONM110" s="420"/>
      <c r="ONN110" s="420"/>
      <c r="ONO110" s="420"/>
      <c r="ONP110" s="420"/>
      <c r="ONQ110" s="420"/>
      <c r="ONR110" s="420"/>
      <c r="ONS110" s="420"/>
      <c r="ONT110" s="420"/>
      <c r="ONU110" s="420"/>
      <c r="ONV110" s="420"/>
      <c r="ONW110" s="420"/>
      <c r="ONX110" s="420"/>
      <c r="ONY110" s="420"/>
      <c r="ONZ110" s="420"/>
      <c r="OOA110" s="420"/>
      <c r="OOB110" s="420"/>
      <c r="OOC110" s="420"/>
      <c r="OOD110" s="420"/>
      <c r="OOE110" s="420"/>
      <c r="OOF110" s="420"/>
      <c r="OOG110" s="420"/>
      <c r="OOH110" s="420"/>
      <c r="OOI110" s="420"/>
      <c r="OOJ110" s="420"/>
      <c r="OOK110" s="420"/>
      <c r="OOL110" s="420"/>
      <c r="OOM110" s="420"/>
      <c r="OON110" s="420"/>
      <c r="OOO110" s="420"/>
      <c r="OOP110" s="420"/>
      <c r="OOQ110" s="420"/>
      <c r="OOR110" s="420"/>
      <c r="OOS110" s="420"/>
      <c r="OOT110" s="420"/>
      <c r="OOU110" s="420"/>
      <c r="OOV110" s="420"/>
      <c r="OOW110" s="420"/>
      <c r="OOX110" s="420"/>
      <c r="OOY110" s="420"/>
      <c r="OOZ110" s="420"/>
      <c r="OPA110" s="420"/>
      <c r="OPB110" s="420"/>
      <c r="OPC110" s="420"/>
      <c r="OPD110" s="420"/>
      <c r="OPE110" s="420"/>
      <c r="OPF110" s="420"/>
      <c r="OPG110" s="420"/>
      <c r="OPH110" s="420"/>
      <c r="OPI110" s="420"/>
      <c r="OPJ110" s="420"/>
      <c r="OPK110" s="420"/>
      <c r="OPL110" s="420"/>
      <c r="OPM110" s="420"/>
      <c r="OPN110" s="420"/>
      <c r="OPO110" s="420"/>
      <c r="OPP110" s="420"/>
      <c r="OPQ110" s="420"/>
      <c r="OPR110" s="420"/>
      <c r="OPS110" s="420"/>
      <c r="OPT110" s="420"/>
      <c r="OPU110" s="420"/>
      <c r="OPV110" s="420"/>
      <c r="OPW110" s="420"/>
      <c r="OPX110" s="420"/>
      <c r="OPY110" s="420"/>
      <c r="OPZ110" s="420"/>
      <c r="OQA110" s="420"/>
      <c r="OQB110" s="420"/>
      <c r="OQC110" s="420"/>
      <c r="OQD110" s="420"/>
      <c r="OQE110" s="420"/>
      <c r="OQF110" s="420"/>
      <c r="OQG110" s="420"/>
      <c r="OQH110" s="420"/>
      <c r="OQI110" s="420"/>
      <c r="OQJ110" s="420"/>
      <c r="OQK110" s="420"/>
      <c r="OQL110" s="420"/>
      <c r="OQM110" s="420"/>
      <c r="OQN110" s="420"/>
      <c r="OQO110" s="420"/>
      <c r="OQP110" s="420"/>
      <c r="OQQ110" s="420"/>
      <c r="OQR110" s="420"/>
      <c r="OQS110" s="420"/>
      <c r="OQT110" s="420"/>
      <c r="OQU110" s="420"/>
      <c r="OQV110" s="420"/>
      <c r="OQW110" s="420"/>
      <c r="OQX110" s="420"/>
      <c r="OQY110" s="420"/>
      <c r="OQZ110" s="420"/>
      <c r="ORA110" s="420"/>
      <c r="ORB110" s="420"/>
      <c r="ORC110" s="420"/>
      <c r="ORD110" s="420"/>
      <c r="ORE110" s="420"/>
      <c r="ORF110" s="420"/>
      <c r="ORG110" s="420"/>
      <c r="ORH110" s="420"/>
      <c r="ORI110" s="420"/>
      <c r="ORJ110" s="420"/>
      <c r="ORK110" s="420"/>
      <c r="ORL110" s="420"/>
      <c r="ORM110" s="420"/>
      <c r="ORN110" s="420"/>
      <c r="ORO110" s="420"/>
      <c r="ORP110" s="420"/>
      <c r="ORQ110" s="420"/>
      <c r="ORR110" s="420"/>
      <c r="ORS110" s="420"/>
      <c r="ORT110" s="420"/>
      <c r="ORU110" s="420"/>
      <c r="ORV110" s="420"/>
      <c r="ORW110" s="420"/>
      <c r="ORX110" s="420"/>
      <c r="ORY110" s="420"/>
      <c r="ORZ110" s="420"/>
      <c r="OSA110" s="420"/>
      <c r="OSB110" s="420"/>
      <c r="OSC110" s="420"/>
      <c r="OSD110" s="420"/>
      <c r="OSE110" s="420"/>
      <c r="OSF110" s="420"/>
      <c r="OSG110" s="420"/>
      <c r="OSH110" s="420"/>
      <c r="OSI110" s="420"/>
      <c r="OSJ110" s="420"/>
      <c r="OSK110" s="420"/>
      <c r="OSL110" s="420"/>
      <c r="OSM110" s="420"/>
      <c r="OSN110" s="420"/>
      <c r="OSO110" s="420"/>
      <c r="OSP110" s="420"/>
      <c r="OSQ110" s="420"/>
      <c r="OSR110" s="420"/>
      <c r="OSS110" s="420"/>
      <c r="OST110" s="420"/>
      <c r="OSU110" s="420"/>
      <c r="OSV110" s="420"/>
      <c r="OSW110" s="420"/>
      <c r="OSX110" s="420"/>
      <c r="OSY110" s="420"/>
      <c r="OSZ110" s="420"/>
      <c r="OTA110" s="420"/>
      <c r="OTB110" s="420"/>
      <c r="OTC110" s="420"/>
      <c r="OTD110" s="420"/>
      <c r="OTE110" s="420"/>
      <c r="OTF110" s="420"/>
      <c r="OTG110" s="420"/>
      <c r="OTH110" s="420"/>
      <c r="OTI110" s="420"/>
      <c r="OTJ110" s="420"/>
      <c r="OTK110" s="420"/>
      <c r="OTL110" s="420"/>
      <c r="OTM110" s="420"/>
      <c r="OTN110" s="420"/>
      <c r="OTO110" s="420"/>
      <c r="OTP110" s="420"/>
      <c r="OTQ110" s="420"/>
      <c r="OTR110" s="420"/>
      <c r="OTS110" s="420"/>
      <c r="OTT110" s="420"/>
      <c r="OTU110" s="420"/>
      <c r="OTV110" s="420"/>
      <c r="OTW110" s="420"/>
      <c r="OTX110" s="420"/>
      <c r="OTY110" s="420"/>
      <c r="OTZ110" s="420"/>
      <c r="OUA110" s="420"/>
      <c r="OUB110" s="420"/>
      <c r="OUC110" s="420"/>
      <c r="OUD110" s="420"/>
      <c r="OUE110" s="420"/>
      <c r="OUF110" s="420"/>
      <c r="OUG110" s="420"/>
      <c r="OUH110" s="420"/>
      <c r="OUI110" s="420"/>
      <c r="OUJ110" s="420"/>
      <c r="OUK110" s="420"/>
      <c r="OUL110" s="420"/>
      <c r="OUM110" s="420"/>
      <c r="OUN110" s="420"/>
      <c r="OUO110" s="420"/>
      <c r="OUP110" s="420"/>
      <c r="OUQ110" s="420"/>
      <c r="OUR110" s="420"/>
      <c r="OUS110" s="420"/>
      <c r="OUT110" s="420"/>
      <c r="OUU110" s="420"/>
      <c r="OUV110" s="420"/>
      <c r="OUW110" s="420"/>
      <c r="OUX110" s="420"/>
      <c r="OUY110" s="420"/>
      <c r="OUZ110" s="420"/>
      <c r="OVA110" s="420"/>
      <c r="OVB110" s="420"/>
      <c r="OVC110" s="420"/>
      <c r="OVD110" s="420"/>
      <c r="OVE110" s="420"/>
      <c r="OVF110" s="420"/>
      <c r="OVG110" s="420"/>
      <c r="OVH110" s="420"/>
      <c r="OVI110" s="420"/>
      <c r="OVJ110" s="420"/>
      <c r="OVK110" s="420"/>
      <c r="OVL110" s="420"/>
      <c r="OVM110" s="420"/>
      <c r="OVN110" s="420"/>
      <c r="OVO110" s="420"/>
      <c r="OVP110" s="420"/>
      <c r="OVQ110" s="420"/>
      <c r="OVR110" s="420"/>
      <c r="OVS110" s="420"/>
      <c r="OVT110" s="420"/>
      <c r="OVU110" s="420"/>
      <c r="OVV110" s="420"/>
      <c r="OVW110" s="420"/>
      <c r="OVX110" s="420"/>
      <c r="OVY110" s="420"/>
      <c r="OVZ110" s="420"/>
      <c r="OWA110" s="420"/>
      <c r="OWB110" s="420"/>
      <c r="OWC110" s="420"/>
      <c r="OWD110" s="420"/>
      <c r="OWE110" s="420"/>
      <c r="OWF110" s="420"/>
      <c r="OWG110" s="420"/>
      <c r="OWH110" s="420"/>
      <c r="OWI110" s="420"/>
      <c r="OWJ110" s="420"/>
      <c r="OWK110" s="420"/>
      <c r="OWL110" s="420"/>
      <c r="OWM110" s="420"/>
      <c r="OWN110" s="420"/>
      <c r="OWO110" s="420"/>
      <c r="OWP110" s="420"/>
      <c r="OWQ110" s="420"/>
      <c r="OWR110" s="420"/>
      <c r="OWS110" s="420"/>
      <c r="OWT110" s="420"/>
      <c r="OWU110" s="420"/>
      <c r="OWV110" s="420"/>
      <c r="OWW110" s="420"/>
      <c r="OWX110" s="420"/>
      <c r="OWY110" s="420"/>
      <c r="OWZ110" s="420"/>
      <c r="OXA110" s="420"/>
      <c r="OXB110" s="420"/>
      <c r="OXC110" s="420"/>
      <c r="OXD110" s="420"/>
      <c r="OXE110" s="420"/>
      <c r="OXF110" s="420"/>
      <c r="OXG110" s="420"/>
      <c r="OXH110" s="420"/>
      <c r="OXI110" s="420"/>
      <c r="OXJ110" s="420"/>
      <c r="OXK110" s="420"/>
      <c r="OXL110" s="420"/>
      <c r="OXM110" s="420"/>
      <c r="OXN110" s="420"/>
      <c r="OXO110" s="420"/>
      <c r="OXP110" s="420"/>
      <c r="OXQ110" s="420"/>
      <c r="OXR110" s="420"/>
      <c r="OXS110" s="420"/>
      <c r="OXT110" s="420"/>
      <c r="OXU110" s="420"/>
      <c r="OXV110" s="420"/>
      <c r="OXW110" s="420"/>
      <c r="OXX110" s="420"/>
      <c r="OXY110" s="420"/>
      <c r="OXZ110" s="420"/>
      <c r="OYA110" s="420"/>
      <c r="OYB110" s="420"/>
      <c r="OYC110" s="420"/>
      <c r="OYD110" s="420"/>
      <c r="OYE110" s="420"/>
      <c r="OYF110" s="420"/>
      <c r="OYG110" s="420"/>
      <c r="OYH110" s="420"/>
      <c r="OYI110" s="420"/>
      <c r="OYJ110" s="420"/>
      <c r="OYK110" s="420"/>
      <c r="OYL110" s="420"/>
      <c r="OYM110" s="420"/>
      <c r="OYN110" s="420"/>
      <c r="OYO110" s="420"/>
      <c r="OYP110" s="420"/>
      <c r="OYQ110" s="420"/>
      <c r="OYR110" s="420"/>
      <c r="OYS110" s="420"/>
      <c r="OYT110" s="420"/>
      <c r="OYU110" s="420"/>
      <c r="OYV110" s="420"/>
      <c r="OYW110" s="420"/>
      <c r="OYX110" s="420"/>
      <c r="OYY110" s="420"/>
      <c r="OYZ110" s="420"/>
      <c r="OZA110" s="420"/>
      <c r="OZB110" s="420"/>
      <c r="OZC110" s="420"/>
      <c r="OZD110" s="420"/>
      <c r="OZE110" s="420"/>
      <c r="OZF110" s="420"/>
      <c r="OZG110" s="420"/>
      <c r="OZH110" s="420"/>
      <c r="OZI110" s="420"/>
      <c r="OZJ110" s="420"/>
      <c r="OZK110" s="420"/>
      <c r="OZL110" s="420"/>
      <c r="OZM110" s="420"/>
      <c r="OZN110" s="420"/>
      <c r="OZO110" s="420"/>
      <c r="OZP110" s="420"/>
      <c r="OZQ110" s="420"/>
      <c r="OZR110" s="420"/>
      <c r="OZS110" s="420"/>
      <c r="OZT110" s="420"/>
      <c r="OZU110" s="420"/>
      <c r="OZV110" s="420"/>
      <c r="OZW110" s="420"/>
      <c r="OZX110" s="420"/>
      <c r="OZY110" s="420"/>
      <c r="OZZ110" s="420"/>
      <c r="PAA110" s="420"/>
      <c r="PAB110" s="420"/>
      <c r="PAC110" s="420"/>
      <c r="PAD110" s="420"/>
      <c r="PAE110" s="420"/>
      <c r="PAF110" s="420"/>
      <c r="PAG110" s="420"/>
      <c r="PAH110" s="420"/>
      <c r="PAI110" s="420"/>
      <c r="PAJ110" s="420"/>
      <c r="PAK110" s="420"/>
      <c r="PAL110" s="420"/>
      <c r="PAM110" s="420"/>
      <c r="PAN110" s="420"/>
      <c r="PAO110" s="420"/>
      <c r="PAP110" s="420"/>
      <c r="PAQ110" s="420"/>
      <c r="PAR110" s="420"/>
      <c r="PAS110" s="420"/>
      <c r="PAT110" s="420"/>
      <c r="PAU110" s="420"/>
      <c r="PAV110" s="420"/>
      <c r="PAW110" s="420"/>
      <c r="PAX110" s="420"/>
      <c r="PAY110" s="420"/>
      <c r="PAZ110" s="420"/>
      <c r="PBA110" s="420"/>
      <c r="PBB110" s="420"/>
      <c r="PBC110" s="420"/>
      <c r="PBD110" s="420"/>
      <c r="PBE110" s="420"/>
      <c r="PBF110" s="420"/>
      <c r="PBG110" s="420"/>
      <c r="PBH110" s="420"/>
      <c r="PBI110" s="420"/>
      <c r="PBJ110" s="420"/>
      <c r="PBK110" s="420"/>
      <c r="PBL110" s="420"/>
      <c r="PBM110" s="420"/>
      <c r="PBN110" s="420"/>
      <c r="PBO110" s="420"/>
      <c r="PBP110" s="420"/>
      <c r="PBQ110" s="420"/>
      <c r="PBR110" s="420"/>
      <c r="PBS110" s="420"/>
      <c r="PBT110" s="420"/>
      <c r="PBU110" s="420"/>
      <c r="PBV110" s="420"/>
      <c r="PBW110" s="420"/>
      <c r="PBX110" s="420"/>
      <c r="PBY110" s="420"/>
      <c r="PBZ110" s="420"/>
      <c r="PCA110" s="420"/>
      <c r="PCB110" s="420"/>
      <c r="PCC110" s="420"/>
      <c r="PCD110" s="420"/>
      <c r="PCE110" s="420"/>
      <c r="PCF110" s="420"/>
      <c r="PCG110" s="420"/>
      <c r="PCH110" s="420"/>
      <c r="PCI110" s="420"/>
      <c r="PCJ110" s="420"/>
      <c r="PCK110" s="420"/>
      <c r="PCL110" s="420"/>
      <c r="PCM110" s="420"/>
      <c r="PCN110" s="420"/>
      <c r="PCO110" s="420"/>
      <c r="PCP110" s="420"/>
      <c r="PCQ110" s="420"/>
      <c r="PCR110" s="420"/>
      <c r="PCS110" s="420"/>
      <c r="PCT110" s="420"/>
      <c r="PCU110" s="420"/>
      <c r="PCV110" s="420"/>
      <c r="PCW110" s="420"/>
      <c r="PCX110" s="420"/>
      <c r="PCY110" s="420"/>
      <c r="PCZ110" s="420"/>
      <c r="PDA110" s="420"/>
      <c r="PDB110" s="420"/>
      <c r="PDC110" s="420"/>
      <c r="PDD110" s="420"/>
      <c r="PDE110" s="420"/>
      <c r="PDF110" s="420"/>
      <c r="PDG110" s="420"/>
      <c r="PDH110" s="420"/>
      <c r="PDI110" s="420"/>
      <c r="PDJ110" s="420"/>
      <c r="PDK110" s="420"/>
      <c r="PDL110" s="420"/>
      <c r="PDM110" s="420"/>
      <c r="PDN110" s="420"/>
      <c r="PDO110" s="420"/>
      <c r="PDP110" s="420"/>
      <c r="PDQ110" s="420"/>
      <c r="PDR110" s="420"/>
      <c r="PDS110" s="420"/>
      <c r="PDT110" s="420"/>
      <c r="PDU110" s="420"/>
      <c r="PDV110" s="420"/>
      <c r="PDW110" s="420"/>
      <c r="PDX110" s="420"/>
      <c r="PDY110" s="420"/>
      <c r="PDZ110" s="420"/>
      <c r="PEA110" s="420"/>
      <c r="PEB110" s="420"/>
      <c r="PEC110" s="420"/>
      <c r="PED110" s="420"/>
      <c r="PEE110" s="420"/>
      <c r="PEF110" s="420"/>
      <c r="PEG110" s="420"/>
      <c r="PEH110" s="420"/>
      <c r="PEI110" s="420"/>
      <c r="PEJ110" s="420"/>
      <c r="PEK110" s="420"/>
      <c r="PEL110" s="420"/>
      <c r="PEM110" s="420"/>
      <c r="PEN110" s="420"/>
      <c r="PEO110" s="420"/>
      <c r="PEP110" s="420"/>
      <c r="PEQ110" s="420"/>
      <c r="PER110" s="420"/>
      <c r="PES110" s="420"/>
      <c r="PET110" s="420"/>
      <c r="PEU110" s="420"/>
      <c r="PEV110" s="420"/>
      <c r="PEW110" s="420"/>
      <c r="PEX110" s="420"/>
      <c r="PEY110" s="420"/>
      <c r="PEZ110" s="420"/>
      <c r="PFA110" s="420"/>
      <c r="PFB110" s="420"/>
      <c r="PFC110" s="420"/>
      <c r="PFD110" s="420"/>
      <c r="PFE110" s="420"/>
      <c r="PFF110" s="420"/>
      <c r="PFG110" s="420"/>
      <c r="PFH110" s="420"/>
      <c r="PFI110" s="420"/>
      <c r="PFJ110" s="420"/>
      <c r="PFK110" s="420"/>
      <c r="PFL110" s="420"/>
      <c r="PFM110" s="420"/>
      <c r="PFN110" s="420"/>
      <c r="PFO110" s="420"/>
      <c r="PFP110" s="420"/>
      <c r="PFQ110" s="420"/>
      <c r="PFR110" s="420"/>
      <c r="PFS110" s="420"/>
      <c r="PFT110" s="420"/>
      <c r="PFU110" s="420"/>
      <c r="PFV110" s="420"/>
      <c r="PFW110" s="420"/>
      <c r="PFX110" s="420"/>
      <c r="PFY110" s="420"/>
      <c r="PFZ110" s="420"/>
      <c r="PGA110" s="420"/>
      <c r="PGB110" s="420"/>
      <c r="PGC110" s="420"/>
      <c r="PGD110" s="420"/>
      <c r="PGE110" s="420"/>
      <c r="PGF110" s="420"/>
      <c r="PGG110" s="420"/>
      <c r="PGH110" s="420"/>
      <c r="PGI110" s="420"/>
      <c r="PGJ110" s="420"/>
      <c r="PGK110" s="420"/>
      <c r="PGL110" s="420"/>
      <c r="PGM110" s="420"/>
      <c r="PGN110" s="420"/>
      <c r="PGO110" s="420"/>
      <c r="PGP110" s="420"/>
      <c r="PGQ110" s="420"/>
      <c r="PGR110" s="420"/>
      <c r="PGS110" s="420"/>
      <c r="PGT110" s="420"/>
      <c r="PGU110" s="420"/>
      <c r="PGV110" s="420"/>
      <c r="PGW110" s="420"/>
      <c r="PGX110" s="420"/>
      <c r="PGY110" s="420"/>
      <c r="PGZ110" s="420"/>
      <c r="PHA110" s="420"/>
      <c r="PHB110" s="420"/>
      <c r="PHC110" s="420"/>
      <c r="PHD110" s="420"/>
      <c r="PHE110" s="420"/>
      <c r="PHF110" s="420"/>
      <c r="PHG110" s="420"/>
      <c r="PHH110" s="420"/>
      <c r="PHI110" s="420"/>
      <c r="PHJ110" s="420"/>
      <c r="PHK110" s="420"/>
      <c r="PHL110" s="420"/>
      <c r="PHM110" s="420"/>
      <c r="PHN110" s="420"/>
      <c r="PHO110" s="420"/>
      <c r="PHP110" s="420"/>
      <c r="PHQ110" s="420"/>
      <c r="PHR110" s="420"/>
      <c r="PHS110" s="420"/>
      <c r="PHT110" s="420"/>
      <c r="PHU110" s="420"/>
      <c r="PHV110" s="420"/>
      <c r="PHW110" s="420"/>
      <c r="PHX110" s="420"/>
      <c r="PHY110" s="420"/>
      <c r="PHZ110" s="420"/>
      <c r="PIA110" s="420"/>
      <c r="PIB110" s="420"/>
      <c r="PIC110" s="420"/>
      <c r="PID110" s="420"/>
      <c r="PIE110" s="420"/>
      <c r="PIF110" s="420"/>
      <c r="PIG110" s="420"/>
      <c r="PIH110" s="420"/>
      <c r="PII110" s="420"/>
      <c r="PIJ110" s="420"/>
      <c r="PIK110" s="420"/>
      <c r="PIL110" s="420"/>
      <c r="PIM110" s="420"/>
      <c r="PIN110" s="420"/>
      <c r="PIO110" s="420"/>
      <c r="PIP110" s="420"/>
      <c r="PIQ110" s="420"/>
      <c r="PIR110" s="420"/>
      <c r="PIS110" s="420"/>
      <c r="PIT110" s="420"/>
      <c r="PIU110" s="420"/>
      <c r="PIV110" s="420"/>
      <c r="PIW110" s="420"/>
      <c r="PIX110" s="420"/>
      <c r="PIY110" s="420"/>
      <c r="PIZ110" s="420"/>
      <c r="PJA110" s="420"/>
      <c r="PJB110" s="420"/>
      <c r="PJC110" s="420"/>
      <c r="PJD110" s="420"/>
      <c r="PJE110" s="420"/>
      <c r="PJF110" s="420"/>
      <c r="PJG110" s="420"/>
      <c r="PJH110" s="420"/>
      <c r="PJI110" s="420"/>
      <c r="PJJ110" s="420"/>
      <c r="PJK110" s="420"/>
      <c r="PJL110" s="420"/>
      <c r="PJM110" s="420"/>
      <c r="PJN110" s="420"/>
      <c r="PJO110" s="420"/>
      <c r="PJP110" s="420"/>
      <c r="PJQ110" s="420"/>
      <c r="PJR110" s="420"/>
      <c r="PJS110" s="420"/>
      <c r="PJT110" s="420"/>
      <c r="PJU110" s="420"/>
      <c r="PJV110" s="420"/>
      <c r="PJW110" s="420"/>
      <c r="PJX110" s="420"/>
      <c r="PJY110" s="420"/>
      <c r="PJZ110" s="420"/>
      <c r="PKA110" s="420"/>
      <c r="PKB110" s="420"/>
      <c r="PKC110" s="420"/>
      <c r="PKD110" s="420"/>
      <c r="PKE110" s="420"/>
      <c r="PKF110" s="420"/>
      <c r="PKG110" s="420"/>
      <c r="PKH110" s="420"/>
      <c r="PKI110" s="420"/>
      <c r="PKJ110" s="420"/>
      <c r="PKK110" s="420"/>
      <c r="PKL110" s="420"/>
      <c r="PKM110" s="420"/>
      <c r="PKN110" s="420"/>
      <c r="PKO110" s="420"/>
      <c r="PKP110" s="420"/>
      <c r="PKQ110" s="420"/>
      <c r="PKR110" s="420"/>
      <c r="PKS110" s="420"/>
      <c r="PKT110" s="420"/>
      <c r="PKU110" s="420"/>
      <c r="PKV110" s="420"/>
      <c r="PKW110" s="420"/>
      <c r="PKX110" s="420"/>
      <c r="PKY110" s="420"/>
      <c r="PKZ110" s="420"/>
      <c r="PLA110" s="420"/>
      <c r="PLB110" s="420"/>
      <c r="PLC110" s="420"/>
      <c r="PLD110" s="420"/>
      <c r="PLE110" s="420"/>
      <c r="PLF110" s="420"/>
      <c r="PLG110" s="420"/>
      <c r="PLH110" s="420"/>
      <c r="PLI110" s="420"/>
      <c r="PLJ110" s="420"/>
      <c r="PLK110" s="420"/>
      <c r="PLL110" s="420"/>
      <c r="PLM110" s="420"/>
      <c r="PLN110" s="420"/>
      <c r="PLO110" s="420"/>
      <c r="PLP110" s="420"/>
      <c r="PLQ110" s="420"/>
      <c r="PLR110" s="420"/>
      <c r="PLS110" s="420"/>
      <c r="PLT110" s="420"/>
      <c r="PLU110" s="420"/>
      <c r="PLV110" s="420"/>
      <c r="PLW110" s="420"/>
      <c r="PLX110" s="420"/>
      <c r="PLY110" s="420"/>
      <c r="PLZ110" s="420"/>
      <c r="PMA110" s="420"/>
      <c r="PMB110" s="420"/>
      <c r="PMC110" s="420"/>
      <c r="PMD110" s="420"/>
      <c r="PME110" s="420"/>
      <c r="PMF110" s="420"/>
      <c r="PMG110" s="420"/>
      <c r="PMH110" s="420"/>
      <c r="PMI110" s="420"/>
      <c r="PMJ110" s="420"/>
      <c r="PMK110" s="420"/>
      <c r="PML110" s="420"/>
      <c r="PMM110" s="420"/>
      <c r="PMN110" s="420"/>
      <c r="PMO110" s="420"/>
      <c r="PMP110" s="420"/>
      <c r="PMQ110" s="420"/>
      <c r="PMR110" s="420"/>
      <c r="PMS110" s="420"/>
      <c r="PMT110" s="420"/>
      <c r="PMU110" s="420"/>
      <c r="PMV110" s="420"/>
      <c r="PMW110" s="420"/>
      <c r="PMX110" s="420"/>
      <c r="PMY110" s="420"/>
      <c r="PMZ110" s="420"/>
      <c r="PNA110" s="420"/>
      <c r="PNB110" s="420"/>
      <c r="PNC110" s="420"/>
      <c r="PND110" s="420"/>
      <c r="PNE110" s="420"/>
      <c r="PNF110" s="420"/>
      <c r="PNG110" s="420"/>
      <c r="PNH110" s="420"/>
      <c r="PNI110" s="420"/>
      <c r="PNJ110" s="420"/>
      <c r="PNK110" s="420"/>
      <c r="PNL110" s="420"/>
      <c r="PNM110" s="420"/>
      <c r="PNN110" s="420"/>
      <c r="PNO110" s="420"/>
      <c r="PNP110" s="420"/>
      <c r="PNQ110" s="420"/>
      <c r="PNR110" s="420"/>
      <c r="PNS110" s="420"/>
      <c r="PNT110" s="420"/>
      <c r="PNU110" s="420"/>
      <c r="PNV110" s="420"/>
      <c r="PNW110" s="420"/>
      <c r="PNX110" s="420"/>
      <c r="PNY110" s="420"/>
      <c r="PNZ110" s="420"/>
      <c r="POA110" s="420"/>
      <c r="POB110" s="420"/>
      <c r="POC110" s="420"/>
      <c r="POD110" s="420"/>
      <c r="POE110" s="420"/>
      <c r="POF110" s="420"/>
      <c r="POG110" s="420"/>
      <c r="POH110" s="420"/>
      <c r="POI110" s="420"/>
      <c r="POJ110" s="420"/>
      <c r="POK110" s="420"/>
      <c r="POL110" s="420"/>
      <c r="POM110" s="420"/>
      <c r="PON110" s="420"/>
      <c r="POO110" s="420"/>
      <c r="POP110" s="420"/>
      <c r="POQ110" s="420"/>
      <c r="POR110" s="420"/>
      <c r="POS110" s="420"/>
      <c r="POT110" s="420"/>
      <c r="POU110" s="420"/>
      <c r="POV110" s="420"/>
      <c r="POW110" s="420"/>
      <c r="POX110" s="420"/>
      <c r="POY110" s="420"/>
      <c r="POZ110" s="420"/>
      <c r="PPA110" s="420"/>
      <c r="PPB110" s="420"/>
      <c r="PPC110" s="420"/>
      <c r="PPD110" s="420"/>
      <c r="PPE110" s="420"/>
      <c r="PPF110" s="420"/>
      <c r="PPG110" s="420"/>
      <c r="PPH110" s="420"/>
      <c r="PPI110" s="420"/>
      <c r="PPJ110" s="420"/>
      <c r="PPK110" s="420"/>
      <c r="PPL110" s="420"/>
      <c r="PPM110" s="420"/>
      <c r="PPN110" s="420"/>
      <c r="PPO110" s="420"/>
      <c r="PPP110" s="420"/>
      <c r="PPQ110" s="420"/>
      <c r="PPR110" s="420"/>
      <c r="PPS110" s="420"/>
      <c r="PPT110" s="420"/>
      <c r="PPU110" s="420"/>
      <c r="PPV110" s="420"/>
      <c r="PPW110" s="420"/>
      <c r="PPX110" s="420"/>
      <c r="PPY110" s="420"/>
      <c r="PPZ110" s="420"/>
      <c r="PQA110" s="420"/>
      <c r="PQB110" s="420"/>
      <c r="PQC110" s="420"/>
      <c r="PQD110" s="420"/>
      <c r="PQE110" s="420"/>
      <c r="PQF110" s="420"/>
      <c r="PQG110" s="420"/>
      <c r="PQH110" s="420"/>
      <c r="PQI110" s="420"/>
      <c r="PQJ110" s="420"/>
      <c r="PQK110" s="420"/>
      <c r="PQL110" s="420"/>
      <c r="PQM110" s="420"/>
      <c r="PQN110" s="420"/>
      <c r="PQO110" s="420"/>
      <c r="PQP110" s="420"/>
      <c r="PQQ110" s="420"/>
      <c r="PQR110" s="420"/>
      <c r="PQS110" s="420"/>
      <c r="PQT110" s="420"/>
      <c r="PQU110" s="420"/>
      <c r="PQV110" s="420"/>
      <c r="PQW110" s="420"/>
      <c r="PQX110" s="420"/>
      <c r="PQY110" s="420"/>
      <c r="PQZ110" s="420"/>
      <c r="PRA110" s="420"/>
      <c r="PRB110" s="420"/>
      <c r="PRC110" s="420"/>
      <c r="PRD110" s="420"/>
      <c r="PRE110" s="420"/>
      <c r="PRF110" s="420"/>
      <c r="PRG110" s="420"/>
      <c r="PRH110" s="420"/>
      <c r="PRI110" s="420"/>
      <c r="PRJ110" s="420"/>
      <c r="PRK110" s="420"/>
      <c r="PRL110" s="420"/>
      <c r="PRM110" s="420"/>
      <c r="PRN110" s="420"/>
      <c r="PRO110" s="420"/>
      <c r="PRP110" s="420"/>
      <c r="PRQ110" s="420"/>
      <c r="PRR110" s="420"/>
      <c r="PRS110" s="420"/>
      <c r="PRT110" s="420"/>
      <c r="PRU110" s="420"/>
      <c r="PRV110" s="420"/>
      <c r="PRW110" s="420"/>
      <c r="PRX110" s="420"/>
      <c r="PRY110" s="420"/>
      <c r="PRZ110" s="420"/>
      <c r="PSA110" s="420"/>
      <c r="PSB110" s="420"/>
      <c r="PSC110" s="420"/>
      <c r="PSD110" s="420"/>
      <c r="PSE110" s="420"/>
      <c r="PSF110" s="420"/>
      <c r="PSG110" s="420"/>
      <c r="PSH110" s="420"/>
      <c r="PSI110" s="420"/>
      <c r="PSJ110" s="420"/>
      <c r="PSK110" s="420"/>
      <c r="PSL110" s="420"/>
      <c r="PSM110" s="420"/>
      <c r="PSN110" s="420"/>
      <c r="PSO110" s="420"/>
      <c r="PSP110" s="420"/>
      <c r="PSQ110" s="420"/>
      <c r="PSR110" s="420"/>
      <c r="PSS110" s="420"/>
      <c r="PST110" s="420"/>
      <c r="PSU110" s="420"/>
      <c r="PSV110" s="420"/>
      <c r="PSW110" s="420"/>
      <c r="PSX110" s="420"/>
      <c r="PSY110" s="420"/>
      <c r="PSZ110" s="420"/>
      <c r="PTA110" s="420"/>
      <c r="PTB110" s="420"/>
      <c r="PTC110" s="420"/>
      <c r="PTD110" s="420"/>
      <c r="PTE110" s="420"/>
      <c r="PTF110" s="420"/>
      <c r="PTG110" s="420"/>
      <c r="PTH110" s="420"/>
      <c r="PTI110" s="420"/>
      <c r="PTJ110" s="420"/>
      <c r="PTK110" s="420"/>
      <c r="PTL110" s="420"/>
      <c r="PTM110" s="420"/>
      <c r="PTN110" s="420"/>
      <c r="PTO110" s="420"/>
      <c r="PTP110" s="420"/>
      <c r="PTQ110" s="420"/>
      <c r="PTR110" s="420"/>
      <c r="PTS110" s="420"/>
      <c r="PTT110" s="420"/>
      <c r="PTU110" s="420"/>
      <c r="PTV110" s="420"/>
      <c r="PTW110" s="420"/>
      <c r="PTX110" s="420"/>
      <c r="PTY110" s="420"/>
      <c r="PTZ110" s="420"/>
      <c r="PUA110" s="420"/>
      <c r="PUB110" s="420"/>
      <c r="PUC110" s="420"/>
      <c r="PUD110" s="420"/>
      <c r="PUE110" s="420"/>
      <c r="PUF110" s="420"/>
      <c r="PUG110" s="420"/>
      <c r="PUH110" s="420"/>
      <c r="PUI110" s="420"/>
      <c r="PUJ110" s="420"/>
      <c r="PUK110" s="420"/>
      <c r="PUL110" s="420"/>
      <c r="PUM110" s="420"/>
      <c r="PUN110" s="420"/>
      <c r="PUO110" s="420"/>
      <c r="PUP110" s="420"/>
      <c r="PUQ110" s="420"/>
      <c r="PUR110" s="420"/>
      <c r="PUS110" s="420"/>
      <c r="PUT110" s="420"/>
      <c r="PUU110" s="420"/>
      <c r="PUV110" s="420"/>
      <c r="PUW110" s="420"/>
      <c r="PUX110" s="420"/>
      <c r="PUY110" s="420"/>
      <c r="PUZ110" s="420"/>
      <c r="PVA110" s="420"/>
      <c r="PVB110" s="420"/>
      <c r="PVC110" s="420"/>
      <c r="PVD110" s="420"/>
      <c r="PVE110" s="420"/>
      <c r="PVF110" s="420"/>
      <c r="PVG110" s="420"/>
      <c r="PVH110" s="420"/>
      <c r="PVI110" s="420"/>
      <c r="PVJ110" s="420"/>
      <c r="PVK110" s="420"/>
      <c r="PVL110" s="420"/>
      <c r="PVM110" s="420"/>
      <c r="PVN110" s="420"/>
      <c r="PVO110" s="420"/>
      <c r="PVP110" s="420"/>
      <c r="PVQ110" s="420"/>
      <c r="PVR110" s="420"/>
      <c r="PVS110" s="420"/>
      <c r="PVT110" s="420"/>
      <c r="PVU110" s="420"/>
      <c r="PVV110" s="420"/>
      <c r="PVW110" s="420"/>
      <c r="PVX110" s="420"/>
      <c r="PVY110" s="420"/>
      <c r="PVZ110" s="420"/>
      <c r="PWA110" s="420"/>
      <c r="PWB110" s="420"/>
      <c r="PWC110" s="420"/>
      <c r="PWD110" s="420"/>
      <c r="PWE110" s="420"/>
      <c r="PWF110" s="420"/>
      <c r="PWG110" s="420"/>
      <c r="PWH110" s="420"/>
      <c r="PWI110" s="420"/>
      <c r="PWJ110" s="420"/>
      <c r="PWK110" s="420"/>
      <c r="PWL110" s="420"/>
      <c r="PWM110" s="420"/>
      <c r="PWN110" s="420"/>
      <c r="PWO110" s="420"/>
      <c r="PWP110" s="420"/>
      <c r="PWQ110" s="420"/>
      <c r="PWR110" s="420"/>
      <c r="PWS110" s="420"/>
      <c r="PWT110" s="420"/>
      <c r="PWU110" s="420"/>
      <c r="PWV110" s="420"/>
      <c r="PWW110" s="420"/>
      <c r="PWX110" s="420"/>
      <c r="PWY110" s="420"/>
      <c r="PWZ110" s="420"/>
      <c r="PXA110" s="420"/>
      <c r="PXB110" s="420"/>
      <c r="PXC110" s="420"/>
      <c r="PXD110" s="420"/>
      <c r="PXE110" s="420"/>
      <c r="PXF110" s="420"/>
      <c r="PXG110" s="420"/>
      <c r="PXH110" s="420"/>
      <c r="PXI110" s="420"/>
      <c r="PXJ110" s="420"/>
      <c r="PXK110" s="420"/>
      <c r="PXL110" s="420"/>
      <c r="PXM110" s="420"/>
      <c r="PXN110" s="420"/>
      <c r="PXO110" s="420"/>
      <c r="PXP110" s="420"/>
      <c r="PXQ110" s="420"/>
      <c r="PXR110" s="420"/>
      <c r="PXS110" s="420"/>
      <c r="PXT110" s="420"/>
      <c r="PXU110" s="420"/>
      <c r="PXV110" s="420"/>
      <c r="PXW110" s="420"/>
      <c r="PXX110" s="420"/>
      <c r="PXY110" s="420"/>
      <c r="PXZ110" s="420"/>
      <c r="PYA110" s="420"/>
      <c r="PYB110" s="420"/>
      <c r="PYC110" s="420"/>
      <c r="PYD110" s="420"/>
      <c r="PYE110" s="420"/>
      <c r="PYF110" s="420"/>
      <c r="PYG110" s="420"/>
      <c r="PYH110" s="420"/>
      <c r="PYI110" s="420"/>
      <c r="PYJ110" s="420"/>
      <c r="PYK110" s="420"/>
      <c r="PYL110" s="420"/>
      <c r="PYM110" s="420"/>
      <c r="PYN110" s="420"/>
      <c r="PYO110" s="420"/>
      <c r="PYP110" s="420"/>
      <c r="PYQ110" s="420"/>
      <c r="PYR110" s="420"/>
      <c r="PYS110" s="420"/>
      <c r="PYT110" s="420"/>
      <c r="PYU110" s="420"/>
      <c r="PYV110" s="420"/>
      <c r="PYW110" s="420"/>
      <c r="PYX110" s="420"/>
      <c r="PYY110" s="420"/>
      <c r="PYZ110" s="420"/>
      <c r="PZA110" s="420"/>
      <c r="PZB110" s="420"/>
      <c r="PZC110" s="420"/>
      <c r="PZD110" s="420"/>
      <c r="PZE110" s="420"/>
      <c r="PZF110" s="420"/>
      <c r="PZG110" s="420"/>
      <c r="PZH110" s="420"/>
      <c r="PZI110" s="420"/>
      <c r="PZJ110" s="420"/>
      <c r="PZK110" s="420"/>
      <c r="PZL110" s="420"/>
      <c r="PZM110" s="420"/>
      <c r="PZN110" s="420"/>
      <c r="PZO110" s="420"/>
      <c r="PZP110" s="420"/>
      <c r="PZQ110" s="420"/>
      <c r="PZR110" s="420"/>
      <c r="PZS110" s="420"/>
      <c r="PZT110" s="420"/>
      <c r="PZU110" s="420"/>
      <c r="PZV110" s="420"/>
      <c r="PZW110" s="420"/>
      <c r="PZX110" s="420"/>
      <c r="PZY110" s="420"/>
      <c r="PZZ110" s="420"/>
      <c r="QAA110" s="420"/>
      <c r="QAB110" s="420"/>
      <c r="QAC110" s="420"/>
      <c r="QAD110" s="420"/>
      <c r="QAE110" s="420"/>
      <c r="QAF110" s="420"/>
      <c r="QAG110" s="420"/>
      <c r="QAH110" s="420"/>
      <c r="QAI110" s="420"/>
      <c r="QAJ110" s="420"/>
      <c r="QAK110" s="420"/>
      <c r="QAL110" s="420"/>
      <c r="QAM110" s="420"/>
      <c r="QAN110" s="420"/>
      <c r="QAO110" s="420"/>
      <c r="QAP110" s="420"/>
      <c r="QAQ110" s="420"/>
      <c r="QAR110" s="420"/>
      <c r="QAS110" s="420"/>
      <c r="QAT110" s="420"/>
      <c r="QAU110" s="420"/>
      <c r="QAV110" s="420"/>
      <c r="QAW110" s="420"/>
      <c r="QAX110" s="420"/>
      <c r="QAY110" s="420"/>
      <c r="QAZ110" s="420"/>
      <c r="QBA110" s="420"/>
      <c r="QBB110" s="420"/>
      <c r="QBC110" s="420"/>
      <c r="QBD110" s="420"/>
      <c r="QBE110" s="420"/>
      <c r="QBF110" s="420"/>
      <c r="QBG110" s="420"/>
      <c r="QBH110" s="420"/>
      <c r="QBI110" s="420"/>
      <c r="QBJ110" s="420"/>
      <c r="QBK110" s="420"/>
      <c r="QBL110" s="420"/>
      <c r="QBM110" s="420"/>
      <c r="QBN110" s="420"/>
      <c r="QBO110" s="420"/>
      <c r="QBP110" s="420"/>
      <c r="QBQ110" s="420"/>
      <c r="QBR110" s="420"/>
      <c r="QBS110" s="420"/>
      <c r="QBT110" s="420"/>
      <c r="QBU110" s="420"/>
      <c r="QBV110" s="420"/>
      <c r="QBW110" s="420"/>
      <c r="QBX110" s="420"/>
      <c r="QBY110" s="420"/>
      <c r="QBZ110" s="420"/>
      <c r="QCA110" s="420"/>
      <c r="QCB110" s="420"/>
      <c r="QCC110" s="420"/>
      <c r="QCD110" s="420"/>
      <c r="QCE110" s="420"/>
      <c r="QCF110" s="420"/>
      <c r="QCG110" s="420"/>
      <c r="QCH110" s="420"/>
      <c r="QCI110" s="420"/>
      <c r="QCJ110" s="420"/>
      <c r="QCK110" s="420"/>
      <c r="QCL110" s="420"/>
      <c r="QCM110" s="420"/>
      <c r="QCN110" s="420"/>
      <c r="QCO110" s="420"/>
      <c r="QCP110" s="420"/>
      <c r="QCQ110" s="420"/>
      <c r="QCR110" s="420"/>
      <c r="QCS110" s="420"/>
      <c r="QCT110" s="420"/>
      <c r="QCU110" s="420"/>
      <c r="QCV110" s="420"/>
      <c r="QCW110" s="420"/>
      <c r="QCX110" s="420"/>
      <c r="QCY110" s="420"/>
      <c r="QCZ110" s="420"/>
      <c r="QDA110" s="420"/>
      <c r="QDB110" s="420"/>
      <c r="QDC110" s="420"/>
      <c r="QDD110" s="420"/>
      <c r="QDE110" s="420"/>
      <c r="QDF110" s="420"/>
      <c r="QDG110" s="420"/>
      <c r="QDH110" s="420"/>
      <c r="QDI110" s="420"/>
      <c r="QDJ110" s="420"/>
      <c r="QDK110" s="420"/>
      <c r="QDL110" s="420"/>
      <c r="QDM110" s="420"/>
      <c r="QDN110" s="420"/>
      <c r="QDO110" s="420"/>
      <c r="QDP110" s="420"/>
      <c r="QDQ110" s="420"/>
      <c r="QDR110" s="420"/>
      <c r="QDS110" s="420"/>
      <c r="QDT110" s="420"/>
      <c r="QDU110" s="420"/>
      <c r="QDV110" s="420"/>
      <c r="QDW110" s="420"/>
      <c r="QDX110" s="420"/>
      <c r="QDY110" s="420"/>
      <c r="QDZ110" s="420"/>
      <c r="QEA110" s="420"/>
      <c r="QEB110" s="420"/>
      <c r="QEC110" s="420"/>
      <c r="QED110" s="420"/>
      <c r="QEE110" s="420"/>
      <c r="QEF110" s="420"/>
      <c r="QEG110" s="420"/>
      <c r="QEH110" s="420"/>
      <c r="QEI110" s="420"/>
      <c r="QEJ110" s="420"/>
      <c r="QEK110" s="420"/>
      <c r="QEL110" s="420"/>
      <c r="QEM110" s="420"/>
      <c r="QEN110" s="420"/>
      <c r="QEO110" s="420"/>
      <c r="QEP110" s="420"/>
      <c r="QEQ110" s="420"/>
      <c r="QER110" s="420"/>
      <c r="QES110" s="420"/>
      <c r="QET110" s="420"/>
      <c r="QEU110" s="420"/>
      <c r="QEV110" s="420"/>
      <c r="QEW110" s="420"/>
      <c r="QEX110" s="420"/>
      <c r="QEY110" s="420"/>
      <c r="QEZ110" s="420"/>
      <c r="QFA110" s="420"/>
      <c r="QFB110" s="420"/>
      <c r="QFC110" s="420"/>
      <c r="QFD110" s="420"/>
      <c r="QFE110" s="420"/>
      <c r="QFF110" s="420"/>
      <c r="QFG110" s="420"/>
      <c r="QFH110" s="420"/>
      <c r="QFI110" s="420"/>
      <c r="QFJ110" s="420"/>
      <c r="QFK110" s="420"/>
      <c r="QFL110" s="420"/>
      <c r="QFM110" s="420"/>
      <c r="QFN110" s="420"/>
      <c r="QFO110" s="420"/>
      <c r="QFP110" s="420"/>
      <c r="QFQ110" s="420"/>
      <c r="QFR110" s="420"/>
      <c r="QFS110" s="420"/>
      <c r="QFT110" s="420"/>
      <c r="QFU110" s="420"/>
      <c r="QFV110" s="420"/>
      <c r="QFW110" s="420"/>
      <c r="QFX110" s="420"/>
      <c r="QFY110" s="420"/>
      <c r="QFZ110" s="420"/>
      <c r="QGA110" s="420"/>
      <c r="QGB110" s="420"/>
      <c r="QGC110" s="420"/>
      <c r="QGD110" s="420"/>
      <c r="QGE110" s="420"/>
      <c r="QGF110" s="420"/>
      <c r="QGG110" s="420"/>
      <c r="QGH110" s="420"/>
      <c r="QGI110" s="420"/>
      <c r="QGJ110" s="420"/>
      <c r="QGK110" s="420"/>
      <c r="QGL110" s="420"/>
      <c r="QGM110" s="420"/>
      <c r="QGN110" s="420"/>
      <c r="QGO110" s="420"/>
      <c r="QGP110" s="420"/>
      <c r="QGQ110" s="420"/>
      <c r="QGR110" s="420"/>
      <c r="QGS110" s="420"/>
      <c r="QGT110" s="420"/>
      <c r="QGU110" s="420"/>
      <c r="QGV110" s="420"/>
      <c r="QGW110" s="420"/>
      <c r="QGX110" s="420"/>
      <c r="QGY110" s="420"/>
      <c r="QGZ110" s="420"/>
      <c r="QHA110" s="420"/>
      <c r="QHB110" s="420"/>
      <c r="QHC110" s="420"/>
      <c r="QHD110" s="420"/>
      <c r="QHE110" s="420"/>
      <c r="QHF110" s="420"/>
      <c r="QHG110" s="420"/>
      <c r="QHH110" s="420"/>
      <c r="QHI110" s="420"/>
      <c r="QHJ110" s="420"/>
      <c r="QHK110" s="420"/>
      <c r="QHL110" s="420"/>
      <c r="QHM110" s="420"/>
      <c r="QHN110" s="420"/>
      <c r="QHO110" s="420"/>
      <c r="QHP110" s="420"/>
      <c r="QHQ110" s="420"/>
      <c r="QHR110" s="420"/>
      <c r="QHS110" s="420"/>
      <c r="QHT110" s="420"/>
      <c r="QHU110" s="420"/>
      <c r="QHV110" s="420"/>
      <c r="QHW110" s="420"/>
      <c r="QHX110" s="420"/>
      <c r="QHY110" s="420"/>
      <c r="QHZ110" s="420"/>
      <c r="QIA110" s="420"/>
      <c r="QIB110" s="420"/>
      <c r="QIC110" s="420"/>
      <c r="QID110" s="420"/>
      <c r="QIE110" s="420"/>
      <c r="QIF110" s="420"/>
      <c r="QIG110" s="420"/>
      <c r="QIH110" s="420"/>
      <c r="QII110" s="420"/>
      <c r="QIJ110" s="420"/>
      <c r="QIK110" s="420"/>
      <c r="QIL110" s="420"/>
      <c r="QIM110" s="420"/>
      <c r="QIN110" s="420"/>
      <c r="QIO110" s="420"/>
      <c r="QIP110" s="420"/>
      <c r="QIQ110" s="420"/>
      <c r="QIR110" s="420"/>
      <c r="QIS110" s="420"/>
      <c r="QIT110" s="420"/>
      <c r="QIU110" s="420"/>
      <c r="QIV110" s="420"/>
      <c r="QIW110" s="420"/>
      <c r="QIX110" s="420"/>
      <c r="QIY110" s="420"/>
      <c r="QIZ110" s="420"/>
      <c r="QJA110" s="420"/>
      <c r="QJB110" s="420"/>
      <c r="QJC110" s="420"/>
      <c r="QJD110" s="420"/>
      <c r="QJE110" s="420"/>
      <c r="QJF110" s="420"/>
      <c r="QJG110" s="420"/>
      <c r="QJH110" s="420"/>
      <c r="QJI110" s="420"/>
      <c r="QJJ110" s="420"/>
      <c r="QJK110" s="420"/>
      <c r="QJL110" s="420"/>
      <c r="QJM110" s="420"/>
      <c r="QJN110" s="420"/>
      <c r="QJO110" s="420"/>
      <c r="QJP110" s="420"/>
      <c r="QJQ110" s="420"/>
      <c r="QJR110" s="420"/>
      <c r="QJS110" s="420"/>
      <c r="QJT110" s="420"/>
      <c r="QJU110" s="420"/>
      <c r="QJV110" s="420"/>
      <c r="QJW110" s="420"/>
      <c r="QJX110" s="420"/>
      <c r="QJY110" s="420"/>
      <c r="QJZ110" s="420"/>
      <c r="QKA110" s="420"/>
      <c r="QKB110" s="420"/>
      <c r="QKC110" s="420"/>
      <c r="QKD110" s="420"/>
      <c r="QKE110" s="420"/>
      <c r="QKF110" s="420"/>
      <c r="QKG110" s="420"/>
      <c r="QKH110" s="420"/>
      <c r="QKI110" s="420"/>
      <c r="QKJ110" s="420"/>
      <c r="QKK110" s="420"/>
      <c r="QKL110" s="420"/>
      <c r="QKM110" s="420"/>
      <c r="QKN110" s="420"/>
      <c r="QKO110" s="420"/>
      <c r="QKP110" s="420"/>
      <c r="QKQ110" s="420"/>
      <c r="QKR110" s="420"/>
      <c r="QKS110" s="420"/>
      <c r="QKT110" s="420"/>
      <c r="QKU110" s="420"/>
      <c r="QKV110" s="420"/>
      <c r="QKW110" s="420"/>
      <c r="QKX110" s="420"/>
      <c r="QKY110" s="420"/>
      <c r="QKZ110" s="420"/>
      <c r="QLA110" s="420"/>
      <c r="QLB110" s="420"/>
      <c r="QLC110" s="420"/>
      <c r="QLD110" s="420"/>
      <c r="QLE110" s="420"/>
      <c r="QLF110" s="420"/>
      <c r="QLG110" s="420"/>
      <c r="QLH110" s="420"/>
      <c r="QLI110" s="420"/>
      <c r="QLJ110" s="420"/>
      <c r="QLK110" s="420"/>
      <c r="QLL110" s="420"/>
      <c r="QLM110" s="420"/>
      <c r="QLN110" s="420"/>
      <c r="QLO110" s="420"/>
      <c r="QLP110" s="420"/>
      <c r="QLQ110" s="420"/>
      <c r="QLR110" s="420"/>
      <c r="QLS110" s="420"/>
      <c r="QLT110" s="420"/>
      <c r="QLU110" s="420"/>
      <c r="QLV110" s="420"/>
      <c r="QLW110" s="420"/>
      <c r="QLX110" s="420"/>
      <c r="QLY110" s="420"/>
      <c r="QLZ110" s="420"/>
      <c r="QMA110" s="420"/>
      <c r="QMB110" s="420"/>
      <c r="QMC110" s="420"/>
      <c r="QMD110" s="420"/>
      <c r="QME110" s="420"/>
      <c r="QMF110" s="420"/>
      <c r="QMG110" s="420"/>
      <c r="QMH110" s="420"/>
      <c r="QMI110" s="420"/>
      <c r="QMJ110" s="420"/>
      <c r="QMK110" s="420"/>
      <c r="QML110" s="420"/>
      <c r="QMM110" s="420"/>
      <c r="QMN110" s="420"/>
      <c r="QMO110" s="420"/>
      <c r="QMP110" s="420"/>
      <c r="QMQ110" s="420"/>
      <c r="QMR110" s="420"/>
      <c r="QMS110" s="420"/>
      <c r="QMT110" s="420"/>
      <c r="QMU110" s="420"/>
      <c r="QMV110" s="420"/>
      <c r="QMW110" s="420"/>
      <c r="QMX110" s="420"/>
      <c r="QMY110" s="420"/>
      <c r="QMZ110" s="420"/>
      <c r="QNA110" s="420"/>
      <c r="QNB110" s="420"/>
      <c r="QNC110" s="420"/>
      <c r="QND110" s="420"/>
      <c r="QNE110" s="420"/>
      <c r="QNF110" s="420"/>
      <c r="QNG110" s="420"/>
      <c r="QNH110" s="420"/>
      <c r="QNI110" s="420"/>
      <c r="QNJ110" s="420"/>
      <c r="QNK110" s="420"/>
      <c r="QNL110" s="420"/>
      <c r="QNM110" s="420"/>
      <c r="QNN110" s="420"/>
      <c r="QNO110" s="420"/>
      <c r="QNP110" s="420"/>
      <c r="QNQ110" s="420"/>
      <c r="QNR110" s="420"/>
      <c r="QNS110" s="420"/>
      <c r="QNT110" s="420"/>
      <c r="QNU110" s="420"/>
      <c r="QNV110" s="420"/>
      <c r="QNW110" s="420"/>
      <c r="QNX110" s="420"/>
      <c r="QNY110" s="420"/>
      <c r="QNZ110" s="420"/>
      <c r="QOA110" s="420"/>
      <c r="QOB110" s="420"/>
      <c r="QOC110" s="420"/>
      <c r="QOD110" s="420"/>
      <c r="QOE110" s="420"/>
      <c r="QOF110" s="420"/>
      <c r="QOG110" s="420"/>
      <c r="QOH110" s="420"/>
      <c r="QOI110" s="420"/>
      <c r="QOJ110" s="420"/>
      <c r="QOK110" s="420"/>
      <c r="QOL110" s="420"/>
      <c r="QOM110" s="420"/>
      <c r="QON110" s="420"/>
      <c r="QOO110" s="420"/>
      <c r="QOP110" s="420"/>
      <c r="QOQ110" s="420"/>
      <c r="QOR110" s="420"/>
      <c r="QOS110" s="420"/>
      <c r="QOT110" s="420"/>
      <c r="QOU110" s="420"/>
      <c r="QOV110" s="420"/>
      <c r="QOW110" s="420"/>
      <c r="QOX110" s="420"/>
      <c r="QOY110" s="420"/>
      <c r="QOZ110" s="420"/>
      <c r="QPA110" s="420"/>
      <c r="QPB110" s="420"/>
      <c r="QPC110" s="420"/>
      <c r="QPD110" s="420"/>
      <c r="QPE110" s="420"/>
      <c r="QPF110" s="420"/>
      <c r="QPG110" s="420"/>
      <c r="QPH110" s="420"/>
      <c r="QPI110" s="420"/>
      <c r="QPJ110" s="420"/>
      <c r="QPK110" s="420"/>
      <c r="QPL110" s="420"/>
      <c r="QPM110" s="420"/>
      <c r="QPN110" s="420"/>
      <c r="QPO110" s="420"/>
      <c r="QPP110" s="420"/>
      <c r="QPQ110" s="420"/>
      <c r="QPR110" s="420"/>
      <c r="QPS110" s="420"/>
      <c r="QPT110" s="420"/>
      <c r="QPU110" s="420"/>
      <c r="QPV110" s="420"/>
      <c r="QPW110" s="420"/>
      <c r="QPX110" s="420"/>
      <c r="QPY110" s="420"/>
      <c r="QPZ110" s="420"/>
      <c r="QQA110" s="420"/>
      <c r="QQB110" s="420"/>
      <c r="QQC110" s="420"/>
      <c r="QQD110" s="420"/>
      <c r="QQE110" s="420"/>
      <c r="QQF110" s="420"/>
      <c r="QQG110" s="420"/>
      <c r="QQH110" s="420"/>
      <c r="QQI110" s="420"/>
      <c r="QQJ110" s="420"/>
      <c r="QQK110" s="420"/>
      <c r="QQL110" s="420"/>
      <c r="QQM110" s="420"/>
      <c r="QQN110" s="420"/>
      <c r="QQO110" s="420"/>
      <c r="QQP110" s="420"/>
      <c r="QQQ110" s="420"/>
      <c r="QQR110" s="420"/>
      <c r="QQS110" s="420"/>
      <c r="QQT110" s="420"/>
      <c r="QQU110" s="420"/>
      <c r="QQV110" s="420"/>
      <c r="QQW110" s="420"/>
      <c r="QQX110" s="420"/>
      <c r="QQY110" s="420"/>
      <c r="QQZ110" s="420"/>
      <c r="QRA110" s="420"/>
      <c r="QRB110" s="420"/>
      <c r="QRC110" s="420"/>
      <c r="QRD110" s="420"/>
      <c r="QRE110" s="420"/>
      <c r="QRF110" s="420"/>
      <c r="QRG110" s="420"/>
      <c r="QRH110" s="420"/>
      <c r="QRI110" s="420"/>
      <c r="QRJ110" s="420"/>
      <c r="QRK110" s="420"/>
      <c r="QRL110" s="420"/>
      <c r="QRM110" s="420"/>
      <c r="QRN110" s="420"/>
      <c r="QRO110" s="420"/>
      <c r="QRP110" s="420"/>
      <c r="QRQ110" s="420"/>
      <c r="QRR110" s="420"/>
      <c r="QRS110" s="420"/>
      <c r="QRT110" s="420"/>
      <c r="QRU110" s="420"/>
      <c r="QRV110" s="420"/>
      <c r="QRW110" s="420"/>
      <c r="QRX110" s="420"/>
      <c r="QRY110" s="420"/>
      <c r="QRZ110" s="420"/>
      <c r="QSA110" s="420"/>
      <c r="QSB110" s="420"/>
      <c r="QSC110" s="420"/>
      <c r="QSD110" s="420"/>
      <c r="QSE110" s="420"/>
      <c r="QSF110" s="420"/>
      <c r="QSG110" s="420"/>
      <c r="QSH110" s="420"/>
      <c r="QSI110" s="420"/>
      <c r="QSJ110" s="420"/>
      <c r="QSK110" s="420"/>
      <c r="QSL110" s="420"/>
      <c r="QSM110" s="420"/>
      <c r="QSN110" s="420"/>
      <c r="QSO110" s="420"/>
      <c r="QSP110" s="420"/>
      <c r="QSQ110" s="420"/>
      <c r="QSR110" s="420"/>
      <c r="QSS110" s="420"/>
      <c r="QST110" s="420"/>
      <c r="QSU110" s="420"/>
      <c r="QSV110" s="420"/>
      <c r="QSW110" s="420"/>
      <c r="QSX110" s="420"/>
      <c r="QSY110" s="420"/>
      <c r="QSZ110" s="420"/>
      <c r="QTA110" s="420"/>
      <c r="QTB110" s="420"/>
      <c r="QTC110" s="420"/>
      <c r="QTD110" s="420"/>
      <c r="QTE110" s="420"/>
      <c r="QTF110" s="420"/>
      <c r="QTG110" s="420"/>
      <c r="QTH110" s="420"/>
      <c r="QTI110" s="420"/>
      <c r="QTJ110" s="420"/>
      <c r="QTK110" s="420"/>
      <c r="QTL110" s="420"/>
      <c r="QTM110" s="420"/>
      <c r="QTN110" s="420"/>
      <c r="QTO110" s="420"/>
      <c r="QTP110" s="420"/>
      <c r="QTQ110" s="420"/>
      <c r="QTR110" s="420"/>
      <c r="QTS110" s="420"/>
      <c r="QTT110" s="420"/>
      <c r="QTU110" s="420"/>
      <c r="QTV110" s="420"/>
      <c r="QTW110" s="420"/>
      <c r="QTX110" s="420"/>
      <c r="QTY110" s="420"/>
      <c r="QTZ110" s="420"/>
      <c r="QUA110" s="420"/>
      <c r="QUB110" s="420"/>
      <c r="QUC110" s="420"/>
      <c r="QUD110" s="420"/>
      <c r="QUE110" s="420"/>
      <c r="QUF110" s="420"/>
      <c r="QUG110" s="420"/>
      <c r="QUH110" s="420"/>
      <c r="QUI110" s="420"/>
      <c r="QUJ110" s="420"/>
      <c r="QUK110" s="420"/>
      <c r="QUL110" s="420"/>
      <c r="QUM110" s="420"/>
      <c r="QUN110" s="420"/>
      <c r="QUO110" s="420"/>
      <c r="QUP110" s="420"/>
      <c r="QUQ110" s="420"/>
      <c r="QUR110" s="420"/>
      <c r="QUS110" s="420"/>
      <c r="QUT110" s="420"/>
      <c r="QUU110" s="420"/>
      <c r="QUV110" s="420"/>
      <c r="QUW110" s="420"/>
      <c r="QUX110" s="420"/>
      <c r="QUY110" s="420"/>
      <c r="QUZ110" s="420"/>
      <c r="QVA110" s="420"/>
      <c r="QVB110" s="420"/>
      <c r="QVC110" s="420"/>
      <c r="QVD110" s="420"/>
      <c r="QVE110" s="420"/>
      <c r="QVF110" s="420"/>
      <c r="QVG110" s="420"/>
      <c r="QVH110" s="420"/>
      <c r="QVI110" s="420"/>
      <c r="QVJ110" s="420"/>
      <c r="QVK110" s="420"/>
      <c r="QVL110" s="420"/>
      <c r="QVM110" s="420"/>
      <c r="QVN110" s="420"/>
      <c r="QVO110" s="420"/>
      <c r="QVP110" s="420"/>
      <c r="QVQ110" s="420"/>
      <c r="QVR110" s="420"/>
      <c r="QVS110" s="420"/>
      <c r="QVT110" s="420"/>
      <c r="QVU110" s="420"/>
      <c r="QVV110" s="420"/>
      <c r="QVW110" s="420"/>
      <c r="QVX110" s="420"/>
      <c r="QVY110" s="420"/>
      <c r="QVZ110" s="420"/>
      <c r="QWA110" s="420"/>
      <c r="QWB110" s="420"/>
      <c r="QWC110" s="420"/>
      <c r="QWD110" s="420"/>
      <c r="QWE110" s="420"/>
      <c r="QWF110" s="420"/>
      <c r="QWG110" s="420"/>
      <c r="QWH110" s="420"/>
      <c r="QWI110" s="420"/>
      <c r="QWJ110" s="420"/>
      <c r="QWK110" s="420"/>
      <c r="QWL110" s="420"/>
      <c r="QWM110" s="420"/>
      <c r="QWN110" s="420"/>
      <c r="QWO110" s="420"/>
      <c r="QWP110" s="420"/>
      <c r="QWQ110" s="420"/>
      <c r="QWR110" s="420"/>
      <c r="QWS110" s="420"/>
      <c r="QWT110" s="420"/>
      <c r="QWU110" s="420"/>
      <c r="QWV110" s="420"/>
      <c r="QWW110" s="420"/>
      <c r="QWX110" s="420"/>
      <c r="QWY110" s="420"/>
      <c r="QWZ110" s="420"/>
      <c r="QXA110" s="420"/>
      <c r="QXB110" s="420"/>
      <c r="QXC110" s="420"/>
      <c r="QXD110" s="420"/>
      <c r="QXE110" s="420"/>
      <c r="QXF110" s="420"/>
      <c r="QXG110" s="420"/>
      <c r="QXH110" s="420"/>
      <c r="QXI110" s="420"/>
      <c r="QXJ110" s="420"/>
      <c r="QXK110" s="420"/>
      <c r="QXL110" s="420"/>
      <c r="QXM110" s="420"/>
      <c r="QXN110" s="420"/>
      <c r="QXO110" s="420"/>
      <c r="QXP110" s="420"/>
      <c r="QXQ110" s="420"/>
      <c r="QXR110" s="420"/>
      <c r="QXS110" s="420"/>
      <c r="QXT110" s="420"/>
      <c r="QXU110" s="420"/>
      <c r="QXV110" s="420"/>
      <c r="QXW110" s="420"/>
      <c r="QXX110" s="420"/>
      <c r="QXY110" s="420"/>
      <c r="QXZ110" s="420"/>
      <c r="QYA110" s="420"/>
      <c r="QYB110" s="420"/>
      <c r="QYC110" s="420"/>
      <c r="QYD110" s="420"/>
      <c r="QYE110" s="420"/>
      <c r="QYF110" s="420"/>
      <c r="QYG110" s="420"/>
      <c r="QYH110" s="420"/>
      <c r="QYI110" s="420"/>
      <c r="QYJ110" s="420"/>
      <c r="QYK110" s="420"/>
      <c r="QYL110" s="420"/>
      <c r="QYM110" s="420"/>
      <c r="QYN110" s="420"/>
      <c r="QYO110" s="420"/>
      <c r="QYP110" s="420"/>
      <c r="QYQ110" s="420"/>
      <c r="QYR110" s="420"/>
      <c r="QYS110" s="420"/>
      <c r="QYT110" s="420"/>
      <c r="QYU110" s="420"/>
      <c r="QYV110" s="420"/>
      <c r="QYW110" s="420"/>
      <c r="QYX110" s="420"/>
      <c r="QYY110" s="420"/>
      <c r="QYZ110" s="420"/>
      <c r="QZA110" s="420"/>
      <c r="QZB110" s="420"/>
      <c r="QZC110" s="420"/>
      <c r="QZD110" s="420"/>
      <c r="QZE110" s="420"/>
      <c r="QZF110" s="420"/>
      <c r="QZG110" s="420"/>
      <c r="QZH110" s="420"/>
      <c r="QZI110" s="420"/>
      <c r="QZJ110" s="420"/>
      <c r="QZK110" s="420"/>
      <c r="QZL110" s="420"/>
      <c r="QZM110" s="420"/>
      <c r="QZN110" s="420"/>
      <c r="QZO110" s="420"/>
      <c r="QZP110" s="420"/>
      <c r="QZQ110" s="420"/>
      <c r="QZR110" s="420"/>
      <c r="QZS110" s="420"/>
      <c r="QZT110" s="420"/>
      <c r="QZU110" s="420"/>
      <c r="QZV110" s="420"/>
      <c r="QZW110" s="420"/>
      <c r="QZX110" s="420"/>
      <c r="QZY110" s="420"/>
      <c r="QZZ110" s="420"/>
      <c r="RAA110" s="420"/>
      <c r="RAB110" s="420"/>
      <c r="RAC110" s="420"/>
      <c r="RAD110" s="420"/>
      <c r="RAE110" s="420"/>
      <c r="RAF110" s="420"/>
      <c r="RAG110" s="420"/>
      <c r="RAH110" s="420"/>
      <c r="RAI110" s="420"/>
      <c r="RAJ110" s="420"/>
      <c r="RAK110" s="420"/>
      <c r="RAL110" s="420"/>
      <c r="RAM110" s="420"/>
      <c r="RAN110" s="420"/>
      <c r="RAO110" s="420"/>
      <c r="RAP110" s="420"/>
      <c r="RAQ110" s="420"/>
      <c r="RAR110" s="420"/>
      <c r="RAS110" s="420"/>
      <c r="RAT110" s="420"/>
      <c r="RAU110" s="420"/>
      <c r="RAV110" s="420"/>
      <c r="RAW110" s="420"/>
      <c r="RAX110" s="420"/>
      <c r="RAY110" s="420"/>
      <c r="RAZ110" s="420"/>
      <c r="RBA110" s="420"/>
      <c r="RBB110" s="420"/>
      <c r="RBC110" s="420"/>
      <c r="RBD110" s="420"/>
      <c r="RBE110" s="420"/>
      <c r="RBF110" s="420"/>
      <c r="RBG110" s="420"/>
      <c r="RBH110" s="420"/>
      <c r="RBI110" s="420"/>
      <c r="RBJ110" s="420"/>
      <c r="RBK110" s="420"/>
      <c r="RBL110" s="420"/>
      <c r="RBM110" s="420"/>
      <c r="RBN110" s="420"/>
      <c r="RBO110" s="420"/>
      <c r="RBP110" s="420"/>
      <c r="RBQ110" s="420"/>
      <c r="RBR110" s="420"/>
      <c r="RBS110" s="420"/>
      <c r="RBT110" s="420"/>
      <c r="RBU110" s="420"/>
      <c r="RBV110" s="420"/>
      <c r="RBW110" s="420"/>
      <c r="RBX110" s="420"/>
      <c r="RBY110" s="420"/>
      <c r="RBZ110" s="420"/>
      <c r="RCA110" s="420"/>
      <c r="RCB110" s="420"/>
      <c r="RCC110" s="420"/>
      <c r="RCD110" s="420"/>
      <c r="RCE110" s="420"/>
      <c r="RCF110" s="420"/>
      <c r="RCG110" s="420"/>
      <c r="RCH110" s="420"/>
      <c r="RCI110" s="420"/>
      <c r="RCJ110" s="420"/>
      <c r="RCK110" s="420"/>
      <c r="RCL110" s="420"/>
      <c r="RCM110" s="420"/>
      <c r="RCN110" s="420"/>
      <c r="RCO110" s="420"/>
      <c r="RCP110" s="420"/>
      <c r="RCQ110" s="420"/>
      <c r="RCR110" s="420"/>
      <c r="RCS110" s="420"/>
      <c r="RCT110" s="420"/>
      <c r="RCU110" s="420"/>
      <c r="RCV110" s="420"/>
      <c r="RCW110" s="420"/>
      <c r="RCX110" s="420"/>
      <c r="RCY110" s="420"/>
      <c r="RCZ110" s="420"/>
      <c r="RDA110" s="420"/>
      <c r="RDB110" s="420"/>
      <c r="RDC110" s="420"/>
      <c r="RDD110" s="420"/>
      <c r="RDE110" s="420"/>
      <c r="RDF110" s="420"/>
      <c r="RDG110" s="420"/>
      <c r="RDH110" s="420"/>
      <c r="RDI110" s="420"/>
      <c r="RDJ110" s="420"/>
      <c r="RDK110" s="420"/>
      <c r="RDL110" s="420"/>
      <c r="RDM110" s="420"/>
      <c r="RDN110" s="420"/>
      <c r="RDO110" s="420"/>
      <c r="RDP110" s="420"/>
      <c r="RDQ110" s="420"/>
      <c r="RDR110" s="420"/>
      <c r="RDS110" s="420"/>
      <c r="RDT110" s="420"/>
      <c r="RDU110" s="420"/>
      <c r="RDV110" s="420"/>
      <c r="RDW110" s="420"/>
      <c r="RDX110" s="420"/>
      <c r="RDY110" s="420"/>
      <c r="RDZ110" s="420"/>
      <c r="REA110" s="420"/>
      <c r="REB110" s="420"/>
      <c r="REC110" s="420"/>
      <c r="RED110" s="420"/>
      <c r="REE110" s="420"/>
      <c r="REF110" s="420"/>
      <c r="REG110" s="420"/>
      <c r="REH110" s="420"/>
      <c r="REI110" s="420"/>
      <c r="REJ110" s="420"/>
      <c r="REK110" s="420"/>
      <c r="REL110" s="420"/>
      <c r="REM110" s="420"/>
      <c r="REN110" s="420"/>
      <c r="REO110" s="420"/>
      <c r="REP110" s="420"/>
      <c r="REQ110" s="420"/>
      <c r="RER110" s="420"/>
      <c r="RES110" s="420"/>
      <c r="RET110" s="420"/>
      <c r="REU110" s="420"/>
      <c r="REV110" s="420"/>
      <c r="REW110" s="420"/>
      <c r="REX110" s="420"/>
      <c r="REY110" s="420"/>
      <c r="REZ110" s="420"/>
      <c r="RFA110" s="420"/>
      <c r="RFB110" s="420"/>
      <c r="RFC110" s="420"/>
      <c r="RFD110" s="420"/>
      <c r="RFE110" s="420"/>
      <c r="RFF110" s="420"/>
      <c r="RFG110" s="420"/>
      <c r="RFH110" s="420"/>
      <c r="RFI110" s="420"/>
      <c r="RFJ110" s="420"/>
      <c r="RFK110" s="420"/>
      <c r="RFL110" s="420"/>
      <c r="RFM110" s="420"/>
      <c r="RFN110" s="420"/>
      <c r="RFO110" s="420"/>
      <c r="RFP110" s="420"/>
      <c r="RFQ110" s="420"/>
      <c r="RFR110" s="420"/>
      <c r="RFS110" s="420"/>
      <c r="RFT110" s="420"/>
      <c r="RFU110" s="420"/>
      <c r="RFV110" s="420"/>
      <c r="RFW110" s="420"/>
      <c r="RFX110" s="420"/>
      <c r="RFY110" s="420"/>
      <c r="RFZ110" s="420"/>
      <c r="RGA110" s="420"/>
      <c r="RGB110" s="420"/>
      <c r="RGC110" s="420"/>
      <c r="RGD110" s="420"/>
      <c r="RGE110" s="420"/>
      <c r="RGF110" s="420"/>
      <c r="RGG110" s="420"/>
      <c r="RGH110" s="420"/>
      <c r="RGI110" s="420"/>
      <c r="RGJ110" s="420"/>
      <c r="RGK110" s="420"/>
      <c r="RGL110" s="420"/>
      <c r="RGM110" s="420"/>
      <c r="RGN110" s="420"/>
      <c r="RGO110" s="420"/>
      <c r="RGP110" s="420"/>
      <c r="RGQ110" s="420"/>
      <c r="RGR110" s="420"/>
      <c r="RGS110" s="420"/>
      <c r="RGT110" s="420"/>
      <c r="RGU110" s="420"/>
      <c r="RGV110" s="420"/>
      <c r="RGW110" s="420"/>
      <c r="RGX110" s="420"/>
      <c r="RGY110" s="420"/>
      <c r="RGZ110" s="420"/>
      <c r="RHA110" s="420"/>
      <c r="RHB110" s="420"/>
      <c r="RHC110" s="420"/>
      <c r="RHD110" s="420"/>
      <c r="RHE110" s="420"/>
      <c r="RHF110" s="420"/>
      <c r="RHG110" s="420"/>
      <c r="RHH110" s="420"/>
      <c r="RHI110" s="420"/>
      <c r="RHJ110" s="420"/>
      <c r="RHK110" s="420"/>
      <c r="RHL110" s="420"/>
      <c r="RHM110" s="420"/>
      <c r="RHN110" s="420"/>
      <c r="RHO110" s="420"/>
      <c r="RHP110" s="420"/>
      <c r="RHQ110" s="420"/>
      <c r="RHR110" s="420"/>
      <c r="RHS110" s="420"/>
      <c r="RHT110" s="420"/>
      <c r="RHU110" s="420"/>
      <c r="RHV110" s="420"/>
      <c r="RHW110" s="420"/>
      <c r="RHX110" s="420"/>
      <c r="RHY110" s="420"/>
      <c r="RHZ110" s="420"/>
      <c r="RIA110" s="420"/>
      <c r="RIB110" s="420"/>
      <c r="RIC110" s="420"/>
      <c r="RID110" s="420"/>
      <c r="RIE110" s="420"/>
      <c r="RIF110" s="420"/>
      <c r="RIG110" s="420"/>
      <c r="RIH110" s="420"/>
      <c r="RII110" s="420"/>
      <c r="RIJ110" s="420"/>
      <c r="RIK110" s="420"/>
      <c r="RIL110" s="420"/>
      <c r="RIM110" s="420"/>
      <c r="RIN110" s="420"/>
      <c r="RIO110" s="420"/>
      <c r="RIP110" s="420"/>
      <c r="RIQ110" s="420"/>
      <c r="RIR110" s="420"/>
      <c r="RIS110" s="420"/>
      <c r="RIT110" s="420"/>
      <c r="RIU110" s="420"/>
      <c r="RIV110" s="420"/>
      <c r="RIW110" s="420"/>
      <c r="RIX110" s="420"/>
      <c r="RIY110" s="420"/>
      <c r="RIZ110" s="420"/>
      <c r="RJA110" s="420"/>
      <c r="RJB110" s="420"/>
      <c r="RJC110" s="420"/>
      <c r="RJD110" s="420"/>
      <c r="RJE110" s="420"/>
      <c r="RJF110" s="420"/>
      <c r="RJG110" s="420"/>
      <c r="RJH110" s="420"/>
      <c r="RJI110" s="420"/>
      <c r="RJJ110" s="420"/>
      <c r="RJK110" s="420"/>
      <c r="RJL110" s="420"/>
      <c r="RJM110" s="420"/>
      <c r="RJN110" s="420"/>
      <c r="RJO110" s="420"/>
      <c r="RJP110" s="420"/>
      <c r="RJQ110" s="420"/>
      <c r="RJR110" s="420"/>
      <c r="RJS110" s="420"/>
      <c r="RJT110" s="420"/>
      <c r="RJU110" s="420"/>
      <c r="RJV110" s="420"/>
      <c r="RJW110" s="420"/>
      <c r="RJX110" s="420"/>
      <c r="RJY110" s="420"/>
      <c r="RJZ110" s="420"/>
      <c r="RKA110" s="420"/>
      <c r="RKB110" s="420"/>
      <c r="RKC110" s="420"/>
      <c r="RKD110" s="420"/>
      <c r="RKE110" s="420"/>
      <c r="RKF110" s="420"/>
      <c r="RKG110" s="420"/>
      <c r="RKH110" s="420"/>
      <c r="RKI110" s="420"/>
      <c r="RKJ110" s="420"/>
      <c r="RKK110" s="420"/>
      <c r="RKL110" s="420"/>
      <c r="RKM110" s="420"/>
      <c r="RKN110" s="420"/>
      <c r="RKO110" s="420"/>
      <c r="RKP110" s="420"/>
      <c r="RKQ110" s="420"/>
      <c r="RKR110" s="420"/>
      <c r="RKS110" s="420"/>
      <c r="RKT110" s="420"/>
      <c r="RKU110" s="420"/>
      <c r="RKV110" s="420"/>
      <c r="RKW110" s="420"/>
      <c r="RKX110" s="420"/>
      <c r="RKY110" s="420"/>
      <c r="RKZ110" s="420"/>
      <c r="RLA110" s="420"/>
      <c r="RLB110" s="420"/>
      <c r="RLC110" s="420"/>
      <c r="RLD110" s="420"/>
      <c r="RLE110" s="420"/>
      <c r="RLF110" s="420"/>
      <c r="RLG110" s="420"/>
      <c r="RLH110" s="420"/>
      <c r="RLI110" s="420"/>
      <c r="RLJ110" s="420"/>
      <c r="RLK110" s="420"/>
      <c r="RLL110" s="420"/>
      <c r="RLM110" s="420"/>
      <c r="RLN110" s="420"/>
      <c r="RLO110" s="420"/>
      <c r="RLP110" s="420"/>
      <c r="RLQ110" s="420"/>
      <c r="RLR110" s="420"/>
      <c r="RLS110" s="420"/>
      <c r="RLT110" s="420"/>
      <c r="RLU110" s="420"/>
      <c r="RLV110" s="420"/>
      <c r="RLW110" s="420"/>
      <c r="RLX110" s="420"/>
      <c r="RLY110" s="420"/>
      <c r="RLZ110" s="420"/>
      <c r="RMA110" s="420"/>
      <c r="RMB110" s="420"/>
      <c r="RMC110" s="420"/>
      <c r="RMD110" s="420"/>
      <c r="RME110" s="420"/>
      <c r="RMF110" s="420"/>
      <c r="RMG110" s="420"/>
      <c r="RMH110" s="420"/>
      <c r="RMI110" s="420"/>
      <c r="RMJ110" s="420"/>
      <c r="RMK110" s="420"/>
      <c r="RML110" s="420"/>
      <c r="RMM110" s="420"/>
      <c r="RMN110" s="420"/>
      <c r="RMO110" s="420"/>
      <c r="RMP110" s="420"/>
      <c r="RMQ110" s="420"/>
      <c r="RMR110" s="420"/>
      <c r="RMS110" s="420"/>
      <c r="RMT110" s="420"/>
      <c r="RMU110" s="420"/>
      <c r="RMV110" s="420"/>
      <c r="RMW110" s="420"/>
      <c r="RMX110" s="420"/>
      <c r="RMY110" s="420"/>
      <c r="RMZ110" s="420"/>
      <c r="RNA110" s="420"/>
      <c r="RNB110" s="420"/>
      <c r="RNC110" s="420"/>
      <c r="RND110" s="420"/>
      <c r="RNE110" s="420"/>
      <c r="RNF110" s="420"/>
      <c r="RNG110" s="420"/>
      <c r="RNH110" s="420"/>
      <c r="RNI110" s="420"/>
      <c r="RNJ110" s="420"/>
      <c r="RNK110" s="420"/>
      <c r="RNL110" s="420"/>
      <c r="RNM110" s="420"/>
      <c r="RNN110" s="420"/>
      <c r="RNO110" s="420"/>
      <c r="RNP110" s="420"/>
      <c r="RNQ110" s="420"/>
      <c r="RNR110" s="420"/>
      <c r="RNS110" s="420"/>
      <c r="RNT110" s="420"/>
      <c r="RNU110" s="420"/>
      <c r="RNV110" s="420"/>
      <c r="RNW110" s="420"/>
      <c r="RNX110" s="420"/>
      <c r="RNY110" s="420"/>
      <c r="RNZ110" s="420"/>
      <c r="ROA110" s="420"/>
      <c r="ROB110" s="420"/>
      <c r="ROC110" s="420"/>
      <c r="ROD110" s="420"/>
      <c r="ROE110" s="420"/>
      <c r="ROF110" s="420"/>
      <c r="ROG110" s="420"/>
      <c r="ROH110" s="420"/>
      <c r="ROI110" s="420"/>
      <c r="ROJ110" s="420"/>
      <c r="ROK110" s="420"/>
      <c r="ROL110" s="420"/>
      <c r="ROM110" s="420"/>
      <c r="RON110" s="420"/>
      <c r="ROO110" s="420"/>
      <c r="ROP110" s="420"/>
      <c r="ROQ110" s="420"/>
      <c r="ROR110" s="420"/>
      <c r="ROS110" s="420"/>
      <c r="ROT110" s="420"/>
      <c r="ROU110" s="420"/>
      <c r="ROV110" s="420"/>
      <c r="ROW110" s="420"/>
      <c r="ROX110" s="420"/>
      <c r="ROY110" s="420"/>
      <c r="ROZ110" s="420"/>
      <c r="RPA110" s="420"/>
      <c r="RPB110" s="420"/>
      <c r="RPC110" s="420"/>
      <c r="RPD110" s="420"/>
      <c r="RPE110" s="420"/>
      <c r="RPF110" s="420"/>
      <c r="RPG110" s="420"/>
      <c r="RPH110" s="420"/>
      <c r="RPI110" s="420"/>
      <c r="RPJ110" s="420"/>
      <c r="RPK110" s="420"/>
      <c r="RPL110" s="420"/>
      <c r="RPM110" s="420"/>
      <c r="RPN110" s="420"/>
      <c r="RPO110" s="420"/>
      <c r="RPP110" s="420"/>
      <c r="RPQ110" s="420"/>
      <c r="RPR110" s="420"/>
      <c r="RPS110" s="420"/>
      <c r="RPT110" s="420"/>
      <c r="RPU110" s="420"/>
      <c r="RPV110" s="420"/>
      <c r="RPW110" s="420"/>
      <c r="RPX110" s="420"/>
      <c r="RPY110" s="420"/>
      <c r="RPZ110" s="420"/>
      <c r="RQA110" s="420"/>
      <c r="RQB110" s="420"/>
      <c r="RQC110" s="420"/>
      <c r="RQD110" s="420"/>
      <c r="RQE110" s="420"/>
      <c r="RQF110" s="420"/>
      <c r="RQG110" s="420"/>
      <c r="RQH110" s="420"/>
      <c r="RQI110" s="420"/>
      <c r="RQJ110" s="420"/>
      <c r="RQK110" s="420"/>
      <c r="RQL110" s="420"/>
      <c r="RQM110" s="420"/>
      <c r="RQN110" s="420"/>
      <c r="RQO110" s="420"/>
      <c r="RQP110" s="420"/>
      <c r="RQQ110" s="420"/>
      <c r="RQR110" s="420"/>
      <c r="RQS110" s="420"/>
      <c r="RQT110" s="420"/>
      <c r="RQU110" s="420"/>
      <c r="RQV110" s="420"/>
      <c r="RQW110" s="420"/>
      <c r="RQX110" s="420"/>
      <c r="RQY110" s="420"/>
      <c r="RQZ110" s="420"/>
      <c r="RRA110" s="420"/>
      <c r="RRB110" s="420"/>
      <c r="RRC110" s="420"/>
      <c r="RRD110" s="420"/>
      <c r="RRE110" s="420"/>
      <c r="RRF110" s="420"/>
      <c r="RRG110" s="420"/>
      <c r="RRH110" s="420"/>
      <c r="RRI110" s="420"/>
      <c r="RRJ110" s="420"/>
      <c r="RRK110" s="420"/>
      <c r="RRL110" s="420"/>
      <c r="RRM110" s="420"/>
      <c r="RRN110" s="420"/>
      <c r="RRO110" s="420"/>
      <c r="RRP110" s="420"/>
      <c r="RRQ110" s="420"/>
      <c r="RRR110" s="420"/>
      <c r="RRS110" s="420"/>
      <c r="RRT110" s="420"/>
      <c r="RRU110" s="420"/>
      <c r="RRV110" s="420"/>
      <c r="RRW110" s="420"/>
      <c r="RRX110" s="420"/>
      <c r="RRY110" s="420"/>
      <c r="RRZ110" s="420"/>
      <c r="RSA110" s="420"/>
      <c r="RSB110" s="420"/>
      <c r="RSC110" s="420"/>
      <c r="RSD110" s="420"/>
      <c r="RSE110" s="420"/>
      <c r="RSF110" s="420"/>
      <c r="RSG110" s="420"/>
      <c r="RSH110" s="420"/>
      <c r="RSI110" s="420"/>
      <c r="RSJ110" s="420"/>
      <c r="RSK110" s="420"/>
      <c r="RSL110" s="420"/>
      <c r="RSM110" s="420"/>
      <c r="RSN110" s="420"/>
      <c r="RSO110" s="420"/>
      <c r="RSP110" s="420"/>
      <c r="RSQ110" s="420"/>
      <c r="RSR110" s="420"/>
      <c r="RSS110" s="420"/>
      <c r="RST110" s="420"/>
      <c r="RSU110" s="420"/>
      <c r="RSV110" s="420"/>
      <c r="RSW110" s="420"/>
      <c r="RSX110" s="420"/>
      <c r="RSY110" s="420"/>
      <c r="RSZ110" s="420"/>
      <c r="RTA110" s="420"/>
      <c r="RTB110" s="420"/>
      <c r="RTC110" s="420"/>
      <c r="RTD110" s="420"/>
      <c r="RTE110" s="420"/>
      <c r="RTF110" s="420"/>
      <c r="RTG110" s="420"/>
      <c r="RTH110" s="420"/>
      <c r="RTI110" s="420"/>
      <c r="RTJ110" s="420"/>
      <c r="RTK110" s="420"/>
      <c r="RTL110" s="420"/>
      <c r="RTM110" s="420"/>
      <c r="RTN110" s="420"/>
      <c r="RTO110" s="420"/>
      <c r="RTP110" s="420"/>
      <c r="RTQ110" s="420"/>
      <c r="RTR110" s="420"/>
      <c r="RTS110" s="420"/>
      <c r="RTT110" s="420"/>
      <c r="RTU110" s="420"/>
      <c r="RTV110" s="420"/>
      <c r="RTW110" s="420"/>
      <c r="RTX110" s="420"/>
      <c r="RTY110" s="420"/>
      <c r="RTZ110" s="420"/>
      <c r="RUA110" s="420"/>
      <c r="RUB110" s="420"/>
      <c r="RUC110" s="420"/>
      <c r="RUD110" s="420"/>
      <c r="RUE110" s="420"/>
      <c r="RUF110" s="420"/>
      <c r="RUG110" s="420"/>
      <c r="RUH110" s="420"/>
      <c r="RUI110" s="420"/>
      <c r="RUJ110" s="420"/>
      <c r="RUK110" s="420"/>
      <c r="RUL110" s="420"/>
      <c r="RUM110" s="420"/>
      <c r="RUN110" s="420"/>
      <c r="RUO110" s="420"/>
      <c r="RUP110" s="420"/>
      <c r="RUQ110" s="420"/>
      <c r="RUR110" s="420"/>
      <c r="RUS110" s="420"/>
      <c r="RUT110" s="420"/>
      <c r="RUU110" s="420"/>
      <c r="RUV110" s="420"/>
      <c r="RUW110" s="420"/>
      <c r="RUX110" s="420"/>
      <c r="RUY110" s="420"/>
      <c r="RUZ110" s="420"/>
      <c r="RVA110" s="420"/>
      <c r="RVB110" s="420"/>
      <c r="RVC110" s="420"/>
      <c r="RVD110" s="420"/>
      <c r="RVE110" s="420"/>
      <c r="RVF110" s="420"/>
      <c r="RVG110" s="420"/>
      <c r="RVH110" s="420"/>
      <c r="RVI110" s="420"/>
      <c r="RVJ110" s="420"/>
      <c r="RVK110" s="420"/>
      <c r="RVL110" s="420"/>
      <c r="RVM110" s="420"/>
      <c r="RVN110" s="420"/>
      <c r="RVO110" s="420"/>
      <c r="RVP110" s="420"/>
      <c r="RVQ110" s="420"/>
      <c r="RVR110" s="420"/>
      <c r="RVS110" s="420"/>
      <c r="RVT110" s="420"/>
      <c r="RVU110" s="420"/>
      <c r="RVV110" s="420"/>
      <c r="RVW110" s="420"/>
      <c r="RVX110" s="420"/>
      <c r="RVY110" s="420"/>
      <c r="RVZ110" s="420"/>
      <c r="RWA110" s="420"/>
      <c r="RWB110" s="420"/>
      <c r="RWC110" s="420"/>
      <c r="RWD110" s="420"/>
      <c r="RWE110" s="420"/>
      <c r="RWF110" s="420"/>
      <c r="RWG110" s="420"/>
      <c r="RWH110" s="420"/>
      <c r="RWI110" s="420"/>
      <c r="RWJ110" s="420"/>
      <c r="RWK110" s="420"/>
      <c r="RWL110" s="420"/>
      <c r="RWM110" s="420"/>
      <c r="RWN110" s="420"/>
      <c r="RWO110" s="420"/>
      <c r="RWP110" s="420"/>
      <c r="RWQ110" s="420"/>
      <c r="RWR110" s="420"/>
      <c r="RWS110" s="420"/>
      <c r="RWT110" s="420"/>
      <c r="RWU110" s="420"/>
      <c r="RWV110" s="420"/>
      <c r="RWW110" s="420"/>
      <c r="RWX110" s="420"/>
      <c r="RWY110" s="420"/>
      <c r="RWZ110" s="420"/>
      <c r="RXA110" s="420"/>
      <c r="RXB110" s="420"/>
      <c r="RXC110" s="420"/>
      <c r="RXD110" s="420"/>
      <c r="RXE110" s="420"/>
      <c r="RXF110" s="420"/>
      <c r="RXG110" s="420"/>
      <c r="RXH110" s="420"/>
      <c r="RXI110" s="420"/>
      <c r="RXJ110" s="420"/>
      <c r="RXK110" s="420"/>
      <c r="RXL110" s="420"/>
      <c r="RXM110" s="420"/>
      <c r="RXN110" s="420"/>
      <c r="RXO110" s="420"/>
      <c r="RXP110" s="420"/>
      <c r="RXQ110" s="420"/>
      <c r="RXR110" s="420"/>
      <c r="RXS110" s="420"/>
      <c r="RXT110" s="420"/>
      <c r="RXU110" s="420"/>
      <c r="RXV110" s="420"/>
      <c r="RXW110" s="420"/>
      <c r="RXX110" s="420"/>
      <c r="RXY110" s="420"/>
      <c r="RXZ110" s="420"/>
      <c r="RYA110" s="420"/>
      <c r="RYB110" s="420"/>
      <c r="RYC110" s="420"/>
      <c r="RYD110" s="420"/>
      <c r="RYE110" s="420"/>
      <c r="RYF110" s="420"/>
      <c r="RYG110" s="420"/>
      <c r="RYH110" s="420"/>
      <c r="RYI110" s="420"/>
      <c r="RYJ110" s="420"/>
      <c r="RYK110" s="420"/>
      <c r="RYL110" s="420"/>
      <c r="RYM110" s="420"/>
      <c r="RYN110" s="420"/>
      <c r="RYO110" s="420"/>
      <c r="RYP110" s="420"/>
      <c r="RYQ110" s="420"/>
      <c r="RYR110" s="420"/>
      <c r="RYS110" s="420"/>
      <c r="RYT110" s="420"/>
      <c r="RYU110" s="420"/>
      <c r="RYV110" s="420"/>
      <c r="RYW110" s="420"/>
      <c r="RYX110" s="420"/>
      <c r="RYY110" s="420"/>
      <c r="RYZ110" s="420"/>
      <c r="RZA110" s="420"/>
      <c r="RZB110" s="420"/>
      <c r="RZC110" s="420"/>
      <c r="RZD110" s="420"/>
      <c r="RZE110" s="420"/>
      <c r="RZF110" s="420"/>
      <c r="RZG110" s="420"/>
      <c r="RZH110" s="420"/>
      <c r="RZI110" s="420"/>
      <c r="RZJ110" s="420"/>
      <c r="RZK110" s="420"/>
      <c r="RZL110" s="420"/>
      <c r="RZM110" s="420"/>
      <c r="RZN110" s="420"/>
      <c r="RZO110" s="420"/>
      <c r="RZP110" s="420"/>
      <c r="RZQ110" s="420"/>
      <c r="RZR110" s="420"/>
      <c r="RZS110" s="420"/>
      <c r="RZT110" s="420"/>
      <c r="RZU110" s="420"/>
      <c r="RZV110" s="420"/>
      <c r="RZW110" s="420"/>
      <c r="RZX110" s="420"/>
      <c r="RZY110" s="420"/>
      <c r="RZZ110" s="420"/>
      <c r="SAA110" s="420"/>
      <c r="SAB110" s="420"/>
      <c r="SAC110" s="420"/>
      <c r="SAD110" s="420"/>
      <c r="SAE110" s="420"/>
      <c r="SAF110" s="420"/>
      <c r="SAG110" s="420"/>
      <c r="SAH110" s="420"/>
      <c r="SAI110" s="420"/>
      <c r="SAJ110" s="420"/>
      <c r="SAK110" s="420"/>
      <c r="SAL110" s="420"/>
      <c r="SAM110" s="420"/>
      <c r="SAN110" s="420"/>
      <c r="SAO110" s="420"/>
      <c r="SAP110" s="420"/>
      <c r="SAQ110" s="420"/>
      <c r="SAR110" s="420"/>
      <c r="SAS110" s="420"/>
      <c r="SAT110" s="420"/>
      <c r="SAU110" s="420"/>
      <c r="SAV110" s="420"/>
      <c r="SAW110" s="420"/>
      <c r="SAX110" s="420"/>
      <c r="SAY110" s="420"/>
      <c r="SAZ110" s="420"/>
      <c r="SBA110" s="420"/>
      <c r="SBB110" s="420"/>
      <c r="SBC110" s="420"/>
      <c r="SBD110" s="420"/>
      <c r="SBE110" s="420"/>
      <c r="SBF110" s="420"/>
      <c r="SBG110" s="420"/>
      <c r="SBH110" s="420"/>
      <c r="SBI110" s="420"/>
      <c r="SBJ110" s="420"/>
      <c r="SBK110" s="420"/>
      <c r="SBL110" s="420"/>
      <c r="SBM110" s="420"/>
      <c r="SBN110" s="420"/>
      <c r="SBO110" s="420"/>
      <c r="SBP110" s="420"/>
      <c r="SBQ110" s="420"/>
      <c r="SBR110" s="420"/>
      <c r="SBS110" s="420"/>
      <c r="SBT110" s="420"/>
      <c r="SBU110" s="420"/>
      <c r="SBV110" s="420"/>
      <c r="SBW110" s="420"/>
      <c r="SBX110" s="420"/>
      <c r="SBY110" s="420"/>
      <c r="SBZ110" s="420"/>
      <c r="SCA110" s="420"/>
      <c r="SCB110" s="420"/>
      <c r="SCC110" s="420"/>
      <c r="SCD110" s="420"/>
      <c r="SCE110" s="420"/>
      <c r="SCF110" s="420"/>
      <c r="SCG110" s="420"/>
      <c r="SCH110" s="420"/>
      <c r="SCI110" s="420"/>
      <c r="SCJ110" s="420"/>
      <c r="SCK110" s="420"/>
      <c r="SCL110" s="420"/>
      <c r="SCM110" s="420"/>
      <c r="SCN110" s="420"/>
      <c r="SCO110" s="420"/>
      <c r="SCP110" s="420"/>
      <c r="SCQ110" s="420"/>
      <c r="SCR110" s="420"/>
      <c r="SCS110" s="420"/>
      <c r="SCT110" s="420"/>
      <c r="SCU110" s="420"/>
      <c r="SCV110" s="420"/>
      <c r="SCW110" s="420"/>
      <c r="SCX110" s="420"/>
      <c r="SCY110" s="420"/>
      <c r="SCZ110" s="420"/>
      <c r="SDA110" s="420"/>
      <c r="SDB110" s="420"/>
      <c r="SDC110" s="420"/>
      <c r="SDD110" s="420"/>
      <c r="SDE110" s="420"/>
      <c r="SDF110" s="420"/>
      <c r="SDG110" s="420"/>
      <c r="SDH110" s="420"/>
      <c r="SDI110" s="420"/>
      <c r="SDJ110" s="420"/>
      <c r="SDK110" s="420"/>
      <c r="SDL110" s="420"/>
      <c r="SDM110" s="420"/>
      <c r="SDN110" s="420"/>
      <c r="SDO110" s="420"/>
      <c r="SDP110" s="420"/>
      <c r="SDQ110" s="420"/>
      <c r="SDR110" s="420"/>
      <c r="SDS110" s="420"/>
      <c r="SDT110" s="420"/>
      <c r="SDU110" s="420"/>
      <c r="SDV110" s="420"/>
      <c r="SDW110" s="420"/>
      <c r="SDX110" s="420"/>
      <c r="SDY110" s="420"/>
      <c r="SDZ110" s="420"/>
      <c r="SEA110" s="420"/>
      <c r="SEB110" s="420"/>
      <c r="SEC110" s="420"/>
      <c r="SED110" s="420"/>
      <c r="SEE110" s="420"/>
      <c r="SEF110" s="420"/>
      <c r="SEG110" s="420"/>
      <c r="SEH110" s="420"/>
      <c r="SEI110" s="420"/>
      <c r="SEJ110" s="420"/>
      <c r="SEK110" s="420"/>
      <c r="SEL110" s="420"/>
      <c r="SEM110" s="420"/>
      <c r="SEN110" s="420"/>
      <c r="SEO110" s="420"/>
      <c r="SEP110" s="420"/>
      <c r="SEQ110" s="420"/>
      <c r="SER110" s="420"/>
      <c r="SES110" s="420"/>
      <c r="SET110" s="420"/>
      <c r="SEU110" s="420"/>
      <c r="SEV110" s="420"/>
      <c r="SEW110" s="420"/>
      <c r="SEX110" s="420"/>
      <c r="SEY110" s="420"/>
      <c r="SEZ110" s="420"/>
      <c r="SFA110" s="420"/>
      <c r="SFB110" s="420"/>
      <c r="SFC110" s="420"/>
      <c r="SFD110" s="420"/>
      <c r="SFE110" s="420"/>
      <c r="SFF110" s="420"/>
      <c r="SFG110" s="420"/>
      <c r="SFH110" s="420"/>
      <c r="SFI110" s="420"/>
      <c r="SFJ110" s="420"/>
      <c r="SFK110" s="420"/>
      <c r="SFL110" s="420"/>
      <c r="SFM110" s="420"/>
      <c r="SFN110" s="420"/>
      <c r="SFO110" s="420"/>
      <c r="SFP110" s="420"/>
      <c r="SFQ110" s="420"/>
      <c r="SFR110" s="420"/>
      <c r="SFS110" s="420"/>
      <c r="SFT110" s="420"/>
      <c r="SFU110" s="420"/>
      <c r="SFV110" s="420"/>
      <c r="SFW110" s="420"/>
      <c r="SFX110" s="420"/>
      <c r="SFY110" s="420"/>
      <c r="SFZ110" s="420"/>
      <c r="SGA110" s="420"/>
      <c r="SGB110" s="420"/>
      <c r="SGC110" s="420"/>
      <c r="SGD110" s="420"/>
      <c r="SGE110" s="420"/>
      <c r="SGF110" s="420"/>
      <c r="SGG110" s="420"/>
      <c r="SGH110" s="420"/>
      <c r="SGI110" s="420"/>
      <c r="SGJ110" s="420"/>
      <c r="SGK110" s="420"/>
      <c r="SGL110" s="420"/>
      <c r="SGM110" s="420"/>
      <c r="SGN110" s="420"/>
      <c r="SGO110" s="420"/>
      <c r="SGP110" s="420"/>
      <c r="SGQ110" s="420"/>
      <c r="SGR110" s="420"/>
      <c r="SGS110" s="420"/>
      <c r="SGT110" s="420"/>
      <c r="SGU110" s="420"/>
      <c r="SGV110" s="420"/>
      <c r="SGW110" s="420"/>
      <c r="SGX110" s="420"/>
      <c r="SGY110" s="420"/>
      <c r="SGZ110" s="420"/>
      <c r="SHA110" s="420"/>
      <c r="SHB110" s="420"/>
      <c r="SHC110" s="420"/>
      <c r="SHD110" s="420"/>
      <c r="SHE110" s="420"/>
      <c r="SHF110" s="420"/>
      <c r="SHG110" s="420"/>
      <c r="SHH110" s="420"/>
      <c r="SHI110" s="420"/>
      <c r="SHJ110" s="420"/>
      <c r="SHK110" s="420"/>
      <c r="SHL110" s="420"/>
      <c r="SHM110" s="420"/>
      <c r="SHN110" s="420"/>
      <c r="SHO110" s="420"/>
      <c r="SHP110" s="420"/>
      <c r="SHQ110" s="420"/>
      <c r="SHR110" s="420"/>
      <c r="SHS110" s="420"/>
      <c r="SHT110" s="420"/>
      <c r="SHU110" s="420"/>
      <c r="SHV110" s="420"/>
      <c r="SHW110" s="420"/>
      <c r="SHX110" s="420"/>
      <c r="SHY110" s="420"/>
      <c r="SHZ110" s="420"/>
      <c r="SIA110" s="420"/>
      <c r="SIB110" s="420"/>
      <c r="SIC110" s="420"/>
      <c r="SID110" s="420"/>
      <c r="SIE110" s="420"/>
      <c r="SIF110" s="420"/>
      <c r="SIG110" s="420"/>
      <c r="SIH110" s="420"/>
      <c r="SII110" s="420"/>
      <c r="SIJ110" s="420"/>
      <c r="SIK110" s="420"/>
      <c r="SIL110" s="420"/>
      <c r="SIM110" s="420"/>
      <c r="SIN110" s="420"/>
      <c r="SIO110" s="420"/>
      <c r="SIP110" s="420"/>
      <c r="SIQ110" s="420"/>
      <c r="SIR110" s="420"/>
      <c r="SIS110" s="420"/>
      <c r="SIT110" s="420"/>
      <c r="SIU110" s="420"/>
      <c r="SIV110" s="420"/>
      <c r="SIW110" s="420"/>
      <c r="SIX110" s="420"/>
      <c r="SIY110" s="420"/>
      <c r="SIZ110" s="420"/>
      <c r="SJA110" s="420"/>
      <c r="SJB110" s="420"/>
      <c r="SJC110" s="420"/>
      <c r="SJD110" s="420"/>
      <c r="SJE110" s="420"/>
      <c r="SJF110" s="420"/>
      <c r="SJG110" s="420"/>
      <c r="SJH110" s="420"/>
      <c r="SJI110" s="420"/>
      <c r="SJJ110" s="420"/>
      <c r="SJK110" s="420"/>
      <c r="SJL110" s="420"/>
      <c r="SJM110" s="420"/>
      <c r="SJN110" s="420"/>
      <c r="SJO110" s="420"/>
      <c r="SJP110" s="420"/>
      <c r="SJQ110" s="420"/>
      <c r="SJR110" s="420"/>
      <c r="SJS110" s="420"/>
      <c r="SJT110" s="420"/>
      <c r="SJU110" s="420"/>
      <c r="SJV110" s="420"/>
      <c r="SJW110" s="420"/>
      <c r="SJX110" s="420"/>
      <c r="SJY110" s="420"/>
      <c r="SJZ110" s="420"/>
      <c r="SKA110" s="420"/>
      <c r="SKB110" s="420"/>
      <c r="SKC110" s="420"/>
      <c r="SKD110" s="420"/>
      <c r="SKE110" s="420"/>
      <c r="SKF110" s="420"/>
      <c r="SKG110" s="420"/>
      <c r="SKH110" s="420"/>
      <c r="SKI110" s="420"/>
      <c r="SKJ110" s="420"/>
      <c r="SKK110" s="420"/>
      <c r="SKL110" s="420"/>
      <c r="SKM110" s="420"/>
      <c r="SKN110" s="420"/>
      <c r="SKO110" s="420"/>
      <c r="SKP110" s="420"/>
      <c r="SKQ110" s="420"/>
      <c r="SKR110" s="420"/>
      <c r="SKS110" s="420"/>
      <c r="SKT110" s="420"/>
      <c r="SKU110" s="420"/>
      <c r="SKV110" s="420"/>
      <c r="SKW110" s="420"/>
      <c r="SKX110" s="420"/>
      <c r="SKY110" s="420"/>
      <c r="SKZ110" s="420"/>
      <c r="SLA110" s="420"/>
      <c r="SLB110" s="420"/>
      <c r="SLC110" s="420"/>
      <c r="SLD110" s="420"/>
      <c r="SLE110" s="420"/>
      <c r="SLF110" s="420"/>
      <c r="SLG110" s="420"/>
      <c r="SLH110" s="420"/>
      <c r="SLI110" s="420"/>
      <c r="SLJ110" s="420"/>
      <c r="SLK110" s="420"/>
      <c r="SLL110" s="420"/>
      <c r="SLM110" s="420"/>
      <c r="SLN110" s="420"/>
      <c r="SLO110" s="420"/>
      <c r="SLP110" s="420"/>
      <c r="SLQ110" s="420"/>
      <c r="SLR110" s="420"/>
      <c r="SLS110" s="420"/>
      <c r="SLT110" s="420"/>
      <c r="SLU110" s="420"/>
      <c r="SLV110" s="420"/>
      <c r="SLW110" s="420"/>
      <c r="SLX110" s="420"/>
      <c r="SLY110" s="420"/>
      <c r="SLZ110" s="420"/>
      <c r="SMA110" s="420"/>
      <c r="SMB110" s="420"/>
      <c r="SMC110" s="420"/>
      <c r="SMD110" s="420"/>
      <c r="SME110" s="420"/>
      <c r="SMF110" s="420"/>
      <c r="SMG110" s="420"/>
      <c r="SMH110" s="420"/>
      <c r="SMI110" s="420"/>
      <c r="SMJ110" s="420"/>
      <c r="SMK110" s="420"/>
      <c r="SML110" s="420"/>
      <c r="SMM110" s="420"/>
      <c r="SMN110" s="420"/>
      <c r="SMO110" s="420"/>
      <c r="SMP110" s="420"/>
      <c r="SMQ110" s="420"/>
      <c r="SMR110" s="420"/>
      <c r="SMS110" s="420"/>
      <c r="SMT110" s="420"/>
      <c r="SMU110" s="420"/>
      <c r="SMV110" s="420"/>
      <c r="SMW110" s="420"/>
      <c r="SMX110" s="420"/>
      <c r="SMY110" s="420"/>
      <c r="SMZ110" s="420"/>
      <c r="SNA110" s="420"/>
      <c r="SNB110" s="420"/>
      <c r="SNC110" s="420"/>
      <c r="SND110" s="420"/>
      <c r="SNE110" s="420"/>
      <c r="SNF110" s="420"/>
      <c r="SNG110" s="420"/>
      <c r="SNH110" s="420"/>
      <c r="SNI110" s="420"/>
      <c r="SNJ110" s="420"/>
      <c r="SNK110" s="420"/>
      <c r="SNL110" s="420"/>
      <c r="SNM110" s="420"/>
      <c r="SNN110" s="420"/>
      <c r="SNO110" s="420"/>
      <c r="SNP110" s="420"/>
      <c r="SNQ110" s="420"/>
      <c r="SNR110" s="420"/>
      <c r="SNS110" s="420"/>
      <c r="SNT110" s="420"/>
      <c r="SNU110" s="420"/>
      <c r="SNV110" s="420"/>
      <c r="SNW110" s="420"/>
      <c r="SNX110" s="420"/>
      <c r="SNY110" s="420"/>
      <c r="SNZ110" s="420"/>
      <c r="SOA110" s="420"/>
      <c r="SOB110" s="420"/>
      <c r="SOC110" s="420"/>
      <c r="SOD110" s="420"/>
      <c r="SOE110" s="420"/>
      <c r="SOF110" s="420"/>
      <c r="SOG110" s="420"/>
      <c r="SOH110" s="420"/>
      <c r="SOI110" s="420"/>
      <c r="SOJ110" s="420"/>
      <c r="SOK110" s="420"/>
      <c r="SOL110" s="420"/>
      <c r="SOM110" s="420"/>
      <c r="SON110" s="420"/>
      <c r="SOO110" s="420"/>
      <c r="SOP110" s="420"/>
      <c r="SOQ110" s="420"/>
      <c r="SOR110" s="420"/>
      <c r="SOS110" s="420"/>
      <c r="SOT110" s="420"/>
      <c r="SOU110" s="420"/>
      <c r="SOV110" s="420"/>
      <c r="SOW110" s="420"/>
      <c r="SOX110" s="420"/>
      <c r="SOY110" s="420"/>
      <c r="SOZ110" s="420"/>
      <c r="SPA110" s="420"/>
      <c r="SPB110" s="420"/>
      <c r="SPC110" s="420"/>
      <c r="SPD110" s="420"/>
      <c r="SPE110" s="420"/>
      <c r="SPF110" s="420"/>
      <c r="SPG110" s="420"/>
      <c r="SPH110" s="420"/>
      <c r="SPI110" s="420"/>
      <c r="SPJ110" s="420"/>
      <c r="SPK110" s="420"/>
      <c r="SPL110" s="420"/>
      <c r="SPM110" s="420"/>
      <c r="SPN110" s="420"/>
      <c r="SPO110" s="420"/>
      <c r="SPP110" s="420"/>
      <c r="SPQ110" s="420"/>
      <c r="SPR110" s="420"/>
      <c r="SPS110" s="420"/>
      <c r="SPT110" s="420"/>
      <c r="SPU110" s="420"/>
      <c r="SPV110" s="420"/>
      <c r="SPW110" s="420"/>
      <c r="SPX110" s="420"/>
      <c r="SPY110" s="420"/>
      <c r="SPZ110" s="420"/>
      <c r="SQA110" s="420"/>
      <c r="SQB110" s="420"/>
      <c r="SQC110" s="420"/>
      <c r="SQD110" s="420"/>
      <c r="SQE110" s="420"/>
      <c r="SQF110" s="420"/>
      <c r="SQG110" s="420"/>
      <c r="SQH110" s="420"/>
      <c r="SQI110" s="420"/>
      <c r="SQJ110" s="420"/>
      <c r="SQK110" s="420"/>
      <c r="SQL110" s="420"/>
      <c r="SQM110" s="420"/>
      <c r="SQN110" s="420"/>
      <c r="SQO110" s="420"/>
      <c r="SQP110" s="420"/>
      <c r="SQQ110" s="420"/>
      <c r="SQR110" s="420"/>
      <c r="SQS110" s="420"/>
      <c r="SQT110" s="420"/>
      <c r="SQU110" s="420"/>
      <c r="SQV110" s="420"/>
      <c r="SQW110" s="420"/>
      <c r="SQX110" s="420"/>
      <c r="SQY110" s="420"/>
      <c r="SQZ110" s="420"/>
      <c r="SRA110" s="420"/>
      <c r="SRB110" s="420"/>
      <c r="SRC110" s="420"/>
      <c r="SRD110" s="420"/>
      <c r="SRE110" s="420"/>
      <c r="SRF110" s="420"/>
      <c r="SRG110" s="420"/>
      <c r="SRH110" s="420"/>
      <c r="SRI110" s="420"/>
      <c r="SRJ110" s="420"/>
      <c r="SRK110" s="420"/>
      <c r="SRL110" s="420"/>
      <c r="SRM110" s="420"/>
      <c r="SRN110" s="420"/>
      <c r="SRO110" s="420"/>
      <c r="SRP110" s="420"/>
      <c r="SRQ110" s="420"/>
      <c r="SRR110" s="420"/>
      <c r="SRS110" s="420"/>
      <c r="SRT110" s="420"/>
      <c r="SRU110" s="420"/>
      <c r="SRV110" s="420"/>
      <c r="SRW110" s="420"/>
      <c r="SRX110" s="420"/>
      <c r="SRY110" s="420"/>
      <c r="SRZ110" s="420"/>
      <c r="SSA110" s="420"/>
      <c r="SSB110" s="420"/>
      <c r="SSC110" s="420"/>
      <c r="SSD110" s="420"/>
      <c r="SSE110" s="420"/>
      <c r="SSF110" s="420"/>
      <c r="SSG110" s="420"/>
      <c r="SSH110" s="420"/>
      <c r="SSI110" s="420"/>
      <c r="SSJ110" s="420"/>
      <c r="SSK110" s="420"/>
      <c r="SSL110" s="420"/>
      <c r="SSM110" s="420"/>
      <c r="SSN110" s="420"/>
      <c r="SSO110" s="420"/>
      <c r="SSP110" s="420"/>
      <c r="SSQ110" s="420"/>
      <c r="SSR110" s="420"/>
      <c r="SSS110" s="420"/>
      <c r="SST110" s="420"/>
      <c r="SSU110" s="420"/>
      <c r="SSV110" s="420"/>
      <c r="SSW110" s="420"/>
      <c r="SSX110" s="420"/>
      <c r="SSY110" s="420"/>
      <c r="SSZ110" s="420"/>
      <c r="STA110" s="420"/>
      <c r="STB110" s="420"/>
      <c r="STC110" s="420"/>
      <c r="STD110" s="420"/>
      <c r="STE110" s="420"/>
      <c r="STF110" s="420"/>
      <c r="STG110" s="420"/>
      <c r="STH110" s="420"/>
      <c r="STI110" s="420"/>
      <c r="STJ110" s="420"/>
      <c r="STK110" s="420"/>
      <c r="STL110" s="420"/>
      <c r="STM110" s="420"/>
      <c r="STN110" s="420"/>
      <c r="STO110" s="420"/>
      <c r="STP110" s="420"/>
      <c r="STQ110" s="420"/>
      <c r="STR110" s="420"/>
      <c r="STS110" s="420"/>
      <c r="STT110" s="420"/>
      <c r="STU110" s="420"/>
      <c r="STV110" s="420"/>
      <c r="STW110" s="420"/>
      <c r="STX110" s="420"/>
      <c r="STY110" s="420"/>
      <c r="STZ110" s="420"/>
      <c r="SUA110" s="420"/>
      <c r="SUB110" s="420"/>
      <c r="SUC110" s="420"/>
      <c r="SUD110" s="420"/>
      <c r="SUE110" s="420"/>
      <c r="SUF110" s="420"/>
      <c r="SUG110" s="420"/>
      <c r="SUH110" s="420"/>
      <c r="SUI110" s="420"/>
      <c r="SUJ110" s="420"/>
      <c r="SUK110" s="420"/>
      <c r="SUL110" s="420"/>
      <c r="SUM110" s="420"/>
      <c r="SUN110" s="420"/>
      <c r="SUO110" s="420"/>
      <c r="SUP110" s="420"/>
      <c r="SUQ110" s="420"/>
      <c r="SUR110" s="420"/>
      <c r="SUS110" s="420"/>
      <c r="SUT110" s="420"/>
      <c r="SUU110" s="420"/>
      <c r="SUV110" s="420"/>
      <c r="SUW110" s="420"/>
      <c r="SUX110" s="420"/>
      <c r="SUY110" s="420"/>
      <c r="SUZ110" s="420"/>
      <c r="SVA110" s="420"/>
      <c r="SVB110" s="420"/>
      <c r="SVC110" s="420"/>
      <c r="SVD110" s="420"/>
      <c r="SVE110" s="420"/>
      <c r="SVF110" s="420"/>
      <c r="SVG110" s="420"/>
      <c r="SVH110" s="420"/>
      <c r="SVI110" s="420"/>
      <c r="SVJ110" s="420"/>
      <c r="SVK110" s="420"/>
      <c r="SVL110" s="420"/>
      <c r="SVM110" s="420"/>
      <c r="SVN110" s="420"/>
      <c r="SVO110" s="420"/>
      <c r="SVP110" s="420"/>
      <c r="SVQ110" s="420"/>
      <c r="SVR110" s="420"/>
      <c r="SVS110" s="420"/>
      <c r="SVT110" s="420"/>
      <c r="SVU110" s="420"/>
      <c r="SVV110" s="420"/>
      <c r="SVW110" s="420"/>
      <c r="SVX110" s="420"/>
      <c r="SVY110" s="420"/>
      <c r="SVZ110" s="420"/>
      <c r="SWA110" s="420"/>
      <c r="SWB110" s="420"/>
      <c r="SWC110" s="420"/>
      <c r="SWD110" s="420"/>
      <c r="SWE110" s="420"/>
      <c r="SWF110" s="420"/>
      <c r="SWG110" s="420"/>
      <c r="SWH110" s="420"/>
      <c r="SWI110" s="420"/>
      <c r="SWJ110" s="420"/>
      <c r="SWK110" s="420"/>
      <c r="SWL110" s="420"/>
      <c r="SWM110" s="420"/>
      <c r="SWN110" s="420"/>
      <c r="SWO110" s="420"/>
      <c r="SWP110" s="420"/>
      <c r="SWQ110" s="420"/>
      <c r="SWR110" s="420"/>
      <c r="SWS110" s="420"/>
      <c r="SWT110" s="420"/>
      <c r="SWU110" s="420"/>
      <c r="SWV110" s="420"/>
      <c r="SWW110" s="420"/>
      <c r="SWX110" s="420"/>
      <c r="SWY110" s="420"/>
      <c r="SWZ110" s="420"/>
      <c r="SXA110" s="420"/>
      <c r="SXB110" s="420"/>
      <c r="SXC110" s="420"/>
      <c r="SXD110" s="420"/>
      <c r="SXE110" s="420"/>
      <c r="SXF110" s="420"/>
      <c r="SXG110" s="420"/>
      <c r="SXH110" s="420"/>
      <c r="SXI110" s="420"/>
      <c r="SXJ110" s="420"/>
      <c r="SXK110" s="420"/>
      <c r="SXL110" s="420"/>
      <c r="SXM110" s="420"/>
      <c r="SXN110" s="420"/>
      <c r="SXO110" s="420"/>
      <c r="SXP110" s="420"/>
      <c r="SXQ110" s="420"/>
      <c r="SXR110" s="420"/>
      <c r="SXS110" s="420"/>
      <c r="SXT110" s="420"/>
      <c r="SXU110" s="420"/>
      <c r="SXV110" s="420"/>
      <c r="SXW110" s="420"/>
      <c r="SXX110" s="420"/>
      <c r="SXY110" s="420"/>
      <c r="SXZ110" s="420"/>
      <c r="SYA110" s="420"/>
      <c r="SYB110" s="420"/>
      <c r="SYC110" s="420"/>
      <c r="SYD110" s="420"/>
      <c r="SYE110" s="420"/>
      <c r="SYF110" s="420"/>
      <c r="SYG110" s="420"/>
      <c r="SYH110" s="420"/>
      <c r="SYI110" s="420"/>
      <c r="SYJ110" s="420"/>
      <c r="SYK110" s="420"/>
      <c r="SYL110" s="420"/>
      <c r="SYM110" s="420"/>
      <c r="SYN110" s="420"/>
      <c r="SYO110" s="420"/>
      <c r="SYP110" s="420"/>
      <c r="SYQ110" s="420"/>
      <c r="SYR110" s="420"/>
      <c r="SYS110" s="420"/>
      <c r="SYT110" s="420"/>
      <c r="SYU110" s="420"/>
      <c r="SYV110" s="420"/>
      <c r="SYW110" s="420"/>
      <c r="SYX110" s="420"/>
      <c r="SYY110" s="420"/>
      <c r="SYZ110" s="420"/>
      <c r="SZA110" s="420"/>
      <c r="SZB110" s="420"/>
      <c r="SZC110" s="420"/>
      <c r="SZD110" s="420"/>
      <c r="SZE110" s="420"/>
      <c r="SZF110" s="420"/>
      <c r="SZG110" s="420"/>
      <c r="SZH110" s="420"/>
      <c r="SZI110" s="420"/>
      <c r="SZJ110" s="420"/>
      <c r="SZK110" s="420"/>
      <c r="SZL110" s="420"/>
      <c r="SZM110" s="420"/>
      <c r="SZN110" s="420"/>
      <c r="SZO110" s="420"/>
      <c r="SZP110" s="420"/>
      <c r="SZQ110" s="420"/>
      <c r="SZR110" s="420"/>
      <c r="SZS110" s="420"/>
      <c r="SZT110" s="420"/>
      <c r="SZU110" s="420"/>
      <c r="SZV110" s="420"/>
      <c r="SZW110" s="420"/>
      <c r="SZX110" s="420"/>
      <c r="SZY110" s="420"/>
      <c r="SZZ110" s="420"/>
      <c r="TAA110" s="420"/>
      <c r="TAB110" s="420"/>
      <c r="TAC110" s="420"/>
      <c r="TAD110" s="420"/>
      <c r="TAE110" s="420"/>
      <c r="TAF110" s="420"/>
      <c r="TAG110" s="420"/>
      <c r="TAH110" s="420"/>
      <c r="TAI110" s="420"/>
      <c r="TAJ110" s="420"/>
      <c r="TAK110" s="420"/>
      <c r="TAL110" s="420"/>
      <c r="TAM110" s="420"/>
      <c r="TAN110" s="420"/>
      <c r="TAO110" s="420"/>
      <c r="TAP110" s="420"/>
      <c r="TAQ110" s="420"/>
      <c r="TAR110" s="420"/>
      <c r="TAS110" s="420"/>
      <c r="TAT110" s="420"/>
      <c r="TAU110" s="420"/>
      <c r="TAV110" s="420"/>
      <c r="TAW110" s="420"/>
      <c r="TAX110" s="420"/>
      <c r="TAY110" s="420"/>
      <c r="TAZ110" s="420"/>
      <c r="TBA110" s="420"/>
      <c r="TBB110" s="420"/>
      <c r="TBC110" s="420"/>
      <c r="TBD110" s="420"/>
      <c r="TBE110" s="420"/>
      <c r="TBF110" s="420"/>
      <c r="TBG110" s="420"/>
      <c r="TBH110" s="420"/>
      <c r="TBI110" s="420"/>
      <c r="TBJ110" s="420"/>
      <c r="TBK110" s="420"/>
      <c r="TBL110" s="420"/>
      <c r="TBM110" s="420"/>
      <c r="TBN110" s="420"/>
      <c r="TBO110" s="420"/>
      <c r="TBP110" s="420"/>
      <c r="TBQ110" s="420"/>
      <c r="TBR110" s="420"/>
      <c r="TBS110" s="420"/>
      <c r="TBT110" s="420"/>
      <c r="TBU110" s="420"/>
      <c r="TBV110" s="420"/>
      <c r="TBW110" s="420"/>
      <c r="TBX110" s="420"/>
      <c r="TBY110" s="420"/>
      <c r="TBZ110" s="420"/>
      <c r="TCA110" s="420"/>
      <c r="TCB110" s="420"/>
      <c r="TCC110" s="420"/>
      <c r="TCD110" s="420"/>
      <c r="TCE110" s="420"/>
      <c r="TCF110" s="420"/>
      <c r="TCG110" s="420"/>
      <c r="TCH110" s="420"/>
      <c r="TCI110" s="420"/>
      <c r="TCJ110" s="420"/>
      <c r="TCK110" s="420"/>
      <c r="TCL110" s="420"/>
      <c r="TCM110" s="420"/>
      <c r="TCN110" s="420"/>
      <c r="TCO110" s="420"/>
      <c r="TCP110" s="420"/>
      <c r="TCQ110" s="420"/>
      <c r="TCR110" s="420"/>
      <c r="TCS110" s="420"/>
      <c r="TCT110" s="420"/>
      <c r="TCU110" s="420"/>
      <c r="TCV110" s="420"/>
      <c r="TCW110" s="420"/>
      <c r="TCX110" s="420"/>
      <c r="TCY110" s="420"/>
      <c r="TCZ110" s="420"/>
      <c r="TDA110" s="420"/>
      <c r="TDB110" s="420"/>
      <c r="TDC110" s="420"/>
      <c r="TDD110" s="420"/>
      <c r="TDE110" s="420"/>
      <c r="TDF110" s="420"/>
      <c r="TDG110" s="420"/>
      <c r="TDH110" s="420"/>
      <c r="TDI110" s="420"/>
      <c r="TDJ110" s="420"/>
      <c r="TDK110" s="420"/>
      <c r="TDL110" s="420"/>
      <c r="TDM110" s="420"/>
      <c r="TDN110" s="420"/>
      <c r="TDO110" s="420"/>
      <c r="TDP110" s="420"/>
      <c r="TDQ110" s="420"/>
      <c r="TDR110" s="420"/>
      <c r="TDS110" s="420"/>
      <c r="TDT110" s="420"/>
      <c r="TDU110" s="420"/>
      <c r="TDV110" s="420"/>
      <c r="TDW110" s="420"/>
      <c r="TDX110" s="420"/>
      <c r="TDY110" s="420"/>
      <c r="TDZ110" s="420"/>
      <c r="TEA110" s="420"/>
      <c r="TEB110" s="420"/>
      <c r="TEC110" s="420"/>
      <c r="TED110" s="420"/>
      <c r="TEE110" s="420"/>
      <c r="TEF110" s="420"/>
      <c r="TEG110" s="420"/>
      <c r="TEH110" s="420"/>
      <c r="TEI110" s="420"/>
      <c r="TEJ110" s="420"/>
      <c r="TEK110" s="420"/>
      <c r="TEL110" s="420"/>
      <c r="TEM110" s="420"/>
      <c r="TEN110" s="420"/>
      <c r="TEO110" s="420"/>
      <c r="TEP110" s="420"/>
      <c r="TEQ110" s="420"/>
      <c r="TER110" s="420"/>
      <c r="TES110" s="420"/>
      <c r="TET110" s="420"/>
      <c r="TEU110" s="420"/>
      <c r="TEV110" s="420"/>
      <c r="TEW110" s="420"/>
      <c r="TEX110" s="420"/>
      <c r="TEY110" s="420"/>
      <c r="TEZ110" s="420"/>
      <c r="TFA110" s="420"/>
      <c r="TFB110" s="420"/>
      <c r="TFC110" s="420"/>
      <c r="TFD110" s="420"/>
      <c r="TFE110" s="420"/>
      <c r="TFF110" s="420"/>
      <c r="TFG110" s="420"/>
      <c r="TFH110" s="420"/>
      <c r="TFI110" s="420"/>
      <c r="TFJ110" s="420"/>
      <c r="TFK110" s="420"/>
      <c r="TFL110" s="420"/>
      <c r="TFM110" s="420"/>
      <c r="TFN110" s="420"/>
      <c r="TFO110" s="420"/>
      <c r="TFP110" s="420"/>
      <c r="TFQ110" s="420"/>
      <c r="TFR110" s="420"/>
      <c r="TFS110" s="420"/>
      <c r="TFT110" s="420"/>
      <c r="TFU110" s="420"/>
      <c r="TFV110" s="420"/>
      <c r="TFW110" s="420"/>
      <c r="TFX110" s="420"/>
      <c r="TFY110" s="420"/>
      <c r="TFZ110" s="420"/>
      <c r="TGA110" s="420"/>
      <c r="TGB110" s="420"/>
      <c r="TGC110" s="420"/>
      <c r="TGD110" s="420"/>
      <c r="TGE110" s="420"/>
      <c r="TGF110" s="420"/>
      <c r="TGG110" s="420"/>
      <c r="TGH110" s="420"/>
      <c r="TGI110" s="420"/>
      <c r="TGJ110" s="420"/>
      <c r="TGK110" s="420"/>
      <c r="TGL110" s="420"/>
      <c r="TGM110" s="420"/>
      <c r="TGN110" s="420"/>
      <c r="TGO110" s="420"/>
      <c r="TGP110" s="420"/>
      <c r="TGQ110" s="420"/>
      <c r="TGR110" s="420"/>
      <c r="TGS110" s="420"/>
      <c r="TGT110" s="420"/>
      <c r="TGU110" s="420"/>
      <c r="TGV110" s="420"/>
      <c r="TGW110" s="420"/>
      <c r="TGX110" s="420"/>
      <c r="TGY110" s="420"/>
      <c r="TGZ110" s="420"/>
      <c r="THA110" s="420"/>
      <c r="THB110" s="420"/>
      <c r="THC110" s="420"/>
      <c r="THD110" s="420"/>
      <c r="THE110" s="420"/>
      <c r="THF110" s="420"/>
      <c r="THG110" s="420"/>
      <c r="THH110" s="420"/>
      <c r="THI110" s="420"/>
      <c r="THJ110" s="420"/>
      <c r="THK110" s="420"/>
      <c r="THL110" s="420"/>
      <c r="THM110" s="420"/>
      <c r="THN110" s="420"/>
      <c r="THO110" s="420"/>
      <c r="THP110" s="420"/>
      <c r="THQ110" s="420"/>
      <c r="THR110" s="420"/>
      <c r="THS110" s="420"/>
      <c r="THT110" s="420"/>
      <c r="THU110" s="420"/>
      <c r="THV110" s="420"/>
      <c r="THW110" s="420"/>
      <c r="THX110" s="420"/>
      <c r="THY110" s="420"/>
      <c r="THZ110" s="420"/>
      <c r="TIA110" s="420"/>
      <c r="TIB110" s="420"/>
      <c r="TIC110" s="420"/>
      <c r="TID110" s="420"/>
      <c r="TIE110" s="420"/>
      <c r="TIF110" s="420"/>
      <c r="TIG110" s="420"/>
      <c r="TIH110" s="420"/>
      <c r="TII110" s="420"/>
      <c r="TIJ110" s="420"/>
      <c r="TIK110" s="420"/>
      <c r="TIL110" s="420"/>
      <c r="TIM110" s="420"/>
      <c r="TIN110" s="420"/>
      <c r="TIO110" s="420"/>
      <c r="TIP110" s="420"/>
      <c r="TIQ110" s="420"/>
      <c r="TIR110" s="420"/>
      <c r="TIS110" s="420"/>
      <c r="TIT110" s="420"/>
      <c r="TIU110" s="420"/>
      <c r="TIV110" s="420"/>
      <c r="TIW110" s="420"/>
      <c r="TIX110" s="420"/>
      <c r="TIY110" s="420"/>
      <c r="TIZ110" s="420"/>
      <c r="TJA110" s="420"/>
      <c r="TJB110" s="420"/>
      <c r="TJC110" s="420"/>
      <c r="TJD110" s="420"/>
      <c r="TJE110" s="420"/>
      <c r="TJF110" s="420"/>
      <c r="TJG110" s="420"/>
      <c r="TJH110" s="420"/>
      <c r="TJI110" s="420"/>
      <c r="TJJ110" s="420"/>
      <c r="TJK110" s="420"/>
      <c r="TJL110" s="420"/>
      <c r="TJM110" s="420"/>
      <c r="TJN110" s="420"/>
      <c r="TJO110" s="420"/>
      <c r="TJP110" s="420"/>
      <c r="TJQ110" s="420"/>
      <c r="TJR110" s="420"/>
      <c r="TJS110" s="420"/>
      <c r="TJT110" s="420"/>
      <c r="TJU110" s="420"/>
      <c r="TJV110" s="420"/>
      <c r="TJW110" s="420"/>
      <c r="TJX110" s="420"/>
      <c r="TJY110" s="420"/>
      <c r="TJZ110" s="420"/>
      <c r="TKA110" s="420"/>
      <c r="TKB110" s="420"/>
      <c r="TKC110" s="420"/>
      <c r="TKD110" s="420"/>
      <c r="TKE110" s="420"/>
      <c r="TKF110" s="420"/>
      <c r="TKG110" s="420"/>
      <c r="TKH110" s="420"/>
      <c r="TKI110" s="420"/>
      <c r="TKJ110" s="420"/>
      <c r="TKK110" s="420"/>
      <c r="TKL110" s="420"/>
      <c r="TKM110" s="420"/>
      <c r="TKN110" s="420"/>
      <c r="TKO110" s="420"/>
      <c r="TKP110" s="420"/>
      <c r="TKQ110" s="420"/>
      <c r="TKR110" s="420"/>
      <c r="TKS110" s="420"/>
      <c r="TKT110" s="420"/>
      <c r="TKU110" s="420"/>
      <c r="TKV110" s="420"/>
      <c r="TKW110" s="420"/>
      <c r="TKX110" s="420"/>
      <c r="TKY110" s="420"/>
      <c r="TKZ110" s="420"/>
      <c r="TLA110" s="420"/>
      <c r="TLB110" s="420"/>
      <c r="TLC110" s="420"/>
      <c r="TLD110" s="420"/>
      <c r="TLE110" s="420"/>
      <c r="TLF110" s="420"/>
      <c r="TLG110" s="420"/>
      <c r="TLH110" s="420"/>
      <c r="TLI110" s="420"/>
      <c r="TLJ110" s="420"/>
      <c r="TLK110" s="420"/>
      <c r="TLL110" s="420"/>
      <c r="TLM110" s="420"/>
      <c r="TLN110" s="420"/>
      <c r="TLO110" s="420"/>
      <c r="TLP110" s="420"/>
      <c r="TLQ110" s="420"/>
      <c r="TLR110" s="420"/>
      <c r="TLS110" s="420"/>
      <c r="TLT110" s="420"/>
      <c r="TLU110" s="420"/>
      <c r="TLV110" s="420"/>
      <c r="TLW110" s="420"/>
      <c r="TLX110" s="420"/>
      <c r="TLY110" s="420"/>
      <c r="TLZ110" s="420"/>
      <c r="TMA110" s="420"/>
      <c r="TMB110" s="420"/>
      <c r="TMC110" s="420"/>
      <c r="TMD110" s="420"/>
      <c r="TME110" s="420"/>
      <c r="TMF110" s="420"/>
      <c r="TMG110" s="420"/>
      <c r="TMH110" s="420"/>
      <c r="TMI110" s="420"/>
      <c r="TMJ110" s="420"/>
      <c r="TMK110" s="420"/>
      <c r="TML110" s="420"/>
      <c r="TMM110" s="420"/>
      <c r="TMN110" s="420"/>
      <c r="TMO110" s="420"/>
      <c r="TMP110" s="420"/>
      <c r="TMQ110" s="420"/>
      <c r="TMR110" s="420"/>
      <c r="TMS110" s="420"/>
      <c r="TMT110" s="420"/>
      <c r="TMU110" s="420"/>
      <c r="TMV110" s="420"/>
      <c r="TMW110" s="420"/>
      <c r="TMX110" s="420"/>
      <c r="TMY110" s="420"/>
      <c r="TMZ110" s="420"/>
      <c r="TNA110" s="420"/>
      <c r="TNB110" s="420"/>
      <c r="TNC110" s="420"/>
      <c r="TND110" s="420"/>
      <c r="TNE110" s="420"/>
      <c r="TNF110" s="420"/>
      <c r="TNG110" s="420"/>
      <c r="TNH110" s="420"/>
      <c r="TNI110" s="420"/>
      <c r="TNJ110" s="420"/>
      <c r="TNK110" s="420"/>
      <c r="TNL110" s="420"/>
      <c r="TNM110" s="420"/>
      <c r="TNN110" s="420"/>
      <c r="TNO110" s="420"/>
      <c r="TNP110" s="420"/>
      <c r="TNQ110" s="420"/>
      <c r="TNR110" s="420"/>
      <c r="TNS110" s="420"/>
      <c r="TNT110" s="420"/>
      <c r="TNU110" s="420"/>
      <c r="TNV110" s="420"/>
      <c r="TNW110" s="420"/>
      <c r="TNX110" s="420"/>
      <c r="TNY110" s="420"/>
      <c r="TNZ110" s="420"/>
      <c r="TOA110" s="420"/>
      <c r="TOB110" s="420"/>
      <c r="TOC110" s="420"/>
      <c r="TOD110" s="420"/>
      <c r="TOE110" s="420"/>
      <c r="TOF110" s="420"/>
      <c r="TOG110" s="420"/>
      <c r="TOH110" s="420"/>
      <c r="TOI110" s="420"/>
      <c r="TOJ110" s="420"/>
      <c r="TOK110" s="420"/>
      <c r="TOL110" s="420"/>
      <c r="TOM110" s="420"/>
      <c r="TON110" s="420"/>
      <c r="TOO110" s="420"/>
      <c r="TOP110" s="420"/>
      <c r="TOQ110" s="420"/>
      <c r="TOR110" s="420"/>
      <c r="TOS110" s="420"/>
      <c r="TOT110" s="420"/>
      <c r="TOU110" s="420"/>
      <c r="TOV110" s="420"/>
      <c r="TOW110" s="420"/>
      <c r="TOX110" s="420"/>
      <c r="TOY110" s="420"/>
      <c r="TOZ110" s="420"/>
      <c r="TPA110" s="420"/>
      <c r="TPB110" s="420"/>
      <c r="TPC110" s="420"/>
      <c r="TPD110" s="420"/>
      <c r="TPE110" s="420"/>
      <c r="TPF110" s="420"/>
      <c r="TPG110" s="420"/>
      <c r="TPH110" s="420"/>
      <c r="TPI110" s="420"/>
      <c r="TPJ110" s="420"/>
      <c r="TPK110" s="420"/>
      <c r="TPL110" s="420"/>
      <c r="TPM110" s="420"/>
      <c r="TPN110" s="420"/>
      <c r="TPO110" s="420"/>
      <c r="TPP110" s="420"/>
      <c r="TPQ110" s="420"/>
      <c r="TPR110" s="420"/>
      <c r="TPS110" s="420"/>
      <c r="TPT110" s="420"/>
      <c r="TPU110" s="420"/>
      <c r="TPV110" s="420"/>
      <c r="TPW110" s="420"/>
      <c r="TPX110" s="420"/>
      <c r="TPY110" s="420"/>
      <c r="TPZ110" s="420"/>
      <c r="TQA110" s="420"/>
      <c r="TQB110" s="420"/>
      <c r="TQC110" s="420"/>
      <c r="TQD110" s="420"/>
      <c r="TQE110" s="420"/>
      <c r="TQF110" s="420"/>
      <c r="TQG110" s="420"/>
      <c r="TQH110" s="420"/>
      <c r="TQI110" s="420"/>
      <c r="TQJ110" s="420"/>
      <c r="TQK110" s="420"/>
      <c r="TQL110" s="420"/>
      <c r="TQM110" s="420"/>
      <c r="TQN110" s="420"/>
      <c r="TQO110" s="420"/>
      <c r="TQP110" s="420"/>
      <c r="TQQ110" s="420"/>
      <c r="TQR110" s="420"/>
      <c r="TQS110" s="420"/>
      <c r="TQT110" s="420"/>
      <c r="TQU110" s="420"/>
      <c r="TQV110" s="420"/>
      <c r="TQW110" s="420"/>
      <c r="TQX110" s="420"/>
      <c r="TQY110" s="420"/>
      <c r="TQZ110" s="420"/>
      <c r="TRA110" s="420"/>
      <c r="TRB110" s="420"/>
      <c r="TRC110" s="420"/>
      <c r="TRD110" s="420"/>
      <c r="TRE110" s="420"/>
      <c r="TRF110" s="420"/>
      <c r="TRG110" s="420"/>
      <c r="TRH110" s="420"/>
      <c r="TRI110" s="420"/>
      <c r="TRJ110" s="420"/>
      <c r="TRK110" s="420"/>
      <c r="TRL110" s="420"/>
      <c r="TRM110" s="420"/>
      <c r="TRN110" s="420"/>
      <c r="TRO110" s="420"/>
      <c r="TRP110" s="420"/>
      <c r="TRQ110" s="420"/>
      <c r="TRR110" s="420"/>
      <c r="TRS110" s="420"/>
      <c r="TRT110" s="420"/>
      <c r="TRU110" s="420"/>
      <c r="TRV110" s="420"/>
      <c r="TRW110" s="420"/>
      <c r="TRX110" s="420"/>
      <c r="TRY110" s="420"/>
      <c r="TRZ110" s="420"/>
      <c r="TSA110" s="420"/>
      <c r="TSB110" s="420"/>
      <c r="TSC110" s="420"/>
      <c r="TSD110" s="420"/>
      <c r="TSE110" s="420"/>
      <c r="TSF110" s="420"/>
      <c r="TSG110" s="420"/>
      <c r="TSH110" s="420"/>
      <c r="TSI110" s="420"/>
      <c r="TSJ110" s="420"/>
      <c r="TSK110" s="420"/>
      <c r="TSL110" s="420"/>
      <c r="TSM110" s="420"/>
      <c r="TSN110" s="420"/>
      <c r="TSO110" s="420"/>
      <c r="TSP110" s="420"/>
      <c r="TSQ110" s="420"/>
      <c r="TSR110" s="420"/>
      <c r="TSS110" s="420"/>
      <c r="TST110" s="420"/>
      <c r="TSU110" s="420"/>
      <c r="TSV110" s="420"/>
      <c r="TSW110" s="420"/>
      <c r="TSX110" s="420"/>
      <c r="TSY110" s="420"/>
      <c r="TSZ110" s="420"/>
      <c r="TTA110" s="420"/>
      <c r="TTB110" s="420"/>
      <c r="TTC110" s="420"/>
      <c r="TTD110" s="420"/>
      <c r="TTE110" s="420"/>
      <c r="TTF110" s="420"/>
      <c r="TTG110" s="420"/>
      <c r="TTH110" s="420"/>
      <c r="TTI110" s="420"/>
      <c r="TTJ110" s="420"/>
      <c r="TTK110" s="420"/>
      <c r="TTL110" s="420"/>
      <c r="TTM110" s="420"/>
      <c r="TTN110" s="420"/>
      <c r="TTO110" s="420"/>
      <c r="TTP110" s="420"/>
      <c r="TTQ110" s="420"/>
      <c r="TTR110" s="420"/>
      <c r="TTS110" s="420"/>
      <c r="TTT110" s="420"/>
      <c r="TTU110" s="420"/>
      <c r="TTV110" s="420"/>
      <c r="TTW110" s="420"/>
      <c r="TTX110" s="420"/>
      <c r="TTY110" s="420"/>
      <c r="TTZ110" s="420"/>
      <c r="TUA110" s="420"/>
      <c r="TUB110" s="420"/>
      <c r="TUC110" s="420"/>
      <c r="TUD110" s="420"/>
      <c r="TUE110" s="420"/>
      <c r="TUF110" s="420"/>
      <c r="TUG110" s="420"/>
      <c r="TUH110" s="420"/>
      <c r="TUI110" s="420"/>
      <c r="TUJ110" s="420"/>
      <c r="TUK110" s="420"/>
      <c r="TUL110" s="420"/>
      <c r="TUM110" s="420"/>
      <c r="TUN110" s="420"/>
      <c r="TUO110" s="420"/>
      <c r="TUP110" s="420"/>
      <c r="TUQ110" s="420"/>
      <c r="TUR110" s="420"/>
      <c r="TUS110" s="420"/>
      <c r="TUT110" s="420"/>
      <c r="TUU110" s="420"/>
      <c r="TUV110" s="420"/>
      <c r="TUW110" s="420"/>
      <c r="TUX110" s="420"/>
      <c r="TUY110" s="420"/>
      <c r="TUZ110" s="420"/>
      <c r="TVA110" s="420"/>
      <c r="TVB110" s="420"/>
      <c r="TVC110" s="420"/>
      <c r="TVD110" s="420"/>
      <c r="TVE110" s="420"/>
      <c r="TVF110" s="420"/>
      <c r="TVG110" s="420"/>
      <c r="TVH110" s="420"/>
      <c r="TVI110" s="420"/>
      <c r="TVJ110" s="420"/>
      <c r="TVK110" s="420"/>
      <c r="TVL110" s="420"/>
      <c r="TVM110" s="420"/>
      <c r="TVN110" s="420"/>
      <c r="TVO110" s="420"/>
      <c r="TVP110" s="420"/>
      <c r="TVQ110" s="420"/>
      <c r="TVR110" s="420"/>
      <c r="TVS110" s="420"/>
      <c r="TVT110" s="420"/>
      <c r="TVU110" s="420"/>
      <c r="TVV110" s="420"/>
      <c r="TVW110" s="420"/>
      <c r="TVX110" s="420"/>
      <c r="TVY110" s="420"/>
      <c r="TVZ110" s="420"/>
      <c r="TWA110" s="420"/>
      <c r="TWB110" s="420"/>
      <c r="TWC110" s="420"/>
      <c r="TWD110" s="420"/>
      <c r="TWE110" s="420"/>
      <c r="TWF110" s="420"/>
      <c r="TWG110" s="420"/>
      <c r="TWH110" s="420"/>
      <c r="TWI110" s="420"/>
      <c r="TWJ110" s="420"/>
      <c r="TWK110" s="420"/>
      <c r="TWL110" s="420"/>
      <c r="TWM110" s="420"/>
      <c r="TWN110" s="420"/>
      <c r="TWO110" s="420"/>
      <c r="TWP110" s="420"/>
      <c r="TWQ110" s="420"/>
      <c r="TWR110" s="420"/>
      <c r="TWS110" s="420"/>
      <c r="TWT110" s="420"/>
      <c r="TWU110" s="420"/>
      <c r="TWV110" s="420"/>
      <c r="TWW110" s="420"/>
      <c r="TWX110" s="420"/>
      <c r="TWY110" s="420"/>
      <c r="TWZ110" s="420"/>
      <c r="TXA110" s="420"/>
      <c r="TXB110" s="420"/>
      <c r="TXC110" s="420"/>
      <c r="TXD110" s="420"/>
      <c r="TXE110" s="420"/>
      <c r="TXF110" s="420"/>
      <c r="TXG110" s="420"/>
      <c r="TXH110" s="420"/>
      <c r="TXI110" s="420"/>
      <c r="TXJ110" s="420"/>
      <c r="TXK110" s="420"/>
      <c r="TXL110" s="420"/>
      <c r="TXM110" s="420"/>
      <c r="TXN110" s="420"/>
      <c r="TXO110" s="420"/>
      <c r="TXP110" s="420"/>
      <c r="TXQ110" s="420"/>
      <c r="TXR110" s="420"/>
      <c r="TXS110" s="420"/>
      <c r="TXT110" s="420"/>
      <c r="TXU110" s="420"/>
      <c r="TXV110" s="420"/>
      <c r="TXW110" s="420"/>
      <c r="TXX110" s="420"/>
      <c r="TXY110" s="420"/>
      <c r="TXZ110" s="420"/>
      <c r="TYA110" s="420"/>
      <c r="TYB110" s="420"/>
      <c r="TYC110" s="420"/>
      <c r="TYD110" s="420"/>
      <c r="TYE110" s="420"/>
      <c r="TYF110" s="420"/>
      <c r="TYG110" s="420"/>
      <c r="TYH110" s="420"/>
      <c r="TYI110" s="420"/>
      <c r="TYJ110" s="420"/>
      <c r="TYK110" s="420"/>
      <c r="TYL110" s="420"/>
      <c r="TYM110" s="420"/>
      <c r="TYN110" s="420"/>
      <c r="TYO110" s="420"/>
      <c r="TYP110" s="420"/>
      <c r="TYQ110" s="420"/>
      <c r="TYR110" s="420"/>
      <c r="TYS110" s="420"/>
      <c r="TYT110" s="420"/>
      <c r="TYU110" s="420"/>
      <c r="TYV110" s="420"/>
      <c r="TYW110" s="420"/>
      <c r="TYX110" s="420"/>
      <c r="TYY110" s="420"/>
      <c r="TYZ110" s="420"/>
      <c r="TZA110" s="420"/>
      <c r="TZB110" s="420"/>
      <c r="TZC110" s="420"/>
      <c r="TZD110" s="420"/>
      <c r="TZE110" s="420"/>
      <c r="TZF110" s="420"/>
      <c r="TZG110" s="420"/>
      <c r="TZH110" s="420"/>
      <c r="TZI110" s="420"/>
      <c r="TZJ110" s="420"/>
      <c r="TZK110" s="420"/>
      <c r="TZL110" s="420"/>
      <c r="TZM110" s="420"/>
      <c r="TZN110" s="420"/>
      <c r="TZO110" s="420"/>
      <c r="TZP110" s="420"/>
      <c r="TZQ110" s="420"/>
      <c r="TZR110" s="420"/>
      <c r="TZS110" s="420"/>
      <c r="TZT110" s="420"/>
      <c r="TZU110" s="420"/>
      <c r="TZV110" s="420"/>
      <c r="TZW110" s="420"/>
      <c r="TZX110" s="420"/>
      <c r="TZY110" s="420"/>
      <c r="TZZ110" s="420"/>
      <c r="UAA110" s="420"/>
      <c r="UAB110" s="420"/>
      <c r="UAC110" s="420"/>
      <c r="UAD110" s="420"/>
      <c r="UAE110" s="420"/>
      <c r="UAF110" s="420"/>
      <c r="UAG110" s="420"/>
      <c r="UAH110" s="420"/>
      <c r="UAI110" s="420"/>
      <c r="UAJ110" s="420"/>
      <c r="UAK110" s="420"/>
      <c r="UAL110" s="420"/>
      <c r="UAM110" s="420"/>
      <c r="UAN110" s="420"/>
      <c r="UAO110" s="420"/>
      <c r="UAP110" s="420"/>
      <c r="UAQ110" s="420"/>
      <c r="UAR110" s="420"/>
      <c r="UAS110" s="420"/>
      <c r="UAT110" s="420"/>
      <c r="UAU110" s="420"/>
      <c r="UAV110" s="420"/>
      <c r="UAW110" s="420"/>
      <c r="UAX110" s="420"/>
      <c r="UAY110" s="420"/>
      <c r="UAZ110" s="420"/>
      <c r="UBA110" s="420"/>
      <c r="UBB110" s="420"/>
      <c r="UBC110" s="420"/>
      <c r="UBD110" s="420"/>
      <c r="UBE110" s="420"/>
      <c r="UBF110" s="420"/>
      <c r="UBG110" s="420"/>
      <c r="UBH110" s="420"/>
      <c r="UBI110" s="420"/>
      <c r="UBJ110" s="420"/>
      <c r="UBK110" s="420"/>
      <c r="UBL110" s="420"/>
      <c r="UBM110" s="420"/>
      <c r="UBN110" s="420"/>
      <c r="UBO110" s="420"/>
      <c r="UBP110" s="420"/>
      <c r="UBQ110" s="420"/>
      <c r="UBR110" s="420"/>
      <c r="UBS110" s="420"/>
      <c r="UBT110" s="420"/>
      <c r="UBU110" s="420"/>
      <c r="UBV110" s="420"/>
      <c r="UBW110" s="420"/>
      <c r="UBX110" s="420"/>
      <c r="UBY110" s="420"/>
      <c r="UBZ110" s="420"/>
      <c r="UCA110" s="420"/>
      <c r="UCB110" s="420"/>
      <c r="UCC110" s="420"/>
      <c r="UCD110" s="420"/>
      <c r="UCE110" s="420"/>
      <c r="UCF110" s="420"/>
      <c r="UCG110" s="420"/>
      <c r="UCH110" s="420"/>
      <c r="UCI110" s="420"/>
      <c r="UCJ110" s="420"/>
      <c r="UCK110" s="420"/>
      <c r="UCL110" s="420"/>
      <c r="UCM110" s="420"/>
      <c r="UCN110" s="420"/>
      <c r="UCO110" s="420"/>
      <c r="UCP110" s="420"/>
      <c r="UCQ110" s="420"/>
      <c r="UCR110" s="420"/>
      <c r="UCS110" s="420"/>
      <c r="UCT110" s="420"/>
      <c r="UCU110" s="420"/>
      <c r="UCV110" s="420"/>
      <c r="UCW110" s="420"/>
      <c r="UCX110" s="420"/>
      <c r="UCY110" s="420"/>
      <c r="UCZ110" s="420"/>
      <c r="UDA110" s="420"/>
      <c r="UDB110" s="420"/>
      <c r="UDC110" s="420"/>
      <c r="UDD110" s="420"/>
      <c r="UDE110" s="420"/>
      <c r="UDF110" s="420"/>
      <c r="UDG110" s="420"/>
      <c r="UDH110" s="420"/>
      <c r="UDI110" s="420"/>
      <c r="UDJ110" s="420"/>
      <c r="UDK110" s="420"/>
      <c r="UDL110" s="420"/>
      <c r="UDM110" s="420"/>
      <c r="UDN110" s="420"/>
      <c r="UDO110" s="420"/>
      <c r="UDP110" s="420"/>
      <c r="UDQ110" s="420"/>
      <c r="UDR110" s="420"/>
      <c r="UDS110" s="420"/>
      <c r="UDT110" s="420"/>
      <c r="UDU110" s="420"/>
      <c r="UDV110" s="420"/>
      <c r="UDW110" s="420"/>
      <c r="UDX110" s="420"/>
      <c r="UDY110" s="420"/>
      <c r="UDZ110" s="420"/>
      <c r="UEA110" s="420"/>
      <c r="UEB110" s="420"/>
      <c r="UEC110" s="420"/>
      <c r="UED110" s="420"/>
      <c r="UEE110" s="420"/>
      <c r="UEF110" s="420"/>
      <c r="UEG110" s="420"/>
      <c r="UEH110" s="420"/>
      <c r="UEI110" s="420"/>
      <c r="UEJ110" s="420"/>
      <c r="UEK110" s="420"/>
      <c r="UEL110" s="420"/>
      <c r="UEM110" s="420"/>
      <c r="UEN110" s="420"/>
      <c r="UEO110" s="420"/>
      <c r="UEP110" s="420"/>
      <c r="UEQ110" s="420"/>
      <c r="UER110" s="420"/>
      <c r="UES110" s="420"/>
      <c r="UET110" s="420"/>
      <c r="UEU110" s="420"/>
      <c r="UEV110" s="420"/>
      <c r="UEW110" s="420"/>
      <c r="UEX110" s="420"/>
      <c r="UEY110" s="420"/>
      <c r="UEZ110" s="420"/>
      <c r="UFA110" s="420"/>
      <c r="UFB110" s="420"/>
      <c r="UFC110" s="420"/>
      <c r="UFD110" s="420"/>
      <c r="UFE110" s="420"/>
      <c r="UFF110" s="420"/>
      <c r="UFG110" s="420"/>
      <c r="UFH110" s="420"/>
      <c r="UFI110" s="420"/>
      <c r="UFJ110" s="420"/>
      <c r="UFK110" s="420"/>
      <c r="UFL110" s="420"/>
      <c r="UFM110" s="420"/>
      <c r="UFN110" s="420"/>
      <c r="UFO110" s="420"/>
      <c r="UFP110" s="420"/>
      <c r="UFQ110" s="420"/>
      <c r="UFR110" s="420"/>
      <c r="UFS110" s="420"/>
      <c r="UFT110" s="420"/>
      <c r="UFU110" s="420"/>
      <c r="UFV110" s="420"/>
      <c r="UFW110" s="420"/>
      <c r="UFX110" s="420"/>
      <c r="UFY110" s="420"/>
      <c r="UFZ110" s="420"/>
      <c r="UGA110" s="420"/>
      <c r="UGB110" s="420"/>
      <c r="UGC110" s="420"/>
      <c r="UGD110" s="420"/>
      <c r="UGE110" s="420"/>
      <c r="UGF110" s="420"/>
      <c r="UGG110" s="420"/>
      <c r="UGH110" s="420"/>
      <c r="UGI110" s="420"/>
      <c r="UGJ110" s="420"/>
      <c r="UGK110" s="420"/>
      <c r="UGL110" s="420"/>
      <c r="UGM110" s="420"/>
      <c r="UGN110" s="420"/>
      <c r="UGO110" s="420"/>
      <c r="UGP110" s="420"/>
      <c r="UGQ110" s="420"/>
      <c r="UGR110" s="420"/>
      <c r="UGS110" s="420"/>
      <c r="UGT110" s="420"/>
      <c r="UGU110" s="420"/>
      <c r="UGV110" s="420"/>
      <c r="UGW110" s="420"/>
      <c r="UGX110" s="420"/>
      <c r="UGY110" s="420"/>
      <c r="UGZ110" s="420"/>
      <c r="UHA110" s="420"/>
      <c r="UHB110" s="420"/>
      <c r="UHC110" s="420"/>
      <c r="UHD110" s="420"/>
      <c r="UHE110" s="420"/>
      <c r="UHF110" s="420"/>
      <c r="UHG110" s="420"/>
      <c r="UHH110" s="420"/>
      <c r="UHI110" s="420"/>
      <c r="UHJ110" s="420"/>
      <c r="UHK110" s="420"/>
      <c r="UHL110" s="420"/>
      <c r="UHM110" s="420"/>
      <c r="UHN110" s="420"/>
      <c r="UHO110" s="420"/>
      <c r="UHP110" s="420"/>
      <c r="UHQ110" s="420"/>
      <c r="UHR110" s="420"/>
      <c r="UHS110" s="420"/>
      <c r="UHT110" s="420"/>
      <c r="UHU110" s="420"/>
      <c r="UHV110" s="420"/>
      <c r="UHW110" s="420"/>
      <c r="UHX110" s="420"/>
      <c r="UHY110" s="420"/>
      <c r="UHZ110" s="420"/>
      <c r="UIA110" s="420"/>
      <c r="UIB110" s="420"/>
      <c r="UIC110" s="420"/>
      <c r="UID110" s="420"/>
      <c r="UIE110" s="420"/>
      <c r="UIF110" s="420"/>
      <c r="UIG110" s="420"/>
      <c r="UIH110" s="420"/>
      <c r="UII110" s="420"/>
      <c r="UIJ110" s="420"/>
      <c r="UIK110" s="420"/>
      <c r="UIL110" s="420"/>
      <c r="UIM110" s="420"/>
      <c r="UIN110" s="420"/>
      <c r="UIO110" s="420"/>
      <c r="UIP110" s="420"/>
      <c r="UIQ110" s="420"/>
      <c r="UIR110" s="420"/>
      <c r="UIS110" s="420"/>
      <c r="UIT110" s="420"/>
      <c r="UIU110" s="420"/>
      <c r="UIV110" s="420"/>
      <c r="UIW110" s="420"/>
      <c r="UIX110" s="420"/>
      <c r="UIY110" s="420"/>
      <c r="UIZ110" s="420"/>
      <c r="UJA110" s="420"/>
      <c r="UJB110" s="420"/>
      <c r="UJC110" s="420"/>
      <c r="UJD110" s="420"/>
      <c r="UJE110" s="420"/>
      <c r="UJF110" s="420"/>
      <c r="UJG110" s="420"/>
      <c r="UJH110" s="420"/>
      <c r="UJI110" s="420"/>
      <c r="UJJ110" s="420"/>
      <c r="UJK110" s="420"/>
      <c r="UJL110" s="420"/>
      <c r="UJM110" s="420"/>
      <c r="UJN110" s="420"/>
      <c r="UJO110" s="420"/>
      <c r="UJP110" s="420"/>
      <c r="UJQ110" s="420"/>
      <c r="UJR110" s="420"/>
      <c r="UJS110" s="420"/>
      <c r="UJT110" s="420"/>
      <c r="UJU110" s="420"/>
      <c r="UJV110" s="420"/>
      <c r="UJW110" s="420"/>
      <c r="UJX110" s="420"/>
      <c r="UJY110" s="420"/>
      <c r="UJZ110" s="420"/>
      <c r="UKA110" s="420"/>
      <c r="UKB110" s="420"/>
      <c r="UKC110" s="420"/>
      <c r="UKD110" s="420"/>
      <c r="UKE110" s="420"/>
      <c r="UKF110" s="420"/>
      <c r="UKG110" s="420"/>
      <c r="UKH110" s="420"/>
      <c r="UKI110" s="420"/>
      <c r="UKJ110" s="420"/>
      <c r="UKK110" s="420"/>
      <c r="UKL110" s="420"/>
      <c r="UKM110" s="420"/>
      <c r="UKN110" s="420"/>
      <c r="UKO110" s="420"/>
      <c r="UKP110" s="420"/>
      <c r="UKQ110" s="420"/>
      <c r="UKR110" s="420"/>
      <c r="UKS110" s="420"/>
      <c r="UKT110" s="420"/>
      <c r="UKU110" s="420"/>
      <c r="UKV110" s="420"/>
      <c r="UKW110" s="420"/>
      <c r="UKX110" s="420"/>
      <c r="UKY110" s="420"/>
      <c r="UKZ110" s="420"/>
      <c r="ULA110" s="420"/>
      <c r="ULB110" s="420"/>
      <c r="ULC110" s="420"/>
      <c r="ULD110" s="420"/>
      <c r="ULE110" s="420"/>
      <c r="ULF110" s="420"/>
      <c r="ULG110" s="420"/>
      <c r="ULH110" s="420"/>
      <c r="ULI110" s="420"/>
      <c r="ULJ110" s="420"/>
      <c r="ULK110" s="420"/>
      <c r="ULL110" s="420"/>
      <c r="ULM110" s="420"/>
      <c r="ULN110" s="420"/>
      <c r="ULO110" s="420"/>
      <c r="ULP110" s="420"/>
      <c r="ULQ110" s="420"/>
      <c r="ULR110" s="420"/>
      <c r="ULS110" s="420"/>
      <c r="ULT110" s="420"/>
      <c r="ULU110" s="420"/>
      <c r="ULV110" s="420"/>
      <c r="ULW110" s="420"/>
      <c r="ULX110" s="420"/>
      <c r="ULY110" s="420"/>
      <c r="ULZ110" s="420"/>
      <c r="UMA110" s="420"/>
      <c r="UMB110" s="420"/>
      <c r="UMC110" s="420"/>
      <c r="UMD110" s="420"/>
      <c r="UME110" s="420"/>
      <c r="UMF110" s="420"/>
      <c r="UMG110" s="420"/>
      <c r="UMH110" s="420"/>
      <c r="UMI110" s="420"/>
      <c r="UMJ110" s="420"/>
      <c r="UMK110" s="420"/>
      <c r="UML110" s="420"/>
      <c r="UMM110" s="420"/>
      <c r="UMN110" s="420"/>
      <c r="UMO110" s="420"/>
      <c r="UMP110" s="420"/>
      <c r="UMQ110" s="420"/>
      <c r="UMR110" s="420"/>
      <c r="UMS110" s="420"/>
      <c r="UMT110" s="420"/>
      <c r="UMU110" s="420"/>
      <c r="UMV110" s="420"/>
      <c r="UMW110" s="420"/>
      <c r="UMX110" s="420"/>
      <c r="UMY110" s="420"/>
      <c r="UMZ110" s="420"/>
      <c r="UNA110" s="420"/>
      <c r="UNB110" s="420"/>
      <c r="UNC110" s="420"/>
      <c r="UND110" s="420"/>
      <c r="UNE110" s="420"/>
      <c r="UNF110" s="420"/>
      <c r="UNG110" s="420"/>
      <c r="UNH110" s="420"/>
      <c r="UNI110" s="420"/>
      <c r="UNJ110" s="420"/>
      <c r="UNK110" s="420"/>
      <c r="UNL110" s="420"/>
      <c r="UNM110" s="420"/>
      <c r="UNN110" s="420"/>
      <c r="UNO110" s="420"/>
      <c r="UNP110" s="420"/>
      <c r="UNQ110" s="420"/>
      <c r="UNR110" s="420"/>
      <c r="UNS110" s="420"/>
      <c r="UNT110" s="420"/>
      <c r="UNU110" s="420"/>
      <c r="UNV110" s="420"/>
      <c r="UNW110" s="420"/>
      <c r="UNX110" s="420"/>
      <c r="UNY110" s="420"/>
      <c r="UNZ110" s="420"/>
      <c r="UOA110" s="420"/>
      <c r="UOB110" s="420"/>
      <c r="UOC110" s="420"/>
      <c r="UOD110" s="420"/>
      <c r="UOE110" s="420"/>
      <c r="UOF110" s="420"/>
      <c r="UOG110" s="420"/>
      <c r="UOH110" s="420"/>
      <c r="UOI110" s="420"/>
      <c r="UOJ110" s="420"/>
      <c r="UOK110" s="420"/>
      <c r="UOL110" s="420"/>
      <c r="UOM110" s="420"/>
      <c r="UON110" s="420"/>
      <c r="UOO110" s="420"/>
      <c r="UOP110" s="420"/>
      <c r="UOQ110" s="420"/>
      <c r="UOR110" s="420"/>
      <c r="UOS110" s="420"/>
      <c r="UOT110" s="420"/>
      <c r="UOU110" s="420"/>
      <c r="UOV110" s="420"/>
      <c r="UOW110" s="420"/>
      <c r="UOX110" s="420"/>
      <c r="UOY110" s="420"/>
      <c r="UOZ110" s="420"/>
      <c r="UPA110" s="420"/>
      <c r="UPB110" s="420"/>
      <c r="UPC110" s="420"/>
      <c r="UPD110" s="420"/>
      <c r="UPE110" s="420"/>
      <c r="UPF110" s="420"/>
      <c r="UPG110" s="420"/>
      <c r="UPH110" s="420"/>
      <c r="UPI110" s="420"/>
      <c r="UPJ110" s="420"/>
      <c r="UPK110" s="420"/>
      <c r="UPL110" s="420"/>
      <c r="UPM110" s="420"/>
      <c r="UPN110" s="420"/>
      <c r="UPO110" s="420"/>
      <c r="UPP110" s="420"/>
      <c r="UPQ110" s="420"/>
      <c r="UPR110" s="420"/>
      <c r="UPS110" s="420"/>
      <c r="UPT110" s="420"/>
      <c r="UPU110" s="420"/>
      <c r="UPV110" s="420"/>
      <c r="UPW110" s="420"/>
      <c r="UPX110" s="420"/>
      <c r="UPY110" s="420"/>
      <c r="UPZ110" s="420"/>
      <c r="UQA110" s="420"/>
      <c r="UQB110" s="420"/>
      <c r="UQC110" s="420"/>
      <c r="UQD110" s="420"/>
      <c r="UQE110" s="420"/>
      <c r="UQF110" s="420"/>
      <c r="UQG110" s="420"/>
      <c r="UQH110" s="420"/>
      <c r="UQI110" s="420"/>
      <c r="UQJ110" s="420"/>
      <c r="UQK110" s="420"/>
      <c r="UQL110" s="420"/>
      <c r="UQM110" s="420"/>
      <c r="UQN110" s="420"/>
      <c r="UQO110" s="420"/>
      <c r="UQP110" s="420"/>
      <c r="UQQ110" s="420"/>
      <c r="UQR110" s="420"/>
      <c r="UQS110" s="420"/>
      <c r="UQT110" s="420"/>
      <c r="UQU110" s="420"/>
      <c r="UQV110" s="420"/>
      <c r="UQW110" s="420"/>
      <c r="UQX110" s="420"/>
      <c r="UQY110" s="420"/>
      <c r="UQZ110" s="420"/>
      <c r="URA110" s="420"/>
      <c r="URB110" s="420"/>
      <c r="URC110" s="420"/>
      <c r="URD110" s="420"/>
      <c r="URE110" s="420"/>
      <c r="URF110" s="420"/>
      <c r="URG110" s="420"/>
      <c r="URH110" s="420"/>
      <c r="URI110" s="420"/>
      <c r="URJ110" s="420"/>
      <c r="URK110" s="420"/>
      <c r="URL110" s="420"/>
      <c r="URM110" s="420"/>
      <c r="URN110" s="420"/>
      <c r="URO110" s="420"/>
      <c r="URP110" s="420"/>
      <c r="URQ110" s="420"/>
      <c r="URR110" s="420"/>
      <c r="URS110" s="420"/>
      <c r="URT110" s="420"/>
      <c r="URU110" s="420"/>
      <c r="URV110" s="420"/>
      <c r="URW110" s="420"/>
      <c r="URX110" s="420"/>
      <c r="URY110" s="420"/>
      <c r="URZ110" s="420"/>
      <c r="USA110" s="420"/>
      <c r="USB110" s="420"/>
      <c r="USC110" s="420"/>
      <c r="USD110" s="420"/>
      <c r="USE110" s="420"/>
      <c r="USF110" s="420"/>
      <c r="USG110" s="420"/>
      <c r="USH110" s="420"/>
      <c r="USI110" s="420"/>
      <c r="USJ110" s="420"/>
      <c r="USK110" s="420"/>
      <c r="USL110" s="420"/>
      <c r="USM110" s="420"/>
      <c r="USN110" s="420"/>
      <c r="USO110" s="420"/>
      <c r="USP110" s="420"/>
      <c r="USQ110" s="420"/>
      <c r="USR110" s="420"/>
      <c r="USS110" s="420"/>
      <c r="UST110" s="420"/>
      <c r="USU110" s="420"/>
      <c r="USV110" s="420"/>
      <c r="USW110" s="420"/>
      <c r="USX110" s="420"/>
      <c r="USY110" s="420"/>
      <c r="USZ110" s="420"/>
      <c r="UTA110" s="420"/>
      <c r="UTB110" s="420"/>
      <c r="UTC110" s="420"/>
      <c r="UTD110" s="420"/>
      <c r="UTE110" s="420"/>
      <c r="UTF110" s="420"/>
      <c r="UTG110" s="420"/>
      <c r="UTH110" s="420"/>
      <c r="UTI110" s="420"/>
      <c r="UTJ110" s="420"/>
      <c r="UTK110" s="420"/>
      <c r="UTL110" s="420"/>
      <c r="UTM110" s="420"/>
      <c r="UTN110" s="420"/>
      <c r="UTO110" s="420"/>
      <c r="UTP110" s="420"/>
      <c r="UTQ110" s="420"/>
      <c r="UTR110" s="420"/>
      <c r="UTS110" s="420"/>
      <c r="UTT110" s="420"/>
      <c r="UTU110" s="420"/>
      <c r="UTV110" s="420"/>
      <c r="UTW110" s="420"/>
      <c r="UTX110" s="420"/>
      <c r="UTY110" s="420"/>
      <c r="UTZ110" s="420"/>
      <c r="UUA110" s="420"/>
      <c r="UUB110" s="420"/>
      <c r="UUC110" s="420"/>
      <c r="UUD110" s="420"/>
      <c r="UUE110" s="420"/>
      <c r="UUF110" s="420"/>
      <c r="UUG110" s="420"/>
      <c r="UUH110" s="420"/>
      <c r="UUI110" s="420"/>
      <c r="UUJ110" s="420"/>
      <c r="UUK110" s="420"/>
      <c r="UUL110" s="420"/>
      <c r="UUM110" s="420"/>
      <c r="UUN110" s="420"/>
      <c r="UUO110" s="420"/>
      <c r="UUP110" s="420"/>
      <c r="UUQ110" s="420"/>
      <c r="UUR110" s="420"/>
      <c r="UUS110" s="420"/>
      <c r="UUT110" s="420"/>
      <c r="UUU110" s="420"/>
      <c r="UUV110" s="420"/>
      <c r="UUW110" s="420"/>
      <c r="UUX110" s="420"/>
      <c r="UUY110" s="420"/>
      <c r="UUZ110" s="420"/>
      <c r="UVA110" s="420"/>
      <c r="UVB110" s="420"/>
      <c r="UVC110" s="420"/>
      <c r="UVD110" s="420"/>
      <c r="UVE110" s="420"/>
      <c r="UVF110" s="420"/>
      <c r="UVG110" s="420"/>
      <c r="UVH110" s="420"/>
      <c r="UVI110" s="420"/>
      <c r="UVJ110" s="420"/>
      <c r="UVK110" s="420"/>
      <c r="UVL110" s="420"/>
      <c r="UVM110" s="420"/>
      <c r="UVN110" s="420"/>
      <c r="UVO110" s="420"/>
      <c r="UVP110" s="420"/>
      <c r="UVQ110" s="420"/>
      <c r="UVR110" s="420"/>
      <c r="UVS110" s="420"/>
      <c r="UVT110" s="420"/>
      <c r="UVU110" s="420"/>
      <c r="UVV110" s="420"/>
      <c r="UVW110" s="420"/>
      <c r="UVX110" s="420"/>
      <c r="UVY110" s="420"/>
      <c r="UVZ110" s="420"/>
      <c r="UWA110" s="420"/>
      <c r="UWB110" s="420"/>
      <c r="UWC110" s="420"/>
      <c r="UWD110" s="420"/>
      <c r="UWE110" s="420"/>
      <c r="UWF110" s="420"/>
      <c r="UWG110" s="420"/>
      <c r="UWH110" s="420"/>
      <c r="UWI110" s="420"/>
      <c r="UWJ110" s="420"/>
      <c r="UWK110" s="420"/>
      <c r="UWL110" s="420"/>
      <c r="UWM110" s="420"/>
      <c r="UWN110" s="420"/>
      <c r="UWO110" s="420"/>
      <c r="UWP110" s="420"/>
      <c r="UWQ110" s="420"/>
      <c r="UWR110" s="420"/>
      <c r="UWS110" s="420"/>
      <c r="UWT110" s="420"/>
      <c r="UWU110" s="420"/>
      <c r="UWV110" s="420"/>
      <c r="UWW110" s="420"/>
      <c r="UWX110" s="420"/>
      <c r="UWY110" s="420"/>
      <c r="UWZ110" s="420"/>
      <c r="UXA110" s="420"/>
      <c r="UXB110" s="420"/>
      <c r="UXC110" s="420"/>
      <c r="UXD110" s="420"/>
      <c r="UXE110" s="420"/>
      <c r="UXF110" s="420"/>
      <c r="UXG110" s="420"/>
      <c r="UXH110" s="420"/>
      <c r="UXI110" s="420"/>
      <c r="UXJ110" s="420"/>
      <c r="UXK110" s="420"/>
      <c r="UXL110" s="420"/>
      <c r="UXM110" s="420"/>
      <c r="UXN110" s="420"/>
      <c r="UXO110" s="420"/>
      <c r="UXP110" s="420"/>
      <c r="UXQ110" s="420"/>
      <c r="UXR110" s="420"/>
      <c r="UXS110" s="420"/>
      <c r="UXT110" s="420"/>
      <c r="UXU110" s="420"/>
      <c r="UXV110" s="420"/>
      <c r="UXW110" s="420"/>
      <c r="UXX110" s="420"/>
      <c r="UXY110" s="420"/>
      <c r="UXZ110" s="420"/>
      <c r="UYA110" s="420"/>
      <c r="UYB110" s="420"/>
      <c r="UYC110" s="420"/>
      <c r="UYD110" s="420"/>
      <c r="UYE110" s="420"/>
      <c r="UYF110" s="420"/>
      <c r="UYG110" s="420"/>
      <c r="UYH110" s="420"/>
      <c r="UYI110" s="420"/>
      <c r="UYJ110" s="420"/>
      <c r="UYK110" s="420"/>
      <c r="UYL110" s="420"/>
      <c r="UYM110" s="420"/>
      <c r="UYN110" s="420"/>
      <c r="UYO110" s="420"/>
      <c r="UYP110" s="420"/>
      <c r="UYQ110" s="420"/>
      <c r="UYR110" s="420"/>
      <c r="UYS110" s="420"/>
      <c r="UYT110" s="420"/>
      <c r="UYU110" s="420"/>
      <c r="UYV110" s="420"/>
      <c r="UYW110" s="420"/>
      <c r="UYX110" s="420"/>
      <c r="UYY110" s="420"/>
      <c r="UYZ110" s="420"/>
      <c r="UZA110" s="420"/>
      <c r="UZB110" s="420"/>
      <c r="UZC110" s="420"/>
      <c r="UZD110" s="420"/>
      <c r="UZE110" s="420"/>
      <c r="UZF110" s="420"/>
      <c r="UZG110" s="420"/>
      <c r="UZH110" s="420"/>
      <c r="UZI110" s="420"/>
      <c r="UZJ110" s="420"/>
      <c r="UZK110" s="420"/>
      <c r="UZL110" s="420"/>
      <c r="UZM110" s="420"/>
      <c r="UZN110" s="420"/>
      <c r="UZO110" s="420"/>
      <c r="UZP110" s="420"/>
      <c r="UZQ110" s="420"/>
      <c r="UZR110" s="420"/>
      <c r="UZS110" s="420"/>
      <c r="UZT110" s="420"/>
      <c r="UZU110" s="420"/>
      <c r="UZV110" s="420"/>
      <c r="UZW110" s="420"/>
      <c r="UZX110" s="420"/>
      <c r="UZY110" s="420"/>
      <c r="UZZ110" s="420"/>
      <c r="VAA110" s="420"/>
      <c r="VAB110" s="420"/>
      <c r="VAC110" s="420"/>
      <c r="VAD110" s="420"/>
      <c r="VAE110" s="420"/>
      <c r="VAF110" s="420"/>
      <c r="VAG110" s="420"/>
      <c r="VAH110" s="420"/>
      <c r="VAI110" s="420"/>
      <c r="VAJ110" s="420"/>
      <c r="VAK110" s="420"/>
      <c r="VAL110" s="420"/>
      <c r="VAM110" s="420"/>
      <c r="VAN110" s="420"/>
      <c r="VAO110" s="420"/>
      <c r="VAP110" s="420"/>
      <c r="VAQ110" s="420"/>
      <c r="VAR110" s="420"/>
      <c r="VAS110" s="420"/>
      <c r="VAT110" s="420"/>
      <c r="VAU110" s="420"/>
      <c r="VAV110" s="420"/>
      <c r="VAW110" s="420"/>
      <c r="VAX110" s="420"/>
      <c r="VAY110" s="420"/>
      <c r="VAZ110" s="420"/>
      <c r="VBA110" s="420"/>
      <c r="VBB110" s="420"/>
      <c r="VBC110" s="420"/>
      <c r="VBD110" s="420"/>
      <c r="VBE110" s="420"/>
      <c r="VBF110" s="420"/>
      <c r="VBG110" s="420"/>
      <c r="VBH110" s="420"/>
      <c r="VBI110" s="420"/>
      <c r="VBJ110" s="420"/>
      <c r="VBK110" s="420"/>
      <c r="VBL110" s="420"/>
      <c r="VBM110" s="420"/>
      <c r="VBN110" s="420"/>
      <c r="VBO110" s="420"/>
      <c r="VBP110" s="420"/>
      <c r="VBQ110" s="420"/>
      <c r="VBR110" s="420"/>
      <c r="VBS110" s="420"/>
      <c r="VBT110" s="420"/>
      <c r="VBU110" s="420"/>
      <c r="VBV110" s="420"/>
      <c r="VBW110" s="420"/>
      <c r="VBX110" s="420"/>
      <c r="VBY110" s="420"/>
      <c r="VBZ110" s="420"/>
      <c r="VCA110" s="420"/>
      <c r="VCB110" s="420"/>
      <c r="VCC110" s="420"/>
      <c r="VCD110" s="420"/>
      <c r="VCE110" s="420"/>
      <c r="VCF110" s="420"/>
      <c r="VCG110" s="420"/>
      <c r="VCH110" s="420"/>
      <c r="VCI110" s="420"/>
      <c r="VCJ110" s="420"/>
      <c r="VCK110" s="420"/>
      <c r="VCL110" s="420"/>
      <c r="VCM110" s="420"/>
      <c r="VCN110" s="420"/>
      <c r="VCO110" s="420"/>
      <c r="VCP110" s="420"/>
      <c r="VCQ110" s="420"/>
      <c r="VCR110" s="420"/>
      <c r="VCS110" s="420"/>
      <c r="VCT110" s="420"/>
      <c r="VCU110" s="420"/>
      <c r="VCV110" s="420"/>
      <c r="VCW110" s="420"/>
      <c r="VCX110" s="420"/>
      <c r="VCY110" s="420"/>
      <c r="VCZ110" s="420"/>
      <c r="VDA110" s="420"/>
      <c r="VDB110" s="420"/>
      <c r="VDC110" s="420"/>
      <c r="VDD110" s="420"/>
      <c r="VDE110" s="420"/>
      <c r="VDF110" s="420"/>
      <c r="VDG110" s="420"/>
      <c r="VDH110" s="420"/>
      <c r="VDI110" s="420"/>
      <c r="VDJ110" s="420"/>
      <c r="VDK110" s="420"/>
      <c r="VDL110" s="420"/>
      <c r="VDM110" s="420"/>
      <c r="VDN110" s="420"/>
      <c r="VDO110" s="420"/>
      <c r="VDP110" s="420"/>
      <c r="VDQ110" s="420"/>
      <c r="VDR110" s="420"/>
      <c r="VDS110" s="420"/>
      <c r="VDT110" s="420"/>
      <c r="VDU110" s="420"/>
      <c r="VDV110" s="420"/>
      <c r="VDW110" s="420"/>
      <c r="VDX110" s="420"/>
      <c r="VDY110" s="420"/>
      <c r="VDZ110" s="420"/>
      <c r="VEA110" s="420"/>
      <c r="VEB110" s="420"/>
      <c r="VEC110" s="420"/>
      <c r="VED110" s="420"/>
      <c r="VEE110" s="420"/>
      <c r="VEF110" s="420"/>
      <c r="VEG110" s="420"/>
      <c r="VEH110" s="420"/>
      <c r="VEI110" s="420"/>
      <c r="VEJ110" s="420"/>
      <c r="VEK110" s="420"/>
      <c r="VEL110" s="420"/>
      <c r="VEM110" s="420"/>
      <c r="VEN110" s="420"/>
      <c r="VEO110" s="420"/>
      <c r="VEP110" s="420"/>
      <c r="VEQ110" s="420"/>
      <c r="VER110" s="420"/>
      <c r="VES110" s="420"/>
      <c r="VET110" s="420"/>
      <c r="VEU110" s="420"/>
      <c r="VEV110" s="420"/>
      <c r="VEW110" s="420"/>
      <c r="VEX110" s="420"/>
      <c r="VEY110" s="420"/>
      <c r="VEZ110" s="420"/>
      <c r="VFA110" s="420"/>
      <c r="VFB110" s="420"/>
      <c r="VFC110" s="420"/>
      <c r="VFD110" s="420"/>
      <c r="VFE110" s="420"/>
      <c r="VFF110" s="420"/>
      <c r="VFG110" s="420"/>
      <c r="VFH110" s="420"/>
      <c r="VFI110" s="420"/>
      <c r="VFJ110" s="420"/>
      <c r="VFK110" s="420"/>
      <c r="VFL110" s="420"/>
      <c r="VFM110" s="420"/>
      <c r="VFN110" s="420"/>
      <c r="VFO110" s="420"/>
      <c r="VFP110" s="420"/>
      <c r="VFQ110" s="420"/>
      <c r="VFR110" s="420"/>
      <c r="VFS110" s="420"/>
      <c r="VFT110" s="420"/>
      <c r="VFU110" s="420"/>
      <c r="VFV110" s="420"/>
      <c r="VFW110" s="420"/>
      <c r="VFX110" s="420"/>
      <c r="VFY110" s="420"/>
      <c r="VFZ110" s="420"/>
      <c r="VGA110" s="420"/>
      <c r="VGB110" s="420"/>
      <c r="VGC110" s="420"/>
      <c r="VGD110" s="420"/>
      <c r="VGE110" s="420"/>
      <c r="VGF110" s="420"/>
      <c r="VGG110" s="420"/>
      <c r="VGH110" s="420"/>
      <c r="VGI110" s="420"/>
      <c r="VGJ110" s="420"/>
      <c r="VGK110" s="420"/>
      <c r="VGL110" s="420"/>
      <c r="VGM110" s="420"/>
      <c r="VGN110" s="420"/>
      <c r="VGO110" s="420"/>
      <c r="VGP110" s="420"/>
      <c r="VGQ110" s="420"/>
      <c r="VGR110" s="420"/>
      <c r="VGS110" s="420"/>
      <c r="VGT110" s="420"/>
      <c r="VGU110" s="420"/>
      <c r="VGV110" s="420"/>
      <c r="VGW110" s="420"/>
      <c r="VGX110" s="420"/>
      <c r="VGY110" s="420"/>
      <c r="VGZ110" s="420"/>
      <c r="VHA110" s="420"/>
      <c r="VHB110" s="420"/>
      <c r="VHC110" s="420"/>
      <c r="VHD110" s="420"/>
      <c r="VHE110" s="420"/>
      <c r="VHF110" s="420"/>
      <c r="VHG110" s="420"/>
      <c r="VHH110" s="420"/>
      <c r="VHI110" s="420"/>
      <c r="VHJ110" s="420"/>
      <c r="VHK110" s="420"/>
      <c r="VHL110" s="420"/>
      <c r="VHM110" s="420"/>
      <c r="VHN110" s="420"/>
      <c r="VHO110" s="420"/>
      <c r="VHP110" s="420"/>
      <c r="VHQ110" s="420"/>
      <c r="VHR110" s="420"/>
      <c r="VHS110" s="420"/>
      <c r="VHT110" s="420"/>
      <c r="VHU110" s="420"/>
      <c r="VHV110" s="420"/>
      <c r="VHW110" s="420"/>
      <c r="VHX110" s="420"/>
      <c r="VHY110" s="420"/>
      <c r="VHZ110" s="420"/>
      <c r="VIA110" s="420"/>
      <c r="VIB110" s="420"/>
      <c r="VIC110" s="420"/>
      <c r="VID110" s="420"/>
      <c r="VIE110" s="420"/>
      <c r="VIF110" s="420"/>
      <c r="VIG110" s="420"/>
      <c r="VIH110" s="420"/>
      <c r="VII110" s="420"/>
      <c r="VIJ110" s="420"/>
      <c r="VIK110" s="420"/>
      <c r="VIL110" s="420"/>
      <c r="VIM110" s="420"/>
      <c r="VIN110" s="420"/>
      <c r="VIO110" s="420"/>
      <c r="VIP110" s="420"/>
      <c r="VIQ110" s="420"/>
      <c r="VIR110" s="420"/>
      <c r="VIS110" s="420"/>
      <c r="VIT110" s="420"/>
      <c r="VIU110" s="420"/>
      <c r="VIV110" s="420"/>
      <c r="VIW110" s="420"/>
      <c r="VIX110" s="420"/>
      <c r="VIY110" s="420"/>
      <c r="VIZ110" s="420"/>
      <c r="VJA110" s="420"/>
      <c r="VJB110" s="420"/>
      <c r="VJC110" s="420"/>
      <c r="VJD110" s="420"/>
      <c r="VJE110" s="420"/>
      <c r="VJF110" s="420"/>
      <c r="VJG110" s="420"/>
      <c r="VJH110" s="420"/>
      <c r="VJI110" s="420"/>
      <c r="VJJ110" s="420"/>
      <c r="VJK110" s="420"/>
      <c r="VJL110" s="420"/>
      <c r="VJM110" s="420"/>
      <c r="VJN110" s="420"/>
      <c r="VJO110" s="420"/>
      <c r="VJP110" s="420"/>
      <c r="VJQ110" s="420"/>
      <c r="VJR110" s="420"/>
      <c r="VJS110" s="420"/>
      <c r="VJT110" s="420"/>
      <c r="VJU110" s="420"/>
      <c r="VJV110" s="420"/>
      <c r="VJW110" s="420"/>
      <c r="VJX110" s="420"/>
      <c r="VJY110" s="420"/>
      <c r="VJZ110" s="420"/>
      <c r="VKA110" s="420"/>
      <c r="VKB110" s="420"/>
      <c r="VKC110" s="420"/>
      <c r="VKD110" s="420"/>
      <c r="VKE110" s="420"/>
      <c r="VKF110" s="420"/>
      <c r="VKG110" s="420"/>
      <c r="VKH110" s="420"/>
      <c r="VKI110" s="420"/>
      <c r="VKJ110" s="420"/>
      <c r="VKK110" s="420"/>
      <c r="VKL110" s="420"/>
      <c r="VKM110" s="420"/>
      <c r="VKN110" s="420"/>
      <c r="VKO110" s="420"/>
      <c r="VKP110" s="420"/>
      <c r="VKQ110" s="420"/>
      <c r="VKR110" s="420"/>
      <c r="VKS110" s="420"/>
      <c r="VKT110" s="420"/>
      <c r="VKU110" s="420"/>
      <c r="VKV110" s="420"/>
      <c r="VKW110" s="420"/>
      <c r="VKX110" s="420"/>
      <c r="VKY110" s="420"/>
      <c r="VKZ110" s="420"/>
      <c r="VLA110" s="420"/>
      <c r="VLB110" s="420"/>
      <c r="VLC110" s="420"/>
      <c r="VLD110" s="420"/>
      <c r="VLE110" s="420"/>
      <c r="VLF110" s="420"/>
      <c r="VLG110" s="420"/>
      <c r="VLH110" s="420"/>
      <c r="VLI110" s="420"/>
      <c r="VLJ110" s="420"/>
      <c r="VLK110" s="420"/>
      <c r="VLL110" s="420"/>
      <c r="VLM110" s="420"/>
      <c r="VLN110" s="420"/>
      <c r="VLO110" s="420"/>
      <c r="VLP110" s="420"/>
      <c r="VLQ110" s="420"/>
      <c r="VLR110" s="420"/>
      <c r="VLS110" s="420"/>
      <c r="VLT110" s="420"/>
      <c r="VLU110" s="420"/>
      <c r="VLV110" s="420"/>
      <c r="VLW110" s="420"/>
      <c r="VLX110" s="420"/>
      <c r="VLY110" s="420"/>
      <c r="VLZ110" s="420"/>
      <c r="VMA110" s="420"/>
      <c r="VMB110" s="420"/>
      <c r="VMC110" s="420"/>
      <c r="VMD110" s="420"/>
      <c r="VME110" s="420"/>
      <c r="VMF110" s="420"/>
      <c r="VMG110" s="420"/>
      <c r="VMH110" s="420"/>
      <c r="VMI110" s="420"/>
      <c r="VMJ110" s="420"/>
      <c r="VMK110" s="420"/>
      <c r="VML110" s="420"/>
      <c r="VMM110" s="420"/>
      <c r="VMN110" s="420"/>
      <c r="VMO110" s="420"/>
      <c r="VMP110" s="420"/>
      <c r="VMQ110" s="420"/>
      <c r="VMR110" s="420"/>
      <c r="VMS110" s="420"/>
      <c r="VMT110" s="420"/>
      <c r="VMU110" s="420"/>
      <c r="VMV110" s="420"/>
      <c r="VMW110" s="420"/>
      <c r="VMX110" s="420"/>
      <c r="VMY110" s="420"/>
      <c r="VMZ110" s="420"/>
      <c r="VNA110" s="420"/>
      <c r="VNB110" s="420"/>
      <c r="VNC110" s="420"/>
      <c r="VND110" s="420"/>
      <c r="VNE110" s="420"/>
      <c r="VNF110" s="420"/>
      <c r="VNG110" s="420"/>
      <c r="VNH110" s="420"/>
      <c r="VNI110" s="420"/>
      <c r="VNJ110" s="420"/>
      <c r="VNK110" s="420"/>
      <c r="VNL110" s="420"/>
      <c r="VNM110" s="420"/>
      <c r="VNN110" s="420"/>
      <c r="VNO110" s="420"/>
      <c r="VNP110" s="420"/>
      <c r="VNQ110" s="420"/>
      <c r="VNR110" s="420"/>
      <c r="VNS110" s="420"/>
      <c r="VNT110" s="420"/>
      <c r="VNU110" s="420"/>
      <c r="VNV110" s="420"/>
      <c r="VNW110" s="420"/>
      <c r="VNX110" s="420"/>
      <c r="VNY110" s="420"/>
      <c r="VNZ110" s="420"/>
      <c r="VOA110" s="420"/>
      <c r="VOB110" s="420"/>
      <c r="VOC110" s="420"/>
      <c r="VOD110" s="420"/>
      <c r="VOE110" s="420"/>
      <c r="VOF110" s="420"/>
      <c r="VOG110" s="420"/>
      <c r="VOH110" s="420"/>
      <c r="VOI110" s="420"/>
      <c r="VOJ110" s="420"/>
      <c r="VOK110" s="420"/>
      <c r="VOL110" s="420"/>
      <c r="VOM110" s="420"/>
      <c r="VON110" s="420"/>
      <c r="VOO110" s="420"/>
      <c r="VOP110" s="420"/>
      <c r="VOQ110" s="420"/>
      <c r="VOR110" s="420"/>
      <c r="VOS110" s="420"/>
      <c r="VOT110" s="420"/>
      <c r="VOU110" s="420"/>
      <c r="VOV110" s="420"/>
      <c r="VOW110" s="420"/>
      <c r="VOX110" s="420"/>
      <c r="VOY110" s="420"/>
      <c r="VOZ110" s="420"/>
      <c r="VPA110" s="420"/>
      <c r="VPB110" s="420"/>
      <c r="VPC110" s="420"/>
      <c r="VPD110" s="420"/>
      <c r="VPE110" s="420"/>
      <c r="VPF110" s="420"/>
      <c r="VPG110" s="420"/>
      <c r="VPH110" s="420"/>
      <c r="VPI110" s="420"/>
      <c r="VPJ110" s="420"/>
      <c r="VPK110" s="420"/>
      <c r="VPL110" s="420"/>
      <c r="VPM110" s="420"/>
      <c r="VPN110" s="420"/>
      <c r="VPO110" s="420"/>
      <c r="VPP110" s="420"/>
      <c r="VPQ110" s="420"/>
      <c r="VPR110" s="420"/>
      <c r="VPS110" s="420"/>
      <c r="VPT110" s="420"/>
      <c r="VPU110" s="420"/>
      <c r="VPV110" s="420"/>
      <c r="VPW110" s="420"/>
      <c r="VPX110" s="420"/>
      <c r="VPY110" s="420"/>
      <c r="VPZ110" s="420"/>
      <c r="VQA110" s="420"/>
      <c r="VQB110" s="420"/>
      <c r="VQC110" s="420"/>
      <c r="VQD110" s="420"/>
      <c r="VQE110" s="420"/>
      <c r="VQF110" s="420"/>
      <c r="VQG110" s="420"/>
      <c r="VQH110" s="420"/>
      <c r="VQI110" s="420"/>
      <c r="VQJ110" s="420"/>
      <c r="VQK110" s="420"/>
      <c r="VQL110" s="420"/>
      <c r="VQM110" s="420"/>
      <c r="VQN110" s="420"/>
      <c r="VQO110" s="420"/>
      <c r="VQP110" s="420"/>
      <c r="VQQ110" s="420"/>
      <c r="VQR110" s="420"/>
      <c r="VQS110" s="420"/>
      <c r="VQT110" s="420"/>
      <c r="VQU110" s="420"/>
      <c r="VQV110" s="420"/>
      <c r="VQW110" s="420"/>
      <c r="VQX110" s="420"/>
      <c r="VQY110" s="420"/>
      <c r="VQZ110" s="420"/>
      <c r="VRA110" s="420"/>
      <c r="VRB110" s="420"/>
      <c r="VRC110" s="420"/>
      <c r="VRD110" s="420"/>
      <c r="VRE110" s="420"/>
      <c r="VRF110" s="420"/>
      <c r="VRG110" s="420"/>
      <c r="VRH110" s="420"/>
      <c r="VRI110" s="420"/>
      <c r="VRJ110" s="420"/>
      <c r="VRK110" s="420"/>
      <c r="VRL110" s="420"/>
      <c r="VRM110" s="420"/>
      <c r="VRN110" s="420"/>
      <c r="VRO110" s="420"/>
      <c r="VRP110" s="420"/>
      <c r="VRQ110" s="420"/>
      <c r="VRR110" s="420"/>
      <c r="VRS110" s="420"/>
      <c r="VRT110" s="420"/>
      <c r="VRU110" s="420"/>
      <c r="VRV110" s="420"/>
      <c r="VRW110" s="420"/>
      <c r="VRX110" s="420"/>
      <c r="VRY110" s="420"/>
      <c r="VRZ110" s="420"/>
      <c r="VSA110" s="420"/>
      <c r="VSB110" s="420"/>
      <c r="VSC110" s="420"/>
      <c r="VSD110" s="420"/>
      <c r="VSE110" s="420"/>
      <c r="VSF110" s="420"/>
      <c r="VSG110" s="420"/>
      <c r="VSH110" s="420"/>
      <c r="VSI110" s="420"/>
      <c r="VSJ110" s="420"/>
      <c r="VSK110" s="420"/>
      <c r="VSL110" s="420"/>
      <c r="VSM110" s="420"/>
      <c r="VSN110" s="420"/>
      <c r="VSO110" s="420"/>
      <c r="VSP110" s="420"/>
      <c r="VSQ110" s="420"/>
      <c r="VSR110" s="420"/>
      <c r="VSS110" s="420"/>
      <c r="VST110" s="420"/>
      <c r="VSU110" s="420"/>
      <c r="VSV110" s="420"/>
      <c r="VSW110" s="420"/>
      <c r="VSX110" s="420"/>
      <c r="VSY110" s="420"/>
      <c r="VSZ110" s="420"/>
      <c r="VTA110" s="420"/>
      <c r="VTB110" s="420"/>
      <c r="VTC110" s="420"/>
      <c r="VTD110" s="420"/>
      <c r="VTE110" s="420"/>
      <c r="VTF110" s="420"/>
      <c r="VTG110" s="420"/>
      <c r="VTH110" s="420"/>
      <c r="VTI110" s="420"/>
      <c r="VTJ110" s="420"/>
      <c r="VTK110" s="420"/>
      <c r="VTL110" s="420"/>
      <c r="VTM110" s="420"/>
      <c r="VTN110" s="420"/>
      <c r="VTO110" s="420"/>
      <c r="VTP110" s="420"/>
      <c r="VTQ110" s="420"/>
      <c r="VTR110" s="420"/>
      <c r="VTS110" s="420"/>
      <c r="VTT110" s="420"/>
      <c r="VTU110" s="420"/>
      <c r="VTV110" s="420"/>
      <c r="VTW110" s="420"/>
      <c r="VTX110" s="420"/>
      <c r="VTY110" s="420"/>
      <c r="VTZ110" s="420"/>
      <c r="VUA110" s="420"/>
      <c r="VUB110" s="420"/>
      <c r="VUC110" s="420"/>
      <c r="VUD110" s="420"/>
      <c r="VUE110" s="420"/>
      <c r="VUF110" s="420"/>
      <c r="VUG110" s="420"/>
      <c r="VUH110" s="420"/>
      <c r="VUI110" s="420"/>
      <c r="VUJ110" s="420"/>
      <c r="VUK110" s="420"/>
      <c r="VUL110" s="420"/>
      <c r="VUM110" s="420"/>
      <c r="VUN110" s="420"/>
      <c r="VUO110" s="420"/>
      <c r="VUP110" s="420"/>
      <c r="VUQ110" s="420"/>
      <c r="VUR110" s="420"/>
      <c r="VUS110" s="420"/>
      <c r="VUT110" s="420"/>
      <c r="VUU110" s="420"/>
      <c r="VUV110" s="420"/>
      <c r="VUW110" s="420"/>
      <c r="VUX110" s="420"/>
      <c r="VUY110" s="420"/>
      <c r="VUZ110" s="420"/>
      <c r="VVA110" s="420"/>
      <c r="VVB110" s="420"/>
      <c r="VVC110" s="420"/>
      <c r="VVD110" s="420"/>
      <c r="VVE110" s="420"/>
      <c r="VVF110" s="420"/>
      <c r="VVG110" s="420"/>
      <c r="VVH110" s="420"/>
      <c r="VVI110" s="420"/>
      <c r="VVJ110" s="420"/>
      <c r="VVK110" s="420"/>
      <c r="VVL110" s="420"/>
      <c r="VVM110" s="420"/>
      <c r="VVN110" s="420"/>
      <c r="VVO110" s="420"/>
      <c r="VVP110" s="420"/>
      <c r="VVQ110" s="420"/>
      <c r="VVR110" s="420"/>
      <c r="VVS110" s="420"/>
      <c r="VVT110" s="420"/>
      <c r="VVU110" s="420"/>
      <c r="VVV110" s="420"/>
      <c r="VVW110" s="420"/>
      <c r="VVX110" s="420"/>
      <c r="VVY110" s="420"/>
      <c r="VVZ110" s="420"/>
      <c r="VWA110" s="420"/>
      <c r="VWB110" s="420"/>
      <c r="VWC110" s="420"/>
      <c r="VWD110" s="420"/>
      <c r="VWE110" s="420"/>
      <c r="VWF110" s="420"/>
      <c r="VWG110" s="420"/>
      <c r="VWH110" s="420"/>
      <c r="VWI110" s="420"/>
      <c r="VWJ110" s="420"/>
      <c r="VWK110" s="420"/>
      <c r="VWL110" s="420"/>
      <c r="VWM110" s="420"/>
      <c r="VWN110" s="420"/>
      <c r="VWO110" s="420"/>
      <c r="VWP110" s="420"/>
      <c r="VWQ110" s="420"/>
      <c r="VWR110" s="420"/>
      <c r="VWS110" s="420"/>
      <c r="VWT110" s="420"/>
      <c r="VWU110" s="420"/>
      <c r="VWV110" s="420"/>
      <c r="VWW110" s="420"/>
      <c r="VWX110" s="420"/>
      <c r="VWY110" s="420"/>
      <c r="VWZ110" s="420"/>
      <c r="VXA110" s="420"/>
      <c r="VXB110" s="420"/>
      <c r="VXC110" s="420"/>
      <c r="VXD110" s="420"/>
      <c r="VXE110" s="420"/>
      <c r="VXF110" s="420"/>
      <c r="VXG110" s="420"/>
      <c r="VXH110" s="420"/>
      <c r="VXI110" s="420"/>
      <c r="VXJ110" s="420"/>
      <c r="VXK110" s="420"/>
      <c r="VXL110" s="420"/>
      <c r="VXM110" s="420"/>
      <c r="VXN110" s="420"/>
      <c r="VXO110" s="420"/>
      <c r="VXP110" s="420"/>
      <c r="VXQ110" s="420"/>
      <c r="VXR110" s="420"/>
      <c r="VXS110" s="420"/>
      <c r="VXT110" s="420"/>
      <c r="VXU110" s="420"/>
      <c r="VXV110" s="420"/>
      <c r="VXW110" s="420"/>
      <c r="VXX110" s="420"/>
      <c r="VXY110" s="420"/>
      <c r="VXZ110" s="420"/>
      <c r="VYA110" s="420"/>
      <c r="VYB110" s="420"/>
      <c r="VYC110" s="420"/>
      <c r="VYD110" s="420"/>
      <c r="VYE110" s="420"/>
      <c r="VYF110" s="420"/>
      <c r="VYG110" s="420"/>
      <c r="VYH110" s="420"/>
      <c r="VYI110" s="420"/>
      <c r="VYJ110" s="420"/>
      <c r="VYK110" s="420"/>
      <c r="VYL110" s="420"/>
      <c r="VYM110" s="420"/>
      <c r="VYN110" s="420"/>
      <c r="VYO110" s="420"/>
      <c r="VYP110" s="420"/>
      <c r="VYQ110" s="420"/>
      <c r="VYR110" s="420"/>
      <c r="VYS110" s="420"/>
      <c r="VYT110" s="420"/>
      <c r="VYU110" s="420"/>
      <c r="VYV110" s="420"/>
      <c r="VYW110" s="420"/>
      <c r="VYX110" s="420"/>
      <c r="VYY110" s="420"/>
      <c r="VYZ110" s="420"/>
      <c r="VZA110" s="420"/>
      <c r="VZB110" s="420"/>
      <c r="VZC110" s="420"/>
      <c r="VZD110" s="420"/>
      <c r="VZE110" s="420"/>
      <c r="VZF110" s="420"/>
      <c r="VZG110" s="420"/>
      <c r="VZH110" s="420"/>
      <c r="VZI110" s="420"/>
      <c r="VZJ110" s="420"/>
      <c r="VZK110" s="420"/>
      <c r="VZL110" s="420"/>
      <c r="VZM110" s="420"/>
      <c r="VZN110" s="420"/>
      <c r="VZO110" s="420"/>
      <c r="VZP110" s="420"/>
      <c r="VZQ110" s="420"/>
      <c r="VZR110" s="420"/>
      <c r="VZS110" s="420"/>
      <c r="VZT110" s="420"/>
      <c r="VZU110" s="420"/>
      <c r="VZV110" s="420"/>
      <c r="VZW110" s="420"/>
      <c r="VZX110" s="420"/>
      <c r="VZY110" s="420"/>
      <c r="VZZ110" s="420"/>
      <c r="WAA110" s="420"/>
      <c r="WAB110" s="420"/>
      <c r="WAC110" s="420"/>
      <c r="WAD110" s="420"/>
      <c r="WAE110" s="420"/>
      <c r="WAF110" s="420"/>
      <c r="WAG110" s="420"/>
      <c r="WAH110" s="420"/>
      <c r="WAI110" s="420"/>
      <c r="WAJ110" s="420"/>
      <c r="WAK110" s="420"/>
      <c r="WAL110" s="420"/>
      <c r="WAM110" s="420"/>
      <c r="WAN110" s="420"/>
      <c r="WAO110" s="420"/>
      <c r="WAP110" s="420"/>
      <c r="WAQ110" s="420"/>
      <c r="WAR110" s="420"/>
      <c r="WAS110" s="420"/>
      <c r="WAT110" s="420"/>
      <c r="WAU110" s="420"/>
      <c r="WAV110" s="420"/>
      <c r="WAW110" s="420"/>
      <c r="WAX110" s="420"/>
      <c r="WAY110" s="420"/>
      <c r="WAZ110" s="420"/>
      <c r="WBA110" s="420"/>
      <c r="WBB110" s="420"/>
      <c r="WBC110" s="420"/>
      <c r="WBD110" s="420"/>
      <c r="WBE110" s="420"/>
      <c r="WBF110" s="420"/>
      <c r="WBG110" s="420"/>
      <c r="WBH110" s="420"/>
      <c r="WBI110" s="420"/>
      <c r="WBJ110" s="420"/>
      <c r="WBK110" s="420"/>
      <c r="WBL110" s="420"/>
      <c r="WBM110" s="420"/>
      <c r="WBN110" s="420"/>
      <c r="WBO110" s="420"/>
      <c r="WBP110" s="420"/>
      <c r="WBQ110" s="420"/>
      <c r="WBR110" s="420"/>
      <c r="WBS110" s="420"/>
      <c r="WBT110" s="420"/>
      <c r="WBU110" s="420"/>
      <c r="WBV110" s="420"/>
      <c r="WBW110" s="420"/>
      <c r="WBX110" s="420"/>
      <c r="WBY110" s="420"/>
      <c r="WBZ110" s="420"/>
      <c r="WCA110" s="420"/>
      <c r="WCB110" s="420"/>
      <c r="WCC110" s="420"/>
      <c r="WCD110" s="420"/>
      <c r="WCE110" s="420"/>
      <c r="WCF110" s="420"/>
      <c r="WCG110" s="420"/>
      <c r="WCH110" s="420"/>
      <c r="WCI110" s="420"/>
      <c r="WCJ110" s="420"/>
      <c r="WCK110" s="420"/>
      <c r="WCL110" s="420"/>
      <c r="WCM110" s="420"/>
      <c r="WCN110" s="420"/>
      <c r="WCO110" s="420"/>
      <c r="WCP110" s="420"/>
      <c r="WCQ110" s="420"/>
      <c r="WCR110" s="420"/>
      <c r="WCS110" s="420"/>
      <c r="WCT110" s="420"/>
      <c r="WCU110" s="420"/>
      <c r="WCV110" s="420"/>
      <c r="WCW110" s="420"/>
      <c r="WCX110" s="420"/>
      <c r="WCY110" s="420"/>
      <c r="WCZ110" s="420"/>
      <c r="WDA110" s="420"/>
      <c r="WDB110" s="420"/>
      <c r="WDC110" s="420"/>
      <c r="WDD110" s="420"/>
      <c r="WDE110" s="420"/>
      <c r="WDF110" s="420"/>
      <c r="WDG110" s="420"/>
      <c r="WDH110" s="420"/>
      <c r="WDI110" s="420"/>
      <c r="WDJ110" s="420"/>
      <c r="WDK110" s="420"/>
      <c r="WDL110" s="420"/>
      <c r="WDM110" s="420"/>
      <c r="WDN110" s="420"/>
      <c r="WDO110" s="420"/>
      <c r="WDP110" s="420"/>
      <c r="WDQ110" s="420"/>
      <c r="WDR110" s="420"/>
      <c r="WDS110" s="420"/>
      <c r="WDT110" s="420"/>
      <c r="WDU110" s="420"/>
      <c r="WDV110" s="420"/>
      <c r="WDW110" s="420"/>
      <c r="WDX110" s="420"/>
      <c r="WDY110" s="420"/>
      <c r="WDZ110" s="420"/>
      <c r="WEA110" s="420"/>
      <c r="WEB110" s="420"/>
      <c r="WEC110" s="420"/>
      <c r="WED110" s="420"/>
      <c r="WEE110" s="420"/>
      <c r="WEF110" s="420"/>
      <c r="WEG110" s="420"/>
      <c r="WEH110" s="420"/>
      <c r="WEI110" s="420"/>
      <c r="WEJ110" s="420"/>
      <c r="WEK110" s="420"/>
      <c r="WEL110" s="420"/>
      <c r="WEM110" s="420"/>
      <c r="WEN110" s="420"/>
      <c r="WEO110" s="420"/>
      <c r="WEP110" s="420"/>
      <c r="WEQ110" s="420"/>
      <c r="WER110" s="420"/>
      <c r="WES110" s="420"/>
      <c r="WET110" s="420"/>
      <c r="WEU110" s="420"/>
      <c r="WEV110" s="420"/>
      <c r="WEW110" s="420"/>
      <c r="WEX110" s="420"/>
      <c r="WEY110" s="420"/>
      <c r="WEZ110" s="420"/>
      <c r="WFA110" s="420"/>
      <c r="WFB110" s="420"/>
      <c r="WFC110" s="420"/>
      <c r="WFD110" s="420"/>
      <c r="WFE110" s="420"/>
      <c r="WFF110" s="420"/>
      <c r="WFG110" s="420"/>
      <c r="WFH110" s="420"/>
      <c r="WFI110" s="420"/>
      <c r="WFJ110" s="420"/>
      <c r="WFK110" s="420"/>
      <c r="WFL110" s="420"/>
      <c r="WFM110" s="420"/>
      <c r="WFN110" s="420"/>
      <c r="WFO110" s="420"/>
      <c r="WFP110" s="420"/>
      <c r="WFQ110" s="420"/>
      <c r="WFR110" s="420"/>
      <c r="WFS110" s="420"/>
      <c r="WFT110" s="420"/>
      <c r="WFU110" s="420"/>
      <c r="WFV110" s="420"/>
      <c r="WFW110" s="420"/>
      <c r="WFX110" s="420"/>
      <c r="WFY110" s="420"/>
      <c r="WFZ110" s="420"/>
      <c r="WGA110" s="420"/>
      <c r="WGB110" s="420"/>
      <c r="WGC110" s="420"/>
      <c r="WGD110" s="420"/>
      <c r="WGE110" s="420"/>
      <c r="WGF110" s="420"/>
      <c r="WGG110" s="420"/>
      <c r="WGH110" s="420"/>
      <c r="WGI110" s="420"/>
      <c r="WGJ110" s="420"/>
      <c r="WGK110" s="420"/>
      <c r="WGL110" s="420"/>
      <c r="WGM110" s="420"/>
      <c r="WGN110" s="420"/>
      <c r="WGO110" s="420"/>
      <c r="WGP110" s="420"/>
      <c r="WGQ110" s="420"/>
      <c r="WGR110" s="420"/>
      <c r="WGS110" s="420"/>
      <c r="WGT110" s="420"/>
      <c r="WGU110" s="420"/>
      <c r="WGV110" s="420"/>
      <c r="WGW110" s="420"/>
      <c r="WGX110" s="420"/>
      <c r="WGY110" s="420"/>
      <c r="WGZ110" s="420"/>
      <c r="WHA110" s="420"/>
      <c r="WHB110" s="420"/>
      <c r="WHC110" s="420"/>
      <c r="WHD110" s="420"/>
      <c r="WHE110" s="420"/>
      <c r="WHF110" s="420"/>
      <c r="WHG110" s="420"/>
      <c r="WHH110" s="420"/>
      <c r="WHI110" s="420"/>
      <c r="WHJ110" s="420"/>
      <c r="WHK110" s="420"/>
      <c r="WHL110" s="420"/>
      <c r="WHM110" s="420"/>
      <c r="WHN110" s="420"/>
      <c r="WHO110" s="420"/>
      <c r="WHP110" s="420"/>
      <c r="WHQ110" s="420"/>
      <c r="WHR110" s="420"/>
      <c r="WHS110" s="420"/>
      <c r="WHT110" s="420"/>
      <c r="WHU110" s="420"/>
      <c r="WHV110" s="420"/>
      <c r="WHW110" s="420"/>
      <c r="WHX110" s="420"/>
      <c r="WHY110" s="420"/>
      <c r="WHZ110" s="420"/>
      <c r="WIA110" s="420"/>
      <c r="WIB110" s="420"/>
      <c r="WIC110" s="420"/>
      <c r="WID110" s="420"/>
      <c r="WIE110" s="420"/>
      <c r="WIF110" s="420"/>
      <c r="WIG110" s="420"/>
      <c r="WIH110" s="420"/>
      <c r="WII110" s="420"/>
      <c r="WIJ110" s="420"/>
      <c r="WIK110" s="420"/>
      <c r="WIL110" s="420"/>
      <c r="WIM110" s="420"/>
      <c r="WIN110" s="420"/>
      <c r="WIO110" s="420"/>
      <c r="WIP110" s="420"/>
      <c r="WIQ110" s="420"/>
      <c r="WIR110" s="420"/>
      <c r="WIS110" s="420"/>
      <c r="WIT110" s="420"/>
      <c r="WIU110" s="420"/>
      <c r="WIV110" s="420"/>
      <c r="WIW110" s="420"/>
      <c r="WIX110" s="420"/>
      <c r="WIY110" s="420"/>
      <c r="WIZ110" s="420"/>
      <c r="WJA110" s="420"/>
      <c r="WJB110" s="420"/>
      <c r="WJC110" s="420"/>
      <c r="WJD110" s="420"/>
      <c r="WJE110" s="420"/>
      <c r="WJF110" s="420"/>
      <c r="WJG110" s="420"/>
      <c r="WJH110" s="420"/>
      <c r="WJI110" s="420"/>
      <c r="WJJ110" s="420"/>
      <c r="WJK110" s="420"/>
      <c r="WJL110" s="420"/>
      <c r="WJM110" s="420"/>
      <c r="WJN110" s="420"/>
      <c r="WJO110" s="420"/>
      <c r="WJP110" s="420"/>
      <c r="WJQ110" s="420"/>
      <c r="WJR110" s="420"/>
      <c r="WJS110" s="420"/>
      <c r="WJT110" s="420"/>
      <c r="WJU110" s="420"/>
      <c r="WJV110" s="420"/>
      <c r="WJW110" s="420"/>
      <c r="WJX110" s="420"/>
      <c r="WJY110" s="420"/>
      <c r="WJZ110" s="420"/>
      <c r="WKA110" s="420"/>
      <c r="WKB110" s="420"/>
      <c r="WKC110" s="420"/>
      <c r="WKD110" s="420"/>
      <c r="WKE110" s="420"/>
      <c r="WKF110" s="420"/>
      <c r="WKG110" s="420"/>
      <c r="WKH110" s="420"/>
      <c r="WKI110" s="420"/>
      <c r="WKJ110" s="420"/>
      <c r="WKK110" s="420"/>
      <c r="WKL110" s="420"/>
      <c r="WKM110" s="420"/>
      <c r="WKN110" s="420"/>
      <c r="WKO110" s="420"/>
      <c r="WKP110" s="420"/>
      <c r="WKQ110" s="420"/>
      <c r="WKR110" s="420"/>
      <c r="WKS110" s="420"/>
      <c r="WKT110" s="420"/>
      <c r="WKU110" s="420"/>
      <c r="WKV110" s="420"/>
      <c r="WKW110" s="420"/>
      <c r="WKX110" s="420"/>
      <c r="WKY110" s="420"/>
      <c r="WKZ110" s="420"/>
      <c r="WLA110" s="420"/>
      <c r="WLB110" s="420"/>
      <c r="WLC110" s="420"/>
      <c r="WLD110" s="420"/>
      <c r="WLE110" s="420"/>
      <c r="WLF110" s="420"/>
      <c r="WLG110" s="420"/>
      <c r="WLH110" s="420"/>
      <c r="WLI110" s="420"/>
      <c r="WLJ110" s="420"/>
      <c r="WLK110" s="420"/>
      <c r="WLL110" s="420"/>
      <c r="WLM110" s="420"/>
      <c r="WLN110" s="420"/>
      <c r="WLO110" s="420"/>
      <c r="WLP110" s="420"/>
      <c r="WLQ110" s="420"/>
      <c r="WLR110" s="420"/>
      <c r="WLS110" s="420"/>
      <c r="WLT110" s="420"/>
      <c r="WLU110" s="420"/>
      <c r="WLV110" s="420"/>
      <c r="WLW110" s="420"/>
      <c r="WLX110" s="420"/>
      <c r="WLY110" s="420"/>
      <c r="WLZ110" s="420"/>
      <c r="WMA110" s="420"/>
      <c r="WMB110" s="420"/>
      <c r="WMC110" s="420"/>
      <c r="WMD110" s="420"/>
      <c r="WME110" s="420"/>
      <c r="WMF110" s="420"/>
      <c r="WMG110" s="420"/>
      <c r="WMH110" s="420"/>
      <c r="WMI110" s="420"/>
      <c r="WMJ110" s="420"/>
      <c r="WMK110" s="420"/>
      <c r="WML110" s="420"/>
      <c r="WMM110" s="420"/>
      <c r="WMN110" s="420"/>
      <c r="WMO110" s="420"/>
      <c r="WMP110" s="420"/>
      <c r="WMQ110" s="420"/>
      <c r="WMR110" s="420"/>
      <c r="WMS110" s="420"/>
      <c r="WMT110" s="420"/>
      <c r="WMU110" s="420"/>
      <c r="WMV110" s="420"/>
      <c r="WMW110" s="420"/>
      <c r="WMX110" s="420"/>
      <c r="WMY110" s="420"/>
      <c r="WMZ110" s="420"/>
      <c r="WNA110" s="420"/>
      <c r="WNB110" s="420"/>
      <c r="WNC110" s="420"/>
      <c r="WND110" s="420"/>
      <c r="WNE110" s="420"/>
      <c r="WNF110" s="420"/>
      <c r="WNG110" s="420"/>
      <c r="WNH110" s="420"/>
      <c r="WNI110" s="420"/>
      <c r="WNJ110" s="420"/>
      <c r="WNK110" s="420"/>
      <c r="WNL110" s="420"/>
      <c r="WNM110" s="420"/>
      <c r="WNN110" s="420"/>
      <c r="WNO110" s="420"/>
      <c r="WNP110" s="420"/>
      <c r="WNQ110" s="420"/>
      <c r="WNR110" s="420"/>
      <c r="WNS110" s="420"/>
      <c r="WNT110" s="420"/>
      <c r="WNU110" s="420"/>
      <c r="WNV110" s="420"/>
      <c r="WNW110" s="420"/>
      <c r="WNX110" s="420"/>
      <c r="WNY110" s="420"/>
      <c r="WNZ110" s="420"/>
      <c r="WOA110" s="420"/>
      <c r="WOB110" s="420"/>
      <c r="WOC110" s="420"/>
      <c r="WOD110" s="420"/>
      <c r="WOE110" s="420"/>
      <c r="WOF110" s="420"/>
      <c r="WOG110" s="420"/>
      <c r="WOH110" s="420"/>
      <c r="WOI110" s="420"/>
      <c r="WOJ110" s="420"/>
      <c r="WOK110" s="420"/>
      <c r="WOL110" s="420"/>
      <c r="WOM110" s="420"/>
      <c r="WON110" s="420"/>
      <c r="WOO110" s="420"/>
      <c r="WOP110" s="420"/>
      <c r="WOQ110" s="420"/>
      <c r="WOR110" s="420"/>
      <c r="WOS110" s="420"/>
      <c r="WOT110" s="420"/>
      <c r="WOU110" s="420"/>
      <c r="WOV110" s="420"/>
      <c r="WOW110" s="420"/>
      <c r="WOX110" s="420"/>
      <c r="WOY110" s="420"/>
      <c r="WOZ110" s="420"/>
      <c r="WPA110" s="420"/>
      <c r="WPB110" s="420"/>
      <c r="WPC110" s="420"/>
      <c r="WPD110" s="420"/>
      <c r="WPE110" s="420"/>
      <c r="WPF110" s="420"/>
      <c r="WPG110" s="420"/>
      <c r="WPH110" s="420"/>
      <c r="WPI110" s="420"/>
      <c r="WPJ110" s="420"/>
      <c r="WPK110" s="420"/>
      <c r="WPL110" s="420"/>
      <c r="WPM110" s="420"/>
      <c r="WPN110" s="420"/>
      <c r="WPO110" s="420"/>
      <c r="WPP110" s="420"/>
      <c r="WPQ110" s="420"/>
      <c r="WPR110" s="420"/>
      <c r="WPS110" s="420"/>
      <c r="WPT110" s="420"/>
      <c r="WPU110" s="420"/>
      <c r="WPV110" s="420"/>
      <c r="WPW110" s="420"/>
      <c r="WPX110" s="420"/>
      <c r="WPY110" s="420"/>
      <c r="WPZ110" s="420"/>
      <c r="WQA110" s="420"/>
      <c r="WQB110" s="420"/>
      <c r="WQC110" s="420"/>
      <c r="WQD110" s="420"/>
      <c r="WQE110" s="420"/>
      <c r="WQF110" s="420"/>
      <c r="WQG110" s="420"/>
      <c r="WQH110" s="420"/>
      <c r="WQI110" s="420"/>
      <c r="WQJ110" s="420"/>
      <c r="WQK110" s="420"/>
      <c r="WQL110" s="420"/>
      <c r="WQM110" s="420"/>
      <c r="WQN110" s="420"/>
      <c r="WQO110" s="420"/>
      <c r="WQP110" s="420"/>
      <c r="WQQ110" s="420"/>
      <c r="WQR110" s="420"/>
      <c r="WQS110" s="420"/>
      <c r="WQT110" s="420"/>
      <c r="WQU110" s="420"/>
      <c r="WQV110" s="420"/>
      <c r="WQW110" s="420"/>
      <c r="WQX110" s="420"/>
      <c r="WQY110" s="420"/>
      <c r="WQZ110" s="420"/>
      <c r="WRA110" s="420"/>
      <c r="WRB110" s="420"/>
      <c r="WRC110" s="420"/>
      <c r="WRD110" s="420"/>
      <c r="WRE110" s="420"/>
      <c r="WRF110" s="420"/>
      <c r="WRG110" s="420"/>
      <c r="WRH110" s="420"/>
      <c r="WRI110" s="420"/>
      <c r="WRJ110" s="420"/>
      <c r="WRK110" s="420"/>
      <c r="WRL110" s="420"/>
      <c r="WRM110" s="420"/>
      <c r="WRN110" s="420"/>
      <c r="WRO110" s="420"/>
      <c r="WRP110" s="420"/>
      <c r="WRQ110" s="420"/>
      <c r="WRR110" s="420"/>
      <c r="WRS110" s="420"/>
      <c r="WRT110" s="420"/>
      <c r="WRU110" s="420"/>
      <c r="WRV110" s="420"/>
      <c r="WRW110" s="420"/>
      <c r="WRX110" s="420"/>
      <c r="WRY110" s="420"/>
      <c r="WRZ110" s="420"/>
      <c r="WSA110" s="420"/>
      <c r="WSB110" s="420"/>
      <c r="WSC110" s="420"/>
      <c r="WSD110" s="420"/>
      <c r="WSE110" s="420"/>
      <c r="WSF110" s="420"/>
      <c r="WSG110" s="420"/>
      <c r="WSH110" s="420"/>
      <c r="WSI110" s="420"/>
      <c r="WSJ110" s="420"/>
      <c r="WSK110" s="420"/>
      <c r="WSL110" s="420"/>
      <c r="WSM110" s="420"/>
      <c r="WSN110" s="420"/>
      <c r="WSO110" s="420"/>
      <c r="WSP110" s="420"/>
      <c r="WSQ110" s="420"/>
      <c r="WSR110" s="420"/>
      <c r="WSS110" s="420"/>
      <c r="WST110" s="420"/>
      <c r="WSU110" s="420"/>
      <c r="WSV110" s="420"/>
      <c r="WSW110" s="420"/>
      <c r="WSX110" s="420"/>
      <c r="WSY110" s="420"/>
      <c r="WSZ110" s="420"/>
      <c r="WTA110" s="420"/>
      <c r="WTB110" s="420"/>
      <c r="WTC110" s="420"/>
      <c r="WTD110" s="420"/>
      <c r="WTE110" s="420"/>
      <c r="WTF110" s="420"/>
      <c r="WTG110" s="420"/>
      <c r="WTH110" s="420"/>
      <c r="WTI110" s="420"/>
      <c r="WTJ110" s="420"/>
      <c r="WTK110" s="420"/>
      <c r="WTL110" s="420"/>
      <c r="WTM110" s="420"/>
      <c r="WTN110" s="420"/>
      <c r="WTO110" s="420"/>
      <c r="WTP110" s="420"/>
      <c r="WTQ110" s="420"/>
      <c r="WTR110" s="420"/>
      <c r="WTS110" s="420"/>
      <c r="WTT110" s="420"/>
      <c r="WTU110" s="420"/>
      <c r="WTV110" s="420"/>
      <c r="WTW110" s="420"/>
      <c r="WTX110" s="420"/>
      <c r="WTY110" s="420"/>
      <c r="WTZ110" s="420"/>
      <c r="WUA110" s="420"/>
      <c r="WUB110" s="420"/>
      <c r="WUC110" s="420"/>
      <c r="WUD110" s="420"/>
      <c r="WUE110" s="420"/>
      <c r="WUF110" s="420"/>
      <c r="WUG110" s="420"/>
      <c r="WUH110" s="420"/>
      <c r="WUI110" s="420"/>
      <c r="WUJ110" s="420"/>
      <c r="WUK110" s="420"/>
      <c r="WUL110" s="420"/>
      <c r="WUM110" s="420"/>
      <c r="WUN110" s="420"/>
      <c r="WUO110" s="420"/>
      <c r="WUP110" s="420"/>
      <c r="WUQ110" s="420"/>
      <c r="WUR110" s="420"/>
      <c r="WUS110" s="420"/>
      <c r="WUT110" s="420"/>
      <c r="WUU110" s="420"/>
      <c r="WUV110" s="420"/>
      <c r="WUW110" s="420"/>
      <c r="WUX110" s="420"/>
      <c r="WUY110" s="420"/>
      <c r="WUZ110" s="420"/>
      <c r="WVA110" s="420"/>
      <c r="WVB110" s="420"/>
      <c r="WVC110" s="420"/>
      <c r="WVD110" s="420"/>
      <c r="WVE110" s="420"/>
      <c r="WVF110" s="420"/>
      <c r="WVG110" s="420"/>
      <c r="WVH110" s="420"/>
      <c r="WVI110" s="420"/>
      <c r="WVJ110" s="420"/>
      <c r="WVK110" s="420"/>
      <c r="WVL110" s="420"/>
      <c r="WVM110" s="420"/>
      <c r="WVN110" s="420"/>
      <c r="WVO110" s="420"/>
      <c r="WVP110" s="420"/>
      <c r="WVQ110" s="420"/>
      <c r="WVR110" s="420"/>
      <c r="WVS110" s="420"/>
      <c r="WVT110" s="420"/>
      <c r="WVU110" s="420"/>
      <c r="WVV110" s="420"/>
      <c r="WVW110" s="420"/>
      <c r="WVX110" s="420"/>
      <c r="WVY110" s="420"/>
      <c r="WVZ110" s="420"/>
      <c r="WWA110" s="420"/>
      <c r="WWB110" s="420"/>
      <c r="WWC110" s="420"/>
      <c r="WWD110" s="420"/>
      <c r="WWE110" s="420"/>
      <c r="WWF110" s="420"/>
      <c r="WWG110" s="420"/>
      <c r="WWH110" s="420"/>
      <c r="WWI110" s="420"/>
      <c r="WWJ110" s="420"/>
      <c r="WWK110" s="420"/>
      <c r="WWL110" s="420"/>
      <c r="WWM110" s="420"/>
      <c r="WWN110" s="420"/>
      <c r="WWO110" s="420"/>
      <c r="WWP110" s="420"/>
      <c r="WWQ110" s="420"/>
      <c r="WWR110" s="420"/>
      <c r="WWS110" s="420"/>
      <c r="WWT110" s="420"/>
      <c r="WWU110" s="420"/>
      <c r="WWV110" s="420"/>
      <c r="WWW110" s="420"/>
      <c r="WWX110" s="420"/>
      <c r="WWY110" s="420"/>
      <c r="WWZ110" s="420"/>
      <c r="WXA110" s="420"/>
      <c r="WXB110" s="420"/>
      <c r="WXC110" s="420"/>
      <c r="WXD110" s="420"/>
      <c r="WXE110" s="420"/>
      <c r="WXF110" s="420"/>
      <c r="WXG110" s="420"/>
      <c r="WXH110" s="420"/>
      <c r="WXI110" s="420"/>
      <c r="WXJ110" s="420"/>
      <c r="WXK110" s="420"/>
      <c r="WXL110" s="420"/>
      <c r="WXM110" s="420"/>
      <c r="WXN110" s="420"/>
      <c r="WXO110" s="420"/>
      <c r="WXP110" s="420"/>
      <c r="WXQ110" s="420"/>
      <c r="WXR110" s="420"/>
      <c r="WXS110" s="420"/>
      <c r="WXT110" s="420"/>
      <c r="WXU110" s="420"/>
      <c r="WXV110" s="420"/>
      <c r="WXW110" s="420"/>
      <c r="WXX110" s="420"/>
      <c r="WXY110" s="420"/>
      <c r="WXZ110" s="420"/>
      <c r="WYA110" s="420"/>
      <c r="WYB110" s="420"/>
      <c r="WYC110" s="420"/>
      <c r="WYD110" s="420"/>
      <c r="WYE110" s="420"/>
      <c r="WYF110" s="420"/>
      <c r="WYG110" s="420"/>
      <c r="WYH110" s="420"/>
      <c r="WYI110" s="420"/>
      <c r="WYJ110" s="420"/>
      <c r="WYK110" s="420"/>
      <c r="WYL110" s="420"/>
      <c r="WYM110" s="420"/>
      <c r="WYN110" s="420"/>
      <c r="WYO110" s="420"/>
      <c r="WYP110" s="420"/>
      <c r="WYQ110" s="420"/>
      <c r="WYR110" s="420"/>
      <c r="WYS110" s="420"/>
      <c r="WYT110" s="420"/>
      <c r="WYU110" s="420"/>
      <c r="WYV110" s="420"/>
      <c r="WYW110" s="420"/>
      <c r="WYX110" s="420"/>
      <c r="WYY110" s="420"/>
      <c r="WYZ110" s="420"/>
      <c r="WZA110" s="420"/>
      <c r="WZB110" s="420"/>
      <c r="WZC110" s="420"/>
      <c r="WZD110" s="420"/>
      <c r="WZE110" s="420"/>
      <c r="WZF110" s="420"/>
      <c r="WZG110" s="420"/>
      <c r="WZH110" s="420"/>
      <c r="WZI110" s="420"/>
      <c r="WZJ110" s="420"/>
      <c r="WZK110" s="420"/>
      <c r="WZL110" s="420"/>
      <c r="WZM110" s="420"/>
      <c r="WZN110" s="420"/>
      <c r="WZO110" s="420"/>
      <c r="WZP110" s="420"/>
      <c r="WZQ110" s="420"/>
      <c r="WZR110" s="420"/>
      <c r="WZS110" s="420"/>
      <c r="WZT110" s="420"/>
      <c r="WZU110" s="420"/>
      <c r="WZV110" s="420"/>
      <c r="WZW110" s="420"/>
      <c r="WZX110" s="420"/>
      <c r="WZY110" s="420"/>
      <c r="WZZ110" s="420"/>
      <c r="XAA110" s="420"/>
      <c r="XAB110" s="420"/>
      <c r="XAC110" s="420"/>
      <c r="XAD110" s="420"/>
      <c r="XAE110" s="420"/>
      <c r="XAF110" s="420"/>
      <c r="XAG110" s="420"/>
      <c r="XAH110" s="420"/>
      <c r="XAI110" s="420"/>
      <c r="XAJ110" s="420"/>
      <c r="XAK110" s="420"/>
      <c r="XAL110" s="420"/>
      <c r="XAM110" s="420"/>
      <c r="XAN110" s="420"/>
      <c r="XAO110" s="420"/>
      <c r="XAP110" s="420"/>
      <c r="XAQ110" s="420"/>
      <c r="XAR110" s="420"/>
      <c r="XAS110" s="420"/>
      <c r="XAT110" s="420"/>
      <c r="XAU110" s="420"/>
      <c r="XAV110" s="420"/>
      <c r="XAW110" s="420"/>
      <c r="XAX110" s="420"/>
      <c r="XAY110" s="420"/>
      <c r="XAZ110" s="420"/>
      <c r="XBA110" s="420"/>
      <c r="XBB110" s="420"/>
      <c r="XBC110" s="420"/>
      <c r="XBD110" s="420"/>
      <c r="XBE110" s="420"/>
      <c r="XBF110" s="420"/>
      <c r="XBG110" s="420"/>
      <c r="XBH110" s="420"/>
      <c r="XBI110" s="420"/>
      <c r="XBJ110" s="420"/>
      <c r="XBK110" s="420"/>
      <c r="XBL110" s="420"/>
      <c r="XBM110" s="420"/>
      <c r="XBN110" s="420"/>
      <c r="XBO110" s="420"/>
      <c r="XBP110" s="420"/>
      <c r="XBQ110" s="420"/>
      <c r="XBR110" s="420"/>
      <c r="XBS110" s="420"/>
      <c r="XBT110" s="420"/>
      <c r="XBU110" s="420"/>
      <c r="XBV110" s="420"/>
      <c r="XBW110" s="420"/>
      <c r="XBX110" s="420"/>
      <c r="XBY110" s="420"/>
      <c r="XBZ110" s="420"/>
      <c r="XCA110" s="420"/>
      <c r="XCB110" s="420"/>
      <c r="XCC110" s="420"/>
      <c r="XCD110" s="420"/>
      <c r="XCE110" s="420"/>
      <c r="XCF110" s="420"/>
      <c r="XCG110" s="420"/>
      <c r="XCH110" s="420"/>
      <c r="XCI110" s="420"/>
      <c r="XCJ110" s="420"/>
      <c r="XCK110" s="420"/>
      <c r="XCL110" s="420"/>
      <c r="XCM110" s="420"/>
      <c r="XCN110" s="420"/>
      <c r="XCO110" s="420"/>
      <c r="XCP110" s="420"/>
      <c r="XCQ110" s="420"/>
      <c r="XCR110" s="420"/>
      <c r="XCS110" s="420"/>
      <c r="XCT110" s="420"/>
      <c r="XCU110" s="420"/>
      <c r="XCV110" s="420"/>
      <c r="XCW110" s="420"/>
      <c r="XCX110" s="420"/>
      <c r="XCY110" s="420"/>
      <c r="XCZ110" s="420"/>
      <c r="XDA110" s="420"/>
      <c r="XDB110" s="420"/>
      <c r="XDC110" s="420"/>
      <c r="XDD110" s="420"/>
      <c r="XDE110" s="420"/>
      <c r="XDF110" s="420"/>
      <c r="XDG110" s="420"/>
      <c r="XDH110" s="420"/>
      <c r="XDI110" s="420"/>
      <c r="XDJ110" s="420"/>
      <c r="XDK110" s="420"/>
      <c r="XDL110" s="420"/>
      <c r="XDM110" s="420"/>
      <c r="XDN110" s="420"/>
      <c r="XDO110" s="420"/>
      <c r="XDP110" s="420"/>
      <c r="XDQ110" s="420"/>
      <c r="XDR110" s="420"/>
      <c r="XDS110" s="420"/>
      <c r="XDT110" s="420"/>
      <c r="XDU110" s="420"/>
      <c r="XDV110" s="420"/>
      <c r="XDW110" s="420"/>
      <c r="XDX110" s="420"/>
      <c r="XDY110" s="420"/>
      <c r="XDZ110" s="420"/>
      <c r="XEA110" s="420"/>
      <c r="XEB110" s="420"/>
      <c r="XEC110" s="420"/>
      <c r="XED110" s="420"/>
      <c r="XEE110" s="420"/>
      <c r="XEF110" s="420"/>
      <c r="XEG110" s="420"/>
      <c r="XEH110" s="420"/>
      <c r="XEI110" s="420"/>
      <c r="XEJ110" s="420"/>
      <c r="XEK110" s="420"/>
      <c r="XEL110" s="420"/>
      <c r="XEM110" s="420"/>
      <c r="XEN110" s="420"/>
      <c r="XEO110" s="420"/>
      <c r="XEP110" s="420"/>
      <c r="XEQ110" s="420"/>
      <c r="XER110" s="420"/>
      <c r="XES110" s="420"/>
      <c r="XET110" s="420"/>
      <c r="XEU110" s="420"/>
      <c r="XEV110" s="420"/>
      <c r="XEW110" s="420"/>
      <c r="XEX110" s="420"/>
      <c r="XEY110" s="420"/>
      <c r="XEZ110" s="420"/>
      <c r="XFA110" s="420"/>
      <c r="XFB110" s="420"/>
      <c r="XFC110" s="420"/>
      <c r="XFD110" s="420"/>
    </row>
    <row r="111" spans="1:16384" s="101" customFormat="1" ht="13.5">
      <c r="A111" s="140"/>
      <c r="B111" s="419"/>
      <c r="C111" s="419"/>
      <c r="D111" s="419"/>
      <c r="E111" s="419"/>
      <c r="F111" s="419"/>
      <c r="G111" s="419"/>
      <c r="H111" s="419"/>
      <c r="I111" s="419"/>
      <c r="J111" s="419"/>
      <c r="K111" s="419"/>
      <c r="L111" s="419"/>
      <c r="M111" s="419"/>
      <c r="N111" s="419"/>
      <c r="O111" s="425"/>
      <c r="P111" s="425"/>
      <c r="Q111" s="425"/>
      <c r="R111" s="425"/>
      <c r="S111" s="425"/>
      <c r="T111" s="425"/>
      <c r="U111" s="425"/>
      <c r="V111" s="425"/>
      <c r="W111" s="425"/>
      <c r="X111" s="425"/>
      <c r="Y111" s="425"/>
      <c r="Z111" s="425"/>
      <c r="AA111" s="425"/>
      <c r="AB111" s="425"/>
      <c r="AC111" s="425"/>
      <c r="AD111" s="425"/>
      <c r="AE111" s="425"/>
      <c r="AF111" s="425"/>
      <c r="AG111" s="425"/>
      <c r="AH111" s="425"/>
      <c r="AI111" s="425"/>
      <c r="AJ111" s="425"/>
      <c r="AK111" s="425"/>
      <c r="AL111" s="425"/>
      <c r="AM111" s="425"/>
      <c r="AN111" s="425"/>
      <c r="AO111" s="425"/>
      <c r="AP111" s="426"/>
      <c r="AQ111" s="426"/>
      <c r="AR111" s="426"/>
      <c r="AS111" s="426"/>
      <c r="AT111" s="426"/>
      <c r="AU111" s="426"/>
      <c r="AV111" s="426"/>
      <c r="AW111" s="426"/>
      <c r="AX111" s="426"/>
      <c r="AY111" s="426"/>
      <c r="AZ111" s="99"/>
      <c r="BA111" s="424"/>
      <c r="BB111" s="424"/>
      <c r="BC111" s="420"/>
      <c r="BD111" s="420"/>
      <c r="BE111" s="420"/>
      <c r="BF111" s="420"/>
      <c r="BG111" s="420"/>
      <c r="BH111" s="420"/>
      <c r="BI111" s="420"/>
      <c r="BJ111" s="420"/>
      <c r="BK111" s="420"/>
      <c r="BL111" s="420"/>
      <c r="BM111" s="420"/>
      <c r="BN111" s="420"/>
      <c r="BO111" s="420"/>
      <c r="BP111" s="420"/>
      <c r="BQ111" s="420"/>
      <c r="BR111" s="420"/>
      <c r="BS111" s="420"/>
      <c r="BT111" s="420"/>
      <c r="BU111" s="420"/>
      <c r="BV111" s="420"/>
      <c r="BW111" s="420"/>
      <c r="BX111" s="420"/>
      <c r="BY111" s="420"/>
      <c r="BZ111" s="420"/>
      <c r="CA111" s="420"/>
      <c r="CB111" s="420"/>
      <c r="CC111" s="420"/>
      <c r="CD111" s="420"/>
      <c r="CE111" s="420"/>
      <c r="CF111" s="420"/>
      <c r="CG111" s="420"/>
      <c r="CH111" s="420"/>
      <c r="CI111" s="420"/>
      <c r="CJ111" s="420"/>
      <c r="CK111" s="420"/>
      <c r="CL111" s="420"/>
      <c r="CM111" s="420"/>
      <c r="CN111" s="420"/>
      <c r="CO111" s="420"/>
      <c r="CP111" s="420"/>
      <c r="CQ111" s="420"/>
      <c r="CR111" s="420"/>
      <c r="CS111" s="420"/>
      <c r="CT111" s="420"/>
      <c r="CU111" s="420"/>
      <c r="CV111" s="420"/>
      <c r="CW111" s="420"/>
      <c r="CX111" s="420"/>
      <c r="CY111" s="420"/>
      <c r="CZ111" s="420"/>
      <c r="DA111" s="420"/>
      <c r="DB111" s="420"/>
      <c r="DC111" s="420"/>
      <c r="DD111" s="420"/>
      <c r="DE111" s="420"/>
      <c r="DF111" s="420"/>
      <c r="DG111" s="420"/>
      <c r="DH111" s="420"/>
      <c r="DI111" s="420"/>
      <c r="DJ111" s="420"/>
      <c r="DK111" s="420"/>
      <c r="DL111" s="420"/>
      <c r="DM111" s="420"/>
      <c r="DN111" s="420"/>
      <c r="DO111" s="420"/>
      <c r="DP111" s="420"/>
      <c r="DQ111" s="420"/>
      <c r="DR111" s="420"/>
      <c r="DS111" s="420"/>
      <c r="DT111" s="420"/>
      <c r="DU111" s="420"/>
      <c r="DV111" s="420"/>
      <c r="DW111" s="420"/>
      <c r="DX111" s="420"/>
      <c r="DY111" s="420"/>
      <c r="DZ111" s="420"/>
      <c r="EA111" s="420"/>
      <c r="EB111" s="420"/>
      <c r="EC111" s="420"/>
      <c r="ED111" s="420"/>
      <c r="EE111" s="420"/>
      <c r="EF111" s="420"/>
      <c r="EG111" s="420"/>
      <c r="EH111" s="420"/>
      <c r="EI111" s="420"/>
      <c r="EJ111" s="420"/>
      <c r="EK111" s="420"/>
      <c r="EL111" s="420"/>
      <c r="EM111" s="420"/>
      <c r="EN111" s="420"/>
      <c r="EO111" s="420"/>
      <c r="EP111" s="420"/>
      <c r="EQ111" s="420"/>
      <c r="ER111" s="420"/>
      <c r="ES111" s="420"/>
      <c r="ET111" s="420"/>
      <c r="EU111" s="420"/>
      <c r="EV111" s="420"/>
      <c r="EW111" s="420"/>
      <c r="EX111" s="420"/>
      <c r="EY111" s="420"/>
      <c r="EZ111" s="420"/>
      <c r="FA111" s="420"/>
      <c r="FB111" s="420"/>
      <c r="FC111" s="420"/>
      <c r="FD111" s="420"/>
      <c r="FE111" s="420"/>
      <c r="FF111" s="420"/>
      <c r="FG111" s="420"/>
      <c r="FH111" s="420"/>
      <c r="FI111" s="420"/>
      <c r="FJ111" s="420"/>
      <c r="FK111" s="420"/>
      <c r="FL111" s="420"/>
      <c r="FM111" s="420"/>
      <c r="FN111" s="420"/>
      <c r="FO111" s="420"/>
      <c r="FP111" s="420"/>
      <c r="FQ111" s="420"/>
      <c r="FR111" s="420"/>
      <c r="FS111" s="420"/>
      <c r="FT111" s="420"/>
      <c r="FU111" s="420"/>
      <c r="FV111" s="420"/>
      <c r="FW111" s="420"/>
      <c r="FX111" s="420"/>
      <c r="FY111" s="420"/>
      <c r="FZ111" s="420"/>
      <c r="GA111" s="420"/>
      <c r="GB111" s="420"/>
      <c r="GC111" s="420"/>
      <c r="GD111" s="420"/>
      <c r="GE111" s="420"/>
      <c r="GF111" s="420"/>
      <c r="GG111" s="420"/>
      <c r="GH111" s="420"/>
      <c r="GI111" s="420"/>
      <c r="GJ111" s="420"/>
      <c r="GK111" s="420"/>
      <c r="GL111" s="420"/>
      <c r="GM111" s="420"/>
      <c r="GN111" s="420"/>
      <c r="GO111" s="420"/>
      <c r="GP111" s="420"/>
      <c r="GQ111" s="420"/>
      <c r="GR111" s="420"/>
      <c r="GS111" s="420"/>
      <c r="GT111" s="420"/>
      <c r="GU111" s="420"/>
      <c r="GV111" s="420"/>
      <c r="GW111" s="420"/>
      <c r="GX111" s="420"/>
      <c r="GY111" s="420"/>
      <c r="GZ111" s="420"/>
      <c r="HA111" s="420"/>
      <c r="HB111" s="420"/>
      <c r="HC111" s="420"/>
      <c r="HD111" s="420"/>
      <c r="HE111" s="420"/>
      <c r="HF111" s="420"/>
      <c r="HG111" s="420"/>
      <c r="HH111" s="420"/>
      <c r="HI111" s="420"/>
      <c r="HJ111" s="420"/>
      <c r="HK111" s="420"/>
      <c r="HL111" s="420"/>
      <c r="HM111" s="420"/>
      <c r="HN111" s="420"/>
      <c r="HO111" s="420"/>
      <c r="HP111" s="420"/>
      <c r="HQ111" s="420"/>
      <c r="HR111" s="420"/>
      <c r="HS111" s="420"/>
      <c r="HT111" s="420"/>
      <c r="HU111" s="420"/>
      <c r="HV111" s="420"/>
      <c r="HW111" s="420"/>
      <c r="HX111" s="420"/>
      <c r="HY111" s="420"/>
      <c r="HZ111" s="420"/>
      <c r="IA111" s="420"/>
      <c r="IB111" s="420"/>
      <c r="IC111" s="420"/>
      <c r="ID111" s="420"/>
      <c r="IE111" s="420"/>
      <c r="IF111" s="420"/>
      <c r="IG111" s="420"/>
      <c r="IH111" s="420"/>
      <c r="II111" s="420"/>
      <c r="IJ111" s="420"/>
      <c r="IK111" s="420"/>
      <c r="IL111" s="420"/>
      <c r="IM111" s="420"/>
      <c r="IN111" s="420"/>
      <c r="IO111" s="420"/>
      <c r="IP111" s="420"/>
      <c r="IQ111" s="420"/>
      <c r="IR111" s="420"/>
      <c r="IS111" s="420"/>
      <c r="IT111" s="420"/>
      <c r="IU111" s="420"/>
      <c r="IV111" s="420"/>
      <c r="IW111" s="420"/>
      <c r="IX111" s="420"/>
      <c r="IY111" s="420"/>
      <c r="IZ111" s="420"/>
      <c r="JA111" s="420"/>
      <c r="JB111" s="420"/>
      <c r="JC111" s="420"/>
      <c r="JD111" s="420"/>
      <c r="JE111" s="420"/>
      <c r="JF111" s="420"/>
      <c r="JG111" s="420"/>
      <c r="JH111" s="420"/>
      <c r="JI111" s="420"/>
      <c r="JJ111" s="420"/>
      <c r="JK111" s="420"/>
      <c r="JL111" s="420"/>
      <c r="JM111" s="420"/>
      <c r="JN111" s="420"/>
      <c r="JO111" s="420"/>
      <c r="JP111" s="420"/>
      <c r="JQ111" s="420"/>
      <c r="JR111" s="420"/>
      <c r="JS111" s="420"/>
      <c r="JT111" s="420"/>
      <c r="JU111" s="420"/>
      <c r="JV111" s="420"/>
      <c r="JW111" s="420"/>
      <c r="JX111" s="420"/>
      <c r="JY111" s="420"/>
      <c r="JZ111" s="420"/>
      <c r="KA111" s="420"/>
      <c r="KB111" s="420"/>
      <c r="KC111" s="420"/>
      <c r="KD111" s="420"/>
      <c r="KE111" s="420"/>
      <c r="KF111" s="420"/>
      <c r="KG111" s="420"/>
      <c r="KH111" s="420"/>
      <c r="KI111" s="420"/>
      <c r="KJ111" s="420"/>
      <c r="KK111" s="420"/>
      <c r="KL111" s="420"/>
      <c r="KM111" s="420"/>
      <c r="KN111" s="420"/>
      <c r="KO111" s="420"/>
      <c r="KP111" s="420"/>
      <c r="KQ111" s="420"/>
      <c r="KR111" s="420"/>
      <c r="KS111" s="420"/>
      <c r="KT111" s="420"/>
      <c r="KU111" s="420"/>
      <c r="KV111" s="420"/>
      <c r="KW111" s="420"/>
      <c r="KX111" s="420"/>
      <c r="KY111" s="420"/>
      <c r="KZ111" s="420"/>
      <c r="LA111" s="420"/>
      <c r="LB111" s="420"/>
      <c r="LC111" s="420"/>
      <c r="LD111" s="420"/>
      <c r="LE111" s="420"/>
      <c r="LF111" s="420"/>
      <c r="LG111" s="420"/>
      <c r="LH111" s="420"/>
      <c r="LI111" s="420"/>
      <c r="LJ111" s="420"/>
      <c r="LK111" s="420"/>
      <c r="LL111" s="420"/>
      <c r="LM111" s="420"/>
      <c r="LN111" s="420"/>
      <c r="LO111" s="420"/>
      <c r="LP111" s="420"/>
      <c r="LQ111" s="420"/>
      <c r="LR111" s="420"/>
      <c r="LS111" s="420"/>
      <c r="LT111" s="420"/>
      <c r="LU111" s="420"/>
      <c r="LV111" s="420"/>
      <c r="LW111" s="420"/>
      <c r="LX111" s="420"/>
      <c r="LY111" s="420"/>
      <c r="LZ111" s="420"/>
      <c r="MA111" s="420"/>
      <c r="MB111" s="420"/>
      <c r="MC111" s="420"/>
      <c r="MD111" s="420"/>
      <c r="ME111" s="420"/>
      <c r="MF111" s="420"/>
      <c r="MG111" s="420"/>
      <c r="MH111" s="420"/>
      <c r="MI111" s="420"/>
      <c r="MJ111" s="420"/>
      <c r="MK111" s="420"/>
      <c r="ML111" s="420"/>
      <c r="MM111" s="420"/>
      <c r="MN111" s="420"/>
      <c r="MO111" s="420"/>
      <c r="MP111" s="420"/>
      <c r="MQ111" s="420"/>
      <c r="MR111" s="420"/>
      <c r="MS111" s="420"/>
      <c r="MT111" s="420"/>
      <c r="MU111" s="420"/>
      <c r="MV111" s="420"/>
      <c r="MW111" s="420"/>
      <c r="MX111" s="420"/>
      <c r="MY111" s="420"/>
      <c r="MZ111" s="420"/>
      <c r="NA111" s="420"/>
      <c r="NB111" s="420"/>
      <c r="NC111" s="420"/>
      <c r="ND111" s="420"/>
      <c r="NE111" s="420"/>
      <c r="NF111" s="420"/>
      <c r="NG111" s="420"/>
      <c r="NH111" s="420"/>
      <c r="NI111" s="420"/>
      <c r="NJ111" s="420"/>
      <c r="NK111" s="420"/>
      <c r="NL111" s="420"/>
      <c r="NM111" s="420"/>
      <c r="NN111" s="420"/>
      <c r="NO111" s="420"/>
      <c r="NP111" s="420"/>
      <c r="NQ111" s="420"/>
      <c r="NR111" s="420"/>
      <c r="NS111" s="420"/>
      <c r="NT111" s="420"/>
      <c r="NU111" s="420"/>
      <c r="NV111" s="420"/>
      <c r="NW111" s="420"/>
      <c r="NX111" s="420"/>
      <c r="NY111" s="420"/>
      <c r="NZ111" s="420"/>
      <c r="OA111" s="420"/>
      <c r="OB111" s="420"/>
      <c r="OC111" s="420"/>
      <c r="OD111" s="420"/>
      <c r="OE111" s="420"/>
      <c r="OF111" s="420"/>
      <c r="OG111" s="420"/>
      <c r="OH111" s="420"/>
      <c r="OI111" s="420"/>
      <c r="OJ111" s="420"/>
      <c r="OK111" s="420"/>
      <c r="OL111" s="420"/>
      <c r="OM111" s="420"/>
      <c r="ON111" s="420"/>
      <c r="OO111" s="420"/>
      <c r="OP111" s="420"/>
      <c r="OQ111" s="420"/>
      <c r="OR111" s="420"/>
      <c r="OS111" s="420"/>
      <c r="OT111" s="420"/>
      <c r="OU111" s="420"/>
      <c r="OV111" s="420"/>
      <c r="OW111" s="420"/>
      <c r="OX111" s="420"/>
      <c r="OY111" s="420"/>
      <c r="OZ111" s="420"/>
      <c r="PA111" s="420"/>
      <c r="PB111" s="420"/>
      <c r="PC111" s="420"/>
      <c r="PD111" s="420"/>
      <c r="PE111" s="420"/>
      <c r="PF111" s="420"/>
      <c r="PG111" s="420"/>
      <c r="PH111" s="420"/>
      <c r="PI111" s="420"/>
      <c r="PJ111" s="420"/>
      <c r="PK111" s="420"/>
      <c r="PL111" s="420"/>
      <c r="PM111" s="420"/>
      <c r="PN111" s="420"/>
      <c r="PO111" s="420"/>
      <c r="PP111" s="420"/>
      <c r="PQ111" s="420"/>
      <c r="PR111" s="420"/>
      <c r="PS111" s="420"/>
      <c r="PT111" s="420"/>
      <c r="PU111" s="420"/>
      <c r="PV111" s="420"/>
      <c r="PW111" s="420"/>
      <c r="PX111" s="420"/>
      <c r="PY111" s="420"/>
      <c r="PZ111" s="420"/>
      <c r="QA111" s="420"/>
      <c r="QB111" s="420"/>
      <c r="QC111" s="420"/>
      <c r="QD111" s="420"/>
      <c r="QE111" s="420"/>
      <c r="QF111" s="420"/>
      <c r="QG111" s="420"/>
      <c r="QH111" s="420"/>
      <c r="QI111" s="420"/>
      <c r="QJ111" s="420"/>
      <c r="QK111" s="420"/>
      <c r="QL111" s="420"/>
      <c r="QM111" s="420"/>
      <c r="QN111" s="420"/>
      <c r="QO111" s="420"/>
      <c r="QP111" s="420"/>
      <c r="QQ111" s="420"/>
      <c r="QR111" s="420"/>
      <c r="QS111" s="420"/>
      <c r="QT111" s="420"/>
      <c r="QU111" s="420"/>
      <c r="QV111" s="420"/>
      <c r="QW111" s="420"/>
      <c r="QX111" s="420"/>
      <c r="QY111" s="420"/>
      <c r="QZ111" s="420"/>
      <c r="RA111" s="420"/>
      <c r="RB111" s="420"/>
      <c r="RC111" s="420"/>
      <c r="RD111" s="420"/>
      <c r="RE111" s="420"/>
      <c r="RF111" s="420"/>
      <c r="RG111" s="420"/>
      <c r="RH111" s="420"/>
      <c r="RI111" s="420"/>
      <c r="RJ111" s="420"/>
      <c r="RK111" s="420"/>
      <c r="RL111" s="420"/>
      <c r="RM111" s="420"/>
      <c r="RN111" s="420"/>
      <c r="RO111" s="420"/>
      <c r="RP111" s="420"/>
      <c r="RQ111" s="420"/>
      <c r="RR111" s="420"/>
      <c r="RS111" s="420"/>
      <c r="RT111" s="420"/>
      <c r="RU111" s="420"/>
      <c r="RV111" s="420"/>
      <c r="RW111" s="420"/>
      <c r="RX111" s="420"/>
      <c r="RY111" s="420"/>
      <c r="RZ111" s="420"/>
      <c r="SA111" s="420"/>
      <c r="SB111" s="420"/>
      <c r="SC111" s="420"/>
      <c r="SD111" s="420"/>
      <c r="SE111" s="420"/>
      <c r="SF111" s="420"/>
      <c r="SG111" s="420"/>
      <c r="SH111" s="420"/>
      <c r="SI111" s="420"/>
      <c r="SJ111" s="420"/>
      <c r="SK111" s="420"/>
      <c r="SL111" s="420"/>
      <c r="SM111" s="420"/>
      <c r="SN111" s="420"/>
      <c r="SO111" s="420"/>
      <c r="SP111" s="420"/>
      <c r="SQ111" s="420"/>
      <c r="SR111" s="420"/>
      <c r="SS111" s="420"/>
      <c r="ST111" s="420"/>
      <c r="SU111" s="420"/>
      <c r="SV111" s="420"/>
      <c r="SW111" s="420"/>
      <c r="SX111" s="420"/>
      <c r="SY111" s="420"/>
      <c r="SZ111" s="420"/>
      <c r="TA111" s="420"/>
      <c r="TB111" s="420"/>
      <c r="TC111" s="420"/>
      <c r="TD111" s="420"/>
      <c r="TE111" s="420"/>
      <c r="TF111" s="420"/>
      <c r="TG111" s="420"/>
      <c r="TH111" s="420"/>
      <c r="TI111" s="420"/>
      <c r="TJ111" s="420"/>
      <c r="TK111" s="420"/>
      <c r="TL111" s="420"/>
      <c r="TM111" s="420"/>
      <c r="TN111" s="420"/>
      <c r="TO111" s="420"/>
      <c r="TP111" s="420"/>
      <c r="TQ111" s="420"/>
      <c r="TR111" s="420"/>
      <c r="TS111" s="420"/>
      <c r="TT111" s="420"/>
      <c r="TU111" s="420"/>
      <c r="TV111" s="420"/>
      <c r="TW111" s="420"/>
      <c r="TX111" s="420"/>
      <c r="TY111" s="420"/>
      <c r="TZ111" s="420"/>
      <c r="UA111" s="420"/>
      <c r="UB111" s="420"/>
      <c r="UC111" s="420"/>
      <c r="UD111" s="420"/>
      <c r="UE111" s="420"/>
      <c r="UF111" s="420"/>
      <c r="UG111" s="420"/>
      <c r="UH111" s="420"/>
      <c r="UI111" s="420"/>
      <c r="UJ111" s="420"/>
      <c r="UK111" s="420"/>
      <c r="UL111" s="420"/>
      <c r="UM111" s="420"/>
      <c r="UN111" s="420"/>
      <c r="UO111" s="420"/>
      <c r="UP111" s="420"/>
      <c r="UQ111" s="420"/>
      <c r="UR111" s="420"/>
      <c r="US111" s="420"/>
      <c r="UT111" s="420"/>
      <c r="UU111" s="420"/>
      <c r="UV111" s="420"/>
      <c r="UW111" s="420"/>
      <c r="UX111" s="420"/>
      <c r="UY111" s="420"/>
      <c r="UZ111" s="420"/>
      <c r="VA111" s="420"/>
      <c r="VB111" s="420"/>
      <c r="VC111" s="420"/>
      <c r="VD111" s="420"/>
      <c r="VE111" s="420"/>
      <c r="VF111" s="420"/>
      <c r="VG111" s="420"/>
      <c r="VH111" s="420"/>
      <c r="VI111" s="420"/>
      <c r="VJ111" s="420"/>
      <c r="VK111" s="420"/>
      <c r="VL111" s="420"/>
      <c r="VM111" s="420"/>
      <c r="VN111" s="420"/>
      <c r="VO111" s="420"/>
      <c r="VP111" s="420"/>
      <c r="VQ111" s="420"/>
      <c r="VR111" s="420"/>
      <c r="VS111" s="420"/>
      <c r="VT111" s="420"/>
      <c r="VU111" s="420"/>
      <c r="VV111" s="420"/>
      <c r="VW111" s="420"/>
      <c r="VX111" s="420"/>
      <c r="VY111" s="420"/>
      <c r="VZ111" s="420"/>
      <c r="WA111" s="420"/>
      <c r="WB111" s="420"/>
      <c r="WC111" s="420"/>
      <c r="WD111" s="420"/>
      <c r="WE111" s="420"/>
      <c r="WF111" s="420"/>
      <c r="WG111" s="420"/>
      <c r="WH111" s="420"/>
      <c r="WI111" s="420"/>
      <c r="WJ111" s="420"/>
      <c r="WK111" s="420"/>
      <c r="WL111" s="420"/>
      <c r="WM111" s="420"/>
      <c r="WN111" s="420"/>
      <c r="WO111" s="420"/>
      <c r="WP111" s="420"/>
      <c r="WQ111" s="420"/>
      <c r="WR111" s="420"/>
      <c r="WS111" s="420"/>
      <c r="WT111" s="420"/>
      <c r="WU111" s="420"/>
      <c r="WV111" s="420"/>
      <c r="WW111" s="420"/>
      <c r="WX111" s="420"/>
      <c r="WY111" s="420"/>
      <c r="WZ111" s="420"/>
      <c r="XA111" s="420"/>
      <c r="XB111" s="420"/>
      <c r="XC111" s="420"/>
      <c r="XD111" s="420"/>
      <c r="XE111" s="420"/>
      <c r="XF111" s="420"/>
      <c r="XG111" s="420"/>
      <c r="XH111" s="420"/>
      <c r="XI111" s="420"/>
      <c r="XJ111" s="420"/>
      <c r="XK111" s="420"/>
      <c r="XL111" s="420"/>
      <c r="XM111" s="420"/>
      <c r="XN111" s="420"/>
      <c r="XO111" s="420"/>
      <c r="XP111" s="420"/>
      <c r="XQ111" s="420"/>
      <c r="XR111" s="420"/>
      <c r="XS111" s="420"/>
      <c r="XT111" s="420"/>
      <c r="XU111" s="420"/>
      <c r="XV111" s="420"/>
      <c r="XW111" s="420"/>
      <c r="XX111" s="420"/>
      <c r="XY111" s="420"/>
      <c r="XZ111" s="420"/>
      <c r="YA111" s="420"/>
      <c r="YB111" s="420"/>
      <c r="YC111" s="420"/>
      <c r="YD111" s="420"/>
      <c r="YE111" s="420"/>
      <c r="YF111" s="420"/>
      <c r="YG111" s="420"/>
      <c r="YH111" s="420"/>
      <c r="YI111" s="420"/>
      <c r="YJ111" s="420"/>
      <c r="YK111" s="420"/>
      <c r="YL111" s="420"/>
      <c r="YM111" s="420"/>
      <c r="YN111" s="420"/>
      <c r="YO111" s="420"/>
      <c r="YP111" s="420"/>
      <c r="YQ111" s="420"/>
      <c r="YR111" s="420"/>
      <c r="YS111" s="420"/>
      <c r="YT111" s="420"/>
      <c r="YU111" s="420"/>
      <c r="YV111" s="420"/>
      <c r="YW111" s="420"/>
      <c r="YX111" s="420"/>
      <c r="YY111" s="420"/>
      <c r="YZ111" s="420"/>
      <c r="ZA111" s="420"/>
      <c r="ZB111" s="420"/>
      <c r="ZC111" s="420"/>
      <c r="ZD111" s="420"/>
      <c r="ZE111" s="420"/>
      <c r="ZF111" s="420"/>
      <c r="ZG111" s="420"/>
      <c r="ZH111" s="420"/>
      <c r="ZI111" s="420"/>
      <c r="ZJ111" s="420"/>
      <c r="ZK111" s="420"/>
      <c r="ZL111" s="420"/>
      <c r="ZM111" s="420"/>
      <c r="ZN111" s="420"/>
      <c r="ZO111" s="420"/>
      <c r="ZP111" s="420"/>
      <c r="ZQ111" s="420"/>
      <c r="ZR111" s="420"/>
      <c r="ZS111" s="420"/>
      <c r="ZT111" s="420"/>
      <c r="ZU111" s="420"/>
      <c r="ZV111" s="420"/>
      <c r="ZW111" s="420"/>
      <c r="ZX111" s="420"/>
      <c r="ZY111" s="420"/>
      <c r="ZZ111" s="420"/>
      <c r="AAA111" s="420"/>
      <c r="AAB111" s="420"/>
      <c r="AAC111" s="420"/>
      <c r="AAD111" s="420"/>
      <c r="AAE111" s="420"/>
      <c r="AAF111" s="420"/>
      <c r="AAG111" s="420"/>
      <c r="AAH111" s="420"/>
      <c r="AAI111" s="420"/>
      <c r="AAJ111" s="420"/>
      <c r="AAK111" s="420"/>
      <c r="AAL111" s="420"/>
      <c r="AAM111" s="420"/>
      <c r="AAN111" s="420"/>
      <c r="AAO111" s="420"/>
      <c r="AAP111" s="420"/>
      <c r="AAQ111" s="420"/>
      <c r="AAR111" s="420"/>
      <c r="AAS111" s="420"/>
      <c r="AAT111" s="420"/>
      <c r="AAU111" s="420"/>
      <c r="AAV111" s="420"/>
      <c r="AAW111" s="420"/>
      <c r="AAX111" s="420"/>
      <c r="AAY111" s="420"/>
      <c r="AAZ111" s="420"/>
      <c r="ABA111" s="420"/>
      <c r="ABB111" s="420"/>
      <c r="ABC111" s="420"/>
      <c r="ABD111" s="420"/>
      <c r="ABE111" s="420"/>
      <c r="ABF111" s="420"/>
      <c r="ABG111" s="420"/>
      <c r="ABH111" s="420"/>
      <c r="ABI111" s="420"/>
      <c r="ABJ111" s="420"/>
      <c r="ABK111" s="420"/>
      <c r="ABL111" s="420"/>
      <c r="ABM111" s="420"/>
      <c r="ABN111" s="420"/>
      <c r="ABO111" s="420"/>
      <c r="ABP111" s="420"/>
      <c r="ABQ111" s="420"/>
      <c r="ABR111" s="420"/>
      <c r="ABS111" s="420"/>
      <c r="ABT111" s="420"/>
      <c r="ABU111" s="420"/>
      <c r="ABV111" s="420"/>
      <c r="ABW111" s="420"/>
      <c r="ABX111" s="420"/>
      <c r="ABY111" s="420"/>
      <c r="ABZ111" s="420"/>
      <c r="ACA111" s="420"/>
      <c r="ACB111" s="420"/>
      <c r="ACC111" s="420"/>
      <c r="ACD111" s="420"/>
      <c r="ACE111" s="420"/>
      <c r="ACF111" s="420"/>
      <c r="ACG111" s="420"/>
      <c r="ACH111" s="420"/>
      <c r="ACI111" s="420"/>
      <c r="ACJ111" s="420"/>
      <c r="ACK111" s="420"/>
      <c r="ACL111" s="420"/>
      <c r="ACM111" s="420"/>
      <c r="ACN111" s="420"/>
      <c r="ACO111" s="420"/>
      <c r="ACP111" s="420"/>
      <c r="ACQ111" s="420"/>
      <c r="ACR111" s="420"/>
      <c r="ACS111" s="420"/>
      <c r="ACT111" s="420"/>
      <c r="ACU111" s="420"/>
      <c r="ACV111" s="420"/>
      <c r="ACW111" s="420"/>
      <c r="ACX111" s="420"/>
      <c r="ACY111" s="420"/>
      <c r="ACZ111" s="420"/>
      <c r="ADA111" s="420"/>
      <c r="ADB111" s="420"/>
      <c r="ADC111" s="420"/>
      <c r="ADD111" s="420"/>
      <c r="ADE111" s="420"/>
      <c r="ADF111" s="420"/>
      <c r="ADG111" s="420"/>
      <c r="ADH111" s="420"/>
      <c r="ADI111" s="420"/>
      <c r="ADJ111" s="420"/>
      <c r="ADK111" s="420"/>
      <c r="ADL111" s="420"/>
      <c r="ADM111" s="420"/>
      <c r="ADN111" s="420"/>
      <c r="ADO111" s="420"/>
      <c r="ADP111" s="420"/>
      <c r="ADQ111" s="420"/>
      <c r="ADR111" s="420"/>
      <c r="ADS111" s="420"/>
      <c r="ADT111" s="420"/>
      <c r="ADU111" s="420"/>
      <c r="ADV111" s="420"/>
      <c r="ADW111" s="420"/>
      <c r="ADX111" s="420"/>
      <c r="ADY111" s="420"/>
      <c r="ADZ111" s="420"/>
      <c r="AEA111" s="420"/>
      <c r="AEB111" s="420"/>
      <c r="AEC111" s="420"/>
      <c r="AED111" s="420"/>
      <c r="AEE111" s="420"/>
      <c r="AEF111" s="420"/>
      <c r="AEG111" s="420"/>
      <c r="AEH111" s="420"/>
      <c r="AEI111" s="420"/>
      <c r="AEJ111" s="420"/>
      <c r="AEK111" s="420"/>
      <c r="AEL111" s="420"/>
      <c r="AEM111" s="420"/>
      <c r="AEN111" s="420"/>
      <c r="AEO111" s="420"/>
      <c r="AEP111" s="420"/>
      <c r="AEQ111" s="420"/>
      <c r="AER111" s="420"/>
      <c r="AES111" s="420"/>
      <c r="AET111" s="420"/>
      <c r="AEU111" s="420"/>
      <c r="AEV111" s="420"/>
      <c r="AEW111" s="420"/>
      <c r="AEX111" s="420"/>
      <c r="AEY111" s="420"/>
      <c r="AEZ111" s="420"/>
      <c r="AFA111" s="420"/>
      <c r="AFB111" s="420"/>
      <c r="AFC111" s="420"/>
      <c r="AFD111" s="420"/>
      <c r="AFE111" s="420"/>
      <c r="AFF111" s="420"/>
      <c r="AFG111" s="420"/>
      <c r="AFH111" s="420"/>
      <c r="AFI111" s="420"/>
      <c r="AFJ111" s="420"/>
      <c r="AFK111" s="420"/>
      <c r="AFL111" s="420"/>
      <c r="AFM111" s="420"/>
      <c r="AFN111" s="420"/>
      <c r="AFO111" s="420"/>
      <c r="AFP111" s="420"/>
      <c r="AFQ111" s="420"/>
      <c r="AFR111" s="420"/>
      <c r="AFS111" s="420"/>
      <c r="AFT111" s="420"/>
      <c r="AFU111" s="420"/>
      <c r="AFV111" s="420"/>
      <c r="AFW111" s="420"/>
      <c r="AFX111" s="420"/>
      <c r="AFY111" s="420"/>
      <c r="AFZ111" s="420"/>
      <c r="AGA111" s="420"/>
      <c r="AGB111" s="420"/>
      <c r="AGC111" s="420"/>
      <c r="AGD111" s="420"/>
      <c r="AGE111" s="420"/>
      <c r="AGF111" s="420"/>
      <c r="AGG111" s="420"/>
      <c r="AGH111" s="420"/>
      <c r="AGI111" s="420"/>
      <c r="AGJ111" s="420"/>
      <c r="AGK111" s="420"/>
      <c r="AGL111" s="420"/>
      <c r="AGM111" s="420"/>
      <c r="AGN111" s="420"/>
      <c r="AGO111" s="420"/>
      <c r="AGP111" s="420"/>
      <c r="AGQ111" s="420"/>
      <c r="AGR111" s="420"/>
      <c r="AGS111" s="420"/>
      <c r="AGT111" s="420"/>
      <c r="AGU111" s="420"/>
      <c r="AGV111" s="420"/>
      <c r="AGW111" s="420"/>
      <c r="AGX111" s="420"/>
      <c r="AGY111" s="420"/>
      <c r="AGZ111" s="420"/>
      <c r="AHA111" s="420"/>
      <c r="AHB111" s="420"/>
      <c r="AHC111" s="420"/>
      <c r="AHD111" s="420"/>
      <c r="AHE111" s="420"/>
      <c r="AHF111" s="420"/>
      <c r="AHG111" s="420"/>
      <c r="AHH111" s="420"/>
      <c r="AHI111" s="420"/>
      <c r="AHJ111" s="420"/>
      <c r="AHK111" s="420"/>
      <c r="AHL111" s="420"/>
      <c r="AHM111" s="420"/>
      <c r="AHN111" s="420"/>
      <c r="AHO111" s="420"/>
      <c r="AHP111" s="420"/>
      <c r="AHQ111" s="420"/>
      <c r="AHR111" s="420"/>
      <c r="AHS111" s="420"/>
      <c r="AHT111" s="420"/>
      <c r="AHU111" s="420"/>
      <c r="AHV111" s="420"/>
      <c r="AHW111" s="420"/>
      <c r="AHX111" s="420"/>
      <c r="AHY111" s="420"/>
      <c r="AHZ111" s="420"/>
      <c r="AIA111" s="420"/>
      <c r="AIB111" s="420"/>
      <c r="AIC111" s="420"/>
      <c r="AID111" s="420"/>
      <c r="AIE111" s="420"/>
      <c r="AIF111" s="420"/>
      <c r="AIG111" s="420"/>
      <c r="AIH111" s="420"/>
      <c r="AII111" s="420"/>
      <c r="AIJ111" s="420"/>
      <c r="AIK111" s="420"/>
      <c r="AIL111" s="420"/>
      <c r="AIM111" s="420"/>
      <c r="AIN111" s="420"/>
      <c r="AIO111" s="420"/>
      <c r="AIP111" s="420"/>
      <c r="AIQ111" s="420"/>
      <c r="AIR111" s="420"/>
      <c r="AIS111" s="420"/>
      <c r="AIT111" s="420"/>
      <c r="AIU111" s="420"/>
      <c r="AIV111" s="420"/>
      <c r="AIW111" s="420"/>
      <c r="AIX111" s="420"/>
      <c r="AIY111" s="420"/>
      <c r="AIZ111" s="420"/>
      <c r="AJA111" s="420"/>
      <c r="AJB111" s="420"/>
      <c r="AJC111" s="420"/>
      <c r="AJD111" s="420"/>
      <c r="AJE111" s="420"/>
      <c r="AJF111" s="420"/>
      <c r="AJG111" s="420"/>
      <c r="AJH111" s="420"/>
      <c r="AJI111" s="420"/>
      <c r="AJJ111" s="420"/>
      <c r="AJK111" s="420"/>
      <c r="AJL111" s="420"/>
      <c r="AJM111" s="420"/>
      <c r="AJN111" s="420"/>
      <c r="AJO111" s="420"/>
      <c r="AJP111" s="420"/>
      <c r="AJQ111" s="420"/>
      <c r="AJR111" s="420"/>
      <c r="AJS111" s="420"/>
      <c r="AJT111" s="420"/>
      <c r="AJU111" s="420"/>
      <c r="AJV111" s="420"/>
      <c r="AJW111" s="420"/>
      <c r="AJX111" s="420"/>
      <c r="AJY111" s="420"/>
      <c r="AJZ111" s="420"/>
      <c r="AKA111" s="420"/>
      <c r="AKB111" s="420"/>
      <c r="AKC111" s="420"/>
      <c r="AKD111" s="420"/>
      <c r="AKE111" s="420"/>
      <c r="AKF111" s="420"/>
      <c r="AKG111" s="420"/>
      <c r="AKH111" s="420"/>
      <c r="AKI111" s="420"/>
      <c r="AKJ111" s="420"/>
      <c r="AKK111" s="420"/>
      <c r="AKL111" s="420"/>
      <c r="AKM111" s="420"/>
      <c r="AKN111" s="420"/>
      <c r="AKO111" s="420"/>
      <c r="AKP111" s="420"/>
      <c r="AKQ111" s="420"/>
      <c r="AKR111" s="420"/>
      <c r="AKS111" s="420"/>
      <c r="AKT111" s="420"/>
      <c r="AKU111" s="420"/>
      <c r="AKV111" s="420"/>
      <c r="AKW111" s="420"/>
      <c r="AKX111" s="420"/>
      <c r="AKY111" s="420"/>
      <c r="AKZ111" s="420"/>
      <c r="ALA111" s="420"/>
      <c r="ALB111" s="420"/>
      <c r="ALC111" s="420"/>
      <c r="ALD111" s="420"/>
      <c r="ALE111" s="420"/>
      <c r="ALF111" s="420"/>
      <c r="ALG111" s="420"/>
      <c r="ALH111" s="420"/>
      <c r="ALI111" s="420"/>
      <c r="ALJ111" s="420"/>
      <c r="ALK111" s="420"/>
      <c r="ALL111" s="420"/>
      <c r="ALM111" s="420"/>
      <c r="ALN111" s="420"/>
      <c r="ALO111" s="420"/>
      <c r="ALP111" s="420"/>
      <c r="ALQ111" s="420"/>
      <c r="ALR111" s="420"/>
      <c r="ALS111" s="420"/>
      <c r="ALT111" s="420"/>
      <c r="ALU111" s="420"/>
      <c r="ALV111" s="420"/>
      <c r="ALW111" s="420"/>
      <c r="ALX111" s="420"/>
      <c r="ALY111" s="420"/>
      <c r="ALZ111" s="420"/>
      <c r="AMA111" s="420"/>
      <c r="AMB111" s="420"/>
      <c r="AMC111" s="420"/>
      <c r="AMD111" s="420"/>
      <c r="AME111" s="420"/>
      <c r="AMF111" s="420"/>
      <c r="AMG111" s="420"/>
      <c r="AMH111" s="420"/>
      <c r="AMI111" s="420"/>
      <c r="AMJ111" s="420"/>
      <c r="AMK111" s="420"/>
      <c r="AML111" s="420"/>
      <c r="AMM111" s="420"/>
      <c r="AMN111" s="420"/>
      <c r="AMO111" s="420"/>
      <c r="AMP111" s="420"/>
      <c r="AMQ111" s="420"/>
      <c r="AMR111" s="420"/>
      <c r="AMS111" s="420"/>
      <c r="AMT111" s="420"/>
      <c r="AMU111" s="420"/>
      <c r="AMV111" s="420"/>
      <c r="AMW111" s="420"/>
      <c r="AMX111" s="420"/>
      <c r="AMY111" s="420"/>
      <c r="AMZ111" s="420"/>
      <c r="ANA111" s="420"/>
      <c r="ANB111" s="420"/>
      <c r="ANC111" s="420"/>
      <c r="AND111" s="420"/>
      <c r="ANE111" s="420"/>
      <c r="ANF111" s="420"/>
      <c r="ANG111" s="420"/>
      <c r="ANH111" s="420"/>
      <c r="ANI111" s="420"/>
      <c r="ANJ111" s="420"/>
      <c r="ANK111" s="420"/>
      <c r="ANL111" s="420"/>
      <c r="ANM111" s="420"/>
      <c r="ANN111" s="420"/>
      <c r="ANO111" s="420"/>
      <c r="ANP111" s="420"/>
      <c r="ANQ111" s="420"/>
      <c r="ANR111" s="420"/>
      <c r="ANS111" s="420"/>
      <c r="ANT111" s="420"/>
      <c r="ANU111" s="420"/>
      <c r="ANV111" s="420"/>
      <c r="ANW111" s="420"/>
      <c r="ANX111" s="420"/>
      <c r="ANY111" s="420"/>
      <c r="ANZ111" s="420"/>
      <c r="AOA111" s="420"/>
      <c r="AOB111" s="420"/>
      <c r="AOC111" s="420"/>
      <c r="AOD111" s="420"/>
      <c r="AOE111" s="420"/>
      <c r="AOF111" s="420"/>
      <c r="AOG111" s="420"/>
      <c r="AOH111" s="420"/>
      <c r="AOI111" s="420"/>
      <c r="AOJ111" s="420"/>
      <c r="AOK111" s="420"/>
      <c r="AOL111" s="420"/>
      <c r="AOM111" s="420"/>
      <c r="AON111" s="420"/>
      <c r="AOO111" s="420"/>
      <c r="AOP111" s="420"/>
      <c r="AOQ111" s="420"/>
      <c r="AOR111" s="420"/>
      <c r="AOS111" s="420"/>
      <c r="AOT111" s="420"/>
      <c r="AOU111" s="420"/>
      <c r="AOV111" s="420"/>
      <c r="AOW111" s="420"/>
      <c r="AOX111" s="420"/>
      <c r="AOY111" s="420"/>
      <c r="AOZ111" s="420"/>
      <c r="APA111" s="420"/>
      <c r="APB111" s="420"/>
      <c r="APC111" s="420"/>
      <c r="APD111" s="420"/>
      <c r="APE111" s="420"/>
      <c r="APF111" s="420"/>
      <c r="APG111" s="420"/>
      <c r="APH111" s="420"/>
      <c r="API111" s="420"/>
      <c r="APJ111" s="420"/>
      <c r="APK111" s="420"/>
      <c r="APL111" s="420"/>
      <c r="APM111" s="420"/>
      <c r="APN111" s="420"/>
      <c r="APO111" s="420"/>
      <c r="APP111" s="420"/>
      <c r="APQ111" s="420"/>
      <c r="APR111" s="420"/>
      <c r="APS111" s="420"/>
      <c r="APT111" s="420"/>
      <c r="APU111" s="420"/>
      <c r="APV111" s="420"/>
      <c r="APW111" s="420"/>
      <c r="APX111" s="420"/>
      <c r="APY111" s="420"/>
      <c r="APZ111" s="420"/>
      <c r="AQA111" s="420"/>
      <c r="AQB111" s="420"/>
      <c r="AQC111" s="420"/>
      <c r="AQD111" s="420"/>
      <c r="AQE111" s="420"/>
      <c r="AQF111" s="420"/>
      <c r="AQG111" s="420"/>
      <c r="AQH111" s="420"/>
      <c r="AQI111" s="420"/>
      <c r="AQJ111" s="420"/>
      <c r="AQK111" s="420"/>
      <c r="AQL111" s="420"/>
      <c r="AQM111" s="420"/>
      <c r="AQN111" s="420"/>
      <c r="AQO111" s="420"/>
      <c r="AQP111" s="420"/>
      <c r="AQQ111" s="420"/>
      <c r="AQR111" s="420"/>
      <c r="AQS111" s="420"/>
      <c r="AQT111" s="420"/>
      <c r="AQU111" s="420"/>
      <c r="AQV111" s="420"/>
      <c r="AQW111" s="420"/>
      <c r="AQX111" s="420"/>
      <c r="AQY111" s="420"/>
      <c r="AQZ111" s="420"/>
      <c r="ARA111" s="420"/>
      <c r="ARB111" s="420"/>
      <c r="ARC111" s="420"/>
      <c r="ARD111" s="420"/>
      <c r="ARE111" s="420"/>
      <c r="ARF111" s="420"/>
      <c r="ARG111" s="420"/>
      <c r="ARH111" s="420"/>
      <c r="ARI111" s="420"/>
      <c r="ARJ111" s="420"/>
      <c r="ARK111" s="420"/>
      <c r="ARL111" s="420"/>
      <c r="ARM111" s="420"/>
      <c r="ARN111" s="420"/>
      <c r="ARO111" s="420"/>
      <c r="ARP111" s="420"/>
      <c r="ARQ111" s="420"/>
      <c r="ARR111" s="420"/>
      <c r="ARS111" s="420"/>
      <c r="ART111" s="420"/>
      <c r="ARU111" s="420"/>
      <c r="ARV111" s="420"/>
      <c r="ARW111" s="420"/>
      <c r="ARX111" s="420"/>
      <c r="ARY111" s="420"/>
      <c r="ARZ111" s="420"/>
      <c r="ASA111" s="420"/>
      <c r="ASB111" s="420"/>
      <c r="ASC111" s="420"/>
      <c r="ASD111" s="420"/>
      <c r="ASE111" s="420"/>
      <c r="ASF111" s="420"/>
      <c r="ASG111" s="420"/>
      <c r="ASH111" s="420"/>
      <c r="ASI111" s="420"/>
      <c r="ASJ111" s="420"/>
      <c r="ASK111" s="420"/>
      <c r="ASL111" s="420"/>
      <c r="ASM111" s="420"/>
      <c r="ASN111" s="420"/>
      <c r="ASO111" s="420"/>
      <c r="ASP111" s="420"/>
      <c r="ASQ111" s="420"/>
      <c r="ASR111" s="420"/>
      <c r="ASS111" s="420"/>
      <c r="AST111" s="420"/>
      <c r="ASU111" s="420"/>
      <c r="ASV111" s="420"/>
      <c r="ASW111" s="420"/>
      <c r="ASX111" s="420"/>
      <c r="ASY111" s="420"/>
      <c r="ASZ111" s="420"/>
      <c r="ATA111" s="420"/>
      <c r="ATB111" s="420"/>
      <c r="ATC111" s="420"/>
      <c r="ATD111" s="420"/>
      <c r="ATE111" s="420"/>
      <c r="ATF111" s="420"/>
      <c r="ATG111" s="420"/>
      <c r="ATH111" s="420"/>
      <c r="ATI111" s="420"/>
      <c r="ATJ111" s="420"/>
      <c r="ATK111" s="420"/>
      <c r="ATL111" s="420"/>
      <c r="ATM111" s="420"/>
      <c r="ATN111" s="420"/>
      <c r="ATO111" s="420"/>
      <c r="ATP111" s="420"/>
      <c r="ATQ111" s="420"/>
      <c r="ATR111" s="420"/>
      <c r="ATS111" s="420"/>
      <c r="ATT111" s="420"/>
      <c r="ATU111" s="420"/>
      <c r="ATV111" s="420"/>
      <c r="ATW111" s="420"/>
      <c r="ATX111" s="420"/>
      <c r="ATY111" s="420"/>
      <c r="ATZ111" s="420"/>
      <c r="AUA111" s="420"/>
      <c r="AUB111" s="420"/>
      <c r="AUC111" s="420"/>
      <c r="AUD111" s="420"/>
      <c r="AUE111" s="420"/>
      <c r="AUF111" s="420"/>
      <c r="AUG111" s="420"/>
      <c r="AUH111" s="420"/>
      <c r="AUI111" s="420"/>
      <c r="AUJ111" s="420"/>
      <c r="AUK111" s="420"/>
      <c r="AUL111" s="420"/>
      <c r="AUM111" s="420"/>
      <c r="AUN111" s="420"/>
      <c r="AUO111" s="420"/>
      <c r="AUP111" s="420"/>
      <c r="AUQ111" s="420"/>
      <c r="AUR111" s="420"/>
      <c r="AUS111" s="420"/>
      <c r="AUT111" s="420"/>
      <c r="AUU111" s="420"/>
      <c r="AUV111" s="420"/>
      <c r="AUW111" s="420"/>
      <c r="AUX111" s="420"/>
      <c r="AUY111" s="420"/>
      <c r="AUZ111" s="420"/>
      <c r="AVA111" s="420"/>
      <c r="AVB111" s="420"/>
      <c r="AVC111" s="420"/>
      <c r="AVD111" s="420"/>
      <c r="AVE111" s="420"/>
      <c r="AVF111" s="420"/>
      <c r="AVG111" s="420"/>
      <c r="AVH111" s="420"/>
      <c r="AVI111" s="420"/>
      <c r="AVJ111" s="420"/>
      <c r="AVK111" s="420"/>
      <c r="AVL111" s="420"/>
      <c r="AVM111" s="420"/>
      <c r="AVN111" s="420"/>
      <c r="AVO111" s="420"/>
      <c r="AVP111" s="420"/>
      <c r="AVQ111" s="420"/>
      <c r="AVR111" s="420"/>
      <c r="AVS111" s="420"/>
      <c r="AVT111" s="420"/>
      <c r="AVU111" s="420"/>
      <c r="AVV111" s="420"/>
      <c r="AVW111" s="420"/>
      <c r="AVX111" s="420"/>
      <c r="AVY111" s="420"/>
      <c r="AVZ111" s="420"/>
      <c r="AWA111" s="420"/>
      <c r="AWB111" s="420"/>
      <c r="AWC111" s="420"/>
      <c r="AWD111" s="420"/>
      <c r="AWE111" s="420"/>
      <c r="AWF111" s="420"/>
      <c r="AWG111" s="420"/>
      <c r="AWH111" s="420"/>
      <c r="AWI111" s="420"/>
      <c r="AWJ111" s="420"/>
      <c r="AWK111" s="420"/>
      <c r="AWL111" s="420"/>
      <c r="AWM111" s="420"/>
      <c r="AWN111" s="420"/>
      <c r="AWO111" s="420"/>
      <c r="AWP111" s="420"/>
      <c r="AWQ111" s="420"/>
      <c r="AWR111" s="420"/>
      <c r="AWS111" s="420"/>
      <c r="AWT111" s="420"/>
      <c r="AWU111" s="420"/>
      <c r="AWV111" s="420"/>
      <c r="AWW111" s="420"/>
      <c r="AWX111" s="420"/>
      <c r="AWY111" s="420"/>
      <c r="AWZ111" s="420"/>
      <c r="AXA111" s="420"/>
      <c r="AXB111" s="420"/>
      <c r="AXC111" s="420"/>
      <c r="AXD111" s="420"/>
      <c r="AXE111" s="420"/>
      <c r="AXF111" s="420"/>
      <c r="AXG111" s="420"/>
      <c r="AXH111" s="420"/>
      <c r="AXI111" s="420"/>
      <c r="AXJ111" s="420"/>
      <c r="AXK111" s="420"/>
      <c r="AXL111" s="420"/>
      <c r="AXM111" s="420"/>
      <c r="AXN111" s="420"/>
      <c r="AXO111" s="420"/>
      <c r="AXP111" s="420"/>
      <c r="AXQ111" s="420"/>
      <c r="AXR111" s="420"/>
      <c r="AXS111" s="420"/>
      <c r="AXT111" s="420"/>
      <c r="AXU111" s="420"/>
      <c r="AXV111" s="420"/>
      <c r="AXW111" s="420"/>
      <c r="AXX111" s="420"/>
      <c r="AXY111" s="420"/>
      <c r="AXZ111" s="420"/>
      <c r="AYA111" s="420"/>
      <c r="AYB111" s="420"/>
      <c r="AYC111" s="420"/>
      <c r="AYD111" s="420"/>
      <c r="AYE111" s="420"/>
      <c r="AYF111" s="420"/>
      <c r="AYG111" s="420"/>
      <c r="AYH111" s="420"/>
      <c r="AYI111" s="420"/>
      <c r="AYJ111" s="420"/>
      <c r="AYK111" s="420"/>
      <c r="AYL111" s="420"/>
      <c r="AYM111" s="420"/>
      <c r="AYN111" s="420"/>
      <c r="AYO111" s="420"/>
      <c r="AYP111" s="420"/>
      <c r="AYQ111" s="420"/>
      <c r="AYR111" s="420"/>
      <c r="AYS111" s="420"/>
      <c r="AYT111" s="420"/>
      <c r="AYU111" s="420"/>
      <c r="AYV111" s="420"/>
      <c r="AYW111" s="420"/>
      <c r="AYX111" s="420"/>
      <c r="AYY111" s="420"/>
      <c r="AYZ111" s="420"/>
      <c r="AZA111" s="420"/>
      <c r="AZB111" s="420"/>
      <c r="AZC111" s="420"/>
      <c r="AZD111" s="420"/>
      <c r="AZE111" s="420"/>
      <c r="AZF111" s="420"/>
      <c r="AZG111" s="420"/>
      <c r="AZH111" s="420"/>
      <c r="AZI111" s="420"/>
      <c r="AZJ111" s="420"/>
      <c r="AZK111" s="420"/>
      <c r="AZL111" s="420"/>
      <c r="AZM111" s="420"/>
      <c r="AZN111" s="420"/>
      <c r="AZO111" s="420"/>
      <c r="AZP111" s="420"/>
      <c r="AZQ111" s="420"/>
      <c r="AZR111" s="420"/>
      <c r="AZS111" s="420"/>
      <c r="AZT111" s="420"/>
      <c r="AZU111" s="420"/>
      <c r="AZV111" s="420"/>
      <c r="AZW111" s="420"/>
      <c r="AZX111" s="420"/>
      <c r="AZY111" s="420"/>
      <c r="AZZ111" s="420"/>
      <c r="BAA111" s="420"/>
      <c r="BAB111" s="420"/>
      <c r="BAC111" s="420"/>
      <c r="BAD111" s="420"/>
      <c r="BAE111" s="420"/>
      <c r="BAF111" s="420"/>
      <c r="BAG111" s="420"/>
      <c r="BAH111" s="420"/>
      <c r="BAI111" s="420"/>
      <c r="BAJ111" s="420"/>
      <c r="BAK111" s="420"/>
      <c r="BAL111" s="420"/>
      <c r="BAM111" s="420"/>
      <c r="BAN111" s="420"/>
      <c r="BAO111" s="420"/>
      <c r="BAP111" s="420"/>
      <c r="BAQ111" s="420"/>
      <c r="BAR111" s="420"/>
      <c r="BAS111" s="420"/>
      <c r="BAT111" s="420"/>
      <c r="BAU111" s="420"/>
      <c r="BAV111" s="420"/>
      <c r="BAW111" s="420"/>
      <c r="BAX111" s="420"/>
      <c r="BAY111" s="420"/>
      <c r="BAZ111" s="420"/>
      <c r="BBA111" s="420"/>
      <c r="BBB111" s="420"/>
      <c r="BBC111" s="420"/>
      <c r="BBD111" s="420"/>
      <c r="BBE111" s="420"/>
      <c r="BBF111" s="420"/>
      <c r="BBG111" s="420"/>
      <c r="BBH111" s="420"/>
      <c r="BBI111" s="420"/>
      <c r="BBJ111" s="420"/>
      <c r="BBK111" s="420"/>
      <c r="BBL111" s="420"/>
      <c r="BBM111" s="420"/>
      <c r="BBN111" s="420"/>
      <c r="BBO111" s="420"/>
      <c r="BBP111" s="420"/>
      <c r="BBQ111" s="420"/>
      <c r="BBR111" s="420"/>
      <c r="BBS111" s="420"/>
      <c r="BBT111" s="420"/>
      <c r="BBU111" s="420"/>
      <c r="BBV111" s="420"/>
      <c r="BBW111" s="420"/>
      <c r="BBX111" s="420"/>
      <c r="BBY111" s="420"/>
      <c r="BBZ111" s="420"/>
      <c r="BCA111" s="420"/>
      <c r="BCB111" s="420"/>
      <c r="BCC111" s="420"/>
      <c r="BCD111" s="420"/>
      <c r="BCE111" s="420"/>
      <c r="BCF111" s="420"/>
      <c r="BCG111" s="420"/>
      <c r="BCH111" s="420"/>
      <c r="BCI111" s="420"/>
      <c r="BCJ111" s="420"/>
      <c r="BCK111" s="420"/>
      <c r="BCL111" s="420"/>
      <c r="BCM111" s="420"/>
      <c r="BCN111" s="420"/>
      <c r="BCO111" s="420"/>
      <c r="BCP111" s="420"/>
      <c r="BCQ111" s="420"/>
      <c r="BCR111" s="420"/>
      <c r="BCS111" s="420"/>
      <c r="BCT111" s="420"/>
      <c r="BCU111" s="420"/>
      <c r="BCV111" s="420"/>
      <c r="BCW111" s="420"/>
      <c r="BCX111" s="420"/>
      <c r="BCY111" s="420"/>
      <c r="BCZ111" s="420"/>
      <c r="BDA111" s="420"/>
      <c r="BDB111" s="420"/>
      <c r="BDC111" s="420"/>
      <c r="BDD111" s="420"/>
      <c r="BDE111" s="420"/>
      <c r="BDF111" s="420"/>
      <c r="BDG111" s="420"/>
      <c r="BDH111" s="420"/>
      <c r="BDI111" s="420"/>
      <c r="BDJ111" s="420"/>
      <c r="BDK111" s="420"/>
      <c r="BDL111" s="420"/>
      <c r="BDM111" s="420"/>
      <c r="BDN111" s="420"/>
      <c r="BDO111" s="420"/>
      <c r="BDP111" s="420"/>
      <c r="BDQ111" s="420"/>
      <c r="BDR111" s="420"/>
      <c r="BDS111" s="420"/>
      <c r="BDT111" s="420"/>
      <c r="BDU111" s="420"/>
      <c r="BDV111" s="420"/>
      <c r="BDW111" s="420"/>
      <c r="BDX111" s="420"/>
      <c r="BDY111" s="420"/>
      <c r="BDZ111" s="420"/>
      <c r="BEA111" s="420"/>
      <c r="BEB111" s="420"/>
      <c r="BEC111" s="420"/>
      <c r="BED111" s="420"/>
      <c r="BEE111" s="420"/>
      <c r="BEF111" s="420"/>
      <c r="BEG111" s="420"/>
      <c r="BEH111" s="420"/>
      <c r="BEI111" s="420"/>
      <c r="BEJ111" s="420"/>
      <c r="BEK111" s="420"/>
      <c r="BEL111" s="420"/>
      <c r="BEM111" s="420"/>
      <c r="BEN111" s="420"/>
      <c r="BEO111" s="420"/>
      <c r="BEP111" s="420"/>
      <c r="BEQ111" s="420"/>
      <c r="BER111" s="420"/>
      <c r="BES111" s="420"/>
      <c r="BET111" s="420"/>
      <c r="BEU111" s="420"/>
      <c r="BEV111" s="420"/>
      <c r="BEW111" s="420"/>
      <c r="BEX111" s="420"/>
      <c r="BEY111" s="420"/>
      <c r="BEZ111" s="420"/>
      <c r="BFA111" s="420"/>
      <c r="BFB111" s="420"/>
      <c r="BFC111" s="420"/>
      <c r="BFD111" s="420"/>
      <c r="BFE111" s="420"/>
      <c r="BFF111" s="420"/>
      <c r="BFG111" s="420"/>
      <c r="BFH111" s="420"/>
      <c r="BFI111" s="420"/>
      <c r="BFJ111" s="420"/>
      <c r="BFK111" s="420"/>
      <c r="BFL111" s="420"/>
      <c r="BFM111" s="420"/>
      <c r="BFN111" s="420"/>
      <c r="BFO111" s="420"/>
      <c r="BFP111" s="420"/>
      <c r="BFQ111" s="420"/>
      <c r="BFR111" s="420"/>
      <c r="BFS111" s="420"/>
      <c r="BFT111" s="420"/>
      <c r="BFU111" s="420"/>
      <c r="BFV111" s="420"/>
      <c r="BFW111" s="420"/>
      <c r="BFX111" s="420"/>
      <c r="BFY111" s="420"/>
      <c r="BFZ111" s="420"/>
      <c r="BGA111" s="420"/>
      <c r="BGB111" s="420"/>
      <c r="BGC111" s="420"/>
      <c r="BGD111" s="420"/>
      <c r="BGE111" s="420"/>
      <c r="BGF111" s="420"/>
      <c r="BGG111" s="420"/>
      <c r="BGH111" s="420"/>
      <c r="BGI111" s="420"/>
      <c r="BGJ111" s="420"/>
      <c r="BGK111" s="420"/>
      <c r="BGL111" s="420"/>
      <c r="BGM111" s="420"/>
      <c r="BGN111" s="420"/>
      <c r="BGO111" s="420"/>
      <c r="BGP111" s="420"/>
      <c r="BGQ111" s="420"/>
      <c r="BGR111" s="420"/>
      <c r="BGS111" s="420"/>
      <c r="BGT111" s="420"/>
      <c r="BGU111" s="420"/>
      <c r="BGV111" s="420"/>
      <c r="BGW111" s="420"/>
      <c r="BGX111" s="420"/>
      <c r="BGY111" s="420"/>
      <c r="BGZ111" s="420"/>
      <c r="BHA111" s="420"/>
      <c r="BHB111" s="420"/>
      <c r="BHC111" s="420"/>
      <c r="BHD111" s="420"/>
      <c r="BHE111" s="420"/>
      <c r="BHF111" s="420"/>
      <c r="BHG111" s="420"/>
      <c r="BHH111" s="420"/>
      <c r="BHI111" s="420"/>
      <c r="BHJ111" s="420"/>
      <c r="BHK111" s="420"/>
      <c r="BHL111" s="420"/>
      <c r="BHM111" s="420"/>
      <c r="BHN111" s="420"/>
      <c r="BHO111" s="420"/>
      <c r="BHP111" s="420"/>
      <c r="BHQ111" s="420"/>
      <c r="BHR111" s="420"/>
      <c r="BHS111" s="420"/>
      <c r="BHT111" s="420"/>
      <c r="BHU111" s="420"/>
      <c r="BHV111" s="420"/>
      <c r="BHW111" s="420"/>
      <c r="BHX111" s="420"/>
      <c r="BHY111" s="420"/>
      <c r="BHZ111" s="420"/>
      <c r="BIA111" s="420"/>
      <c r="BIB111" s="420"/>
      <c r="BIC111" s="420"/>
      <c r="BID111" s="420"/>
      <c r="BIE111" s="420"/>
      <c r="BIF111" s="420"/>
      <c r="BIG111" s="420"/>
      <c r="BIH111" s="420"/>
      <c r="BII111" s="420"/>
      <c r="BIJ111" s="420"/>
      <c r="BIK111" s="420"/>
      <c r="BIL111" s="420"/>
      <c r="BIM111" s="420"/>
      <c r="BIN111" s="420"/>
      <c r="BIO111" s="420"/>
      <c r="BIP111" s="420"/>
      <c r="BIQ111" s="420"/>
      <c r="BIR111" s="420"/>
      <c r="BIS111" s="420"/>
      <c r="BIT111" s="420"/>
      <c r="BIU111" s="420"/>
      <c r="BIV111" s="420"/>
      <c r="BIW111" s="420"/>
      <c r="BIX111" s="420"/>
      <c r="BIY111" s="420"/>
      <c r="BIZ111" s="420"/>
      <c r="BJA111" s="420"/>
      <c r="BJB111" s="420"/>
      <c r="BJC111" s="420"/>
      <c r="BJD111" s="420"/>
      <c r="BJE111" s="420"/>
      <c r="BJF111" s="420"/>
      <c r="BJG111" s="420"/>
      <c r="BJH111" s="420"/>
      <c r="BJI111" s="420"/>
      <c r="BJJ111" s="420"/>
      <c r="BJK111" s="420"/>
      <c r="BJL111" s="420"/>
      <c r="BJM111" s="420"/>
      <c r="BJN111" s="420"/>
      <c r="BJO111" s="420"/>
      <c r="BJP111" s="420"/>
      <c r="BJQ111" s="420"/>
      <c r="BJR111" s="420"/>
      <c r="BJS111" s="420"/>
      <c r="BJT111" s="420"/>
      <c r="BJU111" s="420"/>
      <c r="BJV111" s="420"/>
      <c r="BJW111" s="420"/>
      <c r="BJX111" s="420"/>
      <c r="BJY111" s="420"/>
      <c r="BJZ111" s="420"/>
      <c r="BKA111" s="420"/>
      <c r="BKB111" s="420"/>
      <c r="BKC111" s="420"/>
      <c r="BKD111" s="420"/>
      <c r="BKE111" s="420"/>
      <c r="BKF111" s="420"/>
      <c r="BKG111" s="420"/>
      <c r="BKH111" s="420"/>
      <c r="BKI111" s="420"/>
      <c r="BKJ111" s="420"/>
      <c r="BKK111" s="420"/>
      <c r="BKL111" s="420"/>
      <c r="BKM111" s="420"/>
      <c r="BKN111" s="420"/>
      <c r="BKO111" s="420"/>
      <c r="BKP111" s="420"/>
      <c r="BKQ111" s="420"/>
      <c r="BKR111" s="420"/>
      <c r="BKS111" s="420"/>
      <c r="BKT111" s="420"/>
      <c r="BKU111" s="420"/>
      <c r="BKV111" s="420"/>
      <c r="BKW111" s="420"/>
      <c r="BKX111" s="420"/>
      <c r="BKY111" s="420"/>
      <c r="BKZ111" s="420"/>
      <c r="BLA111" s="420"/>
      <c r="BLB111" s="420"/>
      <c r="BLC111" s="420"/>
      <c r="BLD111" s="420"/>
      <c r="BLE111" s="420"/>
      <c r="BLF111" s="420"/>
      <c r="BLG111" s="420"/>
      <c r="BLH111" s="420"/>
      <c r="BLI111" s="420"/>
      <c r="BLJ111" s="420"/>
      <c r="BLK111" s="420"/>
      <c r="BLL111" s="420"/>
      <c r="BLM111" s="420"/>
      <c r="BLN111" s="420"/>
      <c r="BLO111" s="420"/>
      <c r="BLP111" s="420"/>
      <c r="BLQ111" s="420"/>
      <c r="BLR111" s="420"/>
      <c r="BLS111" s="420"/>
      <c r="BLT111" s="420"/>
      <c r="BLU111" s="420"/>
      <c r="BLV111" s="420"/>
      <c r="BLW111" s="420"/>
      <c r="BLX111" s="420"/>
      <c r="BLY111" s="420"/>
      <c r="BLZ111" s="420"/>
      <c r="BMA111" s="420"/>
      <c r="BMB111" s="420"/>
      <c r="BMC111" s="420"/>
      <c r="BMD111" s="420"/>
      <c r="BME111" s="420"/>
      <c r="BMF111" s="420"/>
      <c r="BMG111" s="420"/>
      <c r="BMH111" s="420"/>
      <c r="BMI111" s="420"/>
      <c r="BMJ111" s="420"/>
      <c r="BMK111" s="420"/>
      <c r="BML111" s="420"/>
      <c r="BMM111" s="420"/>
      <c r="BMN111" s="420"/>
      <c r="BMO111" s="420"/>
      <c r="BMP111" s="420"/>
      <c r="BMQ111" s="420"/>
      <c r="BMR111" s="420"/>
      <c r="BMS111" s="420"/>
      <c r="BMT111" s="420"/>
      <c r="BMU111" s="420"/>
      <c r="BMV111" s="420"/>
      <c r="BMW111" s="420"/>
      <c r="BMX111" s="420"/>
      <c r="BMY111" s="420"/>
      <c r="BMZ111" s="420"/>
      <c r="BNA111" s="420"/>
      <c r="BNB111" s="420"/>
      <c r="BNC111" s="420"/>
      <c r="BND111" s="420"/>
      <c r="BNE111" s="420"/>
      <c r="BNF111" s="420"/>
      <c r="BNG111" s="420"/>
      <c r="BNH111" s="420"/>
      <c r="BNI111" s="420"/>
      <c r="BNJ111" s="420"/>
      <c r="BNK111" s="420"/>
      <c r="BNL111" s="420"/>
      <c r="BNM111" s="420"/>
      <c r="BNN111" s="420"/>
      <c r="BNO111" s="420"/>
      <c r="BNP111" s="420"/>
      <c r="BNQ111" s="420"/>
      <c r="BNR111" s="420"/>
      <c r="BNS111" s="420"/>
      <c r="BNT111" s="420"/>
      <c r="BNU111" s="420"/>
      <c r="BNV111" s="420"/>
      <c r="BNW111" s="420"/>
      <c r="BNX111" s="420"/>
      <c r="BNY111" s="420"/>
      <c r="BNZ111" s="420"/>
      <c r="BOA111" s="420"/>
      <c r="BOB111" s="420"/>
      <c r="BOC111" s="420"/>
      <c r="BOD111" s="420"/>
      <c r="BOE111" s="420"/>
      <c r="BOF111" s="420"/>
      <c r="BOG111" s="420"/>
      <c r="BOH111" s="420"/>
      <c r="BOI111" s="420"/>
      <c r="BOJ111" s="420"/>
      <c r="BOK111" s="420"/>
      <c r="BOL111" s="420"/>
      <c r="BOM111" s="420"/>
      <c r="BON111" s="420"/>
      <c r="BOO111" s="420"/>
      <c r="BOP111" s="420"/>
      <c r="BOQ111" s="420"/>
      <c r="BOR111" s="420"/>
      <c r="BOS111" s="420"/>
      <c r="BOT111" s="420"/>
      <c r="BOU111" s="420"/>
      <c r="BOV111" s="420"/>
      <c r="BOW111" s="420"/>
      <c r="BOX111" s="420"/>
      <c r="BOY111" s="420"/>
      <c r="BOZ111" s="420"/>
      <c r="BPA111" s="420"/>
      <c r="BPB111" s="420"/>
      <c r="BPC111" s="420"/>
      <c r="BPD111" s="420"/>
      <c r="BPE111" s="420"/>
      <c r="BPF111" s="420"/>
      <c r="BPG111" s="420"/>
      <c r="BPH111" s="420"/>
      <c r="BPI111" s="420"/>
      <c r="BPJ111" s="420"/>
      <c r="BPK111" s="420"/>
      <c r="BPL111" s="420"/>
      <c r="BPM111" s="420"/>
      <c r="BPN111" s="420"/>
      <c r="BPO111" s="420"/>
      <c r="BPP111" s="420"/>
      <c r="BPQ111" s="420"/>
      <c r="BPR111" s="420"/>
      <c r="BPS111" s="420"/>
      <c r="BPT111" s="420"/>
      <c r="BPU111" s="420"/>
      <c r="BPV111" s="420"/>
      <c r="BPW111" s="420"/>
      <c r="BPX111" s="420"/>
      <c r="BPY111" s="420"/>
      <c r="BPZ111" s="420"/>
      <c r="BQA111" s="420"/>
      <c r="BQB111" s="420"/>
      <c r="BQC111" s="420"/>
      <c r="BQD111" s="420"/>
      <c r="BQE111" s="420"/>
      <c r="BQF111" s="420"/>
      <c r="BQG111" s="420"/>
      <c r="BQH111" s="420"/>
      <c r="BQI111" s="420"/>
      <c r="BQJ111" s="420"/>
      <c r="BQK111" s="420"/>
      <c r="BQL111" s="420"/>
      <c r="BQM111" s="420"/>
      <c r="BQN111" s="420"/>
      <c r="BQO111" s="420"/>
      <c r="BQP111" s="420"/>
      <c r="BQQ111" s="420"/>
      <c r="BQR111" s="420"/>
      <c r="BQS111" s="420"/>
      <c r="BQT111" s="420"/>
      <c r="BQU111" s="420"/>
      <c r="BQV111" s="420"/>
      <c r="BQW111" s="420"/>
      <c r="BQX111" s="420"/>
      <c r="BQY111" s="420"/>
      <c r="BQZ111" s="420"/>
      <c r="BRA111" s="420"/>
      <c r="BRB111" s="420"/>
      <c r="BRC111" s="420"/>
      <c r="BRD111" s="420"/>
      <c r="BRE111" s="420"/>
      <c r="BRF111" s="420"/>
      <c r="BRG111" s="420"/>
      <c r="BRH111" s="420"/>
      <c r="BRI111" s="420"/>
      <c r="BRJ111" s="420"/>
      <c r="BRK111" s="420"/>
      <c r="BRL111" s="420"/>
      <c r="BRM111" s="420"/>
      <c r="BRN111" s="420"/>
      <c r="BRO111" s="420"/>
      <c r="BRP111" s="420"/>
      <c r="BRQ111" s="420"/>
      <c r="BRR111" s="420"/>
      <c r="BRS111" s="420"/>
      <c r="BRT111" s="420"/>
      <c r="BRU111" s="420"/>
      <c r="BRV111" s="420"/>
      <c r="BRW111" s="420"/>
      <c r="BRX111" s="420"/>
      <c r="BRY111" s="420"/>
      <c r="BRZ111" s="420"/>
      <c r="BSA111" s="420"/>
      <c r="BSB111" s="420"/>
      <c r="BSC111" s="420"/>
      <c r="BSD111" s="420"/>
      <c r="BSE111" s="420"/>
      <c r="BSF111" s="420"/>
      <c r="BSG111" s="420"/>
      <c r="BSH111" s="420"/>
      <c r="BSI111" s="420"/>
      <c r="BSJ111" s="420"/>
      <c r="BSK111" s="420"/>
      <c r="BSL111" s="420"/>
      <c r="BSM111" s="420"/>
      <c r="BSN111" s="420"/>
      <c r="BSO111" s="420"/>
      <c r="BSP111" s="420"/>
      <c r="BSQ111" s="420"/>
      <c r="BSR111" s="420"/>
      <c r="BSS111" s="420"/>
      <c r="BST111" s="420"/>
      <c r="BSU111" s="420"/>
      <c r="BSV111" s="420"/>
      <c r="BSW111" s="420"/>
      <c r="BSX111" s="420"/>
      <c r="BSY111" s="420"/>
      <c r="BSZ111" s="420"/>
      <c r="BTA111" s="420"/>
      <c r="BTB111" s="420"/>
      <c r="BTC111" s="420"/>
      <c r="BTD111" s="420"/>
      <c r="BTE111" s="420"/>
      <c r="BTF111" s="420"/>
      <c r="BTG111" s="420"/>
      <c r="BTH111" s="420"/>
      <c r="BTI111" s="420"/>
      <c r="BTJ111" s="420"/>
      <c r="BTK111" s="420"/>
      <c r="BTL111" s="420"/>
      <c r="BTM111" s="420"/>
      <c r="BTN111" s="420"/>
      <c r="BTO111" s="420"/>
      <c r="BTP111" s="420"/>
      <c r="BTQ111" s="420"/>
      <c r="BTR111" s="420"/>
      <c r="BTS111" s="420"/>
      <c r="BTT111" s="420"/>
      <c r="BTU111" s="420"/>
      <c r="BTV111" s="420"/>
      <c r="BTW111" s="420"/>
      <c r="BTX111" s="420"/>
      <c r="BTY111" s="420"/>
      <c r="BTZ111" s="420"/>
      <c r="BUA111" s="420"/>
      <c r="BUB111" s="420"/>
      <c r="BUC111" s="420"/>
      <c r="BUD111" s="420"/>
      <c r="BUE111" s="420"/>
      <c r="BUF111" s="420"/>
      <c r="BUG111" s="420"/>
      <c r="BUH111" s="420"/>
      <c r="BUI111" s="420"/>
      <c r="BUJ111" s="420"/>
      <c r="BUK111" s="420"/>
      <c r="BUL111" s="420"/>
      <c r="BUM111" s="420"/>
      <c r="BUN111" s="420"/>
      <c r="BUO111" s="420"/>
      <c r="BUP111" s="420"/>
      <c r="BUQ111" s="420"/>
      <c r="BUR111" s="420"/>
      <c r="BUS111" s="420"/>
      <c r="BUT111" s="420"/>
      <c r="BUU111" s="420"/>
      <c r="BUV111" s="420"/>
      <c r="BUW111" s="420"/>
      <c r="BUX111" s="420"/>
      <c r="BUY111" s="420"/>
      <c r="BUZ111" s="420"/>
      <c r="BVA111" s="420"/>
      <c r="BVB111" s="420"/>
      <c r="BVC111" s="420"/>
      <c r="BVD111" s="420"/>
      <c r="BVE111" s="420"/>
      <c r="BVF111" s="420"/>
      <c r="BVG111" s="420"/>
      <c r="BVH111" s="420"/>
      <c r="BVI111" s="420"/>
      <c r="BVJ111" s="420"/>
      <c r="BVK111" s="420"/>
      <c r="BVL111" s="420"/>
      <c r="BVM111" s="420"/>
      <c r="BVN111" s="420"/>
      <c r="BVO111" s="420"/>
      <c r="BVP111" s="420"/>
      <c r="BVQ111" s="420"/>
      <c r="BVR111" s="420"/>
      <c r="BVS111" s="420"/>
      <c r="BVT111" s="420"/>
      <c r="BVU111" s="420"/>
      <c r="BVV111" s="420"/>
      <c r="BVW111" s="420"/>
      <c r="BVX111" s="420"/>
      <c r="BVY111" s="420"/>
      <c r="BVZ111" s="420"/>
      <c r="BWA111" s="420"/>
      <c r="BWB111" s="420"/>
      <c r="BWC111" s="420"/>
      <c r="BWD111" s="420"/>
      <c r="BWE111" s="420"/>
      <c r="BWF111" s="420"/>
      <c r="BWG111" s="420"/>
      <c r="BWH111" s="420"/>
      <c r="BWI111" s="420"/>
      <c r="BWJ111" s="420"/>
      <c r="BWK111" s="420"/>
      <c r="BWL111" s="420"/>
      <c r="BWM111" s="420"/>
      <c r="BWN111" s="420"/>
      <c r="BWO111" s="420"/>
      <c r="BWP111" s="420"/>
      <c r="BWQ111" s="420"/>
      <c r="BWR111" s="420"/>
      <c r="BWS111" s="420"/>
      <c r="BWT111" s="420"/>
      <c r="BWU111" s="420"/>
      <c r="BWV111" s="420"/>
      <c r="BWW111" s="420"/>
      <c r="BWX111" s="420"/>
      <c r="BWY111" s="420"/>
      <c r="BWZ111" s="420"/>
      <c r="BXA111" s="420"/>
      <c r="BXB111" s="420"/>
      <c r="BXC111" s="420"/>
      <c r="BXD111" s="420"/>
      <c r="BXE111" s="420"/>
      <c r="BXF111" s="420"/>
      <c r="BXG111" s="420"/>
      <c r="BXH111" s="420"/>
      <c r="BXI111" s="420"/>
      <c r="BXJ111" s="420"/>
      <c r="BXK111" s="420"/>
      <c r="BXL111" s="420"/>
      <c r="BXM111" s="420"/>
      <c r="BXN111" s="420"/>
      <c r="BXO111" s="420"/>
      <c r="BXP111" s="420"/>
      <c r="BXQ111" s="420"/>
      <c r="BXR111" s="420"/>
      <c r="BXS111" s="420"/>
      <c r="BXT111" s="420"/>
      <c r="BXU111" s="420"/>
      <c r="BXV111" s="420"/>
      <c r="BXW111" s="420"/>
      <c r="BXX111" s="420"/>
      <c r="BXY111" s="420"/>
      <c r="BXZ111" s="420"/>
      <c r="BYA111" s="420"/>
      <c r="BYB111" s="420"/>
      <c r="BYC111" s="420"/>
      <c r="BYD111" s="420"/>
      <c r="BYE111" s="420"/>
      <c r="BYF111" s="420"/>
      <c r="BYG111" s="420"/>
      <c r="BYH111" s="420"/>
      <c r="BYI111" s="420"/>
      <c r="BYJ111" s="420"/>
      <c r="BYK111" s="420"/>
      <c r="BYL111" s="420"/>
      <c r="BYM111" s="420"/>
      <c r="BYN111" s="420"/>
      <c r="BYO111" s="420"/>
      <c r="BYP111" s="420"/>
      <c r="BYQ111" s="420"/>
      <c r="BYR111" s="420"/>
      <c r="BYS111" s="420"/>
      <c r="BYT111" s="420"/>
      <c r="BYU111" s="420"/>
      <c r="BYV111" s="420"/>
      <c r="BYW111" s="420"/>
      <c r="BYX111" s="420"/>
      <c r="BYY111" s="420"/>
      <c r="BYZ111" s="420"/>
      <c r="BZA111" s="420"/>
      <c r="BZB111" s="420"/>
      <c r="BZC111" s="420"/>
      <c r="BZD111" s="420"/>
      <c r="BZE111" s="420"/>
      <c r="BZF111" s="420"/>
      <c r="BZG111" s="420"/>
      <c r="BZH111" s="420"/>
      <c r="BZI111" s="420"/>
      <c r="BZJ111" s="420"/>
      <c r="BZK111" s="420"/>
      <c r="BZL111" s="420"/>
      <c r="BZM111" s="420"/>
      <c r="BZN111" s="420"/>
      <c r="BZO111" s="420"/>
      <c r="BZP111" s="420"/>
      <c r="BZQ111" s="420"/>
      <c r="BZR111" s="420"/>
      <c r="BZS111" s="420"/>
      <c r="BZT111" s="420"/>
      <c r="BZU111" s="420"/>
      <c r="BZV111" s="420"/>
      <c r="BZW111" s="420"/>
      <c r="BZX111" s="420"/>
      <c r="BZY111" s="420"/>
      <c r="BZZ111" s="420"/>
      <c r="CAA111" s="420"/>
      <c r="CAB111" s="420"/>
      <c r="CAC111" s="420"/>
      <c r="CAD111" s="420"/>
      <c r="CAE111" s="420"/>
      <c r="CAF111" s="420"/>
      <c r="CAG111" s="420"/>
      <c r="CAH111" s="420"/>
      <c r="CAI111" s="420"/>
      <c r="CAJ111" s="420"/>
      <c r="CAK111" s="420"/>
      <c r="CAL111" s="420"/>
      <c r="CAM111" s="420"/>
      <c r="CAN111" s="420"/>
      <c r="CAO111" s="420"/>
      <c r="CAP111" s="420"/>
      <c r="CAQ111" s="420"/>
      <c r="CAR111" s="420"/>
      <c r="CAS111" s="420"/>
      <c r="CAT111" s="420"/>
      <c r="CAU111" s="420"/>
      <c r="CAV111" s="420"/>
      <c r="CAW111" s="420"/>
      <c r="CAX111" s="420"/>
      <c r="CAY111" s="420"/>
      <c r="CAZ111" s="420"/>
      <c r="CBA111" s="420"/>
      <c r="CBB111" s="420"/>
      <c r="CBC111" s="420"/>
      <c r="CBD111" s="420"/>
      <c r="CBE111" s="420"/>
      <c r="CBF111" s="420"/>
      <c r="CBG111" s="420"/>
      <c r="CBH111" s="420"/>
      <c r="CBI111" s="420"/>
      <c r="CBJ111" s="420"/>
      <c r="CBK111" s="420"/>
      <c r="CBL111" s="420"/>
      <c r="CBM111" s="420"/>
      <c r="CBN111" s="420"/>
      <c r="CBO111" s="420"/>
      <c r="CBP111" s="420"/>
      <c r="CBQ111" s="420"/>
      <c r="CBR111" s="420"/>
      <c r="CBS111" s="420"/>
      <c r="CBT111" s="420"/>
      <c r="CBU111" s="420"/>
      <c r="CBV111" s="420"/>
      <c r="CBW111" s="420"/>
      <c r="CBX111" s="420"/>
      <c r="CBY111" s="420"/>
      <c r="CBZ111" s="420"/>
      <c r="CCA111" s="420"/>
      <c r="CCB111" s="420"/>
      <c r="CCC111" s="420"/>
      <c r="CCD111" s="420"/>
      <c r="CCE111" s="420"/>
      <c r="CCF111" s="420"/>
      <c r="CCG111" s="420"/>
      <c r="CCH111" s="420"/>
      <c r="CCI111" s="420"/>
      <c r="CCJ111" s="420"/>
      <c r="CCK111" s="420"/>
      <c r="CCL111" s="420"/>
      <c r="CCM111" s="420"/>
      <c r="CCN111" s="420"/>
      <c r="CCO111" s="420"/>
      <c r="CCP111" s="420"/>
      <c r="CCQ111" s="420"/>
      <c r="CCR111" s="420"/>
      <c r="CCS111" s="420"/>
      <c r="CCT111" s="420"/>
      <c r="CCU111" s="420"/>
      <c r="CCV111" s="420"/>
      <c r="CCW111" s="420"/>
      <c r="CCX111" s="420"/>
      <c r="CCY111" s="420"/>
      <c r="CCZ111" s="420"/>
      <c r="CDA111" s="420"/>
      <c r="CDB111" s="420"/>
      <c r="CDC111" s="420"/>
      <c r="CDD111" s="420"/>
      <c r="CDE111" s="420"/>
      <c r="CDF111" s="420"/>
      <c r="CDG111" s="420"/>
      <c r="CDH111" s="420"/>
      <c r="CDI111" s="420"/>
      <c r="CDJ111" s="420"/>
      <c r="CDK111" s="420"/>
      <c r="CDL111" s="420"/>
      <c r="CDM111" s="420"/>
      <c r="CDN111" s="420"/>
      <c r="CDO111" s="420"/>
      <c r="CDP111" s="420"/>
      <c r="CDQ111" s="420"/>
      <c r="CDR111" s="420"/>
      <c r="CDS111" s="420"/>
      <c r="CDT111" s="420"/>
      <c r="CDU111" s="420"/>
      <c r="CDV111" s="420"/>
      <c r="CDW111" s="420"/>
      <c r="CDX111" s="420"/>
      <c r="CDY111" s="420"/>
      <c r="CDZ111" s="420"/>
      <c r="CEA111" s="420"/>
      <c r="CEB111" s="420"/>
      <c r="CEC111" s="420"/>
      <c r="CED111" s="420"/>
      <c r="CEE111" s="420"/>
      <c r="CEF111" s="420"/>
      <c r="CEG111" s="420"/>
      <c r="CEH111" s="420"/>
      <c r="CEI111" s="420"/>
      <c r="CEJ111" s="420"/>
      <c r="CEK111" s="420"/>
      <c r="CEL111" s="420"/>
      <c r="CEM111" s="420"/>
      <c r="CEN111" s="420"/>
      <c r="CEO111" s="420"/>
      <c r="CEP111" s="420"/>
      <c r="CEQ111" s="420"/>
      <c r="CER111" s="420"/>
      <c r="CES111" s="420"/>
      <c r="CET111" s="420"/>
      <c r="CEU111" s="420"/>
      <c r="CEV111" s="420"/>
      <c r="CEW111" s="420"/>
      <c r="CEX111" s="420"/>
      <c r="CEY111" s="420"/>
      <c r="CEZ111" s="420"/>
      <c r="CFA111" s="420"/>
      <c r="CFB111" s="420"/>
      <c r="CFC111" s="420"/>
      <c r="CFD111" s="420"/>
      <c r="CFE111" s="420"/>
      <c r="CFF111" s="420"/>
      <c r="CFG111" s="420"/>
      <c r="CFH111" s="420"/>
      <c r="CFI111" s="420"/>
      <c r="CFJ111" s="420"/>
      <c r="CFK111" s="420"/>
      <c r="CFL111" s="420"/>
      <c r="CFM111" s="420"/>
      <c r="CFN111" s="420"/>
      <c r="CFO111" s="420"/>
      <c r="CFP111" s="420"/>
      <c r="CFQ111" s="420"/>
      <c r="CFR111" s="420"/>
      <c r="CFS111" s="420"/>
      <c r="CFT111" s="420"/>
      <c r="CFU111" s="420"/>
      <c r="CFV111" s="420"/>
      <c r="CFW111" s="420"/>
      <c r="CFX111" s="420"/>
      <c r="CFY111" s="420"/>
      <c r="CFZ111" s="420"/>
      <c r="CGA111" s="420"/>
      <c r="CGB111" s="420"/>
      <c r="CGC111" s="420"/>
      <c r="CGD111" s="420"/>
      <c r="CGE111" s="420"/>
      <c r="CGF111" s="420"/>
      <c r="CGG111" s="420"/>
      <c r="CGH111" s="420"/>
      <c r="CGI111" s="420"/>
      <c r="CGJ111" s="420"/>
      <c r="CGK111" s="420"/>
      <c r="CGL111" s="420"/>
      <c r="CGM111" s="420"/>
      <c r="CGN111" s="420"/>
      <c r="CGO111" s="420"/>
      <c r="CGP111" s="420"/>
      <c r="CGQ111" s="420"/>
      <c r="CGR111" s="420"/>
      <c r="CGS111" s="420"/>
      <c r="CGT111" s="420"/>
      <c r="CGU111" s="420"/>
      <c r="CGV111" s="420"/>
      <c r="CGW111" s="420"/>
      <c r="CGX111" s="420"/>
      <c r="CGY111" s="420"/>
      <c r="CGZ111" s="420"/>
      <c r="CHA111" s="420"/>
      <c r="CHB111" s="420"/>
      <c r="CHC111" s="420"/>
      <c r="CHD111" s="420"/>
      <c r="CHE111" s="420"/>
      <c r="CHF111" s="420"/>
      <c r="CHG111" s="420"/>
      <c r="CHH111" s="420"/>
      <c r="CHI111" s="420"/>
      <c r="CHJ111" s="420"/>
      <c r="CHK111" s="420"/>
      <c r="CHL111" s="420"/>
      <c r="CHM111" s="420"/>
      <c r="CHN111" s="420"/>
      <c r="CHO111" s="420"/>
      <c r="CHP111" s="420"/>
      <c r="CHQ111" s="420"/>
      <c r="CHR111" s="420"/>
      <c r="CHS111" s="420"/>
      <c r="CHT111" s="420"/>
      <c r="CHU111" s="420"/>
      <c r="CHV111" s="420"/>
      <c r="CHW111" s="420"/>
      <c r="CHX111" s="420"/>
      <c r="CHY111" s="420"/>
      <c r="CHZ111" s="420"/>
      <c r="CIA111" s="420"/>
      <c r="CIB111" s="420"/>
      <c r="CIC111" s="420"/>
      <c r="CID111" s="420"/>
      <c r="CIE111" s="420"/>
      <c r="CIF111" s="420"/>
      <c r="CIG111" s="420"/>
      <c r="CIH111" s="420"/>
      <c r="CII111" s="420"/>
      <c r="CIJ111" s="420"/>
      <c r="CIK111" s="420"/>
      <c r="CIL111" s="420"/>
      <c r="CIM111" s="420"/>
      <c r="CIN111" s="420"/>
      <c r="CIO111" s="420"/>
      <c r="CIP111" s="420"/>
      <c r="CIQ111" s="420"/>
      <c r="CIR111" s="420"/>
      <c r="CIS111" s="420"/>
      <c r="CIT111" s="420"/>
      <c r="CIU111" s="420"/>
      <c r="CIV111" s="420"/>
      <c r="CIW111" s="420"/>
      <c r="CIX111" s="420"/>
      <c r="CIY111" s="420"/>
      <c r="CIZ111" s="420"/>
      <c r="CJA111" s="420"/>
      <c r="CJB111" s="420"/>
      <c r="CJC111" s="420"/>
      <c r="CJD111" s="420"/>
      <c r="CJE111" s="420"/>
      <c r="CJF111" s="420"/>
      <c r="CJG111" s="420"/>
      <c r="CJH111" s="420"/>
      <c r="CJI111" s="420"/>
      <c r="CJJ111" s="420"/>
      <c r="CJK111" s="420"/>
      <c r="CJL111" s="420"/>
      <c r="CJM111" s="420"/>
      <c r="CJN111" s="420"/>
      <c r="CJO111" s="420"/>
      <c r="CJP111" s="420"/>
      <c r="CJQ111" s="420"/>
      <c r="CJR111" s="420"/>
      <c r="CJS111" s="420"/>
      <c r="CJT111" s="420"/>
      <c r="CJU111" s="420"/>
      <c r="CJV111" s="420"/>
      <c r="CJW111" s="420"/>
      <c r="CJX111" s="420"/>
      <c r="CJY111" s="420"/>
      <c r="CJZ111" s="420"/>
      <c r="CKA111" s="420"/>
      <c r="CKB111" s="420"/>
      <c r="CKC111" s="420"/>
      <c r="CKD111" s="420"/>
      <c r="CKE111" s="420"/>
      <c r="CKF111" s="420"/>
      <c r="CKG111" s="420"/>
      <c r="CKH111" s="420"/>
      <c r="CKI111" s="420"/>
      <c r="CKJ111" s="420"/>
      <c r="CKK111" s="420"/>
      <c r="CKL111" s="420"/>
      <c r="CKM111" s="420"/>
      <c r="CKN111" s="420"/>
      <c r="CKO111" s="420"/>
      <c r="CKP111" s="420"/>
      <c r="CKQ111" s="420"/>
      <c r="CKR111" s="420"/>
      <c r="CKS111" s="420"/>
      <c r="CKT111" s="420"/>
      <c r="CKU111" s="420"/>
      <c r="CKV111" s="420"/>
      <c r="CKW111" s="420"/>
      <c r="CKX111" s="420"/>
      <c r="CKY111" s="420"/>
      <c r="CKZ111" s="420"/>
      <c r="CLA111" s="420"/>
      <c r="CLB111" s="420"/>
      <c r="CLC111" s="420"/>
      <c r="CLD111" s="420"/>
      <c r="CLE111" s="420"/>
      <c r="CLF111" s="420"/>
      <c r="CLG111" s="420"/>
      <c r="CLH111" s="420"/>
      <c r="CLI111" s="420"/>
      <c r="CLJ111" s="420"/>
      <c r="CLK111" s="420"/>
      <c r="CLL111" s="420"/>
      <c r="CLM111" s="420"/>
      <c r="CLN111" s="420"/>
      <c r="CLO111" s="420"/>
      <c r="CLP111" s="420"/>
      <c r="CLQ111" s="420"/>
      <c r="CLR111" s="420"/>
      <c r="CLS111" s="420"/>
      <c r="CLT111" s="420"/>
      <c r="CLU111" s="420"/>
      <c r="CLV111" s="420"/>
      <c r="CLW111" s="420"/>
      <c r="CLX111" s="420"/>
      <c r="CLY111" s="420"/>
      <c r="CLZ111" s="420"/>
      <c r="CMA111" s="420"/>
      <c r="CMB111" s="420"/>
      <c r="CMC111" s="420"/>
      <c r="CMD111" s="420"/>
      <c r="CME111" s="420"/>
      <c r="CMF111" s="420"/>
      <c r="CMG111" s="420"/>
      <c r="CMH111" s="420"/>
      <c r="CMI111" s="420"/>
      <c r="CMJ111" s="420"/>
      <c r="CMK111" s="420"/>
      <c r="CML111" s="420"/>
      <c r="CMM111" s="420"/>
      <c r="CMN111" s="420"/>
      <c r="CMO111" s="420"/>
      <c r="CMP111" s="420"/>
      <c r="CMQ111" s="420"/>
      <c r="CMR111" s="420"/>
      <c r="CMS111" s="420"/>
      <c r="CMT111" s="420"/>
      <c r="CMU111" s="420"/>
      <c r="CMV111" s="420"/>
      <c r="CMW111" s="420"/>
      <c r="CMX111" s="420"/>
      <c r="CMY111" s="420"/>
      <c r="CMZ111" s="420"/>
      <c r="CNA111" s="420"/>
      <c r="CNB111" s="420"/>
      <c r="CNC111" s="420"/>
      <c r="CND111" s="420"/>
      <c r="CNE111" s="420"/>
      <c r="CNF111" s="420"/>
      <c r="CNG111" s="420"/>
      <c r="CNH111" s="420"/>
      <c r="CNI111" s="420"/>
      <c r="CNJ111" s="420"/>
      <c r="CNK111" s="420"/>
      <c r="CNL111" s="420"/>
      <c r="CNM111" s="420"/>
      <c r="CNN111" s="420"/>
      <c r="CNO111" s="420"/>
      <c r="CNP111" s="420"/>
      <c r="CNQ111" s="420"/>
      <c r="CNR111" s="420"/>
      <c r="CNS111" s="420"/>
      <c r="CNT111" s="420"/>
      <c r="CNU111" s="420"/>
      <c r="CNV111" s="420"/>
      <c r="CNW111" s="420"/>
      <c r="CNX111" s="420"/>
      <c r="CNY111" s="420"/>
      <c r="CNZ111" s="420"/>
      <c r="COA111" s="420"/>
      <c r="COB111" s="420"/>
      <c r="COC111" s="420"/>
      <c r="COD111" s="420"/>
      <c r="COE111" s="420"/>
      <c r="COF111" s="420"/>
      <c r="COG111" s="420"/>
      <c r="COH111" s="420"/>
      <c r="COI111" s="420"/>
      <c r="COJ111" s="420"/>
      <c r="COK111" s="420"/>
      <c r="COL111" s="420"/>
      <c r="COM111" s="420"/>
      <c r="CON111" s="420"/>
      <c r="COO111" s="420"/>
      <c r="COP111" s="420"/>
      <c r="COQ111" s="420"/>
      <c r="COR111" s="420"/>
      <c r="COS111" s="420"/>
      <c r="COT111" s="420"/>
      <c r="COU111" s="420"/>
      <c r="COV111" s="420"/>
      <c r="COW111" s="420"/>
      <c r="COX111" s="420"/>
      <c r="COY111" s="420"/>
      <c r="COZ111" s="420"/>
      <c r="CPA111" s="420"/>
      <c r="CPB111" s="420"/>
      <c r="CPC111" s="420"/>
      <c r="CPD111" s="420"/>
      <c r="CPE111" s="420"/>
      <c r="CPF111" s="420"/>
      <c r="CPG111" s="420"/>
      <c r="CPH111" s="420"/>
      <c r="CPI111" s="420"/>
      <c r="CPJ111" s="420"/>
      <c r="CPK111" s="420"/>
      <c r="CPL111" s="420"/>
      <c r="CPM111" s="420"/>
      <c r="CPN111" s="420"/>
      <c r="CPO111" s="420"/>
      <c r="CPP111" s="420"/>
      <c r="CPQ111" s="420"/>
      <c r="CPR111" s="420"/>
      <c r="CPS111" s="420"/>
      <c r="CPT111" s="420"/>
      <c r="CPU111" s="420"/>
      <c r="CPV111" s="420"/>
      <c r="CPW111" s="420"/>
      <c r="CPX111" s="420"/>
      <c r="CPY111" s="420"/>
      <c r="CPZ111" s="420"/>
      <c r="CQA111" s="420"/>
      <c r="CQB111" s="420"/>
      <c r="CQC111" s="420"/>
      <c r="CQD111" s="420"/>
      <c r="CQE111" s="420"/>
      <c r="CQF111" s="420"/>
      <c r="CQG111" s="420"/>
      <c r="CQH111" s="420"/>
      <c r="CQI111" s="420"/>
      <c r="CQJ111" s="420"/>
      <c r="CQK111" s="420"/>
      <c r="CQL111" s="420"/>
      <c r="CQM111" s="420"/>
      <c r="CQN111" s="420"/>
      <c r="CQO111" s="420"/>
      <c r="CQP111" s="420"/>
      <c r="CQQ111" s="420"/>
      <c r="CQR111" s="420"/>
      <c r="CQS111" s="420"/>
      <c r="CQT111" s="420"/>
      <c r="CQU111" s="420"/>
      <c r="CQV111" s="420"/>
      <c r="CQW111" s="420"/>
      <c r="CQX111" s="420"/>
      <c r="CQY111" s="420"/>
      <c r="CQZ111" s="420"/>
      <c r="CRA111" s="420"/>
      <c r="CRB111" s="420"/>
      <c r="CRC111" s="420"/>
      <c r="CRD111" s="420"/>
      <c r="CRE111" s="420"/>
      <c r="CRF111" s="420"/>
      <c r="CRG111" s="420"/>
      <c r="CRH111" s="420"/>
      <c r="CRI111" s="420"/>
      <c r="CRJ111" s="420"/>
      <c r="CRK111" s="420"/>
      <c r="CRL111" s="420"/>
      <c r="CRM111" s="420"/>
      <c r="CRN111" s="420"/>
      <c r="CRO111" s="420"/>
      <c r="CRP111" s="420"/>
      <c r="CRQ111" s="420"/>
      <c r="CRR111" s="420"/>
      <c r="CRS111" s="420"/>
      <c r="CRT111" s="420"/>
      <c r="CRU111" s="420"/>
      <c r="CRV111" s="420"/>
      <c r="CRW111" s="420"/>
      <c r="CRX111" s="420"/>
      <c r="CRY111" s="420"/>
      <c r="CRZ111" s="420"/>
      <c r="CSA111" s="420"/>
      <c r="CSB111" s="420"/>
      <c r="CSC111" s="420"/>
      <c r="CSD111" s="420"/>
      <c r="CSE111" s="420"/>
      <c r="CSF111" s="420"/>
      <c r="CSG111" s="420"/>
      <c r="CSH111" s="420"/>
      <c r="CSI111" s="420"/>
      <c r="CSJ111" s="420"/>
      <c r="CSK111" s="420"/>
      <c r="CSL111" s="420"/>
      <c r="CSM111" s="420"/>
      <c r="CSN111" s="420"/>
      <c r="CSO111" s="420"/>
      <c r="CSP111" s="420"/>
      <c r="CSQ111" s="420"/>
      <c r="CSR111" s="420"/>
      <c r="CSS111" s="420"/>
      <c r="CST111" s="420"/>
      <c r="CSU111" s="420"/>
      <c r="CSV111" s="420"/>
      <c r="CSW111" s="420"/>
      <c r="CSX111" s="420"/>
      <c r="CSY111" s="420"/>
      <c r="CSZ111" s="420"/>
      <c r="CTA111" s="420"/>
      <c r="CTB111" s="420"/>
      <c r="CTC111" s="420"/>
      <c r="CTD111" s="420"/>
      <c r="CTE111" s="420"/>
      <c r="CTF111" s="420"/>
      <c r="CTG111" s="420"/>
      <c r="CTH111" s="420"/>
      <c r="CTI111" s="420"/>
      <c r="CTJ111" s="420"/>
      <c r="CTK111" s="420"/>
      <c r="CTL111" s="420"/>
      <c r="CTM111" s="420"/>
      <c r="CTN111" s="420"/>
      <c r="CTO111" s="420"/>
      <c r="CTP111" s="420"/>
      <c r="CTQ111" s="420"/>
      <c r="CTR111" s="420"/>
      <c r="CTS111" s="420"/>
      <c r="CTT111" s="420"/>
      <c r="CTU111" s="420"/>
      <c r="CTV111" s="420"/>
      <c r="CTW111" s="420"/>
      <c r="CTX111" s="420"/>
      <c r="CTY111" s="420"/>
      <c r="CTZ111" s="420"/>
      <c r="CUA111" s="420"/>
      <c r="CUB111" s="420"/>
      <c r="CUC111" s="420"/>
      <c r="CUD111" s="420"/>
      <c r="CUE111" s="420"/>
      <c r="CUF111" s="420"/>
      <c r="CUG111" s="420"/>
      <c r="CUH111" s="420"/>
      <c r="CUI111" s="420"/>
      <c r="CUJ111" s="420"/>
      <c r="CUK111" s="420"/>
      <c r="CUL111" s="420"/>
      <c r="CUM111" s="420"/>
      <c r="CUN111" s="420"/>
      <c r="CUO111" s="420"/>
      <c r="CUP111" s="420"/>
      <c r="CUQ111" s="420"/>
      <c r="CUR111" s="420"/>
      <c r="CUS111" s="420"/>
      <c r="CUT111" s="420"/>
      <c r="CUU111" s="420"/>
      <c r="CUV111" s="420"/>
      <c r="CUW111" s="420"/>
      <c r="CUX111" s="420"/>
      <c r="CUY111" s="420"/>
      <c r="CUZ111" s="420"/>
      <c r="CVA111" s="420"/>
      <c r="CVB111" s="420"/>
      <c r="CVC111" s="420"/>
      <c r="CVD111" s="420"/>
      <c r="CVE111" s="420"/>
      <c r="CVF111" s="420"/>
      <c r="CVG111" s="420"/>
      <c r="CVH111" s="420"/>
      <c r="CVI111" s="420"/>
      <c r="CVJ111" s="420"/>
      <c r="CVK111" s="420"/>
      <c r="CVL111" s="420"/>
      <c r="CVM111" s="420"/>
      <c r="CVN111" s="420"/>
      <c r="CVO111" s="420"/>
      <c r="CVP111" s="420"/>
      <c r="CVQ111" s="420"/>
      <c r="CVR111" s="420"/>
      <c r="CVS111" s="420"/>
      <c r="CVT111" s="420"/>
      <c r="CVU111" s="420"/>
      <c r="CVV111" s="420"/>
      <c r="CVW111" s="420"/>
      <c r="CVX111" s="420"/>
      <c r="CVY111" s="420"/>
      <c r="CVZ111" s="420"/>
      <c r="CWA111" s="420"/>
      <c r="CWB111" s="420"/>
      <c r="CWC111" s="420"/>
      <c r="CWD111" s="420"/>
      <c r="CWE111" s="420"/>
      <c r="CWF111" s="420"/>
      <c r="CWG111" s="420"/>
      <c r="CWH111" s="420"/>
      <c r="CWI111" s="420"/>
      <c r="CWJ111" s="420"/>
      <c r="CWK111" s="420"/>
      <c r="CWL111" s="420"/>
      <c r="CWM111" s="420"/>
      <c r="CWN111" s="420"/>
      <c r="CWO111" s="420"/>
      <c r="CWP111" s="420"/>
      <c r="CWQ111" s="420"/>
      <c r="CWR111" s="420"/>
      <c r="CWS111" s="420"/>
      <c r="CWT111" s="420"/>
      <c r="CWU111" s="420"/>
      <c r="CWV111" s="420"/>
      <c r="CWW111" s="420"/>
      <c r="CWX111" s="420"/>
      <c r="CWY111" s="420"/>
      <c r="CWZ111" s="420"/>
      <c r="CXA111" s="420"/>
      <c r="CXB111" s="420"/>
      <c r="CXC111" s="420"/>
      <c r="CXD111" s="420"/>
      <c r="CXE111" s="420"/>
      <c r="CXF111" s="420"/>
      <c r="CXG111" s="420"/>
      <c r="CXH111" s="420"/>
      <c r="CXI111" s="420"/>
      <c r="CXJ111" s="420"/>
      <c r="CXK111" s="420"/>
      <c r="CXL111" s="420"/>
      <c r="CXM111" s="420"/>
      <c r="CXN111" s="420"/>
      <c r="CXO111" s="420"/>
      <c r="CXP111" s="420"/>
      <c r="CXQ111" s="420"/>
      <c r="CXR111" s="420"/>
      <c r="CXS111" s="420"/>
      <c r="CXT111" s="420"/>
      <c r="CXU111" s="420"/>
      <c r="CXV111" s="420"/>
      <c r="CXW111" s="420"/>
      <c r="CXX111" s="420"/>
      <c r="CXY111" s="420"/>
      <c r="CXZ111" s="420"/>
      <c r="CYA111" s="420"/>
      <c r="CYB111" s="420"/>
      <c r="CYC111" s="420"/>
      <c r="CYD111" s="420"/>
      <c r="CYE111" s="420"/>
      <c r="CYF111" s="420"/>
      <c r="CYG111" s="420"/>
      <c r="CYH111" s="420"/>
      <c r="CYI111" s="420"/>
      <c r="CYJ111" s="420"/>
      <c r="CYK111" s="420"/>
      <c r="CYL111" s="420"/>
      <c r="CYM111" s="420"/>
      <c r="CYN111" s="420"/>
      <c r="CYO111" s="420"/>
      <c r="CYP111" s="420"/>
      <c r="CYQ111" s="420"/>
      <c r="CYR111" s="420"/>
      <c r="CYS111" s="420"/>
      <c r="CYT111" s="420"/>
      <c r="CYU111" s="420"/>
      <c r="CYV111" s="420"/>
      <c r="CYW111" s="420"/>
      <c r="CYX111" s="420"/>
      <c r="CYY111" s="420"/>
      <c r="CYZ111" s="420"/>
      <c r="CZA111" s="420"/>
      <c r="CZB111" s="420"/>
      <c r="CZC111" s="420"/>
      <c r="CZD111" s="420"/>
      <c r="CZE111" s="420"/>
      <c r="CZF111" s="420"/>
      <c r="CZG111" s="420"/>
      <c r="CZH111" s="420"/>
      <c r="CZI111" s="420"/>
      <c r="CZJ111" s="420"/>
      <c r="CZK111" s="420"/>
      <c r="CZL111" s="420"/>
      <c r="CZM111" s="420"/>
      <c r="CZN111" s="420"/>
      <c r="CZO111" s="420"/>
      <c r="CZP111" s="420"/>
      <c r="CZQ111" s="420"/>
      <c r="CZR111" s="420"/>
      <c r="CZS111" s="420"/>
      <c r="CZT111" s="420"/>
      <c r="CZU111" s="420"/>
      <c r="CZV111" s="420"/>
      <c r="CZW111" s="420"/>
      <c r="CZX111" s="420"/>
      <c r="CZY111" s="420"/>
      <c r="CZZ111" s="420"/>
      <c r="DAA111" s="420"/>
      <c r="DAB111" s="420"/>
      <c r="DAC111" s="420"/>
      <c r="DAD111" s="420"/>
      <c r="DAE111" s="420"/>
      <c r="DAF111" s="420"/>
      <c r="DAG111" s="420"/>
      <c r="DAH111" s="420"/>
      <c r="DAI111" s="420"/>
      <c r="DAJ111" s="420"/>
      <c r="DAK111" s="420"/>
      <c r="DAL111" s="420"/>
      <c r="DAM111" s="420"/>
      <c r="DAN111" s="420"/>
      <c r="DAO111" s="420"/>
      <c r="DAP111" s="420"/>
      <c r="DAQ111" s="420"/>
      <c r="DAR111" s="420"/>
      <c r="DAS111" s="420"/>
      <c r="DAT111" s="420"/>
      <c r="DAU111" s="420"/>
      <c r="DAV111" s="420"/>
      <c r="DAW111" s="420"/>
      <c r="DAX111" s="420"/>
      <c r="DAY111" s="420"/>
      <c r="DAZ111" s="420"/>
      <c r="DBA111" s="420"/>
      <c r="DBB111" s="420"/>
      <c r="DBC111" s="420"/>
      <c r="DBD111" s="420"/>
      <c r="DBE111" s="420"/>
      <c r="DBF111" s="420"/>
      <c r="DBG111" s="420"/>
      <c r="DBH111" s="420"/>
      <c r="DBI111" s="420"/>
      <c r="DBJ111" s="420"/>
      <c r="DBK111" s="420"/>
      <c r="DBL111" s="420"/>
      <c r="DBM111" s="420"/>
      <c r="DBN111" s="420"/>
      <c r="DBO111" s="420"/>
      <c r="DBP111" s="420"/>
      <c r="DBQ111" s="420"/>
      <c r="DBR111" s="420"/>
      <c r="DBS111" s="420"/>
      <c r="DBT111" s="420"/>
      <c r="DBU111" s="420"/>
      <c r="DBV111" s="420"/>
      <c r="DBW111" s="420"/>
      <c r="DBX111" s="420"/>
      <c r="DBY111" s="420"/>
      <c r="DBZ111" s="420"/>
      <c r="DCA111" s="420"/>
      <c r="DCB111" s="420"/>
      <c r="DCC111" s="420"/>
      <c r="DCD111" s="420"/>
      <c r="DCE111" s="420"/>
      <c r="DCF111" s="420"/>
      <c r="DCG111" s="420"/>
      <c r="DCH111" s="420"/>
      <c r="DCI111" s="420"/>
      <c r="DCJ111" s="420"/>
      <c r="DCK111" s="420"/>
      <c r="DCL111" s="420"/>
      <c r="DCM111" s="420"/>
      <c r="DCN111" s="420"/>
      <c r="DCO111" s="420"/>
      <c r="DCP111" s="420"/>
      <c r="DCQ111" s="420"/>
      <c r="DCR111" s="420"/>
      <c r="DCS111" s="420"/>
      <c r="DCT111" s="420"/>
      <c r="DCU111" s="420"/>
      <c r="DCV111" s="420"/>
      <c r="DCW111" s="420"/>
      <c r="DCX111" s="420"/>
      <c r="DCY111" s="420"/>
      <c r="DCZ111" s="420"/>
      <c r="DDA111" s="420"/>
      <c r="DDB111" s="420"/>
      <c r="DDC111" s="420"/>
      <c r="DDD111" s="420"/>
      <c r="DDE111" s="420"/>
      <c r="DDF111" s="420"/>
      <c r="DDG111" s="420"/>
      <c r="DDH111" s="420"/>
      <c r="DDI111" s="420"/>
      <c r="DDJ111" s="420"/>
      <c r="DDK111" s="420"/>
      <c r="DDL111" s="420"/>
      <c r="DDM111" s="420"/>
      <c r="DDN111" s="420"/>
      <c r="DDO111" s="420"/>
      <c r="DDP111" s="420"/>
      <c r="DDQ111" s="420"/>
      <c r="DDR111" s="420"/>
      <c r="DDS111" s="420"/>
      <c r="DDT111" s="420"/>
      <c r="DDU111" s="420"/>
      <c r="DDV111" s="420"/>
      <c r="DDW111" s="420"/>
      <c r="DDX111" s="420"/>
      <c r="DDY111" s="420"/>
      <c r="DDZ111" s="420"/>
      <c r="DEA111" s="420"/>
      <c r="DEB111" s="420"/>
      <c r="DEC111" s="420"/>
      <c r="DED111" s="420"/>
      <c r="DEE111" s="420"/>
      <c r="DEF111" s="420"/>
      <c r="DEG111" s="420"/>
      <c r="DEH111" s="420"/>
      <c r="DEI111" s="420"/>
      <c r="DEJ111" s="420"/>
      <c r="DEK111" s="420"/>
      <c r="DEL111" s="420"/>
      <c r="DEM111" s="420"/>
      <c r="DEN111" s="420"/>
      <c r="DEO111" s="420"/>
      <c r="DEP111" s="420"/>
      <c r="DEQ111" s="420"/>
      <c r="DER111" s="420"/>
      <c r="DES111" s="420"/>
      <c r="DET111" s="420"/>
      <c r="DEU111" s="420"/>
      <c r="DEV111" s="420"/>
      <c r="DEW111" s="420"/>
      <c r="DEX111" s="420"/>
      <c r="DEY111" s="420"/>
      <c r="DEZ111" s="420"/>
      <c r="DFA111" s="420"/>
      <c r="DFB111" s="420"/>
      <c r="DFC111" s="420"/>
      <c r="DFD111" s="420"/>
      <c r="DFE111" s="420"/>
      <c r="DFF111" s="420"/>
      <c r="DFG111" s="420"/>
      <c r="DFH111" s="420"/>
      <c r="DFI111" s="420"/>
      <c r="DFJ111" s="420"/>
      <c r="DFK111" s="420"/>
      <c r="DFL111" s="420"/>
      <c r="DFM111" s="420"/>
      <c r="DFN111" s="420"/>
      <c r="DFO111" s="420"/>
      <c r="DFP111" s="420"/>
      <c r="DFQ111" s="420"/>
      <c r="DFR111" s="420"/>
      <c r="DFS111" s="420"/>
      <c r="DFT111" s="420"/>
      <c r="DFU111" s="420"/>
      <c r="DFV111" s="420"/>
      <c r="DFW111" s="420"/>
      <c r="DFX111" s="420"/>
      <c r="DFY111" s="420"/>
      <c r="DFZ111" s="420"/>
      <c r="DGA111" s="420"/>
      <c r="DGB111" s="420"/>
      <c r="DGC111" s="420"/>
      <c r="DGD111" s="420"/>
      <c r="DGE111" s="420"/>
      <c r="DGF111" s="420"/>
      <c r="DGG111" s="420"/>
      <c r="DGH111" s="420"/>
      <c r="DGI111" s="420"/>
      <c r="DGJ111" s="420"/>
      <c r="DGK111" s="420"/>
      <c r="DGL111" s="420"/>
      <c r="DGM111" s="420"/>
      <c r="DGN111" s="420"/>
      <c r="DGO111" s="420"/>
      <c r="DGP111" s="420"/>
      <c r="DGQ111" s="420"/>
      <c r="DGR111" s="420"/>
      <c r="DGS111" s="420"/>
      <c r="DGT111" s="420"/>
      <c r="DGU111" s="420"/>
      <c r="DGV111" s="420"/>
      <c r="DGW111" s="420"/>
      <c r="DGX111" s="420"/>
      <c r="DGY111" s="420"/>
      <c r="DGZ111" s="420"/>
      <c r="DHA111" s="420"/>
      <c r="DHB111" s="420"/>
      <c r="DHC111" s="420"/>
      <c r="DHD111" s="420"/>
      <c r="DHE111" s="420"/>
      <c r="DHF111" s="420"/>
      <c r="DHG111" s="420"/>
      <c r="DHH111" s="420"/>
      <c r="DHI111" s="420"/>
      <c r="DHJ111" s="420"/>
      <c r="DHK111" s="420"/>
      <c r="DHL111" s="420"/>
      <c r="DHM111" s="420"/>
      <c r="DHN111" s="420"/>
      <c r="DHO111" s="420"/>
      <c r="DHP111" s="420"/>
      <c r="DHQ111" s="420"/>
      <c r="DHR111" s="420"/>
      <c r="DHS111" s="420"/>
      <c r="DHT111" s="420"/>
      <c r="DHU111" s="420"/>
      <c r="DHV111" s="420"/>
      <c r="DHW111" s="420"/>
      <c r="DHX111" s="420"/>
      <c r="DHY111" s="420"/>
      <c r="DHZ111" s="420"/>
      <c r="DIA111" s="420"/>
      <c r="DIB111" s="420"/>
      <c r="DIC111" s="420"/>
      <c r="DID111" s="420"/>
      <c r="DIE111" s="420"/>
      <c r="DIF111" s="420"/>
      <c r="DIG111" s="420"/>
      <c r="DIH111" s="420"/>
      <c r="DII111" s="420"/>
      <c r="DIJ111" s="420"/>
      <c r="DIK111" s="420"/>
      <c r="DIL111" s="420"/>
      <c r="DIM111" s="420"/>
      <c r="DIN111" s="420"/>
      <c r="DIO111" s="420"/>
      <c r="DIP111" s="420"/>
      <c r="DIQ111" s="420"/>
      <c r="DIR111" s="420"/>
      <c r="DIS111" s="420"/>
      <c r="DIT111" s="420"/>
      <c r="DIU111" s="420"/>
      <c r="DIV111" s="420"/>
      <c r="DIW111" s="420"/>
      <c r="DIX111" s="420"/>
      <c r="DIY111" s="420"/>
      <c r="DIZ111" s="420"/>
      <c r="DJA111" s="420"/>
      <c r="DJB111" s="420"/>
      <c r="DJC111" s="420"/>
      <c r="DJD111" s="420"/>
      <c r="DJE111" s="420"/>
      <c r="DJF111" s="420"/>
      <c r="DJG111" s="420"/>
      <c r="DJH111" s="420"/>
      <c r="DJI111" s="420"/>
      <c r="DJJ111" s="420"/>
      <c r="DJK111" s="420"/>
      <c r="DJL111" s="420"/>
      <c r="DJM111" s="420"/>
      <c r="DJN111" s="420"/>
      <c r="DJO111" s="420"/>
      <c r="DJP111" s="420"/>
      <c r="DJQ111" s="420"/>
      <c r="DJR111" s="420"/>
      <c r="DJS111" s="420"/>
      <c r="DJT111" s="420"/>
      <c r="DJU111" s="420"/>
      <c r="DJV111" s="420"/>
      <c r="DJW111" s="420"/>
      <c r="DJX111" s="420"/>
      <c r="DJY111" s="420"/>
      <c r="DJZ111" s="420"/>
      <c r="DKA111" s="420"/>
      <c r="DKB111" s="420"/>
      <c r="DKC111" s="420"/>
      <c r="DKD111" s="420"/>
      <c r="DKE111" s="420"/>
      <c r="DKF111" s="420"/>
      <c r="DKG111" s="420"/>
      <c r="DKH111" s="420"/>
      <c r="DKI111" s="420"/>
      <c r="DKJ111" s="420"/>
      <c r="DKK111" s="420"/>
      <c r="DKL111" s="420"/>
      <c r="DKM111" s="420"/>
      <c r="DKN111" s="420"/>
      <c r="DKO111" s="420"/>
      <c r="DKP111" s="420"/>
      <c r="DKQ111" s="420"/>
      <c r="DKR111" s="420"/>
      <c r="DKS111" s="420"/>
      <c r="DKT111" s="420"/>
      <c r="DKU111" s="420"/>
      <c r="DKV111" s="420"/>
      <c r="DKW111" s="420"/>
      <c r="DKX111" s="420"/>
      <c r="DKY111" s="420"/>
      <c r="DKZ111" s="420"/>
      <c r="DLA111" s="420"/>
      <c r="DLB111" s="420"/>
      <c r="DLC111" s="420"/>
      <c r="DLD111" s="420"/>
      <c r="DLE111" s="420"/>
      <c r="DLF111" s="420"/>
      <c r="DLG111" s="420"/>
      <c r="DLH111" s="420"/>
      <c r="DLI111" s="420"/>
      <c r="DLJ111" s="420"/>
      <c r="DLK111" s="420"/>
      <c r="DLL111" s="420"/>
      <c r="DLM111" s="420"/>
      <c r="DLN111" s="420"/>
      <c r="DLO111" s="420"/>
      <c r="DLP111" s="420"/>
      <c r="DLQ111" s="420"/>
      <c r="DLR111" s="420"/>
      <c r="DLS111" s="420"/>
      <c r="DLT111" s="420"/>
      <c r="DLU111" s="420"/>
      <c r="DLV111" s="420"/>
      <c r="DLW111" s="420"/>
      <c r="DLX111" s="420"/>
      <c r="DLY111" s="420"/>
      <c r="DLZ111" s="420"/>
      <c r="DMA111" s="420"/>
      <c r="DMB111" s="420"/>
      <c r="DMC111" s="420"/>
      <c r="DMD111" s="420"/>
      <c r="DME111" s="420"/>
      <c r="DMF111" s="420"/>
      <c r="DMG111" s="420"/>
      <c r="DMH111" s="420"/>
      <c r="DMI111" s="420"/>
      <c r="DMJ111" s="420"/>
      <c r="DMK111" s="420"/>
      <c r="DML111" s="420"/>
      <c r="DMM111" s="420"/>
      <c r="DMN111" s="420"/>
      <c r="DMO111" s="420"/>
      <c r="DMP111" s="420"/>
      <c r="DMQ111" s="420"/>
      <c r="DMR111" s="420"/>
      <c r="DMS111" s="420"/>
      <c r="DMT111" s="420"/>
      <c r="DMU111" s="420"/>
      <c r="DMV111" s="420"/>
      <c r="DMW111" s="420"/>
      <c r="DMX111" s="420"/>
      <c r="DMY111" s="420"/>
      <c r="DMZ111" s="420"/>
      <c r="DNA111" s="420"/>
      <c r="DNB111" s="420"/>
      <c r="DNC111" s="420"/>
      <c r="DND111" s="420"/>
      <c r="DNE111" s="420"/>
      <c r="DNF111" s="420"/>
      <c r="DNG111" s="420"/>
      <c r="DNH111" s="420"/>
      <c r="DNI111" s="420"/>
      <c r="DNJ111" s="420"/>
      <c r="DNK111" s="420"/>
      <c r="DNL111" s="420"/>
      <c r="DNM111" s="420"/>
      <c r="DNN111" s="420"/>
      <c r="DNO111" s="420"/>
      <c r="DNP111" s="420"/>
      <c r="DNQ111" s="420"/>
      <c r="DNR111" s="420"/>
      <c r="DNS111" s="420"/>
      <c r="DNT111" s="420"/>
      <c r="DNU111" s="420"/>
      <c r="DNV111" s="420"/>
      <c r="DNW111" s="420"/>
      <c r="DNX111" s="420"/>
      <c r="DNY111" s="420"/>
      <c r="DNZ111" s="420"/>
      <c r="DOA111" s="420"/>
      <c r="DOB111" s="420"/>
      <c r="DOC111" s="420"/>
      <c r="DOD111" s="420"/>
      <c r="DOE111" s="420"/>
      <c r="DOF111" s="420"/>
      <c r="DOG111" s="420"/>
      <c r="DOH111" s="420"/>
      <c r="DOI111" s="420"/>
      <c r="DOJ111" s="420"/>
      <c r="DOK111" s="420"/>
      <c r="DOL111" s="420"/>
      <c r="DOM111" s="420"/>
      <c r="DON111" s="420"/>
      <c r="DOO111" s="420"/>
      <c r="DOP111" s="420"/>
      <c r="DOQ111" s="420"/>
      <c r="DOR111" s="420"/>
      <c r="DOS111" s="420"/>
      <c r="DOT111" s="420"/>
      <c r="DOU111" s="420"/>
      <c r="DOV111" s="420"/>
      <c r="DOW111" s="420"/>
      <c r="DOX111" s="420"/>
      <c r="DOY111" s="420"/>
      <c r="DOZ111" s="420"/>
      <c r="DPA111" s="420"/>
      <c r="DPB111" s="420"/>
      <c r="DPC111" s="420"/>
      <c r="DPD111" s="420"/>
      <c r="DPE111" s="420"/>
      <c r="DPF111" s="420"/>
      <c r="DPG111" s="420"/>
      <c r="DPH111" s="420"/>
      <c r="DPI111" s="420"/>
      <c r="DPJ111" s="420"/>
      <c r="DPK111" s="420"/>
      <c r="DPL111" s="420"/>
      <c r="DPM111" s="420"/>
      <c r="DPN111" s="420"/>
      <c r="DPO111" s="420"/>
      <c r="DPP111" s="420"/>
      <c r="DPQ111" s="420"/>
      <c r="DPR111" s="420"/>
      <c r="DPS111" s="420"/>
      <c r="DPT111" s="420"/>
      <c r="DPU111" s="420"/>
      <c r="DPV111" s="420"/>
      <c r="DPW111" s="420"/>
      <c r="DPX111" s="420"/>
      <c r="DPY111" s="420"/>
      <c r="DPZ111" s="420"/>
      <c r="DQA111" s="420"/>
      <c r="DQB111" s="420"/>
      <c r="DQC111" s="420"/>
      <c r="DQD111" s="420"/>
      <c r="DQE111" s="420"/>
      <c r="DQF111" s="420"/>
      <c r="DQG111" s="420"/>
      <c r="DQH111" s="420"/>
      <c r="DQI111" s="420"/>
      <c r="DQJ111" s="420"/>
      <c r="DQK111" s="420"/>
      <c r="DQL111" s="420"/>
      <c r="DQM111" s="420"/>
      <c r="DQN111" s="420"/>
      <c r="DQO111" s="420"/>
      <c r="DQP111" s="420"/>
      <c r="DQQ111" s="420"/>
      <c r="DQR111" s="420"/>
      <c r="DQS111" s="420"/>
      <c r="DQT111" s="420"/>
      <c r="DQU111" s="420"/>
      <c r="DQV111" s="420"/>
      <c r="DQW111" s="420"/>
      <c r="DQX111" s="420"/>
      <c r="DQY111" s="420"/>
      <c r="DQZ111" s="420"/>
      <c r="DRA111" s="420"/>
      <c r="DRB111" s="420"/>
      <c r="DRC111" s="420"/>
      <c r="DRD111" s="420"/>
      <c r="DRE111" s="420"/>
      <c r="DRF111" s="420"/>
      <c r="DRG111" s="420"/>
      <c r="DRH111" s="420"/>
      <c r="DRI111" s="420"/>
      <c r="DRJ111" s="420"/>
      <c r="DRK111" s="420"/>
      <c r="DRL111" s="420"/>
      <c r="DRM111" s="420"/>
      <c r="DRN111" s="420"/>
      <c r="DRO111" s="420"/>
      <c r="DRP111" s="420"/>
      <c r="DRQ111" s="420"/>
      <c r="DRR111" s="420"/>
      <c r="DRS111" s="420"/>
      <c r="DRT111" s="420"/>
      <c r="DRU111" s="420"/>
      <c r="DRV111" s="420"/>
      <c r="DRW111" s="420"/>
      <c r="DRX111" s="420"/>
      <c r="DRY111" s="420"/>
      <c r="DRZ111" s="420"/>
      <c r="DSA111" s="420"/>
      <c r="DSB111" s="420"/>
      <c r="DSC111" s="420"/>
      <c r="DSD111" s="420"/>
      <c r="DSE111" s="420"/>
      <c r="DSF111" s="420"/>
      <c r="DSG111" s="420"/>
      <c r="DSH111" s="420"/>
      <c r="DSI111" s="420"/>
      <c r="DSJ111" s="420"/>
      <c r="DSK111" s="420"/>
      <c r="DSL111" s="420"/>
      <c r="DSM111" s="420"/>
      <c r="DSN111" s="420"/>
      <c r="DSO111" s="420"/>
      <c r="DSP111" s="420"/>
      <c r="DSQ111" s="420"/>
      <c r="DSR111" s="420"/>
      <c r="DSS111" s="420"/>
      <c r="DST111" s="420"/>
      <c r="DSU111" s="420"/>
      <c r="DSV111" s="420"/>
      <c r="DSW111" s="420"/>
      <c r="DSX111" s="420"/>
      <c r="DSY111" s="420"/>
      <c r="DSZ111" s="420"/>
      <c r="DTA111" s="420"/>
      <c r="DTB111" s="420"/>
      <c r="DTC111" s="420"/>
      <c r="DTD111" s="420"/>
      <c r="DTE111" s="420"/>
      <c r="DTF111" s="420"/>
      <c r="DTG111" s="420"/>
      <c r="DTH111" s="420"/>
      <c r="DTI111" s="420"/>
      <c r="DTJ111" s="420"/>
      <c r="DTK111" s="420"/>
      <c r="DTL111" s="420"/>
      <c r="DTM111" s="420"/>
      <c r="DTN111" s="420"/>
      <c r="DTO111" s="420"/>
      <c r="DTP111" s="420"/>
      <c r="DTQ111" s="420"/>
      <c r="DTR111" s="420"/>
      <c r="DTS111" s="420"/>
      <c r="DTT111" s="420"/>
      <c r="DTU111" s="420"/>
      <c r="DTV111" s="420"/>
      <c r="DTW111" s="420"/>
      <c r="DTX111" s="420"/>
      <c r="DTY111" s="420"/>
      <c r="DTZ111" s="420"/>
      <c r="DUA111" s="420"/>
      <c r="DUB111" s="420"/>
      <c r="DUC111" s="420"/>
      <c r="DUD111" s="420"/>
      <c r="DUE111" s="420"/>
      <c r="DUF111" s="420"/>
      <c r="DUG111" s="420"/>
      <c r="DUH111" s="420"/>
      <c r="DUI111" s="420"/>
      <c r="DUJ111" s="420"/>
      <c r="DUK111" s="420"/>
      <c r="DUL111" s="420"/>
      <c r="DUM111" s="420"/>
      <c r="DUN111" s="420"/>
      <c r="DUO111" s="420"/>
      <c r="DUP111" s="420"/>
      <c r="DUQ111" s="420"/>
      <c r="DUR111" s="420"/>
      <c r="DUS111" s="420"/>
      <c r="DUT111" s="420"/>
      <c r="DUU111" s="420"/>
      <c r="DUV111" s="420"/>
      <c r="DUW111" s="420"/>
      <c r="DUX111" s="420"/>
      <c r="DUY111" s="420"/>
      <c r="DUZ111" s="420"/>
      <c r="DVA111" s="420"/>
      <c r="DVB111" s="420"/>
      <c r="DVC111" s="420"/>
      <c r="DVD111" s="420"/>
      <c r="DVE111" s="420"/>
      <c r="DVF111" s="420"/>
      <c r="DVG111" s="420"/>
      <c r="DVH111" s="420"/>
      <c r="DVI111" s="420"/>
      <c r="DVJ111" s="420"/>
      <c r="DVK111" s="420"/>
      <c r="DVL111" s="420"/>
      <c r="DVM111" s="420"/>
      <c r="DVN111" s="420"/>
      <c r="DVO111" s="420"/>
      <c r="DVP111" s="420"/>
      <c r="DVQ111" s="420"/>
      <c r="DVR111" s="420"/>
      <c r="DVS111" s="420"/>
      <c r="DVT111" s="420"/>
      <c r="DVU111" s="420"/>
      <c r="DVV111" s="420"/>
      <c r="DVW111" s="420"/>
      <c r="DVX111" s="420"/>
      <c r="DVY111" s="420"/>
      <c r="DVZ111" s="420"/>
      <c r="DWA111" s="420"/>
      <c r="DWB111" s="420"/>
      <c r="DWC111" s="420"/>
      <c r="DWD111" s="420"/>
      <c r="DWE111" s="420"/>
      <c r="DWF111" s="420"/>
      <c r="DWG111" s="420"/>
      <c r="DWH111" s="420"/>
      <c r="DWI111" s="420"/>
      <c r="DWJ111" s="420"/>
      <c r="DWK111" s="420"/>
      <c r="DWL111" s="420"/>
      <c r="DWM111" s="420"/>
      <c r="DWN111" s="420"/>
      <c r="DWO111" s="420"/>
      <c r="DWP111" s="420"/>
      <c r="DWQ111" s="420"/>
      <c r="DWR111" s="420"/>
      <c r="DWS111" s="420"/>
      <c r="DWT111" s="420"/>
      <c r="DWU111" s="420"/>
      <c r="DWV111" s="420"/>
      <c r="DWW111" s="420"/>
      <c r="DWX111" s="420"/>
      <c r="DWY111" s="420"/>
      <c r="DWZ111" s="420"/>
      <c r="DXA111" s="420"/>
      <c r="DXB111" s="420"/>
      <c r="DXC111" s="420"/>
      <c r="DXD111" s="420"/>
      <c r="DXE111" s="420"/>
      <c r="DXF111" s="420"/>
      <c r="DXG111" s="420"/>
      <c r="DXH111" s="420"/>
      <c r="DXI111" s="420"/>
      <c r="DXJ111" s="420"/>
      <c r="DXK111" s="420"/>
      <c r="DXL111" s="420"/>
      <c r="DXM111" s="420"/>
      <c r="DXN111" s="420"/>
      <c r="DXO111" s="420"/>
      <c r="DXP111" s="420"/>
      <c r="DXQ111" s="420"/>
      <c r="DXR111" s="420"/>
      <c r="DXS111" s="420"/>
      <c r="DXT111" s="420"/>
      <c r="DXU111" s="420"/>
      <c r="DXV111" s="420"/>
      <c r="DXW111" s="420"/>
      <c r="DXX111" s="420"/>
      <c r="DXY111" s="420"/>
      <c r="DXZ111" s="420"/>
      <c r="DYA111" s="420"/>
      <c r="DYB111" s="420"/>
      <c r="DYC111" s="420"/>
      <c r="DYD111" s="420"/>
      <c r="DYE111" s="420"/>
      <c r="DYF111" s="420"/>
      <c r="DYG111" s="420"/>
      <c r="DYH111" s="420"/>
      <c r="DYI111" s="420"/>
      <c r="DYJ111" s="420"/>
      <c r="DYK111" s="420"/>
      <c r="DYL111" s="420"/>
      <c r="DYM111" s="420"/>
      <c r="DYN111" s="420"/>
      <c r="DYO111" s="420"/>
      <c r="DYP111" s="420"/>
      <c r="DYQ111" s="420"/>
      <c r="DYR111" s="420"/>
      <c r="DYS111" s="420"/>
      <c r="DYT111" s="420"/>
      <c r="DYU111" s="420"/>
      <c r="DYV111" s="420"/>
      <c r="DYW111" s="420"/>
      <c r="DYX111" s="420"/>
      <c r="DYY111" s="420"/>
      <c r="DYZ111" s="420"/>
      <c r="DZA111" s="420"/>
      <c r="DZB111" s="420"/>
      <c r="DZC111" s="420"/>
      <c r="DZD111" s="420"/>
      <c r="DZE111" s="420"/>
      <c r="DZF111" s="420"/>
      <c r="DZG111" s="420"/>
      <c r="DZH111" s="420"/>
      <c r="DZI111" s="420"/>
      <c r="DZJ111" s="420"/>
      <c r="DZK111" s="420"/>
      <c r="DZL111" s="420"/>
      <c r="DZM111" s="420"/>
      <c r="DZN111" s="420"/>
      <c r="DZO111" s="420"/>
      <c r="DZP111" s="420"/>
      <c r="DZQ111" s="420"/>
      <c r="DZR111" s="420"/>
      <c r="DZS111" s="420"/>
      <c r="DZT111" s="420"/>
      <c r="DZU111" s="420"/>
      <c r="DZV111" s="420"/>
      <c r="DZW111" s="420"/>
      <c r="DZX111" s="420"/>
      <c r="DZY111" s="420"/>
      <c r="DZZ111" s="420"/>
      <c r="EAA111" s="420"/>
      <c r="EAB111" s="420"/>
      <c r="EAC111" s="420"/>
      <c r="EAD111" s="420"/>
      <c r="EAE111" s="420"/>
      <c r="EAF111" s="420"/>
      <c r="EAG111" s="420"/>
      <c r="EAH111" s="420"/>
      <c r="EAI111" s="420"/>
      <c r="EAJ111" s="420"/>
      <c r="EAK111" s="420"/>
      <c r="EAL111" s="420"/>
      <c r="EAM111" s="420"/>
      <c r="EAN111" s="420"/>
      <c r="EAO111" s="420"/>
      <c r="EAP111" s="420"/>
      <c r="EAQ111" s="420"/>
      <c r="EAR111" s="420"/>
      <c r="EAS111" s="420"/>
      <c r="EAT111" s="420"/>
      <c r="EAU111" s="420"/>
      <c r="EAV111" s="420"/>
      <c r="EAW111" s="420"/>
      <c r="EAX111" s="420"/>
      <c r="EAY111" s="420"/>
      <c r="EAZ111" s="420"/>
      <c r="EBA111" s="420"/>
      <c r="EBB111" s="420"/>
      <c r="EBC111" s="420"/>
      <c r="EBD111" s="420"/>
      <c r="EBE111" s="420"/>
      <c r="EBF111" s="420"/>
      <c r="EBG111" s="420"/>
      <c r="EBH111" s="420"/>
      <c r="EBI111" s="420"/>
      <c r="EBJ111" s="420"/>
      <c r="EBK111" s="420"/>
      <c r="EBL111" s="420"/>
      <c r="EBM111" s="420"/>
      <c r="EBN111" s="420"/>
      <c r="EBO111" s="420"/>
      <c r="EBP111" s="420"/>
      <c r="EBQ111" s="420"/>
      <c r="EBR111" s="420"/>
      <c r="EBS111" s="420"/>
      <c r="EBT111" s="420"/>
      <c r="EBU111" s="420"/>
      <c r="EBV111" s="420"/>
      <c r="EBW111" s="420"/>
      <c r="EBX111" s="420"/>
      <c r="EBY111" s="420"/>
      <c r="EBZ111" s="420"/>
      <c r="ECA111" s="420"/>
      <c r="ECB111" s="420"/>
      <c r="ECC111" s="420"/>
      <c r="ECD111" s="420"/>
      <c r="ECE111" s="420"/>
      <c r="ECF111" s="420"/>
      <c r="ECG111" s="420"/>
      <c r="ECH111" s="420"/>
      <c r="ECI111" s="420"/>
      <c r="ECJ111" s="420"/>
      <c r="ECK111" s="420"/>
      <c r="ECL111" s="420"/>
      <c r="ECM111" s="420"/>
      <c r="ECN111" s="420"/>
      <c r="ECO111" s="420"/>
      <c r="ECP111" s="420"/>
      <c r="ECQ111" s="420"/>
      <c r="ECR111" s="420"/>
      <c r="ECS111" s="420"/>
      <c r="ECT111" s="420"/>
      <c r="ECU111" s="420"/>
      <c r="ECV111" s="420"/>
      <c r="ECW111" s="420"/>
      <c r="ECX111" s="420"/>
      <c r="ECY111" s="420"/>
      <c r="ECZ111" s="420"/>
      <c r="EDA111" s="420"/>
      <c r="EDB111" s="420"/>
      <c r="EDC111" s="420"/>
      <c r="EDD111" s="420"/>
      <c r="EDE111" s="420"/>
      <c r="EDF111" s="420"/>
      <c r="EDG111" s="420"/>
      <c r="EDH111" s="420"/>
      <c r="EDI111" s="420"/>
      <c r="EDJ111" s="420"/>
      <c r="EDK111" s="420"/>
      <c r="EDL111" s="420"/>
      <c r="EDM111" s="420"/>
      <c r="EDN111" s="420"/>
      <c r="EDO111" s="420"/>
      <c r="EDP111" s="420"/>
      <c r="EDQ111" s="420"/>
      <c r="EDR111" s="420"/>
      <c r="EDS111" s="420"/>
      <c r="EDT111" s="420"/>
      <c r="EDU111" s="420"/>
      <c r="EDV111" s="420"/>
      <c r="EDW111" s="420"/>
      <c r="EDX111" s="420"/>
      <c r="EDY111" s="420"/>
      <c r="EDZ111" s="420"/>
      <c r="EEA111" s="420"/>
      <c r="EEB111" s="420"/>
      <c r="EEC111" s="420"/>
      <c r="EED111" s="420"/>
      <c r="EEE111" s="420"/>
      <c r="EEF111" s="420"/>
      <c r="EEG111" s="420"/>
      <c r="EEH111" s="420"/>
      <c r="EEI111" s="420"/>
      <c r="EEJ111" s="420"/>
      <c r="EEK111" s="420"/>
      <c r="EEL111" s="420"/>
      <c r="EEM111" s="420"/>
      <c r="EEN111" s="420"/>
      <c r="EEO111" s="420"/>
      <c r="EEP111" s="420"/>
      <c r="EEQ111" s="420"/>
      <c r="EER111" s="420"/>
      <c r="EES111" s="420"/>
      <c r="EET111" s="420"/>
      <c r="EEU111" s="420"/>
      <c r="EEV111" s="420"/>
      <c r="EEW111" s="420"/>
      <c r="EEX111" s="420"/>
      <c r="EEY111" s="420"/>
      <c r="EEZ111" s="420"/>
      <c r="EFA111" s="420"/>
      <c r="EFB111" s="420"/>
      <c r="EFC111" s="420"/>
      <c r="EFD111" s="420"/>
      <c r="EFE111" s="420"/>
      <c r="EFF111" s="420"/>
      <c r="EFG111" s="420"/>
      <c r="EFH111" s="420"/>
      <c r="EFI111" s="420"/>
      <c r="EFJ111" s="420"/>
      <c r="EFK111" s="420"/>
      <c r="EFL111" s="420"/>
      <c r="EFM111" s="420"/>
      <c r="EFN111" s="420"/>
      <c r="EFO111" s="420"/>
      <c r="EFP111" s="420"/>
      <c r="EFQ111" s="420"/>
      <c r="EFR111" s="420"/>
      <c r="EFS111" s="420"/>
      <c r="EFT111" s="420"/>
      <c r="EFU111" s="420"/>
      <c r="EFV111" s="420"/>
      <c r="EFW111" s="420"/>
      <c r="EFX111" s="420"/>
      <c r="EFY111" s="420"/>
      <c r="EFZ111" s="420"/>
      <c r="EGA111" s="420"/>
      <c r="EGB111" s="420"/>
      <c r="EGC111" s="420"/>
      <c r="EGD111" s="420"/>
      <c r="EGE111" s="420"/>
      <c r="EGF111" s="420"/>
      <c r="EGG111" s="420"/>
      <c r="EGH111" s="420"/>
      <c r="EGI111" s="420"/>
      <c r="EGJ111" s="420"/>
      <c r="EGK111" s="420"/>
      <c r="EGL111" s="420"/>
      <c r="EGM111" s="420"/>
      <c r="EGN111" s="420"/>
      <c r="EGO111" s="420"/>
      <c r="EGP111" s="420"/>
      <c r="EGQ111" s="420"/>
      <c r="EGR111" s="420"/>
      <c r="EGS111" s="420"/>
      <c r="EGT111" s="420"/>
      <c r="EGU111" s="420"/>
      <c r="EGV111" s="420"/>
      <c r="EGW111" s="420"/>
      <c r="EGX111" s="420"/>
      <c r="EGY111" s="420"/>
      <c r="EGZ111" s="420"/>
      <c r="EHA111" s="420"/>
      <c r="EHB111" s="420"/>
      <c r="EHC111" s="420"/>
      <c r="EHD111" s="420"/>
      <c r="EHE111" s="420"/>
      <c r="EHF111" s="420"/>
      <c r="EHG111" s="420"/>
      <c r="EHH111" s="420"/>
      <c r="EHI111" s="420"/>
      <c r="EHJ111" s="420"/>
      <c r="EHK111" s="420"/>
      <c r="EHL111" s="420"/>
      <c r="EHM111" s="420"/>
      <c r="EHN111" s="420"/>
      <c r="EHO111" s="420"/>
      <c r="EHP111" s="420"/>
      <c r="EHQ111" s="420"/>
      <c r="EHR111" s="420"/>
      <c r="EHS111" s="420"/>
      <c r="EHT111" s="420"/>
      <c r="EHU111" s="420"/>
      <c r="EHV111" s="420"/>
      <c r="EHW111" s="420"/>
      <c r="EHX111" s="420"/>
      <c r="EHY111" s="420"/>
      <c r="EHZ111" s="420"/>
      <c r="EIA111" s="420"/>
      <c r="EIB111" s="420"/>
      <c r="EIC111" s="420"/>
      <c r="EID111" s="420"/>
      <c r="EIE111" s="420"/>
      <c r="EIF111" s="420"/>
      <c r="EIG111" s="420"/>
      <c r="EIH111" s="420"/>
      <c r="EII111" s="420"/>
      <c r="EIJ111" s="420"/>
      <c r="EIK111" s="420"/>
      <c r="EIL111" s="420"/>
      <c r="EIM111" s="420"/>
      <c r="EIN111" s="420"/>
      <c r="EIO111" s="420"/>
      <c r="EIP111" s="420"/>
      <c r="EIQ111" s="420"/>
      <c r="EIR111" s="420"/>
      <c r="EIS111" s="420"/>
      <c r="EIT111" s="420"/>
      <c r="EIU111" s="420"/>
      <c r="EIV111" s="420"/>
      <c r="EIW111" s="420"/>
      <c r="EIX111" s="420"/>
      <c r="EIY111" s="420"/>
      <c r="EIZ111" s="420"/>
      <c r="EJA111" s="420"/>
      <c r="EJB111" s="420"/>
      <c r="EJC111" s="420"/>
      <c r="EJD111" s="420"/>
      <c r="EJE111" s="420"/>
      <c r="EJF111" s="420"/>
      <c r="EJG111" s="420"/>
      <c r="EJH111" s="420"/>
      <c r="EJI111" s="420"/>
      <c r="EJJ111" s="420"/>
      <c r="EJK111" s="420"/>
      <c r="EJL111" s="420"/>
      <c r="EJM111" s="420"/>
      <c r="EJN111" s="420"/>
      <c r="EJO111" s="420"/>
      <c r="EJP111" s="420"/>
      <c r="EJQ111" s="420"/>
      <c r="EJR111" s="420"/>
      <c r="EJS111" s="420"/>
      <c r="EJT111" s="420"/>
      <c r="EJU111" s="420"/>
      <c r="EJV111" s="420"/>
      <c r="EJW111" s="420"/>
      <c r="EJX111" s="420"/>
      <c r="EJY111" s="420"/>
      <c r="EJZ111" s="420"/>
      <c r="EKA111" s="420"/>
      <c r="EKB111" s="420"/>
      <c r="EKC111" s="420"/>
      <c r="EKD111" s="420"/>
      <c r="EKE111" s="420"/>
      <c r="EKF111" s="420"/>
      <c r="EKG111" s="420"/>
      <c r="EKH111" s="420"/>
      <c r="EKI111" s="420"/>
      <c r="EKJ111" s="420"/>
      <c r="EKK111" s="420"/>
      <c r="EKL111" s="420"/>
      <c r="EKM111" s="420"/>
      <c r="EKN111" s="420"/>
      <c r="EKO111" s="420"/>
      <c r="EKP111" s="420"/>
      <c r="EKQ111" s="420"/>
      <c r="EKR111" s="420"/>
      <c r="EKS111" s="420"/>
      <c r="EKT111" s="420"/>
      <c r="EKU111" s="420"/>
      <c r="EKV111" s="420"/>
      <c r="EKW111" s="420"/>
      <c r="EKX111" s="420"/>
      <c r="EKY111" s="420"/>
      <c r="EKZ111" s="420"/>
      <c r="ELA111" s="420"/>
      <c r="ELB111" s="420"/>
      <c r="ELC111" s="420"/>
      <c r="ELD111" s="420"/>
      <c r="ELE111" s="420"/>
      <c r="ELF111" s="420"/>
      <c r="ELG111" s="420"/>
      <c r="ELH111" s="420"/>
      <c r="ELI111" s="420"/>
      <c r="ELJ111" s="420"/>
      <c r="ELK111" s="420"/>
      <c r="ELL111" s="420"/>
      <c r="ELM111" s="420"/>
      <c r="ELN111" s="420"/>
      <c r="ELO111" s="420"/>
      <c r="ELP111" s="420"/>
      <c r="ELQ111" s="420"/>
      <c r="ELR111" s="420"/>
      <c r="ELS111" s="420"/>
      <c r="ELT111" s="420"/>
      <c r="ELU111" s="420"/>
      <c r="ELV111" s="420"/>
      <c r="ELW111" s="420"/>
      <c r="ELX111" s="420"/>
      <c r="ELY111" s="420"/>
      <c r="ELZ111" s="420"/>
      <c r="EMA111" s="420"/>
      <c r="EMB111" s="420"/>
      <c r="EMC111" s="420"/>
      <c r="EMD111" s="420"/>
      <c r="EME111" s="420"/>
      <c r="EMF111" s="420"/>
      <c r="EMG111" s="420"/>
      <c r="EMH111" s="420"/>
      <c r="EMI111" s="420"/>
      <c r="EMJ111" s="420"/>
      <c r="EMK111" s="420"/>
      <c r="EML111" s="420"/>
      <c r="EMM111" s="420"/>
      <c r="EMN111" s="420"/>
      <c r="EMO111" s="420"/>
      <c r="EMP111" s="420"/>
      <c r="EMQ111" s="420"/>
      <c r="EMR111" s="420"/>
      <c r="EMS111" s="420"/>
      <c r="EMT111" s="420"/>
      <c r="EMU111" s="420"/>
      <c r="EMV111" s="420"/>
      <c r="EMW111" s="420"/>
      <c r="EMX111" s="420"/>
      <c r="EMY111" s="420"/>
      <c r="EMZ111" s="420"/>
      <c r="ENA111" s="420"/>
      <c r="ENB111" s="420"/>
      <c r="ENC111" s="420"/>
      <c r="END111" s="420"/>
      <c r="ENE111" s="420"/>
      <c r="ENF111" s="420"/>
      <c r="ENG111" s="420"/>
      <c r="ENH111" s="420"/>
      <c r="ENI111" s="420"/>
      <c r="ENJ111" s="420"/>
      <c r="ENK111" s="420"/>
      <c r="ENL111" s="420"/>
      <c r="ENM111" s="420"/>
      <c r="ENN111" s="420"/>
      <c r="ENO111" s="420"/>
      <c r="ENP111" s="420"/>
      <c r="ENQ111" s="420"/>
      <c r="ENR111" s="420"/>
      <c r="ENS111" s="420"/>
      <c r="ENT111" s="420"/>
      <c r="ENU111" s="420"/>
      <c r="ENV111" s="420"/>
      <c r="ENW111" s="420"/>
      <c r="ENX111" s="420"/>
      <c r="ENY111" s="420"/>
      <c r="ENZ111" s="420"/>
      <c r="EOA111" s="420"/>
      <c r="EOB111" s="420"/>
      <c r="EOC111" s="420"/>
      <c r="EOD111" s="420"/>
      <c r="EOE111" s="420"/>
      <c r="EOF111" s="420"/>
      <c r="EOG111" s="420"/>
      <c r="EOH111" s="420"/>
      <c r="EOI111" s="420"/>
      <c r="EOJ111" s="420"/>
      <c r="EOK111" s="420"/>
      <c r="EOL111" s="420"/>
      <c r="EOM111" s="420"/>
      <c r="EON111" s="420"/>
      <c r="EOO111" s="420"/>
      <c r="EOP111" s="420"/>
      <c r="EOQ111" s="420"/>
      <c r="EOR111" s="420"/>
      <c r="EOS111" s="420"/>
      <c r="EOT111" s="420"/>
      <c r="EOU111" s="420"/>
      <c r="EOV111" s="420"/>
      <c r="EOW111" s="420"/>
      <c r="EOX111" s="420"/>
      <c r="EOY111" s="420"/>
      <c r="EOZ111" s="420"/>
      <c r="EPA111" s="420"/>
      <c r="EPB111" s="420"/>
      <c r="EPC111" s="420"/>
      <c r="EPD111" s="420"/>
      <c r="EPE111" s="420"/>
      <c r="EPF111" s="420"/>
      <c r="EPG111" s="420"/>
      <c r="EPH111" s="420"/>
      <c r="EPI111" s="420"/>
      <c r="EPJ111" s="420"/>
      <c r="EPK111" s="420"/>
      <c r="EPL111" s="420"/>
      <c r="EPM111" s="420"/>
      <c r="EPN111" s="420"/>
      <c r="EPO111" s="420"/>
      <c r="EPP111" s="420"/>
      <c r="EPQ111" s="420"/>
      <c r="EPR111" s="420"/>
      <c r="EPS111" s="420"/>
      <c r="EPT111" s="420"/>
      <c r="EPU111" s="420"/>
      <c r="EPV111" s="420"/>
      <c r="EPW111" s="420"/>
      <c r="EPX111" s="420"/>
      <c r="EPY111" s="420"/>
      <c r="EPZ111" s="420"/>
      <c r="EQA111" s="420"/>
      <c r="EQB111" s="420"/>
      <c r="EQC111" s="420"/>
      <c r="EQD111" s="420"/>
      <c r="EQE111" s="420"/>
      <c r="EQF111" s="420"/>
      <c r="EQG111" s="420"/>
      <c r="EQH111" s="420"/>
      <c r="EQI111" s="420"/>
      <c r="EQJ111" s="420"/>
      <c r="EQK111" s="420"/>
      <c r="EQL111" s="420"/>
      <c r="EQM111" s="420"/>
      <c r="EQN111" s="420"/>
      <c r="EQO111" s="420"/>
      <c r="EQP111" s="420"/>
      <c r="EQQ111" s="420"/>
      <c r="EQR111" s="420"/>
      <c r="EQS111" s="420"/>
      <c r="EQT111" s="420"/>
      <c r="EQU111" s="420"/>
      <c r="EQV111" s="420"/>
      <c r="EQW111" s="420"/>
      <c r="EQX111" s="420"/>
      <c r="EQY111" s="420"/>
      <c r="EQZ111" s="420"/>
      <c r="ERA111" s="420"/>
      <c r="ERB111" s="420"/>
      <c r="ERC111" s="420"/>
      <c r="ERD111" s="420"/>
      <c r="ERE111" s="420"/>
      <c r="ERF111" s="420"/>
      <c r="ERG111" s="420"/>
      <c r="ERH111" s="420"/>
      <c r="ERI111" s="420"/>
      <c r="ERJ111" s="420"/>
      <c r="ERK111" s="420"/>
      <c r="ERL111" s="420"/>
      <c r="ERM111" s="420"/>
      <c r="ERN111" s="420"/>
      <c r="ERO111" s="420"/>
      <c r="ERP111" s="420"/>
      <c r="ERQ111" s="420"/>
      <c r="ERR111" s="420"/>
      <c r="ERS111" s="420"/>
      <c r="ERT111" s="420"/>
      <c r="ERU111" s="420"/>
      <c r="ERV111" s="420"/>
      <c r="ERW111" s="420"/>
      <c r="ERX111" s="420"/>
      <c r="ERY111" s="420"/>
      <c r="ERZ111" s="420"/>
      <c r="ESA111" s="420"/>
      <c r="ESB111" s="420"/>
      <c r="ESC111" s="420"/>
      <c r="ESD111" s="420"/>
      <c r="ESE111" s="420"/>
      <c r="ESF111" s="420"/>
      <c r="ESG111" s="420"/>
      <c r="ESH111" s="420"/>
      <c r="ESI111" s="420"/>
      <c r="ESJ111" s="420"/>
      <c r="ESK111" s="420"/>
      <c r="ESL111" s="420"/>
      <c r="ESM111" s="420"/>
      <c r="ESN111" s="420"/>
      <c r="ESO111" s="420"/>
      <c r="ESP111" s="420"/>
      <c r="ESQ111" s="420"/>
      <c r="ESR111" s="420"/>
      <c r="ESS111" s="420"/>
      <c r="EST111" s="420"/>
      <c r="ESU111" s="420"/>
      <c r="ESV111" s="420"/>
      <c r="ESW111" s="420"/>
      <c r="ESX111" s="420"/>
      <c r="ESY111" s="420"/>
      <c r="ESZ111" s="420"/>
      <c r="ETA111" s="420"/>
      <c r="ETB111" s="420"/>
      <c r="ETC111" s="420"/>
      <c r="ETD111" s="420"/>
      <c r="ETE111" s="420"/>
      <c r="ETF111" s="420"/>
      <c r="ETG111" s="420"/>
      <c r="ETH111" s="420"/>
      <c r="ETI111" s="420"/>
      <c r="ETJ111" s="420"/>
      <c r="ETK111" s="420"/>
      <c r="ETL111" s="420"/>
      <c r="ETM111" s="420"/>
      <c r="ETN111" s="420"/>
      <c r="ETO111" s="420"/>
      <c r="ETP111" s="420"/>
      <c r="ETQ111" s="420"/>
      <c r="ETR111" s="420"/>
      <c r="ETS111" s="420"/>
      <c r="ETT111" s="420"/>
      <c r="ETU111" s="420"/>
      <c r="ETV111" s="420"/>
      <c r="ETW111" s="420"/>
      <c r="ETX111" s="420"/>
      <c r="ETY111" s="420"/>
      <c r="ETZ111" s="420"/>
      <c r="EUA111" s="420"/>
      <c r="EUB111" s="420"/>
      <c r="EUC111" s="420"/>
      <c r="EUD111" s="420"/>
      <c r="EUE111" s="420"/>
      <c r="EUF111" s="420"/>
      <c r="EUG111" s="420"/>
      <c r="EUH111" s="420"/>
      <c r="EUI111" s="420"/>
      <c r="EUJ111" s="420"/>
      <c r="EUK111" s="420"/>
      <c r="EUL111" s="420"/>
      <c r="EUM111" s="420"/>
      <c r="EUN111" s="420"/>
      <c r="EUO111" s="420"/>
      <c r="EUP111" s="420"/>
      <c r="EUQ111" s="420"/>
      <c r="EUR111" s="420"/>
      <c r="EUS111" s="420"/>
      <c r="EUT111" s="420"/>
      <c r="EUU111" s="420"/>
      <c r="EUV111" s="420"/>
      <c r="EUW111" s="420"/>
      <c r="EUX111" s="420"/>
      <c r="EUY111" s="420"/>
      <c r="EUZ111" s="420"/>
      <c r="EVA111" s="420"/>
      <c r="EVB111" s="420"/>
      <c r="EVC111" s="420"/>
      <c r="EVD111" s="420"/>
      <c r="EVE111" s="420"/>
      <c r="EVF111" s="420"/>
      <c r="EVG111" s="420"/>
      <c r="EVH111" s="420"/>
      <c r="EVI111" s="420"/>
      <c r="EVJ111" s="420"/>
      <c r="EVK111" s="420"/>
      <c r="EVL111" s="420"/>
      <c r="EVM111" s="420"/>
      <c r="EVN111" s="420"/>
      <c r="EVO111" s="420"/>
      <c r="EVP111" s="420"/>
      <c r="EVQ111" s="420"/>
      <c r="EVR111" s="420"/>
      <c r="EVS111" s="420"/>
      <c r="EVT111" s="420"/>
      <c r="EVU111" s="420"/>
      <c r="EVV111" s="420"/>
      <c r="EVW111" s="420"/>
      <c r="EVX111" s="420"/>
      <c r="EVY111" s="420"/>
      <c r="EVZ111" s="420"/>
      <c r="EWA111" s="420"/>
      <c r="EWB111" s="420"/>
      <c r="EWC111" s="420"/>
      <c r="EWD111" s="420"/>
      <c r="EWE111" s="420"/>
      <c r="EWF111" s="420"/>
      <c r="EWG111" s="420"/>
      <c r="EWH111" s="420"/>
      <c r="EWI111" s="420"/>
      <c r="EWJ111" s="420"/>
      <c r="EWK111" s="420"/>
      <c r="EWL111" s="420"/>
      <c r="EWM111" s="420"/>
      <c r="EWN111" s="420"/>
      <c r="EWO111" s="420"/>
      <c r="EWP111" s="420"/>
      <c r="EWQ111" s="420"/>
      <c r="EWR111" s="420"/>
      <c r="EWS111" s="420"/>
      <c r="EWT111" s="420"/>
      <c r="EWU111" s="420"/>
      <c r="EWV111" s="420"/>
      <c r="EWW111" s="420"/>
      <c r="EWX111" s="420"/>
      <c r="EWY111" s="420"/>
      <c r="EWZ111" s="420"/>
      <c r="EXA111" s="420"/>
      <c r="EXB111" s="420"/>
      <c r="EXC111" s="420"/>
      <c r="EXD111" s="420"/>
      <c r="EXE111" s="420"/>
      <c r="EXF111" s="420"/>
      <c r="EXG111" s="420"/>
      <c r="EXH111" s="420"/>
      <c r="EXI111" s="420"/>
      <c r="EXJ111" s="420"/>
      <c r="EXK111" s="420"/>
      <c r="EXL111" s="420"/>
      <c r="EXM111" s="420"/>
      <c r="EXN111" s="420"/>
      <c r="EXO111" s="420"/>
      <c r="EXP111" s="420"/>
      <c r="EXQ111" s="420"/>
      <c r="EXR111" s="420"/>
      <c r="EXS111" s="420"/>
      <c r="EXT111" s="420"/>
      <c r="EXU111" s="420"/>
      <c r="EXV111" s="420"/>
      <c r="EXW111" s="420"/>
      <c r="EXX111" s="420"/>
      <c r="EXY111" s="420"/>
      <c r="EXZ111" s="420"/>
      <c r="EYA111" s="420"/>
      <c r="EYB111" s="420"/>
      <c r="EYC111" s="420"/>
      <c r="EYD111" s="420"/>
      <c r="EYE111" s="420"/>
      <c r="EYF111" s="420"/>
      <c r="EYG111" s="420"/>
      <c r="EYH111" s="420"/>
      <c r="EYI111" s="420"/>
      <c r="EYJ111" s="420"/>
      <c r="EYK111" s="420"/>
      <c r="EYL111" s="420"/>
      <c r="EYM111" s="420"/>
      <c r="EYN111" s="420"/>
      <c r="EYO111" s="420"/>
      <c r="EYP111" s="420"/>
      <c r="EYQ111" s="420"/>
      <c r="EYR111" s="420"/>
      <c r="EYS111" s="420"/>
      <c r="EYT111" s="420"/>
      <c r="EYU111" s="420"/>
      <c r="EYV111" s="420"/>
      <c r="EYW111" s="420"/>
      <c r="EYX111" s="420"/>
      <c r="EYY111" s="420"/>
      <c r="EYZ111" s="420"/>
      <c r="EZA111" s="420"/>
      <c r="EZB111" s="420"/>
      <c r="EZC111" s="420"/>
      <c r="EZD111" s="420"/>
      <c r="EZE111" s="420"/>
      <c r="EZF111" s="420"/>
      <c r="EZG111" s="420"/>
      <c r="EZH111" s="420"/>
      <c r="EZI111" s="420"/>
      <c r="EZJ111" s="420"/>
      <c r="EZK111" s="420"/>
      <c r="EZL111" s="420"/>
      <c r="EZM111" s="420"/>
      <c r="EZN111" s="420"/>
      <c r="EZO111" s="420"/>
      <c r="EZP111" s="420"/>
      <c r="EZQ111" s="420"/>
      <c r="EZR111" s="420"/>
      <c r="EZS111" s="420"/>
      <c r="EZT111" s="420"/>
      <c r="EZU111" s="420"/>
      <c r="EZV111" s="420"/>
      <c r="EZW111" s="420"/>
      <c r="EZX111" s="420"/>
      <c r="EZY111" s="420"/>
      <c r="EZZ111" s="420"/>
      <c r="FAA111" s="420"/>
      <c r="FAB111" s="420"/>
      <c r="FAC111" s="420"/>
      <c r="FAD111" s="420"/>
      <c r="FAE111" s="420"/>
      <c r="FAF111" s="420"/>
      <c r="FAG111" s="420"/>
      <c r="FAH111" s="420"/>
      <c r="FAI111" s="420"/>
      <c r="FAJ111" s="420"/>
      <c r="FAK111" s="420"/>
      <c r="FAL111" s="420"/>
      <c r="FAM111" s="420"/>
      <c r="FAN111" s="420"/>
      <c r="FAO111" s="420"/>
      <c r="FAP111" s="420"/>
      <c r="FAQ111" s="420"/>
      <c r="FAR111" s="420"/>
      <c r="FAS111" s="420"/>
      <c r="FAT111" s="420"/>
      <c r="FAU111" s="420"/>
      <c r="FAV111" s="420"/>
      <c r="FAW111" s="420"/>
      <c r="FAX111" s="420"/>
      <c r="FAY111" s="420"/>
      <c r="FAZ111" s="420"/>
      <c r="FBA111" s="420"/>
      <c r="FBB111" s="420"/>
      <c r="FBC111" s="420"/>
      <c r="FBD111" s="420"/>
      <c r="FBE111" s="420"/>
      <c r="FBF111" s="420"/>
      <c r="FBG111" s="420"/>
      <c r="FBH111" s="420"/>
      <c r="FBI111" s="420"/>
      <c r="FBJ111" s="420"/>
      <c r="FBK111" s="420"/>
      <c r="FBL111" s="420"/>
      <c r="FBM111" s="420"/>
      <c r="FBN111" s="420"/>
      <c r="FBO111" s="420"/>
      <c r="FBP111" s="420"/>
      <c r="FBQ111" s="420"/>
      <c r="FBR111" s="420"/>
      <c r="FBS111" s="420"/>
      <c r="FBT111" s="420"/>
      <c r="FBU111" s="420"/>
      <c r="FBV111" s="420"/>
      <c r="FBW111" s="420"/>
      <c r="FBX111" s="420"/>
      <c r="FBY111" s="420"/>
      <c r="FBZ111" s="420"/>
      <c r="FCA111" s="420"/>
      <c r="FCB111" s="420"/>
      <c r="FCC111" s="420"/>
      <c r="FCD111" s="420"/>
      <c r="FCE111" s="420"/>
      <c r="FCF111" s="420"/>
      <c r="FCG111" s="420"/>
      <c r="FCH111" s="420"/>
      <c r="FCI111" s="420"/>
      <c r="FCJ111" s="420"/>
      <c r="FCK111" s="420"/>
      <c r="FCL111" s="420"/>
      <c r="FCM111" s="420"/>
      <c r="FCN111" s="420"/>
      <c r="FCO111" s="420"/>
      <c r="FCP111" s="420"/>
      <c r="FCQ111" s="420"/>
      <c r="FCR111" s="420"/>
      <c r="FCS111" s="420"/>
      <c r="FCT111" s="420"/>
      <c r="FCU111" s="420"/>
      <c r="FCV111" s="420"/>
      <c r="FCW111" s="420"/>
      <c r="FCX111" s="420"/>
      <c r="FCY111" s="420"/>
      <c r="FCZ111" s="420"/>
      <c r="FDA111" s="420"/>
      <c r="FDB111" s="420"/>
      <c r="FDC111" s="420"/>
      <c r="FDD111" s="420"/>
      <c r="FDE111" s="420"/>
      <c r="FDF111" s="420"/>
      <c r="FDG111" s="420"/>
      <c r="FDH111" s="420"/>
      <c r="FDI111" s="420"/>
      <c r="FDJ111" s="420"/>
      <c r="FDK111" s="420"/>
      <c r="FDL111" s="420"/>
      <c r="FDM111" s="420"/>
      <c r="FDN111" s="420"/>
      <c r="FDO111" s="420"/>
      <c r="FDP111" s="420"/>
      <c r="FDQ111" s="420"/>
      <c r="FDR111" s="420"/>
      <c r="FDS111" s="420"/>
      <c r="FDT111" s="420"/>
      <c r="FDU111" s="420"/>
      <c r="FDV111" s="420"/>
      <c r="FDW111" s="420"/>
      <c r="FDX111" s="420"/>
      <c r="FDY111" s="420"/>
      <c r="FDZ111" s="420"/>
      <c r="FEA111" s="420"/>
      <c r="FEB111" s="420"/>
      <c r="FEC111" s="420"/>
      <c r="FED111" s="420"/>
      <c r="FEE111" s="420"/>
      <c r="FEF111" s="420"/>
      <c r="FEG111" s="420"/>
      <c r="FEH111" s="420"/>
      <c r="FEI111" s="420"/>
      <c r="FEJ111" s="420"/>
      <c r="FEK111" s="420"/>
      <c r="FEL111" s="420"/>
      <c r="FEM111" s="420"/>
      <c r="FEN111" s="420"/>
      <c r="FEO111" s="420"/>
      <c r="FEP111" s="420"/>
      <c r="FEQ111" s="420"/>
      <c r="FER111" s="420"/>
      <c r="FES111" s="420"/>
      <c r="FET111" s="420"/>
      <c r="FEU111" s="420"/>
      <c r="FEV111" s="420"/>
      <c r="FEW111" s="420"/>
      <c r="FEX111" s="420"/>
      <c r="FEY111" s="420"/>
      <c r="FEZ111" s="420"/>
      <c r="FFA111" s="420"/>
      <c r="FFB111" s="420"/>
      <c r="FFC111" s="420"/>
      <c r="FFD111" s="420"/>
      <c r="FFE111" s="420"/>
      <c r="FFF111" s="420"/>
      <c r="FFG111" s="420"/>
      <c r="FFH111" s="420"/>
      <c r="FFI111" s="420"/>
      <c r="FFJ111" s="420"/>
      <c r="FFK111" s="420"/>
      <c r="FFL111" s="420"/>
      <c r="FFM111" s="420"/>
      <c r="FFN111" s="420"/>
      <c r="FFO111" s="420"/>
      <c r="FFP111" s="420"/>
      <c r="FFQ111" s="420"/>
      <c r="FFR111" s="420"/>
      <c r="FFS111" s="420"/>
      <c r="FFT111" s="420"/>
      <c r="FFU111" s="420"/>
      <c r="FFV111" s="420"/>
      <c r="FFW111" s="420"/>
      <c r="FFX111" s="420"/>
      <c r="FFY111" s="420"/>
      <c r="FFZ111" s="420"/>
      <c r="FGA111" s="420"/>
      <c r="FGB111" s="420"/>
      <c r="FGC111" s="420"/>
      <c r="FGD111" s="420"/>
      <c r="FGE111" s="420"/>
      <c r="FGF111" s="420"/>
      <c r="FGG111" s="420"/>
      <c r="FGH111" s="420"/>
      <c r="FGI111" s="420"/>
      <c r="FGJ111" s="420"/>
      <c r="FGK111" s="420"/>
      <c r="FGL111" s="420"/>
      <c r="FGM111" s="420"/>
      <c r="FGN111" s="420"/>
      <c r="FGO111" s="420"/>
      <c r="FGP111" s="420"/>
      <c r="FGQ111" s="420"/>
      <c r="FGR111" s="420"/>
      <c r="FGS111" s="420"/>
      <c r="FGT111" s="420"/>
      <c r="FGU111" s="420"/>
      <c r="FGV111" s="420"/>
      <c r="FGW111" s="420"/>
      <c r="FGX111" s="420"/>
      <c r="FGY111" s="420"/>
      <c r="FGZ111" s="420"/>
      <c r="FHA111" s="420"/>
      <c r="FHB111" s="420"/>
      <c r="FHC111" s="420"/>
      <c r="FHD111" s="420"/>
      <c r="FHE111" s="420"/>
      <c r="FHF111" s="420"/>
      <c r="FHG111" s="420"/>
      <c r="FHH111" s="420"/>
      <c r="FHI111" s="420"/>
      <c r="FHJ111" s="420"/>
      <c r="FHK111" s="420"/>
      <c r="FHL111" s="420"/>
      <c r="FHM111" s="420"/>
      <c r="FHN111" s="420"/>
      <c r="FHO111" s="420"/>
      <c r="FHP111" s="420"/>
      <c r="FHQ111" s="420"/>
      <c r="FHR111" s="420"/>
      <c r="FHS111" s="420"/>
      <c r="FHT111" s="420"/>
      <c r="FHU111" s="420"/>
      <c r="FHV111" s="420"/>
      <c r="FHW111" s="420"/>
      <c r="FHX111" s="420"/>
      <c r="FHY111" s="420"/>
      <c r="FHZ111" s="420"/>
      <c r="FIA111" s="420"/>
      <c r="FIB111" s="420"/>
      <c r="FIC111" s="420"/>
      <c r="FID111" s="420"/>
      <c r="FIE111" s="420"/>
      <c r="FIF111" s="420"/>
      <c r="FIG111" s="420"/>
      <c r="FIH111" s="420"/>
      <c r="FII111" s="420"/>
      <c r="FIJ111" s="420"/>
      <c r="FIK111" s="420"/>
      <c r="FIL111" s="420"/>
      <c r="FIM111" s="420"/>
      <c r="FIN111" s="420"/>
      <c r="FIO111" s="420"/>
      <c r="FIP111" s="420"/>
      <c r="FIQ111" s="420"/>
      <c r="FIR111" s="420"/>
      <c r="FIS111" s="420"/>
      <c r="FIT111" s="420"/>
      <c r="FIU111" s="420"/>
      <c r="FIV111" s="420"/>
      <c r="FIW111" s="420"/>
      <c r="FIX111" s="420"/>
      <c r="FIY111" s="420"/>
      <c r="FIZ111" s="420"/>
      <c r="FJA111" s="420"/>
      <c r="FJB111" s="420"/>
      <c r="FJC111" s="420"/>
      <c r="FJD111" s="420"/>
      <c r="FJE111" s="420"/>
      <c r="FJF111" s="420"/>
      <c r="FJG111" s="420"/>
      <c r="FJH111" s="420"/>
      <c r="FJI111" s="420"/>
      <c r="FJJ111" s="420"/>
      <c r="FJK111" s="420"/>
      <c r="FJL111" s="420"/>
      <c r="FJM111" s="420"/>
      <c r="FJN111" s="420"/>
      <c r="FJO111" s="420"/>
      <c r="FJP111" s="420"/>
      <c r="FJQ111" s="420"/>
      <c r="FJR111" s="420"/>
      <c r="FJS111" s="420"/>
      <c r="FJT111" s="420"/>
      <c r="FJU111" s="420"/>
      <c r="FJV111" s="420"/>
      <c r="FJW111" s="420"/>
      <c r="FJX111" s="420"/>
      <c r="FJY111" s="420"/>
      <c r="FJZ111" s="420"/>
      <c r="FKA111" s="420"/>
      <c r="FKB111" s="420"/>
      <c r="FKC111" s="420"/>
      <c r="FKD111" s="420"/>
      <c r="FKE111" s="420"/>
      <c r="FKF111" s="420"/>
      <c r="FKG111" s="420"/>
      <c r="FKH111" s="420"/>
      <c r="FKI111" s="420"/>
      <c r="FKJ111" s="420"/>
      <c r="FKK111" s="420"/>
      <c r="FKL111" s="420"/>
      <c r="FKM111" s="420"/>
      <c r="FKN111" s="420"/>
      <c r="FKO111" s="420"/>
      <c r="FKP111" s="420"/>
      <c r="FKQ111" s="420"/>
      <c r="FKR111" s="420"/>
      <c r="FKS111" s="420"/>
      <c r="FKT111" s="420"/>
      <c r="FKU111" s="420"/>
      <c r="FKV111" s="420"/>
      <c r="FKW111" s="420"/>
      <c r="FKX111" s="420"/>
      <c r="FKY111" s="420"/>
      <c r="FKZ111" s="420"/>
      <c r="FLA111" s="420"/>
      <c r="FLB111" s="420"/>
      <c r="FLC111" s="420"/>
      <c r="FLD111" s="420"/>
      <c r="FLE111" s="420"/>
      <c r="FLF111" s="420"/>
      <c r="FLG111" s="420"/>
      <c r="FLH111" s="420"/>
      <c r="FLI111" s="420"/>
      <c r="FLJ111" s="420"/>
      <c r="FLK111" s="420"/>
      <c r="FLL111" s="420"/>
      <c r="FLM111" s="420"/>
      <c r="FLN111" s="420"/>
      <c r="FLO111" s="420"/>
      <c r="FLP111" s="420"/>
      <c r="FLQ111" s="420"/>
      <c r="FLR111" s="420"/>
      <c r="FLS111" s="420"/>
      <c r="FLT111" s="420"/>
      <c r="FLU111" s="420"/>
      <c r="FLV111" s="420"/>
      <c r="FLW111" s="420"/>
      <c r="FLX111" s="420"/>
      <c r="FLY111" s="420"/>
      <c r="FLZ111" s="420"/>
      <c r="FMA111" s="420"/>
      <c r="FMB111" s="420"/>
      <c r="FMC111" s="420"/>
      <c r="FMD111" s="420"/>
      <c r="FME111" s="420"/>
      <c r="FMF111" s="420"/>
      <c r="FMG111" s="420"/>
      <c r="FMH111" s="420"/>
      <c r="FMI111" s="420"/>
      <c r="FMJ111" s="420"/>
      <c r="FMK111" s="420"/>
      <c r="FML111" s="420"/>
      <c r="FMM111" s="420"/>
      <c r="FMN111" s="420"/>
      <c r="FMO111" s="420"/>
      <c r="FMP111" s="420"/>
      <c r="FMQ111" s="420"/>
      <c r="FMR111" s="420"/>
      <c r="FMS111" s="420"/>
      <c r="FMT111" s="420"/>
      <c r="FMU111" s="420"/>
      <c r="FMV111" s="420"/>
      <c r="FMW111" s="420"/>
      <c r="FMX111" s="420"/>
      <c r="FMY111" s="420"/>
      <c r="FMZ111" s="420"/>
      <c r="FNA111" s="420"/>
      <c r="FNB111" s="420"/>
      <c r="FNC111" s="420"/>
      <c r="FND111" s="420"/>
      <c r="FNE111" s="420"/>
      <c r="FNF111" s="420"/>
      <c r="FNG111" s="420"/>
      <c r="FNH111" s="420"/>
      <c r="FNI111" s="420"/>
      <c r="FNJ111" s="420"/>
      <c r="FNK111" s="420"/>
      <c r="FNL111" s="420"/>
      <c r="FNM111" s="420"/>
      <c r="FNN111" s="420"/>
      <c r="FNO111" s="420"/>
      <c r="FNP111" s="420"/>
      <c r="FNQ111" s="420"/>
      <c r="FNR111" s="420"/>
      <c r="FNS111" s="420"/>
      <c r="FNT111" s="420"/>
      <c r="FNU111" s="420"/>
      <c r="FNV111" s="420"/>
      <c r="FNW111" s="420"/>
      <c r="FNX111" s="420"/>
      <c r="FNY111" s="420"/>
      <c r="FNZ111" s="420"/>
      <c r="FOA111" s="420"/>
      <c r="FOB111" s="420"/>
      <c r="FOC111" s="420"/>
      <c r="FOD111" s="420"/>
      <c r="FOE111" s="420"/>
      <c r="FOF111" s="420"/>
      <c r="FOG111" s="420"/>
      <c r="FOH111" s="420"/>
      <c r="FOI111" s="420"/>
      <c r="FOJ111" s="420"/>
      <c r="FOK111" s="420"/>
      <c r="FOL111" s="420"/>
      <c r="FOM111" s="420"/>
      <c r="FON111" s="420"/>
      <c r="FOO111" s="420"/>
      <c r="FOP111" s="420"/>
      <c r="FOQ111" s="420"/>
      <c r="FOR111" s="420"/>
      <c r="FOS111" s="420"/>
      <c r="FOT111" s="420"/>
      <c r="FOU111" s="420"/>
      <c r="FOV111" s="420"/>
      <c r="FOW111" s="420"/>
      <c r="FOX111" s="420"/>
      <c r="FOY111" s="420"/>
      <c r="FOZ111" s="420"/>
      <c r="FPA111" s="420"/>
      <c r="FPB111" s="420"/>
      <c r="FPC111" s="420"/>
      <c r="FPD111" s="420"/>
      <c r="FPE111" s="420"/>
      <c r="FPF111" s="420"/>
      <c r="FPG111" s="420"/>
      <c r="FPH111" s="420"/>
      <c r="FPI111" s="420"/>
      <c r="FPJ111" s="420"/>
      <c r="FPK111" s="420"/>
      <c r="FPL111" s="420"/>
      <c r="FPM111" s="420"/>
      <c r="FPN111" s="420"/>
      <c r="FPO111" s="420"/>
      <c r="FPP111" s="420"/>
      <c r="FPQ111" s="420"/>
      <c r="FPR111" s="420"/>
      <c r="FPS111" s="420"/>
      <c r="FPT111" s="420"/>
      <c r="FPU111" s="420"/>
      <c r="FPV111" s="420"/>
      <c r="FPW111" s="420"/>
      <c r="FPX111" s="420"/>
      <c r="FPY111" s="420"/>
      <c r="FPZ111" s="420"/>
      <c r="FQA111" s="420"/>
      <c r="FQB111" s="420"/>
      <c r="FQC111" s="420"/>
      <c r="FQD111" s="420"/>
      <c r="FQE111" s="420"/>
      <c r="FQF111" s="420"/>
      <c r="FQG111" s="420"/>
      <c r="FQH111" s="420"/>
      <c r="FQI111" s="420"/>
      <c r="FQJ111" s="420"/>
      <c r="FQK111" s="420"/>
      <c r="FQL111" s="420"/>
      <c r="FQM111" s="420"/>
      <c r="FQN111" s="420"/>
      <c r="FQO111" s="420"/>
      <c r="FQP111" s="420"/>
      <c r="FQQ111" s="420"/>
      <c r="FQR111" s="420"/>
      <c r="FQS111" s="420"/>
      <c r="FQT111" s="420"/>
      <c r="FQU111" s="420"/>
      <c r="FQV111" s="420"/>
      <c r="FQW111" s="420"/>
      <c r="FQX111" s="420"/>
      <c r="FQY111" s="420"/>
      <c r="FQZ111" s="420"/>
      <c r="FRA111" s="420"/>
      <c r="FRB111" s="420"/>
      <c r="FRC111" s="420"/>
      <c r="FRD111" s="420"/>
      <c r="FRE111" s="420"/>
      <c r="FRF111" s="420"/>
      <c r="FRG111" s="420"/>
      <c r="FRH111" s="420"/>
      <c r="FRI111" s="420"/>
      <c r="FRJ111" s="420"/>
      <c r="FRK111" s="420"/>
      <c r="FRL111" s="420"/>
      <c r="FRM111" s="420"/>
      <c r="FRN111" s="420"/>
      <c r="FRO111" s="420"/>
      <c r="FRP111" s="420"/>
      <c r="FRQ111" s="420"/>
      <c r="FRR111" s="420"/>
      <c r="FRS111" s="420"/>
      <c r="FRT111" s="420"/>
      <c r="FRU111" s="420"/>
      <c r="FRV111" s="420"/>
      <c r="FRW111" s="420"/>
      <c r="FRX111" s="420"/>
      <c r="FRY111" s="420"/>
      <c r="FRZ111" s="420"/>
      <c r="FSA111" s="420"/>
      <c r="FSB111" s="420"/>
      <c r="FSC111" s="420"/>
      <c r="FSD111" s="420"/>
      <c r="FSE111" s="420"/>
      <c r="FSF111" s="420"/>
      <c r="FSG111" s="420"/>
      <c r="FSH111" s="420"/>
      <c r="FSI111" s="420"/>
      <c r="FSJ111" s="420"/>
      <c r="FSK111" s="420"/>
      <c r="FSL111" s="420"/>
      <c r="FSM111" s="420"/>
      <c r="FSN111" s="420"/>
      <c r="FSO111" s="420"/>
      <c r="FSP111" s="420"/>
      <c r="FSQ111" s="420"/>
      <c r="FSR111" s="420"/>
      <c r="FSS111" s="420"/>
      <c r="FST111" s="420"/>
      <c r="FSU111" s="420"/>
      <c r="FSV111" s="420"/>
      <c r="FSW111" s="420"/>
      <c r="FSX111" s="420"/>
      <c r="FSY111" s="420"/>
      <c r="FSZ111" s="420"/>
      <c r="FTA111" s="420"/>
      <c r="FTB111" s="420"/>
      <c r="FTC111" s="420"/>
      <c r="FTD111" s="420"/>
      <c r="FTE111" s="420"/>
      <c r="FTF111" s="420"/>
      <c r="FTG111" s="420"/>
      <c r="FTH111" s="420"/>
      <c r="FTI111" s="420"/>
      <c r="FTJ111" s="420"/>
      <c r="FTK111" s="420"/>
      <c r="FTL111" s="420"/>
      <c r="FTM111" s="420"/>
      <c r="FTN111" s="420"/>
      <c r="FTO111" s="420"/>
      <c r="FTP111" s="420"/>
      <c r="FTQ111" s="420"/>
      <c r="FTR111" s="420"/>
      <c r="FTS111" s="420"/>
      <c r="FTT111" s="420"/>
      <c r="FTU111" s="420"/>
      <c r="FTV111" s="420"/>
      <c r="FTW111" s="420"/>
      <c r="FTX111" s="420"/>
      <c r="FTY111" s="420"/>
      <c r="FTZ111" s="420"/>
      <c r="FUA111" s="420"/>
      <c r="FUB111" s="420"/>
      <c r="FUC111" s="420"/>
      <c r="FUD111" s="420"/>
      <c r="FUE111" s="420"/>
      <c r="FUF111" s="420"/>
      <c r="FUG111" s="420"/>
      <c r="FUH111" s="420"/>
      <c r="FUI111" s="420"/>
      <c r="FUJ111" s="420"/>
      <c r="FUK111" s="420"/>
      <c r="FUL111" s="420"/>
      <c r="FUM111" s="420"/>
      <c r="FUN111" s="420"/>
      <c r="FUO111" s="420"/>
      <c r="FUP111" s="420"/>
      <c r="FUQ111" s="420"/>
      <c r="FUR111" s="420"/>
      <c r="FUS111" s="420"/>
      <c r="FUT111" s="420"/>
      <c r="FUU111" s="420"/>
      <c r="FUV111" s="420"/>
      <c r="FUW111" s="420"/>
      <c r="FUX111" s="420"/>
      <c r="FUY111" s="420"/>
      <c r="FUZ111" s="420"/>
      <c r="FVA111" s="420"/>
      <c r="FVB111" s="420"/>
      <c r="FVC111" s="420"/>
      <c r="FVD111" s="420"/>
      <c r="FVE111" s="420"/>
      <c r="FVF111" s="420"/>
      <c r="FVG111" s="420"/>
      <c r="FVH111" s="420"/>
      <c r="FVI111" s="420"/>
      <c r="FVJ111" s="420"/>
      <c r="FVK111" s="420"/>
      <c r="FVL111" s="420"/>
      <c r="FVM111" s="420"/>
      <c r="FVN111" s="420"/>
      <c r="FVO111" s="420"/>
      <c r="FVP111" s="420"/>
      <c r="FVQ111" s="420"/>
      <c r="FVR111" s="420"/>
      <c r="FVS111" s="420"/>
      <c r="FVT111" s="420"/>
      <c r="FVU111" s="420"/>
      <c r="FVV111" s="420"/>
      <c r="FVW111" s="420"/>
      <c r="FVX111" s="420"/>
      <c r="FVY111" s="420"/>
      <c r="FVZ111" s="420"/>
      <c r="FWA111" s="420"/>
      <c r="FWB111" s="420"/>
      <c r="FWC111" s="420"/>
      <c r="FWD111" s="420"/>
      <c r="FWE111" s="420"/>
      <c r="FWF111" s="420"/>
      <c r="FWG111" s="420"/>
      <c r="FWH111" s="420"/>
      <c r="FWI111" s="420"/>
      <c r="FWJ111" s="420"/>
      <c r="FWK111" s="420"/>
      <c r="FWL111" s="420"/>
      <c r="FWM111" s="420"/>
      <c r="FWN111" s="420"/>
      <c r="FWO111" s="420"/>
      <c r="FWP111" s="420"/>
      <c r="FWQ111" s="420"/>
      <c r="FWR111" s="420"/>
      <c r="FWS111" s="420"/>
      <c r="FWT111" s="420"/>
      <c r="FWU111" s="420"/>
      <c r="FWV111" s="420"/>
      <c r="FWW111" s="420"/>
      <c r="FWX111" s="420"/>
      <c r="FWY111" s="420"/>
      <c r="FWZ111" s="420"/>
      <c r="FXA111" s="420"/>
      <c r="FXB111" s="420"/>
      <c r="FXC111" s="420"/>
      <c r="FXD111" s="420"/>
      <c r="FXE111" s="420"/>
      <c r="FXF111" s="420"/>
      <c r="FXG111" s="420"/>
      <c r="FXH111" s="420"/>
      <c r="FXI111" s="420"/>
      <c r="FXJ111" s="420"/>
      <c r="FXK111" s="420"/>
      <c r="FXL111" s="420"/>
      <c r="FXM111" s="420"/>
      <c r="FXN111" s="420"/>
      <c r="FXO111" s="420"/>
      <c r="FXP111" s="420"/>
      <c r="FXQ111" s="420"/>
      <c r="FXR111" s="420"/>
      <c r="FXS111" s="420"/>
      <c r="FXT111" s="420"/>
      <c r="FXU111" s="420"/>
      <c r="FXV111" s="420"/>
      <c r="FXW111" s="420"/>
      <c r="FXX111" s="420"/>
      <c r="FXY111" s="420"/>
      <c r="FXZ111" s="420"/>
      <c r="FYA111" s="420"/>
      <c r="FYB111" s="420"/>
      <c r="FYC111" s="420"/>
      <c r="FYD111" s="420"/>
      <c r="FYE111" s="420"/>
      <c r="FYF111" s="420"/>
      <c r="FYG111" s="420"/>
      <c r="FYH111" s="420"/>
      <c r="FYI111" s="420"/>
      <c r="FYJ111" s="420"/>
      <c r="FYK111" s="420"/>
      <c r="FYL111" s="420"/>
      <c r="FYM111" s="420"/>
      <c r="FYN111" s="420"/>
      <c r="FYO111" s="420"/>
      <c r="FYP111" s="420"/>
      <c r="FYQ111" s="420"/>
      <c r="FYR111" s="420"/>
      <c r="FYS111" s="420"/>
      <c r="FYT111" s="420"/>
      <c r="FYU111" s="420"/>
      <c r="FYV111" s="420"/>
      <c r="FYW111" s="420"/>
      <c r="FYX111" s="420"/>
      <c r="FYY111" s="420"/>
      <c r="FYZ111" s="420"/>
      <c r="FZA111" s="420"/>
      <c r="FZB111" s="420"/>
      <c r="FZC111" s="420"/>
      <c r="FZD111" s="420"/>
      <c r="FZE111" s="420"/>
      <c r="FZF111" s="420"/>
      <c r="FZG111" s="420"/>
      <c r="FZH111" s="420"/>
      <c r="FZI111" s="420"/>
      <c r="FZJ111" s="420"/>
      <c r="FZK111" s="420"/>
      <c r="FZL111" s="420"/>
      <c r="FZM111" s="420"/>
      <c r="FZN111" s="420"/>
      <c r="FZO111" s="420"/>
      <c r="FZP111" s="420"/>
      <c r="FZQ111" s="420"/>
      <c r="FZR111" s="420"/>
      <c r="FZS111" s="420"/>
      <c r="FZT111" s="420"/>
      <c r="FZU111" s="420"/>
      <c r="FZV111" s="420"/>
      <c r="FZW111" s="420"/>
      <c r="FZX111" s="420"/>
      <c r="FZY111" s="420"/>
      <c r="FZZ111" s="420"/>
      <c r="GAA111" s="420"/>
      <c r="GAB111" s="420"/>
      <c r="GAC111" s="420"/>
      <c r="GAD111" s="420"/>
      <c r="GAE111" s="420"/>
      <c r="GAF111" s="420"/>
      <c r="GAG111" s="420"/>
      <c r="GAH111" s="420"/>
      <c r="GAI111" s="420"/>
      <c r="GAJ111" s="420"/>
      <c r="GAK111" s="420"/>
      <c r="GAL111" s="420"/>
      <c r="GAM111" s="420"/>
      <c r="GAN111" s="420"/>
      <c r="GAO111" s="420"/>
      <c r="GAP111" s="420"/>
      <c r="GAQ111" s="420"/>
      <c r="GAR111" s="420"/>
      <c r="GAS111" s="420"/>
      <c r="GAT111" s="420"/>
      <c r="GAU111" s="420"/>
      <c r="GAV111" s="420"/>
      <c r="GAW111" s="420"/>
      <c r="GAX111" s="420"/>
      <c r="GAY111" s="420"/>
      <c r="GAZ111" s="420"/>
      <c r="GBA111" s="420"/>
      <c r="GBB111" s="420"/>
      <c r="GBC111" s="420"/>
      <c r="GBD111" s="420"/>
      <c r="GBE111" s="420"/>
      <c r="GBF111" s="420"/>
      <c r="GBG111" s="420"/>
      <c r="GBH111" s="420"/>
      <c r="GBI111" s="420"/>
      <c r="GBJ111" s="420"/>
      <c r="GBK111" s="420"/>
      <c r="GBL111" s="420"/>
      <c r="GBM111" s="420"/>
      <c r="GBN111" s="420"/>
      <c r="GBO111" s="420"/>
      <c r="GBP111" s="420"/>
      <c r="GBQ111" s="420"/>
      <c r="GBR111" s="420"/>
      <c r="GBS111" s="420"/>
      <c r="GBT111" s="420"/>
      <c r="GBU111" s="420"/>
      <c r="GBV111" s="420"/>
      <c r="GBW111" s="420"/>
      <c r="GBX111" s="420"/>
      <c r="GBY111" s="420"/>
      <c r="GBZ111" s="420"/>
      <c r="GCA111" s="420"/>
      <c r="GCB111" s="420"/>
      <c r="GCC111" s="420"/>
      <c r="GCD111" s="420"/>
      <c r="GCE111" s="420"/>
      <c r="GCF111" s="420"/>
      <c r="GCG111" s="420"/>
      <c r="GCH111" s="420"/>
      <c r="GCI111" s="420"/>
      <c r="GCJ111" s="420"/>
      <c r="GCK111" s="420"/>
      <c r="GCL111" s="420"/>
      <c r="GCM111" s="420"/>
      <c r="GCN111" s="420"/>
      <c r="GCO111" s="420"/>
      <c r="GCP111" s="420"/>
      <c r="GCQ111" s="420"/>
      <c r="GCR111" s="420"/>
      <c r="GCS111" s="420"/>
      <c r="GCT111" s="420"/>
      <c r="GCU111" s="420"/>
      <c r="GCV111" s="420"/>
      <c r="GCW111" s="420"/>
      <c r="GCX111" s="420"/>
      <c r="GCY111" s="420"/>
      <c r="GCZ111" s="420"/>
      <c r="GDA111" s="420"/>
      <c r="GDB111" s="420"/>
      <c r="GDC111" s="420"/>
      <c r="GDD111" s="420"/>
      <c r="GDE111" s="420"/>
      <c r="GDF111" s="420"/>
      <c r="GDG111" s="420"/>
      <c r="GDH111" s="420"/>
      <c r="GDI111" s="420"/>
      <c r="GDJ111" s="420"/>
      <c r="GDK111" s="420"/>
      <c r="GDL111" s="420"/>
      <c r="GDM111" s="420"/>
      <c r="GDN111" s="420"/>
      <c r="GDO111" s="420"/>
      <c r="GDP111" s="420"/>
      <c r="GDQ111" s="420"/>
      <c r="GDR111" s="420"/>
      <c r="GDS111" s="420"/>
      <c r="GDT111" s="420"/>
      <c r="GDU111" s="420"/>
      <c r="GDV111" s="420"/>
      <c r="GDW111" s="420"/>
      <c r="GDX111" s="420"/>
      <c r="GDY111" s="420"/>
      <c r="GDZ111" s="420"/>
      <c r="GEA111" s="420"/>
      <c r="GEB111" s="420"/>
      <c r="GEC111" s="420"/>
      <c r="GED111" s="420"/>
      <c r="GEE111" s="420"/>
      <c r="GEF111" s="420"/>
      <c r="GEG111" s="420"/>
      <c r="GEH111" s="420"/>
      <c r="GEI111" s="420"/>
      <c r="GEJ111" s="420"/>
      <c r="GEK111" s="420"/>
      <c r="GEL111" s="420"/>
      <c r="GEM111" s="420"/>
      <c r="GEN111" s="420"/>
      <c r="GEO111" s="420"/>
      <c r="GEP111" s="420"/>
      <c r="GEQ111" s="420"/>
      <c r="GER111" s="420"/>
      <c r="GES111" s="420"/>
      <c r="GET111" s="420"/>
      <c r="GEU111" s="420"/>
      <c r="GEV111" s="420"/>
      <c r="GEW111" s="420"/>
      <c r="GEX111" s="420"/>
      <c r="GEY111" s="420"/>
      <c r="GEZ111" s="420"/>
      <c r="GFA111" s="420"/>
      <c r="GFB111" s="420"/>
      <c r="GFC111" s="420"/>
      <c r="GFD111" s="420"/>
      <c r="GFE111" s="420"/>
      <c r="GFF111" s="420"/>
      <c r="GFG111" s="420"/>
      <c r="GFH111" s="420"/>
      <c r="GFI111" s="420"/>
      <c r="GFJ111" s="420"/>
      <c r="GFK111" s="420"/>
      <c r="GFL111" s="420"/>
      <c r="GFM111" s="420"/>
      <c r="GFN111" s="420"/>
      <c r="GFO111" s="420"/>
      <c r="GFP111" s="420"/>
      <c r="GFQ111" s="420"/>
      <c r="GFR111" s="420"/>
      <c r="GFS111" s="420"/>
      <c r="GFT111" s="420"/>
      <c r="GFU111" s="420"/>
      <c r="GFV111" s="420"/>
      <c r="GFW111" s="420"/>
      <c r="GFX111" s="420"/>
      <c r="GFY111" s="420"/>
      <c r="GFZ111" s="420"/>
      <c r="GGA111" s="420"/>
      <c r="GGB111" s="420"/>
      <c r="GGC111" s="420"/>
      <c r="GGD111" s="420"/>
      <c r="GGE111" s="420"/>
      <c r="GGF111" s="420"/>
      <c r="GGG111" s="420"/>
      <c r="GGH111" s="420"/>
      <c r="GGI111" s="420"/>
      <c r="GGJ111" s="420"/>
      <c r="GGK111" s="420"/>
      <c r="GGL111" s="420"/>
      <c r="GGM111" s="420"/>
      <c r="GGN111" s="420"/>
      <c r="GGO111" s="420"/>
      <c r="GGP111" s="420"/>
      <c r="GGQ111" s="420"/>
      <c r="GGR111" s="420"/>
      <c r="GGS111" s="420"/>
      <c r="GGT111" s="420"/>
      <c r="GGU111" s="420"/>
      <c r="GGV111" s="420"/>
      <c r="GGW111" s="420"/>
      <c r="GGX111" s="420"/>
      <c r="GGY111" s="420"/>
      <c r="GGZ111" s="420"/>
      <c r="GHA111" s="420"/>
      <c r="GHB111" s="420"/>
      <c r="GHC111" s="420"/>
      <c r="GHD111" s="420"/>
      <c r="GHE111" s="420"/>
      <c r="GHF111" s="420"/>
      <c r="GHG111" s="420"/>
      <c r="GHH111" s="420"/>
      <c r="GHI111" s="420"/>
      <c r="GHJ111" s="420"/>
      <c r="GHK111" s="420"/>
      <c r="GHL111" s="420"/>
      <c r="GHM111" s="420"/>
      <c r="GHN111" s="420"/>
      <c r="GHO111" s="420"/>
      <c r="GHP111" s="420"/>
      <c r="GHQ111" s="420"/>
      <c r="GHR111" s="420"/>
      <c r="GHS111" s="420"/>
      <c r="GHT111" s="420"/>
      <c r="GHU111" s="420"/>
      <c r="GHV111" s="420"/>
      <c r="GHW111" s="420"/>
      <c r="GHX111" s="420"/>
      <c r="GHY111" s="420"/>
      <c r="GHZ111" s="420"/>
      <c r="GIA111" s="420"/>
      <c r="GIB111" s="420"/>
      <c r="GIC111" s="420"/>
      <c r="GID111" s="420"/>
      <c r="GIE111" s="420"/>
      <c r="GIF111" s="420"/>
      <c r="GIG111" s="420"/>
      <c r="GIH111" s="420"/>
      <c r="GII111" s="420"/>
      <c r="GIJ111" s="420"/>
      <c r="GIK111" s="420"/>
      <c r="GIL111" s="420"/>
      <c r="GIM111" s="420"/>
      <c r="GIN111" s="420"/>
      <c r="GIO111" s="420"/>
      <c r="GIP111" s="420"/>
      <c r="GIQ111" s="420"/>
      <c r="GIR111" s="420"/>
      <c r="GIS111" s="420"/>
      <c r="GIT111" s="420"/>
      <c r="GIU111" s="420"/>
      <c r="GIV111" s="420"/>
      <c r="GIW111" s="420"/>
      <c r="GIX111" s="420"/>
      <c r="GIY111" s="420"/>
      <c r="GIZ111" s="420"/>
      <c r="GJA111" s="420"/>
      <c r="GJB111" s="420"/>
      <c r="GJC111" s="420"/>
      <c r="GJD111" s="420"/>
      <c r="GJE111" s="420"/>
      <c r="GJF111" s="420"/>
      <c r="GJG111" s="420"/>
      <c r="GJH111" s="420"/>
      <c r="GJI111" s="420"/>
      <c r="GJJ111" s="420"/>
      <c r="GJK111" s="420"/>
      <c r="GJL111" s="420"/>
      <c r="GJM111" s="420"/>
      <c r="GJN111" s="420"/>
      <c r="GJO111" s="420"/>
      <c r="GJP111" s="420"/>
      <c r="GJQ111" s="420"/>
      <c r="GJR111" s="420"/>
      <c r="GJS111" s="420"/>
      <c r="GJT111" s="420"/>
      <c r="GJU111" s="420"/>
      <c r="GJV111" s="420"/>
      <c r="GJW111" s="420"/>
      <c r="GJX111" s="420"/>
      <c r="GJY111" s="420"/>
      <c r="GJZ111" s="420"/>
      <c r="GKA111" s="420"/>
      <c r="GKB111" s="420"/>
      <c r="GKC111" s="420"/>
      <c r="GKD111" s="420"/>
      <c r="GKE111" s="420"/>
      <c r="GKF111" s="420"/>
      <c r="GKG111" s="420"/>
      <c r="GKH111" s="420"/>
      <c r="GKI111" s="420"/>
      <c r="GKJ111" s="420"/>
      <c r="GKK111" s="420"/>
      <c r="GKL111" s="420"/>
      <c r="GKM111" s="420"/>
      <c r="GKN111" s="420"/>
      <c r="GKO111" s="420"/>
      <c r="GKP111" s="420"/>
      <c r="GKQ111" s="420"/>
      <c r="GKR111" s="420"/>
      <c r="GKS111" s="420"/>
      <c r="GKT111" s="420"/>
      <c r="GKU111" s="420"/>
      <c r="GKV111" s="420"/>
      <c r="GKW111" s="420"/>
      <c r="GKX111" s="420"/>
      <c r="GKY111" s="420"/>
      <c r="GKZ111" s="420"/>
      <c r="GLA111" s="420"/>
      <c r="GLB111" s="420"/>
      <c r="GLC111" s="420"/>
      <c r="GLD111" s="420"/>
      <c r="GLE111" s="420"/>
      <c r="GLF111" s="420"/>
      <c r="GLG111" s="420"/>
      <c r="GLH111" s="420"/>
      <c r="GLI111" s="420"/>
      <c r="GLJ111" s="420"/>
      <c r="GLK111" s="420"/>
      <c r="GLL111" s="420"/>
      <c r="GLM111" s="420"/>
      <c r="GLN111" s="420"/>
      <c r="GLO111" s="420"/>
      <c r="GLP111" s="420"/>
      <c r="GLQ111" s="420"/>
      <c r="GLR111" s="420"/>
      <c r="GLS111" s="420"/>
      <c r="GLT111" s="420"/>
      <c r="GLU111" s="420"/>
      <c r="GLV111" s="420"/>
      <c r="GLW111" s="420"/>
      <c r="GLX111" s="420"/>
      <c r="GLY111" s="420"/>
      <c r="GLZ111" s="420"/>
      <c r="GMA111" s="420"/>
      <c r="GMB111" s="420"/>
      <c r="GMC111" s="420"/>
      <c r="GMD111" s="420"/>
      <c r="GME111" s="420"/>
      <c r="GMF111" s="420"/>
      <c r="GMG111" s="420"/>
      <c r="GMH111" s="420"/>
      <c r="GMI111" s="420"/>
      <c r="GMJ111" s="420"/>
      <c r="GMK111" s="420"/>
      <c r="GML111" s="420"/>
      <c r="GMM111" s="420"/>
      <c r="GMN111" s="420"/>
      <c r="GMO111" s="420"/>
      <c r="GMP111" s="420"/>
      <c r="GMQ111" s="420"/>
      <c r="GMR111" s="420"/>
      <c r="GMS111" s="420"/>
      <c r="GMT111" s="420"/>
      <c r="GMU111" s="420"/>
      <c r="GMV111" s="420"/>
      <c r="GMW111" s="420"/>
      <c r="GMX111" s="420"/>
      <c r="GMY111" s="420"/>
      <c r="GMZ111" s="420"/>
      <c r="GNA111" s="420"/>
      <c r="GNB111" s="420"/>
      <c r="GNC111" s="420"/>
      <c r="GND111" s="420"/>
      <c r="GNE111" s="420"/>
      <c r="GNF111" s="420"/>
      <c r="GNG111" s="420"/>
      <c r="GNH111" s="420"/>
      <c r="GNI111" s="420"/>
      <c r="GNJ111" s="420"/>
      <c r="GNK111" s="420"/>
      <c r="GNL111" s="420"/>
      <c r="GNM111" s="420"/>
      <c r="GNN111" s="420"/>
      <c r="GNO111" s="420"/>
      <c r="GNP111" s="420"/>
      <c r="GNQ111" s="420"/>
      <c r="GNR111" s="420"/>
      <c r="GNS111" s="420"/>
      <c r="GNT111" s="420"/>
      <c r="GNU111" s="420"/>
      <c r="GNV111" s="420"/>
      <c r="GNW111" s="420"/>
      <c r="GNX111" s="420"/>
      <c r="GNY111" s="420"/>
      <c r="GNZ111" s="420"/>
      <c r="GOA111" s="420"/>
      <c r="GOB111" s="420"/>
      <c r="GOC111" s="420"/>
      <c r="GOD111" s="420"/>
      <c r="GOE111" s="420"/>
      <c r="GOF111" s="420"/>
      <c r="GOG111" s="420"/>
      <c r="GOH111" s="420"/>
      <c r="GOI111" s="420"/>
      <c r="GOJ111" s="420"/>
      <c r="GOK111" s="420"/>
      <c r="GOL111" s="420"/>
      <c r="GOM111" s="420"/>
      <c r="GON111" s="420"/>
      <c r="GOO111" s="420"/>
      <c r="GOP111" s="420"/>
      <c r="GOQ111" s="420"/>
      <c r="GOR111" s="420"/>
      <c r="GOS111" s="420"/>
      <c r="GOT111" s="420"/>
      <c r="GOU111" s="420"/>
      <c r="GOV111" s="420"/>
      <c r="GOW111" s="420"/>
      <c r="GOX111" s="420"/>
      <c r="GOY111" s="420"/>
      <c r="GOZ111" s="420"/>
      <c r="GPA111" s="420"/>
      <c r="GPB111" s="420"/>
      <c r="GPC111" s="420"/>
      <c r="GPD111" s="420"/>
      <c r="GPE111" s="420"/>
      <c r="GPF111" s="420"/>
      <c r="GPG111" s="420"/>
      <c r="GPH111" s="420"/>
      <c r="GPI111" s="420"/>
      <c r="GPJ111" s="420"/>
      <c r="GPK111" s="420"/>
      <c r="GPL111" s="420"/>
      <c r="GPM111" s="420"/>
      <c r="GPN111" s="420"/>
      <c r="GPO111" s="420"/>
      <c r="GPP111" s="420"/>
      <c r="GPQ111" s="420"/>
      <c r="GPR111" s="420"/>
      <c r="GPS111" s="420"/>
      <c r="GPT111" s="420"/>
      <c r="GPU111" s="420"/>
      <c r="GPV111" s="420"/>
      <c r="GPW111" s="420"/>
      <c r="GPX111" s="420"/>
      <c r="GPY111" s="420"/>
      <c r="GPZ111" s="420"/>
      <c r="GQA111" s="420"/>
      <c r="GQB111" s="420"/>
      <c r="GQC111" s="420"/>
      <c r="GQD111" s="420"/>
      <c r="GQE111" s="420"/>
      <c r="GQF111" s="420"/>
      <c r="GQG111" s="420"/>
      <c r="GQH111" s="420"/>
      <c r="GQI111" s="420"/>
      <c r="GQJ111" s="420"/>
      <c r="GQK111" s="420"/>
      <c r="GQL111" s="420"/>
      <c r="GQM111" s="420"/>
      <c r="GQN111" s="420"/>
      <c r="GQO111" s="420"/>
      <c r="GQP111" s="420"/>
      <c r="GQQ111" s="420"/>
      <c r="GQR111" s="420"/>
      <c r="GQS111" s="420"/>
      <c r="GQT111" s="420"/>
      <c r="GQU111" s="420"/>
      <c r="GQV111" s="420"/>
      <c r="GQW111" s="420"/>
      <c r="GQX111" s="420"/>
      <c r="GQY111" s="420"/>
      <c r="GQZ111" s="420"/>
      <c r="GRA111" s="420"/>
      <c r="GRB111" s="420"/>
      <c r="GRC111" s="420"/>
      <c r="GRD111" s="420"/>
      <c r="GRE111" s="420"/>
      <c r="GRF111" s="420"/>
      <c r="GRG111" s="420"/>
      <c r="GRH111" s="420"/>
      <c r="GRI111" s="420"/>
      <c r="GRJ111" s="420"/>
      <c r="GRK111" s="420"/>
      <c r="GRL111" s="420"/>
      <c r="GRM111" s="420"/>
      <c r="GRN111" s="420"/>
      <c r="GRO111" s="420"/>
      <c r="GRP111" s="420"/>
      <c r="GRQ111" s="420"/>
      <c r="GRR111" s="420"/>
      <c r="GRS111" s="420"/>
      <c r="GRT111" s="420"/>
      <c r="GRU111" s="420"/>
      <c r="GRV111" s="420"/>
      <c r="GRW111" s="420"/>
      <c r="GRX111" s="420"/>
      <c r="GRY111" s="420"/>
      <c r="GRZ111" s="420"/>
      <c r="GSA111" s="420"/>
      <c r="GSB111" s="420"/>
      <c r="GSC111" s="420"/>
      <c r="GSD111" s="420"/>
      <c r="GSE111" s="420"/>
      <c r="GSF111" s="420"/>
      <c r="GSG111" s="420"/>
      <c r="GSH111" s="420"/>
      <c r="GSI111" s="420"/>
      <c r="GSJ111" s="420"/>
      <c r="GSK111" s="420"/>
      <c r="GSL111" s="420"/>
      <c r="GSM111" s="420"/>
      <c r="GSN111" s="420"/>
      <c r="GSO111" s="420"/>
      <c r="GSP111" s="420"/>
      <c r="GSQ111" s="420"/>
      <c r="GSR111" s="420"/>
      <c r="GSS111" s="420"/>
      <c r="GST111" s="420"/>
      <c r="GSU111" s="420"/>
      <c r="GSV111" s="420"/>
      <c r="GSW111" s="420"/>
      <c r="GSX111" s="420"/>
      <c r="GSY111" s="420"/>
      <c r="GSZ111" s="420"/>
      <c r="GTA111" s="420"/>
      <c r="GTB111" s="420"/>
      <c r="GTC111" s="420"/>
      <c r="GTD111" s="420"/>
      <c r="GTE111" s="420"/>
      <c r="GTF111" s="420"/>
      <c r="GTG111" s="420"/>
      <c r="GTH111" s="420"/>
      <c r="GTI111" s="420"/>
      <c r="GTJ111" s="420"/>
      <c r="GTK111" s="420"/>
      <c r="GTL111" s="420"/>
      <c r="GTM111" s="420"/>
      <c r="GTN111" s="420"/>
      <c r="GTO111" s="420"/>
      <c r="GTP111" s="420"/>
      <c r="GTQ111" s="420"/>
      <c r="GTR111" s="420"/>
      <c r="GTS111" s="420"/>
      <c r="GTT111" s="420"/>
      <c r="GTU111" s="420"/>
      <c r="GTV111" s="420"/>
      <c r="GTW111" s="420"/>
      <c r="GTX111" s="420"/>
      <c r="GTY111" s="420"/>
      <c r="GTZ111" s="420"/>
      <c r="GUA111" s="420"/>
      <c r="GUB111" s="420"/>
      <c r="GUC111" s="420"/>
      <c r="GUD111" s="420"/>
      <c r="GUE111" s="420"/>
      <c r="GUF111" s="420"/>
      <c r="GUG111" s="420"/>
      <c r="GUH111" s="420"/>
      <c r="GUI111" s="420"/>
      <c r="GUJ111" s="420"/>
      <c r="GUK111" s="420"/>
      <c r="GUL111" s="420"/>
      <c r="GUM111" s="420"/>
      <c r="GUN111" s="420"/>
      <c r="GUO111" s="420"/>
      <c r="GUP111" s="420"/>
      <c r="GUQ111" s="420"/>
      <c r="GUR111" s="420"/>
      <c r="GUS111" s="420"/>
      <c r="GUT111" s="420"/>
      <c r="GUU111" s="420"/>
      <c r="GUV111" s="420"/>
      <c r="GUW111" s="420"/>
      <c r="GUX111" s="420"/>
      <c r="GUY111" s="420"/>
      <c r="GUZ111" s="420"/>
      <c r="GVA111" s="420"/>
      <c r="GVB111" s="420"/>
      <c r="GVC111" s="420"/>
      <c r="GVD111" s="420"/>
      <c r="GVE111" s="420"/>
      <c r="GVF111" s="420"/>
      <c r="GVG111" s="420"/>
      <c r="GVH111" s="420"/>
      <c r="GVI111" s="420"/>
      <c r="GVJ111" s="420"/>
      <c r="GVK111" s="420"/>
      <c r="GVL111" s="420"/>
      <c r="GVM111" s="420"/>
      <c r="GVN111" s="420"/>
      <c r="GVO111" s="420"/>
      <c r="GVP111" s="420"/>
      <c r="GVQ111" s="420"/>
      <c r="GVR111" s="420"/>
      <c r="GVS111" s="420"/>
      <c r="GVT111" s="420"/>
      <c r="GVU111" s="420"/>
      <c r="GVV111" s="420"/>
      <c r="GVW111" s="420"/>
      <c r="GVX111" s="420"/>
      <c r="GVY111" s="420"/>
      <c r="GVZ111" s="420"/>
      <c r="GWA111" s="420"/>
      <c r="GWB111" s="420"/>
      <c r="GWC111" s="420"/>
      <c r="GWD111" s="420"/>
      <c r="GWE111" s="420"/>
      <c r="GWF111" s="420"/>
      <c r="GWG111" s="420"/>
      <c r="GWH111" s="420"/>
      <c r="GWI111" s="420"/>
      <c r="GWJ111" s="420"/>
      <c r="GWK111" s="420"/>
      <c r="GWL111" s="420"/>
      <c r="GWM111" s="420"/>
      <c r="GWN111" s="420"/>
      <c r="GWO111" s="420"/>
      <c r="GWP111" s="420"/>
      <c r="GWQ111" s="420"/>
      <c r="GWR111" s="420"/>
      <c r="GWS111" s="420"/>
      <c r="GWT111" s="420"/>
      <c r="GWU111" s="420"/>
      <c r="GWV111" s="420"/>
      <c r="GWW111" s="420"/>
      <c r="GWX111" s="420"/>
      <c r="GWY111" s="420"/>
      <c r="GWZ111" s="420"/>
      <c r="GXA111" s="420"/>
      <c r="GXB111" s="420"/>
      <c r="GXC111" s="420"/>
      <c r="GXD111" s="420"/>
      <c r="GXE111" s="420"/>
      <c r="GXF111" s="420"/>
      <c r="GXG111" s="420"/>
      <c r="GXH111" s="420"/>
      <c r="GXI111" s="420"/>
      <c r="GXJ111" s="420"/>
      <c r="GXK111" s="420"/>
      <c r="GXL111" s="420"/>
      <c r="GXM111" s="420"/>
      <c r="GXN111" s="420"/>
      <c r="GXO111" s="420"/>
      <c r="GXP111" s="420"/>
      <c r="GXQ111" s="420"/>
      <c r="GXR111" s="420"/>
      <c r="GXS111" s="420"/>
      <c r="GXT111" s="420"/>
      <c r="GXU111" s="420"/>
      <c r="GXV111" s="420"/>
      <c r="GXW111" s="420"/>
      <c r="GXX111" s="420"/>
      <c r="GXY111" s="420"/>
      <c r="GXZ111" s="420"/>
      <c r="GYA111" s="420"/>
      <c r="GYB111" s="420"/>
      <c r="GYC111" s="420"/>
      <c r="GYD111" s="420"/>
      <c r="GYE111" s="420"/>
      <c r="GYF111" s="420"/>
      <c r="GYG111" s="420"/>
      <c r="GYH111" s="420"/>
      <c r="GYI111" s="420"/>
      <c r="GYJ111" s="420"/>
      <c r="GYK111" s="420"/>
      <c r="GYL111" s="420"/>
      <c r="GYM111" s="420"/>
      <c r="GYN111" s="420"/>
      <c r="GYO111" s="420"/>
      <c r="GYP111" s="420"/>
      <c r="GYQ111" s="420"/>
      <c r="GYR111" s="420"/>
      <c r="GYS111" s="420"/>
      <c r="GYT111" s="420"/>
      <c r="GYU111" s="420"/>
      <c r="GYV111" s="420"/>
      <c r="GYW111" s="420"/>
      <c r="GYX111" s="420"/>
      <c r="GYY111" s="420"/>
      <c r="GYZ111" s="420"/>
      <c r="GZA111" s="420"/>
      <c r="GZB111" s="420"/>
      <c r="GZC111" s="420"/>
      <c r="GZD111" s="420"/>
      <c r="GZE111" s="420"/>
      <c r="GZF111" s="420"/>
      <c r="GZG111" s="420"/>
      <c r="GZH111" s="420"/>
      <c r="GZI111" s="420"/>
      <c r="GZJ111" s="420"/>
      <c r="GZK111" s="420"/>
      <c r="GZL111" s="420"/>
      <c r="GZM111" s="420"/>
      <c r="GZN111" s="420"/>
      <c r="GZO111" s="420"/>
      <c r="GZP111" s="420"/>
      <c r="GZQ111" s="420"/>
      <c r="GZR111" s="420"/>
      <c r="GZS111" s="420"/>
      <c r="GZT111" s="420"/>
      <c r="GZU111" s="420"/>
      <c r="GZV111" s="420"/>
      <c r="GZW111" s="420"/>
      <c r="GZX111" s="420"/>
      <c r="GZY111" s="420"/>
      <c r="GZZ111" s="420"/>
      <c r="HAA111" s="420"/>
      <c r="HAB111" s="420"/>
      <c r="HAC111" s="420"/>
      <c r="HAD111" s="420"/>
      <c r="HAE111" s="420"/>
      <c r="HAF111" s="420"/>
      <c r="HAG111" s="420"/>
      <c r="HAH111" s="420"/>
      <c r="HAI111" s="420"/>
      <c r="HAJ111" s="420"/>
      <c r="HAK111" s="420"/>
      <c r="HAL111" s="420"/>
      <c r="HAM111" s="420"/>
      <c r="HAN111" s="420"/>
      <c r="HAO111" s="420"/>
      <c r="HAP111" s="420"/>
      <c r="HAQ111" s="420"/>
      <c r="HAR111" s="420"/>
      <c r="HAS111" s="420"/>
      <c r="HAT111" s="420"/>
      <c r="HAU111" s="420"/>
      <c r="HAV111" s="420"/>
      <c r="HAW111" s="420"/>
      <c r="HAX111" s="420"/>
      <c r="HAY111" s="420"/>
      <c r="HAZ111" s="420"/>
      <c r="HBA111" s="420"/>
      <c r="HBB111" s="420"/>
      <c r="HBC111" s="420"/>
      <c r="HBD111" s="420"/>
      <c r="HBE111" s="420"/>
      <c r="HBF111" s="420"/>
      <c r="HBG111" s="420"/>
      <c r="HBH111" s="420"/>
      <c r="HBI111" s="420"/>
      <c r="HBJ111" s="420"/>
      <c r="HBK111" s="420"/>
      <c r="HBL111" s="420"/>
      <c r="HBM111" s="420"/>
      <c r="HBN111" s="420"/>
      <c r="HBO111" s="420"/>
      <c r="HBP111" s="420"/>
      <c r="HBQ111" s="420"/>
      <c r="HBR111" s="420"/>
      <c r="HBS111" s="420"/>
      <c r="HBT111" s="420"/>
      <c r="HBU111" s="420"/>
      <c r="HBV111" s="420"/>
      <c r="HBW111" s="420"/>
      <c r="HBX111" s="420"/>
      <c r="HBY111" s="420"/>
      <c r="HBZ111" s="420"/>
      <c r="HCA111" s="420"/>
      <c r="HCB111" s="420"/>
      <c r="HCC111" s="420"/>
      <c r="HCD111" s="420"/>
      <c r="HCE111" s="420"/>
      <c r="HCF111" s="420"/>
      <c r="HCG111" s="420"/>
      <c r="HCH111" s="420"/>
      <c r="HCI111" s="420"/>
      <c r="HCJ111" s="420"/>
      <c r="HCK111" s="420"/>
      <c r="HCL111" s="420"/>
      <c r="HCM111" s="420"/>
      <c r="HCN111" s="420"/>
      <c r="HCO111" s="420"/>
      <c r="HCP111" s="420"/>
      <c r="HCQ111" s="420"/>
      <c r="HCR111" s="420"/>
      <c r="HCS111" s="420"/>
      <c r="HCT111" s="420"/>
      <c r="HCU111" s="420"/>
      <c r="HCV111" s="420"/>
      <c r="HCW111" s="420"/>
      <c r="HCX111" s="420"/>
      <c r="HCY111" s="420"/>
      <c r="HCZ111" s="420"/>
      <c r="HDA111" s="420"/>
      <c r="HDB111" s="420"/>
      <c r="HDC111" s="420"/>
      <c r="HDD111" s="420"/>
      <c r="HDE111" s="420"/>
      <c r="HDF111" s="420"/>
      <c r="HDG111" s="420"/>
      <c r="HDH111" s="420"/>
      <c r="HDI111" s="420"/>
      <c r="HDJ111" s="420"/>
      <c r="HDK111" s="420"/>
      <c r="HDL111" s="420"/>
      <c r="HDM111" s="420"/>
      <c r="HDN111" s="420"/>
      <c r="HDO111" s="420"/>
      <c r="HDP111" s="420"/>
      <c r="HDQ111" s="420"/>
      <c r="HDR111" s="420"/>
      <c r="HDS111" s="420"/>
      <c r="HDT111" s="420"/>
      <c r="HDU111" s="420"/>
      <c r="HDV111" s="420"/>
      <c r="HDW111" s="420"/>
      <c r="HDX111" s="420"/>
      <c r="HDY111" s="420"/>
      <c r="HDZ111" s="420"/>
      <c r="HEA111" s="420"/>
      <c r="HEB111" s="420"/>
      <c r="HEC111" s="420"/>
      <c r="HED111" s="420"/>
      <c r="HEE111" s="420"/>
      <c r="HEF111" s="420"/>
      <c r="HEG111" s="420"/>
      <c r="HEH111" s="420"/>
      <c r="HEI111" s="420"/>
      <c r="HEJ111" s="420"/>
      <c r="HEK111" s="420"/>
      <c r="HEL111" s="420"/>
      <c r="HEM111" s="420"/>
      <c r="HEN111" s="420"/>
      <c r="HEO111" s="420"/>
      <c r="HEP111" s="420"/>
      <c r="HEQ111" s="420"/>
      <c r="HER111" s="420"/>
      <c r="HES111" s="420"/>
      <c r="HET111" s="420"/>
      <c r="HEU111" s="420"/>
      <c r="HEV111" s="420"/>
      <c r="HEW111" s="420"/>
      <c r="HEX111" s="420"/>
      <c r="HEY111" s="420"/>
      <c r="HEZ111" s="420"/>
      <c r="HFA111" s="420"/>
      <c r="HFB111" s="420"/>
      <c r="HFC111" s="420"/>
      <c r="HFD111" s="420"/>
      <c r="HFE111" s="420"/>
      <c r="HFF111" s="420"/>
      <c r="HFG111" s="420"/>
      <c r="HFH111" s="420"/>
      <c r="HFI111" s="420"/>
      <c r="HFJ111" s="420"/>
      <c r="HFK111" s="420"/>
      <c r="HFL111" s="420"/>
      <c r="HFM111" s="420"/>
      <c r="HFN111" s="420"/>
      <c r="HFO111" s="420"/>
      <c r="HFP111" s="420"/>
      <c r="HFQ111" s="420"/>
      <c r="HFR111" s="420"/>
      <c r="HFS111" s="420"/>
      <c r="HFT111" s="420"/>
      <c r="HFU111" s="420"/>
      <c r="HFV111" s="420"/>
      <c r="HFW111" s="420"/>
      <c r="HFX111" s="420"/>
      <c r="HFY111" s="420"/>
      <c r="HFZ111" s="420"/>
      <c r="HGA111" s="420"/>
      <c r="HGB111" s="420"/>
      <c r="HGC111" s="420"/>
      <c r="HGD111" s="420"/>
      <c r="HGE111" s="420"/>
      <c r="HGF111" s="420"/>
      <c r="HGG111" s="420"/>
      <c r="HGH111" s="420"/>
      <c r="HGI111" s="420"/>
      <c r="HGJ111" s="420"/>
      <c r="HGK111" s="420"/>
      <c r="HGL111" s="420"/>
      <c r="HGM111" s="420"/>
      <c r="HGN111" s="420"/>
      <c r="HGO111" s="420"/>
      <c r="HGP111" s="420"/>
      <c r="HGQ111" s="420"/>
      <c r="HGR111" s="420"/>
      <c r="HGS111" s="420"/>
      <c r="HGT111" s="420"/>
      <c r="HGU111" s="420"/>
      <c r="HGV111" s="420"/>
      <c r="HGW111" s="420"/>
      <c r="HGX111" s="420"/>
      <c r="HGY111" s="420"/>
      <c r="HGZ111" s="420"/>
      <c r="HHA111" s="420"/>
      <c r="HHB111" s="420"/>
      <c r="HHC111" s="420"/>
      <c r="HHD111" s="420"/>
      <c r="HHE111" s="420"/>
      <c r="HHF111" s="420"/>
      <c r="HHG111" s="420"/>
      <c r="HHH111" s="420"/>
      <c r="HHI111" s="420"/>
      <c r="HHJ111" s="420"/>
      <c r="HHK111" s="420"/>
      <c r="HHL111" s="420"/>
      <c r="HHM111" s="420"/>
      <c r="HHN111" s="420"/>
      <c r="HHO111" s="420"/>
      <c r="HHP111" s="420"/>
      <c r="HHQ111" s="420"/>
      <c r="HHR111" s="420"/>
      <c r="HHS111" s="420"/>
      <c r="HHT111" s="420"/>
      <c r="HHU111" s="420"/>
      <c r="HHV111" s="420"/>
      <c r="HHW111" s="420"/>
      <c r="HHX111" s="420"/>
      <c r="HHY111" s="420"/>
      <c r="HHZ111" s="420"/>
      <c r="HIA111" s="420"/>
      <c r="HIB111" s="420"/>
      <c r="HIC111" s="420"/>
      <c r="HID111" s="420"/>
      <c r="HIE111" s="420"/>
      <c r="HIF111" s="420"/>
      <c r="HIG111" s="420"/>
      <c r="HIH111" s="420"/>
      <c r="HII111" s="420"/>
      <c r="HIJ111" s="420"/>
      <c r="HIK111" s="420"/>
      <c r="HIL111" s="420"/>
      <c r="HIM111" s="420"/>
      <c r="HIN111" s="420"/>
      <c r="HIO111" s="420"/>
      <c r="HIP111" s="420"/>
      <c r="HIQ111" s="420"/>
      <c r="HIR111" s="420"/>
      <c r="HIS111" s="420"/>
      <c r="HIT111" s="420"/>
      <c r="HIU111" s="420"/>
      <c r="HIV111" s="420"/>
      <c r="HIW111" s="420"/>
      <c r="HIX111" s="420"/>
      <c r="HIY111" s="420"/>
      <c r="HIZ111" s="420"/>
      <c r="HJA111" s="420"/>
      <c r="HJB111" s="420"/>
      <c r="HJC111" s="420"/>
      <c r="HJD111" s="420"/>
      <c r="HJE111" s="420"/>
      <c r="HJF111" s="420"/>
      <c r="HJG111" s="420"/>
      <c r="HJH111" s="420"/>
      <c r="HJI111" s="420"/>
      <c r="HJJ111" s="420"/>
      <c r="HJK111" s="420"/>
      <c r="HJL111" s="420"/>
      <c r="HJM111" s="420"/>
      <c r="HJN111" s="420"/>
      <c r="HJO111" s="420"/>
      <c r="HJP111" s="420"/>
      <c r="HJQ111" s="420"/>
      <c r="HJR111" s="420"/>
      <c r="HJS111" s="420"/>
      <c r="HJT111" s="420"/>
      <c r="HJU111" s="420"/>
      <c r="HJV111" s="420"/>
      <c r="HJW111" s="420"/>
      <c r="HJX111" s="420"/>
      <c r="HJY111" s="420"/>
      <c r="HJZ111" s="420"/>
      <c r="HKA111" s="420"/>
      <c r="HKB111" s="420"/>
      <c r="HKC111" s="420"/>
      <c r="HKD111" s="420"/>
      <c r="HKE111" s="420"/>
      <c r="HKF111" s="420"/>
      <c r="HKG111" s="420"/>
      <c r="HKH111" s="420"/>
      <c r="HKI111" s="420"/>
      <c r="HKJ111" s="420"/>
      <c r="HKK111" s="420"/>
      <c r="HKL111" s="420"/>
      <c r="HKM111" s="420"/>
      <c r="HKN111" s="420"/>
      <c r="HKO111" s="420"/>
      <c r="HKP111" s="420"/>
      <c r="HKQ111" s="420"/>
      <c r="HKR111" s="420"/>
      <c r="HKS111" s="420"/>
      <c r="HKT111" s="420"/>
      <c r="HKU111" s="420"/>
      <c r="HKV111" s="420"/>
      <c r="HKW111" s="420"/>
      <c r="HKX111" s="420"/>
      <c r="HKY111" s="420"/>
      <c r="HKZ111" s="420"/>
      <c r="HLA111" s="420"/>
      <c r="HLB111" s="420"/>
      <c r="HLC111" s="420"/>
      <c r="HLD111" s="420"/>
      <c r="HLE111" s="420"/>
      <c r="HLF111" s="420"/>
      <c r="HLG111" s="420"/>
      <c r="HLH111" s="420"/>
      <c r="HLI111" s="420"/>
      <c r="HLJ111" s="420"/>
      <c r="HLK111" s="420"/>
      <c r="HLL111" s="420"/>
      <c r="HLM111" s="420"/>
      <c r="HLN111" s="420"/>
      <c r="HLO111" s="420"/>
      <c r="HLP111" s="420"/>
      <c r="HLQ111" s="420"/>
      <c r="HLR111" s="420"/>
      <c r="HLS111" s="420"/>
      <c r="HLT111" s="420"/>
      <c r="HLU111" s="420"/>
      <c r="HLV111" s="420"/>
      <c r="HLW111" s="420"/>
      <c r="HLX111" s="420"/>
      <c r="HLY111" s="420"/>
      <c r="HLZ111" s="420"/>
      <c r="HMA111" s="420"/>
      <c r="HMB111" s="420"/>
      <c r="HMC111" s="420"/>
      <c r="HMD111" s="420"/>
      <c r="HME111" s="420"/>
      <c r="HMF111" s="420"/>
      <c r="HMG111" s="420"/>
      <c r="HMH111" s="420"/>
      <c r="HMI111" s="420"/>
      <c r="HMJ111" s="420"/>
      <c r="HMK111" s="420"/>
      <c r="HML111" s="420"/>
      <c r="HMM111" s="420"/>
      <c r="HMN111" s="420"/>
      <c r="HMO111" s="420"/>
      <c r="HMP111" s="420"/>
      <c r="HMQ111" s="420"/>
      <c r="HMR111" s="420"/>
      <c r="HMS111" s="420"/>
      <c r="HMT111" s="420"/>
      <c r="HMU111" s="420"/>
      <c r="HMV111" s="420"/>
      <c r="HMW111" s="420"/>
      <c r="HMX111" s="420"/>
      <c r="HMY111" s="420"/>
      <c r="HMZ111" s="420"/>
      <c r="HNA111" s="420"/>
      <c r="HNB111" s="420"/>
      <c r="HNC111" s="420"/>
      <c r="HND111" s="420"/>
      <c r="HNE111" s="420"/>
      <c r="HNF111" s="420"/>
      <c r="HNG111" s="420"/>
      <c r="HNH111" s="420"/>
      <c r="HNI111" s="420"/>
      <c r="HNJ111" s="420"/>
      <c r="HNK111" s="420"/>
      <c r="HNL111" s="420"/>
      <c r="HNM111" s="420"/>
      <c r="HNN111" s="420"/>
      <c r="HNO111" s="420"/>
      <c r="HNP111" s="420"/>
      <c r="HNQ111" s="420"/>
      <c r="HNR111" s="420"/>
      <c r="HNS111" s="420"/>
      <c r="HNT111" s="420"/>
      <c r="HNU111" s="420"/>
      <c r="HNV111" s="420"/>
      <c r="HNW111" s="420"/>
      <c r="HNX111" s="420"/>
      <c r="HNY111" s="420"/>
      <c r="HNZ111" s="420"/>
      <c r="HOA111" s="420"/>
      <c r="HOB111" s="420"/>
      <c r="HOC111" s="420"/>
      <c r="HOD111" s="420"/>
      <c r="HOE111" s="420"/>
      <c r="HOF111" s="420"/>
      <c r="HOG111" s="420"/>
      <c r="HOH111" s="420"/>
      <c r="HOI111" s="420"/>
      <c r="HOJ111" s="420"/>
      <c r="HOK111" s="420"/>
      <c r="HOL111" s="420"/>
      <c r="HOM111" s="420"/>
      <c r="HON111" s="420"/>
      <c r="HOO111" s="420"/>
      <c r="HOP111" s="420"/>
      <c r="HOQ111" s="420"/>
      <c r="HOR111" s="420"/>
      <c r="HOS111" s="420"/>
      <c r="HOT111" s="420"/>
      <c r="HOU111" s="420"/>
      <c r="HOV111" s="420"/>
      <c r="HOW111" s="420"/>
      <c r="HOX111" s="420"/>
      <c r="HOY111" s="420"/>
      <c r="HOZ111" s="420"/>
      <c r="HPA111" s="420"/>
      <c r="HPB111" s="420"/>
      <c r="HPC111" s="420"/>
      <c r="HPD111" s="420"/>
      <c r="HPE111" s="420"/>
      <c r="HPF111" s="420"/>
      <c r="HPG111" s="420"/>
      <c r="HPH111" s="420"/>
      <c r="HPI111" s="420"/>
      <c r="HPJ111" s="420"/>
      <c r="HPK111" s="420"/>
      <c r="HPL111" s="420"/>
      <c r="HPM111" s="420"/>
      <c r="HPN111" s="420"/>
      <c r="HPO111" s="420"/>
      <c r="HPP111" s="420"/>
      <c r="HPQ111" s="420"/>
      <c r="HPR111" s="420"/>
      <c r="HPS111" s="420"/>
      <c r="HPT111" s="420"/>
      <c r="HPU111" s="420"/>
      <c r="HPV111" s="420"/>
      <c r="HPW111" s="420"/>
      <c r="HPX111" s="420"/>
      <c r="HPY111" s="420"/>
      <c r="HPZ111" s="420"/>
      <c r="HQA111" s="420"/>
      <c r="HQB111" s="420"/>
      <c r="HQC111" s="420"/>
      <c r="HQD111" s="420"/>
      <c r="HQE111" s="420"/>
      <c r="HQF111" s="420"/>
      <c r="HQG111" s="420"/>
      <c r="HQH111" s="420"/>
      <c r="HQI111" s="420"/>
      <c r="HQJ111" s="420"/>
      <c r="HQK111" s="420"/>
      <c r="HQL111" s="420"/>
      <c r="HQM111" s="420"/>
      <c r="HQN111" s="420"/>
      <c r="HQO111" s="420"/>
      <c r="HQP111" s="420"/>
      <c r="HQQ111" s="420"/>
      <c r="HQR111" s="420"/>
      <c r="HQS111" s="420"/>
      <c r="HQT111" s="420"/>
      <c r="HQU111" s="420"/>
      <c r="HQV111" s="420"/>
      <c r="HQW111" s="420"/>
      <c r="HQX111" s="420"/>
      <c r="HQY111" s="420"/>
      <c r="HQZ111" s="420"/>
      <c r="HRA111" s="420"/>
      <c r="HRB111" s="420"/>
      <c r="HRC111" s="420"/>
      <c r="HRD111" s="420"/>
      <c r="HRE111" s="420"/>
      <c r="HRF111" s="420"/>
      <c r="HRG111" s="420"/>
      <c r="HRH111" s="420"/>
      <c r="HRI111" s="420"/>
      <c r="HRJ111" s="420"/>
      <c r="HRK111" s="420"/>
      <c r="HRL111" s="420"/>
      <c r="HRM111" s="420"/>
      <c r="HRN111" s="420"/>
      <c r="HRO111" s="420"/>
      <c r="HRP111" s="420"/>
      <c r="HRQ111" s="420"/>
      <c r="HRR111" s="420"/>
      <c r="HRS111" s="420"/>
      <c r="HRT111" s="420"/>
      <c r="HRU111" s="420"/>
      <c r="HRV111" s="420"/>
      <c r="HRW111" s="420"/>
      <c r="HRX111" s="420"/>
      <c r="HRY111" s="420"/>
      <c r="HRZ111" s="420"/>
      <c r="HSA111" s="420"/>
      <c r="HSB111" s="420"/>
      <c r="HSC111" s="420"/>
      <c r="HSD111" s="420"/>
      <c r="HSE111" s="420"/>
      <c r="HSF111" s="420"/>
      <c r="HSG111" s="420"/>
      <c r="HSH111" s="420"/>
      <c r="HSI111" s="420"/>
      <c r="HSJ111" s="420"/>
      <c r="HSK111" s="420"/>
      <c r="HSL111" s="420"/>
      <c r="HSM111" s="420"/>
      <c r="HSN111" s="420"/>
      <c r="HSO111" s="420"/>
      <c r="HSP111" s="420"/>
      <c r="HSQ111" s="420"/>
      <c r="HSR111" s="420"/>
      <c r="HSS111" s="420"/>
      <c r="HST111" s="420"/>
      <c r="HSU111" s="420"/>
      <c r="HSV111" s="420"/>
      <c r="HSW111" s="420"/>
      <c r="HSX111" s="420"/>
      <c r="HSY111" s="420"/>
      <c r="HSZ111" s="420"/>
      <c r="HTA111" s="420"/>
      <c r="HTB111" s="420"/>
      <c r="HTC111" s="420"/>
      <c r="HTD111" s="420"/>
      <c r="HTE111" s="420"/>
      <c r="HTF111" s="420"/>
      <c r="HTG111" s="420"/>
      <c r="HTH111" s="420"/>
      <c r="HTI111" s="420"/>
      <c r="HTJ111" s="420"/>
      <c r="HTK111" s="420"/>
      <c r="HTL111" s="420"/>
      <c r="HTM111" s="420"/>
      <c r="HTN111" s="420"/>
      <c r="HTO111" s="420"/>
      <c r="HTP111" s="420"/>
      <c r="HTQ111" s="420"/>
      <c r="HTR111" s="420"/>
      <c r="HTS111" s="420"/>
      <c r="HTT111" s="420"/>
      <c r="HTU111" s="420"/>
      <c r="HTV111" s="420"/>
      <c r="HTW111" s="420"/>
      <c r="HTX111" s="420"/>
      <c r="HTY111" s="420"/>
      <c r="HTZ111" s="420"/>
      <c r="HUA111" s="420"/>
      <c r="HUB111" s="420"/>
      <c r="HUC111" s="420"/>
      <c r="HUD111" s="420"/>
      <c r="HUE111" s="420"/>
      <c r="HUF111" s="420"/>
      <c r="HUG111" s="420"/>
      <c r="HUH111" s="420"/>
      <c r="HUI111" s="420"/>
      <c r="HUJ111" s="420"/>
      <c r="HUK111" s="420"/>
      <c r="HUL111" s="420"/>
      <c r="HUM111" s="420"/>
      <c r="HUN111" s="420"/>
      <c r="HUO111" s="420"/>
      <c r="HUP111" s="420"/>
      <c r="HUQ111" s="420"/>
      <c r="HUR111" s="420"/>
      <c r="HUS111" s="420"/>
      <c r="HUT111" s="420"/>
      <c r="HUU111" s="420"/>
      <c r="HUV111" s="420"/>
      <c r="HUW111" s="420"/>
      <c r="HUX111" s="420"/>
      <c r="HUY111" s="420"/>
      <c r="HUZ111" s="420"/>
      <c r="HVA111" s="420"/>
      <c r="HVB111" s="420"/>
      <c r="HVC111" s="420"/>
      <c r="HVD111" s="420"/>
      <c r="HVE111" s="420"/>
      <c r="HVF111" s="420"/>
      <c r="HVG111" s="420"/>
      <c r="HVH111" s="420"/>
      <c r="HVI111" s="420"/>
      <c r="HVJ111" s="420"/>
      <c r="HVK111" s="420"/>
      <c r="HVL111" s="420"/>
      <c r="HVM111" s="420"/>
      <c r="HVN111" s="420"/>
      <c r="HVO111" s="420"/>
      <c r="HVP111" s="420"/>
      <c r="HVQ111" s="420"/>
      <c r="HVR111" s="420"/>
      <c r="HVS111" s="420"/>
      <c r="HVT111" s="420"/>
      <c r="HVU111" s="420"/>
      <c r="HVV111" s="420"/>
      <c r="HVW111" s="420"/>
      <c r="HVX111" s="420"/>
      <c r="HVY111" s="420"/>
      <c r="HVZ111" s="420"/>
      <c r="HWA111" s="420"/>
      <c r="HWB111" s="420"/>
      <c r="HWC111" s="420"/>
      <c r="HWD111" s="420"/>
      <c r="HWE111" s="420"/>
      <c r="HWF111" s="420"/>
      <c r="HWG111" s="420"/>
      <c r="HWH111" s="420"/>
      <c r="HWI111" s="420"/>
      <c r="HWJ111" s="420"/>
      <c r="HWK111" s="420"/>
      <c r="HWL111" s="420"/>
      <c r="HWM111" s="420"/>
      <c r="HWN111" s="420"/>
      <c r="HWO111" s="420"/>
      <c r="HWP111" s="420"/>
      <c r="HWQ111" s="420"/>
      <c r="HWR111" s="420"/>
      <c r="HWS111" s="420"/>
      <c r="HWT111" s="420"/>
      <c r="HWU111" s="420"/>
      <c r="HWV111" s="420"/>
      <c r="HWW111" s="420"/>
      <c r="HWX111" s="420"/>
      <c r="HWY111" s="420"/>
      <c r="HWZ111" s="420"/>
      <c r="HXA111" s="420"/>
      <c r="HXB111" s="420"/>
      <c r="HXC111" s="420"/>
      <c r="HXD111" s="420"/>
      <c r="HXE111" s="420"/>
      <c r="HXF111" s="420"/>
      <c r="HXG111" s="420"/>
      <c r="HXH111" s="420"/>
      <c r="HXI111" s="420"/>
      <c r="HXJ111" s="420"/>
      <c r="HXK111" s="420"/>
      <c r="HXL111" s="420"/>
      <c r="HXM111" s="420"/>
      <c r="HXN111" s="420"/>
      <c r="HXO111" s="420"/>
      <c r="HXP111" s="420"/>
      <c r="HXQ111" s="420"/>
      <c r="HXR111" s="420"/>
      <c r="HXS111" s="420"/>
      <c r="HXT111" s="420"/>
      <c r="HXU111" s="420"/>
      <c r="HXV111" s="420"/>
      <c r="HXW111" s="420"/>
      <c r="HXX111" s="420"/>
      <c r="HXY111" s="420"/>
      <c r="HXZ111" s="420"/>
      <c r="HYA111" s="420"/>
      <c r="HYB111" s="420"/>
      <c r="HYC111" s="420"/>
      <c r="HYD111" s="420"/>
      <c r="HYE111" s="420"/>
      <c r="HYF111" s="420"/>
      <c r="HYG111" s="420"/>
      <c r="HYH111" s="420"/>
      <c r="HYI111" s="420"/>
      <c r="HYJ111" s="420"/>
      <c r="HYK111" s="420"/>
      <c r="HYL111" s="420"/>
      <c r="HYM111" s="420"/>
      <c r="HYN111" s="420"/>
      <c r="HYO111" s="420"/>
      <c r="HYP111" s="420"/>
      <c r="HYQ111" s="420"/>
      <c r="HYR111" s="420"/>
      <c r="HYS111" s="420"/>
      <c r="HYT111" s="420"/>
      <c r="HYU111" s="420"/>
      <c r="HYV111" s="420"/>
      <c r="HYW111" s="420"/>
      <c r="HYX111" s="420"/>
      <c r="HYY111" s="420"/>
      <c r="HYZ111" s="420"/>
      <c r="HZA111" s="420"/>
      <c r="HZB111" s="420"/>
      <c r="HZC111" s="420"/>
      <c r="HZD111" s="420"/>
      <c r="HZE111" s="420"/>
      <c r="HZF111" s="420"/>
      <c r="HZG111" s="420"/>
      <c r="HZH111" s="420"/>
      <c r="HZI111" s="420"/>
      <c r="HZJ111" s="420"/>
      <c r="HZK111" s="420"/>
      <c r="HZL111" s="420"/>
      <c r="HZM111" s="420"/>
      <c r="HZN111" s="420"/>
      <c r="HZO111" s="420"/>
      <c r="HZP111" s="420"/>
      <c r="HZQ111" s="420"/>
      <c r="HZR111" s="420"/>
      <c r="HZS111" s="420"/>
      <c r="HZT111" s="420"/>
      <c r="HZU111" s="420"/>
      <c r="HZV111" s="420"/>
      <c r="HZW111" s="420"/>
      <c r="HZX111" s="420"/>
      <c r="HZY111" s="420"/>
      <c r="HZZ111" s="420"/>
      <c r="IAA111" s="420"/>
      <c r="IAB111" s="420"/>
      <c r="IAC111" s="420"/>
      <c r="IAD111" s="420"/>
      <c r="IAE111" s="420"/>
      <c r="IAF111" s="420"/>
      <c r="IAG111" s="420"/>
      <c r="IAH111" s="420"/>
      <c r="IAI111" s="420"/>
      <c r="IAJ111" s="420"/>
      <c r="IAK111" s="420"/>
      <c r="IAL111" s="420"/>
      <c r="IAM111" s="420"/>
      <c r="IAN111" s="420"/>
      <c r="IAO111" s="420"/>
      <c r="IAP111" s="420"/>
      <c r="IAQ111" s="420"/>
      <c r="IAR111" s="420"/>
      <c r="IAS111" s="420"/>
      <c r="IAT111" s="420"/>
      <c r="IAU111" s="420"/>
      <c r="IAV111" s="420"/>
      <c r="IAW111" s="420"/>
      <c r="IAX111" s="420"/>
      <c r="IAY111" s="420"/>
      <c r="IAZ111" s="420"/>
      <c r="IBA111" s="420"/>
      <c r="IBB111" s="420"/>
      <c r="IBC111" s="420"/>
      <c r="IBD111" s="420"/>
      <c r="IBE111" s="420"/>
      <c r="IBF111" s="420"/>
      <c r="IBG111" s="420"/>
      <c r="IBH111" s="420"/>
      <c r="IBI111" s="420"/>
      <c r="IBJ111" s="420"/>
      <c r="IBK111" s="420"/>
      <c r="IBL111" s="420"/>
      <c r="IBM111" s="420"/>
      <c r="IBN111" s="420"/>
      <c r="IBO111" s="420"/>
      <c r="IBP111" s="420"/>
      <c r="IBQ111" s="420"/>
      <c r="IBR111" s="420"/>
      <c r="IBS111" s="420"/>
      <c r="IBT111" s="420"/>
      <c r="IBU111" s="420"/>
      <c r="IBV111" s="420"/>
      <c r="IBW111" s="420"/>
      <c r="IBX111" s="420"/>
      <c r="IBY111" s="420"/>
      <c r="IBZ111" s="420"/>
      <c r="ICA111" s="420"/>
      <c r="ICB111" s="420"/>
      <c r="ICC111" s="420"/>
      <c r="ICD111" s="420"/>
      <c r="ICE111" s="420"/>
      <c r="ICF111" s="420"/>
      <c r="ICG111" s="420"/>
      <c r="ICH111" s="420"/>
      <c r="ICI111" s="420"/>
      <c r="ICJ111" s="420"/>
      <c r="ICK111" s="420"/>
      <c r="ICL111" s="420"/>
      <c r="ICM111" s="420"/>
      <c r="ICN111" s="420"/>
      <c r="ICO111" s="420"/>
      <c r="ICP111" s="420"/>
      <c r="ICQ111" s="420"/>
      <c r="ICR111" s="420"/>
      <c r="ICS111" s="420"/>
      <c r="ICT111" s="420"/>
      <c r="ICU111" s="420"/>
      <c r="ICV111" s="420"/>
      <c r="ICW111" s="420"/>
      <c r="ICX111" s="420"/>
      <c r="ICY111" s="420"/>
      <c r="ICZ111" s="420"/>
      <c r="IDA111" s="420"/>
      <c r="IDB111" s="420"/>
      <c r="IDC111" s="420"/>
      <c r="IDD111" s="420"/>
      <c r="IDE111" s="420"/>
      <c r="IDF111" s="420"/>
      <c r="IDG111" s="420"/>
      <c r="IDH111" s="420"/>
      <c r="IDI111" s="420"/>
      <c r="IDJ111" s="420"/>
      <c r="IDK111" s="420"/>
      <c r="IDL111" s="420"/>
      <c r="IDM111" s="420"/>
      <c r="IDN111" s="420"/>
      <c r="IDO111" s="420"/>
      <c r="IDP111" s="420"/>
      <c r="IDQ111" s="420"/>
      <c r="IDR111" s="420"/>
      <c r="IDS111" s="420"/>
      <c r="IDT111" s="420"/>
      <c r="IDU111" s="420"/>
      <c r="IDV111" s="420"/>
      <c r="IDW111" s="420"/>
      <c r="IDX111" s="420"/>
      <c r="IDY111" s="420"/>
      <c r="IDZ111" s="420"/>
      <c r="IEA111" s="420"/>
      <c r="IEB111" s="420"/>
      <c r="IEC111" s="420"/>
      <c r="IED111" s="420"/>
      <c r="IEE111" s="420"/>
      <c r="IEF111" s="420"/>
      <c r="IEG111" s="420"/>
      <c r="IEH111" s="420"/>
      <c r="IEI111" s="420"/>
      <c r="IEJ111" s="420"/>
      <c r="IEK111" s="420"/>
      <c r="IEL111" s="420"/>
      <c r="IEM111" s="420"/>
      <c r="IEN111" s="420"/>
      <c r="IEO111" s="420"/>
      <c r="IEP111" s="420"/>
      <c r="IEQ111" s="420"/>
      <c r="IER111" s="420"/>
      <c r="IES111" s="420"/>
      <c r="IET111" s="420"/>
      <c r="IEU111" s="420"/>
      <c r="IEV111" s="420"/>
      <c r="IEW111" s="420"/>
      <c r="IEX111" s="420"/>
      <c r="IEY111" s="420"/>
      <c r="IEZ111" s="420"/>
      <c r="IFA111" s="420"/>
      <c r="IFB111" s="420"/>
      <c r="IFC111" s="420"/>
      <c r="IFD111" s="420"/>
      <c r="IFE111" s="420"/>
      <c r="IFF111" s="420"/>
      <c r="IFG111" s="420"/>
      <c r="IFH111" s="420"/>
      <c r="IFI111" s="420"/>
      <c r="IFJ111" s="420"/>
      <c r="IFK111" s="420"/>
      <c r="IFL111" s="420"/>
      <c r="IFM111" s="420"/>
      <c r="IFN111" s="420"/>
      <c r="IFO111" s="420"/>
      <c r="IFP111" s="420"/>
      <c r="IFQ111" s="420"/>
      <c r="IFR111" s="420"/>
      <c r="IFS111" s="420"/>
      <c r="IFT111" s="420"/>
      <c r="IFU111" s="420"/>
      <c r="IFV111" s="420"/>
      <c r="IFW111" s="420"/>
      <c r="IFX111" s="420"/>
      <c r="IFY111" s="420"/>
      <c r="IFZ111" s="420"/>
      <c r="IGA111" s="420"/>
      <c r="IGB111" s="420"/>
      <c r="IGC111" s="420"/>
      <c r="IGD111" s="420"/>
      <c r="IGE111" s="420"/>
      <c r="IGF111" s="420"/>
      <c r="IGG111" s="420"/>
      <c r="IGH111" s="420"/>
      <c r="IGI111" s="420"/>
      <c r="IGJ111" s="420"/>
      <c r="IGK111" s="420"/>
      <c r="IGL111" s="420"/>
      <c r="IGM111" s="420"/>
      <c r="IGN111" s="420"/>
      <c r="IGO111" s="420"/>
      <c r="IGP111" s="420"/>
      <c r="IGQ111" s="420"/>
      <c r="IGR111" s="420"/>
      <c r="IGS111" s="420"/>
      <c r="IGT111" s="420"/>
      <c r="IGU111" s="420"/>
      <c r="IGV111" s="420"/>
      <c r="IGW111" s="420"/>
      <c r="IGX111" s="420"/>
      <c r="IGY111" s="420"/>
      <c r="IGZ111" s="420"/>
      <c r="IHA111" s="420"/>
      <c r="IHB111" s="420"/>
      <c r="IHC111" s="420"/>
      <c r="IHD111" s="420"/>
      <c r="IHE111" s="420"/>
      <c r="IHF111" s="420"/>
      <c r="IHG111" s="420"/>
      <c r="IHH111" s="420"/>
      <c r="IHI111" s="420"/>
      <c r="IHJ111" s="420"/>
      <c r="IHK111" s="420"/>
      <c r="IHL111" s="420"/>
      <c r="IHM111" s="420"/>
      <c r="IHN111" s="420"/>
      <c r="IHO111" s="420"/>
      <c r="IHP111" s="420"/>
      <c r="IHQ111" s="420"/>
      <c r="IHR111" s="420"/>
      <c r="IHS111" s="420"/>
      <c r="IHT111" s="420"/>
      <c r="IHU111" s="420"/>
      <c r="IHV111" s="420"/>
      <c r="IHW111" s="420"/>
      <c r="IHX111" s="420"/>
      <c r="IHY111" s="420"/>
      <c r="IHZ111" s="420"/>
      <c r="IIA111" s="420"/>
      <c r="IIB111" s="420"/>
      <c r="IIC111" s="420"/>
      <c r="IID111" s="420"/>
      <c r="IIE111" s="420"/>
      <c r="IIF111" s="420"/>
      <c r="IIG111" s="420"/>
      <c r="IIH111" s="420"/>
      <c r="III111" s="420"/>
      <c r="IIJ111" s="420"/>
      <c r="IIK111" s="420"/>
      <c r="IIL111" s="420"/>
      <c r="IIM111" s="420"/>
      <c r="IIN111" s="420"/>
      <c r="IIO111" s="420"/>
      <c r="IIP111" s="420"/>
      <c r="IIQ111" s="420"/>
      <c r="IIR111" s="420"/>
      <c r="IIS111" s="420"/>
      <c r="IIT111" s="420"/>
      <c r="IIU111" s="420"/>
      <c r="IIV111" s="420"/>
      <c r="IIW111" s="420"/>
      <c r="IIX111" s="420"/>
      <c r="IIY111" s="420"/>
      <c r="IIZ111" s="420"/>
      <c r="IJA111" s="420"/>
      <c r="IJB111" s="420"/>
      <c r="IJC111" s="420"/>
      <c r="IJD111" s="420"/>
      <c r="IJE111" s="420"/>
      <c r="IJF111" s="420"/>
      <c r="IJG111" s="420"/>
      <c r="IJH111" s="420"/>
      <c r="IJI111" s="420"/>
      <c r="IJJ111" s="420"/>
      <c r="IJK111" s="420"/>
      <c r="IJL111" s="420"/>
      <c r="IJM111" s="420"/>
      <c r="IJN111" s="420"/>
      <c r="IJO111" s="420"/>
      <c r="IJP111" s="420"/>
      <c r="IJQ111" s="420"/>
      <c r="IJR111" s="420"/>
      <c r="IJS111" s="420"/>
      <c r="IJT111" s="420"/>
      <c r="IJU111" s="420"/>
      <c r="IJV111" s="420"/>
      <c r="IJW111" s="420"/>
      <c r="IJX111" s="420"/>
      <c r="IJY111" s="420"/>
      <c r="IJZ111" s="420"/>
      <c r="IKA111" s="420"/>
      <c r="IKB111" s="420"/>
      <c r="IKC111" s="420"/>
      <c r="IKD111" s="420"/>
      <c r="IKE111" s="420"/>
      <c r="IKF111" s="420"/>
      <c r="IKG111" s="420"/>
      <c r="IKH111" s="420"/>
      <c r="IKI111" s="420"/>
      <c r="IKJ111" s="420"/>
      <c r="IKK111" s="420"/>
      <c r="IKL111" s="420"/>
      <c r="IKM111" s="420"/>
      <c r="IKN111" s="420"/>
      <c r="IKO111" s="420"/>
      <c r="IKP111" s="420"/>
      <c r="IKQ111" s="420"/>
      <c r="IKR111" s="420"/>
      <c r="IKS111" s="420"/>
      <c r="IKT111" s="420"/>
      <c r="IKU111" s="420"/>
      <c r="IKV111" s="420"/>
      <c r="IKW111" s="420"/>
      <c r="IKX111" s="420"/>
      <c r="IKY111" s="420"/>
      <c r="IKZ111" s="420"/>
      <c r="ILA111" s="420"/>
      <c r="ILB111" s="420"/>
      <c r="ILC111" s="420"/>
      <c r="ILD111" s="420"/>
      <c r="ILE111" s="420"/>
      <c r="ILF111" s="420"/>
      <c r="ILG111" s="420"/>
      <c r="ILH111" s="420"/>
      <c r="ILI111" s="420"/>
      <c r="ILJ111" s="420"/>
      <c r="ILK111" s="420"/>
      <c r="ILL111" s="420"/>
      <c r="ILM111" s="420"/>
      <c r="ILN111" s="420"/>
      <c r="ILO111" s="420"/>
      <c r="ILP111" s="420"/>
      <c r="ILQ111" s="420"/>
      <c r="ILR111" s="420"/>
      <c r="ILS111" s="420"/>
      <c r="ILT111" s="420"/>
      <c r="ILU111" s="420"/>
      <c r="ILV111" s="420"/>
      <c r="ILW111" s="420"/>
      <c r="ILX111" s="420"/>
      <c r="ILY111" s="420"/>
      <c r="ILZ111" s="420"/>
      <c r="IMA111" s="420"/>
      <c r="IMB111" s="420"/>
      <c r="IMC111" s="420"/>
      <c r="IMD111" s="420"/>
      <c r="IME111" s="420"/>
      <c r="IMF111" s="420"/>
      <c r="IMG111" s="420"/>
      <c r="IMH111" s="420"/>
      <c r="IMI111" s="420"/>
      <c r="IMJ111" s="420"/>
      <c r="IMK111" s="420"/>
      <c r="IML111" s="420"/>
      <c r="IMM111" s="420"/>
      <c r="IMN111" s="420"/>
      <c r="IMO111" s="420"/>
      <c r="IMP111" s="420"/>
      <c r="IMQ111" s="420"/>
      <c r="IMR111" s="420"/>
      <c r="IMS111" s="420"/>
      <c r="IMT111" s="420"/>
      <c r="IMU111" s="420"/>
      <c r="IMV111" s="420"/>
      <c r="IMW111" s="420"/>
      <c r="IMX111" s="420"/>
      <c r="IMY111" s="420"/>
      <c r="IMZ111" s="420"/>
      <c r="INA111" s="420"/>
      <c r="INB111" s="420"/>
      <c r="INC111" s="420"/>
      <c r="IND111" s="420"/>
      <c r="INE111" s="420"/>
      <c r="INF111" s="420"/>
      <c r="ING111" s="420"/>
      <c r="INH111" s="420"/>
      <c r="INI111" s="420"/>
      <c r="INJ111" s="420"/>
      <c r="INK111" s="420"/>
      <c r="INL111" s="420"/>
      <c r="INM111" s="420"/>
      <c r="INN111" s="420"/>
      <c r="INO111" s="420"/>
      <c r="INP111" s="420"/>
      <c r="INQ111" s="420"/>
      <c r="INR111" s="420"/>
      <c r="INS111" s="420"/>
      <c r="INT111" s="420"/>
      <c r="INU111" s="420"/>
      <c r="INV111" s="420"/>
      <c r="INW111" s="420"/>
      <c r="INX111" s="420"/>
      <c r="INY111" s="420"/>
      <c r="INZ111" s="420"/>
      <c r="IOA111" s="420"/>
      <c r="IOB111" s="420"/>
      <c r="IOC111" s="420"/>
      <c r="IOD111" s="420"/>
      <c r="IOE111" s="420"/>
      <c r="IOF111" s="420"/>
      <c r="IOG111" s="420"/>
      <c r="IOH111" s="420"/>
      <c r="IOI111" s="420"/>
      <c r="IOJ111" s="420"/>
      <c r="IOK111" s="420"/>
      <c r="IOL111" s="420"/>
      <c r="IOM111" s="420"/>
      <c r="ION111" s="420"/>
      <c r="IOO111" s="420"/>
      <c r="IOP111" s="420"/>
      <c r="IOQ111" s="420"/>
      <c r="IOR111" s="420"/>
      <c r="IOS111" s="420"/>
      <c r="IOT111" s="420"/>
      <c r="IOU111" s="420"/>
      <c r="IOV111" s="420"/>
      <c r="IOW111" s="420"/>
      <c r="IOX111" s="420"/>
      <c r="IOY111" s="420"/>
      <c r="IOZ111" s="420"/>
      <c r="IPA111" s="420"/>
      <c r="IPB111" s="420"/>
      <c r="IPC111" s="420"/>
      <c r="IPD111" s="420"/>
      <c r="IPE111" s="420"/>
      <c r="IPF111" s="420"/>
      <c r="IPG111" s="420"/>
      <c r="IPH111" s="420"/>
      <c r="IPI111" s="420"/>
      <c r="IPJ111" s="420"/>
      <c r="IPK111" s="420"/>
      <c r="IPL111" s="420"/>
      <c r="IPM111" s="420"/>
      <c r="IPN111" s="420"/>
      <c r="IPO111" s="420"/>
      <c r="IPP111" s="420"/>
      <c r="IPQ111" s="420"/>
      <c r="IPR111" s="420"/>
      <c r="IPS111" s="420"/>
      <c r="IPT111" s="420"/>
      <c r="IPU111" s="420"/>
      <c r="IPV111" s="420"/>
      <c r="IPW111" s="420"/>
      <c r="IPX111" s="420"/>
      <c r="IPY111" s="420"/>
      <c r="IPZ111" s="420"/>
      <c r="IQA111" s="420"/>
      <c r="IQB111" s="420"/>
      <c r="IQC111" s="420"/>
      <c r="IQD111" s="420"/>
      <c r="IQE111" s="420"/>
      <c r="IQF111" s="420"/>
      <c r="IQG111" s="420"/>
      <c r="IQH111" s="420"/>
      <c r="IQI111" s="420"/>
      <c r="IQJ111" s="420"/>
      <c r="IQK111" s="420"/>
      <c r="IQL111" s="420"/>
      <c r="IQM111" s="420"/>
      <c r="IQN111" s="420"/>
      <c r="IQO111" s="420"/>
      <c r="IQP111" s="420"/>
      <c r="IQQ111" s="420"/>
      <c r="IQR111" s="420"/>
      <c r="IQS111" s="420"/>
      <c r="IQT111" s="420"/>
      <c r="IQU111" s="420"/>
      <c r="IQV111" s="420"/>
      <c r="IQW111" s="420"/>
      <c r="IQX111" s="420"/>
      <c r="IQY111" s="420"/>
      <c r="IQZ111" s="420"/>
      <c r="IRA111" s="420"/>
      <c r="IRB111" s="420"/>
      <c r="IRC111" s="420"/>
      <c r="IRD111" s="420"/>
      <c r="IRE111" s="420"/>
      <c r="IRF111" s="420"/>
      <c r="IRG111" s="420"/>
      <c r="IRH111" s="420"/>
      <c r="IRI111" s="420"/>
      <c r="IRJ111" s="420"/>
      <c r="IRK111" s="420"/>
      <c r="IRL111" s="420"/>
      <c r="IRM111" s="420"/>
      <c r="IRN111" s="420"/>
      <c r="IRO111" s="420"/>
      <c r="IRP111" s="420"/>
      <c r="IRQ111" s="420"/>
      <c r="IRR111" s="420"/>
      <c r="IRS111" s="420"/>
      <c r="IRT111" s="420"/>
      <c r="IRU111" s="420"/>
      <c r="IRV111" s="420"/>
      <c r="IRW111" s="420"/>
      <c r="IRX111" s="420"/>
      <c r="IRY111" s="420"/>
      <c r="IRZ111" s="420"/>
      <c r="ISA111" s="420"/>
      <c r="ISB111" s="420"/>
      <c r="ISC111" s="420"/>
      <c r="ISD111" s="420"/>
      <c r="ISE111" s="420"/>
      <c r="ISF111" s="420"/>
      <c r="ISG111" s="420"/>
      <c r="ISH111" s="420"/>
      <c r="ISI111" s="420"/>
      <c r="ISJ111" s="420"/>
      <c r="ISK111" s="420"/>
      <c r="ISL111" s="420"/>
      <c r="ISM111" s="420"/>
      <c r="ISN111" s="420"/>
      <c r="ISO111" s="420"/>
      <c r="ISP111" s="420"/>
      <c r="ISQ111" s="420"/>
      <c r="ISR111" s="420"/>
      <c r="ISS111" s="420"/>
      <c r="IST111" s="420"/>
      <c r="ISU111" s="420"/>
      <c r="ISV111" s="420"/>
      <c r="ISW111" s="420"/>
      <c r="ISX111" s="420"/>
      <c r="ISY111" s="420"/>
      <c r="ISZ111" s="420"/>
      <c r="ITA111" s="420"/>
      <c r="ITB111" s="420"/>
      <c r="ITC111" s="420"/>
      <c r="ITD111" s="420"/>
      <c r="ITE111" s="420"/>
      <c r="ITF111" s="420"/>
      <c r="ITG111" s="420"/>
      <c r="ITH111" s="420"/>
      <c r="ITI111" s="420"/>
      <c r="ITJ111" s="420"/>
      <c r="ITK111" s="420"/>
      <c r="ITL111" s="420"/>
      <c r="ITM111" s="420"/>
      <c r="ITN111" s="420"/>
      <c r="ITO111" s="420"/>
      <c r="ITP111" s="420"/>
      <c r="ITQ111" s="420"/>
      <c r="ITR111" s="420"/>
      <c r="ITS111" s="420"/>
      <c r="ITT111" s="420"/>
      <c r="ITU111" s="420"/>
      <c r="ITV111" s="420"/>
      <c r="ITW111" s="420"/>
      <c r="ITX111" s="420"/>
      <c r="ITY111" s="420"/>
      <c r="ITZ111" s="420"/>
      <c r="IUA111" s="420"/>
      <c r="IUB111" s="420"/>
      <c r="IUC111" s="420"/>
      <c r="IUD111" s="420"/>
      <c r="IUE111" s="420"/>
      <c r="IUF111" s="420"/>
      <c r="IUG111" s="420"/>
      <c r="IUH111" s="420"/>
      <c r="IUI111" s="420"/>
      <c r="IUJ111" s="420"/>
      <c r="IUK111" s="420"/>
      <c r="IUL111" s="420"/>
      <c r="IUM111" s="420"/>
      <c r="IUN111" s="420"/>
      <c r="IUO111" s="420"/>
      <c r="IUP111" s="420"/>
      <c r="IUQ111" s="420"/>
      <c r="IUR111" s="420"/>
      <c r="IUS111" s="420"/>
      <c r="IUT111" s="420"/>
      <c r="IUU111" s="420"/>
      <c r="IUV111" s="420"/>
      <c r="IUW111" s="420"/>
      <c r="IUX111" s="420"/>
      <c r="IUY111" s="420"/>
      <c r="IUZ111" s="420"/>
      <c r="IVA111" s="420"/>
      <c r="IVB111" s="420"/>
      <c r="IVC111" s="420"/>
      <c r="IVD111" s="420"/>
      <c r="IVE111" s="420"/>
      <c r="IVF111" s="420"/>
      <c r="IVG111" s="420"/>
      <c r="IVH111" s="420"/>
      <c r="IVI111" s="420"/>
      <c r="IVJ111" s="420"/>
      <c r="IVK111" s="420"/>
      <c r="IVL111" s="420"/>
      <c r="IVM111" s="420"/>
      <c r="IVN111" s="420"/>
      <c r="IVO111" s="420"/>
      <c r="IVP111" s="420"/>
      <c r="IVQ111" s="420"/>
      <c r="IVR111" s="420"/>
      <c r="IVS111" s="420"/>
      <c r="IVT111" s="420"/>
      <c r="IVU111" s="420"/>
      <c r="IVV111" s="420"/>
      <c r="IVW111" s="420"/>
      <c r="IVX111" s="420"/>
      <c r="IVY111" s="420"/>
      <c r="IVZ111" s="420"/>
      <c r="IWA111" s="420"/>
      <c r="IWB111" s="420"/>
      <c r="IWC111" s="420"/>
      <c r="IWD111" s="420"/>
      <c r="IWE111" s="420"/>
      <c r="IWF111" s="420"/>
      <c r="IWG111" s="420"/>
      <c r="IWH111" s="420"/>
      <c r="IWI111" s="420"/>
      <c r="IWJ111" s="420"/>
      <c r="IWK111" s="420"/>
      <c r="IWL111" s="420"/>
      <c r="IWM111" s="420"/>
      <c r="IWN111" s="420"/>
      <c r="IWO111" s="420"/>
      <c r="IWP111" s="420"/>
      <c r="IWQ111" s="420"/>
      <c r="IWR111" s="420"/>
      <c r="IWS111" s="420"/>
      <c r="IWT111" s="420"/>
      <c r="IWU111" s="420"/>
      <c r="IWV111" s="420"/>
      <c r="IWW111" s="420"/>
      <c r="IWX111" s="420"/>
      <c r="IWY111" s="420"/>
      <c r="IWZ111" s="420"/>
      <c r="IXA111" s="420"/>
      <c r="IXB111" s="420"/>
      <c r="IXC111" s="420"/>
      <c r="IXD111" s="420"/>
      <c r="IXE111" s="420"/>
      <c r="IXF111" s="420"/>
      <c r="IXG111" s="420"/>
      <c r="IXH111" s="420"/>
      <c r="IXI111" s="420"/>
      <c r="IXJ111" s="420"/>
      <c r="IXK111" s="420"/>
      <c r="IXL111" s="420"/>
      <c r="IXM111" s="420"/>
      <c r="IXN111" s="420"/>
      <c r="IXO111" s="420"/>
      <c r="IXP111" s="420"/>
      <c r="IXQ111" s="420"/>
      <c r="IXR111" s="420"/>
      <c r="IXS111" s="420"/>
      <c r="IXT111" s="420"/>
      <c r="IXU111" s="420"/>
      <c r="IXV111" s="420"/>
      <c r="IXW111" s="420"/>
      <c r="IXX111" s="420"/>
      <c r="IXY111" s="420"/>
      <c r="IXZ111" s="420"/>
      <c r="IYA111" s="420"/>
      <c r="IYB111" s="420"/>
      <c r="IYC111" s="420"/>
      <c r="IYD111" s="420"/>
      <c r="IYE111" s="420"/>
      <c r="IYF111" s="420"/>
      <c r="IYG111" s="420"/>
      <c r="IYH111" s="420"/>
      <c r="IYI111" s="420"/>
      <c r="IYJ111" s="420"/>
      <c r="IYK111" s="420"/>
      <c r="IYL111" s="420"/>
      <c r="IYM111" s="420"/>
      <c r="IYN111" s="420"/>
      <c r="IYO111" s="420"/>
      <c r="IYP111" s="420"/>
      <c r="IYQ111" s="420"/>
      <c r="IYR111" s="420"/>
      <c r="IYS111" s="420"/>
      <c r="IYT111" s="420"/>
      <c r="IYU111" s="420"/>
      <c r="IYV111" s="420"/>
      <c r="IYW111" s="420"/>
      <c r="IYX111" s="420"/>
      <c r="IYY111" s="420"/>
      <c r="IYZ111" s="420"/>
      <c r="IZA111" s="420"/>
      <c r="IZB111" s="420"/>
      <c r="IZC111" s="420"/>
      <c r="IZD111" s="420"/>
      <c r="IZE111" s="420"/>
      <c r="IZF111" s="420"/>
      <c r="IZG111" s="420"/>
      <c r="IZH111" s="420"/>
      <c r="IZI111" s="420"/>
      <c r="IZJ111" s="420"/>
      <c r="IZK111" s="420"/>
      <c r="IZL111" s="420"/>
      <c r="IZM111" s="420"/>
      <c r="IZN111" s="420"/>
      <c r="IZO111" s="420"/>
      <c r="IZP111" s="420"/>
      <c r="IZQ111" s="420"/>
      <c r="IZR111" s="420"/>
      <c r="IZS111" s="420"/>
      <c r="IZT111" s="420"/>
      <c r="IZU111" s="420"/>
      <c r="IZV111" s="420"/>
      <c r="IZW111" s="420"/>
      <c r="IZX111" s="420"/>
      <c r="IZY111" s="420"/>
      <c r="IZZ111" s="420"/>
      <c r="JAA111" s="420"/>
      <c r="JAB111" s="420"/>
      <c r="JAC111" s="420"/>
      <c r="JAD111" s="420"/>
      <c r="JAE111" s="420"/>
      <c r="JAF111" s="420"/>
      <c r="JAG111" s="420"/>
      <c r="JAH111" s="420"/>
      <c r="JAI111" s="420"/>
      <c r="JAJ111" s="420"/>
      <c r="JAK111" s="420"/>
      <c r="JAL111" s="420"/>
      <c r="JAM111" s="420"/>
      <c r="JAN111" s="420"/>
      <c r="JAO111" s="420"/>
      <c r="JAP111" s="420"/>
      <c r="JAQ111" s="420"/>
      <c r="JAR111" s="420"/>
      <c r="JAS111" s="420"/>
      <c r="JAT111" s="420"/>
      <c r="JAU111" s="420"/>
      <c r="JAV111" s="420"/>
      <c r="JAW111" s="420"/>
      <c r="JAX111" s="420"/>
      <c r="JAY111" s="420"/>
      <c r="JAZ111" s="420"/>
      <c r="JBA111" s="420"/>
      <c r="JBB111" s="420"/>
      <c r="JBC111" s="420"/>
      <c r="JBD111" s="420"/>
      <c r="JBE111" s="420"/>
      <c r="JBF111" s="420"/>
      <c r="JBG111" s="420"/>
      <c r="JBH111" s="420"/>
      <c r="JBI111" s="420"/>
      <c r="JBJ111" s="420"/>
      <c r="JBK111" s="420"/>
      <c r="JBL111" s="420"/>
      <c r="JBM111" s="420"/>
      <c r="JBN111" s="420"/>
      <c r="JBO111" s="420"/>
      <c r="JBP111" s="420"/>
      <c r="JBQ111" s="420"/>
      <c r="JBR111" s="420"/>
      <c r="JBS111" s="420"/>
      <c r="JBT111" s="420"/>
      <c r="JBU111" s="420"/>
      <c r="JBV111" s="420"/>
      <c r="JBW111" s="420"/>
      <c r="JBX111" s="420"/>
      <c r="JBY111" s="420"/>
      <c r="JBZ111" s="420"/>
      <c r="JCA111" s="420"/>
      <c r="JCB111" s="420"/>
      <c r="JCC111" s="420"/>
      <c r="JCD111" s="420"/>
      <c r="JCE111" s="420"/>
      <c r="JCF111" s="420"/>
      <c r="JCG111" s="420"/>
      <c r="JCH111" s="420"/>
      <c r="JCI111" s="420"/>
      <c r="JCJ111" s="420"/>
      <c r="JCK111" s="420"/>
      <c r="JCL111" s="420"/>
      <c r="JCM111" s="420"/>
      <c r="JCN111" s="420"/>
      <c r="JCO111" s="420"/>
      <c r="JCP111" s="420"/>
      <c r="JCQ111" s="420"/>
      <c r="JCR111" s="420"/>
      <c r="JCS111" s="420"/>
      <c r="JCT111" s="420"/>
      <c r="JCU111" s="420"/>
      <c r="JCV111" s="420"/>
      <c r="JCW111" s="420"/>
      <c r="JCX111" s="420"/>
      <c r="JCY111" s="420"/>
      <c r="JCZ111" s="420"/>
      <c r="JDA111" s="420"/>
      <c r="JDB111" s="420"/>
      <c r="JDC111" s="420"/>
      <c r="JDD111" s="420"/>
      <c r="JDE111" s="420"/>
      <c r="JDF111" s="420"/>
      <c r="JDG111" s="420"/>
      <c r="JDH111" s="420"/>
      <c r="JDI111" s="420"/>
      <c r="JDJ111" s="420"/>
      <c r="JDK111" s="420"/>
      <c r="JDL111" s="420"/>
      <c r="JDM111" s="420"/>
      <c r="JDN111" s="420"/>
      <c r="JDO111" s="420"/>
      <c r="JDP111" s="420"/>
      <c r="JDQ111" s="420"/>
      <c r="JDR111" s="420"/>
      <c r="JDS111" s="420"/>
      <c r="JDT111" s="420"/>
      <c r="JDU111" s="420"/>
      <c r="JDV111" s="420"/>
      <c r="JDW111" s="420"/>
      <c r="JDX111" s="420"/>
      <c r="JDY111" s="420"/>
      <c r="JDZ111" s="420"/>
      <c r="JEA111" s="420"/>
      <c r="JEB111" s="420"/>
      <c r="JEC111" s="420"/>
      <c r="JED111" s="420"/>
      <c r="JEE111" s="420"/>
      <c r="JEF111" s="420"/>
      <c r="JEG111" s="420"/>
      <c r="JEH111" s="420"/>
      <c r="JEI111" s="420"/>
      <c r="JEJ111" s="420"/>
      <c r="JEK111" s="420"/>
      <c r="JEL111" s="420"/>
      <c r="JEM111" s="420"/>
      <c r="JEN111" s="420"/>
      <c r="JEO111" s="420"/>
      <c r="JEP111" s="420"/>
      <c r="JEQ111" s="420"/>
      <c r="JER111" s="420"/>
      <c r="JES111" s="420"/>
      <c r="JET111" s="420"/>
      <c r="JEU111" s="420"/>
      <c r="JEV111" s="420"/>
      <c r="JEW111" s="420"/>
      <c r="JEX111" s="420"/>
      <c r="JEY111" s="420"/>
      <c r="JEZ111" s="420"/>
      <c r="JFA111" s="420"/>
      <c r="JFB111" s="420"/>
      <c r="JFC111" s="420"/>
      <c r="JFD111" s="420"/>
      <c r="JFE111" s="420"/>
      <c r="JFF111" s="420"/>
      <c r="JFG111" s="420"/>
      <c r="JFH111" s="420"/>
      <c r="JFI111" s="420"/>
      <c r="JFJ111" s="420"/>
      <c r="JFK111" s="420"/>
      <c r="JFL111" s="420"/>
      <c r="JFM111" s="420"/>
      <c r="JFN111" s="420"/>
      <c r="JFO111" s="420"/>
      <c r="JFP111" s="420"/>
      <c r="JFQ111" s="420"/>
      <c r="JFR111" s="420"/>
      <c r="JFS111" s="420"/>
      <c r="JFT111" s="420"/>
      <c r="JFU111" s="420"/>
      <c r="JFV111" s="420"/>
      <c r="JFW111" s="420"/>
      <c r="JFX111" s="420"/>
      <c r="JFY111" s="420"/>
      <c r="JFZ111" s="420"/>
      <c r="JGA111" s="420"/>
      <c r="JGB111" s="420"/>
      <c r="JGC111" s="420"/>
      <c r="JGD111" s="420"/>
      <c r="JGE111" s="420"/>
      <c r="JGF111" s="420"/>
      <c r="JGG111" s="420"/>
      <c r="JGH111" s="420"/>
      <c r="JGI111" s="420"/>
      <c r="JGJ111" s="420"/>
      <c r="JGK111" s="420"/>
      <c r="JGL111" s="420"/>
      <c r="JGM111" s="420"/>
      <c r="JGN111" s="420"/>
      <c r="JGO111" s="420"/>
      <c r="JGP111" s="420"/>
      <c r="JGQ111" s="420"/>
      <c r="JGR111" s="420"/>
      <c r="JGS111" s="420"/>
      <c r="JGT111" s="420"/>
      <c r="JGU111" s="420"/>
      <c r="JGV111" s="420"/>
      <c r="JGW111" s="420"/>
      <c r="JGX111" s="420"/>
      <c r="JGY111" s="420"/>
      <c r="JGZ111" s="420"/>
      <c r="JHA111" s="420"/>
      <c r="JHB111" s="420"/>
      <c r="JHC111" s="420"/>
      <c r="JHD111" s="420"/>
      <c r="JHE111" s="420"/>
      <c r="JHF111" s="420"/>
      <c r="JHG111" s="420"/>
      <c r="JHH111" s="420"/>
      <c r="JHI111" s="420"/>
      <c r="JHJ111" s="420"/>
      <c r="JHK111" s="420"/>
      <c r="JHL111" s="420"/>
      <c r="JHM111" s="420"/>
      <c r="JHN111" s="420"/>
      <c r="JHO111" s="420"/>
      <c r="JHP111" s="420"/>
      <c r="JHQ111" s="420"/>
      <c r="JHR111" s="420"/>
      <c r="JHS111" s="420"/>
      <c r="JHT111" s="420"/>
      <c r="JHU111" s="420"/>
      <c r="JHV111" s="420"/>
      <c r="JHW111" s="420"/>
      <c r="JHX111" s="420"/>
      <c r="JHY111" s="420"/>
      <c r="JHZ111" s="420"/>
      <c r="JIA111" s="420"/>
      <c r="JIB111" s="420"/>
      <c r="JIC111" s="420"/>
      <c r="JID111" s="420"/>
      <c r="JIE111" s="420"/>
      <c r="JIF111" s="420"/>
      <c r="JIG111" s="420"/>
      <c r="JIH111" s="420"/>
      <c r="JII111" s="420"/>
      <c r="JIJ111" s="420"/>
      <c r="JIK111" s="420"/>
      <c r="JIL111" s="420"/>
      <c r="JIM111" s="420"/>
      <c r="JIN111" s="420"/>
      <c r="JIO111" s="420"/>
      <c r="JIP111" s="420"/>
      <c r="JIQ111" s="420"/>
      <c r="JIR111" s="420"/>
      <c r="JIS111" s="420"/>
      <c r="JIT111" s="420"/>
      <c r="JIU111" s="420"/>
      <c r="JIV111" s="420"/>
      <c r="JIW111" s="420"/>
      <c r="JIX111" s="420"/>
      <c r="JIY111" s="420"/>
      <c r="JIZ111" s="420"/>
      <c r="JJA111" s="420"/>
      <c r="JJB111" s="420"/>
      <c r="JJC111" s="420"/>
      <c r="JJD111" s="420"/>
      <c r="JJE111" s="420"/>
      <c r="JJF111" s="420"/>
      <c r="JJG111" s="420"/>
      <c r="JJH111" s="420"/>
      <c r="JJI111" s="420"/>
      <c r="JJJ111" s="420"/>
      <c r="JJK111" s="420"/>
      <c r="JJL111" s="420"/>
      <c r="JJM111" s="420"/>
      <c r="JJN111" s="420"/>
      <c r="JJO111" s="420"/>
      <c r="JJP111" s="420"/>
      <c r="JJQ111" s="420"/>
      <c r="JJR111" s="420"/>
      <c r="JJS111" s="420"/>
      <c r="JJT111" s="420"/>
      <c r="JJU111" s="420"/>
      <c r="JJV111" s="420"/>
      <c r="JJW111" s="420"/>
      <c r="JJX111" s="420"/>
      <c r="JJY111" s="420"/>
      <c r="JJZ111" s="420"/>
      <c r="JKA111" s="420"/>
      <c r="JKB111" s="420"/>
      <c r="JKC111" s="420"/>
      <c r="JKD111" s="420"/>
      <c r="JKE111" s="420"/>
      <c r="JKF111" s="420"/>
      <c r="JKG111" s="420"/>
      <c r="JKH111" s="420"/>
      <c r="JKI111" s="420"/>
      <c r="JKJ111" s="420"/>
      <c r="JKK111" s="420"/>
      <c r="JKL111" s="420"/>
      <c r="JKM111" s="420"/>
      <c r="JKN111" s="420"/>
      <c r="JKO111" s="420"/>
      <c r="JKP111" s="420"/>
      <c r="JKQ111" s="420"/>
      <c r="JKR111" s="420"/>
      <c r="JKS111" s="420"/>
      <c r="JKT111" s="420"/>
      <c r="JKU111" s="420"/>
      <c r="JKV111" s="420"/>
      <c r="JKW111" s="420"/>
      <c r="JKX111" s="420"/>
      <c r="JKY111" s="420"/>
      <c r="JKZ111" s="420"/>
      <c r="JLA111" s="420"/>
      <c r="JLB111" s="420"/>
      <c r="JLC111" s="420"/>
      <c r="JLD111" s="420"/>
      <c r="JLE111" s="420"/>
      <c r="JLF111" s="420"/>
      <c r="JLG111" s="420"/>
      <c r="JLH111" s="420"/>
      <c r="JLI111" s="420"/>
      <c r="JLJ111" s="420"/>
      <c r="JLK111" s="420"/>
      <c r="JLL111" s="420"/>
      <c r="JLM111" s="420"/>
      <c r="JLN111" s="420"/>
      <c r="JLO111" s="420"/>
      <c r="JLP111" s="420"/>
      <c r="JLQ111" s="420"/>
      <c r="JLR111" s="420"/>
      <c r="JLS111" s="420"/>
      <c r="JLT111" s="420"/>
      <c r="JLU111" s="420"/>
      <c r="JLV111" s="420"/>
      <c r="JLW111" s="420"/>
      <c r="JLX111" s="420"/>
      <c r="JLY111" s="420"/>
      <c r="JLZ111" s="420"/>
      <c r="JMA111" s="420"/>
      <c r="JMB111" s="420"/>
      <c r="JMC111" s="420"/>
      <c r="JMD111" s="420"/>
      <c r="JME111" s="420"/>
      <c r="JMF111" s="420"/>
      <c r="JMG111" s="420"/>
      <c r="JMH111" s="420"/>
      <c r="JMI111" s="420"/>
      <c r="JMJ111" s="420"/>
      <c r="JMK111" s="420"/>
      <c r="JML111" s="420"/>
      <c r="JMM111" s="420"/>
      <c r="JMN111" s="420"/>
      <c r="JMO111" s="420"/>
      <c r="JMP111" s="420"/>
      <c r="JMQ111" s="420"/>
      <c r="JMR111" s="420"/>
      <c r="JMS111" s="420"/>
      <c r="JMT111" s="420"/>
      <c r="JMU111" s="420"/>
      <c r="JMV111" s="420"/>
      <c r="JMW111" s="420"/>
      <c r="JMX111" s="420"/>
      <c r="JMY111" s="420"/>
      <c r="JMZ111" s="420"/>
      <c r="JNA111" s="420"/>
      <c r="JNB111" s="420"/>
      <c r="JNC111" s="420"/>
      <c r="JND111" s="420"/>
      <c r="JNE111" s="420"/>
      <c r="JNF111" s="420"/>
      <c r="JNG111" s="420"/>
      <c r="JNH111" s="420"/>
      <c r="JNI111" s="420"/>
      <c r="JNJ111" s="420"/>
      <c r="JNK111" s="420"/>
      <c r="JNL111" s="420"/>
      <c r="JNM111" s="420"/>
      <c r="JNN111" s="420"/>
      <c r="JNO111" s="420"/>
      <c r="JNP111" s="420"/>
      <c r="JNQ111" s="420"/>
      <c r="JNR111" s="420"/>
      <c r="JNS111" s="420"/>
      <c r="JNT111" s="420"/>
      <c r="JNU111" s="420"/>
      <c r="JNV111" s="420"/>
      <c r="JNW111" s="420"/>
      <c r="JNX111" s="420"/>
      <c r="JNY111" s="420"/>
      <c r="JNZ111" s="420"/>
      <c r="JOA111" s="420"/>
      <c r="JOB111" s="420"/>
      <c r="JOC111" s="420"/>
      <c r="JOD111" s="420"/>
      <c r="JOE111" s="420"/>
      <c r="JOF111" s="420"/>
      <c r="JOG111" s="420"/>
      <c r="JOH111" s="420"/>
      <c r="JOI111" s="420"/>
      <c r="JOJ111" s="420"/>
      <c r="JOK111" s="420"/>
      <c r="JOL111" s="420"/>
      <c r="JOM111" s="420"/>
      <c r="JON111" s="420"/>
      <c r="JOO111" s="420"/>
      <c r="JOP111" s="420"/>
      <c r="JOQ111" s="420"/>
      <c r="JOR111" s="420"/>
      <c r="JOS111" s="420"/>
      <c r="JOT111" s="420"/>
      <c r="JOU111" s="420"/>
      <c r="JOV111" s="420"/>
      <c r="JOW111" s="420"/>
      <c r="JOX111" s="420"/>
      <c r="JOY111" s="420"/>
      <c r="JOZ111" s="420"/>
      <c r="JPA111" s="420"/>
      <c r="JPB111" s="420"/>
      <c r="JPC111" s="420"/>
      <c r="JPD111" s="420"/>
      <c r="JPE111" s="420"/>
      <c r="JPF111" s="420"/>
      <c r="JPG111" s="420"/>
      <c r="JPH111" s="420"/>
      <c r="JPI111" s="420"/>
      <c r="JPJ111" s="420"/>
      <c r="JPK111" s="420"/>
      <c r="JPL111" s="420"/>
      <c r="JPM111" s="420"/>
      <c r="JPN111" s="420"/>
      <c r="JPO111" s="420"/>
      <c r="JPP111" s="420"/>
      <c r="JPQ111" s="420"/>
      <c r="JPR111" s="420"/>
      <c r="JPS111" s="420"/>
      <c r="JPT111" s="420"/>
      <c r="JPU111" s="420"/>
      <c r="JPV111" s="420"/>
      <c r="JPW111" s="420"/>
      <c r="JPX111" s="420"/>
      <c r="JPY111" s="420"/>
      <c r="JPZ111" s="420"/>
      <c r="JQA111" s="420"/>
      <c r="JQB111" s="420"/>
      <c r="JQC111" s="420"/>
      <c r="JQD111" s="420"/>
      <c r="JQE111" s="420"/>
      <c r="JQF111" s="420"/>
      <c r="JQG111" s="420"/>
      <c r="JQH111" s="420"/>
      <c r="JQI111" s="420"/>
      <c r="JQJ111" s="420"/>
      <c r="JQK111" s="420"/>
      <c r="JQL111" s="420"/>
      <c r="JQM111" s="420"/>
      <c r="JQN111" s="420"/>
      <c r="JQO111" s="420"/>
      <c r="JQP111" s="420"/>
      <c r="JQQ111" s="420"/>
      <c r="JQR111" s="420"/>
      <c r="JQS111" s="420"/>
      <c r="JQT111" s="420"/>
      <c r="JQU111" s="420"/>
      <c r="JQV111" s="420"/>
      <c r="JQW111" s="420"/>
      <c r="JQX111" s="420"/>
      <c r="JQY111" s="420"/>
      <c r="JQZ111" s="420"/>
      <c r="JRA111" s="420"/>
      <c r="JRB111" s="420"/>
      <c r="JRC111" s="420"/>
      <c r="JRD111" s="420"/>
      <c r="JRE111" s="420"/>
      <c r="JRF111" s="420"/>
      <c r="JRG111" s="420"/>
      <c r="JRH111" s="420"/>
      <c r="JRI111" s="420"/>
      <c r="JRJ111" s="420"/>
      <c r="JRK111" s="420"/>
      <c r="JRL111" s="420"/>
      <c r="JRM111" s="420"/>
      <c r="JRN111" s="420"/>
      <c r="JRO111" s="420"/>
      <c r="JRP111" s="420"/>
      <c r="JRQ111" s="420"/>
      <c r="JRR111" s="420"/>
      <c r="JRS111" s="420"/>
      <c r="JRT111" s="420"/>
      <c r="JRU111" s="420"/>
      <c r="JRV111" s="420"/>
      <c r="JRW111" s="420"/>
      <c r="JRX111" s="420"/>
      <c r="JRY111" s="420"/>
      <c r="JRZ111" s="420"/>
      <c r="JSA111" s="420"/>
      <c r="JSB111" s="420"/>
      <c r="JSC111" s="420"/>
      <c r="JSD111" s="420"/>
      <c r="JSE111" s="420"/>
      <c r="JSF111" s="420"/>
      <c r="JSG111" s="420"/>
      <c r="JSH111" s="420"/>
      <c r="JSI111" s="420"/>
      <c r="JSJ111" s="420"/>
      <c r="JSK111" s="420"/>
      <c r="JSL111" s="420"/>
      <c r="JSM111" s="420"/>
      <c r="JSN111" s="420"/>
      <c r="JSO111" s="420"/>
      <c r="JSP111" s="420"/>
      <c r="JSQ111" s="420"/>
      <c r="JSR111" s="420"/>
      <c r="JSS111" s="420"/>
      <c r="JST111" s="420"/>
      <c r="JSU111" s="420"/>
      <c r="JSV111" s="420"/>
      <c r="JSW111" s="420"/>
      <c r="JSX111" s="420"/>
      <c r="JSY111" s="420"/>
      <c r="JSZ111" s="420"/>
      <c r="JTA111" s="420"/>
      <c r="JTB111" s="420"/>
      <c r="JTC111" s="420"/>
      <c r="JTD111" s="420"/>
      <c r="JTE111" s="420"/>
      <c r="JTF111" s="420"/>
      <c r="JTG111" s="420"/>
      <c r="JTH111" s="420"/>
      <c r="JTI111" s="420"/>
      <c r="JTJ111" s="420"/>
      <c r="JTK111" s="420"/>
      <c r="JTL111" s="420"/>
      <c r="JTM111" s="420"/>
      <c r="JTN111" s="420"/>
      <c r="JTO111" s="420"/>
      <c r="JTP111" s="420"/>
      <c r="JTQ111" s="420"/>
      <c r="JTR111" s="420"/>
      <c r="JTS111" s="420"/>
      <c r="JTT111" s="420"/>
      <c r="JTU111" s="420"/>
      <c r="JTV111" s="420"/>
      <c r="JTW111" s="420"/>
      <c r="JTX111" s="420"/>
      <c r="JTY111" s="420"/>
      <c r="JTZ111" s="420"/>
      <c r="JUA111" s="420"/>
      <c r="JUB111" s="420"/>
      <c r="JUC111" s="420"/>
      <c r="JUD111" s="420"/>
      <c r="JUE111" s="420"/>
      <c r="JUF111" s="420"/>
      <c r="JUG111" s="420"/>
      <c r="JUH111" s="420"/>
      <c r="JUI111" s="420"/>
      <c r="JUJ111" s="420"/>
      <c r="JUK111" s="420"/>
      <c r="JUL111" s="420"/>
      <c r="JUM111" s="420"/>
      <c r="JUN111" s="420"/>
      <c r="JUO111" s="420"/>
      <c r="JUP111" s="420"/>
      <c r="JUQ111" s="420"/>
      <c r="JUR111" s="420"/>
      <c r="JUS111" s="420"/>
      <c r="JUT111" s="420"/>
      <c r="JUU111" s="420"/>
      <c r="JUV111" s="420"/>
      <c r="JUW111" s="420"/>
      <c r="JUX111" s="420"/>
      <c r="JUY111" s="420"/>
      <c r="JUZ111" s="420"/>
      <c r="JVA111" s="420"/>
      <c r="JVB111" s="420"/>
      <c r="JVC111" s="420"/>
      <c r="JVD111" s="420"/>
      <c r="JVE111" s="420"/>
      <c r="JVF111" s="420"/>
      <c r="JVG111" s="420"/>
      <c r="JVH111" s="420"/>
      <c r="JVI111" s="420"/>
      <c r="JVJ111" s="420"/>
      <c r="JVK111" s="420"/>
      <c r="JVL111" s="420"/>
      <c r="JVM111" s="420"/>
      <c r="JVN111" s="420"/>
      <c r="JVO111" s="420"/>
      <c r="JVP111" s="420"/>
      <c r="JVQ111" s="420"/>
      <c r="JVR111" s="420"/>
      <c r="JVS111" s="420"/>
      <c r="JVT111" s="420"/>
      <c r="JVU111" s="420"/>
      <c r="JVV111" s="420"/>
      <c r="JVW111" s="420"/>
      <c r="JVX111" s="420"/>
      <c r="JVY111" s="420"/>
      <c r="JVZ111" s="420"/>
      <c r="JWA111" s="420"/>
      <c r="JWB111" s="420"/>
      <c r="JWC111" s="420"/>
      <c r="JWD111" s="420"/>
      <c r="JWE111" s="420"/>
      <c r="JWF111" s="420"/>
      <c r="JWG111" s="420"/>
      <c r="JWH111" s="420"/>
      <c r="JWI111" s="420"/>
      <c r="JWJ111" s="420"/>
      <c r="JWK111" s="420"/>
      <c r="JWL111" s="420"/>
      <c r="JWM111" s="420"/>
      <c r="JWN111" s="420"/>
      <c r="JWO111" s="420"/>
      <c r="JWP111" s="420"/>
      <c r="JWQ111" s="420"/>
      <c r="JWR111" s="420"/>
      <c r="JWS111" s="420"/>
      <c r="JWT111" s="420"/>
      <c r="JWU111" s="420"/>
      <c r="JWV111" s="420"/>
      <c r="JWW111" s="420"/>
      <c r="JWX111" s="420"/>
      <c r="JWY111" s="420"/>
      <c r="JWZ111" s="420"/>
      <c r="JXA111" s="420"/>
      <c r="JXB111" s="420"/>
      <c r="JXC111" s="420"/>
      <c r="JXD111" s="420"/>
      <c r="JXE111" s="420"/>
      <c r="JXF111" s="420"/>
      <c r="JXG111" s="420"/>
      <c r="JXH111" s="420"/>
      <c r="JXI111" s="420"/>
      <c r="JXJ111" s="420"/>
      <c r="JXK111" s="420"/>
      <c r="JXL111" s="420"/>
      <c r="JXM111" s="420"/>
      <c r="JXN111" s="420"/>
      <c r="JXO111" s="420"/>
      <c r="JXP111" s="420"/>
      <c r="JXQ111" s="420"/>
      <c r="JXR111" s="420"/>
      <c r="JXS111" s="420"/>
      <c r="JXT111" s="420"/>
      <c r="JXU111" s="420"/>
      <c r="JXV111" s="420"/>
      <c r="JXW111" s="420"/>
      <c r="JXX111" s="420"/>
      <c r="JXY111" s="420"/>
      <c r="JXZ111" s="420"/>
      <c r="JYA111" s="420"/>
      <c r="JYB111" s="420"/>
      <c r="JYC111" s="420"/>
      <c r="JYD111" s="420"/>
      <c r="JYE111" s="420"/>
      <c r="JYF111" s="420"/>
      <c r="JYG111" s="420"/>
      <c r="JYH111" s="420"/>
      <c r="JYI111" s="420"/>
      <c r="JYJ111" s="420"/>
      <c r="JYK111" s="420"/>
      <c r="JYL111" s="420"/>
      <c r="JYM111" s="420"/>
      <c r="JYN111" s="420"/>
      <c r="JYO111" s="420"/>
      <c r="JYP111" s="420"/>
      <c r="JYQ111" s="420"/>
      <c r="JYR111" s="420"/>
      <c r="JYS111" s="420"/>
      <c r="JYT111" s="420"/>
      <c r="JYU111" s="420"/>
      <c r="JYV111" s="420"/>
      <c r="JYW111" s="420"/>
      <c r="JYX111" s="420"/>
      <c r="JYY111" s="420"/>
      <c r="JYZ111" s="420"/>
      <c r="JZA111" s="420"/>
      <c r="JZB111" s="420"/>
      <c r="JZC111" s="420"/>
      <c r="JZD111" s="420"/>
      <c r="JZE111" s="420"/>
      <c r="JZF111" s="420"/>
      <c r="JZG111" s="420"/>
      <c r="JZH111" s="420"/>
      <c r="JZI111" s="420"/>
      <c r="JZJ111" s="420"/>
      <c r="JZK111" s="420"/>
      <c r="JZL111" s="420"/>
      <c r="JZM111" s="420"/>
      <c r="JZN111" s="420"/>
      <c r="JZO111" s="420"/>
      <c r="JZP111" s="420"/>
      <c r="JZQ111" s="420"/>
      <c r="JZR111" s="420"/>
      <c r="JZS111" s="420"/>
      <c r="JZT111" s="420"/>
      <c r="JZU111" s="420"/>
      <c r="JZV111" s="420"/>
      <c r="JZW111" s="420"/>
      <c r="JZX111" s="420"/>
      <c r="JZY111" s="420"/>
      <c r="JZZ111" s="420"/>
      <c r="KAA111" s="420"/>
      <c r="KAB111" s="420"/>
      <c r="KAC111" s="420"/>
      <c r="KAD111" s="420"/>
      <c r="KAE111" s="420"/>
      <c r="KAF111" s="420"/>
      <c r="KAG111" s="420"/>
      <c r="KAH111" s="420"/>
      <c r="KAI111" s="420"/>
      <c r="KAJ111" s="420"/>
      <c r="KAK111" s="420"/>
      <c r="KAL111" s="420"/>
      <c r="KAM111" s="420"/>
      <c r="KAN111" s="420"/>
      <c r="KAO111" s="420"/>
      <c r="KAP111" s="420"/>
      <c r="KAQ111" s="420"/>
      <c r="KAR111" s="420"/>
      <c r="KAS111" s="420"/>
      <c r="KAT111" s="420"/>
      <c r="KAU111" s="420"/>
      <c r="KAV111" s="420"/>
      <c r="KAW111" s="420"/>
      <c r="KAX111" s="420"/>
      <c r="KAY111" s="420"/>
      <c r="KAZ111" s="420"/>
      <c r="KBA111" s="420"/>
      <c r="KBB111" s="420"/>
      <c r="KBC111" s="420"/>
      <c r="KBD111" s="420"/>
      <c r="KBE111" s="420"/>
      <c r="KBF111" s="420"/>
      <c r="KBG111" s="420"/>
      <c r="KBH111" s="420"/>
      <c r="KBI111" s="420"/>
      <c r="KBJ111" s="420"/>
      <c r="KBK111" s="420"/>
      <c r="KBL111" s="420"/>
      <c r="KBM111" s="420"/>
      <c r="KBN111" s="420"/>
      <c r="KBO111" s="420"/>
      <c r="KBP111" s="420"/>
      <c r="KBQ111" s="420"/>
      <c r="KBR111" s="420"/>
      <c r="KBS111" s="420"/>
      <c r="KBT111" s="420"/>
      <c r="KBU111" s="420"/>
      <c r="KBV111" s="420"/>
      <c r="KBW111" s="420"/>
      <c r="KBX111" s="420"/>
      <c r="KBY111" s="420"/>
      <c r="KBZ111" s="420"/>
      <c r="KCA111" s="420"/>
      <c r="KCB111" s="420"/>
      <c r="KCC111" s="420"/>
      <c r="KCD111" s="420"/>
      <c r="KCE111" s="420"/>
      <c r="KCF111" s="420"/>
      <c r="KCG111" s="420"/>
      <c r="KCH111" s="420"/>
      <c r="KCI111" s="420"/>
      <c r="KCJ111" s="420"/>
      <c r="KCK111" s="420"/>
      <c r="KCL111" s="420"/>
      <c r="KCM111" s="420"/>
      <c r="KCN111" s="420"/>
      <c r="KCO111" s="420"/>
      <c r="KCP111" s="420"/>
      <c r="KCQ111" s="420"/>
      <c r="KCR111" s="420"/>
      <c r="KCS111" s="420"/>
      <c r="KCT111" s="420"/>
      <c r="KCU111" s="420"/>
      <c r="KCV111" s="420"/>
      <c r="KCW111" s="420"/>
      <c r="KCX111" s="420"/>
      <c r="KCY111" s="420"/>
      <c r="KCZ111" s="420"/>
      <c r="KDA111" s="420"/>
      <c r="KDB111" s="420"/>
      <c r="KDC111" s="420"/>
      <c r="KDD111" s="420"/>
      <c r="KDE111" s="420"/>
      <c r="KDF111" s="420"/>
      <c r="KDG111" s="420"/>
      <c r="KDH111" s="420"/>
      <c r="KDI111" s="420"/>
      <c r="KDJ111" s="420"/>
      <c r="KDK111" s="420"/>
      <c r="KDL111" s="420"/>
      <c r="KDM111" s="420"/>
      <c r="KDN111" s="420"/>
      <c r="KDO111" s="420"/>
      <c r="KDP111" s="420"/>
      <c r="KDQ111" s="420"/>
      <c r="KDR111" s="420"/>
      <c r="KDS111" s="420"/>
      <c r="KDT111" s="420"/>
      <c r="KDU111" s="420"/>
      <c r="KDV111" s="420"/>
      <c r="KDW111" s="420"/>
      <c r="KDX111" s="420"/>
      <c r="KDY111" s="420"/>
      <c r="KDZ111" s="420"/>
      <c r="KEA111" s="420"/>
      <c r="KEB111" s="420"/>
      <c r="KEC111" s="420"/>
      <c r="KED111" s="420"/>
      <c r="KEE111" s="420"/>
      <c r="KEF111" s="420"/>
      <c r="KEG111" s="420"/>
      <c r="KEH111" s="420"/>
      <c r="KEI111" s="420"/>
      <c r="KEJ111" s="420"/>
      <c r="KEK111" s="420"/>
      <c r="KEL111" s="420"/>
      <c r="KEM111" s="420"/>
      <c r="KEN111" s="420"/>
      <c r="KEO111" s="420"/>
      <c r="KEP111" s="420"/>
      <c r="KEQ111" s="420"/>
      <c r="KER111" s="420"/>
      <c r="KES111" s="420"/>
      <c r="KET111" s="420"/>
      <c r="KEU111" s="420"/>
      <c r="KEV111" s="420"/>
      <c r="KEW111" s="420"/>
      <c r="KEX111" s="420"/>
      <c r="KEY111" s="420"/>
      <c r="KEZ111" s="420"/>
      <c r="KFA111" s="420"/>
      <c r="KFB111" s="420"/>
      <c r="KFC111" s="420"/>
      <c r="KFD111" s="420"/>
      <c r="KFE111" s="420"/>
      <c r="KFF111" s="420"/>
      <c r="KFG111" s="420"/>
      <c r="KFH111" s="420"/>
      <c r="KFI111" s="420"/>
      <c r="KFJ111" s="420"/>
      <c r="KFK111" s="420"/>
      <c r="KFL111" s="420"/>
      <c r="KFM111" s="420"/>
      <c r="KFN111" s="420"/>
      <c r="KFO111" s="420"/>
      <c r="KFP111" s="420"/>
      <c r="KFQ111" s="420"/>
      <c r="KFR111" s="420"/>
      <c r="KFS111" s="420"/>
      <c r="KFT111" s="420"/>
      <c r="KFU111" s="420"/>
      <c r="KFV111" s="420"/>
      <c r="KFW111" s="420"/>
      <c r="KFX111" s="420"/>
      <c r="KFY111" s="420"/>
      <c r="KFZ111" s="420"/>
      <c r="KGA111" s="420"/>
      <c r="KGB111" s="420"/>
      <c r="KGC111" s="420"/>
      <c r="KGD111" s="420"/>
      <c r="KGE111" s="420"/>
      <c r="KGF111" s="420"/>
      <c r="KGG111" s="420"/>
      <c r="KGH111" s="420"/>
      <c r="KGI111" s="420"/>
      <c r="KGJ111" s="420"/>
      <c r="KGK111" s="420"/>
      <c r="KGL111" s="420"/>
      <c r="KGM111" s="420"/>
      <c r="KGN111" s="420"/>
      <c r="KGO111" s="420"/>
      <c r="KGP111" s="420"/>
      <c r="KGQ111" s="420"/>
      <c r="KGR111" s="420"/>
      <c r="KGS111" s="420"/>
      <c r="KGT111" s="420"/>
      <c r="KGU111" s="420"/>
      <c r="KGV111" s="420"/>
      <c r="KGW111" s="420"/>
      <c r="KGX111" s="420"/>
      <c r="KGY111" s="420"/>
      <c r="KGZ111" s="420"/>
      <c r="KHA111" s="420"/>
      <c r="KHB111" s="420"/>
      <c r="KHC111" s="420"/>
      <c r="KHD111" s="420"/>
      <c r="KHE111" s="420"/>
      <c r="KHF111" s="420"/>
      <c r="KHG111" s="420"/>
      <c r="KHH111" s="420"/>
      <c r="KHI111" s="420"/>
      <c r="KHJ111" s="420"/>
      <c r="KHK111" s="420"/>
      <c r="KHL111" s="420"/>
      <c r="KHM111" s="420"/>
      <c r="KHN111" s="420"/>
      <c r="KHO111" s="420"/>
      <c r="KHP111" s="420"/>
      <c r="KHQ111" s="420"/>
      <c r="KHR111" s="420"/>
      <c r="KHS111" s="420"/>
      <c r="KHT111" s="420"/>
      <c r="KHU111" s="420"/>
      <c r="KHV111" s="420"/>
      <c r="KHW111" s="420"/>
      <c r="KHX111" s="420"/>
      <c r="KHY111" s="420"/>
      <c r="KHZ111" s="420"/>
      <c r="KIA111" s="420"/>
      <c r="KIB111" s="420"/>
      <c r="KIC111" s="420"/>
      <c r="KID111" s="420"/>
      <c r="KIE111" s="420"/>
      <c r="KIF111" s="420"/>
      <c r="KIG111" s="420"/>
      <c r="KIH111" s="420"/>
      <c r="KII111" s="420"/>
      <c r="KIJ111" s="420"/>
      <c r="KIK111" s="420"/>
      <c r="KIL111" s="420"/>
      <c r="KIM111" s="420"/>
      <c r="KIN111" s="420"/>
      <c r="KIO111" s="420"/>
      <c r="KIP111" s="420"/>
      <c r="KIQ111" s="420"/>
      <c r="KIR111" s="420"/>
      <c r="KIS111" s="420"/>
      <c r="KIT111" s="420"/>
      <c r="KIU111" s="420"/>
      <c r="KIV111" s="420"/>
      <c r="KIW111" s="420"/>
      <c r="KIX111" s="420"/>
      <c r="KIY111" s="420"/>
      <c r="KIZ111" s="420"/>
      <c r="KJA111" s="420"/>
      <c r="KJB111" s="420"/>
      <c r="KJC111" s="420"/>
      <c r="KJD111" s="420"/>
      <c r="KJE111" s="420"/>
      <c r="KJF111" s="420"/>
      <c r="KJG111" s="420"/>
      <c r="KJH111" s="420"/>
      <c r="KJI111" s="420"/>
      <c r="KJJ111" s="420"/>
      <c r="KJK111" s="420"/>
      <c r="KJL111" s="420"/>
      <c r="KJM111" s="420"/>
      <c r="KJN111" s="420"/>
      <c r="KJO111" s="420"/>
      <c r="KJP111" s="420"/>
      <c r="KJQ111" s="420"/>
      <c r="KJR111" s="420"/>
      <c r="KJS111" s="420"/>
      <c r="KJT111" s="420"/>
      <c r="KJU111" s="420"/>
      <c r="KJV111" s="420"/>
      <c r="KJW111" s="420"/>
      <c r="KJX111" s="420"/>
      <c r="KJY111" s="420"/>
      <c r="KJZ111" s="420"/>
      <c r="KKA111" s="420"/>
      <c r="KKB111" s="420"/>
      <c r="KKC111" s="420"/>
      <c r="KKD111" s="420"/>
      <c r="KKE111" s="420"/>
      <c r="KKF111" s="420"/>
      <c r="KKG111" s="420"/>
      <c r="KKH111" s="420"/>
      <c r="KKI111" s="420"/>
      <c r="KKJ111" s="420"/>
      <c r="KKK111" s="420"/>
      <c r="KKL111" s="420"/>
      <c r="KKM111" s="420"/>
      <c r="KKN111" s="420"/>
      <c r="KKO111" s="420"/>
      <c r="KKP111" s="420"/>
      <c r="KKQ111" s="420"/>
      <c r="KKR111" s="420"/>
      <c r="KKS111" s="420"/>
      <c r="KKT111" s="420"/>
      <c r="KKU111" s="420"/>
      <c r="KKV111" s="420"/>
      <c r="KKW111" s="420"/>
      <c r="KKX111" s="420"/>
      <c r="KKY111" s="420"/>
      <c r="KKZ111" s="420"/>
      <c r="KLA111" s="420"/>
      <c r="KLB111" s="420"/>
      <c r="KLC111" s="420"/>
      <c r="KLD111" s="420"/>
      <c r="KLE111" s="420"/>
      <c r="KLF111" s="420"/>
      <c r="KLG111" s="420"/>
      <c r="KLH111" s="420"/>
      <c r="KLI111" s="420"/>
      <c r="KLJ111" s="420"/>
      <c r="KLK111" s="420"/>
      <c r="KLL111" s="420"/>
      <c r="KLM111" s="420"/>
      <c r="KLN111" s="420"/>
      <c r="KLO111" s="420"/>
      <c r="KLP111" s="420"/>
      <c r="KLQ111" s="420"/>
      <c r="KLR111" s="420"/>
      <c r="KLS111" s="420"/>
      <c r="KLT111" s="420"/>
      <c r="KLU111" s="420"/>
      <c r="KLV111" s="420"/>
      <c r="KLW111" s="420"/>
      <c r="KLX111" s="420"/>
      <c r="KLY111" s="420"/>
      <c r="KLZ111" s="420"/>
      <c r="KMA111" s="420"/>
      <c r="KMB111" s="420"/>
      <c r="KMC111" s="420"/>
      <c r="KMD111" s="420"/>
      <c r="KME111" s="420"/>
      <c r="KMF111" s="420"/>
      <c r="KMG111" s="420"/>
      <c r="KMH111" s="420"/>
      <c r="KMI111" s="420"/>
      <c r="KMJ111" s="420"/>
      <c r="KMK111" s="420"/>
      <c r="KML111" s="420"/>
      <c r="KMM111" s="420"/>
      <c r="KMN111" s="420"/>
      <c r="KMO111" s="420"/>
      <c r="KMP111" s="420"/>
      <c r="KMQ111" s="420"/>
      <c r="KMR111" s="420"/>
      <c r="KMS111" s="420"/>
      <c r="KMT111" s="420"/>
      <c r="KMU111" s="420"/>
      <c r="KMV111" s="420"/>
      <c r="KMW111" s="420"/>
      <c r="KMX111" s="420"/>
      <c r="KMY111" s="420"/>
      <c r="KMZ111" s="420"/>
      <c r="KNA111" s="420"/>
      <c r="KNB111" s="420"/>
      <c r="KNC111" s="420"/>
      <c r="KND111" s="420"/>
      <c r="KNE111" s="420"/>
      <c r="KNF111" s="420"/>
      <c r="KNG111" s="420"/>
      <c r="KNH111" s="420"/>
      <c r="KNI111" s="420"/>
      <c r="KNJ111" s="420"/>
      <c r="KNK111" s="420"/>
      <c r="KNL111" s="420"/>
      <c r="KNM111" s="420"/>
      <c r="KNN111" s="420"/>
      <c r="KNO111" s="420"/>
      <c r="KNP111" s="420"/>
      <c r="KNQ111" s="420"/>
      <c r="KNR111" s="420"/>
      <c r="KNS111" s="420"/>
      <c r="KNT111" s="420"/>
      <c r="KNU111" s="420"/>
      <c r="KNV111" s="420"/>
      <c r="KNW111" s="420"/>
      <c r="KNX111" s="420"/>
      <c r="KNY111" s="420"/>
      <c r="KNZ111" s="420"/>
      <c r="KOA111" s="420"/>
      <c r="KOB111" s="420"/>
      <c r="KOC111" s="420"/>
      <c r="KOD111" s="420"/>
      <c r="KOE111" s="420"/>
      <c r="KOF111" s="420"/>
      <c r="KOG111" s="420"/>
      <c r="KOH111" s="420"/>
      <c r="KOI111" s="420"/>
      <c r="KOJ111" s="420"/>
      <c r="KOK111" s="420"/>
      <c r="KOL111" s="420"/>
      <c r="KOM111" s="420"/>
      <c r="KON111" s="420"/>
      <c r="KOO111" s="420"/>
      <c r="KOP111" s="420"/>
      <c r="KOQ111" s="420"/>
      <c r="KOR111" s="420"/>
      <c r="KOS111" s="420"/>
      <c r="KOT111" s="420"/>
      <c r="KOU111" s="420"/>
      <c r="KOV111" s="420"/>
      <c r="KOW111" s="420"/>
      <c r="KOX111" s="420"/>
      <c r="KOY111" s="420"/>
      <c r="KOZ111" s="420"/>
      <c r="KPA111" s="420"/>
      <c r="KPB111" s="420"/>
      <c r="KPC111" s="420"/>
      <c r="KPD111" s="420"/>
      <c r="KPE111" s="420"/>
      <c r="KPF111" s="420"/>
      <c r="KPG111" s="420"/>
      <c r="KPH111" s="420"/>
      <c r="KPI111" s="420"/>
      <c r="KPJ111" s="420"/>
      <c r="KPK111" s="420"/>
      <c r="KPL111" s="420"/>
      <c r="KPM111" s="420"/>
      <c r="KPN111" s="420"/>
      <c r="KPO111" s="420"/>
      <c r="KPP111" s="420"/>
      <c r="KPQ111" s="420"/>
      <c r="KPR111" s="420"/>
      <c r="KPS111" s="420"/>
      <c r="KPT111" s="420"/>
      <c r="KPU111" s="420"/>
      <c r="KPV111" s="420"/>
      <c r="KPW111" s="420"/>
      <c r="KPX111" s="420"/>
      <c r="KPY111" s="420"/>
      <c r="KPZ111" s="420"/>
      <c r="KQA111" s="420"/>
      <c r="KQB111" s="420"/>
      <c r="KQC111" s="420"/>
      <c r="KQD111" s="420"/>
      <c r="KQE111" s="420"/>
      <c r="KQF111" s="420"/>
      <c r="KQG111" s="420"/>
      <c r="KQH111" s="420"/>
      <c r="KQI111" s="420"/>
      <c r="KQJ111" s="420"/>
      <c r="KQK111" s="420"/>
      <c r="KQL111" s="420"/>
      <c r="KQM111" s="420"/>
      <c r="KQN111" s="420"/>
      <c r="KQO111" s="420"/>
      <c r="KQP111" s="420"/>
      <c r="KQQ111" s="420"/>
      <c r="KQR111" s="420"/>
      <c r="KQS111" s="420"/>
      <c r="KQT111" s="420"/>
      <c r="KQU111" s="420"/>
      <c r="KQV111" s="420"/>
      <c r="KQW111" s="420"/>
      <c r="KQX111" s="420"/>
      <c r="KQY111" s="420"/>
      <c r="KQZ111" s="420"/>
      <c r="KRA111" s="420"/>
      <c r="KRB111" s="420"/>
      <c r="KRC111" s="420"/>
      <c r="KRD111" s="420"/>
      <c r="KRE111" s="420"/>
      <c r="KRF111" s="420"/>
      <c r="KRG111" s="420"/>
      <c r="KRH111" s="420"/>
      <c r="KRI111" s="420"/>
      <c r="KRJ111" s="420"/>
      <c r="KRK111" s="420"/>
      <c r="KRL111" s="420"/>
      <c r="KRM111" s="420"/>
      <c r="KRN111" s="420"/>
      <c r="KRO111" s="420"/>
      <c r="KRP111" s="420"/>
      <c r="KRQ111" s="420"/>
      <c r="KRR111" s="420"/>
      <c r="KRS111" s="420"/>
      <c r="KRT111" s="420"/>
      <c r="KRU111" s="420"/>
      <c r="KRV111" s="420"/>
      <c r="KRW111" s="420"/>
      <c r="KRX111" s="420"/>
      <c r="KRY111" s="420"/>
      <c r="KRZ111" s="420"/>
      <c r="KSA111" s="420"/>
      <c r="KSB111" s="420"/>
      <c r="KSC111" s="420"/>
      <c r="KSD111" s="420"/>
      <c r="KSE111" s="420"/>
      <c r="KSF111" s="420"/>
      <c r="KSG111" s="420"/>
      <c r="KSH111" s="420"/>
      <c r="KSI111" s="420"/>
      <c r="KSJ111" s="420"/>
      <c r="KSK111" s="420"/>
      <c r="KSL111" s="420"/>
      <c r="KSM111" s="420"/>
      <c r="KSN111" s="420"/>
      <c r="KSO111" s="420"/>
      <c r="KSP111" s="420"/>
      <c r="KSQ111" s="420"/>
      <c r="KSR111" s="420"/>
      <c r="KSS111" s="420"/>
      <c r="KST111" s="420"/>
      <c r="KSU111" s="420"/>
      <c r="KSV111" s="420"/>
      <c r="KSW111" s="420"/>
      <c r="KSX111" s="420"/>
      <c r="KSY111" s="420"/>
      <c r="KSZ111" s="420"/>
      <c r="KTA111" s="420"/>
      <c r="KTB111" s="420"/>
      <c r="KTC111" s="420"/>
      <c r="KTD111" s="420"/>
      <c r="KTE111" s="420"/>
      <c r="KTF111" s="420"/>
      <c r="KTG111" s="420"/>
      <c r="KTH111" s="420"/>
      <c r="KTI111" s="420"/>
      <c r="KTJ111" s="420"/>
      <c r="KTK111" s="420"/>
      <c r="KTL111" s="420"/>
      <c r="KTM111" s="420"/>
      <c r="KTN111" s="420"/>
      <c r="KTO111" s="420"/>
      <c r="KTP111" s="420"/>
      <c r="KTQ111" s="420"/>
      <c r="KTR111" s="420"/>
      <c r="KTS111" s="420"/>
      <c r="KTT111" s="420"/>
      <c r="KTU111" s="420"/>
      <c r="KTV111" s="420"/>
      <c r="KTW111" s="420"/>
      <c r="KTX111" s="420"/>
      <c r="KTY111" s="420"/>
      <c r="KTZ111" s="420"/>
      <c r="KUA111" s="420"/>
      <c r="KUB111" s="420"/>
      <c r="KUC111" s="420"/>
      <c r="KUD111" s="420"/>
      <c r="KUE111" s="420"/>
      <c r="KUF111" s="420"/>
      <c r="KUG111" s="420"/>
      <c r="KUH111" s="420"/>
      <c r="KUI111" s="420"/>
      <c r="KUJ111" s="420"/>
      <c r="KUK111" s="420"/>
      <c r="KUL111" s="420"/>
      <c r="KUM111" s="420"/>
      <c r="KUN111" s="420"/>
      <c r="KUO111" s="420"/>
      <c r="KUP111" s="420"/>
      <c r="KUQ111" s="420"/>
      <c r="KUR111" s="420"/>
      <c r="KUS111" s="420"/>
      <c r="KUT111" s="420"/>
      <c r="KUU111" s="420"/>
      <c r="KUV111" s="420"/>
      <c r="KUW111" s="420"/>
      <c r="KUX111" s="420"/>
      <c r="KUY111" s="420"/>
      <c r="KUZ111" s="420"/>
      <c r="KVA111" s="420"/>
      <c r="KVB111" s="420"/>
      <c r="KVC111" s="420"/>
      <c r="KVD111" s="420"/>
      <c r="KVE111" s="420"/>
      <c r="KVF111" s="420"/>
      <c r="KVG111" s="420"/>
      <c r="KVH111" s="420"/>
      <c r="KVI111" s="420"/>
      <c r="KVJ111" s="420"/>
      <c r="KVK111" s="420"/>
      <c r="KVL111" s="420"/>
      <c r="KVM111" s="420"/>
      <c r="KVN111" s="420"/>
      <c r="KVO111" s="420"/>
      <c r="KVP111" s="420"/>
      <c r="KVQ111" s="420"/>
      <c r="KVR111" s="420"/>
      <c r="KVS111" s="420"/>
      <c r="KVT111" s="420"/>
      <c r="KVU111" s="420"/>
      <c r="KVV111" s="420"/>
      <c r="KVW111" s="420"/>
      <c r="KVX111" s="420"/>
      <c r="KVY111" s="420"/>
      <c r="KVZ111" s="420"/>
      <c r="KWA111" s="420"/>
      <c r="KWB111" s="420"/>
      <c r="KWC111" s="420"/>
      <c r="KWD111" s="420"/>
      <c r="KWE111" s="420"/>
      <c r="KWF111" s="420"/>
      <c r="KWG111" s="420"/>
      <c r="KWH111" s="420"/>
      <c r="KWI111" s="420"/>
      <c r="KWJ111" s="420"/>
      <c r="KWK111" s="420"/>
      <c r="KWL111" s="420"/>
      <c r="KWM111" s="420"/>
      <c r="KWN111" s="420"/>
      <c r="KWO111" s="420"/>
      <c r="KWP111" s="420"/>
      <c r="KWQ111" s="420"/>
      <c r="KWR111" s="420"/>
      <c r="KWS111" s="420"/>
      <c r="KWT111" s="420"/>
      <c r="KWU111" s="420"/>
      <c r="KWV111" s="420"/>
      <c r="KWW111" s="420"/>
      <c r="KWX111" s="420"/>
      <c r="KWY111" s="420"/>
      <c r="KWZ111" s="420"/>
      <c r="KXA111" s="420"/>
      <c r="KXB111" s="420"/>
      <c r="KXC111" s="420"/>
      <c r="KXD111" s="420"/>
      <c r="KXE111" s="420"/>
      <c r="KXF111" s="420"/>
      <c r="KXG111" s="420"/>
      <c r="KXH111" s="420"/>
      <c r="KXI111" s="420"/>
      <c r="KXJ111" s="420"/>
      <c r="KXK111" s="420"/>
      <c r="KXL111" s="420"/>
      <c r="KXM111" s="420"/>
      <c r="KXN111" s="420"/>
      <c r="KXO111" s="420"/>
      <c r="KXP111" s="420"/>
      <c r="KXQ111" s="420"/>
      <c r="KXR111" s="420"/>
      <c r="KXS111" s="420"/>
      <c r="KXT111" s="420"/>
      <c r="KXU111" s="420"/>
      <c r="KXV111" s="420"/>
      <c r="KXW111" s="420"/>
      <c r="KXX111" s="420"/>
      <c r="KXY111" s="420"/>
      <c r="KXZ111" s="420"/>
      <c r="KYA111" s="420"/>
      <c r="KYB111" s="420"/>
      <c r="KYC111" s="420"/>
      <c r="KYD111" s="420"/>
      <c r="KYE111" s="420"/>
      <c r="KYF111" s="420"/>
      <c r="KYG111" s="420"/>
      <c r="KYH111" s="420"/>
      <c r="KYI111" s="420"/>
      <c r="KYJ111" s="420"/>
      <c r="KYK111" s="420"/>
      <c r="KYL111" s="420"/>
      <c r="KYM111" s="420"/>
      <c r="KYN111" s="420"/>
      <c r="KYO111" s="420"/>
      <c r="KYP111" s="420"/>
      <c r="KYQ111" s="420"/>
      <c r="KYR111" s="420"/>
      <c r="KYS111" s="420"/>
      <c r="KYT111" s="420"/>
      <c r="KYU111" s="420"/>
      <c r="KYV111" s="420"/>
      <c r="KYW111" s="420"/>
      <c r="KYX111" s="420"/>
      <c r="KYY111" s="420"/>
      <c r="KYZ111" s="420"/>
      <c r="KZA111" s="420"/>
      <c r="KZB111" s="420"/>
      <c r="KZC111" s="420"/>
      <c r="KZD111" s="420"/>
      <c r="KZE111" s="420"/>
      <c r="KZF111" s="420"/>
      <c r="KZG111" s="420"/>
      <c r="KZH111" s="420"/>
      <c r="KZI111" s="420"/>
      <c r="KZJ111" s="420"/>
      <c r="KZK111" s="420"/>
      <c r="KZL111" s="420"/>
      <c r="KZM111" s="420"/>
      <c r="KZN111" s="420"/>
      <c r="KZO111" s="420"/>
      <c r="KZP111" s="420"/>
      <c r="KZQ111" s="420"/>
      <c r="KZR111" s="420"/>
      <c r="KZS111" s="420"/>
      <c r="KZT111" s="420"/>
      <c r="KZU111" s="420"/>
      <c r="KZV111" s="420"/>
      <c r="KZW111" s="420"/>
      <c r="KZX111" s="420"/>
      <c r="KZY111" s="420"/>
      <c r="KZZ111" s="420"/>
      <c r="LAA111" s="420"/>
      <c r="LAB111" s="420"/>
      <c r="LAC111" s="420"/>
      <c r="LAD111" s="420"/>
      <c r="LAE111" s="420"/>
      <c r="LAF111" s="420"/>
      <c r="LAG111" s="420"/>
      <c r="LAH111" s="420"/>
      <c r="LAI111" s="420"/>
      <c r="LAJ111" s="420"/>
      <c r="LAK111" s="420"/>
      <c r="LAL111" s="420"/>
      <c r="LAM111" s="420"/>
      <c r="LAN111" s="420"/>
      <c r="LAO111" s="420"/>
      <c r="LAP111" s="420"/>
      <c r="LAQ111" s="420"/>
      <c r="LAR111" s="420"/>
      <c r="LAS111" s="420"/>
      <c r="LAT111" s="420"/>
      <c r="LAU111" s="420"/>
      <c r="LAV111" s="420"/>
      <c r="LAW111" s="420"/>
      <c r="LAX111" s="420"/>
      <c r="LAY111" s="420"/>
      <c r="LAZ111" s="420"/>
      <c r="LBA111" s="420"/>
      <c r="LBB111" s="420"/>
      <c r="LBC111" s="420"/>
      <c r="LBD111" s="420"/>
      <c r="LBE111" s="420"/>
      <c r="LBF111" s="420"/>
      <c r="LBG111" s="420"/>
      <c r="LBH111" s="420"/>
      <c r="LBI111" s="420"/>
      <c r="LBJ111" s="420"/>
      <c r="LBK111" s="420"/>
      <c r="LBL111" s="420"/>
      <c r="LBM111" s="420"/>
      <c r="LBN111" s="420"/>
      <c r="LBO111" s="420"/>
      <c r="LBP111" s="420"/>
      <c r="LBQ111" s="420"/>
      <c r="LBR111" s="420"/>
      <c r="LBS111" s="420"/>
      <c r="LBT111" s="420"/>
      <c r="LBU111" s="420"/>
      <c r="LBV111" s="420"/>
      <c r="LBW111" s="420"/>
      <c r="LBX111" s="420"/>
      <c r="LBY111" s="420"/>
      <c r="LBZ111" s="420"/>
      <c r="LCA111" s="420"/>
      <c r="LCB111" s="420"/>
      <c r="LCC111" s="420"/>
      <c r="LCD111" s="420"/>
      <c r="LCE111" s="420"/>
      <c r="LCF111" s="420"/>
      <c r="LCG111" s="420"/>
      <c r="LCH111" s="420"/>
      <c r="LCI111" s="420"/>
      <c r="LCJ111" s="420"/>
      <c r="LCK111" s="420"/>
      <c r="LCL111" s="420"/>
      <c r="LCM111" s="420"/>
      <c r="LCN111" s="420"/>
      <c r="LCO111" s="420"/>
      <c r="LCP111" s="420"/>
      <c r="LCQ111" s="420"/>
      <c r="LCR111" s="420"/>
      <c r="LCS111" s="420"/>
      <c r="LCT111" s="420"/>
      <c r="LCU111" s="420"/>
      <c r="LCV111" s="420"/>
      <c r="LCW111" s="420"/>
      <c r="LCX111" s="420"/>
      <c r="LCY111" s="420"/>
      <c r="LCZ111" s="420"/>
      <c r="LDA111" s="420"/>
      <c r="LDB111" s="420"/>
      <c r="LDC111" s="420"/>
      <c r="LDD111" s="420"/>
      <c r="LDE111" s="420"/>
      <c r="LDF111" s="420"/>
      <c r="LDG111" s="420"/>
      <c r="LDH111" s="420"/>
      <c r="LDI111" s="420"/>
      <c r="LDJ111" s="420"/>
      <c r="LDK111" s="420"/>
      <c r="LDL111" s="420"/>
      <c r="LDM111" s="420"/>
      <c r="LDN111" s="420"/>
      <c r="LDO111" s="420"/>
      <c r="LDP111" s="420"/>
      <c r="LDQ111" s="420"/>
      <c r="LDR111" s="420"/>
      <c r="LDS111" s="420"/>
      <c r="LDT111" s="420"/>
      <c r="LDU111" s="420"/>
      <c r="LDV111" s="420"/>
      <c r="LDW111" s="420"/>
      <c r="LDX111" s="420"/>
      <c r="LDY111" s="420"/>
      <c r="LDZ111" s="420"/>
      <c r="LEA111" s="420"/>
      <c r="LEB111" s="420"/>
      <c r="LEC111" s="420"/>
      <c r="LED111" s="420"/>
      <c r="LEE111" s="420"/>
      <c r="LEF111" s="420"/>
      <c r="LEG111" s="420"/>
      <c r="LEH111" s="420"/>
      <c r="LEI111" s="420"/>
      <c r="LEJ111" s="420"/>
      <c r="LEK111" s="420"/>
      <c r="LEL111" s="420"/>
      <c r="LEM111" s="420"/>
      <c r="LEN111" s="420"/>
      <c r="LEO111" s="420"/>
      <c r="LEP111" s="420"/>
      <c r="LEQ111" s="420"/>
      <c r="LER111" s="420"/>
      <c r="LES111" s="420"/>
      <c r="LET111" s="420"/>
      <c r="LEU111" s="420"/>
      <c r="LEV111" s="420"/>
      <c r="LEW111" s="420"/>
      <c r="LEX111" s="420"/>
      <c r="LEY111" s="420"/>
      <c r="LEZ111" s="420"/>
      <c r="LFA111" s="420"/>
      <c r="LFB111" s="420"/>
      <c r="LFC111" s="420"/>
      <c r="LFD111" s="420"/>
      <c r="LFE111" s="420"/>
      <c r="LFF111" s="420"/>
      <c r="LFG111" s="420"/>
      <c r="LFH111" s="420"/>
      <c r="LFI111" s="420"/>
      <c r="LFJ111" s="420"/>
      <c r="LFK111" s="420"/>
      <c r="LFL111" s="420"/>
      <c r="LFM111" s="420"/>
      <c r="LFN111" s="420"/>
      <c r="LFO111" s="420"/>
      <c r="LFP111" s="420"/>
      <c r="LFQ111" s="420"/>
      <c r="LFR111" s="420"/>
      <c r="LFS111" s="420"/>
      <c r="LFT111" s="420"/>
      <c r="LFU111" s="420"/>
      <c r="LFV111" s="420"/>
      <c r="LFW111" s="420"/>
      <c r="LFX111" s="420"/>
      <c r="LFY111" s="420"/>
      <c r="LFZ111" s="420"/>
      <c r="LGA111" s="420"/>
      <c r="LGB111" s="420"/>
      <c r="LGC111" s="420"/>
      <c r="LGD111" s="420"/>
      <c r="LGE111" s="420"/>
      <c r="LGF111" s="420"/>
      <c r="LGG111" s="420"/>
      <c r="LGH111" s="420"/>
      <c r="LGI111" s="420"/>
      <c r="LGJ111" s="420"/>
      <c r="LGK111" s="420"/>
      <c r="LGL111" s="420"/>
      <c r="LGM111" s="420"/>
      <c r="LGN111" s="420"/>
      <c r="LGO111" s="420"/>
      <c r="LGP111" s="420"/>
      <c r="LGQ111" s="420"/>
      <c r="LGR111" s="420"/>
      <c r="LGS111" s="420"/>
      <c r="LGT111" s="420"/>
      <c r="LGU111" s="420"/>
      <c r="LGV111" s="420"/>
      <c r="LGW111" s="420"/>
      <c r="LGX111" s="420"/>
      <c r="LGY111" s="420"/>
      <c r="LGZ111" s="420"/>
      <c r="LHA111" s="420"/>
      <c r="LHB111" s="420"/>
      <c r="LHC111" s="420"/>
      <c r="LHD111" s="420"/>
      <c r="LHE111" s="420"/>
      <c r="LHF111" s="420"/>
      <c r="LHG111" s="420"/>
      <c r="LHH111" s="420"/>
      <c r="LHI111" s="420"/>
      <c r="LHJ111" s="420"/>
      <c r="LHK111" s="420"/>
      <c r="LHL111" s="420"/>
      <c r="LHM111" s="420"/>
      <c r="LHN111" s="420"/>
      <c r="LHO111" s="420"/>
      <c r="LHP111" s="420"/>
      <c r="LHQ111" s="420"/>
      <c r="LHR111" s="420"/>
      <c r="LHS111" s="420"/>
      <c r="LHT111" s="420"/>
      <c r="LHU111" s="420"/>
      <c r="LHV111" s="420"/>
      <c r="LHW111" s="420"/>
      <c r="LHX111" s="420"/>
      <c r="LHY111" s="420"/>
      <c r="LHZ111" s="420"/>
      <c r="LIA111" s="420"/>
      <c r="LIB111" s="420"/>
      <c r="LIC111" s="420"/>
      <c r="LID111" s="420"/>
      <c r="LIE111" s="420"/>
      <c r="LIF111" s="420"/>
      <c r="LIG111" s="420"/>
      <c r="LIH111" s="420"/>
      <c r="LII111" s="420"/>
      <c r="LIJ111" s="420"/>
      <c r="LIK111" s="420"/>
      <c r="LIL111" s="420"/>
      <c r="LIM111" s="420"/>
      <c r="LIN111" s="420"/>
      <c r="LIO111" s="420"/>
      <c r="LIP111" s="420"/>
      <c r="LIQ111" s="420"/>
      <c r="LIR111" s="420"/>
      <c r="LIS111" s="420"/>
      <c r="LIT111" s="420"/>
      <c r="LIU111" s="420"/>
      <c r="LIV111" s="420"/>
      <c r="LIW111" s="420"/>
      <c r="LIX111" s="420"/>
      <c r="LIY111" s="420"/>
      <c r="LIZ111" s="420"/>
      <c r="LJA111" s="420"/>
      <c r="LJB111" s="420"/>
      <c r="LJC111" s="420"/>
      <c r="LJD111" s="420"/>
      <c r="LJE111" s="420"/>
      <c r="LJF111" s="420"/>
      <c r="LJG111" s="420"/>
      <c r="LJH111" s="420"/>
      <c r="LJI111" s="420"/>
      <c r="LJJ111" s="420"/>
      <c r="LJK111" s="420"/>
      <c r="LJL111" s="420"/>
      <c r="LJM111" s="420"/>
      <c r="LJN111" s="420"/>
      <c r="LJO111" s="420"/>
      <c r="LJP111" s="420"/>
      <c r="LJQ111" s="420"/>
      <c r="LJR111" s="420"/>
      <c r="LJS111" s="420"/>
      <c r="LJT111" s="420"/>
      <c r="LJU111" s="420"/>
      <c r="LJV111" s="420"/>
      <c r="LJW111" s="420"/>
      <c r="LJX111" s="420"/>
      <c r="LJY111" s="420"/>
      <c r="LJZ111" s="420"/>
      <c r="LKA111" s="420"/>
      <c r="LKB111" s="420"/>
      <c r="LKC111" s="420"/>
      <c r="LKD111" s="420"/>
      <c r="LKE111" s="420"/>
      <c r="LKF111" s="420"/>
      <c r="LKG111" s="420"/>
      <c r="LKH111" s="420"/>
      <c r="LKI111" s="420"/>
      <c r="LKJ111" s="420"/>
      <c r="LKK111" s="420"/>
      <c r="LKL111" s="420"/>
      <c r="LKM111" s="420"/>
      <c r="LKN111" s="420"/>
      <c r="LKO111" s="420"/>
      <c r="LKP111" s="420"/>
      <c r="LKQ111" s="420"/>
      <c r="LKR111" s="420"/>
      <c r="LKS111" s="420"/>
      <c r="LKT111" s="420"/>
      <c r="LKU111" s="420"/>
      <c r="LKV111" s="420"/>
      <c r="LKW111" s="420"/>
      <c r="LKX111" s="420"/>
      <c r="LKY111" s="420"/>
      <c r="LKZ111" s="420"/>
      <c r="LLA111" s="420"/>
      <c r="LLB111" s="420"/>
      <c r="LLC111" s="420"/>
      <c r="LLD111" s="420"/>
      <c r="LLE111" s="420"/>
      <c r="LLF111" s="420"/>
      <c r="LLG111" s="420"/>
      <c r="LLH111" s="420"/>
      <c r="LLI111" s="420"/>
      <c r="LLJ111" s="420"/>
      <c r="LLK111" s="420"/>
      <c r="LLL111" s="420"/>
      <c r="LLM111" s="420"/>
      <c r="LLN111" s="420"/>
      <c r="LLO111" s="420"/>
      <c r="LLP111" s="420"/>
      <c r="LLQ111" s="420"/>
      <c r="LLR111" s="420"/>
      <c r="LLS111" s="420"/>
      <c r="LLT111" s="420"/>
      <c r="LLU111" s="420"/>
      <c r="LLV111" s="420"/>
      <c r="LLW111" s="420"/>
      <c r="LLX111" s="420"/>
      <c r="LLY111" s="420"/>
      <c r="LLZ111" s="420"/>
      <c r="LMA111" s="420"/>
      <c r="LMB111" s="420"/>
      <c r="LMC111" s="420"/>
      <c r="LMD111" s="420"/>
      <c r="LME111" s="420"/>
      <c r="LMF111" s="420"/>
      <c r="LMG111" s="420"/>
      <c r="LMH111" s="420"/>
      <c r="LMI111" s="420"/>
      <c r="LMJ111" s="420"/>
      <c r="LMK111" s="420"/>
      <c r="LML111" s="420"/>
      <c r="LMM111" s="420"/>
      <c r="LMN111" s="420"/>
      <c r="LMO111" s="420"/>
      <c r="LMP111" s="420"/>
      <c r="LMQ111" s="420"/>
      <c r="LMR111" s="420"/>
      <c r="LMS111" s="420"/>
      <c r="LMT111" s="420"/>
      <c r="LMU111" s="420"/>
      <c r="LMV111" s="420"/>
      <c r="LMW111" s="420"/>
      <c r="LMX111" s="420"/>
      <c r="LMY111" s="420"/>
      <c r="LMZ111" s="420"/>
      <c r="LNA111" s="420"/>
      <c r="LNB111" s="420"/>
      <c r="LNC111" s="420"/>
      <c r="LND111" s="420"/>
      <c r="LNE111" s="420"/>
      <c r="LNF111" s="420"/>
      <c r="LNG111" s="420"/>
      <c r="LNH111" s="420"/>
      <c r="LNI111" s="420"/>
      <c r="LNJ111" s="420"/>
      <c r="LNK111" s="420"/>
      <c r="LNL111" s="420"/>
      <c r="LNM111" s="420"/>
      <c r="LNN111" s="420"/>
      <c r="LNO111" s="420"/>
      <c r="LNP111" s="420"/>
      <c r="LNQ111" s="420"/>
      <c r="LNR111" s="420"/>
      <c r="LNS111" s="420"/>
      <c r="LNT111" s="420"/>
      <c r="LNU111" s="420"/>
      <c r="LNV111" s="420"/>
      <c r="LNW111" s="420"/>
      <c r="LNX111" s="420"/>
      <c r="LNY111" s="420"/>
      <c r="LNZ111" s="420"/>
      <c r="LOA111" s="420"/>
      <c r="LOB111" s="420"/>
      <c r="LOC111" s="420"/>
      <c r="LOD111" s="420"/>
      <c r="LOE111" s="420"/>
      <c r="LOF111" s="420"/>
      <c r="LOG111" s="420"/>
      <c r="LOH111" s="420"/>
      <c r="LOI111" s="420"/>
      <c r="LOJ111" s="420"/>
      <c r="LOK111" s="420"/>
      <c r="LOL111" s="420"/>
      <c r="LOM111" s="420"/>
      <c r="LON111" s="420"/>
      <c r="LOO111" s="420"/>
      <c r="LOP111" s="420"/>
      <c r="LOQ111" s="420"/>
      <c r="LOR111" s="420"/>
      <c r="LOS111" s="420"/>
      <c r="LOT111" s="420"/>
      <c r="LOU111" s="420"/>
      <c r="LOV111" s="420"/>
      <c r="LOW111" s="420"/>
      <c r="LOX111" s="420"/>
      <c r="LOY111" s="420"/>
      <c r="LOZ111" s="420"/>
      <c r="LPA111" s="420"/>
      <c r="LPB111" s="420"/>
      <c r="LPC111" s="420"/>
      <c r="LPD111" s="420"/>
      <c r="LPE111" s="420"/>
      <c r="LPF111" s="420"/>
      <c r="LPG111" s="420"/>
      <c r="LPH111" s="420"/>
      <c r="LPI111" s="420"/>
      <c r="LPJ111" s="420"/>
      <c r="LPK111" s="420"/>
      <c r="LPL111" s="420"/>
      <c r="LPM111" s="420"/>
      <c r="LPN111" s="420"/>
      <c r="LPO111" s="420"/>
      <c r="LPP111" s="420"/>
      <c r="LPQ111" s="420"/>
      <c r="LPR111" s="420"/>
      <c r="LPS111" s="420"/>
      <c r="LPT111" s="420"/>
      <c r="LPU111" s="420"/>
      <c r="LPV111" s="420"/>
      <c r="LPW111" s="420"/>
      <c r="LPX111" s="420"/>
      <c r="LPY111" s="420"/>
      <c r="LPZ111" s="420"/>
      <c r="LQA111" s="420"/>
      <c r="LQB111" s="420"/>
      <c r="LQC111" s="420"/>
      <c r="LQD111" s="420"/>
      <c r="LQE111" s="420"/>
      <c r="LQF111" s="420"/>
      <c r="LQG111" s="420"/>
      <c r="LQH111" s="420"/>
      <c r="LQI111" s="420"/>
      <c r="LQJ111" s="420"/>
      <c r="LQK111" s="420"/>
      <c r="LQL111" s="420"/>
      <c r="LQM111" s="420"/>
      <c r="LQN111" s="420"/>
      <c r="LQO111" s="420"/>
      <c r="LQP111" s="420"/>
      <c r="LQQ111" s="420"/>
      <c r="LQR111" s="420"/>
      <c r="LQS111" s="420"/>
      <c r="LQT111" s="420"/>
      <c r="LQU111" s="420"/>
      <c r="LQV111" s="420"/>
      <c r="LQW111" s="420"/>
      <c r="LQX111" s="420"/>
      <c r="LQY111" s="420"/>
      <c r="LQZ111" s="420"/>
      <c r="LRA111" s="420"/>
      <c r="LRB111" s="420"/>
      <c r="LRC111" s="420"/>
      <c r="LRD111" s="420"/>
      <c r="LRE111" s="420"/>
      <c r="LRF111" s="420"/>
      <c r="LRG111" s="420"/>
      <c r="LRH111" s="420"/>
      <c r="LRI111" s="420"/>
      <c r="LRJ111" s="420"/>
      <c r="LRK111" s="420"/>
      <c r="LRL111" s="420"/>
      <c r="LRM111" s="420"/>
      <c r="LRN111" s="420"/>
      <c r="LRO111" s="420"/>
      <c r="LRP111" s="420"/>
      <c r="LRQ111" s="420"/>
      <c r="LRR111" s="420"/>
      <c r="LRS111" s="420"/>
      <c r="LRT111" s="420"/>
      <c r="LRU111" s="420"/>
      <c r="LRV111" s="420"/>
      <c r="LRW111" s="420"/>
      <c r="LRX111" s="420"/>
      <c r="LRY111" s="420"/>
      <c r="LRZ111" s="420"/>
      <c r="LSA111" s="420"/>
      <c r="LSB111" s="420"/>
      <c r="LSC111" s="420"/>
      <c r="LSD111" s="420"/>
      <c r="LSE111" s="420"/>
      <c r="LSF111" s="420"/>
      <c r="LSG111" s="420"/>
      <c r="LSH111" s="420"/>
      <c r="LSI111" s="420"/>
      <c r="LSJ111" s="420"/>
      <c r="LSK111" s="420"/>
      <c r="LSL111" s="420"/>
      <c r="LSM111" s="420"/>
      <c r="LSN111" s="420"/>
      <c r="LSO111" s="420"/>
      <c r="LSP111" s="420"/>
      <c r="LSQ111" s="420"/>
      <c r="LSR111" s="420"/>
      <c r="LSS111" s="420"/>
      <c r="LST111" s="420"/>
      <c r="LSU111" s="420"/>
      <c r="LSV111" s="420"/>
      <c r="LSW111" s="420"/>
      <c r="LSX111" s="420"/>
      <c r="LSY111" s="420"/>
      <c r="LSZ111" s="420"/>
      <c r="LTA111" s="420"/>
      <c r="LTB111" s="420"/>
      <c r="LTC111" s="420"/>
      <c r="LTD111" s="420"/>
      <c r="LTE111" s="420"/>
      <c r="LTF111" s="420"/>
      <c r="LTG111" s="420"/>
      <c r="LTH111" s="420"/>
      <c r="LTI111" s="420"/>
      <c r="LTJ111" s="420"/>
      <c r="LTK111" s="420"/>
      <c r="LTL111" s="420"/>
      <c r="LTM111" s="420"/>
      <c r="LTN111" s="420"/>
      <c r="LTO111" s="420"/>
      <c r="LTP111" s="420"/>
      <c r="LTQ111" s="420"/>
      <c r="LTR111" s="420"/>
      <c r="LTS111" s="420"/>
      <c r="LTT111" s="420"/>
      <c r="LTU111" s="420"/>
      <c r="LTV111" s="420"/>
      <c r="LTW111" s="420"/>
      <c r="LTX111" s="420"/>
      <c r="LTY111" s="420"/>
      <c r="LTZ111" s="420"/>
      <c r="LUA111" s="420"/>
      <c r="LUB111" s="420"/>
      <c r="LUC111" s="420"/>
      <c r="LUD111" s="420"/>
      <c r="LUE111" s="420"/>
      <c r="LUF111" s="420"/>
      <c r="LUG111" s="420"/>
      <c r="LUH111" s="420"/>
      <c r="LUI111" s="420"/>
      <c r="LUJ111" s="420"/>
      <c r="LUK111" s="420"/>
      <c r="LUL111" s="420"/>
      <c r="LUM111" s="420"/>
      <c r="LUN111" s="420"/>
      <c r="LUO111" s="420"/>
      <c r="LUP111" s="420"/>
      <c r="LUQ111" s="420"/>
      <c r="LUR111" s="420"/>
      <c r="LUS111" s="420"/>
      <c r="LUT111" s="420"/>
      <c r="LUU111" s="420"/>
      <c r="LUV111" s="420"/>
      <c r="LUW111" s="420"/>
      <c r="LUX111" s="420"/>
      <c r="LUY111" s="420"/>
      <c r="LUZ111" s="420"/>
      <c r="LVA111" s="420"/>
      <c r="LVB111" s="420"/>
      <c r="LVC111" s="420"/>
      <c r="LVD111" s="420"/>
      <c r="LVE111" s="420"/>
      <c r="LVF111" s="420"/>
      <c r="LVG111" s="420"/>
      <c r="LVH111" s="420"/>
      <c r="LVI111" s="420"/>
      <c r="LVJ111" s="420"/>
      <c r="LVK111" s="420"/>
      <c r="LVL111" s="420"/>
      <c r="LVM111" s="420"/>
      <c r="LVN111" s="420"/>
      <c r="LVO111" s="420"/>
      <c r="LVP111" s="420"/>
      <c r="LVQ111" s="420"/>
      <c r="LVR111" s="420"/>
      <c r="LVS111" s="420"/>
      <c r="LVT111" s="420"/>
      <c r="LVU111" s="420"/>
      <c r="LVV111" s="420"/>
      <c r="LVW111" s="420"/>
      <c r="LVX111" s="420"/>
      <c r="LVY111" s="420"/>
      <c r="LVZ111" s="420"/>
      <c r="LWA111" s="420"/>
      <c r="LWB111" s="420"/>
      <c r="LWC111" s="420"/>
      <c r="LWD111" s="420"/>
      <c r="LWE111" s="420"/>
      <c r="LWF111" s="420"/>
      <c r="LWG111" s="420"/>
      <c r="LWH111" s="420"/>
      <c r="LWI111" s="420"/>
      <c r="LWJ111" s="420"/>
      <c r="LWK111" s="420"/>
      <c r="LWL111" s="420"/>
      <c r="LWM111" s="420"/>
      <c r="LWN111" s="420"/>
      <c r="LWO111" s="420"/>
      <c r="LWP111" s="420"/>
      <c r="LWQ111" s="420"/>
      <c r="LWR111" s="420"/>
      <c r="LWS111" s="420"/>
      <c r="LWT111" s="420"/>
      <c r="LWU111" s="420"/>
      <c r="LWV111" s="420"/>
      <c r="LWW111" s="420"/>
      <c r="LWX111" s="420"/>
      <c r="LWY111" s="420"/>
      <c r="LWZ111" s="420"/>
      <c r="LXA111" s="420"/>
      <c r="LXB111" s="420"/>
      <c r="LXC111" s="420"/>
      <c r="LXD111" s="420"/>
      <c r="LXE111" s="420"/>
      <c r="LXF111" s="420"/>
      <c r="LXG111" s="420"/>
      <c r="LXH111" s="420"/>
      <c r="LXI111" s="420"/>
      <c r="LXJ111" s="420"/>
      <c r="LXK111" s="420"/>
      <c r="LXL111" s="420"/>
      <c r="LXM111" s="420"/>
      <c r="LXN111" s="420"/>
      <c r="LXO111" s="420"/>
      <c r="LXP111" s="420"/>
      <c r="LXQ111" s="420"/>
      <c r="LXR111" s="420"/>
      <c r="LXS111" s="420"/>
      <c r="LXT111" s="420"/>
      <c r="LXU111" s="420"/>
      <c r="LXV111" s="420"/>
      <c r="LXW111" s="420"/>
      <c r="LXX111" s="420"/>
      <c r="LXY111" s="420"/>
      <c r="LXZ111" s="420"/>
      <c r="LYA111" s="420"/>
      <c r="LYB111" s="420"/>
      <c r="LYC111" s="420"/>
      <c r="LYD111" s="420"/>
      <c r="LYE111" s="420"/>
      <c r="LYF111" s="420"/>
      <c r="LYG111" s="420"/>
      <c r="LYH111" s="420"/>
      <c r="LYI111" s="420"/>
      <c r="LYJ111" s="420"/>
      <c r="LYK111" s="420"/>
      <c r="LYL111" s="420"/>
      <c r="LYM111" s="420"/>
      <c r="LYN111" s="420"/>
      <c r="LYO111" s="420"/>
      <c r="LYP111" s="420"/>
      <c r="LYQ111" s="420"/>
      <c r="LYR111" s="420"/>
      <c r="LYS111" s="420"/>
      <c r="LYT111" s="420"/>
      <c r="LYU111" s="420"/>
      <c r="LYV111" s="420"/>
      <c r="LYW111" s="420"/>
      <c r="LYX111" s="420"/>
      <c r="LYY111" s="420"/>
      <c r="LYZ111" s="420"/>
      <c r="LZA111" s="420"/>
      <c r="LZB111" s="420"/>
      <c r="LZC111" s="420"/>
      <c r="LZD111" s="420"/>
      <c r="LZE111" s="420"/>
      <c r="LZF111" s="420"/>
      <c r="LZG111" s="420"/>
      <c r="LZH111" s="420"/>
      <c r="LZI111" s="420"/>
      <c r="LZJ111" s="420"/>
      <c r="LZK111" s="420"/>
      <c r="LZL111" s="420"/>
      <c r="LZM111" s="420"/>
      <c r="LZN111" s="420"/>
      <c r="LZO111" s="420"/>
      <c r="LZP111" s="420"/>
      <c r="LZQ111" s="420"/>
      <c r="LZR111" s="420"/>
      <c r="LZS111" s="420"/>
      <c r="LZT111" s="420"/>
      <c r="LZU111" s="420"/>
      <c r="LZV111" s="420"/>
      <c r="LZW111" s="420"/>
      <c r="LZX111" s="420"/>
      <c r="LZY111" s="420"/>
      <c r="LZZ111" s="420"/>
      <c r="MAA111" s="420"/>
      <c r="MAB111" s="420"/>
      <c r="MAC111" s="420"/>
      <c r="MAD111" s="420"/>
      <c r="MAE111" s="420"/>
      <c r="MAF111" s="420"/>
      <c r="MAG111" s="420"/>
      <c r="MAH111" s="420"/>
      <c r="MAI111" s="420"/>
      <c r="MAJ111" s="420"/>
      <c r="MAK111" s="420"/>
      <c r="MAL111" s="420"/>
      <c r="MAM111" s="420"/>
      <c r="MAN111" s="420"/>
      <c r="MAO111" s="420"/>
      <c r="MAP111" s="420"/>
      <c r="MAQ111" s="420"/>
      <c r="MAR111" s="420"/>
      <c r="MAS111" s="420"/>
      <c r="MAT111" s="420"/>
      <c r="MAU111" s="420"/>
      <c r="MAV111" s="420"/>
      <c r="MAW111" s="420"/>
      <c r="MAX111" s="420"/>
      <c r="MAY111" s="420"/>
      <c r="MAZ111" s="420"/>
      <c r="MBA111" s="420"/>
      <c r="MBB111" s="420"/>
      <c r="MBC111" s="420"/>
      <c r="MBD111" s="420"/>
      <c r="MBE111" s="420"/>
      <c r="MBF111" s="420"/>
      <c r="MBG111" s="420"/>
      <c r="MBH111" s="420"/>
      <c r="MBI111" s="420"/>
      <c r="MBJ111" s="420"/>
      <c r="MBK111" s="420"/>
      <c r="MBL111" s="420"/>
      <c r="MBM111" s="420"/>
      <c r="MBN111" s="420"/>
      <c r="MBO111" s="420"/>
      <c r="MBP111" s="420"/>
      <c r="MBQ111" s="420"/>
      <c r="MBR111" s="420"/>
      <c r="MBS111" s="420"/>
      <c r="MBT111" s="420"/>
      <c r="MBU111" s="420"/>
      <c r="MBV111" s="420"/>
      <c r="MBW111" s="420"/>
      <c r="MBX111" s="420"/>
      <c r="MBY111" s="420"/>
      <c r="MBZ111" s="420"/>
      <c r="MCA111" s="420"/>
      <c r="MCB111" s="420"/>
      <c r="MCC111" s="420"/>
      <c r="MCD111" s="420"/>
      <c r="MCE111" s="420"/>
      <c r="MCF111" s="420"/>
      <c r="MCG111" s="420"/>
      <c r="MCH111" s="420"/>
      <c r="MCI111" s="420"/>
      <c r="MCJ111" s="420"/>
      <c r="MCK111" s="420"/>
      <c r="MCL111" s="420"/>
      <c r="MCM111" s="420"/>
      <c r="MCN111" s="420"/>
      <c r="MCO111" s="420"/>
      <c r="MCP111" s="420"/>
      <c r="MCQ111" s="420"/>
      <c r="MCR111" s="420"/>
      <c r="MCS111" s="420"/>
      <c r="MCT111" s="420"/>
      <c r="MCU111" s="420"/>
      <c r="MCV111" s="420"/>
      <c r="MCW111" s="420"/>
      <c r="MCX111" s="420"/>
      <c r="MCY111" s="420"/>
      <c r="MCZ111" s="420"/>
      <c r="MDA111" s="420"/>
      <c r="MDB111" s="420"/>
      <c r="MDC111" s="420"/>
      <c r="MDD111" s="420"/>
      <c r="MDE111" s="420"/>
      <c r="MDF111" s="420"/>
      <c r="MDG111" s="420"/>
      <c r="MDH111" s="420"/>
      <c r="MDI111" s="420"/>
      <c r="MDJ111" s="420"/>
      <c r="MDK111" s="420"/>
      <c r="MDL111" s="420"/>
      <c r="MDM111" s="420"/>
      <c r="MDN111" s="420"/>
      <c r="MDO111" s="420"/>
      <c r="MDP111" s="420"/>
      <c r="MDQ111" s="420"/>
      <c r="MDR111" s="420"/>
      <c r="MDS111" s="420"/>
      <c r="MDT111" s="420"/>
      <c r="MDU111" s="420"/>
      <c r="MDV111" s="420"/>
      <c r="MDW111" s="420"/>
      <c r="MDX111" s="420"/>
      <c r="MDY111" s="420"/>
      <c r="MDZ111" s="420"/>
      <c r="MEA111" s="420"/>
      <c r="MEB111" s="420"/>
      <c r="MEC111" s="420"/>
      <c r="MED111" s="420"/>
      <c r="MEE111" s="420"/>
      <c r="MEF111" s="420"/>
      <c r="MEG111" s="420"/>
      <c r="MEH111" s="420"/>
      <c r="MEI111" s="420"/>
      <c r="MEJ111" s="420"/>
      <c r="MEK111" s="420"/>
      <c r="MEL111" s="420"/>
      <c r="MEM111" s="420"/>
      <c r="MEN111" s="420"/>
      <c r="MEO111" s="420"/>
      <c r="MEP111" s="420"/>
      <c r="MEQ111" s="420"/>
      <c r="MER111" s="420"/>
      <c r="MES111" s="420"/>
      <c r="MET111" s="420"/>
      <c r="MEU111" s="420"/>
      <c r="MEV111" s="420"/>
      <c r="MEW111" s="420"/>
      <c r="MEX111" s="420"/>
      <c r="MEY111" s="420"/>
      <c r="MEZ111" s="420"/>
      <c r="MFA111" s="420"/>
      <c r="MFB111" s="420"/>
      <c r="MFC111" s="420"/>
      <c r="MFD111" s="420"/>
      <c r="MFE111" s="420"/>
      <c r="MFF111" s="420"/>
      <c r="MFG111" s="420"/>
      <c r="MFH111" s="420"/>
      <c r="MFI111" s="420"/>
      <c r="MFJ111" s="420"/>
      <c r="MFK111" s="420"/>
      <c r="MFL111" s="420"/>
      <c r="MFM111" s="420"/>
      <c r="MFN111" s="420"/>
      <c r="MFO111" s="420"/>
      <c r="MFP111" s="420"/>
      <c r="MFQ111" s="420"/>
      <c r="MFR111" s="420"/>
      <c r="MFS111" s="420"/>
      <c r="MFT111" s="420"/>
      <c r="MFU111" s="420"/>
      <c r="MFV111" s="420"/>
      <c r="MFW111" s="420"/>
      <c r="MFX111" s="420"/>
      <c r="MFY111" s="420"/>
      <c r="MFZ111" s="420"/>
      <c r="MGA111" s="420"/>
      <c r="MGB111" s="420"/>
      <c r="MGC111" s="420"/>
      <c r="MGD111" s="420"/>
      <c r="MGE111" s="420"/>
      <c r="MGF111" s="420"/>
      <c r="MGG111" s="420"/>
      <c r="MGH111" s="420"/>
      <c r="MGI111" s="420"/>
      <c r="MGJ111" s="420"/>
      <c r="MGK111" s="420"/>
      <c r="MGL111" s="420"/>
      <c r="MGM111" s="420"/>
      <c r="MGN111" s="420"/>
      <c r="MGO111" s="420"/>
      <c r="MGP111" s="420"/>
      <c r="MGQ111" s="420"/>
      <c r="MGR111" s="420"/>
      <c r="MGS111" s="420"/>
      <c r="MGT111" s="420"/>
      <c r="MGU111" s="420"/>
      <c r="MGV111" s="420"/>
      <c r="MGW111" s="420"/>
      <c r="MGX111" s="420"/>
      <c r="MGY111" s="420"/>
      <c r="MGZ111" s="420"/>
      <c r="MHA111" s="420"/>
      <c r="MHB111" s="420"/>
      <c r="MHC111" s="420"/>
      <c r="MHD111" s="420"/>
      <c r="MHE111" s="420"/>
      <c r="MHF111" s="420"/>
      <c r="MHG111" s="420"/>
      <c r="MHH111" s="420"/>
      <c r="MHI111" s="420"/>
      <c r="MHJ111" s="420"/>
      <c r="MHK111" s="420"/>
      <c r="MHL111" s="420"/>
      <c r="MHM111" s="420"/>
      <c r="MHN111" s="420"/>
      <c r="MHO111" s="420"/>
      <c r="MHP111" s="420"/>
      <c r="MHQ111" s="420"/>
      <c r="MHR111" s="420"/>
      <c r="MHS111" s="420"/>
      <c r="MHT111" s="420"/>
      <c r="MHU111" s="420"/>
      <c r="MHV111" s="420"/>
      <c r="MHW111" s="420"/>
      <c r="MHX111" s="420"/>
      <c r="MHY111" s="420"/>
      <c r="MHZ111" s="420"/>
      <c r="MIA111" s="420"/>
      <c r="MIB111" s="420"/>
      <c r="MIC111" s="420"/>
      <c r="MID111" s="420"/>
      <c r="MIE111" s="420"/>
      <c r="MIF111" s="420"/>
      <c r="MIG111" s="420"/>
      <c r="MIH111" s="420"/>
      <c r="MII111" s="420"/>
      <c r="MIJ111" s="420"/>
      <c r="MIK111" s="420"/>
      <c r="MIL111" s="420"/>
      <c r="MIM111" s="420"/>
      <c r="MIN111" s="420"/>
      <c r="MIO111" s="420"/>
      <c r="MIP111" s="420"/>
      <c r="MIQ111" s="420"/>
      <c r="MIR111" s="420"/>
      <c r="MIS111" s="420"/>
      <c r="MIT111" s="420"/>
      <c r="MIU111" s="420"/>
      <c r="MIV111" s="420"/>
      <c r="MIW111" s="420"/>
      <c r="MIX111" s="420"/>
      <c r="MIY111" s="420"/>
      <c r="MIZ111" s="420"/>
      <c r="MJA111" s="420"/>
      <c r="MJB111" s="420"/>
      <c r="MJC111" s="420"/>
      <c r="MJD111" s="420"/>
      <c r="MJE111" s="420"/>
      <c r="MJF111" s="420"/>
      <c r="MJG111" s="420"/>
      <c r="MJH111" s="420"/>
      <c r="MJI111" s="420"/>
      <c r="MJJ111" s="420"/>
      <c r="MJK111" s="420"/>
      <c r="MJL111" s="420"/>
      <c r="MJM111" s="420"/>
      <c r="MJN111" s="420"/>
      <c r="MJO111" s="420"/>
      <c r="MJP111" s="420"/>
      <c r="MJQ111" s="420"/>
      <c r="MJR111" s="420"/>
      <c r="MJS111" s="420"/>
      <c r="MJT111" s="420"/>
      <c r="MJU111" s="420"/>
      <c r="MJV111" s="420"/>
      <c r="MJW111" s="420"/>
      <c r="MJX111" s="420"/>
      <c r="MJY111" s="420"/>
      <c r="MJZ111" s="420"/>
      <c r="MKA111" s="420"/>
      <c r="MKB111" s="420"/>
      <c r="MKC111" s="420"/>
      <c r="MKD111" s="420"/>
      <c r="MKE111" s="420"/>
      <c r="MKF111" s="420"/>
      <c r="MKG111" s="420"/>
      <c r="MKH111" s="420"/>
      <c r="MKI111" s="420"/>
      <c r="MKJ111" s="420"/>
      <c r="MKK111" s="420"/>
      <c r="MKL111" s="420"/>
      <c r="MKM111" s="420"/>
      <c r="MKN111" s="420"/>
      <c r="MKO111" s="420"/>
      <c r="MKP111" s="420"/>
      <c r="MKQ111" s="420"/>
      <c r="MKR111" s="420"/>
      <c r="MKS111" s="420"/>
      <c r="MKT111" s="420"/>
      <c r="MKU111" s="420"/>
      <c r="MKV111" s="420"/>
      <c r="MKW111" s="420"/>
      <c r="MKX111" s="420"/>
      <c r="MKY111" s="420"/>
      <c r="MKZ111" s="420"/>
      <c r="MLA111" s="420"/>
      <c r="MLB111" s="420"/>
      <c r="MLC111" s="420"/>
      <c r="MLD111" s="420"/>
      <c r="MLE111" s="420"/>
      <c r="MLF111" s="420"/>
      <c r="MLG111" s="420"/>
      <c r="MLH111" s="420"/>
      <c r="MLI111" s="420"/>
      <c r="MLJ111" s="420"/>
      <c r="MLK111" s="420"/>
      <c r="MLL111" s="420"/>
      <c r="MLM111" s="420"/>
      <c r="MLN111" s="420"/>
      <c r="MLO111" s="420"/>
      <c r="MLP111" s="420"/>
      <c r="MLQ111" s="420"/>
      <c r="MLR111" s="420"/>
      <c r="MLS111" s="420"/>
      <c r="MLT111" s="420"/>
      <c r="MLU111" s="420"/>
      <c r="MLV111" s="420"/>
      <c r="MLW111" s="420"/>
      <c r="MLX111" s="420"/>
      <c r="MLY111" s="420"/>
      <c r="MLZ111" s="420"/>
      <c r="MMA111" s="420"/>
      <c r="MMB111" s="420"/>
      <c r="MMC111" s="420"/>
      <c r="MMD111" s="420"/>
      <c r="MME111" s="420"/>
      <c r="MMF111" s="420"/>
      <c r="MMG111" s="420"/>
      <c r="MMH111" s="420"/>
      <c r="MMI111" s="420"/>
      <c r="MMJ111" s="420"/>
      <c r="MMK111" s="420"/>
      <c r="MML111" s="420"/>
      <c r="MMM111" s="420"/>
      <c r="MMN111" s="420"/>
      <c r="MMO111" s="420"/>
      <c r="MMP111" s="420"/>
      <c r="MMQ111" s="420"/>
      <c r="MMR111" s="420"/>
      <c r="MMS111" s="420"/>
      <c r="MMT111" s="420"/>
      <c r="MMU111" s="420"/>
      <c r="MMV111" s="420"/>
      <c r="MMW111" s="420"/>
      <c r="MMX111" s="420"/>
      <c r="MMY111" s="420"/>
      <c r="MMZ111" s="420"/>
      <c r="MNA111" s="420"/>
      <c r="MNB111" s="420"/>
      <c r="MNC111" s="420"/>
      <c r="MND111" s="420"/>
      <c r="MNE111" s="420"/>
      <c r="MNF111" s="420"/>
      <c r="MNG111" s="420"/>
      <c r="MNH111" s="420"/>
      <c r="MNI111" s="420"/>
      <c r="MNJ111" s="420"/>
      <c r="MNK111" s="420"/>
      <c r="MNL111" s="420"/>
      <c r="MNM111" s="420"/>
      <c r="MNN111" s="420"/>
      <c r="MNO111" s="420"/>
      <c r="MNP111" s="420"/>
      <c r="MNQ111" s="420"/>
      <c r="MNR111" s="420"/>
      <c r="MNS111" s="420"/>
      <c r="MNT111" s="420"/>
      <c r="MNU111" s="420"/>
      <c r="MNV111" s="420"/>
      <c r="MNW111" s="420"/>
      <c r="MNX111" s="420"/>
      <c r="MNY111" s="420"/>
      <c r="MNZ111" s="420"/>
      <c r="MOA111" s="420"/>
      <c r="MOB111" s="420"/>
      <c r="MOC111" s="420"/>
      <c r="MOD111" s="420"/>
      <c r="MOE111" s="420"/>
      <c r="MOF111" s="420"/>
      <c r="MOG111" s="420"/>
      <c r="MOH111" s="420"/>
      <c r="MOI111" s="420"/>
      <c r="MOJ111" s="420"/>
      <c r="MOK111" s="420"/>
      <c r="MOL111" s="420"/>
      <c r="MOM111" s="420"/>
      <c r="MON111" s="420"/>
      <c r="MOO111" s="420"/>
      <c r="MOP111" s="420"/>
      <c r="MOQ111" s="420"/>
      <c r="MOR111" s="420"/>
      <c r="MOS111" s="420"/>
      <c r="MOT111" s="420"/>
      <c r="MOU111" s="420"/>
      <c r="MOV111" s="420"/>
      <c r="MOW111" s="420"/>
      <c r="MOX111" s="420"/>
      <c r="MOY111" s="420"/>
      <c r="MOZ111" s="420"/>
      <c r="MPA111" s="420"/>
      <c r="MPB111" s="420"/>
      <c r="MPC111" s="420"/>
      <c r="MPD111" s="420"/>
      <c r="MPE111" s="420"/>
      <c r="MPF111" s="420"/>
      <c r="MPG111" s="420"/>
      <c r="MPH111" s="420"/>
      <c r="MPI111" s="420"/>
      <c r="MPJ111" s="420"/>
      <c r="MPK111" s="420"/>
      <c r="MPL111" s="420"/>
      <c r="MPM111" s="420"/>
      <c r="MPN111" s="420"/>
      <c r="MPO111" s="420"/>
      <c r="MPP111" s="420"/>
      <c r="MPQ111" s="420"/>
      <c r="MPR111" s="420"/>
      <c r="MPS111" s="420"/>
      <c r="MPT111" s="420"/>
      <c r="MPU111" s="420"/>
      <c r="MPV111" s="420"/>
      <c r="MPW111" s="420"/>
      <c r="MPX111" s="420"/>
      <c r="MPY111" s="420"/>
      <c r="MPZ111" s="420"/>
      <c r="MQA111" s="420"/>
      <c r="MQB111" s="420"/>
      <c r="MQC111" s="420"/>
      <c r="MQD111" s="420"/>
      <c r="MQE111" s="420"/>
      <c r="MQF111" s="420"/>
      <c r="MQG111" s="420"/>
      <c r="MQH111" s="420"/>
      <c r="MQI111" s="420"/>
      <c r="MQJ111" s="420"/>
      <c r="MQK111" s="420"/>
      <c r="MQL111" s="420"/>
      <c r="MQM111" s="420"/>
      <c r="MQN111" s="420"/>
      <c r="MQO111" s="420"/>
      <c r="MQP111" s="420"/>
      <c r="MQQ111" s="420"/>
      <c r="MQR111" s="420"/>
      <c r="MQS111" s="420"/>
      <c r="MQT111" s="420"/>
      <c r="MQU111" s="420"/>
      <c r="MQV111" s="420"/>
      <c r="MQW111" s="420"/>
      <c r="MQX111" s="420"/>
      <c r="MQY111" s="420"/>
      <c r="MQZ111" s="420"/>
      <c r="MRA111" s="420"/>
      <c r="MRB111" s="420"/>
      <c r="MRC111" s="420"/>
      <c r="MRD111" s="420"/>
      <c r="MRE111" s="420"/>
      <c r="MRF111" s="420"/>
      <c r="MRG111" s="420"/>
      <c r="MRH111" s="420"/>
      <c r="MRI111" s="420"/>
      <c r="MRJ111" s="420"/>
      <c r="MRK111" s="420"/>
      <c r="MRL111" s="420"/>
      <c r="MRM111" s="420"/>
      <c r="MRN111" s="420"/>
      <c r="MRO111" s="420"/>
      <c r="MRP111" s="420"/>
      <c r="MRQ111" s="420"/>
      <c r="MRR111" s="420"/>
      <c r="MRS111" s="420"/>
      <c r="MRT111" s="420"/>
      <c r="MRU111" s="420"/>
      <c r="MRV111" s="420"/>
      <c r="MRW111" s="420"/>
      <c r="MRX111" s="420"/>
      <c r="MRY111" s="420"/>
      <c r="MRZ111" s="420"/>
      <c r="MSA111" s="420"/>
      <c r="MSB111" s="420"/>
      <c r="MSC111" s="420"/>
      <c r="MSD111" s="420"/>
      <c r="MSE111" s="420"/>
      <c r="MSF111" s="420"/>
      <c r="MSG111" s="420"/>
      <c r="MSH111" s="420"/>
      <c r="MSI111" s="420"/>
      <c r="MSJ111" s="420"/>
      <c r="MSK111" s="420"/>
      <c r="MSL111" s="420"/>
      <c r="MSM111" s="420"/>
      <c r="MSN111" s="420"/>
      <c r="MSO111" s="420"/>
      <c r="MSP111" s="420"/>
      <c r="MSQ111" s="420"/>
      <c r="MSR111" s="420"/>
      <c r="MSS111" s="420"/>
      <c r="MST111" s="420"/>
      <c r="MSU111" s="420"/>
      <c r="MSV111" s="420"/>
      <c r="MSW111" s="420"/>
      <c r="MSX111" s="420"/>
      <c r="MSY111" s="420"/>
      <c r="MSZ111" s="420"/>
      <c r="MTA111" s="420"/>
      <c r="MTB111" s="420"/>
      <c r="MTC111" s="420"/>
      <c r="MTD111" s="420"/>
      <c r="MTE111" s="420"/>
      <c r="MTF111" s="420"/>
      <c r="MTG111" s="420"/>
      <c r="MTH111" s="420"/>
      <c r="MTI111" s="420"/>
      <c r="MTJ111" s="420"/>
      <c r="MTK111" s="420"/>
      <c r="MTL111" s="420"/>
      <c r="MTM111" s="420"/>
      <c r="MTN111" s="420"/>
      <c r="MTO111" s="420"/>
      <c r="MTP111" s="420"/>
      <c r="MTQ111" s="420"/>
      <c r="MTR111" s="420"/>
      <c r="MTS111" s="420"/>
      <c r="MTT111" s="420"/>
      <c r="MTU111" s="420"/>
      <c r="MTV111" s="420"/>
      <c r="MTW111" s="420"/>
      <c r="MTX111" s="420"/>
      <c r="MTY111" s="420"/>
      <c r="MTZ111" s="420"/>
      <c r="MUA111" s="420"/>
      <c r="MUB111" s="420"/>
      <c r="MUC111" s="420"/>
      <c r="MUD111" s="420"/>
      <c r="MUE111" s="420"/>
      <c r="MUF111" s="420"/>
      <c r="MUG111" s="420"/>
      <c r="MUH111" s="420"/>
      <c r="MUI111" s="420"/>
      <c r="MUJ111" s="420"/>
      <c r="MUK111" s="420"/>
      <c r="MUL111" s="420"/>
      <c r="MUM111" s="420"/>
      <c r="MUN111" s="420"/>
      <c r="MUO111" s="420"/>
      <c r="MUP111" s="420"/>
      <c r="MUQ111" s="420"/>
      <c r="MUR111" s="420"/>
      <c r="MUS111" s="420"/>
      <c r="MUT111" s="420"/>
      <c r="MUU111" s="420"/>
      <c r="MUV111" s="420"/>
      <c r="MUW111" s="420"/>
      <c r="MUX111" s="420"/>
      <c r="MUY111" s="420"/>
      <c r="MUZ111" s="420"/>
      <c r="MVA111" s="420"/>
      <c r="MVB111" s="420"/>
      <c r="MVC111" s="420"/>
      <c r="MVD111" s="420"/>
      <c r="MVE111" s="420"/>
      <c r="MVF111" s="420"/>
      <c r="MVG111" s="420"/>
      <c r="MVH111" s="420"/>
      <c r="MVI111" s="420"/>
      <c r="MVJ111" s="420"/>
      <c r="MVK111" s="420"/>
      <c r="MVL111" s="420"/>
      <c r="MVM111" s="420"/>
      <c r="MVN111" s="420"/>
      <c r="MVO111" s="420"/>
      <c r="MVP111" s="420"/>
      <c r="MVQ111" s="420"/>
      <c r="MVR111" s="420"/>
      <c r="MVS111" s="420"/>
      <c r="MVT111" s="420"/>
      <c r="MVU111" s="420"/>
      <c r="MVV111" s="420"/>
      <c r="MVW111" s="420"/>
      <c r="MVX111" s="420"/>
      <c r="MVY111" s="420"/>
      <c r="MVZ111" s="420"/>
      <c r="MWA111" s="420"/>
      <c r="MWB111" s="420"/>
      <c r="MWC111" s="420"/>
      <c r="MWD111" s="420"/>
      <c r="MWE111" s="420"/>
      <c r="MWF111" s="420"/>
      <c r="MWG111" s="420"/>
      <c r="MWH111" s="420"/>
      <c r="MWI111" s="420"/>
      <c r="MWJ111" s="420"/>
      <c r="MWK111" s="420"/>
      <c r="MWL111" s="420"/>
      <c r="MWM111" s="420"/>
      <c r="MWN111" s="420"/>
      <c r="MWO111" s="420"/>
      <c r="MWP111" s="420"/>
      <c r="MWQ111" s="420"/>
      <c r="MWR111" s="420"/>
      <c r="MWS111" s="420"/>
      <c r="MWT111" s="420"/>
      <c r="MWU111" s="420"/>
      <c r="MWV111" s="420"/>
      <c r="MWW111" s="420"/>
      <c r="MWX111" s="420"/>
      <c r="MWY111" s="420"/>
      <c r="MWZ111" s="420"/>
      <c r="MXA111" s="420"/>
      <c r="MXB111" s="420"/>
      <c r="MXC111" s="420"/>
      <c r="MXD111" s="420"/>
      <c r="MXE111" s="420"/>
      <c r="MXF111" s="420"/>
      <c r="MXG111" s="420"/>
      <c r="MXH111" s="420"/>
      <c r="MXI111" s="420"/>
      <c r="MXJ111" s="420"/>
      <c r="MXK111" s="420"/>
      <c r="MXL111" s="420"/>
      <c r="MXM111" s="420"/>
      <c r="MXN111" s="420"/>
      <c r="MXO111" s="420"/>
      <c r="MXP111" s="420"/>
      <c r="MXQ111" s="420"/>
      <c r="MXR111" s="420"/>
      <c r="MXS111" s="420"/>
      <c r="MXT111" s="420"/>
      <c r="MXU111" s="420"/>
      <c r="MXV111" s="420"/>
      <c r="MXW111" s="420"/>
      <c r="MXX111" s="420"/>
      <c r="MXY111" s="420"/>
      <c r="MXZ111" s="420"/>
      <c r="MYA111" s="420"/>
      <c r="MYB111" s="420"/>
      <c r="MYC111" s="420"/>
      <c r="MYD111" s="420"/>
      <c r="MYE111" s="420"/>
      <c r="MYF111" s="420"/>
      <c r="MYG111" s="420"/>
      <c r="MYH111" s="420"/>
      <c r="MYI111" s="420"/>
      <c r="MYJ111" s="420"/>
      <c r="MYK111" s="420"/>
      <c r="MYL111" s="420"/>
      <c r="MYM111" s="420"/>
      <c r="MYN111" s="420"/>
      <c r="MYO111" s="420"/>
      <c r="MYP111" s="420"/>
      <c r="MYQ111" s="420"/>
      <c r="MYR111" s="420"/>
      <c r="MYS111" s="420"/>
      <c r="MYT111" s="420"/>
      <c r="MYU111" s="420"/>
      <c r="MYV111" s="420"/>
      <c r="MYW111" s="420"/>
      <c r="MYX111" s="420"/>
      <c r="MYY111" s="420"/>
      <c r="MYZ111" s="420"/>
      <c r="MZA111" s="420"/>
      <c r="MZB111" s="420"/>
      <c r="MZC111" s="420"/>
      <c r="MZD111" s="420"/>
      <c r="MZE111" s="420"/>
      <c r="MZF111" s="420"/>
      <c r="MZG111" s="420"/>
      <c r="MZH111" s="420"/>
      <c r="MZI111" s="420"/>
      <c r="MZJ111" s="420"/>
      <c r="MZK111" s="420"/>
      <c r="MZL111" s="420"/>
      <c r="MZM111" s="420"/>
      <c r="MZN111" s="420"/>
      <c r="MZO111" s="420"/>
      <c r="MZP111" s="420"/>
      <c r="MZQ111" s="420"/>
      <c r="MZR111" s="420"/>
      <c r="MZS111" s="420"/>
      <c r="MZT111" s="420"/>
      <c r="MZU111" s="420"/>
      <c r="MZV111" s="420"/>
      <c r="MZW111" s="420"/>
      <c r="MZX111" s="420"/>
      <c r="MZY111" s="420"/>
      <c r="MZZ111" s="420"/>
      <c r="NAA111" s="420"/>
      <c r="NAB111" s="420"/>
      <c r="NAC111" s="420"/>
      <c r="NAD111" s="420"/>
      <c r="NAE111" s="420"/>
      <c r="NAF111" s="420"/>
      <c r="NAG111" s="420"/>
      <c r="NAH111" s="420"/>
      <c r="NAI111" s="420"/>
      <c r="NAJ111" s="420"/>
      <c r="NAK111" s="420"/>
      <c r="NAL111" s="420"/>
      <c r="NAM111" s="420"/>
      <c r="NAN111" s="420"/>
      <c r="NAO111" s="420"/>
      <c r="NAP111" s="420"/>
      <c r="NAQ111" s="420"/>
      <c r="NAR111" s="420"/>
      <c r="NAS111" s="420"/>
      <c r="NAT111" s="420"/>
      <c r="NAU111" s="420"/>
      <c r="NAV111" s="420"/>
      <c r="NAW111" s="420"/>
      <c r="NAX111" s="420"/>
      <c r="NAY111" s="420"/>
      <c r="NAZ111" s="420"/>
      <c r="NBA111" s="420"/>
      <c r="NBB111" s="420"/>
      <c r="NBC111" s="420"/>
      <c r="NBD111" s="420"/>
      <c r="NBE111" s="420"/>
      <c r="NBF111" s="420"/>
      <c r="NBG111" s="420"/>
      <c r="NBH111" s="420"/>
      <c r="NBI111" s="420"/>
      <c r="NBJ111" s="420"/>
      <c r="NBK111" s="420"/>
      <c r="NBL111" s="420"/>
      <c r="NBM111" s="420"/>
      <c r="NBN111" s="420"/>
      <c r="NBO111" s="420"/>
      <c r="NBP111" s="420"/>
      <c r="NBQ111" s="420"/>
      <c r="NBR111" s="420"/>
      <c r="NBS111" s="420"/>
      <c r="NBT111" s="420"/>
      <c r="NBU111" s="420"/>
      <c r="NBV111" s="420"/>
      <c r="NBW111" s="420"/>
      <c r="NBX111" s="420"/>
      <c r="NBY111" s="420"/>
      <c r="NBZ111" s="420"/>
      <c r="NCA111" s="420"/>
      <c r="NCB111" s="420"/>
      <c r="NCC111" s="420"/>
      <c r="NCD111" s="420"/>
      <c r="NCE111" s="420"/>
      <c r="NCF111" s="420"/>
      <c r="NCG111" s="420"/>
      <c r="NCH111" s="420"/>
      <c r="NCI111" s="420"/>
      <c r="NCJ111" s="420"/>
      <c r="NCK111" s="420"/>
      <c r="NCL111" s="420"/>
      <c r="NCM111" s="420"/>
      <c r="NCN111" s="420"/>
      <c r="NCO111" s="420"/>
      <c r="NCP111" s="420"/>
      <c r="NCQ111" s="420"/>
      <c r="NCR111" s="420"/>
      <c r="NCS111" s="420"/>
      <c r="NCT111" s="420"/>
      <c r="NCU111" s="420"/>
      <c r="NCV111" s="420"/>
      <c r="NCW111" s="420"/>
      <c r="NCX111" s="420"/>
      <c r="NCY111" s="420"/>
      <c r="NCZ111" s="420"/>
      <c r="NDA111" s="420"/>
      <c r="NDB111" s="420"/>
      <c r="NDC111" s="420"/>
      <c r="NDD111" s="420"/>
      <c r="NDE111" s="420"/>
      <c r="NDF111" s="420"/>
      <c r="NDG111" s="420"/>
      <c r="NDH111" s="420"/>
      <c r="NDI111" s="420"/>
      <c r="NDJ111" s="420"/>
      <c r="NDK111" s="420"/>
      <c r="NDL111" s="420"/>
      <c r="NDM111" s="420"/>
      <c r="NDN111" s="420"/>
      <c r="NDO111" s="420"/>
      <c r="NDP111" s="420"/>
      <c r="NDQ111" s="420"/>
      <c r="NDR111" s="420"/>
      <c r="NDS111" s="420"/>
      <c r="NDT111" s="420"/>
      <c r="NDU111" s="420"/>
      <c r="NDV111" s="420"/>
      <c r="NDW111" s="420"/>
      <c r="NDX111" s="420"/>
      <c r="NDY111" s="420"/>
      <c r="NDZ111" s="420"/>
      <c r="NEA111" s="420"/>
      <c r="NEB111" s="420"/>
      <c r="NEC111" s="420"/>
      <c r="NED111" s="420"/>
      <c r="NEE111" s="420"/>
      <c r="NEF111" s="420"/>
      <c r="NEG111" s="420"/>
      <c r="NEH111" s="420"/>
      <c r="NEI111" s="420"/>
      <c r="NEJ111" s="420"/>
      <c r="NEK111" s="420"/>
      <c r="NEL111" s="420"/>
      <c r="NEM111" s="420"/>
      <c r="NEN111" s="420"/>
      <c r="NEO111" s="420"/>
      <c r="NEP111" s="420"/>
      <c r="NEQ111" s="420"/>
      <c r="NER111" s="420"/>
      <c r="NES111" s="420"/>
      <c r="NET111" s="420"/>
      <c r="NEU111" s="420"/>
      <c r="NEV111" s="420"/>
      <c r="NEW111" s="420"/>
      <c r="NEX111" s="420"/>
      <c r="NEY111" s="420"/>
      <c r="NEZ111" s="420"/>
      <c r="NFA111" s="420"/>
      <c r="NFB111" s="420"/>
      <c r="NFC111" s="420"/>
      <c r="NFD111" s="420"/>
      <c r="NFE111" s="420"/>
      <c r="NFF111" s="420"/>
      <c r="NFG111" s="420"/>
      <c r="NFH111" s="420"/>
      <c r="NFI111" s="420"/>
      <c r="NFJ111" s="420"/>
      <c r="NFK111" s="420"/>
      <c r="NFL111" s="420"/>
      <c r="NFM111" s="420"/>
      <c r="NFN111" s="420"/>
      <c r="NFO111" s="420"/>
      <c r="NFP111" s="420"/>
      <c r="NFQ111" s="420"/>
      <c r="NFR111" s="420"/>
      <c r="NFS111" s="420"/>
      <c r="NFT111" s="420"/>
      <c r="NFU111" s="420"/>
      <c r="NFV111" s="420"/>
      <c r="NFW111" s="420"/>
      <c r="NFX111" s="420"/>
      <c r="NFY111" s="420"/>
      <c r="NFZ111" s="420"/>
      <c r="NGA111" s="420"/>
      <c r="NGB111" s="420"/>
      <c r="NGC111" s="420"/>
      <c r="NGD111" s="420"/>
      <c r="NGE111" s="420"/>
      <c r="NGF111" s="420"/>
      <c r="NGG111" s="420"/>
      <c r="NGH111" s="420"/>
      <c r="NGI111" s="420"/>
      <c r="NGJ111" s="420"/>
      <c r="NGK111" s="420"/>
      <c r="NGL111" s="420"/>
      <c r="NGM111" s="420"/>
      <c r="NGN111" s="420"/>
      <c r="NGO111" s="420"/>
      <c r="NGP111" s="420"/>
      <c r="NGQ111" s="420"/>
      <c r="NGR111" s="420"/>
      <c r="NGS111" s="420"/>
      <c r="NGT111" s="420"/>
      <c r="NGU111" s="420"/>
      <c r="NGV111" s="420"/>
      <c r="NGW111" s="420"/>
      <c r="NGX111" s="420"/>
      <c r="NGY111" s="420"/>
      <c r="NGZ111" s="420"/>
      <c r="NHA111" s="420"/>
      <c r="NHB111" s="420"/>
      <c r="NHC111" s="420"/>
      <c r="NHD111" s="420"/>
      <c r="NHE111" s="420"/>
      <c r="NHF111" s="420"/>
      <c r="NHG111" s="420"/>
      <c r="NHH111" s="420"/>
      <c r="NHI111" s="420"/>
      <c r="NHJ111" s="420"/>
      <c r="NHK111" s="420"/>
      <c r="NHL111" s="420"/>
      <c r="NHM111" s="420"/>
      <c r="NHN111" s="420"/>
      <c r="NHO111" s="420"/>
      <c r="NHP111" s="420"/>
      <c r="NHQ111" s="420"/>
      <c r="NHR111" s="420"/>
      <c r="NHS111" s="420"/>
      <c r="NHT111" s="420"/>
      <c r="NHU111" s="420"/>
      <c r="NHV111" s="420"/>
      <c r="NHW111" s="420"/>
      <c r="NHX111" s="420"/>
      <c r="NHY111" s="420"/>
      <c r="NHZ111" s="420"/>
      <c r="NIA111" s="420"/>
      <c r="NIB111" s="420"/>
      <c r="NIC111" s="420"/>
      <c r="NID111" s="420"/>
      <c r="NIE111" s="420"/>
      <c r="NIF111" s="420"/>
      <c r="NIG111" s="420"/>
      <c r="NIH111" s="420"/>
      <c r="NII111" s="420"/>
      <c r="NIJ111" s="420"/>
      <c r="NIK111" s="420"/>
      <c r="NIL111" s="420"/>
      <c r="NIM111" s="420"/>
      <c r="NIN111" s="420"/>
      <c r="NIO111" s="420"/>
      <c r="NIP111" s="420"/>
      <c r="NIQ111" s="420"/>
      <c r="NIR111" s="420"/>
      <c r="NIS111" s="420"/>
      <c r="NIT111" s="420"/>
      <c r="NIU111" s="420"/>
      <c r="NIV111" s="420"/>
      <c r="NIW111" s="420"/>
      <c r="NIX111" s="420"/>
      <c r="NIY111" s="420"/>
      <c r="NIZ111" s="420"/>
      <c r="NJA111" s="420"/>
      <c r="NJB111" s="420"/>
      <c r="NJC111" s="420"/>
      <c r="NJD111" s="420"/>
      <c r="NJE111" s="420"/>
      <c r="NJF111" s="420"/>
      <c r="NJG111" s="420"/>
      <c r="NJH111" s="420"/>
      <c r="NJI111" s="420"/>
      <c r="NJJ111" s="420"/>
      <c r="NJK111" s="420"/>
      <c r="NJL111" s="420"/>
      <c r="NJM111" s="420"/>
      <c r="NJN111" s="420"/>
      <c r="NJO111" s="420"/>
      <c r="NJP111" s="420"/>
      <c r="NJQ111" s="420"/>
      <c r="NJR111" s="420"/>
      <c r="NJS111" s="420"/>
      <c r="NJT111" s="420"/>
      <c r="NJU111" s="420"/>
      <c r="NJV111" s="420"/>
      <c r="NJW111" s="420"/>
      <c r="NJX111" s="420"/>
      <c r="NJY111" s="420"/>
      <c r="NJZ111" s="420"/>
      <c r="NKA111" s="420"/>
      <c r="NKB111" s="420"/>
      <c r="NKC111" s="420"/>
      <c r="NKD111" s="420"/>
      <c r="NKE111" s="420"/>
      <c r="NKF111" s="420"/>
      <c r="NKG111" s="420"/>
      <c r="NKH111" s="420"/>
      <c r="NKI111" s="420"/>
      <c r="NKJ111" s="420"/>
      <c r="NKK111" s="420"/>
      <c r="NKL111" s="420"/>
      <c r="NKM111" s="420"/>
      <c r="NKN111" s="420"/>
      <c r="NKO111" s="420"/>
      <c r="NKP111" s="420"/>
      <c r="NKQ111" s="420"/>
      <c r="NKR111" s="420"/>
      <c r="NKS111" s="420"/>
      <c r="NKT111" s="420"/>
      <c r="NKU111" s="420"/>
      <c r="NKV111" s="420"/>
      <c r="NKW111" s="420"/>
      <c r="NKX111" s="420"/>
      <c r="NKY111" s="420"/>
      <c r="NKZ111" s="420"/>
      <c r="NLA111" s="420"/>
      <c r="NLB111" s="420"/>
      <c r="NLC111" s="420"/>
      <c r="NLD111" s="420"/>
      <c r="NLE111" s="420"/>
      <c r="NLF111" s="420"/>
      <c r="NLG111" s="420"/>
      <c r="NLH111" s="420"/>
      <c r="NLI111" s="420"/>
      <c r="NLJ111" s="420"/>
      <c r="NLK111" s="420"/>
      <c r="NLL111" s="420"/>
      <c r="NLM111" s="420"/>
      <c r="NLN111" s="420"/>
      <c r="NLO111" s="420"/>
      <c r="NLP111" s="420"/>
      <c r="NLQ111" s="420"/>
      <c r="NLR111" s="420"/>
      <c r="NLS111" s="420"/>
      <c r="NLT111" s="420"/>
      <c r="NLU111" s="420"/>
      <c r="NLV111" s="420"/>
      <c r="NLW111" s="420"/>
      <c r="NLX111" s="420"/>
      <c r="NLY111" s="420"/>
      <c r="NLZ111" s="420"/>
      <c r="NMA111" s="420"/>
      <c r="NMB111" s="420"/>
      <c r="NMC111" s="420"/>
      <c r="NMD111" s="420"/>
      <c r="NME111" s="420"/>
      <c r="NMF111" s="420"/>
      <c r="NMG111" s="420"/>
      <c r="NMH111" s="420"/>
      <c r="NMI111" s="420"/>
      <c r="NMJ111" s="420"/>
      <c r="NMK111" s="420"/>
      <c r="NML111" s="420"/>
      <c r="NMM111" s="420"/>
      <c r="NMN111" s="420"/>
      <c r="NMO111" s="420"/>
      <c r="NMP111" s="420"/>
      <c r="NMQ111" s="420"/>
      <c r="NMR111" s="420"/>
      <c r="NMS111" s="420"/>
      <c r="NMT111" s="420"/>
      <c r="NMU111" s="420"/>
      <c r="NMV111" s="420"/>
      <c r="NMW111" s="420"/>
      <c r="NMX111" s="420"/>
      <c r="NMY111" s="420"/>
      <c r="NMZ111" s="420"/>
      <c r="NNA111" s="420"/>
      <c r="NNB111" s="420"/>
      <c r="NNC111" s="420"/>
      <c r="NND111" s="420"/>
      <c r="NNE111" s="420"/>
      <c r="NNF111" s="420"/>
      <c r="NNG111" s="420"/>
      <c r="NNH111" s="420"/>
      <c r="NNI111" s="420"/>
      <c r="NNJ111" s="420"/>
      <c r="NNK111" s="420"/>
      <c r="NNL111" s="420"/>
      <c r="NNM111" s="420"/>
      <c r="NNN111" s="420"/>
      <c r="NNO111" s="420"/>
      <c r="NNP111" s="420"/>
      <c r="NNQ111" s="420"/>
      <c r="NNR111" s="420"/>
      <c r="NNS111" s="420"/>
      <c r="NNT111" s="420"/>
      <c r="NNU111" s="420"/>
      <c r="NNV111" s="420"/>
      <c r="NNW111" s="420"/>
      <c r="NNX111" s="420"/>
      <c r="NNY111" s="420"/>
      <c r="NNZ111" s="420"/>
      <c r="NOA111" s="420"/>
      <c r="NOB111" s="420"/>
      <c r="NOC111" s="420"/>
      <c r="NOD111" s="420"/>
      <c r="NOE111" s="420"/>
      <c r="NOF111" s="420"/>
      <c r="NOG111" s="420"/>
      <c r="NOH111" s="420"/>
      <c r="NOI111" s="420"/>
      <c r="NOJ111" s="420"/>
      <c r="NOK111" s="420"/>
      <c r="NOL111" s="420"/>
      <c r="NOM111" s="420"/>
      <c r="NON111" s="420"/>
      <c r="NOO111" s="420"/>
      <c r="NOP111" s="420"/>
      <c r="NOQ111" s="420"/>
      <c r="NOR111" s="420"/>
      <c r="NOS111" s="420"/>
      <c r="NOT111" s="420"/>
      <c r="NOU111" s="420"/>
      <c r="NOV111" s="420"/>
      <c r="NOW111" s="420"/>
      <c r="NOX111" s="420"/>
      <c r="NOY111" s="420"/>
      <c r="NOZ111" s="420"/>
      <c r="NPA111" s="420"/>
      <c r="NPB111" s="420"/>
      <c r="NPC111" s="420"/>
      <c r="NPD111" s="420"/>
      <c r="NPE111" s="420"/>
      <c r="NPF111" s="420"/>
      <c r="NPG111" s="420"/>
      <c r="NPH111" s="420"/>
      <c r="NPI111" s="420"/>
      <c r="NPJ111" s="420"/>
      <c r="NPK111" s="420"/>
      <c r="NPL111" s="420"/>
      <c r="NPM111" s="420"/>
      <c r="NPN111" s="420"/>
      <c r="NPO111" s="420"/>
      <c r="NPP111" s="420"/>
      <c r="NPQ111" s="420"/>
      <c r="NPR111" s="420"/>
      <c r="NPS111" s="420"/>
      <c r="NPT111" s="420"/>
      <c r="NPU111" s="420"/>
      <c r="NPV111" s="420"/>
      <c r="NPW111" s="420"/>
      <c r="NPX111" s="420"/>
      <c r="NPY111" s="420"/>
      <c r="NPZ111" s="420"/>
      <c r="NQA111" s="420"/>
      <c r="NQB111" s="420"/>
      <c r="NQC111" s="420"/>
      <c r="NQD111" s="420"/>
      <c r="NQE111" s="420"/>
      <c r="NQF111" s="420"/>
      <c r="NQG111" s="420"/>
      <c r="NQH111" s="420"/>
      <c r="NQI111" s="420"/>
      <c r="NQJ111" s="420"/>
      <c r="NQK111" s="420"/>
      <c r="NQL111" s="420"/>
      <c r="NQM111" s="420"/>
      <c r="NQN111" s="420"/>
      <c r="NQO111" s="420"/>
      <c r="NQP111" s="420"/>
      <c r="NQQ111" s="420"/>
      <c r="NQR111" s="420"/>
      <c r="NQS111" s="420"/>
      <c r="NQT111" s="420"/>
      <c r="NQU111" s="420"/>
      <c r="NQV111" s="420"/>
      <c r="NQW111" s="420"/>
      <c r="NQX111" s="420"/>
      <c r="NQY111" s="420"/>
      <c r="NQZ111" s="420"/>
      <c r="NRA111" s="420"/>
      <c r="NRB111" s="420"/>
      <c r="NRC111" s="420"/>
      <c r="NRD111" s="420"/>
      <c r="NRE111" s="420"/>
      <c r="NRF111" s="420"/>
      <c r="NRG111" s="420"/>
      <c r="NRH111" s="420"/>
      <c r="NRI111" s="420"/>
      <c r="NRJ111" s="420"/>
      <c r="NRK111" s="420"/>
      <c r="NRL111" s="420"/>
      <c r="NRM111" s="420"/>
      <c r="NRN111" s="420"/>
      <c r="NRO111" s="420"/>
      <c r="NRP111" s="420"/>
      <c r="NRQ111" s="420"/>
      <c r="NRR111" s="420"/>
      <c r="NRS111" s="420"/>
      <c r="NRT111" s="420"/>
      <c r="NRU111" s="420"/>
      <c r="NRV111" s="420"/>
      <c r="NRW111" s="420"/>
      <c r="NRX111" s="420"/>
      <c r="NRY111" s="420"/>
      <c r="NRZ111" s="420"/>
      <c r="NSA111" s="420"/>
      <c r="NSB111" s="420"/>
      <c r="NSC111" s="420"/>
      <c r="NSD111" s="420"/>
      <c r="NSE111" s="420"/>
      <c r="NSF111" s="420"/>
      <c r="NSG111" s="420"/>
      <c r="NSH111" s="420"/>
      <c r="NSI111" s="420"/>
      <c r="NSJ111" s="420"/>
      <c r="NSK111" s="420"/>
      <c r="NSL111" s="420"/>
      <c r="NSM111" s="420"/>
      <c r="NSN111" s="420"/>
      <c r="NSO111" s="420"/>
      <c r="NSP111" s="420"/>
      <c r="NSQ111" s="420"/>
      <c r="NSR111" s="420"/>
      <c r="NSS111" s="420"/>
      <c r="NST111" s="420"/>
      <c r="NSU111" s="420"/>
      <c r="NSV111" s="420"/>
      <c r="NSW111" s="420"/>
      <c r="NSX111" s="420"/>
      <c r="NSY111" s="420"/>
      <c r="NSZ111" s="420"/>
      <c r="NTA111" s="420"/>
      <c r="NTB111" s="420"/>
      <c r="NTC111" s="420"/>
      <c r="NTD111" s="420"/>
      <c r="NTE111" s="420"/>
      <c r="NTF111" s="420"/>
      <c r="NTG111" s="420"/>
      <c r="NTH111" s="420"/>
      <c r="NTI111" s="420"/>
      <c r="NTJ111" s="420"/>
      <c r="NTK111" s="420"/>
      <c r="NTL111" s="420"/>
      <c r="NTM111" s="420"/>
      <c r="NTN111" s="420"/>
      <c r="NTO111" s="420"/>
      <c r="NTP111" s="420"/>
      <c r="NTQ111" s="420"/>
      <c r="NTR111" s="420"/>
      <c r="NTS111" s="420"/>
      <c r="NTT111" s="420"/>
      <c r="NTU111" s="420"/>
      <c r="NTV111" s="420"/>
      <c r="NTW111" s="420"/>
      <c r="NTX111" s="420"/>
      <c r="NTY111" s="420"/>
      <c r="NTZ111" s="420"/>
      <c r="NUA111" s="420"/>
      <c r="NUB111" s="420"/>
      <c r="NUC111" s="420"/>
      <c r="NUD111" s="420"/>
      <c r="NUE111" s="420"/>
      <c r="NUF111" s="420"/>
      <c r="NUG111" s="420"/>
      <c r="NUH111" s="420"/>
      <c r="NUI111" s="420"/>
      <c r="NUJ111" s="420"/>
      <c r="NUK111" s="420"/>
      <c r="NUL111" s="420"/>
      <c r="NUM111" s="420"/>
      <c r="NUN111" s="420"/>
      <c r="NUO111" s="420"/>
      <c r="NUP111" s="420"/>
      <c r="NUQ111" s="420"/>
      <c r="NUR111" s="420"/>
      <c r="NUS111" s="420"/>
      <c r="NUT111" s="420"/>
      <c r="NUU111" s="420"/>
      <c r="NUV111" s="420"/>
      <c r="NUW111" s="420"/>
      <c r="NUX111" s="420"/>
      <c r="NUY111" s="420"/>
      <c r="NUZ111" s="420"/>
      <c r="NVA111" s="420"/>
      <c r="NVB111" s="420"/>
      <c r="NVC111" s="420"/>
      <c r="NVD111" s="420"/>
      <c r="NVE111" s="420"/>
      <c r="NVF111" s="420"/>
      <c r="NVG111" s="420"/>
      <c r="NVH111" s="420"/>
      <c r="NVI111" s="420"/>
      <c r="NVJ111" s="420"/>
      <c r="NVK111" s="420"/>
      <c r="NVL111" s="420"/>
      <c r="NVM111" s="420"/>
      <c r="NVN111" s="420"/>
      <c r="NVO111" s="420"/>
      <c r="NVP111" s="420"/>
      <c r="NVQ111" s="420"/>
      <c r="NVR111" s="420"/>
      <c r="NVS111" s="420"/>
      <c r="NVT111" s="420"/>
      <c r="NVU111" s="420"/>
      <c r="NVV111" s="420"/>
      <c r="NVW111" s="420"/>
      <c r="NVX111" s="420"/>
      <c r="NVY111" s="420"/>
      <c r="NVZ111" s="420"/>
      <c r="NWA111" s="420"/>
      <c r="NWB111" s="420"/>
      <c r="NWC111" s="420"/>
      <c r="NWD111" s="420"/>
      <c r="NWE111" s="420"/>
      <c r="NWF111" s="420"/>
      <c r="NWG111" s="420"/>
      <c r="NWH111" s="420"/>
      <c r="NWI111" s="420"/>
      <c r="NWJ111" s="420"/>
      <c r="NWK111" s="420"/>
      <c r="NWL111" s="420"/>
      <c r="NWM111" s="420"/>
      <c r="NWN111" s="420"/>
      <c r="NWO111" s="420"/>
      <c r="NWP111" s="420"/>
      <c r="NWQ111" s="420"/>
      <c r="NWR111" s="420"/>
      <c r="NWS111" s="420"/>
      <c r="NWT111" s="420"/>
      <c r="NWU111" s="420"/>
      <c r="NWV111" s="420"/>
      <c r="NWW111" s="420"/>
      <c r="NWX111" s="420"/>
      <c r="NWY111" s="420"/>
      <c r="NWZ111" s="420"/>
      <c r="NXA111" s="420"/>
      <c r="NXB111" s="420"/>
      <c r="NXC111" s="420"/>
      <c r="NXD111" s="420"/>
      <c r="NXE111" s="420"/>
      <c r="NXF111" s="420"/>
      <c r="NXG111" s="420"/>
      <c r="NXH111" s="420"/>
      <c r="NXI111" s="420"/>
      <c r="NXJ111" s="420"/>
      <c r="NXK111" s="420"/>
      <c r="NXL111" s="420"/>
      <c r="NXM111" s="420"/>
      <c r="NXN111" s="420"/>
      <c r="NXO111" s="420"/>
      <c r="NXP111" s="420"/>
      <c r="NXQ111" s="420"/>
      <c r="NXR111" s="420"/>
      <c r="NXS111" s="420"/>
      <c r="NXT111" s="420"/>
      <c r="NXU111" s="420"/>
      <c r="NXV111" s="420"/>
      <c r="NXW111" s="420"/>
      <c r="NXX111" s="420"/>
      <c r="NXY111" s="420"/>
      <c r="NXZ111" s="420"/>
      <c r="NYA111" s="420"/>
      <c r="NYB111" s="420"/>
      <c r="NYC111" s="420"/>
      <c r="NYD111" s="420"/>
      <c r="NYE111" s="420"/>
      <c r="NYF111" s="420"/>
      <c r="NYG111" s="420"/>
      <c r="NYH111" s="420"/>
      <c r="NYI111" s="420"/>
      <c r="NYJ111" s="420"/>
      <c r="NYK111" s="420"/>
      <c r="NYL111" s="420"/>
      <c r="NYM111" s="420"/>
      <c r="NYN111" s="420"/>
      <c r="NYO111" s="420"/>
      <c r="NYP111" s="420"/>
      <c r="NYQ111" s="420"/>
      <c r="NYR111" s="420"/>
      <c r="NYS111" s="420"/>
      <c r="NYT111" s="420"/>
      <c r="NYU111" s="420"/>
      <c r="NYV111" s="420"/>
      <c r="NYW111" s="420"/>
      <c r="NYX111" s="420"/>
      <c r="NYY111" s="420"/>
      <c r="NYZ111" s="420"/>
      <c r="NZA111" s="420"/>
      <c r="NZB111" s="420"/>
      <c r="NZC111" s="420"/>
      <c r="NZD111" s="420"/>
      <c r="NZE111" s="420"/>
      <c r="NZF111" s="420"/>
      <c r="NZG111" s="420"/>
      <c r="NZH111" s="420"/>
      <c r="NZI111" s="420"/>
      <c r="NZJ111" s="420"/>
      <c r="NZK111" s="420"/>
      <c r="NZL111" s="420"/>
      <c r="NZM111" s="420"/>
      <c r="NZN111" s="420"/>
      <c r="NZO111" s="420"/>
      <c r="NZP111" s="420"/>
      <c r="NZQ111" s="420"/>
      <c r="NZR111" s="420"/>
      <c r="NZS111" s="420"/>
      <c r="NZT111" s="420"/>
      <c r="NZU111" s="420"/>
      <c r="NZV111" s="420"/>
      <c r="NZW111" s="420"/>
      <c r="NZX111" s="420"/>
      <c r="NZY111" s="420"/>
      <c r="NZZ111" s="420"/>
      <c r="OAA111" s="420"/>
      <c r="OAB111" s="420"/>
      <c r="OAC111" s="420"/>
      <c r="OAD111" s="420"/>
      <c r="OAE111" s="420"/>
      <c r="OAF111" s="420"/>
      <c r="OAG111" s="420"/>
      <c r="OAH111" s="420"/>
      <c r="OAI111" s="420"/>
      <c r="OAJ111" s="420"/>
      <c r="OAK111" s="420"/>
      <c r="OAL111" s="420"/>
      <c r="OAM111" s="420"/>
      <c r="OAN111" s="420"/>
      <c r="OAO111" s="420"/>
      <c r="OAP111" s="420"/>
      <c r="OAQ111" s="420"/>
      <c r="OAR111" s="420"/>
      <c r="OAS111" s="420"/>
      <c r="OAT111" s="420"/>
      <c r="OAU111" s="420"/>
      <c r="OAV111" s="420"/>
      <c r="OAW111" s="420"/>
      <c r="OAX111" s="420"/>
      <c r="OAY111" s="420"/>
      <c r="OAZ111" s="420"/>
      <c r="OBA111" s="420"/>
      <c r="OBB111" s="420"/>
      <c r="OBC111" s="420"/>
      <c r="OBD111" s="420"/>
      <c r="OBE111" s="420"/>
      <c r="OBF111" s="420"/>
      <c r="OBG111" s="420"/>
      <c r="OBH111" s="420"/>
      <c r="OBI111" s="420"/>
      <c r="OBJ111" s="420"/>
      <c r="OBK111" s="420"/>
      <c r="OBL111" s="420"/>
      <c r="OBM111" s="420"/>
      <c r="OBN111" s="420"/>
      <c r="OBO111" s="420"/>
      <c r="OBP111" s="420"/>
      <c r="OBQ111" s="420"/>
      <c r="OBR111" s="420"/>
      <c r="OBS111" s="420"/>
      <c r="OBT111" s="420"/>
      <c r="OBU111" s="420"/>
      <c r="OBV111" s="420"/>
      <c r="OBW111" s="420"/>
      <c r="OBX111" s="420"/>
      <c r="OBY111" s="420"/>
      <c r="OBZ111" s="420"/>
      <c r="OCA111" s="420"/>
      <c r="OCB111" s="420"/>
      <c r="OCC111" s="420"/>
      <c r="OCD111" s="420"/>
      <c r="OCE111" s="420"/>
      <c r="OCF111" s="420"/>
      <c r="OCG111" s="420"/>
      <c r="OCH111" s="420"/>
      <c r="OCI111" s="420"/>
      <c r="OCJ111" s="420"/>
      <c r="OCK111" s="420"/>
      <c r="OCL111" s="420"/>
      <c r="OCM111" s="420"/>
      <c r="OCN111" s="420"/>
      <c r="OCO111" s="420"/>
      <c r="OCP111" s="420"/>
      <c r="OCQ111" s="420"/>
      <c r="OCR111" s="420"/>
      <c r="OCS111" s="420"/>
      <c r="OCT111" s="420"/>
      <c r="OCU111" s="420"/>
      <c r="OCV111" s="420"/>
      <c r="OCW111" s="420"/>
      <c r="OCX111" s="420"/>
      <c r="OCY111" s="420"/>
      <c r="OCZ111" s="420"/>
      <c r="ODA111" s="420"/>
      <c r="ODB111" s="420"/>
      <c r="ODC111" s="420"/>
      <c r="ODD111" s="420"/>
      <c r="ODE111" s="420"/>
      <c r="ODF111" s="420"/>
      <c r="ODG111" s="420"/>
      <c r="ODH111" s="420"/>
      <c r="ODI111" s="420"/>
      <c r="ODJ111" s="420"/>
      <c r="ODK111" s="420"/>
      <c r="ODL111" s="420"/>
      <c r="ODM111" s="420"/>
      <c r="ODN111" s="420"/>
      <c r="ODO111" s="420"/>
      <c r="ODP111" s="420"/>
      <c r="ODQ111" s="420"/>
      <c r="ODR111" s="420"/>
      <c r="ODS111" s="420"/>
      <c r="ODT111" s="420"/>
      <c r="ODU111" s="420"/>
      <c r="ODV111" s="420"/>
      <c r="ODW111" s="420"/>
      <c r="ODX111" s="420"/>
      <c r="ODY111" s="420"/>
      <c r="ODZ111" s="420"/>
      <c r="OEA111" s="420"/>
      <c r="OEB111" s="420"/>
      <c r="OEC111" s="420"/>
      <c r="OED111" s="420"/>
      <c r="OEE111" s="420"/>
      <c r="OEF111" s="420"/>
      <c r="OEG111" s="420"/>
      <c r="OEH111" s="420"/>
      <c r="OEI111" s="420"/>
      <c r="OEJ111" s="420"/>
      <c r="OEK111" s="420"/>
      <c r="OEL111" s="420"/>
      <c r="OEM111" s="420"/>
      <c r="OEN111" s="420"/>
      <c r="OEO111" s="420"/>
      <c r="OEP111" s="420"/>
      <c r="OEQ111" s="420"/>
      <c r="OER111" s="420"/>
      <c r="OES111" s="420"/>
      <c r="OET111" s="420"/>
      <c r="OEU111" s="420"/>
      <c r="OEV111" s="420"/>
      <c r="OEW111" s="420"/>
      <c r="OEX111" s="420"/>
      <c r="OEY111" s="420"/>
      <c r="OEZ111" s="420"/>
      <c r="OFA111" s="420"/>
      <c r="OFB111" s="420"/>
      <c r="OFC111" s="420"/>
      <c r="OFD111" s="420"/>
      <c r="OFE111" s="420"/>
      <c r="OFF111" s="420"/>
      <c r="OFG111" s="420"/>
      <c r="OFH111" s="420"/>
      <c r="OFI111" s="420"/>
      <c r="OFJ111" s="420"/>
      <c r="OFK111" s="420"/>
      <c r="OFL111" s="420"/>
      <c r="OFM111" s="420"/>
      <c r="OFN111" s="420"/>
      <c r="OFO111" s="420"/>
      <c r="OFP111" s="420"/>
      <c r="OFQ111" s="420"/>
      <c r="OFR111" s="420"/>
      <c r="OFS111" s="420"/>
      <c r="OFT111" s="420"/>
      <c r="OFU111" s="420"/>
      <c r="OFV111" s="420"/>
      <c r="OFW111" s="420"/>
      <c r="OFX111" s="420"/>
      <c r="OFY111" s="420"/>
      <c r="OFZ111" s="420"/>
      <c r="OGA111" s="420"/>
      <c r="OGB111" s="420"/>
      <c r="OGC111" s="420"/>
      <c r="OGD111" s="420"/>
      <c r="OGE111" s="420"/>
      <c r="OGF111" s="420"/>
      <c r="OGG111" s="420"/>
      <c r="OGH111" s="420"/>
      <c r="OGI111" s="420"/>
      <c r="OGJ111" s="420"/>
      <c r="OGK111" s="420"/>
      <c r="OGL111" s="420"/>
      <c r="OGM111" s="420"/>
      <c r="OGN111" s="420"/>
      <c r="OGO111" s="420"/>
      <c r="OGP111" s="420"/>
      <c r="OGQ111" s="420"/>
      <c r="OGR111" s="420"/>
      <c r="OGS111" s="420"/>
      <c r="OGT111" s="420"/>
      <c r="OGU111" s="420"/>
      <c r="OGV111" s="420"/>
      <c r="OGW111" s="420"/>
      <c r="OGX111" s="420"/>
      <c r="OGY111" s="420"/>
      <c r="OGZ111" s="420"/>
      <c r="OHA111" s="420"/>
      <c r="OHB111" s="420"/>
      <c r="OHC111" s="420"/>
      <c r="OHD111" s="420"/>
      <c r="OHE111" s="420"/>
      <c r="OHF111" s="420"/>
      <c r="OHG111" s="420"/>
      <c r="OHH111" s="420"/>
      <c r="OHI111" s="420"/>
      <c r="OHJ111" s="420"/>
      <c r="OHK111" s="420"/>
      <c r="OHL111" s="420"/>
      <c r="OHM111" s="420"/>
      <c r="OHN111" s="420"/>
      <c r="OHO111" s="420"/>
      <c r="OHP111" s="420"/>
      <c r="OHQ111" s="420"/>
      <c r="OHR111" s="420"/>
      <c r="OHS111" s="420"/>
      <c r="OHT111" s="420"/>
      <c r="OHU111" s="420"/>
      <c r="OHV111" s="420"/>
      <c r="OHW111" s="420"/>
      <c r="OHX111" s="420"/>
      <c r="OHY111" s="420"/>
      <c r="OHZ111" s="420"/>
      <c r="OIA111" s="420"/>
      <c r="OIB111" s="420"/>
      <c r="OIC111" s="420"/>
      <c r="OID111" s="420"/>
      <c r="OIE111" s="420"/>
      <c r="OIF111" s="420"/>
      <c r="OIG111" s="420"/>
      <c r="OIH111" s="420"/>
      <c r="OII111" s="420"/>
      <c r="OIJ111" s="420"/>
      <c r="OIK111" s="420"/>
      <c r="OIL111" s="420"/>
      <c r="OIM111" s="420"/>
      <c r="OIN111" s="420"/>
      <c r="OIO111" s="420"/>
      <c r="OIP111" s="420"/>
      <c r="OIQ111" s="420"/>
      <c r="OIR111" s="420"/>
      <c r="OIS111" s="420"/>
      <c r="OIT111" s="420"/>
      <c r="OIU111" s="420"/>
      <c r="OIV111" s="420"/>
      <c r="OIW111" s="420"/>
      <c r="OIX111" s="420"/>
      <c r="OIY111" s="420"/>
      <c r="OIZ111" s="420"/>
      <c r="OJA111" s="420"/>
      <c r="OJB111" s="420"/>
      <c r="OJC111" s="420"/>
      <c r="OJD111" s="420"/>
      <c r="OJE111" s="420"/>
      <c r="OJF111" s="420"/>
      <c r="OJG111" s="420"/>
      <c r="OJH111" s="420"/>
      <c r="OJI111" s="420"/>
      <c r="OJJ111" s="420"/>
      <c r="OJK111" s="420"/>
      <c r="OJL111" s="420"/>
      <c r="OJM111" s="420"/>
      <c r="OJN111" s="420"/>
      <c r="OJO111" s="420"/>
      <c r="OJP111" s="420"/>
      <c r="OJQ111" s="420"/>
      <c r="OJR111" s="420"/>
      <c r="OJS111" s="420"/>
      <c r="OJT111" s="420"/>
      <c r="OJU111" s="420"/>
      <c r="OJV111" s="420"/>
      <c r="OJW111" s="420"/>
      <c r="OJX111" s="420"/>
      <c r="OJY111" s="420"/>
      <c r="OJZ111" s="420"/>
      <c r="OKA111" s="420"/>
      <c r="OKB111" s="420"/>
      <c r="OKC111" s="420"/>
      <c r="OKD111" s="420"/>
      <c r="OKE111" s="420"/>
      <c r="OKF111" s="420"/>
      <c r="OKG111" s="420"/>
      <c r="OKH111" s="420"/>
      <c r="OKI111" s="420"/>
      <c r="OKJ111" s="420"/>
      <c r="OKK111" s="420"/>
      <c r="OKL111" s="420"/>
      <c r="OKM111" s="420"/>
      <c r="OKN111" s="420"/>
      <c r="OKO111" s="420"/>
      <c r="OKP111" s="420"/>
      <c r="OKQ111" s="420"/>
      <c r="OKR111" s="420"/>
      <c r="OKS111" s="420"/>
      <c r="OKT111" s="420"/>
      <c r="OKU111" s="420"/>
      <c r="OKV111" s="420"/>
      <c r="OKW111" s="420"/>
      <c r="OKX111" s="420"/>
      <c r="OKY111" s="420"/>
      <c r="OKZ111" s="420"/>
      <c r="OLA111" s="420"/>
      <c r="OLB111" s="420"/>
      <c r="OLC111" s="420"/>
      <c r="OLD111" s="420"/>
      <c r="OLE111" s="420"/>
      <c r="OLF111" s="420"/>
      <c r="OLG111" s="420"/>
      <c r="OLH111" s="420"/>
      <c r="OLI111" s="420"/>
      <c r="OLJ111" s="420"/>
      <c r="OLK111" s="420"/>
      <c r="OLL111" s="420"/>
      <c r="OLM111" s="420"/>
      <c r="OLN111" s="420"/>
      <c r="OLO111" s="420"/>
      <c r="OLP111" s="420"/>
      <c r="OLQ111" s="420"/>
      <c r="OLR111" s="420"/>
      <c r="OLS111" s="420"/>
      <c r="OLT111" s="420"/>
      <c r="OLU111" s="420"/>
      <c r="OLV111" s="420"/>
      <c r="OLW111" s="420"/>
      <c r="OLX111" s="420"/>
      <c r="OLY111" s="420"/>
      <c r="OLZ111" s="420"/>
      <c r="OMA111" s="420"/>
      <c r="OMB111" s="420"/>
      <c r="OMC111" s="420"/>
      <c r="OMD111" s="420"/>
      <c r="OME111" s="420"/>
      <c r="OMF111" s="420"/>
      <c r="OMG111" s="420"/>
      <c r="OMH111" s="420"/>
      <c r="OMI111" s="420"/>
      <c r="OMJ111" s="420"/>
      <c r="OMK111" s="420"/>
      <c r="OML111" s="420"/>
      <c r="OMM111" s="420"/>
      <c r="OMN111" s="420"/>
      <c r="OMO111" s="420"/>
      <c r="OMP111" s="420"/>
      <c r="OMQ111" s="420"/>
      <c r="OMR111" s="420"/>
      <c r="OMS111" s="420"/>
      <c r="OMT111" s="420"/>
      <c r="OMU111" s="420"/>
      <c r="OMV111" s="420"/>
      <c r="OMW111" s="420"/>
      <c r="OMX111" s="420"/>
      <c r="OMY111" s="420"/>
      <c r="OMZ111" s="420"/>
      <c r="ONA111" s="420"/>
      <c r="ONB111" s="420"/>
      <c r="ONC111" s="420"/>
      <c r="OND111" s="420"/>
      <c r="ONE111" s="420"/>
      <c r="ONF111" s="420"/>
      <c r="ONG111" s="420"/>
      <c r="ONH111" s="420"/>
      <c r="ONI111" s="420"/>
      <c r="ONJ111" s="420"/>
      <c r="ONK111" s="420"/>
      <c r="ONL111" s="420"/>
      <c r="ONM111" s="420"/>
      <c r="ONN111" s="420"/>
      <c r="ONO111" s="420"/>
      <c r="ONP111" s="420"/>
      <c r="ONQ111" s="420"/>
      <c r="ONR111" s="420"/>
      <c r="ONS111" s="420"/>
      <c r="ONT111" s="420"/>
      <c r="ONU111" s="420"/>
      <c r="ONV111" s="420"/>
      <c r="ONW111" s="420"/>
      <c r="ONX111" s="420"/>
      <c r="ONY111" s="420"/>
      <c r="ONZ111" s="420"/>
      <c r="OOA111" s="420"/>
      <c r="OOB111" s="420"/>
      <c r="OOC111" s="420"/>
      <c r="OOD111" s="420"/>
      <c r="OOE111" s="420"/>
      <c r="OOF111" s="420"/>
      <c r="OOG111" s="420"/>
      <c r="OOH111" s="420"/>
      <c r="OOI111" s="420"/>
      <c r="OOJ111" s="420"/>
      <c r="OOK111" s="420"/>
      <c r="OOL111" s="420"/>
      <c r="OOM111" s="420"/>
      <c r="OON111" s="420"/>
      <c r="OOO111" s="420"/>
      <c r="OOP111" s="420"/>
      <c r="OOQ111" s="420"/>
      <c r="OOR111" s="420"/>
      <c r="OOS111" s="420"/>
      <c r="OOT111" s="420"/>
      <c r="OOU111" s="420"/>
      <c r="OOV111" s="420"/>
      <c r="OOW111" s="420"/>
      <c r="OOX111" s="420"/>
      <c r="OOY111" s="420"/>
      <c r="OOZ111" s="420"/>
      <c r="OPA111" s="420"/>
      <c r="OPB111" s="420"/>
      <c r="OPC111" s="420"/>
      <c r="OPD111" s="420"/>
      <c r="OPE111" s="420"/>
      <c r="OPF111" s="420"/>
      <c r="OPG111" s="420"/>
      <c r="OPH111" s="420"/>
      <c r="OPI111" s="420"/>
      <c r="OPJ111" s="420"/>
      <c r="OPK111" s="420"/>
      <c r="OPL111" s="420"/>
      <c r="OPM111" s="420"/>
      <c r="OPN111" s="420"/>
      <c r="OPO111" s="420"/>
      <c r="OPP111" s="420"/>
      <c r="OPQ111" s="420"/>
      <c r="OPR111" s="420"/>
      <c r="OPS111" s="420"/>
      <c r="OPT111" s="420"/>
      <c r="OPU111" s="420"/>
      <c r="OPV111" s="420"/>
      <c r="OPW111" s="420"/>
      <c r="OPX111" s="420"/>
      <c r="OPY111" s="420"/>
      <c r="OPZ111" s="420"/>
      <c r="OQA111" s="420"/>
      <c r="OQB111" s="420"/>
      <c r="OQC111" s="420"/>
      <c r="OQD111" s="420"/>
      <c r="OQE111" s="420"/>
      <c r="OQF111" s="420"/>
      <c r="OQG111" s="420"/>
      <c r="OQH111" s="420"/>
      <c r="OQI111" s="420"/>
      <c r="OQJ111" s="420"/>
      <c r="OQK111" s="420"/>
      <c r="OQL111" s="420"/>
      <c r="OQM111" s="420"/>
      <c r="OQN111" s="420"/>
      <c r="OQO111" s="420"/>
      <c r="OQP111" s="420"/>
      <c r="OQQ111" s="420"/>
      <c r="OQR111" s="420"/>
      <c r="OQS111" s="420"/>
      <c r="OQT111" s="420"/>
      <c r="OQU111" s="420"/>
      <c r="OQV111" s="420"/>
      <c r="OQW111" s="420"/>
      <c r="OQX111" s="420"/>
      <c r="OQY111" s="420"/>
      <c r="OQZ111" s="420"/>
      <c r="ORA111" s="420"/>
      <c r="ORB111" s="420"/>
      <c r="ORC111" s="420"/>
      <c r="ORD111" s="420"/>
      <c r="ORE111" s="420"/>
      <c r="ORF111" s="420"/>
      <c r="ORG111" s="420"/>
      <c r="ORH111" s="420"/>
      <c r="ORI111" s="420"/>
      <c r="ORJ111" s="420"/>
      <c r="ORK111" s="420"/>
      <c r="ORL111" s="420"/>
      <c r="ORM111" s="420"/>
      <c r="ORN111" s="420"/>
      <c r="ORO111" s="420"/>
      <c r="ORP111" s="420"/>
      <c r="ORQ111" s="420"/>
      <c r="ORR111" s="420"/>
      <c r="ORS111" s="420"/>
      <c r="ORT111" s="420"/>
      <c r="ORU111" s="420"/>
      <c r="ORV111" s="420"/>
      <c r="ORW111" s="420"/>
      <c r="ORX111" s="420"/>
      <c r="ORY111" s="420"/>
      <c r="ORZ111" s="420"/>
      <c r="OSA111" s="420"/>
      <c r="OSB111" s="420"/>
      <c r="OSC111" s="420"/>
      <c r="OSD111" s="420"/>
      <c r="OSE111" s="420"/>
      <c r="OSF111" s="420"/>
      <c r="OSG111" s="420"/>
      <c r="OSH111" s="420"/>
      <c r="OSI111" s="420"/>
      <c r="OSJ111" s="420"/>
      <c r="OSK111" s="420"/>
      <c r="OSL111" s="420"/>
      <c r="OSM111" s="420"/>
      <c r="OSN111" s="420"/>
      <c r="OSO111" s="420"/>
      <c r="OSP111" s="420"/>
      <c r="OSQ111" s="420"/>
      <c r="OSR111" s="420"/>
      <c r="OSS111" s="420"/>
      <c r="OST111" s="420"/>
      <c r="OSU111" s="420"/>
      <c r="OSV111" s="420"/>
      <c r="OSW111" s="420"/>
      <c r="OSX111" s="420"/>
      <c r="OSY111" s="420"/>
      <c r="OSZ111" s="420"/>
      <c r="OTA111" s="420"/>
      <c r="OTB111" s="420"/>
      <c r="OTC111" s="420"/>
      <c r="OTD111" s="420"/>
      <c r="OTE111" s="420"/>
      <c r="OTF111" s="420"/>
      <c r="OTG111" s="420"/>
      <c r="OTH111" s="420"/>
      <c r="OTI111" s="420"/>
      <c r="OTJ111" s="420"/>
      <c r="OTK111" s="420"/>
      <c r="OTL111" s="420"/>
      <c r="OTM111" s="420"/>
      <c r="OTN111" s="420"/>
      <c r="OTO111" s="420"/>
      <c r="OTP111" s="420"/>
      <c r="OTQ111" s="420"/>
      <c r="OTR111" s="420"/>
      <c r="OTS111" s="420"/>
      <c r="OTT111" s="420"/>
      <c r="OTU111" s="420"/>
      <c r="OTV111" s="420"/>
      <c r="OTW111" s="420"/>
      <c r="OTX111" s="420"/>
      <c r="OTY111" s="420"/>
      <c r="OTZ111" s="420"/>
      <c r="OUA111" s="420"/>
      <c r="OUB111" s="420"/>
      <c r="OUC111" s="420"/>
      <c r="OUD111" s="420"/>
      <c r="OUE111" s="420"/>
      <c r="OUF111" s="420"/>
      <c r="OUG111" s="420"/>
      <c r="OUH111" s="420"/>
      <c r="OUI111" s="420"/>
      <c r="OUJ111" s="420"/>
      <c r="OUK111" s="420"/>
      <c r="OUL111" s="420"/>
      <c r="OUM111" s="420"/>
      <c r="OUN111" s="420"/>
      <c r="OUO111" s="420"/>
      <c r="OUP111" s="420"/>
      <c r="OUQ111" s="420"/>
      <c r="OUR111" s="420"/>
      <c r="OUS111" s="420"/>
      <c r="OUT111" s="420"/>
      <c r="OUU111" s="420"/>
      <c r="OUV111" s="420"/>
      <c r="OUW111" s="420"/>
      <c r="OUX111" s="420"/>
      <c r="OUY111" s="420"/>
      <c r="OUZ111" s="420"/>
      <c r="OVA111" s="420"/>
      <c r="OVB111" s="420"/>
      <c r="OVC111" s="420"/>
      <c r="OVD111" s="420"/>
      <c r="OVE111" s="420"/>
      <c r="OVF111" s="420"/>
      <c r="OVG111" s="420"/>
      <c r="OVH111" s="420"/>
      <c r="OVI111" s="420"/>
      <c r="OVJ111" s="420"/>
      <c r="OVK111" s="420"/>
      <c r="OVL111" s="420"/>
      <c r="OVM111" s="420"/>
      <c r="OVN111" s="420"/>
      <c r="OVO111" s="420"/>
      <c r="OVP111" s="420"/>
      <c r="OVQ111" s="420"/>
      <c r="OVR111" s="420"/>
      <c r="OVS111" s="420"/>
      <c r="OVT111" s="420"/>
      <c r="OVU111" s="420"/>
      <c r="OVV111" s="420"/>
      <c r="OVW111" s="420"/>
      <c r="OVX111" s="420"/>
      <c r="OVY111" s="420"/>
      <c r="OVZ111" s="420"/>
      <c r="OWA111" s="420"/>
      <c r="OWB111" s="420"/>
      <c r="OWC111" s="420"/>
      <c r="OWD111" s="420"/>
      <c r="OWE111" s="420"/>
      <c r="OWF111" s="420"/>
      <c r="OWG111" s="420"/>
      <c r="OWH111" s="420"/>
      <c r="OWI111" s="420"/>
      <c r="OWJ111" s="420"/>
      <c r="OWK111" s="420"/>
      <c r="OWL111" s="420"/>
      <c r="OWM111" s="420"/>
      <c r="OWN111" s="420"/>
      <c r="OWO111" s="420"/>
      <c r="OWP111" s="420"/>
      <c r="OWQ111" s="420"/>
      <c r="OWR111" s="420"/>
      <c r="OWS111" s="420"/>
      <c r="OWT111" s="420"/>
      <c r="OWU111" s="420"/>
      <c r="OWV111" s="420"/>
      <c r="OWW111" s="420"/>
      <c r="OWX111" s="420"/>
      <c r="OWY111" s="420"/>
      <c r="OWZ111" s="420"/>
      <c r="OXA111" s="420"/>
      <c r="OXB111" s="420"/>
      <c r="OXC111" s="420"/>
      <c r="OXD111" s="420"/>
      <c r="OXE111" s="420"/>
      <c r="OXF111" s="420"/>
      <c r="OXG111" s="420"/>
      <c r="OXH111" s="420"/>
      <c r="OXI111" s="420"/>
      <c r="OXJ111" s="420"/>
      <c r="OXK111" s="420"/>
      <c r="OXL111" s="420"/>
      <c r="OXM111" s="420"/>
      <c r="OXN111" s="420"/>
      <c r="OXO111" s="420"/>
      <c r="OXP111" s="420"/>
      <c r="OXQ111" s="420"/>
      <c r="OXR111" s="420"/>
      <c r="OXS111" s="420"/>
      <c r="OXT111" s="420"/>
      <c r="OXU111" s="420"/>
      <c r="OXV111" s="420"/>
      <c r="OXW111" s="420"/>
      <c r="OXX111" s="420"/>
      <c r="OXY111" s="420"/>
      <c r="OXZ111" s="420"/>
      <c r="OYA111" s="420"/>
      <c r="OYB111" s="420"/>
      <c r="OYC111" s="420"/>
      <c r="OYD111" s="420"/>
      <c r="OYE111" s="420"/>
      <c r="OYF111" s="420"/>
      <c r="OYG111" s="420"/>
      <c r="OYH111" s="420"/>
      <c r="OYI111" s="420"/>
      <c r="OYJ111" s="420"/>
      <c r="OYK111" s="420"/>
      <c r="OYL111" s="420"/>
      <c r="OYM111" s="420"/>
      <c r="OYN111" s="420"/>
      <c r="OYO111" s="420"/>
      <c r="OYP111" s="420"/>
      <c r="OYQ111" s="420"/>
      <c r="OYR111" s="420"/>
      <c r="OYS111" s="420"/>
      <c r="OYT111" s="420"/>
      <c r="OYU111" s="420"/>
      <c r="OYV111" s="420"/>
      <c r="OYW111" s="420"/>
      <c r="OYX111" s="420"/>
      <c r="OYY111" s="420"/>
      <c r="OYZ111" s="420"/>
      <c r="OZA111" s="420"/>
      <c r="OZB111" s="420"/>
      <c r="OZC111" s="420"/>
      <c r="OZD111" s="420"/>
      <c r="OZE111" s="420"/>
      <c r="OZF111" s="420"/>
      <c r="OZG111" s="420"/>
      <c r="OZH111" s="420"/>
      <c r="OZI111" s="420"/>
      <c r="OZJ111" s="420"/>
      <c r="OZK111" s="420"/>
      <c r="OZL111" s="420"/>
      <c r="OZM111" s="420"/>
      <c r="OZN111" s="420"/>
      <c r="OZO111" s="420"/>
      <c r="OZP111" s="420"/>
      <c r="OZQ111" s="420"/>
      <c r="OZR111" s="420"/>
      <c r="OZS111" s="420"/>
      <c r="OZT111" s="420"/>
      <c r="OZU111" s="420"/>
      <c r="OZV111" s="420"/>
      <c r="OZW111" s="420"/>
      <c r="OZX111" s="420"/>
      <c r="OZY111" s="420"/>
      <c r="OZZ111" s="420"/>
      <c r="PAA111" s="420"/>
      <c r="PAB111" s="420"/>
      <c r="PAC111" s="420"/>
      <c r="PAD111" s="420"/>
      <c r="PAE111" s="420"/>
      <c r="PAF111" s="420"/>
      <c r="PAG111" s="420"/>
      <c r="PAH111" s="420"/>
      <c r="PAI111" s="420"/>
      <c r="PAJ111" s="420"/>
      <c r="PAK111" s="420"/>
      <c r="PAL111" s="420"/>
      <c r="PAM111" s="420"/>
      <c r="PAN111" s="420"/>
      <c r="PAO111" s="420"/>
      <c r="PAP111" s="420"/>
      <c r="PAQ111" s="420"/>
      <c r="PAR111" s="420"/>
      <c r="PAS111" s="420"/>
      <c r="PAT111" s="420"/>
      <c r="PAU111" s="420"/>
      <c r="PAV111" s="420"/>
      <c r="PAW111" s="420"/>
      <c r="PAX111" s="420"/>
      <c r="PAY111" s="420"/>
      <c r="PAZ111" s="420"/>
      <c r="PBA111" s="420"/>
      <c r="PBB111" s="420"/>
      <c r="PBC111" s="420"/>
      <c r="PBD111" s="420"/>
      <c r="PBE111" s="420"/>
      <c r="PBF111" s="420"/>
      <c r="PBG111" s="420"/>
      <c r="PBH111" s="420"/>
      <c r="PBI111" s="420"/>
      <c r="PBJ111" s="420"/>
      <c r="PBK111" s="420"/>
      <c r="PBL111" s="420"/>
      <c r="PBM111" s="420"/>
      <c r="PBN111" s="420"/>
      <c r="PBO111" s="420"/>
      <c r="PBP111" s="420"/>
      <c r="PBQ111" s="420"/>
      <c r="PBR111" s="420"/>
      <c r="PBS111" s="420"/>
      <c r="PBT111" s="420"/>
      <c r="PBU111" s="420"/>
      <c r="PBV111" s="420"/>
      <c r="PBW111" s="420"/>
      <c r="PBX111" s="420"/>
      <c r="PBY111" s="420"/>
      <c r="PBZ111" s="420"/>
      <c r="PCA111" s="420"/>
      <c r="PCB111" s="420"/>
      <c r="PCC111" s="420"/>
      <c r="PCD111" s="420"/>
      <c r="PCE111" s="420"/>
      <c r="PCF111" s="420"/>
      <c r="PCG111" s="420"/>
      <c r="PCH111" s="420"/>
      <c r="PCI111" s="420"/>
      <c r="PCJ111" s="420"/>
      <c r="PCK111" s="420"/>
      <c r="PCL111" s="420"/>
      <c r="PCM111" s="420"/>
      <c r="PCN111" s="420"/>
      <c r="PCO111" s="420"/>
      <c r="PCP111" s="420"/>
      <c r="PCQ111" s="420"/>
      <c r="PCR111" s="420"/>
      <c r="PCS111" s="420"/>
      <c r="PCT111" s="420"/>
      <c r="PCU111" s="420"/>
      <c r="PCV111" s="420"/>
      <c r="PCW111" s="420"/>
      <c r="PCX111" s="420"/>
      <c r="PCY111" s="420"/>
      <c r="PCZ111" s="420"/>
      <c r="PDA111" s="420"/>
      <c r="PDB111" s="420"/>
      <c r="PDC111" s="420"/>
      <c r="PDD111" s="420"/>
      <c r="PDE111" s="420"/>
      <c r="PDF111" s="420"/>
      <c r="PDG111" s="420"/>
      <c r="PDH111" s="420"/>
      <c r="PDI111" s="420"/>
      <c r="PDJ111" s="420"/>
      <c r="PDK111" s="420"/>
      <c r="PDL111" s="420"/>
      <c r="PDM111" s="420"/>
      <c r="PDN111" s="420"/>
      <c r="PDO111" s="420"/>
      <c r="PDP111" s="420"/>
      <c r="PDQ111" s="420"/>
      <c r="PDR111" s="420"/>
      <c r="PDS111" s="420"/>
      <c r="PDT111" s="420"/>
      <c r="PDU111" s="420"/>
      <c r="PDV111" s="420"/>
      <c r="PDW111" s="420"/>
      <c r="PDX111" s="420"/>
      <c r="PDY111" s="420"/>
      <c r="PDZ111" s="420"/>
      <c r="PEA111" s="420"/>
      <c r="PEB111" s="420"/>
      <c r="PEC111" s="420"/>
      <c r="PED111" s="420"/>
      <c r="PEE111" s="420"/>
      <c r="PEF111" s="420"/>
      <c r="PEG111" s="420"/>
      <c r="PEH111" s="420"/>
      <c r="PEI111" s="420"/>
      <c r="PEJ111" s="420"/>
      <c r="PEK111" s="420"/>
      <c r="PEL111" s="420"/>
      <c r="PEM111" s="420"/>
      <c r="PEN111" s="420"/>
      <c r="PEO111" s="420"/>
      <c r="PEP111" s="420"/>
      <c r="PEQ111" s="420"/>
      <c r="PER111" s="420"/>
      <c r="PES111" s="420"/>
      <c r="PET111" s="420"/>
      <c r="PEU111" s="420"/>
      <c r="PEV111" s="420"/>
      <c r="PEW111" s="420"/>
      <c r="PEX111" s="420"/>
      <c r="PEY111" s="420"/>
      <c r="PEZ111" s="420"/>
      <c r="PFA111" s="420"/>
      <c r="PFB111" s="420"/>
      <c r="PFC111" s="420"/>
      <c r="PFD111" s="420"/>
      <c r="PFE111" s="420"/>
      <c r="PFF111" s="420"/>
      <c r="PFG111" s="420"/>
      <c r="PFH111" s="420"/>
      <c r="PFI111" s="420"/>
      <c r="PFJ111" s="420"/>
      <c r="PFK111" s="420"/>
      <c r="PFL111" s="420"/>
      <c r="PFM111" s="420"/>
      <c r="PFN111" s="420"/>
      <c r="PFO111" s="420"/>
      <c r="PFP111" s="420"/>
      <c r="PFQ111" s="420"/>
      <c r="PFR111" s="420"/>
      <c r="PFS111" s="420"/>
      <c r="PFT111" s="420"/>
      <c r="PFU111" s="420"/>
      <c r="PFV111" s="420"/>
      <c r="PFW111" s="420"/>
      <c r="PFX111" s="420"/>
      <c r="PFY111" s="420"/>
      <c r="PFZ111" s="420"/>
      <c r="PGA111" s="420"/>
      <c r="PGB111" s="420"/>
      <c r="PGC111" s="420"/>
      <c r="PGD111" s="420"/>
      <c r="PGE111" s="420"/>
      <c r="PGF111" s="420"/>
      <c r="PGG111" s="420"/>
      <c r="PGH111" s="420"/>
      <c r="PGI111" s="420"/>
      <c r="PGJ111" s="420"/>
      <c r="PGK111" s="420"/>
      <c r="PGL111" s="420"/>
      <c r="PGM111" s="420"/>
      <c r="PGN111" s="420"/>
      <c r="PGO111" s="420"/>
      <c r="PGP111" s="420"/>
      <c r="PGQ111" s="420"/>
      <c r="PGR111" s="420"/>
      <c r="PGS111" s="420"/>
      <c r="PGT111" s="420"/>
      <c r="PGU111" s="420"/>
      <c r="PGV111" s="420"/>
      <c r="PGW111" s="420"/>
      <c r="PGX111" s="420"/>
      <c r="PGY111" s="420"/>
      <c r="PGZ111" s="420"/>
      <c r="PHA111" s="420"/>
      <c r="PHB111" s="420"/>
      <c r="PHC111" s="420"/>
      <c r="PHD111" s="420"/>
      <c r="PHE111" s="420"/>
      <c r="PHF111" s="420"/>
      <c r="PHG111" s="420"/>
      <c r="PHH111" s="420"/>
      <c r="PHI111" s="420"/>
      <c r="PHJ111" s="420"/>
      <c r="PHK111" s="420"/>
      <c r="PHL111" s="420"/>
      <c r="PHM111" s="420"/>
      <c r="PHN111" s="420"/>
      <c r="PHO111" s="420"/>
      <c r="PHP111" s="420"/>
      <c r="PHQ111" s="420"/>
      <c r="PHR111" s="420"/>
      <c r="PHS111" s="420"/>
      <c r="PHT111" s="420"/>
      <c r="PHU111" s="420"/>
      <c r="PHV111" s="420"/>
      <c r="PHW111" s="420"/>
      <c r="PHX111" s="420"/>
      <c r="PHY111" s="420"/>
      <c r="PHZ111" s="420"/>
      <c r="PIA111" s="420"/>
      <c r="PIB111" s="420"/>
      <c r="PIC111" s="420"/>
      <c r="PID111" s="420"/>
      <c r="PIE111" s="420"/>
      <c r="PIF111" s="420"/>
      <c r="PIG111" s="420"/>
      <c r="PIH111" s="420"/>
      <c r="PII111" s="420"/>
      <c r="PIJ111" s="420"/>
      <c r="PIK111" s="420"/>
      <c r="PIL111" s="420"/>
      <c r="PIM111" s="420"/>
      <c r="PIN111" s="420"/>
      <c r="PIO111" s="420"/>
      <c r="PIP111" s="420"/>
      <c r="PIQ111" s="420"/>
      <c r="PIR111" s="420"/>
      <c r="PIS111" s="420"/>
      <c r="PIT111" s="420"/>
      <c r="PIU111" s="420"/>
      <c r="PIV111" s="420"/>
      <c r="PIW111" s="420"/>
      <c r="PIX111" s="420"/>
      <c r="PIY111" s="420"/>
      <c r="PIZ111" s="420"/>
      <c r="PJA111" s="420"/>
      <c r="PJB111" s="420"/>
      <c r="PJC111" s="420"/>
      <c r="PJD111" s="420"/>
      <c r="PJE111" s="420"/>
      <c r="PJF111" s="420"/>
      <c r="PJG111" s="420"/>
      <c r="PJH111" s="420"/>
      <c r="PJI111" s="420"/>
      <c r="PJJ111" s="420"/>
      <c r="PJK111" s="420"/>
      <c r="PJL111" s="420"/>
      <c r="PJM111" s="420"/>
      <c r="PJN111" s="420"/>
      <c r="PJO111" s="420"/>
      <c r="PJP111" s="420"/>
      <c r="PJQ111" s="420"/>
      <c r="PJR111" s="420"/>
      <c r="PJS111" s="420"/>
      <c r="PJT111" s="420"/>
      <c r="PJU111" s="420"/>
      <c r="PJV111" s="420"/>
      <c r="PJW111" s="420"/>
      <c r="PJX111" s="420"/>
      <c r="PJY111" s="420"/>
      <c r="PJZ111" s="420"/>
      <c r="PKA111" s="420"/>
      <c r="PKB111" s="420"/>
      <c r="PKC111" s="420"/>
      <c r="PKD111" s="420"/>
      <c r="PKE111" s="420"/>
      <c r="PKF111" s="420"/>
      <c r="PKG111" s="420"/>
      <c r="PKH111" s="420"/>
      <c r="PKI111" s="420"/>
      <c r="PKJ111" s="420"/>
      <c r="PKK111" s="420"/>
      <c r="PKL111" s="420"/>
      <c r="PKM111" s="420"/>
      <c r="PKN111" s="420"/>
      <c r="PKO111" s="420"/>
      <c r="PKP111" s="420"/>
      <c r="PKQ111" s="420"/>
      <c r="PKR111" s="420"/>
      <c r="PKS111" s="420"/>
      <c r="PKT111" s="420"/>
      <c r="PKU111" s="420"/>
      <c r="PKV111" s="420"/>
      <c r="PKW111" s="420"/>
      <c r="PKX111" s="420"/>
      <c r="PKY111" s="420"/>
      <c r="PKZ111" s="420"/>
      <c r="PLA111" s="420"/>
      <c r="PLB111" s="420"/>
      <c r="PLC111" s="420"/>
      <c r="PLD111" s="420"/>
      <c r="PLE111" s="420"/>
      <c r="PLF111" s="420"/>
      <c r="PLG111" s="420"/>
      <c r="PLH111" s="420"/>
      <c r="PLI111" s="420"/>
      <c r="PLJ111" s="420"/>
      <c r="PLK111" s="420"/>
      <c r="PLL111" s="420"/>
      <c r="PLM111" s="420"/>
      <c r="PLN111" s="420"/>
      <c r="PLO111" s="420"/>
      <c r="PLP111" s="420"/>
      <c r="PLQ111" s="420"/>
      <c r="PLR111" s="420"/>
      <c r="PLS111" s="420"/>
      <c r="PLT111" s="420"/>
      <c r="PLU111" s="420"/>
      <c r="PLV111" s="420"/>
      <c r="PLW111" s="420"/>
      <c r="PLX111" s="420"/>
      <c r="PLY111" s="420"/>
      <c r="PLZ111" s="420"/>
      <c r="PMA111" s="420"/>
      <c r="PMB111" s="420"/>
      <c r="PMC111" s="420"/>
      <c r="PMD111" s="420"/>
      <c r="PME111" s="420"/>
      <c r="PMF111" s="420"/>
      <c r="PMG111" s="420"/>
      <c r="PMH111" s="420"/>
      <c r="PMI111" s="420"/>
      <c r="PMJ111" s="420"/>
      <c r="PMK111" s="420"/>
      <c r="PML111" s="420"/>
      <c r="PMM111" s="420"/>
      <c r="PMN111" s="420"/>
      <c r="PMO111" s="420"/>
      <c r="PMP111" s="420"/>
      <c r="PMQ111" s="420"/>
      <c r="PMR111" s="420"/>
      <c r="PMS111" s="420"/>
      <c r="PMT111" s="420"/>
      <c r="PMU111" s="420"/>
      <c r="PMV111" s="420"/>
      <c r="PMW111" s="420"/>
      <c r="PMX111" s="420"/>
      <c r="PMY111" s="420"/>
      <c r="PMZ111" s="420"/>
      <c r="PNA111" s="420"/>
      <c r="PNB111" s="420"/>
      <c r="PNC111" s="420"/>
      <c r="PND111" s="420"/>
      <c r="PNE111" s="420"/>
      <c r="PNF111" s="420"/>
      <c r="PNG111" s="420"/>
      <c r="PNH111" s="420"/>
      <c r="PNI111" s="420"/>
      <c r="PNJ111" s="420"/>
      <c r="PNK111" s="420"/>
      <c r="PNL111" s="420"/>
      <c r="PNM111" s="420"/>
      <c r="PNN111" s="420"/>
      <c r="PNO111" s="420"/>
      <c r="PNP111" s="420"/>
      <c r="PNQ111" s="420"/>
      <c r="PNR111" s="420"/>
      <c r="PNS111" s="420"/>
      <c r="PNT111" s="420"/>
      <c r="PNU111" s="420"/>
      <c r="PNV111" s="420"/>
      <c r="PNW111" s="420"/>
      <c r="PNX111" s="420"/>
      <c r="PNY111" s="420"/>
      <c r="PNZ111" s="420"/>
      <c r="POA111" s="420"/>
      <c r="POB111" s="420"/>
      <c r="POC111" s="420"/>
      <c r="POD111" s="420"/>
      <c r="POE111" s="420"/>
      <c r="POF111" s="420"/>
      <c r="POG111" s="420"/>
      <c r="POH111" s="420"/>
      <c r="POI111" s="420"/>
      <c r="POJ111" s="420"/>
      <c r="POK111" s="420"/>
      <c r="POL111" s="420"/>
      <c r="POM111" s="420"/>
      <c r="PON111" s="420"/>
      <c r="POO111" s="420"/>
      <c r="POP111" s="420"/>
      <c r="POQ111" s="420"/>
      <c r="POR111" s="420"/>
      <c r="POS111" s="420"/>
      <c r="POT111" s="420"/>
      <c r="POU111" s="420"/>
      <c r="POV111" s="420"/>
      <c r="POW111" s="420"/>
      <c r="POX111" s="420"/>
      <c r="POY111" s="420"/>
      <c r="POZ111" s="420"/>
      <c r="PPA111" s="420"/>
      <c r="PPB111" s="420"/>
      <c r="PPC111" s="420"/>
      <c r="PPD111" s="420"/>
      <c r="PPE111" s="420"/>
      <c r="PPF111" s="420"/>
      <c r="PPG111" s="420"/>
      <c r="PPH111" s="420"/>
      <c r="PPI111" s="420"/>
      <c r="PPJ111" s="420"/>
      <c r="PPK111" s="420"/>
      <c r="PPL111" s="420"/>
      <c r="PPM111" s="420"/>
      <c r="PPN111" s="420"/>
      <c r="PPO111" s="420"/>
      <c r="PPP111" s="420"/>
      <c r="PPQ111" s="420"/>
      <c r="PPR111" s="420"/>
      <c r="PPS111" s="420"/>
      <c r="PPT111" s="420"/>
      <c r="PPU111" s="420"/>
      <c r="PPV111" s="420"/>
      <c r="PPW111" s="420"/>
      <c r="PPX111" s="420"/>
      <c r="PPY111" s="420"/>
      <c r="PPZ111" s="420"/>
      <c r="PQA111" s="420"/>
      <c r="PQB111" s="420"/>
      <c r="PQC111" s="420"/>
      <c r="PQD111" s="420"/>
      <c r="PQE111" s="420"/>
      <c r="PQF111" s="420"/>
      <c r="PQG111" s="420"/>
      <c r="PQH111" s="420"/>
      <c r="PQI111" s="420"/>
      <c r="PQJ111" s="420"/>
      <c r="PQK111" s="420"/>
      <c r="PQL111" s="420"/>
      <c r="PQM111" s="420"/>
      <c r="PQN111" s="420"/>
      <c r="PQO111" s="420"/>
      <c r="PQP111" s="420"/>
      <c r="PQQ111" s="420"/>
      <c r="PQR111" s="420"/>
      <c r="PQS111" s="420"/>
      <c r="PQT111" s="420"/>
      <c r="PQU111" s="420"/>
      <c r="PQV111" s="420"/>
      <c r="PQW111" s="420"/>
      <c r="PQX111" s="420"/>
      <c r="PQY111" s="420"/>
      <c r="PQZ111" s="420"/>
      <c r="PRA111" s="420"/>
      <c r="PRB111" s="420"/>
      <c r="PRC111" s="420"/>
      <c r="PRD111" s="420"/>
      <c r="PRE111" s="420"/>
      <c r="PRF111" s="420"/>
      <c r="PRG111" s="420"/>
      <c r="PRH111" s="420"/>
      <c r="PRI111" s="420"/>
      <c r="PRJ111" s="420"/>
      <c r="PRK111" s="420"/>
      <c r="PRL111" s="420"/>
      <c r="PRM111" s="420"/>
      <c r="PRN111" s="420"/>
      <c r="PRO111" s="420"/>
      <c r="PRP111" s="420"/>
      <c r="PRQ111" s="420"/>
      <c r="PRR111" s="420"/>
      <c r="PRS111" s="420"/>
      <c r="PRT111" s="420"/>
      <c r="PRU111" s="420"/>
      <c r="PRV111" s="420"/>
      <c r="PRW111" s="420"/>
      <c r="PRX111" s="420"/>
      <c r="PRY111" s="420"/>
      <c r="PRZ111" s="420"/>
      <c r="PSA111" s="420"/>
      <c r="PSB111" s="420"/>
      <c r="PSC111" s="420"/>
      <c r="PSD111" s="420"/>
      <c r="PSE111" s="420"/>
      <c r="PSF111" s="420"/>
      <c r="PSG111" s="420"/>
      <c r="PSH111" s="420"/>
      <c r="PSI111" s="420"/>
      <c r="PSJ111" s="420"/>
      <c r="PSK111" s="420"/>
      <c r="PSL111" s="420"/>
      <c r="PSM111" s="420"/>
      <c r="PSN111" s="420"/>
      <c r="PSO111" s="420"/>
      <c r="PSP111" s="420"/>
      <c r="PSQ111" s="420"/>
      <c r="PSR111" s="420"/>
      <c r="PSS111" s="420"/>
      <c r="PST111" s="420"/>
      <c r="PSU111" s="420"/>
      <c r="PSV111" s="420"/>
      <c r="PSW111" s="420"/>
      <c r="PSX111" s="420"/>
      <c r="PSY111" s="420"/>
      <c r="PSZ111" s="420"/>
      <c r="PTA111" s="420"/>
      <c r="PTB111" s="420"/>
      <c r="PTC111" s="420"/>
      <c r="PTD111" s="420"/>
      <c r="PTE111" s="420"/>
      <c r="PTF111" s="420"/>
      <c r="PTG111" s="420"/>
      <c r="PTH111" s="420"/>
      <c r="PTI111" s="420"/>
      <c r="PTJ111" s="420"/>
      <c r="PTK111" s="420"/>
      <c r="PTL111" s="420"/>
      <c r="PTM111" s="420"/>
      <c r="PTN111" s="420"/>
      <c r="PTO111" s="420"/>
      <c r="PTP111" s="420"/>
      <c r="PTQ111" s="420"/>
      <c r="PTR111" s="420"/>
      <c r="PTS111" s="420"/>
      <c r="PTT111" s="420"/>
      <c r="PTU111" s="420"/>
      <c r="PTV111" s="420"/>
      <c r="PTW111" s="420"/>
      <c r="PTX111" s="420"/>
      <c r="PTY111" s="420"/>
      <c r="PTZ111" s="420"/>
      <c r="PUA111" s="420"/>
      <c r="PUB111" s="420"/>
      <c r="PUC111" s="420"/>
      <c r="PUD111" s="420"/>
      <c r="PUE111" s="420"/>
      <c r="PUF111" s="420"/>
      <c r="PUG111" s="420"/>
      <c r="PUH111" s="420"/>
      <c r="PUI111" s="420"/>
      <c r="PUJ111" s="420"/>
      <c r="PUK111" s="420"/>
      <c r="PUL111" s="420"/>
      <c r="PUM111" s="420"/>
      <c r="PUN111" s="420"/>
      <c r="PUO111" s="420"/>
      <c r="PUP111" s="420"/>
      <c r="PUQ111" s="420"/>
      <c r="PUR111" s="420"/>
      <c r="PUS111" s="420"/>
      <c r="PUT111" s="420"/>
      <c r="PUU111" s="420"/>
      <c r="PUV111" s="420"/>
      <c r="PUW111" s="420"/>
      <c r="PUX111" s="420"/>
      <c r="PUY111" s="420"/>
      <c r="PUZ111" s="420"/>
      <c r="PVA111" s="420"/>
      <c r="PVB111" s="420"/>
      <c r="PVC111" s="420"/>
      <c r="PVD111" s="420"/>
      <c r="PVE111" s="420"/>
      <c r="PVF111" s="420"/>
      <c r="PVG111" s="420"/>
      <c r="PVH111" s="420"/>
      <c r="PVI111" s="420"/>
      <c r="PVJ111" s="420"/>
      <c r="PVK111" s="420"/>
      <c r="PVL111" s="420"/>
      <c r="PVM111" s="420"/>
      <c r="PVN111" s="420"/>
      <c r="PVO111" s="420"/>
      <c r="PVP111" s="420"/>
      <c r="PVQ111" s="420"/>
      <c r="PVR111" s="420"/>
      <c r="PVS111" s="420"/>
      <c r="PVT111" s="420"/>
      <c r="PVU111" s="420"/>
      <c r="PVV111" s="420"/>
      <c r="PVW111" s="420"/>
      <c r="PVX111" s="420"/>
      <c r="PVY111" s="420"/>
      <c r="PVZ111" s="420"/>
      <c r="PWA111" s="420"/>
      <c r="PWB111" s="420"/>
      <c r="PWC111" s="420"/>
      <c r="PWD111" s="420"/>
      <c r="PWE111" s="420"/>
      <c r="PWF111" s="420"/>
      <c r="PWG111" s="420"/>
      <c r="PWH111" s="420"/>
      <c r="PWI111" s="420"/>
      <c r="PWJ111" s="420"/>
      <c r="PWK111" s="420"/>
      <c r="PWL111" s="420"/>
      <c r="PWM111" s="420"/>
      <c r="PWN111" s="420"/>
      <c r="PWO111" s="420"/>
      <c r="PWP111" s="420"/>
      <c r="PWQ111" s="420"/>
      <c r="PWR111" s="420"/>
      <c r="PWS111" s="420"/>
      <c r="PWT111" s="420"/>
      <c r="PWU111" s="420"/>
      <c r="PWV111" s="420"/>
      <c r="PWW111" s="420"/>
      <c r="PWX111" s="420"/>
      <c r="PWY111" s="420"/>
      <c r="PWZ111" s="420"/>
      <c r="PXA111" s="420"/>
      <c r="PXB111" s="420"/>
      <c r="PXC111" s="420"/>
      <c r="PXD111" s="420"/>
      <c r="PXE111" s="420"/>
      <c r="PXF111" s="420"/>
      <c r="PXG111" s="420"/>
      <c r="PXH111" s="420"/>
      <c r="PXI111" s="420"/>
      <c r="PXJ111" s="420"/>
      <c r="PXK111" s="420"/>
      <c r="PXL111" s="420"/>
      <c r="PXM111" s="420"/>
      <c r="PXN111" s="420"/>
      <c r="PXO111" s="420"/>
      <c r="PXP111" s="420"/>
      <c r="PXQ111" s="420"/>
      <c r="PXR111" s="420"/>
      <c r="PXS111" s="420"/>
      <c r="PXT111" s="420"/>
      <c r="PXU111" s="420"/>
      <c r="PXV111" s="420"/>
      <c r="PXW111" s="420"/>
      <c r="PXX111" s="420"/>
      <c r="PXY111" s="420"/>
      <c r="PXZ111" s="420"/>
      <c r="PYA111" s="420"/>
      <c r="PYB111" s="420"/>
      <c r="PYC111" s="420"/>
      <c r="PYD111" s="420"/>
      <c r="PYE111" s="420"/>
      <c r="PYF111" s="420"/>
      <c r="PYG111" s="420"/>
      <c r="PYH111" s="420"/>
      <c r="PYI111" s="420"/>
      <c r="PYJ111" s="420"/>
      <c r="PYK111" s="420"/>
      <c r="PYL111" s="420"/>
      <c r="PYM111" s="420"/>
      <c r="PYN111" s="420"/>
      <c r="PYO111" s="420"/>
      <c r="PYP111" s="420"/>
      <c r="PYQ111" s="420"/>
      <c r="PYR111" s="420"/>
      <c r="PYS111" s="420"/>
      <c r="PYT111" s="420"/>
      <c r="PYU111" s="420"/>
      <c r="PYV111" s="420"/>
      <c r="PYW111" s="420"/>
      <c r="PYX111" s="420"/>
      <c r="PYY111" s="420"/>
      <c r="PYZ111" s="420"/>
      <c r="PZA111" s="420"/>
      <c r="PZB111" s="420"/>
      <c r="PZC111" s="420"/>
      <c r="PZD111" s="420"/>
      <c r="PZE111" s="420"/>
      <c r="PZF111" s="420"/>
      <c r="PZG111" s="420"/>
      <c r="PZH111" s="420"/>
      <c r="PZI111" s="420"/>
      <c r="PZJ111" s="420"/>
      <c r="PZK111" s="420"/>
      <c r="PZL111" s="420"/>
      <c r="PZM111" s="420"/>
      <c r="PZN111" s="420"/>
      <c r="PZO111" s="420"/>
      <c r="PZP111" s="420"/>
      <c r="PZQ111" s="420"/>
      <c r="PZR111" s="420"/>
      <c r="PZS111" s="420"/>
      <c r="PZT111" s="420"/>
      <c r="PZU111" s="420"/>
      <c r="PZV111" s="420"/>
      <c r="PZW111" s="420"/>
      <c r="PZX111" s="420"/>
      <c r="PZY111" s="420"/>
      <c r="PZZ111" s="420"/>
      <c r="QAA111" s="420"/>
      <c r="QAB111" s="420"/>
      <c r="QAC111" s="420"/>
      <c r="QAD111" s="420"/>
      <c r="QAE111" s="420"/>
      <c r="QAF111" s="420"/>
      <c r="QAG111" s="420"/>
      <c r="QAH111" s="420"/>
      <c r="QAI111" s="420"/>
      <c r="QAJ111" s="420"/>
      <c r="QAK111" s="420"/>
      <c r="QAL111" s="420"/>
      <c r="QAM111" s="420"/>
      <c r="QAN111" s="420"/>
      <c r="QAO111" s="420"/>
      <c r="QAP111" s="420"/>
      <c r="QAQ111" s="420"/>
      <c r="QAR111" s="420"/>
      <c r="QAS111" s="420"/>
      <c r="QAT111" s="420"/>
      <c r="QAU111" s="420"/>
      <c r="QAV111" s="420"/>
      <c r="QAW111" s="420"/>
      <c r="QAX111" s="420"/>
      <c r="QAY111" s="420"/>
      <c r="QAZ111" s="420"/>
      <c r="QBA111" s="420"/>
      <c r="QBB111" s="420"/>
      <c r="QBC111" s="420"/>
      <c r="QBD111" s="420"/>
      <c r="QBE111" s="420"/>
      <c r="QBF111" s="420"/>
      <c r="QBG111" s="420"/>
      <c r="QBH111" s="420"/>
      <c r="QBI111" s="420"/>
      <c r="QBJ111" s="420"/>
      <c r="QBK111" s="420"/>
      <c r="QBL111" s="420"/>
      <c r="QBM111" s="420"/>
      <c r="QBN111" s="420"/>
      <c r="QBO111" s="420"/>
      <c r="QBP111" s="420"/>
      <c r="QBQ111" s="420"/>
      <c r="QBR111" s="420"/>
      <c r="QBS111" s="420"/>
      <c r="QBT111" s="420"/>
      <c r="QBU111" s="420"/>
      <c r="QBV111" s="420"/>
      <c r="QBW111" s="420"/>
      <c r="QBX111" s="420"/>
      <c r="QBY111" s="420"/>
      <c r="QBZ111" s="420"/>
      <c r="QCA111" s="420"/>
      <c r="QCB111" s="420"/>
      <c r="QCC111" s="420"/>
      <c r="QCD111" s="420"/>
      <c r="QCE111" s="420"/>
      <c r="QCF111" s="420"/>
      <c r="QCG111" s="420"/>
      <c r="QCH111" s="420"/>
      <c r="QCI111" s="420"/>
      <c r="QCJ111" s="420"/>
      <c r="QCK111" s="420"/>
      <c r="QCL111" s="420"/>
      <c r="QCM111" s="420"/>
      <c r="QCN111" s="420"/>
      <c r="QCO111" s="420"/>
      <c r="QCP111" s="420"/>
      <c r="QCQ111" s="420"/>
      <c r="QCR111" s="420"/>
      <c r="QCS111" s="420"/>
      <c r="QCT111" s="420"/>
      <c r="QCU111" s="420"/>
      <c r="QCV111" s="420"/>
      <c r="QCW111" s="420"/>
      <c r="QCX111" s="420"/>
      <c r="QCY111" s="420"/>
      <c r="QCZ111" s="420"/>
      <c r="QDA111" s="420"/>
      <c r="QDB111" s="420"/>
      <c r="QDC111" s="420"/>
      <c r="QDD111" s="420"/>
      <c r="QDE111" s="420"/>
      <c r="QDF111" s="420"/>
      <c r="QDG111" s="420"/>
      <c r="QDH111" s="420"/>
      <c r="QDI111" s="420"/>
      <c r="QDJ111" s="420"/>
      <c r="QDK111" s="420"/>
      <c r="QDL111" s="420"/>
      <c r="QDM111" s="420"/>
      <c r="QDN111" s="420"/>
      <c r="QDO111" s="420"/>
      <c r="QDP111" s="420"/>
      <c r="QDQ111" s="420"/>
      <c r="QDR111" s="420"/>
      <c r="QDS111" s="420"/>
      <c r="QDT111" s="420"/>
      <c r="QDU111" s="420"/>
      <c r="QDV111" s="420"/>
      <c r="QDW111" s="420"/>
      <c r="QDX111" s="420"/>
      <c r="QDY111" s="420"/>
      <c r="QDZ111" s="420"/>
      <c r="QEA111" s="420"/>
      <c r="QEB111" s="420"/>
      <c r="QEC111" s="420"/>
      <c r="QED111" s="420"/>
      <c r="QEE111" s="420"/>
      <c r="QEF111" s="420"/>
      <c r="QEG111" s="420"/>
      <c r="QEH111" s="420"/>
      <c r="QEI111" s="420"/>
      <c r="QEJ111" s="420"/>
      <c r="QEK111" s="420"/>
      <c r="QEL111" s="420"/>
      <c r="QEM111" s="420"/>
      <c r="QEN111" s="420"/>
      <c r="QEO111" s="420"/>
      <c r="QEP111" s="420"/>
      <c r="QEQ111" s="420"/>
      <c r="QER111" s="420"/>
      <c r="QES111" s="420"/>
      <c r="QET111" s="420"/>
      <c r="QEU111" s="420"/>
      <c r="QEV111" s="420"/>
      <c r="QEW111" s="420"/>
      <c r="QEX111" s="420"/>
      <c r="QEY111" s="420"/>
      <c r="QEZ111" s="420"/>
      <c r="QFA111" s="420"/>
      <c r="QFB111" s="420"/>
      <c r="QFC111" s="420"/>
      <c r="QFD111" s="420"/>
      <c r="QFE111" s="420"/>
      <c r="QFF111" s="420"/>
      <c r="QFG111" s="420"/>
      <c r="QFH111" s="420"/>
      <c r="QFI111" s="420"/>
      <c r="QFJ111" s="420"/>
      <c r="QFK111" s="420"/>
      <c r="QFL111" s="420"/>
      <c r="QFM111" s="420"/>
      <c r="QFN111" s="420"/>
      <c r="QFO111" s="420"/>
      <c r="QFP111" s="420"/>
      <c r="QFQ111" s="420"/>
      <c r="QFR111" s="420"/>
      <c r="QFS111" s="420"/>
      <c r="QFT111" s="420"/>
      <c r="QFU111" s="420"/>
      <c r="QFV111" s="420"/>
      <c r="QFW111" s="420"/>
      <c r="QFX111" s="420"/>
      <c r="QFY111" s="420"/>
      <c r="QFZ111" s="420"/>
      <c r="QGA111" s="420"/>
      <c r="QGB111" s="420"/>
      <c r="QGC111" s="420"/>
      <c r="QGD111" s="420"/>
      <c r="QGE111" s="420"/>
      <c r="QGF111" s="420"/>
      <c r="QGG111" s="420"/>
      <c r="QGH111" s="420"/>
      <c r="QGI111" s="420"/>
      <c r="QGJ111" s="420"/>
      <c r="QGK111" s="420"/>
      <c r="QGL111" s="420"/>
      <c r="QGM111" s="420"/>
      <c r="QGN111" s="420"/>
      <c r="QGO111" s="420"/>
      <c r="QGP111" s="420"/>
      <c r="QGQ111" s="420"/>
      <c r="QGR111" s="420"/>
      <c r="QGS111" s="420"/>
      <c r="QGT111" s="420"/>
      <c r="QGU111" s="420"/>
      <c r="QGV111" s="420"/>
      <c r="QGW111" s="420"/>
      <c r="QGX111" s="420"/>
      <c r="QGY111" s="420"/>
      <c r="QGZ111" s="420"/>
      <c r="QHA111" s="420"/>
      <c r="QHB111" s="420"/>
      <c r="QHC111" s="420"/>
      <c r="QHD111" s="420"/>
      <c r="QHE111" s="420"/>
      <c r="QHF111" s="420"/>
      <c r="QHG111" s="420"/>
      <c r="QHH111" s="420"/>
      <c r="QHI111" s="420"/>
      <c r="QHJ111" s="420"/>
      <c r="QHK111" s="420"/>
      <c r="QHL111" s="420"/>
      <c r="QHM111" s="420"/>
      <c r="QHN111" s="420"/>
      <c r="QHO111" s="420"/>
      <c r="QHP111" s="420"/>
      <c r="QHQ111" s="420"/>
      <c r="QHR111" s="420"/>
      <c r="QHS111" s="420"/>
      <c r="QHT111" s="420"/>
      <c r="QHU111" s="420"/>
      <c r="QHV111" s="420"/>
      <c r="QHW111" s="420"/>
      <c r="QHX111" s="420"/>
      <c r="QHY111" s="420"/>
      <c r="QHZ111" s="420"/>
      <c r="QIA111" s="420"/>
      <c r="QIB111" s="420"/>
      <c r="QIC111" s="420"/>
      <c r="QID111" s="420"/>
      <c r="QIE111" s="420"/>
      <c r="QIF111" s="420"/>
      <c r="QIG111" s="420"/>
      <c r="QIH111" s="420"/>
      <c r="QII111" s="420"/>
      <c r="QIJ111" s="420"/>
      <c r="QIK111" s="420"/>
      <c r="QIL111" s="420"/>
      <c r="QIM111" s="420"/>
      <c r="QIN111" s="420"/>
      <c r="QIO111" s="420"/>
      <c r="QIP111" s="420"/>
      <c r="QIQ111" s="420"/>
      <c r="QIR111" s="420"/>
      <c r="QIS111" s="420"/>
      <c r="QIT111" s="420"/>
      <c r="QIU111" s="420"/>
      <c r="QIV111" s="420"/>
      <c r="QIW111" s="420"/>
      <c r="QIX111" s="420"/>
      <c r="QIY111" s="420"/>
      <c r="QIZ111" s="420"/>
      <c r="QJA111" s="420"/>
      <c r="QJB111" s="420"/>
      <c r="QJC111" s="420"/>
      <c r="QJD111" s="420"/>
      <c r="QJE111" s="420"/>
      <c r="QJF111" s="420"/>
      <c r="QJG111" s="420"/>
      <c r="QJH111" s="420"/>
      <c r="QJI111" s="420"/>
      <c r="QJJ111" s="420"/>
      <c r="QJK111" s="420"/>
      <c r="QJL111" s="420"/>
      <c r="QJM111" s="420"/>
      <c r="QJN111" s="420"/>
      <c r="QJO111" s="420"/>
      <c r="QJP111" s="420"/>
      <c r="QJQ111" s="420"/>
      <c r="QJR111" s="420"/>
      <c r="QJS111" s="420"/>
      <c r="QJT111" s="420"/>
      <c r="QJU111" s="420"/>
      <c r="QJV111" s="420"/>
      <c r="QJW111" s="420"/>
      <c r="QJX111" s="420"/>
      <c r="QJY111" s="420"/>
      <c r="QJZ111" s="420"/>
      <c r="QKA111" s="420"/>
      <c r="QKB111" s="420"/>
      <c r="QKC111" s="420"/>
      <c r="QKD111" s="420"/>
      <c r="QKE111" s="420"/>
      <c r="QKF111" s="420"/>
      <c r="QKG111" s="420"/>
      <c r="QKH111" s="420"/>
      <c r="QKI111" s="420"/>
      <c r="QKJ111" s="420"/>
      <c r="QKK111" s="420"/>
      <c r="QKL111" s="420"/>
      <c r="QKM111" s="420"/>
      <c r="QKN111" s="420"/>
      <c r="QKO111" s="420"/>
      <c r="QKP111" s="420"/>
      <c r="QKQ111" s="420"/>
      <c r="QKR111" s="420"/>
      <c r="QKS111" s="420"/>
      <c r="QKT111" s="420"/>
      <c r="QKU111" s="420"/>
      <c r="QKV111" s="420"/>
      <c r="QKW111" s="420"/>
      <c r="QKX111" s="420"/>
      <c r="QKY111" s="420"/>
      <c r="QKZ111" s="420"/>
      <c r="QLA111" s="420"/>
      <c r="QLB111" s="420"/>
      <c r="QLC111" s="420"/>
      <c r="QLD111" s="420"/>
      <c r="QLE111" s="420"/>
      <c r="QLF111" s="420"/>
      <c r="QLG111" s="420"/>
      <c r="QLH111" s="420"/>
      <c r="QLI111" s="420"/>
      <c r="QLJ111" s="420"/>
      <c r="QLK111" s="420"/>
      <c r="QLL111" s="420"/>
      <c r="QLM111" s="420"/>
      <c r="QLN111" s="420"/>
      <c r="QLO111" s="420"/>
      <c r="QLP111" s="420"/>
      <c r="QLQ111" s="420"/>
      <c r="QLR111" s="420"/>
      <c r="QLS111" s="420"/>
      <c r="QLT111" s="420"/>
      <c r="QLU111" s="420"/>
      <c r="QLV111" s="420"/>
      <c r="QLW111" s="420"/>
      <c r="QLX111" s="420"/>
      <c r="QLY111" s="420"/>
      <c r="QLZ111" s="420"/>
      <c r="QMA111" s="420"/>
      <c r="QMB111" s="420"/>
      <c r="QMC111" s="420"/>
      <c r="QMD111" s="420"/>
      <c r="QME111" s="420"/>
      <c r="QMF111" s="420"/>
      <c r="QMG111" s="420"/>
      <c r="QMH111" s="420"/>
      <c r="QMI111" s="420"/>
      <c r="QMJ111" s="420"/>
      <c r="QMK111" s="420"/>
      <c r="QML111" s="420"/>
      <c r="QMM111" s="420"/>
      <c r="QMN111" s="420"/>
      <c r="QMO111" s="420"/>
      <c r="QMP111" s="420"/>
      <c r="QMQ111" s="420"/>
      <c r="QMR111" s="420"/>
      <c r="QMS111" s="420"/>
      <c r="QMT111" s="420"/>
      <c r="QMU111" s="420"/>
      <c r="QMV111" s="420"/>
      <c r="QMW111" s="420"/>
      <c r="QMX111" s="420"/>
      <c r="QMY111" s="420"/>
      <c r="QMZ111" s="420"/>
      <c r="QNA111" s="420"/>
      <c r="QNB111" s="420"/>
      <c r="QNC111" s="420"/>
      <c r="QND111" s="420"/>
      <c r="QNE111" s="420"/>
      <c r="QNF111" s="420"/>
      <c r="QNG111" s="420"/>
      <c r="QNH111" s="420"/>
      <c r="QNI111" s="420"/>
      <c r="QNJ111" s="420"/>
      <c r="QNK111" s="420"/>
      <c r="QNL111" s="420"/>
      <c r="QNM111" s="420"/>
      <c r="QNN111" s="420"/>
      <c r="QNO111" s="420"/>
      <c r="QNP111" s="420"/>
      <c r="QNQ111" s="420"/>
      <c r="QNR111" s="420"/>
      <c r="QNS111" s="420"/>
      <c r="QNT111" s="420"/>
      <c r="QNU111" s="420"/>
      <c r="QNV111" s="420"/>
      <c r="QNW111" s="420"/>
      <c r="QNX111" s="420"/>
      <c r="QNY111" s="420"/>
      <c r="QNZ111" s="420"/>
      <c r="QOA111" s="420"/>
      <c r="QOB111" s="420"/>
      <c r="QOC111" s="420"/>
      <c r="QOD111" s="420"/>
      <c r="QOE111" s="420"/>
      <c r="QOF111" s="420"/>
      <c r="QOG111" s="420"/>
      <c r="QOH111" s="420"/>
      <c r="QOI111" s="420"/>
      <c r="QOJ111" s="420"/>
      <c r="QOK111" s="420"/>
      <c r="QOL111" s="420"/>
      <c r="QOM111" s="420"/>
      <c r="QON111" s="420"/>
      <c r="QOO111" s="420"/>
      <c r="QOP111" s="420"/>
      <c r="QOQ111" s="420"/>
      <c r="QOR111" s="420"/>
      <c r="QOS111" s="420"/>
      <c r="QOT111" s="420"/>
      <c r="QOU111" s="420"/>
      <c r="QOV111" s="420"/>
      <c r="QOW111" s="420"/>
      <c r="QOX111" s="420"/>
      <c r="QOY111" s="420"/>
      <c r="QOZ111" s="420"/>
      <c r="QPA111" s="420"/>
      <c r="QPB111" s="420"/>
      <c r="QPC111" s="420"/>
      <c r="QPD111" s="420"/>
      <c r="QPE111" s="420"/>
      <c r="QPF111" s="420"/>
      <c r="QPG111" s="420"/>
      <c r="QPH111" s="420"/>
      <c r="QPI111" s="420"/>
      <c r="QPJ111" s="420"/>
      <c r="QPK111" s="420"/>
      <c r="QPL111" s="420"/>
      <c r="QPM111" s="420"/>
      <c r="QPN111" s="420"/>
      <c r="QPO111" s="420"/>
      <c r="QPP111" s="420"/>
      <c r="QPQ111" s="420"/>
      <c r="QPR111" s="420"/>
      <c r="QPS111" s="420"/>
      <c r="QPT111" s="420"/>
      <c r="QPU111" s="420"/>
      <c r="QPV111" s="420"/>
      <c r="QPW111" s="420"/>
      <c r="QPX111" s="420"/>
      <c r="QPY111" s="420"/>
      <c r="QPZ111" s="420"/>
      <c r="QQA111" s="420"/>
      <c r="QQB111" s="420"/>
      <c r="QQC111" s="420"/>
      <c r="QQD111" s="420"/>
      <c r="QQE111" s="420"/>
      <c r="QQF111" s="420"/>
      <c r="QQG111" s="420"/>
      <c r="QQH111" s="420"/>
      <c r="QQI111" s="420"/>
      <c r="QQJ111" s="420"/>
      <c r="QQK111" s="420"/>
      <c r="QQL111" s="420"/>
      <c r="QQM111" s="420"/>
      <c r="QQN111" s="420"/>
      <c r="QQO111" s="420"/>
      <c r="QQP111" s="420"/>
      <c r="QQQ111" s="420"/>
      <c r="QQR111" s="420"/>
      <c r="QQS111" s="420"/>
      <c r="QQT111" s="420"/>
      <c r="QQU111" s="420"/>
      <c r="QQV111" s="420"/>
      <c r="QQW111" s="420"/>
      <c r="QQX111" s="420"/>
      <c r="QQY111" s="420"/>
      <c r="QQZ111" s="420"/>
      <c r="QRA111" s="420"/>
      <c r="QRB111" s="420"/>
      <c r="QRC111" s="420"/>
      <c r="QRD111" s="420"/>
      <c r="QRE111" s="420"/>
      <c r="QRF111" s="420"/>
      <c r="QRG111" s="420"/>
      <c r="QRH111" s="420"/>
      <c r="QRI111" s="420"/>
      <c r="QRJ111" s="420"/>
      <c r="QRK111" s="420"/>
      <c r="QRL111" s="420"/>
      <c r="QRM111" s="420"/>
      <c r="QRN111" s="420"/>
      <c r="QRO111" s="420"/>
      <c r="QRP111" s="420"/>
      <c r="QRQ111" s="420"/>
      <c r="QRR111" s="420"/>
      <c r="QRS111" s="420"/>
      <c r="QRT111" s="420"/>
      <c r="QRU111" s="420"/>
      <c r="QRV111" s="420"/>
      <c r="QRW111" s="420"/>
      <c r="QRX111" s="420"/>
      <c r="QRY111" s="420"/>
      <c r="QRZ111" s="420"/>
      <c r="QSA111" s="420"/>
      <c r="QSB111" s="420"/>
      <c r="QSC111" s="420"/>
      <c r="QSD111" s="420"/>
      <c r="QSE111" s="420"/>
      <c r="QSF111" s="420"/>
      <c r="QSG111" s="420"/>
      <c r="QSH111" s="420"/>
      <c r="QSI111" s="420"/>
      <c r="QSJ111" s="420"/>
      <c r="QSK111" s="420"/>
      <c r="QSL111" s="420"/>
      <c r="QSM111" s="420"/>
      <c r="QSN111" s="420"/>
      <c r="QSO111" s="420"/>
      <c r="QSP111" s="420"/>
      <c r="QSQ111" s="420"/>
      <c r="QSR111" s="420"/>
      <c r="QSS111" s="420"/>
      <c r="QST111" s="420"/>
      <c r="QSU111" s="420"/>
      <c r="QSV111" s="420"/>
      <c r="QSW111" s="420"/>
      <c r="QSX111" s="420"/>
      <c r="QSY111" s="420"/>
      <c r="QSZ111" s="420"/>
      <c r="QTA111" s="420"/>
      <c r="QTB111" s="420"/>
      <c r="QTC111" s="420"/>
      <c r="QTD111" s="420"/>
      <c r="QTE111" s="420"/>
      <c r="QTF111" s="420"/>
      <c r="QTG111" s="420"/>
      <c r="QTH111" s="420"/>
      <c r="QTI111" s="420"/>
      <c r="QTJ111" s="420"/>
      <c r="QTK111" s="420"/>
      <c r="QTL111" s="420"/>
      <c r="QTM111" s="420"/>
      <c r="QTN111" s="420"/>
      <c r="QTO111" s="420"/>
      <c r="QTP111" s="420"/>
      <c r="QTQ111" s="420"/>
      <c r="QTR111" s="420"/>
      <c r="QTS111" s="420"/>
      <c r="QTT111" s="420"/>
      <c r="QTU111" s="420"/>
      <c r="QTV111" s="420"/>
      <c r="QTW111" s="420"/>
      <c r="QTX111" s="420"/>
      <c r="QTY111" s="420"/>
      <c r="QTZ111" s="420"/>
      <c r="QUA111" s="420"/>
      <c r="QUB111" s="420"/>
      <c r="QUC111" s="420"/>
      <c r="QUD111" s="420"/>
      <c r="QUE111" s="420"/>
      <c r="QUF111" s="420"/>
      <c r="QUG111" s="420"/>
      <c r="QUH111" s="420"/>
      <c r="QUI111" s="420"/>
      <c r="QUJ111" s="420"/>
      <c r="QUK111" s="420"/>
      <c r="QUL111" s="420"/>
      <c r="QUM111" s="420"/>
      <c r="QUN111" s="420"/>
      <c r="QUO111" s="420"/>
      <c r="QUP111" s="420"/>
      <c r="QUQ111" s="420"/>
      <c r="QUR111" s="420"/>
      <c r="QUS111" s="420"/>
      <c r="QUT111" s="420"/>
      <c r="QUU111" s="420"/>
      <c r="QUV111" s="420"/>
      <c r="QUW111" s="420"/>
      <c r="QUX111" s="420"/>
      <c r="QUY111" s="420"/>
      <c r="QUZ111" s="420"/>
      <c r="QVA111" s="420"/>
      <c r="QVB111" s="420"/>
      <c r="QVC111" s="420"/>
      <c r="QVD111" s="420"/>
      <c r="QVE111" s="420"/>
      <c r="QVF111" s="420"/>
      <c r="QVG111" s="420"/>
      <c r="QVH111" s="420"/>
      <c r="QVI111" s="420"/>
      <c r="QVJ111" s="420"/>
      <c r="QVK111" s="420"/>
      <c r="QVL111" s="420"/>
      <c r="QVM111" s="420"/>
      <c r="QVN111" s="420"/>
      <c r="QVO111" s="420"/>
      <c r="QVP111" s="420"/>
      <c r="QVQ111" s="420"/>
      <c r="QVR111" s="420"/>
      <c r="QVS111" s="420"/>
      <c r="QVT111" s="420"/>
      <c r="QVU111" s="420"/>
      <c r="QVV111" s="420"/>
      <c r="QVW111" s="420"/>
      <c r="QVX111" s="420"/>
      <c r="QVY111" s="420"/>
      <c r="QVZ111" s="420"/>
      <c r="QWA111" s="420"/>
      <c r="QWB111" s="420"/>
      <c r="QWC111" s="420"/>
      <c r="QWD111" s="420"/>
      <c r="QWE111" s="420"/>
      <c r="QWF111" s="420"/>
      <c r="QWG111" s="420"/>
      <c r="QWH111" s="420"/>
      <c r="QWI111" s="420"/>
      <c r="QWJ111" s="420"/>
      <c r="QWK111" s="420"/>
      <c r="QWL111" s="420"/>
      <c r="QWM111" s="420"/>
      <c r="QWN111" s="420"/>
      <c r="QWO111" s="420"/>
      <c r="QWP111" s="420"/>
      <c r="QWQ111" s="420"/>
      <c r="QWR111" s="420"/>
      <c r="QWS111" s="420"/>
      <c r="QWT111" s="420"/>
      <c r="QWU111" s="420"/>
      <c r="QWV111" s="420"/>
      <c r="QWW111" s="420"/>
      <c r="QWX111" s="420"/>
      <c r="QWY111" s="420"/>
      <c r="QWZ111" s="420"/>
      <c r="QXA111" s="420"/>
      <c r="QXB111" s="420"/>
      <c r="QXC111" s="420"/>
      <c r="QXD111" s="420"/>
      <c r="QXE111" s="420"/>
      <c r="QXF111" s="420"/>
      <c r="QXG111" s="420"/>
      <c r="QXH111" s="420"/>
      <c r="QXI111" s="420"/>
      <c r="QXJ111" s="420"/>
      <c r="QXK111" s="420"/>
      <c r="QXL111" s="420"/>
      <c r="QXM111" s="420"/>
      <c r="QXN111" s="420"/>
      <c r="QXO111" s="420"/>
      <c r="QXP111" s="420"/>
      <c r="QXQ111" s="420"/>
      <c r="QXR111" s="420"/>
      <c r="QXS111" s="420"/>
      <c r="QXT111" s="420"/>
      <c r="QXU111" s="420"/>
      <c r="QXV111" s="420"/>
      <c r="QXW111" s="420"/>
      <c r="QXX111" s="420"/>
      <c r="QXY111" s="420"/>
      <c r="QXZ111" s="420"/>
      <c r="QYA111" s="420"/>
      <c r="QYB111" s="420"/>
      <c r="QYC111" s="420"/>
      <c r="QYD111" s="420"/>
      <c r="QYE111" s="420"/>
      <c r="QYF111" s="420"/>
      <c r="QYG111" s="420"/>
      <c r="QYH111" s="420"/>
      <c r="QYI111" s="420"/>
      <c r="QYJ111" s="420"/>
      <c r="QYK111" s="420"/>
      <c r="QYL111" s="420"/>
      <c r="QYM111" s="420"/>
      <c r="QYN111" s="420"/>
      <c r="QYO111" s="420"/>
      <c r="QYP111" s="420"/>
      <c r="QYQ111" s="420"/>
      <c r="QYR111" s="420"/>
      <c r="QYS111" s="420"/>
      <c r="QYT111" s="420"/>
      <c r="QYU111" s="420"/>
      <c r="QYV111" s="420"/>
      <c r="QYW111" s="420"/>
      <c r="QYX111" s="420"/>
      <c r="QYY111" s="420"/>
      <c r="QYZ111" s="420"/>
      <c r="QZA111" s="420"/>
      <c r="QZB111" s="420"/>
      <c r="QZC111" s="420"/>
      <c r="QZD111" s="420"/>
      <c r="QZE111" s="420"/>
      <c r="QZF111" s="420"/>
      <c r="QZG111" s="420"/>
      <c r="QZH111" s="420"/>
      <c r="QZI111" s="420"/>
      <c r="QZJ111" s="420"/>
      <c r="QZK111" s="420"/>
      <c r="QZL111" s="420"/>
      <c r="QZM111" s="420"/>
      <c r="QZN111" s="420"/>
      <c r="QZO111" s="420"/>
      <c r="QZP111" s="420"/>
      <c r="QZQ111" s="420"/>
      <c r="QZR111" s="420"/>
      <c r="QZS111" s="420"/>
      <c r="QZT111" s="420"/>
      <c r="QZU111" s="420"/>
      <c r="QZV111" s="420"/>
      <c r="QZW111" s="420"/>
      <c r="QZX111" s="420"/>
      <c r="QZY111" s="420"/>
      <c r="QZZ111" s="420"/>
      <c r="RAA111" s="420"/>
      <c r="RAB111" s="420"/>
      <c r="RAC111" s="420"/>
      <c r="RAD111" s="420"/>
      <c r="RAE111" s="420"/>
      <c r="RAF111" s="420"/>
      <c r="RAG111" s="420"/>
      <c r="RAH111" s="420"/>
      <c r="RAI111" s="420"/>
      <c r="RAJ111" s="420"/>
      <c r="RAK111" s="420"/>
      <c r="RAL111" s="420"/>
      <c r="RAM111" s="420"/>
      <c r="RAN111" s="420"/>
      <c r="RAO111" s="420"/>
      <c r="RAP111" s="420"/>
      <c r="RAQ111" s="420"/>
      <c r="RAR111" s="420"/>
      <c r="RAS111" s="420"/>
      <c r="RAT111" s="420"/>
      <c r="RAU111" s="420"/>
      <c r="RAV111" s="420"/>
      <c r="RAW111" s="420"/>
      <c r="RAX111" s="420"/>
      <c r="RAY111" s="420"/>
      <c r="RAZ111" s="420"/>
      <c r="RBA111" s="420"/>
      <c r="RBB111" s="420"/>
      <c r="RBC111" s="420"/>
      <c r="RBD111" s="420"/>
      <c r="RBE111" s="420"/>
      <c r="RBF111" s="420"/>
      <c r="RBG111" s="420"/>
      <c r="RBH111" s="420"/>
      <c r="RBI111" s="420"/>
      <c r="RBJ111" s="420"/>
      <c r="RBK111" s="420"/>
      <c r="RBL111" s="420"/>
      <c r="RBM111" s="420"/>
      <c r="RBN111" s="420"/>
      <c r="RBO111" s="420"/>
      <c r="RBP111" s="420"/>
      <c r="RBQ111" s="420"/>
      <c r="RBR111" s="420"/>
      <c r="RBS111" s="420"/>
      <c r="RBT111" s="420"/>
      <c r="RBU111" s="420"/>
      <c r="RBV111" s="420"/>
      <c r="RBW111" s="420"/>
      <c r="RBX111" s="420"/>
      <c r="RBY111" s="420"/>
      <c r="RBZ111" s="420"/>
      <c r="RCA111" s="420"/>
      <c r="RCB111" s="420"/>
      <c r="RCC111" s="420"/>
      <c r="RCD111" s="420"/>
      <c r="RCE111" s="420"/>
      <c r="RCF111" s="420"/>
      <c r="RCG111" s="420"/>
      <c r="RCH111" s="420"/>
      <c r="RCI111" s="420"/>
      <c r="RCJ111" s="420"/>
      <c r="RCK111" s="420"/>
      <c r="RCL111" s="420"/>
      <c r="RCM111" s="420"/>
      <c r="RCN111" s="420"/>
      <c r="RCO111" s="420"/>
      <c r="RCP111" s="420"/>
      <c r="RCQ111" s="420"/>
      <c r="RCR111" s="420"/>
      <c r="RCS111" s="420"/>
      <c r="RCT111" s="420"/>
      <c r="RCU111" s="420"/>
      <c r="RCV111" s="420"/>
      <c r="RCW111" s="420"/>
      <c r="RCX111" s="420"/>
      <c r="RCY111" s="420"/>
      <c r="RCZ111" s="420"/>
      <c r="RDA111" s="420"/>
      <c r="RDB111" s="420"/>
      <c r="RDC111" s="420"/>
      <c r="RDD111" s="420"/>
      <c r="RDE111" s="420"/>
      <c r="RDF111" s="420"/>
      <c r="RDG111" s="420"/>
      <c r="RDH111" s="420"/>
      <c r="RDI111" s="420"/>
      <c r="RDJ111" s="420"/>
      <c r="RDK111" s="420"/>
      <c r="RDL111" s="420"/>
      <c r="RDM111" s="420"/>
      <c r="RDN111" s="420"/>
      <c r="RDO111" s="420"/>
      <c r="RDP111" s="420"/>
      <c r="RDQ111" s="420"/>
      <c r="RDR111" s="420"/>
      <c r="RDS111" s="420"/>
      <c r="RDT111" s="420"/>
      <c r="RDU111" s="420"/>
      <c r="RDV111" s="420"/>
      <c r="RDW111" s="420"/>
      <c r="RDX111" s="420"/>
      <c r="RDY111" s="420"/>
      <c r="RDZ111" s="420"/>
      <c r="REA111" s="420"/>
      <c r="REB111" s="420"/>
      <c r="REC111" s="420"/>
      <c r="RED111" s="420"/>
      <c r="REE111" s="420"/>
      <c r="REF111" s="420"/>
      <c r="REG111" s="420"/>
      <c r="REH111" s="420"/>
      <c r="REI111" s="420"/>
      <c r="REJ111" s="420"/>
      <c r="REK111" s="420"/>
      <c r="REL111" s="420"/>
      <c r="REM111" s="420"/>
      <c r="REN111" s="420"/>
      <c r="REO111" s="420"/>
      <c r="REP111" s="420"/>
      <c r="REQ111" s="420"/>
      <c r="RER111" s="420"/>
      <c r="RES111" s="420"/>
      <c r="RET111" s="420"/>
      <c r="REU111" s="420"/>
      <c r="REV111" s="420"/>
      <c r="REW111" s="420"/>
      <c r="REX111" s="420"/>
      <c r="REY111" s="420"/>
      <c r="REZ111" s="420"/>
      <c r="RFA111" s="420"/>
      <c r="RFB111" s="420"/>
      <c r="RFC111" s="420"/>
      <c r="RFD111" s="420"/>
      <c r="RFE111" s="420"/>
      <c r="RFF111" s="420"/>
      <c r="RFG111" s="420"/>
      <c r="RFH111" s="420"/>
      <c r="RFI111" s="420"/>
      <c r="RFJ111" s="420"/>
      <c r="RFK111" s="420"/>
      <c r="RFL111" s="420"/>
      <c r="RFM111" s="420"/>
      <c r="RFN111" s="420"/>
      <c r="RFO111" s="420"/>
      <c r="RFP111" s="420"/>
      <c r="RFQ111" s="420"/>
      <c r="RFR111" s="420"/>
      <c r="RFS111" s="420"/>
      <c r="RFT111" s="420"/>
      <c r="RFU111" s="420"/>
      <c r="RFV111" s="420"/>
      <c r="RFW111" s="420"/>
      <c r="RFX111" s="420"/>
      <c r="RFY111" s="420"/>
      <c r="RFZ111" s="420"/>
      <c r="RGA111" s="420"/>
      <c r="RGB111" s="420"/>
      <c r="RGC111" s="420"/>
      <c r="RGD111" s="420"/>
      <c r="RGE111" s="420"/>
      <c r="RGF111" s="420"/>
      <c r="RGG111" s="420"/>
      <c r="RGH111" s="420"/>
      <c r="RGI111" s="420"/>
      <c r="RGJ111" s="420"/>
      <c r="RGK111" s="420"/>
      <c r="RGL111" s="420"/>
      <c r="RGM111" s="420"/>
      <c r="RGN111" s="420"/>
      <c r="RGO111" s="420"/>
      <c r="RGP111" s="420"/>
      <c r="RGQ111" s="420"/>
      <c r="RGR111" s="420"/>
      <c r="RGS111" s="420"/>
      <c r="RGT111" s="420"/>
      <c r="RGU111" s="420"/>
      <c r="RGV111" s="420"/>
      <c r="RGW111" s="420"/>
      <c r="RGX111" s="420"/>
      <c r="RGY111" s="420"/>
      <c r="RGZ111" s="420"/>
      <c r="RHA111" s="420"/>
      <c r="RHB111" s="420"/>
      <c r="RHC111" s="420"/>
      <c r="RHD111" s="420"/>
      <c r="RHE111" s="420"/>
      <c r="RHF111" s="420"/>
      <c r="RHG111" s="420"/>
      <c r="RHH111" s="420"/>
      <c r="RHI111" s="420"/>
      <c r="RHJ111" s="420"/>
      <c r="RHK111" s="420"/>
      <c r="RHL111" s="420"/>
      <c r="RHM111" s="420"/>
      <c r="RHN111" s="420"/>
      <c r="RHO111" s="420"/>
      <c r="RHP111" s="420"/>
      <c r="RHQ111" s="420"/>
      <c r="RHR111" s="420"/>
      <c r="RHS111" s="420"/>
      <c r="RHT111" s="420"/>
      <c r="RHU111" s="420"/>
      <c r="RHV111" s="420"/>
      <c r="RHW111" s="420"/>
      <c r="RHX111" s="420"/>
      <c r="RHY111" s="420"/>
      <c r="RHZ111" s="420"/>
      <c r="RIA111" s="420"/>
      <c r="RIB111" s="420"/>
      <c r="RIC111" s="420"/>
      <c r="RID111" s="420"/>
      <c r="RIE111" s="420"/>
      <c r="RIF111" s="420"/>
      <c r="RIG111" s="420"/>
      <c r="RIH111" s="420"/>
      <c r="RII111" s="420"/>
      <c r="RIJ111" s="420"/>
      <c r="RIK111" s="420"/>
      <c r="RIL111" s="420"/>
      <c r="RIM111" s="420"/>
      <c r="RIN111" s="420"/>
      <c r="RIO111" s="420"/>
      <c r="RIP111" s="420"/>
      <c r="RIQ111" s="420"/>
      <c r="RIR111" s="420"/>
      <c r="RIS111" s="420"/>
      <c r="RIT111" s="420"/>
      <c r="RIU111" s="420"/>
      <c r="RIV111" s="420"/>
      <c r="RIW111" s="420"/>
      <c r="RIX111" s="420"/>
      <c r="RIY111" s="420"/>
      <c r="RIZ111" s="420"/>
      <c r="RJA111" s="420"/>
      <c r="RJB111" s="420"/>
      <c r="RJC111" s="420"/>
      <c r="RJD111" s="420"/>
      <c r="RJE111" s="420"/>
      <c r="RJF111" s="420"/>
      <c r="RJG111" s="420"/>
      <c r="RJH111" s="420"/>
      <c r="RJI111" s="420"/>
      <c r="RJJ111" s="420"/>
      <c r="RJK111" s="420"/>
      <c r="RJL111" s="420"/>
      <c r="RJM111" s="420"/>
      <c r="RJN111" s="420"/>
      <c r="RJO111" s="420"/>
      <c r="RJP111" s="420"/>
      <c r="RJQ111" s="420"/>
      <c r="RJR111" s="420"/>
      <c r="RJS111" s="420"/>
      <c r="RJT111" s="420"/>
      <c r="RJU111" s="420"/>
      <c r="RJV111" s="420"/>
      <c r="RJW111" s="420"/>
      <c r="RJX111" s="420"/>
      <c r="RJY111" s="420"/>
      <c r="RJZ111" s="420"/>
      <c r="RKA111" s="420"/>
      <c r="RKB111" s="420"/>
      <c r="RKC111" s="420"/>
      <c r="RKD111" s="420"/>
      <c r="RKE111" s="420"/>
      <c r="RKF111" s="420"/>
      <c r="RKG111" s="420"/>
      <c r="RKH111" s="420"/>
      <c r="RKI111" s="420"/>
      <c r="RKJ111" s="420"/>
      <c r="RKK111" s="420"/>
      <c r="RKL111" s="420"/>
      <c r="RKM111" s="420"/>
      <c r="RKN111" s="420"/>
      <c r="RKO111" s="420"/>
      <c r="RKP111" s="420"/>
      <c r="RKQ111" s="420"/>
      <c r="RKR111" s="420"/>
      <c r="RKS111" s="420"/>
      <c r="RKT111" s="420"/>
      <c r="RKU111" s="420"/>
      <c r="RKV111" s="420"/>
      <c r="RKW111" s="420"/>
      <c r="RKX111" s="420"/>
      <c r="RKY111" s="420"/>
      <c r="RKZ111" s="420"/>
      <c r="RLA111" s="420"/>
      <c r="RLB111" s="420"/>
      <c r="RLC111" s="420"/>
      <c r="RLD111" s="420"/>
      <c r="RLE111" s="420"/>
      <c r="RLF111" s="420"/>
      <c r="RLG111" s="420"/>
      <c r="RLH111" s="420"/>
      <c r="RLI111" s="420"/>
      <c r="RLJ111" s="420"/>
      <c r="RLK111" s="420"/>
      <c r="RLL111" s="420"/>
      <c r="RLM111" s="420"/>
      <c r="RLN111" s="420"/>
      <c r="RLO111" s="420"/>
      <c r="RLP111" s="420"/>
      <c r="RLQ111" s="420"/>
      <c r="RLR111" s="420"/>
      <c r="RLS111" s="420"/>
      <c r="RLT111" s="420"/>
      <c r="RLU111" s="420"/>
      <c r="RLV111" s="420"/>
      <c r="RLW111" s="420"/>
      <c r="RLX111" s="420"/>
      <c r="RLY111" s="420"/>
      <c r="RLZ111" s="420"/>
      <c r="RMA111" s="420"/>
      <c r="RMB111" s="420"/>
      <c r="RMC111" s="420"/>
      <c r="RMD111" s="420"/>
      <c r="RME111" s="420"/>
      <c r="RMF111" s="420"/>
      <c r="RMG111" s="420"/>
      <c r="RMH111" s="420"/>
      <c r="RMI111" s="420"/>
      <c r="RMJ111" s="420"/>
      <c r="RMK111" s="420"/>
      <c r="RML111" s="420"/>
      <c r="RMM111" s="420"/>
      <c r="RMN111" s="420"/>
      <c r="RMO111" s="420"/>
      <c r="RMP111" s="420"/>
      <c r="RMQ111" s="420"/>
      <c r="RMR111" s="420"/>
      <c r="RMS111" s="420"/>
      <c r="RMT111" s="420"/>
      <c r="RMU111" s="420"/>
      <c r="RMV111" s="420"/>
      <c r="RMW111" s="420"/>
      <c r="RMX111" s="420"/>
      <c r="RMY111" s="420"/>
      <c r="RMZ111" s="420"/>
      <c r="RNA111" s="420"/>
      <c r="RNB111" s="420"/>
      <c r="RNC111" s="420"/>
      <c r="RND111" s="420"/>
      <c r="RNE111" s="420"/>
      <c r="RNF111" s="420"/>
      <c r="RNG111" s="420"/>
      <c r="RNH111" s="420"/>
      <c r="RNI111" s="420"/>
      <c r="RNJ111" s="420"/>
      <c r="RNK111" s="420"/>
      <c r="RNL111" s="420"/>
      <c r="RNM111" s="420"/>
      <c r="RNN111" s="420"/>
      <c r="RNO111" s="420"/>
      <c r="RNP111" s="420"/>
      <c r="RNQ111" s="420"/>
      <c r="RNR111" s="420"/>
      <c r="RNS111" s="420"/>
      <c r="RNT111" s="420"/>
      <c r="RNU111" s="420"/>
      <c r="RNV111" s="420"/>
      <c r="RNW111" s="420"/>
      <c r="RNX111" s="420"/>
      <c r="RNY111" s="420"/>
      <c r="RNZ111" s="420"/>
      <c r="ROA111" s="420"/>
      <c r="ROB111" s="420"/>
      <c r="ROC111" s="420"/>
      <c r="ROD111" s="420"/>
      <c r="ROE111" s="420"/>
      <c r="ROF111" s="420"/>
      <c r="ROG111" s="420"/>
      <c r="ROH111" s="420"/>
      <c r="ROI111" s="420"/>
      <c r="ROJ111" s="420"/>
      <c r="ROK111" s="420"/>
      <c r="ROL111" s="420"/>
      <c r="ROM111" s="420"/>
      <c r="RON111" s="420"/>
      <c r="ROO111" s="420"/>
      <c r="ROP111" s="420"/>
      <c r="ROQ111" s="420"/>
      <c r="ROR111" s="420"/>
      <c r="ROS111" s="420"/>
      <c r="ROT111" s="420"/>
      <c r="ROU111" s="420"/>
      <c r="ROV111" s="420"/>
      <c r="ROW111" s="420"/>
      <c r="ROX111" s="420"/>
      <c r="ROY111" s="420"/>
      <c r="ROZ111" s="420"/>
      <c r="RPA111" s="420"/>
      <c r="RPB111" s="420"/>
      <c r="RPC111" s="420"/>
      <c r="RPD111" s="420"/>
      <c r="RPE111" s="420"/>
      <c r="RPF111" s="420"/>
      <c r="RPG111" s="420"/>
      <c r="RPH111" s="420"/>
      <c r="RPI111" s="420"/>
      <c r="RPJ111" s="420"/>
      <c r="RPK111" s="420"/>
      <c r="RPL111" s="420"/>
      <c r="RPM111" s="420"/>
      <c r="RPN111" s="420"/>
      <c r="RPO111" s="420"/>
      <c r="RPP111" s="420"/>
      <c r="RPQ111" s="420"/>
      <c r="RPR111" s="420"/>
      <c r="RPS111" s="420"/>
      <c r="RPT111" s="420"/>
      <c r="RPU111" s="420"/>
      <c r="RPV111" s="420"/>
      <c r="RPW111" s="420"/>
      <c r="RPX111" s="420"/>
      <c r="RPY111" s="420"/>
      <c r="RPZ111" s="420"/>
      <c r="RQA111" s="420"/>
      <c r="RQB111" s="420"/>
      <c r="RQC111" s="420"/>
      <c r="RQD111" s="420"/>
      <c r="RQE111" s="420"/>
      <c r="RQF111" s="420"/>
      <c r="RQG111" s="420"/>
      <c r="RQH111" s="420"/>
      <c r="RQI111" s="420"/>
      <c r="RQJ111" s="420"/>
      <c r="RQK111" s="420"/>
      <c r="RQL111" s="420"/>
      <c r="RQM111" s="420"/>
      <c r="RQN111" s="420"/>
      <c r="RQO111" s="420"/>
      <c r="RQP111" s="420"/>
      <c r="RQQ111" s="420"/>
      <c r="RQR111" s="420"/>
      <c r="RQS111" s="420"/>
      <c r="RQT111" s="420"/>
      <c r="RQU111" s="420"/>
      <c r="RQV111" s="420"/>
      <c r="RQW111" s="420"/>
      <c r="RQX111" s="420"/>
      <c r="RQY111" s="420"/>
      <c r="RQZ111" s="420"/>
      <c r="RRA111" s="420"/>
      <c r="RRB111" s="420"/>
      <c r="RRC111" s="420"/>
      <c r="RRD111" s="420"/>
      <c r="RRE111" s="420"/>
      <c r="RRF111" s="420"/>
      <c r="RRG111" s="420"/>
      <c r="RRH111" s="420"/>
      <c r="RRI111" s="420"/>
      <c r="RRJ111" s="420"/>
      <c r="RRK111" s="420"/>
      <c r="RRL111" s="420"/>
      <c r="RRM111" s="420"/>
      <c r="RRN111" s="420"/>
      <c r="RRO111" s="420"/>
      <c r="RRP111" s="420"/>
      <c r="RRQ111" s="420"/>
      <c r="RRR111" s="420"/>
      <c r="RRS111" s="420"/>
      <c r="RRT111" s="420"/>
      <c r="RRU111" s="420"/>
      <c r="RRV111" s="420"/>
      <c r="RRW111" s="420"/>
      <c r="RRX111" s="420"/>
      <c r="RRY111" s="420"/>
      <c r="RRZ111" s="420"/>
      <c r="RSA111" s="420"/>
      <c r="RSB111" s="420"/>
      <c r="RSC111" s="420"/>
      <c r="RSD111" s="420"/>
      <c r="RSE111" s="420"/>
      <c r="RSF111" s="420"/>
      <c r="RSG111" s="420"/>
      <c r="RSH111" s="420"/>
      <c r="RSI111" s="420"/>
      <c r="RSJ111" s="420"/>
      <c r="RSK111" s="420"/>
      <c r="RSL111" s="420"/>
      <c r="RSM111" s="420"/>
      <c r="RSN111" s="420"/>
      <c r="RSO111" s="420"/>
      <c r="RSP111" s="420"/>
      <c r="RSQ111" s="420"/>
      <c r="RSR111" s="420"/>
      <c r="RSS111" s="420"/>
      <c r="RST111" s="420"/>
      <c r="RSU111" s="420"/>
      <c r="RSV111" s="420"/>
      <c r="RSW111" s="420"/>
      <c r="RSX111" s="420"/>
      <c r="RSY111" s="420"/>
      <c r="RSZ111" s="420"/>
      <c r="RTA111" s="420"/>
      <c r="RTB111" s="420"/>
      <c r="RTC111" s="420"/>
      <c r="RTD111" s="420"/>
      <c r="RTE111" s="420"/>
      <c r="RTF111" s="420"/>
      <c r="RTG111" s="420"/>
      <c r="RTH111" s="420"/>
      <c r="RTI111" s="420"/>
      <c r="RTJ111" s="420"/>
      <c r="RTK111" s="420"/>
      <c r="RTL111" s="420"/>
      <c r="RTM111" s="420"/>
      <c r="RTN111" s="420"/>
      <c r="RTO111" s="420"/>
      <c r="RTP111" s="420"/>
      <c r="RTQ111" s="420"/>
      <c r="RTR111" s="420"/>
      <c r="RTS111" s="420"/>
      <c r="RTT111" s="420"/>
      <c r="RTU111" s="420"/>
      <c r="RTV111" s="420"/>
      <c r="RTW111" s="420"/>
      <c r="RTX111" s="420"/>
      <c r="RTY111" s="420"/>
      <c r="RTZ111" s="420"/>
      <c r="RUA111" s="420"/>
      <c r="RUB111" s="420"/>
      <c r="RUC111" s="420"/>
      <c r="RUD111" s="420"/>
      <c r="RUE111" s="420"/>
      <c r="RUF111" s="420"/>
      <c r="RUG111" s="420"/>
      <c r="RUH111" s="420"/>
      <c r="RUI111" s="420"/>
      <c r="RUJ111" s="420"/>
      <c r="RUK111" s="420"/>
      <c r="RUL111" s="420"/>
      <c r="RUM111" s="420"/>
      <c r="RUN111" s="420"/>
      <c r="RUO111" s="420"/>
      <c r="RUP111" s="420"/>
      <c r="RUQ111" s="420"/>
      <c r="RUR111" s="420"/>
      <c r="RUS111" s="420"/>
      <c r="RUT111" s="420"/>
      <c r="RUU111" s="420"/>
      <c r="RUV111" s="420"/>
      <c r="RUW111" s="420"/>
      <c r="RUX111" s="420"/>
      <c r="RUY111" s="420"/>
      <c r="RUZ111" s="420"/>
      <c r="RVA111" s="420"/>
      <c r="RVB111" s="420"/>
      <c r="RVC111" s="420"/>
      <c r="RVD111" s="420"/>
      <c r="RVE111" s="420"/>
      <c r="RVF111" s="420"/>
      <c r="RVG111" s="420"/>
      <c r="RVH111" s="420"/>
      <c r="RVI111" s="420"/>
      <c r="RVJ111" s="420"/>
      <c r="RVK111" s="420"/>
      <c r="RVL111" s="420"/>
      <c r="RVM111" s="420"/>
      <c r="RVN111" s="420"/>
      <c r="RVO111" s="420"/>
      <c r="RVP111" s="420"/>
      <c r="RVQ111" s="420"/>
      <c r="RVR111" s="420"/>
      <c r="RVS111" s="420"/>
      <c r="RVT111" s="420"/>
      <c r="RVU111" s="420"/>
      <c r="RVV111" s="420"/>
      <c r="RVW111" s="420"/>
      <c r="RVX111" s="420"/>
      <c r="RVY111" s="420"/>
      <c r="RVZ111" s="420"/>
      <c r="RWA111" s="420"/>
      <c r="RWB111" s="420"/>
      <c r="RWC111" s="420"/>
      <c r="RWD111" s="420"/>
      <c r="RWE111" s="420"/>
      <c r="RWF111" s="420"/>
      <c r="RWG111" s="420"/>
      <c r="RWH111" s="420"/>
      <c r="RWI111" s="420"/>
      <c r="RWJ111" s="420"/>
      <c r="RWK111" s="420"/>
      <c r="RWL111" s="420"/>
      <c r="RWM111" s="420"/>
      <c r="RWN111" s="420"/>
      <c r="RWO111" s="420"/>
      <c r="RWP111" s="420"/>
      <c r="RWQ111" s="420"/>
      <c r="RWR111" s="420"/>
      <c r="RWS111" s="420"/>
      <c r="RWT111" s="420"/>
      <c r="RWU111" s="420"/>
      <c r="RWV111" s="420"/>
      <c r="RWW111" s="420"/>
      <c r="RWX111" s="420"/>
      <c r="RWY111" s="420"/>
      <c r="RWZ111" s="420"/>
      <c r="RXA111" s="420"/>
      <c r="RXB111" s="420"/>
      <c r="RXC111" s="420"/>
      <c r="RXD111" s="420"/>
      <c r="RXE111" s="420"/>
      <c r="RXF111" s="420"/>
      <c r="RXG111" s="420"/>
      <c r="RXH111" s="420"/>
      <c r="RXI111" s="420"/>
      <c r="RXJ111" s="420"/>
      <c r="RXK111" s="420"/>
      <c r="RXL111" s="420"/>
      <c r="RXM111" s="420"/>
      <c r="RXN111" s="420"/>
      <c r="RXO111" s="420"/>
      <c r="RXP111" s="420"/>
      <c r="RXQ111" s="420"/>
      <c r="RXR111" s="420"/>
      <c r="RXS111" s="420"/>
      <c r="RXT111" s="420"/>
      <c r="RXU111" s="420"/>
      <c r="RXV111" s="420"/>
      <c r="RXW111" s="420"/>
      <c r="RXX111" s="420"/>
      <c r="RXY111" s="420"/>
      <c r="RXZ111" s="420"/>
      <c r="RYA111" s="420"/>
      <c r="RYB111" s="420"/>
      <c r="RYC111" s="420"/>
      <c r="RYD111" s="420"/>
      <c r="RYE111" s="420"/>
      <c r="RYF111" s="420"/>
      <c r="RYG111" s="420"/>
      <c r="RYH111" s="420"/>
      <c r="RYI111" s="420"/>
      <c r="RYJ111" s="420"/>
      <c r="RYK111" s="420"/>
      <c r="RYL111" s="420"/>
      <c r="RYM111" s="420"/>
      <c r="RYN111" s="420"/>
      <c r="RYO111" s="420"/>
      <c r="RYP111" s="420"/>
      <c r="RYQ111" s="420"/>
      <c r="RYR111" s="420"/>
      <c r="RYS111" s="420"/>
      <c r="RYT111" s="420"/>
      <c r="RYU111" s="420"/>
      <c r="RYV111" s="420"/>
      <c r="RYW111" s="420"/>
      <c r="RYX111" s="420"/>
      <c r="RYY111" s="420"/>
      <c r="RYZ111" s="420"/>
      <c r="RZA111" s="420"/>
      <c r="RZB111" s="420"/>
      <c r="RZC111" s="420"/>
      <c r="RZD111" s="420"/>
      <c r="RZE111" s="420"/>
      <c r="RZF111" s="420"/>
      <c r="RZG111" s="420"/>
      <c r="RZH111" s="420"/>
      <c r="RZI111" s="420"/>
      <c r="RZJ111" s="420"/>
      <c r="RZK111" s="420"/>
      <c r="RZL111" s="420"/>
      <c r="RZM111" s="420"/>
      <c r="RZN111" s="420"/>
      <c r="RZO111" s="420"/>
      <c r="RZP111" s="420"/>
      <c r="RZQ111" s="420"/>
      <c r="RZR111" s="420"/>
      <c r="RZS111" s="420"/>
      <c r="RZT111" s="420"/>
      <c r="RZU111" s="420"/>
      <c r="RZV111" s="420"/>
      <c r="RZW111" s="420"/>
      <c r="RZX111" s="420"/>
      <c r="RZY111" s="420"/>
      <c r="RZZ111" s="420"/>
      <c r="SAA111" s="420"/>
      <c r="SAB111" s="420"/>
      <c r="SAC111" s="420"/>
      <c r="SAD111" s="420"/>
      <c r="SAE111" s="420"/>
      <c r="SAF111" s="420"/>
      <c r="SAG111" s="420"/>
      <c r="SAH111" s="420"/>
      <c r="SAI111" s="420"/>
      <c r="SAJ111" s="420"/>
      <c r="SAK111" s="420"/>
      <c r="SAL111" s="420"/>
      <c r="SAM111" s="420"/>
      <c r="SAN111" s="420"/>
      <c r="SAO111" s="420"/>
      <c r="SAP111" s="420"/>
      <c r="SAQ111" s="420"/>
      <c r="SAR111" s="420"/>
      <c r="SAS111" s="420"/>
      <c r="SAT111" s="420"/>
      <c r="SAU111" s="420"/>
      <c r="SAV111" s="420"/>
      <c r="SAW111" s="420"/>
      <c r="SAX111" s="420"/>
      <c r="SAY111" s="420"/>
      <c r="SAZ111" s="420"/>
      <c r="SBA111" s="420"/>
      <c r="SBB111" s="420"/>
      <c r="SBC111" s="420"/>
      <c r="SBD111" s="420"/>
      <c r="SBE111" s="420"/>
      <c r="SBF111" s="420"/>
      <c r="SBG111" s="420"/>
      <c r="SBH111" s="420"/>
      <c r="SBI111" s="420"/>
      <c r="SBJ111" s="420"/>
      <c r="SBK111" s="420"/>
      <c r="SBL111" s="420"/>
      <c r="SBM111" s="420"/>
      <c r="SBN111" s="420"/>
      <c r="SBO111" s="420"/>
      <c r="SBP111" s="420"/>
      <c r="SBQ111" s="420"/>
      <c r="SBR111" s="420"/>
      <c r="SBS111" s="420"/>
      <c r="SBT111" s="420"/>
      <c r="SBU111" s="420"/>
      <c r="SBV111" s="420"/>
      <c r="SBW111" s="420"/>
      <c r="SBX111" s="420"/>
      <c r="SBY111" s="420"/>
      <c r="SBZ111" s="420"/>
      <c r="SCA111" s="420"/>
      <c r="SCB111" s="420"/>
      <c r="SCC111" s="420"/>
      <c r="SCD111" s="420"/>
      <c r="SCE111" s="420"/>
      <c r="SCF111" s="420"/>
      <c r="SCG111" s="420"/>
      <c r="SCH111" s="420"/>
      <c r="SCI111" s="420"/>
      <c r="SCJ111" s="420"/>
      <c r="SCK111" s="420"/>
      <c r="SCL111" s="420"/>
      <c r="SCM111" s="420"/>
      <c r="SCN111" s="420"/>
      <c r="SCO111" s="420"/>
      <c r="SCP111" s="420"/>
      <c r="SCQ111" s="420"/>
      <c r="SCR111" s="420"/>
      <c r="SCS111" s="420"/>
      <c r="SCT111" s="420"/>
      <c r="SCU111" s="420"/>
      <c r="SCV111" s="420"/>
      <c r="SCW111" s="420"/>
      <c r="SCX111" s="420"/>
      <c r="SCY111" s="420"/>
      <c r="SCZ111" s="420"/>
      <c r="SDA111" s="420"/>
      <c r="SDB111" s="420"/>
      <c r="SDC111" s="420"/>
      <c r="SDD111" s="420"/>
      <c r="SDE111" s="420"/>
      <c r="SDF111" s="420"/>
      <c r="SDG111" s="420"/>
      <c r="SDH111" s="420"/>
      <c r="SDI111" s="420"/>
      <c r="SDJ111" s="420"/>
      <c r="SDK111" s="420"/>
      <c r="SDL111" s="420"/>
      <c r="SDM111" s="420"/>
      <c r="SDN111" s="420"/>
      <c r="SDO111" s="420"/>
      <c r="SDP111" s="420"/>
      <c r="SDQ111" s="420"/>
      <c r="SDR111" s="420"/>
      <c r="SDS111" s="420"/>
      <c r="SDT111" s="420"/>
      <c r="SDU111" s="420"/>
      <c r="SDV111" s="420"/>
      <c r="SDW111" s="420"/>
      <c r="SDX111" s="420"/>
      <c r="SDY111" s="420"/>
      <c r="SDZ111" s="420"/>
      <c r="SEA111" s="420"/>
      <c r="SEB111" s="420"/>
      <c r="SEC111" s="420"/>
      <c r="SED111" s="420"/>
      <c r="SEE111" s="420"/>
      <c r="SEF111" s="420"/>
      <c r="SEG111" s="420"/>
      <c r="SEH111" s="420"/>
      <c r="SEI111" s="420"/>
      <c r="SEJ111" s="420"/>
      <c r="SEK111" s="420"/>
      <c r="SEL111" s="420"/>
      <c r="SEM111" s="420"/>
      <c r="SEN111" s="420"/>
      <c r="SEO111" s="420"/>
      <c r="SEP111" s="420"/>
      <c r="SEQ111" s="420"/>
      <c r="SER111" s="420"/>
      <c r="SES111" s="420"/>
      <c r="SET111" s="420"/>
      <c r="SEU111" s="420"/>
      <c r="SEV111" s="420"/>
      <c r="SEW111" s="420"/>
      <c r="SEX111" s="420"/>
      <c r="SEY111" s="420"/>
      <c r="SEZ111" s="420"/>
      <c r="SFA111" s="420"/>
      <c r="SFB111" s="420"/>
      <c r="SFC111" s="420"/>
      <c r="SFD111" s="420"/>
      <c r="SFE111" s="420"/>
      <c r="SFF111" s="420"/>
      <c r="SFG111" s="420"/>
      <c r="SFH111" s="420"/>
      <c r="SFI111" s="420"/>
      <c r="SFJ111" s="420"/>
      <c r="SFK111" s="420"/>
      <c r="SFL111" s="420"/>
      <c r="SFM111" s="420"/>
      <c r="SFN111" s="420"/>
      <c r="SFO111" s="420"/>
      <c r="SFP111" s="420"/>
      <c r="SFQ111" s="420"/>
      <c r="SFR111" s="420"/>
      <c r="SFS111" s="420"/>
      <c r="SFT111" s="420"/>
      <c r="SFU111" s="420"/>
      <c r="SFV111" s="420"/>
      <c r="SFW111" s="420"/>
      <c r="SFX111" s="420"/>
      <c r="SFY111" s="420"/>
      <c r="SFZ111" s="420"/>
      <c r="SGA111" s="420"/>
      <c r="SGB111" s="420"/>
      <c r="SGC111" s="420"/>
      <c r="SGD111" s="420"/>
      <c r="SGE111" s="420"/>
      <c r="SGF111" s="420"/>
      <c r="SGG111" s="420"/>
      <c r="SGH111" s="420"/>
      <c r="SGI111" s="420"/>
      <c r="SGJ111" s="420"/>
      <c r="SGK111" s="420"/>
      <c r="SGL111" s="420"/>
      <c r="SGM111" s="420"/>
      <c r="SGN111" s="420"/>
      <c r="SGO111" s="420"/>
      <c r="SGP111" s="420"/>
      <c r="SGQ111" s="420"/>
      <c r="SGR111" s="420"/>
      <c r="SGS111" s="420"/>
      <c r="SGT111" s="420"/>
      <c r="SGU111" s="420"/>
      <c r="SGV111" s="420"/>
      <c r="SGW111" s="420"/>
      <c r="SGX111" s="420"/>
      <c r="SGY111" s="420"/>
      <c r="SGZ111" s="420"/>
      <c r="SHA111" s="420"/>
      <c r="SHB111" s="420"/>
      <c r="SHC111" s="420"/>
      <c r="SHD111" s="420"/>
      <c r="SHE111" s="420"/>
      <c r="SHF111" s="420"/>
      <c r="SHG111" s="420"/>
      <c r="SHH111" s="420"/>
      <c r="SHI111" s="420"/>
      <c r="SHJ111" s="420"/>
      <c r="SHK111" s="420"/>
      <c r="SHL111" s="420"/>
      <c r="SHM111" s="420"/>
      <c r="SHN111" s="420"/>
      <c r="SHO111" s="420"/>
      <c r="SHP111" s="420"/>
      <c r="SHQ111" s="420"/>
      <c r="SHR111" s="420"/>
      <c r="SHS111" s="420"/>
      <c r="SHT111" s="420"/>
      <c r="SHU111" s="420"/>
      <c r="SHV111" s="420"/>
      <c r="SHW111" s="420"/>
      <c r="SHX111" s="420"/>
      <c r="SHY111" s="420"/>
      <c r="SHZ111" s="420"/>
      <c r="SIA111" s="420"/>
      <c r="SIB111" s="420"/>
      <c r="SIC111" s="420"/>
      <c r="SID111" s="420"/>
      <c r="SIE111" s="420"/>
      <c r="SIF111" s="420"/>
      <c r="SIG111" s="420"/>
      <c r="SIH111" s="420"/>
      <c r="SII111" s="420"/>
      <c r="SIJ111" s="420"/>
      <c r="SIK111" s="420"/>
      <c r="SIL111" s="420"/>
      <c r="SIM111" s="420"/>
      <c r="SIN111" s="420"/>
      <c r="SIO111" s="420"/>
      <c r="SIP111" s="420"/>
      <c r="SIQ111" s="420"/>
      <c r="SIR111" s="420"/>
      <c r="SIS111" s="420"/>
      <c r="SIT111" s="420"/>
      <c r="SIU111" s="420"/>
      <c r="SIV111" s="420"/>
      <c r="SIW111" s="420"/>
      <c r="SIX111" s="420"/>
      <c r="SIY111" s="420"/>
      <c r="SIZ111" s="420"/>
      <c r="SJA111" s="420"/>
      <c r="SJB111" s="420"/>
      <c r="SJC111" s="420"/>
      <c r="SJD111" s="420"/>
      <c r="SJE111" s="420"/>
      <c r="SJF111" s="420"/>
      <c r="SJG111" s="420"/>
      <c r="SJH111" s="420"/>
      <c r="SJI111" s="420"/>
      <c r="SJJ111" s="420"/>
      <c r="SJK111" s="420"/>
      <c r="SJL111" s="420"/>
      <c r="SJM111" s="420"/>
      <c r="SJN111" s="420"/>
      <c r="SJO111" s="420"/>
      <c r="SJP111" s="420"/>
      <c r="SJQ111" s="420"/>
      <c r="SJR111" s="420"/>
      <c r="SJS111" s="420"/>
      <c r="SJT111" s="420"/>
      <c r="SJU111" s="420"/>
      <c r="SJV111" s="420"/>
      <c r="SJW111" s="420"/>
      <c r="SJX111" s="420"/>
      <c r="SJY111" s="420"/>
      <c r="SJZ111" s="420"/>
      <c r="SKA111" s="420"/>
      <c r="SKB111" s="420"/>
      <c r="SKC111" s="420"/>
      <c r="SKD111" s="420"/>
      <c r="SKE111" s="420"/>
      <c r="SKF111" s="420"/>
      <c r="SKG111" s="420"/>
      <c r="SKH111" s="420"/>
      <c r="SKI111" s="420"/>
      <c r="SKJ111" s="420"/>
      <c r="SKK111" s="420"/>
      <c r="SKL111" s="420"/>
      <c r="SKM111" s="420"/>
      <c r="SKN111" s="420"/>
      <c r="SKO111" s="420"/>
      <c r="SKP111" s="420"/>
      <c r="SKQ111" s="420"/>
      <c r="SKR111" s="420"/>
      <c r="SKS111" s="420"/>
      <c r="SKT111" s="420"/>
      <c r="SKU111" s="420"/>
      <c r="SKV111" s="420"/>
      <c r="SKW111" s="420"/>
      <c r="SKX111" s="420"/>
      <c r="SKY111" s="420"/>
      <c r="SKZ111" s="420"/>
      <c r="SLA111" s="420"/>
      <c r="SLB111" s="420"/>
      <c r="SLC111" s="420"/>
      <c r="SLD111" s="420"/>
      <c r="SLE111" s="420"/>
      <c r="SLF111" s="420"/>
      <c r="SLG111" s="420"/>
      <c r="SLH111" s="420"/>
      <c r="SLI111" s="420"/>
      <c r="SLJ111" s="420"/>
      <c r="SLK111" s="420"/>
      <c r="SLL111" s="420"/>
      <c r="SLM111" s="420"/>
      <c r="SLN111" s="420"/>
      <c r="SLO111" s="420"/>
      <c r="SLP111" s="420"/>
      <c r="SLQ111" s="420"/>
      <c r="SLR111" s="420"/>
      <c r="SLS111" s="420"/>
      <c r="SLT111" s="420"/>
      <c r="SLU111" s="420"/>
      <c r="SLV111" s="420"/>
      <c r="SLW111" s="420"/>
      <c r="SLX111" s="420"/>
      <c r="SLY111" s="420"/>
      <c r="SLZ111" s="420"/>
      <c r="SMA111" s="420"/>
      <c r="SMB111" s="420"/>
      <c r="SMC111" s="420"/>
      <c r="SMD111" s="420"/>
      <c r="SME111" s="420"/>
      <c r="SMF111" s="420"/>
      <c r="SMG111" s="420"/>
      <c r="SMH111" s="420"/>
      <c r="SMI111" s="420"/>
      <c r="SMJ111" s="420"/>
      <c r="SMK111" s="420"/>
      <c r="SML111" s="420"/>
      <c r="SMM111" s="420"/>
      <c r="SMN111" s="420"/>
      <c r="SMO111" s="420"/>
      <c r="SMP111" s="420"/>
      <c r="SMQ111" s="420"/>
      <c r="SMR111" s="420"/>
      <c r="SMS111" s="420"/>
      <c r="SMT111" s="420"/>
      <c r="SMU111" s="420"/>
      <c r="SMV111" s="420"/>
      <c r="SMW111" s="420"/>
      <c r="SMX111" s="420"/>
      <c r="SMY111" s="420"/>
      <c r="SMZ111" s="420"/>
      <c r="SNA111" s="420"/>
      <c r="SNB111" s="420"/>
      <c r="SNC111" s="420"/>
      <c r="SND111" s="420"/>
      <c r="SNE111" s="420"/>
      <c r="SNF111" s="420"/>
      <c r="SNG111" s="420"/>
      <c r="SNH111" s="420"/>
      <c r="SNI111" s="420"/>
      <c r="SNJ111" s="420"/>
      <c r="SNK111" s="420"/>
      <c r="SNL111" s="420"/>
      <c r="SNM111" s="420"/>
      <c r="SNN111" s="420"/>
      <c r="SNO111" s="420"/>
      <c r="SNP111" s="420"/>
      <c r="SNQ111" s="420"/>
      <c r="SNR111" s="420"/>
      <c r="SNS111" s="420"/>
      <c r="SNT111" s="420"/>
      <c r="SNU111" s="420"/>
      <c r="SNV111" s="420"/>
      <c r="SNW111" s="420"/>
      <c r="SNX111" s="420"/>
      <c r="SNY111" s="420"/>
      <c r="SNZ111" s="420"/>
      <c r="SOA111" s="420"/>
      <c r="SOB111" s="420"/>
      <c r="SOC111" s="420"/>
      <c r="SOD111" s="420"/>
      <c r="SOE111" s="420"/>
      <c r="SOF111" s="420"/>
      <c r="SOG111" s="420"/>
      <c r="SOH111" s="420"/>
      <c r="SOI111" s="420"/>
      <c r="SOJ111" s="420"/>
      <c r="SOK111" s="420"/>
      <c r="SOL111" s="420"/>
      <c r="SOM111" s="420"/>
      <c r="SON111" s="420"/>
      <c r="SOO111" s="420"/>
      <c r="SOP111" s="420"/>
      <c r="SOQ111" s="420"/>
      <c r="SOR111" s="420"/>
      <c r="SOS111" s="420"/>
      <c r="SOT111" s="420"/>
      <c r="SOU111" s="420"/>
      <c r="SOV111" s="420"/>
      <c r="SOW111" s="420"/>
      <c r="SOX111" s="420"/>
      <c r="SOY111" s="420"/>
      <c r="SOZ111" s="420"/>
      <c r="SPA111" s="420"/>
      <c r="SPB111" s="420"/>
      <c r="SPC111" s="420"/>
      <c r="SPD111" s="420"/>
      <c r="SPE111" s="420"/>
      <c r="SPF111" s="420"/>
      <c r="SPG111" s="420"/>
      <c r="SPH111" s="420"/>
      <c r="SPI111" s="420"/>
      <c r="SPJ111" s="420"/>
      <c r="SPK111" s="420"/>
      <c r="SPL111" s="420"/>
      <c r="SPM111" s="420"/>
      <c r="SPN111" s="420"/>
      <c r="SPO111" s="420"/>
      <c r="SPP111" s="420"/>
      <c r="SPQ111" s="420"/>
      <c r="SPR111" s="420"/>
      <c r="SPS111" s="420"/>
      <c r="SPT111" s="420"/>
      <c r="SPU111" s="420"/>
      <c r="SPV111" s="420"/>
      <c r="SPW111" s="420"/>
      <c r="SPX111" s="420"/>
      <c r="SPY111" s="420"/>
      <c r="SPZ111" s="420"/>
      <c r="SQA111" s="420"/>
      <c r="SQB111" s="420"/>
      <c r="SQC111" s="420"/>
      <c r="SQD111" s="420"/>
      <c r="SQE111" s="420"/>
      <c r="SQF111" s="420"/>
      <c r="SQG111" s="420"/>
      <c r="SQH111" s="420"/>
      <c r="SQI111" s="420"/>
      <c r="SQJ111" s="420"/>
      <c r="SQK111" s="420"/>
      <c r="SQL111" s="420"/>
      <c r="SQM111" s="420"/>
      <c r="SQN111" s="420"/>
      <c r="SQO111" s="420"/>
      <c r="SQP111" s="420"/>
      <c r="SQQ111" s="420"/>
      <c r="SQR111" s="420"/>
      <c r="SQS111" s="420"/>
      <c r="SQT111" s="420"/>
      <c r="SQU111" s="420"/>
      <c r="SQV111" s="420"/>
      <c r="SQW111" s="420"/>
      <c r="SQX111" s="420"/>
      <c r="SQY111" s="420"/>
      <c r="SQZ111" s="420"/>
      <c r="SRA111" s="420"/>
      <c r="SRB111" s="420"/>
      <c r="SRC111" s="420"/>
      <c r="SRD111" s="420"/>
      <c r="SRE111" s="420"/>
      <c r="SRF111" s="420"/>
      <c r="SRG111" s="420"/>
      <c r="SRH111" s="420"/>
      <c r="SRI111" s="420"/>
      <c r="SRJ111" s="420"/>
      <c r="SRK111" s="420"/>
      <c r="SRL111" s="420"/>
      <c r="SRM111" s="420"/>
      <c r="SRN111" s="420"/>
      <c r="SRO111" s="420"/>
      <c r="SRP111" s="420"/>
      <c r="SRQ111" s="420"/>
      <c r="SRR111" s="420"/>
      <c r="SRS111" s="420"/>
      <c r="SRT111" s="420"/>
      <c r="SRU111" s="420"/>
      <c r="SRV111" s="420"/>
      <c r="SRW111" s="420"/>
      <c r="SRX111" s="420"/>
      <c r="SRY111" s="420"/>
      <c r="SRZ111" s="420"/>
      <c r="SSA111" s="420"/>
      <c r="SSB111" s="420"/>
      <c r="SSC111" s="420"/>
      <c r="SSD111" s="420"/>
      <c r="SSE111" s="420"/>
      <c r="SSF111" s="420"/>
      <c r="SSG111" s="420"/>
      <c r="SSH111" s="420"/>
      <c r="SSI111" s="420"/>
      <c r="SSJ111" s="420"/>
      <c r="SSK111" s="420"/>
      <c r="SSL111" s="420"/>
      <c r="SSM111" s="420"/>
      <c r="SSN111" s="420"/>
      <c r="SSO111" s="420"/>
      <c r="SSP111" s="420"/>
      <c r="SSQ111" s="420"/>
      <c r="SSR111" s="420"/>
      <c r="SSS111" s="420"/>
      <c r="SST111" s="420"/>
      <c r="SSU111" s="420"/>
      <c r="SSV111" s="420"/>
      <c r="SSW111" s="420"/>
      <c r="SSX111" s="420"/>
      <c r="SSY111" s="420"/>
      <c r="SSZ111" s="420"/>
      <c r="STA111" s="420"/>
      <c r="STB111" s="420"/>
      <c r="STC111" s="420"/>
      <c r="STD111" s="420"/>
      <c r="STE111" s="420"/>
      <c r="STF111" s="420"/>
      <c r="STG111" s="420"/>
      <c r="STH111" s="420"/>
      <c r="STI111" s="420"/>
      <c r="STJ111" s="420"/>
      <c r="STK111" s="420"/>
      <c r="STL111" s="420"/>
      <c r="STM111" s="420"/>
      <c r="STN111" s="420"/>
      <c r="STO111" s="420"/>
      <c r="STP111" s="420"/>
      <c r="STQ111" s="420"/>
      <c r="STR111" s="420"/>
      <c r="STS111" s="420"/>
      <c r="STT111" s="420"/>
      <c r="STU111" s="420"/>
      <c r="STV111" s="420"/>
      <c r="STW111" s="420"/>
      <c r="STX111" s="420"/>
      <c r="STY111" s="420"/>
      <c r="STZ111" s="420"/>
      <c r="SUA111" s="420"/>
      <c r="SUB111" s="420"/>
      <c r="SUC111" s="420"/>
      <c r="SUD111" s="420"/>
      <c r="SUE111" s="420"/>
      <c r="SUF111" s="420"/>
      <c r="SUG111" s="420"/>
      <c r="SUH111" s="420"/>
      <c r="SUI111" s="420"/>
      <c r="SUJ111" s="420"/>
      <c r="SUK111" s="420"/>
      <c r="SUL111" s="420"/>
      <c r="SUM111" s="420"/>
      <c r="SUN111" s="420"/>
      <c r="SUO111" s="420"/>
      <c r="SUP111" s="420"/>
      <c r="SUQ111" s="420"/>
      <c r="SUR111" s="420"/>
      <c r="SUS111" s="420"/>
      <c r="SUT111" s="420"/>
      <c r="SUU111" s="420"/>
      <c r="SUV111" s="420"/>
      <c r="SUW111" s="420"/>
      <c r="SUX111" s="420"/>
      <c r="SUY111" s="420"/>
      <c r="SUZ111" s="420"/>
      <c r="SVA111" s="420"/>
      <c r="SVB111" s="420"/>
      <c r="SVC111" s="420"/>
      <c r="SVD111" s="420"/>
      <c r="SVE111" s="420"/>
      <c r="SVF111" s="420"/>
      <c r="SVG111" s="420"/>
      <c r="SVH111" s="420"/>
      <c r="SVI111" s="420"/>
      <c r="SVJ111" s="420"/>
      <c r="SVK111" s="420"/>
      <c r="SVL111" s="420"/>
      <c r="SVM111" s="420"/>
      <c r="SVN111" s="420"/>
      <c r="SVO111" s="420"/>
      <c r="SVP111" s="420"/>
      <c r="SVQ111" s="420"/>
      <c r="SVR111" s="420"/>
      <c r="SVS111" s="420"/>
      <c r="SVT111" s="420"/>
      <c r="SVU111" s="420"/>
      <c r="SVV111" s="420"/>
      <c r="SVW111" s="420"/>
      <c r="SVX111" s="420"/>
      <c r="SVY111" s="420"/>
      <c r="SVZ111" s="420"/>
      <c r="SWA111" s="420"/>
      <c r="SWB111" s="420"/>
      <c r="SWC111" s="420"/>
      <c r="SWD111" s="420"/>
      <c r="SWE111" s="420"/>
      <c r="SWF111" s="420"/>
      <c r="SWG111" s="420"/>
      <c r="SWH111" s="420"/>
      <c r="SWI111" s="420"/>
      <c r="SWJ111" s="420"/>
      <c r="SWK111" s="420"/>
      <c r="SWL111" s="420"/>
      <c r="SWM111" s="420"/>
      <c r="SWN111" s="420"/>
      <c r="SWO111" s="420"/>
      <c r="SWP111" s="420"/>
      <c r="SWQ111" s="420"/>
      <c r="SWR111" s="420"/>
      <c r="SWS111" s="420"/>
      <c r="SWT111" s="420"/>
      <c r="SWU111" s="420"/>
      <c r="SWV111" s="420"/>
      <c r="SWW111" s="420"/>
      <c r="SWX111" s="420"/>
      <c r="SWY111" s="420"/>
      <c r="SWZ111" s="420"/>
      <c r="SXA111" s="420"/>
      <c r="SXB111" s="420"/>
      <c r="SXC111" s="420"/>
      <c r="SXD111" s="420"/>
      <c r="SXE111" s="420"/>
      <c r="SXF111" s="420"/>
      <c r="SXG111" s="420"/>
      <c r="SXH111" s="420"/>
      <c r="SXI111" s="420"/>
      <c r="SXJ111" s="420"/>
      <c r="SXK111" s="420"/>
      <c r="SXL111" s="420"/>
      <c r="SXM111" s="420"/>
      <c r="SXN111" s="420"/>
      <c r="SXO111" s="420"/>
      <c r="SXP111" s="420"/>
      <c r="SXQ111" s="420"/>
      <c r="SXR111" s="420"/>
      <c r="SXS111" s="420"/>
      <c r="SXT111" s="420"/>
      <c r="SXU111" s="420"/>
      <c r="SXV111" s="420"/>
      <c r="SXW111" s="420"/>
      <c r="SXX111" s="420"/>
      <c r="SXY111" s="420"/>
      <c r="SXZ111" s="420"/>
      <c r="SYA111" s="420"/>
      <c r="SYB111" s="420"/>
      <c r="SYC111" s="420"/>
      <c r="SYD111" s="420"/>
      <c r="SYE111" s="420"/>
      <c r="SYF111" s="420"/>
      <c r="SYG111" s="420"/>
      <c r="SYH111" s="420"/>
      <c r="SYI111" s="420"/>
      <c r="SYJ111" s="420"/>
      <c r="SYK111" s="420"/>
      <c r="SYL111" s="420"/>
      <c r="SYM111" s="420"/>
      <c r="SYN111" s="420"/>
      <c r="SYO111" s="420"/>
      <c r="SYP111" s="420"/>
      <c r="SYQ111" s="420"/>
      <c r="SYR111" s="420"/>
      <c r="SYS111" s="420"/>
      <c r="SYT111" s="420"/>
      <c r="SYU111" s="420"/>
      <c r="SYV111" s="420"/>
      <c r="SYW111" s="420"/>
      <c r="SYX111" s="420"/>
      <c r="SYY111" s="420"/>
      <c r="SYZ111" s="420"/>
      <c r="SZA111" s="420"/>
      <c r="SZB111" s="420"/>
      <c r="SZC111" s="420"/>
      <c r="SZD111" s="420"/>
      <c r="SZE111" s="420"/>
      <c r="SZF111" s="420"/>
      <c r="SZG111" s="420"/>
      <c r="SZH111" s="420"/>
      <c r="SZI111" s="420"/>
      <c r="SZJ111" s="420"/>
      <c r="SZK111" s="420"/>
      <c r="SZL111" s="420"/>
      <c r="SZM111" s="420"/>
      <c r="SZN111" s="420"/>
      <c r="SZO111" s="420"/>
      <c r="SZP111" s="420"/>
      <c r="SZQ111" s="420"/>
      <c r="SZR111" s="420"/>
      <c r="SZS111" s="420"/>
      <c r="SZT111" s="420"/>
      <c r="SZU111" s="420"/>
      <c r="SZV111" s="420"/>
      <c r="SZW111" s="420"/>
      <c r="SZX111" s="420"/>
      <c r="SZY111" s="420"/>
      <c r="SZZ111" s="420"/>
      <c r="TAA111" s="420"/>
      <c r="TAB111" s="420"/>
      <c r="TAC111" s="420"/>
      <c r="TAD111" s="420"/>
      <c r="TAE111" s="420"/>
      <c r="TAF111" s="420"/>
      <c r="TAG111" s="420"/>
      <c r="TAH111" s="420"/>
      <c r="TAI111" s="420"/>
      <c r="TAJ111" s="420"/>
      <c r="TAK111" s="420"/>
      <c r="TAL111" s="420"/>
      <c r="TAM111" s="420"/>
      <c r="TAN111" s="420"/>
      <c r="TAO111" s="420"/>
      <c r="TAP111" s="420"/>
      <c r="TAQ111" s="420"/>
      <c r="TAR111" s="420"/>
      <c r="TAS111" s="420"/>
      <c r="TAT111" s="420"/>
      <c r="TAU111" s="420"/>
      <c r="TAV111" s="420"/>
      <c r="TAW111" s="420"/>
      <c r="TAX111" s="420"/>
      <c r="TAY111" s="420"/>
      <c r="TAZ111" s="420"/>
      <c r="TBA111" s="420"/>
      <c r="TBB111" s="420"/>
      <c r="TBC111" s="420"/>
      <c r="TBD111" s="420"/>
      <c r="TBE111" s="420"/>
      <c r="TBF111" s="420"/>
      <c r="TBG111" s="420"/>
      <c r="TBH111" s="420"/>
      <c r="TBI111" s="420"/>
      <c r="TBJ111" s="420"/>
      <c r="TBK111" s="420"/>
      <c r="TBL111" s="420"/>
      <c r="TBM111" s="420"/>
      <c r="TBN111" s="420"/>
      <c r="TBO111" s="420"/>
      <c r="TBP111" s="420"/>
      <c r="TBQ111" s="420"/>
      <c r="TBR111" s="420"/>
      <c r="TBS111" s="420"/>
      <c r="TBT111" s="420"/>
      <c r="TBU111" s="420"/>
      <c r="TBV111" s="420"/>
      <c r="TBW111" s="420"/>
      <c r="TBX111" s="420"/>
      <c r="TBY111" s="420"/>
      <c r="TBZ111" s="420"/>
      <c r="TCA111" s="420"/>
      <c r="TCB111" s="420"/>
      <c r="TCC111" s="420"/>
      <c r="TCD111" s="420"/>
      <c r="TCE111" s="420"/>
      <c r="TCF111" s="420"/>
      <c r="TCG111" s="420"/>
      <c r="TCH111" s="420"/>
      <c r="TCI111" s="420"/>
      <c r="TCJ111" s="420"/>
      <c r="TCK111" s="420"/>
      <c r="TCL111" s="420"/>
      <c r="TCM111" s="420"/>
      <c r="TCN111" s="420"/>
      <c r="TCO111" s="420"/>
      <c r="TCP111" s="420"/>
      <c r="TCQ111" s="420"/>
      <c r="TCR111" s="420"/>
      <c r="TCS111" s="420"/>
      <c r="TCT111" s="420"/>
      <c r="TCU111" s="420"/>
      <c r="TCV111" s="420"/>
      <c r="TCW111" s="420"/>
      <c r="TCX111" s="420"/>
      <c r="TCY111" s="420"/>
      <c r="TCZ111" s="420"/>
      <c r="TDA111" s="420"/>
      <c r="TDB111" s="420"/>
      <c r="TDC111" s="420"/>
      <c r="TDD111" s="420"/>
      <c r="TDE111" s="420"/>
      <c r="TDF111" s="420"/>
      <c r="TDG111" s="420"/>
      <c r="TDH111" s="420"/>
      <c r="TDI111" s="420"/>
      <c r="TDJ111" s="420"/>
      <c r="TDK111" s="420"/>
      <c r="TDL111" s="420"/>
      <c r="TDM111" s="420"/>
      <c r="TDN111" s="420"/>
      <c r="TDO111" s="420"/>
      <c r="TDP111" s="420"/>
      <c r="TDQ111" s="420"/>
      <c r="TDR111" s="420"/>
      <c r="TDS111" s="420"/>
      <c r="TDT111" s="420"/>
      <c r="TDU111" s="420"/>
      <c r="TDV111" s="420"/>
      <c r="TDW111" s="420"/>
      <c r="TDX111" s="420"/>
      <c r="TDY111" s="420"/>
      <c r="TDZ111" s="420"/>
      <c r="TEA111" s="420"/>
      <c r="TEB111" s="420"/>
      <c r="TEC111" s="420"/>
      <c r="TED111" s="420"/>
      <c r="TEE111" s="420"/>
      <c r="TEF111" s="420"/>
      <c r="TEG111" s="420"/>
      <c r="TEH111" s="420"/>
      <c r="TEI111" s="420"/>
      <c r="TEJ111" s="420"/>
      <c r="TEK111" s="420"/>
      <c r="TEL111" s="420"/>
      <c r="TEM111" s="420"/>
      <c r="TEN111" s="420"/>
      <c r="TEO111" s="420"/>
      <c r="TEP111" s="420"/>
      <c r="TEQ111" s="420"/>
      <c r="TER111" s="420"/>
      <c r="TES111" s="420"/>
      <c r="TET111" s="420"/>
      <c r="TEU111" s="420"/>
      <c r="TEV111" s="420"/>
      <c r="TEW111" s="420"/>
      <c r="TEX111" s="420"/>
      <c r="TEY111" s="420"/>
      <c r="TEZ111" s="420"/>
      <c r="TFA111" s="420"/>
      <c r="TFB111" s="420"/>
      <c r="TFC111" s="420"/>
      <c r="TFD111" s="420"/>
      <c r="TFE111" s="420"/>
      <c r="TFF111" s="420"/>
      <c r="TFG111" s="420"/>
      <c r="TFH111" s="420"/>
      <c r="TFI111" s="420"/>
      <c r="TFJ111" s="420"/>
      <c r="TFK111" s="420"/>
      <c r="TFL111" s="420"/>
      <c r="TFM111" s="420"/>
      <c r="TFN111" s="420"/>
      <c r="TFO111" s="420"/>
      <c r="TFP111" s="420"/>
      <c r="TFQ111" s="420"/>
      <c r="TFR111" s="420"/>
      <c r="TFS111" s="420"/>
      <c r="TFT111" s="420"/>
      <c r="TFU111" s="420"/>
      <c r="TFV111" s="420"/>
      <c r="TFW111" s="420"/>
      <c r="TFX111" s="420"/>
      <c r="TFY111" s="420"/>
      <c r="TFZ111" s="420"/>
      <c r="TGA111" s="420"/>
      <c r="TGB111" s="420"/>
      <c r="TGC111" s="420"/>
      <c r="TGD111" s="420"/>
      <c r="TGE111" s="420"/>
      <c r="TGF111" s="420"/>
      <c r="TGG111" s="420"/>
      <c r="TGH111" s="420"/>
      <c r="TGI111" s="420"/>
      <c r="TGJ111" s="420"/>
      <c r="TGK111" s="420"/>
      <c r="TGL111" s="420"/>
      <c r="TGM111" s="420"/>
      <c r="TGN111" s="420"/>
      <c r="TGO111" s="420"/>
      <c r="TGP111" s="420"/>
      <c r="TGQ111" s="420"/>
      <c r="TGR111" s="420"/>
      <c r="TGS111" s="420"/>
      <c r="TGT111" s="420"/>
      <c r="TGU111" s="420"/>
      <c r="TGV111" s="420"/>
      <c r="TGW111" s="420"/>
      <c r="TGX111" s="420"/>
      <c r="TGY111" s="420"/>
      <c r="TGZ111" s="420"/>
      <c r="THA111" s="420"/>
      <c r="THB111" s="420"/>
      <c r="THC111" s="420"/>
      <c r="THD111" s="420"/>
      <c r="THE111" s="420"/>
      <c r="THF111" s="420"/>
      <c r="THG111" s="420"/>
      <c r="THH111" s="420"/>
      <c r="THI111" s="420"/>
      <c r="THJ111" s="420"/>
      <c r="THK111" s="420"/>
      <c r="THL111" s="420"/>
      <c r="THM111" s="420"/>
      <c r="THN111" s="420"/>
      <c r="THO111" s="420"/>
      <c r="THP111" s="420"/>
      <c r="THQ111" s="420"/>
      <c r="THR111" s="420"/>
      <c r="THS111" s="420"/>
      <c r="THT111" s="420"/>
      <c r="THU111" s="420"/>
      <c r="THV111" s="420"/>
      <c r="THW111" s="420"/>
      <c r="THX111" s="420"/>
      <c r="THY111" s="420"/>
      <c r="THZ111" s="420"/>
      <c r="TIA111" s="420"/>
      <c r="TIB111" s="420"/>
      <c r="TIC111" s="420"/>
      <c r="TID111" s="420"/>
      <c r="TIE111" s="420"/>
      <c r="TIF111" s="420"/>
      <c r="TIG111" s="420"/>
      <c r="TIH111" s="420"/>
      <c r="TII111" s="420"/>
      <c r="TIJ111" s="420"/>
      <c r="TIK111" s="420"/>
      <c r="TIL111" s="420"/>
      <c r="TIM111" s="420"/>
      <c r="TIN111" s="420"/>
      <c r="TIO111" s="420"/>
      <c r="TIP111" s="420"/>
      <c r="TIQ111" s="420"/>
      <c r="TIR111" s="420"/>
      <c r="TIS111" s="420"/>
      <c r="TIT111" s="420"/>
      <c r="TIU111" s="420"/>
      <c r="TIV111" s="420"/>
      <c r="TIW111" s="420"/>
      <c r="TIX111" s="420"/>
      <c r="TIY111" s="420"/>
      <c r="TIZ111" s="420"/>
      <c r="TJA111" s="420"/>
      <c r="TJB111" s="420"/>
      <c r="TJC111" s="420"/>
      <c r="TJD111" s="420"/>
      <c r="TJE111" s="420"/>
      <c r="TJF111" s="420"/>
      <c r="TJG111" s="420"/>
      <c r="TJH111" s="420"/>
      <c r="TJI111" s="420"/>
      <c r="TJJ111" s="420"/>
      <c r="TJK111" s="420"/>
      <c r="TJL111" s="420"/>
      <c r="TJM111" s="420"/>
      <c r="TJN111" s="420"/>
      <c r="TJO111" s="420"/>
      <c r="TJP111" s="420"/>
      <c r="TJQ111" s="420"/>
      <c r="TJR111" s="420"/>
      <c r="TJS111" s="420"/>
      <c r="TJT111" s="420"/>
      <c r="TJU111" s="420"/>
      <c r="TJV111" s="420"/>
      <c r="TJW111" s="420"/>
      <c r="TJX111" s="420"/>
      <c r="TJY111" s="420"/>
      <c r="TJZ111" s="420"/>
      <c r="TKA111" s="420"/>
      <c r="TKB111" s="420"/>
      <c r="TKC111" s="420"/>
      <c r="TKD111" s="420"/>
      <c r="TKE111" s="420"/>
      <c r="TKF111" s="420"/>
      <c r="TKG111" s="420"/>
      <c r="TKH111" s="420"/>
      <c r="TKI111" s="420"/>
      <c r="TKJ111" s="420"/>
      <c r="TKK111" s="420"/>
      <c r="TKL111" s="420"/>
      <c r="TKM111" s="420"/>
      <c r="TKN111" s="420"/>
      <c r="TKO111" s="420"/>
      <c r="TKP111" s="420"/>
      <c r="TKQ111" s="420"/>
      <c r="TKR111" s="420"/>
      <c r="TKS111" s="420"/>
      <c r="TKT111" s="420"/>
      <c r="TKU111" s="420"/>
      <c r="TKV111" s="420"/>
      <c r="TKW111" s="420"/>
      <c r="TKX111" s="420"/>
      <c r="TKY111" s="420"/>
      <c r="TKZ111" s="420"/>
      <c r="TLA111" s="420"/>
      <c r="TLB111" s="420"/>
      <c r="TLC111" s="420"/>
      <c r="TLD111" s="420"/>
      <c r="TLE111" s="420"/>
      <c r="TLF111" s="420"/>
      <c r="TLG111" s="420"/>
      <c r="TLH111" s="420"/>
      <c r="TLI111" s="420"/>
      <c r="TLJ111" s="420"/>
      <c r="TLK111" s="420"/>
      <c r="TLL111" s="420"/>
      <c r="TLM111" s="420"/>
      <c r="TLN111" s="420"/>
      <c r="TLO111" s="420"/>
      <c r="TLP111" s="420"/>
      <c r="TLQ111" s="420"/>
      <c r="TLR111" s="420"/>
      <c r="TLS111" s="420"/>
      <c r="TLT111" s="420"/>
      <c r="TLU111" s="420"/>
      <c r="TLV111" s="420"/>
      <c r="TLW111" s="420"/>
      <c r="TLX111" s="420"/>
      <c r="TLY111" s="420"/>
      <c r="TLZ111" s="420"/>
      <c r="TMA111" s="420"/>
      <c r="TMB111" s="420"/>
      <c r="TMC111" s="420"/>
      <c r="TMD111" s="420"/>
      <c r="TME111" s="420"/>
      <c r="TMF111" s="420"/>
      <c r="TMG111" s="420"/>
      <c r="TMH111" s="420"/>
      <c r="TMI111" s="420"/>
      <c r="TMJ111" s="420"/>
      <c r="TMK111" s="420"/>
      <c r="TML111" s="420"/>
      <c r="TMM111" s="420"/>
      <c r="TMN111" s="420"/>
      <c r="TMO111" s="420"/>
      <c r="TMP111" s="420"/>
      <c r="TMQ111" s="420"/>
      <c r="TMR111" s="420"/>
      <c r="TMS111" s="420"/>
      <c r="TMT111" s="420"/>
      <c r="TMU111" s="420"/>
      <c r="TMV111" s="420"/>
      <c r="TMW111" s="420"/>
      <c r="TMX111" s="420"/>
      <c r="TMY111" s="420"/>
      <c r="TMZ111" s="420"/>
      <c r="TNA111" s="420"/>
      <c r="TNB111" s="420"/>
      <c r="TNC111" s="420"/>
      <c r="TND111" s="420"/>
      <c r="TNE111" s="420"/>
      <c r="TNF111" s="420"/>
      <c r="TNG111" s="420"/>
      <c r="TNH111" s="420"/>
      <c r="TNI111" s="420"/>
      <c r="TNJ111" s="420"/>
      <c r="TNK111" s="420"/>
      <c r="TNL111" s="420"/>
      <c r="TNM111" s="420"/>
      <c r="TNN111" s="420"/>
      <c r="TNO111" s="420"/>
      <c r="TNP111" s="420"/>
      <c r="TNQ111" s="420"/>
      <c r="TNR111" s="420"/>
      <c r="TNS111" s="420"/>
      <c r="TNT111" s="420"/>
      <c r="TNU111" s="420"/>
      <c r="TNV111" s="420"/>
      <c r="TNW111" s="420"/>
      <c r="TNX111" s="420"/>
      <c r="TNY111" s="420"/>
      <c r="TNZ111" s="420"/>
      <c r="TOA111" s="420"/>
      <c r="TOB111" s="420"/>
      <c r="TOC111" s="420"/>
      <c r="TOD111" s="420"/>
      <c r="TOE111" s="420"/>
      <c r="TOF111" s="420"/>
      <c r="TOG111" s="420"/>
      <c r="TOH111" s="420"/>
      <c r="TOI111" s="420"/>
      <c r="TOJ111" s="420"/>
      <c r="TOK111" s="420"/>
      <c r="TOL111" s="420"/>
      <c r="TOM111" s="420"/>
      <c r="TON111" s="420"/>
      <c r="TOO111" s="420"/>
      <c r="TOP111" s="420"/>
      <c r="TOQ111" s="420"/>
      <c r="TOR111" s="420"/>
      <c r="TOS111" s="420"/>
      <c r="TOT111" s="420"/>
      <c r="TOU111" s="420"/>
      <c r="TOV111" s="420"/>
      <c r="TOW111" s="420"/>
      <c r="TOX111" s="420"/>
      <c r="TOY111" s="420"/>
      <c r="TOZ111" s="420"/>
      <c r="TPA111" s="420"/>
      <c r="TPB111" s="420"/>
      <c r="TPC111" s="420"/>
      <c r="TPD111" s="420"/>
      <c r="TPE111" s="420"/>
      <c r="TPF111" s="420"/>
      <c r="TPG111" s="420"/>
      <c r="TPH111" s="420"/>
      <c r="TPI111" s="420"/>
      <c r="TPJ111" s="420"/>
      <c r="TPK111" s="420"/>
      <c r="TPL111" s="420"/>
      <c r="TPM111" s="420"/>
      <c r="TPN111" s="420"/>
      <c r="TPO111" s="420"/>
      <c r="TPP111" s="420"/>
      <c r="TPQ111" s="420"/>
      <c r="TPR111" s="420"/>
      <c r="TPS111" s="420"/>
      <c r="TPT111" s="420"/>
      <c r="TPU111" s="420"/>
      <c r="TPV111" s="420"/>
      <c r="TPW111" s="420"/>
      <c r="TPX111" s="420"/>
      <c r="TPY111" s="420"/>
      <c r="TPZ111" s="420"/>
      <c r="TQA111" s="420"/>
      <c r="TQB111" s="420"/>
      <c r="TQC111" s="420"/>
      <c r="TQD111" s="420"/>
      <c r="TQE111" s="420"/>
      <c r="TQF111" s="420"/>
      <c r="TQG111" s="420"/>
      <c r="TQH111" s="420"/>
      <c r="TQI111" s="420"/>
      <c r="TQJ111" s="420"/>
      <c r="TQK111" s="420"/>
      <c r="TQL111" s="420"/>
      <c r="TQM111" s="420"/>
      <c r="TQN111" s="420"/>
      <c r="TQO111" s="420"/>
      <c r="TQP111" s="420"/>
      <c r="TQQ111" s="420"/>
      <c r="TQR111" s="420"/>
      <c r="TQS111" s="420"/>
      <c r="TQT111" s="420"/>
      <c r="TQU111" s="420"/>
      <c r="TQV111" s="420"/>
      <c r="TQW111" s="420"/>
      <c r="TQX111" s="420"/>
      <c r="TQY111" s="420"/>
      <c r="TQZ111" s="420"/>
      <c r="TRA111" s="420"/>
      <c r="TRB111" s="420"/>
      <c r="TRC111" s="420"/>
      <c r="TRD111" s="420"/>
      <c r="TRE111" s="420"/>
      <c r="TRF111" s="420"/>
      <c r="TRG111" s="420"/>
      <c r="TRH111" s="420"/>
      <c r="TRI111" s="420"/>
      <c r="TRJ111" s="420"/>
      <c r="TRK111" s="420"/>
      <c r="TRL111" s="420"/>
      <c r="TRM111" s="420"/>
      <c r="TRN111" s="420"/>
      <c r="TRO111" s="420"/>
      <c r="TRP111" s="420"/>
      <c r="TRQ111" s="420"/>
      <c r="TRR111" s="420"/>
      <c r="TRS111" s="420"/>
      <c r="TRT111" s="420"/>
      <c r="TRU111" s="420"/>
      <c r="TRV111" s="420"/>
      <c r="TRW111" s="420"/>
      <c r="TRX111" s="420"/>
      <c r="TRY111" s="420"/>
      <c r="TRZ111" s="420"/>
      <c r="TSA111" s="420"/>
      <c r="TSB111" s="420"/>
      <c r="TSC111" s="420"/>
      <c r="TSD111" s="420"/>
      <c r="TSE111" s="420"/>
      <c r="TSF111" s="420"/>
      <c r="TSG111" s="420"/>
      <c r="TSH111" s="420"/>
      <c r="TSI111" s="420"/>
      <c r="TSJ111" s="420"/>
      <c r="TSK111" s="420"/>
      <c r="TSL111" s="420"/>
      <c r="TSM111" s="420"/>
      <c r="TSN111" s="420"/>
      <c r="TSO111" s="420"/>
      <c r="TSP111" s="420"/>
      <c r="TSQ111" s="420"/>
      <c r="TSR111" s="420"/>
      <c r="TSS111" s="420"/>
      <c r="TST111" s="420"/>
      <c r="TSU111" s="420"/>
      <c r="TSV111" s="420"/>
      <c r="TSW111" s="420"/>
      <c r="TSX111" s="420"/>
      <c r="TSY111" s="420"/>
      <c r="TSZ111" s="420"/>
      <c r="TTA111" s="420"/>
      <c r="TTB111" s="420"/>
      <c r="TTC111" s="420"/>
      <c r="TTD111" s="420"/>
      <c r="TTE111" s="420"/>
      <c r="TTF111" s="420"/>
      <c r="TTG111" s="420"/>
      <c r="TTH111" s="420"/>
      <c r="TTI111" s="420"/>
      <c r="TTJ111" s="420"/>
      <c r="TTK111" s="420"/>
      <c r="TTL111" s="420"/>
      <c r="TTM111" s="420"/>
      <c r="TTN111" s="420"/>
      <c r="TTO111" s="420"/>
      <c r="TTP111" s="420"/>
      <c r="TTQ111" s="420"/>
      <c r="TTR111" s="420"/>
      <c r="TTS111" s="420"/>
      <c r="TTT111" s="420"/>
      <c r="TTU111" s="420"/>
      <c r="TTV111" s="420"/>
      <c r="TTW111" s="420"/>
      <c r="TTX111" s="420"/>
      <c r="TTY111" s="420"/>
      <c r="TTZ111" s="420"/>
      <c r="TUA111" s="420"/>
      <c r="TUB111" s="420"/>
      <c r="TUC111" s="420"/>
      <c r="TUD111" s="420"/>
      <c r="TUE111" s="420"/>
      <c r="TUF111" s="420"/>
      <c r="TUG111" s="420"/>
      <c r="TUH111" s="420"/>
      <c r="TUI111" s="420"/>
      <c r="TUJ111" s="420"/>
      <c r="TUK111" s="420"/>
      <c r="TUL111" s="420"/>
      <c r="TUM111" s="420"/>
      <c r="TUN111" s="420"/>
      <c r="TUO111" s="420"/>
      <c r="TUP111" s="420"/>
      <c r="TUQ111" s="420"/>
      <c r="TUR111" s="420"/>
      <c r="TUS111" s="420"/>
      <c r="TUT111" s="420"/>
      <c r="TUU111" s="420"/>
      <c r="TUV111" s="420"/>
      <c r="TUW111" s="420"/>
      <c r="TUX111" s="420"/>
      <c r="TUY111" s="420"/>
      <c r="TUZ111" s="420"/>
      <c r="TVA111" s="420"/>
      <c r="TVB111" s="420"/>
      <c r="TVC111" s="420"/>
      <c r="TVD111" s="420"/>
      <c r="TVE111" s="420"/>
      <c r="TVF111" s="420"/>
      <c r="TVG111" s="420"/>
      <c r="TVH111" s="420"/>
      <c r="TVI111" s="420"/>
      <c r="TVJ111" s="420"/>
      <c r="TVK111" s="420"/>
      <c r="TVL111" s="420"/>
      <c r="TVM111" s="420"/>
      <c r="TVN111" s="420"/>
      <c r="TVO111" s="420"/>
      <c r="TVP111" s="420"/>
      <c r="TVQ111" s="420"/>
      <c r="TVR111" s="420"/>
      <c r="TVS111" s="420"/>
      <c r="TVT111" s="420"/>
      <c r="TVU111" s="420"/>
      <c r="TVV111" s="420"/>
      <c r="TVW111" s="420"/>
      <c r="TVX111" s="420"/>
      <c r="TVY111" s="420"/>
      <c r="TVZ111" s="420"/>
      <c r="TWA111" s="420"/>
      <c r="TWB111" s="420"/>
      <c r="TWC111" s="420"/>
      <c r="TWD111" s="420"/>
      <c r="TWE111" s="420"/>
      <c r="TWF111" s="420"/>
      <c r="TWG111" s="420"/>
      <c r="TWH111" s="420"/>
      <c r="TWI111" s="420"/>
      <c r="TWJ111" s="420"/>
      <c r="TWK111" s="420"/>
      <c r="TWL111" s="420"/>
      <c r="TWM111" s="420"/>
      <c r="TWN111" s="420"/>
      <c r="TWO111" s="420"/>
      <c r="TWP111" s="420"/>
      <c r="TWQ111" s="420"/>
      <c r="TWR111" s="420"/>
      <c r="TWS111" s="420"/>
      <c r="TWT111" s="420"/>
      <c r="TWU111" s="420"/>
      <c r="TWV111" s="420"/>
      <c r="TWW111" s="420"/>
      <c r="TWX111" s="420"/>
      <c r="TWY111" s="420"/>
      <c r="TWZ111" s="420"/>
      <c r="TXA111" s="420"/>
      <c r="TXB111" s="420"/>
      <c r="TXC111" s="420"/>
      <c r="TXD111" s="420"/>
      <c r="TXE111" s="420"/>
      <c r="TXF111" s="420"/>
      <c r="TXG111" s="420"/>
      <c r="TXH111" s="420"/>
      <c r="TXI111" s="420"/>
      <c r="TXJ111" s="420"/>
      <c r="TXK111" s="420"/>
      <c r="TXL111" s="420"/>
      <c r="TXM111" s="420"/>
      <c r="TXN111" s="420"/>
      <c r="TXO111" s="420"/>
      <c r="TXP111" s="420"/>
      <c r="TXQ111" s="420"/>
      <c r="TXR111" s="420"/>
      <c r="TXS111" s="420"/>
      <c r="TXT111" s="420"/>
      <c r="TXU111" s="420"/>
      <c r="TXV111" s="420"/>
      <c r="TXW111" s="420"/>
      <c r="TXX111" s="420"/>
      <c r="TXY111" s="420"/>
      <c r="TXZ111" s="420"/>
      <c r="TYA111" s="420"/>
      <c r="TYB111" s="420"/>
      <c r="TYC111" s="420"/>
      <c r="TYD111" s="420"/>
      <c r="TYE111" s="420"/>
      <c r="TYF111" s="420"/>
      <c r="TYG111" s="420"/>
      <c r="TYH111" s="420"/>
      <c r="TYI111" s="420"/>
      <c r="TYJ111" s="420"/>
      <c r="TYK111" s="420"/>
      <c r="TYL111" s="420"/>
      <c r="TYM111" s="420"/>
      <c r="TYN111" s="420"/>
      <c r="TYO111" s="420"/>
      <c r="TYP111" s="420"/>
      <c r="TYQ111" s="420"/>
      <c r="TYR111" s="420"/>
      <c r="TYS111" s="420"/>
      <c r="TYT111" s="420"/>
      <c r="TYU111" s="420"/>
      <c r="TYV111" s="420"/>
      <c r="TYW111" s="420"/>
      <c r="TYX111" s="420"/>
      <c r="TYY111" s="420"/>
      <c r="TYZ111" s="420"/>
      <c r="TZA111" s="420"/>
      <c r="TZB111" s="420"/>
      <c r="TZC111" s="420"/>
      <c r="TZD111" s="420"/>
      <c r="TZE111" s="420"/>
      <c r="TZF111" s="420"/>
      <c r="TZG111" s="420"/>
      <c r="TZH111" s="420"/>
      <c r="TZI111" s="420"/>
      <c r="TZJ111" s="420"/>
      <c r="TZK111" s="420"/>
      <c r="TZL111" s="420"/>
      <c r="TZM111" s="420"/>
      <c r="TZN111" s="420"/>
      <c r="TZO111" s="420"/>
      <c r="TZP111" s="420"/>
      <c r="TZQ111" s="420"/>
      <c r="TZR111" s="420"/>
      <c r="TZS111" s="420"/>
      <c r="TZT111" s="420"/>
      <c r="TZU111" s="420"/>
      <c r="TZV111" s="420"/>
      <c r="TZW111" s="420"/>
      <c r="TZX111" s="420"/>
      <c r="TZY111" s="420"/>
      <c r="TZZ111" s="420"/>
      <c r="UAA111" s="420"/>
      <c r="UAB111" s="420"/>
      <c r="UAC111" s="420"/>
      <c r="UAD111" s="420"/>
      <c r="UAE111" s="420"/>
      <c r="UAF111" s="420"/>
      <c r="UAG111" s="420"/>
      <c r="UAH111" s="420"/>
      <c r="UAI111" s="420"/>
      <c r="UAJ111" s="420"/>
      <c r="UAK111" s="420"/>
      <c r="UAL111" s="420"/>
      <c r="UAM111" s="420"/>
      <c r="UAN111" s="420"/>
      <c r="UAO111" s="420"/>
      <c r="UAP111" s="420"/>
      <c r="UAQ111" s="420"/>
      <c r="UAR111" s="420"/>
      <c r="UAS111" s="420"/>
      <c r="UAT111" s="420"/>
      <c r="UAU111" s="420"/>
      <c r="UAV111" s="420"/>
      <c r="UAW111" s="420"/>
      <c r="UAX111" s="420"/>
      <c r="UAY111" s="420"/>
      <c r="UAZ111" s="420"/>
      <c r="UBA111" s="420"/>
      <c r="UBB111" s="420"/>
      <c r="UBC111" s="420"/>
      <c r="UBD111" s="420"/>
      <c r="UBE111" s="420"/>
      <c r="UBF111" s="420"/>
      <c r="UBG111" s="420"/>
      <c r="UBH111" s="420"/>
      <c r="UBI111" s="420"/>
      <c r="UBJ111" s="420"/>
      <c r="UBK111" s="420"/>
      <c r="UBL111" s="420"/>
      <c r="UBM111" s="420"/>
      <c r="UBN111" s="420"/>
      <c r="UBO111" s="420"/>
      <c r="UBP111" s="420"/>
      <c r="UBQ111" s="420"/>
      <c r="UBR111" s="420"/>
      <c r="UBS111" s="420"/>
      <c r="UBT111" s="420"/>
      <c r="UBU111" s="420"/>
      <c r="UBV111" s="420"/>
      <c r="UBW111" s="420"/>
      <c r="UBX111" s="420"/>
      <c r="UBY111" s="420"/>
      <c r="UBZ111" s="420"/>
      <c r="UCA111" s="420"/>
      <c r="UCB111" s="420"/>
      <c r="UCC111" s="420"/>
      <c r="UCD111" s="420"/>
      <c r="UCE111" s="420"/>
      <c r="UCF111" s="420"/>
      <c r="UCG111" s="420"/>
      <c r="UCH111" s="420"/>
      <c r="UCI111" s="420"/>
      <c r="UCJ111" s="420"/>
      <c r="UCK111" s="420"/>
      <c r="UCL111" s="420"/>
      <c r="UCM111" s="420"/>
      <c r="UCN111" s="420"/>
      <c r="UCO111" s="420"/>
      <c r="UCP111" s="420"/>
      <c r="UCQ111" s="420"/>
      <c r="UCR111" s="420"/>
      <c r="UCS111" s="420"/>
      <c r="UCT111" s="420"/>
      <c r="UCU111" s="420"/>
      <c r="UCV111" s="420"/>
      <c r="UCW111" s="420"/>
      <c r="UCX111" s="420"/>
      <c r="UCY111" s="420"/>
      <c r="UCZ111" s="420"/>
      <c r="UDA111" s="420"/>
      <c r="UDB111" s="420"/>
      <c r="UDC111" s="420"/>
      <c r="UDD111" s="420"/>
      <c r="UDE111" s="420"/>
      <c r="UDF111" s="420"/>
      <c r="UDG111" s="420"/>
      <c r="UDH111" s="420"/>
      <c r="UDI111" s="420"/>
      <c r="UDJ111" s="420"/>
      <c r="UDK111" s="420"/>
      <c r="UDL111" s="420"/>
      <c r="UDM111" s="420"/>
      <c r="UDN111" s="420"/>
      <c r="UDO111" s="420"/>
      <c r="UDP111" s="420"/>
      <c r="UDQ111" s="420"/>
      <c r="UDR111" s="420"/>
      <c r="UDS111" s="420"/>
      <c r="UDT111" s="420"/>
      <c r="UDU111" s="420"/>
      <c r="UDV111" s="420"/>
      <c r="UDW111" s="420"/>
      <c r="UDX111" s="420"/>
      <c r="UDY111" s="420"/>
      <c r="UDZ111" s="420"/>
      <c r="UEA111" s="420"/>
      <c r="UEB111" s="420"/>
      <c r="UEC111" s="420"/>
      <c r="UED111" s="420"/>
      <c r="UEE111" s="420"/>
      <c r="UEF111" s="420"/>
      <c r="UEG111" s="420"/>
      <c r="UEH111" s="420"/>
      <c r="UEI111" s="420"/>
      <c r="UEJ111" s="420"/>
      <c r="UEK111" s="420"/>
      <c r="UEL111" s="420"/>
      <c r="UEM111" s="420"/>
      <c r="UEN111" s="420"/>
      <c r="UEO111" s="420"/>
      <c r="UEP111" s="420"/>
      <c r="UEQ111" s="420"/>
      <c r="UER111" s="420"/>
      <c r="UES111" s="420"/>
      <c r="UET111" s="420"/>
      <c r="UEU111" s="420"/>
      <c r="UEV111" s="420"/>
      <c r="UEW111" s="420"/>
      <c r="UEX111" s="420"/>
      <c r="UEY111" s="420"/>
      <c r="UEZ111" s="420"/>
      <c r="UFA111" s="420"/>
      <c r="UFB111" s="420"/>
      <c r="UFC111" s="420"/>
      <c r="UFD111" s="420"/>
      <c r="UFE111" s="420"/>
      <c r="UFF111" s="420"/>
      <c r="UFG111" s="420"/>
      <c r="UFH111" s="420"/>
      <c r="UFI111" s="420"/>
      <c r="UFJ111" s="420"/>
      <c r="UFK111" s="420"/>
      <c r="UFL111" s="420"/>
      <c r="UFM111" s="420"/>
      <c r="UFN111" s="420"/>
      <c r="UFO111" s="420"/>
      <c r="UFP111" s="420"/>
      <c r="UFQ111" s="420"/>
      <c r="UFR111" s="420"/>
      <c r="UFS111" s="420"/>
      <c r="UFT111" s="420"/>
      <c r="UFU111" s="420"/>
      <c r="UFV111" s="420"/>
      <c r="UFW111" s="420"/>
      <c r="UFX111" s="420"/>
      <c r="UFY111" s="420"/>
      <c r="UFZ111" s="420"/>
      <c r="UGA111" s="420"/>
      <c r="UGB111" s="420"/>
      <c r="UGC111" s="420"/>
      <c r="UGD111" s="420"/>
      <c r="UGE111" s="420"/>
      <c r="UGF111" s="420"/>
      <c r="UGG111" s="420"/>
      <c r="UGH111" s="420"/>
      <c r="UGI111" s="420"/>
      <c r="UGJ111" s="420"/>
      <c r="UGK111" s="420"/>
      <c r="UGL111" s="420"/>
      <c r="UGM111" s="420"/>
      <c r="UGN111" s="420"/>
      <c r="UGO111" s="420"/>
      <c r="UGP111" s="420"/>
      <c r="UGQ111" s="420"/>
      <c r="UGR111" s="420"/>
      <c r="UGS111" s="420"/>
      <c r="UGT111" s="420"/>
      <c r="UGU111" s="420"/>
      <c r="UGV111" s="420"/>
      <c r="UGW111" s="420"/>
      <c r="UGX111" s="420"/>
      <c r="UGY111" s="420"/>
      <c r="UGZ111" s="420"/>
      <c r="UHA111" s="420"/>
      <c r="UHB111" s="420"/>
      <c r="UHC111" s="420"/>
      <c r="UHD111" s="420"/>
      <c r="UHE111" s="420"/>
      <c r="UHF111" s="420"/>
      <c r="UHG111" s="420"/>
      <c r="UHH111" s="420"/>
      <c r="UHI111" s="420"/>
      <c r="UHJ111" s="420"/>
      <c r="UHK111" s="420"/>
      <c r="UHL111" s="420"/>
      <c r="UHM111" s="420"/>
      <c r="UHN111" s="420"/>
      <c r="UHO111" s="420"/>
      <c r="UHP111" s="420"/>
      <c r="UHQ111" s="420"/>
      <c r="UHR111" s="420"/>
      <c r="UHS111" s="420"/>
      <c r="UHT111" s="420"/>
      <c r="UHU111" s="420"/>
      <c r="UHV111" s="420"/>
      <c r="UHW111" s="420"/>
      <c r="UHX111" s="420"/>
      <c r="UHY111" s="420"/>
      <c r="UHZ111" s="420"/>
      <c r="UIA111" s="420"/>
      <c r="UIB111" s="420"/>
      <c r="UIC111" s="420"/>
      <c r="UID111" s="420"/>
      <c r="UIE111" s="420"/>
      <c r="UIF111" s="420"/>
      <c r="UIG111" s="420"/>
      <c r="UIH111" s="420"/>
      <c r="UII111" s="420"/>
      <c r="UIJ111" s="420"/>
      <c r="UIK111" s="420"/>
      <c r="UIL111" s="420"/>
      <c r="UIM111" s="420"/>
      <c r="UIN111" s="420"/>
      <c r="UIO111" s="420"/>
      <c r="UIP111" s="420"/>
      <c r="UIQ111" s="420"/>
      <c r="UIR111" s="420"/>
      <c r="UIS111" s="420"/>
      <c r="UIT111" s="420"/>
      <c r="UIU111" s="420"/>
      <c r="UIV111" s="420"/>
      <c r="UIW111" s="420"/>
      <c r="UIX111" s="420"/>
      <c r="UIY111" s="420"/>
      <c r="UIZ111" s="420"/>
      <c r="UJA111" s="420"/>
      <c r="UJB111" s="420"/>
      <c r="UJC111" s="420"/>
      <c r="UJD111" s="420"/>
      <c r="UJE111" s="420"/>
      <c r="UJF111" s="420"/>
      <c r="UJG111" s="420"/>
      <c r="UJH111" s="420"/>
      <c r="UJI111" s="420"/>
      <c r="UJJ111" s="420"/>
      <c r="UJK111" s="420"/>
      <c r="UJL111" s="420"/>
      <c r="UJM111" s="420"/>
      <c r="UJN111" s="420"/>
      <c r="UJO111" s="420"/>
      <c r="UJP111" s="420"/>
      <c r="UJQ111" s="420"/>
      <c r="UJR111" s="420"/>
      <c r="UJS111" s="420"/>
      <c r="UJT111" s="420"/>
      <c r="UJU111" s="420"/>
      <c r="UJV111" s="420"/>
      <c r="UJW111" s="420"/>
      <c r="UJX111" s="420"/>
      <c r="UJY111" s="420"/>
      <c r="UJZ111" s="420"/>
      <c r="UKA111" s="420"/>
      <c r="UKB111" s="420"/>
      <c r="UKC111" s="420"/>
      <c r="UKD111" s="420"/>
      <c r="UKE111" s="420"/>
      <c r="UKF111" s="420"/>
      <c r="UKG111" s="420"/>
      <c r="UKH111" s="420"/>
      <c r="UKI111" s="420"/>
      <c r="UKJ111" s="420"/>
      <c r="UKK111" s="420"/>
      <c r="UKL111" s="420"/>
      <c r="UKM111" s="420"/>
      <c r="UKN111" s="420"/>
      <c r="UKO111" s="420"/>
      <c r="UKP111" s="420"/>
      <c r="UKQ111" s="420"/>
      <c r="UKR111" s="420"/>
      <c r="UKS111" s="420"/>
      <c r="UKT111" s="420"/>
      <c r="UKU111" s="420"/>
      <c r="UKV111" s="420"/>
      <c r="UKW111" s="420"/>
      <c r="UKX111" s="420"/>
      <c r="UKY111" s="420"/>
      <c r="UKZ111" s="420"/>
      <c r="ULA111" s="420"/>
      <c r="ULB111" s="420"/>
      <c r="ULC111" s="420"/>
      <c r="ULD111" s="420"/>
      <c r="ULE111" s="420"/>
      <c r="ULF111" s="420"/>
      <c r="ULG111" s="420"/>
      <c r="ULH111" s="420"/>
      <c r="ULI111" s="420"/>
      <c r="ULJ111" s="420"/>
      <c r="ULK111" s="420"/>
      <c r="ULL111" s="420"/>
      <c r="ULM111" s="420"/>
      <c r="ULN111" s="420"/>
      <c r="ULO111" s="420"/>
      <c r="ULP111" s="420"/>
      <c r="ULQ111" s="420"/>
      <c r="ULR111" s="420"/>
      <c r="ULS111" s="420"/>
      <c r="ULT111" s="420"/>
      <c r="ULU111" s="420"/>
      <c r="ULV111" s="420"/>
      <c r="ULW111" s="420"/>
      <c r="ULX111" s="420"/>
      <c r="ULY111" s="420"/>
      <c r="ULZ111" s="420"/>
      <c r="UMA111" s="420"/>
      <c r="UMB111" s="420"/>
      <c r="UMC111" s="420"/>
      <c r="UMD111" s="420"/>
      <c r="UME111" s="420"/>
      <c r="UMF111" s="420"/>
      <c r="UMG111" s="420"/>
      <c r="UMH111" s="420"/>
      <c r="UMI111" s="420"/>
      <c r="UMJ111" s="420"/>
      <c r="UMK111" s="420"/>
      <c r="UML111" s="420"/>
      <c r="UMM111" s="420"/>
      <c r="UMN111" s="420"/>
      <c r="UMO111" s="420"/>
      <c r="UMP111" s="420"/>
      <c r="UMQ111" s="420"/>
      <c r="UMR111" s="420"/>
      <c r="UMS111" s="420"/>
      <c r="UMT111" s="420"/>
      <c r="UMU111" s="420"/>
      <c r="UMV111" s="420"/>
      <c r="UMW111" s="420"/>
      <c r="UMX111" s="420"/>
      <c r="UMY111" s="420"/>
      <c r="UMZ111" s="420"/>
      <c r="UNA111" s="420"/>
      <c r="UNB111" s="420"/>
      <c r="UNC111" s="420"/>
      <c r="UND111" s="420"/>
      <c r="UNE111" s="420"/>
      <c r="UNF111" s="420"/>
      <c r="UNG111" s="420"/>
      <c r="UNH111" s="420"/>
      <c r="UNI111" s="420"/>
      <c r="UNJ111" s="420"/>
      <c r="UNK111" s="420"/>
      <c r="UNL111" s="420"/>
      <c r="UNM111" s="420"/>
      <c r="UNN111" s="420"/>
      <c r="UNO111" s="420"/>
      <c r="UNP111" s="420"/>
      <c r="UNQ111" s="420"/>
      <c r="UNR111" s="420"/>
      <c r="UNS111" s="420"/>
      <c r="UNT111" s="420"/>
      <c r="UNU111" s="420"/>
      <c r="UNV111" s="420"/>
      <c r="UNW111" s="420"/>
      <c r="UNX111" s="420"/>
      <c r="UNY111" s="420"/>
      <c r="UNZ111" s="420"/>
      <c r="UOA111" s="420"/>
      <c r="UOB111" s="420"/>
      <c r="UOC111" s="420"/>
      <c r="UOD111" s="420"/>
      <c r="UOE111" s="420"/>
      <c r="UOF111" s="420"/>
      <c r="UOG111" s="420"/>
      <c r="UOH111" s="420"/>
      <c r="UOI111" s="420"/>
      <c r="UOJ111" s="420"/>
      <c r="UOK111" s="420"/>
      <c r="UOL111" s="420"/>
      <c r="UOM111" s="420"/>
      <c r="UON111" s="420"/>
      <c r="UOO111" s="420"/>
      <c r="UOP111" s="420"/>
      <c r="UOQ111" s="420"/>
      <c r="UOR111" s="420"/>
      <c r="UOS111" s="420"/>
      <c r="UOT111" s="420"/>
      <c r="UOU111" s="420"/>
      <c r="UOV111" s="420"/>
      <c r="UOW111" s="420"/>
      <c r="UOX111" s="420"/>
      <c r="UOY111" s="420"/>
      <c r="UOZ111" s="420"/>
      <c r="UPA111" s="420"/>
      <c r="UPB111" s="420"/>
      <c r="UPC111" s="420"/>
      <c r="UPD111" s="420"/>
      <c r="UPE111" s="420"/>
      <c r="UPF111" s="420"/>
      <c r="UPG111" s="420"/>
      <c r="UPH111" s="420"/>
      <c r="UPI111" s="420"/>
      <c r="UPJ111" s="420"/>
      <c r="UPK111" s="420"/>
      <c r="UPL111" s="420"/>
      <c r="UPM111" s="420"/>
      <c r="UPN111" s="420"/>
      <c r="UPO111" s="420"/>
      <c r="UPP111" s="420"/>
      <c r="UPQ111" s="420"/>
      <c r="UPR111" s="420"/>
      <c r="UPS111" s="420"/>
      <c r="UPT111" s="420"/>
      <c r="UPU111" s="420"/>
      <c r="UPV111" s="420"/>
      <c r="UPW111" s="420"/>
      <c r="UPX111" s="420"/>
      <c r="UPY111" s="420"/>
      <c r="UPZ111" s="420"/>
      <c r="UQA111" s="420"/>
      <c r="UQB111" s="420"/>
      <c r="UQC111" s="420"/>
      <c r="UQD111" s="420"/>
      <c r="UQE111" s="420"/>
      <c r="UQF111" s="420"/>
      <c r="UQG111" s="420"/>
      <c r="UQH111" s="420"/>
      <c r="UQI111" s="420"/>
      <c r="UQJ111" s="420"/>
      <c r="UQK111" s="420"/>
      <c r="UQL111" s="420"/>
      <c r="UQM111" s="420"/>
      <c r="UQN111" s="420"/>
      <c r="UQO111" s="420"/>
      <c r="UQP111" s="420"/>
      <c r="UQQ111" s="420"/>
      <c r="UQR111" s="420"/>
      <c r="UQS111" s="420"/>
      <c r="UQT111" s="420"/>
      <c r="UQU111" s="420"/>
      <c r="UQV111" s="420"/>
      <c r="UQW111" s="420"/>
      <c r="UQX111" s="420"/>
      <c r="UQY111" s="420"/>
      <c r="UQZ111" s="420"/>
      <c r="URA111" s="420"/>
      <c r="URB111" s="420"/>
      <c r="URC111" s="420"/>
      <c r="URD111" s="420"/>
      <c r="URE111" s="420"/>
      <c r="URF111" s="420"/>
      <c r="URG111" s="420"/>
      <c r="URH111" s="420"/>
      <c r="URI111" s="420"/>
      <c r="URJ111" s="420"/>
      <c r="URK111" s="420"/>
      <c r="URL111" s="420"/>
      <c r="URM111" s="420"/>
      <c r="URN111" s="420"/>
      <c r="URO111" s="420"/>
      <c r="URP111" s="420"/>
      <c r="URQ111" s="420"/>
      <c r="URR111" s="420"/>
      <c r="URS111" s="420"/>
      <c r="URT111" s="420"/>
      <c r="URU111" s="420"/>
      <c r="URV111" s="420"/>
      <c r="URW111" s="420"/>
      <c r="URX111" s="420"/>
      <c r="URY111" s="420"/>
      <c r="URZ111" s="420"/>
      <c r="USA111" s="420"/>
      <c r="USB111" s="420"/>
      <c r="USC111" s="420"/>
      <c r="USD111" s="420"/>
      <c r="USE111" s="420"/>
      <c r="USF111" s="420"/>
      <c r="USG111" s="420"/>
      <c r="USH111" s="420"/>
      <c r="USI111" s="420"/>
      <c r="USJ111" s="420"/>
      <c r="USK111" s="420"/>
      <c r="USL111" s="420"/>
      <c r="USM111" s="420"/>
      <c r="USN111" s="420"/>
      <c r="USO111" s="420"/>
      <c r="USP111" s="420"/>
      <c r="USQ111" s="420"/>
      <c r="USR111" s="420"/>
      <c r="USS111" s="420"/>
      <c r="UST111" s="420"/>
      <c r="USU111" s="420"/>
      <c r="USV111" s="420"/>
      <c r="USW111" s="420"/>
      <c r="USX111" s="420"/>
      <c r="USY111" s="420"/>
      <c r="USZ111" s="420"/>
      <c r="UTA111" s="420"/>
      <c r="UTB111" s="420"/>
      <c r="UTC111" s="420"/>
      <c r="UTD111" s="420"/>
      <c r="UTE111" s="420"/>
      <c r="UTF111" s="420"/>
      <c r="UTG111" s="420"/>
      <c r="UTH111" s="420"/>
      <c r="UTI111" s="420"/>
      <c r="UTJ111" s="420"/>
      <c r="UTK111" s="420"/>
      <c r="UTL111" s="420"/>
      <c r="UTM111" s="420"/>
      <c r="UTN111" s="420"/>
      <c r="UTO111" s="420"/>
      <c r="UTP111" s="420"/>
      <c r="UTQ111" s="420"/>
      <c r="UTR111" s="420"/>
      <c r="UTS111" s="420"/>
      <c r="UTT111" s="420"/>
      <c r="UTU111" s="420"/>
      <c r="UTV111" s="420"/>
      <c r="UTW111" s="420"/>
      <c r="UTX111" s="420"/>
      <c r="UTY111" s="420"/>
      <c r="UTZ111" s="420"/>
      <c r="UUA111" s="420"/>
      <c r="UUB111" s="420"/>
      <c r="UUC111" s="420"/>
      <c r="UUD111" s="420"/>
      <c r="UUE111" s="420"/>
      <c r="UUF111" s="420"/>
      <c r="UUG111" s="420"/>
      <c r="UUH111" s="420"/>
      <c r="UUI111" s="420"/>
      <c r="UUJ111" s="420"/>
      <c r="UUK111" s="420"/>
      <c r="UUL111" s="420"/>
      <c r="UUM111" s="420"/>
      <c r="UUN111" s="420"/>
      <c r="UUO111" s="420"/>
      <c r="UUP111" s="420"/>
      <c r="UUQ111" s="420"/>
      <c r="UUR111" s="420"/>
      <c r="UUS111" s="420"/>
      <c r="UUT111" s="420"/>
      <c r="UUU111" s="420"/>
      <c r="UUV111" s="420"/>
      <c r="UUW111" s="420"/>
      <c r="UUX111" s="420"/>
      <c r="UUY111" s="420"/>
      <c r="UUZ111" s="420"/>
      <c r="UVA111" s="420"/>
      <c r="UVB111" s="420"/>
      <c r="UVC111" s="420"/>
      <c r="UVD111" s="420"/>
      <c r="UVE111" s="420"/>
      <c r="UVF111" s="420"/>
      <c r="UVG111" s="420"/>
      <c r="UVH111" s="420"/>
      <c r="UVI111" s="420"/>
      <c r="UVJ111" s="420"/>
      <c r="UVK111" s="420"/>
      <c r="UVL111" s="420"/>
      <c r="UVM111" s="420"/>
      <c r="UVN111" s="420"/>
      <c r="UVO111" s="420"/>
      <c r="UVP111" s="420"/>
      <c r="UVQ111" s="420"/>
      <c r="UVR111" s="420"/>
      <c r="UVS111" s="420"/>
      <c r="UVT111" s="420"/>
      <c r="UVU111" s="420"/>
      <c r="UVV111" s="420"/>
      <c r="UVW111" s="420"/>
      <c r="UVX111" s="420"/>
      <c r="UVY111" s="420"/>
      <c r="UVZ111" s="420"/>
      <c r="UWA111" s="420"/>
      <c r="UWB111" s="420"/>
      <c r="UWC111" s="420"/>
      <c r="UWD111" s="420"/>
      <c r="UWE111" s="420"/>
      <c r="UWF111" s="420"/>
      <c r="UWG111" s="420"/>
      <c r="UWH111" s="420"/>
      <c r="UWI111" s="420"/>
      <c r="UWJ111" s="420"/>
      <c r="UWK111" s="420"/>
      <c r="UWL111" s="420"/>
      <c r="UWM111" s="420"/>
      <c r="UWN111" s="420"/>
      <c r="UWO111" s="420"/>
      <c r="UWP111" s="420"/>
      <c r="UWQ111" s="420"/>
      <c r="UWR111" s="420"/>
      <c r="UWS111" s="420"/>
      <c r="UWT111" s="420"/>
      <c r="UWU111" s="420"/>
      <c r="UWV111" s="420"/>
      <c r="UWW111" s="420"/>
      <c r="UWX111" s="420"/>
      <c r="UWY111" s="420"/>
      <c r="UWZ111" s="420"/>
      <c r="UXA111" s="420"/>
      <c r="UXB111" s="420"/>
      <c r="UXC111" s="420"/>
      <c r="UXD111" s="420"/>
      <c r="UXE111" s="420"/>
      <c r="UXF111" s="420"/>
      <c r="UXG111" s="420"/>
      <c r="UXH111" s="420"/>
      <c r="UXI111" s="420"/>
      <c r="UXJ111" s="420"/>
      <c r="UXK111" s="420"/>
      <c r="UXL111" s="420"/>
      <c r="UXM111" s="420"/>
      <c r="UXN111" s="420"/>
      <c r="UXO111" s="420"/>
      <c r="UXP111" s="420"/>
      <c r="UXQ111" s="420"/>
      <c r="UXR111" s="420"/>
      <c r="UXS111" s="420"/>
      <c r="UXT111" s="420"/>
      <c r="UXU111" s="420"/>
      <c r="UXV111" s="420"/>
      <c r="UXW111" s="420"/>
      <c r="UXX111" s="420"/>
      <c r="UXY111" s="420"/>
      <c r="UXZ111" s="420"/>
      <c r="UYA111" s="420"/>
      <c r="UYB111" s="420"/>
      <c r="UYC111" s="420"/>
      <c r="UYD111" s="420"/>
      <c r="UYE111" s="420"/>
      <c r="UYF111" s="420"/>
      <c r="UYG111" s="420"/>
      <c r="UYH111" s="420"/>
      <c r="UYI111" s="420"/>
      <c r="UYJ111" s="420"/>
      <c r="UYK111" s="420"/>
      <c r="UYL111" s="420"/>
      <c r="UYM111" s="420"/>
      <c r="UYN111" s="420"/>
      <c r="UYO111" s="420"/>
      <c r="UYP111" s="420"/>
      <c r="UYQ111" s="420"/>
      <c r="UYR111" s="420"/>
      <c r="UYS111" s="420"/>
      <c r="UYT111" s="420"/>
      <c r="UYU111" s="420"/>
      <c r="UYV111" s="420"/>
      <c r="UYW111" s="420"/>
      <c r="UYX111" s="420"/>
      <c r="UYY111" s="420"/>
      <c r="UYZ111" s="420"/>
      <c r="UZA111" s="420"/>
      <c r="UZB111" s="420"/>
      <c r="UZC111" s="420"/>
      <c r="UZD111" s="420"/>
      <c r="UZE111" s="420"/>
      <c r="UZF111" s="420"/>
      <c r="UZG111" s="420"/>
      <c r="UZH111" s="420"/>
      <c r="UZI111" s="420"/>
      <c r="UZJ111" s="420"/>
      <c r="UZK111" s="420"/>
      <c r="UZL111" s="420"/>
      <c r="UZM111" s="420"/>
      <c r="UZN111" s="420"/>
      <c r="UZO111" s="420"/>
      <c r="UZP111" s="420"/>
      <c r="UZQ111" s="420"/>
      <c r="UZR111" s="420"/>
      <c r="UZS111" s="420"/>
      <c r="UZT111" s="420"/>
      <c r="UZU111" s="420"/>
      <c r="UZV111" s="420"/>
      <c r="UZW111" s="420"/>
      <c r="UZX111" s="420"/>
      <c r="UZY111" s="420"/>
      <c r="UZZ111" s="420"/>
      <c r="VAA111" s="420"/>
      <c r="VAB111" s="420"/>
      <c r="VAC111" s="420"/>
      <c r="VAD111" s="420"/>
      <c r="VAE111" s="420"/>
      <c r="VAF111" s="420"/>
      <c r="VAG111" s="420"/>
      <c r="VAH111" s="420"/>
      <c r="VAI111" s="420"/>
      <c r="VAJ111" s="420"/>
      <c r="VAK111" s="420"/>
      <c r="VAL111" s="420"/>
      <c r="VAM111" s="420"/>
      <c r="VAN111" s="420"/>
      <c r="VAO111" s="420"/>
      <c r="VAP111" s="420"/>
      <c r="VAQ111" s="420"/>
      <c r="VAR111" s="420"/>
      <c r="VAS111" s="420"/>
      <c r="VAT111" s="420"/>
      <c r="VAU111" s="420"/>
      <c r="VAV111" s="420"/>
      <c r="VAW111" s="420"/>
      <c r="VAX111" s="420"/>
      <c r="VAY111" s="420"/>
      <c r="VAZ111" s="420"/>
      <c r="VBA111" s="420"/>
      <c r="VBB111" s="420"/>
      <c r="VBC111" s="420"/>
      <c r="VBD111" s="420"/>
      <c r="VBE111" s="420"/>
      <c r="VBF111" s="420"/>
      <c r="VBG111" s="420"/>
      <c r="VBH111" s="420"/>
      <c r="VBI111" s="420"/>
      <c r="VBJ111" s="420"/>
      <c r="VBK111" s="420"/>
      <c r="VBL111" s="420"/>
      <c r="VBM111" s="420"/>
      <c r="VBN111" s="420"/>
      <c r="VBO111" s="420"/>
      <c r="VBP111" s="420"/>
      <c r="VBQ111" s="420"/>
      <c r="VBR111" s="420"/>
      <c r="VBS111" s="420"/>
      <c r="VBT111" s="420"/>
      <c r="VBU111" s="420"/>
      <c r="VBV111" s="420"/>
      <c r="VBW111" s="420"/>
      <c r="VBX111" s="420"/>
      <c r="VBY111" s="420"/>
      <c r="VBZ111" s="420"/>
      <c r="VCA111" s="420"/>
      <c r="VCB111" s="420"/>
      <c r="VCC111" s="420"/>
      <c r="VCD111" s="420"/>
      <c r="VCE111" s="420"/>
      <c r="VCF111" s="420"/>
      <c r="VCG111" s="420"/>
      <c r="VCH111" s="420"/>
      <c r="VCI111" s="420"/>
      <c r="VCJ111" s="420"/>
      <c r="VCK111" s="420"/>
      <c r="VCL111" s="420"/>
      <c r="VCM111" s="420"/>
      <c r="VCN111" s="420"/>
      <c r="VCO111" s="420"/>
      <c r="VCP111" s="420"/>
      <c r="VCQ111" s="420"/>
      <c r="VCR111" s="420"/>
      <c r="VCS111" s="420"/>
      <c r="VCT111" s="420"/>
      <c r="VCU111" s="420"/>
      <c r="VCV111" s="420"/>
      <c r="VCW111" s="420"/>
      <c r="VCX111" s="420"/>
      <c r="VCY111" s="420"/>
      <c r="VCZ111" s="420"/>
      <c r="VDA111" s="420"/>
      <c r="VDB111" s="420"/>
      <c r="VDC111" s="420"/>
      <c r="VDD111" s="420"/>
      <c r="VDE111" s="420"/>
      <c r="VDF111" s="420"/>
      <c r="VDG111" s="420"/>
      <c r="VDH111" s="420"/>
      <c r="VDI111" s="420"/>
      <c r="VDJ111" s="420"/>
      <c r="VDK111" s="420"/>
      <c r="VDL111" s="420"/>
      <c r="VDM111" s="420"/>
      <c r="VDN111" s="420"/>
      <c r="VDO111" s="420"/>
      <c r="VDP111" s="420"/>
      <c r="VDQ111" s="420"/>
      <c r="VDR111" s="420"/>
      <c r="VDS111" s="420"/>
      <c r="VDT111" s="420"/>
      <c r="VDU111" s="420"/>
      <c r="VDV111" s="420"/>
      <c r="VDW111" s="420"/>
      <c r="VDX111" s="420"/>
      <c r="VDY111" s="420"/>
      <c r="VDZ111" s="420"/>
      <c r="VEA111" s="420"/>
      <c r="VEB111" s="420"/>
      <c r="VEC111" s="420"/>
      <c r="VED111" s="420"/>
      <c r="VEE111" s="420"/>
      <c r="VEF111" s="420"/>
      <c r="VEG111" s="420"/>
      <c r="VEH111" s="420"/>
      <c r="VEI111" s="420"/>
      <c r="VEJ111" s="420"/>
      <c r="VEK111" s="420"/>
      <c r="VEL111" s="420"/>
      <c r="VEM111" s="420"/>
      <c r="VEN111" s="420"/>
      <c r="VEO111" s="420"/>
      <c r="VEP111" s="420"/>
      <c r="VEQ111" s="420"/>
      <c r="VER111" s="420"/>
      <c r="VES111" s="420"/>
      <c r="VET111" s="420"/>
      <c r="VEU111" s="420"/>
      <c r="VEV111" s="420"/>
      <c r="VEW111" s="420"/>
      <c r="VEX111" s="420"/>
      <c r="VEY111" s="420"/>
      <c r="VEZ111" s="420"/>
      <c r="VFA111" s="420"/>
      <c r="VFB111" s="420"/>
      <c r="VFC111" s="420"/>
      <c r="VFD111" s="420"/>
      <c r="VFE111" s="420"/>
      <c r="VFF111" s="420"/>
      <c r="VFG111" s="420"/>
      <c r="VFH111" s="420"/>
      <c r="VFI111" s="420"/>
      <c r="VFJ111" s="420"/>
      <c r="VFK111" s="420"/>
      <c r="VFL111" s="420"/>
      <c r="VFM111" s="420"/>
      <c r="VFN111" s="420"/>
      <c r="VFO111" s="420"/>
      <c r="VFP111" s="420"/>
      <c r="VFQ111" s="420"/>
      <c r="VFR111" s="420"/>
      <c r="VFS111" s="420"/>
      <c r="VFT111" s="420"/>
      <c r="VFU111" s="420"/>
      <c r="VFV111" s="420"/>
      <c r="VFW111" s="420"/>
      <c r="VFX111" s="420"/>
      <c r="VFY111" s="420"/>
      <c r="VFZ111" s="420"/>
      <c r="VGA111" s="420"/>
      <c r="VGB111" s="420"/>
      <c r="VGC111" s="420"/>
      <c r="VGD111" s="420"/>
      <c r="VGE111" s="420"/>
      <c r="VGF111" s="420"/>
      <c r="VGG111" s="420"/>
      <c r="VGH111" s="420"/>
      <c r="VGI111" s="420"/>
      <c r="VGJ111" s="420"/>
      <c r="VGK111" s="420"/>
      <c r="VGL111" s="420"/>
      <c r="VGM111" s="420"/>
      <c r="VGN111" s="420"/>
      <c r="VGO111" s="420"/>
      <c r="VGP111" s="420"/>
      <c r="VGQ111" s="420"/>
      <c r="VGR111" s="420"/>
      <c r="VGS111" s="420"/>
      <c r="VGT111" s="420"/>
      <c r="VGU111" s="420"/>
      <c r="VGV111" s="420"/>
      <c r="VGW111" s="420"/>
      <c r="VGX111" s="420"/>
      <c r="VGY111" s="420"/>
      <c r="VGZ111" s="420"/>
      <c r="VHA111" s="420"/>
      <c r="VHB111" s="420"/>
      <c r="VHC111" s="420"/>
      <c r="VHD111" s="420"/>
      <c r="VHE111" s="420"/>
      <c r="VHF111" s="420"/>
      <c r="VHG111" s="420"/>
      <c r="VHH111" s="420"/>
      <c r="VHI111" s="420"/>
      <c r="VHJ111" s="420"/>
      <c r="VHK111" s="420"/>
      <c r="VHL111" s="420"/>
      <c r="VHM111" s="420"/>
      <c r="VHN111" s="420"/>
      <c r="VHO111" s="420"/>
      <c r="VHP111" s="420"/>
      <c r="VHQ111" s="420"/>
      <c r="VHR111" s="420"/>
      <c r="VHS111" s="420"/>
      <c r="VHT111" s="420"/>
      <c r="VHU111" s="420"/>
      <c r="VHV111" s="420"/>
      <c r="VHW111" s="420"/>
      <c r="VHX111" s="420"/>
      <c r="VHY111" s="420"/>
      <c r="VHZ111" s="420"/>
      <c r="VIA111" s="420"/>
      <c r="VIB111" s="420"/>
      <c r="VIC111" s="420"/>
      <c r="VID111" s="420"/>
      <c r="VIE111" s="420"/>
      <c r="VIF111" s="420"/>
      <c r="VIG111" s="420"/>
      <c r="VIH111" s="420"/>
      <c r="VII111" s="420"/>
      <c r="VIJ111" s="420"/>
      <c r="VIK111" s="420"/>
      <c r="VIL111" s="420"/>
      <c r="VIM111" s="420"/>
      <c r="VIN111" s="420"/>
      <c r="VIO111" s="420"/>
      <c r="VIP111" s="420"/>
      <c r="VIQ111" s="420"/>
      <c r="VIR111" s="420"/>
      <c r="VIS111" s="420"/>
      <c r="VIT111" s="420"/>
      <c r="VIU111" s="420"/>
      <c r="VIV111" s="420"/>
      <c r="VIW111" s="420"/>
      <c r="VIX111" s="420"/>
      <c r="VIY111" s="420"/>
      <c r="VIZ111" s="420"/>
      <c r="VJA111" s="420"/>
      <c r="VJB111" s="420"/>
      <c r="VJC111" s="420"/>
      <c r="VJD111" s="420"/>
      <c r="VJE111" s="420"/>
      <c r="VJF111" s="420"/>
      <c r="VJG111" s="420"/>
      <c r="VJH111" s="420"/>
      <c r="VJI111" s="420"/>
      <c r="VJJ111" s="420"/>
      <c r="VJK111" s="420"/>
      <c r="VJL111" s="420"/>
      <c r="VJM111" s="420"/>
      <c r="VJN111" s="420"/>
      <c r="VJO111" s="420"/>
      <c r="VJP111" s="420"/>
      <c r="VJQ111" s="420"/>
      <c r="VJR111" s="420"/>
      <c r="VJS111" s="420"/>
      <c r="VJT111" s="420"/>
      <c r="VJU111" s="420"/>
      <c r="VJV111" s="420"/>
      <c r="VJW111" s="420"/>
      <c r="VJX111" s="420"/>
      <c r="VJY111" s="420"/>
      <c r="VJZ111" s="420"/>
      <c r="VKA111" s="420"/>
      <c r="VKB111" s="420"/>
      <c r="VKC111" s="420"/>
      <c r="VKD111" s="420"/>
      <c r="VKE111" s="420"/>
      <c r="VKF111" s="420"/>
      <c r="VKG111" s="420"/>
      <c r="VKH111" s="420"/>
      <c r="VKI111" s="420"/>
      <c r="VKJ111" s="420"/>
      <c r="VKK111" s="420"/>
      <c r="VKL111" s="420"/>
      <c r="VKM111" s="420"/>
      <c r="VKN111" s="420"/>
      <c r="VKO111" s="420"/>
      <c r="VKP111" s="420"/>
      <c r="VKQ111" s="420"/>
      <c r="VKR111" s="420"/>
      <c r="VKS111" s="420"/>
      <c r="VKT111" s="420"/>
      <c r="VKU111" s="420"/>
      <c r="VKV111" s="420"/>
      <c r="VKW111" s="420"/>
      <c r="VKX111" s="420"/>
      <c r="VKY111" s="420"/>
      <c r="VKZ111" s="420"/>
      <c r="VLA111" s="420"/>
      <c r="VLB111" s="420"/>
      <c r="VLC111" s="420"/>
      <c r="VLD111" s="420"/>
      <c r="VLE111" s="420"/>
      <c r="VLF111" s="420"/>
      <c r="VLG111" s="420"/>
      <c r="VLH111" s="420"/>
      <c r="VLI111" s="420"/>
      <c r="VLJ111" s="420"/>
      <c r="VLK111" s="420"/>
      <c r="VLL111" s="420"/>
      <c r="VLM111" s="420"/>
      <c r="VLN111" s="420"/>
      <c r="VLO111" s="420"/>
      <c r="VLP111" s="420"/>
      <c r="VLQ111" s="420"/>
      <c r="VLR111" s="420"/>
      <c r="VLS111" s="420"/>
      <c r="VLT111" s="420"/>
      <c r="VLU111" s="420"/>
      <c r="VLV111" s="420"/>
      <c r="VLW111" s="420"/>
      <c r="VLX111" s="420"/>
      <c r="VLY111" s="420"/>
      <c r="VLZ111" s="420"/>
      <c r="VMA111" s="420"/>
      <c r="VMB111" s="420"/>
      <c r="VMC111" s="420"/>
      <c r="VMD111" s="420"/>
      <c r="VME111" s="420"/>
      <c r="VMF111" s="420"/>
      <c r="VMG111" s="420"/>
      <c r="VMH111" s="420"/>
      <c r="VMI111" s="420"/>
      <c r="VMJ111" s="420"/>
      <c r="VMK111" s="420"/>
      <c r="VML111" s="420"/>
      <c r="VMM111" s="420"/>
      <c r="VMN111" s="420"/>
      <c r="VMO111" s="420"/>
      <c r="VMP111" s="420"/>
      <c r="VMQ111" s="420"/>
      <c r="VMR111" s="420"/>
      <c r="VMS111" s="420"/>
      <c r="VMT111" s="420"/>
      <c r="VMU111" s="420"/>
      <c r="VMV111" s="420"/>
      <c r="VMW111" s="420"/>
      <c r="VMX111" s="420"/>
      <c r="VMY111" s="420"/>
      <c r="VMZ111" s="420"/>
      <c r="VNA111" s="420"/>
      <c r="VNB111" s="420"/>
      <c r="VNC111" s="420"/>
      <c r="VND111" s="420"/>
      <c r="VNE111" s="420"/>
      <c r="VNF111" s="420"/>
      <c r="VNG111" s="420"/>
      <c r="VNH111" s="420"/>
      <c r="VNI111" s="420"/>
      <c r="VNJ111" s="420"/>
      <c r="VNK111" s="420"/>
      <c r="VNL111" s="420"/>
      <c r="VNM111" s="420"/>
      <c r="VNN111" s="420"/>
      <c r="VNO111" s="420"/>
      <c r="VNP111" s="420"/>
      <c r="VNQ111" s="420"/>
      <c r="VNR111" s="420"/>
      <c r="VNS111" s="420"/>
      <c r="VNT111" s="420"/>
      <c r="VNU111" s="420"/>
      <c r="VNV111" s="420"/>
      <c r="VNW111" s="420"/>
      <c r="VNX111" s="420"/>
      <c r="VNY111" s="420"/>
      <c r="VNZ111" s="420"/>
      <c r="VOA111" s="420"/>
      <c r="VOB111" s="420"/>
      <c r="VOC111" s="420"/>
      <c r="VOD111" s="420"/>
      <c r="VOE111" s="420"/>
      <c r="VOF111" s="420"/>
      <c r="VOG111" s="420"/>
      <c r="VOH111" s="420"/>
      <c r="VOI111" s="420"/>
      <c r="VOJ111" s="420"/>
      <c r="VOK111" s="420"/>
      <c r="VOL111" s="420"/>
      <c r="VOM111" s="420"/>
      <c r="VON111" s="420"/>
      <c r="VOO111" s="420"/>
      <c r="VOP111" s="420"/>
      <c r="VOQ111" s="420"/>
      <c r="VOR111" s="420"/>
      <c r="VOS111" s="420"/>
      <c r="VOT111" s="420"/>
      <c r="VOU111" s="420"/>
      <c r="VOV111" s="420"/>
      <c r="VOW111" s="420"/>
      <c r="VOX111" s="420"/>
      <c r="VOY111" s="420"/>
      <c r="VOZ111" s="420"/>
      <c r="VPA111" s="420"/>
      <c r="VPB111" s="420"/>
      <c r="VPC111" s="420"/>
      <c r="VPD111" s="420"/>
      <c r="VPE111" s="420"/>
      <c r="VPF111" s="420"/>
      <c r="VPG111" s="420"/>
      <c r="VPH111" s="420"/>
      <c r="VPI111" s="420"/>
      <c r="VPJ111" s="420"/>
      <c r="VPK111" s="420"/>
      <c r="VPL111" s="420"/>
      <c r="VPM111" s="420"/>
      <c r="VPN111" s="420"/>
      <c r="VPO111" s="420"/>
      <c r="VPP111" s="420"/>
      <c r="VPQ111" s="420"/>
      <c r="VPR111" s="420"/>
      <c r="VPS111" s="420"/>
      <c r="VPT111" s="420"/>
      <c r="VPU111" s="420"/>
      <c r="VPV111" s="420"/>
      <c r="VPW111" s="420"/>
      <c r="VPX111" s="420"/>
      <c r="VPY111" s="420"/>
      <c r="VPZ111" s="420"/>
      <c r="VQA111" s="420"/>
      <c r="VQB111" s="420"/>
      <c r="VQC111" s="420"/>
      <c r="VQD111" s="420"/>
      <c r="VQE111" s="420"/>
      <c r="VQF111" s="420"/>
      <c r="VQG111" s="420"/>
      <c r="VQH111" s="420"/>
      <c r="VQI111" s="420"/>
      <c r="VQJ111" s="420"/>
      <c r="VQK111" s="420"/>
      <c r="VQL111" s="420"/>
      <c r="VQM111" s="420"/>
      <c r="VQN111" s="420"/>
      <c r="VQO111" s="420"/>
      <c r="VQP111" s="420"/>
      <c r="VQQ111" s="420"/>
      <c r="VQR111" s="420"/>
      <c r="VQS111" s="420"/>
      <c r="VQT111" s="420"/>
      <c r="VQU111" s="420"/>
      <c r="VQV111" s="420"/>
      <c r="VQW111" s="420"/>
      <c r="VQX111" s="420"/>
      <c r="VQY111" s="420"/>
      <c r="VQZ111" s="420"/>
      <c r="VRA111" s="420"/>
      <c r="VRB111" s="420"/>
      <c r="VRC111" s="420"/>
      <c r="VRD111" s="420"/>
      <c r="VRE111" s="420"/>
      <c r="VRF111" s="420"/>
      <c r="VRG111" s="420"/>
      <c r="VRH111" s="420"/>
      <c r="VRI111" s="420"/>
      <c r="VRJ111" s="420"/>
      <c r="VRK111" s="420"/>
      <c r="VRL111" s="420"/>
      <c r="VRM111" s="420"/>
      <c r="VRN111" s="420"/>
      <c r="VRO111" s="420"/>
      <c r="VRP111" s="420"/>
      <c r="VRQ111" s="420"/>
      <c r="VRR111" s="420"/>
      <c r="VRS111" s="420"/>
      <c r="VRT111" s="420"/>
      <c r="VRU111" s="420"/>
      <c r="VRV111" s="420"/>
      <c r="VRW111" s="420"/>
      <c r="VRX111" s="420"/>
      <c r="VRY111" s="420"/>
      <c r="VRZ111" s="420"/>
      <c r="VSA111" s="420"/>
      <c r="VSB111" s="420"/>
      <c r="VSC111" s="420"/>
      <c r="VSD111" s="420"/>
      <c r="VSE111" s="420"/>
      <c r="VSF111" s="420"/>
      <c r="VSG111" s="420"/>
      <c r="VSH111" s="420"/>
      <c r="VSI111" s="420"/>
      <c r="VSJ111" s="420"/>
      <c r="VSK111" s="420"/>
      <c r="VSL111" s="420"/>
      <c r="VSM111" s="420"/>
      <c r="VSN111" s="420"/>
      <c r="VSO111" s="420"/>
      <c r="VSP111" s="420"/>
      <c r="VSQ111" s="420"/>
      <c r="VSR111" s="420"/>
      <c r="VSS111" s="420"/>
      <c r="VST111" s="420"/>
      <c r="VSU111" s="420"/>
      <c r="VSV111" s="420"/>
      <c r="VSW111" s="420"/>
      <c r="VSX111" s="420"/>
      <c r="VSY111" s="420"/>
      <c r="VSZ111" s="420"/>
      <c r="VTA111" s="420"/>
      <c r="VTB111" s="420"/>
      <c r="VTC111" s="420"/>
      <c r="VTD111" s="420"/>
      <c r="VTE111" s="420"/>
      <c r="VTF111" s="420"/>
      <c r="VTG111" s="420"/>
      <c r="VTH111" s="420"/>
      <c r="VTI111" s="420"/>
      <c r="VTJ111" s="420"/>
      <c r="VTK111" s="420"/>
      <c r="VTL111" s="420"/>
      <c r="VTM111" s="420"/>
      <c r="VTN111" s="420"/>
      <c r="VTO111" s="420"/>
      <c r="VTP111" s="420"/>
      <c r="VTQ111" s="420"/>
      <c r="VTR111" s="420"/>
      <c r="VTS111" s="420"/>
      <c r="VTT111" s="420"/>
      <c r="VTU111" s="420"/>
      <c r="VTV111" s="420"/>
      <c r="VTW111" s="420"/>
      <c r="VTX111" s="420"/>
      <c r="VTY111" s="420"/>
      <c r="VTZ111" s="420"/>
      <c r="VUA111" s="420"/>
      <c r="VUB111" s="420"/>
      <c r="VUC111" s="420"/>
      <c r="VUD111" s="420"/>
      <c r="VUE111" s="420"/>
      <c r="VUF111" s="420"/>
      <c r="VUG111" s="420"/>
      <c r="VUH111" s="420"/>
      <c r="VUI111" s="420"/>
      <c r="VUJ111" s="420"/>
      <c r="VUK111" s="420"/>
      <c r="VUL111" s="420"/>
      <c r="VUM111" s="420"/>
      <c r="VUN111" s="420"/>
      <c r="VUO111" s="420"/>
      <c r="VUP111" s="420"/>
      <c r="VUQ111" s="420"/>
      <c r="VUR111" s="420"/>
      <c r="VUS111" s="420"/>
      <c r="VUT111" s="420"/>
      <c r="VUU111" s="420"/>
      <c r="VUV111" s="420"/>
      <c r="VUW111" s="420"/>
      <c r="VUX111" s="420"/>
      <c r="VUY111" s="420"/>
      <c r="VUZ111" s="420"/>
      <c r="VVA111" s="420"/>
      <c r="VVB111" s="420"/>
      <c r="VVC111" s="420"/>
      <c r="VVD111" s="420"/>
      <c r="VVE111" s="420"/>
      <c r="VVF111" s="420"/>
      <c r="VVG111" s="420"/>
      <c r="VVH111" s="420"/>
      <c r="VVI111" s="420"/>
      <c r="VVJ111" s="420"/>
      <c r="VVK111" s="420"/>
      <c r="VVL111" s="420"/>
      <c r="VVM111" s="420"/>
      <c r="VVN111" s="420"/>
      <c r="VVO111" s="420"/>
      <c r="VVP111" s="420"/>
      <c r="VVQ111" s="420"/>
      <c r="VVR111" s="420"/>
      <c r="VVS111" s="420"/>
      <c r="VVT111" s="420"/>
      <c r="VVU111" s="420"/>
      <c r="VVV111" s="420"/>
      <c r="VVW111" s="420"/>
      <c r="VVX111" s="420"/>
      <c r="VVY111" s="420"/>
      <c r="VVZ111" s="420"/>
      <c r="VWA111" s="420"/>
      <c r="VWB111" s="420"/>
      <c r="VWC111" s="420"/>
      <c r="VWD111" s="420"/>
      <c r="VWE111" s="420"/>
      <c r="VWF111" s="420"/>
      <c r="VWG111" s="420"/>
      <c r="VWH111" s="420"/>
      <c r="VWI111" s="420"/>
      <c r="VWJ111" s="420"/>
      <c r="VWK111" s="420"/>
      <c r="VWL111" s="420"/>
      <c r="VWM111" s="420"/>
      <c r="VWN111" s="420"/>
      <c r="VWO111" s="420"/>
      <c r="VWP111" s="420"/>
      <c r="VWQ111" s="420"/>
      <c r="VWR111" s="420"/>
      <c r="VWS111" s="420"/>
      <c r="VWT111" s="420"/>
      <c r="VWU111" s="420"/>
      <c r="VWV111" s="420"/>
      <c r="VWW111" s="420"/>
      <c r="VWX111" s="420"/>
      <c r="VWY111" s="420"/>
      <c r="VWZ111" s="420"/>
      <c r="VXA111" s="420"/>
      <c r="VXB111" s="420"/>
      <c r="VXC111" s="420"/>
      <c r="VXD111" s="420"/>
      <c r="VXE111" s="420"/>
      <c r="VXF111" s="420"/>
      <c r="VXG111" s="420"/>
      <c r="VXH111" s="420"/>
      <c r="VXI111" s="420"/>
      <c r="VXJ111" s="420"/>
      <c r="VXK111" s="420"/>
      <c r="VXL111" s="420"/>
      <c r="VXM111" s="420"/>
      <c r="VXN111" s="420"/>
      <c r="VXO111" s="420"/>
      <c r="VXP111" s="420"/>
      <c r="VXQ111" s="420"/>
      <c r="VXR111" s="420"/>
      <c r="VXS111" s="420"/>
      <c r="VXT111" s="420"/>
      <c r="VXU111" s="420"/>
      <c r="VXV111" s="420"/>
      <c r="VXW111" s="420"/>
      <c r="VXX111" s="420"/>
      <c r="VXY111" s="420"/>
      <c r="VXZ111" s="420"/>
      <c r="VYA111" s="420"/>
      <c r="VYB111" s="420"/>
      <c r="VYC111" s="420"/>
      <c r="VYD111" s="420"/>
      <c r="VYE111" s="420"/>
      <c r="VYF111" s="420"/>
      <c r="VYG111" s="420"/>
      <c r="VYH111" s="420"/>
      <c r="VYI111" s="420"/>
      <c r="VYJ111" s="420"/>
      <c r="VYK111" s="420"/>
      <c r="VYL111" s="420"/>
      <c r="VYM111" s="420"/>
      <c r="VYN111" s="420"/>
      <c r="VYO111" s="420"/>
      <c r="VYP111" s="420"/>
      <c r="VYQ111" s="420"/>
      <c r="VYR111" s="420"/>
      <c r="VYS111" s="420"/>
      <c r="VYT111" s="420"/>
      <c r="VYU111" s="420"/>
      <c r="VYV111" s="420"/>
      <c r="VYW111" s="420"/>
      <c r="VYX111" s="420"/>
      <c r="VYY111" s="420"/>
      <c r="VYZ111" s="420"/>
      <c r="VZA111" s="420"/>
      <c r="VZB111" s="420"/>
      <c r="VZC111" s="420"/>
      <c r="VZD111" s="420"/>
      <c r="VZE111" s="420"/>
      <c r="VZF111" s="420"/>
      <c r="VZG111" s="420"/>
      <c r="VZH111" s="420"/>
      <c r="VZI111" s="420"/>
      <c r="VZJ111" s="420"/>
      <c r="VZK111" s="420"/>
      <c r="VZL111" s="420"/>
      <c r="VZM111" s="420"/>
      <c r="VZN111" s="420"/>
      <c r="VZO111" s="420"/>
      <c r="VZP111" s="420"/>
      <c r="VZQ111" s="420"/>
      <c r="VZR111" s="420"/>
      <c r="VZS111" s="420"/>
      <c r="VZT111" s="420"/>
      <c r="VZU111" s="420"/>
      <c r="VZV111" s="420"/>
      <c r="VZW111" s="420"/>
      <c r="VZX111" s="420"/>
      <c r="VZY111" s="420"/>
      <c r="VZZ111" s="420"/>
      <c r="WAA111" s="420"/>
      <c r="WAB111" s="420"/>
      <c r="WAC111" s="420"/>
      <c r="WAD111" s="420"/>
      <c r="WAE111" s="420"/>
      <c r="WAF111" s="420"/>
      <c r="WAG111" s="420"/>
      <c r="WAH111" s="420"/>
      <c r="WAI111" s="420"/>
      <c r="WAJ111" s="420"/>
      <c r="WAK111" s="420"/>
      <c r="WAL111" s="420"/>
      <c r="WAM111" s="420"/>
      <c r="WAN111" s="420"/>
      <c r="WAO111" s="420"/>
      <c r="WAP111" s="420"/>
      <c r="WAQ111" s="420"/>
      <c r="WAR111" s="420"/>
      <c r="WAS111" s="420"/>
      <c r="WAT111" s="420"/>
      <c r="WAU111" s="420"/>
      <c r="WAV111" s="420"/>
      <c r="WAW111" s="420"/>
      <c r="WAX111" s="420"/>
      <c r="WAY111" s="420"/>
      <c r="WAZ111" s="420"/>
      <c r="WBA111" s="420"/>
      <c r="WBB111" s="420"/>
      <c r="WBC111" s="420"/>
      <c r="WBD111" s="420"/>
      <c r="WBE111" s="420"/>
      <c r="WBF111" s="420"/>
      <c r="WBG111" s="420"/>
      <c r="WBH111" s="420"/>
      <c r="WBI111" s="420"/>
      <c r="WBJ111" s="420"/>
      <c r="WBK111" s="420"/>
      <c r="WBL111" s="420"/>
      <c r="WBM111" s="420"/>
      <c r="WBN111" s="420"/>
      <c r="WBO111" s="420"/>
      <c r="WBP111" s="420"/>
      <c r="WBQ111" s="420"/>
      <c r="WBR111" s="420"/>
      <c r="WBS111" s="420"/>
      <c r="WBT111" s="420"/>
      <c r="WBU111" s="420"/>
      <c r="WBV111" s="420"/>
      <c r="WBW111" s="420"/>
      <c r="WBX111" s="420"/>
      <c r="WBY111" s="420"/>
      <c r="WBZ111" s="420"/>
      <c r="WCA111" s="420"/>
      <c r="WCB111" s="420"/>
      <c r="WCC111" s="420"/>
      <c r="WCD111" s="420"/>
      <c r="WCE111" s="420"/>
      <c r="WCF111" s="420"/>
      <c r="WCG111" s="420"/>
      <c r="WCH111" s="420"/>
      <c r="WCI111" s="420"/>
      <c r="WCJ111" s="420"/>
      <c r="WCK111" s="420"/>
      <c r="WCL111" s="420"/>
      <c r="WCM111" s="420"/>
      <c r="WCN111" s="420"/>
      <c r="WCO111" s="420"/>
      <c r="WCP111" s="420"/>
      <c r="WCQ111" s="420"/>
      <c r="WCR111" s="420"/>
      <c r="WCS111" s="420"/>
      <c r="WCT111" s="420"/>
      <c r="WCU111" s="420"/>
      <c r="WCV111" s="420"/>
      <c r="WCW111" s="420"/>
      <c r="WCX111" s="420"/>
      <c r="WCY111" s="420"/>
      <c r="WCZ111" s="420"/>
      <c r="WDA111" s="420"/>
      <c r="WDB111" s="420"/>
      <c r="WDC111" s="420"/>
      <c r="WDD111" s="420"/>
      <c r="WDE111" s="420"/>
      <c r="WDF111" s="420"/>
      <c r="WDG111" s="420"/>
      <c r="WDH111" s="420"/>
      <c r="WDI111" s="420"/>
      <c r="WDJ111" s="420"/>
      <c r="WDK111" s="420"/>
      <c r="WDL111" s="420"/>
      <c r="WDM111" s="420"/>
      <c r="WDN111" s="420"/>
      <c r="WDO111" s="420"/>
      <c r="WDP111" s="420"/>
      <c r="WDQ111" s="420"/>
      <c r="WDR111" s="420"/>
      <c r="WDS111" s="420"/>
      <c r="WDT111" s="420"/>
      <c r="WDU111" s="420"/>
      <c r="WDV111" s="420"/>
      <c r="WDW111" s="420"/>
      <c r="WDX111" s="420"/>
      <c r="WDY111" s="420"/>
      <c r="WDZ111" s="420"/>
      <c r="WEA111" s="420"/>
      <c r="WEB111" s="420"/>
      <c r="WEC111" s="420"/>
      <c r="WED111" s="420"/>
      <c r="WEE111" s="420"/>
      <c r="WEF111" s="420"/>
      <c r="WEG111" s="420"/>
      <c r="WEH111" s="420"/>
      <c r="WEI111" s="420"/>
      <c r="WEJ111" s="420"/>
      <c r="WEK111" s="420"/>
      <c r="WEL111" s="420"/>
      <c r="WEM111" s="420"/>
      <c r="WEN111" s="420"/>
      <c r="WEO111" s="420"/>
      <c r="WEP111" s="420"/>
      <c r="WEQ111" s="420"/>
      <c r="WER111" s="420"/>
      <c r="WES111" s="420"/>
      <c r="WET111" s="420"/>
      <c r="WEU111" s="420"/>
      <c r="WEV111" s="420"/>
      <c r="WEW111" s="420"/>
      <c r="WEX111" s="420"/>
      <c r="WEY111" s="420"/>
      <c r="WEZ111" s="420"/>
      <c r="WFA111" s="420"/>
      <c r="WFB111" s="420"/>
      <c r="WFC111" s="420"/>
      <c r="WFD111" s="420"/>
      <c r="WFE111" s="420"/>
      <c r="WFF111" s="420"/>
      <c r="WFG111" s="420"/>
      <c r="WFH111" s="420"/>
      <c r="WFI111" s="420"/>
      <c r="WFJ111" s="420"/>
      <c r="WFK111" s="420"/>
      <c r="WFL111" s="420"/>
      <c r="WFM111" s="420"/>
      <c r="WFN111" s="420"/>
      <c r="WFO111" s="420"/>
      <c r="WFP111" s="420"/>
      <c r="WFQ111" s="420"/>
      <c r="WFR111" s="420"/>
      <c r="WFS111" s="420"/>
      <c r="WFT111" s="420"/>
      <c r="WFU111" s="420"/>
      <c r="WFV111" s="420"/>
      <c r="WFW111" s="420"/>
      <c r="WFX111" s="420"/>
      <c r="WFY111" s="420"/>
      <c r="WFZ111" s="420"/>
      <c r="WGA111" s="420"/>
      <c r="WGB111" s="420"/>
      <c r="WGC111" s="420"/>
      <c r="WGD111" s="420"/>
      <c r="WGE111" s="420"/>
      <c r="WGF111" s="420"/>
      <c r="WGG111" s="420"/>
      <c r="WGH111" s="420"/>
      <c r="WGI111" s="420"/>
      <c r="WGJ111" s="420"/>
      <c r="WGK111" s="420"/>
      <c r="WGL111" s="420"/>
      <c r="WGM111" s="420"/>
      <c r="WGN111" s="420"/>
      <c r="WGO111" s="420"/>
      <c r="WGP111" s="420"/>
      <c r="WGQ111" s="420"/>
      <c r="WGR111" s="420"/>
      <c r="WGS111" s="420"/>
      <c r="WGT111" s="420"/>
      <c r="WGU111" s="420"/>
      <c r="WGV111" s="420"/>
      <c r="WGW111" s="420"/>
      <c r="WGX111" s="420"/>
      <c r="WGY111" s="420"/>
      <c r="WGZ111" s="420"/>
      <c r="WHA111" s="420"/>
      <c r="WHB111" s="420"/>
      <c r="WHC111" s="420"/>
      <c r="WHD111" s="420"/>
      <c r="WHE111" s="420"/>
      <c r="WHF111" s="420"/>
      <c r="WHG111" s="420"/>
      <c r="WHH111" s="420"/>
      <c r="WHI111" s="420"/>
      <c r="WHJ111" s="420"/>
      <c r="WHK111" s="420"/>
      <c r="WHL111" s="420"/>
      <c r="WHM111" s="420"/>
      <c r="WHN111" s="420"/>
      <c r="WHO111" s="420"/>
      <c r="WHP111" s="420"/>
      <c r="WHQ111" s="420"/>
      <c r="WHR111" s="420"/>
      <c r="WHS111" s="420"/>
      <c r="WHT111" s="420"/>
      <c r="WHU111" s="420"/>
      <c r="WHV111" s="420"/>
      <c r="WHW111" s="420"/>
      <c r="WHX111" s="420"/>
      <c r="WHY111" s="420"/>
      <c r="WHZ111" s="420"/>
      <c r="WIA111" s="420"/>
      <c r="WIB111" s="420"/>
      <c r="WIC111" s="420"/>
      <c r="WID111" s="420"/>
      <c r="WIE111" s="420"/>
      <c r="WIF111" s="420"/>
      <c r="WIG111" s="420"/>
      <c r="WIH111" s="420"/>
      <c r="WII111" s="420"/>
      <c r="WIJ111" s="420"/>
      <c r="WIK111" s="420"/>
      <c r="WIL111" s="420"/>
      <c r="WIM111" s="420"/>
      <c r="WIN111" s="420"/>
      <c r="WIO111" s="420"/>
      <c r="WIP111" s="420"/>
      <c r="WIQ111" s="420"/>
      <c r="WIR111" s="420"/>
      <c r="WIS111" s="420"/>
      <c r="WIT111" s="420"/>
      <c r="WIU111" s="420"/>
      <c r="WIV111" s="420"/>
      <c r="WIW111" s="420"/>
      <c r="WIX111" s="420"/>
      <c r="WIY111" s="420"/>
      <c r="WIZ111" s="420"/>
      <c r="WJA111" s="420"/>
      <c r="WJB111" s="420"/>
      <c r="WJC111" s="420"/>
      <c r="WJD111" s="420"/>
      <c r="WJE111" s="420"/>
      <c r="WJF111" s="420"/>
      <c r="WJG111" s="420"/>
      <c r="WJH111" s="420"/>
      <c r="WJI111" s="420"/>
      <c r="WJJ111" s="420"/>
      <c r="WJK111" s="420"/>
      <c r="WJL111" s="420"/>
      <c r="WJM111" s="420"/>
      <c r="WJN111" s="420"/>
      <c r="WJO111" s="420"/>
      <c r="WJP111" s="420"/>
      <c r="WJQ111" s="420"/>
      <c r="WJR111" s="420"/>
      <c r="WJS111" s="420"/>
      <c r="WJT111" s="420"/>
      <c r="WJU111" s="420"/>
      <c r="WJV111" s="420"/>
      <c r="WJW111" s="420"/>
      <c r="WJX111" s="420"/>
      <c r="WJY111" s="420"/>
      <c r="WJZ111" s="420"/>
      <c r="WKA111" s="420"/>
      <c r="WKB111" s="420"/>
      <c r="WKC111" s="420"/>
      <c r="WKD111" s="420"/>
      <c r="WKE111" s="420"/>
      <c r="WKF111" s="420"/>
      <c r="WKG111" s="420"/>
      <c r="WKH111" s="420"/>
      <c r="WKI111" s="420"/>
      <c r="WKJ111" s="420"/>
      <c r="WKK111" s="420"/>
      <c r="WKL111" s="420"/>
      <c r="WKM111" s="420"/>
      <c r="WKN111" s="420"/>
      <c r="WKO111" s="420"/>
      <c r="WKP111" s="420"/>
      <c r="WKQ111" s="420"/>
      <c r="WKR111" s="420"/>
      <c r="WKS111" s="420"/>
      <c r="WKT111" s="420"/>
      <c r="WKU111" s="420"/>
      <c r="WKV111" s="420"/>
      <c r="WKW111" s="420"/>
      <c r="WKX111" s="420"/>
      <c r="WKY111" s="420"/>
      <c r="WKZ111" s="420"/>
      <c r="WLA111" s="420"/>
      <c r="WLB111" s="420"/>
      <c r="WLC111" s="420"/>
      <c r="WLD111" s="420"/>
      <c r="WLE111" s="420"/>
      <c r="WLF111" s="420"/>
      <c r="WLG111" s="420"/>
      <c r="WLH111" s="420"/>
      <c r="WLI111" s="420"/>
      <c r="WLJ111" s="420"/>
      <c r="WLK111" s="420"/>
      <c r="WLL111" s="420"/>
      <c r="WLM111" s="420"/>
      <c r="WLN111" s="420"/>
      <c r="WLO111" s="420"/>
      <c r="WLP111" s="420"/>
      <c r="WLQ111" s="420"/>
      <c r="WLR111" s="420"/>
      <c r="WLS111" s="420"/>
      <c r="WLT111" s="420"/>
      <c r="WLU111" s="420"/>
      <c r="WLV111" s="420"/>
      <c r="WLW111" s="420"/>
      <c r="WLX111" s="420"/>
      <c r="WLY111" s="420"/>
      <c r="WLZ111" s="420"/>
      <c r="WMA111" s="420"/>
      <c r="WMB111" s="420"/>
      <c r="WMC111" s="420"/>
      <c r="WMD111" s="420"/>
      <c r="WME111" s="420"/>
      <c r="WMF111" s="420"/>
      <c r="WMG111" s="420"/>
      <c r="WMH111" s="420"/>
      <c r="WMI111" s="420"/>
      <c r="WMJ111" s="420"/>
      <c r="WMK111" s="420"/>
      <c r="WML111" s="420"/>
      <c r="WMM111" s="420"/>
      <c r="WMN111" s="420"/>
      <c r="WMO111" s="420"/>
      <c r="WMP111" s="420"/>
      <c r="WMQ111" s="420"/>
      <c r="WMR111" s="420"/>
      <c r="WMS111" s="420"/>
      <c r="WMT111" s="420"/>
      <c r="WMU111" s="420"/>
      <c r="WMV111" s="420"/>
      <c r="WMW111" s="420"/>
      <c r="WMX111" s="420"/>
      <c r="WMY111" s="420"/>
      <c r="WMZ111" s="420"/>
      <c r="WNA111" s="420"/>
      <c r="WNB111" s="420"/>
      <c r="WNC111" s="420"/>
      <c r="WND111" s="420"/>
      <c r="WNE111" s="420"/>
      <c r="WNF111" s="420"/>
      <c r="WNG111" s="420"/>
      <c r="WNH111" s="420"/>
      <c r="WNI111" s="420"/>
      <c r="WNJ111" s="420"/>
      <c r="WNK111" s="420"/>
      <c r="WNL111" s="420"/>
      <c r="WNM111" s="420"/>
      <c r="WNN111" s="420"/>
      <c r="WNO111" s="420"/>
      <c r="WNP111" s="420"/>
      <c r="WNQ111" s="420"/>
      <c r="WNR111" s="420"/>
      <c r="WNS111" s="420"/>
      <c r="WNT111" s="420"/>
      <c r="WNU111" s="420"/>
      <c r="WNV111" s="420"/>
      <c r="WNW111" s="420"/>
      <c r="WNX111" s="420"/>
      <c r="WNY111" s="420"/>
      <c r="WNZ111" s="420"/>
      <c r="WOA111" s="420"/>
      <c r="WOB111" s="420"/>
      <c r="WOC111" s="420"/>
      <c r="WOD111" s="420"/>
      <c r="WOE111" s="420"/>
      <c r="WOF111" s="420"/>
      <c r="WOG111" s="420"/>
      <c r="WOH111" s="420"/>
      <c r="WOI111" s="420"/>
      <c r="WOJ111" s="420"/>
      <c r="WOK111" s="420"/>
      <c r="WOL111" s="420"/>
      <c r="WOM111" s="420"/>
      <c r="WON111" s="420"/>
      <c r="WOO111" s="420"/>
      <c r="WOP111" s="420"/>
      <c r="WOQ111" s="420"/>
      <c r="WOR111" s="420"/>
      <c r="WOS111" s="420"/>
      <c r="WOT111" s="420"/>
      <c r="WOU111" s="420"/>
      <c r="WOV111" s="420"/>
      <c r="WOW111" s="420"/>
      <c r="WOX111" s="420"/>
      <c r="WOY111" s="420"/>
      <c r="WOZ111" s="420"/>
      <c r="WPA111" s="420"/>
      <c r="WPB111" s="420"/>
      <c r="WPC111" s="420"/>
      <c r="WPD111" s="420"/>
      <c r="WPE111" s="420"/>
      <c r="WPF111" s="420"/>
      <c r="WPG111" s="420"/>
      <c r="WPH111" s="420"/>
      <c r="WPI111" s="420"/>
      <c r="WPJ111" s="420"/>
      <c r="WPK111" s="420"/>
      <c r="WPL111" s="420"/>
      <c r="WPM111" s="420"/>
      <c r="WPN111" s="420"/>
      <c r="WPO111" s="420"/>
      <c r="WPP111" s="420"/>
      <c r="WPQ111" s="420"/>
      <c r="WPR111" s="420"/>
      <c r="WPS111" s="420"/>
      <c r="WPT111" s="420"/>
      <c r="WPU111" s="420"/>
      <c r="WPV111" s="420"/>
      <c r="WPW111" s="420"/>
      <c r="WPX111" s="420"/>
      <c r="WPY111" s="420"/>
      <c r="WPZ111" s="420"/>
      <c r="WQA111" s="420"/>
      <c r="WQB111" s="420"/>
      <c r="WQC111" s="420"/>
      <c r="WQD111" s="420"/>
      <c r="WQE111" s="420"/>
      <c r="WQF111" s="420"/>
      <c r="WQG111" s="420"/>
      <c r="WQH111" s="420"/>
      <c r="WQI111" s="420"/>
      <c r="WQJ111" s="420"/>
      <c r="WQK111" s="420"/>
      <c r="WQL111" s="420"/>
      <c r="WQM111" s="420"/>
      <c r="WQN111" s="420"/>
      <c r="WQO111" s="420"/>
      <c r="WQP111" s="420"/>
      <c r="WQQ111" s="420"/>
      <c r="WQR111" s="420"/>
      <c r="WQS111" s="420"/>
      <c r="WQT111" s="420"/>
      <c r="WQU111" s="420"/>
      <c r="WQV111" s="420"/>
      <c r="WQW111" s="420"/>
      <c r="WQX111" s="420"/>
      <c r="WQY111" s="420"/>
      <c r="WQZ111" s="420"/>
      <c r="WRA111" s="420"/>
      <c r="WRB111" s="420"/>
      <c r="WRC111" s="420"/>
      <c r="WRD111" s="420"/>
      <c r="WRE111" s="420"/>
      <c r="WRF111" s="420"/>
      <c r="WRG111" s="420"/>
      <c r="WRH111" s="420"/>
      <c r="WRI111" s="420"/>
      <c r="WRJ111" s="420"/>
      <c r="WRK111" s="420"/>
      <c r="WRL111" s="420"/>
      <c r="WRM111" s="420"/>
      <c r="WRN111" s="420"/>
      <c r="WRO111" s="420"/>
      <c r="WRP111" s="420"/>
      <c r="WRQ111" s="420"/>
      <c r="WRR111" s="420"/>
      <c r="WRS111" s="420"/>
      <c r="WRT111" s="420"/>
      <c r="WRU111" s="420"/>
      <c r="WRV111" s="420"/>
      <c r="WRW111" s="420"/>
      <c r="WRX111" s="420"/>
      <c r="WRY111" s="420"/>
      <c r="WRZ111" s="420"/>
      <c r="WSA111" s="420"/>
      <c r="WSB111" s="420"/>
      <c r="WSC111" s="420"/>
      <c r="WSD111" s="420"/>
      <c r="WSE111" s="420"/>
      <c r="WSF111" s="420"/>
      <c r="WSG111" s="420"/>
      <c r="WSH111" s="420"/>
      <c r="WSI111" s="420"/>
      <c r="WSJ111" s="420"/>
      <c r="WSK111" s="420"/>
      <c r="WSL111" s="420"/>
      <c r="WSM111" s="420"/>
      <c r="WSN111" s="420"/>
      <c r="WSO111" s="420"/>
      <c r="WSP111" s="420"/>
      <c r="WSQ111" s="420"/>
      <c r="WSR111" s="420"/>
      <c r="WSS111" s="420"/>
      <c r="WST111" s="420"/>
      <c r="WSU111" s="420"/>
      <c r="WSV111" s="420"/>
      <c r="WSW111" s="420"/>
      <c r="WSX111" s="420"/>
      <c r="WSY111" s="420"/>
      <c r="WSZ111" s="420"/>
      <c r="WTA111" s="420"/>
      <c r="WTB111" s="420"/>
      <c r="WTC111" s="420"/>
      <c r="WTD111" s="420"/>
      <c r="WTE111" s="420"/>
      <c r="WTF111" s="420"/>
      <c r="WTG111" s="420"/>
      <c r="WTH111" s="420"/>
      <c r="WTI111" s="420"/>
      <c r="WTJ111" s="420"/>
      <c r="WTK111" s="420"/>
      <c r="WTL111" s="420"/>
      <c r="WTM111" s="420"/>
      <c r="WTN111" s="420"/>
      <c r="WTO111" s="420"/>
      <c r="WTP111" s="420"/>
      <c r="WTQ111" s="420"/>
      <c r="WTR111" s="420"/>
      <c r="WTS111" s="420"/>
      <c r="WTT111" s="420"/>
      <c r="WTU111" s="420"/>
      <c r="WTV111" s="420"/>
      <c r="WTW111" s="420"/>
      <c r="WTX111" s="420"/>
      <c r="WTY111" s="420"/>
      <c r="WTZ111" s="420"/>
      <c r="WUA111" s="420"/>
      <c r="WUB111" s="420"/>
      <c r="WUC111" s="420"/>
      <c r="WUD111" s="420"/>
      <c r="WUE111" s="420"/>
      <c r="WUF111" s="420"/>
      <c r="WUG111" s="420"/>
      <c r="WUH111" s="420"/>
      <c r="WUI111" s="420"/>
      <c r="WUJ111" s="420"/>
      <c r="WUK111" s="420"/>
      <c r="WUL111" s="420"/>
      <c r="WUM111" s="420"/>
      <c r="WUN111" s="420"/>
      <c r="WUO111" s="420"/>
      <c r="WUP111" s="420"/>
      <c r="WUQ111" s="420"/>
      <c r="WUR111" s="420"/>
      <c r="WUS111" s="420"/>
      <c r="WUT111" s="420"/>
      <c r="WUU111" s="420"/>
      <c r="WUV111" s="420"/>
      <c r="WUW111" s="420"/>
      <c r="WUX111" s="420"/>
      <c r="WUY111" s="420"/>
      <c r="WUZ111" s="420"/>
      <c r="WVA111" s="420"/>
      <c r="WVB111" s="420"/>
      <c r="WVC111" s="420"/>
      <c r="WVD111" s="420"/>
      <c r="WVE111" s="420"/>
      <c r="WVF111" s="420"/>
      <c r="WVG111" s="420"/>
      <c r="WVH111" s="420"/>
      <c r="WVI111" s="420"/>
      <c r="WVJ111" s="420"/>
      <c r="WVK111" s="420"/>
      <c r="WVL111" s="420"/>
      <c r="WVM111" s="420"/>
      <c r="WVN111" s="420"/>
      <c r="WVO111" s="420"/>
      <c r="WVP111" s="420"/>
      <c r="WVQ111" s="420"/>
      <c r="WVR111" s="420"/>
      <c r="WVS111" s="420"/>
      <c r="WVT111" s="420"/>
      <c r="WVU111" s="420"/>
      <c r="WVV111" s="420"/>
      <c r="WVW111" s="420"/>
      <c r="WVX111" s="420"/>
      <c r="WVY111" s="420"/>
      <c r="WVZ111" s="420"/>
      <c r="WWA111" s="420"/>
      <c r="WWB111" s="420"/>
      <c r="WWC111" s="420"/>
      <c r="WWD111" s="420"/>
      <c r="WWE111" s="420"/>
      <c r="WWF111" s="420"/>
      <c r="WWG111" s="420"/>
      <c r="WWH111" s="420"/>
      <c r="WWI111" s="420"/>
      <c r="WWJ111" s="420"/>
      <c r="WWK111" s="420"/>
      <c r="WWL111" s="420"/>
      <c r="WWM111" s="420"/>
      <c r="WWN111" s="420"/>
      <c r="WWO111" s="420"/>
      <c r="WWP111" s="420"/>
      <c r="WWQ111" s="420"/>
      <c r="WWR111" s="420"/>
      <c r="WWS111" s="420"/>
      <c r="WWT111" s="420"/>
      <c r="WWU111" s="420"/>
      <c r="WWV111" s="420"/>
      <c r="WWW111" s="420"/>
      <c r="WWX111" s="420"/>
      <c r="WWY111" s="420"/>
      <c r="WWZ111" s="420"/>
      <c r="WXA111" s="420"/>
      <c r="WXB111" s="420"/>
      <c r="WXC111" s="420"/>
      <c r="WXD111" s="420"/>
      <c r="WXE111" s="420"/>
      <c r="WXF111" s="420"/>
      <c r="WXG111" s="420"/>
      <c r="WXH111" s="420"/>
      <c r="WXI111" s="420"/>
      <c r="WXJ111" s="420"/>
      <c r="WXK111" s="420"/>
      <c r="WXL111" s="420"/>
      <c r="WXM111" s="420"/>
      <c r="WXN111" s="420"/>
      <c r="WXO111" s="420"/>
      <c r="WXP111" s="420"/>
      <c r="WXQ111" s="420"/>
      <c r="WXR111" s="420"/>
      <c r="WXS111" s="420"/>
      <c r="WXT111" s="420"/>
      <c r="WXU111" s="420"/>
      <c r="WXV111" s="420"/>
      <c r="WXW111" s="420"/>
      <c r="WXX111" s="420"/>
      <c r="WXY111" s="420"/>
      <c r="WXZ111" s="420"/>
      <c r="WYA111" s="420"/>
      <c r="WYB111" s="420"/>
      <c r="WYC111" s="420"/>
      <c r="WYD111" s="420"/>
      <c r="WYE111" s="420"/>
      <c r="WYF111" s="420"/>
      <c r="WYG111" s="420"/>
      <c r="WYH111" s="420"/>
      <c r="WYI111" s="420"/>
      <c r="WYJ111" s="420"/>
      <c r="WYK111" s="420"/>
      <c r="WYL111" s="420"/>
      <c r="WYM111" s="420"/>
      <c r="WYN111" s="420"/>
      <c r="WYO111" s="420"/>
      <c r="WYP111" s="420"/>
      <c r="WYQ111" s="420"/>
      <c r="WYR111" s="420"/>
      <c r="WYS111" s="420"/>
      <c r="WYT111" s="420"/>
      <c r="WYU111" s="420"/>
      <c r="WYV111" s="420"/>
      <c r="WYW111" s="420"/>
      <c r="WYX111" s="420"/>
      <c r="WYY111" s="420"/>
      <c r="WYZ111" s="420"/>
      <c r="WZA111" s="420"/>
      <c r="WZB111" s="420"/>
      <c r="WZC111" s="420"/>
      <c r="WZD111" s="420"/>
      <c r="WZE111" s="420"/>
      <c r="WZF111" s="420"/>
      <c r="WZG111" s="420"/>
      <c r="WZH111" s="420"/>
      <c r="WZI111" s="420"/>
      <c r="WZJ111" s="420"/>
      <c r="WZK111" s="420"/>
      <c r="WZL111" s="420"/>
      <c r="WZM111" s="420"/>
      <c r="WZN111" s="420"/>
      <c r="WZO111" s="420"/>
      <c r="WZP111" s="420"/>
      <c r="WZQ111" s="420"/>
      <c r="WZR111" s="420"/>
      <c r="WZS111" s="420"/>
      <c r="WZT111" s="420"/>
      <c r="WZU111" s="420"/>
      <c r="WZV111" s="420"/>
      <c r="WZW111" s="420"/>
      <c r="WZX111" s="420"/>
      <c r="WZY111" s="420"/>
      <c r="WZZ111" s="420"/>
      <c r="XAA111" s="420"/>
      <c r="XAB111" s="420"/>
      <c r="XAC111" s="420"/>
      <c r="XAD111" s="420"/>
      <c r="XAE111" s="420"/>
      <c r="XAF111" s="420"/>
      <c r="XAG111" s="420"/>
      <c r="XAH111" s="420"/>
      <c r="XAI111" s="420"/>
      <c r="XAJ111" s="420"/>
      <c r="XAK111" s="420"/>
      <c r="XAL111" s="420"/>
      <c r="XAM111" s="420"/>
      <c r="XAN111" s="420"/>
      <c r="XAO111" s="420"/>
      <c r="XAP111" s="420"/>
      <c r="XAQ111" s="420"/>
      <c r="XAR111" s="420"/>
      <c r="XAS111" s="420"/>
      <c r="XAT111" s="420"/>
      <c r="XAU111" s="420"/>
      <c r="XAV111" s="420"/>
      <c r="XAW111" s="420"/>
      <c r="XAX111" s="420"/>
      <c r="XAY111" s="420"/>
      <c r="XAZ111" s="420"/>
      <c r="XBA111" s="420"/>
      <c r="XBB111" s="420"/>
      <c r="XBC111" s="420"/>
      <c r="XBD111" s="420"/>
      <c r="XBE111" s="420"/>
      <c r="XBF111" s="420"/>
      <c r="XBG111" s="420"/>
      <c r="XBH111" s="420"/>
      <c r="XBI111" s="420"/>
      <c r="XBJ111" s="420"/>
      <c r="XBK111" s="420"/>
      <c r="XBL111" s="420"/>
      <c r="XBM111" s="420"/>
      <c r="XBN111" s="420"/>
      <c r="XBO111" s="420"/>
      <c r="XBP111" s="420"/>
      <c r="XBQ111" s="420"/>
      <c r="XBR111" s="420"/>
      <c r="XBS111" s="420"/>
      <c r="XBT111" s="420"/>
      <c r="XBU111" s="420"/>
      <c r="XBV111" s="420"/>
      <c r="XBW111" s="420"/>
      <c r="XBX111" s="420"/>
      <c r="XBY111" s="420"/>
      <c r="XBZ111" s="420"/>
      <c r="XCA111" s="420"/>
      <c r="XCB111" s="420"/>
      <c r="XCC111" s="420"/>
      <c r="XCD111" s="420"/>
      <c r="XCE111" s="420"/>
      <c r="XCF111" s="420"/>
      <c r="XCG111" s="420"/>
      <c r="XCH111" s="420"/>
      <c r="XCI111" s="420"/>
      <c r="XCJ111" s="420"/>
      <c r="XCK111" s="420"/>
      <c r="XCL111" s="420"/>
      <c r="XCM111" s="420"/>
      <c r="XCN111" s="420"/>
      <c r="XCO111" s="420"/>
      <c r="XCP111" s="420"/>
      <c r="XCQ111" s="420"/>
      <c r="XCR111" s="420"/>
      <c r="XCS111" s="420"/>
      <c r="XCT111" s="420"/>
      <c r="XCU111" s="420"/>
      <c r="XCV111" s="420"/>
      <c r="XCW111" s="420"/>
      <c r="XCX111" s="420"/>
      <c r="XCY111" s="420"/>
      <c r="XCZ111" s="420"/>
      <c r="XDA111" s="420"/>
      <c r="XDB111" s="420"/>
      <c r="XDC111" s="420"/>
      <c r="XDD111" s="420"/>
      <c r="XDE111" s="420"/>
      <c r="XDF111" s="420"/>
      <c r="XDG111" s="420"/>
      <c r="XDH111" s="420"/>
      <c r="XDI111" s="420"/>
      <c r="XDJ111" s="420"/>
      <c r="XDK111" s="420"/>
      <c r="XDL111" s="420"/>
      <c r="XDM111" s="420"/>
      <c r="XDN111" s="420"/>
      <c r="XDO111" s="420"/>
      <c r="XDP111" s="420"/>
      <c r="XDQ111" s="420"/>
      <c r="XDR111" s="420"/>
      <c r="XDS111" s="420"/>
      <c r="XDT111" s="420"/>
      <c r="XDU111" s="420"/>
      <c r="XDV111" s="420"/>
      <c r="XDW111" s="420"/>
      <c r="XDX111" s="420"/>
      <c r="XDY111" s="420"/>
      <c r="XDZ111" s="420"/>
      <c r="XEA111" s="420"/>
      <c r="XEB111" s="420"/>
      <c r="XEC111" s="420"/>
      <c r="XED111" s="420"/>
      <c r="XEE111" s="420"/>
      <c r="XEF111" s="420"/>
      <c r="XEG111" s="420"/>
      <c r="XEH111" s="420"/>
      <c r="XEI111" s="420"/>
      <c r="XEJ111" s="420"/>
      <c r="XEK111" s="420"/>
      <c r="XEL111" s="420"/>
      <c r="XEM111" s="420"/>
      <c r="XEN111" s="420"/>
      <c r="XEO111" s="420"/>
      <c r="XEP111" s="420"/>
      <c r="XEQ111" s="420"/>
      <c r="XER111" s="420"/>
      <c r="XES111" s="420"/>
      <c r="XET111" s="420"/>
      <c r="XEU111" s="420"/>
      <c r="XEV111" s="420"/>
      <c r="XEW111" s="420"/>
      <c r="XEX111" s="420"/>
      <c r="XEY111" s="420"/>
      <c r="XEZ111" s="420"/>
      <c r="XFA111" s="420"/>
      <c r="XFB111" s="420"/>
      <c r="XFC111" s="420"/>
      <c r="XFD111" s="420"/>
    </row>
    <row r="112" spans="1:16384" s="101" customFormat="1" ht="13.5">
      <c r="A112" s="140"/>
      <c r="B112" s="419"/>
      <c r="C112" s="419"/>
      <c r="D112" s="419"/>
      <c r="E112" s="419"/>
      <c r="F112" s="419"/>
      <c r="G112" s="419"/>
      <c r="H112" s="419"/>
      <c r="I112" s="419"/>
      <c r="J112" s="419"/>
      <c r="K112" s="419"/>
      <c r="L112" s="419"/>
      <c r="M112" s="419"/>
      <c r="N112" s="419"/>
      <c r="O112" s="425"/>
      <c r="P112" s="425"/>
      <c r="Q112" s="425"/>
      <c r="R112" s="425"/>
      <c r="S112" s="425"/>
      <c r="T112" s="425"/>
      <c r="U112" s="425"/>
      <c r="V112" s="425"/>
      <c r="W112" s="425"/>
      <c r="X112" s="425"/>
      <c r="Y112" s="425"/>
      <c r="Z112" s="425"/>
      <c r="AA112" s="425"/>
      <c r="AB112" s="425"/>
      <c r="AC112" s="425"/>
      <c r="AD112" s="425"/>
      <c r="AE112" s="425"/>
      <c r="AF112" s="425"/>
      <c r="AG112" s="425"/>
      <c r="AH112" s="425"/>
      <c r="AI112" s="425"/>
      <c r="AJ112" s="425"/>
      <c r="AK112" s="425"/>
      <c r="AL112" s="425"/>
      <c r="AM112" s="425"/>
      <c r="AN112" s="425"/>
      <c r="AO112" s="425"/>
      <c r="AP112" s="426"/>
      <c r="AQ112" s="426"/>
      <c r="AR112" s="426"/>
      <c r="AS112" s="426"/>
      <c r="AT112" s="426"/>
      <c r="AU112" s="426"/>
      <c r="AV112" s="426"/>
      <c r="AW112" s="426"/>
      <c r="AX112" s="426"/>
      <c r="AY112" s="426"/>
      <c r="AZ112" s="99"/>
      <c r="BA112" s="424"/>
      <c r="BB112" s="424"/>
      <c r="BC112" s="420"/>
      <c r="BD112" s="420"/>
      <c r="BE112" s="420"/>
      <c r="BF112" s="420"/>
      <c r="BG112" s="420"/>
      <c r="BH112" s="420"/>
      <c r="BI112" s="420"/>
      <c r="BJ112" s="420"/>
      <c r="BK112" s="420"/>
      <c r="BL112" s="420"/>
      <c r="BM112" s="420"/>
      <c r="BN112" s="420"/>
      <c r="BO112" s="420"/>
      <c r="BP112" s="420"/>
      <c r="BQ112" s="420"/>
      <c r="BR112" s="420"/>
      <c r="BS112" s="420"/>
      <c r="BT112" s="420"/>
      <c r="BU112" s="420"/>
      <c r="BV112" s="420"/>
      <c r="BW112" s="420"/>
      <c r="BX112" s="420"/>
      <c r="BY112" s="420"/>
      <c r="BZ112" s="420"/>
      <c r="CA112" s="420"/>
      <c r="CB112" s="420"/>
      <c r="CC112" s="420"/>
      <c r="CD112" s="420"/>
      <c r="CE112" s="420"/>
      <c r="CF112" s="420"/>
      <c r="CG112" s="420"/>
      <c r="CH112" s="420"/>
      <c r="CI112" s="420"/>
      <c r="CJ112" s="420"/>
      <c r="CK112" s="420"/>
      <c r="CL112" s="420"/>
      <c r="CM112" s="420"/>
      <c r="CN112" s="420"/>
      <c r="CO112" s="420"/>
      <c r="CP112" s="420"/>
      <c r="CQ112" s="420"/>
      <c r="CR112" s="420"/>
      <c r="CS112" s="420"/>
      <c r="CT112" s="420"/>
      <c r="CU112" s="420"/>
      <c r="CV112" s="420"/>
      <c r="CW112" s="420"/>
      <c r="CX112" s="420"/>
      <c r="CY112" s="420"/>
      <c r="CZ112" s="420"/>
      <c r="DA112" s="420"/>
      <c r="DB112" s="420"/>
      <c r="DC112" s="420"/>
      <c r="DD112" s="420"/>
      <c r="DE112" s="420"/>
      <c r="DF112" s="420"/>
      <c r="DG112" s="420"/>
      <c r="DH112" s="420"/>
      <c r="DI112" s="420"/>
      <c r="DJ112" s="420"/>
      <c r="DK112" s="420"/>
      <c r="DL112" s="420"/>
      <c r="DM112" s="420"/>
      <c r="DN112" s="420"/>
      <c r="DO112" s="420"/>
      <c r="DP112" s="420"/>
      <c r="DQ112" s="420"/>
      <c r="DR112" s="420"/>
      <c r="DS112" s="420"/>
      <c r="DT112" s="420"/>
      <c r="DU112" s="420"/>
      <c r="DV112" s="420"/>
      <c r="DW112" s="420"/>
      <c r="DX112" s="420"/>
      <c r="DY112" s="420"/>
      <c r="DZ112" s="420"/>
      <c r="EA112" s="420"/>
      <c r="EB112" s="420"/>
      <c r="EC112" s="420"/>
      <c r="ED112" s="420"/>
      <c r="EE112" s="420"/>
      <c r="EF112" s="420"/>
      <c r="EG112" s="420"/>
      <c r="EH112" s="420"/>
      <c r="EI112" s="420"/>
      <c r="EJ112" s="420"/>
      <c r="EK112" s="420"/>
      <c r="EL112" s="420"/>
      <c r="EM112" s="420"/>
      <c r="EN112" s="420"/>
      <c r="EO112" s="420"/>
      <c r="EP112" s="420"/>
      <c r="EQ112" s="420"/>
      <c r="ER112" s="420"/>
      <c r="ES112" s="420"/>
      <c r="ET112" s="420"/>
      <c r="EU112" s="420"/>
      <c r="EV112" s="420"/>
      <c r="EW112" s="420"/>
      <c r="EX112" s="420"/>
      <c r="EY112" s="420"/>
      <c r="EZ112" s="420"/>
      <c r="FA112" s="420"/>
      <c r="FB112" s="420"/>
      <c r="FC112" s="420"/>
      <c r="FD112" s="420"/>
      <c r="FE112" s="420"/>
      <c r="FF112" s="420"/>
      <c r="FG112" s="420"/>
      <c r="FH112" s="420"/>
      <c r="FI112" s="420"/>
      <c r="FJ112" s="420"/>
      <c r="FK112" s="420"/>
      <c r="FL112" s="420"/>
      <c r="FM112" s="420"/>
      <c r="FN112" s="420"/>
      <c r="FO112" s="420"/>
      <c r="FP112" s="420"/>
      <c r="FQ112" s="420"/>
      <c r="FR112" s="420"/>
      <c r="FS112" s="420"/>
      <c r="FT112" s="420"/>
      <c r="FU112" s="420"/>
      <c r="FV112" s="420"/>
      <c r="FW112" s="420"/>
      <c r="FX112" s="420"/>
      <c r="FY112" s="420"/>
      <c r="FZ112" s="420"/>
      <c r="GA112" s="420"/>
      <c r="GB112" s="420"/>
      <c r="GC112" s="420"/>
      <c r="GD112" s="420"/>
      <c r="GE112" s="420"/>
      <c r="GF112" s="420"/>
      <c r="GG112" s="420"/>
      <c r="GH112" s="420"/>
      <c r="GI112" s="420"/>
      <c r="GJ112" s="420"/>
      <c r="GK112" s="420"/>
      <c r="GL112" s="420"/>
      <c r="GM112" s="420"/>
      <c r="GN112" s="420"/>
      <c r="GO112" s="420"/>
      <c r="GP112" s="420"/>
      <c r="GQ112" s="420"/>
      <c r="GR112" s="420"/>
      <c r="GS112" s="420"/>
      <c r="GT112" s="420"/>
      <c r="GU112" s="420"/>
      <c r="GV112" s="420"/>
      <c r="GW112" s="420"/>
      <c r="GX112" s="420"/>
      <c r="GY112" s="420"/>
      <c r="GZ112" s="420"/>
      <c r="HA112" s="420"/>
      <c r="HB112" s="420"/>
      <c r="HC112" s="420"/>
      <c r="HD112" s="420"/>
      <c r="HE112" s="420"/>
      <c r="HF112" s="420"/>
      <c r="HG112" s="420"/>
      <c r="HH112" s="420"/>
      <c r="HI112" s="420"/>
      <c r="HJ112" s="420"/>
      <c r="HK112" s="420"/>
      <c r="HL112" s="420"/>
      <c r="HM112" s="420"/>
      <c r="HN112" s="420"/>
      <c r="HO112" s="420"/>
      <c r="HP112" s="420"/>
      <c r="HQ112" s="420"/>
      <c r="HR112" s="420"/>
      <c r="HS112" s="420"/>
      <c r="HT112" s="420"/>
      <c r="HU112" s="420"/>
      <c r="HV112" s="420"/>
      <c r="HW112" s="420"/>
      <c r="HX112" s="420"/>
      <c r="HY112" s="420"/>
      <c r="HZ112" s="420"/>
      <c r="IA112" s="420"/>
      <c r="IB112" s="420"/>
      <c r="IC112" s="420"/>
      <c r="ID112" s="420"/>
      <c r="IE112" s="420"/>
      <c r="IF112" s="420"/>
      <c r="IG112" s="420"/>
      <c r="IH112" s="420"/>
      <c r="II112" s="420"/>
      <c r="IJ112" s="420"/>
      <c r="IK112" s="420"/>
      <c r="IL112" s="420"/>
      <c r="IM112" s="420"/>
      <c r="IN112" s="420"/>
      <c r="IO112" s="420"/>
      <c r="IP112" s="420"/>
      <c r="IQ112" s="420"/>
      <c r="IR112" s="420"/>
      <c r="IS112" s="420"/>
      <c r="IT112" s="420"/>
      <c r="IU112" s="420"/>
      <c r="IV112" s="420"/>
      <c r="IW112" s="420"/>
      <c r="IX112" s="420"/>
      <c r="IY112" s="420"/>
      <c r="IZ112" s="420"/>
      <c r="JA112" s="420"/>
      <c r="JB112" s="420"/>
      <c r="JC112" s="420"/>
      <c r="JD112" s="420"/>
      <c r="JE112" s="420"/>
      <c r="JF112" s="420"/>
      <c r="JG112" s="420"/>
      <c r="JH112" s="420"/>
      <c r="JI112" s="420"/>
      <c r="JJ112" s="420"/>
      <c r="JK112" s="420"/>
      <c r="JL112" s="420"/>
      <c r="JM112" s="420"/>
      <c r="JN112" s="420"/>
      <c r="JO112" s="420"/>
      <c r="JP112" s="420"/>
      <c r="JQ112" s="420"/>
      <c r="JR112" s="420"/>
      <c r="JS112" s="420"/>
      <c r="JT112" s="420"/>
      <c r="JU112" s="420"/>
      <c r="JV112" s="420"/>
      <c r="JW112" s="420"/>
      <c r="JX112" s="420"/>
      <c r="JY112" s="420"/>
      <c r="JZ112" s="420"/>
      <c r="KA112" s="420"/>
      <c r="KB112" s="420"/>
      <c r="KC112" s="420"/>
      <c r="KD112" s="420"/>
      <c r="KE112" s="420"/>
      <c r="KF112" s="420"/>
      <c r="KG112" s="420"/>
      <c r="KH112" s="420"/>
      <c r="KI112" s="420"/>
      <c r="KJ112" s="420"/>
      <c r="KK112" s="420"/>
      <c r="KL112" s="420"/>
      <c r="KM112" s="420"/>
      <c r="KN112" s="420"/>
      <c r="KO112" s="420"/>
      <c r="KP112" s="420"/>
      <c r="KQ112" s="420"/>
      <c r="KR112" s="420"/>
      <c r="KS112" s="420"/>
      <c r="KT112" s="420"/>
      <c r="KU112" s="420"/>
      <c r="KV112" s="420"/>
      <c r="KW112" s="420"/>
      <c r="KX112" s="420"/>
      <c r="KY112" s="420"/>
      <c r="KZ112" s="420"/>
      <c r="LA112" s="420"/>
      <c r="LB112" s="420"/>
      <c r="LC112" s="420"/>
      <c r="LD112" s="420"/>
      <c r="LE112" s="420"/>
      <c r="LF112" s="420"/>
      <c r="LG112" s="420"/>
      <c r="LH112" s="420"/>
      <c r="LI112" s="420"/>
      <c r="LJ112" s="420"/>
      <c r="LK112" s="420"/>
      <c r="LL112" s="420"/>
      <c r="LM112" s="420"/>
      <c r="LN112" s="420"/>
      <c r="LO112" s="420"/>
      <c r="LP112" s="420"/>
      <c r="LQ112" s="420"/>
      <c r="LR112" s="420"/>
      <c r="LS112" s="420"/>
      <c r="LT112" s="420"/>
      <c r="LU112" s="420"/>
      <c r="LV112" s="420"/>
      <c r="LW112" s="420"/>
      <c r="LX112" s="420"/>
      <c r="LY112" s="420"/>
      <c r="LZ112" s="420"/>
      <c r="MA112" s="420"/>
      <c r="MB112" s="420"/>
      <c r="MC112" s="420"/>
      <c r="MD112" s="420"/>
      <c r="ME112" s="420"/>
      <c r="MF112" s="420"/>
      <c r="MG112" s="420"/>
      <c r="MH112" s="420"/>
      <c r="MI112" s="420"/>
      <c r="MJ112" s="420"/>
      <c r="MK112" s="420"/>
      <c r="ML112" s="420"/>
      <c r="MM112" s="420"/>
      <c r="MN112" s="420"/>
      <c r="MO112" s="420"/>
      <c r="MP112" s="420"/>
      <c r="MQ112" s="420"/>
      <c r="MR112" s="420"/>
      <c r="MS112" s="420"/>
      <c r="MT112" s="420"/>
      <c r="MU112" s="420"/>
      <c r="MV112" s="420"/>
      <c r="MW112" s="420"/>
      <c r="MX112" s="420"/>
      <c r="MY112" s="420"/>
      <c r="MZ112" s="420"/>
      <c r="NA112" s="420"/>
      <c r="NB112" s="420"/>
      <c r="NC112" s="420"/>
      <c r="ND112" s="420"/>
      <c r="NE112" s="420"/>
      <c r="NF112" s="420"/>
      <c r="NG112" s="420"/>
      <c r="NH112" s="420"/>
      <c r="NI112" s="420"/>
      <c r="NJ112" s="420"/>
      <c r="NK112" s="420"/>
      <c r="NL112" s="420"/>
      <c r="NM112" s="420"/>
      <c r="NN112" s="420"/>
      <c r="NO112" s="420"/>
      <c r="NP112" s="420"/>
      <c r="NQ112" s="420"/>
      <c r="NR112" s="420"/>
      <c r="NS112" s="420"/>
      <c r="NT112" s="420"/>
      <c r="NU112" s="420"/>
      <c r="NV112" s="420"/>
      <c r="NW112" s="420"/>
      <c r="NX112" s="420"/>
      <c r="NY112" s="420"/>
      <c r="NZ112" s="420"/>
      <c r="OA112" s="420"/>
      <c r="OB112" s="420"/>
      <c r="OC112" s="420"/>
      <c r="OD112" s="420"/>
      <c r="OE112" s="420"/>
      <c r="OF112" s="420"/>
      <c r="OG112" s="420"/>
      <c r="OH112" s="420"/>
      <c r="OI112" s="420"/>
      <c r="OJ112" s="420"/>
      <c r="OK112" s="420"/>
      <c r="OL112" s="420"/>
      <c r="OM112" s="420"/>
      <c r="ON112" s="420"/>
      <c r="OO112" s="420"/>
      <c r="OP112" s="420"/>
      <c r="OQ112" s="420"/>
      <c r="OR112" s="420"/>
      <c r="OS112" s="420"/>
      <c r="OT112" s="420"/>
      <c r="OU112" s="420"/>
      <c r="OV112" s="420"/>
      <c r="OW112" s="420"/>
      <c r="OX112" s="420"/>
      <c r="OY112" s="420"/>
      <c r="OZ112" s="420"/>
      <c r="PA112" s="420"/>
      <c r="PB112" s="420"/>
      <c r="PC112" s="420"/>
      <c r="PD112" s="420"/>
      <c r="PE112" s="420"/>
      <c r="PF112" s="420"/>
      <c r="PG112" s="420"/>
      <c r="PH112" s="420"/>
      <c r="PI112" s="420"/>
      <c r="PJ112" s="420"/>
      <c r="PK112" s="420"/>
      <c r="PL112" s="420"/>
      <c r="PM112" s="420"/>
      <c r="PN112" s="420"/>
      <c r="PO112" s="420"/>
      <c r="PP112" s="420"/>
      <c r="PQ112" s="420"/>
      <c r="PR112" s="420"/>
      <c r="PS112" s="420"/>
      <c r="PT112" s="420"/>
      <c r="PU112" s="420"/>
      <c r="PV112" s="420"/>
      <c r="PW112" s="420"/>
      <c r="PX112" s="420"/>
      <c r="PY112" s="420"/>
      <c r="PZ112" s="420"/>
      <c r="QA112" s="420"/>
      <c r="QB112" s="420"/>
      <c r="QC112" s="420"/>
      <c r="QD112" s="420"/>
      <c r="QE112" s="420"/>
      <c r="QF112" s="420"/>
      <c r="QG112" s="420"/>
      <c r="QH112" s="420"/>
      <c r="QI112" s="420"/>
      <c r="QJ112" s="420"/>
      <c r="QK112" s="420"/>
      <c r="QL112" s="420"/>
      <c r="QM112" s="420"/>
      <c r="QN112" s="420"/>
      <c r="QO112" s="420"/>
      <c r="QP112" s="420"/>
      <c r="QQ112" s="420"/>
      <c r="QR112" s="420"/>
      <c r="QS112" s="420"/>
      <c r="QT112" s="420"/>
      <c r="QU112" s="420"/>
      <c r="QV112" s="420"/>
      <c r="QW112" s="420"/>
      <c r="QX112" s="420"/>
      <c r="QY112" s="420"/>
      <c r="QZ112" s="420"/>
      <c r="RA112" s="420"/>
      <c r="RB112" s="420"/>
      <c r="RC112" s="420"/>
      <c r="RD112" s="420"/>
      <c r="RE112" s="420"/>
      <c r="RF112" s="420"/>
      <c r="RG112" s="420"/>
      <c r="RH112" s="420"/>
      <c r="RI112" s="420"/>
      <c r="RJ112" s="420"/>
      <c r="RK112" s="420"/>
      <c r="RL112" s="420"/>
      <c r="RM112" s="420"/>
      <c r="RN112" s="420"/>
      <c r="RO112" s="420"/>
      <c r="RP112" s="420"/>
      <c r="RQ112" s="420"/>
      <c r="RR112" s="420"/>
      <c r="RS112" s="420"/>
      <c r="RT112" s="420"/>
      <c r="RU112" s="420"/>
      <c r="RV112" s="420"/>
      <c r="RW112" s="420"/>
      <c r="RX112" s="420"/>
      <c r="RY112" s="420"/>
      <c r="RZ112" s="420"/>
      <c r="SA112" s="420"/>
      <c r="SB112" s="420"/>
      <c r="SC112" s="420"/>
      <c r="SD112" s="420"/>
      <c r="SE112" s="420"/>
      <c r="SF112" s="420"/>
      <c r="SG112" s="420"/>
      <c r="SH112" s="420"/>
      <c r="SI112" s="420"/>
      <c r="SJ112" s="420"/>
      <c r="SK112" s="420"/>
      <c r="SL112" s="420"/>
      <c r="SM112" s="420"/>
      <c r="SN112" s="420"/>
      <c r="SO112" s="420"/>
      <c r="SP112" s="420"/>
      <c r="SQ112" s="420"/>
      <c r="SR112" s="420"/>
      <c r="SS112" s="420"/>
      <c r="ST112" s="420"/>
      <c r="SU112" s="420"/>
      <c r="SV112" s="420"/>
      <c r="SW112" s="420"/>
      <c r="SX112" s="420"/>
      <c r="SY112" s="420"/>
      <c r="SZ112" s="420"/>
      <c r="TA112" s="420"/>
      <c r="TB112" s="420"/>
      <c r="TC112" s="420"/>
      <c r="TD112" s="420"/>
      <c r="TE112" s="420"/>
      <c r="TF112" s="420"/>
      <c r="TG112" s="420"/>
      <c r="TH112" s="420"/>
      <c r="TI112" s="420"/>
      <c r="TJ112" s="420"/>
      <c r="TK112" s="420"/>
      <c r="TL112" s="420"/>
      <c r="TM112" s="420"/>
      <c r="TN112" s="420"/>
      <c r="TO112" s="420"/>
      <c r="TP112" s="420"/>
      <c r="TQ112" s="420"/>
      <c r="TR112" s="420"/>
      <c r="TS112" s="420"/>
      <c r="TT112" s="420"/>
      <c r="TU112" s="420"/>
      <c r="TV112" s="420"/>
      <c r="TW112" s="420"/>
      <c r="TX112" s="420"/>
      <c r="TY112" s="420"/>
      <c r="TZ112" s="420"/>
      <c r="UA112" s="420"/>
      <c r="UB112" s="420"/>
      <c r="UC112" s="420"/>
      <c r="UD112" s="420"/>
      <c r="UE112" s="420"/>
      <c r="UF112" s="420"/>
      <c r="UG112" s="420"/>
      <c r="UH112" s="420"/>
      <c r="UI112" s="420"/>
      <c r="UJ112" s="420"/>
      <c r="UK112" s="420"/>
      <c r="UL112" s="420"/>
      <c r="UM112" s="420"/>
      <c r="UN112" s="420"/>
      <c r="UO112" s="420"/>
      <c r="UP112" s="420"/>
      <c r="UQ112" s="420"/>
      <c r="UR112" s="420"/>
      <c r="US112" s="420"/>
      <c r="UT112" s="420"/>
      <c r="UU112" s="420"/>
      <c r="UV112" s="420"/>
      <c r="UW112" s="420"/>
      <c r="UX112" s="420"/>
      <c r="UY112" s="420"/>
      <c r="UZ112" s="420"/>
      <c r="VA112" s="420"/>
      <c r="VB112" s="420"/>
      <c r="VC112" s="420"/>
      <c r="VD112" s="420"/>
      <c r="VE112" s="420"/>
      <c r="VF112" s="420"/>
      <c r="VG112" s="420"/>
      <c r="VH112" s="420"/>
      <c r="VI112" s="420"/>
      <c r="VJ112" s="420"/>
      <c r="VK112" s="420"/>
      <c r="VL112" s="420"/>
      <c r="VM112" s="420"/>
      <c r="VN112" s="420"/>
      <c r="VO112" s="420"/>
      <c r="VP112" s="420"/>
      <c r="VQ112" s="420"/>
      <c r="VR112" s="420"/>
      <c r="VS112" s="420"/>
      <c r="VT112" s="420"/>
      <c r="VU112" s="420"/>
      <c r="VV112" s="420"/>
      <c r="VW112" s="420"/>
      <c r="VX112" s="420"/>
      <c r="VY112" s="420"/>
      <c r="VZ112" s="420"/>
      <c r="WA112" s="420"/>
      <c r="WB112" s="420"/>
      <c r="WC112" s="420"/>
      <c r="WD112" s="420"/>
      <c r="WE112" s="420"/>
      <c r="WF112" s="420"/>
      <c r="WG112" s="420"/>
      <c r="WH112" s="420"/>
      <c r="WI112" s="420"/>
      <c r="WJ112" s="420"/>
      <c r="WK112" s="420"/>
      <c r="WL112" s="420"/>
      <c r="WM112" s="420"/>
      <c r="WN112" s="420"/>
      <c r="WO112" s="420"/>
      <c r="WP112" s="420"/>
      <c r="WQ112" s="420"/>
      <c r="WR112" s="420"/>
      <c r="WS112" s="420"/>
      <c r="WT112" s="420"/>
      <c r="WU112" s="420"/>
      <c r="WV112" s="420"/>
      <c r="WW112" s="420"/>
      <c r="WX112" s="420"/>
      <c r="WY112" s="420"/>
      <c r="WZ112" s="420"/>
      <c r="XA112" s="420"/>
      <c r="XB112" s="420"/>
      <c r="XC112" s="420"/>
      <c r="XD112" s="420"/>
      <c r="XE112" s="420"/>
      <c r="XF112" s="420"/>
      <c r="XG112" s="420"/>
      <c r="XH112" s="420"/>
      <c r="XI112" s="420"/>
      <c r="XJ112" s="420"/>
      <c r="XK112" s="420"/>
      <c r="XL112" s="420"/>
      <c r="XM112" s="420"/>
      <c r="XN112" s="420"/>
      <c r="XO112" s="420"/>
      <c r="XP112" s="420"/>
      <c r="XQ112" s="420"/>
      <c r="XR112" s="420"/>
      <c r="XS112" s="420"/>
      <c r="XT112" s="420"/>
      <c r="XU112" s="420"/>
      <c r="XV112" s="420"/>
      <c r="XW112" s="420"/>
      <c r="XX112" s="420"/>
      <c r="XY112" s="420"/>
      <c r="XZ112" s="420"/>
      <c r="YA112" s="420"/>
      <c r="YB112" s="420"/>
      <c r="YC112" s="420"/>
      <c r="YD112" s="420"/>
      <c r="YE112" s="420"/>
      <c r="YF112" s="420"/>
      <c r="YG112" s="420"/>
      <c r="YH112" s="420"/>
      <c r="YI112" s="420"/>
      <c r="YJ112" s="420"/>
      <c r="YK112" s="420"/>
      <c r="YL112" s="420"/>
      <c r="YM112" s="420"/>
      <c r="YN112" s="420"/>
      <c r="YO112" s="420"/>
      <c r="YP112" s="420"/>
      <c r="YQ112" s="420"/>
      <c r="YR112" s="420"/>
      <c r="YS112" s="420"/>
      <c r="YT112" s="420"/>
      <c r="YU112" s="420"/>
      <c r="YV112" s="420"/>
      <c r="YW112" s="420"/>
      <c r="YX112" s="420"/>
      <c r="YY112" s="420"/>
      <c r="YZ112" s="420"/>
      <c r="ZA112" s="420"/>
      <c r="ZB112" s="420"/>
      <c r="ZC112" s="420"/>
      <c r="ZD112" s="420"/>
      <c r="ZE112" s="420"/>
      <c r="ZF112" s="420"/>
      <c r="ZG112" s="420"/>
      <c r="ZH112" s="420"/>
      <c r="ZI112" s="420"/>
      <c r="ZJ112" s="420"/>
      <c r="ZK112" s="420"/>
      <c r="ZL112" s="420"/>
      <c r="ZM112" s="420"/>
      <c r="ZN112" s="420"/>
      <c r="ZO112" s="420"/>
      <c r="ZP112" s="420"/>
      <c r="ZQ112" s="420"/>
      <c r="ZR112" s="420"/>
      <c r="ZS112" s="420"/>
      <c r="ZT112" s="420"/>
      <c r="ZU112" s="420"/>
      <c r="ZV112" s="420"/>
      <c r="ZW112" s="420"/>
      <c r="ZX112" s="420"/>
      <c r="ZY112" s="420"/>
      <c r="ZZ112" s="420"/>
      <c r="AAA112" s="420"/>
      <c r="AAB112" s="420"/>
      <c r="AAC112" s="420"/>
      <c r="AAD112" s="420"/>
      <c r="AAE112" s="420"/>
      <c r="AAF112" s="420"/>
      <c r="AAG112" s="420"/>
      <c r="AAH112" s="420"/>
      <c r="AAI112" s="420"/>
      <c r="AAJ112" s="420"/>
      <c r="AAK112" s="420"/>
      <c r="AAL112" s="420"/>
      <c r="AAM112" s="420"/>
      <c r="AAN112" s="420"/>
      <c r="AAO112" s="420"/>
      <c r="AAP112" s="420"/>
      <c r="AAQ112" s="420"/>
      <c r="AAR112" s="420"/>
      <c r="AAS112" s="420"/>
      <c r="AAT112" s="420"/>
      <c r="AAU112" s="420"/>
      <c r="AAV112" s="420"/>
      <c r="AAW112" s="420"/>
      <c r="AAX112" s="420"/>
      <c r="AAY112" s="420"/>
      <c r="AAZ112" s="420"/>
      <c r="ABA112" s="420"/>
      <c r="ABB112" s="420"/>
      <c r="ABC112" s="420"/>
      <c r="ABD112" s="420"/>
      <c r="ABE112" s="420"/>
      <c r="ABF112" s="420"/>
      <c r="ABG112" s="420"/>
      <c r="ABH112" s="420"/>
      <c r="ABI112" s="420"/>
      <c r="ABJ112" s="420"/>
      <c r="ABK112" s="420"/>
      <c r="ABL112" s="420"/>
      <c r="ABM112" s="420"/>
      <c r="ABN112" s="420"/>
      <c r="ABO112" s="420"/>
      <c r="ABP112" s="420"/>
      <c r="ABQ112" s="420"/>
      <c r="ABR112" s="420"/>
      <c r="ABS112" s="420"/>
      <c r="ABT112" s="420"/>
      <c r="ABU112" s="420"/>
      <c r="ABV112" s="420"/>
      <c r="ABW112" s="420"/>
      <c r="ABX112" s="420"/>
      <c r="ABY112" s="420"/>
      <c r="ABZ112" s="420"/>
      <c r="ACA112" s="420"/>
      <c r="ACB112" s="420"/>
      <c r="ACC112" s="420"/>
      <c r="ACD112" s="420"/>
      <c r="ACE112" s="420"/>
      <c r="ACF112" s="420"/>
      <c r="ACG112" s="420"/>
      <c r="ACH112" s="420"/>
      <c r="ACI112" s="420"/>
      <c r="ACJ112" s="420"/>
      <c r="ACK112" s="420"/>
      <c r="ACL112" s="420"/>
      <c r="ACM112" s="420"/>
      <c r="ACN112" s="420"/>
      <c r="ACO112" s="420"/>
      <c r="ACP112" s="420"/>
      <c r="ACQ112" s="420"/>
      <c r="ACR112" s="420"/>
      <c r="ACS112" s="420"/>
      <c r="ACT112" s="420"/>
      <c r="ACU112" s="420"/>
      <c r="ACV112" s="420"/>
      <c r="ACW112" s="420"/>
      <c r="ACX112" s="420"/>
      <c r="ACY112" s="420"/>
      <c r="ACZ112" s="420"/>
      <c r="ADA112" s="420"/>
      <c r="ADB112" s="420"/>
      <c r="ADC112" s="420"/>
      <c r="ADD112" s="420"/>
      <c r="ADE112" s="420"/>
      <c r="ADF112" s="420"/>
      <c r="ADG112" s="420"/>
      <c r="ADH112" s="420"/>
      <c r="ADI112" s="420"/>
      <c r="ADJ112" s="420"/>
      <c r="ADK112" s="420"/>
      <c r="ADL112" s="420"/>
      <c r="ADM112" s="420"/>
      <c r="ADN112" s="420"/>
      <c r="ADO112" s="420"/>
      <c r="ADP112" s="420"/>
      <c r="ADQ112" s="420"/>
      <c r="ADR112" s="420"/>
      <c r="ADS112" s="420"/>
      <c r="ADT112" s="420"/>
      <c r="ADU112" s="420"/>
      <c r="ADV112" s="420"/>
      <c r="ADW112" s="420"/>
      <c r="ADX112" s="420"/>
      <c r="ADY112" s="420"/>
      <c r="ADZ112" s="420"/>
      <c r="AEA112" s="420"/>
      <c r="AEB112" s="420"/>
      <c r="AEC112" s="420"/>
      <c r="AED112" s="420"/>
      <c r="AEE112" s="420"/>
      <c r="AEF112" s="420"/>
      <c r="AEG112" s="420"/>
      <c r="AEH112" s="420"/>
      <c r="AEI112" s="420"/>
      <c r="AEJ112" s="420"/>
      <c r="AEK112" s="420"/>
      <c r="AEL112" s="420"/>
      <c r="AEM112" s="420"/>
      <c r="AEN112" s="420"/>
      <c r="AEO112" s="420"/>
      <c r="AEP112" s="420"/>
      <c r="AEQ112" s="420"/>
      <c r="AER112" s="420"/>
      <c r="AES112" s="420"/>
      <c r="AET112" s="420"/>
      <c r="AEU112" s="420"/>
      <c r="AEV112" s="420"/>
      <c r="AEW112" s="420"/>
      <c r="AEX112" s="420"/>
      <c r="AEY112" s="420"/>
      <c r="AEZ112" s="420"/>
      <c r="AFA112" s="420"/>
      <c r="AFB112" s="420"/>
      <c r="AFC112" s="420"/>
      <c r="AFD112" s="420"/>
      <c r="AFE112" s="420"/>
      <c r="AFF112" s="420"/>
      <c r="AFG112" s="420"/>
      <c r="AFH112" s="420"/>
      <c r="AFI112" s="420"/>
      <c r="AFJ112" s="420"/>
      <c r="AFK112" s="420"/>
      <c r="AFL112" s="420"/>
      <c r="AFM112" s="420"/>
      <c r="AFN112" s="420"/>
      <c r="AFO112" s="420"/>
      <c r="AFP112" s="420"/>
      <c r="AFQ112" s="420"/>
      <c r="AFR112" s="420"/>
      <c r="AFS112" s="420"/>
      <c r="AFT112" s="420"/>
      <c r="AFU112" s="420"/>
      <c r="AFV112" s="420"/>
      <c r="AFW112" s="420"/>
      <c r="AFX112" s="420"/>
      <c r="AFY112" s="420"/>
      <c r="AFZ112" s="420"/>
      <c r="AGA112" s="420"/>
      <c r="AGB112" s="420"/>
      <c r="AGC112" s="420"/>
      <c r="AGD112" s="420"/>
      <c r="AGE112" s="420"/>
      <c r="AGF112" s="420"/>
      <c r="AGG112" s="420"/>
      <c r="AGH112" s="420"/>
      <c r="AGI112" s="420"/>
      <c r="AGJ112" s="420"/>
      <c r="AGK112" s="420"/>
      <c r="AGL112" s="420"/>
      <c r="AGM112" s="420"/>
      <c r="AGN112" s="420"/>
      <c r="AGO112" s="420"/>
      <c r="AGP112" s="420"/>
      <c r="AGQ112" s="420"/>
      <c r="AGR112" s="420"/>
      <c r="AGS112" s="420"/>
      <c r="AGT112" s="420"/>
      <c r="AGU112" s="420"/>
      <c r="AGV112" s="420"/>
      <c r="AGW112" s="420"/>
      <c r="AGX112" s="420"/>
      <c r="AGY112" s="420"/>
      <c r="AGZ112" s="420"/>
      <c r="AHA112" s="420"/>
      <c r="AHB112" s="420"/>
      <c r="AHC112" s="420"/>
      <c r="AHD112" s="420"/>
      <c r="AHE112" s="420"/>
      <c r="AHF112" s="420"/>
      <c r="AHG112" s="420"/>
      <c r="AHH112" s="420"/>
      <c r="AHI112" s="420"/>
      <c r="AHJ112" s="420"/>
      <c r="AHK112" s="420"/>
      <c r="AHL112" s="420"/>
      <c r="AHM112" s="420"/>
      <c r="AHN112" s="420"/>
      <c r="AHO112" s="420"/>
      <c r="AHP112" s="420"/>
      <c r="AHQ112" s="420"/>
      <c r="AHR112" s="420"/>
      <c r="AHS112" s="420"/>
      <c r="AHT112" s="420"/>
      <c r="AHU112" s="420"/>
      <c r="AHV112" s="420"/>
      <c r="AHW112" s="420"/>
      <c r="AHX112" s="420"/>
      <c r="AHY112" s="420"/>
      <c r="AHZ112" s="420"/>
      <c r="AIA112" s="420"/>
      <c r="AIB112" s="420"/>
      <c r="AIC112" s="420"/>
      <c r="AID112" s="420"/>
      <c r="AIE112" s="420"/>
      <c r="AIF112" s="420"/>
      <c r="AIG112" s="420"/>
      <c r="AIH112" s="420"/>
      <c r="AII112" s="420"/>
      <c r="AIJ112" s="420"/>
      <c r="AIK112" s="420"/>
      <c r="AIL112" s="420"/>
      <c r="AIM112" s="420"/>
      <c r="AIN112" s="420"/>
      <c r="AIO112" s="420"/>
      <c r="AIP112" s="420"/>
      <c r="AIQ112" s="420"/>
      <c r="AIR112" s="420"/>
      <c r="AIS112" s="420"/>
      <c r="AIT112" s="420"/>
      <c r="AIU112" s="420"/>
      <c r="AIV112" s="420"/>
      <c r="AIW112" s="420"/>
      <c r="AIX112" s="420"/>
      <c r="AIY112" s="420"/>
      <c r="AIZ112" s="420"/>
      <c r="AJA112" s="420"/>
      <c r="AJB112" s="420"/>
      <c r="AJC112" s="420"/>
      <c r="AJD112" s="420"/>
      <c r="AJE112" s="420"/>
      <c r="AJF112" s="420"/>
      <c r="AJG112" s="420"/>
      <c r="AJH112" s="420"/>
      <c r="AJI112" s="420"/>
      <c r="AJJ112" s="420"/>
      <c r="AJK112" s="420"/>
      <c r="AJL112" s="420"/>
      <c r="AJM112" s="420"/>
      <c r="AJN112" s="420"/>
      <c r="AJO112" s="420"/>
      <c r="AJP112" s="420"/>
      <c r="AJQ112" s="420"/>
      <c r="AJR112" s="420"/>
      <c r="AJS112" s="420"/>
      <c r="AJT112" s="420"/>
      <c r="AJU112" s="420"/>
      <c r="AJV112" s="420"/>
      <c r="AJW112" s="420"/>
      <c r="AJX112" s="420"/>
      <c r="AJY112" s="420"/>
      <c r="AJZ112" s="420"/>
      <c r="AKA112" s="420"/>
      <c r="AKB112" s="420"/>
      <c r="AKC112" s="420"/>
      <c r="AKD112" s="420"/>
      <c r="AKE112" s="420"/>
      <c r="AKF112" s="420"/>
      <c r="AKG112" s="420"/>
      <c r="AKH112" s="420"/>
      <c r="AKI112" s="420"/>
      <c r="AKJ112" s="420"/>
      <c r="AKK112" s="420"/>
      <c r="AKL112" s="420"/>
      <c r="AKM112" s="420"/>
      <c r="AKN112" s="420"/>
      <c r="AKO112" s="420"/>
      <c r="AKP112" s="420"/>
      <c r="AKQ112" s="420"/>
      <c r="AKR112" s="420"/>
      <c r="AKS112" s="420"/>
      <c r="AKT112" s="420"/>
      <c r="AKU112" s="420"/>
      <c r="AKV112" s="420"/>
      <c r="AKW112" s="420"/>
      <c r="AKX112" s="420"/>
      <c r="AKY112" s="420"/>
      <c r="AKZ112" s="420"/>
      <c r="ALA112" s="420"/>
      <c r="ALB112" s="420"/>
      <c r="ALC112" s="420"/>
      <c r="ALD112" s="420"/>
      <c r="ALE112" s="420"/>
      <c r="ALF112" s="420"/>
      <c r="ALG112" s="420"/>
      <c r="ALH112" s="420"/>
      <c r="ALI112" s="420"/>
      <c r="ALJ112" s="420"/>
      <c r="ALK112" s="420"/>
      <c r="ALL112" s="420"/>
      <c r="ALM112" s="420"/>
      <c r="ALN112" s="420"/>
      <c r="ALO112" s="420"/>
      <c r="ALP112" s="420"/>
      <c r="ALQ112" s="420"/>
      <c r="ALR112" s="420"/>
      <c r="ALS112" s="420"/>
      <c r="ALT112" s="420"/>
      <c r="ALU112" s="420"/>
      <c r="ALV112" s="420"/>
      <c r="ALW112" s="420"/>
      <c r="ALX112" s="420"/>
      <c r="ALY112" s="420"/>
      <c r="ALZ112" s="420"/>
      <c r="AMA112" s="420"/>
      <c r="AMB112" s="420"/>
      <c r="AMC112" s="420"/>
      <c r="AMD112" s="420"/>
      <c r="AME112" s="420"/>
      <c r="AMF112" s="420"/>
      <c r="AMG112" s="420"/>
      <c r="AMH112" s="420"/>
      <c r="AMI112" s="420"/>
      <c r="AMJ112" s="420"/>
      <c r="AMK112" s="420"/>
      <c r="AML112" s="420"/>
      <c r="AMM112" s="420"/>
      <c r="AMN112" s="420"/>
      <c r="AMO112" s="420"/>
      <c r="AMP112" s="420"/>
      <c r="AMQ112" s="420"/>
      <c r="AMR112" s="420"/>
      <c r="AMS112" s="420"/>
      <c r="AMT112" s="420"/>
      <c r="AMU112" s="420"/>
      <c r="AMV112" s="420"/>
      <c r="AMW112" s="420"/>
      <c r="AMX112" s="420"/>
      <c r="AMY112" s="420"/>
      <c r="AMZ112" s="420"/>
      <c r="ANA112" s="420"/>
      <c r="ANB112" s="420"/>
      <c r="ANC112" s="420"/>
      <c r="AND112" s="420"/>
      <c r="ANE112" s="420"/>
      <c r="ANF112" s="420"/>
      <c r="ANG112" s="420"/>
      <c r="ANH112" s="420"/>
      <c r="ANI112" s="420"/>
      <c r="ANJ112" s="420"/>
      <c r="ANK112" s="420"/>
      <c r="ANL112" s="420"/>
      <c r="ANM112" s="420"/>
      <c r="ANN112" s="420"/>
      <c r="ANO112" s="420"/>
      <c r="ANP112" s="420"/>
      <c r="ANQ112" s="420"/>
      <c r="ANR112" s="420"/>
      <c r="ANS112" s="420"/>
      <c r="ANT112" s="420"/>
      <c r="ANU112" s="420"/>
      <c r="ANV112" s="420"/>
      <c r="ANW112" s="420"/>
      <c r="ANX112" s="420"/>
      <c r="ANY112" s="420"/>
      <c r="ANZ112" s="420"/>
      <c r="AOA112" s="420"/>
      <c r="AOB112" s="420"/>
      <c r="AOC112" s="420"/>
      <c r="AOD112" s="420"/>
      <c r="AOE112" s="420"/>
      <c r="AOF112" s="420"/>
      <c r="AOG112" s="420"/>
      <c r="AOH112" s="420"/>
      <c r="AOI112" s="420"/>
      <c r="AOJ112" s="420"/>
      <c r="AOK112" s="420"/>
      <c r="AOL112" s="420"/>
      <c r="AOM112" s="420"/>
      <c r="AON112" s="420"/>
      <c r="AOO112" s="420"/>
      <c r="AOP112" s="420"/>
      <c r="AOQ112" s="420"/>
      <c r="AOR112" s="420"/>
      <c r="AOS112" s="420"/>
      <c r="AOT112" s="420"/>
      <c r="AOU112" s="420"/>
      <c r="AOV112" s="420"/>
      <c r="AOW112" s="420"/>
      <c r="AOX112" s="420"/>
      <c r="AOY112" s="420"/>
      <c r="AOZ112" s="420"/>
      <c r="APA112" s="420"/>
      <c r="APB112" s="420"/>
      <c r="APC112" s="420"/>
      <c r="APD112" s="420"/>
      <c r="APE112" s="420"/>
      <c r="APF112" s="420"/>
      <c r="APG112" s="420"/>
      <c r="APH112" s="420"/>
      <c r="API112" s="420"/>
      <c r="APJ112" s="420"/>
      <c r="APK112" s="420"/>
      <c r="APL112" s="420"/>
      <c r="APM112" s="420"/>
      <c r="APN112" s="420"/>
      <c r="APO112" s="420"/>
      <c r="APP112" s="420"/>
      <c r="APQ112" s="420"/>
      <c r="APR112" s="420"/>
      <c r="APS112" s="420"/>
      <c r="APT112" s="420"/>
      <c r="APU112" s="420"/>
      <c r="APV112" s="420"/>
      <c r="APW112" s="420"/>
      <c r="APX112" s="420"/>
      <c r="APY112" s="420"/>
      <c r="APZ112" s="420"/>
      <c r="AQA112" s="420"/>
      <c r="AQB112" s="420"/>
      <c r="AQC112" s="420"/>
      <c r="AQD112" s="420"/>
      <c r="AQE112" s="420"/>
      <c r="AQF112" s="420"/>
      <c r="AQG112" s="420"/>
      <c r="AQH112" s="420"/>
      <c r="AQI112" s="420"/>
      <c r="AQJ112" s="420"/>
      <c r="AQK112" s="420"/>
      <c r="AQL112" s="420"/>
      <c r="AQM112" s="420"/>
      <c r="AQN112" s="420"/>
      <c r="AQO112" s="420"/>
      <c r="AQP112" s="420"/>
      <c r="AQQ112" s="420"/>
      <c r="AQR112" s="420"/>
      <c r="AQS112" s="420"/>
      <c r="AQT112" s="420"/>
      <c r="AQU112" s="420"/>
      <c r="AQV112" s="420"/>
      <c r="AQW112" s="420"/>
      <c r="AQX112" s="420"/>
      <c r="AQY112" s="420"/>
      <c r="AQZ112" s="420"/>
      <c r="ARA112" s="420"/>
      <c r="ARB112" s="420"/>
      <c r="ARC112" s="420"/>
      <c r="ARD112" s="420"/>
      <c r="ARE112" s="420"/>
      <c r="ARF112" s="420"/>
      <c r="ARG112" s="420"/>
      <c r="ARH112" s="420"/>
      <c r="ARI112" s="420"/>
      <c r="ARJ112" s="420"/>
      <c r="ARK112" s="420"/>
      <c r="ARL112" s="420"/>
      <c r="ARM112" s="420"/>
      <c r="ARN112" s="420"/>
      <c r="ARO112" s="420"/>
      <c r="ARP112" s="420"/>
      <c r="ARQ112" s="420"/>
      <c r="ARR112" s="420"/>
      <c r="ARS112" s="420"/>
      <c r="ART112" s="420"/>
      <c r="ARU112" s="420"/>
      <c r="ARV112" s="420"/>
      <c r="ARW112" s="420"/>
      <c r="ARX112" s="420"/>
      <c r="ARY112" s="420"/>
      <c r="ARZ112" s="420"/>
      <c r="ASA112" s="420"/>
      <c r="ASB112" s="420"/>
      <c r="ASC112" s="420"/>
      <c r="ASD112" s="420"/>
      <c r="ASE112" s="420"/>
      <c r="ASF112" s="420"/>
      <c r="ASG112" s="420"/>
      <c r="ASH112" s="420"/>
      <c r="ASI112" s="420"/>
      <c r="ASJ112" s="420"/>
      <c r="ASK112" s="420"/>
      <c r="ASL112" s="420"/>
      <c r="ASM112" s="420"/>
      <c r="ASN112" s="420"/>
      <c r="ASO112" s="420"/>
      <c r="ASP112" s="420"/>
      <c r="ASQ112" s="420"/>
      <c r="ASR112" s="420"/>
      <c r="ASS112" s="420"/>
      <c r="AST112" s="420"/>
      <c r="ASU112" s="420"/>
      <c r="ASV112" s="420"/>
      <c r="ASW112" s="420"/>
      <c r="ASX112" s="420"/>
      <c r="ASY112" s="420"/>
      <c r="ASZ112" s="420"/>
      <c r="ATA112" s="420"/>
      <c r="ATB112" s="420"/>
      <c r="ATC112" s="420"/>
      <c r="ATD112" s="420"/>
      <c r="ATE112" s="420"/>
      <c r="ATF112" s="420"/>
      <c r="ATG112" s="420"/>
      <c r="ATH112" s="420"/>
      <c r="ATI112" s="420"/>
      <c r="ATJ112" s="420"/>
      <c r="ATK112" s="420"/>
      <c r="ATL112" s="420"/>
      <c r="ATM112" s="420"/>
      <c r="ATN112" s="420"/>
      <c r="ATO112" s="420"/>
      <c r="ATP112" s="420"/>
      <c r="ATQ112" s="420"/>
      <c r="ATR112" s="420"/>
      <c r="ATS112" s="420"/>
      <c r="ATT112" s="420"/>
      <c r="ATU112" s="420"/>
      <c r="ATV112" s="420"/>
      <c r="ATW112" s="420"/>
      <c r="ATX112" s="420"/>
      <c r="ATY112" s="420"/>
      <c r="ATZ112" s="420"/>
      <c r="AUA112" s="420"/>
      <c r="AUB112" s="420"/>
      <c r="AUC112" s="420"/>
      <c r="AUD112" s="420"/>
      <c r="AUE112" s="420"/>
      <c r="AUF112" s="420"/>
      <c r="AUG112" s="420"/>
      <c r="AUH112" s="420"/>
      <c r="AUI112" s="420"/>
      <c r="AUJ112" s="420"/>
      <c r="AUK112" s="420"/>
      <c r="AUL112" s="420"/>
      <c r="AUM112" s="420"/>
      <c r="AUN112" s="420"/>
      <c r="AUO112" s="420"/>
      <c r="AUP112" s="420"/>
      <c r="AUQ112" s="420"/>
      <c r="AUR112" s="420"/>
      <c r="AUS112" s="420"/>
      <c r="AUT112" s="420"/>
      <c r="AUU112" s="420"/>
      <c r="AUV112" s="420"/>
      <c r="AUW112" s="420"/>
      <c r="AUX112" s="420"/>
      <c r="AUY112" s="420"/>
      <c r="AUZ112" s="420"/>
      <c r="AVA112" s="420"/>
      <c r="AVB112" s="420"/>
      <c r="AVC112" s="420"/>
      <c r="AVD112" s="420"/>
      <c r="AVE112" s="420"/>
      <c r="AVF112" s="420"/>
      <c r="AVG112" s="420"/>
      <c r="AVH112" s="420"/>
      <c r="AVI112" s="420"/>
      <c r="AVJ112" s="420"/>
      <c r="AVK112" s="420"/>
      <c r="AVL112" s="420"/>
      <c r="AVM112" s="420"/>
      <c r="AVN112" s="420"/>
      <c r="AVO112" s="420"/>
      <c r="AVP112" s="420"/>
      <c r="AVQ112" s="420"/>
      <c r="AVR112" s="420"/>
      <c r="AVS112" s="420"/>
      <c r="AVT112" s="420"/>
      <c r="AVU112" s="420"/>
      <c r="AVV112" s="420"/>
      <c r="AVW112" s="420"/>
      <c r="AVX112" s="420"/>
      <c r="AVY112" s="420"/>
      <c r="AVZ112" s="420"/>
      <c r="AWA112" s="420"/>
      <c r="AWB112" s="420"/>
      <c r="AWC112" s="420"/>
      <c r="AWD112" s="420"/>
      <c r="AWE112" s="420"/>
      <c r="AWF112" s="420"/>
      <c r="AWG112" s="420"/>
      <c r="AWH112" s="420"/>
      <c r="AWI112" s="420"/>
      <c r="AWJ112" s="420"/>
      <c r="AWK112" s="420"/>
      <c r="AWL112" s="420"/>
      <c r="AWM112" s="420"/>
      <c r="AWN112" s="420"/>
      <c r="AWO112" s="420"/>
      <c r="AWP112" s="420"/>
      <c r="AWQ112" s="420"/>
      <c r="AWR112" s="420"/>
      <c r="AWS112" s="420"/>
      <c r="AWT112" s="420"/>
      <c r="AWU112" s="420"/>
      <c r="AWV112" s="420"/>
      <c r="AWW112" s="420"/>
      <c r="AWX112" s="420"/>
      <c r="AWY112" s="420"/>
      <c r="AWZ112" s="420"/>
      <c r="AXA112" s="420"/>
      <c r="AXB112" s="420"/>
      <c r="AXC112" s="420"/>
      <c r="AXD112" s="420"/>
      <c r="AXE112" s="420"/>
      <c r="AXF112" s="420"/>
      <c r="AXG112" s="420"/>
      <c r="AXH112" s="420"/>
      <c r="AXI112" s="420"/>
      <c r="AXJ112" s="420"/>
      <c r="AXK112" s="420"/>
      <c r="AXL112" s="420"/>
      <c r="AXM112" s="420"/>
      <c r="AXN112" s="420"/>
      <c r="AXO112" s="420"/>
      <c r="AXP112" s="420"/>
      <c r="AXQ112" s="420"/>
      <c r="AXR112" s="420"/>
      <c r="AXS112" s="420"/>
      <c r="AXT112" s="420"/>
      <c r="AXU112" s="420"/>
      <c r="AXV112" s="420"/>
      <c r="AXW112" s="420"/>
      <c r="AXX112" s="420"/>
      <c r="AXY112" s="420"/>
      <c r="AXZ112" s="420"/>
      <c r="AYA112" s="420"/>
      <c r="AYB112" s="420"/>
      <c r="AYC112" s="420"/>
      <c r="AYD112" s="420"/>
      <c r="AYE112" s="420"/>
      <c r="AYF112" s="420"/>
      <c r="AYG112" s="420"/>
      <c r="AYH112" s="420"/>
      <c r="AYI112" s="420"/>
      <c r="AYJ112" s="420"/>
      <c r="AYK112" s="420"/>
      <c r="AYL112" s="420"/>
      <c r="AYM112" s="420"/>
      <c r="AYN112" s="420"/>
      <c r="AYO112" s="420"/>
      <c r="AYP112" s="420"/>
      <c r="AYQ112" s="420"/>
      <c r="AYR112" s="420"/>
      <c r="AYS112" s="420"/>
      <c r="AYT112" s="420"/>
      <c r="AYU112" s="420"/>
      <c r="AYV112" s="420"/>
      <c r="AYW112" s="420"/>
      <c r="AYX112" s="420"/>
      <c r="AYY112" s="420"/>
      <c r="AYZ112" s="420"/>
      <c r="AZA112" s="420"/>
      <c r="AZB112" s="420"/>
      <c r="AZC112" s="420"/>
      <c r="AZD112" s="420"/>
      <c r="AZE112" s="420"/>
      <c r="AZF112" s="420"/>
      <c r="AZG112" s="420"/>
      <c r="AZH112" s="420"/>
      <c r="AZI112" s="420"/>
      <c r="AZJ112" s="420"/>
      <c r="AZK112" s="420"/>
      <c r="AZL112" s="420"/>
      <c r="AZM112" s="420"/>
      <c r="AZN112" s="420"/>
      <c r="AZO112" s="420"/>
      <c r="AZP112" s="420"/>
      <c r="AZQ112" s="420"/>
      <c r="AZR112" s="420"/>
      <c r="AZS112" s="420"/>
      <c r="AZT112" s="420"/>
      <c r="AZU112" s="420"/>
      <c r="AZV112" s="420"/>
      <c r="AZW112" s="420"/>
      <c r="AZX112" s="420"/>
      <c r="AZY112" s="420"/>
      <c r="AZZ112" s="420"/>
      <c r="BAA112" s="420"/>
      <c r="BAB112" s="420"/>
      <c r="BAC112" s="420"/>
      <c r="BAD112" s="420"/>
      <c r="BAE112" s="420"/>
      <c r="BAF112" s="420"/>
      <c r="BAG112" s="420"/>
      <c r="BAH112" s="420"/>
      <c r="BAI112" s="420"/>
      <c r="BAJ112" s="420"/>
      <c r="BAK112" s="420"/>
      <c r="BAL112" s="420"/>
      <c r="BAM112" s="420"/>
      <c r="BAN112" s="420"/>
      <c r="BAO112" s="420"/>
      <c r="BAP112" s="420"/>
      <c r="BAQ112" s="420"/>
      <c r="BAR112" s="420"/>
      <c r="BAS112" s="420"/>
      <c r="BAT112" s="420"/>
      <c r="BAU112" s="420"/>
      <c r="BAV112" s="420"/>
      <c r="BAW112" s="420"/>
      <c r="BAX112" s="420"/>
      <c r="BAY112" s="420"/>
      <c r="BAZ112" s="420"/>
      <c r="BBA112" s="420"/>
      <c r="BBB112" s="420"/>
      <c r="BBC112" s="420"/>
      <c r="BBD112" s="420"/>
      <c r="BBE112" s="420"/>
      <c r="BBF112" s="420"/>
      <c r="BBG112" s="420"/>
      <c r="BBH112" s="420"/>
      <c r="BBI112" s="420"/>
      <c r="BBJ112" s="420"/>
      <c r="BBK112" s="420"/>
      <c r="BBL112" s="420"/>
      <c r="BBM112" s="420"/>
      <c r="BBN112" s="420"/>
      <c r="BBO112" s="420"/>
      <c r="BBP112" s="420"/>
      <c r="BBQ112" s="420"/>
      <c r="BBR112" s="420"/>
      <c r="BBS112" s="420"/>
      <c r="BBT112" s="420"/>
      <c r="BBU112" s="420"/>
      <c r="BBV112" s="420"/>
      <c r="BBW112" s="420"/>
      <c r="BBX112" s="420"/>
      <c r="BBY112" s="420"/>
      <c r="BBZ112" s="420"/>
      <c r="BCA112" s="420"/>
      <c r="BCB112" s="420"/>
      <c r="BCC112" s="420"/>
      <c r="BCD112" s="420"/>
      <c r="BCE112" s="420"/>
      <c r="BCF112" s="420"/>
      <c r="BCG112" s="420"/>
      <c r="BCH112" s="420"/>
      <c r="BCI112" s="420"/>
      <c r="BCJ112" s="420"/>
      <c r="BCK112" s="420"/>
      <c r="BCL112" s="420"/>
      <c r="BCM112" s="420"/>
      <c r="BCN112" s="420"/>
      <c r="BCO112" s="420"/>
      <c r="BCP112" s="420"/>
      <c r="BCQ112" s="420"/>
      <c r="BCR112" s="420"/>
      <c r="BCS112" s="420"/>
      <c r="BCT112" s="420"/>
      <c r="BCU112" s="420"/>
      <c r="BCV112" s="420"/>
      <c r="BCW112" s="420"/>
      <c r="BCX112" s="420"/>
      <c r="BCY112" s="420"/>
      <c r="BCZ112" s="420"/>
      <c r="BDA112" s="420"/>
      <c r="BDB112" s="420"/>
      <c r="BDC112" s="420"/>
      <c r="BDD112" s="420"/>
      <c r="BDE112" s="420"/>
      <c r="BDF112" s="420"/>
      <c r="BDG112" s="420"/>
      <c r="BDH112" s="420"/>
      <c r="BDI112" s="420"/>
      <c r="BDJ112" s="420"/>
      <c r="BDK112" s="420"/>
      <c r="BDL112" s="420"/>
      <c r="BDM112" s="420"/>
      <c r="BDN112" s="420"/>
      <c r="BDO112" s="420"/>
      <c r="BDP112" s="420"/>
      <c r="BDQ112" s="420"/>
      <c r="BDR112" s="420"/>
      <c r="BDS112" s="420"/>
      <c r="BDT112" s="420"/>
      <c r="BDU112" s="420"/>
      <c r="BDV112" s="420"/>
      <c r="BDW112" s="420"/>
      <c r="BDX112" s="420"/>
      <c r="BDY112" s="420"/>
      <c r="BDZ112" s="420"/>
      <c r="BEA112" s="420"/>
      <c r="BEB112" s="420"/>
      <c r="BEC112" s="420"/>
      <c r="BED112" s="420"/>
      <c r="BEE112" s="420"/>
      <c r="BEF112" s="420"/>
      <c r="BEG112" s="420"/>
      <c r="BEH112" s="420"/>
      <c r="BEI112" s="420"/>
      <c r="BEJ112" s="420"/>
      <c r="BEK112" s="420"/>
      <c r="BEL112" s="420"/>
      <c r="BEM112" s="420"/>
      <c r="BEN112" s="420"/>
      <c r="BEO112" s="420"/>
      <c r="BEP112" s="420"/>
      <c r="BEQ112" s="420"/>
      <c r="BER112" s="420"/>
      <c r="BES112" s="420"/>
      <c r="BET112" s="420"/>
      <c r="BEU112" s="420"/>
      <c r="BEV112" s="420"/>
      <c r="BEW112" s="420"/>
      <c r="BEX112" s="420"/>
      <c r="BEY112" s="420"/>
      <c r="BEZ112" s="420"/>
      <c r="BFA112" s="420"/>
      <c r="BFB112" s="420"/>
      <c r="BFC112" s="420"/>
      <c r="BFD112" s="420"/>
      <c r="BFE112" s="420"/>
      <c r="BFF112" s="420"/>
      <c r="BFG112" s="420"/>
      <c r="BFH112" s="420"/>
      <c r="BFI112" s="420"/>
      <c r="BFJ112" s="420"/>
      <c r="BFK112" s="420"/>
      <c r="BFL112" s="420"/>
      <c r="BFM112" s="420"/>
      <c r="BFN112" s="420"/>
      <c r="BFO112" s="420"/>
      <c r="BFP112" s="420"/>
      <c r="BFQ112" s="420"/>
      <c r="BFR112" s="420"/>
      <c r="BFS112" s="420"/>
      <c r="BFT112" s="420"/>
      <c r="BFU112" s="420"/>
      <c r="BFV112" s="420"/>
      <c r="BFW112" s="420"/>
      <c r="BFX112" s="420"/>
      <c r="BFY112" s="420"/>
      <c r="BFZ112" s="420"/>
      <c r="BGA112" s="420"/>
      <c r="BGB112" s="420"/>
      <c r="BGC112" s="420"/>
      <c r="BGD112" s="420"/>
      <c r="BGE112" s="420"/>
      <c r="BGF112" s="420"/>
      <c r="BGG112" s="420"/>
      <c r="BGH112" s="420"/>
      <c r="BGI112" s="420"/>
      <c r="BGJ112" s="420"/>
      <c r="BGK112" s="420"/>
      <c r="BGL112" s="420"/>
      <c r="BGM112" s="420"/>
      <c r="BGN112" s="420"/>
      <c r="BGO112" s="420"/>
      <c r="BGP112" s="420"/>
      <c r="BGQ112" s="420"/>
      <c r="BGR112" s="420"/>
      <c r="BGS112" s="420"/>
      <c r="BGT112" s="420"/>
      <c r="BGU112" s="420"/>
      <c r="BGV112" s="420"/>
      <c r="BGW112" s="420"/>
      <c r="BGX112" s="420"/>
      <c r="BGY112" s="420"/>
      <c r="BGZ112" s="420"/>
      <c r="BHA112" s="420"/>
      <c r="BHB112" s="420"/>
      <c r="BHC112" s="420"/>
      <c r="BHD112" s="420"/>
      <c r="BHE112" s="420"/>
      <c r="BHF112" s="420"/>
      <c r="BHG112" s="420"/>
      <c r="BHH112" s="420"/>
      <c r="BHI112" s="420"/>
      <c r="BHJ112" s="420"/>
      <c r="BHK112" s="420"/>
      <c r="BHL112" s="420"/>
      <c r="BHM112" s="420"/>
      <c r="BHN112" s="420"/>
      <c r="BHO112" s="420"/>
      <c r="BHP112" s="420"/>
      <c r="BHQ112" s="420"/>
      <c r="BHR112" s="420"/>
      <c r="BHS112" s="420"/>
      <c r="BHT112" s="420"/>
      <c r="BHU112" s="420"/>
      <c r="BHV112" s="420"/>
      <c r="BHW112" s="420"/>
      <c r="BHX112" s="420"/>
      <c r="BHY112" s="420"/>
      <c r="BHZ112" s="420"/>
      <c r="BIA112" s="420"/>
      <c r="BIB112" s="420"/>
      <c r="BIC112" s="420"/>
      <c r="BID112" s="420"/>
      <c r="BIE112" s="420"/>
      <c r="BIF112" s="420"/>
      <c r="BIG112" s="420"/>
      <c r="BIH112" s="420"/>
      <c r="BII112" s="420"/>
      <c r="BIJ112" s="420"/>
      <c r="BIK112" s="420"/>
      <c r="BIL112" s="420"/>
      <c r="BIM112" s="420"/>
      <c r="BIN112" s="420"/>
      <c r="BIO112" s="420"/>
      <c r="BIP112" s="420"/>
      <c r="BIQ112" s="420"/>
      <c r="BIR112" s="420"/>
      <c r="BIS112" s="420"/>
      <c r="BIT112" s="420"/>
      <c r="BIU112" s="420"/>
      <c r="BIV112" s="420"/>
      <c r="BIW112" s="420"/>
      <c r="BIX112" s="420"/>
      <c r="BIY112" s="420"/>
      <c r="BIZ112" s="420"/>
      <c r="BJA112" s="420"/>
      <c r="BJB112" s="420"/>
      <c r="BJC112" s="420"/>
      <c r="BJD112" s="420"/>
      <c r="BJE112" s="420"/>
      <c r="BJF112" s="420"/>
      <c r="BJG112" s="420"/>
      <c r="BJH112" s="420"/>
      <c r="BJI112" s="420"/>
      <c r="BJJ112" s="420"/>
      <c r="BJK112" s="420"/>
      <c r="BJL112" s="420"/>
      <c r="BJM112" s="420"/>
      <c r="BJN112" s="420"/>
      <c r="BJO112" s="420"/>
      <c r="BJP112" s="420"/>
      <c r="BJQ112" s="420"/>
      <c r="BJR112" s="420"/>
      <c r="BJS112" s="420"/>
      <c r="BJT112" s="420"/>
      <c r="BJU112" s="420"/>
      <c r="BJV112" s="420"/>
      <c r="BJW112" s="420"/>
      <c r="BJX112" s="420"/>
      <c r="BJY112" s="420"/>
      <c r="BJZ112" s="420"/>
      <c r="BKA112" s="420"/>
      <c r="BKB112" s="420"/>
      <c r="BKC112" s="420"/>
      <c r="BKD112" s="420"/>
      <c r="BKE112" s="420"/>
      <c r="BKF112" s="420"/>
      <c r="BKG112" s="420"/>
      <c r="BKH112" s="420"/>
      <c r="BKI112" s="420"/>
      <c r="BKJ112" s="420"/>
      <c r="BKK112" s="420"/>
      <c r="BKL112" s="420"/>
      <c r="BKM112" s="420"/>
      <c r="BKN112" s="420"/>
      <c r="BKO112" s="420"/>
      <c r="BKP112" s="420"/>
      <c r="BKQ112" s="420"/>
      <c r="BKR112" s="420"/>
      <c r="BKS112" s="420"/>
      <c r="BKT112" s="420"/>
      <c r="BKU112" s="420"/>
      <c r="BKV112" s="420"/>
      <c r="BKW112" s="420"/>
      <c r="BKX112" s="420"/>
      <c r="BKY112" s="420"/>
      <c r="BKZ112" s="420"/>
      <c r="BLA112" s="420"/>
      <c r="BLB112" s="420"/>
      <c r="BLC112" s="420"/>
      <c r="BLD112" s="420"/>
      <c r="BLE112" s="420"/>
      <c r="BLF112" s="420"/>
      <c r="BLG112" s="420"/>
      <c r="BLH112" s="420"/>
      <c r="BLI112" s="420"/>
      <c r="BLJ112" s="420"/>
      <c r="BLK112" s="420"/>
      <c r="BLL112" s="420"/>
      <c r="BLM112" s="420"/>
      <c r="BLN112" s="420"/>
      <c r="BLO112" s="420"/>
      <c r="BLP112" s="420"/>
      <c r="BLQ112" s="420"/>
      <c r="BLR112" s="420"/>
      <c r="BLS112" s="420"/>
      <c r="BLT112" s="420"/>
      <c r="BLU112" s="420"/>
      <c r="BLV112" s="420"/>
      <c r="BLW112" s="420"/>
      <c r="BLX112" s="420"/>
      <c r="BLY112" s="420"/>
      <c r="BLZ112" s="420"/>
      <c r="BMA112" s="420"/>
      <c r="BMB112" s="420"/>
      <c r="BMC112" s="420"/>
      <c r="BMD112" s="420"/>
      <c r="BME112" s="420"/>
      <c r="BMF112" s="420"/>
      <c r="BMG112" s="420"/>
      <c r="BMH112" s="420"/>
      <c r="BMI112" s="420"/>
      <c r="BMJ112" s="420"/>
      <c r="BMK112" s="420"/>
      <c r="BML112" s="420"/>
      <c r="BMM112" s="420"/>
      <c r="BMN112" s="420"/>
      <c r="BMO112" s="420"/>
      <c r="BMP112" s="420"/>
      <c r="BMQ112" s="420"/>
      <c r="BMR112" s="420"/>
      <c r="BMS112" s="420"/>
      <c r="BMT112" s="420"/>
      <c r="BMU112" s="420"/>
      <c r="BMV112" s="420"/>
      <c r="BMW112" s="420"/>
      <c r="BMX112" s="420"/>
      <c r="BMY112" s="420"/>
      <c r="BMZ112" s="420"/>
      <c r="BNA112" s="420"/>
      <c r="BNB112" s="420"/>
      <c r="BNC112" s="420"/>
      <c r="BND112" s="420"/>
      <c r="BNE112" s="420"/>
      <c r="BNF112" s="420"/>
      <c r="BNG112" s="420"/>
      <c r="BNH112" s="420"/>
      <c r="BNI112" s="420"/>
      <c r="BNJ112" s="420"/>
      <c r="BNK112" s="420"/>
      <c r="BNL112" s="420"/>
      <c r="BNM112" s="420"/>
      <c r="BNN112" s="420"/>
      <c r="BNO112" s="420"/>
      <c r="BNP112" s="420"/>
      <c r="BNQ112" s="420"/>
      <c r="BNR112" s="420"/>
      <c r="BNS112" s="420"/>
      <c r="BNT112" s="420"/>
      <c r="BNU112" s="420"/>
      <c r="BNV112" s="420"/>
      <c r="BNW112" s="420"/>
      <c r="BNX112" s="420"/>
      <c r="BNY112" s="420"/>
      <c r="BNZ112" s="420"/>
      <c r="BOA112" s="420"/>
      <c r="BOB112" s="420"/>
      <c r="BOC112" s="420"/>
      <c r="BOD112" s="420"/>
      <c r="BOE112" s="420"/>
      <c r="BOF112" s="420"/>
      <c r="BOG112" s="420"/>
      <c r="BOH112" s="420"/>
      <c r="BOI112" s="420"/>
      <c r="BOJ112" s="420"/>
      <c r="BOK112" s="420"/>
      <c r="BOL112" s="420"/>
      <c r="BOM112" s="420"/>
      <c r="BON112" s="420"/>
      <c r="BOO112" s="420"/>
      <c r="BOP112" s="420"/>
      <c r="BOQ112" s="420"/>
      <c r="BOR112" s="420"/>
      <c r="BOS112" s="420"/>
      <c r="BOT112" s="420"/>
      <c r="BOU112" s="420"/>
      <c r="BOV112" s="420"/>
      <c r="BOW112" s="420"/>
      <c r="BOX112" s="420"/>
      <c r="BOY112" s="420"/>
      <c r="BOZ112" s="420"/>
      <c r="BPA112" s="420"/>
      <c r="BPB112" s="420"/>
      <c r="BPC112" s="420"/>
      <c r="BPD112" s="420"/>
      <c r="BPE112" s="420"/>
      <c r="BPF112" s="420"/>
      <c r="BPG112" s="420"/>
      <c r="BPH112" s="420"/>
      <c r="BPI112" s="420"/>
      <c r="BPJ112" s="420"/>
      <c r="BPK112" s="420"/>
      <c r="BPL112" s="420"/>
      <c r="BPM112" s="420"/>
      <c r="BPN112" s="420"/>
      <c r="BPO112" s="420"/>
      <c r="BPP112" s="420"/>
      <c r="BPQ112" s="420"/>
      <c r="BPR112" s="420"/>
      <c r="BPS112" s="420"/>
      <c r="BPT112" s="420"/>
      <c r="BPU112" s="420"/>
      <c r="BPV112" s="420"/>
      <c r="BPW112" s="420"/>
      <c r="BPX112" s="420"/>
      <c r="BPY112" s="420"/>
      <c r="BPZ112" s="420"/>
      <c r="BQA112" s="420"/>
      <c r="BQB112" s="420"/>
      <c r="BQC112" s="420"/>
      <c r="BQD112" s="420"/>
      <c r="BQE112" s="420"/>
      <c r="BQF112" s="420"/>
      <c r="BQG112" s="420"/>
      <c r="BQH112" s="420"/>
      <c r="BQI112" s="420"/>
      <c r="BQJ112" s="420"/>
      <c r="BQK112" s="420"/>
      <c r="BQL112" s="420"/>
      <c r="BQM112" s="420"/>
      <c r="BQN112" s="420"/>
      <c r="BQO112" s="420"/>
      <c r="BQP112" s="420"/>
      <c r="BQQ112" s="420"/>
      <c r="BQR112" s="420"/>
      <c r="BQS112" s="420"/>
      <c r="BQT112" s="420"/>
      <c r="BQU112" s="420"/>
      <c r="BQV112" s="420"/>
      <c r="BQW112" s="420"/>
      <c r="BQX112" s="420"/>
      <c r="BQY112" s="420"/>
      <c r="BQZ112" s="420"/>
      <c r="BRA112" s="420"/>
      <c r="BRB112" s="420"/>
      <c r="BRC112" s="420"/>
      <c r="BRD112" s="420"/>
      <c r="BRE112" s="420"/>
      <c r="BRF112" s="420"/>
      <c r="BRG112" s="420"/>
      <c r="BRH112" s="420"/>
      <c r="BRI112" s="420"/>
      <c r="BRJ112" s="420"/>
      <c r="BRK112" s="420"/>
      <c r="BRL112" s="420"/>
      <c r="BRM112" s="420"/>
      <c r="BRN112" s="420"/>
      <c r="BRO112" s="420"/>
      <c r="BRP112" s="420"/>
      <c r="BRQ112" s="420"/>
      <c r="BRR112" s="420"/>
      <c r="BRS112" s="420"/>
      <c r="BRT112" s="420"/>
      <c r="BRU112" s="420"/>
      <c r="BRV112" s="420"/>
      <c r="BRW112" s="420"/>
      <c r="BRX112" s="420"/>
      <c r="BRY112" s="420"/>
      <c r="BRZ112" s="420"/>
      <c r="BSA112" s="420"/>
      <c r="BSB112" s="420"/>
      <c r="BSC112" s="420"/>
      <c r="BSD112" s="420"/>
      <c r="BSE112" s="420"/>
      <c r="BSF112" s="420"/>
      <c r="BSG112" s="420"/>
      <c r="BSH112" s="420"/>
      <c r="BSI112" s="420"/>
      <c r="BSJ112" s="420"/>
      <c r="BSK112" s="420"/>
      <c r="BSL112" s="420"/>
      <c r="BSM112" s="420"/>
      <c r="BSN112" s="420"/>
      <c r="BSO112" s="420"/>
      <c r="BSP112" s="420"/>
      <c r="BSQ112" s="420"/>
      <c r="BSR112" s="420"/>
      <c r="BSS112" s="420"/>
      <c r="BST112" s="420"/>
      <c r="BSU112" s="420"/>
      <c r="BSV112" s="420"/>
      <c r="BSW112" s="420"/>
      <c r="BSX112" s="420"/>
      <c r="BSY112" s="420"/>
      <c r="BSZ112" s="420"/>
      <c r="BTA112" s="420"/>
      <c r="BTB112" s="420"/>
      <c r="BTC112" s="420"/>
      <c r="BTD112" s="420"/>
      <c r="BTE112" s="420"/>
      <c r="BTF112" s="420"/>
      <c r="BTG112" s="420"/>
      <c r="BTH112" s="420"/>
      <c r="BTI112" s="420"/>
      <c r="BTJ112" s="420"/>
      <c r="BTK112" s="420"/>
      <c r="BTL112" s="420"/>
      <c r="BTM112" s="420"/>
      <c r="BTN112" s="420"/>
      <c r="BTO112" s="420"/>
      <c r="BTP112" s="420"/>
      <c r="BTQ112" s="420"/>
      <c r="BTR112" s="420"/>
      <c r="BTS112" s="420"/>
      <c r="BTT112" s="420"/>
      <c r="BTU112" s="420"/>
      <c r="BTV112" s="420"/>
      <c r="BTW112" s="420"/>
      <c r="BTX112" s="420"/>
      <c r="BTY112" s="420"/>
      <c r="BTZ112" s="420"/>
      <c r="BUA112" s="420"/>
      <c r="BUB112" s="420"/>
      <c r="BUC112" s="420"/>
      <c r="BUD112" s="420"/>
      <c r="BUE112" s="420"/>
      <c r="BUF112" s="420"/>
      <c r="BUG112" s="420"/>
      <c r="BUH112" s="420"/>
      <c r="BUI112" s="420"/>
      <c r="BUJ112" s="420"/>
      <c r="BUK112" s="420"/>
      <c r="BUL112" s="420"/>
      <c r="BUM112" s="420"/>
      <c r="BUN112" s="420"/>
      <c r="BUO112" s="420"/>
      <c r="BUP112" s="420"/>
      <c r="BUQ112" s="420"/>
      <c r="BUR112" s="420"/>
      <c r="BUS112" s="420"/>
      <c r="BUT112" s="420"/>
      <c r="BUU112" s="420"/>
      <c r="BUV112" s="420"/>
      <c r="BUW112" s="420"/>
      <c r="BUX112" s="420"/>
      <c r="BUY112" s="420"/>
      <c r="BUZ112" s="420"/>
      <c r="BVA112" s="420"/>
      <c r="BVB112" s="420"/>
      <c r="BVC112" s="420"/>
      <c r="BVD112" s="420"/>
      <c r="BVE112" s="420"/>
      <c r="BVF112" s="420"/>
      <c r="BVG112" s="420"/>
      <c r="BVH112" s="420"/>
      <c r="BVI112" s="420"/>
      <c r="BVJ112" s="420"/>
      <c r="BVK112" s="420"/>
      <c r="BVL112" s="420"/>
      <c r="BVM112" s="420"/>
      <c r="BVN112" s="420"/>
      <c r="BVO112" s="420"/>
      <c r="BVP112" s="420"/>
      <c r="BVQ112" s="420"/>
      <c r="BVR112" s="420"/>
      <c r="BVS112" s="420"/>
      <c r="BVT112" s="420"/>
      <c r="BVU112" s="420"/>
      <c r="BVV112" s="420"/>
      <c r="BVW112" s="420"/>
      <c r="BVX112" s="420"/>
      <c r="BVY112" s="420"/>
      <c r="BVZ112" s="420"/>
      <c r="BWA112" s="420"/>
      <c r="BWB112" s="420"/>
      <c r="BWC112" s="420"/>
      <c r="BWD112" s="420"/>
      <c r="BWE112" s="420"/>
      <c r="BWF112" s="420"/>
      <c r="BWG112" s="420"/>
      <c r="BWH112" s="420"/>
      <c r="BWI112" s="420"/>
      <c r="BWJ112" s="420"/>
      <c r="BWK112" s="420"/>
      <c r="BWL112" s="420"/>
      <c r="BWM112" s="420"/>
      <c r="BWN112" s="420"/>
      <c r="BWO112" s="420"/>
      <c r="BWP112" s="420"/>
      <c r="BWQ112" s="420"/>
      <c r="BWR112" s="420"/>
      <c r="BWS112" s="420"/>
      <c r="BWT112" s="420"/>
      <c r="BWU112" s="420"/>
      <c r="BWV112" s="420"/>
      <c r="BWW112" s="420"/>
      <c r="BWX112" s="420"/>
      <c r="BWY112" s="420"/>
      <c r="BWZ112" s="420"/>
      <c r="BXA112" s="420"/>
      <c r="BXB112" s="420"/>
      <c r="BXC112" s="420"/>
      <c r="BXD112" s="420"/>
      <c r="BXE112" s="420"/>
      <c r="BXF112" s="420"/>
      <c r="BXG112" s="420"/>
      <c r="BXH112" s="420"/>
      <c r="BXI112" s="420"/>
      <c r="BXJ112" s="420"/>
      <c r="BXK112" s="420"/>
      <c r="BXL112" s="420"/>
      <c r="BXM112" s="420"/>
      <c r="BXN112" s="420"/>
      <c r="BXO112" s="420"/>
      <c r="BXP112" s="420"/>
      <c r="BXQ112" s="420"/>
      <c r="BXR112" s="420"/>
      <c r="BXS112" s="420"/>
      <c r="BXT112" s="420"/>
      <c r="BXU112" s="420"/>
      <c r="BXV112" s="420"/>
      <c r="BXW112" s="420"/>
      <c r="BXX112" s="420"/>
      <c r="BXY112" s="420"/>
      <c r="BXZ112" s="420"/>
      <c r="BYA112" s="420"/>
      <c r="BYB112" s="420"/>
      <c r="BYC112" s="420"/>
      <c r="BYD112" s="420"/>
      <c r="BYE112" s="420"/>
      <c r="BYF112" s="420"/>
      <c r="BYG112" s="420"/>
      <c r="BYH112" s="420"/>
      <c r="BYI112" s="420"/>
      <c r="BYJ112" s="420"/>
      <c r="BYK112" s="420"/>
      <c r="BYL112" s="420"/>
      <c r="BYM112" s="420"/>
      <c r="BYN112" s="420"/>
      <c r="BYO112" s="420"/>
      <c r="BYP112" s="420"/>
      <c r="BYQ112" s="420"/>
      <c r="BYR112" s="420"/>
      <c r="BYS112" s="420"/>
      <c r="BYT112" s="420"/>
      <c r="BYU112" s="420"/>
      <c r="BYV112" s="420"/>
      <c r="BYW112" s="420"/>
      <c r="BYX112" s="420"/>
      <c r="BYY112" s="420"/>
      <c r="BYZ112" s="420"/>
      <c r="BZA112" s="420"/>
      <c r="BZB112" s="420"/>
      <c r="BZC112" s="420"/>
      <c r="BZD112" s="420"/>
      <c r="BZE112" s="420"/>
      <c r="BZF112" s="420"/>
      <c r="BZG112" s="420"/>
      <c r="BZH112" s="420"/>
      <c r="BZI112" s="420"/>
      <c r="BZJ112" s="420"/>
      <c r="BZK112" s="420"/>
      <c r="BZL112" s="420"/>
      <c r="BZM112" s="420"/>
      <c r="BZN112" s="420"/>
      <c r="BZO112" s="420"/>
      <c r="BZP112" s="420"/>
      <c r="BZQ112" s="420"/>
      <c r="BZR112" s="420"/>
      <c r="BZS112" s="420"/>
      <c r="BZT112" s="420"/>
      <c r="BZU112" s="420"/>
      <c r="BZV112" s="420"/>
      <c r="BZW112" s="420"/>
      <c r="BZX112" s="420"/>
      <c r="BZY112" s="420"/>
      <c r="BZZ112" s="420"/>
      <c r="CAA112" s="420"/>
      <c r="CAB112" s="420"/>
      <c r="CAC112" s="420"/>
      <c r="CAD112" s="420"/>
      <c r="CAE112" s="420"/>
      <c r="CAF112" s="420"/>
      <c r="CAG112" s="420"/>
      <c r="CAH112" s="420"/>
      <c r="CAI112" s="420"/>
      <c r="CAJ112" s="420"/>
      <c r="CAK112" s="420"/>
      <c r="CAL112" s="420"/>
      <c r="CAM112" s="420"/>
      <c r="CAN112" s="420"/>
      <c r="CAO112" s="420"/>
      <c r="CAP112" s="420"/>
      <c r="CAQ112" s="420"/>
      <c r="CAR112" s="420"/>
      <c r="CAS112" s="420"/>
      <c r="CAT112" s="420"/>
      <c r="CAU112" s="420"/>
      <c r="CAV112" s="420"/>
      <c r="CAW112" s="420"/>
      <c r="CAX112" s="420"/>
      <c r="CAY112" s="420"/>
      <c r="CAZ112" s="420"/>
      <c r="CBA112" s="420"/>
      <c r="CBB112" s="420"/>
      <c r="CBC112" s="420"/>
      <c r="CBD112" s="420"/>
      <c r="CBE112" s="420"/>
      <c r="CBF112" s="420"/>
      <c r="CBG112" s="420"/>
      <c r="CBH112" s="420"/>
      <c r="CBI112" s="420"/>
      <c r="CBJ112" s="420"/>
      <c r="CBK112" s="420"/>
      <c r="CBL112" s="420"/>
      <c r="CBM112" s="420"/>
      <c r="CBN112" s="420"/>
      <c r="CBO112" s="420"/>
      <c r="CBP112" s="420"/>
      <c r="CBQ112" s="420"/>
      <c r="CBR112" s="420"/>
      <c r="CBS112" s="420"/>
      <c r="CBT112" s="420"/>
      <c r="CBU112" s="420"/>
      <c r="CBV112" s="420"/>
      <c r="CBW112" s="420"/>
      <c r="CBX112" s="420"/>
      <c r="CBY112" s="420"/>
      <c r="CBZ112" s="420"/>
      <c r="CCA112" s="420"/>
      <c r="CCB112" s="420"/>
      <c r="CCC112" s="420"/>
      <c r="CCD112" s="420"/>
      <c r="CCE112" s="420"/>
      <c r="CCF112" s="420"/>
      <c r="CCG112" s="420"/>
      <c r="CCH112" s="420"/>
      <c r="CCI112" s="420"/>
      <c r="CCJ112" s="420"/>
      <c r="CCK112" s="420"/>
      <c r="CCL112" s="420"/>
      <c r="CCM112" s="420"/>
      <c r="CCN112" s="420"/>
      <c r="CCO112" s="420"/>
      <c r="CCP112" s="420"/>
      <c r="CCQ112" s="420"/>
      <c r="CCR112" s="420"/>
      <c r="CCS112" s="420"/>
      <c r="CCT112" s="420"/>
      <c r="CCU112" s="420"/>
      <c r="CCV112" s="420"/>
      <c r="CCW112" s="420"/>
      <c r="CCX112" s="420"/>
      <c r="CCY112" s="420"/>
      <c r="CCZ112" s="420"/>
      <c r="CDA112" s="420"/>
      <c r="CDB112" s="420"/>
      <c r="CDC112" s="420"/>
      <c r="CDD112" s="420"/>
      <c r="CDE112" s="420"/>
      <c r="CDF112" s="420"/>
      <c r="CDG112" s="420"/>
      <c r="CDH112" s="420"/>
      <c r="CDI112" s="420"/>
      <c r="CDJ112" s="420"/>
      <c r="CDK112" s="420"/>
      <c r="CDL112" s="420"/>
      <c r="CDM112" s="420"/>
      <c r="CDN112" s="420"/>
      <c r="CDO112" s="420"/>
      <c r="CDP112" s="420"/>
      <c r="CDQ112" s="420"/>
      <c r="CDR112" s="420"/>
      <c r="CDS112" s="420"/>
      <c r="CDT112" s="420"/>
      <c r="CDU112" s="420"/>
      <c r="CDV112" s="420"/>
      <c r="CDW112" s="420"/>
      <c r="CDX112" s="420"/>
      <c r="CDY112" s="420"/>
      <c r="CDZ112" s="420"/>
      <c r="CEA112" s="420"/>
      <c r="CEB112" s="420"/>
      <c r="CEC112" s="420"/>
      <c r="CED112" s="420"/>
      <c r="CEE112" s="420"/>
      <c r="CEF112" s="420"/>
      <c r="CEG112" s="420"/>
      <c r="CEH112" s="420"/>
      <c r="CEI112" s="420"/>
      <c r="CEJ112" s="420"/>
      <c r="CEK112" s="420"/>
      <c r="CEL112" s="420"/>
      <c r="CEM112" s="420"/>
      <c r="CEN112" s="420"/>
      <c r="CEO112" s="420"/>
      <c r="CEP112" s="420"/>
      <c r="CEQ112" s="420"/>
      <c r="CER112" s="420"/>
      <c r="CES112" s="420"/>
      <c r="CET112" s="420"/>
      <c r="CEU112" s="420"/>
      <c r="CEV112" s="420"/>
      <c r="CEW112" s="420"/>
      <c r="CEX112" s="420"/>
      <c r="CEY112" s="420"/>
      <c r="CEZ112" s="420"/>
      <c r="CFA112" s="420"/>
      <c r="CFB112" s="420"/>
      <c r="CFC112" s="420"/>
      <c r="CFD112" s="420"/>
      <c r="CFE112" s="420"/>
      <c r="CFF112" s="420"/>
      <c r="CFG112" s="420"/>
      <c r="CFH112" s="420"/>
      <c r="CFI112" s="420"/>
      <c r="CFJ112" s="420"/>
      <c r="CFK112" s="420"/>
      <c r="CFL112" s="420"/>
      <c r="CFM112" s="420"/>
      <c r="CFN112" s="420"/>
      <c r="CFO112" s="420"/>
      <c r="CFP112" s="420"/>
      <c r="CFQ112" s="420"/>
      <c r="CFR112" s="420"/>
      <c r="CFS112" s="420"/>
      <c r="CFT112" s="420"/>
      <c r="CFU112" s="420"/>
      <c r="CFV112" s="420"/>
      <c r="CFW112" s="420"/>
      <c r="CFX112" s="420"/>
      <c r="CFY112" s="420"/>
      <c r="CFZ112" s="420"/>
      <c r="CGA112" s="420"/>
      <c r="CGB112" s="420"/>
      <c r="CGC112" s="420"/>
      <c r="CGD112" s="420"/>
      <c r="CGE112" s="420"/>
      <c r="CGF112" s="420"/>
      <c r="CGG112" s="420"/>
      <c r="CGH112" s="420"/>
      <c r="CGI112" s="420"/>
      <c r="CGJ112" s="420"/>
      <c r="CGK112" s="420"/>
      <c r="CGL112" s="420"/>
      <c r="CGM112" s="420"/>
      <c r="CGN112" s="420"/>
      <c r="CGO112" s="420"/>
      <c r="CGP112" s="420"/>
      <c r="CGQ112" s="420"/>
      <c r="CGR112" s="420"/>
      <c r="CGS112" s="420"/>
      <c r="CGT112" s="420"/>
      <c r="CGU112" s="420"/>
      <c r="CGV112" s="420"/>
      <c r="CGW112" s="420"/>
      <c r="CGX112" s="420"/>
      <c r="CGY112" s="420"/>
      <c r="CGZ112" s="420"/>
      <c r="CHA112" s="420"/>
      <c r="CHB112" s="420"/>
      <c r="CHC112" s="420"/>
      <c r="CHD112" s="420"/>
      <c r="CHE112" s="420"/>
      <c r="CHF112" s="420"/>
      <c r="CHG112" s="420"/>
      <c r="CHH112" s="420"/>
      <c r="CHI112" s="420"/>
      <c r="CHJ112" s="420"/>
      <c r="CHK112" s="420"/>
      <c r="CHL112" s="420"/>
      <c r="CHM112" s="420"/>
      <c r="CHN112" s="420"/>
      <c r="CHO112" s="420"/>
      <c r="CHP112" s="420"/>
      <c r="CHQ112" s="420"/>
      <c r="CHR112" s="420"/>
      <c r="CHS112" s="420"/>
      <c r="CHT112" s="420"/>
      <c r="CHU112" s="420"/>
      <c r="CHV112" s="420"/>
      <c r="CHW112" s="420"/>
      <c r="CHX112" s="420"/>
      <c r="CHY112" s="420"/>
      <c r="CHZ112" s="420"/>
      <c r="CIA112" s="420"/>
      <c r="CIB112" s="420"/>
      <c r="CIC112" s="420"/>
      <c r="CID112" s="420"/>
      <c r="CIE112" s="420"/>
      <c r="CIF112" s="420"/>
      <c r="CIG112" s="420"/>
      <c r="CIH112" s="420"/>
      <c r="CII112" s="420"/>
      <c r="CIJ112" s="420"/>
      <c r="CIK112" s="420"/>
      <c r="CIL112" s="420"/>
      <c r="CIM112" s="420"/>
      <c r="CIN112" s="420"/>
      <c r="CIO112" s="420"/>
      <c r="CIP112" s="420"/>
      <c r="CIQ112" s="420"/>
      <c r="CIR112" s="420"/>
      <c r="CIS112" s="420"/>
      <c r="CIT112" s="420"/>
      <c r="CIU112" s="420"/>
      <c r="CIV112" s="420"/>
      <c r="CIW112" s="420"/>
      <c r="CIX112" s="420"/>
      <c r="CIY112" s="420"/>
      <c r="CIZ112" s="420"/>
      <c r="CJA112" s="420"/>
      <c r="CJB112" s="420"/>
      <c r="CJC112" s="420"/>
      <c r="CJD112" s="420"/>
      <c r="CJE112" s="420"/>
      <c r="CJF112" s="420"/>
      <c r="CJG112" s="420"/>
      <c r="CJH112" s="420"/>
      <c r="CJI112" s="420"/>
      <c r="CJJ112" s="420"/>
      <c r="CJK112" s="420"/>
      <c r="CJL112" s="420"/>
      <c r="CJM112" s="420"/>
      <c r="CJN112" s="420"/>
      <c r="CJO112" s="420"/>
      <c r="CJP112" s="420"/>
      <c r="CJQ112" s="420"/>
      <c r="CJR112" s="420"/>
      <c r="CJS112" s="420"/>
      <c r="CJT112" s="420"/>
      <c r="CJU112" s="420"/>
      <c r="CJV112" s="420"/>
      <c r="CJW112" s="420"/>
      <c r="CJX112" s="420"/>
      <c r="CJY112" s="420"/>
      <c r="CJZ112" s="420"/>
      <c r="CKA112" s="420"/>
      <c r="CKB112" s="420"/>
      <c r="CKC112" s="420"/>
      <c r="CKD112" s="420"/>
      <c r="CKE112" s="420"/>
      <c r="CKF112" s="420"/>
      <c r="CKG112" s="420"/>
      <c r="CKH112" s="420"/>
      <c r="CKI112" s="420"/>
      <c r="CKJ112" s="420"/>
      <c r="CKK112" s="420"/>
      <c r="CKL112" s="420"/>
      <c r="CKM112" s="420"/>
      <c r="CKN112" s="420"/>
      <c r="CKO112" s="420"/>
      <c r="CKP112" s="420"/>
      <c r="CKQ112" s="420"/>
      <c r="CKR112" s="420"/>
      <c r="CKS112" s="420"/>
      <c r="CKT112" s="420"/>
      <c r="CKU112" s="420"/>
      <c r="CKV112" s="420"/>
      <c r="CKW112" s="420"/>
      <c r="CKX112" s="420"/>
      <c r="CKY112" s="420"/>
      <c r="CKZ112" s="420"/>
      <c r="CLA112" s="420"/>
      <c r="CLB112" s="420"/>
      <c r="CLC112" s="420"/>
      <c r="CLD112" s="420"/>
      <c r="CLE112" s="420"/>
      <c r="CLF112" s="420"/>
      <c r="CLG112" s="420"/>
      <c r="CLH112" s="420"/>
      <c r="CLI112" s="420"/>
      <c r="CLJ112" s="420"/>
      <c r="CLK112" s="420"/>
      <c r="CLL112" s="420"/>
      <c r="CLM112" s="420"/>
      <c r="CLN112" s="420"/>
      <c r="CLO112" s="420"/>
      <c r="CLP112" s="420"/>
      <c r="CLQ112" s="420"/>
      <c r="CLR112" s="420"/>
      <c r="CLS112" s="420"/>
      <c r="CLT112" s="420"/>
      <c r="CLU112" s="420"/>
      <c r="CLV112" s="420"/>
      <c r="CLW112" s="420"/>
      <c r="CLX112" s="420"/>
      <c r="CLY112" s="420"/>
      <c r="CLZ112" s="420"/>
      <c r="CMA112" s="420"/>
      <c r="CMB112" s="420"/>
      <c r="CMC112" s="420"/>
      <c r="CMD112" s="420"/>
      <c r="CME112" s="420"/>
      <c r="CMF112" s="420"/>
      <c r="CMG112" s="420"/>
      <c r="CMH112" s="420"/>
      <c r="CMI112" s="420"/>
      <c r="CMJ112" s="420"/>
      <c r="CMK112" s="420"/>
      <c r="CML112" s="420"/>
      <c r="CMM112" s="420"/>
      <c r="CMN112" s="420"/>
      <c r="CMO112" s="420"/>
      <c r="CMP112" s="420"/>
      <c r="CMQ112" s="420"/>
      <c r="CMR112" s="420"/>
      <c r="CMS112" s="420"/>
      <c r="CMT112" s="420"/>
      <c r="CMU112" s="420"/>
      <c r="CMV112" s="420"/>
      <c r="CMW112" s="420"/>
      <c r="CMX112" s="420"/>
      <c r="CMY112" s="420"/>
      <c r="CMZ112" s="420"/>
      <c r="CNA112" s="420"/>
      <c r="CNB112" s="420"/>
      <c r="CNC112" s="420"/>
      <c r="CND112" s="420"/>
      <c r="CNE112" s="420"/>
      <c r="CNF112" s="420"/>
      <c r="CNG112" s="420"/>
      <c r="CNH112" s="420"/>
      <c r="CNI112" s="420"/>
      <c r="CNJ112" s="420"/>
      <c r="CNK112" s="420"/>
      <c r="CNL112" s="420"/>
      <c r="CNM112" s="420"/>
      <c r="CNN112" s="420"/>
      <c r="CNO112" s="420"/>
      <c r="CNP112" s="420"/>
      <c r="CNQ112" s="420"/>
      <c r="CNR112" s="420"/>
      <c r="CNS112" s="420"/>
      <c r="CNT112" s="420"/>
      <c r="CNU112" s="420"/>
      <c r="CNV112" s="420"/>
      <c r="CNW112" s="420"/>
      <c r="CNX112" s="420"/>
      <c r="CNY112" s="420"/>
      <c r="CNZ112" s="420"/>
      <c r="COA112" s="420"/>
      <c r="COB112" s="420"/>
      <c r="COC112" s="420"/>
      <c r="COD112" s="420"/>
      <c r="COE112" s="420"/>
      <c r="COF112" s="420"/>
      <c r="COG112" s="420"/>
      <c r="COH112" s="420"/>
      <c r="COI112" s="420"/>
      <c r="COJ112" s="420"/>
      <c r="COK112" s="420"/>
      <c r="COL112" s="420"/>
      <c r="COM112" s="420"/>
      <c r="CON112" s="420"/>
      <c r="COO112" s="420"/>
      <c r="COP112" s="420"/>
      <c r="COQ112" s="420"/>
      <c r="COR112" s="420"/>
      <c r="COS112" s="420"/>
      <c r="COT112" s="420"/>
      <c r="COU112" s="420"/>
      <c r="COV112" s="420"/>
      <c r="COW112" s="420"/>
      <c r="COX112" s="420"/>
      <c r="COY112" s="420"/>
      <c r="COZ112" s="420"/>
      <c r="CPA112" s="420"/>
      <c r="CPB112" s="420"/>
      <c r="CPC112" s="420"/>
      <c r="CPD112" s="420"/>
      <c r="CPE112" s="420"/>
      <c r="CPF112" s="420"/>
      <c r="CPG112" s="420"/>
      <c r="CPH112" s="420"/>
      <c r="CPI112" s="420"/>
      <c r="CPJ112" s="420"/>
      <c r="CPK112" s="420"/>
      <c r="CPL112" s="420"/>
      <c r="CPM112" s="420"/>
      <c r="CPN112" s="420"/>
      <c r="CPO112" s="420"/>
      <c r="CPP112" s="420"/>
      <c r="CPQ112" s="420"/>
      <c r="CPR112" s="420"/>
      <c r="CPS112" s="420"/>
      <c r="CPT112" s="420"/>
      <c r="CPU112" s="420"/>
      <c r="CPV112" s="420"/>
      <c r="CPW112" s="420"/>
      <c r="CPX112" s="420"/>
      <c r="CPY112" s="420"/>
      <c r="CPZ112" s="420"/>
      <c r="CQA112" s="420"/>
      <c r="CQB112" s="420"/>
      <c r="CQC112" s="420"/>
      <c r="CQD112" s="420"/>
      <c r="CQE112" s="420"/>
      <c r="CQF112" s="420"/>
      <c r="CQG112" s="420"/>
      <c r="CQH112" s="420"/>
      <c r="CQI112" s="420"/>
      <c r="CQJ112" s="420"/>
      <c r="CQK112" s="420"/>
      <c r="CQL112" s="420"/>
      <c r="CQM112" s="420"/>
      <c r="CQN112" s="420"/>
      <c r="CQO112" s="420"/>
      <c r="CQP112" s="420"/>
      <c r="CQQ112" s="420"/>
      <c r="CQR112" s="420"/>
      <c r="CQS112" s="420"/>
      <c r="CQT112" s="420"/>
      <c r="CQU112" s="420"/>
      <c r="CQV112" s="420"/>
      <c r="CQW112" s="420"/>
      <c r="CQX112" s="420"/>
      <c r="CQY112" s="420"/>
      <c r="CQZ112" s="420"/>
      <c r="CRA112" s="420"/>
      <c r="CRB112" s="420"/>
      <c r="CRC112" s="420"/>
      <c r="CRD112" s="420"/>
      <c r="CRE112" s="420"/>
      <c r="CRF112" s="420"/>
      <c r="CRG112" s="420"/>
      <c r="CRH112" s="420"/>
      <c r="CRI112" s="420"/>
      <c r="CRJ112" s="420"/>
      <c r="CRK112" s="420"/>
      <c r="CRL112" s="420"/>
      <c r="CRM112" s="420"/>
      <c r="CRN112" s="420"/>
      <c r="CRO112" s="420"/>
      <c r="CRP112" s="420"/>
      <c r="CRQ112" s="420"/>
      <c r="CRR112" s="420"/>
      <c r="CRS112" s="420"/>
      <c r="CRT112" s="420"/>
      <c r="CRU112" s="420"/>
      <c r="CRV112" s="420"/>
      <c r="CRW112" s="420"/>
      <c r="CRX112" s="420"/>
      <c r="CRY112" s="420"/>
      <c r="CRZ112" s="420"/>
      <c r="CSA112" s="420"/>
      <c r="CSB112" s="420"/>
      <c r="CSC112" s="420"/>
      <c r="CSD112" s="420"/>
      <c r="CSE112" s="420"/>
      <c r="CSF112" s="420"/>
      <c r="CSG112" s="420"/>
      <c r="CSH112" s="420"/>
      <c r="CSI112" s="420"/>
      <c r="CSJ112" s="420"/>
      <c r="CSK112" s="420"/>
      <c r="CSL112" s="420"/>
      <c r="CSM112" s="420"/>
      <c r="CSN112" s="420"/>
      <c r="CSO112" s="420"/>
      <c r="CSP112" s="420"/>
      <c r="CSQ112" s="420"/>
      <c r="CSR112" s="420"/>
      <c r="CSS112" s="420"/>
      <c r="CST112" s="420"/>
      <c r="CSU112" s="420"/>
      <c r="CSV112" s="420"/>
      <c r="CSW112" s="420"/>
      <c r="CSX112" s="420"/>
      <c r="CSY112" s="420"/>
      <c r="CSZ112" s="420"/>
      <c r="CTA112" s="420"/>
      <c r="CTB112" s="420"/>
      <c r="CTC112" s="420"/>
      <c r="CTD112" s="420"/>
      <c r="CTE112" s="420"/>
      <c r="CTF112" s="420"/>
      <c r="CTG112" s="420"/>
      <c r="CTH112" s="420"/>
      <c r="CTI112" s="420"/>
      <c r="CTJ112" s="420"/>
      <c r="CTK112" s="420"/>
      <c r="CTL112" s="420"/>
      <c r="CTM112" s="420"/>
      <c r="CTN112" s="420"/>
      <c r="CTO112" s="420"/>
      <c r="CTP112" s="420"/>
      <c r="CTQ112" s="420"/>
      <c r="CTR112" s="420"/>
      <c r="CTS112" s="420"/>
      <c r="CTT112" s="420"/>
      <c r="CTU112" s="420"/>
      <c r="CTV112" s="420"/>
      <c r="CTW112" s="420"/>
      <c r="CTX112" s="420"/>
      <c r="CTY112" s="420"/>
      <c r="CTZ112" s="420"/>
      <c r="CUA112" s="420"/>
      <c r="CUB112" s="420"/>
      <c r="CUC112" s="420"/>
      <c r="CUD112" s="420"/>
      <c r="CUE112" s="420"/>
      <c r="CUF112" s="420"/>
      <c r="CUG112" s="420"/>
      <c r="CUH112" s="420"/>
      <c r="CUI112" s="420"/>
      <c r="CUJ112" s="420"/>
      <c r="CUK112" s="420"/>
      <c r="CUL112" s="420"/>
      <c r="CUM112" s="420"/>
      <c r="CUN112" s="420"/>
      <c r="CUO112" s="420"/>
      <c r="CUP112" s="420"/>
      <c r="CUQ112" s="420"/>
      <c r="CUR112" s="420"/>
      <c r="CUS112" s="420"/>
      <c r="CUT112" s="420"/>
      <c r="CUU112" s="420"/>
      <c r="CUV112" s="420"/>
      <c r="CUW112" s="420"/>
      <c r="CUX112" s="420"/>
      <c r="CUY112" s="420"/>
      <c r="CUZ112" s="420"/>
      <c r="CVA112" s="420"/>
      <c r="CVB112" s="420"/>
      <c r="CVC112" s="420"/>
      <c r="CVD112" s="420"/>
      <c r="CVE112" s="420"/>
      <c r="CVF112" s="420"/>
      <c r="CVG112" s="420"/>
      <c r="CVH112" s="420"/>
      <c r="CVI112" s="420"/>
      <c r="CVJ112" s="420"/>
      <c r="CVK112" s="420"/>
      <c r="CVL112" s="420"/>
      <c r="CVM112" s="420"/>
      <c r="CVN112" s="420"/>
      <c r="CVO112" s="420"/>
      <c r="CVP112" s="420"/>
      <c r="CVQ112" s="420"/>
      <c r="CVR112" s="420"/>
      <c r="CVS112" s="420"/>
      <c r="CVT112" s="420"/>
      <c r="CVU112" s="420"/>
      <c r="CVV112" s="420"/>
      <c r="CVW112" s="420"/>
      <c r="CVX112" s="420"/>
      <c r="CVY112" s="420"/>
      <c r="CVZ112" s="420"/>
      <c r="CWA112" s="420"/>
      <c r="CWB112" s="420"/>
      <c r="CWC112" s="420"/>
      <c r="CWD112" s="420"/>
      <c r="CWE112" s="420"/>
      <c r="CWF112" s="420"/>
      <c r="CWG112" s="420"/>
      <c r="CWH112" s="420"/>
      <c r="CWI112" s="420"/>
      <c r="CWJ112" s="420"/>
      <c r="CWK112" s="420"/>
      <c r="CWL112" s="420"/>
      <c r="CWM112" s="420"/>
      <c r="CWN112" s="420"/>
      <c r="CWO112" s="420"/>
      <c r="CWP112" s="420"/>
      <c r="CWQ112" s="420"/>
      <c r="CWR112" s="420"/>
      <c r="CWS112" s="420"/>
      <c r="CWT112" s="420"/>
      <c r="CWU112" s="420"/>
      <c r="CWV112" s="420"/>
      <c r="CWW112" s="420"/>
      <c r="CWX112" s="420"/>
      <c r="CWY112" s="420"/>
      <c r="CWZ112" s="420"/>
      <c r="CXA112" s="420"/>
      <c r="CXB112" s="420"/>
      <c r="CXC112" s="420"/>
      <c r="CXD112" s="420"/>
      <c r="CXE112" s="420"/>
      <c r="CXF112" s="420"/>
      <c r="CXG112" s="420"/>
      <c r="CXH112" s="420"/>
      <c r="CXI112" s="420"/>
      <c r="CXJ112" s="420"/>
      <c r="CXK112" s="420"/>
      <c r="CXL112" s="420"/>
      <c r="CXM112" s="420"/>
      <c r="CXN112" s="420"/>
      <c r="CXO112" s="420"/>
      <c r="CXP112" s="420"/>
      <c r="CXQ112" s="420"/>
      <c r="CXR112" s="420"/>
      <c r="CXS112" s="420"/>
      <c r="CXT112" s="420"/>
      <c r="CXU112" s="420"/>
      <c r="CXV112" s="420"/>
      <c r="CXW112" s="420"/>
      <c r="CXX112" s="420"/>
      <c r="CXY112" s="420"/>
      <c r="CXZ112" s="420"/>
      <c r="CYA112" s="420"/>
      <c r="CYB112" s="420"/>
      <c r="CYC112" s="420"/>
      <c r="CYD112" s="420"/>
      <c r="CYE112" s="420"/>
      <c r="CYF112" s="420"/>
      <c r="CYG112" s="420"/>
      <c r="CYH112" s="420"/>
      <c r="CYI112" s="420"/>
      <c r="CYJ112" s="420"/>
      <c r="CYK112" s="420"/>
      <c r="CYL112" s="420"/>
      <c r="CYM112" s="420"/>
      <c r="CYN112" s="420"/>
      <c r="CYO112" s="420"/>
      <c r="CYP112" s="420"/>
      <c r="CYQ112" s="420"/>
      <c r="CYR112" s="420"/>
      <c r="CYS112" s="420"/>
      <c r="CYT112" s="420"/>
      <c r="CYU112" s="420"/>
      <c r="CYV112" s="420"/>
      <c r="CYW112" s="420"/>
      <c r="CYX112" s="420"/>
      <c r="CYY112" s="420"/>
      <c r="CYZ112" s="420"/>
      <c r="CZA112" s="420"/>
      <c r="CZB112" s="420"/>
      <c r="CZC112" s="420"/>
      <c r="CZD112" s="420"/>
      <c r="CZE112" s="420"/>
      <c r="CZF112" s="420"/>
      <c r="CZG112" s="420"/>
      <c r="CZH112" s="420"/>
      <c r="CZI112" s="420"/>
      <c r="CZJ112" s="420"/>
      <c r="CZK112" s="420"/>
      <c r="CZL112" s="420"/>
      <c r="CZM112" s="420"/>
      <c r="CZN112" s="420"/>
      <c r="CZO112" s="420"/>
      <c r="CZP112" s="420"/>
      <c r="CZQ112" s="420"/>
      <c r="CZR112" s="420"/>
      <c r="CZS112" s="420"/>
      <c r="CZT112" s="420"/>
      <c r="CZU112" s="420"/>
      <c r="CZV112" s="420"/>
      <c r="CZW112" s="420"/>
      <c r="CZX112" s="420"/>
      <c r="CZY112" s="420"/>
      <c r="CZZ112" s="420"/>
      <c r="DAA112" s="420"/>
      <c r="DAB112" s="420"/>
      <c r="DAC112" s="420"/>
      <c r="DAD112" s="420"/>
      <c r="DAE112" s="420"/>
      <c r="DAF112" s="420"/>
      <c r="DAG112" s="420"/>
      <c r="DAH112" s="420"/>
      <c r="DAI112" s="420"/>
      <c r="DAJ112" s="420"/>
      <c r="DAK112" s="420"/>
      <c r="DAL112" s="420"/>
      <c r="DAM112" s="420"/>
      <c r="DAN112" s="420"/>
      <c r="DAO112" s="420"/>
      <c r="DAP112" s="420"/>
      <c r="DAQ112" s="420"/>
      <c r="DAR112" s="420"/>
      <c r="DAS112" s="420"/>
      <c r="DAT112" s="420"/>
      <c r="DAU112" s="420"/>
      <c r="DAV112" s="420"/>
      <c r="DAW112" s="420"/>
      <c r="DAX112" s="420"/>
      <c r="DAY112" s="420"/>
      <c r="DAZ112" s="420"/>
      <c r="DBA112" s="420"/>
      <c r="DBB112" s="420"/>
      <c r="DBC112" s="420"/>
      <c r="DBD112" s="420"/>
      <c r="DBE112" s="420"/>
      <c r="DBF112" s="420"/>
      <c r="DBG112" s="420"/>
      <c r="DBH112" s="420"/>
      <c r="DBI112" s="420"/>
      <c r="DBJ112" s="420"/>
      <c r="DBK112" s="420"/>
      <c r="DBL112" s="420"/>
      <c r="DBM112" s="420"/>
      <c r="DBN112" s="420"/>
      <c r="DBO112" s="420"/>
      <c r="DBP112" s="420"/>
      <c r="DBQ112" s="420"/>
      <c r="DBR112" s="420"/>
      <c r="DBS112" s="420"/>
      <c r="DBT112" s="420"/>
      <c r="DBU112" s="420"/>
      <c r="DBV112" s="420"/>
      <c r="DBW112" s="420"/>
      <c r="DBX112" s="420"/>
      <c r="DBY112" s="420"/>
      <c r="DBZ112" s="420"/>
      <c r="DCA112" s="420"/>
      <c r="DCB112" s="420"/>
      <c r="DCC112" s="420"/>
      <c r="DCD112" s="420"/>
      <c r="DCE112" s="420"/>
      <c r="DCF112" s="420"/>
      <c r="DCG112" s="420"/>
      <c r="DCH112" s="420"/>
      <c r="DCI112" s="420"/>
      <c r="DCJ112" s="420"/>
      <c r="DCK112" s="420"/>
      <c r="DCL112" s="420"/>
      <c r="DCM112" s="420"/>
      <c r="DCN112" s="420"/>
      <c r="DCO112" s="420"/>
      <c r="DCP112" s="420"/>
      <c r="DCQ112" s="420"/>
      <c r="DCR112" s="420"/>
      <c r="DCS112" s="420"/>
      <c r="DCT112" s="420"/>
      <c r="DCU112" s="420"/>
      <c r="DCV112" s="420"/>
      <c r="DCW112" s="420"/>
      <c r="DCX112" s="420"/>
      <c r="DCY112" s="420"/>
      <c r="DCZ112" s="420"/>
      <c r="DDA112" s="420"/>
      <c r="DDB112" s="420"/>
      <c r="DDC112" s="420"/>
      <c r="DDD112" s="420"/>
      <c r="DDE112" s="420"/>
      <c r="DDF112" s="420"/>
      <c r="DDG112" s="420"/>
      <c r="DDH112" s="420"/>
      <c r="DDI112" s="420"/>
      <c r="DDJ112" s="420"/>
      <c r="DDK112" s="420"/>
      <c r="DDL112" s="420"/>
      <c r="DDM112" s="420"/>
      <c r="DDN112" s="420"/>
      <c r="DDO112" s="420"/>
      <c r="DDP112" s="420"/>
      <c r="DDQ112" s="420"/>
      <c r="DDR112" s="420"/>
      <c r="DDS112" s="420"/>
      <c r="DDT112" s="420"/>
      <c r="DDU112" s="420"/>
      <c r="DDV112" s="420"/>
      <c r="DDW112" s="420"/>
      <c r="DDX112" s="420"/>
      <c r="DDY112" s="420"/>
      <c r="DDZ112" s="420"/>
      <c r="DEA112" s="420"/>
      <c r="DEB112" s="420"/>
      <c r="DEC112" s="420"/>
      <c r="DED112" s="420"/>
      <c r="DEE112" s="420"/>
      <c r="DEF112" s="420"/>
      <c r="DEG112" s="420"/>
      <c r="DEH112" s="420"/>
      <c r="DEI112" s="420"/>
      <c r="DEJ112" s="420"/>
      <c r="DEK112" s="420"/>
      <c r="DEL112" s="420"/>
      <c r="DEM112" s="420"/>
      <c r="DEN112" s="420"/>
      <c r="DEO112" s="420"/>
      <c r="DEP112" s="420"/>
      <c r="DEQ112" s="420"/>
      <c r="DER112" s="420"/>
      <c r="DES112" s="420"/>
      <c r="DET112" s="420"/>
      <c r="DEU112" s="420"/>
      <c r="DEV112" s="420"/>
      <c r="DEW112" s="420"/>
      <c r="DEX112" s="420"/>
      <c r="DEY112" s="420"/>
      <c r="DEZ112" s="420"/>
      <c r="DFA112" s="420"/>
      <c r="DFB112" s="420"/>
      <c r="DFC112" s="420"/>
      <c r="DFD112" s="420"/>
      <c r="DFE112" s="420"/>
      <c r="DFF112" s="420"/>
      <c r="DFG112" s="420"/>
      <c r="DFH112" s="420"/>
      <c r="DFI112" s="420"/>
      <c r="DFJ112" s="420"/>
      <c r="DFK112" s="420"/>
      <c r="DFL112" s="420"/>
      <c r="DFM112" s="420"/>
      <c r="DFN112" s="420"/>
      <c r="DFO112" s="420"/>
      <c r="DFP112" s="420"/>
      <c r="DFQ112" s="420"/>
      <c r="DFR112" s="420"/>
      <c r="DFS112" s="420"/>
      <c r="DFT112" s="420"/>
      <c r="DFU112" s="420"/>
      <c r="DFV112" s="420"/>
      <c r="DFW112" s="420"/>
      <c r="DFX112" s="420"/>
      <c r="DFY112" s="420"/>
      <c r="DFZ112" s="420"/>
      <c r="DGA112" s="420"/>
      <c r="DGB112" s="420"/>
      <c r="DGC112" s="420"/>
      <c r="DGD112" s="420"/>
      <c r="DGE112" s="420"/>
      <c r="DGF112" s="420"/>
      <c r="DGG112" s="420"/>
      <c r="DGH112" s="420"/>
      <c r="DGI112" s="420"/>
      <c r="DGJ112" s="420"/>
      <c r="DGK112" s="420"/>
      <c r="DGL112" s="420"/>
      <c r="DGM112" s="420"/>
      <c r="DGN112" s="420"/>
      <c r="DGO112" s="420"/>
      <c r="DGP112" s="420"/>
      <c r="DGQ112" s="420"/>
      <c r="DGR112" s="420"/>
      <c r="DGS112" s="420"/>
      <c r="DGT112" s="420"/>
      <c r="DGU112" s="420"/>
      <c r="DGV112" s="420"/>
      <c r="DGW112" s="420"/>
      <c r="DGX112" s="420"/>
      <c r="DGY112" s="420"/>
      <c r="DGZ112" s="420"/>
      <c r="DHA112" s="420"/>
      <c r="DHB112" s="420"/>
      <c r="DHC112" s="420"/>
      <c r="DHD112" s="420"/>
      <c r="DHE112" s="420"/>
      <c r="DHF112" s="420"/>
      <c r="DHG112" s="420"/>
      <c r="DHH112" s="420"/>
      <c r="DHI112" s="420"/>
      <c r="DHJ112" s="420"/>
      <c r="DHK112" s="420"/>
      <c r="DHL112" s="420"/>
      <c r="DHM112" s="420"/>
      <c r="DHN112" s="420"/>
      <c r="DHO112" s="420"/>
      <c r="DHP112" s="420"/>
      <c r="DHQ112" s="420"/>
      <c r="DHR112" s="420"/>
      <c r="DHS112" s="420"/>
      <c r="DHT112" s="420"/>
      <c r="DHU112" s="420"/>
      <c r="DHV112" s="420"/>
      <c r="DHW112" s="420"/>
      <c r="DHX112" s="420"/>
      <c r="DHY112" s="420"/>
      <c r="DHZ112" s="420"/>
      <c r="DIA112" s="420"/>
      <c r="DIB112" s="420"/>
      <c r="DIC112" s="420"/>
      <c r="DID112" s="420"/>
      <c r="DIE112" s="420"/>
      <c r="DIF112" s="420"/>
      <c r="DIG112" s="420"/>
      <c r="DIH112" s="420"/>
      <c r="DII112" s="420"/>
      <c r="DIJ112" s="420"/>
      <c r="DIK112" s="420"/>
      <c r="DIL112" s="420"/>
      <c r="DIM112" s="420"/>
      <c r="DIN112" s="420"/>
      <c r="DIO112" s="420"/>
      <c r="DIP112" s="420"/>
      <c r="DIQ112" s="420"/>
      <c r="DIR112" s="420"/>
      <c r="DIS112" s="420"/>
      <c r="DIT112" s="420"/>
      <c r="DIU112" s="420"/>
      <c r="DIV112" s="420"/>
      <c r="DIW112" s="420"/>
      <c r="DIX112" s="420"/>
      <c r="DIY112" s="420"/>
      <c r="DIZ112" s="420"/>
      <c r="DJA112" s="420"/>
      <c r="DJB112" s="420"/>
      <c r="DJC112" s="420"/>
      <c r="DJD112" s="420"/>
      <c r="DJE112" s="420"/>
      <c r="DJF112" s="420"/>
      <c r="DJG112" s="420"/>
      <c r="DJH112" s="420"/>
      <c r="DJI112" s="420"/>
      <c r="DJJ112" s="420"/>
      <c r="DJK112" s="420"/>
      <c r="DJL112" s="420"/>
      <c r="DJM112" s="420"/>
      <c r="DJN112" s="420"/>
      <c r="DJO112" s="420"/>
      <c r="DJP112" s="420"/>
      <c r="DJQ112" s="420"/>
      <c r="DJR112" s="420"/>
      <c r="DJS112" s="420"/>
      <c r="DJT112" s="420"/>
      <c r="DJU112" s="420"/>
      <c r="DJV112" s="420"/>
      <c r="DJW112" s="420"/>
      <c r="DJX112" s="420"/>
      <c r="DJY112" s="420"/>
      <c r="DJZ112" s="420"/>
      <c r="DKA112" s="420"/>
      <c r="DKB112" s="420"/>
      <c r="DKC112" s="420"/>
      <c r="DKD112" s="420"/>
      <c r="DKE112" s="420"/>
      <c r="DKF112" s="420"/>
      <c r="DKG112" s="420"/>
      <c r="DKH112" s="420"/>
      <c r="DKI112" s="420"/>
      <c r="DKJ112" s="420"/>
      <c r="DKK112" s="420"/>
      <c r="DKL112" s="420"/>
      <c r="DKM112" s="420"/>
      <c r="DKN112" s="420"/>
      <c r="DKO112" s="420"/>
      <c r="DKP112" s="420"/>
      <c r="DKQ112" s="420"/>
      <c r="DKR112" s="420"/>
      <c r="DKS112" s="420"/>
      <c r="DKT112" s="420"/>
      <c r="DKU112" s="420"/>
      <c r="DKV112" s="420"/>
      <c r="DKW112" s="420"/>
      <c r="DKX112" s="420"/>
      <c r="DKY112" s="420"/>
      <c r="DKZ112" s="420"/>
      <c r="DLA112" s="420"/>
      <c r="DLB112" s="420"/>
      <c r="DLC112" s="420"/>
      <c r="DLD112" s="420"/>
      <c r="DLE112" s="420"/>
      <c r="DLF112" s="420"/>
      <c r="DLG112" s="420"/>
      <c r="DLH112" s="420"/>
      <c r="DLI112" s="420"/>
      <c r="DLJ112" s="420"/>
      <c r="DLK112" s="420"/>
      <c r="DLL112" s="420"/>
      <c r="DLM112" s="420"/>
      <c r="DLN112" s="420"/>
      <c r="DLO112" s="420"/>
      <c r="DLP112" s="420"/>
      <c r="DLQ112" s="420"/>
      <c r="DLR112" s="420"/>
      <c r="DLS112" s="420"/>
      <c r="DLT112" s="420"/>
      <c r="DLU112" s="420"/>
      <c r="DLV112" s="420"/>
      <c r="DLW112" s="420"/>
      <c r="DLX112" s="420"/>
      <c r="DLY112" s="420"/>
      <c r="DLZ112" s="420"/>
      <c r="DMA112" s="420"/>
      <c r="DMB112" s="420"/>
      <c r="DMC112" s="420"/>
      <c r="DMD112" s="420"/>
      <c r="DME112" s="420"/>
      <c r="DMF112" s="420"/>
      <c r="DMG112" s="420"/>
      <c r="DMH112" s="420"/>
      <c r="DMI112" s="420"/>
      <c r="DMJ112" s="420"/>
      <c r="DMK112" s="420"/>
      <c r="DML112" s="420"/>
      <c r="DMM112" s="420"/>
      <c r="DMN112" s="420"/>
      <c r="DMO112" s="420"/>
      <c r="DMP112" s="420"/>
      <c r="DMQ112" s="420"/>
      <c r="DMR112" s="420"/>
      <c r="DMS112" s="420"/>
      <c r="DMT112" s="420"/>
      <c r="DMU112" s="420"/>
      <c r="DMV112" s="420"/>
      <c r="DMW112" s="420"/>
      <c r="DMX112" s="420"/>
      <c r="DMY112" s="420"/>
      <c r="DMZ112" s="420"/>
      <c r="DNA112" s="420"/>
      <c r="DNB112" s="420"/>
      <c r="DNC112" s="420"/>
      <c r="DND112" s="420"/>
      <c r="DNE112" s="420"/>
      <c r="DNF112" s="420"/>
      <c r="DNG112" s="420"/>
      <c r="DNH112" s="420"/>
      <c r="DNI112" s="420"/>
      <c r="DNJ112" s="420"/>
      <c r="DNK112" s="420"/>
      <c r="DNL112" s="420"/>
      <c r="DNM112" s="420"/>
      <c r="DNN112" s="420"/>
      <c r="DNO112" s="420"/>
      <c r="DNP112" s="420"/>
      <c r="DNQ112" s="420"/>
      <c r="DNR112" s="420"/>
      <c r="DNS112" s="420"/>
      <c r="DNT112" s="420"/>
      <c r="DNU112" s="420"/>
      <c r="DNV112" s="420"/>
      <c r="DNW112" s="420"/>
      <c r="DNX112" s="420"/>
      <c r="DNY112" s="420"/>
      <c r="DNZ112" s="420"/>
      <c r="DOA112" s="420"/>
      <c r="DOB112" s="420"/>
      <c r="DOC112" s="420"/>
      <c r="DOD112" s="420"/>
      <c r="DOE112" s="420"/>
      <c r="DOF112" s="420"/>
      <c r="DOG112" s="420"/>
      <c r="DOH112" s="420"/>
      <c r="DOI112" s="420"/>
      <c r="DOJ112" s="420"/>
      <c r="DOK112" s="420"/>
      <c r="DOL112" s="420"/>
      <c r="DOM112" s="420"/>
      <c r="DON112" s="420"/>
      <c r="DOO112" s="420"/>
      <c r="DOP112" s="420"/>
      <c r="DOQ112" s="420"/>
      <c r="DOR112" s="420"/>
      <c r="DOS112" s="420"/>
      <c r="DOT112" s="420"/>
      <c r="DOU112" s="420"/>
      <c r="DOV112" s="420"/>
      <c r="DOW112" s="420"/>
      <c r="DOX112" s="420"/>
      <c r="DOY112" s="420"/>
      <c r="DOZ112" s="420"/>
      <c r="DPA112" s="420"/>
      <c r="DPB112" s="420"/>
      <c r="DPC112" s="420"/>
      <c r="DPD112" s="420"/>
      <c r="DPE112" s="420"/>
      <c r="DPF112" s="420"/>
      <c r="DPG112" s="420"/>
      <c r="DPH112" s="420"/>
      <c r="DPI112" s="420"/>
      <c r="DPJ112" s="420"/>
      <c r="DPK112" s="420"/>
      <c r="DPL112" s="420"/>
      <c r="DPM112" s="420"/>
      <c r="DPN112" s="420"/>
      <c r="DPO112" s="420"/>
      <c r="DPP112" s="420"/>
      <c r="DPQ112" s="420"/>
      <c r="DPR112" s="420"/>
      <c r="DPS112" s="420"/>
      <c r="DPT112" s="420"/>
      <c r="DPU112" s="420"/>
      <c r="DPV112" s="420"/>
      <c r="DPW112" s="420"/>
      <c r="DPX112" s="420"/>
      <c r="DPY112" s="420"/>
      <c r="DPZ112" s="420"/>
      <c r="DQA112" s="420"/>
      <c r="DQB112" s="420"/>
      <c r="DQC112" s="420"/>
      <c r="DQD112" s="420"/>
      <c r="DQE112" s="420"/>
      <c r="DQF112" s="420"/>
      <c r="DQG112" s="420"/>
      <c r="DQH112" s="420"/>
      <c r="DQI112" s="420"/>
      <c r="DQJ112" s="420"/>
      <c r="DQK112" s="420"/>
      <c r="DQL112" s="420"/>
      <c r="DQM112" s="420"/>
      <c r="DQN112" s="420"/>
      <c r="DQO112" s="420"/>
      <c r="DQP112" s="420"/>
      <c r="DQQ112" s="420"/>
      <c r="DQR112" s="420"/>
      <c r="DQS112" s="420"/>
      <c r="DQT112" s="420"/>
      <c r="DQU112" s="420"/>
      <c r="DQV112" s="420"/>
      <c r="DQW112" s="420"/>
      <c r="DQX112" s="420"/>
      <c r="DQY112" s="420"/>
      <c r="DQZ112" s="420"/>
      <c r="DRA112" s="420"/>
      <c r="DRB112" s="420"/>
      <c r="DRC112" s="420"/>
      <c r="DRD112" s="420"/>
      <c r="DRE112" s="420"/>
      <c r="DRF112" s="420"/>
      <c r="DRG112" s="420"/>
      <c r="DRH112" s="420"/>
      <c r="DRI112" s="420"/>
      <c r="DRJ112" s="420"/>
      <c r="DRK112" s="420"/>
      <c r="DRL112" s="420"/>
      <c r="DRM112" s="420"/>
      <c r="DRN112" s="420"/>
      <c r="DRO112" s="420"/>
      <c r="DRP112" s="420"/>
      <c r="DRQ112" s="420"/>
      <c r="DRR112" s="420"/>
      <c r="DRS112" s="420"/>
      <c r="DRT112" s="420"/>
      <c r="DRU112" s="420"/>
      <c r="DRV112" s="420"/>
      <c r="DRW112" s="420"/>
      <c r="DRX112" s="420"/>
      <c r="DRY112" s="420"/>
      <c r="DRZ112" s="420"/>
      <c r="DSA112" s="420"/>
      <c r="DSB112" s="420"/>
      <c r="DSC112" s="420"/>
      <c r="DSD112" s="420"/>
      <c r="DSE112" s="420"/>
      <c r="DSF112" s="420"/>
      <c r="DSG112" s="420"/>
      <c r="DSH112" s="420"/>
      <c r="DSI112" s="420"/>
      <c r="DSJ112" s="420"/>
      <c r="DSK112" s="420"/>
      <c r="DSL112" s="420"/>
      <c r="DSM112" s="420"/>
      <c r="DSN112" s="420"/>
      <c r="DSO112" s="420"/>
      <c r="DSP112" s="420"/>
      <c r="DSQ112" s="420"/>
      <c r="DSR112" s="420"/>
      <c r="DSS112" s="420"/>
      <c r="DST112" s="420"/>
      <c r="DSU112" s="420"/>
      <c r="DSV112" s="420"/>
      <c r="DSW112" s="420"/>
      <c r="DSX112" s="420"/>
      <c r="DSY112" s="420"/>
      <c r="DSZ112" s="420"/>
      <c r="DTA112" s="420"/>
      <c r="DTB112" s="420"/>
      <c r="DTC112" s="420"/>
      <c r="DTD112" s="420"/>
      <c r="DTE112" s="420"/>
      <c r="DTF112" s="420"/>
      <c r="DTG112" s="420"/>
      <c r="DTH112" s="420"/>
      <c r="DTI112" s="420"/>
      <c r="DTJ112" s="420"/>
      <c r="DTK112" s="420"/>
      <c r="DTL112" s="420"/>
      <c r="DTM112" s="420"/>
      <c r="DTN112" s="420"/>
      <c r="DTO112" s="420"/>
      <c r="DTP112" s="420"/>
      <c r="DTQ112" s="420"/>
      <c r="DTR112" s="420"/>
      <c r="DTS112" s="420"/>
      <c r="DTT112" s="420"/>
      <c r="DTU112" s="420"/>
      <c r="DTV112" s="420"/>
      <c r="DTW112" s="420"/>
      <c r="DTX112" s="420"/>
      <c r="DTY112" s="420"/>
      <c r="DTZ112" s="420"/>
      <c r="DUA112" s="420"/>
      <c r="DUB112" s="420"/>
      <c r="DUC112" s="420"/>
      <c r="DUD112" s="420"/>
      <c r="DUE112" s="420"/>
      <c r="DUF112" s="420"/>
      <c r="DUG112" s="420"/>
      <c r="DUH112" s="420"/>
      <c r="DUI112" s="420"/>
      <c r="DUJ112" s="420"/>
      <c r="DUK112" s="420"/>
      <c r="DUL112" s="420"/>
      <c r="DUM112" s="420"/>
      <c r="DUN112" s="420"/>
      <c r="DUO112" s="420"/>
      <c r="DUP112" s="420"/>
      <c r="DUQ112" s="420"/>
      <c r="DUR112" s="420"/>
      <c r="DUS112" s="420"/>
      <c r="DUT112" s="420"/>
      <c r="DUU112" s="420"/>
      <c r="DUV112" s="420"/>
      <c r="DUW112" s="420"/>
      <c r="DUX112" s="420"/>
      <c r="DUY112" s="420"/>
      <c r="DUZ112" s="420"/>
      <c r="DVA112" s="420"/>
      <c r="DVB112" s="420"/>
      <c r="DVC112" s="420"/>
      <c r="DVD112" s="420"/>
      <c r="DVE112" s="420"/>
      <c r="DVF112" s="420"/>
      <c r="DVG112" s="420"/>
      <c r="DVH112" s="420"/>
      <c r="DVI112" s="420"/>
      <c r="DVJ112" s="420"/>
      <c r="DVK112" s="420"/>
      <c r="DVL112" s="420"/>
      <c r="DVM112" s="420"/>
      <c r="DVN112" s="420"/>
      <c r="DVO112" s="420"/>
      <c r="DVP112" s="420"/>
      <c r="DVQ112" s="420"/>
      <c r="DVR112" s="420"/>
      <c r="DVS112" s="420"/>
      <c r="DVT112" s="420"/>
      <c r="DVU112" s="420"/>
      <c r="DVV112" s="420"/>
      <c r="DVW112" s="420"/>
      <c r="DVX112" s="420"/>
      <c r="DVY112" s="420"/>
      <c r="DVZ112" s="420"/>
      <c r="DWA112" s="420"/>
      <c r="DWB112" s="420"/>
      <c r="DWC112" s="420"/>
      <c r="DWD112" s="420"/>
      <c r="DWE112" s="420"/>
      <c r="DWF112" s="420"/>
      <c r="DWG112" s="420"/>
      <c r="DWH112" s="420"/>
      <c r="DWI112" s="420"/>
      <c r="DWJ112" s="420"/>
      <c r="DWK112" s="420"/>
      <c r="DWL112" s="420"/>
      <c r="DWM112" s="420"/>
      <c r="DWN112" s="420"/>
      <c r="DWO112" s="420"/>
      <c r="DWP112" s="420"/>
      <c r="DWQ112" s="420"/>
      <c r="DWR112" s="420"/>
      <c r="DWS112" s="420"/>
      <c r="DWT112" s="420"/>
      <c r="DWU112" s="420"/>
      <c r="DWV112" s="420"/>
      <c r="DWW112" s="420"/>
      <c r="DWX112" s="420"/>
      <c r="DWY112" s="420"/>
      <c r="DWZ112" s="420"/>
      <c r="DXA112" s="420"/>
      <c r="DXB112" s="420"/>
      <c r="DXC112" s="420"/>
      <c r="DXD112" s="420"/>
      <c r="DXE112" s="420"/>
      <c r="DXF112" s="420"/>
      <c r="DXG112" s="420"/>
      <c r="DXH112" s="420"/>
      <c r="DXI112" s="420"/>
      <c r="DXJ112" s="420"/>
      <c r="DXK112" s="420"/>
      <c r="DXL112" s="420"/>
      <c r="DXM112" s="420"/>
      <c r="DXN112" s="420"/>
      <c r="DXO112" s="420"/>
      <c r="DXP112" s="420"/>
      <c r="DXQ112" s="420"/>
      <c r="DXR112" s="420"/>
      <c r="DXS112" s="420"/>
      <c r="DXT112" s="420"/>
      <c r="DXU112" s="420"/>
      <c r="DXV112" s="420"/>
      <c r="DXW112" s="420"/>
      <c r="DXX112" s="420"/>
      <c r="DXY112" s="420"/>
      <c r="DXZ112" s="420"/>
      <c r="DYA112" s="420"/>
      <c r="DYB112" s="420"/>
      <c r="DYC112" s="420"/>
      <c r="DYD112" s="420"/>
      <c r="DYE112" s="420"/>
      <c r="DYF112" s="420"/>
      <c r="DYG112" s="420"/>
      <c r="DYH112" s="420"/>
      <c r="DYI112" s="420"/>
      <c r="DYJ112" s="420"/>
      <c r="DYK112" s="420"/>
      <c r="DYL112" s="420"/>
      <c r="DYM112" s="420"/>
      <c r="DYN112" s="420"/>
      <c r="DYO112" s="420"/>
      <c r="DYP112" s="420"/>
      <c r="DYQ112" s="420"/>
      <c r="DYR112" s="420"/>
      <c r="DYS112" s="420"/>
      <c r="DYT112" s="420"/>
      <c r="DYU112" s="420"/>
      <c r="DYV112" s="420"/>
      <c r="DYW112" s="420"/>
      <c r="DYX112" s="420"/>
      <c r="DYY112" s="420"/>
      <c r="DYZ112" s="420"/>
      <c r="DZA112" s="420"/>
      <c r="DZB112" s="420"/>
      <c r="DZC112" s="420"/>
      <c r="DZD112" s="420"/>
      <c r="DZE112" s="420"/>
      <c r="DZF112" s="420"/>
      <c r="DZG112" s="420"/>
      <c r="DZH112" s="420"/>
      <c r="DZI112" s="420"/>
      <c r="DZJ112" s="420"/>
      <c r="DZK112" s="420"/>
      <c r="DZL112" s="420"/>
      <c r="DZM112" s="420"/>
      <c r="DZN112" s="420"/>
      <c r="DZO112" s="420"/>
      <c r="DZP112" s="420"/>
      <c r="DZQ112" s="420"/>
      <c r="DZR112" s="420"/>
      <c r="DZS112" s="420"/>
      <c r="DZT112" s="420"/>
      <c r="DZU112" s="420"/>
      <c r="DZV112" s="420"/>
      <c r="DZW112" s="420"/>
      <c r="DZX112" s="420"/>
      <c r="DZY112" s="420"/>
      <c r="DZZ112" s="420"/>
      <c r="EAA112" s="420"/>
      <c r="EAB112" s="420"/>
      <c r="EAC112" s="420"/>
      <c r="EAD112" s="420"/>
      <c r="EAE112" s="420"/>
      <c r="EAF112" s="420"/>
      <c r="EAG112" s="420"/>
      <c r="EAH112" s="420"/>
      <c r="EAI112" s="420"/>
      <c r="EAJ112" s="420"/>
      <c r="EAK112" s="420"/>
      <c r="EAL112" s="420"/>
      <c r="EAM112" s="420"/>
      <c r="EAN112" s="420"/>
      <c r="EAO112" s="420"/>
      <c r="EAP112" s="420"/>
      <c r="EAQ112" s="420"/>
      <c r="EAR112" s="420"/>
      <c r="EAS112" s="420"/>
      <c r="EAT112" s="420"/>
      <c r="EAU112" s="420"/>
      <c r="EAV112" s="420"/>
      <c r="EAW112" s="420"/>
      <c r="EAX112" s="420"/>
      <c r="EAY112" s="420"/>
      <c r="EAZ112" s="420"/>
      <c r="EBA112" s="420"/>
      <c r="EBB112" s="420"/>
      <c r="EBC112" s="420"/>
      <c r="EBD112" s="420"/>
      <c r="EBE112" s="420"/>
      <c r="EBF112" s="420"/>
      <c r="EBG112" s="420"/>
      <c r="EBH112" s="420"/>
      <c r="EBI112" s="420"/>
      <c r="EBJ112" s="420"/>
      <c r="EBK112" s="420"/>
      <c r="EBL112" s="420"/>
      <c r="EBM112" s="420"/>
      <c r="EBN112" s="420"/>
      <c r="EBO112" s="420"/>
      <c r="EBP112" s="420"/>
      <c r="EBQ112" s="420"/>
      <c r="EBR112" s="420"/>
      <c r="EBS112" s="420"/>
      <c r="EBT112" s="420"/>
      <c r="EBU112" s="420"/>
      <c r="EBV112" s="420"/>
      <c r="EBW112" s="420"/>
      <c r="EBX112" s="420"/>
      <c r="EBY112" s="420"/>
      <c r="EBZ112" s="420"/>
      <c r="ECA112" s="420"/>
      <c r="ECB112" s="420"/>
      <c r="ECC112" s="420"/>
      <c r="ECD112" s="420"/>
      <c r="ECE112" s="420"/>
      <c r="ECF112" s="420"/>
      <c r="ECG112" s="420"/>
      <c r="ECH112" s="420"/>
      <c r="ECI112" s="420"/>
      <c r="ECJ112" s="420"/>
      <c r="ECK112" s="420"/>
      <c r="ECL112" s="420"/>
      <c r="ECM112" s="420"/>
      <c r="ECN112" s="420"/>
      <c r="ECO112" s="420"/>
      <c r="ECP112" s="420"/>
      <c r="ECQ112" s="420"/>
      <c r="ECR112" s="420"/>
      <c r="ECS112" s="420"/>
      <c r="ECT112" s="420"/>
      <c r="ECU112" s="420"/>
      <c r="ECV112" s="420"/>
      <c r="ECW112" s="420"/>
      <c r="ECX112" s="420"/>
      <c r="ECY112" s="420"/>
      <c r="ECZ112" s="420"/>
      <c r="EDA112" s="420"/>
      <c r="EDB112" s="420"/>
      <c r="EDC112" s="420"/>
      <c r="EDD112" s="420"/>
      <c r="EDE112" s="420"/>
      <c r="EDF112" s="420"/>
      <c r="EDG112" s="420"/>
      <c r="EDH112" s="420"/>
      <c r="EDI112" s="420"/>
      <c r="EDJ112" s="420"/>
      <c r="EDK112" s="420"/>
      <c r="EDL112" s="420"/>
      <c r="EDM112" s="420"/>
      <c r="EDN112" s="420"/>
      <c r="EDO112" s="420"/>
      <c r="EDP112" s="420"/>
      <c r="EDQ112" s="420"/>
      <c r="EDR112" s="420"/>
      <c r="EDS112" s="420"/>
      <c r="EDT112" s="420"/>
      <c r="EDU112" s="420"/>
      <c r="EDV112" s="420"/>
      <c r="EDW112" s="420"/>
      <c r="EDX112" s="420"/>
      <c r="EDY112" s="420"/>
      <c r="EDZ112" s="420"/>
      <c r="EEA112" s="420"/>
      <c r="EEB112" s="420"/>
      <c r="EEC112" s="420"/>
      <c r="EED112" s="420"/>
      <c r="EEE112" s="420"/>
      <c r="EEF112" s="420"/>
      <c r="EEG112" s="420"/>
      <c r="EEH112" s="420"/>
      <c r="EEI112" s="420"/>
      <c r="EEJ112" s="420"/>
      <c r="EEK112" s="420"/>
      <c r="EEL112" s="420"/>
      <c r="EEM112" s="420"/>
      <c r="EEN112" s="420"/>
      <c r="EEO112" s="420"/>
      <c r="EEP112" s="420"/>
      <c r="EEQ112" s="420"/>
      <c r="EER112" s="420"/>
      <c r="EES112" s="420"/>
      <c r="EET112" s="420"/>
      <c r="EEU112" s="420"/>
      <c r="EEV112" s="420"/>
      <c r="EEW112" s="420"/>
      <c r="EEX112" s="420"/>
      <c r="EEY112" s="420"/>
      <c r="EEZ112" s="420"/>
      <c r="EFA112" s="420"/>
      <c r="EFB112" s="420"/>
      <c r="EFC112" s="420"/>
      <c r="EFD112" s="420"/>
      <c r="EFE112" s="420"/>
      <c r="EFF112" s="420"/>
      <c r="EFG112" s="420"/>
      <c r="EFH112" s="420"/>
      <c r="EFI112" s="420"/>
      <c r="EFJ112" s="420"/>
      <c r="EFK112" s="420"/>
      <c r="EFL112" s="420"/>
      <c r="EFM112" s="420"/>
      <c r="EFN112" s="420"/>
      <c r="EFO112" s="420"/>
      <c r="EFP112" s="420"/>
      <c r="EFQ112" s="420"/>
      <c r="EFR112" s="420"/>
      <c r="EFS112" s="420"/>
      <c r="EFT112" s="420"/>
      <c r="EFU112" s="420"/>
      <c r="EFV112" s="420"/>
      <c r="EFW112" s="420"/>
      <c r="EFX112" s="420"/>
      <c r="EFY112" s="420"/>
      <c r="EFZ112" s="420"/>
      <c r="EGA112" s="420"/>
      <c r="EGB112" s="420"/>
      <c r="EGC112" s="420"/>
      <c r="EGD112" s="420"/>
      <c r="EGE112" s="420"/>
      <c r="EGF112" s="420"/>
      <c r="EGG112" s="420"/>
      <c r="EGH112" s="420"/>
      <c r="EGI112" s="420"/>
      <c r="EGJ112" s="420"/>
      <c r="EGK112" s="420"/>
      <c r="EGL112" s="420"/>
      <c r="EGM112" s="420"/>
      <c r="EGN112" s="420"/>
      <c r="EGO112" s="420"/>
      <c r="EGP112" s="420"/>
      <c r="EGQ112" s="420"/>
      <c r="EGR112" s="420"/>
      <c r="EGS112" s="420"/>
      <c r="EGT112" s="420"/>
      <c r="EGU112" s="420"/>
      <c r="EGV112" s="420"/>
      <c r="EGW112" s="420"/>
      <c r="EGX112" s="420"/>
      <c r="EGY112" s="420"/>
      <c r="EGZ112" s="420"/>
      <c r="EHA112" s="420"/>
      <c r="EHB112" s="420"/>
      <c r="EHC112" s="420"/>
      <c r="EHD112" s="420"/>
      <c r="EHE112" s="420"/>
      <c r="EHF112" s="420"/>
      <c r="EHG112" s="420"/>
      <c r="EHH112" s="420"/>
      <c r="EHI112" s="420"/>
      <c r="EHJ112" s="420"/>
      <c r="EHK112" s="420"/>
      <c r="EHL112" s="420"/>
      <c r="EHM112" s="420"/>
      <c r="EHN112" s="420"/>
      <c r="EHO112" s="420"/>
      <c r="EHP112" s="420"/>
      <c r="EHQ112" s="420"/>
      <c r="EHR112" s="420"/>
      <c r="EHS112" s="420"/>
      <c r="EHT112" s="420"/>
      <c r="EHU112" s="420"/>
      <c r="EHV112" s="420"/>
      <c r="EHW112" s="420"/>
      <c r="EHX112" s="420"/>
      <c r="EHY112" s="420"/>
      <c r="EHZ112" s="420"/>
      <c r="EIA112" s="420"/>
      <c r="EIB112" s="420"/>
      <c r="EIC112" s="420"/>
      <c r="EID112" s="420"/>
      <c r="EIE112" s="420"/>
      <c r="EIF112" s="420"/>
      <c r="EIG112" s="420"/>
      <c r="EIH112" s="420"/>
      <c r="EII112" s="420"/>
      <c r="EIJ112" s="420"/>
      <c r="EIK112" s="420"/>
      <c r="EIL112" s="420"/>
      <c r="EIM112" s="420"/>
      <c r="EIN112" s="420"/>
      <c r="EIO112" s="420"/>
      <c r="EIP112" s="420"/>
      <c r="EIQ112" s="420"/>
      <c r="EIR112" s="420"/>
      <c r="EIS112" s="420"/>
      <c r="EIT112" s="420"/>
      <c r="EIU112" s="420"/>
      <c r="EIV112" s="420"/>
      <c r="EIW112" s="420"/>
      <c r="EIX112" s="420"/>
      <c r="EIY112" s="420"/>
      <c r="EIZ112" s="420"/>
      <c r="EJA112" s="420"/>
      <c r="EJB112" s="420"/>
      <c r="EJC112" s="420"/>
      <c r="EJD112" s="420"/>
      <c r="EJE112" s="420"/>
      <c r="EJF112" s="420"/>
      <c r="EJG112" s="420"/>
      <c r="EJH112" s="420"/>
      <c r="EJI112" s="420"/>
      <c r="EJJ112" s="420"/>
      <c r="EJK112" s="420"/>
      <c r="EJL112" s="420"/>
      <c r="EJM112" s="420"/>
      <c r="EJN112" s="420"/>
      <c r="EJO112" s="420"/>
      <c r="EJP112" s="420"/>
      <c r="EJQ112" s="420"/>
      <c r="EJR112" s="420"/>
      <c r="EJS112" s="420"/>
      <c r="EJT112" s="420"/>
      <c r="EJU112" s="420"/>
      <c r="EJV112" s="420"/>
      <c r="EJW112" s="420"/>
      <c r="EJX112" s="420"/>
      <c r="EJY112" s="420"/>
      <c r="EJZ112" s="420"/>
      <c r="EKA112" s="420"/>
      <c r="EKB112" s="420"/>
      <c r="EKC112" s="420"/>
      <c r="EKD112" s="420"/>
      <c r="EKE112" s="420"/>
      <c r="EKF112" s="420"/>
      <c r="EKG112" s="420"/>
      <c r="EKH112" s="420"/>
      <c r="EKI112" s="420"/>
      <c r="EKJ112" s="420"/>
      <c r="EKK112" s="420"/>
      <c r="EKL112" s="420"/>
      <c r="EKM112" s="420"/>
      <c r="EKN112" s="420"/>
      <c r="EKO112" s="420"/>
      <c r="EKP112" s="420"/>
      <c r="EKQ112" s="420"/>
      <c r="EKR112" s="420"/>
      <c r="EKS112" s="420"/>
      <c r="EKT112" s="420"/>
      <c r="EKU112" s="420"/>
      <c r="EKV112" s="420"/>
      <c r="EKW112" s="420"/>
      <c r="EKX112" s="420"/>
      <c r="EKY112" s="420"/>
      <c r="EKZ112" s="420"/>
      <c r="ELA112" s="420"/>
      <c r="ELB112" s="420"/>
      <c r="ELC112" s="420"/>
      <c r="ELD112" s="420"/>
      <c r="ELE112" s="420"/>
      <c r="ELF112" s="420"/>
      <c r="ELG112" s="420"/>
      <c r="ELH112" s="420"/>
      <c r="ELI112" s="420"/>
      <c r="ELJ112" s="420"/>
      <c r="ELK112" s="420"/>
      <c r="ELL112" s="420"/>
      <c r="ELM112" s="420"/>
      <c r="ELN112" s="420"/>
      <c r="ELO112" s="420"/>
      <c r="ELP112" s="420"/>
      <c r="ELQ112" s="420"/>
      <c r="ELR112" s="420"/>
      <c r="ELS112" s="420"/>
      <c r="ELT112" s="420"/>
      <c r="ELU112" s="420"/>
      <c r="ELV112" s="420"/>
      <c r="ELW112" s="420"/>
      <c r="ELX112" s="420"/>
      <c r="ELY112" s="420"/>
      <c r="ELZ112" s="420"/>
      <c r="EMA112" s="420"/>
      <c r="EMB112" s="420"/>
      <c r="EMC112" s="420"/>
      <c r="EMD112" s="420"/>
      <c r="EME112" s="420"/>
      <c r="EMF112" s="420"/>
      <c r="EMG112" s="420"/>
      <c r="EMH112" s="420"/>
      <c r="EMI112" s="420"/>
      <c r="EMJ112" s="420"/>
      <c r="EMK112" s="420"/>
      <c r="EML112" s="420"/>
      <c r="EMM112" s="420"/>
      <c r="EMN112" s="420"/>
      <c r="EMO112" s="420"/>
      <c r="EMP112" s="420"/>
      <c r="EMQ112" s="420"/>
      <c r="EMR112" s="420"/>
      <c r="EMS112" s="420"/>
      <c r="EMT112" s="420"/>
      <c r="EMU112" s="420"/>
      <c r="EMV112" s="420"/>
      <c r="EMW112" s="420"/>
      <c r="EMX112" s="420"/>
      <c r="EMY112" s="420"/>
      <c r="EMZ112" s="420"/>
      <c r="ENA112" s="420"/>
      <c r="ENB112" s="420"/>
      <c r="ENC112" s="420"/>
      <c r="END112" s="420"/>
      <c r="ENE112" s="420"/>
      <c r="ENF112" s="420"/>
      <c r="ENG112" s="420"/>
      <c r="ENH112" s="420"/>
      <c r="ENI112" s="420"/>
      <c r="ENJ112" s="420"/>
      <c r="ENK112" s="420"/>
      <c r="ENL112" s="420"/>
      <c r="ENM112" s="420"/>
      <c r="ENN112" s="420"/>
      <c r="ENO112" s="420"/>
      <c r="ENP112" s="420"/>
      <c r="ENQ112" s="420"/>
      <c r="ENR112" s="420"/>
      <c r="ENS112" s="420"/>
      <c r="ENT112" s="420"/>
      <c r="ENU112" s="420"/>
      <c r="ENV112" s="420"/>
      <c r="ENW112" s="420"/>
      <c r="ENX112" s="420"/>
      <c r="ENY112" s="420"/>
      <c r="ENZ112" s="420"/>
      <c r="EOA112" s="420"/>
      <c r="EOB112" s="420"/>
      <c r="EOC112" s="420"/>
      <c r="EOD112" s="420"/>
      <c r="EOE112" s="420"/>
      <c r="EOF112" s="420"/>
      <c r="EOG112" s="420"/>
      <c r="EOH112" s="420"/>
      <c r="EOI112" s="420"/>
      <c r="EOJ112" s="420"/>
      <c r="EOK112" s="420"/>
      <c r="EOL112" s="420"/>
      <c r="EOM112" s="420"/>
      <c r="EON112" s="420"/>
      <c r="EOO112" s="420"/>
      <c r="EOP112" s="420"/>
      <c r="EOQ112" s="420"/>
      <c r="EOR112" s="420"/>
      <c r="EOS112" s="420"/>
      <c r="EOT112" s="420"/>
      <c r="EOU112" s="420"/>
      <c r="EOV112" s="420"/>
      <c r="EOW112" s="420"/>
      <c r="EOX112" s="420"/>
      <c r="EOY112" s="420"/>
      <c r="EOZ112" s="420"/>
      <c r="EPA112" s="420"/>
      <c r="EPB112" s="420"/>
      <c r="EPC112" s="420"/>
      <c r="EPD112" s="420"/>
      <c r="EPE112" s="420"/>
      <c r="EPF112" s="420"/>
      <c r="EPG112" s="420"/>
      <c r="EPH112" s="420"/>
      <c r="EPI112" s="420"/>
      <c r="EPJ112" s="420"/>
      <c r="EPK112" s="420"/>
      <c r="EPL112" s="420"/>
      <c r="EPM112" s="420"/>
      <c r="EPN112" s="420"/>
      <c r="EPO112" s="420"/>
      <c r="EPP112" s="420"/>
      <c r="EPQ112" s="420"/>
      <c r="EPR112" s="420"/>
      <c r="EPS112" s="420"/>
      <c r="EPT112" s="420"/>
      <c r="EPU112" s="420"/>
      <c r="EPV112" s="420"/>
      <c r="EPW112" s="420"/>
      <c r="EPX112" s="420"/>
      <c r="EPY112" s="420"/>
      <c r="EPZ112" s="420"/>
      <c r="EQA112" s="420"/>
      <c r="EQB112" s="420"/>
      <c r="EQC112" s="420"/>
      <c r="EQD112" s="420"/>
      <c r="EQE112" s="420"/>
      <c r="EQF112" s="420"/>
      <c r="EQG112" s="420"/>
      <c r="EQH112" s="420"/>
      <c r="EQI112" s="420"/>
      <c r="EQJ112" s="420"/>
      <c r="EQK112" s="420"/>
      <c r="EQL112" s="420"/>
      <c r="EQM112" s="420"/>
      <c r="EQN112" s="420"/>
      <c r="EQO112" s="420"/>
      <c r="EQP112" s="420"/>
      <c r="EQQ112" s="420"/>
      <c r="EQR112" s="420"/>
      <c r="EQS112" s="420"/>
      <c r="EQT112" s="420"/>
      <c r="EQU112" s="420"/>
      <c r="EQV112" s="420"/>
      <c r="EQW112" s="420"/>
      <c r="EQX112" s="420"/>
      <c r="EQY112" s="420"/>
      <c r="EQZ112" s="420"/>
      <c r="ERA112" s="420"/>
      <c r="ERB112" s="420"/>
      <c r="ERC112" s="420"/>
      <c r="ERD112" s="420"/>
      <c r="ERE112" s="420"/>
      <c r="ERF112" s="420"/>
      <c r="ERG112" s="420"/>
      <c r="ERH112" s="420"/>
      <c r="ERI112" s="420"/>
      <c r="ERJ112" s="420"/>
      <c r="ERK112" s="420"/>
      <c r="ERL112" s="420"/>
      <c r="ERM112" s="420"/>
      <c r="ERN112" s="420"/>
      <c r="ERO112" s="420"/>
      <c r="ERP112" s="420"/>
      <c r="ERQ112" s="420"/>
      <c r="ERR112" s="420"/>
      <c r="ERS112" s="420"/>
      <c r="ERT112" s="420"/>
      <c r="ERU112" s="420"/>
      <c r="ERV112" s="420"/>
      <c r="ERW112" s="420"/>
      <c r="ERX112" s="420"/>
      <c r="ERY112" s="420"/>
      <c r="ERZ112" s="420"/>
      <c r="ESA112" s="420"/>
      <c r="ESB112" s="420"/>
      <c r="ESC112" s="420"/>
      <c r="ESD112" s="420"/>
      <c r="ESE112" s="420"/>
      <c r="ESF112" s="420"/>
      <c r="ESG112" s="420"/>
      <c r="ESH112" s="420"/>
      <c r="ESI112" s="420"/>
      <c r="ESJ112" s="420"/>
      <c r="ESK112" s="420"/>
      <c r="ESL112" s="420"/>
      <c r="ESM112" s="420"/>
      <c r="ESN112" s="420"/>
      <c r="ESO112" s="420"/>
      <c r="ESP112" s="420"/>
      <c r="ESQ112" s="420"/>
      <c r="ESR112" s="420"/>
      <c r="ESS112" s="420"/>
      <c r="EST112" s="420"/>
      <c r="ESU112" s="420"/>
      <c r="ESV112" s="420"/>
      <c r="ESW112" s="420"/>
      <c r="ESX112" s="420"/>
      <c r="ESY112" s="420"/>
      <c r="ESZ112" s="420"/>
      <c r="ETA112" s="420"/>
      <c r="ETB112" s="420"/>
      <c r="ETC112" s="420"/>
      <c r="ETD112" s="420"/>
      <c r="ETE112" s="420"/>
      <c r="ETF112" s="420"/>
      <c r="ETG112" s="420"/>
      <c r="ETH112" s="420"/>
      <c r="ETI112" s="420"/>
      <c r="ETJ112" s="420"/>
      <c r="ETK112" s="420"/>
      <c r="ETL112" s="420"/>
      <c r="ETM112" s="420"/>
      <c r="ETN112" s="420"/>
      <c r="ETO112" s="420"/>
      <c r="ETP112" s="420"/>
      <c r="ETQ112" s="420"/>
      <c r="ETR112" s="420"/>
      <c r="ETS112" s="420"/>
      <c r="ETT112" s="420"/>
      <c r="ETU112" s="420"/>
      <c r="ETV112" s="420"/>
      <c r="ETW112" s="420"/>
      <c r="ETX112" s="420"/>
      <c r="ETY112" s="420"/>
      <c r="ETZ112" s="420"/>
      <c r="EUA112" s="420"/>
      <c r="EUB112" s="420"/>
      <c r="EUC112" s="420"/>
      <c r="EUD112" s="420"/>
      <c r="EUE112" s="420"/>
      <c r="EUF112" s="420"/>
      <c r="EUG112" s="420"/>
      <c r="EUH112" s="420"/>
      <c r="EUI112" s="420"/>
      <c r="EUJ112" s="420"/>
      <c r="EUK112" s="420"/>
      <c r="EUL112" s="420"/>
      <c r="EUM112" s="420"/>
      <c r="EUN112" s="420"/>
      <c r="EUO112" s="420"/>
      <c r="EUP112" s="420"/>
      <c r="EUQ112" s="420"/>
      <c r="EUR112" s="420"/>
      <c r="EUS112" s="420"/>
      <c r="EUT112" s="420"/>
      <c r="EUU112" s="420"/>
      <c r="EUV112" s="420"/>
      <c r="EUW112" s="420"/>
      <c r="EUX112" s="420"/>
      <c r="EUY112" s="420"/>
      <c r="EUZ112" s="420"/>
      <c r="EVA112" s="420"/>
      <c r="EVB112" s="420"/>
      <c r="EVC112" s="420"/>
      <c r="EVD112" s="420"/>
      <c r="EVE112" s="420"/>
      <c r="EVF112" s="420"/>
      <c r="EVG112" s="420"/>
      <c r="EVH112" s="420"/>
      <c r="EVI112" s="420"/>
      <c r="EVJ112" s="420"/>
      <c r="EVK112" s="420"/>
      <c r="EVL112" s="420"/>
      <c r="EVM112" s="420"/>
      <c r="EVN112" s="420"/>
      <c r="EVO112" s="420"/>
      <c r="EVP112" s="420"/>
      <c r="EVQ112" s="420"/>
      <c r="EVR112" s="420"/>
      <c r="EVS112" s="420"/>
      <c r="EVT112" s="420"/>
      <c r="EVU112" s="420"/>
      <c r="EVV112" s="420"/>
      <c r="EVW112" s="420"/>
      <c r="EVX112" s="420"/>
      <c r="EVY112" s="420"/>
      <c r="EVZ112" s="420"/>
      <c r="EWA112" s="420"/>
      <c r="EWB112" s="420"/>
      <c r="EWC112" s="420"/>
      <c r="EWD112" s="420"/>
      <c r="EWE112" s="420"/>
      <c r="EWF112" s="420"/>
      <c r="EWG112" s="420"/>
      <c r="EWH112" s="420"/>
      <c r="EWI112" s="420"/>
      <c r="EWJ112" s="420"/>
      <c r="EWK112" s="420"/>
      <c r="EWL112" s="420"/>
      <c r="EWM112" s="420"/>
      <c r="EWN112" s="420"/>
      <c r="EWO112" s="420"/>
      <c r="EWP112" s="420"/>
      <c r="EWQ112" s="420"/>
      <c r="EWR112" s="420"/>
      <c r="EWS112" s="420"/>
      <c r="EWT112" s="420"/>
      <c r="EWU112" s="420"/>
      <c r="EWV112" s="420"/>
      <c r="EWW112" s="420"/>
      <c r="EWX112" s="420"/>
      <c r="EWY112" s="420"/>
      <c r="EWZ112" s="420"/>
      <c r="EXA112" s="420"/>
      <c r="EXB112" s="420"/>
      <c r="EXC112" s="420"/>
      <c r="EXD112" s="420"/>
      <c r="EXE112" s="420"/>
      <c r="EXF112" s="420"/>
      <c r="EXG112" s="420"/>
      <c r="EXH112" s="420"/>
      <c r="EXI112" s="420"/>
      <c r="EXJ112" s="420"/>
      <c r="EXK112" s="420"/>
      <c r="EXL112" s="420"/>
      <c r="EXM112" s="420"/>
      <c r="EXN112" s="420"/>
      <c r="EXO112" s="420"/>
      <c r="EXP112" s="420"/>
      <c r="EXQ112" s="420"/>
      <c r="EXR112" s="420"/>
      <c r="EXS112" s="420"/>
      <c r="EXT112" s="420"/>
      <c r="EXU112" s="420"/>
      <c r="EXV112" s="420"/>
      <c r="EXW112" s="420"/>
      <c r="EXX112" s="420"/>
      <c r="EXY112" s="420"/>
      <c r="EXZ112" s="420"/>
      <c r="EYA112" s="420"/>
      <c r="EYB112" s="420"/>
      <c r="EYC112" s="420"/>
      <c r="EYD112" s="420"/>
      <c r="EYE112" s="420"/>
      <c r="EYF112" s="420"/>
      <c r="EYG112" s="420"/>
      <c r="EYH112" s="420"/>
      <c r="EYI112" s="420"/>
      <c r="EYJ112" s="420"/>
      <c r="EYK112" s="420"/>
      <c r="EYL112" s="420"/>
      <c r="EYM112" s="420"/>
      <c r="EYN112" s="420"/>
      <c r="EYO112" s="420"/>
      <c r="EYP112" s="420"/>
      <c r="EYQ112" s="420"/>
      <c r="EYR112" s="420"/>
      <c r="EYS112" s="420"/>
      <c r="EYT112" s="420"/>
      <c r="EYU112" s="420"/>
      <c r="EYV112" s="420"/>
      <c r="EYW112" s="420"/>
      <c r="EYX112" s="420"/>
      <c r="EYY112" s="420"/>
      <c r="EYZ112" s="420"/>
      <c r="EZA112" s="420"/>
      <c r="EZB112" s="420"/>
      <c r="EZC112" s="420"/>
      <c r="EZD112" s="420"/>
      <c r="EZE112" s="420"/>
      <c r="EZF112" s="420"/>
      <c r="EZG112" s="420"/>
      <c r="EZH112" s="420"/>
      <c r="EZI112" s="420"/>
      <c r="EZJ112" s="420"/>
      <c r="EZK112" s="420"/>
      <c r="EZL112" s="420"/>
      <c r="EZM112" s="420"/>
      <c r="EZN112" s="420"/>
      <c r="EZO112" s="420"/>
      <c r="EZP112" s="420"/>
      <c r="EZQ112" s="420"/>
      <c r="EZR112" s="420"/>
      <c r="EZS112" s="420"/>
      <c r="EZT112" s="420"/>
      <c r="EZU112" s="420"/>
      <c r="EZV112" s="420"/>
      <c r="EZW112" s="420"/>
      <c r="EZX112" s="420"/>
      <c r="EZY112" s="420"/>
      <c r="EZZ112" s="420"/>
      <c r="FAA112" s="420"/>
      <c r="FAB112" s="420"/>
      <c r="FAC112" s="420"/>
      <c r="FAD112" s="420"/>
      <c r="FAE112" s="420"/>
      <c r="FAF112" s="420"/>
      <c r="FAG112" s="420"/>
      <c r="FAH112" s="420"/>
      <c r="FAI112" s="420"/>
      <c r="FAJ112" s="420"/>
      <c r="FAK112" s="420"/>
      <c r="FAL112" s="420"/>
      <c r="FAM112" s="420"/>
      <c r="FAN112" s="420"/>
      <c r="FAO112" s="420"/>
      <c r="FAP112" s="420"/>
      <c r="FAQ112" s="420"/>
      <c r="FAR112" s="420"/>
      <c r="FAS112" s="420"/>
      <c r="FAT112" s="420"/>
      <c r="FAU112" s="420"/>
      <c r="FAV112" s="420"/>
      <c r="FAW112" s="420"/>
      <c r="FAX112" s="420"/>
      <c r="FAY112" s="420"/>
      <c r="FAZ112" s="420"/>
      <c r="FBA112" s="420"/>
      <c r="FBB112" s="420"/>
      <c r="FBC112" s="420"/>
      <c r="FBD112" s="420"/>
      <c r="FBE112" s="420"/>
      <c r="FBF112" s="420"/>
      <c r="FBG112" s="420"/>
      <c r="FBH112" s="420"/>
      <c r="FBI112" s="420"/>
      <c r="FBJ112" s="420"/>
      <c r="FBK112" s="420"/>
      <c r="FBL112" s="420"/>
      <c r="FBM112" s="420"/>
      <c r="FBN112" s="420"/>
      <c r="FBO112" s="420"/>
      <c r="FBP112" s="420"/>
      <c r="FBQ112" s="420"/>
      <c r="FBR112" s="420"/>
      <c r="FBS112" s="420"/>
      <c r="FBT112" s="420"/>
      <c r="FBU112" s="420"/>
      <c r="FBV112" s="420"/>
      <c r="FBW112" s="420"/>
      <c r="FBX112" s="420"/>
      <c r="FBY112" s="420"/>
      <c r="FBZ112" s="420"/>
      <c r="FCA112" s="420"/>
      <c r="FCB112" s="420"/>
      <c r="FCC112" s="420"/>
      <c r="FCD112" s="420"/>
      <c r="FCE112" s="420"/>
      <c r="FCF112" s="420"/>
      <c r="FCG112" s="420"/>
      <c r="FCH112" s="420"/>
      <c r="FCI112" s="420"/>
      <c r="FCJ112" s="420"/>
      <c r="FCK112" s="420"/>
      <c r="FCL112" s="420"/>
      <c r="FCM112" s="420"/>
      <c r="FCN112" s="420"/>
      <c r="FCO112" s="420"/>
      <c r="FCP112" s="420"/>
      <c r="FCQ112" s="420"/>
      <c r="FCR112" s="420"/>
      <c r="FCS112" s="420"/>
      <c r="FCT112" s="420"/>
      <c r="FCU112" s="420"/>
      <c r="FCV112" s="420"/>
      <c r="FCW112" s="420"/>
      <c r="FCX112" s="420"/>
      <c r="FCY112" s="420"/>
      <c r="FCZ112" s="420"/>
      <c r="FDA112" s="420"/>
      <c r="FDB112" s="420"/>
      <c r="FDC112" s="420"/>
      <c r="FDD112" s="420"/>
      <c r="FDE112" s="420"/>
      <c r="FDF112" s="420"/>
      <c r="FDG112" s="420"/>
      <c r="FDH112" s="420"/>
      <c r="FDI112" s="420"/>
      <c r="FDJ112" s="420"/>
      <c r="FDK112" s="420"/>
      <c r="FDL112" s="420"/>
      <c r="FDM112" s="420"/>
      <c r="FDN112" s="420"/>
      <c r="FDO112" s="420"/>
      <c r="FDP112" s="420"/>
      <c r="FDQ112" s="420"/>
      <c r="FDR112" s="420"/>
      <c r="FDS112" s="420"/>
      <c r="FDT112" s="420"/>
      <c r="FDU112" s="420"/>
      <c r="FDV112" s="420"/>
      <c r="FDW112" s="420"/>
      <c r="FDX112" s="420"/>
      <c r="FDY112" s="420"/>
      <c r="FDZ112" s="420"/>
      <c r="FEA112" s="420"/>
      <c r="FEB112" s="420"/>
      <c r="FEC112" s="420"/>
      <c r="FED112" s="420"/>
      <c r="FEE112" s="420"/>
      <c r="FEF112" s="420"/>
      <c r="FEG112" s="420"/>
      <c r="FEH112" s="420"/>
      <c r="FEI112" s="420"/>
      <c r="FEJ112" s="420"/>
      <c r="FEK112" s="420"/>
      <c r="FEL112" s="420"/>
      <c r="FEM112" s="420"/>
      <c r="FEN112" s="420"/>
      <c r="FEO112" s="420"/>
      <c r="FEP112" s="420"/>
      <c r="FEQ112" s="420"/>
      <c r="FER112" s="420"/>
      <c r="FES112" s="420"/>
      <c r="FET112" s="420"/>
      <c r="FEU112" s="420"/>
      <c r="FEV112" s="420"/>
      <c r="FEW112" s="420"/>
      <c r="FEX112" s="420"/>
      <c r="FEY112" s="420"/>
      <c r="FEZ112" s="420"/>
      <c r="FFA112" s="420"/>
      <c r="FFB112" s="420"/>
      <c r="FFC112" s="420"/>
      <c r="FFD112" s="420"/>
      <c r="FFE112" s="420"/>
      <c r="FFF112" s="420"/>
      <c r="FFG112" s="420"/>
      <c r="FFH112" s="420"/>
      <c r="FFI112" s="420"/>
      <c r="FFJ112" s="420"/>
      <c r="FFK112" s="420"/>
      <c r="FFL112" s="420"/>
      <c r="FFM112" s="420"/>
      <c r="FFN112" s="420"/>
      <c r="FFO112" s="420"/>
      <c r="FFP112" s="420"/>
      <c r="FFQ112" s="420"/>
      <c r="FFR112" s="420"/>
      <c r="FFS112" s="420"/>
      <c r="FFT112" s="420"/>
      <c r="FFU112" s="420"/>
      <c r="FFV112" s="420"/>
      <c r="FFW112" s="420"/>
      <c r="FFX112" s="420"/>
      <c r="FFY112" s="420"/>
      <c r="FFZ112" s="420"/>
      <c r="FGA112" s="420"/>
      <c r="FGB112" s="420"/>
      <c r="FGC112" s="420"/>
      <c r="FGD112" s="420"/>
      <c r="FGE112" s="420"/>
      <c r="FGF112" s="420"/>
      <c r="FGG112" s="420"/>
      <c r="FGH112" s="420"/>
      <c r="FGI112" s="420"/>
      <c r="FGJ112" s="420"/>
      <c r="FGK112" s="420"/>
      <c r="FGL112" s="420"/>
      <c r="FGM112" s="420"/>
      <c r="FGN112" s="420"/>
      <c r="FGO112" s="420"/>
      <c r="FGP112" s="420"/>
      <c r="FGQ112" s="420"/>
      <c r="FGR112" s="420"/>
      <c r="FGS112" s="420"/>
      <c r="FGT112" s="420"/>
      <c r="FGU112" s="420"/>
      <c r="FGV112" s="420"/>
      <c r="FGW112" s="420"/>
      <c r="FGX112" s="420"/>
      <c r="FGY112" s="420"/>
      <c r="FGZ112" s="420"/>
      <c r="FHA112" s="420"/>
      <c r="FHB112" s="420"/>
      <c r="FHC112" s="420"/>
      <c r="FHD112" s="420"/>
      <c r="FHE112" s="420"/>
      <c r="FHF112" s="420"/>
      <c r="FHG112" s="420"/>
      <c r="FHH112" s="420"/>
      <c r="FHI112" s="420"/>
      <c r="FHJ112" s="420"/>
      <c r="FHK112" s="420"/>
      <c r="FHL112" s="420"/>
      <c r="FHM112" s="420"/>
      <c r="FHN112" s="420"/>
      <c r="FHO112" s="420"/>
      <c r="FHP112" s="420"/>
      <c r="FHQ112" s="420"/>
      <c r="FHR112" s="420"/>
      <c r="FHS112" s="420"/>
      <c r="FHT112" s="420"/>
      <c r="FHU112" s="420"/>
      <c r="FHV112" s="420"/>
      <c r="FHW112" s="420"/>
      <c r="FHX112" s="420"/>
      <c r="FHY112" s="420"/>
      <c r="FHZ112" s="420"/>
      <c r="FIA112" s="420"/>
      <c r="FIB112" s="420"/>
      <c r="FIC112" s="420"/>
      <c r="FID112" s="420"/>
      <c r="FIE112" s="420"/>
      <c r="FIF112" s="420"/>
      <c r="FIG112" s="420"/>
      <c r="FIH112" s="420"/>
      <c r="FII112" s="420"/>
      <c r="FIJ112" s="420"/>
      <c r="FIK112" s="420"/>
      <c r="FIL112" s="420"/>
      <c r="FIM112" s="420"/>
      <c r="FIN112" s="420"/>
      <c r="FIO112" s="420"/>
      <c r="FIP112" s="420"/>
      <c r="FIQ112" s="420"/>
      <c r="FIR112" s="420"/>
      <c r="FIS112" s="420"/>
      <c r="FIT112" s="420"/>
      <c r="FIU112" s="420"/>
      <c r="FIV112" s="420"/>
      <c r="FIW112" s="420"/>
      <c r="FIX112" s="420"/>
      <c r="FIY112" s="420"/>
      <c r="FIZ112" s="420"/>
      <c r="FJA112" s="420"/>
      <c r="FJB112" s="420"/>
      <c r="FJC112" s="420"/>
      <c r="FJD112" s="420"/>
      <c r="FJE112" s="420"/>
      <c r="FJF112" s="420"/>
      <c r="FJG112" s="420"/>
      <c r="FJH112" s="420"/>
      <c r="FJI112" s="420"/>
      <c r="FJJ112" s="420"/>
      <c r="FJK112" s="420"/>
      <c r="FJL112" s="420"/>
      <c r="FJM112" s="420"/>
      <c r="FJN112" s="420"/>
      <c r="FJO112" s="420"/>
      <c r="FJP112" s="420"/>
      <c r="FJQ112" s="420"/>
      <c r="FJR112" s="420"/>
      <c r="FJS112" s="420"/>
      <c r="FJT112" s="420"/>
      <c r="FJU112" s="420"/>
      <c r="FJV112" s="420"/>
      <c r="FJW112" s="420"/>
      <c r="FJX112" s="420"/>
      <c r="FJY112" s="420"/>
      <c r="FJZ112" s="420"/>
      <c r="FKA112" s="420"/>
      <c r="FKB112" s="420"/>
      <c r="FKC112" s="420"/>
      <c r="FKD112" s="420"/>
      <c r="FKE112" s="420"/>
      <c r="FKF112" s="420"/>
      <c r="FKG112" s="420"/>
      <c r="FKH112" s="420"/>
      <c r="FKI112" s="420"/>
      <c r="FKJ112" s="420"/>
      <c r="FKK112" s="420"/>
      <c r="FKL112" s="420"/>
      <c r="FKM112" s="420"/>
      <c r="FKN112" s="420"/>
      <c r="FKO112" s="420"/>
      <c r="FKP112" s="420"/>
      <c r="FKQ112" s="420"/>
      <c r="FKR112" s="420"/>
      <c r="FKS112" s="420"/>
      <c r="FKT112" s="420"/>
      <c r="FKU112" s="420"/>
      <c r="FKV112" s="420"/>
      <c r="FKW112" s="420"/>
      <c r="FKX112" s="420"/>
      <c r="FKY112" s="420"/>
      <c r="FKZ112" s="420"/>
      <c r="FLA112" s="420"/>
      <c r="FLB112" s="420"/>
      <c r="FLC112" s="420"/>
      <c r="FLD112" s="420"/>
      <c r="FLE112" s="420"/>
      <c r="FLF112" s="420"/>
      <c r="FLG112" s="420"/>
      <c r="FLH112" s="420"/>
      <c r="FLI112" s="420"/>
      <c r="FLJ112" s="420"/>
      <c r="FLK112" s="420"/>
      <c r="FLL112" s="420"/>
      <c r="FLM112" s="420"/>
      <c r="FLN112" s="420"/>
      <c r="FLO112" s="420"/>
      <c r="FLP112" s="420"/>
      <c r="FLQ112" s="420"/>
      <c r="FLR112" s="420"/>
      <c r="FLS112" s="420"/>
      <c r="FLT112" s="420"/>
      <c r="FLU112" s="420"/>
      <c r="FLV112" s="420"/>
      <c r="FLW112" s="420"/>
      <c r="FLX112" s="420"/>
      <c r="FLY112" s="420"/>
      <c r="FLZ112" s="420"/>
      <c r="FMA112" s="420"/>
      <c r="FMB112" s="420"/>
      <c r="FMC112" s="420"/>
      <c r="FMD112" s="420"/>
      <c r="FME112" s="420"/>
      <c r="FMF112" s="420"/>
      <c r="FMG112" s="420"/>
      <c r="FMH112" s="420"/>
      <c r="FMI112" s="420"/>
      <c r="FMJ112" s="420"/>
      <c r="FMK112" s="420"/>
      <c r="FML112" s="420"/>
      <c r="FMM112" s="420"/>
      <c r="FMN112" s="420"/>
      <c r="FMO112" s="420"/>
      <c r="FMP112" s="420"/>
      <c r="FMQ112" s="420"/>
      <c r="FMR112" s="420"/>
      <c r="FMS112" s="420"/>
      <c r="FMT112" s="420"/>
      <c r="FMU112" s="420"/>
      <c r="FMV112" s="420"/>
      <c r="FMW112" s="420"/>
      <c r="FMX112" s="420"/>
      <c r="FMY112" s="420"/>
      <c r="FMZ112" s="420"/>
      <c r="FNA112" s="420"/>
      <c r="FNB112" s="420"/>
      <c r="FNC112" s="420"/>
      <c r="FND112" s="420"/>
      <c r="FNE112" s="420"/>
      <c r="FNF112" s="420"/>
      <c r="FNG112" s="420"/>
      <c r="FNH112" s="420"/>
      <c r="FNI112" s="420"/>
      <c r="FNJ112" s="420"/>
      <c r="FNK112" s="420"/>
      <c r="FNL112" s="420"/>
      <c r="FNM112" s="420"/>
      <c r="FNN112" s="420"/>
      <c r="FNO112" s="420"/>
      <c r="FNP112" s="420"/>
      <c r="FNQ112" s="420"/>
      <c r="FNR112" s="420"/>
      <c r="FNS112" s="420"/>
      <c r="FNT112" s="420"/>
      <c r="FNU112" s="420"/>
      <c r="FNV112" s="420"/>
      <c r="FNW112" s="420"/>
      <c r="FNX112" s="420"/>
      <c r="FNY112" s="420"/>
      <c r="FNZ112" s="420"/>
      <c r="FOA112" s="420"/>
      <c r="FOB112" s="420"/>
      <c r="FOC112" s="420"/>
      <c r="FOD112" s="420"/>
      <c r="FOE112" s="420"/>
      <c r="FOF112" s="420"/>
      <c r="FOG112" s="420"/>
      <c r="FOH112" s="420"/>
      <c r="FOI112" s="420"/>
      <c r="FOJ112" s="420"/>
      <c r="FOK112" s="420"/>
      <c r="FOL112" s="420"/>
      <c r="FOM112" s="420"/>
      <c r="FON112" s="420"/>
      <c r="FOO112" s="420"/>
      <c r="FOP112" s="420"/>
      <c r="FOQ112" s="420"/>
      <c r="FOR112" s="420"/>
      <c r="FOS112" s="420"/>
      <c r="FOT112" s="420"/>
      <c r="FOU112" s="420"/>
      <c r="FOV112" s="420"/>
      <c r="FOW112" s="420"/>
      <c r="FOX112" s="420"/>
      <c r="FOY112" s="420"/>
      <c r="FOZ112" s="420"/>
      <c r="FPA112" s="420"/>
      <c r="FPB112" s="420"/>
      <c r="FPC112" s="420"/>
      <c r="FPD112" s="420"/>
      <c r="FPE112" s="420"/>
      <c r="FPF112" s="420"/>
      <c r="FPG112" s="420"/>
      <c r="FPH112" s="420"/>
      <c r="FPI112" s="420"/>
      <c r="FPJ112" s="420"/>
      <c r="FPK112" s="420"/>
      <c r="FPL112" s="420"/>
      <c r="FPM112" s="420"/>
      <c r="FPN112" s="420"/>
      <c r="FPO112" s="420"/>
      <c r="FPP112" s="420"/>
      <c r="FPQ112" s="420"/>
      <c r="FPR112" s="420"/>
      <c r="FPS112" s="420"/>
      <c r="FPT112" s="420"/>
      <c r="FPU112" s="420"/>
      <c r="FPV112" s="420"/>
      <c r="FPW112" s="420"/>
      <c r="FPX112" s="420"/>
      <c r="FPY112" s="420"/>
      <c r="FPZ112" s="420"/>
      <c r="FQA112" s="420"/>
      <c r="FQB112" s="420"/>
      <c r="FQC112" s="420"/>
      <c r="FQD112" s="420"/>
      <c r="FQE112" s="420"/>
      <c r="FQF112" s="420"/>
      <c r="FQG112" s="420"/>
      <c r="FQH112" s="420"/>
      <c r="FQI112" s="420"/>
      <c r="FQJ112" s="420"/>
      <c r="FQK112" s="420"/>
      <c r="FQL112" s="420"/>
      <c r="FQM112" s="420"/>
      <c r="FQN112" s="420"/>
      <c r="FQO112" s="420"/>
      <c r="FQP112" s="420"/>
      <c r="FQQ112" s="420"/>
      <c r="FQR112" s="420"/>
      <c r="FQS112" s="420"/>
      <c r="FQT112" s="420"/>
      <c r="FQU112" s="420"/>
      <c r="FQV112" s="420"/>
      <c r="FQW112" s="420"/>
      <c r="FQX112" s="420"/>
      <c r="FQY112" s="420"/>
      <c r="FQZ112" s="420"/>
      <c r="FRA112" s="420"/>
      <c r="FRB112" s="420"/>
      <c r="FRC112" s="420"/>
      <c r="FRD112" s="420"/>
      <c r="FRE112" s="420"/>
      <c r="FRF112" s="420"/>
      <c r="FRG112" s="420"/>
      <c r="FRH112" s="420"/>
      <c r="FRI112" s="420"/>
      <c r="FRJ112" s="420"/>
      <c r="FRK112" s="420"/>
      <c r="FRL112" s="420"/>
      <c r="FRM112" s="420"/>
      <c r="FRN112" s="420"/>
      <c r="FRO112" s="420"/>
      <c r="FRP112" s="420"/>
      <c r="FRQ112" s="420"/>
      <c r="FRR112" s="420"/>
      <c r="FRS112" s="420"/>
      <c r="FRT112" s="420"/>
      <c r="FRU112" s="420"/>
      <c r="FRV112" s="420"/>
      <c r="FRW112" s="420"/>
      <c r="FRX112" s="420"/>
      <c r="FRY112" s="420"/>
      <c r="FRZ112" s="420"/>
      <c r="FSA112" s="420"/>
      <c r="FSB112" s="420"/>
      <c r="FSC112" s="420"/>
      <c r="FSD112" s="420"/>
      <c r="FSE112" s="420"/>
      <c r="FSF112" s="420"/>
      <c r="FSG112" s="420"/>
      <c r="FSH112" s="420"/>
      <c r="FSI112" s="420"/>
      <c r="FSJ112" s="420"/>
      <c r="FSK112" s="420"/>
      <c r="FSL112" s="420"/>
      <c r="FSM112" s="420"/>
      <c r="FSN112" s="420"/>
      <c r="FSO112" s="420"/>
      <c r="FSP112" s="420"/>
      <c r="FSQ112" s="420"/>
      <c r="FSR112" s="420"/>
      <c r="FSS112" s="420"/>
      <c r="FST112" s="420"/>
      <c r="FSU112" s="420"/>
      <c r="FSV112" s="420"/>
      <c r="FSW112" s="420"/>
      <c r="FSX112" s="420"/>
      <c r="FSY112" s="420"/>
      <c r="FSZ112" s="420"/>
      <c r="FTA112" s="420"/>
      <c r="FTB112" s="420"/>
      <c r="FTC112" s="420"/>
      <c r="FTD112" s="420"/>
      <c r="FTE112" s="420"/>
      <c r="FTF112" s="420"/>
      <c r="FTG112" s="420"/>
      <c r="FTH112" s="420"/>
      <c r="FTI112" s="420"/>
      <c r="FTJ112" s="420"/>
      <c r="FTK112" s="420"/>
      <c r="FTL112" s="420"/>
      <c r="FTM112" s="420"/>
      <c r="FTN112" s="420"/>
      <c r="FTO112" s="420"/>
      <c r="FTP112" s="420"/>
      <c r="FTQ112" s="420"/>
      <c r="FTR112" s="420"/>
      <c r="FTS112" s="420"/>
      <c r="FTT112" s="420"/>
      <c r="FTU112" s="420"/>
      <c r="FTV112" s="420"/>
      <c r="FTW112" s="420"/>
      <c r="FTX112" s="420"/>
      <c r="FTY112" s="420"/>
      <c r="FTZ112" s="420"/>
      <c r="FUA112" s="420"/>
      <c r="FUB112" s="420"/>
      <c r="FUC112" s="420"/>
      <c r="FUD112" s="420"/>
      <c r="FUE112" s="420"/>
      <c r="FUF112" s="420"/>
      <c r="FUG112" s="420"/>
      <c r="FUH112" s="420"/>
      <c r="FUI112" s="420"/>
      <c r="FUJ112" s="420"/>
      <c r="FUK112" s="420"/>
      <c r="FUL112" s="420"/>
      <c r="FUM112" s="420"/>
      <c r="FUN112" s="420"/>
      <c r="FUO112" s="420"/>
      <c r="FUP112" s="420"/>
      <c r="FUQ112" s="420"/>
      <c r="FUR112" s="420"/>
      <c r="FUS112" s="420"/>
      <c r="FUT112" s="420"/>
      <c r="FUU112" s="420"/>
      <c r="FUV112" s="420"/>
      <c r="FUW112" s="420"/>
      <c r="FUX112" s="420"/>
      <c r="FUY112" s="420"/>
      <c r="FUZ112" s="420"/>
      <c r="FVA112" s="420"/>
      <c r="FVB112" s="420"/>
      <c r="FVC112" s="420"/>
      <c r="FVD112" s="420"/>
      <c r="FVE112" s="420"/>
      <c r="FVF112" s="420"/>
      <c r="FVG112" s="420"/>
      <c r="FVH112" s="420"/>
      <c r="FVI112" s="420"/>
      <c r="FVJ112" s="420"/>
      <c r="FVK112" s="420"/>
      <c r="FVL112" s="420"/>
      <c r="FVM112" s="420"/>
      <c r="FVN112" s="420"/>
      <c r="FVO112" s="420"/>
      <c r="FVP112" s="420"/>
      <c r="FVQ112" s="420"/>
      <c r="FVR112" s="420"/>
      <c r="FVS112" s="420"/>
      <c r="FVT112" s="420"/>
      <c r="FVU112" s="420"/>
      <c r="FVV112" s="420"/>
      <c r="FVW112" s="420"/>
      <c r="FVX112" s="420"/>
      <c r="FVY112" s="420"/>
      <c r="FVZ112" s="420"/>
      <c r="FWA112" s="420"/>
      <c r="FWB112" s="420"/>
      <c r="FWC112" s="420"/>
      <c r="FWD112" s="420"/>
      <c r="FWE112" s="420"/>
      <c r="FWF112" s="420"/>
      <c r="FWG112" s="420"/>
      <c r="FWH112" s="420"/>
      <c r="FWI112" s="420"/>
      <c r="FWJ112" s="420"/>
      <c r="FWK112" s="420"/>
      <c r="FWL112" s="420"/>
      <c r="FWM112" s="420"/>
      <c r="FWN112" s="420"/>
      <c r="FWO112" s="420"/>
      <c r="FWP112" s="420"/>
      <c r="FWQ112" s="420"/>
      <c r="FWR112" s="420"/>
      <c r="FWS112" s="420"/>
      <c r="FWT112" s="420"/>
      <c r="FWU112" s="420"/>
      <c r="FWV112" s="420"/>
      <c r="FWW112" s="420"/>
      <c r="FWX112" s="420"/>
      <c r="FWY112" s="420"/>
      <c r="FWZ112" s="420"/>
      <c r="FXA112" s="420"/>
      <c r="FXB112" s="420"/>
      <c r="FXC112" s="420"/>
      <c r="FXD112" s="420"/>
      <c r="FXE112" s="420"/>
      <c r="FXF112" s="420"/>
      <c r="FXG112" s="420"/>
      <c r="FXH112" s="420"/>
      <c r="FXI112" s="420"/>
      <c r="FXJ112" s="420"/>
      <c r="FXK112" s="420"/>
      <c r="FXL112" s="420"/>
      <c r="FXM112" s="420"/>
      <c r="FXN112" s="420"/>
      <c r="FXO112" s="420"/>
      <c r="FXP112" s="420"/>
      <c r="FXQ112" s="420"/>
      <c r="FXR112" s="420"/>
      <c r="FXS112" s="420"/>
      <c r="FXT112" s="420"/>
      <c r="FXU112" s="420"/>
      <c r="FXV112" s="420"/>
      <c r="FXW112" s="420"/>
      <c r="FXX112" s="420"/>
      <c r="FXY112" s="420"/>
      <c r="FXZ112" s="420"/>
      <c r="FYA112" s="420"/>
      <c r="FYB112" s="420"/>
      <c r="FYC112" s="420"/>
      <c r="FYD112" s="420"/>
      <c r="FYE112" s="420"/>
      <c r="FYF112" s="420"/>
      <c r="FYG112" s="420"/>
      <c r="FYH112" s="420"/>
      <c r="FYI112" s="420"/>
      <c r="FYJ112" s="420"/>
      <c r="FYK112" s="420"/>
      <c r="FYL112" s="420"/>
      <c r="FYM112" s="420"/>
      <c r="FYN112" s="420"/>
      <c r="FYO112" s="420"/>
      <c r="FYP112" s="420"/>
      <c r="FYQ112" s="420"/>
      <c r="FYR112" s="420"/>
      <c r="FYS112" s="420"/>
      <c r="FYT112" s="420"/>
      <c r="FYU112" s="420"/>
      <c r="FYV112" s="420"/>
      <c r="FYW112" s="420"/>
      <c r="FYX112" s="420"/>
      <c r="FYY112" s="420"/>
      <c r="FYZ112" s="420"/>
      <c r="FZA112" s="420"/>
      <c r="FZB112" s="420"/>
      <c r="FZC112" s="420"/>
      <c r="FZD112" s="420"/>
      <c r="FZE112" s="420"/>
      <c r="FZF112" s="420"/>
      <c r="FZG112" s="420"/>
      <c r="FZH112" s="420"/>
      <c r="FZI112" s="420"/>
      <c r="FZJ112" s="420"/>
      <c r="FZK112" s="420"/>
      <c r="FZL112" s="420"/>
      <c r="FZM112" s="420"/>
      <c r="FZN112" s="420"/>
      <c r="FZO112" s="420"/>
      <c r="FZP112" s="420"/>
      <c r="FZQ112" s="420"/>
      <c r="FZR112" s="420"/>
      <c r="FZS112" s="420"/>
      <c r="FZT112" s="420"/>
      <c r="FZU112" s="420"/>
      <c r="FZV112" s="420"/>
      <c r="FZW112" s="420"/>
      <c r="FZX112" s="420"/>
      <c r="FZY112" s="420"/>
      <c r="FZZ112" s="420"/>
      <c r="GAA112" s="420"/>
      <c r="GAB112" s="420"/>
      <c r="GAC112" s="420"/>
      <c r="GAD112" s="420"/>
      <c r="GAE112" s="420"/>
      <c r="GAF112" s="420"/>
      <c r="GAG112" s="420"/>
      <c r="GAH112" s="420"/>
      <c r="GAI112" s="420"/>
      <c r="GAJ112" s="420"/>
      <c r="GAK112" s="420"/>
      <c r="GAL112" s="420"/>
      <c r="GAM112" s="420"/>
      <c r="GAN112" s="420"/>
      <c r="GAO112" s="420"/>
      <c r="GAP112" s="420"/>
      <c r="GAQ112" s="420"/>
      <c r="GAR112" s="420"/>
      <c r="GAS112" s="420"/>
      <c r="GAT112" s="420"/>
      <c r="GAU112" s="420"/>
      <c r="GAV112" s="420"/>
      <c r="GAW112" s="420"/>
      <c r="GAX112" s="420"/>
      <c r="GAY112" s="420"/>
      <c r="GAZ112" s="420"/>
      <c r="GBA112" s="420"/>
      <c r="GBB112" s="420"/>
      <c r="GBC112" s="420"/>
      <c r="GBD112" s="420"/>
      <c r="GBE112" s="420"/>
      <c r="GBF112" s="420"/>
      <c r="GBG112" s="420"/>
      <c r="GBH112" s="420"/>
      <c r="GBI112" s="420"/>
      <c r="GBJ112" s="420"/>
      <c r="GBK112" s="420"/>
      <c r="GBL112" s="420"/>
      <c r="GBM112" s="420"/>
      <c r="GBN112" s="420"/>
      <c r="GBO112" s="420"/>
      <c r="GBP112" s="420"/>
      <c r="GBQ112" s="420"/>
      <c r="GBR112" s="420"/>
      <c r="GBS112" s="420"/>
      <c r="GBT112" s="420"/>
      <c r="GBU112" s="420"/>
      <c r="GBV112" s="420"/>
      <c r="GBW112" s="420"/>
      <c r="GBX112" s="420"/>
      <c r="GBY112" s="420"/>
      <c r="GBZ112" s="420"/>
      <c r="GCA112" s="420"/>
      <c r="GCB112" s="420"/>
      <c r="GCC112" s="420"/>
      <c r="GCD112" s="420"/>
      <c r="GCE112" s="420"/>
      <c r="GCF112" s="420"/>
      <c r="GCG112" s="420"/>
      <c r="GCH112" s="420"/>
      <c r="GCI112" s="420"/>
      <c r="GCJ112" s="420"/>
      <c r="GCK112" s="420"/>
      <c r="GCL112" s="420"/>
      <c r="GCM112" s="420"/>
      <c r="GCN112" s="420"/>
      <c r="GCO112" s="420"/>
      <c r="GCP112" s="420"/>
      <c r="GCQ112" s="420"/>
      <c r="GCR112" s="420"/>
      <c r="GCS112" s="420"/>
      <c r="GCT112" s="420"/>
      <c r="GCU112" s="420"/>
      <c r="GCV112" s="420"/>
      <c r="GCW112" s="420"/>
      <c r="GCX112" s="420"/>
      <c r="GCY112" s="420"/>
      <c r="GCZ112" s="420"/>
      <c r="GDA112" s="420"/>
      <c r="GDB112" s="420"/>
      <c r="GDC112" s="420"/>
      <c r="GDD112" s="420"/>
      <c r="GDE112" s="420"/>
      <c r="GDF112" s="420"/>
      <c r="GDG112" s="420"/>
      <c r="GDH112" s="420"/>
      <c r="GDI112" s="420"/>
      <c r="GDJ112" s="420"/>
      <c r="GDK112" s="420"/>
      <c r="GDL112" s="420"/>
      <c r="GDM112" s="420"/>
      <c r="GDN112" s="420"/>
      <c r="GDO112" s="420"/>
      <c r="GDP112" s="420"/>
      <c r="GDQ112" s="420"/>
      <c r="GDR112" s="420"/>
      <c r="GDS112" s="420"/>
      <c r="GDT112" s="420"/>
      <c r="GDU112" s="420"/>
      <c r="GDV112" s="420"/>
      <c r="GDW112" s="420"/>
      <c r="GDX112" s="420"/>
      <c r="GDY112" s="420"/>
      <c r="GDZ112" s="420"/>
      <c r="GEA112" s="420"/>
      <c r="GEB112" s="420"/>
      <c r="GEC112" s="420"/>
      <c r="GED112" s="420"/>
      <c r="GEE112" s="420"/>
      <c r="GEF112" s="420"/>
      <c r="GEG112" s="420"/>
      <c r="GEH112" s="420"/>
      <c r="GEI112" s="420"/>
      <c r="GEJ112" s="420"/>
      <c r="GEK112" s="420"/>
      <c r="GEL112" s="420"/>
      <c r="GEM112" s="420"/>
      <c r="GEN112" s="420"/>
      <c r="GEO112" s="420"/>
      <c r="GEP112" s="420"/>
      <c r="GEQ112" s="420"/>
      <c r="GER112" s="420"/>
      <c r="GES112" s="420"/>
      <c r="GET112" s="420"/>
      <c r="GEU112" s="420"/>
      <c r="GEV112" s="420"/>
      <c r="GEW112" s="420"/>
      <c r="GEX112" s="420"/>
      <c r="GEY112" s="420"/>
      <c r="GEZ112" s="420"/>
      <c r="GFA112" s="420"/>
      <c r="GFB112" s="420"/>
      <c r="GFC112" s="420"/>
      <c r="GFD112" s="420"/>
      <c r="GFE112" s="420"/>
      <c r="GFF112" s="420"/>
      <c r="GFG112" s="420"/>
      <c r="GFH112" s="420"/>
      <c r="GFI112" s="420"/>
      <c r="GFJ112" s="420"/>
      <c r="GFK112" s="420"/>
      <c r="GFL112" s="420"/>
      <c r="GFM112" s="420"/>
      <c r="GFN112" s="420"/>
      <c r="GFO112" s="420"/>
      <c r="GFP112" s="420"/>
      <c r="GFQ112" s="420"/>
      <c r="GFR112" s="420"/>
      <c r="GFS112" s="420"/>
      <c r="GFT112" s="420"/>
      <c r="GFU112" s="420"/>
      <c r="GFV112" s="420"/>
      <c r="GFW112" s="420"/>
      <c r="GFX112" s="420"/>
      <c r="GFY112" s="420"/>
      <c r="GFZ112" s="420"/>
      <c r="GGA112" s="420"/>
      <c r="GGB112" s="420"/>
      <c r="GGC112" s="420"/>
      <c r="GGD112" s="420"/>
      <c r="GGE112" s="420"/>
      <c r="GGF112" s="420"/>
      <c r="GGG112" s="420"/>
      <c r="GGH112" s="420"/>
      <c r="GGI112" s="420"/>
      <c r="GGJ112" s="420"/>
      <c r="GGK112" s="420"/>
      <c r="GGL112" s="420"/>
      <c r="GGM112" s="420"/>
      <c r="GGN112" s="420"/>
      <c r="GGO112" s="420"/>
      <c r="GGP112" s="420"/>
      <c r="GGQ112" s="420"/>
      <c r="GGR112" s="420"/>
      <c r="GGS112" s="420"/>
      <c r="GGT112" s="420"/>
      <c r="GGU112" s="420"/>
      <c r="GGV112" s="420"/>
      <c r="GGW112" s="420"/>
      <c r="GGX112" s="420"/>
      <c r="GGY112" s="420"/>
      <c r="GGZ112" s="420"/>
      <c r="GHA112" s="420"/>
      <c r="GHB112" s="420"/>
      <c r="GHC112" s="420"/>
      <c r="GHD112" s="420"/>
      <c r="GHE112" s="420"/>
      <c r="GHF112" s="420"/>
      <c r="GHG112" s="420"/>
      <c r="GHH112" s="420"/>
      <c r="GHI112" s="420"/>
      <c r="GHJ112" s="420"/>
      <c r="GHK112" s="420"/>
      <c r="GHL112" s="420"/>
      <c r="GHM112" s="420"/>
      <c r="GHN112" s="420"/>
      <c r="GHO112" s="420"/>
      <c r="GHP112" s="420"/>
      <c r="GHQ112" s="420"/>
      <c r="GHR112" s="420"/>
      <c r="GHS112" s="420"/>
      <c r="GHT112" s="420"/>
      <c r="GHU112" s="420"/>
      <c r="GHV112" s="420"/>
      <c r="GHW112" s="420"/>
      <c r="GHX112" s="420"/>
      <c r="GHY112" s="420"/>
      <c r="GHZ112" s="420"/>
      <c r="GIA112" s="420"/>
      <c r="GIB112" s="420"/>
      <c r="GIC112" s="420"/>
      <c r="GID112" s="420"/>
      <c r="GIE112" s="420"/>
      <c r="GIF112" s="420"/>
      <c r="GIG112" s="420"/>
      <c r="GIH112" s="420"/>
      <c r="GII112" s="420"/>
      <c r="GIJ112" s="420"/>
      <c r="GIK112" s="420"/>
      <c r="GIL112" s="420"/>
      <c r="GIM112" s="420"/>
      <c r="GIN112" s="420"/>
      <c r="GIO112" s="420"/>
      <c r="GIP112" s="420"/>
      <c r="GIQ112" s="420"/>
      <c r="GIR112" s="420"/>
      <c r="GIS112" s="420"/>
      <c r="GIT112" s="420"/>
      <c r="GIU112" s="420"/>
      <c r="GIV112" s="420"/>
      <c r="GIW112" s="420"/>
      <c r="GIX112" s="420"/>
      <c r="GIY112" s="420"/>
      <c r="GIZ112" s="420"/>
      <c r="GJA112" s="420"/>
      <c r="GJB112" s="420"/>
      <c r="GJC112" s="420"/>
      <c r="GJD112" s="420"/>
      <c r="GJE112" s="420"/>
      <c r="GJF112" s="420"/>
      <c r="GJG112" s="420"/>
      <c r="GJH112" s="420"/>
      <c r="GJI112" s="420"/>
      <c r="GJJ112" s="420"/>
      <c r="GJK112" s="420"/>
      <c r="GJL112" s="420"/>
      <c r="GJM112" s="420"/>
      <c r="GJN112" s="420"/>
      <c r="GJO112" s="420"/>
      <c r="GJP112" s="420"/>
      <c r="GJQ112" s="420"/>
      <c r="GJR112" s="420"/>
      <c r="GJS112" s="420"/>
      <c r="GJT112" s="420"/>
      <c r="GJU112" s="420"/>
      <c r="GJV112" s="420"/>
      <c r="GJW112" s="420"/>
      <c r="GJX112" s="420"/>
      <c r="GJY112" s="420"/>
      <c r="GJZ112" s="420"/>
      <c r="GKA112" s="420"/>
      <c r="GKB112" s="420"/>
      <c r="GKC112" s="420"/>
      <c r="GKD112" s="420"/>
      <c r="GKE112" s="420"/>
      <c r="GKF112" s="420"/>
      <c r="GKG112" s="420"/>
      <c r="GKH112" s="420"/>
      <c r="GKI112" s="420"/>
      <c r="GKJ112" s="420"/>
      <c r="GKK112" s="420"/>
      <c r="GKL112" s="420"/>
      <c r="GKM112" s="420"/>
      <c r="GKN112" s="420"/>
      <c r="GKO112" s="420"/>
      <c r="GKP112" s="420"/>
      <c r="GKQ112" s="420"/>
      <c r="GKR112" s="420"/>
      <c r="GKS112" s="420"/>
      <c r="GKT112" s="420"/>
      <c r="GKU112" s="420"/>
      <c r="GKV112" s="420"/>
      <c r="GKW112" s="420"/>
      <c r="GKX112" s="420"/>
      <c r="GKY112" s="420"/>
      <c r="GKZ112" s="420"/>
      <c r="GLA112" s="420"/>
      <c r="GLB112" s="420"/>
      <c r="GLC112" s="420"/>
      <c r="GLD112" s="420"/>
      <c r="GLE112" s="420"/>
      <c r="GLF112" s="420"/>
      <c r="GLG112" s="420"/>
      <c r="GLH112" s="420"/>
      <c r="GLI112" s="420"/>
      <c r="GLJ112" s="420"/>
      <c r="GLK112" s="420"/>
      <c r="GLL112" s="420"/>
      <c r="GLM112" s="420"/>
      <c r="GLN112" s="420"/>
      <c r="GLO112" s="420"/>
      <c r="GLP112" s="420"/>
      <c r="GLQ112" s="420"/>
      <c r="GLR112" s="420"/>
      <c r="GLS112" s="420"/>
      <c r="GLT112" s="420"/>
      <c r="GLU112" s="420"/>
      <c r="GLV112" s="420"/>
      <c r="GLW112" s="420"/>
      <c r="GLX112" s="420"/>
      <c r="GLY112" s="420"/>
      <c r="GLZ112" s="420"/>
      <c r="GMA112" s="420"/>
      <c r="GMB112" s="420"/>
      <c r="GMC112" s="420"/>
      <c r="GMD112" s="420"/>
      <c r="GME112" s="420"/>
      <c r="GMF112" s="420"/>
      <c r="GMG112" s="420"/>
      <c r="GMH112" s="420"/>
      <c r="GMI112" s="420"/>
      <c r="GMJ112" s="420"/>
      <c r="GMK112" s="420"/>
      <c r="GML112" s="420"/>
      <c r="GMM112" s="420"/>
      <c r="GMN112" s="420"/>
      <c r="GMO112" s="420"/>
      <c r="GMP112" s="420"/>
      <c r="GMQ112" s="420"/>
      <c r="GMR112" s="420"/>
      <c r="GMS112" s="420"/>
      <c r="GMT112" s="420"/>
      <c r="GMU112" s="420"/>
      <c r="GMV112" s="420"/>
      <c r="GMW112" s="420"/>
      <c r="GMX112" s="420"/>
      <c r="GMY112" s="420"/>
      <c r="GMZ112" s="420"/>
      <c r="GNA112" s="420"/>
      <c r="GNB112" s="420"/>
      <c r="GNC112" s="420"/>
      <c r="GND112" s="420"/>
      <c r="GNE112" s="420"/>
      <c r="GNF112" s="420"/>
      <c r="GNG112" s="420"/>
      <c r="GNH112" s="420"/>
      <c r="GNI112" s="420"/>
      <c r="GNJ112" s="420"/>
      <c r="GNK112" s="420"/>
      <c r="GNL112" s="420"/>
      <c r="GNM112" s="420"/>
      <c r="GNN112" s="420"/>
      <c r="GNO112" s="420"/>
      <c r="GNP112" s="420"/>
      <c r="GNQ112" s="420"/>
      <c r="GNR112" s="420"/>
      <c r="GNS112" s="420"/>
      <c r="GNT112" s="420"/>
      <c r="GNU112" s="420"/>
      <c r="GNV112" s="420"/>
      <c r="GNW112" s="420"/>
      <c r="GNX112" s="420"/>
      <c r="GNY112" s="420"/>
      <c r="GNZ112" s="420"/>
      <c r="GOA112" s="420"/>
      <c r="GOB112" s="420"/>
      <c r="GOC112" s="420"/>
      <c r="GOD112" s="420"/>
      <c r="GOE112" s="420"/>
      <c r="GOF112" s="420"/>
      <c r="GOG112" s="420"/>
      <c r="GOH112" s="420"/>
      <c r="GOI112" s="420"/>
      <c r="GOJ112" s="420"/>
      <c r="GOK112" s="420"/>
      <c r="GOL112" s="420"/>
      <c r="GOM112" s="420"/>
      <c r="GON112" s="420"/>
      <c r="GOO112" s="420"/>
      <c r="GOP112" s="420"/>
      <c r="GOQ112" s="420"/>
      <c r="GOR112" s="420"/>
      <c r="GOS112" s="420"/>
      <c r="GOT112" s="420"/>
      <c r="GOU112" s="420"/>
      <c r="GOV112" s="420"/>
      <c r="GOW112" s="420"/>
      <c r="GOX112" s="420"/>
      <c r="GOY112" s="420"/>
      <c r="GOZ112" s="420"/>
      <c r="GPA112" s="420"/>
      <c r="GPB112" s="420"/>
      <c r="GPC112" s="420"/>
      <c r="GPD112" s="420"/>
      <c r="GPE112" s="420"/>
      <c r="GPF112" s="420"/>
      <c r="GPG112" s="420"/>
      <c r="GPH112" s="420"/>
      <c r="GPI112" s="420"/>
      <c r="GPJ112" s="420"/>
      <c r="GPK112" s="420"/>
      <c r="GPL112" s="420"/>
      <c r="GPM112" s="420"/>
      <c r="GPN112" s="420"/>
      <c r="GPO112" s="420"/>
      <c r="GPP112" s="420"/>
      <c r="GPQ112" s="420"/>
      <c r="GPR112" s="420"/>
      <c r="GPS112" s="420"/>
      <c r="GPT112" s="420"/>
      <c r="GPU112" s="420"/>
      <c r="GPV112" s="420"/>
      <c r="GPW112" s="420"/>
      <c r="GPX112" s="420"/>
      <c r="GPY112" s="420"/>
      <c r="GPZ112" s="420"/>
      <c r="GQA112" s="420"/>
      <c r="GQB112" s="420"/>
      <c r="GQC112" s="420"/>
      <c r="GQD112" s="420"/>
      <c r="GQE112" s="420"/>
      <c r="GQF112" s="420"/>
      <c r="GQG112" s="420"/>
      <c r="GQH112" s="420"/>
      <c r="GQI112" s="420"/>
      <c r="GQJ112" s="420"/>
      <c r="GQK112" s="420"/>
      <c r="GQL112" s="420"/>
      <c r="GQM112" s="420"/>
      <c r="GQN112" s="420"/>
      <c r="GQO112" s="420"/>
      <c r="GQP112" s="420"/>
      <c r="GQQ112" s="420"/>
      <c r="GQR112" s="420"/>
      <c r="GQS112" s="420"/>
      <c r="GQT112" s="420"/>
      <c r="GQU112" s="420"/>
      <c r="GQV112" s="420"/>
      <c r="GQW112" s="420"/>
      <c r="GQX112" s="420"/>
      <c r="GQY112" s="420"/>
      <c r="GQZ112" s="420"/>
      <c r="GRA112" s="420"/>
      <c r="GRB112" s="420"/>
      <c r="GRC112" s="420"/>
      <c r="GRD112" s="420"/>
      <c r="GRE112" s="420"/>
      <c r="GRF112" s="420"/>
      <c r="GRG112" s="420"/>
      <c r="GRH112" s="420"/>
      <c r="GRI112" s="420"/>
      <c r="GRJ112" s="420"/>
      <c r="GRK112" s="420"/>
      <c r="GRL112" s="420"/>
      <c r="GRM112" s="420"/>
      <c r="GRN112" s="420"/>
      <c r="GRO112" s="420"/>
      <c r="GRP112" s="420"/>
      <c r="GRQ112" s="420"/>
      <c r="GRR112" s="420"/>
      <c r="GRS112" s="420"/>
      <c r="GRT112" s="420"/>
      <c r="GRU112" s="420"/>
      <c r="GRV112" s="420"/>
      <c r="GRW112" s="420"/>
      <c r="GRX112" s="420"/>
      <c r="GRY112" s="420"/>
      <c r="GRZ112" s="420"/>
      <c r="GSA112" s="420"/>
      <c r="GSB112" s="420"/>
      <c r="GSC112" s="420"/>
      <c r="GSD112" s="420"/>
      <c r="GSE112" s="420"/>
      <c r="GSF112" s="420"/>
      <c r="GSG112" s="420"/>
      <c r="GSH112" s="420"/>
      <c r="GSI112" s="420"/>
      <c r="GSJ112" s="420"/>
      <c r="GSK112" s="420"/>
      <c r="GSL112" s="420"/>
      <c r="GSM112" s="420"/>
      <c r="GSN112" s="420"/>
      <c r="GSO112" s="420"/>
      <c r="GSP112" s="420"/>
      <c r="GSQ112" s="420"/>
      <c r="GSR112" s="420"/>
      <c r="GSS112" s="420"/>
      <c r="GST112" s="420"/>
      <c r="GSU112" s="420"/>
      <c r="GSV112" s="420"/>
      <c r="GSW112" s="420"/>
      <c r="GSX112" s="420"/>
      <c r="GSY112" s="420"/>
      <c r="GSZ112" s="420"/>
      <c r="GTA112" s="420"/>
      <c r="GTB112" s="420"/>
      <c r="GTC112" s="420"/>
      <c r="GTD112" s="420"/>
      <c r="GTE112" s="420"/>
      <c r="GTF112" s="420"/>
      <c r="GTG112" s="420"/>
      <c r="GTH112" s="420"/>
      <c r="GTI112" s="420"/>
      <c r="GTJ112" s="420"/>
      <c r="GTK112" s="420"/>
      <c r="GTL112" s="420"/>
      <c r="GTM112" s="420"/>
      <c r="GTN112" s="420"/>
      <c r="GTO112" s="420"/>
      <c r="GTP112" s="420"/>
      <c r="GTQ112" s="420"/>
      <c r="GTR112" s="420"/>
      <c r="GTS112" s="420"/>
      <c r="GTT112" s="420"/>
      <c r="GTU112" s="420"/>
      <c r="GTV112" s="420"/>
      <c r="GTW112" s="420"/>
      <c r="GTX112" s="420"/>
      <c r="GTY112" s="420"/>
      <c r="GTZ112" s="420"/>
      <c r="GUA112" s="420"/>
      <c r="GUB112" s="420"/>
      <c r="GUC112" s="420"/>
      <c r="GUD112" s="420"/>
      <c r="GUE112" s="420"/>
      <c r="GUF112" s="420"/>
      <c r="GUG112" s="420"/>
      <c r="GUH112" s="420"/>
      <c r="GUI112" s="420"/>
      <c r="GUJ112" s="420"/>
      <c r="GUK112" s="420"/>
      <c r="GUL112" s="420"/>
      <c r="GUM112" s="420"/>
      <c r="GUN112" s="420"/>
      <c r="GUO112" s="420"/>
      <c r="GUP112" s="420"/>
      <c r="GUQ112" s="420"/>
      <c r="GUR112" s="420"/>
      <c r="GUS112" s="420"/>
      <c r="GUT112" s="420"/>
      <c r="GUU112" s="420"/>
      <c r="GUV112" s="420"/>
      <c r="GUW112" s="420"/>
      <c r="GUX112" s="420"/>
      <c r="GUY112" s="420"/>
      <c r="GUZ112" s="420"/>
      <c r="GVA112" s="420"/>
      <c r="GVB112" s="420"/>
      <c r="GVC112" s="420"/>
      <c r="GVD112" s="420"/>
      <c r="GVE112" s="420"/>
      <c r="GVF112" s="420"/>
      <c r="GVG112" s="420"/>
      <c r="GVH112" s="420"/>
      <c r="GVI112" s="420"/>
      <c r="GVJ112" s="420"/>
      <c r="GVK112" s="420"/>
      <c r="GVL112" s="420"/>
      <c r="GVM112" s="420"/>
      <c r="GVN112" s="420"/>
      <c r="GVO112" s="420"/>
      <c r="GVP112" s="420"/>
      <c r="GVQ112" s="420"/>
      <c r="GVR112" s="420"/>
      <c r="GVS112" s="420"/>
      <c r="GVT112" s="420"/>
      <c r="GVU112" s="420"/>
      <c r="GVV112" s="420"/>
      <c r="GVW112" s="420"/>
      <c r="GVX112" s="420"/>
      <c r="GVY112" s="420"/>
      <c r="GVZ112" s="420"/>
      <c r="GWA112" s="420"/>
      <c r="GWB112" s="420"/>
      <c r="GWC112" s="420"/>
      <c r="GWD112" s="420"/>
      <c r="GWE112" s="420"/>
      <c r="GWF112" s="420"/>
      <c r="GWG112" s="420"/>
      <c r="GWH112" s="420"/>
      <c r="GWI112" s="420"/>
      <c r="GWJ112" s="420"/>
      <c r="GWK112" s="420"/>
      <c r="GWL112" s="420"/>
      <c r="GWM112" s="420"/>
      <c r="GWN112" s="420"/>
      <c r="GWO112" s="420"/>
      <c r="GWP112" s="420"/>
      <c r="GWQ112" s="420"/>
      <c r="GWR112" s="420"/>
      <c r="GWS112" s="420"/>
      <c r="GWT112" s="420"/>
      <c r="GWU112" s="420"/>
      <c r="GWV112" s="420"/>
      <c r="GWW112" s="420"/>
      <c r="GWX112" s="420"/>
      <c r="GWY112" s="420"/>
      <c r="GWZ112" s="420"/>
      <c r="GXA112" s="420"/>
      <c r="GXB112" s="420"/>
      <c r="GXC112" s="420"/>
      <c r="GXD112" s="420"/>
      <c r="GXE112" s="420"/>
      <c r="GXF112" s="420"/>
      <c r="GXG112" s="420"/>
      <c r="GXH112" s="420"/>
      <c r="GXI112" s="420"/>
      <c r="GXJ112" s="420"/>
      <c r="GXK112" s="420"/>
      <c r="GXL112" s="420"/>
      <c r="GXM112" s="420"/>
      <c r="GXN112" s="420"/>
      <c r="GXO112" s="420"/>
      <c r="GXP112" s="420"/>
      <c r="GXQ112" s="420"/>
      <c r="GXR112" s="420"/>
      <c r="GXS112" s="420"/>
      <c r="GXT112" s="420"/>
      <c r="GXU112" s="420"/>
      <c r="GXV112" s="420"/>
      <c r="GXW112" s="420"/>
      <c r="GXX112" s="420"/>
      <c r="GXY112" s="420"/>
      <c r="GXZ112" s="420"/>
      <c r="GYA112" s="420"/>
      <c r="GYB112" s="420"/>
      <c r="GYC112" s="420"/>
      <c r="GYD112" s="420"/>
      <c r="GYE112" s="420"/>
      <c r="GYF112" s="420"/>
      <c r="GYG112" s="420"/>
      <c r="GYH112" s="420"/>
      <c r="GYI112" s="420"/>
      <c r="GYJ112" s="420"/>
      <c r="GYK112" s="420"/>
      <c r="GYL112" s="420"/>
      <c r="GYM112" s="420"/>
      <c r="GYN112" s="420"/>
      <c r="GYO112" s="420"/>
      <c r="GYP112" s="420"/>
      <c r="GYQ112" s="420"/>
      <c r="GYR112" s="420"/>
      <c r="GYS112" s="420"/>
      <c r="GYT112" s="420"/>
      <c r="GYU112" s="420"/>
      <c r="GYV112" s="420"/>
      <c r="GYW112" s="420"/>
      <c r="GYX112" s="420"/>
      <c r="GYY112" s="420"/>
      <c r="GYZ112" s="420"/>
      <c r="GZA112" s="420"/>
      <c r="GZB112" s="420"/>
      <c r="GZC112" s="420"/>
      <c r="GZD112" s="420"/>
      <c r="GZE112" s="420"/>
      <c r="GZF112" s="420"/>
      <c r="GZG112" s="420"/>
      <c r="GZH112" s="420"/>
      <c r="GZI112" s="420"/>
      <c r="GZJ112" s="420"/>
      <c r="GZK112" s="420"/>
      <c r="GZL112" s="420"/>
      <c r="GZM112" s="420"/>
      <c r="GZN112" s="420"/>
      <c r="GZO112" s="420"/>
      <c r="GZP112" s="420"/>
      <c r="GZQ112" s="420"/>
      <c r="GZR112" s="420"/>
      <c r="GZS112" s="420"/>
      <c r="GZT112" s="420"/>
      <c r="GZU112" s="420"/>
      <c r="GZV112" s="420"/>
      <c r="GZW112" s="420"/>
      <c r="GZX112" s="420"/>
      <c r="GZY112" s="420"/>
      <c r="GZZ112" s="420"/>
      <c r="HAA112" s="420"/>
      <c r="HAB112" s="420"/>
      <c r="HAC112" s="420"/>
      <c r="HAD112" s="420"/>
      <c r="HAE112" s="420"/>
      <c r="HAF112" s="420"/>
      <c r="HAG112" s="420"/>
      <c r="HAH112" s="420"/>
      <c r="HAI112" s="420"/>
      <c r="HAJ112" s="420"/>
      <c r="HAK112" s="420"/>
      <c r="HAL112" s="420"/>
      <c r="HAM112" s="420"/>
      <c r="HAN112" s="420"/>
      <c r="HAO112" s="420"/>
      <c r="HAP112" s="420"/>
      <c r="HAQ112" s="420"/>
      <c r="HAR112" s="420"/>
      <c r="HAS112" s="420"/>
      <c r="HAT112" s="420"/>
      <c r="HAU112" s="420"/>
      <c r="HAV112" s="420"/>
      <c r="HAW112" s="420"/>
      <c r="HAX112" s="420"/>
      <c r="HAY112" s="420"/>
      <c r="HAZ112" s="420"/>
      <c r="HBA112" s="420"/>
      <c r="HBB112" s="420"/>
      <c r="HBC112" s="420"/>
      <c r="HBD112" s="420"/>
      <c r="HBE112" s="420"/>
      <c r="HBF112" s="420"/>
      <c r="HBG112" s="420"/>
      <c r="HBH112" s="420"/>
      <c r="HBI112" s="420"/>
      <c r="HBJ112" s="420"/>
      <c r="HBK112" s="420"/>
      <c r="HBL112" s="420"/>
      <c r="HBM112" s="420"/>
      <c r="HBN112" s="420"/>
      <c r="HBO112" s="420"/>
      <c r="HBP112" s="420"/>
      <c r="HBQ112" s="420"/>
      <c r="HBR112" s="420"/>
      <c r="HBS112" s="420"/>
      <c r="HBT112" s="420"/>
      <c r="HBU112" s="420"/>
      <c r="HBV112" s="420"/>
      <c r="HBW112" s="420"/>
      <c r="HBX112" s="420"/>
      <c r="HBY112" s="420"/>
      <c r="HBZ112" s="420"/>
      <c r="HCA112" s="420"/>
      <c r="HCB112" s="420"/>
      <c r="HCC112" s="420"/>
      <c r="HCD112" s="420"/>
      <c r="HCE112" s="420"/>
      <c r="HCF112" s="420"/>
      <c r="HCG112" s="420"/>
      <c r="HCH112" s="420"/>
      <c r="HCI112" s="420"/>
      <c r="HCJ112" s="420"/>
      <c r="HCK112" s="420"/>
      <c r="HCL112" s="420"/>
      <c r="HCM112" s="420"/>
      <c r="HCN112" s="420"/>
      <c r="HCO112" s="420"/>
      <c r="HCP112" s="420"/>
      <c r="HCQ112" s="420"/>
      <c r="HCR112" s="420"/>
      <c r="HCS112" s="420"/>
      <c r="HCT112" s="420"/>
      <c r="HCU112" s="420"/>
      <c r="HCV112" s="420"/>
      <c r="HCW112" s="420"/>
      <c r="HCX112" s="420"/>
      <c r="HCY112" s="420"/>
      <c r="HCZ112" s="420"/>
      <c r="HDA112" s="420"/>
      <c r="HDB112" s="420"/>
      <c r="HDC112" s="420"/>
      <c r="HDD112" s="420"/>
      <c r="HDE112" s="420"/>
      <c r="HDF112" s="420"/>
      <c r="HDG112" s="420"/>
      <c r="HDH112" s="420"/>
      <c r="HDI112" s="420"/>
      <c r="HDJ112" s="420"/>
      <c r="HDK112" s="420"/>
      <c r="HDL112" s="420"/>
      <c r="HDM112" s="420"/>
      <c r="HDN112" s="420"/>
      <c r="HDO112" s="420"/>
      <c r="HDP112" s="420"/>
      <c r="HDQ112" s="420"/>
      <c r="HDR112" s="420"/>
      <c r="HDS112" s="420"/>
      <c r="HDT112" s="420"/>
      <c r="HDU112" s="420"/>
      <c r="HDV112" s="420"/>
      <c r="HDW112" s="420"/>
      <c r="HDX112" s="420"/>
      <c r="HDY112" s="420"/>
      <c r="HDZ112" s="420"/>
      <c r="HEA112" s="420"/>
      <c r="HEB112" s="420"/>
      <c r="HEC112" s="420"/>
      <c r="HED112" s="420"/>
      <c r="HEE112" s="420"/>
      <c r="HEF112" s="420"/>
      <c r="HEG112" s="420"/>
      <c r="HEH112" s="420"/>
      <c r="HEI112" s="420"/>
      <c r="HEJ112" s="420"/>
      <c r="HEK112" s="420"/>
      <c r="HEL112" s="420"/>
      <c r="HEM112" s="420"/>
      <c r="HEN112" s="420"/>
      <c r="HEO112" s="420"/>
      <c r="HEP112" s="420"/>
      <c r="HEQ112" s="420"/>
      <c r="HER112" s="420"/>
      <c r="HES112" s="420"/>
      <c r="HET112" s="420"/>
      <c r="HEU112" s="420"/>
      <c r="HEV112" s="420"/>
      <c r="HEW112" s="420"/>
      <c r="HEX112" s="420"/>
      <c r="HEY112" s="420"/>
      <c r="HEZ112" s="420"/>
      <c r="HFA112" s="420"/>
      <c r="HFB112" s="420"/>
      <c r="HFC112" s="420"/>
      <c r="HFD112" s="420"/>
      <c r="HFE112" s="420"/>
      <c r="HFF112" s="420"/>
      <c r="HFG112" s="420"/>
      <c r="HFH112" s="420"/>
      <c r="HFI112" s="420"/>
      <c r="HFJ112" s="420"/>
      <c r="HFK112" s="420"/>
      <c r="HFL112" s="420"/>
      <c r="HFM112" s="420"/>
      <c r="HFN112" s="420"/>
      <c r="HFO112" s="420"/>
      <c r="HFP112" s="420"/>
      <c r="HFQ112" s="420"/>
      <c r="HFR112" s="420"/>
      <c r="HFS112" s="420"/>
      <c r="HFT112" s="420"/>
      <c r="HFU112" s="420"/>
      <c r="HFV112" s="420"/>
      <c r="HFW112" s="420"/>
      <c r="HFX112" s="420"/>
      <c r="HFY112" s="420"/>
      <c r="HFZ112" s="420"/>
      <c r="HGA112" s="420"/>
      <c r="HGB112" s="420"/>
      <c r="HGC112" s="420"/>
      <c r="HGD112" s="420"/>
      <c r="HGE112" s="420"/>
      <c r="HGF112" s="420"/>
      <c r="HGG112" s="420"/>
      <c r="HGH112" s="420"/>
      <c r="HGI112" s="420"/>
      <c r="HGJ112" s="420"/>
      <c r="HGK112" s="420"/>
      <c r="HGL112" s="420"/>
      <c r="HGM112" s="420"/>
      <c r="HGN112" s="420"/>
      <c r="HGO112" s="420"/>
      <c r="HGP112" s="420"/>
      <c r="HGQ112" s="420"/>
      <c r="HGR112" s="420"/>
      <c r="HGS112" s="420"/>
      <c r="HGT112" s="420"/>
      <c r="HGU112" s="420"/>
      <c r="HGV112" s="420"/>
      <c r="HGW112" s="420"/>
      <c r="HGX112" s="420"/>
      <c r="HGY112" s="420"/>
      <c r="HGZ112" s="420"/>
      <c r="HHA112" s="420"/>
      <c r="HHB112" s="420"/>
      <c r="HHC112" s="420"/>
      <c r="HHD112" s="420"/>
      <c r="HHE112" s="420"/>
      <c r="HHF112" s="420"/>
      <c r="HHG112" s="420"/>
      <c r="HHH112" s="420"/>
      <c r="HHI112" s="420"/>
      <c r="HHJ112" s="420"/>
      <c r="HHK112" s="420"/>
      <c r="HHL112" s="420"/>
      <c r="HHM112" s="420"/>
      <c r="HHN112" s="420"/>
      <c r="HHO112" s="420"/>
      <c r="HHP112" s="420"/>
      <c r="HHQ112" s="420"/>
      <c r="HHR112" s="420"/>
      <c r="HHS112" s="420"/>
      <c r="HHT112" s="420"/>
      <c r="HHU112" s="420"/>
      <c r="HHV112" s="420"/>
      <c r="HHW112" s="420"/>
      <c r="HHX112" s="420"/>
      <c r="HHY112" s="420"/>
      <c r="HHZ112" s="420"/>
      <c r="HIA112" s="420"/>
      <c r="HIB112" s="420"/>
      <c r="HIC112" s="420"/>
      <c r="HID112" s="420"/>
      <c r="HIE112" s="420"/>
      <c r="HIF112" s="420"/>
      <c r="HIG112" s="420"/>
      <c r="HIH112" s="420"/>
      <c r="HII112" s="420"/>
      <c r="HIJ112" s="420"/>
      <c r="HIK112" s="420"/>
      <c r="HIL112" s="420"/>
      <c r="HIM112" s="420"/>
      <c r="HIN112" s="420"/>
      <c r="HIO112" s="420"/>
      <c r="HIP112" s="420"/>
      <c r="HIQ112" s="420"/>
      <c r="HIR112" s="420"/>
      <c r="HIS112" s="420"/>
      <c r="HIT112" s="420"/>
      <c r="HIU112" s="420"/>
      <c r="HIV112" s="420"/>
      <c r="HIW112" s="420"/>
      <c r="HIX112" s="420"/>
      <c r="HIY112" s="420"/>
      <c r="HIZ112" s="420"/>
      <c r="HJA112" s="420"/>
      <c r="HJB112" s="420"/>
      <c r="HJC112" s="420"/>
      <c r="HJD112" s="420"/>
      <c r="HJE112" s="420"/>
      <c r="HJF112" s="420"/>
      <c r="HJG112" s="420"/>
      <c r="HJH112" s="420"/>
      <c r="HJI112" s="420"/>
      <c r="HJJ112" s="420"/>
      <c r="HJK112" s="420"/>
      <c r="HJL112" s="420"/>
      <c r="HJM112" s="420"/>
      <c r="HJN112" s="420"/>
      <c r="HJO112" s="420"/>
      <c r="HJP112" s="420"/>
      <c r="HJQ112" s="420"/>
      <c r="HJR112" s="420"/>
      <c r="HJS112" s="420"/>
      <c r="HJT112" s="420"/>
      <c r="HJU112" s="420"/>
      <c r="HJV112" s="420"/>
      <c r="HJW112" s="420"/>
      <c r="HJX112" s="420"/>
      <c r="HJY112" s="420"/>
      <c r="HJZ112" s="420"/>
      <c r="HKA112" s="420"/>
      <c r="HKB112" s="420"/>
      <c r="HKC112" s="420"/>
      <c r="HKD112" s="420"/>
      <c r="HKE112" s="420"/>
      <c r="HKF112" s="420"/>
      <c r="HKG112" s="420"/>
      <c r="HKH112" s="420"/>
      <c r="HKI112" s="420"/>
      <c r="HKJ112" s="420"/>
      <c r="HKK112" s="420"/>
      <c r="HKL112" s="420"/>
      <c r="HKM112" s="420"/>
      <c r="HKN112" s="420"/>
      <c r="HKO112" s="420"/>
      <c r="HKP112" s="420"/>
      <c r="HKQ112" s="420"/>
      <c r="HKR112" s="420"/>
      <c r="HKS112" s="420"/>
      <c r="HKT112" s="420"/>
      <c r="HKU112" s="420"/>
      <c r="HKV112" s="420"/>
      <c r="HKW112" s="420"/>
      <c r="HKX112" s="420"/>
      <c r="HKY112" s="420"/>
      <c r="HKZ112" s="420"/>
      <c r="HLA112" s="420"/>
      <c r="HLB112" s="420"/>
      <c r="HLC112" s="420"/>
      <c r="HLD112" s="420"/>
      <c r="HLE112" s="420"/>
      <c r="HLF112" s="420"/>
      <c r="HLG112" s="420"/>
      <c r="HLH112" s="420"/>
      <c r="HLI112" s="420"/>
      <c r="HLJ112" s="420"/>
      <c r="HLK112" s="420"/>
      <c r="HLL112" s="420"/>
      <c r="HLM112" s="420"/>
      <c r="HLN112" s="420"/>
      <c r="HLO112" s="420"/>
      <c r="HLP112" s="420"/>
      <c r="HLQ112" s="420"/>
      <c r="HLR112" s="420"/>
      <c r="HLS112" s="420"/>
      <c r="HLT112" s="420"/>
      <c r="HLU112" s="420"/>
      <c r="HLV112" s="420"/>
      <c r="HLW112" s="420"/>
      <c r="HLX112" s="420"/>
      <c r="HLY112" s="420"/>
      <c r="HLZ112" s="420"/>
      <c r="HMA112" s="420"/>
      <c r="HMB112" s="420"/>
      <c r="HMC112" s="420"/>
      <c r="HMD112" s="420"/>
      <c r="HME112" s="420"/>
      <c r="HMF112" s="420"/>
      <c r="HMG112" s="420"/>
      <c r="HMH112" s="420"/>
      <c r="HMI112" s="420"/>
      <c r="HMJ112" s="420"/>
      <c r="HMK112" s="420"/>
      <c r="HML112" s="420"/>
      <c r="HMM112" s="420"/>
      <c r="HMN112" s="420"/>
      <c r="HMO112" s="420"/>
      <c r="HMP112" s="420"/>
      <c r="HMQ112" s="420"/>
      <c r="HMR112" s="420"/>
      <c r="HMS112" s="420"/>
      <c r="HMT112" s="420"/>
      <c r="HMU112" s="420"/>
      <c r="HMV112" s="420"/>
      <c r="HMW112" s="420"/>
      <c r="HMX112" s="420"/>
      <c r="HMY112" s="420"/>
      <c r="HMZ112" s="420"/>
      <c r="HNA112" s="420"/>
      <c r="HNB112" s="420"/>
      <c r="HNC112" s="420"/>
      <c r="HND112" s="420"/>
      <c r="HNE112" s="420"/>
      <c r="HNF112" s="420"/>
      <c r="HNG112" s="420"/>
      <c r="HNH112" s="420"/>
      <c r="HNI112" s="420"/>
      <c r="HNJ112" s="420"/>
      <c r="HNK112" s="420"/>
      <c r="HNL112" s="420"/>
      <c r="HNM112" s="420"/>
      <c r="HNN112" s="420"/>
      <c r="HNO112" s="420"/>
      <c r="HNP112" s="420"/>
      <c r="HNQ112" s="420"/>
      <c r="HNR112" s="420"/>
      <c r="HNS112" s="420"/>
      <c r="HNT112" s="420"/>
      <c r="HNU112" s="420"/>
      <c r="HNV112" s="420"/>
      <c r="HNW112" s="420"/>
      <c r="HNX112" s="420"/>
      <c r="HNY112" s="420"/>
      <c r="HNZ112" s="420"/>
      <c r="HOA112" s="420"/>
      <c r="HOB112" s="420"/>
      <c r="HOC112" s="420"/>
      <c r="HOD112" s="420"/>
      <c r="HOE112" s="420"/>
      <c r="HOF112" s="420"/>
      <c r="HOG112" s="420"/>
      <c r="HOH112" s="420"/>
      <c r="HOI112" s="420"/>
      <c r="HOJ112" s="420"/>
      <c r="HOK112" s="420"/>
      <c r="HOL112" s="420"/>
      <c r="HOM112" s="420"/>
      <c r="HON112" s="420"/>
      <c r="HOO112" s="420"/>
      <c r="HOP112" s="420"/>
      <c r="HOQ112" s="420"/>
      <c r="HOR112" s="420"/>
      <c r="HOS112" s="420"/>
      <c r="HOT112" s="420"/>
      <c r="HOU112" s="420"/>
      <c r="HOV112" s="420"/>
      <c r="HOW112" s="420"/>
      <c r="HOX112" s="420"/>
      <c r="HOY112" s="420"/>
      <c r="HOZ112" s="420"/>
      <c r="HPA112" s="420"/>
      <c r="HPB112" s="420"/>
      <c r="HPC112" s="420"/>
      <c r="HPD112" s="420"/>
      <c r="HPE112" s="420"/>
      <c r="HPF112" s="420"/>
      <c r="HPG112" s="420"/>
      <c r="HPH112" s="420"/>
      <c r="HPI112" s="420"/>
      <c r="HPJ112" s="420"/>
      <c r="HPK112" s="420"/>
      <c r="HPL112" s="420"/>
      <c r="HPM112" s="420"/>
      <c r="HPN112" s="420"/>
      <c r="HPO112" s="420"/>
      <c r="HPP112" s="420"/>
      <c r="HPQ112" s="420"/>
      <c r="HPR112" s="420"/>
      <c r="HPS112" s="420"/>
      <c r="HPT112" s="420"/>
      <c r="HPU112" s="420"/>
      <c r="HPV112" s="420"/>
      <c r="HPW112" s="420"/>
      <c r="HPX112" s="420"/>
      <c r="HPY112" s="420"/>
      <c r="HPZ112" s="420"/>
      <c r="HQA112" s="420"/>
      <c r="HQB112" s="420"/>
      <c r="HQC112" s="420"/>
      <c r="HQD112" s="420"/>
      <c r="HQE112" s="420"/>
      <c r="HQF112" s="420"/>
      <c r="HQG112" s="420"/>
      <c r="HQH112" s="420"/>
      <c r="HQI112" s="420"/>
      <c r="HQJ112" s="420"/>
      <c r="HQK112" s="420"/>
      <c r="HQL112" s="420"/>
      <c r="HQM112" s="420"/>
      <c r="HQN112" s="420"/>
      <c r="HQO112" s="420"/>
      <c r="HQP112" s="420"/>
      <c r="HQQ112" s="420"/>
      <c r="HQR112" s="420"/>
      <c r="HQS112" s="420"/>
      <c r="HQT112" s="420"/>
      <c r="HQU112" s="420"/>
      <c r="HQV112" s="420"/>
      <c r="HQW112" s="420"/>
      <c r="HQX112" s="420"/>
      <c r="HQY112" s="420"/>
      <c r="HQZ112" s="420"/>
      <c r="HRA112" s="420"/>
      <c r="HRB112" s="420"/>
      <c r="HRC112" s="420"/>
      <c r="HRD112" s="420"/>
      <c r="HRE112" s="420"/>
      <c r="HRF112" s="420"/>
      <c r="HRG112" s="420"/>
      <c r="HRH112" s="420"/>
      <c r="HRI112" s="420"/>
      <c r="HRJ112" s="420"/>
      <c r="HRK112" s="420"/>
      <c r="HRL112" s="420"/>
      <c r="HRM112" s="420"/>
      <c r="HRN112" s="420"/>
      <c r="HRO112" s="420"/>
      <c r="HRP112" s="420"/>
      <c r="HRQ112" s="420"/>
      <c r="HRR112" s="420"/>
      <c r="HRS112" s="420"/>
      <c r="HRT112" s="420"/>
      <c r="HRU112" s="420"/>
      <c r="HRV112" s="420"/>
      <c r="HRW112" s="420"/>
      <c r="HRX112" s="420"/>
      <c r="HRY112" s="420"/>
      <c r="HRZ112" s="420"/>
      <c r="HSA112" s="420"/>
      <c r="HSB112" s="420"/>
      <c r="HSC112" s="420"/>
      <c r="HSD112" s="420"/>
      <c r="HSE112" s="420"/>
      <c r="HSF112" s="420"/>
      <c r="HSG112" s="420"/>
      <c r="HSH112" s="420"/>
      <c r="HSI112" s="420"/>
      <c r="HSJ112" s="420"/>
      <c r="HSK112" s="420"/>
      <c r="HSL112" s="420"/>
      <c r="HSM112" s="420"/>
      <c r="HSN112" s="420"/>
      <c r="HSO112" s="420"/>
      <c r="HSP112" s="420"/>
      <c r="HSQ112" s="420"/>
      <c r="HSR112" s="420"/>
      <c r="HSS112" s="420"/>
      <c r="HST112" s="420"/>
      <c r="HSU112" s="420"/>
      <c r="HSV112" s="420"/>
      <c r="HSW112" s="420"/>
      <c r="HSX112" s="420"/>
      <c r="HSY112" s="420"/>
      <c r="HSZ112" s="420"/>
      <c r="HTA112" s="420"/>
      <c r="HTB112" s="420"/>
      <c r="HTC112" s="420"/>
      <c r="HTD112" s="420"/>
      <c r="HTE112" s="420"/>
      <c r="HTF112" s="420"/>
      <c r="HTG112" s="420"/>
      <c r="HTH112" s="420"/>
      <c r="HTI112" s="420"/>
      <c r="HTJ112" s="420"/>
      <c r="HTK112" s="420"/>
      <c r="HTL112" s="420"/>
      <c r="HTM112" s="420"/>
      <c r="HTN112" s="420"/>
      <c r="HTO112" s="420"/>
      <c r="HTP112" s="420"/>
      <c r="HTQ112" s="420"/>
      <c r="HTR112" s="420"/>
      <c r="HTS112" s="420"/>
      <c r="HTT112" s="420"/>
      <c r="HTU112" s="420"/>
      <c r="HTV112" s="420"/>
      <c r="HTW112" s="420"/>
      <c r="HTX112" s="420"/>
      <c r="HTY112" s="420"/>
      <c r="HTZ112" s="420"/>
      <c r="HUA112" s="420"/>
      <c r="HUB112" s="420"/>
      <c r="HUC112" s="420"/>
      <c r="HUD112" s="420"/>
      <c r="HUE112" s="420"/>
      <c r="HUF112" s="420"/>
      <c r="HUG112" s="420"/>
      <c r="HUH112" s="420"/>
      <c r="HUI112" s="420"/>
      <c r="HUJ112" s="420"/>
      <c r="HUK112" s="420"/>
      <c r="HUL112" s="420"/>
      <c r="HUM112" s="420"/>
      <c r="HUN112" s="420"/>
      <c r="HUO112" s="420"/>
      <c r="HUP112" s="420"/>
      <c r="HUQ112" s="420"/>
      <c r="HUR112" s="420"/>
      <c r="HUS112" s="420"/>
      <c r="HUT112" s="420"/>
      <c r="HUU112" s="420"/>
      <c r="HUV112" s="420"/>
      <c r="HUW112" s="420"/>
      <c r="HUX112" s="420"/>
      <c r="HUY112" s="420"/>
      <c r="HUZ112" s="420"/>
      <c r="HVA112" s="420"/>
      <c r="HVB112" s="420"/>
      <c r="HVC112" s="420"/>
      <c r="HVD112" s="420"/>
      <c r="HVE112" s="420"/>
      <c r="HVF112" s="420"/>
      <c r="HVG112" s="420"/>
      <c r="HVH112" s="420"/>
      <c r="HVI112" s="420"/>
      <c r="HVJ112" s="420"/>
      <c r="HVK112" s="420"/>
      <c r="HVL112" s="420"/>
      <c r="HVM112" s="420"/>
      <c r="HVN112" s="420"/>
      <c r="HVO112" s="420"/>
      <c r="HVP112" s="420"/>
      <c r="HVQ112" s="420"/>
      <c r="HVR112" s="420"/>
      <c r="HVS112" s="420"/>
      <c r="HVT112" s="420"/>
      <c r="HVU112" s="420"/>
      <c r="HVV112" s="420"/>
      <c r="HVW112" s="420"/>
      <c r="HVX112" s="420"/>
      <c r="HVY112" s="420"/>
      <c r="HVZ112" s="420"/>
      <c r="HWA112" s="420"/>
      <c r="HWB112" s="420"/>
      <c r="HWC112" s="420"/>
      <c r="HWD112" s="420"/>
      <c r="HWE112" s="420"/>
      <c r="HWF112" s="420"/>
      <c r="HWG112" s="420"/>
      <c r="HWH112" s="420"/>
      <c r="HWI112" s="420"/>
      <c r="HWJ112" s="420"/>
      <c r="HWK112" s="420"/>
      <c r="HWL112" s="420"/>
      <c r="HWM112" s="420"/>
      <c r="HWN112" s="420"/>
      <c r="HWO112" s="420"/>
      <c r="HWP112" s="420"/>
      <c r="HWQ112" s="420"/>
      <c r="HWR112" s="420"/>
      <c r="HWS112" s="420"/>
      <c r="HWT112" s="420"/>
      <c r="HWU112" s="420"/>
      <c r="HWV112" s="420"/>
      <c r="HWW112" s="420"/>
      <c r="HWX112" s="420"/>
      <c r="HWY112" s="420"/>
      <c r="HWZ112" s="420"/>
      <c r="HXA112" s="420"/>
      <c r="HXB112" s="420"/>
      <c r="HXC112" s="420"/>
      <c r="HXD112" s="420"/>
      <c r="HXE112" s="420"/>
      <c r="HXF112" s="420"/>
      <c r="HXG112" s="420"/>
      <c r="HXH112" s="420"/>
      <c r="HXI112" s="420"/>
      <c r="HXJ112" s="420"/>
      <c r="HXK112" s="420"/>
      <c r="HXL112" s="420"/>
      <c r="HXM112" s="420"/>
      <c r="HXN112" s="420"/>
      <c r="HXO112" s="420"/>
      <c r="HXP112" s="420"/>
      <c r="HXQ112" s="420"/>
      <c r="HXR112" s="420"/>
      <c r="HXS112" s="420"/>
      <c r="HXT112" s="420"/>
      <c r="HXU112" s="420"/>
      <c r="HXV112" s="420"/>
      <c r="HXW112" s="420"/>
      <c r="HXX112" s="420"/>
      <c r="HXY112" s="420"/>
      <c r="HXZ112" s="420"/>
      <c r="HYA112" s="420"/>
      <c r="HYB112" s="420"/>
      <c r="HYC112" s="420"/>
      <c r="HYD112" s="420"/>
      <c r="HYE112" s="420"/>
      <c r="HYF112" s="420"/>
      <c r="HYG112" s="420"/>
      <c r="HYH112" s="420"/>
      <c r="HYI112" s="420"/>
      <c r="HYJ112" s="420"/>
      <c r="HYK112" s="420"/>
      <c r="HYL112" s="420"/>
      <c r="HYM112" s="420"/>
      <c r="HYN112" s="420"/>
      <c r="HYO112" s="420"/>
      <c r="HYP112" s="420"/>
      <c r="HYQ112" s="420"/>
      <c r="HYR112" s="420"/>
      <c r="HYS112" s="420"/>
      <c r="HYT112" s="420"/>
      <c r="HYU112" s="420"/>
      <c r="HYV112" s="420"/>
      <c r="HYW112" s="420"/>
      <c r="HYX112" s="420"/>
      <c r="HYY112" s="420"/>
      <c r="HYZ112" s="420"/>
      <c r="HZA112" s="420"/>
      <c r="HZB112" s="420"/>
      <c r="HZC112" s="420"/>
      <c r="HZD112" s="420"/>
      <c r="HZE112" s="420"/>
      <c r="HZF112" s="420"/>
      <c r="HZG112" s="420"/>
      <c r="HZH112" s="420"/>
      <c r="HZI112" s="420"/>
      <c r="HZJ112" s="420"/>
      <c r="HZK112" s="420"/>
      <c r="HZL112" s="420"/>
      <c r="HZM112" s="420"/>
      <c r="HZN112" s="420"/>
      <c r="HZO112" s="420"/>
      <c r="HZP112" s="420"/>
      <c r="HZQ112" s="420"/>
      <c r="HZR112" s="420"/>
      <c r="HZS112" s="420"/>
      <c r="HZT112" s="420"/>
      <c r="HZU112" s="420"/>
      <c r="HZV112" s="420"/>
      <c r="HZW112" s="420"/>
      <c r="HZX112" s="420"/>
      <c r="HZY112" s="420"/>
      <c r="HZZ112" s="420"/>
      <c r="IAA112" s="420"/>
      <c r="IAB112" s="420"/>
      <c r="IAC112" s="420"/>
      <c r="IAD112" s="420"/>
      <c r="IAE112" s="420"/>
      <c r="IAF112" s="420"/>
      <c r="IAG112" s="420"/>
      <c r="IAH112" s="420"/>
      <c r="IAI112" s="420"/>
      <c r="IAJ112" s="420"/>
      <c r="IAK112" s="420"/>
      <c r="IAL112" s="420"/>
      <c r="IAM112" s="420"/>
      <c r="IAN112" s="420"/>
      <c r="IAO112" s="420"/>
      <c r="IAP112" s="420"/>
      <c r="IAQ112" s="420"/>
      <c r="IAR112" s="420"/>
      <c r="IAS112" s="420"/>
      <c r="IAT112" s="420"/>
      <c r="IAU112" s="420"/>
      <c r="IAV112" s="420"/>
      <c r="IAW112" s="420"/>
      <c r="IAX112" s="420"/>
      <c r="IAY112" s="420"/>
      <c r="IAZ112" s="420"/>
      <c r="IBA112" s="420"/>
      <c r="IBB112" s="420"/>
      <c r="IBC112" s="420"/>
      <c r="IBD112" s="420"/>
      <c r="IBE112" s="420"/>
      <c r="IBF112" s="420"/>
      <c r="IBG112" s="420"/>
      <c r="IBH112" s="420"/>
      <c r="IBI112" s="420"/>
      <c r="IBJ112" s="420"/>
      <c r="IBK112" s="420"/>
      <c r="IBL112" s="420"/>
      <c r="IBM112" s="420"/>
      <c r="IBN112" s="420"/>
      <c r="IBO112" s="420"/>
      <c r="IBP112" s="420"/>
      <c r="IBQ112" s="420"/>
      <c r="IBR112" s="420"/>
      <c r="IBS112" s="420"/>
      <c r="IBT112" s="420"/>
      <c r="IBU112" s="420"/>
      <c r="IBV112" s="420"/>
      <c r="IBW112" s="420"/>
      <c r="IBX112" s="420"/>
      <c r="IBY112" s="420"/>
      <c r="IBZ112" s="420"/>
      <c r="ICA112" s="420"/>
      <c r="ICB112" s="420"/>
      <c r="ICC112" s="420"/>
      <c r="ICD112" s="420"/>
      <c r="ICE112" s="420"/>
      <c r="ICF112" s="420"/>
      <c r="ICG112" s="420"/>
      <c r="ICH112" s="420"/>
      <c r="ICI112" s="420"/>
      <c r="ICJ112" s="420"/>
      <c r="ICK112" s="420"/>
      <c r="ICL112" s="420"/>
      <c r="ICM112" s="420"/>
      <c r="ICN112" s="420"/>
      <c r="ICO112" s="420"/>
      <c r="ICP112" s="420"/>
      <c r="ICQ112" s="420"/>
      <c r="ICR112" s="420"/>
      <c r="ICS112" s="420"/>
      <c r="ICT112" s="420"/>
      <c r="ICU112" s="420"/>
      <c r="ICV112" s="420"/>
      <c r="ICW112" s="420"/>
      <c r="ICX112" s="420"/>
      <c r="ICY112" s="420"/>
      <c r="ICZ112" s="420"/>
      <c r="IDA112" s="420"/>
      <c r="IDB112" s="420"/>
      <c r="IDC112" s="420"/>
      <c r="IDD112" s="420"/>
      <c r="IDE112" s="420"/>
      <c r="IDF112" s="420"/>
      <c r="IDG112" s="420"/>
      <c r="IDH112" s="420"/>
      <c r="IDI112" s="420"/>
      <c r="IDJ112" s="420"/>
      <c r="IDK112" s="420"/>
      <c r="IDL112" s="420"/>
      <c r="IDM112" s="420"/>
      <c r="IDN112" s="420"/>
      <c r="IDO112" s="420"/>
      <c r="IDP112" s="420"/>
      <c r="IDQ112" s="420"/>
      <c r="IDR112" s="420"/>
      <c r="IDS112" s="420"/>
      <c r="IDT112" s="420"/>
      <c r="IDU112" s="420"/>
      <c r="IDV112" s="420"/>
      <c r="IDW112" s="420"/>
      <c r="IDX112" s="420"/>
      <c r="IDY112" s="420"/>
      <c r="IDZ112" s="420"/>
      <c r="IEA112" s="420"/>
      <c r="IEB112" s="420"/>
      <c r="IEC112" s="420"/>
      <c r="IED112" s="420"/>
      <c r="IEE112" s="420"/>
      <c r="IEF112" s="420"/>
      <c r="IEG112" s="420"/>
      <c r="IEH112" s="420"/>
      <c r="IEI112" s="420"/>
      <c r="IEJ112" s="420"/>
      <c r="IEK112" s="420"/>
      <c r="IEL112" s="420"/>
      <c r="IEM112" s="420"/>
      <c r="IEN112" s="420"/>
      <c r="IEO112" s="420"/>
      <c r="IEP112" s="420"/>
      <c r="IEQ112" s="420"/>
      <c r="IER112" s="420"/>
      <c r="IES112" s="420"/>
      <c r="IET112" s="420"/>
      <c r="IEU112" s="420"/>
      <c r="IEV112" s="420"/>
      <c r="IEW112" s="420"/>
      <c r="IEX112" s="420"/>
      <c r="IEY112" s="420"/>
      <c r="IEZ112" s="420"/>
      <c r="IFA112" s="420"/>
      <c r="IFB112" s="420"/>
      <c r="IFC112" s="420"/>
      <c r="IFD112" s="420"/>
      <c r="IFE112" s="420"/>
      <c r="IFF112" s="420"/>
      <c r="IFG112" s="420"/>
      <c r="IFH112" s="420"/>
      <c r="IFI112" s="420"/>
      <c r="IFJ112" s="420"/>
      <c r="IFK112" s="420"/>
      <c r="IFL112" s="420"/>
      <c r="IFM112" s="420"/>
      <c r="IFN112" s="420"/>
      <c r="IFO112" s="420"/>
      <c r="IFP112" s="420"/>
      <c r="IFQ112" s="420"/>
      <c r="IFR112" s="420"/>
      <c r="IFS112" s="420"/>
      <c r="IFT112" s="420"/>
      <c r="IFU112" s="420"/>
      <c r="IFV112" s="420"/>
      <c r="IFW112" s="420"/>
      <c r="IFX112" s="420"/>
      <c r="IFY112" s="420"/>
      <c r="IFZ112" s="420"/>
      <c r="IGA112" s="420"/>
      <c r="IGB112" s="420"/>
      <c r="IGC112" s="420"/>
      <c r="IGD112" s="420"/>
      <c r="IGE112" s="420"/>
      <c r="IGF112" s="420"/>
      <c r="IGG112" s="420"/>
      <c r="IGH112" s="420"/>
      <c r="IGI112" s="420"/>
      <c r="IGJ112" s="420"/>
      <c r="IGK112" s="420"/>
      <c r="IGL112" s="420"/>
      <c r="IGM112" s="420"/>
      <c r="IGN112" s="420"/>
      <c r="IGO112" s="420"/>
      <c r="IGP112" s="420"/>
      <c r="IGQ112" s="420"/>
      <c r="IGR112" s="420"/>
      <c r="IGS112" s="420"/>
      <c r="IGT112" s="420"/>
      <c r="IGU112" s="420"/>
      <c r="IGV112" s="420"/>
      <c r="IGW112" s="420"/>
      <c r="IGX112" s="420"/>
      <c r="IGY112" s="420"/>
      <c r="IGZ112" s="420"/>
      <c r="IHA112" s="420"/>
      <c r="IHB112" s="420"/>
      <c r="IHC112" s="420"/>
      <c r="IHD112" s="420"/>
      <c r="IHE112" s="420"/>
      <c r="IHF112" s="420"/>
      <c r="IHG112" s="420"/>
      <c r="IHH112" s="420"/>
      <c r="IHI112" s="420"/>
      <c r="IHJ112" s="420"/>
      <c r="IHK112" s="420"/>
      <c r="IHL112" s="420"/>
      <c r="IHM112" s="420"/>
      <c r="IHN112" s="420"/>
      <c r="IHO112" s="420"/>
      <c r="IHP112" s="420"/>
      <c r="IHQ112" s="420"/>
      <c r="IHR112" s="420"/>
      <c r="IHS112" s="420"/>
      <c r="IHT112" s="420"/>
      <c r="IHU112" s="420"/>
      <c r="IHV112" s="420"/>
      <c r="IHW112" s="420"/>
      <c r="IHX112" s="420"/>
      <c r="IHY112" s="420"/>
      <c r="IHZ112" s="420"/>
      <c r="IIA112" s="420"/>
      <c r="IIB112" s="420"/>
      <c r="IIC112" s="420"/>
      <c r="IID112" s="420"/>
      <c r="IIE112" s="420"/>
      <c r="IIF112" s="420"/>
      <c r="IIG112" s="420"/>
      <c r="IIH112" s="420"/>
      <c r="III112" s="420"/>
      <c r="IIJ112" s="420"/>
      <c r="IIK112" s="420"/>
      <c r="IIL112" s="420"/>
      <c r="IIM112" s="420"/>
      <c r="IIN112" s="420"/>
      <c r="IIO112" s="420"/>
      <c r="IIP112" s="420"/>
      <c r="IIQ112" s="420"/>
      <c r="IIR112" s="420"/>
      <c r="IIS112" s="420"/>
      <c r="IIT112" s="420"/>
      <c r="IIU112" s="420"/>
      <c r="IIV112" s="420"/>
      <c r="IIW112" s="420"/>
      <c r="IIX112" s="420"/>
      <c r="IIY112" s="420"/>
      <c r="IIZ112" s="420"/>
      <c r="IJA112" s="420"/>
      <c r="IJB112" s="420"/>
      <c r="IJC112" s="420"/>
      <c r="IJD112" s="420"/>
      <c r="IJE112" s="420"/>
      <c r="IJF112" s="420"/>
      <c r="IJG112" s="420"/>
      <c r="IJH112" s="420"/>
      <c r="IJI112" s="420"/>
      <c r="IJJ112" s="420"/>
      <c r="IJK112" s="420"/>
      <c r="IJL112" s="420"/>
      <c r="IJM112" s="420"/>
      <c r="IJN112" s="420"/>
      <c r="IJO112" s="420"/>
      <c r="IJP112" s="420"/>
      <c r="IJQ112" s="420"/>
      <c r="IJR112" s="420"/>
      <c r="IJS112" s="420"/>
      <c r="IJT112" s="420"/>
      <c r="IJU112" s="420"/>
      <c r="IJV112" s="420"/>
      <c r="IJW112" s="420"/>
      <c r="IJX112" s="420"/>
      <c r="IJY112" s="420"/>
      <c r="IJZ112" s="420"/>
      <c r="IKA112" s="420"/>
      <c r="IKB112" s="420"/>
      <c r="IKC112" s="420"/>
      <c r="IKD112" s="420"/>
      <c r="IKE112" s="420"/>
      <c r="IKF112" s="420"/>
      <c r="IKG112" s="420"/>
      <c r="IKH112" s="420"/>
      <c r="IKI112" s="420"/>
      <c r="IKJ112" s="420"/>
      <c r="IKK112" s="420"/>
      <c r="IKL112" s="420"/>
      <c r="IKM112" s="420"/>
      <c r="IKN112" s="420"/>
      <c r="IKO112" s="420"/>
      <c r="IKP112" s="420"/>
      <c r="IKQ112" s="420"/>
      <c r="IKR112" s="420"/>
      <c r="IKS112" s="420"/>
      <c r="IKT112" s="420"/>
      <c r="IKU112" s="420"/>
      <c r="IKV112" s="420"/>
      <c r="IKW112" s="420"/>
      <c r="IKX112" s="420"/>
      <c r="IKY112" s="420"/>
      <c r="IKZ112" s="420"/>
      <c r="ILA112" s="420"/>
      <c r="ILB112" s="420"/>
      <c r="ILC112" s="420"/>
      <c r="ILD112" s="420"/>
      <c r="ILE112" s="420"/>
      <c r="ILF112" s="420"/>
      <c r="ILG112" s="420"/>
      <c r="ILH112" s="420"/>
      <c r="ILI112" s="420"/>
      <c r="ILJ112" s="420"/>
      <c r="ILK112" s="420"/>
      <c r="ILL112" s="420"/>
      <c r="ILM112" s="420"/>
      <c r="ILN112" s="420"/>
      <c r="ILO112" s="420"/>
      <c r="ILP112" s="420"/>
      <c r="ILQ112" s="420"/>
      <c r="ILR112" s="420"/>
      <c r="ILS112" s="420"/>
      <c r="ILT112" s="420"/>
      <c r="ILU112" s="420"/>
      <c r="ILV112" s="420"/>
      <c r="ILW112" s="420"/>
      <c r="ILX112" s="420"/>
      <c r="ILY112" s="420"/>
      <c r="ILZ112" s="420"/>
      <c r="IMA112" s="420"/>
      <c r="IMB112" s="420"/>
      <c r="IMC112" s="420"/>
      <c r="IMD112" s="420"/>
      <c r="IME112" s="420"/>
      <c r="IMF112" s="420"/>
      <c r="IMG112" s="420"/>
      <c r="IMH112" s="420"/>
      <c r="IMI112" s="420"/>
      <c r="IMJ112" s="420"/>
      <c r="IMK112" s="420"/>
      <c r="IML112" s="420"/>
      <c r="IMM112" s="420"/>
      <c r="IMN112" s="420"/>
      <c r="IMO112" s="420"/>
      <c r="IMP112" s="420"/>
      <c r="IMQ112" s="420"/>
      <c r="IMR112" s="420"/>
      <c r="IMS112" s="420"/>
      <c r="IMT112" s="420"/>
      <c r="IMU112" s="420"/>
      <c r="IMV112" s="420"/>
      <c r="IMW112" s="420"/>
      <c r="IMX112" s="420"/>
      <c r="IMY112" s="420"/>
      <c r="IMZ112" s="420"/>
      <c r="INA112" s="420"/>
      <c r="INB112" s="420"/>
      <c r="INC112" s="420"/>
      <c r="IND112" s="420"/>
      <c r="INE112" s="420"/>
      <c r="INF112" s="420"/>
      <c r="ING112" s="420"/>
      <c r="INH112" s="420"/>
      <c r="INI112" s="420"/>
      <c r="INJ112" s="420"/>
      <c r="INK112" s="420"/>
      <c r="INL112" s="420"/>
      <c r="INM112" s="420"/>
      <c r="INN112" s="420"/>
      <c r="INO112" s="420"/>
      <c r="INP112" s="420"/>
      <c r="INQ112" s="420"/>
      <c r="INR112" s="420"/>
      <c r="INS112" s="420"/>
      <c r="INT112" s="420"/>
      <c r="INU112" s="420"/>
      <c r="INV112" s="420"/>
      <c r="INW112" s="420"/>
      <c r="INX112" s="420"/>
      <c r="INY112" s="420"/>
      <c r="INZ112" s="420"/>
      <c r="IOA112" s="420"/>
      <c r="IOB112" s="420"/>
      <c r="IOC112" s="420"/>
      <c r="IOD112" s="420"/>
      <c r="IOE112" s="420"/>
      <c r="IOF112" s="420"/>
      <c r="IOG112" s="420"/>
      <c r="IOH112" s="420"/>
      <c r="IOI112" s="420"/>
      <c r="IOJ112" s="420"/>
      <c r="IOK112" s="420"/>
      <c r="IOL112" s="420"/>
      <c r="IOM112" s="420"/>
      <c r="ION112" s="420"/>
      <c r="IOO112" s="420"/>
      <c r="IOP112" s="420"/>
      <c r="IOQ112" s="420"/>
      <c r="IOR112" s="420"/>
      <c r="IOS112" s="420"/>
      <c r="IOT112" s="420"/>
      <c r="IOU112" s="420"/>
      <c r="IOV112" s="420"/>
      <c r="IOW112" s="420"/>
      <c r="IOX112" s="420"/>
      <c r="IOY112" s="420"/>
      <c r="IOZ112" s="420"/>
      <c r="IPA112" s="420"/>
      <c r="IPB112" s="420"/>
      <c r="IPC112" s="420"/>
      <c r="IPD112" s="420"/>
      <c r="IPE112" s="420"/>
      <c r="IPF112" s="420"/>
      <c r="IPG112" s="420"/>
      <c r="IPH112" s="420"/>
      <c r="IPI112" s="420"/>
      <c r="IPJ112" s="420"/>
      <c r="IPK112" s="420"/>
      <c r="IPL112" s="420"/>
      <c r="IPM112" s="420"/>
      <c r="IPN112" s="420"/>
      <c r="IPO112" s="420"/>
      <c r="IPP112" s="420"/>
      <c r="IPQ112" s="420"/>
      <c r="IPR112" s="420"/>
      <c r="IPS112" s="420"/>
      <c r="IPT112" s="420"/>
      <c r="IPU112" s="420"/>
      <c r="IPV112" s="420"/>
      <c r="IPW112" s="420"/>
      <c r="IPX112" s="420"/>
      <c r="IPY112" s="420"/>
      <c r="IPZ112" s="420"/>
      <c r="IQA112" s="420"/>
      <c r="IQB112" s="420"/>
      <c r="IQC112" s="420"/>
      <c r="IQD112" s="420"/>
      <c r="IQE112" s="420"/>
      <c r="IQF112" s="420"/>
      <c r="IQG112" s="420"/>
      <c r="IQH112" s="420"/>
      <c r="IQI112" s="420"/>
      <c r="IQJ112" s="420"/>
      <c r="IQK112" s="420"/>
      <c r="IQL112" s="420"/>
      <c r="IQM112" s="420"/>
      <c r="IQN112" s="420"/>
      <c r="IQO112" s="420"/>
      <c r="IQP112" s="420"/>
      <c r="IQQ112" s="420"/>
      <c r="IQR112" s="420"/>
      <c r="IQS112" s="420"/>
      <c r="IQT112" s="420"/>
      <c r="IQU112" s="420"/>
      <c r="IQV112" s="420"/>
      <c r="IQW112" s="420"/>
      <c r="IQX112" s="420"/>
      <c r="IQY112" s="420"/>
      <c r="IQZ112" s="420"/>
      <c r="IRA112" s="420"/>
      <c r="IRB112" s="420"/>
      <c r="IRC112" s="420"/>
      <c r="IRD112" s="420"/>
      <c r="IRE112" s="420"/>
      <c r="IRF112" s="420"/>
      <c r="IRG112" s="420"/>
      <c r="IRH112" s="420"/>
      <c r="IRI112" s="420"/>
      <c r="IRJ112" s="420"/>
      <c r="IRK112" s="420"/>
      <c r="IRL112" s="420"/>
      <c r="IRM112" s="420"/>
      <c r="IRN112" s="420"/>
      <c r="IRO112" s="420"/>
      <c r="IRP112" s="420"/>
      <c r="IRQ112" s="420"/>
      <c r="IRR112" s="420"/>
      <c r="IRS112" s="420"/>
      <c r="IRT112" s="420"/>
      <c r="IRU112" s="420"/>
      <c r="IRV112" s="420"/>
      <c r="IRW112" s="420"/>
      <c r="IRX112" s="420"/>
      <c r="IRY112" s="420"/>
      <c r="IRZ112" s="420"/>
      <c r="ISA112" s="420"/>
      <c r="ISB112" s="420"/>
      <c r="ISC112" s="420"/>
      <c r="ISD112" s="420"/>
      <c r="ISE112" s="420"/>
      <c r="ISF112" s="420"/>
      <c r="ISG112" s="420"/>
      <c r="ISH112" s="420"/>
      <c r="ISI112" s="420"/>
      <c r="ISJ112" s="420"/>
      <c r="ISK112" s="420"/>
      <c r="ISL112" s="420"/>
      <c r="ISM112" s="420"/>
      <c r="ISN112" s="420"/>
      <c r="ISO112" s="420"/>
      <c r="ISP112" s="420"/>
      <c r="ISQ112" s="420"/>
      <c r="ISR112" s="420"/>
      <c r="ISS112" s="420"/>
      <c r="IST112" s="420"/>
      <c r="ISU112" s="420"/>
      <c r="ISV112" s="420"/>
      <c r="ISW112" s="420"/>
      <c r="ISX112" s="420"/>
      <c r="ISY112" s="420"/>
      <c r="ISZ112" s="420"/>
      <c r="ITA112" s="420"/>
      <c r="ITB112" s="420"/>
      <c r="ITC112" s="420"/>
      <c r="ITD112" s="420"/>
      <c r="ITE112" s="420"/>
      <c r="ITF112" s="420"/>
      <c r="ITG112" s="420"/>
      <c r="ITH112" s="420"/>
      <c r="ITI112" s="420"/>
      <c r="ITJ112" s="420"/>
      <c r="ITK112" s="420"/>
      <c r="ITL112" s="420"/>
      <c r="ITM112" s="420"/>
      <c r="ITN112" s="420"/>
      <c r="ITO112" s="420"/>
      <c r="ITP112" s="420"/>
      <c r="ITQ112" s="420"/>
      <c r="ITR112" s="420"/>
      <c r="ITS112" s="420"/>
      <c r="ITT112" s="420"/>
      <c r="ITU112" s="420"/>
      <c r="ITV112" s="420"/>
      <c r="ITW112" s="420"/>
      <c r="ITX112" s="420"/>
      <c r="ITY112" s="420"/>
      <c r="ITZ112" s="420"/>
      <c r="IUA112" s="420"/>
      <c r="IUB112" s="420"/>
      <c r="IUC112" s="420"/>
      <c r="IUD112" s="420"/>
      <c r="IUE112" s="420"/>
      <c r="IUF112" s="420"/>
      <c r="IUG112" s="420"/>
      <c r="IUH112" s="420"/>
      <c r="IUI112" s="420"/>
      <c r="IUJ112" s="420"/>
      <c r="IUK112" s="420"/>
      <c r="IUL112" s="420"/>
      <c r="IUM112" s="420"/>
      <c r="IUN112" s="420"/>
      <c r="IUO112" s="420"/>
      <c r="IUP112" s="420"/>
      <c r="IUQ112" s="420"/>
      <c r="IUR112" s="420"/>
      <c r="IUS112" s="420"/>
      <c r="IUT112" s="420"/>
      <c r="IUU112" s="420"/>
      <c r="IUV112" s="420"/>
      <c r="IUW112" s="420"/>
      <c r="IUX112" s="420"/>
      <c r="IUY112" s="420"/>
      <c r="IUZ112" s="420"/>
      <c r="IVA112" s="420"/>
      <c r="IVB112" s="420"/>
      <c r="IVC112" s="420"/>
      <c r="IVD112" s="420"/>
      <c r="IVE112" s="420"/>
      <c r="IVF112" s="420"/>
      <c r="IVG112" s="420"/>
      <c r="IVH112" s="420"/>
      <c r="IVI112" s="420"/>
      <c r="IVJ112" s="420"/>
      <c r="IVK112" s="420"/>
      <c r="IVL112" s="420"/>
      <c r="IVM112" s="420"/>
      <c r="IVN112" s="420"/>
      <c r="IVO112" s="420"/>
      <c r="IVP112" s="420"/>
      <c r="IVQ112" s="420"/>
      <c r="IVR112" s="420"/>
      <c r="IVS112" s="420"/>
      <c r="IVT112" s="420"/>
      <c r="IVU112" s="420"/>
      <c r="IVV112" s="420"/>
      <c r="IVW112" s="420"/>
      <c r="IVX112" s="420"/>
      <c r="IVY112" s="420"/>
      <c r="IVZ112" s="420"/>
      <c r="IWA112" s="420"/>
      <c r="IWB112" s="420"/>
      <c r="IWC112" s="420"/>
      <c r="IWD112" s="420"/>
      <c r="IWE112" s="420"/>
      <c r="IWF112" s="420"/>
      <c r="IWG112" s="420"/>
      <c r="IWH112" s="420"/>
      <c r="IWI112" s="420"/>
      <c r="IWJ112" s="420"/>
      <c r="IWK112" s="420"/>
      <c r="IWL112" s="420"/>
      <c r="IWM112" s="420"/>
      <c r="IWN112" s="420"/>
      <c r="IWO112" s="420"/>
      <c r="IWP112" s="420"/>
      <c r="IWQ112" s="420"/>
      <c r="IWR112" s="420"/>
      <c r="IWS112" s="420"/>
      <c r="IWT112" s="420"/>
      <c r="IWU112" s="420"/>
      <c r="IWV112" s="420"/>
      <c r="IWW112" s="420"/>
      <c r="IWX112" s="420"/>
      <c r="IWY112" s="420"/>
      <c r="IWZ112" s="420"/>
      <c r="IXA112" s="420"/>
      <c r="IXB112" s="420"/>
      <c r="IXC112" s="420"/>
      <c r="IXD112" s="420"/>
      <c r="IXE112" s="420"/>
      <c r="IXF112" s="420"/>
      <c r="IXG112" s="420"/>
      <c r="IXH112" s="420"/>
      <c r="IXI112" s="420"/>
      <c r="IXJ112" s="420"/>
      <c r="IXK112" s="420"/>
      <c r="IXL112" s="420"/>
      <c r="IXM112" s="420"/>
      <c r="IXN112" s="420"/>
      <c r="IXO112" s="420"/>
      <c r="IXP112" s="420"/>
      <c r="IXQ112" s="420"/>
      <c r="IXR112" s="420"/>
      <c r="IXS112" s="420"/>
      <c r="IXT112" s="420"/>
      <c r="IXU112" s="420"/>
      <c r="IXV112" s="420"/>
      <c r="IXW112" s="420"/>
      <c r="IXX112" s="420"/>
      <c r="IXY112" s="420"/>
      <c r="IXZ112" s="420"/>
      <c r="IYA112" s="420"/>
      <c r="IYB112" s="420"/>
      <c r="IYC112" s="420"/>
      <c r="IYD112" s="420"/>
      <c r="IYE112" s="420"/>
      <c r="IYF112" s="420"/>
      <c r="IYG112" s="420"/>
      <c r="IYH112" s="420"/>
      <c r="IYI112" s="420"/>
      <c r="IYJ112" s="420"/>
      <c r="IYK112" s="420"/>
      <c r="IYL112" s="420"/>
      <c r="IYM112" s="420"/>
      <c r="IYN112" s="420"/>
      <c r="IYO112" s="420"/>
      <c r="IYP112" s="420"/>
      <c r="IYQ112" s="420"/>
      <c r="IYR112" s="420"/>
      <c r="IYS112" s="420"/>
      <c r="IYT112" s="420"/>
      <c r="IYU112" s="420"/>
      <c r="IYV112" s="420"/>
      <c r="IYW112" s="420"/>
      <c r="IYX112" s="420"/>
      <c r="IYY112" s="420"/>
      <c r="IYZ112" s="420"/>
      <c r="IZA112" s="420"/>
      <c r="IZB112" s="420"/>
      <c r="IZC112" s="420"/>
      <c r="IZD112" s="420"/>
      <c r="IZE112" s="420"/>
      <c r="IZF112" s="420"/>
      <c r="IZG112" s="420"/>
      <c r="IZH112" s="420"/>
      <c r="IZI112" s="420"/>
      <c r="IZJ112" s="420"/>
      <c r="IZK112" s="420"/>
      <c r="IZL112" s="420"/>
      <c r="IZM112" s="420"/>
      <c r="IZN112" s="420"/>
      <c r="IZO112" s="420"/>
      <c r="IZP112" s="420"/>
      <c r="IZQ112" s="420"/>
      <c r="IZR112" s="420"/>
      <c r="IZS112" s="420"/>
      <c r="IZT112" s="420"/>
      <c r="IZU112" s="420"/>
      <c r="IZV112" s="420"/>
      <c r="IZW112" s="420"/>
      <c r="IZX112" s="420"/>
      <c r="IZY112" s="420"/>
      <c r="IZZ112" s="420"/>
      <c r="JAA112" s="420"/>
      <c r="JAB112" s="420"/>
      <c r="JAC112" s="420"/>
      <c r="JAD112" s="420"/>
      <c r="JAE112" s="420"/>
      <c r="JAF112" s="420"/>
      <c r="JAG112" s="420"/>
      <c r="JAH112" s="420"/>
      <c r="JAI112" s="420"/>
      <c r="JAJ112" s="420"/>
      <c r="JAK112" s="420"/>
      <c r="JAL112" s="420"/>
      <c r="JAM112" s="420"/>
      <c r="JAN112" s="420"/>
      <c r="JAO112" s="420"/>
      <c r="JAP112" s="420"/>
      <c r="JAQ112" s="420"/>
      <c r="JAR112" s="420"/>
      <c r="JAS112" s="420"/>
      <c r="JAT112" s="420"/>
      <c r="JAU112" s="420"/>
      <c r="JAV112" s="420"/>
      <c r="JAW112" s="420"/>
      <c r="JAX112" s="420"/>
      <c r="JAY112" s="420"/>
      <c r="JAZ112" s="420"/>
      <c r="JBA112" s="420"/>
      <c r="JBB112" s="420"/>
      <c r="JBC112" s="420"/>
      <c r="JBD112" s="420"/>
      <c r="JBE112" s="420"/>
      <c r="JBF112" s="420"/>
      <c r="JBG112" s="420"/>
      <c r="JBH112" s="420"/>
      <c r="JBI112" s="420"/>
      <c r="JBJ112" s="420"/>
      <c r="JBK112" s="420"/>
      <c r="JBL112" s="420"/>
      <c r="JBM112" s="420"/>
      <c r="JBN112" s="420"/>
      <c r="JBO112" s="420"/>
      <c r="JBP112" s="420"/>
      <c r="JBQ112" s="420"/>
      <c r="JBR112" s="420"/>
      <c r="JBS112" s="420"/>
      <c r="JBT112" s="420"/>
      <c r="JBU112" s="420"/>
      <c r="JBV112" s="420"/>
      <c r="JBW112" s="420"/>
      <c r="JBX112" s="420"/>
      <c r="JBY112" s="420"/>
      <c r="JBZ112" s="420"/>
      <c r="JCA112" s="420"/>
      <c r="JCB112" s="420"/>
      <c r="JCC112" s="420"/>
      <c r="JCD112" s="420"/>
      <c r="JCE112" s="420"/>
      <c r="JCF112" s="420"/>
      <c r="JCG112" s="420"/>
      <c r="JCH112" s="420"/>
      <c r="JCI112" s="420"/>
      <c r="JCJ112" s="420"/>
      <c r="JCK112" s="420"/>
      <c r="JCL112" s="420"/>
      <c r="JCM112" s="420"/>
      <c r="JCN112" s="420"/>
      <c r="JCO112" s="420"/>
      <c r="JCP112" s="420"/>
      <c r="JCQ112" s="420"/>
      <c r="JCR112" s="420"/>
      <c r="JCS112" s="420"/>
      <c r="JCT112" s="420"/>
      <c r="JCU112" s="420"/>
      <c r="JCV112" s="420"/>
      <c r="JCW112" s="420"/>
      <c r="JCX112" s="420"/>
      <c r="JCY112" s="420"/>
      <c r="JCZ112" s="420"/>
      <c r="JDA112" s="420"/>
      <c r="JDB112" s="420"/>
      <c r="JDC112" s="420"/>
      <c r="JDD112" s="420"/>
      <c r="JDE112" s="420"/>
      <c r="JDF112" s="420"/>
      <c r="JDG112" s="420"/>
      <c r="JDH112" s="420"/>
      <c r="JDI112" s="420"/>
      <c r="JDJ112" s="420"/>
      <c r="JDK112" s="420"/>
      <c r="JDL112" s="420"/>
      <c r="JDM112" s="420"/>
      <c r="JDN112" s="420"/>
      <c r="JDO112" s="420"/>
      <c r="JDP112" s="420"/>
      <c r="JDQ112" s="420"/>
      <c r="JDR112" s="420"/>
      <c r="JDS112" s="420"/>
      <c r="JDT112" s="420"/>
      <c r="JDU112" s="420"/>
      <c r="JDV112" s="420"/>
      <c r="JDW112" s="420"/>
      <c r="JDX112" s="420"/>
      <c r="JDY112" s="420"/>
      <c r="JDZ112" s="420"/>
      <c r="JEA112" s="420"/>
      <c r="JEB112" s="420"/>
      <c r="JEC112" s="420"/>
      <c r="JED112" s="420"/>
      <c r="JEE112" s="420"/>
      <c r="JEF112" s="420"/>
      <c r="JEG112" s="420"/>
      <c r="JEH112" s="420"/>
      <c r="JEI112" s="420"/>
      <c r="JEJ112" s="420"/>
      <c r="JEK112" s="420"/>
      <c r="JEL112" s="420"/>
      <c r="JEM112" s="420"/>
      <c r="JEN112" s="420"/>
      <c r="JEO112" s="420"/>
      <c r="JEP112" s="420"/>
      <c r="JEQ112" s="420"/>
      <c r="JER112" s="420"/>
      <c r="JES112" s="420"/>
      <c r="JET112" s="420"/>
      <c r="JEU112" s="420"/>
      <c r="JEV112" s="420"/>
      <c r="JEW112" s="420"/>
      <c r="JEX112" s="420"/>
      <c r="JEY112" s="420"/>
      <c r="JEZ112" s="420"/>
      <c r="JFA112" s="420"/>
      <c r="JFB112" s="420"/>
      <c r="JFC112" s="420"/>
      <c r="JFD112" s="420"/>
      <c r="JFE112" s="420"/>
      <c r="JFF112" s="420"/>
      <c r="JFG112" s="420"/>
      <c r="JFH112" s="420"/>
      <c r="JFI112" s="420"/>
      <c r="JFJ112" s="420"/>
      <c r="JFK112" s="420"/>
      <c r="JFL112" s="420"/>
      <c r="JFM112" s="420"/>
      <c r="JFN112" s="420"/>
      <c r="JFO112" s="420"/>
      <c r="JFP112" s="420"/>
      <c r="JFQ112" s="420"/>
      <c r="JFR112" s="420"/>
      <c r="JFS112" s="420"/>
      <c r="JFT112" s="420"/>
      <c r="JFU112" s="420"/>
      <c r="JFV112" s="420"/>
      <c r="JFW112" s="420"/>
      <c r="JFX112" s="420"/>
      <c r="JFY112" s="420"/>
      <c r="JFZ112" s="420"/>
      <c r="JGA112" s="420"/>
      <c r="JGB112" s="420"/>
      <c r="JGC112" s="420"/>
      <c r="JGD112" s="420"/>
      <c r="JGE112" s="420"/>
      <c r="JGF112" s="420"/>
      <c r="JGG112" s="420"/>
      <c r="JGH112" s="420"/>
      <c r="JGI112" s="420"/>
      <c r="JGJ112" s="420"/>
      <c r="JGK112" s="420"/>
      <c r="JGL112" s="420"/>
      <c r="JGM112" s="420"/>
      <c r="JGN112" s="420"/>
      <c r="JGO112" s="420"/>
      <c r="JGP112" s="420"/>
      <c r="JGQ112" s="420"/>
      <c r="JGR112" s="420"/>
      <c r="JGS112" s="420"/>
      <c r="JGT112" s="420"/>
      <c r="JGU112" s="420"/>
      <c r="JGV112" s="420"/>
      <c r="JGW112" s="420"/>
      <c r="JGX112" s="420"/>
      <c r="JGY112" s="420"/>
      <c r="JGZ112" s="420"/>
      <c r="JHA112" s="420"/>
      <c r="JHB112" s="420"/>
      <c r="JHC112" s="420"/>
      <c r="JHD112" s="420"/>
      <c r="JHE112" s="420"/>
      <c r="JHF112" s="420"/>
      <c r="JHG112" s="420"/>
      <c r="JHH112" s="420"/>
      <c r="JHI112" s="420"/>
      <c r="JHJ112" s="420"/>
      <c r="JHK112" s="420"/>
      <c r="JHL112" s="420"/>
      <c r="JHM112" s="420"/>
      <c r="JHN112" s="420"/>
      <c r="JHO112" s="420"/>
      <c r="JHP112" s="420"/>
      <c r="JHQ112" s="420"/>
      <c r="JHR112" s="420"/>
      <c r="JHS112" s="420"/>
      <c r="JHT112" s="420"/>
      <c r="JHU112" s="420"/>
      <c r="JHV112" s="420"/>
      <c r="JHW112" s="420"/>
      <c r="JHX112" s="420"/>
      <c r="JHY112" s="420"/>
      <c r="JHZ112" s="420"/>
      <c r="JIA112" s="420"/>
      <c r="JIB112" s="420"/>
      <c r="JIC112" s="420"/>
      <c r="JID112" s="420"/>
      <c r="JIE112" s="420"/>
      <c r="JIF112" s="420"/>
      <c r="JIG112" s="420"/>
      <c r="JIH112" s="420"/>
      <c r="JII112" s="420"/>
      <c r="JIJ112" s="420"/>
      <c r="JIK112" s="420"/>
      <c r="JIL112" s="420"/>
      <c r="JIM112" s="420"/>
      <c r="JIN112" s="420"/>
      <c r="JIO112" s="420"/>
      <c r="JIP112" s="420"/>
      <c r="JIQ112" s="420"/>
      <c r="JIR112" s="420"/>
      <c r="JIS112" s="420"/>
      <c r="JIT112" s="420"/>
      <c r="JIU112" s="420"/>
      <c r="JIV112" s="420"/>
      <c r="JIW112" s="420"/>
      <c r="JIX112" s="420"/>
      <c r="JIY112" s="420"/>
      <c r="JIZ112" s="420"/>
      <c r="JJA112" s="420"/>
      <c r="JJB112" s="420"/>
      <c r="JJC112" s="420"/>
      <c r="JJD112" s="420"/>
      <c r="JJE112" s="420"/>
      <c r="JJF112" s="420"/>
      <c r="JJG112" s="420"/>
      <c r="JJH112" s="420"/>
      <c r="JJI112" s="420"/>
      <c r="JJJ112" s="420"/>
      <c r="JJK112" s="420"/>
      <c r="JJL112" s="420"/>
      <c r="JJM112" s="420"/>
      <c r="JJN112" s="420"/>
      <c r="JJO112" s="420"/>
      <c r="JJP112" s="420"/>
      <c r="JJQ112" s="420"/>
      <c r="JJR112" s="420"/>
      <c r="JJS112" s="420"/>
      <c r="JJT112" s="420"/>
      <c r="JJU112" s="420"/>
      <c r="JJV112" s="420"/>
      <c r="JJW112" s="420"/>
      <c r="JJX112" s="420"/>
      <c r="JJY112" s="420"/>
      <c r="JJZ112" s="420"/>
      <c r="JKA112" s="420"/>
      <c r="JKB112" s="420"/>
      <c r="JKC112" s="420"/>
      <c r="JKD112" s="420"/>
      <c r="JKE112" s="420"/>
      <c r="JKF112" s="420"/>
      <c r="JKG112" s="420"/>
      <c r="JKH112" s="420"/>
      <c r="JKI112" s="420"/>
      <c r="JKJ112" s="420"/>
      <c r="JKK112" s="420"/>
      <c r="JKL112" s="420"/>
      <c r="JKM112" s="420"/>
      <c r="JKN112" s="420"/>
      <c r="JKO112" s="420"/>
      <c r="JKP112" s="420"/>
      <c r="JKQ112" s="420"/>
      <c r="JKR112" s="420"/>
      <c r="JKS112" s="420"/>
      <c r="JKT112" s="420"/>
      <c r="JKU112" s="420"/>
      <c r="JKV112" s="420"/>
      <c r="JKW112" s="420"/>
      <c r="JKX112" s="420"/>
      <c r="JKY112" s="420"/>
      <c r="JKZ112" s="420"/>
      <c r="JLA112" s="420"/>
      <c r="JLB112" s="420"/>
      <c r="JLC112" s="420"/>
      <c r="JLD112" s="420"/>
      <c r="JLE112" s="420"/>
      <c r="JLF112" s="420"/>
      <c r="JLG112" s="420"/>
      <c r="JLH112" s="420"/>
      <c r="JLI112" s="420"/>
      <c r="JLJ112" s="420"/>
      <c r="JLK112" s="420"/>
      <c r="JLL112" s="420"/>
      <c r="JLM112" s="420"/>
      <c r="JLN112" s="420"/>
      <c r="JLO112" s="420"/>
      <c r="JLP112" s="420"/>
      <c r="JLQ112" s="420"/>
      <c r="JLR112" s="420"/>
      <c r="JLS112" s="420"/>
      <c r="JLT112" s="420"/>
      <c r="JLU112" s="420"/>
      <c r="JLV112" s="420"/>
      <c r="JLW112" s="420"/>
      <c r="JLX112" s="420"/>
      <c r="JLY112" s="420"/>
      <c r="JLZ112" s="420"/>
      <c r="JMA112" s="420"/>
      <c r="JMB112" s="420"/>
      <c r="JMC112" s="420"/>
      <c r="JMD112" s="420"/>
      <c r="JME112" s="420"/>
      <c r="JMF112" s="420"/>
      <c r="JMG112" s="420"/>
      <c r="JMH112" s="420"/>
      <c r="JMI112" s="420"/>
      <c r="JMJ112" s="420"/>
      <c r="JMK112" s="420"/>
      <c r="JML112" s="420"/>
      <c r="JMM112" s="420"/>
      <c r="JMN112" s="420"/>
      <c r="JMO112" s="420"/>
      <c r="JMP112" s="420"/>
      <c r="JMQ112" s="420"/>
      <c r="JMR112" s="420"/>
      <c r="JMS112" s="420"/>
      <c r="JMT112" s="420"/>
      <c r="JMU112" s="420"/>
      <c r="JMV112" s="420"/>
      <c r="JMW112" s="420"/>
      <c r="JMX112" s="420"/>
      <c r="JMY112" s="420"/>
      <c r="JMZ112" s="420"/>
      <c r="JNA112" s="420"/>
      <c r="JNB112" s="420"/>
      <c r="JNC112" s="420"/>
      <c r="JND112" s="420"/>
      <c r="JNE112" s="420"/>
      <c r="JNF112" s="420"/>
      <c r="JNG112" s="420"/>
      <c r="JNH112" s="420"/>
      <c r="JNI112" s="420"/>
      <c r="JNJ112" s="420"/>
      <c r="JNK112" s="420"/>
      <c r="JNL112" s="420"/>
      <c r="JNM112" s="420"/>
      <c r="JNN112" s="420"/>
      <c r="JNO112" s="420"/>
      <c r="JNP112" s="420"/>
      <c r="JNQ112" s="420"/>
      <c r="JNR112" s="420"/>
      <c r="JNS112" s="420"/>
      <c r="JNT112" s="420"/>
      <c r="JNU112" s="420"/>
      <c r="JNV112" s="420"/>
      <c r="JNW112" s="420"/>
      <c r="JNX112" s="420"/>
      <c r="JNY112" s="420"/>
      <c r="JNZ112" s="420"/>
      <c r="JOA112" s="420"/>
      <c r="JOB112" s="420"/>
      <c r="JOC112" s="420"/>
      <c r="JOD112" s="420"/>
      <c r="JOE112" s="420"/>
      <c r="JOF112" s="420"/>
      <c r="JOG112" s="420"/>
      <c r="JOH112" s="420"/>
      <c r="JOI112" s="420"/>
      <c r="JOJ112" s="420"/>
      <c r="JOK112" s="420"/>
      <c r="JOL112" s="420"/>
      <c r="JOM112" s="420"/>
      <c r="JON112" s="420"/>
      <c r="JOO112" s="420"/>
      <c r="JOP112" s="420"/>
      <c r="JOQ112" s="420"/>
      <c r="JOR112" s="420"/>
      <c r="JOS112" s="420"/>
      <c r="JOT112" s="420"/>
      <c r="JOU112" s="420"/>
      <c r="JOV112" s="420"/>
      <c r="JOW112" s="420"/>
      <c r="JOX112" s="420"/>
      <c r="JOY112" s="420"/>
      <c r="JOZ112" s="420"/>
      <c r="JPA112" s="420"/>
      <c r="JPB112" s="420"/>
      <c r="JPC112" s="420"/>
      <c r="JPD112" s="420"/>
      <c r="JPE112" s="420"/>
      <c r="JPF112" s="420"/>
      <c r="JPG112" s="420"/>
      <c r="JPH112" s="420"/>
      <c r="JPI112" s="420"/>
      <c r="JPJ112" s="420"/>
      <c r="JPK112" s="420"/>
      <c r="JPL112" s="420"/>
      <c r="JPM112" s="420"/>
      <c r="JPN112" s="420"/>
      <c r="JPO112" s="420"/>
      <c r="JPP112" s="420"/>
      <c r="JPQ112" s="420"/>
      <c r="JPR112" s="420"/>
      <c r="JPS112" s="420"/>
      <c r="JPT112" s="420"/>
      <c r="JPU112" s="420"/>
      <c r="JPV112" s="420"/>
      <c r="JPW112" s="420"/>
      <c r="JPX112" s="420"/>
      <c r="JPY112" s="420"/>
      <c r="JPZ112" s="420"/>
      <c r="JQA112" s="420"/>
      <c r="JQB112" s="420"/>
      <c r="JQC112" s="420"/>
      <c r="JQD112" s="420"/>
      <c r="JQE112" s="420"/>
      <c r="JQF112" s="420"/>
      <c r="JQG112" s="420"/>
      <c r="JQH112" s="420"/>
      <c r="JQI112" s="420"/>
      <c r="JQJ112" s="420"/>
      <c r="JQK112" s="420"/>
      <c r="JQL112" s="420"/>
      <c r="JQM112" s="420"/>
      <c r="JQN112" s="420"/>
      <c r="JQO112" s="420"/>
      <c r="JQP112" s="420"/>
      <c r="JQQ112" s="420"/>
      <c r="JQR112" s="420"/>
      <c r="JQS112" s="420"/>
      <c r="JQT112" s="420"/>
      <c r="JQU112" s="420"/>
      <c r="JQV112" s="420"/>
      <c r="JQW112" s="420"/>
      <c r="JQX112" s="420"/>
      <c r="JQY112" s="420"/>
      <c r="JQZ112" s="420"/>
      <c r="JRA112" s="420"/>
      <c r="JRB112" s="420"/>
      <c r="JRC112" s="420"/>
      <c r="JRD112" s="420"/>
      <c r="JRE112" s="420"/>
      <c r="JRF112" s="420"/>
      <c r="JRG112" s="420"/>
      <c r="JRH112" s="420"/>
      <c r="JRI112" s="420"/>
      <c r="JRJ112" s="420"/>
      <c r="JRK112" s="420"/>
      <c r="JRL112" s="420"/>
      <c r="JRM112" s="420"/>
      <c r="JRN112" s="420"/>
      <c r="JRO112" s="420"/>
      <c r="JRP112" s="420"/>
      <c r="JRQ112" s="420"/>
      <c r="JRR112" s="420"/>
      <c r="JRS112" s="420"/>
      <c r="JRT112" s="420"/>
      <c r="JRU112" s="420"/>
      <c r="JRV112" s="420"/>
      <c r="JRW112" s="420"/>
      <c r="JRX112" s="420"/>
      <c r="JRY112" s="420"/>
      <c r="JRZ112" s="420"/>
      <c r="JSA112" s="420"/>
      <c r="JSB112" s="420"/>
      <c r="JSC112" s="420"/>
      <c r="JSD112" s="420"/>
      <c r="JSE112" s="420"/>
      <c r="JSF112" s="420"/>
      <c r="JSG112" s="420"/>
      <c r="JSH112" s="420"/>
      <c r="JSI112" s="420"/>
      <c r="JSJ112" s="420"/>
      <c r="JSK112" s="420"/>
      <c r="JSL112" s="420"/>
      <c r="JSM112" s="420"/>
      <c r="JSN112" s="420"/>
      <c r="JSO112" s="420"/>
      <c r="JSP112" s="420"/>
      <c r="JSQ112" s="420"/>
      <c r="JSR112" s="420"/>
      <c r="JSS112" s="420"/>
      <c r="JST112" s="420"/>
      <c r="JSU112" s="420"/>
      <c r="JSV112" s="420"/>
      <c r="JSW112" s="420"/>
      <c r="JSX112" s="420"/>
      <c r="JSY112" s="420"/>
      <c r="JSZ112" s="420"/>
      <c r="JTA112" s="420"/>
      <c r="JTB112" s="420"/>
      <c r="JTC112" s="420"/>
      <c r="JTD112" s="420"/>
      <c r="JTE112" s="420"/>
      <c r="JTF112" s="420"/>
      <c r="JTG112" s="420"/>
      <c r="JTH112" s="420"/>
      <c r="JTI112" s="420"/>
      <c r="JTJ112" s="420"/>
      <c r="JTK112" s="420"/>
      <c r="JTL112" s="420"/>
      <c r="JTM112" s="420"/>
      <c r="JTN112" s="420"/>
      <c r="JTO112" s="420"/>
      <c r="JTP112" s="420"/>
      <c r="JTQ112" s="420"/>
      <c r="JTR112" s="420"/>
      <c r="JTS112" s="420"/>
      <c r="JTT112" s="420"/>
      <c r="JTU112" s="420"/>
      <c r="JTV112" s="420"/>
      <c r="JTW112" s="420"/>
      <c r="JTX112" s="420"/>
      <c r="JTY112" s="420"/>
      <c r="JTZ112" s="420"/>
      <c r="JUA112" s="420"/>
      <c r="JUB112" s="420"/>
      <c r="JUC112" s="420"/>
      <c r="JUD112" s="420"/>
      <c r="JUE112" s="420"/>
      <c r="JUF112" s="420"/>
      <c r="JUG112" s="420"/>
      <c r="JUH112" s="420"/>
      <c r="JUI112" s="420"/>
      <c r="JUJ112" s="420"/>
      <c r="JUK112" s="420"/>
      <c r="JUL112" s="420"/>
      <c r="JUM112" s="420"/>
      <c r="JUN112" s="420"/>
      <c r="JUO112" s="420"/>
      <c r="JUP112" s="420"/>
      <c r="JUQ112" s="420"/>
      <c r="JUR112" s="420"/>
      <c r="JUS112" s="420"/>
      <c r="JUT112" s="420"/>
      <c r="JUU112" s="420"/>
      <c r="JUV112" s="420"/>
      <c r="JUW112" s="420"/>
      <c r="JUX112" s="420"/>
      <c r="JUY112" s="420"/>
      <c r="JUZ112" s="420"/>
      <c r="JVA112" s="420"/>
      <c r="JVB112" s="420"/>
      <c r="JVC112" s="420"/>
      <c r="JVD112" s="420"/>
      <c r="JVE112" s="420"/>
      <c r="JVF112" s="420"/>
      <c r="JVG112" s="420"/>
      <c r="JVH112" s="420"/>
      <c r="JVI112" s="420"/>
      <c r="JVJ112" s="420"/>
      <c r="JVK112" s="420"/>
      <c r="JVL112" s="420"/>
      <c r="JVM112" s="420"/>
      <c r="JVN112" s="420"/>
      <c r="JVO112" s="420"/>
      <c r="JVP112" s="420"/>
      <c r="JVQ112" s="420"/>
      <c r="JVR112" s="420"/>
      <c r="JVS112" s="420"/>
      <c r="JVT112" s="420"/>
      <c r="JVU112" s="420"/>
      <c r="JVV112" s="420"/>
      <c r="JVW112" s="420"/>
      <c r="JVX112" s="420"/>
      <c r="JVY112" s="420"/>
      <c r="JVZ112" s="420"/>
      <c r="JWA112" s="420"/>
      <c r="JWB112" s="420"/>
      <c r="JWC112" s="420"/>
      <c r="JWD112" s="420"/>
      <c r="JWE112" s="420"/>
      <c r="JWF112" s="420"/>
      <c r="JWG112" s="420"/>
      <c r="JWH112" s="420"/>
      <c r="JWI112" s="420"/>
      <c r="JWJ112" s="420"/>
      <c r="JWK112" s="420"/>
      <c r="JWL112" s="420"/>
      <c r="JWM112" s="420"/>
      <c r="JWN112" s="420"/>
      <c r="JWO112" s="420"/>
      <c r="JWP112" s="420"/>
      <c r="JWQ112" s="420"/>
      <c r="JWR112" s="420"/>
      <c r="JWS112" s="420"/>
      <c r="JWT112" s="420"/>
      <c r="JWU112" s="420"/>
      <c r="JWV112" s="420"/>
      <c r="JWW112" s="420"/>
      <c r="JWX112" s="420"/>
      <c r="JWY112" s="420"/>
      <c r="JWZ112" s="420"/>
      <c r="JXA112" s="420"/>
      <c r="JXB112" s="420"/>
      <c r="JXC112" s="420"/>
      <c r="JXD112" s="420"/>
      <c r="JXE112" s="420"/>
      <c r="JXF112" s="420"/>
      <c r="JXG112" s="420"/>
      <c r="JXH112" s="420"/>
      <c r="JXI112" s="420"/>
      <c r="JXJ112" s="420"/>
      <c r="JXK112" s="420"/>
      <c r="JXL112" s="420"/>
      <c r="JXM112" s="420"/>
      <c r="JXN112" s="420"/>
      <c r="JXO112" s="420"/>
      <c r="JXP112" s="420"/>
      <c r="JXQ112" s="420"/>
      <c r="JXR112" s="420"/>
      <c r="JXS112" s="420"/>
      <c r="JXT112" s="420"/>
      <c r="JXU112" s="420"/>
      <c r="JXV112" s="420"/>
      <c r="JXW112" s="420"/>
      <c r="JXX112" s="420"/>
      <c r="JXY112" s="420"/>
      <c r="JXZ112" s="420"/>
      <c r="JYA112" s="420"/>
      <c r="JYB112" s="420"/>
      <c r="JYC112" s="420"/>
      <c r="JYD112" s="420"/>
      <c r="JYE112" s="420"/>
      <c r="JYF112" s="420"/>
      <c r="JYG112" s="420"/>
      <c r="JYH112" s="420"/>
      <c r="JYI112" s="420"/>
      <c r="JYJ112" s="420"/>
      <c r="JYK112" s="420"/>
      <c r="JYL112" s="420"/>
      <c r="JYM112" s="420"/>
      <c r="JYN112" s="420"/>
      <c r="JYO112" s="420"/>
      <c r="JYP112" s="420"/>
      <c r="JYQ112" s="420"/>
      <c r="JYR112" s="420"/>
      <c r="JYS112" s="420"/>
      <c r="JYT112" s="420"/>
      <c r="JYU112" s="420"/>
      <c r="JYV112" s="420"/>
      <c r="JYW112" s="420"/>
      <c r="JYX112" s="420"/>
      <c r="JYY112" s="420"/>
      <c r="JYZ112" s="420"/>
      <c r="JZA112" s="420"/>
      <c r="JZB112" s="420"/>
      <c r="JZC112" s="420"/>
      <c r="JZD112" s="420"/>
      <c r="JZE112" s="420"/>
      <c r="JZF112" s="420"/>
      <c r="JZG112" s="420"/>
      <c r="JZH112" s="420"/>
      <c r="JZI112" s="420"/>
      <c r="JZJ112" s="420"/>
      <c r="JZK112" s="420"/>
      <c r="JZL112" s="420"/>
      <c r="JZM112" s="420"/>
      <c r="JZN112" s="420"/>
      <c r="JZO112" s="420"/>
      <c r="JZP112" s="420"/>
      <c r="JZQ112" s="420"/>
      <c r="JZR112" s="420"/>
      <c r="JZS112" s="420"/>
      <c r="JZT112" s="420"/>
      <c r="JZU112" s="420"/>
      <c r="JZV112" s="420"/>
      <c r="JZW112" s="420"/>
      <c r="JZX112" s="420"/>
      <c r="JZY112" s="420"/>
      <c r="JZZ112" s="420"/>
      <c r="KAA112" s="420"/>
      <c r="KAB112" s="420"/>
      <c r="KAC112" s="420"/>
      <c r="KAD112" s="420"/>
      <c r="KAE112" s="420"/>
      <c r="KAF112" s="420"/>
      <c r="KAG112" s="420"/>
      <c r="KAH112" s="420"/>
      <c r="KAI112" s="420"/>
      <c r="KAJ112" s="420"/>
      <c r="KAK112" s="420"/>
      <c r="KAL112" s="420"/>
      <c r="KAM112" s="420"/>
      <c r="KAN112" s="420"/>
      <c r="KAO112" s="420"/>
      <c r="KAP112" s="420"/>
      <c r="KAQ112" s="420"/>
      <c r="KAR112" s="420"/>
      <c r="KAS112" s="420"/>
      <c r="KAT112" s="420"/>
      <c r="KAU112" s="420"/>
      <c r="KAV112" s="420"/>
      <c r="KAW112" s="420"/>
      <c r="KAX112" s="420"/>
      <c r="KAY112" s="420"/>
      <c r="KAZ112" s="420"/>
      <c r="KBA112" s="420"/>
      <c r="KBB112" s="420"/>
      <c r="KBC112" s="420"/>
      <c r="KBD112" s="420"/>
      <c r="KBE112" s="420"/>
      <c r="KBF112" s="420"/>
      <c r="KBG112" s="420"/>
      <c r="KBH112" s="420"/>
      <c r="KBI112" s="420"/>
      <c r="KBJ112" s="420"/>
      <c r="KBK112" s="420"/>
      <c r="KBL112" s="420"/>
      <c r="KBM112" s="420"/>
      <c r="KBN112" s="420"/>
      <c r="KBO112" s="420"/>
      <c r="KBP112" s="420"/>
      <c r="KBQ112" s="420"/>
      <c r="KBR112" s="420"/>
      <c r="KBS112" s="420"/>
      <c r="KBT112" s="420"/>
      <c r="KBU112" s="420"/>
      <c r="KBV112" s="420"/>
      <c r="KBW112" s="420"/>
      <c r="KBX112" s="420"/>
      <c r="KBY112" s="420"/>
      <c r="KBZ112" s="420"/>
      <c r="KCA112" s="420"/>
      <c r="KCB112" s="420"/>
      <c r="KCC112" s="420"/>
      <c r="KCD112" s="420"/>
      <c r="KCE112" s="420"/>
      <c r="KCF112" s="420"/>
      <c r="KCG112" s="420"/>
      <c r="KCH112" s="420"/>
      <c r="KCI112" s="420"/>
      <c r="KCJ112" s="420"/>
      <c r="KCK112" s="420"/>
      <c r="KCL112" s="420"/>
      <c r="KCM112" s="420"/>
      <c r="KCN112" s="420"/>
      <c r="KCO112" s="420"/>
      <c r="KCP112" s="420"/>
      <c r="KCQ112" s="420"/>
      <c r="KCR112" s="420"/>
      <c r="KCS112" s="420"/>
      <c r="KCT112" s="420"/>
      <c r="KCU112" s="420"/>
      <c r="KCV112" s="420"/>
      <c r="KCW112" s="420"/>
      <c r="KCX112" s="420"/>
      <c r="KCY112" s="420"/>
      <c r="KCZ112" s="420"/>
      <c r="KDA112" s="420"/>
      <c r="KDB112" s="420"/>
      <c r="KDC112" s="420"/>
      <c r="KDD112" s="420"/>
      <c r="KDE112" s="420"/>
      <c r="KDF112" s="420"/>
      <c r="KDG112" s="420"/>
      <c r="KDH112" s="420"/>
      <c r="KDI112" s="420"/>
      <c r="KDJ112" s="420"/>
      <c r="KDK112" s="420"/>
      <c r="KDL112" s="420"/>
      <c r="KDM112" s="420"/>
      <c r="KDN112" s="420"/>
      <c r="KDO112" s="420"/>
      <c r="KDP112" s="420"/>
      <c r="KDQ112" s="420"/>
      <c r="KDR112" s="420"/>
      <c r="KDS112" s="420"/>
      <c r="KDT112" s="420"/>
      <c r="KDU112" s="420"/>
      <c r="KDV112" s="420"/>
      <c r="KDW112" s="420"/>
      <c r="KDX112" s="420"/>
      <c r="KDY112" s="420"/>
      <c r="KDZ112" s="420"/>
      <c r="KEA112" s="420"/>
      <c r="KEB112" s="420"/>
      <c r="KEC112" s="420"/>
      <c r="KED112" s="420"/>
      <c r="KEE112" s="420"/>
      <c r="KEF112" s="420"/>
      <c r="KEG112" s="420"/>
      <c r="KEH112" s="420"/>
      <c r="KEI112" s="420"/>
      <c r="KEJ112" s="420"/>
      <c r="KEK112" s="420"/>
      <c r="KEL112" s="420"/>
      <c r="KEM112" s="420"/>
      <c r="KEN112" s="420"/>
      <c r="KEO112" s="420"/>
      <c r="KEP112" s="420"/>
      <c r="KEQ112" s="420"/>
      <c r="KER112" s="420"/>
      <c r="KES112" s="420"/>
      <c r="KET112" s="420"/>
      <c r="KEU112" s="420"/>
      <c r="KEV112" s="420"/>
      <c r="KEW112" s="420"/>
      <c r="KEX112" s="420"/>
      <c r="KEY112" s="420"/>
      <c r="KEZ112" s="420"/>
      <c r="KFA112" s="420"/>
      <c r="KFB112" s="420"/>
      <c r="KFC112" s="420"/>
      <c r="KFD112" s="420"/>
      <c r="KFE112" s="420"/>
      <c r="KFF112" s="420"/>
      <c r="KFG112" s="420"/>
      <c r="KFH112" s="420"/>
      <c r="KFI112" s="420"/>
      <c r="KFJ112" s="420"/>
      <c r="KFK112" s="420"/>
      <c r="KFL112" s="420"/>
      <c r="KFM112" s="420"/>
      <c r="KFN112" s="420"/>
      <c r="KFO112" s="420"/>
      <c r="KFP112" s="420"/>
      <c r="KFQ112" s="420"/>
      <c r="KFR112" s="420"/>
      <c r="KFS112" s="420"/>
      <c r="KFT112" s="420"/>
      <c r="KFU112" s="420"/>
      <c r="KFV112" s="420"/>
      <c r="KFW112" s="420"/>
      <c r="KFX112" s="420"/>
      <c r="KFY112" s="420"/>
      <c r="KFZ112" s="420"/>
      <c r="KGA112" s="420"/>
      <c r="KGB112" s="420"/>
      <c r="KGC112" s="420"/>
      <c r="KGD112" s="420"/>
      <c r="KGE112" s="420"/>
      <c r="KGF112" s="420"/>
      <c r="KGG112" s="420"/>
      <c r="KGH112" s="420"/>
      <c r="KGI112" s="420"/>
      <c r="KGJ112" s="420"/>
      <c r="KGK112" s="420"/>
      <c r="KGL112" s="420"/>
      <c r="KGM112" s="420"/>
      <c r="KGN112" s="420"/>
      <c r="KGO112" s="420"/>
      <c r="KGP112" s="420"/>
      <c r="KGQ112" s="420"/>
      <c r="KGR112" s="420"/>
      <c r="KGS112" s="420"/>
      <c r="KGT112" s="420"/>
      <c r="KGU112" s="420"/>
      <c r="KGV112" s="420"/>
      <c r="KGW112" s="420"/>
      <c r="KGX112" s="420"/>
      <c r="KGY112" s="420"/>
      <c r="KGZ112" s="420"/>
      <c r="KHA112" s="420"/>
      <c r="KHB112" s="420"/>
      <c r="KHC112" s="420"/>
      <c r="KHD112" s="420"/>
      <c r="KHE112" s="420"/>
      <c r="KHF112" s="420"/>
      <c r="KHG112" s="420"/>
      <c r="KHH112" s="420"/>
      <c r="KHI112" s="420"/>
      <c r="KHJ112" s="420"/>
      <c r="KHK112" s="420"/>
      <c r="KHL112" s="420"/>
      <c r="KHM112" s="420"/>
      <c r="KHN112" s="420"/>
      <c r="KHO112" s="420"/>
      <c r="KHP112" s="420"/>
      <c r="KHQ112" s="420"/>
      <c r="KHR112" s="420"/>
      <c r="KHS112" s="420"/>
      <c r="KHT112" s="420"/>
      <c r="KHU112" s="420"/>
      <c r="KHV112" s="420"/>
      <c r="KHW112" s="420"/>
      <c r="KHX112" s="420"/>
      <c r="KHY112" s="420"/>
      <c r="KHZ112" s="420"/>
      <c r="KIA112" s="420"/>
      <c r="KIB112" s="420"/>
      <c r="KIC112" s="420"/>
      <c r="KID112" s="420"/>
      <c r="KIE112" s="420"/>
      <c r="KIF112" s="420"/>
      <c r="KIG112" s="420"/>
      <c r="KIH112" s="420"/>
      <c r="KII112" s="420"/>
      <c r="KIJ112" s="420"/>
      <c r="KIK112" s="420"/>
      <c r="KIL112" s="420"/>
      <c r="KIM112" s="420"/>
      <c r="KIN112" s="420"/>
      <c r="KIO112" s="420"/>
      <c r="KIP112" s="420"/>
      <c r="KIQ112" s="420"/>
      <c r="KIR112" s="420"/>
      <c r="KIS112" s="420"/>
      <c r="KIT112" s="420"/>
      <c r="KIU112" s="420"/>
      <c r="KIV112" s="420"/>
      <c r="KIW112" s="420"/>
      <c r="KIX112" s="420"/>
      <c r="KIY112" s="420"/>
      <c r="KIZ112" s="420"/>
      <c r="KJA112" s="420"/>
      <c r="KJB112" s="420"/>
      <c r="KJC112" s="420"/>
      <c r="KJD112" s="420"/>
      <c r="KJE112" s="420"/>
      <c r="KJF112" s="420"/>
      <c r="KJG112" s="420"/>
      <c r="KJH112" s="420"/>
      <c r="KJI112" s="420"/>
      <c r="KJJ112" s="420"/>
      <c r="KJK112" s="420"/>
      <c r="KJL112" s="420"/>
      <c r="KJM112" s="420"/>
      <c r="KJN112" s="420"/>
      <c r="KJO112" s="420"/>
      <c r="KJP112" s="420"/>
      <c r="KJQ112" s="420"/>
      <c r="KJR112" s="420"/>
      <c r="KJS112" s="420"/>
      <c r="KJT112" s="420"/>
      <c r="KJU112" s="420"/>
      <c r="KJV112" s="420"/>
      <c r="KJW112" s="420"/>
      <c r="KJX112" s="420"/>
      <c r="KJY112" s="420"/>
      <c r="KJZ112" s="420"/>
      <c r="KKA112" s="420"/>
      <c r="KKB112" s="420"/>
      <c r="KKC112" s="420"/>
      <c r="KKD112" s="420"/>
      <c r="KKE112" s="420"/>
      <c r="KKF112" s="420"/>
      <c r="KKG112" s="420"/>
      <c r="KKH112" s="420"/>
      <c r="KKI112" s="420"/>
      <c r="KKJ112" s="420"/>
      <c r="KKK112" s="420"/>
      <c r="KKL112" s="420"/>
      <c r="KKM112" s="420"/>
      <c r="KKN112" s="420"/>
      <c r="KKO112" s="420"/>
      <c r="KKP112" s="420"/>
      <c r="KKQ112" s="420"/>
      <c r="KKR112" s="420"/>
      <c r="KKS112" s="420"/>
      <c r="KKT112" s="420"/>
      <c r="KKU112" s="420"/>
      <c r="KKV112" s="420"/>
      <c r="KKW112" s="420"/>
      <c r="KKX112" s="420"/>
      <c r="KKY112" s="420"/>
      <c r="KKZ112" s="420"/>
      <c r="KLA112" s="420"/>
      <c r="KLB112" s="420"/>
      <c r="KLC112" s="420"/>
      <c r="KLD112" s="420"/>
      <c r="KLE112" s="420"/>
      <c r="KLF112" s="420"/>
      <c r="KLG112" s="420"/>
      <c r="KLH112" s="420"/>
      <c r="KLI112" s="420"/>
      <c r="KLJ112" s="420"/>
      <c r="KLK112" s="420"/>
      <c r="KLL112" s="420"/>
      <c r="KLM112" s="420"/>
      <c r="KLN112" s="420"/>
      <c r="KLO112" s="420"/>
      <c r="KLP112" s="420"/>
      <c r="KLQ112" s="420"/>
      <c r="KLR112" s="420"/>
      <c r="KLS112" s="420"/>
      <c r="KLT112" s="420"/>
      <c r="KLU112" s="420"/>
      <c r="KLV112" s="420"/>
      <c r="KLW112" s="420"/>
      <c r="KLX112" s="420"/>
      <c r="KLY112" s="420"/>
      <c r="KLZ112" s="420"/>
      <c r="KMA112" s="420"/>
      <c r="KMB112" s="420"/>
      <c r="KMC112" s="420"/>
      <c r="KMD112" s="420"/>
      <c r="KME112" s="420"/>
      <c r="KMF112" s="420"/>
      <c r="KMG112" s="420"/>
      <c r="KMH112" s="420"/>
      <c r="KMI112" s="420"/>
      <c r="KMJ112" s="420"/>
      <c r="KMK112" s="420"/>
      <c r="KML112" s="420"/>
      <c r="KMM112" s="420"/>
      <c r="KMN112" s="420"/>
      <c r="KMO112" s="420"/>
      <c r="KMP112" s="420"/>
      <c r="KMQ112" s="420"/>
      <c r="KMR112" s="420"/>
      <c r="KMS112" s="420"/>
      <c r="KMT112" s="420"/>
      <c r="KMU112" s="420"/>
      <c r="KMV112" s="420"/>
      <c r="KMW112" s="420"/>
      <c r="KMX112" s="420"/>
      <c r="KMY112" s="420"/>
      <c r="KMZ112" s="420"/>
      <c r="KNA112" s="420"/>
      <c r="KNB112" s="420"/>
      <c r="KNC112" s="420"/>
      <c r="KND112" s="420"/>
      <c r="KNE112" s="420"/>
      <c r="KNF112" s="420"/>
      <c r="KNG112" s="420"/>
      <c r="KNH112" s="420"/>
      <c r="KNI112" s="420"/>
      <c r="KNJ112" s="420"/>
      <c r="KNK112" s="420"/>
      <c r="KNL112" s="420"/>
      <c r="KNM112" s="420"/>
      <c r="KNN112" s="420"/>
      <c r="KNO112" s="420"/>
      <c r="KNP112" s="420"/>
      <c r="KNQ112" s="420"/>
      <c r="KNR112" s="420"/>
      <c r="KNS112" s="420"/>
      <c r="KNT112" s="420"/>
      <c r="KNU112" s="420"/>
      <c r="KNV112" s="420"/>
      <c r="KNW112" s="420"/>
      <c r="KNX112" s="420"/>
      <c r="KNY112" s="420"/>
      <c r="KNZ112" s="420"/>
      <c r="KOA112" s="420"/>
      <c r="KOB112" s="420"/>
      <c r="KOC112" s="420"/>
      <c r="KOD112" s="420"/>
      <c r="KOE112" s="420"/>
      <c r="KOF112" s="420"/>
      <c r="KOG112" s="420"/>
      <c r="KOH112" s="420"/>
      <c r="KOI112" s="420"/>
      <c r="KOJ112" s="420"/>
      <c r="KOK112" s="420"/>
      <c r="KOL112" s="420"/>
      <c r="KOM112" s="420"/>
      <c r="KON112" s="420"/>
      <c r="KOO112" s="420"/>
      <c r="KOP112" s="420"/>
      <c r="KOQ112" s="420"/>
      <c r="KOR112" s="420"/>
      <c r="KOS112" s="420"/>
      <c r="KOT112" s="420"/>
      <c r="KOU112" s="420"/>
      <c r="KOV112" s="420"/>
      <c r="KOW112" s="420"/>
      <c r="KOX112" s="420"/>
      <c r="KOY112" s="420"/>
      <c r="KOZ112" s="420"/>
      <c r="KPA112" s="420"/>
      <c r="KPB112" s="420"/>
      <c r="KPC112" s="420"/>
      <c r="KPD112" s="420"/>
      <c r="KPE112" s="420"/>
      <c r="KPF112" s="420"/>
      <c r="KPG112" s="420"/>
      <c r="KPH112" s="420"/>
      <c r="KPI112" s="420"/>
      <c r="KPJ112" s="420"/>
      <c r="KPK112" s="420"/>
      <c r="KPL112" s="420"/>
      <c r="KPM112" s="420"/>
      <c r="KPN112" s="420"/>
      <c r="KPO112" s="420"/>
      <c r="KPP112" s="420"/>
      <c r="KPQ112" s="420"/>
      <c r="KPR112" s="420"/>
      <c r="KPS112" s="420"/>
      <c r="KPT112" s="420"/>
      <c r="KPU112" s="420"/>
      <c r="KPV112" s="420"/>
      <c r="KPW112" s="420"/>
      <c r="KPX112" s="420"/>
      <c r="KPY112" s="420"/>
      <c r="KPZ112" s="420"/>
      <c r="KQA112" s="420"/>
      <c r="KQB112" s="420"/>
      <c r="KQC112" s="420"/>
      <c r="KQD112" s="420"/>
      <c r="KQE112" s="420"/>
      <c r="KQF112" s="420"/>
      <c r="KQG112" s="420"/>
      <c r="KQH112" s="420"/>
      <c r="KQI112" s="420"/>
      <c r="KQJ112" s="420"/>
      <c r="KQK112" s="420"/>
      <c r="KQL112" s="420"/>
      <c r="KQM112" s="420"/>
      <c r="KQN112" s="420"/>
      <c r="KQO112" s="420"/>
      <c r="KQP112" s="420"/>
      <c r="KQQ112" s="420"/>
      <c r="KQR112" s="420"/>
      <c r="KQS112" s="420"/>
      <c r="KQT112" s="420"/>
      <c r="KQU112" s="420"/>
      <c r="KQV112" s="420"/>
      <c r="KQW112" s="420"/>
      <c r="KQX112" s="420"/>
      <c r="KQY112" s="420"/>
      <c r="KQZ112" s="420"/>
      <c r="KRA112" s="420"/>
      <c r="KRB112" s="420"/>
      <c r="KRC112" s="420"/>
      <c r="KRD112" s="420"/>
      <c r="KRE112" s="420"/>
      <c r="KRF112" s="420"/>
      <c r="KRG112" s="420"/>
      <c r="KRH112" s="420"/>
      <c r="KRI112" s="420"/>
      <c r="KRJ112" s="420"/>
      <c r="KRK112" s="420"/>
      <c r="KRL112" s="420"/>
      <c r="KRM112" s="420"/>
      <c r="KRN112" s="420"/>
      <c r="KRO112" s="420"/>
      <c r="KRP112" s="420"/>
      <c r="KRQ112" s="420"/>
      <c r="KRR112" s="420"/>
      <c r="KRS112" s="420"/>
      <c r="KRT112" s="420"/>
      <c r="KRU112" s="420"/>
      <c r="KRV112" s="420"/>
      <c r="KRW112" s="420"/>
      <c r="KRX112" s="420"/>
      <c r="KRY112" s="420"/>
      <c r="KRZ112" s="420"/>
      <c r="KSA112" s="420"/>
      <c r="KSB112" s="420"/>
      <c r="KSC112" s="420"/>
      <c r="KSD112" s="420"/>
      <c r="KSE112" s="420"/>
      <c r="KSF112" s="420"/>
      <c r="KSG112" s="420"/>
      <c r="KSH112" s="420"/>
      <c r="KSI112" s="420"/>
      <c r="KSJ112" s="420"/>
      <c r="KSK112" s="420"/>
      <c r="KSL112" s="420"/>
      <c r="KSM112" s="420"/>
      <c r="KSN112" s="420"/>
      <c r="KSO112" s="420"/>
      <c r="KSP112" s="420"/>
      <c r="KSQ112" s="420"/>
      <c r="KSR112" s="420"/>
      <c r="KSS112" s="420"/>
      <c r="KST112" s="420"/>
      <c r="KSU112" s="420"/>
      <c r="KSV112" s="420"/>
      <c r="KSW112" s="420"/>
      <c r="KSX112" s="420"/>
      <c r="KSY112" s="420"/>
      <c r="KSZ112" s="420"/>
      <c r="KTA112" s="420"/>
      <c r="KTB112" s="420"/>
      <c r="KTC112" s="420"/>
      <c r="KTD112" s="420"/>
      <c r="KTE112" s="420"/>
      <c r="KTF112" s="420"/>
      <c r="KTG112" s="420"/>
      <c r="KTH112" s="420"/>
      <c r="KTI112" s="420"/>
      <c r="KTJ112" s="420"/>
      <c r="KTK112" s="420"/>
      <c r="KTL112" s="420"/>
      <c r="KTM112" s="420"/>
      <c r="KTN112" s="420"/>
      <c r="KTO112" s="420"/>
      <c r="KTP112" s="420"/>
      <c r="KTQ112" s="420"/>
      <c r="KTR112" s="420"/>
      <c r="KTS112" s="420"/>
      <c r="KTT112" s="420"/>
      <c r="KTU112" s="420"/>
      <c r="KTV112" s="420"/>
      <c r="KTW112" s="420"/>
      <c r="KTX112" s="420"/>
      <c r="KTY112" s="420"/>
      <c r="KTZ112" s="420"/>
      <c r="KUA112" s="420"/>
      <c r="KUB112" s="420"/>
      <c r="KUC112" s="420"/>
      <c r="KUD112" s="420"/>
      <c r="KUE112" s="420"/>
      <c r="KUF112" s="420"/>
      <c r="KUG112" s="420"/>
      <c r="KUH112" s="420"/>
      <c r="KUI112" s="420"/>
      <c r="KUJ112" s="420"/>
      <c r="KUK112" s="420"/>
      <c r="KUL112" s="420"/>
      <c r="KUM112" s="420"/>
      <c r="KUN112" s="420"/>
      <c r="KUO112" s="420"/>
      <c r="KUP112" s="420"/>
      <c r="KUQ112" s="420"/>
      <c r="KUR112" s="420"/>
      <c r="KUS112" s="420"/>
      <c r="KUT112" s="420"/>
      <c r="KUU112" s="420"/>
      <c r="KUV112" s="420"/>
      <c r="KUW112" s="420"/>
      <c r="KUX112" s="420"/>
      <c r="KUY112" s="420"/>
      <c r="KUZ112" s="420"/>
      <c r="KVA112" s="420"/>
      <c r="KVB112" s="420"/>
      <c r="KVC112" s="420"/>
      <c r="KVD112" s="420"/>
      <c r="KVE112" s="420"/>
      <c r="KVF112" s="420"/>
      <c r="KVG112" s="420"/>
      <c r="KVH112" s="420"/>
      <c r="KVI112" s="420"/>
      <c r="KVJ112" s="420"/>
      <c r="KVK112" s="420"/>
      <c r="KVL112" s="420"/>
      <c r="KVM112" s="420"/>
      <c r="KVN112" s="420"/>
      <c r="KVO112" s="420"/>
      <c r="KVP112" s="420"/>
      <c r="KVQ112" s="420"/>
      <c r="KVR112" s="420"/>
      <c r="KVS112" s="420"/>
      <c r="KVT112" s="420"/>
      <c r="KVU112" s="420"/>
      <c r="KVV112" s="420"/>
      <c r="KVW112" s="420"/>
      <c r="KVX112" s="420"/>
      <c r="KVY112" s="420"/>
      <c r="KVZ112" s="420"/>
      <c r="KWA112" s="420"/>
      <c r="KWB112" s="420"/>
      <c r="KWC112" s="420"/>
      <c r="KWD112" s="420"/>
      <c r="KWE112" s="420"/>
      <c r="KWF112" s="420"/>
      <c r="KWG112" s="420"/>
      <c r="KWH112" s="420"/>
      <c r="KWI112" s="420"/>
      <c r="KWJ112" s="420"/>
      <c r="KWK112" s="420"/>
      <c r="KWL112" s="420"/>
      <c r="KWM112" s="420"/>
      <c r="KWN112" s="420"/>
      <c r="KWO112" s="420"/>
      <c r="KWP112" s="420"/>
      <c r="KWQ112" s="420"/>
      <c r="KWR112" s="420"/>
      <c r="KWS112" s="420"/>
      <c r="KWT112" s="420"/>
      <c r="KWU112" s="420"/>
      <c r="KWV112" s="420"/>
      <c r="KWW112" s="420"/>
      <c r="KWX112" s="420"/>
      <c r="KWY112" s="420"/>
      <c r="KWZ112" s="420"/>
      <c r="KXA112" s="420"/>
      <c r="KXB112" s="420"/>
      <c r="KXC112" s="420"/>
      <c r="KXD112" s="420"/>
      <c r="KXE112" s="420"/>
      <c r="KXF112" s="420"/>
      <c r="KXG112" s="420"/>
      <c r="KXH112" s="420"/>
      <c r="KXI112" s="420"/>
      <c r="KXJ112" s="420"/>
      <c r="KXK112" s="420"/>
      <c r="KXL112" s="420"/>
      <c r="KXM112" s="420"/>
      <c r="KXN112" s="420"/>
      <c r="KXO112" s="420"/>
      <c r="KXP112" s="420"/>
      <c r="KXQ112" s="420"/>
      <c r="KXR112" s="420"/>
      <c r="KXS112" s="420"/>
      <c r="KXT112" s="420"/>
      <c r="KXU112" s="420"/>
      <c r="KXV112" s="420"/>
      <c r="KXW112" s="420"/>
      <c r="KXX112" s="420"/>
      <c r="KXY112" s="420"/>
      <c r="KXZ112" s="420"/>
      <c r="KYA112" s="420"/>
      <c r="KYB112" s="420"/>
      <c r="KYC112" s="420"/>
      <c r="KYD112" s="420"/>
      <c r="KYE112" s="420"/>
      <c r="KYF112" s="420"/>
      <c r="KYG112" s="420"/>
      <c r="KYH112" s="420"/>
      <c r="KYI112" s="420"/>
      <c r="KYJ112" s="420"/>
      <c r="KYK112" s="420"/>
      <c r="KYL112" s="420"/>
      <c r="KYM112" s="420"/>
      <c r="KYN112" s="420"/>
      <c r="KYO112" s="420"/>
      <c r="KYP112" s="420"/>
      <c r="KYQ112" s="420"/>
      <c r="KYR112" s="420"/>
      <c r="KYS112" s="420"/>
      <c r="KYT112" s="420"/>
      <c r="KYU112" s="420"/>
      <c r="KYV112" s="420"/>
      <c r="KYW112" s="420"/>
      <c r="KYX112" s="420"/>
      <c r="KYY112" s="420"/>
      <c r="KYZ112" s="420"/>
      <c r="KZA112" s="420"/>
      <c r="KZB112" s="420"/>
      <c r="KZC112" s="420"/>
      <c r="KZD112" s="420"/>
      <c r="KZE112" s="420"/>
      <c r="KZF112" s="420"/>
      <c r="KZG112" s="420"/>
      <c r="KZH112" s="420"/>
      <c r="KZI112" s="420"/>
      <c r="KZJ112" s="420"/>
      <c r="KZK112" s="420"/>
      <c r="KZL112" s="420"/>
      <c r="KZM112" s="420"/>
      <c r="KZN112" s="420"/>
      <c r="KZO112" s="420"/>
      <c r="KZP112" s="420"/>
      <c r="KZQ112" s="420"/>
      <c r="KZR112" s="420"/>
      <c r="KZS112" s="420"/>
      <c r="KZT112" s="420"/>
      <c r="KZU112" s="420"/>
      <c r="KZV112" s="420"/>
      <c r="KZW112" s="420"/>
      <c r="KZX112" s="420"/>
      <c r="KZY112" s="420"/>
      <c r="KZZ112" s="420"/>
      <c r="LAA112" s="420"/>
      <c r="LAB112" s="420"/>
      <c r="LAC112" s="420"/>
      <c r="LAD112" s="420"/>
      <c r="LAE112" s="420"/>
      <c r="LAF112" s="420"/>
      <c r="LAG112" s="420"/>
      <c r="LAH112" s="420"/>
      <c r="LAI112" s="420"/>
      <c r="LAJ112" s="420"/>
      <c r="LAK112" s="420"/>
      <c r="LAL112" s="420"/>
      <c r="LAM112" s="420"/>
      <c r="LAN112" s="420"/>
      <c r="LAO112" s="420"/>
      <c r="LAP112" s="420"/>
      <c r="LAQ112" s="420"/>
      <c r="LAR112" s="420"/>
      <c r="LAS112" s="420"/>
      <c r="LAT112" s="420"/>
      <c r="LAU112" s="420"/>
      <c r="LAV112" s="420"/>
      <c r="LAW112" s="420"/>
      <c r="LAX112" s="420"/>
      <c r="LAY112" s="420"/>
      <c r="LAZ112" s="420"/>
      <c r="LBA112" s="420"/>
      <c r="LBB112" s="420"/>
      <c r="LBC112" s="420"/>
      <c r="LBD112" s="420"/>
      <c r="LBE112" s="420"/>
      <c r="LBF112" s="420"/>
      <c r="LBG112" s="420"/>
      <c r="LBH112" s="420"/>
      <c r="LBI112" s="420"/>
      <c r="LBJ112" s="420"/>
      <c r="LBK112" s="420"/>
      <c r="LBL112" s="420"/>
      <c r="LBM112" s="420"/>
      <c r="LBN112" s="420"/>
      <c r="LBO112" s="420"/>
      <c r="LBP112" s="420"/>
      <c r="LBQ112" s="420"/>
      <c r="LBR112" s="420"/>
      <c r="LBS112" s="420"/>
      <c r="LBT112" s="420"/>
      <c r="LBU112" s="420"/>
      <c r="LBV112" s="420"/>
      <c r="LBW112" s="420"/>
      <c r="LBX112" s="420"/>
      <c r="LBY112" s="420"/>
      <c r="LBZ112" s="420"/>
      <c r="LCA112" s="420"/>
      <c r="LCB112" s="420"/>
      <c r="LCC112" s="420"/>
      <c r="LCD112" s="420"/>
      <c r="LCE112" s="420"/>
      <c r="LCF112" s="420"/>
      <c r="LCG112" s="420"/>
      <c r="LCH112" s="420"/>
      <c r="LCI112" s="420"/>
      <c r="LCJ112" s="420"/>
      <c r="LCK112" s="420"/>
      <c r="LCL112" s="420"/>
      <c r="LCM112" s="420"/>
      <c r="LCN112" s="420"/>
      <c r="LCO112" s="420"/>
      <c r="LCP112" s="420"/>
      <c r="LCQ112" s="420"/>
      <c r="LCR112" s="420"/>
      <c r="LCS112" s="420"/>
      <c r="LCT112" s="420"/>
      <c r="LCU112" s="420"/>
      <c r="LCV112" s="420"/>
      <c r="LCW112" s="420"/>
      <c r="LCX112" s="420"/>
      <c r="LCY112" s="420"/>
      <c r="LCZ112" s="420"/>
      <c r="LDA112" s="420"/>
      <c r="LDB112" s="420"/>
      <c r="LDC112" s="420"/>
      <c r="LDD112" s="420"/>
      <c r="LDE112" s="420"/>
      <c r="LDF112" s="420"/>
      <c r="LDG112" s="420"/>
      <c r="LDH112" s="420"/>
      <c r="LDI112" s="420"/>
      <c r="LDJ112" s="420"/>
      <c r="LDK112" s="420"/>
      <c r="LDL112" s="420"/>
      <c r="LDM112" s="420"/>
      <c r="LDN112" s="420"/>
      <c r="LDO112" s="420"/>
      <c r="LDP112" s="420"/>
      <c r="LDQ112" s="420"/>
      <c r="LDR112" s="420"/>
      <c r="LDS112" s="420"/>
      <c r="LDT112" s="420"/>
      <c r="LDU112" s="420"/>
      <c r="LDV112" s="420"/>
      <c r="LDW112" s="420"/>
      <c r="LDX112" s="420"/>
      <c r="LDY112" s="420"/>
      <c r="LDZ112" s="420"/>
      <c r="LEA112" s="420"/>
      <c r="LEB112" s="420"/>
      <c r="LEC112" s="420"/>
      <c r="LED112" s="420"/>
      <c r="LEE112" s="420"/>
      <c r="LEF112" s="420"/>
      <c r="LEG112" s="420"/>
      <c r="LEH112" s="420"/>
      <c r="LEI112" s="420"/>
      <c r="LEJ112" s="420"/>
      <c r="LEK112" s="420"/>
      <c r="LEL112" s="420"/>
      <c r="LEM112" s="420"/>
      <c r="LEN112" s="420"/>
      <c r="LEO112" s="420"/>
      <c r="LEP112" s="420"/>
      <c r="LEQ112" s="420"/>
      <c r="LER112" s="420"/>
      <c r="LES112" s="420"/>
      <c r="LET112" s="420"/>
      <c r="LEU112" s="420"/>
      <c r="LEV112" s="420"/>
      <c r="LEW112" s="420"/>
      <c r="LEX112" s="420"/>
      <c r="LEY112" s="420"/>
      <c r="LEZ112" s="420"/>
      <c r="LFA112" s="420"/>
      <c r="LFB112" s="420"/>
      <c r="LFC112" s="420"/>
      <c r="LFD112" s="420"/>
      <c r="LFE112" s="420"/>
      <c r="LFF112" s="420"/>
      <c r="LFG112" s="420"/>
      <c r="LFH112" s="420"/>
      <c r="LFI112" s="420"/>
      <c r="LFJ112" s="420"/>
      <c r="LFK112" s="420"/>
      <c r="LFL112" s="420"/>
      <c r="LFM112" s="420"/>
      <c r="LFN112" s="420"/>
      <c r="LFO112" s="420"/>
      <c r="LFP112" s="420"/>
      <c r="LFQ112" s="420"/>
      <c r="LFR112" s="420"/>
      <c r="LFS112" s="420"/>
      <c r="LFT112" s="420"/>
      <c r="LFU112" s="420"/>
      <c r="LFV112" s="420"/>
      <c r="LFW112" s="420"/>
      <c r="LFX112" s="420"/>
      <c r="LFY112" s="420"/>
      <c r="LFZ112" s="420"/>
      <c r="LGA112" s="420"/>
      <c r="LGB112" s="420"/>
      <c r="LGC112" s="420"/>
      <c r="LGD112" s="420"/>
      <c r="LGE112" s="420"/>
      <c r="LGF112" s="420"/>
      <c r="LGG112" s="420"/>
      <c r="LGH112" s="420"/>
      <c r="LGI112" s="420"/>
      <c r="LGJ112" s="420"/>
      <c r="LGK112" s="420"/>
      <c r="LGL112" s="420"/>
      <c r="LGM112" s="420"/>
      <c r="LGN112" s="420"/>
      <c r="LGO112" s="420"/>
      <c r="LGP112" s="420"/>
      <c r="LGQ112" s="420"/>
      <c r="LGR112" s="420"/>
      <c r="LGS112" s="420"/>
      <c r="LGT112" s="420"/>
      <c r="LGU112" s="420"/>
      <c r="LGV112" s="420"/>
      <c r="LGW112" s="420"/>
      <c r="LGX112" s="420"/>
      <c r="LGY112" s="420"/>
      <c r="LGZ112" s="420"/>
      <c r="LHA112" s="420"/>
      <c r="LHB112" s="420"/>
      <c r="LHC112" s="420"/>
      <c r="LHD112" s="420"/>
      <c r="LHE112" s="420"/>
      <c r="LHF112" s="420"/>
      <c r="LHG112" s="420"/>
      <c r="LHH112" s="420"/>
      <c r="LHI112" s="420"/>
      <c r="LHJ112" s="420"/>
      <c r="LHK112" s="420"/>
      <c r="LHL112" s="420"/>
      <c r="LHM112" s="420"/>
      <c r="LHN112" s="420"/>
      <c r="LHO112" s="420"/>
      <c r="LHP112" s="420"/>
      <c r="LHQ112" s="420"/>
      <c r="LHR112" s="420"/>
      <c r="LHS112" s="420"/>
      <c r="LHT112" s="420"/>
      <c r="LHU112" s="420"/>
      <c r="LHV112" s="420"/>
      <c r="LHW112" s="420"/>
      <c r="LHX112" s="420"/>
      <c r="LHY112" s="420"/>
      <c r="LHZ112" s="420"/>
      <c r="LIA112" s="420"/>
      <c r="LIB112" s="420"/>
      <c r="LIC112" s="420"/>
      <c r="LID112" s="420"/>
      <c r="LIE112" s="420"/>
      <c r="LIF112" s="420"/>
      <c r="LIG112" s="420"/>
      <c r="LIH112" s="420"/>
      <c r="LII112" s="420"/>
      <c r="LIJ112" s="420"/>
      <c r="LIK112" s="420"/>
      <c r="LIL112" s="420"/>
      <c r="LIM112" s="420"/>
      <c r="LIN112" s="420"/>
      <c r="LIO112" s="420"/>
      <c r="LIP112" s="420"/>
      <c r="LIQ112" s="420"/>
      <c r="LIR112" s="420"/>
      <c r="LIS112" s="420"/>
      <c r="LIT112" s="420"/>
      <c r="LIU112" s="420"/>
      <c r="LIV112" s="420"/>
      <c r="LIW112" s="420"/>
      <c r="LIX112" s="420"/>
      <c r="LIY112" s="420"/>
      <c r="LIZ112" s="420"/>
      <c r="LJA112" s="420"/>
      <c r="LJB112" s="420"/>
      <c r="LJC112" s="420"/>
      <c r="LJD112" s="420"/>
      <c r="LJE112" s="420"/>
      <c r="LJF112" s="420"/>
      <c r="LJG112" s="420"/>
      <c r="LJH112" s="420"/>
      <c r="LJI112" s="420"/>
      <c r="LJJ112" s="420"/>
      <c r="LJK112" s="420"/>
      <c r="LJL112" s="420"/>
      <c r="LJM112" s="420"/>
      <c r="LJN112" s="420"/>
      <c r="LJO112" s="420"/>
      <c r="LJP112" s="420"/>
      <c r="LJQ112" s="420"/>
      <c r="LJR112" s="420"/>
      <c r="LJS112" s="420"/>
      <c r="LJT112" s="420"/>
      <c r="LJU112" s="420"/>
      <c r="LJV112" s="420"/>
      <c r="LJW112" s="420"/>
      <c r="LJX112" s="420"/>
      <c r="LJY112" s="420"/>
      <c r="LJZ112" s="420"/>
      <c r="LKA112" s="420"/>
      <c r="LKB112" s="420"/>
      <c r="LKC112" s="420"/>
      <c r="LKD112" s="420"/>
      <c r="LKE112" s="420"/>
      <c r="LKF112" s="420"/>
      <c r="LKG112" s="420"/>
      <c r="LKH112" s="420"/>
      <c r="LKI112" s="420"/>
      <c r="LKJ112" s="420"/>
      <c r="LKK112" s="420"/>
      <c r="LKL112" s="420"/>
      <c r="LKM112" s="420"/>
      <c r="LKN112" s="420"/>
      <c r="LKO112" s="420"/>
      <c r="LKP112" s="420"/>
      <c r="LKQ112" s="420"/>
      <c r="LKR112" s="420"/>
      <c r="LKS112" s="420"/>
      <c r="LKT112" s="420"/>
      <c r="LKU112" s="420"/>
      <c r="LKV112" s="420"/>
      <c r="LKW112" s="420"/>
      <c r="LKX112" s="420"/>
      <c r="LKY112" s="420"/>
      <c r="LKZ112" s="420"/>
      <c r="LLA112" s="420"/>
      <c r="LLB112" s="420"/>
      <c r="LLC112" s="420"/>
      <c r="LLD112" s="420"/>
      <c r="LLE112" s="420"/>
      <c r="LLF112" s="420"/>
      <c r="LLG112" s="420"/>
      <c r="LLH112" s="420"/>
      <c r="LLI112" s="420"/>
      <c r="LLJ112" s="420"/>
      <c r="LLK112" s="420"/>
      <c r="LLL112" s="420"/>
      <c r="LLM112" s="420"/>
      <c r="LLN112" s="420"/>
      <c r="LLO112" s="420"/>
      <c r="LLP112" s="420"/>
      <c r="LLQ112" s="420"/>
      <c r="LLR112" s="420"/>
      <c r="LLS112" s="420"/>
      <c r="LLT112" s="420"/>
      <c r="LLU112" s="420"/>
      <c r="LLV112" s="420"/>
      <c r="LLW112" s="420"/>
      <c r="LLX112" s="420"/>
      <c r="LLY112" s="420"/>
      <c r="LLZ112" s="420"/>
      <c r="LMA112" s="420"/>
      <c r="LMB112" s="420"/>
      <c r="LMC112" s="420"/>
      <c r="LMD112" s="420"/>
      <c r="LME112" s="420"/>
      <c r="LMF112" s="420"/>
      <c r="LMG112" s="420"/>
      <c r="LMH112" s="420"/>
      <c r="LMI112" s="420"/>
      <c r="LMJ112" s="420"/>
      <c r="LMK112" s="420"/>
      <c r="LML112" s="420"/>
      <c r="LMM112" s="420"/>
      <c r="LMN112" s="420"/>
      <c r="LMO112" s="420"/>
      <c r="LMP112" s="420"/>
      <c r="LMQ112" s="420"/>
      <c r="LMR112" s="420"/>
      <c r="LMS112" s="420"/>
      <c r="LMT112" s="420"/>
      <c r="LMU112" s="420"/>
      <c r="LMV112" s="420"/>
      <c r="LMW112" s="420"/>
      <c r="LMX112" s="420"/>
      <c r="LMY112" s="420"/>
      <c r="LMZ112" s="420"/>
      <c r="LNA112" s="420"/>
      <c r="LNB112" s="420"/>
      <c r="LNC112" s="420"/>
      <c r="LND112" s="420"/>
      <c r="LNE112" s="420"/>
      <c r="LNF112" s="420"/>
      <c r="LNG112" s="420"/>
      <c r="LNH112" s="420"/>
      <c r="LNI112" s="420"/>
      <c r="LNJ112" s="420"/>
      <c r="LNK112" s="420"/>
      <c r="LNL112" s="420"/>
      <c r="LNM112" s="420"/>
      <c r="LNN112" s="420"/>
      <c r="LNO112" s="420"/>
      <c r="LNP112" s="420"/>
      <c r="LNQ112" s="420"/>
      <c r="LNR112" s="420"/>
      <c r="LNS112" s="420"/>
      <c r="LNT112" s="420"/>
      <c r="LNU112" s="420"/>
      <c r="LNV112" s="420"/>
      <c r="LNW112" s="420"/>
      <c r="LNX112" s="420"/>
      <c r="LNY112" s="420"/>
      <c r="LNZ112" s="420"/>
      <c r="LOA112" s="420"/>
      <c r="LOB112" s="420"/>
      <c r="LOC112" s="420"/>
      <c r="LOD112" s="420"/>
      <c r="LOE112" s="420"/>
      <c r="LOF112" s="420"/>
      <c r="LOG112" s="420"/>
      <c r="LOH112" s="420"/>
      <c r="LOI112" s="420"/>
      <c r="LOJ112" s="420"/>
      <c r="LOK112" s="420"/>
      <c r="LOL112" s="420"/>
      <c r="LOM112" s="420"/>
      <c r="LON112" s="420"/>
      <c r="LOO112" s="420"/>
      <c r="LOP112" s="420"/>
      <c r="LOQ112" s="420"/>
      <c r="LOR112" s="420"/>
      <c r="LOS112" s="420"/>
      <c r="LOT112" s="420"/>
      <c r="LOU112" s="420"/>
      <c r="LOV112" s="420"/>
      <c r="LOW112" s="420"/>
      <c r="LOX112" s="420"/>
      <c r="LOY112" s="420"/>
      <c r="LOZ112" s="420"/>
      <c r="LPA112" s="420"/>
      <c r="LPB112" s="420"/>
      <c r="LPC112" s="420"/>
      <c r="LPD112" s="420"/>
      <c r="LPE112" s="420"/>
      <c r="LPF112" s="420"/>
      <c r="LPG112" s="420"/>
      <c r="LPH112" s="420"/>
      <c r="LPI112" s="420"/>
      <c r="LPJ112" s="420"/>
      <c r="LPK112" s="420"/>
      <c r="LPL112" s="420"/>
      <c r="LPM112" s="420"/>
      <c r="LPN112" s="420"/>
      <c r="LPO112" s="420"/>
      <c r="LPP112" s="420"/>
      <c r="LPQ112" s="420"/>
      <c r="LPR112" s="420"/>
      <c r="LPS112" s="420"/>
      <c r="LPT112" s="420"/>
      <c r="LPU112" s="420"/>
      <c r="LPV112" s="420"/>
      <c r="LPW112" s="420"/>
      <c r="LPX112" s="420"/>
      <c r="LPY112" s="420"/>
      <c r="LPZ112" s="420"/>
      <c r="LQA112" s="420"/>
      <c r="LQB112" s="420"/>
      <c r="LQC112" s="420"/>
      <c r="LQD112" s="420"/>
      <c r="LQE112" s="420"/>
      <c r="LQF112" s="420"/>
      <c r="LQG112" s="420"/>
      <c r="LQH112" s="420"/>
      <c r="LQI112" s="420"/>
      <c r="LQJ112" s="420"/>
      <c r="LQK112" s="420"/>
      <c r="LQL112" s="420"/>
      <c r="LQM112" s="420"/>
      <c r="LQN112" s="420"/>
      <c r="LQO112" s="420"/>
      <c r="LQP112" s="420"/>
      <c r="LQQ112" s="420"/>
      <c r="LQR112" s="420"/>
      <c r="LQS112" s="420"/>
      <c r="LQT112" s="420"/>
      <c r="LQU112" s="420"/>
      <c r="LQV112" s="420"/>
      <c r="LQW112" s="420"/>
      <c r="LQX112" s="420"/>
      <c r="LQY112" s="420"/>
      <c r="LQZ112" s="420"/>
      <c r="LRA112" s="420"/>
      <c r="LRB112" s="420"/>
      <c r="LRC112" s="420"/>
      <c r="LRD112" s="420"/>
      <c r="LRE112" s="420"/>
      <c r="LRF112" s="420"/>
      <c r="LRG112" s="420"/>
      <c r="LRH112" s="420"/>
      <c r="LRI112" s="420"/>
      <c r="LRJ112" s="420"/>
      <c r="LRK112" s="420"/>
      <c r="LRL112" s="420"/>
      <c r="LRM112" s="420"/>
      <c r="LRN112" s="420"/>
      <c r="LRO112" s="420"/>
      <c r="LRP112" s="420"/>
      <c r="LRQ112" s="420"/>
      <c r="LRR112" s="420"/>
      <c r="LRS112" s="420"/>
      <c r="LRT112" s="420"/>
      <c r="LRU112" s="420"/>
      <c r="LRV112" s="420"/>
      <c r="LRW112" s="420"/>
      <c r="LRX112" s="420"/>
      <c r="LRY112" s="420"/>
      <c r="LRZ112" s="420"/>
      <c r="LSA112" s="420"/>
      <c r="LSB112" s="420"/>
      <c r="LSC112" s="420"/>
      <c r="LSD112" s="420"/>
      <c r="LSE112" s="420"/>
      <c r="LSF112" s="420"/>
      <c r="LSG112" s="420"/>
      <c r="LSH112" s="420"/>
      <c r="LSI112" s="420"/>
      <c r="LSJ112" s="420"/>
      <c r="LSK112" s="420"/>
      <c r="LSL112" s="420"/>
      <c r="LSM112" s="420"/>
      <c r="LSN112" s="420"/>
      <c r="LSO112" s="420"/>
      <c r="LSP112" s="420"/>
      <c r="LSQ112" s="420"/>
      <c r="LSR112" s="420"/>
      <c r="LSS112" s="420"/>
      <c r="LST112" s="420"/>
      <c r="LSU112" s="420"/>
      <c r="LSV112" s="420"/>
      <c r="LSW112" s="420"/>
      <c r="LSX112" s="420"/>
      <c r="LSY112" s="420"/>
      <c r="LSZ112" s="420"/>
      <c r="LTA112" s="420"/>
      <c r="LTB112" s="420"/>
      <c r="LTC112" s="420"/>
      <c r="LTD112" s="420"/>
      <c r="LTE112" s="420"/>
      <c r="LTF112" s="420"/>
      <c r="LTG112" s="420"/>
      <c r="LTH112" s="420"/>
      <c r="LTI112" s="420"/>
      <c r="LTJ112" s="420"/>
      <c r="LTK112" s="420"/>
      <c r="LTL112" s="420"/>
      <c r="LTM112" s="420"/>
      <c r="LTN112" s="420"/>
      <c r="LTO112" s="420"/>
      <c r="LTP112" s="420"/>
      <c r="LTQ112" s="420"/>
      <c r="LTR112" s="420"/>
      <c r="LTS112" s="420"/>
      <c r="LTT112" s="420"/>
      <c r="LTU112" s="420"/>
      <c r="LTV112" s="420"/>
      <c r="LTW112" s="420"/>
      <c r="LTX112" s="420"/>
      <c r="LTY112" s="420"/>
      <c r="LTZ112" s="420"/>
      <c r="LUA112" s="420"/>
      <c r="LUB112" s="420"/>
      <c r="LUC112" s="420"/>
      <c r="LUD112" s="420"/>
      <c r="LUE112" s="420"/>
      <c r="LUF112" s="420"/>
      <c r="LUG112" s="420"/>
      <c r="LUH112" s="420"/>
      <c r="LUI112" s="420"/>
      <c r="LUJ112" s="420"/>
      <c r="LUK112" s="420"/>
      <c r="LUL112" s="420"/>
      <c r="LUM112" s="420"/>
      <c r="LUN112" s="420"/>
      <c r="LUO112" s="420"/>
      <c r="LUP112" s="420"/>
      <c r="LUQ112" s="420"/>
      <c r="LUR112" s="420"/>
      <c r="LUS112" s="420"/>
      <c r="LUT112" s="420"/>
      <c r="LUU112" s="420"/>
      <c r="LUV112" s="420"/>
      <c r="LUW112" s="420"/>
      <c r="LUX112" s="420"/>
      <c r="LUY112" s="420"/>
      <c r="LUZ112" s="420"/>
      <c r="LVA112" s="420"/>
      <c r="LVB112" s="420"/>
      <c r="LVC112" s="420"/>
      <c r="LVD112" s="420"/>
      <c r="LVE112" s="420"/>
      <c r="LVF112" s="420"/>
      <c r="LVG112" s="420"/>
      <c r="LVH112" s="420"/>
      <c r="LVI112" s="420"/>
      <c r="LVJ112" s="420"/>
      <c r="LVK112" s="420"/>
      <c r="LVL112" s="420"/>
      <c r="LVM112" s="420"/>
      <c r="LVN112" s="420"/>
      <c r="LVO112" s="420"/>
      <c r="LVP112" s="420"/>
      <c r="LVQ112" s="420"/>
      <c r="LVR112" s="420"/>
      <c r="LVS112" s="420"/>
      <c r="LVT112" s="420"/>
      <c r="LVU112" s="420"/>
      <c r="LVV112" s="420"/>
      <c r="LVW112" s="420"/>
      <c r="LVX112" s="420"/>
      <c r="LVY112" s="420"/>
      <c r="LVZ112" s="420"/>
      <c r="LWA112" s="420"/>
      <c r="LWB112" s="420"/>
      <c r="LWC112" s="420"/>
      <c r="LWD112" s="420"/>
      <c r="LWE112" s="420"/>
      <c r="LWF112" s="420"/>
      <c r="LWG112" s="420"/>
      <c r="LWH112" s="420"/>
      <c r="LWI112" s="420"/>
      <c r="LWJ112" s="420"/>
      <c r="LWK112" s="420"/>
      <c r="LWL112" s="420"/>
      <c r="LWM112" s="420"/>
      <c r="LWN112" s="420"/>
      <c r="LWO112" s="420"/>
      <c r="LWP112" s="420"/>
      <c r="LWQ112" s="420"/>
      <c r="LWR112" s="420"/>
      <c r="LWS112" s="420"/>
      <c r="LWT112" s="420"/>
      <c r="LWU112" s="420"/>
      <c r="LWV112" s="420"/>
      <c r="LWW112" s="420"/>
      <c r="LWX112" s="420"/>
      <c r="LWY112" s="420"/>
      <c r="LWZ112" s="420"/>
      <c r="LXA112" s="420"/>
      <c r="LXB112" s="420"/>
      <c r="LXC112" s="420"/>
      <c r="LXD112" s="420"/>
      <c r="LXE112" s="420"/>
      <c r="LXF112" s="420"/>
      <c r="LXG112" s="420"/>
      <c r="LXH112" s="420"/>
      <c r="LXI112" s="420"/>
      <c r="LXJ112" s="420"/>
      <c r="LXK112" s="420"/>
      <c r="LXL112" s="420"/>
      <c r="LXM112" s="420"/>
      <c r="LXN112" s="420"/>
      <c r="LXO112" s="420"/>
      <c r="LXP112" s="420"/>
      <c r="LXQ112" s="420"/>
      <c r="LXR112" s="420"/>
      <c r="LXS112" s="420"/>
      <c r="LXT112" s="420"/>
      <c r="LXU112" s="420"/>
      <c r="LXV112" s="420"/>
      <c r="LXW112" s="420"/>
      <c r="LXX112" s="420"/>
      <c r="LXY112" s="420"/>
      <c r="LXZ112" s="420"/>
      <c r="LYA112" s="420"/>
      <c r="LYB112" s="420"/>
      <c r="LYC112" s="420"/>
      <c r="LYD112" s="420"/>
      <c r="LYE112" s="420"/>
      <c r="LYF112" s="420"/>
      <c r="LYG112" s="420"/>
      <c r="LYH112" s="420"/>
      <c r="LYI112" s="420"/>
      <c r="LYJ112" s="420"/>
      <c r="LYK112" s="420"/>
      <c r="LYL112" s="420"/>
      <c r="LYM112" s="420"/>
      <c r="LYN112" s="420"/>
      <c r="LYO112" s="420"/>
      <c r="LYP112" s="420"/>
      <c r="LYQ112" s="420"/>
      <c r="LYR112" s="420"/>
      <c r="LYS112" s="420"/>
      <c r="LYT112" s="420"/>
      <c r="LYU112" s="420"/>
      <c r="LYV112" s="420"/>
      <c r="LYW112" s="420"/>
      <c r="LYX112" s="420"/>
      <c r="LYY112" s="420"/>
      <c r="LYZ112" s="420"/>
      <c r="LZA112" s="420"/>
      <c r="LZB112" s="420"/>
      <c r="LZC112" s="420"/>
      <c r="LZD112" s="420"/>
      <c r="LZE112" s="420"/>
      <c r="LZF112" s="420"/>
      <c r="LZG112" s="420"/>
      <c r="LZH112" s="420"/>
      <c r="LZI112" s="420"/>
      <c r="LZJ112" s="420"/>
      <c r="LZK112" s="420"/>
      <c r="LZL112" s="420"/>
      <c r="LZM112" s="420"/>
      <c r="LZN112" s="420"/>
      <c r="LZO112" s="420"/>
      <c r="LZP112" s="420"/>
      <c r="LZQ112" s="420"/>
      <c r="LZR112" s="420"/>
      <c r="LZS112" s="420"/>
      <c r="LZT112" s="420"/>
      <c r="LZU112" s="420"/>
      <c r="LZV112" s="420"/>
      <c r="LZW112" s="420"/>
      <c r="LZX112" s="420"/>
      <c r="LZY112" s="420"/>
      <c r="LZZ112" s="420"/>
      <c r="MAA112" s="420"/>
      <c r="MAB112" s="420"/>
      <c r="MAC112" s="420"/>
      <c r="MAD112" s="420"/>
      <c r="MAE112" s="420"/>
      <c r="MAF112" s="420"/>
      <c r="MAG112" s="420"/>
      <c r="MAH112" s="420"/>
      <c r="MAI112" s="420"/>
      <c r="MAJ112" s="420"/>
      <c r="MAK112" s="420"/>
      <c r="MAL112" s="420"/>
      <c r="MAM112" s="420"/>
      <c r="MAN112" s="420"/>
      <c r="MAO112" s="420"/>
      <c r="MAP112" s="420"/>
      <c r="MAQ112" s="420"/>
      <c r="MAR112" s="420"/>
      <c r="MAS112" s="420"/>
      <c r="MAT112" s="420"/>
      <c r="MAU112" s="420"/>
      <c r="MAV112" s="420"/>
      <c r="MAW112" s="420"/>
      <c r="MAX112" s="420"/>
      <c r="MAY112" s="420"/>
      <c r="MAZ112" s="420"/>
      <c r="MBA112" s="420"/>
      <c r="MBB112" s="420"/>
      <c r="MBC112" s="420"/>
      <c r="MBD112" s="420"/>
      <c r="MBE112" s="420"/>
      <c r="MBF112" s="420"/>
      <c r="MBG112" s="420"/>
      <c r="MBH112" s="420"/>
      <c r="MBI112" s="420"/>
      <c r="MBJ112" s="420"/>
      <c r="MBK112" s="420"/>
      <c r="MBL112" s="420"/>
      <c r="MBM112" s="420"/>
      <c r="MBN112" s="420"/>
      <c r="MBO112" s="420"/>
      <c r="MBP112" s="420"/>
      <c r="MBQ112" s="420"/>
      <c r="MBR112" s="420"/>
      <c r="MBS112" s="420"/>
      <c r="MBT112" s="420"/>
      <c r="MBU112" s="420"/>
      <c r="MBV112" s="420"/>
      <c r="MBW112" s="420"/>
      <c r="MBX112" s="420"/>
      <c r="MBY112" s="420"/>
      <c r="MBZ112" s="420"/>
      <c r="MCA112" s="420"/>
      <c r="MCB112" s="420"/>
      <c r="MCC112" s="420"/>
      <c r="MCD112" s="420"/>
      <c r="MCE112" s="420"/>
      <c r="MCF112" s="420"/>
      <c r="MCG112" s="420"/>
      <c r="MCH112" s="420"/>
      <c r="MCI112" s="420"/>
      <c r="MCJ112" s="420"/>
      <c r="MCK112" s="420"/>
      <c r="MCL112" s="420"/>
      <c r="MCM112" s="420"/>
      <c r="MCN112" s="420"/>
      <c r="MCO112" s="420"/>
      <c r="MCP112" s="420"/>
      <c r="MCQ112" s="420"/>
      <c r="MCR112" s="420"/>
      <c r="MCS112" s="420"/>
      <c r="MCT112" s="420"/>
      <c r="MCU112" s="420"/>
      <c r="MCV112" s="420"/>
      <c r="MCW112" s="420"/>
      <c r="MCX112" s="420"/>
      <c r="MCY112" s="420"/>
      <c r="MCZ112" s="420"/>
      <c r="MDA112" s="420"/>
      <c r="MDB112" s="420"/>
      <c r="MDC112" s="420"/>
      <c r="MDD112" s="420"/>
      <c r="MDE112" s="420"/>
      <c r="MDF112" s="420"/>
      <c r="MDG112" s="420"/>
      <c r="MDH112" s="420"/>
      <c r="MDI112" s="420"/>
      <c r="MDJ112" s="420"/>
      <c r="MDK112" s="420"/>
      <c r="MDL112" s="420"/>
      <c r="MDM112" s="420"/>
      <c r="MDN112" s="420"/>
      <c r="MDO112" s="420"/>
      <c r="MDP112" s="420"/>
      <c r="MDQ112" s="420"/>
      <c r="MDR112" s="420"/>
      <c r="MDS112" s="420"/>
      <c r="MDT112" s="420"/>
      <c r="MDU112" s="420"/>
      <c r="MDV112" s="420"/>
      <c r="MDW112" s="420"/>
      <c r="MDX112" s="420"/>
      <c r="MDY112" s="420"/>
      <c r="MDZ112" s="420"/>
      <c r="MEA112" s="420"/>
      <c r="MEB112" s="420"/>
      <c r="MEC112" s="420"/>
      <c r="MED112" s="420"/>
      <c r="MEE112" s="420"/>
      <c r="MEF112" s="420"/>
      <c r="MEG112" s="420"/>
      <c r="MEH112" s="420"/>
      <c r="MEI112" s="420"/>
      <c r="MEJ112" s="420"/>
      <c r="MEK112" s="420"/>
      <c r="MEL112" s="420"/>
      <c r="MEM112" s="420"/>
      <c r="MEN112" s="420"/>
      <c r="MEO112" s="420"/>
      <c r="MEP112" s="420"/>
      <c r="MEQ112" s="420"/>
      <c r="MER112" s="420"/>
      <c r="MES112" s="420"/>
      <c r="MET112" s="420"/>
      <c r="MEU112" s="420"/>
      <c r="MEV112" s="420"/>
      <c r="MEW112" s="420"/>
      <c r="MEX112" s="420"/>
      <c r="MEY112" s="420"/>
      <c r="MEZ112" s="420"/>
      <c r="MFA112" s="420"/>
      <c r="MFB112" s="420"/>
      <c r="MFC112" s="420"/>
      <c r="MFD112" s="420"/>
      <c r="MFE112" s="420"/>
      <c r="MFF112" s="420"/>
      <c r="MFG112" s="420"/>
      <c r="MFH112" s="420"/>
      <c r="MFI112" s="420"/>
      <c r="MFJ112" s="420"/>
      <c r="MFK112" s="420"/>
      <c r="MFL112" s="420"/>
      <c r="MFM112" s="420"/>
      <c r="MFN112" s="420"/>
      <c r="MFO112" s="420"/>
      <c r="MFP112" s="420"/>
      <c r="MFQ112" s="420"/>
      <c r="MFR112" s="420"/>
      <c r="MFS112" s="420"/>
      <c r="MFT112" s="420"/>
      <c r="MFU112" s="420"/>
      <c r="MFV112" s="420"/>
      <c r="MFW112" s="420"/>
      <c r="MFX112" s="420"/>
      <c r="MFY112" s="420"/>
      <c r="MFZ112" s="420"/>
      <c r="MGA112" s="420"/>
      <c r="MGB112" s="420"/>
      <c r="MGC112" s="420"/>
      <c r="MGD112" s="420"/>
      <c r="MGE112" s="420"/>
      <c r="MGF112" s="420"/>
      <c r="MGG112" s="420"/>
      <c r="MGH112" s="420"/>
      <c r="MGI112" s="420"/>
      <c r="MGJ112" s="420"/>
      <c r="MGK112" s="420"/>
      <c r="MGL112" s="420"/>
      <c r="MGM112" s="420"/>
      <c r="MGN112" s="420"/>
      <c r="MGO112" s="420"/>
      <c r="MGP112" s="420"/>
      <c r="MGQ112" s="420"/>
      <c r="MGR112" s="420"/>
      <c r="MGS112" s="420"/>
      <c r="MGT112" s="420"/>
      <c r="MGU112" s="420"/>
      <c r="MGV112" s="420"/>
      <c r="MGW112" s="420"/>
      <c r="MGX112" s="420"/>
      <c r="MGY112" s="420"/>
      <c r="MGZ112" s="420"/>
      <c r="MHA112" s="420"/>
      <c r="MHB112" s="420"/>
      <c r="MHC112" s="420"/>
      <c r="MHD112" s="420"/>
      <c r="MHE112" s="420"/>
      <c r="MHF112" s="420"/>
      <c r="MHG112" s="420"/>
      <c r="MHH112" s="420"/>
      <c r="MHI112" s="420"/>
      <c r="MHJ112" s="420"/>
      <c r="MHK112" s="420"/>
      <c r="MHL112" s="420"/>
      <c r="MHM112" s="420"/>
      <c r="MHN112" s="420"/>
      <c r="MHO112" s="420"/>
      <c r="MHP112" s="420"/>
      <c r="MHQ112" s="420"/>
      <c r="MHR112" s="420"/>
      <c r="MHS112" s="420"/>
      <c r="MHT112" s="420"/>
      <c r="MHU112" s="420"/>
      <c r="MHV112" s="420"/>
      <c r="MHW112" s="420"/>
      <c r="MHX112" s="420"/>
      <c r="MHY112" s="420"/>
      <c r="MHZ112" s="420"/>
      <c r="MIA112" s="420"/>
      <c r="MIB112" s="420"/>
      <c r="MIC112" s="420"/>
      <c r="MID112" s="420"/>
      <c r="MIE112" s="420"/>
      <c r="MIF112" s="420"/>
      <c r="MIG112" s="420"/>
      <c r="MIH112" s="420"/>
      <c r="MII112" s="420"/>
      <c r="MIJ112" s="420"/>
      <c r="MIK112" s="420"/>
      <c r="MIL112" s="420"/>
      <c r="MIM112" s="420"/>
      <c r="MIN112" s="420"/>
      <c r="MIO112" s="420"/>
      <c r="MIP112" s="420"/>
      <c r="MIQ112" s="420"/>
      <c r="MIR112" s="420"/>
      <c r="MIS112" s="420"/>
      <c r="MIT112" s="420"/>
      <c r="MIU112" s="420"/>
      <c r="MIV112" s="420"/>
      <c r="MIW112" s="420"/>
      <c r="MIX112" s="420"/>
      <c r="MIY112" s="420"/>
      <c r="MIZ112" s="420"/>
      <c r="MJA112" s="420"/>
      <c r="MJB112" s="420"/>
      <c r="MJC112" s="420"/>
      <c r="MJD112" s="420"/>
      <c r="MJE112" s="420"/>
      <c r="MJF112" s="420"/>
      <c r="MJG112" s="420"/>
      <c r="MJH112" s="420"/>
      <c r="MJI112" s="420"/>
      <c r="MJJ112" s="420"/>
      <c r="MJK112" s="420"/>
      <c r="MJL112" s="420"/>
      <c r="MJM112" s="420"/>
      <c r="MJN112" s="420"/>
      <c r="MJO112" s="420"/>
      <c r="MJP112" s="420"/>
      <c r="MJQ112" s="420"/>
      <c r="MJR112" s="420"/>
      <c r="MJS112" s="420"/>
      <c r="MJT112" s="420"/>
      <c r="MJU112" s="420"/>
      <c r="MJV112" s="420"/>
      <c r="MJW112" s="420"/>
      <c r="MJX112" s="420"/>
      <c r="MJY112" s="420"/>
      <c r="MJZ112" s="420"/>
      <c r="MKA112" s="420"/>
      <c r="MKB112" s="420"/>
      <c r="MKC112" s="420"/>
      <c r="MKD112" s="420"/>
      <c r="MKE112" s="420"/>
      <c r="MKF112" s="420"/>
      <c r="MKG112" s="420"/>
      <c r="MKH112" s="420"/>
      <c r="MKI112" s="420"/>
      <c r="MKJ112" s="420"/>
      <c r="MKK112" s="420"/>
      <c r="MKL112" s="420"/>
      <c r="MKM112" s="420"/>
      <c r="MKN112" s="420"/>
      <c r="MKO112" s="420"/>
      <c r="MKP112" s="420"/>
      <c r="MKQ112" s="420"/>
      <c r="MKR112" s="420"/>
      <c r="MKS112" s="420"/>
      <c r="MKT112" s="420"/>
      <c r="MKU112" s="420"/>
      <c r="MKV112" s="420"/>
      <c r="MKW112" s="420"/>
      <c r="MKX112" s="420"/>
      <c r="MKY112" s="420"/>
      <c r="MKZ112" s="420"/>
      <c r="MLA112" s="420"/>
      <c r="MLB112" s="420"/>
      <c r="MLC112" s="420"/>
      <c r="MLD112" s="420"/>
      <c r="MLE112" s="420"/>
      <c r="MLF112" s="420"/>
      <c r="MLG112" s="420"/>
      <c r="MLH112" s="420"/>
      <c r="MLI112" s="420"/>
      <c r="MLJ112" s="420"/>
      <c r="MLK112" s="420"/>
      <c r="MLL112" s="420"/>
      <c r="MLM112" s="420"/>
      <c r="MLN112" s="420"/>
      <c r="MLO112" s="420"/>
      <c r="MLP112" s="420"/>
      <c r="MLQ112" s="420"/>
      <c r="MLR112" s="420"/>
      <c r="MLS112" s="420"/>
      <c r="MLT112" s="420"/>
      <c r="MLU112" s="420"/>
      <c r="MLV112" s="420"/>
      <c r="MLW112" s="420"/>
      <c r="MLX112" s="420"/>
      <c r="MLY112" s="420"/>
      <c r="MLZ112" s="420"/>
      <c r="MMA112" s="420"/>
      <c r="MMB112" s="420"/>
      <c r="MMC112" s="420"/>
      <c r="MMD112" s="420"/>
      <c r="MME112" s="420"/>
      <c r="MMF112" s="420"/>
      <c r="MMG112" s="420"/>
      <c r="MMH112" s="420"/>
      <c r="MMI112" s="420"/>
      <c r="MMJ112" s="420"/>
      <c r="MMK112" s="420"/>
      <c r="MML112" s="420"/>
      <c r="MMM112" s="420"/>
      <c r="MMN112" s="420"/>
      <c r="MMO112" s="420"/>
      <c r="MMP112" s="420"/>
      <c r="MMQ112" s="420"/>
      <c r="MMR112" s="420"/>
      <c r="MMS112" s="420"/>
      <c r="MMT112" s="420"/>
      <c r="MMU112" s="420"/>
      <c r="MMV112" s="420"/>
      <c r="MMW112" s="420"/>
      <c r="MMX112" s="420"/>
      <c r="MMY112" s="420"/>
      <c r="MMZ112" s="420"/>
      <c r="MNA112" s="420"/>
      <c r="MNB112" s="420"/>
      <c r="MNC112" s="420"/>
      <c r="MND112" s="420"/>
      <c r="MNE112" s="420"/>
      <c r="MNF112" s="420"/>
      <c r="MNG112" s="420"/>
      <c r="MNH112" s="420"/>
      <c r="MNI112" s="420"/>
      <c r="MNJ112" s="420"/>
      <c r="MNK112" s="420"/>
      <c r="MNL112" s="420"/>
      <c r="MNM112" s="420"/>
      <c r="MNN112" s="420"/>
      <c r="MNO112" s="420"/>
      <c r="MNP112" s="420"/>
      <c r="MNQ112" s="420"/>
      <c r="MNR112" s="420"/>
      <c r="MNS112" s="420"/>
      <c r="MNT112" s="420"/>
      <c r="MNU112" s="420"/>
      <c r="MNV112" s="420"/>
      <c r="MNW112" s="420"/>
      <c r="MNX112" s="420"/>
      <c r="MNY112" s="420"/>
      <c r="MNZ112" s="420"/>
      <c r="MOA112" s="420"/>
      <c r="MOB112" s="420"/>
      <c r="MOC112" s="420"/>
      <c r="MOD112" s="420"/>
      <c r="MOE112" s="420"/>
      <c r="MOF112" s="420"/>
      <c r="MOG112" s="420"/>
      <c r="MOH112" s="420"/>
      <c r="MOI112" s="420"/>
      <c r="MOJ112" s="420"/>
      <c r="MOK112" s="420"/>
      <c r="MOL112" s="420"/>
      <c r="MOM112" s="420"/>
      <c r="MON112" s="420"/>
      <c r="MOO112" s="420"/>
      <c r="MOP112" s="420"/>
      <c r="MOQ112" s="420"/>
      <c r="MOR112" s="420"/>
      <c r="MOS112" s="420"/>
      <c r="MOT112" s="420"/>
      <c r="MOU112" s="420"/>
      <c r="MOV112" s="420"/>
      <c r="MOW112" s="420"/>
      <c r="MOX112" s="420"/>
      <c r="MOY112" s="420"/>
      <c r="MOZ112" s="420"/>
      <c r="MPA112" s="420"/>
      <c r="MPB112" s="420"/>
      <c r="MPC112" s="420"/>
      <c r="MPD112" s="420"/>
      <c r="MPE112" s="420"/>
      <c r="MPF112" s="420"/>
      <c r="MPG112" s="420"/>
      <c r="MPH112" s="420"/>
      <c r="MPI112" s="420"/>
      <c r="MPJ112" s="420"/>
      <c r="MPK112" s="420"/>
      <c r="MPL112" s="420"/>
      <c r="MPM112" s="420"/>
      <c r="MPN112" s="420"/>
      <c r="MPO112" s="420"/>
      <c r="MPP112" s="420"/>
      <c r="MPQ112" s="420"/>
      <c r="MPR112" s="420"/>
      <c r="MPS112" s="420"/>
      <c r="MPT112" s="420"/>
      <c r="MPU112" s="420"/>
      <c r="MPV112" s="420"/>
      <c r="MPW112" s="420"/>
      <c r="MPX112" s="420"/>
      <c r="MPY112" s="420"/>
      <c r="MPZ112" s="420"/>
      <c r="MQA112" s="420"/>
      <c r="MQB112" s="420"/>
      <c r="MQC112" s="420"/>
      <c r="MQD112" s="420"/>
      <c r="MQE112" s="420"/>
      <c r="MQF112" s="420"/>
      <c r="MQG112" s="420"/>
      <c r="MQH112" s="420"/>
      <c r="MQI112" s="420"/>
      <c r="MQJ112" s="420"/>
      <c r="MQK112" s="420"/>
      <c r="MQL112" s="420"/>
      <c r="MQM112" s="420"/>
      <c r="MQN112" s="420"/>
      <c r="MQO112" s="420"/>
      <c r="MQP112" s="420"/>
      <c r="MQQ112" s="420"/>
      <c r="MQR112" s="420"/>
      <c r="MQS112" s="420"/>
      <c r="MQT112" s="420"/>
      <c r="MQU112" s="420"/>
      <c r="MQV112" s="420"/>
      <c r="MQW112" s="420"/>
      <c r="MQX112" s="420"/>
      <c r="MQY112" s="420"/>
      <c r="MQZ112" s="420"/>
      <c r="MRA112" s="420"/>
      <c r="MRB112" s="420"/>
      <c r="MRC112" s="420"/>
      <c r="MRD112" s="420"/>
      <c r="MRE112" s="420"/>
      <c r="MRF112" s="420"/>
      <c r="MRG112" s="420"/>
      <c r="MRH112" s="420"/>
      <c r="MRI112" s="420"/>
      <c r="MRJ112" s="420"/>
      <c r="MRK112" s="420"/>
      <c r="MRL112" s="420"/>
      <c r="MRM112" s="420"/>
      <c r="MRN112" s="420"/>
      <c r="MRO112" s="420"/>
      <c r="MRP112" s="420"/>
      <c r="MRQ112" s="420"/>
      <c r="MRR112" s="420"/>
      <c r="MRS112" s="420"/>
      <c r="MRT112" s="420"/>
      <c r="MRU112" s="420"/>
      <c r="MRV112" s="420"/>
      <c r="MRW112" s="420"/>
      <c r="MRX112" s="420"/>
      <c r="MRY112" s="420"/>
      <c r="MRZ112" s="420"/>
      <c r="MSA112" s="420"/>
      <c r="MSB112" s="420"/>
      <c r="MSC112" s="420"/>
      <c r="MSD112" s="420"/>
      <c r="MSE112" s="420"/>
      <c r="MSF112" s="420"/>
      <c r="MSG112" s="420"/>
      <c r="MSH112" s="420"/>
      <c r="MSI112" s="420"/>
      <c r="MSJ112" s="420"/>
      <c r="MSK112" s="420"/>
      <c r="MSL112" s="420"/>
      <c r="MSM112" s="420"/>
      <c r="MSN112" s="420"/>
      <c r="MSO112" s="420"/>
      <c r="MSP112" s="420"/>
      <c r="MSQ112" s="420"/>
      <c r="MSR112" s="420"/>
      <c r="MSS112" s="420"/>
      <c r="MST112" s="420"/>
      <c r="MSU112" s="420"/>
      <c r="MSV112" s="420"/>
      <c r="MSW112" s="420"/>
      <c r="MSX112" s="420"/>
      <c r="MSY112" s="420"/>
      <c r="MSZ112" s="420"/>
      <c r="MTA112" s="420"/>
      <c r="MTB112" s="420"/>
      <c r="MTC112" s="420"/>
      <c r="MTD112" s="420"/>
      <c r="MTE112" s="420"/>
      <c r="MTF112" s="420"/>
      <c r="MTG112" s="420"/>
      <c r="MTH112" s="420"/>
      <c r="MTI112" s="420"/>
      <c r="MTJ112" s="420"/>
      <c r="MTK112" s="420"/>
      <c r="MTL112" s="420"/>
      <c r="MTM112" s="420"/>
      <c r="MTN112" s="420"/>
      <c r="MTO112" s="420"/>
      <c r="MTP112" s="420"/>
      <c r="MTQ112" s="420"/>
      <c r="MTR112" s="420"/>
      <c r="MTS112" s="420"/>
      <c r="MTT112" s="420"/>
      <c r="MTU112" s="420"/>
      <c r="MTV112" s="420"/>
      <c r="MTW112" s="420"/>
      <c r="MTX112" s="420"/>
      <c r="MTY112" s="420"/>
      <c r="MTZ112" s="420"/>
      <c r="MUA112" s="420"/>
      <c r="MUB112" s="420"/>
      <c r="MUC112" s="420"/>
      <c r="MUD112" s="420"/>
      <c r="MUE112" s="420"/>
      <c r="MUF112" s="420"/>
      <c r="MUG112" s="420"/>
      <c r="MUH112" s="420"/>
      <c r="MUI112" s="420"/>
      <c r="MUJ112" s="420"/>
      <c r="MUK112" s="420"/>
      <c r="MUL112" s="420"/>
      <c r="MUM112" s="420"/>
      <c r="MUN112" s="420"/>
      <c r="MUO112" s="420"/>
      <c r="MUP112" s="420"/>
      <c r="MUQ112" s="420"/>
      <c r="MUR112" s="420"/>
      <c r="MUS112" s="420"/>
      <c r="MUT112" s="420"/>
      <c r="MUU112" s="420"/>
      <c r="MUV112" s="420"/>
      <c r="MUW112" s="420"/>
      <c r="MUX112" s="420"/>
      <c r="MUY112" s="420"/>
      <c r="MUZ112" s="420"/>
      <c r="MVA112" s="420"/>
      <c r="MVB112" s="420"/>
      <c r="MVC112" s="420"/>
      <c r="MVD112" s="420"/>
      <c r="MVE112" s="420"/>
      <c r="MVF112" s="420"/>
      <c r="MVG112" s="420"/>
      <c r="MVH112" s="420"/>
      <c r="MVI112" s="420"/>
      <c r="MVJ112" s="420"/>
      <c r="MVK112" s="420"/>
      <c r="MVL112" s="420"/>
      <c r="MVM112" s="420"/>
      <c r="MVN112" s="420"/>
      <c r="MVO112" s="420"/>
      <c r="MVP112" s="420"/>
      <c r="MVQ112" s="420"/>
      <c r="MVR112" s="420"/>
      <c r="MVS112" s="420"/>
      <c r="MVT112" s="420"/>
      <c r="MVU112" s="420"/>
      <c r="MVV112" s="420"/>
      <c r="MVW112" s="420"/>
      <c r="MVX112" s="420"/>
      <c r="MVY112" s="420"/>
      <c r="MVZ112" s="420"/>
      <c r="MWA112" s="420"/>
      <c r="MWB112" s="420"/>
      <c r="MWC112" s="420"/>
      <c r="MWD112" s="420"/>
      <c r="MWE112" s="420"/>
      <c r="MWF112" s="420"/>
      <c r="MWG112" s="420"/>
      <c r="MWH112" s="420"/>
      <c r="MWI112" s="420"/>
      <c r="MWJ112" s="420"/>
      <c r="MWK112" s="420"/>
      <c r="MWL112" s="420"/>
      <c r="MWM112" s="420"/>
      <c r="MWN112" s="420"/>
      <c r="MWO112" s="420"/>
      <c r="MWP112" s="420"/>
      <c r="MWQ112" s="420"/>
      <c r="MWR112" s="420"/>
      <c r="MWS112" s="420"/>
      <c r="MWT112" s="420"/>
      <c r="MWU112" s="420"/>
      <c r="MWV112" s="420"/>
      <c r="MWW112" s="420"/>
      <c r="MWX112" s="420"/>
      <c r="MWY112" s="420"/>
      <c r="MWZ112" s="420"/>
      <c r="MXA112" s="420"/>
      <c r="MXB112" s="420"/>
      <c r="MXC112" s="420"/>
      <c r="MXD112" s="420"/>
      <c r="MXE112" s="420"/>
      <c r="MXF112" s="420"/>
      <c r="MXG112" s="420"/>
      <c r="MXH112" s="420"/>
      <c r="MXI112" s="420"/>
      <c r="MXJ112" s="420"/>
      <c r="MXK112" s="420"/>
      <c r="MXL112" s="420"/>
      <c r="MXM112" s="420"/>
      <c r="MXN112" s="420"/>
      <c r="MXO112" s="420"/>
      <c r="MXP112" s="420"/>
      <c r="MXQ112" s="420"/>
      <c r="MXR112" s="420"/>
      <c r="MXS112" s="420"/>
      <c r="MXT112" s="420"/>
      <c r="MXU112" s="420"/>
      <c r="MXV112" s="420"/>
      <c r="MXW112" s="420"/>
      <c r="MXX112" s="420"/>
      <c r="MXY112" s="420"/>
      <c r="MXZ112" s="420"/>
      <c r="MYA112" s="420"/>
      <c r="MYB112" s="420"/>
      <c r="MYC112" s="420"/>
      <c r="MYD112" s="420"/>
      <c r="MYE112" s="420"/>
      <c r="MYF112" s="420"/>
      <c r="MYG112" s="420"/>
      <c r="MYH112" s="420"/>
      <c r="MYI112" s="420"/>
      <c r="MYJ112" s="420"/>
      <c r="MYK112" s="420"/>
      <c r="MYL112" s="420"/>
      <c r="MYM112" s="420"/>
      <c r="MYN112" s="420"/>
      <c r="MYO112" s="420"/>
      <c r="MYP112" s="420"/>
      <c r="MYQ112" s="420"/>
      <c r="MYR112" s="420"/>
      <c r="MYS112" s="420"/>
      <c r="MYT112" s="420"/>
      <c r="MYU112" s="420"/>
      <c r="MYV112" s="420"/>
      <c r="MYW112" s="420"/>
      <c r="MYX112" s="420"/>
      <c r="MYY112" s="420"/>
      <c r="MYZ112" s="420"/>
      <c r="MZA112" s="420"/>
      <c r="MZB112" s="420"/>
      <c r="MZC112" s="420"/>
      <c r="MZD112" s="420"/>
      <c r="MZE112" s="420"/>
      <c r="MZF112" s="420"/>
      <c r="MZG112" s="420"/>
      <c r="MZH112" s="420"/>
      <c r="MZI112" s="420"/>
      <c r="MZJ112" s="420"/>
      <c r="MZK112" s="420"/>
      <c r="MZL112" s="420"/>
      <c r="MZM112" s="420"/>
      <c r="MZN112" s="420"/>
      <c r="MZO112" s="420"/>
      <c r="MZP112" s="420"/>
      <c r="MZQ112" s="420"/>
      <c r="MZR112" s="420"/>
      <c r="MZS112" s="420"/>
      <c r="MZT112" s="420"/>
      <c r="MZU112" s="420"/>
      <c r="MZV112" s="420"/>
      <c r="MZW112" s="420"/>
      <c r="MZX112" s="420"/>
      <c r="MZY112" s="420"/>
      <c r="MZZ112" s="420"/>
      <c r="NAA112" s="420"/>
      <c r="NAB112" s="420"/>
      <c r="NAC112" s="420"/>
      <c r="NAD112" s="420"/>
      <c r="NAE112" s="420"/>
      <c r="NAF112" s="420"/>
      <c r="NAG112" s="420"/>
      <c r="NAH112" s="420"/>
      <c r="NAI112" s="420"/>
      <c r="NAJ112" s="420"/>
      <c r="NAK112" s="420"/>
      <c r="NAL112" s="420"/>
      <c r="NAM112" s="420"/>
      <c r="NAN112" s="420"/>
      <c r="NAO112" s="420"/>
      <c r="NAP112" s="420"/>
      <c r="NAQ112" s="420"/>
      <c r="NAR112" s="420"/>
      <c r="NAS112" s="420"/>
      <c r="NAT112" s="420"/>
      <c r="NAU112" s="420"/>
      <c r="NAV112" s="420"/>
      <c r="NAW112" s="420"/>
      <c r="NAX112" s="420"/>
      <c r="NAY112" s="420"/>
      <c r="NAZ112" s="420"/>
      <c r="NBA112" s="420"/>
      <c r="NBB112" s="420"/>
      <c r="NBC112" s="420"/>
      <c r="NBD112" s="420"/>
      <c r="NBE112" s="420"/>
      <c r="NBF112" s="420"/>
      <c r="NBG112" s="420"/>
      <c r="NBH112" s="420"/>
      <c r="NBI112" s="420"/>
      <c r="NBJ112" s="420"/>
      <c r="NBK112" s="420"/>
      <c r="NBL112" s="420"/>
      <c r="NBM112" s="420"/>
      <c r="NBN112" s="420"/>
      <c r="NBO112" s="420"/>
      <c r="NBP112" s="420"/>
      <c r="NBQ112" s="420"/>
      <c r="NBR112" s="420"/>
      <c r="NBS112" s="420"/>
      <c r="NBT112" s="420"/>
      <c r="NBU112" s="420"/>
      <c r="NBV112" s="420"/>
      <c r="NBW112" s="420"/>
      <c r="NBX112" s="420"/>
      <c r="NBY112" s="420"/>
      <c r="NBZ112" s="420"/>
      <c r="NCA112" s="420"/>
      <c r="NCB112" s="420"/>
      <c r="NCC112" s="420"/>
      <c r="NCD112" s="420"/>
      <c r="NCE112" s="420"/>
      <c r="NCF112" s="420"/>
      <c r="NCG112" s="420"/>
      <c r="NCH112" s="420"/>
      <c r="NCI112" s="420"/>
      <c r="NCJ112" s="420"/>
      <c r="NCK112" s="420"/>
      <c r="NCL112" s="420"/>
      <c r="NCM112" s="420"/>
      <c r="NCN112" s="420"/>
      <c r="NCO112" s="420"/>
      <c r="NCP112" s="420"/>
      <c r="NCQ112" s="420"/>
      <c r="NCR112" s="420"/>
      <c r="NCS112" s="420"/>
      <c r="NCT112" s="420"/>
      <c r="NCU112" s="420"/>
      <c r="NCV112" s="420"/>
      <c r="NCW112" s="420"/>
      <c r="NCX112" s="420"/>
      <c r="NCY112" s="420"/>
      <c r="NCZ112" s="420"/>
      <c r="NDA112" s="420"/>
      <c r="NDB112" s="420"/>
      <c r="NDC112" s="420"/>
      <c r="NDD112" s="420"/>
      <c r="NDE112" s="420"/>
      <c r="NDF112" s="420"/>
      <c r="NDG112" s="420"/>
      <c r="NDH112" s="420"/>
      <c r="NDI112" s="420"/>
      <c r="NDJ112" s="420"/>
      <c r="NDK112" s="420"/>
      <c r="NDL112" s="420"/>
      <c r="NDM112" s="420"/>
      <c r="NDN112" s="420"/>
      <c r="NDO112" s="420"/>
      <c r="NDP112" s="420"/>
      <c r="NDQ112" s="420"/>
      <c r="NDR112" s="420"/>
      <c r="NDS112" s="420"/>
      <c r="NDT112" s="420"/>
      <c r="NDU112" s="420"/>
      <c r="NDV112" s="420"/>
      <c r="NDW112" s="420"/>
      <c r="NDX112" s="420"/>
      <c r="NDY112" s="420"/>
      <c r="NDZ112" s="420"/>
      <c r="NEA112" s="420"/>
      <c r="NEB112" s="420"/>
      <c r="NEC112" s="420"/>
      <c r="NED112" s="420"/>
      <c r="NEE112" s="420"/>
      <c r="NEF112" s="420"/>
      <c r="NEG112" s="420"/>
      <c r="NEH112" s="420"/>
      <c r="NEI112" s="420"/>
      <c r="NEJ112" s="420"/>
      <c r="NEK112" s="420"/>
      <c r="NEL112" s="420"/>
      <c r="NEM112" s="420"/>
      <c r="NEN112" s="420"/>
      <c r="NEO112" s="420"/>
      <c r="NEP112" s="420"/>
      <c r="NEQ112" s="420"/>
      <c r="NER112" s="420"/>
      <c r="NES112" s="420"/>
      <c r="NET112" s="420"/>
      <c r="NEU112" s="420"/>
      <c r="NEV112" s="420"/>
      <c r="NEW112" s="420"/>
      <c r="NEX112" s="420"/>
      <c r="NEY112" s="420"/>
      <c r="NEZ112" s="420"/>
      <c r="NFA112" s="420"/>
      <c r="NFB112" s="420"/>
      <c r="NFC112" s="420"/>
      <c r="NFD112" s="420"/>
      <c r="NFE112" s="420"/>
      <c r="NFF112" s="420"/>
      <c r="NFG112" s="420"/>
      <c r="NFH112" s="420"/>
      <c r="NFI112" s="420"/>
      <c r="NFJ112" s="420"/>
      <c r="NFK112" s="420"/>
      <c r="NFL112" s="420"/>
      <c r="NFM112" s="420"/>
      <c r="NFN112" s="420"/>
      <c r="NFO112" s="420"/>
      <c r="NFP112" s="420"/>
      <c r="NFQ112" s="420"/>
      <c r="NFR112" s="420"/>
      <c r="NFS112" s="420"/>
      <c r="NFT112" s="420"/>
      <c r="NFU112" s="420"/>
      <c r="NFV112" s="420"/>
      <c r="NFW112" s="420"/>
      <c r="NFX112" s="420"/>
      <c r="NFY112" s="420"/>
      <c r="NFZ112" s="420"/>
      <c r="NGA112" s="420"/>
      <c r="NGB112" s="420"/>
      <c r="NGC112" s="420"/>
      <c r="NGD112" s="420"/>
      <c r="NGE112" s="420"/>
      <c r="NGF112" s="420"/>
      <c r="NGG112" s="420"/>
      <c r="NGH112" s="420"/>
      <c r="NGI112" s="420"/>
      <c r="NGJ112" s="420"/>
      <c r="NGK112" s="420"/>
      <c r="NGL112" s="420"/>
      <c r="NGM112" s="420"/>
      <c r="NGN112" s="420"/>
      <c r="NGO112" s="420"/>
      <c r="NGP112" s="420"/>
      <c r="NGQ112" s="420"/>
      <c r="NGR112" s="420"/>
      <c r="NGS112" s="420"/>
      <c r="NGT112" s="420"/>
      <c r="NGU112" s="420"/>
      <c r="NGV112" s="420"/>
      <c r="NGW112" s="420"/>
      <c r="NGX112" s="420"/>
      <c r="NGY112" s="420"/>
      <c r="NGZ112" s="420"/>
      <c r="NHA112" s="420"/>
      <c r="NHB112" s="420"/>
      <c r="NHC112" s="420"/>
      <c r="NHD112" s="420"/>
      <c r="NHE112" s="420"/>
      <c r="NHF112" s="420"/>
      <c r="NHG112" s="420"/>
      <c r="NHH112" s="420"/>
      <c r="NHI112" s="420"/>
      <c r="NHJ112" s="420"/>
      <c r="NHK112" s="420"/>
      <c r="NHL112" s="420"/>
      <c r="NHM112" s="420"/>
      <c r="NHN112" s="420"/>
      <c r="NHO112" s="420"/>
      <c r="NHP112" s="420"/>
      <c r="NHQ112" s="420"/>
      <c r="NHR112" s="420"/>
      <c r="NHS112" s="420"/>
      <c r="NHT112" s="420"/>
      <c r="NHU112" s="420"/>
      <c r="NHV112" s="420"/>
      <c r="NHW112" s="420"/>
      <c r="NHX112" s="420"/>
      <c r="NHY112" s="420"/>
      <c r="NHZ112" s="420"/>
      <c r="NIA112" s="420"/>
      <c r="NIB112" s="420"/>
      <c r="NIC112" s="420"/>
      <c r="NID112" s="420"/>
      <c r="NIE112" s="420"/>
      <c r="NIF112" s="420"/>
      <c r="NIG112" s="420"/>
      <c r="NIH112" s="420"/>
      <c r="NII112" s="420"/>
      <c r="NIJ112" s="420"/>
      <c r="NIK112" s="420"/>
      <c r="NIL112" s="420"/>
      <c r="NIM112" s="420"/>
      <c r="NIN112" s="420"/>
      <c r="NIO112" s="420"/>
      <c r="NIP112" s="420"/>
      <c r="NIQ112" s="420"/>
      <c r="NIR112" s="420"/>
      <c r="NIS112" s="420"/>
      <c r="NIT112" s="420"/>
      <c r="NIU112" s="420"/>
      <c r="NIV112" s="420"/>
      <c r="NIW112" s="420"/>
      <c r="NIX112" s="420"/>
      <c r="NIY112" s="420"/>
      <c r="NIZ112" s="420"/>
      <c r="NJA112" s="420"/>
      <c r="NJB112" s="420"/>
      <c r="NJC112" s="420"/>
      <c r="NJD112" s="420"/>
      <c r="NJE112" s="420"/>
      <c r="NJF112" s="420"/>
      <c r="NJG112" s="420"/>
      <c r="NJH112" s="420"/>
      <c r="NJI112" s="420"/>
      <c r="NJJ112" s="420"/>
      <c r="NJK112" s="420"/>
      <c r="NJL112" s="420"/>
      <c r="NJM112" s="420"/>
      <c r="NJN112" s="420"/>
      <c r="NJO112" s="420"/>
      <c r="NJP112" s="420"/>
      <c r="NJQ112" s="420"/>
      <c r="NJR112" s="420"/>
      <c r="NJS112" s="420"/>
      <c r="NJT112" s="420"/>
      <c r="NJU112" s="420"/>
      <c r="NJV112" s="420"/>
      <c r="NJW112" s="420"/>
      <c r="NJX112" s="420"/>
      <c r="NJY112" s="420"/>
      <c r="NJZ112" s="420"/>
      <c r="NKA112" s="420"/>
      <c r="NKB112" s="420"/>
      <c r="NKC112" s="420"/>
      <c r="NKD112" s="420"/>
      <c r="NKE112" s="420"/>
      <c r="NKF112" s="420"/>
      <c r="NKG112" s="420"/>
      <c r="NKH112" s="420"/>
      <c r="NKI112" s="420"/>
      <c r="NKJ112" s="420"/>
      <c r="NKK112" s="420"/>
      <c r="NKL112" s="420"/>
      <c r="NKM112" s="420"/>
      <c r="NKN112" s="420"/>
      <c r="NKO112" s="420"/>
      <c r="NKP112" s="420"/>
      <c r="NKQ112" s="420"/>
      <c r="NKR112" s="420"/>
      <c r="NKS112" s="420"/>
      <c r="NKT112" s="420"/>
      <c r="NKU112" s="420"/>
      <c r="NKV112" s="420"/>
      <c r="NKW112" s="420"/>
      <c r="NKX112" s="420"/>
      <c r="NKY112" s="420"/>
      <c r="NKZ112" s="420"/>
      <c r="NLA112" s="420"/>
      <c r="NLB112" s="420"/>
      <c r="NLC112" s="420"/>
      <c r="NLD112" s="420"/>
      <c r="NLE112" s="420"/>
      <c r="NLF112" s="420"/>
      <c r="NLG112" s="420"/>
      <c r="NLH112" s="420"/>
      <c r="NLI112" s="420"/>
      <c r="NLJ112" s="420"/>
      <c r="NLK112" s="420"/>
      <c r="NLL112" s="420"/>
      <c r="NLM112" s="420"/>
      <c r="NLN112" s="420"/>
      <c r="NLO112" s="420"/>
      <c r="NLP112" s="420"/>
      <c r="NLQ112" s="420"/>
      <c r="NLR112" s="420"/>
      <c r="NLS112" s="420"/>
      <c r="NLT112" s="420"/>
      <c r="NLU112" s="420"/>
      <c r="NLV112" s="420"/>
      <c r="NLW112" s="420"/>
      <c r="NLX112" s="420"/>
      <c r="NLY112" s="420"/>
      <c r="NLZ112" s="420"/>
      <c r="NMA112" s="420"/>
      <c r="NMB112" s="420"/>
      <c r="NMC112" s="420"/>
      <c r="NMD112" s="420"/>
      <c r="NME112" s="420"/>
      <c r="NMF112" s="420"/>
      <c r="NMG112" s="420"/>
      <c r="NMH112" s="420"/>
      <c r="NMI112" s="420"/>
      <c r="NMJ112" s="420"/>
      <c r="NMK112" s="420"/>
      <c r="NML112" s="420"/>
      <c r="NMM112" s="420"/>
      <c r="NMN112" s="420"/>
      <c r="NMO112" s="420"/>
      <c r="NMP112" s="420"/>
      <c r="NMQ112" s="420"/>
      <c r="NMR112" s="420"/>
      <c r="NMS112" s="420"/>
      <c r="NMT112" s="420"/>
      <c r="NMU112" s="420"/>
      <c r="NMV112" s="420"/>
      <c r="NMW112" s="420"/>
      <c r="NMX112" s="420"/>
      <c r="NMY112" s="420"/>
      <c r="NMZ112" s="420"/>
      <c r="NNA112" s="420"/>
      <c r="NNB112" s="420"/>
      <c r="NNC112" s="420"/>
      <c r="NND112" s="420"/>
      <c r="NNE112" s="420"/>
      <c r="NNF112" s="420"/>
      <c r="NNG112" s="420"/>
      <c r="NNH112" s="420"/>
      <c r="NNI112" s="420"/>
      <c r="NNJ112" s="420"/>
      <c r="NNK112" s="420"/>
      <c r="NNL112" s="420"/>
      <c r="NNM112" s="420"/>
      <c r="NNN112" s="420"/>
      <c r="NNO112" s="420"/>
      <c r="NNP112" s="420"/>
      <c r="NNQ112" s="420"/>
      <c r="NNR112" s="420"/>
      <c r="NNS112" s="420"/>
      <c r="NNT112" s="420"/>
      <c r="NNU112" s="420"/>
      <c r="NNV112" s="420"/>
      <c r="NNW112" s="420"/>
      <c r="NNX112" s="420"/>
      <c r="NNY112" s="420"/>
      <c r="NNZ112" s="420"/>
      <c r="NOA112" s="420"/>
      <c r="NOB112" s="420"/>
      <c r="NOC112" s="420"/>
      <c r="NOD112" s="420"/>
      <c r="NOE112" s="420"/>
      <c r="NOF112" s="420"/>
      <c r="NOG112" s="420"/>
      <c r="NOH112" s="420"/>
      <c r="NOI112" s="420"/>
      <c r="NOJ112" s="420"/>
      <c r="NOK112" s="420"/>
      <c r="NOL112" s="420"/>
      <c r="NOM112" s="420"/>
      <c r="NON112" s="420"/>
      <c r="NOO112" s="420"/>
      <c r="NOP112" s="420"/>
      <c r="NOQ112" s="420"/>
      <c r="NOR112" s="420"/>
      <c r="NOS112" s="420"/>
      <c r="NOT112" s="420"/>
      <c r="NOU112" s="420"/>
      <c r="NOV112" s="420"/>
      <c r="NOW112" s="420"/>
      <c r="NOX112" s="420"/>
      <c r="NOY112" s="420"/>
      <c r="NOZ112" s="420"/>
      <c r="NPA112" s="420"/>
      <c r="NPB112" s="420"/>
      <c r="NPC112" s="420"/>
      <c r="NPD112" s="420"/>
      <c r="NPE112" s="420"/>
      <c r="NPF112" s="420"/>
      <c r="NPG112" s="420"/>
      <c r="NPH112" s="420"/>
      <c r="NPI112" s="420"/>
      <c r="NPJ112" s="420"/>
      <c r="NPK112" s="420"/>
      <c r="NPL112" s="420"/>
      <c r="NPM112" s="420"/>
      <c r="NPN112" s="420"/>
      <c r="NPO112" s="420"/>
      <c r="NPP112" s="420"/>
      <c r="NPQ112" s="420"/>
      <c r="NPR112" s="420"/>
      <c r="NPS112" s="420"/>
      <c r="NPT112" s="420"/>
      <c r="NPU112" s="420"/>
      <c r="NPV112" s="420"/>
      <c r="NPW112" s="420"/>
      <c r="NPX112" s="420"/>
      <c r="NPY112" s="420"/>
      <c r="NPZ112" s="420"/>
      <c r="NQA112" s="420"/>
      <c r="NQB112" s="420"/>
      <c r="NQC112" s="420"/>
      <c r="NQD112" s="420"/>
      <c r="NQE112" s="420"/>
      <c r="NQF112" s="420"/>
      <c r="NQG112" s="420"/>
      <c r="NQH112" s="420"/>
      <c r="NQI112" s="420"/>
      <c r="NQJ112" s="420"/>
      <c r="NQK112" s="420"/>
      <c r="NQL112" s="420"/>
      <c r="NQM112" s="420"/>
      <c r="NQN112" s="420"/>
      <c r="NQO112" s="420"/>
      <c r="NQP112" s="420"/>
      <c r="NQQ112" s="420"/>
      <c r="NQR112" s="420"/>
      <c r="NQS112" s="420"/>
      <c r="NQT112" s="420"/>
      <c r="NQU112" s="420"/>
      <c r="NQV112" s="420"/>
      <c r="NQW112" s="420"/>
      <c r="NQX112" s="420"/>
      <c r="NQY112" s="420"/>
      <c r="NQZ112" s="420"/>
      <c r="NRA112" s="420"/>
      <c r="NRB112" s="420"/>
      <c r="NRC112" s="420"/>
      <c r="NRD112" s="420"/>
      <c r="NRE112" s="420"/>
      <c r="NRF112" s="420"/>
      <c r="NRG112" s="420"/>
      <c r="NRH112" s="420"/>
      <c r="NRI112" s="420"/>
      <c r="NRJ112" s="420"/>
      <c r="NRK112" s="420"/>
      <c r="NRL112" s="420"/>
      <c r="NRM112" s="420"/>
      <c r="NRN112" s="420"/>
      <c r="NRO112" s="420"/>
      <c r="NRP112" s="420"/>
      <c r="NRQ112" s="420"/>
      <c r="NRR112" s="420"/>
      <c r="NRS112" s="420"/>
      <c r="NRT112" s="420"/>
      <c r="NRU112" s="420"/>
      <c r="NRV112" s="420"/>
      <c r="NRW112" s="420"/>
      <c r="NRX112" s="420"/>
      <c r="NRY112" s="420"/>
      <c r="NRZ112" s="420"/>
      <c r="NSA112" s="420"/>
      <c r="NSB112" s="420"/>
      <c r="NSC112" s="420"/>
      <c r="NSD112" s="420"/>
      <c r="NSE112" s="420"/>
      <c r="NSF112" s="420"/>
      <c r="NSG112" s="420"/>
      <c r="NSH112" s="420"/>
      <c r="NSI112" s="420"/>
      <c r="NSJ112" s="420"/>
      <c r="NSK112" s="420"/>
      <c r="NSL112" s="420"/>
      <c r="NSM112" s="420"/>
      <c r="NSN112" s="420"/>
      <c r="NSO112" s="420"/>
      <c r="NSP112" s="420"/>
      <c r="NSQ112" s="420"/>
      <c r="NSR112" s="420"/>
      <c r="NSS112" s="420"/>
      <c r="NST112" s="420"/>
      <c r="NSU112" s="420"/>
      <c r="NSV112" s="420"/>
      <c r="NSW112" s="420"/>
      <c r="NSX112" s="420"/>
      <c r="NSY112" s="420"/>
      <c r="NSZ112" s="420"/>
      <c r="NTA112" s="420"/>
      <c r="NTB112" s="420"/>
      <c r="NTC112" s="420"/>
      <c r="NTD112" s="420"/>
      <c r="NTE112" s="420"/>
      <c r="NTF112" s="420"/>
      <c r="NTG112" s="420"/>
      <c r="NTH112" s="420"/>
      <c r="NTI112" s="420"/>
      <c r="NTJ112" s="420"/>
      <c r="NTK112" s="420"/>
      <c r="NTL112" s="420"/>
      <c r="NTM112" s="420"/>
      <c r="NTN112" s="420"/>
      <c r="NTO112" s="420"/>
      <c r="NTP112" s="420"/>
      <c r="NTQ112" s="420"/>
      <c r="NTR112" s="420"/>
      <c r="NTS112" s="420"/>
      <c r="NTT112" s="420"/>
      <c r="NTU112" s="420"/>
      <c r="NTV112" s="420"/>
      <c r="NTW112" s="420"/>
      <c r="NTX112" s="420"/>
      <c r="NTY112" s="420"/>
      <c r="NTZ112" s="420"/>
      <c r="NUA112" s="420"/>
      <c r="NUB112" s="420"/>
      <c r="NUC112" s="420"/>
      <c r="NUD112" s="420"/>
      <c r="NUE112" s="420"/>
      <c r="NUF112" s="420"/>
      <c r="NUG112" s="420"/>
      <c r="NUH112" s="420"/>
      <c r="NUI112" s="420"/>
      <c r="NUJ112" s="420"/>
      <c r="NUK112" s="420"/>
      <c r="NUL112" s="420"/>
      <c r="NUM112" s="420"/>
      <c r="NUN112" s="420"/>
      <c r="NUO112" s="420"/>
      <c r="NUP112" s="420"/>
      <c r="NUQ112" s="420"/>
      <c r="NUR112" s="420"/>
      <c r="NUS112" s="420"/>
      <c r="NUT112" s="420"/>
      <c r="NUU112" s="420"/>
      <c r="NUV112" s="420"/>
      <c r="NUW112" s="420"/>
      <c r="NUX112" s="420"/>
      <c r="NUY112" s="420"/>
      <c r="NUZ112" s="420"/>
      <c r="NVA112" s="420"/>
      <c r="NVB112" s="420"/>
      <c r="NVC112" s="420"/>
      <c r="NVD112" s="420"/>
      <c r="NVE112" s="420"/>
      <c r="NVF112" s="420"/>
      <c r="NVG112" s="420"/>
      <c r="NVH112" s="420"/>
      <c r="NVI112" s="420"/>
      <c r="NVJ112" s="420"/>
      <c r="NVK112" s="420"/>
      <c r="NVL112" s="420"/>
      <c r="NVM112" s="420"/>
      <c r="NVN112" s="420"/>
      <c r="NVO112" s="420"/>
      <c r="NVP112" s="420"/>
      <c r="NVQ112" s="420"/>
      <c r="NVR112" s="420"/>
      <c r="NVS112" s="420"/>
      <c r="NVT112" s="420"/>
      <c r="NVU112" s="420"/>
      <c r="NVV112" s="420"/>
      <c r="NVW112" s="420"/>
      <c r="NVX112" s="420"/>
      <c r="NVY112" s="420"/>
      <c r="NVZ112" s="420"/>
      <c r="NWA112" s="420"/>
      <c r="NWB112" s="420"/>
      <c r="NWC112" s="420"/>
      <c r="NWD112" s="420"/>
      <c r="NWE112" s="420"/>
      <c r="NWF112" s="420"/>
      <c r="NWG112" s="420"/>
      <c r="NWH112" s="420"/>
      <c r="NWI112" s="420"/>
      <c r="NWJ112" s="420"/>
      <c r="NWK112" s="420"/>
      <c r="NWL112" s="420"/>
      <c r="NWM112" s="420"/>
      <c r="NWN112" s="420"/>
      <c r="NWO112" s="420"/>
      <c r="NWP112" s="420"/>
      <c r="NWQ112" s="420"/>
      <c r="NWR112" s="420"/>
      <c r="NWS112" s="420"/>
      <c r="NWT112" s="420"/>
      <c r="NWU112" s="420"/>
      <c r="NWV112" s="420"/>
      <c r="NWW112" s="420"/>
      <c r="NWX112" s="420"/>
      <c r="NWY112" s="420"/>
      <c r="NWZ112" s="420"/>
      <c r="NXA112" s="420"/>
      <c r="NXB112" s="420"/>
      <c r="NXC112" s="420"/>
      <c r="NXD112" s="420"/>
      <c r="NXE112" s="420"/>
      <c r="NXF112" s="420"/>
      <c r="NXG112" s="420"/>
      <c r="NXH112" s="420"/>
      <c r="NXI112" s="420"/>
      <c r="NXJ112" s="420"/>
      <c r="NXK112" s="420"/>
      <c r="NXL112" s="420"/>
      <c r="NXM112" s="420"/>
      <c r="NXN112" s="420"/>
      <c r="NXO112" s="420"/>
      <c r="NXP112" s="420"/>
      <c r="NXQ112" s="420"/>
      <c r="NXR112" s="420"/>
      <c r="NXS112" s="420"/>
      <c r="NXT112" s="420"/>
      <c r="NXU112" s="420"/>
      <c r="NXV112" s="420"/>
      <c r="NXW112" s="420"/>
      <c r="NXX112" s="420"/>
      <c r="NXY112" s="420"/>
      <c r="NXZ112" s="420"/>
      <c r="NYA112" s="420"/>
      <c r="NYB112" s="420"/>
      <c r="NYC112" s="420"/>
      <c r="NYD112" s="420"/>
      <c r="NYE112" s="420"/>
      <c r="NYF112" s="420"/>
      <c r="NYG112" s="420"/>
      <c r="NYH112" s="420"/>
      <c r="NYI112" s="420"/>
      <c r="NYJ112" s="420"/>
      <c r="NYK112" s="420"/>
      <c r="NYL112" s="420"/>
      <c r="NYM112" s="420"/>
      <c r="NYN112" s="420"/>
      <c r="NYO112" s="420"/>
      <c r="NYP112" s="420"/>
      <c r="NYQ112" s="420"/>
      <c r="NYR112" s="420"/>
      <c r="NYS112" s="420"/>
      <c r="NYT112" s="420"/>
      <c r="NYU112" s="420"/>
      <c r="NYV112" s="420"/>
      <c r="NYW112" s="420"/>
      <c r="NYX112" s="420"/>
      <c r="NYY112" s="420"/>
      <c r="NYZ112" s="420"/>
      <c r="NZA112" s="420"/>
      <c r="NZB112" s="420"/>
      <c r="NZC112" s="420"/>
      <c r="NZD112" s="420"/>
      <c r="NZE112" s="420"/>
      <c r="NZF112" s="420"/>
      <c r="NZG112" s="420"/>
      <c r="NZH112" s="420"/>
      <c r="NZI112" s="420"/>
      <c r="NZJ112" s="420"/>
      <c r="NZK112" s="420"/>
      <c r="NZL112" s="420"/>
      <c r="NZM112" s="420"/>
      <c r="NZN112" s="420"/>
      <c r="NZO112" s="420"/>
      <c r="NZP112" s="420"/>
      <c r="NZQ112" s="420"/>
      <c r="NZR112" s="420"/>
      <c r="NZS112" s="420"/>
      <c r="NZT112" s="420"/>
      <c r="NZU112" s="420"/>
      <c r="NZV112" s="420"/>
      <c r="NZW112" s="420"/>
      <c r="NZX112" s="420"/>
      <c r="NZY112" s="420"/>
      <c r="NZZ112" s="420"/>
      <c r="OAA112" s="420"/>
      <c r="OAB112" s="420"/>
      <c r="OAC112" s="420"/>
      <c r="OAD112" s="420"/>
      <c r="OAE112" s="420"/>
      <c r="OAF112" s="420"/>
      <c r="OAG112" s="420"/>
      <c r="OAH112" s="420"/>
      <c r="OAI112" s="420"/>
      <c r="OAJ112" s="420"/>
      <c r="OAK112" s="420"/>
      <c r="OAL112" s="420"/>
      <c r="OAM112" s="420"/>
      <c r="OAN112" s="420"/>
      <c r="OAO112" s="420"/>
      <c r="OAP112" s="420"/>
      <c r="OAQ112" s="420"/>
      <c r="OAR112" s="420"/>
      <c r="OAS112" s="420"/>
      <c r="OAT112" s="420"/>
      <c r="OAU112" s="420"/>
      <c r="OAV112" s="420"/>
      <c r="OAW112" s="420"/>
      <c r="OAX112" s="420"/>
      <c r="OAY112" s="420"/>
      <c r="OAZ112" s="420"/>
      <c r="OBA112" s="420"/>
      <c r="OBB112" s="420"/>
      <c r="OBC112" s="420"/>
      <c r="OBD112" s="420"/>
      <c r="OBE112" s="420"/>
      <c r="OBF112" s="420"/>
      <c r="OBG112" s="420"/>
      <c r="OBH112" s="420"/>
      <c r="OBI112" s="420"/>
      <c r="OBJ112" s="420"/>
      <c r="OBK112" s="420"/>
      <c r="OBL112" s="420"/>
      <c r="OBM112" s="420"/>
      <c r="OBN112" s="420"/>
      <c r="OBO112" s="420"/>
      <c r="OBP112" s="420"/>
      <c r="OBQ112" s="420"/>
      <c r="OBR112" s="420"/>
      <c r="OBS112" s="420"/>
      <c r="OBT112" s="420"/>
      <c r="OBU112" s="420"/>
      <c r="OBV112" s="420"/>
      <c r="OBW112" s="420"/>
      <c r="OBX112" s="420"/>
      <c r="OBY112" s="420"/>
      <c r="OBZ112" s="420"/>
      <c r="OCA112" s="420"/>
      <c r="OCB112" s="420"/>
      <c r="OCC112" s="420"/>
      <c r="OCD112" s="420"/>
      <c r="OCE112" s="420"/>
      <c r="OCF112" s="420"/>
      <c r="OCG112" s="420"/>
      <c r="OCH112" s="420"/>
      <c r="OCI112" s="420"/>
      <c r="OCJ112" s="420"/>
      <c r="OCK112" s="420"/>
      <c r="OCL112" s="420"/>
      <c r="OCM112" s="420"/>
      <c r="OCN112" s="420"/>
      <c r="OCO112" s="420"/>
      <c r="OCP112" s="420"/>
      <c r="OCQ112" s="420"/>
      <c r="OCR112" s="420"/>
      <c r="OCS112" s="420"/>
      <c r="OCT112" s="420"/>
      <c r="OCU112" s="420"/>
      <c r="OCV112" s="420"/>
      <c r="OCW112" s="420"/>
      <c r="OCX112" s="420"/>
      <c r="OCY112" s="420"/>
      <c r="OCZ112" s="420"/>
      <c r="ODA112" s="420"/>
      <c r="ODB112" s="420"/>
      <c r="ODC112" s="420"/>
      <c r="ODD112" s="420"/>
      <c r="ODE112" s="420"/>
      <c r="ODF112" s="420"/>
      <c r="ODG112" s="420"/>
      <c r="ODH112" s="420"/>
      <c r="ODI112" s="420"/>
      <c r="ODJ112" s="420"/>
      <c r="ODK112" s="420"/>
      <c r="ODL112" s="420"/>
      <c r="ODM112" s="420"/>
      <c r="ODN112" s="420"/>
      <c r="ODO112" s="420"/>
      <c r="ODP112" s="420"/>
      <c r="ODQ112" s="420"/>
      <c r="ODR112" s="420"/>
      <c r="ODS112" s="420"/>
      <c r="ODT112" s="420"/>
      <c r="ODU112" s="420"/>
      <c r="ODV112" s="420"/>
      <c r="ODW112" s="420"/>
      <c r="ODX112" s="420"/>
      <c r="ODY112" s="420"/>
      <c r="ODZ112" s="420"/>
      <c r="OEA112" s="420"/>
      <c r="OEB112" s="420"/>
      <c r="OEC112" s="420"/>
      <c r="OED112" s="420"/>
      <c r="OEE112" s="420"/>
      <c r="OEF112" s="420"/>
      <c r="OEG112" s="420"/>
      <c r="OEH112" s="420"/>
      <c r="OEI112" s="420"/>
      <c r="OEJ112" s="420"/>
      <c r="OEK112" s="420"/>
      <c r="OEL112" s="420"/>
      <c r="OEM112" s="420"/>
      <c r="OEN112" s="420"/>
      <c r="OEO112" s="420"/>
      <c r="OEP112" s="420"/>
      <c r="OEQ112" s="420"/>
      <c r="OER112" s="420"/>
      <c r="OES112" s="420"/>
      <c r="OET112" s="420"/>
      <c r="OEU112" s="420"/>
      <c r="OEV112" s="420"/>
      <c r="OEW112" s="420"/>
      <c r="OEX112" s="420"/>
      <c r="OEY112" s="420"/>
      <c r="OEZ112" s="420"/>
      <c r="OFA112" s="420"/>
      <c r="OFB112" s="420"/>
      <c r="OFC112" s="420"/>
      <c r="OFD112" s="420"/>
      <c r="OFE112" s="420"/>
      <c r="OFF112" s="420"/>
      <c r="OFG112" s="420"/>
      <c r="OFH112" s="420"/>
      <c r="OFI112" s="420"/>
      <c r="OFJ112" s="420"/>
      <c r="OFK112" s="420"/>
      <c r="OFL112" s="420"/>
      <c r="OFM112" s="420"/>
      <c r="OFN112" s="420"/>
      <c r="OFO112" s="420"/>
      <c r="OFP112" s="420"/>
      <c r="OFQ112" s="420"/>
      <c r="OFR112" s="420"/>
      <c r="OFS112" s="420"/>
      <c r="OFT112" s="420"/>
      <c r="OFU112" s="420"/>
      <c r="OFV112" s="420"/>
      <c r="OFW112" s="420"/>
      <c r="OFX112" s="420"/>
      <c r="OFY112" s="420"/>
      <c r="OFZ112" s="420"/>
      <c r="OGA112" s="420"/>
      <c r="OGB112" s="420"/>
      <c r="OGC112" s="420"/>
      <c r="OGD112" s="420"/>
      <c r="OGE112" s="420"/>
      <c r="OGF112" s="420"/>
      <c r="OGG112" s="420"/>
      <c r="OGH112" s="420"/>
      <c r="OGI112" s="420"/>
      <c r="OGJ112" s="420"/>
      <c r="OGK112" s="420"/>
      <c r="OGL112" s="420"/>
      <c r="OGM112" s="420"/>
      <c r="OGN112" s="420"/>
      <c r="OGO112" s="420"/>
      <c r="OGP112" s="420"/>
      <c r="OGQ112" s="420"/>
      <c r="OGR112" s="420"/>
      <c r="OGS112" s="420"/>
      <c r="OGT112" s="420"/>
      <c r="OGU112" s="420"/>
      <c r="OGV112" s="420"/>
      <c r="OGW112" s="420"/>
      <c r="OGX112" s="420"/>
      <c r="OGY112" s="420"/>
      <c r="OGZ112" s="420"/>
      <c r="OHA112" s="420"/>
      <c r="OHB112" s="420"/>
      <c r="OHC112" s="420"/>
      <c r="OHD112" s="420"/>
      <c r="OHE112" s="420"/>
      <c r="OHF112" s="420"/>
      <c r="OHG112" s="420"/>
      <c r="OHH112" s="420"/>
      <c r="OHI112" s="420"/>
      <c r="OHJ112" s="420"/>
      <c r="OHK112" s="420"/>
      <c r="OHL112" s="420"/>
      <c r="OHM112" s="420"/>
      <c r="OHN112" s="420"/>
      <c r="OHO112" s="420"/>
      <c r="OHP112" s="420"/>
      <c r="OHQ112" s="420"/>
      <c r="OHR112" s="420"/>
      <c r="OHS112" s="420"/>
      <c r="OHT112" s="420"/>
      <c r="OHU112" s="420"/>
      <c r="OHV112" s="420"/>
      <c r="OHW112" s="420"/>
      <c r="OHX112" s="420"/>
      <c r="OHY112" s="420"/>
      <c r="OHZ112" s="420"/>
      <c r="OIA112" s="420"/>
      <c r="OIB112" s="420"/>
      <c r="OIC112" s="420"/>
      <c r="OID112" s="420"/>
      <c r="OIE112" s="420"/>
      <c r="OIF112" s="420"/>
      <c r="OIG112" s="420"/>
      <c r="OIH112" s="420"/>
      <c r="OII112" s="420"/>
      <c r="OIJ112" s="420"/>
      <c r="OIK112" s="420"/>
      <c r="OIL112" s="420"/>
      <c r="OIM112" s="420"/>
      <c r="OIN112" s="420"/>
      <c r="OIO112" s="420"/>
      <c r="OIP112" s="420"/>
      <c r="OIQ112" s="420"/>
      <c r="OIR112" s="420"/>
      <c r="OIS112" s="420"/>
      <c r="OIT112" s="420"/>
      <c r="OIU112" s="420"/>
      <c r="OIV112" s="420"/>
      <c r="OIW112" s="420"/>
      <c r="OIX112" s="420"/>
      <c r="OIY112" s="420"/>
      <c r="OIZ112" s="420"/>
      <c r="OJA112" s="420"/>
      <c r="OJB112" s="420"/>
      <c r="OJC112" s="420"/>
      <c r="OJD112" s="420"/>
      <c r="OJE112" s="420"/>
      <c r="OJF112" s="420"/>
      <c r="OJG112" s="420"/>
      <c r="OJH112" s="420"/>
      <c r="OJI112" s="420"/>
      <c r="OJJ112" s="420"/>
      <c r="OJK112" s="420"/>
      <c r="OJL112" s="420"/>
      <c r="OJM112" s="420"/>
      <c r="OJN112" s="420"/>
      <c r="OJO112" s="420"/>
      <c r="OJP112" s="420"/>
      <c r="OJQ112" s="420"/>
      <c r="OJR112" s="420"/>
      <c r="OJS112" s="420"/>
      <c r="OJT112" s="420"/>
      <c r="OJU112" s="420"/>
      <c r="OJV112" s="420"/>
      <c r="OJW112" s="420"/>
      <c r="OJX112" s="420"/>
      <c r="OJY112" s="420"/>
      <c r="OJZ112" s="420"/>
      <c r="OKA112" s="420"/>
      <c r="OKB112" s="420"/>
      <c r="OKC112" s="420"/>
      <c r="OKD112" s="420"/>
      <c r="OKE112" s="420"/>
      <c r="OKF112" s="420"/>
      <c r="OKG112" s="420"/>
      <c r="OKH112" s="420"/>
      <c r="OKI112" s="420"/>
      <c r="OKJ112" s="420"/>
      <c r="OKK112" s="420"/>
      <c r="OKL112" s="420"/>
      <c r="OKM112" s="420"/>
      <c r="OKN112" s="420"/>
      <c r="OKO112" s="420"/>
      <c r="OKP112" s="420"/>
      <c r="OKQ112" s="420"/>
      <c r="OKR112" s="420"/>
      <c r="OKS112" s="420"/>
      <c r="OKT112" s="420"/>
      <c r="OKU112" s="420"/>
      <c r="OKV112" s="420"/>
      <c r="OKW112" s="420"/>
      <c r="OKX112" s="420"/>
      <c r="OKY112" s="420"/>
      <c r="OKZ112" s="420"/>
      <c r="OLA112" s="420"/>
      <c r="OLB112" s="420"/>
      <c r="OLC112" s="420"/>
      <c r="OLD112" s="420"/>
      <c r="OLE112" s="420"/>
      <c r="OLF112" s="420"/>
      <c r="OLG112" s="420"/>
      <c r="OLH112" s="420"/>
      <c r="OLI112" s="420"/>
      <c r="OLJ112" s="420"/>
      <c r="OLK112" s="420"/>
      <c r="OLL112" s="420"/>
      <c r="OLM112" s="420"/>
      <c r="OLN112" s="420"/>
      <c r="OLO112" s="420"/>
      <c r="OLP112" s="420"/>
      <c r="OLQ112" s="420"/>
      <c r="OLR112" s="420"/>
      <c r="OLS112" s="420"/>
      <c r="OLT112" s="420"/>
      <c r="OLU112" s="420"/>
      <c r="OLV112" s="420"/>
      <c r="OLW112" s="420"/>
      <c r="OLX112" s="420"/>
      <c r="OLY112" s="420"/>
      <c r="OLZ112" s="420"/>
      <c r="OMA112" s="420"/>
      <c r="OMB112" s="420"/>
      <c r="OMC112" s="420"/>
      <c r="OMD112" s="420"/>
      <c r="OME112" s="420"/>
      <c r="OMF112" s="420"/>
      <c r="OMG112" s="420"/>
      <c r="OMH112" s="420"/>
      <c r="OMI112" s="420"/>
      <c r="OMJ112" s="420"/>
      <c r="OMK112" s="420"/>
      <c r="OML112" s="420"/>
      <c r="OMM112" s="420"/>
      <c r="OMN112" s="420"/>
      <c r="OMO112" s="420"/>
      <c r="OMP112" s="420"/>
      <c r="OMQ112" s="420"/>
      <c r="OMR112" s="420"/>
      <c r="OMS112" s="420"/>
      <c r="OMT112" s="420"/>
      <c r="OMU112" s="420"/>
      <c r="OMV112" s="420"/>
      <c r="OMW112" s="420"/>
      <c r="OMX112" s="420"/>
      <c r="OMY112" s="420"/>
      <c r="OMZ112" s="420"/>
      <c r="ONA112" s="420"/>
      <c r="ONB112" s="420"/>
      <c r="ONC112" s="420"/>
      <c r="OND112" s="420"/>
      <c r="ONE112" s="420"/>
      <c r="ONF112" s="420"/>
      <c r="ONG112" s="420"/>
      <c r="ONH112" s="420"/>
      <c r="ONI112" s="420"/>
      <c r="ONJ112" s="420"/>
      <c r="ONK112" s="420"/>
      <c r="ONL112" s="420"/>
      <c r="ONM112" s="420"/>
      <c r="ONN112" s="420"/>
      <c r="ONO112" s="420"/>
      <c r="ONP112" s="420"/>
      <c r="ONQ112" s="420"/>
      <c r="ONR112" s="420"/>
      <c r="ONS112" s="420"/>
      <c r="ONT112" s="420"/>
      <c r="ONU112" s="420"/>
      <c r="ONV112" s="420"/>
      <c r="ONW112" s="420"/>
      <c r="ONX112" s="420"/>
      <c r="ONY112" s="420"/>
      <c r="ONZ112" s="420"/>
      <c r="OOA112" s="420"/>
      <c r="OOB112" s="420"/>
      <c r="OOC112" s="420"/>
      <c r="OOD112" s="420"/>
      <c r="OOE112" s="420"/>
      <c r="OOF112" s="420"/>
      <c r="OOG112" s="420"/>
      <c r="OOH112" s="420"/>
      <c r="OOI112" s="420"/>
      <c r="OOJ112" s="420"/>
      <c r="OOK112" s="420"/>
      <c r="OOL112" s="420"/>
      <c r="OOM112" s="420"/>
      <c r="OON112" s="420"/>
      <c r="OOO112" s="420"/>
      <c r="OOP112" s="420"/>
      <c r="OOQ112" s="420"/>
      <c r="OOR112" s="420"/>
      <c r="OOS112" s="420"/>
      <c r="OOT112" s="420"/>
      <c r="OOU112" s="420"/>
      <c r="OOV112" s="420"/>
      <c r="OOW112" s="420"/>
      <c r="OOX112" s="420"/>
      <c r="OOY112" s="420"/>
      <c r="OOZ112" s="420"/>
      <c r="OPA112" s="420"/>
      <c r="OPB112" s="420"/>
      <c r="OPC112" s="420"/>
      <c r="OPD112" s="420"/>
      <c r="OPE112" s="420"/>
      <c r="OPF112" s="420"/>
      <c r="OPG112" s="420"/>
      <c r="OPH112" s="420"/>
      <c r="OPI112" s="420"/>
      <c r="OPJ112" s="420"/>
      <c r="OPK112" s="420"/>
      <c r="OPL112" s="420"/>
      <c r="OPM112" s="420"/>
      <c r="OPN112" s="420"/>
      <c r="OPO112" s="420"/>
      <c r="OPP112" s="420"/>
      <c r="OPQ112" s="420"/>
      <c r="OPR112" s="420"/>
      <c r="OPS112" s="420"/>
      <c r="OPT112" s="420"/>
      <c r="OPU112" s="420"/>
      <c r="OPV112" s="420"/>
      <c r="OPW112" s="420"/>
      <c r="OPX112" s="420"/>
      <c r="OPY112" s="420"/>
      <c r="OPZ112" s="420"/>
      <c r="OQA112" s="420"/>
      <c r="OQB112" s="420"/>
      <c r="OQC112" s="420"/>
      <c r="OQD112" s="420"/>
      <c r="OQE112" s="420"/>
      <c r="OQF112" s="420"/>
      <c r="OQG112" s="420"/>
      <c r="OQH112" s="420"/>
      <c r="OQI112" s="420"/>
      <c r="OQJ112" s="420"/>
      <c r="OQK112" s="420"/>
      <c r="OQL112" s="420"/>
      <c r="OQM112" s="420"/>
      <c r="OQN112" s="420"/>
      <c r="OQO112" s="420"/>
      <c r="OQP112" s="420"/>
      <c r="OQQ112" s="420"/>
      <c r="OQR112" s="420"/>
      <c r="OQS112" s="420"/>
      <c r="OQT112" s="420"/>
      <c r="OQU112" s="420"/>
      <c r="OQV112" s="420"/>
      <c r="OQW112" s="420"/>
      <c r="OQX112" s="420"/>
      <c r="OQY112" s="420"/>
      <c r="OQZ112" s="420"/>
      <c r="ORA112" s="420"/>
      <c r="ORB112" s="420"/>
      <c r="ORC112" s="420"/>
      <c r="ORD112" s="420"/>
      <c r="ORE112" s="420"/>
      <c r="ORF112" s="420"/>
      <c r="ORG112" s="420"/>
      <c r="ORH112" s="420"/>
      <c r="ORI112" s="420"/>
      <c r="ORJ112" s="420"/>
      <c r="ORK112" s="420"/>
      <c r="ORL112" s="420"/>
      <c r="ORM112" s="420"/>
      <c r="ORN112" s="420"/>
      <c r="ORO112" s="420"/>
      <c r="ORP112" s="420"/>
      <c r="ORQ112" s="420"/>
      <c r="ORR112" s="420"/>
      <c r="ORS112" s="420"/>
      <c r="ORT112" s="420"/>
      <c r="ORU112" s="420"/>
      <c r="ORV112" s="420"/>
      <c r="ORW112" s="420"/>
      <c r="ORX112" s="420"/>
      <c r="ORY112" s="420"/>
      <c r="ORZ112" s="420"/>
      <c r="OSA112" s="420"/>
      <c r="OSB112" s="420"/>
      <c r="OSC112" s="420"/>
      <c r="OSD112" s="420"/>
      <c r="OSE112" s="420"/>
      <c r="OSF112" s="420"/>
      <c r="OSG112" s="420"/>
      <c r="OSH112" s="420"/>
      <c r="OSI112" s="420"/>
      <c r="OSJ112" s="420"/>
      <c r="OSK112" s="420"/>
      <c r="OSL112" s="420"/>
      <c r="OSM112" s="420"/>
      <c r="OSN112" s="420"/>
      <c r="OSO112" s="420"/>
      <c r="OSP112" s="420"/>
      <c r="OSQ112" s="420"/>
      <c r="OSR112" s="420"/>
      <c r="OSS112" s="420"/>
      <c r="OST112" s="420"/>
      <c r="OSU112" s="420"/>
      <c r="OSV112" s="420"/>
      <c r="OSW112" s="420"/>
      <c r="OSX112" s="420"/>
      <c r="OSY112" s="420"/>
      <c r="OSZ112" s="420"/>
      <c r="OTA112" s="420"/>
      <c r="OTB112" s="420"/>
      <c r="OTC112" s="420"/>
      <c r="OTD112" s="420"/>
      <c r="OTE112" s="420"/>
      <c r="OTF112" s="420"/>
      <c r="OTG112" s="420"/>
      <c r="OTH112" s="420"/>
      <c r="OTI112" s="420"/>
      <c r="OTJ112" s="420"/>
      <c r="OTK112" s="420"/>
      <c r="OTL112" s="420"/>
      <c r="OTM112" s="420"/>
      <c r="OTN112" s="420"/>
      <c r="OTO112" s="420"/>
      <c r="OTP112" s="420"/>
      <c r="OTQ112" s="420"/>
      <c r="OTR112" s="420"/>
      <c r="OTS112" s="420"/>
      <c r="OTT112" s="420"/>
      <c r="OTU112" s="420"/>
      <c r="OTV112" s="420"/>
      <c r="OTW112" s="420"/>
      <c r="OTX112" s="420"/>
      <c r="OTY112" s="420"/>
      <c r="OTZ112" s="420"/>
      <c r="OUA112" s="420"/>
      <c r="OUB112" s="420"/>
      <c r="OUC112" s="420"/>
      <c r="OUD112" s="420"/>
      <c r="OUE112" s="420"/>
      <c r="OUF112" s="420"/>
      <c r="OUG112" s="420"/>
      <c r="OUH112" s="420"/>
      <c r="OUI112" s="420"/>
      <c r="OUJ112" s="420"/>
      <c r="OUK112" s="420"/>
      <c r="OUL112" s="420"/>
      <c r="OUM112" s="420"/>
      <c r="OUN112" s="420"/>
      <c r="OUO112" s="420"/>
      <c r="OUP112" s="420"/>
      <c r="OUQ112" s="420"/>
      <c r="OUR112" s="420"/>
      <c r="OUS112" s="420"/>
      <c r="OUT112" s="420"/>
      <c r="OUU112" s="420"/>
      <c r="OUV112" s="420"/>
      <c r="OUW112" s="420"/>
      <c r="OUX112" s="420"/>
      <c r="OUY112" s="420"/>
      <c r="OUZ112" s="420"/>
      <c r="OVA112" s="420"/>
      <c r="OVB112" s="420"/>
      <c r="OVC112" s="420"/>
      <c r="OVD112" s="420"/>
      <c r="OVE112" s="420"/>
      <c r="OVF112" s="420"/>
      <c r="OVG112" s="420"/>
      <c r="OVH112" s="420"/>
      <c r="OVI112" s="420"/>
      <c r="OVJ112" s="420"/>
      <c r="OVK112" s="420"/>
      <c r="OVL112" s="420"/>
      <c r="OVM112" s="420"/>
      <c r="OVN112" s="420"/>
      <c r="OVO112" s="420"/>
      <c r="OVP112" s="420"/>
      <c r="OVQ112" s="420"/>
      <c r="OVR112" s="420"/>
      <c r="OVS112" s="420"/>
      <c r="OVT112" s="420"/>
      <c r="OVU112" s="420"/>
      <c r="OVV112" s="420"/>
      <c r="OVW112" s="420"/>
      <c r="OVX112" s="420"/>
      <c r="OVY112" s="420"/>
      <c r="OVZ112" s="420"/>
      <c r="OWA112" s="420"/>
      <c r="OWB112" s="420"/>
      <c r="OWC112" s="420"/>
      <c r="OWD112" s="420"/>
      <c r="OWE112" s="420"/>
      <c r="OWF112" s="420"/>
      <c r="OWG112" s="420"/>
      <c r="OWH112" s="420"/>
      <c r="OWI112" s="420"/>
      <c r="OWJ112" s="420"/>
      <c r="OWK112" s="420"/>
      <c r="OWL112" s="420"/>
      <c r="OWM112" s="420"/>
      <c r="OWN112" s="420"/>
      <c r="OWO112" s="420"/>
      <c r="OWP112" s="420"/>
      <c r="OWQ112" s="420"/>
      <c r="OWR112" s="420"/>
      <c r="OWS112" s="420"/>
      <c r="OWT112" s="420"/>
      <c r="OWU112" s="420"/>
      <c r="OWV112" s="420"/>
      <c r="OWW112" s="420"/>
      <c r="OWX112" s="420"/>
      <c r="OWY112" s="420"/>
      <c r="OWZ112" s="420"/>
      <c r="OXA112" s="420"/>
      <c r="OXB112" s="420"/>
      <c r="OXC112" s="420"/>
      <c r="OXD112" s="420"/>
      <c r="OXE112" s="420"/>
      <c r="OXF112" s="420"/>
      <c r="OXG112" s="420"/>
      <c r="OXH112" s="420"/>
      <c r="OXI112" s="420"/>
      <c r="OXJ112" s="420"/>
      <c r="OXK112" s="420"/>
      <c r="OXL112" s="420"/>
      <c r="OXM112" s="420"/>
      <c r="OXN112" s="420"/>
      <c r="OXO112" s="420"/>
      <c r="OXP112" s="420"/>
      <c r="OXQ112" s="420"/>
      <c r="OXR112" s="420"/>
      <c r="OXS112" s="420"/>
      <c r="OXT112" s="420"/>
      <c r="OXU112" s="420"/>
      <c r="OXV112" s="420"/>
      <c r="OXW112" s="420"/>
      <c r="OXX112" s="420"/>
      <c r="OXY112" s="420"/>
      <c r="OXZ112" s="420"/>
      <c r="OYA112" s="420"/>
      <c r="OYB112" s="420"/>
      <c r="OYC112" s="420"/>
      <c r="OYD112" s="420"/>
      <c r="OYE112" s="420"/>
      <c r="OYF112" s="420"/>
      <c r="OYG112" s="420"/>
      <c r="OYH112" s="420"/>
      <c r="OYI112" s="420"/>
      <c r="OYJ112" s="420"/>
      <c r="OYK112" s="420"/>
      <c r="OYL112" s="420"/>
      <c r="OYM112" s="420"/>
      <c r="OYN112" s="420"/>
      <c r="OYO112" s="420"/>
      <c r="OYP112" s="420"/>
      <c r="OYQ112" s="420"/>
      <c r="OYR112" s="420"/>
      <c r="OYS112" s="420"/>
      <c r="OYT112" s="420"/>
      <c r="OYU112" s="420"/>
      <c r="OYV112" s="420"/>
      <c r="OYW112" s="420"/>
      <c r="OYX112" s="420"/>
      <c r="OYY112" s="420"/>
      <c r="OYZ112" s="420"/>
      <c r="OZA112" s="420"/>
      <c r="OZB112" s="420"/>
      <c r="OZC112" s="420"/>
      <c r="OZD112" s="420"/>
      <c r="OZE112" s="420"/>
      <c r="OZF112" s="420"/>
      <c r="OZG112" s="420"/>
      <c r="OZH112" s="420"/>
      <c r="OZI112" s="420"/>
      <c r="OZJ112" s="420"/>
      <c r="OZK112" s="420"/>
      <c r="OZL112" s="420"/>
      <c r="OZM112" s="420"/>
      <c r="OZN112" s="420"/>
      <c r="OZO112" s="420"/>
      <c r="OZP112" s="420"/>
      <c r="OZQ112" s="420"/>
      <c r="OZR112" s="420"/>
      <c r="OZS112" s="420"/>
      <c r="OZT112" s="420"/>
      <c r="OZU112" s="420"/>
      <c r="OZV112" s="420"/>
      <c r="OZW112" s="420"/>
      <c r="OZX112" s="420"/>
      <c r="OZY112" s="420"/>
      <c r="OZZ112" s="420"/>
      <c r="PAA112" s="420"/>
      <c r="PAB112" s="420"/>
      <c r="PAC112" s="420"/>
      <c r="PAD112" s="420"/>
      <c r="PAE112" s="420"/>
      <c r="PAF112" s="420"/>
      <c r="PAG112" s="420"/>
      <c r="PAH112" s="420"/>
      <c r="PAI112" s="420"/>
      <c r="PAJ112" s="420"/>
      <c r="PAK112" s="420"/>
      <c r="PAL112" s="420"/>
      <c r="PAM112" s="420"/>
      <c r="PAN112" s="420"/>
      <c r="PAO112" s="420"/>
      <c r="PAP112" s="420"/>
      <c r="PAQ112" s="420"/>
      <c r="PAR112" s="420"/>
      <c r="PAS112" s="420"/>
      <c r="PAT112" s="420"/>
      <c r="PAU112" s="420"/>
      <c r="PAV112" s="420"/>
      <c r="PAW112" s="420"/>
      <c r="PAX112" s="420"/>
      <c r="PAY112" s="420"/>
      <c r="PAZ112" s="420"/>
      <c r="PBA112" s="420"/>
      <c r="PBB112" s="420"/>
      <c r="PBC112" s="420"/>
      <c r="PBD112" s="420"/>
      <c r="PBE112" s="420"/>
      <c r="PBF112" s="420"/>
      <c r="PBG112" s="420"/>
      <c r="PBH112" s="420"/>
      <c r="PBI112" s="420"/>
      <c r="PBJ112" s="420"/>
      <c r="PBK112" s="420"/>
      <c r="PBL112" s="420"/>
      <c r="PBM112" s="420"/>
      <c r="PBN112" s="420"/>
      <c r="PBO112" s="420"/>
      <c r="PBP112" s="420"/>
      <c r="PBQ112" s="420"/>
      <c r="PBR112" s="420"/>
      <c r="PBS112" s="420"/>
      <c r="PBT112" s="420"/>
      <c r="PBU112" s="420"/>
      <c r="PBV112" s="420"/>
      <c r="PBW112" s="420"/>
      <c r="PBX112" s="420"/>
      <c r="PBY112" s="420"/>
      <c r="PBZ112" s="420"/>
      <c r="PCA112" s="420"/>
      <c r="PCB112" s="420"/>
      <c r="PCC112" s="420"/>
      <c r="PCD112" s="420"/>
      <c r="PCE112" s="420"/>
      <c r="PCF112" s="420"/>
      <c r="PCG112" s="420"/>
      <c r="PCH112" s="420"/>
      <c r="PCI112" s="420"/>
      <c r="PCJ112" s="420"/>
      <c r="PCK112" s="420"/>
      <c r="PCL112" s="420"/>
      <c r="PCM112" s="420"/>
      <c r="PCN112" s="420"/>
      <c r="PCO112" s="420"/>
      <c r="PCP112" s="420"/>
      <c r="PCQ112" s="420"/>
      <c r="PCR112" s="420"/>
      <c r="PCS112" s="420"/>
      <c r="PCT112" s="420"/>
      <c r="PCU112" s="420"/>
      <c r="PCV112" s="420"/>
      <c r="PCW112" s="420"/>
      <c r="PCX112" s="420"/>
      <c r="PCY112" s="420"/>
      <c r="PCZ112" s="420"/>
      <c r="PDA112" s="420"/>
      <c r="PDB112" s="420"/>
      <c r="PDC112" s="420"/>
      <c r="PDD112" s="420"/>
      <c r="PDE112" s="420"/>
      <c r="PDF112" s="420"/>
      <c r="PDG112" s="420"/>
      <c r="PDH112" s="420"/>
      <c r="PDI112" s="420"/>
      <c r="PDJ112" s="420"/>
      <c r="PDK112" s="420"/>
      <c r="PDL112" s="420"/>
      <c r="PDM112" s="420"/>
      <c r="PDN112" s="420"/>
      <c r="PDO112" s="420"/>
      <c r="PDP112" s="420"/>
      <c r="PDQ112" s="420"/>
      <c r="PDR112" s="420"/>
      <c r="PDS112" s="420"/>
      <c r="PDT112" s="420"/>
      <c r="PDU112" s="420"/>
      <c r="PDV112" s="420"/>
      <c r="PDW112" s="420"/>
      <c r="PDX112" s="420"/>
      <c r="PDY112" s="420"/>
      <c r="PDZ112" s="420"/>
      <c r="PEA112" s="420"/>
      <c r="PEB112" s="420"/>
      <c r="PEC112" s="420"/>
      <c r="PED112" s="420"/>
      <c r="PEE112" s="420"/>
      <c r="PEF112" s="420"/>
      <c r="PEG112" s="420"/>
      <c r="PEH112" s="420"/>
      <c r="PEI112" s="420"/>
      <c r="PEJ112" s="420"/>
      <c r="PEK112" s="420"/>
      <c r="PEL112" s="420"/>
      <c r="PEM112" s="420"/>
      <c r="PEN112" s="420"/>
      <c r="PEO112" s="420"/>
      <c r="PEP112" s="420"/>
      <c r="PEQ112" s="420"/>
      <c r="PER112" s="420"/>
      <c r="PES112" s="420"/>
      <c r="PET112" s="420"/>
      <c r="PEU112" s="420"/>
      <c r="PEV112" s="420"/>
      <c r="PEW112" s="420"/>
      <c r="PEX112" s="420"/>
      <c r="PEY112" s="420"/>
      <c r="PEZ112" s="420"/>
      <c r="PFA112" s="420"/>
      <c r="PFB112" s="420"/>
      <c r="PFC112" s="420"/>
      <c r="PFD112" s="420"/>
      <c r="PFE112" s="420"/>
      <c r="PFF112" s="420"/>
      <c r="PFG112" s="420"/>
      <c r="PFH112" s="420"/>
      <c r="PFI112" s="420"/>
      <c r="PFJ112" s="420"/>
      <c r="PFK112" s="420"/>
      <c r="PFL112" s="420"/>
      <c r="PFM112" s="420"/>
      <c r="PFN112" s="420"/>
      <c r="PFO112" s="420"/>
      <c r="PFP112" s="420"/>
      <c r="PFQ112" s="420"/>
      <c r="PFR112" s="420"/>
      <c r="PFS112" s="420"/>
      <c r="PFT112" s="420"/>
      <c r="PFU112" s="420"/>
      <c r="PFV112" s="420"/>
      <c r="PFW112" s="420"/>
      <c r="PFX112" s="420"/>
      <c r="PFY112" s="420"/>
      <c r="PFZ112" s="420"/>
      <c r="PGA112" s="420"/>
      <c r="PGB112" s="420"/>
      <c r="PGC112" s="420"/>
      <c r="PGD112" s="420"/>
      <c r="PGE112" s="420"/>
      <c r="PGF112" s="420"/>
      <c r="PGG112" s="420"/>
      <c r="PGH112" s="420"/>
      <c r="PGI112" s="420"/>
      <c r="PGJ112" s="420"/>
      <c r="PGK112" s="420"/>
      <c r="PGL112" s="420"/>
      <c r="PGM112" s="420"/>
      <c r="PGN112" s="420"/>
      <c r="PGO112" s="420"/>
      <c r="PGP112" s="420"/>
      <c r="PGQ112" s="420"/>
      <c r="PGR112" s="420"/>
      <c r="PGS112" s="420"/>
      <c r="PGT112" s="420"/>
      <c r="PGU112" s="420"/>
      <c r="PGV112" s="420"/>
      <c r="PGW112" s="420"/>
      <c r="PGX112" s="420"/>
      <c r="PGY112" s="420"/>
      <c r="PGZ112" s="420"/>
      <c r="PHA112" s="420"/>
      <c r="PHB112" s="420"/>
      <c r="PHC112" s="420"/>
      <c r="PHD112" s="420"/>
      <c r="PHE112" s="420"/>
      <c r="PHF112" s="420"/>
      <c r="PHG112" s="420"/>
      <c r="PHH112" s="420"/>
      <c r="PHI112" s="420"/>
      <c r="PHJ112" s="420"/>
      <c r="PHK112" s="420"/>
      <c r="PHL112" s="420"/>
      <c r="PHM112" s="420"/>
      <c r="PHN112" s="420"/>
      <c r="PHO112" s="420"/>
      <c r="PHP112" s="420"/>
      <c r="PHQ112" s="420"/>
      <c r="PHR112" s="420"/>
      <c r="PHS112" s="420"/>
      <c r="PHT112" s="420"/>
      <c r="PHU112" s="420"/>
      <c r="PHV112" s="420"/>
      <c r="PHW112" s="420"/>
      <c r="PHX112" s="420"/>
      <c r="PHY112" s="420"/>
      <c r="PHZ112" s="420"/>
      <c r="PIA112" s="420"/>
      <c r="PIB112" s="420"/>
      <c r="PIC112" s="420"/>
      <c r="PID112" s="420"/>
      <c r="PIE112" s="420"/>
      <c r="PIF112" s="420"/>
      <c r="PIG112" s="420"/>
      <c r="PIH112" s="420"/>
      <c r="PII112" s="420"/>
      <c r="PIJ112" s="420"/>
      <c r="PIK112" s="420"/>
      <c r="PIL112" s="420"/>
      <c r="PIM112" s="420"/>
      <c r="PIN112" s="420"/>
      <c r="PIO112" s="420"/>
      <c r="PIP112" s="420"/>
      <c r="PIQ112" s="420"/>
      <c r="PIR112" s="420"/>
      <c r="PIS112" s="420"/>
      <c r="PIT112" s="420"/>
      <c r="PIU112" s="420"/>
      <c r="PIV112" s="420"/>
      <c r="PIW112" s="420"/>
      <c r="PIX112" s="420"/>
      <c r="PIY112" s="420"/>
      <c r="PIZ112" s="420"/>
      <c r="PJA112" s="420"/>
      <c r="PJB112" s="420"/>
      <c r="PJC112" s="420"/>
      <c r="PJD112" s="420"/>
      <c r="PJE112" s="420"/>
      <c r="PJF112" s="420"/>
      <c r="PJG112" s="420"/>
      <c r="PJH112" s="420"/>
      <c r="PJI112" s="420"/>
      <c r="PJJ112" s="420"/>
      <c r="PJK112" s="420"/>
      <c r="PJL112" s="420"/>
      <c r="PJM112" s="420"/>
      <c r="PJN112" s="420"/>
      <c r="PJO112" s="420"/>
      <c r="PJP112" s="420"/>
      <c r="PJQ112" s="420"/>
      <c r="PJR112" s="420"/>
      <c r="PJS112" s="420"/>
      <c r="PJT112" s="420"/>
      <c r="PJU112" s="420"/>
      <c r="PJV112" s="420"/>
      <c r="PJW112" s="420"/>
      <c r="PJX112" s="420"/>
      <c r="PJY112" s="420"/>
      <c r="PJZ112" s="420"/>
      <c r="PKA112" s="420"/>
      <c r="PKB112" s="420"/>
      <c r="PKC112" s="420"/>
      <c r="PKD112" s="420"/>
      <c r="PKE112" s="420"/>
      <c r="PKF112" s="420"/>
      <c r="PKG112" s="420"/>
      <c r="PKH112" s="420"/>
      <c r="PKI112" s="420"/>
      <c r="PKJ112" s="420"/>
      <c r="PKK112" s="420"/>
      <c r="PKL112" s="420"/>
      <c r="PKM112" s="420"/>
      <c r="PKN112" s="420"/>
      <c r="PKO112" s="420"/>
      <c r="PKP112" s="420"/>
      <c r="PKQ112" s="420"/>
      <c r="PKR112" s="420"/>
      <c r="PKS112" s="420"/>
      <c r="PKT112" s="420"/>
      <c r="PKU112" s="420"/>
      <c r="PKV112" s="420"/>
      <c r="PKW112" s="420"/>
      <c r="PKX112" s="420"/>
      <c r="PKY112" s="420"/>
      <c r="PKZ112" s="420"/>
      <c r="PLA112" s="420"/>
      <c r="PLB112" s="420"/>
      <c r="PLC112" s="420"/>
      <c r="PLD112" s="420"/>
      <c r="PLE112" s="420"/>
      <c r="PLF112" s="420"/>
      <c r="PLG112" s="420"/>
      <c r="PLH112" s="420"/>
      <c r="PLI112" s="420"/>
      <c r="PLJ112" s="420"/>
      <c r="PLK112" s="420"/>
      <c r="PLL112" s="420"/>
      <c r="PLM112" s="420"/>
      <c r="PLN112" s="420"/>
      <c r="PLO112" s="420"/>
      <c r="PLP112" s="420"/>
      <c r="PLQ112" s="420"/>
      <c r="PLR112" s="420"/>
      <c r="PLS112" s="420"/>
      <c r="PLT112" s="420"/>
      <c r="PLU112" s="420"/>
      <c r="PLV112" s="420"/>
      <c r="PLW112" s="420"/>
      <c r="PLX112" s="420"/>
      <c r="PLY112" s="420"/>
      <c r="PLZ112" s="420"/>
      <c r="PMA112" s="420"/>
      <c r="PMB112" s="420"/>
      <c r="PMC112" s="420"/>
      <c r="PMD112" s="420"/>
      <c r="PME112" s="420"/>
      <c r="PMF112" s="420"/>
      <c r="PMG112" s="420"/>
      <c r="PMH112" s="420"/>
      <c r="PMI112" s="420"/>
      <c r="PMJ112" s="420"/>
      <c r="PMK112" s="420"/>
      <c r="PML112" s="420"/>
      <c r="PMM112" s="420"/>
      <c r="PMN112" s="420"/>
      <c r="PMO112" s="420"/>
      <c r="PMP112" s="420"/>
      <c r="PMQ112" s="420"/>
      <c r="PMR112" s="420"/>
      <c r="PMS112" s="420"/>
      <c r="PMT112" s="420"/>
      <c r="PMU112" s="420"/>
      <c r="PMV112" s="420"/>
      <c r="PMW112" s="420"/>
      <c r="PMX112" s="420"/>
      <c r="PMY112" s="420"/>
      <c r="PMZ112" s="420"/>
      <c r="PNA112" s="420"/>
      <c r="PNB112" s="420"/>
      <c r="PNC112" s="420"/>
      <c r="PND112" s="420"/>
      <c r="PNE112" s="420"/>
      <c r="PNF112" s="420"/>
      <c r="PNG112" s="420"/>
      <c r="PNH112" s="420"/>
      <c r="PNI112" s="420"/>
      <c r="PNJ112" s="420"/>
      <c r="PNK112" s="420"/>
      <c r="PNL112" s="420"/>
      <c r="PNM112" s="420"/>
      <c r="PNN112" s="420"/>
      <c r="PNO112" s="420"/>
      <c r="PNP112" s="420"/>
      <c r="PNQ112" s="420"/>
      <c r="PNR112" s="420"/>
      <c r="PNS112" s="420"/>
      <c r="PNT112" s="420"/>
      <c r="PNU112" s="420"/>
      <c r="PNV112" s="420"/>
      <c r="PNW112" s="420"/>
      <c r="PNX112" s="420"/>
      <c r="PNY112" s="420"/>
      <c r="PNZ112" s="420"/>
      <c r="POA112" s="420"/>
      <c r="POB112" s="420"/>
      <c r="POC112" s="420"/>
      <c r="POD112" s="420"/>
      <c r="POE112" s="420"/>
      <c r="POF112" s="420"/>
      <c r="POG112" s="420"/>
      <c r="POH112" s="420"/>
      <c r="POI112" s="420"/>
      <c r="POJ112" s="420"/>
      <c r="POK112" s="420"/>
      <c r="POL112" s="420"/>
      <c r="POM112" s="420"/>
      <c r="PON112" s="420"/>
      <c r="POO112" s="420"/>
      <c r="POP112" s="420"/>
      <c r="POQ112" s="420"/>
      <c r="POR112" s="420"/>
      <c r="POS112" s="420"/>
      <c r="POT112" s="420"/>
      <c r="POU112" s="420"/>
      <c r="POV112" s="420"/>
      <c r="POW112" s="420"/>
      <c r="POX112" s="420"/>
      <c r="POY112" s="420"/>
      <c r="POZ112" s="420"/>
      <c r="PPA112" s="420"/>
      <c r="PPB112" s="420"/>
      <c r="PPC112" s="420"/>
      <c r="PPD112" s="420"/>
      <c r="PPE112" s="420"/>
      <c r="PPF112" s="420"/>
      <c r="PPG112" s="420"/>
      <c r="PPH112" s="420"/>
      <c r="PPI112" s="420"/>
      <c r="PPJ112" s="420"/>
      <c r="PPK112" s="420"/>
      <c r="PPL112" s="420"/>
      <c r="PPM112" s="420"/>
      <c r="PPN112" s="420"/>
      <c r="PPO112" s="420"/>
      <c r="PPP112" s="420"/>
      <c r="PPQ112" s="420"/>
      <c r="PPR112" s="420"/>
      <c r="PPS112" s="420"/>
      <c r="PPT112" s="420"/>
      <c r="PPU112" s="420"/>
      <c r="PPV112" s="420"/>
      <c r="PPW112" s="420"/>
      <c r="PPX112" s="420"/>
      <c r="PPY112" s="420"/>
      <c r="PPZ112" s="420"/>
      <c r="PQA112" s="420"/>
      <c r="PQB112" s="420"/>
      <c r="PQC112" s="420"/>
      <c r="PQD112" s="420"/>
      <c r="PQE112" s="420"/>
      <c r="PQF112" s="420"/>
      <c r="PQG112" s="420"/>
      <c r="PQH112" s="420"/>
      <c r="PQI112" s="420"/>
      <c r="PQJ112" s="420"/>
      <c r="PQK112" s="420"/>
      <c r="PQL112" s="420"/>
      <c r="PQM112" s="420"/>
      <c r="PQN112" s="420"/>
      <c r="PQO112" s="420"/>
      <c r="PQP112" s="420"/>
      <c r="PQQ112" s="420"/>
      <c r="PQR112" s="420"/>
      <c r="PQS112" s="420"/>
      <c r="PQT112" s="420"/>
      <c r="PQU112" s="420"/>
      <c r="PQV112" s="420"/>
      <c r="PQW112" s="420"/>
      <c r="PQX112" s="420"/>
      <c r="PQY112" s="420"/>
      <c r="PQZ112" s="420"/>
      <c r="PRA112" s="420"/>
      <c r="PRB112" s="420"/>
      <c r="PRC112" s="420"/>
      <c r="PRD112" s="420"/>
      <c r="PRE112" s="420"/>
      <c r="PRF112" s="420"/>
      <c r="PRG112" s="420"/>
      <c r="PRH112" s="420"/>
      <c r="PRI112" s="420"/>
      <c r="PRJ112" s="420"/>
      <c r="PRK112" s="420"/>
      <c r="PRL112" s="420"/>
      <c r="PRM112" s="420"/>
      <c r="PRN112" s="420"/>
      <c r="PRO112" s="420"/>
      <c r="PRP112" s="420"/>
      <c r="PRQ112" s="420"/>
      <c r="PRR112" s="420"/>
      <c r="PRS112" s="420"/>
      <c r="PRT112" s="420"/>
      <c r="PRU112" s="420"/>
      <c r="PRV112" s="420"/>
      <c r="PRW112" s="420"/>
      <c r="PRX112" s="420"/>
      <c r="PRY112" s="420"/>
      <c r="PRZ112" s="420"/>
      <c r="PSA112" s="420"/>
      <c r="PSB112" s="420"/>
      <c r="PSC112" s="420"/>
      <c r="PSD112" s="420"/>
      <c r="PSE112" s="420"/>
      <c r="PSF112" s="420"/>
      <c r="PSG112" s="420"/>
      <c r="PSH112" s="420"/>
      <c r="PSI112" s="420"/>
      <c r="PSJ112" s="420"/>
      <c r="PSK112" s="420"/>
      <c r="PSL112" s="420"/>
      <c r="PSM112" s="420"/>
      <c r="PSN112" s="420"/>
      <c r="PSO112" s="420"/>
      <c r="PSP112" s="420"/>
      <c r="PSQ112" s="420"/>
      <c r="PSR112" s="420"/>
      <c r="PSS112" s="420"/>
      <c r="PST112" s="420"/>
      <c r="PSU112" s="420"/>
      <c r="PSV112" s="420"/>
      <c r="PSW112" s="420"/>
      <c r="PSX112" s="420"/>
      <c r="PSY112" s="420"/>
      <c r="PSZ112" s="420"/>
      <c r="PTA112" s="420"/>
      <c r="PTB112" s="420"/>
      <c r="PTC112" s="420"/>
      <c r="PTD112" s="420"/>
      <c r="PTE112" s="420"/>
      <c r="PTF112" s="420"/>
      <c r="PTG112" s="420"/>
      <c r="PTH112" s="420"/>
      <c r="PTI112" s="420"/>
      <c r="PTJ112" s="420"/>
      <c r="PTK112" s="420"/>
      <c r="PTL112" s="420"/>
      <c r="PTM112" s="420"/>
      <c r="PTN112" s="420"/>
      <c r="PTO112" s="420"/>
      <c r="PTP112" s="420"/>
      <c r="PTQ112" s="420"/>
      <c r="PTR112" s="420"/>
      <c r="PTS112" s="420"/>
      <c r="PTT112" s="420"/>
      <c r="PTU112" s="420"/>
      <c r="PTV112" s="420"/>
      <c r="PTW112" s="420"/>
      <c r="PTX112" s="420"/>
      <c r="PTY112" s="420"/>
      <c r="PTZ112" s="420"/>
      <c r="PUA112" s="420"/>
      <c r="PUB112" s="420"/>
      <c r="PUC112" s="420"/>
      <c r="PUD112" s="420"/>
      <c r="PUE112" s="420"/>
      <c r="PUF112" s="420"/>
      <c r="PUG112" s="420"/>
      <c r="PUH112" s="420"/>
      <c r="PUI112" s="420"/>
      <c r="PUJ112" s="420"/>
      <c r="PUK112" s="420"/>
      <c r="PUL112" s="420"/>
      <c r="PUM112" s="420"/>
      <c r="PUN112" s="420"/>
      <c r="PUO112" s="420"/>
      <c r="PUP112" s="420"/>
      <c r="PUQ112" s="420"/>
      <c r="PUR112" s="420"/>
      <c r="PUS112" s="420"/>
      <c r="PUT112" s="420"/>
      <c r="PUU112" s="420"/>
      <c r="PUV112" s="420"/>
      <c r="PUW112" s="420"/>
      <c r="PUX112" s="420"/>
      <c r="PUY112" s="420"/>
      <c r="PUZ112" s="420"/>
      <c r="PVA112" s="420"/>
      <c r="PVB112" s="420"/>
      <c r="PVC112" s="420"/>
      <c r="PVD112" s="420"/>
      <c r="PVE112" s="420"/>
      <c r="PVF112" s="420"/>
      <c r="PVG112" s="420"/>
      <c r="PVH112" s="420"/>
      <c r="PVI112" s="420"/>
      <c r="PVJ112" s="420"/>
      <c r="PVK112" s="420"/>
      <c r="PVL112" s="420"/>
      <c r="PVM112" s="420"/>
      <c r="PVN112" s="420"/>
      <c r="PVO112" s="420"/>
      <c r="PVP112" s="420"/>
      <c r="PVQ112" s="420"/>
      <c r="PVR112" s="420"/>
      <c r="PVS112" s="420"/>
      <c r="PVT112" s="420"/>
      <c r="PVU112" s="420"/>
      <c r="PVV112" s="420"/>
      <c r="PVW112" s="420"/>
      <c r="PVX112" s="420"/>
      <c r="PVY112" s="420"/>
      <c r="PVZ112" s="420"/>
      <c r="PWA112" s="420"/>
      <c r="PWB112" s="420"/>
      <c r="PWC112" s="420"/>
      <c r="PWD112" s="420"/>
      <c r="PWE112" s="420"/>
      <c r="PWF112" s="420"/>
      <c r="PWG112" s="420"/>
      <c r="PWH112" s="420"/>
      <c r="PWI112" s="420"/>
      <c r="PWJ112" s="420"/>
      <c r="PWK112" s="420"/>
      <c r="PWL112" s="420"/>
      <c r="PWM112" s="420"/>
      <c r="PWN112" s="420"/>
      <c r="PWO112" s="420"/>
      <c r="PWP112" s="420"/>
      <c r="PWQ112" s="420"/>
      <c r="PWR112" s="420"/>
      <c r="PWS112" s="420"/>
      <c r="PWT112" s="420"/>
      <c r="PWU112" s="420"/>
      <c r="PWV112" s="420"/>
      <c r="PWW112" s="420"/>
      <c r="PWX112" s="420"/>
      <c r="PWY112" s="420"/>
      <c r="PWZ112" s="420"/>
      <c r="PXA112" s="420"/>
      <c r="PXB112" s="420"/>
      <c r="PXC112" s="420"/>
      <c r="PXD112" s="420"/>
      <c r="PXE112" s="420"/>
      <c r="PXF112" s="420"/>
      <c r="PXG112" s="420"/>
      <c r="PXH112" s="420"/>
      <c r="PXI112" s="420"/>
      <c r="PXJ112" s="420"/>
      <c r="PXK112" s="420"/>
      <c r="PXL112" s="420"/>
      <c r="PXM112" s="420"/>
      <c r="PXN112" s="420"/>
      <c r="PXO112" s="420"/>
      <c r="PXP112" s="420"/>
      <c r="PXQ112" s="420"/>
      <c r="PXR112" s="420"/>
      <c r="PXS112" s="420"/>
      <c r="PXT112" s="420"/>
      <c r="PXU112" s="420"/>
      <c r="PXV112" s="420"/>
      <c r="PXW112" s="420"/>
      <c r="PXX112" s="420"/>
      <c r="PXY112" s="420"/>
      <c r="PXZ112" s="420"/>
      <c r="PYA112" s="420"/>
      <c r="PYB112" s="420"/>
      <c r="PYC112" s="420"/>
      <c r="PYD112" s="420"/>
      <c r="PYE112" s="420"/>
      <c r="PYF112" s="420"/>
      <c r="PYG112" s="420"/>
      <c r="PYH112" s="420"/>
      <c r="PYI112" s="420"/>
      <c r="PYJ112" s="420"/>
      <c r="PYK112" s="420"/>
      <c r="PYL112" s="420"/>
      <c r="PYM112" s="420"/>
      <c r="PYN112" s="420"/>
      <c r="PYO112" s="420"/>
      <c r="PYP112" s="420"/>
      <c r="PYQ112" s="420"/>
      <c r="PYR112" s="420"/>
      <c r="PYS112" s="420"/>
      <c r="PYT112" s="420"/>
      <c r="PYU112" s="420"/>
      <c r="PYV112" s="420"/>
      <c r="PYW112" s="420"/>
      <c r="PYX112" s="420"/>
      <c r="PYY112" s="420"/>
      <c r="PYZ112" s="420"/>
      <c r="PZA112" s="420"/>
      <c r="PZB112" s="420"/>
      <c r="PZC112" s="420"/>
      <c r="PZD112" s="420"/>
      <c r="PZE112" s="420"/>
      <c r="PZF112" s="420"/>
      <c r="PZG112" s="420"/>
      <c r="PZH112" s="420"/>
      <c r="PZI112" s="420"/>
      <c r="PZJ112" s="420"/>
      <c r="PZK112" s="420"/>
      <c r="PZL112" s="420"/>
      <c r="PZM112" s="420"/>
      <c r="PZN112" s="420"/>
      <c r="PZO112" s="420"/>
      <c r="PZP112" s="420"/>
      <c r="PZQ112" s="420"/>
      <c r="PZR112" s="420"/>
      <c r="PZS112" s="420"/>
      <c r="PZT112" s="420"/>
      <c r="PZU112" s="420"/>
      <c r="PZV112" s="420"/>
      <c r="PZW112" s="420"/>
      <c r="PZX112" s="420"/>
      <c r="PZY112" s="420"/>
      <c r="PZZ112" s="420"/>
      <c r="QAA112" s="420"/>
      <c r="QAB112" s="420"/>
      <c r="QAC112" s="420"/>
      <c r="QAD112" s="420"/>
      <c r="QAE112" s="420"/>
      <c r="QAF112" s="420"/>
      <c r="QAG112" s="420"/>
      <c r="QAH112" s="420"/>
      <c r="QAI112" s="420"/>
      <c r="QAJ112" s="420"/>
      <c r="QAK112" s="420"/>
      <c r="QAL112" s="420"/>
      <c r="QAM112" s="420"/>
      <c r="QAN112" s="420"/>
      <c r="QAO112" s="420"/>
      <c r="QAP112" s="420"/>
      <c r="QAQ112" s="420"/>
      <c r="QAR112" s="420"/>
      <c r="QAS112" s="420"/>
      <c r="QAT112" s="420"/>
      <c r="QAU112" s="420"/>
      <c r="QAV112" s="420"/>
      <c r="QAW112" s="420"/>
      <c r="QAX112" s="420"/>
      <c r="QAY112" s="420"/>
      <c r="QAZ112" s="420"/>
      <c r="QBA112" s="420"/>
      <c r="QBB112" s="420"/>
      <c r="QBC112" s="420"/>
      <c r="QBD112" s="420"/>
      <c r="QBE112" s="420"/>
      <c r="QBF112" s="420"/>
      <c r="QBG112" s="420"/>
      <c r="QBH112" s="420"/>
      <c r="QBI112" s="420"/>
      <c r="QBJ112" s="420"/>
      <c r="QBK112" s="420"/>
      <c r="QBL112" s="420"/>
      <c r="QBM112" s="420"/>
      <c r="QBN112" s="420"/>
      <c r="QBO112" s="420"/>
      <c r="QBP112" s="420"/>
      <c r="QBQ112" s="420"/>
      <c r="QBR112" s="420"/>
      <c r="QBS112" s="420"/>
      <c r="QBT112" s="420"/>
      <c r="QBU112" s="420"/>
      <c r="QBV112" s="420"/>
      <c r="QBW112" s="420"/>
      <c r="QBX112" s="420"/>
      <c r="QBY112" s="420"/>
      <c r="QBZ112" s="420"/>
      <c r="QCA112" s="420"/>
      <c r="QCB112" s="420"/>
      <c r="QCC112" s="420"/>
      <c r="QCD112" s="420"/>
      <c r="QCE112" s="420"/>
      <c r="QCF112" s="420"/>
      <c r="QCG112" s="420"/>
      <c r="QCH112" s="420"/>
      <c r="QCI112" s="420"/>
      <c r="QCJ112" s="420"/>
      <c r="QCK112" s="420"/>
      <c r="QCL112" s="420"/>
      <c r="QCM112" s="420"/>
      <c r="QCN112" s="420"/>
      <c r="QCO112" s="420"/>
      <c r="QCP112" s="420"/>
      <c r="QCQ112" s="420"/>
      <c r="QCR112" s="420"/>
      <c r="QCS112" s="420"/>
      <c r="QCT112" s="420"/>
      <c r="QCU112" s="420"/>
      <c r="QCV112" s="420"/>
      <c r="QCW112" s="420"/>
      <c r="QCX112" s="420"/>
      <c r="QCY112" s="420"/>
      <c r="QCZ112" s="420"/>
      <c r="QDA112" s="420"/>
      <c r="QDB112" s="420"/>
      <c r="QDC112" s="420"/>
      <c r="QDD112" s="420"/>
      <c r="QDE112" s="420"/>
      <c r="QDF112" s="420"/>
      <c r="QDG112" s="420"/>
      <c r="QDH112" s="420"/>
      <c r="QDI112" s="420"/>
      <c r="QDJ112" s="420"/>
      <c r="QDK112" s="420"/>
      <c r="QDL112" s="420"/>
      <c r="QDM112" s="420"/>
      <c r="QDN112" s="420"/>
      <c r="QDO112" s="420"/>
      <c r="QDP112" s="420"/>
      <c r="QDQ112" s="420"/>
      <c r="QDR112" s="420"/>
      <c r="QDS112" s="420"/>
      <c r="QDT112" s="420"/>
      <c r="QDU112" s="420"/>
      <c r="QDV112" s="420"/>
      <c r="QDW112" s="420"/>
      <c r="QDX112" s="420"/>
      <c r="QDY112" s="420"/>
      <c r="QDZ112" s="420"/>
      <c r="QEA112" s="420"/>
      <c r="QEB112" s="420"/>
      <c r="QEC112" s="420"/>
      <c r="QED112" s="420"/>
      <c r="QEE112" s="420"/>
      <c r="QEF112" s="420"/>
      <c r="QEG112" s="420"/>
      <c r="QEH112" s="420"/>
      <c r="QEI112" s="420"/>
      <c r="QEJ112" s="420"/>
      <c r="QEK112" s="420"/>
      <c r="QEL112" s="420"/>
      <c r="QEM112" s="420"/>
      <c r="QEN112" s="420"/>
      <c r="QEO112" s="420"/>
      <c r="QEP112" s="420"/>
      <c r="QEQ112" s="420"/>
      <c r="QER112" s="420"/>
      <c r="QES112" s="420"/>
      <c r="QET112" s="420"/>
      <c r="QEU112" s="420"/>
      <c r="QEV112" s="420"/>
      <c r="QEW112" s="420"/>
      <c r="QEX112" s="420"/>
      <c r="QEY112" s="420"/>
      <c r="QEZ112" s="420"/>
      <c r="QFA112" s="420"/>
      <c r="QFB112" s="420"/>
      <c r="QFC112" s="420"/>
      <c r="QFD112" s="420"/>
      <c r="QFE112" s="420"/>
      <c r="QFF112" s="420"/>
      <c r="QFG112" s="420"/>
      <c r="QFH112" s="420"/>
      <c r="QFI112" s="420"/>
      <c r="QFJ112" s="420"/>
      <c r="QFK112" s="420"/>
      <c r="QFL112" s="420"/>
      <c r="QFM112" s="420"/>
      <c r="QFN112" s="420"/>
      <c r="QFO112" s="420"/>
      <c r="QFP112" s="420"/>
      <c r="QFQ112" s="420"/>
      <c r="QFR112" s="420"/>
      <c r="QFS112" s="420"/>
      <c r="QFT112" s="420"/>
      <c r="QFU112" s="420"/>
      <c r="QFV112" s="420"/>
      <c r="QFW112" s="420"/>
      <c r="QFX112" s="420"/>
      <c r="QFY112" s="420"/>
      <c r="QFZ112" s="420"/>
      <c r="QGA112" s="420"/>
      <c r="QGB112" s="420"/>
      <c r="QGC112" s="420"/>
      <c r="QGD112" s="420"/>
      <c r="QGE112" s="420"/>
      <c r="QGF112" s="420"/>
      <c r="QGG112" s="420"/>
      <c r="QGH112" s="420"/>
      <c r="QGI112" s="420"/>
      <c r="QGJ112" s="420"/>
      <c r="QGK112" s="420"/>
      <c r="QGL112" s="420"/>
      <c r="QGM112" s="420"/>
      <c r="QGN112" s="420"/>
      <c r="QGO112" s="420"/>
      <c r="QGP112" s="420"/>
      <c r="QGQ112" s="420"/>
      <c r="QGR112" s="420"/>
      <c r="QGS112" s="420"/>
      <c r="QGT112" s="420"/>
      <c r="QGU112" s="420"/>
      <c r="QGV112" s="420"/>
      <c r="QGW112" s="420"/>
      <c r="QGX112" s="420"/>
      <c r="QGY112" s="420"/>
      <c r="QGZ112" s="420"/>
      <c r="QHA112" s="420"/>
      <c r="QHB112" s="420"/>
      <c r="QHC112" s="420"/>
      <c r="QHD112" s="420"/>
      <c r="QHE112" s="420"/>
      <c r="QHF112" s="420"/>
      <c r="QHG112" s="420"/>
      <c r="QHH112" s="420"/>
      <c r="QHI112" s="420"/>
      <c r="QHJ112" s="420"/>
      <c r="QHK112" s="420"/>
      <c r="QHL112" s="420"/>
      <c r="QHM112" s="420"/>
      <c r="QHN112" s="420"/>
      <c r="QHO112" s="420"/>
      <c r="QHP112" s="420"/>
      <c r="QHQ112" s="420"/>
      <c r="QHR112" s="420"/>
      <c r="QHS112" s="420"/>
      <c r="QHT112" s="420"/>
      <c r="QHU112" s="420"/>
      <c r="QHV112" s="420"/>
      <c r="QHW112" s="420"/>
      <c r="QHX112" s="420"/>
      <c r="QHY112" s="420"/>
      <c r="QHZ112" s="420"/>
      <c r="QIA112" s="420"/>
      <c r="QIB112" s="420"/>
      <c r="QIC112" s="420"/>
      <c r="QID112" s="420"/>
      <c r="QIE112" s="420"/>
      <c r="QIF112" s="420"/>
      <c r="QIG112" s="420"/>
      <c r="QIH112" s="420"/>
      <c r="QII112" s="420"/>
      <c r="QIJ112" s="420"/>
      <c r="QIK112" s="420"/>
      <c r="QIL112" s="420"/>
      <c r="QIM112" s="420"/>
      <c r="QIN112" s="420"/>
      <c r="QIO112" s="420"/>
      <c r="QIP112" s="420"/>
      <c r="QIQ112" s="420"/>
      <c r="QIR112" s="420"/>
      <c r="QIS112" s="420"/>
      <c r="QIT112" s="420"/>
      <c r="QIU112" s="420"/>
      <c r="QIV112" s="420"/>
      <c r="QIW112" s="420"/>
      <c r="QIX112" s="420"/>
      <c r="QIY112" s="420"/>
      <c r="QIZ112" s="420"/>
      <c r="QJA112" s="420"/>
      <c r="QJB112" s="420"/>
      <c r="QJC112" s="420"/>
      <c r="QJD112" s="420"/>
      <c r="QJE112" s="420"/>
      <c r="QJF112" s="420"/>
      <c r="QJG112" s="420"/>
      <c r="QJH112" s="420"/>
      <c r="QJI112" s="420"/>
      <c r="QJJ112" s="420"/>
      <c r="QJK112" s="420"/>
      <c r="QJL112" s="420"/>
      <c r="QJM112" s="420"/>
      <c r="QJN112" s="420"/>
      <c r="QJO112" s="420"/>
      <c r="QJP112" s="420"/>
      <c r="QJQ112" s="420"/>
      <c r="QJR112" s="420"/>
      <c r="QJS112" s="420"/>
      <c r="QJT112" s="420"/>
      <c r="QJU112" s="420"/>
      <c r="QJV112" s="420"/>
      <c r="QJW112" s="420"/>
      <c r="QJX112" s="420"/>
      <c r="QJY112" s="420"/>
      <c r="QJZ112" s="420"/>
      <c r="QKA112" s="420"/>
      <c r="QKB112" s="420"/>
      <c r="QKC112" s="420"/>
      <c r="QKD112" s="420"/>
      <c r="QKE112" s="420"/>
      <c r="QKF112" s="420"/>
      <c r="QKG112" s="420"/>
      <c r="QKH112" s="420"/>
      <c r="QKI112" s="420"/>
      <c r="QKJ112" s="420"/>
      <c r="QKK112" s="420"/>
      <c r="QKL112" s="420"/>
      <c r="QKM112" s="420"/>
      <c r="QKN112" s="420"/>
      <c r="QKO112" s="420"/>
      <c r="QKP112" s="420"/>
      <c r="QKQ112" s="420"/>
      <c r="QKR112" s="420"/>
      <c r="QKS112" s="420"/>
      <c r="QKT112" s="420"/>
      <c r="QKU112" s="420"/>
      <c r="QKV112" s="420"/>
      <c r="QKW112" s="420"/>
      <c r="QKX112" s="420"/>
      <c r="QKY112" s="420"/>
      <c r="QKZ112" s="420"/>
      <c r="QLA112" s="420"/>
      <c r="QLB112" s="420"/>
      <c r="QLC112" s="420"/>
      <c r="QLD112" s="420"/>
      <c r="QLE112" s="420"/>
      <c r="QLF112" s="420"/>
      <c r="QLG112" s="420"/>
      <c r="QLH112" s="420"/>
      <c r="QLI112" s="420"/>
      <c r="QLJ112" s="420"/>
      <c r="QLK112" s="420"/>
      <c r="QLL112" s="420"/>
      <c r="QLM112" s="420"/>
      <c r="QLN112" s="420"/>
      <c r="QLO112" s="420"/>
      <c r="QLP112" s="420"/>
      <c r="QLQ112" s="420"/>
      <c r="QLR112" s="420"/>
      <c r="QLS112" s="420"/>
      <c r="QLT112" s="420"/>
      <c r="QLU112" s="420"/>
      <c r="QLV112" s="420"/>
      <c r="QLW112" s="420"/>
      <c r="QLX112" s="420"/>
      <c r="QLY112" s="420"/>
      <c r="QLZ112" s="420"/>
      <c r="QMA112" s="420"/>
      <c r="QMB112" s="420"/>
      <c r="QMC112" s="420"/>
      <c r="QMD112" s="420"/>
      <c r="QME112" s="420"/>
      <c r="QMF112" s="420"/>
      <c r="QMG112" s="420"/>
      <c r="QMH112" s="420"/>
      <c r="QMI112" s="420"/>
      <c r="QMJ112" s="420"/>
      <c r="QMK112" s="420"/>
      <c r="QML112" s="420"/>
      <c r="QMM112" s="420"/>
      <c r="QMN112" s="420"/>
      <c r="QMO112" s="420"/>
      <c r="QMP112" s="420"/>
      <c r="QMQ112" s="420"/>
      <c r="QMR112" s="420"/>
      <c r="QMS112" s="420"/>
      <c r="QMT112" s="420"/>
      <c r="QMU112" s="420"/>
      <c r="QMV112" s="420"/>
      <c r="QMW112" s="420"/>
      <c r="QMX112" s="420"/>
      <c r="QMY112" s="420"/>
      <c r="QMZ112" s="420"/>
      <c r="QNA112" s="420"/>
      <c r="QNB112" s="420"/>
      <c r="QNC112" s="420"/>
      <c r="QND112" s="420"/>
      <c r="QNE112" s="420"/>
      <c r="QNF112" s="420"/>
      <c r="QNG112" s="420"/>
      <c r="QNH112" s="420"/>
      <c r="QNI112" s="420"/>
      <c r="QNJ112" s="420"/>
      <c r="QNK112" s="420"/>
      <c r="QNL112" s="420"/>
      <c r="QNM112" s="420"/>
      <c r="QNN112" s="420"/>
      <c r="QNO112" s="420"/>
      <c r="QNP112" s="420"/>
      <c r="QNQ112" s="420"/>
      <c r="QNR112" s="420"/>
      <c r="QNS112" s="420"/>
      <c r="QNT112" s="420"/>
      <c r="QNU112" s="420"/>
      <c r="QNV112" s="420"/>
      <c r="QNW112" s="420"/>
      <c r="QNX112" s="420"/>
      <c r="QNY112" s="420"/>
      <c r="QNZ112" s="420"/>
      <c r="QOA112" s="420"/>
      <c r="QOB112" s="420"/>
      <c r="QOC112" s="420"/>
      <c r="QOD112" s="420"/>
      <c r="QOE112" s="420"/>
      <c r="QOF112" s="420"/>
      <c r="QOG112" s="420"/>
      <c r="QOH112" s="420"/>
      <c r="QOI112" s="420"/>
      <c r="QOJ112" s="420"/>
      <c r="QOK112" s="420"/>
      <c r="QOL112" s="420"/>
      <c r="QOM112" s="420"/>
      <c r="QON112" s="420"/>
      <c r="QOO112" s="420"/>
      <c r="QOP112" s="420"/>
      <c r="QOQ112" s="420"/>
      <c r="QOR112" s="420"/>
      <c r="QOS112" s="420"/>
      <c r="QOT112" s="420"/>
      <c r="QOU112" s="420"/>
      <c r="QOV112" s="420"/>
      <c r="QOW112" s="420"/>
      <c r="QOX112" s="420"/>
      <c r="QOY112" s="420"/>
      <c r="QOZ112" s="420"/>
      <c r="QPA112" s="420"/>
      <c r="QPB112" s="420"/>
      <c r="QPC112" s="420"/>
      <c r="QPD112" s="420"/>
      <c r="QPE112" s="420"/>
      <c r="QPF112" s="420"/>
      <c r="QPG112" s="420"/>
      <c r="QPH112" s="420"/>
      <c r="QPI112" s="420"/>
      <c r="QPJ112" s="420"/>
      <c r="QPK112" s="420"/>
      <c r="QPL112" s="420"/>
      <c r="QPM112" s="420"/>
      <c r="QPN112" s="420"/>
      <c r="QPO112" s="420"/>
      <c r="QPP112" s="420"/>
      <c r="QPQ112" s="420"/>
      <c r="QPR112" s="420"/>
      <c r="QPS112" s="420"/>
      <c r="QPT112" s="420"/>
      <c r="QPU112" s="420"/>
      <c r="QPV112" s="420"/>
      <c r="QPW112" s="420"/>
      <c r="QPX112" s="420"/>
      <c r="QPY112" s="420"/>
      <c r="QPZ112" s="420"/>
      <c r="QQA112" s="420"/>
      <c r="QQB112" s="420"/>
      <c r="QQC112" s="420"/>
      <c r="QQD112" s="420"/>
      <c r="QQE112" s="420"/>
      <c r="QQF112" s="420"/>
      <c r="QQG112" s="420"/>
      <c r="QQH112" s="420"/>
      <c r="QQI112" s="420"/>
      <c r="QQJ112" s="420"/>
      <c r="QQK112" s="420"/>
      <c r="QQL112" s="420"/>
      <c r="QQM112" s="420"/>
      <c r="QQN112" s="420"/>
      <c r="QQO112" s="420"/>
      <c r="QQP112" s="420"/>
      <c r="QQQ112" s="420"/>
      <c r="QQR112" s="420"/>
      <c r="QQS112" s="420"/>
      <c r="QQT112" s="420"/>
      <c r="QQU112" s="420"/>
      <c r="QQV112" s="420"/>
      <c r="QQW112" s="420"/>
      <c r="QQX112" s="420"/>
      <c r="QQY112" s="420"/>
      <c r="QQZ112" s="420"/>
      <c r="QRA112" s="420"/>
      <c r="QRB112" s="420"/>
      <c r="QRC112" s="420"/>
      <c r="QRD112" s="420"/>
      <c r="QRE112" s="420"/>
      <c r="QRF112" s="420"/>
      <c r="QRG112" s="420"/>
      <c r="QRH112" s="420"/>
      <c r="QRI112" s="420"/>
      <c r="QRJ112" s="420"/>
      <c r="QRK112" s="420"/>
      <c r="QRL112" s="420"/>
      <c r="QRM112" s="420"/>
      <c r="QRN112" s="420"/>
      <c r="QRO112" s="420"/>
      <c r="QRP112" s="420"/>
      <c r="QRQ112" s="420"/>
      <c r="QRR112" s="420"/>
      <c r="QRS112" s="420"/>
      <c r="QRT112" s="420"/>
      <c r="QRU112" s="420"/>
      <c r="QRV112" s="420"/>
      <c r="QRW112" s="420"/>
      <c r="QRX112" s="420"/>
      <c r="QRY112" s="420"/>
      <c r="QRZ112" s="420"/>
      <c r="QSA112" s="420"/>
      <c r="QSB112" s="420"/>
      <c r="QSC112" s="420"/>
      <c r="QSD112" s="420"/>
      <c r="QSE112" s="420"/>
      <c r="QSF112" s="420"/>
      <c r="QSG112" s="420"/>
      <c r="QSH112" s="420"/>
      <c r="QSI112" s="420"/>
      <c r="QSJ112" s="420"/>
      <c r="QSK112" s="420"/>
      <c r="QSL112" s="420"/>
      <c r="QSM112" s="420"/>
      <c r="QSN112" s="420"/>
      <c r="QSO112" s="420"/>
      <c r="QSP112" s="420"/>
      <c r="QSQ112" s="420"/>
      <c r="QSR112" s="420"/>
      <c r="QSS112" s="420"/>
      <c r="QST112" s="420"/>
      <c r="QSU112" s="420"/>
      <c r="QSV112" s="420"/>
      <c r="QSW112" s="420"/>
      <c r="QSX112" s="420"/>
      <c r="QSY112" s="420"/>
      <c r="QSZ112" s="420"/>
      <c r="QTA112" s="420"/>
      <c r="QTB112" s="420"/>
      <c r="QTC112" s="420"/>
      <c r="QTD112" s="420"/>
      <c r="QTE112" s="420"/>
      <c r="QTF112" s="420"/>
      <c r="QTG112" s="420"/>
      <c r="QTH112" s="420"/>
      <c r="QTI112" s="420"/>
      <c r="QTJ112" s="420"/>
      <c r="QTK112" s="420"/>
      <c r="QTL112" s="420"/>
      <c r="QTM112" s="420"/>
      <c r="QTN112" s="420"/>
      <c r="QTO112" s="420"/>
      <c r="QTP112" s="420"/>
      <c r="QTQ112" s="420"/>
      <c r="QTR112" s="420"/>
      <c r="QTS112" s="420"/>
      <c r="QTT112" s="420"/>
      <c r="QTU112" s="420"/>
      <c r="QTV112" s="420"/>
      <c r="QTW112" s="420"/>
      <c r="QTX112" s="420"/>
      <c r="QTY112" s="420"/>
      <c r="QTZ112" s="420"/>
      <c r="QUA112" s="420"/>
      <c r="QUB112" s="420"/>
      <c r="QUC112" s="420"/>
      <c r="QUD112" s="420"/>
      <c r="QUE112" s="420"/>
      <c r="QUF112" s="420"/>
      <c r="QUG112" s="420"/>
      <c r="QUH112" s="420"/>
      <c r="QUI112" s="420"/>
      <c r="QUJ112" s="420"/>
      <c r="QUK112" s="420"/>
      <c r="QUL112" s="420"/>
      <c r="QUM112" s="420"/>
      <c r="QUN112" s="420"/>
      <c r="QUO112" s="420"/>
      <c r="QUP112" s="420"/>
      <c r="QUQ112" s="420"/>
      <c r="QUR112" s="420"/>
      <c r="QUS112" s="420"/>
      <c r="QUT112" s="420"/>
      <c r="QUU112" s="420"/>
      <c r="QUV112" s="420"/>
      <c r="QUW112" s="420"/>
      <c r="QUX112" s="420"/>
      <c r="QUY112" s="420"/>
      <c r="QUZ112" s="420"/>
      <c r="QVA112" s="420"/>
      <c r="QVB112" s="420"/>
      <c r="QVC112" s="420"/>
      <c r="QVD112" s="420"/>
      <c r="QVE112" s="420"/>
      <c r="QVF112" s="420"/>
      <c r="QVG112" s="420"/>
      <c r="QVH112" s="420"/>
      <c r="QVI112" s="420"/>
      <c r="QVJ112" s="420"/>
      <c r="QVK112" s="420"/>
      <c r="QVL112" s="420"/>
      <c r="QVM112" s="420"/>
      <c r="QVN112" s="420"/>
      <c r="QVO112" s="420"/>
      <c r="QVP112" s="420"/>
      <c r="QVQ112" s="420"/>
      <c r="QVR112" s="420"/>
      <c r="QVS112" s="420"/>
      <c r="QVT112" s="420"/>
      <c r="QVU112" s="420"/>
      <c r="QVV112" s="420"/>
      <c r="QVW112" s="420"/>
      <c r="QVX112" s="420"/>
      <c r="QVY112" s="420"/>
      <c r="QVZ112" s="420"/>
      <c r="QWA112" s="420"/>
      <c r="QWB112" s="420"/>
      <c r="QWC112" s="420"/>
      <c r="QWD112" s="420"/>
      <c r="QWE112" s="420"/>
      <c r="QWF112" s="420"/>
      <c r="QWG112" s="420"/>
      <c r="QWH112" s="420"/>
      <c r="QWI112" s="420"/>
      <c r="QWJ112" s="420"/>
      <c r="QWK112" s="420"/>
      <c r="QWL112" s="420"/>
      <c r="QWM112" s="420"/>
      <c r="QWN112" s="420"/>
      <c r="QWO112" s="420"/>
      <c r="QWP112" s="420"/>
      <c r="QWQ112" s="420"/>
      <c r="QWR112" s="420"/>
      <c r="QWS112" s="420"/>
      <c r="QWT112" s="420"/>
      <c r="QWU112" s="420"/>
      <c r="QWV112" s="420"/>
      <c r="QWW112" s="420"/>
      <c r="QWX112" s="420"/>
      <c r="QWY112" s="420"/>
      <c r="QWZ112" s="420"/>
      <c r="QXA112" s="420"/>
      <c r="QXB112" s="420"/>
      <c r="QXC112" s="420"/>
      <c r="QXD112" s="420"/>
      <c r="QXE112" s="420"/>
      <c r="QXF112" s="420"/>
      <c r="QXG112" s="420"/>
      <c r="QXH112" s="420"/>
      <c r="QXI112" s="420"/>
      <c r="QXJ112" s="420"/>
      <c r="QXK112" s="420"/>
      <c r="QXL112" s="420"/>
      <c r="QXM112" s="420"/>
      <c r="QXN112" s="420"/>
      <c r="QXO112" s="420"/>
      <c r="QXP112" s="420"/>
      <c r="QXQ112" s="420"/>
      <c r="QXR112" s="420"/>
      <c r="QXS112" s="420"/>
      <c r="QXT112" s="420"/>
      <c r="QXU112" s="420"/>
      <c r="QXV112" s="420"/>
      <c r="QXW112" s="420"/>
      <c r="QXX112" s="420"/>
      <c r="QXY112" s="420"/>
      <c r="QXZ112" s="420"/>
      <c r="QYA112" s="420"/>
      <c r="QYB112" s="420"/>
      <c r="QYC112" s="420"/>
      <c r="QYD112" s="420"/>
      <c r="QYE112" s="420"/>
      <c r="QYF112" s="420"/>
      <c r="QYG112" s="420"/>
      <c r="QYH112" s="420"/>
      <c r="QYI112" s="420"/>
      <c r="QYJ112" s="420"/>
      <c r="QYK112" s="420"/>
      <c r="QYL112" s="420"/>
      <c r="QYM112" s="420"/>
      <c r="QYN112" s="420"/>
      <c r="QYO112" s="420"/>
      <c r="QYP112" s="420"/>
      <c r="QYQ112" s="420"/>
      <c r="QYR112" s="420"/>
      <c r="QYS112" s="420"/>
      <c r="QYT112" s="420"/>
      <c r="QYU112" s="420"/>
      <c r="QYV112" s="420"/>
      <c r="QYW112" s="420"/>
      <c r="QYX112" s="420"/>
      <c r="QYY112" s="420"/>
      <c r="QYZ112" s="420"/>
      <c r="QZA112" s="420"/>
      <c r="QZB112" s="420"/>
      <c r="QZC112" s="420"/>
      <c r="QZD112" s="420"/>
      <c r="QZE112" s="420"/>
      <c r="QZF112" s="420"/>
      <c r="QZG112" s="420"/>
      <c r="QZH112" s="420"/>
      <c r="QZI112" s="420"/>
      <c r="QZJ112" s="420"/>
      <c r="QZK112" s="420"/>
      <c r="QZL112" s="420"/>
      <c r="QZM112" s="420"/>
      <c r="QZN112" s="420"/>
      <c r="QZO112" s="420"/>
      <c r="QZP112" s="420"/>
      <c r="QZQ112" s="420"/>
      <c r="QZR112" s="420"/>
      <c r="QZS112" s="420"/>
      <c r="QZT112" s="420"/>
      <c r="QZU112" s="420"/>
      <c r="QZV112" s="420"/>
      <c r="QZW112" s="420"/>
      <c r="QZX112" s="420"/>
      <c r="QZY112" s="420"/>
      <c r="QZZ112" s="420"/>
      <c r="RAA112" s="420"/>
      <c r="RAB112" s="420"/>
      <c r="RAC112" s="420"/>
      <c r="RAD112" s="420"/>
      <c r="RAE112" s="420"/>
      <c r="RAF112" s="420"/>
      <c r="RAG112" s="420"/>
      <c r="RAH112" s="420"/>
      <c r="RAI112" s="420"/>
      <c r="RAJ112" s="420"/>
      <c r="RAK112" s="420"/>
      <c r="RAL112" s="420"/>
      <c r="RAM112" s="420"/>
      <c r="RAN112" s="420"/>
      <c r="RAO112" s="420"/>
      <c r="RAP112" s="420"/>
      <c r="RAQ112" s="420"/>
      <c r="RAR112" s="420"/>
      <c r="RAS112" s="420"/>
      <c r="RAT112" s="420"/>
      <c r="RAU112" s="420"/>
      <c r="RAV112" s="420"/>
      <c r="RAW112" s="420"/>
      <c r="RAX112" s="420"/>
      <c r="RAY112" s="420"/>
      <c r="RAZ112" s="420"/>
      <c r="RBA112" s="420"/>
      <c r="RBB112" s="420"/>
      <c r="RBC112" s="420"/>
      <c r="RBD112" s="420"/>
      <c r="RBE112" s="420"/>
      <c r="RBF112" s="420"/>
      <c r="RBG112" s="420"/>
      <c r="RBH112" s="420"/>
      <c r="RBI112" s="420"/>
      <c r="RBJ112" s="420"/>
      <c r="RBK112" s="420"/>
      <c r="RBL112" s="420"/>
      <c r="RBM112" s="420"/>
      <c r="RBN112" s="420"/>
      <c r="RBO112" s="420"/>
      <c r="RBP112" s="420"/>
      <c r="RBQ112" s="420"/>
      <c r="RBR112" s="420"/>
      <c r="RBS112" s="420"/>
      <c r="RBT112" s="420"/>
      <c r="RBU112" s="420"/>
      <c r="RBV112" s="420"/>
      <c r="RBW112" s="420"/>
      <c r="RBX112" s="420"/>
      <c r="RBY112" s="420"/>
      <c r="RBZ112" s="420"/>
      <c r="RCA112" s="420"/>
      <c r="RCB112" s="420"/>
      <c r="RCC112" s="420"/>
      <c r="RCD112" s="420"/>
      <c r="RCE112" s="420"/>
      <c r="RCF112" s="420"/>
      <c r="RCG112" s="420"/>
      <c r="RCH112" s="420"/>
      <c r="RCI112" s="420"/>
      <c r="RCJ112" s="420"/>
      <c r="RCK112" s="420"/>
      <c r="RCL112" s="420"/>
      <c r="RCM112" s="420"/>
      <c r="RCN112" s="420"/>
      <c r="RCO112" s="420"/>
      <c r="RCP112" s="420"/>
      <c r="RCQ112" s="420"/>
      <c r="RCR112" s="420"/>
      <c r="RCS112" s="420"/>
      <c r="RCT112" s="420"/>
      <c r="RCU112" s="420"/>
      <c r="RCV112" s="420"/>
      <c r="RCW112" s="420"/>
      <c r="RCX112" s="420"/>
      <c r="RCY112" s="420"/>
      <c r="RCZ112" s="420"/>
      <c r="RDA112" s="420"/>
      <c r="RDB112" s="420"/>
      <c r="RDC112" s="420"/>
      <c r="RDD112" s="420"/>
      <c r="RDE112" s="420"/>
      <c r="RDF112" s="420"/>
      <c r="RDG112" s="420"/>
      <c r="RDH112" s="420"/>
      <c r="RDI112" s="420"/>
      <c r="RDJ112" s="420"/>
      <c r="RDK112" s="420"/>
      <c r="RDL112" s="420"/>
      <c r="RDM112" s="420"/>
      <c r="RDN112" s="420"/>
      <c r="RDO112" s="420"/>
      <c r="RDP112" s="420"/>
      <c r="RDQ112" s="420"/>
      <c r="RDR112" s="420"/>
      <c r="RDS112" s="420"/>
      <c r="RDT112" s="420"/>
      <c r="RDU112" s="420"/>
      <c r="RDV112" s="420"/>
      <c r="RDW112" s="420"/>
      <c r="RDX112" s="420"/>
      <c r="RDY112" s="420"/>
      <c r="RDZ112" s="420"/>
      <c r="REA112" s="420"/>
      <c r="REB112" s="420"/>
      <c r="REC112" s="420"/>
      <c r="RED112" s="420"/>
      <c r="REE112" s="420"/>
      <c r="REF112" s="420"/>
      <c r="REG112" s="420"/>
      <c r="REH112" s="420"/>
      <c r="REI112" s="420"/>
      <c r="REJ112" s="420"/>
      <c r="REK112" s="420"/>
      <c r="REL112" s="420"/>
      <c r="REM112" s="420"/>
      <c r="REN112" s="420"/>
      <c r="REO112" s="420"/>
      <c r="REP112" s="420"/>
      <c r="REQ112" s="420"/>
      <c r="RER112" s="420"/>
      <c r="RES112" s="420"/>
      <c r="RET112" s="420"/>
      <c r="REU112" s="420"/>
      <c r="REV112" s="420"/>
      <c r="REW112" s="420"/>
      <c r="REX112" s="420"/>
      <c r="REY112" s="420"/>
      <c r="REZ112" s="420"/>
      <c r="RFA112" s="420"/>
      <c r="RFB112" s="420"/>
      <c r="RFC112" s="420"/>
      <c r="RFD112" s="420"/>
      <c r="RFE112" s="420"/>
      <c r="RFF112" s="420"/>
      <c r="RFG112" s="420"/>
      <c r="RFH112" s="420"/>
      <c r="RFI112" s="420"/>
      <c r="RFJ112" s="420"/>
      <c r="RFK112" s="420"/>
      <c r="RFL112" s="420"/>
      <c r="RFM112" s="420"/>
      <c r="RFN112" s="420"/>
      <c r="RFO112" s="420"/>
      <c r="RFP112" s="420"/>
      <c r="RFQ112" s="420"/>
      <c r="RFR112" s="420"/>
      <c r="RFS112" s="420"/>
      <c r="RFT112" s="420"/>
      <c r="RFU112" s="420"/>
      <c r="RFV112" s="420"/>
      <c r="RFW112" s="420"/>
      <c r="RFX112" s="420"/>
      <c r="RFY112" s="420"/>
      <c r="RFZ112" s="420"/>
      <c r="RGA112" s="420"/>
      <c r="RGB112" s="420"/>
      <c r="RGC112" s="420"/>
      <c r="RGD112" s="420"/>
      <c r="RGE112" s="420"/>
      <c r="RGF112" s="420"/>
      <c r="RGG112" s="420"/>
      <c r="RGH112" s="420"/>
      <c r="RGI112" s="420"/>
      <c r="RGJ112" s="420"/>
      <c r="RGK112" s="420"/>
      <c r="RGL112" s="420"/>
      <c r="RGM112" s="420"/>
      <c r="RGN112" s="420"/>
      <c r="RGO112" s="420"/>
      <c r="RGP112" s="420"/>
      <c r="RGQ112" s="420"/>
      <c r="RGR112" s="420"/>
      <c r="RGS112" s="420"/>
      <c r="RGT112" s="420"/>
      <c r="RGU112" s="420"/>
      <c r="RGV112" s="420"/>
      <c r="RGW112" s="420"/>
      <c r="RGX112" s="420"/>
      <c r="RGY112" s="420"/>
      <c r="RGZ112" s="420"/>
      <c r="RHA112" s="420"/>
      <c r="RHB112" s="420"/>
      <c r="RHC112" s="420"/>
      <c r="RHD112" s="420"/>
      <c r="RHE112" s="420"/>
      <c r="RHF112" s="420"/>
      <c r="RHG112" s="420"/>
      <c r="RHH112" s="420"/>
      <c r="RHI112" s="420"/>
      <c r="RHJ112" s="420"/>
      <c r="RHK112" s="420"/>
      <c r="RHL112" s="420"/>
      <c r="RHM112" s="420"/>
      <c r="RHN112" s="420"/>
      <c r="RHO112" s="420"/>
      <c r="RHP112" s="420"/>
      <c r="RHQ112" s="420"/>
      <c r="RHR112" s="420"/>
      <c r="RHS112" s="420"/>
      <c r="RHT112" s="420"/>
      <c r="RHU112" s="420"/>
      <c r="RHV112" s="420"/>
      <c r="RHW112" s="420"/>
      <c r="RHX112" s="420"/>
      <c r="RHY112" s="420"/>
      <c r="RHZ112" s="420"/>
      <c r="RIA112" s="420"/>
      <c r="RIB112" s="420"/>
      <c r="RIC112" s="420"/>
      <c r="RID112" s="420"/>
      <c r="RIE112" s="420"/>
      <c r="RIF112" s="420"/>
      <c r="RIG112" s="420"/>
      <c r="RIH112" s="420"/>
      <c r="RII112" s="420"/>
      <c r="RIJ112" s="420"/>
      <c r="RIK112" s="420"/>
      <c r="RIL112" s="420"/>
      <c r="RIM112" s="420"/>
      <c r="RIN112" s="420"/>
      <c r="RIO112" s="420"/>
      <c r="RIP112" s="420"/>
      <c r="RIQ112" s="420"/>
      <c r="RIR112" s="420"/>
      <c r="RIS112" s="420"/>
      <c r="RIT112" s="420"/>
      <c r="RIU112" s="420"/>
      <c r="RIV112" s="420"/>
      <c r="RIW112" s="420"/>
      <c r="RIX112" s="420"/>
      <c r="RIY112" s="420"/>
      <c r="RIZ112" s="420"/>
      <c r="RJA112" s="420"/>
      <c r="RJB112" s="420"/>
      <c r="RJC112" s="420"/>
      <c r="RJD112" s="420"/>
      <c r="RJE112" s="420"/>
      <c r="RJF112" s="420"/>
      <c r="RJG112" s="420"/>
      <c r="RJH112" s="420"/>
      <c r="RJI112" s="420"/>
      <c r="RJJ112" s="420"/>
      <c r="RJK112" s="420"/>
      <c r="RJL112" s="420"/>
      <c r="RJM112" s="420"/>
      <c r="RJN112" s="420"/>
      <c r="RJO112" s="420"/>
      <c r="RJP112" s="420"/>
      <c r="RJQ112" s="420"/>
      <c r="RJR112" s="420"/>
      <c r="RJS112" s="420"/>
      <c r="RJT112" s="420"/>
      <c r="RJU112" s="420"/>
      <c r="RJV112" s="420"/>
      <c r="RJW112" s="420"/>
      <c r="RJX112" s="420"/>
      <c r="RJY112" s="420"/>
      <c r="RJZ112" s="420"/>
      <c r="RKA112" s="420"/>
      <c r="RKB112" s="420"/>
      <c r="RKC112" s="420"/>
      <c r="RKD112" s="420"/>
      <c r="RKE112" s="420"/>
      <c r="RKF112" s="420"/>
      <c r="RKG112" s="420"/>
      <c r="RKH112" s="420"/>
      <c r="RKI112" s="420"/>
      <c r="RKJ112" s="420"/>
      <c r="RKK112" s="420"/>
      <c r="RKL112" s="420"/>
      <c r="RKM112" s="420"/>
      <c r="RKN112" s="420"/>
      <c r="RKO112" s="420"/>
      <c r="RKP112" s="420"/>
      <c r="RKQ112" s="420"/>
      <c r="RKR112" s="420"/>
      <c r="RKS112" s="420"/>
      <c r="RKT112" s="420"/>
      <c r="RKU112" s="420"/>
      <c r="RKV112" s="420"/>
      <c r="RKW112" s="420"/>
      <c r="RKX112" s="420"/>
      <c r="RKY112" s="420"/>
      <c r="RKZ112" s="420"/>
      <c r="RLA112" s="420"/>
      <c r="RLB112" s="420"/>
      <c r="RLC112" s="420"/>
      <c r="RLD112" s="420"/>
      <c r="RLE112" s="420"/>
      <c r="RLF112" s="420"/>
      <c r="RLG112" s="420"/>
      <c r="RLH112" s="420"/>
      <c r="RLI112" s="420"/>
      <c r="RLJ112" s="420"/>
      <c r="RLK112" s="420"/>
      <c r="RLL112" s="420"/>
      <c r="RLM112" s="420"/>
      <c r="RLN112" s="420"/>
      <c r="RLO112" s="420"/>
      <c r="RLP112" s="420"/>
      <c r="RLQ112" s="420"/>
      <c r="RLR112" s="420"/>
      <c r="RLS112" s="420"/>
      <c r="RLT112" s="420"/>
      <c r="RLU112" s="420"/>
      <c r="RLV112" s="420"/>
      <c r="RLW112" s="420"/>
      <c r="RLX112" s="420"/>
      <c r="RLY112" s="420"/>
      <c r="RLZ112" s="420"/>
      <c r="RMA112" s="420"/>
      <c r="RMB112" s="420"/>
      <c r="RMC112" s="420"/>
      <c r="RMD112" s="420"/>
      <c r="RME112" s="420"/>
      <c r="RMF112" s="420"/>
      <c r="RMG112" s="420"/>
      <c r="RMH112" s="420"/>
      <c r="RMI112" s="420"/>
      <c r="RMJ112" s="420"/>
      <c r="RMK112" s="420"/>
      <c r="RML112" s="420"/>
      <c r="RMM112" s="420"/>
      <c r="RMN112" s="420"/>
      <c r="RMO112" s="420"/>
      <c r="RMP112" s="420"/>
      <c r="RMQ112" s="420"/>
      <c r="RMR112" s="420"/>
      <c r="RMS112" s="420"/>
      <c r="RMT112" s="420"/>
      <c r="RMU112" s="420"/>
      <c r="RMV112" s="420"/>
      <c r="RMW112" s="420"/>
      <c r="RMX112" s="420"/>
      <c r="RMY112" s="420"/>
      <c r="RMZ112" s="420"/>
      <c r="RNA112" s="420"/>
      <c r="RNB112" s="420"/>
      <c r="RNC112" s="420"/>
      <c r="RND112" s="420"/>
      <c r="RNE112" s="420"/>
      <c r="RNF112" s="420"/>
      <c r="RNG112" s="420"/>
      <c r="RNH112" s="420"/>
      <c r="RNI112" s="420"/>
      <c r="RNJ112" s="420"/>
      <c r="RNK112" s="420"/>
      <c r="RNL112" s="420"/>
      <c r="RNM112" s="420"/>
      <c r="RNN112" s="420"/>
      <c r="RNO112" s="420"/>
      <c r="RNP112" s="420"/>
      <c r="RNQ112" s="420"/>
      <c r="RNR112" s="420"/>
      <c r="RNS112" s="420"/>
      <c r="RNT112" s="420"/>
      <c r="RNU112" s="420"/>
      <c r="RNV112" s="420"/>
      <c r="RNW112" s="420"/>
      <c r="RNX112" s="420"/>
      <c r="RNY112" s="420"/>
      <c r="RNZ112" s="420"/>
      <c r="ROA112" s="420"/>
      <c r="ROB112" s="420"/>
      <c r="ROC112" s="420"/>
      <c r="ROD112" s="420"/>
      <c r="ROE112" s="420"/>
      <c r="ROF112" s="420"/>
      <c r="ROG112" s="420"/>
      <c r="ROH112" s="420"/>
      <c r="ROI112" s="420"/>
      <c r="ROJ112" s="420"/>
      <c r="ROK112" s="420"/>
      <c r="ROL112" s="420"/>
      <c r="ROM112" s="420"/>
      <c r="RON112" s="420"/>
      <c r="ROO112" s="420"/>
      <c r="ROP112" s="420"/>
      <c r="ROQ112" s="420"/>
      <c r="ROR112" s="420"/>
      <c r="ROS112" s="420"/>
      <c r="ROT112" s="420"/>
      <c r="ROU112" s="420"/>
      <c r="ROV112" s="420"/>
      <c r="ROW112" s="420"/>
      <c r="ROX112" s="420"/>
      <c r="ROY112" s="420"/>
      <c r="ROZ112" s="420"/>
      <c r="RPA112" s="420"/>
      <c r="RPB112" s="420"/>
      <c r="RPC112" s="420"/>
      <c r="RPD112" s="420"/>
      <c r="RPE112" s="420"/>
      <c r="RPF112" s="420"/>
      <c r="RPG112" s="420"/>
      <c r="RPH112" s="420"/>
      <c r="RPI112" s="420"/>
      <c r="RPJ112" s="420"/>
      <c r="RPK112" s="420"/>
      <c r="RPL112" s="420"/>
      <c r="RPM112" s="420"/>
      <c r="RPN112" s="420"/>
      <c r="RPO112" s="420"/>
      <c r="RPP112" s="420"/>
      <c r="RPQ112" s="420"/>
      <c r="RPR112" s="420"/>
      <c r="RPS112" s="420"/>
      <c r="RPT112" s="420"/>
      <c r="RPU112" s="420"/>
      <c r="RPV112" s="420"/>
      <c r="RPW112" s="420"/>
      <c r="RPX112" s="420"/>
      <c r="RPY112" s="420"/>
      <c r="RPZ112" s="420"/>
      <c r="RQA112" s="420"/>
      <c r="RQB112" s="420"/>
      <c r="RQC112" s="420"/>
      <c r="RQD112" s="420"/>
      <c r="RQE112" s="420"/>
      <c r="RQF112" s="420"/>
      <c r="RQG112" s="420"/>
      <c r="RQH112" s="420"/>
      <c r="RQI112" s="420"/>
      <c r="RQJ112" s="420"/>
      <c r="RQK112" s="420"/>
      <c r="RQL112" s="420"/>
      <c r="RQM112" s="420"/>
      <c r="RQN112" s="420"/>
      <c r="RQO112" s="420"/>
      <c r="RQP112" s="420"/>
      <c r="RQQ112" s="420"/>
      <c r="RQR112" s="420"/>
      <c r="RQS112" s="420"/>
      <c r="RQT112" s="420"/>
      <c r="RQU112" s="420"/>
      <c r="RQV112" s="420"/>
      <c r="RQW112" s="420"/>
      <c r="RQX112" s="420"/>
      <c r="RQY112" s="420"/>
      <c r="RQZ112" s="420"/>
      <c r="RRA112" s="420"/>
      <c r="RRB112" s="420"/>
      <c r="RRC112" s="420"/>
      <c r="RRD112" s="420"/>
      <c r="RRE112" s="420"/>
      <c r="RRF112" s="420"/>
      <c r="RRG112" s="420"/>
      <c r="RRH112" s="420"/>
      <c r="RRI112" s="420"/>
      <c r="RRJ112" s="420"/>
      <c r="RRK112" s="420"/>
      <c r="RRL112" s="420"/>
      <c r="RRM112" s="420"/>
      <c r="RRN112" s="420"/>
      <c r="RRO112" s="420"/>
      <c r="RRP112" s="420"/>
      <c r="RRQ112" s="420"/>
      <c r="RRR112" s="420"/>
      <c r="RRS112" s="420"/>
      <c r="RRT112" s="420"/>
      <c r="RRU112" s="420"/>
      <c r="RRV112" s="420"/>
      <c r="RRW112" s="420"/>
      <c r="RRX112" s="420"/>
      <c r="RRY112" s="420"/>
      <c r="RRZ112" s="420"/>
      <c r="RSA112" s="420"/>
      <c r="RSB112" s="420"/>
      <c r="RSC112" s="420"/>
      <c r="RSD112" s="420"/>
      <c r="RSE112" s="420"/>
      <c r="RSF112" s="420"/>
      <c r="RSG112" s="420"/>
      <c r="RSH112" s="420"/>
      <c r="RSI112" s="420"/>
      <c r="RSJ112" s="420"/>
      <c r="RSK112" s="420"/>
      <c r="RSL112" s="420"/>
      <c r="RSM112" s="420"/>
      <c r="RSN112" s="420"/>
      <c r="RSO112" s="420"/>
      <c r="RSP112" s="420"/>
      <c r="RSQ112" s="420"/>
      <c r="RSR112" s="420"/>
      <c r="RSS112" s="420"/>
      <c r="RST112" s="420"/>
      <c r="RSU112" s="420"/>
      <c r="RSV112" s="420"/>
      <c r="RSW112" s="420"/>
      <c r="RSX112" s="420"/>
      <c r="RSY112" s="420"/>
      <c r="RSZ112" s="420"/>
      <c r="RTA112" s="420"/>
      <c r="RTB112" s="420"/>
      <c r="RTC112" s="420"/>
      <c r="RTD112" s="420"/>
      <c r="RTE112" s="420"/>
      <c r="RTF112" s="420"/>
      <c r="RTG112" s="420"/>
      <c r="RTH112" s="420"/>
      <c r="RTI112" s="420"/>
      <c r="RTJ112" s="420"/>
      <c r="RTK112" s="420"/>
      <c r="RTL112" s="420"/>
      <c r="RTM112" s="420"/>
      <c r="RTN112" s="420"/>
      <c r="RTO112" s="420"/>
      <c r="RTP112" s="420"/>
      <c r="RTQ112" s="420"/>
      <c r="RTR112" s="420"/>
      <c r="RTS112" s="420"/>
      <c r="RTT112" s="420"/>
      <c r="RTU112" s="420"/>
      <c r="RTV112" s="420"/>
      <c r="RTW112" s="420"/>
      <c r="RTX112" s="420"/>
      <c r="RTY112" s="420"/>
      <c r="RTZ112" s="420"/>
      <c r="RUA112" s="420"/>
      <c r="RUB112" s="420"/>
      <c r="RUC112" s="420"/>
      <c r="RUD112" s="420"/>
      <c r="RUE112" s="420"/>
      <c r="RUF112" s="420"/>
      <c r="RUG112" s="420"/>
      <c r="RUH112" s="420"/>
      <c r="RUI112" s="420"/>
      <c r="RUJ112" s="420"/>
      <c r="RUK112" s="420"/>
      <c r="RUL112" s="420"/>
      <c r="RUM112" s="420"/>
      <c r="RUN112" s="420"/>
      <c r="RUO112" s="420"/>
      <c r="RUP112" s="420"/>
      <c r="RUQ112" s="420"/>
      <c r="RUR112" s="420"/>
      <c r="RUS112" s="420"/>
      <c r="RUT112" s="420"/>
      <c r="RUU112" s="420"/>
      <c r="RUV112" s="420"/>
      <c r="RUW112" s="420"/>
      <c r="RUX112" s="420"/>
      <c r="RUY112" s="420"/>
      <c r="RUZ112" s="420"/>
      <c r="RVA112" s="420"/>
      <c r="RVB112" s="420"/>
      <c r="RVC112" s="420"/>
      <c r="RVD112" s="420"/>
      <c r="RVE112" s="420"/>
      <c r="RVF112" s="420"/>
      <c r="RVG112" s="420"/>
      <c r="RVH112" s="420"/>
      <c r="RVI112" s="420"/>
      <c r="RVJ112" s="420"/>
      <c r="RVK112" s="420"/>
      <c r="RVL112" s="420"/>
      <c r="RVM112" s="420"/>
      <c r="RVN112" s="420"/>
      <c r="RVO112" s="420"/>
      <c r="RVP112" s="420"/>
      <c r="RVQ112" s="420"/>
      <c r="RVR112" s="420"/>
      <c r="RVS112" s="420"/>
      <c r="RVT112" s="420"/>
      <c r="RVU112" s="420"/>
      <c r="RVV112" s="420"/>
      <c r="RVW112" s="420"/>
      <c r="RVX112" s="420"/>
      <c r="RVY112" s="420"/>
      <c r="RVZ112" s="420"/>
      <c r="RWA112" s="420"/>
      <c r="RWB112" s="420"/>
      <c r="RWC112" s="420"/>
      <c r="RWD112" s="420"/>
      <c r="RWE112" s="420"/>
      <c r="RWF112" s="420"/>
      <c r="RWG112" s="420"/>
      <c r="RWH112" s="420"/>
      <c r="RWI112" s="420"/>
      <c r="RWJ112" s="420"/>
      <c r="RWK112" s="420"/>
      <c r="RWL112" s="420"/>
      <c r="RWM112" s="420"/>
      <c r="RWN112" s="420"/>
      <c r="RWO112" s="420"/>
      <c r="RWP112" s="420"/>
      <c r="RWQ112" s="420"/>
      <c r="RWR112" s="420"/>
      <c r="RWS112" s="420"/>
      <c r="RWT112" s="420"/>
      <c r="RWU112" s="420"/>
      <c r="RWV112" s="420"/>
      <c r="RWW112" s="420"/>
      <c r="RWX112" s="420"/>
      <c r="RWY112" s="420"/>
      <c r="RWZ112" s="420"/>
      <c r="RXA112" s="420"/>
      <c r="RXB112" s="420"/>
      <c r="RXC112" s="420"/>
      <c r="RXD112" s="420"/>
      <c r="RXE112" s="420"/>
      <c r="RXF112" s="420"/>
      <c r="RXG112" s="420"/>
      <c r="RXH112" s="420"/>
      <c r="RXI112" s="420"/>
      <c r="RXJ112" s="420"/>
      <c r="RXK112" s="420"/>
      <c r="RXL112" s="420"/>
      <c r="RXM112" s="420"/>
      <c r="RXN112" s="420"/>
      <c r="RXO112" s="420"/>
      <c r="RXP112" s="420"/>
      <c r="RXQ112" s="420"/>
      <c r="RXR112" s="420"/>
      <c r="RXS112" s="420"/>
      <c r="RXT112" s="420"/>
      <c r="RXU112" s="420"/>
      <c r="RXV112" s="420"/>
      <c r="RXW112" s="420"/>
      <c r="RXX112" s="420"/>
      <c r="RXY112" s="420"/>
      <c r="RXZ112" s="420"/>
      <c r="RYA112" s="420"/>
      <c r="RYB112" s="420"/>
      <c r="RYC112" s="420"/>
      <c r="RYD112" s="420"/>
      <c r="RYE112" s="420"/>
      <c r="RYF112" s="420"/>
      <c r="RYG112" s="420"/>
      <c r="RYH112" s="420"/>
      <c r="RYI112" s="420"/>
      <c r="RYJ112" s="420"/>
      <c r="RYK112" s="420"/>
      <c r="RYL112" s="420"/>
      <c r="RYM112" s="420"/>
      <c r="RYN112" s="420"/>
      <c r="RYO112" s="420"/>
      <c r="RYP112" s="420"/>
      <c r="RYQ112" s="420"/>
      <c r="RYR112" s="420"/>
      <c r="RYS112" s="420"/>
      <c r="RYT112" s="420"/>
      <c r="RYU112" s="420"/>
      <c r="RYV112" s="420"/>
      <c r="RYW112" s="420"/>
      <c r="RYX112" s="420"/>
      <c r="RYY112" s="420"/>
      <c r="RYZ112" s="420"/>
      <c r="RZA112" s="420"/>
      <c r="RZB112" s="420"/>
      <c r="RZC112" s="420"/>
      <c r="RZD112" s="420"/>
      <c r="RZE112" s="420"/>
      <c r="RZF112" s="420"/>
      <c r="RZG112" s="420"/>
      <c r="RZH112" s="420"/>
      <c r="RZI112" s="420"/>
      <c r="RZJ112" s="420"/>
      <c r="RZK112" s="420"/>
      <c r="RZL112" s="420"/>
      <c r="RZM112" s="420"/>
      <c r="RZN112" s="420"/>
      <c r="RZO112" s="420"/>
      <c r="RZP112" s="420"/>
      <c r="RZQ112" s="420"/>
      <c r="RZR112" s="420"/>
      <c r="RZS112" s="420"/>
      <c r="RZT112" s="420"/>
      <c r="RZU112" s="420"/>
      <c r="RZV112" s="420"/>
      <c r="RZW112" s="420"/>
      <c r="RZX112" s="420"/>
      <c r="RZY112" s="420"/>
      <c r="RZZ112" s="420"/>
      <c r="SAA112" s="420"/>
      <c r="SAB112" s="420"/>
      <c r="SAC112" s="420"/>
      <c r="SAD112" s="420"/>
      <c r="SAE112" s="420"/>
      <c r="SAF112" s="420"/>
      <c r="SAG112" s="420"/>
      <c r="SAH112" s="420"/>
      <c r="SAI112" s="420"/>
      <c r="SAJ112" s="420"/>
      <c r="SAK112" s="420"/>
      <c r="SAL112" s="420"/>
      <c r="SAM112" s="420"/>
      <c r="SAN112" s="420"/>
      <c r="SAO112" s="420"/>
      <c r="SAP112" s="420"/>
      <c r="SAQ112" s="420"/>
      <c r="SAR112" s="420"/>
      <c r="SAS112" s="420"/>
      <c r="SAT112" s="420"/>
      <c r="SAU112" s="420"/>
      <c r="SAV112" s="420"/>
      <c r="SAW112" s="420"/>
      <c r="SAX112" s="420"/>
      <c r="SAY112" s="420"/>
      <c r="SAZ112" s="420"/>
      <c r="SBA112" s="420"/>
      <c r="SBB112" s="420"/>
      <c r="SBC112" s="420"/>
      <c r="SBD112" s="420"/>
      <c r="SBE112" s="420"/>
      <c r="SBF112" s="420"/>
      <c r="SBG112" s="420"/>
      <c r="SBH112" s="420"/>
      <c r="SBI112" s="420"/>
      <c r="SBJ112" s="420"/>
      <c r="SBK112" s="420"/>
      <c r="SBL112" s="420"/>
      <c r="SBM112" s="420"/>
      <c r="SBN112" s="420"/>
      <c r="SBO112" s="420"/>
      <c r="SBP112" s="420"/>
      <c r="SBQ112" s="420"/>
      <c r="SBR112" s="420"/>
      <c r="SBS112" s="420"/>
      <c r="SBT112" s="420"/>
      <c r="SBU112" s="420"/>
      <c r="SBV112" s="420"/>
      <c r="SBW112" s="420"/>
      <c r="SBX112" s="420"/>
      <c r="SBY112" s="420"/>
      <c r="SBZ112" s="420"/>
      <c r="SCA112" s="420"/>
      <c r="SCB112" s="420"/>
      <c r="SCC112" s="420"/>
      <c r="SCD112" s="420"/>
      <c r="SCE112" s="420"/>
      <c r="SCF112" s="420"/>
      <c r="SCG112" s="420"/>
      <c r="SCH112" s="420"/>
      <c r="SCI112" s="420"/>
      <c r="SCJ112" s="420"/>
      <c r="SCK112" s="420"/>
      <c r="SCL112" s="420"/>
      <c r="SCM112" s="420"/>
      <c r="SCN112" s="420"/>
      <c r="SCO112" s="420"/>
      <c r="SCP112" s="420"/>
      <c r="SCQ112" s="420"/>
      <c r="SCR112" s="420"/>
      <c r="SCS112" s="420"/>
      <c r="SCT112" s="420"/>
      <c r="SCU112" s="420"/>
      <c r="SCV112" s="420"/>
      <c r="SCW112" s="420"/>
      <c r="SCX112" s="420"/>
      <c r="SCY112" s="420"/>
      <c r="SCZ112" s="420"/>
      <c r="SDA112" s="420"/>
      <c r="SDB112" s="420"/>
      <c r="SDC112" s="420"/>
      <c r="SDD112" s="420"/>
      <c r="SDE112" s="420"/>
      <c r="SDF112" s="420"/>
      <c r="SDG112" s="420"/>
      <c r="SDH112" s="420"/>
      <c r="SDI112" s="420"/>
      <c r="SDJ112" s="420"/>
      <c r="SDK112" s="420"/>
      <c r="SDL112" s="420"/>
      <c r="SDM112" s="420"/>
      <c r="SDN112" s="420"/>
      <c r="SDO112" s="420"/>
      <c r="SDP112" s="420"/>
      <c r="SDQ112" s="420"/>
      <c r="SDR112" s="420"/>
      <c r="SDS112" s="420"/>
      <c r="SDT112" s="420"/>
      <c r="SDU112" s="420"/>
      <c r="SDV112" s="420"/>
      <c r="SDW112" s="420"/>
      <c r="SDX112" s="420"/>
      <c r="SDY112" s="420"/>
      <c r="SDZ112" s="420"/>
      <c r="SEA112" s="420"/>
      <c r="SEB112" s="420"/>
      <c r="SEC112" s="420"/>
      <c r="SED112" s="420"/>
      <c r="SEE112" s="420"/>
      <c r="SEF112" s="420"/>
      <c r="SEG112" s="420"/>
      <c r="SEH112" s="420"/>
      <c r="SEI112" s="420"/>
      <c r="SEJ112" s="420"/>
      <c r="SEK112" s="420"/>
      <c r="SEL112" s="420"/>
      <c r="SEM112" s="420"/>
      <c r="SEN112" s="420"/>
      <c r="SEO112" s="420"/>
      <c r="SEP112" s="420"/>
      <c r="SEQ112" s="420"/>
      <c r="SER112" s="420"/>
      <c r="SES112" s="420"/>
      <c r="SET112" s="420"/>
      <c r="SEU112" s="420"/>
      <c r="SEV112" s="420"/>
      <c r="SEW112" s="420"/>
      <c r="SEX112" s="420"/>
      <c r="SEY112" s="420"/>
      <c r="SEZ112" s="420"/>
      <c r="SFA112" s="420"/>
      <c r="SFB112" s="420"/>
      <c r="SFC112" s="420"/>
      <c r="SFD112" s="420"/>
      <c r="SFE112" s="420"/>
      <c r="SFF112" s="420"/>
      <c r="SFG112" s="420"/>
      <c r="SFH112" s="420"/>
      <c r="SFI112" s="420"/>
      <c r="SFJ112" s="420"/>
      <c r="SFK112" s="420"/>
      <c r="SFL112" s="420"/>
      <c r="SFM112" s="420"/>
      <c r="SFN112" s="420"/>
      <c r="SFO112" s="420"/>
      <c r="SFP112" s="420"/>
      <c r="SFQ112" s="420"/>
      <c r="SFR112" s="420"/>
      <c r="SFS112" s="420"/>
      <c r="SFT112" s="420"/>
      <c r="SFU112" s="420"/>
      <c r="SFV112" s="420"/>
      <c r="SFW112" s="420"/>
      <c r="SFX112" s="420"/>
      <c r="SFY112" s="420"/>
      <c r="SFZ112" s="420"/>
      <c r="SGA112" s="420"/>
      <c r="SGB112" s="420"/>
      <c r="SGC112" s="420"/>
      <c r="SGD112" s="420"/>
      <c r="SGE112" s="420"/>
      <c r="SGF112" s="420"/>
      <c r="SGG112" s="420"/>
      <c r="SGH112" s="420"/>
      <c r="SGI112" s="420"/>
      <c r="SGJ112" s="420"/>
      <c r="SGK112" s="420"/>
      <c r="SGL112" s="420"/>
      <c r="SGM112" s="420"/>
      <c r="SGN112" s="420"/>
      <c r="SGO112" s="420"/>
      <c r="SGP112" s="420"/>
      <c r="SGQ112" s="420"/>
      <c r="SGR112" s="420"/>
      <c r="SGS112" s="420"/>
      <c r="SGT112" s="420"/>
      <c r="SGU112" s="420"/>
      <c r="SGV112" s="420"/>
      <c r="SGW112" s="420"/>
      <c r="SGX112" s="420"/>
      <c r="SGY112" s="420"/>
      <c r="SGZ112" s="420"/>
      <c r="SHA112" s="420"/>
      <c r="SHB112" s="420"/>
      <c r="SHC112" s="420"/>
      <c r="SHD112" s="420"/>
      <c r="SHE112" s="420"/>
      <c r="SHF112" s="420"/>
      <c r="SHG112" s="420"/>
      <c r="SHH112" s="420"/>
      <c r="SHI112" s="420"/>
      <c r="SHJ112" s="420"/>
      <c r="SHK112" s="420"/>
      <c r="SHL112" s="420"/>
      <c r="SHM112" s="420"/>
      <c r="SHN112" s="420"/>
      <c r="SHO112" s="420"/>
      <c r="SHP112" s="420"/>
      <c r="SHQ112" s="420"/>
      <c r="SHR112" s="420"/>
      <c r="SHS112" s="420"/>
      <c r="SHT112" s="420"/>
      <c r="SHU112" s="420"/>
      <c r="SHV112" s="420"/>
      <c r="SHW112" s="420"/>
      <c r="SHX112" s="420"/>
      <c r="SHY112" s="420"/>
      <c r="SHZ112" s="420"/>
      <c r="SIA112" s="420"/>
      <c r="SIB112" s="420"/>
      <c r="SIC112" s="420"/>
      <c r="SID112" s="420"/>
      <c r="SIE112" s="420"/>
      <c r="SIF112" s="420"/>
      <c r="SIG112" s="420"/>
      <c r="SIH112" s="420"/>
      <c r="SII112" s="420"/>
      <c r="SIJ112" s="420"/>
      <c r="SIK112" s="420"/>
      <c r="SIL112" s="420"/>
      <c r="SIM112" s="420"/>
      <c r="SIN112" s="420"/>
      <c r="SIO112" s="420"/>
      <c r="SIP112" s="420"/>
      <c r="SIQ112" s="420"/>
      <c r="SIR112" s="420"/>
      <c r="SIS112" s="420"/>
      <c r="SIT112" s="420"/>
      <c r="SIU112" s="420"/>
      <c r="SIV112" s="420"/>
      <c r="SIW112" s="420"/>
      <c r="SIX112" s="420"/>
      <c r="SIY112" s="420"/>
      <c r="SIZ112" s="420"/>
      <c r="SJA112" s="420"/>
      <c r="SJB112" s="420"/>
      <c r="SJC112" s="420"/>
      <c r="SJD112" s="420"/>
      <c r="SJE112" s="420"/>
      <c r="SJF112" s="420"/>
      <c r="SJG112" s="420"/>
      <c r="SJH112" s="420"/>
      <c r="SJI112" s="420"/>
      <c r="SJJ112" s="420"/>
      <c r="SJK112" s="420"/>
      <c r="SJL112" s="420"/>
      <c r="SJM112" s="420"/>
      <c r="SJN112" s="420"/>
      <c r="SJO112" s="420"/>
      <c r="SJP112" s="420"/>
      <c r="SJQ112" s="420"/>
      <c r="SJR112" s="420"/>
      <c r="SJS112" s="420"/>
      <c r="SJT112" s="420"/>
      <c r="SJU112" s="420"/>
      <c r="SJV112" s="420"/>
      <c r="SJW112" s="420"/>
      <c r="SJX112" s="420"/>
      <c r="SJY112" s="420"/>
      <c r="SJZ112" s="420"/>
      <c r="SKA112" s="420"/>
      <c r="SKB112" s="420"/>
      <c r="SKC112" s="420"/>
      <c r="SKD112" s="420"/>
      <c r="SKE112" s="420"/>
      <c r="SKF112" s="420"/>
      <c r="SKG112" s="420"/>
      <c r="SKH112" s="420"/>
      <c r="SKI112" s="420"/>
      <c r="SKJ112" s="420"/>
      <c r="SKK112" s="420"/>
      <c r="SKL112" s="420"/>
      <c r="SKM112" s="420"/>
      <c r="SKN112" s="420"/>
      <c r="SKO112" s="420"/>
      <c r="SKP112" s="420"/>
      <c r="SKQ112" s="420"/>
      <c r="SKR112" s="420"/>
      <c r="SKS112" s="420"/>
      <c r="SKT112" s="420"/>
      <c r="SKU112" s="420"/>
      <c r="SKV112" s="420"/>
      <c r="SKW112" s="420"/>
      <c r="SKX112" s="420"/>
      <c r="SKY112" s="420"/>
      <c r="SKZ112" s="420"/>
      <c r="SLA112" s="420"/>
      <c r="SLB112" s="420"/>
      <c r="SLC112" s="420"/>
      <c r="SLD112" s="420"/>
      <c r="SLE112" s="420"/>
      <c r="SLF112" s="420"/>
      <c r="SLG112" s="420"/>
      <c r="SLH112" s="420"/>
      <c r="SLI112" s="420"/>
      <c r="SLJ112" s="420"/>
      <c r="SLK112" s="420"/>
      <c r="SLL112" s="420"/>
      <c r="SLM112" s="420"/>
      <c r="SLN112" s="420"/>
      <c r="SLO112" s="420"/>
      <c r="SLP112" s="420"/>
      <c r="SLQ112" s="420"/>
      <c r="SLR112" s="420"/>
      <c r="SLS112" s="420"/>
      <c r="SLT112" s="420"/>
      <c r="SLU112" s="420"/>
      <c r="SLV112" s="420"/>
      <c r="SLW112" s="420"/>
      <c r="SLX112" s="420"/>
      <c r="SLY112" s="420"/>
      <c r="SLZ112" s="420"/>
      <c r="SMA112" s="420"/>
      <c r="SMB112" s="420"/>
      <c r="SMC112" s="420"/>
      <c r="SMD112" s="420"/>
      <c r="SME112" s="420"/>
      <c r="SMF112" s="420"/>
      <c r="SMG112" s="420"/>
      <c r="SMH112" s="420"/>
      <c r="SMI112" s="420"/>
      <c r="SMJ112" s="420"/>
      <c r="SMK112" s="420"/>
      <c r="SML112" s="420"/>
      <c r="SMM112" s="420"/>
      <c r="SMN112" s="420"/>
      <c r="SMO112" s="420"/>
      <c r="SMP112" s="420"/>
      <c r="SMQ112" s="420"/>
      <c r="SMR112" s="420"/>
      <c r="SMS112" s="420"/>
      <c r="SMT112" s="420"/>
      <c r="SMU112" s="420"/>
      <c r="SMV112" s="420"/>
      <c r="SMW112" s="420"/>
      <c r="SMX112" s="420"/>
      <c r="SMY112" s="420"/>
      <c r="SMZ112" s="420"/>
      <c r="SNA112" s="420"/>
      <c r="SNB112" s="420"/>
      <c r="SNC112" s="420"/>
      <c r="SND112" s="420"/>
      <c r="SNE112" s="420"/>
      <c r="SNF112" s="420"/>
      <c r="SNG112" s="420"/>
      <c r="SNH112" s="420"/>
      <c r="SNI112" s="420"/>
      <c r="SNJ112" s="420"/>
      <c r="SNK112" s="420"/>
      <c r="SNL112" s="420"/>
      <c r="SNM112" s="420"/>
      <c r="SNN112" s="420"/>
      <c r="SNO112" s="420"/>
      <c r="SNP112" s="420"/>
      <c r="SNQ112" s="420"/>
      <c r="SNR112" s="420"/>
      <c r="SNS112" s="420"/>
      <c r="SNT112" s="420"/>
      <c r="SNU112" s="420"/>
      <c r="SNV112" s="420"/>
      <c r="SNW112" s="420"/>
      <c r="SNX112" s="420"/>
      <c r="SNY112" s="420"/>
      <c r="SNZ112" s="420"/>
      <c r="SOA112" s="420"/>
      <c r="SOB112" s="420"/>
      <c r="SOC112" s="420"/>
      <c r="SOD112" s="420"/>
      <c r="SOE112" s="420"/>
      <c r="SOF112" s="420"/>
      <c r="SOG112" s="420"/>
      <c r="SOH112" s="420"/>
      <c r="SOI112" s="420"/>
      <c r="SOJ112" s="420"/>
      <c r="SOK112" s="420"/>
      <c r="SOL112" s="420"/>
      <c r="SOM112" s="420"/>
      <c r="SON112" s="420"/>
      <c r="SOO112" s="420"/>
      <c r="SOP112" s="420"/>
      <c r="SOQ112" s="420"/>
      <c r="SOR112" s="420"/>
      <c r="SOS112" s="420"/>
      <c r="SOT112" s="420"/>
      <c r="SOU112" s="420"/>
      <c r="SOV112" s="420"/>
      <c r="SOW112" s="420"/>
      <c r="SOX112" s="420"/>
      <c r="SOY112" s="420"/>
      <c r="SOZ112" s="420"/>
      <c r="SPA112" s="420"/>
      <c r="SPB112" s="420"/>
      <c r="SPC112" s="420"/>
      <c r="SPD112" s="420"/>
      <c r="SPE112" s="420"/>
      <c r="SPF112" s="420"/>
      <c r="SPG112" s="420"/>
      <c r="SPH112" s="420"/>
      <c r="SPI112" s="420"/>
      <c r="SPJ112" s="420"/>
      <c r="SPK112" s="420"/>
      <c r="SPL112" s="420"/>
      <c r="SPM112" s="420"/>
      <c r="SPN112" s="420"/>
      <c r="SPO112" s="420"/>
      <c r="SPP112" s="420"/>
      <c r="SPQ112" s="420"/>
      <c r="SPR112" s="420"/>
      <c r="SPS112" s="420"/>
      <c r="SPT112" s="420"/>
      <c r="SPU112" s="420"/>
      <c r="SPV112" s="420"/>
      <c r="SPW112" s="420"/>
      <c r="SPX112" s="420"/>
      <c r="SPY112" s="420"/>
      <c r="SPZ112" s="420"/>
      <c r="SQA112" s="420"/>
      <c r="SQB112" s="420"/>
      <c r="SQC112" s="420"/>
      <c r="SQD112" s="420"/>
      <c r="SQE112" s="420"/>
      <c r="SQF112" s="420"/>
      <c r="SQG112" s="420"/>
      <c r="SQH112" s="420"/>
      <c r="SQI112" s="420"/>
      <c r="SQJ112" s="420"/>
      <c r="SQK112" s="420"/>
      <c r="SQL112" s="420"/>
      <c r="SQM112" s="420"/>
      <c r="SQN112" s="420"/>
      <c r="SQO112" s="420"/>
      <c r="SQP112" s="420"/>
      <c r="SQQ112" s="420"/>
      <c r="SQR112" s="420"/>
      <c r="SQS112" s="420"/>
      <c r="SQT112" s="420"/>
      <c r="SQU112" s="420"/>
      <c r="SQV112" s="420"/>
      <c r="SQW112" s="420"/>
      <c r="SQX112" s="420"/>
      <c r="SQY112" s="420"/>
      <c r="SQZ112" s="420"/>
      <c r="SRA112" s="420"/>
      <c r="SRB112" s="420"/>
      <c r="SRC112" s="420"/>
      <c r="SRD112" s="420"/>
      <c r="SRE112" s="420"/>
      <c r="SRF112" s="420"/>
      <c r="SRG112" s="420"/>
      <c r="SRH112" s="420"/>
      <c r="SRI112" s="420"/>
      <c r="SRJ112" s="420"/>
      <c r="SRK112" s="420"/>
      <c r="SRL112" s="420"/>
      <c r="SRM112" s="420"/>
      <c r="SRN112" s="420"/>
      <c r="SRO112" s="420"/>
      <c r="SRP112" s="420"/>
      <c r="SRQ112" s="420"/>
      <c r="SRR112" s="420"/>
      <c r="SRS112" s="420"/>
      <c r="SRT112" s="420"/>
      <c r="SRU112" s="420"/>
      <c r="SRV112" s="420"/>
      <c r="SRW112" s="420"/>
      <c r="SRX112" s="420"/>
      <c r="SRY112" s="420"/>
      <c r="SRZ112" s="420"/>
      <c r="SSA112" s="420"/>
      <c r="SSB112" s="420"/>
      <c r="SSC112" s="420"/>
      <c r="SSD112" s="420"/>
      <c r="SSE112" s="420"/>
      <c r="SSF112" s="420"/>
      <c r="SSG112" s="420"/>
      <c r="SSH112" s="420"/>
      <c r="SSI112" s="420"/>
      <c r="SSJ112" s="420"/>
      <c r="SSK112" s="420"/>
      <c r="SSL112" s="420"/>
      <c r="SSM112" s="420"/>
      <c r="SSN112" s="420"/>
      <c r="SSO112" s="420"/>
      <c r="SSP112" s="420"/>
      <c r="SSQ112" s="420"/>
      <c r="SSR112" s="420"/>
      <c r="SSS112" s="420"/>
      <c r="SST112" s="420"/>
      <c r="SSU112" s="420"/>
      <c r="SSV112" s="420"/>
      <c r="SSW112" s="420"/>
      <c r="SSX112" s="420"/>
      <c r="SSY112" s="420"/>
      <c r="SSZ112" s="420"/>
      <c r="STA112" s="420"/>
      <c r="STB112" s="420"/>
      <c r="STC112" s="420"/>
      <c r="STD112" s="420"/>
      <c r="STE112" s="420"/>
      <c r="STF112" s="420"/>
      <c r="STG112" s="420"/>
      <c r="STH112" s="420"/>
      <c r="STI112" s="420"/>
      <c r="STJ112" s="420"/>
      <c r="STK112" s="420"/>
      <c r="STL112" s="420"/>
      <c r="STM112" s="420"/>
      <c r="STN112" s="420"/>
      <c r="STO112" s="420"/>
      <c r="STP112" s="420"/>
      <c r="STQ112" s="420"/>
      <c r="STR112" s="420"/>
      <c r="STS112" s="420"/>
      <c r="STT112" s="420"/>
      <c r="STU112" s="420"/>
      <c r="STV112" s="420"/>
      <c r="STW112" s="420"/>
      <c r="STX112" s="420"/>
      <c r="STY112" s="420"/>
      <c r="STZ112" s="420"/>
      <c r="SUA112" s="420"/>
      <c r="SUB112" s="420"/>
      <c r="SUC112" s="420"/>
      <c r="SUD112" s="420"/>
      <c r="SUE112" s="420"/>
      <c r="SUF112" s="420"/>
      <c r="SUG112" s="420"/>
      <c r="SUH112" s="420"/>
      <c r="SUI112" s="420"/>
      <c r="SUJ112" s="420"/>
      <c r="SUK112" s="420"/>
      <c r="SUL112" s="420"/>
      <c r="SUM112" s="420"/>
      <c r="SUN112" s="420"/>
      <c r="SUO112" s="420"/>
      <c r="SUP112" s="420"/>
      <c r="SUQ112" s="420"/>
      <c r="SUR112" s="420"/>
      <c r="SUS112" s="420"/>
      <c r="SUT112" s="420"/>
      <c r="SUU112" s="420"/>
      <c r="SUV112" s="420"/>
      <c r="SUW112" s="420"/>
      <c r="SUX112" s="420"/>
      <c r="SUY112" s="420"/>
      <c r="SUZ112" s="420"/>
      <c r="SVA112" s="420"/>
      <c r="SVB112" s="420"/>
      <c r="SVC112" s="420"/>
      <c r="SVD112" s="420"/>
      <c r="SVE112" s="420"/>
      <c r="SVF112" s="420"/>
      <c r="SVG112" s="420"/>
      <c r="SVH112" s="420"/>
      <c r="SVI112" s="420"/>
      <c r="SVJ112" s="420"/>
      <c r="SVK112" s="420"/>
      <c r="SVL112" s="420"/>
      <c r="SVM112" s="420"/>
      <c r="SVN112" s="420"/>
      <c r="SVO112" s="420"/>
      <c r="SVP112" s="420"/>
      <c r="SVQ112" s="420"/>
      <c r="SVR112" s="420"/>
      <c r="SVS112" s="420"/>
      <c r="SVT112" s="420"/>
      <c r="SVU112" s="420"/>
      <c r="SVV112" s="420"/>
      <c r="SVW112" s="420"/>
      <c r="SVX112" s="420"/>
      <c r="SVY112" s="420"/>
      <c r="SVZ112" s="420"/>
      <c r="SWA112" s="420"/>
      <c r="SWB112" s="420"/>
      <c r="SWC112" s="420"/>
      <c r="SWD112" s="420"/>
      <c r="SWE112" s="420"/>
      <c r="SWF112" s="420"/>
      <c r="SWG112" s="420"/>
      <c r="SWH112" s="420"/>
      <c r="SWI112" s="420"/>
      <c r="SWJ112" s="420"/>
      <c r="SWK112" s="420"/>
      <c r="SWL112" s="420"/>
      <c r="SWM112" s="420"/>
      <c r="SWN112" s="420"/>
      <c r="SWO112" s="420"/>
      <c r="SWP112" s="420"/>
      <c r="SWQ112" s="420"/>
      <c r="SWR112" s="420"/>
      <c r="SWS112" s="420"/>
      <c r="SWT112" s="420"/>
      <c r="SWU112" s="420"/>
      <c r="SWV112" s="420"/>
      <c r="SWW112" s="420"/>
      <c r="SWX112" s="420"/>
      <c r="SWY112" s="420"/>
      <c r="SWZ112" s="420"/>
      <c r="SXA112" s="420"/>
      <c r="SXB112" s="420"/>
      <c r="SXC112" s="420"/>
      <c r="SXD112" s="420"/>
      <c r="SXE112" s="420"/>
      <c r="SXF112" s="420"/>
      <c r="SXG112" s="420"/>
      <c r="SXH112" s="420"/>
      <c r="SXI112" s="420"/>
      <c r="SXJ112" s="420"/>
      <c r="SXK112" s="420"/>
      <c r="SXL112" s="420"/>
      <c r="SXM112" s="420"/>
      <c r="SXN112" s="420"/>
      <c r="SXO112" s="420"/>
      <c r="SXP112" s="420"/>
      <c r="SXQ112" s="420"/>
      <c r="SXR112" s="420"/>
      <c r="SXS112" s="420"/>
      <c r="SXT112" s="420"/>
      <c r="SXU112" s="420"/>
      <c r="SXV112" s="420"/>
      <c r="SXW112" s="420"/>
      <c r="SXX112" s="420"/>
      <c r="SXY112" s="420"/>
      <c r="SXZ112" s="420"/>
      <c r="SYA112" s="420"/>
      <c r="SYB112" s="420"/>
      <c r="SYC112" s="420"/>
      <c r="SYD112" s="420"/>
      <c r="SYE112" s="420"/>
      <c r="SYF112" s="420"/>
      <c r="SYG112" s="420"/>
      <c r="SYH112" s="420"/>
      <c r="SYI112" s="420"/>
      <c r="SYJ112" s="420"/>
      <c r="SYK112" s="420"/>
      <c r="SYL112" s="420"/>
      <c r="SYM112" s="420"/>
      <c r="SYN112" s="420"/>
      <c r="SYO112" s="420"/>
      <c r="SYP112" s="420"/>
      <c r="SYQ112" s="420"/>
      <c r="SYR112" s="420"/>
      <c r="SYS112" s="420"/>
      <c r="SYT112" s="420"/>
      <c r="SYU112" s="420"/>
      <c r="SYV112" s="420"/>
      <c r="SYW112" s="420"/>
      <c r="SYX112" s="420"/>
      <c r="SYY112" s="420"/>
      <c r="SYZ112" s="420"/>
      <c r="SZA112" s="420"/>
      <c r="SZB112" s="420"/>
      <c r="SZC112" s="420"/>
      <c r="SZD112" s="420"/>
      <c r="SZE112" s="420"/>
      <c r="SZF112" s="420"/>
      <c r="SZG112" s="420"/>
      <c r="SZH112" s="420"/>
      <c r="SZI112" s="420"/>
      <c r="SZJ112" s="420"/>
      <c r="SZK112" s="420"/>
      <c r="SZL112" s="420"/>
      <c r="SZM112" s="420"/>
      <c r="SZN112" s="420"/>
      <c r="SZO112" s="420"/>
      <c r="SZP112" s="420"/>
      <c r="SZQ112" s="420"/>
      <c r="SZR112" s="420"/>
      <c r="SZS112" s="420"/>
      <c r="SZT112" s="420"/>
      <c r="SZU112" s="420"/>
      <c r="SZV112" s="420"/>
      <c r="SZW112" s="420"/>
      <c r="SZX112" s="420"/>
      <c r="SZY112" s="420"/>
      <c r="SZZ112" s="420"/>
      <c r="TAA112" s="420"/>
      <c r="TAB112" s="420"/>
      <c r="TAC112" s="420"/>
      <c r="TAD112" s="420"/>
      <c r="TAE112" s="420"/>
      <c r="TAF112" s="420"/>
      <c r="TAG112" s="420"/>
      <c r="TAH112" s="420"/>
      <c r="TAI112" s="420"/>
      <c r="TAJ112" s="420"/>
      <c r="TAK112" s="420"/>
      <c r="TAL112" s="420"/>
      <c r="TAM112" s="420"/>
      <c r="TAN112" s="420"/>
      <c r="TAO112" s="420"/>
      <c r="TAP112" s="420"/>
      <c r="TAQ112" s="420"/>
      <c r="TAR112" s="420"/>
      <c r="TAS112" s="420"/>
      <c r="TAT112" s="420"/>
      <c r="TAU112" s="420"/>
      <c r="TAV112" s="420"/>
      <c r="TAW112" s="420"/>
      <c r="TAX112" s="420"/>
      <c r="TAY112" s="420"/>
      <c r="TAZ112" s="420"/>
      <c r="TBA112" s="420"/>
      <c r="TBB112" s="420"/>
      <c r="TBC112" s="420"/>
      <c r="TBD112" s="420"/>
      <c r="TBE112" s="420"/>
      <c r="TBF112" s="420"/>
      <c r="TBG112" s="420"/>
      <c r="TBH112" s="420"/>
      <c r="TBI112" s="420"/>
      <c r="TBJ112" s="420"/>
      <c r="TBK112" s="420"/>
      <c r="TBL112" s="420"/>
      <c r="TBM112" s="420"/>
      <c r="TBN112" s="420"/>
      <c r="TBO112" s="420"/>
      <c r="TBP112" s="420"/>
      <c r="TBQ112" s="420"/>
      <c r="TBR112" s="420"/>
      <c r="TBS112" s="420"/>
      <c r="TBT112" s="420"/>
      <c r="TBU112" s="420"/>
      <c r="TBV112" s="420"/>
      <c r="TBW112" s="420"/>
      <c r="TBX112" s="420"/>
      <c r="TBY112" s="420"/>
      <c r="TBZ112" s="420"/>
      <c r="TCA112" s="420"/>
      <c r="TCB112" s="420"/>
      <c r="TCC112" s="420"/>
      <c r="TCD112" s="420"/>
      <c r="TCE112" s="420"/>
      <c r="TCF112" s="420"/>
      <c r="TCG112" s="420"/>
      <c r="TCH112" s="420"/>
      <c r="TCI112" s="420"/>
      <c r="TCJ112" s="420"/>
      <c r="TCK112" s="420"/>
      <c r="TCL112" s="420"/>
      <c r="TCM112" s="420"/>
      <c r="TCN112" s="420"/>
      <c r="TCO112" s="420"/>
      <c r="TCP112" s="420"/>
      <c r="TCQ112" s="420"/>
      <c r="TCR112" s="420"/>
      <c r="TCS112" s="420"/>
      <c r="TCT112" s="420"/>
      <c r="TCU112" s="420"/>
      <c r="TCV112" s="420"/>
      <c r="TCW112" s="420"/>
      <c r="TCX112" s="420"/>
      <c r="TCY112" s="420"/>
      <c r="TCZ112" s="420"/>
      <c r="TDA112" s="420"/>
      <c r="TDB112" s="420"/>
      <c r="TDC112" s="420"/>
      <c r="TDD112" s="420"/>
      <c r="TDE112" s="420"/>
      <c r="TDF112" s="420"/>
      <c r="TDG112" s="420"/>
      <c r="TDH112" s="420"/>
      <c r="TDI112" s="420"/>
      <c r="TDJ112" s="420"/>
      <c r="TDK112" s="420"/>
      <c r="TDL112" s="420"/>
      <c r="TDM112" s="420"/>
      <c r="TDN112" s="420"/>
      <c r="TDO112" s="420"/>
      <c r="TDP112" s="420"/>
      <c r="TDQ112" s="420"/>
      <c r="TDR112" s="420"/>
      <c r="TDS112" s="420"/>
      <c r="TDT112" s="420"/>
      <c r="TDU112" s="420"/>
      <c r="TDV112" s="420"/>
      <c r="TDW112" s="420"/>
      <c r="TDX112" s="420"/>
      <c r="TDY112" s="420"/>
      <c r="TDZ112" s="420"/>
      <c r="TEA112" s="420"/>
      <c r="TEB112" s="420"/>
      <c r="TEC112" s="420"/>
      <c r="TED112" s="420"/>
      <c r="TEE112" s="420"/>
      <c r="TEF112" s="420"/>
      <c r="TEG112" s="420"/>
      <c r="TEH112" s="420"/>
      <c r="TEI112" s="420"/>
      <c r="TEJ112" s="420"/>
      <c r="TEK112" s="420"/>
      <c r="TEL112" s="420"/>
      <c r="TEM112" s="420"/>
      <c r="TEN112" s="420"/>
      <c r="TEO112" s="420"/>
      <c r="TEP112" s="420"/>
      <c r="TEQ112" s="420"/>
      <c r="TER112" s="420"/>
      <c r="TES112" s="420"/>
      <c r="TET112" s="420"/>
      <c r="TEU112" s="420"/>
      <c r="TEV112" s="420"/>
      <c r="TEW112" s="420"/>
      <c r="TEX112" s="420"/>
      <c r="TEY112" s="420"/>
      <c r="TEZ112" s="420"/>
      <c r="TFA112" s="420"/>
      <c r="TFB112" s="420"/>
      <c r="TFC112" s="420"/>
      <c r="TFD112" s="420"/>
      <c r="TFE112" s="420"/>
      <c r="TFF112" s="420"/>
      <c r="TFG112" s="420"/>
      <c r="TFH112" s="420"/>
      <c r="TFI112" s="420"/>
      <c r="TFJ112" s="420"/>
      <c r="TFK112" s="420"/>
      <c r="TFL112" s="420"/>
      <c r="TFM112" s="420"/>
      <c r="TFN112" s="420"/>
      <c r="TFO112" s="420"/>
      <c r="TFP112" s="420"/>
      <c r="TFQ112" s="420"/>
      <c r="TFR112" s="420"/>
      <c r="TFS112" s="420"/>
      <c r="TFT112" s="420"/>
      <c r="TFU112" s="420"/>
      <c r="TFV112" s="420"/>
      <c r="TFW112" s="420"/>
      <c r="TFX112" s="420"/>
      <c r="TFY112" s="420"/>
      <c r="TFZ112" s="420"/>
      <c r="TGA112" s="420"/>
      <c r="TGB112" s="420"/>
      <c r="TGC112" s="420"/>
      <c r="TGD112" s="420"/>
      <c r="TGE112" s="420"/>
      <c r="TGF112" s="420"/>
      <c r="TGG112" s="420"/>
      <c r="TGH112" s="420"/>
      <c r="TGI112" s="420"/>
      <c r="TGJ112" s="420"/>
      <c r="TGK112" s="420"/>
      <c r="TGL112" s="420"/>
      <c r="TGM112" s="420"/>
      <c r="TGN112" s="420"/>
      <c r="TGO112" s="420"/>
      <c r="TGP112" s="420"/>
      <c r="TGQ112" s="420"/>
      <c r="TGR112" s="420"/>
      <c r="TGS112" s="420"/>
      <c r="TGT112" s="420"/>
      <c r="TGU112" s="420"/>
      <c r="TGV112" s="420"/>
      <c r="TGW112" s="420"/>
      <c r="TGX112" s="420"/>
      <c r="TGY112" s="420"/>
      <c r="TGZ112" s="420"/>
      <c r="THA112" s="420"/>
      <c r="THB112" s="420"/>
      <c r="THC112" s="420"/>
      <c r="THD112" s="420"/>
      <c r="THE112" s="420"/>
      <c r="THF112" s="420"/>
      <c r="THG112" s="420"/>
      <c r="THH112" s="420"/>
      <c r="THI112" s="420"/>
      <c r="THJ112" s="420"/>
      <c r="THK112" s="420"/>
      <c r="THL112" s="420"/>
      <c r="THM112" s="420"/>
      <c r="THN112" s="420"/>
      <c r="THO112" s="420"/>
      <c r="THP112" s="420"/>
      <c r="THQ112" s="420"/>
      <c r="THR112" s="420"/>
      <c r="THS112" s="420"/>
      <c r="THT112" s="420"/>
      <c r="THU112" s="420"/>
      <c r="THV112" s="420"/>
      <c r="THW112" s="420"/>
      <c r="THX112" s="420"/>
      <c r="THY112" s="420"/>
      <c r="THZ112" s="420"/>
      <c r="TIA112" s="420"/>
      <c r="TIB112" s="420"/>
      <c r="TIC112" s="420"/>
      <c r="TID112" s="420"/>
      <c r="TIE112" s="420"/>
      <c r="TIF112" s="420"/>
      <c r="TIG112" s="420"/>
      <c r="TIH112" s="420"/>
      <c r="TII112" s="420"/>
      <c r="TIJ112" s="420"/>
      <c r="TIK112" s="420"/>
      <c r="TIL112" s="420"/>
      <c r="TIM112" s="420"/>
      <c r="TIN112" s="420"/>
      <c r="TIO112" s="420"/>
      <c r="TIP112" s="420"/>
      <c r="TIQ112" s="420"/>
      <c r="TIR112" s="420"/>
      <c r="TIS112" s="420"/>
      <c r="TIT112" s="420"/>
      <c r="TIU112" s="420"/>
      <c r="TIV112" s="420"/>
      <c r="TIW112" s="420"/>
      <c r="TIX112" s="420"/>
      <c r="TIY112" s="420"/>
      <c r="TIZ112" s="420"/>
      <c r="TJA112" s="420"/>
      <c r="TJB112" s="420"/>
      <c r="TJC112" s="420"/>
      <c r="TJD112" s="420"/>
      <c r="TJE112" s="420"/>
      <c r="TJF112" s="420"/>
      <c r="TJG112" s="420"/>
      <c r="TJH112" s="420"/>
      <c r="TJI112" s="420"/>
      <c r="TJJ112" s="420"/>
      <c r="TJK112" s="420"/>
      <c r="TJL112" s="420"/>
      <c r="TJM112" s="420"/>
      <c r="TJN112" s="420"/>
      <c r="TJO112" s="420"/>
      <c r="TJP112" s="420"/>
      <c r="TJQ112" s="420"/>
      <c r="TJR112" s="420"/>
      <c r="TJS112" s="420"/>
      <c r="TJT112" s="420"/>
      <c r="TJU112" s="420"/>
      <c r="TJV112" s="420"/>
      <c r="TJW112" s="420"/>
      <c r="TJX112" s="420"/>
      <c r="TJY112" s="420"/>
      <c r="TJZ112" s="420"/>
      <c r="TKA112" s="420"/>
      <c r="TKB112" s="420"/>
      <c r="TKC112" s="420"/>
      <c r="TKD112" s="420"/>
      <c r="TKE112" s="420"/>
      <c r="TKF112" s="420"/>
      <c r="TKG112" s="420"/>
      <c r="TKH112" s="420"/>
      <c r="TKI112" s="420"/>
      <c r="TKJ112" s="420"/>
      <c r="TKK112" s="420"/>
      <c r="TKL112" s="420"/>
      <c r="TKM112" s="420"/>
      <c r="TKN112" s="420"/>
      <c r="TKO112" s="420"/>
      <c r="TKP112" s="420"/>
      <c r="TKQ112" s="420"/>
      <c r="TKR112" s="420"/>
      <c r="TKS112" s="420"/>
      <c r="TKT112" s="420"/>
      <c r="TKU112" s="420"/>
      <c r="TKV112" s="420"/>
      <c r="TKW112" s="420"/>
      <c r="TKX112" s="420"/>
      <c r="TKY112" s="420"/>
      <c r="TKZ112" s="420"/>
      <c r="TLA112" s="420"/>
      <c r="TLB112" s="420"/>
      <c r="TLC112" s="420"/>
      <c r="TLD112" s="420"/>
      <c r="TLE112" s="420"/>
      <c r="TLF112" s="420"/>
      <c r="TLG112" s="420"/>
      <c r="TLH112" s="420"/>
      <c r="TLI112" s="420"/>
      <c r="TLJ112" s="420"/>
      <c r="TLK112" s="420"/>
      <c r="TLL112" s="420"/>
      <c r="TLM112" s="420"/>
      <c r="TLN112" s="420"/>
      <c r="TLO112" s="420"/>
      <c r="TLP112" s="420"/>
      <c r="TLQ112" s="420"/>
      <c r="TLR112" s="420"/>
      <c r="TLS112" s="420"/>
      <c r="TLT112" s="420"/>
      <c r="TLU112" s="420"/>
      <c r="TLV112" s="420"/>
      <c r="TLW112" s="420"/>
      <c r="TLX112" s="420"/>
      <c r="TLY112" s="420"/>
      <c r="TLZ112" s="420"/>
      <c r="TMA112" s="420"/>
      <c r="TMB112" s="420"/>
      <c r="TMC112" s="420"/>
      <c r="TMD112" s="420"/>
      <c r="TME112" s="420"/>
      <c r="TMF112" s="420"/>
      <c r="TMG112" s="420"/>
      <c r="TMH112" s="420"/>
      <c r="TMI112" s="420"/>
      <c r="TMJ112" s="420"/>
      <c r="TMK112" s="420"/>
      <c r="TML112" s="420"/>
      <c r="TMM112" s="420"/>
      <c r="TMN112" s="420"/>
      <c r="TMO112" s="420"/>
      <c r="TMP112" s="420"/>
      <c r="TMQ112" s="420"/>
      <c r="TMR112" s="420"/>
      <c r="TMS112" s="420"/>
      <c r="TMT112" s="420"/>
      <c r="TMU112" s="420"/>
      <c r="TMV112" s="420"/>
      <c r="TMW112" s="420"/>
      <c r="TMX112" s="420"/>
      <c r="TMY112" s="420"/>
      <c r="TMZ112" s="420"/>
      <c r="TNA112" s="420"/>
      <c r="TNB112" s="420"/>
      <c r="TNC112" s="420"/>
      <c r="TND112" s="420"/>
      <c r="TNE112" s="420"/>
      <c r="TNF112" s="420"/>
      <c r="TNG112" s="420"/>
      <c r="TNH112" s="420"/>
      <c r="TNI112" s="420"/>
      <c r="TNJ112" s="420"/>
      <c r="TNK112" s="420"/>
      <c r="TNL112" s="420"/>
      <c r="TNM112" s="420"/>
      <c r="TNN112" s="420"/>
      <c r="TNO112" s="420"/>
      <c r="TNP112" s="420"/>
      <c r="TNQ112" s="420"/>
      <c r="TNR112" s="420"/>
      <c r="TNS112" s="420"/>
      <c r="TNT112" s="420"/>
      <c r="TNU112" s="420"/>
      <c r="TNV112" s="420"/>
      <c r="TNW112" s="420"/>
      <c r="TNX112" s="420"/>
      <c r="TNY112" s="420"/>
      <c r="TNZ112" s="420"/>
      <c r="TOA112" s="420"/>
      <c r="TOB112" s="420"/>
      <c r="TOC112" s="420"/>
      <c r="TOD112" s="420"/>
      <c r="TOE112" s="420"/>
      <c r="TOF112" s="420"/>
      <c r="TOG112" s="420"/>
      <c r="TOH112" s="420"/>
      <c r="TOI112" s="420"/>
      <c r="TOJ112" s="420"/>
      <c r="TOK112" s="420"/>
      <c r="TOL112" s="420"/>
      <c r="TOM112" s="420"/>
      <c r="TON112" s="420"/>
      <c r="TOO112" s="420"/>
      <c r="TOP112" s="420"/>
      <c r="TOQ112" s="420"/>
      <c r="TOR112" s="420"/>
      <c r="TOS112" s="420"/>
      <c r="TOT112" s="420"/>
      <c r="TOU112" s="420"/>
      <c r="TOV112" s="420"/>
      <c r="TOW112" s="420"/>
      <c r="TOX112" s="420"/>
      <c r="TOY112" s="420"/>
      <c r="TOZ112" s="420"/>
      <c r="TPA112" s="420"/>
      <c r="TPB112" s="420"/>
      <c r="TPC112" s="420"/>
      <c r="TPD112" s="420"/>
      <c r="TPE112" s="420"/>
      <c r="TPF112" s="420"/>
      <c r="TPG112" s="420"/>
      <c r="TPH112" s="420"/>
      <c r="TPI112" s="420"/>
      <c r="TPJ112" s="420"/>
      <c r="TPK112" s="420"/>
      <c r="TPL112" s="420"/>
      <c r="TPM112" s="420"/>
      <c r="TPN112" s="420"/>
      <c r="TPO112" s="420"/>
      <c r="TPP112" s="420"/>
      <c r="TPQ112" s="420"/>
      <c r="TPR112" s="420"/>
      <c r="TPS112" s="420"/>
      <c r="TPT112" s="420"/>
      <c r="TPU112" s="420"/>
      <c r="TPV112" s="420"/>
      <c r="TPW112" s="420"/>
      <c r="TPX112" s="420"/>
      <c r="TPY112" s="420"/>
      <c r="TPZ112" s="420"/>
      <c r="TQA112" s="420"/>
      <c r="TQB112" s="420"/>
      <c r="TQC112" s="420"/>
      <c r="TQD112" s="420"/>
      <c r="TQE112" s="420"/>
      <c r="TQF112" s="420"/>
      <c r="TQG112" s="420"/>
      <c r="TQH112" s="420"/>
      <c r="TQI112" s="420"/>
      <c r="TQJ112" s="420"/>
      <c r="TQK112" s="420"/>
      <c r="TQL112" s="420"/>
      <c r="TQM112" s="420"/>
      <c r="TQN112" s="420"/>
      <c r="TQO112" s="420"/>
      <c r="TQP112" s="420"/>
      <c r="TQQ112" s="420"/>
      <c r="TQR112" s="420"/>
      <c r="TQS112" s="420"/>
      <c r="TQT112" s="420"/>
      <c r="TQU112" s="420"/>
      <c r="TQV112" s="420"/>
      <c r="TQW112" s="420"/>
      <c r="TQX112" s="420"/>
      <c r="TQY112" s="420"/>
      <c r="TQZ112" s="420"/>
      <c r="TRA112" s="420"/>
      <c r="TRB112" s="420"/>
      <c r="TRC112" s="420"/>
      <c r="TRD112" s="420"/>
      <c r="TRE112" s="420"/>
      <c r="TRF112" s="420"/>
      <c r="TRG112" s="420"/>
      <c r="TRH112" s="420"/>
      <c r="TRI112" s="420"/>
      <c r="TRJ112" s="420"/>
      <c r="TRK112" s="420"/>
      <c r="TRL112" s="420"/>
      <c r="TRM112" s="420"/>
      <c r="TRN112" s="420"/>
      <c r="TRO112" s="420"/>
      <c r="TRP112" s="420"/>
      <c r="TRQ112" s="420"/>
      <c r="TRR112" s="420"/>
      <c r="TRS112" s="420"/>
      <c r="TRT112" s="420"/>
      <c r="TRU112" s="420"/>
      <c r="TRV112" s="420"/>
      <c r="TRW112" s="420"/>
      <c r="TRX112" s="420"/>
      <c r="TRY112" s="420"/>
      <c r="TRZ112" s="420"/>
      <c r="TSA112" s="420"/>
      <c r="TSB112" s="420"/>
      <c r="TSC112" s="420"/>
      <c r="TSD112" s="420"/>
      <c r="TSE112" s="420"/>
      <c r="TSF112" s="420"/>
      <c r="TSG112" s="420"/>
      <c r="TSH112" s="420"/>
      <c r="TSI112" s="420"/>
      <c r="TSJ112" s="420"/>
      <c r="TSK112" s="420"/>
      <c r="TSL112" s="420"/>
      <c r="TSM112" s="420"/>
      <c r="TSN112" s="420"/>
      <c r="TSO112" s="420"/>
      <c r="TSP112" s="420"/>
      <c r="TSQ112" s="420"/>
      <c r="TSR112" s="420"/>
      <c r="TSS112" s="420"/>
      <c r="TST112" s="420"/>
      <c r="TSU112" s="420"/>
      <c r="TSV112" s="420"/>
      <c r="TSW112" s="420"/>
      <c r="TSX112" s="420"/>
      <c r="TSY112" s="420"/>
      <c r="TSZ112" s="420"/>
      <c r="TTA112" s="420"/>
      <c r="TTB112" s="420"/>
      <c r="TTC112" s="420"/>
      <c r="TTD112" s="420"/>
      <c r="TTE112" s="420"/>
      <c r="TTF112" s="420"/>
      <c r="TTG112" s="420"/>
      <c r="TTH112" s="420"/>
      <c r="TTI112" s="420"/>
      <c r="TTJ112" s="420"/>
      <c r="TTK112" s="420"/>
      <c r="TTL112" s="420"/>
      <c r="TTM112" s="420"/>
      <c r="TTN112" s="420"/>
      <c r="TTO112" s="420"/>
      <c r="TTP112" s="420"/>
      <c r="TTQ112" s="420"/>
      <c r="TTR112" s="420"/>
      <c r="TTS112" s="420"/>
      <c r="TTT112" s="420"/>
      <c r="TTU112" s="420"/>
      <c r="TTV112" s="420"/>
      <c r="TTW112" s="420"/>
      <c r="TTX112" s="420"/>
      <c r="TTY112" s="420"/>
      <c r="TTZ112" s="420"/>
      <c r="TUA112" s="420"/>
      <c r="TUB112" s="420"/>
      <c r="TUC112" s="420"/>
      <c r="TUD112" s="420"/>
      <c r="TUE112" s="420"/>
      <c r="TUF112" s="420"/>
      <c r="TUG112" s="420"/>
      <c r="TUH112" s="420"/>
      <c r="TUI112" s="420"/>
      <c r="TUJ112" s="420"/>
      <c r="TUK112" s="420"/>
      <c r="TUL112" s="420"/>
      <c r="TUM112" s="420"/>
      <c r="TUN112" s="420"/>
      <c r="TUO112" s="420"/>
      <c r="TUP112" s="420"/>
      <c r="TUQ112" s="420"/>
      <c r="TUR112" s="420"/>
      <c r="TUS112" s="420"/>
      <c r="TUT112" s="420"/>
      <c r="TUU112" s="420"/>
      <c r="TUV112" s="420"/>
      <c r="TUW112" s="420"/>
      <c r="TUX112" s="420"/>
      <c r="TUY112" s="420"/>
      <c r="TUZ112" s="420"/>
      <c r="TVA112" s="420"/>
      <c r="TVB112" s="420"/>
      <c r="TVC112" s="420"/>
      <c r="TVD112" s="420"/>
      <c r="TVE112" s="420"/>
      <c r="TVF112" s="420"/>
      <c r="TVG112" s="420"/>
      <c r="TVH112" s="420"/>
      <c r="TVI112" s="420"/>
      <c r="TVJ112" s="420"/>
      <c r="TVK112" s="420"/>
      <c r="TVL112" s="420"/>
      <c r="TVM112" s="420"/>
      <c r="TVN112" s="420"/>
      <c r="TVO112" s="420"/>
      <c r="TVP112" s="420"/>
      <c r="TVQ112" s="420"/>
      <c r="TVR112" s="420"/>
      <c r="TVS112" s="420"/>
      <c r="TVT112" s="420"/>
      <c r="TVU112" s="420"/>
      <c r="TVV112" s="420"/>
      <c r="TVW112" s="420"/>
      <c r="TVX112" s="420"/>
      <c r="TVY112" s="420"/>
      <c r="TVZ112" s="420"/>
      <c r="TWA112" s="420"/>
      <c r="TWB112" s="420"/>
      <c r="TWC112" s="420"/>
      <c r="TWD112" s="420"/>
      <c r="TWE112" s="420"/>
      <c r="TWF112" s="420"/>
      <c r="TWG112" s="420"/>
      <c r="TWH112" s="420"/>
      <c r="TWI112" s="420"/>
      <c r="TWJ112" s="420"/>
      <c r="TWK112" s="420"/>
      <c r="TWL112" s="420"/>
      <c r="TWM112" s="420"/>
      <c r="TWN112" s="420"/>
      <c r="TWO112" s="420"/>
      <c r="TWP112" s="420"/>
      <c r="TWQ112" s="420"/>
      <c r="TWR112" s="420"/>
      <c r="TWS112" s="420"/>
      <c r="TWT112" s="420"/>
      <c r="TWU112" s="420"/>
      <c r="TWV112" s="420"/>
      <c r="TWW112" s="420"/>
      <c r="TWX112" s="420"/>
      <c r="TWY112" s="420"/>
      <c r="TWZ112" s="420"/>
      <c r="TXA112" s="420"/>
      <c r="TXB112" s="420"/>
      <c r="TXC112" s="420"/>
      <c r="TXD112" s="420"/>
      <c r="TXE112" s="420"/>
      <c r="TXF112" s="420"/>
      <c r="TXG112" s="420"/>
      <c r="TXH112" s="420"/>
      <c r="TXI112" s="420"/>
      <c r="TXJ112" s="420"/>
      <c r="TXK112" s="420"/>
      <c r="TXL112" s="420"/>
      <c r="TXM112" s="420"/>
      <c r="TXN112" s="420"/>
      <c r="TXO112" s="420"/>
      <c r="TXP112" s="420"/>
      <c r="TXQ112" s="420"/>
      <c r="TXR112" s="420"/>
      <c r="TXS112" s="420"/>
      <c r="TXT112" s="420"/>
      <c r="TXU112" s="420"/>
      <c r="TXV112" s="420"/>
      <c r="TXW112" s="420"/>
      <c r="TXX112" s="420"/>
      <c r="TXY112" s="420"/>
      <c r="TXZ112" s="420"/>
      <c r="TYA112" s="420"/>
      <c r="TYB112" s="420"/>
      <c r="TYC112" s="420"/>
      <c r="TYD112" s="420"/>
      <c r="TYE112" s="420"/>
      <c r="TYF112" s="420"/>
      <c r="TYG112" s="420"/>
      <c r="TYH112" s="420"/>
      <c r="TYI112" s="420"/>
      <c r="TYJ112" s="420"/>
      <c r="TYK112" s="420"/>
      <c r="TYL112" s="420"/>
      <c r="TYM112" s="420"/>
      <c r="TYN112" s="420"/>
      <c r="TYO112" s="420"/>
      <c r="TYP112" s="420"/>
      <c r="TYQ112" s="420"/>
      <c r="TYR112" s="420"/>
      <c r="TYS112" s="420"/>
      <c r="TYT112" s="420"/>
      <c r="TYU112" s="420"/>
      <c r="TYV112" s="420"/>
      <c r="TYW112" s="420"/>
      <c r="TYX112" s="420"/>
      <c r="TYY112" s="420"/>
      <c r="TYZ112" s="420"/>
      <c r="TZA112" s="420"/>
      <c r="TZB112" s="420"/>
      <c r="TZC112" s="420"/>
      <c r="TZD112" s="420"/>
      <c r="TZE112" s="420"/>
      <c r="TZF112" s="420"/>
      <c r="TZG112" s="420"/>
      <c r="TZH112" s="420"/>
      <c r="TZI112" s="420"/>
      <c r="TZJ112" s="420"/>
      <c r="TZK112" s="420"/>
      <c r="TZL112" s="420"/>
      <c r="TZM112" s="420"/>
      <c r="TZN112" s="420"/>
      <c r="TZO112" s="420"/>
      <c r="TZP112" s="420"/>
      <c r="TZQ112" s="420"/>
      <c r="TZR112" s="420"/>
      <c r="TZS112" s="420"/>
      <c r="TZT112" s="420"/>
      <c r="TZU112" s="420"/>
      <c r="TZV112" s="420"/>
      <c r="TZW112" s="420"/>
      <c r="TZX112" s="420"/>
      <c r="TZY112" s="420"/>
      <c r="TZZ112" s="420"/>
      <c r="UAA112" s="420"/>
      <c r="UAB112" s="420"/>
      <c r="UAC112" s="420"/>
      <c r="UAD112" s="420"/>
      <c r="UAE112" s="420"/>
      <c r="UAF112" s="420"/>
      <c r="UAG112" s="420"/>
      <c r="UAH112" s="420"/>
      <c r="UAI112" s="420"/>
      <c r="UAJ112" s="420"/>
      <c r="UAK112" s="420"/>
      <c r="UAL112" s="420"/>
      <c r="UAM112" s="420"/>
      <c r="UAN112" s="420"/>
      <c r="UAO112" s="420"/>
      <c r="UAP112" s="420"/>
      <c r="UAQ112" s="420"/>
      <c r="UAR112" s="420"/>
      <c r="UAS112" s="420"/>
      <c r="UAT112" s="420"/>
      <c r="UAU112" s="420"/>
      <c r="UAV112" s="420"/>
      <c r="UAW112" s="420"/>
      <c r="UAX112" s="420"/>
      <c r="UAY112" s="420"/>
      <c r="UAZ112" s="420"/>
      <c r="UBA112" s="420"/>
      <c r="UBB112" s="420"/>
      <c r="UBC112" s="420"/>
      <c r="UBD112" s="420"/>
      <c r="UBE112" s="420"/>
      <c r="UBF112" s="420"/>
      <c r="UBG112" s="420"/>
      <c r="UBH112" s="420"/>
      <c r="UBI112" s="420"/>
      <c r="UBJ112" s="420"/>
      <c r="UBK112" s="420"/>
      <c r="UBL112" s="420"/>
      <c r="UBM112" s="420"/>
      <c r="UBN112" s="420"/>
      <c r="UBO112" s="420"/>
      <c r="UBP112" s="420"/>
      <c r="UBQ112" s="420"/>
      <c r="UBR112" s="420"/>
      <c r="UBS112" s="420"/>
      <c r="UBT112" s="420"/>
      <c r="UBU112" s="420"/>
      <c r="UBV112" s="420"/>
      <c r="UBW112" s="420"/>
      <c r="UBX112" s="420"/>
      <c r="UBY112" s="420"/>
      <c r="UBZ112" s="420"/>
      <c r="UCA112" s="420"/>
      <c r="UCB112" s="420"/>
      <c r="UCC112" s="420"/>
      <c r="UCD112" s="420"/>
      <c r="UCE112" s="420"/>
      <c r="UCF112" s="420"/>
      <c r="UCG112" s="420"/>
      <c r="UCH112" s="420"/>
      <c r="UCI112" s="420"/>
      <c r="UCJ112" s="420"/>
      <c r="UCK112" s="420"/>
      <c r="UCL112" s="420"/>
      <c r="UCM112" s="420"/>
      <c r="UCN112" s="420"/>
      <c r="UCO112" s="420"/>
      <c r="UCP112" s="420"/>
      <c r="UCQ112" s="420"/>
      <c r="UCR112" s="420"/>
      <c r="UCS112" s="420"/>
      <c r="UCT112" s="420"/>
      <c r="UCU112" s="420"/>
      <c r="UCV112" s="420"/>
      <c r="UCW112" s="420"/>
      <c r="UCX112" s="420"/>
      <c r="UCY112" s="420"/>
      <c r="UCZ112" s="420"/>
      <c r="UDA112" s="420"/>
      <c r="UDB112" s="420"/>
      <c r="UDC112" s="420"/>
      <c r="UDD112" s="420"/>
      <c r="UDE112" s="420"/>
      <c r="UDF112" s="420"/>
      <c r="UDG112" s="420"/>
      <c r="UDH112" s="420"/>
      <c r="UDI112" s="420"/>
      <c r="UDJ112" s="420"/>
      <c r="UDK112" s="420"/>
      <c r="UDL112" s="420"/>
      <c r="UDM112" s="420"/>
      <c r="UDN112" s="420"/>
      <c r="UDO112" s="420"/>
      <c r="UDP112" s="420"/>
      <c r="UDQ112" s="420"/>
      <c r="UDR112" s="420"/>
      <c r="UDS112" s="420"/>
      <c r="UDT112" s="420"/>
      <c r="UDU112" s="420"/>
      <c r="UDV112" s="420"/>
      <c r="UDW112" s="420"/>
      <c r="UDX112" s="420"/>
      <c r="UDY112" s="420"/>
      <c r="UDZ112" s="420"/>
      <c r="UEA112" s="420"/>
      <c r="UEB112" s="420"/>
      <c r="UEC112" s="420"/>
      <c r="UED112" s="420"/>
      <c r="UEE112" s="420"/>
      <c r="UEF112" s="420"/>
      <c r="UEG112" s="420"/>
      <c r="UEH112" s="420"/>
      <c r="UEI112" s="420"/>
      <c r="UEJ112" s="420"/>
      <c r="UEK112" s="420"/>
      <c r="UEL112" s="420"/>
      <c r="UEM112" s="420"/>
      <c r="UEN112" s="420"/>
      <c r="UEO112" s="420"/>
      <c r="UEP112" s="420"/>
      <c r="UEQ112" s="420"/>
      <c r="UER112" s="420"/>
      <c r="UES112" s="420"/>
      <c r="UET112" s="420"/>
      <c r="UEU112" s="420"/>
      <c r="UEV112" s="420"/>
      <c r="UEW112" s="420"/>
      <c r="UEX112" s="420"/>
      <c r="UEY112" s="420"/>
      <c r="UEZ112" s="420"/>
      <c r="UFA112" s="420"/>
      <c r="UFB112" s="420"/>
      <c r="UFC112" s="420"/>
      <c r="UFD112" s="420"/>
      <c r="UFE112" s="420"/>
      <c r="UFF112" s="420"/>
      <c r="UFG112" s="420"/>
      <c r="UFH112" s="420"/>
      <c r="UFI112" s="420"/>
      <c r="UFJ112" s="420"/>
      <c r="UFK112" s="420"/>
      <c r="UFL112" s="420"/>
      <c r="UFM112" s="420"/>
      <c r="UFN112" s="420"/>
      <c r="UFO112" s="420"/>
      <c r="UFP112" s="420"/>
      <c r="UFQ112" s="420"/>
      <c r="UFR112" s="420"/>
      <c r="UFS112" s="420"/>
      <c r="UFT112" s="420"/>
      <c r="UFU112" s="420"/>
      <c r="UFV112" s="420"/>
      <c r="UFW112" s="420"/>
      <c r="UFX112" s="420"/>
      <c r="UFY112" s="420"/>
      <c r="UFZ112" s="420"/>
      <c r="UGA112" s="420"/>
      <c r="UGB112" s="420"/>
      <c r="UGC112" s="420"/>
      <c r="UGD112" s="420"/>
      <c r="UGE112" s="420"/>
      <c r="UGF112" s="420"/>
      <c r="UGG112" s="420"/>
      <c r="UGH112" s="420"/>
      <c r="UGI112" s="420"/>
      <c r="UGJ112" s="420"/>
      <c r="UGK112" s="420"/>
      <c r="UGL112" s="420"/>
      <c r="UGM112" s="420"/>
      <c r="UGN112" s="420"/>
      <c r="UGO112" s="420"/>
      <c r="UGP112" s="420"/>
      <c r="UGQ112" s="420"/>
      <c r="UGR112" s="420"/>
      <c r="UGS112" s="420"/>
      <c r="UGT112" s="420"/>
      <c r="UGU112" s="420"/>
      <c r="UGV112" s="420"/>
      <c r="UGW112" s="420"/>
      <c r="UGX112" s="420"/>
      <c r="UGY112" s="420"/>
      <c r="UGZ112" s="420"/>
      <c r="UHA112" s="420"/>
      <c r="UHB112" s="420"/>
      <c r="UHC112" s="420"/>
      <c r="UHD112" s="420"/>
      <c r="UHE112" s="420"/>
      <c r="UHF112" s="420"/>
      <c r="UHG112" s="420"/>
      <c r="UHH112" s="420"/>
      <c r="UHI112" s="420"/>
      <c r="UHJ112" s="420"/>
      <c r="UHK112" s="420"/>
      <c r="UHL112" s="420"/>
      <c r="UHM112" s="420"/>
      <c r="UHN112" s="420"/>
      <c r="UHO112" s="420"/>
      <c r="UHP112" s="420"/>
      <c r="UHQ112" s="420"/>
      <c r="UHR112" s="420"/>
      <c r="UHS112" s="420"/>
      <c r="UHT112" s="420"/>
      <c r="UHU112" s="420"/>
      <c r="UHV112" s="420"/>
      <c r="UHW112" s="420"/>
      <c r="UHX112" s="420"/>
      <c r="UHY112" s="420"/>
      <c r="UHZ112" s="420"/>
      <c r="UIA112" s="420"/>
      <c r="UIB112" s="420"/>
      <c r="UIC112" s="420"/>
      <c r="UID112" s="420"/>
      <c r="UIE112" s="420"/>
      <c r="UIF112" s="420"/>
      <c r="UIG112" s="420"/>
      <c r="UIH112" s="420"/>
      <c r="UII112" s="420"/>
      <c r="UIJ112" s="420"/>
      <c r="UIK112" s="420"/>
      <c r="UIL112" s="420"/>
      <c r="UIM112" s="420"/>
      <c r="UIN112" s="420"/>
      <c r="UIO112" s="420"/>
      <c r="UIP112" s="420"/>
      <c r="UIQ112" s="420"/>
      <c r="UIR112" s="420"/>
      <c r="UIS112" s="420"/>
      <c r="UIT112" s="420"/>
      <c r="UIU112" s="420"/>
      <c r="UIV112" s="420"/>
      <c r="UIW112" s="420"/>
      <c r="UIX112" s="420"/>
      <c r="UIY112" s="420"/>
      <c r="UIZ112" s="420"/>
      <c r="UJA112" s="420"/>
      <c r="UJB112" s="420"/>
      <c r="UJC112" s="420"/>
      <c r="UJD112" s="420"/>
      <c r="UJE112" s="420"/>
      <c r="UJF112" s="420"/>
      <c r="UJG112" s="420"/>
      <c r="UJH112" s="420"/>
      <c r="UJI112" s="420"/>
      <c r="UJJ112" s="420"/>
      <c r="UJK112" s="420"/>
      <c r="UJL112" s="420"/>
      <c r="UJM112" s="420"/>
      <c r="UJN112" s="420"/>
      <c r="UJO112" s="420"/>
      <c r="UJP112" s="420"/>
      <c r="UJQ112" s="420"/>
      <c r="UJR112" s="420"/>
      <c r="UJS112" s="420"/>
      <c r="UJT112" s="420"/>
      <c r="UJU112" s="420"/>
      <c r="UJV112" s="420"/>
      <c r="UJW112" s="420"/>
      <c r="UJX112" s="420"/>
      <c r="UJY112" s="420"/>
      <c r="UJZ112" s="420"/>
      <c r="UKA112" s="420"/>
      <c r="UKB112" s="420"/>
      <c r="UKC112" s="420"/>
      <c r="UKD112" s="420"/>
      <c r="UKE112" s="420"/>
      <c r="UKF112" s="420"/>
      <c r="UKG112" s="420"/>
      <c r="UKH112" s="420"/>
      <c r="UKI112" s="420"/>
      <c r="UKJ112" s="420"/>
      <c r="UKK112" s="420"/>
      <c r="UKL112" s="420"/>
      <c r="UKM112" s="420"/>
      <c r="UKN112" s="420"/>
      <c r="UKO112" s="420"/>
      <c r="UKP112" s="420"/>
      <c r="UKQ112" s="420"/>
      <c r="UKR112" s="420"/>
      <c r="UKS112" s="420"/>
      <c r="UKT112" s="420"/>
      <c r="UKU112" s="420"/>
      <c r="UKV112" s="420"/>
      <c r="UKW112" s="420"/>
      <c r="UKX112" s="420"/>
      <c r="UKY112" s="420"/>
      <c r="UKZ112" s="420"/>
      <c r="ULA112" s="420"/>
      <c r="ULB112" s="420"/>
      <c r="ULC112" s="420"/>
      <c r="ULD112" s="420"/>
      <c r="ULE112" s="420"/>
      <c r="ULF112" s="420"/>
      <c r="ULG112" s="420"/>
      <c r="ULH112" s="420"/>
      <c r="ULI112" s="420"/>
      <c r="ULJ112" s="420"/>
      <c r="ULK112" s="420"/>
      <c r="ULL112" s="420"/>
      <c r="ULM112" s="420"/>
      <c r="ULN112" s="420"/>
      <c r="ULO112" s="420"/>
      <c r="ULP112" s="420"/>
      <c r="ULQ112" s="420"/>
      <c r="ULR112" s="420"/>
      <c r="ULS112" s="420"/>
      <c r="ULT112" s="420"/>
      <c r="ULU112" s="420"/>
      <c r="ULV112" s="420"/>
      <c r="ULW112" s="420"/>
      <c r="ULX112" s="420"/>
      <c r="ULY112" s="420"/>
      <c r="ULZ112" s="420"/>
      <c r="UMA112" s="420"/>
      <c r="UMB112" s="420"/>
      <c r="UMC112" s="420"/>
      <c r="UMD112" s="420"/>
      <c r="UME112" s="420"/>
      <c r="UMF112" s="420"/>
      <c r="UMG112" s="420"/>
      <c r="UMH112" s="420"/>
      <c r="UMI112" s="420"/>
      <c r="UMJ112" s="420"/>
      <c r="UMK112" s="420"/>
      <c r="UML112" s="420"/>
      <c r="UMM112" s="420"/>
      <c r="UMN112" s="420"/>
      <c r="UMO112" s="420"/>
      <c r="UMP112" s="420"/>
      <c r="UMQ112" s="420"/>
      <c r="UMR112" s="420"/>
      <c r="UMS112" s="420"/>
      <c r="UMT112" s="420"/>
      <c r="UMU112" s="420"/>
      <c r="UMV112" s="420"/>
      <c r="UMW112" s="420"/>
      <c r="UMX112" s="420"/>
      <c r="UMY112" s="420"/>
      <c r="UMZ112" s="420"/>
      <c r="UNA112" s="420"/>
      <c r="UNB112" s="420"/>
      <c r="UNC112" s="420"/>
      <c r="UND112" s="420"/>
      <c r="UNE112" s="420"/>
      <c r="UNF112" s="420"/>
      <c r="UNG112" s="420"/>
      <c r="UNH112" s="420"/>
      <c r="UNI112" s="420"/>
      <c r="UNJ112" s="420"/>
      <c r="UNK112" s="420"/>
      <c r="UNL112" s="420"/>
      <c r="UNM112" s="420"/>
      <c r="UNN112" s="420"/>
      <c r="UNO112" s="420"/>
      <c r="UNP112" s="420"/>
      <c r="UNQ112" s="420"/>
      <c r="UNR112" s="420"/>
      <c r="UNS112" s="420"/>
      <c r="UNT112" s="420"/>
      <c r="UNU112" s="420"/>
      <c r="UNV112" s="420"/>
      <c r="UNW112" s="420"/>
      <c r="UNX112" s="420"/>
      <c r="UNY112" s="420"/>
      <c r="UNZ112" s="420"/>
      <c r="UOA112" s="420"/>
      <c r="UOB112" s="420"/>
      <c r="UOC112" s="420"/>
      <c r="UOD112" s="420"/>
      <c r="UOE112" s="420"/>
      <c r="UOF112" s="420"/>
      <c r="UOG112" s="420"/>
      <c r="UOH112" s="420"/>
      <c r="UOI112" s="420"/>
      <c r="UOJ112" s="420"/>
      <c r="UOK112" s="420"/>
      <c r="UOL112" s="420"/>
      <c r="UOM112" s="420"/>
      <c r="UON112" s="420"/>
      <c r="UOO112" s="420"/>
      <c r="UOP112" s="420"/>
      <c r="UOQ112" s="420"/>
      <c r="UOR112" s="420"/>
      <c r="UOS112" s="420"/>
      <c r="UOT112" s="420"/>
      <c r="UOU112" s="420"/>
      <c r="UOV112" s="420"/>
      <c r="UOW112" s="420"/>
      <c r="UOX112" s="420"/>
      <c r="UOY112" s="420"/>
      <c r="UOZ112" s="420"/>
      <c r="UPA112" s="420"/>
      <c r="UPB112" s="420"/>
      <c r="UPC112" s="420"/>
      <c r="UPD112" s="420"/>
      <c r="UPE112" s="420"/>
      <c r="UPF112" s="420"/>
      <c r="UPG112" s="420"/>
      <c r="UPH112" s="420"/>
      <c r="UPI112" s="420"/>
      <c r="UPJ112" s="420"/>
      <c r="UPK112" s="420"/>
      <c r="UPL112" s="420"/>
      <c r="UPM112" s="420"/>
      <c r="UPN112" s="420"/>
      <c r="UPO112" s="420"/>
      <c r="UPP112" s="420"/>
      <c r="UPQ112" s="420"/>
      <c r="UPR112" s="420"/>
      <c r="UPS112" s="420"/>
      <c r="UPT112" s="420"/>
      <c r="UPU112" s="420"/>
      <c r="UPV112" s="420"/>
      <c r="UPW112" s="420"/>
      <c r="UPX112" s="420"/>
      <c r="UPY112" s="420"/>
      <c r="UPZ112" s="420"/>
      <c r="UQA112" s="420"/>
      <c r="UQB112" s="420"/>
      <c r="UQC112" s="420"/>
      <c r="UQD112" s="420"/>
      <c r="UQE112" s="420"/>
      <c r="UQF112" s="420"/>
      <c r="UQG112" s="420"/>
      <c r="UQH112" s="420"/>
      <c r="UQI112" s="420"/>
      <c r="UQJ112" s="420"/>
      <c r="UQK112" s="420"/>
      <c r="UQL112" s="420"/>
      <c r="UQM112" s="420"/>
      <c r="UQN112" s="420"/>
      <c r="UQO112" s="420"/>
      <c r="UQP112" s="420"/>
      <c r="UQQ112" s="420"/>
      <c r="UQR112" s="420"/>
      <c r="UQS112" s="420"/>
      <c r="UQT112" s="420"/>
      <c r="UQU112" s="420"/>
      <c r="UQV112" s="420"/>
      <c r="UQW112" s="420"/>
      <c r="UQX112" s="420"/>
      <c r="UQY112" s="420"/>
      <c r="UQZ112" s="420"/>
      <c r="URA112" s="420"/>
      <c r="URB112" s="420"/>
      <c r="URC112" s="420"/>
      <c r="URD112" s="420"/>
      <c r="URE112" s="420"/>
      <c r="URF112" s="420"/>
      <c r="URG112" s="420"/>
      <c r="URH112" s="420"/>
      <c r="URI112" s="420"/>
      <c r="URJ112" s="420"/>
      <c r="URK112" s="420"/>
      <c r="URL112" s="420"/>
      <c r="URM112" s="420"/>
      <c r="URN112" s="420"/>
      <c r="URO112" s="420"/>
      <c r="URP112" s="420"/>
      <c r="URQ112" s="420"/>
      <c r="URR112" s="420"/>
      <c r="URS112" s="420"/>
      <c r="URT112" s="420"/>
      <c r="URU112" s="420"/>
      <c r="URV112" s="420"/>
      <c r="URW112" s="420"/>
      <c r="URX112" s="420"/>
      <c r="URY112" s="420"/>
      <c r="URZ112" s="420"/>
      <c r="USA112" s="420"/>
      <c r="USB112" s="420"/>
      <c r="USC112" s="420"/>
      <c r="USD112" s="420"/>
      <c r="USE112" s="420"/>
      <c r="USF112" s="420"/>
      <c r="USG112" s="420"/>
      <c r="USH112" s="420"/>
      <c r="USI112" s="420"/>
      <c r="USJ112" s="420"/>
      <c r="USK112" s="420"/>
      <c r="USL112" s="420"/>
      <c r="USM112" s="420"/>
      <c r="USN112" s="420"/>
      <c r="USO112" s="420"/>
      <c r="USP112" s="420"/>
      <c r="USQ112" s="420"/>
      <c r="USR112" s="420"/>
      <c r="USS112" s="420"/>
      <c r="UST112" s="420"/>
      <c r="USU112" s="420"/>
      <c r="USV112" s="420"/>
      <c r="USW112" s="420"/>
      <c r="USX112" s="420"/>
      <c r="USY112" s="420"/>
      <c r="USZ112" s="420"/>
      <c r="UTA112" s="420"/>
      <c r="UTB112" s="420"/>
      <c r="UTC112" s="420"/>
      <c r="UTD112" s="420"/>
      <c r="UTE112" s="420"/>
      <c r="UTF112" s="420"/>
      <c r="UTG112" s="420"/>
      <c r="UTH112" s="420"/>
      <c r="UTI112" s="420"/>
      <c r="UTJ112" s="420"/>
      <c r="UTK112" s="420"/>
      <c r="UTL112" s="420"/>
      <c r="UTM112" s="420"/>
      <c r="UTN112" s="420"/>
      <c r="UTO112" s="420"/>
      <c r="UTP112" s="420"/>
      <c r="UTQ112" s="420"/>
      <c r="UTR112" s="420"/>
      <c r="UTS112" s="420"/>
      <c r="UTT112" s="420"/>
      <c r="UTU112" s="420"/>
      <c r="UTV112" s="420"/>
      <c r="UTW112" s="420"/>
      <c r="UTX112" s="420"/>
      <c r="UTY112" s="420"/>
      <c r="UTZ112" s="420"/>
      <c r="UUA112" s="420"/>
      <c r="UUB112" s="420"/>
      <c r="UUC112" s="420"/>
      <c r="UUD112" s="420"/>
      <c r="UUE112" s="420"/>
      <c r="UUF112" s="420"/>
      <c r="UUG112" s="420"/>
      <c r="UUH112" s="420"/>
      <c r="UUI112" s="420"/>
      <c r="UUJ112" s="420"/>
      <c r="UUK112" s="420"/>
      <c r="UUL112" s="420"/>
      <c r="UUM112" s="420"/>
      <c r="UUN112" s="420"/>
      <c r="UUO112" s="420"/>
      <c r="UUP112" s="420"/>
      <c r="UUQ112" s="420"/>
      <c r="UUR112" s="420"/>
      <c r="UUS112" s="420"/>
      <c r="UUT112" s="420"/>
      <c r="UUU112" s="420"/>
      <c r="UUV112" s="420"/>
      <c r="UUW112" s="420"/>
      <c r="UUX112" s="420"/>
      <c r="UUY112" s="420"/>
      <c r="UUZ112" s="420"/>
      <c r="UVA112" s="420"/>
      <c r="UVB112" s="420"/>
      <c r="UVC112" s="420"/>
      <c r="UVD112" s="420"/>
      <c r="UVE112" s="420"/>
      <c r="UVF112" s="420"/>
      <c r="UVG112" s="420"/>
      <c r="UVH112" s="420"/>
      <c r="UVI112" s="420"/>
      <c r="UVJ112" s="420"/>
      <c r="UVK112" s="420"/>
      <c r="UVL112" s="420"/>
      <c r="UVM112" s="420"/>
      <c r="UVN112" s="420"/>
      <c r="UVO112" s="420"/>
      <c r="UVP112" s="420"/>
      <c r="UVQ112" s="420"/>
      <c r="UVR112" s="420"/>
      <c r="UVS112" s="420"/>
      <c r="UVT112" s="420"/>
      <c r="UVU112" s="420"/>
      <c r="UVV112" s="420"/>
      <c r="UVW112" s="420"/>
      <c r="UVX112" s="420"/>
      <c r="UVY112" s="420"/>
      <c r="UVZ112" s="420"/>
      <c r="UWA112" s="420"/>
      <c r="UWB112" s="420"/>
      <c r="UWC112" s="420"/>
      <c r="UWD112" s="420"/>
      <c r="UWE112" s="420"/>
      <c r="UWF112" s="420"/>
      <c r="UWG112" s="420"/>
      <c r="UWH112" s="420"/>
      <c r="UWI112" s="420"/>
      <c r="UWJ112" s="420"/>
      <c r="UWK112" s="420"/>
      <c r="UWL112" s="420"/>
      <c r="UWM112" s="420"/>
      <c r="UWN112" s="420"/>
      <c r="UWO112" s="420"/>
      <c r="UWP112" s="420"/>
      <c r="UWQ112" s="420"/>
      <c r="UWR112" s="420"/>
      <c r="UWS112" s="420"/>
      <c r="UWT112" s="420"/>
      <c r="UWU112" s="420"/>
      <c r="UWV112" s="420"/>
      <c r="UWW112" s="420"/>
      <c r="UWX112" s="420"/>
      <c r="UWY112" s="420"/>
      <c r="UWZ112" s="420"/>
      <c r="UXA112" s="420"/>
      <c r="UXB112" s="420"/>
      <c r="UXC112" s="420"/>
      <c r="UXD112" s="420"/>
      <c r="UXE112" s="420"/>
      <c r="UXF112" s="420"/>
      <c r="UXG112" s="420"/>
      <c r="UXH112" s="420"/>
      <c r="UXI112" s="420"/>
      <c r="UXJ112" s="420"/>
      <c r="UXK112" s="420"/>
      <c r="UXL112" s="420"/>
      <c r="UXM112" s="420"/>
      <c r="UXN112" s="420"/>
      <c r="UXO112" s="420"/>
      <c r="UXP112" s="420"/>
      <c r="UXQ112" s="420"/>
      <c r="UXR112" s="420"/>
      <c r="UXS112" s="420"/>
      <c r="UXT112" s="420"/>
      <c r="UXU112" s="420"/>
      <c r="UXV112" s="420"/>
      <c r="UXW112" s="420"/>
      <c r="UXX112" s="420"/>
      <c r="UXY112" s="420"/>
      <c r="UXZ112" s="420"/>
      <c r="UYA112" s="420"/>
      <c r="UYB112" s="420"/>
      <c r="UYC112" s="420"/>
      <c r="UYD112" s="420"/>
      <c r="UYE112" s="420"/>
      <c r="UYF112" s="420"/>
      <c r="UYG112" s="420"/>
      <c r="UYH112" s="420"/>
      <c r="UYI112" s="420"/>
      <c r="UYJ112" s="420"/>
      <c r="UYK112" s="420"/>
      <c r="UYL112" s="420"/>
      <c r="UYM112" s="420"/>
      <c r="UYN112" s="420"/>
      <c r="UYO112" s="420"/>
      <c r="UYP112" s="420"/>
      <c r="UYQ112" s="420"/>
      <c r="UYR112" s="420"/>
      <c r="UYS112" s="420"/>
      <c r="UYT112" s="420"/>
      <c r="UYU112" s="420"/>
      <c r="UYV112" s="420"/>
      <c r="UYW112" s="420"/>
      <c r="UYX112" s="420"/>
      <c r="UYY112" s="420"/>
      <c r="UYZ112" s="420"/>
      <c r="UZA112" s="420"/>
      <c r="UZB112" s="420"/>
      <c r="UZC112" s="420"/>
      <c r="UZD112" s="420"/>
      <c r="UZE112" s="420"/>
      <c r="UZF112" s="420"/>
      <c r="UZG112" s="420"/>
      <c r="UZH112" s="420"/>
      <c r="UZI112" s="420"/>
      <c r="UZJ112" s="420"/>
      <c r="UZK112" s="420"/>
      <c r="UZL112" s="420"/>
      <c r="UZM112" s="420"/>
      <c r="UZN112" s="420"/>
      <c r="UZO112" s="420"/>
      <c r="UZP112" s="420"/>
      <c r="UZQ112" s="420"/>
      <c r="UZR112" s="420"/>
      <c r="UZS112" s="420"/>
      <c r="UZT112" s="420"/>
      <c r="UZU112" s="420"/>
      <c r="UZV112" s="420"/>
      <c r="UZW112" s="420"/>
      <c r="UZX112" s="420"/>
      <c r="UZY112" s="420"/>
      <c r="UZZ112" s="420"/>
      <c r="VAA112" s="420"/>
      <c r="VAB112" s="420"/>
      <c r="VAC112" s="420"/>
      <c r="VAD112" s="420"/>
      <c r="VAE112" s="420"/>
      <c r="VAF112" s="420"/>
      <c r="VAG112" s="420"/>
      <c r="VAH112" s="420"/>
      <c r="VAI112" s="420"/>
      <c r="VAJ112" s="420"/>
      <c r="VAK112" s="420"/>
      <c r="VAL112" s="420"/>
      <c r="VAM112" s="420"/>
      <c r="VAN112" s="420"/>
      <c r="VAO112" s="420"/>
      <c r="VAP112" s="420"/>
      <c r="VAQ112" s="420"/>
      <c r="VAR112" s="420"/>
      <c r="VAS112" s="420"/>
      <c r="VAT112" s="420"/>
      <c r="VAU112" s="420"/>
      <c r="VAV112" s="420"/>
      <c r="VAW112" s="420"/>
      <c r="VAX112" s="420"/>
      <c r="VAY112" s="420"/>
      <c r="VAZ112" s="420"/>
      <c r="VBA112" s="420"/>
      <c r="VBB112" s="420"/>
      <c r="VBC112" s="420"/>
      <c r="VBD112" s="420"/>
      <c r="VBE112" s="420"/>
      <c r="VBF112" s="420"/>
      <c r="VBG112" s="420"/>
      <c r="VBH112" s="420"/>
      <c r="VBI112" s="420"/>
      <c r="VBJ112" s="420"/>
      <c r="VBK112" s="420"/>
      <c r="VBL112" s="420"/>
      <c r="VBM112" s="420"/>
      <c r="VBN112" s="420"/>
      <c r="VBO112" s="420"/>
      <c r="VBP112" s="420"/>
      <c r="VBQ112" s="420"/>
      <c r="VBR112" s="420"/>
      <c r="VBS112" s="420"/>
      <c r="VBT112" s="420"/>
      <c r="VBU112" s="420"/>
      <c r="VBV112" s="420"/>
      <c r="VBW112" s="420"/>
      <c r="VBX112" s="420"/>
      <c r="VBY112" s="420"/>
      <c r="VBZ112" s="420"/>
      <c r="VCA112" s="420"/>
      <c r="VCB112" s="420"/>
      <c r="VCC112" s="420"/>
      <c r="VCD112" s="420"/>
      <c r="VCE112" s="420"/>
      <c r="VCF112" s="420"/>
      <c r="VCG112" s="420"/>
      <c r="VCH112" s="420"/>
      <c r="VCI112" s="420"/>
      <c r="VCJ112" s="420"/>
      <c r="VCK112" s="420"/>
      <c r="VCL112" s="420"/>
      <c r="VCM112" s="420"/>
      <c r="VCN112" s="420"/>
      <c r="VCO112" s="420"/>
      <c r="VCP112" s="420"/>
      <c r="VCQ112" s="420"/>
      <c r="VCR112" s="420"/>
      <c r="VCS112" s="420"/>
      <c r="VCT112" s="420"/>
      <c r="VCU112" s="420"/>
      <c r="VCV112" s="420"/>
      <c r="VCW112" s="420"/>
      <c r="VCX112" s="420"/>
      <c r="VCY112" s="420"/>
      <c r="VCZ112" s="420"/>
      <c r="VDA112" s="420"/>
      <c r="VDB112" s="420"/>
      <c r="VDC112" s="420"/>
      <c r="VDD112" s="420"/>
      <c r="VDE112" s="420"/>
      <c r="VDF112" s="420"/>
      <c r="VDG112" s="420"/>
      <c r="VDH112" s="420"/>
      <c r="VDI112" s="420"/>
      <c r="VDJ112" s="420"/>
      <c r="VDK112" s="420"/>
      <c r="VDL112" s="420"/>
      <c r="VDM112" s="420"/>
      <c r="VDN112" s="420"/>
      <c r="VDO112" s="420"/>
      <c r="VDP112" s="420"/>
      <c r="VDQ112" s="420"/>
      <c r="VDR112" s="420"/>
      <c r="VDS112" s="420"/>
      <c r="VDT112" s="420"/>
      <c r="VDU112" s="420"/>
      <c r="VDV112" s="420"/>
      <c r="VDW112" s="420"/>
      <c r="VDX112" s="420"/>
      <c r="VDY112" s="420"/>
      <c r="VDZ112" s="420"/>
      <c r="VEA112" s="420"/>
      <c r="VEB112" s="420"/>
      <c r="VEC112" s="420"/>
      <c r="VED112" s="420"/>
      <c r="VEE112" s="420"/>
      <c r="VEF112" s="420"/>
      <c r="VEG112" s="420"/>
      <c r="VEH112" s="420"/>
      <c r="VEI112" s="420"/>
      <c r="VEJ112" s="420"/>
      <c r="VEK112" s="420"/>
      <c r="VEL112" s="420"/>
      <c r="VEM112" s="420"/>
      <c r="VEN112" s="420"/>
      <c r="VEO112" s="420"/>
      <c r="VEP112" s="420"/>
      <c r="VEQ112" s="420"/>
      <c r="VER112" s="420"/>
      <c r="VES112" s="420"/>
      <c r="VET112" s="420"/>
      <c r="VEU112" s="420"/>
      <c r="VEV112" s="420"/>
      <c r="VEW112" s="420"/>
      <c r="VEX112" s="420"/>
      <c r="VEY112" s="420"/>
      <c r="VEZ112" s="420"/>
      <c r="VFA112" s="420"/>
      <c r="VFB112" s="420"/>
      <c r="VFC112" s="420"/>
      <c r="VFD112" s="420"/>
      <c r="VFE112" s="420"/>
      <c r="VFF112" s="420"/>
      <c r="VFG112" s="420"/>
      <c r="VFH112" s="420"/>
      <c r="VFI112" s="420"/>
      <c r="VFJ112" s="420"/>
      <c r="VFK112" s="420"/>
      <c r="VFL112" s="420"/>
      <c r="VFM112" s="420"/>
      <c r="VFN112" s="420"/>
      <c r="VFO112" s="420"/>
      <c r="VFP112" s="420"/>
      <c r="VFQ112" s="420"/>
      <c r="VFR112" s="420"/>
      <c r="VFS112" s="420"/>
      <c r="VFT112" s="420"/>
      <c r="VFU112" s="420"/>
      <c r="VFV112" s="420"/>
      <c r="VFW112" s="420"/>
      <c r="VFX112" s="420"/>
      <c r="VFY112" s="420"/>
      <c r="VFZ112" s="420"/>
      <c r="VGA112" s="420"/>
      <c r="VGB112" s="420"/>
      <c r="VGC112" s="420"/>
      <c r="VGD112" s="420"/>
      <c r="VGE112" s="420"/>
      <c r="VGF112" s="420"/>
      <c r="VGG112" s="420"/>
      <c r="VGH112" s="420"/>
      <c r="VGI112" s="420"/>
      <c r="VGJ112" s="420"/>
      <c r="VGK112" s="420"/>
      <c r="VGL112" s="420"/>
      <c r="VGM112" s="420"/>
      <c r="VGN112" s="420"/>
      <c r="VGO112" s="420"/>
      <c r="VGP112" s="420"/>
      <c r="VGQ112" s="420"/>
      <c r="VGR112" s="420"/>
      <c r="VGS112" s="420"/>
      <c r="VGT112" s="420"/>
      <c r="VGU112" s="420"/>
      <c r="VGV112" s="420"/>
      <c r="VGW112" s="420"/>
      <c r="VGX112" s="420"/>
      <c r="VGY112" s="420"/>
      <c r="VGZ112" s="420"/>
      <c r="VHA112" s="420"/>
      <c r="VHB112" s="420"/>
      <c r="VHC112" s="420"/>
      <c r="VHD112" s="420"/>
      <c r="VHE112" s="420"/>
      <c r="VHF112" s="420"/>
      <c r="VHG112" s="420"/>
      <c r="VHH112" s="420"/>
      <c r="VHI112" s="420"/>
      <c r="VHJ112" s="420"/>
      <c r="VHK112" s="420"/>
      <c r="VHL112" s="420"/>
      <c r="VHM112" s="420"/>
      <c r="VHN112" s="420"/>
      <c r="VHO112" s="420"/>
      <c r="VHP112" s="420"/>
      <c r="VHQ112" s="420"/>
      <c r="VHR112" s="420"/>
      <c r="VHS112" s="420"/>
      <c r="VHT112" s="420"/>
      <c r="VHU112" s="420"/>
      <c r="VHV112" s="420"/>
      <c r="VHW112" s="420"/>
      <c r="VHX112" s="420"/>
      <c r="VHY112" s="420"/>
      <c r="VHZ112" s="420"/>
      <c r="VIA112" s="420"/>
      <c r="VIB112" s="420"/>
      <c r="VIC112" s="420"/>
      <c r="VID112" s="420"/>
      <c r="VIE112" s="420"/>
      <c r="VIF112" s="420"/>
      <c r="VIG112" s="420"/>
      <c r="VIH112" s="420"/>
      <c r="VII112" s="420"/>
      <c r="VIJ112" s="420"/>
      <c r="VIK112" s="420"/>
      <c r="VIL112" s="420"/>
      <c r="VIM112" s="420"/>
      <c r="VIN112" s="420"/>
      <c r="VIO112" s="420"/>
      <c r="VIP112" s="420"/>
      <c r="VIQ112" s="420"/>
      <c r="VIR112" s="420"/>
      <c r="VIS112" s="420"/>
      <c r="VIT112" s="420"/>
      <c r="VIU112" s="420"/>
      <c r="VIV112" s="420"/>
      <c r="VIW112" s="420"/>
      <c r="VIX112" s="420"/>
      <c r="VIY112" s="420"/>
      <c r="VIZ112" s="420"/>
      <c r="VJA112" s="420"/>
      <c r="VJB112" s="420"/>
      <c r="VJC112" s="420"/>
      <c r="VJD112" s="420"/>
      <c r="VJE112" s="420"/>
      <c r="VJF112" s="420"/>
      <c r="VJG112" s="420"/>
      <c r="VJH112" s="420"/>
      <c r="VJI112" s="420"/>
      <c r="VJJ112" s="420"/>
      <c r="VJK112" s="420"/>
      <c r="VJL112" s="420"/>
      <c r="VJM112" s="420"/>
      <c r="VJN112" s="420"/>
      <c r="VJO112" s="420"/>
      <c r="VJP112" s="420"/>
      <c r="VJQ112" s="420"/>
      <c r="VJR112" s="420"/>
      <c r="VJS112" s="420"/>
      <c r="VJT112" s="420"/>
      <c r="VJU112" s="420"/>
      <c r="VJV112" s="420"/>
      <c r="VJW112" s="420"/>
      <c r="VJX112" s="420"/>
      <c r="VJY112" s="420"/>
      <c r="VJZ112" s="420"/>
      <c r="VKA112" s="420"/>
      <c r="VKB112" s="420"/>
      <c r="VKC112" s="420"/>
      <c r="VKD112" s="420"/>
      <c r="VKE112" s="420"/>
      <c r="VKF112" s="420"/>
      <c r="VKG112" s="420"/>
      <c r="VKH112" s="420"/>
      <c r="VKI112" s="420"/>
      <c r="VKJ112" s="420"/>
      <c r="VKK112" s="420"/>
      <c r="VKL112" s="420"/>
      <c r="VKM112" s="420"/>
      <c r="VKN112" s="420"/>
      <c r="VKO112" s="420"/>
      <c r="VKP112" s="420"/>
      <c r="VKQ112" s="420"/>
      <c r="VKR112" s="420"/>
      <c r="VKS112" s="420"/>
      <c r="VKT112" s="420"/>
      <c r="VKU112" s="420"/>
      <c r="VKV112" s="420"/>
      <c r="VKW112" s="420"/>
      <c r="VKX112" s="420"/>
      <c r="VKY112" s="420"/>
      <c r="VKZ112" s="420"/>
      <c r="VLA112" s="420"/>
      <c r="VLB112" s="420"/>
      <c r="VLC112" s="420"/>
      <c r="VLD112" s="420"/>
      <c r="VLE112" s="420"/>
      <c r="VLF112" s="420"/>
      <c r="VLG112" s="420"/>
      <c r="VLH112" s="420"/>
      <c r="VLI112" s="420"/>
      <c r="VLJ112" s="420"/>
      <c r="VLK112" s="420"/>
      <c r="VLL112" s="420"/>
      <c r="VLM112" s="420"/>
      <c r="VLN112" s="420"/>
      <c r="VLO112" s="420"/>
      <c r="VLP112" s="420"/>
      <c r="VLQ112" s="420"/>
      <c r="VLR112" s="420"/>
      <c r="VLS112" s="420"/>
      <c r="VLT112" s="420"/>
      <c r="VLU112" s="420"/>
      <c r="VLV112" s="420"/>
      <c r="VLW112" s="420"/>
      <c r="VLX112" s="420"/>
      <c r="VLY112" s="420"/>
      <c r="VLZ112" s="420"/>
      <c r="VMA112" s="420"/>
      <c r="VMB112" s="420"/>
      <c r="VMC112" s="420"/>
      <c r="VMD112" s="420"/>
      <c r="VME112" s="420"/>
      <c r="VMF112" s="420"/>
      <c r="VMG112" s="420"/>
      <c r="VMH112" s="420"/>
      <c r="VMI112" s="420"/>
      <c r="VMJ112" s="420"/>
      <c r="VMK112" s="420"/>
      <c r="VML112" s="420"/>
      <c r="VMM112" s="420"/>
      <c r="VMN112" s="420"/>
      <c r="VMO112" s="420"/>
      <c r="VMP112" s="420"/>
      <c r="VMQ112" s="420"/>
      <c r="VMR112" s="420"/>
      <c r="VMS112" s="420"/>
      <c r="VMT112" s="420"/>
      <c r="VMU112" s="420"/>
      <c r="VMV112" s="420"/>
      <c r="VMW112" s="420"/>
      <c r="VMX112" s="420"/>
      <c r="VMY112" s="420"/>
      <c r="VMZ112" s="420"/>
      <c r="VNA112" s="420"/>
      <c r="VNB112" s="420"/>
      <c r="VNC112" s="420"/>
      <c r="VND112" s="420"/>
      <c r="VNE112" s="420"/>
      <c r="VNF112" s="420"/>
      <c r="VNG112" s="420"/>
      <c r="VNH112" s="420"/>
      <c r="VNI112" s="420"/>
      <c r="VNJ112" s="420"/>
      <c r="VNK112" s="420"/>
      <c r="VNL112" s="420"/>
      <c r="VNM112" s="420"/>
      <c r="VNN112" s="420"/>
      <c r="VNO112" s="420"/>
      <c r="VNP112" s="420"/>
      <c r="VNQ112" s="420"/>
      <c r="VNR112" s="420"/>
      <c r="VNS112" s="420"/>
      <c r="VNT112" s="420"/>
      <c r="VNU112" s="420"/>
      <c r="VNV112" s="420"/>
      <c r="VNW112" s="420"/>
      <c r="VNX112" s="420"/>
      <c r="VNY112" s="420"/>
      <c r="VNZ112" s="420"/>
      <c r="VOA112" s="420"/>
      <c r="VOB112" s="420"/>
      <c r="VOC112" s="420"/>
      <c r="VOD112" s="420"/>
      <c r="VOE112" s="420"/>
      <c r="VOF112" s="420"/>
      <c r="VOG112" s="420"/>
      <c r="VOH112" s="420"/>
      <c r="VOI112" s="420"/>
      <c r="VOJ112" s="420"/>
      <c r="VOK112" s="420"/>
      <c r="VOL112" s="420"/>
      <c r="VOM112" s="420"/>
      <c r="VON112" s="420"/>
      <c r="VOO112" s="420"/>
      <c r="VOP112" s="420"/>
      <c r="VOQ112" s="420"/>
      <c r="VOR112" s="420"/>
      <c r="VOS112" s="420"/>
      <c r="VOT112" s="420"/>
      <c r="VOU112" s="420"/>
      <c r="VOV112" s="420"/>
      <c r="VOW112" s="420"/>
      <c r="VOX112" s="420"/>
      <c r="VOY112" s="420"/>
      <c r="VOZ112" s="420"/>
      <c r="VPA112" s="420"/>
      <c r="VPB112" s="420"/>
      <c r="VPC112" s="420"/>
      <c r="VPD112" s="420"/>
      <c r="VPE112" s="420"/>
      <c r="VPF112" s="420"/>
      <c r="VPG112" s="420"/>
      <c r="VPH112" s="420"/>
      <c r="VPI112" s="420"/>
      <c r="VPJ112" s="420"/>
      <c r="VPK112" s="420"/>
      <c r="VPL112" s="420"/>
      <c r="VPM112" s="420"/>
      <c r="VPN112" s="420"/>
      <c r="VPO112" s="420"/>
      <c r="VPP112" s="420"/>
      <c r="VPQ112" s="420"/>
      <c r="VPR112" s="420"/>
      <c r="VPS112" s="420"/>
      <c r="VPT112" s="420"/>
      <c r="VPU112" s="420"/>
      <c r="VPV112" s="420"/>
      <c r="VPW112" s="420"/>
      <c r="VPX112" s="420"/>
      <c r="VPY112" s="420"/>
      <c r="VPZ112" s="420"/>
      <c r="VQA112" s="420"/>
      <c r="VQB112" s="420"/>
      <c r="VQC112" s="420"/>
      <c r="VQD112" s="420"/>
      <c r="VQE112" s="420"/>
      <c r="VQF112" s="420"/>
      <c r="VQG112" s="420"/>
      <c r="VQH112" s="420"/>
      <c r="VQI112" s="420"/>
      <c r="VQJ112" s="420"/>
      <c r="VQK112" s="420"/>
      <c r="VQL112" s="420"/>
      <c r="VQM112" s="420"/>
      <c r="VQN112" s="420"/>
      <c r="VQO112" s="420"/>
      <c r="VQP112" s="420"/>
      <c r="VQQ112" s="420"/>
      <c r="VQR112" s="420"/>
      <c r="VQS112" s="420"/>
      <c r="VQT112" s="420"/>
      <c r="VQU112" s="420"/>
      <c r="VQV112" s="420"/>
      <c r="VQW112" s="420"/>
      <c r="VQX112" s="420"/>
      <c r="VQY112" s="420"/>
      <c r="VQZ112" s="420"/>
      <c r="VRA112" s="420"/>
      <c r="VRB112" s="420"/>
      <c r="VRC112" s="420"/>
      <c r="VRD112" s="420"/>
      <c r="VRE112" s="420"/>
      <c r="VRF112" s="420"/>
      <c r="VRG112" s="420"/>
      <c r="VRH112" s="420"/>
      <c r="VRI112" s="420"/>
      <c r="VRJ112" s="420"/>
      <c r="VRK112" s="420"/>
      <c r="VRL112" s="420"/>
      <c r="VRM112" s="420"/>
      <c r="VRN112" s="420"/>
      <c r="VRO112" s="420"/>
      <c r="VRP112" s="420"/>
      <c r="VRQ112" s="420"/>
      <c r="VRR112" s="420"/>
      <c r="VRS112" s="420"/>
      <c r="VRT112" s="420"/>
      <c r="VRU112" s="420"/>
      <c r="VRV112" s="420"/>
      <c r="VRW112" s="420"/>
      <c r="VRX112" s="420"/>
      <c r="VRY112" s="420"/>
      <c r="VRZ112" s="420"/>
      <c r="VSA112" s="420"/>
      <c r="VSB112" s="420"/>
      <c r="VSC112" s="420"/>
      <c r="VSD112" s="420"/>
      <c r="VSE112" s="420"/>
      <c r="VSF112" s="420"/>
      <c r="VSG112" s="420"/>
      <c r="VSH112" s="420"/>
      <c r="VSI112" s="420"/>
      <c r="VSJ112" s="420"/>
      <c r="VSK112" s="420"/>
      <c r="VSL112" s="420"/>
      <c r="VSM112" s="420"/>
      <c r="VSN112" s="420"/>
      <c r="VSO112" s="420"/>
      <c r="VSP112" s="420"/>
      <c r="VSQ112" s="420"/>
      <c r="VSR112" s="420"/>
      <c r="VSS112" s="420"/>
      <c r="VST112" s="420"/>
      <c r="VSU112" s="420"/>
      <c r="VSV112" s="420"/>
      <c r="VSW112" s="420"/>
      <c r="VSX112" s="420"/>
      <c r="VSY112" s="420"/>
      <c r="VSZ112" s="420"/>
      <c r="VTA112" s="420"/>
      <c r="VTB112" s="420"/>
      <c r="VTC112" s="420"/>
      <c r="VTD112" s="420"/>
      <c r="VTE112" s="420"/>
      <c r="VTF112" s="420"/>
      <c r="VTG112" s="420"/>
      <c r="VTH112" s="420"/>
      <c r="VTI112" s="420"/>
      <c r="VTJ112" s="420"/>
      <c r="VTK112" s="420"/>
      <c r="VTL112" s="420"/>
      <c r="VTM112" s="420"/>
      <c r="VTN112" s="420"/>
      <c r="VTO112" s="420"/>
      <c r="VTP112" s="420"/>
      <c r="VTQ112" s="420"/>
      <c r="VTR112" s="420"/>
      <c r="VTS112" s="420"/>
      <c r="VTT112" s="420"/>
      <c r="VTU112" s="420"/>
      <c r="VTV112" s="420"/>
      <c r="VTW112" s="420"/>
      <c r="VTX112" s="420"/>
      <c r="VTY112" s="420"/>
      <c r="VTZ112" s="420"/>
      <c r="VUA112" s="420"/>
      <c r="VUB112" s="420"/>
      <c r="VUC112" s="420"/>
      <c r="VUD112" s="420"/>
      <c r="VUE112" s="420"/>
      <c r="VUF112" s="420"/>
      <c r="VUG112" s="420"/>
      <c r="VUH112" s="420"/>
      <c r="VUI112" s="420"/>
      <c r="VUJ112" s="420"/>
      <c r="VUK112" s="420"/>
      <c r="VUL112" s="420"/>
      <c r="VUM112" s="420"/>
      <c r="VUN112" s="420"/>
      <c r="VUO112" s="420"/>
      <c r="VUP112" s="420"/>
      <c r="VUQ112" s="420"/>
      <c r="VUR112" s="420"/>
      <c r="VUS112" s="420"/>
      <c r="VUT112" s="420"/>
      <c r="VUU112" s="420"/>
      <c r="VUV112" s="420"/>
      <c r="VUW112" s="420"/>
      <c r="VUX112" s="420"/>
      <c r="VUY112" s="420"/>
      <c r="VUZ112" s="420"/>
      <c r="VVA112" s="420"/>
      <c r="VVB112" s="420"/>
      <c r="VVC112" s="420"/>
      <c r="VVD112" s="420"/>
      <c r="VVE112" s="420"/>
      <c r="VVF112" s="420"/>
      <c r="VVG112" s="420"/>
      <c r="VVH112" s="420"/>
      <c r="VVI112" s="420"/>
      <c r="VVJ112" s="420"/>
      <c r="VVK112" s="420"/>
      <c r="VVL112" s="420"/>
      <c r="VVM112" s="420"/>
      <c r="VVN112" s="420"/>
      <c r="VVO112" s="420"/>
      <c r="VVP112" s="420"/>
      <c r="VVQ112" s="420"/>
      <c r="VVR112" s="420"/>
      <c r="VVS112" s="420"/>
      <c r="VVT112" s="420"/>
      <c r="VVU112" s="420"/>
      <c r="VVV112" s="420"/>
      <c r="VVW112" s="420"/>
      <c r="VVX112" s="420"/>
      <c r="VVY112" s="420"/>
      <c r="VVZ112" s="420"/>
      <c r="VWA112" s="420"/>
      <c r="VWB112" s="420"/>
      <c r="VWC112" s="420"/>
      <c r="VWD112" s="420"/>
      <c r="VWE112" s="420"/>
      <c r="VWF112" s="420"/>
      <c r="VWG112" s="420"/>
      <c r="VWH112" s="420"/>
      <c r="VWI112" s="420"/>
      <c r="VWJ112" s="420"/>
      <c r="VWK112" s="420"/>
      <c r="VWL112" s="420"/>
      <c r="VWM112" s="420"/>
      <c r="VWN112" s="420"/>
      <c r="VWO112" s="420"/>
      <c r="VWP112" s="420"/>
      <c r="VWQ112" s="420"/>
      <c r="VWR112" s="420"/>
      <c r="VWS112" s="420"/>
      <c r="VWT112" s="420"/>
      <c r="VWU112" s="420"/>
      <c r="VWV112" s="420"/>
      <c r="VWW112" s="420"/>
      <c r="VWX112" s="420"/>
      <c r="VWY112" s="420"/>
      <c r="VWZ112" s="420"/>
      <c r="VXA112" s="420"/>
      <c r="VXB112" s="420"/>
      <c r="VXC112" s="420"/>
      <c r="VXD112" s="420"/>
      <c r="VXE112" s="420"/>
      <c r="VXF112" s="420"/>
      <c r="VXG112" s="420"/>
      <c r="VXH112" s="420"/>
      <c r="VXI112" s="420"/>
      <c r="VXJ112" s="420"/>
      <c r="VXK112" s="420"/>
      <c r="VXL112" s="420"/>
      <c r="VXM112" s="420"/>
      <c r="VXN112" s="420"/>
      <c r="VXO112" s="420"/>
      <c r="VXP112" s="420"/>
      <c r="VXQ112" s="420"/>
      <c r="VXR112" s="420"/>
      <c r="VXS112" s="420"/>
      <c r="VXT112" s="420"/>
      <c r="VXU112" s="420"/>
      <c r="VXV112" s="420"/>
      <c r="VXW112" s="420"/>
      <c r="VXX112" s="420"/>
      <c r="VXY112" s="420"/>
      <c r="VXZ112" s="420"/>
      <c r="VYA112" s="420"/>
      <c r="VYB112" s="420"/>
      <c r="VYC112" s="420"/>
      <c r="VYD112" s="420"/>
      <c r="VYE112" s="420"/>
      <c r="VYF112" s="420"/>
      <c r="VYG112" s="420"/>
      <c r="VYH112" s="420"/>
      <c r="VYI112" s="420"/>
      <c r="VYJ112" s="420"/>
      <c r="VYK112" s="420"/>
      <c r="VYL112" s="420"/>
      <c r="VYM112" s="420"/>
      <c r="VYN112" s="420"/>
      <c r="VYO112" s="420"/>
      <c r="VYP112" s="420"/>
      <c r="VYQ112" s="420"/>
      <c r="VYR112" s="420"/>
      <c r="VYS112" s="420"/>
      <c r="VYT112" s="420"/>
      <c r="VYU112" s="420"/>
      <c r="VYV112" s="420"/>
      <c r="VYW112" s="420"/>
      <c r="VYX112" s="420"/>
      <c r="VYY112" s="420"/>
      <c r="VYZ112" s="420"/>
      <c r="VZA112" s="420"/>
      <c r="VZB112" s="420"/>
      <c r="VZC112" s="420"/>
      <c r="VZD112" s="420"/>
      <c r="VZE112" s="420"/>
      <c r="VZF112" s="420"/>
      <c r="VZG112" s="420"/>
      <c r="VZH112" s="420"/>
      <c r="VZI112" s="420"/>
      <c r="VZJ112" s="420"/>
      <c r="VZK112" s="420"/>
      <c r="VZL112" s="420"/>
      <c r="VZM112" s="420"/>
      <c r="VZN112" s="420"/>
      <c r="VZO112" s="420"/>
      <c r="VZP112" s="420"/>
      <c r="VZQ112" s="420"/>
      <c r="VZR112" s="420"/>
      <c r="VZS112" s="420"/>
      <c r="VZT112" s="420"/>
      <c r="VZU112" s="420"/>
      <c r="VZV112" s="420"/>
      <c r="VZW112" s="420"/>
      <c r="VZX112" s="420"/>
      <c r="VZY112" s="420"/>
      <c r="VZZ112" s="420"/>
      <c r="WAA112" s="420"/>
      <c r="WAB112" s="420"/>
      <c r="WAC112" s="420"/>
      <c r="WAD112" s="420"/>
      <c r="WAE112" s="420"/>
      <c r="WAF112" s="420"/>
      <c r="WAG112" s="420"/>
      <c r="WAH112" s="420"/>
      <c r="WAI112" s="420"/>
      <c r="WAJ112" s="420"/>
      <c r="WAK112" s="420"/>
      <c r="WAL112" s="420"/>
      <c r="WAM112" s="420"/>
      <c r="WAN112" s="420"/>
      <c r="WAO112" s="420"/>
      <c r="WAP112" s="420"/>
      <c r="WAQ112" s="420"/>
      <c r="WAR112" s="420"/>
      <c r="WAS112" s="420"/>
      <c r="WAT112" s="420"/>
      <c r="WAU112" s="420"/>
      <c r="WAV112" s="420"/>
      <c r="WAW112" s="420"/>
      <c r="WAX112" s="420"/>
      <c r="WAY112" s="420"/>
      <c r="WAZ112" s="420"/>
      <c r="WBA112" s="420"/>
      <c r="WBB112" s="420"/>
      <c r="WBC112" s="420"/>
      <c r="WBD112" s="420"/>
      <c r="WBE112" s="420"/>
      <c r="WBF112" s="420"/>
      <c r="WBG112" s="420"/>
      <c r="WBH112" s="420"/>
      <c r="WBI112" s="420"/>
      <c r="WBJ112" s="420"/>
      <c r="WBK112" s="420"/>
      <c r="WBL112" s="420"/>
      <c r="WBM112" s="420"/>
      <c r="WBN112" s="420"/>
      <c r="WBO112" s="420"/>
      <c r="WBP112" s="420"/>
      <c r="WBQ112" s="420"/>
      <c r="WBR112" s="420"/>
      <c r="WBS112" s="420"/>
      <c r="WBT112" s="420"/>
      <c r="WBU112" s="420"/>
      <c r="WBV112" s="420"/>
      <c r="WBW112" s="420"/>
      <c r="WBX112" s="420"/>
      <c r="WBY112" s="420"/>
      <c r="WBZ112" s="420"/>
      <c r="WCA112" s="420"/>
      <c r="WCB112" s="420"/>
      <c r="WCC112" s="420"/>
      <c r="WCD112" s="420"/>
      <c r="WCE112" s="420"/>
      <c r="WCF112" s="420"/>
      <c r="WCG112" s="420"/>
      <c r="WCH112" s="420"/>
      <c r="WCI112" s="420"/>
      <c r="WCJ112" s="420"/>
      <c r="WCK112" s="420"/>
      <c r="WCL112" s="420"/>
      <c r="WCM112" s="420"/>
      <c r="WCN112" s="420"/>
      <c r="WCO112" s="420"/>
      <c r="WCP112" s="420"/>
      <c r="WCQ112" s="420"/>
      <c r="WCR112" s="420"/>
      <c r="WCS112" s="420"/>
      <c r="WCT112" s="420"/>
      <c r="WCU112" s="420"/>
      <c r="WCV112" s="420"/>
      <c r="WCW112" s="420"/>
      <c r="WCX112" s="420"/>
      <c r="WCY112" s="420"/>
      <c r="WCZ112" s="420"/>
      <c r="WDA112" s="420"/>
      <c r="WDB112" s="420"/>
      <c r="WDC112" s="420"/>
      <c r="WDD112" s="420"/>
      <c r="WDE112" s="420"/>
      <c r="WDF112" s="420"/>
      <c r="WDG112" s="420"/>
      <c r="WDH112" s="420"/>
      <c r="WDI112" s="420"/>
      <c r="WDJ112" s="420"/>
      <c r="WDK112" s="420"/>
      <c r="WDL112" s="420"/>
      <c r="WDM112" s="420"/>
      <c r="WDN112" s="420"/>
      <c r="WDO112" s="420"/>
      <c r="WDP112" s="420"/>
      <c r="WDQ112" s="420"/>
      <c r="WDR112" s="420"/>
      <c r="WDS112" s="420"/>
      <c r="WDT112" s="420"/>
      <c r="WDU112" s="420"/>
      <c r="WDV112" s="420"/>
      <c r="WDW112" s="420"/>
      <c r="WDX112" s="420"/>
      <c r="WDY112" s="420"/>
      <c r="WDZ112" s="420"/>
      <c r="WEA112" s="420"/>
      <c r="WEB112" s="420"/>
      <c r="WEC112" s="420"/>
      <c r="WED112" s="420"/>
      <c r="WEE112" s="420"/>
      <c r="WEF112" s="420"/>
      <c r="WEG112" s="420"/>
      <c r="WEH112" s="420"/>
      <c r="WEI112" s="420"/>
      <c r="WEJ112" s="420"/>
      <c r="WEK112" s="420"/>
      <c r="WEL112" s="420"/>
      <c r="WEM112" s="420"/>
      <c r="WEN112" s="420"/>
      <c r="WEO112" s="420"/>
      <c r="WEP112" s="420"/>
      <c r="WEQ112" s="420"/>
      <c r="WER112" s="420"/>
      <c r="WES112" s="420"/>
      <c r="WET112" s="420"/>
      <c r="WEU112" s="420"/>
      <c r="WEV112" s="420"/>
      <c r="WEW112" s="420"/>
      <c r="WEX112" s="420"/>
      <c r="WEY112" s="420"/>
      <c r="WEZ112" s="420"/>
      <c r="WFA112" s="420"/>
      <c r="WFB112" s="420"/>
      <c r="WFC112" s="420"/>
      <c r="WFD112" s="420"/>
      <c r="WFE112" s="420"/>
      <c r="WFF112" s="420"/>
      <c r="WFG112" s="420"/>
      <c r="WFH112" s="420"/>
      <c r="WFI112" s="420"/>
      <c r="WFJ112" s="420"/>
      <c r="WFK112" s="420"/>
      <c r="WFL112" s="420"/>
      <c r="WFM112" s="420"/>
      <c r="WFN112" s="420"/>
      <c r="WFO112" s="420"/>
      <c r="WFP112" s="420"/>
      <c r="WFQ112" s="420"/>
      <c r="WFR112" s="420"/>
      <c r="WFS112" s="420"/>
      <c r="WFT112" s="420"/>
      <c r="WFU112" s="420"/>
      <c r="WFV112" s="420"/>
      <c r="WFW112" s="420"/>
      <c r="WFX112" s="420"/>
      <c r="WFY112" s="420"/>
      <c r="WFZ112" s="420"/>
      <c r="WGA112" s="420"/>
      <c r="WGB112" s="420"/>
      <c r="WGC112" s="420"/>
      <c r="WGD112" s="420"/>
      <c r="WGE112" s="420"/>
      <c r="WGF112" s="420"/>
      <c r="WGG112" s="420"/>
      <c r="WGH112" s="420"/>
      <c r="WGI112" s="420"/>
      <c r="WGJ112" s="420"/>
      <c r="WGK112" s="420"/>
      <c r="WGL112" s="420"/>
      <c r="WGM112" s="420"/>
      <c r="WGN112" s="420"/>
      <c r="WGO112" s="420"/>
      <c r="WGP112" s="420"/>
      <c r="WGQ112" s="420"/>
      <c r="WGR112" s="420"/>
      <c r="WGS112" s="420"/>
      <c r="WGT112" s="420"/>
      <c r="WGU112" s="420"/>
      <c r="WGV112" s="420"/>
      <c r="WGW112" s="420"/>
      <c r="WGX112" s="420"/>
      <c r="WGY112" s="420"/>
      <c r="WGZ112" s="420"/>
      <c r="WHA112" s="420"/>
      <c r="WHB112" s="420"/>
      <c r="WHC112" s="420"/>
      <c r="WHD112" s="420"/>
      <c r="WHE112" s="420"/>
      <c r="WHF112" s="420"/>
      <c r="WHG112" s="420"/>
      <c r="WHH112" s="420"/>
      <c r="WHI112" s="420"/>
      <c r="WHJ112" s="420"/>
      <c r="WHK112" s="420"/>
      <c r="WHL112" s="420"/>
      <c r="WHM112" s="420"/>
      <c r="WHN112" s="420"/>
      <c r="WHO112" s="420"/>
      <c r="WHP112" s="420"/>
      <c r="WHQ112" s="420"/>
      <c r="WHR112" s="420"/>
      <c r="WHS112" s="420"/>
      <c r="WHT112" s="420"/>
      <c r="WHU112" s="420"/>
      <c r="WHV112" s="420"/>
      <c r="WHW112" s="420"/>
      <c r="WHX112" s="420"/>
      <c r="WHY112" s="420"/>
      <c r="WHZ112" s="420"/>
      <c r="WIA112" s="420"/>
      <c r="WIB112" s="420"/>
      <c r="WIC112" s="420"/>
      <c r="WID112" s="420"/>
      <c r="WIE112" s="420"/>
      <c r="WIF112" s="420"/>
      <c r="WIG112" s="420"/>
      <c r="WIH112" s="420"/>
      <c r="WII112" s="420"/>
      <c r="WIJ112" s="420"/>
      <c r="WIK112" s="420"/>
      <c r="WIL112" s="420"/>
      <c r="WIM112" s="420"/>
      <c r="WIN112" s="420"/>
      <c r="WIO112" s="420"/>
      <c r="WIP112" s="420"/>
      <c r="WIQ112" s="420"/>
      <c r="WIR112" s="420"/>
      <c r="WIS112" s="420"/>
      <c r="WIT112" s="420"/>
      <c r="WIU112" s="420"/>
      <c r="WIV112" s="420"/>
      <c r="WIW112" s="420"/>
      <c r="WIX112" s="420"/>
      <c r="WIY112" s="420"/>
      <c r="WIZ112" s="420"/>
      <c r="WJA112" s="420"/>
      <c r="WJB112" s="420"/>
      <c r="WJC112" s="420"/>
      <c r="WJD112" s="420"/>
      <c r="WJE112" s="420"/>
      <c r="WJF112" s="420"/>
      <c r="WJG112" s="420"/>
      <c r="WJH112" s="420"/>
      <c r="WJI112" s="420"/>
      <c r="WJJ112" s="420"/>
      <c r="WJK112" s="420"/>
      <c r="WJL112" s="420"/>
      <c r="WJM112" s="420"/>
      <c r="WJN112" s="420"/>
      <c r="WJO112" s="420"/>
      <c r="WJP112" s="420"/>
      <c r="WJQ112" s="420"/>
      <c r="WJR112" s="420"/>
      <c r="WJS112" s="420"/>
      <c r="WJT112" s="420"/>
      <c r="WJU112" s="420"/>
      <c r="WJV112" s="420"/>
      <c r="WJW112" s="420"/>
      <c r="WJX112" s="420"/>
      <c r="WJY112" s="420"/>
      <c r="WJZ112" s="420"/>
      <c r="WKA112" s="420"/>
      <c r="WKB112" s="420"/>
      <c r="WKC112" s="420"/>
      <c r="WKD112" s="420"/>
      <c r="WKE112" s="420"/>
      <c r="WKF112" s="420"/>
      <c r="WKG112" s="420"/>
      <c r="WKH112" s="420"/>
      <c r="WKI112" s="420"/>
      <c r="WKJ112" s="420"/>
      <c r="WKK112" s="420"/>
      <c r="WKL112" s="420"/>
      <c r="WKM112" s="420"/>
      <c r="WKN112" s="420"/>
      <c r="WKO112" s="420"/>
      <c r="WKP112" s="420"/>
      <c r="WKQ112" s="420"/>
      <c r="WKR112" s="420"/>
      <c r="WKS112" s="420"/>
      <c r="WKT112" s="420"/>
      <c r="WKU112" s="420"/>
      <c r="WKV112" s="420"/>
      <c r="WKW112" s="420"/>
      <c r="WKX112" s="420"/>
      <c r="WKY112" s="420"/>
      <c r="WKZ112" s="420"/>
      <c r="WLA112" s="420"/>
      <c r="WLB112" s="420"/>
      <c r="WLC112" s="420"/>
      <c r="WLD112" s="420"/>
      <c r="WLE112" s="420"/>
      <c r="WLF112" s="420"/>
      <c r="WLG112" s="420"/>
      <c r="WLH112" s="420"/>
      <c r="WLI112" s="420"/>
      <c r="WLJ112" s="420"/>
      <c r="WLK112" s="420"/>
      <c r="WLL112" s="420"/>
      <c r="WLM112" s="420"/>
      <c r="WLN112" s="420"/>
      <c r="WLO112" s="420"/>
      <c r="WLP112" s="420"/>
      <c r="WLQ112" s="420"/>
      <c r="WLR112" s="420"/>
      <c r="WLS112" s="420"/>
      <c r="WLT112" s="420"/>
      <c r="WLU112" s="420"/>
      <c r="WLV112" s="420"/>
      <c r="WLW112" s="420"/>
      <c r="WLX112" s="420"/>
      <c r="WLY112" s="420"/>
      <c r="WLZ112" s="420"/>
      <c r="WMA112" s="420"/>
      <c r="WMB112" s="420"/>
      <c r="WMC112" s="420"/>
      <c r="WMD112" s="420"/>
      <c r="WME112" s="420"/>
      <c r="WMF112" s="420"/>
      <c r="WMG112" s="420"/>
      <c r="WMH112" s="420"/>
      <c r="WMI112" s="420"/>
      <c r="WMJ112" s="420"/>
      <c r="WMK112" s="420"/>
      <c r="WML112" s="420"/>
      <c r="WMM112" s="420"/>
      <c r="WMN112" s="420"/>
      <c r="WMO112" s="420"/>
      <c r="WMP112" s="420"/>
      <c r="WMQ112" s="420"/>
      <c r="WMR112" s="420"/>
      <c r="WMS112" s="420"/>
      <c r="WMT112" s="420"/>
      <c r="WMU112" s="420"/>
      <c r="WMV112" s="420"/>
      <c r="WMW112" s="420"/>
      <c r="WMX112" s="420"/>
      <c r="WMY112" s="420"/>
      <c r="WMZ112" s="420"/>
      <c r="WNA112" s="420"/>
      <c r="WNB112" s="420"/>
      <c r="WNC112" s="420"/>
      <c r="WND112" s="420"/>
      <c r="WNE112" s="420"/>
      <c r="WNF112" s="420"/>
      <c r="WNG112" s="420"/>
      <c r="WNH112" s="420"/>
      <c r="WNI112" s="420"/>
      <c r="WNJ112" s="420"/>
      <c r="WNK112" s="420"/>
      <c r="WNL112" s="420"/>
      <c r="WNM112" s="420"/>
      <c r="WNN112" s="420"/>
      <c r="WNO112" s="420"/>
      <c r="WNP112" s="420"/>
      <c r="WNQ112" s="420"/>
      <c r="WNR112" s="420"/>
      <c r="WNS112" s="420"/>
      <c r="WNT112" s="420"/>
      <c r="WNU112" s="420"/>
      <c r="WNV112" s="420"/>
      <c r="WNW112" s="420"/>
      <c r="WNX112" s="420"/>
      <c r="WNY112" s="420"/>
      <c r="WNZ112" s="420"/>
      <c r="WOA112" s="420"/>
      <c r="WOB112" s="420"/>
      <c r="WOC112" s="420"/>
      <c r="WOD112" s="420"/>
      <c r="WOE112" s="420"/>
      <c r="WOF112" s="420"/>
      <c r="WOG112" s="420"/>
      <c r="WOH112" s="420"/>
      <c r="WOI112" s="420"/>
      <c r="WOJ112" s="420"/>
      <c r="WOK112" s="420"/>
      <c r="WOL112" s="420"/>
      <c r="WOM112" s="420"/>
      <c r="WON112" s="420"/>
      <c r="WOO112" s="420"/>
      <c r="WOP112" s="420"/>
      <c r="WOQ112" s="420"/>
      <c r="WOR112" s="420"/>
      <c r="WOS112" s="420"/>
      <c r="WOT112" s="420"/>
      <c r="WOU112" s="420"/>
      <c r="WOV112" s="420"/>
      <c r="WOW112" s="420"/>
      <c r="WOX112" s="420"/>
      <c r="WOY112" s="420"/>
      <c r="WOZ112" s="420"/>
      <c r="WPA112" s="420"/>
      <c r="WPB112" s="420"/>
      <c r="WPC112" s="420"/>
      <c r="WPD112" s="420"/>
      <c r="WPE112" s="420"/>
      <c r="WPF112" s="420"/>
      <c r="WPG112" s="420"/>
      <c r="WPH112" s="420"/>
      <c r="WPI112" s="420"/>
      <c r="WPJ112" s="420"/>
      <c r="WPK112" s="420"/>
      <c r="WPL112" s="420"/>
      <c r="WPM112" s="420"/>
      <c r="WPN112" s="420"/>
      <c r="WPO112" s="420"/>
      <c r="WPP112" s="420"/>
      <c r="WPQ112" s="420"/>
      <c r="WPR112" s="420"/>
      <c r="WPS112" s="420"/>
      <c r="WPT112" s="420"/>
      <c r="WPU112" s="420"/>
      <c r="WPV112" s="420"/>
      <c r="WPW112" s="420"/>
      <c r="WPX112" s="420"/>
      <c r="WPY112" s="420"/>
      <c r="WPZ112" s="420"/>
      <c r="WQA112" s="420"/>
      <c r="WQB112" s="420"/>
      <c r="WQC112" s="420"/>
      <c r="WQD112" s="420"/>
      <c r="WQE112" s="420"/>
      <c r="WQF112" s="420"/>
      <c r="WQG112" s="420"/>
      <c r="WQH112" s="420"/>
      <c r="WQI112" s="420"/>
      <c r="WQJ112" s="420"/>
      <c r="WQK112" s="420"/>
      <c r="WQL112" s="420"/>
      <c r="WQM112" s="420"/>
      <c r="WQN112" s="420"/>
      <c r="WQO112" s="420"/>
      <c r="WQP112" s="420"/>
      <c r="WQQ112" s="420"/>
      <c r="WQR112" s="420"/>
      <c r="WQS112" s="420"/>
      <c r="WQT112" s="420"/>
      <c r="WQU112" s="420"/>
      <c r="WQV112" s="420"/>
      <c r="WQW112" s="420"/>
      <c r="WQX112" s="420"/>
      <c r="WQY112" s="420"/>
      <c r="WQZ112" s="420"/>
      <c r="WRA112" s="420"/>
      <c r="WRB112" s="420"/>
      <c r="WRC112" s="420"/>
      <c r="WRD112" s="420"/>
      <c r="WRE112" s="420"/>
      <c r="WRF112" s="420"/>
      <c r="WRG112" s="420"/>
      <c r="WRH112" s="420"/>
      <c r="WRI112" s="420"/>
      <c r="WRJ112" s="420"/>
      <c r="WRK112" s="420"/>
      <c r="WRL112" s="420"/>
      <c r="WRM112" s="420"/>
      <c r="WRN112" s="420"/>
      <c r="WRO112" s="420"/>
      <c r="WRP112" s="420"/>
      <c r="WRQ112" s="420"/>
      <c r="WRR112" s="420"/>
      <c r="WRS112" s="420"/>
      <c r="WRT112" s="420"/>
      <c r="WRU112" s="420"/>
      <c r="WRV112" s="420"/>
      <c r="WRW112" s="420"/>
      <c r="WRX112" s="420"/>
      <c r="WRY112" s="420"/>
      <c r="WRZ112" s="420"/>
      <c r="WSA112" s="420"/>
      <c r="WSB112" s="420"/>
      <c r="WSC112" s="420"/>
      <c r="WSD112" s="420"/>
      <c r="WSE112" s="420"/>
      <c r="WSF112" s="420"/>
      <c r="WSG112" s="420"/>
      <c r="WSH112" s="420"/>
      <c r="WSI112" s="420"/>
      <c r="WSJ112" s="420"/>
      <c r="WSK112" s="420"/>
      <c r="WSL112" s="420"/>
      <c r="WSM112" s="420"/>
      <c r="WSN112" s="420"/>
      <c r="WSO112" s="420"/>
      <c r="WSP112" s="420"/>
      <c r="WSQ112" s="420"/>
      <c r="WSR112" s="420"/>
      <c r="WSS112" s="420"/>
      <c r="WST112" s="420"/>
      <c r="WSU112" s="420"/>
      <c r="WSV112" s="420"/>
      <c r="WSW112" s="420"/>
      <c r="WSX112" s="420"/>
      <c r="WSY112" s="420"/>
      <c r="WSZ112" s="420"/>
      <c r="WTA112" s="420"/>
      <c r="WTB112" s="420"/>
      <c r="WTC112" s="420"/>
      <c r="WTD112" s="420"/>
      <c r="WTE112" s="420"/>
      <c r="WTF112" s="420"/>
      <c r="WTG112" s="420"/>
      <c r="WTH112" s="420"/>
      <c r="WTI112" s="420"/>
      <c r="WTJ112" s="420"/>
      <c r="WTK112" s="420"/>
      <c r="WTL112" s="420"/>
      <c r="WTM112" s="420"/>
      <c r="WTN112" s="420"/>
      <c r="WTO112" s="420"/>
      <c r="WTP112" s="420"/>
      <c r="WTQ112" s="420"/>
      <c r="WTR112" s="420"/>
      <c r="WTS112" s="420"/>
      <c r="WTT112" s="420"/>
      <c r="WTU112" s="420"/>
      <c r="WTV112" s="420"/>
      <c r="WTW112" s="420"/>
      <c r="WTX112" s="420"/>
      <c r="WTY112" s="420"/>
      <c r="WTZ112" s="420"/>
      <c r="WUA112" s="420"/>
      <c r="WUB112" s="420"/>
      <c r="WUC112" s="420"/>
      <c r="WUD112" s="420"/>
      <c r="WUE112" s="420"/>
      <c r="WUF112" s="420"/>
      <c r="WUG112" s="420"/>
      <c r="WUH112" s="420"/>
      <c r="WUI112" s="420"/>
      <c r="WUJ112" s="420"/>
      <c r="WUK112" s="420"/>
      <c r="WUL112" s="420"/>
      <c r="WUM112" s="420"/>
      <c r="WUN112" s="420"/>
      <c r="WUO112" s="420"/>
      <c r="WUP112" s="420"/>
      <c r="WUQ112" s="420"/>
      <c r="WUR112" s="420"/>
      <c r="WUS112" s="420"/>
      <c r="WUT112" s="420"/>
      <c r="WUU112" s="420"/>
      <c r="WUV112" s="420"/>
      <c r="WUW112" s="420"/>
      <c r="WUX112" s="420"/>
      <c r="WUY112" s="420"/>
      <c r="WUZ112" s="420"/>
      <c r="WVA112" s="420"/>
      <c r="WVB112" s="420"/>
      <c r="WVC112" s="420"/>
      <c r="WVD112" s="420"/>
      <c r="WVE112" s="420"/>
      <c r="WVF112" s="420"/>
      <c r="WVG112" s="420"/>
      <c r="WVH112" s="420"/>
      <c r="WVI112" s="420"/>
      <c r="WVJ112" s="420"/>
      <c r="WVK112" s="420"/>
      <c r="WVL112" s="420"/>
      <c r="WVM112" s="420"/>
      <c r="WVN112" s="420"/>
      <c r="WVO112" s="420"/>
      <c r="WVP112" s="420"/>
      <c r="WVQ112" s="420"/>
      <c r="WVR112" s="420"/>
      <c r="WVS112" s="420"/>
      <c r="WVT112" s="420"/>
      <c r="WVU112" s="420"/>
      <c r="WVV112" s="420"/>
      <c r="WVW112" s="420"/>
      <c r="WVX112" s="420"/>
      <c r="WVY112" s="420"/>
      <c r="WVZ112" s="420"/>
      <c r="WWA112" s="420"/>
      <c r="WWB112" s="420"/>
      <c r="WWC112" s="420"/>
      <c r="WWD112" s="420"/>
      <c r="WWE112" s="420"/>
      <c r="WWF112" s="420"/>
      <c r="WWG112" s="420"/>
      <c r="WWH112" s="420"/>
      <c r="WWI112" s="420"/>
      <c r="WWJ112" s="420"/>
      <c r="WWK112" s="420"/>
      <c r="WWL112" s="420"/>
      <c r="WWM112" s="420"/>
      <c r="WWN112" s="420"/>
      <c r="WWO112" s="420"/>
      <c r="WWP112" s="420"/>
      <c r="WWQ112" s="420"/>
      <c r="WWR112" s="420"/>
      <c r="WWS112" s="420"/>
      <c r="WWT112" s="420"/>
      <c r="WWU112" s="420"/>
      <c r="WWV112" s="420"/>
      <c r="WWW112" s="420"/>
      <c r="WWX112" s="420"/>
      <c r="WWY112" s="420"/>
      <c r="WWZ112" s="420"/>
      <c r="WXA112" s="420"/>
      <c r="WXB112" s="420"/>
      <c r="WXC112" s="420"/>
      <c r="WXD112" s="420"/>
      <c r="WXE112" s="420"/>
      <c r="WXF112" s="420"/>
      <c r="WXG112" s="420"/>
      <c r="WXH112" s="420"/>
      <c r="WXI112" s="420"/>
      <c r="WXJ112" s="420"/>
      <c r="WXK112" s="420"/>
      <c r="WXL112" s="420"/>
      <c r="WXM112" s="420"/>
      <c r="WXN112" s="420"/>
      <c r="WXO112" s="420"/>
      <c r="WXP112" s="420"/>
      <c r="WXQ112" s="420"/>
      <c r="WXR112" s="420"/>
      <c r="WXS112" s="420"/>
      <c r="WXT112" s="420"/>
      <c r="WXU112" s="420"/>
      <c r="WXV112" s="420"/>
      <c r="WXW112" s="420"/>
      <c r="WXX112" s="420"/>
      <c r="WXY112" s="420"/>
      <c r="WXZ112" s="420"/>
      <c r="WYA112" s="420"/>
      <c r="WYB112" s="420"/>
      <c r="WYC112" s="420"/>
      <c r="WYD112" s="420"/>
      <c r="WYE112" s="420"/>
      <c r="WYF112" s="420"/>
      <c r="WYG112" s="420"/>
      <c r="WYH112" s="420"/>
      <c r="WYI112" s="420"/>
      <c r="WYJ112" s="420"/>
      <c r="WYK112" s="420"/>
      <c r="WYL112" s="420"/>
      <c r="WYM112" s="420"/>
      <c r="WYN112" s="420"/>
      <c r="WYO112" s="420"/>
      <c r="WYP112" s="420"/>
      <c r="WYQ112" s="420"/>
      <c r="WYR112" s="420"/>
      <c r="WYS112" s="420"/>
      <c r="WYT112" s="420"/>
      <c r="WYU112" s="420"/>
      <c r="WYV112" s="420"/>
      <c r="WYW112" s="420"/>
      <c r="WYX112" s="420"/>
      <c r="WYY112" s="420"/>
      <c r="WYZ112" s="420"/>
      <c r="WZA112" s="420"/>
      <c r="WZB112" s="420"/>
      <c r="WZC112" s="420"/>
      <c r="WZD112" s="420"/>
      <c r="WZE112" s="420"/>
      <c r="WZF112" s="420"/>
      <c r="WZG112" s="420"/>
      <c r="WZH112" s="420"/>
      <c r="WZI112" s="420"/>
      <c r="WZJ112" s="420"/>
      <c r="WZK112" s="420"/>
      <c r="WZL112" s="420"/>
      <c r="WZM112" s="420"/>
      <c r="WZN112" s="420"/>
      <c r="WZO112" s="420"/>
      <c r="WZP112" s="420"/>
      <c r="WZQ112" s="420"/>
      <c r="WZR112" s="420"/>
      <c r="WZS112" s="420"/>
      <c r="WZT112" s="420"/>
      <c r="WZU112" s="420"/>
      <c r="WZV112" s="420"/>
      <c r="WZW112" s="420"/>
      <c r="WZX112" s="420"/>
      <c r="WZY112" s="420"/>
      <c r="WZZ112" s="420"/>
      <c r="XAA112" s="420"/>
      <c r="XAB112" s="420"/>
      <c r="XAC112" s="420"/>
      <c r="XAD112" s="420"/>
      <c r="XAE112" s="420"/>
      <c r="XAF112" s="420"/>
      <c r="XAG112" s="420"/>
      <c r="XAH112" s="420"/>
      <c r="XAI112" s="420"/>
      <c r="XAJ112" s="420"/>
      <c r="XAK112" s="420"/>
      <c r="XAL112" s="420"/>
      <c r="XAM112" s="420"/>
      <c r="XAN112" s="420"/>
      <c r="XAO112" s="420"/>
      <c r="XAP112" s="420"/>
      <c r="XAQ112" s="420"/>
      <c r="XAR112" s="420"/>
      <c r="XAS112" s="420"/>
      <c r="XAT112" s="420"/>
      <c r="XAU112" s="420"/>
      <c r="XAV112" s="420"/>
      <c r="XAW112" s="420"/>
      <c r="XAX112" s="420"/>
      <c r="XAY112" s="420"/>
      <c r="XAZ112" s="420"/>
      <c r="XBA112" s="420"/>
      <c r="XBB112" s="420"/>
      <c r="XBC112" s="420"/>
      <c r="XBD112" s="420"/>
      <c r="XBE112" s="420"/>
      <c r="XBF112" s="420"/>
      <c r="XBG112" s="420"/>
      <c r="XBH112" s="420"/>
      <c r="XBI112" s="420"/>
      <c r="XBJ112" s="420"/>
      <c r="XBK112" s="420"/>
      <c r="XBL112" s="420"/>
      <c r="XBM112" s="420"/>
      <c r="XBN112" s="420"/>
      <c r="XBO112" s="420"/>
      <c r="XBP112" s="420"/>
      <c r="XBQ112" s="420"/>
      <c r="XBR112" s="420"/>
      <c r="XBS112" s="420"/>
      <c r="XBT112" s="420"/>
      <c r="XBU112" s="420"/>
      <c r="XBV112" s="420"/>
      <c r="XBW112" s="420"/>
      <c r="XBX112" s="420"/>
      <c r="XBY112" s="420"/>
      <c r="XBZ112" s="420"/>
      <c r="XCA112" s="420"/>
      <c r="XCB112" s="420"/>
      <c r="XCC112" s="420"/>
      <c r="XCD112" s="420"/>
      <c r="XCE112" s="420"/>
      <c r="XCF112" s="420"/>
      <c r="XCG112" s="420"/>
      <c r="XCH112" s="420"/>
      <c r="XCI112" s="420"/>
      <c r="XCJ112" s="420"/>
      <c r="XCK112" s="420"/>
      <c r="XCL112" s="420"/>
      <c r="XCM112" s="420"/>
      <c r="XCN112" s="420"/>
      <c r="XCO112" s="420"/>
      <c r="XCP112" s="420"/>
      <c r="XCQ112" s="420"/>
      <c r="XCR112" s="420"/>
      <c r="XCS112" s="420"/>
      <c r="XCT112" s="420"/>
      <c r="XCU112" s="420"/>
      <c r="XCV112" s="420"/>
      <c r="XCW112" s="420"/>
      <c r="XCX112" s="420"/>
      <c r="XCY112" s="420"/>
      <c r="XCZ112" s="420"/>
      <c r="XDA112" s="420"/>
      <c r="XDB112" s="420"/>
      <c r="XDC112" s="420"/>
      <c r="XDD112" s="420"/>
      <c r="XDE112" s="420"/>
      <c r="XDF112" s="420"/>
      <c r="XDG112" s="420"/>
      <c r="XDH112" s="420"/>
      <c r="XDI112" s="420"/>
      <c r="XDJ112" s="420"/>
      <c r="XDK112" s="420"/>
      <c r="XDL112" s="420"/>
      <c r="XDM112" s="420"/>
      <c r="XDN112" s="420"/>
      <c r="XDO112" s="420"/>
      <c r="XDP112" s="420"/>
      <c r="XDQ112" s="420"/>
      <c r="XDR112" s="420"/>
      <c r="XDS112" s="420"/>
      <c r="XDT112" s="420"/>
      <c r="XDU112" s="420"/>
      <c r="XDV112" s="420"/>
      <c r="XDW112" s="420"/>
      <c r="XDX112" s="420"/>
      <c r="XDY112" s="420"/>
      <c r="XDZ112" s="420"/>
      <c r="XEA112" s="420"/>
      <c r="XEB112" s="420"/>
      <c r="XEC112" s="420"/>
      <c r="XED112" s="420"/>
      <c r="XEE112" s="420"/>
      <c r="XEF112" s="420"/>
      <c r="XEG112" s="420"/>
      <c r="XEH112" s="420"/>
      <c r="XEI112" s="420"/>
      <c r="XEJ112" s="420"/>
      <c r="XEK112" s="420"/>
      <c r="XEL112" s="420"/>
      <c r="XEM112" s="420"/>
      <c r="XEN112" s="420"/>
      <c r="XEO112" s="420"/>
      <c r="XEP112" s="420"/>
      <c r="XEQ112" s="420"/>
      <c r="XER112" s="420"/>
      <c r="XES112" s="420"/>
      <c r="XET112" s="420"/>
      <c r="XEU112" s="420"/>
      <c r="XEV112" s="420"/>
      <c r="XEW112" s="420"/>
      <c r="XEX112" s="420"/>
      <c r="XEY112" s="420"/>
      <c r="XEZ112" s="420"/>
      <c r="XFA112" s="420"/>
      <c r="XFB112" s="420"/>
      <c r="XFC112" s="420"/>
      <c r="XFD112" s="420"/>
    </row>
    <row r="113" spans="1:16384" s="101" customFormat="1" ht="13.5">
      <c r="A113" s="140"/>
      <c r="B113" s="419"/>
      <c r="C113" s="419"/>
      <c r="D113" s="419"/>
      <c r="E113" s="419"/>
      <c r="F113" s="419"/>
      <c r="G113" s="419"/>
      <c r="H113" s="419"/>
      <c r="I113" s="419"/>
      <c r="J113" s="419"/>
      <c r="K113" s="419"/>
      <c r="L113" s="419"/>
      <c r="M113" s="419"/>
      <c r="N113" s="419"/>
      <c r="O113" s="425"/>
      <c r="P113" s="425"/>
      <c r="Q113" s="425"/>
      <c r="R113" s="425"/>
      <c r="S113" s="425"/>
      <c r="T113" s="425"/>
      <c r="U113" s="425"/>
      <c r="V113" s="425"/>
      <c r="W113" s="425"/>
      <c r="X113" s="425"/>
      <c r="Y113" s="425"/>
      <c r="Z113" s="425"/>
      <c r="AA113" s="425"/>
      <c r="AB113" s="425"/>
      <c r="AC113" s="425"/>
      <c r="AD113" s="425"/>
      <c r="AE113" s="425"/>
      <c r="AF113" s="425"/>
      <c r="AG113" s="425"/>
      <c r="AH113" s="425"/>
      <c r="AI113" s="425"/>
      <c r="AJ113" s="425"/>
      <c r="AK113" s="425"/>
      <c r="AL113" s="425"/>
      <c r="AM113" s="425"/>
      <c r="AN113" s="425"/>
      <c r="AO113" s="425"/>
      <c r="AP113" s="426"/>
      <c r="AQ113" s="426"/>
      <c r="AR113" s="426"/>
      <c r="AS113" s="426"/>
      <c r="AT113" s="426"/>
      <c r="AU113" s="426"/>
      <c r="AV113" s="426"/>
      <c r="AW113" s="426"/>
      <c r="AX113" s="426"/>
      <c r="AY113" s="426"/>
      <c r="AZ113" s="99"/>
      <c r="BA113" s="424"/>
      <c r="BB113" s="424"/>
      <c r="BC113" s="420"/>
      <c r="BD113" s="420"/>
      <c r="BE113" s="420"/>
      <c r="BF113" s="420"/>
      <c r="BG113" s="420"/>
      <c r="BH113" s="420"/>
      <c r="BI113" s="420"/>
      <c r="BJ113" s="420"/>
      <c r="BK113" s="420"/>
      <c r="BL113" s="420"/>
      <c r="BM113" s="420"/>
      <c r="BN113" s="420"/>
      <c r="BO113" s="420"/>
      <c r="BP113" s="420"/>
      <c r="BQ113" s="420"/>
      <c r="BR113" s="420"/>
      <c r="BS113" s="420"/>
      <c r="BT113" s="420"/>
      <c r="BU113" s="420"/>
      <c r="BV113" s="420"/>
      <c r="BW113" s="420"/>
      <c r="BX113" s="420"/>
      <c r="BY113" s="420"/>
      <c r="BZ113" s="420"/>
      <c r="CA113" s="420"/>
      <c r="CB113" s="420"/>
      <c r="CC113" s="420"/>
      <c r="CD113" s="420"/>
      <c r="CE113" s="420"/>
      <c r="CF113" s="420"/>
      <c r="CG113" s="420"/>
      <c r="CH113" s="420"/>
      <c r="CI113" s="420"/>
      <c r="CJ113" s="420"/>
      <c r="CK113" s="420"/>
      <c r="CL113" s="420"/>
      <c r="CM113" s="420"/>
      <c r="CN113" s="420"/>
      <c r="CO113" s="420"/>
      <c r="CP113" s="420"/>
      <c r="CQ113" s="420"/>
      <c r="CR113" s="420"/>
      <c r="CS113" s="420"/>
      <c r="CT113" s="420"/>
      <c r="CU113" s="420"/>
      <c r="CV113" s="420"/>
      <c r="CW113" s="420"/>
      <c r="CX113" s="420"/>
      <c r="CY113" s="420"/>
      <c r="CZ113" s="420"/>
      <c r="DA113" s="420"/>
      <c r="DB113" s="420"/>
      <c r="DC113" s="420"/>
      <c r="DD113" s="420"/>
      <c r="DE113" s="420"/>
      <c r="DF113" s="420"/>
      <c r="DG113" s="420"/>
      <c r="DH113" s="420"/>
      <c r="DI113" s="420"/>
      <c r="DJ113" s="420"/>
      <c r="DK113" s="420"/>
      <c r="DL113" s="420"/>
      <c r="DM113" s="420"/>
      <c r="DN113" s="420"/>
      <c r="DO113" s="420"/>
      <c r="DP113" s="420"/>
      <c r="DQ113" s="420"/>
      <c r="DR113" s="420"/>
      <c r="DS113" s="420"/>
      <c r="DT113" s="420"/>
      <c r="DU113" s="420"/>
      <c r="DV113" s="420"/>
      <c r="DW113" s="420"/>
      <c r="DX113" s="420"/>
      <c r="DY113" s="420"/>
      <c r="DZ113" s="420"/>
      <c r="EA113" s="420"/>
      <c r="EB113" s="420"/>
      <c r="EC113" s="420"/>
      <c r="ED113" s="420"/>
      <c r="EE113" s="420"/>
      <c r="EF113" s="420"/>
      <c r="EG113" s="420"/>
      <c r="EH113" s="420"/>
      <c r="EI113" s="420"/>
      <c r="EJ113" s="420"/>
      <c r="EK113" s="420"/>
      <c r="EL113" s="420"/>
      <c r="EM113" s="420"/>
      <c r="EN113" s="420"/>
      <c r="EO113" s="420"/>
      <c r="EP113" s="420"/>
      <c r="EQ113" s="420"/>
      <c r="ER113" s="420"/>
      <c r="ES113" s="420"/>
      <c r="ET113" s="420"/>
      <c r="EU113" s="420"/>
      <c r="EV113" s="420"/>
      <c r="EW113" s="420"/>
      <c r="EX113" s="420"/>
      <c r="EY113" s="420"/>
      <c r="EZ113" s="420"/>
      <c r="FA113" s="420"/>
      <c r="FB113" s="420"/>
      <c r="FC113" s="420"/>
      <c r="FD113" s="420"/>
      <c r="FE113" s="420"/>
      <c r="FF113" s="420"/>
      <c r="FG113" s="420"/>
      <c r="FH113" s="420"/>
      <c r="FI113" s="420"/>
      <c r="FJ113" s="420"/>
      <c r="FK113" s="420"/>
      <c r="FL113" s="420"/>
      <c r="FM113" s="420"/>
      <c r="FN113" s="420"/>
      <c r="FO113" s="420"/>
      <c r="FP113" s="420"/>
      <c r="FQ113" s="420"/>
      <c r="FR113" s="420"/>
      <c r="FS113" s="420"/>
      <c r="FT113" s="420"/>
      <c r="FU113" s="420"/>
      <c r="FV113" s="420"/>
      <c r="FW113" s="420"/>
      <c r="FX113" s="420"/>
      <c r="FY113" s="420"/>
      <c r="FZ113" s="420"/>
      <c r="GA113" s="420"/>
      <c r="GB113" s="420"/>
      <c r="GC113" s="420"/>
      <c r="GD113" s="420"/>
      <c r="GE113" s="420"/>
      <c r="GF113" s="420"/>
      <c r="GG113" s="420"/>
      <c r="GH113" s="420"/>
      <c r="GI113" s="420"/>
      <c r="GJ113" s="420"/>
      <c r="GK113" s="420"/>
      <c r="GL113" s="420"/>
      <c r="GM113" s="420"/>
      <c r="GN113" s="420"/>
      <c r="GO113" s="420"/>
      <c r="GP113" s="420"/>
      <c r="GQ113" s="420"/>
      <c r="GR113" s="420"/>
      <c r="GS113" s="420"/>
      <c r="GT113" s="420"/>
      <c r="GU113" s="420"/>
      <c r="GV113" s="420"/>
      <c r="GW113" s="420"/>
      <c r="GX113" s="420"/>
      <c r="GY113" s="420"/>
      <c r="GZ113" s="420"/>
      <c r="HA113" s="420"/>
      <c r="HB113" s="420"/>
      <c r="HC113" s="420"/>
      <c r="HD113" s="420"/>
      <c r="HE113" s="420"/>
      <c r="HF113" s="420"/>
      <c r="HG113" s="420"/>
      <c r="HH113" s="420"/>
      <c r="HI113" s="420"/>
      <c r="HJ113" s="420"/>
      <c r="HK113" s="420"/>
      <c r="HL113" s="420"/>
      <c r="HM113" s="420"/>
      <c r="HN113" s="420"/>
      <c r="HO113" s="420"/>
      <c r="HP113" s="420"/>
      <c r="HQ113" s="420"/>
      <c r="HR113" s="420"/>
      <c r="HS113" s="420"/>
      <c r="HT113" s="420"/>
      <c r="HU113" s="420"/>
      <c r="HV113" s="420"/>
      <c r="HW113" s="420"/>
      <c r="HX113" s="420"/>
      <c r="HY113" s="420"/>
      <c r="HZ113" s="420"/>
      <c r="IA113" s="420"/>
      <c r="IB113" s="420"/>
      <c r="IC113" s="420"/>
      <c r="ID113" s="420"/>
      <c r="IE113" s="420"/>
      <c r="IF113" s="420"/>
      <c r="IG113" s="420"/>
      <c r="IH113" s="420"/>
      <c r="II113" s="420"/>
      <c r="IJ113" s="420"/>
      <c r="IK113" s="420"/>
      <c r="IL113" s="420"/>
      <c r="IM113" s="420"/>
      <c r="IN113" s="420"/>
      <c r="IO113" s="420"/>
      <c r="IP113" s="420"/>
      <c r="IQ113" s="420"/>
      <c r="IR113" s="420"/>
      <c r="IS113" s="420"/>
      <c r="IT113" s="420"/>
      <c r="IU113" s="420"/>
      <c r="IV113" s="420"/>
      <c r="IW113" s="420"/>
      <c r="IX113" s="420"/>
      <c r="IY113" s="420"/>
      <c r="IZ113" s="420"/>
      <c r="JA113" s="420"/>
      <c r="JB113" s="420"/>
      <c r="JC113" s="420"/>
      <c r="JD113" s="420"/>
      <c r="JE113" s="420"/>
      <c r="JF113" s="420"/>
      <c r="JG113" s="420"/>
      <c r="JH113" s="420"/>
      <c r="JI113" s="420"/>
      <c r="JJ113" s="420"/>
      <c r="JK113" s="420"/>
      <c r="JL113" s="420"/>
      <c r="JM113" s="420"/>
      <c r="JN113" s="420"/>
      <c r="JO113" s="420"/>
      <c r="JP113" s="420"/>
      <c r="JQ113" s="420"/>
      <c r="JR113" s="420"/>
      <c r="JS113" s="420"/>
      <c r="JT113" s="420"/>
      <c r="JU113" s="420"/>
      <c r="JV113" s="420"/>
      <c r="JW113" s="420"/>
      <c r="JX113" s="420"/>
      <c r="JY113" s="420"/>
      <c r="JZ113" s="420"/>
      <c r="KA113" s="420"/>
      <c r="KB113" s="420"/>
      <c r="KC113" s="420"/>
      <c r="KD113" s="420"/>
      <c r="KE113" s="420"/>
      <c r="KF113" s="420"/>
      <c r="KG113" s="420"/>
      <c r="KH113" s="420"/>
      <c r="KI113" s="420"/>
      <c r="KJ113" s="420"/>
      <c r="KK113" s="420"/>
      <c r="KL113" s="420"/>
      <c r="KM113" s="420"/>
      <c r="KN113" s="420"/>
      <c r="KO113" s="420"/>
      <c r="KP113" s="420"/>
      <c r="KQ113" s="420"/>
      <c r="KR113" s="420"/>
      <c r="KS113" s="420"/>
      <c r="KT113" s="420"/>
      <c r="KU113" s="420"/>
      <c r="KV113" s="420"/>
      <c r="KW113" s="420"/>
      <c r="KX113" s="420"/>
      <c r="KY113" s="420"/>
      <c r="KZ113" s="420"/>
      <c r="LA113" s="420"/>
      <c r="LB113" s="420"/>
      <c r="LC113" s="420"/>
      <c r="LD113" s="420"/>
      <c r="LE113" s="420"/>
      <c r="LF113" s="420"/>
      <c r="LG113" s="420"/>
      <c r="LH113" s="420"/>
      <c r="LI113" s="420"/>
      <c r="LJ113" s="420"/>
      <c r="LK113" s="420"/>
      <c r="LL113" s="420"/>
      <c r="LM113" s="420"/>
      <c r="LN113" s="420"/>
      <c r="LO113" s="420"/>
      <c r="LP113" s="420"/>
      <c r="LQ113" s="420"/>
      <c r="LR113" s="420"/>
      <c r="LS113" s="420"/>
      <c r="LT113" s="420"/>
      <c r="LU113" s="420"/>
      <c r="LV113" s="420"/>
      <c r="LW113" s="420"/>
      <c r="LX113" s="420"/>
      <c r="LY113" s="420"/>
      <c r="LZ113" s="420"/>
      <c r="MA113" s="420"/>
      <c r="MB113" s="420"/>
      <c r="MC113" s="420"/>
      <c r="MD113" s="420"/>
      <c r="ME113" s="420"/>
      <c r="MF113" s="420"/>
      <c r="MG113" s="420"/>
      <c r="MH113" s="420"/>
      <c r="MI113" s="420"/>
      <c r="MJ113" s="420"/>
      <c r="MK113" s="420"/>
      <c r="ML113" s="420"/>
      <c r="MM113" s="420"/>
      <c r="MN113" s="420"/>
      <c r="MO113" s="420"/>
      <c r="MP113" s="420"/>
      <c r="MQ113" s="420"/>
      <c r="MR113" s="420"/>
      <c r="MS113" s="420"/>
      <c r="MT113" s="420"/>
      <c r="MU113" s="420"/>
      <c r="MV113" s="420"/>
      <c r="MW113" s="420"/>
      <c r="MX113" s="420"/>
      <c r="MY113" s="420"/>
      <c r="MZ113" s="420"/>
      <c r="NA113" s="420"/>
      <c r="NB113" s="420"/>
      <c r="NC113" s="420"/>
      <c r="ND113" s="420"/>
      <c r="NE113" s="420"/>
      <c r="NF113" s="420"/>
      <c r="NG113" s="420"/>
      <c r="NH113" s="420"/>
      <c r="NI113" s="420"/>
      <c r="NJ113" s="420"/>
      <c r="NK113" s="420"/>
      <c r="NL113" s="420"/>
      <c r="NM113" s="420"/>
      <c r="NN113" s="420"/>
      <c r="NO113" s="420"/>
      <c r="NP113" s="420"/>
      <c r="NQ113" s="420"/>
      <c r="NR113" s="420"/>
      <c r="NS113" s="420"/>
      <c r="NT113" s="420"/>
      <c r="NU113" s="420"/>
      <c r="NV113" s="420"/>
      <c r="NW113" s="420"/>
      <c r="NX113" s="420"/>
      <c r="NY113" s="420"/>
      <c r="NZ113" s="420"/>
      <c r="OA113" s="420"/>
      <c r="OB113" s="420"/>
      <c r="OC113" s="420"/>
      <c r="OD113" s="420"/>
      <c r="OE113" s="420"/>
      <c r="OF113" s="420"/>
      <c r="OG113" s="420"/>
      <c r="OH113" s="420"/>
      <c r="OI113" s="420"/>
      <c r="OJ113" s="420"/>
      <c r="OK113" s="420"/>
      <c r="OL113" s="420"/>
      <c r="OM113" s="420"/>
      <c r="ON113" s="420"/>
      <c r="OO113" s="420"/>
      <c r="OP113" s="420"/>
      <c r="OQ113" s="420"/>
      <c r="OR113" s="420"/>
      <c r="OS113" s="420"/>
      <c r="OT113" s="420"/>
      <c r="OU113" s="420"/>
      <c r="OV113" s="420"/>
      <c r="OW113" s="420"/>
      <c r="OX113" s="420"/>
      <c r="OY113" s="420"/>
      <c r="OZ113" s="420"/>
      <c r="PA113" s="420"/>
      <c r="PB113" s="420"/>
      <c r="PC113" s="420"/>
      <c r="PD113" s="420"/>
      <c r="PE113" s="420"/>
      <c r="PF113" s="420"/>
      <c r="PG113" s="420"/>
      <c r="PH113" s="420"/>
      <c r="PI113" s="420"/>
      <c r="PJ113" s="420"/>
      <c r="PK113" s="420"/>
      <c r="PL113" s="420"/>
      <c r="PM113" s="420"/>
      <c r="PN113" s="420"/>
      <c r="PO113" s="420"/>
      <c r="PP113" s="420"/>
      <c r="PQ113" s="420"/>
      <c r="PR113" s="420"/>
      <c r="PS113" s="420"/>
      <c r="PT113" s="420"/>
      <c r="PU113" s="420"/>
      <c r="PV113" s="420"/>
      <c r="PW113" s="420"/>
      <c r="PX113" s="420"/>
      <c r="PY113" s="420"/>
      <c r="PZ113" s="420"/>
      <c r="QA113" s="420"/>
      <c r="QB113" s="420"/>
      <c r="QC113" s="420"/>
      <c r="QD113" s="420"/>
      <c r="QE113" s="420"/>
      <c r="QF113" s="420"/>
      <c r="QG113" s="420"/>
      <c r="QH113" s="420"/>
      <c r="QI113" s="420"/>
      <c r="QJ113" s="420"/>
      <c r="QK113" s="420"/>
      <c r="QL113" s="420"/>
      <c r="QM113" s="420"/>
      <c r="QN113" s="420"/>
      <c r="QO113" s="420"/>
      <c r="QP113" s="420"/>
      <c r="QQ113" s="420"/>
      <c r="QR113" s="420"/>
      <c r="QS113" s="420"/>
      <c r="QT113" s="420"/>
      <c r="QU113" s="420"/>
      <c r="QV113" s="420"/>
      <c r="QW113" s="420"/>
      <c r="QX113" s="420"/>
      <c r="QY113" s="420"/>
      <c r="QZ113" s="420"/>
      <c r="RA113" s="420"/>
      <c r="RB113" s="420"/>
      <c r="RC113" s="420"/>
      <c r="RD113" s="420"/>
      <c r="RE113" s="420"/>
      <c r="RF113" s="420"/>
      <c r="RG113" s="420"/>
      <c r="RH113" s="420"/>
      <c r="RI113" s="420"/>
      <c r="RJ113" s="420"/>
      <c r="RK113" s="420"/>
      <c r="RL113" s="420"/>
      <c r="RM113" s="420"/>
      <c r="RN113" s="420"/>
      <c r="RO113" s="420"/>
      <c r="RP113" s="420"/>
      <c r="RQ113" s="420"/>
      <c r="RR113" s="420"/>
      <c r="RS113" s="420"/>
      <c r="RT113" s="420"/>
      <c r="RU113" s="420"/>
      <c r="RV113" s="420"/>
      <c r="RW113" s="420"/>
      <c r="RX113" s="420"/>
      <c r="RY113" s="420"/>
      <c r="RZ113" s="420"/>
      <c r="SA113" s="420"/>
      <c r="SB113" s="420"/>
      <c r="SC113" s="420"/>
      <c r="SD113" s="420"/>
      <c r="SE113" s="420"/>
      <c r="SF113" s="420"/>
      <c r="SG113" s="420"/>
      <c r="SH113" s="420"/>
      <c r="SI113" s="420"/>
      <c r="SJ113" s="420"/>
      <c r="SK113" s="420"/>
      <c r="SL113" s="420"/>
      <c r="SM113" s="420"/>
      <c r="SN113" s="420"/>
      <c r="SO113" s="420"/>
      <c r="SP113" s="420"/>
      <c r="SQ113" s="420"/>
      <c r="SR113" s="420"/>
      <c r="SS113" s="420"/>
      <c r="ST113" s="420"/>
      <c r="SU113" s="420"/>
      <c r="SV113" s="420"/>
      <c r="SW113" s="420"/>
      <c r="SX113" s="420"/>
      <c r="SY113" s="420"/>
      <c r="SZ113" s="420"/>
      <c r="TA113" s="420"/>
      <c r="TB113" s="420"/>
      <c r="TC113" s="420"/>
      <c r="TD113" s="420"/>
      <c r="TE113" s="420"/>
      <c r="TF113" s="420"/>
      <c r="TG113" s="420"/>
      <c r="TH113" s="420"/>
      <c r="TI113" s="420"/>
      <c r="TJ113" s="420"/>
      <c r="TK113" s="420"/>
      <c r="TL113" s="420"/>
      <c r="TM113" s="420"/>
      <c r="TN113" s="420"/>
      <c r="TO113" s="420"/>
      <c r="TP113" s="420"/>
      <c r="TQ113" s="420"/>
      <c r="TR113" s="420"/>
      <c r="TS113" s="420"/>
      <c r="TT113" s="420"/>
      <c r="TU113" s="420"/>
      <c r="TV113" s="420"/>
      <c r="TW113" s="420"/>
      <c r="TX113" s="420"/>
      <c r="TY113" s="420"/>
      <c r="TZ113" s="420"/>
      <c r="UA113" s="420"/>
      <c r="UB113" s="420"/>
      <c r="UC113" s="420"/>
      <c r="UD113" s="420"/>
      <c r="UE113" s="420"/>
      <c r="UF113" s="420"/>
      <c r="UG113" s="420"/>
      <c r="UH113" s="420"/>
      <c r="UI113" s="420"/>
      <c r="UJ113" s="420"/>
      <c r="UK113" s="420"/>
      <c r="UL113" s="420"/>
      <c r="UM113" s="420"/>
      <c r="UN113" s="420"/>
      <c r="UO113" s="420"/>
      <c r="UP113" s="420"/>
      <c r="UQ113" s="420"/>
      <c r="UR113" s="420"/>
      <c r="US113" s="420"/>
      <c r="UT113" s="420"/>
      <c r="UU113" s="420"/>
      <c r="UV113" s="420"/>
      <c r="UW113" s="420"/>
      <c r="UX113" s="420"/>
      <c r="UY113" s="420"/>
      <c r="UZ113" s="420"/>
      <c r="VA113" s="420"/>
      <c r="VB113" s="420"/>
      <c r="VC113" s="420"/>
      <c r="VD113" s="420"/>
      <c r="VE113" s="420"/>
      <c r="VF113" s="420"/>
      <c r="VG113" s="420"/>
      <c r="VH113" s="420"/>
      <c r="VI113" s="420"/>
      <c r="VJ113" s="420"/>
      <c r="VK113" s="420"/>
      <c r="VL113" s="420"/>
      <c r="VM113" s="420"/>
      <c r="VN113" s="420"/>
      <c r="VO113" s="420"/>
      <c r="VP113" s="420"/>
      <c r="VQ113" s="420"/>
      <c r="VR113" s="420"/>
      <c r="VS113" s="420"/>
      <c r="VT113" s="420"/>
      <c r="VU113" s="420"/>
      <c r="VV113" s="420"/>
      <c r="VW113" s="420"/>
      <c r="VX113" s="420"/>
      <c r="VY113" s="420"/>
      <c r="VZ113" s="420"/>
      <c r="WA113" s="420"/>
      <c r="WB113" s="420"/>
      <c r="WC113" s="420"/>
      <c r="WD113" s="420"/>
      <c r="WE113" s="420"/>
      <c r="WF113" s="420"/>
      <c r="WG113" s="420"/>
      <c r="WH113" s="420"/>
      <c r="WI113" s="420"/>
      <c r="WJ113" s="420"/>
      <c r="WK113" s="420"/>
      <c r="WL113" s="420"/>
      <c r="WM113" s="420"/>
      <c r="WN113" s="420"/>
      <c r="WO113" s="420"/>
      <c r="WP113" s="420"/>
      <c r="WQ113" s="420"/>
      <c r="WR113" s="420"/>
      <c r="WS113" s="420"/>
      <c r="WT113" s="420"/>
      <c r="WU113" s="420"/>
      <c r="WV113" s="420"/>
      <c r="WW113" s="420"/>
      <c r="WX113" s="420"/>
      <c r="WY113" s="420"/>
      <c r="WZ113" s="420"/>
      <c r="XA113" s="420"/>
      <c r="XB113" s="420"/>
      <c r="XC113" s="420"/>
      <c r="XD113" s="420"/>
      <c r="XE113" s="420"/>
      <c r="XF113" s="420"/>
      <c r="XG113" s="420"/>
      <c r="XH113" s="420"/>
      <c r="XI113" s="420"/>
      <c r="XJ113" s="420"/>
      <c r="XK113" s="420"/>
      <c r="XL113" s="420"/>
      <c r="XM113" s="420"/>
      <c r="XN113" s="420"/>
      <c r="XO113" s="420"/>
      <c r="XP113" s="420"/>
      <c r="XQ113" s="420"/>
      <c r="XR113" s="420"/>
      <c r="XS113" s="420"/>
      <c r="XT113" s="420"/>
      <c r="XU113" s="420"/>
      <c r="XV113" s="420"/>
      <c r="XW113" s="420"/>
      <c r="XX113" s="420"/>
      <c r="XY113" s="420"/>
      <c r="XZ113" s="420"/>
      <c r="YA113" s="420"/>
      <c r="YB113" s="420"/>
      <c r="YC113" s="420"/>
      <c r="YD113" s="420"/>
      <c r="YE113" s="420"/>
      <c r="YF113" s="420"/>
      <c r="YG113" s="420"/>
      <c r="YH113" s="420"/>
      <c r="YI113" s="420"/>
      <c r="YJ113" s="420"/>
      <c r="YK113" s="420"/>
      <c r="YL113" s="420"/>
      <c r="YM113" s="420"/>
      <c r="YN113" s="420"/>
      <c r="YO113" s="420"/>
      <c r="YP113" s="420"/>
      <c r="YQ113" s="420"/>
      <c r="YR113" s="420"/>
      <c r="YS113" s="420"/>
      <c r="YT113" s="420"/>
      <c r="YU113" s="420"/>
      <c r="YV113" s="420"/>
      <c r="YW113" s="420"/>
      <c r="YX113" s="420"/>
      <c r="YY113" s="420"/>
      <c r="YZ113" s="420"/>
      <c r="ZA113" s="420"/>
      <c r="ZB113" s="420"/>
      <c r="ZC113" s="420"/>
      <c r="ZD113" s="420"/>
      <c r="ZE113" s="420"/>
      <c r="ZF113" s="420"/>
      <c r="ZG113" s="420"/>
      <c r="ZH113" s="420"/>
      <c r="ZI113" s="420"/>
      <c r="ZJ113" s="420"/>
      <c r="ZK113" s="420"/>
      <c r="ZL113" s="420"/>
      <c r="ZM113" s="420"/>
      <c r="ZN113" s="420"/>
      <c r="ZO113" s="420"/>
      <c r="ZP113" s="420"/>
      <c r="ZQ113" s="420"/>
      <c r="ZR113" s="420"/>
      <c r="ZS113" s="420"/>
      <c r="ZT113" s="420"/>
      <c r="ZU113" s="420"/>
      <c r="ZV113" s="420"/>
      <c r="ZW113" s="420"/>
      <c r="ZX113" s="420"/>
      <c r="ZY113" s="420"/>
      <c r="ZZ113" s="420"/>
      <c r="AAA113" s="420"/>
      <c r="AAB113" s="420"/>
      <c r="AAC113" s="420"/>
      <c r="AAD113" s="420"/>
      <c r="AAE113" s="420"/>
      <c r="AAF113" s="420"/>
      <c r="AAG113" s="420"/>
      <c r="AAH113" s="420"/>
      <c r="AAI113" s="420"/>
      <c r="AAJ113" s="420"/>
      <c r="AAK113" s="420"/>
      <c r="AAL113" s="420"/>
      <c r="AAM113" s="420"/>
      <c r="AAN113" s="420"/>
      <c r="AAO113" s="420"/>
      <c r="AAP113" s="420"/>
      <c r="AAQ113" s="420"/>
      <c r="AAR113" s="420"/>
      <c r="AAS113" s="420"/>
      <c r="AAT113" s="420"/>
      <c r="AAU113" s="420"/>
      <c r="AAV113" s="420"/>
      <c r="AAW113" s="420"/>
      <c r="AAX113" s="420"/>
      <c r="AAY113" s="420"/>
      <c r="AAZ113" s="420"/>
      <c r="ABA113" s="420"/>
      <c r="ABB113" s="420"/>
      <c r="ABC113" s="420"/>
      <c r="ABD113" s="420"/>
      <c r="ABE113" s="420"/>
      <c r="ABF113" s="420"/>
      <c r="ABG113" s="420"/>
      <c r="ABH113" s="420"/>
      <c r="ABI113" s="420"/>
      <c r="ABJ113" s="420"/>
      <c r="ABK113" s="420"/>
      <c r="ABL113" s="420"/>
      <c r="ABM113" s="420"/>
      <c r="ABN113" s="420"/>
      <c r="ABO113" s="420"/>
      <c r="ABP113" s="420"/>
      <c r="ABQ113" s="420"/>
      <c r="ABR113" s="420"/>
      <c r="ABS113" s="420"/>
      <c r="ABT113" s="420"/>
      <c r="ABU113" s="420"/>
      <c r="ABV113" s="420"/>
      <c r="ABW113" s="420"/>
      <c r="ABX113" s="420"/>
      <c r="ABY113" s="420"/>
      <c r="ABZ113" s="420"/>
      <c r="ACA113" s="420"/>
      <c r="ACB113" s="420"/>
      <c r="ACC113" s="420"/>
      <c r="ACD113" s="420"/>
      <c r="ACE113" s="420"/>
      <c r="ACF113" s="420"/>
      <c r="ACG113" s="420"/>
      <c r="ACH113" s="420"/>
      <c r="ACI113" s="420"/>
      <c r="ACJ113" s="420"/>
      <c r="ACK113" s="420"/>
      <c r="ACL113" s="420"/>
      <c r="ACM113" s="420"/>
      <c r="ACN113" s="420"/>
      <c r="ACO113" s="420"/>
      <c r="ACP113" s="420"/>
      <c r="ACQ113" s="420"/>
      <c r="ACR113" s="420"/>
      <c r="ACS113" s="420"/>
      <c r="ACT113" s="420"/>
      <c r="ACU113" s="420"/>
      <c r="ACV113" s="420"/>
      <c r="ACW113" s="420"/>
      <c r="ACX113" s="420"/>
      <c r="ACY113" s="420"/>
      <c r="ACZ113" s="420"/>
      <c r="ADA113" s="420"/>
      <c r="ADB113" s="420"/>
      <c r="ADC113" s="420"/>
      <c r="ADD113" s="420"/>
      <c r="ADE113" s="420"/>
      <c r="ADF113" s="420"/>
      <c r="ADG113" s="420"/>
      <c r="ADH113" s="420"/>
      <c r="ADI113" s="420"/>
      <c r="ADJ113" s="420"/>
      <c r="ADK113" s="420"/>
      <c r="ADL113" s="420"/>
      <c r="ADM113" s="420"/>
      <c r="ADN113" s="420"/>
      <c r="ADO113" s="420"/>
      <c r="ADP113" s="420"/>
      <c r="ADQ113" s="420"/>
      <c r="ADR113" s="420"/>
      <c r="ADS113" s="420"/>
      <c r="ADT113" s="420"/>
      <c r="ADU113" s="420"/>
      <c r="ADV113" s="420"/>
      <c r="ADW113" s="420"/>
      <c r="ADX113" s="420"/>
      <c r="ADY113" s="420"/>
      <c r="ADZ113" s="420"/>
      <c r="AEA113" s="420"/>
      <c r="AEB113" s="420"/>
      <c r="AEC113" s="420"/>
      <c r="AED113" s="420"/>
      <c r="AEE113" s="420"/>
      <c r="AEF113" s="420"/>
      <c r="AEG113" s="420"/>
      <c r="AEH113" s="420"/>
      <c r="AEI113" s="420"/>
      <c r="AEJ113" s="420"/>
      <c r="AEK113" s="420"/>
      <c r="AEL113" s="420"/>
      <c r="AEM113" s="420"/>
      <c r="AEN113" s="420"/>
      <c r="AEO113" s="420"/>
      <c r="AEP113" s="420"/>
      <c r="AEQ113" s="420"/>
      <c r="AER113" s="420"/>
      <c r="AES113" s="420"/>
      <c r="AET113" s="420"/>
      <c r="AEU113" s="420"/>
      <c r="AEV113" s="420"/>
      <c r="AEW113" s="420"/>
      <c r="AEX113" s="420"/>
      <c r="AEY113" s="420"/>
      <c r="AEZ113" s="420"/>
      <c r="AFA113" s="420"/>
      <c r="AFB113" s="420"/>
      <c r="AFC113" s="420"/>
      <c r="AFD113" s="420"/>
      <c r="AFE113" s="420"/>
      <c r="AFF113" s="420"/>
      <c r="AFG113" s="420"/>
      <c r="AFH113" s="420"/>
      <c r="AFI113" s="420"/>
      <c r="AFJ113" s="420"/>
      <c r="AFK113" s="420"/>
      <c r="AFL113" s="420"/>
      <c r="AFM113" s="420"/>
      <c r="AFN113" s="420"/>
      <c r="AFO113" s="420"/>
      <c r="AFP113" s="420"/>
      <c r="AFQ113" s="420"/>
      <c r="AFR113" s="420"/>
      <c r="AFS113" s="420"/>
      <c r="AFT113" s="420"/>
      <c r="AFU113" s="420"/>
      <c r="AFV113" s="420"/>
      <c r="AFW113" s="420"/>
      <c r="AFX113" s="420"/>
      <c r="AFY113" s="420"/>
      <c r="AFZ113" s="420"/>
      <c r="AGA113" s="420"/>
      <c r="AGB113" s="420"/>
      <c r="AGC113" s="420"/>
      <c r="AGD113" s="420"/>
      <c r="AGE113" s="420"/>
      <c r="AGF113" s="420"/>
      <c r="AGG113" s="420"/>
      <c r="AGH113" s="420"/>
      <c r="AGI113" s="420"/>
      <c r="AGJ113" s="420"/>
      <c r="AGK113" s="420"/>
      <c r="AGL113" s="420"/>
      <c r="AGM113" s="420"/>
      <c r="AGN113" s="420"/>
      <c r="AGO113" s="420"/>
      <c r="AGP113" s="420"/>
      <c r="AGQ113" s="420"/>
      <c r="AGR113" s="420"/>
      <c r="AGS113" s="420"/>
      <c r="AGT113" s="420"/>
      <c r="AGU113" s="420"/>
      <c r="AGV113" s="420"/>
      <c r="AGW113" s="420"/>
      <c r="AGX113" s="420"/>
      <c r="AGY113" s="420"/>
      <c r="AGZ113" s="420"/>
      <c r="AHA113" s="420"/>
      <c r="AHB113" s="420"/>
      <c r="AHC113" s="420"/>
      <c r="AHD113" s="420"/>
      <c r="AHE113" s="420"/>
      <c r="AHF113" s="420"/>
      <c r="AHG113" s="420"/>
      <c r="AHH113" s="420"/>
      <c r="AHI113" s="420"/>
      <c r="AHJ113" s="420"/>
      <c r="AHK113" s="420"/>
      <c r="AHL113" s="420"/>
      <c r="AHM113" s="420"/>
      <c r="AHN113" s="420"/>
      <c r="AHO113" s="420"/>
      <c r="AHP113" s="420"/>
      <c r="AHQ113" s="420"/>
      <c r="AHR113" s="420"/>
      <c r="AHS113" s="420"/>
      <c r="AHT113" s="420"/>
      <c r="AHU113" s="420"/>
      <c r="AHV113" s="420"/>
      <c r="AHW113" s="420"/>
      <c r="AHX113" s="420"/>
      <c r="AHY113" s="420"/>
      <c r="AHZ113" s="420"/>
      <c r="AIA113" s="420"/>
      <c r="AIB113" s="420"/>
      <c r="AIC113" s="420"/>
      <c r="AID113" s="420"/>
      <c r="AIE113" s="420"/>
      <c r="AIF113" s="420"/>
      <c r="AIG113" s="420"/>
      <c r="AIH113" s="420"/>
      <c r="AII113" s="420"/>
      <c r="AIJ113" s="420"/>
      <c r="AIK113" s="420"/>
      <c r="AIL113" s="420"/>
      <c r="AIM113" s="420"/>
      <c r="AIN113" s="420"/>
      <c r="AIO113" s="420"/>
      <c r="AIP113" s="420"/>
      <c r="AIQ113" s="420"/>
      <c r="AIR113" s="420"/>
      <c r="AIS113" s="420"/>
      <c r="AIT113" s="420"/>
      <c r="AIU113" s="420"/>
      <c r="AIV113" s="420"/>
      <c r="AIW113" s="420"/>
      <c r="AIX113" s="420"/>
      <c r="AIY113" s="420"/>
      <c r="AIZ113" s="420"/>
      <c r="AJA113" s="420"/>
      <c r="AJB113" s="420"/>
      <c r="AJC113" s="420"/>
      <c r="AJD113" s="420"/>
      <c r="AJE113" s="420"/>
      <c r="AJF113" s="420"/>
      <c r="AJG113" s="420"/>
      <c r="AJH113" s="420"/>
      <c r="AJI113" s="420"/>
      <c r="AJJ113" s="420"/>
      <c r="AJK113" s="420"/>
      <c r="AJL113" s="420"/>
      <c r="AJM113" s="420"/>
      <c r="AJN113" s="420"/>
      <c r="AJO113" s="420"/>
      <c r="AJP113" s="420"/>
      <c r="AJQ113" s="420"/>
      <c r="AJR113" s="420"/>
      <c r="AJS113" s="420"/>
      <c r="AJT113" s="420"/>
      <c r="AJU113" s="420"/>
      <c r="AJV113" s="420"/>
      <c r="AJW113" s="420"/>
      <c r="AJX113" s="420"/>
      <c r="AJY113" s="420"/>
      <c r="AJZ113" s="420"/>
      <c r="AKA113" s="420"/>
      <c r="AKB113" s="420"/>
      <c r="AKC113" s="420"/>
      <c r="AKD113" s="420"/>
      <c r="AKE113" s="420"/>
      <c r="AKF113" s="420"/>
      <c r="AKG113" s="420"/>
      <c r="AKH113" s="420"/>
      <c r="AKI113" s="420"/>
      <c r="AKJ113" s="420"/>
      <c r="AKK113" s="420"/>
      <c r="AKL113" s="420"/>
      <c r="AKM113" s="420"/>
      <c r="AKN113" s="420"/>
      <c r="AKO113" s="420"/>
      <c r="AKP113" s="420"/>
      <c r="AKQ113" s="420"/>
      <c r="AKR113" s="420"/>
      <c r="AKS113" s="420"/>
      <c r="AKT113" s="420"/>
      <c r="AKU113" s="420"/>
      <c r="AKV113" s="420"/>
      <c r="AKW113" s="420"/>
      <c r="AKX113" s="420"/>
      <c r="AKY113" s="420"/>
      <c r="AKZ113" s="420"/>
      <c r="ALA113" s="420"/>
      <c r="ALB113" s="420"/>
      <c r="ALC113" s="420"/>
      <c r="ALD113" s="420"/>
      <c r="ALE113" s="420"/>
      <c r="ALF113" s="420"/>
      <c r="ALG113" s="420"/>
      <c r="ALH113" s="420"/>
      <c r="ALI113" s="420"/>
      <c r="ALJ113" s="420"/>
      <c r="ALK113" s="420"/>
      <c r="ALL113" s="420"/>
      <c r="ALM113" s="420"/>
      <c r="ALN113" s="420"/>
      <c r="ALO113" s="420"/>
      <c r="ALP113" s="420"/>
      <c r="ALQ113" s="420"/>
      <c r="ALR113" s="420"/>
      <c r="ALS113" s="420"/>
      <c r="ALT113" s="420"/>
      <c r="ALU113" s="420"/>
      <c r="ALV113" s="420"/>
      <c r="ALW113" s="420"/>
      <c r="ALX113" s="420"/>
      <c r="ALY113" s="420"/>
      <c r="ALZ113" s="420"/>
      <c r="AMA113" s="420"/>
      <c r="AMB113" s="420"/>
      <c r="AMC113" s="420"/>
      <c r="AMD113" s="420"/>
      <c r="AME113" s="420"/>
      <c r="AMF113" s="420"/>
      <c r="AMG113" s="420"/>
      <c r="AMH113" s="420"/>
      <c r="AMI113" s="420"/>
      <c r="AMJ113" s="420"/>
      <c r="AMK113" s="420"/>
      <c r="AML113" s="420"/>
      <c r="AMM113" s="420"/>
      <c r="AMN113" s="420"/>
      <c r="AMO113" s="420"/>
      <c r="AMP113" s="420"/>
      <c r="AMQ113" s="420"/>
      <c r="AMR113" s="420"/>
      <c r="AMS113" s="420"/>
      <c r="AMT113" s="420"/>
      <c r="AMU113" s="420"/>
      <c r="AMV113" s="420"/>
      <c r="AMW113" s="420"/>
      <c r="AMX113" s="420"/>
      <c r="AMY113" s="420"/>
      <c r="AMZ113" s="420"/>
      <c r="ANA113" s="420"/>
      <c r="ANB113" s="420"/>
      <c r="ANC113" s="420"/>
      <c r="AND113" s="420"/>
      <c r="ANE113" s="420"/>
      <c r="ANF113" s="420"/>
      <c r="ANG113" s="420"/>
      <c r="ANH113" s="420"/>
      <c r="ANI113" s="420"/>
      <c r="ANJ113" s="420"/>
      <c r="ANK113" s="420"/>
      <c r="ANL113" s="420"/>
      <c r="ANM113" s="420"/>
      <c r="ANN113" s="420"/>
      <c r="ANO113" s="420"/>
      <c r="ANP113" s="420"/>
      <c r="ANQ113" s="420"/>
      <c r="ANR113" s="420"/>
      <c r="ANS113" s="420"/>
      <c r="ANT113" s="420"/>
      <c r="ANU113" s="420"/>
      <c r="ANV113" s="420"/>
      <c r="ANW113" s="420"/>
      <c r="ANX113" s="420"/>
      <c r="ANY113" s="420"/>
      <c r="ANZ113" s="420"/>
      <c r="AOA113" s="420"/>
      <c r="AOB113" s="420"/>
      <c r="AOC113" s="420"/>
      <c r="AOD113" s="420"/>
      <c r="AOE113" s="420"/>
      <c r="AOF113" s="420"/>
      <c r="AOG113" s="420"/>
      <c r="AOH113" s="420"/>
      <c r="AOI113" s="420"/>
      <c r="AOJ113" s="420"/>
      <c r="AOK113" s="420"/>
      <c r="AOL113" s="420"/>
      <c r="AOM113" s="420"/>
      <c r="AON113" s="420"/>
      <c r="AOO113" s="420"/>
      <c r="AOP113" s="420"/>
      <c r="AOQ113" s="420"/>
      <c r="AOR113" s="420"/>
      <c r="AOS113" s="420"/>
      <c r="AOT113" s="420"/>
      <c r="AOU113" s="420"/>
      <c r="AOV113" s="420"/>
      <c r="AOW113" s="420"/>
      <c r="AOX113" s="420"/>
      <c r="AOY113" s="420"/>
      <c r="AOZ113" s="420"/>
      <c r="APA113" s="420"/>
      <c r="APB113" s="420"/>
      <c r="APC113" s="420"/>
      <c r="APD113" s="420"/>
      <c r="APE113" s="420"/>
      <c r="APF113" s="420"/>
      <c r="APG113" s="420"/>
      <c r="APH113" s="420"/>
      <c r="API113" s="420"/>
      <c r="APJ113" s="420"/>
      <c r="APK113" s="420"/>
      <c r="APL113" s="420"/>
      <c r="APM113" s="420"/>
      <c r="APN113" s="420"/>
      <c r="APO113" s="420"/>
      <c r="APP113" s="420"/>
      <c r="APQ113" s="420"/>
      <c r="APR113" s="420"/>
      <c r="APS113" s="420"/>
      <c r="APT113" s="420"/>
      <c r="APU113" s="420"/>
      <c r="APV113" s="420"/>
      <c r="APW113" s="420"/>
      <c r="APX113" s="420"/>
      <c r="APY113" s="420"/>
      <c r="APZ113" s="420"/>
      <c r="AQA113" s="420"/>
      <c r="AQB113" s="420"/>
      <c r="AQC113" s="420"/>
      <c r="AQD113" s="420"/>
      <c r="AQE113" s="420"/>
      <c r="AQF113" s="420"/>
      <c r="AQG113" s="420"/>
      <c r="AQH113" s="420"/>
      <c r="AQI113" s="420"/>
      <c r="AQJ113" s="420"/>
      <c r="AQK113" s="420"/>
      <c r="AQL113" s="420"/>
      <c r="AQM113" s="420"/>
      <c r="AQN113" s="420"/>
      <c r="AQO113" s="420"/>
      <c r="AQP113" s="420"/>
      <c r="AQQ113" s="420"/>
      <c r="AQR113" s="420"/>
      <c r="AQS113" s="420"/>
      <c r="AQT113" s="420"/>
      <c r="AQU113" s="420"/>
      <c r="AQV113" s="420"/>
      <c r="AQW113" s="420"/>
      <c r="AQX113" s="420"/>
      <c r="AQY113" s="420"/>
      <c r="AQZ113" s="420"/>
      <c r="ARA113" s="420"/>
      <c r="ARB113" s="420"/>
      <c r="ARC113" s="420"/>
      <c r="ARD113" s="420"/>
      <c r="ARE113" s="420"/>
      <c r="ARF113" s="420"/>
      <c r="ARG113" s="420"/>
      <c r="ARH113" s="420"/>
      <c r="ARI113" s="420"/>
      <c r="ARJ113" s="420"/>
      <c r="ARK113" s="420"/>
      <c r="ARL113" s="420"/>
      <c r="ARM113" s="420"/>
      <c r="ARN113" s="420"/>
      <c r="ARO113" s="420"/>
      <c r="ARP113" s="420"/>
      <c r="ARQ113" s="420"/>
      <c r="ARR113" s="420"/>
      <c r="ARS113" s="420"/>
      <c r="ART113" s="420"/>
      <c r="ARU113" s="420"/>
      <c r="ARV113" s="420"/>
      <c r="ARW113" s="420"/>
      <c r="ARX113" s="420"/>
      <c r="ARY113" s="420"/>
      <c r="ARZ113" s="420"/>
      <c r="ASA113" s="420"/>
      <c r="ASB113" s="420"/>
      <c r="ASC113" s="420"/>
      <c r="ASD113" s="420"/>
      <c r="ASE113" s="420"/>
      <c r="ASF113" s="420"/>
      <c r="ASG113" s="420"/>
      <c r="ASH113" s="420"/>
      <c r="ASI113" s="420"/>
      <c r="ASJ113" s="420"/>
      <c r="ASK113" s="420"/>
      <c r="ASL113" s="420"/>
      <c r="ASM113" s="420"/>
      <c r="ASN113" s="420"/>
      <c r="ASO113" s="420"/>
      <c r="ASP113" s="420"/>
      <c r="ASQ113" s="420"/>
      <c r="ASR113" s="420"/>
      <c r="ASS113" s="420"/>
      <c r="AST113" s="420"/>
      <c r="ASU113" s="420"/>
      <c r="ASV113" s="420"/>
      <c r="ASW113" s="420"/>
      <c r="ASX113" s="420"/>
      <c r="ASY113" s="420"/>
      <c r="ASZ113" s="420"/>
      <c r="ATA113" s="420"/>
      <c r="ATB113" s="420"/>
      <c r="ATC113" s="420"/>
      <c r="ATD113" s="420"/>
      <c r="ATE113" s="420"/>
      <c r="ATF113" s="420"/>
      <c r="ATG113" s="420"/>
      <c r="ATH113" s="420"/>
      <c r="ATI113" s="420"/>
      <c r="ATJ113" s="420"/>
      <c r="ATK113" s="420"/>
      <c r="ATL113" s="420"/>
      <c r="ATM113" s="420"/>
      <c r="ATN113" s="420"/>
      <c r="ATO113" s="420"/>
      <c r="ATP113" s="420"/>
      <c r="ATQ113" s="420"/>
      <c r="ATR113" s="420"/>
      <c r="ATS113" s="420"/>
      <c r="ATT113" s="420"/>
      <c r="ATU113" s="420"/>
      <c r="ATV113" s="420"/>
      <c r="ATW113" s="420"/>
      <c r="ATX113" s="420"/>
      <c r="ATY113" s="420"/>
      <c r="ATZ113" s="420"/>
      <c r="AUA113" s="420"/>
      <c r="AUB113" s="420"/>
      <c r="AUC113" s="420"/>
      <c r="AUD113" s="420"/>
      <c r="AUE113" s="420"/>
      <c r="AUF113" s="420"/>
      <c r="AUG113" s="420"/>
      <c r="AUH113" s="420"/>
      <c r="AUI113" s="420"/>
      <c r="AUJ113" s="420"/>
      <c r="AUK113" s="420"/>
      <c r="AUL113" s="420"/>
      <c r="AUM113" s="420"/>
      <c r="AUN113" s="420"/>
      <c r="AUO113" s="420"/>
      <c r="AUP113" s="420"/>
      <c r="AUQ113" s="420"/>
      <c r="AUR113" s="420"/>
      <c r="AUS113" s="420"/>
      <c r="AUT113" s="420"/>
      <c r="AUU113" s="420"/>
      <c r="AUV113" s="420"/>
      <c r="AUW113" s="420"/>
      <c r="AUX113" s="420"/>
      <c r="AUY113" s="420"/>
      <c r="AUZ113" s="420"/>
      <c r="AVA113" s="420"/>
      <c r="AVB113" s="420"/>
      <c r="AVC113" s="420"/>
      <c r="AVD113" s="420"/>
      <c r="AVE113" s="420"/>
      <c r="AVF113" s="420"/>
      <c r="AVG113" s="420"/>
      <c r="AVH113" s="420"/>
      <c r="AVI113" s="420"/>
      <c r="AVJ113" s="420"/>
      <c r="AVK113" s="420"/>
      <c r="AVL113" s="420"/>
      <c r="AVM113" s="420"/>
      <c r="AVN113" s="420"/>
      <c r="AVO113" s="420"/>
      <c r="AVP113" s="420"/>
      <c r="AVQ113" s="420"/>
      <c r="AVR113" s="420"/>
      <c r="AVS113" s="420"/>
      <c r="AVT113" s="420"/>
      <c r="AVU113" s="420"/>
      <c r="AVV113" s="420"/>
      <c r="AVW113" s="420"/>
      <c r="AVX113" s="420"/>
      <c r="AVY113" s="420"/>
      <c r="AVZ113" s="420"/>
      <c r="AWA113" s="420"/>
      <c r="AWB113" s="420"/>
      <c r="AWC113" s="420"/>
      <c r="AWD113" s="420"/>
      <c r="AWE113" s="420"/>
      <c r="AWF113" s="420"/>
      <c r="AWG113" s="420"/>
      <c r="AWH113" s="420"/>
      <c r="AWI113" s="420"/>
      <c r="AWJ113" s="420"/>
      <c r="AWK113" s="420"/>
      <c r="AWL113" s="420"/>
      <c r="AWM113" s="420"/>
      <c r="AWN113" s="420"/>
      <c r="AWO113" s="420"/>
      <c r="AWP113" s="420"/>
      <c r="AWQ113" s="420"/>
      <c r="AWR113" s="420"/>
      <c r="AWS113" s="420"/>
      <c r="AWT113" s="420"/>
      <c r="AWU113" s="420"/>
      <c r="AWV113" s="420"/>
      <c r="AWW113" s="420"/>
      <c r="AWX113" s="420"/>
      <c r="AWY113" s="420"/>
      <c r="AWZ113" s="420"/>
      <c r="AXA113" s="420"/>
      <c r="AXB113" s="420"/>
      <c r="AXC113" s="420"/>
      <c r="AXD113" s="420"/>
      <c r="AXE113" s="420"/>
      <c r="AXF113" s="420"/>
      <c r="AXG113" s="420"/>
      <c r="AXH113" s="420"/>
      <c r="AXI113" s="420"/>
      <c r="AXJ113" s="420"/>
      <c r="AXK113" s="420"/>
      <c r="AXL113" s="420"/>
      <c r="AXM113" s="420"/>
      <c r="AXN113" s="420"/>
      <c r="AXO113" s="420"/>
      <c r="AXP113" s="420"/>
      <c r="AXQ113" s="420"/>
      <c r="AXR113" s="420"/>
      <c r="AXS113" s="420"/>
      <c r="AXT113" s="420"/>
      <c r="AXU113" s="420"/>
      <c r="AXV113" s="420"/>
      <c r="AXW113" s="420"/>
      <c r="AXX113" s="420"/>
      <c r="AXY113" s="420"/>
      <c r="AXZ113" s="420"/>
      <c r="AYA113" s="420"/>
      <c r="AYB113" s="420"/>
      <c r="AYC113" s="420"/>
      <c r="AYD113" s="420"/>
      <c r="AYE113" s="420"/>
      <c r="AYF113" s="420"/>
      <c r="AYG113" s="420"/>
      <c r="AYH113" s="420"/>
      <c r="AYI113" s="420"/>
      <c r="AYJ113" s="420"/>
      <c r="AYK113" s="420"/>
      <c r="AYL113" s="420"/>
      <c r="AYM113" s="420"/>
      <c r="AYN113" s="420"/>
      <c r="AYO113" s="420"/>
      <c r="AYP113" s="420"/>
      <c r="AYQ113" s="420"/>
      <c r="AYR113" s="420"/>
      <c r="AYS113" s="420"/>
      <c r="AYT113" s="420"/>
      <c r="AYU113" s="420"/>
      <c r="AYV113" s="420"/>
      <c r="AYW113" s="420"/>
      <c r="AYX113" s="420"/>
      <c r="AYY113" s="420"/>
      <c r="AYZ113" s="420"/>
      <c r="AZA113" s="420"/>
      <c r="AZB113" s="420"/>
      <c r="AZC113" s="420"/>
      <c r="AZD113" s="420"/>
      <c r="AZE113" s="420"/>
      <c r="AZF113" s="420"/>
      <c r="AZG113" s="420"/>
      <c r="AZH113" s="420"/>
      <c r="AZI113" s="420"/>
      <c r="AZJ113" s="420"/>
      <c r="AZK113" s="420"/>
      <c r="AZL113" s="420"/>
      <c r="AZM113" s="420"/>
      <c r="AZN113" s="420"/>
      <c r="AZO113" s="420"/>
      <c r="AZP113" s="420"/>
      <c r="AZQ113" s="420"/>
      <c r="AZR113" s="420"/>
      <c r="AZS113" s="420"/>
      <c r="AZT113" s="420"/>
      <c r="AZU113" s="420"/>
      <c r="AZV113" s="420"/>
      <c r="AZW113" s="420"/>
      <c r="AZX113" s="420"/>
      <c r="AZY113" s="420"/>
      <c r="AZZ113" s="420"/>
      <c r="BAA113" s="420"/>
      <c r="BAB113" s="420"/>
      <c r="BAC113" s="420"/>
      <c r="BAD113" s="420"/>
      <c r="BAE113" s="420"/>
      <c r="BAF113" s="420"/>
      <c r="BAG113" s="420"/>
      <c r="BAH113" s="420"/>
      <c r="BAI113" s="420"/>
      <c r="BAJ113" s="420"/>
      <c r="BAK113" s="420"/>
      <c r="BAL113" s="420"/>
      <c r="BAM113" s="420"/>
      <c r="BAN113" s="420"/>
      <c r="BAO113" s="420"/>
      <c r="BAP113" s="420"/>
      <c r="BAQ113" s="420"/>
      <c r="BAR113" s="420"/>
      <c r="BAS113" s="420"/>
      <c r="BAT113" s="420"/>
      <c r="BAU113" s="420"/>
      <c r="BAV113" s="420"/>
      <c r="BAW113" s="420"/>
      <c r="BAX113" s="420"/>
      <c r="BAY113" s="420"/>
      <c r="BAZ113" s="420"/>
      <c r="BBA113" s="420"/>
      <c r="BBB113" s="420"/>
      <c r="BBC113" s="420"/>
      <c r="BBD113" s="420"/>
      <c r="BBE113" s="420"/>
      <c r="BBF113" s="420"/>
      <c r="BBG113" s="420"/>
      <c r="BBH113" s="420"/>
      <c r="BBI113" s="420"/>
      <c r="BBJ113" s="420"/>
      <c r="BBK113" s="420"/>
      <c r="BBL113" s="420"/>
      <c r="BBM113" s="420"/>
      <c r="BBN113" s="420"/>
      <c r="BBO113" s="420"/>
      <c r="BBP113" s="420"/>
      <c r="BBQ113" s="420"/>
      <c r="BBR113" s="420"/>
      <c r="BBS113" s="420"/>
      <c r="BBT113" s="420"/>
      <c r="BBU113" s="420"/>
      <c r="BBV113" s="420"/>
      <c r="BBW113" s="420"/>
      <c r="BBX113" s="420"/>
      <c r="BBY113" s="420"/>
      <c r="BBZ113" s="420"/>
      <c r="BCA113" s="420"/>
      <c r="BCB113" s="420"/>
      <c r="BCC113" s="420"/>
      <c r="BCD113" s="420"/>
      <c r="BCE113" s="420"/>
      <c r="BCF113" s="420"/>
      <c r="BCG113" s="420"/>
      <c r="BCH113" s="420"/>
      <c r="BCI113" s="420"/>
      <c r="BCJ113" s="420"/>
      <c r="BCK113" s="420"/>
      <c r="BCL113" s="420"/>
      <c r="BCM113" s="420"/>
      <c r="BCN113" s="420"/>
      <c r="BCO113" s="420"/>
      <c r="BCP113" s="420"/>
      <c r="BCQ113" s="420"/>
      <c r="BCR113" s="420"/>
      <c r="BCS113" s="420"/>
      <c r="BCT113" s="420"/>
      <c r="BCU113" s="420"/>
      <c r="BCV113" s="420"/>
      <c r="BCW113" s="420"/>
      <c r="BCX113" s="420"/>
      <c r="BCY113" s="420"/>
      <c r="BCZ113" s="420"/>
      <c r="BDA113" s="420"/>
      <c r="BDB113" s="420"/>
      <c r="BDC113" s="420"/>
      <c r="BDD113" s="420"/>
      <c r="BDE113" s="420"/>
      <c r="BDF113" s="420"/>
      <c r="BDG113" s="420"/>
      <c r="BDH113" s="420"/>
      <c r="BDI113" s="420"/>
      <c r="BDJ113" s="420"/>
      <c r="BDK113" s="420"/>
      <c r="BDL113" s="420"/>
      <c r="BDM113" s="420"/>
      <c r="BDN113" s="420"/>
      <c r="BDO113" s="420"/>
      <c r="BDP113" s="420"/>
      <c r="BDQ113" s="420"/>
      <c r="BDR113" s="420"/>
      <c r="BDS113" s="420"/>
      <c r="BDT113" s="420"/>
      <c r="BDU113" s="420"/>
      <c r="BDV113" s="420"/>
      <c r="BDW113" s="420"/>
      <c r="BDX113" s="420"/>
      <c r="BDY113" s="420"/>
      <c r="BDZ113" s="420"/>
      <c r="BEA113" s="420"/>
      <c r="BEB113" s="420"/>
      <c r="BEC113" s="420"/>
      <c r="BED113" s="420"/>
      <c r="BEE113" s="420"/>
      <c r="BEF113" s="420"/>
      <c r="BEG113" s="420"/>
      <c r="BEH113" s="420"/>
      <c r="BEI113" s="420"/>
      <c r="BEJ113" s="420"/>
      <c r="BEK113" s="420"/>
      <c r="BEL113" s="420"/>
      <c r="BEM113" s="420"/>
      <c r="BEN113" s="420"/>
      <c r="BEO113" s="420"/>
      <c r="BEP113" s="420"/>
      <c r="BEQ113" s="420"/>
      <c r="BER113" s="420"/>
      <c r="BES113" s="420"/>
      <c r="BET113" s="420"/>
      <c r="BEU113" s="420"/>
      <c r="BEV113" s="420"/>
      <c r="BEW113" s="420"/>
      <c r="BEX113" s="420"/>
      <c r="BEY113" s="420"/>
      <c r="BEZ113" s="420"/>
      <c r="BFA113" s="420"/>
      <c r="BFB113" s="420"/>
      <c r="BFC113" s="420"/>
      <c r="BFD113" s="420"/>
      <c r="BFE113" s="420"/>
      <c r="BFF113" s="420"/>
      <c r="BFG113" s="420"/>
      <c r="BFH113" s="420"/>
      <c r="BFI113" s="420"/>
      <c r="BFJ113" s="420"/>
      <c r="BFK113" s="420"/>
      <c r="BFL113" s="420"/>
      <c r="BFM113" s="420"/>
      <c r="BFN113" s="420"/>
      <c r="BFO113" s="420"/>
      <c r="BFP113" s="420"/>
      <c r="BFQ113" s="420"/>
      <c r="BFR113" s="420"/>
      <c r="BFS113" s="420"/>
      <c r="BFT113" s="420"/>
      <c r="BFU113" s="420"/>
      <c r="BFV113" s="420"/>
      <c r="BFW113" s="420"/>
      <c r="BFX113" s="420"/>
      <c r="BFY113" s="420"/>
      <c r="BFZ113" s="420"/>
      <c r="BGA113" s="420"/>
      <c r="BGB113" s="420"/>
      <c r="BGC113" s="420"/>
      <c r="BGD113" s="420"/>
      <c r="BGE113" s="420"/>
      <c r="BGF113" s="420"/>
      <c r="BGG113" s="420"/>
      <c r="BGH113" s="420"/>
      <c r="BGI113" s="420"/>
      <c r="BGJ113" s="420"/>
      <c r="BGK113" s="420"/>
      <c r="BGL113" s="420"/>
      <c r="BGM113" s="420"/>
      <c r="BGN113" s="420"/>
      <c r="BGO113" s="420"/>
      <c r="BGP113" s="420"/>
      <c r="BGQ113" s="420"/>
      <c r="BGR113" s="420"/>
      <c r="BGS113" s="420"/>
      <c r="BGT113" s="420"/>
      <c r="BGU113" s="420"/>
      <c r="BGV113" s="420"/>
      <c r="BGW113" s="420"/>
      <c r="BGX113" s="420"/>
      <c r="BGY113" s="420"/>
      <c r="BGZ113" s="420"/>
      <c r="BHA113" s="420"/>
      <c r="BHB113" s="420"/>
      <c r="BHC113" s="420"/>
      <c r="BHD113" s="420"/>
      <c r="BHE113" s="420"/>
      <c r="BHF113" s="420"/>
      <c r="BHG113" s="420"/>
      <c r="BHH113" s="420"/>
      <c r="BHI113" s="420"/>
      <c r="BHJ113" s="420"/>
      <c r="BHK113" s="420"/>
      <c r="BHL113" s="420"/>
      <c r="BHM113" s="420"/>
      <c r="BHN113" s="420"/>
      <c r="BHO113" s="420"/>
      <c r="BHP113" s="420"/>
      <c r="BHQ113" s="420"/>
      <c r="BHR113" s="420"/>
      <c r="BHS113" s="420"/>
      <c r="BHT113" s="420"/>
      <c r="BHU113" s="420"/>
      <c r="BHV113" s="420"/>
      <c r="BHW113" s="420"/>
      <c r="BHX113" s="420"/>
      <c r="BHY113" s="420"/>
      <c r="BHZ113" s="420"/>
      <c r="BIA113" s="420"/>
      <c r="BIB113" s="420"/>
      <c r="BIC113" s="420"/>
      <c r="BID113" s="420"/>
      <c r="BIE113" s="420"/>
      <c r="BIF113" s="420"/>
      <c r="BIG113" s="420"/>
      <c r="BIH113" s="420"/>
      <c r="BII113" s="420"/>
      <c r="BIJ113" s="420"/>
      <c r="BIK113" s="420"/>
      <c r="BIL113" s="420"/>
      <c r="BIM113" s="420"/>
      <c r="BIN113" s="420"/>
      <c r="BIO113" s="420"/>
      <c r="BIP113" s="420"/>
      <c r="BIQ113" s="420"/>
      <c r="BIR113" s="420"/>
      <c r="BIS113" s="420"/>
      <c r="BIT113" s="420"/>
      <c r="BIU113" s="420"/>
      <c r="BIV113" s="420"/>
      <c r="BIW113" s="420"/>
      <c r="BIX113" s="420"/>
      <c r="BIY113" s="420"/>
      <c r="BIZ113" s="420"/>
      <c r="BJA113" s="420"/>
      <c r="BJB113" s="420"/>
      <c r="BJC113" s="420"/>
      <c r="BJD113" s="420"/>
      <c r="BJE113" s="420"/>
      <c r="BJF113" s="420"/>
      <c r="BJG113" s="420"/>
      <c r="BJH113" s="420"/>
      <c r="BJI113" s="420"/>
      <c r="BJJ113" s="420"/>
      <c r="BJK113" s="420"/>
      <c r="BJL113" s="420"/>
      <c r="BJM113" s="420"/>
      <c r="BJN113" s="420"/>
      <c r="BJO113" s="420"/>
      <c r="BJP113" s="420"/>
      <c r="BJQ113" s="420"/>
      <c r="BJR113" s="420"/>
      <c r="BJS113" s="420"/>
      <c r="BJT113" s="420"/>
      <c r="BJU113" s="420"/>
      <c r="BJV113" s="420"/>
      <c r="BJW113" s="420"/>
      <c r="BJX113" s="420"/>
      <c r="BJY113" s="420"/>
      <c r="BJZ113" s="420"/>
      <c r="BKA113" s="420"/>
      <c r="BKB113" s="420"/>
      <c r="BKC113" s="420"/>
      <c r="BKD113" s="420"/>
      <c r="BKE113" s="420"/>
      <c r="BKF113" s="420"/>
      <c r="BKG113" s="420"/>
      <c r="BKH113" s="420"/>
      <c r="BKI113" s="420"/>
      <c r="BKJ113" s="420"/>
      <c r="BKK113" s="420"/>
      <c r="BKL113" s="420"/>
      <c r="BKM113" s="420"/>
      <c r="BKN113" s="420"/>
      <c r="BKO113" s="420"/>
      <c r="BKP113" s="420"/>
      <c r="BKQ113" s="420"/>
      <c r="BKR113" s="420"/>
      <c r="BKS113" s="420"/>
      <c r="BKT113" s="420"/>
      <c r="BKU113" s="420"/>
      <c r="BKV113" s="420"/>
      <c r="BKW113" s="420"/>
      <c r="BKX113" s="420"/>
      <c r="BKY113" s="420"/>
      <c r="BKZ113" s="420"/>
      <c r="BLA113" s="420"/>
      <c r="BLB113" s="420"/>
      <c r="BLC113" s="420"/>
      <c r="BLD113" s="420"/>
      <c r="BLE113" s="420"/>
      <c r="BLF113" s="420"/>
      <c r="BLG113" s="420"/>
      <c r="BLH113" s="420"/>
      <c r="BLI113" s="420"/>
      <c r="BLJ113" s="420"/>
      <c r="BLK113" s="420"/>
      <c r="BLL113" s="420"/>
      <c r="BLM113" s="420"/>
      <c r="BLN113" s="420"/>
      <c r="BLO113" s="420"/>
      <c r="BLP113" s="420"/>
      <c r="BLQ113" s="420"/>
      <c r="BLR113" s="420"/>
      <c r="BLS113" s="420"/>
      <c r="BLT113" s="420"/>
      <c r="BLU113" s="420"/>
      <c r="BLV113" s="420"/>
      <c r="BLW113" s="420"/>
      <c r="BLX113" s="420"/>
      <c r="BLY113" s="420"/>
      <c r="BLZ113" s="420"/>
      <c r="BMA113" s="420"/>
      <c r="BMB113" s="420"/>
      <c r="BMC113" s="420"/>
      <c r="BMD113" s="420"/>
      <c r="BME113" s="420"/>
      <c r="BMF113" s="420"/>
      <c r="BMG113" s="420"/>
      <c r="BMH113" s="420"/>
      <c r="BMI113" s="420"/>
      <c r="BMJ113" s="420"/>
      <c r="BMK113" s="420"/>
      <c r="BML113" s="420"/>
      <c r="BMM113" s="420"/>
      <c r="BMN113" s="420"/>
      <c r="BMO113" s="420"/>
      <c r="BMP113" s="420"/>
      <c r="BMQ113" s="420"/>
      <c r="BMR113" s="420"/>
      <c r="BMS113" s="420"/>
      <c r="BMT113" s="420"/>
      <c r="BMU113" s="420"/>
      <c r="BMV113" s="420"/>
      <c r="BMW113" s="420"/>
      <c r="BMX113" s="420"/>
      <c r="BMY113" s="420"/>
      <c r="BMZ113" s="420"/>
      <c r="BNA113" s="420"/>
      <c r="BNB113" s="420"/>
      <c r="BNC113" s="420"/>
      <c r="BND113" s="420"/>
      <c r="BNE113" s="420"/>
      <c r="BNF113" s="420"/>
      <c r="BNG113" s="420"/>
      <c r="BNH113" s="420"/>
      <c r="BNI113" s="420"/>
      <c r="BNJ113" s="420"/>
      <c r="BNK113" s="420"/>
      <c r="BNL113" s="420"/>
      <c r="BNM113" s="420"/>
      <c r="BNN113" s="420"/>
      <c r="BNO113" s="420"/>
      <c r="BNP113" s="420"/>
      <c r="BNQ113" s="420"/>
      <c r="BNR113" s="420"/>
      <c r="BNS113" s="420"/>
      <c r="BNT113" s="420"/>
      <c r="BNU113" s="420"/>
      <c r="BNV113" s="420"/>
      <c r="BNW113" s="420"/>
      <c r="BNX113" s="420"/>
      <c r="BNY113" s="420"/>
      <c r="BNZ113" s="420"/>
      <c r="BOA113" s="420"/>
      <c r="BOB113" s="420"/>
      <c r="BOC113" s="420"/>
      <c r="BOD113" s="420"/>
      <c r="BOE113" s="420"/>
      <c r="BOF113" s="420"/>
      <c r="BOG113" s="420"/>
      <c r="BOH113" s="420"/>
      <c r="BOI113" s="420"/>
      <c r="BOJ113" s="420"/>
      <c r="BOK113" s="420"/>
      <c r="BOL113" s="420"/>
      <c r="BOM113" s="420"/>
      <c r="BON113" s="420"/>
      <c r="BOO113" s="420"/>
      <c r="BOP113" s="420"/>
      <c r="BOQ113" s="420"/>
      <c r="BOR113" s="420"/>
      <c r="BOS113" s="420"/>
      <c r="BOT113" s="420"/>
      <c r="BOU113" s="420"/>
      <c r="BOV113" s="420"/>
      <c r="BOW113" s="420"/>
      <c r="BOX113" s="420"/>
      <c r="BOY113" s="420"/>
      <c r="BOZ113" s="420"/>
      <c r="BPA113" s="420"/>
      <c r="BPB113" s="420"/>
      <c r="BPC113" s="420"/>
      <c r="BPD113" s="420"/>
      <c r="BPE113" s="420"/>
      <c r="BPF113" s="420"/>
      <c r="BPG113" s="420"/>
      <c r="BPH113" s="420"/>
      <c r="BPI113" s="420"/>
      <c r="BPJ113" s="420"/>
      <c r="BPK113" s="420"/>
      <c r="BPL113" s="420"/>
      <c r="BPM113" s="420"/>
      <c r="BPN113" s="420"/>
      <c r="BPO113" s="420"/>
      <c r="BPP113" s="420"/>
      <c r="BPQ113" s="420"/>
      <c r="BPR113" s="420"/>
      <c r="BPS113" s="420"/>
      <c r="BPT113" s="420"/>
      <c r="BPU113" s="420"/>
      <c r="BPV113" s="420"/>
      <c r="BPW113" s="420"/>
      <c r="BPX113" s="420"/>
      <c r="BPY113" s="420"/>
      <c r="BPZ113" s="420"/>
      <c r="BQA113" s="420"/>
      <c r="BQB113" s="420"/>
      <c r="BQC113" s="420"/>
      <c r="BQD113" s="420"/>
      <c r="BQE113" s="420"/>
      <c r="BQF113" s="420"/>
      <c r="BQG113" s="420"/>
      <c r="BQH113" s="420"/>
      <c r="BQI113" s="420"/>
      <c r="BQJ113" s="420"/>
      <c r="BQK113" s="420"/>
      <c r="BQL113" s="420"/>
      <c r="BQM113" s="420"/>
      <c r="BQN113" s="420"/>
      <c r="BQO113" s="420"/>
      <c r="BQP113" s="420"/>
      <c r="BQQ113" s="420"/>
      <c r="BQR113" s="420"/>
      <c r="BQS113" s="420"/>
      <c r="BQT113" s="420"/>
      <c r="BQU113" s="420"/>
      <c r="BQV113" s="420"/>
      <c r="BQW113" s="420"/>
      <c r="BQX113" s="420"/>
      <c r="BQY113" s="420"/>
      <c r="BQZ113" s="420"/>
      <c r="BRA113" s="420"/>
      <c r="BRB113" s="420"/>
      <c r="BRC113" s="420"/>
      <c r="BRD113" s="420"/>
      <c r="BRE113" s="420"/>
      <c r="BRF113" s="420"/>
      <c r="BRG113" s="420"/>
      <c r="BRH113" s="420"/>
      <c r="BRI113" s="420"/>
      <c r="BRJ113" s="420"/>
      <c r="BRK113" s="420"/>
      <c r="BRL113" s="420"/>
      <c r="BRM113" s="420"/>
      <c r="BRN113" s="420"/>
      <c r="BRO113" s="420"/>
      <c r="BRP113" s="420"/>
      <c r="BRQ113" s="420"/>
      <c r="BRR113" s="420"/>
      <c r="BRS113" s="420"/>
      <c r="BRT113" s="420"/>
      <c r="BRU113" s="420"/>
      <c r="BRV113" s="420"/>
      <c r="BRW113" s="420"/>
      <c r="BRX113" s="420"/>
      <c r="BRY113" s="420"/>
      <c r="BRZ113" s="420"/>
      <c r="BSA113" s="420"/>
      <c r="BSB113" s="420"/>
      <c r="BSC113" s="420"/>
      <c r="BSD113" s="420"/>
      <c r="BSE113" s="420"/>
      <c r="BSF113" s="420"/>
      <c r="BSG113" s="420"/>
      <c r="BSH113" s="420"/>
      <c r="BSI113" s="420"/>
      <c r="BSJ113" s="420"/>
      <c r="BSK113" s="420"/>
      <c r="BSL113" s="420"/>
      <c r="BSM113" s="420"/>
      <c r="BSN113" s="420"/>
      <c r="BSO113" s="420"/>
      <c r="BSP113" s="420"/>
      <c r="BSQ113" s="420"/>
      <c r="BSR113" s="420"/>
      <c r="BSS113" s="420"/>
      <c r="BST113" s="420"/>
      <c r="BSU113" s="420"/>
      <c r="BSV113" s="420"/>
      <c r="BSW113" s="420"/>
      <c r="BSX113" s="420"/>
      <c r="BSY113" s="420"/>
      <c r="BSZ113" s="420"/>
      <c r="BTA113" s="420"/>
      <c r="BTB113" s="420"/>
      <c r="BTC113" s="420"/>
      <c r="BTD113" s="420"/>
      <c r="BTE113" s="420"/>
      <c r="BTF113" s="420"/>
      <c r="BTG113" s="420"/>
      <c r="BTH113" s="420"/>
      <c r="BTI113" s="420"/>
      <c r="BTJ113" s="420"/>
      <c r="BTK113" s="420"/>
      <c r="BTL113" s="420"/>
      <c r="BTM113" s="420"/>
      <c r="BTN113" s="420"/>
      <c r="BTO113" s="420"/>
      <c r="BTP113" s="420"/>
      <c r="BTQ113" s="420"/>
      <c r="BTR113" s="420"/>
      <c r="BTS113" s="420"/>
      <c r="BTT113" s="420"/>
      <c r="BTU113" s="420"/>
      <c r="BTV113" s="420"/>
      <c r="BTW113" s="420"/>
      <c r="BTX113" s="420"/>
      <c r="BTY113" s="420"/>
      <c r="BTZ113" s="420"/>
      <c r="BUA113" s="420"/>
      <c r="BUB113" s="420"/>
      <c r="BUC113" s="420"/>
      <c r="BUD113" s="420"/>
      <c r="BUE113" s="420"/>
      <c r="BUF113" s="420"/>
      <c r="BUG113" s="420"/>
      <c r="BUH113" s="420"/>
      <c r="BUI113" s="420"/>
      <c r="BUJ113" s="420"/>
      <c r="BUK113" s="420"/>
      <c r="BUL113" s="420"/>
      <c r="BUM113" s="420"/>
      <c r="BUN113" s="420"/>
      <c r="BUO113" s="420"/>
      <c r="BUP113" s="420"/>
      <c r="BUQ113" s="420"/>
      <c r="BUR113" s="420"/>
      <c r="BUS113" s="420"/>
      <c r="BUT113" s="420"/>
      <c r="BUU113" s="420"/>
      <c r="BUV113" s="420"/>
      <c r="BUW113" s="420"/>
      <c r="BUX113" s="420"/>
      <c r="BUY113" s="420"/>
      <c r="BUZ113" s="420"/>
      <c r="BVA113" s="420"/>
      <c r="BVB113" s="420"/>
      <c r="BVC113" s="420"/>
      <c r="BVD113" s="420"/>
      <c r="BVE113" s="420"/>
      <c r="BVF113" s="420"/>
      <c r="BVG113" s="420"/>
      <c r="BVH113" s="420"/>
      <c r="BVI113" s="420"/>
      <c r="BVJ113" s="420"/>
      <c r="BVK113" s="420"/>
      <c r="BVL113" s="420"/>
      <c r="BVM113" s="420"/>
      <c r="BVN113" s="420"/>
      <c r="BVO113" s="420"/>
      <c r="BVP113" s="420"/>
      <c r="BVQ113" s="420"/>
      <c r="BVR113" s="420"/>
      <c r="BVS113" s="420"/>
      <c r="BVT113" s="420"/>
      <c r="BVU113" s="420"/>
      <c r="BVV113" s="420"/>
      <c r="BVW113" s="420"/>
      <c r="BVX113" s="420"/>
      <c r="BVY113" s="420"/>
      <c r="BVZ113" s="420"/>
      <c r="BWA113" s="420"/>
      <c r="BWB113" s="420"/>
      <c r="BWC113" s="420"/>
      <c r="BWD113" s="420"/>
      <c r="BWE113" s="420"/>
      <c r="BWF113" s="420"/>
      <c r="BWG113" s="420"/>
      <c r="BWH113" s="420"/>
      <c r="BWI113" s="420"/>
      <c r="BWJ113" s="420"/>
      <c r="BWK113" s="420"/>
      <c r="BWL113" s="420"/>
      <c r="BWM113" s="420"/>
      <c r="BWN113" s="420"/>
      <c r="BWO113" s="420"/>
      <c r="BWP113" s="420"/>
      <c r="BWQ113" s="420"/>
      <c r="BWR113" s="420"/>
      <c r="BWS113" s="420"/>
      <c r="BWT113" s="420"/>
      <c r="BWU113" s="420"/>
      <c r="BWV113" s="420"/>
      <c r="BWW113" s="420"/>
      <c r="BWX113" s="420"/>
      <c r="BWY113" s="420"/>
      <c r="BWZ113" s="420"/>
      <c r="BXA113" s="420"/>
      <c r="BXB113" s="420"/>
      <c r="BXC113" s="420"/>
      <c r="BXD113" s="420"/>
      <c r="BXE113" s="420"/>
      <c r="BXF113" s="420"/>
      <c r="BXG113" s="420"/>
      <c r="BXH113" s="420"/>
      <c r="BXI113" s="420"/>
      <c r="BXJ113" s="420"/>
      <c r="BXK113" s="420"/>
      <c r="BXL113" s="420"/>
      <c r="BXM113" s="420"/>
      <c r="BXN113" s="420"/>
      <c r="BXO113" s="420"/>
      <c r="BXP113" s="420"/>
      <c r="BXQ113" s="420"/>
      <c r="BXR113" s="420"/>
      <c r="BXS113" s="420"/>
      <c r="BXT113" s="420"/>
      <c r="BXU113" s="420"/>
      <c r="BXV113" s="420"/>
      <c r="BXW113" s="420"/>
      <c r="BXX113" s="420"/>
      <c r="BXY113" s="420"/>
      <c r="BXZ113" s="420"/>
      <c r="BYA113" s="420"/>
      <c r="BYB113" s="420"/>
      <c r="BYC113" s="420"/>
      <c r="BYD113" s="420"/>
      <c r="BYE113" s="420"/>
      <c r="BYF113" s="420"/>
      <c r="BYG113" s="420"/>
      <c r="BYH113" s="420"/>
      <c r="BYI113" s="420"/>
      <c r="BYJ113" s="420"/>
      <c r="BYK113" s="420"/>
      <c r="BYL113" s="420"/>
      <c r="BYM113" s="420"/>
      <c r="BYN113" s="420"/>
      <c r="BYO113" s="420"/>
      <c r="BYP113" s="420"/>
      <c r="BYQ113" s="420"/>
      <c r="BYR113" s="420"/>
      <c r="BYS113" s="420"/>
      <c r="BYT113" s="420"/>
      <c r="BYU113" s="420"/>
      <c r="BYV113" s="420"/>
      <c r="BYW113" s="420"/>
      <c r="BYX113" s="420"/>
      <c r="BYY113" s="420"/>
      <c r="BYZ113" s="420"/>
      <c r="BZA113" s="420"/>
      <c r="BZB113" s="420"/>
      <c r="BZC113" s="420"/>
      <c r="BZD113" s="420"/>
      <c r="BZE113" s="420"/>
      <c r="BZF113" s="420"/>
      <c r="BZG113" s="420"/>
      <c r="BZH113" s="420"/>
      <c r="BZI113" s="420"/>
      <c r="BZJ113" s="420"/>
      <c r="BZK113" s="420"/>
      <c r="BZL113" s="420"/>
      <c r="BZM113" s="420"/>
      <c r="BZN113" s="420"/>
      <c r="BZO113" s="420"/>
      <c r="BZP113" s="420"/>
      <c r="BZQ113" s="420"/>
      <c r="BZR113" s="420"/>
      <c r="BZS113" s="420"/>
      <c r="BZT113" s="420"/>
      <c r="BZU113" s="420"/>
      <c r="BZV113" s="420"/>
      <c r="BZW113" s="420"/>
      <c r="BZX113" s="420"/>
      <c r="BZY113" s="420"/>
      <c r="BZZ113" s="420"/>
      <c r="CAA113" s="420"/>
      <c r="CAB113" s="420"/>
      <c r="CAC113" s="420"/>
      <c r="CAD113" s="420"/>
      <c r="CAE113" s="420"/>
      <c r="CAF113" s="420"/>
      <c r="CAG113" s="420"/>
      <c r="CAH113" s="420"/>
      <c r="CAI113" s="420"/>
      <c r="CAJ113" s="420"/>
      <c r="CAK113" s="420"/>
      <c r="CAL113" s="420"/>
      <c r="CAM113" s="420"/>
      <c r="CAN113" s="420"/>
      <c r="CAO113" s="420"/>
      <c r="CAP113" s="420"/>
      <c r="CAQ113" s="420"/>
      <c r="CAR113" s="420"/>
      <c r="CAS113" s="420"/>
      <c r="CAT113" s="420"/>
      <c r="CAU113" s="420"/>
      <c r="CAV113" s="420"/>
      <c r="CAW113" s="420"/>
      <c r="CAX113" s="420"/>
      <c r="CAY113" s="420"/>
      <c r="CAZ113" s="420"/>
      <c r="CBA113" s="420"/>
      <c r="CBB113" s="420"/>
      <c r="CBC113" s="420"/>
      <c r="CBD113" s="420"/>
      <c r="CBE113" s="420"/>
      <c r="CBF113" s="420"/>
      <c r="CBG113" s="420"/>
      <c r="CBH113" s="420"/>
      <c r="CBI113" s="420"/>
      <c r="CBJ113" s="420"/>
      <c r="CBK113" s="420"/>
      <c r="CBL113" s="420"/>
      <c r="CBM113" s="420"/>
      <c r="CBN113" s="420"/>
      <c r="CBO113" s="420"/>
      <c r="CBP113" s="420"/>
      <c r="CBQ113" s="420"/>
      <c r="CBR113" s="420"/>
      <c r="CBS113" s="420"/>
      <c r="CBT113" s="420"/>
      <c r="CBU113" s="420"/>
      <c r="CBV113" s="420"/>
      <c r="CBW113" s="420"/>
      <c r="CBX113" s="420"/>
      <c r="CBY113" s="420"/>
      <c r="CBZ113" s="420"/>
      <c r="CCA113" s="420"/>
      <c r="CCB113" s="420"/>
      <c r="CCC113" s="420"/>
      <c r="CCD113" s="420"/>
      <c r="CCE113" s="420"/>
      <c r="CCF113" s="420"/>
      <c r="CCG113" s="420"/>
      <c r="CCH113" s="420"/>
      <c r="CCI113" s="420"/>
      <c r="CCJ113" s="420"/>
      <c r="CCK113" s="420"/>
      <c r="CCL113" s="420"/>
      <c r="CCM113" s="420"/>
      <c r="CCN113" s="420"/>
      <c r="CCO113" s="420"/>
      <c r="CCP113" s="420"/>
      <c r="CCQ113" s="420"/>
      <c r="CCR113" s="420"/>
      <c r="CCS113" s="420"/>
      <c r="CCT113" s="420"/>
      <c r="CCU113" s="420"/>
      <c r="CCV113" s="420"/>
      <c r="CCW113" s="420"/>
      <c r="CCX113" s="420"/>
      <c r="CCY113" s="420"/>
      <c r="CCZ113" s="420"/>
      <c r="CDA113" s="420"/>
      <c r="CDB113" s="420"/>
      <c r="CDC113" s="420"/>
      <c r="CDD113" s="420"/>
      <c r="CDE113" s="420"/>
      <c r="CDF113" s="420"/>
      <c r="CDG113" s="420"/>
      <c r="CDH113" s="420"/>
      <c r="CDI113" s="420"/>
      <c r="CDJ113" s="420"/>
      <c r="CDK113" s="420"/>
      <c r="CDL113" s="420"/>
      <c r="CDM113" s="420"/>
      <c r="CDN113" s="420"/>
      <c r="CDO113" s="420"/>
      <c r="CDP113" s="420"/>
      <c r="CDQ113" s="420"/>
      <c r="CDR113" s="420"/>
      <c r="CDS113" s="420"/>
      <c r="CDT113" s="420"/>
      <c r="CDU113" s="420"/>
      <c r="CDV113" s="420"/>
      <c r="CDW113" s="420"/>
      <c r="CDX113" s="420"/>
      <c r="CDY113" s="420"/>
      <c r="CDZ113" s="420"/>
      <c r="CEA113" s="420"/>
      <c r="CEB113" s="420"/>
      <c r="CEC113" s="420"/>
      <c r="CED113" s="420"/>
      <c r="CEE113" s="420"/>
      <c r="CEF113" s="420"/>
      <c r="CEG113" s="420"/>
      <c r="CEH113" s="420"/>
      <c r="CEI113" s="420"/>
      <c r="CEJ113" s="420"/>
      <c r="CEK113" s="420"/>
      <c r="CEL113" s="420"/>
      <c r="CEM113" s="420"/>
      <c r="CEN113" s="420"/>
      <c r="CEO113" s="420"/>
      <c r="CEP113" s="420"/>
      <c r="CEQ113" s="420"/>
      <c r="CER113" s="420"/>
      <c r="CES113" s="420"/>
      <c r="CET113" s="420"/>
      <c r="CEU113" s="420"/>
      <c r="CEV113" s="420"/>
      <c r="CEW113" s="420"/>
      <c r="CEX113" s="420"/>
      <c r="CEY113" s="420"/>
      <c r="CEZ113" s="420"/>
      <c r="CFA113" s="420"/>
      <c r="CFB113" s="420"/>
      <c r="CFC113" s="420"/>
      <c r="CFD113" s="420"/>
      <c r="CFE113" s="420"/>
      <c r="CFF113" s="420"/>
      <c r="CFG113" s="420"/>
      <c r="CFH113" s="420"/>
      <c r="CFI113" s="420"/>
      <c r="CFJ113" s="420"/>
      <c r="CFK113" s="420"/>
      <c r="CFL113" s="420"/>
      <c r="CFM113" s="420"/>
      <c r="CFN113" s="420"/>
      <c r="CFO113" s="420"/>
      <c r="CFP113" s="420"/>
      <c r="CFQ113" s="420"/>
      <c r="CFR113" s="420"/>
      <c r="CFS113" s="420"/>
      <c r="CFT113" s="420"/>
      <c r="CFU113" s="420"/>
      <c r="CFV113" s="420"/>
      <c r="CFW113" s="420"/>
      <c r="CFX113" s="420"/>
      <c r="CFY113" s="420"/>
      <c r="CFZ113" s="420"/>
      <c r="CGA113" s="420"/>
      <c r="CGB113" s="420"/>
      <c r="CGC113" s="420"/>
      <c r="CGD113" s="420"/>
      <c r="CGE113" s="420"/>
      <c r="CGF113" s="420"/>
      <c r="CGG113" s="420"/>
      <c r="CGH113" s="420"/>
      <c r="CGI113" s="420"/>
      <c r="CGJ113" s="420"/>
      <c r="CGK113" s="420"/>
      <c r="CGL113" s="420"/>
      <c r="CGM113" s="420"/>
      <c r="CGN113" s="420"/>
      <c r="CGO113" s="420"/>
      <c r="CGP113" s="420"/>
      <c r="CGQ113" s="420"/>
      <c r="CGR113" s="420"/>
      <c r="CGS113" s="420"/>
      <c r="CGT113" s="420"/>
      <c r="CGU113" s="420"/>
      <c r="CGV113" s="420"/>
      <c r="CGW113" s="420"/>
      <c r="CGX113" s="420"/>
      <c r="CGY113" s="420"/>
      <c r="CGZ113" s="420"/>
      <c r="CHA113" s="420"/>
      <c r="CHB113" s="420"/>
      <c r="CHC113" s="420"/>
      <c r="CHD113" s="420"/>
      <c r="CHE113" s="420"/>
      <c r="CHF113" s="420"/>
      <c r="CHG113" s="420"/>
      <c r="CHH113" s="420"/>
      <c r="CHI113" s="420"/>
      <c r="CHJ113" s="420"/>
      <c r="CHK113" s="420"/>
      <c r="CHL113" s="420"/>
      <c r="CHM113" s="420"/>
      <c r="CHN113" s="420"/>
      <c r="CHO113" s="420"/>
      <c r="CHP113" s="420"/>
      <c r="CHQ113" s="420"/>
      <c r="CHR113" s="420"/>
      <c r="CHS113" s="420"/>
      <c r="CHT113" s="420"/>
      <c r="CHU113" s="420"/>
      <c r="CHV113" s="420"/>
      <c r="CHW113" s="420"/>
      <c r="CHX113" s="420"/>
      <c r="CHY113" s="420"/>
      <c r="CHZ113" s="420"/>
      <c r="CIA113" s="420"/>
      <c r="CIB113" s="420"/>
      <c r="CIC113" s="420"/>
      <c r="CID113" s="420"/>
      <c r="CIE113" s="420"/>
      <c r="CIF113" s="420"/>
      <c r="CIG113" s="420"/>
      <c r="CIH113" s="420"/>
      <c r="CII113" s="420"/>
      <c r="CIJ113" s="420"/>
      <c r="CIK113" s="420"/>
      <c r="CIL113" s="420"/>
      <c r="CIM113" s="420"/>
      <c r="CIN113" s="420"/>
      <c r="CIO113" s="420"/>
      <c r="CIP113" s="420"/>
      <c r="CIQ113" s="420"/>
      <c r="CIR113" s="420"/>
      <c r="CIS113" s="420"/>
      <c r="CIT113" s="420"/>
      <c r="CIU113" s="420"/>
      <c r="CIV113" s="420"/>
      <c r="CIW113" s="420"/>
      <c r="CIX113" s="420"/>
      <c r="CIY113" s="420"/>
      <c r="CIZ113" s="420"/>
      <c r="CJA113" s="420"/>
      <c r="CJB113" s="420"/>
      <c r="CJC113" s="420"/>
      <c r="CJD113" s="420"/>
      <c r="CJE113" s="420"/>
      <c r="CJF113" s="420"/>
      <c r="CJG113" s="420"/>
      <c r="CJH113" s="420"/>
      <c r="CJI113" s="420"/>
      <c r="CJJ113" s="420"/>
      <c r="CJK113" s="420"/>
      <c r="CJL113" s="420"/>
      <c r="CJM113" s="420"/>
      <c r="CJN113" s="420"/>
      <c r="CJO113" s="420"/>
      <c r="CJP113" s="420"/>
      <c r="CJQ113" s="420"/>
      <c r="CJR113" s="420"/>
      <c r="CJS113" s="420"/>
      <c r="CJT113" s="420"/>
      <c r="CJU113" s="420"/>
      <c r="CJV113" s="420"/>
      <c r="CJW113" s="420"/>
      <c r="CJX113" s="420"/>
      <c r="CJY113" s="420"/>
      <c r="CJZ113" s="420"/>
      <c r="CKA113" s="420"/>
      <c r="CKB113" s="420"/>
      <c r="CKC113" s="420"/>
      <c r="CKD113" s="420"/>
      <c r="CKE113" s="420"/>
      <c r="CKF113" s="420"/>
      <c r="CKG113" s="420"/>
      <c r="CKH113" s="420"/>
      <c r="CKI113" s="420"/>
      <c r="CKJ113" s="420"/>
      <c r="CKK113" s="420"/>
      <c r="CKL113" s="420"/>
      <c r="CKM113" s="420"/>
      <c r="CKN113" s="420"/>
      <c r="CKO113" s="420"/>
      <c r="CKP113" s="420"/>
      <c r="CKQ113" s="420"/>
      <c r="CKR113" s="420"/>
      <c r="CKS113" s="420"/>
      <c r="CKT113" s="420"/>
      <c r="CKU113" s="420"/>
      <c r="CKV113" s="420"/>
      <c r="CKW113" s="420"/>
      <c r="CKX113" s="420"/>
      <c r="CKY113" s="420"/>
      <c r="CKZ113" s="420"/>
      <c r="CLA113" s="420"/>
      <c r="CLB113" s="420"/>
      <c r="CLC113" s="420"/>
      <c r="CLD113" s="420"/>
      <c r="CLE113" s="420"/>
      <c r="CLF113" s="420"/>
      <c r="CLG113" s="420"/>
      <c r="CLH113" s="420"/>
      <c r="CLI113" s="420"/>
      <c r="CLJ113" s="420"/>
      <c r="CLK113" s="420"/>
      <c r="CLL113" s="420"/>
      <c r="CLM113" s="420"/>
      <c r="CLN113" s="420"/>
      <c r="CLO113" s="420"/>
      <c r="CLP113" s="420"/>
      <c r="CLQ113" s="420"/>
      <c r="CLR113" s="420"/>
      <c r="CLS113" s="420"/>
      <c r="CLT113" s="420"/>
      <c r="CLU113" s="420"/>
      <c r="CLV113" s="420"/>
      <c r="CLW113" s="420"/>
      <c r="CLX113" s="420"/>
      <c r="CLY113" s="420"/>
      <c r="CLZ113" s="420"/>
      <c r="CMA113" s="420"/>
      <c r="CMB113" s="420"/>
      <c r="CMC113" s="420"/>
      <c r="CMD113" s="420"/>
      <c r="CME113" s="420"/>
      <c r="CMF113" s="420"/>
      <c r="CMG113" s="420"/>
      <c r="CMH113" s="420"/>
      <c r="CMI113" s="420"/>
      <c r="CMJ113" s="420"/>
      <c r="CMK113" s="420"/>
      <c r="CML113" s="420"/>
      <c r="CMM113" s="420"/>
      <c r="CMN113" s="420"/>
      <c r="CMO113" s="420"/>
      <c r="CMP113" s="420"/>
      <c r="CMQ113" s="420"/>
      <c r="CMR113" s="420"/>
      <c r="CMS113" s="420"/>
      <c r="CMT113" s="420"/>
      <c r="CMU113" s="420"/>
      <c r="CMV113" s="420"/>
      <c r="CMW113" s="420"/>
      <c r="CMX113" s="420"/>
      <c r="CMY113" s="420"/>
      <c r="CMZ113" s="420"/>
      <c r="CNA113" s="420"/>
      <c r="CNB113" s="420"/>
      <c r="CNC113" s="420"/>
      <c r="CND113" s="420"/>
      <c r="CNE113" s="420"/>
      <c r="CNF113" s="420"/>
      <c r="CNG113" s="420"/>
      <c r="CNH113" s="420"/>
      <c r="CNI113" s="420"/>
      <c r="CNJ113" s="420"/>
      <c r="CNK113" s="420"/>
      <c r="CNL113" s="420"/>
      <c r="CNM113" s="420"/>
      <c r="CNN113" s="420"/>
      <c r="CNO113" s="420"/>
      <c r="CNP113" s="420"/>
      <c r="CNQ113" s="420"/>
      <c r="CNR113" s="420"/>
      <c r="CNS113" s="420"/>
      <c r="CNT113" s="420"/>
      <c r="CNU113" s="420"/>
      <c r="CNV113" s="420"/>
      <c r="CNW113" s="420"/>
      <c r="CNX113" s="420"/>
      <c r="CNY113" s="420"/>
      <c r="CNZ113" s="420"/>
      <c r="COA113" s="420"/>
      <c r="COB113" s="420"/>
      <c r="COC113" s="420"/>
      <c r="COD113" s="420"/>
      <c r="COE113" s="420"/>
      <c r="COF113" s="420"/>
      <c r="COG113" s="420"/>
      <c r="COH113" s="420"/>
      <c r="COI113" s="420"/>
      <c r="COJ113" s="420"/>
      <c r="COK113" s="420"/>
      <c r="COL113" s="420"/>
      <c r="COM113" s="420"/>
      <c r="CON113" s="420"/>
      <c r="COO113" s="420"/>
      <c r="COP113" s="420"/>
      <c r="COQ113" s="420"/>
      <c r="COR113" s="420"/>
      <c r="COS113" s="420"/>
      <c r="COT113" s="420"/>
      <c r="COU113" s="420"/>
      <c r="COV113" s="420"/>
      <c r="COW113" s="420"/>
      <c r="COX113" s="420"/>
      <c r="COY113" s="420"/>
      <c r="COZ113" s="420"/>
      <c r="CPA113" s="420"/>
      <c r="CPB113" s="420"/>
      <c r="CPC113" s="420"/>
      <c r="CPD113" s="420"/>
      <c r="CPE113" s="420"/>
      <c r="CPF113" s="420"/>
      <c r="CPG113" s="420"/>
      <c r="CPH113" s="420"/>
      <c r="CPI113" s="420"/>
      <c r="CPJ113" s="420"/>
      <c r="CPK113" s="420"/>
      <c r="CPL113" s="420"/>
      <c r="CPM113" s="420"/>
      <c r="CPN113" s="420"/>
      <c r="CPO113" s="420"/>
      <c r="CPP113" s="420"/>
      <c r="CPQ113" s="420"/>
      <c r="CPR113" s="420"/>
      <c r="CPS113" s="420"/>
      <c r="CPT113" s="420"/>
      <c r="CPU113" s="420"/>
      <c r="CPV113" s="420"/>
      <c r="CPW113" s="420"/>
      <c r="CPX113" s="420"/>
      <c r="CPY113" s="420"/>
      <c r="CPZ113" s="420"/>
      <c r="CQA113" s="420"/>
      <c r="CQB113" s="420"/>
      <c r="CQC113" s="420"/>
      <c r="CQD113" s="420"/>
      <c r="CQE113" s="420"/>
      <c r="CQF113" s="420"/>
      <c r="CQG113" s="420"/>
      <c r="CQH113" s="420"/>
      <c r="CQI113" s="420"/>
      <c r="CQJ113" s="420"/>
      <c r="CQK113" s="420"/>
      <c r="CQL113" s="420"/>
      <c r="CQM113" s="420"/>
      <c r="CQN113" s="420"/>
      <c r="CQO113" s="420"/>
      <c r="CQP113" s="420"/>
      <c r="CQQ113" s="420"/>
      <c r="CQR113" s="420"/>
      <c r="CQS113" s="420"/>
      <c r="CQT113" s="420"/>
      <c r="CQU113" s="420"/>
      <c r="CQV113" s="420"/>
      <c r="CQW113" s="420"/>
      <c r="CQX113" s="420"/>
      <c r="CQY113" s="420"/>
      <c r="CQZ113" s="420"/>
      <c r="CRA113" s="420"/>
      <c r="CRB113" s="420"/>
      <c r="CRC113" s="420"/>
      <c r="CRD113" s="420"/>
      <c r="CRE113" s="420"/>
      <c r="CRF113" s="420"/>
      <c r="CRG113" s="420"/>
      <c r="CRH113" s="420"/>
      <c r="CRI113" s="420"/>
      <c r="CRJ113" s="420"/>
      <c r="CRK113" s="420"/>
      <c r="CRL113" s="420"/>
      <c r="CRM113" s="420"/>
      <c r="CRN113" s="420"/>
      <c r="CRO113" s="420"/>
      <c r="CRP113" s="420"/>
      <c r="CRQ113" s="420"/>
      <c r="CRR113" s="420"/>
      <c r="CRS113" s="420"/>
      <c r="CRT113" s="420"/>
      <c r="CRU113" s="420"/>
      <c r="CRV113" s="420"/>
      <c r="CRW113" s="420"/>
      <c r="CRX113" s="420"/>
      <c r="CRY113" s="420"/>
      <c r="CRZ113" s="420"/>
      <c r="CSA113" s="420"/>
      <c r="CSB113" s="420"/>
      <c r="CSC113" s="420"/>
      <c r="CSD113" s="420"/>
      <c r="CSE113" s="420"/>
      <c r="CSF113" s="420"/>
      <c r="CSG113" s="420"/>
      <c r="CSH113" s="420"/>
      <c r="CSI113" s="420"/>
      <c r="CSJ113" s="420"/>
      <c r="CSK113" s="420"/>
      <c r="CSL113" s="420"/>
      <c r="CSM113" s="420"/>
      <c r="CSN113" s="420"/>
      <c r="CSO113" s="420"/>
      <c r="CSP113" s="420"/>
      <c r="CSQ113" s="420"/>
      <c r="CSR113" s="420"/>
      <c r="CSS113" s="420"/>
      <c r="CST113" s="420"/>
      <c r="CSU113" s="420"/>
      <c r="CSV113" s="420"/>
      <c r="CSW113" s="420"/>
      <c r="CSX113" s="420"/>
      <c r="CSY113" s="420"/>
      <c r="CSZ113" s="420"/>
      <c r="CTA113" s="420"/>
      <c r="CTB113" s="420"/>
      <c r="CTC113" s="420"/>
      <c r="CTD113" s="420"/>
      <c r="CTE113" s="420"/>
      <c r="CTF113" s="420"/>
      <c r="CTG113" s="420"/>
      <c r="CTH113" s="420"/>
      <c r="CTI113" s="420"/>
      <c r="CTJ113" s="420"/>
      <c r="CTK113" s="420"/>
      <c r="CTL113" s="420"/>
      <c r="CTM113" s="420"/>
      <c r="CTN113" s="420"/>
      <c r="CTO113" s="420"/>
      <c r="CTP113" s="420"/>
      <c r="CTQ113" s="420"/>
      <c r="CTR113" s="420"/>
      <c r="CTS113" s="420"/>
      <c r="CTT113" s="420"/>
      <c r="CTU113" s="420"/>
      <c r="CTV113" s="420"/>
      <c r="CTW113" s="420"/>
      <c r="CTX113" s="420"/>
      <c r="CTY113" s="420"/>
      <c r="CTZ113" s="420"/>
      <c r="CUA113" s="420"/>
      <c r="CUB113" s="420"/>
      <c r="CUC113" s="420"/>
      <c r="CUD113" s="420"/>
      <c r="CUE113" s="420"/>
      <c r="CUF113" s="420"/>
      <c r="CUG113" s="420"/>
      <c r="CUH113" s="420"/>
      <c r="CUI113" s="420"/>
      <c r="CUJ113" s="420"/>
      <c r="CUK113" s="420"/>
      <c r="CUL113" s="420"/>
      <c r="CUM113" s="420"/>
      <c r="CUN113" s="420"/>
      <c r="CUO113" s="420"/>
      <c r="CUP113" s="420"/>
      <c r="CUQ113" s="420"/>
      <c r="CUR113" s="420"/>
      <c r="CUS113" s="420"/>
      <c r="CUT113" s="420"/>
      <c r="CUU113" s="420"/>
      <c r="CUV113" s="420"/>
      <c r="CUW113" s="420"/>
      <c r="CUX113" s="420"/>
      <c r="CUY113" s="420"/>
      <c r="CUZ113" s="420"/>
      <c r="CVA113" s="420"/>
      <c r="CVB113" s="420"/>
      <c r="CVC113" s="420"/>
      <c r="CVD113" s="420"/>
      <c r="CVE113" s="420"/>
      <c r="CVF113" s="420"/>
      <c r="CVG113" s="420"/>
      <c r="CVH113" s="420"/>
      <c r="CVI113" s="420"/>
      <c r="CVJ113" s="420"/>
      <c r="CVK113" s="420"/>
      <c r="CVL113" s="420"/>
      <c r="CVM113" s="420"/>
      <c r="CVN113" s="420"/>
      <c r="CVO113" s="420"/>
      <c r="CVP113" s="420"/>
      <c r="CVQ113" s="420"/>
      <c r="CVR113" s="420"/>
      <c r="CVS113" s="420"/>
      <c r="CVT113" s="420"/>
      <c r="CVU113" s="420"/>
      <c r="CVV113" s="420"/>
      <c r="CVW113" s="420"/>
      <c r="CVX113" s="420"/>
      <c r="CVY113" s="420"/>
      <c r="CVZ113" s="420"/>
      <c r="CWA113" s="420"/>
      <c r="CWB113" s="420"/>
      <c r="CWC113" s="420"/>
      <c r="CWD113" s="420"/>
      <c r="CWE113" s="420"/>
      <c r="CWF113" s="420"/>
      <c r="CWG113" s="420"/>
      <c r="CWH113" s="420"/>
      <c r="CWI113" s="420"/>
      <c r="CWJ113" s="420"/>
      <c r="CWK113" s="420"/>
      <c r="CWL113" s="420"/>
      <c r="CWM113" s="420"/>
      <c r="CWN113" s="420"/>
      <c r="CWO113" s="420"/>
      <c r="CWP113" s="420"/>
      <c r="CWQ113" s="420"/>
      <c r="CWR113" s="420"/>
      <c r="CWS113" s="420"/>
      <c r="CWT113" s="420"/>
      <c r="CWU113" s="420"/>
      <c r="CWV113" s="420"/>
      <c r="CWW113" s="420"/>
      <c r="CWX113" s="420"/>
      <c r="CWY113" s="420"/>
      <c r="CWZ113" s="420"/>
      <c r="CXA113" s="420"/>
      <c r="CXB113" s="420"/>
      <c r="CXC113" s="420"/>
      <c r="CXD113" s="420"/>
      <c r="CXE113" s="420"/>
      <c r="CXF113" s="420"/>
      <c r="CXG113" s="420"/>
      <c r="CXH113" s="420"/>
      <c r="CXI113" s="420"/>
      <c r="CXJ113" s="420"/>
      <c r="CXK113" s="420"/>
      <c r="CXL113" s="420"/>
      <c r="CXM113" s="420"/>
      <c r="CXN113" s="420"/>
      <c r="CXO113" s="420"/>
      <c r="CXP113" s="420"/>
      <c r="CXQ113" s="420"/>
      <c r="CXR113" s="420"/>
      <c r="CXS113" s="420"/>
      <c r="CXT113" s="420"/>
      <c r="CXU113" s="420"/>
      <c r="CXV113" s="420"/>
      <c r="CXW113" s="420"/>
      <c r="CXX113" s="420"/>
      <c r="CXY113" s="420"/>
      <c r="CXZ113" s="420"/>
      <c r="CYA113" s="420"/>
      <c r="CYB113" s="420"/>
      <c r="CYC113" s="420"/>
      <c r="CYD113" s="420"/>
      <c r="CYE113" s="420"/>
      <c r="CYF113" s="420"/>
      <c r="CYG113" s="420"/>
      <c r="CYH113" s="420"/>
      <c r="CYI113" s="420"/>
      <c r="CYJ113" s="420"/>
      <c r="CYK113" s="420"/>
      <c r="CYL113" s="420"/>
      <c r="CYM113" s="420"/>
      <c r="CYN113" s="420"/>
      <c r="CYO113" s="420"/>
      <c r="CYP113" s="420"/>
      <c r="CYQ113" s="420"/>
      <c r="CYR113" s="420"/>
      <c r="CYS113" s="420"/>
      <c r="CYT113" s="420"/>
      <c r="CYU113" s="420"/>
      <c r="CYV113" s="420"/>
      <c r="CYW113" s="420"/>
      <c r="CYX113" s="420"/>
      <c r="CYY113" s="420"/>
      <c r="CYZ113" s="420"/>
      <c r="CZA113" s="420"/>
      <c r="CZB113" s="420"/>
      <c r="CZC113" s="420"/>
      <c r="CZD113" s="420"/>
      <c r="CZE113" s="420"/>
      <c r="CZF113" s="420"/>
      <c r="CZG113" s="420"/>
      <c r="CZH113" s="420"/>
      <c r="CZI113" s="420"/>
      <c r="CZJ113" s="420"/>
      <c r="CZK113" s="420"/>
      <c r="CZL113" s="420"/>
      <c r="CZM113" s="420"/>
      <c r="CZN113" s="420"/>
      <c r="CZO113" s="420"/>
      <c r="CZP113" s="420"/>
      <c r="CZQ113" s="420"/>
      <c r="CZR113" s="420"/>
      <c r="CZS113" s="420"/>
      <c r="CZT113" s="420"/>
      <c r="CZU113" s="420"/>
      <c r="CZV113" s="420"/>
      <c r="CZW113" s="420"/>
      <c r="CZX113" s="420"/>
      <c r="CZY113" s="420"/>
      <c r="CZZ113" s="420"/>
      <c r="DAA113" s="420"/>
      <c r="DAB113" s="420"/>
      <c r="DAC113" s="420"/>
      <c r="DAD113" s="420"/>
      <c r="DAE113" s="420"/>
      <c r="DAF113" s="420"/>
      <c r="DAG113" s="420"/>
      <c r="DAH113" s="420"/>
      <c r="DAI113" s="420"/>
      <c r="DAJ113" s="420"/>
      <c r="DAK113" s="420"/>
      <c r="DAL113" s="420"/>
      <c r="DAM113" s="420"/>
      <c r="DAN113" s="420"/>
      <c r="DAO113" s="420"/>
      <c r="DAP113" s="420"/>
      <c r="DAQ113" s="420"/>
      <c r="DAR113" s="420"/>
      <c r="DAS113" s="420"/>
      <c r="DAT113" s="420"/>
      <c r="DAU113" s="420"/>
      <c r="DAV113" s="420"/>
      <c r="DAW113" s="420"/>
      <c r="DAX113" s="420"/>
      <c r="DAY113" s="420"/>
      <c r="DAZ113" s="420"/>
      <c r="DBA113" s="420"/>
      <c r="DBB113" s="420"/>
      <c r="DBC113" s="420"/>
      <c r="DBD113" s="420"/>
      <c r="DBE113" s="420"/>
      <c r="DBF113" s="420"/>
      <c r="DBG113" s="420"/>
      <c r="DBH113" s="420"/>
      <c r="DBI113" s="420"/>
      <c r="DBJ113" s="420"/>
      <c r="DBK113" s="420"/>
      <c r="DBL113" s="420"/>
      <c r="DBM113" s="420"/>
      <c r="DBN113" s="420"/>
      <c r="DBO113" s="420"/>
      <c r="DBP113" s="420"/>
      <c r="DBQ113" s="420"/>
      <c r="DBR113" s="420"/>
      <c r="DBS113" s="420"/>
      <c r="DBT113" s="420"/>
      <c r="DBU113" s="420"/>
      <c r="DBV113" s="420"/>
      <c r="DBW113" s="420"/>
      <c r="DBX113" s="420"/>
      <c r="DBY113" s="420"/>
      <c r="DBZ113" s="420"/>
      <c r="DCA113" s="420"/>
      <c r="DCB113" s="420"/>
      <c r="DCC113" s="420"/>
      <c r="DCD113" s="420"/>
      <c r="DCE113" s="420"/>
      <c r="DCF113" s="420"/>
      <c r="DCG113" s="420"/>
      <c r="DCH113" s="420"/>
      <c r="DCI113" s="420"/>
      <c r="DCJ113" s="420"/>
      <c r="DCK113" s="420"/>
      <c r="DCL113" s="420"/>
      <c r="DCM113" s="420"/>
      <c r="DCN113" s="420"/>
      <c r="DCO113" s="420"/>
      <c r="DCP113" s="420"/>
      <c r="DCQ113" s="420"/>
      <c r="DCR113" s="420"/>
      <c r="DCS113" s="420"/>
      <c r="DCT113" s="420"/>
      <c r="DCU113" s="420"/>
      <c r="DCV113" s="420"/>
      <c r="DCW113" s="420"/>
      <c r="DCX113" s="420"/>
      <c r="DCY113" s="420"/>
      <c r="DCZ113" s="420"/>
      <c r="DDA113" s="420"/>
      <c r="DDB113" s="420"/>
      <c r="DDC113" s="420"/>
      <c r="DDD113" s="420"/>
      <c r="DDE113" s="420"/>
      <c r="DDF113" s="420"/>
      <c r="DDG113" s="420"/>
      <c r="DDH113" s="420"/>
      <c r="DDI113" s="420"/>
      <c r="DDJ113" s="420"/>
      <c r="DDK113" s="420"/>
      <c r="DDL113" s="420"/>
      <c r="DDM113" s="420"/>
      <c r="DDN113" s="420"/>
      <c r="DDO113" s="420"/>
      <c r="DDP113" s="420"/>
      <c r="DDQ113" s="420"/>
      <c r="DDR113" s="420"/>
      <c r="DDS113" s="420"/>
      <c r="DDT113" s="420"/>
      <c r="DDU113" s="420"/>
      <c r="DDV113" s="420"/>
      <c r="DDW113" s="420"/>
      <c r="DDX113" s="420"/>
      <c r="DDY113" s="420"/>
      <c r="DDZ113" s="420"/>
      <c r="DEA113" s="420"/>
      <c r="DEB113" s="420"/>
      <c r="DEC113" s="420"/>
      <c r="DED113" s="420"/>
      <c r="DEE113" s="420"/>
      <c r="DEF113" s="420"/>
      <c r="DEG113" s="420"/>
      <c r="DEH113" s="420"/>
      <c r="DEI113" s="420"/>
      <c r="DEJ113" s="420"/>
      <c r="DEK113" s="420"/>
      <c r="DEL113" s="420"/>
      <c r="DEM113" s="420"/>
      <c r="DEN113" s="420"/>
      <c r="DEO113" s="420"/>
      <c r="DEP113" s="420"/>
      <c r="DEQ113" s="420"/>
      <c r="DER113" s="420"/>
      <c r="DES113" s="420"/>
      <c r="DET113" s="420"/>
      <c r="DEU113" s="420"/>
      <c r="DEV113" s="420"/>
      <c r="DEW113" s="420"/>
      <c r="DEX113" s="420"/>
      <c r="DEY113" s="420"/>
      <c r="DEZ113" s="420"/>
      <c r="DFA113" s="420"/>
      <c r="DFB113" s="420"/>
      <c r="DFC113" s="420"/>
      <c r="DFD113" s="420"/>
      <c r="DFE113" s="420"/>
      <c r="DFF113" s="420"/>
      <c r="DFG113" s="420"/>
      <c r="DFH113" s="420"/>
      <c r="DFI113" s="420"/>
      <c r="DFJ113" s="420"/>
      <c r="DFK113" s="420"/>
      <c r="DFL113" s="420"/>
      <c r="DFM113" s="420"/>
      <c r="DFN113" s="420"/>
      <c r="DFO113" s="420"/>
      <c r="DFP113" s="420"/>
      <c r="DFQ113" s="420"/>
      <c r="DFR113" s="420"/>
      <c r="DFS113" s="420"/>
      <c r="DFT113" s="420"/>
      <c r="DFU113" s="420"/>
      <c r="DFV113" s="420"/>
      <c r="DFW113" s="420"/>
      <c r="DFX113" s="420"/>
      <c r="DFY113" s="420"/>
      <c r="DFZ113" s="420"/>
      <c r="DGA113" s="420"/>
      <c r="DGB113" s="420"/>
      <c r="DGC113" s="420"/>
      <c r="DGD113" s="420"/>
      <c r="DGE113" s="420"/>
      <c r="DGF113" s="420"/>
      <c r="DGG113" s="420"/>
      <c r="DGH113" s="420"/>
      <c r="DGI113" s="420"/>
      <c r="DGJ113" s="420"/>
      <c r="DGK113" s="420"/>
      <c r="DGL113" s="420"/>
      <c r="DGM113" s="420"/>
      <c r="DGN113" s="420"/>
      <c r="DGO113" s="420"/>
      <c r="DGP113" s="420"/>
      <c r="DGQ113" s="420"/>
      <c r="DGR113" s="420"/>
      <c r="DGS113" s="420"/>
      <c r="DGT113" s="420"/>
      <c r="DGU113" s="420"/>
      <c r="DGV113" s="420"/>
      <c r="DGW113" s="420"/>
      <c r="DGX113" s="420"/>
      <c r="DGY113" s="420"/>
      <c r="DGZ113" s="420"/>
      <c r="DHA113" s="420"/>
      <c r="DHB113" s="420"/>
      <c r="DHC113" s="420"/>
      <c r="DHD113" s="420"/>
      <c r="DHE113" s="420"/>
      <c r="DHF113" s="420"/>
      <c r="DHG113" s="420"/>
      <c r="DHH113" s="420"/>
      <c r="DHI113" s="420"/>
      <c r="DHJ113" s="420"/>
      <c r="DHK113" s="420"/>
      <c r="DHL113" s="420"/>
      <c r="DHM113" s="420"/>
      <c r="DHN113" s="420"/>
      <c r="DHO113" s="420"/>
      <c r="DHP113" s="420"/>
      <c r="DHQ113" s="420"/>
      <c r="DHR113" s="420"/>
      <c r="DHS113" s="420"/>
      <c r="DHT113" s="420"/>
      <c r="DHU113" s="420"/>
      <c r="DHV113" s="420"/>
      <c r="DHW113" s="420"/>
      <c r="DHX113" s="420"/>
      <c r="DHY113" s="420"/>
      <c r="DHZ113" s="420"/>
      <c r="DIA113" s="420"/>
      <c r="DIB113" s="420"/>
      <c r="DIC113" s="420"/>
      <c r="DID113" s="420"/>
      <c r="DIE113" s="420"/>
      <c r="DIF113" s="420"/>
      <c r="DIG113" s="420"/>
      <c r="DIH113" s="420"/>
      <c r="DII113" s="420"/>
      <c r="DIJ113" s="420"/>
      <c r="DIK113" s="420"/>
      <c r="DIL113" s="420"/>
      <c r="DIM113" s="420"/>
      <c r="DIN113" s="420"/>
      <c r="DIO113" s="420"/>
      <c r="DIP113" s="420"/>
      <c r="DIQ113" s="420"/>
      <c r="DIR113" s="420"/>
      <c r="DIS113" s="420"/>
      <c r="DIT113" s="420"/>
      <c r="DIU113" s="420"/>
      <c r="DIV113" s="420"/>
      <c r="DIW113" s="420"/>
      <c r="DIX113" s="420"/>
      <c r="DIY113" s="420"/>
      <c r="DIZ113" s="420"/>
      <c r="DJA113" s="420"/>
      <c r="DJB113" s="420"/>
      <c r="DJC113" s="420"/>
      <c r="DJD113" s="420"/>
      <c r="DJE113" s="420"/>
      <c r="DJF113" s="420"/>
      <c r="DJG113" s="420"/>
      <c r="DJH113" s="420"/>
      <c r="DJI113" s="420"/>
      <c r="DJJ113" s="420"/>
      <c r="DJK113" s="420"/>
      <c r="DJL113" s="420"/>
      <c r="DJM113" s="420"/>
      <c r="DJN113" s="420"/>
      <c r="DJO113" s="420"/>
      <c r="DJP113" s="420"/>
      <c r="DJQ113" s="420"/>
      <c r="DJR113" s="420"/>
      <c r="DJS113" s="420"/>
      <c r="DJT113" s="420"/>
      <c r="DJU113" s="420"/>
      <c r="DJV113" s="420"/>
      <c r="DJW113" s="420"/>
      <c r="DJX113" s="420"/>
      <c r="DJY113" s="420"/>
      <c r="DJZ113" s="420"/>
      <c r="DKA113" s="420"/>
      <c r="DKB113" s="420"/>
      <c r="DKC113" s="420"/>
      <c r="DKD113" s="420"/>
      <c r="DKE113" s="420"/>
      <c r="DKF113" s="420"/>
      <c r="DKG113" s="420"/>
      <c r="DKH113" s="420"/>
      <c r="DKI113" s="420"/>
      <c r="DKJ113" s="420"/>
      <c r="DKK113" s="420"/>
      <c r="DKL113" s="420"/>
      <c r="DKM113" s="420"/>
      <c r="DKN113" s="420"/>
      <c r="DKO113" s="420"/>
      <c r="DKP113" s="420"/>
      <c r="DKQ113" s="420"/>
      <c r="DKR113" s="420"/>
      <c r="DKS113" s="420"/>
      <c r="DKT113" s="420"/>
      <c r="DKU113" s="420"/>
      <c r="DKV113" s="420"/>
      <c r="DKW113" s="420"/>
      <c r="DKX113" s="420"/>
      <c r="DKY113" s="420"/>
      <c r="DKZ113" s="420"/>
      <c r="DLA113" s="420"/>
      <c r="DLB113" s="420"/>
      <c r="DLC113" s="420"/>
      <c r="DLD113" s="420"/>
      <c r="DLE113" s="420"/>
      <c r="DLF113" s="420"/>
      <c r="DLG113" s="420"/>
      <c r="DLH113" s="420"/>
      <c r="DLI113" s="420"/>
      <c r="DLJ113" s="420"/>
      <c r="DLK113" s="420"/>
      <c r="DLL113" s="420"/>
      <c r="DLM113" s="420"/>
      <c r="DLN113" s="420"/>
      <c r="DLO113" s="420"/>
      <c r="DLP113" s="420"/>
      <c r="DLQ113" s="420"/>
      <c r="DLR113" s="420"/>
      <c r="DLS113" s="420"/>
      <c r="DLT113" s="420"/>
      <c r="DLU113" s="420"/>
      <c r="DLV113" s="420"/>
      <c r="DLW113" s="420"/>
      <c r="DLX113" s="420"/>
      <c r="DLY113" s="420"/>
      <c r="DLZ113" s="420"/>
      <c r="DMA113" s="420"/>
      <c r="DMB113" s="420"/>
      <c r="DMC113" s="420"/>
      <c r="DMD113" s="420"/>
      <c r="DME113" s="420"/>
      <c r="DMF113" s="420"/>
      <c r="DMG113" s="420"/>
      <c r="DMH113" s="420"/>
      <c r="DMI113" s="420"/>
      <c r="DMJ113" s="420"/>
      <c r="DMK113" s="420"/>
      <c r="DML113" s="420"/>
      <c r="DMM113" s="420"/>
      <c r="DMN113" s="420"/>
      <c r="DMO113" s="420"/>
      <c r="DMP113" s="420"/>
      <c r="DMQ113" s="420"/>
      <c r="DMR113" s="420"/>
      <c r="DMS113" s="420"/>
      <c r="DMT113" s="420"/>
      <c r="DMU113" s="420"/>
      <c r="DMV113" s="420"/>
      <c r="DMW113" s="420"/>
      <c r="DMX113" s="420"/>
      <c r="DMY113" s="420"/>
      <c r="DMZ113" s="420"/>
      <c r="DNA113" s="420"/>
      <c r="DNB113" s="420"/>
      <c r="DNC113" s="420"/>
      <c r="DND113" s="420"/>
      <c r="DNE113" s="420"/>
      <c r="DNF113" s="420"/>
      <c r="DNG113" s="420"/>
      <c r="DNH113" s="420"/>
      <c r="DNI113" s="420"/>
      <c r="DNJ113" s="420"/>
      <c r="DNK113" s="420"/>
      <c r="DNL113" s="420"/>
      <c r="DNM113" s="420"/>
      <c r="DNN113" s="420"/>
      <c r="DNO113" s="420"/>
      <c r="DNP113" s="420"/>
      <c r="DNQ113" s="420"/>
      <c r="DNR113" s="420"/>
      <c r="DNS113" s="420"/>
      <c r="DNT113" s="420"/>
      <c r="DNU113" s="420"/>
      <c r="DNV113" s="420"/>
      <c r="DNW113" s="420"/>
      <c r="DNX113" s="420"/>
      <c r="DNY113" s="420"/>
      <c r="DNZ113" s="420"/>
      <c r="DOA113" s="420"/>
      <c r="DOB113" s="420"/>
      <c r="DOC113" s="420"/>
      <c r="DOD113" s="420"/>
      <c r="DOE113" s="420"/>
      <c r="DOF113" s="420"/>
      <c r="DOG113" s="420"/>
      <c r="DOH113" s="420"/>
      <c r="DOI113" s="420"/>
      <c r="DOJ113" s="420"/>
      <c r="DOK113" s="420"/>
      <c r="DOL113" s="420"/>
      <c r="DOM113" s="420"/>
      <c r="DON113" s="420"/>
      <c r="DOO113" s="420"/>
      <c r="DOP113" s="420"/>
      <c r="DOQ113" s="420"/>
      <c r="DOR113" s="420"/>
      <c r="DOS113" s="420"/>
      <c r="DOT113" s="420"/>
      <c r="DOU113" s="420"/>
      <c r="DOV113" s="420"/>
      <c r="DOW113" s="420"/>
      <c r="DOX113" s="420"/>
      <c r="DOY113" s="420"/>
      <c r="DOZ113" s="420"/>
      <c r="DPA113" s="420"/>
      <c r="DPB113" s="420"/>
      <c r="DPC113" s="420"/>
      <c r="DPD113" s="420"/>
      <c r="DPE113" s="420"/>
      <c r="DPF113" s="420"/>
      <c r="DPG113" s="420"/>
      <c r="DPH113" s="420"/>
      <c r="DPI113" s="420"/>
      <c r="DPJ113" s="420"/>
      <c r="DPK113" s="420"/>
      <c r="DPL113" s="420"/>
      <c r="DPM113" s="420"/>
      <c r="DPN113" s="420"/>
      <c r="DPO113" s="420"/>
      <c r="DPP113" s="420"/>
      <c r="DPQ113" s="420"/>
      <c r="DPR113" s="420"/>
      <c r="DPS113" s="420"/>
      <c r="DPT113" s="420"/>
      <c r="DPU113" s="420"/>
      <c r="DPV113" s="420"/>
      <c r="DPW113" s="420"/>
      <c r="DPX113" s="420"/>
      <c r="DPY113" s="420"/>
      <c r="DPZ113" s="420"/>
      <c r="DQA113" s="420"/>
      <c r="DQB113" s="420"/>
      <c r="DQC113" s="420"/>
      <c r="DQD113" s="420"/>
      <c r="DQE113" s="420"/>
      <c r="DQF113" s="420"/>
      <c r="DQG113" s="420"/>
      <c r="DQH113" s="420"/>
      <c r="DQI113" s="420"/>
      <c r="DQJ113" s="420"/>
      <c r="DQK113" s="420"/>
      <c r="DQL113" s="420"/>
      <c r="DQM113" s="420"/>
      <c r="DQN113" s="420"/>
      <c r="DQO113" s="420"/>
      <c r="DQP113" s="420"/>
      <c r="DQQ113" s="420"/>
      <c r="DQR113" s="420"/>
      <c r="DQS113" s="420"/>
      <c r="DQT113" s="420"/>
      <c r="DQU113" s="420"/>
      <c r="DQV113" s="420"/>
      <c r="DQW113" s="420"/>
      <c r="DQX113" s="420"/>
      <c r="DQY113" s="420"/>
      <c r="DQZ113" s="420"/>
      <c r="DRA113" s="420"/>
      <c r="DRB113" s="420"/>
      <c r="DRC113" s="420"/>
      <c r="DRD113" s="420"/>
      <c r="DRE113" s="420"/>
      <c r="DRF113" s="420"/>
      <c r="DRG113" s="420"/>
      <c r="DRH113" s="420"/>
      <c r="DRI113" s="420"/>
      <c r="DRJ113" s="420"/>
      <c r="DRK113" s="420"/>
      <c r="DRL113" s="420"/>
      <c r="DRM113" s="420"/>
      <c r="DRN113" s="420"/>
      <c r="DRO113" s="420"/>
      <c r="DRP113" s="420"/>
      <c r="DRQ113" s="420"/>
      <c r="DRR113" s="420"/>
      <c r="DRS113" s="420"/>
      <c r="DRT113" s="420"/>
      <c r="DRU113" s="420"/>
      <c r="DRV113" s="420"/>
      <c r="DRW113" s="420"/>
      <c r="DRX113" s="420"/>
      <c r="DRY113" s="420"/>
      <c r="DRZ113" s="420"/>
      <c r="DSA113" s="420"/>
      <c r="DSB113" s="420"/>
      <c r="DSC113" s="420"/>
      <c r="DSD113" s="420"/>
      <c r="DSE113" s="420"/>
      <c r="DSF113" s="420"/>
      <c r="DSG113" s="420"/>
      <c r="DSH113" s="420"/>
      <c r="DSI113" s="420"/>
      <c r="DSJ113" s="420"/>
      <c r="DSK113" s="420"/>
      <c r="DSL113" s="420"/>
      <c r="DSM113" s="420"/>
      <c r="DSN113" s="420"/>
      <c r="DSO113" s="420"/>
      <c r="DSP113" s="420"/>
      <c r="DSQ113" s="420"/>
      <c r="DSR113" s="420"/>
      <c r="DSS113" s="420"/>
      <c r="DST113" s="420"/>
      <c r="DSU113" s="420"/>
      <c r="DSV113" s="420"/>
      <c r="DSW113" s="420"/>
      <c r="DSX113" s="420"/>
      <c r="DSY113" s="420"/>
      <c r="DSZ113" s="420"/>
      <c r="DTA113" s="420"/>
      <c r="DTB113" s="420"/>
      <c r="DTC113" s="420"/>
      <c r="DTD113" s="420"/>
      <c r="DTE113" s="420"/>
      <c r="DTF113" s="420"/>
      <c r="DTG113" s="420"/>
      <c r="DTH113" s="420"/>
      <c r="DTI113" s="420"/>
      <c r="DTJ113" s="420"/>
      <c r="DTK113" s="420"/>
      <c r="DTL113" s="420"/>
      <c r="DTM113" s="420"/>
      <c r="DTN113" s="420"/>
      <c r="DTO113" s="420"/>
      <c r="DTP113" s="420"/>
      <c r="DTQ113" s="420"/>
      <c r="DTR113" s="420"/>
      <c r="DTS113" s="420"/>
      <c r="DTT113" s="420"/>
      <c r="DTU113" s="420"/>
      <c r="DTV113" s="420"/>
      <c r="DTW113" s="420"/>
      <c r="DTX113" s="420"/>
      <c r="DTY113" s="420"/>
      <c r="DTZ113" s="420"/>
      <c r="DUA113" s="420"/>
      <c r="DUB113" s="420"/>
      <c r="DUC113" s="420"/>
      <c r="DUD113" s="420"/>
      <c r="DUE113" s="420"/>
      <c r="DUF113" s="420"/>
      <c r="DUG113" s="420"/>
      <c r="DUH113" s="420"/>
      <c r="DUI113" s="420"/>
      <c r="DUJ113" s="420"/>
      <c r="DUK113" s="420"/>
      <c r="DUL113" s="420"/>
      <c r="DUM113" s="420"/>
      <c r="DUN113" s="420"/>
      <c r="DUO113" s="420"/>
      <c r="DUP113" s="420"/>
      <c r="DUQ113" s="420"/>
      <c r="DUR113" s="420"/>
      <c r="DUS113" s="420"/>
      <c r="DUT113" s="420"/>
      <c r="DUU113" s="420"/>
      <c r="DUV113" s="420"/>
      <c r="DUW113" s="420"/>
      <c r="DUX113" s="420"/>
      <c r="DUY113" s="420"/>
      <c r="DUZ113" s="420"/>
      <c r="DVA113" s="420"/>
      <c r="DVB113" s="420"/>
      <c r="DVC113" s="420"/>
      <c r="DVD113" s="420"/>
      <c r="DVE113" s="420"/>
      <c r="DVF113" s="420"/>
      <c r="DVG113" s="420"/>
      <c r="DVH113" s="420"/>
      <c r="DVI113" s="420"/>
      <c r="DVJ113" s="420"/>
      <c r="DVK113" s="420"/>
      <c r="DVL113" s="420"/>
      <c r="DVM113" s="420"/>
      <c r="DVN113" s="420"/>
      <c r="DVO113" s="420"/>
      <c r="DVP113" s="420"/>
      <c r="DVQ113" s="420"/>
      <c r="DVR113" s="420"/>
      <c r="DVS113" s="420"/>
      <c r="DVT113" s="420"/>
      <c r="DVU113" s="420"/>
      <c r="DVV113" s="420"/>
      <c r="DVW113" s="420"/>
      <c r="DVX113" s="420"/>
      <c r="DVY113" s="420"/>
      <c r="DVZ113" s="420"/>
      <c r="DWA113" s="420"/>
      <c r="DWB113" s="420"/>
      <c r="DWC113" s="420"/>
      <c r="DWD113" s="420"/>
      <c r="DWE113" s="420"/>
      <c r="DWF113" s="420"/>
      <c r="DWG113" s="420"/>
      <c r="DWH113" s="420"/>
      <c r="DWI113" s="420"/>
      <c r="DWJ113" s="420"/>
      <c r="DWK113" s="420"/>
      <c r="DWL113" s="420"/>
      <c r="DWM113" s="420"/>
      <c r="DWN113" s="420"/>
      <c r="DWO113" s="420"/>
      <c r="DWP113" s="420"/>
      <c r="DWQ113" s="420"/>
      <c r="DWR113" s="420"/>
      <c r="DWS113" s="420"/>
      <c r="DWT113" s="420"/>
      <c r="DWU113" s="420"/>
      <c r="DWV113" s="420"/>
      <c r="DWW113" s="420"/>
      <c r="DWX113" s="420"/>
      <c r="DWY113" s="420"/>
      <c r="DWZ113" s="420"/>
      <c r="DXA113" s="420"/>
      <c r="DXB113" s="420"/>
      <c r="DXC113" s="420"/>
      <c r="DXD113" s="420"/>
      <c r="DXE113" s="420"/>
      <c r="DXF113" s="420"/>
      <c r="DXG113" s="420"/>
      <c r="DXH113" s="420"/>
      <c r="DXI113" s="420"/>
      <c r="DXJ113" s="420"/>
      <c r="DXK113" s="420"/>
      <c r="DXL113" s="420"/>
      <c r="DXM113" s="420"/>
      <c r="DXN113" s="420"/>
      <c r="DXO113" s="420"/>
      <c r="DXP113" s="420"/>
      <c r="DXQ113" s="420"/>
      <c r="DXR113" s="420"/>
      <c r="DXS113" s="420"/>
      <c r="DXT113" s="420"/>
      <c r="DXU113" s="420"/>
      <c r="DXV113" s="420"/>
      <c r="DXW113" s="420"/>
      <c r="DXX113" s="420"/>
      <c r="DXY113" s="420"/>
      <c r="DXZ113" s="420"/>
      <c r="DYA113" s="420"/>
      <c r="DYB113" s="420"/>
      <c r="DYC113" s="420"/>
      <c r="DYD113" s="420"/>
      <c r="DYE113" s="420"/>
      <c r="DYF113" s="420"/>
      <c r="DYG113" s="420"/>
      <c r="DYH113" s="420"/>
      <c r="DYI113" s="420"/>
      <c r="DYJ113" s="420"/>
      <c r="DYK113" s="420"/>
      <c r="DYL113" s="420"/>
      <c r="DYM113" s="420"/>
      <c r="DYN113" s="420"/>
      <c r="DYO113" s="420"/>
      <c r="DYP113" s="420"/>
      <c r="DYQ113" s="420"/>
      <c r="DYR113" s="420"/>
      <c r="DYS113" s="420"/>
      <c r="DYT113" s="420"/>
      <c r="DYU113" s="420"/>
      <c r="DYV113" s="420"/>
      <c r="DYW113" s="420"/>
      <c r="DYX113" s="420"/>
      <c r="DYY113" s="420"/>
      <c r="DYZ113" s="420"/>
      <c r="DZA113" s="420"/>
      <c r="DZB113" s="420"/>
      <c r="DZC113" s="420"/>
      <c r="DZD113" s="420"/>
      <c r="DZE113" s="420"/>
      <c r="DZF113" s="420"/>
      <c r="DZG113" s="420"/>
      <c r="DZH113" s="420"/>
      <c r="DZI113" s="420"/>
      <c r="DZJ113" s="420"/>
      <c r="DZK113" s="420"/>
      <c r="DZL113" s="420"/>
      <c r="DZM113" s="420"/>
      <c r="DZN113" s="420"/>
      <c r="DZO113" s="420"/>
      <c r="DZP113" s="420"/>
      <c r="DZQ113" s="420"/>
      <c r="DZR113" s="420"/>
      <c r="DZS113" s="420"/>
      <c r="DZT113" s="420"/>
      <c r="DZU113" s="420"/>
      <c r="DZV113" s="420"/>
      <c r="DZW113" s="420"/>
      <c r="DZX113" s="420"/>
      <c r="DZY113" s="420"/>
      <c r="DZZ113" s="420"/>
      <c r="EAA113" s="420"/>
      <c r="EAB113" s="420"/>
      <c r="EAC113" s="420"/>
      <c r="EAD113" s="420"/>
      <c r="EAE113" s="420"/>
      <c r="EAF113" s="420"/>
      <c r="EAG113" s="420"/>
      <c r="EAH113" s="420"/>
      <c r="EAI113" s="420"/>
      <c r="EAJ113" s="420"/>
      <c r="EAK113" s="420"/>
      <c r="EAL113" s="420"/>
      <c r="EAM113" s="420"/>
      <c r="EAN113" s="420"/>
      <c r="EAO113" s="420"/>
      <c r="EAP113" s="420"/>
      <c r="EAQ113" s="420"/>
      <c r="EAR113" s="420"/>
      <c r="EAS113" s="420"/>
      <c r="EAT113" s="420"/>
      <c r="EAU113" s="420"/>
      <c r="EAV113" s="420"/>
      <c r="EAW113" s="420"/>
      <c r="EAX113" s="420"/>
      <c r="EAY113" s="420"/>
      <c r="EAZ113" s="420"/>
      <c r="EBA113" s="420"/>
      <c r="EBB113" s="420"/>
      <c r="EBC113" s="420"/>
      <c r="EBD113" s="420"/>
      <c r="EBE113" s="420"/>
      <c r="EBF113" s="420"/>
      <c r="EBG113" s="420"/>
      <c r="EBH113" s="420"/>
      <c r="EBI113" s="420"/>
      <c r="EBJ113" s="420"/>
      <c r="EBK113" s="420"/>
      <c r="EBL113" s="420"/>
      <c r="EBM113" s="420"/>
      <c r="EBN113" s="420"/>
      <c r="EBO113" s="420"/>
      <c r="EBP113" s="420"/>
      <c r="EBQ113" s="420"/>
      <c r="EBR113" s="420"/>
      <c r="EBS113" s="420"/>
      <c r="EBT113" s="420"/>
      <c r="EBU113" s="420"/>
      <c r="EBV113" s="420"/>
      <c r="EBW113" s="420"/>
      <c r="EBX113" s="420"/>
      <c r="EBY113" s="420"/>
      <c r="EBZ113" s="420"/>
      <c r="ECA113" s="420"/>
      <c r="ECB113" s="420"/>
      <c r="ECC113" s="420"/>
      <c r="ECD113" s="420"/>
      <c r="ECE113" s="420"/>
      <c r="ECF113" s="420"/>
      <c r="ECG113" s="420"/>
      <c r="ECH113" s="420"/>
      <c r="ECI113" s="420"/>
      <c r="ECJ113" s="420"/>
      <c r="ECK113" s="420"/>
      <c r="ECL113" s="420"/>
      <c r="ECM113" s="420"/>
      <c r="ECN113" s="420"/>
      <c r="ECO113" s="420"/>
      <c r="ECP113" s="420"/>
      <c r="ECQ113" s="420"/>
      <c r="ECR113" s="420"/>
      <c r="ECS113" s="420"/>
      <c r="ECT113" s="420"/>
      <c r="ECU113" s="420"/>
      <c r="ECV113" s="420"/>
      <c r="ECW113" s="420"/>
      <c r="ECX113" s="420"/>
      <c r="ECY113" s="420"/>
      <c r="ECZ113" s="420"/>
      <c r="EDA113" s="420"/>
      <c r="EDB113" s="420"/>
      <c r="EDC113" s="420"/>
      <c r="EDD113" s="420"/>
      <c r="EDE113" s="420"/>
      <c r="EDF113" s="420"/>
      <c r="EDG113" s="420"/>
      <c r="EDH113" s="420"/>
      <c r="EDI113" s="420"/>
      <c r="EDJ113" s="420"/>
      <c r="EDK113" s="420"/>
      <c r="EDL113" s="420"/>
      <c r="EDM113" s="420"/>
      <c r="EDN113" s="420"/>
      <c r="EDO113" s="420"/>
      <c r="EDP113" s="420"/>
      <c r="EDQ113" s="420"/>
      <c r="EDR113" s="420"/>
      <c r="EDS113" s="420"/>
      <c r="EDT113" s="420"/>
      <c r="EDU113" s="420"/>
      <c r="EDV113" s="420"/>
      <c r="EDW113" s="420"/>
      <c r="EDX113" s="420"/>
      <c r="EDY113" s="420"/>
      <c r="EDZ113" s="420"/>
      <c r="EEA113" s="420"/>
      <c r="EEB113" s="420"/>
      <c r="EEC113" s="420"/>
      <c r="EED113" s="420"/>
      <c r="EEE113" s="420"/>
      <c r="EEF113" s="420"/>
      <c r="EEG113" s="420"/>
      <c r="EEH113" s="420"/>
      <c r="EEI113" s="420"/>
      <c r="EEJ113" s="420"/>
      <c r="EEK113" s="420"/>
      <c r="EEL113" s="420"/>
      <c r="EEM113" s="420"/>
      <c r="EEN113" s="420"/>
      <c r="EEO113" s="420"/>
      <c r="EEP113" s="420"/>
      <c r="EEQ113" s="420"/>
      <c r="EER113" s="420"/>
      <c r="EES113" s="420"/>
      <c r="EET113" s="420"/>
      <c r="EEU113" s="420"/>
      <c r="EEV113" s="420"/>
      <c r="EEW113" s="420"/>
      <c r="EEX113" s="420"/>
      <c r="EEY113" s="420"/>
      <c r="EEZ113" s="420"/>
      <c r="EFA113" s="420"/>
      <c r="EFB113" s="420"/>
      <c r="EFC113" s="420"/>
      <c r="EFD113" s="420"/>
      <c r="EFE113" s="420"/>
      <c r="EFF113" s="420"/>
      <c r="EFG113" s="420"/>
      <c r="EFH113" s="420"/>
      <c r="EFI113" s="420"/>
      <c r="EFJ113" s="420"/>
      <c r="EFK113" s="420"/>
      <c r="EFL113" s="420"/>
      <c r="EFM113" s="420"/>
      <c r="EFN113" s="420"/>
      <c r="EFO113" s="420"/>
      <c r="EFP113" s="420"/>
      <c r="EFQ113" s="420"/>
      <c r="EFR113" s="420"/>
      <c r="EFS113" s="420"/>
      <c r="EFT113" s="420"/>
      <c r="EFU113" s="420"/>
      <c r="EFV113" s="420"/>
      <c r="EFW113" s="420"/>
      <c r="EFX113" s="420"/>
      <c r="EFY113" s="420"/>
      <c r="EFZ113" s="420"/>
      <c r="EGA113" s="420"/>
      <c r="EGB113" s="420"/>
      <c r="EGC113" s="420"/>
      <c r="EGD113" s="420"/>
      <c r="EGE113" s="420"/>
      <c r="EGF113" s="420"/>
      <c r="EGG113" s="420"/>
      <c r="EGH113" s="420"/>
      <c r="EGI113" s="420"/>
      <c r="EGJ113" s="420"/>
      <c r="EGK113" s="420"/>
      <c r="EGL113" s="420"/>
      <c r="EGM113" s="420"/>
      <c r="EGN113" s="420"/>
      <c r="EGO113" s="420"/>
      <c r="EGP113" s="420"/>
      <c r="EGQ113" s="420"/>
      <c r="EGR113" s="420"/>
      <c r="EGS113" s="420"/>
      <c r="EGT113" s="420"/>
      <c r="EGU113" s="420"/>
      <c r="EGV113" s="420"/>
      <c r="EGW113" s="420"/>
      <c r="EGX113" s="420"/>
      <c r="EGY113" s="420"/>
      <c r="EGZ113" s="420"/>
      <c r="EHA113" s="420"/>
      <c r="EHB113" s="420"/>
      <c r="EHC113" s="420"/>
      <c r="EHD113" s="420"/>
      <c r="EHE113" s="420"/>
      <c r="EHF113" s="420"/>
      <c r="EHG113" s="420"/>
      <c r="EHH113" s="420"/>
      <c r="EHI113" s="420"/>
      <c r="EHJ113" s="420"/>
      <c r="EHK113" s="420"/>
      <c r="EHL113" s="420"/>
      <c r="EHM113" s="420"/>
      <c r="EHN113" s="420"/>
      <c r="EHO113" s="420"/>
      <c r="EHP113" s="420"/>
      <c r="EHQ113" s="420"/>
      <c r="EHR113" s="420"/>
      <c r="EHS113" s="420"/>
      <c r="EHT113" s="420"/>
      <c r="EHU113" s="420"/>
      <c r="EHV113" s="420"/>
      <c r="EHW113" s="420"/>
      <c r="EHX113" s="420"/>
      <c r="EHY113" s="420"/>
      <c r="EHZ113" s="420"/>
      <c r="EIA113" s="420"/>
      <c r="EIB113" s="420"/>
      <c r="EIC113" s="420"/>
      <c r="EID113" s="420"/>
      <c r="EIE113" s="420"/>
      <c r="EIF113" s="420"/>
      <c r="EIG113" s="420"/>
      <c r="EIH113" s="420"/>
      <c r="EII113" s="420"/>
      <c r="EIJ113" s="420"/>
      <c r="EIK113" s="420"/>
      <c r="EIL113" s="420"/>
      <c r="EIM113" s="420"/>
      <c r="EIN113" s="420"/>
      <c r="EIO113" s="420"/>
      <c r="EIP113" s="420"/>
      <c r="EIQ113" s="420"/>
      <c r="EIR113" s="420"/>
      <c r="EIS113" s="420"/>
      <c r="EIT113" s="420"/>
      <c r="EIU113" s="420"/>
      <c r="EIV113" s="420"/>
      <c r="EIW113" s="420"/>
      <c r="EIX113" s="420"/>
      <c r="EIY113" s="420"/>
      <c r="EIZ113" s="420"/>
      <c r="EJA113" s="420"/>
      <c r="EJB113" s="420"/>
      <c r="EJC113" s="420"/>
      <c r="EJD113" s="420"/>
      <c r="EJE113" s="420"/>
      <c r="EJF113" s="420"/>
      <c r="EJG113" s="420"/>
      <c r="EJH113" s="420"/>
      <c r="EJI113" s="420"/>
      <c r="EJJ113" s="420"/>
      <c r="EJK113" s="420"/>
      <c r="EJL113" s="420"/>
      <c r="EJM113" s="420"/>
      <c r="EJN113" s="420"/>
      <c r="EJO113" s="420"/>
      <c r="EJP113" s="420"/>
      <c r="EJQ113" s="420"/>
      <c r="EJR113" s="420"/>
      <c r="EJS113" s="420"/>
      <c r="EJT113" s="420"/>
      <c r="EJU113" s="420"/>
      <c r="EJV113" s="420"/>
      <c r="EJW113" s="420"/>
      <c r="EJX113" s="420"/>
      <c r="EJY113" s="420"/>
      <c r="EJZ113" s="420"/>
      <c r="EKA113" s="420"/>
      <c r="EKB113" s="420"/>
      <c r="EKC113" s="420"/>
      <c r="EKD113" s="420"/>
      <c r="EKE113" s="420"/>
      <c r="EKF113" s="420"/>
      <c r="EKG113" s="420"/>
      <c r="EKH113" s="420"/>
      <c r="EKI113" s="420"/>
      <c r="EKJ113" s="420"/>
      <c r="EKK113" s="420"/>
      <c r="EKL113" s="420"/>
      <c r="EKM113" s="420"/>
      <c r="EKN113" s="420"/>
      <c r="EKO113" s="420"/>
      <c r="EKP113" s="420"/>
      <c r="EKQ113" s="420"/>
      <c r="EKR113" s="420"/>
      <c r="EKS113" s="420"/>
      <c r="EKT113" s="420"/>
      <c r="EKU113" s="420"/>
      <c r="EKV113" s="420"/>
      <c r="EKW113" s="420"/>
      <c r="EKX113" s="420"/>
      <c r="EKY113" s="420"/>
      <c r="EKZ113" s="420"/>
      <c r="ELA113" s="420"/>
      <c r="ELB113" s="420"/>
      <c r="ELC113" s="420"/>
      <c r="ELD113" s="420"/>
      <c r="ELE113" s="420"/>
      <c r="ELF113" s="420"/>
      <c r="ELG113" s="420"/>
      <c r="ELH113" s="420"/>
      <c r="ELI113" s="420"/>
      <c r="ELJ113" s="420"/>
      <c r="ELK113" s="420"/>
      <c r="ELL113" s="420"/>
      <c r="ELM113" s="420"/>
      <c r="ELN113" s="420"/>
      <c r="ELO113" s="420"/>
      <c r="ELP113" s="420"/>
      <c r="ELQ113" s="420"/>
      <c r="ELR113" s="420"/>
      <c r="ELS113" s="420"/>
      <c r="ELT113" s="420"/>
      <c r="ELU113" s="420"/>
      <c r="ELV113" s="420"/>
      <c r="ELW113" s="420"/>
      <c r="ELX113" s="420"/>
      <c r="ELY113" s="420"/>
      <c r="ELZ113" s="420"/>
      <c r="EMA113" s="420"/>
      <c r="EMB113" s="420"/>
      <c r="EMC113" s="420"/>
      <c r="EMD113" s="420"/>
      <c r="EME113" s="420"/>
      <c r="EMF113" s="420"/>
      <c r="EMG113" s="420"/>
      <c r="EMH113" s="420"/>
      <c r="EMI113" s="420"/>
      <c r="EMJ113" s="420"/>
      <c r="EMK113" s="420"/>
      <c r="EML113" s="420"/>
      <c r="EMM113" s="420"/>
      <c r="EMN113" s="420"/>
      <c r="EMO113" s="420"/>
      <c r="EMP113" s="420"/>
      <c r="EMQ113" s="420"/>
      <c r="EMR113" s="420"/>
      <c r="EMS113" s="420"/>
      <c r="EMT113" s="420"/>
      <c r="EMU113" s="420"/>
      <c r="EMV113" s="420"/>
      <c r="EMW113" s="420"/>
      <c r="EMX113" s="420"/>
      <c r="EMY113" s="420"/>
      <c r="EMZ113" s="420"/>
      <c r="ENA113" s="420"/>
      <c r="ENB113" s="420"/>
      <c r="ENC113" s="420"/>
      <c r="END113" s="420"/>
      <c r="ENE113" s="420"/>
      <c r="ENF113" s="420"/>
      <c r="ENG113" s="420"/>
      <c r="ENH113" s="420"/>
      <c r="ENI113" s="420"/>
      <c r="ENJ113" s="420"/>
      <c r="ENK113" s="420"/>
      <c r="ENL113" s="420"/>
      <c r="ENM113" s="420"/>
      <c r="ENN113" s="420"/>
      <c r="ENO113" s="420"/>
      <c r="ENP113" s="420"/>
      <c r="ENQ113" s="420"/>
      <c r="ENR113" s="420"/>
      <c r="ENS113" s="420"/>
      <c r="ENT113" s="420"/>
      <c r="ENU113" s="420"/>
      <c r="ENV113" s="420"/>
      <c r="ENW113" s="420"/>
      <c r="ENX113" s="420"/>
      <c r="ENY113" s="420"/>
      <c r="ENZ113" s="420"/>
      <c r="EOA113" s="420"/>
      <c r="EOB113" s="420"/>
      <c r="EOC113" s="420"/>
      <c r="EOD113" s="420"/>
      <c r="EOE113" s="420"/>
      <c r="EOF113" s="420"/>
      <c r="EOG113" s="420"/>
      <c r="EOH113" s="420"/>
      <c r="EOI113" s="420"/>
      <c r="EOJ113" s="420"/>
      <c r="EOK113" s="420"/>
      <c r="EOL113" s="420"/>
      <c r="EOM113" s="420"/>
      <c r="EON113" s="420"/>
      <c r="EOO113" s="420"/>
      <c r="EOP113" s="420"/>
      <c r="EOQ113" s="420"/>
      <c r="EOR113" s="420"/>
      <c r="EOS113" s="420"/>
      <c r="EOT113" s="420"/>
      <c r="EOU113" s="420"/>
      <c r="EOV113" s="420"/>
      <c r="EOW113" s="420"/>
      <c r="EOX113" s="420"/>
      <c r="EOY113" s="420"/>
      <c r="EOZ113" s="420"/>
      <c r="EPA113" s="420"/>
      <c r="EPB113" s="420"/>
      <c r="EPC113" s="420"/>
      <c r="EPD113" s="420"/>
      <c r="EPE113" s="420"/>
      <c r="EPF113" s="420"/>
      <c r="EPG113" s="420"/>
      <c r="EPH113" s="420"/>
      <c r="EPI113" s="420"/>
      <c r="EPJ113" s="420"/>
      <c r="EPK113" s="420"/>
      <c r="EPL113" s="420"/>
      <c r="EPM113" s="420"/>
      <c r="EPN113" s="420"/>
      <c r="EPO113" s="420"/>
      <c r="EPP113" s="420"/>
      <c r="EPQ113" s="420"/>
      <c r="EPR113" s="420"/>
      <c r="EPS113" s="420"/>
      <c r="EPT113" s="420"/>
      <c r="EPU113" s="420"/>
      <c r="EPV113" s="420"/>
      <c r="EPW113" s="420"/>
      <c r="EPX113" s="420"/>
      <c r="EPY113" s="420"/>
      <c r="EPZ113" s="420"/>
      <c r="EQA113" s="420"/>
      <c r="EQB113" s="420"/>
      <c r="EQC113" s="420"/>
      <c r="EQD113" s="420"/>
      <c r="EQE113" s="420"/>
      <c r="EQF113" s="420"/>
      <c r="EQG113" s="420"/>
      <c r="EQH113" s="420"/>
      <c r="EQI113" s="420"/>
      <c r="EQJ113" s="420"/>
      <c r="EQK113" s="420"/>
      <c r="EQL113" s="420"/>
      <c r="EQM113" s="420"/>
      <c r="EQN113" s="420"/>
      <c r="EQO113" s="420"/>
      <c r="EQP113" s="420"/>
      <c r="EQQ113" s="420"/>
      <c r="EQR113" s="420"/>
      <c r="EQS113" s="420"/>
      <c r="EQT113" s="420"/>
      <c r="EQU113" s="420"/>
      <c r="EQV113" s="420"/>
      <c r="EQW113" s="420"/>
      <c r="EQX113" s="420"/>
      <c r="EQY113" s="420"/>
      <c r="EQZ113" s="420"/>
      <c r="ERA113" s="420"/>
      <c r="ERB113" s="420"/>
      <c r="ERC113" s="420"/>
      <c r="ERD113" s="420"/>
      <c r="ERE113" s="420"/>
      <c r="ERF113" s="420"/>
      <c r="ERG113" s="420"/>
      <c r="ERH113" s="420"/>
      <c r="ERI113" s="420"/>
      <c r="ERJ113" s="420"/>
      <c r="ERK113" s="420"/>
      <c r="ERL113" s="420"/>
      <c r="ERM113" s="420"/>
      <c r="ERN113" s="420"/>
      <c r="ERO113" s="420"/>
      <c r="ERP113" s="420"/>
      <c r="ERQ113" s="420"/>
      <c r="ERR113" s="420"/>
      <c r="ERS113" s="420"/>
      <c r="ERT113" s="420"/>
      <c r="ERU113" s="420"/>
      <c r="ERV113" s="420"/>
      <c r="ERW113" s="420"/>
      <c r="ERX113" s="420"/>
      <c r="ERY113" s="420"/>
      <c r="ERZ113" s="420"/>
      <c r="ESA113" s="420"/>
      <c r="ESB113" s="420"/>
      <c r="ESC113" s="420"/>
      <c r="ESD113" s="420"/>
      <c r="ESE113" s="420"/>
      <c r="ESF113" s="420"/>
      <c r="ESG113" s="420"/>
      <c r="ESH113" s="420"/>
      <c r="ESI113" s="420"/>
      <c r="ESJ113" s="420"/>
      <c r="ESK113" s="420"/>
      <c r="ESL113" s="420"/>
      <c r="ESM113" s="420"/>
      <c r="ESN113" s="420"/>
      <c r="ESO113" s="420"/>
      <c r="ESP113" s="420"/>
      <c r="ESQ113" s="420"/>
      <c r="ESR113" s="420"/>
      <c r="ESS113" s="420"/>
      <c r="EST113" s="420"/>
      <c r="ESU113" s="420"/>
      <c r="ESV113" s="420"/>
      <c r="ESW113" s="420"/>
      <c r="ESX113" s="420"/>
      <c r="ESY113" s="420"/>
      <c r="ESZ113" s="420"/>
      <c r="ETA113" s="420"/>
      <c r="ETB113" s="420"/>
      <c r="ETC113" s="420"/>
      <c r="ETD113" s="420"/>
      <c r="ETE113" s="420"/>
      <c r="ETF113" s="420"/>
      <c r="ETG113" s="420"/>
      <c r="ETH113" s="420"/>
      <c r="ETI113" s="420"/>
      <c r="ETJ113" s="420"/>
      <c r="ETK113" s="420"/>
      <c r="ETL113" s="420"/>
      <c r="ETM113" s="420"/>
      <c r="ETN113" s="420"/>
      <c r="ETO113" s="420"/>
      <c r="ETP113" s="420"/>
      <c r="ETQ113" s="420"/>
      <c r="ETR113" s="420"/>
      <c r="ETS113" s="420"/>
      <c r="ETT113" s="420"/>
      <c r="ETU113" s="420"/>
      <c r="ETV113" s="420"/>
      <c r="ETW113" s="420"/>
      <c r="ETX113" s="420"/>
      <c r="ETY113" s="420"/>
      <c r="ETZ113" s="420"/>
      <c r="EUA113" s="420"/>
      <c r="EUB113" s="420"/>
      <c r="EUC113" s="420"/>
      <c r="EUD113" s="420"/>
      <c r="EUE113" s="420"/>
      <c r="EUF113" s="420"/>
      <c r="EUG113" s="420"/>
      <c r="EUH113" s="420"/>
      <c r="EUI113" s="420"/>
      <c r="EUJ113" s="420"/>
      <c r="EUK113" s="420"/>
      <c r="EUL113" s="420"/>
      <c r="EUM113" s="420"/>
      <c r="EUN113" s="420"/>
      <c r="EUO113" s="420"/>
      <c r="EUP113" s="420"/>
      <c r="EUQ113" s="420"/>
      <c r="EUR113" s="420"/>
      <c r="EUS113" s="420"/>
      <c r="EUT113" s="420"/>
      <c r="EUU113" s="420"/>
      <c r="EUV113" s="420"/>
      <c r="EUW113" s="420"/>
      <c r="EUX113" s="420"/>
      <c r="EUY113" s="420"/>
      <c r="EUZ113" s="420"/>
      <c r="EVA113" s="420"/>
      <c r="EVB113" s="420"/>
      <c r="EVC113" s="420"/>
      <c r="EVD113" s="420"/>
      <c r="EVE113" s="420"/>
      <c r="EVF113" s="420"/>
      <c r="EVG113" s="420"/>
      <c r="EVH113" s="420"/>
      <c r="EVI113" s="420"/>
      <c r="EVJ113" s="420"/>
      <c r="EVK113" s="420"/>
      <c r="EVL113" s="420"/>
      <c r="EVM113" s="420"/>
      <c r="EVN113" s="420"/>
      <c r="EVO113" s="420"/>
      <c r="EVP113" s="420"/>
      <c r="EVQ113" s="420"/>
      <c r="EVR113" s="420"/>
      <c r="EVS113" s="420"/>
      <c r="EVT113" s="420"/>
      <c r="EVU113" s="420"/>
      <c r="EVV113" s="420"/>
      <c r="EVW113" s="420"/>
      <c r="EVX113" s="420"/>
      <c r="EVY113" s="420"/>
      <c r="EVZ113" s="420"/>
      <c r="EWA113" s="420"/>
      <c r="EWB113" s="420"/>
      <c r="EWC113" s="420"/>
      <c r="EWD113" s="420"/>
      <c r="EWE113" s="420"/>
      <c r="EWF113" s="420"/>
      <c r="EWG113" s="420"/>
      <c r="EWH113" s="420"/>
      <c r="EWI113" s="420"/>
      <c r="EWJ113" s="420"/>
      <c r="EWK113" s="420"/>
      <c r="EWL113" s="420"/>
      <c r="EWM113" s="420"/>
      <c r="EWN113" s="420"/>
      <c r="EWO113" s="420"/>
      <c r="EWP113" s="420"/>
      <c r="EWQ113" s="420"/>
      <c r="EWR113" s="420"/>
      <c r="EWS113" s="420"/>
      <c r="EWT113" s="420"/>
      <c r="EWU113" s="420"/>
      <c r="EWV113" s="420"/>
      <c r="EWW113" s="420"/>
      <c r="EWX113" s="420"/>
      <c r="EWY113" s="420"/>
      <c r="EWZ113" s="420"/>
      <c r="EXA113" s="420"/>
      <c r="EXB113" s="420"/>
      <c r="EXC113" s="420"/>
      <c r="EXD113" s="420"/>
      <c r="EXE113" s="420"/>
      <c r="EXF113" s="420"/>
      <c r="EXG113" s="420"/>
      <c r="EXH113" s="420"/>
      <c r="EXI113" s="420"/>
      <c r="EXJ113" s="420"/>
      <c r="EXK113" s="420"/>
      <c r="EXL113" s="420"/>
      <c r="EXM113" s="420"/>
      <c r="EXN113" s="420"/>
      <c r="EXO113" s="420"/>
      <c r="EXP113" s="420"/>
      <c r="EXQ113" s="420"/>
      <c r="EXR113" s="420"/>
      <c r="EXS113" s="420"/>
      <c r="EXT113" s="420"/>
      <c r="EXU113" s="420"/>
      <c r="EXV113" s="420"/>
      <c r="EXW113" s="420"/>
      <c r="EXX113" s="420"/>
      <c r="EXY113" s="420"/>
      <c r="EXZ113" s="420"/>
      <c r="EYA113" s="420"/>
      <c r="EYB113" s="420"/>
      <c r="EYC113" s="420"/>
      <c r="EYD113" s="420"/>
      <c r="EYE113" s="420"/>
      <c r="EYF113" s="420"/>
      <c r="EYG113" s="420"/>
      <c r="EYH113" s="420"/>
      <c r="EYI113" s="420"/>
      <c r="EYJ113" s="420"/>
      <c r="EYK113" s="420"/>
      <c r="EYL113" s="420"/>
      <c r="EYM113" s="420"/>
      <c r="EYN113" s="420"/>
      <c r="EYO113" s="420"/>
      <c r="EYP113" s="420"/>
      <c r="EYQ113" s="420"/>
      <c r="EYR113" s="420"/>
      <c r="EYS113" s="420"/>
      <c r="EYT113" s="420"/>
      <c r="EYU113" s="420"/>
      <c r="EYV113" s="420"/>
      <c r="EYW113" s="420"/>
      <c r="EYX113" s="420"/>
      <c r="EYY113" s="420"/>
      <c r="EYZ113" s="420"/>
      <c r="EZA113" s="420"/>
      <c r="EZB113" s="420"/>
      <c r="EZC113" s="420"/>
      <c r="EZD113" s="420"/>
      <c r="EZE113" s="420"/>
      <c r="EZF113" s="420"/>
      <c r="EZG113" s="420"/>
      <c r="EZH113" s="420"/>
      <c r="EZI113" s="420"/>
      <c r="EZJ113" s="420"/>
      <c r="EZK113" s="420"/>
      <c r="EZL113" s="420"/>
      <c r="EZM113" s="420"/>
      <c r="EZN113" s="420"/>
      <c r="EZO113" s="420"/>
      <c r="EZP113" s="420"/>
      <c r="EZQ113" s="420"/>
      <c r="EZR113" s="420"/>
      <c r="EZS113" s="420"/>
      <c r="EZT113" s="420"/>
      <c r="EZU113" s="420"/>
      <c r="EZV113" s="420"/>
      <c r="EZW113" s="420"/>
      <c r="EZX113" s="420"/>
      <c r="EZY113" s="420"/>
      <c r="EZZ113" s="420"/>
      <c r="FAA113" s="420"/>
      <c r="FAB113" s="420"/>
      <c r="FAC113" s="420"/>
      <c r="FAD113" s="420"/>
      <c r="FAE113" s="420"/>
      <c r="FAF113" s="420"/>
      <c r="FAG113" s="420"/>
      <c r="FAH113" s="420"/>
      <c r="FAI113" s="420"/>
      <c r="FAJ113" s="420"/>
      <c r="FAK113" s="420"/>
      <c r="FAL113" s="420"/>
      <c r="FAM113" s="420"/>
      <c r="FAN113" s="420"/>
      <c r="FAO113" s="420"/>
      <c r="FAP113" s="420"/>
      <c r="FAQ113" s="420"/>
      <c r="FAR113" s="420"/>
      <c r="FAS113" s="420"/>
      <c r="FAT113" s="420"/>
      <c r="FAU113" s="420"/>
      <c r="FAV113" s="420"/>
      <c r="FAW113" s="420"/>
      <c r="FAX113" s="420"/>
      <c r="FAY113" s="420"/>
      <c r="FAZ113" s="420"/>
      <c r="FBA113" s="420"/>
      <c r="FBB113" s="420"/>
      <c r="FBC113" s="420"/>
      <c r="FBD113" s="420"/>
      <c r="FBE113" s="420"/>
      <c r="FBF113" s="420"/>
      <c r="FBG113" s="420"/>
      <c r="FBH113" s="420"/>
      <c r="FBI113" s="420"/>
      <c r="FBJ113" s="420"/>
      <c r="FBK113" s="420"/>
      <c r="FBL113" s="420"/>
      <c r="FBM113" s="420"/>
      <c r="FBN113" s="420"/>
      <c r="FBO113" s="420"/>
      <c r="FBP113" s="420"/>
      <c r="FBQ113" s="420"/>
      <c r="FBR113" s="420"/>
      <c r="FBS113" s="420"/>
      <c r="FBT113" s="420"/>
      <c r="FBU113" s="420"/>
      <c r="FBV113" s="420"/>
      <c r="FBW113" s="420"/>
      <c r="FBX113" s="420"/>
      <c r="FBY113" s="420"/>
      <c r="FBZ113" s="420"/>
      <c r="FCA113" s="420"/>
      <c r="FCB113" s="420"/>
      <c r="FCC113" s="420"/>
      <c r="FCD113" s="420"/>
      <c r="FCE113" s="420"/>
      <c r="FCF113" s="420"/>
      <c r="FCG113" s="420"/>
      <c r="FCH113" s="420"/>
      <c r="FCI113" s="420"/>
      <c r="FCJ113" s="420"/>
      <c r="FCK113" s="420"/>
      <c r="FCL113" s="420"/>
      <c r="FCM113" s="420"/>
      <c r="FCN113" s="420"/>
      <c r="FCO113" s="420"/>
      <c r="FCP113" s="420"/>
      <c r="FCQ113" s="420"/>
      <c r="FCR113" s="420"/>
      <c r="FCS113" s="420"/>
      <c r="FCT113" s="420"/>
      <c r="FCU113" s="420"/>
      <c r="FCV113" s="420"/>
      <c r="FCW113" s="420"/>
      <c r="FCX113" s="420"/>
      <c r="FCY113" s="420"/>
      <c r="FCZ113" s="420"/>
      <c r="FDA113" s="420"/>
      <c r="FDB113" s="420"/>
      <c r="FDC113" s="420"/>
      <c r="FDD113" s="420"/>
      <c r="FDE113" s="420"/>
      <c r="FDF113" s="420"/>
      <c r="FDG113" s="420"/>
      <c r="FDH113" s="420"/>
      <c r="FDI113" s="420"/>
      <c r="FDJ113" s="420"/>
      <c r="FDK113" s="420"/>
      <c r="FDL113" s="420"/>
      <c r="FDM113" s="420"/>
      <c r="FDN113" s="420"/>
      <c r="FDO113" s="420"/>
      <c r="FDP113" s="420"/>
      <c r="FDQ113" s="420"/>
      <c r="FDR113" s="420"/>
      <c r="FDS113" s="420"/>
      <c r="FDT113" s="420"/>
      <c r="FDU113" s="420"/>
      <c r="FDV113" s="420"/>
      <c r="FDW113" s="420"/>
      <c r="FDX113" s="420"/>
      <c r="FDY113" s="420"/>
      <c r="FDZ113" s="420"/>
      <c r="FEA113" s="420"/>
      <c r="FEB113" s="420"/>
      <c r="FEC113" s="420"/>
      <c r="FED113" s="420"/>
      <c r="FEE113" s="420"/>
      <c r="FEF113" s="420"/>
      <c r="FEG113" s="420"/>
      <c r="FEH113" s="420"/>
      <c r="FEI113" s="420"/>
      <c r="FEJ113" s="420"/>
      <c r="FEK113" s="420"/>
      <c r="FEL113" s="420"/>
      <c r="FEM113" s="420"/>
      <c r="FEN113" s="420"/>
      <c r="FEO113" s="420"/>
      <c r="FEP113" s="420"/>
      <c r="FEQ113" s="420"/>
      <c r="FER113" s="420"/>
      <c r="FES113" s="420"/>
      <c r="FET113" s="420"/>
      <c r="FEU113" s="420"/>
      <c r="FEV113" s="420"/>
      <c r="FEW113" s="420"/>
      <c r="FEX113" s="420"/>
      <c r="FEY113" s="420"/>
      <c r="FEZ113" s="420"/>
      <c r="FFA113" s="420"/>
      <c r="FFB113" s="420"/>
      <c r="FFC113" s="420"/>
      <c r="FFD113" s="420"/>
      <c r="FFE113" s="420"/>
      <c r="FFF113" s="420"/>
      <c r="FFG113" s="420"/>
      <c r="FFH113" s="420"/>
      <c r="FFI113" s="420"/>
      <c r="FFJ113" s="420"/>
      <c r="FFK113" s="420"/>
      <c r="FFL113" s="420"/>
      <c r="FFM113" s="420"/>
      <c r="FFN113" s="420"/>
      <c r="FFO113" s="420"/>
      <c r="FFP113" s="420"/>
      <c r="FFQ113" s="420"/>
      <c r="FFR113" s="420"/>
      <c r="FFS113" s="420"/>
      <c r="FFT113" s="420"/>
      <c r="FFU113" s="420"/>
      <c r="FFV113" s="420"/>
      <c r="FFW113" s="420"/>
      <c r="FFX113" s="420"/>
      <c r="FFY113" s="420"/>
      <c r="FFZ113" s="420"/>
      <c r="FGA113" s="420"/>
      <c r="FGB113" s="420"/>
      <c r="FGC113" s="420"/>
      <c r="FGD113" s="420"/>
      <c r="FGE113" s="420"/>
      <c r="FGF113" s="420"/>
      <c r="FGG113" s="420"/>
      <c r="FGH113" s="420"/>
      <c r="FGI113" s="420"/>
      <c r="FGJ113" s="420"/>
      <c r="FGK113" s="420"/>
      <c r="FGL113" s="420"/>
      <c r="FGM113" s="420"/>
      <c r="FGN113" s="420"/>
      <c r="FGO113" s="420"/>
      <c r="FGP113" s="420"/>
      <c r="FGQ113" s="420"/>
      <c r="FGR113" s="420"/>
      <c r="FGS113" s="420"/>
      <c r="FGT113" s="420"/>
      <c r="FGU113" s="420"/>
      <c r="FGV113" s="420"/>
      <c r="FGW113" s="420"/>
      <c r="FGX113" s="420"/>
      <c r="FGY113" s="420"/>
      <c r="FGZ113" s="420"/>
      <c r="FHA113" s="420"/>
      <c r="FHB113" s="420"/>
      <c r="FHC113" s="420"/>
      <c r="FHD113" s="420"/>
      <c r="FHE113" s="420"/>
      <c r="FHF113" s="420"/>
      <c r="FHG113" s="420"/>
      <c r="FHH113" s="420"/>
      <c r="FHI113" s="420"/>
      <c r="FHJ113" s="420"/>
      <c r="FHK113" s="420"/>
      <c r="FHL113" s="420"/>
      <c r="FHM113" s="420"/>
      <c r="FHN113" s="420"/>
      <c r="FHO113" s="420"/>
      <c r="FHP113" s="420"/>
      <c r="FHQ113" s="420"/>
      <c r="FHR113" s="420"/>
      <c r="FHS113" s="420"/>
      <c r="FHT113" s="420"/>
      <c r="FHU113" s="420"/>
      <c r="FHV113" s="420"/>
      <c r="FHW113" s="420"/>
      <c r="FHX113" s="420"/>
      <c r="FHY113" s="420"/>
      <c r="FHZ113" s="420"/>
      <c r="FIA113" s="420"/>
      <c r="FIB113" s="420"/>
      <c r="FIC113" s="420"/>
      <c r="FID113" s="420"/>
      <c r="FIE113" s="420"/>
      <c r="FIF113" s="420"/>
      <c r="FIG113" s="420"/>
      <c r="FIH113" s="420"/>
      <c r="FII113" s="420"/>
      <c r="FIJ113" s="420"/>
      <c r="FIK113" s="420"/>
      <c r="FIL113" s="420"/>
      <c r="FIM113" s="420"/>
      <c r="FIN113" s="420"/>
      <c r="FIO113" s="420"/>
      <c r="FIP113" s="420"/>
      <c r="FIQ113" s="420"/>
      <c r="FIR113" s="420"/>
      <c r="FIS113" s="420"/>
      <c r="FIT113" s="420"/>
      <c r="FIU113" s="420"/>
      <c r="FIV113" s="420"/>
      <c r="FIW113" s="420"/>
      <c r="FIX113" s="420"/>
      <c r="FIY113" s="420"/>
      <c r="FIZ113" s="420"/>
      <c r="FJA113" s="420"/>
      <c r="FJB113" s="420"/>
      <c r="FJC113" s="420"/>
      <c r="FJD113" s="420"/>
      <c r="FJE113" s="420"/>
      <c r="FJF113" s="420"/>
      <c r="FJG113" s="420"/>
      <c r="FJH113" s="420"/>
      <c r="FJI113" s="420"/>
      <c r="FJJ113" s="420"/>
      <c r="FJK113" s="420"/>
      <c r="FJL113" s="420"/>
      <c r="FJM113" s="420"/>
      <c r="FJN113" s="420"/>
      <c r="FJO113" s="420"/>
      <c r="FJP113" s="420"/>
      <c r="FJQ113" s="420"/>
      <c r="FJR113" s="420"/>
      <c r="FJS113" s="420"/>
      <c r="FJT113" s="420"/>
      <c r="FJU113" s="420"/>
      <c r="FJV113" s="420"/>
      <c r="FJW113" s="420"/>
      <c r="FJX113" s="420"/>
      <c r="FJY113" s="420"/>
      <c r="FJZ113" s="420"/>
      <c r="FKA113" s="420"/>
      <c r="FKB113" s="420"/>
      <c r="FKC113" s="420"/>
      <c r="FKD113" s="420"/>
      <c r="FKE113" s="420"/>
      <c r="FKF113" s="420"/>
      <c r="FKG113" s="420"/>
      <c r="FKH113" s="420"/>
      <c r="FKI113" s="420"/>
      <c r="FKJ113" s="420"/>
      <c r="FKK113" s="420"/>
      <c r="FKL113" s="420"/>
      <c r="FKM113" s="420"/>
      <c r="FKN113" s="420"/>
      <c r="FKO113" s="420"/>
      <c r="FKP113" s="420"/>
      <c r="FKQ113" s="420"/>
      <c r="FKR113" s="420"/>
      <c r="FKS113" s="420"/>
      <c r="FKT113" s="420"/>
      <c r="FKU113" s="420"/>
      <c r="FKV113" s="420"/>
      <c r="FKW113" s="420"/>
      <c r="FKX113" s="420"/>
      <c r="FKY113" s="420"/>
      <c r="FKZ113" s="420"/>
      <c r="FLA113" s="420"/>
      <c r="FLB113" s="420"/>
      <c r="FLC113" s="420"/>
      <c r="FLD113" s="420"/>
      <c r="FLE113" s="420"/>
      <c r="FLF113" s="420"/>
      <c r="FLG113" s="420"/>
      <c r="FLH113" s="420"/>
      <c r="FLI113" s="420"/>
      <c r="FLJ113" s="420"/>
      <c r="FLK113" s="420"/>
      <c r="FLL113" s="420"/>
      <c r="FLM113" s="420"/>
      <c r="FLN113" s="420"/>
      <c r="FLO113" s="420"/>
      <c r="FLP113" s="420"/>
      <c r="FLQ113" s="420"/>
      <c r="FLR113" s="420"/>
      <c r="FLS113" s="420"/>
      <c r="FLT113" s="420"/>
      <c r="FLU113" s="420"/>
      <c r="FLV113" s="420"/>
      <c r="FLW113" s="420"/>
      <c r="FLX113" s="420"/>
      <c r="FLY113" s="420"/>
      <c r="FLZ113" s="420"/>
      <c r="FMA113" s="420"/>
      <c r="FMB113" s="420"/>
      <c r="FMC113" s="420"/>
      <c r="FMD113" s="420"/>
      <c r="FME113" s="420"/>
      <c r="FMF113" s="420"/>
      <c r="FMG113" s="420"/>
      <c r="FMH113" s="420"/>
      <c r="FMI113" s="420"/>
      <c r="FMJ113" s="420"/>
      <c r="FMK113" s="420"/>
      <c r="FML113" s="420"/>
      <c r="FMM113" s="420"/>
      <c r="FMN113" s="420"/>
      <c r="FMO113" s="420"/>
      <c r="FMP113" s="420"/>
      <c r="FMQ113" s="420"/>
      <c r="FMR113" s="420"/>
      <c r="FMS113" s="420"/>
      <c r="FMT113" s="420"/>
      <c r="FMU113" s="420"/>
      <c r="FMV113" s="420"/>
      <c r="FMW113" s="420"/>
      <c r="FMX113" s="420"/>
      <c r="FMY113" s="420"/>
      <c r="FMZ113" s="420"/>
      <c r="FNA113" s="420"/>
      <c r="FNB113" s="420"/>
      <c r="FNC113" s="420"/>
      <c r="FND113" s="420"/>
      <c r="FNE113" s="420"/>
      <c r="FNF113" s="420"/>
      <c r="FNG113" s="420"/>
      <c r="FNH113" s="420"/>
      <c r="FNI113" s="420"/>
      <c r="FNJ113" s="420"/>
      <c r="FNK113" s="420"/>
      <c r="FNL113" s="420"/>
      <c r="FNM113" s="420"/>
      <c r="FNN113" s="420"/>
      <c r="FNO113" s="420"/>
      <c r="FNP113" s="420"/>
      <c r="FNQ113" s="420"/>
      <c r="FNR113" s="420"/>
      <c r="FNS113" s="420"/>
      <c r="FNT113" s="420"/>
      <c r="FNU113" s="420"/>
      <c r="FNV113" s="420"/>
      <c r="FNW113" s="420"/>
      <c r="FNX113" s="420"/>
      <c r="FNY113" s="420"/>
      <c r="FNZ113" s="420"/>
      <c r="FOA113" s="420"/>
      <c r="FOB113" s="420"/>
      <c r="FOC113" s="420"/>
      <c r="FOD113" s="420"/>
      <c r="FOE113" s="420"/>
      <c r="FOF113" s="420"/>
      <c r="FOG113" s="420"/>
      <c r="FOH113" s="420"/>
      <c r="FOI113" s="420"/>
      <c r="FOJ113" s="420"/>
      <c r="FOK113" s="420"/>
      <c r="FOL113" s="420"/>
      <c r="FOM113" s="420"/>
      <c r="FON113" s="420"/>
      <c r="FOO113" s="420"/>
      <c r="FOP113" s="420"/>
      <c r="FOQ113" s="420"/>
      <c r="FOR113" s="420"/>
      <c r="FOS113" s="420"/>
      <c r="FOT113" s="420"/>
      <c r="FOU113" s="420"/>
      <c r="FOV113" s="420"/>
      <c r="FOW113" s="420"/>
      <c r="FOX113" s="420"/>
      <c r="FOY113" s="420"/>
      <c r="FOZ113" s="420"/>
      <c r="FPA113" s="420"/>
      <c r="FPB113" s="420"/>
      <c r="FPC113" s="420"/>
      <c r="FPD113" s="420"/>
      <c r="FPE113" s="420"/>
      <c r="FPF113" s="420"/>
      <c r="FPG113" s="420"/>
      <c r="FPH113" s="420"/>
      <c r="FPI113" s="420"/>
      <c r="FPJ113" s="420"/>
      <c r="FPK113" s="420"/>
      <c r="FPL113" s="420"/>
      <c r="FPM113" s="420"/>
      <c r="FPN113" s="420"/>
      <c r="FPO113" s="420"/>
      <c r="FPP113" s="420"/>
      <c r="FPQ113" s="420"/>
      <c r="FPR113" s="420"/>
      <c r="FPS113" s="420"/>
      <c r="FPT113" s="420"/>
      <c r="FPU113" s="420"/>
      <c r="FPV113" s="420"/>
      <c r="FPW113" s="420"/>
      <c r="FPX113" s="420"/>
      <c r="FPY113" s="420"/>
      <c r="FPZ113" s="420"/>
      <c r="FQA113" s="420"/>
      <c r="FQB113" s="420"/>
      <c r="FQC113" s="420"/>
      <c r="FQD113" s="420"/>
      <c r="FQE113" s="420"/>
      <c r="FQF113" s="420"/>
      <c r="FQG113" s="420"/>
      <c r="FQH113" s="420"/>
      <c r="FQI113" s="420"/>
      <c r="FQJ113" s="420"/>
      <c r="FQK113" s="420"/>
      <c r="FQL113" s="420"/>
      <c r="FQM113" s="420"/>
      <c r="FQN113" s="420"/>
      <c r="FQO113" s="420"/>
      <c r="FQP113" s="420"/>
      <c r="FQQ113" s="420"/>
      <c r="FQR113" s="420"/>
      <c r="FQS113" s="420"/>
      <c r="FQT113" s="420"/>
      <c r="FQU113" s="420"/>
      <c r="FQV113" s="420"/>
      <c r="FQW113" s="420"/>
      <c r="FQX113" s="420"/>
      <c r="FQY113" s="420"/>
      <c r="FQZ113" s="420"/>
      <c r="FRA113" s="420"/>
      <c r="FRB113" s="420"/>
      <c r="FRC113" s="420"/>
      <c r="FRD113" s="420"/>
      <c r="FRE113" s="420"/>
      <c r="FRF113" s="420"/>
      <c r="FRG113" s="420"/>
      <c r="FRH113" s="420"/>
      <c r="FRI113" s="420"/>
      <c r="FRJ113" s="420"/>
      <c r="FRK113" s="420"/>
      <c r="FRL113" s="420"/>
      <c r="FRM113" s="420"/>
      <c r="FRN113" s="420"/>
      <c r="FRO113" s="420"/>
      <c r="FRP113" s="420"/>
      <c r="FRQ113" s="420"/>
      <c r="FRR113" s="420"/>
      <c r="FRS113" s="420"/>
      <c r="FRT113" s="420"/>
      <c r="FRU113" s="420"/>
      <c r="FRV113" s="420"/>
      <c r="FRW113" s="420"/>
      <c r="FRX113" s="420"/>
      <c r="FRY113" s="420"/>
      <c r="FRZ113" s="420"/>
      <c r="FSA113" s="420"/>
      <c r="FSB113" s="420"/>
      <c r="FSC113" s="420"/>
      <c r="FSD113" s="420"/>
      <c r="FSE113" s="420"/>
      <c r="FSF113" s="420"/>
      <c r="FSG113" s="420"/>
      <c r="FSH113" s="420"/>
      <c r="FSI113" s="420"/>
      <c r="FSJ113" s="420"/>
      <c r="FSK113" s="420"/>
      <c r="FSL113" s="420"/>
      <c r="FSM113" s="420"/>
      <c r="FSN113" s="420"/>
      <c r="FSO113" s="420"/>
      <c r="FSP113" s="420"/>
      <c r="FSQ113" s="420"/>
      <c r="FSR113" s="420"/>
      <c r="FSS113" s="420"/>
      <c r="FST113" s="420"/>
      <c r="FSU113" s="420"/>
      <c r="FSV113" s="420"/>
      <c r="FSW113" s="420"/>
      <c r="FSX113" s="420"/>
      <c r="FSY113" s="420"/>
      <c r="FSZ113" s="420"/>
      <c r="FTA113" s="420"/>
      <c r="FTB113" s="420"/>
      <c r="FTC113" s="420"/>
      <c r="FTD113" s="420"/>
      <c r="FTE113" s="420"/>
      <c r="FTF113" s="420"/>
      <c r="FTG113" s="420"/>
      <c r="FTH113" s="420"/>
      <c r="FTI113" s="420"/>
      <c r="FTJ113" s="420"/>
      <c r="FTK113" s="420"/>
      <c r="FTL113" s="420"/>
      <c r="FTM113" s="420"/>
      <c r="FTN113" s="420"/>
      <c r="FTO113" s="420"/>
      <c r="FTP113" s="420"/>
      <c r="FTQ113" s="420"/>
      <c r="FTR113" s="420"/>
      <c r="FTS113" s="420"/>
      <c r="FTT113" s="420"/>
      <c r="FTU113" s="420"/>
      <c r="FTV113" s="420"/>
      <c r="FTW113" s="420"/>
      <c r="FTX113" s="420"/>
      <c r="FTY113" s="420"/>
      <c r="FTZ113" s="420"/>
      <c r="FUA113" s="420"/>
      <c r="FUB113" s="420"/>
      <c r="FUC113" s="420"/>
      <c r="FUD113" s="420"/>
      <c r="FUE113" s="420"/>
      <c r="FUF113" s="420"/>
      <c r="FUG113" s="420"/>
      <c r="FUH113" s="420"/>
      <c r="FUI113" s="420"/>
      <c r="FUJ113" s="420"/>
      <c r="FUK113" s="420"/>
      <c r="FUL113" s="420"/>
      <c r="FUM113" s="420"/>
      <c r="FUN113" s="420"/>
      <c r="FUO113" s="420"/>
      <c r="FUP113" s="420"/>
      <c r="FUQ113" s="420"/>
      <c r="FUR113" s="420"/>
      <c r="FUS113" s="420"/>
      <c r="FUT113" s="420"/>
      <c r="FUU113" s="420"/>
      <c r="FUV113" s="420"/>
      <c r="FUW113" s="420"/>
      <c r="FUX113" s="420"/>
      <c r="FUY113" s="420"/>
      <c r="FUZ113" s="420"/>
      <c r="FVA113" s="420"/>
      <c r="FVB113" s="420"/>
      <c r="FVC113" s="420"/>
      <c r="FVD113" s="420"/>
      <c r="FVE113" s="420"/>
      <c r="FVF113" s="420"/>
      <c r="FVG113" s="420"/>
      <c r="FVH113" s="420"/>
      <c r="FVI113" s="420"/>
      <c r="FVJ113" s="420"/>
      <c r="FVK113" s="420"/>
      <c r="FVL113" s="420"/>
      <c r="FVM113" s="420"/>
      <c r="FVN113" s="420"/>
      <c r="FVO113" s="420"/>
      <c r="FVP113" s="420"/>
      <c r="FVQ113" s="420"/>
      <c r="FVR113" s="420"/>
      <c r="FVS113" s="420"/>
      <c r="FVT113" s="420"/>
      <c r="FVU113" s="420"/>
      <c r="FVV113" s="420"/>
      <c r="FVW113" s="420"/>
      <c r="FVX113" s="420"/>
      <c r="FVY113" s="420"/>
      <c r="FVZ113" s="420"/>
      <c r="FWA113" s="420"/>
      <c r="FWB113" s="420"/>
      <c r="FWC113" s="420"/>
      <c r="FWD113" s="420"/>
      <c r="FWE113" s="420"/>
      <c r="FWF113" s="420"/>
      <c r="FWG113" s="420"/>
      <c r="FWH113" s="420"/>
      <c r="FWI113" s="420"/>
      <c r="FWJ113" s="420"/>
      <c r="FWK113" s="420"/>
      <c r="FWL113" s="420"/>
      <c r="FWM113" s="420"/>
      <c r="FWN113" s="420"/>
      <c r="FWO113" s="420"/>
      <c r="FWP113" s="420"/>
      <c r="FWQ113" s="420"/>
      <c r="FWR113" s="420"/>
      <c r="FWS113" s="420"/>
      <c r="FWT113" s="420"/>
      <c r="FWU113" s="420"/>
      <c r="FWV113" s="420"/>
      <c r="FWW113" s="420"/>
      <c r="FWX113" s="420"/>
      <c r="FWY113" s="420"/>
      <c r="FWZ113" s="420"/>
      <c r="FXA113" s="420"/>
      <c r="FXB113" s="420"/>
      <c r="FXC113" s="420"/>
      <c r="FXD113" s="420"/>
      <c r="FXE113" s="420"/>
      <c r="FXF113" s="420"/>
      <c r="FXG113" s="420"/>
      <c r="FXH113" s="420"/>
      <c r="FXI113" s="420"/>
      <c r="FXJ113" s="420"/>
      <c r="FXK113" s="420"/>
      <c r="FXL113" s="420"/>
      <c r="FXM113" s="420"/>
      <c r="FXN113" s="420"/>
      <c r="FXO113" s="420"/>
      <c r="FXP113" s="420"/>
      <c r="FXQ113" s="420"/>
      <c r="FXR113" s="420"/>
      <c r="FXS113" s="420"/>
      <c r="FXT113" s="420"/>
      <c r="FXU113" s="420"/>
      <c r="FXV113" s="420"/>
      <c r="FXW113" s="420"/>
      <c r="FXX113" s="420"/>
      <c r="FXY113" s="420"/>
      <c r="FXZ113" s="420"/>
      <c r="FYA113" s="420"/>
      <c r="FYB113" s="420"/>
      <c r="FYC113" s="420"/>
      <c r="FYD113" s="420"/>
      <c r="FYE113" s="420"/>
      <c r="FYF113" s="420"/>
      <c r="FYG113" s="420"/>
      <c r="FYH113" s="420"/>
      <c r="FYI113" s="420"/>
      <c r="FYJ113" s="420"/>
      <c r="FYK113" s="420"/>
      <c r="FYL113" s="420"/>
      <c r="FYM113" s="420"/>
      <c r="FYN113" s="420"/>
      <c r="FYO113" s="420"/>
      <c r="FYP113" s="420"/>
      <c r="FYQ113" s="420"/>
      <c r="FYR113" s="420"/>
      <c r="FYS113" s="420"/>
      <c r="FYT113" s="420"/>
      <c r="FYU113" s="420"/>
      <c r="FYV113" s="420"/>
      <c r="FYW113" s="420"/>
      <c r="FYX113" s="420"/>
      <c r="FYY113" s="420"/>
      <c r="FYZ113" s="420"/>
      <c r="FZA113" s="420"/>
      <c r="FZB113" s="420"/>
      <c r="FZC113" s="420"/>
      <c r="FZD113" s="420"/>
      <c r="FZE113" s="420"/>
      <c r="FZF113" s="420"/>
      <c r="FZG113" s="420"/>
      <c r="FZH113" s="420"/>
      <c r="FZI113" s="420"/>
      <c r="FZJ113" s="420"/>
      <c r="FZK113" s="420"/>
      <c r="FZL113" s="420"/>
      <c r="FZM113" s="420"/>
      <c r="FZN113" s="420"/>
      <c r="FZO113" s="420"/>
      <c r="FZP113" s="420"/>
      <c r="FZQ113" s="420"/>
      <c r="FZR113" s="420"/>
      <c r="FZS113" s="420"/>
      <c r="FZT113" s="420"/>
      <c r="FZU113" s="420"/>
      <c r="FZV113" s="420"/>
      <c r="FZW113" s="420"/>
      <c r="FZX113" s="420"/>
      <c r="FZY113" s="420"/>
      <c r="FZZ113" s="420"/>
      <c r="GAA113" s="420"/>
      <c r="GAB113" s="420"/>
      <c r="GAC113" s="420"/>
      <c r="GAD113" s="420"/>
      <c r="GAE113" s="420"/>
      <c r="GAF113" s="420"/>
      <c r="GAG113" s="420"/>
      <c r="GAH113" s="420"/>
      <c r="GAI113" s="420"/>
      <c r="GAJ113" s="420"/>
      <c r="GAK113" s="420"/>
      <c r="GAL113" s="420"/>
      <c r="GAM113" s="420"/>
      <c r="GAN113" s="420"/>
      <c r="GAO113" s="420"/>
      <c r="GAP113" s="420"/>
      <c r="GAQ113" s="420"/>
      <c r="GAR113" s="420"/>
      <c r="GAS113" s="420"/>
      <c r="GAT113" s="420"/>
      <c r="GAU113" s="420"/>
      <c r="GAV113" s="420"/>
      <c r="GAW113" s="420"/>
      <c r="GAX113" s="420"/>
      <c r="GAY113" s="420"/>
      <c r="GAZ113" s="420"/>
      <c r="GBA113" s="420"/>
      <c r="GBB113" s="420"/>
      <c r="GBC113" s="420"/>
      <c r="GBD113" s="420"/>
      <c r="GBE113" s="420"/>
      <c r="GBF113" s="420"/>
      <c r="GBG113" s="420"/>
      <c r="GBH113" s="420"/>
      <c r="GBI113" s="420"/>
      <c r="GBJ113" s="420"/>
      <c r="GBK113" s="420"/>
      <c r="GBL113" s="420"/>
      <c r="GBM113" s="420"/>
      <c r="GBN113" s="420"/>
      <c r="GBO113" s="420"/>
      <c r="GBP113" s="420"/>
      <c r="GBQ113" s="420"/>
      <c r="GBR113" s="420"/>
      <c r="GBS113" s="420"/>
      <c r="GBT113" s="420"/>
      <c r="GBU113" s="420"/>
      <c r="GBV113" s="420"/>
      <c r="GBW113" s="420"/>
      <c r="GBX113" s="420"/>
      <c r="GBY113" s="420"/>
      <c r="GBZ113" s="420"/>
      <c r="GCA113" s="420"/>
      <c r="GCB113" s="420"/>
      <c r="GCC113" s="420"/>
      <c r="GCD113" s="420"/>
      <c r="GCE113" s="420"/>
      <c r="GCF113" s="420"/>
      <c r="GCG113" s="420"/>
      <c r="GCH113" s="420"/>
      <c r="GCI113" s="420"/>
      <c r="GCJ113" s="420"/>
      <c r="GCK113" s="420"/>
      <c r="GCL113" s="420"/>
      <c r="GCM113" s="420"/>
      <c r="GCN113" s="420"/>
      <c r="GCO113" s="420"/>
      <c r="GCP113" s="420"/>
      <c r="GCQ113" s="420"/>
      <c r="GCR113" s="420"/>
      <c r="GCS113" s="420"/>
      <c r="GCT113" s="420"/>
      <c r="GCU113" s="420"/>
      <c r="GCV113" s="420"/>
      <c r="GCW113" s="420"/>
      <c r="GCX113" s="420"/>
      <c r="GCY113" s="420"/>
      <c r="GCZ113" s="420"/>
      <c r="GDA113" s="420"/>
      <c r="GDB113" s="420"/>
      <c r="GDC113" s="420"/>
      <c r="GDD113" s="420"/>
      <c r="GDE113" s="420"/>
      <c r="GDF113" s="420"/>
      <c r="GDG113" s="420"/>
      <c r="GDH113" s="420"/>
      <c r="GDI113" s="420"/>
      <c r="GDJ113" s="420"/>
      <c r="GDK113" s="420"/>
      <c r="GDL113" s="420"/>
      <c r="GDM113" s="420"/>
      <c r="GDN113" s="420"/>
      <c r="GDO113" s="420"/>
      <c r="GDP113" s="420"/>
      <c r="GDQ113" s="420"/>
      <c r="GDR113" s="420"/>
      <c r="GDS113" s="420"/>
      <c r="GDT113" s="420"/>
      <c r="GDU113" s="420"/>
      <c r="GDV113" s="420"/>
      <c r="GDW113" s="420"/>
      <c r="GDX113" s="420"/>
      <c r="GDY113" s="420"/>
      <c r="GDZ113" s="420"/>
      <c r="GEA113" s="420"/>
      <c r="GEB113" s="420"/>
      <c r="GEC113" s="420"/>
      <c r="GED113" s="420"/>
      <c r="GEE113" s="420"/>
      <c r="GEF113" s="420"/>
      <c r="GEG113" s="420"/>
      <c r="GEH113" s="420"/>
      <c r="GEI113" s="420"/>
      <c r="GEJ113" s="420"/>
      <c r="GEK113" s="420"/>
      <c r="GEL113" s="420"/>
      <c r="GEM113" s="420"/>
      <c r="GEN113" s="420"/>
      <c r="GEO113" s="420"/>
      <c r="GEP113" s="420"/>
      <c r="GEQ113" s="420"/>
      <c r="GER113" s="420"/>
      <c r="GES113" s="420"/>
      <c r="GET113" s="420"/>
      <c r="GEU113" s="420"/>
      <c r="GEV113" s="420"/>
      <c r="GEW113" s="420"/>
      <c r="GEX113" s="420"/>
      <c r="GEY113" s="420"/>
      <c r="GEZ113" s="420"/>
      <c r="GFA113" s="420"/>
      <c r="GFB113" s="420"/>
      <c r="GFC113" s="420"/>
      <c r="GFD113" s="420"/>
      <c r="GFE113" s="420"/>
      <c r="GFF113" s="420"/>
      <c r="GFG113" s="420"/>
      <c r="GFH113" s="420"/>
      <c r="GFI113" s="420"/>
      <c r="GFJ113" s="420"/>
      <c r="GFK113" s="420"/>
      <c r="GFL113" s="420"/>
      <c r="GFM113" s="420"/>
      <c r="GFN113" s="420"/>
      <c r="GFO113" s="420"/>
      <c r="GFP113" s="420"/>
      <c r="GFQ113" s="420"/>
      <c r="GFR113" s="420"/>
      <c r="GFS113" s="420"/>
      <c r="GFT113" s="420"/>
      <c r="GFU113" s="420"/>
      <c r="GFV113" s="420"/>
      <c r="GFW113" s="420"/>
      <c r="GFX113" s="420"/>
      <c r="GFY113" s="420"/>
      <c r="GFZ113" s="420"/>
      <c r="GGA113" s="420"/>
      <c r="GGB113" s="420"/>
      <c r="GGC113" s="420"/>
      <c r="GGD113" s="420"/>
      <c r="GGE113" s="420"/>
      <c r="GGF113" s="420"/>
      <c r="GGG113" s="420"/>
      <c r="GGH113" s="420"/>
      <c r="GGI113" s="420"/>
      <c r="GGJ113" s="420"/>
      <c r="GGK113" s="420"/>
      <c r="GGL113" s="420"/>
      <c r="GGM113" s="420"/>
      <c r="GGN113" s="420"/>
      <c r="GGO113" s="420"/>
      <c r="GGP113" s="420"/>
      <c r="GGQ113" s="420"/>
      <c r="GGR113" s="420"/>
      <c r="GGS113" s="420"/>
      <c r="GGT113" s="420"/>
      <c r="GGU113" s="420"/>
      <c r="GGV113" s="420"/>
      <c r="GGW113" s="420"/>
      <c r="GGX113" s="420"/>
      <c r="GGY113" s="420"/>
      <c r="GGZ113" s="420"/>
      <c r="GHA113" s="420"/>
      <c r="GHB113" s="420"/>
      <c r="GHC113" s="420"/>
      <c r="GHD113" s="420"/>
      <c r="GHE113" s="420"/>
      <c r="GHF113" s="420"/>
      <c r="GHG113" s="420"/>
      <c r="GHH113" s="420"/>
      <c r="GHI113" s="420"/>
      <c r="GHJ113" s="420"/>
      <c r="GHK113" s="420"/>
      <c r="GHL113" s="420"/>
      <c r="GHM113" s="420"/>
      <c r="GHN113" s="420"/>
      <c r="GHO113" s="420"/>
      <c r="GHP113" s="420"/>
      <c r="GHQ113" s="420"/>
      <c r="GHR113" s="420"/>
      <c r="GHS113" s="420"/>
      <c r="GHT113" s="420"/>
      <c r="GHU113" s="420"/>
      <c r="GHV113" s="420"/>
      <c r="GHW113" s="420"/>
      <c r="GHX113" s="420"/>
      <c r="GHY113" s="420"/>
      <c r="GHZ113" s="420"/>
      <c r="GIA113" s="420"/>
      <c r="GIB113" s="420"/>
      <c r="GIC113" s="420"/>
      <c r="GID113" s="420"/>
      <c r="GIE113" s="420"/>
      <c r="GIF113" s="420"/>
      <c r="GIG113" s="420"/>
      <c r="GIH113" s="420"/>
      <c r="GII113" s="420"/>
      <c r="GIJ113" s="420"/>
      <c r="GIK113" s="420"/>
      <c r="GIL113" s="420"/>
      <c r="GIM113" s="420"/>
      <c r="GIN113" s="420"/>
      <c r="GIO113" s="420"/>
      <c r="GIP113" s="420"/>
      <c r="GIQ113" s="420"/>
      <c r="GIR113" s="420"/>
      <c r="GIS113" s="420"/>
      <c r="GIT113" s="420"/>
      <c r="GIU113" s="420"/>
      <c r="GIV113" s="420"/>
      <c r="GIW113" s="420"/>
      <c r="GIX113" s="420"/>
      <c r="GIY113" s="420"/>
      <c r="GIZ113" s="420"/>
      <c r="GJA113" s="420"/>
      <c r="GJB113" s="420"/>
      <c r="GJC113" s="420"/>
      <c r="GJD113" s="420"/>
      <c r="GJE113" s="420"/>
      <c r="GJF113" s="420"/>
      <c r="GJG113" s="420"/>
      <c r="GJH113" s="420"/>
      <c r="GJI113" s="420"/>
      <c r="GJJ113" s="420"/>
      <c r="GJK113" s="420"/>
      <c r="GJL113" s="420"/>
      <c r="GJM113" s="420"/>
      <c r="GJN113" s="420"/>
      <c r="GJO113" s="420"/>
      <c r="GJP113" s="420"/>
      <c r="GJQ113" s="420"/>
      <c r="GJR113" s="420"/>
      <c r="GJS113" s="420"/>
      <c r="GJT113" s="420"/>
      <c r="GJU113" s="420"/>
      <c r="GJV113" s="420"/>
      <c r="GJW113" s="420"/>
      <c r="GJX113" s="420"/>
      <c r="GJY113" s="420"/>
      <c r="GJZ113" s="420"/>
      <c r="GKA113" s="420"/>
      <c r="GKB113" s="420"/>
      <c r="GKC113" s="420"/>
      <c r="GKD113" s="420"/>
      <c r="GKE113" s="420"/>
      <c r="GKF113" s="420"/>
      <c r="GKG113" s="420"/>
      <c r="GKH113" s="420"/>
      <c r="GKI113" s="420"/>
      <c r="GKJ113" s="420"/>
      <c r="GKK113" s="420"/>
      <c r="GKL113" s="420"/>
      <c r="GKM113" s="420"/>
      <c r="GKN113" s="420"/>
      <c r="GKO113" s="420"/>
      <c r="GKP113" s="420"/>
      <c r="GKQ113" s="420"/>
      <c r="GKR113" s="420"/>
      <c r="GKS113" s="420"/>
      <c r="GKT113" s="420"/>
      <c r="GKU113" s="420"/>
      <c r="GKV113" s="420"/>
      <c r="GKW113" s="420"/>
      <c r="GKX113" s="420"/>
      <c r="GKY113" s="420"/>
      <c r="GKZ113" s="420"/>
      <c r="GLA113" s="420"/>
      <c r="GLB113" s="420"/>
      <c r="GLC113" s="420"/>
      <c r="GLD113" s="420"/>
      <c r="GLE113" s="420"/>
      <c r="GLF113" s="420"/>
      <c r="GLG113" s="420"/>
      <c r="GLH113" s="420"/>
      <c r="GLI113" s="420"/>
      <c r="GLJ113" s="420"/>
      <c r="GLK113" s="420"/>
      <c r="GLL113" s="420"/>
      <c r="GLM113" s="420"/>
      <c r="GLN113" s="420"/>
      <c r="GLO113" s="420"/>
      <c r="GLP113" s="420"/>
      <c r="GLQ113" s="420"/>
      <c r="GLR113" s="420"/>
      <c r="GLS113" s="420"/>
      <c r="GLT113" s="420"/>
      <c r="GLU113" s="420"/>
      <c r="GLV113" s="420"/>
      <c r="GLW113" s="420"/>
      <c r="GLX113" s="420"/>
      <c r="GLY113" s="420"/>
      <c r="GLZ113" s="420"/>
      <c r="GMA113" s="420"/>
      <c r="GMB113" s="420"/>
      <c r="GMC113" s="420"/>
      <c r="GMD113" s="420"/>
      <c r="GME113" s="420"/>
      <c r="GMF113" s="420"/>
      <c r="GMG113" s="420"/>
      <c r="GMH113" s="420"/>
      <c r="GMI113" s="420"/>
      <c r="GMJ113" s="420"/>
      <c r="GMK113" s="420"/>
      <c r="GML113" s="420"/>
      <c r="GMM113" s="420"/>
      <c r="GMN113" s="420"/>
      <c r="GMO113" s="420"/>
      <c r="GMP113" s="420"/>
      <c r="GMQ113" s="420"/>
      <c r="GMR113" s="420"/>
      <c r="GMS113" s="420"/>
      <c r="GMT113" s="420"/>
      <c r="GMU113" s="420"/>
      <c r="GMV113" s="420"/>
      <c r="GMW113" s="420"/>
      <c r="GMX113" s="420"/>
      <c r="GMY113" s="420"/>
      <c r="GMZ113" s="420"/>
      <c r="GNA113" s="420"/>
      <c r="GNB113" s="420"/>
      <c r="GNC113" s="420"/>
      <c r="GND113" s="420"/>
      <c r="GNE113" s="420"/>
      <c r="GNF113" s="420"/>
      <c r="GNG113" s="420"/>
      <c r="GNH113" s="420"/>
      <c r="GNI113" s="420"/>
      <c r="GNJ113" s="420"/>
      <c r="GNK113" s="420"/>
      <c r="GNL113" s="420"/>
      <c r="GNM113" s="420"/>
      <c r="GNN113" s="420"/>
      <c r="GNO113" s="420"/>
      <c r="GNP113" s="420"/>
      <c r="GNQ113" s="420"/>
      <c r="GNR113" s="420"/>
      <c r="GNS113" s="420"/>
      <c r="GNT113" s="420"/>
      <c r="GNU113" s="420"/>
      <c r="GNV113" s="420"/>
      <c r="GNW113" s="420"/>
      <c r="GNX113" s="420"/>
      <c r="GNY113" s="420"/>
      <c r="GNZ113" s="420"/>
      <c r="GOA113" s="420"/>
      <c r="GOB113" s="420"/>
      <c r="GOC113" s="420"/>
      <c r="GOD113" s="420"/>
      <c r="GOE113" s="420"/>
      <c r="GOF113" s="420"/>
      <c r="GOG113" s="420"/>
      <c r="GOH113" s="420"/>
      <c r="GOI113" s="420"/>
      <c r="GOJ113" s="420"/>
      <c r="GOK113" s="420"/>
      <c r="GOL113" s="420"/>
      <c r="GOM113" s="420"/>
      <c r="GON113" s="420"/>
      <c r="GOO113" s="420"/>
      <c r="GOP113" s="420"/>
      <c r="GOQ113" s="420"/>
      <c r="GOR113" s="420"/>
      <c r="GOS113" s="420"/>
      <c r="GOT113" s="420"/>
      <c r="GOU113" s="420"/>
      <c r="GOV113" s="420"/>
      <c r="GOW113" s="420"/>
      <c r="GOX113" s="420"/>
      <c r="GOY113" s="420"/>
      <c r="GOZ113" s="420"/>
      <c r="GPA113" s="420"/>
      <c r="GPB113" s="420"/>
      <c r="GPC113" s="420"/>
      <c r="GPD113" s="420"/>
      <c r="GPE113" s="420"/>
      <c r="GPF113" s="420"/>
      <c r="GPG113" s="420"/>
      <c r="GPH113" s="420"/>
      <c r="GPI113" s="420"/>
      <c r="GPJ113" s="420"/>
      <c r="GPK113" s="420"/>
      <c r="GPL113" s="420"/>
      <c r="GPM113" s="420"/>
      <c r="GPN113" s="420"/>
      <c r="GPO113" s="420"/>
      <c r="GPP113" s="420"/>
      <c r="GPQ113" s="420"/>
      <c r="GPR113" s="420"/>
      <c r="GPS113" s="420"/>
      <c r="GPT113" s="420"/>
      <c r="GPU113" s="420"/>
      <c r="GPV113" s="420"/>
      <c r="GPW113" s="420"/>
      <c r="GPX113" s="420"/>
      <c r="GPY113" s="420"/>
      <c r="GPZ113" s="420"/>
      <c r="GQA113" s="420"/>
      <c r="GQB113" s="420"/>
      <c r="GQC113" s="420"/>
      <c r="GQD113" s="420"/>
      <c r="GQE113" s="420"/>
      <c r="GQF113" s="420"/>
      <c r="GQG113" s="420"/>
      <c r="GQH113" s="420"/>
      <c r="GQI113" s="420"/>
      <c r="GQJ113" s="420"/>
      <c r="GQK113" s="420"/>
      <c r="GQL113" s="420"/>
      <c r="GQM113" s="420"/>
      <c r="GQN113" s="420"/>
      <c r="GQO113" s="420"/>
      <c r="GQP113" s="420"/>
      <c r="GQQ113" s="420"/>
      <c r="GQR113" s="420"/>
      <c r="GQS113" s="420"/>
      <c r="GQT113" s="420"/>
      <c r="GQU113" s="420"/>
      <c r="GQV113" s="420"/>
      <c r="GQW113" s="420"/>
      <c r="GQX113" s="420"/>
      <c r="GQY113" s="420"/>
      <c r="GQZ113" s="420"/>
      <c r="GRA113" s="420"/>
      <c r="GRB113" s="420"/>
      <c r="GRC113" s="420"/>
      <c r="GRD113" s="420"/>
      <c r="GRE113" s="420"/>
      <c r="GRF113" s="420"/>
      <c r="GRG113" s="420"/>
      <c r="GRH113" s="420"/>
      <c r="GRI113" s="420"/>
      <c r="GRJ113" s="420"/>
      <c r="GRK113" s="420"/>
      <c r="GRL113" s="420"/>
      <c r="GRM113" s="420"/>
      <c r="GRN113" s="420"/>
      <c r="GRO113" s="420"/>
      <c r="GRP113" s="420"/>
      <c r="GRQ113" s="420"/>
      <c r="GRR113" s="420"/>
      <c r="GRS113" s="420"/>
      <c r="GRT113" s="420"/>
      <c r="GRU113" s="420"/>
      <c r="GRV113" s="420"/>
      <c r="GRW113" s="420"/>
      <c r="GRX113" s="420"/>
      <c r="GRY113" s="420"/>
      <c r="GRZ113" s="420"/>
      <c r="GSA113" s="420"/>
      <c r="GSB113" s="420"/>
      <c r="GSC113" s="420"/>
      <c r="GSD113" s="420"/>
      <c r="GSE113" s="420"/>
      <c r="GSF113" s="420"/>
      <c r="GSG113" s="420"/>
      <c r="GSH113" s="420"/>
      <c r="GSI113" s="420"/>
      <c r="GSJ113" s="420"/>
      <c r="GSK113" s="420"/>
      <c r="GSL113" s="420"/>
      <c r="GSM113" s="420"/>
      <c r="GSN113" s="420"/>
      <c r="GSO113" s="420"/>
      <c r="GSP113" s="420"/>
      <c r="GSQ113" s="420"/>
      <c r="GSR113" s="420"/>
      <c r="GSS113" s="420"/>
      <c r="GST113" s="420"/>
      <c r="GSU113" s="420"/>
      <c r="GSV113" s="420"/>
      <c r="GSW113" s="420"/>
      <c r="GSX113" s="420"/>
      <c r="GSY113" s="420"/>
      <c r="GSZ113" s="420"/>
      <c r="GTA113" s="420"/>
      <c r="GTB113" s="420"/>
      <c r="GTC113" s="420"/>
      <c r="GTD113" s="420"/>
      <c r="GTE113" s="420"/>
      <c r="GTF113" s="420"/>
      <c r="GTG113" s="420"/>
      <c r="GTH113" s="420"/>
      <c r="GTI113" s="420"/>
      <c r="GTJ113" s="420"/>
      <c r="GTK113" s="420"/>
      <c r="GTL113" s="420"/>
      <c r="GTM113" s="420"/>
      <c r="GTN113" s="420"/>
      <c r="GTO113" s="420"/>
      <c r="GTP113" s="420"/>
      <c r="GTQ113" s="420"/>
      <c r="GTR113" s="420"/>
      <c r="GTS113" s="420"/>
      <c r="GTT113" s="420"/>
      <c r="GTU113" s="420"/>
      <c r="GTV113" s="420"/>
      <c r="GTW113" s="420"/>
      <c r="GTX113" s="420"/>
      <c r="GTY113" s="420"/>
      <c r="GTZ113" s="420"/>
      <c r="GUA113" s="420"/>
      <c r="GUB113" s="420"/>
      <c r="GUC113" s="420"/>
      <c r="GUD113" s="420"/>
      <c r="GUE113" s="420"/>
      <c r="GUF113" s="420"/>
      <c r="GUG113" s="420"/>
      <c r="GUH113" s="420"/>
      <c r="GUI113" s="420"/>
      <c r="GUJ113" s="420"/>
      <c r="GUK113" s="420"/>
      <c r="GUL113" s="420"/>
      <c r="GUM113" s="420"/>
      <c r="GUN113" s="420"/>
      <c r="GUO113" s="420"/>
      <c r="GUP113" s="420"/>
      <c r="GUQ113" s="420"/>
      <c r="GUR113" s="420"/>
      <c r="GUS113" s="420"/>
      <c r="GUT113" s="420"/>
      <c r="GUU113" s="420"/>
      <c r="GUV113" s="420"/>
      <c r="GUW113" s="420"/>
      <c r="GUX113" s="420"/>
      <c r="GUY113" s="420"/>
      <c r="GUZ113" s="420"/>
      <c r="GVA113" s="420"/>
      <c r="GVB113" s="420"/>
      <c r="GVC113" s="420"/>
      <c r="GVD113" s="420"/>
      <c r="GVE113" s="420"/>
      <c r="GVF113" s="420"/>
      <c r="GVG113" s="420"/>
      <c r="GVH113" s="420"/>
      <c r="GVI113" s="420"/>
      <c r="GVJ113" s="420"/>
      <c r="GVK113" s="420"/>
      <c r="GVL113" s="420"/>
      <c r="GVM113" s="420"/>
      <c r="GVN113" s="420"/>
      <c r="GVO113" s="420"/>
      <c r="GVP113" s="420"/>
      <c r="GVQ113" s="420"/>
      <c r="GVR113" s="420"/>
      <c r="GVS113" s="420"/>
      <c r="GVT113" s="420"/>
      <c r="GVU113" s="420"/>
      <c r="GVV113" s="420"/>
      <c r="GVW113" s="420"/>
      <c r="GVX113" s="420"/>
      <c r="GVY113" s="420"/>
      <c r="GVZ113" s="420"/>
      <c r="GWA113" s="420"/>
      <c r="GWB113" s="420"/>
      <c r="GWC113" s="420"/>
      <c r="GWD113" s="420"/>
      <c r="GWE113" s="420"/>
      <c r="GWF113" s="420"/>
      <c r="GWG113" s="420"/>
      <c r="GWH113" s="420"/>
      <c r="GWI113" s="420"/>
      <c r="GWJ113" s="420"/>
      <c r="GWK113" s="420"/>
      <c r="GWL113" s="420"/>
      <c r="GWM113" s="420"/>
      <c r="GWN113" s="420"/>
      <c r="GWO113" s="420"/>
      <c r="GWP113" s="420"/>
      <c r="GWQ113" s="420"/>
      <c r="GWR113" s="420"/>
      <c r="GWS113" s="420"/>
      <c r="GWT113" s="420"/>
      <c r="GWU113" s="420"/>
      <c r="GWV113" s="420"/>
      <c r="GWW113" s="420"/>
      <c r="GWX113" s="420"/>
      <c r="GWY113" s="420"/>
      <c r="GWZ113" s="420"/>
      <c r="GXA113" s="420"/>
      <c r="GXB113" s="420"/>
      <c r="GXC113" s="420"/>
      <c r="GXD113" s="420"/>
      <c r="GXE113" s="420"/>
      <c r="GXF113" s="420"/>
      <c r="GXG113" s="420"/>
      <c r="GXH113" s="420"/>
      <c r="GXI113" s="420"/>
      <c r="GXJ113" s="420"/>
      <c r="GXK113" s="420"/>
      <c r="GXL113" s="420"/>
      <c r="GXM113" s="420"/>
      <c r="GXN113" s="420"/>
      <c r="GXO113" s="420"/>
      <c r="GXP113" s="420"/>
      <c r="GXQ113" s="420"/>
      <c r="GXR113" s="420"/>
      <c r="GXS113" s="420"/>
      <c r="GXT113" s="420"/>
      <c r="GXU113" s="420"/>
      <c r="GXV113" s="420"/>
      <c r="GXW113" s="420"/>
      <c r="GXX113" s="420"/>
      <c r="GXY113" s="420"/>
      <c r="GXZ113" s="420"/>
      <c r="GYA113" s="420"/>
      <c r="GYB113" s="420"/>
      <c r="GYC113" s="420"/>
      <c r="GYD113" s="420"/>
      <c r="GYE113" s="420"/>
      <c r="GYF113" s="420"/>
      <c r="GYG113" s="420"/>
      <c r="GYH113" s="420"/>
      <c r="GYI113" s="420"/>
      <c r="GYJ113" s="420"/>
      <c r="GYK113" s="420"/>
      <c r="GYL113" s="420"/>
      <c r="GYM113" s="420"/>
      <c r="GYN113" s="420"/>
      <c r="GYO113" s="420"/>
      <c r="GYP113" s="420"/>
      <c r="GYQ113" s="420"/>
      <c r="GYR113" s="420"/>
      <c r="GYS113" s="420"/>
      <c r="GYT113" s="420"/>
      <c r="GYU113" s="420"/>
      <c r="GYV113" s="420"/>
      <c r="GYW113" s="420"/>
      <c r="GYX113" s="420"/>
      <c r="GYY113" s="420"/>
      <c r="GYZ113" s="420"/>
      <c r="GZA113" s="420"/>
      <c r="GZB113" s="420"/>
      <c r="GZC113" s="420"/>
      <c r="GZD113" s="420"/>
      <c r="GZE113" s="420"/>
      <c r="GZF113" s="420"/>
      <c r="GZG113" s="420"/>
      <c r="GZH113" s="420"/>
      <c r="GZI113" s="420"/>
      <c r="GZJ113" s="420"/>
      <c r="GZK113" s="420"/>
      <c r="GZL113" s="420"/>
      <c r="GZM113" s="420"/>
      <c r="GZN113" s="420"/>
      <c r="GZO113" s="420"/>
      <c r="GZP113" s="420"/>
      <c r="GZQ113" s="420"/>
      <c r="GZR113" s="420"/>
      <c r="GZS113" s="420"/>
      <c r="GZT113" s="420"/>
      <c r="GZU113" s="420"/>
      <c r="GZV113" s="420"/>
      <c r="GZW113" s="420"/>
      <c r="GZX113" s="420"/>
      <c r="GZY113" s="420"/>
      <c r="GZZ113" s="420"/>
      <c r="HAA113" s="420"/>
      <c r="HAB113" s="420"/>
      <c r="HAC113" s="420"/>
      <c r="HAD113" s="420"/>
      <c r="HAE113" s="420"/>
      <c r="HAF113" s="420"/>
      <c r="HAG113" s="420"/>
      <c r="HAH113" s="420"/>
      <c r="HAI113" s="420"/>
      <c r="HAJ113" s="420"/>
      <c r="HAK113" s="420"/>
      <c r="HAL113" s="420"/>
      <c r="HAM113" s="420"/>
      <c r="HAN113" s="420"/>
      <c r="HAO113" s="420"/>
      <c r="HAP113" s="420"/>
      <c r="HAQ113" s="420"/>
      <c r="HAR113" s="420"/>
      <c r="HAS113" s="420"/>
      <c r="HAT113" s="420"/>
      <c r="HAU113" s="420"/>
      <c r="HAV113" s="420"/>
      <c r="HAW113" s="420"/>
      <c r="HAX113" s="420"/>
      <c r="HAY113" s="420"/>
      <c r="HAZ113" s="420"/>
      <c r="HBA113" s="420"/>
      <c r="HBB113" s="420"/>
      <c r="HBC113" s="420"/>
      <c r="HBD113" s="420"/>
      <c r="HBE113" s="420"/>
      <c r="HBF113" s="420"/>
      <c r="HBG113" s="420"/>
      <c r="HBH113" s="420"/>
      <c r="HBI113" s="420"/>
      <c r="HBJ113" s="420"/>
      <c r="HBK113" s="420"/>
      <c r="HBL113" s="420"/>
      <c r="HBM113" s="420"/>
      <c r="HBN113" s="420"/>
      <c r="HBO113" s="420"/>
      <c r="HBP113" s="420"/>
      <c r="HBQ113" s="420"/>
      <c r="HBR113" s="420"/>
      <c r="HBS113" s="420"/>
      <c r="HBT113" s="420"/>
      <c r="HBU113" s="420"/>
      <c r="HBV113" s="420"/>
      <c r="HBW113" s="420"/>
      <c r="HBX113" s="420"/>
      <c r="HBY113" s="420"/>
      <c r="HBZ113" s="420"/>
      <c r="HCA113" s="420"/>
      <c r="HCB113" s="420"/>
      <c r="HCC113" s="420"/>
      <c r="HCD113" s="420"/>
      <c r="HCE113" s="420"/>
      <c r="HCF113" s="420"/>
      <c r="HCG113" s="420"/>
      <c r="HCH113" s="420"/>
      <c r="HCI113" s="420"/>
      <c r="HCJ113" s="420"/>
      <c r="HCK113" s="420"/>
      <c r="HCL113" s="420"/>
      <c r="HCM113" s="420"/>
      <c r="HCN113" s="420"/>
      <c r="HCO113" s="420"/>
      <c r="HCP113" s="420"/>
      <c r="HCQ113" s="420"/>
      <c r="HCR113" s="420"/>
      <c r="HCS113" s="420"/>
      <c r="HCT113" s="420"/>
      <c r="HCU113" s="420"/>
      <c r="HCV113" s="420"/>
      <c r="HCW113" s="420"/>
      <c r="HCX113" s="420"/>
      <c r="HCY113" s="420"/>
      <c r="HCZ113" s="420"/>
      <c r="HDA113" s="420"/>
      <c r="HDB113" s="420"/>
      <c r="HDC113" s="420"/>
      <c r="HDD113" s="420"/>
      <c r="HDE113" s="420"/>
      <c r="HDF113" s="420"/>
      <c r="HDG113" s="420"/>
      <c r="HDH113" s="420"/>
      <c r="HDI113" s="420"/>
      <c r="HDJ113" s="420"/>
      <c r="HDK113" s="420"/>
      <c r="HDL113" s="420"/>
      <c r="HDM113" s="420"/>
      <c r="HDN113" s="420"/>
      <c r="HDO113" s="420"/>
      <c r="HDP113" s="420"/>
      <c r="HDQ113" s="420"/>
      <c r="HDR113" s="420"/>
      <c r="HDS113" s="420"/>
      <c r="HDT113" s="420"/>
      <c r="HDU113" s="420"/>
      <c r="HDV113" s="420"/>
      <c r="HDW113" s="420"/>
      <c r="HDX113" s="420"/>
      <c r="HDY113" s="420"/>
      <c r="HDZ113" s="420"/>
      <c r="HEA113" s="420"/>
      <c r="HEB113" s="420"/>
      <c r="HEC113" s="420"/>
      <c r="HED113" s="420"/>
      <c r="HEE113" s="420"/>
      <c r="HEF113" s="420"/>
      <c r="HEG113" s="420"/>
      <c r="HEH113" s="420"/>
      <c r="HEI113" s="420"/>
      <c r="HEJ113" s="420"/>
      <c r="HEK113" s="420"/>
      <c r="HEL113" s="420"/>
      <c r="HEM113" s="420"/>
      <c r="HEN113" s="420"/>
      <c r="HEO113" s="420"/>
      <c r="HEP113" s="420"/>
      <c r="HEQ113" s="420"/>
      <c r="HER113" s="420"/>
      <c r="HES113" s="420"/>
      <c r="HET113" s="420"/>
      <c r="HEU113" s="420"/>
      <c r="HEV113" s="420"/>
      <c r="HEW113" s="420"/>
      <c r="HEX113" s="420"/>
      <c r="HEY113" s="420"/>
      <c r="HEZ113" s="420"/>
      <c r="HFA113" s="420"/>
      <c r="HFB113" s="420"/>
      <c r="HFC113" s="420"/>
      <c r="HFD113" s="420"/>
      <c r="HFE113" s="420"/>
      <c r="HFF113" s="420"/>
      <c r="HFG113" s="420"/>
      <c r="HFH113" s="420"/>
      <c r="HFI113" s="420"/>
      <c r="HFJ113" s="420"/>
      <c r="HFK113" s="420"/>
      <c r="HFL113" s="420"/>
      <c r="HFM113" s="420"/>
      <c r="HFN113" s="420"/>
      <c r="HFO113" s="420"/>
      <c r="HFP113" s="420"/>
      <c r="HFQ113" s="420"/>
      <c r="HFR113" s="420"/>
      <c r="HFS113" s="420"/>
      <c r="HFT113" s="420"/>
      <c r="HFU113" s="420"/>
      <c r="HFV113" s="420"/>
      <c r="HFW113" s="420"/>
      <c r="HFX113" s="420"/>
      <c r="HFY113" s="420"/>
      <c r="HFZ113" s="420"/>
      <c r="HGA113" s="420"/>
      <c r="HGB113" s="420"/>
      <c r="HGC113" s="420"/>
      <c r="HGD113" s="420"/>
      <c r="HGE113" s="420"/>
      <c r="HGF113" s="420"/>
      <c r="HGG113" s="420"/>
      <c r="HGH113" s="420"/>
      <c r="HGI113" s="420"/>
      <c r="HGJ113" s="420"/>
      <c r="HGK113" s="420"/>
      <c r="HGL113" s="420"/>
      <c r="HGM113" s="420"/>
      <c r="HGN113" s="420"/>
      <c r="HGO113" s="420"/>
      <c r="HGP113" s="420"/>
      <c r="HGQ113" s="420"/>
      <c r="HGR113" s="420"/>
      <c r="HGS113" s="420"/>
      <c r="HGT113" s="420"/>
      <c r="HGU113" s="420"/>
      <c r="HGV113" s="420"/>
      <c r="HGW113" s="420"/>
      <c r="HGX113" s="420"/>
      <c r="HGY113" s="420"/>
      <c r="HGZ113" s="420"/>
      <c r="HHA113" s="420"/>
      <c r="HHB113" s="420"/>
      <c r="HHC113" s="420"/>
      <c r="HHD113" s="420"/>
      <c r="HHE113" s="420"/>
      <c r="HHF113" s="420"/>
      <c r="HHG113" s="420"/>
      <c r="HHH113" s="420"/>
      <c r="HHI113" s="420"/>
      <c r="HHJ113" s="420"/>
      <c r="HHK113" s="420"/>
      <c r="HHL113" s="420"/>
      <c r="HHM113" s="420"/>
      <c r="HHN113" s="420"/>
      <c r="HHO113" s="420"/>
      <c r="HHP113" s="420"/>
      <c r="HHQ113" s="420"/>
      <c r="HHR113" s="420"/>
      <c r="HHS113" s="420"/>
      <c r="HHT113" s="420"/>
      <c r="HHU113" s="420"/>
      <c r="HHV113" s="420"/>
      <c r="HHW113" s="420"/>
      <c r="HHX113" s="420"/>
      <c r="HHY113" s="420"/>
      <c r="HHZ113" s="420"/>
      <c r="HIA113" s="420"/>
      <c r="HIB113" s="420"/>
      <c r="HIC113" s="420"/>
      <c r="HID113" s="420"/>
      <c r="HIE113" s="420"/>
      <c r="HIF113" s="420"/>
      <c r="HIG113" s="420"/>
      <c r="HIH113" s="420"/>
      <c r="HII113" s="420"/>
      <c r="HIJ113" s="420"/>
      <c r="HIK113" s="420"/>
      <c r="HIL113" s="420"/>
      <c r="HIM113" s="420"/>
      <c r="HIN113" s="420"/>
      <c r="HIO113" s="420"/>
      <c r="HIP113" s="420"/>
      <c r="HIQ113" s="420"/>
      <c r="HIR113" s="420"/>
      <c r="HIS113" s="420"/>
      <c r="HIT113" s="420"/>
      <c r="HIU113" s="420"/>
      <c r="HIV113" s="420"/>
      <c r="HIW113" s="420"/>
      <c r="HIX113" s="420"/>
      <c r="HIY113" s="420"/>
      <c r="HIZ113" s="420"/>
      <c r="HJA113" s="420"/>
      <c r="HJB113" s="420"/>
      <c r="HJC113" s="420"/>
      <c r="HJD113" s="420"/>
      <c r="HJE113" s="420"/>
      <c r="HJF113" s="420"/>
      <c r="HJG113" s="420"/>
      <c r="HJH113" s="420"/>
      <c r="HJI113" s="420"/>
      <c r="HJJ113" s="420"/>
      <c r="HJK113" s="420"/>
      <c r="HJL113" s="420"/>
      <c r="HJM113" s="420"/>
      <c r="HJN113" s="420"/>
      <c r="HJO113" s="420"/>
      <c r="HJP113" s="420"/>
      <c r="HJQ113" s="420"/>
      <c r="HJR113" s="420"/>
      <c r="HJS113" s="420"/>
      <c r="HJT113" s="420"/>
      <c r="HJU113" s="420"/>
      <c r="HJV113" s="420"/>
      <c r="HJW113" s="420"/>
      <c r="HJX113" s="420"/>
      <c r="HJY113" s="420"/>
      <c r="HJZ113" s="420"/>
      <c r="HKA113" s="420"/>
      <c r="HKB113" s="420"/>
      <c r="HKC113" s="420"/>
      <c r="HKD113" s="420"/>
      <c r="HKE113" s="420"/>
      <c r="HKF113" s="420"/>
      <c r="HKG113" s="420"/>
      <c r="HKH113" s="420"/>
      <c r="HKI113" s="420"/>
      <c r="HKJ113" s="420"/>
      <c r="HKK113" s="420"/>
      <c r="HKL113" s="420"/>
      <c r="HKM113" s="420"/>
      <c r="HKN113" s="420"/>
      <c r="HKO113" s="420"/>
      <c r="HKP113" s="420"/>
      <c r="HKQ113" s="420"/>
      <c r="HKR113" s="420"/>
      <c r="HKS113" s="420"/>
      <c r="HKT113" s="420"/>
      <c r="HKU113" s="420"/>
      <c r="HKV113" s="420"/>
      <c r="HKW113" s="420"/>
      <c r="HKX113" s="420"/>
      <c r="HKY113" s="420"/>
      <c r="HKZ113" s="420"/>
      <c r="HLA113" s="420"/>
      <c r="HLB113" s="420"/>
      <c r="HLC113" s="420"/>
      <c r="HLD113" s="420"/>
      <c r="HLE113" s="420"/>
      <c r="HLF113" s="420"/>
      <c r="HLG113" s="420"/>
      <c r="HLH113" s="420"/>
      <c r="HLI113" s="420"/>
      <c r="HLJ113" s="420"/>
      <c r="HLK113" s="420"/>
      <c r="HLL113" s="420"/>
      <c r="HLM113" s="420"/>
      <c r="HLN113" s="420"/>
      <c r="HLO113" s="420"/>
      <c r="HLP113" s="420"/>
      <c r="HLQ113" s="420"/>
      <c r="HLR113" s="420"/>
      <c r="HLS113" s="420"/>
      <c r="HLT113" s="420"/>
      <c r="HLU113" s="420"/>
      <c r="HLV113" s="420"/>
      <c r="HLW113" s="420"/>
      <c r="HLX113" s="420"/>
      <c r="HLY113" s="420"/>
      <c r="HLZ113" s="420"/>
      <c r="HMA113" s="420"/>
      <c r="HMB113" s="420"/>
      <c r="HMC113" s="420"/>
      <c r="HMD113" s="420"/>
      <c r="HME113" s="420"/>
      <c r="HMF113" s="420"/>
      <c r="HMG113" s="420"/>
      <c r="HMH113" s="420"/>
      <c r="HMI113" s="420"/>
      <c r="HMJ113" s="420"/>
      <c r="HMK113" s="420"/>
      <c r="HML113" s="420"/>
      <c r="HMM113" s="420"/>
      <c r="HMN113" s="420"/>
      <c r="HMO113" s="420"/>
      <c r="HMP113" s="420"/>
      <c r="HMQ113" s="420"/>
      <c r="HMR113" s="420"/>
      <c r="HMS113" s="420"/>
      <c r="HMT113" s="420"/>
      <c r="HMU113" s="420"/>
      <c r="HMV113" s="420"/>
      <c r="HMW113" s="420"/>
      <c r="HMX113" s="420"/>
      <c r="HMY113" s="420"/>
      <c r="HMZ113" s="420"/>
      <c r="HNA113" s="420"/>
      <c r="HNB113" s="420"/>
      <c r="HNC113" s="420"/>
      <c r="HND113" s="420"/>
      <c r="HNE113" s="420"/>
      <c r="HNF113" s="420"/>
      <c r="HNG113" s="420"/>
      <c r="HNH113" s="420"/>
      <c r="HNI113" s="420"/>
      <c r="HNJ113" s="420"/>
      <c r="HNK113" s="420"/>
      <c r="HNL113" s="420"/>
      <c r="HNM113" s="420"/>
      <c r="HNN113" s="420"/>
      <c r="HNO113" s="420"/>
      <c r="HNP113" s="420"/>
      <c r="HNQ113" s="420"/>
      <c r="HNR113" s="420"/>
      <c r="HNS113" s="420"/>
      <c r="HNT113" s="420"/>
      <c r="HNU113" s="420"/>
      <c r="HNV113" s="420"/>
      <c r="HNW113" s="420"/>
      <c r="HNX113" s="420"/>
      <c r="HNY113" s="420"/>
      <c r="HNZ113" s="420"/>
      <c r="HOA113" s="420"/>
      <c r="HOB113" s="420"/>
      <c r="HOC113" s="420"/>
      <c r="HOD113" s="420"/>
      <c r="HOE113" s="420"/>
      <c r="HOF113" s="420"/>
      <c r="HOG113" s="420"/>
      <c r="HOH113" s="420"/>
      <c r="HOI113" s="420"/>
      <c r="HOJ113" s="420"/>
      <c r="HOK113" s="420"/>
      <c r="HOL113" s="420"/>
      <c r="HOM113" s="420"/>
      <c r="HON113" s="420"/>
      <c r="HOO113" s="420"/>
      <c r="HOP113" s="420"/>
      <c r="HOQ113" s="420"/>
      <c r="HOR113" s="420"/>
      <c r="HOS113" s="420"/>
      <c r="HOT113" s="420"/>
      <c r="HOU113" s="420"/>
      <c r="HOV113" s="420"/>
      <c r="HOW113" s="420"/>
      <c r="HOX113" s="420"/>
      <c r="HOY113" s="420"/>
      <c r="HOZ113" s="420"/>
      <c r="HPA113" s="420"/>
      <c r="HPB113" s="420"/>
      <c r="HPC113" s="420"/>
      <c r="HPD113" s="420"/>
      <c r="HPE113" s="420"/>
      <c r="HPF113" s="420"/>
      <c r="HPG113" s="420"/>
      <c r="HPH113" s="420"/>
      <c r="HPI113" s="420"/>
      <c r="HPJ113" s="420"/>
      <c r="HPK113" s="420"/>
      <c r="HPL113" s="420"/>
      <c r="HPM113" s="420"/>
      <c r="HPN113" s="420"/>
      <c r="HPO113" s="420"/>
      <c r="HPP113" s="420"/>
      <c r="HPQ113" s="420"/>
      <c r="HPR113" s="420"/>
      <c r="HPS113" s="420"/>
      <c r="HPT113" s="420"/>
      <c r="HPU113" s="420"/>
      <c r="HPV113" s="420"/>
      <c r="HPW113" s="420"/>
      <c r="HPX113" s="420"/>
      <c r="HPY113" s="420"/>
      <c r="HPZ113" s="420"/>
      <c r="HQA113" s="420"/>
      <c r="HQB113" s="420"/>
      <c r="HQC113" s="420"/>
      <c r="HQD113" s="420"/>
      <c r="HQE113" s="420"/>
      <c r="HQF113" s="420"/>
      <c r="HQG113" s="420"/>
      <c r="HQH113" s="420"/>
      <c r="HQI113" s="420"/>
      <c r="HQJ113" s="420"/>
      <c r="HQK113" s="420"/>
      <c r="HQL113" s="420"/>
      <c r="HQM113" s="420"/>
      <c r="HQN113" s="420"/>
      <c r="HQO113" s="420"/>
      <c r="HQP113" s="420"/>
      <c r="HQQ113" s="420"/>
      <c r="HQR113" s="420"/>
      <c r="HQS113" s="420"/>
      <c r="HQT113" s="420"/>
      <c r="HQU113" s="420"/>
      <c r="HQV113" s="420"/>
      <c r="HQW113" s="420"/>
      <c r="HQX113" s="420"/>
      <c r="HQY113" s="420"/>
      <c r="HQZ113" s="420"/>
      <c r="HRA113" s="420"/>
      <c r="HRB113" s="420"/>
      <c r="HRC113" s="420"/>
      <c r="HRD113" s="420"/>
      <c r="HRE113" s="420"/>
      <c r="HRF113" s="420"/>
      <c r="HRG113" s="420"/>
      <c r="HRH113" s="420"/>
      <c r="HRI113" s="420"/>
      <c r="HRJ113" s="420"/>
      <c r="HRK113" s="420"/>
      <c r="HRL113" s="420"/>
      <c r="HRM113" s="420"/>
      <c r="HRN113" s="420"/>
      <c r="HRO113" s="420"/>
      <c r="HRP113" s="420"/>
      <c r="HRQ113" s="420"/>
      <c r="HRR113" s="420"/>
      <c r="HRS113" s="420"/>
      <c r="HRT113" s="420"/>
      <c r="HRU113" s="420"/>
      <c r="HRV113" s="420"/>
      <c r="HRW113" s="420"/>
      <c r="HRX113" s="420"/>
      <c r="HRY113" s="420"/>
      <c r="HRZ113" s="420"/>
      <c r="HSA113" s="420"/>
      <c r="HSB113" s="420"/>
      <c r="HSC113" s="420"/>
      <c r="HSD113" s="420"/>
      <c r="HSE113" s="420"/>
      <c r="HSF113" s="420"/>
      <c r="HSG113" s="420"/>
      <c r="HSH113" s="420"/>
      <c r="HSI113" s="420"/>
      <c r="HSJ113" s="420"/>
      <c r="HSK113" s="420"/>
      <c r="HSL113" s="420"/>
      <c r="HSM113" s="420"/>
      <c r="HSN113" s="420"/>
      <c r="HSO113" s="420"/>
      <c r="HSP113" s="420"/>
      <c r="HSQ113" s="420"/>
      <c r="HSR113" s="420"/>
      <c r="HSS113" s="420"/>
      <c r="HST113" s="420"/>
      <c r="HSU113" s="420"/>
      <c r="HSV113" s="420"/>
      <c r="HSW113" s="420"/>
      <c r="HSX113" s="420"/>
      <c r="HSY113" s="420"/>
      <c r="HSZ113" s="420"/>
      <c r="HTA113" s="420"/>
      <c r="HTB113" s="420"/>
      <c r="HTC113" s="420"/>
      <c r="HTD113" s="420"/>
      <c r="HTE113" s="420"/>
      <c r="HTF113" s="420"/>
      <c r="HTG113" s="420"/>
      <c r="HTH113" s="420"/>
      <c r="HTI113" s="420"/>
      <c r="HTJ113" s="420"/>
      <c r="HTK113" s="420"/>
      <c r="HTL113" s="420"/>
      <c r="HTM113" s="420"/>
      <c r="HTN113" s="420"/>
      <c r="HTO113" s="420"/>
      <c r="HTP113" s="420"/>
      <c r="HTQ113" s="420"/>
      <c r="HTR113" s="420"/>
      <c r="HTS113" s="420"/>
      <c r="HTT113" s="420"/>
      <c r="HTU113" s="420"/>
      <c r="HTV113" s="420"/>
      <c r="HTW113" s="420"/>
      <c r="HTX113" s="420"/>
      <c r="HTY113" s="420"/>
      <c r="HTZ113" s="420"/>
      <c r="HUA113" s="420"/>
      <c r="HUB113" s="420"/>
      <c r="HUC113" s="420"/>
      <c r="HUD113" s="420"/>
      <c r="HUE113" s="420"/>
      <c r="HUF113" s="420"/>
      <c r="HUG113" s="420"/>
      <c r="HUH113" s="420"/>
      <c r="HUI113" s="420"/>
      <c r="HUJ113" s="420"/>
      <c r="HUK113" s="420"/>
      <c r="HUL113" s="420"/>
      <c r="HUM113" s="420"/>
      <c r="HUN113" s="420"/>
      <c r="HUO113" s="420"/>
      <c r="HUP113" s="420"/>
      <c r="HUQ113" s="420"/>
      <c r="HUR113" s="420"/>
      <c r="HUS113" s="420"/>
      <c r="HUT113" s="420"/>
      <c r="HUU113" s="420"/>
      <c r="HUV113" s="420"/>
      <c r="HUW113" s="420"/>
      <c r="HUX113" s="420"/>
      <c r="HUY113" s="420"/>
      <c r="HUZ113" s="420"/>
      <c r="HVA113" s="420"/>
      <c r="HVB113" s="420"/>
      <c r="HVC113" s="420"/>
      <c r="HVD113" s="420"/>
      <c r="HVE113" s="420"/>
      <c r="HVF113" s="420"/>
      <c r="HVG113" s="420"/>
      <c r="HVH113" s="420"/>
      <c r="HVI113" s="420"/>
      <c r="HVJ113" s="420"/>
      <c r="HVK113" s="420"/>
      <c r="HVL113" s="420"/>
      <c r="HVM113" s="420"/>
      <c r="HVN113" s="420"/>
      <c r="HVO113" s="420"/>
      <c r="HVP113" s="420"/>
      <c r="HVQ113" s="420"/>
      <c r="HVR113" s="420"/>
      <c r="HVS113" s="420"/>
      <c r="HVT113" s="420"/>
      <c r="HVU113" s="420"/>
      <c r="HVV113" s="420"/>
      <c r="HVW113" s="420"/>
      <c r="HVX113" s="420"/>
      <c r="HVY113" s="420"/>
      <c r="HVZ113" s="420"/>
      <c r="HWA113" s="420"/>
      <c r="HWB113" s="420"/>
      <c r="HWC113" s="420"/>
      <c r="HWD113" s="420"/>
      <c r="HWE113" s="420"/>
      <c r="HWF113" s="420"/>
      <c r="HWG113" s="420"/>
      <c r="HWH113" s="420"/>
      <c r="HWI113" s="420"/>
      <c r="HWJ113" s="420"/>
      <c r="HWK113" s="420"/>
      <c r="HWL113" s="420"/>
      <c r="HWM113" s="420"/>
      <c r="HWN113" s="420"/>
      <c r="HWO113" s="420"/>
      <c r="HWP113" s="420"/>
      <c r="HWQ113" s="420"/>
      <c r="HWR113" s="420"/>
      <c r="HWS113" s="420"/>
      <c r="HWT113" s="420"/>
      <c r="HWU113" s="420"/>
      <c r="HWV113" s="420"/>
      <c r="HWW113" s="420"/>
      <c r="HWX113" s="420"/>
      <c r="HWY113" s="420"/>
      <c r="HWZ113" s="420"/>
      <c r="HXA113" s="420"/>
      <c r="HXB113" s="420"/>
      <c r="HXC113" s="420"/>
      <c r="HXD113" s="420"/>
      <c r="HXE113" s="420"/>
      <c r="HXF113" s="420"/>
      <c r="HXG113" s="420"/>
      <c r="HXH113" s="420"/>
      <c r="HXI113" s="420"/>
      <c r="HXJ113" s="420"/>
      <c r="HXK113" s="420"/>
      <c r="HXL113" s="420"/>
      <c r="HXM113" s="420"/>
      <c r="HXN113" s="420"/>
      <c r="HXO113" s="420"/>
      <c r="HXP113" s="420"/>
      <c r="HXQ113" s="420"/>
      <c r="HXR113" s="420"/>
      <c r="HXS113" s="420"/>
      <c r="HXT113" s="420"/>
      <c r="HXU113" s="420"/>
      <c r="HXV113" s="420"/>
      <c r="HXW113" s="420"/>
      <c r="HXX113" s="420"/>
      <c r="HXY113" s="420"/>
      <c r="HXZ113" s="420"/>
      <c r="HYA113" s="420"/>
      <c r="HYB113" s="420"/>
      <c r="HYC113" s="420"/>
      <c r="HYD113" s="420"/>
      <c r="HYE113" s="420"/>
      <c r="HYF113" s="420"/>
      <c r="HYG113" s="420"/>
      <c r="HYH113" s="420"/>
      <c r="HYI113" s="420"/>
      <c r="HYJ113" s="420"/>
      <c r="HYK113" s="420"/>
      <c r="HYL113" s="420"/>
      <c r="HYM113" s="420"/>
      <c r="HYN113" s="420"/>
      <c r="HYO113" s="420"/>
      <c r="HYP113" s="420"/>
      <c r="HYQ113" s="420"/>
      <c r="HYR113" s="420"/>
      <c r="HYS113" s="420"/>
      <c r="HYT113" s="420"/>
      <c r="HYU113" s="420"/>
      <c r="HYV113" s="420"/>
      <c r="HYW113" s="420"/>
      <c r="HYX113" s="420"/>
      <c r="HYY113" s="420"/>
      <c r="HYZ113" s="420"/>
      <c r="HZA113" s="420"/>
      <c r="HZB113" s="420"/>
      <c r="HZC113" s="420"/>
      <c r="HZD113" s="420"/>
      <c r="HZE113" s="420"/>
      <c r="HZF113" s="420"/>
      <c r="HZG113" s="420"/>
      <c r="HZH113" s="420"/>
      <c r="HZI113" s="420"/>
      <c r="HZJ113" s="420"/>
      <c r="HZK113" s="420"/>
      <c r="HZL113" s="420"/>
      <c r="HZM113" s="420"/>
      <c r="HZN113" s="420"/>
      <c r="HZO113" s="420"/>
      <c r="HZP113" s="420"/>
      <c r="HZQ113" s="420"/>
      <c r="HZR113" s="420"/>
      <c r="HZS113" s="420"/>
      <c r="HZT113" s="420"/>
      <c r="HZU113" s="420"/>
      <c r="HZV113" s="420"/>
      <c r="HZW113" s="420"/>
      <c r="HZX113" s="420"/>
      <c r="HZY113" s="420"/>
      <c r="HZZ113" s="420"/>
      <c r="IAA113" s="420"/>
      <c r="IAB113" s="420"/>
      <c r="IAC113" s="420"/>
      <c r="IAD113" s="420"/>
      <c r="IAE113" s="420"/>
      <c r="IAF113" s="420"/>
      <c r="IAG113" s="420"/>
      <c r="IAH113" s="420"/>
      <c r="IAI113" s="420"/>
      <c r="IAJ113" s="420"/>
      <c r="IAK113" s="420"/>
      <c r="IAL113" s="420"/>
      <c r="IAM113" s="420"/>
      <c r="IAN113" s="420"/>
      <c r="IAO113" s="420"/>
      <c r="IAP113" s="420"/>
      <c r="IAQ113" s="420"/>
      <c r="IAR113" s="420"/>
      <c r="IAS113" s="420"/>
      <c r="IAT113" s="420"/>
      <c r="IAU113" s="420"/>
      <c r="IAV113" s="420"/>
      <c r="IAW113" s="420"/>
      <c r="IAX113" s="420"/>
      <c r="IAY113" s="420"/>
      <c r="IAZ113" s="420"/>
      <c r="IBA113" s="420"/>
      <c r="IBB113" s="420"/>
      <c r="IBC113" s="420"/>
      <c r="IBD113" s="420"/>
      <c r="IBE113" s="420"/>
      <c r="IBF113" s="420"/>
      <c r="IBG113" s="420"/>
      <c r="IBH113" s="420"/>
      <c r="IBI113" s="420"/>
      <c r="IBJ113" s="420"/>
      <c r="IBK113" s="420"/>
      <c r="IBL113" s="420"/>
      <c r="IBM113" s="420"/>
      <c r="IBN113" s="420"/>
      <c r="IBO113" s="420"/>
      <c r="IBP113" s="420"/>
      <c r="IBQ113" s="420"/>
      <c r="IBR113" s="420"/>
      <c r="IBS113" s="420"/>
      <c r="IBT113" s="420"/>
      <c r="IBU113" s="420"/>
      <c r="IBV113" s="420"/>
      <c r="IBW113" s="420"/>
      <c r="IBX113" s="420"/>
      <c r="IBY113" s="420"/>
      <c r="IBZ113" s="420"/>
      <c r="ICA113" s="420"/>
      <c r="ICB113" s="420"/>
      <c r="ICC113" s="420"/>
      <c r="ICD113" s="420"/>
      <c r="ICE113" s="420"/>
      <c r="ICF113" s="420"/>
      <c r="ICG113" s="420"/>
      <c r="ICH113" s="420"/>
      <c r="ICI113" s="420"/>
      <c r="ICJ113" s="420"/>
      <c r="ICK113" s="420"/>
      <c r="ICL113" s="420"/>
      <c r="ICM113" s="420"/>
      <c r="ICN113" s="420"/>
      <c r="ICO113" s="420"/>
      <c r="ICP113" s="420"/>
      <c r="ICQ113" s="420"/>
      <c r="ICR113" s="420"/>
      <c r="ICS113" s="420"/>
      <c r="ICT113" s="420"/>
      <c r="ICU113" s="420"/>
      <c r="ICV113" s="420"/>
      <c r="ICW113" s="420"/>
      <c r="ICX113" s="420"/>
      <c r="ICY113" s="420"/>
      <c r="ICZ113" s="420"/>
      <c r="IDA113" s="420"/>
      <c r="IDB113" s="420"/>
      <c r="IDC113" s="420"/>
      <c r="IDD113" s="420"/>
      <c r="IDE113" s="420"/>
      <c r="IDF113" s="420"/>
      <c r="IDG113" s="420"/>
      <c r="IDH113" s="420"/>
      <c r="IDI113" s="420"/>
      <c r="IDJ113" s="420"/>
      <c r="IDK113" s="420"/>
      <c r="IDL113" s="420"/>
      <c r="IDM113" s="420"/>
      <c r="IDN113" s="420"/>
      <c r="IDO113" s="420"/>
      <c r="IDP113" s="420"/>
      <c r="IDQ113" s="420"/>
      <c r="IDR113" s="420"/>
      <c r="IDS113" s="420"/>
      <c r="IDT113" s="420"/>
      <c r="IDU113" s="420"/>
      <c r="IDV113" s="420"/>
      <c r="IDW113" s="420"/>
      <c r="IDX113" s="420"/>
      <c r="IDY113" s="420"/>
      <c r="IDZ113" s="420"/>
      <c r="IEA113" s="420"/>
      <c r="IEB113" s="420"/>
      <c r="IEC113" s="420"/>
      <c r="IED113" s="420"/>
      <c r="IEE113" s="420"/>
      <c r="IEF113" s="420"/>
      <c r="IEG113" s="420"/>
      <c r="IEH113" s="420"/>
      <c r="IEI113" s="420"/>
      <c r="IEJ113" s="420"/>
      <c r="IEK113" s="420"/>
      <c r="IEL113" s="420"/>
      <c r="IEM113" s="420"/>
      <c r="IEN113" s="420"/>
      <c r="IEO113" s="420"/>
      <c r="IEP113" s="420"/>
      <c r="IEQ113" s="420"/>
      <c r="IER113" s="420"/>
      <c r="IES113" s="420"/>
      <c r="IET113" s="420"/>
      <c r="IEU113" s="420"/>
      <c r="IEV113" s="420"/>
      <c r="IEW113" s="420"/>
      <c r="IEX113" s="420"/>
      <c r="IEY113" s="420"/>
      <c r="IEZ113" s="420"/>
      <c r="IFA113" s="420"/>
      <c r="IFB113" s="420"/>
      <c r="IFC113" s="420"/>
      <c r="IFD113" s="420"/>
      <c r="IFE113" s="420"/>
      <c r="IFF113" s="420"/>
      <c r="IFG113" s="420"/>
      <c r="IFH113" s="420"/>
      <c r="IFI113" s="420"/>
      <c r="IFJ113" s="420"/>
      <c r="IFK113" s="420"/>
      <c r="IFL113" s="420"/>
      <c r="IFM113" s="420"/>
      <c r="IFN113" s="420"/>
      <c r="IFO113" s="420"/>
      <c r="IFP113" s="420"/>
      <c r="IFQ113" s="420"/>
      <c r="IFR113" s="420"/>
      <c r="IFS113" s="420"/>
      <c r="IFT113" s="420"/>
      <c r="IFU113" s="420"/>
      <c r="IFV113" s="420"/>
      <c r="IFW113" s="420"/>
      <c r="IFX113" s="420"/>
      <c r="IFY113" s="420"/>
      <c r="IFZ113" s="420"/>
      <c r="IGA113" s="420"/>
      <c r="IGB113" s="420"/>
      <c r="IGC113" s="420"/>
      <c r="IGD113" s="420"/>
      <c r="IGE113" s="420"/>
      <c r="IGF113" s="420"/>
      <c r="IGG113" s="420"/>
      <c r="IGH113" s="420"/>
      <c r="IGI113" s="420"/>
      <c r="IGJ113" s="420"/>
      <c r="IGK113" s="420"/>
      <c r="IGL113" s="420"/>
      <c r="IGM113" s="420"/>
      <c r="IGN113" s="420"/>
      <c r="IGO113" s="420"/>
      <c r="IGP113" s="420"/>
      <c r="IGQ113" s="420"/>
      <c r="IGR113" s="420"/>
      <c r="IGS113" s="420"/>
      <c r="IGT113" s="420"/>
      <c r="IGU113" s="420"/>
      <c r="IGV113" s="420"/>
      <c r="IGW113" s="420"/>
      <c r="IGX113" s="420"/>
      <c r="IGY113" s="420"/>
      <c r="IGZ113" s="420"/>
      <c r="IHA113" s="420"/>
      <c r="IHB113" s="420"/>
      <c r="IHC113" s="420"/>
      <c r="IHD113" s="420"/>
      <c r="IHE113" s="420"/>
      <c r="IHF113" s="420"/>
      <c r="IHG113" s="420"/>
      <c r="IHH113" s="420"/>
      <c r="IHI113" s="420"/>
      <c r="IHJ113" s="420"/>
      <c r="IHK113" s="420"/>
      <c r="IHL113" s="420"/>
      <c r="IHM113" s="420"/>
      <c r="IHN113" s="420"/>
      <c r="IHO113" s="420"/>
      <c r="IHP113" s="420"/>
      <c r="IHQ113" s="420"/>
      <c r="IHR113" s="420"/>
      <c r="IHS113" s="420"/>
      <c r="IHT113" s="420"/>
      <c r="IHU113" s="420"/>
      <c r="IHV113" s="420"/>
      <c r="IHW113" s="420"/>
      <c r="IHX113" s="420"/>
      <c r="IHY113" s="420"/>
      <c r="IHZ113" s="420"/>
      <c r="IIA113" s="420"/>
      <c r="IIB113" s="420"/>
      <c r="IIC113" s="420"/>
      <c r="IID113" s="420"/>
      <c r="IIE113" s="420"/>
      <c r="IIF113" s="420"/>
      <c r="IIG113" s="420"/>
      <c r="IIH113" s="420"/>
      <c r="III113" s="420"/>
      <c r="IIJ113" s="420"/>
      <c r="IIK113" s="420"/>
      <c r="IIL113" s="420"/>
      <c r="IIM113" s="420"/>
      <c r="IIN113" s="420"/>
      <c r="IIO113" s="420"/>
      <c r="IIP113" s="420"/>
      <c r="IIQ113" s="420"/>
      <c r="IIR113" s="420"/>
      <c r="IIS113" s="420"/>
      <c r="IIT113" s="420"/>
      <c r="IIU113" s="420"/>
      <c r="IIV113" s="420"/>
      <c r="IIW113" s="420"/>
      <c r="IIX113" s="420"/>
      <c r="IIY113" s="420"/>
      <c r="IIZ113" s="420"/>
      <c r="IJA113" s="420"/>
      <c r="IJB113" s="420"/>
      <c r="IJC113" s="420"/>
      <c r="IJD113" s="420"/>
      <c r="IJE113" s="420"/>
      <c r="IJF113" s="420"/>
      <c r="IJG113" s="420"/>
      <c r="IJH113" s="420"/>
      <c r="IJI113" s="420"/>
      <c r="IJJ113" s="420"/>
      <c r="IJK113" s="420"/>
      <c r="IJL113" s="420"/>
      <c r="IJM113" s="420"/>
      <c r="IJN113" s="420"/>
      <c r="IJO113" s="420"/>
      <c r="IJP113" s="420"/>
      <c r="IJQ113" s="420"/>
      <c r="IJR113" s="420"/>
      <c r="IJS113" s="420"/>
      <c r="IJT113" s="420"/>
      <c r="IJU113" s="420"/>
      <c r="IJV113" s="420"/>
      <c r="IJW113" s="420"/>
      <c r="IJX113" s="420"/>
      <c r="IJY113" s="420"/>
      <c r="IJZ113" s="420"/>
      <c r="IKA113" s="420"/>
      <c r="IKB113" s="420"/>
      <c r="IKC113" s="420"/>
      <c r="IKD113" s="420"/>
      <c r="IKE113" s="420"/>
      <c r="IKF113" s="420"/>
      <c r="IKG113" s="420"/>
      <c r="IKH113" s="420"/>
      <c r="IKI113" s="420"/>
      <c r="IKJ113" s="420"/>
      <c r="IKK113" s="420"/>
      <c r="IKL113" s="420"/>
      <c r="IKM113" s="420"/>
      <c r="IKN113" s="420"/>
      <c r="IKO113" s="420"/>
      <c r="IKP113" s="420"/>
      <c r="IKQ113" s="420"/>
      <c r="IKR113" s="420"/>
      <c r="IKS113" s="420"/>
      <c r="IKT113" s="420"/>
      <c r="IKU113" s="420"/>
      <c r="IKV113" s="420"/>
      <c r="IKW113" s="420"/>
      <c r="IKX113" s="420"/>
      <c r="IKY113" s="420"/>
      <c r="IKZ113" s="420"/>
      <c r="ILA113" s="420"/>
      <c r="ILB113" s="420"/>
      <c r="ILC113" s="420"/>
      <c r="ILD113" s="420"/>
      <c r="ILE113" s="420"/>
      <c r="ILF113" s="420"/>
      <c r="ILG113" s="420"/>
      <c r="ILH113" s="420"/>
      <c r="ILI113" s="420"/>
      <c r="ILJ113" s="420"/>
      <c r="ILK113" s="420"/>
      <c r="ILL113" s="420"/>
      <c r="ILM113" s="420"/>
      <c r="ILN113" s="420"/>
      <c r="ILO113" s="420"/>
      <c r="ILP113" s="420"/>
      <c r="ILQ113" s="420"/>
      <c r="ILR113" s="420"/>
      <c r="ILS113" s="420"/>
      <c r="ILT113" s="420"/>
      <c r="ILU113" s="420"/>
      <c r="ILV113" s="420"/>
      <c r="ILW113" s="420"/>
      <c r="ILX113" s="420"/>
      <c r="ILY113" s="420"/>
      <c r="ILZ113" s="420"/>
      <c r="IMA113" s="420"/>
      <c r="IMB113" s="420"/>
      <c r="IMC113" s="420"/>
      <c r="IMD113" s="420"/>
      <c r="IME113" s="420"/>
      <c r="IMF113" s="420"/>
      <c r="IMG113" s="420"/>
      <c r="IMH113" s="420"/>
      <c r="IMI113" s="420"/>
      <c r="IMJ113" s="420"/>
      <c r="IMK113" s="420"/>
      <c r="IML113" s="420"/>
      <c r="IMM113" s="420"/>
      <c r="IMN113" s="420"/>
      <c r="IMO113" s="420"/>
      <c r="IMP113" s="420"/>
      <c r="IMQ113" s="420"/>
      <c r="IMR113" s="420"/>
      <c r="IMS113" s="420"/>
      <c r="IMT113" s="420"/>
      <c r="IMU113" s="420"/>
      <c r="IMV113" s="420"/>
      <c r="IMW113" s="420"/>
      <c r="IMX113" s="420"/>
      <c r="IMY113" s="420"/>
      <c r="IMZ113" s="420"/>
      <c r="INA113" s="420"/>
      <c r="INB113" s="420"/>
      <c r="INC113" s="420"/>
      <c r="IND113" s="420"/>
      <c r="INE113" s="420"/>
      <c r="INF113" s="420"/>
      <c r="ING113" s="420"/>
      <c r="INH113" s="420"/>
      <c r="INI113" s="420"/>
      <c r="INJ113" s="420"/>
      <c r="INK113" s="420"/>
      <c r="INL113" s="420"/>
      <c r="INM113" s="420"/>
      <c r="INN113" s="420"/>
      <c r="INO113" s="420"/>
      <c r="INP113" s="420"/>
      <c r="INQ113" s="420"/>
      <c r="INR113" s="420"/>
      <c r="INS113" s="420"/>
      <c r="INT113" s="420"/>
      <c r="INU113" s="420"/>
      <c r="INV113" s="420"/>
      <c r="INW113" s="420"/>
      <c r="INX113" s="420"/>
      <c r="INY113" s="420"/>
      <c r="INZ113" s="420"/>
      <c r="IOA113" s="420"/>
      <c r="IOB113" s="420"/>
      <c r="IOC113" s="420"/>
      <c r="IOD113" s="420"/>
      <c r="IOE113" s="420"/>
      <c r="IOF113" s="420"/>
      <c r="IOG113" s="420"/>
      <c r="IOH113" s="420"/>
      <c r="IOI113" s="420"/>
      <c r="IOJ113" s="420"/>
      <c r="IOK113" s="420"/>
      <c r="IOL113" s="420"/>
      <c r="IOM113" s="420"/>
      <c r="ION113" s="420"/>
      <c r="IOO113" s="420"/>
      <c r="IOP113" s="420"/>
      <c r="IOQ113" s="420"/>
      <c r="IOR113" s="420"/>
      <c r="IOS113" s="420"/>
      <c r="IOT113" s="420"/>
      <c r="IOU113" s="420"/>
      <c r="IOV113" s="420"/>
      <c r="IOW113" s="420"/>
      <c r="IOX113" s="420"/>
      <c r="IOY113" s="420"/>
      <c r="IOZ113" s="420"/>
      <c r="IPA113" s="420"/>
      <c r="IPB113" s="420"/>
      <c r="IPC113" s="420"/>
      <c r="IPD113" s="420"/>
      <c r="IPE113" s="420"/>
      <c r="IPF113" s="420"/>
      <c r="IPG113" s="420"/>
      <c r="IPH113" s="420"/>
      <c r="IPI113" s="420"/>
      <c r="IPJ113" s="420"/>
      <c r="IPK113" s="420"/>
      <c r="IPL113" s="420"/>
      <c r="IPM113" s="420"/>
      <c r="IPN113" s="420"/>
      <c r="IPO113" s="420"/>
      <c r="IPP113" s="420"/>
      <c r="IPQ113" s="420"/>
      <c r="IPR113" s="420"/>
      <c r="IPS113" s="420"/>
      <c r="IPT113" s="420"/>
      <c r="IPU113" s="420"/>
      <c r="IPV113" s="420"/>
      <c r="IPW113" s="420"/>
      <c r="IPX113" s="420"/>
      <c r="IPY113" s="420"/>
      <c r="IPZ113" s="420"/>
      <c r="IQA113" s="420"/>
      <c r="IQB113" s="420"/>
      <c r="IQC113" s="420"/>
      <c r="IQD113" s="420"/>
      <c r="IQE113" s="420"/>
      <c r="IQF113" s="420"/>
      <c r="IQG113" s="420"/>
      <c r="IQH113" s="420"/>
      <c r="IQI113" s="420"/>
      <c r="IQJ113" s="420"/>
      <c r="IQK113" s="420"/>
      <c r="IQL113" s="420"/>
      <c r="IQM113" s="420"/>
      <c r="IQN113" s="420"/>
      <c r="IQO113" s="420"/>
      <c r="IQP113" s="420"/>
      <c r="IQQ113" s="420"/>
      <c r="IQR113" s="420"/>
      <c r="IQS113" s="420"/>
      <c r="IQT113" s="420"/>
      <c r="IQU113" s="420"/>
      <c r="IQV113" s="420"/>
      <c r="IQW113" s="420"/>
      <c r="IQX113" s="420"/>
      <c r="IQY113" s="420"/>
      <c r="IQZ113" s="420"/>
      <c r="IRA113" s="420"/>
      <c r="IRB113" s="420"/>
      <c r="IRC113" s="420"/>
      <c r="IRD113" s="420"/>
      <c r="IRE113" s="420"/>
      <c r="IRF113" s="420"/>
      <c r="IRG113" s="420"/>
      <c r="IRH113" s="420"/>
      <c r="IRI113" s="420"/>
      <c r="IRJ113" s="420"/>
      <c r="IRK113" s="420"/>
      <c r="IRL113" s="420"/>
      <c r="IRM113" s="420"/>
      <c r="IRN113" s="420"/>
      <c r="IRO113" s="420"/>
      <c r="IRP113" s="420"/>
      <c r="IRQ113" s="420"/>
      <c r="IRR113" s="420"/>
      <c r="IRS113" s="420"/>
      <c r="IRT113" s="420"/>
      <c r="IRU113" s="420"/>
      <c r="IRV113" s="420"/>
      <c r="IRW113" s="420"/>
      <c r="IRX113" s="420"/>
      <c r="IRY113" s="420"/>
      <c r="IRZ113" s="420"/>
      <c r="ISA113" s="420"/>
      <c r="ISB113" s="420"/>
      <c r="ISC113" s="420"/>
      <c r="ISD113" s="420"/>
      <c r="ISE113" s="420"/>
      <c r="ISF113" s="420"/>
      <c r="ISG113" s="420"/>
      <c r="ISH113" s="420"/>
      <c r="ISI113" s="420"/>
      <c r="ISJ113" s="420"/>
      <c r="ISK113" s="420"/>
      <c r="ISL113" s="420"/>
      <c r="ISM113" s="420"/>
      <c r="ISN113" s="420"/>
      <c r="ISO113" s="420"/>
      <c r="ISP113" s="420"/>
      <c r="ISQ113" s="420"/>
      <c r="ISR113" s="420"/>
      <c r="ISS113" s="420"/>
      <c r="IST113" s="420"/>
      <c r="ISU113" s="420"/>
      <c r="ISV113" s="420"/>
      <c r="ISW113" s="420"/>
      <c r="ISX113" s="420"/>
      <c r="ISY113" s="420"/>
      <c r="ISZ113" s="420"/>
      <c r="ITA113" s="420"/>
      <c r="ITB113" s="420"/>
      <c r="ITC113" s="420"/>
      <c r="ITD113" s="420"/>
      <c r="ITE113" s="420"/>
      <c r="ITF113" s="420"/>
      <c r="ITG113" s="420"/>
      <c r="ITH113" s="420"/>
      <c r="ITI113" s="420"/>
      <c r="ITJ113" s="420"/>
      <c r="ITK113" s="420"/>
      <c r="ITL113" s="420"/>
      <c r="ITM113" s="420"/>
      <c r="ITN113" s="420"/>
      <c r="ITO113" s="420"/>
      <c r="ITP113" s="420"/>
      <c r="ITQ113" s="420"/>
      <c r="ITR113" s="420"/>
      <c r="ITS113" s="420"/>
      <c r="ITT113" s="420"/>
      <c r="ITU113" s="420"/>
      <c r="ITV113" s="420"/>
      <c r="ITW113" s="420"/>
      <c r="ITX113" s="420"/>
      <c r="ITY113" s="420"/>
      <c r="ITZ113" s="420"/>
      <c r="IUA113" s="420"/>
      <c r="IUB113" s="420"/>
      <c r="IUC113" s="420"/>
      <c r="IUD113" s="420"/>
      <c r="IUE113" s="420"/>
      <c r="IUF113" s="420"/>
      <c r="IUG113" s="420"/>
      <c r="IUH113" s="420"/>
      <c r="IUI113" s="420"/>
      <c r="IUJ113" s="420"/>
      <c r="IUK113" s="420"/>
      <c r="IUL113" s="420"/>
      <c r="IUM113" s="420"/>
      <c r="IUN113" s="420"/>
      <c r="IUO113" s="420"/>
      <c r="IUP113" s="420"/>
      <c r="IUQ113" s="420"/>
      <c r="IUR113" s="420"/>
      <c r="IUS113" s="420"/>
      <c r="IUT113" s="420"/>
      <c r="IUU113" s="420"/>
      <c r="IUV113" s="420"/>
      <c r="IUW113" s="420"/>
      <c r="IUX113" s="420"/>
      <c r="IUY113" s="420"/>
      <c r="IUZ113" s="420"/>
      <c r="IVA113" s="420"/>
      <c r="IVB113" s="420"/>
      <c r="IVC113" s="420"/>
      <c r="IVD113" s="420"/>
      <c r="IVE113" s="420"/>
      <c r="IVF113" s="420"/>
      <c r="IVG113" s="420"/>
      <c r="IVH113" s="420"/>
      <c r="IVI113" s="420"/>
      <c r="IVJ113" s="420"/>
      <c r="IVK113" s="420"/>
      <c r="IVL113" s="420"/>
      <c r="IVM113" s="420"/>
      <c r="IVN113" s="420"/>
      <c r="IVO113" s="420"/>
      <c r="IVP113" s="420"/>
      <c r="IVQ113" s="420"/>
      <c r="IVR113" s="420"/>
      <c r="IVS113" s="420"/>
      <c r="IVT113" s="420"/>
      <c r="IVU113" s="420"/>
      <c r="IVV113" s="420"/>
      <c r="IVW113" s="420"/>
      <c r="IVX113" s="420"/>
      <c r="IVY113" s="420"/>
      <c r="IVZ113" s="420"/>
      <c r="IWA113" s="420"/>
      <c r="IWB113" s="420"/>
      <c r="IWC113" s="420"/>
      <c r="IWD113" s="420"/>
      <c r="IWE113" s="420"/>
      <c r="IWF113" s="420"/>
      <c r="IWG113" s="420"/>
      <c r="IWH113" s="420"/>
      <c r="IWI113" s="420"/>
      <c r="IWJ113" s="420"/>
      <c r="IWK113" s="420"/>
      <c r="IWL113" s="420"/>
      <c r="IWM113" s="420"/>
      <c r="IWN113" s="420"/>
      <c r="IWO113" s="420"/>
      <c r="IWP113" s="420"/>
      <c r="IWQ113" s="420"/>
      <c r="IWR113" s="420"/>
      <c r="IWS113" s="420"/>
      <c r="IWT113" s="420"/>
      <c r="IWU113" s="420"/>
      <c r="IWV113" s="420"/>
      <c r="IWW113" s="420"/>
      <c r="IWX113" s="420"/>
      <c r="IWY113" s="420"/>
      <c r="IWZ113" s="420"/>
      <c r="IXA113" s="420"/>
      <c r="IXB113" s="420"/>
      <c r="IXC113" s="420"/>
      <c r="IXD113" s="420"/>
      <c r="IXE113" s="420"/>
      <c r="IXF113" s="420"/>
      <c r="IXG113" s="420"/>
      <c r="IXH113" s="420"/>
      <c r="IXI113" s="420"/>
      <c r="IXJ113" s="420"/>
      <c r="IXK113" s="420"/>
      <c r="IXL113" s="420"/>
      <c r="IXM113" s="420"/>
      <c r="IXN113" s="420"/>
      <c r="IXO113" s="420"/>
      <c r="IXP113" s="420"/>
      <c r="IXQ113" s="420"/>
      <c r="IXR113" s="420"/>
      <c r="IXS113" s="420"/>
      <c r="IXT113" s="420"/>
      <c r="IXU113" s="420"/>
      <c r="IXV113" s="420"/>
      <c r="IXW113" s="420"/>
      <c r="IXX113" s="420"/>
      <c r="IXY113" s="420"/>
      <c r="IXZ113" s="420"/>
      <c r="IYA113" s="420"/>
      <c r="IYB113" s="420"/>
      <c r="IYC113" s="420"/>
      <c r="IYD113" s="420"/>
      <c r="IYE113" s="420"/>
      <c r="IYF113" s="420"/>
      <c r="IYG113" s="420"/>
      <c r="IYH113" s="420"/>
      <c r="IYI113" s="420"/>
      <c r="IYJ113" s="420"/>
      <c r="IYK113" s="420"/>
      <c r="IYL113" s="420"/>
      <c r="IYM113" s="420"/>
      <c r="IYN113" s="420"/>
      <c r="IYO113" s="420"/>
      <c r="IYP113" s="420"/>
      <c r="IYQ113" s="420"/>
      <c r="IYR113" s="420"/>
      <c r="IYS113" s="420"/>
      <c r="IYT113" s="420"/>
      <c r="IYU113" s="420"/>
      <c r="IYV113" s="420"/>
      <c r="IYW113" s="420"/>
      <c r="IYX113" s="420"/>
      <c r="IYY113" s="420"/>
      <c r="IYZ113" s="420"/>
      <c r="IZA113" s="420"/>
      <c r="IZB113" s="420"/>
      <c r="IZC113" s="420"/>
      <c r="IZD113" s="420"/>
      <c r="IZE113" s="420"/>
      <c r="IZF113" s="420"/>
      <c r="IZG113" s="420"/>
      <c r="IZH113" s="420"/>
      <c r="IZI113" s="420"/>
      <c r="IZJ113" s="420"/>
      <c r="IZK113" s="420"/>
      <c r="IZL113" s="420"/>
      <c r="IZM113" s="420"/>
      <c r="IZN113" s="420"/>
      <c r="IZO113" s="420"/>
      <c r="IZP113" s="420"/>
      <c r="IZQ113" s="420"/>
      <c r="IZR113" s="420"/>
      <c r="IZS113" s="420"/>
      <c r="IZT113" s="420"/>
      <c r="IZU113" s="420"/>
      <c r="IZV113" s="420"/>
      <c r="IZW113" s="420"/>
      <c r="IZX113" s="420"/>
      <c r="IZY113" s="420"/>
      <c r="IZZ113" s="420"/>
      <c r="JAA113" s="420"/>
      <c r="JAB113" s="420"/>
      <c r="JAC113" s="420"/>
      <c r="JAD113" s="420"/>
      <c r="JAE113" s="420"/>
      <c r="JAF113" s="420"/>
      <c r="JAG113" s="420"/>
      <c r="JAH113" s="420"/>
      <c r="JAI113" s="420"/>
      <c r="JAJ113" s="420"/>
      <c r="JAK113" s="420"/>
      <c r="JAL113" s="420"/>
      <c r="JAM113" s="420"/>
      <c r="JAN113" s="420"/>
      <c r="JAO113" s="420"/>
      <c r="JAP113" s="420"/>
      <c r="JAQ113" s="420"/>
      <c r="JAR113" s="420"/>
      <c r="JAS113" s="420"/>
      <c r="JAT113" s="420"/>
      <c r="JAU113" s="420"/>
      <c r="JAV113" s="420"/>
      <c r="JAW113" s="420"/>
      <c r="JAX113" s="420"/>
      <c r="JAY113" s="420"/>
      <c r="JAZ113" s="420"/>
      <c r="JBA113" s="420"/>
      <c r="JBB113" s="420"/>
      <c r="JBC113" s="420"/>
      <c r="JBD113" s="420"/>
      <c r="JBE113" s="420"/>
      <c r="JBF113" s="420"/>
      <c r="JBG113" s="420"/>
      <c r="JBH113" s="420"/>
      <c r="JBI113" s="420"/>
      <c r="JBJ113" s="420"/>
      <c r="JBK113" s="420"/>
      <c r="JBL113" s="420"/>
      <c r="JBM113" s="420"/>
      <c r="JBN113" s="420"/>
      <c r="JBO113" s="420"/>
      <c r="JBP113" s="420"/>
      <c r="JBQ113" s="420"/>
      <c r="JBR113" s="420"/>
      <c r="JBS113" s="420"/>
      <c r="JBT113" s="420"/>
      <c r="JBU113" s="420"/>
      <c r="JBV113" s="420"/>
      <c r="JBW113" s="420"/>
      <c r="JBX113" s="420"/>
      <c r="JBY113" s="420"/>
      <c r="JBZ113" s="420"/>
      <c r="JCA113" s="420"/>
      <c r="JCB113" s="420"/>
      <c r="JCC113" s="420"/>
      <c r="JCD113" s="420"/>
      <c r="JCE113" s="420"/>
      <c r="JCF113" s="420"/>
      <c r="JCG113" s="420"/>
      <c r="JCH113" s="420"/>
      <c r="JCI113" s="420"/>
      <c r="JCJ113" s="420"/>
      <c r="JCK113" s="420"/>
      <c r="JCL113" s="420"/>
      <c r="JCM113" s="420"/>
      <c r="JCN113" s="420"/>
      <c r="JCO113" s="420"/>
      <c r="JCP113" s="420"/>
      <c r="JCQ113" s="420"/>
      <c r="JCR113" s="420"/>
      <c r="JCS113" s="420"/>
      <c r="JCT113" s="420"/>
      <c r="JCU113" s="420"/>
      <c r="JCV113" s="420"/>
      <c r="JCW113" s="420"/>
      <c r="JCX113" s="420"/>
      <c r="JCY113" s="420"/>
      <c r="JCZ113" s="420"/>
      <c r="JDA113" s="420"/>
      <c r="JDB113" s="420"/>
      <c r="JDC113" s="420"/>
      <c r="JDD113" s="420"/>
      <c r="JDE113" s="420"/>
      <c r="JDF113" s="420"/>
      <c r="JDG113" s="420"/>
      <c r="JDH113" s="420"/>
      <c r="JDI113" s="420"/>
      <c r="JDJ113" s="420"/>
      <c r="JDK113" s="420"/>
      <c r="JDL113" s="420"/>
      <c r="JDM113" s="420"/>
      <c r="JDN113" s="420"/>
      <c r="JDO113" s="420"/>
      <c r="JDP113" s="420"/>
      <c r="JDQ113" s="420"/>
      <c r="JDR113" s="420"/>
      <c r="JDS113" s="420"/>
      <c r="JDT113" s="420"/>
      <c r="JDU113" s="420"/>
      <c r="JDV113" s="420"/>
      <c r="JDW113" s="420"/>
      <c r="JDX113" s="420"/>
      <c r="JDY113" s="420"/>
      <c r="JDZ113" s="420"/>
      <c r="JEA113" s="420"/>
      <c r="JEB113" s="420"/>
      <c r="JEC113" s="420"/>
      <c r="JED113" s="420"/>
      <c r="JEE113" s="420"/>
      <c r="JEF113" s="420"/>
      <c r="JEG113" s="420"/>
      <c r="JEH113" s="420"/>
      <c r="JEI113" s="420"/>
      <c r="JEJ113" s="420"/>
      <c r="JEK113" s="420"/>
      <c r="JEL113" s="420"/>
      <c r="JEM113" s="420"/>
      <c r="JEN113" s="420"/>
      <c r="JEO113" s="420"/>
      <c r="JEP113" s="420"/>
      <c r="JEQ113" s="420"/>
      <c r="JER113" s="420"/>
      <c r="JES113" s="420"/>
      <c r="JET113" s="420"/>
      <c r="JEU113" s="420"/>
      <c r="JEV113" s="420"/>
      <c r="JEW113" s="420"/>
      <c r="JEX113" s="420"/>
      <c r="JEY113" s="420"/>
      <c r="JEZ113" s="420"/>
      <c r="JFA113" s="420"/>
      <c r="JFB113" s="420"/>
      <c r="JFC113" s="420"/>
      <c r="JFD113" s="420"/>
      <c r="JFE113" s="420"/>
      <c r="JFF113" s="420"/>
      <c r="JFG113" s="420"/>
      <c r="JFH113" s="420"/>
      <c r="JFI113" s="420"/>
      <c r="JFJ113" s="420"/>
      <c r="JFK113" s="420"/>
      <c r="JFL113" s="420"/>
      <c r="JFM113" s="420"/>
      <c r="JFN113" s="420"/>
      <c r="JFO113" s="420"/>
      <c r="JFP113" s="420"/>
      <c r="JFQ113" s="420"/>
      <c r="JFR113" s="420"/>
      <c r="JFS113" s="420"/>
      <c r="JFT113" s="420"/>
      <c r="JFU113" s="420"/>
      <c r="JFV113" s="420"/>
      <c r="JFW113" s="420"/>
      <c r="JFX113" s="420"/>
      <c r="JFY113" s="420"/>
      <c r="JFZ113" s="420"/>
      <c r="JGA113" s="420"/>
      <c r="JGB113" s="420"/>
      <c r="JGC113" s="420"/>
      <c r="JGD113" s="420"/>
      <c r="JGE113" s="420"/>
      <c r="JGF113" s="420"/>
      <c r="JGG113" s="420"/>
      <c r="JGH113" s="420"/>
      <c r="JGI113" s="420"/>
      <c r="JGJ113" s="420"/>
      <c r="JGK113" s="420"/>
      <c r="JGL113" s="420"/>
      <c r="JGM113" s="420"/>
      <c r="JGN113" s="420"/>
      <c r="JGO113" s="420"/>
      <c r="JGP113" s="420"/>
      <c r="JGQ113" s="420"/>
      <c r="JGR113" s="420"/>
      <c r="JGS113" s="420"/>
      <c r="JGT113" s="420"/>
      <c r="JGU113" s="420"/>
      <c r="JGV113" s="420"/>
      <c r="JGW113" s="420"/>
      <c r="JGX113" s="420"/>
      <c r="JGY113" s="420"/>
      <c r="JGZ113" s="420"/>
      <c r="JHA113" s="420"/>
      <c r="JHB113" s="420"/>
      <c r="JHC113" s="420"/>
      <c r="JHD113" s="420"/>
      <c r="JHE113" s="420"/>
      <c r="JHF113" s="420"/>
      <c r="JHG113" s="420"/>
      <c r="JHH113" s="420"/>
      <c r="JHI113" s="420"/>
      <c r="JHJ113" s="420"/>
      <c r="JHK113" s="420"/>
      <c r="JHL113" s="420"/>
      <c r="JHM113" s="420"/>
      <c r="JHN113" s="420"/>
      <c r="JHO113" s="420"/>
      <c r="JHP113" s="420"/>
      <c r="JHQ113" s="420"/>
      <c r="JHR113" s="420"/>
      <c r="JHS113" s="420"/>
      <c r="JHT113" s="420"/>
      <c r="JHU113" s="420"/>
      <c r="JHV113" s="420"/>
      <c r="JHW113" s="420"/>
      <c r="JHX113" s="420"/>
      <c r="JHY113" s="420"/>
      <c r="JHZ113" s="420"/>
      <c r="JIA113" s="420"/>
      <c r="JIB113" s="420"/>
      <c r="JIC113" s="420"/>
      <c r="JID113" s="420"/>
      <c r="JIE113" s="420"/>
      <c r="JIF113" s="420"/>
      <c r="JIG113" s="420"/>
      <c r="JIH113" s="420"/>
      <c r="JII113" s="420"/>
      <c r="JIJ113" s="420"/>
      <c r="JIK113" s="420"/>
      <c r="JIL113" s="420"/>
      <c r="JIM113" s="420"/>
      <c r="JIN113" s="420"/>
      <c r="JIO113" s="420"/>
      <c r="JIP113" s="420"/>
      <c r="JIQ113" s="420"/>
      <c r="JIR113" s="420"/>
      <c r="JIS113" s="420"/>
      <c r="JIT113" s="420"/>
      <c r="JIU113" s="420"/>
      <c r="JIV113" s="420"/>
      <c r="JIW113" s="420"/>
      <c r="JIX113" s="420"/>
      <c r="JIY113" s="420"/>
      <c r="JIZ113" s="420"/>
      <c r="JJA113" s="420"/>
      <c r="JJB113" s="420"/>
      <c r="JJC113" s="420"/>
      <c r="JJD113" s="420"/>
      <c r="JJE113" s="420"/>
      <c r="JJF113" s="420"/>
      <c r="JJG113" s="420"/>
      <c r="JJH113" s="420"/>
      <c r="JJI113" s="420"/>
      <c r="JJJ113" s="420"/>
      <c r="JJK113" s="420"/>
      <c r="JJL113" s="420"/>
      <c r="JJM113" s="420"/>
      <c r="JJN113" s="420"/>
      <c r="JJO113" s="420"/>
      <c r="JJP113" s="420"/>
      <c r="JJQ113" s="420"/>
      <c r="JJR113" s="420"/>
      <c r="JJS113" s="420"/>
      <c r="JJT113" s="420"/>
      <c r="JJU113" s="420"/>
      <c r="JJV113" s="420"/>
      <c r="JJW113" s="420"/>
      <c r="JJX113" s="420"/>
      <c r="JJY113" s="420"/>
      <c r="JJZ113" s="420"/>
      <c r="JKA113" s="420"/>
      <c r="JKB113" s="420"/>
      <c r="JKC113" s="420"/>
      <c r="JKD113" s="420"/>
      <c r="JKE113" s="420"/>
      <c r="JKF113" s="420"/>
      <c r="JKG113" s="420"/>
      <c r="JKH113" s="420"/>
      <c r="JKI113" s="420"/>
      <c r="JKJ113" s="420"/>
      <c r="JKK113" s="420"/>
      <c r="JKL113" s="420"/>
      <c r="JKM113" s="420"/>
      <c r="JKN113" s="420"/>
      <c r="JKO113" s="420"/>
      <c r="JKP113" s="420"/>
      <c r="JKQ113" s="420"/>
      <c r="JKR113" s="420"/>
      <c r="JKS113" s="420"/>
      <c r="JKT113" s="420"/>
      <c r="JKU113" s="420"/>
      <c r="JKV113" s="420"/>
      <c r="JKW113" s="420"/>
      <c r="JKX113" s="420"/>
      <c r="JKY113" s="420"/>
      <c r="JKZ113" s="420"/>
      <c r="JLA113" s="420"/>
      <c r="JLB113" s="420"/>
      <c r="JLC113" s="420"/>
      <c r="JLD113" s="420"/>
      <c r="JLE113" s="420"/>
      <c r="JLF113" s="420"/>
      <c r="JLG113" s="420"/>
      <c r="JLH113" s="420"/>
      <c r="JLI113" s="420"/>
      <c r="JLJ113" s="420"/>
      <c r="JLK113" s="420"/>
      <c r="JLL113" s="420"/>
      <c r="JLM113" s="420"/>
      <c r="JLN113" s="420"/>
      <c r="JLO113" s="420"/>
      <c r="JLP113" s="420"/>
      <c r="JLQ113" s="420"/>
      <c r="JLR113" s="420"/>
      <c r="JLS113" s="420"/>
      <c r="JLT113" s="420"/>
      <c r="JLU113" s="420"/>
      <c r="JLV113" s="420"/>
      <c r="JLW113" s="420"/>
      <c r="JLX113" s="420"/>
      <c r="JLY113" s="420"/>
      <c r="JLZ113" s="420"/>
      <c r="JMA113" s="420"/>
      <c r="JMB113" s="420"/>
      <c r="JMC113" s="420"/>
      <c r="JMD113" s="420"/>
      <c r="JME113" s="420"/>
      <c r="JMF113" s="420"/>
      <c r="JMG113" s="420"/>
      <c r="JMH113" s="420"/>
      <c r="JMI113" s="420"/>
      <c r="JMJ113" s="420"/>
      <c r="JMK113" s="420"/>
      <c r="JML113" s="420"/>
      <c r="JMM113" s="420"/>
      <c r="JMN113" s="420"/>
      <c r="JMO113" s="420"/>
      <c r="JMP113" s="420"/>
      <c r="JMQ113" s="420"/>
      <c r="JMR113" s="420"/>
      <c r="JMS113" s="420"/>
      <c r="JMT113" s="420"/>
      <c r="JMU113" s="420"/>
      <c r="JMV113" s="420"/>
      <c r="JMW113" s="420"/>
      <c r="JMX113" s="420"/>
      <c r="JMY113" s="420"/>
      <c r="JMZ113" s="420"/>
      <c r="JNA113" s="420"/>
      <c r="JNB113" s="420"/>
      <c r="JNC113" s="420"/>
      <c r="JND113" s="420"/>
      <c r="JNE113" s="420"/>
      <c r="JNF113" s="420"/>
      <c r="JNG113" s="420"/>
      <c r="JNH113" s="420"/>
      <c r="JNI113" s="420"/>
      <c r="JNJ113" s="420"/>
      <c r="JNK113" s="420"/>
      <c r="JNL113" s="420"/>
      <c r="JNM113" s="420"/>
      <c r="JNN113" s="420"/>
      <c r="JNO113" s="420"/>
      <c r="JNP113" s="420"/>
      <c r="JNQ113" s="420"/>
      <c r="JNR113" s="420"/>
      <c r="JNS113" s="420"/>
      <c r="JNT113" s="420"/>
      <c r="JNU113" s="420"/>
      <c r="JNV113" s="420"/>
      <c r="JNW113" s="420"/>
      <c r="JNX113" s="420"/>
      <c r="JNY113" s="420"/>
      <c r="JNZ113" s="420"/>
      <c r="JOA113" s="420"/>
      <c r="JOB113" s="420"/>
      <c r="JOC113" s="420"/>
      <c r="JOD113" s="420"/>
      <c r="JOE113" s="420"/>
      <c r="JOF113" s="420"/>
      <c r="JOG113" s="420"/>
      <c r="JOH113" s="420"/>
      <c r="JOI113" s="420"/>
      <c r="JOJ113" s="420"/>
      <c r="JOK113" s="420"/>
      <c r="JOL113" s="420"/>
      <c r="JOM113" s="420"/>
      <c r="JON113" s="420"/>
      <c r="JOO113" s="420"/>
      <c r="JOP113" s="420"/>
      <c r="JOQ113" s="420"/>
      <c r="JOR113" s="420"/>
      <c r="JOS113" s="420"/>
      <c r="JOT113" s="420"/>
      <c r="JOU113" s="420"/>
      <c r="JOV113" s="420"/>
      <c r="JOW113" s="420"/>
      <c r="JOX113" s="420"/>
      <c r="JOY113" s="420"/>
      <c r="JOZ113" s="420"/>
      <c r="JPA113" s="420"/>
      <c r="JPB113" s="420"/>
      <c r="JPC113" s="420"/>
      <c r="JPD113" s="420"/>
      <c r="JPE113" s="420"/>
      <c r="JPF113" s="420"/>
      <c r="JPG113" s="420"/>
      <c r="JPH113" s="420"/>
      <c r="JPI113" s="420"/>
      <c r="JPJ113" s="420"/>
      <c r="JPK113" s="420"/>
      <c r="JPL113" s="420"/>
      <c r="JPM113" s="420"/>
      <c r="JPN113" s="420"/>
      <c r="JPO113" s="420"/>
      <c r="JPP113" s="420"/>
      <c r="JPQ113" s="420"/>
      <c r="JPR113" s="420"/>
      <c r="JPS113" s="420"/>
      <c r="JPT113" s="420"/>
      <c r="JPU113" s="420"/>
      <c r="JPV113" s="420"/>
      <c r="JPW113" s="420"/>
      <c r="JPX113" s="420"/>
      <c r="JPY113" s="420"/>
      <c r="JPZ113" s="420"/>
      <c r="JQA113" s="420"/>
      <c r="JQB113" s="420"/>
      <c r="JQC113" s="420"/>
      <c r="JQD113" s="420"/>
      <c r="JQE113" s="420"/>
      <c r="JQF113" s="420"/>
      <c r="JQG113" s="420"/>
      <c r="JQH113" s="420"/>
      <c r="JQI113" s="420"/>
      <c r="JQJ113" s="420"/>
      <c r="JQK113" s="420"/>
      <c r="JQL113" s="420"/>
      <c r="JQM113" s="420"/>
      <c r="JQN113" s="420"/>
      <c r="JQO113" s="420"/>
      <c r="JQP113" s="420"/>
      <c r="JQQ113" s="420"/>
      <c r="JQR113" s="420"/>
      <c r="JQS113" s="420"/>
      <c r="JQT113" s="420"/>
      <c r="JQU113" s="420"/>
      <c r="JQV113" s="420"/>
      <c r="JQW113" s="420"/>
      <c r="JQX113" s="420"/>
      <c r="JQY113" s="420"/>
      <c r="JQZ113" s="420"/>
      <c r="JRA113" s="420"/>
      <c r="JRB113" s="420"/>
      <c r="JRC113" s="420"/>
      <c r="JRD113" s="420"/>
      <c r="JRE113" s="420"/>
      <c r="JRF113" s="420"/>
      <c r="JRG113" s="420"/>
      <c r="JRH113" s="420"/>
      <c r="JRI113" s="420"/>
      <c r="JRJ113" s="420"/>
      <c r="JRK113" s="420"/>
      <c r="JRL113" s="420"/>
      <c r="JRM113" s="420"/>
      <c r="JRN113" s="420"/>
      <c r="JRO113" s="420"/>
      <c r="JRP113" s="420"/>
      <c r="JRQ113" s="420"/>
      <c r="JRR113" s="420"/>
      <c r="JRS113" s="420"/>
      <c r="JRT113" s="420"/>
      <c r="JRU113" s="420"/>
      <c r="JRV113" s="420"/>
      <c r="JRW113" s="420"/>
      <c r="JRX113" s="420"/>
      <c r="JRY113" s="420"/>
      <c r="JRZ113" s="420"/>
      <c r="JSA113" s="420"/>
      <c r="JSB113" s="420"/>
      <c r="JSC113" s="420"/>
      <c r="JSD113" s="420"/>
      <c r="JSE113" s="420"/>
      <c r="JSF113" s="420"/>
      <c r="JSG113" s="420"/>
      <c r="JSH113" s="420"/>
      <c r="JSI113" s="420"/>
      <c r="JSJ113" s="420"/>
      <c r="JSK113" s="420"/>
      <c r="JSL113" s="420"/>
      <c r="JSM113" s="420"/>
      <c r="JSN113" s="420"/>
      <c r="JSO113" s="420"/>
      <c r="JSP113" s="420"/>
      <c r="JSQ113" s="420"/>
      <c r="JSR113" s="420"/>
      <c r="JSS113" s="420"/>
      <c r="JST113" s="420"/>
      <c r="JSU113" s="420"/>
      <c r="JSV113" s="420"/>
      <c r="JSW113" s="420"/>
      <c r="JSX113" s="420"/>
      <c r="JSY113" s="420"/>
      <c r="JSZ113" s="420"/>
      <c r="JTA113" s="420"/>
      <c r="JTB113" s="420"/>
      <c r="JTC113" s="420"/>
      <c r="JTD113" s="420"/>
      <c r="JTE113" s="420"/>
      <c r="JTF113" s="420"/>
      <c r="JTG113" s="420"/>
      <c r="JTH113" s="420"/>
      <c r="JTI113" s="420"/>
      <c r="JTJ113" s="420"/>
      <c r="JTK113" s="420"/>
      <c r="JTL113" s="420"/>
      <c r="JTM113" s="420"/>
      <c r="JTN113" s="420"/>
      <c r="JTO113" s="420"/>
      <c r="JTP113" s="420"/>
      <c r="JTQ113" s="420"/>
      <c r="JTR113" s="420"/>
      <c r="JTS113" s="420"/>
      <c r="JTT113" s="420"/>
      <c r="JTU113" s="420"/>
      <c r="JTV113" s="420"/>
      <c r="JTW113" s="420"/>
      <c r="JTX113" s="420"/>
      <c r="JTY113" s="420"/>
      <c r="JTZ113" s="420"/>
      <c r="JUA113" s="420"/>
      <c r="JUB113" s="420"/>
      <c r="JUC113" s="420"/>
      <c r="JUD113" s="420"/>
      <c r="JUE113" s="420"/>
      <c r="JUF113" s="420"/>
      <c r="JUG113" s="420"/>
      <c r="JUH113" s="420"/>
      <c r="JUI113" s="420"/>
      <c r="JUJ113" s="420"/>
      <c r="JUK113" s="420"/>
      <c r="JUL113" s="420"/>
      <c r="JUM113" s="420"/>
      <c r="JUN113" s="420"/>
      <c r="JUO113" s="420"/>
      <c r="JUP113" s="420"/>
      <c r="JUQ113" s="420"/>
      <c r="JUR113" s="420"/>
      <c r="JUS113" s="420"/>
      <c r="JUT113" s="420"/>
      <c r="JUU113" s="420"/>
      <c r="JUV113" s="420"/>
      <c r="JUW113" s="420"/>
      <c r="JUX113" s="420"/>
      <c r="JUY113" s="420"/>
      <c r="JUZ113" s="420"/>
      <c r="JVA113" s="420"/>
      <c r="JVB113" s="420"/>
      <c r="JVC113" s="420"/>
      <c r="JVD113" s="420"/>
      <c r="JVE113" s="420"/>
      <c r="JVF113" s="420"/>
      <c r="JVG113" s="420"/>
      <c r="JVH113" s="420"/>
      <c r="JVI113" s="420"/>
      <c r="JVJ113" s="420"/>
      <c r="JVK113" s="420"/>
      <c r="JVL113" s="420"/>
      <c r="JVM113" s="420"/>
      <c r="JVN113" s="420"/>
      <c r="JVO113" s="420"/>
      <c r="JVP113" s="420"/>
      <c r="JVQ113" s="420"/>
      <c r="JVR113" s="420"/>
      <c r="JVS113" s="420"/>
      <c r="JVT113" s="420"/>
      <c r="JVU113" s="420"/>
      <c r="JVV113" s="420"/>
      <c r="JVW113" s="420"/>
      <c r="JVX113" s="420"/>
      <c r="JVY113" s="420"/>
      <c r="JVZ113" s="420"/>
      <c r="JWA113" s="420"/>
      <c r="JWB113" s="420"/>
      <c r="JWC113" s="420"/>
      <c r="JWD113" s="420"/>
      <c r="JWE113" s="420"/>
      <c r="JWF113" s="420"/>
      <c r="JWG113" s="420"/>
      <c r="JWH113" s="420"/>
      <c r="JWI113" s="420"/>
      <c r="JWJ113" s="420"/>
      <c r="JWK113" s="420"/>
      <c r="JWL113" s="420"/>
      <c r="JWM113" s="420"/>
      <c r="JWN113" s="420"/>
      <c r="JWO113" s="420"/>
      <c r="JWP113" s="420"/>
      <c r="JWQ113" s="420"/>
      <c r="JWR113" s="420"/>
      <c r="JWS113" s="420"/>
      <c r="JWT113" s="420"/>
      <c r="JWU113" s="420"/>
      <c r="JWV113" s="420"/>
      <c r="JWW113" s="420"/>
      <c r="JWX113" s="420"/>
      <c r="JWY113" s="420"/>
      <c r="JWZ113" s="420"/>
      <c r="JXA113" s="420"/>
      <c r="JXB113" s="420"/>
      <c r="JXC113" s="420"/>
      <c r="JXD113" s="420"/>
      <c r="JXE113" s="420"/>
      <c r="JXF113" s="420"/>
      <c r="JXG113" s="420"/>
      <c r="JXH113" s="420"/>
      <c r="JXI113" s="420"/>
      <c r="JXJ113" s="420"/>
      <c r="JXK113" s="420"/>
      <c r="JXL113" s="420"/>
      <c r="JXM113" s="420"/>
      <c r="JXN113" s="420"/>
      <c r="JXO113" s="420"/>
      <c r="JXP113" s="420"/>
      <c r="JXQ113" s="420"/>
      <c r="JXR113" s="420"/>
      <c r="JXS113" s="420"/>
      <c r="JXT113" s="420"/>
      <c r="JXU113" s="420"/>
      <c r="JXV113" s="420"/>
      <c r="JXW113" s="420"/>
      <c r="JXX113" s="420"/>
      <c r="JXY113" s="420"/>
      <c r="JXZ113" s="420"/>
      <c r="JYA113" s="420"/>
      <c r="JYB113" s="420"/>
      <c r="JYC113" s="420"/>
      <c r="JYD113" s="420"/>
      <c r="JYE113" s="420"/>
      <c r="JYF113" s="420"/>
      <c r="JYG113" s="420"/>
      <c r="JYH113" s="420"/>
      <c r="JYI113" s="420"/>
      <c r="JYJ113" s="420"/>
      <c r="JYK113" s="420"/>
      <c r="JYL113" s="420"/>
      <c r="JYM113" s="420"/>
      <c r="JYN113" s="420"/>
      <c r="JYO113" s="420"/>
      <c r="JYP113" s="420"/>
      <c r="JYQ113" s="420"/>
      <c r="JYR113" s="420"/>
      <c r="JYS113" s="420"/>
      <c r="JYT113" s="420"/>
      <c r="JYU113" s="420"/>
      <c r="JYV113" s="420"/>
      <c r="JYW113" s="420"/>
      <c r="JYX113" s="420"/>
      <c r="JYY113" s="420"/>
      <c r="JYZ113" s="420"/>
      <c r="JZA113" s="420"/>
      <c r="JZB113" s="420"/>
      <c r="JZC113" s="420"/>
      <c r="JZD113" s="420"/>
      <c r="JZE113" s="420"/>
      <c r="JZF113" s="420"/>
      <c r="JZG113" s="420"/>
      <c r="JZH113" s="420"/>
      <c r="JZI113" s="420"/>
      <c r="JZJ113" s="420"/>
      <c r="JZK113" s="420"/>
      <c r="JZL113" s="420"/>
      <c r="JZM113" s="420"/>
      <c r="JZN113" s="420"/>
      <c r="JZO113" s="420"/>
      <c r="JZP113" s="420"/>
      <c r="JZQ113" s="420"/>
      <c r="JZR113" s="420"/>
      <c r="JZS113" s="420"/>
      <c r="JZT113" s="420"/>
      <c r="JZU113" s="420"/>
      <c r="JZV113" s="420"/>
      <c r="JZW113" s="420"/>
      <c r="JZX113" s="420"/>
      <c r="JZY113" s="420"/>
      <c r="JZZ113" s="420"/>
      <c r="KAA113" s="420"/>
      <c r="KAB113" s="420"/>
      <c r="KAC113" s="420"/>
      <c r="KAD113" s="420"/>
      <c r="KAE113" s="420"/>
      <c r="KAF113" s="420"/>
      <c r="KAG113" s="420"/>
      <c r="KAH113" s="420"/>
      <c r="KAI113" s="420"/>
      <c r="KAJ113" s="420"/>
      <c r="KAK113" s="420"/>
      <c r="KAL113" s="420"/>
      <c r="KAM113" s="420"/>
      <c r="KAN113" s="420"/>
      <c r="KAO113" s="420"/>
      <c r="KAP113" s="420"/>
      <c r="KAQ113" s="420"/>
      <c r="KAR113" s="420"/>
      <c r="KAS113" s="420"/>
      <c r="KAT113" s="420"/>
      <c r="KAU113" s="420"/>
      <c r="KAV113" s="420"/>
      <c r="KAW113" s="420"/>
      <c r="KAX113" s="420"/>
      <c r="KAY113" s="420"/>
      <c r="KAZ113" s="420"/>
      <c r="KBA113" s="420"/>
      <c r="KBB113" s="420"/>
      <c r="KBC113" s="420"/>
      <c r="KBD113" s="420"/>
      <c r="KBE113" s="420"/>
      <c r="KBF113" s="420"/>
      <c r="KBG113" s="420"/>
      <c r="KBH113" s="420"/>
      <c r="KBI113" s="420"/>
      <c r="KBJ113" s="420"/>
      <c r="KBK113" s="420"/>
      <c r="KBL113" s="420"/>
      <c r="KBM113" s="420"/>
      <c r="KBN113" s="420"/>
      <c r="KBO113" s="420"/>
      <c r="KBP113" s="420"/>
      <c r="KBQ113" s="420"/>
      <c r="KBR113" s="420"/>
      <c r="KBS113" s="420"/>
      <c r="KBT113" s="420"/>
      <c r="KBU113" s="420"/>
      <c r="KBV113" s="420"/>
      <c r="KBW113" s="420"/>
      <c r="KBX113" s="420"/>
      <c r="KBY113" s="420"/>
      <c r="KBZ113" s="420"/>
      <c r="KCA113" s="420"/>
      <c r="KCB113" s="420"/>
      <c r="KCC113" s="420"/>
      <c r="KCD113" s="420"/>
      <c r="KCE113" s="420"/>
      <c r="KCF113" s="420"/>
      <c r="KCG113" s="420"/>
      <c r="KCH113" s="420"/>
      <c r="KCI113" s="420"/>
      <c r="KCJ113" s="420"/>
      <c r="KCK113" s="420"/>
      <c r="KCL113" s="420"/>
      <c r="KCM113" s="420"/>
      <c r="KCN113" s="420"/>
      <c r="KCO113" s="420"/>
      <c r="KCP113" s="420"/>
      <c r="KCQ113" s="420"/>
      <c r="KCR113" s="420"/>
      <c r="KCS113" s="420"/>
      <c r="KCT113" s="420"/>
      <c r="KCU113" s="420"/>
      <c r="KCV113" s="420"/>
      <c r="KCW113" s="420"/>
      <c r="KCX113" s="420"/>
      <c r="KCY113" s="420"/>
      <c r="KCZ113" s="420"/>
      <c r="KDA113" s="420"/>
      <c r="KDB113" s="420"/>
      <c r="KDC113" s="420"/>
      <c r="KDD113" s="420"/>
      <c r="KDE113" s="420"/>
      <c r="KDF113" s="420"/>
      <c r="KDG113" s="420"/>
      <c r="KDH113" s="420"/>
      <c r="KDI113" s="420"/>
      <c r="KDJ113" s="420"/>
      <c r="KDK113" s="420"/>
      <c r="KDL113" s="420"/>
      <c r="KDM113" s="420"/>
      <c r="KDN113" s="420"/>
      <c r="KDO113" s="420"/>
      <c r="KDP113" s="420"/>
      <c r="KDQ113" s="420"/>
      <c r="KDR113" s="420"/>
      <c r="KDS113" s="420"/>
      <c r="KDT113" s="420"/>
      <c r="KDU113" s="420"/>
      <c r="KDV113" s="420"/>
      <c r="KDW113" s="420"/>
      <c r="KDX113" s="420"/>
      <c r="KDY113" s="420"/>
      <c r="KDZ113" s="420"/>
      <c r="KEA113" s="420"/>
      <c r="KEB113" s="420"/>
      <c r="KEC113" s="420"/>
      <c r="KED113" s="420"/>
      <c r="KEE113" s="420"/>
      <c r="KEF113" s="420"/>
      <c r="KEG113" s="420"/>
      <c r="KEH113" s="420"/>
      <c r="KEI113" s="420"/>
      <c r="KEJ113" s="420"/>
      <c r="KEK113" s="420"/>
      <c r="KEL113" s="420"/>
      <c r="KEM113" s="420"/>
      <c r="KEN113" s="420"/>
      <c r="KEO113" s="420"/>
      <c r="KEP113" s="420"/>
      <c r="KEQ113" s="420"/>
      <c r="KER113" s="420"/>
      <c r="KES113" s="420"/>
      <c r="KET113" s="420"/>
      <c r="KEU113" s="420"/>
      <c r="KEV113" s="420"/>
      <c r="KEW113" s="420"/>
      <c r="KEX113" s="420"/>
      <c r="KEY113" s="420"/>
      <c r="KEZ113" s="420"/>
      <c r="KFA113" s="420"/>
      <c r="KFB113" s="420"/>
      <c r="KFC113" s="420"/>
      <c r="KFD113" s="420"/>
      <c r="KFE113" s="420"/>
      <c r="KFF113" s="420"/>
      <c r="KFG113" s="420"/>
      <c r="KFH113" s="420"/>
      <c r="KFI113" s="420"/>
      <c r="KFJ113" s="420"/>
      <c r="KFK113" s="420"/>
      <c r="KFL113" s="420"/>
      <c r="KFM113" s="420"/>
      <c r="KFN113" s="420"/>
      <c r="KFO113" s="420"/>
      <c r="KFP113" s="420"/>
      <c r="KFQ113" s="420"/>
      <c r="KFR113" s="420"/>
      <c r="KFS113" s="420"/>
      <c r="KFT113" s="420"/>
      <c r="KFU113" s="420"/>
      <c r="KFV113" s="420"/>
      <c r="KFW113" s="420"/>
      <c r="KFX113" s="420"/>
      <c r="KFY113" s="420"/>
      <c r="KFZ113" s="420"/>
      <c r="KGA113" s="420"/>
      <c r="KGB113" s="420"/>
      <c r="KGC113" s="420"/>
      <c r="KGD113" s="420"/>
      <c r="KGE113" s="420"/>
      <c r="KGF113" s="420"/>
      <c r="KGG113" s="420"/>
      <c r="KGH113" s="420"/>
      <c r="KGI113" s="420"/>
      <c r="KGJ113" s="420"/>
      <c r="KGK113" s="420"/>
      <c r="KGL113" s="420"/>
      <c r="KGM113" s="420"/>
      <c r="KGN113" s="420"/>
      <c r="KGO113" s="420"/>
      <c r="KGP113" s="420"/>
      <c r="KGQ113" s="420"/>
      <c r="KGR113" s="420"/>
      <c r="KGS113" s="420"/>
      <c r="KGT113" s="420"/>
      <c r="KGU113" s="420"/>
      <c r="KGV113" s="420"/>
      <c r="KGW113" s="420"/>
      <c r="KGX113" s="420"/>
      <c r="KGY113" s="420"/>
      <c r="KGZ113" s="420"/>
      <c r="KHA113" s="420"/>
      <c r="KHB113" s="420"/>
      <c r="KHC113" s="420"/>
      <c r="KHD113" s="420"/>
      <c r="KHE113" s="420"/>
      <c r="KHF113" s="420"/>
      <c r="KHG113" s="420"/>
      <c r="KHH113" s="420"/>
      <c r="KHI113" s="420"/>
      <c r="KHJ113" s="420"/>
      <c r="KHK113" s="420"/>
      <c r="KHL113" s="420"/>
      <c r="KHM113" s="420"/>
      <c r="KHN113" s="420"/>
      <c r="KHO113" s="420"/>
      <c r="KHP113" s="420"/>
      <c r="KHQ113" s="420"/>
      <c r="KHR113" s="420"/>
      <c r="KHS113" s="420"/>
      <c r="KHT113" s="420"/>
      <c r="KHU113" s="420"/>
      <c r="KHV113" s="420"/>
      <c r="KHW113" s="420"/>
      <c r="KHX113" s="420"/>
      <c r="KHY113" s="420"/>
      <c r="KHZ113" s="420"/>
      <c r="KIA113" s="420"/>
      <c r="KIB113" s="420"/>
      <c r="KIC113" s="420"/>
      <c r="KID113" s="420"/>
      <c r="KIE113" s="420"/>
      <c r="KIF113" s="420"/>
      <c r="KIG113" s="420"/>
      <c r="KIH113" s="420"/>
      <c r="KII113" s="420"/>
      <c r="KIJ113" s="420"/>
      <c r="KIK113" s="420"/>
      <c r="KIL113" s="420"/>
      <c r="KIM113" s="420"/>
      <c r="KIN113" s="420"/>
      <c r="KIO113" s="420"/>
      <c r="KIP113" s="420"/>
      <c r="KIQ113" s="420"/>
      <c r="KIR113" s="420"/>
      <c r="KIS113" s="420"/>
      <c r="KIT113" s="420"/>
      <c r="KIU113" s="420"/>
      <c r="KIV113" s="420"/>
      <c r="KIW113" s="420"/>
      <c r="KIX113" s="420"/>
      <c r="KIY113" s="420"/>
      <c r="KIZ113" s="420"/>
      <c r="KJA113" s="420"/>
      <c r="KJB113" s="420"/>
      <c r="KJC113" s="420"/>
      <c r="KJD113" s="420"/>
      <c r="KJE113" s="420"/>
      <c r="KJF113" s="420"/>
      <c r="KJG113" s="420"/>
      <c r="KJH113" s="420"/>
      <c r="KJI113" s="420"/>
      <c r="KJJ113" s="420"/>
      <c r="KJK113" s="420"/>
      <c r="KJL113" s="420"/>
      <c r="KJM113" s="420"/>
      <c r="KJN113" s="420"/>
      <c r="KJO113" s="420"/>
      <c r="KJP113" s="420"/>
      <c r="KJQ113" s="420"/>
      <c r="KJR113" s="420"/>
      <c r="KJS113" s="420"/>
      <c r="KJT113" s="420"/>
      <c r="KJU113" s="420"/>
      <c r="KJV113" s="420"/>
      <c r="KJW113" s="420"/>
      <c r="KJX113" s="420"/>
      <c r="KJY113" s="420"/>
      <c r="KJZ113" s="420"/>
      <c r="KKA113" s="420"/>
      <c r="KKB113" s="420"/>
      <c r="KKC113" s="420"/>
      <c r="KKD113" s="420"/>
      <c r="KKE113" s="420"/>
      <c r="KKF113" s="420"/>
      <c r="KKG113" s="420"/>
      <c r="KKH113" s="420"/>
      <c r="KKI113" s="420"/>
      <c r="KKJ113" s="420"/>
      <c r="KKK113" s="420"/>
      <c r="KKL113" s="420"/>
      <c r="KKM113" s="420"/>
      <c r="KKN113" s="420"/>
      <c r="KKO113" s="420"/>
      <c r="KKP113" s="420"/>
      <c r="KKQ113" s="420"/>
      <c r="KKR113" s="420"/>
      <c r="KKS113" s="420"/>
      <c r="KKT113" s="420"/>
      <c r="KKU113" s="420"/>
      <c r="KKV113" s="420"/>
      <c r="KKW113" s="420"/>
      <c r="KKX113" s="420"/>
      <c r="KKY113" s="420"/>
      <c r="KKZ113" s="420"/>
      <c r="KLA113" s="420"/>
      <c r="KLB113" s="420"/>
      <c r="KLC113" s="420"/>
      <c r="KLD113" s="420"/>
      <c r="KLE113" s="420"/>
      <c r="KLF113" s="420"/>
      <c r="KLG113" s="420"/>
      <c r="KLH113" s="420"/>
      <c r="KLI113" s="420"/>
      <c r="KLJ113" s="420"/>
      <c r="KLK113" s="420"/>
      <c r="KLL113" s="420"/>
      <c r="KLM113" s="420"/>
      <c r="KLN113" s="420"/>
      <c r="KLO113" s="420"/>
      <c r="KLP113" s="420"/>
      <c r="KLQ113" s="420"/>
      <c r="KLR113" s="420"/>
      <c r="KLS113" s="420"/>
      <c r="KLT113" s="420"/>
      <c r="KLU113" s="420"/>
      <c r="KLV113" s="420"/>
      <c r="KLW113" s="420"/>
      <c r="KLX113" s="420"/>
      <c r="KLY113" s="420"/>
      <c r="KLZ113" s="420"/>
      <c r="KMA113" s="420"/>
      <c r="KMB113" s="420"/>
      <c r="KMC113" s="420"/>
      <c r="KMD113" s="420"/>
      <c r="KME113" s="420"/>
      <c r="KMF113" s="420"/>
      <c r="KMG113" s="420"/>
      <c r="KMH113" s="420"/>
      <c r="KMI113" s="420"/>
      <c r="KMJ113" s="420"/>
      <c r="KMK113" s="420"/>
      <c r="KML113" s="420"/>
      <c r="KMM113" s="420"/>
      <c r="KMN113" s="420"/>
      <c r="KMO113" s="420"/>
      <c r="KMP113" s="420"/>
      <c r="KMQ113" s="420"/>
      <c r="KMR113" s="420"/>
      <c r="KMS113" s="420"/>
      <c r="KMT113" s="420"/>
      <c r="KMU113" s="420"/>
      <c r="KMV113" s="420"/>
      <c r="KMW113" s="420"/>
      <c r="KMX113" s="420"/>
      <c r="KMY113" s="420"/>
      <c r="KMZ113" s="420"/>
      <c r="KNA113" s="420"/>
      <c r="KNB113" s="420"/>
      <c r="KNC113" s="420"/>
      <c r="KND113" s="420"/>
      <c r="KNE113" s="420"/>
      <c r="KNF113" s="420"/>
      <c r="KNG113" s="420"/>
      <c r="KNH113" s="420"/>
      <c r="KNI113" s="420"/>
      <c r="KNJ113" s="420"/>
      <c r="KNK113" s="420"/>
      <c r="KNL113" s="420"/>
      <c r="KNM113" s="420"/>
      <c r="KNN113" s="420"/>
      <c r="KNO113" s="420"/>
      <c r="KNP113" s="420"/>
      <c r="KNQ113" s="420"/>
      <c r="KNR113" s="420"/>
      <c r="KNS113" s="420"/>
      <c r="KNT113" s="420"/>
      <c r="KNU113" s="420"/>
      <c r="KNV113" s="420"/>
      <c r="KNW113" s="420"/>
      <c r="KNX113" s="420"/>
      <c r="KNY113" s="420"/>
      <c r="KNZ113" s="420"/>
      <c r="KOA113" s="420"/>
      <c r="KOB113" s="420"/>
      <c r="KOC113" s="420"/>
      <c r="KOD113" s="420"/>
      <c r="KOE113" s="420"/>
      <c r="KOF113" s="420"/>
      <c r="KOG113" s="420"/>
      <c r="KOH113" s="420"/>
      <c r="KOI113" s="420"/>
      <c r="KOJ113" s="420"/>
      <c r="KOK113" s="420"/>
      <c r="KOL113" s="420"/>
      <c r="KOM113" s="420"/>
      <c r="KON113" s="420"/>
      <c r="KOO113" s="420"/>
      <c r="KOP113" s="420"/>
      <c r="KOQ113" s="420"/>
      <c r="KOR113" s="420"/>
      <c r="KOS113" s="420"/>
      <c r="KOT113" s="420"/>
      <c r="KOU113" s="420"/>
      <c r="KOV113" s="420"/>
      <c r="KOW113" s="420"/>
      <c r="KOX113" s="420"/>
      <c r="KOY113" s="420"/>
      <c r="KOZ113" s="420"/>
      <c r="KPA113" s="420"/>
      <c r="KPB113" s="420"/>
      <c r="KPC113" s="420"/>
      <c r="KPD113" s="420"/>
      <c r="KPE113" s="420"/>
      <c r="KPF113" s="420"/>
      <c r="KPG113" s="420"/>
      <c r="KPH113" s="420"/>
      <c r="KPI113" s="420"/>
      <c r="KPJ113" s="420"/>
      <c r="KPK113" s="420"/>
      <c r="KPL113" s="420"/>
      <c r="KPM113" s="420"/>
      <c r="KPN113" s="420"/>
      <c r="KPO113" s="420"/>
      <c r="KPP113" s="420"/>
      <c r="KPQ113" s="420"/>
      <c r="KPR113" s="420"/>
      <c r="KPS113" s="420"/>
      <c r="KPT113" s="420"/>
      <c r="KPU113" s="420"/>
      <c r="KPV113" s="420"/>
      <c r="KPW113" s="420"/>
      <c r="KPX113" s="420"/>
      <c r="KPY113" s="420"/>
      <c r="KPZ113" s="420"/>
      <c r="KQA113" s="420"/>
      <c r="KQB113" s="420"/>
      <c r="KQC113" s="420"/>
      <c r="KQD113" s="420"/>
      <c r="KQE113" s="420"/>
      <c r="KQF113" s="420"/>
      <c r="KQG113" s="420"/>
      <c r="KQH113" s="420"/>
      <c r="KQI113" s="420"/>
      <c r="KQJ113" s="420"/>
      <c r="KQK113" s="420"/>
      <c r="KQL113" s="420"/>
      <c r="KQM113" s="420"/>
      <c r="KQN113" s="420"/>
      <c r="KQO113" s="420"/>
      <c r="KQP113" s="420"/>
      <c r="KQQ113" s="420"/>
      <c r="KQR113" s="420"/>
      <c r="KQS113" s="420"/>
      <c r="KQT113" s="420"/>
      <c r="KQU113" s="420"/>
      <c r="KQV113" s="420"/>
      <c r="KQW113" s="420"/>
      <c r="KQX113" s="420"/>
      <c r="KQY113" s="420"/>
      <c r="KQZ113" s="420"/>
      <c r="KRA113" s="420"/>
      <c r="KRB113" s="420"/>
      <c r="KRC113" s="420"/>
      <c r="KRD113" s="420"/>
      <c r="KRE113" s="420"/>
      <c r="KRF113" s="420"/>
      <c r="KRG113" s="420"/>
      <c r="KRH113" s="420"/>
      <c r="KRI113" s="420"/>
      <c r="KRJ113" s="420"/>
      <c r="KRK113" s="420"/>
      <c r="KRL113" s="420"/>
      <c r="KRM113" s="420"/>
      <c r="KRN113" s="420"/>
      <c r="KRO113" s="420"/>
      <c r="KRP113" s="420"/>
      <c r="KRQ113" s="420"/>
      <c r="KRR113" s="420"/>
      <c r="KRS113" s="420"/>
      <c r="KRT113" s="420"/>
      <c r="KRU113" s="420"/>
      <c r="KRV113" s="420"/>
      <c r="KRW113" s="420"/>
      <c r="KRX113" s="420"/>
      <c r="KRY113" s="420"/>
      <c r="KRZ113" s="420"/>
      <c r="KSA113" s="420"/>
      <c r="KSB113" s="420"/>
      <c r="KSC113" s="420"/>
      <c r="KSD113" s="420"/>
      <c r="KSE113" s="420"/>
      <c r="KSF113" s="420"/>
      <c r="KSG113" s="420"/>
      <c r="KSH113" s="420"/>
      <c r="KSI113" s="420"/>
      <c r="KSJ113" s="420"/>
      <c r="KSK113" s="420"/>
      <c r="KSL113" s="420"/>
      <c r="KSM113" s="420"/>
      <c r="KSN113" s="420"/>
      <c r="KSO113" s="420"/>
      <c r="KSP113" s="420"/>
      <c r="KSQ113" s="420"/>
      <c r="KSR113" s="420"/>
      <c r="KSS113" s="420"/>
      <c r="KST113" s="420"/>
      <c r="KSU113" s="420"/>
      <c r="KSV113" s="420"/>
      <c r="KSW113" s="420"/>
      <c r="KSX113" s="420"/>
      <c r="KSY113" s="420"/>
      <c r="KSZ113" s="420"/>
      <c r="KTA113" s="420"/>
      <c r="KTB113" s="420"/>
      <c r="KTC113" s="420"/>
      <c r="KTD113" s="420"/>
      <c r="KTE113" s="420"/>
      <c r="KTF113" s="420"/>
      <c r="KTG113" s="420"/>
      <c r="KTH113" s="420"/>
      <c r="KTI113" s="420"/>
      <c r="KTJ113" s="420"/>
      <c r="KTK113" s="420"/>
      <c r="KTL113" s="420"/>
      <c r="KTM113" s="420"/>
      <c r="KTN113" s="420"/>
      <c r="KTO113" s="420"/>
      <c r="KTP113" s="420"/>
      <c r="KTQ113" s="420"/>
      <c r="KTR113" s="420"/>
      <c r="KTS113" s="420"/>
      <c r="KTT113" s="420"/>
      <c r="KTU113" s="420"/>
      <c r="KTV113" s="420"/>
      <c r="KTW113" s="420"/>
      <c r="KTX113" s="420"/>
      <c r="KTY113" s="420"/>
      <c r="KTZ113" s="420"/>
      <c r="KUA113" s="420"/>
      <c r="KUB113" s="420"/>
      <c r="KUC113" s="420"/>
      <c r="KUD113" s="420"/>
      <c r="KUE113" s="420"/>
      <c r="KUF113" s="420"/>
      <c r="KUG113" s="420"/>
      <c r="KUH113" s="420"/>
      <c r="KUI113" s="420"/>
      <c r="KUJ113" s="420"/>
      <c r="KUK113" s="420"/>
      <c r="KUL113" s="420"/>
      <c r="KUM113" s="420"/>
      <c r="KUN113" s="420"/>
      <c r="KUO113" s="420"/>
      <c r="KUP113" s="420"/>
      <c r="KUQ113" s="420"/>
      <c r="KUR113" s="420"/>
      <c r="KUS113" s="420"/>
      <c r="KUT113" s="420"/>
      <c r="KUU113" s="420"/>
      <c r="KUV113" s="420"/>
      <c r="KUW113" s="420"/>
      <c r="KUX113" s="420"/>
      <c r="KUY113" s="420"/>
      <c r="KUZ113" s="420"/>
      <c r="KVA113" s="420"/>
      <c r="KVB113" s="420"/>
      <c r="KVC113" s="420"/>
      <c r="KVD113" s="420"/>
      <c r="KVE113" s="420"/>
      <c r="KVF113" s="420"/>
      <c r="KVG113" s="420"/>
      <c r="KVH113" s="420"/>
      <c r="KVI113" s="420"/>
      <c r="KVJ113" s="420"/>
      <c r="KVK113" s="420"/>
      <c r="KVL113" s="420"/>
      <c r="KVM113" s="420"/>
      <c r="KVN113" s="420"/>
      <c r="KVO113" s="420"/>
      <c r="KVP113" s="420"/>
      <c r="KVQ113" s="420"/>
      <c r="KVR113" s="420"/>
      <c r="KVS113" s="420"/>
      <c r="KVT113" s="420"/>
      <c r="KVU113" s="420"/>
      <c r="KVV113" s="420"/>
      <c r="KVW113" s="420"/>
      <c r="KVX113" s="420"/>
      <c r="KVY113" s="420"/>
      <c r="KVZ113" s="420"/>
      <c r="KWA113" s="420"/>
      <c r="KWB113" s="420"/>
      <c r="KWC113" s="420"/>
      <c r="KWD113" s="420"/>
      <c r="KWE113" s="420"/>
      <c r="KWF113" s="420"/>
      <c r="KWG113" s="420"/>
      <c r="KWH113" s="420"/>
      <c r="KWI113" s="420"/>
      <c r="KWJ113" s="420"/>
      <c r="KWK113" s="420"/>
      <c r="KWL113" s="420"/>
      <c r="KWM113" s="420"/>
      <c r="KWN113" s="420"/>
      <c r="KWO113" s="420"/>
      <c r="KWP113" s="420"/>
      <c r="KWQ113" s="420"/>
      <c r="KWR113" s="420"/>
      <c r="KWS113" s="420"/>
      <c r="KWT113" s="420"/>
      <c r="KWU113" s="420"/>
      <c r="KWV113" s="420"/>
      <c r="KWW113" s="420"/>
      <c r="KWX113" s="420"/>
      <c r="KWY113" s="420"/>
      <c r="KWZ113" s="420"/>
      <c r="KXA113" s="420"/>
      <c r="KXB113" s="420"/>
      <c r="KXC113" s="420"/>
      <c r="KXD113" s="420"/>
      <c r="KXE113" s="420"/>
      <c r="KXF113" s="420"/>
      <c r="KXG113" s="420"/>
      <c r="KXH113" s="420"/>
      <c r="KXI113" s="420"/>
      <c r="KXJ113" s="420"/>
      <c r="KXK113" s="420"/>
      <c r="KXL113" s="420"/>
      <c r="KXM113" s="420"/>
      <c r="KXN113" s="420"/>
      <c r="KXO113" s="420"/>
      <c r="KXP113" s="420"/>
      <c r="KXQ113" s="420"/>
      <c r="KXR113" s="420"/>
      <c r="KXS113" s="420"/>
      <c r="KXT113" s="420"/>
      <c r="KXU113" s="420"/>
      <c r="KXV113" s="420"/>
      <c r="KXW113" s="420"/>
      <c r="KXX113" s="420"/>
      <c r="KXY113" s="420"/>
      <c r="KXZ113" s="420"/>
      <c r="KYA113" s="420"/>
      <c r="KYB113" s="420"/>
      <c r="KYC113" s="420"/>
      <c r="KYD113" s="420"/>
      <c r="KYE113" s="420"/>
      <c r="KYF113" s="420"/>
      <c r="KYG113" s="420"/>
      <c r="KYH113" s="420"/>
      <c r="KYI113" s="420"/>
      <c r="KYJ113" s="420"/>
      <c r="KYK113" s="420"/>
      <c r="KYL113" s="420"/>
      <c r="KYM113" s="420"/>
      <c r="KYN113" s="420"/>
      <c r="KYO113" s="420"/>
      <c r="KYP113" s="420"/>
      <c r="KYQ113" s="420"/>
      <c r="KYR113" s="420"/>
      <c r="KYS113" s="420"/>
      <c r="KYT113" s="420"/>
      <c r="KYU113" s="420"/>
      <c r="KYV113" s="420"/>
      <c r="KYW113" s="420"/>
      <c r="KYX113" s="420"/>
      <c r="KYY113" s="420"/>
      <c r="KYZ113" s="420"/>
      <c r="KZA113" s="420"/>
      <c r="KZB113" s="420"/>
      <c r="KZC113" s="420"/>
      <c r="KZD113" s="420"/>
      <c r="KZE113" s="420"/>
      <c r="KZF113" s="420"/>
      <c r="KZG113" s="420"/>
      <c r="KZH113" s="420"/>
      <c r="KZI113" s="420"/>
      <c r="KZJ113" s="420"/>
      <c r="KZK113" s="420"/>
      <c r="KZL113" s="420"/>
      <c r="KZM113" s="420"/>
      <c r="KZN113" s="420"/>
      <c r="KZO113" s="420"/>
      <c r="KZP113" s="420"/>
      <c r="KZQ113" s="420"/>
      <c r="KZR113" s="420"/>
      <c r="KZS113" s="420"/>
      <c r="KZT113" s="420"/>
      <c r="KZU113" s="420"/>
      <c r="KZV113" s="420"/>
      <c r="KZW113" s="420"/>
      <c r="KZX113" s="420"/>
      <c r="KZY113" s="420"/>
      <c r="KZZ113" s="420"/>
      <c r="LAA113" s="420"/>
      <c r="LAB113" s="420"/>
      <c r="LAC113" s="420"/>
      <c r="LAD113" s="420"/>
      <c r="LAE113" s="420"/>
      <c r="LAF113" s="420"/>
      <c r="LAG113" s="420"/>
      <c r="LAH113" s="420"/>
      <c r="LAI113" s="420"/>
      <c r="LAJ113" s="420"/>
      <c r="LAK113" s="420"/>
      <c r="LAL113" s="420"/>
      <c r="LAM113" s="420"/>
      <c r="LAN113" s="420"/>
      <c r="LAO113" s="420"/>
      <c r="LAP113" s="420"/>
      <c r="LAQ113" s="420"/>
      <c r="LAR113" s="420"/>
      <c r="LAS113" s="420"/>
      <c r="LAT113" s="420"/>
      <c r="LAU113" s="420"/>
      <c r="LAV113" s="420"/>
      <c r="LAW113" s="420"/>
      <c r="LAX113" s="420"/>
      <c r="LAY113" s="420"/>
      <c r="LAZ113" s="420"/>
      <c r="LBA113" s="420"/>
      <c r="LBB113" s="420"/>
      <c r="LBC113" s="420"/>
      <c r="LBD113" s="420"/>
      <c r="LBE113" s="420"/>
      <c r="LBF113" s="420"/>
      <c r="LBG113" s="420"/>
      <c r="LBH113" s="420"/>
      <c r="LBI113" s="420"/>
      <c r="LBJ113" s="420"/>
      <c r="LBK113" s="420"/>
      <c r="LBL113" s="420"/>
      <c r="LBM113" s="420"/>
      <c r="LBN113" s="420"/>
      <c r="LBO113" s="420"/>
      <c r="LBP113" s="420"/>
      <c r="LBQ113" s="420"/>
      <c r="LBR113" s="420"/>
      <c r="LBS113" s="420"/>
      <c r="LBT113" s="420"/>
      <c r="LBU113" s="420"/>
      <c r="LBV113" s="420"/>
      <c r="LBW113" s="420"/>
      <c r="LBX113" s="420"/>
      <c r="LBY113" s="420"/>
      <c r="LBZ113" s="420"/>
      <c r="LCA113" s="420"/>
      <c r="LCB113" s="420"/>
      <c r="LCC113" s="420"/>
      <c r="LCD113" s="420"/>
      <c r="LCE113" s="420"/>
      <c r="LCF113" s="420"/>
      <c r="LCG113" s="420"/>
      <c r="LCH113" s="420"/>
      <c r="LCI113" s="420"/>
      <c r="LCJ113" s="420"/>
      <c r="LCK113" s="420"/>
      <c r="LCL113" s="420"/>
      <c r="LCM113" s="420"/>
      <c r="LCN113" s="420"/>
      <c r="LCO113" s="420"/>
      <c r="LCP113" s="420"/>
      <c r="LCQ113" s="420"/>
      <c r="LCR113" s="420"/>
      <c r="LCS113" s="420"/>
      <c r="LCT113" s="420"/>
      <c r="LCU113" s="420"/>
      <c r="LCV113" s="420"/>
      <c r="LCW113" s="420"/>
      <c r="LCX113" s="420"/>
      <c r="LCY113" s="420"/>
      <c r="LCZ113" s="420"/>
      <c r="LDA113" s="420"/>
      <c r="LDB113" s="420"/>
      <c r="LDC113" s="420"/>
      <c r="LDD113" s="420"/>
      <c r="LDE113" s="420"/>
      <c r="LDF113" s="420"/>
      <c r="LDG113" s="420"/>
      <c r="LDH113" s="420"/>
      <c r="LDI113" s="420"/>
      <c r="LDJ113" s="420"/>
      <c r="LDK113" s="420"/>
      <c r="LDL113" s="420"/>
      <c r="LDM113" s="420"/>
      <c r="LDN113" s="420"/>
      <c r="LDO113" s="420"/>
      <c r="LDP113" s="420"/>
      <c r="LDQ113" s="420"/>
      <c r="LDR113" s="420"/>
      <c r="LDS113" s="420"/>
      <c r="LDT113" s="420"/>
      <c r="LDU113" s="420"/>
      <c r="LDV113" s="420"/>
      <c r="LDW113" s="420"/>
      <c r="LDX113" s="420"/>
      <c r="LDY113" s="420"/>
      <c r="LDZ113" s="420"/>
      <c r="LEA113" s="420"/>
      <c r="LEB113" s="420"/>
      <c r="LEC113" s="420"/>
      <c r="LED113" s="420"/>
      <c r="LEE113" s="420"/>
      <c r="LEF113" s="420"/>
      <c r="LEG113" s="420"/>
      <c r="LEH113" s="420"/>
      <c r="LEI113" s="420"/>
      <c r="LEJ113" s="420"/>
      <c r="LEK113" s="420"/>
      <c r="LEL113" s="420"/>
      <c r="LEM113" s="420"/>
      <c r="LEN113" s="420"/>
      <c r="LEO113" s="420"/>
      <c r="LEP113" s="420"/>
      <c r="LEQ113" s="420"/>
      <c r="LER113" s="420"/>
      <c r="LES113" s="420"/>
      <c r="LET113" s="420"/>
      <c r="LEU113" s="420"/>
      <c r="LEV113" s="420"/>
      <c r="LEW113" s="420"/>
      <c r="LEX113" s="420"/>
      <c r="LEY113" s="420"/>
      <c r="LEZ113" s="420"/>
      <c r="LFA113" s="420"/>
      <c r="LFB113" s="420"/>
      <c r="LFC113" s="420"/>
      <c r="LFD113" s="420"/>
      <c r="LFE113" s="420"/>
      <c r="LFF113" s="420"/>
      <c r="LFG113" s="420"/>
      <c r="LFH113" s="420"/>
      <c r="LFI113" s="420"/>
      <c r="LFJ113" s="420"/>
      <c r="LFK113" s="420"/>
      <c r="LFL113" s="420"/>
      <c r="LFM113" s="420"/>
      <c r="LFN113" s="420"/>
      <c r="LFO113" s="420"/>
      <c r="LFP113" s="420"/>
      <c r="LFQ113" s="420"/>
      <c r="LFR113" s="420"/>
      <c r="LFS113" s="420"/>
      <c r="LFT113" s="420"/>
      <c r="LFU113" s="420"/>
      <c r="LFV113" s="420"/>
      <c r="LFW113" s="420"/>
      <c r="LFX113" s="420"/>
      <c r="LFY113" s="420"/>
      <c r="LFZ113" s="420"/>
      <c r="LGA113" s="420"/>
      <c r="LGB113" s="420"/>
      <c r="LGC113" s="420"/>
      <c r="LGD113" s="420"/>
      <c r="LGE113" s="420"/>
      <c r="LGF113" s="420"/>
      <c r="LGG113" s="420"/>
      <c r="LGH113" s="420"/>
      <c r="LGI113" s="420"/>
      <c r="LGJ113" s="420"/>
      <c r="LGK113" s="420"/>
      <c r="LGL113" s="420"/>
      <c r="LGM113" s="420"/>
      <c r="LGN113" s="420"/>
      <c r="LGO113" s="420"/>
      <c r="LGP113" s="420"/>
      <c r="LGQ113" s="420"/>
      <c r="LGR113" s="420"/>
      <c r="LGS113" s="420"/>
      <c r="LGT113" s="420"/>
      <c r="LGU113" s="420"/>
      <c r="LGV113" s="420"/>
      <c r="LGW113" s="420"/>
      <c r="LGX113" s="420"/>
      <c r="LGY113" s="420"/>
      <c r="LGZ113" s="420"/>
      <c r="LHA113" s="420"/>
      <c r="LHB113" s="420"/>
      <c r="LHC113" s="420"/>
      <c r="LHD113" s="420"/>
      <c r="LHE113" s="420"/>
      <c r="LHF113" s="420"/>
      <c r="LHG113" s="420"/>
      <c r="LHH113" s="420"/>
      <c r="LHI113" s="420"/>
      <c r="LHJ113" s="420"/>
      <c r="LHK113" s="420"/>
      <c r="LHL113" s="420"/>
      <c r="LHM113" s="420"/>
      <c r="LHN113" s="420"/>
      <c r="LHO113" s="420"/>
      <c r="LHP113" s="420"/>
      <c r="LHQ113" s="420"/>
      <c r="LHR113" s="420"/>
      <c r="LHS113" s="420"/>
      <c r="LHT113" s="420"/>
      <c r="LHU113" s="420"/>
      <c r="LHV113" s="420"/>
      <c r="LHW113" s="420"/>
      <c r="LHX113" s="420"/>
      <c r="LHY113" s="420"/>
      <c r="LHZ113" s="420"/>
      <c r="LIA113" s="420"/>
      <c r="LIB113" s="420"/>
      <c r="LIC113" s="420"/>
      <c r="LID113" s="420"/>
      <c r="LIE113" s="420"/>
      <c r="LIF113" s="420"/>
      <c r="LIG113" s="420"/>
      <c r="LIH113" s="420"/>
      <c r="LII113" s="420"/>
      <c r="LIJ113" s="420"/>
      <c r="LIK113" s="420"/>
      <c r="LIL113" s="420"/>
      <c r="LIM113" s="420"/>
      <c r="LIN113" s="420"/>
      <c r="LIO113" s="420"/>
      <c r="LIP113" s="420"/>
      <c r="LIQ113" s="420"/>
      <c r="LIR113" s="420"/>
      <c r="LIS113" s="420"/>
      <c r="LIT113" s="420"/>
      <c r="LIU113" s="420"/>
      <c r="LIV113" s="420"/>
      <c r="LIW113" s="420"/>
      <c r="LIX113" s="420"/>
      <c r="LIY113" s="420"/>
      <c r="LIZ113" s="420"/>
      <c r="LJA113" s="420"/>
      <c r="LJB113" s="420"/>
      <c r="LJC113" s="420"/>
      <c r="LJD113" s="420"/>
      <c r="LJE113" s="420"/>
      <c r="LJF113" s="420"/>
      <c r="LJG113" s="420"/>
      <c r="LJH113" s="420"/>
      <c r="LJI113" s="420"/>
      <c r="LJJ113" s="420"/>
      <c r="LJK113" s="420"/>
      <c r="LJL113" s="420"/>
      <c r="LJM113" s="420"/>
      <c r="LJN113" s="420"/>
      <c r="LJO113" s="420"/>
      <c r="LJP113" s="420"/>
      <c r="LJQ113" s="420"/>
      <c r="LJR113" s="420"/>
      <c r="LJS113" s="420"/>
      <c r="LJT113" s="420"/>
      <c r="LJU113" s="420"/>
      <c r="LJV113" s="420"/>
      <c r="LJW113" s="420"/>
      <c r="LJX113" s="420"/>
      <c r="LJY113" s="420"/>
      <c r="LJZ113" s="420"/>
      <c r="LKA113" s="420"/>
      <c r="LKB113" s="420"/>
      <c r="LKC113" s="420"/>
      <c r="LKD113" s="420"/>
      <c r="LKE113" s="420"/>
      <c r="LKF113" s="420"/>
      <c r="LKG113" s="420"/>
      <c r="LKH113" s="420"/>
      <c r="LKI113" s="420"/>
      <c r="LKJ113" s="420"/>
      <c r="LKK113" s="420"/>
      <c r="LKL113" s="420"/>
      <c r="LKM113" s="420"/>
      <c r="LKN113" s="420"/>
      <c r="LKO113" s="420"/>
      <c r="LKP113" s="420"/>
      <c r="LKQ113" s="420"/>
      <c r="LKR113" s="420"/>
      <c r="LKS113" s="420"/>
      <c r="LKT113" s="420"/>
      <c r="LKU113" s="420"/>
      <c r="LKV113" s="420"/>
      <c r="LKW113" s="420"/>
      <c r="LKX113" s="420"/>
      <c r="LKY113" s="420"/>
      <c r="LKZ113" s="420"/>
      <c r="LLA113" s="420"/>
      <c r="LLB113" s="420"/>
      <c r="LLC113" s="420"/>
      <c r="LLD113" s="420"/>
      <c r="LLE113" s="420"/>
      <c r="LLF113" s="420"/>
      <c r="LLG113" s="420"/>
      <c r="LLH113" s="420"/>
      <c r="LLI113" s="420"/>
      <c r="LLJ113" s="420"/>
      <c r="LLK113" s="420"/>
      <c r="LLL113" s="420"/>
      <c r="LLM113" s="420"/>
      <c r="LLN113" s="420"/>
      <c r="LLO113" s="420"/>
      <c r="LLP113" s="420"/>
      <c r="LLQ113" s="420"/>
      <c r="LLR113" s="420"/>
      <c r="LLS113" s="420"/>
      <c r="LLT113" s="420"/>
      <c r="LLU113" s="420"/>
      <c r="LLV113" s="420"/>
      <c r="LLW113" s="420"/>
      <c r="LLX113" s="420"/>
      <c r="LLY113" s="420"/>
      <c r="LLZ113" s="420"/>
      <c r="LMA113" s="420"/>
      <c r="LMB113" s="420"/>
      <c r="LMC113" s="420"/>
      <c r="LMD113" s="420"/>
      <c r="LME113" s="420"/>
      <c r="LMF113" s="420"/>
      <c r="LMG113" s="420"/>
      <c r="LMH113" s="420"/>
      <c r="LMI113" s="420"/>
      <c r="LMJ113" s="420"/>
      <c r="LMK113" s="420"/>
      <c r="LML113" s="420"/>
      <c r="LMM113" s="420"/>
      <c r="LMN113" s="420"/>
      <c r="LMO113" s="420"/>
      <c r="LMP113" s="420"/>
      <c r="LMQ113" s="420"/>
      <c r="LMR113" s="420"/>
      <c r="LMS113" s="420"/>
      <c r="LMT113" s="420"/>
      <c r="LMU113" s="420"/>
      <c r="LMV113" s="420"/>
      <c r="LMW113" s="420"/>
      <c r="LMX113" s="420"/>
      <c r="LMY113" s="420"/>
      <c r="LMZ113" s="420"/>
      <c r="LNA113" s="420"/>
      <c r="LNB113" s="420"/>
      <c r="LNC113" s="420"/>
      <c r="LND113" s="420"/>
      <c r="LNE113" s="420"/>
      <c r="LNF113" s="420"/>
      <c r="LNG113" s="420"/>
      <c r="LNH113" s="420"/>
      <c r="LNI113" s="420"/>
      <c r="LNJ113" s="420"/>
      <c r="LNK113" s="420"/>
      <c r="LNL113" s="420"/>
      <c r="LNM113" s="420"/>
      <c r="LNN113" s="420"/>
      <c r="LNO113" s="420"/>
      <c r="LNP113" s="420"/>
      <c r="LNQ113" s="420"/>
      <c r="LNR113" s="420"/>
      <c r="LNS113" s="420"/>
      <c r="LNT113" s="420"/>
      <c r="LNU113" s="420"/>
      <c r="LNV113" s="420"/>
      <c r="LNW113" s="420"/>
      <c r="LNX113" s="420"/>
      <c r="LNY113" s="420"/>
      <c r="LNZ113" s="420"/>
      <c r="LOA113" s="420"/>
      <c r="LOB113" s="420"/>
      <c r="LOC113" s="420"/>
      <c r="LOD113" s="420"/>
      <c r="LOE113" s="420"/>
      <c r="LOF113" s="420"/>
      <c r="LOG113" s="420"/>
      <c r="LOH113" s="420"/>
      <c r="LOI113" s="420"/>
      <c r="LOJ113" s="420"/>
      <c r="LOK113" s="420"/>
      <c r="LOL113" s="420"/>
      <c r="LOM113" s="420"/>
      <c r="LON113" s="420"/>
      <c r="LOO113" s="420"/>
      <c r="LOP113" s="420"/>
      <c r="LOQ113" s="420"/>
      <c r="LOR113" s="420"/>
      <c r="LOS113" s="420"/>
      <c r="LOT113" s="420"/>
      <c r="LOU113" s="420"/>
      <c r="LOV113" s="420"/>
      <c r="LOW113" s="420"/>
      <c r="LOX113" s="420"/>
      <c r="LOY113" s="420"/>
      <c r="LOZ113" s="420"/>
      <c r="LPA113" s="420"/>
      <c r="LPB113" s="420"/>
      <c r="LPC113" s="420"/>
      <c r="LPD113" s="420"/>
      <c r="LPE113" s="420"/>
      <c r="LPF113" s="420"/>
      <c r="LPG113" s="420"/>
      <c r="LPH113" s="420"/>
      <c r="LPI113" s="420"/>
      <c r="LPJ113" s="420"/>
      <c r="LPK113" s="420"/>
      <c r="LPL113" s="420"/>
      <c r="LPM113" s="420"/>
      <c r="LPN113" s="420"/>
      <c r="LPO113" s="420"/>
      <c r="LPP113" s="420"/>
      <c r="LPQ113" s="420"/>
      <c r="LPR113" s="420"/>
      <c r="LPS113" s="420"/>
      <c r="LPT113" s="420"/>
      <c r="LPU113" s="420"/>
      <c r="LPV113" s="420"/>
      <c r="LPW113" s="420"/>
      <c r="LPX113" s="420"/>
      <c r="LPY113" s="420"/>
      <c r="LPZ113" s="420"/>
      <c r="LQA113" s="420"/>
      <c r="LQB113" s="420"/>
      <c r="LQC113" s="420"/>
      <c r="LQD113" s="420"/>
      <c r="LQE113" s="420"/>
      <c r="LQF113" s="420"/>
      <c r="LQG113" s="420"/>
      <c r="LQH113" s="420"/>
      <c r="LQI113" s="420"/>
      <c r="LQJ113" s="420"/>
      <c r="LQK113" s="420"/>
      <c r="LQL113" s="420"/>
      <c r="LQM113" s="420"/>
      <c r="LQN113" s="420"/>
      <c r="LQO113" s="420"/>
      <c r="LQP113" s="420"/>
      <c r="LQQ113" s="420"/>
      <c r="LQR113" s="420"/>
      <c r="LQS113" s="420"/>
      <c r="LQT113" s="420"/>
      <c r="LQU113" s="420"/>
      <c r="LQV113" s="420"/>
      <c r="LQW113" s="420"/>
      <c r="LQX113" s="420"/>
      <c r="LQY113" s="420"/>
      <c r="LQZ113" s="420"/>
      <c r="LRA113" s="420"/>
      <c r="LRB113" s="420"/>
      <c r="LRC113" s="420"/>
      <c r="LRD113" s="420"/>
      <c r="LRE113" s="420"/>
      <c r="LRF113" s="420"/>
      <c r="LRG113" s="420"/>
      <c r="LRH113" s="420"/>
      <c r="LRI113" s="420"/>
      <c r="LRJ113" s="420"/>
      <c r="LRK113" s="420"/>
      <c r="LRL113" s="420"/>
      <c r="LRM113" s="420"/>
      <c r="LRN113" s="420"/>
      <c r="LRO113" s="420"/>
      <c r="LRP113" s="420"/>
      <c r="LRQ113" s="420"/>
      <c r="LRR113" s="420"/>
      <c r="LRS113" s="420"/>
      <c r="LRT113" s="420"/>
      <c r="LRU113" s="420"/>
      <c r="LRV113" s="420"/>
      <c r="LRW113" s="420"/>
      <c r="LRX113" s="420"/>
      <c r="LRY113" s="420"/>
      <c r="LRZ113" s="420"/>
      <c r="LSA113" s="420"/>
      <c r="LSB113" s="420"/>
      <c r="LSC113" s="420"/>
      <c r="LSD113" s="420"/>
      <c r="LSE113" s="420"/>
      <c r="LSF113" s="420"/>
      <c r="LSG113" s="420"/>
      <c r="LSH113" s="420"/>
      <c r="LSI113" s="420"/>
      <c r="LSJ113" s="420"/>
      <c r="LSK113" s="420"/>
      <c r="LSL113" s="420"/>
      <c r="LSM113" s="420"/>
      <c r="LSN113" s="420"/>
      <c r="LSO113" s="420"/>
      <c r="LSP113" s="420"/>
      <c r="LSQ113" s="420"/>
      <c r="LSR113" s="420"/>
      <c r="LSS113" s="420"/>
      <c r="LST113" s="420"/>
      <c r="LSU113" s="420"/>
      <c r="LSV113" s="420"/>
      <c r="LSW113" s="420"/>
      <c r="LSX113" s="420"/>
      <c r="LSY113" s="420"/>
      <c r="LSZ113" s="420"/>
      <c r="LTA113" s="420"/>
      <c r="LTB113" s="420"/>
      <c r="LTC113" s="420"/>
      <c r="LTD113" s="420"/>
      <c r="LTE113" s="420"/>
      <c r="LTF113" s="420"/>
      <c r="LTG113" s="420"/>
      <c r="LTH113" s="420"/>
      <c r="LTI113" s="420"/>
      <c r="LTJ113" s="420"/>
      <c r="LTK113" s="420"/>
      <c r="LTL113" s="420"/>
      <c r="LTM113" s="420"/>
      <c r="LTN113" s="420"/>
      <c r="LTO113" s="420"/>
      <c r="LTP113" s="420"/>
      <c r="LTQ113" s="420"/>
      <c r="LTR113" s="420"/>
      <c r="LTS113" s="420"/>
      <c r="LTT113" s="420"/>
      <c r="LTU113" s="420"/>
      <c r="LTV113" s="420"/>
      <c r="LTW113" s="420"/>
      <c r="LTX113" s="420"/>
      <c r="LTY113" s="420"/>
      <c r="LTZ113" s="420"/>
      <c r="LUA113" s="420"/>
      <c r="LUB113" s="420"/>
      <c r="LUC113" s="420"/>
      <c r="LUD113" s="420"/>
      <c r="LUE113" s="420"/>
      <c r="LUF113" s="420"/>
      <c r="LUG113" s="420"/>
      <c r="LUH113" s="420"/>
      <c r="LUI113" s="420"/>
      <c r="LUJ113" s="420"/>
      <c r="LUK113" s="420"/>
      <c r="LUL113" s="420"/>
      <c r="LUM113" s="420"/>
      <c r="LUN113" s="420"/>
      <c r="LUO113" s="420"/>
      <c r="LUP113" s="420"/>
      <c r="LUQ113" s="420"/>
      <c r="LUR113" s="420"/>
      <c r="LUS113" s="420"/>
      <c r="LUT113" s="420"/>
      <c r="LUU113" s="420"/>
      <c r="LUV113" s="420"/>
      <c r="LUW113" s="420"/>
      <c r="LUX113" s="420"/>
      <c r="LUY113" s="420"/>
      <c r="LUZ113" s="420"/>
      <c r="LVA113" s="420"/>
      <c r="LVB113" s="420"/>
      <c r="LVC113" s="420"/>
      <c r="LVD113" s="420"/>
      <c r="LVE113" s="420"/>
      <c r="LVF113" s="420"/>
      <c r="LVG113" s="420"/>
      <c r="LVH113" s="420"/>
      <c r="LVI113" s="420"/>
      <c r="LVJ113" s="420"/>
      <c r="LVK113" s="420"/>
      <c r="LVL113" s="420"/>
      <c r="LVM113" s="420"/>
      <c r="LVN113" s="420"/>
      <c r="LVO113" s="420"/>
      <c r="LVP113" s="420"/>
      <c r="LVQ113" s="420"/>
      <c r="LVR113" s="420"/>
      <c r="LVS113" s="420"/>
      <c r="LVT113" s="420"/>
      <c r="LVU113" s="420"/>
      <c r="LVV113" s="420"/>
      <c r="LVW113" s="420"/>
      <c r="LVX113" s="420"/>
      <c r="LVY113" s="420"/>
      <c r="LVZ113" s="420"/>
      <c r="LWA113" s="420"/>
      <c r="LWB113" s="420"/>
      <c r="LWC113" s="420"/>
      <c r="LWD113" s="420"/>
      <c r="LWE113" s="420"/>
      <c r="LWF113" s="420"/>
      <c r="LWG113" s="420"/>
      <c r="LWH113" s="420"/>
      <c r="LWI113" s="420"/>
      <c r="LWJ113" s="420"/>
      <c r="LWK113" s="420"/>
      <c r="LWL113" s="420"/>
      <c r="LWM113" s="420"/>
      <c r="LWN113" s="420"/>
      <c r="LWO113" s="420"/>
      <c r="LWP113" s="420"/>
      <c r="LWQ113" s="420"/>
      <c r="LWR113" s="420"/>
      <c r="LWS113" s="420"/>
      <c r="LWT113" s="420"/>
      <c r="LWU113" s="420"/>
      <c r="LWV113" s="420"/>
      <c r="LWW113" s="420"/>
      <c r="LWX113" s="420"/>
      <c r="LWY113" s="420"/>
      <c r="LWZ113" s="420"/>
      <c r="LXA113" s="420"/>
      <c r="LXB113" s="420"/>
      <c r="LXC113" s="420"/>
      <c r="LXD113" s="420"/>
      <c r="LXE113" s="420"/>
      <c r="LXF113" s="420"/>
      <c r="LXG113" s="420"/>
      <c r="LXH113" s="420"/>
      <c r="LXI113" s="420"/>
      <c r="LXJ113" s="420"/>
      <c r="LXK113" s="420"/>
      <c r="LXL113" s="420"/>
      <c r="LXM113" s="420"/>
      <c r="LXN113" s="420"/>
      <c r="LXO113" s="420"/>
      <c r="LXP113" s="420"/>
      <c r="LXQ113" s="420"/>
      <c r="LXR113" s="420"/>
      <c r="LXS113" s="420"/>
      <c r="LXT113" s="420"/>
      <c r="LXU113" s="420"/>
      <c r="LXV113" s="420"/>
      <c r="LXW113" s="420"/>
      <c r="LXX113" s="420"/>
      <c r="LXY113" s="420"/>
      <c r="LXZ113" s="420"/>
      <c r="LYA113" s="420"/>
      <c r="LYB113" s="420"/>
      <c r="LYC113" s="420"/>
      <c r="LYD113" s="420"/>
      <c r="LYE113" s="420"/>
      <c r="LYF113" s="420"/>
      <c r="LYG113" s="420"/>
      <c r="LYH113" s="420"/>
      <c r="LYI113" s="420"/>
      <c r="LYJ113" s="420"/>
      <c r="LYK113" s="420"/>
      <c r="LYL113" s="420"/>
      <c r="LYM113" s="420"/>
      <c r="LYN113" s="420"/>
      <c r="LYO113" s="420"/>
      <c r="LYP113" s="420"/>
      <c r="LYQ113" s="420"/>
      <c r="LYR113" s="420"/>
      <c r="LYS113" s="420"/>
      <c r="LYT113" s="420"/>
      <c r="LYU113" s="420"/>
      <c r="LYV113" s="420"/>
      <c r="LYW113" s="420"/>
      <c r="LYX113" s="420"/>
      <c r="LYY113" s="420"/>
      <c r="LYZ113" s="420"/>
      <c r="LZA113" s="420"/>
      <c r="LZB113" s="420"/>
      <c r="LZC113" s="420"/>
      <c r="LZD113" s="420"/>
      <c r="LZE113" s="420"/>
      <c r="LZF113" s="420"/>
      <c r="LZG113" s="420"/>
      <c r="LZH113" s="420"/>
      <c r="LZI113" s="420"/>
      <c r="LZJ113" s="420"/>
      <c r="LZK113" s="420"/>
      <c r="LZL113" s="420"/>
      <c r="LZM113" s="420"/>
      <c r="LZN113" s="420"/>
      <c r="LZO113" s="420"/>
      <c r="LZP113" s="420"/>
      <c r="LZQ113" s="420"/>
      <c r="LZR113" s="420"/>
      <c r="LZS113" s="420"/>
      <c r="LZT113" s="420"/>
      <c r="LZU113" s="420"/>
      <c r="LZV113" s="420"/>
      <c r="LZW113" s="420"/>
      <c r="LZX113" s="420"/>
      <c r="LZY113" s="420"/>
      <c r="LZZ113" s="420"/>
      <c r="MAA113" s="420"/>
      <c r="MAB113" s="420"/>
      <c r="MAC113" s="420"/>
      <c r="MAD113" s="420"/>
      <c r="MAE113" s="420"/>
      <c r="MAF113" s="420"/>
      <c r="MAG113" s="420"/>
      <c r="MAH113" s="420"/>
      <c r="MAI113" s="420"/>
      <c r="MAJ113" s="420"/>
      <c r="MAK113" s="420"/>
      <c r="MAL113" s="420"/>
      <c r="MAM113" s="420"/>
      <c r="MAN113" s="420"/>
      <c r="MAO113" s="420"/>
      <c r="MAP113" s="420"/>
      <c r="MAQ113" s="420"/>
      <c r="MAR113" s="420"/>
      <c r="MAS113" s="420"/>
      <c r="MAT113" s="420"/>
      <c r="MAU113" s="420"/>
      <c r="MAV113" s="420"/>
      <c r="MAW113" s="420"/>
      <c r="MAX113" s="420"/>
      <c r="MAY113" s="420"/>
      <c r="MAZ113" s="420"/>
      <c r="MBA113" s="420"/>
      <c r="MBB113" s="420"/>
      <c r="MBC113" s="420"/>
      <c r="MBD113" s="420"/>
      <c r="MBE113" s="420"/>
      <c r="MBF113" s="420"/>
      <c r="MBG113" s="420"/>
      <c r="MBH113" s="420"/>
      <c r="MBI113" s="420"/>
      <c r="MBJ113" s="420"/>
      <c r="MBK113" s="420"/>
      <c r="MBL113" s="420"/>
      <c r="MBM113" s="420"/>
      <c r="MBN113" s="420"/>
      <c r="MBO113" s="420"/>
      <c r="MBP113" s="420"/>
      <c r="MBQ113" s="420"/>
      <c r="MBR113" s="420"/>
      <c r="MBS113" s="420"/>
      <c r="MBT113" s="420"/>
      <c r="MBU113" s="420"/>
      <c r="MBV113" s="420"/>
      <c r="MBW113" s="420"/>
      <c r="MBX113" s="420"/>
      <c r="MBY113" s="420"/>
      <c r="MBZ113" s="420"/>
      <c r="MCA113" s="420"/>
      <c r="MCB113" s="420"/>
      <c r="MCC113" s="420"/>
      <c r="MCD113" s="420"/>
      <c r="MCE113" s="420"/>
      <c r="MCF113" s="420"/>
      <c r="MCG113" s="420"/>
      <c r="MCH113" s="420"/>
      <c r="MCI113" s="420"/>
      <c r="MCJ113" s="420"/>
      <c r="MCK113" s="420"/>
      <c r="MCL113" s="420"/>
      <c r="MCM113" s="420"/>
      <c r="MCN113" s="420"/>
      <c r="MCO113" s="420"/>
      <c r="MCP113" s="420"/>
      <c r="MCQ113" s="420"/>
      <c r="MCR113" s="420"/>
      <c r="MCS113" s="420"/>
      <c r="MCT113" s="420"/>
      <c r="MCU113" s="420"/>
      <c r="MCV113" s="420"/>
      <c r="MCW113" s="420"/>
      <c r="MCX113" s="420"/>
      <c r="MCY113" s="420"/>
      <c r="MCZ113" s="420"/>
      <c r="MDA113" s="420"/>
      <c r="MDB113" s="420"/>
      <c r="MDC113" s="420"/>
      <c r="MDD113" s="420"/>
      <c r="MDE113" s="420"/>
      <c r="MDF113" s="420"/>
      <c r="MDG113" s="420"/>
      <c r="MDH113" s="420"/>
      <c r="MDI113" s="420"/>
      <c r="MDJ113" s="420"/>
      <c r="MDK113" s="420"/>
      <c r="MDL113" s="420"/>
      <c r="MDM113" s="420"/>
      <c r="MDN113" s="420"/>
      <c r="MDO113" s="420"/>
      <c r="MDP113" s="420"/>
      <c r="MDQ113" s="420"/>
      <c r="MDR113" s="420"/>
      <c r="MDS113" s="420"/>
      <c r="MDT113" s="420"/>
      <c r="MDU113" s="420"/>
      <c r="MDV113" s="420"/>
      <c r="MDW113" s="420"/>
      <c r="MDX113" s="420"/>
      <c r="MDY113" s="420"/>
      <c r="MDZ113" s="420"/>
      <c r="MEA113" s="420"/>
      <c r="MEB113" s="420"/>
      <c r="MEC113" s="420"/>
      <c r="MED113" s="420"/>
      <c r="MEE113" s="420"/>
      <c r="MEF113" s="420"/>
      <c r="MEG113" s="420"/>
      <c r="MEH113" s="420"/>
      <c r="MEI113" s="420"/>
      <c r="MEJ113" s="420"/>
      <c r="MEK113" s="420"/>
      <c r="MEL113" s="420"/>
      <c r="MEM113" s="420"/>
      <c r="MEN113" s="420"/>
      <c r="MEO113" s="420"/>
      <c r="MEP113" s="420"/>
      <c r="MEQ113" s="420"/>
      <c r="MER113" s="420"/>
      <c r="MES113" s="420"/>
      <c r="MET113" s="420"/>
      <c r="MEU113" s="420"/>
      <c r="MEV113" s="420"/>
      <c r="MEW113" s="420"/>
      <c r="MEX113" s="420"/>
      <c r="MEY113" s="420"/>
      <c r="MEZ113" s="420"/>
      <c r="MFA113" s="420"/>
      <c r="MFB113" s="420"/>
      <c r="MFC113" s="420"/>
      <c r="MFD113" s="420"/>
      <c r="MFE113" s="420"/>
      <c r="MFF113" s="420"/>
      <c r="MFG113" s="420"/>
      <c r="MFH113" s="420"/>
      <c r="MFI113" s="420"/>
      <c r="MFJ113" s="420"/>
      <c r="MFK113" s="420"/>
      <c r="MFL113" s="420"/>
      <c r="MFM113" s="420"/>
      <c r="MFN113" s="420"/>
      <c r="MFO113" s="420"/>
      <c r="MFP113" s="420"/>
      <c r="MFQ113" s="420"/>
      <c r="MFR113" s="420"/>
      <c r="MFS113" s="420"/>
      <c r="MFT113" s="420"/>
      <c r="MFU113" s="420"/>
      <c r="MFV113" s="420"/>
      <c r="MFW113" s="420"/>
      <c r="MFX113" s="420"/>
      <c r="MFY113" s="420"/>
      <c r="MFZ113" s="420"/>
      <c r="MGA113" s="420"/>
      <c r="MGB113" s="420"/>
      <c r="MGC113" s="420"/>
      <c r="MGD113" s="420"/>
      <c r="MGE113" s="420"/>
      <c r="MGF113" s="420"/>
      <c r="MGG113" s="420"/>
      <c r="MGH113" s="420"/>
      <c r="MGI113" s="420"/>
      <c r="MGJ113" s="420"/>
      <c r="MGK113" s="420"/>
      <c r="MGL113" s="420"/>
      <c r="MGM113" s="420"/>
      <c r="MGN113" s="420"/>
      <c r="MGO113" s="420"/>
      <c r="MGP113" s="420"/>
      <c r="MGQ113" s="420"/>
      <c r="MGR113" s="420"/>
      <c r="MGS113" s="420"/>
      <c r="MGT113" s="420"/>
      <c r="MGU113" s="420"/>
      <c r="MGV113" s="420"/>
      <c r="MGW113" s="420"/>
      <c r="MGX113" s="420"/>
      <c r="MGY113" s="420"/>
      <c r="MGZ113" s="420"/>
      <c r="MHA113" s="420"/>
      <c r="MHB113" s="420"/>
      <c r="MHC113" s="420"/>
      <c r="MHD113" s="420"/>
      <c r="MHE113" s="420"/>
      <c r="MHF113" s="420"/>
      <c r="MHG113" s="420"/>
      <c r="MHH113" s="420"/>
      <c r="MHI113" s="420"/>
      <c r="MHJ113" s="420"/>
      <c r="MHK113" s="420"/>
      <c r="MHL113" s="420"/>
      <c r="MHM113" s="420"/>
      <c r="MHN113" s="420"/>
      <c r="MHO113" s="420"/>
      <c r="MHP113" s="420"/>
      <c r="MHQ113" s="420"/>
      <c r="MHR113" s="420"/>
      <c r="MHS113" s="420"/>
      <c r="MHT113" s="420"/>
      <c r="MHU113" s="420"/>
      <c r="MHV113" s="420"/>
      <c r="MHW113" s="420"/>
      <c r="MHX113" s="420"/>
      <c r="MHY113" s="420"/>
      <c r="MHZ113" s="420"/>
      <c r="MIA113" s="420"/>
      <c r="MIB113" s="420"/>
      <c r="MIC113" s="420"/>
      <c r="MID113" s="420"/>
      <c r="MIE113" s="420"/>
      <c r="MIF113" s="420"/>
      <c r="MIG113" s="420"/>
      <c r="MIH113" s="420"/>
      <c r="MII113" s="420"/>
      <c r="MIJ113" s="420"/>
      <c r="MIK113" s="420"/>
      <c r="MIL113" s="420"/>
      <c r="MIM113" s="420"/>
      <c r="MIN113" s="420"/>
      <c r="MIO113" s="420"/>
      <c r="MIP113" s="420"/>
      <c r="MIQ113" s="420"/>
      <c r="MIR113" s="420"/>
      <c r="MIS113" s="420"/>
      <c r="MIT113" s="420"/>
      <c r="MIU113" s="420"/>
      <c r="MIV113" s="420"/>
      <c r="MIW113" s="420"/>
      <c r="MIX113" s="420"/>
      <c r="MIY113" s="420"/>
      <c r="MIZ113" s="420"/>
      <c r="MJA113" s="420"/>
      <c r="MJB113" s="420"/>
      <c r="MJC113" s="420"/>
      <c r="MJD113" s="420"/>
      <c r="MJE113" s="420"/>
      <c r="MJF113" s="420"/>
      <c r="MJG113" s="420"/>
      <c r="MJH113" s="420"/>
      <c r="MJI113" s="420"/>
      <c r="MJJ113" s="420"/>
      <c r="MJK113" s="420"/>
      <c r="MJL113" s="420"/>
      <c r="MJM113" s="420"/>
      <c r="MJN113" s="420"/>
      <c r="MJO113" s="420"/>
      <c r="MJP113" s="420"/>
      <c r="MJQ113" s="420"/>
      <c r="MJR113" s="420"/>
      <c r="MJS113" s="420"/>
      <c r="MJT113" s="420"/>
      <c r="MJU113" s="420"/>
      <c r="MJV113" s="420"/>
      <c r="MJW113" s="420"/>
      <c r="MJX113" s="420"/>
      <c r="MJY113" s="420"/>
      <c r="MJZ113" s="420"/>
      <c r="MKA113" s="420"/>
      <c r="MKB113" s="420"/>
      <c r="MKC113" s="420"/>
      <c r="MKD113" s="420"/>
      <c r="MKE113" s="420"/>
      <c r="MKF113" s="420"/>
      <c r="MKG113" s="420"/>
      <c r="MKH113" s="420"/>
      <c r="MKI113" s="420"/>
      <c r="MKJ113" s="420"/>
      <c r="MKK113" s="420"/>
      <c r="MKL113" s="420"/>
      <c r="MKM113" s="420"/>
      <c r="MKN113" s="420"/>
      <c r="MKO113" s="420"/>
      <c r="MKP113" s="420"/>
      <c r="MKQ113" s="420"/>
      <c r="MKR113" s="420"/>
      <c r="MKS113" s="420"/>
      <c r="MKT113" s="420"/>
      <c r="MKU113" s="420"/>
      <c r="MKV113" s="420"/>
      <c r="MKW113" s="420"/>
      <c r="MKX113" s="420"/>
      <c r="MKY113" s="420"/>
      <c r="MKZ113" s="420"/>
      <c r="MLA113" s="420"/>
      <c r="MLB113" s="420"/>
      <c r="MLC113" s="420"/>
      <c r="MLD113" s="420"/>
      <c r="MLE113" s="420"/>
      <c r="MLF113" s="420"/>
      <c r="MLG113" s="420"/>
      <c r="MLH113" s="420"/>
      <c r="MLI113" s="420"/>
      <c r="MLJ113" s="420"/>
      <c r="MLK113" s="420"/>
      <c r="MLL113" s="420"/>
      <c r="MLM113" s="420"/>
      <c r="MLN113" s="420"/>
      <c r="MLO113" s="420"/>
      <c r="MLP113" s="420"/>
      <c r="MLQ113" s="420"/>
      <c r="MLR113" s="420"/>
      <c r="MLS113" s="420"/>
      <c r="MLT113" s="420"/>
      <c r="MLU113" s="420"/>
      <c r="MLV113" s="420"/>
      <c r="MLW113" s="420"/>
      <c r="MLX113" s="420"/>
      <c r="MLY113" s="420"/>
      <c r="MLZ113" s="420"/>
      <c r="MMA113" s="420"/>
      <c r="MMB113" s="420"/>
      <c r="MMC113" s="420"/>
      <c r="MMD113" s="420"/>
      <c r="MME113" s="420"/>
      <c r="MMF113" s="420"/>
      <c r="MMG113" s="420"/>
      <c r="MMH113" s="420"/>
      <c r="MMI113" s="420"/>
      <c r="MMJ113" s="420"/>
      <c r="MMK113" s="420"/>
      <c r="MML113" s="420"/>
      <c r="MMM113" s="420"/>
      <c r="MMN113" s="420"/>
      <c r="MMO113" s="420"/>
      <c r="MMP113" s="420"/>
      <c r="MMQ113" s="420"/>
      <c r="MMR113" s="420"/>
      <c r="MMS113" s="420"/>
      <c r="MMT113" s="420"/>
      <c r="MMU113" s="420"/>
      <c r="MMV113" s="420"/>
      <c r="MMW113" s="420"/>
      <c r="MMX113" s="420"/>
      <c r="MMY113" s="420"/>
      <c r="MMZ113" s="420"/>
      <c r="MNA113" s="420"/>
      <c r="MNB113" s="420"/>
      <c r="MNC113" s="420"/>
      <c r="MND113" s="420"/>
      <c r="MNE113" s="420"/>
      <c r="MNF113" s="420"/>
      <c r="MNG113" s="420"/>
      <c r="MNH113" s="420"/>
      <c r="MNI113" s="420"/>
      <c r="MNJ113" s="420"/>
      <c r="MNK113" s="420"/>
      <c r="MNL113" s="420"/>
      <c r="MNM113" s="420"/>
      <c r="MNN113" s="420"/>
      <c r="MNO113" s="420"/>
      <c r="MNP113" s="420"/>
      <c r="MNQ113" s="420"/>
      <c r="MNR113" s="420"/>
      <c r="MNS113" s="420"/>
      <c r="MNT113" s="420"/>
      <c r="MNU113" s="420"/>
      <c r="MNV113" s="420"/>
      <c r="MNW113" s="420"/>
      <c r="MNX113" s="420"/>
      <c r="MNY113" s="420"/>
      <c r="MNZ113" s="420"/>
      <c r="MOA113" s="420"/>
      <c r="MOB113" s="420"/>
      <c r="MOC113" s="420"/>
      <c r="MOD113" s="420"/>
      <c r="MOE113" s="420"/>
      <c r="MOF113" s="420"/>
      <c r="MOG113" s="420"/>
      <c r="MOH113" s="420"/>
      <c r="MOI113" s="420"/>
      <c r="MOJ113" s="420"/>
      <c r="MOK113" s="420"/>
      <c r="MOL113" s="420"/>
      <c r="MOM113" s="420"/>
      <c r="MON113" s="420"/>
      <c r="MOO113" s="420"/>
      <c r="MOP113" s="420"/>
      <c r="MOQ113" s="420"/>
      <c r="MOR113" s="420"/>
      <c r="MOS113" s="420"/>
      <c r="MOT113" s="420"/>
      <c r="MOU113" s="420"/>
      <c r="MOV113" s="420"/>
      <c r="MOW113" s="420"/>
      <c r="MOX113" s="420"/>
      <c r="MOY113" s="420"/>
      <c r="MOZ113" s="420"/>
      <c r="MPA113" s="420"/>
      <c r="MPB113" s="420"/>
      <c r="MPC113" s="420"/>
      <c r="MPD113" s="420"/>
      <c r="MPE113" s="420"/>
      <c r="MPF113" s="420"/>
      <c r="MPG113" s="420"/>
      <c r="MPH113" s="420"/>
      <c r="MPI113" s="420"/>
      <c r="MPJ113" s="420"/>
      <c r="MPK113" s="420"/>
      <c r="MPL113" s="420"/>
      <c r="MPM113" s="420"/>
      <c r="MPN113" s="420"/>
      <c r="MPO113" s="420"/>
      <c r="MPP113" s="420"/>
      <c r="MPQ113" s="420"/>
      <c r="MPR113" s="420"/>
      <c r="MPS113" s="420"/>
      <c r="MPT113" s="420"/>
      <c r="MPU113" s="420"/>
      <c r="MPV113" s="420"/>
      <c r="MPW113" s="420"/>
      <c r="MPX113" s="420"/>
      <c r="MPY113" s="420"/>
      <c r="MPZ113" s="420"/>
      <c r="MQA113" s="420"/>
      <c r="MQB113" s="420"/>
      <c r="MQC113" s="420"/>
      <c r="MQD113" s="420"/>
      <c r="MQE113" s="420"/>
      <c r="MQF113" s="420"/>
      <c r="MQG113" s="420"/>
      <c r="MQH113" s="420"/>
      <c r="MQI113" s="420"/>
      <c r="MQJ113" s="420"/>
      <c r="MQK113" s="420"/>
      <c r="MQL113" s="420"/>
      <c r="MQM113" s="420"/>
      <c r="MQN113" s="420"/>
      <c r="MQO113" s="420"/>
      <c r="MQP113" s="420"/>
      <c r="MQQ113" s="420"/>
      <c r="MQR113" s="420"/>
      <c r="MQS113" s="420"/>
      <c r="MQT113" s="420"/>
      <c r="MQU113" s="420"/>
      <c r="MQV113" s="420"/>
      <c r="MQW113" s="420"/>
      <c r="MQX113" s="420"/>
      <c r="MQY113" s="420"/>
      <c r="MQZ113" s="420"/>
      <c r="MRA113" s="420"/>
      <c r="MRB113" s="420"/>
      <c r="MRC113" s="420"/>
      <c r="MRD113" s="420"/>
      <c r="MRE113" s="420"/>
      <c r="MRF113" s="420"/>
      <c r="MRG113" s="420"/>
      <c r="MRH113" s="420"/>
      <c r="MRI113" s="420"/>
      <c r="MRJ113" s="420"/>
      <c r="MRK113" s="420"/>
      <c r="MRL113" s="420"/>
      <c r="MRM113" s="420"/>
      <c r="MRN113" s="420"/>
      <c r="MRO113" s="420"/>
      <c r="MRP113" s="420"/>
      <c r="MRQ113" s="420"/>
      <c r="MRR113" s="420"/>
      <c r="MRS113" s="420"/>
      <c r="MRT113" s="420"/>
      <c r="MRU113" s="420"/>
      <c r="MRV113" s="420"/>
      <c r="MRW113" s="420"/>
      <c r="MRX113" s="420"/>
      <c r="MRY113" s="420"/>
      <c r="MRZ113" s="420"/>
      <c r="MSA113" s="420"/>
      <c r="MSB113" s="420"/>
      <c r="MSC113" s="420"/>
      <c r="MSD113" s="420"/>
      <c r="MSE113" s="420"/>
      <c r="MSF113" s="420"/>
      <c r="MSG113" s="420"/>
      <c r="MSH113" s="420"/>
      <c r="MSI113" s="420"/>
      <c r="MSJ113" s="420"/>
      <c r="MSK113" s="420"/>
      <c r="MSL113" s="420"/>
      <c r="MSM113" s="420"/>
      <c r="MSN113" s="420"/>
      <c r="MSO113" s="420"/>
      <c r="MSP113" s="420"/>
      <c r="MSQ113" s="420"/>
      <c r="MSR113" s="420"/>
      <c r="MSS113" s="420"/>
      <c r="MST113" s="420"/>
      <c r="MSU113" s="420"/>
      <c r="MSV113" s="420"/>
      <c r="MSW113" s="420"/>
      <c r="MSX113" s="420"/>
      <c r="MSY113" s="420"/>
      <c r="MSZ113" s="420"/>
      <c r="MTA113" s="420"/>
      <c r="MTB113" s="420"/>
      <c r="MTC113" s="420"/>
      <c r="MTD113" s="420"/>
      <c r="MTE113" s="420"/>
      <c r="MTF113" s="420"/>
      <c r="MTG113" s="420"/>
      <c r="MTH113" s="420"/>
      <c r="MTI113" s="420"/>
      <c r="MTJ113" s="420"/>
      <c r="MTK113" s="420"/>
      <c r="MTL113" s="420"/>
      <c r="MTM113" s="420"/>
      <c r="MTN113" s="420"/>
      <c r="MTO113" s="420"/>
      <c r="MTP113" s="420"/>
      <c r="MTQ113" s="420"/>
      <c r="MTR113" s="420"/>
      <c r="MTS113" s="420"/>
      <c r="MTT113" s="420"/>
      <c r="MTU113" s="420"/>
      <c r="MTV113" s="420"/>
      <c r="MTW113" s="420"/>
      <c r="MTX113" s="420"/>
      <c r="MTY113" s="420"/>
      <c r="MTZ113" s="420"/>
      <c r="MUA113" s="420"/>
      <c r="MUB113" s="420"/>
      <c r="MUC113" s="420"/>
      <c r="MUD113" s="420"/>
      <c r="MUE113" s="420"/>
      <c r="MUF113" s="420"/>
      <c r="MUG113" s="420"/>
      <c r="MUH113" s="420"/>
      <c r="MUI113" s="420"/>
      <c r="MUJ113" s="420"/>
      <c r="MUK113" s="420"/>
      <c r="MUL113" s="420"/>
      <c r="MUM113" s="420"/>
      <c r="MUN113" s="420"/>
      <c r="MUO113" s="420"/>
      <c r="MUP113" s="420"/>
      <c r="MUQ113" s="420"/>
      <c r="MUR113" s="420"/>
      <c r="MUS113" s="420"/>
      <c r="MUT113" s="420"/>
      <c r="MUU113" s="420"/>
      <c r="MUV113" s="420"/>
      <c r="MUW113" s="420"/>
      <c r="MUX113" s="420"/>
      <c r="MUY113" s="420"/>
      <c r="MUZ113" s="420"/>
      <c r="MVA113" s="420"/>
      <c r="MVB113" s="420"/>
      <c r="MVC113" s="420"/>
      <c r="MVD113" s="420"/>
      <c r="MVE113" s="420"/>
      <c r="MVF113" s="420"/>
      <c r="MVG113" s="420"/>
      <c r="MVH113" s="420"/>
      <c r="MVI113" s="420"/>
      <c r="MVJ113" s="420"/>
      <c r="MVK113" s="420"/>
      <c r="MVL113" s="420"/>
      <c r="MVM113" s="420"/>
      <c r="MVN113" s="420"/>
      <c r="MVO113" s="420"/>
      <c r="MVP113" s="420"/>
      <c r="MVQ113" s="420"/>
      <c r="MVR113" s="420"/>
      <c r="MVS113" s="420"/>
      <c r="MVT113" s="420"/>
      <c r="MVU113" s="420"/>
      <c r="MVV113" s="420"/>
      <c r="MVW113" s="420"/>
      <c r="MVX113" s="420"/>
      <c r="MVY113" s="420"/>
      <c r="MVZ113" s="420"/>
      <c r="MWA113" s="420"/>
      <c r="MWB113" s="420"/>
      <c r="MWC113" s="420"/>
      <c r="MWD113" s="420"/>
      <c r="MWE113" s="420"/>
      <c r="MWF113" s="420"/>
      <c r="MWG113" s="420"/>
      <c r="MWH113" s="420"/>
      <c r="MWI113" s="420"/>
      <c r="MWJ113" s="420"/>
      <c r="MWK113" s="420"/>
      <c r="MWL113" s="420"/>
      <c r="MWM113" s="420"/>
      <c r="MWN113" s="420"/>
      <c r="MWO113" s="420"/>
      <c r="MWP113" s="420"/>
      <c r="MWQ113" s="420"/>
      <c r="MWR113" s="420"/>
      <c r="MWS113" s="420"/>
      <c r="MWT113" s="420"/>
      <c r="MWU113" s="420"/>
      <c r="MWV113" s="420"/>
      <c r="MWW113" s="420"/>
      <c r="MWX113" s="420"/>
      <c r="MWY113" s="420"/>
      <c r="MWZ113" s="420"/>
      <c r="MXA113" s="420"/>
      <c r="MXB113" s="420"/>
      <c r="MXC113" s="420"/>
      <c r="MXD113" s="420"/>
      <c r="MXE113" s="420"/>
      <c r="MXF113" s="420"/>
      <c r="MXG113" s="420"/>
      <c r="MXH113" s="420"/>
      <c r="MXI113" s="420"/>
      <c r="MXJ113" s="420"/>
      <c r="MXK113" s="420"/>
      <c r="MXL113" s="420"/>
      <c r="MXM113" s="420"/>
      <c r="MXN113" s="420"/>
      <c r="MXO113" s="420"/>
      <c r="MXP113" s="420"/>
      <c r="MXQ113" s="420"/>
      <c r="MXR113" s="420"/>
      <c r="MXS113" s="420"/>
      <c r="MXT113" s="420"/>
      <c r="MXU113" s="420"/>
      <c r="MXV113" s="420"/>
      <c r="MXW113" s="420"/>
      <c r="MXX113" s="420"/>
      <c r="MXY113" s="420"/>
      <c r="MXZ113" s="420"/>
      <c r="MYA113" s="420"/>
      <c r="MYB113" s="420"/>
      <c r="MYC113" s="420"/>
      <c r="MYD113" s="420"/>
      <c r="MYE113" s="420"/>
      <c r="MYF113" s="420"/>
      <c r="MYG113" s="420"/>
      <c r="MYH113" s="420"/>
      <c r="MYI113" s="420"/>
      <c r="MYJ113" s="420"/>
      <c r="MYK113" s="420"/>
      <c r="MYL113" s="420"/>
      <c r="MYM113" s="420"/>
      <c r="MYN113" s="420"/>
      <c r="MYO113" s="420"/>
      <c r="MYP113" s="420"/>
      <c r="MYQ113" s="420"/>
      <c r="MYR113" s="420"/>
      <c r="MYS113" s="420"/>
      <c r="MYT113" s="420"/>
      <c r="MYU113" s="420"/>
      <c r="MYV113" s="420"/>
      <c r="MYW113" s="420"/>
      <c r="MYX113" s="420"/>
      <c r="MYY113" s="420"/>
      <c r="MYZ113" s="420"/>
      <c r="MZA113" s="420"/>
      <c r="MZB113" s="420"/>
      <c r="MZC113" s="420"/>
      <c r="MZD113" s="420"/>
      <c r="MZE113" s="420"/>
      <c r="MZF113" s="420"/>
      <c r="MZG113" s="420"/>
      <c r="MZH113" s="420"/>
      <c r="MZI113" s="420"/>
      <c r="MZJ113" s="420"/>
      <c r="MZK113" s="420"/>
      <c r="MZL113" s="420"/>
      <c r="MZM113" s="420"/>
      <c r="MZN113" s="420"/>
      <c r="MZO113" s="420"/>
      <c r="MZP113" s="420"/>
      <c r="MZQ113" s="420"/>
      <c r="MZR113" s="420"/>
      <c r="MZS113" s="420"/>
      <c r="MZT113" s="420"/>
      <c r="MZU113" s="420"/>
      <c r="MZV113" s="420"/>
      <c r="MZW113" s="420"/>
      <c r="MZX113" s="420"/>
      <c r="MZY113" s="420"/>
      <c r="MZZ113" s="420"/>
      <c r="NAA113" s="420"/>
      <c r="NAB113" s="420"/>
      <c r="NAC113" s="420"/>
      <c r="NAD113" s="420"/>
      <c r="NAE113" s="420"/>
      <c r="NAF113" s="420"/>
      <c r="NAG113" s="420"/>
      <c r="NAH113" s="420"/>
      <c r="NAI113" s="420"/>
      <c r="NAJ113" s="420"/>
      <c r="NAK113" s="420"/>
      <c r="NAL113" s="420"/>
      <c r="NAM113" s="420"/>
      <c r="NAN113" s="420"/>
      <c r="NAO113" s="420"/>
      <c r="NAP113" s="420"/>
      <c r="NAQ113" s="420"/>
      <c r="NAR113" s="420"/>
      <c r="NAS113" s="420"/>
      <c r="NAT113" s="420"/>
      <c r="NAU113" s="420"/>
      <c r="NAV113" s="420"/>
      <c r="NAW113" s="420"/>
      <c r="NAX113" s="420"/>
      <c r="NAY113" s="420"/>
      <c r="NAZ113" s="420"/>
      <c r="NBA113" s="420"/>
      <c r="NBB113" s="420"/>
      <c r="NBC113" s="420"/>
      <c r="NBD113" s="420"/>
      <c r="NBE113" s="420"/>
      <c r="NBF113" s="420"/>
      <c r="NBG113" s="420"/>
      <c r="NBH113" s="420"/>
      <c r="NBI113" s="420"/>
      <c r="NBJ113" s="420"/>
      <c r="NBK113" s="420"/>
      <c r="NBL113" s="420"/>
      <c r="NBM113" s="420"/>
      <c r="NBN113" s="420"/>
      <c r="NBO113" s="420"/>
      <c r="NBP113" s="420"/>
      <c r="NBQ113" s="420"/>
      <c r="NBR113" s="420"/>
      <c r="NBS113" s="420"/>
      <c r="NBT113" s="420"/>
      <c r="NBU113" s="420"/>
      <c r="NBV113" s="420"/>
      <c r="NBW113" s="420"/>
      <c r="NBX113" s="420"/>
      <c r="NBY113" s="420"/>
      <c r="NBZ113" s="420"/>
      <c r="NCA113" s="420"/>
      <c r="NCB113" s="420"/>
      <c r="NCC113" s="420"/>
      <c r="NCD113" s="420"/>
      <c r="NCE113" s="420"/>
      <c r="NCF113" s="420"/>
      <c r="NCG113" s="420"/>
      <c r="NCH113" s="420"/>
      <c r="NCI113" s="420"/>
      <c r="NCJ113" s="420"/>
      <c r="NCK113" s="420"/>
      <c r="NCL113" s="420"/>
      <c r="NCM113" s="420"/>
      <c r="NCN113" s="420"/>
      <c r="NCO113" s="420"/>
      <c r="NCP113" s="420"/>
      <c r="NCQ113" s="420"/>
      <c r="NCR113" s="420"/>
      <c r="NCS113" s="420"/>
      <c r="NCT113" s="420"/>
      <c r="NCU113" s="420"/>
      <c r="NCV113" s="420"/>
      <c r="NCW113" s="420"/>
      <c r="NCX113" s="420"/>
      <c r="NCY113" s="420"/>
      <c r="NCZ113" s="420"/>
      <c r="NDA113" s="420"/>
      <c r="NDB113" s="420"/>
      <c r="NDC113" s="420"/>
      <c r="NDD113" s="420"/>
      <c r="NDE113" s="420"/>
      <c r="NDF113" s="420"/>
      <c r="NDG113" s="420"/>
      <c r="NDH113" s="420"/>
      <c r="NDI113" s="420"/>
      <c r="NDJ113" s="420"/>
      <c r="NDK113" s="420"/>
      <c r="NDL113" s="420"/>
      <c r="NDM113" s="420"/>
      <c r="NDN113" s="420"/>
      <c r="NDO113" s="420"/>
      <c r="NDP113" s="420"/>
      <c r="NDQ113" s="420"/>
      <c r="NDR113" s="420"/>
      <c r="NDS113" s="420"/>
      <c r="NDT113" s="420"/>
      <c r="NDU113" s="420"/>
      <c r="NDV113" s="420"/>
      <c r="NDW113" s="420"/>
      <c r="NDX113" s="420"/>
      <c r="NDY113" s="420"/>
      <c r="NDZ113" s="420"/>
      <c r="NEA113" s="420"/>
      <c r="NEB113" s="420"/>
      <c r="NEC113" s="420"/>
      <c r="NED113" s="420"/>
      <c r="NEE113" s="420"/>
      <c r="NEF113" s="420"/>
      <c r="NEG113" s="420"/>
      <c r="NEH113" s="420"/>
      <c r="NEI113" s="420"/>
      <c r="NEJ113" s="420"/>
      <c r="NEK113" s="420"/>
      <c r="NEL113" s="420"/>
      <c r="NEM113" s="420"/>
      <c r="NEN113" s="420"/>
      <c r="NEO113" s="420"/>
      <c r="NEP113" s="420"/>
      <c r="NEQ113" s="420"/>
      <c r="NER113" s="420"/>
      <c r="NES113" s="420"/>
      <c r="NET113" s="420"/>
      <c r="NEU113" s="420"/>
      <c r="NEV113" s="420"/>
      <c r="NEW113" s="420"/>
      <c r="NEX113" s="420"/>
      <c r="NEY113" s="420"/>
      <c r="NEZ113" s="420"/>
      <c r="NFA113" s="420"/>
      <c r="NFB113" s="420"/>
      <c r="NFC113" s="420"/>
      <c r="NFD113" s="420"/>
      <c r="NFE113" s="420"/>
      <c r="NFF113" s="420"/>
      <c r="NFG113" s="420"/>
      <c r="NFH113" s="420"/>
      <c r="NFI113" s="420"/>
      <c r="NFJ113" s="420"/>
      <c r="NFK113" s="420"/>
      <c r="NFL113" s="420"/>
      <c r="NFM113" s="420"/>
      <c r="NFN113" s="420"/>
      <c r="NFO113" s="420"/>
      <c r="NFP113" s="420"/>
      <c r="NFQ113" s="420"/>
      <c r="NFR113" s="420"/>
      <c r="NFS113" s="420"/>
      <c r="NFT113" s="420"/>
      <c r="NFU113" s="420"/>
      <c r="NFV113" s="420"/>
      <c r="NFW113" s="420"/>
      <c r="NFX113" s="420"/>
      <c r="NFY113" s="420"/>
      <c r="NFZ113" s="420"/>
      <c r="NGA113" s="420"/>
      <c r="NGB113" s="420"/>
      <c r="NGC113" s="420"/>
      <c r="NGD113" s="420"/>
      <c r="NGE113" s="420"/>
      <c r="NGF113" s="420"/>
      <c r="NGG113" s="420"/>
      <c r="NGH113" s="420"/>
      <c r="NGI113" s="420"/>
      <c r="NGJ113" s="420"/>
      <c r="NGK113" s="420"/>
      <c r="NGL113" s="420"/>
      <c r="NGM113" s="420"/>
      <c r="NGN113" s="420"/>
      <c r="NGO113" s="420"/>
      <c r="NGP113" s="420"/>
      <c r="NGQ113" s="420"/>
      <c r="NGR113" s="420"/>
      <c r="NGS113" s="420"/>
      <c r="NGT113" s="420"/>
      <c r="NGU113" s="420"/>
      <c r="NGV113" s="420"/>
      <c r="NGW113" s="420"/>
      <c r="NGX113" s="420"/>
      <c r="NGY113" s="420"/>
      <c r="NGZ113" s="420"/>
      <c r="NHA113" s="420"/>
      <c r="NHB113" s="420"/>
      <c r="NHC113" s="420"/>
      <c r="NHD113" s="420"/>
      <c r="NHE113" s="420"/>
      <c r="NHF113" s="420"/>
      <c r="NHG113" s="420"/>
      <c r="NHH113" s="420"/>
      <c r="NHI113" s="420"/>
      <c r="NHJ113" s="420"/>
      <c r="NHK113" s="420"/>
      <c r="NHL113" s="420"/>
      <c r="NHM113" s="420"/>
      <c r="NHN113" s="420"/>
      <c r="NHO113" s="420"/>
      <c r="NHP113" s="420"/>
      <c r="NHQ113" s="420"/>
      <c r="NHR113" s="420"/>
      <c r="NHS113" s="420"/>
      <c r="NHT113" s="420"/>
      <c r="NHU113" s="420"/>
      <c r="NHV113" s="420"/>
      <c r="NHW113" s="420"/>
      <c r="NHX113" s="420"/>
      <c r="NHY113" s="420"/>
      <c r="NHZ113" s="420"/>
      <c r="NIA113" s="420"/>
      <c r="NIB113" s="420"/>
      <c r="NIC113" s="420"/>
      <c r="NID113" s="420"/>
      <c r="NIE113" s="420"/>
      <c r="NIF113" s="420"/>
      <c r="NIG113" s="420"/>
      <c r="NIH113" s="420"/>
      <c r="NII113" s="420"/>
      <c r="NIJ113" s="420"/>
      <c r="NIK113" s="420"/>
      <c r="NIL113" s="420"/>
      <c r="NIM113" s="420"/>
      <c r="NIN113" s="420"/>
      <c r="NIO113" s="420"/>
      <c r="NIP113" s="420"/>
      <c r="NIQ113" s="420"/>
      <c r="NIR113" s="420"/>
      <c r="NIS113" s="420"/>
      <c r="NIT113" s="420"/>
      <c r="NIU113" s="420"/>
      <c r="NIV113" s="420"/>
      <c r="NIW113" s="420"/>
      <c r="NIX113" s="420"/>
      <c r="NIY113" s="420"/>
      <c r="NIZ113" s="420"/>
      <c r="NJA113" s="420"/>
      <c r="NJB113" s="420"/>
      <c r="NJC113" s="420"/>
      <c r="NJD113" s="420"/>
      <c r="NJE113" s="420"/>
      <c r="NJF113" s="420"/>
      <c r="NJG113" s="420"/>
      <c r="NJH113" s="420"/>
      <c r="NJI113" s="420"/>
      <c r="NJJ113" s="420"/>
      <c r="NJK113" s="420"/>
      <c r="NJL113" s="420"/>
      <c r="NJM113" s="420"/>
      <c r="NJN113" s="420"/>
      <c r="NJO113" s="420"/>
      <c r="NJP113" s="420"/>
      <c r="NJQ113" s="420"/>
      <c r="NJR113" s="420"/>
      <c r="NJS113" s="420"/>
      <c r="NJT113" s="420"/>
      <c r="NJU113" s="420"/>
      <c r="NJV113" s="420"/>
      <c r="NJW113" s="420"/>
      <c r="NJX113" s="420"/>
      <c r="NJY113" s="420"/>
      <c r="NJZ113" s="420"/>
      <c r="NKA113" s="420"/>
      <c r="NKB113" s="420"/>
      <c r="NKC113" s="420"/>
      <c r="NKD113" s="420"/>
      <c r="NKE113" s="420"/>
      <c r="NKF113" s="420"/>
      <c r="NKG113" s="420"/>
      <c r="NKH113" s="420"/>
      <c r="NKI113" s="420"/>
      <c r="NKJ113" s="420"/>
      <c r="NKK113" s="420"/>
      <c r="NKL113" s="420"/>
      <c r="NKM113" s="420"/>
      <c r="NKN113" s="420"/>
      <c r="NKO113" s="420"/>
      <c r="NKP113" s="420"/>
      <c r="NKQ113" s="420"/>
      <c r="NKR113" s="420"/>
      <c r="NKS113" s="420"/>
      <c r="NKT113" s="420"/>
      <c r="NKU113" s="420"/>
      <c r="NKV113" s="420"/>
      <c r="NKW113" s="420"/>
      <c r="NKX113" s="420"/>
      <c r="NKY113" s="420"/>
      <c r="NKZ113" s="420"/>
      <c r="NLA113" s="420"/>
      <c r="NLB113" s="420"/>
      <c r="NLC113" s="420"/>
      <c r="NLD113" s="420"/>
      <c r="NLE113" s="420"/>
      <c r="NLF113" s="420"/>
      <c r="NLG113" s="420"/>
      <c r="NLH113" s="420"/>
      <c r="NLI113" s="420"/>
      <c r="NLJ113" s="420"/>
      <c r="NLK113" s="420"/>
      <c r="NLL113" s="420"/>
      <c r="NLM113" s="420"/>
      <c r="NLN113" s="420"/>
      <c r="NLO113" s="420"/>
      <c r="NLP113" s="420"/>
      <c r="NLQ113" s="420"/>
      <c r="NLR113" s="420"/>
      <c r="NLS113" s="420"/>
      <c r="NLT113" s="420"/>
      <c r="NLU113" s="420"/>
      <c r="NLV113" s="420"/>
      <c r="NLW113" s="420"/>
      <c r="NLX113" s="420"/>
      <c r="NLY113" s="420"/>
      <c r="NLZ113" s="420"/>
      <c r="NMA113" s="420"/>
      <c r="NMB113" s="420"/>
      <c r="NMC113" s="420"/>
      <c r="NMD113" s="420"/>
      <c r="NME113" s="420"/>
      <c r="NMF113" s="420"/>
      <c r="NMG113" s="420"/>
      <c r="NMH113" s="420"/>
      <c r="NMI113" s="420"/>
      <c r="NMJ113" s="420"/>
      <c r="NMK113" s="420"/>
      <c r="NML113" s="420"/>
      <c r="NMM113" s="420"/>
      <c r="NMN113" s="420"/>
      <c r="NMO113" s="420"/>
      <c r="NMP113" s="420"/>
      <c r="NMQ113" s="420"/>
      <c r="NMR113" s="420"/>
      <c r="NMS113" s="420"/>
      <c r="NMT113" s="420"/>
      <c r="NMU113" s="420"/>
      <c r="NMV113" s="420"/>
      <c r="NMW113" s="420"/>
      <c r="NMX113" s="420"/>
      <c r="NMY113" s="420"/>
      <c r="NMZ113" s="420"/>
      <c r="NNA113" s="420"/>
      <c r="NNB113" s="420"/>
      <c r="NNC113" s="420"/>
      <c r="NND113" s="420"/>
      <c r="NNE113" s="420"/>
      <c r="NNF113" s="420"/>
      <c r="NNG113" s="420"/>
      <c r="NNH113" s="420"/>
      <c r="NNI113" s="420"/>
      <c r="NNJ113" s="420"/>
      <c r="NNK113" s="420"/>
      <c r="NNL113" s="420"/>
      <c r="NNM113" s="420"/>
      <c r="NNN113" s="420"/>
      <c r="NNO113" s="420"/>
      <c r="NNP113" s="420"/>
      <c r="NNQ113" s="420"/>
      <c r="NNR113" s="420"/>
      <c r="NNS113" s="420"/>
      <c r="NNT113" s="420"/>
      <c r="NNU113" s="420"/>
      <c r="NNV113" s="420"/>
      <c r="NNW113" s="420"/>
      <c r="NNX113" s="420"/>
      <c r="NNY113" s="420"/>
      <c r="NNZ113" s="420"/>
      <c r="NOA113" s="420"/>
      <c r="NOB113" s="420"/>
      <c r="NOC113" s="420"/>
      <c r="NOD113" s="420"/>
      <c r="NOE113" s="420"/>
      <c r="NOF113" s="420"/>
      <c r="NOG113" s="420"/>
      <c r="NOH113" s="420"/>
      <c r="NOI113" s="420"/>
      <c r="NOJ113" s="420"/>
      <c r="NOK113" s="420"/>
      <c r="NOL113" s="420"/>
      <c r="NOM113" s="420"/>
      <c r="NON113" s="420"/>
      <c r="NOO113" s="420"/>
      <c r="NOP113" s="420"/>
      <c r="NOQ113" s="420"/>
      <c r="NOR113" s="420"/>
      <c r="NOS113" s="420"/>
      <c r="NOT113" s="420"/>
      <c r="NOU113" s="420"/>
      <c r="NOV113" s="420"/>
      <c r="NOW113" s="420"/>
      <c r="NOX113" s="420"/>
      <c r="NOY113" s="420"/>
      <c r="NOZ113" s="420"/>
      <c r="NPA113" s="420"/>
      <c r="NPB113" s="420"/>
      <c r="NPC113" s="420"/>
      <c r="NPD113" s="420"/>
      <c r="NPE113" s="420"/>
      <c r="NPF113" s="420"/>
      <c r="NPG113" s="420"/>
      <c r="NPH113" s="420"/>
      <c r="NPI113" s="420"/>
      <c r="NPJ113" s="420"/>
      <c r="NPK113" s="420"/>
      <c r="NPL113" s="420"/>
      <c r="NPM113" s="420"/>
      <c r="NPN113" s="420"/>
      <c r="NPO113" s="420"/>
      <c r="NPP113" s="420"/>
      <c r="NPQ113" s="420"/>
      <c r="NPR113" s="420"/>
      <c r="NPS113" s="420"/>
      <c r="NPT113" s="420"/>
      <c r="NPU113" s="420"/>
      <c r="NPV113" s="420"/>
      <c r="NPW113" s="420"/>
      <c r="NPX113" s="420"/>
      <c r="NPY113" s="420"/>
      <c r="NPZ113" s="420"/>
      <c r="NQA113" s="420"/>
      <c r="NQB113" s="420"/>
      <c r="NQC113" s="420"/>
      <c r="NQD113" s="420"/>
      <c r="NQE113" s="420"/>
      <c r="NQF113" s="420"/>
      <c r="NQG113" s="420"/>
      <c r="NQH113" s="420"/>
      <c r="NQI113" s="420"/>
      <c r="NQJ113" s="420"/>
      <c r="NQK113" s="420"/>
      <c r="NQL113" s="420"/>
      <c r="NQM113" s="420"/>
      <c r="NQN113" s="420"/>
      <c r="NQO113" s="420"/>
      <c r="NQP113" s="420"/>
      <c r="NQQ113" s="420"/>
      <c r="NQR113" s="420"/>
      <c r="NQS113" s="420"/>
      <c r="NQT113" s="420"/>
      <c r="NQU113" s="420"/>
      <c r="NQV113" s="420"/>
      <c r="NQW113" s="420"/>
      <c r="NQX113" s="420"/>
      <c r="NQY113" s="420"/>
      <c r="NQZ113" s="420"/>
      <c r="NRA113" s="420"/>
      <c r="NRB113" s="420"/>
      <c r="NRC113" s="420"/>
      <c r="NRD113" s="420"/>
      <c r="NRE113" s="420"/>
      <c r="NRF113" s="420"/>
      <c r="NRG113" s="420"/>
      <c r="NRH113" s="420"/>
      <c r="NRI113" s="420"/>
      <c r="NRJ113" s="420"/>
      <c r="NRK113" s="420"/>
      <c r="NRL113" s="420"/>
      <c r="NRM113" s="420"/>
      <c r="NRN113" s="420"/>
      <c r="NRO113" s="420"/>
      <c r="NRP113" s="420"/>
      <c r="NRQ113" s="420"/>
      <c r="NRR113" s="420"/>
      <c r="NRS113" s="420"/>
      <c r="NRT113" s="420"/>
      <c r="NRU113" s="420"/>
      <c r="NRV113" s="420"/>
      <c r="NRW113" s="420"/>
      <c r="NRX113" s="420"/>
      <c r="NRY113" s="420"/>
      <c r="NRZ113" s="420"/>
      <c r="NSA113" s="420"/>
      <c r="NSB113" s="420"/>
      <c r="NSC113" s="420"/>
      <c r="NSD113" s="420"/>
      <c r="NSE113" s="420"/>
      <c r="NSF113" s="420"/>
      <c r="NSG113" s="420"/>
      <c r="NSH113" s="420"/>
      <c r="NSI113" s="420"/>
      <c r="NSJ113" s="420"/>
      <c r="NSK113" s="420"/>
      <c r="NSL113" s="420"/>
      <c r="NSM113" s="420"/>
      <c r="NSN113" s="420"/>
      <c r="NSO113" s="420"/>
      <c r="NSP113" s="420"/>
      <c r="NSQ113" s="420"/>
      <c r="NSR113" s="420"/>
      <c r="NSS113" s="420"/>
      <c r="NST113" s="420"/>
      <c r="NSU113" s="420"/>
      <c r="NSV113" s="420"/>
      <c r="NSW113" s="420"/>
      <c r="NSX113" s="420"/>
      <c r="NSY113" s="420"/>
      <c r="NSZ113" s="420"/>
      <c r="NTA113" s="420"/>
      <c r="NTB113" s="420"/>
      <c r="NTC113" s="420"/>
      <c r="NTD113" s="420"/>
      <c r="NTE113" s="420"/>
      <c r="NTF113" s="420"/>
      <c r="NTG113" s="420"/>
      <c r="NTH113" s="420"/>
      <c r="NTI113" s="420"/>
      <c r="NTJ113" s="420"/>
      <c r="NTK113" s="420"/>
      <c r="NTL113" s="420"/>
      <c r="NTM113" s="420"/>
      <c r="NTN113" s="420"/>
      <c r="NTO113" s="420"/>
      <c r="NTP113" s="420"/>
      <c r="NTQ113" s="420"/>
      <c r="NTR113" s="420"/>
      <c r="NTS113" s="420"/>
      <c r="NTT113" s="420"/>
      <c r="NTU113" s="420"/>
      <c r="NTV113" s="420"/>
      <c r="NTW113" s="420"/>
      <c r="NTX113" s="420"/>
      <c r="NTY113" s="420"/>
      <c r="NTZ113" s="420"/>
      <c r="NUA113" s="420"/>
      <c r="NUB113" s="420"/>
      <c r="NUC113" s="420"/>
      <c r="NUD113" s="420"/>
      <c r="NUE113" s="420"/>
      <c r="NUF113" s="420"/>
      <c r="NUG113" s="420"/>
      <c r="NUH113" s="420"/>
      <c r="NUI113" s="420"/>
      <c r="NUJ113" s="420"/>
      <c r="NUK113" s="420"/>
      <c r="NUL113" s="420"/>
      <c r="NUM113" s="420"/>
      <c r="NUN113" s="420"/>
      <c r="NUO113" s="420"/>
      <c r="NUP113" s="420"/>
      <c r="NUQ113" s="420"/>
      <c r="NUR113" s="420"/>
      <c r="NUS113" s="420"/>
      <c r="NUT113" s="420"/>
      <c r="NUU113" s="420"/>
      <c r="NUV113" s="420"/>
      <c r="NUW113" s="420"/>
      <c r="NUX113" s="420"/>
      <c r="NUY113" s="420"/>
      <c r="NUZ113" s="420"/>
      <c r="NVA113" s="420"/>
      <c r="NVB113" s="420"/>
      <c r="NVC113" s="420"/>
      <c r="NVD113" s="420"/>
      <c r="NVE113" s="420"/>
      <c r="NVF113" s="420"/>
      <c r="NVG113" s="420"/>
      <c r="NVH113" s="420"/>
      <c r="NVI113" s="420"/>
      <c r="NVJ113" s="420"/>
      <c r="NVK113" s="420"/>
      <c r="NVL113" s="420"/>
      <c r="NVM113" s="420"/>
      <c r="NVN113" s="420"/>
      <c r="NVO113" s="420"/>
      <c r="NVP113" s="420"/>
      <c r="NVQ113" s="420"/>
      <c r="NVR113" s="420"/>
      <c r="NVS113" s="420"/>
      <c r="NVT113" s="420"/>
      <c r="NVU113" s="420"/>
      <c r="NVV113" s="420"/>
      <c r="NVW113" s="420"/>
      <c r="NVX113" s="420"/>
      <c r="NVY113" s="420"/>
      <c r="NVZ113" s="420"/>
      <c r="NWA113" s="420"/>
      <c r="NWB113" s="420"/>
      <c r="NWC113" s="420"/>
      <c r="NWD113" s="420"/>
      <c r="NWE113" s="420"/>
      <c r="NWF113" s="420"/>
      <c r="NWG113" s="420"/>
      <c r="NWH113" s="420"/>
      <c r="NWI113" s="420"/>
      <c r="NWJ113" s="420"/>
      <c r="NWK113" s="420"/>
      <c r="NWL113" s="420"/>
      <c r="NWM113" s="420"/>
      <c r="NWN113" s="420"/>
      <c r="NWO113" s="420"/>
      <c r="NWP113" s="420"/>
      <c r="NWQ113" s="420"/>
      <c r="NWR113" s="420"/>
      <c r="NWS113" s="420"/>
      <c r="NWT113" s="420"/>
      <c r="NWU113" s="420"/>
      <c r="NWV113" s="420"/>
      <c r="NWW113" s="420"/>
      <c r="NWX113" s="420"/>
      <c r="NWY113" s="420"/>
      <c r="NWZ113" s="420"/>
      <c r="NXA113" s="420"/>
      <c r="NXB113" s="420"/>
      <c r="NXC113" s="420"/>
      <c r="NXD113" s="420"/>
      <c r="NXE113" s="420"/>
      <c r="NXF113" s="420"/>
      <c r="NXG113" s="420"/>
      <c r="NXH113" s="420"/>
      <c r="NXI113" s="420"/>
      <c r="NXJ113" s="420"/>
      <c r="NXK113" s="420"/>
      <c r="NXL113" s="420"/>
      <c r="NXM113" s="420"/>
      <c r="NXN113" s="420"/>
      <c r="NXO113" s="420"/>
      <c r="NXP113" s="420"/>
      <c r="NXQ113" s="420"/>
      <c r="NXR113" s="420"/>
      <c r="NXS113" s="420"/>
      <c r="NXT113" s="420"/>
      <c r="NXU113" s="420"/>
      <c r="NXV113" s="420"/>
      <c r="NXW113" s="420"/>
      <c r="NXX113" s="420"/>
      <c r="NXY113" s="420"/>
      <c r="NXZ113" s="420"/>
      <c r="NYA113" s="420"/>
      <c r="NYB113" s="420"/>
      <c r="NYC113" s="420"/>
      <c r="NYD113" s="420"/>
      <c r="NYE113" s="420"/>
      <c r="NYF113" s="420"/>
      <c r="NYG113" s="420"/>
      <c r="NYH113" s="420"/>
      <c r="NYI113" s="420"/>
      <c r="NYJ113" s="420"/>
      <c r="NYK113" s="420"/>
      <c r="NYL113" s="420"/>
      <c r="NYM113" s="420"/>
      <c r="NYN113" s="420"/>
      <c r="NYO113" s="420"/>
      <c r="NYP113" s="420"/>
      <c r="NYQ113" s="420"/>
      <c r="NYR113" s="420"/>
      <c r="NYS113" s="420"/>
      <c r="NYT113" s="420"/>
      <c r="NYU113" s="420"/>
      <c r="NYV113" s="420"/>
      <c r="NYW113" s="420"/>
      <c r="NYX113" s="420"/>
      <c r="NYY113" s="420"/>
      <c r="NYZ113" s="420"/>
      <c r="NZA113" s="420"/>
      <c r="NZB113" s="420"/>
      <c r="NZC113" s="420"/>
      <c r="NZD113" s="420"/>
      <c r="NZE113" s="420"/>
      <c r="NZF113" s="420"/>
      <c r="NZG113" s="420"/>
      <c r="NZH113" s="420"/>
      <c r="NZI113" s="420"/>
      <c r="NZJ113" s="420"/>
      <c r="NZK113" s="420"/>
      <c r="NZL113" s="420"/>
      <c r="NZM113" s="420"/>
      <c r="NZN113" s="420"/>
      <c r="NZO113" s="420"/>
      <c r="NZP113" s="420"/>
      <c r="NZQ113" s="420"/>
      <c r="NZR113" s="420"/>
      <c r="NZS113" s="420"/>
      <c r="NZT113" s="420"/>
      <c r="NZU113" s="420"/>
      <c r="NZV113" s="420"/>
      <c r="NZW113" s="420"/>
      <c r="NZX113" s="420"/>
      <c r="NZY113" s="420"/>
      <c r="NZZ113" s="420"/>
      <c r="OAA113" s="420"/>
      <c r="OAB113" s="420"/>
      <c r="OAC113" s="420"/>
      <c r="OAD113" s="420"/>
      <c r="OAE113" s="420"/>
      <c r="OAF113" s="420"/>
      <c r="OAG113" s="420"/>
      <c r="OAH113" s="420"/>
      <c r="OAI113" s="420"/>
      <c r="OAJ113" s="420"/>
      <c r="OAK113" s="420"/>
      <c r="OAL113" s="420"/>
      <c r="OAM113" s="420"/>
      <c r="OAN113" s="420"/>
      <c r="OAO113" s="420"/>
      <c r="OAP113" s="420"/>
      <c r="OAQ113" s="420"/>
      <c r="OAR113" s="420"/>
      <c r="OAS113" s="420"/>
      <c r="OAT113" s="420"/>
      <c r="OAU113" s="420"/>
      <c r="OAV113" s="420"/>
      <c r="OAW113" s="420"/>
      <c r="OAX113" s="420"/>
      <c r="OAY113" s="420"/>
      <c r="OAZ113" s="420"/>
      <c r="OBA113" s="420"/>
      <c r="OBB113" s="420"/>
      <c r="OBC113" s="420"/>
      <c r="OBD113" s="420"/>
      <c r="OBE113" s="420"/>
      <c r="OBF113" s="420"/>
      <c r="OBG113" s="420"/>
      <c r="OBH113" s="420"/>
      <c r="OBI113" s="420"/>
      <c r="OBJ113" s="420"/>
      <c r="OBK113" s="420"/>
      <c r="OBL113" s="420"/>
      <c r="OBM113" s="420"/>
      <c r="OBN113" s="420"/>
      <c r="OBO113" s="420"/>
      <c r="OBP113" s="420"/>
      <c r="OBQ113" s="420"/>
      <c r="OBR113" s="420"/>
      <c r="OBS113" s="420"/>
      <c r="OBT113" s="420"/>
      <c r="OBU113" s="420"/>
      <c r="OBV113" s="420"/>
      <c r="OBW113" s="420"/>
      <c r="OBX113" s="420"/>
      <c r="OBY113" s="420"/>
      <c r="OBZ113" s="420"/>
      <c r="OCA113" s="420"/>
      <c r="OCB113" s="420"/>
      <c r="OCC113" s="420"/>
      <c r="OCD113" s="420"/>
      <c r="OCE113" s="420"/>
      <c r="OCF113" s="420"/>
      <c r="OCG113" s="420"/>
      <c r="OCH113" s="420"/>
      <c r="OCI113" s="420"/>
      <c r="OCJ113" s="420"/>
      <c r="OCK113" s="420"/>
      <c r="OCL113" s="420"/>
      <c r="OCM113" s="420"/>
      <c r="OCN113" s="420"/>
      <c r="OCO113" s="420"/>
      <c r="OCP113" s="420"/>
      <c r="OCQ113" s="420"/>
      <c r="OCR113" s="420"/>
      <c r="OCS113" s="420"/>
      <c r="OCT113" s="420"/>
      <c r="OCU113" s="420"/>
      <c r="OCV113" s="420"/>
      <c r="OCW113" s="420"/>
      <c r="OCX113" s="420"/>
      <c r="OCY113" s="420"/>
      <c r="OCZ113" s="420"/>
      <c r="ODA113" s="420"/>
      <c r="ODB113" s="420"/>
      <c r="ODC113" s="420"/>
      <c r="ODD113" s="420"/>
      <c r="ODE113" s="420"/>
      <c r="ODF113" s="420"/>
      <c r="ODG113" s="420"/>
      <c r="ODH113" s="420"/>
      <c r="ODI113" s="420"/>
      <c r="ODJ113" s="420"/>
      <c r="ODK113" s="420"/>
      <c r="ODL113" s="420"/>
      <c r="ODM113" s="420"/>
      <c r="ODN113" s="420"/>
      <c r="ODO113" s="420"/>
      <c r="ODP113" s="420"/>
      <c r="ODQ113" s="420"/>
      <c r="ODR113" s="420"/>
      <c r="ODS113" s="420"/>
      <c r="ODT113" s="420"/>
      <c r="ODU113" s="420"/>
      <c r="ODV113" s="420"/>
      <c r="ODW113" s="420"/>
      <c r="ODX113" s="420"/>
      <c r="ODY113" s="420"/>
      <c r="ODZ113" s="420"/>
      <c r="OEA113" s="420"/>
      <c r="OEB113" s="420"/>
      <c r="OEC113" s="420"/>
      <c r="OED113" s="420"/>
      <c r="OEE113" s="420"/>
      <c r="OEF113" s="420"/>
      <c r="OEG113" s="420"/>
      <c r="OEH113" s="420"/>
      <c r="OEI113" s="420"/>
      <c r="OEJ113" s="420"/>
      <c r="OEK113" s="420"/>
      <c r="OEL113" s="420"/>
      <c r="OEM113" s="420"/>
      <c r="OEN113" s="420"/>
      <c r="OEO113" s="420"/>
      <c r="OEP113" s="420"/>
      <c r="OEQ113" s="420"/>
      <c r="OER113" s="420"/>
      <c r="OES113" s="420"/>
      <c r="OET113" s="420"/>
      <c r="OEU113" s="420"/>
      <c r="OEV113" s="420"/>
      <c r="OEW113" s="420"/>
      <c r="OEX113" s="420"/>
      <c r="OEY113" s="420"/>
      <c r="OEZ113" s="420"/>
      <c r="OFA113" s="420"/>
      <c r="OFB113" s="420"/>
      <c r="OFC113" s="420"/>
      <c r="OFD113" s="420"/>
      <c r="OFE113" s="420"/>
      <c r="OFF113" s="420"/>
      <c r="OFG113" s="420"/>
      <c r="OFH113" s="420"/>
      <c r="OFI113" s="420"/>
      <c r="OFJ113" s="420"/>
      <c r="OFK113" s="420"/>
      <c r="OFL113" s="420"/>
      <c r="OFM113" s="420"/>
      <c r="OFN113" s="420"/>
      <c r="OFO113" s="420"/>
      <c r="OFP113" s="420"/>
      <c r="OFQ113" s="420"/>
      <c r="OFR113" s="420"/>
      <c r="OFS113" s="420"/>
      <c r="OFT113" s="420"/>
      <c r="OFU113" s="420"/>
      <c r="OFV113" s="420"/>
      <c r="OFW113" s="420"/>
      <c r="OFX113" s="420"/>
      <c r="OFY113" s="420"/>
      <c r="OFZ113" s="420"/>
      <c r="OGA113" s="420"/>
      <c r="OGB113" s="420"/>
      <c r="OGC113" s="420"/>
      <c r="OGD113" s="420"/>
      <c r="OGE113" s="420"/>
      <c r="OGF113" s="420"/>
      <c r="OGG113" s="420"/>
      <c r="OGH113" s="420"/>
      <c r="OGI113" s="420"/>
      <c r="OGJ113" s="420"/>
      <c r="OGK113" s="420"/>
      <c r="OGL113" s="420"/>
      <c r="OGM113" s="420"/>
      <c r="OGN113" s="420"/>
      <c r="OGO113" s="420"/>
      <c r="OGP113" s="420"/>
      <c r="OGQ113" s="420"/>
      <c r="OGR113" s="420"/>
      <c r="OGS113" s="420"/>
      <c r="OGT113" s="420"/>
      <c r="OGU113" s="420"/>
      <c r="OGV113" s="420"/>
      <c r="OGW113" s="420"/>
      <c r="OGX113" s="420"/>
      <c r="OGY113" s="420"/>
      <c r="OGZ113" s="420"/>
      <c r="OHA113" s="420"/>
      <c r="OHB113" s="420"/>
      <c r="OHC113" s="420"/>
      <c r="OHD113" s="420"/>
      <c r="OHE113" s="420"/>
      <c r="OHF113" s="420"/>
      <c r="OHG113" s="420"/>
      <c r="OHH113" s="420"/>
      <c r="OHI113" s="420"/>
      <c r="OHJ113" s="420"/>
      <c r="OHK113" s="420"/>
      <c r="OHL113" s="420"/>
      <c r="OHM113" s="420"/>
      <c r="OHN113" s="420"/>
      <c r="OHO113" s="420"/>
      <c r="OHP113" s="420"/>
      <c r="OHQ113" s="420"/>
      <c r="OHR113" s="420"/>
      <c r="OHS113" s="420"/>
      <c r="OHT113" s="420"/>
      <c r="OHU113" s="420"/>
      <c r="OHV113" s="420"/>
      <c r="OHW113" s="420"/>
      <c r="OHX113" s="420"/>
      <c r="OHY113" s="420"/>
      <c r="OHZ113" s="420"/>
      <c r="OIA113" s="420"/>
      <c r="OIB113" s="420"/>
      <c r="OIC113" s="420"/>
      <c r="OID113" s="420"/>
      <c r="OIE113" s="420"/>
      <c r="OIF113" s="420"/>
      <c r="OIG113" s="420"/>
      <c r="OIH113" s="420"/>
      <c r="OII113" s="420"/>
      <c r="OIJ113" s="420"/>
      <c r="OIK113" s="420"/>
      <c r="OIL113" s="420"/>
      <c r="OIM113" s="420"/>
      <c r="OIN113" s="420"/>
      <c r="OIO113" s="420"/>
      <c r="OIP113" s="420"/>
      <c r="OIQ113" s="420"/>
      <c r="OIR113" s="420"/>
      <c r="OIS113" s="420"/>
      <c r="OIT113" s="420"/>
      <c r="OIU113" s="420"/>
      <c r="OIV113" s="420"/>
      <c r="OIW113" s="420"/>
      <c r="OIX113" s="420"/>
      <c r="OIY113" s="420"/>
      <c r="OIZ113" s="420"/>
      <c r="OJA113" s="420"/>
      <c r="OJB113" s="420"/>
      <c r="OJC113" s="420"/>
      <c r="OJD113" s="420"/>
      <c r="OJE113" s="420"/>
      <c r="OJF113" s="420"/>
      <c r="OJG113" s="420"/>
      <c r="OJH113" s="420"/>
      <c r="OJI113" s="420"/>
      <c r="OJJ113" s="420"/>
      <c r="OJK113" s="420"/>
      <c r="OJL113" s="420"/>
      <c r="OJM113" s="420"/>
      <c r="OJN113" s="420"/>
      <c r="OJO113" s="420"/>
      <c r="OJP113" s="420"/>
      <c r="OJQ113" s="420"/>
      <c r="OJR113" s="420"/>
      <c r="OJS113" s="420"/>
      <c r="OJT113" s="420"/>
      <c r="OJU113" s="420"/>
      <c r="OJV113" s="420"/>
      <c r="OJW113" s="420"/>
      <c r="OJX113" s="420"/>
      <c r="OJY113" s="420"/>
      <c r="OJZ113" s="420"/>
      <c r="OKA113" s="420"/>
      <c r="OKB113" s="420"/>
      <c r="OKC113" s="420"/>
      <c r="OKD113" s="420"/>
      <c r="OKE113" s="420"/>
      <c r="OKF113" s="420"/>
      <c r="OKG113" s="420"/>
      <c r="OKH113" s="420"/>
      <c r="OKI113" s="420"/>
      <c r="OKJ113" s="420"/>
      <c r="OKK113" s="420"/>
      <c r="OKL113" s="420"/>
      <c r="OKM113" s="420"/>
      <c r="OKN113" s="420"/>
      <c r="OKO113" s="420"/>
      <c r="OKP113" s="420"/>
      <c r="OKQ113" s="420"/>
      <c r="OKR113" s="420"/>
      <c r="OKS113" s="420"/>
      <c r="OKT113" s="420"/>
      <c r="OKU113" s="420"/>
      <c r="OKV113" s="420"/>
      <c r="OKW113" s="420"/>
      <c r="OKX113" s="420"/>
      <c r="OKY113" s="420"/>
      <c r="OKZ113" s="420"/>
      <c r="OLA113" s="420"/>
      <c r="OLB113" s="420"/>
      <c r="OLC113" s="420"/>
      <c r="OLD113" s="420"/>
      <c r="OLE113" s="420"/>
      <c r="OLF113" s="420"/>
      <c r="OLG113" s="420"/>
      <c r="OLH113" s="420"/>
      <c r="OLI113" s="420"/>
      <c r="OLJ113" s="420"/>
      <c r="OLK113" s="420"/>
      <c r="OLL113" s="420"/>
      <c r="OLM113" s="420"/>
      <c r="OLN113" s="420"/>
      <c r="OLO113" s="420"/>
      <c r="OLP113" s="420"/>
      <c r="OLQ113" s="420"/>
      <c r="OLR113" s="420"/>
      <c r="OLS113" s="420"/>
      <c r="OLT113" s="420"/>
      <c r="OLU113" s="420"/>
      <c r="OLV113" s="420"/>
      <c r="OLW113" s="420"/>
      <c r="OLX113" s="420"/>
      <c r="OLY113" s="420"/>
      <c r="OLZ113" s="420"/>
      <c r="OMA113" s="420"/>
      <c r="OMB113" s="420"/>
      <c r="OMC113" s="420"/>
      <c r="OMD113" s="420"/>
      <c r="OME113" s="420"/>
      <c r="OMF113" s="420"/>
      <c r="OMG113" s="420"/>
      <c r="OMH113" s="420"/>
      <c r="OMI113" s="420"/>
      <c r="OMJ113" s="420"/>
      <c r="OMK113" s="420"/>
      <c r="OML113" s="420"/>
      <c r="OMM113" s="420"/>
      <c r="OMN113" s="420"/>
      <c r="OMO113" s="420"/>
      <c r="OMP113" s="420"/>
      <c r="OMQ113" s="420"/>
      <c r="OMR113" s="420"/>
      <c r="OMS113" s="420"/>
      <c r="OMT113" s="420"/>
      <c r="OMU113" s="420"/>
      <c r="OMV113" s="420"/>
      <c r="OMW113" s="420"/>
      <c r="OMX113" s="420"/>
      <c r="OMY113" s="420"/>
      <c r="OMZ113" s="420"/>
      <c r="ONA113" s="420"/>
      <c r="ONB113" s="420"/>
      <c r="ONC113" s="420"/>
      <c r="OND113" s="420"/>
      <c r="ONE113" s="420"/>
      <c r="ONF113" s="420"/>
      <c r="ONG113" s="420"/>
      <c r="ONH113" s="420"/>
      <c r="ONI113" s="420"/>
      <c r="ONJ113" s="420"/>
      <c r="ONK113" s="420"/>
      <c r="ONL113" s="420"/>
      <c r="ONM113" s="420"/>
      <c r="ONN113" s="420"/>
      <c r="ONO113" s="420"/>
      <c r="ONP113" s="420"/>
      <c r="ONQ113" s="420"/>
      <c r="ONR113" s="420"/>
      <c r="ONS113" s="420"/>
      <c r="ONT113" s="420"/>
      <c r="ONU113" s="420"/>
      <c r="ONV113" s="420"/>
      <c r="ONW113" s="420"/>
      <c r="ONX113" s="420"/>
      <c r="ONY113" s="420"/>
      <c r="ONZ113" s="420"/>
      <c r="OOA113" s="420"/>
      <c r="OOB113" s="420"/>
      <c r="OOC113" s="420"/>
      <c r="OOD113" s="420"/>
      <c r="OOE113" s="420"/>
      <c r="OOF113" s="420"/>
      <c r="OOG113" s="420"/>
      <c r="OOH113" s="420"/>
      <c r="OOI113" s="420"/>
      <c r="OOJ113" s="420"/>
      <c r="OOK113" s="420"/>
      <c r="OOL113" s="420"/>
      <c r="OOM113" s="420"/>
      <c r="OON113" s="420"/>
      <c r="OOO113" s="420"/>
      <c r="OOP113" s="420"/>
      <c r="OOQ113" s="420"/>
      <c r="OOR113" s="420"/>
      <c r="OOS113" s="420"/>
      <c r="OOT113" s="420"/>
      <c r="OOU113" s="420"/>
      <c r="OOV113" s="420"/>
      <c r="OOW113" s="420"/>
      <c r="OOX113" s="420"/>
      <c r="OOY113" s="420"/>
      <c r="OOZ113" s="420"/>
      <c r="OPA113" s="420"/>
      <c r="OPB113" s="420"/>
      <c r="OPC113" s="420"/>
      <c r="OPD113" s="420"/>
      <c r="OPE113" s="420"/>
      <c r="OPF113" s="420"/>
      <c r="OPG113" s="420"/>
      <c r="OPH113" s="420"/>
      <c r="OPI113" s="420"/>
      <c r="OPJ113" s="420"/>
      <c r="OPK113" s="420"/>
      <c r="OPL113" s="420"/>
      <c r="OPM113" s="420"/>
      <c r="OPN113" s="420"/>
      <c r="OPO113" s="420"/>
      <c r="OPP113" s="420"/>
      <c r="OPQ113" s="420"/>
      <c r="OPR113" s="420"/>
      <c r="OPS113" s="420"/>
      <c r="OPT113" s="420"/>
      <c r="OPU113" s="420"/>
      <c r="OPV113" s="420"/>
      <c r="OPW113" s="420"/>
      <c r="OPX113" s="420"/>
      <c r="OPY113" s="420"/>
      <c r="OPZ113" s="420"/>
      <c r="OQA113" s="420"/>
      <c r="OQB113" s="420"/>
      <c r="OQC113" s="420"/>
      <c r="OQD113" s="420"/>
      <c r="OQE113" s="420"/>
      <c r="OQF113" s="420"/>
      <c r="OQG113" s="420"/>
      <c r="OQH113" s="420"/>
      <c r="OQI113" s="420"/>
      <c r="OQJ113" s="420"/>
      <c r="OQK113" s="420"/>
      <c r="OQL113" s="420"/>
      <c r="OQM113" s="420"/>
      <c r="OQN113" s="420"/>
      <c r="OQO113" s="420"/>
      <c r="OQP113" s="420"/>
      <c r="OQQ113" s="420"/>
      <c r="OQR113" s="420"/>
      <c r="OQS113" s="420"/>
      <c r="OQT113" s="420"/>
      <c r="OQU113" s="420"/>
      <c r="OQV113" s="420"/>
      <c r="OQW113" s="420"/>
      <c r="OQX113" s="420"/>
      <c r="OQY113" s="420"/>
      <c r="OQZ113" s="420"/>
      <c r="ORA113" s="420"/>
      <c r="ORB113" s="420"/>
      <c r="ORC113" s="420"/>
      <c r="ORD113" s="420"/>
      <c r="ORE113" s="420"/>
      <c r="ORF113" s="420"/>
      <c r="ORG113" s="420"/>
      <c r="ORH113" s="420"/>
      <c r="ORI113" s="420"/>
      <c r="ORJ113" s="420"/>
      <c r="ORK113" s="420"/>
      <c r="ORL113" s="420"/>
      <c r="ORM113" s="420"/>
      <c r="ORN113" s="420"/>
      <c r="ORO113" s="420"/>
      <c r="ORP113" s="420"/>
      <c r="ORQ113" s="420"/>
      <c r="ORR113" s="420"/>
      <c r="ORS113" s="420"/>
      <c r="ORT113" s="420"/>
      <c r="ORU113" s="420"/>
      <c r="ORV113" s="420"/>
      <c r="ORW113" s="420"/>
      <c r="ORX113" s="420"/>
      <c r="ORY113" s="420"/>
      <c r="ORZ113" s="420"/>
      <c r="OSA113" s="420"/>
      <c r="OSB113" s="420"/>
      <c r="OSC113" s="420"/>
      <c r="OSD113" s="420"/>
      <c r="OSE113" s="420"/>
      <c r="OSF113" s="420"/>
      <c r="OSG113" s="420"/>
      <c r="OSH113" s="420"/>
      <c r="OSI113" s="420"/>
      <c r="OSJ113" s="420"/>
      <c r="OSK113" s="420"/>
      <c r="OSL113" s="420"/>
      <c r="OSM113" s="420"/>
      <c r="OSN113" s="420"/>
      <c r="OSO113" s="420"/>
      <c r="OSP113" s="420"/>
      <c r="OSQ113" s="420"/>
      <c r="OSR113" s="420"/>
      <c r="OSS113" s="420"/>
      <c r="OST113" s="420"/>
      <c r="OSU113" s="420"/>
      <c r="OSV113" s="420"/>
      <c r="OSW113" s="420"/>
      <c r="OSX113" s="420"/>
      <c r="OSY113" s="420"/>
      <c r="OSZ113" s="420"/>
      <c r="OTA113" s="420"/>
      <c r="OTB113" s="420"/>
      <c r="OTC113" s="420"/>
      <c r="OTD113" s="420"/>
      <c r="OTE113" s="420"/>
      <c r="OTF113" s="420"/>
      <c r="OTG113" s="420"/>
      <c r="OTH113" s="420"/>
      <c r="OTI113" s="420"/>
      <c r="OTJ113" s="420"/>
      <c r="OTK113" s="420"/>
      <c r="OTL113" s="420"/>
      <c r="OTM113" s="420"/>
      <c r="OTN113" s="420"/>
      <c r="OTO113" s="420"/>
      <c r="OTP113" s="420"/>
      <c r="OTQ113" s="420"/>
      <c r="OTR113" s="420"/>
      <c r="OTS113" s="420"/>
      <c r="OTT113" s="420"/>
      <c r="OTU113" s="420"/>
      <c r="OTV113" s="420"/>
      <c r="OTW113" s="420"/>
      <c r="OTX113" s="420"/>
      <c r="OTY113" s="420"/>
      <c r="OTZ113" s="420"/>
      <c r="OUA113" s="420"/>
      <c r="OUB113" s="420"/>
      <c r="OUC113" s="420"/>
      <c r="OUD113" s="420"/>
      <c r="OUE113" s="420"/>
      <c r="OUF113" s="420"/>
      <c r="OUG113" s="420"/>
      <c r="OUH113" s="420"/>
      <c r="OUI113" s="420"/>
      <c r="OUJ113" s="420"/>
      <c r="OUK113" s="420"/>
      <c r="OUL113" s="420"/>
      <c r="OUM113" s="420"/>
      <c r="OUN113" s="420"/>
      <c r="OUO113" s="420"/>
      <c r="OUP113" s="420"/>
      <c r="OUQ113" s="420"/>
      <c r="OUR113" s="420"/>
      <c r="OUS113" s="420"/>
      <c r="OUT113" s="420"/>
      <c r="OUU113" s="420"/>
      <c r="OUV113" s="420"/>
      <c r="OUW113" s="420"/>
      <c r="OUX113" s="420"/>
      <c r="OUY113" s="420"/>
      <c r="OUZ113" s="420"/>
      <c r="OVA113" s="420"/>
      <c r="OVB113" s="420"/>
      <c r="OVC113" s="420"/>
      <c r="OVD113" s="420"/>
      <c r="OVE113" s="420"/>
      <c r="OVF113" s="420"/>
      <c r="OVG113" s="420"/>
      <c r="OVH113" s="420"/>
      <c r="OVI113" s="420"/>
      <c r="OVJ113" s="420"/>
      <c r="OVK113" s="420"/>
      <c r="OVL113" s="420"/>
      <c r="OVM113" s="420"/>
      <c r="OVN113" s="420"/>
      <c r="OVO113" s="420"/>
      <c r="OVP113" s="420"/>
      <c r="OVQ113" s="420"/>
      <c r="OVR113" s="420"/>
      <c r="OVS113" s="420"/>
      <c r="OVT113" s="420"/>
      <c r="OVU113" s="420"/>
      <c r="OVV113" s="420"/>
      <c r="OVW113" s="420"/>
      <c r="OVX113" s="420"/>
      <c r="OVY113" s="420"/>
      <c r="OVZ113" s="420"/>
      <c r="OWA113" s="420"/>
      <c r="OWB113" s="420"/>
      <c r="OWC113" s="420"/>
      <c r="OWD113" s="420"/>
      <c r="OWE113" s="420"/>
      <c r="OWF113" s="420"/>
      <c r="OWG113" s="420"/>
      <c r="OWH113" s="420"/>
      <c r="OWI113" s="420"/>
      <c r="OWJ113" s="420"/>
      <c r="OWK113" s="420"/>
      <c r="OWL113" s="420"/>
      <c r="OWM113" s="420"/>
      <c r="OWN113" s="420"/>
      <c r="OWO113" s="420"/>
      <c r="OWP113" s="420"/>
      <c r="OWQ113" s="420"/>
      <c r="OWR113" s="420"/>
      <c r="OWS113" s="420"/>
      <c r="OWT113" s="420"/>
      <c r="OWU113" s="420"/>
      <c r="OWV113" s="420"/>
      <c r="OWW113" s="420"/>
      <c r="OWX113" s="420"/>
      <c r="OWY113" s="420"/>
      <c r="OWZ113" s="420"/>
      <c r="OXA113" s="420"/>
      <c r="OXB113" s="420"/>
      <c r="OXC113" s="420"/>
      <c r="OXD113" s="420"/>
      <c r="OXE113" s="420"/>
      <c r="OXF113" s="420"/>
      <c r="OXG113" s="420"/>
      <c r="OXH113" s="420"/>
      <c r="OXI113" s="420"/>
      <c r="OXJ113" s="420"/>
      <c r="OXK113" s="420"/>
      <c r="OXL113" s="420"/>
      <c r="OXM113" s="420"/>
      <c r="OXN113" s="420"/>
      <c r="OXO113" s="420"/>
      <c r="OXP113" s="420"/>
      <c r="OXQ113" s="420"/>
      <c r="OXR113" s="420"/>
      <c r="OXS113" s="420"/>
      <c r="OXT113" s="420"/>
      <c r="OXU113" s="420"/>
      <c r="OXV113" s="420"/>
      <c r="OXW113" s="420"/>
      <c r="OXX113" s="420"/>
      <c r="OXY113" s="420"/>
      <c r="OXZ113" s="420"/>
      <c r="OYA113" s="420"/>
      <c r="OYB113" s="420"/>
      <c r="OYC113" s="420"/>
      <c r="OYD113" s="420"/>
      <c r="OYE113" s="420"/>
      <c r="OYF113" s="420"/>
      <c r="OYG113" s="420"/>
      <c r="OYH113" s="420"/>
      <c r="OYI113" s="420"/>
      <c r="OYJ113" s="420"/>
      <c r="OYK113" s="420"/>
      <c r="OYL113" s="420"/>
      <c r="OYM113" s="420"/>
      <c r="OYN113" s="420"/>
      <c r="OYO113" s="420"/>
      <c r="OYP113" s="420"/>
      <c r="OYQ113" s="420"/>
      <c r="OYR113" s="420"/>
      <c r="OYS113" s="420"/>
      <c r="OYT113" s="420"/>
      <c r="OYU113" s="420"/>
      <c r="OYV113" s="420"/>
      <c r="OYW113" s="420"/>
      <c r="OYX113" s="420"/>
      <c r="OYY113" s="420"/>
      <c r="OYZ113" s="420"/>
      <c r="OZA113" s="420"/>
      <c r="OZB113" s="420"/>
      <c r="OZC113" s="420"/>
      <c r="OZD113" s="420"/>
      <c r="OZE113" s="420"/>
      <c r="OZF113" s="420"/>
      <c r="OZG113" s="420"/>
      <c r="OZH113" s="420"/>
      <c r="OZI113" s="420"/>
      <c r="OZJ113" s="420"/>
      <c r="OZK113" s="420"/>
      <c r="OZL113" s="420"/>
      <c r="OZM113" s="420"/>
      <c r="OZN113" s="420"/>
      <c r="OZO113" s="420"/>
      <c r="OZP113" s="420"/>
      <c r="OZQ113" s="420"/>
      <c r="OZR113" s="420"/>
      <c r="OZS113" s="420"/>
      <c r="OZT113" s="420"/>
      <c r="OZU113" s="420"/>
      <c r="OZV113" s="420"/>
      <c r="OZW113" s="420"/>
      <c r="OZX113" s="420"/>
      <c r="OZY113" s="420"/>
      <c r="OZZ113" s="420"/>
      <c r="PAA113" s="420"/>
      <c r="PAB113" s="420"/>
      <c r="PAC113" s="420"/>
      <c r="PAD113" s="420"/>
      <c r="PAE113" s="420"/>
      <c r="PAF113" s="420"/>
      <c r="PAG113" s="420"/>
      <c r="PAH113" s="420"/>
      <c r="PAI113" s="420"/>
      <c r="PAJ113" s="420"/>
      <c r="PAK113" s="420"/>
      <c r="PAL113" s="420"/>
      <c r="PAM113" s="420"/>
      <c r="PAN113" s="420"/>
      <c r="PAO113" s="420"/>
      <c r="PAP113" s="420"/>
      <c r="PAQ113" s="420"/>
      <c r="PAR113" s="420"/>
      <c r="PAS113" s="420"/>
      <c r="PAT113" s="420"/>
      <c r="PAU113" s="420"/>
      <c r="PAV113" s="420"/>
      <c r="PAW113" s="420"/>
      <c r="PAX113" s="420"/>
      <c r="PAY113" s="420"/>
      <c r="PAZ113" s="420"/>
      <c r="PBA113" s="420"/>
      <c r="PBB113" s="420"/>
      <c r="PBC113" s="420"/>
      <c r="PBD113" s="420"/>
      <c r="PBE113" s="420"/>
      <c r="PBF113" s="420"/>
      <c r="PBG113" s="420"/>
      <c r="PBH113" s="420"/>
      <c r="PBI113" s="420"/>
      <c r="PBJ113" s="420"/>
      <c r="PBK113" s="420"/>
      <c r="PBL113" s="420"/>
      <c r="PBM113" s="420"/>
      <c r="PBN113" s="420"/>
      <c r="PBO113" s="420"/>
      <c r="PBP113" s="420"/>
      <c r="PBQ113" s="420"/>
      <c r="PBR113" s="420"/>
      <c r="PBS113" s="420"/>
      <c r="PBT113" s="420"/>
      <c r="PBU113" s="420"/>
      <c r="PBV113" s="420"/>
      <c r="PBW113" s="420"/>
      <c r="PBX113" s="420"/>
      <c r="PBY113" s="420"/>
      <c r="PBZ113" s="420"/>
      <c r="PCA113" s="420"/>
      <c r="PCB113" s="420"/>
      <c r="PCC113" s="420"/>
      <c r="PCD113" s="420"/>
      <c r="PCE113" s="420"/>
      <c r="PCF113" s="420"/>
      <c r="PCG113" s="420"/>
      <c r="PCH113" s="420"/>
      <c r="PCI113" s="420"/>
      <c r="PCJ113" s="420"/>
      <c r="PCK113" s="420"/>
      <c r="PCL113" s="420"/>
      <c r="PCM113" s="420"/>
      <c r="PCN113" s="420"/>
      <c r="PCO113" s="420"/>
      <c r="PCP113" s="420"/>
      <c r="PCQ113" s="420"/>
      <c r="PCR113" s="420"/>
      <c r="PCS113" s="420"/>
      <c r="PCT113" s="420"/>
      <c r="PCU113" s="420"/>
      <c r="PCV113" s="420"/>
      <c r="PCW113" s="420"/>
      <c r="PCX113" s="420"/>
      <c r="PCY113" s="420"/>
      <c r="PCZ113" s="420"/>
      <c r="PDA113" s="420"/>
      <c r="PDB113" s="420"/>
      <c r="PDC113" s="420"/>
      <c r="PDD113" s="420"/>
      <c r="PDE113" s="420"/>
      <c r="PDF113" s="420"/>
      <c r="PDG113" s="420"/>
      <c r="PDH113" s="420"/>
      <c r="PDI113" s="420"/>
      <c r="PDJ113" s="420"/>
      <c r="PDK113" s="420"/>
      <c r="PDL113" s="420"/>
      <c r="PDM113" s="420"/>
      <c r="PDN113" s="420"/>
      <c r="PDO113" s="420"/>
      <c r="PDP113" s="420"/>
      <c r="PDQ113" s="420"/>
      <c r="PDR113" s="420"/>
      <c r="PDS113" s="420"/>
      <c r="PDT113" s="420"/>
      <c r="PDU113" s="420"/>
      <c r="PDV113" s="420"/>
      <c r="PDW113" s="420"/>
      <c r="PDX113" s="420"/>
      <c r="PDY113" s="420"/>
      <c r="PDZ113" s="420"/>
      <c r="PEA113" s="420"/>
      <c r="PEB113" s="420"/>
      <c r="PEC113" s="420"/>
      <c r="PED113" s="420"/>
      <c r="PEE113" s="420"/>
      <c r="PEF113" s="420"/>
      <c r="PEG113" s="420"/>
      <c r="PEH113" s="420"/>
      <c r="PEI113" s="420"/>
      <c r="PEJ113" s="420"/>
      <c r="PEK113" s="420"/>
      <c r="PEL113" s="420"/>
      <c r="PEM113" s="420"/>
      <c r="PEN113" s="420"/>
      <c r="PEO113" s="420"/>
      <c r="PEP113" s="420"/>
      <c r="PEQ113" s="420"/>
      <c r="PER113" s="420"/>
      <c r="PES113" s="420"/>
      <c r="PET113" s="420"/>
      <c r="PEU113" s="420"/>
      <c r="PEV113" s="420"/>
      <c r="PEW113" s="420"/>
      <c r="PEX113" s="420"/>
      <c r="PEY113" s="420"/>
      <c r="PEZ113" s="420"/>
      <c r="PFA113" s="420"/>
      <c r="PFB113" s="420"/>
      <c r="PFC113" s="420"/>
      <c r="PFD113" s="420"/>
      <c r="PFE113" s="420"/>
      <c r="PFF113" s="420"/>
      <c r="PFG113" s="420"/>
      <c r="PFH113" s="420"/>
      <c r="PFI113" s="420"/>
      <c r="PFJ113" s="420"/>
      <c r="PFK113" s="420"/>
      <c r="PFL113" s="420"/>
      <c r="PFM113" s="420"/>
      <c r="PFN113" s="420"/>
      <c r="PFO113" s="420"/>
      <c r="PFP113" s="420"/>
      <c r="PFQ113" s="420"/>
      <c r="PFR113" s="420"/>
      <c r="PFS113" s="420"/>
      <c r="PFT113" s="420"/>
      <c r="PFU113" s="420"/>
      <c r="PFV113" s="420"/>
      <c r="PFW113" s="420"/>
      <c r="PFX113" s="420"/>
      <c r="PFY113" s="420"/>
      <c r="PFZ113" s="420"/>
      <c r="PGA113" s="420"/>
      <c r="PGB113" s="420"/>
      <c r="PGC113" s="420"/>
      <c r="PGD113" s="420"/>
      <c r="PGE113" s="420"/>
      <c r="PGF113" s="420"/>
      <c r="PGG113" s="420"/>
      <c r="PGH113" s="420"/>
      <c r="PGI113" s="420"/>
      <c r="PGJ113" s="420"/>
      <c r="PGK113" s="420"/>
      <c r="PGL113" s="420"/>
      <c r="PGM113" s="420"/>
      <c r="PGN113" s="420"/>
      <c r="PGO113" s="420"/>
      <c r="PGP113" s="420"/>
      <c r="PGQ113" s="420"/>
      <c r="PGR113" s="420"/>
      <c r="PGS113" s="420"/>
      <c r="PGT113" s="420"/>
      <c r="PGU113" s="420"/>
      <c r="PGV113" s="420"/>
      <c r="PGW113" s="420"/>
      <c r="PGX113" s="420"/>
      <c r="PGY113" s="420"/>
      <c r="PGZ113" s="420"/>
      <c r="PHA113" s="420"/>
      <c r="PHB113" s="420"/>
      <c r="PHC113" s="420"/>
      <c r="PHD113" s="420"/>
      <c r="PHE113" s="420"/>
      <c r="PHF113" s="420"/>
      <c r="PHG113" s="420"/>
      <c r="PHH113" s="420"/>
      <c r="PHI113" s="420"/>
      <c r="PHJ113" s="420"/>
      <c r="PHK113" s="420"/>
      <c r="PHL113" s="420"/>
      <c r="PHM113" s="420"/>
      <c r="PHN113" s="420"/>
      <c r="PHO113" s="420"/>
      <c r="PHP113" s="420"/>
      <c r="PHQ113" s="420"/>
      <c r="PHR113" s="420"/>
      <c r="PHS113" s="420"/>
      <c r="PHT113" s="420"/>
      <c r="PHU113" s="420"/>
      <c r="PHV113" s="420"/>
      <c r="PHW113" s="420"/>
      <c r="PHX113" s="420"/>
      <c r="PHY113" s="420"/>
      <c r="PHZ113" s="420"/>
      <c r="PIA113" s="420"/>
      <c r="PIB113" s="420"/>
      <c r="PIC113" s="420"/>
      <c r="PID113" s="420"/>
      <c r="PIE113" s="420"/>
      <c r="PIF113" s="420"/>
      <c r="PIG113" s="420"/>
      <c r="PIH113" s="420"/>
      <c r="PII113" s="420"/>
      <c r="PIJ113" s="420"/>
      <c r="PIK113" s="420"/>
      <c r="PIL113" s="420"/>
      <c r="PIM113" s="420"/>
      <c r="PIN113" s="420"/>
      <c r="PIO113" s="420"/>
      <c r="PIP113" s="420"/>
      <c r="PIQ113" s="420"/>
      <c r="PIR113" s="420"/>
      <c r="PIS113" s="420"/>
      <c r="PIT113" s="420"/>
      <c r="PIU113" s="420"/>
      <c r="PIV113" s="420"/>
      <c r="PIW113" s="420"/>
      <c r="PIX113" s="420"/>
      <c r="PIY113" s="420"/>
      <c r="PIZ113" s="420"/>
      <c r="PJA113" s="420"/>
      <c r="PJB113" s="420"/>
      <c r="PJC113" s="420"/>
      <c r="PJD113" s="420"/>
      <c r="PJE113" s="420"/>
      <c r="PJF113" s="420"/>
      <c r="PJG113" s="420"/>
      <c r="PJH113" s="420"/>
      <c r="PJI113" s="420"/>
      <c r="PJJ113" s="420"/>
      <c r="PJK113" s="420"/>
      <c r="PJL113" s="420"/>
      <c r="PJM113" s="420"/>
      <c r="PJN113" s="420"/>
      <c r="PJO113" s="420"/>
      <c r="PJP113" s="420"/>
      <c r="PJQ113" s="420"/>
      <c r="PJR113" s="420"/>
      <c r="PJS113" s="420"/>
      <c r="PJT113" s="420"/>
      <c r="PJU113" s="420"/>
      <c r="PJV113" s="420"/>
      <c r="PJW113" s="420"/>
      <c r="PJX113" s="420"/>
      <c r="PJY113" s="420"/>
      <c r="PJZ113" s="420"/>
      <c r="PKA113" s="420"/>
      <c r="PKB113" s="420"/>
      <c r="PKC113" s="420"/>
      <c r="PKD113" s="420"/>
      <c r="PKE113" s="420"/>
      <c r="PKF113" s="420"/>
      <c r="PKG113" s="420"/>
      <c r="PKH113" s="420"/>
      <c r="PKI113" s="420"/>
      <c r="PKJ113" s="420"/>
      <c r="PKK113" s="420"/>
      <c r="PKL113" s="420"/>
      <c r="PKM113" s="420"/>
      <c r="PKN113" s="420"/>
      <c r="PKO113" s="420"/>
      <c r="PKP113" s="420"/>
      <c r="PKQ113" s="420"/>
      <c r="PKR113" s="420"/>
      <c r="PKS113" s="420"/>
      <c r="PKT113" s="420"/>
      <c r="PKU113" s="420"/>
      <c r="PKV113" s="420"/>
      <c r="PKW113" s="420"/>
      <c r="PKX113" s="420"/>
      <c r="PKY113" s="420"/>
      <c r="PKZ113" s="420"/>
      <c r="PLA113" s="420"/>
      <c r="PLB113" s="420"/>
      <c r="PLC113" s="420"/>
      <c r="PLD113" s="420"/>
      <c r="PLE113" s="420"/>
      <c r="PLF113" s="420"/>
      <c r="PLG113" s="420"/>
      <c r="PLH113" s="420"/>
      <c r="PLI113" s="420"/>
      <c r="PLJ113" s="420"/>
      <c r="PLK113" s="420"/>
      <c r="PLL113" s="420"/>
      <c r="PLM113" s="420"/>
      <c r="PLN113" s="420"/>
      <c r="PLO113" s="420"/>
      <c r="PLP113" s="420"/>
      <c r="PLQ113" s="420"/>
      <c r="PLR113" s="420"/>
      <c r="PLS113" s="420"/>
      <c r="PLT113" s="420"/>
      <c r="PLU113" s="420"/>
      <c r="PLV113" s="420"/>
      <c r="PLW113" s="420"/>
      <c r="PLX113" s="420"/>
      <c r="PLY113" s="420"/>
      <c r="PLZ113" s="420"/>
      <c r="PMA113" s="420"/>
      <c r="PMB113" s="420"/>
      <c r="PMC113" s="420"/>
      <c r="PMD113" s="420"/>
      <c r="PME113" s="420"/>
      <c r="PMF113" s="420"/>
      <c r="PMG113" s="420"/>
      <c r="PMH113" s="420"/>
      <c r="PMI113" s="420"/>
      <c r="PMJ113" s="420"/>
      <c r="PMK113" s="420"/>
      <c r="PML113" s="420"/>
      <c r="PMM113" s="420"/>
      <c r="PMN113" s="420"/>
      <c r="PMO113" s="420"/>
      <c r="PMP113" s="420"/>
      <c r="PMQ113" s="420"/>
      <c r="PMR113" s="420"/>
      <c r="PMS113" s="420"/>
      <c r="PMT113" s="420"/>
      <c r="PMU113" s="420"/>
      <c r="PMV113" s="420"/>
      <c r="PMW113" s="420"/>
      <c r="PMX113" s="420"/>
      <c r="PMY113" s="420"/>
      <c r="PMZ113" s="420"/>
      <c r="PNA113" s="420"/>
      <c r="PNB113" s="420"/>
      <c r="PNC113" s="420"/>
      <c r="PND113" s="420"/>
      <c r="PNE113" s="420"/>
      <c r="PNF113" s="420"/>
      <c r="PNG113" s="420"/>
      <c r="PNH113" s="420"/>
      <c r="PNI113" s="420"/>
      <c r="PNJ113" s="420"/>
      <c r="PNK113" s="420"/>
      <c r="PNL113" s="420"/>
      <c r="PNM113" s="420"/>
      <c r="PNN113" s="420"/>
      <c r="PNO113" s="420"/>
      <c r="PNP113" s="420"/>
      <c r="PNQ113" s="420"/>
      <c r="PNR113" s="420"/>
      <c r="PNS113" s="420"/>
      <c r="PNT113" s="420"/>
      <c r="PNU113" s="420"/>
      <c r="PNV113" s="420"/>
      <c r="PNW113" s="420"/>
      <c r="PNX113" s="420"/>
      <c r="PNY113" s="420"/>
      <c r="PNZ113" s="420"/>
      <c r="POA113" s="420"/>
      <c r="POB113" s="420"/>
      <c r="POC113" s="420"/>
      <c r="POD113" s="420"/>
      <c r="POE113" s="420"/>
      <c r="POF113" s="420"/>
      <c r="POG113" s="420"/>
      <c r="POH113" s="420"/>
      <c r="POI113" s="420"/>
      <c r="POJ113" s="420"/>
      <c r="POK113" s="420"/>
      <c r="POL113" s="420"/>
      <c r="POM113" s="420"/>
      <c r="PON113" s="420"/>
      <c r="POO113" s="420"/>
      <c r="POP113" s="420"/>
      <c r="POQ113" s="420"/>
      <c r="POR113" s="420"/>
      <c r="POS113" s="420"/>
      <c r="POT113" s="420"/>
      <c r="POU113" s="420"/>
      <c r="POV113" s="420"/>
      <c r="POW113" s="420"/>
      <c r="POX113" s="420"/>
      <c r="POY113" s="420"/>
      <c r="POZ113" s="420"/>
      <c r="PPA113" s="420"/>
      <c r="PPB113" s="420"/>
      <c r="PPC113" s="420"/>
      <c r="PPD113" s="420"/>
      <c r="PPE113" s="420"/>
      <c r="PPF113" s="420"/>
      <c r="PPG113" s="420"/>
      <c r="PPH113" s="420"/>
      <c r="PPI113" s="420"/>
      <c r="PPJ113" s="420"/>
      <c r="PPK113" s="420"/>
      <c r="PPL113" s="420"/>
      <c r="PPM113" s="420"/>
      <c r="PPN113" s="420"/>
      <c r="PPO113" s="420"/>
      <c r="PPP113" s="420"/>
      <c r="PPQ113" s="420"/>
      <c r="PPR113" s="420"/>
      <c r="PPS113" s="420"/>
      <c r="PPT113" s="420"/>
      <c r="PPU113" s="420"/>
      <c r="PPV113" s="420"/>
      <c r="PPW113" s="420"/>
      <c r="PPX113" s="420"/>
      <c r="PPY113" s="420"/>
      <c r="PPZ113" s="420"/>
      <c r="PQA113" s="420"/>
      <c r="PQB113" s="420"/>
      <c r="PQC113" s="420"/>
      <c r="PQD113" s="420"/>
      <c r="PQE113" s="420"/>
      <c r="PQF113" s="420"/>
      <c r="PQG113" s="420"/>
      <c r="PQH113" s="420"/>
      <c r="PQI113" s="420"/>
      <c r="PQJ113" s="420"/>
      <c r="PQK113" s="420"/>
      <c r="PQL113" s="420"/>
      <c r="PQM113" s="420"/>
      <c r="PQN113" s="420"/>
      <c r="PQO113" s="420"/>
      <c r="PQP113" s="420"/>
      <c r="PQQ113" s="420"/>
      <c r="PQR113" s="420"/>
      <c r="PQS113" s="420"/>
      <c r="PQT113" s="420"/>
      <c r="PQU113" s="420"/>
      <c r="PQV113" s="420"/>
      <c r="PQW113" s="420"/>
      <c r="PQX113" s="420"/>
      <c r="PQY113" s="420"/>
      <c r="PQZ113" s="420"/>
      <c r="PRA113" s="420"/>
      <c r="PRB113" s="420"/>
      <c r="PRC113" s="420"/>
      <c r="PRD113" s="420"/>
      <c r="PRE113" s="420"/>
      <c r="PRF113" s="420"/>
      <c r="PRG113" s="420"/>
      <c r="PRH113" s="420"/>
      <c r="PRI113" s="420"/>
      <c r="PRJ113" s="420"/>
      <c r="PRK113" s="420"/>
      <c r="PRL113" s="420"/>
      <c r="PRM113" s="420"/>
      <c r="PRN113" s="420"/>
      <c r="PRO113" s="420"/>
      <c r="PRP113" s="420"/>
      <c r="PRQ113" s="420"/>
      <c r="PRR113" s="420"/>
      <c r="PRS113" s="420"/>
      <c r="PRT113" s="420"/>
      <c r="PRU113" s="420"/>
      <c r="PRV113" s="420"/>
      <c r="PRW113" s="420"/>
      <c r="PRX113" s="420"/>
      <c r="PRY113" s="420"/>
      <c r="PRZ113" s="420"/>
      <c r="PSA113" s="420"/>
      <c r="PSB113" s="420"/>
      <c r="PSC113" s="420"/>
      <c r="PSD113" s="420"/>
      <c r="PSE113" s="420"/>
      <c r="PSF113" s="420"/>
      <c r="PSG113" s="420"/>
      <c r="PSH113" s="420"/>
      <c r="PSI113" s="420"/>
      <c r="PSJ113" s="420"/>
      <c r="PSK113" s="420"/>
      <c r="PSL113" s="420"/>
      <c r="PSM113" s="420"/>
      <c r="PSN113" s="420"/>
      <c r="PSO113" s="420"/>
      <c r="PSP113" s="420"/>
      <c r="PSQ113" s="420"/>
      <c r="PSR113" s="420"/>
      <c r="PSS113" s="420"/>
      <c r="PST113" s="420"/>
      <c r="PSU113" s="420"/>
      <c r="PSV113" s="420"/>
      <c r="PSW113" s="420"/>
      <c r="PSX113" s="420"/>
      <c r="PSY113" s="420"/>
      <c r="PSZ113" s="420"/>
      <c r="PTA113" s="420"/>
      <c r="PTB113" s="420"/>
      <c r="PTC113" s="420"/>
      <c r="PTD113" s="420"/>
      <c r="PTE113" s="420"/>
      <c r="PTF113" s="420"/>
      <c r="PTG113" s="420"/>
      <c r="PTH113" s="420"/>
      <c r="PTI113" s="420"/>
      <c r="PTJ113" s="420"/>
      <c r="PTK113" s="420"/>
      <c r="PTL113" s="420"/>
      <c r="PTM113" s="420"/>
      <c r="PTN113" s="420"/>
      <c r="PTO113" s="420"/>
      <c r="PTP113" s="420"/>
      <c r="PTQ113" s="420"/>
      <c r="PTR113" s="420"/>
      <c r="PTS113" s="420"/>
      <c r="PTT113" s="420"/>
      <c r="PTU113" s="420"/>
      <c r="PTV113" s="420"/>
      <c r="PTW113" s="420"/>
      <c r="PTX113" s="420"/>
      <c r="PTY113" s="420"/>
      <c r="PTZ113" s="420"/>
      <c r="PUA113" s="420"/>
      <c r="PUB113" s="420"/>
      <c r="PUC113" s="420"/>
      <c r="PUD113" s="420"/>
      <c r="PUE113" s="420"/>
      <c r="PUF113" s="420"/>
      <c r="PUG113" s="420"/>
      <c r="PUH113" s="420"/>
      <c r="PUI113" s="420"/>
      <c r="PUJ113" s="420"/>
      <c r="PUK113" s="420"/>
      <c r="PUL113" s="420"/>
      <c r="PUM113" s="420"/>
      <c r="PUN113" s="420"/>
      <c r="PUO113" s="420"/>
      <c r="PUP113" s="420"/>
      <c r="PUQ113" s="420"/>
      <c r="PUR113" s="420"/>
      <c r="PUS113" s="420"/>
      <c r="PUT113" s="420"/>
      <c r="PUU113" s="420"/>
      <c r="PUV113" s="420"/>
      <c r="PUW113" s="420"/>
      <c r="PUX113" s="420"/>
      <c r="PUY113" s="420"/>
      <c r="PUZ113" s="420"/>
      <c r="PVA113" s="420"/>
      <c r="PVB113" s="420"/>
      <c r="PVC113" s="420"/>
      <c r="PVD113" s="420"/>
      <c r="PVE113" s="420"/>
      <c r="PVF113" s="420"/>
      <c r="PVG113" s="420"/>
      <c r="PVH113" s="420"/>
      <c r="PVI113" s="420"/>
      <c r="PVJ113" s="420"/>
      <c r="PVK113" s="420"/>
      <c r="PVL113" s="420"/>
      <c r="PVM113" s="420"/>
      <c r="PVN113" s="420"/>
      <c r="PVO113" s="420"/>
      <c r="PVP113" s="420"/>
      <c r="PVQ113" s="420"/>
      <c r="PVR113" s="420"/>
      <c r="PVS113" s="420"/>
      <c r="PVT113" s="420"/>
      <c r="PVU113" s="420"/>
      <c r="PVV113" s="420"/>
      <c r="PVW113" s="420"/>
      <c r="PVX113" s="420"/>
      <c r="PVY113" s="420"/>
      <c r="PVZ113" s="420"/>
      <c r="PWA113" s="420"/>
      <c r="PWB113" s="420"/>
      <c r="PWC113" s="420"/>
      <c r="PWD113" s="420"/>
      <c r="PWE113" s="420"/>
      <c r="PWF113" s="420"/>
      <c r="PWG113" s="420"/>
      <c r="PWH113" s="420"/>
      <c r="PWI113" s="420"/>
      <c r="PWJ113" s="420"/>
      <c r="PWK113" s="420"/>
      <c r="PWL113" s="420"/>
      <c r="PWM113" s="420"/>
      <c r="PWN113" s="420"/>
      <c r="PWO113" s="420"/>
      <c r="PWP113" s="420"/>
      <c r="PWQ113" s="420"/>
      <c r="PWR113" s="420"/>
      <c r="PWS113" s="420"/>
      <c r="PWT113" s="420"/>
      <c r="PWU113" s="420"/>
      <c r="PWV113" s="420"/>
      <c r="PWW113" s="420"/>
      <c r="PWX113" s="420"/>
      <c r="PWY113" s="420"/>
      <c r="PWZ113" s="420"/>
      <c r="PXA113" s="420"/>
      <c r="PXB113" s="420"/>
      <c r="PXC113" s="420"/>
      <c r="PXD113" s="420"/>
      <c r="PXE113" s="420"/>
      <c r="PXF113" s="420"/>
      <c r="PXG113" s="420"/>
      <c r="PXH113" s="420"/>
      <c r="PXI113" s="420"/>
      <c r="PXJ113" s="420"/>
      <c r="PXK113" s="420"/>
      <c r="PXL113" s="420"/>
      <c r="PXM113" s="420"/>
      <c r="PXN113" s="420"/>
      <c r="PXO113" s="420"/>
      <c r="PXP113" s="420"/>
      <c r="PXQ113" s="420"/>
      <c r="PXR113" s="420"/>
      <c r="PXS113" s="420"/>
      <c r="PXT113" s="420"/>
      <c r="PXU113" s="420"/>
      <c r="PXV113" s="420"/>
      <c r="PXW113" s="420"/>
      <c r="PXX113" s="420"/>
      <c r="PXY113" s="420"/>
      <c r="PXZ113" s="420"/>
      <c r="PYA113" s="420"/>
      <c r="PYB113" s="420"/>
      <c r="PYC113" s="420"/>
      <c r="PYD113" s="420"/>
      <c r="PYE113" s="420"/>
      <c r="PYF113" s="420"/>
      <c r="PYG113" s="420"/>
      <c r="PYH113" s="420"/>
      <c r="PYI113" s="420"/>
      <c r="PYJ113" s="420"/>
      <c r="PYK113" s="420"/>
      <c r="PYL113" s="420"/>
      <c r="PYM113" s="420"/>
      <c r="PYN113" s="420"/>
      <c r="PYO113" s="420"/>
      <c r="PYP113" s="420"/>
      <c r="PYQ113" s="420"/>
      <c r="PYR113" s="420"/>
      <c r="PYS113" s="420"/>
      <c r="PYT113" s="420"/>
      <c r="PYU113" s="420"/>
      <c r="PYV113" s="420"/>
      <c r="PYW113" s="420"/>
      <c r="PYX113" s="420"/>
      <c r="PYY113" s="420"/>
      <c r="PYZ113" s="420"/>
      <c r="PZA113" s="420"/>
      <c r="PZB113" s="420"/>
      <c r="PZC113" s="420"/>
      <c r="PZD113" s="420"/>
      <c r="PZE113" s="420"/>
      <c r="PZF113" s="420"/>
      <c r="PZG113" s="420"/>
      <c r="PZH113" s="420"/>
      <c r="PZI113" s="420"/>
      <c r="PZJ113" s="420"/>
      <c r="PZK113" s="420"/>
      <c r="PZL113" s="420"/>
      <c r="PZM113" s="420"/>
      <c r="PZN113" s="420"/>
      <c r="PZO113" s="420"/>
      <c r="PZP113" s="420"/>
      <c r="PZQ113" s="420"/>
      <c r="PZR113" s="420"/>
      <c r="PZS113" s="420"/>
      <c r="PZT113" s="420"/>
      <c r="PZU113" s="420"/>
      <c r="PZV113" s="420"/>
      <c r="PZW113" s="420"/>
      <c r="PZX113" s="420"/>
      <c r="PZY113" s="420"/>
      <c r="PZZ113" s="420"/>
      <c r="QAA113" s="420"/>
      <c r="QAB113" s="420"/>
      <c r="QAC113" s="420"/>
      <c r="QAD113" s="420"/>
      <c r="QAE113" s="420"/>
      <c r="QAF113" s="420"/>
      <c r="QAG113" s="420"/>
      <c r="QAH113" s="420"/>
      <c r="QAI113" s="420"/>
      <c r="QAJ113" s="420"/>
      <c r="QAK113" s="420"/>
      <c r="QAL113" s="420"/>
      <c r="QAM113" s="420"/>
      <c r="QAN113" s="420"/>
      <c r="QAO113" s="420"/>
      <c r="QAP113" s="420"/>
      <c r="QAQ113" s="420"/>
      <c r="QAR113" s="420"/>
      <c r="QAS113" s="420"/>
      <c r="QAT113" s="420"/>
      <c r="QAU113" s="420"/>
      <c r="QAV113" s="420"/>
      <c r="QAW113" s="420"/>
      <c r="QAX113" s="420"/>
      <c r="QAY113" s="420"/>
      <c r="QAZ113" s="420"/>
      <c r="QBA113" s="420"/>
      <c r="QBB113" s="420"/>
      <c r="QBC113" s="420"/>
      <c r="QBD113" s="420"/>
      <c r="QBE113" s="420"/>
      <c r="QBF113" s="420"/>
      <c r="QBG113" s="420"/>
      <c r="QBH113" s="420"/>
      <c r="QBI113" s="420"/>
      <c r="QBJ113" s="420"/>
      <c r="QBK113" s="420"/>
      <c r="QBL113" s="420"/>
      <c r="QBM113" s="420"/>
      <c r="QBN113" s="420"/>
      <c r="QBO113" s="420"/>
      <c r="QBP113" s="420"/>
      <c r="QBQ113" s="420"/>
      <c r="QBR113" s="420"/>
      <c r="QBS113" s="420"/>
      <c r="QBT113" s="420"/>
      <c r="QBU113" s="420"/>
      <c r="QBV113" s="420"/>
      <c r="QBW113" s="420"/>
      <c r="QBX113" s="420"/>
      <c r="QBY113" s="420"/>
      <c r="QBZ113" s="420"/>
      <c r="QCA113" s="420"/>
      <c r="QCB113" s="420"/>
      <c r="QCC113" s="420"/>
      <c r="QCD113" s="420"/>
      <c r="QCE113" s="420"/>
      <c r="QCF113" s="420"/>
      <c r="QCG113" s="420"/>
      <c r="QCH113" s="420"/>
      <c r="QCI113" s="420"/>
      <c r="QCJ113" s="420"/>
      <c r="QCK113" s="420"/>
      <c r="QCL113" s="420"/>
      <c r="QCM113" s="420"/>
      <c r="QCN113" s="420"/>
      <c r="QCO113" s="420"/>
      <c r="QCP113" s="420"/>
      <c r="QCQ113" s="420"/>
      <c r="QCR113" s="420"/>
      <c r="QCS113" s="420"/>
      <c r="QCT113" s="420"/>
      <c r="QCU113" s="420"/>
      <c r="QCV113" s="420"/>
      <c r="QCW113" s="420"/>
      <c r="QCX113" s="420"/>
      <c r="QCY113" s="420"/>
      <c r="QCZ113" s="420"/>
      <c r="QDA113" s="420"/>
      <c r="QDB113" s="420"/>
      <c r="QDC113" s="420"/>
      <c r="QDD113" s="420"/>
      <c r="QDE113" s="420"/>
      <c r="QDF113" s="420"/>
      <c r="QDG113" s="420"/>
      <c r="QDH113" s="420"/>
      <c r="QDI113" s="420"/>
      <c r="QDJ113" s="420"/>
      <c r="QDK113" s="420"/>
      <c r="QDL113" s="420"/>
      <c r="QDM113" s="420"/>
      <c r="QDN113" s="420"/>
      <c r="QDO113" s="420"/>
      <c r="QDP113" s="420"/>
      <c r="QDQ113" s="420"/>
      <c r="QDR113" s="420"/>
      <c r="QDS113" s="420"/>
      <c r="QDT113" s="420"/>
      <c r="QDU113" s="420"/>
      <c r="QDV113" s="420"/>
      <c r="QDW113" s="420"/>
      <c r="QDX113" s="420"/>
      <c r="QDY113" s="420"/>
      <c r="QDZ113" s="420"/>
      <c r="QEA113" s="420"/>
      <c r="QEB113" s="420"/>
      <c r="QEC113" s="420"/>
      <c r="QED113" s="420"/>
      <c r="QEE113" s="420"/>
      <c r="QEF113" s="420"/>
      <c r="QEG113" s="420"/>
      <c r="QEH113" s="420"/>
      <c r="QEI113" s="420"/>
      <c r="QEJ113" s="420"/>
      <c r="QEK113" s="420"/>
      <c r="QEL113" s="420"/>
      <c r="QEM113" s="420"/>
      <c r="QEN113" s="420"/>
      <c r="QEO113" s="420"/>
      <c r="QEP113" s="420"/>
      <c r="QEQ113" s="420"/>
      <c r="QER113" s="420"/>
      <c r="QES113" s="420"/>
      <c r="QET113" s="420"/>
      <c r="QEU113" s="420"/>
      <c r="QEV113" s="420"/>
      <c r="QEW113" s="420"/>
      <c r="QEX113" s="420"/>
      <c r="QEY113" s="420"/>
      <c r="QEZ113" s="420"/>
      <c r="QFA113" s="420"/>
      <c r="QFB113" s="420"/>
      <c r="QFC113" s="420"/>
      <c r="QFD113" s="420"/>
      <c r="QFE113" s="420"/>
      <c r="QFF113" s="420"/>
      <c r="QFG113" s="420"/>
      <c r="QFH113" s="420"/>
      <c r="QFI113" s="420"/>
      <c r="QFJ113" s="420"/>
      <c r="QFK113" s="420"/>
      <c r="QFL113" s="420"/>
      <c r="QFM113" s="420"/>
      <c r="QFN113" s="420"/>
      <c r="QFO113" s="420"/>
      <c r="QFP113" s="420"/>
      <c r="QFQ113" s="420"/>
      <c r="QFR113" s="420"/>
      <c r="QFS113" s="420"/>
      <c r="QFT113" s="420"/>
      <c r="QFU113" s="420"/>
      <c r="QFV113" s="420"/>
      <c r="QFW113" s="420"/>
      <c r="QFX113" s="420"/>
      <c r="QFY113" s="420"/>
      <c r="QFZ113" s="420"/>
      <c r="QGA113" s="420"/>
      <c r="QGB113" s="420"/>
      <c r="QGC113" s="420"/>
      <c r="QGD113" s="420"/>
      <c r="QGE113" s="420"/>
      <c r="QGF113" s="420"/>
      <c r="QGG113" s="420"/>
      <c r="QGH113" s="420"/>
      <c r="QGI113" s="420"/>
      <c r="QGJ113" s="420"/>
      <c r="QGK113" s="420"/>
      <c r="QGL113" s="420"/>
      <c r="QGM113" s="420"/>
      <c r="QGN113" s="420"/>
      <c r="QGO113" s="420"/>
      <c r="QGP113" s="420"/>
      <c r="QGQ113" s="420"/>
      <c r="QGR113" s="420"/>
      <c r="QGS113" s="420"/>
      <c r="QGT113" s="420"/>
      <c r="QGU113" s="420"/>
      <c r="QGV113" s="420"/>
      <c r="QGW113" s="420"/>
      <c r="QGX113" s="420"/>
      <c r="QGY113" s="420"/>
      <c r="QGZ113" s="420"/>
      <c r="QHA113" s="420"/>
      <c r="QHB113" s="420"/>
      <c r="QHC113" s="420"/>
      <c r="QHD113" s="420"/>
      <c r="QHE113" s="420"/>
      <c r="QHF113" s="420"/>
      <c r="QHG113" s="420"/>
      <c r="QHH113" s="420"/>
      <c r="QHI113" s="420"/>
      <c r="QHJ113" s="420"/>
      <c r="QHK113" s="420"/>
      <c r="QHL113" s="420"/>
      <c r="QHM113" s="420"/>
      <c r="QHN113" s="420"/>
      <c r="QHO113" s="420"/>
      <c r="QHP113" s="420"/>
      <c r="QHQ113" s="420"/>
      <c r="QHR113" s="420"/>
      <c r="QHS113" s="420"/>
      <c r="QHT113" s="420"/>
      <c r="QHU113" s="420"/>
      <c r="QHV113" s="420"/>
      <c r="QHW113" s="420"/>
      <c r="QHX113" s="420"/>
      <c r="QHY113" s="420"/>
      <c r="QHZ113" s="420"/>
      <c r="QIA113" s="420"/>
      <c r="QIB113" s="420"/>
      <c r="QIC113" s="420"/>
      <c r="QID113" s="420"/>
      <c r="QIE113" s="420"/>
      <c r="QIF113" s="420"/>
      <c r="QIG113" s="420"/>
      <c r="QIH113" s="420"/>
      <c r="QII113" s="420"/>
      <c r="QIJ113" s="420"/>
      <c r="QIK113" s="420"/>
      <c r="QIL113" s="420"/>
      <c r="QIM113" s="420"/>
      <c r="QIN113" s="420"/>
      <c r="QIO113" s="420"/>
      <c r="QIP113" s="420"/>
      <c r="QIQ113" s="420"/>
      <c r="QIR113" s="420"/>
      <c r="QIS113" s="420"/>
      <c r="QIT113" s="420"/>
      <c r="QIU113" s="420"/>
      <c r="QIV113" s="420"/>
      <c r="QIW113" s="420"/>
      <c r="QIX113" s="420"/>
      <c r="QIY113" s="420"/>
      <c r="QIZ113" s="420"/>
      <c r="QJA113" s="420"/>
      <c r="QJB113" s="420"/>
      <c r="QJC113" s="420"/>
      <c r="QJD113" s="420"/>
      <c r="QJE113" s="420"/>
      <c r="QJF113" s="420"/>
      <c r="QJG113" s="420"/>
      <c r="QJH113" s="420"/>
      <c r="QJI113" s="420"/>
      <c r="QJJ113" s="420"/>
      <c r="QJK113" s="420"/>
      <c r="QJL113" s="420"/>
      <c r="QJM113" s="420"/>
      <c r="QJN113" s="420"/>
      <c r="QJO113" s="420"/>
      <c r="QJP113" s="420"/>
      <c r="QJQ113" s="420"/>
      <c r="QJR113" s="420"/>
      <c r="QJS113" s="420"/>
      <c r="QJT113" s="420"/>
      <c r="QJU113" s="420"/>
      <c r="QJV113" s="420"/>
      <c r="QJW113" s="420"/>
      <c r="QJX113" s="420"/>
      <c r="QJY113" s="420"/>
      <c r="QJZ113" s="420"/>
      <c r="QKA113" s="420"/>
      <c r="QKB113" s="420"/>
      <c r="QKC113" s="420"/>
      <c r="QKD113" s="420"/>
      <c r="QKE113" s="420"/>
      <c r="QKF113" s="420"/>
      <c r="QKG113" s="420"/>
      <c r="QKH113" s="420"/>
      <c r="QKI113" s="420"/>
      <c r="QKJ113" s="420"/>
      <c r="QKK113" s="420"/>
      <c r="QKL113" s="420"/>
      <c r="QKM113" s="420"/>
      <c r="QKN113" s="420"/>
      <c r="QKO113" s="420"/>
      <c r="QKP113" s="420"/>
      <c r="QKQ113" s="420"/>
      <c r="QKR113" s="420"/>
      <c r="QKS113" s="420"/>
      <c r="QKT113" s="420"/>
      <c r="QKU113" s="420"/>
      <c r="QKV113" s="420"/>
      <c r="QKW113" s="420"/>
      <c r="QKX113" s="420"/>
      <c r="QKY113" s="420"/>
      <c r="QKZ113" s="420"/>
      <c r="QLA113" s="420"/>
      <c r="QLB113" s="420"/>
      <c r="QLC113" s="420"/>
      <c r="QLD113" s="420"/>
      <c r="QLE113" s="420"/>
      <c r="QLF113" s="420"/>
      <c r="QLG113" s="420"/>
      <c r="QLH113" s="420"/>
      <c r="QLI113" s="420"/>
      <c r="QLJ113" s="420"/>
      <c r="QLK113" s="420"/>
      <c r="QLL113" s="420"/>
      <c r="QLM113" s="420"/>
      <c r="QLN113" s="420"/>
      <c r="QLO113" s="420"/>
      <c r="QLP113" s="420"/>
      <c r="QLQ113" s="420"/>
      <c r="QLR113" s="420"/>
      <c r="QLS113" s="420"/>
      <c r="QLT113" s="420"/>
      <c r="QLU113" s="420"/>
      <c r="QLV113" s="420"/>
      <c r="QLW113" s="420"/>
      <c r="QLX113" s="420"/>
      <c r="QLY113" s="420"/>
      <c r="QLZ113" s="420"/>
      <c r="QMA113" s="420"/>
      <c r="QMB113" s="420"/>
      <c r="QMC113" s="420"/>
      <c r="QMD113" s="420"/>
      <c r="QME113" s="420"/>
      <c r="QMF113" s="420"/>
      <c r="QMG113" s="420"/>
      <c r="QMH113" s="420"/>
      <c r="QMI113" s="420"/>
      <c r="QMJ113" s="420"/>
      <c r="QMK113" s="420"/>
      <c r="QML113" s="420"/>
      <c r="QMM113" s="420"/>
      <c r="QMN113" s="420"/>
      <c r="QMO113" s="420"/>
      <c r="QMP113" s="420"/>
      <c r="QMQ113" s="420"/>
      <c r="QMR113" s="420"/>
      <c r="QMS113" s="420"/>
      <c r="QMT113" s="420"/>
      <c r="QMU113" s="420"/>
      <c r="QMV113" s="420"/>
      <c r="QMW113" s="420"/>
      <c r="QMX113" s="420"/>
      <c r="QMY113" s="420"/>
      <c r="QMZ113" s="420"/>
      <c r="QNA113" s="420"/>
      <c r="QNB113" s="420"/>
      <c r="QNC113" s="420"/>
      <c r="QND113" s="420"/>
      <c r="QNE113" s="420"/>
      <c r="QNF113" s="420"/>
      <c r="QNG113" s="420"/>
      <c r="QNH113" s="420"/>
      <c r="QNI113" s="420"/>
      <c r="QNJ113" s="420"/>
      <c r="QNK113" s="420"/>
      <c r="QNL113" s="420"/>
      <c r="QNM113" s="420"/>
      <c r="QNN113" s="420"/>
      <c r="QNO113" s="420"/>
      <c r="QNP113" s="420"/>
      <c r="QNQ113" s="420"/>
      <c r="QNR113" s="420"/>
      <c r="QNS113" s="420"/>
      <c r="QNT113" s="420"/>
      <c r="QNU113" s="420"/>
      <c r="QNV113" s="420"/>
      <c r="QNW113" s="420"/>
      <c r="QNX113" s="420"/>
      <c r="QNY113" s="420"/>
      <c r="QNZ113" s="420"/>
      <c r="QOA113" s="420"/>
      <c r="QOB113" s="420"/>
      <c r="QOC113" s="420"/>
      <c r="QOD113" s="420"/>
      <c r="QOE113" s="420"/>
      <c r="QOF113" s="420"/>
      <c r="QOG113" s="420"/>
      <c r="QOH113" s="420"/>
      <c r="QOI113" s="420"/>
      <c r="QOJ113" s="420"/>
      <c r="QOK113" s="420"/>
      <c r="QOL113" s="420"/>
      <c r="QOM113" s="420"/>
      <c r="QON113" s="420"/>
      <c r="QOO113" s="420"/>
      <c r="QOP113" s="420"/>
      <c r="QOQ113" s="420"/>
      <c r="QOR113" s="420"/>
      <c r="QOS113" s="420"/>
      <c r="QOT113" s="420"/>
      <c r="QOU113" s="420"/>
      <c r="QOV113" s="420"/>
      <c r="QOW113" s="420"/>
      <c r="QOX113" s="420"/>
      <c r="QOY113" s="420"/>
      <c r="QOZ113" s="420"/>
      <c r="QPA113" s="420"/>
      <c r="QPB113" s="420"/>
      <c r="QPC113" s="420"/>
      <c r="QPD113" s="420"/>
      <c r="QPE113" s="420"/>
      <c r="QPF113" s="420"/>
      <c r="QPG113" s="420"/>
      <c r="QPH113" s="420"/>
      <c r="QPI113" s="420"/>
      <c r="QPJ113" s="420"/>
      <c r="QPK113" s="420"/>
      <c r="QPL113" s="420"/>
      <c r="QPM113" s="420"/>
      <c r="QPN113" s="420"/>
      <c r="QPO113" s="420"/>
      <c r="QPP113" s="420"/>
      <c r="QPQ113" s="420"/>
      <c r="QPR113" s="420"/>
      <c r="QPS113" s="420"/>
      <c r="QPT113" s="420"/>
      <c r="QPU113" s="420"/>
      <c r="QPV113" s="420"/>
      <c r="QPW113" s="420"/>
      <c r="QPX113" s="420"/>
      <c r="QPY113" s="420"/>
      <c r="QPZ113" s="420"/>
      <c r="QQA113" s="420"/>
      <c r="QQB113" s="420"/>
      <c r="QQC113" s="420"/>
      <c r="QQD113" s="420"/>
      <c r="QQE113" s="420"/>
      <c r="QQF113" s="420"/>
      <c r="QQG113" s="420"/>
      <c r="QQH113" s="420"/>
      <c r="QQI113" s="420"/>
      <c r="QQJ113" s="420"/>
      <c r="QQK113" s="420"/>
      <c r="QQL113" s="420"/>
      <c r="QQM113" s="420"/>
      <c r="QQN113" s="420"/>
      <c r="QQO113" s="420"/>
      <c r="QQP113" s="420"/>
      <c r="QQQ113" s="420"/>
      <c r="QQR113" s="420"/>
      <c r="QQS113" s="420"/>
      <c r="QQT113" s="420"/>
      <c r="QQU113" s="420"/>
      <c r="QQV113" s="420"/>
      <c r="QQW113" s="420"/>
      <c r="QQX113" s="420"/>
      <c r="QQY113" s="420"/>
      <c r="QQZ113" s="420"/>
      <c r="QRA113" s="420"/>
      <c r="QRB113" s="420"/>
      <c r="QRC113" s="420"/>
      <c r="QRD113" s="420"/>
      <c r="QRE113" s="420"/>
      <c r="QRF113" s="420"/>
      <c r="QRG113" s="420"/>
      <c r="QRH113" s="420"/>
      <c r="QRI113" s="420"/>
      <c r="QRJ113" s="420"/>
      <c r="QRK113" s="420"/>
      <c r="QRL113" s="420"/>
      <c r="QRM113" s="420"/>
      <c r="QRN113" s="420"/>
      <c r="QRO113" s="420"/>
      <c r="QRP113" s="420"/>
      <c r="QRQ113" s="420"/>
      <c r="QRR113" s="420"/>
      <c r="QRS113" s="420"/>
      <c r="QRT113" s="420"/>
      <c r="QRU113" s="420"/>
      <c r="QRV113" s="420"/>
      <c r="QRW113" s="420"/>
      <c r="QRX113" s="420"/>
      <c r="QRY113" s="420"/>
      <c r="QRZ113" s="420"/>
      <c r="QSA113" s="420"/>
      <c r="QSB113" s="420"/>
      <c r="QSC113" s="420"/>
      <c r="QSD113" s="420"/>
      <c r="QSE113" s="420"/>
      <c r="QSF113" s="420"/>
      <c r="QSG113" s="420"/>
      <c r="QSH113" s="420"/>
      <c r="QSI113" s="420"/>
      <c r="QSJ113" s="420"/>
      <c r="QSK113" s="420"/>
      <c r="QSL113" s="420"/>
      <c r="QSM113" s="420"/>
      <c r="QSN113" s="420"/>
      <c r="QSO113" s="420"/>
      <c r="QSP113" s="420"/>
      <c r="QSQ113" s="420"/>
      <c r="QSR113" s="420"/>
      <c r="QSS113" s="420"/>
      <c r="QST113" s="420"/>
      <c r="QSU113" s="420"/>
      <c r="QSV113" s="420"/>
      <c r="QSW113" s="420"/>
      <c r="QSX113" s="420"/>
      <c r="QSY113" s="420"/>
      <c r="QSZ113" s="420"/>
      <c r="QTA113" s="420"/>
      <c r="QTB113" s="420"/>
      <c r="QTC113" s="420"/>
      <c r="QTD113" s="420"/>
      <c r="QTE113" s="420"/>
      <c r="QTF113" s="420"/>
      <c r="QTG113" s="420"/>
      <c r="QTH113" s="420"/>
      <c r="QTI113" s="420"/>
      <c r="QTJ113" s="420"/>
      <c r="QTK113" s="420"/>
      <c r="QTL113" s="420"/>
      <c r="QTM113" s="420"/>
      <c r="QTN113" s="420"/>
      <c r="QTO113" s="420"/>
      <c r="QTP113" s="420"/>
      <c r="QTQ113" s="420"/>
      <c r="QTR113" s="420"/>
      <c r="QTS113" s="420"/>
      <c r="QTT113" s="420"/>
      <c r="QTU113" s="420"/>
      <c r="QTV113" s="420"/>
      <c r="QTW113" s="420"/>
      <c r="QTX113" s="420"/>
      <c r="QTY113" s="420"/>
      <c r="QTZ113" s="420"/>
      <c r="QUA113" s="420"/>
      <c r="QUB113" s="420"/>
      <c r="QUC113" s="420"/>
      <c r="QUD113" s="420"/>
      <c r="QUE113" s="420"/>
      <c r="QUF113" s="420"/>
      <c r="QUG113" s="420"/>
      <c r="QUH113" s="420"/>
      <c r="QUI113" s="420"/>
      <c r="QUJ113" s="420"/>
      <c r="QUK113" s="420"/>
      <c r="QUL113" s="420"/>
      <c r="QUM113" s="420"/>
      <c r="QUN113" s="420"/>
      <c r="QUO113" s="420"/>
      <c r="QUP113" s="420"/>
      <c r="QUQ113" s="420"/>
      <c r="QUR113" s="420"/>
      <c r="QUS113" s="420"/>
      <c r="QUT113" s="420"/>
      <c r="QUU113" s="420"/>
      <c r="QUV113" s="420"/>
      <c r="QUW113" s="420"/>
      <c r="QUX113" s="420"/>
      <c r="QUY113" s="420"/>
      <c r="QUZ113" s="420"/>
      <c r="QVA113" s="420"/>
      <c r="QVB113" s="420"/>
      <c r="QVC113" s="420"/>
      <c r="QVD113" s="420"/>
      <c r="QVE113" s="420"/>
      <c r="QVF113" s="420"/>
      <c r="QVG113" s="420"/>
      <c r="QVH113" s="420"/>
      <c r="QVI113" s="420"/>
      <c r="QVJ113" s="420"/>
      <c r="QVK113" s="420"/>
      <c r="QVL113" s="420"/>
      <c r="QVM113" s="420"/>
      <c r="QVN113" s="420"/>
      <c r="QVO113" s="420"/>
      <c r="QVP113" s="420"/>
      <c r="QVQ113" s="420"/>
      <c r="QVR113" s="420"/>
      <c r="QVS113" s="420"/>
      <c r="QVT113" s="420"/>
      <c r="QVU113" s="420"/>
      <c r="QVV113" s="420"/>
      <c r="QVW113" s="420"/>
      <c r="QVX113" s="420"/>
      <c r="QVY113" s="420"/>
      <c r="QVZ113" s="420"/>
      <c r="QWA113" s="420"/>
      <c r="QWB113" s="420"/>
      <c r="QWC113" s="420"/>
      <c r="QWD113" s="420"/>
      <c r="QWE113" s="420"/>
      <c r="QWF113" s="420"/>
      <c r="QWG113" s="420"/>
      <c r="QWH113" s="420"/>
      <c r="QWI113" s="420"/>
      <c r="QWJ113" s="420"/>
      <c r="QWK113" s="420"/>
      <c r="QWL113" s="420"/>
      <c r="QWM113" s="420"/>
      <c r="QWN113" s="420"/>
      <c r="QWO113" s="420"/>
      <c r="QWP113" s="420"/>
      <c r="QWQ113" s="420"/>
      <c r="QWR113" s="420"/>
      <c r="QWS113" s="420"/>
      <c r="QWT113" s="420"/>
      <c r="QWU113" s="420"/>
      <c r="QWV113" s="420"/>
      <c r="QWW113" s="420"/>
      <c r="QWX113" s="420"/>
      <c r="QWY113" s="420"/>
      <c r="QWZ113" s="420"/>
      <c r="QXA113" s="420"/>
      <c r="QXB113" s="420"/>
      <c r="QXC113" s="420"/>
      <c r="QXD113" s="420"/>
      <c r="QXE113" s="420"/>
      <c r="QXF113" s="420"/>
      <c r="QXG113" s="420"/>
      <c r="QXH113" s="420"/>
      <c r="QXI113" s="420"/>
      <c r="QXJ113" s="420"/>
      <c r="QXK113" s="420"/>
      <c r="QXL113" s="420"/>
      <c r="QXM113" s="420"/>
      <c r="QXN113" s="420"/>
      <c r="QXO113" s="420"/>
      <c r="QXP113" s="420"/>
      <c r="QXQ113" s="420"/>
      <c r="QXR113" s="420"/>
      <c r="QXS113" s="420"/>
      <c r="QXT113" s="420"/>
      <c r="QXU113" s="420"/>
      <c r="QXV113" s="420"/>
      <c r="QXW113" s="420"/>
      <c r="QXX113" s="420"/>
      <c r="QXY113" s="420"/>
      <c r="QXZ113" s="420"/>
      <c r="QYA113" s="420"/>
      <c r="QYB113" s="420"/>
      <c r="QYC113" s="420"/>
      <c r="QYD113" s="420"/>
      <c r="QYE113" s="420"/>
      <c r="QYF113" s="420"/>
      <c r="QYG113" s="420"/>
      <c r="QYH113" s="420"/>
      <c r="QYI113" s="420"/>
      <c r="QYJ113" s="420"/>
      <c r="QYK113" s="420"/>
      <c r="QYL113" s="420"/>
      <c r="QYM113" s="420"/>
      <c r="QYN113" s="420"/>
      <c r="QYO113" s="420"/>
      <c r="QYP113" s="420"/>
      <c r="QYQ113" s="420"/>
      <c r="QYR113" s="420"/>
      <c r="QYS113" s="420"/>
      <c r="QYT113" s="420"/>
      <c r="QYU113" s="420"/>
      <c r="QYV113" s="420"/>
      <c r="QYW113" s="420"/>
      <c r="QYX113" s="420"/>
      <c r="QYY113" s="420"/>
      <c r="QYZ113" s="420"/>
      <c r="QZA113" s="420"/>
      <c r="QZB113" s="420"/>
      <c r="QZC113" s="420"/>
      <c r="QZD113" s="420"/>
      <c r="QZE113" s="420"/>
      <c r="QZF113" s="420"/>
      <c r="QZG113" s="420"/>
      <c r="QZH113" s="420"/>
      <c r="QZI113" s="420"/>
      <c r="QZJ113" s="420"/>
      <c r="QZK113" s="420"/>
      <c r="QZL113" s="420"/>
      <c r="QZM113" s="420"/>
      <c r="QZN113" s="420"/>
      <c r="QZO113" s="420"/>
      <c r="QZP113" s="420"/>
      <c r="QZQ113" s="420"/>
      <c r="QZR113" s="420"/>
      <c r="QZS113" s="420"/>
      <c r="QZT113" s="420"/>
      <c r="QZU113" s="420"/>
      <c r="QZV113" s="420"/>
      <c r="QZW113" s="420"/>
      <c r="QZX113" s="420"/>
      <c r="QZY113" s="420"/>
      <c r="QZZ113" s="420"/>
      <c r="RAA113" s="420"/>
      <c r="RAB113" s="420"/>
      <c r="RAC113" s="420"/>
      <c r="RAD113" s="420"/>
      <c r="RAE113" s="420"/>
      <c r="RAF113" s="420"/>
      <c r="RAG113" s="420"/>
      <c r="RAH113" s="420"/>
      <c r="RAI113" s="420"/>
      <c r="RAJ113" s="420"/>
      <c r="RAK113" s="420"/>
      <c r="RAL113" s="420"/>
      <c r="RAM113" s="420"/>
      <c r="RAN113" s="420"/>
      <c r="RAO113" s="420"/>
      <c r="RAP113" s="420"/>
      <c r="RAQ113" s="420"/>
      <c r="RAR113" s="420"/>
      <c r="RAS113" s="420"/>
      <c r="RAT113" s="420"/>
      <c r="RAU113" s="420"/>
      <c r="RAV113" s="420"/>
      <c r="RAW113" s="420"/>
      <c r="RAX113" s="420"/>
      <c r="RAY113" s="420"/>
      <c r="RAZ113" s="420"/>
      <c r="RBA113" s="420"/>
      <c r="RBB113" s="420"/>
      <c r="RBC113" s="420"/>
      <c r="RBD113" s="420"/>
      <c r="RBE113" s="420"/>
      <c r="RBF113" s="420"/>
      <c r="RBG113" s="420"/>
      <c r="RBH113" s="420"/>
      <c r="RBI113" s="420"/>
      <c r="RBJ113" s="420"/>
      <c r="RBK113" s="420"/>
      <c r="RBL113" s="420"/>
      <c r="RBM113" s="420"/>
      <c r="RBN113" s="420"/>
      <c r="RBO113" s="420"/>
      <c r="RBP113" s="420"/>
      <c r="RBQ113" s="420"/>
      <c r="RBR113" s="420"/>
      <c r="RBS113" s="420"/>
      <c r="RBT113" s="420"/>
      <c r="RBU113" s="420"/>
      <c r="RBV113" s="420"/>
      <c r="RBW113" s="420"/>
      <c r="RBX113" s="420"/>
      <c r="RBY113" s="420"/>
      <c r="RBZ113" s="420"/>
      <c r="RCA113" s="420"/>
      <c r="RCB113" s="420"/>
      <c r="RCC113" s="420"/>
      <c r="RCD113" s="420"/>
      <c r="RCE113" s="420"/>
      <c r="RCF113" s="420"/>
      <c r="RCG113" s="420"/>
      <c r="RCH113" s="420"/>
      <c r="RCI113" s="420"/>
      <c r="RCJ113" s="420"/>
      <c r="RCK113" s="420"/>
      <c r="RCL113" s="420"/>
      <c r="RCM113" s="420"/>
      <c r="RCN113" s="420"/>
      <c r="RCO113" s="420"/>
      <c r="RCP113" s="420"/>
      <c r="RCQ113" s="420"/>
      <c r="RCR113" s="420"/>
      <c r="RCS113" s="420"/>
      <c r="RCT113" s="420"/>
      <c r="RCU113" s="420"/>
      <c r="RCV113" s="420"/>
      <c r="RCW113" s="420"/>
      <c r="RCX113" s="420"/>
      <c r="RCY113" s="420"/>
      <c r="RCZ113" s="420"/>
      <c r="RDA113" s="420"/>
      <c r="RDB113" s="420"/>
      <c r="RDC113" s="420"/>
      <c r="RDD113" s="420"/>
      <c r="RDE113" s="420"/>
      <c r="RDF113" s="420"/>
      <c r="RDG113" s="420"/>
      <c r="RDH113" s="420"/>
      <c r="RDI113" s="420"/>
      <c r="RDJ113" s="420"/>
      <c r="RDK113" s="420"/>
      <c r="RDL113" s="420"/>
      <c r="RDM113" s="420"/>
      <c r="RDN113" s="420"/>
      <c r="RDO113" s="420"/>
      <c r="RDP113" s="420"/>
      <c r="RDQ113" s="420"/>
      <c r="RDR113" s="420"/>
      <c r="RDS113" s="420"/>
      <c r="RDT113" s="420"/>
      <c r="RDU113" s="420"/>
      <c r="RDV113" s="420"/>
      <c r="RDW113" s="420"/>
      <c r="RDX113" s="420"/>
      <c r="RDY113" s="420"/>
      <c r="RDZ113" s="420"/>
      <c r="REA113" s="420"/>
      <c r="REB113" s="420"/>
      <c r="REC113" s="420"/>
      <c r="RED113" s="420"/>
      <c r="REE113" s="420"/>
      <c r="REF113" s="420"/>
      <c r="REG113" s="420"/>
      <c r="REH113" s="420"/>
      <c r="REI113" s="420"/>
      <c r="REJ113" s="420"/>
      <c r="REK113" s="420"/>
      <c r="REL113" s="420"/>
      <c r="REM113" s="420"/>
      <c r="REN113" s="420"/>
      <c r="REO113" s="420"/>
      <c r="REP113" s="420"/>
      <c r="REQ113" s="420"/>
      <c r="RER113" s="420"/>
      <c r="RES113" s="420"/>
      <c r="RET113" s="420"/>
      <c r="REU113" s="420"/>
      <c r="REV113" s="420"/>
      <c r="REW113" s="420"/>
      <c r="REX113" s="420"/>
      <c r="REY113" s="420"/>
      <c r="REZ113" s="420"/>
      <c r="RFA113" s="420"/>
      <c r="RFB113" s="420"/>
      <c r="RFC113" s="420"/>
      <c r="RFD113" s="420"/>
      <c r="RFE113" s="420"/>
      <c r="RFF113" s="420"/>
      <c r="RFG113" s="420"/>
      <c r="RFH113" s="420"/>
      <c r="RFI113" s="420"/>
      <c r="RFJ113" s="420"/>
      <c r="RFK113" s="420"/>
      <c r="RFL113" s="420"/>
      <c r="RFM113" s="420"/>
      <c r="RFN113" s="420"/>
      <c r="RFO113" s="420"/>
      <c r="RFP113" s="420"/>
      <c r="RFQ113" s="420"/>
      <c r="RFR113" s="420"/>
      <c r="RFS113" s="420"/>
      <c r="RFT113" s="420"/>
      <c r="RFU113" s="420"/>
      <c r="RFV113" s="420"/>
      <c r="RFW113" s="420"/>
      <c r="RFX113" s="420"/>
      <c r="RFY113" s="420"/>
      <c r="RFZ113" s="420"/>
      <c r="RGA113" s="420"/>
      <c r="RGB113" s="420"/>
      <c r="RGC113" s="420"/>
      <c r="RGD113" s="420"/>
      <c r="RGE113" s="420"/>
      <c r="RGF113" s="420"/>
      <c r="RGG113" s="420"/>
      <c r="RGH113" s="420"/>
      <c r="RGI113" s="420"/>
      <c r="RGJ113" s="420"/>
      <c r="RGK113" s="420"/>
      <c r="RGL113" s="420"/>
      <c r="RGM113" s="420"/>
      <c r="RGN113" s="420"/>
      <c r="RGO113" s="420"/>
      <c r="RGP113" s="420"/>
      <c r="RGQ113" s="420"/>
      <c r="RGR113" s="420"/>
      <c r="RGS113" s="420"/>
      <c r="RGT113" s="420"/>
      <c r="RGU113" s="420"/>
      <c r="RGV113" s="420"/>
      <c r="RGW113" s="420"/>
      <c r="RGX113" s="420"/>
      <c r="RGY113" s="420"/>
      <c r="RGZ113" s="420"/>
      <c r="RHA113" s="420"/>
      <c r="RHB113" s="420"/>
      <c r="RHC113" s="420"/>
      <c r="RHD113" s="420"/>
      <c r="RHE113" s="420"/>
      <c r="RHF113" s="420"/>
      <c r="RHG113" s="420"/>
      <c r="RHH113" s="420"/>
      <c r="RHI113" s="420"/>
      <c r="RHJ113" s="420"/>
      <c r="RHK113" s="420"/>
      <c r="RHL113" s="420"/>
      <c r="RHM113" s="420"/>
      <c r="RHN113" s="420"/>
      <c r="RHO113" s="420"/>
      <c r="RHP113" s="420"/>
      <c r="RHQ113" s="420"/>
      <c r="RHR113" s="420"/>
      <c r="RHS113" s="420"/>
      <c r="RHT113" s="420"/>
      <c r="RHU113" s="420"/>
      <c r="RHV113" s="420"/>
      <c r="RHW113" s="420"/>
      <c r="RHX113" s="420"/>
      <c r="RHY113" s="420"/>
      <c r="RHZ113" s="420"/>
      <c r="RIA113" s="420"/>
      <c r="RIB113" s="420"/>
      <c r="RIC113" s="420"/>
      <c r="RID113" s="420"/>
      <c r="RIE113" s="420"/>
      <c r="RIF113" s="420"/>
      <c r="RIG113" s="420"/>
      <c r="RIH113" s="420"/>
      <c r="RII113" s="420"/>
      <c r="RIJ113" s="420"/>
      <c r="RIK113" s="420"/>
      <c r="RIL113" s="420"/>
      <c r="RIM113" s="420"/>
      <c r="RIN113" s="420"/>
      <c r="RIO113" s="420"/>
      <c r="RIP113" s="420"/>
      <c r="RIQ113" s="420"/>
      <c r="RIR113" s="420"/>
      <c r="RIS113" s="420"/>
      <c r="RIT113" s="420"/>
      <c r="RIU113" s="420"/>
      <c r="RIV113" s="420"/>
      <c r="RIW113" s="420"/>
      <c r="RIX113" s="420"/>
      <c r="RIY113" s="420"/>
      <c r="RIZ113" s="420"/>
      <c r="RJA113" s="420"/>
      <c r="RJB113" s="420"/>
      <c r="RJC113" s="420"/>
      <c r="RJD113" s="420"/>
      <c r="RJE113" s="420"/>
      <c r="RJF113" s="420"/>
      <c r="RJG113" s="420"/>
      <c r="RJH113" s="420"/>
      <c r="RJI113" s="420"/>
      <c r="RJJ113" s="420"/>
      <c r="RJK113" s="420"/>
      <c r="RJL113" s="420"/>
      <c r="RJM113" s="420"/>
      <c r="RJN113" s="420"/>
      <c r="RJO113" s="420"/>
      <c r="RJP113" s="420"/>
      <c r="RJQ113" s="420"/>
      <c r="RJR113" s="420"/>
      <c r="RJS113" s="420"/>
      <c r="RJT113" s="420"/>
      <c r="RJU113" s="420"/>
      <c r="RJV113" s="420"/>
      <c r="RJW113" s="420"/>
      <c r="RJX113" s="420"/>
      <c r="RJY113" s="420"/>
      <c r="RJZ113" s="420"/>
      <c r="RKA113" s="420"/>
      <c r="RKB113" s="420"/>
      <c r="RKC113" s="420"/>
      <c r="RKD113" s="420"/>
      <c r="RKE113" s="420"/>
      <c r="RKF113" s="420"/>
      <c r="RKG113" s="420"/>
      <c r="RKH113" s="420"/>
      <c r="RKI113" s="420"/>
      <c r="RKJ113" s="420"/>
      <c r="RKK113" s="420"/>
      <c r="RKL113" s="420"/>
      <c r="RKM113" s="420"/>
      <c r="RKN113" s="420"/>
      <c r="RKO113" s="420"/>
      <c r="RKP113" s="420"/>
      <c r="RKQ113" s="420"/>
      <c r="RKR113" s="420"/>
      <c r="RKS113" s="420"/>
      <c r="RKT113" s="420"/>
      <c r="RKU113" s="420"/>
      <c r="RKV113" s="420"/>
      <c r="RKW113" s="420"/>
      <c r="RKX113" s="420"/>
      <c r="RKY113" s="420"/>
      <c r="RKZ113" s="420"/>
      <c r="RLA113" s="420"/>
      <c r="RLB113" s="420"/>
      <c r="RLC113" s="420"/>
      <c r="RLD113" s="420"/>
      <c r="RLE113" s="420"/>
      <c r="RLF113" s="420"/>
      <c r="RLG113" s="420"/>
      <c r="RLH113" s="420"/>
      <c r="RLI113" s="420"/>
      <c r="RLJ113" s="420"/>
      <c r="RLK113" s="420"/>
      <c r="RLL113" s="420"/>
      <c r="RLM113" s="420"/>
      <c r="RLN113" s="420"/>
      <c r="RLO113" s="420"/>
      <c r="RLP113" s="420"/>
      <c r="RLQ113" s="420"/>
      <c r="RLR113" s="420"/>
      <c r="RLS113" s="420"/>
      <c r="RLT113" s="420"/>
      <c r="RLU113" s="420"/>
      <c r="RLV113" s="420"/>
      <c r="RLW113" s="420"/>
      <c r="RLX113" s="420"/>
      <c r="RLY113" s="420"/>
      <c r="RLZ113" s="420"/>
      <c r="RMA113" s="420"/>
      <c r="RMB113" s="420"/>
      <c r="RMC113" s="420"/>
      <c r="RMD113" s="420"/>
      <c r="RME113" s="420"/>
      <c r="RMF113" s="420"/>
      <c r="RMG113" s="420"/>
      <c r="RMH113" s="420"/>
      <c r="RMI113" s="420"/>
      <c r="RMJ113" s="420"/>
      <c r="RMK113" s="420"/>
      <c r="RML113" s="420"/>
      <c r="RMM113" s="420"/>
      <c r="RMN113" s="420"/>
      <c r="RMO113" s="420"/>
      <c r="RMP113" s="420"/>
      <c r="RMQ113" s="420"/>
      <c r="RMR113" s="420"/>
      <c r="RMS113" s="420"/>
      <c r="RMT113" s="420"/>
      <c r="RMU113" s="420"/>
      <c r="RMV113" s="420"/>
      <c r="RMW113" s="420"/>
      <c r="RMX113" s="420"/>
      <c r="RMY113" s="420"/>
      <c r="RMZ113" s="420"/>
      <c r="RNA113" s="420"/>
      <c r="RNB113" s="420"/>
      <c r="RNC113" s="420"/>
      <c r="RND113" s="420"/>
      <c r="RNE113" s="420"/>
      <c r="RNF113" s="420"/>
      <c r="RNG113" s="420"/>
      <c r="RNH113" s="420"/>
      <c r="RNI113" s="420"/>
      <c r="RNJ113" s="420"/>
      <c r="RNK113" s="420"/>
      <c r="RNL113" s="420"/>
      <c r="RNM113" s="420"/>
      <c r="RNN113" s="420"/>
      <c r="RNO113" s="420"/>
      <c r="RNP113" s="420"/>
      <c r="RNQ113" s="420"/>
      <c r="RNR113" s="420"/>
      <c r="RNS113" s="420"/>
      <c r="RNT113" s="420"/>
      <c r="RNU113" s="420"/>
      <c r="RNV113" s="420"/>
      <c r="RNW113" s="420"/>
      <c r="RNX113" s="420"/>
      <c r="RNY113" s="420"/>
      <c r="RNZ113" s="420"/>
      <c r="ROA113" s="420"/>
      <c r="ROB113" s="420"/>
      <c r="ROC113" s="420"/>
      <c r="ROD113" s="420"/>
      <c r="ROE113" s="420"/>
      <c r="ROF113" s="420"/>
      <c r="ROG113" s="420"/>
      <c r="ROH113" s="420"/>
      <c r="ROI113" s="420"/>
      <c r="ROJ113" s="420"/>
      <c r="ROK113" s="420"/>
      <c r="ROL113" s="420"/>
      <c r="ROM113" s="420"/>
      <c r="RON113" s="420"/>
      <c r="ROO113" s="420"/>
      <c r="ROP113" s="420"/>
      <c r="ROQ113" s="420"/>
      <c r="ROR113" s="420"/>
      <c r="ROS113" s="420"/>
      <c r="ROT113" s="420"/>
      <c r="ROU113" s="420"/>
      <c r="ROV113" s="420"/>
      <c r="ROW113" s="420"/>
      <c r="ROX113" s="420"/>
      <c r="ROY113" s="420"/>
      <c r="ROZ113" s="420"/>
      <c r="RPA113" s="420"/>
      <c r="RPB113" s="420"/>
      <c r="RPC113" s="420"/>
      <c r="RPD113" s="420"/>
      <c r="RPE113" s="420"/>
      <c r="RPF113" s="420"/>
      <c r="RPG113" s="420"/>
      <c r="RPH113" s="420"/>
      <c r="RPI113" s="420"/>
      <c r="RPJ113" s="420"/>
      <c r="RPK113" s="420"/>
      <c r="RPL113" s="420"/>
      <c r="RPM113" s="420"/>
      <c r="RPN113" s="420"/>
      <c r="RPO113" s="420"/>
      <c r="RPP113" s="420"/>
      <c r="RPQ113" s="420"/>
      <c r="RPR113" s="420"/>
      <c r="RPS113" s="420"/>
      <c r="RPT113" s="420"/>
      <c r="RPU113" s="420"/>
      <c r="RPV113" s="420"/>
      <c r="RPW113" s="420"/>
      <c r="RPX113" s="420"/>
      <c r="RPY113" s="420"/>
      <c r="RPZ113" s="420"/>
      <c r="RQA113" s="420"/>
      <c r="RQB113" s="420"/>
      <c r="RQC113" s="420"/>
      <c r="RQD113" s="420"/>
      <c r="RQE113" s="420"/>
      <c r="RQF113" s="420"/>
      <c r="RQG113" s="420"/>
      <c r="RQH113" s="420"/>
      <c r="RQI113" s="420"/>
      <c r="RQJ113" s="420"/>
      <c r="RQK113" s="420"/>
      <c r="RQL113" s="420"/>
      <c r="RQM113" s="420"/>
      <c r="RQN113" s="420"/>
      <c r="RQO113" s="420"/>
      <c r="RQP113" s="420"/>
      <c r="RQQ113" s="420"/>
      <c r="RQR113" s="420"/>
      <c r="RQS113" s="420"/>
      <c r="RQT113" s="420"/>
      <c r="RQU113" s="420"/>
      <c r="RQV113" s="420"/>
      <c r="RQW113" s="420"/>
      <c r="RQX113" s="420"/>
      <c r="RQY113" s="420"/>
      <c r="RQZ113" s="420"/>
      <c r="RRA113" s="420"/>
      <c r="RRB113" s="420"/>
      <c r="RRC113" s="420"/>
      <c r="RRD113" s="420"/>
      <c r="RRE113" s="420"/>
      <c r="RRF113" s="420"/>
      <c r="RRG113" s="420"/>
      <c r="RRH113" s="420"/>
      <c r="RRI113" s="420"/>
      <c r="RRJ113" s="420"/>
      <c r="RRK113" s="420"/>
      <c r="RRL113" s="420"/>
      <c r="RRM113" s="420"/>
      <c r="RRN113" s="420"/>
      <c r="RRO113" s="420"/>
      <c r="RRP113" s="420"/>
      <c r="RRQ113" s="420"/>
      <c r="RRR113" s="420"/>
      <c r="RRS113" s="420"/>
      <c r="RRT113" s="420"/>
      <c r="RRU113" s="420"/>
      <c r="RRV113" s="420"/>
      <c r="RRW113" s="420"/>
      <c r="RRX113" s="420"/>
      <c r="RRY113" s="420"/>
      <c r="RRZ113" s="420"/>
      <c r="RSA113" s="420"/>
      <c r="RSB113" s="420"/>
      <c r="RSC113" s="420"/>
      <c r="RSD113" s="420"/>
      <c r="RSE113" s="420"/>
      <c r="RSF113" s="420"/>
      <c r="RSG113" s="420"/>
      <c r="RSH113" s="420"/>
      <c r="RSI113" s="420"/>
      <c r="RSJ113" s="420"/>
      <c r="RSK113" s="420"/>
      <c r="RSL113" s="420"/>
      <c r="RSM113" s="420"/>
      <c r="RSN113" s="420"/>
      <c r="RSO113" s="420"/>
      <c r="RSP113" s="420"/>
      <c r="RSQ113" s="420"/>
      <c r="RSR113" s="420"/>
      <c r="RSS113" s="420"/>
      <c r="RST113" s="420"/>
      <c r="RSU113" s="420"/>
      <c r="RSV113" s="420"/>
      <c r="RSW113" s="420"/>
      <c r="RSX113" s="420"/>
      <c r="RSY113" s="420"/>
      <c r="RSZ113" s="420"/>
      <c r="RTA113" s="420"/>
      <c r="RTB113" s="420"/>
      <c r="RTC113" s="420"/>
      <c r="RTD113" s="420"/>
      <c r="RTE113" s="420"/>
      <c r="RTF113" s="420"/>
      <c r="RTG113" s="420"/>
      <c r="RTH113" s="420"/>
      <c r="RTI113" s="420"/>
      <c r="RTJ113" s="420"/>
      <c r="RTK113" s="420"/>
      <c r="RTL113" s="420"/>
      <c r="RTM113" s="420"/>
      <c r="RTN113" s="420"/>
      <c r="RTO113" s="420"/>
      <c r="RTP113" s="420"/>
      <c r="RTQ113" s="420"/>
      <c r="RTR113" s="420"/>
      <c r="RTS113" s="420"/>
      <c r="RTT113" s="420"/>
      <c r="RTU113" s="420"/>
      <c r="RTV113" s="420"/>
      <c r="RTW113" s="420"/>
      <c r="RTX113" s="420"/>
      <c r="RTY113" s="420"/>
      <c r="RTZ113" s="420"/>
      <c r="RUA113" s="420"/>
      <c r="RUB113" s="420"/>
      <c r="RUC113" s="420"/>
      <c r="RUD113" s="420"/>
      <c r="RUE113" s="420"/>
      <c r="RUF113" s="420"/>
      <c r="RUG113" s="420"/>
      <c r="RUH113" s="420"/>
      <c r="RUI113" s="420"/>
      <c r="RUJ113" s="420"/>
      <c r="RUK113" s="420"/>
      <c r="RUL113" s="420"/>
      <c r="RUM113" s="420"/>
      <c r="RUN113" s="420"/>
      <c r="RUO113" s="420"/>
      <c r="RUP113" s="420"/>
      <c r="RUQ113" s="420"/>
      <c r="RUR113" s="420"/>
      <c r="RUS113" s="420"/>
      <c r="RUT113" s="420"/>
      <c r="RUU113" s="420"/>
      <c r="RUV113" s="420"/>
      <c r="RUW113" s="420"/>
      <c r="RUX113" s="420"/>
      <c r="RUY113" s="420"/>
      <c r="RUZ113" s="420"/>
      <c r="RVA113" s="420"/>
      <c r="RVB113" s="420"/>
      <c r="RVC113" s="420"/>
      <c r="RVD113" s="420"/>
      <c r="RVE113" s="420"/>
      <c r="RVF113" s="420"/>
      <c r="RVG113" s="420"/>
      <c r="RVH113" s="420"/>
      <c r="RVI113" s="420"/>
      <c r="RVJ113" s="420"/>
      <c r="RVK113" s="420"/>
      <c r="RVL113" s="420"/>
      <c r="RVM113" s="420"/>
      <c r="RVN113" s="420"/>
      <c r="RVO113" s="420"/>
      <c r="RVP113" s="420"/>
      <c r="RVQ113" s="420"/>
      <c r="RVR113" s="420"/>
      <c r="RVS113" s="420"/>
      <c r="RVT113" s="420"/>
      <c r="RVU113" s="420"/>
      <c r="RVV113" s="420"/>
      <c r="RVW113" s="420"/>
      <c r="RVX113" s="420"/>
      <c r="RVY113" s="420"/>
      <c r="RVZ113" s="420"/>
      <c r="RWA113" s="420"/>
      <c r="RWB113" s="420"/>
      <c r="RWC113" s="420"/>
      <c r="RWD113" s="420"/>
      <c r="RWE113" s="420"/>
      <c r="RWF113" s="420"/>
      <c r="RWG113" s="420"/>
      <c r="RWH113" s="420"/>
      <c r="RWI113" s="420"/>
      <c r="RWJ113" s="420"/>
      <c r="RWK113" s="420"/>
      <c r="RWL113" s="420"/>
      <c r="RWM113" s="420"/>
      <c r="RWN113" s="420"/>
      <c r="RWO113" s="420"/>
      <c r="RWP113" s="420"/>
      <c r="RWQ113" s="420"/>
      <c r="RWR113" s="420"/>
      <c r="RWS113" s="420"/>
      <c r="RWT113" s="420"/>
      <c r="RWU113" s="420"/>
      <c r="RWV113" s="420"/>
      <c r="RWW113" s="420"/>
      <c r="RWX113" s="420"/>
      <c r="RWY113" s="420"/>
      <c r="RWZ113" s="420"/>
      <c r="RXA113" s="420"/>
      <c r="RXB113" s="420"/>
      <c r="RXC113" s="420"/>
      <c r="RXD113" s="420"/>
      <c r="RXE113" s="420"/>
      <c r="RXF113" s="420"/>
      <c r="RXG113" s="420"/>
      <c r="RXH113" s="420"/>
      <c r="RXI113" s="420"/>
      <c r="RXJ113" s="420"/>
      <c r="RXK113" s="420"/>
      <c r="RXL113" s="420"/>
      <c r="RXM113" s="420"/>
      <c r="RXN113" s="420"/>
      <c r="RXO113" s="420"/>
      <c r="RXP113" s="420"/>
      <c r="RXQ113" s="420"/>
      <c r="RXR113" s="420"/>
      <c r="RXS113" s="420"/>
      <c r="RXT113" s="420"/>
      <c r="RXU113" s="420"/>
      <c r="RXV113" s="420"/>
      <c r="RXW113" s="420"/>
      <c r="RXX113" s="420"/>
      <c r="RXY113" s="420"/>
      <c r="RXZ113" s="420"/>
      <c r="RYA113" s="420"/>
      <c r="RYB113" s="420"/>
      <c r="RYC113" s="420"/>
      <c r="RYD113" s="420"/>
      <c r="RYE113" s="420"/>
      <c r="RYF113" s="420"/>
      <c r="RYG113" s="420"/>
      <c r="RYH113" s="420"/>
      <c r="RYI113" s="420"/>
      <c r="RYJ113" s="420"/>
      <c r="RYK113" s="420"/>
      <c r="RYL113" s="420"/>
      <c r="RYM113" s="420"/>
      <c r="RYN113" s="420"/>
      <c r="RYO113" s="420"/>
      <c r="RYP113" s="420"/>
      <c r="RYQ113" s="420"/>
      <c r="RYR113" s="420"/>
      <c r="RYS113" s="420"/>
      <c r="RYT113" s="420"/>
      <c r="RYU113" s="420"/>
      <c r="RYV113" s="420"/>
      <c r="RYW113" s="420"/>
      <c r="RYX113" s="420"/>
      <c r="RYY113" s="420"/>
      <c r="RYZ113" s="420"/>
      <c r="RZA113" s="420"/>
      <c r="RZB113" s="420"/>
      <c r="RZC113" s="420"/>
      <c r="RZD113" s="420"/>
      <c r="RZE113" s="420"/>
      <c r="RZF113" s="420"/>
      <c r="RZG113" s="420"/>
      <c r="RZH113" s="420"/>
      <c r="RZI113" s="420"/>
      <c r="RZJ113" s="420"/>
      <c r="RZK113" s="420"/>
      <c r="RZL113" s="420"/>
      <c r="RZM113" s="420"/>
      <c r="RZN113" s="420"/>
      <c r="RZO113" s="420"/>
      <c r="RZP113" s="420"/>
      <c r="RZQ113" s="420"/>
      <c r="RZR113" s="420"/>
      <c r="RZS113" s="420"/>
      <c r="RZT113" s="420"/>
      <c r="RZU113" s="420"/>
      <c r="RZV113" s="420"/>
      <c r="RZW113" s="420"/>
      <c r="RZX113" s="420"/>
      <c r="RZY113" s="420"/>
      <c r="RZZ113" s="420"/>
      <c r="SAA113" s="420"/>
      <c r="SAB113" s="420"/>
      <c r="SAC113" s="420"/>
      <c r="SAD113" s="420"/>
      <c r="SAE113" s="420"/>
      <c r="SAF113" s="420"/>
      <c r="SAG113" s="420"/>
      <c r="SAH113" s="420"/>
      <c r="SAI113" s="420"/>
      <c r="SAJ113" s="420"/>
      <c r="SAK113" s="420"/>
      <c r="SAL113" s="420"/>
      <c r="SAM113" s="420"/>
      <c r="SAN113" s="420"/>
      <c r="SAO113" s="420"/>
      <c r="SAP113" s="420"/>
      <c r="SAQ113" s="420"/>
      <c r="SAR113" s="420"/>
      <c r="SAS113" s="420"/>
      <c r="SAT113" s="420"/>
      <c r="SAU113" s="420"/>
      <c r="SAV113" s="420"/>
      <c r="SAW113" s="420"/>
      <c r="SAX113" s="420"/>
      <c r="SAY113" s="420"/>
      <c r="SAZ113" s="420"/>
      <c r="SBA113" s="420"/>
      <c r="SBB113" s="420"/>
      <c r="SBC113" s="420"/>
      <c r="SBD113" s="420"/>
      <c r="SBE113" s="420"/>
      <c r="SBF113" s="420"/>
      <c r="SBG113" s="420"/>
      <c r="SBH113" s="420"/>
      <c r="SBI113" s="420"/>
      <c r="SBJ113" s="420"/>
      <c r="SBK113" s="420"/>
      <c r="SBL113" s="420"/>
      <c r="SBM113" s="420"/>
      <c r="SBN113" s="420"/>
      <c r="SBO113" s="420"/>
      <c r="SBP113" s="420"/>
      <c r="SBQ113" s="420"/>
      <c r="SBR113" s="420"/>
      <c r="SBS113" s="420"/>
      <c r="SBT113" s="420"/>
      <c r="SBU113" s="420"/>
      <c r="SBV113" s="420"/>
      <c r="SBW113" s="420"/>
      <c r="SBX113" s="420"/>
      <c r="SBY113" s="420"/>
      <c r="SBZ113" s="420"/>
      <c r="SCA113" s="420"/>
      <c r="SCB113" s="420"/>
      <c r="SCC113" s="420"/>
      <c r="SCD113" s="420"/>
      <c r="SCE113" s="420"/>
      <c r="SCF113" s="420"/>
      <c r="SCG113" s="420"/>
      <c r="SCH113" s="420"/>
      <c r="SCI113" s="420"/>
      <c r="SCJ113" s="420"/>
      <c r="SCK113" s="420"/>
      <c r="SCL113" s="420"/>
      <c r="SCM113" s="420"/>
      <c r="SCN113" s="420"/>
      <c r="SCO113" s="420"/>
      <c r="SCP113" s="420"/>
      <c r="SCQ113" s="420"/>
      <c r="SCR113" s="420"/>
      <c r="SCS113" s="420"/>
      <c r="SCT113" s="420"/>
      <c r="SCU113" s="420"/>
      <c r="SCV113" s="420"/>
      <c r="SCW113" s="420"/>
      <c r="SCX113" s="420"/>
      <c r="SCY113" s="420"/>
      <c r="SCZ113" s="420"/>
      <c r="SDA113" s="420"/>
      <c r="SDB113" s="420"/>
      <c r="SDC113" s="420"/>
      <c r="SDD113" s="420"/>
      <c r="SDE113" s="420"/>
      <c r="SDF113" s="420"/>
      <c r="SDG113" s="420"/>
      <c r="SDH113" s="420"/>
      <c r="SDI113" s="420"/>
      <c r="SDJ113" s="420"/>
      <c r="SDK113" s="420"/>
      <c r="SDL113" s="420"/>
      <c r="SDM113" s="420"/>
      <c r="SDN113" s="420"/>
      <c r="SDO113" s="420"/>
      <c r="SDP113" s="420"/>
      <c r="SDQ113" s="420"/>
      <c r="SDR113" s="420"/>
      <c r="SDS113" s="420"/>
      <c r="SDT113" s="420"/>
      <c r="SDU113" s="420"/>
      <c r="SDV113" s="420"/>
      <c r="SDW113" s="420"/>
      <c r="SDX113" s="420"/>
      <c r="SDY113" s="420"/>
      <c r="SDZ113" s="420"/>
      <c r="SEA113" s="420"/>
      <c r="SEB113" s="420"/>
      <c r="SEC113" s="420"/>
      <c r="SED113" s="420"/>
      <c r="SEE113" s="420"/>
      <c r="SEF113" s="420"/>
      <c r="SEG113" s="420"/>
      <c r="SEH113" s="420"/>
      <c r="SEI113" s="420"/>
      <c r="SEJ113" s="420"/>
      <c r="SEK113" s="420"/>
      <c r="SEL113" s="420"/>
      <c r="SEM113" s="420"/>
      <c r="SEN113" s="420"/>
      <c r="SEO113" s="420"/>
      <c r="SEP113" s="420"/>
      <c r="SEQ113" s="420"/>
      <c r="SER113" s="420"/>
      <c r="SES113" s="420"/>
      <c r="SET113" s="420"/>
      <c r="SEU113" s="420"/>
      <c r="SEV113" s="420"/>
      <c r="SEW113" s="420"/>
      <c r="SEX113" s="420"/>
      <c r="SEY113" s="420"/>
      <c r="SEZ113" s="420"/>
      <c r="SFA113" s="420"/>
      <c r="SFB113" s="420"/>
      <c r="SFC113" s="420"/>
      <c r="SFD113" s="420"/>
      <c r="SFE113" s="420"/>
      <c r="SFF113" s="420"/>
      <c r="SFG113" s="420"/>
      <c r="SFH113" s="420"/>
      <c r="SFI113" s="420"/>
      <c r="SFJ113" s="420"/>
      <c r="SFK113" s="420"/>
      <c r="SFL113" s="420"/>
      <c r="SFM113" s="420"/>
      <c r="SFN113" s="420"/>
      <c r="SFO113" s="420"/>
      <c r="SFP113" s="420"/>
      <c r="SFQ113" s="420"/>
      <c r="SFR113" s="420"/>
      <c r="SFS113" s="420"/>
      <c r="SFT113" s="420"/>
      <c r="SFU113" s="420"/>
      <c r="SFV113" s="420"/>
      <c r="SFW113" s="420"/>
      <c r="SFX113" s="420"/>
      <c r="SFY113" s="420"/>
      <c r="SFZ113" s="420"/>
      <c r="SGA113" s="420"/>
      <c r="SGB113" s="420"/>
      <c r="SGC113" s="420"/>
      <c r="SGD113" s="420"/>
      <c r="SGE113" s="420"/>
      <c r="SGF113" s="420"/>
      <c r="SGG113" s="420"/>
      <c r="SGH113" s="420"/>
      <c r="SGI113" s="420"/>
      <c r="SGJ113" s="420"/>
      <c r="SGK113" s="420"/>
      <c r="SGL113" s="420"/>
      <c r="SGM113" s="420"/>
      <c r="SGN113" s="420"/>
      <c r="SGO113" s="420"/>
      <c r="SGP113" s="420"/>
      <c r="SGQ113" s="420"/>
      <c r="SGR113" s="420"/>
      <c r="SGS113" s="420"/>
      <c r="SGT113" s="420"/>
      <c r="SGU113" s="420"/>
      <c r="SGV113" s="420"/>
      <c r="SGW113" s="420"/>
      <c r="SGX113" s="420"/>
      <c r="SGY113" s="420"/>
      <c r="SGZ113" s="420"/>
      <c r="SHA113" s="420"/>
      <c r="SHB113" s="420"/>
      <c r="SHC113" s="420"/>
      <c r="SHD113" s="420"/>
      <c r="SHE113" s="420"/>
      <c r="SHF113" s="420"/>
      <c r="SHG113" s="420"/>
      <c r="SHH113" s="420"/>
      <c r="SHI113" s="420"/>
      <c r="SHJ113" s="420"/>
      <c r="SHK113" s="420"/>
      <c r="SHL113" s="420"/>
      <c r="SHM113" s="420"/>
      <c r="SHN113" s="420"/>
      <c r="SHO113" s="420"/>
      <c r="SHP113" s="420"/>
      <c r="SHQ113" s="420"/>
      <c r="SHR113" s="420"/>
      <c r="SHS113" s="420"/>
      <c r="SHT113" s="420"/>
      <c r="SHU113" s="420"/>
      <c r="SHV113" s="420"/>
      <c r="SHW113" s="420"/>
      <c r="SHX113" s="420"/>
      <c r="SHY113" s="420"/>
      <c r="SHZ113" s="420"/>
      <c r="SIA113" s="420"/>
      <c r="SIB113" s="420"/>
      <c r="SIC113" s="420"/>
      <c r="SID113" s="420"/>
      <c r="SIE113" s="420"/>
      <c r="SIF113" s="420"/>
      <c r="SIG113" s="420"/>
      <c r="SIH113" s="420"/>
      <c r="SII113" s="420"/>
      <c r="SIJ113" s="420"/>
      <c r="SIK113" s="420"/>
      <c r="SIL113" s="420"/>
      <c r="SIM113" s="420"/>
      <c r="SIN113" s="420"/>
      <c r="SIO113" s="420"/>
      <c r="SIP113" s="420"/>
      <c r="SIQ113" s="420"/>
      <c r="SIR113" s="420"/>
      <c r="SIS113" s="420"/>
      <c r="SIT113" s="420"/>
      <c r="SIU113" s="420"/>
      <c r="SIV113" s="420"/>
      <c r="SIW113" s="420"/>
      <c r="SIX113" s="420"/>
      <c r="SIY113" s="420"/>
      <c r="SIZ113" s="420"/>
      <c r="SJA113" s="420"/>
      <c r="SJB113" s="420"/>
      <c r="SJC113" s="420"/>
      <c r="SJD113" s="420"/>
      <c r="SJE113" s="420"/>
      <c r="SJF113" s="420"/>
      <c r="SJG113" s="420"/>
      <c r="SJH113" s="420"/>
      <c r="SJI113" s="420"/>
      <c r="SJJ113" s="420"/>
      <c r="SJK113" s="420"/>
      <c r="SJL113" s="420"/>
      <c r="SJM113" s="420"/>
      <c r="SJN113" s="420"/>
      <c r="SJO113" s="420"/>
      <c r="SJP113" s="420"/>
      <c r="SJQ113" s="420"/>
      <c r="SJR113" s="420"/>
      <c r="SJS113" s="420"/>
      <c r="SJT113" s="420"/>
      <c r="SJU113" s="420"/>
      <c r="SJV113" s="420"/>
      <c r="SJW113" s="420"/>
      <c r="SJX113" s="420"/>
      <c r="SJY113" s="420"/>
      <c r="SJZ113" s="420"/>
      <c r="SKA113" s="420"/>
      <c r="SKB113" s="420"/>
      <c r="SKC113" s="420"/>
      <c r="SKD113" s="420"/>
      <c r="SKE113" s="420"/>
      <c r="SKF113" s="420"/>
      <c r="SKG113" s="420"/>
      <c r="SKH113" s="420"/>
      <c r="SKI113" s="420"/>
      <c r="SKJ113" s="420"/>
      <c r="SKK113" s="420"/>
      <c r="SKL113" s="420"/>
      <c r="SKM113" s="420"/>
      <c r="SKN113" s="420"/>
      <c r="SKO113" s="420"/>
      <c r="SKP113" s="420"/>
      <c r="SKQ113" s="420"/>
      <c r="SKR113" s="420"/>
      <c r="SKS113" s="420"/>
      <c r="SKT113" s="420"/>
      <c r="SKU113" s="420"/>
      <c r="SKV113" s="420"/>
      <c r="SKW113" s="420"/>
      <c r="SKX113" s="420"/>
      <c r="SKY113" s="420"/>
      <c r="SKZ113" s="420"/>
      <c r="SLA113" s="420"/>
      <c r="SLB113" s="420"/>
      <c r="SLC113" s="420"/>
      <c r="SLD113" s="420"/>
      <c r="SLE113" s="420"/>
      <c r="SLF113" s="420"/>
      <c r="SLG113" s="420"/>
      <c r="SLH113" s="420"/>
      <c r="SLI113" s="420"/>
      <c r="SLJ113" s="420"/>
      <c r="SLK113" s="420"/>
      <c r="SLL113" s="420"/>
      <c r="SLM113" s="420"/>
      <c r="SLN113" s="420"/>
      <c r="SLO113" s="420"/>
      <c r="SLP113" s="420"/>
      <c r="SLQ113" s="420"/>
      <c r="SLR113" s="420"/>
      <c r="SLS113" s="420"/>
      <c r="SLT113" s="420"/>
      <c r="SLU113" s="420"/>
      <c r="SLV113" s="420"/>
      <c r="SLW113" s="420"/>
      <c r="SLX113" s="420"/>
      <c r="SLY113" s="420"/>
      <c r="SLZ113" s="420"/>
      <c r="SMA113" s="420"/>
      <c r="SMB113" s="420"/>
      <c r="SMC113" s="420"/>
      <c r="SMD113" s="420"/>
      <c r="SME113" s="420"/>
      <c r="SMF113" s="420"/>
      <c r="SMG113" s="420"/>
      <c r="SMH113" s="420"/>
      <c r="SMI113" s="420"/>
      <c r="SMJ113" s="420"/>
      <c r="SMK113" s="420"/>
      <c r="SML113" s="420"/>
      <c r="SMM113" s="420"/>
      <c r="SMN113" s="420"/>
      <c r="SMO113" s="420"/>
      <c r="SMP113" s="420"/>
      <c r="SMQ113" s="420"/>
      <c r="SMR113" s="420"/>
      <c r="SMS113" s="420"/>
      <c r="SMT113" s="420"/>
      <c r="SMU113" s="420"/>
      <c r="SMV113" s="420"/>
      <c r="SMW113" s="420"/>
      <c r="SMX113" s="420"/>
      <c r="SMY113" s="420"/>
      <c r="SMZ113" s="420"/>
      <c r="SNA113" s="420"/>
      <c r="SNB113" s="420"/>
      <c r="SNC113" s="420"/>
      <c r="SND113" s="420"/>
      <c r="SNE113" s="420"/>
      <c r="SNF113" s="420"/>
      <c r="SNG113" s="420"/>
      <c r="SNH113" s="420"/>
      <c r="SNI113" s="420"/>
      <c r="SNJ113" s="420"/>
      <c r="SNK113" s="420"/>
      <c r="SNL113" s="420"/>
      <c r="SNM113" s="420"/>
      <c r="SNN113" s="420"/>
      <c r="SNO113" s="420"/>
      <c r="SNP113" s="420"/>
      <c r="SNQ113" s="420"/>
      <c r="SNR113" s="420"/>
      <c r="SNS113" s="420"/>
      <c r="SNT113" s="420"/>
      <c r="SNU113" s="420"/>
      <c r="SNV113" s="420"/>
      <c r="SNW113" s="420"/>
      <c r="SNX113" s="420"/>
      <c r="SNY113" s="420"/>
      <c r="SNZ113" s="420"/>
      <c r="SOA113" s="420"/>
      <c r="SOB113" s="420"/>
      <c r="SOC113" s="420"/>
      <c r="SOD113" s="420"/>
      <c r="SOE113" s="420"/>
      <c r="SOF113" s="420"/>
      <c r="SOG113" s="420"/>
      <c r="SOH113" s="420"/>
      <c r="SOI113" s="420"/>
      <c r="SOJ113" s="420"/>
      <c r="SOK113" s="420"/>
      <c r="SOL113" s="420"/>
      <c r="SOM113" s="420"/>
      <c r="SON113" s="420"/>
      <c r="SOO113" s="420"/>
      <c r="SOP113" s="420"/>
      <c r="SOQ113" s="420"/>
      <c r="SOR113" s="420"/>
      <c r="SOS113" s="420"/>
      <c r="SOT113" s="420"/>
      <c r="SOU113" s="420"/>
      <c r="SOV113" s="420"/>
      <c r="SOW113" s="420"/>
      <c r="SOX113" s="420"/>
      <c r="SOY113" s="420"/>
      <c r="SOZ113" s="420"/>
      <c r="SPA113" s="420"/>
      <c r="SPB113" s="420"/>
      <c r="SPC113" s="420"/>
      <c r="SPD113" s="420"/>
      <c r="SPE113" s="420"/>
      <c r="SPF113" s="420"/>
      <c r="SPG113" s="420"/>
      <c r="SPH113" s="420"/>
      <c r="SPI113" s="420"/>
      <c r="SPJ113" s="420"/>
      <c r="SPK113" s="420"/>
      <c r="SPL113" s="420"/>
      <c r="SPM113" s="420"/>
      <c r="SPN113" s="420"/>
      <c r="SPO113" s="420"/>
      <c r="SPP113" s="420"/>
      <c r="SPQ113" s="420"/>
      <c r="SPR113" s="420"/>
      <c r="SPS113" s="420"/>
      <c r="SPT113" s="420"/>
      <c r="SPU113" s="420"/>
      <c r="SPV113" s="420"/>
      <c r="SPW113" s="420"/>
      <c r="SPX113" s="420"/>
      <c r="SPY113" s="420"/>
      <c r="SPZ113" s="420"/>
      <c r="SQA113" s="420"/>
      <c r="SQB113" s="420"/>
      <c r="SQC113" s="420"/>
      <c r="SQD113" s="420"/>
      <c r="SQE113" s="420"/>
      <c r="SQF113" s="420"/>
      <c r="SQG113" s="420"/>
      <c r="SQH113" s="420"/>
      <c r="SQI113" s="420"/>
      <c r="SQJ113" s="420"/>
      <c r="SQK113" s="420"/>
      <c r="SQL113" s="420"/>
      <c r="SQM113" s="420"/>
      <c r="SQN113" s="420"/>
      <c r="SQO113" s="420"/>
      <c r="SQP113" s="420"/>
      <c r="SQQ113" s="420"/>
      <c r="SQR113" s="420"/>
      <c r="SQS113" s="420"/>
      <c r="SQT113" s="420"/>
      <c r="SQU113" s="420"/>
      <c r="SQV113" s="420"/>
      <c r="SQW113" s="420"/>
      <c r="SQX113" s="420"/>
      <c r="SQY113" s="420"/>
      <c r="SQZ113" s="420"/>
      <c r="SRA113" s="420"/>
      <c r="SRB113" s="420"/>
      <c r="SRC113" s="420"/>
      <c r="SRD113" s="420"/>
      <c r="SRE113" s="420"/>
      <c r="SRF113" s="420"/>
      <c r="SRG113" s="420"/>
      <c r="SRH113" s="420"/>
      <c r="SRI113" s="420"/>
      <c r="SRJ113" s="420"/>
      <c r="SRK113" s="420"/>
      <c r="SRL113" s="420"/>
      <c r="SRM113" s="420"/>
      <c r="SRN113" s="420"/>
      <c r="SRO113" s="420"/>
      <c r="SRP113" s="420"/>
      <c r="SRQ113" s="420"/>
      <c r="SRR113" s="420"/>
      <c r="SRS113" s="420"/>
      <c r="SRT113" s="420"/>
      <c r="SRU113" s="420"/>
      <c r="SRV113" s="420"/>
      <c r="SRW113" s="420"/>
      <c r="SRX113" s="420"/>
      <c r="SRY113" s="420"/>
      <c r="SRZ113" s="420"/>
      <c r="SSA113" s="420"/>
      <c r="SSB113" s="420"/>
      <c r="SSC113" s="420"/>
      <c r="SSD113" s="420"/>
      <c r="SSE113" s="420"/>
      <c r="SSF113" s="420"/>
      <c r="SSG113" s="420"/>
      <c r="SSH113" s="420"/>
      <c r="SSI113" s="420"/>
      <c r="SSJ113" s="420"/>
      <c r="SSK113" s="420"/>
      <c r="SSL113" s="420"/>
      <c r="SSM113" s="420"/>
      <c r="SSN113" s="420"/>
      <c r="SSO113" s="420"/>
      <c r="SSP113" s="420"/>
      <c r="SSQ113" s="420"/>
      <c r="SSR113" s="420"/>
      <c r="SSS113" s="420"/>
      <c r="SST113" s="420"/>
      <c r="SSU113" s="420"/>
      <c r="SSV113" s="420"/>
      <c r="SSW113" s="420"/>
      <c r="SSX113" s="420"/>
      <c r="SSY113" s="420"/>
      <c r="SSZ113" s="420"/>
      <c r="STA113" s="420"/>
      <c r="STB113" s="420"/>
      <c r="STC113" s="420"/>
      <c r="STD113" s="420"/>
      <c r="STE113" s="420"/>
      <c r="STF113" s="420"/>
      <c r="STG113" s="420"/>
      <c r="STH113" s="420"/>
      <c r="STI113" s="420"/>
      <c r="STJ113" s="420"/>
      <c r="STK113" s="420"/>
      <c r="STL113" s="420"/>
      <c r="STM113" s="420"/>
      <c r="STN113" s="420"/>
      <c r="STO113" s="420"/>
      <c r="STP113" s="420"/>
      <c r="STQ113" s="420"/>
      <c r="STR113" s="420"/>
      <c r="STS113" s="420"/>
      <c r="STT113" s="420"/>
      <c r="STU113" s="420"/>
      <c r="STV113" s="420"/>
      <c r="STW113" s="420"/>
      <c r="STX113" s="420"/>
      <c r="STY113" s="420"/>
      <c r="STZ113" s="420"/>
      <c r="SUA113" s="420"/>
      <c r="SUB113" s="420"/>
      <c r="SUC113" s="420"/>
      <c r="SUD113" s="420"/>
      <c r="SUE113" s="420"/>
      <c r="SUF113" s="420"/>
      <c r="SUG113" s="420"/>
      <c r="SUH113" s="420"/>
      <c r="SUI113" s="420"/>
      <c r="SUJ113" s="420"/>
      <c r="SUK113" s="420"/>
      <c r="SUL113" s="420"/>
      <c r="SUM113" s="420"/>
      <c r="SUN113" s="420"/>
      <c r="SUO113" s="420"/>
      <c r="SUP113" s="420"/>
      <c r="SUQ113" s="420"/>
      <c r="SUR113" s="420"/>
      <c r="SUS113" s="420"/>
      <c r="SUT113" s="420"/>
      <c r="SUU113" s="420"/>
      <c r="SUV113" s="420"/>
      <c r="SUW113" s="420"/>
      <c r="SUX113" s="420"/>
      <c r="SUY113" s="420"/>
      <c r="SUZ113" s="420"/>
      <c r="SVA113" s="420"/>
      <c r="SVB113" s="420"/>
      <c r="SVC113" s="420"/>
      <c r="SVD113" s="420"/>
      <c r="SVE113" s="420"/>
      <c r="SVF113" s="420"/>
      <c r="SVG113" s="420"/>
      <c r="SVH113" s="420"/>
      <c r="SVI113" s="420"/>
      <c r="SVJ113" s="420"/>
      <c r="SVK113" s="420"/>
      <c r="SVL113" s="420"/>
      <c r="SVM113" s="420"/>
      <c r="SVN113" s="420"/>
      <c r="SVO113" s="420"/>
      <c r="SVP113" s="420"/>
      <c r="SVQ113" s="420"/>
      <c r="SVR113" s="420"/>
      <c r="SVS113" s="420"/>
      <c r="SVT113" s="420"/>
      <c r="SVU113" s="420"/>
      <c r="SVV113" s="420"/>
      <c r="SVW113" s="420"/>
      <c r="SVX113" s="420"/>
      <c r="SVY113" s="420"/>
      <c r="SVZ113" s="420"/>
      <c r="SWA113" s="420"/>
      <c r="SWB113" s="420"/>
      <c r="SWC113" s="420"/>
      <c r="SWD113" s="420"/>
      <c r="SWE113" s="420"/>
      <c r="SWF113" s="420"/>
      <c r="SWG113" s="420"/>
      <c r="SWH113" s="420"/>
      <c r="SWI113" s="420"/>
      <c r="SWJ113" s="420"/>
      <c r="SWK113" s="420"/>
      <c r="SWL113" s="420"/>
      <c r="SWM113" s="420"/>
      <c r="SWN113" s="420"/>
      <c r="SWO113" s="420"/>
      <c r="SWP113" s="420"/>
      <c r="SWQ113" s="420"/>
      <c r="SWR113" s="420"/>
      <c r="SWS113" s="420"/>
      <c r="SWT113" s="420"/>
      <c r="SWU113" s="420"/>
      <c r="SWV113" s="420"/>
      <c r="SWW113" s="420"/>
      <c r="SWX113" s="420"/>
      <c r="SWY113" s="420"/>
      <c r="SWZ113" s="420"/>
      <c r="SXA113" s="420"/>
      <c r="SXB113" s="420"/>
      <c r="SXC113" s="420"/>
      <c r="SXD113" s="420"/>
      <c r="SXE113" s="420"/>
      <c r="SXF113" s="420"/>
      <c r="SXG113" s="420"/>
      <c r="SXH113" s="420"/>
      <c r="SXI113" s="420"/>
      <c r="SXJ113" s="420"/>
      <c r="SXK113" s="420"/>
      <c r="SXL113" s="420"/>
      <c r="SXM113" s="420"/>
      <c r="SXN113" s="420"/>
      <c r="SXO113" s="420"/>
      <c r="SXP113" s="420"/>
      <c r="SXQ113" s="420"/>
      <c r="SXR113" s="420"/>
      <c r="SXS113" s="420"/>
      <c r="SXT113" s="420"/>
      <c r="SXU113" s="420"/>
      <c r="SXV113" s="420"/>
      <c r="SXW113" s="420"/>
      <c r="SXX113" s="420"/>
      <c r="SXY113" s="420"/>
      <c r="SXZ113" s="420"/>
      <c r="SYA113" s="420"/>
      <c r="SYB113" s="420"/>
      <c r="SYC113" s="420"/>
      <c r="SYD113" s="420"/>
      <c r="SYE113" s="420"/>
      <c r="SYF113" s="420"/>
      <c r="SYG113" s="420"/>
      <c r="SYH113" s="420"/>
      <c r="SYI113" s="420"/>
      <c r="SYJ113" s="420"/>
      <c r="SYK113" s="420"/>
      <c r="SYL113" s="420"/>
      <c r="SYM113" s="420"/>
      <c r="SYN113" s="420"/>
      <c r="SYO113" s="420"/>
      <c r="SYP113" s="420"/>
      <c r="SYQ113" s="420"/>
      <c r="SYR113" s="420"/>
      <c r="SYS113" s="420"/>
      <c r="SYT113" s="420"/>
      <c r="SYU113" s="420"/>
      <c r="SYV113" s="420"/>
      <c r="SYW113" s="420"/>
      <c r="SYX113" s="420"/>
      <c r="SYY113" s="420"/>
      <c r="SYZ113" s="420"/>
      <c r="SZA113" s="420"/>
      <c r="SZB113" s="420"/>
      <c r="SZC113" s="420"/>
      <c r="SZD113" s="420"/>
      <c r="SZE113" s="420"/>
      <c r="SZF113" s="420"/>
      <c r="SZG113" s="420"/>
      <c r="SZH113" s="420"/>
      <c r="SZI113" s="420"/>
      <c r="SZJ113" s="420"/>
      <c r="SZK113" s="420"/>
      <c r="SZL113" s="420"/>
      <c r="SZM113" s="420"/>
      <c r="SZN113" s="420"/>
      <c r="SZO113" s="420"/>
      <c r="SZP113" s="420"/>
      <c r="SZQ113" s="420"/>
      <c r="SZR113" s="420"/>
      <c r="SZS113" s="420"/>
      <c r="SZT113" s="420"/>
      <c r="SZU113" s="420"/>
      <c r="SZV113" s="420"/>
      <c r="SZW113" s="420"/>
      <c r="SZX113" s="420"/>
      <c r="SZY113" s="420"/>
      <c r="SZZ113" s="420"/>
      <c r="TAA113" s="420"/>
      <c r="TAB113" s="420"/>
      <c r="TAC113" s="420"/>
      <c r="TAD113" s="420"/>
      <c r="TAE113" s="420"/>
      <c r="TAF113" s="420"/>
      <c r="TAG113" s="420"/>
      <c r="TAH113" s="420"/>
      <c r="TAI113" s="420"/>
      <c r="TAJ113" s="420"/>
      <c r="TAK113" s="420"/>
      <c r="TAL113" s="420"/>
      <c r="TAM113" s="420"/>
      <c r="TAN113" s="420"/>
      <c r="TAO113" s="420"/>
      <c r="TAP113" s="420"/>
      <c r="TAQ113" s="420"/>
      <c r="TAR113" s="420"/>
      <c r="TAS113" s="420"/>
      <c r="TAT113" s="420"/>
      <c r="TAU113" s="420"/>
      <c r="TAV113" s="420"/>
      <c r="TAW113" s="420"/>
      <c r="TAX113" s="420"/>
      <c r="TAY113" s="420"/>
      <c r="TAZ113" s="420"/>
      <c r="TBA113" s="420"/>
      <c r="TBB113" s="420"/>
      <c r="TBC113" s="420"/>
      <c r="TBD113" s="420"/>
      <c r="TBE113" s="420"/>
      <c r="TBF113" s="420"/>
      <c r="TBG113" s="420"/>
      <c r="TBH113" s="420"/>
      <c r="TBI113" s="420"/>
      <c r="TBJ113" s="420"/>
      <c r="TBK113" s="420"/>
      <c r="TBL113" s="420"/>
      <c r="TBM113" s="420"/>
      <c r="TBN113" s="420"/>
      <c r="TBO113" s="420"/>
      <c r="TBP113" s="420"/>
      <c r="TBQ113" s="420"/>
      <c r="TBR113" s="420"/>
      <c r="TBS113" s="420"/>
      <c r="TBT113" s="420"/>
      <c r="TBU113" s="420"/>
      <c r="TBV113" s="420"/>
      <c r="TBW113" s="420"/>
      <c r="TBX113" s="420"/>
      <c r="TBY113" s="420"/>
      <c r="TBZ113" s="420"/>
      <c r="TCA113" s="420"/>
      <c r="TCB113" s="420"/>
      <c r="TCC113" s="420"/>
      <c r="TCD113" s="420"/>
      <c r="TCE113" s="420"/>
      <c r="TCF113" s="420"/>
      <c r="TCG113" s="420"/>
      <c r="TCH113" s="420"/>
      <c r="TCI113" s="420"/>
      <c r="TCJ113" s="420"/>
      <c r="TCK113" s="420"/>
      <c r="TCL113" s="420"/>
      <c r="TCM113" s="420"/>
      <c r="TCN113" s="420"/>
      <c r="TCO113" s="420"/>
      <c r="TCP113" s="420"/>
      <c r="TCQ113" s="420"/>
      <c r="TCR113" s="420"/>
      <c r="TCS113" s="420"/>
      <c r="TCT113" s="420"/>
      <c r="TCU113" s="420"/>
      <c r="TCV113" s="420"/>
      <c r="TCW113" s="420"/>
      <c r="TCX113" s="420"/>
      <c r="TCY113" s="420"/>
      <c r="TCZ113" s="420"/>
      <c r="TDA113" s="420"/>
      <c r="TDB113" s="420"/>
      <c r="TDC113" s="420"/>
      <c r="TDD113" s="420"/>
      <c r="TDE113" s="420"/>
      <c r="TDF113" s="420"/>
      <c r="TDG113" s="420"/>
      <c r="TDH113" s="420"/>
      <c r="TDI113" s="420"/>
      <c r="TDJ113" s="420"/>
      <c r="TDK113" s="420"/>
      <c r="TDL113" s="420"/>
      <c r="TDM113" s="420"/>
      <c r="TDN113" s="420"/>
      <c r="TDO113" s="420"/>
      <c r="TDP113" s="420"/>
      <c r="TDQ113" s="420"/>
      <c r="TDR113" s="420"/>
      <c r="TDS113" s="420"/>
      <c r="TDT113" s="420"/>
      <c r="TDU113" s="420"/>
      <c r="TDV113" s="420"/>
      <c r="TDW113" s="420"/>
      <c r="TDX113" s="420"/>
      <c r="TDY113" s="420"/>
      <c r="TDZ113" s="420"/>
      <c r="TEA113" s="420"/>
      <c r="TEB113" s="420"/>
      <c r="TEC113" s="420"/>
      <c r="TED113" s="420"/>
      <c r="TEE113" s="420"/>
      <c r="TEF113" s="420"/>
      <c r="TEG113" s="420"/>
      <c r="TEH113" s="420"/>
      <c r="TEI113" s="420"/>
      <c r="TEJ113" s="420"/>
      <c r="TEK113" s="420"/>
      <c r="TEL113" s="420"/>
      <c r="TEM113" s="420"/>
      <c r="TEN113" s="420"/>
      <c r="TEO113" s="420"/>
      <c r="TEP113" s="420"/>
      <c r="TEQ113" s="420"/>
      <c r="TER113" s="420"/>
      <c r="TES113" s="420"/>
      <c r="TET113" s="420"/>
      <c r="TEU113" s="420"/>
      <c r="TEV113" s="420"/>
      <c r="TEW113" s="420"/>
      <c r="TEX113" s="420"/>
      <c r="TEY113" s="420"/>
      <c r="TEZ113" s="420"/>
      <c r="TFA113" s="420"/>
      <c r="TFB113" s="420"/>
      <c r="TFC113" s="420"/>
      <c r="TFD113" s="420"/>
      <c r="TFE113" s="420"/>
      <c r="TFF113" s="420"/>
      <c r="TFG113" s="420"/>
      <c r="TFH113" s="420"/>
      <c r="TFI113" s="420"/>
      <c r="TFJ113" s="420"/>
      <c r="TFK113" s="420"/>
      <c r="TFL113" s="420"/>
      <c r="TFM113" s="420"/>
      <c r="TFN113" s="420"/>
      <c r="TFO113" s="420"/>
      <c r="TFP113" s="420"/>
      <c r="TFQ113" s="420"/>
      <c r="TFR113" s="420"/>
      <c r="TFS113" s="420"/>
      <c r="TFT113" s="420"/>
      <c r="TFU113" s="420"/>
      <c r="TFV113" s="420"/>
      <c r="TFW113" s="420"/>
      <c r="TFX113" s="420"/>
      <c r="TFY113" s="420"/>
      <c r="TFZ113" s="420"/>
      <c r="TGA113" s="420"/>
      <c r="TGB113" s="420"/>
      <c r="TGC113" s="420"/>
      <c r="TGD113" s="420"/>
      <c r="TGE113" s="420"/>
      <c r="TGF113" s="420"/>
      <c r="TGG113" s="420"/>
      <c r="TGH113" s="420"/>
      <c r="TGI113" s="420"/>
      <c r="TGJ113" s="420"/>
      <c r="TGK113" s="420"/>
      <c r="TGL113" s="420"/>
      <c r="TGM113" s="420"/>
      <c r="TGN113" s="420"/>
      <c r="TGO113" s="420"/>
      <c r="TGP113" s="420"/>
      <c r="TGQ113" s="420"/>
      <c r="TGR113" s="420"/>
      <c r="TGS113" s="420"/>
      <c r="TGT113" s="420"/>
      <c r="TGU113" s="420"/>
      <c r="TGV113" s="420"/>
      <c r="TGW113" s="420"/>
      <c r="TGX113" s="420"/>
      <c r="TGY113" s="420"/>
      <c r="TGZ113" s="420"/>
      <c r="THA113" s="420"/>
      <c r="THB113" s="420"/>
      <c r="THC113" s="420"/>
      <c r="THD113" s="420"/>
      <c r="THE113" s="420"/>
      <c r="THF113" s="420"/>
      <c r="THG113" s="420"/>
      <c r="THH113" s="420"/>
      <c r="THI113" s="420"/>
      <c r="THJ113" s="420"/>
      <c r="THK113" s="420"/>
      <c r="THL113" s="420"/>
      <c r="THM113" s="420"/>
      <c r="THN113" s="420"/>
      <c r="THO113" s="420"/>
      <c r="THP113" s="420"/>
      <c r="THQ113" s="420"/>
      <c r="THR113" s="420"/>
      <c r="THS113" s="420"/>
      <c r="THT113" s="420"/>
      <c r="THU113" s="420"/>
      <c r="THV113" s="420"/>
      <c r="THW113" s="420"/>
      <c r="THX113" s="420"/>
      <c r="THY113" s="420"/>
      <c r="THZ113" s="420"/>
      <c r="TIA113" s="420"/>
      <c r="TIB113" s="420"/>
      <c r="TIC113" s="420"/>
      <c r="TID113" s="420"/>
      <c r="TIE113" s="420"/>
      <c r="TIF113" s="420"/>
      <c r="TIG113" s="420"/>
      <c r="TIH113" s="420"/>
      <c r="TII113" s="420"/>
      <c r="TIJ113" s="420"/>
      <c r="TIK113" s="420"/>
      <c r="TIL113" s="420"/>
      <c r="TIM113" s="420"/>
      <c r="TIN113" s="420"/>
      <c r="TIO113" s="420"/>
      <c r="TIP113" s="420"/>
      <c r="TIQ113" s="420"/>
      <c r="TIR113" s="420"/>
      <c r="TIS113" s="420"/>
      <c r="TIT113" s="420"/>
      <c r="TIU113" s="420"/>
      <c r="TIV113" s="420"/>
      <c r="TIW113" s="420"/>
      <c r="TIX113" s="420"/>
      <c r="TIY113" s="420"/>
      <c r="TIZ113" s="420"/>
      <c r="TJA113" s="420"/>
      <c r="TJB113" s="420"/>
      <c r="TJC113" s="420"/>
      <c r="TJD113" s="420"/>
      <c r="TJE113" s="420"/>
      <c r="TJF113" s="420"/>
      <c r="TJG113" s="420"/>
      <c r="TJH113" s="420"/>
      <c r="TJI113" s="420"/>
      <c r="TJJ113" s="420"/>
      <c r="TJK113" s="420"/>
      <c r="TJL113" s="420"/>
      <c r="TJM113" s="420"/>
      <c r="TJN113" s="420"/>
      <c r="TJO113" s="420"/>
      <c r="TJP113" s="420"/>
      <c r="TJQ113" s="420"/>
      <c r="TJR113" s="420"/>
      <c r="TJS113" s="420"/>
      <c r="TJT113" s="420"/>
      <c r="TJU113" s="420"/>
      <c r="TJV113" s="420"/>
      <c r="TJW113" s="420"/>
      <c r="TJX113" s="420"/>
      <c r="TJY113" s="420"/>
      <c r="TJZ113" s="420"/>
      <c r="TKA113" s="420"/>
      <c r="TKB113" s="420"/>
      <c r="TKC113" s="420"/>
      <c r="TKD113" s="420"/>
      <c r="TKE113" s="420"/>
      <c r="TKF113" s="420"/>
      <c r="TKG113" s="420"/>
      <c r="TKH113" s="420"/>
      <c r="TKI113" s="420"/>
      <c r="TKJ113" s="420"/>
      <c r="TKK113" s="420"/>
      <c r="TKL113" s="420"/>
      <c r="TKM113" s="420"/>
      <c r="TKN113" s="420"/>
      <c r="TKO113" s="420"/>
      <c r="TKP113" s="420"/>
      <c r="TKQ113" s="420"/>
      <c r="TKR113" s="420"/>
      <c r="TKS113" s="420"/>
      <c r="TKT113" s="420"/>
      <c r="TKU113" s="420"/>
      <c r="TKV113" s="420"/>
      <c r="TKW113" s="420"/>
      <c r="TKX113" s="420"/>
      <c r="TKY113" s="420"/>
      <c r="TKZ113" s="420"/>
      <c r="TLA113" s="420"/>
      <c r="TLB113" s="420"/>
      <c r="TLC113" s="420"/>
      <c r="TLD113" s="420"/>
      <c r="TLE113" s="420"/>
      <c r="TLF113" s="420"/>
      <c r="TLG113" s="420"/>
      <c r="TLH113" s="420"/>
      <c r="TLI113" s="420"/>
      <c r="TLJ113" s="420"/>
      <c r="TLK113" s="420"/>
      <c r="TLL113" s="420"/>
      <c r="TLM113" s="420"/>
      <c r="TLN113" s="420"/>
      <c r="TLO113" s="420"/>
      <c r="TLP113" s="420"/>
      <c r="TLQ113" s="420"/>
      <c r="TLR113" s="420"/>
      <c r="TLS113" s="420"/>
      <c r="TLT113" s="420"/>
      <c r="TLU113" s="420"/>
      <c r="TLV113" s="420"/>
      <c r="TLW113" s="420"/>
      <c r="TLX113" s="420"/>
      <c r="TLY113" s="420"/>
      <c r="TLZ113" s="420"/>
      <c r="TMA113" s="420"/>
      <c r="TMB113" s="420"/>
      <c r="TMC113" s="420"/>
      <c r="TMD113" s="420"/>
      <c r="TME113" s="420"/>
      <c r="TMF113" s="420"/>
      <c r="TMG113" s="420"/>
      <c r="TMH113" s="420"/>
      <c r="TMI113" s="420"/>
      <c r="TMJ113" s="420"/>
      <c r="TMK113" s="420"/>
      <c r="TML113" s="420"/>
      <c r="TMM113" s="420"/>
      <c r="TMN113" s="420"/>
      <c r="TMO113" s="420"/>
      <c r="TMP113" s="420"/>
      <c r="TMQ113" s="420"/>
      <c r="TMR113" s="420"/>
      <c r="TMS113" s="420"/>
      <c r="TMT113" s="420"/>
      <c r="TMU113" s="420"/>
      <c r="TMV113" s="420"/>
      <c r="TMW113" s="420"/>
      <c r="TMX113" s="420"/>
      <c r="TMY113" s="420"/>
      <c r="TMZ113" s="420"/>
      <c r="TNA113" s="420"/>
      <c r="TNB113" s="420"/>
      <c r="TNC113" s="420"/>
      <c r="TND113" s="420"/>
      <c r="TNE113" s="420"/>
      <c r="TNF113" s="420"/>
      <c r="TNG113" s="420"/>
      <c r="TNH113" s="420"/>
      <c r="TNI113" s="420"/>
      <c r="TNJ113" s="420"/>
      <c r="TNK113" s="420"/>
      <c r="TNL113" s="420"/>
      <c r="TNM113" s="420"/>
      <c r="TNN113" s="420"/>
      <c r="TNO113" s="420"/>
      <c r="TNP113" s="420"/>
      <c r="TNQ113" s="420"/>
      <c r="TNR113" s="420"/>
      <c r="TNS113" s="420"/>
      <c r="TNT113" s="420"/>
      <c r="TNU113" s="420"/>
      <c r="TNV113" s="420"/>
      <c r="TNW113" s="420"/>
      <c r="TNX113" s="420"/>
      <c r="TNY113" s="420"/>
      <c r="TNZ113" s="420"/>
      <c r="TOA113" s="420"/>
      <c r="TOB113" s="420"/>
      <c r="TOC113" s="420"/>
      <c r="TOD113" s="420"/>
      <c r="TOE113" s="420"/>
      <c r="TOF113" s="420"/>
      <c r="TOG113" s="420"/>
      <c r="TOH113" s="420"/>
      <c r="TOI113" s="420"/>
      <c r="TOJ113" s="420"/>
      <c r="TOK113" s="420"/>
      <c r="TOL113" s="420"/>
      <c r="TOM113" s="420"/>
      <c r="TON113" s="420"/>
      <c r="TOO113" s="420"/>
      <c r="TOP113" s="420"/>
      <c r="TOQ113" s="420"/>
      <c r="TOR113" s="420"/>
      <c r="TOS113" s="420"/>
      <c r="TOT113" s="420"/>
      <c r="TOU113" s="420"/>
      <c r="TOV113" s="420"/>
      <c r="TOW113" s="420"/>
      <c r="TOX113" s="420"/>
      <c r="TOY113" s="420"/>
      <c r="TOZ113" s="420"/>
      <c r="TPA113" s="420"/>
      <c r="TPB113" s="420"/>
      <c r="TPC113" s="420"/>
      <c r="TPD113" s="420"/>
      <c r="TPE113" s="420"/>
      <c r="TPF113" s="420"/>
      <c r="TPG113" s="420"/>
      <c r="TPH113" s="420"/>
      <c r="TPI113" s="420"/>
      <c r="TPJ113" s="420"/>
      <c r="TPK113" s="420"/>
      <c r="TPL113" s="420"/>
      <c r="TPM113" s="420"/>
      <c r="TPN113" s="420"/>
      <c r="TPO113" s="420"/>
      <c r="TPP113" s="420"/>
      <c r="TPQ113" s="420"/>
      <c r="TPR113" s="420"/>
      <c r="TPS113" s="420"/>
      <c r="TPT113" s="420"/>
      <c r="TPU113" s="420"/>
      <c r="TPV113" s="420"/>
      <c r="TPW113" s="420"/>
      <c r="TPX113" s="420"/>
      <c r="TPY113" s="420"/>
      <c r="TPZ113" s="420"/>
      <c r="TQA113" s="420"/>
      <c r="TQB113" s="420"/>
      <c r="TQC113" s="420"/>
      <c r="TQD113" s="420"/>
      <c r="TQE113" s="420"/>
      <c r="TQF113" s="420"/>
      <c r="TQG113" s="420"/>
      <c r="TQH113" s="420"/>
      <c r="TQI113" s="420"/>
      <c r="TQJ113" s="420"/>
      <c r="TQK113" s="420"/>
      <c r="TQL113" s="420"/>
      <c r="TQM113" s="420"/>
      <c r="TQN113" s="420"/>
      <c r="TQO113" s="420"/>
      <c r="TQP113" s="420"/>
      <c r="TQQ113" s="420"/>
      <c r="TQR113" s="420"/>
      <c r="TQS113" s="420"/>
      <c r="TQT113" s="420"/>
      <c r="TQU113" s="420"/>
      <c r="TQV113" s="420"/>
      <c r="TQW113" s="420"/>
      <c r="TQX113" s="420"/>
      <c r="TQY113" s="420"/>
      <c r="TQZ113" s="420"/>
      <c r="TRA113" s="420"/>
      <c r="TRB113" s="420"/>
      <c r="TRC113" s="420"/>
      <c r="TRD113" s="420"/>
      <c r="TRE113" s="420"/>
      <c r="TRF113" s="420"/>
      <c r="TRG113" s="420"/>
      <c r="TRH113" s="420"/>
      <c r="TRI113" s="420"/>
      <c r="TRJ113" s="420"/>
      <c r="TRK113" s="420"/>
      <c r="TRL113" s="420"/>
      <c r="TRM113" s="420"/>
      <c r="TRN113" s="420"/>
      <c r="TRO113" s="420"/>
      <c r="TRP113" s="420"/>
      <c r="TRQ113" s="420"/>
      <c r="TRR113" s="420"/>
      <c r="TRS113" s="420"/>
      <c r="TRT113" s="420"/>
      <c r="TRU113" s="420"/>
      <c r="TRV113" s="420"/>
      <c r="TRW113" s="420"/>
      <c r="TRX113" s="420"/>
      <c r="TRY113" s="420"/>
      <c r="TRZ113" s="420"/>
      <c r="TSA113" s="420"/>
      <c r="TSB113" s="420"/>
      <c r="TSC113" s="420"/>
      <c r="TSD113" s="420"/>
      <c r="TSE113" s="420"/>
      <c r="TSF113" s="420"/>
      <c r="TSG113" s="420"/>
      <c r="TSH113" s="420"/>
      <c r="TSI113" s="420"/>
      <c r="TSJ113" s="420"/>
      <c r="TSK113" s="420"/>
      <c r="TSL113" s="420"/>
      <c r="TSM113" s="420"/>
      <c r="TSN113" s="420"/>
      <c r="TSO113" s="420"/>
      <c r="TSP113" s="420"/>
      <c r="TSQ113" s="420"/>
      <c r="TSR113" s="420"/>
      <c r="TSS113" s="420"/>
      <c r="TST113" s="420"/>
      <c r="TSU113" s="420"/>
      <c r="TSV113" s="420"/>
      <c r="TSW113" s="420"/>
      <c r="TSX113" s="420"/>
      <c r="TSY113" s="420"/>
      <c r="TSZ113" s="420"/>
      <c r="TTA113" s="420"/>
      <c r="TTB113" s="420"/>
      <c r="TTC113" s="420"/>
      <c r="TTD113" s="420"/>
      <c r="TTE113" s="420"/>
      <c r="TTF113" s="420"/>
      <c r="TTG113" s="420"/>
      <c r="TTH113" s="420"/>
      <c r="TTI113" s="420"/>
      <c r="TTJ113" s="420"/>
      <c r="TTK113" s="420"/>
      <c r="TTL113" s="420"/>
      <c r="TTM113" s="420"/>
      <c r="TTN113" s="420"/>
      <c r="TTO113" s="420"/>
      <c r="TTP113" s="420"/>
      <c r="TTQ113" s="420"/>
      <c r="TTR113" s="420"/>
      <c r="TTS113" s="420"/>
      <c r="TTT113" s="420"/>
      <c r="TTU113" s="420"/>
      <c r="TTV113" s="420"/>
      <c r="TTW113" s="420"/>
      <c r="TTX113" s="420"/>
      <c r="TTY113" s="420"/>
      <c r="TTZ113" s="420"/>
      <c r="TUA113" s="420"/>
      <c r="TUB113" s="420"/>
      <c r="TUC113" s="420"/>
      <c r="TUD113" s="420"/>
      <c r="TUE113" s="420"/>
      <c r="TUF113" s="420"/>
      <c r="TUG113" s="420"/>
      <c r="TUH113" s="420"/>
      <c r="TUI113" s="420"/>
      <c r="TUJ113" s="420"/>
      <c r="TUK113" s="420"/>
      <c r="TUL113" s="420"/>
      <c r="TUM113" s="420"/>
      <c r="TUN113" s="420"/>
      <c r="TUO113" s="420"/>
      <c r="TUP113" s="420"/>
      <c r="TUQ113" s="420"/>
      <c r="TUR113" s="420"/>
      <c r="TUS113" s="420"/>
      <c r="TUT113" s="420"/>
      <c r="TUU113" s="420"/>
      <c r="TUV113" s="420"/>
      <c r="TUW113" s="420"/>
      <c r="TUX113" s="420"/>
      <c r="TUY113" s="420"/>
      <c r="TUZ113" s="420"/>
      <c r="TVA113" s="420"/>
      <c r="TVB113" s="420"/>
      <c r="TVC113" s="420"/>
      <c r="TVD113" s="420"/>
      <c r="TVE113" s="420"/>
      <c r="TVF113" s="420"/>
      <c r="TVG113" s="420"/>
      <c r="TVH113" s="420"/>
      <c r="TVI113" s="420"/>
      <c r="TVJ113" s="420"/>
      <c r="TVK113" s="420"/>
      <c r="TVL113" s="420"/>
      <c r="TVM113" s="420"/>
      <c r="TVN113" s="420"/>
      <c r="TVO113" s="420"/>
      <c r="TVP113" s="420"/>
      <c r="TVQ113" s="420"/>
      <c r="TVR113" s="420"/>
      <c r="TVS113" s="420"/>
      <c r="TVT113" s="420"/>
      <c r="TVU113" s="420"/>
      <c r="TVV113" s="420"/>
      <c r="TVW113" s="420"/>
      <c r="TVX113" s="420"/>
      <c r="TVY113" s="420"/>
      <c r="TVZ113" s="420"/>
      <c r="TWA113" s="420"/>
      <c r="TWB113" s="420"/>
      <c r="TWC113" s="420"/>
      <c r="TWD113" s="420"/>
      <c r="TWE113" s="420"/>
      <c r="TWF113" s="420"/>
      <c r="TWG113" s="420"/>
      <c r="TWH113" s="420"/>
      <c r="TWI113" s="420"/>
      <c r="TWJ113" s="420"/>
      <c r="TWK113" s="420"/>
      <c r="TWL113" s="420"/>
      <c r="TWM113" s="420"/>
      <c r="TWN113" s="420"/>
      <c r="TWO113" s="420"/>
      <c r="TWP113" s="420"/>
      <c r="TWQ113" s="420"/>
      <c r="TWR113" s="420"/>
      <c r="TWS113" s="420"/>
      <c r="TWT113" s="420"/>
      <c r="TWU113" s="420"/>
      <c r="TWV113" s="420"/>
      <c r="TWW113" s="420"/>
      <c r="TWX113" s="420"/>
      <c r="TWY113" s="420"/>
      <c r="TWZ113" s="420"/>
      <c r="TXA113" s="420"/>
      <c r="TXB113" s="420"/>
      <c r="TXC113" s="420"/>
      <c r="TXD113" s="420"/>
      <c r="TXE113" s="420"/>
      <c r="TXF113" s="420"/>
      <c r="TXG113" s="420"/>
      <c r="TXH113" s="420"/>
      <c r="TXI113" s="420"/>
      <c r="TXJ113" s="420"/>
      <c r="TXK113" s="420"/>
      <c r="TXL113" s="420"/>
      <c r="TXM113" s="420"/>
      <c r="TXN113" s="420"/>
      <c r="TXO113" s="420"/>
      <c r="TXP113" s="420"/>
      <c r="TXQ113" s="420"/>
      <c r="TXR113" s="420"/>
      <c r="TXS113" s="420"/>
      <c r="TXT113" s="420"/>
      <c r="TXU113" s="420"/>
      <c r="TXV113" s="420"/>
      <c r="TXW113" s="420"/>
      <c r="TXX113" s="420"/>
      <c r="TXY113" s="420"/>
      <c r="TXZ113" s="420"/>
      <c r="TYA113" s="420"/>
      <c r="TYB113" s="420"/>
      <c r="TYC113" s="420"/>
      <c r="TYD113" s="420"/>
      <c r="TYE113" s="420"/>
      <c r="TYF113" s="420"/>
      <c r="TYG113" s="420"/>
      <c r="TYH113" s="420"/>
      <c r="TYI113" s="420"/>
      <c r="TYJ113" s="420"/>
      <c r="TYK113" s="420"/>
      <c r="TYL113" s="420"/>
      <c r="TYM113" s="420"/>
      <c r="TYN113" s="420"/>
      <c r="TYO113" s="420"/>
      <c r="TYP113" s="420"/>
      <c r="TYQ113" s="420"/>
      <c r="TYR113" s="420"/>
      <c r="TYS113" s="420"/>
      <c r="TYT113" s="420"/>
      <c r="TYU113" s="420"/>
      <c r="TYV113" s="420"/>
      <c r="TYW113" s="420"/>
      <c r="TYX113" s="420"/>
      <c r="TYY113" s="420"/>
      <c r="TYZ113" s="420"/>
      <c r="TZA113" s="420"/>
      <c r="TZB113" s="420"/>
      <c r="TZC113" s="420"/>
      <c r="TZD113" s="420"/>
      <c r="TZE113" s="420"/>
      <c r="TZF113" s="420"/>
      <c r="TZG113" s="420"/>
      <c r="TZH113" s="420"/>
      <c r="TZI113" s="420"/>
      <c r="TZJ113" s="420"/>
      <c r="TZK113" s="420"/>
      <c r="TZL113" s="420"/>
      <c r="TZM113" s="420"/>
      <c r="TZN113" s="420"/>
      <c r="TZO113" s="420"/>
      <c r="TZP113" s="420"/>
      <c r="TZQ113" s="420"/>
      <c r="TZR113" s="420"/>
      <c r="TZS113" s="420"/>
      <c r="TZT113" s="420"/>
      <c r="TZU113" s="420"/>
      <c r="TZV113" s="420"/>
      <c r="TZW113" s="420"/>
      <c r="TZX113" s="420"/>
      <c r="TZY113" s="420"/>
      <c r="TZZ113" s="420"/>
      <c r="UAA113" s="420"/>
      <c r="UAB113" s="420"/>
      <c r="UAC113" s="420"/>
      <c r="UAD113" s="420"/>
      <c r="UAE113" s="420"/>
      <c r="UAF113" s="420"/>
      <c r="UAG113" s="420"/>
      <c r="UAH113" s="420"/>
      <c r="UAI113" s="420"/>
      <c r="UAJ113" s="420"/>
      <c r="UAK113" s="420"/>
      <c r="UAL113" s="420"/>
      <c r="UAM113" s="420"/>
      <c r="UAN113" s="420"/>
      <c r="UAO113" s="420"/>
      <c r="UAP113" s="420"/>
      <c r="UAQ113" s="420"/>
      <c r="UAR113" s="420"/>
      <c r="UAS113" s="420"/>
      <c r="UAT113" s="420"/>
      <c r="UAU113" s="420"/>
      <c r="UAV113" s="420"/>
      <c r="UAW113" s="420"/>
      <c r="UAX113" s="420"/>
      <c r="UAY113" s="420"/>
      <c r="UAZ113" s="420"/>
      <c r="UBA113" s="420"/>
      <c r="UBB113" s="420"/>
      <c r="UBC113" s="420"/>
      <c r="UBD113" s="420"/>
      <c r="UBE113" s="420"/>
      <c r="UBF113" s="420"/>
      <c r="UBG113" s="420"/>
      <c r="UBH113" s="420"/>
      <c r="UBI113" s="420"/>
      <c r="UBJ113" s="420"/>
      <c r="UBK113" s="420"/>
      <c r="UBL113" s="420"/>
      <c r="UBM113" s="420"/>
      <c r="UBN113" s="420"/>
      <c r="UBO113" s="420"/>
      <c r="UBP113" s="420"/>
      <c r="UBQ113" s="420"/>
      <c r="UBR113" s="420"/>
      <c r="UBS113" s="420"/>
      <c r="UBT113" s="420"/>
      <c r="UBU113" s="420"/>
      <c r="UBV113" s="420"/>
      <c r="UBW113" s="420"/>
      <c r="UBX113" s="420"/>
      <c r="UBY113" s="420"/>
      <c r="UBZ113" s="420"/>
      <c r="UCA113" s="420"/>
      <c r="UCB113" s="420"/>
      <c r="UCC113" s="420"/>
      <c r="UCD113" s="420"/>
      <c r="UCE113" s="420"/>
      <c r="UCF113" s="420"/>
      <c r="UCG113" s="420"/>
      <c r="UCH113" s="420"/>
      <c r="UCI113" s="420"/>
      <c r="UCJ113" s="420"/>
      <c r="UCK113" s="420"/>
      <c r="UCL113" s="420"/>
      <c r="UCM113" s="420"/>
      <c r="UCN113" s="420"/>
      <c r="UCO113" s="420"/>
      <c r="UCP113" s="420"/>
      <c r="UCQ113" s="420"/>
      <c r="UCR113" s="420"/>
      <c r="UCS113" s="420"/>
      <c r="UCT113" s="420"/>
      <c r="UCU113" s="420"/>
      <c r="UCV113" s="420"/>
      <c r="UCW113" s="420"/>
      <c r="UCX113" s="420"/>
      <c r="UCY113" s="420"/>
      <c r="UCZ113" s="420"/>
      <c r="UDA113" s="420"/>
      <c r="UDB113" s="420"/>
      <c r="UDC113" s="420"/>
      <c r="UDD113" s="420"/>
      <c r="UDE113" s="420"/>
      <c r="UDF113" s="420"/>
      <c r="UDG113" s="420"/>
      <c r="UDH113" s="420"/>
      <c r="UDI113" s="420"/>
      <c r="UDJ113" s="420"/>
      <c r="UDK113" s="420"/>
      <c r="UDL113" s="420"/>
      <c r="UDM113" s="420"/>
      <c r="UDN113" s="420"/>
      <c r="UDO113" s="420"/>
      <c r="UDP113" s="420"/>
      <c r="UDQ113" s="420"/>
      <c r="UDR113" s="420"/>
      <c r="UDS113" s="420"/>
      <c r="UDT113" s="420"/>
      <c r="UDU113" s="420"/>
      <c r="UDV113" s="420"/>
      <c r="UDW113" s="420"/>
      <c r="UDX113" s="420"/>
      <c r="UDY113" s="420"/>
      <c r="UDZ113" s="420"/>
      <c r="UEA113" s="420"/>
      <c r="UEB113" s="420"/>
      <c r="UEC113" s="420"/>
      <c r="UED113" s="420"/>
      <c r="UEE113" s="420"/>
      <c r="UEF113" s="420"/>
      <c r="UEG113" s="420"/>
      <c r="UEH113" s="420"/>
      <c r="UEI113" s="420"/>
      <c r="UEJ113" s="420"/>
      <c r="UEK113" s="420"/>
      <c r="UEL113" s="420"/>
      <c r="UEM113" s="420"/>
      <c r="UEN113" s="420"/>
      <c r="UEO113" s="420"/>
      <c r="UEP113" s="420"/>
      <c r="UEQ113" s="420"/>
      <c r="UER113" s="420"/>
      <c r="UES113" s="420"/>
      <c r="UET113" s="420"/>
      <c r="UEU113" s="420"/>
      <c r="UEV113" s="420"/>
      <c r="UEW113" s="420"/>
      <c r="UEX113" s="420"/>
      <c r="UEY113" s="420"/>
      <c r="UEZ113" s="420"/>
      <c r="UFA113" s="420"/>
      <c r="UFB113" s="420"/>
      <c r="UFC113" s="420"/>
      <c r="UFD113" s="420"/>
      <c r="UFE113" s="420"/>
      <c r="UFF113" s="420"/>
      <c r="UFG113" s="420"/>
      <c r="UFH113" s="420"/>
      <c r="UFI113" s="420"/>
      <c r="UFJ113" s="420"/>
      <c r="UFK113" s="420"/>
      <c r="UFL113" s="420"/>
      <c r="UFM113" s="420"/>
      <c r="UFN113" s="420"/>
      <c r="UFO113" s="420"/>
      <c r="UFP113" s="420"/>
      <c r="UFQ113" s="420"/>
      <c r="UFR113" s="420"/>
      <c r="UFS113" s="420"/>
      <c r="UFT113" s="420"/>
      <c r="UFU113" s="420"/>
      <c r="UFV113" s="420"/>
      <c r="UFW113" s="420"/>
      <c r="UFX113" s="420"/>
      <c r="UFY113" s="420"/>
      <c r="UFZ113" s="420"/>
      <c r="UGA113" s="420"/>
      <c r="UGB113" s="420"/>
      <c r="UGC113" s="420"/>
      <c r="UGD113" s="420"/>
      <c r="UGE113" s="420"/>
      <c r="UGF113" s="420"/>
      <c r="UGG113" s="420"/>
      <c r="UGH113" s="420"/>
      <c r="UGI113" s="420"/>
      <c r="UGJ113" s="420"/>
      <c r="UGK113" s="420"/>
      <c r="UGL113" s="420"/>
      <c r="UGM113" s="420"/>
      <c r="UGN113" s="420"/>
      <c r="UGO113" s="420"/>
      <c r="UGP113" s="420"/>
      <c r="UGQ113" s="420"/>
      <c r="UGR113" s="420"/>
      <c r="UGS113" s="420"/>
      <c r="UGT113" s="420"/>
      <c r="UGU113" s="420"/>
      <c r="UGV113" s="420"/>
      <c r="UGW113" s="420"/>
      <c r="UGX113" s="420"/>
      <c r="UGY113" s="420"/>
      <c r="UGZ113" s="420"/>
      <c r="UHA113" s="420"/>
      <c r="UHB113" s="420"/>
      <c r="UHC113" s="420"/>
      <c r="UHD113" s="420"/>
      <c r="UHE113" s="420"/>
      <c r="UHF113" s="420"/>
      <c r="UHG113" s="420"/>
      <c r="UHH113" s="420"/>
      <c r="UHI113" s="420"/>
      <c r="UHJ113" s="420"/>
      <c r="UHK113" s="420"/>
      <c r="UHL113" s="420"/>
      <c r="UHM113" s="420"/>
      <c r="UHN113" s="420"/>
      <c r="UHO113" s="420"/>
      <c r="UHP113" s="420"/>
      <c r="UHQ113" s="420"/>
      <c r="UHR113" s="420"/>
      <c r="UHS113" s="420"/>
      <c r="UHT113" s="420"/>
      <c r="UHU113" s="420"/>
      <c r="UHV113" s="420"/>
      <c r="UHW113" s="420"/>
      <c r="UHX113" s="420"/>
      <c r="UHY113" s="420"/>
      <c r="UHZ113" s="420"/>
      <c r="UIA113" s="420"/>
      <c r="UIB113" s="420"/>
      <c r="UIC113" s="420"/>
      <c r="UID113" s="420"/>
      <c r="UIE113" s="420"/>
      <c r="UIF113" s="420"/>
      <c r="UIG113" s="420"/>
      <c r="UIH113" s="420"/>
      <c r="UII113" s="420"/>
      <c r="UIJ113" s="420"/>
      <c r="UIK113" s="420"/>
      <c r="UIL113" s="420"/>
      <c r="UIM113" s="420"/>
      <c r="UIN113" s="420"/>
      <c r="UIO113" s="420"/>
      <c r="UIP113" s="420"/>
      <c r="UIQ113" s="420"/>
      <c r="UIR113" s="420"/>
      <c r="UIS113" s="420"/>
      <c r="UIT113" s="420"/>
      <c r="UIU113" s="420"/>
      <c r="UIV113" s="420"/>
      <c r="UIW113" s="420"/>
      <c r="UIX113" s="420"/>
      <c r="UIY113" s="420"/>
      <c r="UIZ113" s="420"/>
      <c r="UJA113" s="420"/>
      <c r="UJB113" s="420"/>
      <c r="UJC113" s="420"/>
      <c r="UJD113" s="420"/>
      <c r="UJE113" s="420"/>
      <c r="UJF113" s="420"/>
      <c r="UJG113" s="420"/>
      <c r="UJH113" s="420"/>
      <c r="UJI113" s="420"/>
      <c r="UJJ113" s="420"/>
      <c r="UJK113" s="420"/>
      <c r="UJL113" s="420"/>
      <c r="UJM113" s="420"/>
      <c r="UJN113" s="420"/>
      <c r="UJO113" s="420"/>
      <c r="UJP113" s="420"/>
      <c r="UJQ113" s="420"/>
      <c r="UJR113" s="420"/>
      <c r="UJS113" s="420"/>
      <c r="UJT113" s="420"/>
      <c r="UJU113" s="420"/>
      <c r="UJV113" s="420"/>
      <c r="UJW113" s="420"/>
      <c r="UJX113" s="420"/>
      <c r="UJY113" s="420"/>
      <c r="UJZ113" s="420"/>
      <c r="UKA113" s="420"/>
      <c r="UKB113" s="420"/>
      <c r="UKC113" s="420"/>
      <c r="UKD113" s="420"/>
      <c r="UKE113" s="420"/>
      <c r="UKF113" s="420"/>
      <c r="UKG113" s="420"/>
      <c r="UKH113" s="420"/>
      <c r="UKI113" s="420"/>
      <c r="UKJ113" s="420"/>
      <c r="UKK113" s="420"/>
      <c r="UKL113" s="420"/>
      <c r="UKM113" s="420"/>
      <c r="UKN113" s="420"/>
      <c r="UKO113" s="420"/>
      <c r="UKP113" s="420"/>
      <c r="UKQ113" s="420"/>
      <c r="UKR113" s="420"/>
      <c r="UKS113" s="420"/>
      <c r="UKT113" s="420"/>
      <c r="UKU113" s="420"/>
      <c r="UKV113" s="420"/>
      <c r="UKW113" s="420"/>
      <c r="UKX113" s="420"/>
      <c r="UKY113" s="420"/>
      <c r="UKZ113" s="420"/>
      <c r="ULA113" s="420"/>
      <c r="ULB113" s="420"/>
      <c r="ULC113" s="420"/>
      <c r="ULD113" s="420"/>
      <c r="ULE113" s="420"/>
      <c r="ULF113" s="420"/>
      <c r="ULG113" s="420"/>
      <c r="ULH113" s="420"/>
      <c r="ULI113" s="420"/>
      <c r="ULJ113" s="420"/>
      <c r="ULK113" s="420"/>
      <c r="ULL113" s="420"/>
      <c r="ULM113" s="420"/>
      <c r="ULN113" s="420"/>
      <c r="ULO113" s="420"/>
      <c r="ULP113" s="420"/>
      <c r="ULQ113" s="420"/>
      <c r="ULR113" s="420"/>
      <c r="ULS113" s="420"/>
      <c r="ULT113" s="420"/>
      <c r="ULU113" s="420"/>
      <c r="ULV113" s="420"/>
      <c r="ULW113" s="420"/>
      <c r="ULX113" s="420"/>
      <c r="ULY113" s="420"/>
      <c r="ULZ113" s="420"/>
      <c r="UMA113" s="420"/>
      <c r="UMB113" s="420"/>
      <c r="UMC113" s="420"/>
      <c r="UMD113" s="420"/>
      <c r="UME113" s="420"/>
      <c r="UMF113" s="420"/>
      <c r="UMG113" s="420"/>
      <c r="UMH113" s="420"/>
      <c r="UMI113" s="420"/>
      <c r="UMJ113" s="420"/>
      <c r="UMK113" s="420"/>
      <c r="UML113" s="420"/>
      <c r="UMM113" s="420"/>
      <c r="UMN113" s="420"/>
      <c r="UMO113" s="420"/>
      <c r="UMP113" s="420"/>
      <c r="UMQ113" s="420"/>
      <c r="UMR113" s="420"/>
      <c r="UMS113" s="420"/>
      <c r="UMT113" s="420"/>
      <c r="UMU113" s="420"/>
      <c r="UMV113" s="420"/>
      <c r="UMW113" s="420"/>
      <c r="UMX113" s="420"/>
      <c r="UMY113" s="420"/>
      <c r="UMZ113" s="420"/>
      <c r="UNA113" s="420"/>
      <c r="UNB113" s="420"/>
      <c r="UNC113" s="420"/>
      <c r="UND113" s="420"/>
      <c r="UNE113" s="420"/>
      <c r="UNF113" s="420"/>
      <c r="UNG113" s="420"/>
      <c r="UNH113" s="420"/>
      <c r="UNI113" s="420"/>
      <c r="UNJ113" s="420"/>
      <c r="UNK113" s="420"/>
      <c r="UNL113" s="420"/>
      <c r="UNM113" s="420"/>
      <c r="UNN113" s="420"/>
      <c r="UNO113" s="420"/>
      <c r="UNP113" s="420"/>
      <c r="UNQ113" s="420"/>
      <c r="UNR113" s="420"/>
      <c r="UNS113" s="420"/>
      <c r="UNT113" s="420"/>
      <c r="UNU113" s="420"/>
      <c r="UNV113" s="420"/>
      <c r="UNW113" s="420"/>
      <c r="UNX113" s="420"/>
      <c r="UNY113" s="420"/>
      <c r="UNZ113" s="420"/>
      <c r="UOA113" s="420"/>
      <c r="UOB113" s="420"/>
      <c r="UOC113" s="420"/>
      <c r="UOD113" s="420"/>
      <c r="UOE113" s="420"/>
      <c r="UOF113" s="420"/>
      <c r="UOG113" s="420"/>
      <c r="UOH113" s="420"/>
      <c r="UOI113" s="420"/>
      <c r="UOJ113" s="420"/>
      <c r="UOK113" s="420"/>
      <c r="UOL113" s="420"/>
      <c r="UOM113" s="420"/>
      <c r="UON113" s="420"/>
      <c r="UOO113" s="420"/>
      <c r="UOP113" s="420"/>
      <c r="UOQ113" s="420"/>
      <c r="UOR113" s="420"/>
      <c r="UOS113" s="420"/>
      <c r="UOT113" s="420"/>
      <c r="UOU113" s="420"/>
      <c r="UOV113" s="420"/>
      <c r="UOW113" s="420"/>
      <c r="UOX113" s="420"/>
      <c r="UOY113" s="420"/>
      <c r="UOZ113" s="420"/>
      <c r="UPA113" s="420"/>
      <c r="UPB113" s="420"/>
      <c r="UPC113" s="420"/>
      <c r="UPD113" s="420"/>
      <c r="UPE113" s="420"/>
      <c r="UPF113" s="420"/>
      <c r="UPG113" s="420"/>
      <c r="UPH113" s="420"/>
      <c r="UPI113" s="420"/>
      <c r="UPJ113" s="420"/>
      <c r="UPK113" s="420"/>
      <c r="UPL113" s="420"/>
      <c r="UPM113" s="420"/>
      <c r="UPN113" s="420"/>
      <c r="UPO113" s="420"/>
      <c r="UPP113" s="420"/>
      <c r="UPQ113" s="420"/>
      <c r="UPR113" s="420"/>
      <c r="UPS113" s="420"/>
      <c r="UPT113" s="420"/>
      <c r="UPU113" s="420"/>
      <c r="UPV113" s="420"/>
      <c r="UPW113" s="420"/>
      <c r="UPX113" s="420"/>
      <c r="UPY113" s="420"/>
      <c r="UPZ113" s="420"/>
      <c r="UQA113" s="420"/>
      <c r="UQB113" s="420"/>
      <c r="UQC113" s="420"/>
      <c r="UQD113" s="420"/>
      <c r="UQE113" s="420"/>
      <c r="UQF113" s="420"/>
      <c r="UQG113" s="420"/>
      <c r="UQH113" s="420"/>
      <c r="UQI113" s="420"/>
      <c r="UQJ113" s="420"/>
      <c r="UQK113" s="420"/>
      <c r="UQL113" s="420"/>
      <c r="UQM113" s="420"/>
      <c r="UQN113" s="420"/>
      <c r="UQO113" s="420"/>
      <c r="UQP113" s="420"/>
      <c r="UQQ113" s="420"/>
      <c r="UQR113" s="420"/>
      <c r="UQS113" s="420"/>
      <c r="UQT113" s="420"/>
      <c r="UQU113" s="420"/>
      <c r="UQV113" s="420"/>
      <c r="UQW113" s="420"/>
      <c r="UQX113" s="420"/>
      <c r="UQY113" s="420"/>
      <c r="UQZ113" s="420"/>
      <c r="URA113" s="420"/>
      <c r="URB113" s="420"/>
      <c r="URC113" s="420"/>
      <c r="URD113" s="420"/>
      <c r="URE113" s="420"/>
      <c r="URF113" s="420"/>
      <c r="URG113" s="420"/>
      <c r="URH113" s="420"/>
      <c r="URI113" s="420"/>
      <c r="URJ113" s="420"/>
      <c r="URK113" s="420"/>
      <c r="URL113" s="420"/>
      <c r="URM113" s="420"/>
      <c r="URN113" s="420"/>
      <c r="URO113" s="420"/>
      <c r="URP113" s="420"/>
      <c r="URQ113" s="420"/>
      <c r="URR113" s="420"/>
      <c r="URS113" s="420"/>
      <c r="URT113" s="420"/>
      <c r="URU113" s="420"/>
      <c r="URV113" s="420"/>
      <c r="URW113" s="420"/>
      <c r="URX113" s="420"/>
      <c r="URY113" s="420"/>
      <c r="URZ113" s="420"/>
      <c r="USA113" s="420"/>
      <c r="USB113" s="420"/>
      <c r="USC113" s="420"/>
      <c r="USD113" s="420"/>
      <c r="USE113" s="420"/>
      <c r="USF113" s="420"/>
      <c r="USG113" s="420"/>
      <c r="USH113" s="420"/>
      <c r="USI113" s="420"/>
      <c r="USJ113" s="420"/>
      <c r="USK113" s="420"/>
      <c r="USL113" s="420"/>
      <c r="USM113" s="420"/>
      <c r="USN113" s="420"/>
      <c r="USO113" s="420"/>
      <c r="USP113" s="420"/>
      <c r="USQ113" s="420"/>
      <c r="USR113" s="420"/>
      <c r="USS113" s="420"/>
      <c r="UST113" s="420"/>
      <c r="USU113" s="420"/>
      <c r="USV113" s="420"/>
      <c r="USW113" s="420"/>
      <c r="USX113" s="420"/>
      <c r="USY113" s="420"/>
      <c r="USZ113" s="420"/>
      <c r="UTA113" s="420"/>
      <c r="UTB113" s="420"/>
      <c r="UTC113" s="420"/>
      <c r="UTD113" s="420"/>
      <c r="UTE113" s="420"/>
      <c r="UTF113" s="420"/>
      <c r="UTG113" s="420"/>
      <c r="UTH113" s="420"/>
      <c r="UTI113" s="420"/>
      <c r="UTJ113" s="420"/>
      <c r="UTK113" s="420"/>
      <c r="UTL113" s="420"/>
      <c r="UTM113" s="420"/>
      <c r="UTN113" s="420"/>
      <c r="UTO113" s="420"/>
      <c r="UTP113" s="420"/>
      <c r="UTQ113" s="420"/>
      <c r="UTR113" s="420"/>
      <c r="UTS113" s="420"/>
      <c r="UTT113" s="420"/>
      <c r="UTU113" s="420"/>
      <c r="UTV113" s="420"/>
      <c r="UTW113" s="420"/>
      <c r="UTX113" s="420"/>
      <c r="UTY113" s="420"/>
      <c r="UTZ113" s="420"/>
      <c r="UUA113" s="420"/>
      <c r="UUB113" s="420"/>
      <c r="UUC113" s="420"/>
      <c r="UUD113" s="420"/>
      <c r="UUE113" s="420"/>
      <c r="UUF113" s="420"/>
      <c r="UUG113" s="420"/>
      <c r="UUH113" s="420"/>
      <c r="UUI113" s="420"/>
      <c r="UUJ113" s="420"/>
      <c r="UUK113" s="420"/>
      <c r="UUL113" s="420"/>
      <c r="UUM113" s="420"/>
      <c r="UUN113" s="420"/>
      <c r="UUO113" s="420"/>
      <c r="UUP113" s="420"/>
      <c r="UUQ113" s="420"/>
      <c r="UUR113" s="420"/>
      <c r="UUS113" s="420"/>
      <c r="UUT113" s="420"/>
      <c r="UUU113" s="420"/>
      <c r="UUV113" s="420"/>
      <c r="UUW113" s="420"/>
      <c r="UUX113" s="420"/>
      <c r="UUY113" s="420"/>
      <c r="UUZ113" s="420"/>
      <c r="UVA113" s="420"/>
      <c r="UVB113" s="420"/>
      <c r="UVC113" s="420"/>
      <c r="UVD113" s="420"/>
      <c r="UVE113" s="420"/>
      <c r="UVF113" s="420"/>
      <c r="UVG113" s="420"/>
      <c r="UVH113" s="420"/>
      <c r="UVI113" s="420"/>
      <c r="UVJ113" s="420"/>
      <c r="UVK113" s="420"/>
      <c r="UVL113" s="420"/>
      <c r="UVM113" s="420"/>
      <c r="UVN113" s="420"/>
      <c r="UVO113" s="420"/>
      <c r="UVP113" s="420"/>
      <c r="UVQ113" s="420"/>
      <c r="UVR113" s="420"/>
      <c r="UVS113" s="420"/>
      <c r="UVT113" s="420"/>
      <c r="UVU113" s="420"/>
      <c r="UVV113" s="420"/>
      <c r="UVW113" s="420"/>
      <c r="UVX113" s="420"/>
      <c r="UVY113" s="420"/>
      <c r="UVZ113" s="420"/>
      <c r="UWA113" s="420"/>
      <c r="UWB113" s="420"/>
      <c r="UWC113" s="420"/>
      <c r="UWD113" s="420"/>
      <c r="UWE113" s="420"/>
      <c r="UWF113" s="420"/>
      <c r="UWG113" s="420"/>
      <c r="UWH113" s="420"/>
      <c r="UWI113" s="420"/>
      <c r="UWJ113" s="420"/>
      <c r="UWK113" s="420"/>
      <c r="UWL113" s="420"/>
      <c r="UWM113" s="420"/>
      <c r="UWN113" s="420"/>
      <c r="UWO113" s="420"/>
      <c r="UWP113" s="420"/>
      <c r="UWQ113" s="420"/>
      <c r="UWR113" s="420"/>
      <c r="UWS113" s="420"/>
      <c r="UWT113" s="420"/>
      <c r="UWU113" s="420"/>
      <c r="UWV113" s="420"/>
      <c r="UWW113" s="420"/>
      <c r="UWX113" s="420"/>
      <c r="UWY113" s="420"/>
      <c r="UWZ113" s="420"/>
      <c r="UXA113" s="420"/>
      <c r="UXB113" s="420"/>
      <c r="UXC113" s="420"/>
      <c r="UXD113" s="420"/>
      <c r="UXE113" s="420"/>
      <c r="UXF113" s="420"/>
      <c r="UXG113" s="420"/>
      <c r="UXH113" s="420"/>
      <c r="UXI113" s="420"/>
      <c r="UXJ113" s="420"/>
      <c r="UXK113" s="420"/>
      <c r="UXL113" s="420"/>
      <c r="UXM113" s="420"/>
      <c r="UXN113" s="420"/>
      <c r="UXO113" s="420"/>
      <c r="UXP113" s="420"/>
      <c r="UXQ113" s="420"/>
      <c r="UXR113" s="420"/>
      <c r="UXS113" s="420"/>
      <c r="UXT113" s="420"/>
      <c r="UXU113" s="420"/>
      <c r="UXV113" s="420"/>
      <c r="UXW113" s="420"/>
      <c r="UXX113" s="420"/>
      <c r="UXY113" s="420"/>
      <c r="UXZ113" s="420"/>
      <c r="UYA113" s="420"/>
      <c r="UYB113" s="420"/>
      <c r="UYC113" s="420"/>
      <c r="UYD113" s="420"/>
      <c r="UYE113" s="420"/>
      <c r="UYF113" s="420"/>
      <c r="UYG113" s="420"/>
      <c r="UYH113" s="420"/>
      <c r="UYI113" s="420"/>
      <c r="UYJ113" s="420"/>
      <c r="UYK113" s="420"/>
      <c r="UYL113" s="420"/>
      <c r="UYM113" s="420"/>
      <c r="UYN113" s="420"/>
      <c r="UYO113" s="420"/>
      <c r="UYP113" s="420"/>
      <c r="UYQ113" s="420"/>
      <c r="UYR113" s="420"/>
      <c r="UYS113" s="420"/>
      <c r="UYT113" s="420"/>
      <c r="UYU113" s="420"/>
      <c r="UYV113" s="420"/>
      <c r="UYW113" s="420"/>
      <c r="UYX113" s="420"/>
      <c r="UYY113" s="420"/>
      <c r="UYZ113" s="420"/>
      <c r="UZA113" s="420"/>
      <c r="UZB113" s="420"/>
      <c r="UZC113" s="420"/>
      <c r="UZD113" s="420"/>
      <c r="UZE113" s="420"/>
      <c r="UZF113" s="420"/>
      <c r="UZG113" s="420"/>
      <c r="UZH113" s="420"/>
      <c r="UZI113" s="420"/>
      <c r="UZJ113" s="420"/>
      <c r="UZK113" s="420"/>
      <c r="UZL113" s="420"/>
      <c r="UZM113" s="420"/>
      <c r="UZN113" s="420"/>
      <c r="UZO113" s="420"/>
      <c r="UZP113" s="420"/>
      <c r="UZQ113" s="420"/>
      <c r="UZR113" s="420"/>
      <c r="UZS113" s="420"/>
      <c r="UZT113" s="420"/>
      <c r="UZU113" s="420"/>
      <c r="UZV113" s="420"/>
      <c r="UZW113" s="420"/>
      <c r="UZX113" s="420"/>
      <c r="UZY113" s="420"/>
      <c r="UZZ113" s="420"/>
      <c r="VAA113" s="420"/>
      <c r="VAB113" s="420"/>
      <c r="VAC113" s="420"/>
      <c r="VAD113" s="420"/>
      <c r="VAE113" s="420"/>
      <c r="VAF113" s="420"/>
      <c r="VAG113" s="420"/>
      <c r="VAH113" s="420"/>
      <c r="VAI113" s="420"/>
      <c r="VAJ113" s="420"/>
      <c r="VAK113" s="420"/>
      <c r="VAL113" s="420"/>
      <c r="VAM113" s="420"/>
      <c r="VAN113" s="420"/>
      <c r="VAO113" s="420"/>
      <c r="VAP113" s="420"/>
      <c r="VAQ113" s="420"/>
      <c r="VAR113" s="420"/>
      <c r="VAS113" s="420"/>
      <c r="VAT113" s="420"/>
      <c r="VAU113" s="420"/>
      <c r="VAV113" s="420"/>
      <c r="VAW113" s="420"/>
      <c r="VAX113" s="420"/>
      <c r="VAY113" s="420"/>
      <c r="VAZ113" s="420"/>
      <c r="VBA113" s="420"/>
      <c r="VBB113" s="420"/>
      <c r="VBC113" s="420"/>
      <c r="VBD113" s="420"/>
      <c r="VBE113" s="420"/>
      <c r="VBF113" s="420"/>
      <c r="VBG113" s="420"/>
      <c r="VBH113" s="420"/>
      <c r="VBI113" s="420"/>
      <c r="VBJ113" s="420"/>
      <c r="VBK113" s="420"/>
      <c r="VBL113" s="420"/>
      <c r="VBM113" s="420"/>
      <c r="VBN113" s="420"/>
      <c r="VBO113" s="420"/>
      <c r="VBP113" s="420"/>
      <c r="VBQ113" s="420"/>
      <c r="VBR113" s="420"/>
      <c r="VBS113" s="420"/>
      <c r="VBT113" s="420"/>
      <c r="VBU113" s="420"/>
      <c r="VBV113" s="420"/>
      <c r="VBW113" s="420"/>
      <c r="VBX113" s="420"/>
      <c r="VBY113" s="420"/>
      <c r="VBZ113" s="420"/>
      <c r="VCA113" s="420"/>
      <c r="VCB113" s="420"/>
      <c r="VCC113" s="420"/>
      <c r="VCD113" s="420"/>
      <c r="VCE113" s="420"/>
      <c r="VCF113" s="420"/>
      <c r="VCG113" s="420"/>
      <c r="VCH113" s="420"/>
      <c r="VCI113" s="420"/>
      <c r="VCJ113" s="420"/>
      <c r="VCK113" s="420"/>
      <c r="VCL113" s="420"/>
      <c r="VCM113" s="420"/>
      <c r="VCN113" s="420"/>
      <c r="VCO113" s="420"/>
      <c r="VCP113" s="420"/>
      <c r="VCQ113" s="420"/>
      <c r="VCR113" s="420"/>
      <c r="VCS113" s="420"/>
      <c r="VCT113" s="420"/>
      <c r="VCU113" s="420"/>
      <c r="VCV113" s="420"/>
      <c r="VCW113" s="420"/>
      <c r="VCX113" s="420"/>
      <c r="VCY113" s="420"/>
      <c r="VCZ113" s="420"/>
      <c r="VDA113" s="420"/>
      <c r="VDB113" s="420"/>
      <c r="VDC113" s="420"/>
      <c r="VDD113" s="420"/>
      <c r="VDE113" s="420"/>
      <c r="VDF113" s="420"/>
      <c r="VDG113" s="420"/>
      <c r="VDH113" s="420"/>
      <c r="VDI113" s="420"/>
      <c r="VDJ113" s="420"/>
      <c r="VDK113" s="420"/>
      <c r="VDL113" s="420"/>
      <c r="VDM113" s="420"/>
      <c r="VDN113" s="420"/>
      <c r="VDO113" s="420"/>
      <c r="VDP113" s="420"/>
      <c r="VDQ113" s="420"/>
      <c r="VDR113" s="420"/>
      <c r="VDS113" s="420"/>
      <c r="VDT113" s="420"/>
      <c r="VDU113" s="420"/>
      <c r="VDV113" s="420"/>
      <c r="VDW113" s="420"/>
      <c r="VDX113" s="420"/>
      <c r="VDY113" s="420"/>
      <c r="VDZ113" s="420"/>
      <c r="VEA113" s="420"/>
      <c r="VEB113" s="420"/>
      <c r="VEC113" s="420"/>
      <c r="VED113" s="420"/>
      <c r="VEE113" s="420"/>
      <c r="VEF113" s="420"/>
      <c r="VEG113" s="420"/>
      <c r="VEH113" s="420"/>
      <c r="VEI113" s="420"/>
      <c r="VEJ113" s="420"/>
      <c r="VEK113" s="420"/>
      <c r="VEL113" s="420"/>
      <c r="VEM113" s="420"/>
      <c r="VEN113" s="420"/>
      <c r="VEO113" s="420"/>
      <c r="VEP113" s="420"/>
      <c r="VEQ113" s="420"/>
      <c r="VER113" s="420"/>
      <c r="VES113" s="420"/>
      <c r="VET113" s="420"/>
      <c r="VEU113" s="420"/>
      <c r="VEV113" s="420"/>
      <c r="VEW113" s="420"/>
      <c r="VEX113" s="420"/>
      <c r="VEY113" s="420"/>
      <c r="VEZ113" s="420"/>
      <c r="VFA113" s="420"/>
      <c r="VFB113" s="420"/>
      <c r="VFC113" s="420"/>
      <c r="VFD113" s="420"/>
      <c r="VFE113" s="420"/>
      <c r="VFF113" s="420"/>
      <c r="VFG113" s="420"/>
      <c r="VFH113" s="420"/>
      <c r="VFI113" s="420"/>
      <c r="VFJ113" s="420"/>
      <c r="VFK113" s="420"/>
      <c r="VFL113" s="420"/>
      <c r="VFM113" s="420"/>
      <c r="VFN113" s="420"/>
      <c r="VFO113" s="420"/>
      <c r="VFP113" s="420"/>
      <c r="VFQ113" s="420"/>
      <c r="VFR113" s="420"/>
      <c r="VFS113" s="420"/>
      <c r="VFT113" s="420"/>
      <c r="VFU113" s="420"/>
      <c r="VFV113" s="420"/>
      <c r="VFW113" s="420"/>
      <c r="VFX113" s="420"/>
      <c r="VFY113" s="420"/>
      <c r="VFZ113" s="420"/>
      <c r="VGA113" s="420"/>
      <c r="VGB113" s="420"/>
      <c r="VGC113" s="420"/>
      <c r="VGD113" s="420"/>
      <c r="VGE113" s="420"/>
      <c r="VGF113" s="420"/>
      <c r="VGG113" s="420"/>
      <c r="VGH113" s="420"/>
      <c r="VGI113" s="420"/>
      <c r="VGJ113" s="420"/>
      <c r="VGK113" s="420"/>
      <c r="VGL113" s="420"/>
      <c r="VGM113" s="420"/>
      <c r="VGN113" s="420"/>
      <c r="VGO113" s="420"/>
      <c r="VGP113" s="420"/>
      <c r="VGQ113" s="420"/>
      <c r="VGR113" s="420"/>
      <c r="VGS113" s="420"/>
      <c r="VGT113" s="420"/>
      <c r="VGU113" s="420"/>
      <c r="VGV113" s="420"/>
      <c r="VGW113" s="420"/>
      <c r="VGX113" s="420"/>
      <c r="VGY113" s="420"/>
      <c r="VGZ113" s="420"/>
      <c r="VHA113" s="420"/>
      <c r="VHB113" s="420"/>
      <c r="VHC113" s="420"/>
      <c r="VHD113" s="420"/>
      <c r="VHE113" s="420"/>
      <c r="VHF113" s="420"/>
      <c r="VHG113" s="420"/>
      <c r="VHH113" s="420"/>
      <c r="VHI113" s="420"/>
      <c r="VHJ113" s="420"/>
      <c r="VHK113" s="420"/>
      <c r="VHL113" s="420"/>
      <c r="VHM113" s="420"/>
      <c r="VHN113" s="420"/>
      <c r="VHO113" s="420"/>
      <c r="VHP113" s="420"/>
      <c r="VHQ113" s="420"/>
      <c r="VHR113" s="420"/>
      <c r="VHS113" s="420"/>
      <c r="VHT113" s="420"/>
      <c r="VHU113" s="420"/>
      <c r="VHV113" s="420"/>
      <c r="VHW113" s="420"/>
      <c r="VHX113" s="420"/>
      <c r="VHY113" s="420"/>
      <c r="VHZ113" s="420"/>
      <c r="VIA113" s="420"/>
      <c r="VIB113" s="420"/>
      <c r="VIC113" s="420"/>
      <c r="VID113" s="420"/>
      <c r="VIE113" s="420"/>
      <c r="VIF113" s="420"/>
      <c r="VIG113" s="420"/>
      <c r="VIH113" s="420"/>
      <c r="VII113" s="420"/>
      <c r="VIJ113" s="420"/>
      <c r="VIK113" s="420"/>
      <c r="VIL113" s="420"/>
      <c r="VIM113" s="420"/>
      <c r="VIN113" s="420"/>
      <c r="VIO113" s="420"/>
      <c r="VIP113" s="420"/>
      <c r="VIQ113" s="420"/>
      <c r="VIR113" s="420"/>
      <c r="VIS113" s="420"/>
      <c r="VIT113" s="420"/>
      <c r="VIU113" s="420"/>
      <c r="VIV113" s="420"/>
      <c r="VIW113" s="420"/>
      <c r="VIX113" s="420"/>
      <c r="VIY113" s="420"/>
      <c r="VIZ113" s="420"/>
      <c r="VJA113" s="420"/>
      <c r="VJB113" s="420"/>
      <c r="VJC113" s="420"/>
      <c r="VJD113" s="420"/>
      <c r="VJE113" s="420"/>
      <c r="VJF113" s="420"/>
      <c r="VJG113" s="420"/>
      <c r="VJH113" s="420"/>
      <c r="VJI113" s="420"/>
      <c r="VJJ113" s="420"/>
      <c r="VJK113" s="420"/>
      <c r="VJL113" s="420"/>
      <c r="VJM113" s="420"/>
      <c r="VJN113" s="420"/>
      <c r="VJO113" s="420"/>
      <c r="VJP113" s="420"/>
      <c r="VJQ113" s="420"/>
      <c r="VJR113" s="420"/>
      <c r="VJS113" s="420"/>
      <c r="VJT113" s="420"/>
      <c r="VJU113" s="420"/>
      <c r="VJV113" s="420"/>
      <c r="VJW113" s="420"/>
      <c r="VJX113" s="420"/>
      <c r="VJY113" s="420"/>
      <c r="VJZ113" s="420"/>
      <c r="VKA113" s="420"/>
      <c r="VKB113" s="420"/>
      <c r="VKC113" s="420"/>
      <c r="VKD113" s="420"/>
      <c r="VKE113" s="420"/>
      <c r="VKF113" s="420"/>
      <c r="VKG113" s="420"/>
      <c r="VKH113" s="420"/>
      <c r="VKI113" s="420"/>
      <c r="VKJ113" s="420"/>
      <c r="VKK113" s="420"/>
      <c r="VKL113" s="420"/>
      <c r="VKM113" s="420"/>
      <c r="VKN113" s="420"/>
      <c r="VKO113" s="420"/>
      <c r="VKP113" s="420"/>
      <c r="VKQ113" s="420"/>
      <c r="VKR113" s="420"/>
      <c r="VKS113" s="420"/>
      <c r="VKT113" s="420"/>
      <c r="VKU113" s="420"/>
      <c r="VKV113" s="420"/>
      <c r="VKW113" s="420"/>
      <c r="VKX113" s="420"/>
      <c r="VKY113" s="420"/>
      <c r="VKZ113" s="420"/>
      <c r="VLA113" s="420"/>
      <c r="VLB113" s="420"/>
      <c r="VLC113" s="420"/>
      <c r="VLD113" s="420"/>
      <c r="VLE113" s="420"/>
      <c r="VLF113" s="420"/>
      <c r="VLG113" s="420"/>
      <c r="VLH113" s="420"/>
      <c r="VLI113" s="420"/>
      <c r="VLJ113" s="420"/>
      <c r="VLK113" s="420"/>
      <c r="VLL113" s="420"/>
      <c r="VLM113" s="420"/>
      <c r="VLN113" s="420"/>
      <c r="VLO113" s="420"/>
      <c r="VLP113" s="420"/>
      <c r="VLQ113" s="420"/>
      <c r="VLR113" s="420"/>
      <c r="VLS113" s="420"/>
      <c r="VLT113" s="420"/>
      <c r="VLU113" s="420"/>
      <c r="VLV113" s="420"/>
      <c r="VLW113" s="420"/>
      <c r="VLX113" s="420"/>
      <c r="VLY113" s="420"/>
      <c r="VLZ113" s="420"/>
      <c r="VMA113" s="420"/>
      <c r="VMB113" s="420"/>
      <c r="VMC113" s="420"/>
      <c r="VMD113" s="420"/>
      <c r="VME113" s="420"/>
      <c r="VMF113" s="420"/>
      <c r="VMG113" s="420"/>
      <c r="VMH113" s="420"/>
      <c r="VMI113" s="420"/>
      <c r="VMJ113" s="420"/>
      <c r="VMK113" s="420"/>
      <c r="VML113" s="420"/>
      <c r="VMM113" s="420"/>
      <c r="VMN113" s="420"/>
      <c r="VMO113" s="420"/>
      <c r="VMP113" s="420"/>
      <c r="VMQ113" s="420"/>
      <c r="VMR113" s="420"/>
      <c r="VMS113" s="420"/>
      <c r="VMT113" s="420"/>
      <c r="VMU113" s="420"/>
      <c r="VMV113" s="420"/>
      <c r="VMW113" s="420"/>
      <c r="VMX113" s="420"/>
      <c r="VMY113" s="420"/>
      <c r="VMZ113" s="420"/>
      <c r="VNA113" s="420"/>
      <c r="VNB113" s="420"/>
      <c r="VNC113" s="420"/>
      <c r="VND113" s="420"/>
      <c r="VNE113" s="420"/>
      <c r="VNF113" s="420"/>
      <c r="VNG113" s="420"/>
      <c r="VNH113" s="420"/>
      <c r="VNI113" s="420"/>
      <c r="VNJ113" s="420"/>
      <c r="VNK113" s="420"/>
      <c r="VNL113" s="420"/>
      <c r="VNM113" s="420"/>
      <c r="VNN113" s="420"/>
      <c r="VNO113" s="420"/>
      <c r="VNP113" s="420"/>
      <c r="VNQ113" s="420"/>
      <c r="VNR113" s="420"/>
      <c r="VNS113" s="420"/>
      <c r="VNT113" s="420"/>
      <c r="VNU113" s="420"/>
      <c r="VNV113" s="420"/>
      <c r="VNW113" s="420"/>
      <c r="VNX113" s="420"/>
      <c r="VNY113" s="420"/>
      <c r="VNZ113" s="420"/>
      <c r="VOA113" s="420"/>
      <c r="VOB113" s="420"/>
      <c r="VOC113" s="420"/>
      <c r="VOD113" s="420"/>
      <c r="VOE113" s="420"/>
      <c r="VOF113" s="420"/>
      <c r="VOG113" s="420"/>
      <c r="VOH113" s="420"/>
      <c r="VOI113" s="420"/>
      <c r="VOJ113" s="420"/>
      <c r="VOK113" s="420"/>
      <c r="VOL113" s="420"/>
      <c r="VOM113" s="420"/>
      <c r="VON113" s="420"/>
      <c r="VOO113" s="420"/>
      <c r="VOP113" s="420"/>
      <c r="VOQ113" s="420"/>
      <c r="VOR113" s="420"/>
      <c r="VOS113" s="420"/>
      <c r="VOT113" s="420"/>
      <c r="VOU113" s="420"/>
      <c r="VOV113" s="420"/>
      <c r="VOW113" s="420"/>
      <c r="VOX113" s="420"/>
      <c r="VOY113" s="420"/>
      <c r="VOZ113" s="420"/>
      <c r="VPA113" s="420"/>
      <c r="VPB113" s="420"/>
      <c r="VPC113" s="420"/>
      <c r="VPD113" s="420"/>
      <c r="VPE113" s="420"/>
      <c r="VPF113" s="420"/>
      <c r="VPG113" s="420"/>
      <c r="VPH113" s="420"/>
      <c r="VPI113" s="420"/>
      <c r="VPJ113" s="420"/>
      <c r="VPK113" s="420"/>
      <c r="VPL113" s="420"/>
      <c r="VPM113" s="420"/>
      <c r="VPN113" s="420"/>
      <c r="VPO113" s="420"/>
      <c r="VPP113" s="420"/>
      <c r="VPQ113" s="420"/>
      <c r="VPR113" s="420"/>
      <c r="VPS113" s="420"/>
      <c r="VPT113" s="420"/>
      <c r="VPU113" s="420"/>
      <c r="VPV113" s="420"/>
      <c r="VPW113" s="420"/>
      <c r="VPX113" s="420"/>
      <c r="VPY113" s="420"/>
      <c r="VPZ113" s="420"/>
      <c r="VQA113" s="420"/>
      <c r="VQB113" s="420"/>
      <c r="VQC113" s="420"/>
      <c r="VQD113" s="420"/>
      <c r="VQE113" s="420"/>
      <c r="VQF113" s="420"/>
      <c r="VQG113" s="420"/>
      <c r="VQH113" s="420"/>
      <c r="VQI113" s="420"/>
      <c r="VQJ113" s="420"/>
      <c r="VQK113" s="420"/>
      <c r="VQL113" s="420"/>
      <c r="VQM113" s="420"/>
      <c r="VQN113" s="420"/>
      <c r="VQO113" s="420"/>
      <c r="VQP113" s="420"/>
      <c r="VQQ113" s="420"/>
      <c r="VQR113" s="420"/>
      <c r="VQS113" s="420"/>
      <c r="VQT113" s="420"/>
      <c r="VQU113" s="420"/>
      <c r="VQV113" s="420"/>
      <c r="VQW113" s="420"/>
      <c r="VQX113" s="420"/>
      <c r="VQY113" s="420"/>
      <c r="VQZ113" s="420"/>
      <c r="VRA113" s="420"/>
      <c r="VRB113" s="420"/>
      <c r="VRC113" s="420"/>
      <c r="VRD113" s="420"/>
      <c r="VRE113" s="420"/>
      <c r="VRF113" s="420"/>
      <c r="VRG113" s="420"/>
      <c r="VRH113" s="420"/>
      <c r="VRI113" s="420"/>
      <c r="VRJ113" s="420"/>
      <c r="VRK113" s="420"/>
      <c r="VRL113" s="420"/>
      <c r="VRM113" s="420"/>
      <c r="VRN113" s="420"/>
      <c r="VRO113" s="420"/>
      <c r="VRP113" s="420"/>
      <c r="VRQ113" s="420"/>
      <c r="VRR113" s="420"/>
      <c r="VRS113" s="420"/>
      <c r="VRT113" s="420"/>
      <c r="VRU113" s="420"/>
      <c r="VRV113" s="420"/>
      <c r="VRW113" s="420"/>
      <c r="VRX113" s="420"/>
      <c r="VRY113" s="420"/>
      <c r="VRZ113" s="420"/>
      <c r="VSA113" s="420"/>
      <c r="VSB113" s="420"/>
      <c r="VSC113" s="420"/>
      <c r="VSD113" s="420"/>
      <c r="VSE113" s="420"/>
      <c r="VSF113" s="420"/>
      <c r="VSG113" s="420"/>
      <c r="VSH113" s="420"/>
      <c r="VSI113" s="420"/>
      <c r="VSJ113" s="420"/>
      <c r="VSK113" s="420"/>
      <c r="VSL113" s="420"/>
      <c r="VSM113" s="420"/>
      <c r="VSN113" s="420"/>
      <c r="VSO113" s="420"/>
      <c r="VSP113" s="420"/>
      <c r="VSQ113" s="420"/>
      <c r="VSR113" s="420"/>
      <c r="VSS113" s="420"/>
      <c r="VST113" s="420"/>
      <c r="VSU113" s="420"/>
      <c r="VSV113" s="420"/>
      <c r="VSW113" s="420"/>
      <c r="VSX113" s="420"/>
      <c r="VSY113" s="420"/>
      <c r="VSZ113" s="420"/>
      <c r="VTA113" s="420"/>
      <c r="VTB113" s="420"/>
      <c r="VTC113" s="420"/>
      <c r="VTD113" s="420"/>
      <c r="VTE113" s="420"/>
      <c r="VTF113" s="420"/>
      <c r="VTG113" s="420"/>
      <c r="VTH113" s="420"/>
      <c r="VTI113" s="420"/>
      <c r="VTJ113" s="420"/>
      <c r="VTK113" s="420"/>
      <c r="VTL113" s="420"/>
      <c r="VTM113" s="420"/>
      <c r="VTN113" s="420"/>
      <c r="VTO113" s="420"/>
      <c r="VTP113" s="420"/>
      <c r="VTQ113" s="420"/>
      <c r="VTR113" s="420"/>
      <c r="VTS113" s="420"/>
      <c r="VTT113" s="420"/>
      <c r="VTU113" s="420"/>
      <c r="VTV113" s="420"/>
      <c r="VTW113" s="420"/>
      <c r="VTX113" s="420"/>
      <c r="VTY113" s="420"/>
      <c r="VTZ113" s="420"/>
      <c r="VUA113" s="420"/>
      <c r="VUB113" s="420"/>
      <c r="VUC113" s="420"/>
      <c r="VUD113" s="420"/>
      <c r="VUE113" s="420"/>
      <c r="VUF113" s="420"/>
      <c r="VUG113" s="420"/>
      <c r="VUH113" s="420"/>
      <c r="VUI113" s="420"/>
      <c r="VUJ113" s="420"/>
      <c r="VUK113" s="420"/>
      <c r="VUL113" s="420"/>
      <c r="VUM113" s="420"/>
      <c r="VUN113" s="420"/>
      <c r="VUO113" s="420"/>
      <c r="VUP113" s="420"/>
      <c r="VUQ113" s="420"/>
      <c r="VUR113" s="420"/>
      <c r="VUS113" s="420"/>
      <c r="VUT113" s="420"/>
      <c r="VUU113" s="420"/>
      <c r="VUV113" s="420"/>
      <c r="VUW113" s="420"/>
      <c r="VUX113" s="420"/>
      <c r="VUY113" s="420"/>
      <c r="VUZ113" s="420"/>
      <c r="VVA113" s="420"/>
      <c r="VVB113" s="420"/>
      <c r="VVC113" s="420"/>
      <c r="VVD113" s="420"/>
      <c r="VVE113" s="420"/>
      <c r="VVF113" s="420"/>
      <c r="VVG113" s="420"/>
      <c r="VVH113" s="420"/>
      <c r="VVI113" s="420"/>
      <c r="VVJ113" s="420"/>
      <c r="VVK113" s="420"/>
      <c r="VVL113" s="420"/>
      <c r="VVM113" s="420"/>
      <c r="VVN113" s="420"/>
      <c r="VVO113" s="420"/>
      <c r="VVP113" s="420"/>
      <c r="VVQ113" s="420"/>
      <c r="VVR113" s="420"/>
      <c r="VVS113" s="420"/>
      <c r="VVT113" s="420"/>
      <c r="VVU113" s="420"/>
      <c r="VVV113" s="420"/>
      <c r="VVW113" s="420"/>
      <c r="VVX113" s="420"/>
      <c r="VVY113" s="420"/>
      <c r="VVZ113" s="420"/>
      <c r="VWA113" s="420"/>
      <c r="VWB113" s="420"/>
      <c r="VWC113" s="420"/>
      <c r="VWD113" s="420"/>
      <c r="VWE113" s="420"/>
      <c r="VWF113" s="420"/>
      <c r="VWG113" s="420"/>
      <c r="VWH113" s="420"/>
      <c r="VWI113" s="420"/>
      <c r="VWJ113" s="420"/>
      <c r="VWK113" s="420"/>
      <c r="VWL113" s="420"/>
      <c r="VWM113" s="420"/>
      <c r="VWN113" s="420"/>
      <c r="VWO113" s="420"/>
      <c r="VWP113" s="420"/>
      <c r="VWQ113" s="420"/>
      <c r="VWR113" s="420"/>
      <c r="VWS113" s="420"/>
      <c r="VWT113" s="420"/>
      <c r="VWU113" s="420"/>
      <c r="VWV113" s="420"/>
      <c r="VWW113" s="420"/>
      <c r="VWX113" s="420"/>
      <c r="VWY113" s="420"/>
      <c r="VWZ113" s="420"/>
      <c r="VXA113" s="420"/>
      <c r="VXB113" s="420"/>
      <c r="VXC113" s="420"/>
      <c r="VXD113" s="420"/>
      <c r="VXE113" s="420"/>
      <c r="VXF113" s="420"/>
      <c r="VXG113" s="420"/>
      <c r="VXH113" s="420"/>
      <c r="VXI113" s="420"/>
      <c r="VXJ113" s="420"/>
      <c r="VXK113" s="420"/>
      <c r="VXL113" s="420"/>
      <c r="VXM113" s="420"/>
      <c r="VXN113" s="420"/>
      <c r="VXO113" s="420"/>
      <c r="VXP113" s="420"/>
      <c r="VXQ113" s="420"/>
      <c r="VXR113" s="420"/>
      <c r="VXS113" s="420"/>
      <c r="VXT113" s="420"/>
      <c r="VXU113" s="420"/>
      <c r="VXV113" s="420"/>
      <c r="VXW113" s="420"/>
      <c r="VXX113" s="420"/>
      <c r="VXY113" s="420"/>
      <c r="VXZ113" s="420"/>
      <c r="VYA113" s="420"/>
      <c r="VYB113" s="420"/>
      <c r="VYC113" s="420"/>
      <c r="VYD113" s="420"/>
      <c r="VYE113" s="420"/>
      <c r="VYF113" s="420"/>
      <c r="VYG113" s="420"/>
      <c r="VYH113" s="420"/>
      <c r="VYI113" s="420"/>
      <c r="VYJ113" s="420"/>
      <c r="VYK113" s="420"/>
      <c r="VYL113" s="420"/>
      <c r="VYM113" s="420"/>
      <c r="VYN113" s="420"/>
      <c r="VYO113" s="420"/>
      <c r="VYP113" s="420"/>
      <c r="VYQ113" s="420"/>
      <c r="VYR113" s="420"/>
      <c r="VYS113" s="420"/>
      <c r="VYT113" s="420"/>
      <c r="VYU113" s="420"/>
      <c r="VYV113" s="420"/>
      <c r="VYW113" s="420"/>
      <c r="VYX113" s="420"/>
      <c r="VYY113" s="420"/>
      <c r="VYZ113" s="420"/>
      <c r="VZA113" s="420"/>
      <c r="VZB113" s="420"/>
      <c r="VZC113" s="420"/>
      <c r="VZD113" s="420"/>
      <c r="VZE113" s="420"/>
      <c r="VZF113" s="420"/>
      <c r="VZG113" s="420"/>
      <c r="VZH113" s="420"/>
      <c r="VZI113" s="420"/>
      <c r="VZJ113" s="420"/>
      <c r="VZK113" s="420"/>
      <c r="VZL113" s="420"/>
      <c r="VZM113" s="420"/>
      <c r="VZN113" s="420"/>
      <c r="VZO113" s="420"/>
      <c r="VZP113" s="420"/>
      <c r="VZQ113" s="420"/>
      <c r="VZR113" s="420"/>
      <c r="VZS113" s="420"/>
      <c r="VZT113" s="420"/>
      <c r="VZU113" s="420"/>
      <c r="VZV113" s="420"/>
      <c r="VZW113" s="420"/>
      <c r="VZX113" s="420"/>
      <c r="VZY113" s="420"/>
      <c r="VZZ113" s="420"/>
      <c r="WAA113" s="420"/>
      <c r="WAB113" s="420"/>
      <c r="WAC113" s="420"/>
      <c r="WAD113" s="420"/>
      <c r="WAE113" s="420"/>
      <c r="WAF113" s="420"/>
      <c r="WAG113" s="420"/>
      <c r="WAH113" s="420"/>
      <c r="WAI113" s="420"/>
      <c r="WAJ113" s="420"/>
      <c r="WAK113" s="420"/>
      <c r="WAL113" s="420"/>
      <c r="WAM113" s="420"/>
      <c r="WAN113" s="420"/>
      <c r="WAO113" s="420"/>
      <c r="WAP113" s="420"/>
      <c r="WAQ113" s="420"/>
      <c r="WAR113" s="420"/>
      <c r="WAS113" s="420"/>
      <c r="WAT113" s="420"/>
      <c r="WAU113" s="420"/>
      <c r="WAV113" s="420"/>
      <c r="WAW113" s="420"/>
      <c r="WAX113" s="420"/>
      <c r="WAY113" s="420"/>
      <c r="WAZ113" s="420"/>
      <c r="WBA113" s="420"/>
      <c r="WBB113" s="420"/>
      <c r="WBC113" s="420"/>
      <c r="WBD113" s="420"/>
      <c r="WBE113" s="420"/>
      <c r="WBF113" s="420"/>
      <c r="WBG113" s="420"/>
      <c r="WBH113" s="420"/>
      <c r="WBI113" s="420"/>
      <c r="WBJ113" s="420"/>
      <c r="WBK113" s="420"/>
      <c r="WBL113" s="420"/>
      <c r="WBM113" s="420"/>
      <c r="WBN113" s="420"/>
      <c r="WBO113" s="420"/>
      <c r="WBP113" s="420"/>
      <c r="WBQ113" s="420"/>
      <c r="WBR113" s="420"/>
      <c r="WBS113" s="420"/>
      <c r="WBT113" s="420"/>
      <c r="WBU113" s="420"/>
      <c r="WBV113" s="420"/>
      <c r="WBW113" s="420"/>
      <c r="WBX113" s="420"/>
      <c r="WBY113" s="420"/>
      <c r="WBZ113" s="420"/>
      <c r="WCA113" s="420"/>
      <c r="WCB113" s="420"/>
      <c r="WCC113" s="420"/>
      <c r="WCD113" s="420"/>
      <c r="WCE113" s="420"/>
      <c r="WCF113" s="420"/>
      <c r="WCG113" s="420"/>
      <c r="WCH113" s="420"/>
      <c r="WCI113" s="420"/>
      <c r="WCJ113" s="420"/>
      <c r="WCK113" s="420"/>
      <c r="WCL113" s="420"/>
      <c r="WCM113" s="420"/>
      <c r="WCN113" s="420"/>
      <c r="WCO113" s="420"/>
      <c r="WCP113" s="420"/>
      <c r="WCQ113" s="420"/>
      <c r="WCR113" s="420"/>
      <c r="WCS113" s="420"/>
      <c r="WCT113" s="420"/>
      <c r="WCU113" s="420"/>
      <c r="WCV113" s="420"/>
      <c r="WCW113" s="420"/>
      <c r="WCX113" s="420"/>
      <c r="WCY113" s="420"/>
      <c r="WCZ113" s="420"/>
      <c r="WDA113" s="420"/>
      <c r="WDB113" s="420"/>
      <c r="WDC113" s="420"/>
      <c r="WDD113" s="420"/>
      <c r="WDE113" s="420"/>
      <c r="WDF113" s="420"/>
      <c r="WDG113" s="420"/>
      <c r="WDH113" s="420"/>
      <c r="WDI113" s="420"/>
      <c r="WDJ113" s="420"/>
      <c r="WDK113" s="420"/>
      <c r="WDL113" s="420"/>
      <c r="WDM113" s="420"/>
      <c r="WDN113" s="420"/>
      <c r="WDO113" s="420"/>
      <c r="WDP113" s="420"/>
      <c r="WDQ113" s="420"/>
      <c r="WDR113" s="420"/>
      <c r="WDS113" s="420"/>
      <c r="WDT113" s="420"/>
      <c r="WDU113" s="420"/>
      <c r="WDV113" s="420"/>
      <c r="WDW113" s="420"/>
      <c r="WDX113" s="420"/>
      <c r="WDY113" s="420"/>
      <c r="WDZ113" s="420"/>
      <c r="WEA113" s="420"/>
      <c r="WEB113" s="420"/>
      <c r="WEC113" s="420"/>
      <c r="WED113" s="420"/>
      <c r="WEE113" s="420"/>
      <c r="WEF113" s="420"/>
      <c r="WEG113" s="420"/>
      <c r="WEH113" s="420"/>
      <c r="WEI113" s="420"/>
      <c r="WEJ113" s="420"/>
      <c r="WEK113" s="420"/>
      <c r="WEL113" s="420"/>
      <c r="WEM113" s="420"/>
      <c r="WEN113" s="420"/>
      <c r="WEO113" s="420"/>
      <c r="WEP113" s="420"/>
      <c r="WEQ113" s="420"/>
      <c r="WER113" s="420"/>
      <c r="WES113" s="420"/>
      <c r="WET113" s="420"/>
      <c r="WEU113" s="420"/>
      <c r="WEV113" s="420"/>
      <c r="WEW113" s="420"/>
      <c r="WEX113" s="420"/>
      <c r="WEY113" s="420"/>
      <c r="WEZ113" s="420"/>
      <c r="WFA113" s="420"/>
      <c r="WFB113" s="420"/>
      <c r="WFC113" s="420"/>
      <c r="WFD113" s="420"/>
      <c r="WFE113" s="420"/>
      <c r="WFF113" s="420"/>
      <c r="WFG113" s="420"/>
      <c r="WFH113" s="420"/>
      <c r="WFI113" s="420"/>
      <c r="WFJ113" s="420"/>
      <c r="WFK113" s="420"/>
      <c r="WFL113" s="420"/>
      <c r="WFM113" s="420"/>
      <c r="WFN113" s="420"/>
      <c r="WFO113" s="420"/>
      <c r="WFP113" s="420"/>
      <c r="WFQ113" s="420"/>
      <c r="WFR113" s="420"/>
      <c r="WFS113" s="420"/>
      <c r="WFT113" s="420"/>
      <c r="WFU113" s="420"/>
      <c r="WFV113" s="420"/>
      <c r="WFW113" s="420"/>
      <c r="WFX113" s="420"/>
      <c r="WFY113" s="420"/>
      <c r="WFZ113" s="420"/>
      <c r="WGA113" s="420"/>
      <c r="WGB113" s="420"/>
      <c r="WGC113" s="420"/>
      <c r="WGD113" s="420"/>
      <c r="WGE113" s="420"/>
      <c r="WGF113" s="420"/>
      <c r="WGG113" s="420"/>
      <c r="WGH113" s="420"/>
      <c r="WGI113" s="420"/>
      <c r="WGJ113" s="420"/>
      <c r="WGK113" s="420"/>
      <c r="WGL113" s="420"/>
      <c r="WGM113" s="420"/>
      <c r="WGN113" s="420"/>
      <c r="WGO113" s="420"/>
      <c r="WGP113" s="420"/>
      <c r="WGQ113" s="420"/>
      <c r="WGR113" s="420"/>
      <c r="WGS113" s="420"/>
      <c r="WGT113" s="420"/>
      <c r="WGU113" s="420"/>
      <c r="WGV113" s="420"/>
      <c r="WGW113" s="420"/>
      <c r="WGX113" s="420"/>
      <c r="WGY113" s="420"/>
      <c r="WGZ113" s="420"/>
      <c r="WHA113" s="420"/>
      <c r="WHB113" s="420"/>
      <c r="WHC113" s="420"/>
      <c r="WHD113" s="420"/>
      <c r="WHE113" s="420"/>
      <c r="WHF113" s="420"/>
      <c r="WHG113" s="420"/>
      <c r="WHH113" s="420"/>
      <c r="WHI113" s="420"/>
      <c r="WHJ113" s="420"/>
      <c r="WHK113" s="420"/>
      <c r="WHL113" s="420"/>
      <c r="WHM113" s="420"/>
      <c r="WHN113" s="420"/>
      <c r="WHO113" s="420"/>
      <c r="WHP113" s="420"/>
      <c r="WHQ113" s="420"/>
      <c r="WHR113" s="420"/>
      <c r="WHS113" s="420"/>
      <c r="WHT113" s="420"/>
      <c r="WHU113" s="420"/>
      <c r="WHV113" s="420"/>
      <c r="WHW113" s="420"/>
      <c r="WHX113" s="420"/>
      <c r="WHY113" s="420"/>
      <c r="WHZ113" s="420"/>
      <c r="WIA113" s="420"/>
      <c r="WIB113" s="420"/>
      <c r="WIC113" s="420"/>
      <c r="WID113" s="420"/>
      <c r="WIE113" s="420"/>
      <c r="WIF113" s="420"/>
      <c r="WIG113" s="420"/>
      <c r="WIH113" s="420"/>
      <c r="WII113" s="420"/>
      <c r="WIJ113" s="420"/>
      <c r="WIK113" s="420"/>
      <c r="WIL113" s="420"/>
      <c r="WIM113" s="420"/>
      <c r="WIN113" s="420"/>
      <c r="WIO113" s="420"/>
      <c r="WIP113" s="420"/>
      <c r="WIQ113" s="420"/>
      <c r="WIR113" s="420"/>
      <c r="WIS113" s="420"/>
      <c r="WIT113" s="420"/>
      <c r="WIU113" s="420"/>
      <c r="WIV113" s="420"/>
      <c r="WIW113" s="420"/>
      <c r="WIX113" s="420"/>
      <c r="WIY113" s="420"/>
      <c r="WIZ113" s="420"/>
      <c r="WJA113" s="420"/>
      <c r="WJB113" s="420"/>
      <c r="WJC113" s="420"/>
      <c r="WJD113" s="420"/>
      <c r="WJE113" s="420"/>
      <c r="WJF113" s="420"/>
      <c r="WJG113" s="420"/>
      <c r="WJH113" s="420"/>
      <c r="WJI113" s="420"/>
      <c r="WJJ113" s="420"/>
      <c r="WJK113" s="420"/>
      <c r="WJL113" s="420"/>
      <c r="WJM113" s="420"/>
      <c r="WJN113" s="420"/>
      <c r="WJO113" s="420"/>
      <c r="WJP113" s="420"/>
      <c r="WJQ113" s="420"/>
      <c r="WJR113" s="420"/>
      <c r="WJS113" s="420"/>
      <c r="WJT113" s="420"/>
      <c r="WJU113" s="420"/>
      <c r="WJV113" s="420"/>
      <c r="WJW113" s="420"/>
      <c r="WJX113" s="420"/>
      <c r="WJY113" s="420"/>
      <c r="WJZ113" s="420"/>
      <c r="WKA113" s="420"/>
      <c r="WKB113" s="420"/>
      <c r="WKC113" s="420"/>
      <c r="WKD113" s="420"/>
      <c r="WKE113" s="420"/>
      <c r="WKF113" s="420"/>
      <c r="WKG113" s="420"/>
      <c r="WKH113" s="420"/>
      <c r="WKI113" s="420"/>
      <c r="WKJ113" s="420"/>
      <c r="WKK113" s="420"/>
      <c r="WKL113" s="420"/>
      <c r="WKM113" s="420"/>
      <c r="WKN113" s="420"/>
      <c r="WKO113" s="420"/>
      <c r="WKP113" s="420"/>
      <c r="WKQ113" s="420"/>
      <c r="WKR113" s="420"/>
      <c r="WKS113" s="420"/>
      <c r="WKT113" s="420"/>
      <c r="WKU113" s="420"/>
      <c r="WKV113" s="420"/>
      <c r="WKW113" s="420"/>
      <c r="WKX113" s="420"/>
      <c r="WKY113" s="420"/>
      <c r="WKZ113" s="420"/>
      <c r="WLA113" s="420"/>
      <c r="WLB113" s="420"/>
      <c r="WLC113" s="420"/>
      <c r="WLD113" s="420"/>
      <c r="WLE113" s="420"/>
      <c r="WLF113" s="420"/>
      <c r="WLG113" s="420"/>
      <c r="WLH113" s="420"/>
      <c r="WLI113" s="420"/>
      <c r="WLJ113" s="420"/>
      <c r="WLK113" s="420"/>
      <c r="WLL113" s="420"/>
      <c r="WLM113" s="420"/>
      <c r="WLN113" s="420"/>
      <c r="WLO113" s="420"/>
      <c r="WLP113" s="420"/>
      <c r="WLQ113" s="420"/>
      <c r="WLR113" s="420"/>
      <c r="WLS113" s="420"/>
      <c r="WLT113" s="420"/>
      <c r="WLU113" s="420"/>
      <c r="WLV113" s="420"/>
      <c r="WLW113" s="420"/>
      <c r="WLX113" s="420"/>
      <c r="WLY113" s="420"/>
      <c r="WLZ113" s="420"/>
      <c r="WMA113" s="420"/>
      <c r="WMB113" s="420"/>
      <c r="WMC113" s="420"/>
      <c r="WMD113" s="420"/>
      <c r="WME113" s="420"/>
      <c r="WMF113" s="420"/>
      <c r="WMG113" s="420"/>
      <c r="WMH113" s="420"/>
      <c r="WMI113" s="420"/>
      <c r="WMJ113" s="420"/>
      <c r="WMK113" s="420"/>
      <c r="WML113" s="420"/>
      <c r="WMM113" s="420"/>
      <c r="WMN113" s="420"/>
      <c r="WMO113" s="420"/>
      <c r="WMP113" s="420"/>
      <c r="WMQ113" s="420"/>
      <c r="WMR113" s="420"/>
      <c r="WMS113" s="420"/>
      <c r="WMT113" s="420"/>
      <c r="WMU113" s="420"/>
      <c r="WMV113" s="420"/>
      <c r="WMW113" s="420"/>
      <c r="WMX113" s="420"/>
      <c r="WMY113" s="420"/>
      <c r="WMZ113" s="420"/>
      <c r="WNA113" s="420"/>
      <c r="WNB113" s="420"/>
      <c r="WNC113" s="420"/>
      <c r="WND113" s="420"/>
      <c r="WNE113" s="420"/>
      <c r="WNF113" s="420"/>
      <c r="WNG113" s="420"/>
      <c r="WNH113" s="420"/>
      <c r="WNI113" s="420"/>
      <c r="WNJ113" s="420"/>
      <c r="WNK113" s="420"/>
      <c r="WNL113" s="420"/>
      <c r="WNM113" s="420"/>
      <c r="WNN113" s="420"/>
      <c r="WNO113" s="420"/>
      <c r="WNP113" s="420"/>
      <c r="WNQ113" s="420"/>
      <c r="WNR113" s="420"/>
      <c r="WNS113" s="420"/>
      <c r="WNT113" s="420"/>
      <c r="WNU113" s="420"/>
      <c r="WNV113" s="420"/>
      <c r="WNW113" s="420"/>
      <c r="WNX113" s="420"/>
      <c r="WNY113" s="420"/>
      <c r="WNZ113" s="420"/>
      <c r="WOA113" s="420"/>
      <c r="WOB113" s="420"/>
      <c r="WOC113" s="420"/>
      <c r="WOD113" s="420"/>
      <c r="WOE113" s="420"/>
      <c r="WOF113" s="420"/>
      <c r="WOG113" s="420"/>
      <c r="WOH113" s="420"/>
      <c r="WOI113" s="420"/>
      <c r="WOJ113" s="420"/>
      <c r="WOK113" s="420"/>
      <c r="WOL113" s="420"/>
      <c r="WOM113" s="420"/>
      <c r="WON113" s="420"/>
      <c r="WOO113" s="420"/>
      <c r="WOP113" s="420"/>
      <c r="WOQ113" s="420"/>
      <c r="WOR113" s="420"/>
      <c r="WOS113" s="420"/>
      <c r="WOT113" s="420"/>
      <c r="WOU113" s="420"/>
      <c r="WOV113" s="420"/>
      <c r="WOW113" s="420"/>
      <c r="WOX113" s="420"/>
      <c r="WOY113" s="420"/>
      <c r="WOZ113" s="420"/>
      <c r="WPA113" s="420"/>
      <c r="WPB113" s="420"/>
      <c r="WPC113" s="420"/>
      <c r="WPD113" s="420"/>
      <c r="WPE113" s="420"/>
      <c r="WPF113" s="420"/>
      <c r="WPG113" s="420"/>
      <c r="WPH113" s="420"/>
      <c r="WPI113" s="420"/>
      <c r="WPJ113" s="420"/>
      <c r="WPK113" s="420"/>
      <c r="WPL113" s="420"/>
      <c r="WPM113" s="420"/>
      <c r="WPN113" s="420"/>
      <c r="WPO113" s="420"/>
      <c r="WPP113" s="420"/>
      <c r="WPQ113" s="420"/>
      <c r="WPR113" s="420"/>
      <c r="WPS113" s="420"/>
      <c r="WPT113" s="420"/>
      <c r="WPU113" s="420"/>
      <c r="WPV113" s="420"/>
      <c r="WPW113" s="420"/>
      <c r="WPX113" s="420"/>
      <c r="WPY113" s="420"/>
      <c r="WPZ113" s="420"/>
      <c r="WQA113" s="420"/>
      <c r="WQB113" s="420"/>
      <c r="WQC113" s="420"/>
      <c r="WQD113" s="420"/>
      <c r="WQE113" s="420"/>
      <c r="WQF113" s="420"/>
      <c r="WQG113" s="420"/>
      <c r="WQH113" s="420"/>
      <c r="WQI113" s="420"/>
      <c r="WQJ113" s="420"/>
      <c r="WQK113" s="420"/>
      <c r="WQL113" s="420"/>
      <c r="WQM113" s="420"/>
      <c r="WQN113" s="420"/>
      <c r="WQO113" s="420"/>
      <c r="WQP113" s="420"/>
      <c r="WQQ113" s="420"/>
      <c r="WQR113" s="420"/>
      <c r="WQS113" s="420"/>
      <c r="WQT113" s="420"/>
      <c r="WQU113" s="420"/>
      <c r="WQV113" s="420"/>
      <c r="WQW113" s="420"/>
      <c r="WQX113" s="420"/>
      <c r="WQY113" s="420"/>
      <c r="WQZ113" s="420"/>
      <c r="WRA113" s="420"/>
      <c r="WRB113" s="420"/>
      <c r="WRC113" s="420"/>
      <c r="WRD113" s="420"/>
      <c r="WRE113" s="420"/>
      <c r="WRF113" s="420"/>
      <c r="WRG113" s="420"/>
      <c r="WRH113" s="420"/>
      <c r="WRI113" s="420"/>
      <c r="WRJ113" s="420"/>
      <c r="WRK113" s="420"/>
      <c r="WRL113" s="420"/>
      <c r="WRM113" s="420"/>
      <c r="WRN113" s="420"/>
      <c r="WRO113" s="420"/>
      <c r="WRP113" s="420"/>
      <c r="WRQ113" s="420"/>
      <c r="WRR113" s="420"/>
      <c r="WRS113" s="420"/>
      <c r="WRT113" s="420"/>
      <c r="WRU113" s="420"/>
      <c r="WRV113" s="420"/>
      <c r="WRW113" s="420"/>
      <c r="WRX113" s="420"/>
      <c r="WRY113" s="420"/>
      <c r="WRZ113" s="420"/>
      <c r="WSA113" s="420"/>
      <c r="WSB113" s="420"/>
      <c r="WSC113" s="420"/>
      <c r="WSD113" s="420"/>
      <c r="WSE113" s="420"/>
      <c r="WSF113" s="420"/>
      <c r="WSG113" s="420"/>
      <c r="WSH113" s="420"/>
      <c r="WSI113" s="420"/>
      <c r="WSJ113" s="420"/>
      <c r="WSK113" s="420"/>
      <c r="WSL113" s="420"/>
      <c r="WSM113" s="420"/>
      <c r="WSN113" s="420"/>
      <c r="WSO113" s="420"/>
      <c r="WSP113" s="420"/>
      <c r="WSQ113" s="420"/>
      <c r="WSR113" s="420"/>
      <c r="WSS113" s="420"/>
      <c r="WST113" s="420"/>
      <c r="WSU113" s="420"/>
      <c r="WSV113" s="420"/>
      <c r="WSW113" s="420"/>
      <c r="WSX113" s="420"/>
      <c r="WSY113" s="420"/>
      <c r="WSZ113" s="420"/>
      <c r="WTA113" s="420"/>
      <c r="WTB113" s="420"/>
      <c r="WTC113" s="420"/>
      <c r="WTD113" s="420"/>
      <c r="WTE113" s="420"/>
      <c r="WTF113" s="420"/>
      <c r="WTG113" s="420"/>
      <c r="WTH113" s="420"/>
      <c r="WTI113" s="420"/>
      <c r="WTJ113" s="420"/>
      <c r="WTK113" s="420"/>
      <c r="WTL113" s="420"/>
      <c r="WTM113" s="420"/>
      <c r="WTN113" s="420"/>
      <c r="WTO113" s="420"/>
      <c r="WTP113" s="420"/>
      <c r="WTQ113" s="420"/>
      <c r="WTR113" s="420"/>
      <c r="WTS113" s="420"/>
      <c r="WTT113" s="420"/>
      <c r="WTU113" s="420"/>
      <c r="WTV113" s="420"/>
      <c r="WTW113" s="420"/>
      <c r="WTX113" s="420"/>
      <c r="WTY113" s="420"/>
      <c r="WTZ113" s="420"/>
      <c r="WUA113" s="420"/>
      <c r="WUB113" s="420"/>
      <c r="WUC113" s="420"/>
      <c r="WUD113" s="420"/>
      <c r="WUE113" s="420"/>
      <c r="WUF113" s="420"/>
      <c r="WUG113" s="420"/>
      <c r="WUH113" s="420"/>
      <c r="WUI113" s="420"/>
      <c r="WUJ113" s="420"/>
      <c r="WUK113" s="420"/>
      <c r="WUL113" s="420"/>
      <c r="WUM113" s="420"/>
      <c r="WUN113" s="420"/>
      <c r="WUO113" s="420"/>
      <c r="WUP113" s="420"/>
      <c r="WUQ113" s="420"/>
      <c r="WUR113" s="420"/>
      <c r="WUS113" s="420"/>
      <c r="WUT113" s="420"/>
      <c r="WUU113" s="420"/>
      <c r="WUV113" s="420"/>
      <c r="WUW113" s="420"/>
      <c r="WUX113" s="420"/>
      <c r="WUY113" s="420"/>
      <c r="WUZ113" s="420"/>
      <c r="WVA113" s="420"/>
      <c r="WVB113" s="420"/>
      <c r="WVC113" s="420"/>
      <c r="WVD113" s="420"/>
      <c r="WVE113" s="420"/>
      <c r="WVF113" s="420"/>
      <c r="WVG113" s="420"/>
      <c r="WVH113" s="420"/>
      <c r="WVI113" s="420"/>
      <c r="WVJ113" s="420"/>
      <c r="WVK113" s="420"/>
      <c r="WVL113" s="420"/>
      <c r="WVM113" s="420"/>
      <c r="WVN113" s="420"/>
      <c r="WVO113" s="420"/>
      <c r="WVP113" s="420"/>
      <c r="WVQ113" s="420"/>
      <c r="WVR113" s="420"/>
      <c r="WVS113" s="420"/>
      <c r="WVT113" s="420"/>
      <c r="WVU113" s="420"/>
      <c r="WVV113" s="420"/>
      <c r="WVW113" s="420"/>
      <c r="WVX113" s="420"/>
      <c r="WVY113" s="420"/>
      <c r="WVZ113" s="420"/>
      <c r="WWA113" s="420"/>
      <c r="WWB113" s="420"/>
      <c r="WWC113" s="420"/>
      <c r="WWD113" s="420"/>
      <c r="WWE113" s="420"/>
      <c r="WWF113" s="420"/>
      <c r="WWG113" s="420"/>
      <c r="WWH113" s="420"/>
      <c r="WWI113" s="420"/>
      <c r="WWJ113" s="420"/>
      <c r="WWK113" s="420"/>
      <c r="WWL113" s="420"/>
      <c r="WWM113" s="420"/>
      <c r="WWN113" s="420"/>
      <c r="WWO113" s="420"/>
      <c r="WWP113" s="420"/>
      <c r="WWQ113" s="420"/>
      <c r="WWR113" s="420"/>
      <c r="WWS113" s="420"/>
      <c r="WWT113" s="420"/>
      <c r="WWU113" s="420"/>
      <c r="WWV113" s="420"/>
      <c r="WWW113" s="420"/>
      <c r="WWX113" s="420"/>
      <c r="WWY113" s="420"/>
      <c r="WWZ113" s="420"/>
      <c r="WXA113" s="420"/>
      <c r="WXB113" s="420"/>
      <c r="WXC113" s="420"/>
      <c r="WXD113" s="420"/>
      <c r="WXE113" s="420"/>
      <c r="WXF113" s="420"/>
      <c r="WXG113" s="420"/>
      <c r="WXH113" s="420"/>
      <c r="WXI113" s="420"/>
      <c r="WXJ113" s="420"/>
      <c r="WXK113" s="420"/>
      <c r="WXL113" s="420"/>
      <c r="WXM113" s="420"/>
      <c r="WXN113" s="420"/>
      <c r="WXO113" s="420"/>
      <c r="WXP113" s="420"/>
      <c r="WXQ113" s="420"/>
      <c r="WXR113" s="420"/>
      <c r="WXS113" s="420"/>
      <c r="WXT113" s="420"/>
      <c r="WXU113" s="420"/>
      <c r="WXV113" s="420"/>
      <c r="WXW113" s="420"/>
      <c r="WXX113" s="420"/>
      <c r="WXY113" s="420"/>
      <c r="WXZ113" s="420"/>
      <c r="WYA113" s="420"/>
      <c r="WYB113" s="420"/>
      <c r="WYC113" s="420"/>
      <c r="WYD113" s="420"/>
      <c r="WYE113" s="420"/>
      <c r="WYF113" s="420"/>
      <c r="WYG113" s="420"/>
      <c r="WYH113" s="420"/>
      <c r="WYI113" s="420"/>
      <c r="WYJ113" s="420"/>
      <c r="WYK113" s="420"/>
      <c r="WYL113" s="420"/>
      <c r="WYM113" s="420"/>
      <c r="WYN113" s="420"/>
      <c r="WYO113" s="420"/>
      <c r="WYP113" s="420"/>
      <c r="WYQ113" s="420"/>
      <c r="WYR113" s="420"/>
      <c r="WYS113" s="420"/>
      <c r="WYT113" s="420"/>
      <c r="WYU113" s="420"/>
      <c r="WYV113" s="420"/>
      <c r="WYW113" s="420"/>
      <c r="WYX113" s="420"/>
      <c r="WYY113" s="420"/>
      <c r="WYZ113" s="420"/>
      <c r="WZA113" s="420"/>
      <c r="WZB113" s="420"/>
      <c r="WZC113" s="420"/>
      <c r="WZD113" s="420"/>
      <c r="WZE113" s="420"/>
      <c r="WZF113" s="420"/>
      <c r="WZG113" s="420"/>
      <c r="WZH113" s="420"/>
      <c r="WZI113" s="420"/>
      <c r="WZJ113" s="420"/>
      <c r="WZK113" s="420"/>
      <c r="WZL113" s="420"/>
      <c r="WZM113" s="420"/>
      <c r="WZN113" s="420"/>
      <c r="WZO113" s="420"/>
      <c r="WZP113" s="420"/>
      <c r="WZQ113" s="420"/>
      <c r="WZR113" s="420"/>
      <c r="WZS113" s="420"/>
      <c r="WZT113" s="420"/>
      <c r="WZU113" s="420"/>
      <c r="WZV113" s="420"/>
      <c r="WZW113" s="420"/>
      <c r="WZX113" s="420"/>
      <c r="WZY113" s="420"/>
      <c r="WZZ113" s="420"/>
      <c r="XAA113" s="420"/>
      <c r="XAB113" s="420"/>
      <c r="XAC113" s="420"/>
      <c r="XAD113" s="420"/>
      <c r="XAE113" s="420"/>
      <c r="XAF113" s="420"/>
      <c r="XAG113" s="420"/>
      <c r="XAH113" s="420"/>
      <c r="XAI113" s="420"/>
      <c r="XAJ113" s="420"/>
      <c r="XAK113" s="420"/>
      <c r="XAL113" s="420"/>
      <c r="XAM113" s="420"/>
      <c r="XAN113" s="420"/>
      <c r="XAO113" s="420"/>
      <c r="XAP113" s="420"/>
      <c r="XAQ113" s="420"/>
      <c r="XAR113" s="420"/>
      <c r="XAS113" s="420"/>
      <c r="XAT113" s="420"/>
      <c r="XAU113" s="420"/>
      <c r="XAV113" s="420"/>
      <c r="XAW113" s="420"/>
      <c r="XAX113" s="420"/>
      <c r="XAY113" s="420"/>
      <c r="XAZ113" s="420"/>
      <c r="XBA113" s="420"/>
      <c r="XBB113" s="420"/>
      <c r="XBC113" s="420"/>
      <c r="XBD113" s="420"/>
      <c r="XBE113" s="420"/>
      <c r="XBF113" s="420"/>
      <c r="XBG113" s="420"/>
      <c r="XBH113" s="420"/>
      <c r="XBI113" s="420"/>
      <c r="XBJ113" s="420"/>
      <c r="XBK113" s="420"/>
      <c r="XBL113" s="420"/>
      <c r="XBM113" s="420"/>
      <c r="XBN113" s="420"/>
      <c r="XBO113" s="420"/>
      <c r="XBP113" s="420"/>
      <c r="XBQ113" s="420"/>
      <c r="XBR113" s="420"/>
      <c r="XBS113" s="420"/>
      <c r="XBT113" s="420"/>
      <c r="XBU113" s="420"/>
      <c r="XBV113" s="420"/>
      <c r="XBW113" s="420"/>
      <c r="XBX113" s="420"/>
      <c r="XBY113" s="420"/>
      <c r="XBZ113" s="420"/>
      <c r="XCA113" s="420"/>
      <c r="XCB113" s="420"/>
      <c r="XCC113" s="420"/>
      <c r="XCD113" s="420"/>
      <c r="XCE113" s="420"/>
      <c r="XCF113" s="420"/>
      <c r="XCG113" s="420"/>
      <c r="XCH113" s="420"/>
      <c r="XCI113" s="420"/>
      <c r="XCJ113" s="420"/>
      <c r="XCK113" s="420"/>
      <c r="XCL113" s="420"/>
      <c r="XCM113" s="420"/>
      <c r="XCN113" s="420"/>
      <c r="XCO113" s="420"/>
      <c r="XCP113" s="420"/>
      <c r="XCQ113" s="420"/>
      <c r="XCR113" s="420"/>
      <c r="XCS113" s="420"/>
      <c r="XCT113" s="420"/>
      <c r="XCU113" s="420"/>
      <c r="XCV113" s="420"/>
      <c r="XCW113" s="420"/>
      <c r="XCX113" s="420"/>
      <c r="XCY113" s="420"/>
      <c r="XCZ113" s="420"/>
      <c r="XDA113" s="420"/>
      <c r="XDB113" s="420"/>
      <c r="XDC113" s="420"/>
      <c r="XDD113" s="420"/>
      <c r="XDE113" s="420"/>
      <c r="XDF113" s="420"/>
      <c r="XDG113" s="420"/>
      <c r="XDH113" s="420"/>
      <c r="XDI113" s="420"/>
      <c r="XDJ113" s="420"/>
      <c r="XDK113" s="420"/>
      <c r="XDL113" s="420"/>
      <c r="XDM113" s="420"/>
      <c r="XDN113" s="420"/>
      <c r="XDO113" s="420"/>
      <c r="XDP113" s="420"/>
      <c r="XDQ113" s="420"/>
      <c r="XDR113" s="420"/>
      <c r="XDS113" s="420"/>
      <c r="XDT113" s="420"/>
      <c r="XDU113" s="420"/>
      <c r="XDV113" s="420"/>
      <c r="XDW113" s="420"/>
      <c r="XDX113" s="420"/>
      <c r="XDY113" s="420"/>
      <c r="XDZ113" s="420"/>
      <c r="XEA113" s="420"/>
      <c r="XEB113" s="420"/>
      <c r="XEC113" s="420"/>
      <c r="XED113" s="420"/>
      <c r="XEE113" s="420"/>
      <c r="XEF113" s="420"/>
      <c r="XEG113" s="420"/>
      <c r="XEH113" s="420"/>
      <c r="XEI113" s="420"/>
      <c r="XEJ113" s="420"/>
      <c r="XEK113" s="420"/>
      <c r="XEL113" s="420"/>
      <c r="XEM113" s="420"/>
      <c r="XEN113" s="420"/>
      <c r="XEO113" s="420"/>
      <c r="XEP113" s="420"/>
      <c r="XEQ113" s="420"/>
      <c r="XER113" s="420"/>
      <c r="XES113" s="420"/>
      <c r="XET113" s="420"/>
      <c r="XEU113" s="420"/>
      <c r="XEV113" s="420"/>
      <c r="XEW113" s="420"/>
      <c r="XEX113" s="420"/>
      <c r="XEY113" s="420"/>
      <c r="XEZ113" s="420"/>
      <c r="XFA113" s="420"/>
      <c r="XFB113" s="420"/>
      <c r="XFC113" s="420"/>
      <c r="XFD113" s="420"/>
    </row>
    <row r="114" spans="1:16384" s="101" customFormat="1" ht="13.5">
      <c r="A114" s="140"/>
      <c r="B114" s="419"/>
      <c r="C114" s="419"/>
      <c r="D114" s="419"/>
      <c r="E114" s="419"/>
      <c r="F114" s="419"/>
      <c r="G114" s="419"/>
      <c r="H114" s="419"/>
      <c r="I114" s="419"/>
      <c r="J114" s="419"/>
      <c r="K114" s="419"/>
      <c r="L114" s="419"/>
      <c r="M114" s="419"/>
      <c r="N114" s="419"/>
      <c r="O114" s="425"/>
      <c r="P114" s="425"/>
      <c r="Q114" s="425"/>
      <c r="R114" s="425"/>
      <c r="S114" s="425"/>
      <c r="T114" s="425"/>
      <c r="U114" s="425"/>
      <c r="V114" s="425"/>
      <c r="W114" s="425"/>
      <c r="X114" s="425"/>
      <c r="Y114" s="425"/>
      <c r="Z114" s="425"/>
      <c r="AA114" s="425"/>
      <c r="AB114" s="425"/>
      <c r="AC114" s="425"/>
      <c r="AD114" s="425"/>
      <c r="AE114" s="425"/>
      <c r="AF114" s="425"/>
      <c r="AG114" s="425"/>
      <c r="AH114" s="425"/>
      <c r="AI114" s="425"/>
      <c r="AJ114" s="425"/>
      <c r="AK114" s="425"/>
      <c r="AL114" s="425"/>
      <c r="AM114" s="425"/>
      <c r="AN114" s="425"/>
      <c r="AO114" s="425"/>
      <c r="AP114" s="426"/>
      <c r="AQ114" s="426"/>
      <c r="AR114" s="426"/>
      <c r="AS114" s="426"/>
      <c r="AT114" s="426"/>
      <c r="AU114" s="426"/>
      <c r="AV114" s="426"/>
      <c r="AW114" s="426"/>
      <c r="AX114" s="426"/>
      <c r="AY114" s="426"/>
      <c r="AZ114" s="99"/>
      <c r="BA114" s="424"/>
      <c r="BB114" s="424"/>
      <c r="BC114" s="420"/>
      <c r="BD114" s="420"/>
      <c r="BE114" s="420"/>
      <c r="BF114" s="420"/>
      <c r="BG114" s="420"/>
      <c r="BH114" s="420"/>
      <c r="BI114" s="420"/>
      <c r="BJ114" s="420"/>
      <c r="BK114" s="420"/>
      <c r="BL114" s="420"/>
      <c r="BM114" s="420"/>
      <c r="BN114" s="420"/>
      <c r="BO114" s="420"/>
      <c r="BP114" s="420"/>
      <c r="BQ114" s="420"/>
      <c r="BR114" s="420"/>
      <c r="BS114" s="420"/>
      <c r="BT114" s="420"/>
      <c r="BU114" s="420"/>
      <c r="BV114" s="420"/>
      <c r="BW114" s="420"/>
      <c r="BX114" s="420"/>
      <c r="BY114" s="420"/>
      <c r="BZ114" s="420"/>
      <c r="CA114" s="420"/>
      <c r="CB114" s="420"/>
      <c r="CC114" s="420"/>
      <c r="CD114" s="420"/>
      <c r="CE114" s="420"/>
      <c r="CF114" s="420"/>
      <c r="CG114" s="420"/>
      <c r="CH114" s="420"/>
      <c r="CI114" s="420"/>
      <c r="CJ114" s="420"/>
      <c r="CK114" s="420"/>
      <c r="CL114" s="420"/>
      <c r="CM114" s="420"/>
      <c r="CN114" s="420"/>
      <c r="CO114" s="420"/>
      <c r="CP114" s="420"/>
      <c r="CQ114" s="420"/>
      <c r="CR114" s="420"/>
      <c r="CS114" s="420"/>
      <c r="CT114" s="420"/>
      <c r="CU114" s="420"/>
      <c r="CV114" s="420"/>
      <c r="CW114" s="420"/>
      <c r="CX114" s="420"/>
      <c r="CY114" s="420"/>
      <c r="CZ114" s="420"/>
      <c r="DA114" s="420"/>
      <c r="DB114" s="420"/>
      <c r="DC114" s="420"/>
      <c r="DD114" s="420"/>
      <c r="DE114" s="420"/>
      <c r="DF114" s="420"/>
      <c r="DG114" s="420"/>
      <c r="DH114" s="420"/>
      <c r="DI114" s="420"/>
      <c r="DJ114" s="420"/>
      <c r="DK114" s="420"/>
      <c r="DL114" s="420"/>
      <c r="DM114" s="420"/>
      <c r="DN114" s="420"/>
      <c r="DO114" s="420"/>
      <c r="DP114" s="420"/>
      <c r="DQ114" s="420"/>
      <c r="DR114" s="420"/>
      <c r="DS114" s="420"/>
      <c r="DT114" s="420"/>
      <c r="DU114" s="420"/>
      <c r="DV114" s="420"/>
      <c r="DW114" s="420"/>
      <c r="DX114" s="420"/>
      <c r="DY114" s="420"/>
      <c r="DZ114" s="420"/>
      <c r="EA114" s="420"/>
      <c r="EB114" s="420"/>
      <c r="EC114" s="420"/>
      <c r="ED114" s="420"/>
      <c r="EE114" s="420"/>
      <c r="EF114" s="420"/>
      <c r="EG114" s="420"/>
      <c r="EH114" s="420"/>
      <c r="EI114" s="420"/>
      <c r="EJ114" s="420"/>
      <c r="EK114" s="420"/>
      <c r="EL114" s="420"/>
      <c r="EM114" s="420"/>
      <c r="EN114" s="420"/>
      <c r="EO114" s="420"/>
      <c r="EP114" s="420"/>
      <c r="EQ114" s="420"/>
      <c r="ER114" s="420"/>
      <c r="ES114" s="420"/>
      <c r="ET114" s="420"/>
      <c r="EU114" s="420"/>
      <c r="EV114" s="420"/>
      <c r="EW114" s="420"/>
      <c r="EX114" s="420"/>
      <c r="EY114" s="420"/>
      <c r="EZ114" s="420"/>
      <c r="FA114" s="420"/>
      <c r="FB114" s="420"/>
      <c r="FC114" s="420"/>
      <c r="FD114" s="420"/>
      <c r="FE114" s="420"/>
      <c r="FF114" s="420"/>
      <c r="FG114" s="420"/>
      <c r="FH114" s="420"/>
      <c r="FI114" s="420"/>
      <c r="FJ114" s="420"/>
      <c r="FK114" s="420"/>
      <c r="FL114" s="420"/>
      <c r="FM114" s="420"/>
      <c r="FN114" s="420"/>
      <c r="FO114" s="420"/>
      <c r="FP114" s="420"/>
      <c r="FQ114" s="420"/>
      <c r="FR114" s="420"/>
      <c r="FS114" s="420"/>
      <c r="FT114" s="420"/>
      <c r="FU114" s="420"/>
      <c r="FV114" s="420"/>
      <c r="FW114" s="420"/>
      <c r="FX114" s="420"/>
      <c r="FY114" s="420"/>
      <c r="FZ114" s="420"/>
      <c r="GA114" s="420"/>
      <c r="GB114" s="420"/>
      <c r="GC114" s="420"/>
      <c r="GD114" s="420"/>
      <c r="GE114" s="420"/>
      <c r="GF114" s="420"/>
      <c r="GG114" s="420"/>
      <c r="GH114" s="420"/>
      <c r="GI114" s="420"/>
      <c r="GJ114" s="420"/>
      <c r="GK114" s="420"/>
      <c r="GL114" s="420"/>
      <c r="GM114" s="420"/>
      <c r="GN114" s="420"/>
      <c r="GO114" s="420"/>
      <c r="GP114" s="420"/>
      <c r="GQ114" s="420"/>
      <c r="GR114" s="420"/>
      <c r="GS114" s="420"/>
      <c r="GT114" s="420"/>
      <c r="GU114" s="420"/>
      <c r="GV114" s="420"/>
      <c r="GW114" s="420"/>
      <c r="GX114" s="420"/>
      <c r="GY114" s="420"/>
      <c r="GZ114" s="420"/>
      <c r="HA114" s="420"/>
      <c r="HB114" s="420"/>
      <c r="HC114" s="420"/>
      <c r="HD114" s="420"/>
      <c r="HE114" s="420"/>
      <c r="HF114" s="420"/>
      <c r="HG114" s="420"/>
      <c r="HH114" s="420"/>
      <c r="HI114" s="420"/>
      <c r="HJ114" s="420"/>
      <c r="HK114" s="420"/>
      <c r="HL114" s="420"/>
      <c r="HM114" s="420"/>
      <c r="HN114" s="420"/>
      <c r="HO114" s="420"/>
      <c r="HP114" s="420"/>
      <c r="HQ114" s="420"/>
      <c r="HR114" s="420"/>
      <c r="HS114" s="420"/>
      <c r="HT114" s="420"/>
      <c r="HU114" s="420"/>
      <c r="HV114" s="420"/>
      <c r="HW114" s="420"/>
      <c r="HX114" s="420"/>
      <c r="HY114" s="420"/>
      <c r="HZ114" s="420"/>
      <c r="IA114" s="420"/>
      <c r="IB114" s="420"/>
      <c r="IC114" s="420"/>
      <c r="ID114" s="420"/>
      <c r="IE114" s="420"/>
      <c r="IF114" s="420"/>
      <c r="IG114" s="420"/>
      <c r="IH114" s="420"/>
      <c r="II114" s="420"/>
      <c r="IJ114" s="420"/>
      <c r="IK114" s="420"/>
      <c r="IL114" s="420"/>
      <c r="IM114" s="420"/>
      <c r="IN114" s="420"/>
      <c r="IO114" s="420"/>
      <c r="IP114" s="420"/>
      <c r="IQ114" s="420"/>
      <c r="IR114" s="420"/>
      <c r="IS114" s="420"/>
      <c r="IT114" s="420"/>
      <c r="IU114" s="420"/>
      <c r="IV114" s="420"/>
      <c r="IW114" s="420"/>
      <c r="IX114" s="420"/>
      <c r="IY114" s="420"/>
      <c r="IZ114" s="420"/>
      <c r="JA114" s="420"/>
      <c r="JB114" s="420"/>
      <c r="JC114" s="420"/>
      <c r="JD114" s="420"/>
      <c r="JE114" s="420"/>
      <c r="JF114" s="420"/>
      <c r="JG114" s="420"/>
      <c r="JH114" s="420"/>
      <c r="JI114" s="420"/>
      <c r="JJ114" s="420"/>
      <c r="JK114" s="420"/>
      <c r="JL114" s="420"/>
      <c r="JM114" s="420"/>
      <c r="JN114" s="420"/>
      <c r="JO114" s="420"/>
      <c r="JP114" s="420"/>
      <c r="JQ114" s="420"/>
      <c r="JR114" s="420"/>
      <c r="JS114" s="420"/>
      <c r="JT114" s="420"/>
      <c r="JU114" s="420"/>
      <c r="JV114" s="420"/>
      <c r="JW114" s="420"/>
      <c r="JX114" s="420"/>
      <c r="JY114" s="420"/>
      <c r="JZ114" s="420"/>
      <c r="KA114" s="420"/>
      <c r="KB114" s="420"/>
      <c r="KC114" s="420"/>
      <c r="KD114" s="420"/>
      <c r="KE114" s="420"/>
      <c r="KF114" s="420"/>
      <c r="KG114" s="420"/>
      <c r="KH114" s="420"/>
      <c r="KI114" s="420"/>
      <c r="KJ114" s="420"/>
      <c r="KK114" s="420"/>
      <c r="KL114" s="420"/>
      <c r="KM114" s="420"/>
      <c r="KN114" s="420"/>
      <c r="KO114" s="420"/>
      <c r="KP114" s="420"/>
      <c r="KQ114" s="420"/>
      <c r="KR114" s="420"/>
      <c r="KS114" s="420"/>
      <c r="KT114" s="420"/>
      <c r="KU114" s="420"/>
      <c r="KV114" s="420"/>
      <c r="KW114" s="420"/>
      <c r="KX114" s="420"/>
      <c r="KY114" s="420"/>
      <c r="KZ114" s="420"/>
      <c r="LA114" s="420"/>
      <c r="LB114" s="420"/>
      <c r="LC114" s="420"/>
      <c r="LD114" s="420"/>
      <c r="LE114" s="420"/>
      <c r="LF114" s="420"/>
      <c r="LG114" s="420"/>
      <c r="LH114" s="420"/>
      <c r="LI114" s="420"/>
      <c r="LJ114" s="420"/>
      <c r="LK114" s="420"/>
      <c r="LL114" s="420"/>
      <c r="LM114" s="420"/>
      <c r="LN114" s="420"/>
      <c r="LO114" s="420"/>
      <c r="LP114" s="420"/>
      <c r="LQ114" s="420"/>
      <c r="LR114" s="420"/>
      <c r="LS114" s="420"/>
      <c r="LT114" s="420"/>
      <c r="LU114" s="420"/>
      <c r="LV114" s="420"/>
      <c r="LW114" s="420"/>
      <c r="LX114" s="420"/>
      <c r="LY114" s="420"/>
      <c r="LZ114" s="420"/>
      <c r="MA114" s="420"/>
      <c r="MB114" s="420"/>
      <c r="MC114" s="420"/>
      <c r="MD114" s="420"/>
      <c r="ME114" s="420"/>
      <c r="MF114" s="420"/>
      <c r="MG114" s="420"/>
      <c r="MH114" s="420"/>
      <c r="MI114" s="420"/>
      <c r="MJ114" s="420"/>
      <c r="MK114" s="420"/>
      <c r="ML114" s="420"/>
      <c r="MM114" s="420"/>
      <c r="MN114" s="420"/>
      <c r="MO114" s="420"/>
      <c r="MP114" s="420"/>
      <c r="MQ114" s="420"/>
      <c r="MR114" s="420"/>
      <c r="MS114" s="420"/>
      <c r="MT114" s="420"/>
      <c r="MU114" s="420"/>
      <c r="MV114" s="420"/>
      <c r="MW114" s="420"/>
      <c r="MX114" s="420"/>
      <c r="MY114" s="420"/>
      <c r="MZ114" s="420"/>
      <c r="NA114" s="420"/>
      <c r="NB114" s="420"/>
      <c r="NC114" s="420"/>
      <c r="ND114" s="420"/>
      <c r="NE114" s="420"/>
      <c r="NF114" s="420"/>
      <c r="NG114" s="420"/>
      <c r="NH114" s="420"/>
      <c r="NI114" s="420"/>
      <c r="NJ114" s="420"/>
      <c r="NK114" s="420"/>
      <c r="NL114" s="420"/>
      <c r="NM114" s="420"/>
      <c r="NN114" s="420"/>
      <c r="NO114" s="420"/>
      <c r="NP114" s="420"/>
      <c r="NQ114" s="420"/>
      <c r="NR114" s="420"/>
      <c r="NS114" s="420"/>
      <c r="NT114" s="420"/>
      <c r="NU114" s="420"/>
      <c r="NV114" s="420"/>
      <c r="NW114" s="420"/>
      <c r="NX114" s="420"/>
      <c r="NY114" s="420"/>
      <c r="NZ114" s="420"/>
      <c r="OA114" s="420"/>
      <c r="OB114" s="420"/>
      <c r="OC114" s="420"/>
      <c r="OD114" s="420"/>
      <c r="OE114" s="420"/>
      <c r="OF114" s="420"/>
      <c r="OG114" s="420"/>
      <c r="OH114" s="420"/>
      <c r="OI114" s="420"/>
      <c r="OJ114" s="420"/>
      <c r="OK114" s="420"/>
      <c r="OL114" s="420"/>
      <c r="OM114" s="420"/>
      <c r="ON114" s="420"/>
      <c r="OO114" s="420"/>
      <c r="OP114" s="420"/>
      <c r="OQ114" s="420"/>
      <c r="OR114" s="420"/>
      <c r="OS114" s="420"/>
      <c r="OT114" s="420"/>
      <c r="OU114" s="420"/>
      <c r="OV114" s="420"/>
      <c r="OW114" s="420"/>
      <c r="OX114" s="420"/>
      <c r="OY114" s="420"/>
      <c r="OZ114" s="420"/>
      <c r="PA114" s="420"/>
      <c r="PB114" s="420"/>
      <c r="PC114" s="420"/>
      <c r="PD114" s="420"/>
      <c r="PE114" s="420"/>
      <c r="PF114" s="420"/>
      <c r="PG114" s="420"/>
      <c r="PH114" s="420"/>
      <c r="PI114" s="420"/>
      <c r="PJ114" s="420"/>
      <c r="PK114" s="420"/>
      <c r="PL114" s="420"/>
      <c r="PM114" s="420"/>
      <c r="PN114" s="420"/>
      <c r="PO114" s="420"/>
      <c r="PP114" s="420"/>
      <c r="PQ114" s="420"/>
      <c r="PR114" s="420"/>
      <c r="PS114" s="420"/>
      <c r="PT114" s="420"/>
      <c r="PU114" s="420"/>
      <c r="PV114" s="420"/>
      <c r="PW114" s="420"/>
      <c r="PX114" s="420"/>
      <c r="PY114" s="420"/>
      <c r="PZ114" s="420"/>
      <c r="QA114" s="420"/>
      <c r="QB114" s="420"/>
      <c r="QC114" s="420"/>
      <c r="QD114" s="420"/>
      <c r="QE114" s="420"/>
      <c r="QF114" s="420"/>
      <c r="QG114" s="420"/>
      <c r="QH114" s="420"/>
      <c r="QI114" s="420"/>
      <c r="QJ114" s="420"/>
      <c r="QK114" s="420"/>
      <c r="QL114" s="420"/>
      <c r="QM114" s="420"/>
      <c r="QN114" s="420"/>
      <c r="QO114" s="420"/>
      <c r="QP114" s="420"/>
      <c r="QQ114" s="420"/>
      <c r="QR114" s="420"/>
      <c r="QS114" s="420"/>
      <c r="QT114" s="420"/>
      <c r="QU114" s="420"/>
      <c r="QV114" s="420"/>
      <c r="QW114" s="420"/>
      <c r="QX114" s="420"/>
      <c r="QY114" s="420"/>
      <c r="QZ114" s="420"/>
      <c r="RA114" s="420"/>
      <c r="RB114" s="420"/>
      <c r="RC114" s="420"/>
      <c r="RD114" s="420"/>
      <c r="RE114" s="420"/>
      <c r="RF114" s="420"/>
      <c r="RG114" s="420"/>
      <c r="RH114" s="420"/>
      <c r="RI114" s="420"/>
      <c r="RJ114" s="420"/>
      <c r="RK114" s="420"/>
      <c r="RL114" s="420"/>
      <c r="RM114" s="420"/>
      <c r="RN114" s="420"/>
      <c r="RO114" s="420"/>
      <c r="RP114" s="420"/>
      <c r="RQ114" s="420"/>
      <c r="RR114" s="420"/>
      <c r="RS114" s="420"/>
      <c r="RT114" s="420"/>
      <c r="RU114" s="420"/>
      <c r="RV114" s="420"/>
      <c r="RW114" s="420"/>
      <c r="RX114" s="420"/>
      <c r="RY114" s="420"/>
      <c r="RZ114" s="420"/>
      <c r="SA114" s="420"/>
      <c r="SB114" s="420"/>
      <c r="SC114" s="420"/>
      <c r="SD114" s="420"/>
      <c r="SE114" s="420"/>
      <c r="SF114" s="420"/>
      <c r="SG114" s="420"/>
      <c r="SH114" s="420"/>
      <c r="SI114" s="420"/>
      <c r="SJ114" s="420"/>
      <c r="SK114" s="420"/>
      <c r="SL114" s="420"/>
      <c r="SM114" s="420"/>
      <c r="SN114" s="420"/>
      <c r="SO114" s="420"/>
      <c r="SP114" s="420"/>
      <c r="SQ114" s="420"/>
      <c r="SR114" s="420"/>
      <c r="SS114" s="420"/>
      <c r="ST114" s="420"/>
      <c r="SU114" s="420"/>
      <c r="SV114" s="420"/>
      <c r="SW114" s="420"/>
      <c r="SX114" s="420"/>
      <c r="SY114" s="420"/>
      <c r="SZ114" s="420"/>
      <c r="TA114" s="420"/>
      <c r="TB114" s="420"/>
      <c r="TC114" s="420"/>
      <c r="TD114" s="420"/>
      <c r="TE114" s="420"/>
      <c r="TF114" s="420"/>
      <c r="TG114" s="420"/>
      <c r="TH114" s="420"/>
      <c r="TI114" s="420"/>
      <c r="TJ114" s="420"/>
      <c r="TK114" s="420"/>
      <c r="TL114" s="420"/>
      <c r="TM114" s="420"/>
      <c r="TN114" s="420"/>
      <c r="TO114" s="420"/>
      <c r="TP114" s="420"/>
      <c r="TQ114" s="420"/>
      <c r="TR114" s="420"/>
      <c r="TS114" s="420"/>
      <c r="TT114" s="420"/>
      <c r="TU114" s="420"/>
      <c r="TV114" s="420"/>
      <c r="TW114" s="420"/>
      <c r="TX114" s="420"/>
      <c r="TY114" s="420"/>
      <c r="TZ114" s="420"/>
      <c r="UA114" s="420"/>
      <c r="UB114" s="420"/>
      <c r="UC114" s="420"/>
      <c r="UD114" s="420"/>
      <c r="UE114" s="420"/>
      <c r="UF114" s="420"/>
      <c r="UG114" s="420"/>
      <c r="UH114" s="420"/>
      <c r="UI114" s="420"/>
      <c r="UJ114" s="420"/>
      <c r="UK114" s="420"/>
      <c r="UL114" s="420"/>
      <c r="UM114" s="420"/>
      <c r="UN114" s="420"/>
      <c r="UO114" s="420"/>
      <c r="UP114" s="420"/>
      <c r="UQ114" s="420"/>
      <c r="UR114" s="420"/>
      <c r="US114" s="420"/>
      <c r="UT114" s="420"/>
      <c r="UU114" s="420"/>
      <c r="UV114" s="420"/>
      <c r="UW114" s="420"/>
      <c r="UX114" s="420"/>
      <c r="UY114" s="420"/>
      <c r="UZ114" s="420"/>
      <c r="VA114" s="420"/>
      <c r="VB114" s="420"/>
      <c r="VC114" s="420"/>
      <c r="VD114" s="420"/>
      <c r="VE114" s="420"/>
      <c r="VF114" s="420"/>
      <c r="VG114" s="420"/>
      <c r="VH114" s="420"/>
      <c r="VI114" s="420"/>
      <c r="VJ114" s="420"/>
      <c r="VK114" s="420"/>
      <c r="VL114" s="420"/>
      <c r="VM114" s="420"/>
      <c r="VN114" s="420"/>
      <c r="VO114" s="420"/>
      <c r="VP114" s="420"/>
      <c r="VQ114" s="420"/>
      <c r="VR114" s="420"/>
      <c r="VS114" s="420"/>
      <c r="VT114" s="420"/>
      <c r="VU114" s="420"/>
      <c r="VV114" s="420"/>
      <c r="VW114" s="420"/>
      <c r="VX114" s="420"/>
      <c r="VY114" s="420"/>
      <c r="VZ114" s="420"/>
      <c r="WA114" s="420"/>
      <c r="WB114" s="420"/>
      <c r="WC114" s="420"/>
      <c r="WD114" s="420"/>
      <c r="WE114" s="420"/>
      <c r="WF114" s="420"/>
      <c r="WG114" s="420"/>
      <c r="WH114" s="420"/>
      <c r="WI114" s="420"/>
      <c r="WJ114" s="420"/>
      <c r="WK114" s="420"/>
      <c r="WL114" s="420"/>
      <c r="WM114" s="420"/>
      <c r="WN114" s="420"/>
      <c r="WO114" s="420"/>
      <c r="WP114" s="420"/>
      <c r="WQ114" s="420"/>
      <c r="WR114" s="420"/>
      <c r="WS114" s="420"/>
      <c r="WT114" s="420"/>
      <c r="WU114" s="420"/>
      <c r="WV114" s="420"/>
      <c r="WW114" s="420"/>
      <c r="WX114" s="420"/>
      <c r="WY114" s="420"/>
      <c r="WZ114" s="420"/>
      <c r="XA114" s="420"/>
      <c r="XB114" s="420"/>
      <c r="XC114" s="420"/>
      <c r="XD114" s="420"/>
      <c r="XE114" s="420"/>
      <c r="XF114" s="420"/>
      <c r="XG114" s="420"/>
      <c r="XH114" s="420"/>
      <c r="XI114" s="420"/>
      <c r="XJ114" s="420"/>
      <c r="XK114" s="420"/>
      <c r="XL114" s="420"/>
      <c r="XM114" s="420"/>
      <c r="XN114" s="420"/>
      <c r="XO114" s="420"/>
      <c r="XP114" s="420"/>
      <c r="XQ114" s="420"/>
      <c r="XR114" s="420"/>
      <c r="XS114" s="420"/>
      <c r="XT114" s="420"/>
      <c r="XU114" s="420"/>
      <c r="XV114" s="420"/>
      <c r="XW114" s="420"/>
      <c r="XX114" s="420"/>
      <c r="XY114" s="420"/>
      <c r="XZ114" s="420"/>
      <c r="YA114" s="420"/>
      <c r="YB114" s="420"/>
      <c r="YC114" s="420"/>
      <c r="YD114" s="420"/>
      <c r="YE114" s="420"/>
      <c r="YF114" s="420"/>
      <c r="YG114" s="420"/>
      <c r="YH114" s="420"/>
      <c r="YI114" s="420"/>
      <c r="YJ114" s="420"/>
      <c r="YK114" s="420"/>
      <c r="YL114" s="420"/>
      <c r="YM114" s="420"/>
      <c r="YN114" s="420"/>
      <c r="YO114" s="420"/>
      <c r="YP114" s="420"/>
      <c r="YQ114" s="420"/>
      <c r="YR114" s="420"/>
      <c r="YS114" s="420"/>
      <c r="YT114" s="420"/>
      <c r="YU114" s="420"/>
      <c r="YV114" s="420"/>
      <c r="YW114" s="420"/>
      <c r="YX114" s="420"/>
      <c r="YY114" s="420"/>
      <c r="YZ114" s="420"/>
      <c r="ZA114" s="420"/>
      <c r="ZB114" s="420"/>
      <c r="ZC114" s="420"/>
      <c r="ZD114" s="420"/>
      <c r="ZE114" s="420"/>
      <c r="ZF114" s="420"/>
      <c r="ZG114" s="420"/>
      <c r="ZH114" s="420"/>
      <c r="ZI114" s="420"/>
      <c r="ZJ114" s="420"/>
      <c r="ZK114" s="420"/>
      <c r="ZL114" s="420"/>
      <c r="ZM114" s="420"/>
      <c r="ZN114" s="420"/>
      <c r="ZO114" s="420"/>
      <c r="ZP114" s="420"/>
      <c r="ZQ114" s="420"/>
      <c r="ZR114" s="420"/>
      <c r="ZS114" s="420"/>
      <c r="ZT114" s="420"/>
      <c r="ZU114" s="420"/>
      <c r="ZV114" s="420"/>
      <c r="ZW114" s="420"/>
      <c r="ZX114" s="420"/>
      <c r="ZY114" s="420"/>
      <c r="ZZ114" s="420"/>
      <c r="AAA114" s="420"/>
      <c r="AAB114" s="420"/>
      <c r="AAC114" s="420"/>
      <c r="AAD114" s="420"/>
      <c r="AAE114" s="420"/>
      <c r="AAF114" s="420"/>
      <c r="AAG114" s="420"/>
      <c r="AAH114" s="420"/>
      <c r="AAI114" s="420"/>
      <c r="AAJ114" s="420"/>
      <c r="AAK114" s="420"/>
      <c r="AAL114" s="420"/>
      <c r="AAM114" s="420"/>
      <c r="AAN114" s="420"/>
      <c r="AAO114" s="420"/>
      <c r="AAP114" s="420"/>
      <c r="AAQ114" s="420"/>
      <c r="AAR114" s="420"/>
      <c r="AAS114" s="420"/>
      <c r="AAT114" s="420"/>
      <c r="AAU114" s="420"/>
      <c r="AAV114" s="420"/>
      <c r="AAW114" s="420"/>
      <c r="AAX114" s="420"/>
      <c r="AAY114" s="420"/>
      <c r="AAZ114" s="420"/>
      <c r="ABA114" s="420"/>
      <c r="ABB114" s="420"/>
      <c r="ABC114" s="420"/>
      <c r="ABD114" s="420"/>
      <c r="ABE114" s="420"/>
      <c r="ABF114" s="420"/>
      <c r="ABG114" s="420"/>
      <c r="ABH114" s="420"/>
      <c r="ABI114" s="420"/>
      <c r="ABJ114" s="420"/>
      <c r="ABK114" s="420"/>
      <c r="ABL114" s="420"/>
      <c r="ABM114" s="420"/>
      <c r="ABN114" s="420"/>
      <c r="ABO114" s="420"/>
      <c r="ABP114" s="420"/>
      <c r="ABQ114" s="420"/>
      <c r="ABR114" s="420"/>
      <c r="ABS114" s="420"/>
      <c r="ABT114" s="420"/>
      <c r="ABU114" s="420"/>
      <c r="ABV114" s="420"/>
      <c r="ABW114" s="420"/>
      <c r="ABX114" s="420"/>
      <c r="ABY114" s="420"/>
      <c r="ABZ114" s="420"/>
      <c r="ACA114" s="420"/>
      <c r="ACB114" s="420"/>
      <c r="ACC114" s="420"/>
      <c r="ACD114" s="420"/>
      <c r="ACE114" s="420"/>
      <c r="ACF114" s="420"/>
      <c r="ACG114" s="420"/>
      <c r="ACH114" s="420"/>
      <c r="ACI114" s="420"/>
      <c r="ACJ114" s="420"/>
      <c r="ACK114" s="420"/>
      <c r="ACL114" s="420"/>
      <c r="ACM114" s="420"/>
      <c r="ACN114" s="420"/>
      <c r="ACO114" s="420"/>
      <c r="ACP114" s="420"/>
      <c r="ACQ114" s="420"/>
      <c r="ACR114" s="420"/>
      <c r="ACS114" s="420"/>
      <c r="ACT114" s="420"/>
      <c r="ACU114" s="420"/>
      <c r="ACV114" s="420"/>
      <c r="ACW114" s="420"/>
      <c r="ACX114" s="420"/>
      <c r="ACY114" s="420"/>
      <c r="ACZ114" s="420"/>
      <c r="ADA114" s="420"/>
      <c r="ADB114" s="420"/>
      <c r="ADC114" s="420"/>
      <c r="ADD114" s="420"/>
      <c r="ADE114" s="420"/>
      <c r="ADF114" s="420"/>
      <c r="ADG114" s="420"/>
      <c r="ADH114" s="420"/>
      <c r="ADI114" s="420"/>
      <c r="ADJ114" s="420"/>
      <c r="ADK114" s="420"/>
      <c r="ADL114" s="420"/>
      <c r="ADM114" s="420"/>
      <c r="ADN114" s="420"/>
      <c r="ADO114" s="420"/>
      <c r="ADP114" s="420"/>
      <c r="ADQ114" s="420"/>
      <c r="ADR114" s="420"/>
      <c r="ADS114" s="420"/>
      <c r="ADT114" s="420"/>
      <c r="ADU114" s="420"/>
      <c r="ADV114" s="420"/>
      <c r="ADW114" s="420"/>
      <c r="ADX114" s="420"/>
      <c r="ADY114" s="420"/>
      <c r="ADZ114" s="420"/>
      <c r="AEA114" s="420"/>
      <c r="AEB114" s="420"/>
      <c r="AEC114" s="420"/>
      <c r="AED114" s="420"/>
      <c r="AEE114" s="420"/>
      <c r="AEF114" s="420"/>
      <c r="AEG114" s="420"/>
      <c r="AEH114" s="420"/>
      <c r="AEI114" s="420"/>
      <c r="AEJ114" s="420"/>
      <c r="AEK114" s="420"/>
      <c r="AEL114" s="420"/>
      <c r="AEM114" s="420"/>
      <c r="AEN114" s="420"/>
      <c r="AEO114" s="420"/>
      <c r="AEP114" s="420"/>
      <c r="AEQ114" s="420"/>
      <c r="AER114" s="420"/>
      <c r="AES114" s="420"/>
      <c r="AET114" s="420"/>
      <c r="AEU114" s="420"/>
      <c r="AEV114" s="420"/>
      <c r="AEW114" s="420"/>
      <c r="AEX114" s="420"/>
      <c r="AEY114" s="420"/>
      <c r="AEZ114" s="420"/>
      <c r="AFA114" s="420"/>
      <c r="AFB114" s="420"/>
      <c r="AFC114" s="420"/>
      <c r="AFD114" s="420"/>
      <c r="AFE114" s="420"/>
      <c r="AFF114" s="420"/>
      <c r="AFG114" s="420"/>
      <c r="AFH114" s="420"/>
      <c r="AFI114" s="420"/>
      <c r="AFJ114" s="420"/>
      <c r="AFK114" s="420"/>
      <c r="AFL114" s="420"/>
      <c r="AFM114" s="420"/>
      <c r="AFN114" s="420"/>
      <c r="AFO114" s="420"/>
      <c r="AFP114" s="420"/>
      <c r="AFQ114" s="420"/>
      <c r="AFR114" s="420"/>
      <c r="AFS114" s="420"/>
      <c r="AFT114" s="420"/>
      <c r="AFU114" s="420"/>
      <c r="AFV114" s="420"/>
      <c r="AFW114" s="420"/>
      <c r="AFX114" s="420"/>
      <c r="AFY114" s="420"/>
      <c r="AFZ114" s="420"/>
      <c r="AGA114" s="420"/>
      <c r="AGB114" s="420"/>
      <c r="AGC114" s="420"/>
      <c r="AGD114" s="420"/>
      <c r="AGE114" s="420"/>
      <c r="AGF114" s="420"/>
      <c r="AGG114" s="420"/>
      <c r="AGH114" s="420"/>
      <c r="AGI114" s="420"/>
      <c r="AGJ114" s="420"/>
      <c r="AGK114" s="420"/>
      <c r="AGL114" s="420"/>
      <c r="AGM114" s="420"/>
      <c r="AGN114" s="420"/>
      <c r="AGO114" s="420"/>
      <c r="AGP114" s="420"/>
      <c r="AGQ114" s="420"/>
      <c r="AGR114" s="420"/>
      <c r="AGS114" s="420"/>
      <c r="AGT114" s="420"/>
      <c r="AGU114" s="420"/>
      <c r="AGV114" s="420"/>
      <c r="AGW114" s="420"/>
      <c r="AGX114" s="420"/>
      <c r="AGY114" s="420"/>
      <c r="AGZ114" s="420"/>
      <c r="AHA114" s="420"/>
      <c r="AHB114" s="420"/>
      <c r="AHC114" s="420"/>
      <c r="AHD114" s="420"/>
      <c r="AHE114" s="420"/>
      <c r="AHF114" s="420"/>
      <c r="AHG114" s="420"/>
      <c r="AHH114" s="420"/>
      <c r="AHI114" s="420"/>
      <c r="AHJ114" s="420"/>
      <c r="AHK114" s="420"/>
      <c r="AHL114" s="420"/>
      <c r="AHM114" s="420"/>
      <c r="AHN114" s="420"/>
      <c r="AHO114" s="420"/>
      <c r="AHP114" s="420"/>
      <c r="AHQ114" s="420"/>
      <c r="AHR114" s="420"/>
      <c r="AHS114" s="420"/>
      <c r="AHT114" s="420"/>
      <c r="AHU114" s="420"/>
      <c r="AHV114" s="420"/>
      <c r="AHW114" s="420"/>
      <c r="AHX114" s="420"/>
      <c r="AHY114" s="420"/>
      <c r="AHZ114" s="420"/>
      <c r="AIA114" s="420"/>
      <c r="AIB114" s="420"/>
      <c r="AIC114" s="420"/>
      <c r="AID114" s="420"/>
      <c r="AIE114" s="420"/>
      <c r="AIF114" s="420"/>
      <c r="AIG114" s="420"/>
      <c r="AIH114" s="420"/>
      <c r="AII114" s="420"/>
      <c r="AIJ114" s="420"/>
      <c r="AIK114" s="420"/>
      <c r="AIL114" s="420"/>
      <c r="AIM114" s="420"/>
      <c r="AIN114" s="420"/>
      <c r="AIO114" s="420"/>
      <c r="AIP114" s="420"/>
      <c r="AIQ114" s="420"/>
      <c r="AIR114" s="420"/>
      <c r="AIS114" s="420"/>
      <c r="AIT114" s="420"/>
      <c r="AIU114" s="420"/>
      <c r="AIV114" s="420"/>
      <c r="AIW114" s="420"/>
      <c r="AIX114" s="420"/>
      <c r="AIY114" s="420"/>
      <c r="AIZ114" s="420"/>
      <c r="AJA114" s="420"/>
      <c r="AJB114" s="420"/>
      <c r="AJC114" s="420"/>
      <c r="AJD114" s="420"/>
      <c r="AJE114" s="420"/>
      <c r="AJF114" s="420"/>
      <c r="AJG114" s="420"/>
      <c r="AJH114" s="420"/>
      <c r="AJI114" s="420"/>
      <c r="AJJ114" s="420"/>
      <c r="AJK114" s="420"/>
      <c r="AJL114" s="420"/>
      <c r="AJM114" s="420"/>
      <c r="AJN114" s="420"/>
      <c r="AJO114" s="420"/>
      <c r="AJP114" s="420"/>
      <c r="AJQ114" s="420"/>
      <c r="AJR114" s="420"/>
      <c r="AJS114" s="420"/>
      <c r="AJT114" s="420"/>
      <c r="AJU114" s="420"/>
      <c r="AJV114" s="420"/>
      <c r="AJW114" s="420"/>
      <c r="AJX114" s="420"/>
      <c r="AJY114" s="420"/>
      <c r="AJZ114" s="420"/>
      <c r="AKA114" s="420"/>
      <c r="AKB114" s="420"/>
      <c r="AKC114" s="420"/>
      <c r="AKD114" s="420"/>
      <c r="AKE114" s="420"/>
      <c r="AKF114" s="420"/>
      <c r="AKG114" s="420"/>
      <c r="AKH114" s="420"/>
      <c r="AKI114" s="420"/>
      <c r="AKJ114" s="420"/>
      <c r="AKK114" s="420"/>
      <c r="AKL114" s="420"/>
      <c r="AKM114" s="420"/>
      <c r="AKN114" s="420"/>
      <c r="AKO114" s="420"/>
      <c r="AKP114" s="420"/>
      <c r="AKQ114" s="420"/>
      <c r="AKR114" s="420"/>
      <c r="AKS114" s="420"/>
      <c r="AKT114" s="420"/>
      <c r="AKU114" s="420"/>
      <c r="AKV114" s="420"/>
      <c r="AKW114" s="420"/>
      <c r="AKX114" s="420"/>
      <c r="AKY114" s="420"/>
      <c r="AKZ114" s="420"/>
      <c r="ALA114" s="420"/>
      <c r="ALB114" s="420"/>
      <c r="ALC114" s="420"/>
      <c r="ALD114" s="420"/>
      <c r="ALE114" s="420"/>
      <c r="ALF114" s="420"/>
      <c r="ALG114" s="420"/>
      <c r="ALH114" s="420"/>
      <c r="ALI114" s="420"/>
      <c r="ALJ114" s="420"/>
      <c r="ALK114" s="420"/>
      <c r="ALL114" s="420"/>
      <c r="ALM114" s="420"/>
      <c r="ALN114" s="420"/>
      <c r="ALO114" s="420"/>
      <c r="ALP114" s="420"/>
      <c r="ALQ114" s="420"/>
      <c r="ALR114" s="420"/>
      <c r="ALS114" s="420"/>
      <c r="ALT114" s="420"/>
      <c r="ALU114" s="420"/>
      <c r="ALV114" s="420"/>
      <c r="ALW114" s="420"/>
      <c r="ALX114" s="420"/>
      <c r="ALY114" s="420"/>
      <c r="ALZ114" s="420"/>
      <c r="AMA114" s="420"/>
      <c r="AMB114" s="420"/>
      <c r="AMC114" s="420"/>
      <c r="AMD114" s="420"/>
      <c r="AME114" s="420"/>
      <c r="AMF114" s="420"/>
      <c r="AMG114" s="420"/>
      <c r="AMH114" s="420"/>
      <c r="AMI114" s="420"/>
      <c r="AMJ114" s="420"/>
      <c r="AMK114" s="420"/>
      <c r="AML114" s="420"/>
      <c r="AMM114" s="420"/>
      <c r="AMN114" s="420"/>
      <c r="AMO114" s="420"/>
      <c r="AMP114" s="420"/>
      <c r="AMQ114" s="420"/>
      <c r="AMR114" s="420"/>
      <c r="AMS114" s="420"/>
      <c r="AMT114" s="420"/>
      <c r="AMU114" s="420"/>
      <c r="AMV114" s="420"/>
      <c r="AMW114" s="420"/>
      <c r="AMX114" s="420"/>
      <c r="AMY114" s="420"/>
      <c r="AMZ114" s="420"/>
      <c r="ANA114" s="420"/>
      <c r="ANB114" s="420"/>
      <c r="ANC114" s="420"/>
      <c r="AND114" s="420"/>
      <c r="ANE114" s="420"/>
      <c r="ANF114" s="420"/>
      <c r="ANG114" s="420"/>
      <c r="ANH114" s="420"/>
      <c r="ANI114" s="420"/>
      <c r="ANJ114" s="420"/>
      <c r="ANK114" s="420"/>
      <c r="ANL114" s="420"/>
      <c r="ANM114" s="420"/>
      <c r="ANN114" s="420"/>
      <c r="ANO114" s="420"/>
      <c r="ANP114" s="420"/>
      <c r="ANQ114" s="420"/>
      <c r="ANR114" s="420"/>
      <c r="ANS114" s="420"/>
      <c r="ANT114" s="420"/>
      <c r="ANU114" s="420"/>
      <c r="ANV114" s="420"/>
      <c r="ANW114" s="420"/>
      <c r="ANX114" s="420"/>
      <c r="ANY114" s="420"/>
      <c r="ANZ114" s="420"/>
      <c r="AOA114" s="420"/>
      <c r="AOB114" s="420"/>
      <c r="AOC114" s="420"/>
      <c r="AOD114" s="420"/>
      <c r="AOE114" s="420"/>
      <c r="AOF114" s="420"/>
      <c r="AOG114" s="420"/>
      <c r="AOH114" s="420"/>
      <c r="AOI114" s="420"/>
      <c r="AOJ114" s="420"/>
      <c r="AOK114" s="420"/>
      <c r="AOL114" s="420"/>
      <c r="AOM114" s="420"/>
      <c r="AON114" s="420"/>
      <c r="AOO114" s="420"/>
      <c r="AOP114" s="420"/>
      <c r="AOQ114" s="420"/>
      <c r="AOR114" s="420"/>
      <c r="AOS114" s="420"/>
      <c r="AOT114" s="420"/>
      <c r="AOU114" s="420"/>
      <c r="AOV114" s="420"/>
      <c r="AOW114" s="420"/>
      <c r="AOX114" s="420"/>
      <c r="AOY114" s="420"/>
      <c r="AOZ114" s="420"/>
      <c r="APA114" s="420"/>
      <c r="APB114" s="420"/>
      <c r="APC114" s="420"/>
      <c r="APD114" s="420"/>
      <c r="APE114" s="420"/>
      <c r="APF114" s="420"/>
      <c r="APG114" s="420"/>
      <c r="APH114" s="420"/>
      <c r="API114" s="420"/>
      <c r="APJ114" s="420"/>
      <c r="APK114" s="420"/>
      <c r="APL114" s="420"/>
      <c r="APM114" s="420"/>
      <c r="APN114" s="420"/>
      <c r="APO114" s="420"/>
      <c r="APP114" s="420"/>
      <c r="APQ114" s="420"/>
      <c r="APR114" s="420"/>
      <c r="APS114" s="420"/>
      <c r="APT114" s="420"/>
      <c r="APU114" s="420"/>
      <c r="APV114" s="420"/>
      <c r="APW114" s="420"/>
      <c r="APX114" s="420"/>
      <c r="APY114" s="420"/>
      <c r="APZ114" s="420"/>
      <c r="AQA114" s="420"/>
      <c r="AQB114" s="420"/>
      <c r="AQC114" s="420"/>
      <c r="AQD114" s="420"/>
      <c r="AQE114" s="420"/>
      <c r="AQF114" s="420"/>
      <c r="AQG114" s="420"/>
      <c r="AQH114" s="420"/>
      <c r="AQI114" s="420"/>
      <c r="AQJ114" s="420"/>
      <c r="AQK114" s="420"/>
      <c r="AQL114" s="420"/>
      <c r="AQM114" s="420"/>
      <c r="AQN114" s="420"/>
      <c r="AQO114" s="420"/>
      <c r="AQP114" s="420"/>
      <c r="AQQ114" s="420"/>
      <c r="AQR114" s="420"/>
      <c r="AQS114" s="420"/>
      <c r="AQT114" s="420"/>
      <c r="AQU114" s="420"/>
      <c r="AQV114" s="420"/>
      <c r="AQW114" s="420"/>
      <c r="AQX114" s="420"/>
      <c r="AQY114" s="420"/>
      <c r="AQZ114" s="420"/>
      <c r="ARA114" s="420"/>
      <c r="ARB114" s="420"/>
      <c r="ARC114" s="420"/>
      <c r="ARD114" s="420"/>
      <c r="ARE114" s="420"/>
      <c r="ARF114" s="420"/>
      <c r="ARG114" s="420"/>
      <c r="ARH114" s="420"/>
      <c r="ARI114" s="420"/>
      <c r="ARJ114" s="420"/>
      <c r="ARK114" s="420"/>
      <c r="ARL114" s="420"/>
      <c r="ARM114" s="420"/>
      <c r="ARN114" s="420"/>
      <c r="ARO114" s="420"/>
      <c r="ARP114" s="420"/>
      <c r="ARQ114" s="420"/>
      <c r="ARR114" s="420"/>
      <c r="ARS114" s="420"/>
      <c r="ART114" s="420"/>
      <c r="ARU114" s="420"/>
      <c r="ARV114" s="420"/>
      <c r="ARW114" s="420"/>
      <c r="ARX114" s="420"/>
      <c r="ARY114" s="420"/>
      <c r="ARZ114" s="420"/>
      <c r="ASA114" s="420"/>
      <c r="ASB114" s="420"/>
      <c r="ASC114" s="420"/>
      <c r="ASD114" s="420"/>
      <c r="ASE114" s="420"/>
      <c r="ASF114" s="420"/>
      <c r="ASG114" s="420"/>
      <c r="ASH114" s="420"/>
      <c r="ASI114" s="420"/>
      <c r="ASJ114" s="420"/>
      <c r="ASK114" s="420"/>
      <c r="ASL114" s="420"/>
      <c r="ASM114" s="420"/>
      <c r="ASN114" s="420"/>
      <c r="ASO114" s="420"/>
      <c r="ASP114" s="420"/>
      <c r="ASQ114" s="420"/>
      <c r="ASR114" s="420"/>
      <c r="ASS114" s="420"/>
      <c r="AST114" s="420"/>
      <c r="ASU114" s="420"/>
      <c r="ASV114" s="420"/>
      <c r="ASW114" s="420"/>
      <c r="ASX114" s="420"/>
      <c r="ASY114" s="420"/>
      <c r="ASZ114" s="420"/>
      <c r="ATA114" s="420"/>
      <c r="ATB114" s="420"/>
      <c r="ATC114" s="420"/>
      <c r="ATD114" s="420"/>
      <c r="ATE114" s="420"/>
      <c r="ATF114" s="420"/>
      <c r="ATG114" s="420"/>
      <c r="ATH114" s="420"/>
      <c r="ATI114" s="420"/>
      <c r="ATJ114" s="420"/>
      <c r="ATK114" s="420"/>
      <c r="ATL114" s="420"/>
      <c r="ATM114" s="420"/>
      <c r="ATN114" s="420"/>
      <c r="ATO114" s="420"/>
      <c r="ATP114" s="420"/>
      <c r="ATQ114" s="420"/>
      <c r="ATR114" s="420"/>
      <c r="ATS114" s="420"/>
      <c r="ATT114" s="420"/>
      <c r="ATU114" s="420"/>
      <c r="ATV114" s="420"/>
      <c r="ATW114" s="420"/>
      <c r="ATX114" s="420"/>
      <c r="ATY114" s="420"/>
      <c r="ATZ114" s="420"/>
      <c r="AUA114" s="420"/>
      <c r="AUB114" s="420"/>
      <c r="AUC114" s="420"/>
      <c r="AUD114" s="420"/>
      <c r="AUE114" s="420"/>
      <c r="AUF114" s="420"/>
      <c r="AUG114" s="420"/>
      <c r="AUH114" s="420"/>
      <c r="AUI114" s="420"/>
      <c r="AUJ114" s="420"/>
      <c r="AUK114" s="420"/>
      <c r="AUL114" s="420"/>
      <c r="AUM114" s="420"/>
      <c r="AUN114" s="420"/>
      <c r="AUO114" s="420"/>
      <c r="AUP114" s="420"/>
      <c r="AUQ114" s="420"/>
      <c r="AUR114" s="420"/>
      <c r="AUS114" s="420"/>
      <c r="AUT114" s="420"/>
      <c r="AUU114" s="420"/>
      <c r="AUV114" s="420"/>
      <c r="AUW114" s="420"/>
      <c r="AUX114" s="420"/>
      <c r="AUY114" s="420"/>
      <c r="AUZ114" s="420"/>
      <c r="AVA114" s="420"/>
      <c r="AVB114" s="420"/>
      <c r="AVC114" s="420"/>
      <c r="AVD114" s="420"/>
      <c r="AVE114" s="420"/>
      <c r="AVF114" s="420"/>
      <c r="AVG114" s="420"/>
      <c r="AVH114" s="420"/>
      <c r="AVI114" s="420"/>
      <c r="AVJ114" s="420"/>
      <c r="AVK114" s="420"/>
      <c r="AVL114" s="420"/>
      <c r="AVM114" s="420"/>
      <c r="AVN114" s="420"/>
      <c r="AVO114" s="420"/>
      <c r="AVP114" s="420"/>
      <c r="AVQ114" s="420"/>
      <c r="AVR114" s="420"/>
      <c r="AVS114" s="420"/>
      <c r="AVT114" s="420"/>
      <c r="AVU114" s="420"/>
      <c r="AVV114" s="420"/>
      <c r="AVW114" s="420"/>
      <c r="AVX114" s="420"/>
      <c r="AVY114" s="420"/>
      <c r="AVZ114" s="420"/>
      <c r="AWA114" s="420"/>
      <c r="AWB114" s="420"/>
      <c r="AWC114" s="420"/>
      <c r="AWD114" s="420"/>
      <c r="AWE114" s="420"/>
      <c r="AWF114" s="420"/>
      <c r="AWG114" s="420"/>
      <c r="AWH114" s="420"/>
      <c r="AWI114" s="420"/>
      <c r="AWJ114" s="420"/>
      <c r="AWK114" s="420"/>
      <c r="AWL114" s="420"/>
      <c r="AWM114" s="420"/>
      <c r="AWN114" s="420"/>
      <c r="AWO114" s="420"/>
      <c r="AWP114" s="420"/>
      <c r="AWQ114" s="420"/>
      <c r="AWR114" s="420"/>
      <c r="AWS114" s="420"/>
      <c r="AWT114" s="420"/>
      <c r="AWU114" s="420"/>
      <c r="AWV114" s="420"/>
      <c r="AWW114" s="420"/>
      <c r="AWX114" s="420"/>
      <c r="AWY114" s="420"/>
      <c r="AWZ114" s="420"/>
      <c r="AXA114" s="420"/>
      <c r="AXB114" s="420"/>
      <c r="AXC114" s="420"/>
      <c r="AXD114" s="420"/>
      <c r="AXE114" s="420"/>
      <c r="AXF114" s="420"/>
      <c r="AXG114" s="420"/>
      <c r="AXH114" s="420"/>
      <c r="AXI114" s="420"/>
      <c r="AXJ114" s="420"/>
      <c r="AXK114" s="420"/>
      <c r="AXL114" s="420"/>
      <c r="AXM114" s="420"/>
      <c r="AXN114" s="420"/>
      <c r="AXO114" s="420"/>
      <c r="AXP114" s="420"/>
      <c r="AXQ114" s="420"/>
      <c r="AXR114" s="420"/>
      <c r="AXS114" s="420"/>
      <c r="AXT114" s="420"/>
      <c r="AXU114" s="420"/>
      <c r="AXV114" s="420"/>
      <c r="AXW114" s="420"/>
      <c r="AXX114" s="420"/>
      <c r="AXY114" s="420"/>
      <c r="AXZ114" s="420"/>
      <c r="AYA114" s="420"/>
      <c r="AYB114" s="420"/>
      <c r="AYC114" s="420"/>
      <c r="AYD114" s="420"/>
      <c r="AYE114" s="420"/>
      <c r="AYF114" s="420"/>
      <c r="AYG114" s="420"/>
      <c r="AYH114" s="420"/>
      <c r="AYI114" s="420"/>
      <c r="AYJ114" s="420"/>
      <c r="AYK114" s="420"/>
      <c r="AYL114" s="420"/>
      <c r="AYM114" s="420"/>
      <c r="AYN114" s="420"/>
      <c r="AYO114" s="420"/>
      <c r="AYP114" s="420"/>
      <c r="AYQ114" s="420"/>
      <c r="AYR114" s="420"/>
      <c r="AYS114" s="420"/>
      <c r="AYT114" s="420"/>
      <c r="AYU114" s="420"/>
      <c r="AYV114" s="420"/>
      <c r="AYW114" s="420"/>
      <c r="AYX114" s="420"/>
      <c r="AYY114" s="420"/>
      <c r="AYZ114" s="420"/>
      <c r="AZA114" s="420"/>
      <c r="AZB114" s="420"/>
      <c r="AZC114" s="420"/>
      <c r="AZD114" s="420"/>
      <c r="AZE114" s="420"/>
      <c r="AZF114" s="420"/>
      <c r="AZG114" s="420"/>
      <c r="AZH114" s="420"/>
      <c r="AZI114" s="420"/>
      <c r="AZJ114" s="420"/>
      <c r="AZK114" s="420"/>
      <c r="AZL114" s="420"/>
      <c r="AZM114" s="420"/>
      <c r="AZN114" s="420"/>
      <c r="AZO114" s="420"/>
      <c r="AZP114" s="420"/>
      <c r="AZQ114" s="420"/>
      <c r="AZR114" s="420"/>
      <c r="AZS114" s="420"/>
      <c r="AZT114" s="420"/>
      <c r="AZU114" s="420"/>
      <c r="AZV114" s="420"/>
      <c r="AZW114" s="420"/>
      <c r="AZX114" s="420"/>
      <c r="AZY114" s="420"/>
      <c r="AZZ114" s="420"/>
      <c r="BAA114" s="420"/>
      <c r="BAB114" s="420"/>
      <c r="BAC114" s="420"/>
      <c r="BAD114" s="420"/>
      <c r="BAE114" s="420"/>
      <c r="BAF114" s="420"/>
      <c r="BAG114" s="420"/>
      <c r="BAH114" s="420"/>
      <c r="BAI114" s="420"/>
      <c r="BAJ114" s="420"/>
      <c r="BAK114" s="420"/>
      <c r="BAL114" s="420"/>
      <c r="BAM114" s="420"/>
      <c r="BAN114" s="420"/>
      <c r="BAO114" s="420"/>
      <c r="BAP114" s="420"/>
      <c r="BAQ114" s="420"/>
      <c r="BAR114" s="420"/>
      <c r="BAS114" s="420"/>
      <c r="BAT114" s="420"/>
      <c r="BAU114" s="420"/>
      <c r="BAV114" s="420"/>
      <c r="BAW114" s="420"/>
      <c r="BAX114" s="420"/>
      <c r="BAY114" s="420"/>
      <c r="BAZ114" s="420"/>
      <c r="BBA114" s="420"/>
      <c r="BBB114" s="420"/>
      <c r="BBC114" s="420"/>
      <c r="BBD114" s="420"/>
      <c r="BBE114" s="420"/>
      <c r="BBF114" s="420"/>
      <c r="BBG114" s="420"/>
      <c r="BBH114" s="420"/>
      <c r="BBI114" s="420"/>
      <c r="BBJ114" s="420"/>
      <c r="BBK114" s="420"/>
      <c r="BBL114" s="420"/>
      <c r="BBM114" s="420"/>
      <c r="BBN114" s="420"/>
      <c r="BBO114" s="420"/>
      <c r="BBP114" s="420"/>
      <c r="BBQ114" s="420"/>
      <c r="BBR114" s="420"/>
      <c r="BBS114" s="420"/>
      <c r="BBT114" s="420"/>
      <c r="BBU114" s="420"/>
      <c r="BBV114" s="420"/>
      <c r="BBW114" s="420"/>
      <c r="BBX114" s="420"/>
      <c r="BBY114" s="420"/>
      <c r="BBZ114" s="420"/>
      <c r="BCA114" s="420"/>
      <c r="BCB114" s="420"/>
      <c r="BCC114" s="420"/>
      <c r="BCD114" s="420"/>
      <c r="BCE114" s="420"/>
      <c r="BCF114" s="420"/>
      <c r="BCG114" s="420"/>
      <c r="BCH114" s="420"/>
      <c r="BCI114" s="420"/>
      <c r="BCJ114" s="420"/>
      <c r="BCK114" s="420"/>
      <c r="BCL114" s="420"/>
      <c r="BCM114" s="420"/>
      <c r="BCN114" s="420"/>
      <c r="BCO114" s="420"/>
      <c r="BCP114" s="420"/>
      <c r="BCQ114" s="420"/>
      <c r="BCR114" s="420"/>
      <c r="BCS114" s="420"/>
      <c r="BCT114" s="420"/>
      <c r="BCU114" s="420"/>
      <c r="BCV114" s="420"/>
      <c r="BCW114" s="420"/>
      <c r="BCX114" s="420"/>
      <c r="BCY114" s="420"/>
      <c r="BCZ114" s="420"/>
      <c r="BDA114" s="420"/>
      <c r="BDB114" s="420"/>
      <c r="BDC114" s="420"/>
      <c r="BDD114" s="420"/>
      <c r="BDE114" s="420"/>
      <c r="BDF114" s="420"/>
      <c r="BDG114" s="420"/>
      <c r="BDH114" s="420"/>
      <c r="BDI114" s="420"/>
      <c r="BDJ114" s="420"/>
      <c r="BDK114" s="420"/>
      <c r="BDL114" s="420"/>
      <c r="BDM114" s="420"/>
      <c r="BDN114" s="420"/>
      <c r="BDO114" s="420"/>
      <c r="BDP114" s="420"/>
      <c r="BDQ114" s="420"/>
      <c r="BDR114" s="420"/>
      <c r="BDS114" s="420"/>
      <c r="BDT114" s="420"/>
      <c r="BDU114" s="420"/>
      <c r="BDV114" s="420"/>
      <c r="BDW114" s="420"/>
      <c r="BDX114" s="420"/>
      <c r="BDY114" s="420"/>
      <c r="BDZ114" s="420"/>
      <c r="BEA114" s="420"/>
      <c r="BEB114" s="420"/>
      <c r="BEC114" s="420"/>
      <c r="BED114" s="420"/>
      <c r="BEE114" s="420"/>
      <c r="BEF114" s="420"/>
      <c r="BEG114" s="420"/>
      <c r="BEH114" s="420"/>
      <c r="BEI114" s="420"/>
      <c r="BEJ114" s="420"/>
      <c r="BEK114" s="420"/>
      <c r="BEL114" s="420"/>
      <c r="BEM114" s="420"/>
      <c r="BEN114" s="420"/>
      <c r="BEO114" s="420"/>
      <c r="BEP114" s="420"/>
      <c r="BEQ114" s="420"/>
      <c r="BER114" s="420"/>
      <c r="BES114" s="420"/>
      <c r="BET114" s="420"/>
      <c r="BEU114" s="420"/>
      <c r="BEV114" s="420"/>
      <c r="BEW114" s="420"/>
      <c r="BEX114" s="420"/>
      <c r="BEY114" s="420"/>
      <c r="BEZ114" s="420"/>
      <c r="BFA114" s="420"/>
      <c r="BFB114" s="420"/>
      <c r="BFC114" s="420"/>
      <c r="BFD114" s="420"/>
      <c r="BFE114" s="420"/>
      <c r="BFF114" s="420"/>
      <c r="BFG114" s="420"/>
      <c r="BFH114" s="420"/>
      <c r="BFI114" s="420"/>
      <c r="BFJ114" s="420"/>
      <c r="BFK114" s="420"/>
      <c r="BFL114" s="420"/>
      <c r="BFM114" s="420"/>
      <c r="BFN114" s="420"/>
      <c r="BFO114" s="420"/>
      <c r="BFP114" s="420"/>
      <c r="BFQ114" s="420"/>
      <c r="BFR114" s="420"/>
      <c r="BFS114" s="420"/>
      <c r="BFT114" s="420"/>
      <c r="BFU114" s="420"/>
      <c r="BFV114" s="420"/>
      <c r="BFW114" s="420"/>
      <c r="BFX114" s="420"/>
      <c r="BFY114" s="420"/>
      <c r="BFZ114" s="420"/>
      <c r="BGA114" s="420"/>
      <c r="BGB114" s="420"/>
      <c r="BGC114" s="420"/>
      <c r="BGD114" s="420"/>
      <c r="BGE114" s="420"/>
      <c r="BGF114" s="420"/>
      <c r="BGG114" s="420"/>
      <c r="BGH114" s="420"/>
      <c r="BGI114" s="420"/>
      <c r="BGJ114" s="420"/>
      <c r="BGK114" s="420"/>
      <c r="BGL114" s="420"/>
      <c r="BGM114" s="420"/>
      <c r="BGN114" s="420"/>
      <c r="BGO114" s="420"/>
      <c r="BGP114" s="420"/>
      <c r="BGQ114" s="420"/>
      <c r="BGR114" s="420"/>
      <c r="BGS114" s="420"/>
      <c r="BGT114" s="420"/>
      <c r="BGU114" s="420"/>
      <c r="BGV114" s="420"/>
      <c r="BGW114" s="420"/>
      <c r="BGX114" s="420"/>
      <c r="BGY114" s="420"/>
      <c r="BGZ114" s="420"/>
      <c r="BHA114" s="420"/>
      <c r="BHB114" s="420"/>
      <c r="BHC114" s="420"/>
      <c r="BHD114" s="420"/>
      <c r="BHE114" s="420"/>
      <c r="BHF114" s="420"/>
      <c r="BHG114" s="420"/>
      <c r="BHH114" s="420"/>
      <c r="BHI114" s="420"/>
      <c r="BHJ114" s="420"/>
      <c r="BHK114" s="420"/>
      <c r="BHL114" s="420"/>
      <c r="BHM114" s="420"/>
      <c r="BHN114" s="420"/>
      <c r="BHO114" s="420"/>
      <c r="BHP114" s="420"/>
      <c r="BHQ114" s="420"/>
      <c r="BHR114" s="420"/>
      <c r="BHS114" s="420"/>
      <c r="BHT114" s="420"/>
      <c r="BHU114" s="420"/>
      <c r="BHV114" s="420"/>
      <c r="BHW114" s="420"/>
      <c r="BHX114" s="420"/>
      <c r="BHY114" s="420"/>
      <c r="BHZ114" s="420"/>
      <c r="BIA114" s="420"/>
      <c r="BIB114" s="420"/>
      <c r="BIC114" s="420"/>
      <c r="BID114" s="420"/>
      <c r="BIE114" s="420"/>
      <c r="BIF114" s="420"/>
      <c r="BIG114" s="420"/>
      <c r="BIH114" s="420"/>
      <c r="BII114" s="420"/>
      <c r="BIJ114" s="420"/>
      <c r="BIK114" s="420"/>
      <c r="BIL114" s="420"/>
      <c r="BIM114" s="420"/>
      <c r="BIN114" s="420"/>
      <c r="BIO114" s="420"/>
      <c r="BIP114" s="420"/>
      <c r="BIQ114" s="420"/>
      <c r="BIR114" s="420"/>
      <c r="BIS114" s="420"/>
      <c r="BIT114" s="420"/>
      <c r="BIU114" s="420"/>
      <c r="BIV114" s="420"/>
      <c r="BIW114" s="420"/>
      <c r="BIX114" s="420"/>
      <c r="BIY114" s="420"/>
      <c r="BIZ114" s="420"/>
      <c r="BJA114" s="420"/>
      <c r="BJB114" s="420"/>
      <c r="BJC114" s="420"/>
      <c r="BJD114" s="420"/>
      <c r="BJE114" s="420"/>
      <c r="BJF114" s="420"/>
      <c r="BJG114" s="420"/>
      <c r="BJH114" s="420"/>
      <c r="BJI114" s="420"/>
      <c r="BJJ114" s="420"/>
      <c r="BJK114" s="420"/>
      <c r="BJL114" s="420"/>
      <c r="BJM114" s="420"/>
      <c r="BJN114" s="420"/>
      <c r="BJO114" s="420"/>
      <c r="BJP114" s="420"/>
      <c r="BJQ114" s="420"/>
      <c r="BJR114" s="420"/>
      <c r="BJS114" s="420"/>
      <c r="BJT114" s="420"/>
      <c r="BJU114" s="420"/>
      <c r="BJV114" s="420"/>
      <c r="BJW114" s="420"/>
      <c r="BJX114" s="420"/>
      <c r="BJY114" s="420"/>
      <c r="BJZ114" s="420"/>
      <c r="BKA114" s="420"/>
      <c r="BKB114" s="420"/>
      <c r="BKC114" s="420"/>
      <c r="BKD114" s="420"/>
      <c r="BKE114" s="420"/>
      <c r="BKF114" s="420"/>
      <c r="BKG114" s="420"/>
      <c r="BKH114" s="420"/>
      <c r="BKI114" s="420"/>
      <c r="BKJ114" s="420"/>
      <c r="BKK114" s="420"/>
      <c r="BKL114" s="420"/>
      <c r="BKM114" s="420"/>
      <c r="BKN114" s="420"/>
      <c r="BKO114" s="420"/>
      <c r="BKP114" s="420"/>
      <c r="BKQ114" s="420"/>
      <c r="BKR114" s="420"/>
      <c r="BKS114" s="420"/>
      <c r="BKT114" s="420"/>
      <c r="BKU114" s="420"/>
      <c r="BKV114" s="420"/>
      <c r="BKW114" s="420"/>
      <c r="BKX114" s="420"/>
      <c r="BKY114" s="420"/>
      <c r="BKZ114" s="420"/>
      <c r="BLA114" s="420"/>
      <c r="BLB114" s="420"/>
      <c r="BLC114" s="420"/>
      <c r="BLD114" s="420"/>
      <c r="BLE114" s="420"/>
      <c r="BLF114" s="420"/>
      <c r="BLG114" s="420"/>
      <c r="BLH114" s="420"/>
      <c r="BLI114" s="420"/>
      <c r="BLJ114" s="420"/>
      <c r="BLK114" s="420"/>
      <c r="BLL114" s="420"/>
      <c r="BLM114" s="420"/>
      <c r="BLN114" s="420"/>
      <c r="BLO114" s="420"/>
      <c r="BLP114" s="420"/>
      <c r="BLQ114" s="420"/>
      <c r="BLR114" s="420"/>
      <c r="BLS114" s="420"/>
      <c r="BLT114" s="420"/>
      <c r="BLU114" s="420"/>
      <c r="BLV114" s="420"/>
      <c r="BLW114" s="420"/>
      <c r="BLX114" s="420"/>
      <c r="BLY114" s="420"/>
      <c r="BLZ114" s="420"/>
      <c r="BMA114" s="420"/>
      <c r="BMB114" s="420"/>
      <c r="BMC114" s="420"/>
      <c r="BMD114" s="420"/>
      <c r="BME114" s="420"/>
      <c r="BMF114" s="420"/>
      <c r="BMG114" s="420"/>
      <c r="BMH114" s="420"/>
      <c r="BMI114" s="420"/>
      <c r="BMJ114" s="420"/>
      <c r="BMK114" s="420"/>
      <c r="BML114" s="420"/>
      <c r="BMM114" s="420"/>
      <c r="BMN114" s="420"/>
      <c r="BMO114" s="420"/>
      <c r="BMP114" s="420"/>
      <c r="BMQ114" s="420"/>
      <c r="BMR114" s="420"/>
      <c r="BMS114" s="420"/>
      <c r="BMT114" s="420"/>
      <c r="BMU114" s="420"/>
      <c r="BMV114" s="420"/>
      <c r="BMW114" s="420"/>
      <c r="BMX114" s="420"/>
      <c r="BMY114" s="420"/>
      <c r="BMZ114" s="420"/>
      <c r="BNA114" s="420"/>
      <c r="BNB114" s="420"/>
      <c r="BNC114" s="420"/>
      <c r="BND114" s="420"/>
      <c r="BNE114" s="420"/>
      <c r="BNF114" s="420"/>
      <c r="BNG114" s="420"/>
      <c r="BNH114" s="420"/>
      <c r="BNI114" s="420"/>
      <c r="BNJ114" s="420"/>
      <c r="BNK114" s="420"/>
      <c r="BNL114" s="420"/>
      <c r="BNM114" s="420"/>
      <c r="BNN114" s="420"/>
      <c r="BNO114" s="420"/>
      <c r="BNP114" s="420"/>
      <c r="BNQ114" s="420"/>
      <c r="BNR114" s="420"/>
      <c r="BNS114" s="420"/>
      <c r="BNT114" s="420"/>
      <c r="BNU114" s="420"/>
      <c r="BNV114" s="420"/>
      <c r="BNW114" s="420"/>
      <c r="BNX114" s="420"/>
      <c r="BNY114" s="420"/>
      <c r="BNZ114" s="420"/>
      <c r="BOA114" s="420"/>
      <c r="BOB114" s="420"/>
      <c r="BOC114" s="420"/>
      <c r="BOD114" s="420"/>
      <c r="BOE114" s="420"/>
      <c r="BOF114" s="420"/>
      <c r="BOG114" s="420"/>
      <c r="BOH114" s="420"/>
      <c r="BOI114" s="420"/>
      <c r="BOJ114" s="420"/>
      <c r="BOK114" s="420"/>
      <c r="BOL114" s="420"/>
      <c r="BOM114" s="420"/>
      <c r="BON114" s="420"/>
      <c r="BOO114" s="420"/>
      <c r="BOP114" s="420"/>
      <c r="BOQ114" s="420"/>
      <c r="BOR114" s="420"/>
      <c r="BOS114" s="420"/>
      <c r="BOT114" s="420"/>
      <c r="BOU114" s="420"/>
      <c r="BOV114" s="420"/>
      <c r="BOW114" s="420"/>
      <c r="BOX114" s="420"/>
      <c r="BOY114" s="420"/>
      <c r="BOZ114" s="420"/>
      <c r="BPA114" s="420"/>
      <c r="BPB114" s="420"/>
      <c r="BPC114" s="420"/>
      <c r="BPD114" s="420"/>
      <c r="BPE114" s="420"/>
      <c r="BPF114" s="420"/>
      <c r="BPG114" s="420"/>
      <c r="BPH114" s="420"/>
      <c r="BPI114" s="420"/>
      <c r="BPJ114" s="420"/>
      <c r="BPK114" s="420"/>
      <c r="BPL114" s="420"/>
      <c r="BPM114" s="420"/>
      <c r="BPN114" s="420"/>
      <c r="BPO114" s="420"/>
      <c r="BPP114" s="420"/>
      <c r="BPQ114" s="420"/>
      <c r="BPR114" s="420"/>
      <c r="BPS114" s="420"/>
      <c r="BPT114" s="420"/>
      <c r="BPU114" s="420"/>
      <c r="BPV114" s="420"/>
      <c r="BPW114" s="420"/>
      <c r="BPX114" s="420"/>
      <c r="BPY114" s="420"/>
      <c r="BPZ114" s="420"/>
      <c r="BQA114" s="420"/>
      <c r="BQB114" s="420"/>
      <c r="BQC114" s="420"/>
      <c r="BQD114" s="420"/>
      <c r="BQE114" s="420"/>
      <c r="BQF114" s="420"/>
      <c r="BQG114" s="420"/>
      <c r="BQH114" s="420"/>
      <c r="BQI114" s="420"/>
      <c r="BQJ114" s="420"/>
      <c r="BQK114" s="420"/>
      <c r="BQL114" s="420"/>
      <c r="BQM114" s="420"/>
      <c r="BQN114" s="420"/>
      <c r="BQO114" s="420"/>
      <c r="BQP114" s="420"/>
      <c r="BQQ114" s="420"/>
      <c r="BQR114" s="420"/>
      <c r="BQS114" s="420"/>
      <c r="BQT114" s="420"/>
      <c r="BQU114" s="420"/>
      <c r="BQV114" s="420"/>
      <c r="BQW114" s="420"/>
      <c r="BQX114" s="420"/>
      <c r="BQY114" s="420"/>
      <c r="BQZ114" s="420"/>
      <c r="BRA114" s="420"/>
      <c r="BRB114" s="420"/>
      <c r="BRC114" s="420"/>
      <c r="BRD114" s="420"/>
      <c r="BRE114" s="420"/>
      <c r="BRF114" s="420"/>
      <c r="BRG114" s="420"/>
      <c r="BRH114" s="420"/>
      <c r="BRI114" s="420"/>
      <c r="BRJ114" s="420"/>
      <c r="BRK114" s="420"/>
      <c r="BRL114" s="420"/>
      <c r="BRM114" s="420"/>
      <c r="BRN114" s="420"/>
      <c r="BRO114" s="420"/>
      <c r="BRP114" s="420"/>
      <c r="BRQ114" s="420"/>
      <c r="BRR114" s="420"/>
      <c r="BRS114" s="420"/>
      <c r="BRT114" s="420"/>
      <c r="BRU114" s="420"/>
      <c r="BRV114" s="420"/>
      <c r="BRW114" s="420"/>
      <c r="BRX114" s="420"/>
      <c r="BRY114" s="420"/>
      <c r="BRZ114" s="420"/>
      <c r="BSA114" s="420"/>
      <c r="BSB114" s="420"/>
      <c r="BSC114" s="420"/>
      <c r="BSD114" s="420"/>
      <c r="BSE114" s="420"/>
      <c r="BSF114" s="420"/>
      <c r="BSG114" s="420"/>
      <c r="BSH114" s="420"/>
      <c r="BSI114" s="420"/>
      <c r="BSJ114" s="420"/>
      <c r="BSK114" s="420"/>
      <c r="BSL114" s="420"/>
      <c r="BSM114" s="420"/>
      <c r="BSN114" s="420"/>
      <c r="BSO114" s="420"/>
      <c r="BSP114" s="420"/>
      <c r="BSQ114" s="420"/>
      <c r="BSR114" s="420"/>
      <c r="BSS114" s="420"/>
      <c r="BST114" s="420"/>
      <c r="BSU114" s="420"/>
      <c r="BSV114" s="420"/>
      <c r="BSW114" s="420"/>
      <c r="BSX114" s="420"/>
      <c r="BSY114" s="420"/>
      <c r="BSZ114" s="420"/>
      <c r="BTA114" s="420"/>
      <c r="BTB114" s="420"/>
      <c r="BTC114" s="420"/>
      <c r="BTD114" s="420"/>
      <c r="BTE114" s="420"/>
      <c r="BTF114" s="420"/>
      <c r="BTG114" s="420"/>
      <c r="BTH114" s="420"/>
      <c r="BTI114" s="420"/>
      <c r="BTJ114" s="420"/>
      <c r="BTK114" s="420"/>
      <c r="BTL114" s="420"/>
      <c r="BTM114" s="420"/>
      <c r="BTN114" s="420"/>
      <c r="BTO114" s="420"/>
      <c r="BTP114" s="420"/>
      <c r="BTQ114" s="420"/>
      <c r="BTR114" s="420"/>
      <c r="BTS114" s="420"/>
      <c r="BTT114" s="420"/>
      <c r="BTU114" s="420"/>
      <c r="BTV114" s="420"/>
      <c r="BTW114" s="420"/>
      <c r="BTX114" s="420"/>
      <c r="BTY114" s="420"/>
      <c r="BTZ114" s="420"/>
      <c r="BUA114" s="420"/>
      <c r="BUB114" s="420"/>
      <c r="BUC114" s="420"/>
      <c r="BUD114" s="420"/>
      <c r="BUE114" s="420"/>
      <c r="BUF114" s="420"/>
      <c r="BUG114" s="420"/>
      <c r="BUH114" s="420"/>
      <c r="BUI114" s="420"/>
      <c r="BUJ114" s="420"/>
      <c r="BUK114" s="420"/>
      <c r="BUL114" s="420"/>
      <c r="BUM114" s="420"/>
      <c r="BUN114" s="420"/>
      <c r="BUO114" s="420"/>
      <c r="BUP114" s="420"/>
      <c r="BUQ114" s="420"/>
      <c r="BUR114" s="420"/>
      <c r="BUS114" s="420"/>
      <c r="BUT114" s="420"/>
      <c r="BUU114" s="420"/>
      <c r="BUV114" s="420"/>
      <c r="BUW114" s="420"/>
      <c r="BUX114" s="420"/>
      <c r="BUY114" s="420"/>
      <c r="BUZ114" s="420"/>
      <c r="BVA114" s="420"/>
      <c r="BVB114" s="420"/>
      <c r="BVC114" s="420"/>
      <c r="BVD114" s="420"/>
      <c r="BVE114" s="420"/>
      <c r="BVF114" s="420"/>
      <c r="BVG114" s="420"/>
      <c r="BVH114" s="420"/>
      <c r="BVI114" s="420"/>
      <c r="BVJ114" s="420"/>
      <c r="BVK114" s="420"/>
      <c r="BVL114" s="420"/>
      <c r="BVM114" s="420"/>
      <c r="BVN114" s="420"/>
      <c r="BVO114" s="420"/>
      <c r="BVP114" s="420"/>
      <c r="BVQ114" s="420"/>
      <c r="BVR114" s="420"/>
      <c r="BVS114" s="420"/>
      <c r="BVT114" s="420"/>
      <c r="BVU114" s="420"/>
      <c r="BVV114" s="420"/>
      <c r="BVW114" s="420"/>
      <c r="BVX114" s="420"/>
      <c r="BVY114" s="420"/>
      <c r="BVZ114" s="420"/>
      <c r="BWA114" s="420"/>
      <c r="BWB114" s="420"/>
      <c r="BWC114" s="420"/>
      <c r="BWD114" s="420"/>
      <c r="BWE114" s="420"/>
      <c r="BWF114" s="420"/>
      <c r="BWG114" s="420"/>
      <c r="BWH114" s="420"/>
      <c r="BWI114" s="420"/>
      <c r="BWJ114" s="420"/>
      <c r="BWK114" s="420"/>
      <c r="BWL114" s="420"/>
      <c r="BWM114" s="420"/>
      <c r="BWN114" s="420"/>
      <c r="BWO114" s="420"/>
      <c r="BWP114" s="420"/>
      <c r="BWQ114" s="420"/>
      <c r="BWR114" s="420"/>
      <c r="BWS114" s="420"/>
      <c r="BWT114" s="420"/>
      <c r="BWU114" s="420"/>
      <c r="BWV114" s="420"/>
      <c r="BWW114" s="420"/>
      <c r="BWX114" s="420"/>
      <c r="BWY114" s="420"/>
      <c r="BWZ114" s="420"/>
      <c r="BXA114" s="420"/>
      <c r="BXB114" s="420"/>
      <c r="BXC114" s="420"/>
      <c r="BXD114" s="420"/>
      <c r="BXE114" s="420"/>
      <c r="BXF114" s="420"/>
      <c r="BXG114" s="420"/>
      <c r="BXH114" s="420"/>
      <c r="BXI114" s="420"/>
      <c r="BXJ114" s="420"/>
      <c r="BXK114" s="420"/>
      <c r="BXL114" s="420"/>
      <c r="BXM114" s="420"/>
      <c r="BXN114" s="420"/>
      <c r="BXO114" s="420"/>
      <c r="BXP114" s="420"/>
      <c r="BXQ114" s="420"/>
      <c r="BXR114" s="420"/>
      <c r="BXS114" s="420"/>
      <c r="BXT114" s="420"/>
      <c r="BXU114" s="420"/>
      <c r="BXV114" s="420"/>
      <c r="BXW114" s="420"/>
      <c r="BXX114" s="420"/>
      <c r="BXY114" s="420"/>
      <c r="BXZ114" s="420"/>
      <c r="BYA114" s="420"/>
      <c r="BYB114" s="420"/>
      <c r="BYC114" s="420"/>
      <c r="BYD114" s="420"/>
      <c r="BYE114" s="420"/>
      <c r="BYF114" s="420"/>
      <c r="BYG114" s="420"/>
      <c r="BYH114" s="420"/>
      <c r="BYI114" s="420"/>
      <c r="BYJ114" s="420"/>
      <c r="BYK114" s="420"/>
      <c r="BYL114" s="420"/>
      <c r="BYM114" s="420"/>
      <c r="BYN114" s="420"/>
      <c r="BYO114" s="420"/>
      <c r="BYP114" s="420"/>
      <c r="BYQ114" s="420"/>
      <c r="BYR114" s="420"/>
      <c r="BYS114" s="420"/>
      <c r="BYT114" s="420"/>
      <c r="BYU114" s="420"/>
      <c r="BYV114" s="420"/>
      <c r="BYW114" s="420"/>
      <c r="BYX114" s="420"/>
      <c r="BYY114" s="420"/>
      <c r="BYZ114" s="420"/>
      <c r="BZA114" s="420"/>
      <c r="BZB114" s="420"/>
      <c r="BZC114" s="420"/>
      <c r="BZD114" s="420"/>
      <c r="BZE114" s="420"/>
      <c r="BZF114" s="420"/>
      <c r="BZG114" s="420"/>
      <c r="BZH114" s="420"/>
      <c r="BZI114" s="420"/>
      <c r="BZJ114" s="420"/>
      <c r="BZK114" s="420"/>
      <c r="BZL114" s="420"/>
      <c r="BZM114" s="420"/>
      <c r="BZN114" s="420"/>
      <c r="BZO114" s="420"/>
      <c r="BZP114" s="420"/>
      <c r="BZQ114" s="420"/>
      <c r="BZR114" s="420"/>
      <c r="BZS114" s="420"/>
      <c r="BZT114" s="420"/>
      <c r="BZU114" s="420"/>
      <c r="BZV114" s="420"/>
      <c r="BZW114" s="420"/>
      <c r="BZX114" s="420"/>
      <c r="BZY114" s="420"/>
      <c r="BZZ114" s="420"/>
      <c r="CAA114" s="420"/>
      <c r="CAB114" s="420"/>
      <c r="CAC114" s="420"/>
      <c r="CAD114" s="420"/>
      <c r="CAE114" s="420"/>
      <c r="CAF114" s="420"/>
      <c r="CAG114" s="420"/>
      <c r="CAH114" s="420"/>
      <c r="CAI114" s="420"/>
      <c r="CAJ114" s="420"/>
      <c r="CAK114" s="420"/>
      <c r="CAL114" s="420"/>
      <c r="CAM114" s="420"/>
      <c r="CAN114" s="420"/>
      <c r="CAO114" s="420"/>
      <c r="CAP114" s="420"/>
      <c r="CAQ114" s="420"/>
      <c r="CAR114" s="420"/>
      <c r="CAS114" s="420"/>
      <c r="CAT114" s="420"/>
      <c r="CAU114" s="420"/>
      <c r="CAV114" s="420"/>
      <c r="CAW114" s="420"/>
      <c r="CAX114" s="420"/>
      <c r="CAY114" s="420"/>
      <c r="CAZ114" s="420"/>
      <c r="CBA114" s="420"/>
      <c r="CBB114" s="420"/>
      <c r="CBC114" s="420"/>
      <c r="CBD114" s="420"/>
      <c r="CBE114" s="420"/>
      <c r="CBF114" s="420"/>
      <c r="CBG114" s="420"/>
      <c r="CBH114" s="420"/>
      <c r="CBI114" s="420"/>
      <c r="CBJ114" s="420"/>
      <c r="CBK114" s="420"/>
      <c r="CBL114" s="420"/>
      <c r="CBM114" s="420"/>
      <c r="CBN114" s="420"/>
      <c r="CBO114" s="420"/>
      <c r="CBP114" s="420"/>
      <c r="CBQ114" s="420"/>
      <c r="CBR114" s="420"/>
      <c r="CBS114" s="420"/>
      <c r="CBT114" s="420"/>
      <c r="CBU114" s="420"/>
      <c r="CBV114" s="420"/>
      <c r="CBW114" s="420"/>
      <c r="CBX114" s="420"/>
      <c r="CBY114" s="420"/>
      <c r="CBZ114" s="420"/>
      <c r="CCA114" s="420"/>
      <c r="CCB114" s="420"/>
      <c r="CCC114" s="420"/>
      <c r="CCD114" s="420"/>
      <c r="CCE114" s="420"/>
      <c r="CCF114" s="420"/>
      <c r="CCG114" s="420"/>
      <c r="CCH114" s="420"/>
      <c r="CCI114" s="420"/>
      <c r="CCJ114" s="420"/>
      <c r="CCK114" s="420"/>
      <c r="CCL114" s="420"/>
      <c r="CCM114" s="420"/>
      <c r="CCN114" s="420"/>
      <c r="CCO114" s="420"/>
      <c r="CCP114" s="420"/>
      <c r="CCQ114" s="420"/>
      <c r="CCR114" s="420"/>
      <c r="CCS114" s="420"/>
      <c r="CCT114" s="420"/>
      <c r="CCU114" s="420"/>
      <c r="CCV114" s="420"/>
      <c r="CCW114" s="420"/>
      <c r="CCX114" s="420"/>
      <c r="CCY114" s="420"/>
      <c r="CCZ114" s="420"/>
      <c r="CDA114" s="420"/>
      <c r="CDB114" s="420"/>
      <c r="CDC114" s="420"/>
      <c r="CDD114" s="420"/>
      <c r="CDE114" s="420"/>
      <c r="CDF114" s="420"/>
      <c r="CDG114" s="420"/>
      <c r="CDH114" s="420"/>
      <c r="CDI114" s="420"/>
      <c r="CDJ114" s="420"/>
      <c r="CDK114" s="420"/>
      <c r="CDL114" s="420"/>
      <c r="CDM114" s="420"/>
      <c r="CDN114" s="420"/>
      <c r="CDO114" s="420"/>
      <c r="CDP114" s="420"/>
      <c r="CDQ114" s="420"/>
      <c r="CDR114" s="420"/>
      <c r="CDS114" s="420"/>
      <c r="CDT114" s="420"/>
      <c r="CDU114" s="420"/>
      <c r="CDV114" s="420"/>
      <c r="CDW114" s="420"/>
      <c r="CDX114" s="420"/>
      <c r="CDY114" s="420"/>
      <c r="CDZ114" s="420"/>
      <c r="CEA114" s="420"/>
      <c r="CEB114" s="420"/>
      <c r="CEC114" s="420"/>
      <c r="CED114" s="420"/>
      <c r="CEE114" s="420"/>
      <c r="CEF114" s="420"/>
      <c r="CEG114" s="420"/>
      <c r="CEH114" s="420"/>
      <c r="CEI114" s="420"/>
      <c r="CEJ114" s="420"/>
      <c r="CEK114" s="420"/>
      <c r="CEL114" s="420"/>
      <c r="CEM114" s="420"/>
      <c r="CEN114" s="420"/>
      <c r="CEO114" s="420"/>
      <c r="CEP114" s="420"/>
      <c r="CEQ114" s="420"/>
      <c r="CER114" s="420"/>
      <c r="CES114" s="420"/>
      <c r="CET114" s="420"/>
      <c r="CEU114" s="420"/>
      <c r="CEV114" s="420"/>
      <c r="CEW114" s="420"/>
      <c r="CEX114" s="420"/>
      <c r="CEY114" s="420"/>
      <c r="CEZ114" s="420"/>
      <c r="CFA114" s="420"/>
      <c r="CFB114" s="420"/>
      <c r="CFC114" s="420"/>
      <c r="CFD114" s="420"/>
      <c r="CFE114" s="420"/>
      <c r="CFF114" s="420"/>
      <c r="CFG114" s="420"/>
      <c r="CFH114" s="420"/>
      <c r="CFI114" s="420"/>
      <c r="CFJ114" s="420"/>
      <c r="CFK114" s="420"/>
      <c r="CFL114" s="420"/>
      <c r="CFM114" s="420"/>
      <c r="CFN114" s="420"/>
      <c r="CFO114" s="420"/>
      <c r="CFP114" s="420"/>
      <c r="CFQ114" s="420"/>
      <c r="CFR114" s="420"/>
      <c r="CFS114" s="420"/>
      <c r="CFT114" s="420"/>
      <c r="CFU114" s="420"/>
      <c r="CFV114" s="420"/>
      <c r="CFW114" s="420"/>
      <c r="CFX114" s="420"/>
      <c r="CFY114" s="420"/>
      <c r="CFZ114" s="420"/>
      <c r="CGA114" s="420"/>
      <c r="CGB114" s="420"/>
      <c r="CGC114" s="420"/>
      <c r="CGD114" s="420"/>
      <c r="CGE114" s="420"/>
      <c r="CGF114" s="420"/>
      <c r="CGG114" s="420"/>
      <c r="CGH114" s="420"/>
      <c r="CGI114" s="420"/>
      <c r="CGJ114" s="420"/>
      <c r="CGK114" s="420"/>
      <c r="CGL114" s="420"/>
      <c r="CGM114" s="420"/>
      <c r="CGN114" s="420"/>
      <c r="CGO114" s="420"/>
      <c r="CGP114" s="420"/>
      <c r="CGQ114" s="420"/>
      <c r="CGR114" s="420"/>
      <c r="CGS114" s="420"/>
      <c r="CGT114" s="420"/>
      <c r="CGU114" s="420"/>
      <c r="CGV114" s="420"/>
      <c r="CGW114" s="420"/>
      <c r="CGX114" s="420"/>
      <c r="CGY114" s="420"/>
      <c r="CGZ114" s="420"/>
      <c r="CHA114" s="420"/>
      <c r="CHB114" s="420"/>
      <c r="CHC114" s="420"/>
      <c r="CHD114" s="420"/>
      <c r="CHE114" s="420"/>
      <c r="CHF114" s="420"/>
      <c r="CHG114" s="420"/>
      <c r="CHH114" s="420"/>
      <c r="CHI114" s="420"/>
      <c r="CHJ114" s="420"/>
      <c r="CHK114" s="420"/>
      <c r="CHL114" s="420"/>
      <c r="CHM114" s="420"/>
      <c r="CHN114" s="420"/>
      <c r="CHO114" s="420"/>
      <c r="CHP114" s="420"/>
      <c r="CHQ114" s="420"/>
      <c r="CHR114" s="420"/>
      <c r="CHS114" s="420"/>
      <c r="CHT114" s="420"/>
      <c r="CHU114" s="420"/>
      <c r="CHV114" s="420"/>
      <c r="CHW114" s="420"/>
      <c r="CHX114" s="420"/>
      <c r="CHY114" s="420"/>
      <c r="CHZ114" s="420"/>
      <c r="CIA114" s="420"/>
      <c r="CIB114" s="420"/>
      <c r="CIC114" s="420"/>
      <c r="CID114" s="420"/>
      <c r="CIE114" s="420"/>
      <c r="CIF114" s="420"/>
      <c r="CIG114" s="420"/>
      <c r="CIH114" s="420"/>
      <c r="CII114" s="420"/>
      <c r="CIJ114" s="420"/>
      <c r="CIK114" s="420"/>
      <c r="CIL114" s="420"/>
      <c r="CIM114" s="420"/>
      <c r="CIN114" s="420"/>
      <c r="CIO114" s="420"/>
      <c r="CIP114" s="420"/>
      <c r="CIQ114" s="420"/>
      <c r="CIR114" s="420"/>
      <c r="CIS114" s="420"/>
      <c r="CIT114" s="420"/>
      <c r="CIU114" s="420"/>
      <c r="CIV114" s="420"/>
      <c r="CIW114" s="420"/>
      <c r="CIX114" s="420"/>
      <c r="CIY114" s="420"/>
      <c r="CIZ114" s="420"/>
      <c r="CJA114" s="420"/>
      <c r="CJB114" s="420"/>
      <c r="CJC114" s="420"/>
      <c r="CJD114" s="420"/>
      <c r="CJE114" s="420"/>
      <c r="CJF114" s="420"/>
      <c r="CJG114" s="420"/>
      <c r="CJH114" s="420"/>
      <c r="CJI114" s="420"/>
      <c r="CJJ114" s="420"/>
      <c r="CJK114" s="420"/>
      <c r="CJL114" s="420"/>
      <c r="CJM114" s="420"/>
      <c r="CJN114" s="420"/>
      <c r="CJO114" s="420"/>
      <c r="CJP114" s="420"/>
      <c r="CJQ114" s="420"/>
      <c r="CJR114" s="420"/>
      <c r="CJS114" s="420"/>
      <c r="CJT114" s="420"/>
      <c r="CJU114" s="420"/>
      <c r="CJV114" s="420"/>
      <c r="CJW114" s="420"/>
      <c r="CJX114" s="420"/>
      <c r="CJY114" s="420"/>
      <c r="CJZ114" s="420"/>
      <c r="CKA114" s="420"/>
      <c r="CKB114" s="420"/>
      <c r="CKC114" s="420"/>
      <c r="CKD114" s="420"/>
      <c r="CKE114" s="420"/>
      <c r="CKF114" s="420"/>
      <c r="CKG114" s="420"/>
      <c r="CKH114" s="420"/>
      <c r="CKI114" s="420"/>
      <c r="CKJ114" s="420"/>
      <c r="CKK114" s="420"/>
      <c r="CKL114" s="420"/>
      <c r="CKM114" s="420"/>
      <c r="CKN114" s="420"/>
      <c r="CKO114" s="420"/>
      <c r="CKP114" s="420"/>
      <c r="CKQ114" s="420"/>
      <c r="CKR114" s="420"/>
      <c r="CKS114" s="420"/>
      <c r="CKT114" s="420"/>
      <c r="CKU114" s="420"/>
      <c r="CKV114" s="420"/>
      <c r="CKW114" s="420"/>
      <c r="CKX114" s="420"/>
      <c r="CKY114" s="420"/>
      <c r="CKZ114" s="420"/>
      <c r="CLA114" s="420"/>
      <c r="CLB114" s="420"/>
      <c r="CLC114" s="420"/>
      <c r="CLD114" s="420"/>
      <c r="CLE114" s="420"/>
      <c r="CLF114" s="420"/>
      <c r="CLG114" s="420"/>
      <c r="CLH114" s="420"/>
      <c r="CLI114" s="420"/>
      <c r="CLJ114" s="420"/>
      <c r="CLK114" s="420"/>
      <c r="CLL114" s="420"/>
      <c r="CLM114" s="420"/>
      <c r="CLN114" s="420"/>
      <c r="CLO114" s="420"/>
      <c r="CLP114" s="420"/>
      <c r="CLQ114" s="420"/>
      <c r="CLR114" s="420"/>
      <c r="CLS114" s="420"/>
      <c r="CLT114" s="420"/>
      <c r="CLU114" s="420"/>
      <c r="CLV114" s="420"/>
      <c r="CLW114" s="420"/>
      <c r="CLX114" s="420"/>
      <c r="CLY114" s="420"/>
      <c r="CLZ114" s="420"/>
      <c r="CMA114" s="420"/>
      <c r="CMB114" s="420"/>
      <c r="CMC114" s="420"/>
      <c r="CMD114" s="420"/>
      <c r="CME114" s="420"/>
      <c r="CMF114" s="420"/>
      <c r="CMG114" s="420"/>
      <c r="CMH114" s="420"/>
      <c r="CMI114" s="420"/>
      <c r="CMJ114" s="420"/>
      <c r="CMK114" s="420"/>
      <c r="CML114" s="420"/>
      <c r="CMM114" s="420"/>
      <c r="CMN114" s="420"/>
      <c r="CMO114" s="420"/>
      <c r="CMP114" s="420"/>
      <c r="CMQ114" s="420"/>
      <c r="CMR114" s="420"/>
      <c r="CMS114" s="420"/>
      <c r="CMT114" s="420"/>
      <c r="CMU114" s="420"/>
      <c r="CMV114" s="420"/>
      <c r="CMW114" s="420"/>
      <c r="CMX114" s="420"/>
      <c r="CMY114" s="420"/>
      <c r="CMZ114" s="420"/>
      <c r="CNA114" s="420"/>
      <c r="CNB114" s="420"/>
      <c r="CNC114" s="420"/>
      <c r="CND114" s="420"/>
      <c r="CNE114" s="420"/>
      <c r="CNF114" s="420"/>
      <c r="CNG114" s="420"/>
      <c r="CNH114" s="420"/>
      <c r="CNI114" s="420"/>
      <c r="CNJ114" s="420"/>
      <c r="CNK114" s="420"/>
      <c r="CNL114" s="420"/>
      <c r="CNM114" s="420"/>
      <c r="CNN114" s="420"/>
      <c r="CNO114" s="420"/>
      <c r="CNP114" s="420"/>
      <c r="CNQ114" s="420"/>
      <c r="CNR114" s="420"/>
      <c r="CNS114" s="420"/>
      <c r="CNT114" s="420"/>
      <c r="CNU114" s="420"/>
      <c r="CNV114" s="420"/>
      <c r="CNW114" s="420"/>
      <c r="CNX114" s="420"/>
      <c r="CNY114" s="420"/>
      <c r="CNZ114" s="420"/>
      <c r="COA114" s="420"/>
      <c r="COB114" s="420"/>
      <c r="COC114" s="420"/>
      <c r="COD114" s="420"/>
      <c r="COE114" s="420"/>
      <c r="COF114" s="420"/>
      <c r="COG114" s="420"/>
      <c r="COH114" s="420"/>
      <c r="COI114" s="420"/>
      <c r="COJ114" s="420"/>
      <c r="COK114" s="420"/>
      <c r="COL114" s="420"/>
      <c r="COM114" s="420"/>
      <c r="CON114" s="420"/>
      <c r="COO114" s="420"/>
      <c r="COP114" s="420"/>
      <c r="COQ114" s="420"/>
      <c r="COR114" s="420"/>
      <c r="COS114" s="420"/>
      <c r="COT114" s="420"/>
      <c r="COU114" s="420"/>
      <c r="COV114" s="420"/>
      <c r="COW114" s="420"/>
      <c r="COX114" s="420"/>
      <c r="COY114" s="420"/>
      <c r="COZ114" s="420"/>
      <c r="CPA114" s="420"/>
      <c r="CPB114" s="420"/>
      <c r="CPC114" s="420"/>
      <c r="CPD114" s="420"/>
      <c r="CPE114" s="420"/>
      <c r="CPF114" s="420"/>
      <c r="CPG114" s="420"/>
      <c r="CPH114" s="420"/>
      <c r="CPI114" s="420"/>
      <c r="CPJ114" s="420"/>
      <c r="CPK114" s="420"/>
      <c r="CPL114" s="420"/>
      <c r="CPM114" s="420"/>
      <c r="CPN114" s="420"/>
      <c r="CPO114" s="420"/>
      <c r="CPP114" s="420"/>
      <c r="CPQ114" s="420"/>
      <c r="CPR114" s="420"/>
      <c r="CPS114" s="420"/>
      <c r="CPT114" s="420"/>
      <c r="CPU114" s="420"/>
      <c r="CPV114" s="420"/>
      <c r="CPW114" s="420"/>
      <c r="CPX114" s="420"/>
      <c r="CPY114" s="420"/>
      <c r="CPZ114" s="420"/>
      <c r="CQA114" s="420"/>
      <c r="CQB114" s="420"/>
      <c r="CQC114" s="420"/>
      <c r="CQD114" s="420"/>
      <c r="CQE114" s="420"/>
      <c r="CQF114" s="420"/>
      <c r="CQG114" s="420"/>
      <c r="CQH114" s="420"/>
      <c r="CQI114" s="420"/>
      <c r="CQJ114" s="420"/>
      <c r="CQK114" s="420"/>
      <c r="CQL114" s="420"/>
      <c r="CQM114" s="420"/>
      <c r="CQN114" s="420"/>
      <c r="CQO114" s="420"/>
      <c r="CQP114" s="420"/>
      <c r="CQQ114" s="420"/>
      <c r="CQR114" s="420"/>
      <c r="CQS114" s="420"/>
      <c r="CQT114" s="420"/>
      <c r="CQU114" s="420"/>
      <c r="CQV114" s="420"/>
      <c r="CQW114" s="420"/>
      <c r="CQX114" s="420"/>
      <c r="CQY114" s="420"/>
      <c r="CQZ114" s="420"/>
      <c r="CRA114" s="420"/>
      <c r="CRB114" s="420"/>
      <c r="CRC114" s="420"/>
      <c r="CRD114" s="420"/>
      <c r="CRE114" s="420"/>
      <c r="CRF114" s="420"/>
      <c r="CRG114" s="420"/>
      <c r="CRH114" s="420"/>
      <c r="CRI114" s="420"/>
      <c r="CRJ114" s="420"/>
      <c r="CRK114" s="420"/>
      <c r="CRL114" s="420"/>
      <c r="CRM114" s="420"/>
      <c r="CRN114" s="420"/>
      <c r="CRO114" s="420"/>
      <c r="CRP114" s="420"/>
      <c r="CRQ114" s="420"/>
      <c r="CRR114" s="420"/>
      <c r="CRS114" s="420"/>
      <c r="CRT114" s="420"/>
      <c r="CRU114" s="420"/>
      <c r="CRV114" s="420"/>
      <c r="CRW114" s="420"/>
      <c r="CRX114" s="420"/>
      <c r="CRY114" s="420"/>
      <c r="CRZ114" s="420"/>
      <c r="CSA114" s="420"/>
      <c r="CSB114" s="420"/>
      <c r="CSC114" s="420"/>
      <c r="CSD114" s="420"/>
      <c r="CSE114" s="420"/>
      <c r="CSF114" s="420"/>
      <c r="CSG114" s="420"/>
      <c r="CSH114" s="420"/>
      <c r="CSI114" s="420"/>
      <c r="CSJ114" s="420"/>
      <c r="CSK114" s="420"/>
      <c r="CSL114" s="420"/>
      <c r="CSM114" s="420"/>
      <c r="CSN114" s="420"/>
      <c r="CSO114" s="420"/>
      <c r="CSP114" s="420"/>
      <c r="CSQ114" s="420"/>
      <c r="CSR114" s="420"/>
      <c r="CSS114" s="420"/>
      <c r="CST114" s="420"/>
      <c r="CSU114" s="420"/>
      <c r="CSV114" s="420"/>
      <c r="CSW114" s="420"/>
      <c r="CSX114" s="420"/>
      <c r="CSY114" s="420"/>
      <c r="CSZ114" s="420"/>
      <c r="CTA114" s="420"/>
      <c r="CTB114" s="420"/>
      <c r="CTC114" s="420"/>
      <c r="CTD114" s="420"/>
      <c r="CTE114" s="420"/>
      <c r="CTF114" s="420"/>
      <c r="CTG114" s="420"/>
      <c r="CTH114" s="420"/>
      <c r="CTI114" s="420"/>
      <c r="CTJ114" s="420"/>
      <c r="CTK114" s="420"/>
      <c r="CTL114" s="420"/>
      <c r="CTM114" s="420"/>
      <c r="CTN114" s="420"/>
      <c r="CTO114" s="420"/>
      <c r="CTP114" s="420"/>
      <c r="CTQ114" s="420"/>
      <c r="CTR114" s="420"/>
      <c r="CTS114" s="420"/>
      <c r="CTT114" s="420"/>
      <c r="CTU114" s="420"/>
      <c r="CTV114" s="420"/>
      <c r="CTW114" s="420"/>
      <c r="CTX114" s="420"/>
      <c r="CTY114" s="420"/>
      <c r="CTZ114" s="420"/>
      <c r="CUA114" s="420"/>
      <c r="CUB114" s="420"/>
      <c r="CUC114" s="420"/>
      <c r="CUD114" s="420"/>
      <c r="CUE114" s="420"/>
      <c r="CUF114" s="420"/>
      <c r="CUG114" s="420"/>
      <c r="CUH114" s="420"/>
      <c r="CUI114" s="420"/>
      <c r="CUJ114" s="420"/>
      <c r="CUK114" s="420"/>
      <c r="CUL114" s="420"/>
      <c r="CUM114" s="420"/>
      <c r="CUN114" s="420"/>
      <c r="CUO114" s="420"/>
      <c r="CUP114" s="420"/>
      <c r="CUQ114" s="420"/>
      <c r="CUR114" s="420"/>
      <c r="CUS114" s="420"/>
      <c r="CUT114" s="420"/>
      <c r="CUU114" s="420"/>
      <c r="CUV114" s="420"/>
      <c r="CUW114" s="420"/>
      <c r="CUX114" s="420"/>
      <c r="CUY114" s="420"/>
      <c r="CUZ114" s="420"/>
      <c r="CVA114" s="420"/>
      <c r="CVB114" s="420"/>
      <c r="CVC114" s="420"/>
      <c r="CVD114" s="420"/>
      <c r="CVE114" s="420"/>
      <c r="CVF114" s="420"/>
      <c r="CVG114" s="420"/>
      <c r="CVH114" s="420"/>
      <c r="CVI114" s="420"/>
      <c r="CVJ114" s="420"/>
      <c r="CVK114" s="420"/>
      <c r="CVL114" s="420"/>
      <c r="CVM114" s="420"/>
      <c r="CVN114" s="420"/>
      <c r="CVO114" s="420"/>
      <c r="CVP114" s="420"/>
      <c r="CVQ114" s="420"/>
      <c r="CVR114" s="420"/>
      <c r="CVS114" s="420"/>
      <c r="CVT114" s="420"/>
      <c r="CVU114" s="420"/>
      <c r="CVV114" s="420"/>
      <c r="CVW114" s="420"/>
      <c r="CVX114" s="420"/>
      <c r="CVY114" s="420"/>
      <c r="CVZ114" s="420"/>
      <c r="CWA114" s="420"/>
      <c r="CWB114" s="420"/>
      <c r="CWC114" s="420"/>
      <c r="CWD114" s="420"/>
      <c r="CWE114" s="420"/>
      <c r="CWF114" s="420"/>
      <c r="CWG114" s="420"/>
      <c r="CWH114" s="420"/>
      <c r="CWI114" s="420"/>
      <c r="CWJ114" s="420"/>
      <c r="CWK114" s="420"/>
      <c r="CWL114" s="420"/>
      <c r="CWM114" s="420"/>
      <c r="CWN114" s="420"/>
      <c r="CWO114" s="420"/>
      <c r="CWP114" s="420"/>
      <c r="CWQ114" s="420"/>
      <c r="CWR114" s="420"/>
      <c r="CWS114" s="420"/>
      <c r="CWT114" s="420"/>
      <c r="CWU114" s="420"/>
      <c r="CWV114" s="420"/>
      <c r="CWW114" s="420"/>
      <c r="CWX114" s="420"/>
      <c r="CWY114" s="420"/>
      <c r="CWZ114" s="420"/>
      <c r="CXA114" s="420"/>
      <c r="CXB114" s="420"/>
      <c r="CXC114" s="420"/>
      <c r="CXD114" s="420"/>
      <c r="CXE114" s="420"/>
      <c r="CXF114" s="420"/>
      <c r="CXG114" s="420"/>
      <c r="CXH114" s="420"/>
      <c r="CXI114" s="420"/>
      <c r="CXJ114" s="420"/>
      <c r="CXK114" s="420"/>
      <c r="CXL114" s="420"/>
      <c r="CXM114" s="420"/>
      <c r="CXN114" s="420"/>
      <c r="CXO114" s="420"/>
      <c r="CXP114" s="420"/>
      <c r="CXQ114" s="420"/>
      <c r="CXR114" s="420"/>
      <c r="CXS114" s="420"/>
      <c r="CXT114" s="420"/>
      <c r="CXU114" s="420"/>
      <c r="CXV114" s="420"/>
      <c r="CXW114" s="420"/>
      <c r="CXX114" s="420"/>
      <c r="CXY114" s="420"/>
      <c r="CXZ114" s="420"/>
      <c r="CYA114" s="420"/>
      <c r="CYB114" s="420"/>
      <c r="CYC114" s="420"/>
      <c r="CYD114" s="420"/>
      <c r="CYE114" s="420"/>
      <c r="CYF114" s="420"/>
      <c r="CYG114" s="420"/>
      <c r="CYH114" s="420"/>
      <c r="CYI114" s="420"/>
      <c r="CYJ114" s="420"/>
      <c r="CYK114" s="420"/>
      <c r="CYL114" s="420"/>
      <c r="CYM114" s="420"/>
      <c r="CYN114" s="420"/>
      <c r="CYO114" s="420"/>
      <c r="CYP114" s="420"/>
      <c r="CYQ114" s="420"/>
      <c r="CYR114" s="420"/>
      <c r="CYS114" s="420"/>
      <c r="CYT114" s="420"/>
      <c r="CYU114" s="420"/>
      <c r="CYV114" s="420"/>
      <c r="CYW114" s="420"/>
      <c r="CYX114" s="420"/>
      <c r="CYY114" s="420"/>
      <c r="CYZ114" s="420"/>
      <c r="CZA114" s="420"/>
      <c r="CZB114" s="420"/>
      <c r="CZC114" s="420"/>
      <c r="CZD114" s="420"/>
      <c r="CZE114" s="420"/>
      <c r="CZF114" s="420"/>
      <c r="CZG114" s="420"/>
      <c r="CZH114" s="420"/>
      <c r="CZI114" s="420"/>
      <c r="CZJ114" s="420"/>
      <c r="CZK114" s="420"/>
      <c r="CZL114" s="420"/>
      <c r="CZM114" s="420"/>
      <c r="CZN114" s="420"/>
      <c r="CZO114" s="420"/>
      <c r="CZP114" s="420"/>
      <c r="CZQ114" s="420"/>
      <c r="CZR114" s="420"/>
      <c r="CZS114" s="420"/>
      <c r="CZT114" s="420"/>
      <c r="CZU114" s="420"/>
      <c r="CZV114" s="420"/>
      <c r="CZW114" s="420"/>
      <c r="CZX114" s="420"/>
      <c r="CZY114" s="420"/>
      <c r="CZZ114" s="420"/>
      <c r="DAA114" s="420"/>
      <c r="DAB114" s="420"/>
      <c r="DAC114" s="420"/>
      <c r="DAD114" s="420"/>
      <c r="DAE114" s="420"/>
      <c r="DAF114" s="420"/>
      <c r="DAG114" s="420"/>
      <c r="DAH114" s="420"/>
      <c r="DAI114" s="420"/>
      <c r="DAJ114" s="420"/>
      <c r="DAK114" s="420"/>
      <c r="DAL114" s="420"/>
      <c r="DAM114" s="420"/>
      <c r="DAN114" s="420"/>
      <c r="DAO114" s="420"/>
      <c r="DAP114" s="420"/>
      <c r="DAQ114" s="420"/>
      <c r="DAR114" s="420"/>
      <c r="DAS114" s="420"/>
      <c r="DAT114" s="420"/>
      <c r="DAU114" s="420"/>
      <c r="DAV114" s="420"/>
      <c r="DAW114" s="420"/>
      <c r="DAX114" s="420"/>
      <c r="DAY114" s="420"/>
      <c r="DAZ114" s="420"/>
      <c r="DBA114" s="420"/>
      <c r="DBB114" s="420"/>
      <c r="DBC114" s="420"/>
      <c r="DBD114" s="420"/>
      <c r="DBE114" s="420"/>
      <c r="DBF114" s="420"/>
      <c r="DBG114" s="420"/>
      <c r="DBH114" s="420"/>
      <c r="DBI114" s="420"/>
      <c r="DBJ114" s="420"/>
      <c r="DBK114" s="420"/>
      <c r="DBL114" s="420"/>
      <c r="DBM114" s="420"/>
      <c r="DBN114" s="420"/>
      <c r="DBO114" s="420"/>
      <c r="DBP114" s="420"/>
      <c r="DBQ114" s="420"/>
      <c r="DBR114" s="420"/>
      <c r="DBS114" s="420"/>
      <c r="DBT114" s="420"/>
      <c r="DBU114" s="420"/>
      <c r="DBV114" s="420"/>
      <c r="DBW114" s="420"/>
      <c r="DBX114" s="420"/>
      <c r="DBY114" s="420"/>
      <c r="DBZ114" s="420"/>
      <c r="DCA114" s="420"/>
      <c r="DCB114" s="420"/>
      <c r="DCC114" s="420"/>
      <c r="DCD114" s="420"/>
      <c r="DCE114" s="420"/>
      <c r="DCF114" s="420"/>
      <c r="DCG114" s="420"/>
      <c r="DCH114" s="420"/>
      <c r="DCI114" s="420"/>
      <c r="DCJ114" s="420"/>
      <c r="DCK114" s="420"/>
      <c r="DCL114" s="420"/>
      <c r="DCM114" s="420"/>
      <c r="DCN114" s="420"/>
      <c r="DCO114" s="420"/>
      <c r="DCP114" s="420"/>
      <c r="DCQ114" s="420"/>
      <c r="DCR114" s="420"/>
      <c r="DCS114" s="420"/>
      <c r="DCT114" s="420"/>
      <c r="DCU114" s="420"/>
      <c r="DCV114" s="420"/>
      <c r="DCW114" s="420"/>
      <c r="DCX114" s="420"/>
      <c r="DCY114" s="420"/>
      <c r="DCZ114" s="420"/>
      <c r="DDA114" s="420"/>
      <c r="DDB114" s="420"/>
      <c r="DDC114" s="420"/>
      <c r="DDD114" s="420"/>
      <c r="DDE114" s="420"/>
      <c r="DDF114" s="420"/>
      <c r="DDG114" s="420"/>
      <c r="DDH114" s="420"/>
      <c r="DDI114" s="420"/>
      <c r="DDJ114" s="420"/>
      <c r="DDK114" s="420"/>
      <c r="DDL114" s="420"/>
      <c r="DDM114" s="420"/>
      <c r="DDN114" s="420"/>
      <c r="DDO114" s="420"/>
      <c r="DDP114" s="420"/>
      <c r="DDQ114" s="420"/>
      <c r="DDR114" s="420"/>
      <c r="DDS114" s="420"/>
      <c r="DDT114" s="420"/>
      <c r="DDU114" s="420"/>
      <c r="DDV114" s="420"/>
      <c r="DDW114" s="420"/>
      <c r="DDX114" s="420"/>
      <c r="DDY114" s="420"/>
      <c r="DDZ114" s="420"/>
      <c r="DEA114" s="420"/>
      <c r="DEB114" s="420"/>
      <c r="DEC114" s="420"/>
      <c r="DED114" s="420"/>
      <c r="DEE114" s="420"/>
      <c r="DEF114" s="420"/>
      <c r="DEG114" s="420"/>
      <c r="DEH114" s="420"/>
      <c r="DEI114" s="420"/>
      <c r="DEJ114" s="420"/>
      <c r="DEK114" s="420"/>
      <c r="DEL114" s="420"/>
      <c r="DEM114" s="420"/>
      <c r="DEN114" s="420"/>
      <c r="DEO114" s="420"/>
      <c r="DEP114" s="420"/>
      <c r="DEQ114" s="420"/>
      <c r="DER114" s="420"/>
      <c r="DES114" s="420"/>
      <c r="DET114" s="420"/>
      <c r="DEU114" s="420"/>
      <c r="DEV114" s="420"/>
      <c r="DEW114" s="420"/>
      <c r="DEX114" s="420"/>
      <c r="DEY114" s="420"/>
      <c r="DEZ114" s="420"/>
      <c r="DFA114" s="420"/>
      <c r="DFB114" s="420"/>
      <c r="DFC114" s="420"/>
      <c r="DFD114" s="420"/>
      <c r="DFE114" s="420"/>
      <c r="DFF114" s="420"/>
      <c r="DFG114" s="420"/>
      <c r="DFH114" s="420"/>
      <c r="DFI114" s="420"/>
      <c r="DFJ114" s="420"/>
      <c r="DFK114" s="420"/>
      <c r="DFL114" s="420"/>
      <c r="DFM114" s="420"/>
      <c r="DFN114" s="420"/>
      <c r="DFO114" s="420"/>
      <c r="DFP114" s="420"/>
      <c r="DFQ114" s="420"/>
      <c r="DFR114" s="420"/>
      <c r="DFS114" s="420"/>
      <c r="DFT114" s="420"/>
      <c r="DFU114" s="420"/>
      <c r="DFV114" s="420"/>
      <c r="DFW114" s="420"/>
      <c r="DFX114" s="420"/>
      <c r="DFY114" s="420"/>
      <c r="DFZ114" s="420"/>
      <c r="DGA114" s="420"/>
      <c r="DGB114" s="420"/>
      <c r="DGC114" s="420"/>
      <c r="DGD114" s="420"/>
      <c r="DGE114" s="420"/>
      <c r="DGF114" s="420"/>
      <c r="DGG114" s="420"/>
      <c r="DGH114" s="420"/>
      <c r="DGI114" s="420"/>
      <c r="DGJ114" s="420"/>
      <c r="DGK114" s="420"/>
      <c r="DGL114" s="420"/>
      <c r="DGM114" s="420"/>
      <c r="DGN114" s="420"/>
      <c r="DGO114" s="420"/>
      <c r="DGP114" s="420"/>
      <c r="DGQ114" s="420"/>
      <c r="DGR114" s="420"/>
      <c r="DGS114" s="420"/>
      <c r="DGT114" s="420"/>
      <c r="DGU114" s="420"/>
      <c r="DGV114" s="420"/>
      <c r="DGW114" s="420"/>
      <c r="DGX114" s="420"/>
      <c r="DGY114" s="420"/>
      <c r="DGZ114" s="420"/>
      <c r="DHA114" s="420"/>
      <c r="DHB114" s="420"/>
      <c r="DHC114" s="420"/>
      <c r="DHD114" s="420"/>
      <c r="DHE114" s="420"/>
      <c r="DHF114" s="420"/>
      <c r="DHG114" s="420"/>
      <c r="DHH114" s="420"/>
      <c r="DHI114" s="420"/>
      <c r="DHJ114" s="420"/>
      <c r="DHK114" s="420"/>
      <c r="DHL114" s="420"/>
      <c r="DHM114" s="420"/>
      <c r="DHN114" s="420"/>
      <c r="DHO114" s="420"/>
      <c r="DHP114" s="420"/>
      <c r="DHQ114" s="420"/>
      <c r="DHR114" s="420"/>
      <c r="DHS114" s="420"/>
      <c r="DHT114" s="420"/>
      <c r="DHU114" s="420"/>
      <c r="DHV114" s="420"/>
      <c r="DHW114" s="420"/>
      <c r="DHX114" s="420"/>
      <c r="DHY114" s="420"/>
      <c r="DHZ114" s="420"/>
      <c r="DIA114" s="420"/>
      <c r="DIB114" s="420"/>
      <c r="DIC114" s="420"/>
      <c r="DID114" s="420"/>
      <c r="DIE114" s="420"/>
      <c r="DIF114" s="420"/>
      <c r="DIG114" s="420"/>
      <c r="DIH114" s="420"/>
      <c r="DII114" s="420"/>
      <c r="DIJ114" s="420"/>
      <c r="DIK114" s="420"/>
      <c r="DIL114" s="420"/>
      <c r="DIM114" s="420"/>
      <c r="DIN114" s="420"/>
      <c r="DIO114" s="420"/>
      <c r="DIP114" s="420"/>
      <c r="DIQ114" s="420"/>
      <c r="DIR114" s="420"/>
      <c r="DIS114" s="420"/>
      <c r="DIT114" s="420"/>
      <c r="DIU114" s="420"/>
      <c r="DIV114" s="420"/>
      <c r="DIW114" s="420"/>
      <c r="DIX114" s="420"/>
      <c r="DIY114" s="420"/>
      <c r="DIZ114" s="420"/>
      <c r="DJA114" s="420"/>
      <c r="DJB114" s="420"/>
      <c r="DJC114" s="420"/>
      <c r="DJD114" s="420"/>
      <c r="DJE114" s="420"/>
      <c r="DJF114" s="420"/>
      <c r="DJG114" s="420"/>
      <c r="DJH114" s="420"/>
      <c r="DJI114" s="420"/>
      <c r="DJJ114" s="420"/>
      <c r="DJK114" s="420"/>
      <c r="DJL114" s="420"/>
      <c r="DJM114" s="420"/>
      <c r="DJN114" s="420"/>
      <c r="DJO114" s="420"/>
      <c r="DJP114" s="420"/>
      <c r="DJQ114" s="420"/>
      <c r="DJR114" s="420"/>
      <c r="DJS114" s="420"/>
      <c r="DJT114" s="420"/>
      <c r="DJU114" s="420"/>
      <c r="DJV114" s="420"/>
      <c r="DJW114" s="420"/>
      <c r="DJX114" s="420"/>
      <c r="DJY114" s="420"/>
      <c r="DJZ114" s="420"/>
      <c r="DKA114" s="420"/>
      <c r="DKB114" s="420"/>
      <c r="DKC114" s="420"/>
      <c r="DKD114" s="420"/>
      <c r="DKE114" s="420"/>
      <c r="DKF114" s="420"/>
      <c r="DKG114" s="420"/>
      <c r="DKH114" s="420"/>
      <c r="DKI114" s="420"/>
      <c r="DKJ114" s="420"/>
      <c r="DKK114" s="420"/>
      <c r="DKL114" s="420"/>
      <c r="DKM114" s="420"/>
      <c r="DKN114" s="420"/>
      <c r="DKO114" s="420"/>
      <c r="DKP114" s="420"/>
      <c r="DKQ114" s="420"/>
      <c r="DKR114" s="420"/>
      <c r="DKS114" s="420"/>
      <c r="DKT114" s="420"/>
      <c r="DKU114" s="420"/>
      <c r="DKV114" s="420"/>
      <c r="DKW114" s="420"/>
      <c r="DKX114" s="420"/>
      <c r="DKY114" s="420"/>
      <c r="DKZ114" s="420"/>
      <c r="DLA114" s="420"/>
      <c r="DLB114" s="420"/>
      <c r="DLC114" s="420"/>
      <c r="DLD114" s="420"/>
      <c r="DLE114" s="420"/>
      <c r="DLF114" s="420"/>
      <c r="DLG114" s="420"/>
      <c r="DLH114" s="420"/>
      <c r="DLI114" s="420"/>
      <c r="DLJ114" s="420"/>
      <c r="DLK114" s="420"/>
      <c r="DLL114" s="420"/>
      <c r="DLM114" s="420"/>
      <c r="DLN114" s="420"/>
      <c r="DLO114" s="420"/>
      <c r="DLP114" s="420"/>
      <c r="DLQ114" s="420"/>
      <c r="DLR114" s="420"/>
      <c r="DLS114" s="420"/>
      <c r="DLT114" s="420"/>
      <c r="DLU114" s="420"/>
      <c r="DLV114" s="420"/>
      <c r="DLW114" s="420"/>
      <c r="DLX114" s="420"/>
      <c r="DLY114" s="420"/>
      <c r="DLZ114" s="420"/>
      <c r="DMA114" s="420"/>
      <c r="DMB114" s="420"/>
      <c r="DMC114" s="420"/>
      <c r="DMD114" s="420"/>
      <c r="DME114" s="420"/>
      <c r="DMF114" s="420"/>
      <c r="DMG114" s="420"/>
      <c r="DMH114" s="420"/>
      <c r="DMI114" s="420"/>
      <c r="DMJ114" s="420"/>
      <c r="DMK114" s="420"/>
      <c r="DML114" s="420"/>
      <c r="DMM114" s="420"/>
      <c r="DMN114" s="420"/>
      <c r="DMO114" s="420"/>
      <c r="DMP114" s="420"/>
      <c r="DMQ114" s="420"/>
      <c r="DMR114" s="420"/>
      <c r="DMS114" s="420"/>
      <c r="DMT114" s="420"/>
      <c r="DMU114" s="420"/>
      <c r="DMV114" s="420"/>
      <c r="DMW114" s="420"/>
      <c r="DMX114" s="420"/>
      <c r="DMY114" s="420"/>
      <c r="DMZ114" s="420"/>
      <c r="DNA114" s="420"/>
      <c r="DNB114" s="420"/>
      <c r="DNC114" s="420"/>
      <c r="DND114" s="420"/>
      <c r="DNE114" s="420"/>
      <c r="DNF114" s="420"/>
      <c r="DNG114" s="420"/>
      <c r="DNH114" s="420"/>
      <c r="DNI114" s="420"/>
      <c r="DNJ114" s="420"/>
      <c r="DNK114" s="420"/>
      <c r="DNL114" s="420"/>
      <c r="DNM114" s="420"/>
      <c r="DNN114" s="420"/>
      <c r="DNO114" s="420"/>
      <c r="DNP114" s="420"/>
      <c r="DNQ114" s="420"/>
      <c r="DNR114" s="420"/>
      <c r="DNS114" s="420"/>
      <c r="DNT114" s="420"/>
      <c r="DNU114" s="420"/>
      <c r="DNV114" s="420"/>
      <c r="DNW114" s="420"/>
      <c r="DNX114" s="420"/>
      <c r="DNY114" s="420"/>
      <c r="DNZ114" s="420"/>
      <c r="DOA114" s="420"/>
      <c r="DOB114" s="420"/>
      <c r="DOC114" s="420"/>
      <c r="DOD114" s="420"/>
      <c r="DOE114" s="420"/>
      <c r="DOF114" s="420"/>
      <c r="DOG114" s="420"/>
      <c r="DOH114" s="420"/>
      <c r="DOI114" s="420"/>
      <c r="DOJ114" s="420"/>
      <c r="DOK114" s="420"/>
      <c r="DOL114" s="420"/>
      <c r="DOM114" s="420"/>
      <c r="DON114" s="420"/>
      <c r="DOO114" s="420"/>
      <c r="DOP114" s="420"/>
      <c r="DOQ114" s="420"/>
      <c r="DOR114" s="420"/>
      <c r="DOS114" s="420"/>
      <c r="DOT114" s="420"/>
      <c r="DOU114" s="420"/>
      <c r="DOV114" s="420"/>
      <c r="DOW114" s="420"/>
      <c r="DOX114" s="420"/>
      <c r="DOY114" s="420"/>
      <c r="DOZ114" s="420"/>
      <c r="DPA114" s="420"/>
      <c r="DPB114" s="420"/>
      <c r="DPC114" s="420"/>
      <c r="DPD114" s="420"/>
      <c r="DPE114" s="420"/>
      <c r="DPF114" s="420"/>
      <c r="DPG114" s="420"/>
      <c r="DPH114" s="420"/>
      <c r="DPI114" s="420"/>
      <c r="DPJ114" s="420"/>
      <c r="DPK114" s="420"/>
      <c r="DPL114" s="420"/>
      <c r="DPM114" s="420"/>
      <c r="DPN114" s="420"/>
      <c r="DPO114" s="420"/>
      <c r="DPP114" s="420"/>
      <c r="DPQ114" s="420"/>
      <c r="DPR114" s="420"/>
      <c r="DPS114" s="420"/>
      <c r="DPT114" s="420"/>
      <c r="DPU114" s="420"/>
      <c r="DPV114" s="420"/>
      <c r="DPW114" s="420"/>
      <c r="DPX114" s="420"/>
      <c r="DPY114" s="420"/>
      <c r="DPZ114" s="420"/>
      <c r="DQA114" s="420"/>
      <c r="DQB114" s="420"/>
      <c r="DQC114" s="420"/>
      <c r="DQD114" s="420"/>
      <c r="DQE114" s="420"/>
      <c r="DQF114" s="420"/>
      <c r="DQG114" s="420"/>
      <c r="DQH114" s="420"/>
      <c r="DQI114" s="420"/>
      <c r="DQJ114" s="420"/>
      <c r="DQK114" s="420"/>
      <c r="DQL114" s="420"/>
      <c r="DQM114" s="420"/>
      <c r="DQN114" s="420"/>
      <c r="DQO114" s="420"/>
      <c r="DQP114" s="420"/>
      <c r="DQQ114" s="420"/>
      <c r="DQR114" s="420"/>
      <c r="DQS114" s="420"/>
      <c r="DQT114" s="420"/>
      <c r="DQU114" s="420"/>
      <c r="DQV114" s="420"/>
      <c r="DQW114" s="420"/>
      <c r="DQX114" s="420"/>
      <c r="DQY114" s="420"/>
      <c r="DQZ114" s="420"/>
      <c r="DRA114" s="420"/>
      <c r="DRB114" s="420"/>
      <c r="DRC114" s="420"/>
      <c r="DRD114" s="420"/>
      <c r="DRE114" s="420"/>
      <c r="DRF114" s="420"/>
      <c r="DRG114" s="420"/>
      <c r="DRH114" s="420"/>
      <c r="DRI114" s="420"/>
      <c r="DRJ114" s="420"/>
      <c r="DRK114" s="420"/>
      <c r="DRL114" s="420"/>
      <c r="DRM114" s="420"/>
      <c r="DRN114" s="420"/>
      <c r="DRO114" s="420"/>
      <c r="DRP114" s="420"/>
      <c r="DRQ114" s="420"/>
      <c r="DRR114" s="420"/>
      <c r="DRS114" s="420"/>
      <c r="DRT114" s="420"/>
      <c r="DRU114" s="420"/>
      <c r="DRV114" s="420"/>
      <c r="DRW114" s="420"/>
      <c r="DRX114" s="420"/>
      <c r="DRY114" s="420"/>
      <c r="DRZ114" s="420"/>
      <c r="DSA114" s="420"/>
      <c r="DSB114" s="420"/>
      <c r="DSC114" s="420"/>
      <c r="DSD114" s="420"/>
      <c r="DSE114" s="420"/>
      <c r="DSF114" s="420"/>
      <c r="DSG114" s="420"/>
      <c r="DSH114" s="420"/>
      <c r="DSI114" s="420"/>
      <c r="DSJ114" s="420"/>
      <c r="DSK114" s="420"/>
      <c r="DSL114" s="420"/>
      <c r="DSM114" s="420"/>
      <c r="DSN114" s="420"/>
      <c r="DSO114" s="420"/>
      <c r="DSP114" s="420"/>
      <c r="DSQ114" s="420"/>
      <c r="DSR114" s="420"/>
      <c r="DSS114" s="420"/>
      <c r="DST114" s="420"/>
      <c r="DSU114" s="420"/>
      <c r="DSV114" s="420"/>
      <c r="DSW114" s="420"/>
      <c r="DSX114" s="420"/>
      <c r="DSY114" s="420"/>
      <c r="DSZ114" s="420"/>
      <c r="DTA114" s="420"/>
      <c r="DTB114" s="420"/>
      <c r="DTC114" s="420"/>
      <c r="DTD114" s="420"/>
      <c r="DTE114" s="420"/>
      <c r="DTF114" s="420"/>
      <c r="DTG114" s="420"/>
      <c r="DTH114" s="420"/>
      <c r="DTI114" s="420"/>
      <c r="DTJ114" s="420"/>
      <c r="DTK114" s="420"/>
      <c r="DTL114" s="420"/>
      <c r="DTM114" s="420"/>
      <c r="DTN114" s="420"/>
      <c r="DTO114" s="420"/>
      <c r="DTP114" s="420"/>
      <c r="DTQ114" s="420"/>
      <c r="DTR114" s="420"/>
      <c r="DTS114" s="420"/>
      <c r="DTT114" s="420"/>
      <c r="DTU114" s="420"/>
      <c r="DTV114" s="420"/>
      <c r="DTW114" s="420"/>
      <c r="DTX114" s="420"/>
      <c r="DTY114" s="420"/>
      <c r="DTZ114" s="420"/>
      <c r="DUA114" s="420"/>
      <c r="DUB114" s="420"/>
      <c r="DUC114" s="420"/>
      <c r="DUD114" s="420"/>
      <c r="DUE114" s="420"/>
      <c r="DUF114" s="420"/>
      <c r="DUG114" s="420"/>
      <c r="DUH114" s="420"/>
      <c r="DUI114" s="420"/>
      <c r="DUJ114" s="420"/>
      <c r="DUK114" s="420"/>
      <c r="DUL114" s="420"/>
      <c r="DUM114" s="420"/>
      <c r="DUN114" s="420"/>
      <c r="DUO114" s="420"/>
      <c r="DUP114" s="420"/>
      <c r="DUQ114" s="420"/>
      <c r="DUR114" s="420"/>
      <c r="DUS114" s="420"/>
      <c r="DUT114" s="420"/>
      <c r="DUU114" s="420"/>
      <c r="DUV114" s="420"/>
      <c r="DUW114" s="420"/>
      <c r="DUX114" s="420"/>
      <c r="DUY114" s="420"/>
      <c r="DUZ114" s="420"/>
      <c r="DVA114" s="420"/>
      <c r="DVB114" s="420"/>
      <c r="DVC114" s="420"/>
      <c r="DVD114" s="420"/>
      <c r="DVE114" s="420"/>
      <c r="DVF114" s="420"/>
      <c r="DVG114" s="420"/>
      <c r="DVH114" s="420"/>
      <c r="DVI114" s="420"/>
      <c r="DVJ114" s="420"/>
      <c r="DVK114" s="420"/>
      <c r="DVL114" s="420"/>
      <c r="DVM114" s="420"/>
      <c r="DVN114" s="420"/>
      <c r="DVO114" s="420"/>
      <c r="DVP114" s="420"/>
      <c r="DVQ114" s="420"/>
      <c r="DVR114" s="420"/>
      <c r="DVS114" s="420"/>
      <c r="DVT114" s="420"/>
      <c r="DVU114" s="420"/>
      <c r="DVV114" s="420"/>
      <c r="DVW114" s="420"/>
      <c r="DVX114" s="420"/>
      <c r="DVY114" s="420"/>
      <c r="DVZ114" s="420"/>
      <c r="DWA114" s="420"/>
      <c r="DWB114" s="420"/>
      <c r="DWC114" s="420"/>
      <c r="DWD114" s="420"/>
      <c r="DWE114" s="420"/>
      <c r="DWF114" s="420"/>
      <c r="DWG114" s="420"/>
      <c r="DWH114" s="420"/>
      <c r="DWI114" s="420"/>
      <c r="DWJ114" s="420"/>
      <c r="DWK114" s="420"/>
      <c r="DWL114" s="420"/>
      <c r="DWM114" s="420"/>
      <c r="DWN114" s="420"/>
      <c r="DWO114" s="420"/>
      <c r="DWP114" s="420"/>
      <c r="DWQ114" s="420"/>
      <c r="DWR114" s="420"/>
      <c r="DWS114" s="420"/>
      <c r="DWT114" s="420"/>
      <c r="DWU114" s="420"/>
      <c r="DWV114" s="420"/>
      <c r="DWW114" s="420"/>
      <c r="DWX114" s="420"/>
      <c r="DWY114" s="420"/>
      <c r="DWZ114" s="420"/>
      <c r="DXA114" s="420"/>
      <c r="DXB114" s="420"/>
      <c r="DXC114" s="420"/>
      <c r="DXD114" s="420"/>
      <c r="DXE114" s="420"/>
      <c r="DXF114" s="420"/>
      <c r="DXG114" s="420"/>
      <c r="DXH114" s="420"/>
      <c r="DXI114" s="420"/>
      <c r="DXJ114" s="420"/>
      <c r="DXK114" s="420"/>
      <c r="DXL114" s="420"/>
      <c r="DXM114" s="420"/>
      <c r="DXN114" s="420"/>
      <c r="DXO114" s="420"/>
      <c r="DXP114" s="420"/>
      <c r="DXQ114" s="420"/>
      <c r="DXR114" s="420"/>
      <c r="DXS114" s="420"/>
      <c r="DXT114" s="420"/>
      <c r="DXU114" s="420"/>
      <c r="DXV114" s="420"/>
      <c r="DXW114" s="420"/>
      <c r="DXX114" s="420"/>
      <c r="DXY114" s="420"/>
      <c r="DXZ114" s="420"/>
      <c r="DYA114" s="420"/>
      <c r="DYB114" s="420"/>
      <c r="DYC114" s="420"/>
      <c r="DYD114" s="420"/>
      <c r="DYE114" s="420"/>
      <c r="DYF114" s="420"/>
      <c r="DYG114" s="420"/>
      <c r="DYH114" s="420"/>
      <c r="DYI114" s="420"/>
      <c r="DYJ114" s="420"/>
      <c r="DYK114" s="420"/>
      <c r="DYL114" s="420"/>
      <c r="DYM114" s="420"/>
      <c r="DYN114" s="420"/>
      <c r="DYO114" s="420"/>
      <c r="DYP114" s="420"/>
      <c r="DYQ114" s="420"/>
      <c r="DYR114" s="420"/>
      <c r="DYS114" s="420"/>
      <c r="DYT114" s="420"/>
      <c r="DYU114" s="420"/>
      <c r="DYV114" s="420"/>
      <c r="DYW114" s="420"/>
      <c r="DYX114" s="420"/>
      <c r="DYY114" s="420"/>
      <c r="DYZ114" s="420"/>
      <c r="DZA114" s="420"/>
      <c r="DZB114" s="420"/>
      <c r="DZC114" s="420"/>
      <c r="DZD114" s="420"/>
      <c r="DZE114" s="420"/>
      <c r="DZF114" s="420"/>
      <c r="DZG114" s="420"/>
      <c r="DZH114" s="420"/>
      <c r="DZI114" s="420"/>
      <c r="DZJ114" s="420"/>
      <c r="DZK114" s="420"/>
      <c r="DZL114" s="420"/>
      <c r="DZM114" s="420"/>
      <c r="DZN114" s="420"/>
      <c r="DZO114" s="420"/>
      <c r="DZP114" s="420"/>
      <c r="DZQ114" s="420"/>
      <c r="DZR114" s="420"/>
      <c r="DZS114" s="420"/>
      <c r="DZT114" s="420"/>
      <c r="DZU114" s="420"/>
      <c r="DZV114" s="420"/>
      <c r="DZW114" s="420"/>
      <c r="DZX114" s="420"/>
      <c r="DZY114" s="420"/>
      <c r="DZZ114" s="420"/>
      <c r="EAA114" s="420"/>
      <c r="EAB114" s="420"/>
      <c r="EAC114" s="420"/>
      <c r="EAD114" s="420"/>
      <c r="EAE114" s="420"/>
      <c r="EAF114" s="420"/>
      <c r="EAG114" s="420"/>
      <c r="EAH114" s="420"/>
      <c r="EAI114" s="420"/>
      <c r="EAJ114" s="420"/>
      <c r="EAK114" s="420"/>
      <c r="EAL114" s="420"/>
      <c r="EAM114" s="420"/>
      <c r="EAN114" s="420"/>
      <c r="EAO114" s="420"/>
      <c r="EAP114" s="420"/>
      <c r="EAQ114" s="420"/>
      <c r="EAR114" s="420"/>
      <c r="EAS114" s="420"/>
      <c r="EAT114" s="420"/>
      <c r="EAU114" s="420"/>
      <c r="EAV114" s="420"/>
      <c r="EAW114" s="420"/>
      <c r="EAX114" s="420"/>
      <c r="EAY114" s="420"/>
      <c r="EAZ114" s="420"/>
      <c r="EBA114" s="420"/>
      <c r="EBB114" s="420"/>
      <c r="EBC114" s="420"/>
      <c r="EBD114" s="420"/>
      <c r="EBE114" s="420"/>
      <c r="EBF114" s="420"/>
      <c r="EBG114" s="420"/>
      <c r="EBH114" s="420"/>
      <c r="EBI114" s="420"/>
      <c r="EBJ114" s="420"/>
      <c r="EBK114" s="420"/>
      <c r="EBL114" s="420"/>
      <c r="EBM114" s="420"/>
      <c r="EBN114" s="420"/>
      <c r="EBO114" s="420"/>
      <c r="EBP114" s="420"/>
      <c r="EBQ114" s="420"/>
      <c r="EBR114" s="420"/>
      <c r="EBS114" s="420"/>
      <c r="EBT114" s="420"/>
      <c r="EBU114" s="420"/>
      <c r="EBV114" s="420"/>
      <c r="EBW114" s="420"/>
      <c r="EBX114" s="420"/>
      <c r="EBY114" s="420"/>
      <c r="EBZ114" s="420"/>
      <c r="ECA114" s="420"/>
      <c r="ECB114" s="420"/>
      <c r="ECC114" s="420"/>
      <c r="ECD114" s="420"/>
      <c r="ECE114" s="420"/>
      <c r="ECF114" s="420"/>
      <c r="ECG114" s="420"/>
      <c r="ECH114" s="420"/>
      <c r="ECI114" s="420"/>
      <c r="ECJ114" s="420"/>
      <c r="ECK114" s="420"/>
      <c r="ECL114" s="420"/>
      <c r="ECM114" s="420"/>
      <c r="ECN114" s="420"/>
      <c r="ECO114" s="420"/>
      <c r="ECP114" s="420"/>
      <c r="ECQ114" s="420"/>
      <c r="ECR114" s="420"/>
      <c r="ECS114" s="420"/>
      <c r="ECT114" s="420"/>
      <c r="ECU114" s="420"/>
      <c r="ECV114" s="420"/>
      <c r="ECW114" s="420"/>
      <c r="ECX114" s="420"/>
      <c r="ECY114" s="420"/>
      <c r="ECZ114" s="420"/>
      <c r="EDA114" s="420"/>
      <c r="EDB114" s="420"/>
      <c r="EDC114" s="420"/>
      <c r="EDD114" s="420"/>
      <c r="EDE114" s="420"/>
      <c r="EDF114" s="420"/>
      <c r="EDG114" s="420"/>
      <c r="EDH114" s="420"/>
      <c r="EDI114" s="420"/>
      <c r="EDJ114" s="420"/>
      <c r="EDK114" s="420"/>
      <c r="EDL114" s="420"/>
      <c r="EDM114" s="420"/>
      <c r="EDN114" s="420"/>
      <c r="EDO114" s="420"/>
      <c r="EDP114" s="420"/>
      <c r="EDQ114" s="420"/>
      <c r="EDR114" s="420"/>
      <c r="EDS114" s="420"/>
      <c r="EDT114" s="420"/>
      <c r="EDU114" s="420"/>
      <c r="EDV114" s="420"/>
      <c r="EDW114" s="420"/>
      <c r="EDX114" s="420"/>
      <c r="EDY114" s="420"/>
      <c r="EDZ114" s="420"/>
      <c r="EEA114" s="420"/>
      <c r="EEB114" s="420"/>
      <c r="EEC114" s="420"/>
      <c r="EED114" s="420"/>
      <c r="EEE114" s="420"/>
      <c r="EEF114" s="420"/>
      <c r="EEG114" s="420"/>
      <c r="EEH114" s="420"/>
      <c r="EEI114" s="420"/>
      <c r="EEJ114" s="420"/>
      <c r="EEK114" s="420"/>
      <c r="EEL114" s="420"/>
      <c r="EEM114" s="420"/>
      <c r="EEN114" s="420"/>
      <c r="EEO114" s="420"/>
      <c r="EEP114" s="420"/>
      <c r="EEQ114" s="420"/>
      <c r="EER114" s="420"/>
      <c r="EES114" s="420"/>
      <c r="EET114" s="420"/>
      <c r="EEU114" s="420"/>
      <c r="EEV114" s="420"/>
      <c r="EEW114" s="420"/>
      <c r="EEX114" s="420"/>
      <c r="EEY114" s="420"/>
      <c r="EEZ114" s="420"/>
      <c r="EFA114" s="420"/>
      <c r="EFB114" s="420"/>
      <c r="EFC114" s="420"/>
      <c r="EFD114" s="420"/>
      <c r="EFE114" s="420"/>
      <c r="EFF114" s="420"/>
      <c r="EFG114" s="420"/>
      <c r="EFH114" s="420"/>
      <c r="EFI114" s="420"/>
      <c r="EFJ114" s="420"/>
      <c r="EFK114" s="420"/>
      <c r="EFL114" s="420"/>
      <c r="EFM114" s="420"/>
      <c r="EFN114" s="420"/>
      <c r="EFO114" s="420"/>
      <c r="EFP114" s="420"/>
      <c r="EFQ114" s="420"/>
      <c r="EFR114" s="420"/>
      <c r="EFS114" s="420"/>
      <c r="EFT114" s="420"/>
      <c r="EFU114" s="420"/>
      <c r="EFV114" s="420"/>
      <c r="EFW114" s="420"/>
      <c r="EFX114" s="420"/>
      <c r="EFY114" s="420"/>
      <c r="EFZ114" s="420"/>
      <c r="EGA114" s="420"/>
      <c r="EGB114" s="420"/>
      <c r="EGC114" s="420"/>
      <c r="EGD114" s="420"/>
      <c r="EGE114" s="420"/>
      <c r="EGF114" s="420"/>
      <c r="EGG114" s="420"/>
      <c r="EGH114" s="420"/>
      <c r="EGI114" s="420"/>
      <c r="EGJ114" s="420"/>
      <c r="EGK114" s="420"/>
      <c r="EGL114" s="420"/>
      <c r="EGM114" s="420"/>
      <c r="EGN114" s="420"/>
      <c r="EGO114" s="420"/>
      <c r="EGP114" s="420"/>
      <c r="EGQ114" s="420"/>
      <c r="EGR114" s="420"/>
      <c r="EGS114" s="420"/>
      <c r="EGT114" s="420"/>
      <c r="EGU114" s="420"/>
      <c r="EGV114" s="420"/>
      <c r="EGW114" s="420"/>
      <c r="EGX114" s="420"/>
      <c r="EGY114" s="420"/>
      <c r="EGZ114" s="420"/>
      <c r="EHA114" s="420"/>
      <c r="EHB114" s="420"/>
      <c r="EHC114" s="420"/>
      <c r="EHD114" s="420"/>
      <c r="EHE114" s="420"/>
      <c r="EHF114" s="420"/>
      <c r="EHG114" s="420"/>
      <c r="EHH114" s="420"/>
      <c r="EHI114" s="420"/>
      <c r="EHJ114" s="420"/>
      <c r="EHK114" s="420"/>
      <c r="EHL114" s="420"/>
      <c r="EHM114" s="420"/>
      <c r="EHN114" s="420"/>
      <c r="EHO114" s="420"/>
      <c r="EHP114" s="420"/>
      <c r="EHQ114" s="420"/>
      <c r="EHR114" s="420"/>
      <c r="EHS114" s="420"/>
      <c r="EHT114" s="420"/>
      <c r="EHU114" s="420"/>
      <c r="EHV114" s="420"/>
      <c r="EHW114" s="420"/>
      <c r="EHX114" s="420"/>
      <c r="EHY114" s="420"/>
      <c r="EHZ114" s="420"/>
      <c r="EIA114" s="420"/>
      <c r="EIB114" s="420"/>
      <c r="EIC114" s="420"/>
      <c r="EID114" s="420"/>
      <c r="EIE114" s="420"/>
      <c r="EIF114" s="420"/>
      <c r="EIG114" s="420"/>
      <c r="EIH114" s="420"/>
      <c r="EII114" s="420"/>
      <c r="EIJ114" s="420"/>
      <c r="EIK114" s="420"/>
      <c r="EIL114" s="420"/>
      <c r="EIM114" s="420"/>
      <c r="EIN114" s="420"/>
      <c r="EIO114" s="420"/>
      <c r="EIP114" s="420"/>
      <c r="EIQ114" s="420"/>
      <c r="EIR114" s="420"/>
      <c r="EIS114" s="420"/>
      <c r="EIT114" s="420"/>
      <c r="EIU114" s="420"/>
      <c r="EIV114" s="420"/>
      <c r="EIW114" s="420"/>
      <c r="EIX114" s="420"/>
      <c r="EIY114" s="420"/>
      <c r="EIZ114" s="420"/>
      <c r="EJA114" s="420"/>
      <c r="EJB114" s="420"/>
      <c r="EJC114" s="420"/>
      <c r="EJD114" s="420"/>
      <c r="EJE114" s="420"/>
      <c r="EJF114" s="420"/>
      <c r="EJG114" s="420"/>
      <c r="EJH114" s="420"/>
      <c r="EJI114" s="420"/>
      <c r="EJJ114" s="420"/>
      <c r="EJK114" s="420"/>
      <c r="EJL114" s="420"/>
      <c r="EJM114" s="420"/>
      <c r="EJN114" s="420"/>
      <c r="EJO114" s="420"/>
      <c r="EJP114" s="420"/>
      <c r="EJQ114" s="420"/>
      <c r="EJR114" s="420"/>
      <c r="EJS114" s="420"/>
      <c r="EJT114" s="420"/>
      <c r="EJU114" s="420"/>
      <c r="EJV114" s="420"/>
      <c r="EJW114" s="420"/>
      <c r="EJX114" s="420"/>
      <c r="EJY114" s="420"/>
      <c r="EJZ114" s="420"/>
      <c r="EKA114" s="420"/>
      <c r="EKB114" s="420"/>
      <c r="EKC114" s="420"/>
      <c r="EKD114" s="420"/>
      <c r="EKE114" s="420"/>
      <c r="EKF114" s="420"/>
      <c r="EKG114" s="420"/>
      <c r="EKH114" s="420"/>
      <c r="EKI114" s="420"/>
      <c r="EKJ114" s="420"/>
      <c r="EKK114" s="420"/>
      <c r="EKL114" s="420"/>
      <c r="EKM114" s="420"/>
      <c r="EKN114" s="420"/>
      <c r="EKO114" s="420"/>
      <c r="EKP114" s="420"/>
      <c r="EKQ114" s="420"/>
      <c r="EKR114" s="420"/>
      <c r="EKS114" s="420"/>
      <c r="EKT114" s="420"/>
      <c r="EKU114" s="420"/>
      <c r="EKV114" s="420"/>
      <c r="EKW114" s="420"/>
      <c r="EKX114" s="420"/>
      <c r="EKY114" s="420"/>
      <c r="EKZ114" s="420"/>
      <c r="ELA114" s="420"/>
      <c r="ELB114" s="420"/>
      <c r="ELC114" s="420"/>
      <c r="ELD114" s="420"/>
      <c r="ELE114" s="420"/>
      <c r="ELF114" s="420"/>
      <c r="ELG114" s="420"/>
      <c r="ELH114" s="420"/>
      <c r="ELI114" s="420"/>
      <c r="ELJ114" s="420"/>
      <c r="ELK114" s="420"/>
      <c r="ELL114" s="420"/>
      <c r="ELM114" s="420"/>
      <c r="ELN114" s="420"/>
      <c r="ELO114" s="420"/>
      <c r="ELP114" s="420"/>
      <c r="ELQ114" s="420"/>
      <c r="ELR114" s="420"/>
      <c r="ELS114" s="420"/>
      <c r="ELT114" s="420"/>
      <c r="ELU114" s="420"/>
      <c r="ELV114" s="420"/>
      <c r="ELW114" s="420"/>
      <c r="ELX114" s="420"/>
      <c r="ELY114" s="420"/>
      <c r="ELZ114" s="420"/>
      <c r="EMA114" s="420"/>
      <c r="EMB114" s="420"/>
      <c r="EMC114" s="420"/>
      <c r="EMD114" s="420"/>
      <c r="EME114" s="420"/>
      <c r="EMF114" s="420"/>
      <c r="EMG114" s="420"/>
      <c r="EMH114" s="420"/>
      <c r="EMI114" s="420"/>
      <c r="EMJ114" s="420"/>
      <c r="EMK114" s="420"/>
      <c r="EML114" s="420"/>
      <c r="EMM114" s="420"/>
      <c r="EMN114" s="420"/>
      <c r="EMO114" s="420"/>
      <c r="EMP114" s="420"/>
      <c r="EMQ114" s="420"/>
      <c r="EMR114" s="420"/>
      <c r="EMS114" s="420"/>
      <c r="EMT114" s="420"/>
      <c r="EMU114" s="420"/>
      <c r="EMV114" s="420"/>
      <c r="EMW114" s="420"/>
      <c r="EMX114" s="420"/>
      <c r="EMY114" s="420"/>
      <c r="EMZ114" s="420"/>
      <c r="ENA114" s="420"/>
      <c r="ENB114" s="420"/>
      <c r="ENC114" s="420"/>
      <c r="END114" s="420"/>
      <c r="ENE114" s="420"/>
      <c r="ENF114" s="420"/>
      <c r="ENG114" s="420"/>
      <c r="ENH114" s="420"/>
      <c r="ENI114" s="420"/>
      <c r="ENJ114" s="420"/>
      <c r="ENK114" s="420"/>
      <c r="ENL114" s="420"/>
      <c r="ENM114" s="420"/>
      <c r="ENN114" s="420"/>
      <c r="ENO114" s="420"/>
      <c r="ENP114" s="420"/>
      <c r="ENQ114" s="420"/>
      <c r="ENR114" s="420"/>
      <c r="ENS114" s="420"/>
      <c r="ENT114" s="420"/>
      <c r="ENU114" s="420"/>
      <c r="ENV114" s="420"/>
      <c r="ENW114" s="420"/>
      <c r="ENX114" s="420"/>
      <c r="ENY114" s="420"/>
      <c r="ENZ114" s="420"/>
      <c r="EOA114" s="420"/>
      <c r="EOB114" s="420"/>
      <c r="EOC114" s="420"/>
      <c r="EOD114" s="420"/>
      <c r="EOE114" s="420"/>
      <c r="EOF114" s="420"/>
      <c r="EOG114" s="420"/>
      <c r="EOH114" s="420"/>
      <c r="EOI114" s="420"/>
      <c r="EOJ114" s="420"/>
      <c r="EOK114" s="420"/>
      <c r="EOL114" s="420"/>
      <c r="EOM114" s="420"/>
      <c r="EON114" s="420"/>
      <c r="EOO114" s="420"/>
      <c r="EOP114" s="420"/>
      <c r="EOQ114" s="420"/>
      <c r="EOR114" s="420"/>
      <c r="EOS114" s="420"/>
      <c r="EOT114" s="420"/>
      <c r="EOU114" s="420"/>
      <c r="EOV114" s="420"/>
      <c r="EOW114" s="420"/>
      <c r="EOX114" s="420"/>
      <c r="EOY114" s="420"/>
      <c r="EOZ114" s="420"/>
      <c r="EPA114" s="420"/>
      <c r="EPB114" s="420"/>
      <c r="EPC114" s="420"/>
      <c r="EPD114" s="420"/>
      <c r="EPE114" s="420"/>
      <c r="EPF114" s="420"/>
      <c r="EPG114" s="420"/>
      <c r="EPH114" s="420"/>
      <c r="EPI114" s="420"/>
      <c r="EPJ114" s="420"/>
      <c r="EPK114" s="420"/>
      <c r="EPL114" s="420"/>
      <c r="EPM114" s="420"/>
      <c r="EPN114" s="420"/>
      <c r="EPO114" s="420"/>
      <c r="EPP114" s="420"/>
      <c r="EPQ114" s="420"/>
      <c r="EPR114" s="420"/>
      <c r="EPS114" s="420"/>
      <c r="EPT114" s="420"/>
      <c r="EPU114" s="420"/>
      <c r="EPV114" s="420"/>
      <c r="EPW114" s="420"/>
      <c r="EPX114" s="420"/>
      <c r="EPY114" s="420"/>
      <c r="EPZ114" s="420"/>
      <c r="EQA114" s="420"/>
      <c r="EQB114" s="420"/>
      <c r="EQC114" s="420"/>
      <c r="EQD114" s="420"/>
      <c r="EQE114" s="420"/>
      <c r="EQF114" s="420"/>
      <c r="EQG114" s="420"/>
      <c r="EQH114" s="420"/>
      <c r="EQI114" s="420"/>
      <c r="EQJ114" s="420"/>
      <c r="EQK114" s="420"/>
      <c r="EQL114" s="420"/>
      <c r="EQM114" s="420"/>
      <c r="EQN114" s="420"/>
      <c r="EQO114" s="420"/>
      <c r="EQP114" s="420"/>
      <c r="EQQ114" s="420"/>
      <c r="EQR114" s="420"/>
      <c r="EQS114" s="420"/>
      <c r="EQT114" s="420"/>
      <c r="EQU114" s="420"/>
      <c r="EQV114" s="420"/>
      <c r="EQW114" s="420"/>
      <c r="EQX114" s="420"/>
      <c r="EQY114" s="420"/>
      <c r="EQZ114" s="420"/>
      <c r="ERA114" s="420"/>
      <c r="ERB114" s="420"/>
      <c r="ERC114" s="420"/>
      <c r="ERD114" s="420"/>
      <c r="ERE114" s="420"/>
      <c r="ERF114" s="420"/>
      <c r="ERG114" s="420"/>
      <c r="ERH114" s="420"/>
      <c r="ERI114" s="420"/>
      <c r="ERJ114" s="420"/>
      <c r="ERK114" s="420"/>
      <c r="ERL114" s="420"/>
      <c r="ERM114" s="420"/>
      <c r="ERN114" s="420"/>
      <c r="ERO114" s="420"/>
      <c r="ERP114" s="420"/>
      <c r="ERQ114" s="420"/>
      <c r="ERR114" s="420"/>
      <c r="ERS114" s="420"/>
      <c r="ERT114" s="420"/>
      <c r="ERU114" s="420"/>
      <c r="ERV114" s="420"/>
      <c r="ERW114" s="420"/>
      <c r="ERX114" s="420"/>
      <c r="ERY114" s="420"/>
      <c r="ERZ114" s="420"/>
      <c r="ESA114" s="420"/>
      <c r="ESB114" s="420"/>
      <c r="ESC114" s="420"/>
      <c r="ESD114" s="420"/>
      <c r="ESE114" s="420"/>
      <c r="ESF114" s="420"/>
      <c r="ESG114" s="420"/>
      <c r="ESH114" s="420"/>
      <c r="ESI114" s="420"/>
      <c r="ESJ114" s="420"/>
      <c r="ESK114" s="420"/>
      <c r="ESL114" s="420"/>
      <c r="ESM114" s="420"/>
      <c r="ESN114" s="420"/>
      <c r="ESO114" s="420"/>
      <c r="ESP114" s="420"/>
      <c r="ESQ114" s="420"/>
      <c r="ESR114" s="420"/>
      <c r="ESS114" s="420"/>
      <c r="EST114" s="420"/>
      <c r="ESU114" s="420"/>
      <c r="ESV114" s="420"/>
      <c r="ESW114" s="420"/>
      <c r="ESX114" s="420"/>
      <c r="ESY114" s="420"/>
      <c r="ESZ114" s="420"/>
      <c r="ETA114" s="420"/>
      <c r="ETB114" s="420"/>
      <c r="ETC114" s="420"/>
      <c r="ETD114" s="420"/>
      <c r="ETE114" s="420"/>
      <c r="ETF114" s="420"/>
      <c r="ETG114" s="420"/>
      <c r="ETH114" s="420"/>
      <c r="ETI114" s="420"/>
      <c r="ETJ114" s="420"/>
      <c r="ETK114" s="420"/>
      <c r="ETL114" s="420"/>
      <c r="ETM114" s="420"/>
      <c r="ETN114" s="420"/>
      <c r="ETO114" s="420"/>
      <c r="ETP114" s="420"/>
      <c r="ETQ114" s="420"/>
      <c r="ETR114" s="420"/>
      <c r="ETS114" s="420"/>
      <c r="ETT114" s="420"/>
      <c r="ETU114" s="420"/>
      <c r="ETV114" s="420"/>
      <c r="ETW114" s="420"/>
      <c r="ETX114" s="420"/>
      <c r="ETY114" s="420"/>
      <c r="ETZ114" s="420"/>
      <c r="EUA114" s="420"/>
      <c r="EUB114" s="420"/>
      <c r="EUC114" s="420"/>
      <c r="EUD114" s="420"/>
      <c r="EUE114" s="420"/>
      <c r="EUF114" s="420"/>
      <c r="EUG114" s="420"/>
      <c r="EUH114" s="420"/>
      <c r="EUI114" s="420"/>
      <c r="EUJ114" s="420"/>
      <c r="EUK114" s="420"/>
      <c r="EUL114" s="420"/>
      <c r="EUM114" s="420"/>
      <c r="EUN114" s="420"/>
      <c r="EUO114" s="420"/>
      <c r="EUP114" s="420"/>
      <c r="EUQ114" s="420"/>
      <c r="EUR114" s="420"/>
      <c r="EUS114" s="420"/>
      <c r="EUT114" s="420"/>
      <c r="EUU114" s="420"/>
      <c r="EUV114" s="420"/>
      <c r="EUW114" s="420"/>
      <c r="EUX114" s="420"/>
      <c r="EUY114" s="420"/>
      <c r="EUZ114" s="420"/>
      <c r="EVA114" s="420"/>
      <c r="EVB114" s="420"/>
      <c r="EVC114" s="420"/>
      <c r="EVD114" s="420"/>
      <c r="EVE114" s="420"/>
      <c r="EVF114" s="420"/>
      <c r="EVG114" s="420"/>
      <c r="EVH114" s="420"/>
      <c r="EVI114" s="420"/>
      <c r="EVJ114" s="420"/>
      <c r="EVK114" s="420"/>
      <c r="EVL114" s="420"/>
      <c r="EVM114" s="420"/>
      <c r="EVN114" s="420"/>
      <c r="EVO114" s="420"/>
      <c r="EVP114" s="420"/>
      <c r="EVQ114" s="420"/>
      <c r="EVR114" s="420"/>
      <c r="EVS114" s="420"/>
      <c r="EVT114" s="420"/>
      <c r="EVU114" s="420"/>
      <c r="EVV114" s="420"/>
      <c r="EVW114" s="420"/>
      <c r="EVX114" s="420"/>
      <c r="EVY114" s="420"/>
      <c r="EVZ114" s="420"/>
      <c r="EWA114" s="420"/>
      <c r="EWB114" s="420"/>
      <c r="EWC114" s="420"/>
      <c r="EWD114" s="420"/>
      <c r="EWE114" s="420"/>
      <c r="EWF114" s="420"/>
      <c r="EWG114" s="420"/>
      <c r="EWH114" s="420"/>
      <c r="EWI114" s="420"/>
      <c r="EWJ114" s="420"/>
      <c r="EWK114" s="420"/>
      <c r="EWL114" s="420"/>
      <c r="EWM114" s="420"/>
      <c r="EWN114" s="420"/>
      <c r="EWO114" s="420"/>
      <c r="EWP114" s="420"/>
      <c r="EWQ114" s="420"/>
      <c r="EWR114" s="420"/>
      <c r="EWS114" s="420"/>
      <c r="EWT114" s="420"/>
      <c r="EWU114" s="420"/>
      <c r="EWV114" s="420"/>
      <c r="EWW114" s="420"/>
      <c r="EWX114" s="420"/>
      <c r="EWY114" s="420"/>
      <c r="EWZ114" s="420"/>
      <c r="EXA114" s="420"/>
      <c r="EXB114" s="420"/>
      <c r="EXC114" s="420"/>
      <c r="EXD114" s="420"/>
      <c r="EXE114" s="420"/>
      <c r="EXF114" s="420"/>
      <c r="EXG114" s="420"/>
      <c r="EXH114" s="420"/>
      <c r="EXI114" s="420"/>
      <c r="EXJ114" s="420"/>
      <c r="EXK114" s="420"/>
      <c r="EXL114" s="420"/>
      <c r="EXM114" s="420"/>
      <c r="EXN114" s="420"/>
      <c r="EXO114" s="420"/>
      <c r="EXP114" s="420"/>
      <c r="EXQ114" s="420"/>
      <c r="EXR114" s="420"/>
      <c r="EXS114" s="420"/>
      <c r="EXT114" s="420"/>
      <c r="EXU114" s="420"/>
      <c r="EXV114" s="420"/>
      <c r="EXW114" s="420"/>
      <c r="EXX114" s="420"/>
      <c r="EXY114" s="420"/>
      <c r="EXZ114" s="420"/>
      <c r="EYA114" s="420"/>
      <c r="EYB114" s="420"/>
      <c r="EYC114" s="420"/>
      <c r="EYD114" s="420"/>
      <c r="EYE114" s="420"/>
      <c r="EYF114" s="420"/>
      <c r="EYG114" s="420"/>
      <c r="EYH114" s="420"/>
      <c r="EYI114" s="420"/>
      <c r="EYJ114" s="420"/>
      <c r="EYK114" s="420"/>
      <c r="EYL114" s="420"/>
      <c r="EYM114" s="420"/>
      <c r="EYN114" s="420"/>
      <c r="EYO114" s="420"/>
      <c r="EYP114" s="420"/>
      <c r="EYQ114" s="420"/>
      <c r="EYR114" s="420"/>
      <c r="EYS114" s="420"/>
      <c r="EYT114" s="420"/>
      <c r="EYU114" s="420"/>
      <c r="EYV114" s="420"/>
      <c r="EYW114" s="420"/>
      <c r="EYX114" s="420"/>
      <c r="EYY114" s="420"/>
      <c r="EYZ114" s="420"/>
      <c r="EZA114" s="420"/>
      <c r="EZB114" s="420"/>
      <c r="EZC114" s="420"/>
      <c r="EZD114" s="420"/>
      <c r="EZE114" s="420"/>
      <c r="EZF114" s="420"/>
      <c r="EZG114" s="420"/>
      <c r="EZH114" s="420"/>
      <c r="EZI114" s="420"/>
      <c r="EZJ114" s="420"/>
      <c r="EZK114" s="420"/>
      <c r="EZL114" s="420"/>
      <c r="EZM114" s="420"/>
      <c r="EZN114" s="420"/>
      <c r="EZO114" s="420"/>
      <c r="EZP114" s="420"/>
      <c r="EZQ114" s="420"/>
      <c r="EZR114" s="420"/>
      <c r="EZS114" s="420"/>
      <c r="EZT114" s="420"/>
      <c r="EZU114" s="420"/>
      <c r="EZV114" s="420"/>
      <c r="EZW114" s="420"/>
      <c r="EZX114" s="420"/>
      <c r="EZY114" s="420"/>
      <c r="EZZ114" s="420"/>
      <c r="FAA114" s="420"/>
      <c r="FAB114" s="420"/>
      <c r="FAC114" s="420"/>
      <c r="FAD114" s="420"/>
      <c r="FAE114" s="420"/>
      <c r="FAF114" s="420"/>
      <c r="FAG114" s="420"/>
      <c r="FAH114" s="420"/>
      <c r="FAI114" s="420"/>
      <c r="FAJ114" s="420"/>
      <c r="FAK114" s="420"/>
      <c r="FAL114" s="420"/>
      <c r="FAM114" s="420"/>
      <c r="FAN114" s="420"/>
      <c r="FAO114" s="420"/>
      <c r="FAP114" s="420"/>
      <c r="FAQ114" s="420"/>
      <c r="FAR114" s="420"/>
      <c r="FAS114" s="420"/>
      <c r="FAT114" s="420"/>
      <c r="FAU114" s="420"/>
      <c r="FAV114" s="420"/>
      <c r="FAW114" s="420"/>
      <c r="FAX114" s="420"/>
      <c r="FAY114" s="420"/>
      <c r="FAZ114" s="420"/>
      <c r="FBA114" s="420"/>
      <c r="FBB114" s="420"/>
      <c r="FBC114" s="420"/>
      <c r="FBD114" s="420"/>
      <c r="FBE114" s="420"/>
      <c r="FBF114" s="420"/>
      <c r="FBG114" s="420"/>
      <c r="FBH114" s="420"/>
      <c r="FBI114" s="420"/>
      <c r="FBJ114" s="420"/>
      <c r="FBK114" s="420"/>
      <c r="FBL114" s="420"/>
      <c r="FBM114" s="420"/>
      <c r="FBN114" s="420"/>
      <c r="FBO114" s="420"/>
      <c r="FBP114" s="420"/>
      <c r="FBQ114" s="420"/>
      <c r="FBR114" s="420"/>
      <c r="FBS114" s="420"/>
      <c r="FBT114" s="420"/>
      <c r="FBU114" s="420"/>
      <c r="FBV114" s="420"/>
      <c r="FBW114" s="420"/>
      <c r="FBX114" s="420"/>
      <c r="FBY114" s="420"/>
      <c r="FBZ114" s="420"/>
      <c r="FCA114" s="420"/>
      <c r="FCB114" s="420"/>
      <c r="FCC114" s="420"/>
      <c r="FCD114" s="420"/>
      <c r="FCE114" s="420"/>
      <c r="FCF114" s="420"/>
      <c r="FCG114" s="420"/>
      <c r="FCH114" s="420"/>
      <c r="FCI114" s="420"/>
      <c r="FCJ114" s="420"/>
      <c r="FCK114" s="420"/>
      <c r="FCL114" s="420"/>
      <c r="FCM114" s="420"/>
      <c r="FCN114" s="420"/>
      <c r="FCO114" s="420"/>
      <c r="FCP114" s="420"/>
      <c r="FCQ114" s="420"/>
      <c r="FCR114" s="420"/>
      <c r="FCS114" s="420"/>
      <c r="FCT114" s="420"/>
      <c r="FCU114" s="420"/>
      <c r="FCV114" s="420"/>
      <c r="FCW114" s="420"/>
      <c r="FCX114" s="420"/>
      <c r="FCY114" s="420"/>
      <c r="FCZ114" s="420"/>
      <c r="FDA114" s="420"/>
      <c r="FDB114" s="420"/>
      <c r="FDC114" s="420"/>
      <c r="FDD114" s="420"/>
      <c r="FDE114" s="420"/>
      <c r="FDF114" s="420"/>
      <c r="FDG114" s="420"/>
      <c r="FDH114" s="420"/>
      <c r="FDI114" s="420"/>
      <c r="FDJ114" s="420"/>
      <c r="FDK114" s="420"/>
      <c r="FDL114" s="420"/>
      <c r="FDM114" s="420"/>
      <c r="FDN114" s="420"/>
      <c r="FDO114" s="420"/>
      <c r="FDP114" s="420"/>
      <c r="FDQ114" s="420"/>
      <c r="FDR114" s="420"/>
      <c r="FDS114" s="420"/>
      <c r="FDT114" s="420"/>
      <c r="FDU114" s="420"/>
      <c r="FDV114" s="420"/>
      <c r="FDW114" s="420"/>
      <c r="FDX114" s="420"/>
      <c r="FDY114" s="420"/>
      <c r="FDZ114" s="420"/>
      <c r="FEA114" s="420"/>
      <c r="FEB114" s="420"/>
      <c r="FEC114" s="420"/>
      <c r="FED114" s="420"/>
      <c r="FEE114" s="420"/>
      <c r="FEF114" s="420"/>
      <c r="FEG114" s="420"/>
      <c r="FEH114" s="420"/>
      <c r="FEI114" s="420"/>
      <c r="FEJ114" s="420"/>
      <c r="FEK114" s="420"/>
      <c r="FEL114" s="420"/>
      <c r="FEM114" s="420"/>
      <c r="FEN114" s="420"/>
      <c r="FEO114" s="420"/>
      <c r="FEP114" s="420"/>
      <c r="FEQ114" s="420"/>
      <c r="FER114" s="420"/>
      <c r="FES114" s="420"/>
      <c r="FET114" s="420"/>
      <c r="FEU114" s="420"/>
      <c r="FEV114" s="420"/>
      <c r="FEW114" s="420"/>
      <c r="FEX114" s="420"/>
      <c r="FEY114" s="420"/>
      <c r="FEZ114" s="420"/>
      <c r="FFA114" s="420"/>
      <c r="FFB114" s="420"/>
      <c r="FFC114" s="420"/>
      <c r="FFD114" s="420"/>
      <c r="FFE114" s="420"/>
      <c r="FFF114" s="420"/>
      <c r="FFG114" s="420"/>
      <c r="FFH114" s="420"/>
      <c r="FFI114" s="420"/>
      <c r="FFJ114" s="420"/>
      <c r="FFK114" s="420"/>
      <c r="FFL114" s="420"/>
      <c r="FFM114" s="420"/>
      <c r="FFN114" s="420"/>
      <c r="FFO114" s="420"/>
      <c r="FFP114" s="420"/>
      <c r="FFQ114" s="420"/>
      <c r="FFR114" s="420"/>
      <c r="FFS114" s="420"/>
      <c r="FFT114" s="420"/>
      <c r="FFU114" s="420"/>
      <c r="FFV114" s="420"/>
      <c r="FFW114" s="420"/>
      <c r="FFX114" s="420"/>
      <c r="FFY114" s="420"/>
      <c r="FFZ114" s="420"/>
      <c r="FGA114" s="420"/>
      <c r="FGB114" s="420"/>
      <c r="FGC114" s="420"/>
      <c r="FGD114" s="420"/>
      <c r="FGE114" s="420"/>
      <c r="FGF114" s="420"/>
      <c r="FGG114" s="420"/>
      <c r="FGH114" s="420"/>
      <c r="FGI114" s="420"/>
      <c r="FGJ114" s="420"/>
      <c r="FGK114" s="420"/>
      <c r="FGL114" s="420"/>
      <c r="FGM114" s="420"/>
      <c r="FGN114" s="420"/>
      <c r="FGO114" s="420"/>
      <c r="FGP114" s="420"/>
      <c r="FGQ114" s="420"/>
      <c r="FGR114" s="420"/>
      <c r="FGS114" s="420"/>
      <c r="FGT114" s="420"/>
      <c r="FGU114" s="420"/>
      <c r="FGV114" s="420"/>
      <c r="FGW114" s="420"/>
      <c r="FGX114" s="420"/>
      <c r="FGY114" s="420"/>
      <c r="FGZ114" s="420"/>
      <c r="FHA114" s="420"/>
      <c r="FHB114" s="420"/>
      <c r="FHC114" s="420"/>
      <c r="FHD114" s="420"/>
      <c r="FHE114" s="420"/>
      <c r="FHF114" s="420"/>
      <c r="FHG114" s="420"/>
      <c r="FHH114" s="420"/>
      <c r="FHI114" s="420"/>
      <c r="FHJ114" s="420"/>
      <c r="FHK114" s="420"/>
      <c r="FHL114" s="420"/>
      <c r="FHM114" s="420"/>
      <c r="FHN114" s="420"/>
      <c r="FHO114" s="420"/>
      <c r="FHP114" s="420"/>
      <c r="FHQ114" s="420"/>
      <c r="FHR114" s="420"/>
      <c r="FHS114" s="420"/>
      <c r="FHT114" s="420"/>
      <c r="FHU114" s="420"/>
      <c r="FHV114" s="420"/>
      <c r="FHW114" s="420"/>
      <c r="FHX114" s="420"/>
      <c r="FHY114" s="420"/>
      <c r="FHZ114" s="420"/>
      <c r="FIA114" s="420"/>
      <c r="FIB114" s="420"/>
      <c r="FIC114" s="420"/>
      <c r="FID114" s="420"/>
      <c r="FIE114" s="420"/>
      <c r="FIF114" s="420"/>
      <c r="FIG114" s="420"/>
      <c r="FIH114" s="420"/>
      <c r="FII114" s="420"/>
      <c r="FIJ114" s="420"/>
      <c r="FIK114" s="420"/>
      <c r="FIL114" s="420"/>
      <c r="FIM114" s="420"/>
      <c r="FIN114" s="420"/>
      <c r="FIO114" s="420"/>
      <c r="FIP114" s="420"/>
      <c r="FIQ114" s="420"/>
      <c r="FIR114" s="420"/>
      <c r="FIS114" s="420"/>
      <c r="FIT114" s="420"/>
      <c r="FIU114" s="420"/>
      <c r="FIV114" s="420"/>
      <c r="FIW114" s="420"/>
      <c r="FIX114" s="420"/>
      <c r="FIY114" s="420"/>
      <c r="FIZ114" s="420"/>
      <c r="FJA114" s="420"/>
      <c r="FJB114" s="420"/>
      <c r="FJC114" s="420"/>
      <c r="FJD114" s="420"/>
      <c r="FJE114" s="420"/>
      <c r="FJF114" s="420"/>
      <c r="FJG114" s="420"/>
      <c r="FJH114" s="420"/>
      <c r="FJI114" s="420"/>
      <c r="FJJ114" s="420"/>
      <c r="FJK114" s="420"/>
      <c r="FJL114" s="420"/>
      <c r="FJM114" s="420"/>
      <c r="FJN114" s="420"/>
      <c r="FJO114" s="420"/>
      <c r="FJP114" s="420"/>
      <c r="FJQ114" s="420"/>
      <c r="FJR114" s="420"/>
      <c r="FJS114" s="420"/>
      <c r="FJT114" s="420"/>
      <c r="FJU114" s="420"/>
      <c r="FJV114" s="420"/>
      <c r="FJW114" s="420"/>
      <c r="FJX114" s="420"/>
      <c r="FJY114" s="420"/>
      <c r="FJZ114" s="420"/>
      <c r="FKA114" s="420"/>
      <c r="FKB114" s="420"/>
      <c r="FKC114" s="420"/>
      <c r="FKD114" s="420"/>
      <c r="FKE114" s="420"/>
      <c r="FKF114" s="420"/>
      <c r="FKG114" s="420"/>
      <c r="FKH114" s="420"/>
      <c r="FKI114" s="420"/>
      <c r="FKJ114" s="420"/>
      <c r="FKK114" s="420"/>
      <c r="FKL114" s="420"/>
      <c r="FKM114" s="420"/>
      <c r="FKN114" s="420"/>
      <c r="FKO114" s="420"/>
      <c r="FKP114" s="420"/>
      <c r="FKQ114" s="420"/>
      <c r="FKR114" s="420"/>
      <c r="FKS114" s="420"/>
      <c r="FKT114" s="420"/>
      <c r="FKU114" s="420"/>
      <c r="FKV114" s="420"/>
      <c r="FKW114" s="420"/>
      <c r="FKX114" s="420"/>
      <c r="FKY114" s="420"/>
      <c r="FKZ114" s="420"/>
      <c r="FLA114" s="420"/>
      <c r="FLB114" s="420"/>
      <c r="FLC114" s="420"/>
      <c r="FLD114" s="420"/>
      <c r="FLE114" s="420"/>
      <c r="FLF114" s="420"/>
      <c r="FLG114" s="420"/>
      <c r="FLH114" s="420"/>
      <c r="FLI114" s="420"/>
      <c r="FLJ114" s="420"/>
      <c r="FLK114" s="420"/>
      <c r="FLL114" s="420"/>
      <c r="FLM114" s="420"/>
      <c r="FLN114" s="420"/>
      <c r="FLO114" s="420"/>
      <c r="FLP114" s="420"/>
      <c r="FLQ114" s="420"/>
      <c r="FLR114" s="420"/>
      <c r="FLS114" s="420"/>
      <c r="FLT114" s="420"/>
      <c r="FLU114" s="420"/>
      <c r="FLV114" s="420"/>
      <c r="FLW114" s="420"/>
      <c r="FLX114" s="420"/>
      <c r="FLY114" s="420"/>
      <c r="FLZ114" s="420"/>
      <c r="FMA114" s="420"/>
      <c r="FMB114" s="420"/>
      <c r="FMC114" s="420"/>
      <c r="FMD114" s="420"/>
      <c r="FME114" s="420"/>
      <c r="FMF114" s="420"/>
      <c r="FMG114" s="420"/>
      <c r="FMH114" s="420"/>
      <c r="FMI114" s="420"/>
      <c r="FMJ114" s="420"/>
      <c r="FMK114" s="420"/>
      <c r="FML114" s="420"/>
      <c r="FMM114" s="420"/>
      <c r="FMN114" s="420"/>
      <c r="FMO114" s="420"/>
      <c r="FMP114" s="420"/>
      <c r="FMQ114" s="420"/>
      <c r="FMR114" s="420"/>
      <c r="FMS114" s="420"/>
      <c r="FMT114" s="420"/>
      <c r="FMU114" s="420"/>
      <c r="FMV114" s="420"/>
      <c r="FMW114" s="420"/>
      <c r="FMX114" s="420"/>
      <c r="FMY114" s="420"/>
      <c r="FMZ114" s="420"/>
      <c r="FNA114" s="420"/>
      <c r="FNB114" s="420"/>
      <c r="FNC114" s="420"/>
      <c r="FND114" s="420"/>
      <c r="FNE114" s="420"/>
      <c r="FNF114" s="420"/>
      <c r="FNG114" s="420"/>
      <c r="FNH114" s="420"/>
      <c r="FNI114" s="420"/>
      <c r="FNJ114" s="420"/>
      <c r="FNK114" s="420"/>
      <c r="FNL114" s="420"/>
      <c r="FNM114" s="420"/>
      <c r="FNN114" s="420"/>
      <c r="FNO114" s="420"/>
      <c r="FNP114" s="420"/>
      <c r="FNQ114" s="420"/>
      <c r="FNR114" s="420"/>
      <c r="FNS114" s="420"/>
      <c r="FNT114" s="420"/>
      <c r="FNU114" s="420"/>
      <c r="FNV114" s="420"/>
      <c r="FNW114" s="420"/>
      <c r="FNX114" s="420"/>
      <c r="FNY114" s="420"/>
      <c r="FNZ114" s="420"/>
      <c r="FOA114" s="420"/>
      <c r="FOB114" s="420"/>
      <c r="FOC114" s="420"/>
      <c r="FOD114" s="420"/>
      <c r="FOE114" s="420"/>
      <c r="FOF114" s="420"/>
      <c r="FOG114" s="420"/>
      <c r="FOH114" s="420"/>
      <c r="FOI114" s="420"/>
      <c r="FOJ114" s="420"/>
      <c r="FOK114" s="420"/>
      <c r="FOL114" s="420"/>
      <c r="FOM114" s="420"/>
      <c r="FON114" s="420"/>
      <c r="FOO114" s="420"/>
      <c r="FOP114" s="420"/>
      <c r="FOQ114" s="420"/>
      <c r="FOR114" s="420"/>
      <c r="FOS114" s="420"/>
      <c r="FOT114" s="420"/>
      <c r="FOU114" s="420"/>
      <c r="FOV114" s="420"/>
      <c r="FOW114" s="420"/>
      <c r="FOX114" s="420"/>
      <c r="FOY114" s="420"/>
      <c r="FOZ114" s="420"/>
      <c r="FPA114" s="420"/>
      <c r="FPB114" s="420"/>
      <c r="FPC114" s="420"/>
      <c r="FPD114" s="420"/>
      <c r="FPE114" s="420"/>
      <c r="FPF114" s="420"/>
      <c r="FPG114" s="420"/>
      <c r="FPH114" s="420"/>
      <c r="FPI114" s="420"/>
      <c r="FPJ114" s="420"/>
      <c r="FPK114" s="420"/>
      <c r="FPL114" s="420"/>
      <c r="FPM114" s="420"/>
      <c r="FPN114" s="420"/>
      <c r="FPO114" s="420"/>
      <c r="FPP114" s="420"/>
      <c r="FPQ114" s="420"/>
      <c r="FPR114" s="420"/>
      <c r="FPS114" s="420"/>
      <c r="FPT114" s="420"/>
      <c r="FPU114" s="420"/>
      <c r="FPV114" s="420"/>
      <c r="FPW114" s="420"/>
      <c r="FPX114" s="420"/>
      <c r="FPY114" s="420"/>
      <c r="FPZ114" s="420"/>
      <c r="FQA114" s="420"/>
      <c r="FQB114" s="420"/>
      <c r="FQC114" s="420"/>
      <c r="FQD114" s="420"/>
      <c r="FQE114" s="420"/>
      <c r="FQF114" s="420"/>
      <c r="FQG114" s="420"/>
      <c r="FQH114" s="420"/>
      <c r="FQI114" s="420"/>
      <c r="FQJ114" s="420"/>
      <c r="FQK114" s="420"/>
      <c r="FQL114" s="420"/>
      <c r="FQM114" s="420"/>
      <c r="FQN114" s="420"/>
      <c r="FQO114" s="420"/>
      <c r="FQP114" s="420"/>
      <c r="FQQ114" s="420"/>
      <c r="FQR114" s="420"/>
      <c r="FQS114" s="420"/>
      <c r="FQT114" s="420"/>
      <c r="FQU114" s="420"/>
      <c r="FQV114" s="420"/>
      <c r="FQW114" s="420"/>
      <c r="FQX114" s="420"/>
      <c r="FQY114" s="420"/>
      <c r="FQZ114" s="420"/>
      <c r="FRA114" s="420"/>
      <c r="FRB114" s="420"/>
      <c r="FRC114" s="420"/>
      <c r="FRD114" s="420"/>
      <c r="FRE114" s="420"/>
      <c r="FRF114" s="420"/>
      <c r="FRG114" s="420"/>
      <c r="FRH114" s="420"/>
      <c r="FRI114" s="420"/>
      <c r="FRJ114" s="420"/>
      <c r="FRK114" s="420"/>
      <c r="FRL114" s="420"/>
      <c r="FRM114" s="420"/>
      <c r="FRN114" s="420"/>
      <c r="FRO114" s="420"/>
      <c r="FRP114" s="420"/>
      <c r="FRQ114" s="420"/>
      <c r="FRR114" s="420"/>
      <c r="FRS114" s="420"/>
      <c r="FRT114" s="420"/>
      <c r="FRU114" s="420"/>
      <c r="FRV114" s="420"/>
      <c r="FRW114" s="420"/>
      <c r="FRX114" s="420"/>
      <c r="FRY114" s="420"/>
      <c r="FRZ114" s="420"/>
      <c r="FSA114" s="420"/>
      <c r="FSB114" s="420"/>
      <c r="FSC114" s="420"/>
      <c r="FSD114" s="420"/>
      <c r="FSE114" s="420"/>
      <c r="FSF114" s="420"/>
      <c r="FSG114" s="420"/>
      <c r="FSH114" s="420"/>
      <c r="FSI114" s="420"/>
      <c r="FSJ114" s="420"/>
      <c r="FSK114" s="420"/>
      <c r="FSL114" s="420"/>
      <c r="FSM114" s="420"/>
      <c r="FSN114" s="420"/>
      <c r="FSO114" s="420"/>
      <c r="FSP114" s="420"/>
      <c r="FSQ114" s="420"/>
      <c r="FSR114" s="420"/>
      <c r="FSS114" s="420"/>
      <c r="FST114" s="420"/>
      <c r="FSU114" s="420"/>
      <c r="FSV114" s="420"/>
      <c r="FSW114" s="420"/>
      <c r="FSX114" s="420"/>
      <c r="FSY114" s="420"/>
      <c r="FSZ114" s="420"/>
      <c r="FTA114" s="420"/>
      <c r="FTB114" s="420"/>
      <c r="FTC114" s="420"/>
      <c r="FTD114" s="420"/>
      <c r="FTE114" s="420"/>
      <c r="FTF114" s="420"/>
      <c r="FTG114" s="420"/>
      <c r="FTH114" s="420"/>
      <c r="FTI114" s="420"/>
      <c r="FTJ114" s="420"/>
      <c r="FTK114" s="420"/>
      <c r="FTL114" s="420"/>
      <c r="FTM114" s="420"/>
      <c r="FTN114" s="420"/>
      <c r="FTO114" s="420"/>
      <c r="FTP114" s="420"/>
      <c r="FTQ114" s="420"/>
      <c r="FTR114" s="420"/>
      <c r="FTS114" s="420"/>
      <c r="FTT114" s="420"/>
      <c r="FTU114" s="420"/>
      <c r="FTV114" s="420"/>
      <c r="FTW114" s="420"/>
      <c r="FTX114" s="420"/>
      <c r="FTY114" s="420"/>
      <c r="FTZ114" s="420"/>
      <c r="FUA114" s="420"/>
      <c r="FUB114" s="420"/>
      <c r="FUC114" s="420"/>
      <c r="FUD114" s="420"/>
      <c r="FUE114" s="420"/>
      <c r="FUF114" s="420"/>
      <c r="FUG114" s="420"/>
      <c r="FUH114" s="420"/>
      <c r="FUI114" s="420"/>
      <c r="FUJ114" s="420"/>
      <c r="FUK114" s="420"/>
      <c r="FUL114" s="420"/>
      <c r="FUM114" s="420"/>
      <c r="FUN114" s="420"/>
      <c r="FUO114" s="420"/>
      <c r="FUP114" s="420"/>
      <c r="FUQ114" s="420"/>
      <c r="FUR114" s="420"/>
      <c r="FUS114" s="420"/>
      <c r="FUT114" s="420"/>
      <c r="FUU114" s="420"/>
      <c r="FUV114" s="420"/>
      <c r="FUW114" s="420"/>
      <c r="FUX114" s="420"/>
      <c r="FUY114" s="420"/>
      <c r="FUZ114" s="420"/>
      <c r="FVA114" s="420"/>
      <c r="FVB114" s="420"/>
      <c r="FVC114" s="420"/>
      <c r="FVD114" s="420"/>
      <c r="FVE114" s="420"/>
      <c r="FVF114" s="420"/>
      <c r="FVG114" s="420"/>
      <c r="FVH114" s="420"/>
      <c r="FVI114" s="420"/>
      <c r="FVJ114" s="420"/>
      <c r="FVK114" s="420"/>
      <c r="FVL114" s="420"/>
      <c r="FVM114" s="420"/>
      <c r="FVN114" s="420"/>
      <c r="FVO114" s="420"/>
      <c r="FVP114" s="420"/>
      <c r="FVQ114" s="420"/>
      <c r="FVR114" s="420"/>
      <c r="FVS114" s="420"/>
      <c r="FVT114" s="420"/>
      <c r="FVU114" s="420"/>
      <c r="FVV114" s="420"/>
      <c r="FVW114" s="420"/>
      <c r="FVX114" s="420"/>
      <c r="FVY114" s="420"/>
      <c r="FVZ114" s="420"/>
      <c r="FWA114" s="420"/>
      <c r="FWB114" s="420"/>
      <c r="FWC114" s="420"/>
      <c r="FWD114" s="420"/>
      <c r="FWE114" s="420"/>
      <c r="FWF114" s="420"/>
      <c r="FWG114" s="420"/>
      <c r="FWH114" s="420"/>
      <c r="FWI114" s="420"/>
      <c r="FWJ114" s="420"/>
      <c r="FWK114" s="420"/>
      <c r="FWL114" s="420"/>
      <c r="FWM114" s="420"/>
      <c r="FWN114" s="420"/>
      <c r="FWO114" s="420"/>
      <c r="FWP114" s="420"/>
      <c r="FWQ114" s="420"/>
      <c r="FWR114" s="420"/>
      <c r="FWS114" s="420"/>
      <c r="FWT114" s="420"/>
      <c r="FWU114" s="420"/>
      <c r="FWV114" s="420"/>
      <c r="FWW114" s="420"/>
      <c r="FWX114" s="420"/>
      <c r="FWY114" s="420"/>
      <c r="FWZ114" s="420"/>
      <c r="FXA114" s="420"/>
      <c r="FXB114" s="420"/>
      <c r="FXC114" s="420"/>
      <c r="FXD114" s="420"/>
      <c r="FXE114" s="420"/>
      <c r="FXF114" s="420"/>
      <c r="FXG114" s="420"/>
      <c r="FXH114" s="420"/>
      <c r="FXI114" s="420"/>
      <c r="FXJ114" s="420"/>
      <c r="FXK114" s="420"/>
      <c r="FXL114" s="420"/>
      <c r="FXM114" s="420"/>
      <c r="FXN114" s="420"/>
      <c r="FXO114" s="420"/>
      <c r="FXP114" s="420"/>
      <c r="FXQ114" s="420"/>
      <c r="FXR114" s="420"/>
      <c r="FXS114" s="420"/>
      <c r="FXT114" s="420"/>
      <c r="FXU114" s="420"/>
      <c r="FXV114" s="420"/>
      <c r="FXW114" s="420"/>
      <c r="FXX114" s="420"/>
      <c r="FXY114" s="420"/>
      <c r="FXZ114" s="420"/>
      <c r="FYA114" s="420"/>
      <c r="FYB114" s="420"/>
      <c r="FYC114" s="420"/>
      <c r="FYD114" s="420"/>
      <c r="FYE114" s="420"/>
      <c r="FYF114" s="420"/>
      <c r="FYG114" s="420"/>
      <c r="FYH114" s="420"/>
      <c r="FYI114" s="420"/>
      <c r="FYJ114" s="420"/>
      <c r="FYK114" s="420"/>
      <c r="FYL114" s="420"/>
      <c r="FYM114" s="420"/>
      <c r="FYN114" s="420"/>
      <c r="FYO114" s="420"/>
      <c r="FYP114" s="420"/>
      <c r="FYQ114" s="420"/>
      <c r="FYR114" s="420"/>
      <c r="FYS114" s="420"/>
      <c r="FYT114" s="420"/>
      <c r="FYU114" s="420"/>
      <c r="FYV114" s="420"/>
      <c r="FYW114" s="420"/>
      <c r="FYX114" s="420"/>
      <c r="FYY114" s="420"/>
      <c r="FYZ114" s="420"/>
      <c r="FZA114" s="420"/>
      <c r="FZB114" s="420"/>
      <c r="FZC114" s="420"/>
      <c r="FZD114" s="420"/>
      <c r="FZE114" s="420"/>
      <c r="FZF114" s="420"/>
      <c r="FZG114" s="420"/>
      <c r="FZH114" s="420"/>
      <c r="FZI114" s="420"/>
      <c r="FZJ114" s="420"/>
      <c r="FZK114" s="420"/>
      <c r="FZL114" s="420"/>
      <c r="FZM114" s="420"/>
      <c r="FZN114" s="420"/>
      <c r="FZO114" s="420"/>
      <c r="FZP114" s="420"/>
      <c r="FZQ114" s="420"/>
      <c r="FZR114" s="420"/>
      <c r="FZS114" s="420"/>
      <c r="FZT114" s="420"/>
      <c r="FZU114" s="420"/>
      <c r="FZV114" s="420"/>
      <c r="FZW114" s="420"/>
      <c r="FZX114" s="420"/>
      <c r="FZY114" s="420"/>
      <c r="FZZ114" s="420"/>
      <c r="GAA114" s="420"/>
      <c r="GAB114" s="420"/>
      <c r="GAC114" s="420"/>
      <c r="GAD114" s="420"/>
      <c r="GAE114" s="420"/>
      <c r="GAF114" s="420"/>
      <c r="GAG114" s="420"/>
      <c r="GAH114" s="420"/>
      <c r="GAI114" s="420"/>
      <c r="GAJ114" s="420"/>
      <c r="GAK114" s="420"/>
      <c r="GAL114" s="420"/>
      <c r="GAM114" s="420"/>
      <c r="GAN114" s="420"/>
      <c r="GAO114" s="420"/>
      <c r="GAP114" s="420"/>
      <c r="GAQ114" s="420"/>
      <c r="GAR114" s="420"/>
      <c r="GAS114" s="420"/>
      <c r="GAT114" s="420"/>
      <c r="GAU114" s="420"/>
      <c r="GAV114" s="420"/>
      <c r="GAW114" s="420"/>
      <c r="GAX114" s="420"/>
      <c r="GAY114" s="420"/>
      <c r="GAZ114" s="420"/>
      <c r="GBA114" s="420"/>
      <c r="GBB114" s="420"/>
      <c r="GBC114" s="420"/>
      <c r="GBD114" s="420"/>
      <c r="GBE114" s="420"/>
      <c r="GBF114" s="420"/>
      <c r="GBG114" s="420"/>
      <c r="GBH114" s="420"/>
      <c r="GBI114" s="420"/>
      <c r="GBJ114" s="420"/>
      <c r="GBK114" s="420"/>
      <c r="GBL114" s="420"/>
      <c r="GBM114" s="420"/>
      <c r="GBN114" s="420"/>
      <c r="GBO114" s="420"/>
      <c r="GBP114" s="420"/>
      <c r="GBQ114" s="420"/>
      <c r="GBR114" s="420"/>
      <c r="GBS114" s="420"/>
      <c r="GBT114" s="420"/>
      <c r="GBU114" s="420"/>
      <c r="GBV114" s="420"/>
      <c r="GBW114" s="420"/>
      <c r="GBX114" s="420"/>
      <c r="GBY114" s="420"/>
      <c r="GBZ114" s="420"/>
      <c r="GCA114" s="420"/>
      <c r="GCB114" s="420"/>
      <c r="GCC114" s="420"/>
      <c r="GCD114" s="420"/>
      <c r="GCE114" s="420"/>
      <c r="GCF114" s="420"/>
      <c r="GCG114" s="420"/>
      <c r="GCH114" s="420"/>
      <c r="GCI114" s="420"/>
      <c r="GCJ114" s="420"/>
      <c r="GCK114" s="420"/>
      <c r="GCL114" s="420"/>
      <c r="GCM114" s="420"/>
      <c r="GCN114" s="420"/>
      <c r="GCO114" s="420"/>
      <c r="GCP114" s="420"/>
      <c r="GCQ114" s="420"/>
      <c r="GCR114" s="420"/>
      <c r="GCS114" s="420"/>
      <c r="GCT114" s="420"/>
      <c r="GCU114" s="420"/>
      <c r="GCV114" s="420"/>
      <c r="GCW114" s="420"/>
      <c r="GCX114" s="420"/>
      <c r="GCY114" s="420"/>
      <c r="GCZ114" s="420"/>
      <c r="GDA114" s="420"/>
      <c r="GDB114" s="420"/>
      <c r="GDC114" s="420"/>
      <c r="GDD114" s="420"/>
      <c r="GDE114" s="420"/>
      <c r="GDF114" s="420"/>
      <c r="GDG114" s="420"/>
      <c r="GDH114" s="420"/>
      <c r="GDI114" s="420"/>
      <c r="GDJ114" s="420"/>
      <c r="GDK114" s="420"/>
      <c r="GDL114" s="420"/>
      <c r="GDM114" s="420"/>
      <c r="GDN114" s="420"/>
      <c r="GDO114" s="420"/>
      <c r="GDP114" s="420"/>
      <c r="GDQ114" s="420"/>
      <c r="GDR114" s="420"/>
      <c r="GDS114" s="420"/>
      <c r="GDT114" s="420"/>
      <c r="GDU114" s="420"/>
      <c r="GDV114" s="420"/>
      <c r="GDW114" s="420"/>
      <c r="GDX114" s="420"/>
      <c r="GDY114" s="420"/>
      <c r="GDZ114" s="420"/>
      <c r="GEA114" s="420"/>
      <c r="GEB114" s="420"/>
      <c r="GEC114" s="420"/>
      <c r="GED114" s="420"/>
      <c r="GEE114" s="420"/>
      <c r="GEF114" s="420"/>
      <c r="GEG114" s="420"/>
      <c r="GEH114" s="420"/>
      <c r="GEI114" s="420"/>
      <c r="GEJ114" s="420"/>
      <c r="GEK114" s="420"/>
      <c r="GEL114" s="420"/>
      <c r="GEM114" s="420"/>
      <c r="GEN114" s="420"/>
      <c r="GEO114" s="420"/>
      <c r="GEP114" s="420"/>
      <c r="GEQ114" s="420"/>
      <c r="GER114" s="420"/>
      <c r="GES114" s="420"/>
      <c r="GET114" s="420"/>
      <c r="GEU114" s="420"/>
      <c r="GEV114" s="420"/>
      <c r="GEW114" s="420"/>
      <c r="GEX114" s="420"/>
      <c r="GEY114" s="420"/>
      <c r="GEZ114" s="420"/>
      <c r="GFA114" s="420"/>
      <c r="GFB114" s="420"/>
      <c r="GFC114" s="420"/>
      <c r="GFD114" s="420"/>
      <c r="GFE114" s="420"/>
      <c r="GFF114" s="420"/>
      <c r="GFG114" s="420"/>
      <c r="GFH114" s="420"/>
      <c r="GFI114" s="420"/>
      <c r="GFJ114" s="420"/>
      <c r="GFK114" s="420"/>
      <c r="GFL114" s="420"/>
      <c r="GFM114" s="420"/>
      <c r="GFN114" s="420"/>
      <c r="GFO114" s="420"/>
      <c r="GFP114" s="420"/>
      <c r="GFQ114" s="420"/>
      <c r="GFR114" s="420"/>
      <c r="GFS114" s="420"/>
      <c r="GFT114" s="420"/>
      <c r="GFU114" s="420"/>
      <c r="GFV114" s="420"/>
      <c r="GFW114" s="420"/>
      <c r="GFX114" s="420"/>
      <c r="GFY114" s="420"/>
      <c r="GFZ114" s="420"/>
      <c r="GGA114" s="420"/>
      <c r="GGB114" s="420"/>
      <c r="GGC114" s="420"/>
      <c r="GGD114" s="420"/>
      <c r="GGE114" s="420"/>
      <c r="GGF114" s="420"/>
      <c r="GGG114" s="420"/>
      <c r="GGH114" s="420"/>
      <c r="GGI114" s="420"/>
      <c r="GGJ114" s="420"/>
      <c r="GGK114" s="420"/>
      <c r="GGL114" s="420"/>
      <c r="GGM114" s="420"/>
      <c r="GGN114" s="420"/>
      <c r="GGO114" s="420"/>
      <c r="GGP114" s="420"/>
      <c r="GGQ114" s="420"/>
      <c r="GGR114" s="420"/>
      <c r="GGS114" s="420"/>
      <c r="GGT114" s="420"/>
      <c r="GGU114" s="420"/>
      <c r="GGV114" s="420"/>
      <c r="GGW114" s="420"/>
      <c r="GGX114" s="420"/>
      <c r="GGY114" s="420"/>
      <c r="GGZ114" s="420"/>
      <c r="GHA114" s="420"/>
      <c r="GHB114" s="420"/>
      <c r="GHC114" s="420"/>
      <c r="GHD114" s="420"/>
      <c r="GHE114" s="420"/>
      <c r="GHF114" s="420"/>
      <c r="GHG114" s="420"/>
      <c r="GHH114" s="420"/>
      <c r="GHI114" s="420"/>
      <c r="GHJ114" s="420"/>
      <c r="GHK114" s="420"/>
      <c r="GHL114" s="420"/>
      <c r="GHM114" s="420"/>
      <c r="GHN114" s="420"/>
      <c r="GHO114" s="420"/>
      <c r="GHP114" s="420"/>
      <c r="GHQ114" s="420"/>
      <c r="GHR114" s="420"/>
      <c r="GHS114" s="420"/>
      <c r="GHT114" s="420"/>
      <c r="GHU114" s="420"/>
      <c r="GHV114" s="420"/>
      <c r="GHW114" s="420"/>
      <c r="GHX114" s="420"/>
      <c r="GHY114" s="420"/>
      <c r="GHZ114" s="420"/>
      <c r="GIA114" s="420"/>
      <c r="GIB114" s="420"/>
      <c r="GIC114" s="420"/>
      <c r="GID114" s="420"/>
      <c r="GIE114" s="420"/>
      <c r="GIF114" s="420"/>
      <c r="GIG114" s="420"/>
      <c r="GIH114" s="420"/>
      <c r="GII114" s="420"/>
      <c r="GIJ114" s="420"/>
      <c r="GIK114" s="420"/>
      <c r="GIL114" s="420"/>
      <c r="GIM114" s="420"/>
      <c r="GIN114" s="420"/>
      <c r="GIO114" s="420"/>
      <c r="GIP114" s="420"/>
      <c r="GIQ114" s="420"/>
      <c r="GIR114" s="420"/>
      <c r="GIS114" s="420"/>
      <c r="GIT114" s="420"/>
      <c r="GIU114" s="420"/>
      <c r="GIV114" s="420"/>
      <c r="GIW114" s="420"/>
      <c r="GIX114" s="420"/>
      <c r="GIY114" s="420"/>
      <c r="GIZ114" s="420"/>
      <c r="GJA114" s="420"/>
      <c r="GJB114" s="420"/>
      <c r="GJC114" s="420"/>
      <c r="GJD114" s="420"/>
      <c r="GJE114" s="420"/>
      <c r="GJF114" s="420"/>
      <c r="GJG114" s="420"/>
      <c r="GJH114" s="420"/>
      <c r="GJI114" s="420"/>
      <c r="GJJ114" s="420"/>
      <c r="GJK114" s="420"/>
      <c r="GJL114" s="420"/>
      <c r="GJM114" s="420"/>
      <c r="GJN114" s="420"/>
      <c r="GJO114" s="420"/>
      <c r="GJP114" s="420"/>
      <c r="GJQ114" s="420"/>
      <c r="GJR114" s="420"/>
      <c r="GJS114" s="420"/>
      <c r="GJT114" s="420"/>
      <c r="GJU114" s="420"/>
      <c r="GJV114" s="420"/>
      <c r="GJW114" s="420"/>
      <c r="GJX114" s="420"/>
      <c r="GJY114" s="420"/>
      <c r="GJZ114" s="420"/>
      <c r="GKA114" s="420"/>
      <c r="GKB114" s="420"/>
      <c r="GKC114" s="420"/>
      <c r="GKD114" s="420"/>
      <c r="GKE114" s="420"/>
      <c r="GKF114" s="420"/>
      <c r="GKG114" s="420"/>
      <c r="GKH114" s="420"/>
      <c r="GKI114" s="420"/>
      <c r="GKJ114" s="420"/>
      <c r="GKK114" s="420"/>
      <c r="GKL114" s="420"/>
      <c r="GKM114" s="420"/>
      <c r="GKN114" s="420"/>
      <c r="GKO114" s="420"/>
      <c r="GKP114" s="420"/>
      <c r="GKQ114" s="420"/>
      <c r="GKR114" s="420"/>
      <c r="GKS114" s="420"/>
      <c r="GKT114" s="420"/>
      <c r="GKU114" s="420"/>
      <c r="GKV114" s="420"/>
      <c r="GKW114" s="420"/>
      <c r="GKX114" s="420"/>
      <c r="GKY114" s="420"/>
      <c r="GKZ114" s="420"/>
      <c r="GLA114" s="420"/>
      <c r="GLB114" s="420"/>
      <c r="GLC114" s="420"/>
      <c r="GLD114" s="420"/>
      <c r="GLE114" s="420"/>
      <c r="GLF114" s="420"/>
      <c r="GLG114" s="420"/>
      <c r="GLH114" s="420"/>
      <c r="GLI114" s="420"/>
      <c r="GLJ114" s="420"/>
      <c r="GLK114" s="420"/>
      <c r="GLL114" s="420"/>
      <c r="GLM114" s="420"/>
      <c r="GLN114" s="420"/>
      <c r="GLO114" s="420"/>
      <c r="GLP114" s="420"/>
      <c r="GLQ114" s="420"/>
      <c r="GLR114" s="420"/>
      <c r="GLS114" s="420"/>
      <c r="GLT114" s="420"/>
      <c r="GLU114" s="420"/>
      <c r="GLV114" s="420"/>
      <c r="GLW114" s="420"/>
      <c r="GLX114" s="420"/>
      <c r="GLY114" s="420"/>
      <c r="GLZ114" s="420"/>
      <c r="GMA114" s="420"/>
      <c r="GMB114" s="420"/>
      <c r="GMC114" s="420"/>
      <c r="GMD114" s="420"/>
      <c r="GME114" s="420"/>
      <c r="GMF114" s="420"/>
      <c r="GMG114" s="420"/>
      <c r="GMH114" s="420"/>
      <c r="GMI114" s="420"/>
      <c r="GMJ114" s="420"/>
      <c r="GMK114" s="420"/>
      <c r="GML114" s="420"/>
      <c r="GMM114" s="420"/>
      <c r="GMN114" s="420"/>
      <c r="GMO114" s="420"/>
      <c r="GMP114" s="420"/>
      <c r="GMQ114" s="420"/>
      <c r="GMR114" s="420"/>
      <c r="GMS114" s="420"/>
      <c r="GMT114" s="420"/>
      <c r="GMU114" s="420"/>
      <c r="GMV114" s="420"/>
      <c r="GMW114" s="420"/>
      <c r="GMX114" s="420"/>
      <c r="GMY114" s="420"/>
      <c r="GMZ114" s="420"/>
      <c r="GNA114" s="420"/>
      <c r="GNB114" s="420"/>
      <c r="GNC114" s="420"/>
      <c r="GND114" s="420"/>
      <c r="GNE114" s="420"/>
      <c r="GNF114" s="420"/>
      <c r="GNG114" s="420"/>
      <c r="GNH114" s="420"/>
      <c r="GNI114" s="420"/>
      <c r="GNJ114" s="420"/>
      <c r="GNK114" s="420"/>
      <c r="GNL114" s="420"/>
      <c r="GNM114" s="420"/>
      <c r="GNN114" s="420"/>
      <c r="GNO114" s="420"/>
      <c r="GNP114" s="420"/>
      <c r="GNQ114" s="420"/>
      <c r="GNR114" s="420"/>
      <c r="GNS114" s="420"/>
      <c r="GNT114" s="420"/>
      <c r="GNU114" s="420"/>
      <c r="GNV114" s="420"/>
      <c r="GNW114" s="420"/>
      <c r="GNX114" s="420"/>
      <c r="GNY114" s="420"/>
      <c r="GNZ114" s="420"/>
      <c r="GOA114" s="420"/>
      <c r="GOB114" s="420"/>
      <c r="GOC114" s="420"/>
      <c r="GOD114" s="420"/>
      <c r="GOE114" s="420"/>
      <c r="GOF114" s="420"/>
      <c r="GOG114" s="420"/>
      <c r="GOH114" s="420"/>
      <c r="GOI114" s="420"/>
      <c r="GOJ114" s="420"/>
      <c r="GOK114" s="420"/>
      <c r="GOL114" s="420"/>
      <c r="GOM114" s="420"/>
      <c r="GON114" s="420"/>
      <c r="GOO114" s="420"/>
      <c r="GOP114" s="420"/>
      <c r="GOQ114" s="420"/>
      <c r="GOR114" s="420"/>
      <c r="GOS114" s="420"/>
      <c r="GOT114" s="420"/>
      <c r="GOU114" s="420"/>
      <c r="GOV114" s="420"/>
      <c r="GOW114" s="420"/>
      <c r="GOX114" s="420"/>
      <c r="GOY114" s="420"/>
      <c r="GOZ114" s="420"/>
      <c r="GPA114" s="420"/>
      <c r="GPB114" s="420"/>
      <c r="GPC114" s="420"/>
      <c r="GPD114" s="420"/>
      <c r="GPE114" s="420"/>
      <c r="GPF114" s="420"/>
      <c r="GPG114" s="420"/>
      <c r="GPH114" s="420"/>
      <c r="GPI114" s="420"/>
      <c r="GPJ114" s="420"/>
      <c r="GPK114" s="420"/>
      <c r="GPL114" s="420"/>
      <c r="GPM114" s="420"/>
      <c r="GPN114" s="420"/>
      <c r="GPO114" s="420"/>
      <c r="GPP114" s="420"/>
      <c r="GPQ114" s="420"/>
      <c r="GPR114" s="420"/>
      <c r="GPS114" s="420"/>
      <c r="GPT114" s="420"/>
      <c r="GPU114" s="420"/>
      <c r="GPV114" s="420"/>
      <c r="GPW114" s="420"/>
      <c r="GPX114" s="420"/>
      <c r="GPY114" s="420"/>
      <c r="GPZ114" s="420"/>
      <c r="GQA114" s="420"/>
      <c r="GQB114" s="420"/>
      <c r="GQC114" s="420"/>
      <c r="GQD114" s="420"/>
      <c r="GQE114" s="420"/>
      <c r="GQF114" s="420"/>
      <c r="GQG114" s="420"/>
      <c r="GQH114" s="420"/>
      <c r="GQI114" s="420"/>
      <c r="GQJ114" s="420"/>
      <c r="GQK114" s="420"/>
      <c r="GQL114" s="420"/>
      <c r="GQM114" s="420"/>
      <c r="GQN114" s="420"/>
      <c r="GQO114" s="420"/>
      <c r="GQP114" s="420"/>
      <c r="GQQ114" s="420"/>
      <c r="GQR114" s="420"/>
      <c r="GQS114" s="420"/>
      <c r="GQT114" s="420"/>
      <c r="GQU114" s="420"/>
      <c r="GQV114" s="420"/>
      <c r="GQW114" s="420"/>
      <c r="GQX114" s="420"/>
      <c r="GQY114" s="420"/>
      <c r="GQZ114" s="420"/>
      <c r="GRA114" s="420"/>
      <c r="GRB114" s="420"/>
      <c r="GRC114" s="420"/>
      <c r="GRD114" s="420"/>
      <c r="GRE114" s="420"/>
      <c r="GRF114" s="420"/>
      <c r="GRG114" s="420"/>
      <c r="GRH114" s="420"/>
      <c r="GRI114" s="420"/>
      <c r="GRJ114" s="420"/>
      <c r="GRK114" s="420"/>
      <c r="GRL114" s="420"/>
      <c r="GRM114" s="420"/>
      <c r="GRN114" s="420"/>
      <c r="GRO114" s="420"/>
      <c r="GRP114" s="420"/>
      <c r="GRQ114" s="420"/>
      <c r="GRR114" s="420"/>
      <c r="GRS114" s="420"/>
      <c r="GRT114" s="420"/>
      <c r="GRU114" s="420"/>
      <c r="GRV114" s="420"/>
      <c r="GRW114" s="420"/>
      <c r="GRX114" s="420"/>
      <c r="GRY114" s="420"/>
      <c r="GRZ114" s="420"/>
      <c r="GSA114" s="420"/>
      <c r="GSB114" s="420"/>
      <c r="GSC114" s="420"/>
      <c r="GSD114" s="420"/>
      <c r="GSE114" s="420"/>
      <c r="GSF114" s="420"/>
      <c r="GSG114" s="420"/>
      <c r="GSH114" s="420"/>
      <c r="GSI114" s="420"/>
      <c r="GSJ114" s="420"/>
      <c r="GSK114" s="420"/>
      <c r="GSL114" s="420"/>
      <c r="GSM114" s="420"/>
      <c r="GSN114" s="420"/>
      <c r="GSO114" s="420"/>
      <c r="GSP114" s="420"/>
      <c r="GSQ114" s="420"/>
      <c r="GSR114" s="420"/>
      <c r="GSS114" s="420"/>
      <c r="GST114" s="420"/>
      <c r="GSU114" s="420"/>
      <c r="GSV114" s="420"/>
      <c r="GSW114" s="420"/>
      <c r="GSX114" s="420"/>
      <c r="GSY114" s="420"/>
      <c r="GSZ114" s="420"/>
      <c r="GTA114" s="420"/>
      <c r="GTB114" s="420"/>
      <c r="GTC114" s="420"/>
      <c r="GTD114" s="420"/>
      <c r="GTE114" s="420"/>
      <c r="GTF114" s="420"/>
      <c r="GTG114" s="420"/>
      <c r="GTH114" s="420"/>
      <c r="GTI114" s="420"/>
      <c r="GTJ114" s="420"/>
      <c r="GTK114" s="420"/>
      <c r="GTL114" s="420"/>
      <c r="GTM114" s="420"/>
      <c r="GTN114" s="420"/>
      <c r="GTO114" s="420"/>
      <c r="GTP114" s="420"/>
      <c r="GTQ114" s="420"/>
      <c r="GTR114" s="420"/>
      <c r="GTS114" s="420"/>
      <c r="GTT114" s="420"/>
      <c r="GTU114" s="420"/>
      <c r="GTV114" s="420"/>
      <c r="GTW114" s="420"/>
      <c r="GTX114" s="420"/>
      <c r="GTY114" s="420"/>
      <c r="GTZ114" s="420"/>
      <c r="GUA114" s="420"/>
      <c r="GUB114" s="420"/>
      <c r="GUC114" s="420"/>
      <c r="GUD114" s="420"/>
      <c r="GUE114" s="420"/>
      <c r="GUF114" s="420"/>
      <c r="GUG114" s="420"/>
      <c r="GUH114" s="420"/>
      <c r="GUI114" s="420"/>
      <c r="GUJ114" s="420"/>
      <c r="GUK114" s="420"/>
      <c r="GUL114" s="420"/>
      <c r="GUM114" s="420"/>
      <c r="GUN114" s="420"/>
      <c r="GUO114" s="420"/>
      <c r="GUP114" s="420"/>
      <c r="GUQ114" s="420"/>
      <c r="GUR114" s="420"/>
      <c r="GUS114" s="420"/>
      <c r="GUT114" s="420"/>
      <c r="GUU114" s="420"/>
      <c r="GUV114" s="420"/>
      <c r="GUW114" s="420"/>
      <c r="GUX114" s="420"/>
      <c r="GUY114" s="420"/>
      <c r="GUZ114" s="420"/>
      <c r="GVA114" s="420"/>
      <c r="GVB114" s="420"/>
      <c r="GVC114" s="420"/>
      <c r="GVD114" s="420"/>
      <c r="GVE114" s="420"/>
      <c r="GVF114" s="420"/>
      <c r="GVG114" s="420"/>
      <c r="GVH114" s="420"/>
      <c r="GVI114" s="420"/>
      <c r="GVJ114" s="420"/>
      <c r="GVK114" s="420"/>
      <c r="GVL114" s="420"/>
      <c r="GVM114" s="420"/>
      <c r="GVN114" s="420"/>
      <c r="GVO114" s="420"/>
      <c r="GVP114" s="420"/>
      <c r="GVQ114" s="420"/>
      <c r="GVR114" s="420"/>
      <c r="GVS114" s="420"/>
      <c r="GVT114" s="420"/>
      <c r="GVU114" s="420"/>
      <c r="GVV114" s="420"/>
      <c r="GVW114" s="420"/>
      <c r="GVX114" s="420"/>
      <c r="GVY114" s="420"/>
      <c r="GVZ114" s="420"/>
      <c r="GWA114" s="420"/>
      <c r="GWB114" s="420"/>
      <c r="GWC114" s="420"/>
      <c r="GWD114" s="420"/>
      <c r="GWE114" s="420"/>
      <c r="GWF114" s="420"/>
      <c r="GWG114" s="420"/>
      <c r="GWH114" s="420"/>
      <c r="GWI114" s="420"/>
      <c r="GWJ114" s="420"/>
      <c r="GWK114" s="420"/>
      <c r="GWL114" s="420"/>
      <c r="GWM114" s="420"/>
      <c r="GWN114" s="420"/>
      <c r="GWO114" s="420"/>
      <c r="GWP114" s="420"/>
      <c r="GWQ114" s="420"/>
      <c r="GWR114" s="420"/>
      <c r="GWS114" s="420"/>
      <c r="GWT114" s="420"/>
      <c r="GWU114" s="420"/>
      <c r="GWV114" s="420"/>
      <c r="GWW114" s="420"/>
      <c r="GWX114" s="420"/>
      <c r="GWY114" s="420"/>
      <c r="GWZ114" s="420"/>
      <c r="GXA114" s="420"/>
      <c r="GXB114" s="420"/>
      <c r="GXC114" s="420"/>
      <c r="GXD114" s="420"/>
      <c r="GXE114" s="420"/>
      <c r="GXF114" s="420"/>
      <c r="GXG114" s="420"/>
      <c r="GXH114" s="420"/>
      <c r="GXI114" s="420"/>
      <c r="GXJ114" s="420"/>
      <c r="GXK114" s="420"/>
      <c r="GXL114" s="420"/>
      <c r="GXM114" s="420"/>
      <c r="GXN114" s="420"/>
      <c r="GXO114" s="420"/>
      <c r="GXP114" s="420"/>
      <c r="GXQ114" s="420"/>
      <c r="GXR114" s="420"/>
      <c r="GXS114" s="420"/>
      <c r="GXT114" s="420"/>
      <c r="GXU114" s="420"/>
      <c r="GXV114" s="420"/>
      <c r="GXW114" s="420"/>
      <c r="GXX114" s="420"/>
      <c r="GXY114" s="420"/>
      <c r="GXZ114" s="420"/>
      <c r="GYA114" s="420"/>
      <c r="GYB114" s="420"/>
      <c r="GYC114" s="420"/>
      <c r="GYD114" s="420"/>
      <c r="GYE114" s="420"/>
      <c r="GYF114" s="420"/>
      <c r="GYG114" s="420"/>
      <c r="GYH114" s="420"/>
      <c r="GYI114" s="420"/>
      <c r="GYJ114" s="420"/>
      <c r="GYK114" s="420"/>
      <c r="GYL114" s="420"/>
      <c r="GYM114" s="420"/>
      <c r="GYN114" s="420"/>
      <c r="GYO114" s="420"/>
      <c r="GYP114" s="420"/>
      <c r="GYQ114" s="420"/>
      <c r="GYR114" s="420"/>
      <c r="GYS114" s="420"/>
      <c r="GYT114" s="420"/>
      <c r="GYU114" s="420"/>
      <c r="GYV114" s="420"/>
      <c r="GYW114" s="420"/>
      <c r="GYX114" s="420"/>
      <c r="GYY114" s="420"/>
      <c r="GYZ114" s="420"/>
      <c r="GZA114" s="420"/>
      <c r="GZB114" s="420"/>
      <c r="GZC114" s="420"/>
      <c r="GZD114" s="420"/>
      <c r="GZE114" s="420"/>
      <c r="GZF114" s="420"/>
      <c r="GZG114" s="420"/>
      <c r="GZH114" s="420"/>
      <c r="GZI114" s="420"/>
      <c r="GZJ114" s="420"/>
      <c r="GZK114" s="420"/>
      <c r="GZL114" s="420"/>
      <c r="GZM114" s="420"/>
      <c r="GZN114" s="420"/>
      <c r="GZO114" s="420"/>
      <c r="GZP114" s="420"/>
      <c r="GZQ114" s="420"/>
      <c r="GZR114" s="420"/>
      <c r="GZS114" s="420"/>
      <c r="GZT114" s="420"/>
      <c r="GZU114" s="420"/>
      <c r="GZV114" s="420"/>
      <c r="GZW114" s="420"/>
      <c r="GZX114" s="420"/>
      <c r="GZY114" s="420"/>
      <c r="GZZ114" s="420"/>
      <c r="HAA114" s="420"/>
      <c r="HAB114" s="420"/>
      <c r="HAC114" s="420"/>
      <c r="HAD114" s="420"/>
      <c r="HAE114" s="420"/>
      <c r="HAF114" s="420"/>
      <c r="HAG114" s="420"/>
      <c r="HAH114" s="420"/>
      <c r="HAI114" s="420"/>
      <c r="HAJ114" s="420"/>
      <c r="HAK114" s="420"/>
      <c r="HAL114" s="420"/>
      <c r="HAM114" s="420"/>
      <c r="HAN114" s="420"/>
      <c r="HAO114" s="420"/>
      <c r="HAP114" s="420"/>
      <c r="HAQ114" s="420"/>
      <c r="HAR114" s="420"/>
      <c r="HAS114" s="420"/>
      <c r="HAT114" s="420"/>
      <c r="HAU114" s="420"/>
      <c r="HAV114" s="420"/>
      <c r="HAW114" s="420"/>
      <c r="HAX114" s="420"/>
      <c r="HAY114" s="420"/>
      <c r="HAZ114" s="420"/>
      <c r="HBA114" s="420"/>
      <c r="HBB114" s="420"/>
      <c r="HBC114" s="420"/>
      <c r="HBD114" s="420"/>
      <c r="HBE114" s="420"/>
      <c r="HBF114" s="420"/>
      <c r="HBG114" s="420"/>
      <c r="HBH114" s="420"/>
      <c r="HBI114" s="420"/>
      <c r="HBJ114" s="420"/>
      <c r="HBK114" s="420"/>
      <c r="HBL114" s="420"/>
      <c r="HBM114" s="420"/>
      <c r="HBN114" s="420"/>
      <c r="HBO114" s="420"/>
      <c r="HBP114" s="420"/>
      <c r="HBQ114" s="420"/>
      <c r="HBR114" s="420"/>
      <c r="HBS114" s="420"/>
      <c r="HBT114" s="420"/>
      <c r="HBU114" s="420"/>
      <c r="HBV114" s="420"/>
      <c r="HBW114" s="420"/>
      <c r="HBX114" s="420"/>
      <c r="HBY114" s="420"/>
      <c r="HBZ114" s="420"/>
      <c r="HCA114" s="420"/>
      <c r="HCB114" s="420"/>
      <c r="HCC114" s="420"/>
      <c r="HCD114" s="420"/>
      <c r="HCE114" s="420"/>
      <c r="HCF114" s="420"/>
      <c r="HCG114" s="420"/>
      <c r="HCH114" s="420"/>
      <c r="HCI114" s="420"/>
      <c r="HCJ114" s="420"/>
      <c r="HCK114" s="420"/>
      <c r="HCL114" s="420"/>
      <c r="HCM114" s="420"/>
      <c r="HCN114" s="420"/>
      <c r="HCO114" s="420"/>
      <c r="HCP114" s="420"/>
      <c r="HCQ114" s="420"/>
      <c r="HCR114" s="420"/>
      <c r="HCS114" s="420"/>
      <c r="HCT114" s="420"/>
      <c r="HCU114" s="420"/>
      <c r="HCV114" s="420"/>
      <c r="HCW114" s="420"/>
      <c r="HCX114" s="420"/>
      <c r="HCY114" s="420"/>
      <c r="HCZ114" s="420"/>
      <c r="HDA114" s="420"/>
      <c r="HDB114" s="420"/>
      <c r="HDC114" s="420"/>
      <c r="HDD114" s="420"/>
      <c r="HDE114" s="420"/>
      <c r="HDF114" s="420"/>
      <c r="HDG114" s="420"/>
      <c r="HDH114" s="420"/>
      <c r="HDI114" s="420"/>
      <c r="HDJ114" s="420"/>
      <c r="HDK114" s="420"/>
      <c r="HDL114" s="420"/>
      <c r="HDM114" s="420"/>
      <c r="HDN114" s="420"/>
      <c r="HDO114" s="420"/>
      <c r="HDP114" s="420"/>
      <c r="HDQ114" s="420"/>
      <c r="HDR114" s="420"/>
      <c r="HDS114" s="420"/>
      <c r="HDT114" s="420"/>
      <c r="HDU114" s="420"/>
      <c r="HDV114" s="420"/>
      <c r="HDW114" s="420"/>
      <c r="HDX114" s="420"/>
      <c r="HDY114" s="420"/>
      <c r="HDZ114" s="420"/>
      <c r="HEA114" s="420"/>
      <c r="HEB114" s="420"/>
      <c r="HEC114" s="420"/>
      <c r="HED114" s="420"/>
      <c r="HEE114" s="420"/>
      <c r="HEF114" s="420"/>
      <c r="HEG114" s="420"/>
      <c r="HEH114" s="420"/>
      <c r="HEI114" s="420"/>
      <c r="HEJ114" s="420"/>
      <c r="HEK114" s="420"/>
      <c r="HEL114" s="420"/>
      <c r="HEM114" s="420"/>
      <c r="HEN114" s="420"/>
      <c r="HEO114" s="420"/>
      <c r="HEP114" s="420"/>
      <c r="HEQ114" s="420"/>
      <c r="HER114" s="420"/>
      <c r="HES114" s="420"/>
      <c r="HET114" s="420"/>
      <c r="HEU114" s="420"/>
      <c r="HEV114" s="420"/>
      <c r="HEW114" s="420"/>
      <c r="HEX114" s="420"/>
      <c r="HEY114" s="420"/>
      <c r="HEZ114" s="420"/>
      <c r="HFA114" s="420"/>
      <c r="HFB114" s="420"/>
      <c r="HFC114" s="420"/>
      <c r="HFD114" s="420"/>
      <c r="HFE114" s="420"/>
      <c r="HFF114" s="420"/>
      <c r="HFG114" s="420"/>
      <c r="HFH114" s="420"/>
      <c r="HFI114" s="420"/>
      <c r="HFJ114" s="420"/>
      <c r="HFK114" s="420"/>
      <c r="HFL114" s="420"/>
      <c r="HFM114" s="420"/>
      <c r="HFN114" s="420"/>
      <c r="HFO114" s="420"/>
      <c r="HFP114" s="420"/>
      <c r="HFQ114" s="420"/>
      <c r="HFR114" s="420"/>
      <c r="HFS114" s="420"/>
      <c r="HFT114" s="420"/>
      <c r="HFU114" s="420"/>
      <c r="HFV114" s="420"/>
      <c r="HFW114" s="420"/>
      <c r="HFX114" s="420"/>
      <c r="HFY114" s="420"/>
      <c r="HFZ114" s="420"/>
      <c r="HGA114" s="420"/>
      <c r="HGB114" s="420"/>
      <c r="HGC114" s="420"/>
      <c r="HGD114" s="420"/>
      <c r="HGE114" s="420"/>
      <c r="HGF114" s="420"/>
      <c r="HGG114" s="420"/>
      <c r="HGH114" s="420"/>
      <c r="HGI114" s="420"/>
      <c r="HGJ114" s="420"/>
      <c r="HGK114" s="420"/>
      <c r="HGL114" s="420"/>
      <c r="HGM114" s="420"/>
      <c r="HGN114" s="420"/>
      <c r="HGO114" s="420"/>
      <c r="HGP114" s="420"/>
      <c r="HGQ114" s="420"/>
      <c r="HGR114" s="420"/>
      <c r="HGS114" s="420"/>
      <c r="HGT114" s="420"/>
      <c r="HGU114" s="420"/>
      <c r="HGV114" s="420"/>
      <c r="HGW114" s="420"/>
      <c r="HGX114" s="420"/>
      <c r="HGY114" s="420"/>
      <c r="HGZ114" s="420"/>
      <c r="HHA114" s="420"/>
      <c r="HHB114" s="420"/>
      <c r="HHC114" s="420"/>
      <c r="HHD114" s="420"/>
      <c r="HHE114" s="420"/>
      <c r="HHF114" s="420"/>
      <c r="HHG114" s="420"/>
      <c r="HHH114" s="420"/>
      <c r="HHI114" s="420"/>
      <c r="HHJ114" s="420"/>
      <c r="HHK114" s="420"/>
      <c r="HHL114" s="420"/>
      <c r="HHM114" s="420"/>
      <c r="HHN114" s="420"/>
      <c r="HHO114" s="420"/>
      <c r="HHP114" s="420"/>
      <c r="HHQ114" s="420"/>
      <c r="HHR114" s="420"/>
      <c r="HHS114" s="420"/>
      <c r="HHT114" s="420"/>
      <c r="HHU114" s="420"/>
      <c r="HHV114" s="420"/>
      <c r="HHW114" s="420"/>
      <c r="HHX114" s="420"/>
      <c r="HHY114" s="420"/>
      <c r="HHZ114" s="420"/>
      <c r="HIA114" s="420"/>
      <c r="HIB114" s="420"/>
      <c r="HIC114" s="420"/>
      <c r="HID114" s="420"/>
      <c r="HIE114" s="420"/>
      <c r="HIF114" s="420"/>
      <c r="HIG114" s="420"/>
      <c r="HIH114" s="420"/>
      <c r="HII114" s="420"/>
      <c r="HIJ114" s="420"/>
      <c r="HIK114" s="420"/>
      <c r="HIL114" s="420"/>
      <c r="HIM114" s="420"/>
      <c r="HIN114" s="420"/>
      <c r="HIO114" s="420"/>
      <c r="HIP114" s="420"/>
      <c r="HIQ114" s="420"/>
      <c r="HIR114" s="420"/>
      <c r="HIS114" s="420"/>
      <c r="HIT114" s="420"/>
      <c r="HIU114" s="420"/>
      <c r="HIV114" s="420"/>
      <c r="HIW114" s="420"/>
      <c r="HIX114" s="420"/>
      <c r="HIY114" s="420"/>
      <c r="HIZ114" s="420"/>
      <c r="HJA114" s="420"/>
      <c r="HJB114" s="420"/>
      <c r="HJC114" s="420"/>
      <c r="HJD114" s="420"/>
      <c r="HJE114" s="420"/>
      <c r="HJF114" s="420"/>
      <c r="HJG114" s="420"/>
      <c r="HJH114" s="420"/>
      <c r="HJI114" s="420"/>
      <c r="HJJ114" s="420"/>
      <c r="HJK114" s="420"/>
      <c r="HJL114" s="420"/>
      <c r="HJM114" s="420"/>
      <c r="HJN114" s="420"/>
      <c r="HJO114" s="420"/>
      <c r="HJP114" s="420"/>
      <c r="HJQ114" s="420"/>
      <c r="HJR114" s="420"/>
      <c r="HJS114" s="420"/>
      <c r="HJT114" s="420"/>
      <c r="HJU114" s="420"/>
      <c r="HJV114" s="420"/>
      <c r="HJW114" s="420"/>
      <c r="HJX114" s="420"/>
      <c r="HJY114" s="420"/>
      <c r="HJZ114" s="420"/>
      <c r="HKA114" s="420"/>
      <c r="HKB114" s="420"/>
      <c r="HKC114" s="420"/>
      <c r="HKD114" s="420"/>
      <c r="HKE114" s="420"/>
      <c r="HKF114" s="420"/>
      <c r="HKG114" s="420"/>
      <c r="HKH114" s="420"/>
      <c r="HKI114" s="420"/>
      <c r="HKJ114" s="420"/>
      <c r="HKK114" s="420"/>
      <c r="HKL114" s="420"/>
      <c r="HKM114" s="420"/>
      <c r="HKN114" s="420"/>
      <c r="HKO114" s="420"/>
      <c r="HKP114" s="420"/>
      <c r="HKQ114" s="420"/>
      <c r="HKR114" s="420"/>
      <c r="HKS114" s="420"/>
      <c r="HKT114" s="420"/>
      <c r="HKU114" s="420"/>
      <c r="HKV114" s="420"/>
      <c r="HKW114" s="420"/>
      <c r="HKX114" s="420"/>
      <c r="HKY114" s="420"/>
      <c r="HKZ114" s="420"/>
      <c r="HLA114" s="420"/>
      <c r="HLB114" s="420"/>
      <c r="HLC114" s="420"/>
      <c r="HLD114" s="420"/>
      <c r="HLE114" s="420"/>
      <c r="HLF114" s="420"/>
      <c r="HLG114" s="420"/>
      <c r="HLH114" s="420"/>
      <c r="HLI114" s="420"/>
      <c r="HLJ114" s="420"/>
      <c r="HLK114" s="420"/>
      <c r="HLL114" s="420"/>
      <c r="HLM114" s="420"/>
      <c r="HLN114" s="420"/>
      <c r="HLO114" s="420"/>
      <c r="HLP114" s="420"/>
      <c r="HLQ114" s="420"/>
      <c r="HLR114" s="420"/>
      <c r="HLS114" s="420"/>
      <c r="HLT114" s="420"/>
      <c r="HLU114" s="420"/>
      <c r="HLV114" s="420"/>
      <c r="HLW114" s="420"/>
      <c r="HLX114" s="420"/>
      <c r="HLY114" s="420"/>
      <c r="HLZ114" s="420"/>
      <c r="HMA114" s="420"/>
      <c r="HMB114" s="420"/>
      <c r="HMC114" s="420"/>
      <c r="HMD114" s="420"/>
      <c r="HME114" s="420"/>
      <c r="HMF114" s="420"/>
      <c r="HMG114" s="420"/>
      <c r="HMH114" s="420"/>
      <c r="HMI114" s="420"/>
      <c r="HMJ114" s="420"/>
      <c r="HMK114" s="420"/>
      <c r="HML114" s="420"/>
      <c r="HMM114" s="420"/>
      <c r="HMN114" s="420"/>
      <c r="HMO114" s="420"/>
      <c r="HMP114" s="420"/>
      <c r="HMQ114" s="420"/>
      <c r="HMR114" s="420"/>
      <c r="HMS114" s="420"/>
      <c r="HMT114" s="420"/>
      <c r="HMU114" s="420"/>
      <c r="HMV114" s="420"/>
      <c r="HMW114" s="420"/>
      <c r="HMX114" s="420"/>
      <c r="HMY114" s="420"/>
      <c r="HMZ114" s="420"/>
      <c r="HNA114" s="420"/>
      <c r="HNB114" s="420"/>
      <c r="HNC114" s="420"/>
      <c r="HND114" s="420"/>
      <c r="HNE114" s="420"/>
      <c r="HNF114" s="420"/>
      <c r="HNG114" s="420"/>
      <c r="HNH114" s="420"/>
      <c r="HNI114" s="420"/>
      <c r="HNJ114" s="420"/>
      <c r="HNK114" s="420"/>
      <c r="HNL114" s="420"/>
      <c r="HNM114" s="420"/>
      <c r="HNN114" s="420"/>
      <c r="HNO114" s="420"/>
      <c r="HNP114" s="420"/>
      <c r="HNQ114" s="420"/>
      <c r="HNR114" s="420"/>
      <c r="HNS114" s="420"/>
      <c r="HNT114" s="420"/>
      <c r="HNU114" s="420"/>
      <c r="HNV114" s="420"/>
      <c r="HNW114" s="420"/>
      <c r="HNX114" s="420"/>
      <c r="HNY114" s="420"/>
      <c r="HNZ114" s="420"/>
      <c r="HOA114" s="420"/>
      <c r="HOB114" s="420"/>
      <c r="HOC114" s="420"/>
      <c r="HOD114" s="420"/>
      <c r="HOE114" s="420"/>
      <c r="HOF114" s="420"/>
      <c r="HOG114" s="420"/>
      <c r="HOH114" s="420"/>
      <c r="HOI114" s="420"/>
      <c r="HOJ114" s="420"/>
      <c r="HOK114" s="420"/>
      <c r="HOL114" s="420"/>
      <c r="HOM114" s="420"/>
      <c r="HON114" s="420"/>
      <c r="HOO114" s="420"/>
      <c r="HOP114" s="420"/>
      <c r="HOQ114" s="420"/>
      <c r="HOR114" s="420"/>
      <c r="HOS114" s="420"/>
      <c r="HOT114" s="420"/>
      <c r="HOU114" s="420"/>
      <c r="HOV114" s="420"/>
      <c r="HOW114" s="420"/>
      <c r="HOX114" s="420"/>
      <c r="HOY114" s="420"/>
      <c r="HOZ114" s="420"/>
      <c r="HPA114" s="420"/>
      <c r="HPB114" s="420"/>
      <c r="HPC114" s="420"/>
      <c r="HPD114" s="420"/>
      <c r="HPE114" s="420"/>
      <c r="HPF114" s="420"/>
      <c r="HPG114" s="420"/>
      <c r="HPH114" s="420"/>
      <c r="HPI114" s="420"/>
      <c r="HPJ114" s="420"/>
      <c r="HPK114" s="420"/>
      <c r="HPL114" s="420"/>
      <c r="HPM114" s="420"/>
      <c r="HPN114" s="420"/>
      <c r="HPO114" s="420"/>
      <c r="HPP114" s="420"/>
      <c r="HPQ114" s="420"/>
      <c r="HPR114" s="420"/>
      <c r="HPS114" s="420"/>
      <c r="HPT114" s="420"/>
      <c r="HPU114" s="420"/>
      <c r="HPV114" s="420"/>
      <c r="HPW114" s="420"/>
      <c r="HPX114" s="420"/>
      <c r="HPY114" s="420"/>
      <c r="HPZ114" s="420"/>
      <c r="HQA114" s="420"/>
      <c r="HQB114" s="420"/>
      <c r="HQC114" s="420"/>
      <c r="HQD114" s="420"/>
      <c r="HQE114" s="420"/>
      <c r="HQF114" s="420"/>
      <c r="HQG114" s="420"/>
      <c r="HQH114" s="420"/>
      <c r="HQI114" s="420"/>
      <c r="HQJ114" s="420"/>
      <c r="HQK114" s="420"/>
      <c r="HQL114" s="420"/>
      <c r="HQM114" s="420"/>
      <c r="HQN114" s="420"/>
      <c r="HQO114" s="420"/>
      <c r="HQP114" s="420"/>
      <c r="HQQ114" s="420"/>
      <c r="HQR114" s="420"/>
      <c r="HQS114" s="420"/>
      <c r="HQT114" s="420"/>
      <c r="HQU114" s="420"/>
      <c r="HQV114" s="420"/>
      <c r="HQW114" s="420"/>
      <c r="HQX114" s="420"/>
      <c r="HQY114" s="420"/>
      <c r="HQZ114" s="420"/>
      <c r="HRA114" s="420"/>
      <c r="HRB114" s="420"/>
      <c r="HRC114" s="420"/>
      <c r="HRD114" s="420"/>
      <c r="HRE114" s="420"/>
      <c r="HRF114" s="420"/>
      <c r="HRG114" s="420"/>
      <c r="HRH114" s="420"/>
      <c r="HRI114" s="420"/>
      <c r="HRJ114" s="420"/>
      <c r="HRK114" s="420"/>
      <c r="HRL114" s="420"/>
      <c r="HRM114" s="420"/>
      <c r="HRN114" s="420"/>
      <c r="HRO114" s="420"/>
      <c r="HRP114" s="420"/>
      <c r="HRQ114" s="420"/>
      <c r="HRR114" s="420"/>
      <c r="HRS114" s="420"/>
      <c r="HRT114" s="420"/>
      <c r="HRU114" s="420"/>
      <c r="HRV114" s="420"/>
      <c r="HRW114" s="420"/>
      <c r="HRX114" s="420"/>
      <c r="HRY114" s="420"/>
      <c r="HRZ114" s="420"/>
      <c r="HSA114" s="420"/>
      <c r="HSB114" s="420"/>
      <c r="HSC114" s="420"/>
      <c r="HSD114" s="420"/>
      <c r="HSE114" s="420"/>
      <c r="HSF114" s="420"/>
      <c r="HSG114" s="420"/>
      <c r="HSH114" s="420"/>
      <c r="HSI114" s="420"/>
      <c r="HSJ114" s="420"/>
      <c r="HSK114" s="420"/>
      <c r="HSL114" s="420"/>
      <c r="HSM114" s="420"/>
      <c r="HSN114" s="420"/>
      <c r="HSO114" s="420"/>
      <c r="HSP114" s="420"/>
      <c r="HSQ114" s="420"/>
      <c r="HSR114" s="420"/>
      <c r="HSS114" s="420"/>
      <c r="HST114" s="420"/>
      <c r="HSU114" s="420"/>
      <c r="HSV114" s="420"/>
      <c r="HSW114" s="420"/>
      <c r="HSX114" s="420"/>
      <c r="HSY114" s="420"/>
      <c r="HSZ114" s="420"/>
      <c r="HTA114" s="420"/>
      <c r="HTB114" s="420"/>
      <c r="HTC114" s="420"/>
      <c r="HTD114" s="420"/>
      <c r="HTE114" s="420"/>
      <c r="HTF114" s="420"/>
      <c r="HTG114" s="420"/>
      <c r="HTH114" s="420"/>
      <c r="HTI114" s="420"/>
      <c r="HTJ114" s="420"/>
      <c r="HTK114" s="420"/>
      <c r="HTL114" s="420"/>
      <c r="HTM114" s="420"/>
      <c r="HTN114" s="420"/>
      <c r="HTO114" s="420"/>
      <c r="HTP114" s="420"/>
      <c r="HTQ114" s="420"/>
      <c r="HTR114" s="420"/>
      <c r="HTS114" s="420"/>
      <c r="HTT114" s="420"/>
      <c r="HTU114" s="420"/>
      <c r="HTV114" s="420"/>
      <c r="HTW114" s="420"/>
      <c r="HTX114" s="420"/>
      <c r="HTY114" s="420"/>
      <c r="HTZ114" s="420"/>
      <c r="HUA114" s="420"/>
      <c r="HUB114" s="420"/>
      <c r="HUC114" s="420"/>
      <c r="HUD114" s="420"/>
      <c r="HUE114" s="420"/>
      <c r="HUF114" s="420"/>
      <c r="HUG114" s="420"/>
      <c r="HUH114" s="420"/>
      <c r="HUI114" s="420"/>
      <c r="HUJ114" s="420"/>
      <c r="HUK114" s="420"/>
      <c r="HUL114" s="420"/>
      <c r="HUM114" s="420"/>
      <c r="HUN114" s="420"/>
      <c r="HUO114" s="420"/>
      <c r="HUP114" s="420"/>
      <c r="HUQ114" s="420"/>
      <c r="HUR114" s="420"/>
      <c r="HUS114" s="420"/>
      <c r="HUT114" s="420"/>
      <c r="HUU114" s="420"/>
      <c r="HUV114" s="420"/>
      <c r="HUW114" s="420"/>
      <c r="HUX114" s="420"/>
      <c r="HUY114" s="420"/>
      <c r="HUZ114" s="420"/>
      <c r="HVA114" s="420"/>
      <c r="HVB114" s="420"/>
      <c r="HVC114" s="420"/>
      <c r="HVD114" s="420"/>
      <c r="HVE114" s="420"/>
      <c r="HVF114" s="420"/>
      <c r="HVG114" s="420"/>
      <c r="HVH114" s="420"/>
      <c r="HVI114" s="420"/>
      <c r="HVJ114" s="420"/>
      <c r="HVK114" s="420"/>
      <c r="HVL114" s="420"/>
      <c r="HVM114" s="420"/>
      <c r="HVN114" s="420"/>
      <c r="HVO114" s="420"/>
      <c r="HVP114" s="420"/>
      <c r="HVQ114" s="420"/>
      <c r="HVR114" s="420"/>
      <c r="HVS114" s="420"/>
      <c r="HVT114" s="420"/>
      <c r="HVU114" s="420"/>
      <c r="HVV114" s="420"/>
      <c r="HVW114" s="420"/>
      <c r="HVX114" s="420"/>
      <c r="HVY114" s="420"/>
      <c r="HVZ114" s="420"/>
      <c r="HWA114" s="420"/>
      <c r="HWB114" s="420"/>
      <c r="HWC114" s="420"/>
      <c r="HWD114" s="420"/>
      <c r="HWE114" s="420"/>
      <c r="HWF114" s="420"/>
      <c r="HWG114" s="420"/>
      <c r="HWH114" s="420"/>
      <c r="HWI114" s="420"/>
      <c r="HWJ114" s="420"/>
      <c r="HWK114" s="420"/>
      <c r="HWL114" s="420"/>
      <c r="HWM114" s="420"/>
      <c r="HWN114" s="420"/>
      <c r="HWO114" s="420"/>
      <c r="HWP114" s="420"/>
      <c r="HWQ114" s="420"/>
      <c r="HWR114" s="420"/>
      <c r="HWS114" s="420"/>
      <c r="HWT114" s="420"/>
      <c r="HWU114" s="420"/>
      <c r="HWV114" s="420"/>
      <c r="HWW114" s="420"/>
      <c r="HWX114" s="420"/>
      <c r="HWY114" s="420"/>
      <c r="HWZ114" s="420"/>
      <c r="HXA114" s="420"/>
      <c r="HXB114" s="420"/>
      <c r="HXC114" s="420"/>
      <c r="HXD114" s="420"/>
      <c r="HXE114" s="420"/>
      <c r="HXF114" s="420"/>
      <c r="HXG114" s="420"/>
      <c r="HXH114" s="420"/>
      <c r="HXI114" s="420"/>
      <c r="HXJ114" s="420"/>
      <c r="HXK114" s="420"/>
      <c r="HXL114" s="420"/>
      <c r="HXM114" s="420"/>
      <c r="HXN114" s="420"/>
      <c r="HXO114" s="420"/>
      <c r="HXP114" s="420"/>
      <c r="HXQ114" s="420"/>
      <c r="HXR114" s="420"/>
      <c r="HXS114" s="420"/>
      <c r="HXT114" s="420"/>
      <c r="HXU114" s="420"/>
      <c r="HXV114" s="420"/>
      <c r="HXW114" s="420"/>
      <c r="HXX114" s="420"/>
      <c r="HXY114" s="420"/>
      <c r="HXZ114" s="420"/>
      <c r="HYA114" s="420"/>
      <c r="HYB114" s="420"/>
      <c r="HYC114" s="420"/>
      <c r="HYD114" s="420"/>
      <c r="HYE114" s="420"/>
      <c r="HYF114" s="420"/>
      <c r="HYG114" s="420"/>
      <c r="HYH114" s="420"/>
      <c r="HYI114" s="420"/>
      <c r="HYJ114" s="420"/>
      <c r="HYK114" s="420"/>
      <c r="HYL114" s="420"/>
      <c r="HYM114" s="420"/>
      <c r="HYN114" s="420"/>
      <c r="HYO114" s="420"/>
      <c r="HYP114" s="420"/>
      <c r="HYQ114" s="420"/>
      <c r="HYR114" s="420"/>
      <c r="HYS114" s="420"/>
      <c r="HYT114" s="420"/>
      <c r="HYU114" s="420"/>
      <c r="HYV114" s="420"/>
      <c r="HYW114" s="420"/>
      <c r="HYX114" s="420"/>
      <c r="HYY114" s="420"/>
      <c r="HYZ114" s="420"/>
      <c r="HZA114" s="420"/>
      <c r="HZB114" s="420"/>
      <c r="HZC114" s="420"/>
      <c r="HZD114" s="420"/>
      <c r="HZE114" s="420"/>
      <c r="HZF114" s="420"/>
      <c r="HZG114" s="420"/>
      <c r="HZH114" s="420"/>
      <c r="HZI114" s="420"/>
      <c r="HZJ114" s="420"/>
      <c r="HZK114" s="420"/>
      <c r="HZL114" s="420"/>
      <c r="HZM114" s="420"/>
      <c r="HZN114" s="420"/>
      <c r="HZO114" s="420"/>
      <c r="HZP114" s="420"/>
      <c r="HZQ114" s="420"/>
      <c r="HZR114" s="420"/>
      <c r="HZS114" s="420"/>
      <c r="HZT114" s="420"/>
      <c r="HZU114" s="420"/>
      <c r="HZV114" s="420"/>
      <c r="HZW114" s="420"/>
      <c r="HZX114" s="420"/>
      <c r="HZY114" s="420"/>
      <c r="HZZ114" s="420"/>
      <c r="IAA114" s="420"/>
      <c r="IAB114" s="420"/>
      <c r="IAC114" s="420"/>
      <c r="IAD114" s="420"/>
      <c r="IAE114" s="420"/>
      <c r="IAF114" s="420"/>
      <c r="IAG114" s="420"/>
      <c r="IAH114" s="420"/>
      <c r="IAI114" s="420"/>
      <c r="IAJ114" s="420"/>
      <c r="IAK114" s="420"/>
      <c r="IAL114" s="420"/>
      <c r="IAM114" s="420"/>
      <c r="IAN114" s="420"/>
      <c r="IAO114" s="420"/>
      <c r="IAP114" s="420"/>
      <c r="IAQ114" s="420"/>
      <c r="IAR114" s="420"/>
      <c r="IAS114" s="420"/>
      <c r="IAT114" s="420"/>
      <c r="IAU114" s="420"/>
      <c r="IAV114" s="420"/>
      <c r="IAW114" s="420"/>
      <c r="IAX114" s="420"/>
      <c r="IAY114" s="420"/>
      <c r="IAZ114" s="420"/>
      <c r="IBA114" s="420"/>
      <c r="IBB114" s="420"/>
      <c r="IBC114" s="420"/>
      <c r="IBD114" s="420"/>
      <c r="IBE114" s="420"/>
      <c r="IBF114" s="420"/>
      <c r="IBG114" s="420"/>
      <c r="IBH114" s="420"/>
      <c r="IBI114" s="420"/>
      <c r="IBJ114" s="420"/>
      <c r="IBK114" s="420"/>
      <c r="IBL114" s="420"/>
      <c r="IBM114" s="420"/>
      <c r="IBN114" s="420"/>
      <c r="IBO114" s="420"/>
      <c r="IBP114" s="420"/>
      <c r="IBQ114" s="420"/>
      <c r="IBR114" s="420"/>
      <c r="IBS114" s="420"/>
      <c r="IBT114" s="420"/>
      <c r="IBU114" s="420"/>
      <c r="IBV114" s="420"/>
      <c r="IBW114" s="420"/>
      <c r="IBX114" s="420"/>
      <c r="IBY114" s="420"/>
      <c r="IBZ114" s="420"/>
      <c r="ICA114" s="420"/>
      <c r="ICB114" s="420"/>
      <c r="ICC114" s="420"/>
      <c r="ICD114" s="420"/>
      <c r="ICE114" s="420"/>
      <c r="ICF114" s="420"/>
      <c r="ICG114" s="420"/>
      <c r="ICH114" s="420"/>
      <c r="ICI114" s="420"/>
      <c r="ICJ114" s="420"/>
      <c r="ICK114" s="420"/>
      <c r="ICL114" s="420"/>
      <c r="ICM114" s="420"/>
      <c r="ICN114" s="420"/>
      <c r="ICO114" s="420"/>
      <c r="ICP114" s="420"/>
      <c r="ICQ114" s="420"/>
      <c r="ICR114" s="420"/>
      <c r="ICS114" s="420"/>
      <c r="ICT114" s="420"/>
      <c r="ICU114" s="420"/>
      <c r="ICV114" s="420"/>
      <c r="ICW114" s="420"/>
      <c r="ICX114" s="420"/>
      <c r="ICY114" s="420"/>
      <c r="ICZ114" s="420"/>
      <c r="IDA114" s="420"/>
      <c r="IDB114" s="420"/>
      <c r="IDC114" s="420"/>
      <c r="IDD114" s="420"/>
      <c r="IDE114" s="420"/>
      <c r="IDF114" s="420"/>
      <c r="IDG114" s="420"/>
      <c r="IDH114" s="420"/>
      <c r="IDI114" s="420"/>
      <c r="IDJ114" s="420"/>
      <c r="IDK114" s="420"/>
      <c r="IDL114" s="420"/>
      <c r="IDM114" s="420"/>
      <c r="IDN114" s="420"/>
      <c r="IDO114" s="420"/>
      <c r="IDP114" s="420"/>
      <c r="IDQ114" s="420"/>
      <c r="IDR114" s="420"/>
      <c r="IDS114" s="420"/>
      <c r="IDT114" s="420"/>
      <c r="IDU114" s="420"/>
      <c r="IDV114" s="420"/>
      <c r="IDW114" s="420"/>
      <c r="IDX114" s="420"/>
      <c r="IDY114" s="420"/>
      <c r="IDZ114" s="420"/>
      <c r="IEA114" s="420"/>
      <c r="IEB114" s="420"/>
      <c r="IEC114" s="420"/>
      <c r="IED114" s="420"/>
      <c r="IEE114" s="420"/>
      <c r="IEF114" s="420"/>
      <c r="IEG114" s="420"/>
      <c r="IEH114" s="420"/>
      <c r="IEI114" s="420"/>
      <c r="IEJ114" s="420"/>
      <c r="IEK114" s="420"/>
      <c r="IEL114" s="420"/>
      <c r="IEM114" s="420"/>
      <c r="IEN114" s="420"/>
      <c r="IEO114" s="420"/>
      <c r="IEP114" s="420"/>
      <c r="IEQ114" s="420"/>
      <c r="IER114" s="420"/>
      <c r="IES114" s="420"/>
      <c r="IET114" s="420"/>
      <c r="IEU114" s="420"/>
      <c r="IEV114" s="420"/>
      <c r="IEW114" s="420"/>
      <c r="IEX114" s="420"/>
      <c r="IEY114" s="420"/>
      <c r="IEZ114" s="420"/>
      <c r="IFA114" s="420"/>
      <c r="IFB114" s="420"/>
      <c r="IFC114" s="420"/>
      <c r="IFD114" s="420"/>
      <c r="IFE114" s="420"/>
      <c r="IFF114" s="420"/>
      <c r="IFG114" s="420"/>
      <c r="IFH114" s="420"/>
      <c r="IFI114" s="420"/>
      <c r="IFJ114" s="420"/>
      <c r="IFK114" s="420"/>
      <c r="IFL114" s="420"/>
      <c r="IFM114" s="420"/>
      <c r="IFN114" s="420"/>
      <c r="IFO114" s="420"/>
      <c r="IFP114" s="420"/>
      <c r="IFQ114" s="420"/>
      <c r="IFR114" s="420"/>
      <c r="IFS114" s="420"/>
      <c r="IFT114" s="420"/>
      <c r="IFU114" s="420"/>
      <c r="IFV114" s="420"/>
      <c r="IFW114" s="420"/>
      <c r="IFX114" s="420"/>
      <c r="IFY114" s="420"/>
      <c r="IFZ114" s="420"/>
      <c r="IGA114" s="420"/>
      <c r="IGB114" s="420"/>
      <c r="IGC114" s="420"/>
      <c r="IGD114" s="420"/>
      <c r="IGE114" s="420"/>
      <c r="IGF114" s="420"/>
      <c r="IGG114" s="420"/>
      <c r="IGH114" s="420"/>
      <c r="IGI114" s="420"/>
      <c r="IGJ114" s="420"/>
      <c r="IGK114" s="420"/>
      <c r="IGL114" s="420"/>
      <c r="IGM114" s="420"/>
      <c r="IGN114" s="420"/>
      <c r="IGO114" s="420"/>
      <c r="IGP114" s="420"/>
      <c r="IGQ114" s="420"/>
      <c r="IGR114" s="420"/>
      <c r="IGS114" s="420"/>
      <c r="IGT114" s="420"/>
      <c r="IGU114" s="420"/>
      <c r="IGV114" s="420"/>
      <c r="IGW114" s="420"/>
      <c r="IGX114" s="420"/>
      <c r="IGY114" s="420"/>
      <c r="IGZ114" s="420"/>
      <c r="IHA114" s="420"/>
      <c r="IHB114" s="420"/>
      <c r="IHC114" s="420"/>
      <c r="IHD114" s="420"/>
      <c r="IHE114" s="420"/>
      <c r="IHF114" s="420"/>
      <c r="IHG114" s="420"/>
      <c r="IHH114" s="420"/>
      <c r="IHI114" s="420"/>
      <c r="IHJ114" s="420"/>
      <c r="IHK114" s="420"/>
      <c r="IHL114" s="420"/>
      <c r="IHM114" s="420"/>
      <c r="IHN114" s="420"/>
      <c r="IHO114" s="420"/>
      <c r="IHP114" s="420"/>
      <c r="IHQ114" s="420"/>
      <c r="IHR114" s="420"/>
      <c r="IHS114" s="420"/>
      <c r="IHT114" s="420"/>
      <c r="IHU114" s="420"/>
      <c r="IHV114" s="420"/>
      <c r="IHW114" s="420"/>
      <c r="IHX114" s="420"/>
      <c r="IHY114" s="420"/>
      <c r="IHZ114" s="420"/>
      <c r="IIA114" s="420"/>
      <c r="IIB114" s="420"/>
      <c r="IIC114" s="420"/>
      <c r="IID114" s="420"/>
      <c r="IIE114" s="420"/>
      <c r="IIF114" s="420"/>
      <c r="IIG114" s="420"/>
      <c r="IIH114" s="420"/>
      <c r="III114" s="420"/>
      <c r="IIJ114" s="420"/>
      <c r="IIK114" s="420"/>
      <c r="IIL114" s="420"/>
      <c r="IIM114" s="420"/>
      <c r="IIN114" s="420"/>
      <c r="IIO114" s="420"/>
      <c r="IIP114" s="420"/>
      <c r="IIQ114" s="420"/>
      <c r="IIR114" s="420"/>
      <c r="IIS114" s="420"/>
      <c r="IIT114" s="420"/>
      <c r="IIU114" s="420"/>
      <c r="IIV114" s="420"/>
      <c r="IIW114" s="420"/>
      <c r="IIX114" s="420"/>
      <c r="IIY114" s="420"/>
      <c r="IIZ114" s="420"/>
      <c r="IJA114" s="420"/>
      <c r="IJB114" s="420"/>
      <c r="IJC114" s="420"/>
      <c r="IJD114" s="420"/>
      <c r="IJE114" s="420"/>
      <c r="IJF114" s="420"/>
      <c r="IJG114" s="420"/>
      <c r="IJH114" s="420"/>
      <c r="IJI114" s="420"/>
      <c r="IJJ114" s="420"/>
      <c r="IJK114" s="420"/>
      <c r="IJL114" s="420"/>
      <c r="IJM114" s="420"/>
      <c r="IJN114" s="420"/>
      <c r="IJO114" s="420"/>
      <c r="IJP114" s="420"/>
      <c r="IJQ114" s="420"/>
      <c r="IJR114" s="420"/>
      <c r="IJS114" s="420"/>
      <c r="IJT114" s="420"/>
      <c r="IJU114" s="420"/>
      <c r="IJV114" s="420"/>
      <c r="IJW114" s="420"/>
      <c r="IJX114" s="420"/>
      <c r="IJY114" s="420"/>
      <c r="IJZ114" s="420"/>
      <c r="IKA114" s="420"/>
      <c r="IKB114" s="420"/>
      <c r="IKC114" s="420"/>
      <c r="IKD114" s="420"/>
      <c r="IKE114" s="420"/>
      <c r="IKF114" s="420"/>
      <c r="IKG114" s="420"/>
      <c r="IKH114" s="420"/>
      <c r="IKI114" s="420"/>
      <c r="IKJ114" s="420"/>
      <c r="IKK114" s="420"/>
      <c r="IKL114" s="420"/>
      <c r="IKM114" s="420"/>
      <c r="IKN114" s="420"/>
      <c r="IKO114" s="420"/>
      <c r="IKP114" s="420"/>
      <c r="IKQ114" s="420"/>
      <c r="IKR114" s="420"/>
      <c r="IKS114" s="420"/>
      <c r="IKT114" s="420"/>
      <c r="IKU114" s="420"/>
      <c r="IKV114" s="420"/>
      <c r="IKW114" s="420"/>
      <c r="IKX114" s="420"/>
      <c r="IKY114" s="420"/>
      <c r="IKZ114" s="420"/>
      <c r="ILA114" s="420"/>
      <c r="ILB114" s="420"/>
      <c r="ILC114" s="420"/>
      <c r="ILD114" s="420"/>
      <c r="ILE114" s="420"/>
      <c r="ILF114" s="420"/>
      <c r="ILG114" s="420"/>
      <c r="ILH114" s="420"/>
      <c r="ILI114" s="420"/>
      <c r="ILJ114" s="420"/>
      <c r="ILK114" s="420"/>
      <c r="ILL114" s="420"/>
      <c r="ILM114" s="420"/>
      <c r="ILN114" s="420"/>
      <c r="ILO114" s="420"/>
      <c r="ILP114" s="420"/>
      <c r="ILQ114" s="420"/>
      <c r="ILR114" s="420"/>
      <c r="ILS114" s="420"/>
      <c r="ILT114" s="420"/>
      <c r="ILU114" s="420"/>
      <c r="ILV114" s="420"/>
      <c r="ILW114" s="420"/>
      <c r="ILX114" s="420"/>
      <c r="ILY114" s="420"/>
      <c r="ILZ114" s="420"/>
      <c r="IMA114" s="420"/>
      <c r="IMB114" s="420"/>
      <c r="IMC114" s="420"/>
      <c r="IMD114" s="420"/>
      <c r="IME114" s="420"/>
      <c r="IMF114" s="420"/>
      <c r="IMG114" s="420"/>
      <c r="IMH114" s="420"/>
      <c r="IMI114" s="420"/>
      <c r="IMJ114" s="420"/>
      <c r="IMK114" s="420"/>
      <c r="IML114" s="420"/>
      <c r="IMM114" s="420"/>
      <c r="IMN114" s="420"/>
      <c r="IMO114" s="420"/>
      <c r="IMP114" s="420"/>
      <c r="IMQ114" s="420"/>
      <c r="IMR114" s="420"/>
      <c r="IMS114" s="420"/>
      <c r="IMT114" s="420"/>
      <c r="IMU114" s="420"/>
      <c r="IMV114" s="420"/>
      <c r="IMW114" s="420"/>
      <c r="IMX114" s="420"/>
      <c r="IMY114" s="420"/>
      <c r="IMZ114" s="420"/>
      <c r="INA114" s="420"/>
      <c r="INB114" s="420"/>
      <c r="INC114" s="420"/>
      <c r="IND114" s="420"/>
      <c r="INE114" s="420"/>
      <c r="INF114" s="420"/>
      <c r="ING114" s="420"/>
      <c r="INH114" s="420"/>
      <c r="INI114" s="420"/>
      <c r="INJ114" s="420"/>
      <c r="INK114" s="420"/>
      <c r="INL114" s="420"/>
      <c r="INM114" s="420"/>
      <c r="INN114" s="420"/>
      <c r="INO114" s="420"/>
      <c r="INP114" s="420"/>
      <c r="INQ114" s="420"/>
      <c r="INR114" s="420"/>
      <c r="INS114" s="420"/>
      <c r="INT114" s="420"/>
      <c r="INU114" s="420"/>
      <c r="INV114" s="420"/>
      <c r="INW114" s="420"/>
      <c r="INX114" s="420"/>
      <c r="INY114" s="420"/>
      <c r="INZ114" s="420"/>
      <c r="IOA114" s="420"/>
      <c r="IOB114" s="420"/>
      <c r="IOC114" s="420"/>
      <c r="IOD114" s="420"/>
      <c r="IOE114" s="420"/>
      <c r="IOF114" s="420"/>
      <c r="IOG114" s="420"/>
      <c r="IOH114" s="420"/>
      <c r="IOI114" s="420"/>
      <c r="IOJ114" s="420"/>
      <c r="IOK114" s="420"/>
      <c r="IOL114" s="420"/>
      <c r="IOM114" s="420"/>
      <c r="ION114" s="420"/>
      <c r="IOO114" s="420"/>
      <c r="IOP114" s="420"/>
      <c r="IOQ114" s="420"/>
      <c r="IOR114" s="420"/>
      <c r="IOS114" s="420"/>
      <c r="IOT114" s="420"/>
      <c r="IOU114" s="420"/>
      <c r="IOV114" s="420"/>
      <c r="IOW114" s="420"/>
      <c r="IOX114" s="420"/>
      <c r="IOY114" s="420"/>
      <c r="IOZ114" s="420"/>
      <c r="IPA114" s="420"/>
      <c r="IPB114" s="420"/>
      <c r="IPC114" s="420"/>
      <c r="IPD114" s="420"/>
      <c r="IPE114" s="420"/>
      <c r="IPF114" s="420"/>
      <c r="IPG114" s="420"/>
      <c r="IPH114" s="420"/>
      <c r="IPI114" s="420"/>
      <c r="IPJ114" s="420"/>
      <c r="IPK114" s="420"/>
      <c r="IPL114" s="420"/>
      <c r="IPM114" s="420"/>
      <c r="IPN114" s="420"/>
      <c r="IPO114" s="420"/>
      <c r="IPP114" s="420"/>
      <c r="IPQ114" s="420"/>
      <c r="IPR114" s="420"/>
      <c r="IPS114" s="420"/>
      <c r="IPT114" s="420"/>
      <c r="IPU114" s="420"/>
      <c r="IPV114" s="420"/>
      <c r="IPW114" s="420"/>
      <c r="IPX114" s="420"/>
      <c r="IPY114" s="420"/>
      <c r="IPZ114" s="420"/>
      <c r="IQA114" s="420"/>
      <c r="IQB114" s="420"/>
      <c r="IQC114" s="420"/>
      <c r="IQD114" s="420"/>
      <c r="IQE114" s="420"/>
      <c r="IQF114" s="420"/>
      <c r="IQG114" s="420"/>
      <c r="IQH114" s="420"/>
      <c r="IQI114" s="420"/>
      <c r="IQJ114" s="420"/>
      <c r="IQK114" s="420"/>
      <c r="IQL114" s="420"/>
      <c r="IQM114" s="420"/>
      <c r="IQN114" s="420"/>
      <c r="IQO114" s="420"/>
      <c r="IQP114" s="420"/>
      <c r="IQQ114" s="420"/>
      <c r="IQR114" s="420"/>
      <c r="IQS114" s="420"/>
      <c r="IQT114" s="420"/>
      <c r="IQU114" s="420"/>
      <c r="IQV114" s="420"/>
      <c r="IQW114" s="420"/>
      <c r="IQX114" s="420"/>
      <c r="IQY114" s="420"/>
      <c r="IQZ114" s="420"/>
      <c r="IRA114" s="420"/>
      <c r="IRB114" s="420"/>
      <c r="IRC114" s="420"/>
      <c r="IRD114" s="420"/>
      <c r="IRE114" s="420"/>
      <c r="IRF114" s="420"/>
      <c r="IRG114" s="420"/>
      <c r="IRH114" s="420"/>
      <c r="IRI114" s="420"/>
      <c r="IRJ114" s="420"/>
      <c r="IRK114" s="420"/>
      <c r="IRL114" s="420"/>
      <c r="IRM114" s="420"/>
      <c r="IRN114" s="420"/>
      <c r="IRO114" s="420"/>
      <c r="IRP114" s="420"/>
      <c r="IRQ114" s="420"/>
      <c r="IRR114" s="420"/>
      <c r="IRS114" s="420"/>
      <c r="IRT114" s="420"/>
      <c r="IRU114" s="420"/>
      <c r="IRV114" s="420"/>
      <c r="IRW114" s="420"/>
      <c r="IRX114" s="420"/>
      <c r="IRY114" s="420"/>
      <c r="IRZ114" s="420"/>
      <c r="ISA114" s="420"/>
      <c r="ISB114" s="420"/>
      <c r="ISC114" s="420"/>
      <c r="ISD114" s="420"/>
      <c r="ISE114" s="420"/>
      <c r="ISF114" s="420"/>
      <c r="ISG114" s="420"/>
      <c r="ISH114" s="420"/>
      <c r="ISI114" s="420"/>
      <c r="ISJ114" s="420"/>
      <c r="ISK114" s="420"/>
      <c r="ISL114" s="420"/>
      <c r="ISM114" s="420"/>
      <c r="ISN114" s="420"/>
      <c r="ISO114" s="420"/>
      <c r="ISP114" s="420"/>
      <c r="ISQ114" s="420"/>
      <c r="ISR114" s="420"/>
      <c r="ISS114" s="420"/>
      <c r="IST114" s="420"/>
      <c r="ISU114" s="420"/>
      <c r="ISV114" s="420"/>
      <c r="ISW114" s="420"/>
      <c r="ISX114" s="420"/>
      <c r="ISY114" s="420"/>
      <c r="ISZ114" s="420"/>
      <c r="ITA114" s="420"/>
      <c r="ITB114" s="420"/>
      <c r="ITC114" s="420"/>
      <c r="ITD114" s="420"/>
      <c r="ITE114" s="420"/>
      <c r="ITF114" s="420"/>
      <c r="ITG114" s="420"/>
      <c r="ITH114" s="420"/>
      <c r="ITI114" s="420"/>
      <c r="ITJ114" s="420"/>
      <c r="ITK114" s="420"/>
      <c r="ITL114" s="420"/>
      <c r="ITM114" s="420"/>
      <c r="ITN114" s="420"/>
      <c r="ITO114" s="420"/>
      <c r="ITP114" s="420"/>
      <c r="ITQ114" s="420"/>
      <c r="ITR114" s="420"/>
      <c r="ITS114" s="420"/>
      <c r="ITT114" s="420"/>
      <c r="ITU114" s="420"/>
      <c r="ITV114" s="420"/>
      <c r="ITW114" s="420"/>
      <c r="ITX114" s="420"/>
      <c r="ITY114" s="420"/>
      <c r="ITZ114" s="420"/>
      <c r="IUA114" s="420"/>
      <c r="IUB114" s="420"/>
      <c r="IUC114" s="420"/>
      <c r="IUD114" s="420"/>
      <c r="IUE114" s="420"/>
      <c r="IUF114" s="420"/>
      <c r="IUG114" s="420"/>
      <c r="IUH114" s="420"/>
      <c r="IUI114" s="420"/>
      <c r="IUJ114" s="420"/>
      <c r="IUK114" s="420"/>
      <c r="IUL114" s="420"/>
      <c r="IUM114" s="420"/>
      <c r="IUN114" s="420"/>
      <c r="IUO114" s="420"/>
      <c r="IUP114" s="420"/>
      <c r="IUQ114" s="420"/>
      <c r="IUR114" s="420"/>
      <c r="IUS114" s="420"/>
      <c r="IUT114" s="420"/>
      <c r="IUU114" s="420"/>
      <c r="IUV114" s="420"/>
      <c r="IUW114" s="420"/>
      <c r="IUX114" s="420"/>
      <c r="IUY114" s="420"/>
      <c r="IUZ114" s="420"/>
      <c r="IVA114" s="420"/>
      <c r="IVB114" s="420"/>
      <c r="IVC114" s="420"/>
      <c r="IVD114" s="420"/>
      <c r="IVE114" s="420"/>
      <c r="IVF114" s="420"/>
      <c r="IVG114" s="420"/>
      <c r="IVH114" s="420"/>
      <c r="IVI114" s="420"/>
      <c r="IVJ114" s="420"/>
      <c r="IVK114" s="420"/>
      <c r="IVL114" s="420"/>
      <c r="IVM114" s="420"/>
      <c r="IVN114" s="420"/>
      <c r="IVO114" s="420"/>
      <c r="IVP114" s="420"/>
      <c r="IVQ114" s="420"/>
      <c r="IVR114" s="420"/>
      <c r="IVS114" s="420"/>
      <c r="IVT114" s="420"/>
      <c r="IVU114" s="420"/>
      <c r="IVV114" s="420"/>
      <c r="IVW114" s="420"/>
      <c r="IVX114" s="420"/>
      <c r="IVY114" s="420"/>
      <c r="IVZ114" s="420"/>
      <c r="IWA114" s="420"/>
      <c r="IWB114" s="420"/>
      <c r="IWC114" s="420"/>
      <c r="IWD114" s="420"/>
      <c r="IWE114" s="420"/>
      <c r="IWF114" s="420"/>
      <c r="IWG114" s="420"/>
      <c r="IWH114" s="420"/>
      <c r="IWI114" s="420"/>
      <c r="IWJ114" s="420"/>
      <c r="IWK114" s="420"/>
      <c r="IWL114" s="420"/>
      <c r="IWM114" s="420"/>
      <c r="IWN114" s="420"/>
      <c r="IWO114" s="420"/>
      <c r="IWP114" s="420"/>
      <c r="IWQ114" s="420"/>
      <c r="IWR114" s="420"/>
      <c r="IWS114" s="420"/>
      <c r="IWT114" s="420"/>
      <c r="IWU114" s="420"/>
      <c r="IWV114" s="420"/>
      <c r="IWW114" s="420"/>
      <c r="IWX114" s="420"/>
      <c r="IWY114" s="420"/>
      <c r="IWZ114" s="420"/>
      <c r="IXA114" s="420"/>
      <c r="IXB114" s="420"/>
      <c r="IXC114" s="420"/>
      <c r="IXD114" s="420"/>
      <c r="IXE114" s="420"/>
      <c r="IXF114" s="420"/>
      <c r="IXG114" s="420"/>
      <c r="IXH114" s="420"/>
      <c r="IXI114" s="420"/>
      <c r="IXJ114" s="420"/>
      <c r="IXK114" s="420"/>
      <c r="IXL114" s="420"/>
      <c r="IXM114" s="420"/>
      <c r="IXN114" s="420"/>
      <c r="IXO114" s="420"/>
      <c r="IXP114" s="420"/>
      <c r="IXQ114" s="420"/>
      <c r="IXR114" s="420"/>
      <c r="IXS114" s="420"/>
      <c r="IXT114" s="420"/>
      <c r="IXU114" s="420"/>
      <c r="IXV114" s="420"/>
      <c r="IXW114" s="420"/>
      <c r="IXX114" s="420"/>
      <c r="IXY114" s="420"/>
      <c r="IXZ114" s="420"/>
      <c r="IYA114" s="420"/>
      <c r="IYB114" s="420"/>
      <c r="IYC114" s="420"/>
      <c r="IYD114" s="420"/>
      <c r="IYE114" s="420"/>
      <c r="IYF114" s="420"/>
      <c r="IYG114" s="420"/>
      <c r="IYH114" s="420"/>
      <c r="IYI114" s="420"/>
      <c r="IYJ114" s="420"/>
      <c r="IYK114" s="420"/>
      <c r="IYL114" s="420"/>
      <c r="IYM114" s="420"/>
      <c r="IYN114" s="420"/>
      <c r="IYO114" s="420"/>
      <c r="IYP114" s="420"/>
      <c r="IYQ114" s="420"/>
      <c r="IYR114" s="420"/>
      <c r="IYS114" s="420"/>
      <c r="IYT114" s="420"/>
      <c r="IYU114" s="420"/>
      <c r="IYV114" s="420"/>
      <c r="IYW114" s="420"/>
      <c r="IYX114" s="420"/>
      <c r="IYY114" s="420"/>
      <c r="IYZ114" s="420"/>
      <c r="IZA114" s="420"/>
      <c r="IZB114" s="420"/>
      <c r="IZC114" s="420"/>
      <c r="IZD114" s="420"/>
      <c r="IZE114" s="420"/>
      <c r="IZF114" s="420"/>
      <c r="IZG114" s="420"/>
      <c r="IZH114" s="420"/>
      <c r="IZI114" s="420"/>
      <c r="IZJ114" s="420"/>
      <c r="IZK114" s="420"/>
      <c r="IZL114" s="420"/>
      <c r="IZM114" s="420"/>
      <c r="IZN114" s="420"/>
      <c r="IZO114" s="420"/>
      <c r="IZP114" s="420"/>
      <c r="IZQ114" s="420"/>
      <c r="IZR114" s="420"/>
      <c r="IZS114" s="420"/>
      <c r="IZT114" s="420"/>
      <c r="IZU114" s="420"/>
      <c r="IZV114" s="420"/>
      <c r="IZW114" s="420"/>
      <c r="IZX114" s="420"/>
      <c r="IZY114" s="420"/>
      <c r="IZZ114" s="420"/>
      <c r="JAA114" s="420"/>
      <c r="JAB114" s="420"/>
      <c r="JAC114" s="420"/>
      <c r="JAD114" s="420"/>
      <c r="JAE114" s="420"/>
      <c r="JAF114" s="420"/>
      <c r="JAG114" s="420"/>
      <c r="JAH114" s="420"/>
      <c r="JAI114" s="420"/>
      <c r="JAJ114" s="420"/>
      <c r="JAK114" s="420"/>
      <c r="JAL114" s="420"/>
      <c r="JAM114" s="420"/>
      <c r="JAN114" s="420"/>
      <c r="JAO114" s="420"/>
      <c r="JAP114" s="420"/>
      <c r="JAQ114" s="420"/>
      <c r="JAR114" s="420"/>
      <c r="JAS114" s="420"/>
      <c r="JAT114" s="420"/>
      <c r="JAU114" s="420"/>
      <c r="JAV114" s="420"/>
      <c r="JAW114" s="420"/>
      <c r="JAX114" s="420"/>
      <c r="JAY114" s="420"/>
      <c r="JAZ114" s="420"/>
      <c r="JBA114" s="420"/>
      <c r="JBB114" s="420"/>
      <c r="JBC114" s="420"/>
      <c r="JBD114" s="420"/>
      <c r="JBE114" s="420"/>
      <c r="JBF114" s="420"/>
      <c r="JBG114" s="420"/>
      <c r="JBH114" s="420"/>
      <c r="JBI114" s="420"/>
      <c r="JBJ114" s="420"/>
      <c r="JBK114" s="420"/>
      <c r="JBL114" s="420"/>
      <c r="JBM114" s="420"/>
      <c r="JBN114" s="420"/>
      <c r="JBO114" s="420"/>
      <c r="JBP114" s="420"/>
      <c r="JBQ114" s="420"/>
      <c r="JBR114" s="420"/>
      <c r="JBS114" s="420"/>
      <c r="JBT114" s="420"/>
      <c r="JBU114" s="420"/>
      <c r="JBV114" s="420"/>
      <c r="JBW114" s="420"/>
      <c r="JBX114" s="420"/>
      <c r="JBY114" s="420"/>
      <c r="JBZ114" s="420"/>
      <c r="JCA114" s="420"/>
      <c r="JCB114" s="420"/>
      <c r="JCC114" s="420"/>
      <c r="JCD114" s="420"/>
      <c r="JCE114" s="420"/>
      <c r="JCF114" s="420"/>
      <c r="JCG114" s="420"/>
      <c r="JCH114" s="420"/>
      <c r="JCI114" s="420"/>
      <c r="JCJ114" s="420"/>
      <c r="JCK114" s="420"/>
      <c r="JCL114" s="420"/>
      <c r="JCM114" s="420"/>
      <c r="JCN114" s="420"/>
      <c r="JCO114" s="420"/>
      <c r="JCP114" s="420"/>
      <c r="JCQ114" s="420"/>
      <c r="JCR114" s="420"/>
      <c r="JCS114" s="420"/>
      <c r="JCT114" s="420"/>
      <c r="JCU114" s="420"/>
      <c r="JCV114" s="420"/>
      <c r="JCW114" s="420"/>
      <c r="JCX114" s="420"/>
      <c r="JCY114" s="420"/>
      <c r="JCZ114" s="420"/>
      <c r="JDA114" s="420"/>
      <c r="JDB114" s="420"/>
      <c r="JDC114" s="420"/>
      <c r="JDD114" s="420"/>
      <c r="JDE114" s="420"/>
      <c r="JDF114" s="420"/>
      <c r="JDG114" s="420"/>
      <c r="JDH114" s="420"/>
      <c r="JDI114" s="420"/>
      <c r="JDJ114" s="420"/>
      <c r="JDK114" s="420"/>
      <c r="JDL114" s="420"/>
      <c r="JDM114" s="420"/>
      <c r="JDN114" s="420"/>
      <c r="JDO114" s="420"/>
      <c r="JDP114" s="420"/>
      <c r="JDQ114" s="420"/>
      <c r="JDR114" s="420"/>
      <c r="JDS114" s="420"/>
      <c r="JDT114" s="420"/>
      <c r="JDU114" s="420"/>
      <c r="JDV114" s="420"/>
      <c r="JDW114" s="420"/>
      <c r="JDX114" s="420"/>
      <c r="JDY114" s="420"/>
      <c r="JDZ114" s="420"/>
      <c r="JEA114" s="420"/>
      <c r="JEB114" s="420"/>
      <c r="JEC114" s="420"/>
      <c r="JED114" s="420"/>
      <c r="JEE114" s="420"/>
      <c r="JEF114" s="420"/>
      <c r="JEG114" s="420"/>
      <c r="JEH114" s="420"/>
      <c r="JEI114" s="420"/>
      <c r="JEJ114" s="420"/>
      <c r="JEK114" s="420"/>
      <c r="JEL114" s="420"/>
      <c r="JEM114" s="420"/>
      <c r="JEN114" s="420"/>
      <c r="JEO114" s="420"/>
      <c r="JEP114" s="420"/>
      <c r="JEQ114" s="420"/>
      <c r="JER114" s="420"/>
      <c r="JES114" s="420"/>
      <c r="JET114" s="420"/>
      <c r="JEU114" s="420"/>
      <c r="JEV114" s="420"/>
      <c r="JEW114" s="420"/>
      <c r="JEX114" s="420"/>
      <c r="JEY114" s="420"/>
      <c r="JEZ114" s="420"/>
      <c r="JFA114" s="420"/>
      <c r="JFB114" s="420"/>
      <c r="JFC114" s="420"/>
      <c r="JFD114" s="420"/>
      <c r="JFE114" s="420"/>
      <c r="JFF114" s="420"/>
      <c r="JFG114" s="420"/>
      <c r="JFH114" s="420"/>
      <c r="JFI114" s="420"/>
      <c r="JFJ114" s="420"/>
      <c r="JFK114" s="420"/>
      <c r="JFL114" s="420"/>
      <c r="JFM114" s="420"/>
      <c r="JFN114" s="420"/>
      <c r="JFO114" s="420"/>
      <c r="JFP114" s="420"/>
      <c r="JFQ114" s="420"/>
      <c r="JFR114" s="420"/>
      <c r="JFS114" s="420"/>
      <c r="JFT114" s="420"/>
      <c r="JFU114" s="420"/>
      <c r="JFV114" s="420"/>
      <c r="JFW114" s="420"/>
      <c r="JFX114" s="420"/>
      <c r="JFY114" s="420"/>
      <c r="JFZ114" s="420"/>
      <c r="JGA114" s="420"/>
      <c r="JGB114" s="420"/>
      <c r="JGC114" s="420"/>
      <c r="JGD114" s="420"/>
      <c r="JGE114" s="420"/>
      <c r="JGF114" s="420"/>
      <c r="JGG114" s="420"/>
      <c r="JGH114" s="420"/>
      <c r="JGI114" s="420"/>
      <c r="JGJ114" s="420"/>
      <c r="JGK114" s="420"/>
      <c r="JGL114" s="420"/>
      <c r="JGM114" s="420"/>
      <c r="JGN114" s="420"/>
      <c r="JGO114" s="420"/>
      <c r="JGP114" s="420"/>
      <c r="JGQ114" s="420"/>
      <c r="JGR114" s="420"/>
      <c r="JGS114" s="420"/>
      <c r="JGT114" s="420"/>
      <c r="JGU114" s="420"/>
      <c r="JGV114" s="420"/>
      <c r="JGW114" s="420"/>
      <c r="JGX114" s="420"/>
      <c r="JGY114" s="420"/>
      <c r="JGZ114" s="420"/>
      <c r="JHA114" s="420"/>
      <c r="JHB114" s="420"/>
      <c r="JHC114" s="420"/>
      <c r="JHD114" s="420"/>
      <c r="JHE114" s="420"/>
      <c r="JHF114" s="420"/>
      <c r="JHG114" s="420"/>
      <c r="JHH114" s="420"/>
      <c r="JHI114" s="420"/>
      <c r="JHJ114" s="420"/>
      <c r="JHK114" s="420"/>
      <c r="JHL114" s="420"/>
      <c r="JHM114" s="420"/>
      <c r="JHN114" s="420"/>
      <c r="JHO114" s="420"/>
      <c r="JHP114" s="420"/>
      <c r="JHQ114" s="420"/>
      <c r="JHR114" s="420"/>
      <c r="JHS114" s="420"/>
      <c r="JHT114" s="420"/>
      <c r="JHU114" s="420"/>
      <c r="JHV114" s="420"/>
      <c r="JHW114" s="420"/>
      <c r="JHX114" s="420"/>
      <c r="JHY114" s="420"/>
      <c r="JHZ114" s="420"/>
      <c r="JIA114" s="420"/>
      <c r="JIB114" s="420"/>
      <c r="JIC114" s="420"/>
      <c r="JID114" s="420"/>
      <c r="JIE114" s="420"/>
      <c r="JIF114" s="420"/>
      <c r="JIG114" s="420"/>
      <c r="JIH114" s="420"/>
      <c r="JII114" s="420"/>
      <c r="JIJ114" s="420"/>
      <c r="JIK114" s="420"/>
      <c r="JIL114" s="420"/>
      <c r="JIM114" s="420"/>
      <c r="JIN114" s="420"/>
      <c r="JIO114" s="420"/>
      <c r="JIP114" s="420"/>
      <c r="JIQ114" s="420"/>
      <c r="JIR114" s="420"/>
      <c r="JIS114" s="420"/>
      <c r="JIT114" s="420"/>
      <c r="JIU114" s="420"/>
      <c r="JIV114" s="420"/>
      <c r="JIW114" s="420"/>
      <c r="JIX114" s="420"/>
      <c r="JIY114" s="420"/>
      <c r="JIZ114" s="420"/>
      <c r="JJA114" s="420"/>
      <c r="JJB114" s="420"/>
      <c r="JJC114" s="420"/>
      <c r="JJD114" s="420"/>
      <c r="JJE114" s="420"/>
      <c r="JJF114" s="420"/>
      <c r="JJG114" s="420"/>
      <c r="JJH114" s="420"/>
      <c r="JJI114" s="420"/>
      <c r="JJJ114" s="420"/>
      <c r="JJK114" s="420"/>
      <c r="JJL114" s="420"/>
      <c r="JJM114" s="420"/>
      <c r="JJN114" s="420"/>
      <c r="JJO114" s="420"/>
      <c r="JJP114" s="420"/>
      <c r="JJQ114" s="420"/>
      <c r="JJR114" s="420"/>
      <c r="JJS114" s="420"/>
      <c r="JJT114" s="420"/>
      <c r="JJU114" s="420"/>
      <c r="JJV114" s="420"/>
      <c r="JJW114" s="420"/>
      <c r="JJX114" s="420"/>
      <c r="JJY114" s="420"/>
      <c r="JJZ114" s="420"/>
      <c r="JKA114" s="420"/>
      <c r="JKB114" s="420"/>
      <c r="JKC114" s="420"/>
      <c r="JKD114" s="420"/>
      <c r="JKE114" s="420"/>
      <c r="JKF114" s="420"/>
      <c r="JKG114" s="420"/>
      <c r="JKH114" s="420"/>
      <c r="JKI114" s="420"/>
      <c r="JKJ114" s="420"/>
      <c r="JKK114" s="420"/>
      <c r="JKL114" s="420"/>
      <c r="JKM114" s="420"/>
      <c r="JKN114" s="420"/>
      <c r="JKO114" s="420"/>
      <c r="JKP114" s="420"/>
      <c r="JKQ114" s="420"/>
      <c r="JKR114" s="420"/>
      <c r="JKS114" s="420"/>
      <c r="JKT114" s="420"/>
      <c r="JKU114" s="420"/>
      <c r="JKV114" s="420"/>
      <c r="JKW114" s="420"/>
      <c r="JKX114" s="420"/>
      <c r="JKY114" s="420"/>
      <c r="JKZ114" s="420"/>
      <c r="JLA114" s="420"/>
      <c r="JLB114" s="420"/>
      <c r="JLC114" s="420"/>
      <c r="JLD114" s="420"/>
      <c r="JLE114" s="420"/>
      <c r="JLF114" s="420"/>
      <c r="JLG114" s="420"/>
      <c r="JLH114" s="420"/>
      <c r="JLI114" s="420"/>
      <c r="JLJ114" s="420"/>
      <c r="JLK114" s="420"/>
      <c r="JLL114" s="420"/>
      <c r="JLM114" s="420"/>
      <c r="JLN114" s="420"/>
      <c r="JLO114" s="420"/>
      <c r="JLP114" s="420"/>
      <c r="JLQ114" s="420"/>
      <c r="JLR114" s="420"/>
      <c r="JLS114" s="420"/>
      <c r="JLT114" s="420"/>
      <c r="JLU114" s="420"/>
      <c r="JLV114" s="420"/>
      <c r="JLW114" s="420"/>
      <c r="JLX114" s="420"/>
      <c r="JLY114" s="420"/>
      <c r="JLZ114" s="420"/>
      <c r="JMA114" s="420"/>
      <c r="JMB114" s="420"/>
      <c r="JMC114" s="420"/>
      <c r="JMD114" s="420"/>
      <c r="JME114" s="420"/>
      <c r="JMF114" s="420"/>
      <c r="JMG114" s="420"/>
      <c r="JMH114" s="420"/>
      <c r="JMI114" s="420"/>
      <c r="JMJ114" s="420"/>
      <c r="JMK114" s="420"/>
      <c r="JML114" s="420"/>
      <c r="JMM114" s="420"/>
      <c r="JMN114" s="420"/>
      <c r="JMO114" s="420"/>
      <c r="JMP114" s="420"/>
      <c r="JMQ114" s="420"/>
      <c r="JMR114" s="420"/>
      <c r="JMS114" s="420"/>
      <c r="JMT114" s="420"/>
      <c r="JMU114" s="420"/>
      <c r="JMV114" s="420"/>
      <c r="JMW114" s="420"/>
      <c r="JMX114" s="420"/>
      <c r="JMY114" s="420"/>
      <c r="JMZ114" s="420"/>
      <c r="JNA114" s="420"/>
      <c r="JNB114" s="420"/>
      <c r="JNC114" s="420"/>
      <c r="JND114" s="420"/>
      <c r="JNE114" s="420"/>
      <c r="JNF114" s="420"/>
      <c r="JNG114" s="420"/>
      <c r="JNH114" s="420"/>
      <c r="JNI114" s="420"/>
      <c r="JNJ114" s="420"/>
      <c r="JNK114" s="420"/>
      <c r="JNL114" s="420"/>
      <c r="JNM114" s="420"/>
      <c r="JNN114" s="420"/>
      <c r="JNO114" s="420"/>
      <c r="JNP114" s="420"/>
      <c r="JNQ114" s="420"/>
      <c r="JNR114" s="420"/>
      <c r="JNS114" s="420"/>
      <c r="JNT114" s="420"/>
      <c r="JNU114" s="420"/>
      <c r="JNV114" s="420"/>
      <c r="JNW114" s="420"/>
      <c r="JNX114" s="420"/>
      <c r="JNY114" s="420"/>
      <c r="JNZ114" s="420"/>
      <c r="JOA114" s="420"/>
      <c r="JOB114" s="420"/>
      <c r="JOC114" s="420"/>
      <c r="JOD114" s="420"/>
      <c r="JOE114" s="420"/>
      <c r="JOF114" s="420"/>
      <c r="JOG114" s="420"/>
      <c r="JOH114" s="420"/>
      <c r="JOI114" s="420"/>
      <c r="JOJ114" s="420"/>
      <c r="JOK114" s="420"/>
      <c r="JOL114" s="420"/>
      <c r="JOM114" s="420"/>
      <c r="JON114" s="420"/>
      <c r="JOO114" s="420"/>
      <c r="JOP114" s="420"/>
      <c r="JOQ114" s="420"/>
      <c r="JOR114" s="420"/>
      <c r="JOS114" s="420"/>
      <c r="JOT114" s="420"/>
      <c r="JOU114" s="420"/>
      <c r="JOV114" s="420"/>
      <c r="JOW114" s="420"/>
      <c r="JOX114" s="420"/>
      <c r="JOY114" s="420"/>
      <c r="JOZ114" s="420"/>
      <c r="JPA114" s="420"/>
      <c r="JPB114" s="420"/>
      <c r="JPC114" s="420"/>
      <c r="JPD114" s="420"/>
      <c r="JPE114" s="420"/>
      <c r="JPF114" s="420"/>
      <c r="JPG114" s="420"/>
      <c r="JPH114" s="420"/>
      <c r="JPI114" s="420"/>
      <c r="JPJ114" s="420"/>
      <c r="JPK114" s="420"/>
      <c r="JPL114" s="420"/>
      <c r="JPM114" s="420"/>
      <c r="JPN114" s="420"/>
      <c r="JPO114" s="420"/>
      <c r="JPP114" s="420"/>
      <c r="JPQ114" s="420"/>
      <c r="JPR114" s="420"/>
      <c r="JPS114" s="420"/>
      <c r="JPT114" s="420"/>
      <c r="JPU114" s="420"/>
      <c r="JPV114" s="420"/>
      <c r="JPW114" s="420"/>
      <c r="JPX114" s="420"/>
      <c r="JPY114" s="420"/>
      <c r="JPZ114" s="420"/>
      <c r="JQA114" s="420"/>
      <c r="JQB114" s="420"/>
      <c r="JQC114" s="420"/>
      <c r="JQD114" s="420"/>
      <c r="JQE114" s="420"/>
      <c r="JQF114" s="420"/>
      <c r="JQG114" s="420"/>
      <c r="JQH114" s="420"/>
      <c r="JQI114" s="420"/>
      <c r="JQJ114" s="420"/>
      <c r="JQK114" s="420"/>
      <c r="JQL114" s="420"/>
      <c r="JQM114" s="420"/>
      <c r="JQN114" s="420"/>
      <c r="JQO114" s="420"/>
      <c r="JQP114" s="420"/>
      <c r="JQQ114" s="420"/>
      <c r="JQR114" s="420"/>
      <c r="JQS114" s="420"/>
      <c r="JQT114" s="420"/>
      <c r="JQU114" s="420"/>
      <c r="JQV114" s="420"/>
      <c r="JQW114" s="420"/>
      <c r="JQX114" s="420"/>
      <c r="JQY114" s="420"/>
      <c r="JQZ114" s="420"/>
      <c r="JRA114" s="420"/>
      <c r="JRB114" s="420"/>
      <c r="JRC114" s="420"/>
      <c r="JRD114" s="420"/>
      <c r="JRE114" s="420"/>
      <c r="JRF114" s="420"/>
      <c r="JRG114" s="420"/>
      <c r="JRH114" s="420"/>
      <c r="JRI114" s="420"/>
      <c r="JRJ114" s="420"/>
      <c r="JRK114" s="420"/>
      <c r="JRL114" s="420"/>
      <c r="JRM114" s="420"/>
      <c r="JRN114" s="420"/>
      <c r="JRO114" s="420"/>
      <c r="JRP114" s="420"/>
      <c r="JRQ114" s="420"/>
      <c r="JRR114" s="420"/>
      <c r="JRS114" s="420"/>
      <c r="JRT114" s="420"/>
      <c r="JRU114" s="420"/>
      <c r="JRV114" s="420"/>
      <c r="JRW114" s="420"/>
      <c r="JRX114" s="420"/>
      <c r="JRY114" s="420"/>
      <c r="JRZ114" s="420"/>
      <c r="JSA114" s="420"/>
      <c r="JSB114" s="420"/>
      <c r="JSC114" s="420"/>
      <c r="JSD114" s="420"/>
      <c r="JSE114" s="420"/>
      <c r="JSF114" s="420"/>
      <c r="JSG114" s="420"/>
      <c r="JSH114" s="420"/>
      <c r="JSI114" s="420"/>
      <c r="JSJ114" s="420"/>
      <c r="JSK114" s="420"/>
      <c r="JSL114" s="420"/>
      <c r="JSM114" s="420"/>
      <c r="JSN114" s="420"/>
      <c r="JSO114" s="420"/>
      <c r="JSP114" s="420"/>
      <c r="JSQ114" s="420"/>
      <c r="JSR114" s="420"/>
      <c r="JSS114" s="420"/>
      <c r="JST114" s="420"/>
      <c r="JSU114" s="420"/>
      <c r="JSV114" s="420"/>
      <c r="JSW114" s="420"/>
      <c r="JSX114" s="420"/>
      <c r="JSY114" s="420"/>
      <c r="JSZ114" s="420"/>
      <c r="JTA114" s="420"/>
      <c r="JTB114" s="420"/>
      <c r="JTC114" s="420"/>
      <c r="JTD114" s="420"/>
      <c r="JTE114" s="420"/>
      <c r="JTF114" s="420"/>
      <c r="JTG114" s="420"/>
      <c r="JTH114" s="420"/>
      <c r="JTI114" s="420"/>
      <c r="JTJ114" s="420"/>
      <c r="JTK114" s="420"/>
      <c r="JTL114" s="420"/>
      <c r="JTM114" s="420"/>
      <c r="JTN114" s="420"/>
      <c r="JTO114" s="420"/>
      <c r="JTP114" s="420"/>
      <c r="JTQ114" s="420"/>
      <c r="JTR114" s="420"/>
      <c r="JTS114" s="420"/>
      <c r="JTT114" s="420"/>
      <c r="JTU114" s="420"/>
      <c r="JTV114" s="420"/>
      <c r="JTW114" s="420"/>
      <c r="JTX114" s="420"/>
      <c r="JTY114" s="420"/>
      <c r="JTZ114" s="420"/>
      <c r="JUA114" s="420"/>
      <c r="JUB114" s="420"/>
      <c r="JUC114" s="420"/>
      <c r="JUD114" s="420"/>
      <c r="JUE114" s="420"/>
      <c r="JUF114" s="420"/>
      <c r="JUG114" s="420"/>
      <c r="JUH114" s="420"/>
      <c r="JUI114" s="420"/>
      <c r="JUJ114" s="420"/>
      <c r="JUK114" s="420"/>
      <c r="JUL114" s="420"/>
      <c r="JUM114" s="420"/>
      <c r="JUN114" s="420"/>
      <c r="JUO114" s="420"/>
      <c r="JUP114" s="420"/>
      <c r="JUQ114" s="420"/>
      <c r="JUR114" s="420"/>
      <c r="JUS114" s="420"/>
      <c r="JUT114" s="420"/>
      <c r="JUU114" s="420"/>
      <c r="JUV114" s="420"/>
      <c r="JUW114" s="420"/>
      <c r="JUX114" s="420"/>
      <c r="JUY114" s="420"/>
      <c r="JUZ114" s="420"/>
      <c r="JVA114" s="420"/>
      <c r="JVB114" s="420"/>
      <c r="JVC114" s="420"/>
      <c r="JVD114" s="420"/>
      <c r="JVE114" s="420"/>
      <c r="JVF114" s="420"/>
      <c r="JVG114" s="420"/>
      <c r="JVH114" s="420"/>
      <c r="JVI114" s="420"/>
      <c r="JVJ114" s="420"/>
      <c r="JVK114" s="420"/>
      <c r="JVL114" s="420"/>
      <c r="JVM114" s="420"/>
      <c r="JVN114" s="420"/>
      <c r="JVO114" s="420"/>
      <c r="JVP114" s="420"/>
      <c r="JVQ114" s="420"/>
      <c r="JVR114" s="420"/>
      <c r="JVS114" s="420"/>
      <c r="JVT114" s="420"/>
      <c r="JVU114" s="420"/>
      <c r="JVV114" s="420"/>
      <c r="JVW114" s="420"/>
      <c r="JVX114" s="420"/>
      <c r="JVY114" s="420"/>
      <c r="JVZ114" s="420"/>
      <c r="JWA114" s="420"/>
      <c r="JWB114" s="420"/>
      <c r="JWC114" s="420"/>
      <c r="JWD114" s="420"/>
      <c r="JWE114" s="420"/>
      <c r="JWF114" s="420"/>
      <c r="JWG114" s="420"/>
      <c r="JWH114" s="420"/>
      <c r="JWI114" s="420"/>
      <c r="JWJ114" s="420"/>
      <c r="JWK114" s="420"/>
      <c r="JWL114" s="420"/>
      <c r="JWM114" s="420"/>
      <c r="JWN114" s="420"/>
      <c r="JWO114" s="420"/>
      <c r="JWP114" s="420"/>
      <c r="JWQ114" s="420"/>
      <c r="JWR114" s="420"/>
      <c r="JWS114" s="420"/>
      <c r="JWT114" s="420"/>
      <c r="JWU114" s="420"/>
      <c r="JWV114" s="420"/>
      <c r="JWW114" s="420"/>
      <c r="JWX114" s="420"/>
      <c r="JWY114" s="420"/>
      <c r="JWZ114" s="420"/>
      <c r="JXA114" s="420"/>
      <c r="JXB114" s="420"/>
      <c r="JXC114" s="420"/>
      <c r="JXD114" s="420"/>
      <c r="JXE114" s="420"/>
      <c r="JXF114" s="420"/>
      <c r="JXG114" s="420"/>
      <c r="JXH114" s="420"/>
      <c r="JXI114" s="420"/>
      <c r="JXJ114" s="420"/>
      <c r="JXK114" s="420"/>
      <c r="JXL114" s="420"/>
      <c r="JXM114" s="420"/>
      <c r="JXN114" s="420"/>
      <c r="JXO114" s="420"/>
      <c r="JXP114" s="420"/>
      <c r="JXQ114" s="420"/>
      <c r="JXR114" s="420"/>
      <c r="JXS114" s="420"/>
      <c r="JXT114" s="420"/>
      <c r="JXU114" s="420"/>
      <c r="JXV114" s="420"/>
      <c r="JXW114" s="420"/>
      <c r="JXX114" s="420"/>
      <c r="JXY114" s="420"/>
      <c r="JXZ114" s="420"/>
      <c r="JYA114" s="420"/>
      <c r="JYB114" s="420"/>
      <c r="JYC114" s="420"/>
      <c r="JYD114" s="420"/>
      <c r="JYE114" s="420"/>
      <c r="JYF114" s="420"/>
      <c r="JYG114" s="420"/>
      <c r="JYH114" s="420"/>
      <c r="JYI114" s="420"/>
      <c r="JYJ114" s="420"/>
      <c r="JYK114" s="420"/>
      <c r="JYL114" s="420"/>
      <c r="JYM114" s="420"/>
      <c r="JYN114" s="420"/>
      <c r="JYO114" s="420"/>
      <c r="JYP114" s="420"/>
      <c r="JYQ114" s="420"/>
      <c r="JYR114" s="420"/>
      <c r="JYS114" s="420"/>
      <c r="JYT114" s="420"/>
      <c r="JYU114" s="420"/>
      <c r="JYV114" s="420"/>
      <c r="JYW114" s="420"/>
      <c r="JYX114" s="420"/>
      <c r="JYY114" s="420"/>
      <c r="JYZ114" s="420"/>
      <c r="JZA114" s="420"/>
      <c r="JZB114" s="420"/>
      <c r="JZC114" s="420"/>
      <c r="JZD114" s="420"/>
      <c r="JZE114" s="420"/>
      <c r="JZF114" s="420"/>
      <c r="JZG114" s="420"/>
      <c r="JZH114" s="420"/>
      <c r="JZI114" s="420"/>
      <c r="JZJ114" s="420"/>
      <c r="JZK114" s="420"/>
      <c r="JZL114" s="420"/>
      <c r="JZM114" s="420"/>
      <c r="JZN114" s="420"/>
      <c r="JZO114" s="420"/>
      <c r="JZP114" s="420"/>
      <c r="JZQ114" s="420"/>
      <c r="JZR114" s="420"/>
      <c r="JZS114" s="420"/>
      <c r="JZT114" s="420"/>
      <c r="JZU114" s="420"/>
      <c r="JZV114" s="420"/>
      <c r="JZW114" s="420"/>
      <c r="JZX114" s="420"/>
      <c r="JZY114" s="420"/>
      <c r="JZZ114" s="420"/>
      <c r="KAA114" s="420"/>
      <c r="KAB114" s="420"/>
      <c r="KAC114" s="420"/>
      <c r="KAD114" s="420"/>
      <c r="KAE114" s="420"/>
      <c r="KAF114" s="420"/>
      <c r="KAG114" s="420"/>
      <c r="KAH114" s="420"/>
      <c r="KAI114" s="420"/>
      <c r="KAJ114" s="420"/>
      <c r="KAK114" s="420"/>
      <c r="KAL114" s="420"/>
      <c r="KAM114" s="420"/>
      <c r="KAN114" s="420"/>
      <c r="KAO114" s="420"/>
      <c r="KAP114" s="420"/>
      <c r="KAQ114" s="420"/>
      <c r="KAR114" s="420"/>
      <c r="KAS114" s="420"/>
      <c r="KAT114" s="420"/>
      <c r="KAU114" s="420"/>
      <c r="KAV114" s="420"/>
      <c r="KAW114" s="420"/>
      <c r="KAX114" s="420"/>
      <c r="KAY114" s="420"/>
      <c r="KAZ114" s="420"/>
      <c r="KBA114" s="420"/>
      <c r="KBB114" s="420"/>
      <c r="KBC114" s="420"/>
      <c r="KBD114" s="420"/>
      <c r="KBE114" s="420"/>
      <c r="KBF114" s="420"/>
      <c r="KBG114" s="420"/>
      <c r="KBH114" s="420"/>
      <c r="KBI114" s="420"/>
      <c r="KBJ114" s="420"/>
      <c r="KBK114" s="420"/>
      <c r="KBL114" s="420"/>
      <c r="KBM114" s="420"/>
      <c r="KBN114" s="420"/>
      <c r="KBO114" s="420"/>
      <c r="KBP114" s="420"/>
      <c r="KBQ114" s="420"/>
      <c r="KBR114" s="420"/>
      <c r="KBS114" s="420"/>
      <c r="KBT114" s="420"/>
      <c r="KBU114" s="420"/>
      <c r="KBV114" s="420"/>
      <c r="KBW114" s="420"/>
      <c r="KBX114" s="420"/>
      <c r="KBY114" s="420"/>
      <c r="KBZ114" s="420"/>
      <c r="KCA114" s="420"/>
      <c r="KCB114" s="420"/>
      <c r="KCC114" s="420"/>
      <c r="KCD114" s="420"/>
      <c r="KCE114" s="420"/>
      <c r="KCF114" s="420"/>
      <c r="KCG114" s="420"/>
      <c r="KCH114" s="420"/>
      <c r="KCI114" s="420"/>
      <c r="KCJ114" s="420"/>
      <c r="KCK114" s="420"/>
      <c r="KCL114" s="420"/>
      <c r="KCM114" s="420"/>
      <c r="KCN114" s="420"/>
      <c r="KCO114" s="420"/>
      <c r="KCP114" s="420"/>
      <c r="KCQ114" s="420"/>
      <c r="KCR114" s="420"/>
      <c r="KCS114" s="420"/>
      <c r="KCT114" s="420"/>
      <c r="KCU114" s="420"/>
      <c r="KCV114" s="420"/>
      <c r="KCW114" s="420"/>
      <c r="KCX114" s="420"/>
      <c r="KCY114" s="420"/>
      <c r="KCZ114" s="420"/>
      <c r="KDA114" s="420"/>
      <c r="KDB114" s="420"/>
      <c r="KDC114" s="420"/>
      <c r="KDD114" s="420"/>
      <c r="KDE114" s="420"/>
      <c r="KDF114" s="420"/>
      <c r="KDG114" s="420"/>
      <c r="KDH114" s="420"/>
      <c r="KDI114" s="420"/>
      <c r="KDJ114" s="420"/>
      <c r="KDK114" s="420"/>
      <c r="KDL114" s="420"/>
      <c r="KDM114" s="420"/>
      <c r="KDN114" s="420"/>
      <c r="KDO114" s="420"/>
      <c r="KDP114" s="420"/>
      <c r="KDQ114" s="420"/>
      <c r="KDR114" s="420"/>
      <c r="KDS114" s="420"/>
      <c r="KDT114" s="420"/>
      <c r="KDU114" s="420"/>
      <c r="KDV114" s="420"/>
      <c r="KDW114" s="420"/>
      <c r="KDX114" s="420"/>
      <c r="KDY114" s="420"/>
      <c r="KDZ114" s="420"/>
      <c r="KEA114" s="420"/>
      <c r="KEB114" s="420"/>
      <c r="KEC114" s="420"/>
      <c r="KED114" s="420"/>
      <c r="KEE114" s="420"/>
      <c r="KEF114" s="420"/>
      <c r="KEG114" s="420"/>
      <c r="KEH114" s="420"/>
      <c r="KEI114" s="420"/>
      <c r="KEJ114" s="420"/>
      <c r="KEK114" s="420"/>
      <c r="KEL114" s="420"/>
      <c r="KEM114" s="420"/>
      <c r="KEN114" s="420"/>
      <c r="KEO114" s="420"/>
      <c r="KEP114" s="420"/>
      <c r="KEQ114" s="420"/>
      <c r="KER114" s="420"/>
      <c r="KES114" s="420"/>
      <c r="KET114" s="420"/>
      <c r="KEU114" s="420"/>
      <c r="KEV114" s="420"/>
      <c r="KEW114" s="420"/>
      <c r="KEX114" s="420"/>
      <c r="KEY114" s="420"/>
      <c r="KEZ114" s="420"/>
      <c r="KFA114" s="420"/>
      <c r="KFB114" s="420"/>
      <c r="KFC114" s="420"/>
      <c r="KFD114" s="420"/>
      <c r="KFE114" s="420"/>
      <c r="KFF114" s="420"/>
      <c r="KFG114" s="420"/>
      <c r="KFH114" s="420"/>
      <c r="KFI114" s="420"/>
      <c r="KFJ114" s="420"/>
      <c r="KFK114" s="420"/>
      <c r="KFL114" s="420"/>
      <c r="KFM114" s="420"/>
      <c r="KFN114" s="420"/>
      <c r="KFO114" s="420"/>
      <c r="KFP114" s="420"/>
      <c r="KFQ114" s="420"/>
      <c r="KFR114" s="420"/>
      <c r="KFS114" s="420"/>
      <c r="KFT114" s="420"/>
      <c r="KFU114" s="420"/>
      <c r="KFV114" s="420"/>
      <c r="KFW114" s="420"/>
      <c r="KFX114" s="420"/>
      <c r="KFY114" s="420"/>
      <c r="KFZ114" s="420"/>
      <c r="KGA114" s="420"/>
      <c r="KGB114" s="420"/>
      <c r="KGC114" s="420"/>
      <c r="KGD114" s="420"/>
      <c r="KGE114" s="420"/>
      <c r="KGF114" s="420"/>
      <c r="KGG114" s="420"/>
      <c r="KGH114" s="420"/>
      <c r="KGI114" s="420"/>
      <c r="KGJ114" s="420"/>
      <c r="KGK114" s="420"/>
      <c r="KGL114" s="420"/>
      <c r="KGM114" s="420"/>
      <c r="KGN114" s="420"/>
      <c r="KGO114" s="420"/>
      <c r="KGP114" s="420"/>
      <c r="KGQ114" s="420"/>
      <c r="KGR114" s="420"/>
      <c r="KGS114" s="420"/>
      <c r="KGT114" s="420"/>
      <c r="KGU114" s="420"/>
      <c r="KGV114" s="420"/>
      <c r="KGW114" s="420"/>
      <c r="KGX114" s="420"/>
      <c r="KGY114" s="420"/>
      <c r="KGZ114" s="420"/>
      <c r="KHA114" s="420"/>
      <c r="KHB114" s="420"/>
      <c r="KHC114" s="420"/>
      <c r="KHD114" s="420"/>
      <c r="KHE114" s="420"/>
      <c r="KHF114" s="420"/>
      <c r="KHG114" s="420"/>
      <c r="KHH114" s="420"/>
      <c r="KHI114" s="420"/>
      <c r="KHJ114" s="420"/>
      <c r="KHK114" s="420"/>
      <c r="KHL114" s="420"/>
      <c r="KHM114" s="420"/>
      <c r="KHN114" s="420"/>
      <c r="KHO114" s="420"/>
      <c r="KHP114" s="420"/>
      <c r="KHQ114" s="420"/>
      <c r="KHR114" s="420"/>
      <c r="KHS114" s="420"/>
      <c r="KHT114" s="420"/>
      <c r="KHU114" s="420"/>
      <c r="KHV114" s="420"/>
      <c r="KHW114" s="420"/>
      <c r="KHX114" s="420"/>
      <c r="KHY114" s="420"/>
      <c r="KHZ114" s="420"/>
      <c r="KIA114" s="420"/>
      <c r="KIB114" s="420"/>
      <c r="KIC114" s="420"/>
      <c r="KID114" s="420"/>
      <c r="KIE114" s="420"/>
      <c r="KIF114" s="420"/>
      <c r="KIG114" s="420"/>
      <c r="KIH114" s="420"/>
      <c r="KII114" s="420"/>
      <c r="KIJ114" s="420"/>
      <c r="KIK114" s="420"/>
      <c r="KIL114" s="420"/>
      <c r="KIM114" s="420"/>
      <c r="KIN114" s="420"/>
      <c r="KIO114" s="420"/>
      <c r="KIP114" s="420"/>
      <c r="KIQ114" s="420"/>
      <c r="KIR114" s="420"/>
      <c r="KIS114" s="420"/>
      <c r="KIT114" s="420"/>
      <c r="KIU114" s="420"/>
      <c r="KIV114" s="420"/>
      <c r="KIW114" s="420"/>
      <c r="KIX114" s="420"/>
      <c r="KIY114" s="420"/>
      <c r="KIZ114" s="420"/>
      <c r="KJA114" s="420"/>
      <c r="KJB114" s="420"/>
      <c r="KJC114" s="420"/>
      <c r="KJD114" s="420"/>
      <c r="KJE114" s="420"/>
      <c r="KJF114" s="420"/>
      <c r="KJG114" s="420"/>
      <c r="KJH114" s="420"/>
      <c r="KJI114" s="420"/>
      <c r="KJJ114" s="420"/>
      <c r="KJK114" s="420"/>
      <c r="KJL114" s="420"/>
      <c r="KJM114" s="420"/>
      <c r="KJN114" s="420"/>
      <c r="KJO114" s="420"/>
      <c r="KJP114" s="420"/>
      <c r="KJQ114" s="420"/>
      <c r="KJR114" s="420"/>
      <c r="KJS114" s="420"/>
      <c r="KJT114" s="420"/>
      <c r="KJU114" s="420"/>
      <c r="KJV114" s="420"/>
      <c r="KJW114" s="420"/>
      <c r="KJX114" s="420"/>
      <c r="KJY114" s="420"/>
      <c r="KJZ114" s="420"/>
      <c r="KKA114" s="420"/>
      <c r="KKB114" s="420"/>
      <c r="KKC114" s="420"/>
      <c r="KKD114" s="420"/>
      <c r="KKE114" s="420"/>
      <c r="KKF114" s="420"/>
      <c r="KKG114" s="420"/>
      <c r="KKH114" s="420"/>
      <c r="KKI114" s="420"/>
      <c r="KKJ114" s="420"/>
      <c r="KKK114" s="420"/>
      <c r="KKL114" s="420"/>
      <c r="KKM114" s="420"/>
      <c r="KKN114" s="420"/>
      <c r="KKO114" s="420"/>
      <c r="KKP114" s="420"/>
      <c r="KKQ114" s="420"/>
      <c r="KKR114" s="420"/>
      <c r="KKS114" s="420"/>
      <c r="KKT114" s="420"/>
      <c r="KKU114" s="420"/>
      <c r="KKV114" s="420"/>
      <c r="KKW114" s="420"/>
      <c r="KKX114" s="420"/>
      <c r="KKY114" s="420"/>
      <c r="KKZ114" s="420"/>
      <c r="KLA114" s="420"/>
      <c r="KLB114" s="420"/>
      <c r="KLC114" s="420"/>
      <c r="KLD114" s="420"/>
      <c r="KLE114" s="420"/>
      <c r="KLF114" s="420"/>
      <c r="KLG114" s="420"/>
      <c r="KLH114" s="420"/>
      <c r="KLI114" s="420"/>
      <c r="KLJ114" s="420"/>
      <c r="KLK114" s="420"/>
      <c r="KLL114" s="420"/>
      <c r="KLM114" s="420"/>
      <c r="KLN114" s="420"/>
      <c r="KLO114" s="420"/>
      <c r="KLP114" s="420"/>
      <c r="KLQ114" s="420"/>
      <c r="KLR114" s="420"/>
      <c r="KLS114" s="420"/>
      <c r="KLT114" s="420"/>
      <c r="KLU114" s="420"/>
      <c r="KLV114" s="420"/>
      <c r="KLW114" s="420"/>
      <c r="KLX114" s="420"/>
      <c r="KLY114" s="420"/>
      <c r="KLZ114" s="420"/>
      <c r="KMA114" s="420"/>
      <c r="KMB114" s="420"/>
      <c r="KMC114" s="420"/>
      <c r="KMD114" s="420"/>
      <c r="KME114" s="420"/>
      <c r="KMF114" s="420"/>
      <c r="KMG114" s="420"/>
      <c r="KMH114" s="420"/>
      <c r="KMI114" s="420"/>
      <c r="KMJ114" s="420"/>
      <c r="KMK114" s="420"/>
      <c r="KML114" s="420"/>
      <c r="KMM114" s="420"/>
      <c r="KMN114" s="420"/>
      <c r="KMO114" s="420"/>
      <c r="KMP114" s="420"/>
      <c r="KMQ114" s="420"/>
      <c r="KMR114" s="420"/>
      <c r="KMS114" s="420"/>
      <c r="KMT114" s="420"/>
      <c r="KMU114" s="420"/>
      <c r="KMV114" s="420"/>
      <c r="KMW114" s="420"/>
      <c r="KMX114" s="420"/>
      <c r="KMY114" s="420"/>
      <c r="KMZ114" s="420"/>
      <c r="KNA114" s="420"/>
      <c r="KNB114" s="420"/>
      <c r="KNC114" s="420"/>
      <c r="KND114" s="420"/>
      <c r="KNE114" s="420"/>
      <c r="KNF114" s="420"/>
      <c r="KNG114" s="420"/>
      <c r="KNH114" s="420"/>
      <c r="KNI114" s="420"/>
      <c r="KNJ114" s="420"/>
      <c r="KNK114" s="420"/>
      <c r="KNL114" s="420"/>
      <c r="KNM114" s="420"/>
      <c r="KNN114" s="420"/>
      <c r="KNO114" s="420"/>
      <c r="KNP114" s="420"/>
      <c r="KNQ114" s="420"/>
      <c r="KNR114" s="420"/>
      <c r="KNS114" s="420"/>
      <c r="KNT114" s="420"/>
      <c r="KNU114" s="420"/>
      <c r="KNV114" s="420"/>
      <c r="KNW114" s="420"/>
      <c r="KNX114" s="420"/>
      <c r="KNY114" s="420"/>
      <c r="KNZ114" s="420"/>
      <c r="KOA114" s="420"/>
      <c r="KOB114" s="420"/>
      <c r="KOC114" s="420"/>
      <c r="KOD114" s="420"/>
      <c r="KOE114" s="420"/>
      <c r="KOF114" s="420"/>
      <c r="KOG114" s="420"/>
      <c r="KOH114" s="420"/>
      <c r="KOI114" s="420"/>
      <c r="KOJ114" s="420"/>
      <c r="KOK114" s="420"/>
      <c r="KOL114" s="420"/>
      <c r="KOM114" s="420"/>
      <c r="KON114" s="420"/>
      <c r="KOO114" s="420"/>
      <c r="KOP114" s="420"/>
      <c r="KOQ114" s="420"/>
      <c r="KOR114" s="420"/>
      <c r="KOS114" s="420"/>
      <c r="KOT114" s="420"/>
      <c r="KOU114" s="420"/>
      <c r="KOV114" s="420"/>
      <c r="KOW114" s="420"/>
      <c r="KOX114" s="420"/>
      <c r="KOY114" s="420"/>
      <c r="KOZ114" s="420"/>
      <c r="KPA114" s="420"/>
      <c r="KPB114" s="420"/>
      <c r="KPC114" s="420"/>
      <c r="KPD114" s="420"/>
      <c r="KPE114" s="420"/>
      <c r="KPF114" s="420"/>
      <c r="KPG114" s="420"/>
      <c r="KPH114" s="420"/>
      <c r="KPI114" s="420"/>
      <c r="KPJ114" s="420"/>
      <c r="KPK114" s="420"/>
      <c r="KPL114" s="420"/>
      <c r="KPM114" s="420"/>
      <c r="KPN114" s="420"/>
      <c r="KPO114" s="420"/>
      <c r="KPP114" s="420"/>
      <c r="KPQ114" s="420"/>
      <c r="KPR114" s="420"/>
      <c r="KPS114" s="420"/>
      <c r="KPT114" s="420"/>
      <c r="KPU114" s="420"/>
      <c r="KPV114" s="420"/>
      <c r="KPW114" s="420"/>
      <c r="KPX114" s="420"/>
      <c r="KPY114" s="420"/>
      <c r="KPZ114" s="420"/>
      <c r="KQA114" s="420"/>
      <c r="KQB114" s="420"/>
      <c r="KQC114" s="420"/>
      <c r="KQD114" s="420"/>
      <c r="KQE114" s="420"/>
      <c r="KQF114" s="420"/>
      <c r="KQG114" s="420"/>
      <c r="KQH114" s="420"/>
      <c r="KQI114" s="420"/>
      <c r="KQJ114" s="420"/>
      <c r="KQK114" s="420"/>
      <c r="KQL114" s="420"/>
      <c r="KQM114" s="420"/>
      <c r="KQN114" s="420"/>
      <c r="KQO114" s="420"/>
      <c r="KQP114" s="420"/>
      <c r="KQQ114" s="420"/>
      <c r="KQR114" s="420"/>
      <c r="KQS114" s="420"/>
      <c r="KQT114" s="420"/>
      <c r="KQU114" s="420"/>
      <c r="KQV114" s="420"/>
      <c r="KQW114" s="420"/>
      <c r="KQX114" s="420"/>
      <c r="KQY114" s="420"/>
      <c r="KQZ114" s="420"/>
      <c r="KRA114" s="420"/>
      <c r="KRB114" s="420"/>
      <c r="KRC114" s="420"/>
      <c r="KRD114" s="420"/>
      <c r="KRE114" s="420"/>
      <c r="KRF114" s="420"/>
      <c r="KRG114" s="420"/>
      <c r="KRH114" s="420"/>
      <c r="KRI114" s="420"/>
      <c r="KRJ114" s="420"/>
      <c r="KRK114" s="420"/>
      <c r="KRL114" s="420"/>
      <c r="KRM114" s="420"/>
      <c r="KRN114" s="420"/>
      <c r="KRO114" s="420"/>
      <c r="KRP114" s="420"/>
      <c r="KRQ114" s="420"/>
      <c r="KRR114" s="420"/>
      <c r="KRS114" s="420"/>
      <c r="KRT114" s="420"/>
      <c r="KRU114" s="420"/>
      <c r="KRV114" s="420"/>
      <c r="KRW114" s="420"/>
      <c r="KRX114" s="420"/>
      <c r="KRY114" s="420"/>
      <c r="KRZ114" s="420"/>
      <c r="KSA114" s="420"/>
      <c r="KSB114" s="420"/>
      <c r="KSC114" s="420"/>
      <c r="KSD114" s="420"/>
      <c r="KSE114" s="420"/>
      <c r="KSF114" s="420"/>
      <c r="KSG114" s="420"/>
      <c r="KSH114" s="420"/>
      <c r="KSI114" s="420"/>
      <c r="KSJ114" s="420"/>
      <c r="KSK114" s="420"/>
      <c r="KSL114" s="420"/>
      <c r="KSM114" s="420"/>
      <c r="KSN114" s="420"/>
      <c r="KSO114" s="420"/>
      <c r="KSP114" s="420"/>
      <c r="KSQ114" s="420"/>
      <c r="KSR114" s="420"/>
      <c r="KSS114" s="420"/>
      <c r="KST114" s="420"/>
      <c r="KSU114" s="420"/>
      <c r="KSV114" s="420"/>
      <c r="KSW114" s="420"/>
      <c r="KSX114" s="420"/>
      <c r="KSY114" s="420"/>
      <c r="KSZ114" s="420"/>
      <c r="KTA114" s="420"/>
      <c r="KTB114" s="420"/>
      <c r="KTC114" s="420"/>
      <c r="KTD114" s="420"/>
      <c r="KTE114" s="420"/>
      <c r="KTF114" s="420"/>
      <c r="KTG114" s="420"/>
      <c r="KTH114" s="420"/>
      <c r="KTI114" s="420"/>
      <c r="KTJ114" s="420"/>
      <c r="KTK114" s="420"/>
      <c r="KTL114" s="420"/>
      <c r="KTM114" s="420"/>
      <c r="KTN114" s="420"/>
      <c r="KTO114" s="420"/>
      <c r="KTP114" s="420"/>
      <c r="KTQ114" s="420"/>
      <c r="KTR114" s="420"/>
      <c r="KTS114" s="420"/>
      <c r="KTT114" s="420"/>
      <c r="KTU114" s="420"/>
      <c r="KTV114" s="420"/>
      <c r="KTW114" s="420"/>
      <c r="KTX114" s="420"/>
      <c r="KTY114" s="420"/>
      <c r="KTZ114" s="420"/>
      <c r="KUA114" s="420"/>
      <c r="KUB114" s="420"/>
      <c r="KUC114" s="420"/>
      <c r="KUD114" s="420"/>
      <c r="KUE114" s="420"/>
      <c r="KUF114" s="420"/>
      <c r="KUG114" s="420"/>
      <c r="KUH114" s="420"/>
      <c r="KUI114" s="420"/>
      <c r="KUJ114" s="420"/>
      <c r="KUK114" s="420"/>
      <c r="KUL114" s="420"/>
      <c r="KUM114" s="420"/>
      <c r="KUN114" s="420"/>
      <c r="KUO114" s="420"/>
      <c r="KUP114" s="420"/>
      <c r="KUQ114" s="420"/>
      <c r="KUR114" s="420"/>
      <c r="KUS114" s="420"/>
      <c r="KUT114" s="420"/>
      <c r="KUU114" s="420"/>
      <c r="KUV114" s="420"/>
      <c r="KUW114" s="420"/>
      <c r="KUX114" s="420"/>
      <c r="KUY114" s="420"/>
      <c r="KUZ114" s="420"/>
      <c r="KVA114" s="420"/>
      <c r="KVB114" s="420"/>
      <c r="KVC114" s="420"/>
      <c r="KVD114" s="420"/>
      <c r="KVE114" s="420"/>
      <c r="KVF114" s="420"/>
      <c r="KVG114" s="420"/>
      <c r="KVH114" s="420"/>
      <c r="KVI114" s="420"/>
      <c r="KVJ114" s="420"/>
      <c r="KVK114" s="420"/>
      <c r="KVL114" s="420"/>
      <c r="KVM114" s="420"/>
      <c r="KVN114" s="420"/>
      <c r="KVO114" s="420"/>
      <c r="KVP114" s="420"/>
      <c r="KVQ114" s="420"/>
      <c r="KVR114" s="420"/>
      <c r="KVS114" s="420"/>
      <c r="KVT114" s="420"/>
      <c r="KVU114" s="420"/>
      <c r="KVV114" s="420"/>
      <c r="KVW114" s="420"/>
      <c r="KVX114" s="420"/>
      <c r="KVY114" s="420"/>
      <c r="KVZ114" s="420"/>
      <c r="KWA114" s="420"/>
      <c r="KWB114" s="420"/>
      <c r="KWC114" s="420"/>
      <c r="KWD114" s="420"/>
      <c r="KWE114" s="420"/>
      <c r="KWF114" s="420"/>
      <c r="KWG114" s="420"/>
      <c r="KWH114" s="420"/>
      <c r="KWI114" s="420"/>
      <c r="KWJ114" s="420"/>
      <c r="KWK114" s="420"/>
      <c r="KWL114" s="420"/>
      <c r="KWM114" s="420"/>
      <c r="KWN114" s="420"/>
      <c r="KWO114" s="420"/>
      <c r="KWP114" s="420"/>
      <c r="KWQ114" s="420"/>
      <c r="KWR114" s="420"/>
      <c r="KWS114" s="420"/>
      <c r="KWT114" s="420"/>
      <c r="KWU114" s="420"/>
      <c r="KWV114" s="420"/>
      <c r="KWW114" s="420"/>
      <c r="KWX114" s="420"/>
      <c r="KWY114" s="420"/>
      <c r="KWZ114" s="420"/>
      <c r="KXA114" s="420"/>
      <c r="KXB114" s="420"/>
      <c r="KXC114" s="420"/>
      <c r="KXD114" s="420"/>
      <c r="KXE114" s="420"/>
      <c r="KXF114" s="420"/>
      <c r="KXG114" s="420"/>
      <c r="KXH114" s="420"/>
      <c r="KXI114" s="420"/>
      <c r="KXJ114" s="420"/>
      <c r="KXK114" s="420"/>
      <c r="KXL114" s="420"/>
      <c r="KXM114" s="420"/>
      <c r="KXN114" s="420"/>
      <c r="KXO114" s="420"/>
      <c r="KXP114" s="420"/>
      <c r="KXQ114" s="420"/>
      <c r="KXR114" s="420"/>
      <c r="KXS114" s="420"/>
      <c r="KXT114" s="420"/>
      <c r="KXU114" s="420"/>
      <c r="KXV114" s="420"/>
      <c r="KXW114" s="420"/>
      <c r="KXX114" s="420"/>
      <c r="KXY114" s="420"/>
      <c r="KXZ114" s="420"/>
      <c r="KYA114" s="420"/>
      <c r="KYB114" s="420"/>
      <c r="KYC114" s="420"/>
      <c r="KYD114" s="420"/>
      <c r="KYE114" s="420"/>
      <c r="KYF114" s="420"/>
      <c r="KYG114" s="420"/>
      <c r="KYH114" s="420"/>
      <c r="KYI114" s="420"/>
      <c r="KYJ114" s="420"/>
      <c r="KYK114" s="420"/>
      <c r="KYL114" s="420"/>
      <c r="KYM114" s="420"/>
      <c r="KYN114" s="420"/>
      <c r="KYO114" s="420"/>
      <c r="KYP114" s="420"/>
      <c r="KYQ114" s="420"/>
      <c r="KYR114" s="420"/>
      <c r="KYS114" s="420"/>
      <c r="KYT114" s="420"/>
      <c r="KYU114" s="420"/>
      <c r="KYV114" s="420"/>
      <c r="KYW114" s="420"/>
      <c r="KYX114" s="420"/>
      <c r="KYY114" s="420"/>
      <c r="KYZ114" s="420"/>
      <c r="KZA114" s="420"/>
      <c r="KZB114" s="420"/>
      <c r="KZC114" s="420"/>
      <c r="KZD114" s="420"/>
      <c r="KZE114" s="420"/>
      <c r="KZF114" s="420"/>
      <c r="KZG114" s="420"/>
      <c r="KZH114" s="420"/>
      <c r="KZI114" s="420"/>
      <c r="KZJ114" s="420"/>
      <c r="KZK114" s="420"/>
      <c r="KZL114" s="420"/>
      <c r="KZM114" s="420"/>
      <c r="KZN114" s="420"/>
      <c r="KZO114" s="420"/>
      <c r="KZP114" s="420"/>
      <c r="KZQ114" s="420"/>
      <c r="KZR114" s="420"/>
      <c r="KZS114" s="420"/>
      <c r="KZT114" s="420"/>
      <c r="KZU114" s="420"/>
      <c r="KZV114" s="420"/>
      <c r="KZW114" s="420"/>
      <c r="KZX114" s="420"/>
      <c r="KZY114" s="420"/>
      <c r="KZZ114" s="420"/>
      <c r="LAA114" s="420"/>
      <c r="LAB114" s="420"/>
      <c r="LAC114" s="420"/>
      <c r="LAD114" s="420"/>
      <c r="LAE114" s="420"/>
      <c r="LAF114" s="420"/>
      <c r="LAG114" s="420"/>
      <c r="LAH114" s="420"/>
      <c r="LAI114" s="420"/>
      <c r="LAJ114" s="420"/>
      <c r="LAK114" s="420"/>
      <c r="LAL114" s="420"/>
      <c r="LAM114" s="420"/>
      <c r="LAN114" s="420"/>
      <c r="LAO114" s="420"/>
      <c r="LAP114" s="420"/>
      <c r="LAQ114" s="420"/>
      <c r="LAR114" s="420"/>
      <c r="LAS114" s="420"/>
      <c r="LAT114" s="420"/>
      <c r="LAU114" s="420"/>
      <c r="LAV114" s="420"/>
      <c r="LAW114" s="420"/>
      <c r="LAX114" s="420"/>
      <c r="LAY114" s="420"/>
      <c r="LAZ114" s="420"/>
      <c r="LBA114" s="420"/>
      <c r="LBB114" s="420"/>
      <c r="LBC114" s="420"/>
      <c r="LBD114" s="420"/>
      <c r="LBE114" s="420"/>
      <c r="LBF114" s="420"/>
      <c r="LBG114" s="420"/>
      <c r="LBH114" s="420"/>
      <c r="LBI114" s="420"/>
      <c r="LBJ114" s="420"/>
      <c r="LBK114" s="420"/>
      <c r="LBL114" s="420"/>
      <c r="LBM114" s="420"/>
      <c r="LBN114" s="420"/>
      <c r="LBO114" s="420"/>
      <c r="LBP114" s="420"/>
      <c r="LBQ114" s="420"/>
      <c r="LBR114" s="420"/>
      <c r="LBS114" s="420"/>
      <c r="LBT114" s="420"/>
      <c r="LBU114" s="420"/>
      <c r="LBV114" s="420"/>
      <c r="LBW114" s="420"/>
      <c r="LBX114" s="420"/>
      <c r="LBY114" s="420"/>
      <c r="LBZ114" s="420"/>
      <c r="LCA114" s="420"/>
      <c r="LCB114" s="420"/>
      <c r="LCC114" s="420"/>
      <c r="LCD114" s="420"/>
      <c r="LCE114" s="420"/>
      <c r="LCF114" s="420"/>
      <c r="LCG114" s="420"/>
      <c r="LCH114" s="420"/>
      <c r="LCI114" s="420"/>
      <c r="LCJ114" s="420"/>
      <c r="LCK114" s="420"/>
      <c r="LCL114" s="420"/>
      <c r="LCM114" s="420"/>
      <c r="LCN114" s="420"/>
      <c r="LCO114" s="420"/>
      <c r="LCP114" s="420"/>
      <c r="LCQ114" s="420"/>
      <c r="LCR114" s="420"/>
      <c r="LCS114" s="420"/>
      <c r="LCT114" s="420"/>
      <c r="LCU114" s="420"/>
      <c r="LCV114" s="420"/>
      <c r="LCW114" s="420"/>
      <c r="LCX114" s="420"/>
      <c r="LCY114" s="420"/>
      <c r="LCZ114" s="420"/>
      <c r="LDA114" s="420"/>
      <c r="LDB114" s="420"/>
      <c r="LDC114" s="420"/>
      <c r="LDD114" s="420"/>
      <c r="LDE114" s="420"/>
      <c r="LDF114" s="420"/>
      <c r="LDG114" s="420"/>
      <c r="LDH114" s="420"/>
      <c r="LDI114" s="420"/>
      <c r="LDJ114" s="420"/>
      <c r="LDK114" s="420"/>
      <c r="LDL114" s="420"/>
      <c r="LDM114" s="420"/>
      <c r="LDN114" s="420"/>
      <c r="LDO114" s="420"/>
      <c r="LDP114" s="420"/>
      <c r="LDQ114" s="420"/>
      <c r="LDR114" s="420"/>
      <c r="LDS114" s="420"/>
      <c r="LDT114" s="420"/>
      <c r="LDU114" s="420"/>
      <c r="LDV114" s="420"/>
      <c r="LDW114" s="420"/>
      <c r="LDX114" s="420"/>
      <c r="LDY114" s="420"/>
      <c r="LDZ114" s="420"/>
      <c r="LEA114" s="420"/>
      <c r="LEB114" s="420"/>
      <c r="LEC114" s="420"/>
      <c r="LED114" s="420"/>
      <c r="LEE114" s="420"/>
      <c r="LEF114" s="420"/>
      <c r="LEG114" s="420"/>
      <c r="LEH114" s="420"/>
      <c r="LEI114" s="420"/>
      <c r="LEJ114" s="420"/>
      <c r="LEK114" s="420"/>
      <c r="LEL114" s="420"/>
      <c r="LEM114" s="420"/>
      <c r="LEN114" s="420"/>
      <c r="LEO114" s="420"/>
      <c r="LEP114" s="420"/>
      <c r="LEQ114" s="420"/>
      <c r="LER114" s="420"/>
      <c r="LES114" s="420"/>
      <c r="LET114" s="420"/>
      <c r="LEU114" s="420"/>
      <c r="LEV114" s="420"/>
      <c r="LEW114" s="420"/>
      <c r="LEX114" s="420"/>
      <c r="LEY114" s="420"/>
      <c r="LEZ114" s="420"/>
      <c r="LFA114" s="420"/>
      <c r="LFB114" s="420"/>
      <c r="LFC114" s="420"/>
      <c r="LFD114" s="420"/>
      <c r="LFE114" s="420"/>
      <c r="LFF114" s="420"/>
      <c r="LFG114" s="420"/>
      <c r="LFH114" s="420"/>
      <c r="LFI114" s="420"/>
      <c r="LFJ114" s="420"/>
      <c r="LFK114" s="420"/>
      <c r="LFL114" s="420"/>
      <c r="LFM114" s="420"/>
      <c r="LFN114" s="420"/>
      <c r="LFO114" s="420"/>
      <c r="LFP114" s="420"/>
      <c r="LFQ114" s="420"/>
      <c r="LFR114" s="420"/>
      <c r="LFS114" s="420"/>
      <c r="LFT114" s="420"/>
      <c r="LFU114" s="420"/>
      <c r="LFV114" s="420"/>
      <c r="LFW114" s="420"/>
      <c r="LFX114" s="420"/>
      <c r="LFY114" s="420"/>
      <c r="LFZ114" s="420"/>
      <c r="LGA114" s="420"/>
      <c r="LGB114" s="420"/>
      <c r="LGC114" s="420"/>
      <c r="LGD114" s="420"/>
      <c r="LGE114" s="420"/>
      <c r="LGF114" s="420"/>
      <c r="LGG114" s="420"/>
      <c r="LGH114" s="420"/>
      <c r="LGI114" s="420"/>
      <c r="LGJ114" s="420"/>
      <c r="LGK114" s="420"/>
      <c r="LGL114" s="420"/>
      <c r="LGM114" s="420"/>
      <c r="LGN114" s="420"/>
      <c r="LGO114" s="420"/>
      <c r="LGP114" s="420"/>
      <c r="LGQ114" s="420"/>
      <c r="LGR114" s="420"/>
      <c r="LGS114" s="420"/>
      <c r="LGT114" s="420"/>
      <c r="LGU114" s="420"/>
      <c r="LGV114" s="420"/>
      <c r="LGW114" s="420"/>
      <c r="LGX114" s="420"/>
      <c r="LGY114" s="420"/>
      <c r="LGZ114" s="420"/>
      <c r="LHA114" s="420"/>
      <c r="LHB114" s="420"/>
      <c r="LHC114" s="420"/>
      <c r="LHD114" s="420"/>
      <c r="LHE114" s="420"/>
      <c r="LHF114" s="420"/>
      <c r="LHG114" s="420"/>
      <c r="LHH114" s="420"/>
      <c r="LHI114" s="420"/>
      <c r="LHJ114" s="420"/>
      <c r="LHK114" s="420"/>
      <c r="LHL114" s="420"/>
      <c r="LHM114" s="420"/>
      <c r="LHN114" s="420"/>
      <c r="LHO114" s="420"/>
      <c r="LHP114" s="420"/>
      <c r="LHQ114" s="420"/>
      <c r="LHR114" s="420"/>
      <c r="LHS114" s="420"/>
      <c r="LHT114" s="420"/>
      <c r="LHU114" s="420"/>
      <c r="LHV114" s="420"/>
      <c r="LHW114" s="420"/>
      <c r="LHX114" s="420"/>
      <c r="LHY114" s="420"/>
      <c r="LHZ114" s="420"/>
      <c r="LIA114" s="420"/>
      <c r="LIB114" s="420"/>
      <c r="LIC114" s="420"/>
      <c r="LID114" s="420"/>
      <c r="LIE114" s="420"/>
      <c r="LIF114" s="420"/>
      <c r="LIG114" s="420"/>
      <c r="LIH114" s="420"/>
      <c r="LII114" s="420"/>
      <c r="LIJ114" s="420"/>
      <c r="LIK114" s="420"/>
      <c r="LIL114" s="420"/>
      <c r="LIM114" s="420"/>
      <c r="LIN114" s="420"/>
      <c r="LIO114" s="420"/>
      <c r="LIP114" s="420"/>
      <c r="LIQ114" s="420"/>
      <c r="LIR114" s="420"/>
      <c r="LIS114" s="420"/>
      <c r="LIT114" s="420"/>
      <c r="LIU114" s="420"/>
      <c r="LIV114" s="420"/>
      <c r="LIW114" s="420"/>
      <c r="LIX114" s="420"/>
      <c r="LIY114" s="420"/>
      <c r="LIZ114" s="420"/>
      <c r="LJA114" s="420"/>
      <c r="LJB114" s="420"/>
      <c r="LJC114" s="420"/>
      <c r="LJD114" s="420"/>
      <c r="LJE114" s="420"/>
      <c r="LJF114" s="420"/>
      <c r="LJG114" s="420"/>
      <c r="LJH114" s="420"/>
      <c r="LJI114" s="420"/>
      <c r="LJJ114" s="420"/>
      <c r="LJK114" s="420"/>
      <c r="LJL114" s="420"/>
      <c r="LJM114" s="420"/>
      <c r="LJN114" s="420"/>
      <c r="LJO114" s="420"/>
      <c r="LJP114" s="420"/>
      <c r="LJQ114" s="420"/>
      <c r="LJR114" s="420"/>
      <c r="LJS114" s="420"/>
      <c r="LJT114" s="420"/>
      <c r="LJU114" s="420"/>
      <c r="LJV114" s="420"/>
      <c r="LJW114" s="420"/>
      <c r="LJX114" s="420"/>
      <c r="LJY114" s="420"/>
      <c r="LJZ114" s="420"/>
      <c r="LKA114" s="420"/>
      <c r="LKB114" s="420"/>
      <c r="LKC114" s="420"/>
      <c r="LKD114" s="420"/>
      <c r="LKE114" s="420"/>
      <c r="LKF114" s="420"/>
      <c r="LKG114" s="420"/>
      <c r="LKH114" s="420"/>
      <c r="LKI114" s="420"/>
      <c r="LKJ114" s="420"/>
      <c r="LKK114" s="420"/>
      <c r="LKL114" s="420"/>
      <c r="LKM114" s="420"/>
      <c r="LKN114" s="420"/>
      <c r="LKO114" s="420"/>
      <c r="LKP114" s="420"/>
      <c r="LKQ114" s="420"/>
      <c r="LKR114" s="420"/>
      <c r="LKS114" s="420"/>
      <c r="LKT114" s="420"/>
      <c r="LKU114" s="420"/>
      <c r="LKV114" s="420"/>
      <c r="LKW114" s="420"/>
      <c r="LKX114" s="420"/>
      <c r="LKY114" s="420"/>
      <c r="LKZ114" s="420"/>
      <c r="LLA114" s="420"/>
      <c r="LLB114" s="420"/>
      <c r="LLC114" s="420"/>
      <c r="LLD114" s="420"/>
      <c r="LLE114" s="420"/>
      <c r="LLF114" s="420"/>
      <c r="LLG114" s="420"/>
      <c r="LLH114" s="420"/>
      <c r="LLI114" s="420"/>
      <c r="LLJ114" s="420"/>
      <c r="LLK114" s="420"/>
      <c r="LLL114" s="420"/>
      <c r="LLM114" s="420"/>
      <c r="LLN114" s="420"/>
      <c r="LLO114" s="420"/>
      <c r="LLP114" s="420"/>
      <c r="LLQ114" s="420"/>
      <c r="LLR114" s="420"/>
      <c r="LLS114" s="420"/>
      <c r="LLT114" s="420"/>
      <c r="LLU114" s="420"/>
      <c r="LLV114" s="420"/>
      <c r="LLW114" s="420"/>
      <c r="LLX114" s="420"/>
      <c r="LLY114" s="420"/>
      <c r="LLZ114" s="420"/>
      <c r="LMA114" s="420"/>
      <c r="LMB114" s="420"/>
      <c r="LMC114" s="420"/>
      <c r="LMD114" s="420"/>
      <c r="LME114" s="420"/>
      <c r="LMF114" s="420"/>
      <c r="LMG114" s="420"/>
      <c r="LMH114" s="420"/>
      <c r="LMI114" s="420"/>
      <c r="LMJ114" s="420"/>
      <c r="LMK114" s="420"/>
      <c r="LML114" s="420"/>
      <c r="LMM114" s="420"/>
      <c r="LMN114" s="420"/>
      <c r="LMO114" s="420"/>
      <c r="LMP114" s="420"/>
      <c r="LMQ114" s="420"/>
      <c r="LMR114" s="420"/>
      <c r="LMS114" s="420"/>
      <c r="LMT114" s="420"/>
      <c r="LMU114" s="420"/>
      <c r="LMV114" s="420"/>
      <c r="LMW114" s="420"/>
      <c r="LMX114" s="420"/>
      <c r="LMY114" s="420"/>
      <c r="LMZ114" s="420"/>
      <c r="LNA114" s="420"/>
      <c r="LNB114" s="420"/>
      <c r="LNC114" s="420"/>
      <c r="LND114" s="420"/>
      <c r="LNE114" s="420"/>
      <c r="LNF114" s="420"/>
      <c r="LNG114" s="420"/>
      <c r="LNH114" s="420"/>
      <c r="LNI114" s="420"/>
      <c r="LNJ114" s="420"/>
      <c r="LNK114" s="420"/>
      <c r="LNL114" s="420"/>
      <c r="LNM114" s="420"/>
      <c r="LNN114" s="420"/>
      <c r="LNO114" s="420"/>
      <c r="LNP114" s="420"/>
      <c r="LNQ114" s="420"/>
      <c r="LNR114" s="420"/>
      <c r="LNS114" s="420"/>
      <c r="LNT114" s="420"/>
      <c r="LNU114" s="420"/>
      <c r="LNV114" s="420"/>
      <c r="LNW114" s="420"/>
      <c r="LNX114" s="420"/>
      <c r="LNY114" s="420"/>
      <c r="LNZ114" s="420"/>
      <c r="LOA114" s="420"/>
      <c r="LOB114" s="420"/>
      <c r="LOC114" s="420"/>
      <c r="LOD114" s="420"/>
      <c r="LOE114" s="420"/>
      <c r="LOF114" s="420"/>
      <c r="LOG114" s="420"/>
      <c r="LOH114" s="420"/>
      <c r="LOI114" s="420"/>
      <c r="LOJ114" s="420"/>
      <c r="LOK114" s="420"/>
      <c r="LOL114" s="420"/>
      <c r="LOM114" s="420"/>
      <c r="LON114" s="420"/>
      <c r="LOO114" s="420"/>
      <c r="LOP114" s="420"/>
      <c r="LOQ114" s="420"/>
      <c r="LOR114" s="420"/>
      <c r="LOS114" s="420"/>
      <c r="LOT114" s="420"/>
      <c r="LOU114" s="420"/>
      <c r="LOV114" s="420"/>
      <c r="LOW114" s="420"/>
      <c r="LOX114" s="420"/>
      <c r="LOY114" s="420"/>
      <c r="LOZ114" s="420"/>
      <c r="LPA114" s="420"/>
      <c r="LPB114" s="420"/>
      <c r="LPC114" s="420"/>
      <c r="LPD114" s="420"/>
      <c r="LPE114" s="420"/>
      <c r="LPF114" s="420"/>
      <c r="LPG114" s="420"/>
      <c r="LPH114" s="420"/>
      <c r="LPI114" s="420"/>
      <c r="LPJ114" s="420"/>
      <c r="LPK114" s="420"/>
      <c r="LPL114" s="420"/>
      <c r="LPM114" s="420"/>
      <c r="LPN114" s="420"/>
      <c r="LPO114" s="420"/>
      <c r="LPP114" s="420"/>
      <c r="LPQ114" s="420"/>
      <c r="LPR114" s="420"/>
      <c r="LPS114" s="420"/>
      <c r="LPT114" s="420"/>
      <c r="LPU114" s="420"/>
      <c r="LPV114" s="420"/>
      <c r="LPW114" s="420"/>
      <c r="LPX114" s="420"/>
      <c r="LPY114" s="420"/>
      <c r="LPZ114" s="420"/>
      <c r="LQA114" s="420"/>
      <c r="LQB114" s="420"/>
      <c r="LQC114" s="420"/>
      <c r="LQD114" s="420"/>
      <c r="LQE114" s="420"/>
      <c r="LQF114" s="420"/>
      <c r="LQG114" s="420"/>
      <c r="LQH114" s="420"/>
      <c r="LQI114" s="420"/>
      <c r="LQJ114" s="420"/>
      <c r="LQK114" s="420"/>
      <c r="LQL114" s="420"/>
      <c r="LQM114" s="420"/>
      <c r="LQN114" s="420"/>
      <c r="LQO114" s="420"/>
      <c r="LQP114" s="420"/>
      <c r="LQQ114" s="420"/>
      <c r="LQR114" s="420"/>
      <c r="LQS114" s="420"/>
      <c r="LQT114" s="420"/>
      <c r="LQU114" s="420"/>
      <c r="LQV114" s="420"/>
      <c r="LQW114" s="420"/>
      <c r="LQX114" s="420"/>
      <c r="LQY114" s="420"/>
      <c r="LQZ114" s="420"/>
      <c r="LRA114" s="420"/>
      <c r="LRB114" s="420"/>
      <c r="LRC114" s="420"/>
      <c r="LRD114" s="420"/>
      <c r="LRE114" s="420"/>
      <c r="LRF114" s="420"/>
      <c r="LRG114" s="420"/>
      <c r="LRH114" s="420"/>
      <c r="LRI114" s="420"/>
      <c r="LRJ114" s="420"/>
      <c r="LRK114" s="420"/>
      <c r="LRL114" s="420"/>
      <c r="LRM114" s="420"/>
      <c r="LRN114" s="420"/>
      <c r="LRO114" s="420"/>
      <c r="LRP114" s="420"/>
      <c r="LRQ114" s="420"/>
      <c r="LRR114" s="420"/>
      <c r="LRS114" s="420"/>
      <c r="LRT114" s="420"/>
      <c r="LRU114" s="420"/>
      <c r="LRV114" s="420"/>
      <c r="LRW114" s="420"/>
      <c r="LRX114" s="420"/>
      <c r="LRY114" s="420"/>
      <c r="LRZ114" s="420"/>
      <c r="LSA114" s="420"/>
      <c r="LSB114" s="420"/>
      <c r="LSC114" s="420"/>
      <c r="LSD114" s="420"/>
      <c r="LSE114" s="420"/>
      <c r="LSF114" s="420"/>
      <c r="LSG114" s="420"/>
      <c r="LSH114" s="420"/>
      <c r="LSI114" s="420"/>
      <c r="LSJ114" s="420"/>
      <c r="LSK114" s="420"/>
      <c r="LSL114" s="420"/>
      <c r="LSM114" s="420"/>
      <c r="LSN114" s="420"/>
      <c r="LSO114" s="420"/>
      <c r="LSP114" s="420"/>
      <c r="LSQ114" s="420"/>
      <c r="LSR114" s="420"/>
      <c r="LSS114" s="420"/>
      <c r="LST114" s="420"/>
      <c r="LSU114" s="420"/>
      <c r="LSV114" s="420"/>
      <c r="LSW114" s="420"/>
      <c r="LSX114" s="420"/>
      <c r="LSY114" s="420"/>
      <c r="LSZ114" s="420"/>
      <c r="LTA114" s="420"/>
      <c r="LTB114" s="420"/>
      <c r="LTC114" s="420"/>
      <c r="LTD114" s="420"/>
      <c r="LTE114" s="420"/>
      <c r="LTF114" s="420"/>
      <c r="LTG114" s="420"/>
      <c r="LTH114" s="420"/>
      <c r="LTI114" s="420"/>
      <c r="LTJ114" s="420"/>
      <c r="LTK114" s="420"/>
      <c r="LTL114" s="420"/>
      <c r="LTM114" s="420"/>
      <c r="LTN114" s="420"/>
      <c r="LTO114" s="420"/>
      <c r="LTP114" s="420"/>
      <c r="LTQ114" s="420"/>
      <c r="LTR114" s="420"/>
      <c r="LTS114" s="420"/>
      <c r="LTT114" s="420"/>
      <c r="LTU114" s="420"/>
      <c r="LTV114" s="420"/>
      <c r="LTW114" s="420"/>
      <c r="LTX114" s="420"/>
      <c r="LTY114" s="420"/>
      <c r="LTZ114" s="420"/>
      <c r="LUA114" s="420"/>
      <c r="LUB114" s="420"/>
      <c r="LUC114" s="420"/>
      <c r="LUD114" s="420"/>
      <c r="LUE114" s="420"/>
      <c r="LUF114" s="420"/>
      <c r="LUG114" s="420"/>
      <c r="LUH114" s="420"/>
      <c r="LUI114" s="420"/>
      <c r="LUJ114" s="420"/>
      <c r="LUK114" s="420"/>
      <c r="LUL114" s="420"/>
      <c r="LUM114" s="420"/>
      <c r="LUN114" s="420"/>
      <c r="LUO114" s="420"/>
      <c r="LUP114" s="420"/>
      <c r="LUQ114" s="420"/>
      <c r="LUR114" s="420"/>
      <c r="LUS114" s="420"/>
      <c r="LUT114" s="420"/>
      <c r="LUU114" s="420"/>
      <c r="LUV114" s="420"/>
      <c r="LUW114" s="420"/>
      <c r="LUX114" s="420"/>
      <c r="LUY114" s="420"/>
      <c r="LUZ114" s="420"/>
      <c r="LVA114" s="420"/>
      <c r="LVB114" s="420"/>
      <c r="LVC114" s="420"/>
      <c r="LVD114" s="420"/>
      <c r="LVE114" s="420"/>
      <c r="LVF114" s="420"/>
      <c r="LVG114" s="420"/>
      <c r="LVH114" s="420"/>
      <c r="LVI114" s="420"/>
      <c r="LVJ114" s="420"/>
      <c r="LVK114" s="420"/>
      <c r="LVL114" s="420"/>
      <c r="LVM114" s="420"/>
      <c r="LVN114" s="420"/>
      <c r="LVO114" s="420"/>
      <c r="LVP114" s="420"/>
      <c r="LVQ114" s="420"/>
      <c r="LVR114" s="420"/>
      <c r="LVS114" s="420"/>
      <c r="LVT114" s="420"/>
      <c r="LVU114" s="420"/>
      <c r="LVV114" s="420"/>
      <c r="LVW114" s="420"/>
      <c r="LVX114" s="420"/>
      <c r="LVY114" s="420"/>
      <c r="LVZ114" s="420"/>
      <c r="LWA114" s="420"/>
      <c r="LWB114" s="420"/>
      <c r="LWC114" s="420"/>
      <c r="LWD114" s="420"/>
      <c r="LWE114" s="420"/>
      <c r="LWF114" s="420"/>
      <c r="LWG114" s="420"/>
      <c r="LWH114" s="420"/>
      <c r="LWI114" s="420"/>
      <c r="LWJ114" s="420"/>
      <c r="LWK114" s="420"/>
      <c r="LWL114" s="420"/>
      <c r="LWM114" s="420"/>
      <c r="LWN114" s="420"/>
      <c r="LWO114" s="420"/>
      <c r="LWP114" s="420"/>
      <c r="LWQ114" s="420"/>
      <c r="LWR114" s="420"/>
      <c r="LWS114" s="420"/>
      <c r="LWT114" s="420"/>
      <c r="LWU114" s="420"/>
      <c r="LWV114" s="420"/>
      <c r="LWW114" s="420"/>
      <c r="LWX114" s="420"/>
      <c r="LWY114" s="420"/>
      <c r="LWZ114" s="420"/>
      <c r="LXA114" s="420"/>
      <c r="LXB114" s="420"/>
      <c r="LXC114" s="420"/>
      <c r="LXD114" s="420"/>
      <c r="LXE114" s="420"/>
      <c r="LXF114" s="420"/>
      <c r="LXG114" s="420"/>
      <c r="LXH114" s="420"/>
      <c r="LXI114" s="420"/>
      <c r="LXJ114" s="420"/>
      <c r="LXK114" s="420"/>
      <c r="LXL114" s="420"/>
      <c r="LXM114" s="420"/>
      <c r="LXN114" s="420"/>
      <c r="LXO114" s="420"/>
      <c r="LXP114" s="420"/>
      <c r="LXQ114" s="420"/>
      <c r="LXR114" s="420"/>
      <c r="LXS114" s="420"/>
      <c r="LXT114" s="420"/>
      <c r="LXU114" s="420"/>
      <c r="LXV114" s="420"/>
      <c r="LXW114" s="420"/>
      <c r="LXX114" s="420"/>
      <c r="LXY114" s="420"/>
      <c r="LXZ114" s="420"/>
      <c r="LYA114" s="420"/>
      <c r="LYB114" s="420"/>
      <c r="LYC114" s="420"/>
      <c r="LYD114" s="420"/>
      <c r="LYE114" s="420"/>
      <c r="LYF114" s="420"/>
      <c r="LYG114" s="420"/>
      <c r="LYH114" s="420"/>
      <c r="LYI114" s="420"/>
      <c r="LYJ114" s="420"/>
      <c r="LYK114" s="420"/>
      <c r="LYL114" s="420"/>
      <c r="LYM114" s="420"/>
      <c r="LYN114" s="420"/>
      <c r="LYO114" s="420"/>
      <c r="LYP114" s="420"/>
      <c r="LYQ114" s="420"/>
      <c r="LYR114" s="420"/>
      <c r="LYS114" s="420"/>
      <c r="LYT114" s="420"/>
      <c r="LYU114" s="420"/>
      <c r="LYV114" s="420"/>
      <c r="LYW114" s="420"/>
      <c r="LYX114" s="420"/>
      <c r="LYY114" s="420"/>
      <c r="LYZ114" s="420"/>
      <c r="LZA114" s="420"/>
      <c r="LZB114" s="420"/>
      <c r="LZC114" s="420"/>
      <c r="LZD114" s="420"/>
      <c r="LZE114" s="420"/>
      <c r="LZF114" s="420"/>
      <c r="LZG114" s="420"/>
      <c r="LZH114" s="420"/>
      <c r="LZI114" s="420"/>
      <c r="LZJ114" s="420"/>
      <c r="LZK114" s="420"/>
      <c r="LZL114" s="420"/>
      <c r="LZM114" s="420"/>
      <c r="LZN114" s="420"/>
      <c r="LZO114" s="420"/>
      <c r="LZP114" s="420"/>
      <c r="LZQ114" s="420"/>
      <c r="LZR114" s="420"/>
      <c r="LZS114" s="420"/>
      <c r="LZT114" s="420"/>
      <c r="LZU114" s="420"/>
      <c r="LZV114" s="420"/>
      <c r="LZW114" s="420"/>
      <c r="LZX114" s="420"/>
      <c r="LZY114" s="420"/>
      <c r="LZZ114" s="420"/>
      <c r="MAA114" s="420"/>
      <c r="MAB114" s="420"/>
      <c r="MAC114" s="420"/>
      <c r="MAD114" s="420"/>
      <c r="MAE114" s="420"/>
      <c r="MAF114" s="420"/>
      <c r="MAG114" s="420"/>
      <c r="MAH114" s="420"/>
      <c r="MAI114" s="420"/>
      <c r="MAJ114" s="420"/>
      <c r="MAK114" s="420"/>
      <c r="MAL114" s="420"/>
      <c r="MAM114" s="420"/>
      <c r="MAN114" s="420"/>
      <c r="MAO114" s="420"/>
      <c r="MAP114" s="420"/>
      <c r="MAQ114" s="420"/>
      <c r="MAR114" s="420"/>
      <c r="MAS114" s="420"/>
      <c r="MAT114" s="420"/>
      <c r="MAU114" s="420"/>
      <c r="MAV114" s="420"/>
      <c r="MAW114" s="420"/>
      <c r="MAX114" s="420"/>
      <c r="MAY114" s="420"/>
      <c r="MAZ114" s="420"/>
      <c r="MBA114" s="420"/>
      <c r="MBB114" s="420"/>
      <c r="MBC114" s="420"/>
      <c r="MBD114" s="420"/>
      <c r="MBE114" s="420"/>
      <c r="MBF114" s="420"/>
      <c r="MBG114" s="420"/>
      <c r="MBH114" s="420"/>
      <c r="MBI114" s="420"/>
      <c r="MBJ114" s="420"/>
      <c r="MBK114" s="420"/>
      <c r="MBL114" s="420"/>
      <c r="MBM114" s="420"/>
      <c r="MBN114" s="420"/>
      <c r="MBO114" s="420"/>
      <c r="MBP114" s="420"/>
      <c r="MBQ114" s="420"/>
      <c r="MBR114" s="420"/>
      <c r="MBS114" s="420"/>
      <c r="MBT114" s="420"/>
      <c r="MBU114" s="420"/>
      <c r="MBV114" s="420"/>
      <c r="MBW114" s="420"/>
      <c r="MBX114" s="420"/>
      <c r="MBY114" s="420"/>
      <c r="MBZ114" s="420"/>
      <c r="MCA114" s="420"/>
      <c r="MCB114" s="420"/>
      <c r="MCC114" s="420"/>
      <c r="MCD114" s="420"/>
      <c r="MCE114" s="420"/>
      <c r="MCF114" s="420"/>
      <c r="MCG114" s="420"/>
      <c r="MCH114" s="420"/>
      <c r="MCI114" s="420"/>
      <c r="MCJ114" s="420"/>
      <c r="MCK114" s="420"/>
      <c r="MCL114" s="420"/>
      <c r="MCM114" s="420"/>
      <c r="MCN114" s="420"/>
      <c r="MCO114" s="420"/>
      <c r="MCP114" s="420"/>
      <c r="MCQ114" s="420"/>
      <c r="MCR114" s="420"/>
      <c r="MCS114" s="420"/>
      <c r="MCT114" s="420"/>
      <c r="MCU114" s="420"/>
      <c r="MCV114" s="420"/>
      <c r="MCW114" s="420"/>
      <c r="MCX114" s="420"/>
      <c r="MCY114" s="420"/>
      <c r="MCZ114" s="420"/>
      <c r="MDA114" s="420"/>
      <c r="MDB114" s="420"/>
      <c r="MDC114" s="420"/>
      <c r="MDD114" s="420"/>
      <c r="MDE114" s="420"/>
      <c r="MDF114" s="420"/>
      <c r="MDG114" s="420"/>
      <c r="MDH114" s="420"/>
      <c r="MDI114" s="420"/>
      <c r="MDJ114" s="420"/>
      <c r="MDK114" s="420"/>
      <c r="MDL114" s="420"/>
      <c r="MDM114" s="420"/>
      <c r="MDN114" s="420"/>
      <c r="MDO114" s="420"/>
      <c r="MDP114" s="420"/>
      <c r="MDQ114" s="420"/>
      <c r="MDR114" s="420"/>
      <c r="MDS114" s="420"/>
      <c r="MDT114" s="420"/>
      <c r="MDU114" s="420"/>
      <c r="MDV114" s="420"/>
      <c r="MDW114" s="420"/>
      <c r="MDX114" s="420"/>
      <c r="MDY114" s="420"/>
      <c r="MDZ114" s="420"/>
      <c r="MEA114" s="420"/>
      <c r="MEB114" s="420"/>
      <c r="MEC114" s="420"/>
      <c r="MED114" s="420"/>
      <c r="MEE114" s="420"/>
      <c r="MEF114" s="420"/>
      <c r="MEG114" s="420"/>
      <c r="MEH114" s="420"/>
      <c r="MEI114" s="420"/>
      <c r="MEJ114" s="420"/>
      <c r="MEK114" s="420"/>
      <c r="MEL114" s="420"/>
      <c r="MEM114" s="420"/>
      <c r="MEN114" s="420"/>
      <c r="MEO114" s="420"/>
      <c r="MEP114" s="420"/>
      <c r="MEQ114" s="420"/>
      <c r="MER114" s="420"/>
      <c r="MES114" s="420"/>
      <c r="MET114" s="420"/>
      <c r="MEU114" s="420"/>
      <c r="MEV114" s="420"/>
      <c r="MEW114" s="420"/>
      <c r="MEX114" s="420"/>
      <c r="MEY114" s="420"/>
      <c r="MEZ114" s="420"/>
      <c r="MFA114" s="420"/>
      <c r="MFB114" s="420"/>
      <c r="MFC114" s="420"/>
      <c r="MFD114" s="420"/>
      <c r="MFE114" s="420"/>
      <c r="MFF114" s="420"/>
      <c r="MFG114" s="420"/>
      <c r="MFH114" s="420"/>
      <c r="MFI114" s="420"/>
      <c r="MFJ114" s="420"/>
      <c r="MFK114" s="420"/>
      <c r="MFL114" s="420"/>
      <c r="MFM114" s="420"/>
      <c r="MFN114" s="420"/>
      <c r="MFO114" s="420"/>
      <c r="MFP114" s="420"/>
      <c r="MFQ114" s="420"/>
      <c r="MFR114" s="420"/>
      <c r="MFS114" s="420"/>
      <c r="MFT114" s="420"/>
      <c r="MFU114" s="420"/>
      <c r="MFV114" s="420"/>
      <c r="MFW114" s="420"/>
      <c r="MFX114" s="420"/>
      <c r="MFY114" s="420"/>
      <c r="MFZ114" s="420"/>
      <c r="MGA114" s="420"/>
      <c r="MGB114" s="420"/>
      <c r="MGC114" s="420"/>
      <c r="MGD114" s="420"/>
      <c r="MGE114" s="420"/>
      <c r="MGF114" s="420"/>
      <c r="MGG114" s="420"/>
      <c r="MGH114" s="420"/>
      <c r="MGI114" s="420"/>
      <c r="MGJ114" s="420"/>
      <c r="MGK114" s="420"/>
      <c r="MGL114" s="420"/>
      <c r="MGM114" s="420"/>
      <c r="MGN114" s="420"/>
      <c r="MGO114" s="420"/>
      <c r="MGP114" s="420"/>
      <c r="MGQ114" s="420"/>
      <c r="MGR114" s="420"/>
      <c r="MGS114" s="420"/>
      <c r="MGT114" s="420"/>
      <c r="MGU114" s="420"/>
      <c r="MGV114" s="420"/>
      <c r="MGW114" s="420"/>
      <c r="MGX114" s="420"/>
      <c r="MGY114" s="420"/>
      <c r="MGZ114" s="420"/>
      <c r="MHA114" s="420"/>
      <c r="MHB114" s="420"/>
      <c r="MHC114" s="420"/>
      <c r="MHD114" s="420"/>
      <c r="MHE114" s="420"/>
      <c r="MHF114" s="420"/>
      <c r="MHG114" s="420"/>
      <c r="MHH114" s="420"/>
      <c r="MHI114" s="420"/>
      <c r="MHJ114" s="420"/>
      <c r="MHK114" s="420"/>
      <c r="MHL114" s="420"/>
      <c r="MHM114" s="420"/>
      <c r="MHN114" s="420"/>
      <c r="MHO114" s="420"/>
      <c r="MHP114" s="420"/>
      <c r="MHQ114" s="420"/>
      <c r="MHR114" s="420"/>
      <c r="MHS114" s="420"/>
      <c r="MHT114" s="420"/>
      <c r="MHU114" s="420"/>
      <c r="MHV114" s="420"/>
      <c r="MHW114" s="420"/>
      <c r="MHX114" s="420"/>
      <c r="MHY114" s="420"/>
      <c r="MHZ114" s="420"/>
      <c r="MIA114" s="420"/>
      <c r="MIB114" s="420"/>
      <c r="MIC114" s="420"/>
      <c r="MID114" s="420"/>
      <c r="MIE114" s="420"/>
      <c r="MIF114" s="420"/>
      <c r="MIG114" s="420"/>
      <c r="MIH114" s="420"/>
      <c r="MII114" s="420"/>
      <c r="MIJ114" s="420"/>
      <c r="MIK114" s="420"/>
      <c r="MIL114" s="420"/>
      <c r="MIM114" s="420"/>
      <c r="MIN114" s="420"/>
      <c r="MIO114" s="420"/>
      <c r="MIP114" s="420"/>
      <c r="MIQ114" s="420"/>
      <c r="MIR114" s="420"/>
      <c r="MIS114" s="420"/>
      <c r="MIT114" s="420"/>
      <c r="MIU114" s="420"/>
      <c r="MIV114" s="420"/>
      <c r="MIW114" s="420"/>
      <c r="MIX114" s="420"/>
      <c r="MIY114" s="420"/>
      <c r="MIZ114" s="420"/>
      <c r="MJA114" s="420"/>
      <c r="MJB114" s="420"/>
      <c r="MJC114" s="420"/>
      <c r="MJD114" s="420"/>
      <c r="MJE114" s="420"/>
      <c r="MJF114" s="420"/>
      <c r="MJG114" s="420"/>
      <c r="MJH114" s="420"/>
      <c r="MJI114" s="420"/>
      <c r="MJJ114" s="420"/>
      <c r="MJK114" s="420"/>
      <c r="MJL114" s="420"/>
      <c r="MJM114" s="420"/>
      <c r="MJN114" s="420"/>
      <c r="MJO114" s="420"/>
      <c r="MJP114" s="420"/>
      <c r="MJQ114" s="420"/>
      <c r="MJR114" s="420"/>
      <c r="MJS114" s="420"/>
      <c r="MJT114" s="420"/>
      <c r="MJU114" s="420"/>
      <c r="MJV114" s="420"/>
      <c r="MJW114" s="420"/>
      <c r="MJX114" s="420"/>
      <c r="MJY114" s="420"/>
      <c r="MJZ114" s="420"/>
      <c r="MKA114" s="420"/>
      <c r="MKB114" s="420"/>
      <c r="MKC114" s="420"/>
      <c r="MKD114" s="420"/>
      <c r="MKE114" s="420"/>
      <c r="MKF114" s="420"/>
      <c r="MKG114" s="420"/>
      <c r="MKH114" s="420"/>
      <c r="MKI114" s="420"/>
      <c r="MKJ114" s="420"/>
      <c r="MKK114" s="420"/>
      <c r="MKL114" s="420"/>
      <c r="MKM114" s="420"/>
      <c r="MKN114" s="420"/>
      <c r="MKO114" s="420"/>
      <c r="MKP114" s="420"/>
      <c r="MKQ114" s="420"/>
      <c r="MKR114" s="420"/>
      <c r="MKS114" s="420"/>
      <c r="MKT114" s="420"/>
      <c r="MKU114" s="420"/>
      <c r="MKV114" s="420"/>
      <c r="MKW114" s="420"/>
      <c r="MKX114" s="420"/>
      <c r="MKY114" s="420"/>
      <c r="MKZ114" s="420"/>
      <c r="MLA114" s="420"/>
      <c r="MLB114" s="420"/>
      <c r="MLC114" s="420"/>
      <c r="MLD114" s="420"/>
      <c r="MLE114" s="420"/>
      <c r="MLF114" s="420"/>
      <c r="MLG114" s="420"/>
      <c r="MLH114" s="420"/>
      <c r="MLI114" s="420"/>
      <c r="MLJ114" s="420"/>
      <c r="MLK114" s="420"/>
      <c r="MLL114" s="420"/>
      <c r="MLM114" s="420"/>
      <c r="MLN114" s="420"/>
      <c r="MLO114" s="420"/>
      <c r="MLP114" s="420"/>
      <c r="MLQ114" s="420"/>
      <c r="MLR114" s="420"/>
      <c r="MLS114" s="420"/>
      <c r="MLT114" s="420"/>
      <c r="MLU114" s="420"/>
      <c r="MLV114" s="420"/>
      <c r="MLW114" s="420"/>
      <c r="MLX114" s="420"/>
      <c r="MLY114" s="420"/>
      <c r="MLZ114" s="420"/>
      <c r="MMA114" s="420"/>
      <c r="MMB114" s="420"/>
      <c r="MMC114" s="420"/>
      <c r="MMD114" s="420"/>
      <c r="MME114" s="420"/>
      <c r="MMF114" s="420"/>
      <c r="MMG114" s="420"/>
      <c r="MMH114" s="420"/>
      <c r="MMI114" s="420"/>
      <c r="MMJ114" s="420"/>
      <c r="MMK114" s="420"/>
      <c r="MML114" s="420"/>
      <c r="MMM114" s="420"/>
      <c r="MMN114" s="420"/>
      <c r="MMO114" s="420"/>
      <c r="MMP114" s="420"/>
      <c r="MMQ114" s="420"/>
      <c r="MMR114" s="420"/>
      <c r="MMS114" s="420"/>
      <c r="MMT114" s="420"/>
      <c r="MMU114" s="420"/>
      <c r="MMV114" s="420"/>
      <c r="MMW114" s="420"/>
      <c r="MMX114" s="420"/>
      <c r="MMY114" s="420"/>
      <c r="MMZ114" s="420"/>
      <c r="MNA114" s="420"/>
      <c r="MNB114" s="420"/>
      <c r="MNC114" s="420"/>
      <c r="MND114" s="420"/>
      <c r="MNE114" s="420"/>
      <c r="MNF114" s="420"/>
      <c r="MNG114" s="420"/>
      <c r="MNH114" s="420"/>
      <c r="MNI114" s="420"/>
      <c r="MNJ114" s="420"/>
      <c r="MNK114" s="420"/>
      <c r="MNL114" s="420"/>
      <c r="MNM114" s="420"/>
      <c r="MNN114" s="420"/>
      <c r="MNO114" s="420"/>
      <c r="MNP114" s="420"/>
      <c r="MNQ114" s="420"/>
      <c r="MNR114" s="420"/>
      <c r="MNS114" s="420"/>
      <c r="MNT114" s="420"/>
      <c r="MNU114" s="420"/>
      <c r="MNV114" s="420"/>
      <c r="MNW114" s="420"/>
      <c r="MNX114" s="420"/>
      <c r="MNY114" s="420"/>
      <c r="MNZ114" s="420"/>
      <c r="MOA114" s="420"/>
      <c r="MOB114" s="420"/>
      <c r="MOC114" s="420"/>
      <c r="MOD114" s="420"/>
      <c r="MOE114" s="420"/>
      <c r="MOF114" s="420"/>
      <c r="MOG114" s="420"/>
      <c r="MOH114" s="420"/>
      <c r="MOI114" s="420"/>
      <c r="MOJ114" s="420"/>
      <c r="MOK114" s="420"/>
      <c r="MOL114" s="420"/>
      <c r="MOM114" s="420"/>
      <c r="MON114" s="420"/>
      <c r="MOO114" s="420"/>
      <c r="MOP114" s="420"/>
      <c r="MOQ114" s="420"/>
      <c r="MOR114" s="420"/>
      <c r="MOS114" s="420"/>
      <c r="MOT114" s="420"/>
      <c r="MOU114" s="420"/>
      <c r="MOV114" s="420"/>
      <c r="MOW114" s="420"/>
      <c r="MOX114" s="420"/>
      <c r="MOY114" s="420"/>
      <c r="MOZ114" s="420"/>
      <c r="MPA114" s="420"/>
      <c r="MPB114" s="420"/>
      <c r="MPC114" s="420"/>
      <c r="MPD114" s="420"/>
      <c r="MPE114" s="420"/>
      <c r="MPF114" s="420"/>
      <c r="MPG114" s="420"/>
      <c r="MPH114" s="420"/>
      <c r="MPI114" s="420"/>
      <c r="MPJ114" s="420"/>
      <c r="MPK114" s="420"/>
      <c r="MPL114" s="420"/>
      <c r="MPM114" s="420"/>
      <c r="MPN114" s="420"/>
      <c r="MPO114" s="420"/>
      <c r="MPP114" s="420"/>
      <c r="MPQ114" s="420"/>
      <c r="MPR114" s="420"/>
      <c r="MPS114" s="420"/>
      <c r="MPT114" s="420"/>
      <c r="MPU114" s="420"/>
      <c r="MPV114" s="420"/>
      <c r="MPW114" s="420"/>
      <c r="MPX114" s="420"/>
      <c r="MPY114" s="420"/>
      <c r="MPZ114" s="420"/>
      <c r="MQA114" s="420"/>
      <c r="MQB114" s="420"/>
      <c r="MQC114" s="420"/>
      <c r="MQD114" s="420"/>
      <c r="MQE114" s="420"/>
      <c r="MQF114" s="420"/>
      <c r="MQG114" s="420"/>
      <c r="MQH114" s="420"/>
      <c r="MQI114" s="420"/>
      <c r="MQJ114" s="420"/>
      <c r="MQK114" s="420"/>
      <c r="MQL114" s="420"/>
      <c r="MQM114" s="420"/>
      <c r="MQN114" s="420"/>
      <c r="MQO114" s="420"/>
      <c r="MQP114" s="420"/>
      <c r="MQQ114" s="420"/>
      <c r="MQR114" s="420"/>
      <c r="MQS114" s="420"/>
      <c r="MQT114" s="420"/>
      <c r="MQU114" s="420"/>
      <c r="MQV114" s="420"/>
      <c r="MQW114" s="420"/>
      <c r="MQX114" s="420"/>
      <c r="MQY114" s="420"/>
      <c r="MQZ114" s="420"/>
      <c r="MRA114" s="420"/>
      <c r="MRB114" s="420"/>
      <c r="MRC114" s="420"/>
      <c r="MRD114" s="420"/>
      <c r="MRE114" s="420"/>
      <c r="MRF114" s="420"/>
      <c r="MRG114" s="420"/>
      <c r="MRH114" s="420"/>
      <c r="MRI114" s="420"/>
      <c r="MRJ114" s="420"/>
      <c r="MRK114" s="420"/>
      <c r="MRL114" s="420"/>
      <c r="MRM114" s="420"/>
      <c r="MRN114" s="420"/>
      <c r="MRO114" s="420"/>
      <c r="MRP114" s="420"/>
      <c r="MRQ114" s="420"/>
      <c r="MRR114" s="420"/>
      <c r="MRS114" s="420"/>
      <c r="MRT114" s="420"/>
      <c r="MRU114" s="420"/>
      <c r="MRV114" s="420"/>
      <c r="MRW114" s="420"/>
      <c r="MRX114" s="420"/>
      <c r="MRY114" s="420"/>
      <c r="MRZ114" s="420"/>
      <c r="MSA114" s="420"/>
      <c r="MSB114" s="420"/>
      <c r="MSC114" s="420"/>
      <c r="MSD114" s="420"/>
      <c r="MSE114" s="420"/>
      <c r="MSF114" s="420"/>
      <c r="MSG114" s="420"/>
      <c r="MSH114" s="420"/>
      <c r="MSI114" s="420"/>
      <c r="MSJ114" s="420"/>
      <c r="MSK114" s="420"/>
      <c r="MSL114" s="420"/>
      <c r="MSM114" s="420"/>
      <c r="MSN114" s="420"/>
      <c r="MSO114" s="420"/>
      <c r="MSP114" s="420"/>
      <c r="MSQ114" s="420"/>
      <c r="MSR114" s="420"/>
      <c r="MSS114" s="420"/>
      <c r="MST114" s="420"/>
      <c r="MSU114" s="420"/>
      <c r="MSV114" s="420"/>
      <c r="MSW114" s="420"/>
      <c r="MSX114" s="420"/>
      <c r="MSY114" s="420"/>
      <c r="MSZ114" s="420"/>
      <c r="MTA114" s="420"/>
      <c r="MTB114" s="420"/>
      <c r="MTC114" s="420"/>
      <c r="MTD114" s="420"/>
      <c r="MTE114" s="420"/>
      <c r="MTF114" s="420"/>
      <c r="MTG114" s="420"/>
      <c r="MTH114" s="420"/>
      <c r="MTI114" s="420"/>
      <c r="MTJ114" s="420"/>
      <c r="MTK114" s="420"/>
      <c r="MTL114" s="420"/>
      <c r="MTM114" s="420"/>
      <c r="MTN114" s="420"/>
      <c r="MTO114" s="420"/>
      <c r="MTP114" s="420"/>
      <c r="MTQ114" s="420"/>
      <c r="MTR114" s="420"/>
      <c r="MTS114" s="420"/>
      <c r="MTT114" s="420"/>
      <c r="MTU114" s="420"/>
      <c r="MTV114" s="420"/>
      <c r="MTW114" s="420"/>
      <c r="MTX114" s="420"/>
      <c r="MTY114" s="420"/>
      <c r="MTZ114" s="420"/>
      <c r="MUA114" s="420"/>
      <c r="MUB114" s="420"/>
      <c r="MUC114" s="420"/>
      <c r="MUD114" s="420"/>
      <c r="MUE114" s="420"/>
      <c r="MUF114" s="420"/>
      <c r="MUG114" s="420"/>
      <c r="MUH114" s="420"/>
      <c r="MUI114" s="420"/>
      <c r="MUJ114" s="420"/>
      <c r="MUK114" s="420"/>
      <c r="MUL114" s="420"/>
      <c r="MUM114" s="420"/>
      <c r="MUN114" s="420"/>
      <c r="MUO114" s="420"/>
      <c r="MUP114" s="420"/>
      <c r="MUQ114" s="420"/>
      <c r="MUR114" s="420"/>
      <c r="MUS114" s="420"/>
      <c r="MUT114" s="420"/>
      <c r="MUU114" s="420"/>
      <c r="MUV114" s="420"/>
      <c r="MUW114" s="420"/>
      <c r="MUX114" s="420"/>
      <c r="MUY114" s="420"/>
      <c r="MUZ114" s="420"/>
      <c r="MVA114" s="420"/>
      <c r="MVB114" s="420"/>
      <c r="MVC114" s="420"/>
      <c r="MVD114" s="420"/>
      <c r="MVE114" s="420"/>
      <c r="MVF114" s="420"/>
      <c r="MVG114" s="420"/>
      <c r="MVH114" s="420"/>
      <c r="MVI114" s="420"/>
      <c r="MVJ114" s="420"/>
      <c r="MVK114" s="420"/>
      <c r="MVL114" s="420"/>
      <c r="MVM114" s="420"/>
      <c r="MVN114" s="420"/>
      <c r="MVO114" s="420"/>
      <c r="MVP114" s="420"/>
      <c r="MVQ114" s="420"/>
      <c r="MVR114" s="420"/>
      <c r="MVS114" s="420"/>
      <c r="MVT114" s="420"/>
      <c r="MVU114" s="420"/>
      <c r="MVV114" s="420"/>
      <c r="MVW114" s="420"/>
      <c r="MVX114" s="420"/>
      <c r="MVY114" s="420"/>
      <c r="MVZ114" s="420"/>
      <c r="MWA114" s="420"/>
      <c r="MWB114" s="420"/>
      <c r="MWC114" s="420"/>
      <c r="MWD114" s="420"/>
      <c r="MWE114" s="420"/>
      <c r="MWF114" s="420"/>
      <c r="MWG114" s="420"/>
      <c r="MWH114" s="420"/>
      <c r="MWI114" s="420"/>
      <c r="MWJ114" s="420"/>
      <c r="MWK114" s="420"/>
      <c r="MWL114" s="420"/>
      <c r="MWM114" s="420"/>
      <c r="MWN114" s="420"/>
      <c r="MWO114" s="420"/>
      <c r="MWP114" s="420"/>
      <c r="MWQ114" s="420"/>
      <c r="MWR114" s="420"/>
      <c r="MWS114" s="420"/>
      <c r="MWT114" s="420"/>
      <c r="MWU114" s="420"/>
      <c r="MWV114" s="420"/>
      <c r="MWW114" s="420"/>
      <c r="MWX114" s="420"/>
      <c r="MWY114" s="420"/>
      <c r="MWZ114" s="420"/>
      <c r="MXA114" s="420"/>
      <c r="MXB114" s="420"/>
      <c r="MXC114" s="420"/>
      <c r="MXD114" s="420"/>
      <c r="MXE114" s="420"/>
      <c r="MXF114" s="420"/>
      <c r="MXG114" s="420"/>
      <c r="MXH114" s="420"/>
      <c r="MXI114" s="420"/>
      <c r="MXJ114" s="420"/>
      <c r="MXK114" s="420"/>
      <c r="MXL114" s="420"/>
      <c r="MXM114" s="420"/>
      <c r="MXN114" s="420"/>
      <c r="MXO114" s="420"/>
      <c r="MXP114" s="420"/>
      <c r="MXQ114" s="420"/>
      <c r="MXR114" s="420"/>
      <c r="MXS114" s="420"/>
      <c r="MXT114" s="420"/>
      <c r="MXU114" s="420"/>
      <c r="MXV114" s="420"/>
      <c r="MXW114" s="420"/>
      <c r="MXX114" s="420"/>
      <c r="MXY114" s="420"/>
      <c r="MXZ114" s="420"/>
      <c r="MYA114" s="420"/>
      <c r="MYB114" s="420"/>
      <c r="MYC114" s="420"/>
      <c r="MYD114" s="420"/>
      <c r="MYE114" s="420"/>
      <c r="MYF114" s="420"/>
      <c r="MYG114" s="420"/>
      <c r="MYH114" s="420"/>
      <c r="MYI114" s="420"/>
      <c r="MYJ114" s="420"/>
      <c r="MYK114" s="420"/>
      <c r="MYL114" s="420"/>
      <c r="MYM114" s="420"/>
      <c r="MYN114" s="420"/>
      <c r="MYO114" s="420"/>
      <c r="MYP114" s="420"/>
      <c r="MYQ114" s="420"/>
      <c r="MYR114" s="420"/>
      <c r="MYS114" s="420"/>
      <c r="MYT114" s="420"/>
      <c r="MYU114" s="420"/>
      <c r="MYV114" s="420"/>
      <c r="MYW114" s="420"/>
      <c r="MYX114" s="420"/>
      <c r="MYY114" s="420"/>
      <c r="MYZ114" s="420"/>
      <c r="MZA114" s="420"/>
      <c r="MZB114" s="420"/>
      <c r="MZC114" s="420"/>
      <c r="MZD114" s="420"/>
      <c r="MZE114" s="420"/>
      <c r="MZF114" s="420"/>
      <c r="MZG114" s="420"/>
      <c r="MZH114" s="420"/>
      <c r="MZI114" s="420"/>
      <c r="MZJ114" s="420"/>
      <c r="MZK114" s="420"/>
      <c r="MZL114" s="420"/>
      <c r="MZM114" s="420"/>
      <c r="MZN114" s="420"/>
      <c r="MZO114" s="420"/>
      <c r="MZP114" s="420"/>
      <c r="MZQ114" s="420"/>
      <c r="MZR114" s="420"/>
      <c r="MZS114" s="420"/>
      <c r="MZT114" s="420"/>
      <c r="MZU114" s="420"/>
      <c r="MZV114" s="420"/>
      <c r="MZW114" s="420"/>
      <c r="MZX114" s="420"/>
      <c r="MZY114" s="420"/>
      <c r="MZZ114" s="420"/>
      <c r="NAA114" s="420"/>
      <c r="NAB114" s="420"/>
      <c r="NAC114" s="420"/>
      <c r="NAD114" s="420"/>
      <c r="NAE114" s="420"/>
      <c r="NAF114" s="420"/>
      <c r="NAG114" s="420"/>
      <c r="NAH114" s="420"/>
      <c r="NAI114" s="420"/>
      <c r="NAJ114" s="420"/>
      <c r="NAK114" s="420"/>
      <c r="NAL114" s="420"/>
      <c r="NAM114" s="420"/>
      <c r="NAN114" s="420"/>
      <c r="NAO114" s="420"/>
      <c r="NAP114" s="420"/>
      <c r="NAQ114" s="420"/>
      <c r="NAR114" s="420"/>
      <c r="NAS114" s="420"/>
      <c r="NAT114" s="420"/>
      <c r="NAU114" s="420"/>
      <c r="NAV114" s="420"/>
      <c r="NAW114" s="420"/>
      <c r="NAX114" s="420"/>
      <c r="NAY114" s="420"/>
      <c r="NAZ114" s="420"/>
      <c r="NBA114" s="420"/>
      <c r="NBB114" s="420"/>
      <c r="NBC114" s="420"/>
      <c r="NBD114" s="420"/>
      <c r="NBE114" s="420"/>
      <c r="NBF114" s="420"/>
      <c r="NBG114" s="420"/>
      <c r="NBH114" s="420"/>
      <c r="NBI114" s="420"/>
      <c r="NBJ114" s="420"/>
      <c r="NBK114" s="420"/>
      <c r="NBL114" s="420"/>
      <c r="NBM114" s="420"/>
      <c r="NBN114" s="420"/>
      <c r="NBO114" s="420"/>
      <c r="NBP114" s="420"/>
      <c r="NBQ114" s="420"/>
      <c r="NBR114" s="420"/>
      <c r="NBS114" s="420"/>
      <c r="NBT114" s="420"/>
      <c r="NBU114" s="420"/>
      <c r="NBV114" s="420"/>
      <c r="NBW114" s="420"/>
      <c r="NBX114" s="420"/>
      <c r="NBY114" s="420"/>
      <c r="NBZ114" s="420"/>
      <c r="NCA114" s="420"/>
      <c r="NCB114" s="420"/>
      <c r="NCC114" s="420"/>
      <c r="NCD114" s="420"/>
      <c r="NCE114" s="420"/>
      <c r="NCF114" s="420"/>
      <c r="NCG114" s="420"/>
      <c r="NCH114" s="420"/>
      <c r="NCI114" s="420"/>
      <c r="NCJ114" s="420"/>
      <c r="NCK114" s="420"/>
      <c r="NCL114" s="420"/>
      <c r="NCM114" s="420"/>
      <c r="NCN114" s="420"/>
      <c r="NCO114" s="420"/>
      <c r="NCP114" s="420"/>
      <c r="NCQ114" s="420"/>
      <c r="NCR114" s="420"/>
      <c r="NCS114" s="420"/>
      <c r="NCT114" s="420"/>
      <c r="NCU114" s="420"/>
      <c r="NCV114" s="420"/>
      <c r="NCW114" s="420"/>
      <c r="NCX114" s="420"/>
      <c r="NCY114" s="420"/>
      <c r="NCZ114" s="420"/>
      <c r="NDA114" s="420"/>
      <c r="NDB114" s="420"/>
      <c r="NDC114" s="420"/>
      <c r="NDD114" s="420"/>
      <c r="NDE114" s="420"/>
      <c r="NDF114" s="420"/>
      <c r="NDG114" s="420"/>
      <c r="NDH114" s="420"/>
      <c r="NDI114" s="420"/>
      <c r="NDJ114" s="420"/>
      <c r="NDK114" s="420"/>
      <c r="NDL114" s="420"/>
      <c r="NDM114" s="420"/>
      <c r="NDN114" s="420"/>
      <c r="NDO114" s="420"/>
      <c r="NDP114" s="420"/>
      <c r="NDQ114" s="420"/>
      <c r="NDR114" s="420"/>
      <c r="NDS114" s="420"/>
      <c r="NDT114" s="420"/>
      <c r="NDU114" s="420"/>
      <c r="NDV114" s="420"/>
      <c r="NDW114" s="420"/>
      <c r="NDX114" s="420"/>
      <c r="NDY114" s="420"/>
      <c r="NDZ114" s="420"/>
      <c r="NEA114" s="420"/>
      <c r="NEB114" s="420"/>
      <c r="NEC114" s="420"/>
      <c r="NED114" s="420"/>
      <c r="NEE114" s="420"/>
      <c r="NEF114" s="420"/>
      <c r="NEG114" s="420"/>
      <c r="NEH114" s="420"/>
      <c r="NEI114" s="420"/>
      <c r="NEJ114" s="420"/>
      <c r="NEK114" s="420"/>
      <c r="NEL114" s="420"/>
      <c r="NEM114" s="420"/>
      <c r="NEN114" s="420"/>
      <c r="NEO114" s="420"/>
      <c r="NEP114" s="420"/>
      <c r="NEQ114" s="420"/>
      <c r="NER114" s="420"/>
      <c r="NES114" s="420"/>
      <c r="NET114" s="420"/>
      <c r="NEU114" s="420"/>
      <c r="NEV114" s="420"/>
      <c r="NEW114" s="420"/>
      <c r="NEX114" s="420"/>
      <c r="NEY114" s="420"/>
      <c r="NEZ114" s="420"/>
      <c r="NFA114" s="420"/>
      <c r="NFB114" s="420"/>
      <c r="NFC114" s="420"/>
      <c r="NFD114" s="420"/>
      <c r="NFE114" s="420"/>
      <c r="NFF114" s="420"/>
      <c r="NFG114" s="420"/>
      <c r="NFH114" s="420"/>
      <c r="NFI114" s="420"/>
      <c r="NFJ114" s="420"/>
      <c r="NFK114" s="420"/>
      <c r="NFL114" s="420"/>
      <c r="NFM114" s="420"/>
      <c r="NFN114" s="420"/>
      <c r="NFO114" s="420"/>
      <c r="NFP114" s="420"/>
      <c r="NFQ114" s="420"/>
      <c r="NFR114" s="420"/>
      <c r="NFS114" s="420"/>
      <c r="NFT114" s="420"/>
      <c r="NFU114" s="420"/>
      <c r="NFV114" s="420"/>
      <c r="NFW114" s="420"/>
      <c r="NFX114" s="420"/>
      <c r="NFY114" s="420"/>
      <c r="NFZ114" s="420"/>
      <c r="NGA114" s="420"/>
      <c r="NGB114" s="420"/>
      <c r="NGC114" s="420"/>
      <c r="NGD114" s="420"/>
      <c r="NGE114" s="420"/>
      <c r="NGF114" s="420"/>
      <c r="NGG114" s="420"/>
      <c r="NGH114" s="420"/>
      <c r="NGI114" s="420"/>
      <c r="NGJ114" s="420"/>
      <c r="NGK114" s="420"/>
      <c r="NGL114" s="420"/>
      <c r="NGM114" s="420"/>
      <c r="NGN114" s="420"/>
      <c r="NGO114" s="420"/>
      <c r="NGP114" s="420"/>
      <c r="NGQ114" s="420"/>
      <c r="NGR114" s="420"/>
      <c r="NGS114" s="420"/>
      <c r="NGT114" s="420"/>
      <c r="NGU114" s="420"/>
      <c r="NGV114" s="420"/>
      <c r="NGW114" s="420"/>
      <c r="NGX114" s="420"/>
      <c r="NGY114" s="420"/>
      <c r="NGZ114" s="420"/>
      <c r="NHA114" s="420"/>
      <c r="NHB114" s="420"/>
      <c r="NHC114" s="420"/>
      <c r="NHD114" s="420"/>
      <c r="NHE114" s="420"/>
      <c r="NHF114" s="420"/>
      <c r="NHG114" s="420"/>
      <c r="NHH114" s="420"/>
      <c r="NHI114" s="420"/>
      <c r="NHJ114" s="420"/>
      <c r="NHK114" s="420"/>
      <c r="NHL114" s="420"/>
      <c r="NHM114" s="420"/>
      <c r="NHN114" s="420"/>
      <c r="NHO114" s="420"/>
      <c r="NHP114" s="420"/>
      <c r="NHQ114" s="420"/>
      <c r="NHR114" s="420"/>
      <c r="NHS114" s="420"/>
      <c r="NHT114" s="420"/>
      <c r="NHU114" s="420"/>
      <c r="NHV114" s="420"/>
      <c r="NHW114" s="420"/>
      <c r="NHX114" s="420"/>
      <c r="NHY114" s="420"/>
      <c r="NHZ114" s="420"/>
      <c r="NIA114" s="420"/>
      <c r="NIB114" s="420"/>
      <c r="NIC114" s="420"/>
      <c r="NID114" s="420"/>
      <c r="NIE114" s="420"/>
      <c r="NIF114" s="420"/>
      <c r="NIG114" s="420"/>
      <c r="NIH114" s="420"/>
      <c r="NII114" s="420"/>
      <c r="NIJ114" s="420"/>
      <c r="NIK114" s="420"/>
      <c r="NIL114" s="420"/>
      <c r="NIM114" s="420"/>
      <c r="NIN114" s="420"/>
      <c r="NIO114" s="420"/>
      <c r="NIP114" s="420"/>
      <c r="NIQ114" s="420"/>
      <c r="NIR114" s="420"/>
      <c r="NIS114" s="420"/>
      <c r="NIT114" s="420"/>
      <c r="NIU114" s="420"/>
      <c r="NIV114" s="420"/>
      <c r="NIW114" s="420"/>
      <c r="NIX114" s="420"/>
      <c r="NIY114" s="420"/>
      <c r="NIZ114" s="420"/>
      <c r="NJA114" s="420"/>
      <c r="NJB114" s="420"/>
      <c r="NJC114" s="420"/>
      <c r="NJD114" s="420"/>
      <c r="NJE114" s="420"/>
      <c r="NJF114" s="420"/>
      <c r="NJG114" s="420"/>
      <c r="NJH114" s="420"/>
      <c r="NJI114" s="420"/>
      <c r="NJJ114" s="420"/>
      <c r="NJK114" s="420"/>
      <c r="NJL114" s="420"/>
      <c r="NJM114" s="420"/>
      <c r="NJN114" s="420"/>
      <c r="NJO114" s="420"/>
      <c r="NJP114" s="420"/>
      <c r="NJQ114" s="420"/>
      <c r="NJR114" s="420"/>
      <c r="NJS114" s="420"/>
      <c r="NJT114" s="420"/>
      <c r="NJU114" s="420"/>
      <c r="NJV114" s="420"/>
      <c r="NJW114" s="420"/>
      <c r="NJX114" s="420"/>
      <c r="NJY114" s="420"/>
      <c r="NJZ114" s="420"/>
      <c r="NKA114" s="420"/>
      <c r="NKB114" s="420"/>
      <c r="NKC114" s="420"/>
      <c r="NKD114" s="420"/>
      <c r="NKE114" s="420"/>
      <c r="NKF114" s="420"/>
      <c r="NKG114" s="420"/>
      <c r="NKH114" s="420"/>
      <c r="NKI114" s="420"/>
      <c r="NKJ114" s="420"/>
      <c r="NKK114" s="420"/>
      <c r="NKL114" s="420"/>
      <c r="NKM114" s="420"/>
      <c r="NKN114" s="420"/>
      <c r="NKO114" s="420"/>
      <c r="NKP114" s="420"/>
      <c r="NKQ114" s="420"/>
      <c r="NKR114" s="420"/>
      <c r="NKS114" s="420"/>
      <c r="NKT114" s="420"/>
      <c r="NKU114" s="420"/>
      <c r="NKV114" s="420"/>
      <c r="NKW114" s="420"/>
      <c r="NKX114" s="420"/>
      <c r="NKY114" s="420"/>
      <c r="NKZ114" s="420"/>
      <c r="NLA114" s="420"/>
      <c r="NLB114" s="420"/>
      <c r="NLC114" s="420"/>
      <c r="NLD114" s="420"/>
      <c r="NLE114" s="420"/>
      <c r="NLF114" s="420"/>
      <c r="NLG114" s="420"/>
      <c r="NLH114" s="420"/>
      <c r="NLI114" s="420"/>
      <c r="NLJ114" s="420"/>
      <c r="NLK114" s="420"/>
      <c r="NLL114" s="420"/>
      <c r="NLM114" s="420"/>
      <c r="NLN114" s="420"/>
      <c r="NLO114" s="420"/>
      <c r="NLP114" s="420"/>
      <c r="NLQ114" s="420"/>
      <c r="NLR114" s="420"/>
      <c r="NLS114" s="420"/>
      <c r="NLT114" s="420"/>
      <c r="NLU114" s="420"/>
      <c r="NLV114" s="420"/>
      <c r="NLW114" s="420"/>
      <c r="NLX114" s="420"/>
      <c r="NLY114" s="420"/>
      <c r="NLZ114" s="420"/>
      <c r="NMA114" s="420"/>
      <c r="NMB114" s="420"/>
      <c r="NMC114" s="420"/>
      <c r="NMD114" s="420"/>
      <c r="NME114" s="420"/>
      <c r="NMF114" s="420"/>
      <c r="NMG114" s="420"/>
      <c r="NMH114" s="420"/>
      <c r="NMI114" s="420"/>
      <c r="NMJ114" s="420"/>
      <c r="NMK114" s="420"/>
      <c r="NML114" s="420"/>
      <c r="NMM114" s="420"/>
      <c r="NMN114" s="420"/>
      <c r="NMO114" s="420"/>
      <c r="NMP114" s="420"/>
      <c r="NMQ114" s="420"/>
      <c r="NMR114" s="420"/>
      <c r="NMS114" s="420"/>
      <c r="NMT114" s="420"/>
      <c r="NMU114" s="420"/>
      <c r="NMV114" s="420"/>
      <c r="NMW114" s="420"/>
      <c r="NMX114" s="420"/>
      <c r="NMY114" s="420"/>
      <c r="NMZ114" s="420"/>
      <c r="NNA114" s="420"/>
      <c r="NNB114" s="420"/>
      <c r="NNC114" s="420"/>
      <c r="NND114" s="420"/>
      <c r="NNE114" s="420"/>
      <c r="NNF114" s="420"/>
      <c r="NNG114" s="420"/>
      <c r="NNH114" s="420"/>
      <c r="NNI114" s="420"/>
      <c r="NNJ114" s="420"/>
      <c r="NNK114" s="420"/>
      <c r="NNL114" s="420"/>
      <c r="NNM114" s="420"/>
      <c r="NNN114" s="420"/>
      <c r="NNO114" s="420"/>
      <c r="NNP114" s="420"/>
      <c r="NNQ114" s="420"/>
      <c r="NNR114" s="420"/>
      <c r="NNS114" s="420"/>
      <c r="NNT114" s="420"/>
      <c r="NNU114" s="420"/>
      <c r="NNV114" s="420"/>
      <c r="NNW114" s="420"/>
      <c r="NNX114" s="420"/>
      <c r="NNY114" s="420"/>
      <c r="NNZ114" s="420"/>
      <c r="NOA114" s="420"/>
      <c r="NOB114" s="420"/>
      <c r="NOC114" s="420"/>
      <c r="NOD114" s="420"/>
      <c r="NOE114" s="420"/>
      <c r="NOF114" s="420"/>
      <c r="NOG114" s="420"/>
      <c r="NOH114" s="420"/>
      <c r="NOI114" s="420"/>
      <c r="NOJ114" s="420"/>
      <c r="NOK114" s="420"/>
      <c r="NOL114" s="420"/>
      <c r="NOM114" s="420"/>
      <c r="NON114" s="420"/>
      <c r="NOO114" s="420"/>
      <c r="NOP114" s="420"/>
      <c r="NOQ114" s="420"/>
      <c r="NOR114" s="420"/>
      <c r="NOS114" s="420"/>
      <c r="NOT114" s="420"/>
      <c r="NOU114" s="420"/>
      <c r="NOV114" s="420"/>
      <c r="NOW114" s="420"/>
      <c r="NOX114" s="420"/>
      <c r="NOY114" s="420"/>
      <c r="NOZ114" s="420"/>
      <c r="NPA114" s="420"/>
      <c r="NPB114" s="420"/>
      <c r="NPC114" s="420"/>
      <c r="NPD114" s="420"/>
      <c r="NPE114" s="420"/>
      <c r="NPF114" s="420"/>
      <c r="NPG114" s="420"/>
      <c r="NPH114" s="420"/>
      <c r="NPI114" s="420"/>
      <c r="NPJ114" s="420"/>
      <c r="NPK114" s="420"/>
      <c r="NPL114" s="420"/>
      <c r="NPM114" s="420"/>
      <c r="NPN114" s="420"/>
      <c r="NPO114" s="420"/>
      <c r="NPP114" s="420"/>
      <c r="NPQ114" s="420"/>
      <c r="NPR114" s="420"/>
      <c r="NPS114" s="420"/>
      <c r="NPT114" s="420"/>
      <c r="NPU114" s="420"/>
      <c r="NPV114" s="420"/>
      <c r="NPW114" s="420"/>
      <c r="NPX114" s="420"/>
      <c r="NPY114" s="420"/>
      <c r="NPZ114" s="420"/>
      <c r="NQA114" s="420"/>
      <c r="NQB114" s="420"/>
      <c r="NQC114" s="420"/>
      <c r="NQD114" s="420"/>
      <c r="NQE114" s="420"/>
      <c r="NQF114" s="420"/>
      <c r="NQG114" s="420"/>
      <c r="NQH114" s="420"/>
      <c r="NQI114" s="420"/>
      <c r="NQJ114" s="420"/>
      <c r="NQK114" s="420"/>
      <c r="NQL114" s="420"/>
      <c r="NQM114" s="420"/>
      <c r="NQN114" s="420"/>
      <c r="NQO114" s="420"/>
      <c r="NQP114" s="420"/>
      <c r="NQQ114" s="420"/>
      <c r="NQR114" s="420"/>
      <c r="NQS114" s="420"/>
      <c r="NQT114" s="420"/>
      <c r="NQU114" s="420"/>
      <c r="NQV114" s="420"/>
      <c r="NQW114" s="420"/>
      <c r="NQX114" s="420"/>
      <c r="NQY114" s="420"/>
      <c r="NQZ114" s="420"/>
      <c r="NRA114" s="420"/>
      <c r="NRB114" s="420"/>
      <c r="NRC114" s="420"/>
      <c r="NRD114" s="420"/>
      <c r="NRE114" s="420"/>
      <c r="NRF114" s="420"/>
      <c r="NRG114" s="420"/>
      <c r="NRH114" s="420"/>
      <c r="NRI114" s="420"/>
      <c r="NRJ114" s="420"/>
      <c r="NRK114" s="420"/>
      <c r="NRL114" s="420"/>
      <c r="NRM114" s="420"/>
      <c r="NRN114" s="420"/>
      <c r="NRO114" s="420"/>
      <c r="NRP114" s="420"/>
      <c r="NRQ114" s="420"/>
      <c r="NRR114" s="420"/>
      <c r="NRS114" s="420"/>
      <c r="NRT114" s="420"/>
      <c r="NRU114" s="420"/>
      <c r="NRV114" s="420"/>
      <c r="NRW114" s="420"/>
      <c r="NRX114" s="420"/>
      <c r="NRY114" s="420"/>
      <c r="NRZ114" s="420"/>
      <c r="NSA114" s="420"/>
      <c r="NSB114" s="420"/>
      <c r="NSC114" s="420"/>
      <c r="NSD114" s="420"/>
      <c r="NSE114" s="420"/>
      <c r="NSF114" s="420"/>
      <c r="NSG114" s="420"/>
      <c r="NSH114" s="420"/>
      <c r="NSI114" s="420"/>
      <c r="NSJ114" s="420"/>
      <c r="NSK114" s="420"/>
      <c r="NSL114" s="420"/>
      <c r="NSM114" s="420"/>
      <c r="NSN114" s="420"/>
      <c r="NSO114" s="420"/>
      <c r="NSP114" s="420"/>
      <c r="NSQ114" s="420"/>
      <c r="NSR114" s="420"/>
      <c r="NSS114" s="420"/>
      <c r="NST114" s="420"/>
      <c r="NSU114" s="420"/>
      <c r="NSV114" s="420"/>
      <c r="NSW114" s="420"/>
      <c r="NSX114" s="420"/>
      <c r="NSY114" s="420"/>
      <c r="NSZ114" s="420"/>
      <c r="NTA114" s="420"/>
      <c r="NTB114" s="420"/>
      <c r="NTC114" s="420"/>
      <c r="NTD114" s="420"/>
      <c r="NTE114" s="420"/>
      <c r="NTF114" s="420"/>
      <c r="NTG114" s="420"/>
      <c r="NTH114" s="420"/>
      <c r="NTI114" s="420"/>
      <c r="NTJ114" s="420"/>
      <c r="NTK114" s="420"/>
      <c r="NTL114" s="420"/>
      <c r="NTM114" s="420"/>
      <c r="NTN114" s="420"/>
      <c r="NTO114" s="420"/>
      <c r="NTP114" s="420"/>
      <c r="NTQ114" s="420"/>
      <c r="NTR114" s="420"/>
      <c r="NTS114" s="420"/>
      <c r="NTT114" s="420"/>
      <c r="NTU114" s="420"/>
      <c r="NTV114" s="420"/>
      <c r="NTW114" s="420"/>
      <c r="NTX114" s="420"/>
      <c r="NTY114" s="420"/>
      <c r="NTZ114" s="420"/>
      <c r="NUA114" s="420"/>
      <c r="NUB114" s="420"/>
      <c r="NUC114" s="420"/>
      <c r="NUD114" s="420"/>
      <c r="NUE114" s="420"/>
      <c r="NUF114" s="420"/>
      <c r="NUG114" s="420"/>
      <c r="NUH114" s="420"/>
      <c r="NUI114" s="420"/>
      <c r="NUJ114" s="420"/>
      <c r="NUK114" s="420"/>
      <c r="NUL114" s="420"/>
      <c r="NUM114" s="420"/>
      <c r="NUN114" s="420"/>
      <c r="NUO114" s="420"/>
      <c r="NUP114" s="420"/>
      <c r="NUQ114" s="420"/>
      <c r="NUR114" s="420"/>
      <c r="NUS114" s="420"/>
      <c r="NUT114" s="420"/>
      <c r="NUU114" s="420"/>
      <c r="NUV114" s="420"/>
      <c r="NUW114" s="420"/>
      <c r="NUX114" s="420"/>
      <c r="NUY114" s="420"/>
      <c r="NUZ114" s="420"/>
      <c r="NVA114" s="420"/>
      <c r="NVB114" s="420"/>
      <c r="NVC114" s="420"/>
      <c r="NVD114" s="420"/>
      <c r="NVE114" s="420"/>
      <c r="NVF114" s="420"/>
      <c r="NVG114" s="420"/>
      <c r="NVH114" s="420"/>
      <c r="NVI114" s="420"/>
      <c r="NVJ114" s="420"/>
      <c r="NVK114" s="420"/>
      <c r="NVL114" s="420"/>
      <c r="NVM114" s="420"/>
      <c r="NVN114" s="420"/>
      <c r="NVO114" s="420"/>
      <c r="NVP114" s="420"/>
      <c r="NVQ114" s="420"/>
      <c r="NVR114" s="420"/>
      <c r="NVS114" s="420"/>
      <c r="NVT114" s="420"/>
      <c r="NVU114" s="420"/>
      <c r="NVV114" s="420"/>
      <c r="NVW114" s="420"/>
      <c r="NVX114" s="420"/>
      <c r="NVY114" s="420"/>
      <c r="NVZ114" s="420"/>
      <c r="NWA114" s="420"/>
      <c r="NWB114" s="420"/>
      <c r="NWC114" s="420"/>
      <c r="NWD114" s="420"/>
      <c r="NWE114" s="420"/>
      <c r="NWF114" s="420"/>
      <c r="NWG114" s="420"/>
      <c r="NWH114" s="420"/>
      <c r="NWI114" s="420"/>
      <c r="NWJ114" s="420"/>
      <c r="NWK114" s="420"/>
      <c r="NWL114" s="420"/>
      <c r="NWM114" s="420"/>
      <c r="NWN114" s="420"/>
      <c r="NWO114" s="420"/>
      <c r="NWP114" s="420"/>
      <c r="NWQ114" s="420"/>
      <c r="NWR114" s="420"/>
      <c r="NWS114" s="420"/>
      <c r="NWT114" s="420"/>
      <c r="NWU114" s="420"/>
      <c r="NWV114" s="420"/>
      <c r="NWW114" s="420"/>
      <c r="NWX114" s="420"/>
      <c r="NWY114" s="420"/>
      <c r="NWZ114" s="420"/>
      <c r="NXA114" s="420"/>
      <c r="NXB114" s="420"/>
      <c r="NXC114" s="420"/>
      <c r="NXD114" s="420"/>
      <c r="NXE114" s="420"/>
      <c r="NXF114" s="420"/>
      <c r="NXG114" s="420"/>
      <c r="NXH114" s="420"/>
      <c r="NXI114" s="420"/>
      <c r="NXJ114" s="420"/>
      <c r="NXK114" s="420"/>
      <c r="NXL114" s="420"/>
      <c r="NXM114" s="420"/>
      <c r="NXN114" s="420"/>
      <c r="NXO114" s="420"/>
      <c r="NXP114" s="420"/>
      <c r="NXQ114" s="420"/>
      <c r="NXR114" s="420"/>
      <c r="NXS114" s="420"/>
      <c r="NXT114" s="420"/>
      <c r="NXU114" s="420"/>
      <c r="NXV114" s="420"/>
      <c r="NXW114" s="420"/>
      <c r="NXX114" s="420"/>
      <c r="NXY114" s="420"/>
      <c r="NXZ114" s="420"/>
      <c r="NYA114" s="420"/>
      <c r="NYB114" s="420"/>
      <c r="NYC114" s="420"/>
      <c r="NYD114" s="420"/>
      <c r="NYE114" s="420"/>
      <c r="NYF114" s="420"/>
      <c r="NYG114" s="420"/>
      <c r="NYH114" s="420"/>
      <c r="NYI114" s="420"/>
      <c r="NYJ114" s="420"/>
      <c r="NYK114" s="420"/>
      <c r="NYL114" s="420"/>
      <c r="NYM114" s="420"/>
      <c r="NYN114" s="420"/>
      <c r="NYO114" s="420"/>
      <c r="NYP114" s="420"/>
      <c r="NYQ114" s="420"/>
      <c r="NYR114" s="420"/>
      <c r="NYS114" s="420"/>
      <c r="NYT114" s="420"/>
      <c r="NYU114" s="420"/>
      <c r="NYV114" s="420"/>
      <c r="NYW114" s="420"/>
      <c r="NYX114" s="420"/>
      <c r="NYY114" s="420"/>
      <c r="NYZ114" s="420"/>
      <c r="NZA114" s="420"/>
      <c r="NZB114" s="420"/>
      <c r="NZC114" s="420"/>
      <c r="NZD114" s="420"/>
      <c r="NZE114" s="420"/>
      <c r="NZF114" s="420"/>
      <c r="NZG114" s="420"/>
      <c r="NZH114" s="420"/>
      <c r="NZI114" s="420"/>
      <c r="NZJ114" s="420"/>
      <c r="NZK114" s="420"/>
      <c r="NZL114" s="420"/>
      <c r="NZM114" s="420"/>
      <c r="NZN114" s="420"/>
      <c r="NZO114" s="420"/>
      <c r="NZP114" s="420"/>
      <c r="NZQ114" s="420"/>
      <c r="NZR114" s="420"/>
      <c r="NZS114" s="420"/>
      <c r="NZT114" s="420"/>
      <c r="NZU114" s="420"/>
      <c r="NZV114" s="420"/>
      <c r="NZW114" s="420"/>
      <c r="NZX114" s="420"/>
      <c r="NZY114" s="420"/>
      <c r="NZZ114" s="420"/>
      <c r="OAA114" s="420"/>
      <c r="OAB114" s="420"/>
      <c r="OAC114" s="420"/>
      <c r="OAD114" s="420"/>
      <c r="OAE114" s="420"/>
      <c r="OAF114" s="420"/>
      <c r="OAG114" s="420"/>
      <c r="OAH114" s="420"/>
      <c r="OAI114" s="420"/>
      <c r="OAJ114" s="420"/>
      <c r="OAK114" s="420"/>
      <c r="OAL114" s="420"/>
      <c r="OAM114" s="420"/>
      <c r="OAN114" s="420"/>
      <c r="OAO114" s="420"/>
      <c r="OAP114" s="420"/>
      <c r="OAQ114" s="420"/>
      <c r="OAR114" s="420"/>
      <c r="OAS114" s="420"/>
      <c r="OAT114" s="420"/>
      <c r="OAU114" s="420"/>
      <c r="OAV114" s="420"/>
      <c r="OAW114" s="420"/>
      <c r="OAX114" s="420"/>
      <c r="OAY114" s="420"/>
      <c r="OAZ114" s="420"/>
      <c r="OBA114" s="420"/>
      <c r="OBB114" s="420"/>
      <c r="OBC114" s="420"/>
      <c r="OBD114" s="420"/>
      <c r="OBE114" s="420"/>
      <c r="OBF114" s="420"/>
      <c r="OBG114" s="420"/>
      <c r="OBH114" s="420"/>
      <c r="OBI114" s="420"/>
      <c r="OBJ114" s="420"/>
      <c r="OBK114" s="420"/>
      <c r="OBL114" s="420"/>
      <c r="OBM114" s="420"/>
      <c r="OBN114" s="420"/>
      <c r="OBO114" s="420"/>
      <c r="OBP114" s="420"/>
      <c r="OBQ114" s="420"/>
      <c r="OBR114" s="420"/>
      <c r="OBS114" s="420"/>
      <c r="OBT114" s="420"/>
      <c r="OBU114" s="420"/>
      <c r="OBV114" s="420"/>
      <c r="OBW114" s="420"/>
      <c r="OBX114" s="420"/>
      <c r="OBY114" s="420"/>
      <c r="OBZ114" s="420"/>
      <c r="OCA114" s="420"/>
      <c r="OCB114" s="420"/>
      <c r="OCC114" s="420"/>
      <c r="OCD114" s="420"/>
      <c r="OCE114" s="420"/>
      <c r="OCF114" s="420"/>
      <c r="OCG114" s="420"/>
      <c r="OCH114" s="420"/>
      <c r="OCI114" s="420"/>
      <c r="OCJ114" s="420"/>
      <c r="OCK114" s="420"/>
      <c r="OCL114" s="420"/>
      <c r="OCM114" s="420"/>
      <c r="OCN114" s="420"/>
      <c r="OCO114" s="420"/>
      <c r="OCP114" s="420"/>
      <c r="OCQ114" s="420"/>
      <c r="OCR114" s="420"/>
      <c r="OCS114" s="420"/>
      <c r="OCT114" s="420"/>
      <c r="OCU114" s="420"/>
      <c r="OCV114" s="420"/>
      <c r="OCW114" s="420"/>
      <c r="OCX114" s="420"/>
      <c r="OCY114" s="420"/>
      <c r="OCZ114" s="420"/>
      <c r="ODA114" s="420"/>
      <c r="ODB114" s="420"/>
      <c r="ODC114" s="420"/>
      <c r="ODD114" s="420"/>
      <c r="ODE114" s="420"/>
      <c r="ODF114" s="420"/>
      <c r="ODG114" s="420"/>
      <c r="ODH114" s="420"/>
      <c r="ODI114" s="420"/>
      <c r="ODJ114" s="420"/>
      <c r="ODK114" s="420"/>
      <c r="ODL114" s="420"/>
      <c r="ODM114" s="420"/>
      <c r="ODN114" s="420"/>
      <c r="ODO114" s="420"/>
      <c r="ODP114" s="420"/>
      <c r="ODQ114" s="420"/>
      <c r="ODR114" s="420"/>
      <c r="ODS114" s="420"/>
      <c r="ODT114" s="420"/>
      <c r="ODU114" s="420"/>
      <c r="ODV114" s="420"/>
      <c r="ODW114" s="420"/>
      <c r="ODX114" s="420"/>
      <c r="ODY114" s="420"/>
      <c r="ODZ114" s="420"/>
      <c r="OEA114" s="420"/>
      <c r="OEB114" s="420"/>
      <c r="OEC114" s="420"/>
      <c r="OED114" s="420"/>
      <c r="OEE114" s="420"/>
      <c r="OEF114" s="420"/>
      <c r="OEG114" s="420"/>
      <c r="OEH114" s="420"/>
      <c r="OEI114" s="420"/>
      <c r="OEJ114" s="420"/>
      <c r="OEK114" s="420"/>
      <c r="OEL114" s="420"/>
      <c r="OEM114" s="420"/>
      <c r="OEN114" s="420"/>
      <c r="OEO114" s="420"/>
      <c r="OEP114" s="420"/>
      <c r="OEQ114" s="420"/>
      <c r="OER114" s="420"/>
      <c r="OES114" s="420"/>
      <c r="OET114" s="420"/>
      <c r="OEU114" s="420"/>
      <c r="OEV114" s="420"/>
      <c r="OEW114" s="420"/>
      <c r="OEX114" s="420"/>
      <c r="OEY114" s="420"/>
      <c r="OEZ114" s="420"/>
      <c r="OFA114" s="420"/>
      <c r="OFB114" s="420"/>
      <c r="OFC114" s="420"/>
      <c r="OFD114" s="420"/>
      <c r="OFE114" s="420"/>
      <c r="OFF114" s="420"/>
      <c r="OFG114" s="420"/>
      <c r="OFH114" s="420"/>
      <c r="OFI114" s="420"/>
      <c r="OFJ114" s="420"/>
      <c r="OFK114" s="420"/>
      <c r="OFL114" s="420"/>
      <c r="OFM114" s="420"/>
      <c r="OFN114" s="420"/>
      <c r="OFO114" s="420"/>
      <c r="OFP114" s="420"/>
      <c r="OFQ114" s="420"/>
      <c r="OFR114" s="420"/>
      <c r="OFS114" s="420"/>
      <c r="OFT114" s="420"/>
      <c r="OFU114" s="420"/>
      <c r="OFV114" s="420"/>
      <c r="OFW114" s="420"/>
      <c r="OFX114" s="420"/>
      <c r="OFY114" s="420"/>
      <c r="OFZ114" s="420"/>
      <c r="OGA114" s="420"/>
      <c r="OGB114" s="420"/>
      <c r="OGC114" s="420"/>
      <c r="OGD114" s="420"/>
      <c r="OGE114" s="420"/>
      <c r="OGF114" s="420"/>
      <c r="OGG114" s="420"/>
      <c r="OGH114" s="420"/>
      <c r="OGI114" s="420"/>
      <c r="OGJ114" s="420"/>
      <c r="OGK114" s="420"/>
      <c r="OGL114" s="420"/>
      <c r="OGM114" s="420"/>
      <c r="OGN114" s="420"/>
      <c r="OGO114" s="420"/>
      <c r="OGP114" s="420"/>
      <c r="OGQ114" s="420"/>
      <c r="OGR114" s="420"/>
      <c r="OGS114" s="420"/>
      <c r="OGT114" s="420"/>
      <c r="OGU114" s="420"/>
      <c r="OGV114" s="420"/>
      <c r="OGW114" s="420"/>
      <c r="OGX114" s="420"/>
      <c r="OGY114" s="420"/>
      <c r="OGZ114" s="420"/>
      <c r="OHA114" s="420"/>
      <c r="OHB114" s="420"/>
      <c r="OHC114" s="420"/>
      <c r="OHD114" s="420"/>
      <c r="OHE114" s="420"/>
      <c r="OHF114" s="420"/>
      <c r="OHG114" s="420"/>
      <c r="OHH114" s="420"/>
      <c r="OHI114" s="420"/>
      <c r="OHJ114" s="420"/>
      <c r="OHK114" s="420"/>
      <c r="OHL114" s="420"/>
      <c r="OHM114" s="420"/>
      <c r="OHN114" s="420"/>
      <c r="OHO114" s="420"/>
      <c r="OHP114" s="420"/>
      <c r="OHQ114" s="420"/>
      <c r="OHR114" s="420"/>
      <c r="OHS114" s="420"/>
      <c r="OHT114" s="420"/>
      <c r="OHU114" s="420"/>
      <c r="OHV114" s="420"/>
      <c r="OHW114" s="420"/>
      <c r="OHX114" s="420"/>
      <c r="OHY114" s="420"/>
      <c r="OHZ114" s="420"/>
      <c r="OIA114" s="420"/>
      <c r="OIB114" s="420"/>
      <c r="OIC114" s="420"/>
      <c r="OID114" s="420"/>
      <c r="OIE114" s="420"/>
      <c r="OIF114" s="420"/>
      <c r="OIG114" s="420"/>
      <c r="OIH114" s="420"/>
      <c r="OII114" s="420"/>
      <c r="OIJ114" s="420"/>
      <c r="OIK114" s="420"/>
      <c r="OIL114" s="420"/>
      <c r="OIM114" s="420"/>
      <c r="OIN114" s="420"/>
      <c r="OIO114" s="420"/>
      <c r="OIP114" s="420"/>
      <c r="OIQ114" s="420"/>
      <c r="OIR114" s="420"/>
      <c r="OIS114" s="420"/>
      <c r="OIT114" s="420"/>
      <c r="OIU114" s="420"/>
      <c r="OIV114" s="420"/>
      <c r="OIW114" s="420"/>
      <c r="OIX114" s="420"/>
      <c r="OIY114" s="420"/>
      <c r="OIZ114" s="420"/>
      <c r="OJA114" s="420"/>
      <c r="OJB114" s="420"/>
      <c r="OJC114" s="420"/>
      <c r="OJD114" s="420"/>
      <c r="OJE114" s="420"/>
      <c r="OJF114" s="420"/>
      <c r="OJG114" s="420"/>
      <c r="OJH114" s="420"/>
      <c r="OJI114" s="420"/>
      <c r="OJJ114" s="420"/>
      <c r="OJK114" s="420"/>
      <c r="OJL114" s="420"/>
      <c r="OJM114" s="420"/>
      <c r="OJN114" s="420"/>
      <c r="OJO114" s="420"/>
      <c r="OJP114" s="420"/>
      <c r="OJQ114" s="420"/>
      <c r="OJR114" s="420"/>
      <c r="OJS114" s="420"/>
      <c r="OJT114" s="420"/>
      <c r="OJU114" s="420"/>
      <c r="OJV114" s="420"/>
      <c r="OJW114" s="420"/>
      <c r="OJX114" s="420"/>
      <c r="OJY114" s="420"/>
      <c r="OJZ114" s="420"/>
      <c r="OKA114" s="420"/>
      <c r="OKB114" s="420"/>
      <c r="OKC114" s="420"/>
      <c r="OKD114" s="420"/>
      <c r="OKE114" s="420"/>
      <c r="OKF114" s="420"/>
      <c r="OKG114" s="420"/>
      <c r="OKH114" s="420"/>
      <c r="OKI114" s="420"/>
      <c r="OKJ114" s="420"/>
      <c r="OKK114" s="420"/>
      <c r="OKL114" s="420"/>
      <c r="OKM114" s="420"/>
      <c r="OKN114" s="420"/>
      <c r="OKO114" s="420"/>
      <c r="OKP114" s="420"/>
      <c r="OKQ114" s="420"/>
      <c r="OKR114" s="420"/>
      <c r="OKS114" s="420"/>
      <c r="OKT114" s="420"/>
      <c r="OKU114" s="420"/>
      <c r="OKV114" s="420"/>
      <c r="OKW114" s="420"/>
      <c r="OKX114" s="420"/>
      <c r="OKY114" s="420"/>
      <c r="OKZ114" s="420"/>
      <c r="OLA114" s="420"/>
      <c r="OLB114" s="420"/>
      <c r="OLC114" s="420"/>
      <c r="OLD114" s="420"/>
      <c r="OLE114" s="420"/>
      <c r="OLF114" s="420"/>
      <c r="OLG114" s="420"/>
      <c r="OLH114" s="420"/>
      <c r="OLI114" s="420"/>
      <c r="OLJ114" s="420"/>
      <c r="OLK114" s="420"/>
      <c r="OLL114" s="420"/>
      <c r="OLM114" s="420"/>
      <c r="OLN114" s="420"/>
      <c r="OLO114" s="420"/>
      <c r="OLP114" s="420"/>
      <c r="OLQ114" s="420"/>
      <c r="OLR114" s="420"/>
      <c r="OLS114" s="420"/>
      <c r="OLT114" s="420"/>
      <c r="OLU114" s="420"/>
      <c r="OLV114" s="420"/>
      <c r="OLW114" s="420"/>
      <c r="OLX114" s="420"/>
      <c r="OLY114" s="420"/>
      <c r="OLZ114" s="420"/>
      <c r="OMA114" s="420"/>
      <c r="OMB114" s="420"/>
      <c r="OMC114" s="420"/>
      <c r="OMD114" s="420"/>
      <c r="OME114" s="420"/>
      <c r="OMF114" s="420"/>
      <c r="OMG114" s="420"/>
      <c r="OMH114" s="420"/>
      <c r="OMI114" s="420"/>
      <c r="OMJ114" s="420"/>
      <c r="OMK114" s="420"/>
      <c r="OML114" s="420"/>
      <c r="OMM114" s="420"/>
      <c r="OMN114" s="420"/>
      <c r="OMO114" s="420"/>
      <c r="OMP114" s="420"/>
      <c r="OMQ114" s="420"/>
      <c r="OMR114" s="420"/>
      <c r="OMS114" s="420"/>
      <c r="OMT114" s="420"/>
      <c r="OMU114" s="420"/>
      <c r="OMV114" s="420"/>
      <c r="OMW114" s="420"/>
      <c r="OMX114" s="420"/>
      <c r="OMY114" s="420"/>
      <c r="OMZ114" s="420"/>
      <c r="ONA114" s="420"/>
      <c r="ONB114" s="420"/>
      <c r="ONC114" s="420"/>
      <c r="OND114" s="420"/>
      <c r="ONE114" s="420"/>
      <c r="ONF114" s="420"/>
      <c r="ONG114" s="420"/>
      <c r="ONH114" s="420"/>
      <c r="ONI114" s="420"/>
      <c r="ONJ114" s="420"/>
      <c r="ONK114" s="420"/>
      <c r="ONL114" s="420"/>
      <c r="ONM114" s="420"/>
      <c r="ONN114" s="420"/>
      <c r="ONO114" s="420"/>
      <c r="ONP114" s="420"/>
      <c r="ONQ114" s="420"/>
      <c r="ONR114" s="420"/>
      <c r="ONS114" s="420"/>
      <c r="ONT114" s="420"/>
      <c r="ONU114" s="420"/>
      <c r="ONV114" s="420"/>
      <c r="ONW114" s="420"/>
      <c r="ONX114" s="420"/>
      <c r="ONY114" s="420"/>
      <c r="ONZ114" s="420"/>
      <c r="OOA114" s="420"/>
      <c r="OOB114" s="420"/>
      <c r="OOC114" s="420"/>
      <c r="OOD114" s="420"/>
      <c r="OOE114" s="420"/>
      <c r="OOF114" s="420"/>
      <c r="OOG114" s="420"/>
      <c r="OOH114" s="420"/>
      <c r="OOI114" s="420"/>
      <c r="OOJ114" s="420"/>
      <c r="OOK114" s="420"/>
      <c r="OOL114" s="420"/>
      <c r="OOM114" s="420"/>
      <c r="OON114" s="420"/>
      <c r="OOO114" s="420"/>
      <c r="OOP114" s="420"/>
      <c r="OOQ114" s="420"/>
      <c r="OOR114" s="420"/>
      <c r="OOS114" s="420"/>
      <c r="OOT114" s="420"/>
      <c r="OOU114" s="420"/>
      <c r="OOV114" s="420"/>
      <c r="OOW114" s="420"/>
      <c r="OOX114" s="420"/>
      <c r="OOY114" s="420"/>
      <c r="OOZ114" s="420"/>
      <c r="OPA114" s="420"/>
      <c r="OPB114" s="420"/>
      <c r="OPC114" s="420"/>
      <c r="OPD114" s="420"/>
      <c r="OPE114" s="420"/>
      <c r="OPF114" s="420"/>
      <c r="OPG114" s="420"/>
      <c r="OPH114" s="420"/>
      <c r="OPI114" s="420"/>
      <c r="OPJ114" s="420"/>
      <c r="OPK114" s="420"/>
      <c r="OPL114" s="420"/>
      <c r="OPM114" s="420"/>
      <c r="OPN114" s="420"/>
      <c r="OPO114" s="420"/>
      <c r="OPP114" s="420"/>
      <c r="OPQ114" s="420"/>
      <c r="OPR114" s="420"/>
      <c r="OPS114" s="420"/>
      <c r="OPT114" s="420"/>
      <c r="OPU114" s="420"/>
      <c r="OPV114" s="420"/>
      <c r="OPW114" s="420"/>
      <c r="OPX114" s="420"/>
      <c r="OPY114" s="420"/>
      <c r="OPZ114" s="420"/>
      <c r="OQA114" s="420"/>
      <c r="OQB114" s="420"/>
      <c r="OQC114" s="420"/>
      <c r="OQD114" s="420"/>
      <c r="OQE114" s="420"/>
      <c r="OQF114" s="420"/>
      <c r="OQG114" s="420"/>
      <c r="OQH114" s="420"/>
      <c r="OQI114" s="420"/>
      <c r="OQJ114" s="420"/>
      <c r="OQK114" s="420"/>
      <c r="OQL114" s="420"/>
      <c r="OQM114" s="420"/>
      <c r="OQN114" s="420"/>
      <c r="OQO114" s="420"/>
      <c r="OQP114" s="420"/>
      <c r="OQQ114" s="420"/>
      <c r="OQR114" s="420"/>
      <c r="OQS114" s="420"/>
      <c r="OQT114" s="420"/>
      <c r="OQU114" s="420"/>
      <c r="OQV114" s="420"/>
      <c r="OQW114" s="420"/>
      <c r="OQX114" s="420"/>
      <c r="OQY114" s="420"/>
      <c r="OQZ114" s="420"/>
      <c r="ORA114" s="420"/>
      <c r="ORB114" s="420"/>
      <c r="ORC114" s="420"/>
      <c r="ORD114" s="420"/>
      <c r="ORE114" s="420"/>
      <c r="ORF114" s="420"/>
      <c r="ORG114" s="420"/>
      <c r="ORH114" s="420"/>
      <c r="ORI114" s="420"/>
      <c r="ORJ114" s="420"/>
      <c r="ORK114" s="420"/>
      <c r="ORL114" s="420"/>
      <c r="ORM114" s="420"/>
      <c r="ORN114" s="420"/>
      <c r="ORO114" s="420"/>
      <c r="ORP114" s="420"/>
      <c r="ORQ114" s="420"/>
      <c r="ORR114" s="420"/>
      <c r="ORS114" s="420"/>
      <c r="ORT114" s="420"/>
      <c r="ORU114" s="420"/>
      <c r="ORV114" s="420"/>
      <c r="ORW114" s="420"/>
      <c r="ORX114" s="420"/>
      <c r="ORY114" s="420"/>
      <c r="ORZ114" s="420"/>
      <c r="OSA114" s="420"/>
      <c r="OSB114" s="420"/>
      <c r="OSC114" s="420"/>
      <c r="OSD114" s="420"/>
      <c r="OSE114" s="420"/>
      <c r="OSF114" s="420"/>
      <c r="OSG114" s="420"/>
      <c r="OSH114" s="420"/>
      <c r="OSI114" s="420"/>
      <c r="OSJ114" s="420"/>
      <c r="OSK114" s="420"/>
      <c r="OSL114" s="420"/>
      <c r="OSM114" s="420"/>
      <c r="OSN114" s="420"/>
      <c r="OSO114" s="420"/>
      <c r="OSP114" s="420"/>
      <c r="OSQ114" s="420"/>
      <c r="OSR114" s="420"/>
      <c r="OSS114" s="420"/>
      <c r="OST114" s="420"/>
      <c r="OSU114" s="420"/>
      <c r="OSV114" s="420"/>
      <c r="OSW114" s="420"/>
      <c r="OSX114" s="420"/>
      <c r="OSY114" s="420"/>
      <c r="OSZ114" s="420"/>
      <c r="OTA114" s="420"/>
      <c r="OTB114" s="420"/>
      <c r="OTC114" s="420"/>
      <c r="OTD114" s="420"/>
      <c r="OTE114" s="420"/>
      <c r="OTF114" s="420"/>
      <c r="OTG114" s="420"/>
      <c r="OTH114" s="420"/>
      <c r="OTI114" s="420"/>
      <c r="OTJ114" s="420"/>
      <c r="OTK114" s="420"/>
      <c r="OTL114" s="420"/>
      <c r="OTM114" s="420"/>
      <c r="OTN114" s="420"/>
      <c r="OTO114" s="420"/>
      <c r="OTP114" s="420"/>
      <c r="OTQ114" s="420"/>
      <c r="OTR114" s="420"/>
      <c r="OTS114" s="420"/>
      <c r="OTT114" s="420"/>
      <c r="OTU114" s="420"/>
      <c r="OTV114" s="420"/>
      <c r="OTW114" s="420"/>
      <c r="OTX114" s="420"/>
      <c r="OTY114" s="420"/>
      <c r="OTZ114" s="420"/>
      <c r="OUA114" s="420"/>
      <c r="OUB114" s="420"/>
      <c r="OUC114" s="420"/>
      <c r="OUD114" s="420"/>
      <c r="OUE114" s="420"/>
      <c r="OUF114" s="420"/>
      <c r="OUG114" s="420"/>
      <c r="OUH114" s="420"/>
      <c r="OUI114" s="420"/>
      <c r="OUJ114" s="420"/>
      <c r="OUK114" s="420"/>
      <c r="OUL114" s="420"/>
      <c r="OUM114" s="420"/>
      <c r="OUN114" s="420"/>
      <c r="OUO114" s="420"/>
      <c r="OUP114" s="420"/>
      <c r="OUQ114" s="420"/>
      <c r="OUR114" s="420"/>
      <c r="OUS114" s="420"/>
      <c r="OUT114" s="420"/>
      <c r="OUU114" s="420"/>
      <c r="OUV114" s="420"/>
      <c r="OUW114" s="420"/>
      <c r="OUX114" s="420"/>
      <c r="OUY114" s="420"/>
      <c r="OUZ114" s="420"/>
      <c r="OVA114" s="420"/>
      <c r="OVB114" s="420"/>
      <c r="OVC114" s="420"/>
      <c r="OVD114" s="420"/>
      <c r="OVE114" s="420"/>
      <c r="OVF114" s="420"/>
      <c r="OVG114" s="420"/>
      <c r="OVH114" s="420"/>
      <c r="OVI114" s="420"/>
      <c r="OVJ114" s="420"/>
      <c r="OVK114" s="420"/>
      <c r="OVL114" s="420"/>
      <c r="OVM114" s="420"/>
      <c r="OVN114" s="420"/>
      <c r="OVO114" s="420"/>
      <c r="OVP114" s="420"/>
      <c r="OVQ114" s="420"/>
      <c r="OVR114" s="420"/>
      <c r="OVS114" s="420"/>
      <c r="OVT114" s="420"/>
      <c r="OVU114" s="420"/>
      <c r="OVV114" s="420"/>
      <c r="OVW114" s="420"/>
      <c r="OVX114" s="420"/>
      <c r="OVY114" s="420"/>
      <c r="OVZ114" s="420"/>
      <c r="OWA114" s="420"/>
      <c r="OWB114" s="420"/>
      <c r="OWC114" s="420"/>
      <c r="OWD114" s="420"/>
      <c r="OWE114" s="420"/>
      <c r="OWF114" s="420"/>
      <c r="OWG114" s="420"/>
      <c r="OWH114" s="420"/>
      <c r="OWI114" s="420"/>
      <c r="OWJ114" s="420"/>
      <c r="OWK114" s="420"/>
      <c r="OWL114" s="420"/>
      <c r="OWM114" s="420"/>
      <c r="OWN114" s="420"/>
      <c r="OWO114" s="420"/>
      <c r="OWP114" s="420"/>
      <c r="OWQ114" s="420"/>
      <c r="OWR114" s="420"/>
      <c r="OWS114" s="420"/>
      <c r="OWT114" s="420"/>
      <c r="OWU114" s="420"/>
      <c r="OWV114" s="420"/>
      <c r="OWW114" s="420"/>
      <c r="OWX114" s="420"/>
      <c r="OWY114" s="420"/>
      <c r="OWZ114" s="420"/>
      <c r="OXA114" s="420"/>
      <c r="OXB114" s="420"/>
      <c r="OXC114" s="420"/>
      <c r="OXD114" s="420"/>
      <c r="OXE114" s="420"/>
      <c r="OXF114" s="420"/>
      <c r="OXG114" s="420"/>
      <c r="OXH114" s="420"/>
      <c r="OXI114" s="420"/>
      <c r="OXJ114" s="420"/>
      <c r="OXK114" s="420"/>
      <c r="OXL114" s="420"/>
      <c r="OXM114" s="420"/>
      <c r="OXN114" s="420"/>
      <c r="OXO114" s="420"/>
      <c r="OXP114" s="420"/>
      <c r="OXQ114" s="420"/>
      <c r="OXR114" s="420"/>
      <c r="OXS114" s="420"/>
      <c r="OXT114" s="420"/>
      <c r="OXU114" s="420"/>
      <c r="OXV114" s="420"/>
      <c r="OXW114" s="420"/>
      <c r="OXX114" s="420"/>
      <c r="OXY114" s="420"/>
      <c r="OXZ114" s="420"/>
      <c r="OYA114" s="420"/>
      <c r="OYB114" s="420"/>
      <c r="OYC114" s="420"/>
      <c r="OYD114" s="420"/>
      <c r="OYE114" s="420"/>
      <c r="OYF114" s="420"/>
      <c r="OYG114" s="420"/>
      <c r="OYH114" s="420"/>
      <c r="OYI114" s="420"/>
      <c r="OYJ114" s="420"/>
      <c r="OYK114" s="420"/>
      <c r="OYL114" s="420"/>
      <c r="OYM114" s="420"/>
      <c r="OYN114" s="420"/>
      <c r="OYO114" s="420"/>
      <c r="OYP114" s="420"/>
      <c r="OYQ114" s="420"/>
      <c r="OYR114" s="420"/>
      <c r="OYS114" s="420"/>
      <c r="OYT114" s="420"/>
      <c r="OYU114" s="420"/>
      <c r="OYV114" s="420"/>
      <c r="OYW114" s="420"/>
      <c r="OYX114" s="420"/>
      <c r="OYY114" s="420"/>
      <c r="OYZ114" s="420"/>
      <c r="OZA114" s="420"/>
      <c r="OZB114" s="420"/>
      <c r="OZC114" s="420"/>
      <c r="OZD114" s="420"/>
      <c r="OZE114" s="420"/>
      <c r="OZF114" s="420"/>
      <c r="OZG114" s="420"/>
      <c r="OZH114" s="420"/>
      <c r="OZI114" s="420"/>
      <c r="OZJ114" s="420"/>
      <c r="OZK114" s="420"/>
      <c r="OZL114" s="420"/>
      <c r="OZM114" s="420"/>
      <c r="OZN114" s="420"/>
      <c r="OZO114" s="420"/>
      <c r="OZP114" s="420"/>
      <c r="OZQ114" s="420"/>
      <c r="OZR114" s="420"/>
      <c r="OZS114" s="420"/>
      <c r="OZT114" s="420"/>
      <c r="OZU114" s="420"/>
      <c r="OZV114" s="420"/>
      <c r="OZW114" s="420"/>
      <c r="OZX114" s="420"/>
      <c r="OZY114" s="420"/>
      <c r="OZZ114" s="420"/>
      <c r="PAA114" s="420"/>
      <c r="PAB114" s="420"/>
      <c r="PAC114" s="420"/>
      <c r="PAD114" s="420"/>
      <c r="PAE114" s="420"/>
      <c r="PAF114" s="420"/>
      <c r="PAG114" s="420"/>
      <c r="PAH114" s="420"/>
      <c r="PAI114" s="420"/>
      <c r="PAJ114" s="420"/>
      <c r="PAK114" s="420"/>
      <c r="PAL114" s="420"/>
      <c r="PAM114" s="420"/>
      <c r="PAN114" s="420"/>
      <c r="PAO114" s="420"/>
      <c r="PAP114" s="420"/>
      <c r="PAQ114" s="420"/>
      <c r="PAR114" s="420"/>
      <c r="PAS114" s="420"/>
      <c r="PAT114" s="420"/>
      <c r="PAU114" s="420"/>
      <c r="PAV114" s="420"/>
      <c r="PAW114" s="420"/>
      <c r="PAX114" s="420"/>
      <c r="PAY114" s="420"/>
      <c r="PAZ114" s="420"/>
      <c r="PBA114" s="420"/>
      <c r="PBB114" s="420"/>
      <c r="PBC114" s="420"/>
      <c r="PBD114" s="420"/>
      <c r="PBE114" s="420"/>
      <c r="PBF114" s="420"/>
      <c r="PBG114" s="420"/>
      <c r="PBH114" s="420"/>
      <c r="PBI114" s="420"/>
      <c r="PBJ114" s="420"/>
      <c r="PBK114" s="420"/>
      <c r="PBL114" s="420"/>
      <c r="PBM114" s="420"/>
      <c r="PBN114" s="420"/>
      <c r="PBO114" s="420"/>
      <c r="PBP114" s="420"/>
      <c r="PBQ114" s="420"/>
      <c r="PBR114" s="420"/>
      <c r="PBS114" s="420"/>
      <c r="PBT114" s="420"/>
      <c r="PBU114" s="420"/>
      <c r="PBV114" s="420"/>
      <c r="PBW114" s="420"/>
      <c r="PBX114" s="420"/>
      <c r="PBY114" s="420"/>
      <c r="PBZ114" s="420"/>
      <c r="PCA114" s="420"/>
      <c r="PCB114" s="420"/>
      <c r="PCC114" s="420"/>
      <c r="PCD114" s="420"/>
      <c r="PCE114" s="420"/>
      <c r="PCF114" s="420"/>
      <c r="PCG114" s="420"/>
      <c r="PCH114" s="420"/>
      <c r="PCI114" s="420"/>
      <c r="PCJ114" s="420"/>
      <c r="PCK114" s="420"/>
      <c r="PCL114" s="420"/>
      <c r="PCM114" s="420"/>
      <c r="PCN114" s="420"/>
      <c r="PCO114" s="420"/>
      <c r="PCP114" s="420"/>
      <c r="PCQ114" s="420"/>
      <c r="PCR114" s="420"/>
      <c r="PCS114" s="420"/>
      <c r="PCT114" s="420"/>
      <c r="PCU114" s="420"/>
      <c r="PCV114" s="420"/>
      <c r="PCW114" s="420"/>
      <c r="PCX114" s="420"/>
      <c r="PCY114" s="420"/>
      <c r="PCZ114" s="420"/>
      <c r="PDA114" s="420"/>
      <c r="PDB114" s="420"/>
      <c r="PDC114" s="420"/>
      <c r="PDD114" s="420"/>
      <c r="PDE114" s="420"/>
      <c r="PDF114" s="420"/>
      <c r="PDG114" s="420"/>
      <c r="PDH114" s="420"/>
      <c r="PDI114" s="420"/>
      <c r="PDJ114" s="420"/>
      <c r="PDK114" s="420"/>
      <c r="PDL114" s="420"/>
      <c r="PDM114" s="420"/>
      <c r="PDN114" s="420"/>
      <c r="PDO114" s="420"/>
      <c r="PDP114" s="420"/>
      <c r="PDQ114" s="420"/>
      <c r="PDR114" s="420"/>
      <c r="PDS114" s="420"/>
      <c r="PDT114" s="420"/>
      <c r="PDU114" s="420"/>
      <c r="PDV114" s="420"/>
      <c r="PDW114" s="420"/>
      <c r="PDX114" s="420"/>
      <c r="PDY114" s="420"/>
      <c r="PDZ114" s="420"/>
      <c r="PEA114" s="420"/>
      <c r="PEB114" s="420"/>
      <c r="PEC114" s="420"/>
      <c r="PED114" s="420"/>
      <c r="PEE114" s="420"/>
      <c r="PEF114" s="420"/>
      <c r="PEG114" s="420"/>
      <c r="PEH114" s="420"/>
      <c r="PEI114" s="420"/>
      <c r="PEJ114" s="420"/>
      <c r="PEK114" s="420"/>
      <c r="PEL114" s="420"/>
      <c r="PEM114" s="420"/>
      <c r="PEN114" s="420"/>
      <c r="PEO114" s="420"/>
      <c r="PEP114" s="420"/>
      <c r="PEQ114" s="420"/>
      <c r="PER114" s="420"/>
      <c r="PES114" s="420"/>
      <c r="PET114" s="420"/>
      <c r="PEU114" s="420"/>
      <c r="PEV114" s="420"/>
      <c r="PEW114" s="420"/>
      <c r="PEX114" s="420"/>
      <c r="PEY114" s="420"/>
      <c r="PEZ114" s="420"/>
      <c r="PFA114" s="420"/>
      <c r="PFB114" s="420"/>
      <c r="PFC114" s="420"/>
      <c r="PFD114" s="420"/>
      <c r="PFE114" s="420"/>
      <c r="PFF114" s="420"/>
      <c r="PFG114" s="420"/>
      <c r="PFH114" s="420"/>
      <c r="PFI114" s="420"/>
      <c r="PFJ114" s="420"/>
      <c r="PFK114" s="420"/>
      <c r="PFL114" s="420"/>
      <c r="PFM114" s="420"/>
      <c r="PFN114" s="420"/>
      <c r="PFO114" s="420"/>
      <c r="PFP114" s="420"/>
      <c r="PFQ114" s="420"/>
      <c r="PFR114" s="420"/>
      <c r="PFS114" s="420"/>
      <c r="PFT114" s="420"/>
      <c r="PFU114" s="420"/>
      <c r="PFV114" s="420"/>
      <c r="PFW114" s="420"/>
      <c r="PFX114" s="420"/>
      <c r="PFY114" s="420"/>
      <c r="PFZ114" s="420"/>
      <c r="PGA114" s="420"/>
      <c r="PGB114" s="420"/>
      <c r="PGC114" s="420"/>
      <c r="PGD114" s="420"/>
      <c r="PGE114" s="420"/>
      <c r="PGF114" s="420"/>
      <c r="PGG114" s="420"/>
      <c r="PGH114" s="420"/>
      <c r="PGI114" s="420"/>
      <c r="PGJ114" s="420"/>
      <c r="PGK114" s="420"/>
      <c r="PGL114" s="420"/>
      <c r="PGM114" s="420"/>
      <c r="PGN114" s="420"/>
      <c r="PGO114" s="420"/>
      <c r="PGP114" s="420"/>
      <c r="PGQ114" s="420"/>
      <c r="PGR114" s="420"/>
      <c r="PGS114" s="420"/>
      <c r="PGT114" s="420"/>
      <c r="PGU114" s="420"/>
      <c r="PGV114" s="420"/>
      <c r="PGW114" s="420"/>
      <c r="PGX114" s="420"/>
      <c r="PGY114" s="420"/>
      <c r="PGZ114" s="420"/>
      <c r="PHA114" s="420"/>
      <c r="PHB114" s="420"/>
      <c r="PHC114" s="420"/>
      <c r="PHD114" s="420"/>
      <c r="PHE114" s="420"/>
      <c r="PHF114" s="420"/>
      <c r="PHG114" s="420"/>
      <c r="PHH114" s="420"/>
      <c r="PHI114" s="420"/>
      <c r="PHJ114" s="420"/>
      <c r="PHK114" s="420"/>
      <c r="PHL114" s="420"/>
      <c r="PHM114" s="420"/>
      <c r="PHN114" s="420"/>
      <c r="PHO114" s="420"/>
      <c r="PHP114" s="420"/>
      <c r="PHQ114" s="420"/>
      <c r="PHR114" s="420"/>
      <c r="PHS114" s="420"/>
      <c r="PHT114" s="420"/>
      <c r="PHU114" s="420"/>
      <c r="PHV114" s="420"/>
      <c r="PHW114" s="420"/>
      <c r="PHX114" s="420"/>
      <c r="PHY114" s="420"/>
      <c r="PHZ114" s="420"/>
      <c r="PIA114" s="420"/>
      <c r="PIB114" s="420"/>
      <c r="PIC114" s="420"/>
      <c r="PID114" s="420"/>
      <c r="PIE114" s="420"/>
      <c r="PIF114" s="420"/>
      <c r="PIG114" s="420"/>
      <c r="PIH114" s="420"/>
      <c r="PII114" s="420"/>
      <c r="PIJ114" s="420"/>
      <c r="PIK114" s="420"/>
      <c r="PIL114" s="420"/>
      <c r="PIM114" s="420"/>
      <c r="PIN114" s="420"/>
      <c r="PIO114" s="420"/>
      <c r="PIP114" s="420"/>
      <c r="PIQ114" s="420"/>
      <c r="PIR114" s="420"/>
      <c r="PIS114" s="420"/>
      <c r="PIT114" s="420"/>
      <c r="PIU114" s="420"/>
      <c r="PIV114" s="420"/>
      <c r="PIW114" s="420"/>
      <c r="PIX114" s="420"/>
      <c r="PIY114" s="420"/>
      <c r="PIZ114" s="420"/>
      <c r="PJA114" s="420"/>
      <c r="PJB114" s="420"/>
      <c r="PJC114" s="420"/>
      <c r="PJD114" s="420"/>
      <c r="PJE114" s="420"/>
      <c r="PJF114" s="420"/>
      <c r="PJG114" s="420"/>
      <c r="PJH114" s="420"/>
      <c r="PJI114" s="420"/>
      <c r="PJJ114" s="420"/>
      <c r="PJK114" s="420"/>
      <c r="PJL114" s="420"/>
      <c r="PJM114" s="420"/>
      <c r="PJN114" s="420"/>
      <c r="PJO114" s="420"/>
      <c r="PJP114" s="420"/>
      <c r="PJQ114" s="420"/>
      <c r="PJR114" s="420"/>
      <c r="PJS114" s="420"/>
      <c r="PJT114" s="420"/>
      <c r="PJU114" s="420"/>
      <c r="PJV114" s="420"/>
      <c r="PJW114" s="420"/>
      <c r="PJX114" s="420"/>
      <c r="PJY114" s="420"/>
      <c r="PJZ114" s="420"/>
      <c r="PKA114" s="420"/>
      <c r="PKB114" s="420"/>
      <c r="PKC114" s="420"/>
      <c r="PKD114" s="420"/>
      <c r="PKE114" s="420"/>
      <c r="PKF114" s="420"/>
      <c r="PKG114" s="420"/>
      <c r="PKH114" s="420"/>
      <c r="PKI114" s="420"/>
      <c r="PKJ114" s="420"/>
      <c r="PKK114" s="420"/>
      <c r="PKL114" s="420"/>
      <c r="PKM114" s="420"/>
      <c r="PKN114" s="420"/>
      <c r="PKO114" s="420"/>
      <c r="PKP114" s="420"/>
      <c r="PKQ114" s="420"/>
      <c r="PKR114" s="420"/>
      <c r="PKS114" s="420"/>
      <c r="PKT114" s="420"/>
      <c r="PKU114" s="420"/>
      <c r="PKV114" s="420"/>
      <c r="PKW114" s="420"/>
      <c r="PKX114" s="420"/>
      <c r="PKY114" s="420"/>
      <c r="PKZ114" s="420"/>
      <c r="PLA114" s="420"/>
      <c r="PLB114" s="420"/>
      <c r="PLC114" s="420"/>
      <c r="PLD114" s="420"/>
      <c r="PLE114" s="420"/>
      <c r="PLF114" s="420"/>
      <c r="PLG114" s="420"/>
      <c r="PLH114" s="420"/>
      <c r="PLI114" s="420"/>
      <c r="PLJ114" s="420"/>
      <c r="PLK114" s="420"/>
      <c r="PLL114" s="420"/>
      <c r="PLM114" s="420"/>
      <c r="PLN114" s="420"/>
      <c r="PLO114" s="420"/>
      <c r="PLP114" s="420"/>
      <c r="PLQ114" s="420"/>
      <c r="PLR114" s="420"/>
      <c r="PLS114" s="420"/>
      <c r="PLT114" s="420"/>
      <c r="PLU114" s="420"/>
      <c r="PLV114" s="420"/>
      <c r="PLW114" s="420"/>
      <c r="PLX114" s="420"/>
      <c r="PLY114" s="420"/>
      <c r="PLZ114" s="420"/>
      <c r="PMA114" s="420"/>
      <c r="PMB114" s="420"/>
      <c r="PMC114" s="420"/>
      <c r="PMD114" s="420"/>
      <c r="PME114" s="420"/>
      <c r="PMF114" s="420"/>
      <c r="PMG114" s="420"/>
      <c r="PMH114" s="420"/>
      <c r="PMI114" s="420"/>
      <c r="PMJ114" s="420"/>
      <c r="PMK114" s="420"/>
      <c r="PML114" s="420"/>
      <c r="PMM114" s="420"/>
      <c r="PMN114" s="420"/>
      <c r="PMO114" s="420"/>
      <c r="PMP114" s="420"/>
      <c r="PMQ114" s="420"/>
      <c r="PMR114" s="420"/>
      <c r="PMS114" s="420"/>
      <c r="PMT114" s="420"/>
      <c r="PMU114" s="420"/>
      <c r="PMV114" s="420"/>
      <c r="PMW114" s="420"/>
      <c r="PMX114" s="420"/>
      <c r="PMY114" s="420"/>
      <c r="PMZ114" s="420"/>
      <c r="PNA114" s="420"/>
      <c r="PNB114" s="420"/>
      <c r="PNC114" s="420"/>
      <c r="PND114" s="420"/>
      <c r="PNE114" s="420"/>
      <c r="PNF114" s="420"/>
      <c r="PNG114" s="420"/>
      <c r="PNH114" s="420"/>
      <c r="PNI114" s="420"/>
      <c r="PNJ114" s="420"/>
      <c r="PNK114" s="420"/>
      <c r="PNL114" s="420"/>
      <c r="PNM114" s="420"/>
      <c r="PNN114" s="420"/>
      <c r="PNO114" s="420"/>
      <c r="PNP114" s="420"/>
      <c r="PNQ114" s="420"/>
      <c r="PNR114" s="420"/>
      <c r="PNS114" s="420"/>
      <c r="PNT114" s="420"/>
      <c r="PNU114" s="420"/>
      <c r="PNV114" s="420"/>
      <c r="PNW114" s="420"/>
      <c r="PNX114" s="420"/>
      <c r="PNY114" s="420"/>
      <c r="PNZ114" s="420"/>
      <c r="POA114" s="420"/>
      <c r="POB114" s="420"/>
      <c r="POC114" s="420"/>
      <c r="POD114" s="420"/>
      <c r="POE114" s="420"/>
      <c r="POF114" s="420"/>
      <c r="POG114" s="420"/>
      <c r="POH114" s="420"/>
      <c r="POI114" s="420"/>
      <c r="POJ114" s="420"/>
      <c r="POK114" s="420"/>
      <c r="POL114" s="420"/>
      <c r="POM114" s="420"/>
      <c r="PON114" s="420"/>
      <c r="POO114" s="420"/>
      <c r="POP114" s="420"/>
      <c r="POQ114" s="420"/>
      <c r="POR114" s="420"/>
      <c r="POS114" s="420"/>
      <c r="POT114" s="420"/>
      <c r="POU114" s="420"/>
      <c r="POV114" s="420"/>
      <c r="POW114" s="420"/>
      <c r="POX114" s="420"/>
      <c r="POY114" s="420"/>
      <c r="POZ114" s="420"/>
      <c r="PPA114" s="420"/>
      <c r="PPB114" s="420"/>
      <c r="PPC114" s="420"/>
      <c r="PPD114" s="420"/>
      <c r="PPE114" s="420"/>
      <c r="PPF114" s="420"/>
      <c r="PPG114" s="420"/>
      <c r="PPH114" s="420"/>
      <c r="PPI114" s="420"/>
      <c r="PPJ114" s="420"/>
      <c r="PPK114" s="420"/>
      <c r="PPL114" s="420"/>
      <c r="PPM114" s="420"/>
      <c r="PPN114" s="420"/>
      <c r="PPO114" s="420"/>
      <c r="PPP114" s="420"/>
      <c r="PPQ114" s="420"/>
      <c r="PPR114" s="420"/>
      <c r="PPS114" s="420"/>
      <c r="PPT114" s="420"/>
      <c r="PPU114" s="420"/>
      <c r="PPV114" s="420"/>
      <c r="PPW114" s="420"/>
      <c r="PPX114" s="420"/>
      <c r="PPY114" s="420"/>
      <c r="PPZ114" s="420"/>
      <c r="PQA114" s="420"/>
      <c r="PQB114" s="420"/>
      <c r="PQC114" s="420"/>
      <c r="PQD114" s="420"/>
      <c r="PQE114" s="420"/>
      <c r="PQF114" s="420"/>
      <c r="PQG114" s="420"/>
      <c r="PQH114" s="420"/>
      <c r="PQI114" s="420"/>
      <c r="PQJ114" s="420"/>
      <c r="PQK114" s="420"/>
      <c r="PQL114" s="420"/>
      <c r="PQM114" s="420"/>
      <c r="PQN114" s="420"/>
      <c r="PQO114" s="420"/>
      <c r="PQP114" s="420"/>
      <c r="PQQ114" s="420"/>
      <c r="PQR114" s="420"/>
      <c r="PQS114" s="420"/>
      <c r="PQT114" s="420"/>
      <c r="PQU114" s="420"/>
      <c r="PQV114" s="420"/>
      <c r="PQW114" s="420"/>
      <c r="PQX114" s="420"/>
      <c r="PQY114" s="420"/>
      <c r="PQZ114" s="420"/>
      <c r="PRA114" s="420"/>
      <c r="PRB114" s="420"/>
      <c r="PRC114" s="420"/>
      <c r="PRD114" s="420"/>
      <c r="PRE114" s="420"/>
      <c r="PRF114" s="420"/>
      <c r="PRG114" s="420"/>
      <c r="PRH114" s="420"/>
      <c r="PRI114" s="420"/>
      <c r="PRJ114" s="420"/>
      <c r="PRK114" s="420"/>
      <c r="PRL114" s="420"/>
      <c r="PRM114" s="420"/>
      <c r="PRN114" s="420"/>
      <c r="PRO114" s="420"/>
      <c r="PRP114" s="420"/>
      <c r="PRQ114" s="420"/>
      <c r="PRR114" s="420"/>
      <c r="PRS114" s="420"/>
      <c r="PRT114" s="420"/>
      <c r="PRU114" s="420"/>
      <c r="PRV114" s="420"/>
      <c r="PRW114" s="420"/>
      <c r="PRX114" s="420"/>
      <c r="PRY114" s="420"/>
      <c r="PRZ114" s="420"/>
      <c r="PSA114" s="420"/>
      <c r="PSB114" s="420"/>
      <c r="PSC114" s="420"/>
      <c r="PSD114" s="420"/>
      <c r="PSE114" s="420"/>
      <c r="PSF114" s="420"/>
      <c r="PSG114" s="420"/>
      <c r="PSH114" s="420"/>
      <c r="PSI114" s="420"/>
      <c r="PSJ114" s="420"/>
      <c r="PSK114" s="420"/>
      <c r="PSL114" s="420"/>
      <c r="PSM114" s="420"/>
      <c r="PSN114" s="420"/>
      <c r="PSO114" s="420"/>
      <c r="PSP114" s="420"/>
      <c r="PSQ114" s="420"/>
      <c r="PSR114" s="420"/>
      <c r="PSS114" s="420"/>
      <c r="PST114" s="420"/>
      <c r="PSU114" s="420"/>
      <c r="PSV114" s="420"/>
      <c r="PSW114" s="420"/>
      <c r="PSX114" s="420"/>
      <c r="PSY114" s="420"/>
      <c r="PSZ114" s="420"/>
      <c r="PTA114" s="420"/>
      <c r="PTB114" s="420"/>
      <c r="PTC114" s="420"/>
      <c r="PTD114" s="420"/>
      <c r="PTE114" s="420"/>
      <c r="PTF114" s="420"/>
      <c r="PTG114" s="420"/>
      <c r="PTH114" s="420"/>
      <c r="PTI114" s="420"/>
      <c r="PTJ114" s="420"/>
      <c r="PTK114" s="420"/>
      <c r="PTL114" s="420"/>
      <c r="PTM114" s="420"/>
      <c r="PTN114" s="420"/>
      <c r="PTO114" s="420"/>
      <c r="PTP114" s="420"/>
      <c r="PTQ114" s="420"/>
      <c r="PTR114" s="420"/>
      <c r="PTS114" s="420"/>
      <c r="PTT114" s="420"/>
      <c r="PTU114" s="420"/>
      <c r="PTV114" s="420"/>
      <c r="PTW114" s="420"/>
      <c r="PTX114" s="420"/>
      <c r="PTY114" s="420"/>
      <c r="PTZ114" s="420"/>
      <c r="PUA114" s="420"/>
      <c r="PUB114" s="420"/>
      <c r="PUC114" s="420"/>
      <c r="PUD114" s="420"/>
      <c r="PUE114" s="420"/>
      <c r="PUF114" s="420"/>
      <c r="PUG114" s="420"/>
      <c r="PUH114" s="420"/>
      <c r="PUI114" s="420"/>
      <c r="PUJ114" s="420"/>
      <c r="PUK114" s="420"/>
      <c r="PUL114" s="420"/>
      <c r="PUM114" s="420"/>
      <c r="PUN114" s="420"/>
      <c r="PUO114" s="420"/>
      <c r="PUP114" s="420"/>
      <c r="PUQ114" s="420"/>
      <c r="PUR114" s="420"/>
      <c r="PUS114" s="420"/>
      <c r="PUT114" s="420"/>
      <c r="PUU114" s="420"/>
      <c r="PUV114" s="420"/>
      <c r="PUW114" s="420"/>
      <c r="PUX114" s="420"/>
      <c r="PUY114" s="420"/>
      <c r="PUZ114" s="420"/>
      <c r="PVA114" s="420"/>
      <c r="PVB114" s="420"/>
      <c r="PVC114" s="420"/>
      <c r="PVD114" s="420"/>
      <c r="PVE114" s="420"/>
      <c r="PVF114" s="420"/>
      <c r="PVG114" s="420"/>
      <c r="PVH114" s="420"/>
      <c r="PVI114" s="420"/>
      <c r="PVJ114" s="420"/>
      <c r="PVK114" s="420"/>
      <c r="PVL114" s="420"/>
      <c r="PVM114" s="420"/>
      <c r="PVN114" s="420"/>
      <c r="PVO114" s="420"/>
      <c r="PVP114" s="420"/>
      <c r="PVQ114" s="420"/>
      <c r="PVR114" s="420"/>
      <c r="PVS114" s="420"/>
      <c r="PVT114" s="420"/>
      <c r="PVU114" s="420"/>
      <c r="PVV114" s="420"/>
      <c r="PVW114" s="420"/>
      <c r="PVX114" s="420"/>
      <c r="PVY114" s="420"/>
      <c r="PVZ114" s="420"/>
      <c r="PWA114" s="420"/>
      <c r="PWB114" s="420"/>
      <c r="PWC114" s="420"/>
      <c r="PWD114" s="420"/>
      <c r="PWE114" s="420"/>
      <c r="PWF114" s="420"/>
      <c r="PWG114" s="420"/>
      <c r="PWH114" s="420"/>
      <c r="PWI114" s="420"/>
      <c r="PWJ114" s="420"/>
      <c r="PWK114" s="420"/>
      <c r="PWL114" s="420"/>
      <c r="PWM114" s="420"/>
      <c r="PWN114" s="420"/>
      <c r="PWO114" s="420"/>
      <c r="PWP114" s="420"/>
      <c r="PWQ114" s="420"/>
      <c r="PWR114" s="420"/>
      <c r="PWS114" s="420"/>
      <c r="PWT114" s="420"/>
      <c r="PWU114" s="420"/>
      <c r="PWV114" s="420"/>
      <c r="PWW114" s="420"/>
      <c r="PWX114" s="420"/>
      <c r="PWY114" s="420"/>
      <c r="PWZ114" s="420"/>
      <c r="PXA114" s="420"/>
      <c r="PXB114" s="420"/>
      <c r="PXC114" s="420"/>
      <c r="PXD114" s="420"/>
      <c r="PXE114" s="420"/>
      <c r="PXF114" s="420"/>
      <c r="PXG114" s="420"/>
      <c r="PXH114" s="420"/>
      <c r="PXI114" s="420"/>
      <c r="PXJ114" s="420"/>
      <c r="PXK114" s="420"/>
      <c r="PXL114" s="420"/>
      <c r="PXM114" s="420"/>
      <c r="PXN114" s="420"/>
      <c r="PXO114" s="420"/>
      <c r="PXP114" s="420"/>
      <c r="PXQ114" s="420"/>
      <c r="PXR114" s="420"/>
      <c r="PXS114" s="420"/>
      <c r="PXT114" s="420"/>
      <c r="PXU114" s="420"/>
      <c r="PXV114" s="420"/>
      <c r="PXW114" s="420"/>
      <c r="PXX114" s="420"/>
      <c r="PXY114" s="420"/>
      <c r="PXZ114" s="420"/>
      <c r="PYA114" s="420"/>
      <c r="PYB114" s="420"/>
      <c r="PYC114" s="420"/>
      <c r="PYD114" s="420"/>
      <c r="PYE114" s="420"/>
      <c r="PYF114" s="420"/>
      <c r="PYG114" s="420"/>
      <c r="PYH114" s="420"/>
      <c r="PYI114" s="420"/>
      <c r="PYJ114" s="420"/>
      <c r="PYK114" s="420"/>
      <c r="PYL114" s="420"/>
      <c r="PYM114" s="420"/>
      <c r="PYN114" s="420"/>
      <c r="PYO114" s="420"/>
      <c r="PYP114" s="420"/>
      <c r="PYQ114" s="420"/>
      <c r="PYR114" s="420"/>
      <c r="PYS114" s="420"/>
      <c r="PYT114" s="420"/>
      <c r="PYU114" s="420"/>
      <c r="PYV114" s="420"/>
      <c r="PYW114" s="420"/>
      <c r="PYX114" s="420"/>
      <c r="PYY114" s="420"/>
      <c r="PYZ114" s="420"/>
      <c r="PZA114" s="420"/>
      <c r="PZB114" s="420"/>
      <c r="PZC114" s="420"/>
      <c r="PZD114" s="420"/>
      <c r="PZE114" s="420"/>
      <c r="PZF114" s="420"/>
      <c r="PZG114" s="420"/>
      <c r="PZH114" s="420"/>
      <c r="PZI114" s="420"/>
      <c r="PZJ114" s="420"/>
      <c r="PZK114" s="420"/>
      <c r="PZL114" s="420"/>
      <c r="PZM114" s="420"/>
      <c r="PZN114" s="420"/>
      <c r="PZO114" s="420"/>
      <c r="PZP114" s="420"/>
      <c r="PZQ114" s="420"/>
      <c r="PZR114" s="420"/>
      <c r="PZS114" s="420"/>
      <c r="PZT114" s="420"/>
      <c r="PZU114" s="420"/>
      <c r="PZV114" s="420"/>
      <c r="PZW114" s="420"/>
      <c r="PZX114" s="420"/>
      <c r="PZY114" s="420"/>
      <c r="PZZ114" s="420"/>
      <c r="QAA114" s="420"/>
      <c r="QAB114" s="420"/>
      <c r="QAC114" s="420"/>
      <c r="QAD114" s="420"/>
      <c r="QAE114" s="420"/>
      <c r="QAF114" s="420"/>
      <c r="QAG114" s="420"/>
      <c r="QAH114" s="420"/>
      <c r="QAI114" s="420"/>
      <c r="QAJ114" s="420"/>
      <c r="QAK114" s="420"/>
      <c r="QAL114" s="420"/>
      <c r="QAM114" s="420"/>
      <c r="QAN114" s="420"/>
      <c r="QAO114" s="420"/>
      <c r="QAP114" s="420"/>
      <c r="QAQ114" s="420"/>
      <c r="QAR114" s="420"/>
      <c r="QAS114" s="420"/>
      <c r="QAT114" s="420"/>
      <c r="QAU114" s="420"/>
      <c r="QAV114" s="420"/>
      <c r="QAW114" s="420"/>
      <c r="QAX114" s="420"/>
      <c r="QAY114" s="420"/>
      <c r="QAZ114" s="420"/>
      <c r="QBA114" s="420"/>
      <c r="QBB114" s="420"/>
      <c r="QBC114" s="420"/>
      <c r="QBD114" s="420"/>
      <c r="QBE114" s="420"/>
      <c r="QBF114" s="420"/>
      <c r="QBG114" s="420"/>
      <c r="QBH114" s="420"/>
      <c r="QBI114" s="420"/>
      <c r="QBJ114" s="420"/>
      <c r="QBK114" s="420"/>
      <c r="QBL114" s="420"/>
      <c r="QBM114" s="420"/>
      <c r="QBN114" s="420"/>
      <c r="QBO114" s="420"/>
      <c r="QBP114" s="420"/>
      <c r="QBQ114" s="420"/>
      <c r="QBR114" s="420"/>
      <c r="QBS114" s="420"/>
      <c r="QBT114" s="420"/>
      <c r="QBU114" s="420"/>
      <c r="QBV114" s="420"/>
      <c r="QBW114" s="420"/>
      <c r="QBX114" s="420"/>
      <c r="QBY114" s="420"/>
      <c r="QBZ114" s="420"/>
      <c r="QCA114" s="420"/>
      <c r="QCB114" s="420"/>
      <c r="QCC114" s="420"/>
      <c r="QCD114" s="420"/>
      <c r="QCE114" s="420"/>
      <c r="QCF114" s="420"/>
      <c r="QCG114" s="420"/>
      <c r="QCH114" s="420"/>
      <c r="QCI114" s="420"/>
      <c r="QCJ114" s="420"/>
      <c r="QCK114" s="420"/>
      <c r="QCL114" s="420"/>
      <c r="QCM114" s="420"/>
      <c r="QCN114" s="420"/>
      <c r="QCO114" s="420"/>
      <c r="QCP114" s="420"/>
      <c r="QCQ114" s="420"/>
      <c r="QCR114" s="420"/>
      <c r="QCS114" s="420"/>
      <c r="QCT114" s="420"/>
      <c r="QCU114" s="420"/>
      <c r="QCV114" s="420"/>
      <c r="QCW114" s="420"/>
      <c r="QCX114" s="420"/>
      <c r="QCY114" s="420"/>
      <c r="QCZ114" s="420"/>
      <c r="QDA114" s="420"/>
      <c r="QDB114" s="420"/>
      <c r="QDC114" s="420"/>
      <c r="QDD114" s="420"/>
      <c r="QDE114" s="420"/>
      <c r="QDF114" s="420"/>
      <c r="QDG114" s="420"/>
      <c r="QDH114" s="420"/>
      <c r="QDI114" s="420"/>
      <c r="QDJ114" s="420"/>
      <c r="QDK114" s="420"/>
      <c r="QDL114" s="420"/>
      <c r="QDM114" s="420"/>
      <c r="QDN114" s="420"/>
      <c r="QDO114" s="420"/>
      <c r="QDP114" s="420"/>
      <c r="QDQ114" s="420"/>
      <c r="QDR114" s="420"/>
      <c r="QDS114" s="420"/>
      <c r="QDT114" s="420"/>
      <c r="QDU114" s="420"/>
      <c r="QDV114" s="420"/>
      <c r="QDW114" s="420"/>
      <c r="QDX114" s="420"/>
      <c r="QDY114" s="420"/>
      <c r="QDZ114" s="420"/>
      <c r="QEA114" s="420"/>
      <c r="QEB114" s="420"/>
      <c r="QEC114" s="420"/>
      <c r="QED114" s="420"/>
      <c r="QEE114" s="420"/>
      <c r="QEF114" s="420"/>
      <c r="QEG114" s="420"/>
      <c r="QEH114" s="420"/>
      <c r="QEI114" s="420"/>
      <c r="QEJ114" s="420"/>
      <c r="QEK114" s="420"/>
      <c r="QEL114" s="420"/>
      <c r="QEM114" s="420"/>
      <c r="QEN114" s="420"/>
      <c r="QEO114" s="420"/>
      <c r="QEP114" s="420"/>
      <c r="QEQ114" s="420"/>
      <c r="QER114" s="420"/>
      <c r="QES114" s="420"/>
      <c r="QET114" s="420"/>
      <c r="QEU114" s="420"/>
      <c r="QEV114" s="420"/>
      <c r="QEW114" s="420"/>
      <c r="QEX114" s="420"/>
      <c r="QEY114" s="420"/>
      <c r="QEZ114" s="420"/>
      <c r="QFA114" s="420"/>
      <c r="QFB114" s="420"/>
      <c r="QFC114" s="420"/>
      <c r="QFD114" s="420"/>
      <c r="QFE114" s="420"/>
      <c r="QFF114" s="420"/>
      <c r="QFG114" s="420"/>
      <c r="QFH114" s="420"/>
      <c r="QFI114" s="420"/>
      <c r="QFJ114" s="420"/>
      <c r="QFK114" s="420"/>
      <c r="QFL114" s="420"/>
      <c r="QFM114" s="420"/>
      <c r="QFN114" s="420"/>
      <c r="QFO114" s="420"/>
      <c r="QFP114" s="420"/>
      <c r="QFQ114" s="420"/>
      <c r="QFR114" s="420"/>
      <c r="QFS114" s="420"/>
      <c r="QFT114" s="420"/>
      <c r="QFU114" s="420"/>
      <c r="QFV114" s="420"/>
      <c r="QFW114" s="420"/>
      <c r="QFX114" s="420"/>
      <c r="QFY114" s="420"/>
      <c r="QFZ114" s="420"/>
      <c r="QGA114" s="420"/>
      <c r="QGB114" s="420"/>
      <c r="QGC114" s="420"/>
      <c r="QGD114" s="420"/>
      <c r="QGE114" s="420"/>
      <c r="QGF114" s="420"/>
      <c r="QGG114" s="420"/>
      <c r="QGH114" s="420"/>
      <c r="QGI114" s="420"/>
      <c r="QGJ114" s="420"/>
      <c r="QGK114" s="420"/>
      <c r="QGL114" s="420"/>
      <c r="QGM114" s="420"/>
      <c r="QGN114" s="420"/>
      <c r="QGO114" s="420"/>
      <c r="QGP114" s="420"/>
      <c r="QGQ114" s="420"/>
      <c r="QGR114" s="420"/>
      <c r="QGS114" s="420"/>
      <c r="QGT114" s="420"/>
      <c r="QGU114" s="420"/>
      <c r="QGV114" s="420"/>
      <c r="QGW114" s="420"/>
      <c r="QGX114" s="420"/>
      <c r="QGY114" s="420"/>
      <c r="QGZ114" s="420"/>
      <c r="QHA114" s="420"/>
      <c r="QHB114" s="420"/>
      <c r="QHC114" s="420"/>
      <c r="QHD114" s="420"/>
      <c r="QHE114" s="420"/>
      <c r="QHF114" s="420"/>
      <c r="QHG114" s="420"/>
      <c r="QHH114" s="420"/>
      <c r="QHI114" s="420"/>
      <c r="QHJ114" s="420"/>
      <c r="QHK114" s="420"/>
      <c r="QHL114" s="420"/>
      <c r="QHM114" s="420"/>
      <c r="QHN114" s="420"/>
      <c r="QHO114" s="420"/>
      <c r="QHP114" s="420"/>
      <c r="QHQ114" s="420"/>
      <c r="QHR114" s="420"/>
      <c r="QHS114" s="420"/>
      <c r="QHT114" s="420"/>
      <c r="QHU114" s="420"/>
      <c r="QHV114" s="420"/>
      <c r="QHW114" s="420"/>
      <c r="QHX114" s="420"/>
      <c r="QHY114" s="420"/>
      <c r="QHZ114" s="420"/>
      <c r="QIA114" s="420"/>
      <c r="QIB114" s="420"/>
      <c r="QIC114" s="420"/>
      <c r="QID114" s="420"/>
      <c r="QIE114" s="420"/>
      <c r="QIF114" s="420"/>
      <c r="QIG114" s="420"/>
      <c r="QIH114" s="420"/>
      <c r="QII114" s="420"/>
      <c r="QIJ114" s="420"/>
      <c r="QIK114" s="420"/>
      <c r="QIL114" s="420"/>
      <c r="QIM114" s="420"/>
      <c r="QIN114" s="420"/>
      <c r="QIO114" s="420"/>
      <c r="QIP114" s="420"/>
      <c r="QIQ114" s="420"/>
      <c r="QIR114" s="420"/>
      <c r="QIS114" s="420"/>
      <c r="QIT114" s="420"/>
      <c r="QIU114" s="420"/>
      <c r="QIV114" s="420"/>
      <c r="QIW114" s="420"/>
      <c r="QIX114" s="420"/>
      <c r="QIY114" s="420"/>
      <c r="QIZ114" s="420"/>
      <c r="QJA114" s="420"/>
      <c r="QJB114" s="420"/>
      <c r="QJC114" s="420"/>
      <c r="QJD114" s="420"/>
      <c r="QJE114" s="420"/>
      <c r="QJF114" s="420"/>
      <c r="QJG114" s="420"/>
      <c r="QJH114" s="420"/>
      <c r="QJI114" s="420"/>
      <c r="QJJ114" s="420"/>
      <c r="QJK114" s="420"/>
      <c r="QJL114" s="420"/>
      <c r="QJM114" s="420"/>
      <c r="QJN114" s="420"/>
      <c r="QJO114" s="420"/>
      <c r="QJP114" s="420"/>
      <c r="QJQ114" s="420"/>
      <c r="QJR114" s="420"/>
      <c r="QJS114" s="420"/>
      <c r="QJT114" s="420"/>
      <c r="QJU114" s="420"/>
      <c r="QJV114" s="420"/>
      <c r="QJW114" s="420"/>
      <c r="QJX114" s="420"/>
      <c r="QJY114" s="420"/>
      <c r="QJZ114" s="420"/>
      <c r="QKA114" s="420"/>
      <c r="QKB114" s="420"/>
      <c r="QKC114" s="420"/>
      <c r="QKD114" s="420"/>
      <c r="QKE114" s="420"/>
      <c r="QKF114" s="420"/>
      <c r="QKG114" s="420"/>
      <c r="QKH114" s="420"/>
      <c r="QKI114" s="420"/>
      <c r="QKJ114" s="420"/>
      <c r="QKK114" s="420"/>
      <c r="QKL114" s="420"/>
      <c r="QKM114" s="420"/>
      <c r="QKN114" s="420"/>
      <c r="QKO114" s="420"/>
      <c r="QKP114" s="420"/>
      <c r="QKQ114" s="420"/>
      <c r="QKR114" s="420"/>
      <c r="QKS114" s="420"/>
      <c r="QKT114" s="420"/>
      <c r="QKU114" s="420"/>
      <c r="QKV114" s="420"/>
      <c r="QKW114" s="420"/>
      <c r="QKX114" s="420"/>
      <c r="QKY114" s="420"/>
      <c r="QKZ114" s="420"/>
      <c r="QLA114" s="420"/>
      <c r="QLB114" s="420"/>
      <c r="QLC114" s="420"/>
      <c r="QLD114" s="420"/>
      <c r="QLE114" s="420"/>
      <c r="QLF114" s="420"/>
      <c r="QLG114" s="420"/>
      <c r="QLH114" s="420"/>
      <c r="QLI114" s="420"/>
      <c r="QLJ114" s="420"/>
      <c r="QLK114" s="420"/>
      <c r="QLL114" s="420"/>
      <c r="QLM114" s="420"/>
      <c r="QLN114" s="420"/>
      <c r="QLO114" s="420"/>
      <c r="QLP114" s="420"/>
      <c r="QLQ114" s="420"/>
      <c r="QLR114" s="420"/>
      <c r="QLS114" s="420"/>
      <c r="QLT114" s="420"/>
      <c r="QLU114" s="420"/>
      <c r="QLV114" s="420"/>
      <c r="QLW114" s="420"/>
      <c r="QLX114" s="420"/>
      <c r="QLY114" s="420"/>
      <c r="QLZ114" s="420"/>
      <c r="QMA114" s="420"/>
      <c r="QMB114" s="420"/>
      <c r="QMC114" s="420"/>
      <c r="QMD114" s="420"/>
      <c r="QME114" s="420"/>
      <c r="QMF114" s="420"/>
      <c r="QMG114" s="420"/>
      <c r="QMH114" s="420"/>
      <c r="QMI114" s="420"/>
      <c r="QMJ114" s="420"/>
      <c r="QMK114" s="420"/>
      <c r="QML114" s="420"/>
      <c r="QMM114" s="420"/>
      <c r="QMN114" s="420"/>
      <c r="QMO114" s="420"/>
      <c r="QMP114" s="420"/>
      <c r="QMQ114" s="420"/>
      <c r="QMR114" s="420"/>
      <c r="QMS114" s="420"/>
      <c r="QMT114" s="420"/>
      <c r="QMU114" s="420"/>
      <c r="QMV114" s="420"/>
      <c r="QMW114" s="420"/>
      <c r="QMX114" s="420"/>
      <c r="QMY114" s="420"/>
      <c r="QMZ114" s="420"/>
      <c r="QNA114" s="420"/>
      <c r="QNB114" s="420"/>
      <c r="QNC114" s="420"/>
      <c r="QND114" s="420"/>
      <c r="QNE114" s="420"/>
      <c r="QNF114" s="420"/>
      <c r="QNG114" s="420"/>
      <c r="QNH114" s="420"/>
      <c r="QNI114" s="420"/>
      <c r="QNJ114" s="420"/>
      <c r="QNK114" s="420"/>
      <c r="QNL114" s="420"/>
      <c r="QNM114" s="420"/>
      <c r="QNN114" s="420"/>
      <c r="QNO114" s="420"/>
      <c r="QNP114" s="420"/>
      <c r="QNQ114" s="420"/>
      <c r="QNR114" s="420"/>
      <c r="QNS114" s="420"/>
      <c r="QNT114" s="420"/>
      <c r="QNU114" s="420"/>
      <c r="QNV114" s="420"/>
      <c r="QNW114" s="420"/>
      <c r="QNX114" s="420"/>
      <c r="QNY114" s="420"/>
      <c r="QNZ114" s="420"/>
      <c r="QOA114" s="420"/>
      <c r="QOB114" s="420"/>
      <c r="QOC114" s="420"/>
      <c r="QOD114" s="420"/>
      <c r="QOE114" s="420"/>
      <c r="QOF114" s="420"/>
      <c r="QOG114" s="420"/>
      <c r="QOH114" s="420"/>
      <c r="QOI114" s="420"/>
      <c r="QOJ114" s="420"/>
      <c r="QOK114" s="420"/>
      <c r="QOL114" s="420"/>
      <c r="QOM114" s="420"/>
      <c r="QON114" s="420"/>
      <c r="QOO114" s="420"/>
      <c r="QOP114" s="420"/>
      <c r="QOQ114" s="420"/>
      <c r="QOR114" s="420"/>
      <c r="QOS114" s="420"/>
      <c r="QOT114" s="420"/>
      <c r="QOU114" s="420"/>
      <c r="QOV114" s="420"/>
      <c r="QOW114" s="420"/>
      <c r="QOX114" s="420"/>
      <c r="QOY114" s="420"/>
      <c r="QOZ114" s="420"/>
      <c r="QPA114" s="420"/>
      <c r="QPB114" s="420"/>
      <c r="QPC114" s="420"/>
      <c r="QPD114" s="420"/>
      <c r="QPE114" s="420"/>
      <c r="QPF114" s="420"/>
      <c r="QPG114" s="420"/>
      <c r="QPH114" s="420"/>
      <c r="QPI114" s="420"/>
      <c r="QPJ114" s="420"/>
      <c r="QPK114" s="420"/>
      <c r="QPL114" s="420"/>
      <c r="QPM114" s="420"/>
      <c r="QPN114" s="420"/>
      <c r="QPO114" s="420"/>
      <c r="QPP114" s="420"/>
      <c r="QPQ114" s="420"/>
      <c r="QPR114" s="420"/>
      <c r="QPS114" s="420"/>
      <c r="QPT114" s="420"/>
      <c r="QPU114" s="420"/>
      <c r="QPV114" s="420"/>
      <c r="QPW114" s="420"/>
      <c r="QPX114" s="420"/>
      <c r="QPY114" s="420"/>
      <c r="QPZ114" s="420"/>
      <c r="QQA114" s="420"/>
      <c r="QQB114" s="420"/>
      <c r="QQC114" s="420"/>
      <c r="QQD114" s="420"/>
      <c r="QQE114" s="420"/>
      <c r="QQF114" s="420"/>
      <c r="QQG114" s="420"/>
      <c r="QQH114" s="420"/>
      <c r="QQI114" s="420"/>
      <c r="QQJ114" s="420"/>
      <c r="QQK114" s="420"/>
      <c r="QQL114" s="420"/>
      <c r="QQM114" s="420"/>
      <c r="QQN114" s="420"/>
      <c r="QQO114" s="420"/>
      <c r="QQP114" s="420"/>
      <c r="QQQ114" s="420"/>
      <c r="QQR114" s="420"/>
      <c r="QQS114" s="420"/>
      <c r="QQT114" s="420"/>
      <c r="QQU114" s="420"/>
      <c r="QQV114" s="420"/>
      <c r="QQW114" s="420"/>
      <c r="QQX114" s="420"/>
      <c r="QQY114" s="420"/>
      <c r="QQZ114" s="420"/>
      <c r="QRA114" s="420"/>
      <c r="QRB114" s="420"/>
      <c r="QRC114" s="420"/>
      <c r="QRD114" s="420"/>
      <c r="QRE114" s="420"/>
      <c r="QRF114" s="420"/>
      <c r="QRG114" s="420"/>
      <c r="QRH114" s="420"/>
      <c r="QRI114" s="420"/>
      <c r="QRJ114" s="420"/>
      <c r="QRK114" s="420"/>
      <c r="QRL114" s="420"/>
      <c r="QRM114" s="420"/>
      <c r="QRN114" s="420"/>
      <c r="QRO114" s="420"/>
      <c r="QRP114" s="420"/>
      <c r="QRQ114" s="420"/>
      <c r="QRR114" s="420"/>
      <c r="QRS114" s="420"/>
      <c r="QRT114" s="420"/>
      <c r="QRU114" s="420"/>
      <c r="QRV114" s="420"/>
      <c r="QRW114" s="420"/>
      <c r="QRX114" s="420"/>
      <c r="QRY114" s="420"/>
      <c r="QRZ114" s="420"/>
      <c r="QSA114" s="420"/>
      <c r="QSB114" s="420"/>
      <c r="QSC114" s="420"/>
      <c r="QSD114" s="420"/>
      <c r="QSE114" s="420"/>
      <c r="QSF114" s="420"/>
      <c r="QSG114" s="420"/>
      <c r="QSH114" s="420"/>
      <c r="QSI114" s="420"/>
      <c r="QSJ114" s="420"/>
      <c r="QSK114" s="420"/>
      <c r="QSL114" s="420"/>
      <c r="QSM114" s="420"/>
      <c r="QSN114" s="420"/>
      <c r="QSO114" s="420"/>
      <c r="QSP114" s="420"/>
      <c r="QSQ114" s="420"/>
      <c r="QSR114" s="420"/>
      <c r="QSS114" s="420"/>
      <c r="QST114" s="420"/>
      <c r="QSU114" s="420"/>
      <c r="QSV114" s="420"/>
      <c r="QSW114" s="420"/>
      <c r="QSX114" s="420"/>
      <c r="QSY114" s="420"/>
      <c r="QSZ114" s="420"/>
      <c r="QTA114" s="420"/>
      <c r="QTB114" s="420"/>
      <c r="QTC114" s="420"/>
      <c r="QTD114" s="420"/>
      <c r="QTE114" s="420"/>
      <c r="QTF114" s="420"/>
      <c r="QTG114" s="420"/>
      <c r="QTH114" s="420"/>
      <c r="QTI114" s="420"/>
      <c r="QTJ114" s="420"/>
      <c r="QTK114" s="420"/>
      <c r="QTL114" s="420"/>
      <c r="QTM114" s="420"/>
      <c r="QTN114" s="420"/>
      <c r="QTO114" s="420"/>
      <c r="QTP114" s="420"/>
      <c r="QTQ114" s="420"/>
      <c r="QTR114" s="420"/>
      <c r="QTS114" s="420"/>
      <c r="QTT114" s="420"/>
      <c r="QTU114" s="420"/>
      <c r="QTV114" s="420"/>
      <c r="QTW114" s="420"/>
      <c r="QTX114" s="420"/>
      <c r="QTY114" s="420"/>
      <c r="QTZ114" s="420"/>
      <c r="QUA114" s="420"/>
      <c r="QUB114" s="420"/>
      <c r="QUC114" s="420"/>
      <c r="QUD114" s="420"/>
      <c r="QUE114" s="420"/>
      <c r="QUF114" s="420"/>
      <c r="QUG114" s="420"/>
      <c r="QUH114" s="420"/>
      <c r="QUI114" s="420"/>
      <c r="QUJ114" s="420"/>
      <c r="QUK114" s="420"/>
      <c r="QUL114" s="420"/>
      <c r="QUM114" s="420"/>
      <c r="QUN114" s="420"/>
      <c r="QUO114" s="420"/>
      <c r="QUP114" s="420"/>
      <c r="QUQ114" s="420"/>
      <c r="QUR114" s="420"/>
      <c r="QUS114" s="420"/>
      <c r="QUT114" s="420"/>
      <c r="QUU114" s="420"/>
      <c r="QUV114" s="420"/>
      <c r="QUW114" s="420"/>
      <c r="QUX114" s="420"/>
      <c r="QUY114" s="420"/>
      <c r="QUZ114" s="420"/>
      <c r="QVA114" s="420"/>
      <c r="QVB114" s="420"/>
      <c r="QVC114" s="420"/>
      <c r="QVD114" s="420"/>
      <c r="QVE114" s="420"/>
      <c r="QVF114" s="420"/>
      <c r="QVG114" s="420"/>
      <c r="QVH114" s="420"/>
      <c r="QVI114" s="420"/>
      <c r="QVJ114" s="420"/>
      <c r="QVK114" s="420"/>
      <c r="QVL114" s="420"/>
      <c r="QVM114" s="420"/>
      <c r="QVN114" s="420"/>
      <c r="QVO114" s="420"/>
      <c r="QVP114" s="420"/>
      <c r="QVQ114" s="420"/>
      <c r="QVR114" s="420"/>
      <c r="QVS114" s="420"/>
      <c r="QVT114" s="420"/>
      <c r="QVU114" s="420"/>
      <c r="QVV114" s="420"/>
      <c r="QVW114" s="420"/>
      <c r="QVX114" s="420"/>
      <c r="QVY114" s="420"/>
      <c r="QVZ114" s="420"/>
      <c r="QWA114" s="420"/>
      <c r="QWB114" s="420"/>
      <c r="QWC114" s="420"/>
      <c r="QWD114" s="420"/>
      <c r="QWE114" s="420"/>
      <c r="QWF114" s="420"/>
      <c r="QWG114" s="420"/>
      <c r="QWH114" s="420"/>
      <c r="QWI114" s="420"/>
      <c r="QWJ114" s="420"/>
      <c r="QWK114" s="420"/>
      <c r="QWL114" s="420"/>
      <c r="QWM114" s="420"/>
      <c r="QWN114" s="420"/>
      <c r="QWO114" s="420"/>
      <c r="QWP114" s="420"/>
      <c r="QWQ114" s="420"/>
      <c r="QWR114" s="420"/>
      <c r="QWS114" s="420"/>
      <c r="QWT114" s="420"/>
      <c r="QWU114" s="420"/>
      <c r="QWV114" s="420"/>
      <c r="QWW114" s="420"/>
      <c r="QWX114" s="420"/>
      <c r="QWY114" s="420"/>
      <c r="QWZ114" s="420"/>
      <c r="QXA114" s="420"/>
      <c r="QXB114" s="420"/>
      <c r="QXC114" s="420"/>
      <c r="QXD114" s="420"/>
      <c r="QXE114" s="420"/>
      <c r="QXF114" s="420"/>
      <c r="QXG114" s="420"/>
      <c r="QXH114" s="420"/>
      <c r="QXI114" s="420"/>
      <c r="QXJ114" s="420"/>
      <c r="QXK114" s="420"/>
      <c r="QXL114" s="420"/>
      <c r="QXM114" s="420"/>
      <c r="QXN114" s="420"/>
      <c r="QXO114" s="420"/>
      <c r="QXP114" s="420"/>
      <c r="QXQ114" s="420"/>
      <c r="QXR114" s="420"/>
      <c r="QXS114" s="420"/>
      <c r="QXT114" s="420"/>
      <c r="QXU114" s="420"/>
      <c r="QXV114" s="420"/>
      <c r="QXW114" s="420"/>
      <c r="QXX114" s="420"/>
      <c r="QXY114" s="420"/>
      <c r="QXZ114" s="420"/>
      <c r="QYA114" s="420"/>
      <c r="QYB114" s="420"/>
      <c r="QYC114" s="420"/>
      <c r="QYD114" s="420"/>
      <c r="QYE114" s="420"/>
      <c r="QYF114" s="420"/>
      <c r="QYG114" s="420"/>
      <c r="QYH114" s="420"/>
      <c r="QYI114" s="420"/>
      <c r="QYJ114" s="420"/>
      <c r="QYK114" s="420"/>
      <c r="QYL114" s="420"/>
      <c r="QYM114" s="420"/>
      <c r="QYN114" s="420"/>
      <c r="QYO114" s="420"/>
      <c r="QYP114" s="420"/>
      <c r="QYQ114" s="420"/>
      <c r="QYR114" s="420"/>
      <c r="QYS114" s="420"/>
      <c r="QYT114" s="420"/>
      <c r="QYU114" s="420"/>
      <c r="QYV114" s="420"/>
      <c r="QYW114" s="420"/>
      <c r="QYX114" s="420"/>
      <c r="QYY114" s="420"/>
      <c r="QYZ114" s="420"/>
      <c r="QZA114" s="420"/>
      <c r="QZB114" s="420"/>
      <c r="QZC114" s="420"/>
      <c r="QZD114" s="420"/>
      <c r="QZE114" s="420"/>
      <c r="QZF114" s="420"/>
      <c r="QZG114" s="420"/>
      <c r="QZH114" s="420"/>
      <c r="QZI114" s="420"/>
      <c r="QZJ114" s="420"/>
      <c r="QZK114" s="420"/>
      <c r="QZL114" s="420"/>
      <c r="QZM114" s="420"/>
      <c r="QZN114" s="420"/>
      <c r="QZO114" s="420"/>
      <c r="QZP114" s="420"/>
      <c r="QZQ114" s="420"/>
      <c r="QZR114" s="420"/>
      <c r="QZS114" s="420"/>
      <c r="QZT114" s="420"/>
      <c r="QZU114" s="420"/>
      <c r="QZV114" s="420"/>
      <c r="QZW114" s="420"/>
      <c r="QZX114" s="420"/>
      <c r="QZY114" s="420"/>
      <c r="QZZ114" s="420"/>
      <c r="RAA114" s="420"/>
      <c r="RAB114" s="420"/>
      <c r="RAC114" s="420"/>
      <c r="RAD114" s="420"/>
      <c r="RAE114" s="420"/>
      <c r="RAF114" s="420"/>
      <c r="RAG114" s="420"/>
      <c r="RAH114" s="420"/>
      <c r="RAI114" s="420"/>
      <c r="RAJ114" s="420"/>
      <c r="RAK114" s="420"/>
      <c r="RAL114" s="420"/>
      <c r="RAM114" s="420"/>
      <c r="RAN114" s="420"/>
      <c r="RAO114" s="420"/>
      <c r="RAP114" s="420"/>
      <c r="RAQ114" s="420"/>
      <c r="RAR114" s="420"/>
      <c r="RAS114" s="420"/>
      <c r="RAT114" s="420"/>
      <c r="RAU114" s="420"/>
      <c r="RAV114" s="420"/>
      <c r="RAW114" s="420"/>
      <c r="RAX114" s="420"/>
      <c r="RAY114" s="420"/>
      <c r="RAZ114" s="420"/>
      <c r="RBA114" s="420"/>
      <c r="RBB114" s="420"/>
      <c r="RBC114" s="420"/>
      <c r="RBD114" s="420"/>
      <c r="RBE114" s="420"/>
      <c r="RBF114" s="420"/>
      <c r="RBG114" s="420"/>
      <c r="RBH114" s="420"/>
      <c r="RBI114" s="420"/>
      <c r="RBJ114" s="420"/>
      <c r="RBK114" s="420"/>
      <c r="RBL114" s="420"/>
      <c r="RBM114" s="420"/>
      <c r="RBN114" s="420"/>
      <c r="RBO114" s="420"/>
      <c r="RBP114" s="420"/>
      <c r="RBQ114" s="420"/>
      <c r="RBR114" s="420"/>
      <c r="RBS114" s="420"/>
      <c r="RBT114" s="420"/>
      <c r="RBU114" s="420"/>
      <c r="RBV114" s="420"/>
      <c r="RBW114" s="420"/>
      <c r="RBX114" s="420"/>
      <c r="RBY114" s="420"/>
      <c r="RBZ114" s="420"/>
      <c r="RCA114" s="420"/>
      <c r="RCB114" s="420"/>
      <c r="RCC114" s="420"/>
      <c r="RCD114" s="420"/>
      <c r="RCE114" s="420"/>
      <c r="RCF114" s="420"/>
      <c r="RCG114" s="420"/>
      <c r="RCH114" s="420"/>
      <c r="RCI114" s="420"/>
      <c r="RCJ114" s="420"/>
      <c r="RCK114" s="420"/>
      <c r="RCL114" s="420"/>
      <c r="RCM114" s="420"/>
      <c r="RCN114" s="420"/>
      <c r="RCO114" s="420"/>
      <c r="RCP114" s="420"/>
      <c r="RCQ114" s="420"/>
      <c r="RCR114" s="420"/>
      <c r="RCS114" s="420"/>
      <c r="RCT114" s="420"/>
      <c r="RCU114" s="420"/>
      <c r="RCV114" s="420"/>
      <c r="RCW114" s="420"/>
      <c r="RCX114" s="420"/>
      <c r="RCY114" s="420"/>
      <c r="RCZ114" s="420"/>
      <c r="RDA114" s="420"/>
      <c r="RDB114" s="420"/>
      <c r="RDC114" s="420"/>
      <c r="RDD114" s="420"/>
      <c r="RDE114" s="420"/>
      <c r="RDF114" s="420"/>
      <c r="RDG114" s="420"/>
      <c r="RDH114" s="420"/>
      <c r="RDI114" s="420"/>
      <c r="RDJ114" s="420"/>
      <c r="RDK114" s="420"/>
      <c r="RDL114" s="420"/>
      <c r="RDM114" s="420"/>
      <c r="RDN114" s="420"/>
      <c r="RDO114" s="420"/>
      <c r="RDP114" s="420"/>
      <c r="RDQ114" s="420"/>
      <c r="RDR114" s="420"/>
      <c r="RDS114" s="420"/>
      <c r="RDT114" s="420"/>
      <c r="RDU114" s="420"/>
      <c r="RDV114" s="420"/>
      <c r="RDW114" s="420"/>
      <c r="RDX114" s="420"/>
      <c r="RDY114" s="420"/>
      <c r="RDZ114" s="420"/>
      <c r="REA114" s="420"/>
      <c r="REB114" s="420"/>
      <c r="REC114" s="420"/>
      <c r="RED114" s="420"/>
      <c r="REE114" s="420"/>
      <c r="REF114" s="420"/>
      <c r="REG114" s="420"/>
      <c r="REH114" s="420"/>
      <c r="REI114" s="420"/>
      <c r="REJ114" s="420"/>
      <c r="REK114" s="420"/>
      <c r="REL114" s="420"/>
      <c r="REM114" s="420"/>
      <c r="REN114" s="420"/>
      <c r="REO114" s="420"/>
      <c r="REP114" s="420"/>
      <c r="REQ114" s="420"/>
      <c r="RER114" s="420"/>
      <c r="RES114" s="420"/>
      <c r="RET114" s="420"/>
      <c r="REU114" s="420"/>
      <c r="REV114" s="420"/>
      <c r="REW114" s="420"/>
      <c r="REX114" s="420"/>
      <c r="REY114" s="420"/>
      <c r="REZ114" s="420"/>
      <c r="RFA114" s="420"/>
      <c r="RFB114" s="420"/>
      <c r="RFC114" s="420"/>
      <c r="RFD114" s="420"/>
      <c r="RFE114" s="420"/>
      <c r="RFF114" s="420"/>
      <c r="RFG114" s="420"/>
      <c r="RFH114" s="420"/>
      <c r="RFI114" s="420"/>
      <c r="RFJ114" s="420"/>
      <c r="RFK114" s="420"/>
      <c r="RFL114" s="420"/>
      <c r="RFM114" s="420"/>
      <c r="RFN114" s="420"/>
      <c r="RFO114" s="420"/>
      <c r="RFP114" s="420"/>
      <c r="RFQ114" s="420"/>
      <c r="RFR114" s="420"/>
      <c r="RFS114" s="420"/>
      <c r="RFT114" s="420"/>
      <c r="RFU114" s="420"/>
      <c r="RFV114" s="420"/>
      <c r="RFW114" s="420"/>
      <c r="RFX114" s="420"/>
      <c r="RFY114" s="420"/>
      <c r="RFZ114" s="420"/>
      <c r="RGA114" s="420"/>
      <c r="RGB114" s="420"/>
      <c r="RGC114" s="420"/>
      <c r="RGD114" s="420"/>
      <c r="RGE114" s="420"/>
      <c r="RGF114" s="420"/>
      <c r="RGG114" s="420"/>
      <c r="RGH114" s="420"/>
      <c r="RGI114" s="420"/>
      <c r="RGJ114" s="420"/>
      <c r="RGK114" s="420"/>
      <c r="RGL114" s="420"/>
      <c r="RGM114" s="420"/>
      <c r="RGN114" s="420"/>
      <c r="RGO114" s="420"/>
      <c r="RGP114" s="420"/>
      <c r="RGQ114" s="420"/>
      <c r="RGR114" s="420"/>
      <c r="RGS114" s="420"/>
      <c r="RGT114" s="420"/>
      <c r="RGU114" s="420"/>
      <c r="RGV114" s="420"/>
      <c r="RGW114" s="420"/>
      <c r="RGX114" s="420"/>
      <c r="RGY114" s="420"/>
      <c r="RGZ114" s="420"/>
      <c r="RHA114" s="420"/>
      <c r="RHB114" s="420"/>
      <c r="RHC114" s="420"/>
      <c r="RHD114" s="420"/>
      <c r="RHE114" s="420"/>
      <c r="RHF114" s="420"/>
      <c r="RHG114" s="420"/>
      <c r="RHH114" s="420"/>
      <c r="RHI114" s="420"/>
      <c r="RHJ114" s="420"/>
      <c r="RHK114" s="420"/>
      <c r="RHL114" s="420"/>
      <c r="RHM114" s="420"/>
      <c r="RHN114" s="420"/>
      <c r="RHO114" s="420"/>
      <c r="RHP114" s="420"/>
      <c r="RHQ114" s="420"/>
      <c r="RHR114" s="420"/>
      <c r="RHS114" s="420"/>
      <c r="RHT114" s="420"/>
      <c r="RHU114" s="420"/>
      <c r="RHV114" s="420"/>
      <c r="RHW114" s="420"/>
      <c r="RHX114" s="420"/>
      <c r="RHY114" s="420"/>
      <c r="RHZ114" s="420"/>
      <c r="RIA114" s="420"/>
      <c r="RIB114" s="420"/>
      <c r="RIC114" s="420"/>
      <c r="RID114" s="420"/>
      <c r="RIE114" s="420"/>
      <c r="RIF114" s="420"/>
      <c r="RIG114" s="420"/>
      <c r="RIH114" s="420"/>
      <c r="RII114" s="420"/>
      <c r="RIJ114" s="420"/>
      <c r="RIK114" s="420"/>
      <c r="RIL114" s="420"/>
      <c r="RIM114" s="420"/>
      <c r="RIN114" s="420"/>
      <c r="RIO114" s="420"/>
      <c r="RIP114" s="420"/>
      <c r="RIQ114" s="420"/>
      <c r="RIR114" s="420"/>
      <c r="RIS114" s="420"/>
      <c r="RIT114" s="420"/>
      <c r="RIU114" s="420"/>
      <c r="RIV114" s="420"/>
      <c r="RIW114" s="420"/>
      <c r="RIX114" s="420"/>
      <c r="RIY114" s="420"/>
      <c r="RIZ114" s="420"/>
      <c r="RJA114" s="420"/>
      <c r="RJB114" s="420"/>
      <c r="RJC114" s="420"/>
      <c r="RJD114" s="420"/>
      <c r="RJE114" s="420"/>
      <c r="RJF114" s="420"/>
      <c r="RJG114" s="420"/>
      <c r="RJH114" s="420"/>
      <c r="RJI114" s="420"/>
      <c r="RJJ114" s="420"/>
      <c r="RJK114" s="420"/>
      <c r="RJL114" s="420"/>
      <c r="RJM114" s="420"/>
      <c r="RJN114" s="420"/>
      <c r="RJO114" s="420"/>
      <c r="RJP114" s="420"/>
      <c r="RJQ114" s="420"/>
      <c r="RJR114" s="420"/>
      <c r="RJS114" s="420"/>
      <c r="RJT114" s="420"/>
      <c r="RJU114" s="420"/>
      <c r="RJV114" s="420"/>
      <c r="RJW114" s="420"/>
      <c r="RJX114" s="420"/>
      <c r="RJY114" s="420"/>
      <c r="RJZ114" s="420"/>
      <c r="RKA114" s="420"/>
      <c r="RKB114" s="420"/>
      <c r="RKC114" s="420"/>
      <c r="RKD114" s="420"/>
      <c r="RKE114" s="420"/>
      <c r="RKF114" s="420"/>
      <c r="RKG114" s="420"/>
      <c r="RKH114" s="420"/>
      <c r="RKI114" s="420"/>
      <c r="RKJ114" s="420"/>
      <c r="RKK114" s="420"/>
      <c r="RKL114" s="420"/>
      <c r="RKM114" s="420"/>
      <c r="RKN114" s="420"/>
      <c r="RKO114" s="420"/>
      <c r="RKP114" s="420"/>
      <c r="RKQ114" s="420"/>
      <c r="RKR114" s="420"/>
      <c r="RKS114" s="420"/>
      <c r="RKT114" s="420"/>
      <c r="RKU114" s="420"/>
      <c r="RKV114" s="420"/>
      <c r="RKW114" s="420"/>
      <c r="RKX114" s="420"/>
      <c r="RKY114" s="420"/>
      <c r="RKZ114" s="420"/>
      <c r="RLA114" s="420"/>
      <c r="RLB114" s="420"/>
      <c r="RLC114" s="420"/>
      <c r="RLD114" s="420"/>
      <c r="RLE114" s="420"/>
      <c r="RLF114" s="420"/>
      <c r="RLG114" s="420"/>
      <c r="RLH114" s="420"/>
      <c r="RLI114" s="420"/>
      <c r="RLJ114" s="420"/>
      <c r="RLK114" s="420"/>
      <c r="RLL114" s="420"/>
      <c r="RLM114" s="420"/>
      <c r="RLN114" s="420"/>
      <c r="RLO114" s="420"/>
      <c r="RLP114" s="420"/>
      <c r="RLQ114" s="420"/>
      <c r="RLR114" s="420"/>
      <c r="RLS114" s="420"/>
      <c r="RLT114" s="420"/>
      <c r="RLU114" s="420"/>
      <c r="RLV114" s="420"/>
      <c r="RLW114" s="420"/>
      <c r="RLX114" s="420"/>
      <c r="RLY114" s="420"/>
      <c r="RLZ114" s="420"/>
      <c r="RMA114" s="420"/>
      <c r="RMB114" s="420"/>
      <c r="RMC114" s="420"/>
      <c r="RMD114" s="420"/>
      <c r="RME114" s="420"/>
      <c r="RMF114" s="420"/>
      <c r="RMG114" s="420"/>
      <c r="RMH114" s="420"/>
      <c r="RMI114" s="420"/>
      <c r="RMJ114" s="420"/>
      <c r="RMK114" s="420"/>
      <c r="RML114" s="420"/>
      <c r="RMM114" s="420"/>
      <c r="RMN114" s="420"/>
      <c r="RMO114" s="420"/>
      <c r="RMP114" s="420"/>
      <c r="RMQ114" s="420"/>
      <c r="RMR114" s="420"/>
      <c r="RMS114" s="420"/>
      <c r="RMT114" s="420"/>
      <c r="RMU114" s="420"/>
      <c r="RMV114" s="420"/>
      <c r="RMW114" s="420"/>
      <c r="RMX114" s="420"/>
      <c r="RMY114" s="420"/>
      <c r="RMZ114" s="420"/>
      <c r="RNA114" s="420"/>
      <c r="RNB114" s="420"/>
      <c r="RNC114" s="420"/>
      <c r="RND114" s="420"/>
      <c r="RNE114" s="420"/>
      <c r="RNF114" s="420"/>
      <c r="RNG114" s="420"/>
      <c r="RNH114" s="420"/>
      <c r="RNI114" s="420"/>
      <c r="RNJ114" s="420"/>
      <c r="RNK114" s="420"/>
      <c r="RNL114" s="420"/>
      <c r="RNM114" s="420"/>
      <c r="RNN114" s="420"/>
      <c r="RNO114" s="420"/>
      <c r="RNP114" s="420"/>
      <c r="RNQ114" s="420"/>
      <c r="RNR114" s="420"/>
      <c r="RNS114" s="420"/>
      <c r="RNT114" s="420"/>
      <c r="RNU114" s="420"/>
      <c r="RNV114" s="420"/>
      <c r="RNW114" s="420"/>
      <c r="RNX114" s="420"/>
      <c r="RNY114" s="420"/>
      <c r="RNZ114" s="420"/>
      <c r="ROA114" s="420"/>
      <c r="ROB114" s="420"/>
      <c r="ROC114" s="420"/>
      <c r="ROD114" s="420"/>
      <c r="ROE114" s="420"/>
      <c r="ROF114" s="420"/>
      <c r="ROG114" s="420"/>
      <c r="ROH114" s="420"/>
      <c r="ROI114" s="420"/>
      <c r="ROJ114" s="420"/>
      <c r="ROK114" s="420"/>
      <c r="ROL114" s="420"/>
      <c r="ROM114" s="420"/>
      <c r="RON114" s="420"/>
      <c r="ROO114" s="420"/>
      <c r="ROP114" s="420"/>
      <c r="ROQ114" s="420"/>
      <c r="ROR114" s="420"/>
      <c r="ROS114" s="420"/>
      <c r="ROT114" s="420"/>
      <c r="ROU114" s="420"/>
      <c r="ROV114" s="420"/>
      <c r="ROW114" s="420"/>
      <c r="ROX114" s="420"/>
      <c r="ROY114" s="420"/>
      <c r="ROZ114" s="420"/>
      <c r="RPA114" s="420"/>
      <c r="RPB114" s="420"/>
      <c r="RPC114" s="420"/>
      <c r="RPD114" s="420"/>
      <c r="RPE114" s="420"/>
      <c r="RPF114" s="420"/>
      <c r="RPG114" s="420"/>
      <c r="RPH114" s="420"/>
      <c r="RPI114" s="420"/>
      <c r="RPJ114" s="420"/>
      <c r="RPK114" s="420"/>
      <c r="RPL114" s="420"/>
      <c r="RPM114" s="420"/>
      <c r="RPN114" s="420"/>
      <c r="RPO114" s="420"/>
      <c r="RPP114" s="420"/>
      <c r="RPQ114" s="420"/>
      <c r="RPR114" s="420"/>
      <c r="RPS114" s="420"/>
      <c r="RPT114" s="420"/>
      <c r="RPU114" s="420"/>
      <c r="RPV114" s="420"/>
      <c r="RPW114" s="420"/>
      <c r="RPX114" s="420"/>
      <c r="RPY114" s="420"/>
      <c r="RPZ114" s="420"/>
      <c r="RQA114" s="420"/>
      <c r="RQB114" s="420"/>
      <c r="RQC114" s="420"/>
      <c r="RQD114" s="420"/>
      <c r="RQE114" s="420"/>
      <c r="RQF114" s="420"/>
      <c r="RQG114" s="420"/>
      <c r="RQH114" s="420"/>
      <c r="RQI114" s="420"/>
      <c r="RQJ114" s="420"/>
      <c r="RQK114" s="420"/>
      <c r="RQL114" s="420"/>
      <c r="RQM114" s="420"/>
      <c r="RQN114" s="420"/>
      <c r="RQO114" s="420"/>
      <c r="RQP114" s="420"/>
      <c r="RQQ114" s="420"/>
      <c r="RQR114" s="420"/>
      <c r="RQS114" s="420"/>
      <c r="RQT114" s="420"/>
      <c r="RQU114" s="420"/>
      <c r="RQV114" s="420"/>
      <c r="RQW114" s="420"/>
      <c r="RQX114" s="420"/>
      <c r="RQY114" s="420"/>
      <c r="RQZ114" s="420"/>
      <c r="RRA114" s="420"/>
      <c r="RRB114" s="420"/>
      <c r="RRC114" s="420"/>
      <c r="RRD114" s="420"/>
      <c r="RRE114" s="420"/>
      <c r="RRF114" s="420"/>
      <c r="RRG114" s="420"/>
      <c r="RRH114" s="420"/>
      <c r="RRI114" s="420"/>
      <c r="RRJ114" s="420"/>
      <c r="RRK114" s="420"/>
      <c r="RRL114" s="420"/>
      <c r="RRM114" s="420"/>
      <c r="RRN114" s="420"/>
      <c r="RRO114" s="420"/>
      <c r="RRP114" s="420"/>
      <c r="RRQ114" s="420"/>
      <c r="RRR114" s="420"/>
      <c r="RRS114" s="420"/>
      <c r="RRT114" s="420"/>
      <c r="RRU114" s="420"/>
      <c r="RRV114" s="420"/>
      <c r="RRW114" s="420"/>
      <c r="RRX114" s="420"/>
      <c r="RRY114" s="420"/>
      <c r="RRZ114" s="420"/>
      <c r="RSA114" s="420"/>
      <c r="RSB114" s="420"/>
      <c r="RSC114" s="420"/>
      <c r="RSD114" s="420"/>
      <c r="RSE114" s="420"/>
      <c r="RSF114" s="420"/>
      <c r="RSG114" s="420"/>
      <c r="RSH114" s="420"/>
      <c r="RSI114" s="420"/>
      <c r="RSJ114" s="420"/>
      <c r="RSK114" s="420"/>
      <c r="RSL114" s="420"/>
      <c r="RSM114" s="420"/>
      <c r="RSN114" s="420"/>
      <c r="RSO114" s="420"/>
      <c r="RSP114" s="420"/>
      <c r="RSQ114" s="420"/>
      <c r="RSR114" s="420"/>
      <c r="RSS114" s="420"/>
      <c r="RST114" s="420"/>
      <c r="RSU114" s="420"/>
      <c r="RSV114" s="420"/>
      <c r="RSW114" s="420"/>
      <c r="RSX114" s="420"/>
      <c r="RSY114" s="420"/>
      <c r="RSZ114" s="420"/>
      <c r="RTA114" s="420"/>
      <c r="RTB114" s="420"/>
      <c r="RTC114" s="420"/>
      <c r="RTD114" s="420"/>
      <c r="RTE114" s="420"/>
      <c r="RTF114" s="420"/>
      <c r="RTG114" s="420"/>
      <c r="RTH114" s="420"/>
      <c r="RTI114" s="420"/>
      <c r="RTJ114" s="420"/>
      <c r="RTK114" s="420"/>
      <c r="RTL114" s="420"/>
      <c r="RTM114" s="420"/>
      <c r="RTN114" s="420"/>
      <c r="RTO114" s="420"/>
      <c r="RTP114" s="420"/>
      <c r="RTQ114" s="420"/>
      <c r="RTR114" s="420"/>
      <c r="RTS114" s="420"/>
      <c r="RTT114" s="420"/>
      <c r="RTU114" s="420"/>
      <c r="RTV114" s="420"/>
      <c r="RTW114" s="420"/>
      <c r="RTX114" s="420"/>
      <c r="RTY114" s="420"/>
      <c r="RTZ114" s="420"/>
      <c r="RUA114" s="420"/>
      <c r="RUB114" s="420"/>
      <c r="RUC114" s="420"/>
      <c r="RUD114" s="420"/>
      <c r="RUE114" s="420"/>
      <c r="RUF114" s="420"/>
      <c r="RUG114" s="420"/>
      <c r="RUH114" s="420"/>
      <c r="RUI114" s="420"/>
      <c r="RUJ114" s="420"/>
      <c r="RUK114" s="420"/>
      <c r="RUL114" s="420"/>
      <c r="RUM114" s="420"/>
      <c r="RUN114" s="420"/>
      <c r="RUO114" s="420"/>
      <c r="RUP114" s="420"/>
      <c r="RUQ114" s="420"/>
      <c r="RUR114" s="420"/>
      <c r="RUS114" s="420"/>
      <c r="RUT114" s="420"/>
      <c r="RUU114" s="420"/>
      <c r="RUV114" s="420"/>
      <c r="RUW114" s="420"/>
      <c r="RUX114" s="420"/>
      <c r="RUY114" s="420"/>
      <c r="RUZ114" s="420"/>
      <c r="RVA114" s="420"/>
      <c r="RVB114" s="420"/>
      <c r="RVC114" s="420"/>
      <c r="RVD114" s="420"/>
      <c r="RVE114" s="420"/>
      <c r="RVF114" s="420"/>
      <c r="RVG114" s="420"/>
      <c r="RVH114" s="420"/>
      <c r="RVI114" s="420"/>
      <c r="RVJ114" s="420"/>
      <c r="RVK114" s="420"/>
      <c r="RVL114" s="420"/>
      <c r="RVM114" s="420"/>
      <c r="RVN114" s="420"/>
      <c r="RVO114" s="420"/>
      <c r="RVP114" s="420"/>
      <c r="RVQ114" s="420"/>
      <c r="RVR114" s="420"/>
      <c r="RVS114" s="420"/>
      <c r="RVT114" s="420"/>
      <c r="RVU114" s="420"/>
      <c r="RVV114" s="420"/>
      <c r="RVW114" s="420"/>
      <c r="RVX114" s="420"/>
      <c r="RVY114" s="420"/>
      <c r="RVZ114" s="420"/>
      <c r="RWA114" s="420"/>
      <c r="RWB114" s="420"/>
      <c r="RWC114" s="420"/>
      <c r="RWD114" s="420"/>
      <c r="RWE114" s="420"/>
      <c r="RWF114" s="420"/>
      <c r="RWG114" s="420"/>
      <c r="RWH114" s="420"/>
      <c r="RWI114" s="420"/>
      <c r="RWJ114" s="420"/>
      <c r="RWK114" s="420"/>
      <c r="RWL114" s="420"/>
      <c r="RWM114" s="420"/>
      <c r="RWN114" s="420"/>
      <c r="RWO114" s="420"/>
      <c r="RWP114" s="420"/>
      <c r="RWQ114" s="420"/>
      <c r="RWR114" s="420"/>
      <c r="RWS114" s="420"/>
      <c r="RWT114" s="420"/>
      <c r="RWU114" s="420"/>
      <c r="RWV114" s="420"/>
      <c r="RWW114" s="420"/>
      <c r="RWX114" s="420"/>
      <c r="RWY114" s="420"/>
      <c r="RWZ114" s="420"/>
      <c r="RXA114" s="420"/>
      <c r="RXB114" s="420"/>
      <c r="RXC114" s="420"/>
      <c r="RXD114" s="420"/>
      <c r="RXE114" s="420"/>
      <c r="RXF114" s="420"/>
      <c r="RXG114" s="420"/>
      <c r="RXH114" s="420"/>
      <c r="RXI114" s="420"/>
      <c r="RXJ114" s="420"/>
      <c r="RXK114" s="420"/>
      <c r="RXL114" s="420"/>
      <c r="RXM114" s="420"/>
      <c r="RXN114" s="420"/>
      <c r="RXO114" s="420"/>
      <c r="RXP114" s="420"/>
      <c r="RXQ114" s="420"/>
      <c r="RXR114" s="420"/>
      <c r="RXS114" s="420"/>
      <c r="RXT114" s="420"/>
      <c r="RXU114" s="420"/>
      <c r="RXV114" s="420"/>
      <c r="RXW114" s="420"/>
      <c r="RXX114" s="420"/>
      <c r="RXY114" s="420"/>
      <c r="RXZ114" s="420"/>
      <c r="RYA114" s="420"/>
      <c r="RYB114" s="420"/>
      <c r="RYC114" s="420"/>
      <c r="RYD114" s="420"/>
      <c r="RYE114" s="420"/>
      <c r="RYF114" s="420"/>
      <c r="RYG114" s="420"/>
      <c r="RYH114" s="420"/>
      <c r="RYI114" s="420"/>
      <c r="RYJ114" s="420"/>
      <c r="RYK114" s="420"/>
      <c r="RYL114" s="420"/>
      <c r="RYM114" s="420"/>
      <c r="RYN114" s="420"/>
      <c r="RYO114" s="420"/>
      <c r="RYP114" s="420"/>
      <c r="RYQ114" s="420"/>
      <c r="RYR114" s="420"/>
      <c r="RYS114" s="420"/>
      <c r="RYT114" s="420"/>
      <c r="RYU114" s="420"/>
      <c r="RYV114" s="420"/>
      <c r="RYW114" s="420"/>
      <c r="RYX114" s="420"/>
      <c r="RYY114" s="420"/>
      <c r="RYZ114" s="420"/>
      <c r="RZA114" s="420"/>
      <c r="RZB114" s="420"/>
      <c r="RZC114" s="420"/>
      <c r="RZD114" s="420"/>
      <c r="RZE114" s="420"/>
      <c r="RZF114" s="420"/>
      <c r="RZG114" s="420"/>
      <c r="RZH114" s="420"/>
      <c r="RZI114" s="420"/>
      <c r="RZJ114" s="420"/>
      <c r="RZK114" s="420"/>
      <c r="RZL114" s="420"/>
      <c r="RZM114" s="420"/>
      <c r="RZN114" s="420"/>
      <c r="RZO114" s="420"/>
      <c r="RZP114" s="420"/>
      <c r="RZQ114" s="420"/>
      <c r="RZR114" s="420"/>
      <c r="RZS114" s="420"/>
      <c r="RZT114" s="420"/>
      <c r="RZU114" s="420"/>
      <c r="RZV114" s="420"/>
      <c r="RZW114" s="420"/>
      <c r="RZX114" s="420"/>
      <c r="RZY114" s="420"/>
      <c r="RZZ114" s="420"/>
      <c r="SAA114" s="420"/>
      <c r="SAB114" s="420"/>
      <c r="SAC114" s="420"/>
      <c r="SAD114" s="420"/>
      <c r="SAE114" s="420"/>
      <c r="SAF114" s="420"/>
      <c r="SAG114" s="420"/>
      <c r="SAH114" s="420"/>
      <c r="SAI114" s="420"/>
      <c r="SAJ114" s="420"/>
      <c r="SAK114" s="420"/>
      <c r="SAL114" s="420"/>
      <c r="SAM114" s="420"/>
      <c r="SAN114" s="420"/>
      <c r="SAO114" s="420"/>
      <c r="SAP114" s="420"/>
      <c r="SAQ114" s="420"/>
      <c r="SAR114" s="420"/>
      <c r="SAS114" s="420"/>
      <c r="SAT114" s="420"/>
      <c r="SAU114" s="420"/>
      <c r="SAV114" s="420"/>
      <c r="SAW114" s="420"/>
      <c r="SAX114" s="420"/>
      <c r="SAY114" s="420"/>
      <c r="SAZ114" s="420"/>
      <c r="SBA114" s="420"/>
      <c r="SBB114" s="420"/>
      <c r="SBC114" s="420"/>
      <c r="SBD114" s="420"/>
      <c r="SBE114" s="420"/>
      <c r="SBF114" s="420"/>
      <c r="SBG114" s="420"/>
      <c r="SBH114" s="420"/>
      <c r="SBI114" s="420"/>
      <c r="SBJ114" s="420"/>
      <c r="SBK114" s="420"/>
      <c r="SBL114" s="420"/>
      <c r="SBM114" s="420"/>
      <c r="SBN114" s="420"/>
      <c r="SBO114" s="420"/>
      <c r="SBP114" s="420"/>
      <c r="SBQ114" s="420"/>
      <c r="SBR114" s="420"/>
      <c r="SBS114" s="420"/>
      <c r="SBT114" s="420"/>
      <c r="SBU114" s="420"/>
      <c r="SBV114" s="420"/>
      <c r="SBW114" s="420"/>
      <c r="SBX114" s="420"/>
      <c r="SBY114" s="420"/>
      <c r="SBZ114" s="420"/>
      <c r="SCA114" s="420"/>
      <c r="SCB114" s="420"/>
      <c r="SCC114" s="420"/>
      <c r="SCD114" s="420"/>
      <c r="SCE114" s="420"/>
      <c r="SCF114" s="420"/>
      <c r="SCG114" s="420"/>
      <c r="SCH114" s="420"/>
      <c r="SCI114" s="420"/>
      <c r="SCJ114" s="420"/>
      <c r="SCK114" s="420"/>
      <c r="SCL114" s="420"/>
      <c r="SCM114" s="420"/>
      <c r="SCN114" s="420"/>
      <c r="SCO114" s="420"/>
      <c r="SCP114" s="420"/>
      <c r="SCQ114" s="420"/>
      <c r="SCR114" s="420"/>
      <c r="SCS114" s="420"/>
      <c r="SCT114" s="420"/>
      <c r="SCU114" s="420"/>
      <c r="SCV114" s="420"/>
      <c r="SCW114" s="420"/>
      <c r="SCX114" s="420"/>
      <c r="SCY114" s="420"/>
      <c r="SCZ114" s="420"/>
      <c r="SDA114" s="420"/>
      <c r="SDB114" s="420"/>
      <c r="SDC114" s="420"/>
      <c r="SDD114" s="420"/>
      <c r="SDE114" s="420"/>
      <c r="SDF114" s="420"/>
      <c r="SDG114" s="420"/>
      <c r="SDH114" s="420"/>
      <c r="SDI114" s="420"/>
      <c r="SDJ114" s="420"/>
      <c r="SDK114" s="420"/>
      <c r="SDL114" s="420"/>
      <c r="SDM114" s="420"/>
      <c r="SDN114" s="420"/>
      <c r="SDO114" s="420"/>
      <c r="SDP114" s="420"/>
      <c r="SDQ114" s="420"/>
      <c r="SDR114" s="420"/>
      <c r="SDS114" s="420"/>
      <c r="SDT114" s="420"/>
      <c r="SDU114" s="420"/>
      <c r="SDV114" s="420"/>
      <c r="SDW114" s="420"/>
      <c r="SDX114" s="420"/>
      <c r="SDY114" s="420"/>
      <c r="SDZ114" s="420"/>
      <c r="SEA114" s="420"/>
      <c r="SEB114" s="420"/>
      <c r="SEC114" s="420"/>
      <c r="SED114" s="420"/>
      <c r="SEE114" s="420"/>
      <c r="SEF114" s="420"/>
      <c r="SEG114" s="420"/>
      <c r="SEH114" s="420"/>
      <c r="SEI114" s="420"/>
      <c r="SEJ114" s="420"/>
      <c r="SEK114" s="420"/>
      <c r="SEL114" s="420"/>
      <c r="SEM114" s="420"/>
      <c r="SEN114" s="420"/>
      <c r="SEO114" s="420"/>
      <c r="SEP114" s="420"/>
      <c r="SEQ114" s="420"/>
      <c r="SER114" s="420"/>
      <c r="SES114" s="420"/>
      <c r="SET114" s="420"/>
      <c r="SEU114" s="420"/>
      <c r="SEV114" s="420"/>
      <c r="SEW114" s="420"/>
      <c r="SEX114" s="420"/>
      <c r="SEY114" s="420"/>
      <c r="SEZ114" s="420"/>
      <c r="SFA114" s="420"/>
      <c r="SFB114" s="420"/>
      <c r="SFC114" s="420"/>
      <c r="SFD114" s="420"/>
      <c r="SFE114" s="420"/>
      <c r="SFF114" s="420"/>
      <c r="SFG114" s="420"/>
      <c r="SFH114" s="420"/>
      <c r="SFI114" s="420"/>
      <c r="SFJ114" s="420"/>
      <c r="SFK114" s="420"/>
      <c r="SFL114" s="420"/>
      <c r="SFM114" s="420"/>
      <c r="SFN114" s="420"/>
      <c r="SFO114" s="420"/>
      <c r="SFP114" s="420"/>
      <c r="SFQ114" s="420"/>
      <c r="SFR114" s="420"/>
      <c r="SFS114" s="420"/>
      <c r="SFT114" s="420"/>
      <c r="SFU114" s="420"/>
      <c r="SFV114" s="420"/>
      <c r="SFW114" s="420"/>
      <c r="SFX114" s="420"/>
      <c r="SFY114" s="420"/>
      <c r="SFZ114" s="420"/>
      <c r="SGA114" s="420"/>
      <c r="SGB114" s="420"/>
      <c r="SGC114" s="420"/>
      <c r="SGD114" s="420"/>
      <c r="SGE114" s="420"/>
      <c r="SGF114" s="420"/>
      <c r="SGG114" s="420"/>
      <c r="SGH114" s="420"/>
      <c r="SGI114" s="420"/>
      <c r="SGJ114" s="420"/>
      <c r="SGK114" s="420"/>
      <c r="SGL114" s="420"/>
      <c r="SGM114" s="420"/>
      <c r="SGN114" s="420"/>
      <c r="SGO114" s="420"/>
      <c r="SGP114" s="420"/>
      <c r="SGQ114" s="420"/>
      <c r="SGR114" s="420"/>
      <c r="SGS114" s="420"/>
      <c r="SGT114" s="420"/>
      <c r="SGU114" s="420"/>
      <c r="SGV114" s="420"/>
      <c r="SGW114" s="420"/>
      <c r="SGX114" s="420"/>
      <c r="SGY114" s="420"/>
      <c r="SGZ114" s="420"/>
      <c r="SHA114" s="420"/>
      <c r="SHB114" s="420"/>
      <c r="SHC114" s="420"/>
      <c r="SHD114" s="420"/>
      <c r="SHE114" s="420"/>
      <c r="SHF114" s="420"/>
      <c r="SHG114" s="420"/>
      <c r="SHH114" s="420"/>
      <c r="SHI114" s="420"/>
      <c r="SHJ114" s="420"/>
      <c r="SHK114" s="420"/>
      <c r="SHL114" s="420"/>
      <c r="SHM114" s="420"/>
      <c r="SHN114" s="420"/>
      <c r="SHO114" s="420"/>
      <c r="SHP114" s="420"/>
      <c r="SHQ114" s="420"/>
      <c r="SHR114" s="420"/>
      <c r="SHS114" s="420"/>
      <c r="SHT114" s="420"/>
      <c r="SHU114" s="420"/>
      <c r="SHV114" s="420"/>
      <c r="SHW114" s="420"/>
      <c r="SHX114" s="420"/>
      <c r="SHY114" s="420"/>
      <c r="SHZ114" s="420"/>
      <c r="SIA114" s="420"/>
      <c r="SIB114" s="420"/>
      <c r="SIC114" s="420"/>
      <c r="SID114" s="420"/>
      <c r="SIE114" s="420"/>
      <c r="SIF114" s="420"/>
      <c r="SIG114" s="420"/>
      <c r="SIH114" s="420"/>
      <c r="SII114" s="420"/>
      <c r="SIJ114" s="420"/>
      <c r="SIK114" s="420"/>
      <c r="SIL114" s="420"/>
      <c r="SIM114" s="420"/>
      <c r="SIN114" s="420"/>
      <c r="SIO114" s="420"/>
      <c r="SIP114" s="420"/>
      <c r="SIQ114" s="420"/>
      <c r="SIR114" s="420"/>
      <c r="SIS114" s="420"/>
      <c r="SIT114" s="420"/>
      <c r="SIU114" s="420"/>
      <c r="SIV114" s="420"/>
      <c r="SIW114" s="420"/>
      <c r="SIX114" s="420"/>
      <c r="SIY114" s="420"/>
      <c r="SIZ114" s="420"/>
      <c r="SJA114" s="420"/>
      <c r="SJB114" s="420"/>
      <c r="SJC114" s="420"/>
      <c r="SJD114" s="420"/>
      <c r="SJE114" s="420"/>
      <c r="SJF114" s="420"/>
      <c r="SJG114" s="420"/>
      <c r="SJH114" s="420"/>
      <c r="SJI114" s="420"/>
      <c r="SJJ114" s="420"/>
      <c r="SJK114" s="420"/>
      <c r="SJL114" s="420"/>
      <c r="SJM114" s="420"/>
      <c r="SJN114" s="420"/>
      <c r="SJO114" s="420"/>
      <c r="SJP114" s="420"/>
      <c r="SJQ114" s="420"/>
      <c r="SJR114" s="420"/>
      <c r="SJS114" s="420"/>
      <c r="SJT114" s="420"/>
      <c r="SJU114" s="420"/>
      <c r="SJV114" s="420"/>
      <c r="SJW114" s="420"/>
      <c r="SJX114" s="420"/>
      <c r="SJY114" s="420"/>
      <c r="SJZ114" s="420"/>
      <c r="SKA114" s="420"/>
      <c r="SKB114" s="420"/>
      <c r="SKC114" s="420"/>
      <c r="SKD114" s="420"/>
      <c r="SKE114" s="420"/>
      <c r="SKF114" s="420"/>
      <c r="SKG114" s="420"/>
      <c r="SKH114" s="420"/>
      <c r="SKI114" s="420"/>
      <c r="SKJ114" s="420"/>
      <c r="SKK114" s="420"/>
      <c r="SKL114" s="420"/>
      <c r="SKM114" s="420"/>
      <c r="SKN114" s="420"/>
      <c r="SKO114" s="420"/>
      <c r="SKP114" s="420"/>
      <c r="SKQ114" s="420"/>
      <c r="SKR114" s="420"/>
      <c r="SKS114" s="420"/>
      <c r="SKT114" s="420"/>
      <c r="SKU114" s="420"/>
      <c r="SKV114" s="420"/>
      <c r="SKW114" s="420"/>
      <c r="SKX114" s="420"/>
      <c r="SKY114" s="420"/>
      <c r="SKZ114" s="420"/>
      <c r="SLA114" s="420"/>
      <c r="SLB114" s="420"/>
      <c r="SLC114" s="420"/>
      <c r="SLD114" s="420"/>
      <c r="SLE114" s="420"/>
      <c r="SLF114" s="420"/>
      <c r="SLG114" s="420"/>
      <c r="SLH114" s="420"/>
      <c r="SLI114" s="420"/>
      <c r="SLJ114" s="420"/>
      <c r="SLK114" s="420"/>
      <c r="SLL114" s="420"/>
      <c r="SLM114" s="420"/>
      <c r="SLN114" s="420"/>
      <c r="SLO114" s="420"/>
      <c r="SLP114" s="420"/>
      <c r="SLQ114" s="420"/>
      <c r="SLR114" s="420"/>
      <c r="SLS114" s="420"/>
      <c r="SLT114" s="420"/>
      <c r="SLU114" s="420"/>
      <c r="SLV114" s="420"/>
      <c r="SLW114" s="420"/>
      <c r="SLX114" s="420"/>
      <c r="SLY114" s="420"/>
      <c r="SLZ114" s="420"/>
      <c r="SMA114" s="420"/>
      <c r="SMB114" s="420"/>
      <c r="SMC114" s="420"/>
      <c r="SMD114" s="420"/>
      <c r="SME114" s="420"/>
      <c r="SMF114" s="420"/>
      <c r="SMG114" s="420"/>
      <c r="SMH114" s="420"/>
      <c r="SMI114" s="420"/>
      <c r="SMJ114" s="420"/>
      <c r="SMK114" s="420"/>
      <c r="SML114" s="420"/>
      <c r="SMM114" s="420"/>
      <c r="SMN114" s="420"/>
      <c r="SMO114" s="420"/>
      <c r="SMP114" s="420"/>
      <c r="SMQ114" s="420"/>
      <c r="SMR114" s="420"/>
      <c r="SMS114" s="420"/>
      <c r="SMT114" s="420"/>
      <c r="SMU114" s="420"/>
      <c r="SMV114" s="420"/>
      <c r="SMW114" s="420"/>
      <c r="SMX114" s="420"/>
      <c r="SMY114" s="420"/>
      <c r="SMZ114" s="420"/>
      <c r="SNA114" s="420"/>
      <c r="SNB114" s="420"/>
      <c r="SNC114" s="420"/>
      <c r="SND114" s="420"/>
      <c r="SNE114" s="420"/>
      <c r="SNF114" s="420"/>
      <c r="SNG114" s="420"/>
      <c r="SNH114" s="420"/>
      <c r="SNI114" s="420"/>
      <c r="SNJ114" s="420"/>
      <c r="SNK114" s="420"/>
      <c r="SNL114" s="420"/>
      <c r="SNM114" s="420"/>
      <c r="SNN114" s="420"/>
      <c r="SNO114" s="420"/>
      <c r="SNP114" s="420"/>
      <c r="SNQ114" s="420"/>
      <c r="SNR114" s="420"/>
      <c r="SNS114" s="420"/>
      <c r="SNT114" s="420"/>
      <c r="SNU114" s="420"/>
      <c r="SNV114" s="420"/>
      <c r="SNW114" s="420"/>
      <c r="SNX114" s="420"/>
      <c r="SNY114" s="420"/>
      <c r="SNZ114" s="420"/>
      <c r="SOA114" s="420"/>
      <c r="SOB114" s="420"/>
      <c r="SOC114" s="420"/>
      <c r="SOD114" s="420"/>
      <c r="SOE114" s="420"/>
      <c r="SOF114" s="420"/>
      <c r="SOG114" s="420"/>
      <c r="SOH114" s="420"/>
      <c r="SOI114" s="420"/>
      <c r="SOJ114" s="420"/>
      <c r="SOK114" s="420"/>
      <c r="SOL114" s="420"/>
      <c r="SOM114" s="420"/>
      <c r="SON114" s="420"/>
      <c r="SOO114" s="420"/>
      <c r="SOP114" s="420"/>
      <c r="SOQ114" s="420"/>
      <c r="SOR114" s="420"/>
      <c r="SOS114" s="420"/>
      <c r="SOT114" s="420"/>
      <c r="SOU114" s="420"/>
      <c r="SOV114" s="420"/>
      <c r="SOW114" s="420"/>
      <c r="SOX114" s="420"/>
      <c r="SOY114" s="420"/>
      <c r="SOZ114" s="420"/>
      <c r="SPA114" s="420"/>
      <c r="SPB114" s="420"/>
      <c r="SPC114" s="420"/>
      <c r="SPD114" s="420"/>
      <c r="SPE114" s="420"/>
      <c r="SPF114" s="420"/>
      <c r="SPG114" s="420"/>
      <c r="SPH114" s="420"/>
      <c r="SPI114" s="420"/>
      <c r="SPJ114" s="420"/>
      <c r="SPK114" s="420"/>
      <c r="SPL114" s="420"/>
      <c r="SPM114" s="420"/>
      <c r="SPN114" s="420"/>
      <c r="SPO114" s="420"/>
      <c r="SPP114" s="420"/>
      <c r="SPQ114" s="420"/>
      <c r="SPR114" s="420"/>
      <c r="SPS114" s="420"/>
      <c r="SPT114" s="420"/>
      <c r="SPU114" s="420"/>
      <c r="SPV114" s="420"/>
      <c r="SPW114" s="420"/>
      <c r="SPX114" s="420"/>
      <c r="SPY114" s="420"/>
      <c r="SPZ114" s="420"/>
      <c r="SQA114" s="420"/>
      <c r="SQB114" s="420"/>
      <c r="SQC114" s="420"/>
      <c r="SQD114" s="420"/>
      <c r="SQE114" s="420"/>
      <c r="SQF114" s="420"/>
      <c r="SQG114" s="420"/>
      <c r="SQH114" s="420"/>
      <c r="SQI114" s="420"/>
      <c r="SQJ114" s="420"/>
      <c r="SQK114" s="420"/>
      <c r="SQL114" s="420"/>
      <c r="SQM114" s="420"/>
      <c r="SQN114" s="420"/>
      <c r="SQO114" s="420"/>
      <c r="SQP114" s="420"/>
      <c r="SQQ114" s="420"/>
      <c r="SQR114" s="420"/>
      <c r="SQS114" s="420"/>
      <c r="SQT114" s="420"/>
      <c r="SQU114" s="420"/>
      <c r="SQV114" s="420"/>
      <c r="SQW114" s="420"/>
      <c r="SQX114" s="420"/>
      <c r="SQY114" s="420"/>
      <c r="SQZ114" s="420"/>
      <c r="SRA114" s="420"/>
      <c r="SRB114" s="420"/>
      <c r="SRC114" s="420"/>
      <c r="SRD114" s="420"/>
      <c r="SRE114" s="420"/>
      <c r="SRF114" s="420"/>
      <c r="SRG114" s="420"/>
      <c r="SRH114" s="420"/>
      <c r="SRI114" s="420"/>
      <c r="SRJ114" s="420"/>
      <c r="SRK114" s="420"/>
      <c r="SRL114" s="420"/>
      <c r="SRM114" s="420"/>
      <c r="SRN114" s="420"/>
      <c r="SRO114" s="420"/>
      <c r="SRP114" s="420"/>
      <c r="SRQ114" s="420"/>
      <c r="SRR114" s="420"/>
      <c r="SRS114" s="420"/>
      <c r="SRT114" s="420"/>
      <c r="SRU114" s="420"/>
      <c r="SRV114" s="420"/>
      <c r="SRW114" s="420"/>
      <c r="SRX114" s="420"/>
      <c r="SRY114" s="420"/>
      <c r="SRZ114" s="420"/>
      <c r="SSA114" s="420"/>
      <c r="SSB114" s="420"/>
      <c r="SSC114" s="420"/>
      <c r="SSD114" s="420"/>
      <c r="SSE114" s="420"/>
      <c r="SSF114" s="420"/>
      <c r="SSG114" s="420"/>
      <c r="SSH114" s="420"/>
      <c r="SSI114" s="420"/>
      <c r="SSJ114" s="420"/>
      <c r="SSK114" s="420"/>
      <c r="SSL114" s="420"/>
      <c r="SSM114" s="420"/>
      <c r="SSN114" s="420"/>
      <c r="SSO114" s="420"/>
      <c r="SSP114" s="420"/>
      <c r="SSQ114" s="420"/>
      <c r="SSR114" s="420"/>
      <c r="SSS114" s="420"/>
      <c r="SST114" s="420"/>
      <c r="SSU114" s="420"/>
      <c r="SSV114" s="420"/>
      <c r="SSW114" s="420"/>
      <c r="SSX114" s="420"/>
      <c r="SSY114" s="420"/>
      <c r="SSZ114" s="420"/>
      <c r="STA114" s="420"/>
      <c r="STB114" s="420"/>
      <c r="STC114" s="420"/>
      <c r="STD114" s="420"/>
      <c r="STE114" s="420"/>
      <c r="STF114" s="420"/>
      <c r="STG114" s="420"/>
      <c r="STH114" s="420"/>
      <c r="STI114" s="420"/>
      <c r="STJ114" s="420"/>
      <c r="STK114" s="420"/>
      <c r="STL114" s="420"/>
      <c r="STM114" s="420"/>
      <c r="STN114" s="420"/>
      <c r="STO114" s="420"/>
      <c r="STP114" s="420"/>
      <c r="STQ114" s="420"/>
      <c r="STR114" s="420"/>
      <c r="STS114" s="420"/>
      <c r="STT114" s="420"/>
      <c r="STU114" s="420"/>
      <c r="STV114" s="420"/>
      <c r="STW114" s="420"/>
      <c r="STX114" s="420"/>
      <c r="STY114" s="420"/>
      <c r="STZ114" s="420"/>
      <c r="SUA114" s="420"/>
      <c r="SUB114" s="420"/>
      <c r="SUC114" s="420"/>
      <c r="SUD114" s="420"/>
      <c r="SUE114" s="420"/>
      <c r="SUF114" s="420"/>
      <c r="SUG114" s="420"/>
      <c r="SUH114" s="420"/>
      <c r="SUI114" s="420"/>
      <c r="SUJ114" s="420"/>
      <c r="SUK114" s="420"/>
      <c r="SUL114" s="420"/>
      <c r="SUM114" s="420"/>
      <c r="SUN114" s="420"/>
      <c r="SUO114" s="420"/>
      <c r="SUP114" s="420"/>
      <c r="SUQ114" s="420"/>
      <c r="SUR114" s="420"/>
      <c r="SUS114" s="420"/>
      <c r="SUT114" s="420"/>
      <c r="SUU114" s="420"/>
      <c r="SUV114" s="420"/>
      <c r="SUW114" s="420"/>
      <c r="SUX114" s="420"/>
      <c r="SUY114" s="420"/>
      <c r="SUZ114" s="420"/>
      <c r="SVA114" s="420"/>
      <c r="SVB114" s="420"/>
      <c r="SVC114" s="420"/>
      <c r="SVD114" s="420"/>
      <c r="SVE114" s="420"/>
      <c r="SVF114" s="420"/>
      <c r="SVG114" s="420"/>
      <c r="SVH114" s="420"/>
      <c r="SVI114" s="420"/>
      <c r="SVJ114" s="420"/>
      <c r="SVK114" s="420"/>
      <c r="SVL114" s="420"/>
      <c r="SVM114" s="420"/>
      <c r="SVN114" s="420"/>
      <c r="SVO114" s="420"/>
      <c r="SVP114" s="420"/>
      <c r="SVQ114" s="420"/>
      <c r="SVR114" s="420"/>
      <c r="SVS114" s="420"/>
      <c r="SVT114" s="420"/>
      <c r="SVU114" s="420"/>
      <c r="SVV114" s="420"/>
      <c r="SVW114" s="420"/>
      <c r="SVX114" s="420"/>
      <c r="SVY114" s="420"/>
      <c r="SVZ114" s="420"/>
      <c r="SWA114" s="420"/>
      <c r="SWB114" s="420"/>
      <c r="SWC114" s="420"/>
      <c r="SWD114" s="420"/>
      <c r="SWE114" s="420"/>
      <c r="SWF114" s="420"/>
      <c r="SWG114" s="420"/>
      <c r="SWH114" s="420"/>
      <c r="SWI114" s="420"/>
      <c r="SWJ114" s="420"/>
      <c r="SWK114" s="420"/>
      <c r="SWL114" s="420"/>
      <c r="SWM114" s="420"/>
      <c r="SWN114" s="420"/>
      <c r="SWO114" s="420"/>
      <c r="SWP114" s="420"/>
      <c r="SWQ114" s="420"/>
      <c r="SWR114" s="420"/>
      <c r="SWS114" s="420"/>
      <c r="SWT114" s="420"/>
      <c r="SWU114" s="420"/>
      <c r="SWV114" s="420"/>
      <c r="SWW114" s="420"/>
      <c r="SWX114" s="420"/>
      <c r="SWY114" s="420"/>
      <c r="SWZ114" s="420"/>
      <c r="SXA114" s="420"/>
      <c r="SXB114" s="420"/>
      <c r="SXC114" s="420"/>
      <c r="SXD114" s="420"/>
      <c r="SXE114" s="420"/>
      <c r="SXF114" s="420"/>
      <c r="SXG114" s="420"/>
      <c r="SXH114" s="420"/>
      <c r="SXI114" s="420"/>
      <c r="SXJ114" s="420"/>
      <c r="SXK114" s="420"/>
      <c r="SXL114" s="420"/>
      <c r="SXM114" s="420"/>
      <c r="SXN114" s="420"/>
      <c r="SXO114" s="420"/>
      <c r="SXP114" s="420"/>
      <c r="SXQ114" s="420"/>
      <c r="SXR114" s="420"/>
      <c r="SXS114" s="420"/>
      <c r="SXT114" s="420"/>
      <c r="SXU114" s="420"/>
      <c r="SXV114" s="420"/>
      <c r="SXW114" s="420"/>
      <c r="SXX114" s="420"/>
      <c r="SXY114" s="420"/>
      <c r="SXZ114" s="420"/>
      <c r="SYA114" s="420"/>
      <c r="SYB114" s="420"/>
      <c r="SYC114" s="420"/>
      <c r="SYD114" s="420"/>
      <c r="SYE114" s="420"/>
      <c r="SYF114" s="420"/>
      <c r="SYG114" s="420"/>
      <c r="SYH114" s="420"/>
      <c r="SYI114" s="420"/>
      <c r="SYJ114" s="420"/>
      <c r="SYK114" s="420"/>
      <c r="SYL114" s="420"/>
      <c r="SYM114" s="420"/>
      <c r="SYN114" s="420"/>
      <c r="SYO114" s="420"/>
      <c r="SYP114" s="420"/>
      <c r="SYQ114" s="420"/>
      <c r="SYR114" s="420"/>
      <c r="SYS114" s="420"/>
      <c r="SYT114" s="420"/>
      <c r="SYU114" s="420"/>
      <c r="SYV114" s="420"/>
      <c r="SYW114" s="420"/>
      <c r="SYX114" s="420"/>
      <c r="SYY114" s="420"/>
      <c r="SYZ114" s="420"/>
      <c r="SZA114" s="420"/>
      <c r="SZB114" s="420"/>
      <c r="SZC114" s="420"/>
      <c r="SZD114" s="420"/>
      <c r="SZE114" s="420"/>
      <c r="SZF114" s="420"/>
      <c r="SZG114" s="420"/>
      <c r="SZH114" s="420"/>
      <c r="SZI114" s="420"/>
      <c r="SZJ114" s="420"/>
      <c r="SZK114" s="420"/>
      <c r="SZL114" s="420"/>
      <c r="SZM114" s="420"/>
      <c r="SZN114" s="420"/>
      <c r="SZO114" s="420"/>
      <c r="SZP114" s="420"/>
      <c r="SZQ114" s="420"/>
      <c r="SZR114" s="420"/>
      <c r="SZS114" s="420"/>
      <c r="SZT114" s="420"/>
      <c r="SZU114" s="420"/>
      <c r="SZV114" s="420"/>
      <c r="SZW114" s="420"/>
      <c r="SZX114" s="420"/>
      <c r="SZY114" s="420"/>
      <c r="SZZ114" s="420"/>
      <c r="TAA114" s="420"/>
      <c r="TAB114" s="420"/>
      <c r="TAC114" s="420"/>
      <c r="TAD114" s="420"/>
      <c r="TAE114" s="420"/>
      <c r="TAF114" s="420"/>
      <c r="TAG114" s="420"/>
      <c r="TAH114" s="420"/>
      <c r="TAI114" s="420"/>
      <c r="TAJ114" s="420"/>
      <c r="TAK114" s="420"/>
      <c r="TAL114" s="420"/>
      <c r="TAM114" s="420"/>
      <c r="TAN114" s="420"/>
      <c r="TAO114" s="420"/>
      <c r="TAP114" s="420"/>
      <c r="TAQ114" s="420"/>
      <c r="TAR114" s="420"/>
      <c r="TAS114" s="420"/>
      <c r="TAT114" s="420"/>
      <c r="TAU114" s="420"/>
      <c r="TAV114" s="420"/>
      <c r="TAW114" s="420"/>
      <c r="TAX114" s="420"/>
      <c r="TAY114" s="420"/>
      <c r="TAZ114" s="420"/>
      <c r="TBA114" s="420"/>
      <c r="TBB114" s="420"/>
      <c r="TBC114" s="420"/>
      <c r="TBD114" s="420"/>
      <c r="TBE114" s="420"/>
      <c r="TBF114" s="420"/>
      <c r="TBG114" s="420"/>
      <c r="TBH114" s="420"/>
      <c r="TBI114" s="420"/>
      <c r="TBJ114" s="420"/>
      <c r="TBK114" s="420"/>
      <c r="TBL114" s="420"/>
      <c r="TBM114" s="420"/>
      <c r="TBN114" s="420"/>
      <c r="TBO114" s="420"/>
      <c r="TBP114" s="420"/>
      <c r="TBQ114" s="420"/>
      <c r="TBR114" s="420"/>
      <c r="TBS114" s="420"/>
      <c r="TBT114" s="420"/>
      <c r="TBU114" s="420"/>
      <c r="TBV114" s="420"/>
      <c r="TBW114" s="420"/>
      <c r="TBX114" s="420"/>
      <c r="TBY114" s="420"/>
      <c r="TBZ114" s="420"/>
      <c r="TCA114" s="420"/>
      <c r="TCB114" s="420"/>
      <c r="TCC114" s="420"/>
      <c r="TCD114" s="420"/>
      <c r="TCE114" s="420"/>
      <c r="TCF114" s="420"/>
      <c r="TCG114" s="420"/>
      <c r="TCH114" s="420"/>
      <c r="TCI114" s="420"/>
      <c r="TCJ114" s="420"/>
      <c r="TCK114" s="420"/>
      <c r="TCL114" s="420"/>
      <c r="TCM114" s="420"/>
      <c r="TCN114" s="420"/>
      <c r="TCO114" s="420"/>
      <c r="TCP114" s="420"/>
      <c r="TCQ114" s="420"/>
      <c r="TCR114" s="420"/>
      <c r="TCS114" s="420"/>
      <c r="TCT114" s="420"/>
      <c r="TCU114" s="420"/>
      <c r="TCV114" s="420"/>
      <c r="TCW114" s="420"/>
      <c r="TCX114" s="420"/>
      <c r="TCY114" s="420"/>
      <c r="TCZ114" s="420"/>
      <c r="TDA114" s="420"/>
      <c r="TDB114" s="420"/>
      <c r="TDC114" s="420"/>
      <c r="TDD114" s="420"/>
      <c r="TDE114" s="420"/>
      <c r="TDF114" s="420"/>
      <c r="TDG114" s="420"/>
      <c r="TDH114" s="420"/>
      <c r="TDI114" s="420"/>
      <c r="TDJ114" s="420"/>
      <c r="TDK114" s="420"/>
      <c r="TDL114" s="420"/>
      <c r="TDM114" s="420"/>
      <c r="TDN114" s="420"/>
      <c r="TDO114" s="420"/>
      <c r="TDP114" s="420"/>
      <c r="TDQ114" s="420"/>
      <c r="TDR114" s="420"/>
      <c r="TDS114" s="420"/>
      <c r="TDT114" s="420"/>
      <c r="TDU114" s="420"/>
      <c r="TDV114" s="420"/>
      <c r="TDW114" s="420"/>
      <c r="TDX114" s="420"/>
      <c r="TDY114" s="420"/>
      <c r="TDZ114" s="420"/>
      <c r="TEA114" s="420"/>
      <c r="TEB114" s="420"/>
      <c r="TEC114" s="420"/>
      <c r="TED114" s="420"/>
      <c r="TEE114" s="420"/>
      <c r="TEF114" s="420"/>
      <c r="TEG114" s="420"/>
      <c r="TEH114" s="420"/>
      <c r="TEI114" s="420"/>
      <c r="TEJ114" s="420"/>
      <c r="TEK114" s="420"/>
      <c r="TEL114" s="420"/>
      <c r="TEM114" s="420"/>
      <c r="TEN114" s="420"/>
      <c r="TEO114" s="420"/>
      <c r="TEP114" s="420"/>
      <c r="TEQ114" s="420"/>
      <c r="TER114" s="420"/>
      <c r="TES114" s="420"/>
      <c r="TET114" s="420"/>
      <c r="TEU114" s="420"/>
      <c r="TEV114" s="420"/>
      <c r="TEW114" s="420"/>
      <c r="TEX114" s="420"/>
      <c r="TEY114" s="420"/>
      <c r="TEZ114" s="420"/>
      <c r="TFA114" s="420"/>
      <c r="TFB114" s="420"/>
      <c r="TFC114" s="420"/>
      <c r="TFD114" s="420"/>
      <c r="TFE114" s="420"/>
      <c r="TFF114" s="420"/>
      <c r="TFG114" s="420"/>
      <c r="TFH114" s="420"/>
      <c r="TFI114" s="420"/>
      <c r="TFJ114" s="420"/>
      <c r="TFK114" s="420"/>
      <c r="TFL114" s="420"/>
      <c r="TFM114" s="420"/>
      <c r="TFN114" s="420"/>
      <c r="TFO114" s="420"/>
      <c r="TFP114" s="420"/>
      <c r="TFQ114" s="420"/>
      <c r="TFR114" s="420"/>
      <c r="TFS114" s="420"/>
      <c r="TFT114" s="420"/>
      <c r="TFU114" s="420"/>
      <c r="TFV114" s="420"/>
      <c r="TFW114" s="420"/>
      <c r="TFX114" s="420"/>
      <c r="TFY114" s="420"/>
      <c r="TFZ114" s="420"/>
      <c r="TGA114" s="420"/>
      <c r="TGB114" s="420"/>
      <c r="TGC114" s="420"/>
      <c r="TGD114" s="420"/>
      <c r="TGE114" s="420"/>
      <c r="TGF114" s="420"/>
      <c r="TGG114" s="420"/>
      <c r="TGH114" s="420"/>
      <c r="TGI114" s="420"/>
      <c r="TGJ114" s="420"/>
      <c r="TGK114" s="420"/>
      <c r="TGL114" s="420"/>
      <c r="TGM114" s="420"/>
      <c r="TGN114" s="420"/>
      <c r="TGO114" s="420"/>
      <c r="TGP114" s="420"/>
      <c r="TGQ114" s="420"/>
      <c r="TGR114" s="420"/>
      <c r="TGS114" s="420"/>
      <c r="TGT114" s="420"/>
      <c r="TGU114" s="420"/>
      <c r="TGV114" s="420"/>
      <c r="TGW114" s="420"/>
      <c r="TGX114" s="420"/>
      <c r="TGY114" s="420"/>
      <c r="TGZ114" s="420"/>
      <c r="THA114" s="420"/>
      <c r="THB114" s="420"/>
      <c r="THC114" s="420"/>
      <c r="THD114" s="420"/>
      <c r="THE114" s="420"/>
      <c r="THF114" s="420"/>
      <c r="THG114" s="420"/>
      <c r="THH114" s="420"/>
      <c r="THI114" s="420"/>
      <c r="THJ114" s="420"/>
      <c r="THK114" s="420"/>
      <c r="THL114" s="420"/>
      <c r="THM114" s="420"/>
      <c r="THN114" s="420"/>
      <c r="THO114" s="420"/>
      <c r="THP114" s="420"/>
      <c r="THQ114" s="420"/>
      <c r="THR114" s="420"/>
      <c r="THS114" s="420"/>
      <c r="THT114" s="420"/>
      <c r="THU114" s="420"/>
      <c r="THV114" s="420"/>
      <c r="THW114" s="420"/>
      <c r="THX114" s="420"/>
      <c r="THY114" s="420"/>
      <c r="THZ114" s="420"/>
      <c r="TIA114" s="420"/>
      <c r="TIB114" s="420"/>
      <c r="TIC114" s="420"/>
      <c r="TID114" s="420"/>
      <c r="TIE114" s="420"/>
      <c r="TIF114" s="420"/>
      <c r="TIG114" s="420"/>
      <c r="TIH114" s="420"/>
      <c r="TII114" s="420"/>
      <c r="TIJ114" s="420"/>
      <c r="TIK114" s="420"/>
      <c r="TIL114" s="420"/>
      <c r="TIM114" s="420"/>
      <c r="TIN114" s="420"/>
      <c r="TIO114" s="420"/>
      <c r="TIP114" s="420"/>
      <c r="TIQ114" s="420"/>
      <c r="TIR114" s="420"/>
      <c r="TIS114" s="420"/>
      <c r="TIT114" s="420"/>
      <c r="TIU114" s="420"/>
      <c r="TIV114" s="420"/>
      <c r="TIW114" s="420"/>
      <c r="TIX114" s="420"/>
      <c r="TIY114" s="420"/>
      <c r="TIZ114" s="420"/>
      <c r="TJA114" s="420"/>
      <c r="TJB114" s="420"/>
      <c r="TJC114" s="420"/>
      <c r="TJD114" s="420"/>
      <c r="TJE114" s="420"/>
      <c r="TJF114" s="420"/>
      <c r="TJG114" s="420"/>
      <c r="TJH114" s="420"/>
      <c r="TJI114" s="420"/>
      <c r="TJJ114" s="420"/>
      <c r="TJK114" s="420"/>
      <c r="TJL114" s="420"/>
      <c r="TJM114" s="420"/>
      <c r="TJN114" s="420"/>
      <c r="TJO114" s="420"/>
      <c r="TJP114" s="420"/>
      <c r="TJQ114" s="420"/>
      <c r="TJR114" s="420"/>
      <c r="TJS114" s="420"/>
      <c r="TJT114" s="420"/>
      <c r="TJU114" s="420"/>
      <c r="TJV114" s="420"/>
      <c r="TJW114" s="420"/>
      <c r="TJX114" s="420"/>
      <c r="TJY114" s="420"/>
      <c r="TJZ114" s="420"/>
      <c r="TKA114" s="420"/>
      <c r="TKB114" s="420"/>
      <c r="TKC114" s="420"/>
      <c r="TKD114" s="420"/>
      <c r="TKE114" s="420"/>
      <c r="TKF114" s="420"/>
      <c r="TKG114" s="420"/>
      <c r="TKH114" s="420"/>
      <c r="TKI114" s="420"/>
      <c r="TKJ114" s="420"/>
      <c r="TKK114" s="420"/>
      <c r="TKL114" s="420"/>
      <c r="TKM114" s="420"/>
      <c r="TKN114" s="420"/>
      <c r="TKO114" s="420"/>
      <c r="TKP114" s="420"/>
      <c r="TKQ114" s="420"/>
      <c r="TKR114" s="420"/>
      <c r="TKS114" s="420"/>
      <c r="TKT114" s="420"/>
      <c r="TKU114" s="420"/>
      <c r="TKV114" s="420"/>
      <c r="TKW114" s="420"/>
      <c r="TKX114" s="420"/>
      <c r="TKY114" s="420"/>
      <c r="TKZ114" s="420"/>
      <c r="TLA114" s="420"/>
      <c r="TLB114" s="420"/>
      <c r="TLC114" s="420"/>
      <c r="TLD114" s="420"/>
      <c r="TLE114" s="420"/>
      <c r="TLF114" s="420"/>
      <c r="TLG114" s="420"/>
      <c r="TLH114" s="420"/>
      <c r="TLI114" s="420"/>
      <c r="TLJ114" s="420"/>
      <c r="TLK114" s="420"/>
      <c r="TLL114" s="420"/>
      <c r="TLM114" s="420"/>
      <c r="TLN114" s="420"/>
      <c r="TLO114" s="420"/>
      <c r="TLP114" s="420"/>
      <c r="TLQ114" s="420"/>
      <c r="TLR114" s="420"/>
      <c r="TLS114" s="420"/>
      <c r="TLT114" s="420"/>
      <c r="TLU114" s="420"/>
      <c r="TLV114" s="420"/>
      <c r="TLW114" s="420"/>
      <c r="TLX114" s="420"/>
      <c r="TLY114" s="420"/>
      <c r="TLZ114" s="420"/>
      <c r="TMA114" s="420"/>
      <c r="TMB114" s="420"/>
      <c r="TMC114" s="420"/>
      <c r="TMD114" s="420"/>
      <c r="TME114" s="420"/>
      <c r="TMF114" s="420"/>
      <c r="TMG114" s="420"/>
      <c r="TMH114" s="420"/>
      <c r="TMI114" s="420"/>
      <c r="TMJ114" s="420"/>
      <c r="TMK114" s="420"/>
      <c r="TML114" s="420"/>
      <c r="TMM114" s="420"/>
      <c r="TMN114" s="420"/>
      <c r="TMO114" s="420"/>
      <c r="TMP114" s="420"/>
      <c r="TMQ114" s="420"/>
      <c r="TMR114" s="420"/>
      <c r="TMS114" s="420"/>
      <c r="TMT114" s="420"/>
      <c r="TMU114" s="420"/>
      <c r="TMV114" s="420"/>
      <c r="TMW114" s="420"/>
      <c r="TMX114" s="420"/>
      <c r="TMY114" s="420"/>
      <c r="TMZ114" s="420"/>
      <c r="TNA114" s="420"/>
      <c r="TNB114" s="420"/>
      <c r="TNC114" s="420"/>
      <c r="TND114" s="420"/>
      <c r="TNE114" s="420"/>
      <c r="TNF114" s="420"/>
      <c r="TNG114" s="420"/>
      <c r="TNH114" s="420"/>
      <c r="TNI114" s="420"/>
      <c r="TNJ114" s="420"/>
      <c r="TNK114" s="420"/>
      <c r="TNL114" s="420"/>
      <c r="TNM114" s="420"/>
      <c r="TNN114" s="420"/>
      <c r="TNO114" s="420"/>
      <c r="TNP114" s="420"/>
      <c r="TNQ114" s="420"/>
      <c r="TNR114" s="420"/>
      <c r="TNS114" s="420"/>
      <c r="TNT114" s="420"/>
      <c r="TNU114" s="420"/>
      <c r="TNV114" s="420"/>
      <c r="TNW114" s="420"/>
      <c r="TNX114" s="420"/>
      <c r="TNY114" s="420"/>
      <c r="TNZ114" s="420"/>
      <c r="TOA114" s="420"/>
      <c r="TOB114" s="420"/>
      <c r="TOC114" s="420"/>
      <c r="TOD114" s="420"/>
      <c r="TOE114" s="420"/>
      <c r="TOF114" s="420"/>
      <c r="TOG114" s="420"/>
      <c r="TOH114" s="420"/>
      <c r="TOI114" s="420"/>
      <c r="TOJ114" s="420"/>
      <c r="TOK114" s="420"/>
      <c r="TOL114" s="420"/>
      <c r="TOM114" s="420"/>
      <c r="TON114" s="420"/>
      <c r="TOO114" s="420"/>
      <c r="TOP114" s="420"/>
      <c r="TOQ114" s="420"/>
      <c r="TOR114" s="420"/>
      <c r="TOS114" s="420"/>
      <c r="TOT114" s="420"/>
      <c r="TOU114" s="420"/>
      <c r="TOV114" s="420"/>
      <c r="TOW114" s="420"/>
      <c r="TOX114" s="420"/>
      <c r="TOY114" s="420"/>
      <c r="TOZ114" s="420"/>
      <c r="TPA114" s="420"/>
      <c r="TPB114" s="420"/>
      <c r="TPC114" s="420"/>
      <c r="TPD114" s="420"/>
      <c r="TPE114" s="420"/>
      <c r="TPF114" s="420"/>
      <c r="TPG114" s="420"/>
      <c r="TPH114" s="420"/>
      <c r="TPI114" s="420"/>
      <c r="TPJ114" s="420"/>
      <c r="TPK114" s="420"/>
      <c r="TPL114" s="420"/>
      <c r="TPM114" s="420"/>
      <c r="TPN114" s="420"/>
      <c r="TPO114" s="420"/>
      <c r="TPP114" s="420"/>
      <c r="TPQ114" s="420"/>
      <c r="TPR114" s="420"/>
      <c r="TPS114" s="420"/>
      <c r="TPT114" s="420"/>
      <c r="TPU114" s="420"/>
      <c r="TPV114" s="420"/>
      <c r="TPW114" s="420"/>
      <c r="TPX114" s="420"/>
      <c r="TPY114" s="420"/>
      <c r="TPZ114" s="420"/>
      <c r="TQA114" s="420"/>
      <c r="TQB114" s="420"/>
      <c r="TQC114" s="420"/>
      <c r="TQD114" s="420"/>
      <c r="TQE114" s="420"/>
      <c r="TQF114" s="420"/>
      <c r="TQG114" s="420"/>
      <c r="TQH114" s="420"/>
      <c r="TQI114" s="420"/>
      <c r="TQJ114" s="420"/>
      <c r="TQK114" s="420"/>
      <c r="TQL114" s="420"/>
      <c r="TQM114" s="420"/>
      <c r="TQN114" s="420"/>
      <c r="TQO114" s="420"/>
      <c r="TQP114" s="420"/>
      <c r="TQQ114" s="420"/>
      <c r="TQR114" s="420"/>
      <c r="TQS114" s="420"/>
      <c r="TQT114" s="420"/>
      <c r="TQU114" s="420"/>
      <c r="TQV114" s="420"/>
      <c r="TQW114" s="420"/>
      <c r="TQX114" s="420"/>
      <c r="TQY114" s="420"/>
      <c r="TQZ114" s="420"/>
      <c r="TRA114" s="420"/>
      <c r="TRB114" s="420"/>
      <c r="TRC114" s="420"/>
      <c r="TRD114" s="420"/>
      <c r="TRE114" s="420"/>
      <c r="TRF114" s="420"/>
      <c r="TRG114" s="420"/>
      <c r="TRH114" s="420"/>
      <c r="TRI114" s="420"/>
      <c r="TRJ114" s="420"/>
      <c r="TRK114" s="420"/>
      <c r="TRL114" s="420"/>
      <c r="TRM114" s="420"/>
      <c r="TRN114" s="420"/>
      <c r="TRO114" s="420"/>
      <c r="TRP114" s="420"/>
      <c r="TRQ114" s="420"/>
      <c r="TRR114" s="420"/>
      <c r="TRS114" s="420"/>
      <c r="TRT114" s="420"/>
      <c r="TRU114" s="420"/>
      <c r="TRV114" s="420"/>
      <c r="TRW114" s="420"/>
      <c r="TRX114" s="420"/>
      <c r="TRY114" s="420"/>
      <c r="TRZ114" s="420"/>
      <c r="TSA114" s="420"/>
      <c r="TSB114" s="420"/>
      <c r="TSC114" s="420"/>
      <c r="TSD114" s="420"/>
      <c r="TSE114" s="420"/>
      <c r="TSF114" s="420"/>
      <c r="TSG114" s="420"/>
      <c r="TSH114" s="420"/>
      <c r="TSI114" s="420"/>
      <c r="TSJ114" s="420"/>
      <c r="TSK114" s="420"/>
      <c r="TSL114" s="420"/>
      <c r="TSM114" s="420"/>
      <c r="TSN114" s="420"/>
      <c r="TSO114" s="420"/>
      <c r="TSP114" s="420"/>
      <c r="TSQ114" s="420"/>
      <c r="TSR114" s="420"/>
      <c r="TSS114" s="420"/>
      <c r="TST114" s="420"/>
      <c r="TSU114" s="420"/>
      <c r="TSV114" s="420"/>
      <c r="TSW114" s="420"/>
      <c r="TSX114" s="420"/>
      <c r="TSY114" s="420"/>
      <c r="TSZ114" s="420"/>
      <c r="TTA114" s="420"/>
      <c r="TTB114" s="420"/>
      <c r="TTC114" s="420"/>
      <c r="TTD114" s="420"/>
      <c r="TTE114" s="420"/>
      <c r="TTF114" s="420"/>
      <c r="TTG114" s="420"/>
      <c r="TTH114" s="420"/>
      <c r="TTI114" s="420"/>
      <c r="TTJ114" s="420"/>
      <c r="TTK114" s="420"/>
      <c r="TTL114" s="420"/>
      <c r="TTM114" s="420"/>
      <c r="TTN114" s="420"/>
      <c r="TTO114" s="420"/>
      <c r="TTP114" s="420"/>
      <c r="TTQ114" s="420"/>
      <c r="TTR114" s="420"/>
      <c r="TTS114" s="420"/>
      <c r="TTT114" s="420"/>
      <c r="TTU114" s="420"/>
      <c r="TTV114" s="420"/>
      <c r="TTW114" s="420"/>
      <c r="TTX114" s="420"/>
      <c r="TTY114" s="420"/>
      <c r="TTZ114" s="420"/>
      <c r="TUA114" s="420"/>
      <c r="TUB114" s="420"/>
      <c r="TUC114" s="420"/>
      <c r="TUD114" s="420"/>
      <c r="TUE114" s="420"/>
      <c r="TUF114" s="420"/>
      <c r="TUG114" s="420"/>
      <c r="TUH114" s="420"/>
      <c r="TUI114" s="420"/>
      <c r="TUJ114" s="420"/>
      <c r="TUK114" s="420"/>
      <c r="TUL114" s="420"/>
      <c r="TUM114" s="420"/>
      <c r="TUN114" s="420"/>
      <c r="TUO114" s="420"/>
      <c r="TUP114" s="420"/>
      <c r="TUQ114" s="420"/>
      <c r="TUR114" s="420"/>
      <c r="TUS114" s="420"/>
      <c r="TUT114" s="420"/>
      <c r="TUU114" s="420"/>
      <c r="TUV114" s="420"/>
      <c r="TUW114" s="420"/>
      <c r="TUX114" s="420"/>
      <c r="TUY114" s="420"/>
      <c r="TUZ114" s="420"/>
      <c r="TVA114" s="420"/>
      <c r="TVB114" s="420"/>
      <c r="TVC114" s="420"/>
      <c r="TVD114" s="420"/>
      <c r="TVE114" s="420"/>
      <c r="TVF114" s="420"/>
      <c r="TVG114" s="420"/>
      <c r="TVH114" s="420"/>
      <c r="TVI114" s="420"/>
      <c r="TVJ114" s="420"/>
      <c r="TVK114" s="420"/>
      <c r="TVL114" s="420"/>
      <c r="TVM114" s="420"/>
      <c r="TVN114" s="420"/>
      <c r="TVO114" s="420"/>
      <c r="TVP114" s="420"/>
      <c r="TVQ114" s="420"/>
      <c r="TVR114" s="420"/>
      <c r="TVS114" s="420"/>
      <c r="TVT114" s="420"/>
      <c r="TVU114" s="420"/>
      <c r="TVV114" s="420"/>
      <c r="TVW114" s="420"/>
      <c r="TVX114" s="420"/>
      <c r="TVY114" s="420"/>
      <c r="TVZ114" s="420"/>
      <c r="TWA114" s="420"/>
      <c r="TWB114" s="420"/>
      <c r="TWC114" s="420"/>
      <c r="TWD114" s="420"/>
      <c r="TWE114" s="420"/>
      <c r="TWF114" s="420"/>
      <c r="TWG114" s="420"/>
      <c r="TWH114" s="420"/>
      <c r="TWI114" s="420"/>
      <c r="TWJ114" s="420"/>
      <c r="TWK114" s="420"/>
      <c r="TWL114" s="420"/>
      <c r="TWM114" s="420"/>
      <c r="TWN114" s="420"/>
      <c r="TWO114" s="420"/>
      <c r="TWP114" s="420"/>
      <c r="TWQ114" s="420"/>
      <c r="TWR114" s="420"/>
      <c r="TWS114" s="420"/>
      <c r="TWT114" s="420"/>
      <c r="TWU114" s="420"/>
      <c r="TWV114" s="420"/>
      <c r="TWW114" s="420"/>
      <c r="TWX114" s="420"/>
      <c r="TWY114" s="420"/>
      <c r="TWZ114" s="420"/>
      <c r="TXA114" s="420"/>
      <c r="TXB114" s="420"/>
      <c r="TXC114" s="420"/>
      <c r="TXD114" s="420"/>
      <c r="TXE114" s="420"/>
      <c r="TXF114" s="420"/>
      <c r="TXG114" s="420"/>
      <c r="TXH114" s="420"/>
      <c r="TXI114" s="420"/>
      <c r="TXJ114" s="420"/>
      <c r="TXK114" s="420"/>
      <c r="TXL114" s="420"/>
      <c r="TXM114" s="420"/>
      <c r="TXN114" s="420"/>
      <c r="TXO114" s="420"/>
      <c r="TXP114" s="420"/>
      <c r="TXQ114" s="420"/>
      <c r="TXR114" s="420"/>
      <c r="TXS114" s="420"/>
      <c r="TXT114" s="420"/>
      <c r="TXU114" s="420"/>
      <c r="TXV114" s="420"/>
      <c r="TXW114" s="420"/>
      <c r="TXX114" s="420"/>
      <c r="TXY114" s="420"/>
      <c r="TXZ114" s="420"/>
      <c r="TYA114" s="420"/>
      <c r="TYB114" s="420"/>
      <c r="TYC114" s="420"/>
      <c r="TYD114" s="420"/>
      <c r="TYE114" s="420"/>
      <c r="TYF114" s="420"/>
      <c r="TYG114" s="420"/>
      <c r="TYH114" s="420"/>
      <c r="TYI114" s="420"/>
      <c r="TYJ114" s="420"/>
      <c r="TYK114" s="420"/>
      <c r="TYL114" s="420"/>
      <c r="TYM114" s="420"/>
      <c r="TYN114" s="420"/>
      <c r="TYO114" s="420"/>
      <c r="TYP114" s="420"/>
      <c r="TYQ114" s="420"/>
      <c r="TYR114" s="420"/>
      <c r="TYS114" s="420"/>
      <c r="TYT114" s="420"/>
      <c r="TYU114" s="420"/>
      <c r="TYV114" s="420"/>
      <c r="TYW114" s="420"/>
      <c r="TYX114" s="420"/>
      <c r="TYY114" s="420"/>
      <c r="TYZ114" s="420"/>
      <c r="TZA114" s="420"/>
      <c r="TZB114" s="420"/>
      <c r="TZC114" s="420"/>
      <c r="TZD114" s="420"/>
      <c r="TZE114" s="420"/>
      <c r="TZF114" s="420"/>
      <c r="TZG114" s="420"/>
      <c r="TZH114" s="420"/>
      <c r="TZI114" s="420"/>
      <c r="TZJ114" s="420"/>
      <c r="TZK114" s="420"/>
      <c r="TZL114" s="420"/>
      <c r="TZM114" s="420"/>
      <c r="TZN114" s="420"/>
      <c r="TZO114" s="420"/>
      <c r="TZP114" s="420"/>
      <c r="TZQ114" s="420"/>
      <c r="TZR114" s="420"/>
      <c r="TZS114" s="420"/>
      <c r="TZT114" s="420"/>
      <c r="TZU114" s="420"/>
      <c r="TZV114" s="420"/>
      <c r="TZW114" s="420"/>
      <c r="TZX114" s="420"/>
      <c r="TZY114" s="420"/>
      <c r="TZZ114" s="420"/>
      <c r="UAA114" s="420"/>
      <c r="UAB114" s="420"/>
      <c r="UAC114" s="420"/>
      <c r="UAD114" s="420"/>
      <c r="UAE114" s="420"/>
      <c r="UAF114" s="420"/>
      <c r="UAG114" s="420"/>
      <c r="UAH114" s="420"/>
      <c r="UAI114" s="420"/>
      <c r="UAJ114" s="420"/>
      <c r="UAK114" s="420"/>
      <c r="UAL114" s="420"/>
      <c r="UAM114" s="420"/>
      <c r="UAN114" s="420"/>
      <c r="UAO114" s="420"/>
      <c r="UAP114" s="420"/>
      <c r="UAQ114" s="420"/>
      <c r="UAR114" s="420"/>
      <c r="UAS114" s="420"/>
      <c r="UAT114" s="420"/>
      <c r="UAU114" s="420"/>
      <c r="UAV114" s="420"/>
      <c r="UAW114" s="420"/>
      <c r="UAX114" s="420"/>
      <c r="UAY114" s="420"/>
      <c r="UAZ114" s="420"/>
      <c r="UBA114" s="420"/>
      <c r="UBB114" s="420"/>
      <c r="UBC114" s="420"/>
      <c r="UBD114" s="420"/>
      <c r="UBE114" s="420"/>
      <c r="UBF114" s="420"/>
      <c r="UBG114" s="420"/>
      <c r="UBH114" s="420"/>
      <c r="UBI114" s="420"/>
      <c r="UBJ114" s="420"/>
      <c r="UBK114" s="420"/>
      <c r="UBL114" s="420"/>
      <c r="UBM114" s="420"/>
      <c r="UBN114" s="420"/>
      <c r="UBO114" s="420"/>
      <c r="UBP114" s="420"/>
      <c r="UBQ114" s="420"/>
      <c r="UBR114" s="420"/>
      <c r="UBS114" s="420"/>
      <c r="UBT114" s="420"/>
      <c r="UBU114" s="420"/>
      <c r="UBV114" s="420"/>
      <c r="UBW114" s="420"/>
      <c r="UBX114" s="420"/>
      <c r="UBY114" s="420"/>
      <c r="UBZ114" s="420"/>
      <c r="UCA114" s="420"/>
      <c r="UCB114" s="420"/>
      <c r="UCC114" s="420"/>
      <c r="UCD114" s="420"/>
      <c r="UCE114" s="420"/>
      <c r="UCF114" s="420"/>
      <c r="UCG114" s="420"/>
      <c r="UCH114" s="420"/>
      <c r="UCI114" s="420"/>
      <c r="UCJ114" s="420"/>
      <c r="UCK114" s="420"/>
      <c r="UCL114" s="420"/>
      <c r="UCM114" s="420"/>
      <c r="UCN114" s="420"/>
      <c r="UCO114" s="420"/>
      <c r="UCP114" s="420"/>
      <c r="UCQ114" s="420"/>
      <c r="UCR114" s="420"/>
      <c r="UCS114" s="420"/>
      <c r="UCT114" s="420"/>
      <c r="UCU114" s="420"/>
      <c r="UCV114" s="420"/>
      <c r="UCW114" s="420"/>
      <c r="UCX114" s="420"/>
      <c r="UCY114" s="420"/>
      <c r="UCZ114" s="420"/>
      <c r="UDA114" s="420"/>
      <c r="UDB114" s="420"/>
      <c r="UDC114" s="420"/>
      <c r="UDD114" s="420"/>
      <c r="UDE114" s="420"/>
      <c r="UDF114" s="420"/>
      <c r="UDG114" s="420"/>
      <c r="UDH114" s="420"/>
      <c r="UDI114" s="420"/>
      <c r="UDJ114" s="420"/>
      <c r="UDK114" s="420"/>
      <c r="UDL114" s="420"/>
      <c r="UDM114" s="420"/>
      <c r="UDN114" s="420"/>
      <c r="UDO114" s="420"/>
      <c r="UDP114" s="420"/>
      <c r="UDQ114" s="420"/>
      <c r="UDR114" s="420"/>
      <c r="UDS114" s="420"/>
      <c r="UDT114" s="420"/>
      <c r="UDU114" s="420"/>
      <c r="UDV114" s="420"/>
      <c r="UDW114" s="420"/>
      <c r="UDX114" s="420"/>
      <c r="UDY114" s="420"/>
      <c r="UDZ114" s="420"/>
      <c r="UEA114" s="420"/>
      <c r="UEB114" s="420"/>
      <c r="UEC114" s="420"/>
      <c r="UED114" s="420"/>
      <c r="UEE114" s="420"/>
      <c r="UEF114" s="420"/>
      <c r="UEG114" s="420"/>
      <c r="UEH114" s="420"/>
      <c r="UEI114" s="420"/>
      <c r="UEJ114" s="420"/>
      <c r="UEK114" s="420"/>
      <c r="UEL114" s="420"/>
      <c r="UEM114" s="420"/>
      <c r="UEN114" s="420"/>
      <c r="UEO114" s="420"/>
      <c r="UEP114" s="420"/>
      <c r="UEQ114" s="420"/>
      <c r="UER114" s="420"/>
      <c r="UES114" s="420"/>
      <c r="UET114" s="420"/>
      <c r="UEU114" s="420"/>
      <c r="UEV114" s="420"/>
      <c r="UEW114" s="420"/>
      <c r="UEX114" s="420"/>
      <c r="UEY114" s="420"/>
      <c r="UEZ114" s="420"/>
      <c r="UFA114" s="420"/>
      <c r="UFB114" s="420"/>
      <c r="UFC114" s="420"/>
      <c r="UFD114" s="420"/>
      <c r="UFE114" s="420"/>
      <c r="UFF114" s="420"/>
      <c r="UFG114" s="420"/>
      <c r="UFH114" s="420"/>
      <c r="UFI114" s="420"/>
      <c r="UFJ114" s="420"/>
      <c r="UFK114" s="420"/>
      <c r="UFL114" s="420"/>
      <c r="UFM114" s="420"/>
      <c r="UFN114" s="420"/>
      <c r="UFO114" s="420"/>
      <c r="UFP114" s="420"/>
      <c r="UFQ114" s="420"/>
      <c r="UFR114" s="420"/>
      <c r="UFS114" s="420"/>
      <c r="UFT114" s="420"/>
      <c r="UFU114" s="420"/>
      <c r="UFV114" s="420"/>
      <c r="UFW114" s="420"/>
      <c r="UFX114" s="420"/>
      <c r="UFY114" s="420"/>
      <c r="UFZ114" s="420"/>
      <c r="UGA114" s="420"/>
      <c r="UGB114" s="420"/>
      <c r="UGC114" s="420"/>
      <c r="UGD114" s="420"/>
      <c r="UGE114" s="420"/>
      <c r="UGF114" s="420"/>
      <c r="UGG114" s="420"/>
      <c r="UGH114" s="420"/>
      <c r="UGI114" s="420"/>
      <c r="UGJ114" s="420"/>
      <c r="UGK114" s="420"/>
      <c r="UGL114" s="420"/>
      <c r="UGM114" s="420"/>
      <c r="UGN114" s="420"/>
      <c r="UGO114" s="420"/>
      <c r="UGP114" s="420"/>
      <c r="UGQ114" s="420"/>
      <c r="UGR114" s="420"/>
      <c r="UGS114" s="420"/>
      <c r="UGT114" s="420"/>
      <c r="UGU114" s="420"/>
      <c r="UGV114" s="420"/>
      <c r="UGW114" s="420"/>
      <c r="UGX114" s="420"/>
      <c r="UGY114" s="420"/>
      <c r="UGZ114" s="420"/>
      <c r="UHA114" s="420"/>
      <c r="UHB114" s="420"/>
      <c r="UHC114" s="420"/>
      <c r="UHD114" s="420"/>
      <c r="UHE114" s="420"/>
      <c r="UHF114" s="420"/>
      <c r="UHG114" s="420"/>
      <c r="UHH114" s="420"/>
      <c r="UHI114" s="420"/>
      <c r="UHJ114" s="420"/>
      <c r="UHK114" s="420"/>
      <c r="UHL114" s="420"/>
      <c r="UHM114" s="420"/>
      <c r="UHN114" s="420"/>
      <c r="UHO114" s="420"/>
      <c r="UHP114" s="420"/>
      <c r="UHQ114" s="420"/>
      <c r="UHR114" s="420"/>
      <c r="UHS114" s="420"/>
      <c r="UHT114" s="420"/>
      <c r="UHU114" s="420"/>
      <c r="UHV114" s="420"/>
      <c r="UHW114" s="420"/>
      <c r="UHX114" s="420"/>
      <c r="UHY114" s="420"/>
      <c r="UHZ114" s="420"/>
      <c r="UIA114" s="420"/>
      <c r="UIB114" s="420"/>
      <c r="UIC114" s="420"/>
      <c r="UID114" s="420"/>
      <c r="UIE114" s="420"/>
      <c r="UIF114" s="420"/>
      <c r="UIG114" s="420"/>
      <c r="UIH114" s="420"/>
      <c r="UII114" s="420"/>
      <c r="UIJ114" s="420"/>
      <c r="UIK114" s="420"/>
      <c r="UIL114" s="420"/>
      <c r="UIM114" s="420"/>
      <c r="UIN114" s="420"/>
      <c r="UIO114" s="420"/>
      <c r="UIP114" s="420"/>
      <c r="UIQ114" s="420"/>
      <c r="UIR114" s="420"/>
      <c r="UIS114" s="420"/>
      <c r="UIT114" s="420"/>
      <c r="UIU114" s="420"/>
      <c r="UIV114" s="420"/>
      <c r="UIW114" s="420"/>
      <c r="UIX114" s="420"/>
      <c r="UIY114" s="420"/>
      <c r="UIZ114" s="420"/>
      <c r="UJA114" s="420"/>
      <c r="UJB114" s="420"/>
      <c r="UJC114" s="420"/>
      <c r="UJD114" s="420"/>
      <c r="UJE114" s="420"/>
      <c r="UJF114" s="420"/>
      <c r="UJG114" s="420"/>
      <c r="UJH114" s="420"/>
      <c r="UJI114" s="420"/>
      <c r="UJJ114" s="420"/>
      <c r="UJK114" s="420"/>
      <c r="UJL114" s="420"/>
      <c r="UJM114" s="420"/>
      <c r="UJN114" s="420"/>
      <c r="UJO114" s="420"/>
      <c r="UJP114" s="420"/>
      <c r="UJQ114" s="420"/>
      <c r="UJR114" s="420"/>
      <c r="UJS114" s="420"/>
      <c r="UJT114" s="420"/>
      <c r="UJU114" s="420"/>
      <c r="UJV114" s="420"/>
      <c r="UJW114" s="420"/>
      <c r="UJX114" s="420"/>
      <c r="UJY114" s="420"/>
      <c r="UJZ114" s="420"/>
      <c r="UKA114" s="420"/>
      <c r="UKB114" s="420"/>
      <c r="UKC114" s="420"/>
      <c r="UKD114" s="420"/>
      <c r="UKE114" s="420"/>
      <c r="UKF114" s="420"/>
      <c r="UKG114" s="420"/>
      <c r="UKH114" s="420"/>
      <c r="UKI114" s="420"/>
      <c r="UKJ114" s="420"/>
      <c r="UKK114" s="420"/>
      <c r="UKL114" s="420"/>
      <c r="UKM114" s="420"/>
      <c r="UKN114" s="420"/>
      <c r="UKO114" s="420"/>
      <c r="UKP114" s="420"/>
      <c r="UKQ114" s="420"/>
      <c r="UKR114" s="420"/>
      <c r="UKS114" s="420"/>
      <c r="UKT114" s="420"/>
      <c r="UKU114" s="420"/>
      <c r="UKV114" s="420"/>
      <c r="UKW114" s="420"/>
      <c r="UKX114" s="420"/>
      <c r="UKY114" s="420"/>
      <c r="UKZ114" s="420"/>
      <c r="ULA114" s="420"/>
      <c r="ULB114" s="420"/>
      <c r="ULC114" s="420"/>
      <c r="ULD114" s="420"/>
      <c r="ULE114" s="420"/>
      <c r="ULF114" s="420"/>
      <c r="ULG114" s="420"/>
      <c r="ULH114" s="420"/>
      <c r="ULI114" s="420"/>
      <c r="ULJ114" s="420"/>
      <c r="ULK114" s="420"/>
      <c r="ULL114" s="420"/>
      <c r="ULM114" s="420"/>
      <c r="ULN114" s="420"/>
      <c r="ULO114" s="420"/>
      <c r="ULP114" s="420"/>
      <c r="ULQ114" s="420"/>
      <c r="ULR114" s="420"/>
      <c r="ULS114" s="420"/>
      <c r="ULT114" s="420"/>
      <c r="ULU114" s="420"/>
      <c r="ULV114" s="420"/>
      <c r="ULW114" s="420"/>
      <c r="ULX114" s="420"/>
      <c r="ULY114" s="420"/>
      <c r="ULZ114" s="420"/>
      <c r="UMA114" s="420"/>
      <c r="UMB114" s="420"/>
      <c r="UMC114" s="420"/>
      <c r="UMD114" s="420"/>
      <c r="UME114" s="420"/>
      <c r="UMF114" s="420"/>
      <c r="UMG114" s="420"/>
      <c r="UMH114" s="420"/>
      <c r="UMI114" s="420"/>
      <c r="UMJ114" s="420"/>
      <c r="UMK114" s="420"/>
      <c r="UML114" s="420"/>
      <c r="UMM114" s="420"/>
      <c r="UMN114" s="420"/>
      <c r="UMO114" s="420"/>
      <c r="UMP114" s="420"/>
      <c r="UMQ114" s="420"/>
      <c r="UMR114" s="420"/>
      <c r="UMS114" s="420"/>
      <c r="UMT114" s="420"/>
      <c r="UMU114" s="420"/>
      <c r="UMV114" s="420"/>
      <c r="UMW114" s="420"/>
      <c r="UMX114" s="420"/>
      <c r="UMY114" s="420"/>
      <c r="UMZ114" s="420"/>
      <c r="UNA114" s="420"/>
      <c r="UNB114" s="420"/>
      <c r="UNC114" s="420"/>
      <c r="UND114" s="420"/>
      <c r="UNE114" s="420"/>
      <c r="UNF114" s="420"/>
      <c r="UNG114" s="420"/>
      <c r="UNH114" s="420"/>
      <c r="UNI114" s="420"/>
      <c r="UNJ114" s="420"/>
      <c r="UNK114" s="420"/>
      <c r="UNL114" s="420"/>
      <c r="UNM114" s="420"/>
      <c r="UNN114" s="420"/>
      <c r="UNO114" s="420"/>
      <c r="UNP114" s="420"/>
      <c r="UNQ114" s="420"/>
      <c r="UNR114" s="420"/>
      <c r="UNS114" s="420"/>
      <c r="UNT114" s="420"/>
      <c r="UNU114" s="420"/>
      <c r="UNV114" s="420"/>
      <c r="UNW114" s="420"/>
      <c r="UNX114" s="420"/>
      <c r="UNY114" s="420"/>
      <c r="UNZ114" s="420"/>
      <c r="UOA114" s="420"/>
      <c r="UOB114" s="420"/>
      <c r="UOC114" s="420"/>
      <c r="UOD114" s="420"/>
      <c r="UOE114" s="420"/>
      <c r="UOF114" s="420"/>
      <c r="UOG114" s="420"/>
      <c r="UOH114" s="420"/>
      <c r="UOI114" s="420"/>
      <c r="UOJ114" s="420"/>
      <c r="UOK114" s="420"/>
      <c r="UOL114" s="420"/>
      <c r="UOM114" s="420"/>
      <c r="UON114" s="420"/>
      <c r="UOO114" s="420"/>
      <c r="UOP114" s="420"/>
      <c r="UOQ114" s="420"/>
      <c r="UOR114" s="420"/>
      <c r="UOS114" s="420"/>
      <c r="UOT114" s="420"/>
      <c r="UOU114" s="420"/>
      <c r="UOV114" s="420"/>
      <c r="UOW114" s="420"/>
      <c r="UOX114" s="420"/>
      <c r="UOY114" s="420"/>
      <c r="UOZ114" s="420"/>
      <c r="UPA114" s="420"/>
      <c r="UPB114" s="420"/>
      <c r="UPC114" s="420"/>
      <c r="UPD114" s="420"/>
      <c r="UPE114" s="420"/>
      <c r="UPF114" s="420"/>
      <c r="UPG114" s="420"/>
      <c r="UPH114" s="420"/>
      <c r="UPI114" s="420"/>
      <c r="UPJ114" s="420"/>
      <c r="UPK114" s="420"/>
      <c r="UPL114" s="420"/>
      <c r="UPM114" s="420"/>
      <c r="UPN114" s="420"/>
      <c r="UPO114" s="420"/>
      <c r="UPP114" s="420"/>
      <c r="UPQ114" s="420"/>
      <c r="UPR114" s="420"/>
      <c r="UPS114" s="420"/>
      <c r="UPT114" s="420"/>
      <c r="UPU114" s="420"/>
      <c r="UPV114" s="420"/>
      <c r="UPW114" s="420"/>
      <c r="UPX114" s="420"/>
      <c r="UPY114" s="420"/>
      <c r="UPZ114" s="420"/>
      <c r="UQA114" s="420"/>
      <c r="UQB114" s="420"/>
      <c r="UQC114" s="420"/>
      <c r="UQD114" s="420"/>
      <c r="UQE114" s="420"/>
      <c r="UQF114" s="420"/>
      <c r="UQG114" s="420"/>
      <c r="UQH114" s="420"/>
      <c r="UQI114" s="420"/>
      <c r="UQJ114" s="420"/>
      <c r="UQK114" s="420"/>
      <c r="UQL114" s="420"/>
      <c r="UQM114" s="420"/>
      <c r="UQN114" s="420"/>
      <c r="UQO114" s="420"/>
      <c r="UQP114" s="420"/>
      <c r="UQQ114" s="420"/>
      <c r="UQR114" s="420"/>
      <c r="UQS114" s="420"/>
      <c r="UQT114" s="420"/>
      <c r="UQU114" s="420"/>
      <c r="UQV114" s="420"/>
      <c r="UQW114" s="420"/>
      <c r="UQX114" s="420"/>
      <c r="UQY114" s="420"/>
      <c r="UQZ114" s="420"/>
      <c r="URA114" s="420"/>
      <c r="URB114" s="420"/>
      <c r="URC114" s="420"/>
      <c r="URD114" s="420"/>
      <c r="URE114" s="420"/>
      <c r="URF114" s="420"/>
      <c r="URG114" s="420"/>
      <c r="URH114" s="420"/>
      <c r="URI114" s="420"/>
      <c r="URJ114" s="420"/>
      <c r="URK114" s="420"/>
      <c r="URL114" s="420"/>
      <c r="URM114" s="420"/>
      <c r="URN114" s="420"/>
      <c r="URO114" s="420"/>
      <c r="URP114" s="420"/>
      <c r="URQ114" s="420"/>
      <c r="URR114" s="420"/>
      <c r="URS114" s="420"/>
      <c r="URT114" s="420"/>
      <c r="URU114" s="420"/>
      <c r="URV114" s="420"/>
      <c r="URW114" s="420"/>
      <c r="URX114" s="420"/>
      <c r="URY114" s="420"/>
      <c r="URZ114" s="420"/>
      <c r="USA114" s="420"/>
      <c r="USB114" s="420"/>
      <c r="USC114" s="420"/>
      <c r="USD114" s="420"/>
      <c r="USE114" s="420"/>
      <c r="USF114" s="420"/>
      <c r="USG114" s="420"/>
      <c r="USH114" s="420"/>
      <c r="USI114" s="420"/>
      <c r="USJ114" s="420"/>
      <c r="USK114" s="420"/>
      <c r="USL114" s="420"/>
      <c r="USM114" s="420"/>
      <c r="USN114" s="420"/>
      <c r="USO114" s="420"/>
      <c r="USP114" s="420"/>
      <c r="USQ114" s="420"/>
      <c r="USR114" s="420"/>
      <c r="USS114" s="420"/>
      <c r="UST114" s="420"/>
      <c r="USU114" s="420"/>
      <c r="USV114" s="420"/>
      <c r="USW114" s="420"/>
      <c r="USX114" s="420"/>
      <c r="USY114" s="420"/>
      <c r="USZ114" s="420"/>
      <c r="UTA114" s="420"/>
      <c r="UTB114" s="420"/>
      <c r="UTC114" s="420"/>
      <c r="UTD114" s="420"/>
      <c r="UTE114" s="420"/>
      <c r="UTF114" s="420"/>
      <c r="UTG114" s="420"/>
      <c r="UTH114" s="420"/>
      <c r="UTI114" s="420"/>
      <c r="UTJ114" s="420"/>
      <c r="UTK114" s="420"/>
      <c r="UTL114" s="420"/>
      <c r="UTM114" s="420"/>
      <c r="UTN114" s="420"/>
      <c r="UTO114" s="420"/>
      <c r="UTP114" s="420"/>
      <c r="UTQ114" s="420"/>
      <c r="UTR114" s="420"/>
      <c r="UTS114" s="420"/>
      <c r="UTT114" s="420"/>
      <c r="UTU114" s="420"/>
      <c r="UTV114" s="420"/>
      <c r="UTW114" s="420"/>
      <c r="UTX114" s="420"/>
      <c r="UTY114" s="420"/>
      <c r="UTZ114" s="420"/>
      <c r="UUA114" s="420"/>
      <c r="UUB114" s="420"/>
      <c r="UUC114" s="420"/>
      <c r="UUD114" s="420"/>
      <c r="UUE114" s="420"/>
      <c r="UUF114" s="420"/>
      <c r="UUG114" s="420"/>
      <c r="UUH114" s="420"/>
      <c r="UUI114" s="420"/>
      <c r="UUJ114" s="420"/>
      <c r="UUK114" s="420"/>
      <c r="UUL114" s="420"/>
      <c r="UUM114" s="420"/>
      <c r="UUN114" s="420"/>
      <c r="UUO114" s="420"/>
      <c r="UUP114" s="420"/>
      <c r="UUQ114" s="420"/>
      <c r="UUR114" s="420"/>
      <c r="UUS114" s="420"/>
      <c r="UUT114" s="420"/>
      <c r="UUU114" s="420"/>
      <c r="UUV114" s="420"/>
      <c r="UUW114" s="420"/>
      <c r="UUX114" s="420"/>
      <c r="UUY114" s="420"/>
      <c r="UUZ114" s="420"/>
      <c r="UVA114" s="420"/>
      <c r="UVB114" s="420"/>
      <c r="UVC114" s="420"/>
      <c r="UVD114" s="420"/>
      <c r="UVE114" s="420"/>
      <c r="UVF114" s="420"/>
      <c r="UVG114" s="420"/>
      <c r="UVH114" s="420"/>
      <c r="UVI114" s="420"/>
      <c r="UVJ114" s="420"/>
      <c r="UVK114" s="420"/>
      <c r="UVL114" s="420"/>
      <c r="UVM114" s="420"/>
      <c r="UVN114" s="420"/>
      <c r="UVO114" s="420"/>
      <c r="UVP114" s="420"/>
      <c r="UVQ114" s="420"/>
      <c r="UVR114" s="420"/>
      <c r="UVS114" s="420"/>
      <c r="UVT114" s="420"/>
      <c r="UVU114" s="420"/>
      <c r="UVV114" s="420"/>
      <c r="UVW114" s="420"/>
      <c r="UVX114" s="420"/>
      <c r="UVY114" s="420"/>
      <c r="UVZ114" s="420"/>
      <c r="UWA114" s="420"/>
      <c r="UWB114" s="420"/>
      <c r="UWC114" s="420"/>
      <c r="UWD114" s="420"/>
      <c r="UWE114" s="420"/>
      <c r="UWF114" s="420"/>
      <c r="UWG114" s="420"/>
      <c r="UWH114" s="420"/>
      <c r="UWI114" s="420"/>
      <c r="UWJ114" s="420"/>
      <c r="UWK114" s="420"/>
      <c r="UWL114" s="420"/>
      <c r="UWM114" s="420"/>
      <c r="UWN114" s="420"/>
      <c r="UWO114" s="420"/>
      <c r="UWP114" s="420"/>
      <c r="UWQ114" s="420"/>
      <c r="UWR114" s="420"/>
      <c r="UWS114" s="420"/>
      <c r="UWT114" s="420"/>
      <c r="UWU114" s="420"/>
      <c r="UWV114" s="420"/>
      <c r="UWW114" s="420"/>
      <c r="UWX114" s="420"/>
      <c r="UWY114" s="420"/>
      <c r="UWZ114" s="420"/>
      <c r="UXA114" s="420"/>
      <c r="UXB114" s="420"/>
      <c r="UXC114" s="420"/>
      <c r="UXD114" s="420"/>
      <c r="UXE114" s="420"/>
      <c r="UXF114" s="420"/>
      <c r="UXG114" s="420"/>
      <c r="UXH114" s="420"/>
      <c r="UXI114" s="420"/>
      <c r="UXJ114" s="420"/>
      <c r="UXK114" s="420"/>
      <c r="UXL114" s="420"/>
      <c r="UXM114" s="420"/>
      <c r="UXN114" s="420"/>
      <c r="UXO114" s="420"/>
      <c r="UXP114" s="420"/>
      <c r="UXQ114" s="420"/>
      <c r="UXR114" s="420"/>
      <c r="UXS114" s="420"/>
      <c r="UXT114" s="420"/>
      <c r="UXU114" s="420"/>
      <c r="UXV114" s="420"/>
      <c r="UXW114" s="420"/>
      <c r="UXX114" s="420"/>
      <c r="UXY114" s="420"/>
      <c r="UXZ114" s="420"/>
      <c r="UYA114" s="420"/>
      <c r="UYB114" s="420"/>
      <c r="UYC114" s="420"/>
      <c r="UYD114" s="420"/>
      <c r="UYE114" s="420"/>
      <c r="UYF114" s="420"/>
      <c r="UYG114" s="420"/>
      <c r="UYH114" s="420"/>
      <c r="UYI114" s="420"/>
      <c r="UYJ114" s="420"/>
      <c r="UYK114" s="420"/>
      <c r="UYL114" s="420"/>
      <c r="UYM114" s="420"/>
      <c r="UYN114" s="420"/>
      <c r="UYO114" s="420"/>
      <c r="UYP114" s="420"/>
      <c r="UYQ114" s="420"/>
      <c r="UYR114" s="420"/>
      <c r="UYS114" s="420"/>
      <c r="UYT114" s="420"/>
      <c r="UYU114" s="420"/>
      <c r="UYV114" s="420"/>
      <c r="UYW114" s="420"/>
      <c r="UYX114" s="420"/>
      <c r="UYY114" s="420"/>
      <c r="UYZ114" s="420"/>
      <c r="UZA114" s="420"/>
      <c r="UZB114" s="420"/>
      <c r="UZC114" s="420"/>
      <c r="UZD114" s="420"/>
      <c r="UZE114" s="420"/>
      <c r="UZF114" s="420"/>
      <c r="UZG114" s="420"/>
      <c r="UZH114" s="420"/>
      <c r="UZI114" s="420"/>
      <c r="UZJ114" s="420"/>
      <c r="UZK114" s="420"/>
      <c r="UZL114" s="420"/>
      <c r="UZM114" s="420"/>
      <c r="UZN114" s="420"/>
      <c r="UZO114" s="420"/>
      <c r="UZP114" s="420"/>
      <c r="UZQ114" s="420"/>
      <c r="UZR114" s="420"/>
      <c r="UZS114" s="420"/>
      <c r="UZT114" s="420"/>
      <c r="UZU114" s="420"/>
      <c r="UZV114" s="420"/>
      <c r="UZW114" s="420"/>
      <c r="UZX114" s="420"/>
      <c r="UZY114" s="420"/>
      <c r="UZZ114" s="420"/>
      <c r="VAA114" s="420"/>
      <c r="VAB114" s="420"/>
      <c r="VAC114" s="420"/>
      <c r="VAD114" s="420"/>
      <c r="VAE114" s="420"/>
      <c r="VAF114" s="420"/>
      <c r="VAG114" s="420"/>
      <c r="VAH114" s="420"/>
      <c r="VAI114" s="420"/>
      <c r="VAJ114" s="420"/>
      <c r="VAK114" s="420"/>
      <c r="VAL114" s="420"/>
      <c r="VAM114" s="420"/>
      <c r="VAN114" s="420"/>
      <c r="VAO114" s="420"/>
      <c r="VAP114" s="420"/>
      <c r="VAQ114" s="420"/>
      <c r="VAR114" s="420"/>
      <c r="VAS114" s="420"/>
      <c r="VAT114" s="420"/>
      <c r="VAU114" s="420"/>
      <c r="VAV114" s="420"/>
      <c r="VAW114" s="420"/>
      <c r="VAX114" s="420"/>
      <c r="VAY114" s="420"/>
      <c r="VAZ114" s="420"/>
      <c r="VBA114" s="420"/>
      <c r="VBB114" s="420"/>
      <c r="VBC114" s="420"/>
      <c r="VBD114" s="420"/>
      <c r="VBE114" s="420"/>
      <c r="VBF114" s="420"/>
      <c r="VBG114" s="420"/>
      <c r="VBH114" s="420"/>
      <c r="VBI114" s="420"/>
      <c r="VBJ114" s="420"/>
      <c r="VBK114" s="420"/>
      <c r="VBL114" s="420"/>
      <c r="VBM114" s="420"/>
      <c r="VBN114" s="420"/>
      <c r="VBO114" s="420"/>
      <c r="VBP114" s="420"/>
      <c r="VBQ114" s="420"/>
      <c r="VBR114" s="420"/>
      <c r="VBS114" s="420"/>
      <c r="VBT114" s="420"/>
      <c r="VBU114" s="420"/>
      <c r="VBV114" s="420"/>
      <c r="VBW114" s="420"/>
      <c r="VBX114" s="420"/>
      <c r="VBY114" s="420"/>
      <c r="VBZ114" s="420"/>
      <c r="VCA114" s="420"/>
      <c r="VCB114" s="420"/>
      <c r="VCC114" s="420"/>
      <c r="VCD114" s="420"/>
      <c r="VCE114" s="420"/>
      <c r="VCF114" s="420"/>
      <c r="VCG114" s="420"/>
      <c r="VCH114" s="420"/>
      <c r="VCI114" s="420"/>
      <c r="VCJ114" s="420"/>
      <c r="VCK114" s="420"/>
      <c r="VCL114" s="420"/>
      <c r="VCM114" s="420"/>
      <c r="VCN114" s="420"/>
      <c r="VCO114" s="420"/>
      <c r="VCP114" s="420"/>
      <c r="VCQ114" s="420"/>
      <c r="VCR114" s="420"/>
      <c r="VCS114" s="420"/>
      <c r="VCT114" s="420"/>
      <c r="VCU114" s="420"/>
      <c r="VCV114" s="420"/>
      <c r="VCW114" s="420"/>
      <c r="VCX114" s="420"/>
      <c r="VCY114" s="420"/>
      <c r="VCZ114" s="420"/>
      <c r="VDA114" s="420"/>
      <c r="VDB114" s="420"/>
      <c r="VDC114" s="420"/>
      <c r="VDD114" s="420"/>
      <c r="VDE114" s="420"/>
      <c r="VDF114" s="420"/>
      <c r="VDG114" s="420"/>
      <c r="VDH114" s="420"/>
      <c r="VDI114" s="420"/>
      <c r="VDJ114" s="420"/>
      <c r="VDK114" s="420"/>
      <c r="VDL114" s="420"/>
      <c r="VDM114" s="420"/>
      <c r="VDN114" s="420"/>
      <c r="VDO114" s="420"/>
      <c r="VDP114" s="420"/>
      <c r="VDQ114" s="420"/>
      <c r="VDR114" s="420"/>
      <c r="VDS114" s="420"/>
      <c r="VDT114" s="420"/>
      <c r="VDU114" s="420"/>
      <c r="VDV114" s="420"/>
      <c r="VDW114" s="420"/>
      <c r="VDX114" s="420"/>
      <c r="VDY114" s="420"/>
      <c r="VDZ114" s="420"/>
      <c r="VEA114" s="420"/>
      <c r="VEB114" s="420"/>
      <c r="VEC114" s="420"/>
      <c r="VED114" s="420"/>
      <c r="VEE114" s="420"/>
      <c r="VEF114" s="420"/>
      <c r="VEG114" s="420"/>
      <c r="VEH114" s="420"/>
      <c r="VEI114" s="420"/>
      <c r="VEJ114" s="420"/>
      <c r="VEK114" s="420"/>
      <c r="VEL114" s="420"/>
      <c r="VEM114" s="420"/>
      <c r="VEN114" s="420"/>
      <c r="VEO114" s="420"/>
      <c r="VEP114" s="420"/>
      <c r="VEQ114" s="420"/>
      <c r="VER114" s="420"/>
      <c r="VES114" s="420"/>
      <c r="VET114" s="420"/>
      <c r="VEU114" s="420"/>
      <c r="VEV114" s="420"/>
      <c r="VEW114" s="420"/>
      <c r="VEX114" s="420"/>
      <c r="VEY114" s="420"/>
      <c r="VEZ114" s="420"/>
      <c r="VFA114" s="420"/>
      <c r="VFB114" s="420"/>
      <c r="VFC114" s="420"/>
      <c r="VFD114" s="420"/>
      <c r="VFE114" s="420"/>
      <c r="VFF114" s="420"/>
      <c r="VFG114" s="420"/>
      <c r="VFH114" s="420"/>
      <c r="VFI114" s="420"/>
      <c r="VFJ114" s="420"/>
      <c r="VFK114" s="420"/>
      <c r="VFL114" s="420"/>
      <c r="VFM114" s="420"/>
      <c r="VFN114" s="420"/>
      <c r="VFO114" s="420"/>
      <c r="VFP114" s="420"/>
      <c r="VFQ114" s="420"/>
      <c r="VFR114" s="420"/>
      <c r="VFS114" s="420"/>
      <c r="VFT114" s="420"/>
      <c r="VFU114" s="420"/>
      <c r="VFV114" s="420"/>
      <c r="VFW114" s="420"/>
      <c r="VFX114" s="420"/>
      <c r="VFY114" s="420"/>
      <c r="VFZ114" s="420"/>
      <c r="VGA114" s="420"/>
      <c r="VGB114" s="420"/>
      <c r="VGC114" s="420"/>
      <c r="VGD114" s="420"/>
      <c r="VGE114" s="420"/>
      <c r="VGF114" s="420"/>
      <c r="VGG114" s="420"/>
      <c r="VGH114" s="420"/>
      <c r="VGI114" s="420"/>
      <c r="VGJ114" s="420"/>
      <c r="VGK114" s="420"/>
      <c r="VGL114" s="420"/>
      <c r="VGM114" s="420"/>
      <c r="VGN114" s="420"/>
      <c r="VGO114" s="420"/>
      <c r="VGP114" s="420"/>
      <c r="VGQ114" s="420"/>
      <c r="VGR114" s="420"/>
      <c r="VGS114" s="420"/>
      <c r="VGT114" s="420"/>
      <c r="VGU114" s="420"/>
      <c r="VGV114" s="420"/>
      <c r="VGW114" s="420"/>
      <c r="VGX114" s="420"/>
      <c r="VGY114" s="420"/>
      <c r="VGZ114" s="420"/>
      <c r="VHA114" s="420"/>
      <c r="VHB114" s="420"/>
      <c r="VHC114" s="420"/>
      <c r="VHD114" s="420"/>
      <c r="VHE114" s="420"/>
      <c r="VHF114" s="420"/>
      <c r="VHG114" s="420"/>
      <c r="VHH114" s="420"/>
      <c r="VHI114" s="420"/>
      <c r="VHJ114" s="420"/>
      <c r="VHK114" s="420"/>
      <c r="VHL114" s="420"/>
      <c r="VHM114" s="420"/>
      <c r="VHN114" s="420"/>
      <c r="VHO114" s="420"/>
      <c r="VHP114" s="420"/>
      <c r="VHQ114" s="420"/>
      <c r="VHR114" s="420"/>
      <c r="VHS114" s="420"/>
      <c r="VHT114" s="420"/>
      <c r="VHU114" s="420"/>
      <c r="VHV114" s="420"/>
      <c r="VHW114" s="420"/>
      <c r="VHX114" s="420"/>
      <c r="VHY114" s="420"/>
      <c r="VHZ114" s="420"/>
      <c r="VIA114" s="420"/>
      <c r="VIB114" s="420"/>
      <c r="VIC114" s="420"/>
      <c r="VID114" s="420"/>
      <c r="VIE114" s="420"/>
      <c r="VIF114" s="420"/>
      <c r="VIG114" s="420"/>
      <c r="VIH114" s="420"/>
      <c r="VII114" s="420"/>
      <c r="VIJ114" s="420"/>
      <c r="VIK114" s="420"/>
      <c r="VIL114" s="420"/>
      <c r="VIM114" s="420"/>
      <c r="VIN114" s="420"/>
      <c r="VIO114" s="420"/>
      <c r="VIP114" s="420"/>
      <c r="VIQ114" s="420"/>
      <c r="VIR114" s="420"/>
      <c r="VIS114" s="420"/>
      <c r="VIT114" s="420"/>
      <c r="VIU114" s="420"/>
      <c r="VIV114" s="420"/>
      <c r="VIW114" s="420"/>
      <c r="VIX114" s="420"/>
      <c r="VIY114" s="420"/>
      <c r="VIZ114" s="420"/>
      <c r="VJA114" s="420"/>
      <c r="VJB114" s="420"/>
      <c r="VJC114" s="420"/>
      <c r="VJD114" s="420"/>
      <c r="VJE114" s="420"/>
      <c r="VJF114" s="420"/>
      <c r="VJG114" s="420"/>
      <c r="VJH114" s="420"/>
      <c r="VJI114" s="420"/>
      <c r="VJJ114" s="420"/>
      <c r="VJK114" s="420"/>
      <c r="VJL114" s="420"/>
      <c r="VJM114" s="420"/>
      <c r="VJN114" s="420"/>
      <c r="VJO114" s="420"/>
      <c r="VJP114" s="420"/>
      <c r="VJQ114" s="420"/>
      <c r="VJR114" s="420"/>
      <c r="VJS114" s="420"/>
      <c r="VJT114" s="420"/>
      <c r="VJU114" s="420"/>
      <c r="VJV114" s="420"/>
      <c r="VJW114" s="420"/>
      <c r="VJX114" s="420"/>
      <c r="VJY114" s="420"/>
      <c r="VJZ114" s="420"/>
      <c r="VKA114" s="420"/>
      <c r="VKB114" s="420"/>
      <c r="VKC114" s="420"/>
      <c r="VKD114" s="420"/>
      <c r="VKE114" s="420"/>
      <c r="VKF114" s="420"/>
      <c r="VKG114" s="420"/>
      <c r="VKH114" s="420"/>
      <c r="VKI114" s="420"/>
      <c r="VKJ114" s="420"/>
      <c r="VKK114" s="420"/>
      <c r="VKL114" s="420"/>
      <c r="VKM114" s="420"/>
      <c r="VKN114" s="420"/>
      <c r="VKO114" s="420"/>
      <c r="VKP114" s="420"/>
      <c r="VKQ114" s="420"/>
      <c r="VKR114" s="420"/>
      <c r="VKS114" s="420"/>
      <c r="VKT114" s="420"/>
      <c r="VKU114" s="420"/>
      <c r="VKV114" s="420"/>
      <c r="VKW114" s="420"/>
      <c r="VKX114" s="420"/>
      <c r="VKY114" s="420"/>
      <c r="VKZ114" s="420"/>
      <c r="VLA114" s="420"/>
      <c r="VLB114" s="420"/>
      <c r="VLC114" s="420"/>
      <c r="VLD114" s="420"/>
      <c r="VLE114" s="420"/>
      <c r="VLF114" s="420"/>
      <c r="VLG114" s="420"/>
      <c r="VLH114" s="420"/>
      <c r="VLI114" s="420"/>
      <c r="VLJ114" s="420"/>
      <c r="VLK114" s="420"/>
      <c r="VLL114" s="420"/>
      <c r="VLM114" s="420"/>
      <c r="VLN114" s="420"/>
      <c r="VLO114" s="420"/>
      <c r="VLP114" s="420"/>
      <c r="VLQ114" s="420"/>
      <c r="VLR114" s="420"/>
      <c r="VLS114" s="420"/>
      <c r="VLT114" s="420"/>
      <c r="VLU114" s="420"/>
      <c r="VLV114" s="420"/>
      <c r="VLW114" s="420"/>
      <c r="VLX114" s="420"/>
      <c r="VLY114" s="420"/>
      <c r="VLZ114" s="420"/>
      <c r="VMA114" s="420"/>
      <c r="VMB114" s="420"/>
      <c r="VMC114" s="420"/>
      <c r="VMD114" s="420"/>
      <c r="VME114" s="420"/>
      <c r="VMF114" s="420"/>
      <c r="VMG114" s="420"/>
      <c r="VMH114" s="420"/>
      <c r="VMI114" s="420"/>
      <c r="VMJ114" s="420"/>
      <c r="VMK114" s="420"/>
      <c r="VML114" s="420"/>
      <c r="VMM114" s="420"/>
      <c r="VMN114" s="420"/>
      <c r="VMO114" s="420"/>
      <c r="VMP114" s="420"/>
      <c r="VMQ114" s="420"/>
      <c r="VMR114" s="420"/>
      <c r="VMS114" s="420"/>
      <c r="VMT114" s="420"/>
      <c r="VMU114" s="420"/>
      <c r="VMV114" s="420"/>
      <c r="VMW114" s="420"/>
      <c r="VMX114" s="420"/>
      <c r="VMY114" s="420"/>
      <c r="VMZ114" s="420"/>
      <c r="VNA114" s="420"/>
      <c r="VNB114" s="420"/>
      <c r="VNC114" s="420"/>
      <c r="VND114" s="420"/>
      <c r="VNE114" s="420"/>
      <c r="VNF114" s="420"/>
      <c r="VNG114" s="420"/>
      <c r="VNH114" s="420"/>
      <c r="VNI114" s="420"/>
      <c r="VNJ114" s="420"/>
      <c r="VNK114" s="420"/>
      <c r="VNL114" s="420"/>
      <c r="VNM114" s="420"/>
      <c r="VNN114" s="420"/>
      <c r="VNO114" s="420"/>
      <c r="VNP114" s="420"/>
      <c r="VNQ114" s="420"/>
      <c r="VNR114" s="420"/>
      <c r="VNS114" s="420"/>
      <c r="VNT114" s="420"/>
      <c r="VNU114" s="420"/>
      <c r="VNV114" s="420"/>
      <c r="VNW114" s="420"/>
      <c r="VNX114" s="420"/>
      <c r="VNY114" s="420"/>
      <c r="VNZ114" s="420"/>
      <c r="VOA114" s="420"/>
      <c r="VOB114" s="420"/>
      <c r="VOC114" s="420"/>
      <c r="VOD114" s="420"/>
      <c r="VOE114" s="420"/>
      <c r="VOF114" s="420"/>
      <c r="VOG114" s="420"/>
      <c r="VOH114" s="420"/>
      <c r="VOI114" s="420"/>
      <c r="VOJ114" s="420"/>
      <c r="VOK114" s="420"/>
      <c r="VOL114" s="420"/>
      <c r="VOM114" s="420"/>
      <c r="VON114" s="420"/>
      <c r="VOO114" s="420"/>
      <c r="VOP114" s="420"/>
      <c r="VOQ114" s="420"/>
      <c r="VOR114" s="420"/>
      <c r="VOS114" s="420"/>
      <c r="VOT114" s="420"/>
      <c r="VOU114" s="420"/>
      <c r="VOV114" s="420"/>
      <c r="VOW114" s="420"/>
      <c r="VOX114" s="420"/>
      <c r="VOY114" s="420"/>
      <c r="VOZ114" s="420"/>
      <c r="VPA114" s="420"/>
      <c r="VPB114" s="420"/>
      <c r="VPC114" s="420"/>
      <c r="VPD114" s="420"/>
      <c r="VPE114" s="420"/>
      <c r="VPF114" s="420"/>
      <c r="VPG114" s="420"/>
      <c r="VPH114" s="420"/>
      <c r="VPI114" s="420"/>
      <c r="VPJ114" s="420"/>
      <c r="VPK114" s="420"/>
      <c r="VPL114" s="420"/>
      <c r="VPM114" s="420"/>
      <c r="VPN114" s="420"/>
      <c r="VPO114" s="420"/>
      <c r="VPP114" s="420"/>
      <c r="VPQ114" s="420"/>
      <c r="VPR114" s="420"/>
      <c r="VPS114" s="420"/>
      <c r="VPT114" s="420"/>
      <c r="VPU114" s="420"/>
      <c r="VPV114" s="420"/>
      <c r="VPW114" s="420"/>
      <c r="VPX114" s="420"/>
      <c r="VPY114" s="420"/>
      <c r="VPZ114" s="420"/>
      <c r="VQA114" s="420"/>
      <c r="VQB114" s="420"/>
      <c r="VQC114" s="420"/>
      <c r="VQD114" s="420"/>
      <c r="VQE114" s="420"/>
      <c r="VQF114" s="420"/>
      <c r="VQG114" s="420"/>
      <c r="VQH114" s="420"/>
      <c r="VQI114" s="420"/>
      <c r="VQJ114" s="420"/>
      <c r="VQK114" s="420"/>
      <c r="VQL114" s="420"/>
      <c r="VQM114" s="420"/>
      <c r="VQN114" s="420"/>
      <c r="VQO114" s="420"/>
      <c r="VQP114" s="420"/>
      <c r="VQQ114" s="420"/>
      <c r="VQR114" s="420"/>
      <c r="VQS114" s="420"/>
      <c r="VQT114" s="420"/>
      <c r="VQU114" s="420"/>
      <c r="VQV114" s="420"/>
      <c r="VQW114" s="420"/>
      <c r="VQX114" s="420"/>
      <c r="VQY114" s="420"/>
      <c r="VQZ114" s="420"/>
      <c r="VRA114" s="420"/>
      <c r="VRB114" s="420"/>
      <c r="VRC114" s="420"/>
      <c r="VRD114" s="420"/>
      <c r="VRE114" s="420"/>
      <c r="VRF114" s="420"/>
      <c r="VRG114" s="420"/>
      <c r="VRH114" s="420"/>
      <c r="VRI114" s="420"/>
      <c r="VRJ114" s="420"/>
      <c r="VRK114" s="420"/>
      <c r="VRL114" s="420"/>
      <c r="VRM114" s="420"/>
      <c r="VRN114" s="420"/>
      <c r="VRO114" s="420"/>
      <c r="VRP114" s="420"/>
      <c r="VRQ114" s="420"/>
      <c r="VRR114" s="420"/>
      <c r="VRS114" s="420"/>
      <c r="VRT114" s="420"/>
      <c r="VRU114" s="420"/>
      <c r="VRV114" s="420"/>
      <c r="VRW114" s="420"/>
      <c r="VRX114" s="420"/>
      <c r="VRY114" s="420"/>
      <c r="VRZ114" s="420"/>
      <c r="VSA114" s="420"/>
      <c r="VSB114" s="420"/>
      <c r="VSC114" s="420"/>
      <c r="VSD114" s="420"/>
      <c r="VSE114" s="420"/>
      <c r="VSF114" s="420"/>
      <c r="VSG114" s="420"/>
      <c r="VSH114" s="420"/>
      <c r="VSI114" s="420"/>
      <c r="VSJ114" s="420"/>
      <c r="VSK114" s="420"/>
      <c r="VSL114" s="420"/>
      <c r="VSM114" s="420"/>
      <c r="VSN114" s="420"/>
      <c r="VSO114" s="420"/>
      <c r="VSP114" s="420"/>
      <c r="VSQ114" s="420"/>
      <c r="VSR114" s="420"/>
      <c r="VSS114" s="420"/>
      <c r="VST114" s="420"/>
      <c r="VSU114" s="420"/>
      <c r="VSV114" s="420"/>
      <c r="VSW114" s="420"/>
      <c r="VSX114" s="420"/>
      <c r="VSY114" s="420"/>
      <c r="VSZ114" s="420"/>
      <c r="VTA114" s="420"/>
      <c r="VTB114" s="420"/>
      <c r="VTC114" s="420"/>
      <c r="VTD114" s="420"/>
      <c r="VTE114" s="420"/>
      <c r="VTF114" s="420"/>
      <c r="VTG114" s="420"/>
      <c r="VTH114" s="420"/>
      <c r="VTI114" s="420"/>
      <c r="VTJ114" s="420"/>
      <c r="VTK114" s="420"/>
      <c r="VTL114" s="420"/>
      <c r="VTM114" s="420"/>
      <c r="VTN114" s="420"/>
      <c r="VTO114" s="420"/>
      <c r="VTP114" s="420"/>
      <c r="VTQ114" s="420"/>
      <c r="VTR114" s="420"/>
      <c r="VTS114" s="420"/>
      <c r="VTT114" s="420"/>
      <c r="VTU114" s="420"/>
      <c r="VTV114" s="420"/>
      <c r="VTW114" s="420"/>
      <c r="VTX114" s="420"/>
      <c r="VTY114" s="420"/>
      <c r="VTZ114" s="420"/>
      <c r="VUA114" s="420"/>
      <c r="VUB114" s="420"/>
      <c r="VUC114" s="420"/>
      <c r="VUD114" s="420"/>
      <c r="VUE114" s="420"/>
      <c r="VUF114" s="420"/>
      <c r="VUG114" s="420"/>
      <c r="VUH114" s="420"/>
      <c r="VUI114" s="420"/>
      <c r="VUJ114" s="420"/>
      <c r="VUK114" s="420"/>
      <c r="VUL114" s="420"/>
      <c r="VUM114" s="420"/>
      <c r="VUN114" s="420"/>
      <c r="VUO114" s="420"/>
      <c r="VUP114" s="420"/>
      <c r="VUQ114" s="420"/>
      <c r="VUR114" s="420"/>
      <c r="VUS114" s="420"/>
      <c r="VUT114" s="420"/>
      <c r="VUU114" s="420"/>
      <c r="VUV114" s="420"/>
      <c r="VUW114" s="420"/>
      <c r="VUX114" s="420"/>
      <c r="VUY114" s="420"/>
      <c r="VUZ114" s="420"/>
      <c r="VVA114" s="420"/>
      <c r="VVB114" s="420"/>
      <c r="VVC114" s="420"/>
      <c r="VVD114" s="420"/>
      <c r="VVE114" s="420"/>
      <c r="VVF114" s="420"/>
      <c r="VVG114" s="420"/>
      <c r="VVH114" s="420"/>
      <c r="VVI114" s="420"/>
      <c r="VVJ114" s="420"/>
      <c r="VVK114" s="420"/>
      <c r="VVL114" s="420"/>
      <c r="VVM114" s="420"/>
      <c r="VVN114" s="420"/>
      <c r="VVO114" s="420"/>
      <c r="VVP114" s="420"/>
      <c r="VVQ114" s="420"/>
      <c r="VVR114" s="420"/>
      <c r="VVS114" s="420"/>
      <c r="VVT114" s="420"/>
      <c r="VVU114" s="420"/>
      <c r="VVV114" s="420"/>
      <c r="VVW114" s="420"/>
      <c r="VVX114" s="420"/>
      <c r="VVY114" s="420"/>
      <c r="VVZ114" s="420"/>
      <c r="VWA114" s="420"/>
      <c r="VWB114" s="420"/>
      <c r="VWC114" s="420"/>
      <c r="VWD114" s="420"/>
      <c r="VWE114" s="420"/>
      <c r="VWF114" s="420"/>
      <c r="VWG114" s="420"/>
      <c r="VWH114" s="420"/>
      <c r="VWI114" s="420"/>
      <c r="VWJ114" s="420"/>
      <c r="VWK114" s="420"/>
      <c r="VWL114" s="420"/>
      <c r="VWM114" s="420"/>
      <c r="VWN114" s="420"/>
      <c r="VWO114" s="420"/>
      <c r="VWP114" s="420"/>
      <c r="VWQ114" s="420"/>
      <c r="VWR114" s="420"/>
      <c r="VWS114" s="420"/>
      <c r="VWT114" s="420"/>
      <c r="VWU114" s="420"/>
      <c r="VWV114" s="420"/>
      <c r="VWW114" s="420"/>
      <c r="VWX114" s="420"/>
      <c r="VWY114" s="420"/>
      <c r="VWZ114" s="420"/>
      <c r="VXA114" s="420"/>
      <c r="VXB114" s="420"/>
      <c r="VXC114" s="420"/>
      <c r="VXD114" s="420"/>
      <c r="VXE114" s="420"/>
      <c r="VXF114" s="420"/>
      <c r="VXG114" s="420"/>
      <c r="VXH114" s="420"/>
      <c r="VXI114" s="420"/>
      <c r="VXJ114" s="420"/>
      <c r="VXK114" s="420"/>
      <c r="VXL114" s="420"/>
      <c r="VXM114" s="420"/>
      <c r="VXN114" s="420"/>
      <c r="VXO114" s="420"/>
      <c r="VXP114" s="420"/>
      <c r="VXQ114" s="420"/>
      <c r="VXR114" s="420"/>
      <c r="VXS114" s="420"/>
      <c r="VXT114" s="420"/>
      <c r="VXU114" s="420"/>
      <c r="VXV114" s="420"/>
      <c r="VXW114" s="420"/>
      <c r="VXX114" s="420"/>
      <c r="VXY114" s="420"/>
      <c r="VXZ114" s="420"/>
      <c r="VYA114" s="420"/>
      <c r="VYB114" s="420"/>
      <c r="VYC114" s="420"/>
      <c r="VYD114" s="420"/>
      <c r="VYE114" s="420"/>
      <c r="VYF114" s="420"/>
      <c r="VYG114" s="420"/>
      <c r="VYH114" s="420"/>
      <c r="VYI114" s="420"/>
      <c r="VYJ114" s="420"/>
      <c r="VYK114" s="420"/>
      <c r="VYL114" s="420"/>
      <c r="VYM114" s="420"/>
      <c r="VYN114" s="420"/>
      <c r="VYO114" s="420"/>
      <c r="VYP114" s="420"/>
      <c r="VYQ114" s="420"/>
      <c r="VYR114" s="420"/>
      <c r="VYS114" s="420"/>
      <c r="VYT114" s="420"/>
      <c r="VYU114" s="420"/>
      <c r="VYV114" s="420"/>
      <c r="VYW114" s="420"/>
      <c r="VYX114" s="420"/>
      <c r="VYY114" s="420"/>
      <c r="VYZ114" s="420"/>
      <c r="VZA114" s="420"/>
      <c r="VZB114" s="420"/>
      <c r="VZC114" s="420"/>
      <c r="VZD114" s="420"/>
      <c r="VZE114" s="420"/>
      <c r="VZF114" s="420"/>
      <c r="VZG114" s="420"/>
      <c r="VZH114" s="420"/>
      <c r="VZI114" s="420"/>
      <c r="VZJ114" s="420"/>
      <c r="VZK114" s="420"/>
      <c r="VZL114" s="420"/>
      <c r="VZM114" s="420"/>
      <c r="VZN114" s="420"/>
      <c r="VZO114" s="420"/>
      <c r="VZP114" s="420"/>
      <c r="VZQ114" s="420"/>
      <c r="VZR114" s="420"/>
      <c r="VZS114" s="420"/>
      <c r="VZT114" s="420"/>
      <c r="VZU114" s="420"/>
      <c r="VZV114" s="420"/>
      <c r="VZW114" s="420"/>
      <c r="VZX114" s="420"/>
      <c r="VZY114" s="420"/>
      <c r="VZZ114" s="420"/>
      <c r="WAA114" s="420"/>
      <c r="WAB114" s="420"/>
      <c r="WAC114" s="420"/>
      <c r="WAD114" s="420"/>
      <c r="WAE114" s="420"/>
      <c r="WAF114" s="420"/>
      <c r="WAG114" s="420"/>
      <c r="WAH114" s="420"/>
      <c r="WAI114" s="420"/>
      <c r="WAJ114" s="420"/>
      <c r="WAK114" s="420"/>
      <c r="WAL114" s="420"/>
      <c r="WAM114" s="420"/>
      <c r="WAN114" s="420"/>
      <c r="WAO114" s="420"/>
      <c r="WAP114" s="420"/>
      <c r="WAQ114" s="420"/>
      <c r="WAR114" s="420"/>
      <c r="WAS114" s="420"/>
      <c r="WAT114" s="420"/>
      <c r="WAU114" s="420"/>
      <c r="WAV114" s="420"/>
      <c r="WAW114" s="420"/>
      <c r="WAX114" s="420"/>
      <c r="WAY114" s="420"/>
      <c r="WAZ114" s="420"/>
      <c r="WBA114" s="420"/>
      <c r="WBB114" s="420"/>
      <c r="WBC114" s="420"/>
      <c r="WBD114" s="420"/>
      <c r="WBE114" s="420"/>
      <c r="WBF114" s="420"/>
      <c r="WBG114" s="420"/>
      <c r="WBH114" s="420"/>
      <c r="WBI114" s="420"/>
      <c r="WBJ114" s="420"/>
      <c r="WBK114" s="420"/>
      <c r="WBL114" s="420"/>
      <c r="WBM114" s="420"/>
      <c r="WBN114" s="420"/>
      <c r="WBO114" s="420"/>
      <c r="WBP114" s="420"/>
      <c r="WBQ114" s="420"/>
      <c r="WBR114" s="420"/>
      <c r="WBS114" s="420"/>
      <c r="WBT114" s="420"/>
      <c r="WBU114" s="420"/>
      <c r="WBV114" s="420"/>
      <c r="WBW114" s="420"/>
      <c r="WBX114" s="420"/>
      <c r="WBY114" s="420"/>
      <c r="WBZ114" s="420"/>
      <c r="WCA114" s="420"/>
      <c r="WCB114" s="420"/>
      <c r="WCC114" s="420"/>
      <c r="WCD114" s="420"/>
      <c r="WCE114" s="420"/>
      <c r="WCF114" s="420"/>
      <c r="WCG114" s="420"/>
      <c r="WCH114" s="420"/>
      <c r="WCI114" s="420"/>
      <c r="WCJ114" s="420"/>
      <c r="WCK114" s="420"/>
      <c r="WCL114" s="420"/>
      <c r="WCM114" s="420"/>
      <c r="WCN114" s="420"/>
      <c r="WCO114" s="420"/>
      <c r="WCP114" s="420"/>
      <c r="WCQ114" s="420"/>
      <c r="WCR114" s="420"/>
      <c r="WCS114" s="420"/>
      <c r="WCT114" s="420"/>
      <c r="WCU114" s="420"/>
      <c r="WCV114" s="420"/>
      <c r="WCW114" s="420"/>
      <c r="WCX114" s="420"/>
      <c r="WCY114" s="420"/>
      <c r="WCZ114" s="420"/>
      <c r="WDA114" s="420"/>
      <c r="WDB114" s="420"/>
      <c r="WDC114" s="420"/>
      <c r="WDD114" s="420"/>
      <c r="WDE114" s="420"/>
      <c r="WDF114" s="420"/>
      <c r="WDG114" s="420"/>
      <c r="WDH114" s="420"/>
      <c r="WDI114" s="420"/>
      <c r="WDJ114" s="420"/>
      <c r="WDK114" s="420"/>
      <c r="WDL114" s="420"/>
      <c r="WDM114" s="420"/>
      <c r="WDN114" s="420"/>
      <c r="WDO114" s="420"/>
      <c r="WDP114" s="420"/>
      <c r="WDQ114" s="420"/>
      <c r="WDR114" s="420"/>
      <c r="WDS114" s="420"/>
      <c r="WDT114" s="420"/>
      <c r="WDU114" s="420"/>
      <c r="WDV114" s="420"/>
      <c r="WDW114" s="420"/>
      <c r="WDX114" s="420"/>
      <c r="WDY114" s="420"/>
      <c r="WDZ114" s="420"/>
      <c r="WEA114" s="420"/>
      <c r="WEB114" s="420"/>
      <c r="WEC114" s="420"/>
      <c r="WED114" s="420"/>
      <c r="WEE114" s="420"/>
      <c r="WEF114" s="420"/>
      <c r="WEG114" s="420"/>
      <c r="WEH114" s="420"/>
      <c r="WEI114" s="420"/>
      <c r="WEJ114" s="420"/>
      <c r="WEK114" s="420"/>
      <c r="WEL114" s="420"/>
      <c r="WEM114" s="420"/>
      <c r="WEN114" s="420"/>
      <c r="WEO114" s="420"/>
      <c r="WEP114" s="420"/>
      <c r="WEQ114" s="420"/>
      <c r="WER114" s="420"/>
      <c r="WES114" s="420"/>
      <c r="WET114" s="420"/>
      <c r="WEU114" s="420"/>
      <c r="WEV114" s="420"/>
      <c r="WEW114" s="420"/>
      <c r="WEX114" s="420"/>
      <c r="WEY114" s="420"/>
      <c r="WEZ114" s="420"/>
      <c r="WFA114" s="420"/>
      <c r="WFB114" s="420"/>
      <c r="WFC114" s="420"/>
      <c r="WFD114" s="420"/>
      <c r="WFE114" s="420"/>
      <c r="WFF114" s="420"/>
      <c r="WFG114" s="420"/>
      <c r="WFH114" s="420"/>
      <c r="WFI114" s="420"/>
      <c r="WFJ114" s="420"/>
      <c r="WFK114" s="420"/>
      <c r="WFL114" s="420"/>
      <c r="WFM114" s="420"/>
      <c r="WFN114" s="420"/>
      <c r="WFO114" s="420"/>
      <c r="WFP114" s="420"/>
      <c r="WFQ114" s="420"/>
      <c r="WFR114" s="420"/>
      <c r="WFS114" s="420"/>
      <c r="WFT114" s="420"/>
      <c r="WFU114" s="420"/>
      <c r="WFV114" s="420"/>
      <c r="WFW114" s="420"/>
      <c r="WFX114" s="420"/>
      <c r="WFY114" s="420"/>
      <c r="WFZ114" s="420"/>
      <c r="WGA114" s="420"/>
      <c r="WGB114" s="420"/>
      <c r="WGC114" s="420"/>
      <c r="WGD114" s="420"/>
      <c r="WGE114" s="420"/>
      <c r="WGF114" s="420"/>
      <c r="WGG114" s="420"/>
      <c r="WGH114" s="420"/>
      <c r="WGI114" s="420"/>
      <c r="WGJ114" s="420"/>
      <c r="WGK114" s="420"/>
      <c r="WGL114" s="420"/>
      <c r="WGM114" s="420"/>
      <c r="WGN114" s="420"/>
      <c r="WGO114" s="420"/>
      <c r="WGP114" s="420"/>
      <c r="WGQ114" s="420"/>
      <c r="WGR114" s="420"/>
      <c r="WGS114" s="420"/>
      <c r="WGT114" s="420"/>
      <c r="WGU114" s="420"/>
      <c r="WGV114" s="420"/>
      <c r="WGW114" s="420"/>
      <c r="WGX114" s="420"/>
      <c r="WGY114" s="420"/>
      <c r="WGZ114" s="420"/>
      <c r="WHA114" s="420"/>
      <c r="WHB114" s="420"/>
      <c r="WHC114" s="420"/>
      <c r="WHD114" s="420"/>
      <c r="WHE114" s="420"/>
      <c r="WHF114" s="420"/>
      <c r="WHG114" s="420"/>
      <c r="WHH114" s="420"/>
      <c r="WHI114" s="420"/>
      <c r="WHJ114" s="420"/>
      <c r="WHK114" s="420"/>
      <c r="WHL114" s="420"/>
      <c r="WHM114" s="420"/>
      <c r="WHN114" s="420"/>
      <c r="WHO114" s="420"/>
      <c r="WHP114" s="420"/>
      <c r="WHQ114" s="420"/>
      <c r="WHR114" s="420"/>
      <c r="WHS114" s="420"/>
      <c r="WHT114" s="420"/>
      <c r="WHU114" s="420"/>
      <c r="WHV114" s="420"/>
      <c r="WHW114" s="420"/>
      <c r="WHX114" s="420"/>
      <c r="WHY114" s="420"/>
      <c r="WHZ114" s="420"/>
      <c r="WIA114" s="420"/>
      <c r="WIB114" s="420"/>
      <c r="WIC114" s="420"/>
      <c r="WID114" s="420"/>
      <c r="WIE114" s="420"/>
      <c r="WIF114" s="420"/>
      <c r="WIG114" s="420"/>
      <c r="WIH114" s="420"/>
      <c r="WII114" s="420"/>
      <c r="WIJ114" s="420"/>
      <c r="WIK114" s="420"/>
      <c r="WIL114" s="420"/>
      <c r="WIM114" s="420"/>
      <c r="WIN114" s="420"/>
      <c r="WIO114" s="420"/>
      <c r="WIP114" s="420"/>
      <c r="WIQ114" s="420"/>
      <c r="WIR114" s="420"/>
      <c r="WIS114" s="420"/>
      <c r="WIT114" s="420"/>
      <c r="WIU114" s="420"/>
      <c r="WIV114" s="420"/>
      <c r="WIW114" s="420"/>
      <c r="WIX114" s="420"/>
      <c r="WIY114" s="420"/>
      <c r="WIZ114" s="420"/>
      <c r="WJA114" s="420"/>
      <c r="WJB114" s="420"/>
      <c r="WJC114" s="420"/>
      <c r="WJD114" s="420"/>
      <c r="WJE114" s="420"/>
      <c r="WJF114" s="420"/>
      <c r="WJG114" s="420"/>
      <c r="WJH114" s="420"/>
      <c r="WJI114" s="420"/>
      <c r="WJJ114" s="420"/>
      <c r="WJK114" s="420"/>
      <c r="WJL114" s="420"/>
      <c r="WJM114" s="420"/>
      <c r="WJN114" s="420"/>
      <c r="WJO114" s="420"/>
      <c r="WJP114" s="420"/>
      <c r="WJQ114" s="420"/>
      <c r="WJR114" s="420"/>
      <c r="WJS114" s="420"/>
      <c r="WJT114" s="420"/>
      <c r="WJU114" s="420"/>
      <c r="WJV114" s="420"/>
      <c r="WJW114" s="420"/>
      <c r="WJX114" s="420"/>
      <c r="WJY114" s="420"/>
      <c r="WJZ114" s="420"/>
      <c r="WKA114" s="420"/>
      <c r="WKB114" s="420"/>
      <c r="WKC114" s="420"/>
      <c r="WKD114" s="420"/>
      <c r="WKE114" s="420"/>
      <c r="WKF114" s="420"/>
      <c r="WKG114" s="420"/>
      <c r="WKH114" s="420"/>
      <c r="WKI114" s="420"/>
      <c r="WKJ114" s="420"/>
      <c r="WKK114" s="420"/>
      <c r="WKL114" s="420"/>
      <c r="WKM114" s="420"/>
      <c r="WKN114" s="420"/>
      <c r="WKO114" s="420"/>
      <c r="WKP114" s="420"/>
      <c r="WKQ114" s="420"/>
      <c r="WKR114" s="420"/>
      <c r="WKS114" s="420"/>
      <c r="WKT114" s="420"/>
      <c r="WKU114" s="420"/>
      <c r="WKV114" s="420"/>
      <c r="WKW114" s="420"/>
      <c r="WKX114" s="420"/>
      <c r="WKY114" s="420"/>
      <c r="WKZ114" s="420"/>
      <c r="WLA114" s="420"/>
      <c r="WLB114" s="420"/>
      <c r="WLC114" s="420"/>
      <c r="WLD114" s="420"/>
      <c r="WLE114" s="420"/>
      <c r="WLF114" s="420"/>
      <c r="WLG114" s="420"/>
      <c r="WLH114" s="420"/>
      <c r="WLI114" s="420"/>
      <c r="WLJ114" s="420"/>
      <c r="WLK114" s="420"/>
      <c r="WLL114" s="420"/>
      <c r="WLM114" s="420"/>
      <c r="WLN114" s="420"/>
      <c r="WLO114" s="420"/>
      <c r="WLP114" s="420"/>
      <c r="WLQ114" s="420"/>
      <c r="WLR114" s="420"/>
      <c r="WLS114" s="420"/>
      <c r="WLT114" s="420"/>
      <c r="WLU114" s="420"/>
      <c r="WLV114" s="420"/>
      <c r="WLW114" s="420"/>
      <c r="WLX114" s="420"/>
      <c r="WLY114" s="420"/>
      <c r="WLZ114" s="420"/>
      <c r="WMA114" s="420"/>
      <c r="WMB114" s="420"/>
      <c r="WMC114" s="420"/>
      <c r="WMD114" s="420"/>
      <c r="WME114" s="420"/>
      <c r="WMF114" s="420"/>
      <c r="WMG114" s="420"/>
      <c r="WMH114" s="420"/>
      <c r="WMI114" s="420"/>
      <c r="WMJ114" s="420"/>
      <c r="WMK114" s="420"/>
      <c r="WML114" s="420"/>
      <c r="WMM114" s="420"/>
      <c r="WMN114" s="420"/>
      <c r="WMO114" s="420"/>
      <c r="WMP114" s="420"/>
      <c r="WMQ114" s="420"/>
      <c r="WMR114" s="420"/>
      <c r="WMS114" s="420"/>
      <c r="WMT114" s="420"/>
      <c r="WMU114" s="420"/>
      <c r="WMV114" s="420"/>
      <c r="WMW114" s="420"/>
      <c r="WMX114" s="420"/>
      <c r="WMY114" s="420"/>
      <c r="WMZ114" s="420"/>
      <c r="WNA114" s="420"/>
      <c r="WNB114" s="420"/>
      <c r="WNC114" s="420"/>
      <c r="WND114" s="420"/>
      <c r="WNE114" s="420"/>
      <c r="WNF114" s="420"/>
      <c r="WNG114" s="420"/>
      <c r="WNH114" s="420"/>
      <c r="WNI114" s="420"/>
      <c r="WNJ114" s="420"/>
      <c r="WNK114" s="420"/>
      <c r="WNL114" s="420"/>
      <c r="WNM114" s="420"/>
      <c r="WNN114" s="420"/>
      <c r="WNO114" s="420"/>
      <c r="WNP114" s="420"/>
      <c r="WNQ114" s="420"/>
      <c r="WNR114" s="420"/>
      <c r="WNS114" s="420"/>
      <c r="WNT114" s="420"/>
      <c r="WNU114" s="420"/>
      <c r="WNV114" s="420"/>
      <c r="WNW114" s="420"/>
      <c r="WNX114" s="420"/>
      <c r="WNY114" s="420"/>
      <c r="WNZ114" s="420"/>
      <c r="WOA114" s="420"/>
      <c r="WOB114" s="420"/>
      <c r="WOC114" s="420"/>
      <c r="WOD114" s="420"/>
      <c r="WOE114" s="420"/>
      <c r="WOF114" s="420"/>
      <c r="WOG114" s="420"/>
      <c r="WOH114" s="420"/>
      <c r="WOI114" s="420"/>
      <c r="WOJ114" s="420"/>
      <c r="WOK114" s="420"/>
      <c r="WOL114" s="420"/>
      <c r="WOM114" s="420"/>
      <c r="WON114" s="420"/>
      <c r="WOO114" s="420"/>
      <c r="WOP114" s="420"/>
      <c r="WOQ114" s="420"/>
      <c r="WOR114" s="420"/>
      <c r="WOS114" s="420"/>
      <c r="WOT114" s="420"/>
      <c r="WOU114" s="420"/>
      <c r="WOV114" s="420"/>
      <c r="WOW114" s="420"/>
      <c r="WOX114" s="420"/>
      <c r="WOY114" s="420"/>
      <c r="WOZ114" s="420"/>
      <c r="WPA114" s="420"/>
      <c r="WPB114" s="420"/>
      <c r="WPC114" s="420"/>
      <c r="WPD114" s="420"/>
      <c r="WPE114" s="420"/>
      <c r="WPF114" s="420"/>
      <c r="WPG114" s="420"/>
      <c r="WPH114" s="420"/>
      <c r="WPI114" s="420"/>
      <c r="WPJ114" s="420"/>
      <c r="WPK114" s="420"/>
      <c r="WPL114" s="420"/>
      <c r="WPM114" s="420"/>
      <c r="WPN114" s="420"/>
      <c r="WPO114" s="420"/>
      <c r="WPP114" s="420"/>
      <c r="WPQ114" s="420"/>
      <c r="WPR114" s="420"/>
      <c r="WPS114" s="420"/>
      <c r="WPT114" s="420"/>
      <c r="WPU114" s="420"/>
      <c r="WPV114" s="420"/>
      <c r="WPW114" s="420"/>
      <c r="WPX114" s="420"/>
      <c r="WPY114" s="420"/>
      <c r="WPZ114" s="420"/>
      <c r="WQA114" s="420"/>
      <c r="WQB114" s="420"/>
      <c r="WQC114" s="420"/>
      <c r="WQD114" s="420"/>
      <c r="WQE114" s="420"/>
      <c r="WQF114" s="420"/>
      <c r="WQG114" s="420"/>
      <c r="WQH114" s="420"/>
      <c r="WQI114" s="420"/>
      <c r="WQJ114" s="420"/>
      <c r="WQK114" s="420"/>
      <c r="WQL114" s="420"/>
      <c r="WQM114" s="420"/>
      <c r="WQN114" s="420"/>
      <c r="WQO114" s="420"/>
      <c r="WQP114" s="420"/>
      <c r="WQQ114" s="420"/>
      <c r="WQR114" s="420"/>
      <c r="WQS114" s="420"/>
      <c r="WQT114" s="420"/>
      <c r="WQU114" s="420"/>
      <c r="WQV114" s="420"/>
      <c r="WQW114" s="420"/>
      <c r="WQX114" s="420"/>
      <c r="WQY114" s="420"/>
      <c r="WQZ114" s="420"/>
      <c r="WRA114" s="420"/>
      <c r="WRB114" s="420"/>
      <c r="WRC114" s="420"/>
      <c r="WRD114" s="420"/>
      <c r="WRE114" s="420"/>
      <c r="WRF114" s="420"/>
      <c r="WRG114" s="420"/>
      <c r="WRH114" s="420"/>
      <c r="WRI114" s="420"/>
      <c r="WRJ114" s="420"/>
      <c r="WRK114" s="420"/>
      <c r="WRL114" s="420"/>
      <c r="WRM114" s="420"/>
      <c r="WRN114" s="420"/>
      <c r="WRO114" s="420"/>
      <c r="WRP114" s="420"/>
      <c r="WRQ114" s="420"/>
      <c r="WRR114" s="420"/>
      <c r="WRS114" s="420"/>
      <c r="WRT114" s="420"/>
      <c r="WRU114" s="420"/>
      <c r="WRV114" s="420"/>
      <c r="WRW114" s="420"/>
      <c r="WRX114" s="420"/>
      <c r="WRY114" s="420"/>
      <c r="WRZ114" s="420"/>
      <c r="WSA114" s="420"/>
      <c r="WSB114" s="420"/>
      <c r="WSC114" s="420"/>
      <c r="WSD114" s="420"/>
      <c r="WSE114" s="420"/>
      <c r="WSF114" s="420"/>
      <c r="WSG114" s="420"/>
      <c r="WSH114" s="420"/>
      <c r="WSI114" s="420"/>
      <c r="WSJ114" s="420"/>
      <c r="WSK114" s="420"/>
      <c r="WSL114" s="420"/>
      <c r="WSM114" s="420"/>
      <c r="WSN114" s="420"/>
      <c r="WSO114" s="420"/>
      <c r="WSP114" s="420"/>
      <c r="WSQ114" s="420"/>
      <c r="WSR114" s="420"/>
      <c r="WSS114" s="420"/>
      <c r="WST114" s="420"/>
      <c r="WSU114" s="420"/>
      <c r="WSV114" s="420"/>
      <c r="WSW114" s="420"/>
      <c r="WSX114" s="420"/>
      <c r="WSY114" s="420"/>
      <c r="WSZ114" s="420"/>
      <c r="WTA114" s="420"/>
      <c r="WTB114" s="420"/>
      <c r="WTC114" s="420"/>
      <c r="WTD114" s="420"/>
      <c r="WTE114" s="420"/>
      <c r="WTF114" s="420"/>
      <c r="WTG114" s="420"/>
      <c r="WTH114" s="420"/>
      <c r="WTI114" s="420"/>
      <c r="WTJ114" s="420"/>
      <c r="WTK114" s="420"/>
      <c r="WTL114" s="420"/>
      <c r="WTM114" s="420"/>
      <c r="WTN114" s="420"/>
      <c r="WTO114" s="420"/>
      <c r="WTP114" s="420"/>
      <c r="WTQ114" s="420"/>
      <c r="WTR114" s="420"/>
      <c r="WTS114" s="420"/>
      <c r="WTT114" s="420"/>
      <c r="WTU114" s="420"/>
      <c r="WTV114" s="420"/>
      <c r="WTW114" s="420"/>
      <c r="WTX114" s="420"/>
      <c r="WTY114" s="420"/>
      <c r="WTZ114" s="420"/>
      <c r="WUA114" s="420"/>
      <c r="WUB114" s="420"/>
      <c r="WUC114" s="420"/>
      <c r="WUD114" s="420"/>
      <c r="WUE114" s="420"/>
      <c r="WUF114" s="420"/>
      <c r="WUG114" s="420"/>
      <c r="WUH114" s="420"/>
      <c r="WUI114" s="420"/>
      <c r="WUJ114" s="420"/>
      <c r="WUK114" s="420"/>
      <c r="WUL114" s="420"/>
      <c r="WUM114" s="420"/>
      <c r="WUN114" s="420"/>
      <c r="WUO114" s="420"/>
      <c r="WUP114" s="420"/>
      <c r="WUQ114" s="420"/>
      <c r="WUR114" s="420"/>
      <c r="WUS114" s="420"/>
      <c r="WUT114" s="420"/>
      <c r="WUU114" s="420"/>
      <c r="WUV114" s="420"/>
      <c r="WUW114" s="420"/>
      <c r="WUX114" s="420"/>
      <c r="WUY114" s="420"/>
      <c r="WUZ114" s="420"/>
      <c r="WVA114" s="420"/>
      <c r="WVB114" s="420"/>
      <c r="WVC114" s="420"/>
      <c r="WVD114" s="420"/>
      <c r="WVE114" s="420"/>
      <c r="WVF114" s="420"/>
      <c r="WVG114" s="420"/>
      <c r="WVH114" s="420"/>
      <c r="WVI114" s="420"/>
      <c r="WVJ114" s="420"/>
      <c r="WVK114" s="420"/>
      <c r="WVL114" s="420"/>
      <c r="WVM114" s="420"/>
      <c r="WVN114" s="420"/>
      <c r="WVO114" s="420"/>
      <c r="WVP114" s="420"/>
      <c r="WVQ114" s="420"/>
      <c r="WVR114" s="420"/>
      <c r="WVS114" s="420"/>
      <c r="WVT114" s="420"/>
      <c r="WVU114" s="420"/>
      <c r="WVV114" s="420"/>
      <c r="WVW114" s="420"/>
      <c r="WVX114" s="420"/>
      <c r="WVY114" s="420"/>
      <c r="WVZ114" s="420"/>
      <c r="WWA114" s="420"/>
      <c r="WWB114" s="420"/>
      <c r="WWC114" s="420"/>
      <c r="WWD114" s="420"/>
      <c r="WWE114" s="420"/>
      <c r="WWF114" s="420"/>
      <c r="WWG114" s="420"/>
      <c r="WWH114" s="420"/>
      <c r="WWI114" s="420"/>
      <c r="WWJ114" s="420"/>
      <c r="WWK114" s="420"/>
      <c r="WWL114" s="420"/>
      <c r="WWM114" s="420"/>
      <c r="WWN114" s="420"/>
      <c r="WWO114" s="420"/>
      <c r="WWP114" s="420"/>
      <c r="WWQ114" s="420"/>
      <c r="WWR114" s="420"/>
      <c r="WWS114" s="420"/>
      <c r="WWT114" s="420"/>
      <c r="WWU114" s="420"/>
      <c r="WWV114" s="420"/>
      <c r="WWW114" s="420"/>
      <c r="WWX114" s="420"/>
      <c r="WWY114" s="420"/>
      <c r="WWZ114" s="420"/>
      <c r="WXA114" s="420"/>
      <c r="WXB114" s="420"/>
      <c r="WXC114" s="420"/>
      <c r="WXD114" s="420"/>
      <c r="WXE114" s="420"/>
      <c r="WXF114" s="420"/>
      <c r="WXG114" s="420"/>
      <c r="WXH114" s="420"/>
      <c r="WXI114" s="420"/>
      <c r="WXJ114" s="420"/>
      <c r="WXK114" s="420"/>
      <c r="WXL114" s="420"/>
      <c r="WXM114" s="420"/>
      <c r="WXN114" s="420"/>
      <c r="WXO114" s="420"/>
      <c r="WXP114" s="420"/>
      <c r="WXQ114" s="420"/>
      <c r="WXR114" s="420"/>
      <c r="WXS114" s="420"/>
      <c r="WXT114" s="420"/>
      <c r="WXU114" s="420"/>
      <c r="WXV114" s="420"/>
      <c r="WXW114" s="420"/>
      <c r="WXX114" s="420"/>
      <c r="WXY114" s="420"/>
      <c r="WXZ114" s="420"/>
      <c r="WYA114" s="420"/>
      <c r="WYB114" s="420"/>
      <c r="WYC114" s="420"/>
      <c r="WYD114" s="420"/>
      <c r="WYE114" s="420"/>
      <c r="WYF114" s="420"/>
      <c r="WYG114" s="420"/>
      <c r="WYH114" s="420"/>
      <c r="WYI114" s="420"/>
      <c r="WYJ114" s="420"/>
      <c r="WYK114" s="420"/>
      <c r="WYL114" s="420"/>
      <c r="WYM114" s="420"/>
      <c r="WYN114" s="420"/>
      <c r="WYO114" s="420"/>
      <c r="WYP114" s="420"/>
      <c r="WYQ114" s="420"/>
      <c r="WYR114" s="420"/>
      <c r="WYS114" s="420"/>
      <c r="WYT114" s="420"/>
      <c r="WYU114" s="420"/>
      <c r="WYV114" s="420"/>
      <c r="WYW114" s="420"/>
      <c r="WYX114" s="420"/>
      <c r="WYY114" s="420"/>
      <c r="WYZ114" s="420"/>
      <c r="WZA114" s="420"/>
      <c r="WZB114" s="420"/>
      <c r="WZC114" s="420"/>
      <c r="WZD114" s="420"/>
      <c r="WZE114" s="420"/>
      <c r="WZF114" s="420"/>
      <c r="WZG114" s="420"/>
      <c r="WZH114" s="420"/>
      <c r="WZI114" s="420"/>
      <c r="WZJ114" s="420"/>
      <c r="WZK114" s="420"/>
      <c r="WZL114" s="420"/>
      <c r="WZM114" s="420"/>
      <c r="WZN114" s="420"/>
      <c r="WZO114" s="420"/>
      <c r="WZP114" s="420"/>
      <c r="WZQ114" s="420"/>
      <c r="WZR114" s="420"/>
      <c r="WZS114" s="420"/>
      <c r="WZT114" s="420"/>
      <c r="WZU114" s="420"/>
      <c r="WZV114" s="420"/>
      <c r="WZW114" s="420"/>
      <c r="WZX114" s="420"/>
      <c r="WZY114" s="420"/>
      <c r="WZZ114" s="420"/>
      <c r="XAA114" s="420"/>
      <c r="XAB114" s="420"/>
      <c r="XAC114" s="420"/>
      <c r="XAD114" s="420"/>
      <c r="XAE114" s="420"/>
      <c r="XAF114" s="420"/>
      <c r="XAG114" s="420"/>
      <c r="XAH114" s="420"/>
      <c r="XAI114" s="420"/>
      <c r="XAJ114" s="420"/>
      <c r="XAK114" s="420"/>
      <c r="XAL114" s="420"/>
      <c r="XAM114" s="420"/>
      <c r="XAN114" s="420"/>
      <c r="XAO114" s="420"/>
      <c r="XAP114" s="420"/>
      <c r="XAQ114" s="420"/>
      <c r="XAR114" s="420"/>
      <c r="XAS114" s="420"/>
      <c r="XAT114" s="420"/>
      <c r="XAU114" s="420"/>
      <c r="XAV114" s="420"/>
      <c r="XAW114" s="420"/>
      <c r="XAX114" s="420"/>
      <c r="XAY114" s="420"/>
      <c r="XAZ114" s="420"/>
      <c r="XBA114" s="420"/>
      <c r="XBB114" s="420"/>
      <c r="XBC114" s="420"/>
      <c r="XBD114" s="420"/>
      <c r="XBE114" s="420"/>
      <c r="XBF114" s="420"/>
      <c r="XBG114" s="420"/>
      <c r="XBH114" s="420"/>
      <c r="XBI114" s="420"/>
      <c r="XBJ114" s="420"/>
      <c r="XBK114" s="420"/>
      <c r="XBL114" s="420"/>
      <c r="XBM114" s="420"/>
      <c r="XBN114" s="420"/>
      <c r="XBO114" s="420"/>
      <c r="XBP114" s="420"/>
      <c r="XBQ114" s="420"/>
      <c r="XBR114" s="420"/>
      <c r="XBS114" s="420"/>
      <c r="XBT114" s="420"/>
      <c r="XBU114" s="420"/>
      <c r="XBV114" s="420"/>
      <c r="XBW114" s="420"/>
      <c r="XBX114" s="420"/>
      <c r="XBY114" s="420"/>
      <c r="XBZ114" s="420"/>
      <c r="XCA114" s="420"/>
      <c r="XCB114" s="420"/>
      <c r="XCC114" s="420"/>
      <c r="XCD114" s="420"/>
      <c r="XCE114" s="420"/>
      <c r="XCF114" s="420"/>
      <c r="XCG114" s="420"/>
      <c r="XCH114" s="420"/>
      <c r="XCI114" s="420"/>
      <c r="XCJ114" s="420"/>
      <c r="XCK114" s="420"/>
      <c r="XCL114" s="420"/>
      <c r="XCM114" s="420"/>
      <c r="XCN114" s="420"/>
      <c r="XCO114" s="420"/>
      <c r="XCP114" s="420"/>
      <c r="XCQ114" s="420"/>
      <c r="XCR114" s="420"/>
      <c r="XCS114" s="420"/>
      <c r="XCT114" s="420"/>
      <c r="XCU114" s="420"/>
      <c r="XCV114" s="420"/>
      <c r="XCW114" s="420"/>
      <c r="XCX114" s="420"/>
      <c r="XCY114" s="420"/>
      <c r="XCZ114" s="420"/>
      <c r="XDA114" s="420"/>
      <c r="XDB114" s="420"/>
      <c r="XDC114" s="420"/>
      <c r="XDD114" s="420"/>
      <c r="XDE114" s="420"/>
      <c r="XDF114" s="420"/>
      <c r="XDG114" s="420"/>
      <c r="XDH114" s="420"/>
      <c r="XDI114" s="420"/>
      <c r="XDJ114" s="420"/>
      <c r="XDK114" s="420"/>
      <c r="XDL114" s="420"/>
      <c r="XDM114" s="420"/>
      <c r="XDN114" s="420"/>
      <c r="XDO114" s="420"/>
      <c r="XDP114" s="420"/>
      <c r="XDQ114" s="420"/>
      <c r="XDR114" s="420"/>
      <c r="XDS114" s="420"/>
      <c r="XDT114" s="420"/>
      <c r="XDU114" s="420"/>
      <c r="XDV114" s="420"/>
      <c r="XDW114" s="420"/>
      <c r="XDX114" s="420"/>
      <c r="XDY114" s="420"/>
      <c r="XDZ114" s="420"/>
      <c r="XEA114" s="420"/>
      <c r="XEB114" s="420"/>
      <c r="XEC114" s="420"/>
      <c r="XED114" s="420"/>
      <c r="XEE114" s="420"/>
      <c r="XEF114" s="420"/>
      <c r="XEG114" s="420"/>
      <c r="XEH114" s="420"/>
      <c r="XEI114" s="420"/>
      <c r="XEJ114" s="420"/>
      <c r="XEK114" s="420"/>
      <c r="XEL114" s="420"/>
      <c r="XEM114" s="420"/>
      <c r="XEN114" s="420"/>
      <c r="XEO114" s="420"/>
      <c r="XEP114" s="420"/>
      <c r="XEQ114" s="420"/>
      <c r="XER114" s="420"/>
      <c r="XES114" s="420"/>
      <c r="XET114" s="420"/>
      <c r="XEU114" s="420"/>
      <c r="XEV114" s="420"/>
      <c r="XEW114" s="420"/>
      <c r="XEX114" s="420"/>
      <c r="XEY114" s="420"/>
      <c r="XEZ114" s="420"/>
      <c r="XFA114" s="420"/>
      <c r="XFB114" s="420"/>
      <c r="XFC114" s="420"/>
      <c r="XFD114" s="420"/>
    </row>
    <row r="115" spans="1:16384" s="101" customFormat="1" ht="13.5">
      <c r="A115" s="140"/>
      <c r="B115" s="419"/>
      <c r="C115" s="419"/>
      <c r="D115" s="419"/>
      <c r="E115" s="419"/>
      <c r="F115" s="419"/>
      <c r="G115" s="419"/>
      <c r="H115" s="419"/>
      <c r="I115" s="419"/>
      <c r="J115" s="419"/>
      <c r="K115" s="419"/>
      <c r="L115" s="419"/>
      <c r="M115" s="419"/>
      <c r="N115" s="419"/>
      <c r="O115" s="425"/>
      <c r="P115" s="425"/>
      <c r="Q115" s="425"/>
      <c r="R115" s="425"/>
      <c r="S115" s="425"/>
      <c r="T115" s="425"/>
      <c r="U115" s="425"/>
      <c r="V115" s="425"/>
      <c r="W115" s="425"/>
      <c r="X115" s="425"/>
      <c r="Y115" s="425"/>
      <c r="Z115" s="425"/>
      <c r="AA115" s="425"/>
      <c r="AB115" s="425"/>
      <c r="AC115" s="425"/>
      <c r="AD115" s="425"/>
      <c r="AE115" s="425"/>
      <c r="AF115" s="425"/>
      <c r="AG115" s="425"/>
      <c r="AH115" s="425"/>
      <c r="AI115" s="425"/>
      <c r="AJ115" s="425"/>
      <c r="AK115" s="425"/>
      <c r="AL115" s="425"/>
      <c r="AM115" s="425"/>
      <c r="AN115" s="425"/>
      <c r="AO115" s="425"/>
      <c r="AP115" s="426"/>
      <c r="AQ115" s="426"/>
      <c r="AR115" s="426"/>
      <c r="AS115" s="426"/>
      <c r="AT115" s="426"/>
      <c r="AU115" s="426"/>
      <c r="AV115" s="426"/>
      <c r="AW115" s="426"/>
      <c r="AX115" s="426"/>
      <c r="AY115" s="426"/>
      <c r="AZ115" s="99"/>
      <c r="BA115" s="424"/>
      <c r="BB115" s="424"/>
      <c r="BC115" s="420"/>
      <c r="BD115" s="420"/>
      <c r="BE115" s="420"/>
      <c r="BF115" s="420"/>
      <c r="BG115" s="420"/>
      <c r="BH115" s="420"/>
      <c r="BI115" s="420"/>
      <c r="BJ115" s="420"/>
      <c r="BK115" s="420"/>
      <c r="BL115" s="420"/>
      <c r="BM115" s="420"/>
      <c r="BN115" s="420"/>
      <c r="BO115" s="420"/>
      <c r="BP115" s="420"/>
      <c r="BQ115" s="420"/>
      <c r="BR115" s="420"/>
      <c r="BS115" s="420"/>
      <c r="BT115" s="420"/>
      <c r="BU115" s="420"/>
      <c r="BV115" s="420"/>
      <c r="BW115" s="420"/>
      <c r="BX115" s="420"/>
      <c r="BY115" s="420"/>
      <c r="BZ115" s="420"/>
      <c r="CA115" s="420"/>
      <c r="CB115" s="420"/>
      <c r="CC115" s="420"/>
      <c r="CD115" s="420"/>
      <c r="CE115" s="420"/>
      <c r="CF115" s="420"/>
      <c r="CG115" s="420"/>
      <c r="CH115" s="420"/>
      <c r="CI115" s="420"/>
      <c r="CJ115" s="420"/>
      <c r="CK115" s="420"/>
      <c r="CL115" s="420"/>
      <c r="CM115" s="420"/>
      <c r="CN115" s="420"/>
      <c r="CO115" s="420"/>
      <c r="CP115" s="420"/>
      <c r="CQ115" s="420"/>
      <c r="CR115" s="420"/>
      <c r="CS115" s="420"/>
      <c r="CT115" s="420"/>
      <c r="CU115" s="420"/>
      <c r="CV115" s="420"/>
      <c r="CW115" s="420"/>
      <c r="CX115" s="420"/>
      <c r="CY115" s="420"/>
      <c r="CZ115" s="420"/>
      <c r="DA115" s="420"/>
      <c r="DB115" s="420"/>
      <c r="DC115" s="420"/>
      <c r="DD115" s="420"/>
      <c r="DE115" s="420"/>
      <c r="DF115" s="420"/>
      <c r="DG115" s="420"/>
      <c r="DH115" s="420"/>
      <c r="DI115" s="420"/>
      <c r="DJ115" s="420"/>
      <c r="DK115" s="420"/>
      <c r="DL115" s="420"/>
      <c r="DM115" s="420"/>
      <c r="DN115" s="420"/>
      <c r="DO115" s="420"/>
      <c r="DP115" s="420"/>
      <c r="DQ115" s="420"/>
      <c r="DR115" s="420"/>
      <c r="DS115" s="420"/>
      <c r="DT115" s="420"/>
      <c r="DU115" s="420"/>
      <c r="DV115" s="420"/>
      <c r="DW115" s="420"/>
      <c r="DX115" s="420"/>
      <c r="DY115" s="420"/>
      <c r="DZ115" s="420"/>
      <c r="EA115" s="420"/>
      <c r="EB115" s="420"/>
      <c r="EC115" s="420"/>
      <c r="ED115" s="420"/>
      <c r="EE115" s="420"/>
      <c r="EF115" s="420"/>
      <c r="EG115" s="420"/>
      <c r="EH115" s="420"/>
      <c r="EI115" s="420"/>
      <c r="EJ115" s="420"/>
      <c r="EK115" s="420"/>
      <c r="EL115" s="420"/>
      <c r="EM115" s="420"/>
      <c r="EN115" s="420"/>
      <c r="EO115" s="420"/>
      <c r="EP115" s="420"/>
      <c r="EQ115" s="420"/>
      <c r="ER115" s="420"/>
      <c r="ES115" s="420"/>
      <c r="ET115" s="420"/>
      <c r="EU115" s="420"/>
      <c r="EV115" s="420"/>
      <c r="EW115" s="420"/>
      <c r="EX115" s="420"/>
      <c r="EY115" s="420"/>
      <c r="EZ115" s="420"/>
      <c r="FA115" s="420"/>
      <c r="FB115" s="420"/>
      <c r="FC115" s="420"/>
      <c r="FD115" s="420"/>
      <c r="FE115" s="420"/>
      <c r="FF115" s="420"/>
      <c r="FG115" s="420"/>
      <c r="FH115" s="420"/>
      <c r="FI115" s="420"/>
      <c r="FJ115" s="420"/>
      <c r="FK115" s="420"/>
      <c r="FL115" s="420"/>
      <c r="FM115" s="420"/>
      <c r="FN115" s="420"/>
      <c r="FO115" s="420"/>
      <c r="FP115" s="420"/>
      <c r="FQ115" s="420"/>
      <c r="FR115" s="420"/>
      <c r="FS115" s="420"/>
      <c r="FT115" s="420"/>
      <c r="FU115" s="420"/>
      <c r="FV115" s="420"/>
      <c r="FW115" s="420"/>
      <c r="FX115" s="420"/>
      <c r="FY115" s="420"/>
      <c r="FZ115" s="420"/>
      <c r="GA115" s="420"/>
      <c r="GB115" s="420"/>
      <c r="GC115" s="420"/>
      <c r="GD115" s="420"/>
      <c r="GE115" s="420"/>
      <c r="GF115" s="420"/>
      <c r="GG115" s="420"/>
      <c r="GH115" s="420"/>
      <c r="GI115" s="420"/>
      <c r="GJ115" s="420"/>
      <c r="GK115" s="420"/>
      <c r="GL115" s="420"/>
      <c r="GM115" s="420"/>
      <c r="GN115" s="420"/>
      <c r="GO115" s="420"/>
      <c r="GP115" s="420"/>
      <c r="GQ115" s="420"/>
      <c r="GR115" s="420"/>
      <c r="GS115" s="420"/>
      <c r="GT115" s="420"/>
      <c r="GU115" s="420"/>
      <c r="GV115" s="420"/>
      <c r="GW115" s="420"/>
      <c r="GX115" s="420"/>
      <c r="GY115" s="420"/>
      <c r="GZ115" s="420"/>
      <c r="HA115" s="420"/>
      <c r="HB115" s="420"/>
      <c r="HC115" s="420"/>
      <c r="HD115" s="420"/>
      <c r="HE115" s="420"/>
      <c r="HF115" s="420"/>
      <c r="HG115" s="420"/>
      <c r="HH115" s="420"/>
      <c r="HI115" s="420"/>
      <c r="HJ115" s="420"/>
      <c r="HK115" s="420"/>
      <c r="HL115" s="420"/>
      <c r="HM115" s="420"/>
      <c r="HN115" s="420"/>
      <c r="HO115" s="420"/>
      <c r="HP115" s="420"/>
      <c r="HQ115" s="420"/>
      <c r="HR115" s="420"/>
      <c r="HS115" s="420"/>
      <c r="HT115" s="420"/>
      <c r="HU115" s="420"/>
      <c r="HV115" s="420"/>
      <c r="HW115" s="420"/>
      <c r="HX115" s="420"/>
      <c r="HY115" s="420"/>
      <c r="HZ115" s="420"/>
      <c r="IA115" s="420"/>
      <c r="IB115" s="420"/>
      <c r="IC115" s="420"/>
      <c r="ID115" s="420"/>
      <c r="IE115" s="420"/>
      <c r="IF115" s="420"/>
      <c r="IG115" s="420"/>
      <c r="IH115" s="420"/>
      <c r="II115" s="420"/>
      <c r="IJ115" s="420"/>
      <c r="IK115" s="420"/>
      <c r="IL115" s="420"/>
      <c r="IM115" s="420"/>
      <c r="IN115" s="420"/>
      <c r="IO115" s="420"/>
      <c r="IP115" s="420"/>
      <c r="IQ115" s="420"/>
      <c r="IR115" s="420"/>
      <c r="IS115" s="420"/>
      <c r="IT115" s="420"/>
      <c r="IU115" s="420"/>
      <c r="IV115" s="420"/>
      <c r="IW115" s="420"/>
      <c r="IX115" s="420"/>
      <c r="IY115" s="420"/>
      <c r="IZ115" s="420"/>
      <c r="JA115" s="420"/>
      <c r="JB115" s="420"/>
      <c r="JC115" s="420"/>
      <c r="JD115" s="420"/>
      <c r="JE115" s="420"/>
      <c r="JF115" s="420"/>
      <c r="JG115" s="420"/>
      <c r="JH115" s="420"/>
      <c r="JI115" s="420"/>
      <c r="JJ115" s="420"/>
      <c r="JK115" s="420"/>
      <c r="JL115" s="420"/>
      <c r="JM115" s="420"/>
      <c r="JN115" s="420"/>
      <c r="JO115" s="420"/>
      <c r="JP115" s="420"/>
      <c r="JQ115" s="420"/>
      <c r="JR115" s="420"/>
      <c r="JS115" s="420"/>
      <c r="JT115" s="420"/>
      <c r="JU115" s="420"/>
      <c r="JV115" s="420"/>
      <c r="JW115" s="420"/>
      <c r="JX115" s="420"/>
      <c r="JY115" s="420"/>
      <c r="JZ115" s="420"/>
      <c r="KA115" s="420"/>
      <c r="KB115" s="420"/>
      <c r="KC115" s="420"/>
      <c r="KD115" s="420"/>
      <c r="KE115" s="420"/>
      <c r="KF115" s="420"/>
      <c r="KG115" s="420"/>
      <c r="KH115" s="420"/>
      <c r="KI115" s="420"/>
      <c r="KJ115" s="420"/>
      <c r="KK115" s="420"/>
      <c r="KL115" s="420"/>
      <c r="KM115" s="420"/>
      <c r="KN115" s="420"/>
      <c r="KO115" s="420"/>
      <c r="KP115" s="420"/>
      <c r="KQ115" s="420"/>
      <c r="KR115" s="420"/>
      <c r="KS115" s="420"/>
      <c r="KT115" s="420"/>
      <c r="KU115" s="420"/>
      <c r="KV115" s="420"/>
      <c r="KW115" s="420"/>
      <c r="KX115" s="420"/>
      <c r="KY115" s="420"/>
      <c r="KZ115" s="420"/>
      <c r="LA115" s="420"/>
      <c r="LB115" s="420"/>
      <c r="LC115" s="420"/>
      <c r="LD115" s="420"/>
      <c r="LE115" s="420"/>
      <c r="LF115" s="420"/>
      <c r="LG115" s="420"/>
      <c r="LH115" s="420"/>
      <c r="LI115" s="420"/>
      <c r="LJ115" s="420"/>
      <c r="LK115" s="420"/>
      <c r="LL115" s="420"/>
      <c r="LM115" s="420"/>
      <c r="LN115" s="420"/>
      <c r="LO115" s="420"/>
      <c r="LP115" s="420"/>
      <c r="LQ115" s="420"/>
      <c r="LR115" s="420"/>
      <c r="LS115" s="420"/>
      <c r="LT115" s="420"/>
      <c r="LU115" s="420"/>
      <c r="LV115" s="420"/>
      <c r="LW115" s="420"/>
      <c r="LX115" s="420"/>
      <c r="LY115" s="420"/>
      <c r="LZ115" s="420"/>
      <c r="MA115" s="420"/>
      <c r="MB115" s="420"/>
      <c r="MC115" s="420"/>
      <c r="MD115" s="420"/>
      <c r="ME115" s="420"/>
      <c r="MF115" s="420"/>
      <c r="MG115" s="420"/>
      <c r="MH115" s="420"/>
      <c r="MI115" s="420"/>
      <c r="MJ115" s="420"/>
      <c r="MK115" s="420"/>
      <c r="ML115" s="420"/>
      <c r="MM115" s="420"/>
      <c r="MN115" s="420"/>
      <c r="MO115" s="420"/>
      <c r="MP115" s="420"/>
      <c r="MQ115" s="420"/>
      <c r="MR115" s="420"/>
      <c r="MS115" s="420"/>
      <c r="MT115" s="420"/>
      <c r="MU115" s="420"/>
      <c r="MV115" s="420"/>
      <c r="MW115" s="420"/>
      <c r="MX115" s="420"/>
      <c r="MY115" s="420"/>
      <c r="MZ115" s="420"/>
      <c r="NA115" s="420"/>
      <c r="NB115" s="420"/>
      <c r="NC115" s="420"/>
      <c r="ND115" s="420"/>
      <c r="NE115" s="420"/>
      <c r="NF115" s="420"/>
      <c r="NG115" s="420"/>
      <c r="NH115" s="420"/>
      <c r="NI115" s="420"/>
      <c r="NJ115" s="420"/>
      <c r="NK115" s="420"/>
      <c r="NL115" s="420"/>
      <c r="NM115" s="420"/>
      <c r="NN115" s="420"/>
      <c r="NO115" s="420"/>
      <c r="NP115" s="420"/>
      <c r="NQ115" s="420"/>
      <c r="NR115" s="420"/>
      <c r="NS115" s="420"/>
      <c r="NT115" s="420"/>
      <c r="NU115" s="420"/>
      <c r="NV115" s="420"/>
      <c r="NW115" s="420"/>
      <c r="NX115" s="420"/>
      <c r="NY115" s="420"/>
      <c r="NZ115" s="420"/>
      <c r="OA115" s="420"/>
      <c r="OB115" s="420"/>
      <c r="OC115" s="420"/>
      <c r="OD115" s="420"/>
      <c r="OE115" s="420"/>
      <c r="OF115" s="420"/>
      <c r="OG115" s="420"/>
      <c r="OH115" s="420"/>
      <c r="OI115" s="420"/>
      <c r="OJ115" s="420"/>
      <c r="OK115" s="420"/>
      <c r="OL115" s="420"/>
      <c r="OM115" s="420"/>
      <c r="ON115" s="420"/>
      <c r="OO115" s="420"/>
      <c r="OP115" s="420"/>
      <c r="OQ115" s="420"/>
      <c r="OR115" s="420"/>
      <c r="OS115" s="420"/>
      <c r="OT115" s="420"/>
      <c r="OU115" s="420"/>
      <c r="OV115" s="420"/>
      <c r="OW115" s="420"/>
      <c r="OX115" s="420"/>
      <c r="OY115" s="420"/>
      <c r="OZ115" s="420"/>
      <c r="PA115" s="420"/>
      <c r="PB115" s="420"/>
      <c r="PC115" s="420"/>
      <c r="PD115" s="420"/>
      <c r="PE115" s="420"/>
      <c r="PF115" s="420"/>
      <c r="PG115" s="420"/>
      <c r="PH115" s="420"/>
      <c r="PI115" s="420"/>
      <c r="PJ115" s="420"/>
      <c r="PK115" s="420"/>
      <c r="PL115" s="420"/>
      <c r="PM115" s="420"/>
      <c r="PN115" s="420"/>
      <c r="PO115" s="420"/>
      <c r="PP115" s="420"/>
      <c r="PQ115" s="420"/>
      <c r="PR115" s="420"/>
      <c r="PS115" s="420"/>
      <c r="PT115" s="420"/>
      <c r="PU115" s="420"/>
      <c r="PV115" s="420"/>
      <c r="PW115" s="420"/>
      <c r="PX115" s="420"/>
      <c r="PY115" s="420"/>
      <c r="PZ115" s="420"/>
      <c r="QA115" s="420"/>
      <c r="QB115" s="420"/>
      <c r="QC115" s="420"/>
      <c r="QD115" s="420"/>
      <c r="QE115" s="420"/>
      <c r="QF115" s="420"/>
      <c r="QG115" s="420"/>
      <c r="QH115" s="420"/>
      <c r="QI115" s="420"/>
      <c r="QJ115" s="420"/>
      <c r="QK115" s="420"/>
      <c r="QL115" s="420"/>
      <c r="QM115" s="420"/>
      <c r="QN115" s="420"/>
      <c r="QO115" s="420"/>
      <c r="QP115" s="420"/>
      <c r="QQ115" s="420"/>
      <c r="QR115" s="420"/>
      <c r="QS115" s="420"/>
      <c r="QT115" s="420"/>
      <c r="QU115" s="420"/>
      <c r="QV115" s="420"/>
      <c r="QW115" s="420"/>
      <c r="QX115" s="420"/>
      <c r="QY115" s="420"/>
      <c r="QZ115" s="420"/>
      <c r="RA115" s="420"/>
      <c r="RB115" s="420"/>
      <c r="RC115" s="420"/>
      <c r="RD115" s="420"/>
      <c r="RE115" s="420"/>
      <c r="RF115" s="420"/>
      <c r="RG115" s="420"/>
      <c r="RH115" s="420"/>
      <c r="RI115" s="420"/>
      <c r="RJ115" s="420"/>
      <c r="RK115" s="420"/>
      <c r="RL115" s="420"/>
      <c r="RM115" s="420"/>
      <c r="RN115" s="420"/>
      <c r="RO115" s="420"/>
      <c r="RP115" s="420"/>
      <c r="RQ115" s="420"/>
      <c r="RR115" s="420"/>
      <c r="RS115" s="420"/>
      <c r="RT115" s="420"/>
      <c r="RU115" s="420"/>
      <c r="RV115" s="420"/>
      <c r="RW115" s="420"/>
      <c r="RX115" s="420"/>
      <c r="RY115" s="420"/>
      <c r="RZ115" s="420"/>
      <c r="SA115" s="420"/>
      <c r="SB115" s="420"/>
      <c r="SC115" s="420"/>
      <c r="SD115" s="420"/>
      <c r="SE115" s="420"/>
      <c r="SF115" s="420"/>
      <c r="SG115" s="420"/>
      <c r="SH115" s="420"/>
      <c r="SI115" s="420"/>
      <c r="SJ115" s="420"/>
      <c r="SK115" s="420"/>
      <c r="SL115" s="420"/>
      <c r="SM115" s="420"/>
      <c r="SN115" s="420"/>
      <c r="SO115" s="420"/>
      <c r="SP115" s="420"/>
      <c r="SQ115" s="420"/>
      <c r="SR115" s="420"/>
      <c r="SS115" s="420"/>
      <c r="ST115" s="420"/>
      <c r="SU115" s="420"/>
      <c r="SV115" s="420"/>
      <c r="SW115" s="420"/>
      <c r="SX115" s="420"/>
      <c r="SY115" s="420"/>
      <c r="SZ115" s="420"/>
      <c r="TA115" s="420"/>
      <c r="TB115" s="420"/>
      <c r="TC115" s="420"/>
      <c r="TD115" s="420"/>
      <c r="TE115" s="420"/>
      <c r="TF115" s="420"/>
      <c r="TG115" s="420"/>
      <c r="TH115" s="420"/>
      <c r="TI115" s="420"/>
      <c r="TJ115" s="420"/>
      <c r="TK115" s="420"/>
      <c r="TL115" s="420"/>
      <c r="TM115" s="420"/>
      <c r="TN115" s="420"/>
      <c r="TO115" s="420"/>
      <c r="TP115" s="420"/>
      <c r="TQ115" s="420"/>
      <c r="TR115" s="420"/>
      <c r="TS115" s="420"/>
      <c r="TT115" s="420"/>
      <c r="TU115" s="420"/>
      <c r="TV115" s="420"/>
      <c r="TW115" s="420"/>
      <c r="TX115" s="420"/>
      <c r="TY115" s="420"/>
      <c r="TZ115" s="420"/>
      <c r="UA115" s="420"/>
      <c r="UB115" s="420"/>
      <c r="UC115" s="420"/>
      <c r="UD115" s="420"/>
      <c r="UE115" s="420"/>
      <c r="UF115" s="420"/>
      <c r="UG115" s="420"/>
      <c r="UH115" s="420"/>
      <c r="UI115" s="420"/>
      <c r="UJ115" s="420"/>
      <c r="UK115" s="420"/>
      <c r="UL115" s="420"/>
      <c r="UM115" s="420"/>
      <c r="UN115" s="420"/>
      <c r="UO115" s="420"/>
      <c r="UP115" s="420"/>
      <c r="UQ115" s="420"/>
      <c r="UR115" s="420"/>
      <c r="US115" s="420"/>
      <c r="UT115" s="420"/>
      <c r="UU115" s="420"/>
      <c r="UV115" s="420"/>
      <c r="UW115" s="420"/>
      <c r="UX115" s="420"/>
      <c r="UY115" s="420"/>
      <c r="UZ115" s="420"/>
      <c r="VA115" s="420"/>
      <c r="VB115" s="420"/>
      <c r="VC115" s="420"/>
      <c r="VD115" s="420"/>
      <c r="VE115" s="420"/>
      <c r="VF115" s="420"/>
      <c r="VG115" s="420"/>
      <c r="VH115" s="420"/>
      <c r="VI115" s="420"/>
      <c r="VJ115" s="420"/>
      <c r="VK115" s="420"/>
      <c r="VL115" s="420"/>
      <c r="VM115" s="420"/>
      <c r="VN115" s="420"/>
      <c r="VO115" s="420"/>
      <c r="VP115" s="420"/>
      <c r="VQ115" s="420"/>
      <c r="VR115" s="420"/>
      <c r="VS115" s="420"/>
      <c r="VT115" s="420"/>
      <c r="VU115" s="420"/>
      <c r="VV115" s="420"/>
      <c r="VW115" s="420"/>
      <c r="VX115" s="420"/>
      <c r="VY115" s="420"/>
      <c r="VZ115" s="420"/>
      <c r="WA115" s="420"/>
      <c r="WB115" s="420"/>
      <c r="WC115" s="420"/>
      <c r="WD115" s="420"/>
      <c r="WE115" s="420"/>
      <c r="WF115" s="420"/>
      <c r="WG115" s="420"/>
      <c r="WH115" s="420"/>
      <c r="WI115" s="420"/>
      <c r="WJ115" s="420"/>
      <c r="WK115" s="420"/>
      <c r="WL115" s="420"/>
      <c r="WM115" s="420"/>
      <c r="WN115" s="420"/>
      <c r="WO115" s="420"/>
      <c r="WP115" s="420"/>
      <c r="WQ115" s="420"/>
      <c r="WR115" s="420"/>
      <c r="WS115" s="420"/>
      <c r="WT115" s="420"/>
      <c r="WU115" s="420"/>
      <c r="WV115" s="420"/>
      <c r="WW115" s="420"/>
      <c r="WX115" s="420"/>
      <c r="WY115" s="420"/>
      <c r="WZ115" s="420"/>
      <c r="XA115" s="420"/>
      <c r="XB115" s="420"/>
      <c r="XC115" s="420"/>
      <c r="XD115" s="420"/>
      <c r="XE115" s="420"/>
      <c r="XF115" s="420"/>
      <c r="XG115" s="420"/>
      <c r="XH115" s="420"/>
      <c r="XI115" s="420"/>
      <c r="XJ115" s="420"/>
      <c r="XK115" s="420"/>
      <c r="XL115" s="420"/>
      <c r="XM115" s="420"/>
      <c r="XN115" s="420"/>
      <c r="XO115" s="420"/>
      <c r="XP115" s="420"/>
      <c r="XQ115" s="420"/>
      <c r="XR115" s="420"/>
      <c r="XS115" s="420"/>
      <c r="XT115" s="420"/>
      <c r="XU115" s="420"/>
      <c r="XV115" s="420"/>
      <c r="XW115" s="420"/>
      <c r="XX115" s="420"/>
      <c r="XY115" s="420"/>
      <c r="XZ115" s="420"/>
      <c r="YA115" s="420"/>
      <c r="YB115" s="420"/>
      <c r="YC115" s="420"/>
      <c r="YD115" s="420"/>
      <c r="YE115" s="420"/>
      <c r="YF115" s="420"/>
      <c r="YG115" s="420"/>
      <c r="YH115" s="420"/>
      <c r="YI115" s="420"/>
      <c r="YJ115" s="420"/>
      <c r="YK115" s="420"/>
      <c r="YL115" s="420"/>
      <c r="YM115" s="420"/>
      <c r="YN115" s="420"/>
      <c r="YO115" s="420"/>
      <c r="YP115" s="420"/>
      <c r="YQ115" s="420"/>
      <c r="YR115" s="420"/>
      <c r="YS115" s="420"/>
      <c r="YT115" s="420"/>
      <c r="YU115" s="420"/>
      <c r="YV115" s="420"/>
      <c r="YW115" s="420"/>
      <c r="YX115" s="420"/>
      <c r="YY115" s="420"/>
      <c r="YZ115" s="420"/>
      <c r="ZA115" s="420"/>
      <c r="ZB115" s="420"/>
      <c r="ZC115" s="420"/>
      <c r="ZD115" s="420"/>
      <c r="ZE115" s="420"/>
      <c r="ZF115" s="420"/>
      <c r="ZG115" s="420"/>
      <c r="ZH115" s="420"/>
      <c r="ZI115" s="420"/>
      <c r="ZJ115" s="420"/>
      <c r="ZK115" s="420"/>
      <c r="ZL115" s="420"/>
      <c r="ZM115" s="420"/>
      <c r="ZN115" s="420"/>
      <c r="ZO115" s="420"/>
      <c r="ZP115" s="420"/>
      <c r="ZQ115" s="420"/>
      <c r="ZR115" s="420"/>
      <c r="ZS115" s="420"/>
      <c r="ZT115" s="420"/>
      <c r="ZU115" s="420"/>
      <c r="ZV115" s="420"/>
      <c r="ZW115" s="420"/>
      <c r="ZX115" s="420"/>
      <c r="ZY115" s="420"/>
      <c r="ZZ115" s="420"/>
      <c r="AAA115" s="420"/>
      <c r="AAB115" s="420"/>
      <c r="AAC115" s="420"/>
      <c r="AAD115" s="420"/>
      <c r="AAE115" s="420"/>
      <c r="AAF115" s="420"/>
      <c r="AAG115" s="420"/>
      <c r="AAH115" s="420"/>
      <c r="AAI115" s="420"/>
      <c r="AAJ115" s="420"/>
      <c r="AAK115" s="420"/>
      <c r="AAL115" s="420"/>
      <c r="AAM115" s="420"/>
      <c r="AAN115" s="420"/>
      <c r="AAO115" s="420"/>
      <c r="AAP115" s="420"/>
      <c r="AAQ115" s="420"/>
      <c r="AAR115" s="420"/>
      <c r="AAS115" s="420"/>
      <c r="AAT115" s="420"/>
      <c r="AAU115" s="420"/>
      <c r="AAV115" s="420"/>
      <c r="AAW115" s="420"/>
      <c r="AAX115" s="420"/>
      <c r="AAY115" s="420"/>
      <c r="AAZ115" s="420"/>
      <c r="ABA115" s="420"/>
      <c r="ABB115" s="420"/>
      <c r="ABC115" s="420"/>
      <c r="ABD115" s="420"/>
      <c r="ABE115" s="420"/>
      <c r="ABF115" s="420"/>
      <c r="ABG115" s="420"/>
      <c r="ABH115" s="420"/>
      <c r="ABI115" s="420"/>
      <c r="ABJ115" s="420"/>
      <c r="ABK115" s="420"/>
      <c r="ABL115" s="420"/>
      <c r="ABM115" s="420"/>
      <c r="ABN115" s="420"/>
      <c r="ABO115" s="420"/>
      <c r="ABP115" s="420"/>
      <c r="ABQ115" s="420"/>
      <c r="ABR115" s="420"/>
      <c r="ABS115" s="420"/>
      <c r="ABT115" s="420"/>
      <c r="ABU115" s="420"/>
      <c r="ABV115" s="420"/>
      <c r="ABW115" s="420"/>
      <c r="ABX115" s="420"/>
      <c r="ABY115" s="420"/>
      <c r="ABZ115" s="420"/>
      <c r="ACA115" s="420"/>
      <c r="ACB115" s="420"/>
      <c r="ACC115" s="420"/>
      <c r="ACD115" s="420"/>
      <c r="ACE115" s="420"/>
      <c r="ACF115" s="420"/>
      <c r="ACG115" s="420"/>
      <c r="ACH115" s="420"/>
      <c r="ACI115" s="420"/>
      <c r="ACJ115" s="420"/>
      <c r="ACK115" s="420"/>
      <c r="ACL115" s="420"/>
      <c r="ACM115" s="420"/>
      <c r="ACN115" s="420"/>
      <c r="ACO115" s="420"/>
      <c r="ACP115" s="420"/>
      <c r="ACQ115" s="420"/>
      <c r="ACR115" s="420"/>
      <c r="ACS115" s="420"/>
      <c r="ACT115" s="420"/>
      <c r="ACU115" s="420"/>
      <c r="ACV115" s="420"/>
      <c r="ACW115" s="420"/>
      <c r="ACX115" s="420"/>
      <c r="ACY115" s="420"/>
      <c r="ACZ115" s="420"/>
      <c r="ADA115" s="420"/>
      <c r="ADB115" s="420"/>
      <c r="ADC115" s="420"/>
      <c r="ADD115" s="420"/>
      <c r="ADE115" s="420"/>
      <c r="ADF115" s="420"/>
      <c r="ADG115" s="420"/>
      <c r="ADH115" s="420"/>
      <c r="ADI115" s="420"/>
      <c r="ADJ115" s="420"/>
      <c r="ADK115" s="420"/>
      <c r="ADL115" s="420"/>
      <c r="ADM115" s="420"/>
      <c r="ADN115" s="420"/>
      <c r="ADO115" s="420"/>
      <c r="ADP115" s="420"/>
      <c r="ADQ115" s="420"/>
      <c r="ADR115" s="420"/>
      <c r="ADS115" s="420"/>
      <c r="ADT115" s="420"/>
      <c r="ADU115" s="420"/>
      <c r="ADV115" s="420"/>
      <c r="ADW115" s="420"/>
      <c r="ADX115" s="420"/>
      <c r="ADY115" s="420"/>
      <c r="ADZ115" s="420"/>
      <c r="AEA115" s="420"/>
      <c r="AEB115" s="420"/>
      <c r="AEC115" s="420"/>
      <c r="AED115" s="420"/>
      <c r="AEE115" s="420"/>
      <c r="AEF115" s="420"/>
      <c r="AEG115" s="420"/>
      <c r="AEH115" s="420"/>
      <c r="AEI115" s="420"/>
      <c r="AEJ115" s="420"/>
      <c r="AEK115" s="420"/>
      <c r="AEL115" s="420"/>
      <c r="AEM115" s="420"/>
      <c r="AEN115" s="420"/>
      <c r="AEO115" s="420"/>
      <c r="AEP115" s="420"/>
      <c r="AEQ115" s="420"/>
      <c r="AER115" s="420"/>
      <c r="AES115" s="420"/>
      <c r="AET115" s="420"/>
      <c r="AEU115" s="420"/>
      <c r="AEV115" s="420"/>
      <c r="AEW115" s="420"/>
      <c r="AEX115" s="420"/>
      <c r="AEY115" s="420"/>
      <c r="AEZ115" s="420"/>
      <c r="AFA115" s="420"/>
      <c r="AFB115" s="420"/>
      <c r="AFC115" s="420"/>
      <c r="AFD115" s="420"/>
      <c r="AFE115" s="420"/>
      <c r="AFF115" s="420"/>
      <c r="AFG115" s="420"/>
      <c r="AFH115" s="420"/>
      <c r="AFI115" s="420"/>
      <c r="AFJ115" s="420"/>
      <c r="AFK115" s="420"/>
      <c r="AFL115" s="420"/>
      <c r="AFM115" s="420"/>
      <c r="AFN115" s="420"/>
      <c r="AFO115" s="420"/>
      <c r="AFP115" s="420"/>
      <c r="AFQ115" s="420"/>
      <c r="AFR115" s="420"/>
      <c r="AFS115" s="420"/>
      <c r="AFT115" s="420"/>
      <c r="AFU115" s="420"/>
      <c r="AFV115" s="420"/>
      <c r="AFW115" s="420"/>
      <c r="AFX115" s="420"/>
      <c r="AFY115" s="420"/>
      <c r="AFZ115" s="420"/>
      <c r="AGA115" s="420"/>
      <c r="AGB115" s="420"/>
      <c r="AGC115" s="420"/>
      <c r="AGD115" s="420"/>
      <c r="AGE115" s="420"/>
      <c r="AGF115" s="420"/>
      <c r="AGG115" s="420"/>
      <c r="AGH115" s="420"/>
      <c r="AGI115" s="420"/>
      <c r="AGJ115" s="420"/>
      <c r="AGK115" s="420"/>
      <c r="AGL115" s="420"/>
      <c r="AGM115" s="420"/>
      <c r="AGN115" s="420"/>
      <c r="AGO115" s="420"/>
      <c r="AGP115" s="420"/>
      <c r="AGQ115" s="420"/>
      <c r="AGR115" s="420"/>
      <c r="AGS115" s="420"/>
      <c r="AGT115" s="420"/>
      <c r="AGU115" s="420"/>
      <c r="AGV115" s="420"/>
      <c r="AGW115" s="420"/>
      <c r="AGX115" s="420"/>
      <c r="AGY115" s="420"/>
      <c r="AGZ115" s="420"/>
      <c r="AHA115" s="420"/>
      <c r="AHB115" s="420"/>
      <c r="AHC115" s="420"/>
      <c r="AHD115" s="420"/>
      <c r="AHE115" s="420"/>
      <c r="AHF115" s="420"/>
      <c r="AHG115" s="420"/>
      <c r="AHH115" s="420"/>
      <c r="AHI115" s="420"/>
      <c r="AHJ115" s="420"/>
      <c r="AHK115" s="420"/>
      <c r="AHL115" s="420"/>
      <c r="AHM115" s="420"/>
      <c r="AHN115" s="420"/>
      <c r="AHO115" s="420"/>
      <c r="AHP115" s="420"/>
      <c r="AHQ115" s="420"/>
      <c r="AHR115" s="420"/>
      <c r="AHS115" s="420"/>
      <c r="AHT115" s="420"/>
      <c r="AHU115" s="420"/>
      <c r="AHV115" s="420"/>
      <c r="AHW115" s="420"/>
      <c r="AHX115" s="420"/>
      <c r="AHY115" s="420"/>
      <c r="AHZ115" s="420"/>
      <c r="AIA115" s="420"/>
      <c r="AIB115" s="420"/>
      <c r="AIC115" s="420"/>
      <c r="AID115" s="420"/>
      <c r="AIE115" s="420"/>
      <c r="AIF115" s="420"/>
      <c r="AIG115" s="420"/>
      <c r="AIH115" s="420"/>
      <c r="AII115" s="420"/>
      <c r="AIJ115" s="420"/>
      <c r="AIK115" s="420"/>
      <c r="AIL115" s="420"/>
      <c r="AIM115" s="420"/>
      <c r="AIN115" s="420"/>
      <c r="AIO115" s="420"/>
      <c r="AIP115" s="420"/>
      <c r="AIQ115" s="420"/>
      <c r="AIR115" s="420"/>
      <c r="AIS115" s="420"/>
      <c r="AIT115" s="420"/>
      <c r="AIU115" s="420"/>
      <c r="AIV115" s="420"/>
      <c r="AIW115" s="420"/>
      <c r="AIX115" s="420"/>
      <c r="AIY115" s="420"/>
      <c r="AIZ115" s="420"/>
      <c r="AJA115" s="420"/>
      <c r="AJB115" s="420"/>
      <c r="AJC115" s="420"/>
      <c r="AJD115" s="420"/>
      <c r="AJE115" s="420"/>
      <c r="AJF115" s="420"/>
      <c r="AJG115" s="420"/>
      <c r="AJH115" s="420"/>
      <c r="AJI115" s="420"/>
      <c r="AJJ115" s="420"/>
      <c r="AJK115" s="420"/>
      <c r="AJL115" s="420"/>
      <c r="AJM115" s="420"/>
      <c r="AJN115" s="420"/>
      <c r="AJO115" s="420"/>
      <c r="AJP115" s="420"/>
      <c r="AJQ115" s="420"/>
      <c r="AJR115" s="420"/>
      <c r="AJS115" s="420"/>
      <c r="AJT115" s="420"/>
      <c r="AJU115" s="420"/>
      <c r="AJV115" s="420"/>
      <c r="AJW115" s="420"/>
      <c r="AJX115" s="420"/>
      <c r="AJY115" s="420"/>
      <c r="AJZ115" s="420"/>
      <c r="AKA115" s="420"/>
      <c r="AKB115" s="420"/>
      <c r="AKC115" s="420"/>
      <c r="AKD115" s="420"/>
      <c r="AKE115" s="420"/>
      <c r="AKF115" s="420"/>
      <c r="AKG115" s="420"/>
      <c r="AKH115" s="420"/>
      <c r="AKI115" s="420"/>
      <c r="AKJ115" s="420"/>
      <c r="AKK115" s="420"/>
      <c r="AKL115" s="420"/>
      <c r="AKM115" s="420"/>
      <c r="AKN115" s="420"/>
      <c r="AKO115" s="420"/>
      <c r="AKP115" s="420"/>
      <c r="AKQ115" s="420"/>
      <c r="AKR115" s="420"/>
      <c r="AKS115" s="420"/>
      <c r="AKT115" s="420"/>
      <c r="AKU115" s="420"/>
      <c r="AKV115" s="420"/>
      <c r="AKW115" s="420"/>
      <c r="AKX115" s="420"/>
      <c r="AKY115" s="420"/>
      <c r="AKZ115" s="420"/>
      <c r="ALA115" s="420"/>
      <c r="ALB115" s="420"/>
      <c r="ALC115" s="420"/>
      <c r="ALD115" s="420"/>
      <c r="ALE115" s="420"/>
      <c r="ALF115" s="420"/>
      <c r="ALG115" s="420"/>
      <c r="ALH115" s="420"/>
      <c r="ALI115" s="420"/>
      <c r="ALJ115" s="420"/>
      <c r="ALK115" s="420"/>
      <c r="ALL115" s="420"/>
      <c r="ALM115" s="420"/>
      <c r="ALN115" s="420"/>
      <c r="ALO115" s="420"/>
      <c r="ALP115" s="420"/>
      <c r="ALQ115" s="420"/>
      <c r="ALR115" s="420"/>
      <c r="ALS115" s="420"/>
      <c r="ALT115" s="420"/>
      <c r="ALU115" s="420"/>
      <c r="ALV115" s="420"/>
      <c r="ALW115" s="420"/>
      <c r="ALX115" s="420"/>
      <c r="ALY115" s="420"/>
      <c r="ALZ115" s="420"/>
      <c r="AMA115" s="420"/>
      <c r="AMB115" s="420"/>
      <c r="AMC115" s="420"/>
      <c r="AMD115" s="420"/>
      <c r="AME115" s="420"/>
      <c r="AMF115" s="420"/>
      <c r="AMG115" s="420"/>
      <c r="AMH115" s="420"/>
      <c r="AMI115" s="420"/>
      <c r="AMJ115" s="420"/>
      <c r="AMK115" s="420"/>
      <c r="AML115" s="420"/>
      <c r="AMM115" s="420"/>
      <c r="AMN115" s="420"/>
      <c r="AMO115" s="420"/>
      <c r="AMP115" s="420"/>
      <c r="AMQ115" s="420"/>
      <c r="AMR115" s="420"/>
      <c r="AMS115" s="420"/>
      <c r="AMT115" s="420"/>
      <c r="AMU115" s="420"/>
      <c r="AMV115" s="420"/>
      <c r="AMW115" s="420"/>
      <c r="AMX115" s="420"/>
      <c r="AMY115" s="420"/>
      <c r="AMZ115" s="420"/>
      <c r="ANA115" s="420"/>
      <c r="ANB115" s="420"/>
      <c r="ANC115" s="420"/>
      <c r="AND115" s="420"/>
      <c r="ANE115" s="420"/>
      <c r="ANF115" s="420"/>
      <c r="ANG115" s="420"/>
      <c r="ANH115" s="420"/>
      <c r="ANI115" s="420"/>
      <c r="ANJ115" s="420"/>
      <c r="ANK115" s="420"/>
      <c r="ANL115" s="420"/>
      <c r="ANM115" s="420"/>
      <c r="ANN115" s="420"/>
      <c r="ANO115" s="420"/>
      <c r="ANP115" s="420"/>
      <c r="ANQ115" s="420"/>
      <c r="ANR115" s="420"/>
      <c r="ANS115" s="420"/>
      <c r="ANT115" s="420"/>
      <c r="ANU115" s="420"/>
      <c r="ANV115" s="420"/>
      <c r="ANW115" s="420"/>
      <c r="ANX115" s="420"/>
      <c r="ANY115" s="420"/>
      <c r="ANZ115" s="420"/>
      <c r="AOA115" s="420"/>
      <c r="AOB115" s="420"/>
      <c r="AOC115" s="420"/>
      <c r="AOD115" s="420"/>
      <c r="AOE115" s="420"/>
      <c r="AOF115" s="420"/>
      <c r="AOG115" s="420"/>
      <c r="AOH115" s="420"/>
      <c r="AOI115" s="420"/>
      <c r="AOJ115" s="420"/>
      <c r="AOK115" s="420"/>
      <c r="AOL115" s="420"/>
      <c r="AOM115" s="420"/>
      <c r="AON115" s="420"/>
      <c r="AOO115" s="420"/>
      <c r="AOP115" s="420"/>
      <c r="AOQ115" s="420"/>
      <c r="AOR115" s="420"/>
      <c r="AOS115" s="420"/>
      <c r="AOT115" s="420"/>
      <c r="AOU115" s="420"/>
      <c r="AOV115" s="420"/>
      <c r="AOW115" s="420"/>
      <c r="AOX115" s="420"/>
      <c r="AOY115" s="420"/>
      <c r="AOZ115" s="420"/>
      <c r="APA115" s="420"/>
      <c r="APB115" s="420"/>
      <c r="APC115" s="420"/>
      <c r="APD115" s="420"/>
      <c r="APE115" s="420"/>
      <c r="APF115" s="420"/>
      <c r="APG115" s="420"/>
      <c r="APH115" s="420"/>
      <c r="API115" s="420"/>
      <c r="APJ115" s="420"/>
      <c r="APK115" s="420"/>
      <c r="APL115" s="420"/>
      <c r="APM115" s="420"/>
      <c r="APN115" s="420"/>
      <c r="APO115" s="420"/>
      <c r="APP115" s="420"/>
      <c r="APQ115" s="420"/>
      <c r="APR115" s="420"/>
      <c r="APS115" s="420"/>
      <c r="APT115" s="420"/>
      <c r="APU115" s="420"/>
      <c r="APV115" s="420"/>
      <c r="APW115" s="420"/>
      <c r="APX115" s="420"/>
      <c r="APY115" s="420"/>
      <c r="APZ115" s="420"/>
      <c r="AQA115" s="420"/>
      <c r="AQB115" s="420"/>
      <c r="AQC115" s="420"/>
      <c r="AQD115" s="420"/>
      <c r="AQE115" s="420"/>
      <c r="AQF115" s="420"/>
      <c r="AQG115" s="420"/>
      <c r="AQH115" s="420"/>
      <c r="AQI115" s="420"/>
      <c r="AQJ115" s="420"/>
      <c r="AQK115" s="420"/>
      <c r="AQL115" s="420"/>
      <c r="AQM115" s="420"/>
      <c r="AQN115" s="420"/>
      <c r="AQO115" s="420"/>
      <c r="AQP115" s="420"/>
      <c r="AQQ115" s="420"/>
      <c r="AQR115" s="420"/>
      <c r="AQS115" s="420"/>
      <c r="AQT115" s="420"/>
      <c r="AQU115" s="420"/>
      <c r="AQV115" s="420"/>
      <c r="AQW115" s="420"/>
      <c r="AQX115" s="420"/>
      <c r="AQY115" s="420"/>
      <c r="AQZ115" s="420"/>
      <c r="ARA115" s="420"/>
      <c r="ARB115" s="420"/>
      <c r="ARC115" s="420"/>
      <c r="ARD115" s="420"/>
      <c r="ARE115" s="420"/>
      <c r="ARF115" s="420"/>
      <c r="ARG115" s="420"/>
      <c r="ARH115" s="420"/>
      <c r="ARI115" s="420"/>
      <c r="ARJ115" s="420"/>
      <c r="ARK115" s="420"/>
      <c r="ARL115" s="420"/>
      <c r="ARM115" s="420"/>
      <c r="ARN115" s="420"/>
      <c r="ARO115" s="420"/>
      <c r="ARP115" s="420"/>
      <c r="ARQ115" s="420"/>
      <c r="ARR115" s="420"/>
      <c r="ARS115" s="420"/>
      <c r="ART115" s="420"/>
      <c r="ARU115" s="420"/>
      <c r="ARV115" s="420"/>
      <c r="ARW115" s="420"/>
      <c r="ARX115" s="420"/>
      <c r="ARY115" s="420"/>
      <c r="ARZ115" s="420"/>
      <c r="ASA115" s="420"/>
      <c r="ASB115" s="420"/>
      <c r="ASC115" s="420"/>
      <c r="ASD115" s="420"/>
      <c r="ASE115" s="420"/>
      <c r="ASF115" s="420"/>
      <c r="ASG115" s="420"/>
      <c r="ASH115" s="420"/>
      <c r="ASI115" s="420"/>
      <c r="ASJ115" s="420"/>
      <c r="ASK115" s="420"/>
      <c r="ASL115" s="420"/>
      <c r="ASM115" s="420"/>
      <c r="ASN115" s="420"/>
      <c r="ASO115" s="420"/>
      <c r="ASP115" s="420"/>
      <c r="ASQ115" s="420"/>
      <c r="ASR115" s="420"/>
      <c r="ASS115" s="420"/>
      <c r="AST115" s="420"/>
      <c r="ASU115" s="420"/>
      <c r="ASV115" s="420"/>
      <c r="ASW115" s="420"/>
      <c r="ASX115" s="420"/>
      <c r="ASY115" s="420"/>
      <c r="ASZ115" s="420"/>
      <c r="ATA115" s="420"/>
      <c r="ATB115" s="420"/>
      <c r="ATC115" s="420"/>
      <c r="ATD115" s="420"/>
      <c r="ATE115" s="420"/>
      <c r="ATF115" s="420"/>
      <c r="ATG115" s="420"/>
      <c r="ATH115" s="420"/>
      <c r="ATI115" s="420"/>
      <c r="ATJ115" s="420"/>
      <c r="ATK115" s="420"/>
      <c r="ATL115" s="420"/>
      <c r="ATM115" s="420"/>
      <c r="ATN115" s="420"/>
      <c r="ATO115" s="420"/>
      <c r="ATP115" s="420"/>
      <c r="ATQ115" s="420"/>
      <c r="ATR115" s="420"/>
      <c r="ATS115" s="420"/>
      <c r="ATT115" s="420"/>
      <c r="ATU115" s="420"/>
      <c r="ATV115" s="420"/>
      <c r="ATW115" s="420"/>
      <c r="ATX115" s="420"/>
      <c r="ATY115" s="420"/>
      <c r="ATZ115" s="420"/>
      <c r="AUA115" s="420"/>
      <c r="AUB115" s="420"/>
      <c r="AUC115" s="420"/>
      <c r="AUD115" s="420"/>
      <c r="AUE115" s="420"/>
      <c r="AUF115" s="420"/>
      <c r="AUG115" s="420"/>
      <c r="AUH115" s="420"/>
      <c r="AUI115" s="420"/>
      <c r="AUJ115" s="420"/>
      <c r="AUK115" s="420"/>
      <c r="AUL115" s="420"/>
      <c r="AUM115" s="420"/>
      <c r="AUN115" s="420"/>
      <c r="AUO115" s="420"/>
      <c r="AUP115" s="420"/>
      <c r="AUQ115" s="420"/>
      <c r="AUR115" s="420"/>
      <c r="AUS115" s="420"/>
      <c r="AUT115" s="420"/>
      <c r="AUU115" s="420"/>
      <c r="AUV115" s="420"/>
      <c r="AUW115" s="420"/>
      <c r="AUX115" s="420"/>
      <c r="AUY115" s="420"/>
      <c r="AUZ115" s="420"/>
      <c r="AVA115" s="420"/>
      <c r="AVB115" s="420"/>
      <c r="AVC115" s="420"/>
      <c r="AVD115" s="420"/>
      <c r="AVE115" s="420"/>
      <c r="AVF115" s="420"/>
      <c r="AVG115" s="420"/>
      <c r="AVH115" s="420"/>
      <c r="AVI115" s="420"/>
      <c r="AVJ115" s="420"/>
      <c r="AVK115" s="420"/>
      <c r="AVL115" s="420"/>
      <c r="AVM115" s="420"/>
      <c r="AVN115" s="420"/>
      <c r="AVO115" s="420"/>
      <c r="AVP115" s="420"/>
      <c r="AVQ115" s="420"/>
      <c r="AVR115" s="420"/>
      <c r="AVS115" s="420"/>
      <c r="AVT115" s="420"/>
      <c r="AVU115" s="420"/>
      <c r="AVV115" s="420"/>
      <c r="AVW115" s="420"/>
      <c r="AVX115" s="420"/>
      <c r="AVY115" s="420"/>
      <c r="AVZ115" s="420"/>
      <c r="AWA115" s="420"/>
      <c r="AWB115" s="420"/>
      <c r="AWC115" s="420"/>
      <c r="AWD115" s="420"/>
      <c r="AWE115" s="420"/>
      <c r="AWF115" s="420"/>
      <c r="AWG115" s="420"/>
      <c r="AWH115" s="420"/>
      <c r="AWI115" s="420"/>
      <c r="AWJ115" s="420"/>
      <c r="AWK115" s="420"/>
      <c r="AWL115" s="420"/>
      <c r="AWM115" s="420"/>
      <c r="AWN115" s="420"/>
      <c r="AWO115" s="420"/>
      <c r="AWP115" s="420"/>
      <c r="AWQ115" s="420"/>
      <c r="AWR115" s="420"/>
      <c r="AWS115" s="420"/>
      <c r="AWT115" s="420"/>
      <c r="AWU115" s="420"/>
      <c r="AWV115" s="420"/>
      <c r="AWW115" s="420"/>
      <c r="AWX115" s="420"/>
      <c r="AWY115" s="420"/>
      <c r="AWZ115" s="420"/>
      <c r="AXA115" s="420"/>
      <c r="AXB115" s="420"/>
      <c r="AXC115" s="420"/>
      <c r="AXD115" s="420"/>
      <c r="AXE115" s="420"/>
      <c r="AXF115" s="420"/>
      <c r="AXG115" s="420"/>
      <c r="AXH115" s="420"/>
      <c r="AXI115" s="420"/>
      <c r="AXJ115" s="420"/>
      <c r="AXK115" s="420"/>
      <c r="AXL115" s="420"/>
      <c r="AXM115" s="420"/>
      <c r="AXN115" s="420"/>
      <c r="AXO115" s="420"/>
      <c r="AXP115" s="420"/>
      <c r="AXQ115" s="420"/>
      <c r="AXR115" s="420"/>
      <c r="AXS115" s="420"/>
      <c r="AXT115" s="420"/>
      <c r="AXU115" s="420"/>
      <c r="AXV115" s="420"/>
      <c r="AXW115" s="420"/>
      <c r="AXX115" s="420"/>
      <c r="AXY115" s="420"/>
      <c r="AXZ115" s="420"/>
      <c r="AYA115" s="420"/>
      <c r="AYB115" s="420"/>
      <c r="AYC115" s="420"/>
      <c r="AYD115" s="420"/>
      <c r="AYE115" s="420"/>
      <c r="AYF115" s="420"/>
      <c r="AYG115" s="420"/>
      <c r="AYH115" s="420"/>
      <c r="AYI115" s="420"/>
      <c r="AYJ115" s="420"/>
      <c r="AYK115" s="420"/>
      <c r="AYL115" s="420"/>
      <c r="AYM115" s="420"/>
      <c r="AYN115" s="420"/>
      <c r="AYO115" s="420"/>
      <c r="AYP115" s="420"/>
      <c r="AYQ115" s="420"/>
      <c r="AYR115" s="420"/>
      <c r="AYS115" s="420"/>
      <c r="AYT115" s="420"/>
      <c r="AYU115" s="420"/>
      <c r="AYV115" s="420"/>
      <c r="AYW115" s="420"/>
      <c r="AYX115" s="420"/>
      <c r="AYY115" s="420"/>
      <c r="AYZ115" s="420"/>
      <c r="AZA115" s="420"/>
      <c r="AZB115" s="420"/>
      <c r="AZC115" s="420"/>
      <c r="AZD115" s="420"/>
      <c r="AZE115" s="420"/>
      <c r="AZF115" s="420"/>
      <c r="AZG115" s="420"/>
      <c r="AZH115" s="420"/>
      <c r="AZI115" s="420"/>
      <c r="AZJ115" s="420"/>
      <c r="AZK115" s="420"/>
      <c r="AZL115" s="420"/>
      <c r="AZM115" s="420"/>
      <c r="AZN115" s="420"/>
      <c r="AZO115" s="420"/>
      <c r="AZP115" s="420"/>
      <c r="AZQ115" s="420"/>
      <c r="AZR115" s="420"/>
      <c r="AZS115" s="420"/>
      <c r="AZT115" s="420"/>
      <c r="AZU115" s="420"/>
      <c r="AZV115" s="420"/>
      <c r="AZW115" s="420"/>
      <c r="AZX115" s="420"/>
      <c r="AZY115" s="420"/>
      <c r="AZZ115" s="420"/>
      <c r="BAA115" s="420"/>
      <c r="BAB115" s="420"/>
      <c r="BAC115" s="420"/>
      <c r="BAD115" s="420"/>
      <c r="BAE115" s="420"/>
      <c r="BAF115" s="420"/>
      <c r="BAG115" s="420"/>
      <c r="BAH115" s="420"/>
      <c r="BAI115" s="420"/>
      <c r="BAJ115" s="420"/>
      <c r="BAK115" s="420"/>
      <c r="BAL115" s="420"/>
      <c r="BAM115" s="420"/>
      <c r="BAN115" s="420"/>
      <c r="BAO115" s="420"/>
      <c r="BAP115" s="420"/>
      <c r="BAQ115" s="420"/>
      <c r="BAR115" s="420"/>
      <c r="BAS115" s="420"/>
      <c r="BAT115" s="420"/>
      <c r="BAU115" s="420"/>
      <c r="BAV115" s="420"/>
      <c r="BAW115" s="420"/>
      <c r="BAX115" s="420"/>
      <c r="BAY115" s="420"/>
      <c r="BAZ115" s="420"/>
      <c r="BBA115" s="420"/>
      <c r="BBB115" s="420"/>
      <c r="BBC115" s="420"/>
      <c r="BBD115" s="420"/>
      <c r="BBE115" s="420"/>
      <c r="BBF115" s="420"/>
      <c r="BBG115" s="420"/>
      <c r="BBH115" s="420"/>
      <c r="BBI115" s="420"/>
      <c r="BBJ115" s="420"/>
      <c r="BBK115" s="420"/>
      <c r="BBL115" s="420"/>
      <c r="BBM115" s="420"/>
      <c r="BBN115" s="420"/>
      <c r="BBO115" s="420"/>
      <c r="BBP115" s="420"/>
      <c r="BBQ115" s="420"/>
      <c r="BBR115" s="420"/>
      <c r="BBS115" s="420"/>
      <c r="BBT115" s="420"/>
      <c r="BBU115" s="420"/>
      <c r="BBV115" s="420"/>
      <c r="BBW115" s="420"/>
      <c r="BBX115" s="420"/>
      <c r="BBY115" s="420"/>
      <c r="BBZ115" s="420"/>
      <c r="BCA115" s="420"/>
      <c r="BCB115" s="420"/>
      <c r="BCC115" s="420"/>
      <c r="BCD115" s="420"/>
      <c r="BCE115" s="420"/>
      <c r="BCF115" s="420"/>
      <c r="BCG115" s="420"/>
      <c r="BCH115" s="420"/>
      <c r="BCI115" s="420"/>
      <c r="BCJ115" s="420"/>
      <c r="BCK115" s="420"/>
      <c r="BCL115" s="420"/>
      <c r="BCM115" s="420"/>
      <c r="BCN115" s="420"/>
      <c r="BCO115" s="420"/>
      <c r="BCP115" s="420"/>
      <c r="BCQ115" s="420"/>
      <c r="BCR115" s="420"/>
      <c r="BCS115" s="420"/>
      <c r="BCT115" s="420"/>
      <c r="BCU115" s="420"/>
      <c r="BCV115" s="420"/>
      <c r="BCW115" s="420"/>
      <c r="BCX115" s="420"/>
      <c r="BCY115" s="420"/>
      <c r="BCZ115" s="420"/>
      <c r="BDA115" s="420"/>
      <c r="BDB115" s="420"/>
      <c r="BDC115" s="420"/>
      <c r="BDD115" s="420"/>
      <c r="BDE115" s="420"/>
      <c r="BDF115" s="420"/>
      <c r="BDG115" s="420"/>
      <c r="BDH115" s="420"/>
      <c r="BDI115" s="420"/>
      <c r="BDJ115" s="420"/>
      <c r="BDK115" s="420"/>
      <c r="BDL115" s="420"/>
      <c r="BDM115" s="420"/>
      <c r="BDN115" s="420"/>
      <c r="BDO115" s="420"/>
      <c r="BDP115" s="420"/>
      <c r="BDQ115" s="420"/>
      <c r="BDR115" s="420"/>
      <c r="BDS115" s="420"/>
      <c r="BDT115" s="420"/>
      <c r="BDU115" s="420"/>
      <c r="BDV115" s="420"/>
      <c r="BDW115" s="420"/>
      <c r="BDX115" s="420"/>
      <c r="BDY115" s="420"/>
      <c r="BDZ115" s="420"/>
      <c r="BEA115" s="420"/>
      <c r="BEB115" s="420"/>
      <c r="BEC115" s="420"/>
      <c r="BED115" s="420"/>
      <c r="BEE115" s="420"/>
      <c r="BEF115" s="420"/>
      <c r="BEG115" s="420"/>
      <c r="BEH115" s="420"/>
      <c r="BEI115" s="420"/>
      <c r="BEJ115" s="420"/>
      <c r="BEK115" s="420"/>
      <c r="BEL115" s="420"/>
      <c r="BEM115" s="420"/>
      <c r="BEN115" s="420"/>
      <c r="BEO115" s="420"/>
      <c r="BEP115" s="420"/>
      <c r="BEQ115" s="420"/>
      <c r="BER115" s="420"/>
      <c r="BES115" s="420"/>
      <c r="BET115" s="420"/>
      <c r="BEU115" s="420"/>
      <c r="BEV115" s="420"/>
      <c r="BEW115" s="420"/>
      <c r="BEX115" s="420"/>
      <c r="BEY115" s="420"/>
      <c r="BEZ115" s="420"/>
      <c r="BFA115" s="420"/>
      <c r="BFB115" s="420"/>
      <c r="BFC115" s="420"/>
      <c r="BFD115" s="420"/>
      <c r="BFE115" s="420"/>
      <c r="BFF115" s="420"/>
      <c r="BFG115" s="420"/>
      <c r="BFH115" s="420"/>
      <c r="BFI115" s="420"/>
      <c r="BFJ115" s="420"/>
      <c r="BFK115" s="420"/>
      <c r="BFL115" s="420"/>
      <c r="BFM115" s="420"/>
      <c r="BFN115" s="420"/>
      <c r="BFO115" s="420"/>
      <c r="BFP115" s="420"/>
      <c r="BFQ115" s="420"/>
      <c r="BFR115" s="420"/>
      <c r="BFS115" s="420"/>
      <c r="BFT115" s="420"/>
      <c r="BFU115" s="420"/>
      <c r="BFV115" s="420"/>
      <c r="BFW115" s="420"/>
      <c r="BFX115" s="420"/>
      <c r="BFY115" s="420"/>
      <c r="BFZ115" s="420"/>
      <c r="BGA115" s="420"/>
      <c r="BGB115" s="420"/>
      <c r="BGC115" s="420"/>
      <c r="BGD115" s="420"/>
      <c r="BGE115" s="420"/>
      <c r="BGF115" s="420"/>
      <c r="BGG115" s="420"/>
      <c r="BGH115" s="420"/>
      <c r="BGI115" s="420"/>
      <c r="BGJ115" s="420"/>
      <c r="BGK115" s="420"/>
      <c r="BGL115" s="420"/>
      <c r="BGM115" s="420"/>
      <c r="BGN115" s="420"/>
      <c r="BGO115" s="420"/>
      <c r="BGP115" s="420"/>
      <c r="BGQ115" s="420"/>
      <c r="BGR115" s="420"/>
      <c r="BGS115" s="420"/>
      <c r="BGT115" s="420"/>
      <c r="BGU115" s="420"/>
      <c r="BGV115" s="420"/>
      <c r="BGW115" s="420"/>
      <c r="BGX115" s="420"/>
      <c r="BGY115" s="420"/>
      <c r="BGZ115" s="420"/>
      <c r="BHA115" s="420"/>
      <c r="BHB115" s="420"/>
      <c r="BHC115" s="420"/>
      <c r="BHD115" s="420"/>
      <c r="BHE115" s="420"/>
      <c r="BHF115" s="420"/>
      <c r="BHG115" s="420"/>
      <c r="BHH115" s="420"/>
      <c r="BHI115" s="420"/>
      <c r="BHJ115" s="420"/>
      <c r="BHK115" s="420"/>
      <c r="BHL115" s="420"/>
      <c r="BHM115" s="420"/>
      <c r="BHN115" s="420"/>
      <c r="BHO115" s="420"/>
      <c r="BHP115" s="420"/>
      <c r="BHQ115" s="420"/>
      <c r="BHR115" s="420"/>
      <c r="BHS115" s="420"/>
      <c r="BHT115" s="420"/>
      <c r="BHU115" s="420"/>
      <c r="BHV115" s="420"/>
      <c r="BHW115" s="420"/>
      <c r="BHX115" s="420"/>
      <c r="BHY115" s="420"/>
      <c r="BHZ115" s="420"/>
      <c r="BIA115" s="420"/>
      <c r="BIB115" s="420"/>
      <c r="BIC115" s="420"/>
      <c r="BID115" s="420"/>
      <c r="BIE115" s="420"/>
      <c r="BIF115" s="420"/>
      <c r="BIG115" s="420"/>
      <c r="BIH115" s="420"/>
      <c r="BII115" s="420"/>
      <c r="BIJ115" s="420"/>
      <c r="BIK115" s="420"/>
      <c r="BIL115" s="420"/>
      <c r="BIM115" s="420"/>
      <c r="BIN115" s="420"/>
      <c r="BIO115" s="420"/>
      <c r="BIP115" s="420"/>
      <c r="BIQ115" s="420"/>
      <c r="BIR115" s="420"/>
      <c r="BIS115" s="420"/>
      <c r="BIT115" s="420"/>
      <c r="BIU115" s="420"/>
      <c r="BIV115" s="420"/>
      <c r="BIW115" s="420"/>
      <c r="BIX115" s="420"/>
      <c r="BIY115" s="420"/>
      <c r="BIZ115" s="420"/>
      <c r="BJA115" s="420"/>
      <c r="BJB115" s="420"/>
      <c r="BJC115" s="420"/>
      <c r="BJD115" s="420"/>
      <c r="BJE115" s="420"/>
      <c r="BJF115" s="420"/>
      <c r="BJG115" s="420"/>
      <c r="BJH115" s="420"/>
      <c r="BJI115" s="420"/>
      <c r="BJJ115" s="420"/>
      <c r="BJK115" s="420"/>
      <c r="BJL115" s="420"/>
      <c r="BJM115" s="420"/>
      <c r="BJN115" s="420"/>
      <c r="BJO115" s="420"/>
      <c r="BJP115" s="420"/>
      <c r="BJQ115" s="420"/>
      <c r="BJR115" s="420"/>
      <c r="BJS115" s="420"/>
      <c r="BJT115" s="420"/>
      <c r="BJU115" s="420"/>
      <c r="BJV115" s="420"/>
      <c r="BJW115" s="420"/>
      <c r="BJX115" s="420"/>
      <c r="BJY115" s="420"/>
      <c r="BJZ115" s="420"/>
      <c r="BKA115" s="420"/>
      <c r="BKB115" s="420"/>
      <c r="BKC115" s="420"/>
      <c r="BKD115" s="420"/>
      <c r="BKE115" s="420"/>
      <c r="BKF115" s="420"/>
      <c r="BKG115" s="420"/>
      <c r="BKH115" s="420"/>
      <c r="BKI115" s="420"/>
      <c r="BKJ115" s="420"/>
      <c r="BKK115" s="420"/>
      <c r="BKL115" s="420"/>
      <c r="BKM115" s="420"/>
      <c r="BKN115" s="420"/>
      <c r="BKO115" s="420"/>
      <c r="BKP115" s="420"/>
      <c r="BKQ115" s="420"/>
      <c r="BKR115" s="420"/>
      <c r="BKS115" s="420"/>
      <c r="BKT115" s="420"/>
      <c r="BKU115" s="420"/>
      <c r="BKV115" s="420"/>
      <c r="BKW115" s="420"/>
      <c r="BKX115" s="420"/>
      <c r="BKY115" s="420"/>
      <c r="BKZ115" s="420"/>
      <c r="BLA115" s="420"/>
      <c r="BLB115" s="420"/>
      <c r="BLC115" s="420"/>
      <c r="BLD115" s="420"/>
      <c r="BLE115" s="420"/>
      <c r="BLF115" s="420"/>
      <c r="BLG115" s="420"/>
      <c r="BLH115" s="420"/>
      <c r="BLI115" s="420"/>
      <c r="BLJ115" s="420"/>
      <c r="BLK115" s="420"/>
      <c r="BLL115" s="420"/>
      <c r="BLM115" s="420"/>
      <c r="BLN115" s="420"/>
      <c r="BLO115" s="420"/>
      <c r="BLP115" s="420"/>
      <c r="BLQ115" s="420"/>
      <c r="BLR115" s="420"/>
      <c r="BLS115" s="420"/>
      <c r="BLT115" s="420"/>
      <c r="BLU115" s="420"/>
      <c r="BLV115" s="420"/>
      <c r="BLW115" s="420"/>
      <c r="BLX115" s="420"/>
      <c r="BLY115" s="420"/>
      <c r="BLZ115" s="420"/>
      <c r="BMA115" s="420"/>
      <c r="BMB115" s="420"/>
      <c r="BMC115" s="420"/>
      <c r="BMD115" s="420"/>
      <c r="BME115" s="420"/>
      <c r="BMF115" s="420"/>
      <c r="BMG115" s="420"/>
      <c r="BMH115" s="420"/>
      <c r="BMI115" s="420"/>
      <c r="BMJ115" s="420"/>
      <c r="BMK115" s="420"/>
      <c r="BML115" s="420"/>
      <c r="BMM115" s="420"/>
      <c r="BMN115" s="420"/>
      <c r="BMO115" s="420"/>
      <c r="BMP115" s="420"/>
      <c r="BMQ115" s="420"/>
      <c r="BMR115" s="420"/>
      <c r="BMS115" s="420"/>
      <c r="BMT115" s="420"/>
      <c r="BMU115" s="420"/>
      <c r="BMV115" s="420"/>
      <c r="BMW115" s="420"/>
      <c r="BMX115" s="420"/>
      <c r="BMY115" s="420"/>
      <c r="BMZ115" s="420"/>
      <c r="BNA115" s="420"/>
      <c r="BNB115" s="420"/>
      <c r="BNC115" s="420"/>
      <c r="BND115" s="420"/>
      <c r="BNE115" s="420"/>
      <c r="BNF115" s="420"/>
      <c r="BNG115" s="420"/>
      <c r="BNH115" s="420"/>
      <c r="BNI115" s="420"/>
      <c r="BNJ115" s="420"/>
      <c r="BNK115" s="420"/>
      <c r="BNL115" s="420"/>
      <c r="BNM115" s="420"/>
      <c r="BNN115" s="420"/>
      <c r="BNO115" s="420"/>
      <c r="BNP115" s="420"/>
      <c r="BNQ115" s="420"/>
      <c r="BNR115" s="420"/>
      <c r="BNS115" s="420"/>
      <c r="BNT115" s="420"/>
      <c r="BNU115" s="420"/>
      <c r="BNV115" s="420"/>
      <c r="BNW115" s="420"/>
      <c r="BNX115" s="420"/>
      <c r="BNY115" s="420"/>
      <c r="BNZ115" s="420"/>
      <c r="BOA115" s="420"/>
      <c r="BOB115" s="420"/>
      <c r="BOC115" s="420"/>
      <c r="BOD115" s="420"/>
      <c r="BOE115" s="420"/>
      <c r="BOF115" s="420"/>
      <c r="BOG115" s="420"/>
      <c r="BOH115" s="420"/>
      <c r="BOI115" s="420"/>
      <c r="BOJ115" s="420"/>
      <c r="BOK115" s="420"/>
      <c r="BOL115" s="420"/>
      <c r="BOM115" s="420"/>
      <c r="BON115" s="420"/>
      <c r="BOO115" s="420"/>
      <c r="BOP115" s="420"/>
      <c r="BOQ115" s="420"/>
      <c r="BOR115" s="420"/>
      <c r="BOS115" s="420"/>
      <c r="BOT115" s="420"/>
      <c r="BOU115" s="420"/>
      <c r="BOV115" s="420"/>
      <c r="BOW115" s="420"/>
      <c r="BOX115" s="420"/>
      <c r="BOY115" s="420"/>
      <c r="BOZ115" s="420"/>
      <c r="BPA115" s="420"/>
      <c r="BPB115" s="420"/>
      <c r="BPC115" s="420"/>
      <c r="BPD115" s="420"/>
      <c r="BPE115" s="420"/>
      <c r="BPF115" s="420"/>
      <c r="BPG115" s="420"/>
      <c r="BPH115" s="420"/>
      <c r="BPI115" s="420"/>
      <c r="BPJ115" s="420"/>
      <c r="BPK115" s="420"/>
      <c r="BPL115" s="420"/>
      <c r="BPM115" s="420"/>
      <c r="BPN115" s="420"/>
      <c r="BPO115" s="420"/>
      <c r="BPP115" s="420"/>
      <c r="BPQ115" s="420"/>
      <c r="BPR115" s="420"/>
      <c r="BPS115" s="420"/>
      <c r="BPT115" s="420"/>
      <c r="BPU115" s="420"/>
      <c r="BPV115" s="420"/>
      <c r="BPW115" s="420"/>
      <c r="BPX115" s="420"/>
      <c r="BPY115" s="420"/>
      <c r="BPZ115" s="420"/>
      <c r="BQA115" s="420"/>
      <c r="BQB115" s="420"/>
      <c r="BQC115" s="420"/>
      <c r="BQD115" s="420"/>
      <c r="BQE115" s="420"/>
      <c r="BQF115" s="420"/>
      <c r="BQG115" s="420"/>
      <c r="BQH115" s="420"/>
      <c r="BQI115" s="420"/>
      <c r="BQJ115" s="420"/>
      <c r="BQK115" s="420"/>
      <c r="BQL115" s="420"/>
      <c r="BQM115" s="420"/>
      <c r="BQN115" s="420"/>
      <c r="BQO115" s="420"/>
      <c r="BQP115" s="420"/>
      <c r="BQQ115" s="420"/>
      <c r="BQR115" s="420"/>
      <c r="BQS115" s="420"/>
      <c r="BQT115" s="420"/>
      <c r="BQU115" s="420"/>
      <c r="BQV115" s="420"/>
      <c r="BQW115" s="420"/>
      <c r="BQX115" s="420"/>
      <c r="BQY115" s="420"/>
      <c r="BQZ115" s="420"/>
      <c r="BRA115" s="420"/>
      <c r="BRB115" s="420"/>
      <c r="BRC115" s="420"/>
      <c r="BRD115" s="420"/>
      <c r="BRE115" s="420"/>
      <c r="BRF115" s="420"/>
      <c r="BRG115" s="420"/>
      <c r="BRH115" s="420"/>
      <c r="BRI115" s="420"/>
      <c r="BRJ115" s="420"/>
      <c r="BRK115" s="420"/>
      <c r="BRL115" s="420"/>
      <c r="BRM115" s="420"/>
      <c r="BRN115" s="420"/>
      <c r="BRO115" s="420"/>
      <c r="BRP115" s="420"/>
      <c r="BRQ115" s="420"/>
      <c r="BRR115" s="420"/>
      <c r="BRS115" s="420"/>
      <c r="BRT115" s="420"/>
      <c r="BRU115" s="420"/>
      <c r="BRV115" s="420"/>
      <c r="BRW115" s="420"/>
      <c r="BRX115" s="420"/>
      <c r="BRY115" s="420"/>
      <c r="BRZ115" s="420"/>
      <c r="BSA115" s="420"/>
      <c r="BSB115" s="420"/>
      <c r="BSC115" s="420"/>
      <c r="BSD115" s="420"/>
      <c r="BSE115" s="420"/>
      <c r="BSF115" s="420"/>
      <c r="BSG115" s="420"/>
      <c r="BSH115" s="420"/>
      <c r="BSI115" s="420"/>
      <c r="BSJ115" s="420"/>
      <c r="BSK115" s="420"/>
      <c r="BSL115" s="420"/>
      <c r="BSM115" s="420"/>
      <c r="BSN115" s="420"/>
      <c r="BSO115" s="420"/>
      <c r="BSP115" s="420"/>
      <c r="BSQ115" s="420"/>
      <c r="BSR115" s="420"/>
      <c r="BSS115" s="420"/>
      <c r="BST115" s="420"/>
      <c r="BSU115" s="420"/>
      <c r="BSV115" s="420"/>
      <c r="BSW115" s="420"/>
      <c r="BSX115" s="420"/>
      <c r="BSY115" s="420"/>
      <c r="BSZ115" s="420"/>
      <c r="BTA115" s="420"/>
      <c r="BTB115" s="420"/>
      <c r="BTC115" s="420"/>
      <c r="BTD115" s="420"/>
      <c r="BTE115" s="420"/>
      <c r="BTF115" s="420"/>
      <c r="BTG115" s="420"/>
      <c r="BTH115" s="420"/>
      <c r="BTI115" s="420"/>
      <c r="BTJ115" s="420"/>
      <c r="BTK115" s="420"/>
      <c r="BTL115" s="420"/>
      <c r="BTM115" s="420"/>
      <c r="BTN115" s="420"/>
      <c r="BTO115" s="420"/>
      <c r="BTP115" s="420"/>
      <c r="BTQ115" s="420"/>
      <c r="BTR115" s="420"/>
      <c r="BTS115" s="420"/>
      <c r="BTT115" s="420"/>
      <c r="BTU115" s="420"/>
      <c r="BTV115" s="420"/>
      <c r="BTW115" s="420"/>
      <c r="BTX115" s="420"/>
      <c r="BTY115" s="420"/>
      <c r="BTZ115" s="420"/>
      <c r="BUA115" s="420"/>
      <c r="BUB115" s="420"/>
      <c r="BUC115" s="420"/>
      <c r="BUD115" s="420"/>
      <c r="BUE115" s="420"/>
      <c r="BUF115" s="420"/>
      <c r="BUG115" s="420"/>
      <c r="BUH115" s="420"/>
      <c r="BUI115" s="420"/>
      <c r="BUJ115" s="420"/>
      <c r="BUK115" s="420"/>
      <c r="BUL115" s="420"/>
      <c r="BUM115" s="420"/>
      <c r="BUN115" s="420"/>
      <c r="BUO115" s="420"/>
      <c r="BUP115" s="420"/>
      <c r="BUQ115" s="420"/>
      <c r="BUR115" s="420"/>
      <c r="BUS115" s="420"/>
      <c r="BUT115" s="420"/>
      <c r="BUU115" s="420"/>
      <c r="BUV115" s="420"/>
      <c r="BUW115" s="420"/>
      <c r="BUX115" s="420"/>
      <c r="BUY115" s="420"/>
      <c r="BUZ115" s="420"/>
      <c r="BVA115" s="420"/>
      <c r="BVB115" s="420"/>
      <c r="BVC115" s="420"/>
      <c r="BVD115" s="420"/>
      <c r="BVE115" s="420"/>
      <c r="BVF115" s="420"/>
      <c r="BVG115" s="420"/>
      <c r="BVH115" s="420"/>
      <c r="BVI115" s="420"/>
      <c r="BVJ115" s="420"/>
      <c r="BVK115" s="420"/>
      <c r="BVL115" s="420"/>
      <c r="BVM115" s="420"/>
      <c r="BVN115" s="420"/>
      <c r="BVO115" s="420"/>
      <c r="BVP115" s="420"/>
      <c r="BVQ115" s="420"/>
      <c r="BVR115" s="420"/>
      <c r="BVS115" s="420"/>
      <c r="BVT115" s="420"/>
      <c r="BVU115" s="420"/>
      <c r="BVV115" s="420"/>
      <c r="BVW115" s="420"/>
      <c r="BVX115" s="420"/>
      <c r="BVY115" s="420"/>
      <c r="BVZ115" s="420"/>
      <c r="BWA115" s="420"/>
      <c r="BWB115" s="420"/>
      <c r="BWC115" s="420"/>
      <c r="BWD115" s="420"/>
      <c r="BWE115" s="420"/>
      <c r="BWF115" s="420"/>
      <c r="BWG115" s="420"/>
      <c r="BWH115" s="420"/>
      <c r="BWI115" s="420"/>
      <c r="BWJ115" s="420"/>
      <c r="BWK115" s="420"/>
      <c r="BWL115" s="420"/>
      <c r="BWM115" s="420"/>
      <c r="BWN115" s="420"/>
      <c r="BWO115" s="420"/>
      <c r="BWP115" s="420"/>
      <c r="BWQ115" s="420"/>
      <c r="BWR115" s="420"/>
      <c r="BWS115" s="420"/>
      <c r="BWT115" s="420"/>
      <c r="BWU115" s="420"/>
      <c r="BWV115" s="420"/>
      <c r="BWW115" s="420"/>
      <c r="BWX115" s="420"/>
      <c r="BWY115" s="420"/>
      <c r="BWZ115" s="420"/>
      <c r="BXA115" s="420"/>
      <c r="BXB115" s="420"/>
      <c r="BXC115" s="420"/>
      <c r="BXD115" s="420"/>
      <c r="BXE115" s="420"/>
      <c r="BXF115" s="420"/>
      <c r="BXG115" s="420"/>
      <c r="BXH115" s="420"/>
      <c r="BXI115" s="420"/>
      <c r="BXJ115" s="420"/>
      <c r="BXK115" s="420"/>
      <c r="BXL115" s="420"/>
      <c r="BXM115" s="420"/>
      <c r="BXN115" s="420"/>
      <c r="BXO115" s="420"/>
      <c r="BXP115" s="420"/>
      <c r="BXQ115" s="420"/>
      <c r="BXR115" s="420"/>
      <c r="BXS115" s="420"/>
      <c r="BXT115" s="420"/>
      <c r="BXU115" s="420"/>
      <c r="BXV115" s="420"/>
      <c r="BXW115" s="420"/>
      <c r="BXX115" s="420"/>
      <c r="BXY115" s="420"/>
      <c r="BXZ115" s="420"/>
      <c r="BYA115" s="420"/>
      <c r="BYB115" s="420"/>
      <c r="BYC115" s="420"/>
      <c r="BYD115" s="420"/>
      <c r="BYE115" s="420"/>
      <c r="BYF115" s="420"/>
      <c r="BYG115" s="420"/>
      <c r="BYH115" s="420"/>
      <c r="BYI115" s="420"/>
      <c r="BYJ115" s="420"/>
      <c r="BYK115" s="420"/>
      <c r="BYL115" s="420"/>
      <c r="BYM115" s="420"/>
      <c r="BYN115" s="420"/>
      <c r="BYO115" s="420"/>
      <c r="BYP115" s="420"/>
      <c r="BYQ115" s="420"/>
      <c r="BYR115" s="420"/>
      <c r="BYS115" s="420"/>
      <c r="BYT115" s="420"/>
      <c r="BYU115" s="420"/>
      <c r="BYV115" s="420"/>
      <c r="BYW115" s="420"/>
      <c r="BYX115" s="420"/>
      <c r="BYY115" s="420"/>
      <c r="BYZ115" s="420"/>
      <c r="BZA115" s="420"/>
      <c r="BZB115" s="420"/>
      <c r="BZC115" s="420"/>
      <c r="BZD115" s="420"/>
      <c r="BZE115" s="420"/>
      <c r="BZF115" s="420"/>
      <c r="BZG115" s="420"/>
      <c r="BZH115" s="420"/>
      <c r="BZI115" s="420"/>
      <c r="BZJ115" s="420"/>
      <c r="BZK115" s="420"/>
      <c r="BZL115" s="420"/>
      <c r="BZM115" s="420"/>
      <c r="BZN115" s="420"/>
      <c r="BZO115" s="420"/>
      <c r="BZP115" s="420"/>
      <c r="BZQ115" s="420"/>
      <c r="BZR115" s="420"/>
      <c r="BZS115" s="420"/>
      <c r="BZT115" s="420"/>
      <c r="BZU115" s="420"/>
      <c r="BZV115" s="420"/>
      <c r="BZW115" s="420"/>
      <c r="BZX115" s="420"/>
      <c r="BZY115" s="420"/>
      <c r="BZZ115" s="420"/>
      <c r="CAA115" s="420"/>
      <c r="CAB115" s="420"/>
      <c r="CAC115" s="420"/>
      <c r="CAD115" s="420"/>
      <c r="CAE115" s="420"/>
      <c r="CAF115" s="420"/>
      <c r="CAG115" s="420"/>
      <c r="CAH115" s="420"/>
      <c r="CAI115" s="420"/>
      <c r="CAJ115" s="420"/>
      <c r="CAK115" s="420"/>
      <c r="CAL115" s="420"/>
      <c r="CAM115" s="420"/>
      <c r="CAN115" s="420"/>
      <c r="CAO115" s="420"/>
      <c r="CAP115" s="420"/>
      <c r="CAQ115" s="420"/>
      <c r="CAR115" s="420"/>
      <c r="CAS115" s="420"/>
      <c r="CAT115" s="420"/>
      <c r="CAU115" s="420"/>
      <c r="CAV115" s="420"/>
      <c r="CAW115" s="420"/>
      <c r="CAX115" s="420"/>
      <c r="CAY115" s="420"/>
      <c r="CAZ115" s="420"/>
      <c r="CBA115" s="420"/>
      <c r="CBB115" s="420"/>
      <c r="CBC115" s="420"/>
      <c r="CBD115" s="420"/>
      <c r="CBE115" s="420"/>
      <c r="CBF115" s="420"/>
      <c r="CBG115" s="420"/>
      <c r="CBH115" s="420"/>
      <c r="CBI115" s="420"/>
      <c r="CBJ115" s="420"/>
      <c r="CBK115" s="420"/>
      <c r="CBL115" s="420"/>
      <c r="CBM115" s="420"/>
      <c r="CBN115" s="420"/>
      <c r="CBO115" s="420"/>
      <c r="CBP115" s="420"/>
      <c r="CBQ115" s="420"/>
      <c r="CBR115" s="420"/>
      <c r="CBS115" s="420"/>
      <c r="CBT115" s="420"/>
      <c r="CBU115" s="420"/>
      <c r="CBV115" s="420"/>
      <c r="CBW115" s="420"/>
      <c r="CBX115" s="420"/>
      <c r="CBY115" s="420"/>
      <c r="CBZ115" s="420"/>
      <c r="CCA115" s="420"/>
      <c r="CCB115" s="420"/>
      <c r="CCC115" s="420"/>
      <c r="CCD115" s="420"/>
      <c r="CCE115" s="420"/>
      <c r="CCF115" s="420"/>
      <c r="CCG115" s="420"/>
      <c r="CCH115" s="420"/>
      <c r="CCI115" s="420"/>
      <c r="CCJ115" s="420"/>
      <c r="CCK115" s="420"/>
      <c r="CCL115" s="420"/>
      <c r="CCM115" s="420"/>
      <c r="CCN115" s="420"/>
      <c r="CCO115" s="420"/>
      <c r="CCP115" s="420"/>
      <c r="CCQ115" s="420"/>
      <c r="CCR115" s="420"/>
      <c r="CCS115" s="420"/>
      <c r="CCT115" s="420"/>
      <c r="CCU115" s="420"/>
      <c r="CCV115" s="420"/>
      <c r="CCW115" s="420"/>
      <c r="CCX115" s="420"/>
      <c r="CCY115" s="420"/>
      <c r="CCZ115" s="420"/>
      <c r="CDA115" s="420"/>
      <c r="CDB115" s="420"/>
      <c r="CDC115" s="420"/>
      <c r="CDD115" s="420"/>
      <c r="CDE115" s="420"/>
      <c r="CDF115" s="420"/>
      <c r="CDG115" s="420"/>
      <c r="CDH115" s="420"/>
      <c r="CDI115" s="420"/>
      <c r="CDJ115" s="420"/>
      <c r="CDK115" s="420"/>
      <c r="CDL115" s="420"/>
      <c r="CDM115" s="420"/>
      <c r="CDN115" s="420"/>
      <c r="CDO115" s="420"/>
      <c r="CDP115" s="420"/>
      <c r="CDQ115" s="420"/>
      <c r="CDR115" s="420"/>
      <c r="CDS115" s="420"/>
      <c r="CDT115" s="420"/>
      <c r="CDU115" s="420"/>
      <c r="CDV115" s="420"/>
      <c r="CDW115" s="420"/>
      <c r="CDX115" s="420"/>
      <c r="CDY115" s="420"/>
      <c r="CDZ115" s="420"/>
      <c r="CEA115" s="420"/>
      <c r="CEB115" s="420"/>
      <c r="CEC115" s="420"/>
      <c r="CED115" s="420"/>
      <c r="CEE115" s="420"/>
      <c r="CEF115" s="420"/>
      <c r="CEG115" s="420"/>
      <c r="CEH115" s="420"/>
      <c r="CEI115" s="420"/>
      <c r="CEJ115" s="420"/>
      <c r="CEK115" s="420"/>
      <c r="CEL115" s="420"/>
      <c r="CEM115" s="420"/>
      <c r="CEN115" s="420"/>
      <c r="CEO115" s="420"/>
      <c r="CEP115" s="420"/>
      <c r="CEQ115" s="420"/>
      <c r="CER115" s="420"/>
      <c r="CES115" s="420"/>
      <c r="CET115" s="420"/>
      <c r="CEU115" s="420"/>
      <c r="CEV115" s="420"/>
      <c r="CEW115" s="420"/>
      <c r="CEX115" s="420"/>
      <c r="CEY115" s="420"/>
      <c r="CEZ115" s="420"/>
      <c r="CFA115" s="420"/>
      <c r="CFB115" s="420"/>
      <c r="CFC115" s="420"/>
      <c r="CFD115" s="420"/>
      <c r="CFE115" s="420"/>
      <c r="CFF115" s="420"/>
      <c r="CFG115" s="420"/>
      <c r="CFH115" s="420"/>
      <c r="CFI115" s="420"/>
      <c r="CFJ115" s="420"/>
      <c r="CFK115" s="420"/>
      <c r="CFL115" s="420"/>
      <c r="CFM115" s="420"/>
      <c r="CFN115" s="420"/>
      <c r="CFO115" s="420"/>
      <c r="CFP115" s="420"/>
      <c r="CFQ115" s="420"/>
      <c r="CFR115" s="420"/>
      <c r="CFS115" s="420"/>
      <c r="CFT115" s="420"/>
      <c r="CFU115" s="420"/>
      <c r="CFV115" s="420"/>
      <c r="CFW115" s="420"/>
      <c r="CFX115" s="420"/>
      <c r="CFY115" s="420"/>
      <c r="CFZ115" s="420"/>
      <c r="CGA115" s="420"/>
      <c r="CGB115" s="420"/>
      <c r="CGC115" s="420"/>
      <c r="CGD115" s="420"/>
      <c r="CGE115" s="420"/>
      <c r="CGF115" s="420"/>
      <c r="CGG115" s="420"/>
      <c r="CGH115" s="420"/>
      <c r="CGI115" s="420"/>
      <c r="CGJ115" s="420"/>
      <c r="CGK115" s="420"/>
      <c r="CGL115" s="420"/>
      <c r="CGM115" s="420"/>
      <c r="CGN115" s="420"/>
      <c r="CGO115" s="420"/>
      <c r="CGP115" s="420"/>
      <c r="CGQ115" s="420"/>
      <c r="CGR115" s="420"/>
      <c r="CGS115" s="420"/>
      <c r="CGT115" s="420"/>
      <c r="CGU115" s="420"/>
      <c r="CGV115" s="420"/>
      <c r="CGW115" s="420"/>
      <c r="CGX115" s="420"/>
      <c r="CGY115" s="420"/>
      <c r="CGZ115" s="420"/>
      <c r="CHA115" s="420"/>
      <c r="CHB115" s="420"/>
      <c r="CHC115" s="420"/>
      <c r="CHD115" s="420"/>
      <c r="CHE115" s="420"/>
      <c r="CHF115" s="420"/>
      <c r="CHG115" s="420"/>
      <c r="CHH115" s="420"/>
      <c r="CHI115" s="420"/>
      <c r="CHJ115" s="420"/>
      <c r="CHK115" s="420"/>
      <c r="CHL115" s="420"/>
      <c r="CHM115" s="420"/>
      <c r="CHN115" s="420"/>
      <c r="CHO115" s="420"/>
      <c r="CHP115" s="420"/>
      <c r="CHQ115" s="420"/>
      <c r="CHR115" s="420"/>
      <c r="CHS115" s="420"/>
      <c r="CHT115" s="420"/>
      <c r="CHU115" s="420"/>
      <c r="CHV115" s="420"/>
      <c r="CHW115" s="420"/>
      <c r="CHX115" s="420"/>
      <c r="CHY115" s="420"/>
      <c r="CHZ115" s="420"/>
      <c r="CIA115" s="420"/>
      <c r="CIB115" s="420"/>
      <c r="CIC115" s="420"/>
      <c r="CID115" s="420"/>
      <c r="CIE115" s="420"/>
      <c r="CIF115" s="420"/>
      <c r="CIG115" s="420"/>
      <c r="CIH115" s="420"/>
      <c r="CII115" s="420"/>
      <c r="CIJ115" s="420"/>
      <c r="CIK115" s="420"/>
      <c r="CIL115" s="420"/>
      <c r="CIM115" s="420"/>
      <c r="CIN115" s="420"/>
      <c r="CIO115" s="420"/>
      <c r="CIP115" s="420"/>
      <c r="CIQ115" s="420"/>
      <c r="CIR115" s="420"/>
      <c r="CIS115" s="420"/>
      <c r="CIT115" s="420"/>
      <c r="CIU115" s="420"/>
      <c r="CIV115" s="420"/>
      <c r="CIW115" s="420"/>
      <c r="CIX115" s="420"/>
      <c r="CIY115" s="420"/>
      <c r="CIZ115" s="420"/>
      <c r="CJA115" s="420"/>
      <c r="CJB115" s="420"/>
      <c r="CJC115" s="420"/>
      <c r="CJD115" s="420"/>
      <c r="CJE115" s="420"/>
      <c r="CJF115" s="420"/>
      <c r="CJG115" s="420"/>
      <c r="CJH115" s="420"/>
      <c r="CJI115" s="420"/>
      <c r="CJJ115" s="420"/>
      <c r="CJK115" s="420"/>
      <c r="CJL115" s="420"/>
      <c r="CJM115" s="420"/>
      <c r="CJN115" s="420"/>
      <c r="CJO115" s="420"/>
      <c r="CJP115" s="420"/>
      <c r="CJQ115" s="420"/>
      <c r="CJR115" s="420"/>
      <c r="CJS115" s="420"/>
      <c r="CJT115" s="420"/>
      <c r="CJU115" s="420"/>
      <c r="CJV115" s="420"/>
      <c r="CJW115" s="420"/>
      <c r="CJX115" s="420"/>
      <c r="CJY115" s="420"/>
      <c r="CJZ115" s="420"/>
      <c r="CKA115" s="420"/>
      <c r="CKB115" s="420"/>
      <c r="CKC115" s="420"/>
      <c r="CKD115" s="420"/>
      <c r="CKE115" s="420"/>
      <c r="CKF115" s="420"/>
      <c r="CKG115" s="420"/>
      <c r="CKH115" s="420"/>
      <c r="CKI115" s="420"/>
      <c r="CKJ115" s="420"/>
      <c r="CKK115" s="420"/>
      <c r="CKL115" s="420"/>
      <c r="CKM115" s="420"/>
      <c r="CKN115" s="420"/>
      <c r="CKO115" s="420"/>
      <c r="CKP115" s="420"/>
      <c r="CKQ115" s="420"/>
      <c r="CKR115" s="420"/>
      <c r="CKS115" s="420"/>
      <c r="CKT115" s="420"/>
      <c r="CKU115" s="420"/>
      <c r="CKV115" s="420"/>
      <c r="CKW115" s="420"/>
      <c r="CKX115" s="420"/>
      <c r="CKY115" s="420"/>
      <c r="CKZ115" s="420"/>
      <c r="CLA115" s="420"/>
      <c r="CLB115" s="420"/>
      <c r="CLC115" s="420"/>
      <c r="CLD115" s="420"/>
      <c r="CLE115" s="420"/>
      <c r="CLF115" s="420"/>
      <c r="CLG115" s="420"/>
      <c r="CLH115" s="420"/>
      <c r="CLI115" s="420"/>
      <c r="CLJ115" s="420"/>
      <c r="CLK115" s="420"/>
      <c r="CLL115" s="420"/>
      <c r="CLM115" s="420"/>
      <c r="CLN115" s="420"/>
      <c r="CLO115" s="420"/>
      <c r="CLP115" s="420"/>
      <c r="CLQ115" s="420"/>
      <c r="CLR115" s="420"/>
      <c r="CLS115" s="420"/>
      <c r="CLT115" s="420"/>
      <c r="CLU115" s="420"/>
      <c r="CLV115" s="420"/>
      <c r="CLW115" s="420"/>
      <c r="CLX115" s="420"/>
      <c r="CLY115" s="420"/>
      <c r="CLZ115" s="420"/>
      <c r="CMA115" s="420"/>
      <c r="CMB115" s="420"/>
      <c r="CMC115" s="420"/>
      <c r="CMD115" s="420"/>
      <c r="CME115" s="420"/>
      <c r="CMF115" s="420"/>
      <c r="CMG115" s="420"/>
      <c r="CMH115" s="420"/>
      <c r="CMI115" s="420"/>
      <c r="CMJ115" s="420"/>
      <c r="CMK115" s="420"/>
      <c r="CML115" s="420"/>
      <c r="CMM115" s="420"/>
      <c r="CMN115" s="420"/>
      <c r="CMO115" s="420"/>
      <c r="CMP115" s="420"/>
      <c r="CMQ115" s="420"/>
      <c r="CMR115" s="420"/>
      <c r="CMS115" s="420"/>
      <c r="CMT115" s="420"/>
      <c r="CMU115" s="420"/>
      <c r="CMV115" s="420"/>
      <c r="CMW115" s="420"/>
      <c r="CMX115" s="420"/>
      <c r="CMY115" s="420"/>
      <c r="CMZ115" s="420"/>
      <c r="CNA115" s="420"/>
      <c r="CNB115" s="420"/>
      <c r="CNC115" s="420"/>
      <c r="CND115" s="420"/>
      <c r="CNE115" s="420"/>
      <c r="CNF115" s="420"/>
      <c r="CNG115" s="420"/>
      <c r="CNH115" s="420"/>
      <c r="CNI115" s="420"/>
      <c r="CNJ115" s="420"/>
      <c r="CNK115" s="420"/>
      <c r="CNL115" s="420"/>
      <c r="CNM115" s="420"/>
      <c r="CNN115" s="420"/>
      <c r="CNO115" s="420"/>
      <c r="CNP115" s="420"/>
      <c r="CNQ115" s="420"/>
      <c r="CNR115" s="420"/>
      <c r="CNS115" s="420"/>
      <c r="CNT115" s="420"/>
      <c r="CNU115" s="420"/>
      <c r="CNV115" s="420"/>
      <c r="CNW115" s="420"/>
      <c r="CNX115" s="420"/>
      <c r="CNY115" s="420"/>
      <c r="CNZ115" s="420"/>
      <c r="COA115" s="420"/>
      <c r="COB115" s="420"/>
      <c r="COC115" s="420"/>
      <c r="COD115" s="420"/>
      <c r="COE115" s="420"/>
      <c r="COF115" s="420"/>
      <c r="COG115" s="420"/>
      <c r="COH115" s="420"/>
      <c r="COI115" s="420"/>
      <c r="COJ115" s="420"/>
      <c r="COK115" s="420"/>
      <c r="COL115" s="420"/>
      <c r="COM115" s="420"/>
      <c r="CON115" s="420"/>
      <c r="COO115" s="420"/>
      <c r="COP115" s="420"/>
      <c r="COQ115" s="420"/>
      <c r="COR115" s="420"/>
      <c r="COS115" s="420"/>
      <c r="COT115" s="420"/>
      <c r="COU115" s="420"/>
      <c r="COV115" s="420"/>
      <c r="COW115" s="420"/>
      <c r="COX115" s="420"/>
      <c r="COY115" s="420"/>
      <c r="COZ115" s="420"/>
      <c r="CPA115" s="420"/>
      <c r="CPB115" s="420"/>
      <c r="CPC115" s="420"/>
      <c r="CPD115" s="420"/>
      <c r="CPE115" s="420"/>
      <c r="CPF115" s="420"/>
      <c r="CPG115" s="420"/>
      <c r="CPH115" s="420"/>
      <c r="CPI115" s="420"/>
      <c r="CPJ115" s="420"/>
      <c r="CPK115" s="420"/>
      <c r="CPL115" s="420"/>
      <c r="CPM115" s="420"/>
      <c r="CPN115" s="420"/>
      <c r="CPO115" s="420"/>
      <c r="CPP115" s="420"/>
      <c r="CPQ115" s="420"/>
      <c r="CPR115" s="420"/>
      <c r="CPS115" s="420"/>
      <c r="CPT115" s="420"/>
      <c r="CPU115" s="420"/>
      <c r="CPV115" s="420"/>
      <c r="CPW115" s="420"/>
      <c r="CPX115" s="420"/>
      <c r="CPY115" s="420"/>
      <c r="CPZ115" s="420"/>
      <c r="CQA115" s="420"/>
      <c r="CQB115" s="420"/>
      <c r="CQC115" s="420"/>
      <c r="CQD115" s="420"/>
      <c r="CQE115" s="420"/>
      <c r="CQF115" s="420"/>
      <c r="CQG115" s="420"/>
      <c r="CQH115" s="420"/>
      <c r="CQI115" s="420"/>
      <c r="CQJ115" s="420"/>
      <c r="CQK115" s="420"/>
      <c r="CQL115" s="420"/>
      <c r="CQM115" s="420"/>
      <c r="CQN115" s="420"/>
      <c r="CQO115" s="420"/>
      <c r="CQP115" s="420"/>
      <c r="CQQ115" s="420"/>
      <c r="CQR115" s="420"/>
      <c r="CQS115" s="420"/>
      <c r="CQT115" s="420"/>
      <c r="CQU115" s="420"/>
      <c r="CQV115" s="420"/>
      <c r="CQW115" s="420"/>
      <c r="CQX115" s="420"/>
      <c r="CQY115" s="420"/>
      <c r="CQZ115" s="420"/>
      <c r="CRA115" s="420"/>
      <c r="CRB115" s="420"/>
      <c r="CRC115" s="420"/>
      <c r="CRD115" s="420"/>
      <c r="CRE115" s="420"/>
      <c r="CRF115" s="420"/>
      <c r="CRG115" s="420"/>
      <c r="CRH115" s="420"/>
      <c r="CRI115" s="420"/>
      <c r="CRJ115" s="420"/>
      <c r="CRK115" s="420"/>
      <c r="CRL115" s="420"/>
      <c r="CRM115" s="420"/>
      <c r="CRN115" s="420"/>
      <c r="CRO115" s="420"/>
      <c r="CRP115" s="420"/>
      <c r="CRQ115" s="420"/>
      <c r="CRR115" s="420"/>
      <c r="CRS115" s="420"/>
      <c r="CRT115" s="420"/>
      <c r="CRU115" s="420"/>
      <c r="CRV115" s="420"/>
      <c r="CRW115" s="420"/>
      <c r="CRX115" s="420"/>
      <c r="CRY115" s="420"/>
      <c r="CRZ115" s="420"/>
      <c r="CSA115" s="420"/>
      <c r="CSB115" s="420"/>
      <c r="CSC115" s="420"/>
      <c r="CSD115" s="420"/>
      <c r="CSE115" s="420"/>
      <c r="CSF115" s="420"/>
      <c r="CSG115" s="420"/>
      <c r="CSH115" s="420"/>
      <c r="CSI115" s="420"/>
      <c r="CSJ115" s="420"/>
      <c r="CSK115" s="420"/>
      <c r="CSL115" s="420"/>
      <c r="CSM115" s="420"/>
      <c r="CSN115" s="420"/>
      <c r="CSO115" s="420"/>
      <c r="CSP115" s="420"/>
      <c r="CSQ115" s="420"/>
      <c r="CSR115" s="420"/>
      <c r="CSS115" s="420"/>
      <c r="CST115" s="420"/>
      <c r="CSU115" s="420"/>
      <c r="CSV115" s="420"/>
      <c r="CSW115" s="420"/>
      <c r="CSX115" s="420"/>
      <c r="CSY115" s="420"/>
      <c r="CSZ115" s="420"/>
      <c r="CTA115" s="420"/>
      <c r="CTB115" s="420"/>
      <c r="CTC115" s="420"/>
      <c r="CTD115" s="420"/>
      <c r="CTE115" s="420"/>
      <c r="CTF115" s="420"/>
      <c r="CTG115" s="420"/>
      <c r="CTH115" s="420"/>
      <c r="CTI115" s="420"/>
      <c r="CTJ115" s="420"/>
      <c r="CTK115" s="420"/>
      <c r="CTL115" s="420"/>
      <c r="CTM115" s="420"/>
      <c r="CTN115" s="420"/>
      <c r="CTO115" s="420"/>
      <c r="CTP115" s="420"/>
      <c r="CTQ115" s="420"/>
      <c r="CTR115" s="420"/>
      <c r="CTS115" s="420"/>
      <c r="CTT115" s="420"/>
      <c r="CTU115" s="420"/>
      <c r="CTV115" s="420"/>
      <c r="CTW115" s="420"/>
      <c r="CTX115" s="420"/>
      <c r="CTY115" s="420"/>
      <c r="CTZ115" s="420"/>
      <c r="CUA115" s="420"/>
      <c r="CUB115" s="420"/>
      <c r="CUC115" s="420"/>
      <c r="CUD115" s="420"/>
      <c r="CUE115" s="420"/>
      <c r="CUF115" s="420"/>
      <c r="CUG115" s="420"/>
      <c r="CUH115" s="420"/>
      <c r="CUI115" s="420"/>
      <c r="CUJ115" s="420"/>
      <c r="CUK115" s="420"/>
      <c r="CUL115" s="420"/>
      <c r="CUM115" s="420"/>
      <c r="CUN115" s="420"/>
      <c r="CUO115" s="420"/>
      <c r="CUP115" s="420"/>
      <c r="CUQ115" s="420"/>
      <c r="CUR115" s="420"/>
      <c r="CUS115" s="420"/>
      <c r="CUT115" s="420"/>
      <c r="CUU115" s="420"/>
      <c r="CUV115" s="420"/>
      <c r="CUW115" s="420"/>
      <c r="CUX115" s="420"/>
      <c r="CUY115" s="420"/>
      <c r="CUZ115" s="420"/>
      <c r="CVA115" s="420"/>
      <c r="CVB115" s="420"/>
      <c r="CVC115" s="420"/>
      <c r="CVD115" s="420"/>
      <c r="CVE115" s="420"/>
      <c r="CVF115" s="420"/>
      <c r="CVG115" s="420"/>
      <c r="CVH115" s="420"/>
      <c r="CVI115" s="420"/>
      <c r="CVJ115" s="420"/>
      <c r="CVK115" s="420"/>
      <c r="CVL115" s="420"/>
      <c r="CVM115" s="420"/>
      <c r="CVN115" s="420"/>
      <c r="CVO115" s="420"/>
      <c r="CVP115" s="420"/>
      <c r="CVQ115" s="420"/>
      <c r="CVR115" s="420"/>
      <c r="CVS115" s="420"/>
      <c r="CVT115" s="420"/>
      <c r="CVU115" s="420"/>
      <c r="CVV115" s="420"/>
      <c r="CVW115" s="420"/>
      <c r="CVX115" s="420"/>
      <c r="CVY115" s="420"/>
      <c r="CVZ115" s="420"/>
      <c r="CWA115" s="420"/>
      <c r="CWB115" s="420"/>
      <c r="CWC115" s="420"/>
      <c r="CWD115" s="420"/>
      <c r="CWE115" s="420"/>
      <c r="CWF115" s="420"/>
      <c r="CWG115" s="420"/>
      <c r="CWH115" s="420"/>
      <c r="CWI115" s="420"/>
      <c r="CWJ115" s="420"/>
      <c r="CWK115" s="420"/>
      <c r="CWL115" s="420"/>
      <c r="CWM115" s="420"/>
      <c r="CWN115" s="420"/>
      <c r="CWO115" s="420"/>
      <c r="CWP115" s="420"/>
      <c r="CWQ115" s="420"/>
      <c r="CWR115" s="420"/>
      <c r="CWS115" s="420"/>
      <c r="CWT115" s="420"/>
      <c r="CWU115" s="420"/>
      <c r="CWV115" s="420"/>
      <c r="CWW115" s="420"/>
      <c r="CWX115" s="420"/>
      <c r="CWY115" s="420"/>
      <c r="CWZ115" s="420"/>
      <c r="CXA115" s="420"/>
      <c r="CXB115" s="420"/>
      <c r="CXC115" s="420"/>
      <c r="CXD115" s="420"/>
      <c r="CXE115" s="420"/>
      <c r="CXF115" s="420"/>
      <c r="CXG115" s="420"/>
      <c r="CXH115" s="420"/>
      <c r="CXI115" s="420"/>
      <c r="CXJ115" s="420"/>
      <c r="CXK115" s="420"/>
      <c r="CXL115" s="420"/>
      <c r="CXM115" s="420"/>
      <c r="CXN115" s="420"/>
      <c r="CXO115" s="420"/>
      <c r="CXP115" s="420"/>
      <c r="CXQ115" s="420"/>
      <c r="CXR115" s="420"/>
      <c r="CXS115" s="420"/>
      <c r="CXT115" s="420"/>
      <c r="CXU115" s="420"/>
      <c r="CXV115" s="420"/>
      <c r="CXW115" s="420"/>
      <c r="CXX115" s="420"/>
      <c r="CXY115" s="420"/>
      <c r="CXZ115" s="420"/>
      <c r="CYA115" s="420"/>
      <c r="CYB115" s="420"/>
      <c r="CYC115" s="420"/>
      <c r="CYD115" s="420"/>
      <c r="CYE115" s="420"/>
      <c r="CYF115" s="420"/>
      <c r="CYG115" s="420"/>
      <c r="CYH115" s="420"/>
      <c r="CYI115" s="420"/>
      <c r="CYJ115" s="420"/>
      <c r="CYK115" s="420"/>
      <c r="CYL115" s="420"/>
      <c r="CYM115" s="420"/>
      <c r="CYN115" s="420"/>
      <c r="CYO115" s="420"/>
      <c r="CYP115" s="420"/>
      <c r="CYQ115" s="420"/>
      <c r="CYR115" s="420"/>
      <c r="CYS115" s="420"/>
      <c r="CYT115" s="420"/>
      <c r="CYU115" s="420"/>
      <c r="CYV115" s="420"/>
      <c r="CYW115" s="420"/>
      <c r="CYX115" s="420"/>
      <c r="CYY115" s="420"/>
      <c r="CYZ115" s="420"/>
      <c r="CZA115" s="420"/>
      <c r="CZB115" s="420"/>
      <c r="CZC115" s="420"/>
      <c r="CZD115" s="420"/>
      <c r="CZE115" s="420"/>
      <c r="CZF115" s="420"/>
      <c r="CZG115" s="420"/>
      <c r="CZH115" s="420"/>
      <c r="CZI115" s="420"/>
      <c r="CZJ115" s="420"/>
      <c r="CZK115" s="420"/>
      <c r="CZL115" s="420"/>
      <c r="CZM115" s="420"/>
      <c r="CZN115" s="420"/>
      <c r="CZO115" s="420"/>
      <c r="CZP115" s="420"/>
      <c r="CZQ115" s="420"/>
      <c r="CZR115" s="420"/>
      <c r="CZS115" s="420"/>
      <c r="CZT115" s="420"/>
      <c r="CZU115" s="420"/>
      <c r="CZV115" s="420"/>
      <c r="CZW115" s="420"/>
      <c r="CZX115" s="420"/>
      <c r="CZY115" s="420"/>
      <c r="CZZ115" s="420"/>
      <c r="DAA115" s="420"/>
      <c r="DAB115" s="420"/>
      <c r="DAC115" s="420"/>
      <c r="DAD115" s="420"/>
      <c r="DAE115" s="420"/>
      <c r="DAF115" s="420"/>
      <c r="DAG115" s="420"/>
      <c r="DAH115" s="420"/>
      <c r="DAI115" s="420"/>
      <c r="DAJ115" s="420"/>
      <c r="DAK115" s="420"/>
      <c r="DAL115" s="420"/>
      <c r="DAM115" s="420"/>
      <c r="DAN115" s="420"/>
      <c r="DAO115" s="420"/>
      <c r="DAP115" s="420"/>
      <c r="DAQ115" s="420"/>
      <c r="DAR115" s="420"/>
      <c r="DAS115" s="420"/>
      <c r="DAT115" s="420"/>
      <c r="DAU115" s="420"/>
      <c r="DAV115" s="420"/>
      <c r="DAW115" s="420"/>
      <c r="DAX115" s="420"/>
      <c r="DAY115" s="420"/>
      <c r="DAZ115" s="420"/>
      <c r="DBA115" s="420"/>
      <c r="DBB115" s="420"/>
      <c r="DBC115" s="420"/>
      <c r="DBD115" s="420"/>
      <c r="DBE115" s="420"/>
      <c r="DBF115" s="420"/>
      <c r="DBG115" s="420"/>
      <c r="DBH115" s="420"/>
      <c r="DBI115" s="420"/>
      <c r="DBJ115" s="420"/>
      <c r="DBK115" s="420"/>
      <c r="DBL115" s="420"/>
      <c r="DBM115" s="420"/>
      <c r="DBN115" s="420"/>
      <c r="DBO115" s="420"/>
      <c r="DBP115" s="420"/>
      <c r="DBQ115" s="420"/>
      <c r="DBR115" s="420"/>
      <c r="DBS115" s="420"/>
      <c r="DBT115" s="420"/>
      <c r="DBU115" s="420"/>
      <c r="DBV115" s="420"/>
      <c r="DBW115" s="420"/>
      <c r="DBX115" s="420"/>
      <c r="DBY115" s="420"/>
      <c r="DBZ115" s="420"/>
      <c r="DCA115" s="420"/>
      <c r="DCB115" s="420"/>
      <c r="DCC115" s="420"/>
      <c r="DCD115" s="420"/>
      <c r="DCE115" s="420"/>
      <c r="DCF115" s="420"/>
      <c r="DCG115" s="420"/>
      <c r="DCH115" s="420"/>
      <c r="DCI115" s="420"/>
      <c r="DCJ115" s="420"/>
      <c r="DCK115" s="420"/>
      <c r="DCL115" s="420"/>
      <c r="DCM115" s="420"/>
      <c r="DCN115" s="420"/>
      <c r="DCO115" s="420"/>
      <c r="DCP115" s="420"/>
      <c r="DCQ115" s="420"/>
      <c r="DCR115" s="420"/>
      <c r="DCS115" s="420"/>
      <c r="DCT115" s="420"/>
      <c r="DCU115" s="420"/>
      <c r="DCV115" s="420"/>
      <c r="DCW115" s="420"/>
      <c r="DCX115" s="420"/>
      <c r="DCY115" s="420"/>
      <c r="DCZ115" s="420"/>
      <c r="DDA115" s="420"/>
      <c r="DDB115" s="420"/>
      <c r="DDC115" s="420"/>
      <c r="DDD115" s="420"/>
      <c r="DDE115" s="420"/>
      <c r="DDF115" s="420"/>
      <c r="DDG115" s="420"/>
      <c r="DDH115" s="420"/>
      <c r="DDI115" s="420"/>
      <c r="DDJ115" s="420"/>
      <c r="DDK115" s="420"/>
      <c r="DDL115" s="420"/>
      <c r="DDM115" s="420"/>
      <c r="DDN115" s="420"/>
      <c r="DDO115" s="420"/>
      <c r="DDP115" s="420"/>
      <c r="DDQ115" s="420"/>
      <c r="DDR115" s="420"/>
      <c r="DDS115" s="420"/>
      <c r="DDT115" s="420"/>
      <c r="DDU115" s="420"/>
      <c r="DDV115" s="420"/>
      <c r="DDW115" s="420"/>
      <c r="DDX115" s="420"/>
      <c r="DDY115" s="420"/>
      <c r="DDZ115" s="420"/>
      <c r="DEA115" s="420"/>
      <c r="DEB115" s="420"/>
      <c r="DEC115" s="420"/>
      <c r="DED115" s="420"/>
      <c r="DEE115" s="420"/>
      <c r="DEF115" s="420"/>
      <c r="DEG115" s="420"/>
      <c r="DEH115" s="420"/>
      <c r="DEI115" s="420"/>
      <c r="DEJ115" s="420"/>
      <c r="DEK115" s="420"/>
      <c r="DEL115" s="420"/>
      <c r="DEM115" s="420"/>
      <c r="DEN115" s="420"/>
      <c r="DEO115" s="420"/>
      <c r="DEP115" s="420"/>
      <c r="DEQ115" s="420"/>
      <c r="DER115" s="420"/>
      <c r="DES115" s="420"/>
      <c r="DET115" s="420"/>
      <c r="DEU115" s="420"/>
      <c r="DEV115" s="420"/>
      <c r="DEW115" s="420"/>
      <c r="DEX115" s="420"/>
      <c r="DEY115" s="420"/>
      <c r="DEZ115" s="420"/>
      <c r="DFA115" s="420"/>
      <c r="DFB115" s="420"/>
      <c r="DFC115" s="420"/>
      <c r="DFD115" s="420"/>
      <c r="DFE115" s="420"/>
      <c r="DFF115" s="420"/>
      <c r="DFG115" s="420"/>
      <c r="DFH115" s="420"/>
      <c r="DFI115" s="420"/>
      <c r="DFJ115" s="420"/>
      <c r="DFK115" s="420"/>
      <c r="DFL115" s="420"/>
      <c r="DFM115" s="420"/>
      <c r="DFN115" s="420"/>
      <c r="DFO115" s="420"/>
      <c r="DFP115" s="420"/>
      <c r="DFQ115" s="420"/>
      <c r="DFR115" s="420"/>
      <c r="DFS115" s="420"/>
      <c r="DFT115" s="420"/>
      <c r="DFU115" s="420"/>
      <c r="DFV115" s="420"/>
      <c r="DFW115" s="420"/>
      <c r="DFX115" s="420"/>
      <c r="DFY115" s="420"/>
      <c r="DFZ115" s="420"/>
      <c r="DGA115" s="420"/>
      <c r="DGB115" s="420"/>
      <c r="DGC115" s="420"/>
      <c r="DGD115" s="420"/>
      <c r="DGE115" s="420"/>
      <c r="DGF115" s="420"/>
      <c r="DGG115" s="420"/>
      <c r="DGH115" s="420"/>
      <c r="DGI115" s="420"/>
      <c r="DGJ115" s="420"/>
      <c r="DGK115" s="420"/>
      <c r="DGL115" s="420"/>
      <c r="DGM115" s="420"/>
      <c r="DGN115" s="420"/>
      <c r="DGO115" s="420"/>
      <c r="DGP115" s="420"/>
      <c r="DGQ115" s="420"/>
      <c r="DGR115" s="420"/>
      <c r="DGS115" s="420"/>
      <c r="DGT115" s="420"/>
      <c r="DGU115" s="420"/>
      <c r="DGV115" s="420"/>
      <c r="DGW115" s="420"/>
      <c r="DGX115" s="420"/>
      <c r="DGY115" s="420"/>
      <c r="DGZ115" s="420"/>
      <c r="DHA115" s="420"/>
      <c r="DHB115" s="420"/>
      <c r="DHC115" s="420"/>
      <c r="DHD115" s="420"/>
      <c r="DHE115" s="420"/>
      <c r="DHF115" s="420"/>
      <c r="DHG115" s="420"/>
      <c r="DHH115" s="420"/>
      <c r="DHI115" s="420"/>
      <c r="DHJ115" s="420"/>
      <c r="DHK115" s="420"/>
      <c r="DHL115" s="420"/>
      <c r="DHM115" s="420"/>
      <c r="DHN115" s="420"/>
      <c r="DHO115" s="420"/>
      <c r="DHP115" s="420"/>
      <c r="DHQ115" s="420"/>
      <c r="DHR115" s="420"/>
      <c r="DHS115" s="420"/>
      <c r="DHT115" s="420"/>
      <c r="DHU115" s="420"/>
      <c r="DHV115" s="420"/>
      <c r="DHW115" s="420"/>
      <c r="DHX115" s="420"/>
      <c r="DHY115" s="420"/>
      <c r="DHZ115" s="420"/>
      <c r="DIA115" s="420"/>
      <c r="DIB115" s="420"/>
      <c r="DIC115" s="420"/>
      <c r="DID115" s="420"/>
      <c r="DIE115" s="420"/>
      <c r="DIF115" s="420"/>
      <c r="DIG115" s="420"/>
      <c r="DIH115" s="420"/>
      <c r="DII115" s="420"/>
      <c r="DIJ115" s="420"/>
      <c r="DIK115" s="420"/>
      <c r="DIL115" s="420"/>
      <c r="DIM115" s="420"/>
      <c r="DIN115" s="420"/>
      <c r="DIO115" s="420"/>
      <c r="DIP115" s="420"/>
      <c r="DIQ115" s="420"/>
      <c r="DIR115" s="420"/>
      <c r="DIS115" s="420"/>
      <c r="DIT115" s="420"/>
      <c r="DIU115" s="420"/>
      <c r="DIV115" s="420"/>
      <c r="DIW115" s="420"/>
      <c r="DIX115" s="420"/>
      <c r="DIY115" s="420"/>
      <c r="DIZ115" s="420"/>
      <c r="DJA115" s="420"/>
      <c r="DJB115" s="420"/>
      <c r="DJC115" s="420"/>
      <c r="DJD115" s="420"/>
      <c r="DJE115" s="420"/>
      <c r="DJF115" s="420"/>
      <c r="DJG115" s="420"/>
      <c r="DJH115" s="420"/>
      <c r="DJI115" s="420"/>
      <c r="DJJ115" s="420"/>
      <c r="DJK115" s="420"/>
      <c r="DJL115" s="420"/>
      <c r="DJM115" s="420"/>
      <c r="DJN115" s="420"/>
      <c r="DJO115" s="420"/>
      <c r="DJP115" s="420"/>
      <c r="DJQ115" s="420"/>
      <c r="DJR115" s="420"/>
      <c r="DJS115" s="420"/>
      <c r="DJT115" s="420"/>
      <c r="DJU115" s="420"/>
      <c r="DJV115" s="420"/>
      <c r="DJW115" s="420"/>
      <c r="DJX115" s="420"/>
      <c r="DJY115" s="420"/>
      <c r="DJZ115" s="420"/>
      <c r="DKA115" s="420"/>
      <c r="DKB115" s="420"/>
      <c r="DKC115" s="420"/>
      <c r="DKD115" s="420"/>
      <c r="DKE115" s="420"/>
      <c r="DKF115" s="420"/>
      <c r="DKG115" s="420"/>
      <c r="DKH115" s="420"/>
      <c r="DKI115" s="420"/>
      <c r="DKJ115" s="420"/>
      <c r="DKK115" s="420"/>
      <c r="DKL115" s="420"/>
      <c r="DKM115" s="420"/>
      <c r="DKN115" s="420"/>
      <c r="DKO115" s="420"/>
      <c r="DKP115" s="420"/>
      <c r="DKQ115" s="420"/>
      <c r="DKR115" s="420"/>
      <c r="DKS115" s="420"/>
      <c r="DKT115" s="420"/>
      <c r="DKU115" s="420"/>
      <c r="DKV115" s="420"/>
      <c r="DKW115" s="420"/>
      <c r="DKX115" s="420"/>
      <c r="DKY115" s="420"/>
      <c r="DKZ115" s="420"/>
      <c r="DLA115" s="420"/>
      <c r="DLB115" s="420"/>
      <c r="DLC115" s="420"/>
      <c r="DLD115" s="420"/>
      <c r="DLE115" s="420"/>
      <c r="DLF115" s="420"/>
      <c r="DLG115" s="420"/>
      <c r="DLH115" s="420"/>
      <c r="DLI115" s="420"/>
      <c r="DLJ115" s="420"/>
      <c r="DLK115" s="420"/>
      <c r="DLL115" s="420"/>
      <c r="DLM115" s="420"/>
      <c r="DLN115" s="420"/>
      <c r="DLO115" s="420"/>
      <c r="DLP115" s="420"/>
      <c r="DLQ115" s="420"/>
      <c r="DLR115" s="420"/>
      <c r="DLS115" s="420"/>
      <c r="DLT115" s="420"/>
      <c r="DLU115" s="420"/>
      <c r="DLV115" s="420"/>
      <c r="DLW115" s="420"/>
      <c r="DLX115" s="420"/>
      <c r="DLY115" s="420"/>
      <c r="DLZ115" s="420"/>
      <c r="DMA115" s="420"/>
      <c r="DMB115" s="420"/>
      <c r="DMC115" s="420"/>
      <c r="DMD115" s="420"/>
      <c r="DME115" s="420"/>
      <c r="DMF115" s="420"/>
      <c r="DMG115" s="420"/>
      <c r="DMH115" s="420"/>
      <c r="DMI115" s="420"/>
      <c r="DMJ115" s="420"/>
      <c r="DMK115" s="420"/>
      <c r="DML115" s="420"/>
      <c r="DMM115" s="420"/>
      <c r="DMN115" s="420"/>
      <c r="DMO115" s="420"/>
      <c r="DMP115" s="420"/>
      <c r="DMQ115" s="420"/>
      <c r="DMR115" s="420"/>
      <c r="DMS115" s="420"/>
      <c r="DMT115" s="420"/>
      <c r="DMU115" s="420"/>
      <c r="DMV115" s="420"/>
      <c r="DMW115" s="420"/>
      <c r="DMX115" s="420"/>
      <c r="DMY115" s="420"/>
      <c r="DMZ115" s="420"/>
      <c r="DNA115" s="420"/>
      <c r="DNB115" s="420"/>
      <c r="DNC115" s="420"/>
      <c r="DND115" s="420"/>
      <c r="DNE115" s="420"/>
      <c r="DNF115" s="420"/>
      <c r="DNG115" s="420"/>
      <c r="DNH115" s="420"/>
      <c r="DNI115" s="420"/>
      <c r="DNJ115" s="420"/>
      <c r="DNK115" s="420"/>
      <c r="DNL115" s="420"/>
      <c r="DNM115" s="420"/>
      <c r="DNN115" s="420"/>
      <c r="DNO115" s="420"/>
      <c r="DNP115" s="420"/>
      <c r="DNQ115" s="420"/>
      <c r="DNR115" s="420"/>
      <c r="DNS115" s="420"/>
      <c r="DNT115" s="420"/>
      <c r="DNU115" s="420"/>
      <c r="DNV115" s="420"/>
      <c r="DNW115" s="420"/>
      <c r="DNX115" s="420"/>
      <c r="DNY115" s="420"/>
      <c r="DNZ115" s="420"/>
      <c r="DOA115" s="420"/>
      <c r="DOB115" s="420"/>
      <c r="DOC115" s="420"/>
      <c r="DOD115" s="420"/>
      <c r="DOE115" s="420"/>
      <c r="DOF115" s="420"/>
      <c r="DOG115" s="420"/>
      <c r="DOH115" s="420"/>
      <c r="DOI115" s="420"/>
      <c r="DOJ115" s="420"/>
      <c r="DOK115" s="420"/>
      <c r="DOL115" s="420"/>
      <c r="DOM115" s="420"/>
      <c r="DON115" s="420"/>
      <c r="DOO115" s="420"/>
      <c r="DOP115" s="420"/>
      <c r="DOQ115" s="420"/>
      <c r="DOR115" s="420"/>
      <c r="DOS115" s="420"/>
      <c r="DOT115" s="420"/>
      <c r="DOU115" s="420"/>
      <c r="DOV115" s="420"/>
      <c r="DOW115" s="420"/>
      <c r="DOX115" s="420"/>
      <c r="DOY115" s="420"/>
      <c r="DOZ115" s="420"/>
      <c r="DPA115" s="420"/>
      <c r="DPB115" s="420"/>
      <c r="DPC115" s="420"/>
      <c r="DPD115" s="420"/>
      <c r="DPE115" s="420"/>
      <c r="DPF115" s="420"/>
      <c r="DPG115" s="420"/>
      <c r="DPH115" s="420"/>
      <c r="DPI115" s="420"/>
      <c r="DPJ115" s="420"/>
      <c r="DPK115" s="420"/>
      <c r="DPL115" s="420"/>
      <c r="DPM115" s="420"/>
      <c r="DPN115" s="420"/>
      <c r="DPO115" s="420"/>
      <c r="DPP115" s="420"/>
      <c r="DPQ115" s="420"/>
      <c r="DPR115" s="420"/>
      <c r="DPS115" s="420"/>
      <c r="DPT115" s="420"/>
      <c r="DPU115" s="420"/>
      <c r="DPV115" s="420"/>
      <c r="DPW115" s="420"/>
      <c r="DPX115" s="420"/>
      <c r="DPY115" s="420"/>
      <c r="DPZ115" s="420"/>
      <c r="DQA115" s="420"/>
      <c r="DQB115" s="420"/>
      <c r="DQC115" s="420"/>
      <c r="DQD115" s="420"/>
      <c r="DQE115" s="420"/>
      <c r="DQF115" s="420"/>
      <c r="DQG115" s="420"/>
      <c r="DQH115" s="420"/>
      <c r="DQI115" s="420"/>
      <c r="DQJ115" s="420"/>
      <c r="DQK115" s="420"/>
      <c r="DQL115" s="420"/>
      <c r="DQM115" s="420"/>
      <c r="DQN115" s="420"/>
      <c r="DQO115" s="420"/>
      <c r="DQP115" s="420"/>
      <c r="DQQ115" s="420"/>
      <c r="DQR115" s="420"/>
      <c r="DQS115" s="420"/>
      <c r="DQT115" s="420"/>
      <c r="DQU115" s="420"/>
      <c r="DQV115" s="420"/>
      <c r="DQW115" s="420"/>
      <c r="DQX115" s="420"/>
      <c r="DQY115" s="420"/>
      <c r="DQZ115" s="420"/>
      <c r="DRA115" s="420"/>
      <c r="DRB115" s="420"/>
      <c r="DRC115" s="420"/>
      <c r="DRD115" s="420"/>
      <c r="DRE115" s="420"/>
      <c r="DRF115" s="420"/>
      <c r="DRG115" s="420"/>
      <c r="DRH115" s="420"/>
      <c r="DRI115" s="420"/>
      <c r="DRJ115" s="420"/>
      <c r="DRK115" s="420"/>
      <c r="DRL115" s="420"/>
      <c r="DRM115" s="420"/>
      <c r="DRN115" s="420"/>
      <c r="DRO115" s="420"/>
      <c r="DRP115" s="420"/>
      <c r="DRQ115" s="420"/>
      <c r="DRR115" s="420"/>
      <c r="DRS115" s="420"/>
      <c r="DRT115" s="420"/>
      <c r="DRU115" s="420"/>
      <c r="DRV115" s="420"/>
      <c r="DRW115" s="420"/>
      <c r="DRX115" s="420"/>
      <c r="DRY115" s="420"/>
      <c r="DRZ115" s="420"/>
      <c r="DSA115" s="420"/>
      <c r="DSB115" s="420"/>
      <c r="DSC115" s="420"/>
      <c r="DSD115" s="420"/>
      <c r="DSE115" s="420"/>
      <c r="DSF115" s="420"/>
      <c r="DSG115" s="420"/>
      <c r="DSH115" s="420"/>
      <c r="DSI115" s="420"/>
      <c r="DSJ115" s="420"/>
      <c r="DSK115" s="420"/>
      <c r="DSL115" s="420"/>
      <c r="DSM115" s="420"/>
      <c r="DSN115" s="420"/>
      <c r="DSO115" s="420"/>
      <c r="DSP115" s="420"/>
      <c r="DSQ115" s="420"/>
      <c r="DSR115" s="420"/>
      <c r="DSS115" s="420"/>
      <c r="DST115" s="420"/>
      <c r="DSU115" s="420"/>
      <c r="DSV115" s="420"/>
      <c r="DSW115" s="420"/>
      <c r="DSX115" s="420"/>
      <c r="DSY115" s="420"/>
      <c r="DSZ115" s="420"/>
      <c r="DTA115" s="420"/>
      <c r="DTB115" s="420"/>
      <c r="DTC115" s="420"/>
      <c r="DTD115" s="420"/>
      <c r="DTE115" s="420"/>
      <c r="DTF115" s="420"/>
      <c r="DTG115" s="420"/>
      <c r="DTH115" s="420"/>
      <c r="DTI115" s="420"/>
      <c r="DTJ115" s="420"/>
      <c r="DTK115" s="420"/>
      <c r="DTL115" s="420"/>
      <c r="DTM115" s="420"/>
      <c r="DTN115" s="420"/>
      <c r="DTO115" s="420"/>
      <c r="DTP115" s="420"/>
      <c r="DTQ115" s="420"/>
      <c r="DTR115" s="420"/>
      <c r="DTS115" s="420"/>
      <c r="DTT115" s="420"/>
      <c r="DTU115" s="420"/>
      <c r="DTV115" s="420"/>
      <c r="DTW115" s="420"/>
      <c r="DTX115" s="420"/>
      <c r="DTY115" s="420"/>
      <c r="DTZ115" s="420"/>
      <c r="DUA115" s="420"/>
      <c r="DUB115" s="420"/>
      <c r="DUC115" s="420"/>
      <c r="DUD115" s="420"/>
      <c r="DUE115" s="420"/>
      <c r="DUF115" s="420"/>
      <c r="DUG115" s="420"/>
      <c r="DUH115" s="420"/>
      <c r="DUI115" s="420"/>
      <c r="DUJ115" s="420"/>
      <c r="DUK115" s="420"/>
      <c r="DUL115" s="420"/>
      <c r="DUM115" s="420"/>
      <c r="DUN115" s="420"/>
      <c r="DUO115" s="420"/>
      <c r="DUP115" s="420"/>
      <c r="DUQ115" s="420"/>
      <c r="DUR115" s="420"/>
      <c r="DUS115" s="420"/>
      <c r="DUT115" s="420"/>
      <c r="DUU115" s="420"/>
      <c r="DUV115" s="420"/>
      <c r="DUW115" s="420"/>
      <c r="DUX115" s="420"/>
      <c r="DUY115" s="420"/>
      <c r="DUZ115" s="420"/>
      <c r="DVA115" s="420"/>
      <c r="DVB115" s="420"/>
      <c r="DVC115" s="420"/>
      <c r="DVD115" s="420"/>
      <c r="DVE115" s="420"/>
      <c r="DVF115" s="420"/>
      <c r="DVG115" s="420"/>
      <c r="DVH115" s="420"/>
      <c r="DVI115" s="420"/>
      <c r="DVJ115" s="420"/>
      <c r="DVK115" s="420"/>
      <c r="DVL115" s="420"/>
      <c r="DVM115" s="420"/>
      <c r="DVN115" s="420"/>
      <c r="DVO115" s="420"/>
      <c r="DVP115" s="420"/>
      <c r="DVQ115" s="420"/>
      <c r="DVR115" s="420"/>
      <c r="DVS115" s="420"/>
      <c r="DVT115" s="420"/>
      <c r="DVU115" s="420"/>
      <c r="DVV115" s="420"/>
      <c r="DVW115" s="420"/>
      <c r="DVX115" s="420"/>
      <c r="DVY115" s="420"/>
      <c r="DVZ115" s="420"/>
      <c r="DWA115" s="420"/>
      <c r="DWB115" s="420"/>
      <c r="DWC115" s="420"/>
      <c r="DWD115" s="420"/>
      <c r="DWE115" s="420"/>
      <c r="DWF115" s="420"/>
      <c r="DWG115" s="420"/>
      <c r="DWH115" s="420"/>
      <c r="DWI115" s="420"/>
      <c r="DWJ115" s="420"/>
      <c r="DWK115" s="420"/>
      <c r="DWL115" s="420"/>
      <c r="DWM115" s="420"/>
      <c r="DWN115" s="420"/>
      <c r="DWO115" s="420"/>
      <c r="DWP115" s="420"/>
      <c r="DWQ115" s="420"/>
      <c r="DWR115" s="420"/>
      <c r="DWS115" s="420"/>
      <c r="DWT115" s="420"/>
      <c r="DWU115" s="420"/>
      <c r="DWV115" s="420"/>
      <c r="DWW115" s="420"/>
      <c r="DWX115" s="420"/>
      <c r="DWY115" s="420"/>
      <c r="DWZ115" s="420"/>
      <c r="DXA115" s="420"/>
      <c r="DXB115" s="420"/>
      <c r="DXC115" s="420"/>
      <c r="DXD115" s="420"/>
      <c r="DXE115" s="420"/>
      <c r="DXF115" s="420"/>
      <c r="DXG115" s="420"/>
      <c r="DXH115" s="420"/>
      <c r="DXI115" s="420"/>
      <c r="DXJ115" s="420"/>
      <c r="DXK115" s="420"/>
      <c r="DXL115" s="420"/>
      <c r="DXM115" s="420"/>
      <c r="DXN115" s="420"/>
      <c r="DXO115" s="420"/>
      <c r="DXP115" s="420"/>
      <c r="DXQ115" s="420"/>
      <c r="DXR115" s="420"/>
      <c r="DXS115" s="420"/>
      <c r="DXT115" s="420"/>
      <c r="DXU115" s="420"/>
      <c r="DXV115" s="420"/>
      <c r="DXW115" s="420"/>
      <c r="DXX115" s="420"/>
      <c r="DXY115" s="420"/>
      <c r="DXZ115" s="420"/>
      <c r="DYA115" s="420"/>
      <c r="DYB115" s="420"/>
      <c r="DYC115" s="420"/>
      <c r="DYD115" s="420"/>
      <c r="DYE115" s="420"/>
      <c r="DYF115" s="420"/>
      <c r="DYG115" s="420"/>
      <c r="DYH115" s="420"/>
      <c r="DYI115" s="420"/>
      <c r="DYJ115" s="420"/>
      <c r="DYK115" s="420"/>
      <c r="DYL115" s="420"/>
      <c r="DYM115" s="420"/>
      <c r="DYN115" s="420"/>
      <c r="DYO115" s="420"/>
      <c r="DYP115" s="420"/>
      <c r="DYQ115" s="420"/>
      <c r="DYR115" s="420"/>
      <c r="DYS115" s="420"/>
      <c r="DYT115" s="420"/>
      <c r="DYU115" s="420"/>
      <c r="DYV115" s="420"/>
      <c r="DYW115" s="420"/>
      <c r="DYX115" s="420"/>
      <c r="DYY115" s="420"/>
      <c r="DYZ115" s="420"/>
      <c r="DZA115" s="420"/>
      <c r="DZB115" s="420"/>
      <c r="DZC115" s="420"/>
      <c r="DZD115" s="420"/>
      <c r="DZE115" s="420"/>
      <c r="DZF115" s="420"/>
      <c r="DZG115" s="420"/>
      <c r="DZH115" s="420"/>
      <c r="DZI115" s="420"/>
      <c r="DZJ115" s="420"/>
      <c r="DZK115" s="420"/>
      <c r="DZL115" s="420"/>
      <c r="DZM115" s="420"/>
      <c r="DZN115" s="420"/>
      <c r="DZO115" s="420"/>
      <c r="DZP115" s="420"/>
      <c r="DZQ115" s="420"/>
      <c r="DZR115" s="420"/>
      <c r="DZS115" s="420"/>
      <c r="DZT115" s="420"/>
      <c r="DZU115" s="420"/>
      <c r="DZV115" s="420"/>
      <c r="DZW115" s="420"/>
      <c r="DZX115" s="420"/>
      <c r="DZY115" s="420"/>
      <c r="DZZ115" s="420"/>
      <c r="EAA115" s="420"/>
      <c r="EAB115" s="420"/>
      <c r="EAC115" s="420"/>
      <c r="EAD115" s="420"/>
      <c r="EAE115" s="420"/>
      <c r="EAF115" s="420"/>
      <c r="EAG115" s="420"/>
      <c r="EAH115" s="420"/>
      <c r="EAI115" s="420"/>
      <c r="EAJ115" s="420"/>
      <c r="EAK115" s="420"/>
      <c r="EAL115" s="420"/>
      <c r="EAM115" s="420"/>
      <c r="EAN115" s="420"/>
      <c r="EAO115" s="420"/>
      <c r="EAP115" s="420"/>
      <c r="EAQ115" s="420"/>
      <c r="EAR115" s="420"/>
      <c r="EAS115" s="420"/>
      <c r="EAT115" s="420"/>
      <c r="EAU115" s="420"/>
      <c r="EAV115" s="420"/>
      <c r="EAW115" s="420"/>
      <c r="EAX115" s="420"/>
      <c r="EAY115" s="420"/>
      <c r="EAZ115" s="420"/>
      <c r="EBA115" s="420"/>
      <c r="EBB115" s="420"/>
      <c r="EBC115" s="420"/>
      <c r="EBD115" s="420"/>
      <c r="EBE115" s="420"/>
      <c r="EBF115" s="420"/>
      <c r="EBG115" s="420"/>
      <c r="EBH115" s="420"/>
      <c r="EBI115" s="420"/>
      <c r="EBJ115" s="420"/>
      <c r="EBK115" s="420"/>
      <c r="EBL115" s="420"/>
      <c r="EBM115" s="420"/>
      <c r="EBN115" s="420"/>
      <c r="EBO115" s="420"/>
      <c r="EBP115" s="420"/>
      <c r="EBQ115" s="420"/>
      <c r="EBR115" s="420"/>
      <c r="EBS115" s="420"/>
      <c r="EBT115" s="420"/>
      <c r="EBU115" s="420"/>
      <c r="EBV115" s="420"/>
      <c r="EBW115" s="420"/>
      <c r="EBX115" s="420"/>
      <c r="EBY115" s="420"/>
      <c r="EBZ115" s="420"/>
      <c r="ECA115" s="420"/>
      <c r="ECB115" s="420"/>
      <c r="ECC115" s="420"/>
      <c r="ECD115" s="420"/>
      <c r="ECE115" s="420"/>
      <c r="ECF115" s="420"/>
      <c r="ECG115" s="420"/>
      <c r="ECH115" s="420"/>
      <c r="ECI115" s="420"/>
      <c r="ECJ115" s="420"/>
      <c r="ECK115" s="420"/>
      <c r="ECL115" s="420"/>
      <c r="ECM115" s="420"/>
      <c r="ECN115" s="420"/>
      <c r="ECO115" s="420"/>
      <c r="ECP115" s="420"/>
      <c r="ECQ115" s="420"/>
      <c r="ECR115" s="420"/>
      <c r="ECS115" s="420"/>
      <c r="ECT115" s="420"/>
      <c r="ECU115" s="420"/>
      <c r="ECV115" s="420"/>
      <c r="ECW115" s="420"/>
      <c r="ECX115" s="420"/>
      <c r="ECY115" s="420"/>
      <c r="ECZ115" s="420"/>
      <c r="EDA115" s="420"/>
      <c r="EDB115" s="420"/>
      <c r="EDC115" s="420"/>
      <c r="EDD115" s="420"/>
      <c r="EDE115" s="420"/>
      <c r="EDF115" s="420"/>
      <c r="EDG115" s="420"/>
      <c r="EDH115" s="420"/>
      <c r="EDI115" s="420"/>
      <c r="EDJ115" s="420"/>
      <c r="EDK115" s="420"/>
      <c r="EDL115" s="420"/>
      <c r="EDM115" s="420"/>
      <c r="EDN115" s="420"/>
      <c r="EDO115" s="420"/>
      <c r="EDP115" s="420"/>
      <c r="EDQ115" s="420"/>
      <c r="EDR115" s="420"/>
      <c r="EDS115" s="420"/>
      <c r="EDT115" s="420"/>
      <c r="EDU115" s="420"/>
      <c r="EDV115" s="420"/>
      <c r="EDW115" s="420"/>
      <c r="EDX115" s="420"/>
      <c r="EDY115" s="420"/>
      <c r="EDZ115" s="420"/>
      <c r="EEA115" s="420"/>
      <c r="EEB115" s="420"/>
      <c r="EEC115" s="420"/>
      <c r="EED115" s="420"/>
      <c r="EEE115" s="420"/>
      <c r="EEF115" s="420"/>
      <c r="EEG115" s="420"/>
      <c r="EEH115" s="420"/>
      <c r="EEI115" s="420"/>
      <c r="EEJ115" s="420"/>
      <c r="EEK115" s="420"/>
      <c r="EEL115" s="420"/>
      <c r="EEM115" s="420"/>
      <c r="EEN115" s="420"/>
      <c r="EEO115" s="420"/>
      <c r="EEP115" s="420"/>
      <c r="EEQ115" s="420"/>
      <c r="EER115" s="420"/>
      <c r="EES115" s="420"/>
      <c r="EET115" s="420"/>
      <c r="EEU115" s="420"/>
      <c r="EEV115" s="420"/>
      <c r="EEW115" s="420"/>
      <c r="EEX115" s="420"/>
      <c r="EEY115" s="420"/>
      <c r="EEZ115" s="420"/>
      <c r="EFA115" s="420"/>
      <c r="EFB115" s="420"/>
      <c r="EFC115" s="420"/>
      <c r="EFD115" s="420"/>
      <c r="EFE115" s="420"/>
      <c r="EFF115" s="420"/>
      <c r="EFG115" s="420"/>
      <c r="EFH115" s="420"/>
      <c r="EFI115" s="420"/>
      <c r="EFJ115" s="420"/>
      <c r="EFK115" s="420"/>
      <c r="EFL115" s="420"/>
      <c r="EFM115" s="420"/>
      <c r="EFN115" s="420"/>
      <c r="EFO115" s="420"/>
      <c r="EFP115" s="420"/>
      <c r="EFQ115" s="420"/>
      <c r="EFR115" s="420"/>
      <c r="EFS115" s="420"/>
      <c r="EFT115" s="420"/>
      <c r="EFU115" s="420"/>
      <c r="EFV115" s="420"/>
      <c r="EFW115" s="420"/>
      <c r="EFX115" s="420"/>
      <c r="EFY115" s="420"/>
      <c r="EFZ115" s="420"/>
      <c r="EGA115" s="420"/>
      <c r="EGB115" s="420"/>
      <c r="EGC115" s="420"/>
      <c r="EGD115" s="420"/>
      <c r="EGE115" s="420"/>
      <c r="EGF115" s="420"/>
      <c r="EGG115" s="420"/>
      <c r="EGH115" s="420"/>
      <c r="EGI115" s="420"/>
      <c r="EGJ115" s="420"/>
      <c r="EGK115" s="420"/>
      <c r="EGL115" s="420"/>
      <c r="EGM115" s="420"/>
      <c r="EGN115" s="420"/>
      <c r="EGO115" s="420"/>
      <c r="EGP115" s="420"/>
      <c r="EGQ115" s="420"/>
      <c r="EGR115" s="420"/>
      <c r="EGS115" s="420"/>
      <c r="EGT115" s="420"/>
      <c r="EGU115" s="420"/>
      <c r="EGV115" s="420"/>
      <c r="EGW115" s="420"/>
      <c r="EGX115" s="420"/>
      <c r="EGY115" s="420"/>
      <c r="EGZ115" s="420"/>
      <c r="EHA115" s="420"/>
      <c r="EHB115" s="420"/>
      <c r="EHC115" s="420"/>
      <c r="EHD115" s="420"/>
      <c r="EHE115" s="420"/>
      <c r="EHF115" s="420"/>
      <c r="EHG115" s="420"/>
      <c r="EHH115" s="420"/>
      <c r="EHI115" s="420"/>
      <c r="EHJ115" s="420"/>
      <c r="EHK115" s="420"/>
      <c r="EHL115" s="420"/>
      <c r="EHM115" s="420"/>
      <c r="EHN115" s="420"/>
      <c r="EHO115" s="420"/>
      <c r="EHP115" s="420"/>
      <c r="EHQ115" s="420"/>
      <c r="EHR115" s="420"/>
      <c r="EHS115" s="420"/>
      <c r="EHT115" s="420"/>
      <c r="EHU115" s="420"/>
      <c r="EHV115" s="420"/>
      <c r="EHW115" s="420"/>
      <c r="EHX115" s="420"/>
      <c r="EHY115" s="420"/>
      <c r="EHZ115" s="420"/>
      <c r="EIA115" s="420"/>
      <c r="EIB115" s="420"/>
      <c r="EIC115" s="420"/>
      <c r="EID115" s="420"/>
      <c r="EIE115" s="420"/>
      <c r="EIF115" s="420"/>
      <c r="EIG115" s="420"/>
      <c r="EIH115" s="420"/>
      <c r="EII115" s="420"/>
      <c r="EIJ115" s="420"/>
      <c r="EIK115" s="420"/>
      <c r="EIL115" s="420"/>
      <c r="EIM115" s="420"/>
      <c r="EIN115" s="420"/>
      <c r="EIO115" s="420"/>
      <c r="EIP115" s="420"/>
      <c r="EIQ115" s="420"/>
      <c r="EIR115" s="420"/>
      <c r="EIS115" s="420"/>
      <c r="EIT115" s="420"/>
      <c r="EIU115" s="420"/>
      <c r="EIV115" s="420"/>
      <c r="EIW115" s="420"/>
      <c r="EIX115" s="420"/>
      <c r="EIY115" s="420"/>
      <c r="EIZ115" s="420"/>
      <c r="EJA115" s="420"/>
      <c r="EJB115" s="420"/>
      <c r="EJC115" s="420"/>
      <c r="EJD115" s="420"/>
      <c r="EJE115" s="420"/>
      <c r="EJF115" s="420"/>
      <c r="EJG115" s="420"/>
      <c r="EJH115" s="420"/>
      <c r="EJI115" s="420"/>
      <c r="EJJ115" s="420"/>
      <c r="EJK115" s="420"/>
      <c r="EJL115" s="420"/>
      <c r="EJM115" s="420"/>
      <c r="EJN115" s="420"/>
      <c r="EJO115" s="420"/>
      <c r="EJP115" s="420"/>
      <c r="EJQ115" s="420"/>
      <c r="EJR115" s="420"/>
      <c r="EJS115" s="420"/>
      <c r="EJT115" s="420"/>
      <c r="EJU115" s="420"/>
      <c r="EJV115" s="420"/>
      <c r="EJW115" s="420"/>
      <c r="EJX115" s="420"/>
      <c r="EJY115" s="420"/>
      <c r="EJZ115" s="420"/>
      <c r="EKA115" s="420"/>
      <c r="EKB115" s="420"/>
      <c r="EKC115" s="420"/>
      <c r="EKD115" s="420"/>
      <c r="EKE115" s="420"/>
      <c r="EKF115" s="420"/>
      <c r="EKG115" s="420"/>
      <c r="EKH115" s="420"/>
      <c r="EKI115" s="420"/>
      <c r="EKJ115" s="420"/>
      <c r="EKK115" s="420"/>
      <c r="EKL115" s="420"/>
      <c r="EKM115" s="420"/>
      <c r="EKN115" s="420"/>
      <c r="EKO115" s="420"/>
      <c r="EKP115" s="420"/>
      <c r="EKQ115" s="420"/>
      <c r="EKR115" s="420"/>
      <c r="EKS115" s="420"/>
      <c r="EKT115" s="420"/>
      <c r="EKU115" s="420"/>
      <c r="EKV115" s="420"/>
      <c r="EKW115" s="420"/>
      <c r="EKX115" s="420"/>
      <c r="EKY115" s="420"/>
      <c r="EKZ115" s="420"/>
      <c r="ELA115" s="420"/>
      <c r="ELB115" s="420"/>
      <c r="ELC115" s="420"/>
      <c r="ELD115" s="420"/>
      <c r="ELE115" s="420"/>
      <c r="ELF115" s="420"/>
      <c r="ELG115" s="420"/>
      <c r="ELH115" s="420"/>
      <c r="ELI115" s="420"/>
      <c r="ELJ115" s="420"/>
      <c r="ELK115" s="420"/>
      <c r="ELL115" s="420"/>
      <c r="ELM115" s="420"/>
      <c r="ELN115" s="420"/>
      <c r="ELO115" s="420"/>
      <c r="ELP115" s="420"/>
      <c r="ELQ115" s="420"/>
      <c r="ELR115" s="420"/>
      <c r="ELS115" s="420"/>
      <c r="ELT115" s="420"/>
      <c r="ELU115" s="420"/>
      <c r="ELV115" s="420"/>
      <c r="ELW115" s="420"/>
      <c r="ELX115" s="420"/>
      <c r="ELY115" s="420"/>
      <c r="ELZ115" s="420"/>
      <c r="EMA115" s="420"/>
      <c r="EMB115" s="420"/>
      <c r="EMC115" s="420"/>
      <c r="EMD115" s="420"/>
      <c r="EME115" s="420"/>
      <c r="EMF115" s="420"/>
      <c r="EMG115" s="420"/>
      <c r="EMH115" s="420"/>
      <c r="EMI115" s="420"/>
      <c r="EMJ115" s="420"/>
      <c r="EMK115" s="420"/>
      <c r="EML115" s="420"/>
      <c r="EMM115" s="420"/>
      <c r="EMN115" s="420"/>
      <c r="EMO115" s="420"/>
      <c r="EMP115" s="420"/>
      <c r="EMQ115" s="420"/>
      <c r="EMR115" s="420"/>
      <c r="EMS115" s="420"/>
      <c r="EMT115" s="420"/>
      <c r="EMU115" s="420"/>
      <c r="EMV115" s="420"/>
      <c r="EMW115" s="420"/>
      <c r="EMX115" s="420"/>
      <c r="EMY115" s="420"/>
      <c r="EMZ115" s="420"/>
      <c r="ENA115" s="420"/>
      <c r="ENB115" s="420"/>
      <c r="ENC115" s="420"/>
      <c r="END115" s="420"/>
      <c r="ENE115" s="420"/>
      <c r="ENF115" s="420"/>
      <c r="ENG115" s="420"/>
      <c r="ENH115" s="420"/>
      <c r="ENI115" s="420"/>
      <c r="ENJ115" s="420"/>
      <c r="ENK115" s="420"/>
      <c r="ENL115" s="420"/>
      <c r="ENM115" s="420"/>
      <c r="ENN115" s="420"/>
      <c r="ENO115" s="420"/>
      <c r="ENP115" s="420"/>
      <c r="ENQ115" s="420"/>
      <c r="ENR115" s="420"/>
      <c r="ENS115" s="420"/>
      <c r="ENT115" s="420"/>
      <c r="ENU115" s="420"/>
      <c r="ENV115" s="420"/>
      <c r="ENW115" s="420"/>
      <c r="ENX115" s="420"/>
      <c r="ENY115" s="420"/>
      <c r="ENZ115" s="420"/>
      <c r="EOA115" s="420"/>
      <c r="EOB115" s="420"/>
      <c r="EOC115" s="420"/>
      <c r="EOD115" s="420"/>
      <c r="EOE115" s="420"/>
      <c r="EOF115" s="420"/>
      <c r="EOG115" s="420"/>
      <c r="EOH115" s="420"/>
      <c r="EOI115" s="420"/>
      <c r="EOJ115" s="420"/>
      <c r="EOK115" s="420"/>
      <c r="EOL115" s="420"/>
      <c r="EOM115" s="420"/>
      <c r="EON115" s="420"/>
      <c r="EOO115" s="420"/>
      <c r="EOP115" s="420"/>
      <c r="EOQ115" s="420"/>
      <c r="EOR115" s="420"/>
      <c r="EOS115" s="420"/>
      <c r="EOT115" s="420"/>
      <c r="EOU115" s="420"/>
      <c r="EOV115" s="420"/>
      <c r="EOW115" s="420"/>
      <c r="EOX115" s="420"/>
      <c r="EOY115" s="420"/>
      <c r="EOZ115" s="420"/>
      <c r="EPA115" s="420"/>
      <c r="EPB115" s="420"/>
      <c r="EPC115" s="420"/>
      <c r="EPD115" s="420"/>
      <c r="EPE115" s="420"/>
      <c r="EPF115" s="420"/>
      <c r="EPG115" s="420"/>
      <c r="EPH115" s="420"/>
      <c r="EPI115" s="420"/>
      <c r="EPJ115" s="420"/>
      <c r="EPK115" s="420"/>
      <c r="EPL115" s="420"/>
      <c r="EPM115" s="420"/>
      <c r="EPN115" s="420"/>
      <c r="EPO115" s="420"/>
      <c r="EPP115" s="420"/>
      <c r="EPQ115" s="420"/>
      <c r="EPR115" s="420"/>
      <c r="EPS115" s="420"/>
      <c r="EPT115" s="420"/>
      <c r="EPU115" s="420"/>
      <c r="EPV115" s="420"/>
      <c r="EPW115" s="420"/>
      <c r="EPX115" s="420"/>
      <c r="EPY115" s="420"/>
      <c r="EPZ115" s="420"/>
      <c r="EQA115" s="420"/>
      <c r="EQB115" s="420"/>
      <c r="EQC115" s="420"/>
      <c r="EQD115" s="420"/>
      <c r="EQE115" s="420"/>
      <c r="EQF115" s="420"/>
      <c r="EQG115" s="420"/>
      <c r="EQH115" s="420"/>
      <c r="EQI115" s="420"/>
      <c r="EQJ115" s="420"/>
      <c r="EQK115" s="420"/>
      <c r="EQL115" s="420"/>
      <c r="EQM115" s="420"/>
      <c r="EQN115" s="420"/>
      <c r="EQO115" s="420"/>
      <c r="EQP115" s="420"/>
      <c r="EQQ115" s="420"/>
      <c r="EQR115" s="420"/>
      <c r="EQS115" s="420"/>
      <c r="EQT115" s="420"/>
      <c r="EQU115" s="420"/>
      <c r="EQV115" s="420"/>
      <c r="EQW115" s="420"/>
      <c r="EQX115" s="420"/>
      <c r="EQY115" s="420"/>
      <c r="EQZ115" s="420"/>
      <c r="ERA115" s="420"/>
      <c r="ERB115" s="420"/>
      <c r="ERC115" s="420"/>
      <c r="ERD115" s="420"/>
      <c r="ERE115" s="420"/>
      <c r="ERF115" s="420"/>
      <c r="ERG115" s="420"/>
      <c r="ERH115" s="420"/>
      <c r="ERI115" s="420"/>
      <c r="ERJ115" s="420"/>
      <c r="ERK115" s="420"/>
      <c r="ERL115" s="420"/>
      <c r="ERM115" s="420"/>
      <c r="ERN115" s="420"/>
      <c r="ERO115" s="420"/>
      <c r="ERP115" s="420"/>
      <c r="ERQ115" s="420"/>
      <c r="ERR115" s="420"/>
      <c r="ERS115" s="420"/>
      <c r="ERT115" s="420"/>
      <c r="ERU115" s="420"/>
      <c r="ERV115" s="420"/>
      <c r="ERW115" s="420"/>
      <c r="ERX115" s="420"/>
      <c r="ERY115" s="420"/>
      <c r="ERZ115" s="420"/>
      <c r="ESA115" s="420"/>
      <c r="ESB115" s="420"/>
      <c r="ESC115" s="420"/>
      <c r="ESD115" s="420"/>
      <c r="ESE115" s="420"/>
      <c r="ESF115" s="420"/>
      <c r="ESG115" s="420"/>
      <c r="ESH115" s="420"/>
      <c r="ESI115" s="420"/>
      <c r="ESJ115" s="420"/>
      <c r="ESK115" s="420"/>
      <c r="ESL115" s="420"/>
      <c r="ESM115" s="420"/>
      <c r="ESN115" s="420"/>
      <c r="ESO115" s="420"/>
      <c r="ESP115" s="420"/>
      <c r="ESQ115" s="420"/>
      <c r="ESR115" s="420"/>
      <c r="ESS115" s="420"/>
      <c r="EST115" s="420"/>
      <c r="ESU115" s="420"/>
      <c r="ESV115" s="420"/>
      <c r="ESW115" s="420"/>
      <c r="ESX115" s="420"/>
      <c r="ESY115" s="420"/>
      <c r="ESZ115" s="420"/>
      <c r="ETA115" s="420"/>
      <c r="ETB115" s="420"/>
      <c r="ETC115" s="420"/>
      <c r="ETD115" s="420"/>
      <c r="ETE115" s="420"/>
      <c r="ETF115" s="420"/>
      <c r="ETG115" s="420"/>
      <c r="ETH115" s="420"/>
      <c r="ETI115" s="420"/>
      <c r="ETJ115" s="420"/>
      <c r="ETK115" s="420"/>
      <c r="ETL115" s="420"/>
      <c r="ETM115" s="420"/>
      <c r="ETN115" s="420"/>
      <c r="ETO115" s="420"/>
      <c r="ETP115" s="420"/>
      <c r="ETQ115" s="420"/>
      <c r="ETR115" s="420"/>
      <c r="ETS115" s="420"/>
      <c r="ETT115" s="420"/>
      <c r="ETU115" s="420"/>
      <c r="ETV115" s="420"/>
      <c r="ETW115" s="420"/>
      <c r="ETX115" s="420"/>
      <c r="ETY115" s="420"/>
      <c r="ETZ115" s="420"/>
      <c r="EUA115" s="420"/>
      <c r="EUB115" s="420"/>
      <c r="EUC115" s="420"/>
      <c r="EUD115" s="420"/>
      <c r="EUE115" s="420"/>
      <c r="EUF115" s="420"/>
      <c r="EUG115" s="420"/>
      <c r="EUH115" s="420"/>
      <c r="EUI115" s="420"/>
      <c r="EUJ115" s="420"/>
      <c r="EUK115" s="420"/>
      <c r="EUL115" s="420"/>
      <c r="EUM115" s="420"/>
      <c r="EUN115" s="420"/>
      <c r="EUO115" s="420"/>
      <c r="EUP115" s="420"/>
      <c r="EUQ115" s="420"/>
      <c r="EUR115" s="420"/>
      <c r="EUS115" s="420"/>
      <c r="EUT115" s="420"/>
      <c r="EUU115" s="420"/>
      <c r="EUV115" s="420"/>
      <c r="EUW115" s="420"/>
      <c r="EUX115" s="420"/>
      <c r="EUY115" s="420"/>
      <c r="EUZ115" s="420"/>
      <c r="EVA115" s="420"/>
      <c r="EVB115" s="420"/>
      <c r="EVC115" s="420"/>
      <c r="EVD115" s="420"/>
      <c r="EVE115" s="420"/>
      <c r="EVF115" s="420"/>
      <c r="EVG115" s="420"/>
      <c r="EVH115" s="420"/>
      <c r="EVI115" s="420"/>
      <c r="EVJ115" s="420"/>
      <c r="EVK115" s="420"/>
      <c r="EVL115" s="420"/>
      <c r="EVM115" s="420"/>
      <c r="EVN115" s="420"/>
      <c r="EVO115" s="420"/>
      <c r="EVP115" s="420"/>
      <c r="EVQ115" s="420"/>
      <c r="EVR115" s="420"/>
      <c r="EVS115" s="420"/>
      <c r="EVT115" s="420"/>
      <c r="EVU115" s="420"/>
      <c r="EVV115" s="420"/>
      <c r="EVW115" s="420"/>
      <c r="EVX115" s="420"/>
      <c r="EVY115" s="420"/>
      <c r="EVZ115" s="420"/>
      <c r="EWA115" s="420"/>
      <c r="EWB115" s="420"/>
      <c r="EWC115" s="420"/>
      <c r="EWD115" s="420"/>
      <c r="EWE115" s="420"/>
      <c r="EWF115" s="420"/>
      <c r="EWG115" s="420"/>
      <c r="EWH115" s="420"/>
      <c r="EWI115" s="420"/>
      <c r="EWJ115" s="420"/>
      <c r="EWK115" s="420"/>
      <c r="EWL115" s="420"/>
      <c r="EWM115" s="420"/>
      <c r="EWN115" s="420"/>
      <c r="EWO115" s="420"/>
      <c r="EWP115" s="420"/>
      <c r="EWQ115" s="420"/>
      <c r="EWR115" s="420"/>
      <c r="EWS115" s="420"/>
      <c r="EWT115" s="420"/>
      <c r="EWU115" s="420"/>
      <c r="EWV115" s="420"/>
      <c r="EWW115" s="420"/>
      <c r="EWX115" s="420"/>
      <c r="EWY115" s="420"/>
      <c r="EWZ115" s="420"/>
      <c r="EXA115" s="420"/>
      <c r="EXB115" s="420"/>
      <c r="EXC115" s="420"/>
      <c r="EXD115" s="420"/>
      <c r="EXE115" s="420"/>
      <c r="EXF115" s="420"/>
      <c r="EXG115" s="420"/>
      <c r="EXH115" s="420"/>
      <c r="EXI115" s="420"/>
      <c r="EXJ115" s="420"/>
      <c r="EXK115" s="420"/>
      <c r="EXL115" s="420"/>
      <c r="EXM115" s="420"/>
      <c r="EXN115" s="420"/>
      <c r="EXO115" s="420"/>
      <c r="EXP115" s="420"/>
      <c r="EXQ115" s="420"/>
      <c r="EXR115" s="420"/>
      <c r="EXS115" s="420"/>
      <c r="EXT115" s="420"/>
      <c r="EXU115" s="420"/>
      <c r="EXV115" s="420"/>
      <c r="EXW115" s="420"/>
      <c r="EXX115" s="420"/>
      <c r="EXY115" s="420"/>
      <c r="EXZ115" s="420"/>
      <c r="EYA115" s="420"/>
      <c r="EYB115" s="420"/>
      <c r="EYC115" s="420"/>
      <c r="EYD115" s="420"/>
      <c r="EYE115" s="420"/>
      <c r="EYF115" s="420"/>
      <c r="EYG115" s="420"/>
      <c r="EYH115" s="420"/>
      <c r="EYI115" s="420"/>
      <c r="EYJ115" s="420"/>
      <c r="EYK115" s="420"/>
      <c r="EYL115" s="420"/>
      <c r="EYM115" s="420"/>
      <c r="EYN115" s="420"/>
      <c r="EYO115" s="420"/>
      <c r="EYP115" s="420"/>
      <c r="EYQ115" s="420"/>
      <c r="EYR115" s="420"/>
      <c r="EYS115" s="420"/>
      <c r="EYT115" s="420"/>
      <c r="EYU115" s="420"/>
      <c r="EYV115" s="420"/>
      <c r="EYW115" s="420"/>
      <c r="EYX115" s="420"/>
      <c r="EYY115" s="420"/>
      <c r="EYZ115" s="420"/>
      <c r="EZA115" s="420"/>
      <c r="EZB115" s="420"/>
      <c r="EZC115" s="420"/>
      <c r="EZD115" s="420"/>
      <c r="EZE115" s="420"/>
      <c r="EZF115" s="420"/>
      <c r="EZG115" s="420"/>
      <c r="EZH115" s="420"/>
      <c r="EZI115" s="420"/>
      <c r="EZJ115" s="420"/>
      <c r="EZK115" s="420"/>
      <c r="EZL115" s="420"/>
      <c r="EZM115" s="420"/>
      <c r="EZN115" s="420"/>
      <c r="EZO115" s="420"/>
      <c r="EZP115" s="420"/>
      <c r="EZQ115" s="420"/>
      <c r="EZR115" s="420"/>
      <c r="EZS115" s="420"/>
      <c r="EZT115" s="420"/>
      <c r="EZU115" s="420"/>
      <c r="EZV115" s="420"/>
      <c r="EZW115" s="420"/>
      <c r="EZX115" s="420"/>
      <c r="EZY115" s="420"/>
      <c r="EZZ115" s="420"/>
      <c r="FAA115" s="420"/>
      <c r="FAB115" s="420"/>
      <c r="FAC115" s="420"/>
      <c r="FAD115" s="420"/>
      <c r="FAE115" s="420"/>
      <c r="FAF115" s="420"/>
      <c r="FAG115" s="420"/>
      <c r="FAH115" s="420"/>
      <c r="FAI115" s="420"/>
      <c r="FAJ115" s="420"/>
      <c r="FAK115" s="420"/>
      <c r="FAL115" s="420"/>
      <c r="FAM115" s="420"/>
      <c r="FAN115" s="420"/>
      <c r="FAO115" s="420"/>
      <c r="FAP115" s="420"/>
      <c r="FAQ115" s="420"/>
      <c r="FAR115" s="420"/>
      <c r="FAS115" s="420"/>
      <c r="FAT115" s="420"/>
      <c r="FAU115" s="420"/>
      <c r="FAV115" s="420"/>
      <c r="FAW115" s="420"/>
      <c r="FAX115" s="420"/>
      <c r="FAY115" s="420"/>
      <c r="FAZ115" s="420"/>
      <c r="FBA115" s="420"/>
      <c r="FBB115" s="420"/>
      <c r="FBC115" s="420"/>
      <c r="FBD115" s="420"/>
      <c r="FBE115" s="420"/>
      <c r="FBF115" s="420"/>
      <c r="FBG115" s="420"/>
      <c r="FBH115" s="420"/>
      <c r="FBI115" s="420"/>
      <c r="FBJ115" s="420"/>
      <c r="FBK115" s="420"/>
      <c r="FBL115" s="420"/>
      <c r="FBM115" s="420"/>
      <c r="FBN115" s="420"/>
      <c r="FBO115" s="420"/>
      <c r="FBP115" s="420"/>
      <c r="FBQ115" s="420"/>
      <c r="FBR115" s="420"/>
      <c r="FBS115" s="420"/>
      <c r="FBT115" s="420"/>
      <c r="FBU115" s="420"/>
      <c r="FBV115" s="420"/>
      <c r="FBW115" s="420"/>
      <c r="FBX115" s="420"/>
      <c r="FBY115" s="420"/>
      <c r="FBZ115" s="420"/>
      <c r="FCA115" s="420"/>
      <c r="FCB115" s="420"/>
      <c r="FCC115" s="420"/>
      <c r="FCD115" s="420"/>
      <c r="FCE115" s="420"/>
      <c r="FCF115" s="420"/>
      <c r="FCG115" s="420"/>
      <c r="FCH115" s="420"/>
      <c r="FCI115" s="420"/>
      <c r="FCJ115" s="420"/>
      <c r="FCK115" s="420"/>
      <c r="FCL115" s="420"/>
      <c r="FCM115" s="420"/>
      <c r="FCN115" s="420"/>
      <c r="FCO115" s="420"/>
      <c r="FCP115" s="420"/>
      <c r="FCQ115" s="420"/>
      <c r="FCR115" s="420"/>
      <c r="FCS115" s="420"/>
      <c r="FCT115" s="420"/>
      <c r="FCU115" s="420"/>
      <c r="FCV115" s="420"/>
      <c r="FCW115" s="420"/>
      <c r="FCX115" s="420"/>
      <c r="FCY115" s="420"/>
      <c r="FCZ115" s="420"/>
      <c r="FDA115" s="420"/>
      <c r="FDB115" s="420"/>
      <c r="FDC115" s="420"/>
      <c r="FDD115" s="420"/>
      <c r="FDE115" s="420"/>
      <c r="FDF115" s="420"/>
      <c r="FDG115" s="420"/>
      <c r="FDH115" s="420"/>
      <c r="FDI115" s="420"/>
      <c r="FDJ115" s="420"/>
      <c r="FDK115" s="420"/>
      <c r="FDL115" s="420"/>
      <c r="FDM115" s="420"/>
      <c r="FDN115" s="420"/>
      <c r="FDO115" s="420"/>
      <c r="FDP115" s="420"/>
      <c r="FDQ115" s="420"/>
      <c r="FDR115" s="420"/>
      <c r="FDS115" s="420"/>
      <c r="FDT115" s="420"/>
      <c r="FDU115" s="420"/>
      <c r="FDV115" s="420"/>
      <c r="FDW115" s="420"/>
      <c r="FDX115" s="420"/>
      <c r="FDY115" s="420"/>
      <c r="FDZ115" s="420"/>
      <c r="FEA115" s="420"/>
      <c r="FEB115" s="420"/>
      <c r="FEC115" s="420"/>
      <c r="FED115" s="420"/>
      <c r="FEE115" s="420"/>
      <c r="FEF115" s="420"/>
      <c r="FEG115" s="420"/>
      <c r="FEH115" s="420"/>
      <c r="FEI115" s="420"/>
      <c r="FEJ115" s="420"/>
      <c r="FEK115" s="420"/>
      <c r="FEL115" s="420"/>
      <c r="FEM115" s="420"/>
      <c r="FEN115" s="420"/>
      <c r="FEO115" s="420"/>
      <c r="FEP115" s="420"/>
      <c r="FEQ115" s="420"/>
      <c r="FER115" s="420"/>
      <c r="FES115" s="420"/>
      <c r="FET115" s="420"/>
      <c r="FEU115" s="420"/>
      <c r="FEV115" s="420"/>
      <c r="FEW115" s="420"/>
      <c r="FEX115" s="420"/>
      <c r="FEY115" s="420"/>
      <c r="FEZ115" s="420"/>
      <c r="FFA115" s="420"/>
      <c r="FFB115" s="420"/>
      <c r="FFC115" s="420"/>
      <c r="FFD115" s="420"/>
      <c r="FFE115" s="420"/>
      <c r="FFF115" s="420"/>
      <c r="FFG115" s="420"/>
      <c r="FFH115" s="420"/>
      <c r="FFI115" s="420"/>
      <c r="FFJ115" s="420"/>
      <c r="FFK115" s="420"/>
      <c r="FFL115" s="420"/>
      <c r="FFM115" s="420"/>
      <c r="FFN115" s="420"/>
      <c r="FFO115" s="420"/>
      <c r="FFP115" s="420"/>
      <c r="FFQ115" s="420"/>
      <c r="FFR115" s="420"/>
      <c r="FFS115" s="420"/>
      <c r="FFT115" s="420"/>
      <c r="FFU115" s="420"/>
      <c r="FFV115" s="420"/>
      <c r="FFW115" s="420"/>
      <c r="FFX115" s="420"/>
      <c r="FFY115" s="420"/>
      <c r="FFZ115" s="420"/>
      <c r="FGA115" s="420"/>
      <c r="FGB115" s="420"/>
      <c r="FGC115" s="420"/>
      <c r="FGD115" s="420"/>
      <c r="FGE115" s="420"/>
      <c r="FGF115" s="420"/>
      <c r="FGG115" s="420"/>
      <c r="FGH115" s="420"/>
      <c r="FGI115" s="420"/>
      <c r="FGJ115" s="420"/>
      <c r="FGK115" s="420"/>
      <c r="FGL115" s="420"/>
      <c r="FGM115" s="420"/>
      <c r="FGN115" s="420"/>
      <c r="FGO115" s="420"/>
      <c r="FGP115" s="420"/>
      <c r="FGQ115" s="420"/>
      <c r="FGR115" s="420"/>
      <c r="FGS115" s="420"/>
      <c r="FGT115" s="420"/>
      <c r="FGU115" s="420"/>
      <c r="FGV115" s="420"/>
      <c r="FGW115" s="420"/>
      <c r="FGX115" s="420"/>
      <c r="FGY115" s="420"/>
      <c r="FGZ115" s="420"/>
      <c r="FHA115" s="420"/>
      <c r="FHB115" s="420"/>
      <c r="FHC115" s="420"/>
      <c r="FHD115" s="420"/>
      <c r="FHE115" s="420"/>
      <c r="FHF115" s="420"/>
      <c r="FHG115" s="420"/>
      <c r="FHH115" s="420"/>
      <c r="FHI115" s="420"/>
      <c r="FHJ115" s="420"/>
      <c r="FHK115" s="420"/>
      <c r="FHL115" s="420"/>
      <c r="FHM115" s="420"/>
      <c r="FHN115" s="420"/>
      <c r="FHO115" s="420"/>
      <c r="FHP115" s="420"/>
      <c r="FHQ115" s="420"/>
      <c r="FHR115" s="420"/>
      <c r="FHS115" s="420"/>
      <c r="FHT115" s="420"/>
      <c r="FHU115" s="420"/>
      <c r="FHV115" s="420"/>
      <c r="FHW115" s="420"/>
      <c r="FHX115" s="420"/>
      <c r="FHY115" s="420"/>
      <c r="FHZ115" s="420"/>
      <c r="FIA115" s="420"/>
      <c r="FIB115" s="420"/>
      <c r="FIC115" s="420"/>
      <c r="FID115" s="420"/>
      <c r="FIE115" s="420"/>
      <c r="FIF115" s="420"/>
      <c r="FIG115" s="420"/>
      <c r="FIH115" s="420"/>
      <c r="FII115" s="420"/>
      <c r="FIJ115" s="420"/>
      <c r="FIK115" s="420"/>
      <c r="FIL115" s="420"/>
      <c r="FIM115" s="420"/>
      <c r="FIN115" s="420"/>
      <c r="FIO115" s="420"/>
      <c r="FIP115" s="420"/>
      <c r="FIQ115" s="420"/>
      <c r="FIR115" s="420"/>
      <c r="FIS115" s="420"/>
      <c r="FIT115" s="420"/>
      <c r="FIU115" s="420"/>
      <c r="FIV115" s="420"/>
      <c r="FIW115" s="420"/>
      <c r="FIX115" s="420"/>
      <c r="FIY115" s="420"/>
      <c r="FIZ115" s="420"/>
      <c r="FJA115" s="420"/>
      <c r="FJB115" s="420"/>
      <c r="FJC115" s="420"/>
      <c r="FJD115" s="420"/>
      <c r="FJE115" s="420"/>
      <c r="FJF115" s="420"/>
      <c r="FJG115" s="420"/>
      <c r="FJH115" s="420"/>
      <c r="FJI115" s="420"/>
      <c r="FJJ115" s="420"/>
      <c r="FJK115" s="420"/>
      <c r="FJL115" s="420"/>
      <c r="FJM115" s="420"/>
      <c r="FJN115" s="420"/>
      <c r="FJO115" s="420"/>
      <c r="FJP115" s="420"/>
      <c r="FJQ115" s="420"/>
      <c r="FJR115" s="420"/>
      <c r="FJS115" s="420"/>
      <c r="FJT115" s="420"/>
      <c r="FJU115" s="420"/>
      <c r="FJV115" s="420"/>
      <c r="FJW115" s="420"/>
      <c r="FJX115" s="420"/>
      <c r="FJY115" s="420"/>
      <c r="FJZ115" s="420"/>
      <c r="FKA115" s="420"/>
      <c r="FKB115" s="420"/>
      <c r="FKC115" s="420"/>
      <c r="FKD115" s="420"/>
      <c r="FKE115" s="420"/>
      <c r="FKF115" s="420"/>
      <c r="FKG115" s="420"/>
      <c r="FKH115" s="420"/>
      <c r="FKI115" s="420"/>
      <c r="FKJ115" s="420"/>
      <c r="FKK115" s="420"/>
      <c r="FKL115" s="420"/>
      <c r="FKM115" s="420"/>
      <c r="FKN115" s="420"/>
      <c r="FKO115" s="420"/>
      <c r="FKP115" s="420"/>
      <c r="FKQ115" s="420"/>
      <c r="FKR115" s="420"/>
      <c r="FKS115" s="420"/>
      <c r="FKT115" s="420"/>
      <c r="FKU115" s="420"/>
      <c r="FKV115" s="420"/>
      <c r="FKW115" s="420"/>
      <c r="FKX115" s="420"/>
      <c r="FKY115" s="420"/>
      <c r="FKZ115" s="420"/>
      <c r="FLA115" s="420"/>
      <c r="FLB115" s="420"/>
      <c r="FLC115" s="420"/>
      <c r="FLD115" s="420"/>
      <c r="FLE115" s="420"/>
      <c r="FLF115" s="420"/>
      <c r="FLG115" s="420"/>
      <c r="FLH115" s="420"/>
      <c r="FLI115" s="420"/>
      <c r="FLJ115" s="420"/>
      <c r="FLK115" s="420"/>
      <c r="FLL115" s="420"/>
      <c r="FLM115" s="420"/>
      <c r="FLN115" s="420"/>
      <c r="FLO115" s="420"/>
      <c r="FLP115" s="420"/>
      <c r="FLQ115" s="420"/>
      <c r="FLR115" s="420"/>
      <c r="FLS115" s="420"/>
      <c r="FLT115" s="420"/>
      <c r="FLU115" s="420"/>
      <c r="FLV115" s="420"/>
      <c r="FLW115" s="420"/>
      <c r="FLX115" s="420"/>
      <c r="FLY115" s="420"/>
      <c r="FLZ115" s="420"/>
      <c r="FMA115" s="420"/>
      <c r="FMB115" s="420"/>
      <c r="FMC115" s="420"/>
      <c r="FMD115" s="420"/>
      <c r="FME115" s="420"/>
      <c r="FMF115" s="420"/>
      <c r="FMG115" s="420"/>
      <c r="FMH115" s="420"/>
      <c r="FMI115" s="420"/>
      <c r="FMJ115" s="420"/>
      <c r="FMK115" s="420"/>
      <c r="FML115" s="420"/>
      <c r="FMM115" s="420"/>
      <c r="FMN115" s="420"/>
      <c r="FMO115" s="420"/>
      <c r="FMP115" s="420"/>
      <c r="FMQ115" s="420"/>
      <c r="FMR115" s="420"/>
      <c r="FMS115" s="420"/>
      <c r="FMT115" s="420"/>
      <c r="FMU115" s="420"/>
      <c r="FMV115" s="420"/>
      <c r="FMW115" s="420"/>
      <c r="FMX115" s="420"/>
      <c r="FMY115" s="420"/>
      <c r="FMZ115" s="420"/>
      <c r="FNA115" s="420"/>
      <c r="FNB115" s="420"/>
      <c r="FNC115" s="420"/>
      <c r="FND115" s="420"/>
      <c r="FNE115" s="420"/>
      <c r="FNF115" s="420"/>
      <c r="FNG115" s="420"/>
      <c r="FNH115" s="420"/>
      <c r="FNI115" s="420"/>
      <c r="FNJ115" s="420"/>
      <c r="FNK115" s="420"/>
      <c r="FNL115" s="420"/>
      <c r="FNM115" s="420"/>
      <c r="FNN115" s="420"/>
      <c r="FNO115" s="420"/>
      <c r="FNP115" s="420"/>
      <c r="FNQ115" s="420"/>
      <c r="FNR115" s="420"/>
      <c r="FNS115" s="420"/>
      <c r="FNT115" s="420"/>
      <c r="FNU115" s="420"/>
      <c r="FNV115" s="420"/>
      <c r="FNW115" s="420"/>
      <c r="FNX115" s="420"/>
      <c r="FNY115" s="420"/>
      <c r="FNZ115" s="420"/>
      <c r="FOA115" s="420"/>
      <c r="FOB115" s="420"/>
      <c r="FOC115" s="420"/>
      <c r="FOD115" s="420"/>
      <c r="FOE115" s="420"/>
      <c r="FOF115" s="420"/>
      <c r="FOG115" s="420"/>
      <c r="FOH115" s="420"/>
      <c r="FOI115" s="420"/>
      <c r="FOJ115" s="420"/>
      <c r="FOK115" s="420"/>
      <c r="FOL115" s="420"/>
      <c r="FOM115" s="420"/>
      <c r="FON115" s="420"/>
      <c r="FOO115" s="420"/>
      <c r="FOP115" s="420"/>
      <c r="FOQ115" s="420"/>
      <c r="FOR115" s="420"/>
      <c r="FOS115" s="420"/>
      <c r="FOT115" s="420"/>
      <c r="FOU115" s="420"/>
      <c r="FOV115" s="420"/>
      <c r="FOW115" s="420"/>
      <c r="FOX115" s="420"/>
      <c r="FOY115" s="420"/>
      <c r="FOZ115" s="420"/>
      <c r="FPA115" s="420"/>
      <c r="FPB115" s="420"/>
      <c r="FPC115" s="420"/>
      <c r="FPD115" s="420"/>
      <c r="FPE115" s="420"/>
      <c r="FPF115" s="420"/>
      <c r="FPG115" s="420"/>
      <c r="FPH115" s="420"/>
      <c r="FPI115" s="420"/>
      <c r="FPJ115" s="420"/>
      <c r="FPK115" s="420"/>
      <c r="FPL115" s="420"/>
      <c r="FPM115" s="420"/>
      <c r="FPN115" s="420"/>
      <c r="FPO115" s="420"/>
      <c r="FPP115" s="420"/>
      <c r="FPQ115" s="420"/>
      <c r="FPR115" s="420"/>
      <c r="FPS115" s="420"/>
      <c r="FPT115" s="420"/>
      <c r="FPU115" s="420"/>
      <c r="FPV115" s="420"/>
      <c r="FPW115" s="420"/>
      <c r="FPX115" s="420"/>
      <c r="FPY115" s="420"/>
      <c r="FPZ115" s="420"/>
      <c r="FQA115" s="420"/>
      <c r="FQB115" s="420"/>
      <c r="FQC115" s="420"/>
      <c r="FQD115" s="420"/>
      <c r="FQE115" s="420"/>
      <c r="FQF115" s="420"/>
      <c r="FQG115" s="420"/>
      <c r="FQH115" s="420"/>
      <c r="FQI115" s="420"/>
      <c r="FQJ115" s="420"/>
      <c r="FQK115" s="420"/>
      <c r="FQL115" s="420"/>
      <c r="FQM115" s="420"/>
      <c r="FQN115" s="420"/>
      <c r="FQO115" s="420"/>
      <c r="FQP115" s="420"/>
      <c r="FQQ115" s="420"/>
      <c r="FQR115" s="420"/>
      <c r="FQS115" s="420"/>
      <c r="FQT115" s="420"/>
      <c r="FQU115" s="420"/>
      <c r="FQV115" s="420"/>
      <c r="FQW115" s="420"/>
      <c r="FQX115" s="420"/>
      <c r="FQY115" s="420"/>
      <c r="FQZ115" s="420"/>
      <c r="FRA115" s="420"/>
      <c r="FRB115" s="420"/>
      <c r="FRC115" s="420"/>
      <c r="FRD115" s="420"/>
      <c r="FRE115" s="420"/>
      <c r="FRF115" s="420"/>
      <c r="FRG115" s="420"/>
      <c r="FRH115" s="420"/>
      <c r="FRI115" s="420"/>
      <c r="FRJ115" s="420"/>
      <c r="FRK115" s="420"/>
      <c r="FRL115" s="420"/>
      <c r="FRM115" s="420"/>
      <c r="FRN115" s="420"/>
      <c r="FRO115" s="420"/>
      <c r="FRP115" s="420"/>
      <c r="FRQ115" s="420"/>
      <c r="FRR115" s="420"/>
      <c r="FRS115" s="420"/>
      <c r="FRT115" s="420"/>
      <c r="FRU115" s="420"/>
      <c r="FRV115" s="420"/>
      <c r="FRW115" s="420"/>
      <c r="FRX115" s="420"/>
      <c r="FRY115" s="420"/>
      <c r="FRZ115" s="420"/>
      <c r="FSA115" s="420"/>
      <c r="FSB115" s="420"/>
      <c r="FSC115" s="420"/>
      <c r="FSD115" s="420"/>
      <c r="FSE115" s="420"/>
      <c r="FSF115" s="420"/>
      <c r="FSG115" s="420"/>
      <c r="FSH115" s="420"/>
      <c r="FSI115" s="420"/>
      <c r="FSJ115" s="420"/>
      <c r="FSK115" s="420"/>
      <c r="FSL115" s="420"/>
      <c r="FSM115" s="420"/>
      <c r="FSN115" s="420"/>
      <c r="FSO115" s="420"/>
      <c r="FSP115" s="420"/>
      <c r="FSQ115" s="420"/>
      <c r="FSR115" s="420"/>
      <c r="FSS115" s="420"/>
      <c r="FST115" s="420"/>
      <c r="FSU115" s="420"/>
      <c r="FSV115" s="420"/>
      <c r="FSW115" s="420"/>
      <c r="FSX115" s="420"/>
      <c r="FSY115" s="420"/>
      <c r="FSZ115" s="420"/>
      <c r="FTA115" s="420"/>
      <c r="FTB115" s="420"/>
      <c r="FTC115" s="420"/>
      <c r="FTD115" s="420"/>
      <c r="FTE115" s="420"/>
      <c r="FTF115" s="420"/>
      <c r="FTG115" s="420"/>
      <c r="FTH115" s="420"/>
      <c r="FTI115" s="420"/>
      <c r="FTJ115" s="420"/>
      <c r="FTK115" s="420"/>
      <c r="FTL115" s="420"/>
      <c r="FTM115" s="420"/>
      <c r="FTN115" s="420"/>
      <c r="FTO115" s="420"/>
      <c r="FTP115" s="420"/>
      <c r="FTQ115" s="420"/>
      <c r="FTR115" s="420"/>
      <c r="FTS115" s="420"/>
      <c r="FTT115" s="420"/>
      <c r="FTU115" s="420"/>
      <c r="FTV115" s="420"/>
      <c r="FTW115" s="420"/>
      <c r="FTX115" s="420"/>
      <c r="FTY115" s="420"/>
      <c r="FTZ115" s="420"/>
      <c r="FUA115" s="420"/>
      <c r="FUB115" s="420"/>
      <c r="FUC115" s="420"/>
      <c r="FUD115" s="420"/>
      <c r="FUE115" s="420"/>
      <c r="FUF115" s="420"/>
      <c r="FUG115" s="420"/>
      <c r="FUH115" s="420"/>
      <c r="FUI115" s="420"/>
      <c r="FUJ115" s="420"/>
      <c r="FUK115" s="420"/>
      <c r="FUL115" s="420"/>
      <c r="FUM115" s="420"/>
      <c r="FUN115" s="420"/>
      <c r="FUO115" s="420"/>
      <c r="FUP115" s="420"/>
      <c r="FUQ115" s="420"/>
      <c r="FUR115" s="420"/>
      <c r="FUS115" s="420"/>
      <c r="FUT115" s="420"/>
      <c r="FUU115" s="420"/>
      <c r="FUV115" s="420"/>
      <c r="FUW115" s="420"/>
      <c r="FUX115" s="420"/>
      <c r="FUY115" s="420"/>
      <c r="FUZ115" s="420"/>
      <c r="FVA115" s="420"/>
      <c r="FVB115" s="420"/>
      <c r="FVC115" s="420"/>
      <c r="FVD115" s="420"/>
      <c r="FVE115" s="420"/>
      <c r="FVF115" s="420"/>
      <c r="FVG115" s="420"/>
      <c r="FVH115" s="420"/>
      <c r="FVI115" s="420"/>
      <c r="FVJ115" s="420"/>
      <c r="FVK115" s="420"/>
      <c r="FVL115" s="420"/>
      <c r="FVM115" s="420"/>
      <c r="FVN115" s="420"/>
      <c r="FVO115" s="420"/>
      <c r="FVP115" s="420"/>
      <c r="FVQ115" s="420"/>
      <c r="FVR115" s="420"/>
      <c r="FVS115" s="420"/>
      <c r="FVT115" s="420"/>
      <c r="FVU115" s="420"/>
      <c r="FVV115" s="420"/>
      <c r="FVW115" s="420"/>
      <c r="FVX115" s="420"/>
      <c r="FVY115" s="420"/>
      <c r="FVZ115" s="420"/>
      <c r="FWA115" s="420"/>
      <c r="FWB115" s="420"/>
      <c r="FWC115" s="420"/>
      <c r="FWD115" s="420"/>
      <c r="FWE115" s="420"/>
      <c r="FWF115" s="420"/>
      <c r="FWG115" s="420"/>
      <c r="FWH115" s="420"/>
      <c r="FWI115" s="420"/>
      <c r="FWJ115" s="420"/>
      <c r="FWK115" s="420"/>
      <c r="FWL115" s="420"/>
      <c r="FWM115" s="420"/>
      <c r="FWN115" s="420"/>
      <c r="FWO115" s="420"/>
      <c r="FWP115" s="420"/>
      <c r="FWQ115" s="420"/>
      <c r="FWR115" s="420"/>
      <c r="FWS115" s="420"/>
      <c r="FWT115" s="420"/>
      <c r="FWU115" s="420"/>
      <c r="FWV115" s="420"/>
      <c r="FWW115" s="420"/>
      <c r="FWX115" s="420"/>
      <c r="FWY115" s="420"/>
      <c r="FWZ115" s="420"/>
      <c r="FXA115" s="420"/>
      <c r="FXB115" s="420"/>
      <c r="FXC115" s="420"/>
      <c r="FXD115" s="420"/>
      <c r="FXE115" s="420"/>
      <c r="FXF115" s="420"/>
      <c r="FXG115" s="420"/>
      <c r="FXH115" s="420"/>
      <c r="FXI115" s="420"/>
      <c r="FXJ115" s="420"/>
      <c r="FXK115" s="420"/>
      <c r="FXL115" s="420"/>
      <c r="FXM115" s="420"/>
      <c r="FXN115" s="420"/>
      <c r="FXO115" s="420"/>
      <c r="FXP115" s="420"/>
      <c r="FXQ115" s="420"/>
      <c r="FXR115" s="420"/>
      <c r="FXS115" s="420"/>
      <c r="FXT115" s="420"/>
      <c r="FXU115" s="420"/>
      <c r="FXV115" s="420"/>
      <c r="FXW115" s="420"/>
      <c r="FXX115" s="420"/>
      <c r="FXY115" s="420"/>
      <c r="FXZ115" s="420"/>
      <c r="FYA115" s="420"/>
      <c r="FYB115" s="420"/>
      <c r="FYC115" s="420"/>
      <c r="FYD115" s="420"/>
      <c r="FYE115" s="420"/>
      <c r="FYF115" s="420"/>
      <c r="FYG115" s="420"/>
      <c r="FYH115" s="420"/>
      <c r="FYI115" s="420"/>
      <c r="FYJ115" s="420"/>
      <c r="FYK115" s="420"/>
      <c r="FYL115" s="420"/>
      <c r="FYM115" s="420"/>
      <c r="FYN115" s="420"/>
      <c r="FYO115" s="420"/>
      <c r="FYP115" s="420"/>
      <c r="FYQ115" s="420"/>
      <c r="FYR115" s="420"/>
      <c r="FYS115" s="420"/>
      <c r="FYT115" s="420"/>
      <c r="FYU115" s="420"/>
      <c r="FYV115" s="420"/>
      <c r="FYW115" s="420"/>
      <c r="FYX115" s="420"/>
      <c r="FYY115" s="420"/>
      <c r="FYZ115" s="420"/>
      <c r="FZA115" s="420"/>
      <c r="FZB115" s="420"/>
      <c r="FZC115" s="420"/>
      <c r="FZD115" s="420"/>
      <c r="FZE115" s="420"/>
      <c r="FZF115" s="420"/>
      <c r="FZG115" s="420"/>
      <c r="FZH115" s="420"/>
      <c r="FZI115" s="420"/>
      <c r="FZJ115" s="420"/>
      <c r="FZK115" s="420"/>
      <c r="FZL115" s="420"/>
      <c r="FZM115" s="420"/>
      <c r="FZN115" s="420"/>
      <c r="FZO115" s="420"/>
      <c r="FZP115" s="420"/>
      <c r="FZQ115" s="420"/>
      <c r="FZR115" s="420"/>
      <c r="FZS115" s="420"/>
      <c r="FZT115" s="420"/>
      <c r="FZU115" s="420"/>
      <c r="FZV115" s="420"/>
      <c r="FZW115" s="420"/>
      <c r="FZX115" s="420"/>
      <c r="FZY115" s="420"/>
      <c r="FZZ115" s="420"/>
      <c r="GAA115" s="420"/>
      <c r="GAB115" s="420"/>
      <c r="GAC115" s="420"/>
      <c r="GAD115" s="420"/>
      <c r="GAE115" s="420"/>
      <c r="GAF115" s="420"/>
      <c r="GAG115" s="420"/>
      <c r="GAH115" s="420"/>
      <c r="GAI115" s="420"/>
      <c r="GAJ115" s="420"/>
      <c r="GAK115" s="420"/>
      <c r="GAL115" s="420"/>
      <c r="GAM115" s="420"/>
      <c r="GAN115" s="420"/>
      <c r="GAO115" s="420"/>
      <c r="GAP115" s="420"/>
      <c r="GAQ115" s="420"/>
      <c r="GAR115" s="420"/>
      <c r="GAS115" s="420"/>
      <c r="GAT115" s="420"/>
      <c r="GAU115" s="420"/>
      <c r="GAV115" s="420"/>
      <c r="GAW115" s="420"/>
      <c r="GAX115" s="420"/>
      <c r="GAY115" s="420"/>
      <c r="GAZ115" s="420"/>
      <c r="GBA115" s="420"/>
      <c r="GBB115" s="420"/>
      <c r="GBC115" s="420"/>
      <c r="GBD115" s="420"/>
      <c r="GBE115" s="420"/>
      <c r="GBF115" s="420"/>
      <c r="GBG115" s="420"/>
      <c r="GBH115" s="420"/>
      <c r="GBI115" s="420"/>
      <c r="GBJ115" s="420"/>
      <c r="GBK115" s="420"/>
      <c r="GBL115" s="420"/>
      <c r="GBM115" s="420"/>
      <c r="GBN115" s="420"/>
      <c r="GBO115" s="420"/>
      <c r="GBP115" s="420"/>
      <c r="GBQ115" s="420"/>
      <c r="GBR115" s="420"/>
      <c r="GBS115" s="420"/>
      <c r="GBT115" s="420"/>
      <c r="GBU115" s="420"/>
      <c r="GBV115" s="420"/>
      <c r="GBW115" s="420"/>
      <c r="GBX115" s="420"/>
      <c r="GBY115" s="420"/>
      <c r="GBZ115" s="420"/>
      <c r="GCA115" s="420"/>
      <c r="GCB115" s="420"/>
      <c r="GCC115" s="420"/>
      <c r="GCD115" s="420"/>
      <c r="GCE115" s="420"/>
      <c r="GCF115" s="420"/>
      <c r="GCG115" s="420"/>
      <c r="GCH115" s="420"/>
      <c r="GCI115" s="420"/>
      <c r="GCJ115" s="420"/>
      <c r="GCK115" s="420"/>
      <c r="GCL115" s="420"/>
      <c r="GCM115" s="420"/>
      <c r="GCN115" s="420"/>
      <c r="GCO115" s="420"/>
      <c r="GCP115" s="420"/>
      <c r="GCQ115" s="420"/>
      <c r="GCR115" s="420"/>
      <c r="GCS115" s="420"/>
      <c r="GCT115" s="420"/>
      <c r="GCU115" s="420"/>
      <c r="GCV115" s="420"/>
      <c r="GCW115" s="420"/>
      <c r="GCX115" s="420"/>
      <c r="GCY115" s="420"/>
      <c r="GCZ115" s="420"/>
      <c r="GDA115" s="420"/>
      <c r="GDB115" s="420"/>
      <c r="GDC115" s="420"/>
      <c r="GDD115" s="420"/>
      <c r="GDE115" s="420"/>
      <c r="GDF115" s="420"/>
      <c r="GDG115" s="420"/>
      <c r="GDH115" s="420"/>
      <c r="GDI115" s="420"/>
      <c r="GDJ115" s="420"/>
      <c r="GDK115" s="420"/>
      <c r="GDL115" s="420"/>
      <c r="GDM115" s="420"/>
      <c r="GDN115" s="420"/>
      <c r="GDO115" s="420"/>
      <c r="GDP115" s="420"/>
      <c r="GDQ115" s="420"/>
      <c r="GDR115" s="420"/>
      <c r="GDS115" s="420"/>
      <c r="GDT115" s="420"/>
      <c r="GDU115" s="420"/>
      <c r="GDV115" s="420"/>
      <c r="GDW115" s="420"/>
      <c r="GDX115" s="420"/>
      <c r="GDY115" s="420"/>
      <c r="GDZ115" s="420"/>
      <c r="GEA115" s="420"/>
      <c r="GEB115" s="420"/>
      <c r="GEC115" s="420"/>
      <c r="GED115" s="420"/>
      <c r="GEE115" s="420"/>
      <c r="GEF115" s="420"/>
      <c r="GEG115" s="420"/>
      <c r="GEH115" s="420"/>
      <c r="GEI115" s="420"/>
      <c r="GEJ115" s="420"/>
      <c r="GEK115" s="420"/>
      <c r="GEL115" s="420"/>
      <c r="GEM115" s="420"/>
      <c r="GEN115" s="420"/>
      <c r="GEO115" s="420"/>
      <c r="GEP115" s="420"/>
      <c r="GEQ115" s="420"/>
      <c r="GER115" s="420"/>
      <c r="GES115" s="420"/>
      <c r="GET115" s="420"/>
      <c r="GEU115" s="420"/>
      <c r="GEV115" s="420"/>
      <c r="GEW115" s="420"/>
      <c r="GEX115" s="420"/>
      <c r="GEY115" s="420"/>
      <c r="GEZ115" s="420"/>
      <c r="GFA115" s="420"/>
      <c r="GFB115" s="420"/>
      <c r="GFC115" s="420"/>
      <c r="GFD115" s="420"/>
      <c r="GFE115" s="420"/>
      <c r="GFF115" s="420"/>
      <c r="GFG115" s="420"/>
      <c r="GFH115" s="420"/>
      <c r="GFI115" s="420"/>
      <c r="GFJ115" s="420"/>
      <c r="GFK115" s="420"/>
      <c r="GFL115" s="420"/>
      <c r="GFM115" s="420"/>
      <c r="GFN115" s="420"/>
      <c r="GFO115" s="420"/>
      <c r="GFP115" s="420"/>
      <c r="GFQ115" s="420"/>
      <c r="GFR115" s="420"/>
      <c r="GFS115" s="420"/>
      <c r="GFT115" s="420"/>
      <c r="GFU115" s="420"/>
      <c r="GFV115" s="420"/>
      <c r="GFW115" s="420"/>
      <c r="GFX115" s="420"/>
      <c r="GFY115" s="420"/>
      <c r="GFZ115" s="420"/>
      <c r="GGA115" s="420"/>
      <c r="GGB115" s="420"/>
      <c r="GGC115" s="420"/>
      <c r="GGD115" s="420"/>
      <c r="GGE115" s="420"/>
      <c r="GGF115" s="420"/>
      <c r="GGG115" s="420"/>
      <c r="GGH115" s="420"/>
      <c r="GGI115" s="420"/>
      <c r="GGJ115" s="420"/>
      <c r="GGK115" s="420"/>
      <c r="GGL115" s="420"/>
      <c r="GGM115" s="420"/>
      <c r="GGN115" s="420"/>
      <c r="GGO115" s="420"/>
      <c r="GGP115" s="420"/>
      <c r="GGQ115" s="420"/>
      <c r="GGR115" s="420"/>
      <c r="GGS115" s="420"/>
      <c r="GGT115" s="420"/>
      <c r="GGU115" s="420"/>
      <c r="GGV115" s="420"/>
      <c r="GGW115" s="420"/>
      <c r="GGX115" s="420"/>
      <c r="GGY115" s="420"/>
      <c r="GGZ115" s="420"/>
      <c r="GHA115" s="420"/>
      <c r="GHB115" s="420"/>
      <c r="GHC115" s="420"/>
      <c r="GHD115" s="420"/>
      <c r="GHE115" s="420"/>
      <c r="GHF115" s="420"/>
      <c r="GHG115" s="420"/>
      <c r="GHH115" s="420"/>
      <c r="GHI115" s="420"/>
      <c r="GHJ115" s="420"/>
      <c r="GHK115" s="420"/>
      <c r="GHL115" s="420"/>
      <c r="GHM115" s="420"/>
      <c r="GHN115" s="420"/>
      <c r="GHO115" s="420"/>
      <c r="GHP115" s="420"/>
      <c r="GHQ115" s="420"/>
      <c r="GHR115" s="420"/>
      <c r="GHS115" s="420"/>
      <c r="GHT115" s="420"/>
      <c r="GHU115" s="420"/>
      <c r="GHV115" s="420"/>
      <c r="GHW115" s="420"/>
      <c r="GHX115" s="420"/>
      <c r="GHY115" s="420"/>
      <c r="GHZ115" s="420"/>
      <c r="GIA115" s="420"/>
      <c r="GIB115" s="420"/>
      <c r="GIC115" s="420"/>
      <c r="GID115" s="420"/>
      <c r="GIE115" s="420"/>
      <c r="GIF115" s="420"/>
      <c r="GIG115" s="420"/>
      <c r="GIH115" s="420"/>
      <c r="GII115" s="420"/>
      <c r="GIJ115" s="420"/>
      <c r="GIK115" s="420"/>
      <c r="GIL115" s="420"/>
      <c r="GIM115" s="420"/>
      <c r="GIN115" s="420"/>
      <c r="GIO115" s="420"/>
      <c r="GIP115" s="420"/>
      <c r="GIQ115" s="420"/>
      <c r="GIR115" s="420"/>
      <c r="GIS115" s="420"/>
      <c r="GIT115" s="420"/>
      <c r="GIU115" s="420"/>
      <c r="GIV115" s="420"/>
      <c r="GIW115" s="420"/>
      <c r="GIX115" s="420"/>
      <c r="GIY115" s="420"/>
      <c r="GIZ115" s="420"/>
      <c r="GJA115" s="420"/>
      <c r="GJB115" s="420"/>
      <c r="GJC115" s="420"/>
      <c r="GJD115" s="420"/>
      <c r="GJE115" s="420"/>
      <c r="GJF115" s="420"/>
      <c r="GJG115" s="420"/>
      <c r="GJH115" s="420"/>
      <c r="GJI115" s="420"/>
      <c r="GJJ115" s="420"/>
      <c r="GJK115" s="420"/>
      <c r="GJL115" s="420"/>
      <c r="GJM115" s="420"/>
      <c r="GJN115" s="420"/>
      <c r="GJO115" s="420"/>
      <c r="GJP115" s="420"/>
      <c r="GJQ115" s="420"/>
      <c r="GJR115" s="420"/>
      <c r="GJS115" s="420"/>
      <c r="GJT115" s="420"/>
      <c r="GJU115" s="420"/>
      <c r="GJV115" s="420"/>
      <c r="GJW115" s="420"/>
      <c r="GJX115" s="420"/>
      <c r="GJY115" s="420"/>
      <c r="GJZ115" s="420"/>
      <c r="GKA115" s="420"/>
      <c r="GKB115" s="420"/>
      <c r="GKC115" s="420"/>
      <c r="GKD115" s="420"/>
      <c r="GKE115" s="420"/>
      <c r="GKF115" s="420"/>
      <c r="GKG115" s="420"/>
      <c r="GKH115" s="420"/>
      <c r="GKI115" s="420"/>
      <c r="GKJ115" s="420"/>
      <c r="GKK115" s="420"/>
      <c r="GKL115" s="420"/>
      <c r="GKM115" s="420"/>
      <c r="GKN115" s="420"/>
      <c r="GKO115" s="420"/>
      <c r="GKP115" s="420"/>
      <c r="GKQ115" s="420"/>
      <c r="GKR115" s="420"/>
      <c r="GKS115" s="420"/>
      <c r="GKT115" s="420"/>
      <c r="GKU115" s="420"/>
      <c r="GKV115" s="420"/>
      <c r="GKW115" s="420"/>
      <c r="GKX115" s="420"/>
      <c r="GKY115" s="420"/>
      <c r="GKZ115" s="420"/>
      <c r="GLA115" s="420"/>
      <c r="GLB115" s="420"/>
      <c r="GLC115" s="420"/>
      <c r="GLD115" s="420"/>
      <c r="GLE115" s="420"/>
      <c r="GLF115" s="420"/>
      <c r="GLG115" s="420"/>
      <c r="GLH115" s="420"/>
      <c r="GLI115" s="420"/>
      <c r="GLJ115" s="420"/>
      <c r="GLK115" s="420"/>
      <c r="GLL115" s="420"/>
      <c r="GLM115" s="420"/>
      <c r="GLN115" s="420"/>
      <c r="GLO115" s="420"/>
      <c r="GLP115" s="420"/>
      <c r="GLQ115" s="420"/>
      <c r="GLR115" s="420"/>
      <c r="GLS115" s="420"/>
      <c r="GLT115" s="420"/>
      <c r="GLU115" s="420"/>
      <c r="GLV115" s="420"/>
      <c r="GLW115" s="420"/>
      <c r="GLX115" s="420"/>
      <c r="GLY115" s="420"/>
      <c r="GLZ115" s="420"/>
      <c r="GMA115" s="420"/>
      <c r="GMB115" s="420"/>
      <c r="GMC115" s="420"/>
      <c r="GMD115" s="420"/>
      <c r="GME115" s="420"/>
      <c r="GMF115" s="420"/>
      <c r="GMG115" s="420"/>
      <c r="GMH115" s="420"/>
      <c r="GMI115" s="420"/>
      <c r="GMJ115" s="420"/>
      <c r="GMK115" s="420"/>
      <c r="GML115" s="420"/>
      <c r="GMM115" s="420"/>
      <c r="GMN115" s="420"/>
      <c r="GMO115" s="420"/>
      <c r="GMP115" s="420"/>
      <c r="GMQ115" s="420"/>
      <c r="GMR115" s="420"/>
      <c r="GMS115" s="420"/>
      <c r="GMT115" s="420"/>
      <c r="GMU115" s="420"/>
      <c r="GMV115" s="420"/>
      <c r="GMW115" s="420"/>
      <c r="GMX115" s="420"/>
      <c r="GMY115" s="420"/>
      <c r="GMZ115" s="420"/>
      <c r="GNA115" s="420"/>
      <c r="GNB115" s="420"/>
      <c r="GNC115" s="420"/>
      <c r="GND115" s="420"/>
      <c r="GNE115" s="420"/>
      <c r="GNF115" s="420"/>
      <c r="GNG115" s="420"/>
      <c r="GNH115" s="420"/>
      <c r="GNI115" s="420"/>
      <c r="GNJ115" s="420"/>
      <c r="GNK115" s="420"/>
      <c r="GNL115" s="420"/>
      <c r="GNM115" s="420"/>
      <c r="GNN115" s="420"/>
      <c r="GNO115" s="420"/>
      <c r="GNP115" s="420"/>
      <c r="GNQ115" s="420"/>
      <c r="GNR115" s="420"/>
      <c r="GNS115" s="420"/>
      <c r="GNT115" s="420"/>
      <c r="GNU115" s="420"/>
      <c r="GNV115" s="420"/>
      <c r="GNW115" s="420"/>
      <c r="GNX115" s="420"/>
      <c r="GNY115" s="420"/>
      <c r="GNZ115" s="420"/>
      <c r="GOA115" s="420"/>
      <c r="GOB115" s="420"/>
      <c r="GOC115" s="420"/>
      <c r="GOD115" s="420"/>
      <c r="GOE115" s="420"/>
      <c r="GOF115" s="420"/>
      <c r="GOG115" s="420"/>
      <c r="GOH115" s="420"/>
      <c r="GOI115" s="420"/>
      <c r="GOJ115" s="420"/>
      <c r="GOK115" s="420"/>
      <c r="GOL115" s="420"/>
      <c r="GOM115" s="420"/>
      <c r="GON115" s="420"/>
      <c r="GOO115" s="420"/>
      <c r="GOP115" s="420"/>
      <c r="GOQ115" s="420"/>
      <c r="GOR115" s="420"/>
      <c r="GOS115" s="420"/>
      <c r="GOT115" s="420"/>
      <c r="GOU115" s="420"/>
      <c r="GOV115" s="420"/>
      <c r="GOW115" s="420"/>
      <c r="GOX115" s="420"/>
      <c r="GOY115" s="420"/>
      <c r="GOZ115" s="420"/>
      <c r="GPA115" s="420"/>
      <c r="GPB115" s="420"/>
      <c r="GPC115" s="420"/>
      <c r="GPD115" s="420"/>
      <c r="GPE115" s="420"/>
      <c r="GPF115" s="420"/>
      <c r="GPG115" s="420"/>
      <c r="GPH115" s="420"/>
      <c r="GPI115" s="420"/>
      <c r="GPJ115" s="420"/>
      <c r="GPK115" s="420"/>
      <c r="GPL115" s="420"/>
      <c r="GPM115" s="420"/>
      <c r="GPN115" s="420"/>
      <c r="GPO115" s="420"/>
      <c r="GPP115" s="420"/>
      <c r="GPQ115" s="420"/>
      <c r="GPR115" s="420"/>
      <c r="GPS115" s="420"/>
      <c r="GPT115" s="420"/>
      <c r="GPU115" s="420"/>
      <c r="GPV115" s="420"/>
      <c r="GPW115" s="420"/>
      <c r="GPX115" s="420"/>
      <c r="GPY115" s="420"/>
      <c r="GPZ115" s="420"/>
      <c r="GQA115" s="420"/>
      <c r="GQB115" s="420"/>
      <c r="GQC115" s="420"/>
      <c r="GQD115" s="420"/>
      <c r="GQE115" s="420"/>
      <c r="GQF115" s="420"/>
      <c r="GQG115" s="420"/>
      <c r="GQH115" s="420"/>
      <c r="GQI115" s="420"/>
      <c r="GQJ115" s="420"/>
      <c r="GQK115" s="420"/>
      <c r="GQL115" s="420"/>
      <c r="GQM115" s="420"/>
      <c r="GQN115" s="420"/>
      <c r="GQO115" s="420"/>
      <c r="GQP115" s="420"/>
      <c r="GQQ115" s="420"/>
      <c r="GQR115" s="420"/>
      <c r="GQS115" s="420"/>
      <c r="GQT115" s="420"/>
      <c r="GQU115" s="420"/>
      <c r="GQV115" s="420"/>
      <c r="GQW115" s="420"/>
      <c r="GQX115" s="420"/>
      <c r="GQY115" s="420"/>
      <c r="GQZ115" s="420"/>
      <c r="GRA115" s="420"/>
      <c r="GRB115" s="420"/>
      <c r="GRC115" s="420"/>
      <c r="GRD115" s="420"/>
      <c r="GRE115" s="420"/>
      <c r="GRF115" s="420"/>
      <c r="GRG115" s="420"/>
      <c r="GRH115" s="420"/>
      <c r="GRI115" s="420"/>
      <c r="GRJ115" s="420"/>
      <c r="GRK115" s="420"/>
      <c r="GRL115" s="420"/>
      <c r="GRM115" s="420"/>
      <c r="GRN115" s="420"/>
      <c r="GRO115" s="420"/>
      <c r="GRP115" s="420"/>
      <c r="GRQ115" s="420"/>
      <c r="GRR115" s="420"/>
      <c r="GRS115" s="420"/>
      <c r="GRT115" s="420"/>
      <c r="GRU115" s="420"/>
      <c r="GRV115" s="420"/>
      <c r="GRW115" s="420"/>
      <c r="GRX115" s="420"/>
      <c r="GRY115" s="420"/>
      <c r="GRZ115" s="420"/>
      <c r="GSA115" s="420"/>
      <c r="GSB115" s="420"/>
      <c r="GSC115" s="420"/>
      <c r="GSD115" s="420"/>
      <c r="GSE115" s="420"/>
      <c r="GSF115" s="420"/>
      <c r="GSG115" s="420"/>
      <c r="GSH115" s="420"/>
      <c r="GSI115" s="420"/>
      <c r="GSJ115" s="420"/>
      <c r="GSK115" s="420"/>
      <c r="GSL115" s="420"/>
      <c r="GSM115" s="420"/>
      <c r="GSN115" s="420"/>
      <c r="GSO115" s="420"/>
      <c r="GSP115" s="420"/>
      <c r="GSQ115" s="420"/>
      <c r="GSR115" s="420"/>
      <c r="GSS115" s="420"/>
      <c r="GST115" s="420"/>
      <c r="GSU115" s="420"/>
      <c r="GSV115" s="420"/>
      <c r="GSW115" s="420"/>
      <c r="GSX115" s="420"/>
      <c r="GSY115" s="420"/>
      <c r="GSZ115" s="420"/>
      <c r="GTA115" s="420"/>
      <c r="GTB115" s="420"/>
      <c r="GTC115" s="420"/>
      <c r="GTD115" s="420"/>
      <c r="GTE115" s="420"/>
      <c r="GTF115" s="420"/>
      <c r="GTG115" s="420"/>
      <c r="GTH115" s="420"/>
      <c r="GTI115" s="420"/>
      <c r="GTJ115" s="420"/>
      <c r="GTK115" s="420"/>
      <c r="GTL115" s="420"/>
      <c r="GTM115" s="420"/>
      <c r="GTN115" s="420"/>
      <c r="GTO115" s="420"/>
      <c r="GTP115" s="420"/>
      <c r="GTQ115" s="420"/>
      <c r="GTR115" s="420"/>
      <c r="GTS115" s="420"/>
      <c r="GTT115" s="420"/>
      <c r="GTU115" s="420"/>
      <c r="GTV115" s="420"/>
      <c r="GTW115" s="420"/>
      <c r="GTX115" s="420"/>
      <c r="GTY115" s="420"/>
      <c r="GTZ115" s="420"/>
      <c r="GUA115" s="420"/>
      <c r="GUB115" s="420"/>
      <c r="GUC115" s="420"/>
      <c r="GUD115" s="420"/>
      <c r="GUE115" s="420"/>
      <c r="GUF115" s="420"/>
      <c r="GUG115" s="420"/>
      <c r="GUH115" s="420"/>
      <c r="GUI115" s="420"/>
      <c r="GUJ115" s="420"/>
      <c r="GUK115" s="420"/>
      <c r="GUL115" s="420"/>
      <c r="GUM115" s="420"/>
      <c r="GUN115" s="420"/>
      <c r="GUO115" s="420"/>
      <c r="GUP115" s="420"/>
      <c r="GUQ115" s="420"/>
      <c r="GUR115" s="420"/>
      <c r="GUS115" s="420"/>
      <c r="GUT115" s="420"/>
      <c r="GUU115" s="420"/>
      <c r="GUV115" s="420"/>
      <c r="GUW115" s="420"/>
      <c r="GUX115" s="420"/>
      <c r="GUY115" s="420"/>
      <c r="GUZ115" s="420"/>
      <c r="GVA115" s="420"/>
      <c r="GVB115" s="420"/>
      <c r="GVC115" s="420"/>
      <c r="GVD115" s="420"/>
      <c r="GVE115" s="420"/>
      <c r="GVF115" s="420"/>
      <c r="GVG115" s="420"/>
      <c r="GVH115" s="420"/>
      <c r="GVI115" s="420"/>
      <c r="GVJ115" s="420"/>
      <c r="GVK115" s="420"/>
      <c r="GVL115" s="420"/>
      <c r="GVM115" s="420"/>
      <c r="GVN115" s="420"/>
      <c r="GVO115" s="420"/>
      <c r="GVP115" s="420"/>
      <c r="GVQ115" s="420"/>
      <c r="GVR115" s="420"/>
      <c r="GVS115" s="420"/>
      <c r="GVT115" s="420"/>
      <c r="GVU115" s="420"/>
      <c r="GVV115" s="420"/>
      <c r="GVW115" s="420"/>
      <c r="GVX115" s="420"/>
      <c r="GVY115" s="420"/>
      <c r="GVZ115" s="420"/>
      <c r="GWA115" s="420"/>
      <c r="GWB115" s="420"/>
      <c r="GWC115" s="420"/>
      <c r="GWD115" s="420"/>
      <c r="GWE115" s="420"/>
      <c r="GWF115" s="420"/>
      <c r="GWG115" s="420"/>
      <c r="GWH115" s="420"/>
      <c r="GWI115" s="420"/>
      <c r="GWJ115" s="420"/>
      <c r="GWK115" s="420"/>
      <c r="GWL115" s="420"/>
      <c r="GWM115" s="420"/>
      <c r="GWN115" s="420"/>
      <c r="GWO115" s="420"/>
      <c r="GWP115" s="420"/>
      <c r="GWQ115" s="420"/>
      <c r="GWR115" s="420"/>
      <c r="GWS115" s="420"/>
      <c r="GWT115" s="420"/>
      <c r="GWU115" s="420"/>
      <c r="GWV115" s="420"/>
      <c r="GWW115" s="420"/>
      <c r="GWX115" s="420"/>
      <c r="GWY115" s="420"/>
      <c r="GWZ115" s="420"/>
      <c r="GXA115" s="420"/>
      <c r="GXB115" s="420"/>
      <c r="GXC115" s="420"/>
      <c r="GXD115" s="420"/>
      <c r="GXE115" s="420"/>
      <c r="GXF115" s="420"/>
      <c r="GXG115" s="420"/>
      <c r="GXH115" s="420"/>
      <c r="GXI115" s="420"/>
      <c r="GXJ115" s="420"/>
      <c r="GXK115" s="420"/>
      <c r="GXL115" s="420"/>
      <c r="GXM115" s="420"/>
      <c r="GXN115" s="420"/>
      <c r="GXO115" s="420"/>
      <c r="GXP115" s="420"/>
      <c r="GXQ115" s="420"/>
      <c r="GXR115" s="420"/>
      <c r="GXS115" s="420"/>
      <c r="GXT115" s="420"/>
      <c r="GXU115" s="420"/>
      <c r="GXV115" s="420"/>
      <c r="GXW115" s="420"/>
      <c r="GXX115" s="420"/>
      <c r="GXY115" s="420"/>
      <c r="GXZ115" s="420"/>
      <c r="GYA115" s="420"/>
      <c r="GYB115" s="420"/>
      <c r="GYC115" s="420"/>
      <c r="GYD115" s="420"/>
      <c r="GYE115" s="420"/>
      <c r="GYF115" s="420"/>
      <c r="GYG115" s="420"/>
      <c r="GYH115" s="420"/>
      <c r="GYI115" s="420"/>
      <c r="GYJ115" s="420"/>
      <c r="GYK115" s="420"/>
      <c r="GYL115" s="420"/>
      <c r="GYM115" s="420"/>
      <c r="GYN115" s="420"/>
      <c r="GYO115" s="420"/>
      <c r="GYP115" s="420"/>
      <c r="GYQ115" s="420"/>
      <c r="GYR115" s="420"/>
      <c r="GYS115" s="420"/>
      <c r="GYT115" s="420"/>
      <c r="GYU115" s="420"/>
      <c r="GYV115" s="420"/>
      <c r="GYW115" s="420"/>
      <c r="GYX115" s="420"/>
      <c r="GYY115" s="420"/>
      <c r="GYZ115" s="420"/>
      <c r="GZA115" s="420"/>
      <c r="GZB115" s="420"/>
      <c r="GZC115" s="420"/>
      <c r="GZD115" s="420"/>
      <c r="GZE115" s="420"/>
      <c r="GZF115" s="420"/>
      <c r="GZG115" s="420"/>
      <c r="GZH115" s="420"/>
      <c r="GZI115" s="420"/>
      <c r="GZJ115" s="420"/>
      <c r="GZK115" s="420"/>
      <c r="GZL115" s="420"/>
      <c r="GZM115" s="420"/>
      <c r="GZN115" s="420"/>
      <c r="GZO115" s="420"/>
      <c r="GZP115" s="420"/>
      <c r="GZQ115" s="420"/>
      <c r="GZR115" s="420"/>
      <c r="GZS115" s="420"/>
      <c r="GZT115" s="420"/>
      <c r="GZU115" s="420"/>
      <c r="GZV115" s="420"/>
      <c r="GZW115" s="420"/>
      <c r="GZX115" s="420"/>
      <c r="GZY115" s="420"/>
      <c r="GZZ115" s="420"/>
      <c r="HAA115" s="420"/>
      <c r="HAB115" s="420"/>
      <c r="HAC115" s="420"/>
      <c r="HAD115" s="420"/>
      <c r="HAE115" s="420"/>
      <c r="HAF115" s="420"/>
      <c r="HAG115" s="420"/>
      <c r="HAH115" s="420"/>
      <c r="HAI115" s="420"/>
      <c r="HAJ115" s="420"/>
      <c r="HAK115" s="420"/>
      <c r="HAL115" s="420"/>
      <c r="HAM115" s="420"/>
      <c r="HAN115" s="420"/>
      <c r="HAO115" s="420"/>
      <c r="HAP115" s="420"/>
      <c r="HAQ115" s="420"/>
      <c r="HAR115" s="420"/>
      <c r="HAS115" s="420"/>
      <c r="HAT115" s="420"/>
      <c r="HAU115" s="420"/>
      <c r="HAV115" s="420"/>
      <c r="HAW115" s="420"/>
      <c r="HAX115" s="420"/>
      <c r="HAY115" s="420"/>
      <c r="HAZ115" s="420"/>
      <c r="HBA115" s="420"/>
      <c r="HBB115" s="420"/>
      <c r="HBC115" s="420"/>
      <c r="HBD115" s="420"/>
      <c r="HBE115" s="420"/>
      <c r="HBF115" s="420"/>
      <c r="HBG115" s="420"/>
      <c r="HBH115" s="420"/>
      <c r="HBI115" s="420"/>
      <c r="HBJ115" s="420"/>
      <c r="HBK115" s="420"/>
      <c r="HBL115" s="420"/>
      <c r="HBM115" s="420"/>
      <c r="HBN115" s="420"/>
      <c r="HBO115" s="420"/>
      <c r="HBP115" s="420"/>
      <c r="HBQ115" s="420"/>
      <c r="HBR115" s="420"/>
      <c r="HBS115" s="420"/>
      <c r="HBT115" s="420"/>
      <c r="HBU115" s="420"/>
      <c r="HBV115" s="420"/>
      <c r="HBW115" s="420"/>
      <c r="HBX115" s="420"/>
      <c r="HBY115" s="420"/>
      <c r="HBZ115" s="420"/>
      <c r="HCA115" s="420"/>
      <c r="HCB115" s="420"/>
      <c r="HCC115" s="420"/>
      <c r="HCD115" s="420"/>
      <c r="HCE115" s="420"/>
      <c r="HCF115" s="420"/>
      <c r="HCG115" s="420"/>
      <c r="HCH115" s="420"/>
      <c r="HCI115" s="420"/>
      <c r="HCJ115" s="420"/>
      <c r="HCK115" s="420"/>
      <c r="HCL115" s="420"/>
      <c r="HCM115" s="420"/>
      <c r="HCN115" s="420"/>
      <c r="HCO115" s="420"/>
      <c r="HCP115" s="420"/>
      <c r="HCQ115" s="420"/>
      <c r="HCR115" s="420"/>
      <c r="HCS115" s="420"/>
      <c r="HCT115" s="420"/>
      <c r="HCU115" s="420"/>
      <c r="HCV115" s="420"/>
      <c r="HCW115" s="420"/>
      <c r="HCX115" s="420"/>
      <c r="HCY115" s="420"/>
      <c r="HCZ115" s="420"/>
      <c r="HDA115" s="420"/>
      <c r="HDB115" s="420"/>
      <c r="HDC115" s="420"/>
      <c r="HDD115" s="420"/>
      <c r="HDE115" s="420"/>
      <c r="HDF115" s="420"/>
      <c r="HDG115" s="420"/>
      <c r="HDH115" s="420"/>
      <c r="HDI115" s="420"/>
      <c r="HDJ115" s="420"/>
      <c r="HDK115" s="420"/>
      <c r="HDL115" s="420"/>
      <c r="HDM115" s="420"/>
      <c r="HDN115" s="420"/>
      <c r="HDO115" s="420"/>
      <c r="HDP115" s="420"/>
      <c r="HDQ115" s="420"/>
      <c r="HDR115" s="420"/>
      <c r="HDS115" s="420"/>
      <c r="HDT115" s="420"/>
      <c r="HDU115" s="420"/>
      <c r="HDV115" s="420"/>
      <c r="HDW115" s="420"/>
      <c r="HDX115" s="420"/>
      <c r="HDY115" s="420"/>
      <c r="HDZ115" s="420"/>
      <c r="HEA115" s="420"/>
      <c r="HEB115" s="420"/>
      <c r="HEC115" s="420"/>
      <c r="HED115" s="420"/>
      <c r="HEE115" s="420"/>
      <c r="HEF115" s="420"/>
      <c r="HEG115" s="420"/>
      <c r="HEH115" s="420"/>
      <c r="HEI115" s="420"/>
      <c r="HEJ115" s="420"/>
      <c r="HEK115" s="420"/>
      <c r="HEL115" s="420"/>
      <c r="HEM115" s="420"/>
      <c r="HEN115" s="420"/>
      <c r="HEO115" s="420"/>
      <c r="HEP115" s="420"/>
      <c r="HEQ115" s="420"/>
      <c r="HER115" s="420"/>
      <c r="HES115" s="420"/>
      <c r="HET115" s="420"/>
      <c r="HEU115" s="420"/>
      <c r="HEV115" s="420"/>
      <c r="HEW115" s="420"/>
      <c r="HEX115" s="420"/>
      <c r="HEY115" s="420"/>
      <c r="HEZ115" s="420"/>
      <c r="HFA115" s="420"/>
      <c r="HFB115" s="420"/>
      <c r="HFC115" s="420"/>
      <c r="HFD115" s="420"/>
      <c r="HFE115" s="420"/>
      <c r="HFF115" s="420"/>
      <c r="HFG115" s="420"/>
      <c r="HFH115" s="420"/>
      <c r="HFI115" s="420"/>
      <c r="HFJ115" s="420"/>
      <c r="HFK115" s="420"/>
      <c r="HFL115" s="420"/>
      <c r="HFM115" s="420"/>
      <c r="HFN115" s="420"/>
      <c r="HFO115" s="420"/>
      <c r="HFP115" s="420"/>
      <c r="HFQ115" s="420"/>
      <c r="HFR115" s="420"/>
      <c r="HFS115" s="420"/>
      <c r="HFT115" s="420"/>
      <c r="HFU115" s="420"/>
      <c r="HFV115" s="420"/>
      <c r="HFW115" s="420"/>
      <c r="HFX115" s="420"/>
      <c r="HFY115" s="420"/>
      <c r="HFZ115" s="420"/>
      <c r="HGA115" s="420"/>
      <c r="HGB115" s="420"/>
      <c r="HGC115" s="420"/>
      <c r="HGD115" s="420"/>
      <c r="HGE115" s="420"/>
      <c r="HGF115" s="420"/>
      <c r="HGG115" s="420"/>
      <c r="HGH115" s="420"/>
      <c r="HGI115" s="420"/>
      <c r="HGJ115" s="420"/>
      <c r="HGK115" s="420"/>
      <c r="HGL115" s="420"/>
      <c r="HGM115" s="420"/>
      <c r="HGN115" s="420"/>
      <c r="HGO115" s="420"/>
      <c r="HGP115" s="420"/>
      <c r="HGQ115" s="420"/>
      <c r="HGR115" s="420"/>
      <c r="HGS115" s="420"/>
      <c r="HGT115" s="420"/>
      <c r="HGU115" s="420"/>
      <c r="HGV115" s="420"/>
      <c r="HGW115" s="420"/>
      <c r="HGX115" s="420"/>
      <c r="HGY115" s="420"/>
      <c r="HGZ115" s="420"/>
      <c r="HHA115" s="420"/>
      <c r="HHB115" s="420"/>
      <c r="HHC115" s="420"/>
      <c r="HHD115" s="420"/>
      <c r="HHE115" s="420"/>
      <c r="HHF115" s="420"/>
      <c r="HHG115" s="420"/>
      <c r="HHH115" s="420"/>
      <c r="HHI115" s="420"/>
      <c r="HHJ115" s="420"/>
      <c r="HHK115" s="420"/>
      <c r="HHL115" s="420"/>
      <c r="HHM115" s="420"/>
      <c r="HHN115" s="420"/>
      <c r="HHO115" s="420"/>
      <c r="HHP115" s="420"/>
      <c r="HHQ115" s="420"/>
      <c r="HHR115" s="420"/>
      <c r="HHS115" s="420"/>
      <c r="HHT115" s="420"/>
      <c r="HHU115" s="420"/>
      <c r="HHV115" s="420"/>
      <c r="HHW115" s="420"/>
      <c r="HHX115" s="420"/>
      <c r="HHY115" s="420"/>
      <c r="HHZ115" s="420"/>
      <c r="HIA115" s="420"/>
      <c r="HIB115" s="420"/>
      <c r="HIC115" s="420"/>
      <c r="HID115" s="420"/>
      <c r="HIE115" s="420"/>
      <c r="HIF115" s="420"/>
      <c r="HIG115" s="420"/>
      <c r="HIH115" s="420"/>
      <c r="HII115" s="420"/>
      <c r="HIJ115" s="420"/>
      <c r="HIK115" s="420"/>
      <c r="HIL115" s="420"/>
      <c r="HIM115" s="420"/>
      <c r="HIN115" s="420"/>
      <c r="HIO115" s="420"/>
      <c r="HIP115" s="420"/>
      <c r="HIQ115" s="420"/>
      <c r="HIR115" s="420"/>
      <c r="HIS115" s="420"/>
      <c r="HIT115" s="420"/>
      <c r="HIU115" s="420"/>
      <c r="HIV115" s="420"/>
      <c r="HIW115" s="420"/>
      <c r="HIX115" s="420"/>
      <c r="HIY115" s="420"/>
      <c r="HIZ115" s="420"/>
      <c r="HJA115" s="420"/>
      <c r="HJB115" s="420"/>
      <c r="HJC115" s="420"/>
      <c r="HJD115" s="420"/>
      <c r="HJE115" s="420"/>
      <c r="HJF115" s="420"/>
      <c r="HJG115" s="420"/>
      <c r="HJH115" s="420"/>
      <c r="HJI115" s="420"/>
      <c r="HJJ115" s="420"/>
      <c r="HJK115" s="420"/>
      <c r="HJL115" s="420"/>
      <c r="HJM115" s="420"/>
      <c r="HJN115" s="420"/>
      <c r="HJO115" s="420"/>
      <c r="HJP115" s="420"/>
      <c r="HJQ115" s="420"/>
      <c r="HJR115" s="420"/>
      <c r="HJS115" s="420"/>
      <c r="HJT115" s="420"/>
      <c r="HJU115" s="420"/>
      <c r="HJV115" s="420"/>
      <c r="HJW115" s="420"/>
      <c r="HJX115" s="420"/>
      <c r="HJY115" s="420"/>
      <c r="HJZ115" s="420"/>
      <c r="HKA115" s="420"/>
      <c r="HKB115" s="420"/>
      <c r="HKC115" s="420"/>
      <c r="HKD115" s="420"/>
      <c r="HKE115" s="420"/>
      <c r="HKF115" s="420"/>
      <c r="HKG115" s="420"/>
      <c r="HKH115" s="420"/>
      <c r="HKI115" s="420"/>
      <c r="HKJ115" s="420"/>
      <c r="HKK115" s="420"/>
      <c r="HKL115" s="420"/>
      <c r="HKM115" s="420"/>
      <c r="HKN115" s="420"/>
      <c r="HKO115" s="420"/>
      <c r="HKP115" s="420"/>
      <c r="HKQ115" s="420"/>
      <c r="HKR115" s="420"/>
      <c r="HKS115" s="420"/>
      <c r="HKT115" s="420"/>
      <c r="HKU115" s="420"/>
      <c r="HKV115" s="420"/>
      <c r="HKW115" s="420"/>
      <c r="HKX115" s="420"/>
      <c r="HKY115" s="420"/>
      <c r="HKZ115" s="420"/>
      <c r="HLA115" s="420"/>
      <c r="HLB115" s="420"/>
      <c r="HLC115" s="420"/>
      <c r="HLD115" s="420"/>
      <c r="HLE115" s="420"/>
      <c r="HLF115" s="420"/>
      <c r="HLG115" s="420"/>
      <c r="HLH115" s="420"/>
      <c r="HLI115" s="420"/>
      <c r="HLJ115" s="420"/>
      <c r="HLK115" s="420"/>
      <c r="HLL115" s="420"/>
      <c r="HLM115" s="420"/>
      <c r="HLN115" s="420"/>
      <c r="HLO115" s="420"/>
      <c r="HLP115" s="420"/>
      <c r="HLQ115" s="420"/>
      <c r="HLR115" s="420"/>
      <c r="HLS115" s="420"/>
      <c r="HLT115" s="420"/>
      <c r="HLU115" s="420"/>
      <c r="HLV115" s="420"/>
      <c r="HLW115" s="420"/>
      <c r="HLX115" s="420"/>
      <c r="HLY115" s="420"/>
      <c r="HLZ115" s="420"/>
      <c r="HMA115" s="420"/>
      <c r="HMB115" s="420"/>
      <c r="HMC115" s="420"/>
      <c r="HMD115" s="420"/>
      <c r="HME115" s="420"/>
      <c r="HMF115" s="420"/>
      <c r="HMG115" s="420"/>
      <c r="HMH115" s="420"/>
      <c r="HMI115" s="420"/>
      <c r="HMJ115" s="420"/>
      <c r="HMK115" s="420"/>
      <c r="HML115" s="420"/>
      <c r="HMM115" s="420"/>
      <c r="HMN115" s="420"/>
      <c r="HMO115" s="420"/>
      <c r="HMP115" s="420"/>
      <c r="HMQ115" s="420"/>
      <c r="HMR115" s="420"/>
      <c r="HMS115" s="420"/>
      <c r="HMT115" s="420"/>
      <c r="HMU115" s="420"/>
      <c r="HMV115" s="420"/>
      <c r="HMW115" s="420"/>
      <c r="HMX115" s="420"/>
      <c r="HMY115" s="420"/>
      <c r="HMZ115" s="420"/>
      <c r="HNA115" s="420"/>
      <c r="HNB115" s="420"/>
      <c r="HNC115" s="420"/>
      <c r="HND115" s="420"/>
      <c r="HNE115" s="420"/>
      <c r="HNF115" s="420"/>
      <c r="HNG115" s="420"/>
      <c r="HNH115" s="420"/>
      <c r="HNI115" s="420"/>
      <c r="HNJ115" s="420"/>
      <c r="HNK115" s="420"/>
      <c r="HNL115" s="420"/>
      <c r="HNM115" s="420"/>
      <c r="HNN115" s="420"/>
      <c r="HNO115" s="420"/>
      <c r="HNP115" s="420"/>
      <c r="HNQ115" s="420"/>
      <c r="HNR115" s="420"/>
      <c r="HNS115" s="420"/>
      <c r="HNT115" s="420"/>
      <c r="HNU115" s="420"/>
      <c r="HNV115" s="420"/>
      <c r="HNW115" s="420"/>
      <c r="HNX115" s="420"/>
      <c r="HNY115" s="420"/>
      <c r="HNZ115" s="420"/>
      <c r="HOA115" s="420"/>
      <c r="HOB115" s="420"/>
      <c r="HOC115" s="420"/>
      <c r="HOD115" s="420"/>
      <c r="HOE115" s="420"/>
      <c r="HOF115" s="420"/>
      <c r="HOG115" s="420"/>
      <c r="HOH115" s="420"/>
      <c r="HOI115" s="420"/>
      <c r="HOJ115" s="420"/>
      <c r="HOK115" s="420"/>
      <c r="HOL115" s="420"/>
      <c r="HOM115" s="420"/>
      <c r="HON115" s="420"/>
      <c r="HOO115" s="420"/>
      <c r="HOP115" s="420"/>
      <c r="HOQ115" s="420"/>
      <c r="HOR115" s="420"/>
      <c r="HOS115" s="420"/>
      <c r="HOT115" s="420"/>
      <c r="HOU115" s="420"/>
      <c r="HOV115" s="420"/>
      <c r="HOW115" s="420"/>
      <c r="HOX115" s="420"/>
      <c r="HOY115" s="420"/>
      <c r="HOZ115" s="420"/>
      <c r="HPA115" s="420"/>
      <c r="HPB115" s="420"/>
      <c r="HPC115" s="420"/>
      <c r="HPD115" s="420"/>
      <c r="HPE115" s="420"/>
      <c r="HPF115" s="420"/>
      <c r="HPG115" s="420"/>
      <c r="HPH115" s="420"/>
      <c r="HPI115" s="420"/>
      <c r="HPJ115" s="420"/>
      <c r="HPK115" s="420"/>
      <c r="HPL115" s="420"/>
      <c r="HPM115" s="420"/>
      <c r="HPN115" s="420"/>
      <c r="HPO115" s="420"/>
      <c r="HPP115" s="420"/>
      <c r="HPQ115" s="420"/>
      <c r="HPR115" s="420"/>
      <c r="HPS115" s="420"/>
      <c r="HPT115" s="420"/>
      <c r="HPU115" s="420"/>
      <c r="HPV115" s="420"/>
      <c r="HPW115" s="420"/>
      <c r="HPX115" s="420"/>
      <c r="HPY115" s="420"/>
      <c r="HPZ115" s="420"/>
      <c r="HQA115" s="420"/>
      <c r="HQB115" s="420"/>
      <c r="HQC115" s="420"/>
      <c r="HQD115" s="420"/>
      <c r="HQE115" s="420"/>
      <c r="HQF115" s="420"/>
      <c r="HQG115" s="420"/>
      <c r="HQH115" s="420"/>
      <c r="HQI115" s="420"/>
      <c r="HQJ115" s="420"/>
      <c r="HQK115" s="420"/>
      <c r="HQL115" s="420"/>
      <c r="HQM115" s="420"/>
      <c r="HQN115" s="420"/>
      <c r="HQO115" s="420"/>
      <c r="HQP115" s="420"/>
      <c r="HQQ115" s="420"/>
      <c r="HQR115" s="420"/>
      <c r="HQS115" s="420"/>
      <c r="HQT115" s="420"/>
      <c r="HQU115" s="420"/>
      <c r="HQV115" s="420"/>
      <c r="HQW115" s="420"/>
      <c r="HQX115" s="420"/>
      <c r="HQY115" s="420"/>
      <c r="HQZ115" s="420"/>
      <c r="HRA115" s="420"/>
      <c r="HRB115" s="420"/>
      <c r="HRC115" s="420"/>
      <c r="HRD115" s="420"/>
      <c r="HRE115" s="420"/>
      <c r="HRF115" s="420"/>
      <c r="HRG115" s="420"/>
      <c r="HRH115" s="420"/>
      <c r="HRI115" s="420"/>
      <c r="HRJ115" s="420"/>
      <c r="HRK115" s="420"/>
      <c r="HRL115" s="420"/>
      <c r="HRM115" s="420"/>
      <c r="HRN115" s="420"/>
      <c r="HRO115" s="420"/>
      <c r="HRP115" s="420"/>
      <c r="HRQ115" s="420"/>
      <c r="HRR115" s="420"/>
      <c r="HRS115" s="420"/>
      <c r="HRT115" s="420"/>
      <c r="HRU115" s="420"/>
      <c r="HRV115" s="420"/>
      <c r="HRW115" s="420"/>
      <c r="HRX115" s="420"/>
      <c r="HRY115" s="420"/>
      <c r="HRZ115" s="420"/>
      <c r="HSA115" s="420"/>
      <c r="HSB115" s="420"/>
      <c r="HSC115" s="420"/>
      <c r="HSD115" s="420"/>
      <c r="HSE115" s="420"/>
      <c r="HSF115" s="420"/>
      <c r="HSG115" s="420"/>
      <c r="HSH115" s="420"/>
      <c r="HSI115" s="420"/>
      <c r="HSJ115" s="420"/>
      <c r="HSK115" s="420"/>
      <c r="HSL115" s="420"/>
      <c r="HSM115" s="420"/>
      <c r="HSN115" s="420"/>
      <c r="HSO115" s="420"/>
      <c r="HSP115" s="420"/>
      <c r="HSQ115" s="420"/>
      <c r="HSR115" s="420"/>
      <c r="HSS115" s="420"/>
      <c r="HST115" s="420"/>
      <c r="HSU115" s="420"/>
      <c r="HSV115" s="420"/>
      <c r="HSW115" s="420"/>
      <c r="HSX115" s="420"/>
      <c r="HSY115" s="420"/>
      <c r="HSZ115" s="420"/>
      <c r="HTA115" s="420"/>
      <c r="HTB115" s="420"/>
      <c r="HTC115" s="420"/>
      <c r="HTD115" s="420"/>
      <c r="HTE115" s="420"/>
      <c r="HTF115" s="420"/>
      <c r="HTG115" s="420"/>
      <c r="HTH115" s="420"/>
      <c r="HTI115" s="420"/>
      <c r="HTJ115" s="420"/>
      <c r="HTK115" s="420"/>
      <c r="HTL115" s="420"/>
      <c r="HTM115" s="420"/>
      <c r="HTN115" s="420"/>
      <c r="HTO115" s="420"/>
      <c r="HTP115" s="420"/>
      <c r="HTQ115" s="420"/>
      <c r="HTR115" s="420"/>
      <c r="HTS115" s="420"/>
      <c r="HTT115" s="420"/>
      <c r="HTU115" s="420"/>
      <c r="HTV115" s="420"/>
      <c r="HTW115" s="420"/>
      <c r="HTX115" s="420"/>
      <c r="HTY115" s="420"/>
      <c r="HTZ115" s="420"/>
      <c r="HUA115" s="420"/>
      <c r="HUB115" s="420"/>
      <c r="HUC115" s="420"/>
      <c r="HUD115" s="420"/>
      <c r="HUE115" s="420"/>
      <c r="HUF115" s="420"/>
      <c r="HUG115" s="420"/>
      <c r="HUH115" s="420"/>
      <c r="HUI115" s="420"/>
      <c r="HUJ115" s="420"/>
      <c r="HUK115" s="420"/>
      <c r="HUL115" s="420"/>
      <c r="HUM115" s="420"/>
      <c r="HUN115" s="420"/>
      <c r="HUO115" s="420"/>
      <c r="HUP115" s="420"/>
      <c r="HUQ115" s="420"/>
      <c r="HUR115" s="420"/>
      <c r="HUS115" s="420"/>
      <c r="HUT115" s="420"/>
      <c r="HUU115" s="420"/>
      <c r="HUV115" s="420"/>
      <c r="HUW115" s="420"/>
      <c r="HUX115" s="420"/>
      <c r="HUY115" s="420"/>
      <c r="HUZ115" s="420"/>
      <c r="HVA115" s="420"/>
      <c r="HVB115" s="420"/>
      <c r="HVC115" s="420"/>
      <c r="HVD115" s="420"/>
      <c r="HVE115" s="420"/>
      <c r="HVF115" s="420"/>
      <c r="HVG115" s="420"/>
      <c r="HVH115" s="420"/>
      <c r="HVI115" s="420"/>
      <c r="HVJ115" s="420"/>
      <c r="HVK115" s="420"/>
      <c r="HVL115" s="420"/>
      <c r="HVM115" s="420"/>
      <c r="HVN115" s="420"/>
      <c r="HVO115" s="420"/>
      <c r="HVP115" s="420"/>
      <c r="HVQ115" s="420"/>
      <c r="HVR115" s="420"/>
      <c r="HVS115" s="420"/>
      <c r="HVT115" s="420"/>
      <c r="HVU115" s="420"/>
      <c r="HVV115" s="420"/>
      <c r="HVW115" s="420"/>
      <c r="HVX115" s="420"/>
      <c r="HVY115" s="420"/>
      <c r="HVZ115" s="420"/>
      <c r="HWA115" s="420"/>
      <c r="HWB115" s="420"/>
      <c r="HWC115" s="420"/>
      <c r="HWD115" s="420"/>
      <c r="HWE115" s="420"/>
      <c r="HWF115" s="420"/>
      <c r="HWG115" s="420"/>
      <c r="HWH115" s="420"/>
      <c r="HWI115" s="420"/>
      <c r="HWJ115" s="420"/>
      <c r="HWK115" s="420"/>
      <c r="HWL115" s="420"/>
      <c r="HWM115" s="420"/>
      <c r="HWN115" s="420"/>
      <c r="HWO115" s="420"/>
      <c r="HWP115" s="420"/>
      <c r="HWQ115" s="420"/>
      <c r="HWR115" s="420"/>
      <c r="HWS115" s="420"/>
      <c r="HWT115" s="420"/>
      <c r="HWU115" s="420"/>
      <c r="HWV115" s="420"/>
      <c r="HWW115" s="420"/>
      <c r="HWX115" s="420"/>
      <c r="HWY115" s="420"/>
      <c r="HWZ115" s="420"/>
      <c r="HXA115" s="420"/>
      <c r="HXB115" s="420"/>
      <c r="HXC115" s="420"/>
      <c r="HXD115" s="420"/>
      <c r="HXE115" s="420"/>
      <c r="HXF115" s="420"/>
      <c r="HXG115" s="420"/>
      <c r="HXH115" s="420"/>
      <c r="HXI115" s="420"/>
      <c r="HXJ115" s="420"/>
      <c r="HXK115" s="420"/>
      <c r="HXL115" s="420"/>
      <c r="HXM115" s="420"/>
      <c r="HXN115" s="420"/>
      <c r="HXO115" s="420"/>
      <c r="HXP115" s="420"/>
      <c r="HXQ115" s="420"/>
      <c r="HXR115" s="420"/>
      <c r="HXS115" s="420"/>
      <c r="HXT115" s="420"/>
      <c r="HXU115" s="420"/>
      <c r="HXV115" s="420"/>
      <c r="HXW115" s="420"/>
      <c r="HXX115" s="420"/>
      <c r="HXY115" s="420"/>
      <c r="HXZ115" s="420"/>
      <c r="HYA115" s="420"/>
      <c r="HYB115" s="420"/>
      <c r="HYC115" s="420"/>
      <c r="HYD115" s="420"/>
      <c r="HYE115" s="420"/>
      <c r="HYF115" s="420"/>
      <c r="HYG115" s="420"/>
      <c r="HYH115" s="420"/>
      <c r="HYI115" s="420"/>
      <c r="HYJ115" s="420"/>
      <c r="HYK115" s="420"/>
      <c r="HYL115" s="420"/>
      <c r="HYM115" s="420"/>
      <c r="HYN115" s="420"/>
      <c r="HYO115" s="420"/>
      <c r="HYP115" s="420"/>
      <c r="HYQ115" s="420"/>
      <c r="HYR115" s="420"/>
      <c r="HYS115" s="420"/>
      <c r="HYT115" s="420"/>
      <c r="HYU115" s="420"/>
      <c r="HYV115" s="420"/>
      <c r="HYW115" s="420"/>
      <c r="HYX115" s="420"/>
      <c r="HYY115" s="420"/>
      <c r="HYZ115" s="420"/>
      <c r="HZA115" s="420"/>
      <c r="HZB115" s="420"/>
      <c r="HZC115" s="420"/>
      <c r="HZD115" s="420"/>
      <c r="HZE115" s="420"/>
      <c r="HZF115" s="420"/>
      <c r="HZG115" s="420"/>
      <c r="HZH115" s="420"/>
      <c r="HZI115" s="420"/>
      <c r="HZJ115" s="420"/>
      <c r="HZK115" s="420"/>
      <c r="HZL115" s="420"/>
      <c r="HZM115" s="420"/>
      <c r="HZN115" s="420"/>
      <c r="HZO115" s="420"/>
      <c r="HZP115" s="420"/>
      <c r="HZQ115" s="420"/>
      <c r="HZR115" s="420"/>
      <c r="HZS115" s="420"/>
      <c r="HZT115" s="420"/>
      <c r="HZU115" s="420"/>
      <c r="HZV115" s="420"/>
      <c r="HZW115" s="420"/>
      <c r="HZX115" s="420"/>
      <c r="HZY115" s="420"/>
      <c r="HZZ115" s="420"/>
      <c r="IAA115" s="420"/>
      <c r="IAB115" s="420"/>
      <c r="IAC115" s="420"/>
      <c r="IAD115" s="420"/>
      <c r="IAE115" s="420"/>
      <c r="IAF115" s="420"/>
      <c r="IAG115" s="420"/>
      <c r="IAH115" s="420"/>
      <c r="IAI115" s="420"/>
      <c r="IAJ115" s="420"/>
      <c r="IAK115" s="420"/>
      <c r="IAL115" s="420"/>
      <c r="IAM115" s="420"/>
      <c r="IAN115" s="420"/>
      <c r="IAO115" s="420"/>
      <c r="IAP115" s="420"/>
      <c r="IAQ115" s="420"/>
      <c r="IAR115" s="420"/>
      <c r="IAS115" s="420"/>
      <c r="IAT115" s="420"/>
      <c r="IAU115" s="420"/>
      <c r="IAV115" s="420"/>
      <c r="IAW115" s="420"/>
      <c r="IAX115" s="420"/>
      <c r="IAY115" s="420"/>
      <c r="IAZ115" s="420"/>
      <c r="IBA115" s="420"/>
      <c r="IBB115" s="420"/>
      <c r="IBC115" s="420"/>
      <c r="IBD115" s="420"/>
      <c r="IBE115" s="420"/>
      <c r="IBF115" s="420"/>
      <c r="IBG115" s="420"/>
      <c r="IBH115" s="420"/>
      <c r="IBI115" s="420"/>
      <c r="IBJ115" s="420"/>
      <c r="IBK115" s="420"/>
      <c r="IBL115" s="420"/>
      <c r="IBM115" s="420"/>
      <c r="IBN115" s="420"/>
      <c r="IBO115" s="420"/>
      <c r="IBP115" s="420"/>
      <c r="IBQ115" s="420"/>
      <c r="IBR115" s="420"/>
      <c r="IBS115" s="420"/>
      <c r="IBT115" s="420"/>
      <c r="IBU115" s="420"/>
      <c r="IBV115" s="420"/>
      <c r="IBW115" s="420"/>
      <c r="IBX115" s="420"/>
      <c r="IBY115" s="420"/>
      <c r="IBZ115" s="420"/>
      <c r="ICA115" s="420"/>
      <c r="ICB115" s="420"/>
      <c r="ICC115" s="420"/>
      <c r="ICD115" s="420"/>
      <c r="ICE115" s="420"/>
      <c r="ICF115" s="420"/>
      <c r="ICG115" s="420"/>
      <c r="ICH115" s="420"/>
      <c r="ICI115" s="420"/>
      <c r="ICJ115" s="420"/>
      <c r="ICK115" s="420"/>
      <c r="ICL115" s="420"/>
      <c r="ICM115" s="420"/>
      <c r="ICN115" s="420"/>
      <c r="ICO115" s="420"/>
      <c r="ICP115" s="420"/>
      <c r="ICQ115" s="420"/>
      <c r="ICR115" s="420"/>
      <c r="ICS115" s="420"/>
      <c r="ICT115" s="420"/>
      <c r="ICU115" s="420"/>
      <c r="ICV115" s="420"/>
      <c r="ICW115" s="420"/>
      <c r="ICX115" s="420"/>
      <c r="ICY115" s="420"/>
      <c r="ICZ115" s="420"/>
      <c r="IDA115" s="420"/>
      <c r="IDB115" s="420"/>
      <c r="IDC115" s="420"/>
      <c r="IDD115" s="420"/>
      <c r="IDE115" s="420"/>
      <c r="IDF115" s="420"/>
      <c r="IDG115" s="420"/>
      <c r="IDH115" s="420"/>
      <c r="IDI115" s="420"/>
      <c r="IDJ115" s="420"/>
      <c r="IDK115" s="420"/>
      <c r="IDL115" s="420"/>
      <c r="IDM115" s="420"/>
      <c r="IDN115" s="420"/>
      <c r="IDO115" s="420"/>
      <c r="IDP115" s="420"/>
      <c r="IDQ115" s="420"/>
      <c r="IDR115" s="420"/>
      <c r="IDS115" s="420"/>
      <c r="IDT115" s="420"/>
      <c r="IDU115" s="420"/>
      <c r="IDV115" s="420"/>
      <c r="IDW115" s="420"/>
      <c r="IDX115" s="420"/>
      <c r="IDY115" s="420"/>
      <c r="IDZ115" s="420"/>
      <c r="IEA115" s="420"/>
      <c r="IEB115" s="420"/>
      <c r="IEC115" s="420"/>
      <c r="IED115" s="420"/>
      <c r="IEE115" s="420"/>
      <c r="IEF115" s="420"/>
      <c r="IEG115" s="420"/>
      <c r="IEH115" s="420"/>
      <c r="IEI115" s="420"/>
      <c r="IEJ115" s="420"/>
      <c r="IEK115" s="420"/>
      <c r="IEL115" s="420"/>
      <c r="IEM115" s="420"/>
      <c r="IEN115" s="420"/>
      <c r="IEO115" s="420"/>
      <c r="IEP115" s="420"/>
      <c r="IEQ115" s="420"/>
      <c r="IER115" s="420"/>
      <c r="IES115" s="420"/>
      <c r="IET115" s="420"/>
      <c r="IEU115" s="420"/>
      <c r="IEV115" s="420"/>
      <c r="IEW115" s="420"/>
      <c r="IEX115" s="420"/>
      <c r="IEY115" s="420"/>
      <c r="IEZ115" s="420"/>
      <c r="IFA115" s="420"/>
      <c r="IFB115" s="420"/>
      <c r="IFC115" s="420"/>
      <c r="IFD115" s="420"/>
      <c r="IFE115" s="420"/>
      <c r="IFF115" s="420"/>
      <c r="IFG115" s="420"/>
      <c r="IFH115" s="420"/>
      <c r="IFI115" s="420"/>
      <c r="IFJ115" s="420"/>
      <c r="IFK115" s="420"/>
      <c r="IFL115" s="420"/>
      <c r="IFM115" s="420"/>
      <c r="IFN115" s="420"/>
      <c r="IFO115" s="420"/>
      <c r="IFP115" s="420"/>
      <c r="IFQ115" s="420"/>
      <c r="IFR115" s="420"/>
      <c r="IFS115" s="420"/>
      <c r="IFT115" s="420"/>
      <c r="IFU115" s="420"/>
      <c r="IFV115" s="420"/>
      <c r="IFW115" s="420"/>
      <c r="IFX115" s="420"/>
      <c r="IFY115" s="420"/>
      <c r="IFZ115" s="420"/>
      <c r="IGA115" s="420"/>
      <c r="IGB115" s="420"/>
      <c r="IGC115" s="420"/>
      <c r="IGD115" s="420"/>
      <c r="IGE115" s="420"/>
      <c r="IGF115" s="420"/>
      <c r="IGG115" s="420"/>
      <c r="IGH115" s="420"/>
      <c r="IGI115" s="420"/>
      <c r="IGJ115" s="420"/>
      <c r="IGK115" s="420"/>
      <c r="IGL115" s="420"/>
      <c r="IGM115" s="420"/>
      <c r="IGN115" s="420"/>
      <c r="IGO115" s="420"/>
      <c r="IGP115" s="420"/>
      <c r="IGQ115" s="420"/>
      <c r="IGR115" s="420"/>
      <c r="IGS115" s="420"/>
      <c r="IGT115" s="420"/>
      <c r="IGU115" s="420"/>
      <c r="IGV115" s="420"/>
      <c r="IGW115" s="420"/>
      <c r="IGX115" s="420"/>
      <c r="IGY115" s="420"/>
      <c r="IGZ115" s="420"/>
      <c r="IHA115" s="420"/>
      <c r="IHB115" s="420"/>
      <c r="IHC115" s="420"/>
      <c r="IHD115" s="420"/>
      <c r="IHE115" s="420"/>
      <c r="IHF115" s="420"/>
      <c r="IHG115" s="420"/>
      <c r="IHH115" s="420"/>
      <c r="IHI115" s="420"/>
      <c r="IHJ115" s="420"/>
      <c r="IHK115" s="420"/>
      <c r="IHL115" s="420"/>
      <c r="IHM115" s="420"/>
      <c r="IHN115" s="420"/>
      <c r="IHO115" s="420"/>
      <c r="IHP115" s="420"/>
      <c r="IHQ115" s="420"/>
      <c r="IHR115" s="420"/>
      <c r="IHS115" s="420"/>
      <c r="IHT115" s="420"/>
      <c r="IHU115" s="420"/>
      <c r="IHV115" s="420"/>
      <c r="IHW115" s="420"/>
      <c r="IHX115" s="420"/>
      <c r="IHY115" s="420"/>
      <c r="IHZ115" s="420"/>
      <c r="IIA115" s="420"/>
      <c r="IIB115" s="420"/>
      <c r="IIC115" s="420"/>
      <c r="IID115" s="420"/>
      <c r="IIE115" s="420"/>
      <c r="IIF115" s="420"/>
      <c r="IIG115" s="420"/>
      <c r="IIH115" s="420"/>
      <c r="III115" s="420"/>
      <c r="IIJ115" s="420"/>
      <c r="IIK115" s="420"/>
      <c r="IIL115" s="420"/>
      <c r="IIM115" s="420"/>
      <c r="IIN115" s="420"/>
      <c r="IIO115" s="420"/>
      <c r="IIP115" s="420"/>
      <c r="IIQ115" s="420"/>
      <c r="IIR115" s="420"/>
      <c r="IIS115" s="420"/>
      <c r="IIT115" s="420"/>
      <c r="IIU115" s="420"/>
      <c r="IIV115" s="420"/>
      <c r="IIW115" s="420"/>
      <c r="IIX115" s="420"/>
      <c r="IIY115" s="420"/>
      <c r="IIZ115" s="420"/>
      <c r="IJA115" s="420"/>
      <c r="IJB115" s="420"/>
      <c r="IJC115" s="420"/>
      <c r="IJD115" s="420"/>
      <c r="IJE115" s="420"/>
      <c r="IJF115" s="420"/>
      <c r="IJG115" s="420"/>
      <c r="IJH115" s="420"/>
      <c r="IJI115" s="420"/>
      <c r="IJJ115" s="420"/>
      <c r="IJK115" s="420"/>
      <c r="IJL115" s="420"/>
      <c r="IJM115" s="420"/>
      <c r="IJN115" s="420"/>
      <c r="IJO115" s="420"/>
      <c r="IJP115" s="420"/>
      <c r="IJQ115" s="420"/>
      <c r="IJR115" s="420"/>
      <c r="IJS115" s="420"/>
      <c r="IJT115" s="420"/>
      <c r="IJU115" s="420"/>
      <c r="IJV115" s="420"/>
      <c r="IJW115" s="420"/>
      <c r="IJX115" s="420"/>
      <c r="IJY115" s="420"/>
      <c r="IJZ115" s="420"/>
      <c r="IKA115" s="420"/>
      <c r="IKB115" s="420"/>
      <c r="IKC115" s="420"/>
      <c r="IKD115" s="420"/>
      <c r="IKE115" s="420"/>
      <c r="IKF115" s="420"/>
      <c r="IKG115" s="420"/>
      <c r="IKH115" s="420"/>
      <c r="IKI115" s="420"/>
      <c r="IKJ115" s="420"/>
      <c r="IKK115" s="420"/>
      <c r="IKL115" s="420"/>
      <c r="IKM115" s="420"/>
      <c r="IKN115" s="420"/>
      <c r="IKO115" s="420"/>
      <c r="IKP115" s="420"/>
      <c r="IKQ115" s="420"/>
      <c r="IKR115" s="420"/>
      <c r="IKS115" s="420"/>
      <c r="IKT115" s="420"/>
      <c r="IKU115" s="420"/>
      <c r="IKV115" s="420"/>
      <c r="IKW115" s="420"/>
      <c r="IKX115" s="420"/>
      <c r="IKY115" s="420"/>
      <c r="IKZ115" s="420"/>
      <c r="ILA115" s="420"/>
      <c r="ILB115" s="420"/>
      <c r="ILC115" s="420"/>
      <c r="ILD115" s="420"/>
      <c r="ILE115" s="420"/>
      <c r="ILF115" s="420"/>
      <c r="ILG115" s="420"/>
      <c r="ILH115" s="420"/>
      <c r="ILI115" s="420"/>
      <c r="ILJ115" s="420"/>
      <c r="ILK115" s="420"/>
      <c r="ILL115" s="420"/>
      <c r="ILM115" s="420"/>
      <c r="ILN115" s="420"/>
      <c r="ILO115" s="420"/>
      <c r="ILP115" s="420"/>
      <c r="ILQ115" s="420"/>
      <c r="ILR115" s="420"/>
      <c r="ILS115" s="420"/>
      <c r="ILT115" s="420"/>
      <c r="ILU115" s="420"/>
      <c r="ILV115" s="420"/>
      <c r="ILW115" s="420"/>
      <c r="ILX115" s="420"/>
      <c r="ILY115" s="420"/>
      <c r="ILZ115" s="420"/>
      <c r="IMA115" s="420"/>
      <c r="IMB115" s="420"/>
      <c r="IMC115" s="420"/>
      <c r="IMD115" s="420"/>
      <c r="IME115" s="420"/>
      <c r="IMF115" s="420"/>
      <c r="IMG115" s="420"/>
      <c r="IMH115" s="420"/>
      <c r="IMI115" s="420"/>
      <c r="IMJ115" s="420"/>
      <c r="IMK115" s="420"/>
      <c r="IML115" s="420"/>
      <c r="IMM115" s="420"/>
      <c r="IMN115" s="420"/>
      <c r="IMO115" s="420"/>
      <c r="IMP115" s="420"/>
      <c r="IMQ115" s="420"/>
      <c r="IMR115" s="420"/>
      <c r="IMS115" s="420"/>
      <c r="IMT115" s="420"/>
      <c r="IMU115" s="420"/>
      <c r="IMV115" s="420"/>
      <c r="IMW115" s="420"/>
      <c r="IMX115" s="420"/>
      <c r="IMY115" s="420"/>
      <c r="IMZ115" s="420"/>
      <c r="INA115" s="420"/>
      <c r="INB115" s="420"/>
      <c r="INC115" s="420"/>
      <c r="IND115" s="420"/>
      <c r="INE115" s="420"/>
      <c r="INF115" s="420"/>
      <c r="ING115" s="420"/>
      <c r="INH115" s="420"/>
      <c r="INI115" s="420"/>
      <c r="INJ115" s="420"/>
      <c r="INK115" s="420"/>
      <c r="INL115" s="420"/>
      <c r="INM115" s="420"/>
      <c r="INN115" s="420"/>
      <c r="INO115" s="420"/>
      <c r="INP115" s="420"/>
      <c r="INQ115" s="420"/>
      <c r="INR115" s="420"/>
      <c r="INS115" s="420"/>
      <c r="INT115" s="420"/>
      <c r="INU115" s="420"/>
      <c r="INV115" s="420"/>
      <c r="INW115" s="420"/>
      <c r="INX115" s="420"/>
      <c r="INY115" s="420"/>
      <c r="INZ115" s="420"/>
      <c r="IOA115" s="420"/>
      <c r="IOB115" s="420"/>
      <c r="IOC115" s="420"/>
      <c r="IOD115" s="420"/>
      <c r="IOE115" s="420"/>
      <c r="IOF115" s="420"/>
      <c r="IOG115" s="420"/>
      <c r="IOH115" s="420"/>
      <c r="IOI115" s="420"/>
      <c r="IOJ115" s="420"/>
      <c r="IOK115" s="420"/>
      <c r="IOL115" s="420"/>
      <c r="IOM115" s="420"/>
      <c r="ION115" s="420"/>
      <c r="IOO115" s="420"/>
      <c r="IOP115" s="420"/>
      <c r="IOQ115" s="420"/>
      <c r="IOR115" s="420"/>
      <c r="IOS115" s="420"/>
      <c r="IOT115" s="420"/>
      <c r="IOU115" s="420"/>
      <c r="IOV115" s="420"/>
      <c r="IOW115" s="420"/>
      <c r="IOX115" s="420"/>
      <c r="IOY115" s="420"/>
      <c r="IOZ115" s="420"/>
      <c r="IPA115" s="420"/>
      <c r="IPB115" s="420"/>
      <c r="IPC115" s="420"/>
      <c r="IPD115" s="420"/>
      <c r="IPE115" s="420"/>
      <c r="IPF115" s="420"/>
      <c r="IPG115" s="420"/>
      <c r="IPH115" s="420"/>
      <c r="IPI115" s="420"/>
      <c r="IPJ115" s="420"/>
      <c r="IPK115" s="420"/>
      <c r="IPL115" s="420"/>
      <c r="IPM115" s="420"/>
      <c r="IPN115" s="420"/>
      <c r="IPO115" s="420"/>
      <c r="IPP115" s="420"/>
      <c r="IPQ115" s="420"/>
      <c r="IPR115" s="420"/>
      <c r="IPS115" s="420"/>
      <c r="IPT115" s="420"/>
      <c r="IPU115" s="420"/>
      <c r="IPV115" s="420"/>
      <c r="IPW115" s="420"/>
      <c r="IPX115" s="420"/>
      <c r="IPY115" s="420"/>
      <c r="IPZ115" s="420"/>
      <c r="IQA115" s="420"/>
      <c r="IQB115" s="420"/>
      <c r="IQC115" s="420"/>
      <c r="IQD115" s="420"/>
      <c r="IQE115" s="420"/>
      <c r="IQF115" s="420"/>
      <c r="IQG115" s="420"/>
      <c r="IQH115" s="420"/>
      <c r="IQI115" s="420"/>
      <c r="IQJ115" s="420"/>
      <c r="IQK115" s="420"/>
      <c r="IQL115" s="420"/>
      <c r="IQM115" s="420"/>
      <c r="IQN115" s="420"/>
      <c r="IQO115" s="420"/>
      <c r="IQP115" s="420"/>
      <c r="IQQ115" s="420"/>
      <c r="IQR115" s="420"/>
      <c r="IQS115" s="420"/>
      <c r="IQT115" s="420"/>
      <c r="IQU115" s="420"/>
      <c r="IQV115" s="420"/>
      <c r="IQW115" s="420"/>
      <c r="IQX115" s="420"/>
      <c r="IQY115" s="420"/>
      <c r="IQZ115" s="420"/>
      <c r="IRA115" s="420"/>
      <c r="IRB115" s="420"/>
      <c r="IRC115" s="420"/>
      <c r="IRD115" s="420"/>
      <c r="IRE115" s="420"/>
      <c r="IRF115" s="420"/>
      <c r="IRG115" s="420"/>
      <c r="IRH115" s="420"/>
      <c r="IRI115" s="420"/>
      <c r="IRJ115" s="420"/>
      <c r="IRK115" s="420"/>
      <c r="IRL115" s="420"/>
      <c r="IRM115" s="420"/>
      <c r="IRN115" s="420"/>
      <c r="IRO115" s="420"/>
      <c r="IRP115" s="420"/>
      <c r="IRQ115" s="420"/>
      <c r="IRR115" s="420"/>
      <c r="IRS115" s="420"/>
      <c r="IRT115" s="420"/>
      <c r="IRU115" s="420"/>
      <c r="IRV115" s="420"/>
      <c r="IRW115" s="420"/>
      <c r="IRX115" s="420"/>
      <c r="IRY115" s="420"/>
      <c r="IRZ115" s="420"/>
      <c r="ISA115" s="420"/>
      <c r="ISB115" s="420"/>
      <c r="ISC115" s="420"/>
      <c r="ISD115" s="420"/>
      <c r="ISE115" s="420"/>
      <c r="ISF115" s="420"/>
      <c r="ISG115" s="420"/>
      <c r="ISH115" s="420"/>
      <c r="ISI115" s="420"/>
      <c r="ISJ115" s="420"/>
      <c r="ISK115" s="420"/>
      <c r="ISL115" s="420"/>
      <c r="ISM115" s="420"/>
      <c r="ISN115" s="420"/>
      <c r="ISO115" s="420"/>
      <c r="ISP115" s="420"/>
      <c r="ISQ115" s="420"/>
      <c r="ISR115" s="420"/>
      <c r="ISS115" s="420"/>
      <c r="IST115" s="420"/>
      <c r="ISU115" s="420"/>
      <c r="ISV115" s="420"/>
      <c r="ISW115" s="420"/>
      <c r="ISX115" s="420"/>
      <c r="ISY115" s="420"/>
      <c r="ISZ115" s="420"/>
      <c r="ITA115" s="420"/>
      <c r="ITB115" s="420"/>
      <c r="ITC115" s="420"/>
      <c r="ITD115" s="420"/>
      <c r="ITE115" s="420"/>
      <c r="ITF115" s="420"/>
      <c r="ITG115" s="420"/>
      <c r="ITH115" s="420"/>
      <c r="ITI115" s="420"/>
      <c r="ITJ115" s="420"/>
      <c r="ITK115" s="420"/>
      <c r="ITL115" s="420"/>
      <c r="ITM115" s="420"/>
      <c r="ITN115" s="420"/>
      <c r="ITO115" s="420"/>
      <c r="ITP115" s="420"/>
      <c r="ITQ115" s="420"/>
      <c r="ITR115" s="420"/>
      <c r="ITS115" s="420"/>
      <c r="ITT115" s="420"/>
      <c r="ITU115" s="420"/>
      <c r="ITV115" s="420"/>
      <c r="ITW115" s="420"/>
      <c r="ITX115" s="420"/>
      <c r="ITY115" s="420"/>
      <c r="ITZ115" s="420"/>
      <c r="IUA115" s="420"/>
      <c r="IUB115" s="420"/>
      <c r="IUC115" s="420"/>
      <c r="IUD115" s="420"/>
      <c r="IUE115" s="420"/>
      <c r="IUF115" s="420"/>
      <c r="IUG115" s="420"/>
      <c r="IUH115" s="420"/>
      <c r="IUI115" s="420"/>
      <c r="IUJ115" s="420"/>
      <c r="IUK115" s="420"/>
      <c r="IUL115" s="420"/>
      <c r="IUM115" s="420"/>
      <c r="IUN115" s="420"/>
      <c r="IUO115" s="420"/>
      <c r="IUP115" s="420"/>
      <c r="IUQ115" s="420"/>
      <c r="IUR115" s="420"/>
      <c r="IUS115" s="420"/>
      <c r="IUT115" s="420"/>
      <c r="IUU115" s="420"/>
      <c r="IUV115" s="420"/>
      <c r="IUW115" s="420"/>
      <c r="IUX115" s="420"/>
      <c r="IUY115" s="420"/>
      <c r="IUZ115" s="420"/>
      <c r="IVA115" s="420"/>
      <c r="IVB115" s="420"/>
      <c r="IVC115" s="420"/>
      <c r="IVD115" s="420"/>
      <c r="IVE115" s="420"/>
      <c r="IVF115" s="420"/>
      <c r="IVG115" s="420"/>
      <c r="IVH115" s="420"/>
      <c r="IVI115" s="420"/>
      <c r="IVJ115" s="420"/>
      <c r="IVK115" s="420"/>
      <c r="IVL115" s="420"/>
      <c r="IVM115" s="420"/>
      <c r="IVN115" s="420"/>
      <c r="IVO115" s="420"/>
      <c r="IVP115" s="420"/>
      <c r="IVQ115" s="420"/>
      <c r="IVR115" s="420"/>
      <c r="IVS115" s="420"/>
      <c r="IVT115" s="420"/>
      <c r="IVU115" s="420"/>
      <c r="IVV115" s="420"/>
      <c r="IVW115" s="420"/>
      <c r="IVX115" s="420"/>
      <c r="IVY115" s="420"/>
      <c r="IVZ115" s="420"/>
      <c r="IWA115" s="420"/>
      <c r="IWB115" s="420"/>
      <c r="IWC115" s="420"/>
      <c r="IWD115" s="420"/>
      <c r="IWE115" s="420"/>
      <c r="IWF115" s="420"/>
      <c r="IWG115" s="420"/>
      <c r="IWH115" s="420"/>
      <c r="IWI115" s="420"/>
      <c r="IWJ115" s="420"/>
      <c r="IWK115" s="420"/>
      <c r="IWL115" s="420"/>
      <c r="IWM115" s="420"/>
      <c r="IWN115" s="420"/>
      <c r="IWO115" s="420"/>
      <c r="IWP115" s="420"/>
      <c r="IWQ115" s="420"/>
      <c r="IWR115" s="420"/>
      <c r="IWS115" s="420"/>
      <c r="IWT115" s="420"/>
      <c r="IWU115" s="420"/>
      <c r="IWV115" s="420"/>
      <c r="IWW115" s="420"/>
      <c r="IWX115" s="420"/>
      <c r="IWY115" s="420"/>
      <c r="IWZ115" s="420"/>
      <c r="IXA115" s="420"/>
      <c r="IXB115" s="420"/>
      <c r="IXC115" s="420"/>
      <c r="IXD115" s="420"/>
      <c r="IXE115" s="420"/>
      <c r="IXF115" s="420"/>
      <c r="IXG115" s="420"/>
      <c r="IXH115" s="420"/>
      <c r="IXI115" s="420"/>
      <c r="IXJ115" s="420"/>
      <c r="IXK115" s="420"/>
      <c r="IXL115" s="420"/>
      <c r="IXM115" s="420"/>
      <c r="IXN115" s="420"/>
      <c r="IXO115" s="420"/>
      <c r="IXP115" s="420"/>
      <c r="IXQ115" s="420"/>
      <c r="IXR115" s="420"/>
      <c r="IXS115" s="420"/>
      <c r="IXT115" s="420"/>
      <c r="IXU115" s="420"/>
      <c r="IXV115" s="420"/>
      <c r="IXW115" s="420"/>
      <c r="IXX115" s="420"/>
      <c r="IXY115" s="420"/>
      <c r="IXZ115" s="420"/>
      <c r="IYA115" s="420"/>
      <c r="IYB115" s="420"/>
      <c r="IYC115" s="420"/>
      <c r="IYD115" s="420"/>
      <c r="IYE115" s="420"/>
      <c r="IYF115" s="420"/>
      <c r="IYG115" s="420"/>
      <c r="IYH115" s="420"/>
      <c r="IYI115" s="420"/>
      <c r="IYJ115" s="420"/>
      <c r="IYK115" s="420"/>
      <c r="IYL115" s="420"/>
      <c r="IYM115" s="420"/>
      <c r="IYN115" s="420"/>
      <c r="IYO115" s="420"/>
      <c r="IYP115" s="420"/>
      <c r="IYQ115" s="420"/>
      <c r="IYR115" s="420"/>
      <c r="IYS115" s="420"/>
      <c r="IYT115" s="420"/>
      <c r="IYU115" s="420"/>
      <c r="IYV115" s="420"/>
      <c r="IYW115" s="420"/>
      <c r="IYX115" s="420"/>
      <c r="IYY115" s="420"/>
      <c r="IYZ115" s="420"/>
      <c r="IZA115" s="420"/>
      <c r="IZB115" s="420"/>
      <c r="IZC115" s="420"/>
      <c r="IZD115" s="420"/>
      <c r="IZE115" s="420"/>
      <c r="IZF115" s="420"/>
      <c r="IZG115" s="420"/>
      <c r="IZH115" s="420"/>
      <c r="IZI115" s="420"/>
      <c r="IZJ115" s="420"/>
      <c r="IZK115" s="420"/>
      <c r="IZL115" s="420"/>
      <c r="IZM115" s="420"/>
      <c r="IZN115" s="420"/>
      <c r="IZO115" s="420"/>
      <c r="IZP115" s="420"/>
      <c r="IZQ115" s="420"/>
      <c r="IZR115" s="420"/>
      <c r="IZS115" s="420"/>
      <c r="IZT115" s="420"/>
      <c r="IZU115" s="420"/>
      <c r="IZV115" s="420"/>
      <c r="IZW115" s="420"/>
      <c r="IZX115" s="420"/>
      <c r="IZY115" s="420"/>
      <c r="IZZ115" s="420"/>
      <c r="JAA115" s="420"/>
      <c r="JAB115" s="420"/>
      <c r="JAC115" s="420"/>
      <c r="JAD115" s="420"/>
      <c r="JAE115" s="420"/>
      <c r="JAF115" s="420"/>
      <c r="JAG115" s="420"/>
      <c r="JAH115" s="420"/>
      <c r="JAI115" s="420"/>
      <c r="JAJ115" s="420"/>
      <c r="JAK115" s="420"/>
      <c r="JAL115" s="420"/>
      <c r="JAM115" s="420"/>
      <c r="JAN115" s="420"/>
      <c r="JAO115" s="420"/>
      <c r="JAP115" s="420"/>
      <c r="JAQ115" s="420"/>
      <c r="JAR115" s="420"/>
      <c r="JAS115" s="420"/>
      <c r="JAT115" s="420"/>
      <c r="JAU115" s="420"/>
      <c r="JAV115" s="420"/>
      <c r="JAW115" s="420"/>
      <c r="JAX115" s="420"/>
      <c r="JAY115" s="420"/>
      <c r="JAZ115" s="420"/>
      <c r="JBA115" s="420"/>
      <c r="JBB115" s="420"/>
      <c r="JBC115" s="420"/>
      <c r="JBD115" s="420"/>
      <c r="JBE115" s="420"/>
      <c r="JBF115" s="420"/>
      <c r="JBG115" s="420"/>
      <c r="JBH115" s="420"/>
      <c r="JBI115" s="420"/>
      <c r="JBJ115" s="420"/>
      <c r="JBK115" s="420"/>
      <c r="JBL115" s="420"/>
      <c r="JBM115" s="420"/>
      <c r="JBN115" s="420"/>
      <c r="JBO115" s="420"/>
      <c r="JBP115" s="420"/>
      <c r="JBQ115" s="420"/>
      <c r="JBR115" s="420"/>
      <c r="JBS115" s="420"/>
      <c r="JBT115" s="420"/>
      <c r="JBU115" s="420"/>
      <c r="JBV115" s="420"/>
      <c r="JBW115" s="420"/>
      <c r="JBX115" s="420"/>
      <c r="JBY115" s="420"/>
      <c r="JBZ115" s="420"/>
      <c r="JCA115" s="420"/>
      <c r="JCB115" s="420"/>
      <c r="JCC115" s="420"/>
      <c r="JCD115" s="420"/>
      <c r="JCE115" s="420"/>
      <c r="JCF115" s="420"/>
      <c r="JCG115" s="420"/>
      <c r="JCH115" s="420"/>
      <c r="JCI115" s="420"/>
      <c r="JCJ115" s="420"/>
      <c r="JCK115" s="420"/>
      <c r="JCL115" s="420"/>
      <c r="JCM115" s="420"/>
      <c r="JCN115" s="420"/>
      <c r="JCO115" s="420"/>
      <c r="JCP115" s="420"/>
      <c r="JCQ115" s="420"/>
      <c r="JCR115" s="420"/>
      <c r="JCS115" s="420"/>
      <c r="JCT115" s="420"/>
      <c r="JCU115" s="420"/>
      <c r="JCV115" s="420"/>
      <c r="JCW115" s="420"/>
      <c r="JCX115" s="420"/>
      <c r="JCY115" s="420"/>
      <c r="JCZ115" s="420"/>
      <c r="JDA115" s="420"/>
      <c r="JDB115" s="420"/>
      <c r="JDC115" s="420"/>
      <c r="JDD115" s="420"/>
      <c r="JDE115" s="420"/>
      <c r="JDF115" s="420"/>
      <c r="JDG115" s="420"/>
      <c r="JDH115" s="420"/>
      <c r="JDI115" s="420"/>
      <c r="JDJ115" s="420"/>
      <c r="JDK115" s="420"/>
      <c r="JDL115" s="420"/>
      <c r="JDM115" s="420"/>
      <c r="JDN115" s="420"/>
      <c r="JDO115" s="420"/>
      <c r="JDP115" s="420"/>
      <c r="JDQ115" s="420"/>
      <c r="JDR115" s="420"/>
      <c r="JDS115" s="420"/>
      <c r="JDT115" s="420"/>
      <c r="JDU115" s="420"/>
      <c r="JDV115" s="420"/>
      <c r="JDW115" s="420"/>
      <c r="JDX115" s="420"/>
      <c r="JDY115" s="420"/>
      <c r="JDZ115" s="420"/>
      <c r="JEA115" s="420"/>
      <c r="JEB115" s="420"/>
      <c r="JEC115" s="420"/>
      <c r="JED115" s="420"/>
      <c r="JEE115" s="420"/>
      <c r="JEF115" s="420"/>
      <c r="JEG115" s="420"/>
      <c r="JEH115" s="420"/>
      <c r="JEI115" s="420"/>
      <c r="JEJ115" s="420"/>
      <c r="JEK115" s="420"/>
      <c r="JEL115" s="420"/>
      <c r="JEM115" s="420"/>
      <c r="JEN115" s="420"/>
      <c r="JEO115" s="420"/>
      <c r="JEP115" s="420"/>
      <c r="JEQ115" s="420"/>
      <c r="JER115" s="420"/>
      <c r="JES115" s="420"/>
      <c r="JET115" s="420"/>
      <c r="JEU115" s="420"/>
      <c r="JEV115" s="420"/>
      <c r="JEW115" s="420"/>
      <c r="JEX115" s="420"/>
      <c r="JEY115" s="420"/>
      <c r="JEZ115" s="420"/>
      <c r="JFA115" s="420"/>
      <c r="JFB115" s="420"/>
      <c r="JFC115" s="420"/>
      <c r="JFD115" s="420"/>
      <c r="JFE115" s="420"/>
      <c r="JFF115" s="420"/>
      <c r="JFG115" s="420"/>
      <c r="JFH115" s="420"/>
      <c r="JFI115" s="420"/>
      <c r="JFJ115" s="420"/>
      <c r="JFK115" s="420"/>
      <c r="JFL115" s="420"/>
      <c r="JFM115" s="420"/>
      <c r="JFN115" s="420"/>
      <c r="JFO115" s="420"/>
      <c r="JFP115" s="420"/>
      <c r="JFQ115" s="420"/>
      <c r="JFR115" s="420"/>
      <c r="JFS115" s="420"/>
      <c r="JFT115" s="420"/>
      <c r="JFU115" s="420"/>
      <c r="JFV115" s="420"/>
      <c r="JFW115" s="420"/>
      <c r="JFX115" s="420"/>
      <c r="JFY115" s="420"/>
      <c r="JFZ115" s="420"/>
      <c r="JGA115" s="420"/>
      <c r="JGB115" s="420"/>
      <c r="JGC115" s="420"/>
      <c r="JGD115" s="420"/>
      <c r="JGE115" s="420"/>
      <c r="JGF115" s="420"/>
      <c r="JGG115" s="420"/>
      <c r="JGH115" s="420"/>
      <c r="JGI115" s="420"/>
      <c r="JGJ115" s="420"/>
      <c r="JGK115" s="420"/>
      <c r="JGL115" s="420"/>
      <c r="JGM115" s="420"/>
      <c r="JGN115" s="420"/>
      <c r="JGO115" s="420"/>
      <c r="JGP115" s="420"/>
      <c r="JGQ115" s="420"/>
      <c r="JGR115" s="420"/>
      <c r="JGS115" s="420"/>
      <c r="JGT115" s="420"/>
      <c r="JGU115" s="420"/>
      <c r="JGV115" s="420"/>
      <c r="JGW115" s="420"/>
      <c r="JGX115" s="420"/>
      <c r="JGY115" s="420"/>
      <c r="JGZ115" s="420"/>
      <c r="JHA115" s="420"/>
      <c r="JHB115" s="420"/>
      <c r="JHC115" s="420"/>
      <c r="JHD115" s="420"/>
      <c r="JHE115" s="420"/>
      <c r="JHF115" s="420"/>
      <c r="JHG115" s="420"/>
      <c r="JHH115" s="420"/>
      <c r="JHI115" s="420"/>
      <c r="JHJ115" s="420"/>
      <c r="JHK115" s="420"/>
      <c r="JHL115" s="420"/>
      <c r="JHM115" s="420"/>
      <c r="JHN115" s="420"/>
      <c r="JHO115" s="420"/>
      <c r="JHP115" s="420"/>
      <c r="JHQ115" s="420"/>
      <c r="JHR115" s="420"/>
      <c r="JHS115" s="420"/>
      <c r="JHT115" s="420"/>
      <c r="JHU115" s="420"/>
      <c r="JHV115" s="420"/>
      <c r="JHW115" s="420"/>
      <c r="JHX115" s="420"/>
      <c r="JHY115" s="420"/>
      <c r="JHZ115" s="420"/>
      <c r="JIA115" s="420"/>
      <c r="JIB115" s="420"/>
      <c r="JIC115" s="420"/>
      <c r="JID115" s="420"/>
      <c r="JIE115" s="420"/>
      <c r="JIF115" s="420"/>
      <c r="JIG115" s="420"/>
      <c r="JIH115" s="420"/>
      <c r="JII115" s="420"/>
      <c r="JIJ115" s="420"/>
      <c r="JIK115" s="420"/>
      <c r="JIL115" s="420"/>
      <c r="JIM115" s="420"/>
      <c r="JIN115" s="420"/>
      <c r="JIO115" s="420"/>
      <c r="JIP115" s="420"/>
      <c r="JIQ115" s="420"/>
      <c r="JIR115" s="420"/>
      <c r="JIS115" s="420"/>
      <c r="JIT115" s="420"/>
      <c r="JIU115" s="420"/>
      <c r="JIV115" s="420"/>
      <c r="JIW115" s="420"/>
      <c r="JIX115" s="420"/>
      <c r="JIY115" s="420"/>
      <c r="JIZ115" s="420"/>
      <c r="JJA115" s="420"/>
      <c r="JJB115" s="420"/>
      <c r="JJC115" s="420"/>
      <c r="JJD115" s="420"/>
      <c r="JJE115" s="420"/>
      <c r="JJF115" s="420"/>
      <c r="JJG115" s="420"/>
      <c r="JJH115" s="420"/>
      <c r="JJI115" s="420"/>
      <c r="JJJ115" s="420"/>
      <c r="JJK115" s="420"/>
      <c r="JJL115" s="420"/>
      <c r="JJM115" s="420"/>
      <c r="JJN115" s="420"/>
      <c r="JJO115" s="420"/>
      <c r="JJP115" s="420"/>
      <c r="JJQ115" s="420"/>
      <c r="JJR115" s="420"/>
      <c r="JJS115" s="420"/>
      <c r="JJT115" s="420"/>
      <c r="JJU115" s="420"/>
      <c r="JJV115" s="420"/>
      <c r="JJW115" s="420"/>
      <c r="JJX115" s="420"/>
      <c r="JJY115" s="420"/>
      <c r="JJZ115" s="420"/>
      <c r="JKA115" s="420"/>
      <c r="JKB115" s="420"/>
      <c r="JKC115" s="420"/>
      <c r="JKD115" s="420"/>
      <c r="JKE115" s="420"/>
      <c r="JKF115" s="420"/>
      <c r="JKG115" s="420"/>
      <c r="JKH115" s="420"/>
      <c r="JKI115" s="420"/>
      <c r="JKJ115" s="420"/>
      <c r="JKK115" s="420"/>
      <c r="JKL115" s="420"/>
      <c r="JKM115" s="420"/>
      <c r="JKN115" s="420"/>
      <c r="JKO115" s="420"/>
      <c r="JKP115" s="420"/>
      <c r="JKQ115" s="420"/>
      <c r="JKR115" s="420"/>
      <c r="JKS115" s="420"/>
      <c r="JKT115" s="420"/>
      <c r="JKU115" s="420"/>
      <c r="JKV115" s="420"/>
      <c r="JKW115" s="420"/>
      <c r="JKX115" s="420"/>
      <c r="JKY115" s="420"/>
      <c r="JKZ115" s="420"/>
      <c r="JLA115" s="420"/>
      <c r="JLB115" s="420"/>
      <c r="JLC115" s="420"/>
      <c r="JLD115" s="420"/>
      <c r="JLE115" s="420"/>
      <c r="JLF115" s="420"/>
      <c r="JLG115" s="420"/>
      <c r="JLH115" s="420"/>
      <c r="JLI115" s="420"/>
      <c r="JLJ115" s="420"/>
      <c r="JLK115" s="420"/>
      <c r="JLL115" s="420"/>
      <c r="JLM115" s="420"/>
      <c r="JLN115" s="420"/>
      <c r="JLO115" s="420"/>
      <c r="JLP115" s="420"/>
      <c r="JLQ115" s="420"/>
      <c r="JLR115" s="420"/>
      <c r="JLS115" s="420"/>
      <c r="JLT115" s="420"/>
      <c r="JLU115" s="420"/>
      <c r="JLV115" s="420"/>
      <c r="JLW115" s="420"/>
      <c r="JLX115" s="420"/>
      <c r="JLY115" s="420"/>
      <c r="JLZ115" s="420"/>
      <c r="JMA115" s="420"/>
      <c r="JMB115" s="420"/>
      <c r="JMC115" s="420"/>
      <c r="JMD115" s="420"/>
      <c r="JME115" s="420"/>
      <c r="JMF115" s="420"/>
      <c r="JMG115" s="420"/>
      <c r="JMH115" s="420"/>
      <c r="JMI115" s="420"/>
      <c r="JMJ115" s="420"/>
      <c r="JMK115" s="420"/>
      <c r="JML115" s="420"/>
      <c r="JMM115" s="420"/>
      <c r="JMN115" s="420"/>
      <c r="JMO115" s="420"/>
      <c r="JMP115" s="420"/>
      <c r="JMQ115" s="420"/>
      <c r="JMR115" s="420"/>
      <c r="JMS115" s="420"/>
      <c r="JMT115" s="420"/>
      <c r="JMU115" s="420"/>
      <c r="JMV115" s="420"/>
      <c r="JMW115" s="420"/>
      <c r="JMX115" s="420"/>
      <c r="JMY115" s="420"/>
      <c r="JMZ115" s="420"/>
      <c r="JNA115" s="420"/>
      <c r="JNB115" s="420"/>
      <c r="JNC115" s="420"/>
      <c r="JND115" s="420"/>
      <c r="JNE115" s="420"/>
      <c r="JNF115" s="420"/>
      <c r="JNG115" s="420"/>
      <c r="JNH115" s="420"/>
      <c r="JNI115" s="420"/>
      <c r="JNJ115" s="420"/>
      <c r="JNK115" s="420"/>
      <c r="JNL115" s="420"/>
      <c r="JNM115" s="420"/>
      <c r="JNN115" s="420"/>
      <c r="JNO115" s="420"/>
      <c r="JNP115" s="420"/>
      <c r="JNQ115" s="420"/>
      <c r="JNR115" s="420"/>
      <c r="JNS115" s="420"/>
      <c r="JNT115" s="420"/>
      <c r="JNU115" s="420"/>
      <c r="JNV115" s="420"/>
      <c r="JNW115" s="420"/>
      <c r="JNX115" s="420"/>
      <c r="JNY115" s="420"/>
      <c r="JNZ115" s="420"/>
      <c r="JOA115" s="420"/>
      <c r="JOB115" s="420"/>
      <c r="JOC115" s="420"/>
      <c r="JOD115" s="420"/>
      <c r="JOE115" s="420"/>
      <c r="JOF115" s="420"/>
      <c r="JOG115" s="420"/>
      <c r="JOH115" s="420"/>
      <c r="JOI115" s="420"/>
      <c r="JOJ115" s="420"/>
      <c r="JOK115" s="420"/>
      <c r="JOL115" s="420"/>
      <c r="JOM115" s="420"/>
      <c r="JON115" s="420"/>
      <c r="JOO115" s="420"/>
      <c r="JOP115" s="420"/>
      <c r="JOQ115" s="420"/>
      <c r="JOR115" s="420"/>
      <c r="JOS115" s="420"/>
      <c r="JOT115" s="420"/>
      <c r="JOU115" s="420"/>
      <c r="JOV115" s="420"/>
      <c r="JOW115" s="420"/>
      <c r="JOX115" s="420"/>
      <c r="JOY115" s="420"/>
      <c r="JOZ115" s="420"/>
      <c r="JPA115" s="420"/>
      <c r="JPB115" s="420"/>
      <c r="JPC115" s="420"/>
      <c r="JPD115" s="420"/>
      <c r="JPE115" s="420"/>
      <c r="JPF115" s="420"/>
      <c r="JPG115" s="420"/>
      <c r="JPH115" s="420"/>
      <c r="JPI115" s="420"/>
      <c r="JPJ115" s="420"/>
      <c r="JPK115" s="420"/>
      <c r="JPL115" s="420"/>
      <c r="JPM115" s="420"/>
      <c r="JPN115" s="420"/>
      <c r="JPO115" s="420"/>
      <c r="JPP115" s="420"/>
      <c r="JPQ115" s="420"/>
      <c r="JPR115" s="420"/>
      <c r="JPS115" s="420"/>
      <c r="JPT115" s="420"/>
      <c r="JPU115" s="420"/>
      <c r="JPV115" s="420"/>
      <c r="JPW115" s="420"/>
      <c r="JPX115" s="420"/>
      <c r="JPY115" s="420"/>
      <c r="JPZ115" s="420"/>
      <c r="JQA115" s="420"/>
      <c r="JQB115" s="420"/>
      <c r="JQC115" s="420"/>
      <c r="JQD115" s="420"/>
      <c r="JQE115" s="420"/>
      <c r="JQF115" s="420"/>
      <c r="JQG115" s="420"/>
      <c r="JQH115" s="420"/>
      <c r="JQI115" s="420"/>
      <c r="JQJ115" s="420"/>
      <c r="JQK115" s="420"/>
      <c r="JQL115" s="420"/>
      <c r="JQM115" s="420"/>
      <c r="JQN115" s="420"/>
      <c r="JQO115" s="420"/>
      <c r="JQP115" s="420"/>
      <c r="JQQ115" s="420"/>
      <c r="JQR115" s="420"/>
      <c r="JQS115" s="420"/>
      <c r="JQT115" s="420"/>
      <c r="JQU115" s="420"/>
      <c r="JQV115" s="420"/>
      <c r="JQW115" s="420"/>
      <c r="JQX115" s="420"/>
      <c r="JQY115" s="420"/>
      <c r="JQZ115" s="420"/>
      <c r="JRA115" s="420"/>
      <c r="JRB115" s="420"/>
      <c r="JRC115" s="420"/>
      <c r="JRD115" s="420"/>
      <c r="JRE115" s="420"/>
      <c r="JRF115" s="420"/>
      <c r="JRG115" s="420"/>
      <c r="JRH115" s="420"/>
      <c r="JRI115" s="420"/>
      <c r="JRJ115" s="420"/>
      <c r="JRK115" s="420"/>
      <c r="JRL115" s="420"/>
      <c r="JRM115" s="420"/>
      <c r="JRN115" s="420"/>
      <c r="JRO115" s="420"/>
      <c r="JRP115" s="420"/>
      <c r="JRQ115" s="420"/>
      <c r="JRR115" s="420"/>
      <c r="JRS115" s="420"/>
      <c r="JRT115" s="420"/>
      <c r="JRU115" s="420"/>
      <c r="JRV115" s="420"/>
      <c r="JRW115" s="420"/>
      <c r="JRX115" s="420"/>
      <c r="JRY115" s="420"/>
      <c r="JRZ115" s="420"/>
      <c r="JSA115" s="420"/>
      <c r="JSB115" s="420"/>
      <c r="JSC115" s="420"/>
      <c r="JSD115" s="420"/>
      <c r="JSE115" s="420"/>
      <c r="JSF115" s="420"/>
      <c r="JSG115" s="420"/>
      <c r="JSH115" s="420"/>
      <c r="JSI115" s="420"/>
      <c r="JSJ115" s="420"/>
      <c r="JSK115" s="420"/>
      <c r="JSL115" s="420"/>
      <c r="JSM115" s="420"/>
      <c r="JSN115" s="420"/>
      <c r="JSO115" s="420"/>
      <c r="JSP115" s="420"/>
      <c r="JSQ115" s="420"/>
      <c r="JSR115" s="420"/>
      <c r="JSS115" s="420"/>
      <c r="JST115" s="420"/>
      <c r="JSU115" s="420"/>
      <c r="JSV115" s="420"/>
      <c r="JSW115" s="420"/>
      <c r="JSX115" s="420"/>
      <c r="JSY115" s="420"/>
      <c r="JSZ115" s="420"/>
      <c r="JTA115" s="420"/>
      <c r="JTB115" s="420"/>
      <c r="JTC115" s="420"/>
      <c r="JTD115" s="420"/>
      <c r="JTE115" s="420"/>
      <c r="JTF115" s="420"/>
      <c r="JTG115" s="420"/>
      <c r="JTH115" s="420"/>
      <c r="JTI115" s="420"/>
      <c r="JTJ115" s="420"/>
      <c r="JTK115" s="420"/>
      <c r="JTL115" s="420"/>
      <c r="JTM115" s="420"/>
      <c r="JTN115" s="420"/>
      <c r="JTO115" s="420"/>
      <c r="JTP115" s="420"/>
      <c r="JTQ115" s="420"/>
      <c r="JTR115" s="420"/>
      <c r="JTS115" s="420"/>
      <c r="JTT115" s="420"/>
      <c r="JTU115" s="420"/>
      <c r="JTV115" s="420"/>
      <c r="JTW115" s="420"/>
      <c r="JTX115" s="420"/>
      <c r="JTY115" s="420"/>
      <c r="JTZ115" s="420"/>
      <c r="JUA115" s="420"/>
      <c r="JUB115" s="420"/>
      <c r="JUC115" s="420"/>
      <c r="JUD115" s="420"/>
      <c r="JUE115" s="420"/>
      <c r="JUF115" s="420"/>
      <c r="JUG115" s="420"/>
      <c r="JUH115" s="420"/>
      <c r="JUI115" s="420"/>
      <c r="JUJ115" s="420"/>
      <c r="JUK115" s="420"/>
      <c r="JUL115" s="420"/>
      <c r="JUM115" s="420"/>
      <c r="JUN115" s="420"/>
      <c r="JUO115" s="420"/>
      <c r="JUP115" s="420"/>
      <c r="JUQ115" s="420"/>
      <c r="JUR115" s="420"/>
      <c r="JUS115" s="420"/>
      <c r="JUT115" s="420"/>
      <c r="JUU115" s="420"/>
      <c r="JUV115" s="420"/>
      <c r="JUW115" s="420"/>
      <c r="JUX115" s="420"/>
      <c r="JUY115" s="420"/>
      <c r="JUZ115" s="420"/>
      <c r="JVA115" s="420"/>
      <c r="JVB115" s="420"/>
      <c r="JVC115" s="420"/>
      <c r="JVD115" s="420"/>
      <c r="JVE115" s="420"/>
      <c r="JVF115" s="420"/>
      <c r="JVG115" s="420"/>
      <c r="JVH115" s="420"/>
      <c r="JVI115" s="420"/>
      <c r="JVJ115" s="420"/>
      <c r="JVK115" s="420"/>
      <c r="JVL115" s="420"/>
      <c r="JVM115" s="420"/>
      <c r="JVN115" s="420"/>
      <c r="JVO115" s="420"/>
      <c r="JVP115" s="420"/>
      <c r="JVQ115" s="420"/>
      <c r="JVR115" s="420"/>
      <c r="JVS115" s="420"/>
      <c r="JVT115" s="420"/>
      <c r="JVU115" s="420"/>
      <c r="JVV115" s="420"/>
      <c r="JVW115" s="420"/>
      <c r="JVX115" s="420"/>
      <c r="JVY115" s="420"/>
      <c r="JVZ115" s="420"/>
      <c r="JWA115" s="420"/>
      <c r="JWB115" s="420"/>
      <c r="JWC115" s="420"/>
      <c r="JWD115" s="420"/>
      <c r="JWE115" s="420"/>
      <c r="JWF115" s="420"/>
      <c r="JWG115" s="420"/>
      <c r="JWH115" s="420"/>
      <c r="JWI115" s="420"/>
      <c r="JWJ115" s="420"/>
      <c r="JWK115" s="420"/>
      <c r="JWL115" s="420"/>
      <c r="JWM115" s="420"/>
      <c r="JWN115" s="420"/>
      <c r="JWO115" s="420"/>
      <c r="JWP115" s="420"/>
      <c r="JWQ115" s="420"/>
      <c r="JWR115" s="420"/>
      <c r="JWS115" s="420"/>
      <c r="JWT115" s="420"/>
      <c r="JWU115" s="420"/>
      <c r="JWV115" s="420"/>
      <c r="JWW115" s="420"/>
      <c r="JWX115" s="420"/>
      <c r="JWY115" s="420"/>
      <c r="JWZ115" s="420"/>
      <c r="JXA115" s="420"/>
      <c r="JXB115" s="420"/>
      <c r="JXC115" s="420"/>
      <c r="JXD115" s="420"/>
      <c r="JXE115" s="420"/>
      <c r="JXF115" s="420"/>
      <c r="JXG115" s="420"/>
      <c r="JXH115" s="420"/>
      <c r="JXI115" s="420"/>
      <c r="JXJ115" s="420"/>
      <c r="JXK115" s="420"/>
      <c r="JXL115" s="420"/>
      <c r="JXM115" s="420"/>
      <c r="JXN115" s="420"/>
      <c r="JXO115" s="420"/>
      <c r="JXP115" s="420"/>
      <c r="JXQ115" s="420"/>
      <c r="JXR115" s="420"/>
      <c r="JXS115" s="420"/>
      <c r="JXT115" s="420"/>
      <c r="JXU115" s="420"/>
      <c r="JXV115" s="420"/>
      <c r="JXW115" s="420"/>
      <c r="JXX115" s="420"/>
      <c r="JXY115" s="420"/>
      <c r="JXZ115" s="420"/>
      <c r="JYA115" s="420"/>
      <c r="JYB115" s="420"/>
      <c r="JYC115" s="420"/>
      <c r="JYD115" s="420"/>
      <c r="JYE115" s="420"/>
      <c r="JYF115" s="420"/>
      <c r="JYG115" s="420"/>
      <c r="JYH115" s="420"/>
      <c r="JYI115" s="420"/>
      <c r="JYJ115" s="420"/>
      <c r="JYK115" s="420"/>
      <c r="JYL115" s="420"/>
      <c r="JYM115" s="420"/>
      <c r="JYN115" s="420"/>
      <c r="JYO115" s="420"/>
      <c r="JYP115" s="420"/>
      <c r="JYQ115" s="420"/>
      <c r="JYR115" s="420"/>
      <c r="JYS115" s="420"/>
      <c r="JYT115" s="420"/>
      <c r="JYU115" s="420"/>
      <c r="JYV115" s="420"/>
      <c r="JYW115" s="420"/>
      <c r="JYX115" s="420"/>
      <c r="JYY115" s="420"/>
      <c r="JYZ115" s="420"/>
      <c r="JZA115" s="420"/>
      <c r="JZB115" s="420"/>
      <c r="JZC115" s="420"/>
      <c r="JZD115" s="420"/>
      <c r="JZE115" s="420"/>
      <c r="JZF115" s="420"/>
      <c r="JZG115" s="420"/>
      <c r="JZH115" s="420"/>
      <c r="JZI115" s="420"/>
      <c r="JZJ115" s="420"/>
      <c r="JZK115" s="420"/>
      <c r="JZL115" s="420"/>
      <c r="JZM115" s="420"/>
      <c r="JZN115" s="420"/>
      <c r="JZO115" s="420"/>
      <c r="JZP115" s="420"/>
      <c r="JZQ115" s="420"/>
      <c r="JZR115" s="420"/>
      <c r="JZS115" s="420"/>
      <c r="JZT115" s="420"/>
      <c r="JZU115" s="420"/>
      <c r="JZV115" s="420"/>
      <c r="JZW115" s="420"/>
      <c r="JZX115" s="420"/>
      <c r="JZY115" s="420"/>
      <c r="JZZ115" s="420"/>
      <c r="KAA115" s="420"/>
      <c r="KAB115" s="420"/>
      <c r="KAC115" s="420"/>
      <c r="KAD115" s="420"/>
      <c r="KAE115" s="420"/>
      <c r="KAF115" s="420"/>
      <c r="KAG115" s="420"/>
      <c r="KAH115" s="420"/>
      <c r="KAI115" s="420"/>
      <c r="KAJ115" s="420"/>
      <c r="KAK115" s="420"/>
      <c r="KAL115" s="420"/>
      <c r="KAM115" s="420"/>
      <c r="KAN115" s="420"/>
      <c r="KAO115" s="420"/>
      <c r="KAP115" s="420"/>
      <c r="KAQ115" s="420"/>
      <c r="KAR115" s="420"/>
      <c r="KAS115" s="420"/>
      <c r="KAT115" s="420"/>
      <c r="KAU115" s="420"/>
      <c r="KAV115" s="420"/>
      <c r="KAW115" s="420"/>
      <c r="KAX115" s="420"/>
      <c r="KAY115" s="420"/>
      <c r="KAZ115" s="420"/>
      <c r="KBA115" s="420"/>
      <c r="KBB115" s="420"/>
      <c r="KBC115" s="420"/>
      <c r="KBD115" s="420"/>
      <c r="KBE115" s="420"/>
      <c r="KBF115" s="420"/>
      <c r="KBG115" s="420"/>
      <c r="KBH115" s="420"/>
      <c r="KBI115" s="420"/>
      <c r="KBJ115" s="420"/>
      <c r="KBK115" s="420"/>
      <c r="KBL115" s="420"/>
      <c r="KBM115" s="420"/>
      <c r="KBN115" s="420"/>
      <c r="KBO115" s="420"/>
      <c r="KBP115" s="420"/>
      <c r="KBQ115" s="420"/>
      <c r="KBR115" s="420"/>
      <c r="KBS115" s="420"/>
      <c r="KBT115" s="420"/>
      <c r="KBU115" s="420"/>
      <c r="KBV115" s="420"/>
      <c r="KBW115" s="420"/>
      <c r="KBX115" s="420"/>
      <c r="KBY115" s="420"/>
      <c r="KBZ115" s="420"/>
      <c r="KCA115" s="420"/>
      <c r="KCB115" s="420"/>
      <c r="KCC115" s="420"/>
      <c r="KCD115" s="420"/>
      <c r="KCE115" s="420"/>
      <c r="KCF115" s="420"/>
      <c r="KCG115" s="420"/>
      <c r="KCH115" s="420"/>
      <c r="KCI115" s="420"/>
      <c r="KCJ115" s="420"/>
      <c r="KCK115" s="420"/>
      <c r="KCL115" s="420"/>
      <c r="KCM115" s="420"/>
      <c r="KCN115" s="420"/>
      <c r="KCO115" s="420"/>
      <c r="KCP115" s="420"/>
      <c r="KCQ115" s="420"/>
      <c r="KCR115" s="420"/>
      <c r="KCS115" s="420"/>
      <c r="KCT115" s="420"/>
      <c r="KCU115" s="420"/>
      <c r="KCV115" s="420"/>
      <c r="KCW115" s="420"/>
      <c r="KCX115" s="420"/>
      <c r="KCY115" s="420"/>
      <c r="KCZ115" s="420"/>
      <c r="KDA115" s="420"/>
      <c r="KDB115" s="420"/>
      <c r="KDC115" s="420"/>
      <c r="KDD115" s="420"/>
      <c r="KDE115" s="420"/>
      <c r="KDF115" s="420"/>
      <c r="KDG115" s="420"/>
      <c r="KDH115" s="420"/>
      <c r="KDI115" s="420"/>
      <c r="KDJ115" s="420"/>
      <c r="KDK115" s="420"/>
      <c r="KDL115" s="420"/>
      <c r="KDM115" s="420"/>
      <c r="KDN115" s="420"/>
      <c r="KDO115" s="420"/>
      <c r="KDP115" s="420"/>
      <c r="KDQ115" s="420"/>
      <c r="KDR115" s="420"/>
      <c r="KDS115" s="420"/>
      <c r="KDT115" s="420"/>
      <c r="KDU115" s="420"/>
      <c r="KDV115" s="420"/>
      <c r="KDW115" s="420"/>
      <c r="KDX115" s="420"/>
      <c r="KDY115" s="420"/>
      <c r="KDZ115" s="420"/>
      <c r="KEA115" s="420"/>
      <c r="KEB115" s="420"/>
      <c r="KEC115" s="420"/>
      <c r="KED115" s="420"/>
      <c r="KEE115" s="420"/>
      <c r="KEF115" s="420"/>
      <c r="KEG115" s="420"/>
      <c r="KEH115" s="420"/>
      <c r="KEI115" s="420"/>
      <c r="KEJ115" s="420"/>
      <c r="KEK115" s="420"/>
      <c r="KEL115" s="420"/>
      <c r="KEM115" s="420"/>
      <c r="KEN115" s="420"/>
      <c r="KEO115" s="420"/>
      <c r="KEP115" s="420"/>
      <c r="KEQ115" s="420"/>
      <c r="KER115" s="420"/>
      <c r="KES115" s="420"/>
      <c r="KET115" s="420"/>
      <c r="KEU115" s="420"/>
      <c r="KEV115" s="420"/>
      <c r="KEW115" s="420"/>
      <c r="KEX115" s="420"/>
      <c r="KEY115" s="420"/>
      <c r="KEZ115" s="420"/>
      <c r="KFA115" s="420"/>
      <c r="KFB115" s="420"/>
      <c r="KFC115" s="420"/>
      <c r="KFD115" s="420"/>
      <c r="KFE115" s="420"/>
      <c r="KFF115" s="420"/>
      <c r="KFG115" s="420"/>
      <c r="KFH115" s="420"/>
      <c r="KFI115" s="420"/>
      <c r="KFJ115" s="420"/>
      <c r="KFK115" s="420"/>
      <c r="KFL115" s="420"/>
      <c r="KFM115" s="420"/>
      <c r="KFN115" s="420"/>
      <c r="KFO115" s="420"/>
      <c r="KFP115" s="420"/>
      <c r="KFQ115" s="420"/>
      <c r="KFR115" s="420"/>
      <c r="KFS115" s="420"/>
      <c r="KFT115" s="420"/>
      <c r="KFU115" s="420"/>
      <c r="KFV115" s="420"/>
      <c r="KFW115" s="420"/>
      <c r="KFX115" s="420"/>
      <c r="KFY115" s="420"/>
      <c r="KFZ115" s="420"/>
      <c r="KGA115" s="420"/>
      <c r="KGB115" s="420"/>
      <c r="KGC115" s="420"/>
      <c r="KGD115" s="420"/>
      <c r="KGE115" s="420"/>
      <c r="KGF115" s="420"/>
      <c r="KGG115" s="420"/>
      <c r="KGH115" s="420"/>
      <c r="KGI115" s="420"/>
      <c r="KGJ115" s="420"/>
      <c r="KGK115" s="420"/>
      <c r="KGL115" s="420"/>
      <c r="KGM115" s="420"/>
      <c r="KGN115" s="420"/>
      <c r="KGO115" s="420"/>
      <c r="KGP115" s="420"/>
      <c r="KGQ115" s="420"/>
      <c r="KGR115" s="420"/>
      <c r="KGS115" s="420"/>
      <c r="KGT115" s="420"/>
      <c r="KGU115" s="420"/>
      <c r="KGV115" s="420"/>
      <c r="KGW115" s="420"/>
      <c r="KGX115" s="420"/>
      <c r="KGY115" s="420"/>
      <c r="KGZ115" s="420"/>
      <c r="KHA115" s="420"/>
      <c r="KHB115" s="420"/>
      <c r="KHC115" s="420"/>
      <c r="KHD115" s="420"/>
      <c r="KHE115" s="420"/>
      <c r="KHF115" s="420"/>
      <c r="KHG115" s="420"/>
      <c r="KHH115" s="420"/>
      <c r="KHI115" s="420"/>
      <c r="KHJ115" s="420"/>
      <c r="KHK115" s="420"/>
      <c r="KHL115" s="420"/>
      <c r="KHM115" s="420"/>
      <c r="KHN115" s="420"/>
      <c r="KHO115" s="420"/>
      <c r="KHP115" s="420"/>
      <c r="KHQ115" s="420"/>
      <c r="KHR115" s="420"/>
      <c r="KHS115" s="420"/>
      <c r="KHT115" s="420"/>
      <c r="KHU115" s="420"/>
      <c r="KHV115" s="420"/>
      <c r="KHW115" s="420"/>
      <c r="KHX115" s="420"/>
      <c r="KHY115" s="420"/>
      <c r="KHZ115" s="420"/>
      <c r="KIA115" s="420"/>
      <c r="KIB115" s="420"/>
      <c r="KIC115" s="420"/>
      <c r="KID115" s="420"/>
      <c r="KIE115" s="420"/>
      <c r="KIF115" s="420"/>
      <c r="KIG115" s="420"/>
      <c r="KIH115" s="420"/>
      <c r="KII115" s="420"/>
      <c r="KIJ115" s="420"/>
      <c r="KIK115" s="420"/>
      <c r="KIL115" s="420"/>
      <c r="KIM115" s="420"/>
      <c r="KIN115" s="420"/>
      <c r="KIO115" s="420"/>
      <c r="KIP115" s="420"/>
      <c r="KIQ115" s="420"/>
      <c r="KIR115" s="420"/>
      <c r="KIS115" s="420"/>
      <c r="KIT115" s="420"/>
      <c r="KIU115" s="420"/>
      <c r="KIV115" s="420"/>
      <c r="KIW115" s="420"/>
      <c r="KIX115" s="420"/>
      <c r="KIY115" s="420"/>
      <c r="KIZ115" s="420"/>
      <c r="KJA115" s="420"/>
      <c r="KJB115" s="420"/>
      <c r="KJC115" s="420"/>
      <c r="KJD115" s="420"/>
      <c r="KJE115" s="420"/>
      <c r="KJF115" s="420"/>
      <c r="KJG115" s="420"/>
      <c r="KJH115" s="420"/>
      <c r="KJI115" s="420"/>
      <c r="KJJ115" s="420"/>
      <c r="KJK115" s="420"/>
      <c r="KJL115" s="420"/>
      <c r="KJM115" s="420"/>
      <c r="KJN115" s="420"/>
      <c r="KJO115" s="420"/>
      <c r="KJP115" s="420"/>
      <c r="KJQ115" s="420"/>
      <c r="KJR115" s="420"/>
      <c r="KJS115" s="420"/>
      <c r="KJT115" s="420"/>
      <c r="KJU115" s="420"/>
      <c r="KJV115" s="420"/>
      <c r="KJW115" s="420"/>
      <c r="KJX115" s="420"/>
      <c r="KJY115" s="420"/>
      <c r="KJZ115" s="420"/>
      <c r="KKA115" s="420"/>
      <c r="KKB115" s="420"/>
      <c r="KKC115" s="420"/>
      <c r="KKD115" s="420"/>
      <c r="KKE115" s="420"/>
      <c r="KKF115" s="420"/>
      <c r="KKG115" s="420"/>
      <c r="KKH115" s="420"/>
      <c r="KKI115" s="420"/>
      <c r="KKJ115" s="420"/>
      <c r="KKK115" s="420"/>
      <c r="KKL115" s="420"/>
      <c r="KKM115" s="420"/>
      <c r="KKN115" s="420"/>
      <c r="KKO115" s="420"/>
      <c r="KKP115" s="420"/>
      <c r="KKQ115" s="420"/>
      <c r="KKR115" s="420"/>
      <c r="KKS115" s="420"/>
      <c r="KKT115" s="420"/>
      <c r="KKU115" s="420"/>
      <c r="KKV115" s="420"/>
      <c r="KKW115" s="420"/>
      <c r="KKX115" s="420"/>
      <c r="KKY115" s="420"/>
      <c r="KKZ115" s="420"/>
      <c r="KLA115" s="420"/>
      <c r="KLB115" s="420"/>
      <c r="KLC115" s="420"/>
      <c r="KLD115" s="420"/>
      <c r="KLE115" s="420"/>
      <c r="KLF115" s="420"/>
      <c r="KLG115" s="420"/>
      <c r="KLH115" s="420"/>
      <c r="KLI115" s="420"/>
      <c r="KLJ115" s="420"/>
      <c r="KLK115" s="420"/>
      <c r="KLL115" s="420"/>
      <c r="KLM115" s="420"/>
      <c r="KLN115" s="420"/>
      <c r="KLO115" s="420"/>
      <c r="KLP115" s="420"/>
      <c r="KLQ115" s="420"/>
      <c r="KLR115" s="420"/>
      <c r="KLS115" s="420"/>
      <c r="KLT115" s="420"/>
      <c r="KLU115" s="420"/>
      <c r="KLV115" s="420"/>
      <c r="KLW115" s="420"/>
      <c r="KLX115" s="420"/>
      <c r="KLY115" s="420"/>
      <c r="KLZ115" s="420"/>
      <c r="KMA115" s="420"/>
      <c r="KMB115" s="420"/>
      <c r="KMC115" s="420"/>
      <c r="KMD115" s="420"/>
      <c r="KME115" s="420"/>
      <c r="KMF115" s="420"/>
      <c r="KMG115" s="420"/>
      <c r="KMH115" s="420"/>
      <c r="KMI115" s="420"/>
      <c r="KMJ115" s="420"/>
      <c r="KMK115" s="420"/>
      <c r="KML115" s="420"/>
      <c r="KMM115" s="420"/>
      <c r="KMN115" s="420"/>
      <c r="KMO115" s="420"/>
      <c r="KMP115" s="420"/>
      <c r="KMQ115" s="420"/>
      <c r="KMR115" s="420"/>
      <c r="KMS115" s="420"/>
      <c r="KMT115" s="420"/>
      <c r="KMU115" s="420"/>
      <c r="KMV115" s="420"/>
      <c r="KMW115" s="420"/>
      <c r="KMX115" s="420"/>
      <c r="KMY115" s="420"/>
      <c r="KMZ115" s="420"/>
      <c r="KNA115" s="420"/>
      <c r="KNB115" s="420"/>
      <c r="KNC115" s="420"/>
      <c r="KND115" s="420"/>
      <c r="KNE115" s="420"/>
      <c r="KNF115" s="420"/>
      <c r="KNG115" s="420"/>
      <c r="KNH115" s="420"/>
      <c r="KNI115" s="420"/>
      <c r="KNJ115" s="420"/>
      <c r="KNK115" s="420"/>
      <c r="KNL115" s="420"/>
      <c r="KNM115" s="420"/>
      <c r="KNN115" s="420"/>
      <c r="KNO115" s="420"/>
      <c r="KNP115" s="420"/>
      <c r="KNQ115" s="420"/>
      <c r="KNR115" s="420"/>
      <c r="KNS115" s="420"/>
      <c r="KNT115" s="420"/>
      <c r="KNU115" s="420"/>
      <c r="KNV115" s="420"/>
      <c r="KNW115" s="420"/>
      <c r="KNX115" s="420"/>
      <c r="KNY115" s="420"/>
      <c r="KNZ115" s="420"/>
      <c r="KOA115" s="420"/>
      <c r="KOB115" s="420"/>
      <c r="KOC115" s="420"/>
      <c r="KOD115" s="420"/>
      <c r="KOE115" s="420"/>
      <c r="KOF115" s="420"/>
      <c r="KOG115" s="420"/>
      <c r="KOH115" s="420"/>
      <c r="KOI115" s="420"/>
      <c r="KOJ115" s="420"/>
      <c r="KOK115" s="420"/>
      <c r="KOL115" s="420"/>
      <c r="KOM115" s="420"/>
      <c r="KON115" s="420"/>
      <c r="KOO115" s="420"/>
      <c r="KOP115" s="420"/>
      <c r="KOQ115" s="420"/>
      <c r="KOR115" s="420"/>
      <c r="KOS115" s="420"/>
      <c r="KOT115" s="420"/>
      <c r="KOU115" s="420"/>
      <c r="KOV115" s="420"/>
      <c r="KOW115" s="420"/>
      <c r="KOX115" s="420"/>
      <c r="KOY115" s="420"/>
      <c r="KOZ115" s="420"/>
      <c r="KPA115" s="420"/>
      <c r="KPB115" s="420"/>
      <c r="KPC115" s="420"/>
      <c r="KPD115" s="420"/>
      <c r="KPE115" s="420"/>
      <c r="KPF115" s="420"/>
      <c r="KPG115" s="420"/>
      <c r="KPH115" s="420"/>
      <c r="KPI115" s="420"/>
      <c r="KPJ115" s="420"/>
      <c r="KPK115" s="420"/>
      <c r="KPL115" s="420"/>
      <c r="KPM115" s="420"/>
      <c r="KPN115" s="420"/>
      <c r="KPO115" s="420"/>
      <c r="KPP115" s="420"/>
      <c r="KPQ115" s="420"/>
      <c r="KPR115" s="420"/>
      <c r="KPS115" s="420"/>
      <c r="KPT115" s="420"/>
      <c r="KPU115" s="420"/>
      <c r="KPV115" s="420"/>
      <c r="KPW115" s="420"/>
      <c r="KPX115" s="420"/>
      <c r="KPY115" s="420"/>
      <c r="KPZ115" s="420"/>
      <c r="KQA115" s="420"/>
      <c r="KQB115" s="420"/>
      <c r="KQC115" s="420"/>
      <c r="KQD115" s="420"/>
      <c r="KQE115" s="420"/>
      <c r="KQF115" s="420"/>
      <c r="KQG115" s="420"/>
      <c r="KQH115" s="420"/>
      <c r="KQI115" s="420"/>
      <c r="KQJ115" s="420"/>
      <c r="KQK115" s="420"/>
      <c r="KQL115" s="420"/>
      <c r="KQM115" s="420"/>
      <c r="KQN115" s="420"/>
      <c r="KQO115" s="420"/>
      <c r="KQP115" s="420"/>
      <c r="KQQ115" s="420"/>
      <c r="KQR115" s="420"/>
      <c r="KQS115" s="420"/>
      <c r="KQT115" s="420"/>
      <c r="KQU115" s="420"/>
      <c r="KQV115" s="420"/>
      <c r="KQW115" s="420"/>
      <c r="KQX115" s="420"/>
      <c r="KQY115" s="420"/>
      <c r="KQZ115" s="420"/>
      <c r="KRA115" s="420"/>
      <c r="KRB115" s="420"/>
      <c r="KRC115" s="420"/>
      <c r="KRD115" s="420"/>
      <c r="KRE115" s="420"/>
      <c r="KRF115" s="420"/>
      <c r="KRG115" s="420"/>
      <c r="KRH115" s="420"/>
      <c r="KRI115" s="420"/>
      <c r="KRJ115" s="420"/>
      <c r="KRK115" s="420"/>
      <c r="KRL115" s="420"/>
      <c r="KRM115" s="420"/>
      <c r="KRN115" s="420"/>
      <c r="KRO115" s="420"/>
      <c r="KRP115" s="420"/>
      <c r="KRQ115" s="420"/>
      <c r="KRR115" s="420"/>
      <c r="KRS115" s="420"/>
      <c r="KRT115" s="420"/>
      <c r="KRU115" s="420"/>
      <c r="KRV115" s="420"/>
      <c r="KRW115" s="420"/>
      <c r="KRX115" s="420"/>
      <c r="KRY115" s="420"/>
      <c r="KRZ115" s="420"/>
      <c r="KSA115" s="420"/>
      <c r="KSB115" s="420"/>
      <c r="KSC115" s="420"/>
      <c r="KSD115" s="420"/>
      <c r="KSE115" s="420"/>
      <c r="KSF115" s="420"/>
      <c r="KSG115" s="420"/>
      <c r="KSH115" s="420"/>
      <c r="KSI115" s="420"/>
      <c r="KSJ115" s="420"/>
      <c r="KSK115" s="420"/>
      <c r="KSL115" s="420"/>
      <c r="KSM115" s="420"/>
      <c r="KSN115" s="420"/>
      <c r="KSO115" s="420"/>
      <c r="KSP115" s="420"/>
      <c r="KSQ115" s="420"/>
      <c r="KSR115" s="420"/>
      <c r="KSS115" s="420"/>
      <c r="KST115" s="420"/>
      <c r="KSU115" s="420"/>
      <c r="KSV115" s="420"/>
      <c r="KSW115" s="420"/>
      <c r="KSX115" s="420"/>
      <c r="KSY115" s="420"/>
      <c r="KSZ115" s="420"/>
      <c r="KTA115" s="420"/>
      <c r="KTB115" s="420"/>
      <c r="KTC115" s="420"/>
      <c r="KTD115" s="420"/>
      <c r="KTE115" s="420"/>
      <c r="KTF115" s="420"/>
      <c r="KTG115" s="420"/>
      <c r="KTH115" s="420"/>
      <c r="KTI115" s="420"/>
      <c r="KTJ115" s="420"/>
      <c r="KTK115" s="420"/>
      <c r="KTL115" s="420"/>
      <c r="KTM115" s="420"/>
      <c r="KTN115" s="420"/>
      <c r="KTO115" s="420"/>
      <c r="KTP115" s="420"/>
      <c r="KTQ115" s="420"/>
      <c r="KTR115" s="420"/>
      <c r="KTS115" s="420"/>
      <c r="KTT115" s="420"/>
      <c r="KTU115" s="420"/>
      <c r="KTV115" s="420"/>
      <c r="KTW115" s="420"/>
      <c r="KTX115" s="420"/>
      <c r="KTY115" s="420"/>
      <c r="KTZ115" s="420"/>
      <c r="KUA115" s="420"/>
      <c r="KUB115" s="420"/>
      <c r="KUC115" s="420"/>
      <c r="KUD115" s="420"/>
      <c r="KUE115" s="420"/>
      <c r="KUF115" s="420"/>
      <c r="KUG115" s="420"/>
      <c r="KUH115" s="420"/>
      <c r="KUI115" s="420"/>
      <c r="KUJ115" s="420"/>
      <c r="KUK115" s="420"/>
      <c r="KUL115" s="420"/>
      <c r="KUM115" s="420"/>
      <c r="KUN115" s="420"/>
      <c r="KUO115" s="420"/>
      <c r="KUP115" s="420"/>
      <c r="KUQ115" s="420"/>
      <c r="KUR115" s="420"/>
      <c r="KUS115" s="420"/>
      <c r="KUT115" s="420"/>
      <c r="KUU115" s="420"/>
      <c r="KUV115" s="420"/>
      <c r="KUW115" s="420"/>
      <c r="KUX115" s="420"/>
      <c r="KUY115" s="420"/>
      <c r="KUZ115" s="420"/>
      <c r="KVA115" s="420"/>
      <c r="KVB115" s="420"/>
      <c r="KVC115" s="420"/>
      <c r="KVD115" s="420"/>
      <c r="KVE115" s="420"/>
      <c r="KVF115" s="420"/>
      <c r="KVG115" s="420"/>
      <c r="KVH115" s="420"/>
      <c r="KVI115" s="420"/>
      <c r="KVJ115" s="420"/>
      <c r="KVK115" s="420"/>
      <c r="KVL115" s="420"/>
      <c r="KVM115" s="420"/>
      <c r="KVN115" s="420"/>
      <c r="KVO115" s="420"/>
      <c r="KVP115" s="420"/>
      <c r="KVQ115" s="420"/>
      <c r="KVR115" s="420"/>
      <c r="KVS115" s="420"/>
      <c r="KVT115" s="420"/>
      <c r="KVU115" s="420"/>
      <c r="KVV115" s="420"/>
      <c r="KVW115" s="420"/>
      <c r="KVX115" s="420"/>
      <c r="KVY115" s="420"/>
      <c r="KVZ115" s="420"/>
      <c r="KWA115" s="420"/>
      <c r="KWB115" s="420"/>
      <c r="KWC115" s="420"/>
      <c r="KWD115" s="420"/>
      <c r="KWE115" s="420"/>
      <c r="KWF115" s="420"/>
      <c r="KWG115" s="420"/>
      <c r="KWH115" s="420"/>
      <c r="KWI115" s="420"/>
      <c r="KWJ115" s="420"/>
      <c r="KWK115" s="420"/>
      <c r="KWL115" s="420"/>
      <c r="KWM115" s="420"/>
      <c r="KWN115" s="420"/>
      <c r="KWO115" s="420"/>
      <c r="KWP115" s="420"/>
      <c r="KWQ115" s="420"/>
      <c r="KWR115" s="420"/>
      <c r="KWS115" s="420"/>
      <c r="KWT115" s="420"/>
      <c r="KWU115" s="420"/>
      <c r="KWV115" s="420"/>
      <c r="KWW115" s="420"/>
      <c r="KWX115" s="420"/>
      <c r="KWY115" s="420"/>
      <c r="KWZ115" s="420"/>
      <c r="KXA115" s="420"/>
      <c r="KXB115" s="420"/>
      <c r="KXC115" s="420"/>
      <c r="KXD115" s="420"/>
      <c r="KXE115" s="420"/>
      <c r="KXF115" s="420"/>
      <c r="KXG115" s="420"/>
      <c r="KXH115" s="420"/>
      <c r="KXI115" s="420"/>
      <c r="KXJ115" s="420"/>
      <c r="KXK115" s="420"/>
      <c r="KXL115" s="420"/>
      <c r="KXM115" s="420"/>
      <c r="KXN115" s="420"/>
      <c r="KXO115" s="420"/>
      <c r="KXP115" s="420"/>
      <c r="KXQ115" s="420"/>
      <c r="KXR115" s="420"/>
      <c r="KXS115" s="420"/>
      <c r="KXT115" s="420"/>
      <c r="KXU115" s="420"/>
      <c r="KXV115" s="420"/>
      <c r="KXW115" s="420"/>
      <c r="KXX115" s="420"/>
      <c r="KXY115" s="420"/>
      <c r="KXZ115" s="420"/>
      <c r="KYA115" s="420"/>
      <c r="KYB115" s="420"/>
      <c r="KYC115" s="420"/>
      <c r="KYD115" s="420"/>
      <c r="KYE115" s="420"/>
      <c r="KYF115" s="420"/>
      <c r="KYG115" s="420"/>
      <c r="KYH115" s="420"/>
      <c r="KYI115" s="420"/>
      <c r="KYJ115" s="420"/>
      <c r="KYK115" s="420"/>
      <c r="KYL115" s="420"/>
      <c r="KYM115" s="420"/>
      <c r="KYN115" s="420"/>
      <c r="KYO115" s="420"/>
      <c r="KYP115" s="420"/>
      <c r="KYQ115" s="420"/>
      <c r="KYR115" s="420"/>
      <c r="KYS115" s="420"/>
      <c r="KYT115" s="420"/>
      <c r="KYU115" s="420"/>
      <c r="KYV115" s="420"/>
      <c r="KYW115" s="420"/>
      <c r="KYX115" s="420"/>
      <c r="KYY115" s="420"/>
      <c r="KYZ115" s="420"/>
      <c r="KZA115" s="420"/>
      <c r="KZB115" s="420"/>
      <c r="KZC115" s="420"/>
      <c r="KZD115" s="420"/>
      <c r="KZE115" s="420"/>
      <c r="KZF115" s="420"/>
      <c r="KZG115" s="420"/>
      <c r="KZH115" s="420"/>
      <c r="KZI115" s="420"/>
      <c r="KZJ115" s="420"/>
      <c r="KZK115" s="420"/>
      <c r="KZL115" s="420"/>
      <c r="KZM115" s="420"/>
      <c r="KZN115" s="420"/>
      <c r="KZO115" s="420"/>
      <c r="KZP115" s="420"/>
      <c r="KZQ115" s="420"/>
      <c r="KZR115" s="420"/>
      <c r="KZS115" s="420"/>
      <c r="KZT115" s="420"/>
      <c r="KZU115" s="420"/>
      <c r="KZV115" s="420"/>
      <c r="KZW115" s="420"/>
      <c r="KZX115" s="420"/>
      <c r="KZY115" s="420"/>
      <c r="KZZ115" s="420"/>
      <c r="LAA115" s="420"/>
      <c r="LAB115" s="420"/>
      <c r="LAC115" s="420"/>
      <c r="LAD115" s="420"/>
      <c r="LAE115" s="420"/>
      <c r="LAF115" s="420"/>
      <c r="LAG115" s="420"/>
      <c r="LAH115" s="420"/>
      <c r="LAI115" s="420"/>
      <c r="LAJ115" s="420"/>
      <c r="LAK115" s="420"/>
      <c r="LAL115" s="420"/>
      <c r="LAM115" s="420"/>
      <c r="LAN115" s="420"/>
      <c r="LAO115" s="420"/>
      <c r="LAP115" s="420"/>
      <c r="LAQ115" s="420"/>
      <c r="LAR115" s="420"/>
      <c r="LAS115" s="420"/>
      <c r="LAT115" s="420"/>
      <c r="LAU115" s="420"/>
      <c r="LAV115" s="420"/>
      <c r="LAW115" s="420"/>
      <c r="LAX115" s="420"/>
      <c r="LAY115" s="420"/>
      <c r="LAZ115" s="420"/>
      <c r="LBA115" s="420"/>
      <c r="LBB115" s="420"/>
      <c r="LBC115" s="420"/>
      <c r="LBD115" s="420"/>
      <c r="LBE115" s="420"/>
      <c r="LBF115" s="420"/>
      <c r="LBG115" s="420"/>
      <c r="LBH115" s="420"/>
      <c r="LBI115" s="420"/>
      <c r="LBJ115" s="420"/>
      <c r="LBK115" s="420"/>
      <c r="LBL115" s="420"/>
      <c r="LBM115" s="420"/>
      <c r="LBN115" s="420"/>
      <c r="LBO115" s="420"/>
      <c r="LBP115" s="420"/>
      <c r="LBQ115" s="420"/>
      <c r="LBR115" s="420"/>
      <c r="LBS115" s="420"/>
      <c r="LBT115" s="420"/>
      <c r="LBU115" s="420"/>
      <c r="LBV115" s="420"/>
      <c r="LBW115" s="420"/>
      <c r="LBX115" s="420"/>
      <c r="LBY115" s="420"/>
      <c r="LBZ115" s="420"/>
      <c r="LCA115" s="420"/>
      <c r="LCB115" s="420"/>
      <c r="LCC115" s="420"/>
      <c r="LCD115" s="420"/>
      <c r="LCE115" s="420"/>
      <c r="LCF115" s="420"/>
      <c r="LCG115" s="420"/>
      <c r="LCH115" s="420"/>
      <c r="LCI115" s="420"/>
      <c r="LCJ115" s="420"/>
      <c r="LCK115" s="420"/>
      <c r="LCL115" s="420"/>
      <c r="LCM115" s="420"/>
      <c r="LCN115" s="420"/>
      <c r="LCO115" s="420"/>
      <c r="LCP115" s="420"/>
      <c r="LCQ115" s="420"/>
      <c r="LCR115" s="420"/>
      <c r="LCS115" s="420"/>
      <c r="LCT115" s="420"/>
      <c r="LCU115" s="420"/>
      <c r="LCV115" s="420"/>
      <c r="LCW115" s="420"/>
      <c r="LCX115" s="420"/>
      <c r="LCY115" s="420"/>
      <c r="LCZ115" s="420"/>
      <c r="LDA115" s="420"/>
      <c r="LDB115" s="420"/>
      <c r="LDC115" s="420"/>
      <c r="LDD115" s="420"/>
      <c r="LDE115" s="420"/>
      <c r="LDF115" s="420"/>
      <c r="LDG115" s="420"/>
      <c r="LDH115" s="420"/>
      <c r="LDI115" s="420"/>
      <c r="LDJ115" s="420"/>
      <c r="LDK115" s="420"/>
      <c r="LDL115" s="420"/>
      <c r="LDM115" s="420"/>
      <c r="LDN115" s="420"/>
      <c r="LDO115" s="420"/>
      <c r="LDP115" s="420"/>
      <c r="LDQ115" s="420"/>
      <c r="LDR115" s="420"/>
      <c r="LDS115" s="420"/>
      <c r="LDT115" s="420"/>
      <c r="LDU115" s="420"/>
      <c r="LDV115" s="420"/>
      <c r="LDW115" s="420"/>
      <c r="LDX115" s="420"/>
      <c r="LDY115" s="420"/>
      <c r="LDZ115" s="420"/>
      <c r="LEA115" s="420"/>
      <c r="LEB115" s="420"/>
      <c r="LEC115" s="420"/>
      <c r="LED115" s="420"/>
      <c r="LEE115" s="420"/>
      <c r="LEF115" s="420"/>
      <c r="LEG115" s="420"/>
      <c r="LEH115" s="420"/>
      <c r="LEI115" s="420"/>
      <c r="LEJ115" s="420"/>
      <c r="LEK115" s="420"/>
      <c r="LEL115" s="420"/>
      <c r="LEM115" s="420"/>
      <c r="LEN115" s="420"/>
      <c r="LEO115" s="420"/>
      <c r="LEP115" s="420"/>
      <c r="LEQ115" s="420"/>
      <c r="LER115" s="420"/>
      <c r="LES115" s="420"/>
      <c r="LET115" s="420"/>
      <c r="LEU115" s="420"/>
      <c r="LEV115" s="420"/>
      <c r="LEW115" s="420"/>
      <c r="LEX115" s="420"/>
      <c r="LEY115" s="420"/>
      <c r="LEZ115" s="420"/>
      <c r="LFA115" s="420"/>
      <c r="LFB115" s="420"/>
      <c r="LFC115" s="420"/>
      <c r="LFD115" s="420"/>
      <c r="LFE115" s="420"/>
      <c r="LFF115" s="420"/>
      <c r="LFG115" s="420"/>
      <c r="LFH115" s="420"/>
      <c r="LFI115" s="420"/>
      <c r="LFJ115" s="420"/>
      <c r="LFK115" s="420"/>
      <c r="LFL115" s="420"/>
      <c r="LFM115" s="420"/>
      <c r="LFN115" s="420"/>
      <c r="LFO115" s="420"/>
      <c r="LFP115" s="420"/>
      <c r="LFQ115" s="420"/>
      <c r="LFR115" s="420"/>
      <c r="LFS115" s="420"/>
      <c r="LFT115" s="420"/>
      <c r="LFU115" s="420"/>
      <c r="LFV115" s="420"/>
      <c r="LFW115" s="420"/>
      <c r="LFX115" s="420"/>
      <c r="LFY115" s="420"/>
      <c r="LFZ115" s="420"/>
      <c r="LGA115" s="420"/>
      <c r="LGB115" s="420"/>
      <c r="LGC115" s="420"/>
      <c r="LGD115" s="420"/>
      <c r="LGE115" s="420"/>
      <c r="LGF115" s="420"/>
      <c r="LGG115" s="420"/>
      <c r="LGH115" s="420"/>
      <c r="LGI115" s="420"/>
      <c r="LGJ115" s="420"/>
      <c r="LGK115" s="420"/>
      <c r="LGL115" s="420"/>
      <c r="LGM115" s="420"/>
      <c r="LGN115" s="420"/>
      <c r="LGO115" s="420"/>
      <c r="LGP115" s="420"/>
      <c r="LGQ115" s="420"/>
      <c r="LGR115" s="420"/>
      <c r="LGS115" s="420"/>
      <c r="LGT115" s="420"/>
      <c r="LGU115" s="420"/>
      <c r="LGV115" s="420"/>
      <c r="LGW115" s="420"/>
      <c r="LGX115" s="420"/>
      <c r="LGY115" s="420"/>
      <c r="LGZ115" s="420"/>
      <c r="LHA115" s="420"/>
      <c r="LHB115" s="420"/>
      <c r="LHC115" s="420"/>
      <c r="LHD115" s="420"/>
      <c r="LHE115" s="420"/>
      <c r="LHF115" s="420"/>
      <c r="LHG115" s="420"/>
      <c r="LHH115" s="420"/>
      <c r="LHI115" s="420"/>
      <c r="LHJ115" s="420"/>
      <c r="LHK115" s="420"/>
      <c r="LHL115" s="420"/>
      <c r="LHM115" s="420"/>
      <c r="LHN115" s="420"/>
      <c r="LHO115" s="420"/>
      <c r="LHP115" s="420"/>
      <c r="LHQ115" s="420"/>
      <c r="LHR115" s="420"/>
      <c r="LHS115" s="420"/>
      <c r="LHT115" s="420"/>
      <c r="LHU115" s="420"/>
      <c r="LHV115" s="420"/>
      <c r="LHW115" s="420"/>
      <c r="LHX115" s="420"/>
      <c r="LHY115" s="420"/>
      <c r="LHZ115" s="420"/>
      <c r="LIA115" s="420"/>
      <c r="LIB115" s="420"/>
      <c r="LIC115" s="420"/>
      <c r="LID115" s="420"/>
      <c r="LIE115" s="420"/>
      <c r="LIF115" s="420"/>
      <c r="LIG115" s="420"/>
      <c r="LIH115" s="420"/>
      <c r="LII115" s="420"/>
      <c r="LIJ115" s="420"/>
      <c r="LIK115" s="420"/>
      <c r="LIL115" s="420"/>
      <c r="LIM115" s="420"/>
      <c r="LIN115" s="420"/>
      <c r="LIO115" s="420"/>
      <c r="LIP115" s="420"/>
      <c r="LIQ115" s="420"/>
      <c r="LIR115" s="420"/>
      <c r="LIS115" s="420"/>
      <c r="LIT115" s="420"/>
      <c r="LIU115" s="420"/>
      <c r="LIV115" s="420"/>
      <c r="LIW115" s="420"/>
      <c r="LIX115" s="420"/>
      <c r="LIY115" s="420"/>
      <c r="LIZ115" s="420"/>
      <c r="LJA115" s="420"/>
      <c r="LJB115" s="420"/>
      <c r="LJC115" s="420"/>
      <c r="LJD115" s="420"/>
      <c r="LJE115" s="420"/>
      <c r="LJF115" s="420"/>
      <c r="LJG115" s="420"/>
      <c r="LJH115" s="420"/>
      <c r="LJI115" s="420"/>
      <c r="LJJ115" s="420"/>
      <c r="LJK115" s="420"/>
      <c r="LJL115" s="420"/>
      <c r="LJM115" s="420"/>
      <c r="LJN115" s="420"/>
      <c r="LJO115" s="420"/>
      <c r="LJP115" s="420"/>
      <c r="LJQ115" s="420"/>
      <c r="LJR115" s="420"/>
      <c r="LJS115" s="420"/>
      <c r="LJT115" s="420"/>
      <c r="LJU115" s="420"/>
      <c r="LJV115" s="420"/>
      <c r="LJW115" s="420"/>
      <c r="LJX115" s="420"/>
      <c r="LJY115" s="420"/>
      <c r="LJZ115" s="420"/>
      <c r="LKA115" s="420"/>
      <c r="LKB115" s="420"/>
      <c r="LKC115" s="420"/>
      <c r="LKD115" s="420"/>
      <c r="LKE115" s="420"/>
      <c r="LKF115" s="420"/>
      <c r="LKG115" s="420"/>
      <c r="LKH115" s="420"/>
      <c r="LKI115" s="420"/>
      <c r="LKJ115" s="420"/>
      <c r="LKK115" s="420"/>
      <c r="LKL115" s="420"/>
      <c r="LKM115" s="420"/>
      <c r="LKN115" s="420"/>
      <c r="LKO115" s="420"/>
      <c r="LKP115" s="420"/>
      <c r="LKQ115" s="420"/>
      <c r="LKR115" s="420"/>
      <c r="LKS115" s="420"/>
      <c r="LKT115" s="420"/>
      <c r="LKU115" s="420"/>
      <c r="LKV115" s="420"/>
      <c r="LKW115" s="420"/>
      <c r="LKX115" s="420"/>
      <c r="LKY115" s="420"/>
      <c r="LKZ115" s="420"/>
      <c r="LLA115" s="420"/>
      <c r="LLB115" s="420"/>
      <c r="LLC115" s="420"/>
      <c r="LLD115" s="420"/>
      <c r="LLE115" s="420"/>
      <c r="LLF115" s="420"/>
      <c r="LLG115" s="420"/>
      <c r="LLH115" s="420"/>
      <c r="LLI115" s="420"/>
      <c r="LLJ115" s="420"/>
      <c r="LLK115" s="420"/>
      <c r="LLL115" s="420"/>
      <c r="LLM115" s="420"/>
      <c r="LLN115" s="420"/>
      <c r="LLO115" s="420"/>
      <c r="LLP115" s="420"/>
      <c r="LLQ115" s="420"/>
      <c r="LLR115" s="420"/>
      <c r="LLS115" s="420"/>
      <c r="LLT115" s="420"/>
      <c r="LLU115" s="420"/>
      <c r="LLV115" s="420"/>
      <c r="LLW115" s="420"/>
      <c r="LLX115" s="420"/>
      <c r="LLY115" s="420"/>
      <c r="LLZ115" s="420"/>
      <c r="LMA115" s="420"/>
      <c r="LMB115" s="420"/>
      <c r="LMC115" s="420"/>
      <c r="LMD115" s="420"/>
      <c r="LME115" s="420"/>
      <c r="LMF115" s="420"/>
      <c r="LMG115" s="420"/>
      <c r="LMH115" s="420"/>
      <c r="LMI115" s="420"/>
      <c r="LMJ115" s="420"/>
      <c r="LMK115" s="420"/>
      <c r="LML115" s="420"/>
      <c r="LMM115" s="420"/>
      <c r="LMN115" s="420"/>
      <c r="LMO115" s="420"/>
      <c r="LMP115" s="420"/>
      <c r="LMQ115" s="420"/>
      <c r="LMR115" s="420"/>
      <c r="LMS115" s="420"/>
      <c r="LMT115" s="420"/>
      <c r="LMU115" s="420"/>
      <c r="LMV115" s="420"/>
      <c r="LMW115" s="420"/>
      <c r="LMX115" s="420"/>
      <c r="LMY115" s="420"/>
      <c r="LMZ115" s="420"/>
      <c r="LNA115" s="420"/>
      <c r="LNB115" s="420"/>
      <c r="LNC115" s="420"/>
      <c r="LND115" s="420"/>
      <c r="LNE115" s="420"/>
      <c r="LNF115" s="420"/>
      <c r="LNG115" s="420"/>
      <c r="LNH115" s="420"/>
      <c r="LNI115" s="420"/>
      <c r="LNJ115" s="420"/>
      <c r="LNK115" s="420"/>
      <c r="LNL115" s="420"/>
      <c r="LNM115" s="420"/>
      <c r="LNN115" s="420"/>
      <c r="LNO115" s="420"/>
      <c r="LNP115" s="420"/>
      <c r="LNQ115" s="420"/>
      <c r="LNR115" s="420"/>
      <c r="LNS115" s="420"/>
      <c r="LNT115" s="420"/>
      <c r="LNU115" s="420"/>
      <c r="LNV115" s="420"/>
      <c r="LNW115" s="420"/>
      <c r="LNX115" s="420"/>
      <c r="LNY115" s="420"/>
      <c r="LNZ115" s="420"/>
      <c r="LOA115" s="420"/>
      <c r="LOB115" s="420"/>
      <c r="LOC115" s="420"/>
      <c r="LOD115" s="420"/>
      <c r="LOE115" s="420"/>
      <c r="LOF115" s="420"/>
      <c r="LOG115" s="420"/>
      <c r="LOH115" s="420"/>
      <c r="LOI115" s="420"/>
      <c r="LOJ115" s="420"/>
      <c r="LOK115" s="420"/>
      <c r="LOL115" s="420"/>
      <c r="LOM115" s="420"/>
      <c r="LON115" s="420"/>
      <c r="LOO115" s="420"/>
      <c r="LOP115" s="420"/>
      <c r="LOQ115" s="420"/>
      <c r="LOR115" s="420"/>
      <c r="LOS115" s="420"/>
      <c r="LOT115" s="420"/>
      <c r="LOU115" s="420"/>
      <c r="LOV115" s="420"/>
      <c r="LOW115" s="420"/>
      <c r="LOX115" s="420"/>
      <c r="LOY115" s="420"/>
      <c r="LOZ115" s="420"/>
      <c r="LPA115" s="420"/>
      <c r="LPB115" s="420"/>
      <c r="LPC115" s="420"/>
      <c r="LPD115" s="420"/>
      <c r="LPE115" s="420"/>
      <c r="LPF115" s="420"/>
      <c r="LPG115" s="420"/>
      <c r="LPH115" s="420"/>
      <c r="LPI115" s="420"/>
      <c r="LPJ115" s="420"/>
      <c r="LPK115" s="420"/>
      <c r="LPL115" s="420"/>
      <c r="LPM115" s="420"/>
      <c r="LPN115" s="420"/>
      <c r="LPO115" s="420"/>
      <c r="LPP115" s="420"/>
      <c r="LPQ115" s="420"/>
      <c r="LPR115" s="420"/>
      <c r="LPS115" s="420"/>
      <c r="LPT115" s="420"/>
      <c r="LPU115" s="420"/>
      <c r="LPV115" s="420"/>
      <c r="LPW115" s="420"/>
      <c r="LPX115" s="420"/>
      <c r="LPY115" s="420"/>
      <c r="LPZ115" s="420"/>
      <c r="LQA115" s="420"/>
      <c r="LQB115" s="420"/>
      <c r="LQC115" s="420"/>
      <c r="LQD115" s="420"/>
      <c r="LQE115" s="420"/>
      <c r="LQF115" s="420"/>
      <c r="LQG115" s="420"/>
      <c r="LQH115" s="420"/>
      <c r="LQI115" s="420"/>
      <c r="LQJ115" s="420"/>
      <c r="LQK115" s="420"/>
      <c r="LQL115" s="420"/>
      <c r="LQM115" s="420"/>
      <c r="LQN115" s="420"/>
      <c r="LQO115" s="420"/>
      <c r="LQP115" s="420"/>
      <c r="LQQ115" s="420"/>
      <c r="LQR115" s="420"/>
      <c r="LQS115" s="420"/>
      <c r="LQT115" s="420"/>
      <c r="LQU115" s="420"/>
      <c r="LQV115" s="420"/>
      <c r="LQW115" s="420"/>
      <c r="LQX115" s="420"/>
      <c r="LQY115" s="420"/>
      <c r="LQZ115" s="420"/>
      <c r="LRA115" s="420"/>
      <c r="LRB115" s="420"/>
      <c r="LRC115" s="420"/>
      <c r="LRD115" s="420"/>
      <c r="LRE115" s="420"/>
      <c r="LRF115" s="420"/>
      <c r="LRG115" s="420"/>
      <c r="LRH115" s="420"/>
      <c r="LRI115" s="420"/>
      <c r="LRJ115" s="420"/>
      <c r="LRK115" s="420"/>
      <c r="LRL115" s="420"/>
      <c r="LRM115" s="420"/>
      <c r="LRN115" s="420"/>
      <c r="LRO115" s="420"/>
      <c r="LRP115" s="420"/>
      <c r="LRQ115" s="420"/>
      <c r="LRR115" s="420"/>
      <c r="LRS115" s="420"/>
      <c r="LRT115" s="420"/>
      <c r="LRU115" s="420"/>
      <c r="LRV115" s="420"/>
      <c r="LRW115" s="420"/>
      <c r="LRX115" s="420"/>
      <c r="LRY115" s="420"/>
      <c r="LRZ115" s="420"/>
      <c r="LSA115" s="420"/>
      <c r="LSB115" s="420"/>
      <c r="LSC115" s="420"/>
      <c r="LSD115" s="420"/>
      <c r="LSE115" s="420"/>
      <c r="LSF115" s="420"/>
      <c r="LSG115" s="420"/>
      <c r="LSH115" s="420"/>
      <c r="LSI115" s="420"/>
      <c r="LSJ115" s="420"/>
      <c r="LSK115" s="420"/>
      <c r="LSL115" s="420"/>
      <c r="LSM115" s="420"/>
      <c r="LSN115" s="420"/>
      <c r="LSO115" s="420"/>
      <c r="LSP115" s="420"/>
      <c r="LSQ115" s="420"/>
      <c r="LSR115" s="420"/>
      <c r="LSS115" s="420"/>
      <c r="LST115" s="420"/>
      <c r="LSU115" s="420"/>
      <c r="LSV115" s="420"/>
      <c r="LSW115" s="420"/>
      <c r="LSX115" s="420"/>
      <c r="LSY115" s="420"/>
      <c r="LSZ115" s="420"/>
      <c r="LTA115" s="420"/>
      <c r="LTB115" s="420"/>
      <c r="LTC115" s="420"/>
      <c r="LTD115" s="420"/>
      <c r="LTE115" s="420"/>
      <c r="LTF115" s="420"/>
      <c r="LTG115" s="420"/>
      <c r="LTH115" s="420"/>
      <c r="LTI115" s="420"/>
      <c r="LTJ115" s="420"/>
      <c r="LTK115" s="420"/>
      <c r="LTL115" s="420"/>
      <c r="LTM115" s="420"/>
      <c r="LTN115" s="420"/>
      <c r="LTO115" s="420"/>
      <c r="LTP115" s="420"/>
      <c r="LTQ115" s="420"/>
      <c r="LTR115" s="420"/>
      <c r="LTS115" s="420"/>
      <c r="LTT115" s="420"/>
      <c r="LTU115" s="420"/>
      <c r="LTV115" s="420"/>
      <c r="LTW115" s="420"/>
      <c r="LTX115" s="420"/>
      <c r="LTY115" s="420"/>
      <c r="LTZ115" s="420"/>
      <c r="LUA115" s="420"/>
      <c r="LUB115" s="420"/>
      <c r="LUC115" s="420"/>
      <c r="LUD115" s="420"/>
      <c r="LUE115" s="420"/>
      <c r="LUF115" s="420"/>
      <c r="LUG115" s="420"/>
      <c r="LUH115" s="420"/>
      <c r="LUI115" s="420"/>
      <c r="LUJ115" s="420"/>
      <c r="LUK115" s="420"/>
      <c r="LUL115" s="420"/>
      <c r="LUM115" s="420"/>
      <c r="LUN115" s="420"/>
      <c r="LUO115" s="420"/>
      <c r="LUP115" s="420"/>
      <c r="LUQ115" s="420"/>
      <c r="LUR115" s="420"/>
      <c r="LUS115" s="420"/>
      <c r="LUT115" s="420"/>
      <c r="LUU115" s="420"/>
      <c r="LUV115" s="420"/>
      <c r="LUW115" s="420"/>
      <c r="LUX115" s="420"/>
      <c r="LUY115" s="420"/>
      <c r="LUZ115" s="420"/>
      <c r="LVA115" s="420"/>
      <c r="LVB115" s="420"/>
      <c r="LVC115" s="420"/>
      <c r="LVD115" s="420"/>
      <c r="LVE115" s="420"/>
      <c r="LVF115" s="420"/>
      <c r="LVG115" s="420"/>
      <c r="LVH115" s="420"/>
      <c r="LVI115" s="420"/>
      <c r="LVJ115" s="420"/>
      <c r="LVK115" s="420"/>
      <c r="LVL115" s="420"/>
      <c r="LVM115" s="420"/>
      <c r="LVN115" s="420"/>
      <c r="LVO115" s="420"/>
      <c r="LVP115" s="420"/>
      <c r="LVQ115" s="420"/>
      <c r="LVR115" s="420"/>
      <c r="LVS115" s="420"/>
      <c r="LVT115" s="420"/>
      <c r="LVU115" s="420"/>
      <c r="LVV115" s="420"/>
      <c r="LVW115" s="420"/>
      <c r="LVX115" s="420"/>
      <c r="LVY115" s="420"/>
      <c r="LVZ115" s="420"/>
      <c r="LWA115" s="420"/>
      <c r="LWB115" s="420"/>
      <c r="LWC115" s="420"/>
      <c r="LWD115" s="420"/>
      <c r="LWE115" s="420"/>
      <c r="LWF115" s="420"/>
      <c r="LWG115" s="420"/>
      <c r="LWH115" s="420"/>
      <c r="LWI115" s="420"/>
      <c r="LWJ115" s="420"/>
      <c r="LWK115" s="420"/>
      <c r="LWL115" s="420"/>
      <c r="LWM115" s="420"/>
      <c r="LWN115" s="420"/>
      <c r="LWO115" s="420"/>
      <c r="LWP115" s="420"/>
      <c r="LWQ115" s="420"/>
      <c r="LWR115" s="420"/>
      <c r="LWS115" s="420"/>
      <c r="LWT115" s="420"/>
      <c r="LWU115" s="420"/>
      <c r="LWV115" s="420"/>
      <c r="LWW115" s="420"/>
      <c r="LWX115" s="420"/>
      <c r="LWY115" s="420"/>
      <c r="LWZ115" s="420"/>
      <c r="LXA115" s="420"/>
      <c r="LXB115" s="420"/>
      <c r="LXC115" s="420"/>
      <c r="LXD115" s="420"/>
      <c r="LXE115" s="420"/>
      <c r="LXF115" s="420"/>
      <c r="LXG115" s="420"/>
      <c r="LXH115" s="420"/>
      <c r="LXI115" s="420"/>
      <c r="LXJ115" s="420"/>
      <c r="LXK115" s="420"/>
      <c r="LXL115" s="420"/>
      <c r="LXM115" s="420"/>
      <c r="LXN115" s="420"/>
      <c r="LXO115" s="420"/>
      <c r="LXP115" s="420"/>
      <c r="LXQ115" s="420"/>
      <c r="LXR115" s="420"/>
      <c r="LXS115" s="420"/>
      <c r="LXT115" s="420"/>
      <c r="LXU115" s="420"/>
      <c r="LXV115" s="420"/>
      <c r="LXW115" s="420"/>
      <c r="LXX115" s="420"/>
      <c r="LXY115" s="420"/>
      <c r="LXZ115" s="420"/>
      <c r="LYA115" s="420"/>
      <c r="LYB115" s="420"/>
      <c r="LYC115" s="420"/>
      <c r="LYD115" s="420"/>
      <c r="LYE115" s="420"/>
      <c r="LYF115" s="420"/>
      <c r="LYG115" s="420"/>
      <c r="LYH115" s="420"/>
      <c r="LYI115" s="420"/>
      <c r="LYJ115" s="420"/>
      <c r="LYK115" s="420"/>
      <c r="LYL115" s="420"/>
      <c r="LYM115" s="420"/>
      <c r="LYN115" s="420"/>
      <c r="LYO115" s="420"/>
      <c r="LYP115" s="420"/>
      <c r="LYQ115" s="420"/>
      <c r="LYR115" s="420"/>
      <c r="LYS115" s="420"/>
      <c r="LYT115" s="420"/>
      <c r="LYU115" s="420"/>
      <c r="LYV115" s="420"/>
      <c r="LYW115" s="420"/>
      <c r="LYX115" s="420"/>
      <c r="LYY115" s="420"/>
      <c r="LYZ115" s="420"/>
      <c r="LZA115" s="420"/>
      <c r="LZB115" s="420"/>
      <c r="LZC115" s="420"/>
      <c r="LZD115" s="420"/>
      <c r="LZE115" s="420"/>
      <c r="LZF115" s="420"/>
      <c r="LZG115" s="420"/>
      <c r="LZH115" s="420"/>
      <c r="LZI115" s="420"/>
      <c r="LZJ115" s="420"/>
      <c r="LZK115" s="420"/>
      <c r="LZL115" s="420"/>
      <c r="LZM115" s="420"/>
      <c r="LZN115" s="420"/>
      <c r="LZO115" s="420"/>
      <c r="LZP115" s="420"/>
      <c r="LZQ115" s="420"/>
      <c r="LZR115" s="420"/>
      <c r="LZS115" s="420"/>
      <c r="LZT115" s="420"/>
      <c r="LZU115" s="420"/>
      <c r="LZV115" s="420"/>
      <c r="LZW115" s="420"/>
      <c r="LZX115" s="420"/>
      <c r="LZY115" s="420"/>
      <c r="LZZ115" s="420"/>
      <c r="MAA115" s="420"/>
      <c r="MAB115" s="420"/>
      <c r="MAC115" s="420"/>
      <c r="MAD115" s="420"/>
      <c r="MAE115" s="420"/>
      <c r="MAF115" s="420"/>
      <c r="MAG115" s="420"/>
      <c r="MAH115" s="420"/>
      <c r="MAI115" s="420"/>
      <c r="MAJ115" s="420"/>
      <c r="MAK115" s="420"/>
      <c r="MAL115" s="420"/>
      <c r="MAM115" s="420"/>
      <c r="MAN115" s="420"/>
      <c r="MAO115" s="420"/>
      <c r="MAP115" s="420"/>
      <c r="MAQ115" s="420"/>
      <c r="MAR115" s="420"/>
      <c r="MAS115" s="420"/>
      <c r="MAT115" s="420"/>
      <c r="MAU115" s="420"/>
      <c r="MAV115" s="420"/>
      <c r="MAW115" s="420"/>
      <c r="MAX115" s="420"/>
      <c r="MAY115" s="420"/>
      <c r="MAZ115" s="420"/>
      <c r="MBA115" s="420"/>
      <c r="MBB115" s="420"/>
      <c r="MBC115" s="420"/>
      <c r="MBD115" s="420"/>
      <c r="MBE115" s="420"/>
      <c r="MBF115" s="420"/>
      <c r="MBG115" s="420"/>
      <c r="MBH115" s="420"/>
      <c r="MBI115" s="420"/>
      <c r="MBJ115" s="420"/>
      <c r="MBK115" s="420"/>
      <c r="MBL115" s="420"/>
      <c r="MBM115" s="420"/>
      <c r="MBN115" s="420"/>
      <c r="MBO115" s="420"/>
      <c r="MBP115" s="420"/>
      <c r="MBQ115" s="420"/>
      <c r="MBR115" s="420"/>
      <c r="MBS115" s="420"/>
      <c r="MBT115" s="420"/>
      <c r="MBU115" s="420"/>
      <c r="MBV115" s="420"/>
      <c r="MBW115" s="420"/>
      <c r="MBX115" s="420"/>
      <c r="MBY115" s="420"/>
      <c r="MBZ115" s="420"/>
      <c r="MCA115" s="420"/>
      <c r="MCB115" s="420"/>
      <c r="MCC115" s="420"/>
      <c r="MCD115" s="420"/>
      <c r="MCE115" s="420"/>
      <c r="MCF115" s="420"/>
      <c r="MCG115" s="420"/>
      <c r="MCH115" s="420"/>
      <c r="MCI115" s="420"/>
      <c r="MCJ115" s="420"/>
      <c r="MCK115" s="420"/>
      <c r="MCL115" s="420"/>
      <c r="MCM115" s="420"/>
      <c r="MCN115" s="420"/>
      <c r="MCO115" s="420"/>
      <c r="MCP115" s="420"/>
      <c r="MCQ115" s="420"/>
      <c r="MCR115" s="420"/>
      <c r="MCS115" s="420"/>
      <c r="MCT115" s="420"/>
      <c r="MCU115" s="420"/>
      <c r="MCV115" s="420"/>
      <c r="MCW115" s="420"/>
      <c r="MCX115" s="420"/>
      <c r="MCY115" s="420"/>
      <c r="MCZ115" s="420"/>
      <c r="MDA115" s="420"/>
      <c r="MDB115" s="420"/>
      <c r="MDC115" s="420"/>
      <c r="MDD115" s="420"/>
      <c r="MDE115" s="420"/>
      <c r="MDF115" s="420"/>
      <c r="MDG115" s="420"/>
      <c r="MDH115" s="420"/>
      <c r="MDI115" s="420"/>
      <c r="MDJ115" s="420"/>
      <c r="MDK115" s="420"/>
      <c r="MDL115" s="420"/>
      <c r="MDM115" s="420"/>
      <c r="MDN115" s="420"/>
      <c r="MDO115" s="420"/>
      <c r="MDP115" s="420"/>
      <c r="MDQ115" s="420"/>
      <c r="MDR115" s="420"/>
      <c r="MDS115" s="420"/>
      <c r="MDT115" s="420"/>
      <c r="MDU115" s="420"/>
      <c r="MDV115" s="420"/>
      <c r="MDW115" s="420"/>
      <c r="MDX115" s="420"/>
      <c r="MDY115" s="420"/>
      <c r="MDZ115" s="420"/>
      <c r="MEA115" s="420"/>
      <c r="MEB115" s="420"/>
      <c r="MEC115" s="420"/>
      <c r="MED115" s="420"/>
      <c r="MEE115" s="420"/>
      <c r="MEF115" s="420"/>
      <c r="MEG115" s="420"/>
      <c r="MEH115" s="420"/>
      <c r="MEI115" s="420"/>
      <c r="MEJ115" s="420"/>
      <c r="MEK115" s="420"/>
      <c r="MEL115" s="420"/>
      <c r="MEM115" s="420"/>
      <c r="MEN115" s="420"/>
      <c r="MEO115" s="420"/>
      <c r="MEP115" s="420"/>
      <c r="MEQ115" s="420"/>
      <c r="MER115" s="420"/>
      <c r="MES115" s="420"/>
      <c r="MET115" s="420"/>
      <c r="MEU115" s="420"/>
      <c r="MEV115" s="420"/>
      <c r="MEW115" s="420"/>
      <c r="MEX115" s="420"/>
      <c r="MEY115" s="420"/>
      <c r="MEZ115" s="420"/>
      <c r="MFA115" s="420"/>
      <c r="MFB115" s="420"/>
      <c r="MFC115" s="420"/>
      <c r="MFD115" s="420"/>
      <c r="MFE115" s="420"/>
      <c r="MFF115" s="420"/>
      <c r="MFG115" s="420"/>
      <c r="MFH115" s="420"/>
      <c r="MFI115" s="420"/>
      <c r="MFJ115" s="420"/>
      <c r="MFK115" s="420"/>
      <c r="MFL115" s="420"/>
      <c r="MFM115" s="420"/>
      <c r="MFN115" s="420"/>
      <c r="MFO115" s="420"/>
      <c r="MFP115" s="420"/>
      <c r="MFQ115" s="420"/>
      <c r="MFR115" s="420"/>
      <c r="MFS115" s="420"/>
      <c r="MFT115" s="420"/>
      <c r="MFU115" s="420"/>
      <c r="MFV115" s="420"/>
      <c r="MFW115" s="420"/>
      <c r="MFX115" s="420"/>
      <c r="MFY115" s="420"/>
      <c r="MFZ115" s="420"/>
      <c r="MGA115" s="420"/>
      <c r="MGB115" s="420"/>
      <c r="MGC115" s="420"/>
      <c r="MGD115" s="420"/>
      <c r="MGE115" s="420"/>
      <c r="MGF115" s="420"/>
      <c r="MGG115" s="420"/>
      <c r="MGH115" s="420"/>
      <c r="MGI115" s="420"/>
      <c r="MGJ115" s="420"/>
      <c r="MGK115" s="420"/>
      <c r="MGL115" s="420"/>
      <c r="MGM115" s="420"/>
      <c r="MGN115" s="420"/>
      <c r="MGO115" s="420"/>
      <c r="MGP115" s="420"/>
      <c r="MGQ115" s="420"/>
      <c r="MGR115" s="420"/>
      <c r="MGS115" s="420"/>
      <c r="MGT115" s="420"/>
      <c r="MGU115" s="420"/>
      <c r="MGV115" s="420"/>
      <c r="MGW115" s="420"/>
      <c r="MGX115" s="420"/>
      <c r="MGY115" s="420"/>
      <c r="MGZ115" s="420"/>
      <c r="MHA115" s="420"/>
      <c r="MHB115" s="420"/>
      <c r="MHC115" s="420"/>
      <c r="MHD115" s="420"/>
      <c r="MHE115" s="420"/>
      <c r="MHF115" s="420"/>
      <c r="MHG115" s="420"/>
      <c r="MHH115" s="420"/>
      <c r="MHI115" s="420"/>
      <c r="MHJ115" s="420"/>
      <c r="MHK115" s="420"/>
      <c r="MHL115" s="420"/>
      <c r="MHM115" s="420"/>
      <c r="MHN115" s="420"/>
      <c r="MHO115" s="420"/>
      <c r="MHP115" s="420"/>
      <c r="MHQ115" s="420"/>
      <c r="MHR115" s="420"/>
      <c r="MHS115" s="420"/>
      <c r="MHT115" s="420"/>
      <c r="MHU115" s="420"/>
      <c r="MHV115" s="420"/>
      <c r="MHW115" s="420"/>
      <c r="MHX115" s="420"/>
      <c r="MHY115" s="420"/>
      <c r="MHZ115" s="420"/>
      <c r="MIA115" s="420"/>
      <c r="MIB115" s="420"/>
      <c r="MIC115" s="420"/>
      <c r="MID115" s="420"/>
      <c r="MIE115" s="420"/>
      <c r="MIF115" s="420"/>
      <c r="MIG115" s="420"/>
      <c r="MIH115" s="420"/>
      <c r="MII115" s="420"/>
      <c r="MIJ115" s="420"/>
      <c r="MIK115" s="420"/>
      <c r="MIL115" s="420"/>
      <c r="MIM115" s="420"/>
      <c r="MIN115" s="420"/>
      <c r="MIO115" s="420"/>
      <c r="MIP115" s="420"/>
      <c r="MIQ115" s="420"/>
      <c r="MIR115" s="420"/>
      <c r="MIS115" s="420"/>
      <c r="MIT115" s="420"/>
      <c r="MIU115" s="420"/>
      <c r="MIV115" s="420"/>
      <c r="MIW115" s="420"/>
      <c r="MIX115" s="420"/>
      <c r="MIY115" s="420"/>
      <c r="MIZ115" s="420"/>
      <c r="MJA115" s="420"/>
      <c r="MJB115" s="420"/>
      <c r="MJC115" s="420"/>
      <c r="MJD115" s="420"/>
      <c r="MJE115" s="420"/>
      <c r="MJF115" s="420"/>
      <c r="MJG115" s="420"/>
      <c r="MJH115" s="420"/>
      <c r="MJI115" s="420"/>
      <c r="MJJ115" s="420"/>
      <c r="MJK115" s="420"/>
      <c r="MJL115" s="420"/>
      <c r="MJM115" s="420"/>
      <c r="MJN115" s="420"/>
      <c r="MJO115" s="420"/>
      <c r="MJP115" s="420"/>
      <c r="MJQ115" s="420"/>
      <c r="MJR115" s="420"/>
      <c r="MJS115" s="420"/>
      <c r="MJT115" s="420"/>
      <c r="MJU115" s="420"/>
      <c r="MJV115" s="420"/>
      <c r="MJW115" s="420"/>
      <c r="MJX115" s="420"/>
      <c r="MJY115" s="420"/>
      <c r="MJZ115" s="420"/>
      <c r="MKA115" s="420"/>
      <c r="MKB115" s="420"/>
      <c r="MKC115" s="420"/>
      <c r="MKD115" s="420"/>
      <c r="MKE115" s="420"/>
      <c r="MKF115" s="420"/>
      <c r="MKG115" s="420"/>
      <c r="MKH115" s="420"/>
      <c r="MKI115" s="420"/>
      <c r="MKJ115" s="420"/>
      <c r="MKK115" s="420"/>
      <c r="MKL115" s="420"/>
      <c r="MKM115" s="420"/>
      <c r="MKN115" s="420"/>
      <c r="MKO115" s="420"/>
      <c r="MKP115" s="420"/>
      <c r="MKQ115" s="420"/>
      <c r="MKR115" s="420"/>
      <c r="MKS115" s="420"/>
      <c r="MKT115" s="420"/>
      <c r="MKU115" s="420"/>
      <c r="MKV115" s="420"/>
      <c r="MKW115" s="420"/>
      <c r="MKX115" s="420"/>
      <c r="MKY115" s="420"/>
      <c r="MKZ115" s="420"/>
      <c r="MLA115" s="420"/>
      <c r="MLB115" s="420"/>
      <c r="MLC115" s="420"/>
      <c r="MLD115" s="420"/>
      <c r="MLE115" s="420"/>
      <c r="MLF115" s="420"/>
      <c r="MLG115" s="420"/>
      <c r="MLH115" s="420"/>
      <c r="MLI115" s="420"/>
      <c r="MLJ115" s="420"/>
      <c r="MLK115" s="420"/>
      <c r="MLL115" s="420"/>
      <c r="MLM115" s="420"/>
      <c r="MLN115" s="420"/>
      <c r="MLO115" s="420"/>
      <c r="MLP115" s="420"/>
      <c r="MLQ115" s="420"/>
      <c r="MLR115" s="420"/>
      <c r="MLS115" s="420"/>
      <c r="MLT115" s="420"/>
      <c r="MLU115" s="420"/>
      <c r="MLV115" s="420"/>
      <c r="MLW115" s="420"/>
      <c r="MLX115" s="420"/>
      <c r="MLY115" s="420"/>
      <c r="MLZ115" s="420"/>
      <c r="MMA115" s="420"/>
      <c r="MMB115" s="420"/>
      <c r="MMC115" s="420"/>
      <c r="MMD115" s="420"/>
      <c r="MME115" s="420"/>
      <c r="MMF115" s="420"/>
      <c r="MMG115" s="420"/>
      <c r="MMH115" s="420"/>
      <c r="MMI115" s="420"/>
      <c r="MMJ115" s="420"/>
      <c r="MMK115" s="420"/>
      <c r="MML115" s="420"/>
      <c r="MMM115" s="420"/>
      <c r="MMN115" s="420"/>
      <c r="MMO115" s="420"/>
      <c r="MMP115" s="420"/>
      <c r="MMQ115" s="420"/>
      <c r="MMR115" s="420"/>
      <c r="MMS115" s="420"/>
      <c r="MMT115" s="420"/>
      <c r="MMU115" s="420"/>
      <c r="MMV115" s="420"/>
      <c r="MMW115" s="420"/>
      <c r="MMX115" s="420"/>
      <c r="MMY115" s="420"/>
      <c r="MMZ115" s="420"/>
      <c r="MNA115" s="420"/>
      <c r="MNB115" s="420"/>
      <c r="MNC115" s="420"/>
      <c r="MND115" s="420"/>
      <c r="MNE115" s="420"/>
      <c r="MNF115" s="420"/>
      <c r="MNG115" s="420"/>
      <c r="MNH115" s="420"/>
      <c r="MNI115" s="420"/>
      <c r="MNJ115" s="420"/>
      <c r="MNK115" s="420"/>
      <c r="MNL115" s="420"/>
      <c r="MNM115" s="420"/>
      <c r="MNN115" s="420"/>
      <c r="MNO115" s="420"/>
      <c r="MNP115" s="420"/>
      <c r="MNQ115" s="420"/>
      <c r="MNR115" s="420"/>
      <c r="MNS115" s="420"/>
      <c r="MNT115" s="420"/>
      <c r="MNU115" s="420"/>
      <c r="MNV115" s="420"/>
      <c r="MNW115" s="420"/>
      <c r="MNX115" s="420"/>
      <c r="MNY115" s="420"/>
      <c r="MNZ115" s="420"/>
      <c r="MOA115" s="420"/>
      <c r="MOB115" s="420"/>
      <c r="MOC115" s="420"/>
      <c r="MOD115" s="420"/>
      <c r="MOE115" s="420"/>
      <c r="MOF115" s="420"/>
      <c r="MOG115" s="420"/>
      <c r="MOH115" s="420"/>
      <c r="MOI115" s="420"/>
      <c r="MOJ115" s="420"/>
      <c r="MOK115" s="420"/>
      <c r="MOL115" s="420"/>
      <c r="MOM115" s="420"/>
      <c r="MON115" s="420"/>
      <c r="MOO115" s="420"/>
      <c r="MOP115" s="420"/>
      <c r="MOQ115" s="420"/>
      <c r="MOR115" s="420"/>
      <c r="MOS115" s="420"/>
      <c r="MOT115" s="420"/>
      <c r="MOU115" s="420"/>
      <c r="MOV115" s="420"/>
      <c r="MOW115" s="420"/>
      <c r="MOX115" s="420"/>
      <c r="MOY115" s="420"/>
      <c r="MOZ115" s="420"/>
      <c r="MPA115" s="420"/>
      <c r="MPB115" s="420"/>
      <c r="MPC115" s="420"/>
      <c r="MPD115" s="420"/>
      <c r="MPE115" s="420"/>
      <c r="MPF115" s="420"/>
      <c r="MPG115" s="420"/>
      <c r="MPH115" s="420"/>
      <c r="MPI115" s="420"/>
      <c r="MPJ115" s="420"/>
      <c r="MPK115" s="420"/>
      <c r="MPL115" s="420"/>
      <c r="MPM115" s="420"/>
      <c r="MPN115" s="420"/>
      <c r="MPO115" s="420"/>
      <c r="MPP115" s="420"/>
      <c r="MPQ115" s="420"/>
      <c r="MPR115" s="420"/>
      <c r="MPS115" s="420"/>
      <c r="MPT115" s="420"/>
      <c r="MPU115" s="420"/>
      <c r="MPV115" s="420"/>
      <c r="MPW115" s="420"/>
      <c r="MPX115" s="420"/>
      <c r="MPY115" s="420"/>
      <c r="MPZ115" s="420"/>
      <c r="MQA115" s="420"/>
      <c r="MQB115" s="420"/>
      <c r="MQC115" s="420"/>
      <c r="MQD115" s="420"/>
      <c r="MQE115" s="420"/>
      <c r="MQF115" s="420"/>
      <c r="MQG115" s="420"/>
      <c r="MQH115" s="420"/>
      <c r="MQI115" s="420"/>
      <c r="MQJ115" s="420"/>
      <c r="MQK115" s="420"/>
      <c r="MQL115" s="420"/>
      <c r="MQM115" s="420"/>
      <c r="MQN115" s="420"/>
      <c r="MQO115" s="420"/>
      <c r="MQP115" s="420"/>
      <c r="MQQ115" s="420"/>
      <c r="MQR115" s="420"/>
      <c r="MQS115" s="420"/>
      <c r="MQT115" s="420"/>
      <c r="MQU115" s="420"/>
      <c r="MQV115" s="420"/>
      <c r="MQW115" s="420"/>
      <c r="MQX115" s="420"/>
      <c r="MQY115" s="420"/>
      <c r="MQZ115" s="420"/>
      <c r="MRA115" s="420"/>
      <c r="MRB115" s="420"/>
      <c r="MRC115" s="420"/>
      <c r="MRD115" s="420"/>
      <c r="MRE115" s="420"/>
      <c r="MRF115" s="420"/>
      <c r="MRG115" s="420"/>
      <c r="MRH115" s="420"/>
      <c r="MRI115" s="420"/>
      <c r="MRJ115" s="420"/>
      <c r="MRK115" s="420"/>
      <c r="MRL115" s="420"/>
      <c r="MRM115" s="420"/>
      <c r="MRN115" s="420"/>
      <c r="MRO115" s="420"/>
      <c r="MRP115" s="420"/>
      <c r="MRQ115" s="420"/>
      <c r="MRR115" s="420"/>
      <c r="MRS115" s="420"/>
      <c r="MRT115" s="420"/>
      <c r="MRU115" s="420"/>
      <c r="MRV115" s="420"/>
      <c r="MRW115" s="420"/>
      <c r="MRX115" s="420"/>
      <c r="MRY115" s="420"/>
      <c r="MRZ115" s="420"/>
      <c r="MSA115" s="420"/>
      <c r="MSB115" s="420"/>
      <c r="MSC115" s="420"/>
      <c r="MSD115" s="420"/>
      <c r="MSE115" s="420"/>
      <c r="MSF115" s="420"/>
      <c r="MSG115" s="420"/>
      <c r="MSH115" s="420"/>
      <c r="MSI115" s="420"/>
      <c r="MSJ115" s="420"/>
      <c r="MSK115" s="420"/>
      <c r="MSL115" s="420"/>
      <c r="MSM115" s="420"/>
      <c r="MSN115" s="420"/>
      <c r="MSO115" s="420"/>
      <c r="MSP115" s="420"/>
      <c r="MSQ115" s="420"/>
      <c r="MSR115" s="420"/>
      <c r="MSS115" s="420"/>
      <c r="MST115" s="420"/>
      <c r="MSU115" s="420"/>
      <c r="MSV115" s="420"/>
      <c r="MSW115" s="420"/>
      <c r="MSX115" s="420"/>
      <c r="MSY115" s="420"/>
      <c r="MSZ115" s="420"/>
      <c r="MTA115" s="420"/>
      <c r="MTB115" s="420"/>
      <c r="MTC115" s="420"/>
      <c r="MTD115" s="420"/>
      <c r="MTE115" s="420"/>
      <c r="MTF115" s="420"/>
      <c r="MTG115" s="420"/>
      <c r="MTH115" s="420"/>
      <c r="MTI115" s="420"/>
      <c r="MTJ115" s="420"/>
      <c r="MTK115" s="420"/>
      <c r="MTL115" s="420"/>
      <c r="MTM115" s="420"/>
      <c r="MTN115" s="420"/>
      <c r="MTO115" s="420"/>
      <c r="MTP115" s="420"/>
      <c r="MTQ115" s="420"/>
      <c r="MTR115" s="420"/>
      <c r="MTS115" s="420"/>
      <c r="MTT115" s="420"/>
      <c r="MTU115" s="420"/>
      <c r="MTV115" s="420"/>
      <c r="MTW115" s="420"/>
      <c r="MTX115" s="420"/>
      <c r="MTY115" s="420"/>
      <c r="MTZ115" s="420"/>
      <c r="MUA115" s="420"/>
      <c r="MUB115" s="420"/>
      <c r="MUC115" s="420"/>
      <c r="MUD115" s="420"/>
      <c r="MUE115" s="420"/>
      <c r="MUF115" s="420"/>
      <c r="MUG115" s="420"/>
      <c r="MUH115" s="420"/>
      <c r="MUI115" s="420"/>
      <c r="MUJ115" s="420"/>
      <c r="MUK115" s="420"/>
      <c r="MUL115" s="420"/>
      <c r="MUM115" s="420"/>
      <c r="MUN115" s="420"/>
      <c r="MUO115" s="420"/>
      <c r="MUP115" s="420"/>
      <c r="MUQ115" s="420"/>
      <c r="MUR115" s="420"/>
      <c r="MUS115" s="420"/>
      <c r="MUT115" s="420"/>
      <c r="MUU115" s="420"/>
      <c r="MUV115" s="420"/>
      <c r="MUW115" s="420"/>
      <c r="MUX115" s="420"/>
      <c r="MUY115" s="420"/>
      <c r="MUZ115" s="420"/>
      <c r="MVA115" s="420"/>
      <c r="MVB115" s="420"/>
      <c r="MVC115" s="420"/>
      <c r="MVD115" s="420"/>
      <c r="MVE115" s="420"/>
      <c r="MVF115" s="420"/>
      <c r="MVG115" s="420"/>
      <c r="MVH115" s="420"/>
      <c r="MVI115" s="420"/>
      <c r="MVJ115" s="420"/>
      <c r="MVK115" s="420"/>
      <c r="MVL115" s="420"/>
      <c r="MVM115" s="420"/>
      <c r="MVN115" s="420"/>
      <c r="MVO115" s="420"/>
      <c r="MVP115" s="420"/>
      <c r="MVQ115" s="420"/>
      <c r="MVR115" s="420"/>
      <c r="MVS115" s="420"/>
      <c r="MVT115" s="420"/>
      <c r="MVU115" s="420"/>
      <c r="MVV115" s="420"/>
      <c r="MVW115" s="420"/>
      <c r="MVX115" s="420"/>
      <c r="MVY115" s="420"/>
      <c r="MVZ115" s="420"/>
      <c r="MWA115" s="420"/>
      <c r="MWB115" s="420"/>
      <c r="MWC115" s="420"/>
      <c r="MWD115" s="420"/>
      <c r="MWE115" s="420"/>
      <c r="MWF115" s="420"/>
      <c r="MWG115" s="420"/>
      <c r="MWH115" s="420"/>
      <c r="MWI115" s="420"/>
      <c r="MWJ115" s="420"/>
      <c r="MWK115" s="420"/>
      <c r="MWL115" s="420"/>
      <c r="MWM115" s="420"/>
      <c r="MWN115" s="420"/>
      <c r="MWO115" s="420"/>
      <c r="MWP115" s="420"/>
      <c r="MWQ115" s="420"/>
      <c r="MWR115" s="420"/>
      <c r="MWS115" s="420"/>
      <c r="MWT115" s="420"/>
      <c r="MWU115" s="420"/>
      <c r="MWV115" s="420"/>
      <c r="MWW115" s="420"/>
      <c r="MWX115" s="420"/>
      <c r="MWY115" s="420"/>
      <c r="MWZ115" s="420"/>
      <c r="MXA115" s="420"/>
      <c r="MXB115" s="420"/>
      <c r="MXC115" s="420"/>
      <c r="MXD115" s="420"/>
      <c r="MXE115" s="420"/>
      <c r="MXF115" s="420"/>
      <c r="MXG115" s="420"/>
      <c r="MXH115" s="420"/>
      <c r="MXI115" s="420"/>
      <c r="MXJ115" s="420"/>
      <c r="MXK115" s="420"/>
      <c r="MXL115" s="420"/>
      <c r="MXM115" s="420"/>
      <c r="MXN115" s="420"/>
      <c r="MXO115" s="420"/>
      <c r="MXP115" s="420"/>
      <c r="MXQ115" s="420"/>
      <c r="MXR115" s="420"/>
      <c r="MXS115" s="420"/>
      <c r="MXT115" s="420"/>
      <c r="MXU115" s="420"/>
      <c r="MXV115" s="420"/>
      <c r="MXW115" s="420"/>
      <c r="MXX115" s="420"/>
      <c r="MXY115" s="420"/>
      <c r="MXZ115" s="420"/>
      <c r="MYA115" s="420"/>
      <c r="MYB115" s="420"/>
      <c r="MYC115" s="420"/>
      <c r="MYD115" s="420"/>
      <c r="MYE115" s="420"/>
      <c r="MYF115" s="420"/>
      <c r="MYG115" s="420"/>
      <c r="MYH115" s="420"/>
      <c r="MYI115" s="420"/>
      <c r="MYJ115" s="420"/>
      <c r="MYK115" s="420"/>
      <c r="MYL115" s="420"/>
      <c r="MYM115" s="420"/>
      <c r="MYN115" s="420"/>
      <c r="MYO115" s="420"/>
      <c r="MYP115" s="420"/>
      <c r="MYQ115" s="420"/>
      <c r="MYR115" s="420"/>
      <c r="MYS115" s="420"/>
      <c r="MYT115" s="420"/>
      <c r="MYU115" s="420"/>
      <c r="MYV115" s="420"/>
      <c r="MYW115" s="420"/>
      <c r="MYX115" s="420"/>
      <c r="MYY115" s="420"/>
      <c r="MYZ115" s="420"/>
      <c r="MZA115" s="420"/>
      <c r="MZB115" s="420"/>
      <c r="MZC115" s="420"/>
      <c r="MZD115" s="420"/>
      <c r="MZE115" s="420"/>
      <c r="MZF115" s="420"/>
      <c r="MZG115" s="420"/>
      <c r="MZH115" s="420"/>
      <c r="MZI115" s="420"/>
      <c r="MZJ115" s="420"/>
      <c r="MZK115" s="420"/>
      <c r="MZL115" s="420"/>
      <c r="MZM115" s="420"/>
      <c r="MZN115" s="420"/>
      <c r="MZO115" s="420"/>
      <c r="MZP115" s="420"/>
      <c r="MZQ115" s="420"/>
      <c r="MZR115" s="420"/>
      <c r="MZS115" s="420"/>
      <c r="MZT115" s="420"/>
      <c r="MZU115" s="420"/>
      <c r="MZV115" s="420"/>
      <c r="MZW115" s="420"/>
      <c r="MZX115" s="420"/>
      <c r="MZY115" s="420"/>
      <c r="MZZ115" s="420"/>
      <c r="NAA115" s="420"/>
      <c r="NAB115" s="420"/>
      <c r="NAC115" s="420"/>
      <c r="NAD115" s="420"/>
      <c r="NAE115" s="420"/>
      <c r="NAF115" s="420"/>
      <c r="NAG115" s="420"/>
      <c r="NAH115" s="420"/>
      <c r="NAI115" s="420"/>
      <c r="NAJ115" s="420"/>
      <c r="NAK115" s="420"/>
      <c r="NAL115" s="420"/>
      <c r="NAM115" s="420"/>
      <c r="NAN115" s="420"/>
      <c r="NAO115" s="420"/>
      <c r="NAP115" s="420"/>
      <c r="NAQ115" s="420"/>
      <c r="NAR115" s="420"/>
      <c r="NAS115" s="420"/>
      <c r="NAT115" s="420"/>
      <c r="NAU115" s="420"/>
      <c r="NAV115" s="420"/>
      <c r="NAW115" s="420"/>
      <c r="NAX115" s="420"/>
      <c r="NAY115" s="420"/>
      <c r="NAZ115" s="420"/>
      <c r="NBA115" s="420"/>
      <c r="NBB115" s="420"/>
      <c r="NBC115" s="420"/>
      <c r="NBD115" s="420"/>
      <c r="NBE115" s="420"/>
      <c r="NBF115" s="420"/>
      <c r="NBG115" s="420"/>
      <c r="NBH115" s="420"/>
      <c r="NBI115" s="420"/>
      <c r="NBJ115" s="420"/>
      <c r="NBK115" s="420"/>
      <c r="NBL115" s="420"/>
      <c r="NBM115" s="420"/>
      <c r="NBN115" s="420"/>
      <c r="NBO115" s="420"/>
      <c r="NBP115" s="420"/>
      <c r="NBQ115" s="420"/>
      <c r="NBR115" s="420"/>
      <c r="NBS115" s="420"/>
      <c r="NBT115" s="420"/>
      <c r="NBU115" s="420"/>
      <c r="NBV115" s="420"/>
      <c r="NBW115" s="420"/>
      <c r="NBX115" s="420"/>
      <c r="NBY115" s="420"/>
      <c r="NBZ115" s="420"/>
      <c r="NCA115" s="420"/>
      <c r="NCB115" s="420"/>
      <c r="NCC115" s="420"/>
      <c r="NCD115" s="420"/>
      <c r="NCE115" s="420"/>
      <c r="NCF115" s="420"/>
      <c r="NCG115" s="420"/>
      <c r="NCH115" s="420"/>
      <c r="NCI115" s="420"/>
      <c r="NCJ115" s="420"/>
      <c r="NCK115" s="420"/>
      <c r="NCL115" s="420"/>
      <c r="NCM115" s="420"/>
      <c r="NCN115" s="420"/>
      <c r="NCO115" s="420"/>
      <c r="NCP115" s="420"/>
      <c r="NCQ115" s="420"/>
      <c r="NCR115" s="420"/>
      <c r="NCS115" s="420"/>
      <c r="NCT115" s="420"/>
      <c r="NCU115" s="420"/>
      <c r="NCV115" s="420"/>
      <c r="NCW115" s="420"/>
      <c r="NCX115" s="420"/>
      <c r="NCY115" s="420"/>
      <c r="NCZ115" s="420"/>
      <c r="NDA115" s="420"/>
      <c r="NDB115" s="420"/>
      <c r="NDC115" s="420"/>
      <c r="NDD115" s="420"/>
      <c r="NDE115" s="420"/>
      <c r="NDF115" s="420"/>
      <c r="NDG115" s="420"/>
      <c r="NDH115" s="420"/>
      <c r="NDI115" s="420"/>
      <c r="NDJ115" s="420"/>
      <c r="NDK115" s="420"/>
      <c r="NDL115" s="420"/>
      <c r="NDM115" s="420"/>
      <c r="NDN115" s="420"/>
      <c r="NDO115" s="420"/>
      <c r="NDP115" s="420"/>
      <c r="NDQ115" s="420"/>
      <c r="NDR115" s="420"/>
      <c r="NDS115" s="420"/>
      <c r="NDT115" s="420"/>
      <c r="NDU115" s="420"/>
      <c r="NDV115" s="420"/>
      <c r="NDW115" s="420"/>
      <c r="NDX115" s="420"/>
      <c r="NDY115" s="420"/>
      <c r="NDZ115" s="420"/>
      <c r="NEA115" s="420"/>
      <c r="NEB115" s="420"/>
      <c r="NEC115" s="420"/>
      <c r="NED115" s="420"/>
      <c r="NEE115" s="420"/>
      <c r="NEF115" s="420"/>
      <c r="NEG115" s="420"/>
      <c r="NEH115" s="420"/>
      <c r="NEI115" s="420"/>
      <c r="NEJ115" s="420"/>
      <c r="NEK115" s="420"/>
      <c r="NEL115" s="420"/>
      <c r="NEM115" s="420"/>
      <c r="NEN115" s="420"/>
      <c r="NEO115" s="420"/>
      <c r="NEP115" s="420"/>
      <c r="NEQ115" s="420"/>
      <c r="NER115" s="420"/>
      <c r="NES115" s="420"/>
      <c r="NET115" s="420"/>
      <c r="NEU115" s="420"/>
      <c r="NEV115" s="420"/>
      <c r="NEW115" s="420"/>
      <c r="NEX115" s="420"/>
      <c r="NEY115" s="420"/>
      <c r="NEZ115" s="420"/>
      <c r="NFA115" s="420"/>
      <c r="NFB115" s="420"/>
      <c r="NFC115" s="420"/>
      <c r="NFD115" s="420"/>
      <c r="NFE115" s="420"/>
      <c r="NFF115" s="420"/>
      <c r="NFG115" s="420"/>
      <c r="NFH115" s="420"/>
      <c r="NFI115" s="420"/>
      <c r="NFJ115" s="420"/>
      <c r="NFK115" s="420"/>
      <c r="NFL115" s="420"/>
      <c r="NFM115" s="420"/>
      <c r="NFN115" s="420"/>
      <c r="NFO115" s="420"/>
      <c r="NFP115" s="420"/>
      <c r="NFQ115" s="420"/>
      <c r="NFR115" s="420"/>
      <c r="NFS115" s="420"/>
      <c r="NFT115" s="420"/>
      <c r="NFU115" s="420"/>
      <c r="NFV115" s="420"/>
      <c r="NFW115" s="420"/>
      <c r="NFX115" s="420"/>
      <c r="NFY115" s="420"/>
      <c r="NFZ115" s="420"/>
      <c r="NGA115" s="420"/>
      <c r="NGB115" s="420"/>
      <c r="NGC115" s="420"/>
      <c r="NGD115" s="420"/>
      <c r="NGE115" s="420"/>
      <c r="NGF115" s="420"/>
      <c r="NGG115" s="420"/>
      <c r="NGH115" s="420"/>
      <c r="NGI115" s="420"/>
      <c r="NGJ115" s="420"/>
      <c r="NGK115" s="420"/>
      <c r="NGL115" s="420"/>
      <c r="NGM115" s="420"/>
      <c r="NGN115" s="420"/>
      <c r="NGO115" s="420"/>
      <c r="NGP115" s="420"/>
      <c r="NGQ115" s="420"/>
      <c r="NGR115" s="420"/>
      <c r="NGS115" s="420"/>
      <c r="NGT115" s="420"/>
      <c r="NGU115" s="420"/>
      <c r="NGV115" s="420"/>
      <c r="NGW115" s="420"/>
      <c r="NGX115" s="420"/>
      <c r="NGY115" s="420"/>
      <c r="NGZ115" s="420"/>
      <c r="NHA115" s="420"/>
      <c r="NHB115" s="420"/>
      <c r="NHC115" s="420"/>
      <c r="NHD115" s="420"/>
      <c r="NHE115" s="420"/>
      <c r="NHF115" s="420"/>
      <c r="NHG115" s="420"/>
      <c r="NHH115" s="420"/>
      <c r="NHI115" s="420"/>
      <c r="NHJ115" s="420"/>
      <c r="NHK115" s="420"/>
      <c r="NHL115" s="420"/>
      <c r="NHM115" s="420"/>
      <c r="NHN115" s="420"/>
      <c r="NHO115" s="420"/>
      <c r="NHP115" s="420"/>
      <c r="NHQ115" s="420"/>
      <c r="NHR115" s="420"/>
      <c r="NHS115" s="420"/>
      <c r="NHT115" s="420"/>
      <c r="NHU115" s="420"/>
      <c r="NHV115" s="420"/>
      <c r="NHW115" s="420"/>
      <c r="NHX115" s="420"/>
      <c r="NHY115" s="420"/>
      <c r="NHZ115" s="420"/>
      <c r="NIA115" s="420"/>
      <c r="NIB115" s="420"/>
      <c r="NIC115" s="420"/>
      <c r="NID115" s="420"/>
      <c r="NIE115" s="420"/>
      <c r="NIF115" s="420"/>
      <c r="NIG115" s="420"/>
      <c r="NIH115" s="420"/>
      <c r="NII115" s="420"/>
      <c r="NIJ115" s="420"/>
      <c r="NIK115" s="420"/>
      <c r="NIL115" s="420"/>
      <c r="NIM115" s="420"/>
      <c r="NIN115" s="420"/>
      <c r="NIO115" s="420"/>
      <c r="NIP115" s="420"/>
      <c r="NIQ115" s="420"/>
      <c r="NIR115" s="420"/>
      <c r="NIS115" s="420"/>
      <c r="NIT115" s="420"/>
      <c r="NIU115" s="420"/>
      <c r="NIV115" s="420"/>
      <c r="NIW115" s="420"/>
      <c r="NIX115" s="420"/>
      <c r="NIY115" s="420"/>
      <c r="NIZ115" s="420"/>
      <c r="NJA115" s="420"/>
      <c r="NJB115" s="420"/>
      <c r="NJC115" s="420"/>
      <c r="NJD115" s="420"/>
      <c r="NJE115" s="420"/>
      <c r="NJF115" s="420"/>
      <c r="NJG115" s="420"/>
      <c r="NJH115" s="420"/>
      <c r="NJI115" s="420"/>
      <c r="NJJ115" s="420"/>
      <c r="NJK115" s="420"/>
      <c r="NJL115" s="420"/>
      <c r="NJM115" s="420"/>
      <c r="NJN115" s="420"/>
      <c r="NJO115" s="420"/>
      <c r="NJP115" s="420"/>
      <c r="NJQ115" s="420"/>
      <c r="NJR115" s="420"/>
      <c r="NJS115" s="420"/>
      <c r="NJT115" s="420"/>
      <c r="NJU115" s="420"/>
      <c r="NJV115" s="420"/>
      <c r="NJW115" s="420"/>
      <c r="NJX115" s="420"/>
      <c r="NJY115" s="420"/>
      <c r="NJZ115" s="420"/>
      <c r="NKA115" s="420"/>
      <c r="NKB115" s="420"/>
      <c r="NKC115" s="420"/>
      <c r="NKD115" s="420"/>
      <c r="NKE115" s="420"/>
      <c r="NKF115" s="420"/>
      <c r="NKG115" s="420"/>
      <c r="NKH115" s="420"/>
      <c r="NKI115" s="420"/>
      <c r="NKJ115" s="420"/>
      <c r="NKK115" s="420"/>
      <c r="NKL115" s="420"/>
      <c r="NKM115" s="420"/>
      <c r="NKN115" s="420"/>
      <c r="NKO115" s="420"/>
      <c r="NKP115" s="420"/>
      <c r="NKQ115" s="420"/>
      <c r="NKR115" s="420"/>
      <c r="NKS115" s="420"/>
      <c r="NKT115" s="420"/>
      <c r="NKU115" s="420"/>
      <c r="NKV115" s="420"/>
      <c r="NKW115" s="420"/>
      <c r="NKX115" s="420"/>
      <c r="NKY115" s="420"/>
      <c r="NKZ115" s="420"/>
      <c r="NLA115" s="420"/>
      <c r="NLB115" s="420"/>
      <c r="NLC115" s="420"/>
      <c r="NLD115" s="420"/>
      <c r="NLE115" s="420"/>
      <c r="NLF115" s="420"/>
      <c r="NLG115" s="420"/>
      <c r="NLH115" s="420"/>
      <c r="NLI115" s="420"/>
      <c r="NLJ115" s="420"/>
      <c r="NLK115" s="420"/>
      <c r="NLL115" s="420"/>
      <c r="NLM115" s="420"/>
      <c r="NLN115" s="420"/>
      <c r="NLO115" s="420"/>
      <c r="NLP115" s="420"/>
      <c r="NLQ115" s="420"/>
      <c r="NLR115" s="420"/>
      <c r="NLS115" s="420"/>
      <c r="NLT115" s="420"/>
      <c r="NLU115" s="420"/>
      <c r="NLV115" s="420"/>
      <c r="NLW115" s="420"/>
      <c r="NLX115" s="420"/>
      <c r="NLY115" s="420"/>
      <c r="NLZ115" s="420"/>
      <c r="NMA115" s="420"/>
      <c r="NMB115" s="420"/>
      <c r="NMC115" s="420"/>
      <c r="NMD115" s="420"/>
      <c r="NME115" s="420"/>
      <c r="NMF115" s="420"/>
      <c r="NMG115" s="420"/>
      <c r="NMH115" s="420"/>
      <c r="NMI115" s="420"/>
      <c r="NMJ115" s="420"/>
      <c r="NMK115" s="420"/>
      <c r="NML115" s="420"/>
      <c r="NMM115" s="420"/>
      <c r="NMN115" s="420"/>
      <c r="NMO115" s="420"/>
      <c r="NMP115" s="420"/>
      <c r="NMQ115" s="420"/>
      <c r="NMR115" s="420"/>
      <c r="NMS115" s="420"/>
      <c r="NMT115" s="420"/>
      <c r="NMU115" s="420"/>
      <c r="NMV115" s="420"/>
      <c r="NMW115" s="420"/>
      <c r="NMX115" s="420"/>
      <c r="NMY115" s="420"/>
      <c r="NMZ115" s="420"/>
      <c r="NNA115" s="420"/>
      <c r="NNB115" s="420"/>
      <c r="NNC115" s="420"/>
      <c r="NND115" s="420"/>
      <c r="NNE115" s="420"/>
      <c r="NNF115" s="420"/>
      <c r="NNG115" s="420"/>
      <c r="NNH115" s="420"/>
      <c r="NNI115" s="420"/>
      <c r="NNJ115" s="420"/>
      <c r="NNK115" s="420"/>
      <c r="NNL115" s="420"/>
      <c r="NNM115" s="420"/>
      <c r="NNN115" s="420"/>
      <c r="NNO115" s="420"/>
      <c r="NNP115" s="420"/>
      <c r="NNQ115" s="420"/>
      <c r="NNR115" s="420"/>
      <c r="NNS115" s="420"/>
      <c r="NNT115" s="420"/>
      <c r="NNU115" s="420"/>
      <c r="NNV115" s="420"/>
      <c r="NNW115" s="420"/>
      <c r="NNX115" s="420"/>
      <c r="NNY115" s="420"/>
      <c r="NNZ115" s="420"/>
      <c r="NOA115" s="420"/>
      <c r="NOB115" s="420"/>
      <c r="NOC115" s="420"/>
      <c r="NOD115" s="420"/>
      <c r="NOE115" s="420"/>
      <c r="NOF115" s="420"/>
      <c r="NOG115" s="420"/>
      <c r="NOH115" s="420"/>
      <c r="NOI115" s="420"/>
      <c r="NOJ115" s="420"/>
      <c r="NOK115" s="420"/>
      <c r="NOL115" s="420"/>
      <c r="NOM115" s="420"/>
      <c r="NON115" s="420"/>
      <c r="NOO115" s="420"/>
      <c r="NOP115" s="420"/>
      <c r="NOQ115" s="420"/>
      <c r="NOR115" s="420"/>
      <c r="NOS115" s="420"/>
      <c r="NOT115" s="420"/>
      <c r="NOU115" s="420"/>
      <c r="NOV115" s="420"/>
      <c r="NOW115" s="420"/>
      <c r="NOX115" s="420"/>
      <c r="NOY115" s="420"/>
      <c r="NOZ115" s="420"/>
      <c r="NPA115" s="420"/>
      <c r="NPB115" s="420"/>
      <c r="NPC115" s="420"/>
      <c r="NPD115" s="420"/>
      <c r="NPE115" s="420"/>
      <c r="NPF115" s="420"/>
      <c r="NPG115" s="420"/>
      <c r="NPH115" s="420"/>
      <c r="NPI115" s="420"/>
      <c r="NPJ115" s="420"/>
      <c r="NPK115" s="420"/>
      <c r="NPL115" s="420"/>
      <c r="NPM115" s="420"/>
      <c r="NPN115" s="420"/>
      <c r="NPO115" s="420"/>
      <c r="NPP115" s="420"/>
      <c r="NPQ115" s="420"/>
      <c r="NPR115" s="420"/>
      <c r="NPS115" s="420"/>
      <c r="NPT115" s="420"/>
      <c r="NPU115" s="420"/>
      <c r="NPV115" s="420"/>
      <c r="NPW115" s="420"/>
      <c r="NPX115" s="420"/>
      <c r="NPY115" s="420"/>
      <c r="NPZ115" s="420"/>
      <c r="NQA115" s="420"/>
      <c r="NQB115" s="420"/>
      <c r="NQC115" s="420"/>
      <c r="NQD115" s="420"/>
      <c r="NQE115" s="420"/>
      <c r="NQF115" s="420"/>
      <c r="NQG115" s="420"/>
      <c r="NQH115" s="420"/>
      <c r="NQI115" s="420"/>
      <c r="NQJ115" s="420"/>
      <c r="NQK115" s="420"/>
      <c r="NQL115" s="420"/>
      <c r="NQM115" s="420"/>
      <c r="NQN115" s="420"/>
      <c r="NQO115" s="420"/>
      <c r="NQP115" s="420"/>
      <c r="NQQ115" s="420"/>
      <c r="NQR115" s="420"/>
      <c r="NQS115" s="420"/>
      <c r="NQT115" s="420"/>
      <c r="NQU115" s="420"/>
      <c r="NQV115" s="420"/>
      <c r="NQW115" s="420"/>
      <c r="NQX115" s="420"/>
      <c r="NQY115" s="420"/>
      <c r="NQZ115" s="420"/>
      <c r="NRA115" s="420"/>
      <c r="NRB115" s="420"/>
      <c r="NRC115" s="420"/>
      <c r="NRD115" s="420"/>
      <c r="NRE115" s="420"/>
      <c r="NRF115" s="420"/>
      <c r="NRG115" s="420"/>
      <c r="NRH115" s="420"/>
      <c r="NRI115" s="420"/>
      <c r="NRJ115" s="420"/>
      <c r="NRK115" s="420"/>
      <c r="NRL115" s="420"/>
      <c r="NRM115" s="420"/>
      <c r="NRN115" s="420"/>
      <c r="NRO115" s="420"/>
      <c r="NRP115" s="420"/>
      <c r="NRQ115" s="420"/>
      <c r="NRR115" s="420"/>
      <c r="NRS115" s="420"/>
      <c r="NRT115" s="420"/>
      <c r="NRU115" s="420"/>
      <c r="NRV115" s="420"/>
      <c r="NRW115" s="420"/>
      <c r="NRX115" s="420"/>
      <c r="NRY115" s="420"/>
      <c r="NRZ115" s="420"/>
      <c r="NSA115" s="420"/>
      <c r="NSB115" s="420"/>
      <c r="NSC115" s="420"/>
      <c r="NSD115" s="420"/>
      <c r="NSE115" s="420"/>
      <c r="NSF115" s="420"/>
      <c r="NSG115" s="420"/>
      <c r="NSH115" s="420"/>
      <c r="NSI115" s="420"/>
      <c r="NSJ115" s="420"/>
      <c r="NSK115" s="420"/>
      <c r="NSL115" s="420"/>
      <c r="NSM115" s="420"/>
      <c r="NSN115" s="420"/>
      <c r="NSO115" s="420"/>
      <c r="NSP115" s="420"/>
      <c r="NSQ115" s="420"/>
      <c r="NSR115" s="420"/>
      <c r="NSS115" s="420"/>
      <c r="NST115" s="420"/>
      <c r="NSU115" s="420"/>
      <c r="NSV115" s="420"/>
      <c r="NSW115" s="420"/>
      <c r="NSX115" s="420"/>
      <c r="NSY115" s="420"/>
      <c r="NSZ115" s="420"/>
      <c r="NTA115" s="420"/>
      <c r="NTB115" s="420"/>
      <c r="NTC115" s="420"/>
      <c r="NTD115" s="420"/>
      <c r="NTE115" s="420"/>
      <c r="NTF115" s="420"/>
      <c r="NTG115" s="420"/>
      <c r="NTH115" s="420"/>
      <c r="NTI115" s="420"/>
      <c r="NTJ115" s="420"/>
      <c r="NTK115" s="420"/>
      <c r="NTL115" s="420"/>
      <c r="NTM115" s="420"/>
      <c r="NTN115" s="420"/>
      <c r="NTO115" s="420"/>
      <c r="NTP115" s="420"/>
      <c r="NTQ115" s="420"/>
      <c r="NTR115" s="420"/>
      <c r="NTS115" s="420"/>
      <c r="NTT115" s="420"/>
      <c r="NTU115" s="420"/>
      <c r="NTV115" s="420"/>
      <c r="NTW115" s="420"/>
      <c r="NTX115" s="420"/>
      <c r="NTY115" s="420"/>
      <c r="NTZ115" s="420"/>
      <c r="NUA115" s="420"/>
      <c r="NUB115" s="420"/>
      <c r="NUC115" s="420"/>
      <c r="NUD115" s="420"/>
      <c r="NUE115" s="420"/>
      <c r="NUF115" s="420"/>
      <c r="NUG115" s="420"/>
      <c r="NUH115" s="420"/>
      <c r="NUI115" s="420"/>
      <c r="NUJ115" s="420"/>
      <c r="NUK115" s="420"/>
      <c r="NUL115" s="420"/>
      <c r="NUM115" s="420"/>
      <c r="NUN115" s="420"/>
      <c r="NUO115" s="420"/>
      <c r="NUP115" s="420"/>
      <c r="NUQ115" s="420"/>
      <c r="NUR115" s="420"/>
      <c r="NUS115" s="420"/>
      <c r="NUT115" s="420"/>
      <c r="NUU115" s="420"/>
      <c r="NUV115" s="420"/>
      <c r="NUW115" s="420"/>
      <c r="NUX115" s="420"/>
      <c r="NUY115" s="420"/>
      <c r="NUZ115" s="420"/>
      <c r="NVA115" s="420"/>
      <c r="NVB115" s="420"/>
      <c r="NVC115" s="420"/>
      <c r="NVD115" s="420"/>
      <c r="NVE115" s="420"/>
      <c r="NVF115" s="420"/>
      <c r="NVG115" s="420"/>
      <c r="NVH115" s="420"/>
      <c r="NVI115" s="420"/>
      <c r="NVJ115" s="420"/>
      <c r="NVK115" s="420"/>
      <c r="NVL115" s="420"/>
      <c r="NVM115" s="420"/>
      <c r="NVN115" s="420"/>
      <c r="NVO115" s="420"/>
      <c r="NVP115" s="420"/>
      <c r="NVQ115" s="420"/>
      <c r="NVR115" s="420"/>
      <c r="NVS115" s="420"/>
      <c r="NVT115" s="420"/>
      <c r="NVU115" s="420"/>
      <c r="NVV115" s="420"/>
      <c r="NVW115" s="420"/>
      <c r="NVX115" s="420"/>
      <c r="NVY115" s="420"/>
      <c r="NVZ115" s="420"/>
      <c r="NWA115" s="420"/>
      <c r="NWB115" s="420"/>
      <c r="NWC115" s="420"/>
      <c r="NWD115" s="420"/>
      <c r="NWE115" s="420"/>
      <c r="NWF115" s="420"/>
      <c r="NWG115" s="420"/>
      <c r="NWH115" s="420"/>
      <c r="NWI115" s="420"/>
      <c r="NWJ115" s="420"/>
      <c r="NWK115" s="420"/>
      <c r="NWL115" s="420"/>
      <c r="NWM115" s="420"/>
      <c r="NWN115" s="420"/>
      <c r="NWO115" s="420"/>
      <c r="NWP115" s="420"/>
      <c r="NWQ115" s="420"/>
      <c r="NWR115" s="420"/>
      <c r="NWS115" s="420"/>
      <c r="NWT115" s="420"/>
      <c r="NWU115" s="420"/>
      <c r="NWV115" s="420"/>
      <c r="NWW115" s="420"/>
      <c r="NWX115" s="420"/>
      <c r="NWY115" s="420"/>
      <c r="NWZ115" s="420"/>
      <c r="NXA115" s="420"/>
      <c r="NXB115" s="420"/>
      <c r="NXC115" s="420"/>
      <c r="NXD115" s="420"/>
      <c r="NXE115" s="420"/>
      <c r="NXF115" s="420"/>
      <c r="NXG115" s="420"/>
      <c r="NXH115" s="420"/>
      <c r="NXI115" s="420"/>
      <c r="NXJ115" s="420"/>
      <c r="NXK115" s="420"/>
      <c r="NXL115" s="420"/>
      <c r="NXM115" s="420"/>
      <c r="NXN115" s="420"/>
      <c r="NXO115" s="420"/>
      <c r="NXP115" s="420"/>
      <c r="NXQ115" s="420"/>
      <c r="NXR115" s="420"/>
      <c r="NXS115" s="420"/>
      <c r="NXT115" s="420"/>
      <c r="NXU115" s="420"/>
      <c r="NXV115" s="420"/>
      <c r="NXW115" s="420"/>
      <c r="NXX115" s="420"/>
      <c r="NXY115" s="420"/>
      <c r="NXZ115" s="420"/>
      <c r="NYA115" s="420"/>
      <c r="NYB115" s="420"/>
      <c r="NYC115" s="420"/>
      <c r="NYD115" s="420"/>
      <c r="NYE115" s="420"/>
      <c r="NYF115" s="420"/>
      <c r="NYG115" s="420"/>
      <c r="NYH115" s="420"/>
      <c r="NYI115" s="420"/>
      <c r="NYJ115" s="420"/>
      <c r="NYK115" s="420"/>
      <c r="NYL115" s="420"/>
      <c r="NYM115" s="420"/>
      <c r="NYN115" s="420"/>
      <c r="NYO115" s="420"/>
      <c r="NYP115" s="420"/>
      <c r="NYQ115" s="420"/>
      <c r="NYR115" s="420"/>
      <c r="NYS115" s="420"/>
      <c r="NYT115" s="420"/>
      <c r="NYU115" s="420"/>
      <c r="NYV115" s="420"/>
      <c r="NYW115" s="420"/>
      <c r="NYX115" s="420"/>
      <c r="NYY115" s="420"/>
      <c r="NYZ115" s="420"/>
      <c r="NZA115" s="420"/>
      <c r="NZB115" s="420"/>
      <c r="NZC115" s="420"/>
      <c r="NZD115" s="420"/>
      <c r="NZE115" s="420"/>
      <c r="NZF115" s="420"/>
      <c r="NZG115" s="420"/>
      <c r="NZH115" s="420"/>
      <c r="NZI115" s="420"/>
      <c r="NZJ115" s="420"/>
      <c r="NZK115" s="420"/>
      <c r="NZL115" s="420"/>
      <c r="NZM115" s="420"/>
      <c r="NZN115" s="420"/>
      <c r="NZO115" s="420"/>
      <c r="NZP115" s="420"/>
      <c r="NZQ115" s="420"/>
      <c r="NZR115" s="420"/>
      <c r="NZS115" s="420"/>
      <c r="NZT115" s="420"/>
      <c r="NZU115" s="420"/>
      <c r="NZV115" s="420"/>
      <c r="NZW115" s="420"/>
      <c r="NZX115" s="420"/>
      <c r="NZY115" s="420"/>
      <c r="NZZ115" s="420"/>
      <c r="OAA115" s="420"/>
      <c r="OAB115" s="420"/>
      <c r="OAC115" s="420"/>
      <c r="OAD115" s="420"/>
      <c r="OAE115" s="420"/>
      <c r="OAF115" s="420"/>
      <c r="OAG115" s="420"/>
      <c r="OAH115" s="420"/>
      <c r="OAI115" s="420"/>
      <c r="OAJ115" s="420"/>
      <c r="OAK115" s="420"/>
      <c r="OAL115" s="420"/>
      <c r="OAM115" s="420"/>
      <c r="OAN115" s="420"/>
      <c r="OAO115" s="420"/>
      <c r="OAP115" s="420"/>
      <c r="OAQ115" s="420"/>
      <c r="OAR115" s="420"/>
      <c r="OAS115" s="420"/>
      <c r="OAT115" s="420"/>
      <c r="OAU115" s="420"/>
      <c r="OAV115" s="420"/>
      <c r="OAW115" s="420"/>
      <c r="OAX115" s="420"/>
      <c r="OAY115" s="420"/>
      <c r="OAZ115" s="420"/>
      <c r="OBA115" s="420"/>
      <c r="OBB115" s="420"/>
      <c r="OBC115" s="420"/>
      <c r="OBD115" s="420"/>
      <c r="OBE115" s="420"/>
      <c r="OBF115" s="420"/>
      <c r="OBG115" s="420"/>
      <c r="OBH115" s="420"/>
      <c r="OBI115" s="420"/>
      <c r="OBJ115" s="420"/>
      <c r="OBK115" s="420"/>
      <c r="OBL115" s="420"/>
      <c r="OBM115" s="420"/>
      <c r="OBN115" s="420"/>
      <c r="OBO115" s="420"/>
      <c r="OBP115" s="420"/>
      <c r="OBQ115" s="420"/>
      <c r="OBR115" s="420"/>
      <c r="OBS115" s="420"/>
      <c r="OBT115" s="420"/>
      <c r="OBU115" s="420"/>
      <c r="OBV115" s="420"/>
      <c r="OBW115" s="420"/>
      <c r="OBX115" s="420"/>
      <c r="OBY115" s="420"/>
      <c r="OBZ115" s="420"/>
      <c r="OCA115" s="420"/>
      <c r="OCB115" s="420"/>
      <c r="OCC115" s="420"/>
      <c r="OCD115" s="420"/>
      <c r="OCE115" s="420"/>
      <c r="OCF115" s="420"/>
      <c r="OCG115" s="420"/>
      <c r="OCH115" s="420"/>
      <c r="OCI115" s="420"/>
      <c r="OCJ115" s="420"/>
      <c r="OCK115" s="420"/>
      <c r="OCL115" s="420"/>
      <c r="OCM115" s="420"/>
      <c r="OCN115" s="420"/>
      <c r="OCO115" s="420"/>
      <c r="OCP115" s="420"/>
      <c r="OCQ115" s="420"/>
      <c r="OCR115" s="420"/>
      <c r="OCS115" s="420"/>
      <c r="OCT115" s="420"/>
      <c r="OCU115" s="420"/>
      <c r="OCV115" s="420"/>
      <c r="OCW115" s="420"/>
      <c r="OCX115" s="420"/>
      <c r="OCY115" s="420"/>
      <c r="OCZ115" s="420"/>
      <c r="ODA115" s="420"/>
      <c r="ODB115" s="420"/>
      <c r="ODC115" s="420"/>
      <c r="ODD115" s="420"/>
      <c r="ODE115" s="420"/>
      <c r="ODF115" s="420"/>
      <c r="ODG115" s="420"/>
      <c r="ODH115" s="420"/>
      <c r="ODI115" s="420"/>
      <c r="ODJ115" s="420"/>
      <c r="ODK115" s="420"/>
      <c r="ODL115" s="420"/>
      <c r="ODM115" s="420"/>
      <c r="ODN115" s="420"/>
      <c r="ODO115" s="420"/>
      <c r="ODP115" s="420"/>
      <c r="ODQ115" s="420"/>
      <c r="ODR115" s="420"/>
      <c r="ODS115" s="420"/>
      <c r="ODT115" s="420"/>
      <c r="ODU115" s="420"/>
      <c r="ODV115" s="420"/>
      <c r="ODW115" s="420"/>
      <c r="ODX115" s="420"/>
      <c r="ODY115" s="420"/>
      <c r="ODZ115" s="420"/>
      <c r="OEA115" s="420"/>
      <c r="OEB115" s="420"/>
      <c r="OEC115" s="420"/>
      <c r="OED115" s="420"/>
      <c r="OEE115" s="420"/>
      <c r="OEF115" s="420"/>
      <c r="OEG115" s="420"/>
      <c r="OEH115" s="420"/>
      <c r="OEI115" s="420"/>
      <c r="OEJ115" s="420"/>
      <c r="OEK115" s="420"/>
      <c r="OEL115" s="420"/>
      <c r="OEM115" s="420"/>
      <c r="OEN115" s="420"/>
      <c r="OEO115" s="420"/>
      <c r="OEP115" s="420"/>
      <c r="OEQ115" s="420"/>
      <c r="OER115" s="420"/>
      <c r="OES115" s="420"/>
      <c r="OET115" s="420"/>
      <c r="OEU115" s="420"/>
      <c r="OEV115" s="420"/>
      <c r="OEW115" s="420"/>
      <c r="OEX115" s="420"/>
      <c r="OEY115" s="420"/>
      <c r="OEZ115" s="420"/>
      <c r="OFA115" s="420"/>
      <c r="OFB115" s="420"/>
      <c r="OFC115" s="420"/>
      <c r="OFD115" s="420"/>
      <c r="OFE115" s="420"/>
      <c r="OFF115" s="420"/>
      <c r="OFG115" s="420"/>
      <c r="OFH115" s="420"/>
      <c r="OFI115" s="420"/>
      <c r="OFJ115" s="420"/>
      <c r="OFK115" s="420"/>
      <c r="OFL115" s="420"/>
      <c r="OFM115" s="420"/>
      <c r="OFN115" s="420"/>
      <c r="OFO115" s="420"/>
      <c r="OFP115" s="420"/>
      <c r="OFQ115" s="420"/>
      <c r="OFR115" s="420"/>
      <c r="OFS115" s="420"/>
      <c r="OFT115" s="420"/>
      <c r="OFU115" s="420"/>
      <c r="OFV115" s="420"/>
      <c r="OFW115" s="420"/>
      <c r="OFX115" s="420"/>
      <c r="OFY115" s="420"/>
      <c r="OFZ115" s="420"/>
      <c r="OGA115" s="420"/>
      <c r="OGB115" s="420"/>
      <c r="OGC115" s="420"/>
      <c r="OGD115" s="420"/>
      <c r="OGE115" s="420"/>
      <c r="OGF115" s="420"/>
      <c r="OGG115" s="420"/>
      <c r="OGH115" s="420"/>
      <c r="OGI115" s="420"/>
      <c r="OGJ115" s="420"/>
      <c r="OGK115" s="420"/>
      <c r="OGL115" s="420"/>
      <c r="OGM115" s="420"/>
      <c r="OGN115" s="420"/>
      <c r="OGO115" s="420"/>
      <c r="OGP115" s="420"/>
      <c r="OGQ115" s="420"/>
      <c r="OGR115" s="420"/>
      <c r="OGS115" s="420"/>
      <c r="OGT115" s="420"/>
      <c r="OGU115" s="420"/>
      <c r="OGV115" s="420"/>
      <c r="OGW115" s="420"/>
      <c r="OGX115" s="420"/>
      <c r="OGY115" s="420"/>
      <c r="OGZ115" s="420"/>
      <c r="OHA115" s="420"/>
      <c r="OHB115" s="420"/>
      <c r="OHC115" s="420"/>
      <c r="OHD115" s="420"/>
      <c r="OHE115" s="420"/>
      <c r="OHF115" s="420"/>
      <c r="OHG115" s="420"/>
      <c r="OHH115" s="420"/>
      <c r="OHI115" s="420"/>
      <c r="OHJ115" s="420"/>
      <c r="OHK115" s="420"/>
      <c r="OHL115" s="420"/>
      <c r="OHM115" s="420"/>
      <c r="OHN115" s="420"/>
      <c r="OHO115" s="420"/>
      <c r="OHP115" s="420"/>
      <c r="OHQ115" s="420"/>
      <c r="OHR115" s="420"/>
      <c r="OHS115" s="420"/>
      <c r="OHT115" s="420"/>
      <c r="OHU115" s="420"/>
      <c r="OHV115" s="420"/>
      <c r="OHW115" s="420"/>
      <c r="OHX115" s="420"/>
      <c r="OHY115" s="420"/>
      <c r="OHZ115" s="420"/>
      <c r="OIA115" s="420"/>
      <c r="OIB115" s="420"/>
      <c r="OIC115" s="420"/>
      <c r="OID115" s="420"/>
      <c r="OIE115" s="420"/>
      <c r="OIF115" s="420"/>
      <c r="OIG115" s="420"/>
      <c r="OIH115" s="420"/>
      <c r="OII115" s="420"/>
      <c r="OIJ115" s="420"/>
      <c r="OIK115" s="420"/>
      <c r="OIL115" s="420"/>
      <c r="OIM115" s="420"/>
      <c r="OIN115" s="420"/>
      <c r="OIO115" s="420"/>
      <c r="OIP115" s="420"/>
      <c r="OIQ115" s="420"/>
      <c r="OIR115" s="420"/>
      <c r="OIS115" s="420"/>
      <c r="OIT115" s="420"/>
      <c r="OIU115" s="420"/>
      <c r="OIV115" s="420"/>
      <c r="OIW115" s="420"/>
      <c r="OIX115" s="420"/>
      <c r="OIY115" s="420"/>
      <c r="OIZ115" s="420"/>
      <c r="OJA115" s="420"/>
      <c r="OJB115" s="420"/>
      <c r="OJC115" s="420"/>
      <c r="OJD115" s="420"/>
      <c r="OJE115" s="420"/>
      <c r="OJF115" s="420"/>
      <c r="OJG115" s="420"/>
      <c r="OJH115" s="420"/>
      <c r="OJI115" s="420"/>
      <c r="OJJ115" s="420"/>
      <c r="OJK115" s="420"/>
      <c r="OJL115" s="420"/>
      <c r="OJM115" s="420"/>
      <c r="OJN115" s="420"/>
      <c r="OJO115" s="420"/>
      <c r="OJP115" s="420"/>
      <c r="OJQ115" s="420"/>
      <c r="OJR115" s="420"/>
      <c r="OJS115" s="420"/>
      <c r="OJT115" s="420"/>
      <c r="OJU115" s="420"/>
      <c r="OJV115" s="420"/>
      <c r="OJW115" s="420"/>
      <c r="OJX115" s="420"/>
      <c r="OJY115" s="420"/>
      <c r="OJZ115" s="420"/>
      <c r="OKA115" s="420"/>
      <c r="OKB115" s="420"/>
      <c r="OKC115" s="420"/>
      <c r="OKD115" s="420"/>
      <c r="OKE115" s="420"/>
      <c r="OKF115" s="420"/>
      <c r="OKG115" s="420"/>
      <c r="OKH115" s="420"/>
      <c r="OKI115" s="420"/>
      <c r="OKJ115" s="420"/>
      <c r="OKK115" s="420"/>
      <c r="OKL115" s="420"/>
      <c r="OKM115" s="420"/>
      <c r="OKN115" s="420"/>
      <c r="OKO115" s="420"/>
      <c r="OKP115" s="420"/>
      <c r="OKQ115" s="420"/>
      <c r="OKR115" s="420"/>
      <c r="OKS115" s="420"/>
      <c r="OKT115" s="420"/>
      <c r="OKU115" s="420"/>
      <c r="OKV115" s="420"/>
      <c r="OKW115" s="420"/>
      <c r="OKX115" s="420"/>
      <c r="OKY115" s="420"/>
      <c r="OKZ115" s="420"/>
      <c r="OLA115" s="420"/>
      <c r="OLB115" s="420"/>
      <c r="OLC115" s="420"/>
      <c r="OLD115" s="420"/>
      <c r="OLE115" s="420"/>
      <c r="OLF115" s="420"/>
      <c r="OLG115" s="420"/>
      <c r="OLH115" s="420"/>
      <c r="OLI115" s="420"/>
      <c r="OLJ115" s="420"/>
      <c r="OLK115" s="420"/>
      <c r="OLL115" s="420"/>
      <c r="OLM115" s="420"/>
      <c r="OLN115" s="420"/>
      <c r="OLO115" s="420"/>
      <c r="OLP115" s="420"/>
      <c r="OLQ115" s="420"/>
      <c r="OLR115" s="420"/>
      <c r="OLS115" s="420"/>
      <c r="OLT115" s="420"/>
      <c r="OLU115" s="420"/>
      <c r="OLV115" s="420"/>
      <c r="OLW115" s="420"/>
      <c r="OLX115" s="420"/>
      <c r="OLY115" s="420"/>
      <c r="OLZ115" s="420"/>
      <c r="OMA115" s="420"/>
      <c r="OMB115" s="420"/>
      <c r="OMC115" s="420"/>
      <c r="OMD115" s="420"/>
      <c r="OME115" s="420"/>
      <c r="OMF115" s="420"/>
      <c r="OMG115" s="420"/>
      <c r="OMH115" s="420"/>
      <c r="OMI115" s="420"/>
      <c r="OMJ115" s="420"/>
      <c r="OMK115" s="420"/>
      <c r="OML115" s="420"/>
      <c r="OMM115" s="420"/>
      <c r="OMN115" s="420"/>
      <c r="OMO115" s="420"/>
      <c r="OMP115" s="420"/>
      <c r="OMQ115" s="420"/>
      <c r="OMR115" s="420"/>
      <c r="OMS115" s="420"/>
      <c r="OMT115" s="420"/>
      <c r="OMU115" s="420"/>
      <c r="OMV115" s="420"/>
      <c r="OMW115" s="420"/>
      <c r="OMX115" s="420"/>
      <c r="OMY115" s="420"/>
      <c r="OMZ115" s="420"/>
      <c r="ONA115" s="420"/>
      <c r="ONB115" s="420"/>
      <c r="ONC115" s="420"/>
      <c r="OND115" s="420"/>
      <c r="ONE115" s="420"/>
      <c r="ONF115" s="420"/>
      <c r="ONG115" s="420"/>
      <c r="ONH115" s="420"/>
      <c r="ONI115" s="420"/>
      <c r="ONJ115" s="420"/>
      <c r="ONK115" s="420"/>
      <c r="ONL115" s="420"/>
      <c r="ONM115" s="420"/>
      <c r="ONN115" s="420"/>
      <c r="ONO115" s="420"/>
      <c r="ONP115" s="420"/>
      <c r="ONQ115" s="420"/>
      <c r="ONR115" s="420"/>
      <c r="ONS115" s="420"/>
      <c r="ONT115" s="420"/>
      <c r="ONU115" s="420"/>
      <c r="ONV115" s="420"/>
      <c r="ONW115" s="420"/>
      <c r="ONX115" s="420"/>
      <c r="ONY115" s="420"/>
      <c r="ONZ115" s="420"/>
      <c r="OOA115" s="420"/>
      <c r="OOB115" s="420"/>
      <c r="OOC115" s="420"/>
      <c r="OOD115" s="420"/>
      <c r="OOE115" s="420"/>
      <c r="OOF115" s="420"/>
      <c r="OOG115" s="420"/>
      <c r="OOH115" s="420"/>
      <c r="OOI115" s="420"/>
      <c r="OOJ115" s="420"/>
      <c r="OOK115" s="420"/>
      <c r="OOL115" s="420"/>
      <c r="OOM115" s="420"/>
      <c r="OON115" s="420"/>
      <c r="OOO115" s="420"/>
      <c r="OOP115" s="420"/>
      <c r="OOQ115" s="420"/>
      <c r="OOR115" s="420"/>
      <c r="OOS115" s="420"/>
      <c r="OOT115" s="420"/>
      <c r="OOU115" s="420"/>
      <c r="OOV115" s="420"/>
      <c r="OOW115" s="420"/>
      <c r="OOX115" s="420"/>
      <c r="OOY115" s="420"/>
      <c r="OOZ115" s="420"/>
      <c r="OPA115" s="420"/>
      <c r="OPB115" s="420"/>
      <c r="OPC115" s="420"/>
      <c r="OPD115" s="420"/>
      <c r="OPE115" s="420"/>
      <c r="OPF115" s="420"/>
      <c r="OPG115" s="420"/>
      <c r="OPH115" s="420"/>
      <c r="OPI115" s="420"/>
      <c r="OPJ115" s="420"/>
      <c r="OPK115" s="420"/>
      <c r="OPL115" s="420"/>
      <c r="OPM115" s="420"/>
      <c r="OPN115" s="420"/>
      <c r="OPO115" s="420"/>
      <c r="OPP115" s="420"/>
      <c r="OPQ115" s="420"/>
      <c r="OPR115" s="420"/>
      <c r="OPS115" s="420"/>
      <c r="OPT115" s="420"/>
      <c r="OPU115" s="420"/>
      <c r="OPV115" s="420"/>
      <c r="OPW115" s="420"/>
      <c r="OPX115" s="420"/>
      <c r="OPY115" s="420"/>
      <c r="OPZ115" s="420"/>
      <c r="OQA115" s="420"/>
      <c r="OQB115" s="420"/>
      <c r="OQC115" s="420"/>
      <c r="OQD115" s="420"/>
      <c r="OQE115" s="420"/>
      <c r="OQF115" s="420"/>
      <c r="OQG115" s="420"/>
      <c r="OQH115" s="420"/>
      <c r="OQI115" s="420"/>
      <c r="OQJ115" s="420"/>
      <c r="OQK115" s="420"/>
      <c r="OQL115" s="420"/>
      <c r="OQM115" s="420"/>
      <c r="OQN115" s="420"/>
      <c r="OQO115" s="420"/>
      <c r="OQP115" s="420"/>
      <c r="OQQ115" s="420"/>
      <c r="OQR115" s="420"/>
      <c r="OQS115" s="420"/>
      <c r="OQT115" s="420"/>
      <c r="OQU115" s="420"/>
      <c r="OQV115" s="420"/>
      <c r="OQW115" s="420"/>
      <c r="OQX115" s="420"/>
      <c r="OQY115" s="420"/>
      <c r="OQZ115" s="420"/>
      <c r="ORA115" s="420"/>
      <c r="ORB115" s="420"/>
      <c r="ORC115" s="420"/>
      <c r="ORD115" s="420"/>
      <c r="ORE115" s="420"/>
      <c r="ORF115" s="420"/>
      <c r="ORG115" s="420"/>
      <c r="ORH115" s="420"/>
      <c r="ORI115" s="420"/>
      <c r="ORJ115" s="420"/>
      <c r="ORK115" s="420"/>
      <c r="ORL115" s="420"/>
      <c r="ORM115" s="420"/>
      <c r="ORN115" s="420"/>
      <c r="ORO115" s="420"/>
      <c r="ORP115" s="420"/>
      <c r="ORQ115" s="420"/>
      <c r="ORR115" s="420"/>
      <c r="ORS115" s="420"/>
      <c r="ORT115" s="420"/>
      <c r="ORU115" s="420"/>
      <c r="ORV115" s="420"/>
      <c r="ORW115" s="420"/>
      <c r="ORX115" s="420"/>
      <c r="ORY115" s="420"/>
      <c r="ORZ115" s="420"/>
      <c r="OSA115" s="420"/>
      <c r="OSB115" s="420"/>
      <c r="OSC115" s="420"/>
      <c r="OSD115" s="420"/>
      <c r="OSE115" s="420"/>
      <c r="OSF115" s="420"/>
      <c r="OSG115" s="420"/>
      <c r="OSH115" s="420"/>
      <c r="OSI115" s="420"/>
      <c r="OSJ115" s="420"/>
      <c r="OSK115" s="420"/>
      <c r="OSL115" s="420"/>
      <c r="OSM115" s="420"/>
      <c r="OSN115" s="420"/>
      <c r="OSO115" s="420"/>
      <c r="OSP115" s="420"/>
      <c r="OSQ115" s="420"/>
      <c r="OSR115" s="420"/>
      <c r="OSS115" s="420"/>
      <c r="OST115" s="420"/>
      <c r="OSU115" s="420"/>
      <c r="OSV115" s="420"/>
      <c r="OSW115" s="420"/>
      <c r="OSX115" s="420"/>
      <c r="OSY115" s="420"/>
      <c r="OSZ115" s="420"/>
      <c r="OTA115" s="420"/>
      <c r="OTB115" s="420"/>
      <c r="OTC115" s="420"/>
      <c r="OTD115" s="420"/>
      <c r="OTE115" s="420"/>
      <c r="OTF115" s="420"/>
      <c r="OTG115" s="420"/>
      <c r="OTH115" s="420"/>
      <c r="OTI115" s="420"/>
      <c r="OTJ115" s="420"/>
      <c r="OTK115" s="420"/>
      <c r="OTL115" s="420"/>
      <c r="OTM115" s="420"/>
      <c r="OTN115" s="420"/>
      <c r="OTO115" s="420"/>
      <c r="OTP115" s="420"/>
      <c r="OTQ115" s="420"/>
      <c r="OTR115" s="420"/>
      <c r="OTS115" s="420"/>
      <c r="OTT115" s="420"/>
      <c r="OTU115" s="420"/>
      <c r="OTV115" s="420"/>
      <c r="OTW115" s="420"/>
      <c r="OTX115" s="420"/>
      <c r="OTY115" s="420"/>
      <c r="OTZ115" s="420"/>
      <c r="OUA115" s="420"/>
      <c r="OUB115" s="420"/>
      <c r="OUC115" s="420"/>
      <c r="OUD115" s="420"/>
      <c r="OUE115" s="420"/>
      <c r="OUF115" s="420"/>
      <c r="OUG115" s="420"/>
      <c r="OUH115" s="420"/>
      <c r="OUI115" s="420"/>
      <c r="OUJ115" s="420"/>
      <c r="OUK115" s="420"/>
      <c r="OUL115" s="420"/>
      <c r="OUM115" s="420"/>
      <c r="OUN115" s="420"/>
      <c r="OUO115" s="420"/>
      <c r="OUP115" s="420"/>
      <c r="OUQ115" s="420"/>
      <c r="OUR115" s="420"/>
      <c r="OUS115" s="420"/>
      <c r="OUT115" s="420"/>
      <c r="OUU115" s="420"/>
      <c r="OUV115" s="420"/>
      <c r="OUW115" s="420"/>
      <c r="OUX115" s="420"/>
      <c r="OUY115" s="420"/>
      <c r="OUZ115" s="420"/>
      <c r="OVA115" s="420"/>
      <c r="OVB115" s="420"/>
      <c r="OVC115" s="420"/>
      <c r="OVD115" s="420"/>
      <c r="OVE115" s="420"/>
      <c r="OVF115" s="420"/>
      <c r="OVG115" s="420"/>
      <c r="OVH115" s="420"/>
      <c r="OVI115" s="420"/>
      <c r="OVJ115" s="420"/>
      <c r="OVK115" s="420"/>
      <c r="OVL115" s="420"/>
      <c r="OVM115" s="420"/>
      <c r="OVN115" s="420"/>
      <c r="OVO115" s="420"/>
      <c r="OVP115" s="420"/>
      <c r="OVQ115" s="420"/>
      <c r="OVR115" s="420"/>
      <c r="OVS115" s="420"/>
      <c r="OVT115" s="420"/>
      <c r="OVU115" s="420"/>
      <c r="OVV115" s="420"/>
      <c r="OVW115" s="420"/>
      <c r="OVX115" s="420"/>
      <c r="OVY115" s="420"/>
      <c r="OVZ115" s="420"/>
      <c r="OWA115" s="420"/>
      <c r="OWB115" s="420"/>
      <c r="OWC115" s="420"/>
      <c r="OWD115" s="420"/>
      <c r="OWE115" s="420"/>
      <c r="OWF115" s="420"/>
      <c r="OWG115" s="420"/>
      <c r="OWH115" s="420"/>
      <c r="OWI115" s="420"/>
      <c r="OWJ115" s="420"/>
      <c r="OWK115" s="420"/>
      <c r="OWL115" s="420"/>
      <c r="OWM115" s="420"/>
      <c r="OWN115" s="420"/>
      <c r="OWO115" s="420"/>
      <c r="OWP115" s="420"/>
      <c r="OWQ115" s="420"/>
      <c r="OWR115" s="420"/>
      <c r="OWS115" s="420"/>
      <c r="OWT115" s="420"/>
      <c r="OWU115" s="420"/>
      <c r="OWV115" s="420"/>
      <c r="OWW115" s="420"/>
      <c r="OWX115" s="420"/>
      <c r="OWY115" s="420"/>
      <c r="OWZ115" s="420"/>
      <c r="OXA115" s="420"/>
      <c r="OXB115" s="420"/>
      <c r="OXC115" s="420"/>
      <c r="OXD115" s="420"/>
      <c r="OXE115" s="420"/>
      <c r="OXF115" s="420"/>
      <c r="OXG115" s="420"/>
      <c r="OXH115" s="420"/>
      <c r="OXI115" s="420"/>
      <c r="OXJ115" s="420"/>
      <c r="OXK115" s="420"/>
      <c r="OXL115" s="420"/>
      <c r="OXM115" s="420"/>
      <c r="OXN115" s="420"/>
      <c r="OXO115" s="420"/>
      <c r="OXP115" s="420"/>
      <c r="OXQ115" s="420"/>
      <c r="OXR115" s="420"/>
      <c r="OXS115" s="420"/>
      <c r="OXT115" s="420"/>
      <c r="OXU115" s="420"/>
      <c r="OXV115" s="420"/>
      <c r="OXW115" s="420"/>
      <c r="OXX115" s="420"/>
      <c r="OXY115" s="420"/>
      <c r="OXZ115" s="420"/>
      <c r="OYA115" s="420"/>
      <c r="OYB115" s="420"/>
      <c r="OYC115" s="420"/>
      <c r="OYD115" s="420"/>
      <c r="OYE115" s="420"/>
      <c r="OYF115" s="420"/>
      <c r="OYG115" s="420"/>
      <c r="OYH115" s="420"/>
      <c r="OYI115" s="420"/>
      <c r="OYJ115" s="420"/>
      <c r="OYK115" s="420"/>
      <c r="OYL115" s="420"/>
      <c r="OYM115" s="420"/>
      <c r="OYN115" s="420"/>
      <c r="OYO115" s="420"/>
      <c r="OYP115" s="420"/>
      <c r="OYQ115" s="420"/>
      <c r="OYR115" s="420"/>
      <c r="OYS115" s="420"/>
      <c r="OYT115" s="420"/>
      <c r="OYU115" s="420"/>
      <c r="OYV115" s="420"/>
      <c r="OYW115" s="420"/>
      <c r="OYX115" s="420"/>
      <c r="OYY115" s="420"/>
      <c r="OYZ115" s="420"/>
      <c r="OZA115" s="420"/>
      <c r="OZB115" s="420"/>
      <c r="OZC115" s="420"/>
      <c r="OZD115" s="420"/>
      <c r="OZE115" s="420"/>
      <c r="OZF115" s="420"/>
      <c r="OZG115" s="420"/>
      <c r="OZH115" s="420"/>
      <c r="OZI115" s="420"/>
      <c r="OZJ115" s="420"/>
      <c r="OZK115" s="420"/>
      <c r="OZL115" s="420"/>
      <c r="OZM115" s="420"/>
      <c r="OZN115" s="420"/>
      <c r="OZO115" s="420"/>
      <c r="OZP115" s="420"/>
      <c r="OZQ115" s="420"/>
      <c r="OZR115" s="420"/>
      <c r="OZS115" s="420"/>
      <c r="OZT115" s="420"/>
      <c r="OZU115" s="420"/>
      <c r="OZV115" s="420"/>
      <c r="OZW115" s="420"/>
      <c r="OZX115" s="420"/>
      <c r="OZY115" s="420"/>
      <c r="OZZ115" s="420"/>
      <c r="PAA115" s="420"/>
      <c r="PAB115" s="420"/>
      <c r="PAC115" s="420"/>
      <c r="PAD115" s="420"/>
      <c r="PAE115" s="420"/>
      <c r="PAF115" s="420"/>
      <c r="PAG115" s="420"/>
      <c r="PAH115" s="420"/>
      <c r="PAI115" s="420"/>
      <c r="PAJ115" s="420"/>
      <c r="PAK115" s="420"/>
      <c r="PAL115" s="420"/>
      <c r="PAM115" s="420"/>
      <c r="PAN115" s="420"/>
      <c r="PAO115" s="420"/>
      <c r="PAP115" s="420"/>
      <c r="PAQ115" s="420"/>
      <c r="PAR115" s="420"/>
      <c r="PAS115" s="420"/>
      <c r="PAT115" s="420"/>
      <c r="PAU115" s="420"/>
      <c r="PAV115" s="420"/>
      <c r="PAW115" s="420"/>
      <c r="PAX115" s="420"/>
      <c r="PAY115" s="420"/>
      <c r="PAZ115" s="420"/>
      <c r="PBA115" s="420"/>
      <c r="PBB115" s="420"/>
      <c r="PBC115" s="420"/>
      <c r="PBD115" s="420"/>
      <c r="PBE115" s="420"/>
      <c r="PBF115" s="420"/>
      <c r="PBG115" s="420"/>
      <c r="PBH115" s="420"/>
      <c r="PBI115" s="420"/>
      <c r="PBJ115" s="420"/>
      <c r="PBK115" s="420"/>
      <c r="PBL115" s="420"/>
      <c r="PBM115" s="420"/>
      <c r="PBN115" s="420"/>
      <c r="PBO115" s="420"/>
      <c r="PBP115" s="420"/>
      <c r="PBQ115" s="420"/>
      <c r="PBR115" s="420"/>
      <c r="PBS115" s="420"/>
      <c r="PBT115" s="420"/>
      <c r="PBU115" s="420"/>
      <c r="PBV115" s="420"/>
      <c r="PBW115" s="420"/>
      <c r="PBX115" s="420"/>
      <c r="PBY115" s="420"/>
      <c r="PBZ115" s="420"/>
      <c r="PCA115" s="420"/>
      <c r="PCB115" s="420"/>
      <c r="PCC115" s="420"/>
      <c r="PCD115" s="420"/>
      <c r="PCE115" s="420"/>
      <c r="PCF115" s="420"/>
      <c r="PCG115" s="420"/>
      <c r="PCH115" s="420"/>
      <c r="PCI115" s="420"/>
      <c r="PCJ115" s="420"/>
      <c r="PCK115" s="420"/>
      <c r="PCL115" s="420"/>
      <c r="PCM115" s="420"/>
      <c r="PCN115" s="420"/>
      <c r="PCO115" s="420"/>
      <c r="PCP115" s="420"/>
      <c r="PCQ115" s="420"/>
      <c r="PCR115" s="420"/>
      <c r="PCS115" s="420"/>
      <c r="PCT115" s="420"/>
      <c r="PCU115" s="420"/>
      <c r="PCV115" s="420"/>
      <c r="PCW115" s="420"/>
      <c r="PCX115" s="420"/>
      <c r="PCY115" s="420"/>
      <c r="PCZ115" s="420"/>
      <c r="PDA115" s="420"/>
      <c r="PDB115" s="420"/>
      <c r="PDC115" s="420"/>
      <c r="PDD115" s="420"/>
      <c r="PDE115" s="420"/>
      <c r="PDF115" s="420"/>
      <c r="PDG115" s="420"/>
      <c r="PDH115" s="420"/>
      <c r="PDI115" s="420"/>
      <c r="PDJ115" s="420"/>
      <c r="PDK115" s="420"/>
      <c r="PDL115" s="420"/>
      <c r="PDM115" s="420"/>
      <c r="PDN115" s="420"/>
      <c r="PDO115" s="420"/>
      <c r="PDP115" s="420"/>
      <c r="PDQ115" s="420"/>
      <c r="PDR115" s="420"/>
      <c r="PDS115" s="420"/>
      <c r="PDT115" s="420"/>
      <c r="PDU115" s="420"/>
      <c r="PDV115" s="420"/>
      <c r="PDW115" s="420"/>
      <c r="PDX115" s="420"/>
      <c r="PDY115" s="420"/>
      <c r="PDZ115" s="420"/>
      <c r="PEA115" s="420"/>
      <c r="PEB115" s="420"/>
      <c r="PEC115" s="420"/>
      <c r="PED115" s="420"/>
      <c r="PEE115" s="420"/>
      <c r="PEF115" s="420"/>
      <c r="PEG115" s="420"/>
      <c r="PEH115" s="420"/>
      <c r="PEI115" s="420"/>
      <c r="PEJ115" s="420"/>
      <c r="PEK115" s="420"/>
      <c r="PEL115" s="420"/>
      <c r="PEM115" s="420"/>
      <c r="PEN115" s="420"/>
      <c r="PEO115" s="420"/>
      <c r="PEP115" s="420"/>
      <c r="PEQ115" s="420"/>
      <c r="PER115" s="420"/>
      <c r="PES115" s="420"/>
      <c r="PET115" s="420"/>
      <c r="PEU115" s="420"/>
      <c r="PEV115" s="420"/>
      <c r="PEW115" s="420"/>
      <c r="PEX115" s="420"/>
      <c r="PEY115" s="420"/>
      <c r="PEZ115" s="420"/>
      <c r="PFA115" s="420"/>
      <c r="PFB115" s="420"/>
      <c r="PFC115" s="420"/>
      <c r="PFD115" s="420"/>
      <c r="PFE115" s="420"/>
      <c r="PFF115" s="420"/>
      <c r="PFG115" s="420"/>
      <c r="PFH115" s="420"/>
      <c r="PFI115" s="420"/>
      <c r="PFJ115" s="420"/>
      <c r="PFK115" s="420"/>
      <c r="PFL115" s="420"/>
      <c r="PFM115" s="420"/>
      <c r="PFN115" s="420"/>
      <c r="PFO115" s="420"/>
      <c r="PFP115" s="420"/>
      <c r="PFQ115" s="420"/>
      <c r="PFR115" s="420"/>
      <c r="PFS115" s="420"/>
      <c r="PFT115" s="420"/>
      <c r="PFU115" s="420"/>
      <c r="PFV115" s="420"/>
      <c r="PFW115" s="420"/>
      <c r="PFX115" s="420"/>
      <c r="PFY115" s="420"/>
      <c r="PFZ115" s="420"/>
      <c r="PGA115" s="420"/>
      <c r="PGB115" s="420"/>
      <c r="PGC115" s="420"/>
      <c r="PGD115" s="420"/>
      <c r="PGE115" s="420"/>
      <c r="PGF115" s="420"/>
      <c r="PGG115" s="420"/>
      <c r="PGH115" s="420"/>
      <c r="PGI115" s="420"/>
      <c r="PGJ115" s="420"/>
      <c r="PGK115" s="420"/>
      <c r="PGL115" s="420"/>
      <c r="PGM115" s="420"/>
      <c r="PGN115" s="420"/>
      <c r="PGO115" s="420"/>
      <c r="PGP115" s="420"/>
      <c r="PGQ115" s="420"/>
      <c r="PGR115" s="420"/>
      <c r="PGS115" s="420"/>
      <c r="PGT115" s="420"/>
      <c r="PGU115" s="420"/>
      <c r="PGV115" s="420"/>
      <c r="PGW115" s="420"/>
      <c r="PGX115" s="420"/>
      <c r="PGY115" s="420"/>
      <c r="PGZ115" s="420"/>
      <c r="PHA115" s="420"/>
      <c r="PHB115" s="420"/>
      <c r="PHC115" s="420"/>
      <c r="PHD115" s="420"/>
      <c r="PHE115" s="420"/>
      <c r="PHF115" s="420"/>
      <c r="PHG115" s="420"/>
      <c r="PHH115" s="420"/>
      <c r="PHI115" s="420"/>
      <c r="PHJ115" s="420"/>
      <c r="PHK115" s="420"/>
      <c r="PHL115" s="420"/>
      <c r="PHM115" s="420"/>
      <c r="PHN115" s="420"/>
      <c r="PHO115" s="420"/>
      <c r="PHP115" s="420"/>
      <c r="PHQ115" s="420"/>
      <c r="PHR115" s="420"/>
      <c r="PHS115" s="420"/>
      <c r="PHT115" s="420"/>
      <c r="PHU115" s="420"/>
      <c r="PHV115" s="420"/>
      <c r="PHW115" s="420"/>
      <c r="PHX115" s="420"/>
      <c r="PHY115" s="420"/>
      <c r="PHZ115" s="420"/>
      <c r="PIA115" s="420"/>
      <c r="PIB115" s="420"/>
      <c r="PIC115" s="420"/>
      <c r="PID115" s="420"/>
      <c r="PIE115" s="420"/>
      <c r="PIF115" s="420"/>
      <c r="PIG115" s="420"/>
      <c r="PIH115" s="420"/>
      <c r="PII115" s="420"/>
      <c r="PIJ115" s="420"/>
      <c r="PIK115" s="420"/>
      <c r="PIL115" s="420"/>
      <c r="PIM115" s="420"/>
      <c r="PIN115" s="420"/>
      <c r="PIO115" s="420"/>
      <c r="PIP115" s="420"/>
      <c r="PIQ115" s="420"/>
      <c r="PIR115" s="420"/>
      <c r="PIS115" s="420"/>
      <c r="PIT115" s="420"/>
      <c r="PIU115" s="420"/>
      <c r="PIV115" s="420"/>
      <c r="PIW115" s="420"/>
      <c r="PIX115" s="420"/>
      <c r="PIY115" s="420"/>
      <c r="PIZ115" s="420"/>
      <c r="PJA115" s="420"/>
      <c r="PJB115" s="420"/>
      <c r="PJC115" s="420"/>
      <c r="PJD115" s="420"/>
      <c r="PJE115" s="420"/>
      <c r="PJF115" s="420"/>
      <c r="PJG115" s="420"/>
      <c r="PJH115" s="420"/>
      <c r="PJI115" s="420"/>
      <c r="PJJ115" s="420"/>
      <c r="PJK115" s="420"/>
      <c r="PJL115" s="420"/>
      <c r="PJM115" s="420"/>
      <c r="PJN115" s="420"/>
      <c r="PJO115" s="420"/>
      <c r="PJP115" s="420"/>
      <c r="PJQ115" s="420"/>
      <c r="PJR115" s="420"/>
      <c r="PJS115" s="420"/>
      <c r="PJT115" s="420"/>
      <c r="PJU115" s="420"/>
      <c r="PJV115" s="420"/>
      <c r="PJW115" s="420"/>
      <c r="PJX115" s="420"/>
      <c r="PJY115" s="420"/>
      <c r="PJZ115" s="420"/>
      <c r="PKA115" s="420"/>
      <c r="PKB115" s="420"/>
      <c r="PKC115" s="420"/>
      <c r="PKD115" s="420"/>
      <c r="PKE115" s="420"/>
      <c r="PKF115" s="420"/>
      <c r="PKG115" s="420"/>
      <c r="PKH115" s="420"/>
      <c r="PKI115" s="420"/>
      <c r="PKJ115" s="420"/>
      <c r="PKK115" s="420"/>
      <c r="PKL115" s="420"/>
      <c r="PKM115" s="420"/>
      <c r="PKN115" s="420"/>
      <c r="PKO115" s="420"/>
      <c r="PKP115" s="420"/>
      <c r="PKQ115" s="420"/>
      <c r="PKR115" s="420"/>
      <c r="PKS115" s="420"/>
      <c r="PKT115" s="420"/>
      <c r="PKU115" s="420"/>
      <c r="PKV115" s="420"/>
      <c r="PKW115" s="420"/>
      <c r="PKX115" s="420"/>
      <c r="PKY115" s="420"/>
      <c r="PKZ115" s="420"/>
      <c r="PLA115" s="420"/>
      <c r="PLB115" s="420"/>
      <c r="PLC115" s="420"/>
      <c r="PLD115" s="420"/>
      <c r="PLE115" s="420"/>
      <c r="PLF115" s="420"/>
      <c r="PLG115" s="420"/>
      <c r="PLH115" s="420"/>
      <c r="PLI115" s="420"/>
      <c r="PLJ115" s="420"/>
      <c r="PLK115" s="420"/>
      <c r="PLL115" s="420"/>
      <c r="PLM115" s="420"/>
      <c r="PLN115" s="420"/>
      <c r="PLO115" s="420"/>
      <c r="PLP115" s="420"/>
      <c r="PLQ115" s="420"/>
      <c r="PLR115" s="420"/>
      <c r="PLS115" s="420"/>
      <c r="PLT115" s="420"/>
      <c r="PLU115" s="420"/>
      <c r="PLV115" s="420"/>
      <c r="PLW115" s="420"/>
      <c r="PLX115" s="420"/>
      <c r="PLY115" s="420"/>
      <c r="PLZ115" s="420"/>
      <c r="PMA115" s="420"/>
      <c r="PMB115" s="420"/>
      <c r="PMC115" s="420"/>
      <c r="PMD115" s="420"/>
      <c r="PME115" s="420"/>
      <c r="PMF115" s="420"/>
      <c r="PMG115" s="420"/>
      <c r="PMH115" s="420"/>
      <c r="PMI115" s="420"/>
      <c r="PMJ115" s="420"/>
      <c r="PMK115" s="420"/>
      <c r="PML115" s="420"/>
      <c r="PMM115" s="420"/>
      <c r="PMN115" s="420"/>
      <c r="PMO115" s="420"/>
      <c r="PMP115" s="420"/>
      <c r="PMQ115" s="420"/>
      <c r="PMR115" s="420"/>
      <c r="PMS115" s="420"/>
      <c r="PMT115" s="420"/>
      <c r="PMU115" s="420"/>
      <c r="PMV115" s="420"/>
      <c r="PMW115" s="420"/>
      <c r="PMX115" s="420"/>
      <c r="PMY115" s="420"/>
      <c r="PMZ115" s="420"/>
      <c r="PNA115" s="420"/>
      <c r="PNB115" s="420"/>
      <c r="PNC115" s="420"/>
      <c r="PND115" s="420"/>
      <c r="PNE115" s="420"/>
      <c r="PNF115" s="420"/>
      <c r="PNG115" s="420"/>
      <c r="PNH115" s="420"/>
      <c r="PNI115" s="420"/>
      <c r="PNJ115" s="420"/>
      <c r="PNK115" s="420"/>
      <c r="PNL115" s="420"/>
      <c r="PNM115" s="420"/>
      <c r="PNN115" s="420"/>
      <c r="PNO115" s="420"/>
      <c r="PNP115" s="420"/>
      <c r="PNQ115" s="420"/>
      <c r="PNR115" s="420"/>
      <c r="PNS115" s="420"/>
      <c r="PNT115" s="420"/>
      <c r="PNU115" s="420"/>
      <c r="PNV115" s="420"/>
      <c r="PNW115" s="420"/>
      <c r="PNX115" s="420"/>
      <c r="PNY115" s="420"/>
      <c r="PNZ115" s="420"/>
      <c r="POA115" s="420"/>
      <c r="POB115" s="420"/>
      <c r="POC115" s="420"/>
      <c r="POD115" s="420"/>
      <c r="POE115" s="420"/>
      <c r="POF115" s="420"/>
      <c r="POG115" s="420"/>
      <c r="POH115" s="420"/>
      <c r="POI115" s="420"/>
      <c r="POJ115" s="420"/>
      <c r="POK115" s="420"/>
      <c r="POL115" s="420"/>
      <c r="POM115" s="420"/>
      <c r="PON115" s="420"/>
      <c r="POO115" s="420"/>
      <c r="POP115" s="420"/>
      <c r="POQ115" s="420"/>
      <c r="POR115" s="420"/>
      <c r="POS115" s="420"/>
      <c r="POT115" s="420"/>
      <c r="POU115" s="420"/>
      <c r="POV115" s="420"/>
      <c r="POW115" s="420"/>
      <c r="POX115" s="420"/>
      <c r="POY115" s="420"/>
      <c r="POZ115" s="420"/>
      <c r="PPA115" s="420"/>
      <c r="PPB115" s="420"/>
      <c r="PPC115" s="420"/>
      <c r="PPD115" s="420"/>
      <c r="PPE115" s="420"/>
      <c r="PPF115" s="420"/>
      <c r="PPG115" s="420"/>
      <c r="PPH115" s="420"/>
      <c r="PPI115" s="420"/>
      <c r="PPJ115" s="420"/>
      <c r="PPK115" s="420"/>
      <c r="PPL115" s="420"/>
      <c r="PPM115" s="420"/>
      <c r="PPN115" s="420"/>
      <c r="PPO115" s="420"/>
      <c r="PPP115" s="420"/>
      <c r="PPQ115" s="420"/>
      <c r="PPR115" s="420"/>
      <c r="PPS115" s="420"/>
      <c r="PPT115" s="420"/>
      <c r="PPU115" s="420"/>
      <c r="PPV115" s="420"/>
      <c r="PPW115" s="420"/>
      <c r="PPX115" s="420"/>
      <c r="PPY115" s="420"/>
      <c r="PPZ115" s="420"/>
      <c r="PQA115" s="420"/>
      <c r="PQB115" s="420"/>
      <c r="PQC115" s="420"/>
      <c r="PQD115" s="420"/>
      <c r="PQE115" s="420"/>
      <c r="PQF115" s="420"/>
      <c r="PQG115" s="420"/>
      <c r="PQH115" s="420"/>
      <c r="PQI115" s="420"/>
      <c r="PQJ115" s="420"/>
      <c r="PQK115" s="420"/>
      <c r="PQL115" s="420"/>
      <c r="PQM115" s="420"/>
      <c r="PQN115" s="420"/>
      <c r="PQO115" s="420"/>
      <c r="PQP115" s="420"/>
      <c r="PQQ115" s="420"/>
      <c r="PQR115" s="420"/>
      <c r="PQS115" s="420"/>
      <c r="PQT115" s="420"/>
      <c r="PQU115" s="420"/>
      <c r="PQV115" s="420"/>
      <c r="PQW115" s="420"/>
      <c r="PQX115" s="420"/>
      <c r="PQY115" s="420"/>
      <c r="PQZ115" s="420"/>
      <c r="PRA115" s="420"/>
      <c r="PRB115" s="420"/>
      <c r="PRC115" s="420"/>
      <c r="PRD115" s="420"/>
      <c r="PRE115" s="420"/>
      <c r="PRF115" s="420"/>
      <c r="PRG115" s="420"/>
      <c r="PRH115" s="420"/>
      <c r="PRI115" s="420"/>
      <c r="PRJ115" s="420"/>
      <c r="PRK115" s="420"/>
      <c r="PRL115" s="420"/>
      <c r="PRM115" s="420"/>
      <c r="PRN115" s="420"/>
      <c r="PRO115" s="420"/>
      <c r="PRP115" s="420"/>
      <c r="PRQ115" s="420"/>
      <c r="PRR115" s="420"/>
      <c r="PRS115" s="420"/>
      <c r="PRT115" s="420"/>
      <c r="PRU115" s="420"/>
      <c r="PRV115" s="420"/>
      <c r="PRW115" s="420"/>
      <c r="PRX115" s="420"/>
      <c r="PRY115" s="420"/>
      <c r="PRZ115" s="420"/>
      <c r="PSA115" s="420"/>
      <c r="PSB115" s="420"/>
      <c r="PSC115" s="420"/>
      <c r="PSD115" s="420"/>
      <c r="PSE115" s="420"/>
      <c r="PSF115" s="420"/>
      <c r="PSG115" s="420"/>
      <c r="PSH115" s="420"/>
      <c r="PSI115" s="420"/>
      <c r="PSJ115" s="420"/>
      <c r="PSK115" s="420"/>
      <c r="PSL115" s="420"/>
      <c r="PSM115" s="420"/>
      <c r="PSN115" s="420"/>
      <c r="PSO115" s="420"/>
      <c r="PSP115" s="420"/>
      <c r="PSQ115" s="420"/>
      <c r="PSR115" s="420"/>
      <c r="PSS115" s="420"/>
      <c r="PST115" s="420"/>
      <c r="PSU115" s="420"/>
      <c r="PSV115" s="420"/>
      <c r="PSW115" s="420"/>
      <c r="PSX115" s="420"/>
      <c r="PSY115" s="420"/>
      <c r="PSZ115" s="420"/>
      <c r="PTA115" s="420"/>
      <c r="PTB115" s="420"/>
      <c r="PTC115" s="420"/>
      <c r="PTD115" s="420"/>
      <c r="PTE115" s="420"/>
      <c r="PTF115" s="420"/>
      <c r="PTG115" s="420"/>
      <c r="PTH115" s="420"/>
      <c r="PTI115" s="420"/>
      <c r="PTJ115" s="420"/>
      <c r="PTK115" s="420"/>
      <c r="PTL115" s="420"/>
      <c r="PTM115" s="420"/>
      <c r="PTN115" s="420"/>
      <c r="PTO115" s="420"/>
      <c r="PTP115" s="420"/>
      <c r="PTQ115" s="420"/>
      <c r="PTR115" s="420"/>
      <c r="PTS115" s="420"/>
      <c r="PTT115" s="420"/>
      <c r="PTU115" s="420"/>
      <c r="PTV115" s="420"/>
      <c r="PTW115" s="420"/>
      <c r="PTX115" s="420"/>
      <c r="PTY115" s="420"/>
      <c r="PTZ115" s="420"/>
      <c r="PUA115" s="420"/>
      <c r="PUB115" s="420"/>
      <c r="PUC115" s="420"/>
      <c r="PUD115" s="420"/>
      <c r="PUE115" s="420"/>
      <c r="PUF115" s="420"/>
      <c r="PUG115" s="420"/>
      <c r="PUH115" s="420"/>
      <c r="PUI115" s="420"/>
      <c r="PUJ115" s="420"/>
      <c r="PUK115" s="420"/>
      <c r="PUL115" s="420"/>
      <c r="PUM115" s="420"/>
      <c r="PUN115" s="420"/>
      <c r="PUO115" s="420"/>
      <c r="PUP115" s="420"/>
      <c r="PUQ115" s="420"/>
      <c r="PUR115" s="420"/>
      <c r="PUS115" s="420"/>
      <c r="PUT115" s="420"/>
      <c r="PUU115" s="420"/>
      <c r="PUV115" s="420"/>
      <c r="PUW115" s="420"/>
      <c r="PUX115" s="420"/>
      <c r="PUY115" s="420"/>
      <c r="PUZ115" s="420"/>
      <c r="PVA115" s="420"/>
      <c r="PVB115" s="420"/>
      <c r="PVC115" s="420"/>
      <c r="PVD115" s="420"/>
      <c r="PVE115" s="420"/>
      <c r="PVF115" s="420"/>
      <c r="PVG115" s="420"/>
      <c r="PVH115" s="420"/>
      <c r="PVI115" s="420"/>
      <c r="PVJ115" s="420"/>
      <c r="PVK115" s="420"/>
      <c r="PVL115" s="420"/>
      <c r="PVM115" s="420"/>
      <c r="PVN115" s="420"/>
      <c r="PVO115" s="420"/>
      <c r="PVP115" s="420"/>
      <c r="PVQ115" s="420"/>
      <c r="PVR115" s="420"/>
      <c r="PVS115" s="420"/>
      <c r="PVT115" s="420"/>
      <c r="PVU115" s="420"/>
      <c r="PVV115" s="420"/>
      <c r="PVW115" s="420"/>
      <c r="PVX115" s="420"/>
      <c r="PVY115" s="420"/>
      <c r="PVZ115" s="420"/>
      <c r="PWA115" s="420"/>
      <c r="PWB115" s="420"/>
      <c r="PWC115" s="420"/>
      <c r="PWD115" s="420"/>
      <c r="PWE115" s="420"/>
      <c r="PWF115" s="420"/>
      <c r="PWG115" s="420"/>
      <c r="PWH115" s="420"/>
      <c r="PWI115" s="420"/>
      <c r="PWJ115" s="420"/>
      <c r="PWK115" s="420"/>
      <c r="PWL115" s="420"/>
      <c r="PWM115" s="420"/>
      <c r="PWN115" s="420"/>
      <c r="PWO115" s="420"/>
      <c r="PWP115" s="420"/>
      <c r="PWQ115" s="420"/>
      <c r="PWR115" s="420"/>
      <c r="PWS115" s="420"/>
      <c r="PWT115" s="420"/>
      <c r="PWU115" s="420"/>
      <c r="PWV115" s="420"/>
      <c r="PWW115" s="420"/>
      <c r="PWX115" s="420"/>
      <c r="PWY115" s="420"/>
      <c r="PWZ115" s="420"/>
      <c r="PXA115" s="420"/>
      <c r="PXB115" s="420"/>
      <c r="PXC115" s="420"/>
      <c r="PXD115" s="420"/>
      <c r="PXE115" s="420"/>
      <c r="PXF115" s="420"/>
      <c r="PXG115" s="420"/>
      <c r="PXH115" s="420"/>
      <c r="PXI115" s="420"/>
      <c r="PXJ115" s="420"/>
      <c r="PXK115" s="420"/>
      <c r="PXL115" s="420"/>
      <c r="PXM115" s="420"/>
      <c r="PXN115" s="420"/>
      <c r="PXO115" s="420"/>
      <c r="PXP115" s="420"/>
      <c r="PXQ115" s="420"/>
      <c r="PXR115" s="420"/>
      <c r="PXS115" s="420"/>
      <c r="PXT115" s="420"/>
      <c r="PXU115" s="420"/>
      <c r="PXV115" s="420"/>
      <c r="PXW115" s="420"/>
      <c r="PXX115" s="420"/>
      <c r="PXY115" s="420"/>
      <c r="PXZ115" s="420"/>
      <c r="PYA115" s="420"/>
      <c r="PYB115" s="420"/>
      <c r="PYC115" s="420"/>
      <c r="PYD115" s="420"/>
      <c r="PYE115" s="420"/>
      <c r="PYF115" s="420"/>
      <c r="PYG115" s="420"/>
      <c r="PYH115" s="420"/>
      <c r="PYI115" s="420"/>
      <c r="PYJ115" s="420"/>
      <c r="PYK115" s="420"/>
      <c r="PYL115" s="420"/>
      <c r="PYM115" s="420"/>
      <c r="PYN115" s="420"/>
      <c r="PYO115" s="420"/>
      <c r="PYP115" s="420"/>
      <c r="PYQ115" s="420"/>
      <c r="PYR115" s="420"/>
      <c r="PYS115" s="420"/>
      <c r="PYT115" s="420"/>
      <c r="PYU115" s="420"/>
      <c r="PYV115" s="420"/>
      <c r="PYW115" s="420"/>
      <c r="PYX115" s="420"/>
      <c r="PYY115" s="420"/>
      <c r="PYZ115" s="420"/>
      <c r="PZA115" s="420"/>
      <c r="PZB115" s="420"/>
      <c r="PZC115" s="420"/>
      <c r="PZD115" s="420"/>
      <c r="PZE115" s="420"/>
      <c r="PZF115" s="420"/>
      <c r="PZG115" s="420"/>
      <c r="PZH115" s="420"/>
      <c r="PZI115" s="420"/>
      <c r="PZJ115" s="420"/>
      <c r="PZK115" s="420"/>
      <c r="PZL115" s="420"/>
      <c r="PZM115" s="420"/>
      <c r="PZN115" s="420"/>
      <c r="PZO115" s="420"/>
      <c r="PZP115" s="420"/>
      <c r="PZQ115" s="420"/>
      <c r="PZR115" s="420"/>
      <c r="PZS115" s="420"/>
      <c r="PZT115" s="420"/>
      <c r="PZU115" s="420"/>
      <c r="PZV115" s="420"/>
      <c r="PZW115" s="420"/>
      <c r="PZX115" s="420"/>
      <c r="PZY115" s="420"/>
      <c r="PZZ115" s="420"/>
      <c r="QAA115" s="420"/>
      <c r="QAB115" s="420"/>
      <c r="QAC115" s="420"/>
      <c r="QAD115" s="420"/>
      <c r="QAE115" s="420"/>
      <c r="QAF115" s="420"/>
      <c r="QAG115" s="420"/>
      <c r="QAH115" s="420"/>
      <c r="QAI115" s="420"/>
      <c r="QAJ115" s="420"/>
      <c r="QAK115" s="420"/>
      <c r="QAL115" s="420"/>
      <c r="QAM115" s="420"/>
      <c r="QAN115" s="420"/>
      <c r="QAO115" s="420"/>
      <c r="QAP115" s="420"/>
      <c r="QAQ115" s="420"/>
      <c r="QAR115" s="420"/>
      <c r="QAS115" s="420"/>
      <c r="QAT115" s="420"/>
      <c r="QAU115" s="420"/>
      <c r="QAV115" s="420"/>
      <c r="QAW115" s="420"/>
      <c r="QAX115" s="420"/>
      <c r="QAY115" s="420"/>
      <c r="QAZ115" s="420"/>
      <c r="QBA115" s="420"/>
      <c r="QBB115" s="420"/>
      <c r="QBC115" s="420"/>
      <c r="QBD115" s="420"/>
      <c r="QBE115" s="420"/>
      <c r="QBF115" s="420"/>
      <c r="QBG115" s="420"/>
      <c r="QBH115" s="420"/>
      <c r="QBI115" s="420"/>
      <c r="QBJ115" s="420"/>
      <c r="QBK115" s="420"/>
      <c r="QBL115" s="420"/>
      <c r="QBM115" s="420"/>
      <c r="QBN115" s="420"/>
      <c r="QBO115" s="420"/>
      <c r="QBP115" s="420"/>
      <c r="QBQ115" s="420"/>
      <c r="QBR115" s="420"/>
      <c r="QBS115" s="420"/>
      <c r="QBT115" s="420"/>
      <c r="QBU115" s="420"/>
      <c r="QBV115" s="420"/>
      <c r="QBW115" s="420"/>
      <c r="QBX115" s="420"/>
      <c r="QBY115" s="420"/>
      <c r="QBZ115" s="420"/>
      <c r="QCA115" s="420"/>
      <c r="QCB115" s="420"/>
      <c r="QCC115" s="420"/>
      <c r="QCD115" s="420"/>
      <c r="QCE115" s="420"/>
      <c r="QCF115" s="420"/>
      <c r="QCG115" s="420"/>
      <c r="QCH115" s="420"/>
      <c r="QCI115" s="420"/>
      <c r="QCJ115" s="420"/>
      <c r="QCK115" s="420"/>
      <c r="QCL115" s="420"/>
      <c r="QCM115" s="420"/>
      <c r="QCN115" s="420"/>
      <c r="QCO115" s="420"/>
      <c r="QCP115" s="420"/>
      <c r="QCQ115" s="420"/>
      <c r="QCR115" s="420"/>
      <c r="QCS115" s="420"/>
      <c r="QCT115" s="420"/>
      <c r="QCU115" s="420"/>
      <c r="QCV115" s="420"/>
      <c r="QCW115" s="420"/>
      <c r="QCX115" s="420"/>
      <c r="QCY115" s="420"/>
      <c r="QCZ115" s="420"/>
      <c r="QDA115" s="420"/>
      <c r="QDB115" s="420"/>
      <c r="QDC115" s="420"/>
      <c r="QDD115" s="420"/>
      <c r="QDE115" s="420"/>
      <c r="QDF115" s="420"/>
      <c r="QDG115" s="420"/>
      <c r="QDH115" s="420"/>
      <c r="QDI115" s="420"/>
      <c r="QDJ115" s="420"/>
      <c r="QDK115" s="420"/>
      <c r="QDL115" s="420"/>
      <c r="QDM115" s="420"/>
      <c r="QDN115" s="420"/>
      <c r="QDO115" s="420"/>
      <c r="QDP115" s="420"/>
      <c r="QDQ115" s="420"/>
      <c r="QDR115" s="420"/>
      <c r="QDS115" s="420"/>
      <c r="QDT115" s="420"/>
      <c r="QDU115" s="420"/>
      <c r="QDV115" s="420"/>
      <c r="QDW115" s="420"/>
      <c r="QDX115" s="420"/>
      <c r="QDY115" s="420"/>
      <c r="QDZ115" s="420"/>
      <c r="QEA115" s="420"/>
      <c r="QEB115" s="420"/>
      <c r="QEC115" s="420"/>
      <c r="QED115" s="420"/>
      <c r="QEE115" s="420"/>
      <c r="QEF115" s="420"/>
      <c r="QEG115" s="420"/>
      <c r="QEH115" s="420"/>
      <c r="QEI115" s="420"/>
      <c r="QEJ115" s="420"/>
      <c r="QEK115" s="420"/>
      <c r="QEL115" s="420"/>
      <c r="QEM115" s="420"/>
      <c r="QEN115" s="420"/>
      <c r="QEO115" s="420"/>
      <c r="QEP115" s="420"/>
      <c r="QEQ115" s="420"/>
      <c r="QER115" s="420"/>
      <c r="QES115" s="420"/>
      <c r="QET115" s="420"/>
      <c r="QEU115" s="420"/>
      <c r="QEV115" s="420"/>
      <c r="QEW115" s="420"/>
      <c r="QEX115" s="420"/>
      <c r="QEY115" s="420"/>
      <c r="QEZ115" s="420"/>
      <c r="QFA115" s="420"/>
      <c r="QFB115" s="420"/>
      <c r="QFC115" s="420"/>
      <c r="QFD115" s="420"/>
      <c r="QFE115" s="420"/>
      <c r="QFF115" s="420"/>
      <c r="QFG115" s="420"/>
      <c r="QFH115" s="420"/>
      <c r="QFI115" s="420"/>
      <c r="QFJ115" s="420"/>
      <c r="QFK115" s="420"/>
      <c r="QFL115" s="420"/>
      <c r="QFM115" s="420"/>
      <c r="QFN115" s="420"/>
      <c r="QFO115" s="420"/>
      <c r="QFP115" s="420"/>
      <c r="QFQ115" s="420"/>
      <c r="QFR115" s="420"/>
      <c r="QFS115" s="420"/>
      <c r="QFT115" s="420"/>
      <c r="QFU115" s="420"/>
      <c r="QFV115" s="420"/>
      <c r="QFW115" s="420"/>
      <c r="QFX115" s="420"/>
      <c r="QFY115" s="420"/>
      <c r="QFZ115" s="420"/>
      <c r="QGA115" s="420"/>
      <c r="QGB115" s="420"/>
      <c r="QGC115" s="420"/>
      <c r="QGD115" s="420"/>
      <c r="QGE115" s="420"/>
      <c r="QGF115" s="420"/>
      <c r="QGG115" s="420"/>
      <c r="QGH115" s="420"/>
      <c r="QGI115" s="420"/>
      <c r="QGJ115" s="420"/>
      <c r="QGK115" s="420"/>
      <c r="QGL115" s="420"/>
      <c r="QGM115" s="420"/>
      <c r="QGN115" s="420"/>
      <c r="QGO115" s="420"/>
      <c r="QGP115" s="420"/>
      <c r="QGQ115" s="420"/>
      <c r="QGR115" s="420"/>
      <c r="QGS115" s="420"/>
      <c r="QGT115" s="420"/>
      <c r="QGU115" s="420"/>
      <c r="QGV115" s="420"/>
      <c r="QGW115" s="420"/>
      <c r="QGX115" s="420"/>
      <c r="QGY115" s="420"/>
      <c r="QGZ115" s="420"/>
      <c r="QHA115" s="420"/>
      <c r="QHB115" s="420"/>
      <c r="QHC115" s="420"/>
      <c r="QHD115" s="420"/>
      <c r="QHE115" s="420"/>
      <c r="QHF115" s="420"/>
      <c r="QHG115" s="420"/>
      <c r="QHH115" s="420"/>
      <c r="QHI115" s="420"/>
      <c r="QHJ115" s="420"/>
      <c r="QHK115" s="420"/>
      <c r="QHL115" s="420"/>
      <c r="QHM115" s="420"/>
      <c r="QHN115" s="420"/>
      <c r="QHO115" s="420"/>
      <c r="QHP115" s="420"/>
      <c r="QHQ115" s="420"/>
      <c r="QHR115" s="420"/>
      <c r="QHS115" s="420"/>
      <c r="QHT115" s="420"/>
      <c r="QHU115" s="420"/>
      <c r="QHV115" s="420"/>
      <c r="QHW115" s="420"/>
      <c r="QHX115" s="420"/>
      <c r="QHY115" s="420"/>
      <c r="QHZ115" s="420"/>
      <c r="QIA115" s="420"/>
      <c r="QIB115" s="420"/>
      <c r="QIC115" s="420"/>
      <c r="QID115" s="420"/>
      <c r="QIE115" s="420"/>
      <c r="QIF115" s="420"/>
      <c r="QIG115" s="420"/>
      <c r="QIH115" s="420"/>
      <c r="QII115" s="420"/>
      <c r="QIJ115" s="420"/>
      <c r="QIK115" s="420"/>
      <c r="QIL115" s="420"/>
      <c r="QIM115" s="420"/>
      <c r="QIN115" s="420"/>
      <c r="QIO115" s="420"/>
      <c r="QIP115" s="420"/>
      <c r="QIQ115" s="420"/>
      <c r="QIR115" s="420"/>
      <c r="QIS115" s="420"/>
      <c r="QIT115" s="420"/>
      <c r="QIU115" s="420"/>
      <c r="QIV115" s="420"/>
      <c r="QIW115" s="420"/>
      <c r="QIX115" s="420"/>
      <c r="QIY115" s="420"/>
      <c r="QIZ115" s="420"/>
      <c r="QJA115" s="420"/>
      <c r="QJB115" s="420"/>
      <c r="QJC115" s="420"/>
      <c r="QJD115" s="420"/>
      <c r="QJE115" s="420"/>
      <c r="QJF115" s="420"/>
      <c r="QJG115" s="420"/>
      <c r="QJH115" s="420"/>
      <c r="QJI115" s="420"/>
      <c r="QJJ115" s="420"/>
      <c r="QJK115" s="420"/>
      <c r="QJL115" s="420"/>
      <c r="QJM115" s="420"/>
      <c r="QJN115" s="420"/>
      <c r="QJO115" s="420"/>
      <c r="QJP115" s="420"/>
      <c r="QJQ115" s="420"/>
      <c r="QJR115" s="420"/>
      <c r="QJS115" s="420"/>
      <c r="QJT115" s="420"/>
      <c r="QJU115" s="420"/>
      <c r="QJV115" s="420"/>
      <c r="QJW115" s="420"/>
      <c r="QJX115" s="420"/>
      <c r="QJY115" s="420"/>
      <c r="QJZ115" s="420"/>
      <c r="QKA115" s="420"/>
      <c r="QKB115" s="420"/>
      <c r="QKC115" s="420"/>
      <c r="QKD115" s="420"/>
      <c r="QKE115" s="420"/>
      <c r="QKF115" s="420"/>
      <c r="QKG115" s="420"/>
      <c r="QKH115" s="420"/>
      <c r="QKI115" s="420"/>
      <c r="QKJ115" s="420"/>
      <c r="QKK115" s="420"/>
      <c r="QKL115" s="420"/>
      <c r="QKM115" s="420"/>
      <c r="QKN115" s="420"/>
      <c r="QKO115" s="420"/>
      <c r="QKP115" s="420"/>
      <c r="QKQ115" s="420"/>
      <c r="QKR115" s="420"/>
      <c r="QKS115" s="420"/>
      <c r="QKT115" s="420"/>
      <c r="QKU115" s="420"/>
      <c r="QKV115" s="420"/>
      <c r="QKW115" s="420"/>
      <c r="QKX115" s="420"/>
      <c r="QKY115" s="420"/>
      <c r="QKZ115" s="420"/>
      <c r="QLA115" s="420"/>
      <c r="QLB115" s="420"/>
      <c r="QLC115" s="420"/>
      <c r="QLD115" s="420"/>
      <c r="QLE115" s="420"/>
      <c r="QLF115" s="420"/>
      <c r="QLG115" s="420"/>
      <c r="QLH115" s="420"/>
      <c r="QLI115" s="420"/>
      <c r="QLJ115" s="420"/>
      <c r="QLK115" s="420"/>
      <c r="QLL115" s="420"/>
      <c r="QLM115" s="420"/>
      <c r="QLN115" s="420"/>
      <c r="QLO115" s="420"/>
      <c r="QLP115" s="420"/>
      <c r="QLQ115" s="420"/>
      <c r="QLR115" s="420"/>
      <c r="QLS115" s="420"/>
      <c r="QLT115" s="420"/>
      <c r="QLU115" s="420"/>
      <c r="QLV115" s="420"/>
      <c r="QLW115" s="420"/>
      <c r="QLX115" s="420"/>
      <c r="QLY115" s="420"/>
      <c r="QLZ115" s="420"/>
      <c r="QMA115" s="420"/>
      <c r="QMB115" s="420"/>
      <c r="QMC115" s="420"/>
      <c r="QMD115" s="420"/>
      <c r="QME115" s="420"/>
      <c r="QMF115" s="420"/>
      <c r="QMG115" s="420"/>
      <c r="QMH115" s="420"/>
      <c r="QMI115" s="420"/>
      <c r="QMJ115" s="420"/>
      <c r="QMK115" s="420"/>
      <c r="QML115" s="420"/>
      <c r="QMM115" s="420"/>
      <c r="QMN115" s="420"/>
      <c r="QMO115" s="420"/>
      <c r="QMP115" s="420"/>
      <c r="QMQ115" s="420"/>
      <c r="QMR115" s="420"/>
      <c r="QMS115" s="420"/>
      <c r="QMT115" s="420"/>
      <c r="QMU115" s="420"/>
      <c r="QMV115" s="420"/>
      <c r="QMW115" s="420"/>
      <c r="QMX115" s="420"/>
      <c r="QMY115" s="420"/>
      <c r="QMZ115" s="420"/>
      <c r="QNA115" s="420"/>
      <c r="QNB115" s="420"/>
      <c r="QNC115" s="420"/>
      <c r="QND115" s="420"/>
      <c r="QNE115" s="420"/>
      <c r="QNF115" s="420"/>
      <c r="QNG115" s="420"/>
      <c r="QNH115" s="420"/>
      <c r="QNI115" s="420"/>
      <c r="QNJ115" s="420"/>
      <c r="QNK115" s="420"/>
      <c r="QNL115" s="420"/>
      <c r="QNM115" s="420"/>
      <c r="QNN115" s="420"/>
      <c r="QNO115" s="420"/>
      <c r="QNP115" s="420"/>
      <c r="QNQ115" s="420"/>
      <c r="QNR115" s="420"/>
      <c r="QNS115" s="420"/>
      <c r="QNT115" s="420"/>
      <c r="QNU115" s="420"/>
      <c r="QNV115" s="420"/>
      <c r="QNW115" s="420"/>
      <c r="QNX115" s="420"/>
      <c r="QNY115" s="420"/>
      <c r="QNZ115" s="420"/>
      <c r="QOA115" s="420"/>
      <c r="QOB115" s="420"/>
      <c r="QOC115" s="420"/>
      <c r="QOD115" s="420"/>
      <c r="QOE115" s="420"/>
      <c r="QOF115" s="420"/>
      <c r="QOG115" s="420"/>
      <c r="QOH115" s="420"/>
      <c r="QOI115" s="420"/>
      <c r="QOJ115" s="420"/>
      <c r="QOK115" s="420"/>
      <c r="QOL115" s="420"/>
      <c r="QOM115" s="420"/>
      <c r="QON115" s="420"/>
      <c r="QOO115" s="420"/>
      <c r="QOP115" s="420"/>
      <c r="QOQ115" s="420"/>
      <c r="QOR115" s="420"/>
      <c r="QOS115" s="420"/>
      <c r="QOT115" s="420"/>
      <c r="QOU115" s="420"/>
      <c r="QOV115" s="420"/>
      <c r="QOW115" s="420"/>
      <c r="QOX115" s="420"/>
      <c r="QOY115" s="420"/>
      <c r="QOZ115" s="420"/>
      <c r="QPA115" s="420"/>
      <c r="QPB115" s="420"/>
      <c r="QPC115" s="420"/>
      <c r="QPD115" s="420"/>
      <c r="QPE115" s="420"/>
      <c r="QPF115" s="420"/>
      <c r="QPG115" s="420"/>
      <c r="QPH115" s="420"/>
      <c r="QPI115" s="420"/>
      <c r="QPJ115" s="420"/>
      <c r="QPK115" s="420"/>
      <c r="QPL115" s="420"/>
      <c r="QPM115" s="420"/>
      <c r="QPN115" s="420"/>
      <c r="QPO115" s="420"/>
      <c r="QPP115" s="420"/>
      <c r="QPQ115" s="420"/>
      <c r="QPR115" s="420"/>
      <c r="QPS115" s="420"/>
      <c r="QPT115" s="420"/>
      <c r="QPU115" s="420"/>
      <c r="QPV115" s="420"/>
      <c r="QPW115" s="420"/>
      <c r="QPX115" s="420"/>
      <c r="QPY115" s="420"/>
      <c r="QPZ115" s="420"/>
      <c r="QQA115" s="420"/>
      <c r="QQB115" s="420"/>
      <c r="QQC115" s="420"/>
      <c r="QQD115" s="420"/>
      <c r="QQE115" s="420"/>
      <c r="QQF115" s="420"/>
      <c r="QQG115" s="420"/>
      <c r="QQH115" s="420"/>
      <c r="QQI115" s="420"/>
      <c r="QQJ115" s="420"/>
      <c r="QQK115" s="420"/>
      <c r="QQL115" s="420"/>
      <c r="QQM115" s="420"/>
      <c r="QQN115" s="420"/>
      <c r="QQO115" s="420"/>
      <c r="QQP115" s="420"/>
      <c r="QQQ115" s="420"/>
      <c r="QQR115" s="420"/>
      <c r="QQS115" s="420"/>
      <c r="QQT115" s="420"/>
      <c r="QQU115" s="420"/>
      <c r="QQV115" s="420"/>
      <c r="QQW115" s="420"/>
      <c r="QQX115" s="420"/>
      <c r="QQY115" s="420"/>
      <c r="QQZ115" s="420"/>
      <c r="QRA115" s="420"/>
      <c r="QRB115" s="420"/>
      <c r="QRC115" s="420"/>
      <c r="QRD115" s="420"/>
      <c r="QRE115" s="420"/>
      <c r="QRF115" s="420"/>
      <c r="QRG115" s="420"/>
      <c r="QRH115" s="420"/>
      <c r="QRI115" s="420"/>
      <c r="QRJ115" s="420"/>
      <c r="QRK115" s="420"/>
      <c r="QRL115" s="420"/>
      <c r="QRM115" s="420"/>
      <c r="QRN115" s="420"/>
      <c r="QRO115" s="420"/>
      <c r="QRP115" s="420"/>
      <c r="QRQ115" s="420"/>
      <c r="QRR115" s="420"/>
      <c r="QRS115" s="420"/>
      <c r="QRT115" s="420"/>
      <c r="QRU115" s="420"/>
      <c r="QRV115" s="420"/>
      <c r="QRW115" s="420"/>
      <c r="QRX115" s="420"/>
      <c r="QRY115" s="420"/>
      <c r="QRZ115" s="420"/>
      <c r="QSA115" s="420"/>
      <c r="QSB115" s="420"/>
      <c r="QSC115" s="420"/>
      <c r="QSD115" s="420"/>
      <c r="QSE115" s="420"/>
      <c r="QSF115" s="420"/>
      <c r="QSG115" s="420"/>
      <c r="QSH115" s="420"/>
      <c r="QSI115" s="420"/>
      <c r="QSJ115" s="420"/>
      <c r="QSK115" s="420"/>
      <c r="QSL115" s="420"/>
      <c r="QSM115" s="420"/>
      <c r="QSN115" s="420"/>
      <c r="QSO115" s="420"/>
      <c r="QSP115" s="420"/>
      <c r="QSQ115" s="420"/>
      <c r="QSR115" s="420"/>
      <c r="QSS115" s="420"/>
      <c r="QST115" s="420"/>
      <c r="QSU115" s="420"/>
      <c r="QSV115" s="420"/>
      <c r="QSW115" s="420"/>
      <c r="QSX115" s="420"/>
      <c r="QSY115" s="420"/>
      <c r="QSZ115" s="420"/>
      <c r="QTA115" s="420"/>
      <c r="QTB115" s="420"/>
      <c r="QTC115" s="420"/>
      <c r="QTD115" s="420"/>
      <c r="QTE115" s="420"/>
      <c r="QTF115" s="420"/>
      <c r="QTG115" s="420"/>
      <c r="QTH115" s="420"/>
      <c r="QTI115" s="420"/>
      <c r="QTJ115" s="420"/>
      <c r="QTK115" s="420"/>
      <c r="QTL115" s="420"/>
      <c r="QTM115" s="420"/>
      <c r="QTN115" s="420"/>
      <c r="QTO115" s="420"/>
      <c r="QTP115" s="420"/>
      <c r="QTQ115" s="420"/>
      <c r="QTR115" s="420"/>
      <c r="QTS115" s="420"/>
      <c r="QTT115" s="420"/>
      <c r="QTU115" s="420"/>
      <c r="QTV115" s="420"/>
      <c r="QTW115" s="420"/>
      <c r="QTX115" s="420"/>
      <c r="QTY115" s="420"/>
      <c r="QTZ115" s="420"/>
      <c r="QUA115" s="420"/>
      <c r="QUB115" s="420"/>
      <c r="QUC115" s="420"/>
      <c r="QUD115" s="420"/>
      <c r="QUE115" s="420"/>
      <c r="QUF115" s="420"/>
      <c r="QUG115" s="420"/>
      <c r="QUH115" s="420"/>
      <c r="QUI115" s="420"/>
      <c r="QUJ115" s="420"/>
      <c r="QUK115" s="420"/>
      <c r="QUL115" s="420"/>
      <c r="QUM115" s="420"/>
      <c r="QUN115" s="420"/>
      <c r="QUO115" s="420"/>
      <c r="QUP115" s="420"/>
      <c r="QUQ115" s="420"/>
      <c r="QUR115" s="420"/>
      <c r="QUS115" s="420"/>
      <c r="QUT115" s="420"/>
      <c r="QUU115" s="420"/>
      <c r="QUV115" s="420"/>
      <c r="QUW115" s="420"/>
      <c r="QUX115" s="420"/>
      <c r="QUY115" s="420"/>
      <c r="QUZ115" s="420"/>
      <c r="QVA115" s="420"/>
      <c r="QVB115" s="420"/>
      <c r="QVC115" s="420"/>
      <c r="QVD115" s="420"/>
      <c r="QVE115" s="420"/>
      <c r="QVF115" s="420"/>
      <c r="QVG115" s="420"/>
      <c r="QVH115" s="420"/>
      <c r="QVI115" s="420"/>
      <c r="QVJ115" s="420"/>
      <c r="QVK115" s="420"/>
      <c r="QVL115" s="420"/>
      <c r="QVM115" s="420"/>
      <c r="QVN115" s="420"/>
      <c r="QVO115" s="420"/>
      <c r="QVP115" s="420"/>
      <c r="QVQ115" s="420"/>
      <c r="QVR115" s="420"/>
      <c r="QVS115" s="420"/>
      <c r="QVT115" s="420"/>
      <c r="QVU115" s="420"/>
      <c r="QVV115" s="420"/>
      <c r="QVW115" s="420"/>
      <c r="QVX115" s="420"/>
      <c r="QVY115" s="420"/>
      <c r="QVZ115" s="420"/>
      <c r="QWA115" s="420"/>
      <c r="QWB115" s="420"/>
      <c r="QWC115" s="420"/>
      <c r="QWD115" s="420"/>
      <c r="QWE115" s="420"/>
      <c r="QWF115" s="420"/>
      <c r="QWG115" s="420"/>
      <c r="QWH115" s="420"/>
      <c r="QWI115" s="420"/>
      <c r="QWJ115" s="420"/>
      <c r="QWK115" s="420"/>
      <c r="QWL115" s="420"/>
      <c r="QWM115" s="420"/>
      <c r="QWN115" s="420"/>
      <c r="QWO115" s="420"/>
      <c r="QWP115" s="420"/>
      <c r="QWQ115" s="420"/>
      <c r="QWR115" s="420"/>
      <c r="QWS115" s="420"/>
      <c r="QWT115" s="420"/>
      <c r="QWU115" s="420"/>
      <c r="QWV115" s="420"/>
      <c r="QWW115" s="420"/>
      <c r="QWX115" s="420"/>
      <c r="QWY115" s="420"/>
      <c r="QWZ115" s="420"/>
      <c r="QXA115" s="420"/>
      <c r="QXB115" s="420"/>
      <c r="QXC115" s="420"/>
      <c r="QXD115" s="420"/>
      <c r="QXE115" s="420"/>
      <c r="QXF115" s="420"/>
      <c r="QXG115" s="420"/>
      <c r="QXH115" s="420"/>
      <c r="QXI115" s="420"/>
      <c r="QXJ115" s="420"/>
      <c r="QXK115" s="420"/>
      <c r="QXL115" s="420"/>
      <c r="QXM115" s="420"/>
      <c r="QXN115" s="420"/>
      <c r="QXO115" s="420"/>
      <c r="QXP115" s="420"/>
      <c r="QXQ115" s="420"/>
      <c r="QXR115" s="420"/>
      <c r="QXS115" s="420"/>
      <c r="QXT115" s="420"/>
      <c r="QXU115" s="420"/>
      <c r="QXV115" s="420"/>
      <c r="QXW115" s="420"/>
      <c r="QXX115" s="420"/>
      <c r="QXY115" s="420"/>
      <c r="QXZ115" s="420"/>
      <c r="QYA115" s="420"/>
      <c r="QYB115" s="420"/>
      <c r="QYC115" s="420"/>
      <c r="QYD115" s="420"/>
      <c r="QYE115" s="420"/>
      <c r="QYF115" s="420"/>
      <c r="QYG115" s="420"/>
      <c r="QYH115" s="420"/>
      <c r="QYI115" s="420"/>
      <c r="QYJ115" s="420"/>
      <c r="QYK115" s="420"/>
      <c r="QYL115" s="420"/>
      <c r="QYM115" s="420"/>
      <c r="QYN115" s="420"/>
      <c r="QYO115" s="420"/>
      <c r="QYP115" s="420"/>
      <c r="QYQ115" s="420"/>
      <c r="QYR115" s="420"/>
      <c r="QYS115" s="420"/>
      <c r="QYT115" s="420"/>
      <c r="QYU115" s="420"/>
      <c r="QYV115" s="420"/>
      <c r="QYW115" s="420"/>
      <c r="QYX115" s="420"/>
      <c r="QYY115" s="420"/>
      <c r="QYZ115" s="420"/>
      <c r="QZA115" s="420"/>
      <c r="QZB115" s="420"/>
      <c r="QZC115" s="420"/>
      <c r="QZD115" s="420"/>
      <c r="QZE115" s="420"/>
      <c r="QZF115" s="420"/>
      <c r="QZG115" s="420"/>
      <c r="QZH115" s="420"/>
      <c r="QZI115" s="420"/>
      <c r="QZJ115" s="420"/>
      <c r="QZK115" s="420"/>
      <c r="QZL115" s="420"/>
      <c r="QZM115" s="420"/>
      <c r="QZN115" s="420"/>
      <c r="QZO115" s="420"/>
      <c r="QZP115" s="420"/>
      <c r="QZQ115" s="420"/>
      <c r="QZR115" s="420"/>
      <c r="QZS115" s="420"/>
      <c r="QZT115" s="420"/>
      <c r="QZU115" s="420"/>
      <c r="QZV115" s="420"/>
      <c r="QZW115" s="420"/>
      <c r="QZX115" s="420"/>
      <c r="QZY115" s="420"/>
      <c r="QZZ115" s="420"/>
      <c r="RAA115" s="420"/>
      <c r="RAB115" s="420"/>
      <c r="RAC115" s="420"/>
      <c r="RAD115" s="420"/>
      <c r="RAE115" s="420"/>
      <c r="RAF115" s="420"/>
      <c r="RAG115" s="420"/>
      <c r="RAH115" s="420"/>
      <c r="RAI115" s="420"/>
      <c r="RAJ115" s="420"/>
      <c r="RAK115" s="420"/>
      <c r="RAL115" s="420"/>
      <c r="RAM115" s="420"/>
      <c r="RAN115" s="420"/>
      <c r="RAO115" s="420"/>
      <c r="RAP115" s="420"/>
      <c r="RAQ115" s="420"/>
      <c r="RAR115" s="420"/>
      <c r="RAS115" s="420"/>
      <c r="RAT115" s="420"/>
      <c r="RAU115" s="420"/>
      <c r="RAV115" s="420"/>
      <c r="RAW115" s="420"/>
      <c r="RAX115" s="420"/>
      <c r="RAY115" s="420"/>
      <c r="RAZ115" s="420"/>
      <c r="RBA115" s="420"/>
      <c r="RBB115" s="420"/>
      <c r="RBC115" s="420"/>
      <c r="RBD115" s="420"/>
      <c r="RBE115" s="420"/>
      <c r="RBF115" s="420"/>
      <c r="RBG115" s="420"/>
      <c r="RBH115" s="420"/>
      <c r="RBI115" s="420"/>
      <c r="RBJ115" s="420"/>
      <c r="RBK115" s="420"/>
      <c r="RBL115" s="420"/>
      <c r="RBM115" s="420"/>
      <c r="RBN115" s="420"/>
      <c r="RBO115" s="420"/>
      <c r="RBP115" s="420"/>
      <c r="RBQ115" s="420"/>
      <c r="RBR115" s="420"/>
      <c r="RBS115" s="420"/>
      <c r="RBT115" s="420"/>
      <c r="RBU115" s="420"/>
      <c r="RBV115" s="420"/>
      <c r="RBW115" s="420"/>
      <c r="RBX115" s="420"/>
      <c r="RBY115" s="420"/>
      <c r="RBZ115" s="420"/>
      <c r="RCA115" s="420"/>
      <c r="RCB115" s="420"/>
      <c r="RCC115" s="420"/>
      <c r="RCD115" s="420"/>
      <c r="RCE115" s="420"/>
      <c r="RCF115" s="420"/>
      <c r="RCG115" s="420"/>
      <c r="RCH115" s="420"/>
      <c r="RCI115" s="420"/>
      <c r="RCJ115" s="420"/>
      <c r="RCK115" s="420"/>
      <c r="RCL115" s="420"/>
      <c r="RCM115" s="420"/>
      <c r="RCN115" s="420"/>
      <c r="RCO115" s="420"/>
      <c r="RCP115" s="420"/>
      <c r="RCQ115" s="420"/>
      <c r="RCR115" s="420"/>
      <c r="RCS115" s="420"/>
      <c r="RCT115" s="420"/>
      <c r="RCU115" s="420"/>
      <c r="RCV115" s="420"/>
      <c r="RCW115" s="420"/>
      <c r="RCX115" s="420"/>
      <c r="RCY115" s="420"/>
      <c r="RCZ115" s="420"/>
      <c r="RDA115" s="420"/>
      <c r="RDB115" s="420"/>
      <c r="RDC115" s="420"/>
      <c r="RDD115" s="420"/>
      <c r="RDE115" s="420"/>
      <c r="RDF115" s="420"/>
      <c r="RDG115" s="420"/>
      <c r="RDH115" s="420"/>
      <c r="RDI115" s="420"/>
      <c r="RDJ115" s="420"/>
      <c r="RDK115" s="420"/>
      <c r="RDL115" s="420"/>
      <c r="RDM115" s="420"/>
      <c r="RDN115" s="420"/>
      <c r="RDO115" s="420"/>
      <c r="RDP115" s="420"/>
      <c r="RDQ115" s="420"/>
      <c r="RDR115" s="420"/>
      <c r="RDS115" s="420"/>
      <c r="RDT115" s="420"/>
      <c r="RDU115" s="420"/>
      <c r="RDV115" s="420"/>
      <c r="RDW115" s="420"/>
      <c r="RDX115" s="420"/>
      <c r="RDY115" s="420"/>
      <c r="RDZ115" s="420"/>
      <c r="REA115" s="420"/>
      <c r="REB115" s="420"/>
      <c r="REC115" s="420"/>
      <c r="RED115" s="420"/>
      <c r="REE115" s="420"/>
      <c r="REF115" s="420"/>
      <c r="REG115" s="420"/>
      <c r="REH115" s="420"/>
      <c r="REI115" s="420"/>
      <c r="REJ115" s="420"/>
      <c r="REK115" s="420"/>
      <c r="REL115" s="420"/>
      <c r="REM115" s="420"/>
      <c r="REN115" s="420"/>
      <c r="REO115" s="420"/>
      <c r="REP115" s="420"/>
      <c r="REQ115" s="420"/>
      <c r="RER115" s="420"/>
      <c r="RES115" s="420"/>
      <c r="RET115" s="420"/>
      <c r="REU115" s="420"/>
      <c r="REV115" s="420"/>
      <c r="REW115" s="420"/>
      <c r="REX115" s="420"/>
      <c r="REY115" s="420"/>
      <c r="REZ115" s="420"/>
      <c r="RFA115" s="420"/>
      <c r="RFB115" s="420"/>
      <c r="RFC115" s="420"/>
      <c r="RFD115" s="420"/>
      <c r="RFE115" s="420"/>
      <c r="RFF115" s="420"/>
      <c r="RFG115" s="420"/>
      <c r="RFH115" s="420"/>
      <c r="RFI115" s="420"/>
      <c r="RFJ115" s="420"/>
      <c r="RFK115" s="420"/>
      <c r="RFL115" s="420"/>
      <c r="RFM115" s="420"/>
      <c r="RFN115" s="420"/>
      <c r="RFO115" s="420"/>
      <c r="RFP115" s="420"/>
      <c r="RFQ115" s="420"/>
      <c r="RFR115" s="420"/>
      <c r="RFS115" s="420"/>
      <c r="RFT115" s="420"/>
      <c r="RFU115" s="420"/>
      <c r="RFV115" s="420"/>
      <c r="RFW115" s="420"/>
      <c r="RFX115" s="420"/>
      <c r="RFY115" s="420"/>
      <c r="RFZ115" s="420"/>
      <c r="RGA115" s="420"/>
      <c r="RGB115" s="420"/>
      <c r="RGC115" s="420"/>
      <c r="RGD115" s="420"/>
      <c r="RGE115" s="420"/>
      <c r="RGF115" s="420"/>
      <c r="RGG115" s="420"/>
      <c r="RGH115" s="420"/>
      <c r="RGI115" s="420"/>
      <c r="RGJ115" s="420"/>
      <c r="RGK115" s="420"/>
      <c r="RGL115" s="420"/>
      <c r="RGM115" s="420"/>
      <c r="RGN115" s="420"/>
      <c r="RGO115" s="420"/>
      <c r="RGP115" s="420"/>
      <c r="RGQ115" s="420"/>
      <c r="RGR115" s="420"/>
      <c r="RGS115" s="420"/>
      <c r="RGT115" s="420"/>
      <c r="RGU115" s="420"/>
      <c r="RGV115" s="420"/>
      <c r="RGW115" s="420"/>
      <c r="RGX115" s="420"/>
      <c r="RGY115" s="420"/>
      <c r="RGZ115" s="420"/>
      <c r="RHA115" s="420"/>
      <c r="RHB115" s="420"/>
      <c r="RHC115" s="420"/>
      <c r="RHD115" s="420"/>
      <c r="RHE115" s="420"/>
      <c r="RHF115" s="420"/>
      <c r="RHG115" s="420"/>
      <c r="RHH115" s="420"/>
      <c r="RHI115" s="420"/>
      <c r="RHJ115" s="420"/>
      <c r="RHK115" s="420"/>
      <c r="RHL115" s="420"/>
      <c r="RHM115" s="420"/>
      <c r="RHN115" s="420"/>
      <c r="RHO115" s="420"/>
      <c r="RHP115" s="420"/>
      <c r="RHQ115" s="420"/>
      <c r="RHR115" s="420"/>
      <c r="RHS115" s="420"/>
      <c r="RHT115" s="420"/>
      <c r="RHU115" s="420"/>
      <c r="RHV115" s="420"/>
      <c r="RHW115" s="420"/>
      <c r="RHX115" s="420"/>
      <c r="RHY115" s="420"/>
      <c r="RHZ115" s="420"/>
      <c r="RIA115" s="420"/>
      <c r="RIB115" s="420"/>
      <c r="RIC115" s="420"/>
      <c r="RID115" s="420"/>
      <c r="RIE115" s="420"/>
      <c r="RIF115" s="420"/>
      <c r="RIG115" s="420"/>
      <c r="RIH115" s="420"/>
      <c r="RII115" s="420"/>
      <c r="RIJ115" s="420"/>
      <c r="RIK115" s="420"/>
      <c r="RIL115" s="420"/>
      <c r="RIM115" s="420"/>
      <c r="RIN115" s="420"/>
      <c r="RIO115" s="420"/>
      <c r="RIP115" s="420"/>
      <c r="RIQ115" s="420"/>
      <c r="RIR115" s="420"/>
      <c r="RIS115" s="420"/>
      <c r="RIT115" s="420"/>
      <c r="RIU115" s="420"/>
      <c r="RIV115" s="420"/>
      <c r="RIW115" s="420"/>
      <c r="RIX115" s="420"/>
      <c r="RIY115" s="420"/>
      <c r="RIZ115" s="420"/>
      <c r="RJA115" s="420"/>
      <c r="RJB115" s="420"/>
      <c r="RJC115" s="420"/>
      <c r="RJD115" s="420"/>
      <c r="RJE115" s="420"/>
      <c r="RJF115" s="420"/>
      <c r="RJG115" s="420"/>
      <c r="RJH115" s="420"/>
      <c r="RJI115" s="420"/>
      <c r="RJJ115" s="420"/>
      <c r="RJK115" s="420"/>
      <c r="RJL115" s="420"/>
      <c r="RJM115" s="420"/>
      <c r="RJN115" s="420"/>
      <c r="RJO115" s="420"/>
      <c r="RJP115" s="420"/>
      <c r="RJQ115" s="420"/>
      <c r="RJR115" s="420"/>
      <c r="RJS115" s="420"/>
      <c r="RJT115" s="420"/>
      <c r="RJU115" s="420"/>
      <c r="RJV115" s="420"/>
      <c r="RJW115" s="420"/>
      <c r="RJX115" s="420"/>
      <c r="RJY115" s="420"/>
      <c r="RJZ115" s="420"/>
      <c r="RKA115" s="420"/>
      <c r="RKB115" s="420"/>
      <c r="RKC115" s="420"/>
      <c r="RKD115" s="420"/>
      <c r="RKE115" s="420"/>
      <c r="RKF115" s="420"/>
      <c r="RKG115" s="420"/>
      <c r="RKH115" s="420"/>
      <c r="RKI115" s="420"/>
      <c r="RKJ115" s="420"/>
      <c r="RKK115" s="420"/>
      <c r="RKL115" s="420"/>
      <c r="RKM115" s="420"/>
      <c r="RKN115" s="420"/>
      <c r="RKO115" s="420"/>
      <c r="RKP115" s="420"/>
      <c r="RKQ115" s="420"/>
      <c r="RKR115" s="420"/>
      <c r="RKS115" s="420"/>
      <c r="RKT115" s="420"/>
      <c r="RKU115" s="420"/>
      <c r="RKV115" s="420"/>
      <c r="RKW115" s="420"/>
      <c r="RKX115" s="420"/>
      <c r="RKY115" s="420"/>
      <c r="RKZ115" s="420"/>
      <c r="RLA115" s="420"/>
      <c r="RLB115" s="420"/>
      <c r="RLC115" s="420"/>
      <c r="RLD115" s="420"/>
      <c r="RLE115" s="420"/>
      <c r="RLF115" s="420"/>
      <c r="RLG115" s="420"/>
      <c r="RLH115" s="420"/>
      <c r="RLI115" s="420"/>
      <c r="RLJ115" s="420"/>
      <c r="RLK115" s="420"/>
      <c r="RLL115" s="420"/>
      <c r="RLM115" s="420"/>
      <c r="RLN115" s="420"/>
      <c r="RLO115" s="420"/>
      <c r="RLP115" s="420"/>
      <c r="RLQ115" s="420"/>
      <c r="RLR115" s="420"/>
      <c r="RLS115" s="420"/>
      <c r="RLT115" s="420"/>
      <c r="RLU115" s="420"/>
      <c r="RLV115" s="420"/>
      <c r="RLW115" s="420"/>
      <c r="RLX115" s="420"/>
      <c r="RLY115" s="420"/>
      <c r="RLZ115" s="420"/>
      <c r="RMA115" s="420"/>
      <c r="RMB115" s="420"/>
      <c r="RMC115" s="420"/>
      <c r="RMD115" s="420"/>
      <c r="RME115" s="420"/>
      <c r="RMF115" s="420"/>
      <c r="RMG115" s="420"/>
      <c r="RMH115" s="420"/>
      <c r="RMI115" s="420"/>
      <c r="RMJ115" s="420"/>
      <c r="RMK115" s="420"/>
      <c r="RML115" s="420"/>
      <c r="RMM115" s="420"/>
      <c r="RMN115" s="420"/>
      <c r="RMO115" s="420"/>
      <c r="RMP115" s="420"/>
      <c r="RMQ115" s="420"/>
      <c r="RMR115" s="420"/>
      <c r="RMS115" s="420"/>
      <c r="RMT115" s="420"/>
      <c r="RMU115" s="420"/>
      <c r="RMV115" s="420"/>
      <c r="RMW115" s="420"/>
      <c r="RMX115" s="420"/>
      <c r="RMY115" s="420"/>
      <c r="RMZ115" s="420"/>
      <c r="RNA115" s="420"/>
      <c r="RNB115" s="420"/>
      <c r="RNC115" s="420"/>
      <c r="RND115" s="420"/>
      <c r="RNE115" s="420"/>
      <c r="RNF115" s="420"/>
      <c r="RNG115" s="420"/>
      <c r="RNH115" s="420"/>
      <c r="RNI115" s="420"/>
      <c r="RNJ115" s="420"/>
      <c r="RNK115" s="420"/>
      <c r="RNL115" s="420"/>
      <c r="RNM115" s="420"/>
      <c r="RNN115" s="420"/>
      <c r="RNO115" s="420"/>
      <c r="RNP115" s="420"/>
      <c r="RNQ115" s="420"/>
      <c r="RNR115" s="420"/>
      <c r="RNS115" s="420"/>
      <c r="RNT115" s="420"/>
      <c r="RNU115" s="420"/>
      <c r="RNV115" s="420"/>
      <c r="RNW115" s="420"/>
      <c r="RNX115" s="420"/>
      <c r="RNY115" s="420"/>
      <c r="RNZ115" s="420"/>
      <c r="ROA115" s="420"/>
      <c r="ROB115" s="420"/>
      <c r="ROC115" s="420"/>
      <c r="ROD115" s="420"/>
      <c r="ROE115" s="420"/>
      <c r="ROF115" s="420"/>
      <c r="ROG115" s="420"/>
      <c r="ROH115" s="420"/>
      <c r="ROI115" s="420"/>
      <c r="ROJ115" s="420"/>
      <c r="ROK115" s="420"/>
      <c r="ROL115" s="420"/>
      <c r="ROM115" s="420"/>
      <c r="RON115" s="420"/>
      <c r="ROO115" s="420"/>
      <c r="ROP115" s="420"/>
      <c r="ROQ115" s="420"/>
      <c r="ROR115" s="420"/>
      <c r="ROS115" s="420"/>
      <c r="ROT115" s="420"/>
      <c r="ROU115" s="420"/>
      <c r="ROV115" s="420"/>
      <c r="ROW115" s="420"/>
      <c r="ROX115" s="420"/>
      <c r="ROY115" s="420"/>
      <c r="ROZ115" s="420"/>
      <c r="RPA115" s="420"/>
      <c r="RPB115" s="420"/>
      <c r="RPC115" s="420"/>
      <c r="RPD115" s="420"/>
      <c r="RPE115" s="420"/>
      <c r="RPF115" s="420"/>
      <c r="RPG115" s="420"/>
      <c r="RPH115" s="420"/>
      <c r="RPI115" s="420"/>
      <c r="RPJ115" s="420"/>
      <c r="RPK115" s="420"/>
      <c r="RPL115" s="420"/>
      <c r="RPM115" s="420"/>
      <c r="RPN115" s="420"/>
      <c r="RPO115" s="420"/>
      <c r="RPP115" s="420"/>
      <c r="RPQ115" s="420"/>
      <c r="RPR115" s="420"/>
      <c r="RPS115" s="420"/>
      <c r="RPT115" s="420"/>
      <c r="RPU115" s="420"/>
      <c r="RPV115" s="420"/>
      <c r="RPW115" s="420"/>
      <c r="RPX115" s="420"/>
      <c r="RPY115" s="420"/>
      <c r="RPZ115" s="420"/>
      <c r="RQA115" s="420"/>
      <c r="RQB115" s="420"/>
      <c r="RQC115" s="420"/>
      <c r="RQD115" s="420"/>
      <c r="RQE115" s="420"/>
      <c r="RQF115" s="420"/>
      <c r="RQG115" s="420"/>
      <c r="RQH115" s="420"/>
      <c r="RQI115" s="420"/>
      <c r="RQJ115" s="420"/>
      <c r="RQK115" s="420"/>
      <c r="RQL115" s="420"/>
      <c r="RQM115" s="420"/>
      <c r="RQN115" s="420"/>
      <c r="RQO115" s="420"/>
      <c r="RQP115" s="420"/>
      <c r="RQQ115" s="420"/>
      <c r="RQR115" s="420"/>
      <c r="RQS115" s="420"/>
      <c r="RQT115" s="420"/>
      <c r="RQU115" s="420"/>
      <c r="RQV115" s="420"/>
      <c r="RQW115" s="420"/>
      <c r="RQX115" s="420"/>
      <c r="RQY115" s="420"/>
      <c r="RQZ115" s="420"/>
      <c r="RRA115" s="420"/>
      <c r="RRB115" s="420"/>
      <c r="RRC115" s="420"/>
      <c r="RRD115" s="420"/>
      <c r="RRE115" s="420"/>
      <c r="RRF115" s="420"/>
      <c r="RRG115" s="420"/>
      <c r="RRH115" s="420"/>
      <c r="RRI115" s="420"/>
      <c r="RRJ115" s="420"/>
      <c r="RRK115" s="420"/>
      <c r="RRL115" s="420"/>
      <c r="RRM115" s="420"/>
      <c r="RRN115" s="420"/>
      <c r="RRO115" s="420"/>
      <c r="RRP115" s="420"/>
      <c r="RRQ115" s="420"/>
      <c r="RRR115" s="420"/>
      <c r="RRS115" s="420"/>
      <c r="RRT115" s="420"/>
      <c r="RRU115" s="420"/>
      <c r="RRV115" s="420"/>
      <c r="RRW115" s="420"/>
      <c r="RRX115" s="420"/>
      <c r="RRY115" s="420"/>
      <c r="RRZ115" s="420"/>
      <c r="RSA115" s="420"/>
      <c r="RSB115" s="420"/>
      <c r="RSC115" s="420"/>
      <c r="RSD115" s="420"/>
      <c r="RSE115" s="420"/>
      <c r="RSF115" s="420"/>
      <c r="RSG115" s="420"/>
      <c r="RSH115" s="420"/>
      <c r="RSI115" s="420"/>
      <c r="RSJ115" s="420"/>
      <c r="RSK115" s="420"/>
      <c r="RSL115" s="420"/>
      <c r="RSM115" s="420"/>
      <c r="RSN115" s="420"/>
      <c r="RSO115" s="420"/>
      <c r="RSP115" s="420"/>
      <c r="RSQ115" s="420"/>
      <c r="RSR115" s="420"/>
      <c r="RSS115" s="420"/>
      <c r="RST115" s="420"/>
      <c r="RSU115" s="420"/>
      <c r="RSV115" s="420"/>
      <c r="RSW115" s="420"/>
      <c r="RSX115" s="420"/>
      <c r="RSY115" s="420"/>
      <c r="RSZ115" s="420"/>
      <c r="RTA115" s="420"/>
      <c r="RTB115" s="420"/>
      <c r="RTC115" s="420"/>
      <c r="RTD115" s="420"/>
      <c r="RTE115" s="420"/>
      <c r="RTF115" s="420"/>
      <c r="RTG115" s="420"/>
      <c r="RTH115" s="420"/>
      <c r="RTI115" s="420"/>
      <c r="RTJ115" s="420"/>
      <c r="RTK115" s="420"/>
      <c r="RTL115" s="420"/>
      <c r="RTM115" s="420"/>
      <c r="RTN115" s="420"/>
      <c r="RTO115" s="420"/>
      <c r="RTP115" s="420"/>
      <c r="RTQ115" s="420"/>
      <c r="RTR115" s="420"/>
      <c r="RTS115" s="420"/>
      <c r="RTT115" s="420"/>
      <c r="RTU115" s="420"/>
      <c r="RTV115" s="420"/>
      <c r="RTW115" s="420"/>
      <c r="RTX115" s="420"/>
      <c r="RTY115" s="420"/>
      <c r="RTZ115" s="420"/>
      <c r="RUA115" s="420"/>
      <c r="RUB115" s="420"/>
      <c r="RUC115" s="420"/>
      <c r="RUD115" s="420"/>
      <c r="RUE115" s="420"/>
      <c r="RUF115" s="420"/>
      <c r="RUG115" s="420"/>
      <c r="RUH115" s="420"/>
      <c r="RUI115" s="420"/>
      <c r="RUJ115" s="420"/>
      <c r="RUK115" s="420"/>
      <c r="RUL115" s="420"/>
      <c r="RUM115" s="420"/>
      <c r="RUN115" s="420"/>
      <c r="RUO115" s="420"/>
      <c r="RUP115" s="420"/>
      <c r="RUQ115" s="420"/>
      <c r="RUR115" s="420"/>
      <c r="RUS115" s="420"/>
      <c r="RUT115" s="420"/>
      <c r="RUU115" s="420"/>
      <c r="RUV115" s="420"/>
      <c r="RUW115" s="420"/>
      <c r="RUX115" s="420"/>
      <c r="RUY115" s="420"/>
      <c r="RUZ115" s="420"/>
      <c r="RVA115" s="420"/>
      <c r="RVB115" s="420"/>
      <c r="RVC115" s="420"/>
      <c r="RVD115" s="420"/>
      <c r="RVE115" s="420"/>
      <c r="RVF115" s="420"/>
      <c r="RVG115" s="420"/>
      <c r="RVH115" s="420"/>
      <c r="RVI115" s="420"/>
      <c r="RVJ115" s="420"/>
      <c r="RVK115" s="420"/>
      <c r="RVL115" s="420"/>
      <c r="RVM115" s="420"/>
      <c r="RVN115" s="420"/>
      <c r="RVO115" s="420"/>
      <c r="RVP115" s="420"/>
      <c r="RVQ115" s="420"/>
      <c r="RVR115" s="420"/>
      <c r="RVS115" s="420"/>
      <c r="RVT115" s="420"/>
      <c r="RVU115" s="420"/>
      <c r="RVV115" s="420"/>
      <c r="RVW115" s="420"/>
      <c r="RVX115" s="420"/>
      <c r="RVY115" s="420"/>
      <c r="RVZ115" s="420"/>
      <c r="RWA115" s="420"/>
      <c r="RWB115" s="420"/>
      <c r="RWC115" s="420"/>
      <c r="RWD115" s="420"/>
      <c r="RWE115" s="420"/>
      <c r="RWF115" s="420"/>
      <c r="RWG115" s="420"/>
      <c r="RWH115" s="420"/>
      <c r="RWI115" s="420"/>
      <c r="RWJ115" s="420"/>
      <c r="RWK115" s="420"/>
      <c r="RWL115" s="420"/>
      <c r="RWM115" s="420"/>
      <c r="RWN115" s="420"/>
      <c r="RWO115" s="420"/>
      <c r="RWP115" s="420"/>
      <c r="RWQ115" s="420"/>
      <c r="RWR115" s="420"/>
      <c r="RWS115" s="420"/>
      <c r="RWT115" s="420"/>
      <c r="RWU115" s="420"/>
      <c r="RWV115" s="420"/>
      <c r="RWW115" s="420"/>
      <c r="RWX115" s="420"/>
      <c r="RWY115" s="420"/>
      <c r="RWZ115" s="420"/>
      <c r="RXA115" s="420"/>
      <c r="RXB115" s="420"/>
      <c r="RXC115" s="420"/>
      <c r="RXD115" s="420"/>
      <c r="RXE115" s="420"/>
      <c r="RXF115" s="420"/>
      <c r="RXG115" s="420"/>
      <c r="RXH115" s="420"/>
      <c r="RXI115" s="420"/>
      <c r="RXJ115" s="420"/>
      <c r="RXK115" s="420"/>
      <c r="RXL115" s="420"/>
      <c r="RXM115" s="420"/>
      <c r="RXN115" s="420"/>
      <c r="RXO115" s="420"/>
      <c r="RXP115" s="420"/>
      <c r="RXQ115" s="420"/>
      <c r="RXR115" s="420"/>
      <c r="RXS115" s="420"/>
      <c r="RXT115" s="420"/>
      <c r="RXU115" s="420"/>
      <c r="RXV115" s="420"/>
      <c r="RXW115" s="420"/>
      <c r="RXX115" s="420"/>
      <c r="RXY115" s="420"/>
      <c r="RXZ115" s="420"/>
      <c r="RYA115" s="420"/>
      <c r="RYB115" s="420"/>
      <c r="RYC115" s="420"/>
      <c r="RYD115" s="420"/>
      <c r="RYE115" s="420"/>
      <c r="RYF115" s="420"/>
      <c r="RYG115" s="420"/>
      <c r="RYH115" s="420"/>
      <c r="RYI115" s="420"/>
      <c r="RYJ115" s="420"/>
      <c r="RYK115" s="420"/>
      <c r="RYL115" s="420"/>
      <c r="RYM115" s="420"/>
      <c r="RYN115" s="420"/>
      <c r="RYO115" s="420"/>
      <c r="RYP115" s="420"/>
      <c r="RYQ115" s="420"/>
      <c r="RYR115" s="420"/>
      <c r="RYS115" s="420"/>
      <c r="RYT115" s="420"/>
      <c r="RYU115" s="420"/>
      <c r="RYV115" s="420"/>
      <c r="RYW115" s="420"/>
      <c r="RYX115" s="420"/>
      <c r="RYY115" s="420"/>
      <c r="RYZ115" s="420"/>
      <c r="RZA115" s="420"/>
      <c r="RZB115" s="420"/>
      <c r="RZC115" s="420"/>
      <c r="RZD115" s="420"/>
      <c r="RZE115" s="420"/>
      <c r="RZF115" s="420"/>
      <c r="RZG115" s="420"/>
      <c r="RZH115" s="420"/>
      <c r="RZI115" s="420"/>
      <c r="RZJ115" s="420"/>
      <c r="RZK115" s="420"/>
      <c r="RZL115" s="420"/>
      <c r="RZM115" s="420"/>
      <c r="RZN115" s="420"/>
      <c r="RZO115" s="420"/>
      <c r="RZP115" s="420"/>
      <c r="RZQ115" s="420"/>
      <c r="RZR115" s="420"/>
      <c r="RZS115" s="420"/>
      <c r="RZT115" s="420"/>
      <c r="RZU115" s="420"/>
      <c r="RZV115" s="420"/>
      <c r="RZW115" s="420"/>
      <c r="RZX115" s="420"/>
      <c r="RZY115" s="420"/>
      <c r="RZZ115" s="420"/>
      <c r="SAA115" s="420"/>
      <c r="SAB115" s="420"/>
      <c r="SAC115" s="420"/>
      <c r="SAD115" s="420"/>
      <c r="SAE115" s="420"/>
      <c r="SAF115" s="420"/>
      <c r="SAG115" s="420"/>
      <c r="SAH115" s="420"/>
      <c r="SAI115" s="420"/>
      <c r="SAJ115" s="420"/>
      <c r="SAK115" s="420"/>
      <c r="SAL115" s="420"/>
      <c r="SAM115" s="420"/>
      <c r="SAN115" s="420"/>
      <c r="SAO115" s="420"/>
      <c r="SAP115" s="420"/>
      <c r="SAQ115" s="420"/>
      <c r="SAR115" s="420"/>
      <c r="SAS115" s="420"/>
      <c r="SAT115" s="420"/>
      <c r="SAU115" s="420"/>
      <c r="SAV115" s="420"/>
      <c r="SAW115" s="420"/>
      <c r="SAX115" s="420"/>
      <c r="SAY115" s="420"/>
      <c r="SAZ115" s="420"/>
      <c r="SBA115" s="420"/>
      <c r="SBB115" s="420"/>
      <c r="SBC115" s="420"/>
      <c r="SBD115" s="420"/>
      <c r="SBE115" s="420"/>
      <c r="SBF115" s="420"/>
      <c r="SBG115" s="420"/>
      <c r="SBH115" s="420"/>
      <c r="SBI115" s="420"/>
      <c r="SBJ115" s="420"/>
      <c r="SBK115" s="420"/>
      <c r="SBL115" s="420"/>
      <c r="SBM115" s="420"/>
      <c r="SBN115" s="420"/>
      <c r="SBO115" s="420"/>
      <c r="SBP115" s="420"/>
      <c r="SBQ115" s="420"/>
      <c r="SBR115" s="420"/>
      <c r="SBS115" s="420"/>
      <c r="SBT115" s="420"/>
      <c r="SBU115" s="420"/>
      <c r="SBV115" s="420"/>
      <c r="SBW115" s="420"/>
      <c r="SBX115" s="420"/>
      <c r="SBY115" s="420"/>
      <c r="SBZ115" s="420"/>
      <c r="SCA115" s="420"/>
      <c r="SCB115" s="420"/>
      <c r="SCC115" s="420"/>
      <c r="SCD115" s="420"/>
      <c r="SCE115" s="420"/>
      <c r="SCF115" s="420"/>
      <c r="SCG115" s="420"/>
      <c r="SCH115" s="420"/>
      <c r="SCI115" s="420"/>
      <c r="SCJ115" s="420"/>
      <c r="SCK115" s="420"/>
      <c r="SCL115" s="420"/>
      <c r="SCM115" s="420"/>
      <c r="SCN115" s="420"/>
      <c r="SCO115" s="420"/>
      <c r="SCP115" s="420"/>
      <c r="SCQ115" s="420"/>
      <c r="SCR115" s="420"/>
      <c r="SCS115" s="420"/>
      <c r="SCT115" s="420"/>
      <c r="SCU115" s="420"/>
      <c r="SCV115" s="420"/>
      <c r="SCW115" s="420"/>
      <c r="SCX115" s="420"/>
      <c r="SCY115" s="420"/>
      <c r="SCZ115" s="420"/>
      <c r="SDA115" s="420"/>
      <c r="SDB115" s="420"/>
      <c r="SDC115" s="420"/>
      <c r="SDD115" s="420"/>
      <c r="SDE115" s="420"/>
      <c r="SDF115" s="420"/>
      <c r="SDG115" s="420"/>
      <c r="SDH115" s="420"/>
      <c r="SDI115" s="420"/>
      <c r="SDJ115" s="420"/>
      <c r="SDK115" s="420"/>
      <c r="SDL115" s="420"/>
      <c r="SDM115" s="420"/>
      <c r="SDN115" s="420"/>
      <c r="SDO115" s="420"/>
      <c r="SDP115" s="420"/>
      <c r="SDQ115" s="420"/>
      <c r="SDR115" s="420"/>
      <c r="SDS115" s="420"/>
      <c r="SDT115" s="420"/>
      <c r="SDU115" s="420"/>
      <c r="SDV115" s="420"/>
      <c r="SDW115" s="420"/>
      <c r="SDX115" s="420"/>
      <c r="SDY115" s="420"/>
      <c r="SDZ115" s="420"/>
      <c r="SEA115" s="420"/>
      <c r="SEB115" s="420"/>
      <c r="SEC115" s="420"/>
      <c r="SED115" s="420"/>
      <c r="SEE115" s="420"/>
      <c r="SEF115" s="420"/>
      <c r="SEG115" s="420"/>
      <c r="SEH115" s="420"/>
      <c r="SEI115" s="420"/>
      <c r="SEJ115" s="420"/>
      <c r="SEK115" s="420"/>
      <c r="SEL115" s="420"/>
      <c r="SEM115" s="420"/>
      <c r="SEN115" s="420"/>
      <c r="SEO115" s="420"/>
      <c r="SEP115" s="420"/>
      <c r="SEQ115" s="420"/>
      <c r="SER115" s="420"/>
      <c r="SES115" s="420"/>
      <c r="SET115" s="420"/>
      <c r="SEU115" s="420"/>
      <c r="SEV115" s="420"/>
      <c r="SEW115" s="420"/>
      <c r="SEX115" s="420"/>
      <c r="SEY115" s="420"/>
      <c r="SEZ115" s="420"/>
      <c r="SFA115" s="420"/>
      <c r="SFB115" s="420"/>
      <c r="SFC115" s="420"/>
      <c r="SFD115" s="420"/>
      <c r="SFE115" s="420"/>
      <c r="SFF115" s="420"/>
      <c r="SFG115" s="420"/>
      <c r="SFH115" s="420"/>
      <c r="SFI115" s="420"/>
      <c r="SFJ115" s="420"/>
      <c r="SFK115" s="420"/>
      <c r="SFL115" s="420"/>
      <c r="SFM115" s="420"/>
      <c r="SFN115" s="420"/>
      <c r="SFO115" s="420"/>
      <c r="SFP115" s="420"/>
      <c r="SFQ115" s="420"/>
      <c r="SFR115" s="420"/>
      <c r="SFS115" s="420"/>
      <c r="SFT115" s="420"/>
      <c r="SFU115" s="420"/>
      <c r="SFV115" s="420"/>
      <c r="SFW115" s="420"/>
      <c r="SFX115" s="420"/>
      <c r="SFY115" s="420"/>
      <c r="SFZ115" s="420"/>
      <c r="SGA115" s="420"/>
      <c r="SGB115" s="420"/>
      <c r="SGC115" s="420"/>
      <c r="SGD115" s="420"/>
      <c r="SGE115" s="420"/>
      <c r="SGF115" s="420"/>
      <c r="SGG115" s="420"/>
      <c r="SGH115" s="420"/>
      <c r="SGI115" s="420"/>
      <c r="SGJ115" s="420"/>
      <c r="SGK115" s="420"/>
      <c r="SGL115" s="420"/>
      <c r="SGM115" s="420"/>
      <c r="SGN115" s="420"/>
      <c r="SGO115" s="420"/>
      <c r="SGP115" s="420"/>
      <c r="SGQ115" s="420"/>
      <c r="SGR115" s="420"/>
      <c r="SGS115" s="420"/>
      <c r="SGT115" s="420"/>
      <c r="SGU115" s="420"/>
      <c r="SGV115" s="420"/>
      <c r="SGW115" s="420"/>
      <c r="SGX115" s="420"/>
      <c r="SGY115" s="420"/>
      <c r="SGZ115" s="420"/>
      <c r="SHA115" s="420"/>
      <c r="SHB115" s="420"/>
      <c r="SHC115" s="420"/>
      <c r="SHD115" s="420"/>
      <c r="SHE115" s="420"/>
      <c r="SHF115" s="420"/>
      <c r="SHG115" s="420"/>
      <c r="SHH115" s="420"/>
      <c r="SHI115" s="420"/>
      <c r="SHJ115" s="420"/>
      <c r="SHK115" s="420"/>
      <c r="SHL115" s="420"/>
      <c r="SHM115" s="420"/>
      <c r="SHN115" s="420"/>
      <c r="SHO115" s="420"/>
      <c r="SHP115" s="420"/>
      <c r="SHQ115" s="420"/>
      <c r="SHR115" s="420"/>
      <c r="SHS115" s="420"/>
      <c r="SHT115" s="420"/>
      <c r="SHU115" s="420"/>
      <c r="SHV115" s="420"/>
      <c r="SHW115" s="420"/>
      <c r="SHX115" s="420"/>
      <c r="SHY115" s="420"/>
      <c r="SHZ115" s="420"/>
      <c r="SIA115" s="420"/>
      <c r="SIB115" s="420"/>
      <c r="SIC115" s="420"/>
      <c r="SID115" s="420"/>
      <c r="SIE115" s="420"/>
      <c r="SIF115" s="420"/>
      <c r="SIG115" s="420"/>
      <c r="SIH115" s="420"/>
      <c r="SII115" s="420"/>
      <c r="SIJ115" s="420"/>
      <c r="SIK115" s="420"/>
      <c r="SIL115" s="420"/>
      <c r="SIM115" s="420"/>
      <c r="SIN115" s="420"/>
      <c r="SIO115" s="420"/>
      <c r="SIP115" s="420"/>
      <c r="SIQ115" s="420"/>
      <c r="SIR115" s="420"/>
      <c r="SIS115" s="420"/>
      <c r="SIT115" s="420"/>
      <c r="SIU115" s="420"/>
      <c r="SIV115" s="420"/>
      <c r="SIW115" s="420"/>
      <c r="SIX115" s="420"/>
      <c r="SIY115" s="420"/>
      <c r="SIZ115" s="420"/>
      <c r="SJA115" s="420"/>
      <c r="SJB115" s="420"/>
      <c r="SJC115" s="420"/>
      <c r="SJD115" s="420"/>
      <c r="SJE115" s="420"/>
      <c r="SJF115" s="420"/>
      <c r="SJG115" s="420"/>
      <c r="SJH115" s="420"/>
      <c r="SJI115" s="420"/>
      <c r="SJJ115" s="420"/>
      <c r="SJK115" s="420"/>
      <c r="SJL115" s="420"/>
      <c r="SJM115" s="420"/>
      <c r="SJN115" s="420"/>
      <c r="SJO115" s="420"/>
      <c r="SJP115" s="420"/>
      <c r="SJQ115" s="420"/>
      <c r="SJR115" s="420"/>
      <c r="SJS115" s="420"/>
      <c r="SJT115" s="420"/>
      <c r="SJU115" s="420"/>
      <c r="SJV115" s="420"/>
      <c r="SJW115" s="420"/>
      <c r="SJX115" s="420"/>
      <c r="SJY115" s="420"/>
      <c r="SJZ115" s="420"/>
      <c r="SKA115" s="420"/>
      <c r="SKB115" s="420"/>
      <c r="SKC115" s="420"/>
      <c r="SKD115" s="420"/>
      <c r="SKE115" s="420"/>
      <c r="SKF115" s="420"/>
      <c r="SKG115" s="420"/>
      <c r="SKH115" s="420"/>
      <c r="SKI115" s="420"/>
      <c r="SKJ115" s="420"/>
      <c r="SKK115" s="420"/>
      <c r="SKL115" s="420"/>
      <c r="SKM115" s="420"/>
      <c r="SKN115" s="420"/>
      <c r="SKO115" s="420"/>
      <c r="SKP115" s="420"/>
      <c r="SKQ115" s="420"/>
      <c r="SKR115" s="420"/>
      <c r="SKS115" s="420"/>
      <c r="SKT115" s="420"/>
      <c r="SKU115" s="420"/>
      <c r="SKV115" s="420"/>
      <c r="SKW115" s="420"/>
      <c r="SKX115" s="420"/>
      <c r="SKY115" s="420"/>
      <c r="SKZ115" s="420"/>
      <c r="SLA115" s="420"/>
      <c r="SLB115" s="420"/>
      <c r="SLC115" s="420"/>
      <c r="SLD115" s="420"/>
      <c r="SLE115" s="420"/>
      <c r="SLF115" s="420"/>
      <c r="SLG115" s="420"/>
      <c r="SLH115" s="420"/>
      <c r="SLI115" s="420"/>
      <c r="SLJ115" s="420"/>
      <c r="SLK115" s="420"/>
      <c r="SLL115" s="420"/>
      <c r="SLM115" s="420"/>
      <c r="SLN115" s="420"/>
      <c r="SLO115" s="420"/>
      <c r="SLP115" s="420"/>
      <c r="SLQ115" s="420"/>
      <c r="SLR115" s="420"/>
      <c r="SLS115" s="420"/>
      <c r="SLT115" s="420"/>
      <c r="SLU115" s="420"/>
      <c r="SLV115" s="420"/>
      <c r="SLW115" s="420"/>
      <c r="SLX115" s="420"/>
      <c r="SLY115" s="420"/>
      <c r="SLZ115" s="420"/>
      <c r="SMA115" s="420"/>
      <c r="SMB115" s="420"/>
      <c r="SMC115" s="420"/>
      <c r="SMD115" s="420"/>
      <c r="SME115" s="420"/>
      <c r="SMF115" s="420"/>
      <c r="SMG115" s="420"/>
      <c r="SMH115" s="420"/>
      <c r="SMI115" s="420"/>
      <c r="SMJ115" s="420"/>
      <c r="SMK115" s="420"/>
      <c r="SML115" s="420"/>
      <c r="SMM115" s="420"/>
      <c r="SMN115" s="420"/>
      <c r="SMO115" s="420"/>
      <c r="SMP115" s="420"/>
      <c r="SMQ115" s="420"/>
      <c r="SMR115" s="420"/>
      <c r="SMS115" s="420"/>
      <c r="SMT115" s="420"/>
      <c r="SMU115" s="420"/>
      <c r="SMV115" s="420"/>
      <c r="SMW115" s="420"/>
      <c r="SMX115" s="420"/>
      <c r="SMY115" s="420"/>
      <c r="SMZ115" s="420"/>
      <c r="SNA115" s="420"/>
      <c r="SNB115" s="420"/>
      <c r="SNC115" s="420"/>
      <c r="SND115" s="420"/>
      <c r="SNE115" s="420"/>
      <c r="SNF115" s="420"/>
      <c r="SNG115" s="420"/>
      <c r="SNH115" s="420"/>
      <c r="SNI115" s="420"/>
      <c r="SNJ115" s="420"/>
      <c r="SNK115" s="420"/>
      <c r="SNL115" s="420"/>
      <c r="SNM115" s="420"/>
      <c r="SNN115" s="420"/>
      <c r="SNO115" s="420"/>
      <c r="SNP115" s="420"/>
      <c r="SNQ115" s="420"/>
      <c r="SNR115" s="420"/>
      <c r="SNS115" s="420"/>
      <c r="SNT115" s="420"/>
      <c r="SNU115" s="420"/>
      <c r="SNV115" s="420"/>
      <c r="SNW115" s="420"/>
      <c r="SNX115" s="420"/>
      <c r="SNY115" s="420"/>
      <c r="SNZ115" s="420"/>
      <c r="SOA115" s="420"/>
      <c r="SOB115" s="420"/>
      <c r="SOC115" s="420"/>
      <c r="SOD115" s="420"/>
      <c r="SOE115" s="420"/>
      <c r="SOF115" s="420"/>
      <c r="SOG115" s="420"/>
      <c r="SOH115" s="420"/>
      <c r="SOI115" s="420"/>
      <c r="SOJ115" s="420"/>
      <c r="SOK115" s="420"/>
      <c r="SOL115" s="420"/>
      <c r="SOM115" s="420"/>
      <c r="SON115" s="420"/>
      <c r="SOO115" s="420"/>
      <c r="SOP115" s="420"/>
      <c r="SOQ115" s="420"/>
      <c r="SOR115" s="420"/>
      <c r="SOS115" s="420"/>
      <c r="SOT115" s="420"/>
      <c r="SOU115" s="420"/>
      <c r="SOV115" s="420"/>
      <c r="SOW115" s="420"/>
      <c r="SOX115" s="420"/>
      <c r="SOY115" s="420"/>
      <c r="SOZ115" s="420"/>
      <c r="SPA115" s="420"/>
      <c r="SPB115" s="420"/>
      <c r="SPC115" s="420"/>
      <c r="SPD115" s="420"/>
      <c r="SPE115" s="420"/>
      <c r="SPF115" s="420"/>
      <c r="SPG115" s="420"/>
      <c r="SPH115" s="420"/>
      <c r="SPI115" s="420"/>
      <c r="SPJ115" s="420"/>
      <c r="SPK115" s="420"/>
      <c r="SPL115" s="420"/>
      <c r="SPM115" s="420"/>
      <c r="SPN115" s="420"/>
      <c r="SPO115" s="420"/>
      <c r="SPP115" s="420"/>
      <c r="SPQ115" s="420"/>
      <c r="SPR115" s="420"/>
      <c r="SPS115" s="420"/>
      <c r="SPT115" s="420"/>
      <c r="SPU115" s="420"/>
      <c r="SPV115" s="420"/>
      <c r="SPW115" s="420"/>
      <c r="SPX115" s="420"/>
      <c r="SPY115" s="420"/>
      <c r="SPZ115" s="420"/>
      <c r="SQA115" s="420"/>
      <c r="SQB115" s="420"/>
      <c r="SQC115" s="420"/>
      <c r="SQD115" s="420"/>
      <c r="SQE115" s="420"/>
      <c r="SQF115" s="420"/>
      <c r="SQG115" s="420"/>
      <c r="SQH115" s="420"/>
      <c r="SQI115" s="420"/>
      <c r="SQJ115" s="420"/>
      <c r="SQK115" s="420"/>
      <c r="SQL115" s="420"/>
      <c r="SQM115" s="420"/>
      <c r="SQN115" s="420"/>
      <c r="SQO115" s="420"/>
      <c r="SQP115" s="420"/>
      <c r="SQQ115" s="420"/>
      <c r="SQR115" s="420"/>
      <c r="SQS115" s="420"/>
      <c r="SQT115" s="420"/>
      <c r="SQU115" s="420"/>
      <c r="SQV115" s="420"/>
      <c r="SQW115" s="420"/>
      <c r="SQX115" s="420"/>
      <c r="SQY115" s="420"/>
      <c r="SQZ115" s="420"/>
      <c r="SRA115" s="420"/>
      <c r="SRB115" s="420"/>
      <c r="SRC115" s="420"/>
      <c r="SRD115" s="420"/>
      <c r="SRE115" s="420"/>
      <c r="SRF115" s="420"/>
      <c r="SRG115" s="420"/>
      <c r="SRH115" s="420"/>
      <c r="SRI115" s="420"/>
      <c r="SRJ115" s="420"/>
      <c r="SRK115" s="420"/>
      <c r="SRL115" s="420"/>
      <c r="SRM115" s="420"/>
      <c r="SRN115" s="420"/>
      <c r="SRO115" s="420"/>
      <c r="SRP115" s="420"/>
      <c r="SRQ115" s="420"/>
      <c r="SRR115" s="420"/>
      <c r="SRS115" s="420"/>
      <c r="SRT115" s="420"/>
      <c r="SRU115" s="420"/>
      <c r="SRV115" s="420"/>
      <c r="SRW115" s="420"/>
      <c r="SRX115" s="420"/>
      <c r="SRY115" s="420"/>
      <c r="SRZ115" s="420"/>
      <c r="SSA115" s="420"/>
      <c r="SSB115" s="420"/>
      <c r="SSC115" s="420"/>
      <c r="SSD115" s="420"/>
      <c r="SSE115" s="420"/>
      <c r="SSF115" s="420"/>
      <c r="SSG115" s="420"/>
      <c r="SSH115" s="420"/>
      <c r="SSI115" s="420"/>
      <c r="SSJ115" s="420"/>
      <c r="SSK115" s="420"/>
      <c r="SSL115" s="420"/>
      <c r="SSM115" s="420"/>
      <c r="SSN115" s="420"/>
      <c r="SSO115" s="420"/>
      <c r="SSP115" s="420"/>
      <c r="SSQ115" s="420"/>
      <c r="SSR115" s="420"/>
      <c r="SSS115" s="420"/>
      <c r="SST115" s="420"/>
      <c r="SSU115" s="420"/>
      <c r="SSV115" s="420"/>
      <c r="SSW115" s="420"/>
      <c r="SSX115" s="420"/>
      <c r="SSY115" s="420"/>
      <c r="SSZ115" s="420"/>
      <c r="STA115" s="420"/>
      <c r="STB115" s="420"/>
      <c r="STC115" s="420"/>
      <c r="STD115" s="420"/>
      <c r="STE115" s="420"/>
      <c r="STF115" s="420"/>
      <c r="STG115" s="420"/>
      <c r="STH115" s="420"/>
      <c r="STI115" s="420"/>
      <c r="STJ115" s="420"/>
      <c r="STK115" s="420"/>
      <c r="STL115" s="420"/>
      <c r="STM115" s="420"/>
      <c r="STN115" s="420"/>
      <c r="STO115" s="420"/>
      <c r="STP115" s="420"/>
      <c r="STQ115" s="420"/>
      <c r="STR115" s="420"/>
      <c r="STS115" s="420"/>
      <c r="STT115" s="420"/>
      <c r="STU115" s="420"/>
      <c r="STV115" s="420"/>
      <c r="STW115" s="420"/>
      <c r="STX115" s="420"/>
      <c r="STY115" s="420"/>
      <c r="STZ115" s="420"/>
      <c r="SUA115" s="420"/>
      <c r="SUB115" s="420"/>
      <c r="SUC115" s="420"/>
      <c r="SUD115" s="420"/>
      <c r="SUE115" s="420"/>
      <c r="SUF115" s="420"/>
      <c r="SUG115" s="420"/>
      <c r="SUH115" s="420"/>
      <c r="SUI115" s="420"/>
      <c r="SUJ115" s="420"/>
      <c r="SUK115" s="420"/>
      <c r="SUL115" s="420"/>
      <c r="SUM115" s="420"/>
      <c r="SUN115" s="420"/>
      <c r="SUO115" s="420"/>
      <c r="SUP115" s="420"/>
      <c r="SUQ115" s="420"/>
      <c r="SUR115" s="420"/>
      <c r="SUS115" s="420"/>
      <c r="SUT115" s="420"/>
      <c r="SUU115" s="420"/>
      <c r="SUV115" s="420"/>
      <c r="SUW115" s="420"/>
      <c r="SUX115" s="420"/>
      <c r="SUY115" s="420"/>
      <c r="SUZ115" s="420"/>
      <c r="SVA115" s="420"/>
      <c r="SVB115" s="420"/>
      <c r="SVC115" s="420"/>
      <c r="SVD115" s="420"/>
      <c r="SVE115" s="420"/>
      <c r="SVF115" s="420"/>
      <c r="SVG115" s="420"/>
      <c r="SVH115" s="420"/>
      <c r="SVI115" s="420"/>
      <c r="SVJ115" s="420"/>
      <c r="SVK115" s="420"/>
      <c r="SVL115" s="420"/>
      <c r="SVM115" s="420"/>
      <c r="SVN115" s="420"/>
      <c r="SVO115" s="420"/>
      <c r="SVP115" s="420"/>
      <c r="SVQ115" s="420"/>
      <c r="SVR115" s="420"/>
      <c r="SVS115" s="420"/>
      <c r="SVT115" s="420"/>
      <c r="SVU115" s="420"/>
      <c r="SVV115" s="420"/>
      <c r="SVW115" s="420"/>
      <c r="SVX115" s="420"/>
      <c r="SVY115" s="420"/>
      <c r="SVZ115" s="420"/>
      <c r="SWA115" s="420"/>
      <c r="SWB115" s="420"/>
      <c r="SWC115" s="420"/>
      <c r="SWD115" s="420"/>
      <c r="SWE115" s="420"/>
      <c r="SWF115" s="420"/>
      <c r="SWG115" s="420"/>
      <c r="SWH115" s="420"/>
      <c r="SWI115" s="420"/>
      <c r="SWJ115" s="420"/>
      <c r="SWK115" s="420"/>
      <c r="SWL115" s="420"/>
      <c r="SWM115" s="420"/>
      <c r="SWN115" s="420"/>
      <c r="SWO115" s="420"/>
      <c r="SWP115" s="420"/>
      <c r="SWQ115" s="420"/>
      <c r="SWR115" s="420"/>
      <c r="SWS115" s="420"/>
      <c r="SWT115" s="420"/>
      <c r="SWU115" s="420"/>
      <c r="SWV115" s="420"/>
      <c r="SWW115" s="420"/>
      <c r="SWX115" s="420"/>
      <c r="SWY115" s="420"/>
      <c r="SWZ115" s="420"/>
      <c r="SXA115" s="420"/>
      <c r="SXB115" s="420"/>
      <c r="SXC115" s="420"/>
      <c r="SXD115" s="420"/>
      <c r="SXE115" s="420"/>
      <c r="SXF115" s="420"/>
      <c r="SXG115" s="420"/>
      <c r="SXH115" s="420"/>
      <c r="SXI115" s="420"/>
      <c r="SXJ115" s="420"/>
      <c r="SXK115" s="420"/>
      <c r="SXL115" s="420"/>
      <c r="SXM115" s="420"/>
      <c r="SXN115" s="420"/>
      <c r="SXO115" s="420"/>
      <c r="SXP115" s="420"/>
      <c r="SXQ115" s="420"/>
      <c r="SXR115" s="420"/>
      <c r="SXS115" s="420"/>
      <c r="SXT115" s="420"/>
      <c r="SXU115" s="420"/>
      <c r="SXV115" s="420"/>
      <c r="SXW115" s="420"/>
      <c r="SXX115" s="420"/>
      <c r="SXY115" s="420"/>
      <c r="SXZ115" s="420"/>
      <c r="SYA115" s="420"/>
      <c r="SYB115" s="420"/>
      <c r="SYC115" s="420"/>
      <c r="SYD115" s="420"/>
      <c r="SYE115" s="420"/>
      <c r="SYF115" s="420"/>
      <c r="SYG115" s="420"/>
      <c r="SYH115" s="420"/>
      <c r="SYI115" s="420"/>
      <c r="SYJ115" s="420"/>
      <c r="SYK115" s="420"/>
      <c r="SYL115" s="420"/>
      <c r="SYM115" s="420"/>
      <c r="SYN115" s="420"/>
      <c r="SYO115" s="420"/>
      <c r="SYP115" s="420"/>
      <c r="SYQ115" s="420"/>
      <c r="SYR115" s="420"/>
      <c r="SYS115" s="420"/>
      <c r="SYT115" s="420"/>
      <c r="SYU115" s="420"/>
      <c r="SYV115" s="420"/>
      <c r="SYW115" s="420"/>
      <c r="SYX115" s="420"/>
      <c r="SYY115" s="420"/>
      <c r="SYZ115" s="420"/>
      <c r="SZA115" s="420"/>
      <c r="SZB115" s="420"/>
      <c r="SZC115" s="420"/>
      <c r="SZD115" s="420"/>
      <c r="SZE115" s="420"/>
      <c r="SZF115" s="420"/>
      <c r="SZG115" s="420"/>
      <c r="SZH115" s="420"/>
      <c r="SZI115" s="420"/>
      <c r="SZJ115" s="420"/>
      <c r="SZK115" s="420"/>
      <c r="SZL115" s="420"/>
      <c r="SZM115" s="420"/>
      <c r="SZN115" s="420"/>
      <c r="SZO115" s="420"/>
      <c r="SZP115" s="420"/>
      <c r="SZQ115" s="420"/>
      <c r="SZR115" s="420"/>
      <c r="SZS115" s="420"/>
      <c r="SZT115" s="420"/>
      <c r="SZU115" s="420"/>
      <c r="SZV115" s="420"/>
      <c r="SZW115" s="420"/>
      <c r="SZX115" s="420"/>
      <c r="SZY115" s="420"/>
      <c r="SZZ115" s="420"/>
      <c r="TAA115" s="420"/>
      <c r="TAB115" s="420"/>
      <c r="TAC115" s="420"/>
      <c r="TAD115" s="420"/>
      <c r="TAE115" s="420"/>
      <c r="TAF115" s="420"/>
      <c r="TAG115" s="420"/>
      <c r="TAH115" s="420"/>
      <c r="TAI115" s="420"/>
      <c r="TAJ115" s="420"/>
      <c r="TAK115" s="420"/>
      <c r="TAL115" s="420"/>
      <c r="TAM115" s="420"/>
      <c r="TAN115" s="420"/>
      <c r="TAO115" s="420"/>
      <c r="TAP115" s="420"/>
      <c r="TAQ115" s="420"/>
      <c r="TAR115" s="420"/>
      <c r="TAS115" s="420"/>
      <c r="TAT115" s="420"/>
      <c r="TAU115" s="420"/>
      <c r="TAV115" s="420"/>
      <c r="TAW115" s="420"/>
      <c r="TAX115" s="420"/>
      <c r="TAY115" s="420"/>
      <c r="TAZ115" s="420"/>
      <c r="TBA115" s="420"/>
      <c r="TBB115" s="420"/>
      <c r="TBC115" s="420"/>
      <c r="TBD115" s="420"/>
      <c r="TBE115" s="420"/>
      <c r="TBF115" s="420"/>
      <c r="TBG115" s="420"/>
      <c r="TBH115" s="420"/>
      <c r="TBI115" s="420"/>
      <c r="TBJ115" s="420"/>
      <c r="TBK115" s="420"/>
      <c r="TBL115" s="420"/>
      <c r="TBM115" s="420"/>
      <c r="TBN115" s="420"/>
      <c r="TBO115" s="420"/>
      <c r="TBP115" s="420"/>
      <c r="TBQ115" s="420"/>
      <c r="TBR115" s="420"/>
      <c r="TBS115" s="420"/>
      <c r="TBT115" s="420"/>
      <c r="TBU115" s="420"/>
      <c r="TBV115" s="420"/>
      <c r="TBW115" s="420"/>
      <c r="TBX115" s="420"/>
      <c r="TBY115" s="420"/>
      <c r="TBZ115" s="420"/>
      <c r="TCA115" s="420"/>
      <c r="TCB115" s="420"/>
      <c r="TCC115" s="420"/>
      <c r="TCD115" s="420"/>
      <c r="TCE115" s="420"/>
      <c r="TCF115" s="420"/>
      <c r="TCG115" s="420"/>
      <c r="TCH115" s="420"/>
      <c r="TCI115" s="420"/>
      <c r="TCJ115" s="420"/>
      <c r="TCK115" s="420"/>
      <c r="TCL115" s="420"/>
      <c r="TCM115" s="420"/>
      <c r="TCN115" s="420"/>
      <c r="TCO115" s="420"/>
      <c r="TCP115" s="420"/>
      <c r="TCQ115" s="420"/>
      <c r="TCR115" s="420"/>
      <c r="TCS115" s="420"/>
      <c r="TCT115" s="420"/>
      <c r="TCU115" s="420"/>
      <c r="TCV115" s="420"/>
      <c r="TCW115" s="420"/>
      <c r="TCX115" s="420"/>
      <c r="TCY115" s="420"/>
      <c r="TCZ115" s="420"/>
      <c r="TDA115" s="420"/>
      <c r="TDB115" s="420"/>
      <c r="TDC115" s="420"/>
      <c r="TDD115" s="420"/>
      <c r="TDE115" s="420"/>
      <c r="TDF115" s="420"/>
      <c r="TDG115" s="420"/>
      <c r="TDH115" s="420"/>
      <c r="TDI115" s="420"/>
      <c r="TDJ115" s="420"/>
      <c r="TDK115" s="420"/>
      <c r="TDL115" s="420"/>
      <c r="TDM115" s="420"/>
      <c r="TDN115" s="420"/>
      <c r="TDO115" s="420"/>
      <c r="TDP115" s="420"/>
      <c r="TDQ115" s="420"/>
      <c r="TDR115" s="420"/>
      <c r="TDS115" s="420"/>
      <c r="TDT115" s="420"/>
      <c r="TDU115" s="420"/>
      <c r="TDV115" s="420"/>
      <c r="TDW115" s="420"/>
      <c r="TDX115" s="420"/>
      <c r="TDY115" s="420"/>
      <c r="TDZ115" s="420"/>
      <c r="TEA115" s="420"/>
      <c r="TEB115" s="420"/>
      <c r="TEC115" s="420"/>
      <c r="TED115" s="420"/>
      <c r="TEE115" s="420"/>
      <c r="TEF115" s="420"/>
      <c r="TEG115" s="420"/>
      <c r="TEH115" s="420"/>
      <c r="TEI115" s="420"/>
      <c r="TEJ115" s="420"/>
      <c r="TEK115" s="420"/>
      <c r="TEL115" s="420"/>
      <c r="TEM115" s="420"/>
      <c r="TEN115" s="420"/>
      <c r="TEO115" s="420"/>
      <c r="TEP115" s="420"/>
      <c r="TEQ115" s="420"/>
      <c r="TER115" s="420"/>
      <c r="TES115" s="420"/>
      <c r="TET115" s="420"/>
      <c r="TEU115" s="420"/>
      <c r="TEV115" s="420"/>
      <c r="TEW115" s="420"/>
      <c r="TEX115" s="420"/>
      <c r="TEY115" s="420"/>
      <c r="TEZ115" s="420"/>
      <c r="TFA115" s="420"/>
      <c r="TFB115" s="420"/>
      <c r="TFC115" s="420"/>
      <c r="TFD115" s="420"/>
      <c r="TFE115" s="420"/>
      <c r="TFF115" s="420"/>
      <c r="TFG115" s="420"/>
      <c r="TFH115" s="420"/>
      <c r="TFI115" s="420"/>
      <c r="TFJ115" s="420"/>
      <c r="TFK115" s="420"/>
      <c r="TFL115" s="420"/>
      <c r="TFM115" s="420"/>
      <c r="TFN115" s="420"/>
      <c r="TFO115" s="420"/>
      <c r="TFP115" s="420"/>
      <c r="TFQ115" s="420"/>
      <c r="TFR115" s="420"/>
      <c r="TFS115" s="420"/>
      <c r="TFT115" s="420"/>
      <c r="TFU115" s="420"/>
      <c r="TFV115" s="420"/>
      <c r="TFW115" s="420"/>
      <c r="TFX115" s="420"/>
      <c r="TFY115" s="420"/>
      <c r="TFZ115" s="420"/>
      <c r="TGA115" s="420"/>
      <c r="TGB115" s="420"/>
      <c r="TGC115" s="420"/>
      <c r="TGD115" s="420"/>
      <c r="TGE115" s="420"/>
      <c r="TGF115" s="420"/>
      <c r="TGG115" s="420"/>
      <c r="TGH115" s="420"/>
      <c r="TGI115" s="420"/>
      <c r="TGJ115" s="420"/>
      <c r="TGK115" s="420"/>
      <c r="TGL115" s="420"/>
      <c r="TGM115" s="420"/>
      <c r="TGN115" s="420"/>
      <c r="TGO115" s="420"/>
      <c r="TGP115" s="420"/>
      <c r="TGQ115" s="420"/>
      <c r="TGR115" s="420"/>
      <c r="TGS115" s="420"/>
      <c r="TGT115" s="420"/>
      <c r="TGU115" s="420"/>
      <c r="TGV115" s="420"/>
      <c r="TGW115" s="420"/>
      <c r="TGX115" s="420"/>
      <c r="TGY115" s="420"/>
      <c r="TGZ115" s="420"/>
      <c r="THA115" s="420"/>
      <c r="THB115" s="420"/>
      <c r="THC115" s="420"/>
      <c r="THD115" s="420"/>
      <c r="THE115" s="420"/>
      <c r="THF115" s="420"/>
      <c r="THG115" s="420"/>
      <c r="THH115" s="420"/>
      <c r="THI115" s="420"/>
      <c r="THJ115" s="420"/>
      <c r="THK115" s="420"/>
      <c r="THL115" s="420"/>
      <c r="THM115" s="420"/>
      <c r="THN115" s="420"/>
      <c r="THO115" s="420"/>
      <c r="THP115" s="420"/>
      <c r="THQ115" s="420"/>
      <c r="THR115" s="420"/>
      <c r="THS115" s="420"/>
      <c r="THT115" s="420"/>
      <c r="THU115" s="420"/>
      <c r="THV115" s="420"/>
      <c r="THW115" s="420"/>
      <c r="THX115" s="420"/>
      <c r="THY115" s="420"/>
      <c r="THZ115" s="420"/>
      <c r="TIA115" s="420"/>
      <c r="TIB115" s="420"/>
      <c r="TIC115" s="420"/>
      <c r="TID115" s="420"/>
      <c r="TIE115" s="420"/>
      <c r="TIF115" s="420"/>
      <c r="TIG115" s="420"/>
      <c r="TIH115" s="420"/>
      <c r="TII115" s="420"/>
      <c r="TIJ115" s="420"/>
      <c r="TIK115" s="420"/>
      <c r="TIL115" s="420"/>
      <c r="TIM115" s="420"/>
      <c r="TIN115" s="420"/>
      <c r="TIO115" s="420"/>
      <c r="TIP115" s="420"/>
      <c r="TIQ115" s="420"/>
      <c r="TIR115" s="420"/>
      <c r="TIS115" s="420"/>
      <c r="TIT115" s="420"/>
      <c r="TIU115" s="420"/>
      <c r="TIV115" s="420"/>
      <c r="TIW115" s="420"/>
      <c r="TIX115" s="420"/>
      <c r="TIY115" s="420"/>
      <c r="TIZ115" s="420"/>
      <c r="TJA115" s="420"/>
      <c r="TJB115" s="420"/>
      <c r="TJC115" s="420"/>
      <c r="TJD115" s="420"/>
      <c r="TJE115" s="420"/>
      <c r="TJF115" s="420"/>
      <c r="TJG115" s="420"/>
      <c r="TJH115" s="420"/>
      <c r="TJI115" s="420"/>
      <c r="TJJ115" s="420"/>
      <c r="TJK115" s="420"/>
      <c r="TJL115" s="420"/>
      <c r="TJM115" s="420"/>
      <c r="TJN115" s="420"/>
      <c r="TJO115" s="420"/>
      <c r="TJP115" s="420"/>
      <c r="TJQ115" s="420"/>
      <c r="TJR115" s="420"/>
      <c r="TJS115" s="420"/>
      <c r="TJT115" s="420"/>
      <c r="TJU115" s="420"/>
      <c r="TJV115" s="420"/>
      <c r="TJW115" s="420"/>
      <c r="TJX115" s="420"/>
      <c r="TJY115" s="420"/>
      <c r="TJZ115" s="420"/>
      <c r="TKA115" s="420"/>
      <c r="TKB115" s="420"/>
      <c r="TKC115" s="420"/>
      <c r="TKD115" s="420"/>
      <c r="TKE115" s="420"/>
      <c r="TKF115" s="420"/>
      <c r="TKG115" s="420"/>
      <c r="TKH115" s="420"/>
      <c r="TKI115" s="420"/>
      <c r="TKJ115" s="420"/>
      <c r="TKK115" s="420"/>
      <c r="TKL115" s="420"/>
      <c r="TKM115" s="420"/>
      <c r="TKN115" s="420"/>
      <c r="TKO115" s="420"/>
      <c r="TKP115" s="420"/>
      <c r="TKQ115" s="420"/>
      <c r="TKR115" s="420"/>
      <c r="TKS115" s="420"/>
      <c r="TKT115" s="420"/>
      <c r="TKU115" s="420"/>
      <c r="TKV115" s="420"/>
      <c r="TKW115" s="420"/>
      <c r="TKX115" s="420"/>
      <c r="TKY115" s="420"/>
      <c r="TKZ115" s="420"/>
      <c r="TLA115" s="420"/>
      <c r="TLB115" s="420"/>
      <c r="TLC115" s="420"/>
      <c r="TLD115" s="420"/>
      <c r="TLE115" s="420"/>
      <c r="TLF115" s="420"/>
      <c r="TLG115" s="420"/>
      <c r="TLH115" s="420"/>
      <c r="TLI115" s="420"/>
      <c r="TLJ115" s="420"/>
      <c r="TLK115" s="420"/>
      <c r="TLL115" s="420"/>
      <c r="TLM115" s="420"/>
      <c r="TLN115" s="420"/>
      <c r="TLO115" s="420"/>
      <c r="TLP115" s="420"/>
      <c r="TLQ115" s="420"/>
      <c r="TLR115" s="420"/>
      <c r="TLS115" s="420"/>
      <c r="TLT115" s="420"/>
      <c r="TLU115" s="420"/>
      <c r="TLV115" s="420"/>
      <c r="TLW115" s="420"/>
      <c r="TLX115" s="420"/>
      <c r="TLY115" s="420"/>
      <c r="TLZ115" s="420"/>
      <c r="TMA115" s="420"/>
      <c r="TMB115" s="420"/>
      <c r="TMC115" s="420"/>
      <c r="TMD115" s="420"/>
      <c r="TME115" s="420"/>
      <c r="TMF115" s="420"/>
      <c r="TMG115" s="420"/>
      <c r="TMH115" s="420"/>
      <c r="TMI115" s="420"/>
      <c r="TMJ115" s="420"/>
      <c r="TMK115" s="420"/>
      <c r="TML115" s="420"/>
      <c r="TMM115" s="420"/>
      <c r="TMN115" s="420"/>
      <c r="TMO115" s="420"/>
      <c r="TMP115" s="420"/>
      <c r="TMQ115" s="420"/>
      <c r="TMR115" s="420"/>
      <c r="TMS115" s="420"/>
      <c r="TMT115" s="420"/>
      <c r="TMU115" s="420"/>
      <c r="TMV115" s="420"/>
      <c r="TMW115" s="420"/>
      <c r="TMX115" s="420"/>
      <c r="TMY115" s="420"/>
      <c r="TMZ115" s="420"/>
      <c r="TNA115" s="420"/>
      <c r="TNB115" s="420"/>
      <c r="TNC115" s="420"/>
      <c r="TND115" s="420"/>
      <c r="TNE115" s="420"/>
      <c r="TNF115" s="420"/>
      <c r="TNG115" s="420"/>
      <c r="TNH115" s="420"/>
      <c r="TNI115" s="420"/>
      <c r="TNJ115" s="420"/>
      <c r="TNK115" s="420"/>
      <c r="TNL115" s="420"/>
      <c r="TNM115" s="420"/>
      <c r="TNN115" s="420"/>
      <c r="TNO115" s="420"/>
      <c r="TNP115" s="420"/>
      <c r="TNQ115" s="420"/>
      <c r="TNR115" s="420"/>
      <c r="TNS115" s="420"/>
      <c r="TNT115" s="420"/>
      <c r="TNU115" s="420"/>
      <c r="TNV115" s="420"/>
      <c r="TNW115" s="420"/>
      <c r="TNX115" s="420"/>
      <c r="TNY115" s="420"/>
      <c r="TNZ115" s="420"/>
      <c r="TOA115" s="420"/>
      <c r="TOB115" s="420"/>
      <c r="TOC115" s="420"/>
      <c r="TOD115" s="420"/>
      <c r="TOE115" s="420"/>
      <c r="TOF115" s="420"/>
      <c r="TOG115" s="420"/>
      <c r="TOH115" s="420"/>
      <c r="TOI115" s="420"/>
      <c r="TOJ115" s="420"/>
      <c r="TOK115" s="420"/>
      <c r="TOL115" s="420"/>
      <c r="TOM115" s="420"/>
      <c r="TON115" s="420"/>
      <c r="TOO115" s="420"/>
      <c r="TOP115" s="420"/>
      <c r="TOQ115" s="420"/>
      <c r="TOR115" s="420"/>
      <c r="TOS115" s="420"/>
      <c r="TOT115" s="420"/>
      <c r="TOU115" s="420"/>
      <c r="TOV115" s="420"/>
      <c r="TOW115" s="420"/>
      <c r="TOX115" s="420"/>
      <c r="TOY115" s="420"/>
      <c r="TOZ115" s="420"/>
      <c r="TPA115" s="420"/>
      <c r="TPB115" s="420"/>
      <c r="TPC115" s="420"/>
      <c r="TPD115" s="420"/>
      <c r="TPE115" s="420"/>
      <c r="TPF115" s="420"/>
      <c r="TPG115" s="420"/>
      <c r="TPH115" s="420"/>
      <c r="TPI115" s="420"/>
      <c r="TPJ115" s="420"/>
      <c r="TPK115" s="420"/>
      <c r="TPL115" s="420"/>
      <c r="TPM115" s="420"/>
      <c r="TPN115" s="420"/>
      <c r="TPO115" s="420"/>
      <c r="TPP115" s="420"/>
      <c r="TPQ115" s="420"/>
      <c r="TPR115" s="420"/>
      <c r="TPS115" s="420"/>
      <c r="TPT115" s="420"/>
      <c r="TPU115" s="420"/>
      <c r="TPV115" s="420"/>
      <c r="TPW115" s="420"/>
      <c r="TPX115" s="420"/>
      <c r="TPY115" s="420"/>
      <c r="TPZ115" s="420"/>
      <c r="TQA115" s="420"/>
      <c r="TQB115" s="420"/>
      <c r="TQC115" s="420"/>
      <c r="TQD115" s="420"/>
      <c r="TQE115" s="420"/>
      <c r="TQF115" s="420"/>
      <c r="TQG115" s="420"/>
      <c r="TQH115" s="420"/>
      <c r="TQI115" s="420"/>
      <c r="TQJ115" s="420"/>
      <c r="TQK115" s="420"/>
      <c r="TQL115" s="420"/>
      <c r="TQM115" s="420"/>
      <c r="TQN115" s="420"/>
      <c r="TQO115" s="420"/>
      <c r="TQP115" s="420"/>
      <c r="TQQ115" s="420"/>
      <c r="TQR115" s="420"/>
      <c r="TQS115" s="420"/>
      <c r="TQT115" s="420"/>
      <c r="TQU115" s="420"/>
      <c r="TQV115" s="420"/>
      <c r="TQW115" s="420"/>
      <c r="TQX115" s="420"/>
      <c r="TQY115" s="420"/>
      <c r="TQZ115" s="420"/>
      <c r="TRA115" s="420"/>
      <c r="TRB115" s="420"/>
      <c r="TRC115" s="420"/>
      <c r="TRD115" s="420"/>
      <c r="TRE115" s="420"/>
      <c r="TRF115" s="420"/>
      <c r="TRG115" s="420"/>
      <c r="TRH115" s="420"/>
      <c r="TRI115" s="420"/>
      <c r="TRJ115" s="420"/>
      <c r="TRK115" s="420"/>
      <c r="TRL115" s="420"/>
      <c r="TRM115" s="420"/>
      <c r="TRN115" s="420"/>
      <c r="TRO115" s="420"/>
      <c r="TRP115" s="420"/>
      <c r="TRQ115" s="420"/>
      <c r="TRR115" s="420"/>
      <c r="TRS115" s="420"/>
      <c r="TRT115" s="420"/>
      <c r="TRU115" s="420"/>
      <c r="TRV115" s="420"/>
      <c r="TRW115" s="420"/>
      <c r="TRX115" s="420"/>
      <c r="TRY115" s="420"/>
      <c r="TRZ115" s="420"/>
      <c r="TSA115" s="420"/>
      <c r="TSB115" s="420"/>
      <c r="TSC115" s="420"/>
      <c r="TSD115" s="420"/>
      <c r="TSE115" s="420"/>
      <c r="TSF115" s="420"/>
      <c r="TSG115" s="420"/>
      <c r="TSH115" s="420"/>
      <c r="TSI115" s="420"/>
      <c r="TSJ115" s="420"/>
      <c r="TSK115" s="420"/>
      <c r="TSL115" s="420"/>
      <c r="TSM115" s="420"/>
      <c r="TSN115" s="420"/>
      <c r="TSO115" s="420"/>
      <c r="TSP115" s="420"/>
      <c r="TSQ115" s="420"/>
      <c r="TSR115" s="420"/>
      <c r="TSS115" s="420"/>
      <c r="TST115" s="420"/>
      <c r="TSU115" s="420"/>
      <c r="TSV115" s="420"/>
      <c r="TSW115" s="420"/>
      <c r="TSX115" s="420"/>
      <c r="TSY115" s="420"/>
      <c r="TSZ115" s="420"/>
      <c r="TTA115" s="420"/>
      <c r="TTB115" s="420"/>
      <c r="TTC115" s="420"/>
      <c r="TTD115" s="420"/>
      <c r="TTE115" s="420"/>
      <c r="TTF115" s="420"/>
      <c r="TTG115" s="420"/>
      <c r="TTH115" s="420"/>
      <c r="TTI115" s="420"/>
      <c r="TTJ115" s="420"/>
      <c r="TTK115" s="420"/>
      <c r="TTL115" s="420"/>
      <c r="TTM115" s="420"/>
      <c r="TTN115" s="420"/>
      <c r="TTO115" s="420"/>
      <c r="TTP115" s="420"/>
      <c r="TTQ115" s="420"/>
      <c r="TTR115" s="420"/>
      <c r="TTS115" s="420"/>
      <c r="TTT115" s="420"/>
      <c r="TTU115" s="420"/>
      <c r="TTV115" s="420"/>
      <c r="TTW115" s="420"/>
      <c r="TTX115" s="420"/>
      <c r="TTY115" s="420"/>
      <c r="TTZ115" s="420"/>
      <c r="TUA115" s="420"/>
      <c r="TUB115" s="420"/>
      <c r="TUC115" s="420"/>
      <c r="TUD115" s="420"/>
      <c r="TUE115" s="420"/>
      <c r="TUF115" s="420"/>
      <c r="TUG115" s="420"/>
      <c r="TUH115" s="420"/>
      <c r="TUI115" s="420"/>
      <c r="TUJ115" s="420"/>
      <c r="TUK115" s="420"/>
      <c r="TUL115" s="420"/>
      <c r="TUM115" s="420"/>
      <c r="TUN115" s="420"/>
      <c r="TUO115" s="420"/>
      <c r="TUP115" s="420"/>
      <c r="TUQ115" s="420"/>
      <c r="TUR115" s="420"/>
      <c r="TUS115" s="420"/>
      <c r="TUT115" s="420"/>
      <c r="TUU115" s="420"/>
      <c r="TUV115" s="420"/>
      <c r="TUW115" s="420"/>
      <c r="TUX115" s="420"/>
      <c r="TUY115" s="420"/>
      <c r="TUZ115" s="420"/>
      <c r="TVA115" s="420"/>
      <c r="TVB115" s="420"/>
      <c r="TVC115" s="420"/>
      <c r="TVD115" s="420"/>
      <c r="TVE115" s="420"/>
      <c r="TVF115" s="420"/>
      <c r="TVG115" s="420"/>
      <c r="TVH115" s="420"/>
      <c r="TVI115" s="420"/>
      <c r="TVJ115" s="420"/>
      <c r="TVK115" s="420"/>
      <c r="TVL115" s="420"/>
      <c r="TVM115" s="420"/>
      <c r="TVN115" s="420"/>
      <c r="TVO115" s="420"/>
      <c r="TVP115" s="420"/>
      <c r="TVQ115" s="420"/>
      <c r="TVR115" s="420"/>
      <c r="TVS115" s="420"/>
      <c r="TVT115" s="420"/>
      <c r="TVU115" s="420"/>
      <c r="TVV115" s="420"/>
      <c r="TVW115" s="420"/>
      <c r="TVX115" s="420"/>
      <c r="TVY115" s="420"/>
      <c r="TVZ115" s="420"/>
      <c r="TWA115" s="420"/>
      <c r="TWB115" s="420"/>
      <c r="TWC115" s="420"/>
      <c r="TWD115" s="420"/>
      <c r="TWE115" s="420"/>
      <c r="TWF115" s="420"/>
      <c r="TWG115" s="420"/>
      <c r="TWH115" s="420"/>
      <c r="TWI115" s="420"/>
      <c r="TWJ115" s="420"/>
      <c r="TWK115" s="420"/>
      <c r="TWL115" s="420"/>
      <c r="TWM115" s="420"/>
      <c r="TWN115" s="420"/>
      <c r="TWO115" s="420"/>
      <c r="TWP115" s="420"/>
      <c r="TWQ115" s="420"/>
      <c r="TWR115" s="420"/>
      <c r="TWS115" s="420"/>
      <c r="TWT115" s="420"/>
      <c r="TWU115" s="420"/>
      <c r="TWV115" s="420"/>
      <c r="TWW115" s="420"/>
      <c r="TWX115" s="420"/>
      <c r="TWY115" s="420"/>
      <c r="TWZ115" s="420"/>
      <c r="TXA115" s="420"/>
      <c r="TXB115" s="420"/>
      <c r="TXC115" s="420"/>
      <c r="TXD115" s="420"/>
      <c r="TXE115" s="420"/>
      <c r="TXF115" s="420"/>
      <c r="TXG115" s="420"/>
      <c r="TXH115" s="420"/>
      <c r="TXI115" s="420"/>
      <c r="TXJ115" s="420"/>
      <c r="TXK115" s="420"/>
      <c r="TXL115" s="420"/>
      <c r="TXM115" s="420"/>
      <c r="TXN115" s="420"/>
      <c r="TXO115" s="420"/>
      <c r="TXP115" s="420"/>
      <c r="TXQ115" s="420"/>
      <c r="TXR115" s="420"/>
      <c r="TXS115" s="420"/>
      <c r="TXT115" s="420"/>
      <c r="TXU115" s="420"/>
      <c r="TXV115" s="420"/>
      <c r="TXW115" s="420"/>
      <c r="TXX115" s="420"/>
      <c r="TXY115" s="420"/>
      <c r="TXZ115" s="420"/>
      <c r="TYA115" s="420"/>
      <c r="TYB115" s="420"/>
      <c r="TYC115" s="420"/>
      <c r="TYD115" s="420"/>
      <c r="TYE115" s="420"/>
      <c r="TYF115" s="420"/>
      <c r="TYG115" s="420"/>
      <c r="TYH115" s="420"/>
      <c r="TYI115" s="420"/>
      <c r="TYJ115" s="420"/>
      <c r="TYK115" s="420"/>
      <c r="TYL115" s="420"/>
      <c r="TYM115" s="420"/>
      <c r="TYN115" s="420"/>
      <c r="TYO115" s="420"/>
      <c r="TYP115" s="420"/>
      <c r="TYQ115" s="420"/>
      <c r="TYR115" s="420"/>
      <c r="TYS115" s="420"/>
      <c r="TYT115" s="420"/>
      <c r="TYU115" s="420"/>
      <c r="TYV115" s="420"/>
      <c r="TYW115" s="420"/>
      <c r="TYX115" s="420"/>
      <c r="TYY115" s="420"/>
      <c r="TYZ115" s="420"/>
      <c r="TZA115" s="420"/>
      <c r="TZB115" s="420"/>
      <c r="TZC115" s="420"/>
      <c r="TZD115" s="420"/>
      <c r="TZE115" s="420"/>
      <c r="TZF115" s="420"/>
      <c r="TZG115" s="420"/>
      <c r="TZH115" s="420"/>
      <c r="TZI115" s="420"/>
      <c r="TZJ115" s="420"/>
      <c r="TZK115" s="420"/>
      <c r="TZL115" s="420"/>
      <c r="TZM115" s="420"/>
      <c r="TZN115" s="420"/>
      <c r="TZO115" s="420"/>
      <c r="TZP115" s="420"/>
      <c r="TZQ115" s="420"/>
      <c r="TZR115" s="420"/>
      <c r="TZS115" s="420"/>
      <c r="TZT115" s="420"/>
      <c r="TZU115" s="420"/>
      <c r="TZV115" s="420"/>
      <c r="TZW115" s="420"/>
      <c r="TZX115" s="420"/>
      <c r="TZY115" s="420"/>
      <c r="TZZ115" s="420"/>
      <c r="UAA115" s="420"/>
      <c r="UAB115" s="420"/>
      <c r="UAC115" s="420"/>
      <c r="UAD115" s="420"/>
      <c r="UAE115" s="420"/>
      <c r="UAF115" s="420"/>
      <c r="UAG115" s="420"/>
      <c r="UAH115" s="420"/>
      <c r="UAI115" s="420"/>
      <c r="UAJ115" s="420"/>
      <c r="UAK115" s="420"/>
      <c r="UAL115" s="420"/>
      <c r="UAM115" s="420"/>
      <c r="UAN115" s="420"/>
      <c r="UAO115" s="420"/>
      <c r="UAP115" s="420"/>
      <c r="UAQ115" s="420"/>
      <c r="UAR115" s="420"/>
      <c r="UAS115" s="420"/>
      <c r="UAT115" s="420"/>
      <c r="UAU115" s="420"/>
      <c r="UAV115" s="420"/>
      <c r="UAW115" s="420"/>
      <c r="UAX115" s="420"/>
      <c r="UAY115" s="420"/>
      <c r="UAZ115" s="420"/>
      <c r="UBA115" s="420"/>
      <c r="UBB115" s="420"/>
      <c r="UBC115" s="420"/>
      <c r="UBD115" s="420"/>
      <c r="UBE115" s="420"/>
      <c r="UBF115" s="420"/>
      <c r="UBG115" s="420"/>
      <c r="UBH115" s="420"/>
      <c r="UBI115" s="420"/>
      <c r="UBJ115" s="420"/>
      <c r="UBK115" s="420"/>
      <c r="UBL115" s="420"/>
      <c r="UBM115" s="420"/>
      <c r="UBN115" s="420"/>
      <c r="UBO115" s="420"/>
      <c r="UBP115" s="420"/>
      <c r="UBQ115" s="420"/>
      <c r="UBR115" s="420"/>
      <c r="UBS115" s="420"/>
      <c r="UBT115" s="420"/>
      <c r="UBU115" s="420"/>
      <c r="UBV115" s="420"/>
      <c r="UBW115" s="420"/>
      <c r="UBX115" s="420"/>
      <c r="UBY115" s="420"/>
      <c r="UBZ115" s="420"/>
      <c r="UCA115" s="420"/>
      <c r="UCB115" s="420"/>
      <c r="UCC115" s="420"/>
      <c r="UCD115" s="420"/>
      <c r="UCE115" s="420"/>
      <c r="UCF115" s="420"/>
      <c r="UCG115" s="420"/>
      <c r="UCH115" s="420"/>
      <c r="UCI115" s="420"/>
      <c r="UCJ115" s="420"/>
      <c r="UCK115" s="420"/>
      <c r="UCL115" s="420"/>
      <c r="UCM115" s="420"/>
      <c r="UCN115" s="420"/>
      <c r="UCO115" s="420"/>
      <c r="UCP115" s="420"/>
      <c r="UCQ115" s="420"/>
      <c r="UCR115" s="420"/>
      <c r="UCS115" s="420"/>
      <c r="UCT115" s="420"/>
      <c r="UCU115" s="420"/>
      <c r="UCV115" s="420"/>
      <c r="UCW115" s="420"/>
      <c r="UCX115" s="420"/>
      <c r="UCY115" s="420"/>
      <c r="UCZ115" s="420"/>
      <c r="UDA115" s="420"/>
      <c r="UDB115" s="420"/>
      <c r="UDC115" s="420"/>
      <c r="UDD115" s="420"/>
      <c r="UDE115" s="420"/>
      <c r="UDF115" s="420"/>
      <c r="UDG115" s="420"/>
      <c r="UDH115" s="420"/>
      <c r="UDI115" s="420"/>
      <c r="UDJ115" s="420"/>
      <c r="UDK115" s="420"/>
      <c r="UDL115" s="420"/>
      <c r="UDM115" s="420"/>
      <c r="UDN115" s="420"/>
      <c r="UDO115" s="420"/>
      <c r="UDP115" s="420"/>
      <c r="UDQ115" s="420"/>
      <c r="UDR115" s="420"/>
      <c r="UDS115" s="420"/>
      <c r="UDT115" s="420"/>
      <c r="UDU115" s="420"/>
      <c r="UDV115" s="420"/>
      <c r="UDW115" s="420"/>
      <c r="UDX115" s="420"/>
      <c r="UDY115" s="420"/>
      <c r="UDZ115" s="420"/>
      <c r="UEA115" s="420"/>
      <c r="UEB115" s="420"/>
      <c r="UEC115" s="420"/>
      <c r="UED115" s="420"/>
      <c r="UEE115" s="420"/>
      <c r="UEF115" s="420"/>
      <c r="UEG115" s="420"/>
      <c r="UEH115" s="420"/>
      <c r="UEI115" s="420"/>
      <c r="UEJ115" s="420"/>
      <c r="UEK115" s="420"/>
      <c r="UEL115" s="420"/>
      <c r="UEM115" s="420"/>
      <c r="UEN115" s="420"/>
      <c r="UEO115" s="420"/>
      <c r="UEP115" s="420"/>
      <c r="UEQ115" s="420"/>
      <c r="UER115" s="420"/>
      <c r="UES115" s="420"/>
      <c r="UET115" s="420"/>
      <c r="UEU115" s="420"/>
      <c r="UEV115" s="420"/>
      <c r="UEW115" s="420"/>
      <c r="UEX115" s="420"/>
      <c r="UEY115" s="420"/>
      <c r="UEZ115" s="420"/>
      <c r="UFA115" s="420"/>
      <c r="UFB115" s="420"/>
      <c r="UFC115" s="420"/>
      <c r="UFD115" s="420"/>
      <c r="UFE115" s="420"/>
      <c r="UFF115" s="420"/>
      <c r="UFG115" s="420"/>
      <c r="UFH115" s="420"/>
      <c r="UFI115" s="420"/>
      <c r="UFJ115" s="420"/>
      <c r="UFK115" s="420"/>
      <c r="UFL115" s="420"/>
      <c r="UFM115" s="420"/>
      <c r="UFN115" s="420"/>
      <c r="UFO115" s="420"/>
      <c r="UFP115" s="420"/>
      <c r="UFQ115" s="420"/>
      <c r="UFR115" s="420"/>
      <c r="UFS115" s="420"/>
      <c r="UFT115" s="420"/>
      <c r="UFU115" s="420"/>
      <c r="UFV115" s="420"/>
      <c r="UFW115" s="420"/>
      <c r="UFX115" s="420"/>
      <c r="UFY115" s="420"/>
      <c r="UFZ115" s="420"/>
      <c r="UGA115" s="420"/>
      <c r="UGB115" s="420"/>
      <c r="UGC115" s="420"/>
      <c r="UGD115" s="420"/>
      <c r="UGE115" s="420"/>
      <c r="UGF115" s="420"/>
      <c r="UGG115" s="420"/>
      <c r="UGH115" s="420"/>
      <c r="UGI115" s="420"/>
      <c r="UGJ115" s="420"/>
      <c r="UGK115" s="420"/>
      <c r="UGL115" s="420"/>
      <c r="UGM115" s="420"/>
      <c r="UGN115" s="420"/>
      <c r="UGO115" s="420"/>
      <c r="UGP115" s="420"/>
      <c r="UGQ115" s="420"/>
      <c r="UGR115" s="420"/>
      <c r="UGS115" s="420"/>
      <c r="UGT115" s="420"/>
      <c r="UGU115" s="420"/>
      <c r="UGV115" s="420"/>
      <c r="UGW115" s="420"/>
      <c r="UGX115" s="420"/>
      <c r="UGY115" s="420"/>
      <c r="UGZ115" s="420"/>
      <c r="UHA115" s="420"/>
      <c r="UHB115" s="420"/>
      <c r="UHC115" s="420"/>
      <c r="UHD115" s="420"/>
      <c r="UHE115" s="420"/>
      <c r="UHF115" s="420"/>
      <c r="UHG115" s="420"/>
      <c r="UHH115" s="420"/>
      <c r="UHI115" s="420"/>
      <c r="UHJ115" s="420"/>
      <c r="UHK115" s="420"/>
      <c r="UHL115" s="420"/>
      <c r="UHM115" s="420"/>
      <c r="UHN115" s="420"/>
      <c r="UHO115" s="420"/>
      <c r="UHP115" s="420"/>
      <c r="UHQ115" s="420"/>
      <c r="UHR115" s="420"/>
      <c r="UHS115" s="420"/>
      <c r="UHT115" s="420"/>
      <c r="UHU115" s="420"/>
      <c r="UHV115" s="420"/>
      <c r="UHW115" s="420"/>
      <c r="UHX115" s="420"/>
      <c r="UHY115" s="420"/>
      <c r="UHZ115" s="420"/>
      <c r="UIA115" s="420"/>
      <c r="UIB115" s="420"/>
      <c r="UIC115" s="420"/>
      <c r="UID115" s="420"/>
      <c r="UIE115" s="420"/>
      <c r="UIF115" s="420"/>
      <c r="UIG115" s="420"/>
      <c r="UIH115" s="420"/>
      <c r="UII115" s="420"/>
      <c r="UIJ115" s="420"/>
      <c r="UIK115" s="420"/>
      <c r="UIL115" s="420"/>
      <c r="UIM115" s="420"/>
      <c r="UIN115" s="420"/>
      <c r="UIO115" s="420"/>
      <c r="UIP115" s="420"/>
      <c r="UIQ115" s="420"/>
      <c r="UIR115" s="420"/>
      <c r="UIS115" s="420"/>
      <c r="UIT115" s="420"/>
      <c r="UIU115" s="420"/>
      <c r="UIV115" s="420"/>
      <c r="UIW115" s="420"/>
      <c r="UIX115" s="420"/>
      <c r="UIY115" s="420"/>
      <c r="UIZ115" s="420"/>
      <c r="UJA115" s="420"/>
      <c r="UJB115" s="420"/>
      <c r="UJC115" s="420"/>
      <c r="UJD115" s="420"/>
      <c r="UJE115" s="420"/>
      <c r="UJF115" s="420"/>
      <c r="UJG115" s="420"/>
      <c r="UJH115" s="420"/>
      <c r="UJI115" s="420"/>
      <c r="UJJ115" s="420"/>
      <c r="UJK115" s="420"/>
      <c r="UJL115" s="420"/>
      <c r="UJM115" s="420"/>
      <c r="UJN115" s="420"/>
      <c r="UJO115" s="420"/>
      <c r="UJP115" s="420"/>
      <c r="UJQ115" s="420"/>
      <c r="UJR115" s="420"/>
      <c r="UJS115" s="420"/>
      <c r="UJT115" s="420"/>
      <c r="UJU115" s="420"/>
      <c r="UJV115" s="420"/>
      <c r="UJW115" s="420"/>
      <c r="UJX115" s="420"/>
      <c r="UJY115" s="420"/>
      <c r="UJZ115" s="420"/>
      <c r="UKA115" s="420"/>
      <c r="UKB115" s="420"/>
      <c r="UKC115" s="420"/>
      <c r="UKD115" s="420"/>
      <c r="UKE115" s="420"/>
      <c r="UKF115" s="420"/>
      <c r="UKG115" s="420"/>
      <c r="UKH115" s="420"/>
      <c r="UKI115" s="420"/>
      <c r="UKJ115" s="420"/>
      <c r="UKK115" s="420"/>
      <c r="UKL115" s="420"/>
      <c r="UKM115" s="420"/>
      <c r="UKN115" s="420"/>
      <c r="UKO115" s="420"/>
      <c r="UKP115" s="420"/>
      <c r="UKQ115" s="420"/>
      <c r="UKR115" s="420"/>
      <c r="UKS115" s="420"/>
      <c r="UKT115" s="420"/>
      <c r="UKU115" s="420"/>
      <c r="UKV115" s="420"/>
      <c r="UKW115" s="420"/>
      <c r="UKX115" s="420"/>
      <c r="UKY115" s="420"/>
      <c r="UKZ115" s="420"/>
      <c r="ULA115" s="420"/>
      <c r="ULB115" s="420"/>
      <c r="ULC115" s="420"/>
      <c r="ULD115" s="420"/>
      <c r="ULE115" s="420"/>
      <c r="ULF115" s="420"/>
      <c r="ULG115" s="420"/>
      <c r="ULH115" s="420"/>
      <c r="ULI115" s="420"/>
      <c r="ULJ115" s="420"/>
      <c r="ULK115" s="420"/>
      <c r="ULL115" s="420"/>
      <c r="ULM115" s="420"/>
      <c r="ULN115" s="420"/>
      <c r="ULO115" s="420"/>
      <c r="ULP115" s="420"/>
      <c r="ULQ115" s="420"/>
      <c r="ULR115" s="420"/>
      <c r="ULS115" s="420"/>
      <c r="ULT115" s="420"/>
      <c r="ULU115" s="420"/>
      <c r="ULV115" s="420"/>
      <c r="ULW115" s="420"/>
      <c r="ULX115" s="420"/>
      <c r="ULY115" s="420"/>
      <c r="ULZ115" s="420"/>
      <c r="UMA115" s="420"/>
      <c r="UMB115" s="420"/>
      <c r="UMC115" s="420"/>
      <c r="UMD115" s="420"/>
      <c r="UME115" s="420"/>
      <c r="UMF115" s="420"/>
      <c r="UMG115" s="420"/>
      <c r="UMH115" s="420"/>
      <c r="UMI115" s="420"/>
      <c r="UMJ115" s="420"/>
      <c r="UMK115" s="420"/>
      <c r="UML115" s="420"/>
      <c r="UMM115" s="420"/>
      <c r="UMN115" s="420"/>
      <c r="UMO115" s="420"/>
      <c r="UMP115" s="420"/>
      <c r="UMQ115" s="420"/>
      <c r="UMR115" s="420"/>
      <c r="UMS115" s="420"/>
      <c r="UMT115" s="420"/>
      <c r="UMU115" s="420"/>
      <c r="UMV115" s="420"/>
      <c r="UMW115" s="420"/>
      <c r="UMX115" s="420"/>
      <c r="UMY115" s="420"/>
      <c r="UMZ115" s="420"/>
      <c r="UNA115" s="420"/>
      <c r="UNB115" s="420"/>
      <c r="UNC115" s="420"/>
      <c r="UND115" s="420"/>
      <c r="UNE115" s="420"/>
      <c r="UNF115" s="420"/>
      <c r="UNG115" s="420"/>
      <c r="UNH115" s="420"/>
      <c r="UNI115" s="420"/>
      <c r="UNJ115" s="420"/>
      <c r="UNK115" s="420"/>
      <c r="UNL115" s="420"/>
      <c r="UNM115" s="420"/>
      <c r="UNN115" s="420"/>
      <c r="UNO115" s="420"/>
      <c r="UNP115" s="420"/>
      <c r="UNQ115" s="420"/>
      <c r="UNR115" s="420"/>
      <c r="UNS115" s="420"/>
      <c r="UNT115" s="420"/>
      <c r="UNU115" s="420"/>
      <c r="UNV115" s="420"/>
      <c r="UNW115" s="420"/>
      <c r="UNX115" s="420"/>
      <c r="UNY115" s="420"/>
      <c r="UNZ115" s="420"/>
      <c r="UOA115" s="420"/>
      <c r="UOB115" s="420"/>
      <c r="UOC115" s="420"/>
      <c r="UOD115" s="420"/>
      <c r="UOE115" s="420"/>
      <c r="UOF115" s="420"/>
      <c r="UOG115" s="420"/>
      <c r="UOH115" s="420"/>
      <c r="UOI115" s="420"/>
      <c r="UOJ115" s="420"/>
      <c r="UOK115" s="420"/>
      <c r="UOL115" s="420"/>
      <c r="UOM115" s="420"/>
      <c r="UON115" s="420"/>
      <c r="UOO115" s="420"/>
      <c r="UOP115" s="420"/>
      <c r="UOQ115" s="420"/>
      <c r="UOR115" s="420"/>
      <c r="UOS115" s="420"/>
      <c r="UOT115" s="420"/>
      <c r="UOU115" s="420"/>
      <c r="UOV115" s="420"/>
      <c r="UOW115" s="420"/>
      <c r="UOX115" s="420"/>
      <c r="UOY115" s="420"/>
      <c r="UOZ115" s="420"/>
      <c r="UPA115" s="420"/>
      <c r="UPB115" s="420"/>
      <c r="UPC115" s="420"/>
      <c r="UPD115" s="420"/>
      <c r="UPE115" s="420"/>
      <c r="UPF115" s="420"/>
      <c r="UPG115" s="420"/>
      <c r="UPH115" s="420"/>
      <c r="UPI115" s="420"/>
      <c r="UPJ115" s="420"/>
      <c r="UPK115" s="420"/>
      <c r="UPL115" s="420"/>
      <c r="UPM115" s="420"/>
      <c r="UPN115" s="420"/>
      <c r="UPO115" s="420"/>
      <c r="UPP115" s="420"/>
      <c r="UPQ115" s="420"/>
      <c r="UPR115" s="420"/>
      <c r="UPS115" s="420"/>
      <c r="UPT115" s="420"/>
      <c r="UPU115" s="420"/>
      <c r="UPV115" s="420"/>
      <c r="UPW115" s="420"/>
      <c r="UPX115" s="420"/>
      <c r="UPY115" s="420"/>
      <c r="UPZ115" s="420"/>
      <c r="UQA115" s="420"/>
      <c r="UQB115" s="420"/>
      <c r="UQC115" s="420"/>
      <c r="UQD115" s="420"/>
      <c r="UQE115" s="420"/>
      <c r="UQF115" s="420"/>
      <c r="UQG115" s="420"/>
      <c r="UQH115" s="420"/>
      <c r="UQI115" s="420"/>
      <c r="UQJ115" s="420"/>
      <c r="UQK115" s="420"/>
      <c r="UQL115" s="420"/>
      <c r="UQM115" s="420"/>
      <c r="UQN115" s="420"/>
      <c r="UQO115" s="420"/>
      <c r="UQP115" s="420"/>
      <c r="UQQ115" s="420"/>
      <c r="UQR115" s="420"/>
      <c r="UQS115" s="420"/>
      <c r="UQT115" s="420"/>
      <c r="UQU115" s="420"/>
      <c r="UQV115" s="420"/>
      <c r="UQW115" s="420"/>
      <c r="UQX115" s="420"/>
      <c r="UQY115" s="420"/>
      <c r="UQZ115" s="420"/>
      <c r="URA115" s="420"/>
      <c r="URB115" s="420"/>
      <c r="URC115" s="420"/>
      <c r="URD115" s="420"/>
      <c r="URE115" s="420"/>
      <c r="URF115" s="420"/>
      <c r="URG115" s="420"/>
      <c r="URH115" s="420"/>
      <c r="URI115" s="420"/>
      <c r="URJ115" s="420"/>
      <c r="URK115" s="420"/>
      <c r="URL115" s="420"/>
      <c r="URM115" s="420"/>
      <c r="URN115" s="420"/>
      <c r="URO115" s="420"/>
      <c r="URP115" s="420"/>
      <c r="URQ115" s="420"/>
      <c r="URR115" s="420"/>
      <c r="URS115" s="420"/>
      <c r="URT115" s="420"/>
      <c r="URU115" s="420"/>
      <c r="URV115" s="420"/>
      <c r="URW115" s="420"/>
      <c r="URX115" s="420"/>
      <c r="URY115" s="420"/>
      <c r="URZ115" s="420"/>
      <c r="USA115" s="420"/>
      <c r="USB115" s="420"/>
      <c r="USC115" s="420"/>
      <c r="USD115" s="420"/>
      <c r="USE115" s="420"/>
      <c r="USF115" s="420"/>
      <c r="USG115" s="420"/>
      <c r="USH115" s="420"/>
      <c r="USI115" s="420"/>
      <c r="USJ115" s="420"/>
      <c r="USK115" s="420"/>
      <c r="USL115" s="420"/>
      <c r="USM115" s="420"/>
      <c r="USN115" s="420"/>
      <c r="USO115" s="420"/>
      <c r="USP115" s="420"/>
      <c r="USQ115" s="420"/>
      <c r="USR115" s="420"/>
      <c r="USS115" s="420"/>
      <c r="UST115" s="420"/>
      <c r="USU115" s="420"/>
      <c r="USV115" s="420"/>
      <c r="USW115" s="420"/>
      <c r="USX115" s="420"/>
      <c r="USY115" s="420"/>
      <c r="USZ115" s="420"/>
      <c r="UTA115" s="420"/>
      <c r="UTB115" s="420"/>
      <c r="UTC115" s="420"/>
      <c r="UTD115" s="420"/>
      <c r="UTE115" s="420"/>
      <c r="UTF115" s="420"/>
      <c r="UTG115" s="420"/>
      <c r="UTH115" s="420"/>
      <c r="UTI115" s="420"/>
      <c r="UTJ115" s="420"/>
      <c r="UTK115" s="420"/>
      <c r="UTL115" s="420"/>
      <c r="UTM115" s="420"/>
      <c r="UTN115" s="420"/>
      <c r="UTO115" s="420"/>
      <c r="UTP115" s="420"/>
      <c r="UTQ115" s="420"/>
      <c r="UTR115" s="420"/>
      <c r="UTS115" s="420"/>
      <c r="UTT115" s="420"/>
      <c r="UTU115" s="420"/>
      <c r="UTV115" s="420"/>
      <c r="UTW115" s="420"/>
      <c r="UTX115" s="420"/>
      <c r="UTY115" s="420"/>
      <c r="UTZ115" s="420"/>
      <c r="UUA115" s="420"/>
      <c r="UUB115" s="420"/>
      <c r="UUC115" s="420"/>
      <c r="UUD115" s="420"/>
      <c r="UUE115" s="420"/>
      <c r="UUF115" s="420"/>
      <c r="UUG115" s="420"/>
      <c r="UUH115" s="420"/>
      <c r="UUI115" s="420"/>
      <c r="UUJ115" s="420"/>
      <c r="UUK115" s="420"/>
      <c r="UUL115" s="420"/>
      <c r="UUM115" s="420"/>
      <c r="UUN115" s="420"/>
      <c r="UUO115" s="420"/>
      <c r="UUP115" s="420"/>
      <c r="UUQ115" s="420"/>
      <c r="UUR115" s="420"/>
      <c r="UUS115" s="420"/>
      <c r="UUT115" s="420"/>
      <c r="UUU115" s="420"/>
      <c r="UUV115" s="420"/>
      <c r="UUW115" s="420"/>
      <c r="UUX115" s="420"/>
      <c r="UUY115" s="420"/>
      <c r="UUZ115" s="420"/>
      <c r="UVA115" s="420"/>
      <c r="UVB115" s="420"/>
      <c r="UVC115" s="420"/>
      <c r="UVD115" s="420"/>
      <c r="UVE115" s="420"/>
      <c r="UVF115" s="420"/>
      <c r="UVG115" s="420"/>
      <c r="UVH115" s="420"/>
      <c r="UVI115" s="420"/>
      <c r="UVJ115" s="420"/>
      <c r="UVK115" s="420"/>
      <c r="UVL115" s="420"/>
      <c r="UVM115" s="420"/>
      <c r="UVN115" s="420"/>
      <c r="UVO115" s="420"/>
      <c r="UVP115" s="420"/>
      <c r="UVQ115" s="420"/>
      <c r="UVR115" s="420"/>
      <c r="UVS115" s="420"/>
      <c r="UVT115" s="420"/>
      <c r="UVU115" s="420"/>
      <c r="UVV115" s="420"/>
      <c r="UVW115" s="420"/>
      <c r="UVX115" s="420"/>
      <c r="UVY115" s="420"/>
      <c r="UVZ115" s="420"/>
      <c r="UWA115" s="420"/>
      <c r="UWB115" s="420"/>
      <c r="UWC115" s="420"/>
      <c r="UWD115" s="420"/>
      <c r="UWE115" s="420"/>
      <c r="UWF115" s="420"/>
      <c r="UWG115" s="420"/>
      <c r="UWH115" s="420"/>
      <c r="UWI115" s="420"/>
      <c r="UWJ115" s="420"/>
      <c r="UWK115" s="420"/>
      <c r="UWL115" s="420"/>
      <c r="UWM115" s="420"/>
      <c r="UWN115" s="420"/>
      <c r="UWO115" s="420"/>
      <c r="UWP115" s="420"/>
      <c r="UWQ115" s="420"/>
      <c r="UWR115" s="420"/>
      <c r="UWS115" s="420"/>
      <c r="UWT115" s="420"/>
      <c r="UWU115" s="420"/>
      <c r="UWV115" s="420"/>
      <c r="UWW115" s="420"/>
      <c r="UWX115" s="420"/>
      <c r="UWY115" s="420"/>
      <c r="UWZ115" s="420"/>
      <c r="UXA115" s="420"/>
      <c r="UXB115" s="420"/>
      <c r="UXC115" s="420"/>
      <c r="UXD115" s="420"/>
      <c r="UXE115" s="420"/>
      <c r="UXF115" s="420"/>
      <c r="UXG115" s="420"/>
      <c r="UXH115" s="420"/>
      <c r="UXI115" s="420"/>
      <c r="UXJ115" s="420"/>
      <c r="UXK115" s="420"/>
      <c r="UXL115" s="420"/>
      <c r="UXM115" s="420"/>
      <c r="UXN115" s="420"/>
      <c r="UXO115" s="420"/>
      <c r="UXP115" s="420"/>
      <c r="UXQ115" s="420"/>
      <c r="UXR115" s="420"/>
      <c r="UXS115" s="420"/>
      <c r="UXT115" s="420"/>
      <c r="UXU115" s="420"/>
      <c r="UXV115" s="420"/>
      <c r="UXW115" s="420"/>
      <c r="UXX115" s="420"/>
      <c r="UXY115" s="420"/>
      <c r="UXZ115" s="420"/>
      <c r="UYA115" s="420"/>
      <c r="UYB115" s="420"/>
      <c r="UYC115" s="420"/>
      <c r="UYD115" s="420"/>
      <c r="UYE115" s="420"/>
      <c r="UYF115" s="420"/>
      <c r="UYG115" s="420"/>
      <c r="UYH115" s="420"/>
      <c r="UYI115" s="420"/>
      <c r="UYJ115" s="420"/>
      <c r="UYK115" s="420"/>
      <c r="UYL115" s="420"/>
      <c r="UYM115" s="420"/>
      <c r="UYN115" s="420"/>
      <c r="UYO115" s="420"/>
      <c r="UYP115" s="420"/>
      <c r="UYQ115" s="420"/>
      <c r="UYR115" s="420"/>
      <c r="UYS115" s="420"/>
      <c r="UYT115" s="420"/>
      <c r="UYU115" s="420"/>
      <c r="UYV115" s="420"/>
      <c r="UYW115" s="420"/>
      <c r="UYX115" s="420"/>
      <c r="UYY115" s="420"/>
      <c r="UYZ115" s="420"/>
      <c r="UZA115" s="420"/>
      <c r="UZB115" s="420"/>
      <c r="UZC115" s="420"/>
      <c r="UZD115" s="420"/>
      <c r="UZE115" s="420"/>
      <c r="UZF115" s="420"/>
      <c r="UZG115" s="420"/>
      <c r="UZH115" s="420"/>
      <c r="UZI115" s="420"/>
      <c r="UZJ115" s="420"/>
      <c r="UZK115" s="420"/>
      <c r="UZL115" s="420"/>
      <c r="UZM115" s="420"/>
      <c r="UZN115" s="420"/>
      <c r="UZO115" s="420"/>
      <c r="UZP115" s="420"/>
      <c r="UZQ115" s="420"/>
      <c r="UZR115" s="420"/>
      <c r="UZS115" s="420"/>
      <c r="UZT115" s="420"/>
      <c r="UZU115" s="420"/>
      <c r="UZV115" s="420"/>
      <c r="UZW115" s="420"/>
      <c r="UZX115" s="420"/>
      <c r="UZY115" s="420"/>
      <c r="UZZ115" s="420"/>
      <c r="VAA115" s="420"/>
      <c r="VAB115" s="420"/>
      <c r="VAC115" s="420"/>
      <c r="VAD115" s="420"/>
      <c r="VAE115" s="420"/>
      <c r="VAF115" s="420"/>
      <c r="VAG115" s="420"/>
      <c r="VAH115" s="420"/>
      <c r="VAI115" s="420"/>
      <c r="VAJ115" s="420"/>
      <c r="VAK115" s="420"/>
      <c r="VAL115" s="420"/>
      <c r="VAM115" s="420"/>
      <c r="VAN115" s="420"/>
      <c r="VAO115" s="420"/>
      <c r="VAP115" s="420"/>
      <c r="VAQ115" s="420"/>
      <c r="VAR115" s="420"/>
      <c r="VAS115" s="420"/>
      <c r="VAT115" s="420"/>
      <c r="VAU115" s="420"/>
      <c r="VAV115" s="420"/>
      <c r="VAW115" s="420"/>
      <c r="VAX115" s="420"/>
      <c r="VAY115" s="420"/>
      <c r="VAZ115" s="420"/>
      <c r="VBA115" s="420"/>
      <c r="VBB115" s="420"/>
      <c r="VBC115" s="420"/>
      <c r="VBD115" s="420"/>
      <c r="VBE115" s="420"/>
      <c r="VBF115" s="420"/>
      <c r="VBG115" s="420"/>
      <c r="VBH115" s="420"/>
      <c r="VBI115" s="420"/>
      <c r="VBJ115" s="420"/>
      <c r="VBK115" s="420"/>
      <c r="VBL115" s="420"/>
      <c r="VBM115" s="420"/>
      <c r="VBN115" s="420"/>
      <c r="VBO115" s="420"/>
      <c r="VBP115" s="420"/>
      <c r="VBQ115" s="420"/>
      <c r="VBR115" s="420"/>
      <c r="VBS115" s="420"/>
      <c r="VBT115" s="420"/>
      <c r="VBU115" s="420"/>
      <c r="VBV115" s="420"/>
      <c r="VBW115" s="420"/>
      <c r="VBX115" s="420"/>
      <c r="VBY115" s="420"/>
      <c r="VBZ115" s="420"/>
      <c r="VCA115" s="420"/>
      <c r="VCB115" s="420"/>
      <c r="VCC115" s="420"/>
      <c r="VCD115" s="420"/>
      <c r="VCE115" s="420"/>
      <c r="VCF115" s="420"/>
      <c r="VCG115" s="420"/>
      <c r="VCH115" s="420"/>
      <c r="VCI115" s="420"/>
      <c r="VCJ115" s="420"/>
      <c r="VCK115" s="420"/>
      <c r="VCL115" s="420"/>
      <c r="VCM115" s="420"/>
      <c r="VCN115" s="420"/>
      <c r="VCO115" s="420"/>
      <c r="VCP115" s="420"/>
      <c r="VCQ115" s="420"/>
      <c r="VCR115" s="420"/>
      <c r="VCS115" s="420"/>
      <c r="VCT115" s="420"/>
      <c r="VCU115" s="420"/>
      <c r="VCV115" s="420"/>
      <c r="VCW115" s="420"/>
      <c r="VCX115" s="420"/>
      <c r="VCY115" s="420"/>
      <c r="VCZ115" s="420"/>
      <c r="VDA115" s="420"/>
      <c r="VDB115" s="420"/>
      <c r="VDC115" s="420"/>
      <c r="VDD115" s="420"/>
      <c r="VDE115" s="420"/>
      <c r="VDF115" s="420"/>
      <c r="VDG115" s="420"/>
      <c r="VDH115" s="420"/>
      <c r="VDI115" s="420"/>
      <c r="VDJ115" s="420"/>
      <c r="VDK115" s="420"/>
      <c r="VDL115" s="420"/>
      <c r="VDM115" s="420"/>
      <c r="VDN115" s="420"/>
      <c r="VDO115" s="420"/>
      <c r="VDP115" s="420"/>
      <c r="VDQ115" s="420"/>
      <c r="VDR115" s="420"/>
      <c r="VDS115" s="420"/>
      <c r="VDT115" s="420"/>
      <c r="VDU115" s="420"/>
      <c r="VDV115" s="420"/>
      <c r="VDW115" s="420"/>
      <c r="VDX115" s="420"/>
      <c r="VDY115" s="420"/>
      <c r="VDZ115" s="420"/>
      <c r="VEA115" s="420"/>
      <c r="VEB115" s="420"/>
      <c r="VEC115" s="420"/>
      <c r="VED115" s="420"/>
      <c r="VEE115" s="420"/>
      <c r="VEF115" s="420"/>
      <c r="VEG115" s="420"/>
      <c r="VEH115" s="420"/>
      <c r="VEI115" s="420"/>
      <c r="VEJ115" s="420"/>
      <c r="VEK115" s="420"/>
      <c r="VEL115" s="420"/>
      <c r="VEM115" s="420"/>
      <c r="VEN115" s="420"/>
      <c r="VEO115" s="420"/>
      <c r="VEP115" s="420"/>
      <c r="VEQ115" s="420"/>
      <c r="VER115" s="420"/>
      <c r="VES115" s="420"/>
      <c r="VET115" s="420"/>
      <c r="VEU115" s="420"/>
      <c r="VEV115" s="420"/>
      <c r="VEW115" s="420"/>
      <c r="VEX115" s="420"/>
      <c r="VEY115" s="420"/>
      <c r="VEZ115" s="420"/>
      <c r="VFA115" s="420"/>
      <c r="VFB115" s="420"/>
      <c r="VFC115" s="420"/>
      <c r="VFD115" s="420"/>
      <c r="VFE115" s="420"/>
      <c r="VFF115" s="420"/>
      <c r="VFG115" s="420"/>
      <c r="VFH115" s="420"/>
      <c r="VFI115" s="420"/>
      <c r="VFJ115" s="420"/>
      <c r="VFK115" s="420"/>
      <c r="VFL115" s="420"/>
      <c r="VFM115" s="420"/>
      <c r="VFN115" s="420"/>
      <c r="VFO115" s="420"/>
      <c r="VFP115" s="420"/>
      <c r="VFQ115" s="420"/>
      <c r="VFR115" s="420"/>
      <c r="VFS115" s="420"/>
      <c r="VFT115" s="420"/>
      <c r="VFU115" s="420"/>
      <c r="VFV115" s="420"/>
      <c r="VFW115" s="420"/>
      <c r="VFX115" s="420"/>
      <c r="VFY115" s="420"/>
      <c r="VFZ115" s="420"/>
      <c r="VGA115" s="420"/>
      <c r="VGB115" s="420"/>
      <c r="VGC115" s="420"/>
      <c r="VGD115" s="420"/>
      <c r="VGE115" s="420"/>
      <c r="VGF115" s="420"/>
      <c r="VGG115" s="420"/>
      <c r="VGH115" s="420"/>
      <c r="VGI115" s="420"/>
      <c r="VGJ115" s="420"/>
      <c r="VGK115" s="420"/>
      <c r="VGL115" s="420"/>
      <c r="VGM115" s="420"/>
      <c r="VGN115" s="420"/>
      <c r="VGO115" s="420"/>
      <c r="VGP115" s="420"/>
      <c r="VGQ115" s="420"/>
      <c r="VGR115" s="420"/>
      <c r="VGS115" s="420"/>
      <c r="VGT115" s="420"/>
      <c r="VGU115" s="420"/>
      <c r="VGV115" s="420"/>
      <c r="VGW115" s="420"/>
      <c r="VGX115" s="420"/>
      <c r="VGY115" s="420"/>
      <c r="VGZ115" s="420"/>
      <c r="VHA115" s="420"/>
      <c r="VHB115" s="420"/>
      <c r="VHC115" s="420"/>
      <c r="VHD115" s="420"/>
      <c r="VHE115" s="420"/>
      <c r="VHF115" s="420"/>
      <c r="VHG115" s="420"/>
      <c r="VHH115" s="420"/>
      <c r="VHI115" s="420"/>
      <c r="VHJ115" s="420"/>
      <c r="VHK115" s="420"/>
      <c r="VHL115" s="420"/>
      <c r="VHM115" s="420"/>
      <c r="VHN115" s="420"/>
      <c r="VHO115" s="420"/>
      <c r="VHP115" s="420"/>
      <c r="VHQ115" s="420"/>
      <c r="VHR115" s="420"/>
      <c r="VHS115" s="420"/>
      <c r="VHT115" s="420"/>
      <c r="VHU115" s="420"/>
      <c r="VHV115" s="420"/>
      <c r="VHW115" s="420"/>
      <c r="VHX115" s="420"/>
      <c r="VHY115" s="420"/>
      <c r="VHZ115" s="420"/>
      <c r="VIA115" s="420"/>
      <c r="VIB115" s="420"/>
      <c r="VIC115" s="420"/>
      <c r="VID115" s="420"/>
      <c r="VIE115" s="420"/>
      <c r="VIF115" s="420"/>
      <c r="VIG115" s="420"/>
      <c r="VIH115" s="420"/>
      <c r="VII115" s="420"/>
      <c r="VIJ115" s="420"/>
      <c r="VIK115" s="420"/>
      <c r="VIL115" s="420"/>
      <c r="VIM115" s="420"/>
      <c r="VIN115" s="420"/>
      <c r="VIO115" s="420"/>
      <c r="VIP115" s="420"/>
      <c r="VIQ115" s="420"/>
      <c r="VIR115" s="420"/>
      <c r="VIS115" s="420"/>
      <c r="VIT115" s="420"/>
      <c r="VIU115" s="420"/>
      <c r="VIV115" s="420"/>
      <c r="VIW115" s="420"/>
      <c r="VIX115" s="420"/>
      <c r="VIY115" s="420"/>
      <c r="VIZ115" s="420"/>
      <c r="VJA115" s="420"/>
      <c r="VJB115" s="420"/>
      <c r="VJC115" s="420"/>
      <c r="VJD115" s="420"/>
      <c r="VJE115" s="420"/>
      <c r="VJF115" s="420"/>
      <c r="VJG115" s="420"/>
      <c r="VJH115" s="420"/>
      <c r="VJI115" s="420"/>
      <c r="VJJ115" s="420"/>
      <c r="VJK115" s="420"/>
      <c r="VJL115" s="420"/>
      <c r="VJM115" s="420"/>
      <c r="VJN115" s="420"/>
      <c r="VJO115" s="420"/>
      <c r="VJP115" s="420"/>
      <c r="VJQ115" s="420"/>
      <c r="VJR115" s="420"/>
      <c r="VJS115" s="420"/>
      <c r="VJT115" s="420"/>
      <c r="VJU115" s="420"/>
      <c r="VJV115" s="420"/>
      <c r="VJW115" s="420"/>
      <c r="VJX115" s="420"/>
      <c r="VJY115" s="420"/>
      <c r="VJZ115" s="420"/>
      <c r="VKA115" s="420"/>
      <c r="VKB115" s="420"/>
      <c r="VKC115" s="420"/>
      <c r="VKD115" s="420"/>
      <c r="VKE115" s="420"/>
      <c r="VKF115" s="420"/>
      <c r="VKG115" s="420"/>
      <c r="VKH115" s="420"/>
      <c r="VKI115" s="420"/>
      <c r="VKJ115" s="420"/>
      <c r="VKK115" s="420"/>
      <c r="VKL115" s="420"/>
      <c r="VKM115" s="420"/>
      <c r="VKN115" s="420"/>
      <c r="VKO115" s="420"/>
      <c r="VKP115" s="420"/>
      <c r="VKQ115" s="420"/>
      <c r="VKR115" s="420"/>
      <c r="VKS115" s="420"/>
      <c r="VKT115" s="420"/>
      <c r="VKU115" s="420"/>
      <c r="VKV115" s="420"/>
      <c r="VKW115" s="420"/>
      <c r="VKX115" s="420"/>
      <c r="VKY115" s="420"/>
      <c r="VKZ115" s="420"/>
      <c r="VLA115" s="420"/>
      <c r="VLB115" s="420"/>
      <c r="VLC115" s="420"/>
      <c r="VLD115" s="420"/>
      <c r="VLE115" s="420"/>
      <c r="VLF115" s="420"/>
      <c r="VLG115" s="420"/>
      <c r="VLH115" s="420"/>
      <c r="VLI115" s="420"/>
      <c r="VLJ115" s="420"/>
      <c r="VLK115" s="420"/>
      <c r="VLL115" s="420"/>
      <c r="VLM115" s="420"/>
      <c r="VLN115" s="420"/>
      <c r="VLO115" s="420"/>
      <c r="VLP115" s="420"/>
      <c r="VLQ115" s="420"/>
      <c r="VLR115" s="420"/>
      <c r="VLS115" s="420"/>
      <c r="VLT115" s="420"/>
      <c r="VLU115" s="420"/>
      <c r="VLV115" s="420"/>
      <c r="VLW115" s="420"/>
      <c r="VLX115" s="420"/>
      <c r="VLY115" s="420"/>
      <c r="VLZ115" s="420"/>
      <c r="VMA115" s="420"/>
      <c r="VMB115" s="420"/>
      <c r="VMC115" s="420"/>
      <c r="VMD115" s="420"/>
      <c r="VME115" s="420"/>
      <c r="VMF115" s="420"/>
      <c r="VMG115" s="420"/>
      <c r="VMH115" s="420"/>
      <c r="VMI115" s="420"/>
      <c r="VMJ115" s="420"/>
      <c r="VMK115" s="420"/>
      <c r="VML115" s="420"/>
      <c r="VMM115" s="420"/>
      <c r="VMN115" s="420"/>
      <c r="VMO115" s="420"/>
      <c r="VMP115" s="420"/>
      <c r="VMQ115" s="420"/>
      <c r="VMR115" s="420"/>
      <c r="VMS115" s="420"/>
      <c r="VMT115" s="420"/>
      <c r="VMU115" s="420"/>
      <c r="VMV115" s="420"/>
      <c r="VMW115" s="420"/>
      <c r="VMX115" s="420"/>
      <c r="VMY115" s="420"/>
      <c r="VMZ115" s="420"/>
      <c r="VNA115" s="420"/>
      <c r="VNB115" s="420"/>
      <c r="VNC115" s="420"/>
      <c r="VND115" s="420"/>
      <c r="VNE115" s="420"/>
      <c r="VNF115" s="420"/>
      <c r="VNG115" s="420"/>
      <c r="VNH115" s="420"/>
      <c r="VNI115" s="420"/>
      <c r="VNJ115" s="420"/>
      <c r="VNK115" s="420"/>
      <c r="VNL115" s="420"/>
      <c r="VNM115" s="420"/>
      <c r="VNN115" s="420"/>
      <c r="VNO115" s="420"/>
      <c r="VNP115" s="420"/>
      <c r="VNQ115" s="420"/>
      <c r="VNR115" s="420"/>
      <c r="VNS115" s="420"/>
      <c r="VNT115" s="420"/>
      <c r="VNU115" s="420"/>
      <c r="VNV115" s="420"/>
      <c r="VNW115" s="420"/>
      <c r="VNX115" s="420"/>
      <c r="VNY115" s="420"/>
      <c r="VNZ115" s="420"/>
      <c r="VOA115" s="420"/>
      <c r="VOB115" s="420"/>
      <c r="VOC115" s="420"/>
      <c r="VOD115" s="420"/>
      <c r="VOE115" s="420"/>
      <c r="VOF115" s="420"/>
      <c r="VOG115" s="420"/>
      <c r="VOH115" s="420"/>
      <c r="VOI115" s="420"/>
      <c r="VOJ115" s="420"/>
      <c r="VOK115" s="420"/>
      <c r="VOL115" s="420"/>
      <c r="VOM115" s="420"/>
      <c r="VON115" s="420"/>
      <c r="VOO115" s="420"/>
      <c r="VOP115" s="420"/>
      <c r="VOQ115" s="420"/>
      <c r="VOR115" s="420"/>
      <c r="VOS115" s="420"/>
      <c r="VOT115" s="420"/>
      <c r="VOU115" s="420"/>
      <c r="VOV115" s="420"/>
      <c r="VOW115" s="420"/>
      <c r="VOX115" s="420"/>
      <c r="VOY115" s="420"/>
      <c r="VOZ115" s="420"/>
      <c r="VPA115" s="420"/>
      <c r="VPB115" s="420"/>
      <c r="VPC115" s="420"/>
      <c r="VPD115" s="420"/>
      <c r="VPE115" s="420"/>
      <c r="VPF115" s="420"/>
      <c r="VPG115" s="420"/>
      <c r="VPH115" s="420"/>
      <c r="VPI115" s="420"/>
      <c r="VPJ115" s="420"/>
      <c r="VPK115" s="420"/>
      <c r="VPL115" s="420"/>
      <c r="VPM115" s="420"/>
      <c r="VPN115" s="420"/>
      <c r="VPO115" s="420"/>
      <c r="VPP115" s="420"/>
      <c r="VPQ115" s="420"/>
      <c r="VPR115" s="420"/>
      <c r="VPS115" s="420"/>
      <c r="VPT115" s="420"/>
      <c r="VPU115" s="420"/>
      <c r="VPV115" s="420"/>
      <c r="VPW115" s="420"/>
      <c r="VPX115" s="420"/>
      <c r="VPY115" s="420"/>
      <c r="VPZ115" s="420"/>
      <c r="VQA115" s="420"/>
      <c r="VQB115" s="420"/>
      <c r="VQC115" s="420"/>
      <c r="VQD115" s="420"/>
      <c r="VQE115" s="420"/>
      <c r="VQF115" s="420"/>
      <c r="VQG115" s="420"/>
      <c r="VQH115" s="420"/>
      <c r="VQI115" s="420"/>
      <c r="VQJ115" s="420"/>
      <c r="VQK115" s="420"/>
      <c r="VQL115" s="420"/>
      <c r="VQM115" s="420"/>
      <c r="VQN115" s="420"/>
      <c r="VQO115" s="420"/>
      <c r="VQP115" s="420"/>
      <c r="VQQ115" s="420"/>
      <c r="VQR115" s="420"/>
      <c r="VQS115" s="420"/>
      <c r="VQT115" s="420"/>
      <c r="VQU115" s="420"/>
      <c r="VQV115" s="420"/>
      <c r="VQW115" s="420"/>
      <c r="VQX115" s="420"/>
      <c r="VQY115" s="420"/>
      <c r="VQZ115" s="420"/>
      <c r="VRA115" s="420"/>
      <c r="VRB115" s="420"/>
      <c r="VRC115" s="420"/>
      <c r="VRD115" s="420"/>
      <c r="VRE115" s="420"/>
      <c r="VRF115" s="420"/>
      <c r="VRG115" s="420"/>
      <c r="VRH115" s="420"/>
      <c r="VRI115" s="420"/>
      <c r="VRJ115" s="420"/>
      <c r="VRK115" s="420"/>
      <c r="VRL115" s="420"/>
      <c r="VRM115" s="420"/>
      <c r="VRN115" s="420"/>
      <c r="VRO115" s="420"/>
      <c r="VRP115" s="420"/>
      <c r="VRQ115" s="420"/>
      <c r="VRR115" s="420"/>
      <c r="VRS115" s="420"/>
      <c r="VRT115" s="420"/>
      <c r="VRU115" s="420"/>
      <c r="VRV115" s="420"/>
      <c r="VRW115" s="420"/>
      <c r="VRX115" s="420"/>
      <c r="VRY115" s="420"/>
      <c r="VRZ115" s="420"/>
      <c r="VSA115" s="420"/>
      <c r="VSB115" s="420"/>
      <c r="VSC115" s="420"/>
      <c r="VSD115" s="420"/>
      <c r="VSE115" s="420"/>
      <c r="VSF115" s="420"/>
      <c r="VSG115" s="420"/>
      <c r="VSH115" s="420"/>
      <c r="VSI115" s="420"/>
      <c r="VSJ115" s="420"/>
      <c r="VSK115" s="420"/>
      <c r="VSL115" s="420"/>
      <c r="VSM115" s="420"/>
      <c r="VSN115" s="420"/>
      <c r="VSO115" s="420"/>
      <c r="VSP115" s="420"/>
      <c r="VSQ115" s="420"/>
      <c r="VSR115" s="420"/>
      <c r="VSS115" s="420"/>
      <c r="VST115" s="420"/>
      <c r="VSU115" s="420"/>
      <c r="VSV115" s="420"/>
      <c r="VSW115" s="420"/>
      <c r="VSX115" s="420"/>
      <c r="VSY115" s="420"/>
      <c r="VSZ115" s="420"/>
      <c r="VTA115" s="420"/>
      <c r="VTB115" s="420"/>
      <c r="VTC115" s="420"/>
      <c r="VTD115" s="420"/>
      <c r="VTE115" s="420"/>
      <c r="VTF115" s="420"/>
      <c r="VTG115" s="420"/>
      <c r="VTH115" s="420"/>
      <c r="VTI115" s="420"/>
      <c r="VTJ115" s="420"/>
      <c r="VTK115" s="420"/>
      <c r="VTL115" s="420"/>
      <c r="VTM115" s="420"/>
      <c r="VTN115" s="420"/>
      <c r="VTO115" s="420"/>
      <c r="VTP115" s="420"/>
      <c r="VTQ115" s="420"/>
      <c r="VTR115" s="420"/>
      <c r="VTS115" s="420"/>
      <c r="VTT115" s="420"/>
      <c r="VTU115" s="420"/>
      <c r="VTV115" s="420"/>
      <c r="VTW115" s="420"/>
      <c r="VTX115" s="420"/>
      <c r="VTY115" s="420"/>
      <c r="VTZ115" s="420"/>
      <c r="VUA115" s="420"/>
      <c r="VUB115" s="420"/>
      <c r="VUC115" s="420"/>
      <c r="VUD115" s="420"/>
      <c r="VUE115" s="420"/>
      <c r="VUF115" s="420"/>
      <c r="VUG115" s="420"/>
      <c r="VUH115" s="420"/>
      <c r="VUI115" s="420"/>
      <c r="VUJ115" s="420"/>
      <c r="VUK115" s="420"/>
      <c r="VUL115" s="420"/>
      <c r="VUM115" s="420"/>
      <c r="VUN115" s="420"/>
      <c r="VUO115" s="420"/>
      <c r="VUP115" s="420"/>
      <c r="VUQ115" s="420"/>
      <c r="VUR115" s="420"/>
      <c r="VUS115" s="420"/>
      <c r="VUT115" s="420"/>
      <c r="VUU115" s="420"/>
      <c r="VUV115" s="420"/>
      <c r="VUW115" s="420"/>
      <c r="VUX115" s="420"/>
      <c r="VUY115" s="420"/>
      <c r="VUZ115" s="420"/>
      <c r="VVA115" s="420"/>
      <c r="VVB115" s="420"/>
      <c r="VVC115" s="420"/>
      <c r="VVD115" s="420"/>
      <c r="VVE115" s="420"/>
      <c r="VVF115" s="420"/>
      <c r="VVG115" s="420"/>
      <c r="VVH115" s="420"/>
      <c r="VVI115" s="420"/>
      <c r="VVJ115" s="420"/>
      <c r="VVK115" s="420"/>
      <c r="VVL115" s="420"/>
      <c r="VVM115" s="420"/>
      <c r="VVN115" s="420"/>
      <c r="VVO115" s="420"/>
      <c r="VVP115" s="420"/>
      <c r="VVQ115" s="420"/>
      <c r="VVR115" s="420"/>
      <c r="VVS115" s="420"/>
      <c r="VVT115" s="420"/>
      <c r="VVU115" s="420"/>
      <c r="VVV115" s="420"/>
      <c r="VVW115" s="420"/>
      <c r="VVX115" s="420"/>
      <c r="VVY115" s="420"/>
      <c r="VVZ115" s="420"/>
      <c r="VWA115" s="420"/>
      <c r="VWB115" s="420"/>
      <c r="VWC115" s="420"/>
      <c r="VWD115" s="420"/>
      <c r="VWE115" s="420"/>
      <c r="VWF115" s="420"/>
      <c r="VWG115" s="420"/>
      <c r="VWH115" s="420"/>
      <c r="VWI115" s="420"/>
      <c r="VWJ115" s="420"/>
      <c r="VWK115" s="420"/>
      <c r="VWL115" s="420"/>
      <c r="VWM115" s="420"/>
      <c r="VWN115" s="420"/>
      <c r="VWO115" s="420"/>
      <c r="VWP115" s="420"/>
      <c r="VWQ115" s="420"/>
      <c r="VWR115" s="420"/>
      <c r="VWS115" s="420"/>
      <c r="VWT115" s="420"/>
      <c r="VWU115" s="420"/>
      <c r="VWV115" s="420"/>
      <c r="VWW115" s="420"/>
      <c r="VWX115" s="420"/>
      <c r="VWY115" s="420"/>
      <c r="VWZ115" s="420"/>
      <c r="VXA115" s="420"/>
      <c r="VXB115" s="420"/>
      <c r="VXC115" s="420"/>
      <c r="VXD115" s="420"/>
      <c r="VXE115" s="420"/>
      <c r="VXF115" s="420"/>
      <c r="VXG115" s="420"/>
      <c r="VXH115" s="420"/>
      <c r="VXI115" s="420"/>
      <c r="VXJ115" s="420"/>
      <c r="VXK115" s="420"/>
      <c r="VXL115" s="420"/>
      <c r="VXM115" s="420"/>
      <c r="VXN115" s="420"/>
      <c r="VXO115" s="420"/>
      <c r="VXP115" s="420"/>
      <c r="VXQ115" s="420"/>
      <c r="VXR115" s="420"/>
      <c r="VXS115" s="420"/>
      <c r="VXT115" s="420"/>
      <c r="VXU115" s="420"/>
      <c r="VXV115" s="420"/>
      <c r="VXW115" s="420"/>
      <c r="VXX115" s="420"/>
      <c r="VXY115" s="420"/>
      <c r="VXZ115" s="420"/>
      <c r="VYA115" s="420"/>
      <c r="VYB115" s="420"/>
      <c r="VYC115" s="420"/>
      <c r="VYD115" s="420"/>
      <c r="VYE115" s="420"/>
      <c r="VYF115" s="420"/>
      <c r="VYG115" s="420"/>
      <c r="VYH115" s="420"/>
      <c r="VYI115" s="420"/>
      <c r="VYJ115" s="420"/>
      <c r="VYK115" s="420"/>
      <c r="VYL115" s="420"/>
      <c r="VYM115" s="420"/>
      <c r="VYN115" s="420"/>
      <c r="VYO115" s="420"/>
      <c r="VYP115" s="420"/>
      <c r="VYQ115" s="420"/>
      <c r="VYR115" s="420"/>
      <c r="VYS115" s="420"/>
      <c r="VYT115" s="420"/>
      <c r="VYU115" s="420"/>
      <c r="VYV115" s="420"/>
      <c r="VYW115" s="420"/>
      <c r="VYX115" s="420"/>
      <c r="VYY115" s="420"/>
      <c r="VYZ115" s="420"/>
      <c r="VZA115" s="420"/>
      <c r="VZB115" s="420"/>
      <c r="VZC115" s="420"/>
      <c r="VZD115" s="420"/>
      <c r="VZE115" s="420"/>
      <c r="VZF115" s="420"/>
      <c r="VZG115" s="420"/>
      <c r="VZH115" s="420"/>
      <c r="VZI115" s="420"/>
      <c r="VZJ115" s="420"/>
      <c r="VZK115" s="420"/>
      <c r="VZL115" s="420"/>
      <c r="VZM115" s="420"/>
      <c r="VZN115" s="420"/>
      <c r="VZO115" s="420"/>
      <c r="VZP115" s="420"/>
      <c r="VZQ115" s="420"/>
      <c r="VZR115" s="420"/>
      <c r="VZS115" s="420"/>
      <c r="VZT115" s="420"/>
      <c r="VZU115" s="420"/>
      <c r="VZV115" s="420"/>
      <c r="VZW115" s="420"/>
      <c r="VZX115" s="420"/>
      <c r="VZY115" s="420"/>
      <c r="VZZ115" s="420"/>
      <c r="WAA115" s="420"/>
      <c r="WAB115" s="420"/>
      <c r="WAC115" s="420"/>
      <c r="WAD115" s="420"/>
      <c r="WAE115" s="420"/>
      <c r="WAF115" s="420"/>
      <c r="WAG115" s="420"/>
      <c r="WAH115" s="420"/>
      <c r="WAI115" s="420"/>
      <c r="WAJ115" s="420"/>
      <c r="WAK115" s="420"/>
      <c r="WAL115" s="420"/>
      <c r="WAM115" s="420"/>
      <c r="WAN115" s="420"/>
      <c r="WAO115" s="420"/>
      <c r="WAP115" s="420"/>
      <c r="WAQ115" s="420"/>
      <c r="WAR115" s="420"/>
      <c r="WAS115" s="420"/>
      <c r="WAT115" s="420"/>
      <c r="WAU115" s="420"/>
      <c r="WAV115" s="420"/>
      <c r="WAW115" s="420"/>
      <c r="WAX115" s="420"/>
      <c r="WAY115" s="420"/>
      <c r="WAZ115" s="420"/>
      <c r="WBA115" s="420"/>
      <c r="WBB115" s="420"/>
      <c r="WBC115" s="420"/>
      <c r="WBD115" s="420"/>
      <c r="WBE115" s="420"/>
      <c r="WBF115" s="420"/>
      <c r="WBG115" s="420"/>
      <c r="WBH115" s="420"/>
      <c r="WBI115" s="420"/>
      <c r="WBJ115" s="420"/>
      <c r="WBK115" s="420"/>
      <c r="WBL115" s="420"/>
      <c r="WBM115" s="420"/>
      <c r="WBN115" s="420"/>
      <c r="WBO115" s="420"/>
      <c r="WBP115" s="420"/>
      <c r="WBQ115" s="420"/>
      <c r="WBR115" s="420"/>
      <c r="WBS115" s="420"/>
      <c r="WBT115" s="420"/>
      <c r="WBU115" s="420"/>
      <c r="WBV115" s="420"/>
      <c r="WBW115" s="420"/>
      <c r="WBX115" s="420"/>
      <c r="WBY115" s="420"/>
      <c r="WBZ115" s="420"/>
      <c r="WCA115" s="420"/>
      <c r="WCB115" s="420"/>
      <c r="WCC115" s="420"/>
      <c r="WCD115" s="420"/>
      <c r="WCE115" s="420"/>
      <c r="WCF115" s="420"/>
      <c r="WCG115" s="420"/>
      <c r="WCH115" s="420"/>
      <c r="WCI115" s="420"/>
      <c r="WCJ115" s="420"/>
      <c r="WCK115" s="420"/>
      <c r="WCL115" s="420"/>
      <c r="WCM115" s="420"/>
      <c r="WCN115" s="420"/>
      <c r="WCO115" s="420"/>
      <c r="WCP115" s="420"/>
      <c r="WCQ115" s="420"/>
      <c r="WCR115" s="420"/>
      <c r="WCS115" s="420"/>
      <c r="WCT115" s="420"/>
      <c r="WCU115" s="420"/>
      <c r="WCV115" s="420"/>
      <c r="WCW115" s="420"/>
      <c r="WCX115" s="420"/>
      <c r="WCY115" s="420"/>
      <c r="WCZ115" s="420"/>
      <c r="WDA115" s="420"/>
      <c r="WDB115" s="420"/>
      <c r="WDC115" s="420"/>
      <c r="WDD115" s="420"/>
      <c r="WDE115" s="420"/>
      <c r="WDF115" s="420"/>
      <c r="WDG115" s="420"/>
      <c r="WDH115" s="420"/>
      <c r="WDI115" s="420"/>
      <c r="WDJ115" s="420"/>
      <c r="WDK115" s="420"/>
      <c r="WDL115" s="420"/>
      <c r="WDM115" s="420"/>
      <c r="WDN115" s="420"/>
      <c r="WDO115" s="420"/>
      <c r="WDP115" s="420"/>
      <c r="WDQ115" s="420"/>
      <c r="WDR115" s="420"/>
      <c r="WDS115" s="420"/>
      <c r="WDT115" s="420"/>
      <c r="WDU115" s="420"/>
      <c r="WDV115" s="420"/>
      <c r="WDW115" s="420"/>
      <c r="WDX115" s="420"/>
      <c r="WDY115" s="420"/>
      <c r="WDZ115" s="420"/>
      <c r="WEA115" s="420"/>
      <c r="WEB115" s="420"/>
      <c r="WEC115" s="420"/>
      <c r="WED115" s="420"/>
      <c r="WEE115" s="420"/>
      <c r="WEF115" s="420"/>
      <c r="WEG115" s="420"/>
      <c r="WEH115" s="420"/>
      <c r="WEI115" s="420"/>
      <c r="WEJ115" s="420"/>
      <c r="WEK115" s="420"/>
      <c r="WEL115" s="420"/>
      <c r="WEM115" s="420"/>
      <c r="WEN115" s="420"/>
      <c r="WEO115" s="420"/>
      <c r="WEP115" s="420"/>
      <c r="WEQ115" s="420"/>
      <c r="WER115" s="420"/>
      <c r="WES115" s="420"/>
      <c r="WET115" s="420"/>
      <c r="WEU115" s="420"/>
      <c r="WEV115" s="420"/>
      <c r="WEW115" s="420"/>
      <c r="WEX115" s="420"/>
      <c r="WEY115" s="420"/>
      <c r="WEZ115" s="420"/>
      <c r="WFA115" s="420"/>
      <c r="WFB115" s="420"/>
      <c r="WFC115" s="420"/>
      <c r="WFD115" s="420"/>
      <c r="WFE115" s="420"/>
      <c r="WFF115" s="420"/>
      <c r="WFG115" s="420"/>
      <c r="WFH115" s="420"/>
      <c r="WFI115" s="420"/>
      <c r="WFJ115" s="420"/>
      <c r="WFK115" s="420"/>
      <c r="WFL115" s="420"/>
      <c r="WFM115" s="420"/>
      <c r="WFN115" s="420"/>
      <c r="WFO115" s="420"/>
      <c r="WFP115" s="420"/>
      <c r="WFQ115" s="420"/>
      <c r="WFR115" s="420"/>
      <c r="WFS115" s="420"/>
      <c r="WFT115" s="420"/>
      <c r="WFU115" s="420"/>
      <c r="WFV115" s="420"/>
      <c r="WFW115" s="420"/>
      <c r="WFX115" s="420"/>
      <c r="WFY115" s="420"/>
      <c r="WFZ115" s="420"/>
      <c r="WGA115" s="420"/>
      <c r="WGB115" s="420"/>
      <c r="WGC115" s="420"/>
      <c r="WGD115" s="420"/>
      <c r="WGE115" s="420"/>
      <c r="WGF115" s="420"/>
      <c r="WGG115" s="420"/>
      <c r="WGH115" s="420"/>
      <c r="WGI115" s="420"/>
      <c r="WGJ115" s="420"/>
      <c r="WGK115" s="420"/>
      <c r="WGL115" s="420"/>
      <c r="WGM115" s="420"/>
      <c r="WGN115" s="420"/>
      <c r="WGO115" s="420"/>
      <c r="WGP115" s="420"/>
      <c r="WGQ115" s="420"/>
      <c r="WGR115" s="420"/>
      <c r="WGS115" s="420"/>
      <c r="WGT115" s="420"/>
      <c r="WGU115" s="420"/>
      <c r="WGV115" s="420"/>
      <c r="WGW115" s="420"/>
      <c r="WGX115" s="420"/>
      <c r="WGY115" s="420"/>
      <c r="WGZ115" s="420"/>
      <c r="WHA115" s="420"/>
      <c r="WHB115" s="420"/>
      <c r="WHC115" s="420"/>
      <c r="WHD115" s="420"/>
      <c r="WHE115" s="420"/>
      <c r="WHF115" s="420"/>
      <c r="WHG115" s="420"/>
      <c r="WHH115" s="420"/>
      <c r="WHI115" s="420"/>
      <c r="WHJ115" s="420"/>
      <c r="WHK115" s="420"/>
      <c r="WHL115" s="420"/>
      <c r="WHM115" s="420"/>
      <c r="WHN115" s="420"/>
      <c r="WHO115" s="420"/>
      <c r="WHP115" s="420"/>
      <c r="WHQ115" s="420"/>
      <c r="WHR115" s="420"/>
      <c r="WHS115" s="420"/>
      <c r="WHT115" s="420"/>
      <c r="WHU115" s="420"/>
      <c r="WHV115" s="420"/>
      <c r="WHW115" s="420"/>
      <c r="WHX115" s="420"/>
      <c r="WHY115" s="420"/>
      <c r="WHZ115" s="420"/>
      <c r="WIA115" s="420"/>
      <c r="WIB115" s="420"/>
      <c r="WIC115" s="420"/>
      <c r="WID115" s="420"/>
      <c r="WIE115" s="420"/>
      <c r="WIF115" s="420"/>
      <c r="WIG115" s="420"/>
      <c r="WIH115" s="420"/>
      <c r="WII115" s="420"/>
      <c r="WIJ115" s="420"/>
      <c r="WIK115" s="420"/>
      <c r="WIL115" s="420"/>
      <c r="WIM115" s="420"/>
      <c r="WIN115" s="420"/>
      <c r="WIO115" s="420"/>
      <c r="WIP115" s="420"/>
      <c r="WIQ115" s="420"/>
      <c r="WIR115" s="420"/>
      <c r="WIS115" s="420"/>
      <c r="WIT115" s="420"/>
      <c r="WIU115" s="420"/>
      <c r="WIV115" s="420"/>
      <c r="WIW115" s="420"/>
      <c r="WIX115" s="420"/>
      <c r="WIY115" s="420"/>
      <c r="WIZ115" s="420"/>
      <c r="WJA115" s="420"/>
      <c r="WJB115" s="420"/>
      <c r="WJC115" s="420"/>
      <c r="WJD115" s="420"/>
      <c r="WJE115" s="420"/>
      <c r="WJF115" s="420"/>
      <c r="WJG115" s="420"/>
      <c r="WJH115" s="420"/>
      <c r="WJI115" s="420"/>
      <c r="WJJ115" s="420"/>
      <c r="WJK115" s="420"/>
      <c r="WJL115" s="420"/>
      <c r="WJM115" s="420"/>
      <c r="WJN115" s="420"/>
      <c r="WJO115" s="420"/>
      <c r="WJP115" s="420"/>
      <c r="WJQ115" s="420"/>
      <c r="WJR115" s="420"/>
      <c r="WJS115" s="420"/>
      <c r="WJT115" s="420"/>
      <c r="WJU115" s="420"/>
      <c r="WJV115" s="420"/>
      <c r="WJW115" s="420"/>
      <c r="WJX115" s="420"/>
      <c r="WJY115" s="420"/>
      <c r="WJZ115" s="420"/>
      <c r="WKA115" s="420"/>
      <c r="WKB115" s="420"/>
      <c r="WKC115" s="420"/>
      <c r="WKD115" s="420"/>
      <c r="WKE115" s="420"/>
      <c r="WKF115" s="420"/>
      <c r="WKG115" s="420"/>
      <c r="WKH115" s="420"/>
      <c r="WKI115" s="420"/>
      <c r="WKJ115" s="420"/>
      <c r="WKK115" s="420"/>
      <c r="WKL115" s="420"/>
      <c r="WKM115" s="420"/>
      <c r="WKN115" s="420"/>
      <c r="WKO115" s="420"/>
      <c r="WKP115" s="420"/>
      <c r="WKQ115" s="420"/>
      <c r="WKR115" s="420"/>
      <c r="WKS115" s="420"/>
      <c r="WKT115" s="420"/>
      <c r="WKU115" s="420"/>
      <c r="WKV115" s="420"/>
      <c r="WKW115" s="420"/>
      <c r="WKX115" s="420"/>
      <c r="WKY115" s="420"/>
      <c r="WKZ115" s="420"/>
      <c r="WLA115" s="420"/>
      <c r="WLB115" s="420"/>
      <c r="WLC115" s="420"/>
      <c r="WLD115" s="420"/>
      <c r="WLE115" s="420"/>
      <c r="WLF115" s="420"/>
      <c r="WLG115" s="420"/>
      <c r="WLH115" s="420"/>
      <c r="WLI115" s="420"/>
      <c r="WLJ115" s="420"/>
      <c r="WLK115" s="420"/>
      <c r="WLL115" s="420"/>
      <c r="WLM115" s="420"/>
      <c r="WLN115" s="420"/>
      <c r="WLO115" s="420"/>
      <c r="WLP115" s="420"/>
      <c r="WLQ115" s="420"/>
      <c r="WLR115" s="420"/>
      <c r="WLS115" s="420"/>
      <c r="WLT115" s="420"/>
      <c r="WLU115" s="420"/>
      <c r="WLV115" s="420"/>
      <c r="WLW115" s="420"/>
      <c r="WLX115" s="420"/>
      <c r="WLY115" s="420"/>
      <c r="WLZ115" s="420"/>
      <c r="WMA115" s="420"/>
      <c r="WMB115" s="420"/>
      <c r="WMC115" s="420"/>
      <c r="WMD115" s="420"/>
      <c r="WME115" s="420"/>
      <c r="WMF115" s="420"/>
      <c r="WMG115" s="420"/>
      <c r="WMH115" s="420"/>
      <c r="WMI115" s="420"/>
      <c r="WMJ115" s="420"/>
      <c r="WMK115" s="420"/>
      <c r="WML115" s="420"/>
      <c r="WMM115" s="420"/>
      <c r="WMN115" s="420"/>
      <c r="WMO115" s="420"/>
      <c r="WMP115" s="420"/>
      <c r="WMQ115" s="420"/>
      <c r="WMR115" s="420"/>
      <c r="WMS115" s="420"/>
      <c r="WMT115" s="420"/>
      <c r="WMU115" s="420"/>
      <c r="WMV115" s="420"/>
      <c r="WMW115" s="420"/>
      <c r="WMX115" s="420"/>
      <c r="WMY115" s="420"/>
      <c r="WMZ115" s="420"/>
      <c r="WNA115" s="420"/>
      <c r="WNB115" s="420"/>
      <c r="WNC115" s="420"/>
      <c r="WND115" s="420"/>
      <c r="WNE115" s="420"/>
      <c r="WNF115" s="420"/>
      <c r="WNG115" s="420"/>
      <c r="WNH115" s="420"/>
      <c r="WNI115" s="420"/>
      <c r="WNJ115" s="420"/>
      <c r="WNK115" s="420"/>
      <c r="WNL115" s="420"/>
      <c r="WNM115" s="420"/>
      <c r="WNN115" s="420"/>
      <c r="WNO115" s="420"/>
      <c r="WNP115" s="420"/>
      <c r="WNQ115" s="420"/>
      <c r="WNR115" s="420"/>
      <c r="WNS115" s="420"/>
      <c r="WNT115" s="420"/>
      <c r="WNU115" s="420"/>
      <c r="WNV115" s="420"/>
      <c r="WNW115" s="420"/>
      <c r="WNX115" s="420"/>
      <c r="WNY115" s="420"/>
      <c r="WNZ115" s="420"/>
      <c r="WOA115" s="420"/>
      <c r="WOB115" s="420"/>
      <c r="WOC115" s="420"/>
      <c r="WOD115" s="420"/>
      <c r="WOE115" s="420"/>
      <c r="WOF115" s="420"/>
      <c r="WOG115" s="420"/>
      <c r="WOH115" s="420"/>
      <c r="WOI115" s="420"/>
      <c r="WOJ115" s="420"/>
      <c r="WOK115" s="420"/>
      <c r="WOL115" s="420"/>
      <c r="WOM115" s="420"/>
      <c r="WON115" s="420"/>
      <c r="WOO115" s="420"/>
      <c r="WOP115" s="420"/>
      <c r="WOQ115" s="420"/>
      <c r="WOR115" s="420"/>
      <c r="WOS115" s="420"/>
      <c r="WOT115" s="420"/>
      <c r="WOU115" s="420"/>
      <c r="WOV115" s="420"/>
      <c r="WOW115" s="420"/>
      <c r="WOX115" s="420"/>
      <c r="WOY115" s="420"/>
      <c r="WOZ115" s="420"/>
      <c r="WPA115" s="420"/>
      <c r="WPB115" s="420"/>
      <c r="WPC115" s="420"/>
      <c r="WPD115" s="420"/>
      <c r="WPE115" s="420"/>
      <c r="WPF115" s="420"/>
      <c r="WPG115" s="420"/>
      <c r="WPH115" s="420"/>
      <c r="WPI115" s="420"/>
      <c r="WPJ115" s="420"/>
      <c r="WPK115" s="420"/>
      <c r="WPL115" s="420"/>
      <c r="WPM115" s="420"/>
      <c r="WPN115" s="420"/>
      <c r="WPO115" s="420"/>
      <c r="WPP115" s="420"/>
      <c r="WPQ115" s="420"/>
      <c r="WPR115" s="420"/>
      <c r="WPS115" s="420"/>
      <c r="WPT115" s="420"/>
      <c r="WPU115" s="420"/>
      <c r="WPV115" s="420"/>
      <c r="WPW115" s="420"/>
      <c r="WPX115" s="420"/>
      <c r="WPY115" s="420"/>
      <c r="WPZ115" s="420"/>
      <c r="WQA115" s="420"/>
      <c r="WQB115" s="420"/>
      <c r="WQC115" s="420"/>
      <c r="WQD115" s="420"/>
      <c r="WQE115" s="420"/>
      <c r="WQF115" s="420"/>
      <c r="WQG115" s="420"/>
      <c r="WQH115" s="420"/>
      <c r="WQI115" s="420"/>
      <c r="WQJ115" s="420"/>
      <c r="WQK115" s="420"/>
      <c r="WQL115" s="420"/>
      <c r="WQM115" s="420"/>
      <c r="WQN115" s="420"/>
      <c r="WQO115" s="420"/>
      <c r="WQP115" s="420"/>
      <c r="WQQ115" s="420"/>
      <c r="WQR115" s="420"/>
      <c r="WQS115" s="420"/>
      <c r="WQT115" s="420"/>
      <c r="WQU115" s="420"/>
      <c r="WQV115" s="420"/>
      <c r="WQW115" s="420"/>
      <c r="WQX115" s="420"/>
      <c r="WQY115" s="420"/>
      <c r="WQZ115" s="420"/>
      <c r="WRA115" s="420"/>
      <c r="WRB115" s="420"/>
      <c r="WRC115" s="420"/>
      <c r="WRD115" s="420"/>
      <c r="WRE115" s="420"/>
      <c r="WRF115" s="420"/>
      <c r="WRG115" s="420"/>
      <c r="WRH115" s="420"/>
      <c r="WRI115" s="420"/>
      <c r="WRJ115" s="420"/>
      <c r="WRK115" s="420"/>
      <c r="WRL115" s="420"/>
      <c r="WRM115" s="420"/>
      <c r="WRN115" s="420"/>
      <c r="WRO115" s="420"/>
      <c r="WRP115" s="420"/>
      <c r="WRQ115" s="420"/>
      <c r="WRR115" s="420"/>
      <c r="WRS115" s="420"/>
      <c r="WRT115" s="420"/>
      <c r="WRU115" s="420"/>
      <c r="WRV115" s="420"/>
      <c r="WRW115" s="420"/>
      <c r="WRX115" s="420"/>
      <c r="WRY115" s="420"/>
      <c r="WRZ115" s="420"/>
      <c r="WSA115" s="420"/>
      <c r="WSB115" s="420"/>
      <c r="WSC115" s="420"/>
      <c r="WSD115" s="420"/>
      <c r="WSE115" s="420"/>
      <c r="WSF115" s="420"/>
      <c r="WSG115" s="420"/>
      <c r="WSH115" s="420"/>
      <c r="WSI115" s="420"/>
      <c r="WSJ115" s="420"/>
      <c r="WSK115" s="420"/>
      <c r="WSL115" s="420"/>
      <c r="WSM115" s="420"/>
      <c r="WSN115" s="420"/>
      <c r="WSO115" s="420"/>
      <c r="WSP115" s="420"/>
      <c r="WSQ115" s="420"/>
      <c r="WSR115" s="420"/>
      <c r="WSS115" s="420"/>
      <c r="WST115" s="420"/>
      <c r="WSU115" s="420"/>
      <c r="WSV115" s="420"/>
      <c r="WSW115" s="420"/>
      <c r="WSX115" s="420"/>
      <c r="WSY115" s="420"/>
      <c r="WSZ115" s="420"/>
      <c r="WTA115" s="420"/>
      <c r="WTB115" s="420"/>
      <c r="WTC115" s="420"/>
      <c r="WTD115" s="420"/>
      <c r="WTE115" s="420"/>
      <c r="WTF115" s="420"/>
      <c r="WTG115" s="420"/>
      <c r="WTH115" s="420"/>
      <c r="WTI115" s="420"/>
      <c r="WTJ115" s="420"/>
      <c r="WTK115" s="420"/>
      <c r="WTL115" s="420"/>
      <c r="WTM115" s="420"/>
      <c r="WTN115" s="420"/>
      <c r="WTO115" s="420"/>
      <c r="WTP115" s="420"/>
      <c r="WTQ115" s="420"/>
      <c r="WTR115" s="420"/>
      <c r="WTS115" s="420"/>
      <c r="WTT115" s="420"/>
      <c r="WTU115" s="420"/>
      <c r="WTV115" s="420"/>
      <c r="WTW115" s="420"/>
      <c r="WTX115" s="420"/>
      <c r="WTY115" s="420"/>
      <c r="WTZ115" s="420"/>
      <c r="WUA115" s="420"/>
      <c r="WUB115" s="420"/>
      <c r="WUC115" s="420"/>
      <c r="WUD115" s="420"/>
      <c r="WUE115" s="420"/>
      <c r="WUF115" s="420"/>
      <c r="WUG115" s="420"/>
      <c r="WUH115" s="420"/>
      <c r="WUI115" s="420"/>
      <c r="WUJ115" s="420"/>
      <c r="WUK115" s="420"/>
      <c r="WUL115" s="420"/>
      <c r="WUM115" s="420"/>
      <c r="WUN115" s="420"/>
      <c r="WUO115" s="420"/>
      <c r="WUP115" s="420"/>
      <c r="WUQ115" s="420"/>
      <c r="WUR115" s="420"/>
      <c r="WUS115" s="420"/>
      <c r="WUT115" s="420"/>
      <c r="WUU115" s="420"/>
      <c r="WUV115" s="420"/>
      <c r="WUW115" s="420"/>
      <c r="WUX115" s="420"/>
      <c r="WUY115" s="420"/>
      <c r="WUZ115" s="420"/>
      <c r="WVA115" s="420"/>
      <c r="WVB115" s="420"/>
      <c r="WVC115" s="420"/>
      <c r="WVD115" s="420"/>
      <c r="WVE115" s="420"/>
      <c r="WVF115" s="420"/>
      <c r="WVG115" s="420"/>
      <c r="WVH115" s="420"/>
      <c r="WVI115" s="420"/>
      <c r="WVJ115" s="420"/>
      <c r="WVK115" s="420"/>
      <c r="WVL115" s="420"/>
      <c r="WVM115" s="420"/>
      <c r="WVN115" s="420"/>
      <c r="WVO115" s="420"/>
      <c r="WVP115" s="420"/>
      <c r="WVQ115" s="420"/>
      <c r="WVR115" s="420"/>
      <c r="WVS115" s="420"/>
      <c r="WVT115" s="420"/>
      <c r="WVU115" s="420"/>
      <c r="WVV115" s="420"/>
      <c r="WVW115" s="420"/>
      <c r="WVX115" s="420"/>
      <c r="WVY115" s="420"/>
      <c r="WVZ115" s="420"/>
      <c r="WWA115" s="420"/>
      <c r="WWB115" s="420"/>
      <c r="WWC115" s="420"/>
      <c r="WWD115" s="420"/>
      <c r="WWE115" s="420"/>
      <c r="WWF115" s="420"/>
      <c r="WWG115" s="420"/>
      <c r="WWH115" s="420"/>
      <c r="WWI115" s="420"/>
      <c r="WWJ115" s="420"/>
      <c r="WWK115" s="420"/>
      <c r="WWL115" s="420"/>
      <c r="WWM115" s="420"/>
      <c r="WWN115" s="420"/>
      <c r="WWO115" s="420"/>
      <c r="WWP115" s="420"/>
      <c r="WWQ115" s="420"/>
      <c r="WWR115" s="420"/>
      <c r="WWS115" s="420"/>
      <c r="WWT115" s="420"/>
      <c r="WWU115" s="420"/>
      <c r="WWV115" s="420"/>
      <c r="WWW115" s="420"/>
      <c r="WWX115" s="420"/>
      <c r="WWY115" s="420"/>
      <c r="WWZ115" s="420"/>
      <c r="WXA115" s="420"/>
      <c r="WXB115" s="420"/>
      <c r="WXC115" s="420"/>
      <c r="WXD115" s="420"/>
      <c r="WXE115" s="420"/>
      <c r="WXF115" s="420"/>
      <c r="WXG115" s="420"/>
      <c r="WXH115" s="420"/>
      <c r="WXI115" s="420"/>
      <c r="WXJ115" s="420"/>
      <c r="WXK115" s="420"/>
      <c r="WXL115" s="420"/>
      <c r="WXM115" s="420"/>
      <c r="WXN115" s="420"/>
      <c r="WXO115" s="420"/>
      <c r="WXP115" s="420"/>
      <c r="WXQ115" s="420"/>
      <c r="WXR115" s="420"/>
      <c r="WXS115" s="420"/>
      <c r="WXT115" s="420"/>
      <c r="WXU115" s="420"/>
      <c r="WXV115" s="420"/>
      <c r="WXW115" s="420"/>
      <c r="WXX115" s="420"/>
      <c r="WXY115" s="420"/>
      <c r="WXZ115" s="420"/>
      <c r="WYA115" s="420"/>
      <c r="WYB115" s="420"/>
      <c r="WYC115" s="420"/>
      <c r="WYD115" s="420"/>
      <c r="WYE115" s="420"/>
      <c r="WYF115" s="420"/>
      <c r="WYG115" s="420"/>
      <c r="WYH115" s="420"/>
      <c r="WYI115" s="420"/>
      <c r="WYJ115" s="420"/>
      <c r="WYK115" s="420"/>
      <c r="WYL115" s="420"/>
      <c r="WYM115" s="420"/>
      <c r="WYN115" s="420"/>
      <c r="WYO115" s="420"/>
      <c r="WYP115" s="420"/>
      <c r="WYQ115" s="420"/>
      <c r="WYR115" s="420"/>
      <c r="WYS115" s="420"/>
      <c r="WYT115" s="420"/>
      <c r="WYU115" s="420"/>
      <c r="WYV115" s="420"/>
      <c r="WYW115" s="420"/>
      <c r="WYX115" s="420"/>
      <c r="WYY115" s="420"/>
      <c r="WYZ115" s="420"/>
      <c r="WZA115" s="420"/>
      <c r="WZB115" s="420"/>
      <c r="WZC115" s="420"/>
      <c r="WZD115" s="420"/>
      <c r="WZE115" s="420"/>
      <c r="WZF115" s="420"/>
      <c r="WZG115" s="420"/>
      <c r="WZH115" s="420"/>
      <c r="WZI115" s="420"/>
      <c r="WZJ115" s="420"/>
      <c r="WZK115" s="420"/>
      <c r="WZL115" s="420"/>
      <c r="WZM115" s="420"/>
      <c r="WZN115" s="420"/>
      <c r="WZO115" s="420"/>
      <c r="WZP115" s="420"/>
      <c r="WZQ115" s="420"/>
      <c r="WZR115" s="420"/>
      <c r="WZS115" s="420"/>
      <c r="WZT115" s="420"/>
      <c r="WZU115" s="420"/>
      <c r="WZV115" s="420"/>
      <c r="WZW115" s="420"/>
      <c r="WZX115" s="420"/>
      <c r="WZY115" s="420"/>
      <c r="WZZ115" s="420"/>
      <c r="XAA115" s="420"/>
      <c r="XAB115" s="420"/>
      <c r="XAC115" s="420"/>
      <c r="XAD115" s="420"/>
      <c r="XAE115" s="420"/>
      <c r="XAF115" s="420"/>
      <c r="XAG115" s="420"/>
      <c r="XAH115" s="420"/>
      <c r="XAI115" s="420"/>
      <c r="XAJ115" s="420"/>
      <c r="XAK115" s="420"/>
      <c r="XAL115" s="420"/>
      <c r="XAM115" s="420"/>
      <c r="XAN115" s="420"/>
      <c r="XAO115" s="420"/>
      <c r="XAP115" s="420"/>
      <c r="XAQ115" s="420"/>
      <c r="XAR115" s="420"/>
      <c r="XAS115" s="420"/>
      <c r="XAT115" s="420"/>
      <c r="XAU115" s="420"/>
      <c r="XAV115" s="420"/>
      <c r="XAW115" s="420"/>
      <c r="XAX115" s="420"/>
      <c r="XAY115" s="420"/>
      <c r="XAZ115" s="420"/>
      <c r="XBA115" s="420"/>
      <c r="XBB115" s="420"/>
      <c r="XBC115" s="420"/>
      <c r="XBD115" s="420"/>
      <c r="XBE115" s="420"/>
      <c r="XBF115" s="420"/>
      <c r="XBG115" s="420"/>
      <c r="XBH115" s="420"/>
      <c r="XBI115" s="420"/>
      <c r="XBJ115" s="420"/>
      <c r="XBK115" s="420"/>
      <c r="XBL115" s="420"/>
      <c r="XBM115" s="420"/>
      <c r="XBN115" s="420"/>
      <c r="XBO115" s="420"/>
      <c r="XBP115" s="420"/>
      <c r="XBQ115" s="420"/>
      <c r="XBR115" s="420"/>
      <c r="XBS115" s="420"/>
      <c r="XBT115" s="420"/>
      <c r="XBU115" s="420"/>
      <c r="XBV115" s="420"/>
      <c r="XBW115" s="420"/>
      <c r="XBX115" s="420"/>
      <c r="XBY115" s="420"/>
      <c r="XBZ115" s="420"/>
      <c r="XCA115" s="420"/>
      <c r="XCB115" s="420"/>
      <c r="XCC115" s="420"/>
      <c r="XCD115" s="420"/>
      <c r="XCE115" s="420"/>
      <c r="XCF115" s="420"/>
      <c r="XCG115" s="420"/>
      <c r="XCH115" s="420"/>
      <c r="XCI115" s="420"/>
      <c r="XCJ115" s="420"/>
      <c r="XCK115" s="420"/>
      <c r="XCL115" s="420"/>
      <c r="XCM115" s="420"/>
      <c r="XCN115" s="420"/>
      <c r="XCO115" s="420"/>
      <c r="XCP115" s="420"/>
      <c r="XCQ115" s="420"/>
      <c r="XCR115" s="420"/>
      <c r="XCS115" s="420"/>
      <c r="XCT115" s="420"/>
      <c r="XCU115" s="420"/>
      <c r="XCV115" s="420"/>
      <c r="XCW115" s="420"/>
      <c r="XCX115" s="420"/>
      <c r="XCY115" s="420"/>
      <c r="XCZ115" s="420"/>
      <c r="XDA115" s="420"/>
      <c r="XDB115" s="420"/>
      <c r="XDC115" s="420"/>
      <c r="XDD115" s="420"/>
      <c r="XDE115" s="420"/>
      <c r="XDF115" s="420"/>
      <c r="XDG115" s="420"/>
      <c r="XDH115" s="420"/>
      <c r="XDI115" s="420"/>
      <c r="XDJ115" s="420"/>
      <c r="XDK115" s="420"/>
      <c r="XDL115" s="420"/>
      <c r="XDM115" s="420"/>
      <c r="XDN115" s="420"/>
      <c r="XDO115" s="420"/>
      <c r="XDP115" s="420"/>
      <c r="XDQ115" s="420"/>
      <c r="XDR115" s="420"/>
      <c r="XDS115" s="420"/>
      <c r="XDT115" s="420"/>
      <c r="XDU115" s="420"/>
      <c r="XDV115" s="420"/>
      <c r="XDW115" s="420"/>
      <c r="XDX115" s="420"/>
      <c r="XDY115" s="420"/>
      <c r="XDZ115" s="420"/>
      <c r="XEA115" s="420"/>
      <c r="XEB115" s="420"/>
      <c r="XEC115" s="420"/>
      <c r="XED115" s="420"/>
      <c r="XEE115" s="420"/>
      <c r="XEF115" s="420"/>
      <c r="XEG115" s="420"/>
      <c r="XEH115" s="420"/>
      <c r="XEI115" s="420"/>
      <c r="XEJ115" s="420"/>
      <c r="XEK115" s="420"/>
      <c r="XEL115" s="420"/>
      <c r="XEM115" s="420"/>
      <c r="XEN115" s="420"/>
      <c r="XEO115" s="420"/>
      <c r="XEP115" s="420"/>
      <c r="XEQ115" s="420"/>
      <c r="XER115" s="420"/>
      <c r="XES115" s="420"/>
      <c r="XET115" s="420"/>
      <c r="XEU115" s="420"/>
      <c r="XEV115" s="420"/>
      <c r="XEW115" s="420"/>
      <c r="XEX115" s="420"/>
      <c r="XEY115" s="420"/>
      <c r="XEZ115" s="420"/>
      <c r="XFA115" s="420"/>
      <c r="XFB115" s="420"/>
      <c r="XFC115" s="420"/>
      <c r="XFD115" s="420"/>
    </row>
    <row r="118" spans="1:16384" s="101" customFormat="1" ht="12.6" customHeight="1">
      <c r="A118" s="122"/>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23"/>
      <c r="BA118" s="123"/>
      <c r="BB118" s="123"/>
    </row>
    <row r="119" spans="1:16384" s="101" customFormat="1" ht="170.25" customHeight="1">
      <c r="A119" s="551" t="s">
        <v>4998</v>
      </c>
      <c r="B119" s="551"/>
      <c r="C119" s="551"/>
      <c r="D119" s="551"/>
      <c r="E119" s="551"/>
      <c r="F119" s="551"/>
      <c r="G119" s="551"/>
      <c r="H119" s="551"/>
      <c r="I119" s="551"/>
      <c r="J119" s="551"/>
      <c r="K119" s="551"/>
      <c r="L119" s="551"/>
      <c r="M119" s="551"/>
      <c r="N119" s="551"/>
      <c r="O119" s="551"/>
      <c r="P119" s="551"/>
      <c r="Q119" s="551"/>
      <c r="R119" s="551"/>
      <c r="S119" s="551"/>
      <c r="T119" s="551"/>
      <c r="U119" s="551"/>
      <c r="V119" s="551"/>
      <c r="W119" s="551"/>
      <c r="X119" s="551"/>
      <c r="Y119" s="551"/>
      <c r="Z119" s="551"/>
      <c r="AA119" s="551"/>
      <c r="AB119" s="551"/>
      <c r="AC119" s="551"/>
      <c r="AD119" s="551"/>
      <c r="AE119" s="551"/>
      <c r="AF119" s="551"/>
      <c r="AG119" s="551"/>
      <c r="AH119" s="551"/>
      <c r="AI119" s="551"/>
      <c r="AJ119" s="551"/>
      <c r="AK119" s="551"/>
      <c r="AL119" s="551"/>
      <c r="AM119" s="551"/>
      <c r="AN119" s="551"/>
      <c r="AO119" s="551"/>
      <c r="AP119" s="551"/>
      <c r="AQ119" s="551"/>
      <c r="AR119" s="551"/>
      <c r="AS119" s="551"/>
      <c r="AT119" s="551"/>
      <c r="AU119" s="551"/>
      <c r="AV119" s="551"/>
      <c r="AW119" s="551"/>
      <c r="AX119" s="551"/>
      <c r="AY119" s="551"/>
      <c r="AZ119" s="551"/>
      <c r="BA119" s="551"/>
      <c r="BB119" s="551"/>
    </row>
    <row r="120" spans="1:16384" s="101" customFormat="1" ht="170.25" customHeight="1">
      <c r="A120" s="551" t="s">
        <v>4997</v>
      </c>
      <c r="B120" s="551"/>
      <c r="C120" s="551"/>
      <c r="D120" s="551"/>
      <c r="E120" s="551"/>
      <c r="F120" s="551"/>
      <c r="G120" s="551"/>
      <c r="H120" s="551"/>
      <c r="I120" s="551"/>
      <c r="J120" s="551"/>
      <c r="K120" s="551"/>
      <c r="L120" s="551"/>
      <c r="M120" s="551"/>
      <c r="N120" s="551"/>
      <c r="O120" s="551"/>
      <c r="P120" s="551"/>
      <c r="Q120" s="551"/>
      <c r="R120" s="551"/>
      <c r="S120" s="551"/>
      <c r="T120" s="551"/>
      <c r="U120" s="551"/>
      <c r="V120" s="551"/>
      <c r="W120" s="551"/>
      <c r="X120" s="551"/>
      <c r="Y120" s="551"/>
      <c r="Z120" s="551"/>
      <c r="AA120" s="551"/>
      <c r="AB120" s="551"/>
      <c r="AC120" s="551"/>
      <c r="AD120" s="551"/>
      <c r="AE120" s="551"/>
      <c r="AF120" s="551"/>
      <c r="AG120" s="551"/>
      <c r="AH120" s="551"/>
      <c r="AI120" s="551"/>
      <c r="AJ120" s="551"/>
      <c r="AK120" s="551"/>
      <c r="AL120" s="551"/>
      <c r="AM120" s="551"/>
      <c r="AN120" s="551"/>
      <c r="AO120" s="551"/>
      <c r="AP120" s="551"/>
      <c r="AQ120" s="551"/>
      <c r="AR120" s="551"/>
      <c r="AS120" s="551"/>
      <c r="AT120" s="551"/>
      <c r="AU120" s="551"/>
      <c r="AV120" s="551"/>
      <c r="AW120" s="551"/>
      <c r="AX120" s="551"/>
      <c r="AY120" s="551"/>
      <c r="AZ120" s="551"/>
      <c r="BA120" s="551"/>
      <c r="BB120" s="551"/>
    </row>
    <row r="121" spans="1:16384" s="101" customFormat="1" ht="13.5">
      <c r="A121" s="1071" t="s">
        <v>1303</v>
      </c>
      <c r="B121" s="1072"/>
      <c r="C121" s="1072"/>
      <c r="D121" s="1072"/>
      <c r="E121" s="1072"/>
      <c r="F121" s="1072"/>
      <c r="G121" s="1072"/>
      <c r="H121" s="1072"/>
      <c r="I121" s="1072"/>
      <c r="J121" s="1072"/>
      <c r="K121" s="1072"/>
      <c r="L121" s="1072"/>
      <c r="M121" s="1072"/>
      <c r="N121" s="1072"/>
      <c r="O121" s="1072"/>
      <c r="P121" s="1072"/>
      <c r="Q121" s="1072"/>
      <c r="R121" s="1072"/>
      <c r="S121" s="1072"/>
      <c r="T121" s="1072"/>
      <c r="U121" s="1072"/>
      <c r="V121" s="1072"/>
      <c r="W121" s="1072"/>
      <c r="X121" s="1072"/>
      <c r="Y121" s="1072"/>
      <c r="Z121" s="1072"/>
      <c r="AA121" s="1072"/>
      <c r="AB121" s="1072"/>
      <c r="AC121" s="1072"/>
      <c r="AD121" s="1072"/>
      <c r="AE121" s="1072"/>
      <c r="AF121" s="1072"/>
      <c r="AG121" s="1072"/>
      <c r="AH121" s="1072"/>
      <c r="AI121" s="1072"/>
      <c r="AJ121" s="1072"/>
      <c r="AK121" s="1072"/>
      <c r="AL121" s="1072"/>
      <c r="AM121" s="1072"/>
      <c r="AN121" s="1072"/>
      <c r="AO121" s="1072"/>
      <c r="AP121" s="1072"/>
      <c r="AQ121" s="1072"/>
      <c r="AR121" s="1072"/>
      <c r="AS121" s="1072"/>
      <c r="AT121" s="1072"/>
      <c r="AU121" s="1072"/>
      <c r="AV121" s="1072"/>
      <c r="AW121" s="1072"/>
      <c r="AX121" s="1072"/>
      <c r="AY121" s="1072"/>
      <c r="AZ121" s="123"/>
      <c r="BA121" s="123"/>
      <c r="BB121" s="123"/>
    </row>
    <row r="122" spans="1:16384" s="101" customFormat="1" ht="13.5">
      <c r="A122" s="749" t="s">
        <v>1304</v>
      </c>
      <c r="B122" s="749"/>
      <c r="C122" s="749"/>
      <c r="D122" s="749"/>
      <c r="E122" s="749"/>
      <c r="F122" s="749"/>
      <c r="G122" s="749"/>
      <c r="H122" s="749"/>
      <c r="I122" s="749"/>
      <c r="J122" s="749"/>
      <c r="K122" s="749"/>
      <c r="L122" s="749"/>
      <c r="M122" s="749"/>
      <c r="N122" s="749"/>
      <c r="O122" s="749"/>
      <c r="P122" s="749"/>
      <c r="Q122" s="749"/>
      <c r="R122" s="749"/>
      <c r="S122" s="749"/>
      <c r="T122" s="749"/>
      <c r="U122" s="749"/>
      <c r="V122" s="749"/>
      <c r="W122" s="749"/>
      <c r="X122" s="749"/>
      <c r="Y122" s="749"/>
      <c r="Z122" s="749"/>
      <c r="AA122" s="749"/>
      <c r="AB122" s="749"/>
      <c r="AC122" s="749"/>
      <c r="AD122" s="749"/>
      <c r="AE122" s="749"/>
      <c r="AF122" s="749"/>
      <c r="AG122" s="749"/>
      <c r="AH122" s="749"/>
      <c r="AI122" s="749"/>
      <c r="AJ122" s="749"/>
      <c r="AK122" s="749"/>
      <c r="AL122" s="749"/>
      <c r="AM122" s="749"/>
      <c r="AN122" s="749"/>
      <c r="AO122" s="749"/>
      <c r="AP122" s="749"/>
      <c r="AQ122" s="749"/>
      <c r="AR122" s="749"/>
      <c r="AS122" s="749"/>
      <c r="AT122" s="749"/>
      <c r="AU122" s="749"/>
      <c r="AV122" s="749"/>
      <c r="AW122" s="749"/>
      <c r="AX122" s="749"/>
      <c r="AY122" s="749"/>
      <c r="AZ122" s="123"/>
      <c r="BA122" s="123"/>
      <c r="BB122" s="123"/>
    </row>
    <row r="123" spans="1:16384" s="96" customFormat="1" ht="24" customHeight="1">
      <c r="A123" s="1080" t="s">
        <v>1305</v>
      </c>
      <c r="B123" s="1080"/>
      <c r="C123" s="1080"/>
      <c r="D123" s="1080"/>
      <c r="E123" s="1080"/>
      <c r="F123" s="1080"/>
      <c r="G123" s="1080"/>
      <c r="H123" s="1080"/>
      <c r="I123" s="1080"/>
      <c r="J123" s="1080"/>
      <c r="K123" s="1080"/>
      <c r="L123" s="1080"/>
      <c r="M123" s="1080"/>
      <c r="N123" s="1080"/>
      <c r="O123" s="1080"/>
      <c r="P123" s="1080"/>
      <c r="Q123" s="1080"/>
      <c r="R123" s="1080"/>
      <c r="S123" s="1080"/>
      <c r="T123" s="376"/>
      <c r="U123" s="1081" t="s">
        <v>1306</v>
      </c>
      <c r="V123" s="1081"/>
      <c r="W123" s="1081"/>
      <c r="X123" s="1081"/>
      <c r="Y123" s="1081"/>
      <c r="Z123" s="1081"/>
      <c r="AA123" s="1081"/>
      <c r="AB123" s="1081"/>
      <c r="AC123" s="1082" t="s">
        <v>1307</v>
      </c>
      <c r="AD123" s="1082"/>
      <c r="AE123" s="1082"/>
      <c r="AF123" s="1082"/>
      <c r="AG123" s="1082"/>
      <c r="AH123" s="1082"/>
      <c r="AI123" s="1082"/>
      <c r="AJ123" s="1082"/>
      <c r="AK123" s="1083" t="s">
        <v>1308</v>
      </c>
      <c r="AL123" s="1083"/>
      <c r="AM123" s="1083"/>
      <c r="AN123" s="1083"/>
      <c r="AO123" s="1083"/>
      <c r="AP123" s="1083"/>
      <c r="AQ123" s="1083"/>
      <c r="AR123" s="1083"/>
      <c r="AS123" s="1083"/>
      <c r="AT123" s="1083"/>
      <c r="AU123" s="1083"/>
      <c r="AV123" s="131"/>
      <c r="AW123" s="131"/>
      <c r="AX123" s="131"/>
      <c r="AY123" s="131"/>
      <c r="AZ123" s="131"/>
      <c r="BA123" s="131"/>
      <c r="BB123" s="131"/>
    </row>
    <row r="124" spans="1:16384" s="96" customFormat="1" ht="12.75" customHeight="1">
      <c r="A124" s="709" t="s">
        <v>1309</v>
      </c>
      <c r="B124" s="709"/>
      <c r="C124" s="709"/>
      <c r="D124" s="709"/>
      <c r="E124" s="709"/>
      <c r="F124" s="709"/>
      <c r="G124" s="709"/>
      <c r="H124" s="709"/>
      <c r="I124" s="709"/>
      <c r="J124" s="709"/>
      <c r="K124" s="709"/>
      <c r="L124" s="709"/>
      <c r="M124" s="709"/>
      <c r="N124" s="709"/>
      <c r="O124" s="709"/>
      <c r="P124" s="709"/>
      <c r="Q124" s="709"/>
      <c r="R124" s="709"/>
      <c r="S124" s="709"/>
      <c r="T124" s="1079">
        <v>4</v>
      </c>
      <c r="U124" s="1079"/>
      <c r="V124" s="1079"/>
      <c r="W124" s="1079"/>
      <c r="X124" s="1079"/>
      <c r="Y124" s="1079"/>
      <c r="Z124" s="1079"/>
      <c r="AA124" s="1079"/>
      <c r="AB124" s="1079"/>
      <c r="AC124" s="1079" t="s">
        <v>1310</v>
      </c>
      <c r="AD124" s="1079"/>
      <c r="AE124" s="1079"/>
      <c r="AF124" s="1079"/>
      <c r="AG124" s="1079"/>
      <c r="AH124" s="1079"/>
      <c r="AI124" s="1079"/>
      <c r="AJ124" s="1079"/>
      <c r="AK124" s="1079">
        <v>25</v>
      </c>
      <c r="AL124" s="1079"/>
      <c r="AM124" s="1079"/>
      <c r="AN124" s="1079"/>
      <c r="AO124" s="1079"/>
      <c r="AP124" s="1079"/>
      <c r="AQ124" s="1079"/>
      <c r="AR124" s="1079"/>
      <c r="AS124" s="1079"/>
      <c r="AT124" s="1079"/>
      <c r="AU124" s="1079"/>
      <c r="AV124" s="99"/>
      <c r="AW124" s="99"/>
      <c r="AX124" s="99"/>
      <c r="AY124" s="99"/>
      <c r="AZ124" s="99"/>
      <c r="BA124" s="99"/>
      <c r="BB124" s="99"/>
    </row>
    <row r="125" spans="1:16384" s="119" customFormat="1" ht="13.5" customHeight="1">
      <c r="A125" s="709" t="s">
        <v>1311</v>
      </c>
      <c r="B125" s="709"/>
      <c r="C125" s="709"/>
      <c r="D125" s="709"/>
      <c r="E125" s="709"/>
      <c r="F125" s="709"/>
      <c r="G125" s="709"/>
      <c r="H125" s="709"/>
      <c r="I125" s="709"/>
      <c r="J125" s="709"/>
      <c r="K125" s="709"/>
      <c r="L125" s="709"/>
      <c r="M125" s="709"/>
      <c r="N125" s="709"/>
      <c r="O125" s="709"/>
      <c r="P125" s="709"/>
      <c r="Q125" s="709"/>
      <c r="R125" s="709"/>
      <c r="S125" s="709"/>
      <c r="T125" s="1079" t="s">
        <v>1312</v>
      </c>
      <c r="U125" s="1079"/>
      <c r="V125" s="1079"/>
      <c r="W125" s="1079"/>
      <c r="X125" s="1079"/>
      <c r="Y125" s="1079"/>
      <c r="Z125" s="1079"/>
      <c r="AA125" s="1079"/>
      <c r="AB125" s="1079"/>
      <c r="AC125" s="1079" t="s">
        <v>1313</v>
      </c>
      <c r="AD125" s="1079"/>
      <c r="AE125" s="1079"/>
      <c r="AF125" s="1079"/>
      <c r="AG125" s="1079"/>
      <c r="AH125" s="1079"/>
      <c r="AI125" s="1079"/>
      <c r="AJ125" s="1079"/>
      <c r="AK125" s="1079">
        <v>100</v>
      </c>
      <c r="AL125" s="1079"/>
      <c r="AM125" s="1079"/>
      <c r="AN125" s="1079"/>
      <c r="AO125" s="1079"/>
      <c r="AP125" s="1079"/>
      <c r="AQ125" s="1079"/>
      <c r="AR125" s="1079"/>
      <c r="AS125" s="1079"/>
      <c r="AT125" s="1079"/>
      <c r="AU125" s="1079"/>
      <c r="AV125" s="99"/>
      <c r="AW125" s="99"/>
      <c r="AX125" s="99"/>
      <c r="AY125" s="99"/>
      <c r="AZ125" s="551"/>
      <c r="BA125" s="551"/>
      <c r="BB125" s="551"/>
      <c r="BC125" s="551"/>
      <c r="BD125" s="551"/>
      <c r="BE125" s="551"/>
      <c r="BF125" s="551"/>
      <c r="BG125" s="551"/>
      <c r="BH125" s="551"/>
      <c r="BI125" s="551"/>
      <c r="BJ125" s="551"/>
      <c r="BK125" s="551"/>
      <c r="BL125" s="551"/>
      <c r="BM125" s="551"/>
      <c r="BN125" s="551"/>
      <c r="BO125" s="551"/>
      <c r="BP125" s="551"/>
      <c r="BQ125" s="551"/>
      <c r="BR125" s="551"/>
      <c r="BS125" s="551"/>
      <c r="BT125" s="551"/>
      <c r="BU125" s="551"/>
      <c r="BV125" s="551"/>
      <c r="BW125" s="551"/>
      <c r="BX125" s="551"/>
      <c r="BY125" s="551"/>
      <c r="BZ125" s="551"/>
      <c r="CA125" s="551"/>
      <c r="CB125" s="551"/>
      <c r="CC125" s="551"/>
      <c r="CD125" s="551"/>
      <c r="CE125" s="551"/>
      <c r="CF125" s="551"/>
      <c r="CG125" s="551"/>
      <c r="CH125" s="551"/>
      <c r="CI125" s="551"/>
      <c r="CJ125" s="551"/>
      <c r="CK125" s="551"/>
      <c r="CL125" s="551"/>
      <c r="CM125" s="551"/>
      <c r="CN125" s="551"/>
      <c r="CO125" s="551"/>
      <c r="CP125" s="551"/>
      <c r="CQ125" s="551"/>
      <c r="CR125" s="551"/>
      <c r="CS125" s="551"/>
      <c r="CT125" s="551"/>
      <c r="CU125" s="551"/>
      <c r="CV125" s="551"/>
      <c r="CW125" s="551"/>
      <c r="CX125" s="551"/>
      <c r="CY125" s="551"/>
      <c r="CZ125" s="551"/>
      <c r="DA125" s="551"/>
      <c r="DB125" s="551"/>
      <c r="DC125" s="551"/>
      <c r="DD125" s="551"/>
      <c r="DE125" s="551"/>
      <c r="DF125" s="551"/>
      <c r="DG125" s="551"/>
      <c r="DH125" s="551"/>
      <c r="DI125" s="551"/>
      <c r="DJ125" s="551"/>
      <c r="DK125" s="551"/>
      <c r="DL125" s="551"/>
      <c r="DM125" s="551"/>
      <c r="DN125" s="551"/>
      <c r="DO125" s="551"/>
      <c r="DP125" s="551"/>
      <c r="DQ125" s="551"/>
      <c r="DR125" s="551"/>
      <c r="DS125" s="551"/>
      <c r="DT125" s="551"/>
      <c r="DU125" s="551"/>
      <c r="DV125" s="551"/>
      <c r="DW125" s="551"/>
      <c r="DX125" s="551"/>
      <c r="DY125" s="551"/>
      <c r="DZ125" s="551"/>
      <c r="EA125" s="551"/>
      <c r="EB125" s="551"/>
      <c r="EC125" s="551"/>
      <c r="ED125" s="551"/>
      <c r="EE125" s="551"/>
      <c r="EF125" s="551"/>
      <c r="EG125" s="551"/>
      <c r="EH125" s="551"/>
      <c r="EI125" s="551"/>
      <c r="EJ125" s="551"/>
      <c r="EK125" s="551"/>
      <c r="EL125" s="551"/>
      <c r="EM125" s="551"/>
      <c r="EN125" s="551"/>
      <c r="EO125" s="551"/>
      <c r="EP125" s="551"/>
      <c r="EQ125" s="551"/>
      <c r="ER125" s="551"/>
      <c r="ES125" s="551"/>
      <c r="ET125" s="551"/>
      <c r="EU125" s="551"/>
      <c r="EV125" s="551"/>
      <c r="EW125" s="551"/>
      <c r="EX125" s="551"/>
      <c r="EY125" s="551"/>
      <c r="EZ125" s="551"/>
      <c r="FA125" s="551"/>
      <c r="FB125" s="551"/>
      <c r="FC125" s="551"/>
      <c r="FD125" s="551"/>
      <c r="FE125" s="551"/>
      <c r="FF125" s="551"/>
      <c r="FG125" s="551"/>
      <c r="FH125" s="551"/>
      <c r="FI125" s="551"/>
      <c r="FJ125" s="551"/>
      <c r="FK125" s="551"/>
      <c r="FL125" s="551"/>
      <c r="FM125" s="551"/>
      <c r="FN125" s="551"/>
      <c r="FO125" s="551"/>
      <c r="FP125" s="551"/>
      <c r="FQ125" s="551"/>
      <c r="FR125" s="551"/>
      <c r="FS125" s="551"/>
      <c r="FT125" s="551"/>
      <c r="FU125" s="551"/>
      <c r="FV125" s="551"/>
      <c r="FW125" s="551"/>
      <c r="FX125" s="551"/>
      <c r="FY125" s="551"/>
      <c r="FZ125" s="551"/>
      <c r="GA125" s="551"/>
      <c r="GB125" s="551"/>
      <c r="GC125" s="551"/>
      <c r="GD125" s="551"/>
      <c r="GE125" s="551"/>
      <c r="GF125" s="551"/>
      <c r="GG125" s="551"/>
      <c r="GH125" s="551"/>
      <c r="GI125" s="551"/>
      <c r="GJ125" s="551"/>
      <c r="GK125" s="551"/>
      <c r="GL125" s="551"/>
      <c r="GM125" s="551"/>
      <c r="GN125" s="551"/>
      <c r="GO125" s="551"/>
      <c r="GP125" s="551"/>
      <c r="GQ125" s="551"/>
      <c r="GR125" s="551"/>
      <c r="GS125" s="551"/>
      <c r="GT125" s="551"/>
      <c r="GU125" s="551"/>
      <c r="GV125" s="551"/>
      <c r="GW125" s="551"/>
      <c r="GX125" s="551"/>
      <c r="GY125" s="551"/>
      <c r="GZ125" s="551"/>
      <c r="HA125" s="551"/>
      <c r="HB125" s="551"/>
      <c r="HC125" s="551"/>
      <c r="HD125" s="551"/>
      <c r="HE125" s="551"/>
      <c r="HF125" s="551"/>
      <c r="HG125" s="551"/>
      <c r="HH125" s="551"/>
      <c r="HI125" s="551"/>
      <c r="HJ125" s="551"/>
      <c r="HK125" s="551"/>
      <c r="HL125" s="551"/>
      <c r="HM125" s="551"/>
      <c r="HN125" s="551"/>
      <c r="HO125" s="551"/>
      <c r="HP125" s="551"/>
      <c r="HQ125" s="551"/>
      <c r="HR125" s="551"/>
      <c r="HS125" s="551"/>
      <c r="HT125" s="551"/>
      <c r="HU125" s="551"/>
      <c r="HV125" s="551"/>
      <c r="HW125" s="551"/>
      <c r="HX125" s="551"/>
      <c r="HY125" s="551"/>
      <c r="HZ125" s="551"/>
      <c r="IA125" s="551"/>
      <c r="IB125" s="551"/>
      <c r="IC125" s="551"/>
      <c r="ID125" s="551"/>
      <c r="IE125" s="551"/>
      <c r="IF125" s="551"/>
      <c r="IG125" s="551"/>
      <c r="IH125" s="551"/>
      <c r="II125" s="551"/>
      <c r="IJ125" s="551"/>
      <c r="IK125" s="551"/>
      <c r="IL125" s="551"/>
      <c r="IM125" s="551"/>
      <c r="IN125" s="551"/>
      <c r="IO125" s="551"/>
      <c r="IP125" s="551"/>
      <c r="IQ125" s="551"/>
      <c r="IR125" s="551"/>
      <c r="IS125" s="551"/>
      <c r="IT125" s="551"/>
      <c r="IU125" s="551"/>
      <c r="IV125" s="551"/>
      <c r="IW125" s="551"/>
      <c r="IX125" s="551"/>
      <c r="IY125" s="551"/>
      <c r="IZ125" s="551"/>
      <c r="JA125" s="551"/>
      <c r="JB125" s="551"/>
      <c r="JC125" s="551"/>
      <c r="JD125" s="551"/>
      <c r="JE125" s="551"/>
      <c r="JF125" s="551"/>
      <c r="JG125" s="551"/>
      <c r="JH125" s="551"/>
      <c r="JI125" s="551"/>
      <c r="JJ125" s="551"/>
      <c r="JK125" s="551"/>
      <c r="JL125" s="551"/>
      <c r="JM125" s="551"/>
      <c r="JN125" s="551"/>
      <c r="JO125" s="551"/>
      <c r="JP125" s="551"/>
      <c r="JQ125" s="551"/>
      <c r="JR125" s="551"/>
      <c r="JS125" s="551"/>
      <c r="JT125" s="551"/>
      <c r="JU125" s="551"/>
      <c r="JV125" s="551"/>
      <c r="JW125" s="551"/>
      <c r="JX125" s="551"/>
      <c r="JY125" s="551"/>
      <c r="JZ125" s="551"/>
      <c r="KA125" s="551"/>
      <c r="KB125" s="551"/>
      <c r="KC125" s="551"/>
      <c r="KD125" s="551"/>
      <c r="KE125" s="551"/>
      <c r="KF125" s="551"/>
      <c r="KG125" s="551"/>
      <c r="KH125" s="551"/>
      <c r="KI125" s="551"/>
      <c r="KJ125" s="551"/>
      <c r="KK125" s="551"/>
      <c r="KL125" s="551"/>
      <c r="KM125" s="551"/>
      <c r="KN125" s="551"/>
      <c r="KO125" s="551"/>
      <c r="KP125" s="551"/>
      <c r="KQ125" s="551"/>
      <c r="KR125" s="551"/>
      <c r="KS125" s="551"/>
      <c r="KT125" s="551"/>
      <c r="KU125" s="551"/>
      <c r="KV125" s="551"/>
      <c r="KW125" s="551"/>
      <c r="KX125" s="551"/>
      <c r="KY125" s="551"/>
      <c r="KZ125" s="551"/>
      <c r="LA125" s="551"/>
      <c r="LB125" s="551"/>
      <c r="LC125" s="551"/>
      <c r="LD125" s="551"/>
      <c r="LE125" s="551"/>
      <c r="LF125" s="551"/>
      <c r="LG125" s="551"/>
      <c r="LH125" s="551"/>
      <c r="LI125" s="551"/>
      <c r="LJ125" s="551"/>
      <c r="LK125" s="551"/>
      <c r="LL125" s="551"/>
      <c r="LM125" s="551"/>
      <c r="LN125" s="551"/>
      <c r="LO125" s="551"/>
      <c r="LP125" s="551"/>
      <c r="LQ125" s="551"/>
      <c r="LR125" s="551"/>
      <c r="LS125" s="551"/>
      <c r="LT125" s="551"/>
      <c r="LU125" s="551"/>
      <c r="LV125" s="551"/>
      <c r="LW125" s="551"/>
      <c r="LX125" s="551"/>
      <c r="LY125" s="551"/>
      <c r="LZ125" s="551"/>
      <c r="MA125" s="551"/>
      <c r="MB125" s="551"/>
      <c r="MC125" s="551"/>
      <c r="MD125" s="551"/>
      <c r="ME125" s="551"/>
      <c r="MF125" s="551"/>
      <c r="MG125" s="551"/>
      <c r="MH125" s="551"/>
      <c r="MI125" s="551"/>
      <c r="MJ125" s="551"/>
      <c r="MK125" s="551"/>
      <c r="ML125" s="551"/>
      <c r="MM125" s="551"/>
      <c r="MN125" s="551"/>
      <c r="MO125" s="551"/>
      <c r="MP125" s="551"/>
      <c r="MQ125" s="551"/>
      <c r="MR125" s="551"/>
      <c r="MS125" s="551"/>
      <c r="MT125" s="551"/>
      <c r="MU125" s="551"/>
      <c r="MV125" s="551"/>
      <c r="MW125" s="551"/>
      <c r="MX125" s="551"/>
      <c r="MY125" s="551"/>
      <c r="MZ125" s="551"/>
      <c r="NA125" s="551"/>
      <c r="NB125" s="551"/>
      <c r="NC125" s="551"/>
      <c r="ND125" s="551"/>
      <c r="NE125" s="551"/>
      <c r="NF125" s="551"/>
      <c r="NG125" s="551"/>
      <c r="NH125" s="551"/>
      <c r="NI125" s="551"/>
      <c r="NJ125" s="551"/>
      <c r="NK125" s="551"/>
      <c r="NL125" s="551"/>
      <c r="NM125" s="551"/>
      <c r="NN125" s="551"/>
      <c r="NO125" s="551"/>
      <c r="NP125" s="551"/>
      <c r="NQ125" s="551"/>
      <c r="NR125" s="551"/>
      <c r="NS125" s="551"/>
      <c r="NT125" s="551"/>
      <c r="NU125" s="551"/>
      <c r="NV125" s="551"/>
      <c r="NW125" s="551"/>
      <c r="NX125" s="551"/>
      <c r="NY125" s="551"/>
      <c r="NZ125" s="551"/>
      <c r="OA125" s="551"/>
      <c r="OB125" s="551"/>
      <c r="OC125" s="551"/>
      <c r="OD125" s="551"/>
      <c r="OE125" s="551"/>
      <c r="OF125" s="551"/>
      <c r="OG125" s="551"/>
      <c r="OH125" s="551"/>
      <c r="OI125" s="551"/>
      <c r="OJ125" s="551"/>
      <c r="OK125" s="551"/>
      <c r="OL125" s="551"/>
      <c r="OM125" s="551"/>
      <c r="ON125" s="551"/>
      <c r="OO125" s="551"/>
      <c r="OP125" s="551"/>
      <c r="OQ125" s="551"/>
      <c r="OR125" s="551"/>
      <c r="OS125" s="551"/>
      <c r="OT125" s="551"/>
      <c r="OU125" s="551"/>
      <c r="OV125" s="551"/>
      <c r="OW125" s="551"/>
      <c r="OX125" s="551"/>
      <c r="OY125" s="551"/>
      <c r="OZ125" s="551"/>
      <c r="PA125" s="551"/>
      <c r="PB125" s="551"/>
      <c r="PC125" s="551"/>
      <c r="PD125" s="551"/>
      <c r="PE125" s="551"/>
      <c r="PF125" s="551"/>
      <c r="PG125" s="551"/>
      <c r="PH125" s="551"/>
      <c r="PI125" s="551"/>
      <c r="PJ125" s="551"/>
      <c r="PK125" s="551"/>
      <c r="PL125" s="551"/>
      <c r="PM125" s="551"/>
      <c r="PN125" s="551"/>
      <c r="PO125" s="551"/>
      <c r="PP125" s="551"/>
      <c r="PQ125" s="551"/>
      <c r="PR125" s="551"/>
      <c r="PS125" s="551"/>
      <c r="PT125" s="551"/>
      <c r="PU125" s="551"/>
      <c r="PV125" s="551"/>
      <c r="PW125" s="551"/>
      <c r="PX125" s="551"/>
      <c r="PY125" s="551"/>
      <c r="PZ125" s="551"/>
      <c r="QA125" s="551"/>
      <c r="QB125" s="551"/>
      <c r="QC125" s="551"/>
      <c r="QD125" s="551"/>
      <c r="QE125" s="551"/>
      <c r="QF125" s="551"/>
      <c r="QG125" s="551"/>
      <c r="QH125" s="551"/>
      <c r="QI125" s="551"/>
      <c r="QJ125" s="551"/>
      <c r="QK125" s="551"/>
      <c r="QL125" s="551"/>
      <c r="QM125" s="551"/>
      <c r="QN125" s="551"/>
      <c r="QO125" s="551"/>
      <c r="QP125" s="551"/>
      <c r="QQ125" s="551"/>
      <c r="QR125" s="551"/>
      <c r="QS125" s="551"/>
      <c r="QT125" s="551"/>
      <c r="QU125" s="551"/>
      <c r="QV125" s="551"/>
      <c r="QW125" s="551"/>
      <c r="QX125" s="551"/>
      <c r="QY125" s="551"/>
      <c r="QZ125" s="551"/>
      <c r="RA125" s="551"/>
      <c r="RB125" s="551"/>
      <c r="RC125" s="551"/>
      <c r="RD125" s="551"/>
      <c r="RE125" s="551"/>
      <c r="RF125" s="551"/>
      <c r="RG125" s="551"/>
      <c r="RH125" s="551"/>
      <c r="RI125" s="551"/>
      <c r="RJ125" s="551"/>
      <c r="RK125" s="551"/>
      <c r="RL125" s="551"/>
      <c r="RM125" s="551"/>
      <c r="RN125" s="551"/>
      <c r="RO125" s="551"/>
      <c r="RP125" s="551"/>
      <c r="RQ125" s="551"/>
      <c r="RR125" s="551"/>
      <c r="RS125" s="551"/>
      <c r="RT125" s="551"/>
      <c r="RU125" s="551"/>
      <c r="RV125" s="551"/>
      <c r="RW125" s="551"/>
      <c r="RX125" s="551"/>
      <c r="RY125" s="551"/>
      <c r="RZ125" s="551"/>
      <c r="SA125" s="551"/>
      <c r="SB125" s="551"/>
      <c r="SC125" s="551"/>
      <c r="SD125" s="551"/>
      <c r="SE125" s="551"/>
      <c r="SF125" s="551"/>
      <c r="SG125" s="551"/>
      <c r="SH125" s="551"/>
      <c r="SI125" s="551"/>
      <c r="SJ125" s="551"/>
      <c r="SK125" s="551"/>
      <c r="SL125" s="551"/>
      <c r="SM125" s="551"/>
      <c r="SN125" s="551"/>
      <c r="SO125" s="551"/>
      <c r="SP125" s="551"/>
      <c r="SQ125" s="551"/>
      <c r="SR125" s="551"/>
      <c r="SS125" s="551"/>
      <c r="ST125" s="551"/>
      <c r="SU125" s="551"/>
      <c r="SV125" s="551"/>
      <c r="SW125" s="551"/>
      <c r="SX125" s="551"/>
      <c r="SY125" s="551"/>
      <c r="SZ125" s="551"/>
      <c r="TA125" s="551"/>
      <c r="TB125" s="551"/>
      <c r="TC125" s="551"/>
      <c r="TD125" s="551"/>
      <c r="TE125" s="551"/>
      <c r="TF125" s="551"/>
      <c r="TG125" s="551"/>
      <c r="TH125" s="551"/>
      <c r="TI125" s="551"/>
      <c r="TJ125" s="551"/>
      <c r="TK125" s="551"/>
      <c r="TL125" s="551"/>
      <c r="TM125" s="551"/>
      <c r="TN125" s="551"/>
      <c r="TO125" s="551"/>
      <c r="TP125" s="551"/>
      <c r="TQ125" s="551"/>
      <c r="TR125" s="551"/>
      <c r="TS125" s="551"/>
      <c r="TT125" s="551"/>
      <c r="TU125" s="551"/>
      <c r="TV125" s="551"/>
      <c r="TW125" s="551"/>
      <c r="TX125" s="551"/>
      <c r="TY125" s="551"/>
      <c r="TZ125" s="551"/>
      <c r="UA125" s="551"/>
      <c r="UB125" s="551"/>
      <c r="UC125" s="551"/>
      <c r="UD125" s="551"/>
      <c r="UE125" s="551"/>
      <c r="UF125" s="551"/>
      <c r="UG125" s="551"/>
      <c r="UH125" s="551"/>
      <c r="UI125" s="551"/>
      <c r="UJ125" s="551"/>
      <c r="UK125" s="551"/>
      <c r="UL125" s="551"/>
      <c r="UM125" s="551"/>
      <c r="UN125" s="551"/>
      <c r="UO125" s="551"/>
      <c r="UP125" s="551"/>
      <c r="UQ125" s="551"/>
      <c r="UR125" s="551"/>
      <c r="US125" s="551"/>
      <c r="UT125" s="551"/>
      <c r="UU125" s="551"/>
      <c r="UV125" s="551"/>
      <c r="UW125" s="551"/>
      <c r="UX125" s="551"/>
      <c r="UY125" s="551"/>
      <c r="UZ125" s="551"/>
      <c r="VA125" s="551"/>
      <c r="VB125" s="551"/>
      <c r="VC125" s="551"/>
      <c r="VD125" s="551"/>
      <c r="VE125" s="551"/>
      <c r="VF125" s="551"/>
      <c r="VG125" s="551"/>
      <c r="VH125" s="551"/>
      <c r="VI125" s="551"/>
      <c r="VJ125" s="551"/>
      <c r="VK125" s="551"/>
      <c r="VL125" s="551"/>
      <c r="VM125" s="551"/>
      <c r="VN125" s="551"/>
      <c r="VO125" s="551"/>
      <c r="VP125" s="551"/>
      <c r="VQ125" s="551"/>
      <c r="VR125" s="551"/>
      <c r="VS125" s="551"/>
      <c r="VT125" s="551"/>
      <c r="VU125" s="551"/>
      <c r="VV125" s="551"/>
      <c r="VW125" s="551"/>
      <c r="VX125" s="551"/>
      <c r="VY125" s="551"/>
      <c r="VZ125" s="551"/>
      <c r="WA125" s="551"/>
      <c r="WB125" s="551"/>
      <c r="WC125" s="551"/>
      <c r="WD125" s="551"/>
      <c r="WE125" s="551"/>
      <c r="WF125" s="551"/>
      <c r="WG125" s="551"/>
      <c r="WH125" s="551"/>
      <c r="WI125" s="551"/>
      <c r="WJ125" s="551"/>
      <c r="WK125" s="551"/>
      <c r="WL125" s="551"/>
      <c r="WM125" s="551"/>
      <c r="WN125" s="551"/>
      <c r="WO125" s="551"/>
      <c r="WP125" s="551"/>
      <c r="WQ125" s="551"/>
      <c r="WR125" s="551"/>
      <c r="WS125" s="551"/>
      <c r="WT125" s="551"/>
      <c r="WU125" s="551"/>
      <c r="WV125" s="551"/>
      <c r="WW125" s="551"/>
      <c r="WX125" s="551"/>
      <c r="WY125" s="551"/>
      <c r="WZ125" s="551"/>
      <c r="XA125" s="551"/>
      <c r="XB125" s="551"/>
      <c r="XC125" s="551"/>
      <c r="XD125" s="551"/>
      <c r="XE125" s="551"/>
      <c r="XF125" s="551"/>
      <c r="XG125" s="551"/>
      <c r="XH125" s="551"/>
      <c r="XI125" s="551"/>
      <c r="XJ125" s="551"/>
      <c r="XK125" s="551"/>
      <c r="XL125" s="551"/>
      <c r="XM125" s="551"/>
      <c r="XN125" s="551"/>
      <c r="XO125" s="551"/>
      <c r="XP125" s="551"/>
      <c r="XQ125" s="551"/>
      <c r="XR125" s="551"/>
      <c r="XS125" s="551"/>
      <c r="XT125" s="551"/>
      <c r="XU125" s="551"/>
      <c r="XV125" s="551"/>
      <c r="XW125" s="551"/>
      <c r="XX125" s="551"/>
      <c r="XY125" s="551"/>
      <c r="XZ125" s="551"/>
      <c r="YA125" s="551"/>
      <c r="YB125" s="551"/>
      <c r="YC125" s="551"/>
      <c r="YD125" s="551"/>
      <c r="YE125" s="551"/>
      <c r="YF125" s="551"/>
      <c r="YG125" s="551"/>
      <c r="YH125" s="551"/>
      <c r="YI125" s="551"/>
      <c r="YJ125" s="551"/>
      <c r="YK125" s="551"/>
      <c r="YL125" s="551"/>
      <c r="YM125" s="551"/>
      <c r="YN125" s="551"/>
      <c r="YO125" s="551"/>
      <c r="YP125" s="551"/>
      <c r="YQ125" s="551"/>
      <c r="YR125" s="551"/>
      <c r="YS125" s="551"/>
      <c r="YT125" s="551"/>
      <c r="YU125" s="551"/>
      <c r="YV125" s="551"/>
      <c r="YW125" s="551"/>
      <c r="YX125" s="551"/>
      <c r="YY125" s="551"/>
      <c r="YZ125" s="551"/>
      <c r="ZA125" s="551"/>
      <c r="ZB125" s="551"/>
      <c r="ZC125" s="551"/>
      <c r="ZD125" s="551"/>
      <c r="ZE125" s="551"/>
      <c r="ZF125" s="551"/>
      <c r="ZG125" s="551"/>
      <c r="ZH125" s="551"/>
      <c r="ZI125" s="551"/>
      <c r="ZJ125" s="551"/>
      <c r="ZK125" s="551"/>
      <c r="ZL125" s="551"/>
      <c r="ZM125" s="551"/>
      <c r="ZN125" s="551"/>
      <c r="ZO125" s="551"/>
      <c r="ZP125" s="551"/>
      <c r="ZQ125" s="551"/>
      <c r="ZR125" s="551"/>
      <c r="ZS125" s="551"/>
      <c r="ZT125" s="551"/>
      <c r="ZU125" s="551"/>
      <c r="ZV125" s="551"/>
      <c r="ZW125" s="551"/>
      <c r="ZX125" s="551"/>
      <c r="ZY125" s="551"/>
      <c r="ZZ125" s="551"/>
      <c r="AAA125" s="551"/>
      <c r="AAB125" s="551"/>
      <c r="AAC125" s="551"/>
      <c r="AAD125" s="551"/>
      <c r="AAE125" s="551"/>
      <c r="AAF125" s="551"/>
      <c r="AAG125" s="551"/>
      <c r="AAH125" s="551"/>
      <c r="AAI125" s="551"/>
      <c r="AAJ125" s="551"/>
      <c r="AAK125" s="551"/>
      <c r="AAL125" s="551"/>
      <c r="AAM125" s="551"/>
      <c r="AAN125" s="551"/>
      <c r="AAO125" s="551"/>
      <c r="AAP125" s="551"/>
      <c r="AAQ125" s="551"/>
      <c r="AAR125" s="551"/>
      <c r="AAS125" s="551"/>
      <c r="AAT125" s="551"/>
      <c r="AAU125" s="551"/>
      <c r="AAV125" s="551"/>
      <c r="AAW125" s="551"/>
      <c r="AAX125" s="551"/>
      <c r="AAY125" s="551"/>
      <c r="AAZ125" s="551"/>
      <c r="ABA125" s="551"/>
      <c r="ABB125" s="551"/>
      <c r="ABC125" s="551"/>
      <c r="ABD125" s="551"/>
      <c r="ABE125" s="551"/>
      <c r="ABF125" s="551"/>
      <c r="ABG125" s="551"/>
      <c r="ABH125" s="551"/>
      <c r="ABI125" s="551"/>
      <c r="ABJ125" s="551"/>
      <c r="ABK125" s="551"/>
      <c r="ABL125" s="551"/>
      <c r="ABM125" s="551"/>
      <c r="ABN125" s="551"/>
      <c r="ABO125" s="551"/>
      <c r="ABP125" s="551"/>
      <c r="ABQ125" s="551"/>
      <c r="ABR125" s="551"/>
      <c r="ABS125" s="551"/>
      <c r="ABT125" s="551"/>
      <c r="ABU125" s="551"/>
      <c r="ABV125" s="551"/>
      <c r="ABW125" s="551"/>
      <c r="ABX125" s="551"/>
      <c r="ABY125" s="551"/>
      <c r="ABZ125" s="551"/>
      <c r="ACA125" s="551"/>
      <c r="ACB125" s="551"/>
      <c r="ACC125" s="551"/>
      <c r="ACD125" s="551"/>
      <c r="ACE125" s="551"/>
      <c r="ACF125" s="551"/>
      <c r="ACG125" s="551"/>
      <c r="ACH125" s="551"/>
      <c r="ACI125" s="551"/>
      <c r="ACJ125" s="551"/>
      <c r="ACK125" s="551"/>
      <c r="ACL125" s="551"/>
      <c r="ACM125" s="551"/>
      <c r="ACN125" s="551"/>
      <c r="ACO125" s="551"/>
      <c r="ACP125" s="551"/>
      <c r="ACQ125" s="551"/>
      <c r="ACR125" s="551"/>
      <c r="ACS125" s="551"/>
      <c r="ACT125" s="551"/>
      <c r="ACU125" s="551"/>
      <c r="ACV125" s="551"/>
      <c r="ACW125" s="551"/>
      <c r="ACX125" s="551"/>
      <c r="ACY125" s="551"/>
      <c r="ACZ125" s="551"/>
      <c r="ADA125" s="551"/>
      <c r="ADB125" s="551"/>
      <c r="ADC125" s="551"/>
      <c r="ADD125" s="551"/>
      <c r="ADE125" s="551"/>
      <c r="ADF125" s="551"/>
      <c r="ADG125" s="551"/>
      <c r="ADH125" s="551"/>
      <c r="ADI125" s="551"/>
      <c r="ADJ125" s="551"/>
      <c r="ADK125" s="551"/>
      <c r="ADL125" s="551"/>
      <c r="ADM125" s="551"/>
      <c r="ADN125" s="551"/>
      <c r="ADO125" s="551"/>
      <c r="ADP125" s="551"/>
      <c r="ADQ125" s="551"/>
      <c r="ADR125" s="551"/>
      <c r="ADS125" s="551"/>
      <c r="ADT125" s="551"/>
      <c r="ADU125" s="551"/>
      <c r="ADV125" s="551"/>
      <c r="ADW125" s="551"/>
      <c r="ADX125" s="551"/>
      <c r="ADY125" s="551"/>
      <c r="ADZ125" s="551"/>
      <c r="AEA125" s="551"/>
      <c r="AEB125" s="551"/>
      <c r="AEC125" s="551"/>
      <c r="AED125" s="551"/>
      <c r="AEE125" s="551"/>
      <c r="AEF125" s="551"/>
      <c r="AEG125" s="551"/>
      <c r="AEH125" s="551"/>
      <c r="AEI125" s="551"/>
      <c r="AEJ125" s="551"/>
      <c r="AEK125" s="551"/>
      <c r="AEL125" s="551"/>
      <c r="AEM125" s="551"/>
      <c r="AEN125" s="551"/>
      <c r="AEO125" s="551"/>
      <c r="AEP125" s="551"/>
      <c r="AEQ125" s="551"/>
      <c r="AER125" s="551"/>
      <c r="AES125" s="551"/>
      <c r="AET125" s="551"/>
      <c r="AEU125" s="551"/>
      <c r="AEV125" s="551"/>
      <c r="AEW125" s="551"/>
      <c r="AEX125" s="551"/>
      <c r="AEY125" s="551"/>
      <c r="AEZ125" s="551"/>
      <c r="AFA125" s="551"/>
      <c r="AFB125" s="551"/>
      <c r="AFC125" s="551"/>
      <c r="AFD125" s="551"/>
      <c r="AFE125" s="551"/>
      <c r="AFF125" s="551"/>
      <c r="AFG125" s="551"/>
      <c r="AFH125" s="551"/>
      <c r="AFI125" s="551"/>
      <c r="AFJ125" s="551"/>
      <c r="AFK125" s="551"/>
      <c r="AFL125" s="551"/>
      <c r="AFM125" s="551"/>
      <c r="AFN125" s="551"/>
      <c r="AFO125" s="551"/>
      <c r="AFP125" s="551"/>
      <c r="AFQ125" s="551"/>
      <c r="AFR125" s="551"/>
      <c r="AFS125" s="551"/>
      <c r="AFT125" s="551"/>
      <c r="AFU125" s="551"/>
      <c r="AFV125" s="551"/>
      <c r="AFW125" s="551"/>
      <c r="AFX125" s="551"/>
      <c r="AFY125" s="551"/>
      <c r="AFZ125" s="551"/>
      <c r="AGA125" s="551"/>
      <c r="AGB125" s="551"/>
      <c r="AGC125" s="551"/>
      <c r="AGD125" s="551"/>
      <c r="AGE125" s="551"/>
      <c r="AGF125" s="551"/>
      <c r="AGG125" s="551"/>
      <c r="AGH125" s="551"/>
      <c r="AGI125" s="551"/>
      <c r="AGJ125" s="551"/>
      <c r="AGK125" s="551"/>
      <c r="AGL125" s="551"/>
      <c r="AGM125" s="551"/>
      <c r="AGN125" s="551"/>
      <c r="AGO125" s="551"/>
      <c r="AGP125" s="551"/>
      <c r="AGQ125" s="551"/>
      <c r="AGR125" s="551"/>
      <c r="AGS125" s="551"/>
      <c r="AGT125" s="551"/>
      <c r="AGU125" s="551"/>
      <c r="AGV125" s="551"/>
      <c r="AGW125" s="551"/>
      <c r="AGX125" s="551"/>
      <c r="AGY125" s="551"/>
      <c r="AGZ125" s="551"/>
      <c r="AHA125" s="551"/>
      <c r="AHB125" s="551"/>
      <c r="AHC125" s="551"/>
      <c r="AHD125" s="551"/>
      <c r="AHE125" s="551"/>
      <c r="AHF125" s="551"/>
      <c r="AHG125" s="551"/>
      <c r="AHH125" s="551"/>
      <c r="AHI125" s="551"/>
      <c r="AHJ125" s="551"/>
      <c r="AHK125" s="551"/>
      <c r="AHL125" s="551"/>
      <c r="AHM125" s="551"/>
      <c r="AHN125" s="551"/>
      <c r="AHO125" s="551"/>
      <c r="AHP125" s="551"/>
      <c r="AHQ125" s="551"/>
      <c r="AHR125" s="551"/>
      <c r="AHS125" s="551"/>
      <c r="AHT125" s="551"/>
      <c r="AHU125" s="551"/>
      <c r="AHV125" s="551"/>
      <c r="AHW125" s="551"/>
      <c r="AHX125" s="551"/>
      <c r="AHY125" s="551"/>
      <c r="AHZ125" s="551"/>
      <c r="AIA125" s="551"/>
      <c r="AIB125" s="551"/>
      <c r="AIC125" s="551"/>
      <c r="AID125" s="551"/>
      <c r="AIE125" s="551"/>
      <c r="AIF125" s="551"/>
      <c r="AIG125" s="551"/>
      <c r="AIH125" s="551"/>
      <c r="AII125" s="551"/>
      <c r="AIJ125" s="551"/>
      <c r="AIK125" s="551"/>
      <c r="AIL125" s="551"/>
      <c r="AIM125" s="551"/>
      <c r="AIN125" s="551"/>
      <c r="AIO125" s="551"/>
      <c r="AIP125" s="551"/>
      <c r="AIQ125" s="551"/>
      <c r="AIR125" s="551"/>
      <c r="AIS125" s="551"/>
      <c r="AIT125" s="551"/>
      <c r="AIU125" s="551"/>
      <c r="AIV125" s="551"/>
      <c r="AIW125" s="551"/>
      <c r="AIX125" s="551"/>
      <c r="AIY125" s="551"/>
      <c r="AIZ125" s="551"/>
      <c r="AJA125" s="551"/>
      <c r="AJB125" s="551"/>
      <c r="AJC125" s="551"/>
      <c r="AJD125" s="551"/>
      <c r="AJE125" s="551"/>
      <c r="AJF125" s="551"/>
      <c r="AJG125" s="551"/>
      <c r="AJH125" s="551"/>
      <c r="AJI125" s="551"/>
      <c r="AJJ125" s="551"/>
      <c r="AJK125" s="551"/>
      <c r="AJL125" s="551"/>
      <c r="AJM125" s="551"/>
      <c r="AJN125" s="551"/>
      <c r="AJO125" s="551"/>
      <c r="AJP125" s="551"/>
      <c r="AJQ125" s="551"/>
      <c r="AJR125" s="551"/>
      <c r="AJS125" s="551"/>
      <c r="AJT125" s="551"/>
      <c r="AJU125" s="551"/>
      <c r="AJV125" s="551"/>
      <c r="AJW125" s="551"/>
      <c r="AJX125" s="551"/>
      <c r="AJY125" s="551"/>
      <c r="AJZ125" s="551"/>
      <c r="AKA125" s="551"/>
      <c r="AKB125" s="551"/>
      <c r="AKC125" s="551"/>
      <c r="AKD125" s="551"/>
      <c r="AKE125" s="551"/>
      <c r="AKF125" s="551"/>
      <c r="AKG125" s="551"/>
      <c r="AKH125" s="551"/>
      <c r="AKI125" s="551"/>
      <c r="AKJ125" s="551"/>
      <c r="AKK125" s="551"/>
      <c r="AKL125" s="551"/>
      <c r="AKM125" s="551"/>
      <c r="AKN125" s="551"/>
      <c r="AKO125" s="551"/>
      <c r="AKP125" s="551"/>
      <c r="AKQ125" s="551"/>
      <c r="AKR125" s="551"/>
      <c r="AKS125" s="551"/>
      <c r="AKT125" s="551"/>
      <c r="AKU125" s="551"/>
      <c r="AKV125" s="551"/>
      <c r="AKW125" s="551"/>
      <c r="AKX125" s="551"/>
      <c r="AKY125" s="551"/>
      <c r="AKZ125" s="551"/>
      <c r="ALA125" s="551"/>
      <c r="ALB125" s="551"/>
      <c r="ALC125" s="551"/>
      <c r="ALD125" s="551"/>
      <c r="ALE125" s="551"/>
      <c r="ALF125" s="551"/>
      <c r="ALG125" s="551"/>
      <c r="ALH125" s="551"/>
      <c r="ALI125" s="551"/>
      <c r="ALJ125" s="551"/>
      <c r="ALK125" s="551"/>
      <c r="ALL125" s="551"/>
      <c r="ALM125" s="551"/>
      <c r="ALN125" s="551"/>
      <c r="ALO125" s="551"/>
      <c r="ALP125" s="551"/>
      <c r="ALQ125" s="551"/>
      <c r="ALR125" s="551"/>
      <c r="ALS125" s="551"/>
      <c r="ALT125" s="551"/>
      <c r="ALU125" s="551"/>
      <c r="ALV125" s="551"/>
      <c r="ALW125" s="551"/>
      <c r="ALX125" s="551"/>
      <c r="ALY125" s="551"/>
      <c r="ALZ125" s="551"/>
      <c r="AMA125" s="551"/>
      <c r="AMB125" s="551"/>
      <c r="AMC125" s="551"/>
      <c r="AMD125" s="551"/>
      <c r="AME125" s="551"/>
      <c r="AMF125" s="551"/>
      <c r="AMG125" s="551"/>
      <c r="AMH125" s="551"/>
      <c r="AMI125" s="551"/>
      <c r="AMJ125" s="551"/>
      <c r="AMK125" s="551"/>
      <c r="AML125" s="551"/>
      <c r="AMM125" s="551"/>
      <c r="AMN125" s="551"/>
      <c r="AMO125" s="551"/>
      <c r="AMP125" s="551"/>
      <c r="AMQ125" s="551"/>
      <c r="AMR125" s="551"/>
      <c r="AMS125" s="551"/>
      <c r="AMT125" s="551"/>
      <c r="AMU125" s="551"/>
      <c r="AMV125" s="551"/>
      <c r="AMW125" s="551"/>
      <c r="AMX125" s="551"/>
      <c r="AMY125" s="551"/>
      <c r="AMZ125" s="551"/>
      <c r="ANA125" s="551"/>
      <c r="ANB125" s="551"/>
      <c r="ANC125" s="551"/>
      <c r="AND125" s="551"/>
      <c r="ANE125" s="551"/>
      <c r="ANF125" s="551"/>
      <c r="ANG125" s="551"/>
      <c r="ANH125" s="551"/>
      <c r="ANI125" s="551"/>
      <c r="ANJ125" s="551"/>
      <c r="ANK125" s="551"/>
      <c r="ANL125" s="551"/>
      <c r="ANM125" s="551"/>
      <c r="ANN125" s="551"/>
      <c r="ANO125" s="551"/>
      <c r="ANP125" s="551"/>
      <c r="ANQ125" s="551"/>
      <c r="ANR125" s="551"/>
      <c r="ANS125" s="551"/>
      <c r="ANT125" s="551"/>
      <c r="ANU125" s="551"/>
      <c r="ANV125" s="551"/>
      <c r="ANW125" s="551"/>
      <c r="ANX125" s="551"/>
      <c r="ANY125" s="551"/>
      <c r="ANZ125" s="551"/>
      <c r="AOA125" s="551"/>
      <c r="AOB125" s="551"/>
      <c r="AOC125" s="551"/>
      <c r="AOD125" s="551"/>
      <c r="AOE125" s="551"/>
      <c r="AOF125" s="551"/>
      <c r="AOG125" s="551"/>
      <c r="AOH125" s="551"/>
      <c r="AOI125" s="551"/>
      <c r="AOJ125" s="551"/>
      <c r="AOK125" s="551"/>
      <c r="AOL125" s="551"/>
      <c r="AOM125" s="551"/>
      <c r="AON125" s="551"/>
      <c r="AOO125" s="551"/>
      <c r="AOP125" s="551"/>
      <c r="AOQ125" s="551"/>
      <c r="AOR125" s="551"/>
      <c r="AOS125" s="551"/>
      <c r="AOT125" s="551"/>
      <c r="AOU125" s="551"/>
      <c r="AOV125" s="551"/>
      <c r="AOW125" s="551"/>
      <c r="AOX125" s="551"/>
      <c r="AOY125" s="551"/>
      <c r="AOZ125" s="551"/>
      <c r="APA125" s="551"/>
      <c r="APB125" s="551"/>
      <c r="APC125" s="551"/>
      <c r="APD125" s="551"/>
      <c r="APE125" s="551"/>
      <c r="APF125" s="551"/>
      <c r="APG125" s="551"/>
      <c r="APH125" s="551"/>
      <c r="API125" s="551"/>
      <c r="APJ125" s="551"/>
      <c r="APK125" s="551"/>
      <c r="APL125" s="551"/>
      <c r="APM125" s="551"/>
      <c r="APN125" s="551"/>
      <c r="APO125" s="551"/>
      <c r="APP125" s="551"/>
      <c r="APQ125" s="551"/>
      <c r="APR125" s="551"/>
      <c r="APS125" s="551"/>
      <c r="APT125" s="551"/>
      <c r="APU125" s="551"/>
      <c r="APV125" s="551"/>
      <c r="APW125" s="551"/>
      <c r="APX125" s="551"/>
      <c r="APY125" s="551"/>
      <c r="APZ125" s="551"/>
      <c r="AQA125" s="551"/>
      <c r="AQB125" s="551"/>
      <c r="AQC125" s="551"/>
      <c r="AQD125" s="551"/>
      <c r="AQE125" s="551"/>
      <c r="AQF125" s="551"/>
      <c r="AQG125" s="551"/>
      <c r="AQH125" s="551"/>
      <c r="AQI125" s="551"/>
      <c r="AQJ125" s="551"/>
      <c r="AQK125" s="551"/>
      <c r="AQL125" s="551"/>
      <c r="AQM125" s="551"/>
      <c r="AQN125" s="551"/>
      <c r="AQO125" s="551"/>
      <c r="AQP125" s="551"/>
      <c r="AQQ125" s="551"/>
      <c r="AQR125" s="551"/>
      <c r="AQS125" s="551"/>
      <c r="AQT125" s="551"/>
      <c r="AQU125" s="551"/>
      <c r="AQV125" s="551"/>
      <c r="AQW125" s="551"/>
      <c r="AQX125" s="551"/>
      <c r="AQY125" s="551"/>
      <c r="AQZ125" s="551"/>
      <c r="ARA125" s="551"/>
      <c r="ARB125" s="551"/>
      <c r="ARC125" s="551"/>
      <c r="ARD125" s="551"/>
      <c r="ARE125" s="551"/>
      <c r="ARF125" s="551"/>
      <c r="ARG125" s="551"/>
      <c r="ARH125" s="551"/>
      <c r="ARI125" s="551"/>
      <c r="ARJ125" s="551"/>
      <c r="ARK125" s="551"/>
      <c r="ARL125" s="551"/>
      <c r="ARM125" s="551"/>
      <c r="ARN125" s="551"/>
      <c r="ARO125" s="551"/>
      <c r="ARP125" s="551"/>
      <c r="ARQ125" s="551"/>
      <c r="ARR125" s="551"/>
      <c r="ARS125" s="551"/>
      <c r="ART125" s="551"/>
      <c r="ARU125" s="551"/>
      <c r="ARV125" s="551"/>
      <c r="ARW125" s="551"/>
      <c r="ARX125" s="551"/>
      <c r="ARY125" s="551"/>
      <c r="ARZ125" s="551"/>
      <c r="ASA125" s="551"/>
      <c r="ASB125" s="551"/>
      <c r="ASC125" s="551"/>
      <c r="ASD125" s="551"/>
      <c r="ASE125" s="551"/>
      <c r="ASF125" s="551"/>
      <c r="ASG125" s="551"/>
      <c r="ASH125" s="551"/>
      <c r="ASI125" s="551"/>
      <c r="ASJ125" s="551"/>
      <c r="ASK125" s="551"/>
      <c r="ASL125" s="551"/>
      <c r="ASM125" s="551"/>
      <c r="ASN125" s="551"/>
      <c r="ASO125" s="551"/>
      <c r="ASP125" s="551"/>
      <c r="ASQ125" s="551"/>
      <c r="ASR125" s="551"/>
      <c r="ASS125" s="551"/>
      <c r="AST125" s="551"/>
      <c r="ASU125" s="551"/>
      <c r="ASV125" s="551"/>
      <c r="ASW125" s="551"/>
      <c r="ASX125" s="551"/>
      <c r="ASY125" s="551"/>
      <c r="ASZ125" s="551"/>
      <c r="ATA125" s="551"/>
      <c r="ATB125" s="551"/>
      <c r="ATC125" s="551"/>
      <c r="ATD125" s="551"/>
      <c r="ATE125" s="551"/>
      <c r="ATF125" s="551"/>
      <c r="ATG125" s="551"/>
      <c r="ATH125" s="551"/>
      <c r="ATI125" s="551"/>
      <c r="ATJ125" s="551"/>
      <c r="ATK125" s="551"/>
      <c r="ATL125" s="551"/>
      <c r="ATM125" s="551"/>
      <c r="ATN125" s="551"/>
      <c r="ATO125" s="551"/>
      <c r="ATP125" s="551"/>
      <c r="ATQ125" s="551"/>
      <c r="ATR125" s="551"/>
      <c r="ATS125" s="551"/>
      <c r="ATT125" s="551"/>
      <c r="ATU125" s="551"/>
      <c r="ATV125" s="551"/>
      <c r="ATW125" s="551"/>
      <c r="ATX125" s="551"/>
      <c r="ATY125" s="551"/>
      <c r="ATZ125" s="551"/>
      <c r="AUA125" s="551"/>
      <c r="AUB125" s="551"/>
      <c r="AUC125" s="551"/>
      <c r="AUD125" s="551"/>
      <c r="AUE125" s="551"/>
      <c r="AUF125" s="551"/>
      <c r="AUG125" s="551"/>
      <c r="AUH125" s="551"/>
      <c r="AUI125" s="551"/>
      <c r="AUJ125" s="551"/>
      <c r="AUK125" s="551"/>
      <c r="AUL125" s="551"/>
      <c r="AUM125" s="551"/>
      <c r="AUN125" s="551"/>
      <c r="AUO125" s="551"/>
      <c r="AUP125" s="551"/>
      <c r="AUQ125" s="551"/>
      <c r="AUR125" s="551"/>
      <c r="AUS125" s="551"/>
      <c r="AUT125" s="551"/>
      <c r="AUU125" s="551"/>
      <c r="AUV125" s="551"/>
      <c r="AUW125" s="551"/>
      <c r="AUX125" s="551"/>
      <c r="AUY125" s="551"/>
      <c r="AUZ125" s="551"/>
      <c r="AVA125" s="551"/>
      <c r="AVB125" s="551"/>
      <c r="AVC125" s="551"/>
      <c r="AVD125" s="551"/>
      <c r="AVE125" s="551"/>
      <c r="AVF125" s="551"/>
      <c r="AVG125" s="551"/>
      <c r="AVH125" s="551"/>
      <c r="AVI125" s="551"/>
      <c r="AVJ125" s="551"/>
      <c r="AVK125" s="551"/>
      <c r="AVL125" s="551"/>
      <c r="AVM125" s="551"/>
      <c r="AVN125" s="551"/>
      <c r="AVO125" s="551"/>
      <c r="AVP125" s="551"/>
      <c r="AVQ125" s="551"/>
      <c r="AVR125" s="551"/>
      <c r="AVS125" s="551"/>
      <c r="AVT125" s="551"/>
      <c r="AVU125" s="551"/>
      <c r="AVV125" s="551"/>
      <c r="AVW125" s="551"/>
      <c r="AVX125" s="551"/>
      <c r="AVY125" s="551"/>
      <c r="AVZ125" s="551"/>
      <c r="AWA125" s="551"/>
      <c r="AWB125" s="551"/>
      <c r="AWC125" s="551"/>
      <c r="AWD125" s="551"/>
      <c r="AWE125" s="551"/>
      <c r="AWF125" s="551"/>
      <c r="AWG125" s="551"/>
      <c r="AWH125" s="551"/>
      <c r="AWI125" s="551"/>
      <c r="AWJ125" s="551"/>
      <c r="AWK125" s="551"/>
      <c r="AWL125" s="551"/>
      <c r="AWM125" s="551"/>
      <c r="AWN125" s="551"/>
      <c r="AWO125" s="551"/>
      <c r="AWP125" s="551"/>
      <c r="AWQ125" s="551"/>
      <c r="AWR125" s="551"/>
      <c r="AWS125" s="551"/>
      <c r="AWT125" s="551"/>
      <c r="AWU125" s="551"/>
      <c r="AWV125" s="551"/>
      <c r="AWW125" s="551"/>
      <c r="AWX125" s="551"/>
      <c r="AWY125" s="551"/>
      <c r="AWZ125" s="551"/>
      <c r="AXA125" s="551"/>
      <c r="AXB125" s="551"/>
      <c r="AXC125" s="551"/>
      <c r="AXD125" s="551"/>
      <c r="AXE125" s="551"/>
      <c r="AXF125" s="551"/>
      <c r="AXG125" s="551"/>
      <c r="AXH125" s="551"/>
      <c r="AXI125" s="551"/>
      <c r="AXJ125" s="551"/>
      <c r="AXK125" s="551"/>
      <c r="AXL125" s="551"/>
      <c r="AXM125" s="551"/>
      <c r="AXN125" s="551"/>
      <c r="AXO125" s="551"/>
      <c r="AXP125" s="551"/>
      <c r="AXQ125" s="551"/>
      <c r="AXR125" s="551"/>
      <c r="AXS125" s="551"/>
      <c r="AXT125" s="551"/>
      <c r="AXU125" s="551"/>
      <c r="AXV125" s="551"/>
      <c r="AXW125" s="551"/>
      <c r="AXX125" s="551"/>
      <c r="AXY125" s="551"/>
      <c r="AXZ125" s="551"/>
      <c r="AYA125" s="551"/>
      <c r="AYB125" s="551"/>
      <c r="AYC125" s="551"/>
      <c r="AYD125" s="551"/>
      <c r="AYE125" s="551"/>
      <c r="AYF125" s="551"/>
      <c r="AYG125" s="551"/>
      <c r="AYH125" s="551"/>
      <c r="AYI125" s="551"/>
      <c r="AYJ125" s="551"/>
      <c r="AYK125" s="551"/>
      <c r="AYL125" s="551"/>
      <c r="AYM125" s="551"/>
      <c r="AYN125" s="551"/>
      <c r="AYO125" s="551"/>
      <c r="AYP125" s="551"/>
      <c r="AYQ125" s="551"/>
      <c r="AYR125" s="551"/>
      <c r="AYS125" s="551"/>
      <c r="AYT125" s="551"/>
      <c r="AYU125" s="551"/>
      <c r="AYV125" s="551"/>
      <c r="AYW125" s="551"/>
      <c r="AYX125" s="551"/>
      <c r="AYY125" s="551"/>
      <c r="AYZ125" s="551"/>
      <c r="AZA125" s="551"/>
      <c r="AZB125" s="551"/>
      <c r="AZC125" s="551"/>
      <c r="AZD125" s="551"/>
      <c r="AZE125" s="551"/>
      <c r="AZF125" s="551"/>
      <c r="AZG125" s="551"/>
      <c r="AZH125" s="551"/>
      <c r="AZI125" s="551"/>
      <c r="AZJ125" s="551"/>
      <c r="AZK125" s="551"/>
      <c r="AZL125" s="551"/>
      <c r="AZM125" s="551"/>
      <c r="AZN125" s="551"/>
      <c r="AZO125" s="551"/>
      <c r="AZP125" s="551"/>
      <c r="AZQ125" s="551"/>
      <c r="AZR125" s="551"/>
      <c r="AZS125" s="551"/>
      <c r="AZT125" s="551"/>
      <c r="AZU125" s="551"/>
      <c r="AZV125" s="551"/>
      <c r="AZW125" s="551"/>
      <c r="AZX125" s="551"/>
      <c r="AZY125" s="551"/>
      <c r="AZZ125" s="551"/>
      <c r="BAA125" s="551"/>
      <c r="BAB125" s="551"/>
      <c r="BAC125" s="551"/>
      <c r="BAD125" s="551"/>
      <c r="BAE125" s="551"/>
      <c r="BAF125" s="551"/>
      <c r="BAG125" s="551"/>
      <c r="BAH125" s="551"/>
      <c r="BAI125" s="551"/>
      <c r="BAJ125" s="551"/>
      <c r="BAK125" s="551"/>
      <c r="BAL125" s="551"/>
      <c r="BAM125" s="551"/>
      <c r="BAN125" s="551"/>
      <c r="BAO125" s="551"/>
      <c r="BAP125" s="551"/>
      <c r="BAQ125" s="551"/>
      <c r="BAR125" s="551"/>
      <c r="BAS125" s="551"/>
      <c r="BAT125" s="551"/>
      <c r="BAU125" s="551"/>
      <c r="BAV125" s="551"/>
      <c r="BAW125" s="551"/>
      <c r="BAX125" s="551"/>
      <c r="BAY125" s="551"/>
      <c r="BAZ125" s="551"/>
      <c r="BBA125" s="551"/>
      <c r="BBB125" s="551"/>
      <c r="BBC125" s="551"/>
      <c r="BBD125" s="551"/>
      <c r="BBE125" s="551"/>
      <c r="BBF125" s="551"/>
      <c r="BBG125" s="551"/>
      <c r="BBH125" s="551"/>
      <c r="BBI125" s="551"/>
      <c r="BBJ125" s="551"/>
      <c r="BBK125" s="551"/>
      <c r="BBL125" s="551"/>
      <c r="BBM125" s="551"/>
      <c r="BBN125" s="551"/>
      <c r="BBO125" s="551"/>
      <c r="BBP125" s="551"/>
      <c r="BBQ125" s="551"/>
      <c r="BBR125" s="551"/>
      <c r="BBS125" s="551"/>
      <c r="BBT125" s="551"/>
      <c r="BBU125" s="551"/>
      <c r="BBV125" s="551"/>
      <c r="BBW125" s="551"/>
      <c r="BBX125" s="551"/>
      <c r="BBY125" s="551"/>
      <c r="BBZ125" s="551"/>
      <c r="BCA125" s="551"/>
      <c r="BCB125" s="551"/>
      <c r="BCC125" s="551"/>
      <c r="BCD125" s="551"/>
      <c r="BCE125" s="551"/>
      <c r="BCF125" s="551"/>
      <c r="BCG125" s="551"/>
      <c r="BCH125" s="551"/>
      <c r="BCI125" s="551"/>
      <c r="BCJ125" s="551"/>
      <c r="BCK125" s="551"/>
      <c r="BCL125" s="551"/>
      <c r="BCM125" s="551"/>
      <c r="BCN125" s="551"/>
      <c r="BCO125" s="551"/>
      <c r="BCP125" s="551"/>
      <c r="BCQ125" s="551"/>
      <c r="BCR125" s="551"/>
      <c r="BCS125" s="551"/>
      <c r="BCT125" s="551"/>
      <c r="BCU125" s="551"/>
      <c r="BCV125" s="551"/>
      <c r="BCW125" s="551"/>
      <c r="BCX125" s="551"/>
      <c r="BCY125" s="551"/>
      <c r="BCZ125" s="551"/>
      <c r="BDA125" s="551"/>
      <c r="BDB125" s="551"/>
      <c r="BDC125" s="551"/>
      <c r="BDD125" s="551"/>
      <c r="BDE125" s="551"/>
      <c r="BDF125" s="551"/>
      <c r="BDG125" s="551"/>
      <c r="BDH125" s="551"/>
      <c r="BDI125" s="551"/>
      <c r="BDJ125" s="551"/>
      <c r="BDK125" s="551"/>
      <c r="BDL125" s="551"/>
      <c r="BDM125" s="551"/>
      <c r="BDN125" s="551"/>
      <c r="BDO125" s="551"/>
      <c r="BDP125" s="551"/>
      <c r="BDQ125" s="551"/>
      <c r="BDR125" s="551"/>
      <c r="BDS125" s="551"/>
      <c r="BDT125" s="551"/>
      <c r="BDU125" s="551"/>
      <c r="BDV125" s="551"/>
      <c r="BDW125" s="551"/>
      <c r="BDX125" s="551"/>
      <c r="BDY125" s="551"/>
      <c r="BDZ125" s="551"/>
      <c r="BEA125" s="551"/>
      <c r="BEB125" s="551"/>
      <c r="BEC125" s="551"/>
      <c r="BED125" s="551"/>
      <c r="BEE125" s="551"/>
      <c r="BEF125" s="551"/>
      <c r="BEG125" s="551"/>
      <c r="BEH125" s="551"/>
      <c r="BEI125" s="551"/>
      <c r="BEJ125" s="551"/>
      <c r="BEK125" s="551"/>
      <c r="BEL125" s="551"/>
      <c r="BEM125" s="551"/>
      <c r="BEN125" s="551"/>
      <c r="BEO125" s="551"/>
      <c r="BEP125" s="551"/>
      <c r="BEQ125" s="551"/>
      <c r="BER125" s="551"/>
      <c r="BES125" s="551"/>
      <c r="BET125" s="551"/>
      <c r="BEU125" s="551"/>
      <c r="BEV125" s="551"/>
      <c r="BEW125" s="551"/>
      <c r="BEX125" s="551"/>
      <c r="BEY125" s="551"/>
      <c r="BEZ125" s="551"/>
      <c r="BFA125" s="551"/>
      <c r="BFB125" s="551"/>
      <c r="BFC125" s="551"/>
      <c r="BFD125" s="551"/>
      <c r="BFE125" s="551"/>
      <c r="BFF125" s="551"/>
      <c r="BFG125" s="551"/>
      <c r="BFH125" s="551"/>
      <c r="BFI125" s="551"/>
      <c r="BFJ125" s="551"/>
      <c r="BFK125" s="551"/>
      <c r="BFL125" s="551"/>
      <c r="BFM125" s="551"/>
      <c r="BFN125" s="551"/>
      <c r="BFO125" s="551"/>
      <c r="BFP125" s="551"/>
      <c r="BFQ125" s="551"/>
      <c r="BFR125" s="551"/>
      <c r="BFS125" s="551"/>
      <c r="BFT125" s="551"/>
      <c r="BFU125" s="551"/>
      <c r="BFV125" s="551"/>
      <c r="BFW125" s="551"/>
      <c r="BFX125" s="551"/>
      <c r="BFY125" s="551"/>
      <c r="BFZ125" s="551"/>
      <c r="BGA125" s="551"/>
      <c r="BGB125" s="551"/>
      <c r="BGC125" s="551"/>
      <c r="BGD125" s="551"/>
      <c r="BGE125" s="551"/>
      <c r="BGF125" s="551"/>
      <c r="BGG125" s="551"/>
      <c r="BGH125" s="551"/>
      <c r="BGI125" s="551"/>
      <c r="BGJ125" s="551"/>
      <c r="BGK125" s="551"/>
      <c r="BGL125" s="551"/>
      <c r="BGM125" s="551"/>
      <c r="BGN125" s="551"/>
      <c r="BGO125" s="551"/>
      <c r="BGP125" s="551"/>
      <c r="BGQ125" s="551"/>
      <c r="BGR125" s="551"/>
      <c r="BGS125" s="551"/>
      <c r="BGT125" s="551"/>
      <c r="BGU125" s="551"/>
      <c r="BGV125" s="551"/>
      <c r="BGW125" s="551"/>
      <c r="BGX125" s="551"/>
      <c r="BGY125" s="551"/>
      <c r="BGZ125" s="551"/>
      <c r="BHA125" s="551"/>
      <c r="BHB125" s="551"/>
      <c r="BHC125" s="551"/>
      <c r="BHD125" s="551"/>
      <c r="BHE125" s="551"/>
      <c r="BHF125" s="551"/>
      <c r="BHG125" s="551"/>
      <c r="BHH125" s="551"/>
      <c r="BHI125" s="551"/>
      <c r="BHJ125" s="551"/>
      <c r="BHK125" s="551"/>
      <c r="BHL125" s="551"/>
      <c r="BHM125" s="551"/>
      <c r="BHN125" s="551"/>
      <c r="BHO125" s="551"/>
      <c r="BHP125" s="551"/>
      <c r="BHQ125" s="551"/>
      <c r="BHR125" s="551"/>
      <c r="BHS125" s="551"/>
      <c r="BHT125" s="551"/>
      <c r="BHU125" s="551"/>
      <c r="BHV125" s="551"/>
      <c r="BHW125" s="551"/>
      <c r="BHX125" s="551"/>
      <c r="BHY125" s="551"/>
      <c r="BHZ125" s="551"/>
      <c r="BIA125" s="551"/>
      <c r="BIB125" s="551"/>
      <c r="BIC125" s="551"/>
      <c r="BID125" s="551"/>
      <c r="BIE125" s="551"/>
      <c r="BIF125" s="551"/>
      <c r="BIG125" s="551"/>
      <c r="BIH125" s="551"/>
      <c r="BII125" s="551"/>
      <c r="BIJ125" s="551"/>
      <c r="BIK125" s="551"/>
      <c r="BIL125" s="551"/>
      <c r="BIM125" s="551"/>
      <c r="BIN125" s="551"/>
      <c r="BIO125" s="551"/>
      <c r="BIP125" s="551"/>
      <c r="BIQ125" s="551"/>
      <c r="BIR125" s="551"/>
      <c r="BIS125" s="551"/>
      <c r="BIT125" s="551"/>
      <c r="BIU125" s="551"/>
      <c r="BIV125" s="551"/>
      <c r="BIW125" s="551"/>
      <c r="BIX125" s="551"/>
      <c r="BIY125" s="551"/>
      <c r="BIZ125" s="551"/>
      <c r="BJA125" s="551"/>
      <c r="BJB125" s="551"/>
      <c r="BJC125" s="551"/>
      <c r="BJD125" s="551"/>
      <c r="BJE125" s="551"/>
      <c r="BJF125" s="551"/>
      <c r="BJG125" s="551"/>
      <c r="BJH125" s="551"/>
      <c r="BJI125" s="551"/>
      <c r="BJJ125" s="551"/>
      <c r="BJK125" s="551"/>
      <c r="BJL125" s="551"/>
      <c r="BJM125" s="551"/>
      <c r="BJN125" s="551"/>
      <c r="BJO125" s="551"/>
      <c r="BJP125" s="551"/>
      <c r="BJQ125" s="551"/>
      <c r="BJR125" s="551"/>
      <c r="BJS125" s="551"/>
      <c r="BJT125" s="551"/>
      <c r="BJU125" s="551"/>
      <c r="BJV125" s="551"/>
      <c r="BJW125" s="551"/>
      <c r="BJX125" s="551"/>
      <c r="BJY125" s="551"/>
      <c r="BJZ125" s="551"/>
      <c r="BKA125" s="551"/>
      <c r="BKB125" s="551"/>
      <c r="BKC125" s="551"/>
      <c r="BKD125" s="551"/>
      <c r="BKE125" s="551"/>
      <c r="BKF125" s="551"/>
      <c r="BKG125" s="551"/>
      <c r="BKH125" s="551"/>
      <c r="BKI125" s="551"/>
      <c r="BKJ125" s="551"/>
      <c r="BKK125" s="551"/>
      <c r="BKL125" s="551"/>
      <c r="BKM125" s="551"/>
      <c r="BKN125" s="551"/>
      <c r="BKO125" s="551"/>
      <c r="BKP125" s="551"/>
      <c r="BKQ125" s="551"/>
      <c r="BKR125" s="551"/>
      <c r="BKS125" s="551"/>
      <c r="BKT125" s="551"/>
      <c r="BKU125" s="551"/>
      <c r="BKV125" s="551"/>
      <c r="BKW125" s="551"/>
      <c r="BKX125" s="551"/>
      <c r="BKY125" s="551"/>
      <c r="BKZ125" s="551"/>
      <c r="BLA125" s="551"/>
      <c r="BLB125" s="551"/>
      <c r="BLC125" s="551"/>
      <c r="BLD125" s="551"/>
      <c r="BLE125" s="551"/>
      <c r="BLF125" s="551"/>
      <c r="BLG125" s="551"/>
      <c r="BLH125" s="551"/>
      <c r="BLI125" s="551"/>
      <c r="BLJ125" s="551"/>
      <c r="BLK125" s="551"/>
      <c r="BLL125" s="551"/>
      <c r="BLM125" s="551"/>
      <c r="BLN125" s="551"/>
      <c r="BLO125" s="551"/>
      <c r="BLP125" s="551"/>
      <c r="BLQ125" s="551"/>
      <c r="BLR125" s="551"/>
      <c r="BLS125" s="551"/>
      <c r="BLT125" s="551"/>
      <c r="BLU125" s="551"/>
      <c r="BLV125" s="551"/>
      <c r="BLW125" s="551"/>
      <c r="BLX125" s="551"/>
      <c r="BLY125" s="551"/>
      <c r="BLZ125" s="551"/>
      <c r="BMA125" s="551"/>
      <c r="BMB125" s="551"/>
      <c r="BMC125" s="551"/>
      <c r="BMD125" s="551"/>
      <c r="BME125" s="551"/>
      <c r="BMF125" s="551"/>
      <c r="BMG125" s="551"/>
      <c r="BMH125" s="551"/>
      <c r="BMI125" s="551"/>
      <c r="BMJ125" s="551"/>
      <c r="BMK125" s="551"/>
      <c r="BML125" s="551"/>
      <c r="BMM125" s="551"/>
      <c r="BMN125" s="551"/>
      <c r="BMO125" s="551"/>
      <c r="BMP125" s="551"/>
      <c r="BMQ125" s="551"/>
      <c r="BMR125" s="551"/>
      <c r="BMS125" s="551"/>
      <c r="BMT125" s="551"/>
      <c r="BMU125" s="551"/>
      <c r="BMV125" s="551"/>
      <c r="BMW125" s="551"/>
      <c r="BMX125" s="551"/>
      <c r="BMY125" s="551"/>
      <c r="BMZ125" s="551"/>
      <c r="BNA125" s="551"/>
      <c r="BNB125" s="551"/>
      <c r="BNC125" s="551"/>
      <c r="BND125" s="551"/>
      <c r="BNE125" s="551"/>
      <c r="BNF125" s="551"/>
      <c r="BNG125" s="551"/>
      <c r="BNH125" s="551"/>
      <c r="BNI125" s="551"/>
      <c r="BNJ125" s="551"/>
      <c r="BNK125" s="551"/>
      <c r="BNL125" s="551"/>
      <c r="BNM125" s="551"/>
      <c r="BNN125" s="551"/>
      <c r="BNO125" s="551"/>
      <c r="BNP125" s="551"/>
      <c r="BNQ125" s="551"/>
      <c r="BNR125" s="551"/>
      <c r="BNS125" s="551"/>
      <c r="BNT125" s="551"/>
      <c r="BNU125" s="551"/>
      <c r="BNV125" s="551"/>
      <c r="BNW125" s="551"/>
      <c r="BNX125" s="551"/>
      <c r="BNY125" s="551"/>
      <c r="BNZ125" s="551"/>
      <c r="BOA125" s="551"/>
      <c r="BOB125" s="551"/>
      <c r="BOC125" s="551"/>
      <c r="BOD125" s="551"/>
      <c r="BOE125" s="551"/>
      <c r="BOF125" s="551"/>
      <c r="BOG125" s="551"/>
      <c r="BOH125" s="551"/>
      <c r="BOI125" s="551"/>
      <c r="BOJ125" s="551"/>
      <c r="BOK125" s="551"/>
      <c r="BOL125" s="551"/>
      <c r="BOM125" s="551"/>
      <c r="BON125" s="551"/>
      <c r="BOO125" s="551"/>
      <c r="BOP125" s="551"/>
      <c r="BOQ125" s="551"/>
      <c r="BOR125" s="551"/>
      <c r="BOS125" s="551"/>
      <c r="BOT125" s="551"/>
      <c r="BOU125" s="551"/>
      <c r="BOV125" s="551"/>
      <c r="BOW125" s="551"/>
      <c r="BOX125" s="551"/>
      <c r="BOY125" s="551"/>
      <c r="BOZ125" s="551"/>
      <c r="BPA125" s="551"/>
      <c r="BPB125" s="551"/>
      <c r="BPC125" s="551"/>
      <c r="BPD125" s="551"/>
      <c r="BPE125" s="551"/>
      <c r="BPF125" s="551"/>
      <c r="BPG125" s="551"/>
      <c r="BPH125" s="551"/>
      <c r="BPI125" s="551"/>
      <c r="BPJ125" s="551"/>
      <c r="BPK125" s="551"/>
      <c r="BPL125" s="551"/>
      <c r="BPM125" s="551"/>
      <c r="BPN125" s="551"/>
      <c r="BPO125" s="551"/>
      <c r="BPP125" s="551"/>
      <c r="BPQ125" s="551"/>
      <c r="BPR125" s="551"/>
      <c r="BPS125" s="551"/>
      <c r="BPT125" s="551"/>
      <c r="BPU125" s="551"/>
      <c r="BPV125" s="551"/>
      <c r="BPW125" s="551"/>
      <c r="BPX125" s="551"/>
      <c r="BPY125" s="551"/>
      <c r="BPZ125" s="551"/>
      <c r="BQA125" s="551"/>
      <c r="BQB125" s="551"/>
      <c r="BQC125" s="551"/>
      <c r="BQD125" s="551"/>
      <c r="BQE125" s="551"/>
      <c r="BQF125" s="551"/>
      <c r="BQG125" s="551"/>
      <c r="BQH125" s="551"/>
      <c r="BQI125" s="551"/>
      <c r="BQJ125" s="551"/>
      <c r="BQK125" s="551"/>
      <c r="BQL125" s="551"/>
      <c r="BQM125" s="551"/>
      <c r="BQN125" s="551"/>
      <c r="BQO125" s="551"/>
      <c r="BQP125" s="551"/>
      <c r="BQQ125" s="551"/>
      <c r="BQR125" s="551"/>
      <c r="BQS125" s="551"/>
      <c r="BQT125" s="551"/>
      <c r="BQU125" s="551"/>
      <c r="BQV125" s="551"/>
      <c r="BQW125" s="551"/>
      <c r="BQX125" s="551"/>
      <c r="BQY125" s="551"/>
      <c r="BQZ125" s="551"/>
      <c r="BRA125" s="551"/>
      <c r="BRB125" s="551"/>
      <c r="BRC125" s="551"/>
      <c r="BRD125" s="551"/>
      <c r="BRE125" s="551"/>
      <c r="BRF125" s="551"/>
      <c r="BRG125" s="551"/>
      <c r="BRH125" s="551"/>
      <c r="BRI125" s="551"/>
      <c r="BRJ125" s="551"/>
      <c r="BRK125" s="551"/>
      <c r="BRL125" s="551"/>
      <c r="BRM125" s="551"/>
      <c r="BRN125" s="551"/>
      <c r="BRO125" s="551"/>
      <c r="BRP125" s="551"/>
      <c r="BRQ125" s="551"/>
      <c r="BRR125" s="551"/>
      <c r="BRS125" s="551"/>
      <c r="BRT125" s="551"/>
      <c r="BRU125" s="551"/>
      <c r="BRV125" s="551"/>
      <c r="BRW125" s="551"/>
      <c r="BRX125" s="551"/>
      <c r="BRY125" s="551"/>
      <c r="BRZ125" s="551"/>
      <c r="BSA125" s="551"/>
      <c r="BSB125" s="551"/>
      <c r="BSC125" s="551"/>
      <c r="BSD125" s="551"/>
      <c r="BSE125" s="551"/>
      <c r="BSF125" s="551"/>
      <c r="BSG125" s="551"/>
      <c r="BSH125" s="551"/>
      <c r="BSI125" s="551"/>
      <c r="BSJ125" s="551"/>
      <c r="BSK125" s="551"/>
      <c r="BSL125" s="551"/>
      <c r="BSM125" s="551"/>
      <c r="BSN125" s="551"/>
      <c r="BSO125" s="551"/>
      <c r="BSP125" s="551"/>
      <c r="BSQ125" s="551"/>
      <c r="BSR125" s="551"/>
      <c r="BSS125" s="551"/>
      <c r="BST125" s="551"/>
      <c r="BSU125" s="551"/>
      <c r="BSV125" s="551"/>
      <c r="BSW125" s="551"/>
      <c r="BSX125" s="551"/>
      <c r="BSY125" s="551"/>
      <c r="BSZ125" s="551"/>
      <c r="BTA125" s="551"/>
      <c r="BTB125" s="551"/>
      <c r="BTC125" s="551"/>
      <c r="BTD125" s="551"/>
      <c r="BTE125" s="551"/>
      <c r="BTF125" s="551"/>
      <c r="BTG125" s="551"/>
      <c r="BTH125" s="551"/>
      <c r="BTI125" s="551"/>
      <c r="BTJ125" s="551"/>
      <c r="BTK125" s="551"/>
      <c r="BTL125" s="551"/>
      <c r="BTM125" s="551"/>
      <c r="BTN125" s="551"/>
      <c r="BTO125" s="551"/>
      <c r="BTP125" s="551"/>
      <c r="BTQ125" s="551"/>
      <c r="BTR125" s="551"/>
      <c r="BTS125" s="551"/>
      <c r="BTT125" s="551"/>
      <c r="BTU125" s="551"/>
      <c r="BTV125" s="551"/>
      <c r="BTW125" s="551"/>
      <c r="BTX125" s="551"/>
      <c r="BTY125" s="551"/>
      <c r="BTZ125" s="551"/>
      <c r="BUA125" s="551"/>
      <c r="BUB125" s="551"/>
      <c r="BUC125" s="551"/>
      <c r="BUD125" s="551"/>
      <c r="BUE125" s="551"/>
      <c r="BUF125" s="551"/>
      <c r="BUG125" s="551"/>
      <c r="BUH125" s="551"/>
      <c r="BUI125" s="551"/>
      <c r="BUJ125" s="551"/>
      <c r="BUK125" s="551"/>
      <c r="BUL125" s="551"/>
      <c r="BUM125" s="551"/>
      <c r="BUN125" s="551"/>
      <c r="BUO125" s="551"/>
      <c r="BUP125" s="551"/>
      <c r="BUQ125" s="551"/>
      <c r="BUR125" s="551"/>
      <c r="BUS125" s="551"/>
      <c r="BUT125" s="551"/>
      <c r="BUU125" s="551"/>
      <c r="BUV125" s="551"/>
      <c r="BUW125" s="551"/>
      <c r="BUX125" s="551"/>
      <c r="BUY125" s="551"/>
      <c r="BUZ125" s="551"/>
      <c r="BVA125" s="551"/>
      <c r="BVB125" s="551"/>
      <c r="BVC125" s="551"/>
      <c r="BVD125" s="551"/>
      <c r="BVE125" s="551"/>
      <c r="BVF125" s="551"/>
      <c r="BVG125" s="551"/>
      <c r="BVH125" s="551"/>
      <c r="BVI125" s="551"/>
      <c r="BVJ125" s="551"/>
      <c r="BVK125" s="551"/>
      <c r="BVL125" s="551"/>
      <c r="BVM125" s="551"/>
      <c r="BVN125" s="551"/>
      <c r="BVO125" s="551"/>
      <c r="BVP125" s="551"/>
      <c r="BVQ125" s="551"/>
      <c r="BVR125" s="551"/>
      <c r="BVS125" s="551"/>
      <c r="BVT125" s="551"/>
      <c r="BVU125" s="551"/>
      <c r="BVV125" s="551"/>
      <c r="BVW125" s="551"/>
      <c r="BVX125" s="551"/>
      <c r="BVY125" s="551"/>
      <c r="BVZ125" s="551"/>
      <c r="BWA125" s="551"/>
      <c r="BWB125" s="551"/>
      <c r="BWC125" s="551"/>
      <c r="BWD125" s="551"/>
      <c r="BWE125" s="551"/>
      <c r="BWF125" s="551"/>
      <c r="BWG125" s="551"/>
      <c r="BWH125" s="551"/>
      <c r="BWI125" s="551"/>
      <c r="BWJ125" s="551"/>
      <c r="BWK125" s="551"/>
      <c r="BWL125" s="551"/>
      <c r="BWM125" s="551"/>
      <c r="BWN125" s="551"/>
      <c r="BWO125" s="551"/>
      <c r="BWP125" s="551"/>
      <c r="BWQ125" s="551"/>
      <c r="BWR125" s="551"/>
      <c r="BWS125" s="551"/>
      <c r="BWT125" s="551"/>
      <c r="BWU125" s="551"/>
      <c r="BWV125" s="551"/>
      <c r="BWW125" s="551"/>
      <c r="BWX125" s="551"/>
      <c r="BWY125" s="551"/>
      <c r="BWZ125" s="551"/>
      <c r="BXA125" s="551"/>
      <c r="BXB125" s="551"/>
      <c r="BXC125" s="551"/>
      <c r="BXD125" s="551"/>
      <c r="BXE125" s="551"/>
      <c r="BXF125" s="551"/>
      <c r="BXG125" s="551"/>
      <c r="BXH125" s="551"/>
      <c r="BXI125" s="551"/>
      <c r="BXJ125" s="551"/>
      <c r="BXK125" s="551"/>
      <c r="BXL125" s="551"/>
      <c r="BXM125" s="551"/>
      <c r="BXN125" s="551"/>
      <c r="BXO125" s="551"/>
      <c r="BXP125" s="551"/>
      <c r="BXQ125" s="551"/>
      <c r="BXR125" s="551"/>
      <c r="BXS125" s="551"/>
      <c r="BXT125" s="551"/>
      <c r="BXU125" s="551"/>
      <c r="BXV125" s="551"/>
      <c r="BXW125" s="551"/>
      <c r="BXX125" s="551"/>
      <c r="BXY125" s="551"/>
      <c r="BXZ125" s="551"/>
      <c r="BYA125" s="551"/>
      <c r="BYB125" s="551"/>
      <c r="BYC125" s="551"/>
      <c r="BYD125" s="551"/>
      <c r="BYE125" s="551"/>
      <c r="BYF125" s="551"/>
      <c r="BYG125" s="551"/>
      <c r="BYH125" s="551"/>
      <c r="BYI125" s="551"/>
      <c r="BYJ125" s="551"/>
      <c r="BYK125" s="551"/>
      <c r="BYL125" s="551"/>
      <c r="BYM125" s="551"/>
      <c r="BYN125" s="551"/>
      <c r="BYO125" s="551"/>
      <c r="BYP125" s="551"/>
      <c r="BYQ125" s="551"/>
      <c r="BYR125" s="551"/>
      <c r="BYS125" s="551"/>
      <c r="BYT125" s="551"/>
      <c r="BYU125" s="551"/>
      <c r="BYV125" s="551"/>
      <c r="BYW125" s="551"/>
      <c r="BYX125" s="551"/>
      <c r="BYY125" s="551"/>
      <c r="BYZ125" s="551"/>
      <c r="BZA125" s="551"/>
      <c r="BZB125" s="551"/>
      <c r="BZC125" s="551"/>
      <c r="BZD125" s="551"/>
      <c r="BZE125" s="551"/>
      <c r="BZF125" s="551"/>
      <c r="BZG125" s="551"/>
      <c r="BZH125" s="551"/>
      <c r="BZI125" s="551"/>
      <c r="BZJ125" s="551"/>
      <c r="BZK125" s="551"/>
      <c r="BZL125" s="551"/>
      <c r="BZM125" s="551"/>
      <c r="BZN125" s="551"/>
      <c r="BZO125" s="551"/>
      <c r="BZP125" s="551"/>
      <c r="BZQ125" s="551"/>
      <c r="BZR125" s="551"/>
      <c r="BZS125" s="551"/>
      <c r="BZT125" s="551"/>
      <c r="BZU125" s="551"/>
      <c r="BZV125" s="551"/>
      <c r="BZW125" s="551"/>
      <c r="BZX125" s="551"/>
      <c r="BZY125" s="551"/>
      <c r="BZZ125" s="551"/>
      <c r="CAA125" s="551"/>
      <c r="CAB125" s="551"/>
      <c r="CAC125" s="551"/>
      <c r="CAD125" s="551"/>
      <c r="CAE125" s="551"/>
      <c r="CAF125" s="551"/>
      <c r="CAG125" s="551"/>
      <c r="CAH125" s="551"/>
      <c r="CAI125" s="551"/>
      <c r="CAJ125" s="551"/>
      <c r="CAK125" s="551"/>
      <c r="CAL125" s="551"/>
      <c r="CAM125" s="551"/>
      <c r="CAN125" s="551"/>
      <c r="CAO125" s="551"/>
      <c r="CAP125" s="551"/>
      <c r="CAQ125" s="551"/>
      <c r="CAR125" s="551"/>
      <c r="CAS125" s="551"/>
      <c r="CAT125" s="551"/>
      <c r="CAU125" s="551"/>
      <c r="CAV125" s="551"/>
      <c r="CAW125" s="551"/>
      <c r="CAX125" s="551"/>
      <c r="CAY125" s="551"/>
      <c r="CAZ125" s="551"/>
      <c r="CBA125" s="551"/>
      <c r="CBB125" s="551"/>
      <c r="CBC125" s="551"/>
      <c r="CBD125" s="551"/>
      <c r="CBE125" s="551"/>
      <c r="CBF125" s="551"/>
      <c r="CBG125" s="551"/>
      <c r="CBH125" s="551"/>
      <c r="CBI125" s="551"/>
      <c r="CBJ125" s="551"/>
      <c r="CBK125" s="551"/>
      <c r="CBL125" s="551"/>
      <c r="CBM125" s="551"/>
      <c r="CBN125" s="551"/>
      <c r="CBO125" s="551"/>
      <c r="CBP125" s="551"/>
      <c r="CBQ125" s="551"/>
      <c r="CBR125" s="551"/>
      <c r="CBS125" s="551"/>
      <c r="CBT125" s="551"/>
      <c r="CBU125" s="551"/>
      <c r="CBV125" s="551"/>
      <c r="CBW125" s="551"/>
      <c r="CBX125" s="551"/>
      <c r="CBY125" s="551"/>
      <c r="CBZ125" s="551"/>
      <c r="CCA125" s="551"/>
      <c r="CCB125" s="551"/>
      <c r="CCC125" s="551"/>
      <c r="CCD125" s="551"/>
      <c r="CCE125" s="551"/>
      <c r="CCF125" s="551"/>
      <c r="CCG125" s="551"/>
      <c r="CCH125" s="551"/>
      <c r="CCI125" s="551"/>
      <c r="CCJ125" s="551"/>
      <c r="CCK125" s="551"/>
      <c r="CCL125" s="551"/>
      <c r="CCM125" s="551"/>
      <c r="CCN125" s="551"/>
      <c r="CCO125" s="551"/>
      <c r="CCP125" s="551"/>
      <c r="CCQ125" s="551"/>
      <c r="CCR125" s="551"/>
      <c r="CCS125" s="551"/>
      <c r="CCT125" s="551"/>
      <c r="CCU125" s="551"/>
      <c r="CCV125" s="551"/>
      <c r="CCW125" s="551"/>
      <c r="CCX125" s="551"/>
      <c r="CCY125" s="551"/>
      <c r="CCZ125" s="551"/>
      <c r="CDA125" s="551"/>
      <c r="CDB125" s="551"/>
      <c r="CDC125" s="551"/>
      <c r="CDD125" s="551"/>
      <c r="CDE125" s="551"/>
      <c r="CDF125" s="551"/>
      <c r="CDG125" s="551"/>
      <c r="CDH125" s="551"/>
      <c r="CDI125" s="551"/>
      <c r="CDJ125" s="551"/>
      <c r="CDK125" s="551"/>
      <c r="CDL125" s="551"/>
      <c r="CDM125" s="551"/>
      <c r="CDN125" s="551"/>
      <c r="CDO125" s="551"/>
      <c r="CDP125" s="551"/>
      <c r="CDQ125" s="551"/>
      <c r="CDR125" s="551"/>
      <c r="CDS125" s="551"/>
      <c r="CDT125" s="551"/>
      <c r="CDU125" s="551"/>
      <c r="CDV125" s="551"/>
      <c r="CDW125" s="551"/>
      <c r="CDX125" s="551"/>
      <c r="CDY125" s="551"/>
      <c r="CDZ125" s="551"/>
      <c r="CEA125" s="551"/>
      <c r="CEB125" s="551"/>
      <c r="CEC125" s="551"/>
      <c r="CED125" s="551"/>
      <c r="CEE125" s="551"/>
      <c r="CEF125" s="551"/>
      <c r="CEG125" s="551"/>
      <c r="CEH125" s="551"/>
      <c r="CEI125" s="551"/>
      <c r="CEJ125" s="551"/>
      <c r="CEK125" s="551"/>
      <c r="CEL125" s="551"/>
      <c r="CEM125" s="551"/>
      <c r="CEN125" s="551"/>
      <c r="CEO125" s="551"/>
      <c r="CEP125" s="551"/>
      <c r="CEQ125" s="551"/>
      <c r="CER125" s="551"/>
      <c r="CES125" s="551"/>
      <c r="CET125" s="551"/>
      <c r="CEU125" s="551"/>
      <c r="CEV125" s="551"/>
      <c r="CEW125" s="551"/>
      <c r="CEX125" s="551"/>
      <c r="CEY125" s="551"/>
      <c r="CEZ125" s="551"/>
      <c r="CFA125" s="551"/>
      <c r="CFB125" s="551"/>
      <c r="CFC125" s="551"/>
      <c r="CFD125" s="551"/>
      <c r="CFE125" s="551"/>
      <c r="CFF125" s="551"/>
      <c r="CFG125" s="551"/>
      <c r="CFH125" s="551"/>
      <c r="CFI125" s="551"/>
      <c r="CFJ125" s="551"/>
      <c r="CFK125" s="551"/>
      <c r="CFL125" s="551"/>
      <c r="CFM125" s="551"/>
      <c r="CFN125" s="551"/>
      <c r="CFO125" s="551"/>
      <c r="CFP125" s="551"/>
      <c r="CFQ125" s="551"/>
      <c r="CFR125" s="551"/>
      <c r="CFS125" s="551"/>
      <c r="CFT125" s="551"/>
      <c r="CFU125" s="551"/>
      <c r="CFV125" s="551"/>
      <c r="CFW125" s="551"/>
      <c r="CFX125" s="551"/>
      <c r="CFY125" s="551"/>
      <c r="CFZ125" s="551"/>
      <c r="CGA125" s="551"/>
      <c r="CGB125" s="551"/>
      <c r="CGC125" s="551"/>
      <c r="CGD125" s="551"/>
      <c r="CGE125" s="551"/>
      <c r="CGF125" s="551"/>
      <c r="CGG125" s="551"/>
      <c r="CGH125" s="551"/>
      <c r="CGI125" s="551"/>
      <c r="CGJ125" s="551"/>
      <c r="CGK125" s="551"/>
      <c r="CGL125" s="551"/>
      <c r="CGM125" s="551"/>
      <c r="CGN125" s="551"/>
      <c r="CGO125" s="551"/>
      <c r="CGP125" s="551"/>
      <c r="CGQ125" s="551"/>
      <c r="CGR125" s="551"/>
      <c r="CGS125" s="551"/>
      <c r="CGT125" s="551"/>
      <c r="CGU125" s="551"/>
      <c r="CGV125" s="551"/>
      <c r="CGW125" s="551"/>
      <c r="CGX125" s="551"/>
      <c r="CGY125" s="551"/>
      <c r="CGZ125" s="551"/>
      <c r="CHA125" s="551"/>
      <c r="CHB125" s="551"/>
      <c r="CHC125" s="551"/>
      <c r="CHD125" s="551"/>
      <c r="CHE125" s="551"/>
      <c r="CHF125" s="551"/>
      <c r="CHG125" s="551"/>
      <c r="CHH125" s="551"/>
      <c r="CHI125" s="551"/>
      <c r="CHJ125" s="551"/>
      <c r="CHK125" s="551"/>
      <c r="CHL125" s="551"/>
      <c r="CHM125" s="551"/>
      <c r="CHN125" s="551"/>
      <c r="CHO125" s="551"/>
      <c r="CHP125" s="551"/>
      <c r="CHQ125" s="551"/>
      <c r="CHR125" s="551"/>
      <c r="CHS125" s="551"/>
      <c r="CHT125" s="551"/>
      <c r="CHU125" s="551"/>
      <c r="CHV125" s="551"/>
      <c r="CHW125" s="551"/>
      <c r="CHX125" s="551"/>
      <c r="CHY125" s="551"/>
      <c r="CHZ125" s="551"/>
      <c r="CIA125" s="551"/>
      <c r="CIB125" s="551"/>
      <c r="CIC125" s="551"/>
      <c r="CID125" s="551"/>
      <c r="CIE125" s="551"/>
      <c r="CIF125" s="551"/>
      <c r="CIG125" s="551"/>
      <c r="CIH125" s="551"/>
      <c r="CII125" s="551"/>
      <c r="CIJ125" s="551"/>
      <c r="CIK125" s="551"/>
      <c r="CIL125" s="551"/>
      <c r="CIM125" s="551"/>
      <c r="CIN125" s="551"/>
      <c r="CIO125" s="551"/>
      <c r="CIP125" s="551"/>
      <c r="CIQ125" s="551"/>
      <c r="CIR125" s="551"/>
      <c r="CIS125" s="551"/>
      <c r="CIT125" s="551"/>
      <c r="CIU125" s="551"/>
      <c r="CIV125" s="551"/>
      <c r="CIW125" s="551"/>
      <c r="CIX125" s="551"/>
      <c r="CIY125" s="551"/>
      <c r="CIZ125" s="551"/>
      <c r="CJA125" s="551"/>
      <c r="CJB125" s="551"/>
      <c r="CJC125" s="551"/>
      <c r="CJD125" s="551"/>
      <c r="CJE125" s="551"/>
      <c r="CJF125" s="551"/>
      <c r="CJG125" s="551"/>
      <c r="CJH125" s="551"/>
      <c r="CJI125" s="551"/>
      <c r="CJJ125" s="551"/>
      <c r="CJK125" s="551"/>
      <c r="CJL125" s="551"/>
      <c r="CJM125" s="551"/>
      <c r="CJN125" s="551"/>
      <c r="CJO125" s="551"/>
      <c r="CJP125" s="551"/>
      <c r="CJQ125" s="551"/>
      <c r="CJR125" s="551"/>
      <c r="CJS125" s="551"/>
      <c r="CJT125" s="551"/>
      <c r="CJU125" s="551"/>
      <c r="CJV125" s="551"/>
      <c r="CJW125" s="551"/>
      <c r="CJX125" s="551"/>
      <c r="CJY125" s="551"/>
      <c r="CJZ125" s="551"/>
      <c r="CKA125" s="551"/>
      <c r="CKB125" s="551"/>
      <c r="CKC125" s="551"/>
      <c r="CKD125" s="551"/>
      <c r="CKE125" s="551"/>
      <c r="CKF125" s="551"/>
      <c r="CKG125" s="551"/>
      <c r="CKH125" s="551"/>
      <c r="CKI125" s="551"/>
      <c r="CKJ125" s="551"/>
      <c r="CKK125" s="551"/>
      <c r="CKL125" s="551"/>
      <c r="CKM125" s="551"/>
      <c r="CKN125" s="551"/>
      <c r="CKO125" s="551"/>
      <c r="CKP125" s="551"/>
      <c r="CKQ125" s="551"/>
      <c r="CKR125" s="551"/>
      <c r="CKS125" s="551"/>
      <c r="CKT125" s="551"/>
      <c r="CKU125" s="551"/>
      <c r="CKV125" s="551"/>
      <c r="CKW125" s="551"/>
      <c r="CKX125" s="551"/>
      <c r="CKY125" s="551"/>
      <c r="CKZ125" s="551"/>
      <c r="CLA125" s="551"/>
      <c r="CLB125" s="551"/>
      <c r="CLC125" s="551"/>
      <c r="CLD125" s="551"/>
      <c r="CLE125" s="551"/>
      <c r="CLF125" s="551"/>
      <c r="CLG125" s="551"/>
      <c r="CLH125" s="551"/>
      <c r="CLI125" s="551"/>
      <c r="CLJ125" s="551"/>
      <c r="CLK125" s="551"/>
      <c r="CLL125" s="551"/>
      <c r="CLM125" s="551"/>
      <c r="CLN125" s="551"/>
      <c r="CLO125" s="551"/>
      <c r="CLP125" s="551"/>
      <c r="CLQ125" s="551"/>
      <c r="CLR125" s="551"/>
      <c r="CLS125" s="551"/>
      <c r="CLT125" s="551"/>
      <c r="CLU125" s="551"/>
      <c r="CLV125" s="551"/>
      <c r="CLW125" s="551"/>
      <c r="CLX125" s="551"/>
      <c r="CLY125" s="551"/>
      <c r="CLZ125" s="551"/>
      <c r="CMA125" s="551"/>
      <c r="CMB125" s="551"/>
      <c r="CMC125" s="551"/>
      <c r="CMD125" s="551"/>
      <c r="CME125" s="551"/>
      <c r="CMF125" s="551"/>
      <c r="CMG125" s="551"/>
      <c r="CMH125" s="551"/>
      <c r="CMI125" s="551"/>
      <c r="CMJ125" s="551"/>
      <c r="CMK125" s="551"/>
      <c r="CML125" s="551"/>
      <c r="CMM125" s="551"/>
      <c r="CMN125" s="551"/>
      <c r="CMO125" s="551"/>
      <c r="CMP125" s="551"/>
      <c r="CMQ125" s="551"/>
      <c r="CMR125" s="551"/>
      <c r="CMS125" s="551"/>
      <c r="CMT125" s="551"/>
      <c r="CMU125" s="551"/>
      <c r="CMV125" s="551"/>
      <c r="CMW125" s="551"/>
      <c r="CMX125" s="551"/>
      <c r="CMY125" s="551"/>
      <c r="CMZ125" s="551"/>
      <c r="CNA125" s="551"/>
      <c r="CNB125" s="551"/>
      <c r="CNC125" s="551"/>
      <c r="CND125" s="551"/>
      <c r="CNE125" s="551"/>
      <c r="CNF125" s="551"/>
      <c r="CNG125" s="551"/>
      <c r="CNH125" s="551"/>
      <c r="CNI125" s="551"/>
      <c r="CNJ125" s="551"/>
      <c r="CNK125" s="551"/>
      <c r="CNL125" s="551"/>
      <c r="CNM125" s="551"/>
      <c r="CNN125" s="551"/>
      <c r="CNO125" s="551"/>
      <c r="CNP125" s="551"/>
      <c r="CNQ125" s="551"/>
      <c r="CNR125" s="551"/>
      <c r="CNS125" s="551"/>
      <c r="CNT125" s="551"/>
      <c r="CNU125" s="551"/>
      <c r="CNV125" s="551"/>
      <c r="CNW125" s="551"/>
      <c r="CNX125" s="551"/>
      <c r="CNY125" s="551"/>
      <c r="CNZ125" s="551"/>
      <c r="COA125" s="551"/>
      <c r="COB125" s="551"/>
      <c r="COC125" s="551"/>
      <c r="COD125" s="551"/>
      <c r="COE125" s="551"/>
      <c r="COF125" s="551"/>
      <c r="COG125" s="551"/>
      <c r="COH125" s="551"/>
      <c r="COI125" s="551"/>
      <c r="COJ125" s="551"/>
      <c r="COK125" s="551"/>
      <c r="COL125" s="551"/>
      <c r="COM125" s="551"/>
      <c r="CON125" s="551"/>
      <c r="COO125" s="551"/>
      <c r="COP125" s="551"/>
      <c r="COQ125" s="551"/>
      <c r="COR125" s="551"/>
      <c r="COS125" s="551"/>
      <c r="COT125" s="551"/>
      <c r="COU125" s="551"/>
      <c r="COV125" s="551"/>
      <c r="COW125" s="551"/>
      <c r="COX125" s="551"/>
      <c r="COY125" s="551"/>
      <c r="COZ125" s="551"/>
      <c r="CPA125" s="551"/>
      <c r="CPB125" s="551"/>
      <c r="CPC125" s="551"/>
      <c r="CPD125" s="551"/>
      <c r="CPE125" s="551"/>
      <c r="CPF125" s="551"/>
      <c r="CPG125" s="551"/>
      <c r="CPH125" s="551"/>
      <c r="CPI125" s="551"/>
      <c r="CPJ125" s="551"/>
      <c r="CPK125" s="551"/>
      <c r="CPL125" s="551"/>
      <c r="CPM125" s="551"/>
      <c r="CPN125" s="551"/>
      <c r="CPO125" s="551"/>
      <c r="CPP125" s="551"/>
      <c r="CPQ125" s="551"/>
      <c r="CPR125" s="551"/>
      <c r="CPS125" s="551"/>
      <c r="CPT125" s="551"/>
      <c r="CPU125" s="551"/>
      <c r="CPV125" s="551"/>
      <c r="CPW125" s="551"/>
      <c r="CPX125" s="551"/>
      <c r="CPY125" s="551"/>
      <c r="CPZ125" s="551"/>
      <c r="CQA125" s="551"/>
      <c r="CQB125" s="551"/>
      <c r="CQC125" s="551"/>
      <c r="CQD125" s="551"/>
      <c r="CQE125" s="551"/>
      <c r="CQF125" s="551"/>
      <c r="CQG125" s="551"/>
      <c r="CQH125" s="551"/>
      <c r="CQI125" s="551"/>
      <c r="CQJ125" s="551"/>
      <c r="CQK125" s="551"/>
      <c r="CQL125" s="551"/>
      <c r="CQM125" s="551"/>
      <c r="CQN125" s="551"/>
      <c r="CQO125" s="551"/>
      <c r="CQP125" s="551"/>
      <c r="CQQ125" s="551"/>
      <c r="CQR125" s="551"/>
      <c r="CQS125" s="551"/>
      <c r="CQT125" s="551"/>
      <c r="CQU125" s="551"/>
      <c r="CQV125" s="551"/>
      <c r="CQW125" s="551"/>
      <c r="CQX125" s="551"/>
      <c r="CQY125" s="551"/>
      <c r="CQZ125" s="551"/>
      <c r="CRA125" s="551"/>
      <c r="CRB125" s="551"/>
      <c r="CRC125" s="551"/>
      <c r="CRD125" s="551"/>
      <c r="CRE125" s="551"/>
      <c r="CRF125" s="551"/>
      <c r="CRG125" s="551"/>
      <c r="CRH125" s="551"/>
      <c r="CRI125" s="551"/>
      <c r="CRJ125" s="551"/>
      <c r="CRK125" s="551"/>
      <c r="CRL125" s="551"/>
      <c r="CRM125" s="551"/>
      <c r="CRN125" s="551"/>
      <c r="CRO125" s="551"/>
      <c r="CRP125" s="551"/>
      <c r="CRQ125" s="551"/>
      <c r="CRR125" s="551"/>
      <c r="CRS125" s="551"/>
      <c r="CRT125" s="551"/>
      <c r="CRU125" s="551"/>
      <c r="CRV125" s="551"/>
      <c r="CRW125" s="551"/>
      <c r="CRX125" s="551"/>
      <c r="CRY125" s="551"/>
      <c r="CRZ125" s="551"/>
      <c r="CSA125" s="551"/>
      <c r="CSB125" s="551"/>
      <c r="CSC125" s="551"/>
      <c r="CSD125" s="551"/>
      <c r="CSE125" s="551"/>
      <c r="CSF125" s="551"/>
      <c r="CSG125" s="551"/>
      <c r="CSH125" s="551"/>
      <c r="CSI125" s="551"/>
      <c r="CSJ125" s="551"/>
      <c r="CSK125" s="551"/>
      <c r="CSL125" s="551"/>
      <c r="CSM125" s="551"/>
      <c r="CSN125" s="551"/>
      <c r="CSO125" s="551"/>
      <c r="CSP125" s="551"/>
      <c r="CSQ125" s="551"/>
      <c r="CSR125" s="551"/>
      <c r="CSS125" s="551"/>
      <c r="CST125" s="551"/>
      <c r="CSU125" s="551"/>
      <c r="CSV125" s="551"/>
      <c r="CSW125" s="551"/>
      <c r="CSX125" s="551"/>
      <c r="CSY125" s="551"/>
      <c r="CSZ125" s="551"/>
      <c r="CTA125" s="551"/>
      <c r="CTB125" s="551"/>
      <c r="CTC125" s="551"/>
      <c r="CTD125" s="551"/>
      <c r="CTE125" s="551"/>
      <c r="CTF125" s="551"/>
      <c r="CTG125" s="551"/>
      <c r="CTH125" s="551"/>
      <c r="CTI125" s="551"/>
      <c r="CTJ125" s="551"/>
      <c r="CTK125" s="551"/>
      <c r="CTL125" s="551"/>
      <c r="CTM125" s="551"/>
      <c r="CTN125" s="551"/>
      <c r="CTO125" s="551"/>
      <c r="CTP125" s="551"/>
      <c r="CTQ125" s="551"/>
      <c r="CTR125" s="551"/>
      <c r="CTS125" s="551"/>
      <c r="CTT125" s="551"/>
      <c r="CTU125" s="551"/>
      <c r="CTV125" s="551"/>
      <c r="CTW125" s="551"/>
      <c r="CTX125" s="551"/>
      <c r="CTY125" s="551"/>
      <c r="CTZ125" s="551"/>
      <c r="CUA125" s="551"/>
      <c r="CUB125" s="551"/>
      <c r="CUC125" s="551"/>
      <c r="CUD125" s="551"/>
      <c r="CUE125" s="551"/>
      <c r="CUF125" s="551"/>
      <c r="CUG125" s="551"/>
      <c r="CUH125" s="551"/>
      <c r="CUI125" s="551"/>
      <c r="CUJ125" s="551"/>
      <c r="CUK125" s="551"/>
      <c r="CUL125" s="551"/>
      <c r="CUM125" s="551"/>
      <c r="CUN125" s="551"/>
      <c r="CUO125" s="551"/>
      <c r="CUP125" s="551"/>
      <c r="CUQ125" s="551"/>
      <c r="CUR125" s="551"/>
      <c r="CUS125" s="551"/>
      <c r="CUT125" s="551"/>
      <c r="CUU125" s="551"/>
      <c r="CUV125" s="551"/>
      <c r="CUW125" s="551"/>
      <c r="CUX125" s="551"/>
      <c r="CUY125" s="551"/>
      <c r="CUZ125" s="551"/>
      <c r="CVA125" s="551"/>
      <c r="CVB125" s="551"/>
      <c r="CVC125" s="551"/>
      <c r="CVD125" s="551"/>
      <c r="CVE125" s="551"/>
      <c r="CVF125" s="551"/>
      <c r="CVG125" s="551"/>
      <c r="CVH125" s="551"/>
      <c r="CVI125" s="551"/>
      <c r="CVJ125" s="551"/>
      <c r="CVK125" s="551"/>
      <c r="CVL125" s="551"/>
      <c r="CVM125" s="551"/>
      <c r="CVN125" s="551"/>
      <c r="CVO125" s="551"/>
      <c r="CVP125" s="551"/>
      <c r="CVQ125" s="551"/>
      <c r="CVR125" s="551"/>
      <c r="CVS125" s="551"/>
      <c r="CVT125" s="551"/>
      <c r="CVU125" s="551"/>
      <c r="CVV125" s="551"/>
      <c r="CVW125" s="551"/>
      <c r="CVX125" s="551"/>
      <c r="CVY125" s="551"/>
      <c r="CVZ125" s="551"/>
      <c r="CWA125" s="551"/>
      <c r="CWB125" s="551"/>
      <c r="CWC125" s="551"/>
      <c r="CWD125" s="551"/>
      <c r="CWE125" s="551"/>
      <c r="CWF125" s="551"/>
      <c r="CWG125" s="551"/>
      <c r="CWH125" s="551"/>
      <c r="CWI125" s="551"/>
      <c r="CWJ125" s="551"/>
      <c r="CWK125" s="551"/>
      <c r="CWL125" s="551"/>
      <c r="CWM125" s="551"/>
      <c r="CWN125" s="551"/>
      <c r="CWO125" s="551"/>
      <c r="CWP125" s="551"/>
      <c r="CWQ125" s="551"/>
      <c r="CWR125" s="551"/>
      <c r="CWS125" s="551"/>
      <c r="CWT125" s="551"/>
      <c r="CWU125" s="551"/>
      <c r="CWV125" s="551"/>
      <c r="CWW125" s="551"/>
      <c r="CWX125" s="551"/>
      <c r="CWY125" s="551"/>
      <c r="CWZ125" s="551"/>
      <c r="CXA125" s="551"/>
      <c r="CXB125" s="551"/>
      <c r="CXC125" s="551"/>
      <c r="CXD125" s="551"/>
      <c r="CXE125" s="551"/>
      <c r="CXF125" s="551"/>
      <c r="CXG125" s="551"/>
      <c r="CXH125" s="551"/>
      <c r="CXI125" s="551"/>
      <c r="CXJ125" s="551"/>
      <c r="CXK125" s="551"/>
      <c r="CXL125" s="551"/>
      <c r="CXM125" s="551"/>
      <c r="CXN125" s="551"/>
      <c r="CXO125" s="551"/>
      <c r="CXP125" s="551"/>
      <c r="CXQ125" s="551"/>
      <c r="CXR125" s="551"/>
      <c r="CXS125" s="551"/>
      <c r="CXT125" s="551"/>
      <c r="CXU125" s="551"/>
      <c r="CXV125" s="551"/>
      <c r="CXW125" s="551"/>
      <c r="CXX125" s="551"/>
      <c r="CXY125" s="551"/>
      <c r="CXZ125" s="551"/>
      <c r="CYA125" s="551"/>
      <c r="CYB125" s="551"/>
      <c r="CYC125" s="551"/>
      <c r="CYD125" s="551"/>
      <c r="CYE125" s="551"/>
      <c r="CYF125" s="551"/>
      <c r="CYG125" s="551"/>
      <c r="CYH125" s="551"/>
      <c r="CYI125" s="551"/>
      <c r="CYJ125" s="551"/>
      <c r="CYK125" s="551"/>
      <c r="CYL125" s="551"/>
      <c r="CYM125" s="551"/>
      <c r="CYN125" s="551"/>
      <c r="CYO125" s="551"/>
      <c r="CYP125" s="551"/>
      <c r="CYQ125" s="551"/>
      <c r="CYR125" s="551"/>
      <c r="CYS125" s="551"/>
      <c r="CYT125" s="551"/>
      <c r="CYU125" s="551"/>
      <c r="CYV125" s="551"/>
      <c r="CYW125" s="551"/>
      <c r="CYX125" s="551"/>
      <c r="CYY125" s="551"/>
      <c r="CYZ125" s="551"/>
      <c r="CZA125" s="551"/>
      <c r="CZB125" s="551"/>
      <c r="CZC125" s="551"/>
      <c r="CZD125" s="551"/>
      <c r="CZE125" s="551"/>
      <c r="CZF125" s="551"/>
      <c r="CZG125" s="551"/>
      <c r="CZH125" s="551"/>
      <c r="CZI125" s="551"/>
      <c r="CZJ125" s="551"/>
      <c r="CZK125" s="551"/>
      <c r="CZL125" s="551"/>
      <c r="CZM125" s="551"/>
      <c r="CZN125" s="551"/>
      <c r="CZO125" s="551"/>
      <c r="CZP125" s="551"/>
      <c r="CZQ125" s="551"/>
      <c r="CZR125" s="551"/>
      <c r="CZS125" s="551"/>
      <c r="CZT125" s="551"/>
      <c r="CZU125" s="551"/>
      <c r="CZV125" s="551"/>
      <c r="CZW125" s="551"/>
      <c r="CZX125" s="551"/>
      <c r="CZY125" s="551"/>
      <c r="CZZ125" s="551"/>
      <c r="DAA125" s="551"/>
      <c r="DAB125" s="551"/>
      <c r="DAC125" s="551"/>
      <c r="DAD125" s="551"/>
      <c r="DAE125" s="551"/>
      <c r="DAF125" s="551"/>
      <c r="DAG125" s="551"/>
      <c r="DAH125" s="551"/>
      <c r="DAI125" s="551"/>
      <c r="DAJ125" s="551"/>
      <c r="DAK125" s="551"/>
      <c r="DAL125" s="551"/>
      <c r="DAM125" s="551"/>
      <c r="DAN125" s="551"/>
      <c r="DAO125" s="551"/>
      <c r="DAP125" s="551"/>
      <c r="DAQ125" s="551"/>
      <c r="DAR125" s="551"/>
      <c r="DAS125" s="551"/>
      <c r="DAT125" s="551"/>
      <c r="DAU125" s="551"/>
      <c r="DAV125" s="551"/>
      <c r="DAW125" s="551"/>
      <c r="DAX125" s="551"/>
      <c r="DAY125" s="551"/>
      <c r="DAZ125" s="551"/>
      <c r="DBA125" s="551"/>
      <c r="DBB125" s="551"/>
      <c r="DBC125" s="551"/>
      <c r="DBD125" s="551"/>
      <c r="DBE125" s="551"/>
      <c r="DBF125" s="551"/>
      <c r="DBG125" s="551"/>
      <c r="DBH125" s="551"/>
      <c r="DBI125" s="551"/>
      <c r="DBJ125" s="551"/>
      <c r="DBK125" s="551"/>
      <c r="DBL125" s="551"/>
      <c r="DBM125" s="551"/>
      <c r="DBN125" s="551"/>
      <c r="DBO125" s="551"/>
      <c r="DBP125" s="551"/>
      <c r="DBQ125" s="551"/>
      <c r="DBR125" s="551"/>
      <c r="DBS125" s="551"/>
      <c r="DBT125" s="551"/>
      <c r="DBU125" s="551"/>
      <c r="DBV125" s="551"/>
      <c r="DBW125" s="551"/>
      <c r="DBX125" s="551"/>
      <c r="DBY125" s="551"/>
      <c r="DBZ125" s="551"/>
      <c r="DCA125" s="551"/>
      <c r="DCB125" s="551"/>
      <c r="DCC125" s="551"/>
      <c r="DCD125" s="551"/>
      <c r="DCE125" s="551"/>
      <c r="DCF125" s="551"/>
      <c r="DCG125" s="551"/>
      <c r="DCH125" s="551"/>
      <c r="DCI125" s="551"/>
      <c r="DCJ125" s="551"/>
      <c r="DCK125" s="551"/>
      <c r="DCL125" s="551"/>
      <c r="DCM125" s="551"/>
      <c r="DCN125" s="551"/>
      <c r="DCO125" s="551"/>
      <c r="DCP125" s="551"/>
      <c r="DCQ125" s="551"/>
      <c r="DCR125" s="551"/>
      <c r="DCS125" s="551"/>
      <c r="DCT125" s="551"/>
      <c r="DCU125" s="551"/>
      <c r="DCV125" s="551"/>
      <c r="DCW125" s="551"/>
      <c r="DCX125" s="551"/>
      <c r="DCY125" s="551"/>
      <c r="DCZ125" s="551"/>
      <c r="DDA125" s="551"/>
      <c r="DDB125" s="551"/>
      <c r="DDC125" s="551"/>
      <c r="DDD125" s="551"/>
      <c r="DDE125" s="551"/>
      <c r="DDF125" s="551"/>
      <c r="DDG125" s="551"/>
      <c r="DDH125" s="551"/>
      <c r="DDI125" s="551"/>
      <c r="DDJ125" s="551"/>
      <c r="DDK125" s="551"/>
      <c r="DDL125" s="551"/>
      <c r="DDM125" s="551"/>
      <c r="DDN125" s="551"/>
      <c r="DDO125" s="551"/>
      <c r="DDP125" s="551"/>
      <c r="DDQ125" s="551"/>
      <c r="DDR125" s="551"/>
      <c r="DDS125" s="551"/>
      <c r="DDT125" s="551"/>
      <c r="DDU125" s="551"/>
      <c r="DDV125" s="551"/>
      <c r="DDW125" s="551"/>
      <c r="DDX125" s="551"/>
      <c r="DDY125" s="551"/>
      <c r="DDZ125" s="551"/>
      <c r="DEA125" s="551"/>
      <c r="DEB125" s="551"/>
      <c r="DEC125" s="551"/>
      <c r="DED125" s="551"/>
      <c r="DEE125" s="551"/>
      <c r="DEF125" s="551"/>
      <c r="DEG125" s="551"/>
      <c r="DEH125" s="551"/>
      <c r="DEI125" s="551"/>
      <c r="DEJ125" s="551"/>
      <c r="DEK125" s="551"/>
      <c r="DEL125" s="551"/>
      <c r="DEM125" s="551"/>
      <c r="DEN125" s="551"/>
      <c r="DEO125" s="551"/>
      <c r="DEP125" s="551"/>
      <c r="DEQ125" s="551"/>
      <c r="DER125" s="551"/>
      <c r="DES125" s="551"/>
      <c r="DET125" s="551"/>
      <c r="DEU125" s="551"/>
      <c r="DEV125" s="551"/>
      <c r="DEW125" s="551"/>
      <c r="DEX125" s="551"/>
      <c r="DEY125" s="551"/>
      <c r="DEZ125" s="551"/>
      <c r="DFA125" s="551"/>
      <c r="DFB125" s="551"/>
      <c r="DFC125" s="551"/>
      <c r="DFD125" s="551"/>
      <c r="DFE125" s="551"/>
      <c r="DFF125" s="551"/>
      <c r="DFG125" s="551"/>
      <c r="DFH125" s="551"/>
      <c r="DFI125" s="551"/>
      <c r="DFJ125" s="551"/>
      <c r="DFK125" s="551"/>
      <c r="DFL125" s="551"/>
      <c r="DFM125" s="551"/>
      <c r="DFN125" s="551"/>
      <c r="DFO125" s="551"/>
      <c r="DFP125" s="551"/>
      <c r="DFQ125" s="551"/>
      <c r="DFR125" s="551"/>
      <c r="DFS125" s="551"/>
      <c r="DFT125" s="551"/>
      <c r="DFU125" s="551"/>
      <c r="DFV125" s="551"/>
      <c r="DFW125" s="551"/>
      <c r="DFX125" s="551"/>
      <c r="DFY125" s="551"/>
      <c r="DFZ125" s="551"/>
      <c r="DGA125" s="551"/>
      <c r="DGB125" s="551"/>
      <c r="DGC125" s="551"/>
      <c r="DGD125" s="551"/>
      <c r="DGE125" s="551"/>
      <c r="DGF125" s="551"/>
      <c r="DGG125" s="551"/>
      <c r="DGH125" s="551"/>
      <c r="DGI125" s="551"/>
      <c r="DGJ125" s="551"/>
      <c r="DGK125" s="551"/>
      <c r="DGL125" s="551"/>
      <c r="DGM125" s="551"/>
      <c r="DGN125" s="551"/>
      <c r="DGO125" s="551"/>
      <c r="DGP125" s="551"/>
      <c r="DGQ125" s="551"/>
      <c r="DGR125" s="551"/>
      <c r="DGS125" s="551"/>
      <c r="DGT125" s="551"/>
      <c r="DGU125" s="551"/>
      <c r="DGV125" s="551"/>
      <c r="DGW125" s="551"/>
      <c r="DGX125" s="551"/>
      <c r="DGY125" s="551"/>
      <c r="DGZ125" s="551"/>
      <c r="DHA125" s="551"/>
      <c r="DHB125" s="551"/>
      <c r="DHC125" s="551"/>
      <c r="DHD125" s="551"/>
      <c r="DHE125" s="551"/>
      <c r="DHF125" s="551"/>
      <c r="DHG125" s="551"/>
      <c r="DHH125" s="551"/>
      <c r="DHI125" s="551"/>
      <c r="DHJ125" s="551"/>
      <c r="DHK125" s="551"/>
      <c r="DHL125" s="551"/>
      <c r="DHM125" s="551"/>
      <c r="DHN125" s="551"/>
      <c r="DHO125" s="551"/>
      <c r="DHP125" s="551"/>
      <c r="DHQ125" s="551"/>
      <c r="DHR125" s="551"/>
      <c r="DHS125" s="551"/>
      <c r="DHT125" s="551"/>
      <c r="DHU125" s="551"/>
      <c r="DHV125" s="551"/>
      <c r="DHW125" s="551"/>
      <c r="DHX125" s="551"/>
      <c r="DHY125" s="551"/>
      <c r="DHZ125" s="551"/>
      <c r="DIA125" s="551"/>
      <c r="DIB125" s="551"/>
      <c r="DIC125" s="551"/>
      <c r="DID125" s="551"/>
      <c r="DIE125" s="551"/>
      <c r="DIF125" s="551"/>
      <c r="DIG125" s="551"/>
      <c r="DIH125" s="551"/>
      <c r="DII125" s="551"/>
      <c r="DIJ125" s="551"/>
      <c r="DIK125" s="551"/>
      <c r="DIL125" s="551"/>
      <c r="DIM125" s="551"/>
      <c r="DIN125" s="551"/>
      <c r="DIO125" s="551"/>
      <c r="DIP125" s="551"/>
      <c r="DIQ125" s="551"/>
      <c r="DIR125" s="551"/>
      <c r="DIS125" s="551"/>
      <c r="DIT125" s="551"/>
      <c r="DIU125" s="551"/>
      <c r="DIV125" s="551"/>
      <c r="DIW125" s="551"/>
      <c r="DIX125" s="551"/>
      <c r="DIY125" s="551"/>
      <c r="DIZ125" s="551"/>
      <c r="DJA125" s="551"/>
      <c r="DJB125" s="551"/>
      <c r="DJC125" s="551"/>
      <c r="DJD125" s="551"/>
      <c r="DJE125" s="551"/>
      <c r="DJF125" s="551"/>
      <c r="DJG125" s="551"/>
      <c r="DJH125" s="551"/>
      <c r="DJI125" s="551"/>
      <c r="DJJ125" s="551"/>
      <c r="DJK125" s="551"/>
      <c r="DJL125" s="551"/>
      <c r="DJM125" s="551"/>
      <c r="DJN125" s="551"/>
      <c r="DJO125" s="551"/>
      <c r="DJP125" s="551"/>
      <c r="DJQ125" s="551"/>
      <c r="DJR125" s="551"/>
      <c r="DJS125" s="551"/>
      <c r="DJT125" s="551"/>
      <c r="DJU125" s="551"/>
      <c r="DJV125" s="551"/>
      <c r="DJW125" s="551"/>
      <c r="DJX125" s="551"/>
      <c r="DJY125" s="551"/>
      <c r="DJZ125" s="551"/>
      <c r="DKA125" s="551"/>
      <c r="DKB125" s="551"/>
      <c r="DKC125" s="551"/>
      <c r="DKD125" s="551"/>
      <c r="DKE125" s="551"/>
      <c r="DKF125" s="551"/>
      <c r="DKG125" s="551"/>
      <c r="DKH125" s="551"/>
      <c r="DKI125" s="551"/>
      <c r="DKJ125" s="551"/>
      <c r="DKK125" s="551"/>
      <c r="DKL125" s="551"/>
      <c r="DKM125" s="551"/>
      <c r="DKN125" s="551"/>
      <c r="DKO125" s="551"/>
      <c r="DKP125" s="551"/>
      <c r="DKQ125" s="551"/>
      <c r="DKR125" s="551"/>
      <c r="DKS125" s="551"/>
      <c r="DKT125" s="551"/>
      <c r="DKU125" s="551"/>
      <c r="DKV125" s="551"/>
      <c r="DKW125" s="551"/>
      <c r="DKX125" s="551"/>
      <c r="DKY125" s="551"/>
      <c r="DKZ125" s="551"/>
      <c r="DLA125" s="551"/>
      <c r="DLB125" s="551"/>
      <c r="DLC125" s="551"/>
      <c r="DLD125" s="551"/>
      <c r="DLE125" s="551"/>
      <c r="DLF125" s="551"/>
      <c r="DLG125" s="551"/>
      <c r="DLH125" s="551"/>
      <c r="DLI125" s="551"/>
      <c r="DLJ125" s="551"/>
      <c r="DLK125" s="551"/>
      <c r="DLL125" s="551"/>
      <c r="DLM125" s="551"/>
      <c r="DLN125" s="551"/>
      <c r="DLO125" s="551"/>
      <c r="DLP125" s="551"/>
      <c r="DLQ125" s="551"/>
      <c r="DLR125" s="551"/>
      <c r="DLS125" s="551"/>
      <c r="DLT125" s="551"/>
      <c r="DLU125" s="551"/>
      <c r="DLV125" s="551"/>
      <c r="DLW125" s="551"/>
      <c r="DLX125" s="551"/>
      <c r="DLY125" s="551"/>
      <c r="DLZ125" s="551"/>
      <c r="DMA125" s="551"/>
      <c r="DMB125" s="551"/>
      <c r="DMC125" s="551"/>
      <c r="DMD125" s="551"/>
      <c r="DME125" s="551"/>
      <c r="DMF125" s="551"/>
      <c r="DMG125" s="551"/>
      <c r="DMH125" s="551"/>
      <c r="DMI125" s="551"/>
      <c r="DMJ125" s="551"/>
      <c r="DMK125" s="551"/>
      <c r="DML125" s="551"/>
      <c r="DMM125" s="551"/>
      <c r="DMN125" s="551"/>
      <c r="DMO125" s="551"/>
      <c r="DMP125" s="551"/>
      <c r="DMQ125" s="551"/>
      <c r="DMR125" s="551"/>
      <c r="DMS125" s="551"/>
      <c r="DMT125" s="551"/>
      <c r="DMU125" s="551"/>
      <c r="DMV125" s="551"/>
      <c r="DMW125" s="551"/>
      <c r="DMX125" s="551"/>
      <c r="DMY125" s="551"/>
      <c r="DMZ125" s="551"/>
      <c r="DNA125" s="551"/>
      <c r="DNB125" s="551"/>
      <c r="DNC125" s="551"/>
      <c r="DND125" s="551"/>
      <c r="DNE125" s="551"/>
      <c r="DNF125" s="551"/>
      <c r="DNG125" s="551"/>
      <c r="DNH125" s="551"/>
      <c r="DNI125" s="551"/>
      <c r="DNJ125" s="551"/>
      <c r="DNK125" s="551"/>
      <c r="DNL125" s="551"/>
      <c r="DNM125" s="551"/>
      <c r="DNN125" s="551"/>
      <c r="DNO125" s="551"/>
      <c r="DNP125" s="551"/>
      <c r="DNQ125" s="551"/>
      <c r="DNR125" s="551"/>
      <c r="DNS125" s="551"/>
      <c r="DNT125" s="551"/>
      <c r="DNU125" s="551"/>
      <c r="DNV125" s="551"/>
      <c r="DNW125" s="551"/>
      <c r="DNX125" s="551"/>
      <c r="DNY125" s="551"/>
      <c r="DNZ125" s="551"/>
      <c r="DOA125" s="551"/>
      <c r="DOB125" s="551"/>
      <c r="DOC125" s="551"/>
      <c r="DOD125" s="551"/>
      <c r="DOE125" s="551"/>
      <c r="DOF125" s="551"/>
      <c r="DOG125" s="551"/>
      <c r="DOH125" s="551"/>
      <c r="DOI125" s="551"/>
      <c r="DOJ125" s="551"/>
      <c r="DOK125" s="551"/>
      <c r="DOL125" s="551"/>
      <c r="DOM125" s="551"/>
      <c r="DON125" s="551"/>
      <c r="DOO125" s="551"/>
      <c r="DOP125" s="551"/>
      <c r="DOQ125" s="551"/>
      <c r="DOR125" s="551"/>
      <c r="DOS125" s="551"/>
      <c r="DOT125" s="551"/>
      <c r="DOU125" s="551"/>
      <c r="DOV125" s="551"/>
      <c r="DOW125" s="551"/>
      <c r="DOX125" s="551"/>
      <c r="DOY125" s="551"/>
      <c r="DOZ125" s="551"/>
      <c r="DPA125" s="551"/>
      <c r="DPB125" s="551"/>
      <c r="DPC125" s="551"/>
      <c r="DPD125" s="551"/>
      <c r="DPE125" s="551"/>
      <c r="DPF125" s="551"/>
      <c r="DPG125" s="551"/>
      <c r="DPH125" s="551"/>
      <c r="DPI125" s="551"/>
      <c r="DPJ125" s="551"/>
      <c r="DPK125" s="551"/>
      <c r="DPL125" s="551"/>
      <c r="DPM125" s="551"/>
      <c r="DPN125" s="551"/>
      <c r="DPO125" s="551"/>
      <c r="DPP125" s="551"/>
      <c r="DPQ125" s="551"/>
      <c r="DPR125" s="551"/>
      <c r="DPS125" s="551"/>
      <c r="DPT125" s="551"/>
      <c r="DPU125" s="551"/>
      <c r="DPV125" s="551"/>
      <c r="DPW125" s="551"/>
      <c r="DPX125" s="551"/>
      <c r="DPY125" s="551"/>
      <c r="DPZ125" s="551"/>
      <c r="DQA125" s="551"/>
      <c r="DQB125" s="551"/>
      <c r="DQC125" s="551"/>
      <c r="DQD125" s="551"/>
      <c r="DQE125" s="551"/>
      <c r="DQF125" s="551"/>
      <c r="DQG125" s="551"/>
      <c r="DQH125" s="551"/>
      <c r="DQI125" s="551"/>
      <c r="DQJ125" s="551"/>
      <c r="DQK125" s="551"/>
      <c r="DQL125" s="551"/>
      <c r="DQM125" s="551"/>
      <c r="DQN125" s="551"/>
      <c r="DQO125" s="551"/>
      <c r="DQP125" s="551"/>
      <c r="DQQ125" s="551"/>
      <c r="DQR125" s="551"/>
      <c r="DQS125" s="551"/>
      <c r="DQT125" s="551"/>
      <c r="DQU125" s="551"/>
      <c r="DQV125" s="551"/>
      <c r="DQW125" s="551"/>
      <c r="DQX125" s="551"/>
      <c r="DQY125" s="551"/>
      <c r="DQZ125" s="551"/>
      <c r="DRA125" s="551"/>
      <c r="DRB125" s="551"/>
      <c r="DRC125" s="551"/>
      <c r="DRD125" s="551"/>
      <c r="DRE125" s="551"/>
      <c r="DRF125" s="551"/>
      <c r="DRG125" s="551"/>
      <c r="DRH125" s="551"/>
      <c r="DRI125" s="551"/>
      <c r="DRJ125" s="551"/>
      <c r="DRK125" s="551"/>
      <c r="DRL125" s="551"/>
      <c r="DRM125" s="551"/>
      <c r="DRN125" s="551"/>
      <c r="DRO125" s="551"/>
      <c r="DRP125" s="551"/>
      <c r="DRQ125" s="551"/>
      <c r="DRR125" s="551"/>
      <c r="DRS125" s="551"/>
      <c r="DRT125" s="551"/>
      <c r="DRU125" s="551"/>
      <c r="DRV125" s="551"/>
      <c r="DRW125" s="551"/>
      <c r="DRX125" s="551"/>
      <c r="DRY125" s="551"/>
      <c r="DRZ125" s="551"/>
      <c r="DSA125" s="551"/>
      <c r="DSB125" s="551"/>
      <c r="DSC125" s="551"/>
      <c r="DSD125" s="551"/>
      <c r="DSE125" s="551"/>
      <c r="DSF125" s="551"/>
      <c r="DSG125" s="551"/>
      <c r="DSH125" s="551"/>
      <c r="DSI125" s="551"/>
      <c r="DSJ125" s="551"/>
      <c r="DSK125" s="551"/>
      <c r="DSL125" s="551"/>
      <c r="DSM125" s="551"/>
      <c r="DSN125" s="551"/>
      <c r="DSO125" s="551"/>
      <c r="DSP125" s="551"/>
      <c r="DSQ125" s="551"/>
      <c r="DSR125" s="551"/>
      <c r="DSS125" s="551"/>
      <c r="DST125" s="551"/>
      <c r="DSU125" s="551"/>
      <c r="DSV125" s="551"/>
      <c r="DSW125" s="551"/>
      <c r="DSX125" s="551"/>
      <c r="DSY125" s="551"/>
      <c r="DSZ125" s="551"/>
      <c r="DTA125" s="551"/>
      <c r="DTB125" s="551"/>
      <c r="DTC125" s="551"/>
      <c r="DTD125" s="551"/>
      <c r="DTE125" s="551"/>
      <c r="DTF125" s="551"/>
      <c r="DTG125" s="551"/>
      <c r="DTH125" s="551"/>
      <c r="DTI125" s="551"/>
      <c r="DTJ125" s="551"/>
      <c r="DTK125" s="551"/>
      <c r="DTL125" s="551"/>
      <c r="DTM125" s="551"/>
      <c r="DTN125" s="551"/>
      <c r="DTO125" s="551"/>
      <c r="DTP125" s="551"/>
      <c r="DTQ125" s="551"/>
      <c r="DTR125" s="551"/>
      <c r="DTS125" s="551"/>
      <c r="DTT125" s="551"/>
      <c r="DTU125" s="551"/>
      <c r="DTV125" s="551"/>
      <c r="DTW125" s="551"/>
      <c r="DTX125" s="551"/>
      <c r="DTY125" s="551"/>
      <c r="DTZ125" s="551"/>
      <c r="DUA125" s="551"/>
      <c r="DUB125" s="551"/>
      <c r="DUC125" s="551"/>
      <c r="DUD125" s="551"/>
      <c r="DUE125" s="551"/>
      <c r="DUF125" s="551"/>
      <c r="DUG125" s="551"/>
      <c r="DUH125" s="551"/>
      <c r="DUI125" s="551"/>
      <c r="DUJ125" s="551"/>
      <c r="DUK125" s="551"/>
      <c r="DUL125" s="551"/>
      <c r="DUM125" s="551"/>
      <c r="DUN125" s="551"/>
      <c r="DUO125" s="551"/>
      <c r="DUP125" s="551"/>
      <c r="DUQ125" s="551"/>
      <c r="DUR125" s="551"/>
      <c r="DUS125" s="551"/>
      <c r="DUT125" s="551"/>
      <c r="DUU125" s="551"/>
      <c r="DUV125" s="551"/>
      <c r="DUW125" s="551"/>
      <c r="DUX125" s="551"/>
      <c r="DUY125" s="551"/>
      <c r="DUZ125" s="551"/>
      <c r="DVA125" s="551"/>
      <c r="DVB125" s="551"/>
      <c r="DVC125" s="551"/>
      <c r="DVD125" s="551"/>
      <c r="DVE125" s="551"/>
      <c r="DVF125" s="551"/>
      <c r="DVG125" s="551"/>
      <c r="DVH125" s="551"/>
      <c r="DVI125" s="551"/>
      <c r="DVJ125" s="551"/>
      <c r="DVK125" s="551"/>
      <c r="DVL125" s="551"/>
      <c r="DVM125" s="551"/>
      <c r="DVN125" s="551"/>
      <c r="DVO125" s="551"/>
      <c r="DVP125" s="551"/>
      <c r="DVQ125" s="551"/>
      <c r="DVR125" s="551"/>
      <c r="DVS125" s="551"/>
      <c r="DVT125" s="551"/>
      <c r="DVU125" s="551"/>
      <c r="DVV125" s="551"/>
      <c r="DVW125" s="551"/>
      <c r="DVX125" s="551"/>
      <c r="DVY125" s="551"/>
      <c r="DVZ125" s="551"/>
      <c r="DWA125" s="551"/>
      <c r="DWB125" s="551"/>
      <c r="DWC125" s="551"/>
      <c r="DWD125" s="551"/>
      <c r="DWE125" s="551"/>
      <c r="DWF125" s="551"/>
      <c r="DWG125" s="551"/>
      <c r="DWH125" s="551"/>
      <c r="DWI125" s="551"/>
      <c r="DWJ125" s="551"/>
      <c r="DWK125" s="551"/>
      <c r="DWL125" s="551"/>
      <c r="DWM125" s="551"/>
      <c r="DWN125" s="551"/>
      <c r="DWO125" s="551"/>
      <c r="DWP125" s="551"/>
      <c r="DWQ125" s="551"/>
      <c r="DWR125" s="551"/>
      <c r="DWS125" s="551"/>
      <c r="DWT125" s="551"/>
      <c r="DWU125" s="551"/>
      <c r="DWV125" s="551"/>
      <c r="DWW125" s="551"/>
      <c r="DWX125" s="551"/>
      <c r="DWY125" s="551"/>
      <c r="DWZ125" s="551"/>
      <c r="DXA125" s="551"/>
      <c r="DXB125" s="551"/>
      <c r="DXC125" s="551"/>
      <c r="DXD125" s="551"/>
      <c r="DXE125" s="551"/>
      <c r="DXF125" s="551"/>
      <c r="DXG125" s="551"/>
      <c r="DXH125" s="551"/>
      <c r="DXI125" s="551"/>
      <c r="DXJ125" s="551"/>
      <c r="DXK125" s="551"/>
      <c r="DXL125" s="551"/>
      <c r="DXM125" s="551"/>
      <c r="DXN125" s="551"/>
      <c r="DXO125" s="551"/>
      <c r="DXP125" s="551"/>
      <c r="DXQ125" s="551"/>
      <c r="DXR125" s="551"/>
      <c r="DXS125" s="551"/>
      <c r="DXT125" s="551"/>
      <c r="DXU125" s="551"/>
      <c r="DXV125" s="551"/>
      <c r="DXW125" s="551"/>
      <c r="DXX125" s="551"/>
      <c r="DXY125" s="551"/>
      <c r="DXZ125" s="551"/>
      <c r="DYA125" s="551"/>
      <c r="DYB125" s="551"/>
      <c r="DYC125" s="551"/>
      <c r="DYD125" s="551"/>
      <c r="DYE125" s="551"/>
      <c r="DYF125" s="551"/>
      <c r="DYG125" s="551"/>
      <c r="DYH125" s="551"/>
      <c r="DYI125" s="551"/>
      <c r="DYJ125" s="551"/>
      <c r="DYK125" s="551"/>
      <c r="DYL125" s="551"/>
      <c r="DYM125" s="551"/>
      <c r="DYN125" s="551"/>
      <c r="DYO125" s="551"/>
      <c r="DYP125" s="551"/>
      <c r="DYQ125" s="551"/>
      <c r="DYR125" s="551"/>
      <c r="DYS125" s="551"/>
      <c r="DYT125" s="551"/>
      <c r="DYU125" s="551"/>
      <c r="DYV125" s="551"/>
      <c r="DYW125" s="551"/>
      <c r="DYX125" s="551"/>
      <c r="DYY125" s="551"/>
      <c r="DYZ125" s="551"/>
      <c r="DZA125" s="551"/>
      <c r="DZB125" s="551"/>
      <c r="DZC125" s="551"/>
      <c r="DZD125" s="551"/>
      <c r="DZE125" s="551"/>
      <c r="DZF125" s="551"/>
      <c r="DZG125" s="551"/>
      <c r="DZH125" s="551"/>
      <c r="DZI125" s="551"/>
      <c r="DZJ125" s="551"/>
      <c r="DZK125" s="551"/>
      <c r="DZL125" s="551"/>
      <c r="DZM125" s="551"/>
      <c r="DZN125" s="551"/>
      <c r="DZO125" s="551"/>
      <c r="DZP125" s="551"/>
      <c r="DZQ125" s="551"/>
      <c r="DZR125" s="551"/>
      <c r="DZS125" s="551"/>
      <c r="DZT125" s="551"/>
      <c r="DZU125" s="551"/>
      <c r="DZV125" s="551"/>
      <c r="DZW125" s="551"/>
      <c r="DZX125" s="551"/>
      <c r="DZY125" s="551"/>
      <c r="DZZ125" s="551"/>
      <c r="EAA125" s="551"/>
      <c r="EAB125" s="551"/>
      <c r="EAC125" s="551"/>
      <c r="EAD125" s="551"/>
      <c r="EAE125" s="551"/>
      <c r="EAF125" s="551"/>
      <c r="EAG125" s="551"/>
      <c r="EAH125" s="551"/>
      <c r="EAI125" s="551"/>
      <c r="EAJ125" s="551"/>
      <c r="EAK125" s="551"/>
      <c r="EAL125" s="551"/>
      <c r="EAM125" s="551"/>
      <c r="EAN125" s="551"/>
      <c r="EAO125" s="551"/>
      <c r="EAP125" s="551"/>
      <c r="EAQ125" s="551"/>
      <c r="EAR125" s="551"/>
      <c r="EAS125" s="551"/>
      <c r="EAT125" s="551"/>
      <c r="EAU125" s="551"/>
      <c r="EAV125" s="551"/>
      <c r="EAW125" s="551"/>
      <c r="EAX125" s="551"/>
      <c r="EAY125" s="551"/>
      <c r="EAZ125" s="551"/>
      <c r="EBA125" s="551"/>
      <c r="EBB125" s="551"/>
      <c r="EBC125" s="551"/>
      <c r="EBD125" s="551"/>
      <c r="EBE125" s="551"/>
      <c r="EBF125" s="551"/>
      <c r="EBG125" s="551"/>
      <c r="EBH125" s="551"/>
      <c r="EBI125" s="551"/>
      <c r="EBJ125" s="551"/>
      <c r="EBK125" s="551"/>
      <c r="EBL125" s="551"/>
      <c r="EBM125" s="551"/>
      <c r="EBN125" s="551"/>
      <c r="EBO125" s="551"/>
      <c r="EBP125" s="551"/>
      <c r="EBQ125" s="551"/>
      <c r="EBR125" s="551"/>
      <c r="EBS125" s="551"/>
      <c r="EBT125" s="551"/>
      <c r="EBU125" s="551"/>
      <c r="EBV125" s="551"/>
      <c r="EBW125" s="551"/>
      <c r="EBX125" s="551"/>
      <c r="EBY125" s="551"/>
      <c r="EBZ125" s="551"/>
      <c r="ECA125" s="551"/>
      <c r="ECB125" s="551"/>
      <c r="ECC125" s="551"/>
      <c r="ECD125" s="551"/>
      <c r="ECE125" s="551"/>
      <c r="ECF125" s="551"/>
      <c r="ECG125" s="551"/>
      <c r="ECH125" s="551"/>
      <c r="ECI125" s="551"/>
      <c r="ECJ125" s="551"/>
      <c r="ECK125" s="551"/>
      <c r="ECL125" s="551"/>
      <c r="ECM125" s="551"/>
      <c r="ECN125" s="551"/>
      <c r="ECO125" s="551"/>
      <c r="ECP125" s="551"/>
      <c r="ECQ125" s="551"/>
      <c r="ECR125" s="551"/>
      <c r="ECS125" s="551"/>
      <c r="ECT125" s="551"/>
      <c r="ECU125" s="551"/>
      <c r="ECV125" s="551"/>
      <c r="ECW125" s="551"/>
      <c r="ECX125" s="551"/>
      <c r="ECY125" s="551"/>
      <c r="ECZ125" s="551"/>
      <c r="EDA125" s="551"/>
      <c r="EDB125" s="551"/>
      <c r="EDC125" s="551"/>
      <c r="EDD125" s="551"/>
      <c r="EDE125" s="551"/>
      <c r="EDF125" s="551"/>
      <c r="EDG125" s="551"/>
      <c r="EDH125" s="551"/>
      <c r="EDI125" s="551"/>
      <c r="EDJ125" s="551"/>
      <c r="EDK125" s="551"/>
      <c r="EDL125" s="551"/>
      <c r="EDM125" s="551"/>
      <c r="EDN125" s="551"/>
      <c r="EDO125" s="551"/>
      <c r="EDP125" s="551"/>
      <c r="EDQ125" s="551"/>
      <c r="EDR125" s="551"/>
      <c r="EDS125" s="551"/>
      <c r="EDT125" s="551"/>
      <c r="EDU125" s="551"/>
      <c r="EDV125" s="551"/>
      <c r="EDW125" s="551"/>
      <c r="EDX125" s="551"/>
      <c r="EDY125" s="551"/>
      <c r="EDZ125" s="551"/>
      <c r="EEA125" s="551"/>
      <c r="EEB125" s="551"/>
      <c r="EEC125" s="551"/>
      <c r="EED125" s="551"/>
      <c r="EEE125" s="551"/>
      <c r="EEF125" s="551"/>
      <c r="EEG125" s="551"/>
      <c r="EEH125" s="551"/>
      <c r="EEI125" s="551"/>
      <c r="EEJ125" s="551"/>
      <c r="EEK125" s="551"/>
      <c r="EEL125" s="551"/>
      <c r="EEM125" s="551"/>
      <c r="EEN125" s="551"/>
      <c r="EEO125" s="551"/>
      <c r="EEP125" s="551"/>
      <c r="EEQ125" s="551"/>
      <c r="EER125" s="551"/>
      <c r="EES125" s="551"/>
      <c r="EET125" s="551"/>
      <c r="EEU125" s="551"/>
      <c r="EEV125" s="551"/>
      <c r="EEW125" s="551"/>
      <c r="EEX125" s="551"/>
      <c r="EEY125" s="551"/>
      <c r="EEZ125" s="551"/>
      <c r="EFA125" s="551"/>
      <c r="EFB125" s="551"/>
      <c r="EFC125" s="551"/>
      <c r="EFD125" s="551"/>
      <c r="EFE125" s="551"/>
      <c r="EFF125" s="551"/>
      <c r="EFG125" s="551"/>
      <c r="EFH125" s="551"/>
      <c r="EFI125" s="551"/>
      <c r="EFJ125" s="551"/>
      <c r="EFK125" s="551"/>
      <c r="EFL125" s="551"/>
      <c r="EFM125" s="551"/>
      <c r="EFN125" s="551"/>
      <c r="EFO125" s="551"/>
      <c r="EFP125" s="551"/>
      <c r="EFQ125" s="551"/>
      <c r="EFR125" s="551"/>
      <c r="EFS125" s="551"/>
      <c r="EFT125" s="551"/>
      <c r="EFU125" s="551"/>
      <c r="EFV125" s="551"/>
      <c r="EFW125" s="551"/>
      <c r="EFX125" s="551"/>
      <c r="EFY125" s="551"/>
      <c r="EFZ125" s="551"/>
      <c r="EGA125" s="551"/>
      <c r="EGB125" s="551"/>
      <c r="EGC125" s="551"/>
      <c r="EGD125" s="551"/>
      <c r="EGE125" s="551"/>
      <c r="EGF125" s="551"/>
      <c r="EGG125" s="551"/>
      <c r="EGH125" s="551"/>
      <c r="EGI125" s="551"/>
      <c r="EGJ125" s="551"/>
      <c r="EGK125" s="551"/>
      <c r="EGL125" s="551"/>
      <c r="EGM125" s="551"/>
      <c r="EGN125" s="551"/>
      <c r="EGO125" s="551"/>
      <c r="EGP125" s="551"/>
      <c r="EGQ125" s="551"/>
      <c r="EGR125" s="551"/>
      <c r="EGS125" s="551"/>
      <c r="EGT125" s="551"/>
      <c r="EGU125" s="551"/>
      <c r="EGV125" s="551"/>
      <c r="EGW125" s="551"/>
      <c r="EGX125" s="551"/>
      <c r="EGY125" s="551"/>
      <c r="EGZ125" s="551"/>
      <c r="EHA125" s="551"/>
      <c r="EHB125" s="551"/>
      <c r="EHC125" s="551"/>
      <c r="EHD125" s="551"/>
      <c r="EHE125" s="551"/>
      <c r="EHF125" s="551"/>
      <c r="EHG125" s="551"/>
      <c r="EHH125" s="551"/>
      <c r="EHI125" s="551"/>
      <c r="EHJ125" s="551"/>
      <c r="EHK125" s="551"/>
      <c r="EHL125" s="551"/>
      <c r="EHM125" s="551"/>
      <c r="EHN125" s="551"/>
      <c r="EHO125" s="551"/>
      <c r="EHP125" s="551"/>
      <c r="EHQ125" s="551"/>
      <c r="EHR125" s="551"/>
      <c r="EHS125" s="551"/>
      <c r="EHT125" s="551"/>
      <c r="EHU125" s="551"/>
      <c r="EHV125" s="551"/>
      <c r="EHW125" s="551"/>
      <c r="EHX125" s="551"/>
      <c r="EHY125" s="551"/>
      <c r="EHZ125" s="551"/>
      <c r="EIA125" s="551"/>
      <c r="EIB125" s="551"/>
      <c r="EIC125" s="551"/>
      <c r="EID125" s="551"/>
      <c r="EIE125" s="551"/>
      <c r="EIF125" s="551"/>
      <c r="EIG125" s="551"/>
      <c r="EIH125" s="551"/>
      <c r="EII125" s="551"/>
      <c r="EIJ125" s="551"/>
      <c r="EIK125" s="551"/>
      <c r="EIL125" s="551"/>
      <c r="EIM125" s="551"/>
      <c r="EIN125" s="551"/>
      <c r="EIO125" s="551"/>
      <c r="EIP125" s="551"/>
      <c r="EIQ125" s="551"/>
      <c r="EIR125" s="551"/>
      <c r="EIS125" s="551"/>
      <c r="EIT125" s="551"/>
      <c r="EIU125" s="551"/>
      <c r="EIV125" s="551"/>
      <c r="EIW125" s="551"/>
      <c r="EIX125" s="551"/>
      <c r="EIY125" s="551"/>
      <c r="EIZ125" s="551"/>
      <c r="EJA125" s="551"/>
      <c r="EJB125" s="551"/>
      <c r="EJC125" s="551"/>
      <c r="EJD125" s="551"/>
      <c r="EJE125" s="551"/>
      <c r="EJF125" s="551"/>
      <c r="EJG125" s="551"/>
      <c r="EJH125" s="551"/>
      <c r="EJI125" s="551"/>
      <c r="EJJ125" s="551"/>
      <c r="EJK125" s="551"/>
      <c r="EJL125" s="551"/>
      <c r="EJM125" s="551"/>
      <c r="EJN125" s="551"/>
      <c r="EJO125" s="551"/>
      <c r="EJP125" s="551"/>
      <c r="EJQ125" s="551"/>
      <c r="EJR125" s="551"/>
      <c r="EJS125" s="551"/>
      <c r="EJT125" s="551"/>
      <c r="EJU125" s="551"/>
      <c r="EJV125" s="551"/>
      <c r="EJW125" s="551"/>
      <c r="EJX125" s="551"/>
      <c r="EJY125" s="551"/>
      <c r="EJZ125" s="551"/>
      <c r="EKA125" s="551"/>
      <c r="EKB125" s="551"/>
      <c r="EKC125" s="551"/>
      <c r="EKD125" s="551"/>
      <c r="EKE125" s="551"/>
      <c r="EKF125" s="551"/>
      <c r="EKG125" s="551"/>
      <c r="EKH125" s="551"/>
      <c r="EKI125" s="551"/>
      <c r="EKJ125" s="551"/>
      <c r="EKK125" s="551"/>
      <c r="EKL125" s="551"/>
      <c r="EKM125" s="551"/>
      <c r="EKN125" s="551"/>
      <c r="EKO125" s="551"/>
      <c r="EKP125" s="551"/>
      <c r="EKQ125" s="551"/>
      <c r="EKR125" s="551"/>
      <c r="EKS125" s="551"/>
      <c r="EKT125" s="551"/>
      <c r="EKU125" s="551"/>
      <c r="EKV125" s="551"/>
      <c r="EKW125" s="551"/>
      <c r="EKX125" s="551"/>
      <c r="EKY125" s="551"/>
      <c r="EKZ125" s="551"/>
      <c r="ELA125" s="551"/>
      <c r="ELB125" s="551"/>
      <c r="ELC125" s="551"/>
      <c r="ELD125" s="551"/>
      <c r="ELE125" s="551"/>
      <c r="ELF125" s="551"/>
      <c r="ELG125" s="551"/>
      <c r="ELH125" s="551"/>
      <c r="ELI125" s="551"/>
      <c r="ELJ125" s="551"/>
      <c r="ELK125" s="551"/>
      <c r="ELL125" s="551"/>
      <c r="ELM125" s="551"/>
      <c r="ELN125" s="551"/>
      <c r="ELO125" s="551"/>
      <c r="ELP125" s="551"/>
      <c r="ELQ125" s="551"/>
      <c r="ELR125" s="551"/>
      <c r="ELS125" s="551"/>
      <c r="ELT125" s="551"/>
      <c r="ELU125" s="551"/>
      <c r="ELV125" s="551"/>
      <c r="ELW125" s="551"/>
      <c r="ELX125" s="551"/>
      <c r="ELY125" s="551"/>
      <c r="ELZ125" s="551"/>
      <c r="EMA125" s="551"/>
      <c r="EMB125" s="551"/>
      <c r="EMC125" s="551"/>
      <c r="EMD125" s="551"/>
      <c r="EME125" s="551"/>
      <c r="EMF125" s="551"/>
      <c r="EMG125" s="551"/>
      <c r="EMH125" s="551"/>
      <c r="EMI125" s="551"/>
      <c r="EMJ125" s="551"/>
      <c r="EMK125" s="551"/>
      <c r="EML125" s="551"/>
      <c r="EMM125" s="551"/>
      <c r="EMN125" s="551"/>
      <c r="EMO125" s="551"/>
      <c r="EMP125" s="551"/>
      <c r="EMQ125" s="551"/>
      <c r="EMR125" s="551"/>
      <c r="EMS125" s="551"/>
      <c r="EMT125" s="551"/>
      <c r="EMU125" s="551"/>
      <c r="EMV125" s="551"/>
      <c r="EMW125" s="551"/>
      <c r="EMX125" s="551"/>
      <c r="EMY125" s="551"/>
      <c r="EMZ125" s="551"/>
      <c r="ENA125" s="551"/>
      <c r="ENB125" s="551"/>
      <c r="ENC125" s="551"/>
      <c r="END125" s="551"/>
      <c r="ENE125" s="551"/>
      <c r="ENF125" s="551"/>
      <c r="ENG125" s="551"/>
      <c r="ENH125" s="551"/>
      <c r="ENI125" s="551"/>
      <c r="ENJ125" s="551"/>
      <c r="ENK125" s="551"/>
      <c r="ENL125" s="551"/>
      <c r="ENM125" s="551"/>
      <c r="ENN125" s="551"/>
      <c r="ENO125" s="551"/>
      <c r="ENP125" s="551"/>
      <c r="ENQ125" s="551"/>
      <c r="ENR125" s="551"/>
      <c r="ENS125" s="551"/>
      <c r="ENT125" s="551"/>
      <c r="ENU125" s="551"/>
      <c r="ENV125" s="551"/>
      <c r="ENW125" s="551"/>
      <c r="ENX125" s="551"/>
      <c r="ENY125" s="551"/>
      <c r="ENZ125" s="551"/>
      <c r="EOA125" s="551"/>
      <c r="EOB125" s="551"/>
      <c r="EOC125" s="551"/>
      <c r="EOD125" s="551"/>
      <c r="EOE125" s="551"/>
      <c r="EOF125" s="551"/>
      <c r="EOG125" s="551"/>
      <c r="EOH125" s="551"/>
      <c r="EOI125" s="551"/>
      <c r="EOJ125" s="551"/>
      <c r="EOK125" s="551"/>
      <c r="EOL125" s="551"/>
      <c r="EOM125" s="551"/>
      <c r="EON125" s="551"/>
      <c r="EOO125" s="551"/>
      <c r="EOP125" s="551"/>
      <c r="EOQ125" s="551"/>
      <c r="EOR125" s="551"/>
      <c r="EOS125" s="551"/>
      <c r="EOT125" s="551"/>
      <c r="EOU125" s="551"/>
      <c r="EOV125" s="551"/>
      <c r="EOW125" s="551"/>
      <c r="EOX125" s="551"/>
      <c r="EOY125" s="551"/>
      <c r="EOZ125" s="551"/>
      <c r="EPA125" s="551"/>
      <c r="EPB125" s="551"/>
      <c r="EPC125" s="551"/>
      <c r="EPD125" s="551"/>
      <c r="EPE125" s="551"/>
      <c r="EPF125" s="551"/>
      <c r="EPG125" s="551"/>
      <c r="EPH125" s="551"/>
      <c r="EPI125" s="551"/>
      <c r="EPJ125" s="551"/>
      <c r="EPK125" s="551"/>
      <c r="EPL125" s="551"/>
      <c r="EPM125" s="551"/>
      <c r="EPN125" s="551"/>
      <c r="EPO125" s="551"/>
      <c r="EPP125" s="551"/>
      <c r="EPQ125" s="551"/>
      <c r="EPR125" s="551"/>
      <c r="EPS125" s="551"/>
      <c r="EPT125" s="551"/>
      <c r="EPU125" s="551"/>
      <c r="EPV125" s="551"/>
      <c r="EPW125" s="551"/>
      <c r="EPX125" s="551"/>
      <c r="EPY125" s="551"/>
      <c r="EPZ125" s="551"/>
      <c r="EQA125" s="551"/>
      <c r="EQB125" s="551"/>
      <c r="EQC125" s="551"/>
      <c r="EQD125" s="551"/>
      <c r="EQE125" s="551"/>
      <c r="EQF125" s="551"/>
      <c r="EQG125" s="551"/>
      <c r="EQH125" s="551"/>
      <c r="EQI125" s="551"/>
      <c r="EQJ125" s="551"/>
      <c r="EQK125" s="551"/>
      <c r="EQL125" s="551"/>
      <c r="EQM125" s="551"/>
      <c r="EQN125" s="551"/>
      <c r="EQO125" s="551"/>
      <c r="EQP125" s="551"/>
      <c r="EQQ125" s="551"/>
      <c r="EQR125" s="551"/>
      <c r="EQS125" s="551"/>
      <c r="EQT125" s="551"/>
      <c r="EQU125" s="551"/>
      <c r="EQV125" s="551"/>
      <c r="EQW125" s="551"/>
      <c r="EQX125" s="551"/>
      <c r="EQY125" s="551"/>
      <c r="EQZ125" s="551"/>
      <c r="ERA125" s="551"/>
      <c r="ERB125" s="551"/>
      <c r="ERC125" s="551"/>
      <c r="ERD125" s="551"/>
      <c r="ERE125" s="551"/>
      <c r="ERF125" s="551"/>
      <c r="ERG125" s="551"/>
      <c r="ERH125" s="551"/>
      <c r="ERI125" s="551"/>
      <c r="ERJ125" s="551"/>
      <c r="ERK125" s="551"/>
      <c r="ERL125" s="551"/>
      <c r="ERM125" s="551"/>
      <c r="ERN125" s="551"/>
      <c r="ERO125" s="551"/>
      <c r="ERP125" s="551"/>
      <c r="ERQ125" s="551"/>
      <c r="ERR125" s="551"/>
      <c r="ERS125" s="551"/>
      <c r="ERT125" s="551"/>
      <c r="ERU125" s="551"/>
      <c r="ERV125" s="551"/>
      <c r="ERW125" s="551"/>
      <c r="ERX125" s="551"/>
      <c r="ERY125" s="551"/>
      <c r="ERZ125" s="551"/>
      <c r="ESA125" s="551"/>
      <c r="ESB125" s="551"/>
      <c r="ESC125" s="551"/>
      <c r="ESD125" s="551"/>
      <c r="ESE125" s="551"/>
      <c r="ESF125" s="551"/>
      <c r="ESG125" s="551"/>
      <c r="ESH125" s="551"/>
      <c r="ESI125" s="551"/>
      <c r="ESJ125" s="551"/>
      <c r="ESK125" s="551"/>
      <c r="ESL125" s="551"/>
      <c r="ESM125" s="551"/>
      <c r="ESN125" s="551"/>
      <c r="ESO125" s="551"/>
      <c r="ESP125" s="551"/>
      <c r="ESQ125" s="551"/>
      <c r="ESR125" s="551"/>
      <c r="ESS125" s="551"/>
      <c r="EST125" s="551"/>
      <c r="ESU125" s="551"/>
      <c r="ESV125" s="551"/>
      <c r="ESW125" s="551"/>
      <c r="ESX125" s="551"/>
      <c r="ESY125" s="551"/>
      <c r="ESZ125" s="551"/>
      <c r="ETA125" s="551"/>
      <c r="ETB125" s="551"/>
      <c r="ETC125" s="551"/>
      <c r="ETD125" s="551"/>
      <c r="ETE125" s="551"/>
      <c r="ETF125" s="551"/>
      <c r="ETG125" s="551"/>
      <c r="ETH125" s="551"/>
      <c r="ETI125" s="551"/>
      <c r="ETJ125" s="551"/>
      <c r="ETK125" s="551"/>
      <c r="ETL125" s="551"/>
      <c r="ETM125" s="551"/>
      <c r="ETN125" s="551"/>
      <c r="ETO125" s="551"/>
      <c r="ETP125" s="551"/>
      <c r="ETQ125" s="551"/>
      <c r="ETR125" s="551"/>
      <c r="ETS125" s="551"/>
      <c r="ETT125" s="551"/>
      <c r="ETU125" s="551"/>
      <c r="ETV125" s="551"/>
      <c r="ETW125" s="551"/>
      <c r="ETX125" s="551"/>
      <c r="ETY125" s="551"/>
      <c r="ETZ125" s="551"/>
      <c r="EUA125" s="551"/>
      <c r="EUB125" s="551"/>
      <c r="EUC125" s="551"/>
      <c r="EUD125" s="551"/>
      <c r="EUE125" s="551"/>
      <c r="EUF125" s="551"/>
      <c r="EUG125" s="551"/>
      <c r="EUH125" s="551"/>
      <c r="EUI125" s="551"/>
      <c r="EUJ125" s="551"/>
      <c r="EUK125" s="551"/>
      <c r="EUL125" s="551"/>
      <c r="EUM125" s="551"/>
      <c r="EUN125" s="551"/>
      <c r="EUO125" s="551"/>
      <c r="EUP125" s="551"/>
      <c r="EUQ125" s="551"/>
      <c r="EUR125" s="551"/>
      <c r="EUS125" s="551"/>
      <c r="EUT125" s="551"/>
      <c r="EUU125" s="551"/>
      <c r="EUV125" s="551"/>
      <c r="EUW125" s="551"/>
      <c r="EUX125" s="551"/>
      <c r="EUY125" s="551"/>
      <c r="EUZ125" s="551"/>
      <c r="EVA125" s="551"/>
      <c r="EVB125" s="551"/>
      <c r="EVC125" s="551"/>
      <c r="EVD125" s="551"/>
      <c r="EVE125" s="551"/>
      <c r="EVF125" s="551"/>
      <c r="EVG125" s="551"/>
      <c r="EVH125" s="551"/>
      <c r="EVI125" s="551"/>
      <c r="EVJ125" s="551"/>
      <c r="EVK125" s="551"/>
      <c r="EVL125" s="551"/>
      <c r="EVM125" s="551"/>
      <c r="EVN125" s="551"/>
      <c r="EVO125" s="551"/>
      <c r="EVP125" s="551"/>
      <c r="EVQ125" s="551"/>
      <c r="EVR125" s="551"/>
      <c r="EVS125" s="551"/>
      <c r="EVT125" s="551"/>
      <c r="EVU125" s="551"/>
      <c r="EVV125" s="551"/>
      <c r="EVW125" s="551"/>
      <c r="EVX125" s="551"/>
      <c r="EVY125" s="551"/>
      <c r="EVZ125" s="551"/>
      <c r="EWA125" s="551"/>
      <c r="EWB125" s="551"/>
      <c r="EWC125" s="551"/>
      <c r="EWD125" s="551"/>
      <c r="EWE125" s="551"/>
      <c r="EWF125" s="551"/>
      <c r="EWG125" s="551"/>
      <c r="EWH125" s="551"/>
      <c r="EWI125" s="551"/>
      <c r="EWJ125" s="551"/>
      <c r="EWK125" s="551"/>
      <c r="EWL125" s="551"/>
      <c r="EWM125" s="551"/>
      <c r="EWN125" s="551"/>
      <c r="EWO125" s="551"/>
      <c r="EWP125" s="551"/>
      <c r="EWQ125" s="551"/>
      <c r="EWR125" s="551"/>
      <c r="EWS125" s="551"/>
      <c r="EWT125" s="551"/>
      <c r="EWU125" s="551"/>
      <c r="EWV125" s="551"/>
      <c r="EWW125" s="551"/>
      <c r="EWX125" s="551"/>
      <c r="EWY125" s="551"/>
      <c r="EWZ125" s="551"/>
      <c r="EXA125" s="551"/>
      <c r="EXB125" s="551"/>
      <c r="EXC125" s="551"/>
      <c r="EXD125" s="551"/>
      <c r="EXE125" s="551"/>
      <c r="EXF125" s="551"/>
      <c r="EXG125" s="551"/>
      <c r="EXH125" s="551"/>
      <c r="EXI125" s="551"/>
      <c r="EXJ125" s="551"/>
      <c r="EXK125" s="551"/>
      <c r="EXL125" s="551"/>
      <c r="EXM125" s="551"/>
      <c r="EXN125" s="551"/>
      <c r="EXO125" s="551"/>
      <c r="EXP125" s="551"/>
      <c r="EXQ125" s="551"/>
      <c r="EXR125" s="551"/>
      <c r="EXS125" s="551"/>
      <c r="EXT125" s="551"/>
      <c r="EXU125" s="551"/>
      <c r="EXV125" s="551"/>
      <c r="EXW125" s="551"/>
      <c r="EXX125" s="551"/>
      <c r="EXY125" s="551"/>
      <c r="EXZ125" s="551"/>
      <c r="EYA125" s="551"/>
      <c r="EYB125" s="551"/>
      <c r="EYC125" s="551"/>
      <c r="EYD125" s="551"/>
      <c r="EYE125" s="551"/>
      <c r="EYF125" s="551"/>
      <c r="EYG125" s="551"/>
      <c r="EYH125" s="551"/>
      <c r="EYI125" s="551"/>
      <c r="EYJ125" s="551"/>
      <c r="EYK125" s="551"/>
      <c r="EYL125" s="551"/>
      <c r="EYM125" s="551"/>
      <c r="EYN125" s="551"/>
      <c r="EYO125" s="551"/>
      <c r="EYP125" s="551"/>
      <c r="EYQ125" s="551"/>
      <c r="EYR125" s="551"/>
      <c r="EYS125" s="551"/>
      <c r="EYT125" s="551"/>
      <c r="EYU125" s="551"/>
      <c r="EYV125" s="551"/>
      <c r="EYW125" s="551"/>
      <c r="EYX125" s="551"/>
      <c r="EYY125" s="551"/>
      <c r="EYZ125" s="551"/>
      <c r="EZA125" s="551"/>
      <c r="EZB125" s="551"/>
      <c r="EZC125" s="551"/>
      <c r="EZD125" s="551"/>
      <c r="EZE125" s="551"/>
      <c r="EZF125" s="551"/>
      <c r="EZG125" s="551"/>
      <c r="EZH125" s="551"/>
      <c r="EZI125" s="551"/>
      <c r="EZJ125" s="551"/>
      <c r="EZK125" s="551"/>
      <c r="EZL125" s="551"/>
      <c r="EZM125" s="551"/>
      <c r="EZN125" s="551"/>
      <c r="EZO125" s="551"/>
      <c r="EZP125" s="551"/>
      <c r="EZQ125" s="551"/>
      <c r="EZR125" s="551"/>
      <c r="EZS125" s="551"/>
      <c r="EZT125" s="551"/>
      <c r="EZU125" s="551"/>
      <c r="EZV125" s="551"/>
      <c r="EZW125" s="551"/>
      <c r="EZX125" s="551"/>
      <c r="EZY125" s="551"/>
      <c r="EZZ125" s="551"/>
      <c r="FAA125" s="551"/>
      <c r="FAB125" s="551"/>
      <c r="FAC125" s="551"/>
      <c r="FAD125" s="551"/>
      <c r="FAE125" s="551"/>
      <c r="FAF125" s="551"/>
      <c r="FAG125" s="551"/>
      <c r="FAH125" s="551"/>
      <c r="FAI125" s="551"/>
      <c r="FAJ125" s="551"/>
      <c r="FAK125" s="551"/>
      <c r="FAL125" s="551"/>
      <c r="FAM125" s="551"/>
      <c r="FAN125" s="551"/>
      <c r="FAO125" s="551"/>
      <c r="FAP125" s="551"/>
      <c r="FAQ125" s="551"/>
      <c r="FAR125" s="551"/>
      <c r="FAS125" s="551"/>
      <c r="FAT125" s="551"/>
      <c r="FAU125" s="551"/>
      <c r="FAV125" s="551"/>
      <c r="FAW125" s="551"/>
      <c r="FAX125" s="551"/>
      <c r="FAY125" s="551"/>
      <c r="FAZ125" s="551"/>
      <c r="FBA125" s="551"/>
      <c r="FBB125" s="551"/>
      <c r="FBC125" s="551"/>
      <c r="FBD125" s="551"/>
      <c r="FBE125" s="551"/>
      <c r="FBF125" s="551"/>
      <c r="FBG125" s="551"/>
      <c r="FBH125" s="551"/>
      <c r="FBI125" s="551"/>
      <c r="FBJ125" s="551"/>
      <c r="FBK125" s="551"/>
      <c r="FBL125" s="551"/>
      <c r="FBM125" s="551"/>
      <c r="FBN125" s="551"/>
      <c r="FBO125" s="551"/>
      <c r="FBP125" s="551"/>
      <c r="FBQ125" s="551"/>
      <c r="FBR125" s="551"/>
      <c r="FBS125" s="551"/>
      <c r="FBT125" s="551"/>
      <c r="FBU125" s="551"/>
      <c r="FBV125" s="551"/>
      <c r="FBW125" s="551"/>
      <c r="FBX125" s="551"/>
      <c r="FBY125" s="551"/>
      <c r="FBZ125" s="551"/>
      <c r="FCA125" s="551"/>
      <c r="FCB125" s="551"/>
      <c r="FCC125" s="551"/>
      <c r="FCD125" s="551"/>
      <c r="FCE125" s="551"/>
      <c r="FCF125" s="551"/>
      <c r="FCG125" s="551"/>
      <c r="FCH125" s="551"/>
      <c r="FCI125" s="551"/>
      <c r="FCJ125" s="551"/>
      <c r="FCK125" s="551"/>
      <c r="FCL125" s="551"/>
      <c r="FCM125" s="551"/>
      <c r="FCN125" s="551"/>
      <c r="FCO125" s="551"/>
      <c r="FCP125" s="551"/>
      <c r="FCQ125" s="551"/>
      <c r="FCR125" s="551"/>
      <c r="FCS125" s="551"/>
      <c r="FCT125" s="551"/>
      <c r="FCU125" s="551"/>
      <c r="FCV125" s="551"/>
      <c r="FCW125" s="551"/>
      <c r="FCX125" s="551"/>
      <c r="FCY125" s="551"/>
      <c r="FCZ125" s="551"/>
      <c r="FDA125" s="551"/>
      <c r="FDB125" s="551"/>
      <c r="FDC125" s="551"/>
      <c r="FDD125" s="551"/>
      <c r="FDE125" s="551"/>
      <c r="FDF125" s="551"/>
      <c r="FDG125" s="551"/>
      <c r="FDH125" s="551"/>
      <c r="FDI125" s="551"/>
      <c r="FDJ125" s="551"/>
      <c r="FDK125" s="551"/>
      <c r="FDL125" s="551"/>
      <c r="FDM125" s="551"/>
      <c r="FDN125" s="551"/>
      <c r="FDO125" s="551"/>
      <c r="FDP125" s="551"/>
      <c r="FDQ125" s="551"/>
      <c r="FDR125" s="551"/>
      <c r="FDS125" s="551"/>
      <c r="FDT125" s="551"/>
      <c r="FDU125" s="551"/>
      <c r="FDV125" s="551"/>
      <c r="FDW125" s="551"/>
      <c r="FDX125" s="551"/>
      <c r="FDY125" s="551"/>
      <c r="FDZ125" s="551"/>
      <c r="FEA125" s="551"/>
      <c r="FEB125" s="551"/>
      <c r="FEC125" s="551"/>
      <c r="FED125" s="551"/>
      <c r="FEE125" s="551"/>
      <c r="FEF125" s="551"/>
      <c r="FEG125" s="551"/>
      <c r="FEH125" s="551"/>
      <c r="FEI125" s="551"/>
      <c r="FEJ125" s="551"/>
      <c r="FEK125" s="551"/>
      <c r="FEL125" s="551"/>
      <c r="FEM125" s="551"/>
      <c r="FEN125" s="551"/>
      <c r="FEO125" s="551"/>
      <c r="FEP125" s="551"/>
      <c r="FEQ125" s="551"/>
      <c r="FER125" s="551"/>
      <c r="FES125" s="551"/>
      <c r="FET125" s="551"/>
      <c r="FEU125" s="551"/>
      <c r="FEV125" s="551"/>
      <c r="FEW125" s="551"/>
      <c r="FEX125" s="551"/>
      <c r="FEY125" s="551"/>
      <c r="FEZ125" s="551"/>
      <c r="FFA125" s="551"/>
      <c r="FFB125" s="551"/>
      <c r="FFC125" s="551"/>
      <c r="FFD125" s="551"/>
      <c r="FFE125" s="551"/>
      <c r="FFF125" s="551"/>
      <c r="FFG125" s="551"/>
      <c r="FFH125" s="551"/>
      <c r="FFI125" s="551"/>
      <c r="FFJ125" s="551"/>
      <c r="FFK125" s="551"/>
      <c r="FFL125" s="551"/>
      <c r="FFM125" s="551"/>
      <c r="FFN125" s="551"/>
      <c r="FFO125" s="551"/>
      <c r="FFP125" s="551"/>
      <c r="FFQ125" s="551"/>
      <c r="FFR125" s="551"/>
      <c r="FFS125" s="551"/>
      <c r="FFT125" s="551"/>
      <c r="FFU125" s="551"/>
      <c r="FFV125" s="551"/>
      <c r="FFW125" s="551"/>
      <c r="FFX125" s="551"/>
      <c r="FFY125" s="551"/>
      <c r="FFZ125" s="551"/>
      <c r="FGA125" s="551"/>
      <c r="FGB125" s="551"/>
      <c r="FGC125" s="551"/>
      <c r="FGD125" s="551"/>
      <c r="FGE125" s="551"/>
      <c r="FGF125" s="551"/>
      <c r="FGG125" s="551"/>
      <c r="FGH125" s="551"/>
      <c r="FGI125" s="551"/>
      <c r="FGJ125" s="551"/>
      <c r="FGK125" s="551"/>
      <c r="FGL125" s="551"/>
      <c r="FGM125" s="551"/>
      <c r="FGN125" s="551"/>
      <c r="FGO125" s="551"/>
      <c r="FGP125" s="551"/>
      <c r="FGQ125" s="551"/>
      <c r="FGR125" s="551"/>
      <c r="FGS125" s="551"/>
      <c r="FGT125" s="551"/>
      <c r="FGU125" s="551"/>
      <c r="FGV125" s="551"/>
      <c r="FGW125" s="551"/>
      <c r="FGX125" s="551"/>
      <c r="FGY125" s="551"/>
      <c r="FGZ125" s="551"/>
      <c r="FHA125" s="551"/>
      <c r="FHB125" s="551"/>
      <c r="FHC125" s="551"/>
      <c r="FHD125" s="551"/>
      <c r="FHE125" s="551"/>
      <c r="FHF125" s="551"/>
      <c r="FHG125" s="551"/>
      <c r="FHH125" s="551"/>
      <c r="FHI125" s="551"/>
      <c r="FHJ125" s="551"/>
      <c r="FHK125" s="551"/>
      <c r="FHL125" s="551"/>
      <c r="FHM125" s="551"/>
      <c r="FHN125" s="551"/>
      <c r="FHO125" s="551"/>
      <c r="FHP125" s="551"/>
      <c r="FHQ125" s="551"/>
      <c r="FHR125" s="551"/>
      <c r="FHS125" s="551"/>
      <c r="FHT125" s="551"/>
      <c r="FHU125" s="551"/>
      <c r="FHV125" s="551"/>
      <c r="FHW125" s="551"/>
      <c r="FHX125" s="551"/>
      <c r="FHY125" s="551"/>
      <c r="FHZ125" s="551"/>
      <c r="FIA125" s="551"/>
      <c r="FIB125" s="551"/>
      <c r="FIC125" s="551"/>
      <c r="FID125" s="551"/>
      <c r="FIE125" s="551"/>
      <c r="FIF125" s="551"/>
      <c r="FIG125" s="551"/>
      <c r="FIH125" s="551"/>
      <c r="FII125" s="551"/>
      <c r="FIJ125" s="551"/>
      <c r="FIK125" s="551"/>
      <c r="FIL125" s="551"/>
      <c r="FIM125" s="551"/>
      <c r="FIN125" s="551"/>
      <c r="FIO125" s="551"/>
      <c r="FIP125" s="551"/>
      <c r="FIQ125" s="551"/>
      <c r="FIR125" s="551"/>
      <c r="FIS125" s="551"/>
      <c r="FIT125" s="551"/>
      <c r="FIU125" s="551"/>
      <c r="FIV125" s="551"/>
      <c r="FIW125" s="551"/>
      <c r="FIX125" s="551"/>
      <c r="FIY125" s="551"/>
      <c r="FIZ125" s="551"/>
      <c r="FJA125" s="551"/>
      <c r="FJB125" s="551"/>
      <c r="FJC125" s="551"/>
      <c r="FJD125" s="551"/>
      <c r="FJE125" s="551"/>
      <c r="FJF125" s="551"/>
      <c r="FJG125" s="551"/>
      <c r="FJH125" s="551"/>
      <c r="FJI125" s="551"/>
      <c r="FJJ125" s="551"/>
      <c r="FJK125" s="551"/>
      <c r="FJL125" s="551"/>
      <c r="FJM125" s="551"/>
      <c r="FJN125" s="551"/>
      <c r="FJO125" s="551"/>
      <c r="FJP125" s="551"/>
      <c r="FJQ125" s="551"/>
      <c r="FJR125" s="551"/>
      <c r="FJS125" s="551"/>
      <c r="FJT125" s="551"/>
      <c r="FJU125" s="551"/>
      <c r="FJV125" s="551"/>
      <c r="FJW125" s="551"/>
      <c r="FJX125" s="551"/>
      <c r="FJY125" s="551"/>
      <c r="FJZ125" s="551"/>
      <c r="FKA125" s="551"/>
      <c r="FKB125" s="551"/>
      <c r="FKC125" s="551"/>
      <c r="FKD125" s="551"/>
      <c r="FKE125" s="551"/>
      <c r="FKF125" s="551"/>
      <c r="FKG125" s="551"/>
      <c r="FKH125" s="551"/>
      <c r="FKI125" s="551"/>
      <c r="FKJ125" s="551"/>
      <c r="FKK125" s="551"/>
      <c r="FKL125" s="551"/>
      <c r="FKM125" s="551"/>
      <c r="FKN125" s="551"/>
      <c r="FKO125" s="551"/>
      <c r="FKP125" s="551"/>
      <c r="FKQ125" s="551"/>
      <c r="FKR125" s="551"/>
      <c r="FKS125" s="551"/>
      <c r="FKT125" s="551"/>
      <c r="FKU125" s="551"/>
      <c r="FKV125" s="551"/>
      <c r="FKW125" s="551"/>
      <c r="FKX125" s="551"/>
      <c r="FKY125" s="551"/>
      <c r="FKZ125" s="551"/>
      <c r="FLA125" s="551"/>
      <c r="FLB125" s="551"/>
      <c r="FLC125" s="551"/>
      <c r="FLD125" s="551"/>
      <c r="FLE125" s="551"/>
      <c r="FLF125" s="551"/>
      <c r="FLG125" s="551"/>
      <c r="FLH125" s="551"/>
      <c r="FLI125" s="551"/>
      <c r="FLJ125" s="551"/>
      <c r="FLK125" s="551"/>
      <c r="FLL125" s="551"/>
      <c r="FLM125" s="551"/>
      <c r="FLN125" s="551"/>
      <c r="FLO125" s="551"/>
      <c r="FLP125" s="551"/>
      <c r="FLQ125" s="551"/>
      <c r="FLR125" s="551"/>
      <c r="FLS125" s="551"/>
      <c r="FLT125" s="551"/>
      <c r="FLU125" s="551"/>
      <c r="FLV125" s="551"/>
      <c r="FLW125" s="551"/>
      <c r="FLX125" s="551"/>
      <c r="FLY125" s="551"/>
      <c r="FLZ125" s="551"/>
      <c r="FMA125" s="551"/>
      <c r="FMB125" s="551"/>
      <c r="FMC125" s="551"/>
      <c r="FMD125" s="551"/>
      <c r="FME125" s="551"/>
      <c r="FMF125" s="551"/>
      <c r="FMG125" s="551"/>
      <c r="FMH125" s="551"/>
      <c r="FMI125" s="551"/>
      <c r="FMJ125" s="551"/>
      <c r="FMK125" s="551"/>
      <c r="FML125" s="551"/>
      <c r="FMM125" s="551"/>
      <c r="FMN125" s="551"/>
      <c r="FMO125" s="551"/>
      <c r="FMP125" s="551"/>
      <c r="FMQ125" s="551"/>
      <c r="FMR125" s="551"/>
      <c r="FMS125" s="551"/>
      <c r="FMT125" s="551"/>
      <c r="FMU125" s="551"/>
      <c r="FMV125" s="551"/>
      <c r="FMW125" s="551"/>
      <c r="FMX125" s="551"/>
      <c r="FMY125" s="551"/>
      <c r="FMZ125" s="551"/>
      <c r="FNA125" s="551"/>
      <c r="FNB125" s="551"/>
      <c r="FNC125" s="551"/>
      <c r="FND125" s="551"/>
      <c r="FNE125" s="551"/>
      <c r="FNF125" s="551"/>
      <c r="FNG125" s="551"/>
      <c r="FNH125" s="551"/>
      <c r="FNI125" s="551"/>
      <c r="FNJ125" s="551"/>
      <c r="FNK125" s="551"/>
      <c r="FNL125" s="551"/>
      <c r="FNM125" s="551"/>
      <c r="FNN125" s="551"/>
      <c r="FNO125" s="551"/>
      <c r="FNP125" s="551"/>
      <c r="FNQ125" s="551"/>
      <c r="FNR125" s="551"/>
      <c r="FNS125" s="551"/>
      <c r="FNT125" s="551"/>
      <c r="FNU125" s="551"/>
      <c r="FNV125" s="551"/>
      <c r="FNW125" s="551"/>
      <c r="FNX125" s="551"/>
      <c r="FNY125" s="551"/>
      <c r="FNZ125" s="551"/>
      <c r="FOA125" s="551"/>
      <c r="FOB125" s="551"/>
      <c r="FOC125" s="551"/>
      <c r="FOD125" s="551"/>
      <c r="FOE125" s="551"/>
      <c r="FOF125" s="551"/>
      <c r="FOG125" s="551"/>
      <c r="FOH125" s="551"/>
      <c r="FOI125" s="551"/>
      <c r="FOJ125" s="551"/>
      <c r="FOK125" s="551"/>
      <c r="FOL125" s="551"/>
      <c r="FOM125" s="551"/>
      <c r="FON125" s="551"/>
      <c r="FOO125" s="551"/>
      <c r="FOP125" s="551"/>
      <c r="FOQ125" s="551"/>
      <c r="FOR125" s="551"/>
      <c r="FOS125" s="551"/>
      <c r="FOT125" s="551"/>
      <c r="FOU125" s="551"/>
      <c r="FOV125" s="551"/>
      <c r="FOW125" s="551"/>
      <c r="FOX125" s="551"/>
      <c r="FOY125" s="551"/>
      <c r="FOZ125" s="551"/>
      <c r="FPA125" s="551"/>
      <c r="FPB125" s="551"/>
      <c r="FPC125" s="551"/>
      <c r="FPD125" s="551"/>
      <c r="FPE125" s="551"/>
      <c r="FPF125" s="551"/>
      <c r="FPG125" s="551"/>
      <c r="FPH125" s="551"/>
      <c r="FPI125" s="551"/>
      <c r="FPJ125" s="551"/>
      <c r="FPK125" s="551"/>
      <c r="FPL125" s="551"/>
      <c r="FPM125" s="551"/>
      <c r="FPN125" s="551"/>
      <c r="FPO125" s="551"/>
      <c r="FPP125" s="551"/>
      <c r="FPQ125" s="551"/>
      <c r="FPR125" s="551"/>
      <c r="FPS125" s="551"/>
      <c r="FPT125" s="551"/>
      <c r="FPU125" s="551"/>
      <c r="FPV125" s="551"/>
      <c r="FPW125" s="551"/>
      <c r="FPX125" s="551"/>
      <c r="FPY125" s="551"/>
      <c r="FPZ125" s="551"/>
      <c r="FQA125" s="551"/>
      <c r="FQB125" s="551"/>
      <c r="FQC125" s="551"/>
      <c r="FQD125" s="551"/>
      <c r="FQE125" s="551"/>
      <c r="FQF125" s="551"/>
      <c r="FQG125" s="551"/>
      <c r="FQH125" s="551"/>
      <c r="FQI125" s="551"/>
      <c r="FQJ125" s="551"/>
      <c r="FQK125" s="551"/>
      <c r="FQL125" s="551"/>
      <c r="FQM125" s="551"/>
      <c r="FQN125" s="551"/>
      <c r="FQO125" s="551"/>
      <c r="FQP125" s="551"/>
      <c r="FQQ125" s="551"/>
      <c r="FQR125" s="551"/>
      <c r="FQS125" s="551"/>
      <c r="FQT125" s="551"/>
      <c r="FQU125" s="551"/>
      <c r="FQV125" s="551"/>
      <c r="FQW125" s="551"/>
      <c r="FQX125" s="551"/>
      <c r="FQY125" s="551"/>
      <c r="FQZ125" s="551"/>
      <c r="FRA125" s="551"/>
      <c r="FRB125" s="551"/>
      <c r="FRC125" s="551"/>
      <c r="FRD125" s="551"/>
      <c r="FRE125" s="551"/>
      <c r="FRF125" s="551"/>
      <c r="FRG125" s="551"/>
      <c r="FRH125" s="551"/>
      <c r="FRI125" s="551"/>
      <c r="FRJ125" s="551"/>
      <c r="FRK125" s="551"/>
      <c r="FRL125" s="551"/>
      <c r="FRM125" s="551"/>
      <c r="FRN125" s="551"/>
      <c r="FRO125" s="551"/>
      <c r="FRP125" s="551"/>
      <c r="FRQ125" s="551"/>
      <c r="FRR125" s="551"/>
      <c r="FRS125" s="551"/>
      <c r="FRT125" s="551"/>
      <c r="FRU125" s="551"/>
      <c r="FRV125" s="551"/>
      <c r="FRW125" s="551"/>
      <c r="FRX125" s="551"/>
      <c r="FRY125" s="551"/>
      <c r="FRZ125" s="551"/>
      <c r="FSA125" s="551"/>
      <c r="FSB125" s="551"/>
      <c r="FSC125" s="551"/>
      <c r="FSD125" s="551"/>
      <c r="FSE125" s="551"/>
      <c r="FSF125" s="551"/>
      <c r="FSG125" s="551"/>
      <c r="FSH125" s="551"/>
      <c r="FSI125" s="551"/>
      <c r="FSJ125" s="551"/>
      <c r="FSK125" s="551"/>
      <c r="FSL125" s="551"/>
      <c r="FSM125" s="551"/>
      <c r="FSN125" s="551"/>
      <c r="FSO125" s="551"/>
      <c r="FSP125" s="551"/>
      <c r="FSQ125" s="551"/>
      <c r="FSR125" s="551"/>
      <c r="FSS125" s="551"/>
      <c r="FST125" s="551"/>
      <c r="FSU125" s="551"/>
      <c r="FSV125" s="551"/>
      <c r="FSW125" s="551"/>
      <c r="FSX125" s="551"/>
      <c r="FSY125" s="551"/>
      <c r="FSZ125" s="551"/>
      <c r="FTA125" s="551"/>
      <c r="FTB125" s="551"/>
      <c r="FTC125" s="551"/>
      <c r="FTD125" s="551"/>
      <c r="FTE125" s="551"/>
      <c r="FTF125" s="551"/>
      <c r="FTG125" s="551"/>
      <c r="FTH125" s="551"/>
      <c r="FTI125" s="551"/>
      <c r="FTJ125" s="551"/>
      <c r="FTK125" s="551"/>
      <c r="FTL125" s="551"/>
      <c r="FTM125" s="551"/>
      <c r="FTN125" s="551"/>
      <c r="FTO125" s="551"/>
      <c r="FTP125" s="551"/>
      <c r="FTQ125" s="551"/>
      <c r="FTR125" s="551"/>
      <c r="FTS125" s="551"/>
      <c r="FTT125" s="551"/>
      <c r="FTU125" s="551"/>
      <c r="FTV125" s="551"/>
      <c r="FTW125" s="551"/>
      <c r="FTX125" s="551"/>
      <c r="FTY125" s="551"/>
      <c r="FTZ125" s="551"/>
      <c r="FUA125" s="551"/>
      <c r="FUB125" s="551"/>
      <c r="FUC125" s="551"/>
      <c r="FUD125" s="551"/>
      <c r="FUE125" s="551"/>
      <c r="FUF125" s="551"/>
      <c r="FUG125" s="551"/>
      <c r="FUH125" s="551"/>
      <c r="FUI125" s="551"/>
      <c r="FUJ125" s="551"/>
      <c r="FUK125" s="551"/>
      <c r="FUL125" s="551"/>
      <c r="FUM125" s="551"/>
      <c r="FUN125" s="551"/>
      <c r="FUO125" s="551"/>
      <c r="FUP125" s="551"/>
      <c r="FUQ125" s="551"/>
      <c r="FUR125" s="551"/>
      <c r="FUS125" s="551"/>
      <c r="FUT125" s="551"/>
      <c r="FUU125" s="551"/>
      <c r="FUV125" s="551"/>
      <c r="FUW125" s="551"/>
      <c r="FUX125" s="551"/>
      <c r="FUY125" s="551"/>
      <c r="FUZ125" s="551"/>
      <c r="FVA125" s="551"/>
      <c r="FVB125" s="551"/>
      <c r="FVC125" s="551"/>
      <c r="FVD125" s="551"/>
      <c r="FVE125" s="551"/>
      <c r="FVF125" s="551"/>
      <c r="FVG125" s="551"/>
      <c r="FVH125" s="551"/>
      <c r="FVI125" s="551"/>
      <c r="FVJ125" s="551"/>
      <c r="FVK125" s="551"/>
      <c r="FVL125" s="551"/>
      <c r="FVM125" s="551"/>
      <c r="FVN125" s="551"/>
      <c r="FVO125" s="551"/>
      <c r="FVP125" s="551"/>
      <c r="FVQ125" s="551"/>
      <c r="FVR125" s="551"/>
      <c r="FVS125" s="551"/>
      <c r="FVT125" s="551"/>
      <c r="FVU125" s="551"/>
      <c r="FVV125" s="551"/>
      <c r="FVW125" s="551"/>
      <c r="FVX125" s="551"/>
      <c r="FVY125" s="551"/>
      <c r="FVZ125" s="551"/>
      <c r="FWA125" s="551"/>
      <c r="FWB125" s="551"/>
      <c r="FWC125" s="551"/>
      <c r="FWD125" s="551"/>
      <c r="FWE125" s="551"/>
      <c r="FWF125" s="551"/>
      <c r="FWG125" s="551"/>
      <c r="FWH125" s="551"/>
      <c r="FWI125" s="551"/>
      <c r="FWJ125" s="551"/>
      <c r="FWK125" s="551"/>
      <c r="FWL125" s="551"/>
      <c r="FWM125" s="551"/>
      <c r="FWN125" s="551"/>
      <c r="FWO125" s="551"/>
      <c r="FWP125" s="551"/>
      <c r="FWQ125" s="551"/>
      <c r="FWR125" s="551"/>
      <c r="FWS125" s="551"/>
      <c r="FWT125" s="551"/>
      <c r="FWU125" s="551"/>
      <c r="FWV125" s="551"/>
      <c r="FWW125" s="551"/>
      <c r="FWX125" s="551"/>
      <c r="FWY125" s="551"/>
      <c r="FWZ125" s="551"/>
      <c r="FXA125" s="551"/>
      <c r="FXB125" s="551"/>
      <c r="FXC125" s="551"/>
      <c r="FXD125" s="551"/>
      <c r="FXE125" s="551"/>
      <c r="FXF125" s="551"/>
      <c r="FXG125" s="551"/>
      <c r="FXH125" s="551"/>
      <c r="FXI125" s="551"/>
      <c r="FXJ125" s="551"/>
      <c r="FXK125" s="551"/>
      <c r="FXL125" s="551"/>
      <c r="FXM125" s="551"/>
      <c r="FXN125" s="551"/>
      <c r="FXO125" s="551"/>
      <c r="FXP125" s="551"/>
      <c r="FXQ125" s="551"/>
      <c r="FXR125" s="551"/>
      <c r="FXS125" s="551"/>
      <c r="FXT125" s="551"/>
      <c r="FXU125" s="551"/>
      <c r="FXV125" s="551"/>
      <c r="FXW125" s="551"/>
      <c r="FXX125" s="551"/>
      <c r="FXY125" s="551"/>
      <c r="FXZ125" s="551"/>
      <c r="FYA125" s="551"/>
      <c r="FYB125" s="551"/>
      <c r="FYC125" s="551"/>
      <c r="FYD125" s="551"/>
      <c r="FYE125" s="551"/>
      <c r="FYF125" s="551"/>
      <c r="FYG125" s="551"/>
      <c r="FYH125" s="551"/>
      <c r="FYI125" s="551"/>
      <c r="FYJ125" s="551"/>
      <c r="FYK125" s="551"/>
      <c r="FYL125" s="551"/>
      <c r="FYM125" s="551"/>
      <c r="FYN125" s="551"/>
      <c r="FYO125" s="551"/>
      <c r="FYP125" s="551"/>
      <c r="FYQ125" s="551"/>
      <c r="FYR125" s="551"/>
      <c r="FYS125" s="551"/>
      <c r="FYT125" s="551"/>
      <c r="FYU125" s="551"/>
      <c r="FYV125" s="551"/>
      <c r="FYW125" s="551"/>
      <c r="FYX125" s="551"/>
      <c r="FYY125" s="551"/>
      <c r="FYZ125" s="551"/>
      <c r="FZA125" s="551"/>
      <c r="FZB125" s="551"/>
      <c r="FZC125" s="551"/>
      <c r="FZD125" s="551"/>
      <c r="FZE125" s="551"/>
      <c r="FZF125" s="551"/>
      <c r="FZG125" s="551"/>
      <c r="FZH125" s="551"/>
      <c r="FZI125" s="551"/>
      <c r="FZJ125" s="551"/>
      <c r="FZK125" s="551"/>
      <c r="FZL125" s="551"/>
      <c r="FZM125" s="551"/>
      <c r="FZN125" s="551"/>
      <c r="FZO125" s="551"/>
      <c r="FZP125" s="551"/>
      <c r="FZQ125" s="551"/>
      <c r="FZR125" s="551"/>
      <c r="FZS125" s="551"/>
      <c r="FZT125" s="551"/>
      <c r="FZU125" s="551"/>
      <c r="FZV125" s="551"/>
      <c r="FZW125" s="551"/>
      <c r="FZX125" s="551"/>
      <c r="FZY125" s="551"/>
      <c r="FZZ125" s="551"/>
      <c r="GAA125" s="551"/>
      <c r="GAB125" s="551"/>
      <c r="GAC125" s="551"/>
      <c r="GAD125" s="551"/>
      <c r="GAE125" s="551"/>
      <c r="GAF125" s="551"/>
      <c r="GAG125" s="551"/>
      <c r="GAH125" s="551"/>
      <c r="GAI125" s="551"/>
      <c r="GAJ125" s="551"/>
      <c r="GAK125" s="551"/>
      <c r="GAL125" s="551"/>
      <c r="GAM125" s="551"/>
      <c r="GAN125" s="551"/>
      <c r="GAO125" s="551"/>
      <c r="GAP125" s="551"/>
      <c r="GAQ125" s="551"/>
      <c r="GAR125" s="551"/>
      <c r="GAS125" s="551"/>
      <c r="GAT125" s="551"/>
      <c r="GAU125" s="551"/>
      <c r="GAV125" s="551"/>
      <c r="GAW125" s="551"/>
      <c r="GAX125" s="551"/>
      <c r="GAY125" s="551"/>
      <c r="GAZ125" s="551"/>
      <c r="GBA125" s="551"/>
      <c r="GBB125" s="551"/>
      <c r="GBC125" s="551"/>
      <c r="GBD125" s="551"/>
      <c r="GBE125" s="551"/>
      <c r="GBF125" s="551"/>
      <c r="GBG125" s="551"/>
      <c r="GBH125" s="551"/>
      <c r="GBI125" s="551"/>
      <c r="GBJ125" s="551"/>
      <c r="GBK125" s="551"/>
      <c r="GBL125" s="551"/>
      <c r="GBM125" s="551"/>
      <c r="GBN125" s="551"/>
      <c r="GBO125" s="551"/>
      <c r="GBP125" s="551"/>
      <c r="GBQ125" s="551"/>
      <c r="GBR125" s="551"/>
      <c r="GBS125" s="551"/>
      <c r="GBT125" s="551"/>
      <c r="GBU125" s="551"/>
      <c r="GBV125" s="551"/>
      <c r="GBW125" s="551"/>
      <c r="GBX125" s="551"/>
      <c r="GBY125" s="551"/>
      <c r="GBZ125" s="551"/>
      <c r="GCA125" s="551"/>
      <c r="GCB125" s="551"/>
      <c r="GCC125" s="551"/>
      <c r="GCD125" s="551"/>
      <c r="GCE125" s="551"/>
      <c r="GCF125" s="551"/>
      <c r="GCG125" s="551"/>
      <c r="GCH125" s="551"/>
      <c r="GCI125" s="551"/>
      <c r="GCJ125" s="551"/>
      <c r="GCK125" s="551"/>
      <c r="GCL125" s="551"/>
      <c r="GCM125" s="551"/>
      <c r="GCN125" s="551"/>
      <c r="GCO125" s="551"/>
      <c r="GCP125" s="551"/>
      <c r="GCQ125" s="551"/>
      <c r="GCR125" s="551"/>
      <c r="GCS125" s="551"/>
      <c r="GCT125" s="551"/>
      <c r="GCU125" s="551"/>
      <c r="GCV125" s="551"/>
      <c r="GCW125" s="551"/>
      <c r="GCX125" s="551"/>
      <c r="GCY125" s="551"/>
      <c r="GCZ125" s="551"/>
      <c r="GDA125" s="551"/>
      <c r="GDB125" s="551"/>
      <c r="GDC125" s="551"/>
      <c r="GDD125" s="551"/>
      <c r="GDE125" s="551"/>
      <c r="GDF125" s="551"/>
      <c r="GDG125" s="551"/>
      <c r="GDH125" s="551"/>
      <c r="GDI125" s="551"/>
      <c r="GDJ125" s="551"/>
      <c r="GDK125" s="551"/>
      <c r="GDL125" s="551"/>
      <c r="GDM125" s="551"/>
      <c r="GDN125" s="551"/>
      <c r="GDO125" s="551"/>
      <c r="GDP125" s="551"/>
      <c r="GDQ125" s="551"/>
      <c r="GDR125" s="551"/>
      <c r="GDS125" s="551"/>
      <c r="GDT125" s="551"/>
      <c r="GDU125" s="551"/>
      <c r="GDV125" s="551"/>
      <c r="GDW125" s="551"/>
      <c r="GDX125" s="551"/>
      <c r="GDY125" s="551"/>
      <c r="GDZ125" s="551"/>
      <c r="GEA125" s="551"/>
      <c r="GEB125" s="551"/>
      <c r="GEC125" s="551"/>
      <c r="GED125" s="551"/>
      <c r="GEE125" s="551"/>
      <c r="GEF125" s="551"/>
      <c r="GEG125" s="551"/>
      <c r="GEH125" s="551"/>
      <c r="GEI125" s="551"/>
      <c r="GEJ125" s="551"/>
      <c r="GEK125" s="551"/>
      <c r="GEL125" s="551"/>
      <c r="GEM125" s="551"/>
      <c r="GEN125" s="551"/>
      <c r="GEO125" s="551"/>
      <c r="GEP125" s="551"/>
      <c r="GEQ125" s="551"/>
      <c r="GER125" s="551"/>
      <c r="GES125" s="551"/>
      <c r="GET125" s="551"/>
      <c r="GEU125" s="551"/>
      <c r="GEV125" s="551"/>
      <c r="GEW125" s="551"/>
      <c r="GEX125" s="551"/>
      <c r="GEY125" s="551"/>
      <c r="GEZ125" s="551"/>
      <c r="GFA125" s="551"/>
      <c r="GFB125" s="551"/>
      <c r="GFC125" s="551"/>
      <c r="GFD125" s="551"/>
      <c r="GFE125" s="551"/>
      <c r="GFF125" s="551"/>
      <c r="GFG125" s="551"/>
      <c r="GFH125" s="551"/>
      <c r="GFI125" s="551"/>
      <c r="GFJ125" s="551"/>
      <c r="GFK125" s="551"/>
      <c r="GFL125" s="551"/>
      <c r="GFM125" s="551"/>
      <c r="GFN125" s="551"/>
      <c r="GFO125" s="551"/>
      <c r="GFP125" s="551"/>
      <c r="GFQ125" s="551"/>
      <c r="GFR125" s="551"/>
      <c r="GFS125" s="551"/>
      <c r="GFT125" s="551"/>
      <c r="GFU125" s="551"/>
      <c r="GFV125" s="551"/>
      <c r="GFW125" s="551"/>
      <c r="GFX125" s="551"/>
      <c r="GFY125" s="551"/>
      <c r="GFZ125" s="551"/>
      <c r="GGA125" s="551"/>
      <c r="GGB125" s="551"/>
      <c r="GGC125" s="551"/>
      <c r="GGD125" s="551"/>
      <c r="GGE125" s="551"/>
      <c r="GGF125" s="551"/>
      <c r="GGG125" s="551"/>
      <c r="GGH125" s="551"/>
      <c r="GGI125" s="551"/>
      <c r="GGJ125" s="551"/>
      <c r="GGK125" s="551"/>
      <c r="GGL125" s="551"/>
      <c r="GGM125" s="551"/>
      <c r="GGN125" s="551"/>
      <c r="GGO125" s="551"/>
      <c r="GGP125" s="551"/>
      <c r="GGQ125" s="551"/>
      <c r="GGR125" s="551"/>
      <c r="GGS125" s="551"/>
      <c r="GGT125" s="551"/>
      <c r="GGU125" s="551"/>
      <c r="GGV125" s="551"/>
      <c r="GGW125" s="551"/>
      <c r="GGX125" s="551"/>
      <c r="GGY125" s="551"/>
      <c r="GGZ125" s="551"/>
      <c r="GHA125" s="551"/>
      <c r="GHB125" s="551"/>
      <c r="GHC125" s="551"/>
      <c r="GHD125" s="551"/>
      <c r="GHE125" s="551"/>
      <c r="GHF125" s="551"/>
      <c r="GHG125" s="551"/>
      <c r="GHH125" s="551"/>
      <c r="GHI125" s="551"/>
      <c r="GHJ125" s="551"/>
      <c r="GHK125" s="551"/>
      <c r="GHL125" s="551"/>
      <c r="GHM125" s="551"/>
      <c r="GHN125" s="551"/>
      <c r="GHO125" s="551"/>
      <c r="GHP125" s="551"/>
      <c r="GHQ125" s="551"/>
      <c r="GHR125" s="551"/>
      <c r="GHS125" s="551"/>
      <c r="GHT125" s="551"/>
      <c r="GHU125" s="551"/>
      <c r="GHV125" s="551"/>
      <c r="GHW125" s="551"/>
      <c r="GHX125" s="551"/>
      <c r="GHY125" s="551"/>
      <c r="GHZ125" s="551"/>
      <c r="GIA125" s="551"/>
      <c r="GIB125" s="551"/>
      <c r="GIC125" s="551"/>
      <c r="GID125" s="551"/>
      <c r="GIE125" s="551"/>
      <c r="GIF125" s="551"/>
      <c r="GIG125" s="551"/>
      <c r="GIH125" s="551"/>
      <c r="GII125" s="551"/>
      <c r="GIJ125" s="551"/>
      <c r="GIK125" s="551"/>
      <c r="GIL125" s="551"/>
      <c r="GIM125" s="551"/>
      <c r="GIN125" s="551"/>
      <c r="GIO125" s="551"/>
      <c r="GIP125" s="551"/>
      <c r="GIQ125" s="551"/>
      <c r="GIR125" s="551"/>
      <c r="GIS125" s="551"/>
      <c r="GIT125" s="551"/>
      <c r="GIU125" s="551"/>
      <c r="GIV125" s="551"/>
      <c r="GIW125" s="551"/>
      <c r="GIX125" s="551"/>
      <c r="GIY125" s="551"/>
      <c r="GIZ125" s="551"/>
      <c r="GJA125" s="551"/>
      <c r="GJB125" s="551"/>
      <c r="GJC125" s="551"/>
      <c r="GJD125" s="551"/>
      <c r="GJE125" s="551"/>
      <c r="GJF125" s="551"/>
      <c r="GJG125" s="551"/>
      <c r="GJH125" s="551"/>
      <c r="GJI125" s="551"/>
      <c r="GJJ125" s="551"/>
      <c r="GJK125" s="551"/>
      <c r="GJL125" s="551"/>
      <c r="GJM125" s="551"/>
      <c r="GJN125" s="551"/>
      <c r="GJO125" s="551"/>
      <c r="GJP125" s="551"/>
      <c r="GJQ125" s="551"/>
      <c r="GJR125" s="551"/>
      <c r="GJS125" s="551"/>
      <c r="GJT125" s="551"/>
      <c r="GJU125" s="551"/>
      <c r="GJV125" s="551"/>
      <c r="GJW125" s="551"/>
      <c r="GJX125" s="551"/>
      <c r="GJY125" s="551"/>
      <c r="GJZ125" s="551"/>
      <c r="GKA125" s="551"/>
      <c r="GKB125" s="551"/>
      <c r="GKC125" s="551"/>
      <c r="GKD125" s="551"/>
      <c r="GKE125" s="551"/>
      <c r="GKF125" s="551"/>
      <c r="GKG125" s="551"/>
      <c r="GKH125" s="551"/>
      <c r="GKI125" s="551"/>
      <c r="GKJ125" s="551"/>
      <c r="GKK125" s="551"/>
      <c r="GKL125" s="551"/>
      <c r="GKM125" s="551"/>
      <c r="GKN125" s="551"/>
      <c r="GKO125" s="551"/>
      <c r="GKP125" s="551"/>
      <c r="GKQ125" s="551"/>
      <c r="GKR125" s="551"/>
      <c r="GKS125" s="551"/>
      <c r="GKT125" s="551"/>
      <c r="GKU125" s="551"/>
      <c r="GKV125" s="551"/>
      <c r="GKW125" s="551"/>
      <c r="GKX125" s="551"/>
      <c r="GKY125" s="551"/>
      <c r="GKZ125" s="551"/>
      <c r="GLA125" s="551"/>
      <c r="GLB125" s="551"/>
      <c r="GLC125" s="551"/>
      <c r="GLD125" s="551"/>
      <c r="GLE125" s="551"/>
      <c r="GLF125" s="551"/>
      <c r="GLG125" s="551"/>
      <c r="GLH125" s="551"/>
      <c r="GLI125" s="551"/>
      <c r="GLJ125" s="551"/>
      <c r="GLK125" s="551"/>
      <c r="GLL125" s="551"/>
      <c r="GLM125" s="551"/>
      <c r="GLN125" s="551"/>
      <c r="GLO125" s="551"/>
      <c r="GLP125" s="551"/>
      <c r="GLQ125" s="551"/>
      <c r="GLR125" s="551"/>
      <c r="GLS125" s="551"/>
      <c r="GLT125" s="551"/>
      <c r="GLU125" s="551"/>
      <c r="GLV125" s="551"/>
      <c r="GLW125" s="551"/>
      <c r="GLX125" s="551"/>
      <c r="GLY125" s="551"/>
      <c r="GLZ125" s="551"/>
      <c r="GMA125" s="551"/>
      <c r="GMB125" s="551"/>
      <c r="GMC125" s="551"/>
      <c r="GMD125" s="551"/>
      <c r="GME125" s="551"/>
      <c r="GMF125" s="551"/>
      <c r="GMG125" s="551"/>
      <c r="GMH125" s="551"/>
      <c r="GMI125" s="551"/>
      <c r="GMJ125" s="551"/>
      <c r="GMK125" s="551"/>
      <c r="GML125" s="551"/>
      <c r="GMM125" s="551"/>
      <c r="GMN125" s="551"/>
      <c r="GMO125" s="551"/>
      <c r="GMP125" s="551"/>
      <c r="GMQ125" s="551"/>
      <c r="GMR125" s="551"/>
      <c r="GMS125" s="551"/>
      <c r="GMT125" s="551"/>
      <c r="GMU125" s="551"/>
      <c r="GMV125" s="551"/>
      <c r="GMW125" s="551"/>
      <c r="GMX125" s="551"/>
      <c r="GMY125" s="551"/>
      <c r="GMZ125" s="551"/>
      <c r="GNA125" s="551"/>
      <c r="GNB125" s="551"/>
      <c r="GNC125" s="551"/>
      <c r="GND125" s="551"/>
      <c r="GNE125" s="551"/>
      <c r="GNF125" s="551"/>
      <c r="GNG125" s="551"/>
      <c r="GNH125" s="551"/>
      <c r="GNI125" s="551"/>
      <c r="GNJ125" s="551"/>
      <c r="GNK125" s="551"/>
      <c r="GNL125" s="551"/>
      <c r="GNM125" s="551"/>
      <c r="GNN125" s="551"/>
      <c r="GNO125" s="551"/>
      <c r="GNP125" s="551"/>
      <c r="GNQ125" s="551"/>
      <c r="GNR125" s="551"/>
      <c r="GNS125" s="551"/>
      <c r="GNT125" s="551"/>
      <c r="GNU125" s="551"/>
      <c r="GNV125" s="551"/>
      <c r="GNW125" s="551"/>
      <c r="GNX125" s="551"/>
      <c r="GNY125" s="551"/>
      <c r="GNZ125" s="551"/>
      <c r="GOA125" s="551"/>
      <c r="GOB125" s="551"/>
      <c r="GOC125" s="551"/>
      <c r="GOD125" s="551"/>
      <c r="GOE125" s="551"/>
      <c r="GOF125" s="551"/>
      <c r="GOG125" s="551"/>
      <c r="GOH125" s="551"/>
      <c r="GOI125" s="551"/>
      <c r="GOJ125" s="551"/>
      <c r="GOK125" s="551"/>
      <c r="GOL125" s="551"/>
      <c r="GOM125" s="551"/>
      <c r="GON125" s="551"/>
      <c r="GOO125" s="551"/>
      <c r="GOP125" s="551"/>
      <c r="GOQ125" s="551"/>
      <c r="GOR125" s="551"/>
      <c r="GOS125" s="551"/>
      <c r="GOT125" s="551"/>
      <c r="GOU125" s="551"/>
      <c r="GOV125" s="551"/>
      <c r="GOW125" s="551"/>
      <c r="GOX125" s="551"/>
      <c r="GOY125" s="551"/>
      <c r="GOZ125" s="551"/>
      <c r="GPA125" s="551"/>
      <c r="GPB125" s="551"/>
      <c r="GPC125" s="551"/>
      <c r="GPD125" s="551"/>
      <c r="GPE125" s="551"/>
      <c r="GPF125" s="551"/>
      <c r="GPG125" s="551"/>
      <c r="GPH125" s="551"/>
      <c r="GPI125" s="551"/>
      <c r="GPJ125" s="551"/>
      <c r="GPK125" s="551"/>
      <c r="GPL125" s="551"/>
      <c r="GPM125" s="551"/>
      <c r="GPN125" s="551"/>
      <c r="GPO125" s="551"/>
      <c r="GPP125" s="551"/>
      <c r="GPQ125" s="551"/>
      <c r="GPR125" s="551"/>
      <c r="GPS125" s="551"/>
      <c r="GPT125" s="551"/>
      <c r="GPU125" s="551"/>
      <c r="GPV125" s="551"/>
      <c r="GPW125" s="551"/>
      <c r="GPX125" s="551"/>
      <c r="GPY125" s="551"/>
      <c r="GPZ125" s="551"/>
      <c r="GQA125" s="551"/>
      <c r="GQB125" s="551"/>
      <c r="GQC125" s="551"/>
      <c r="GQD125" s="551"/>
      <c r="GQE125" s="551"/>
      <c r="GQF125" s="551"/>
      <c r="GQG125" s="551"/>
      <c r="GQH125" s="551"/>
      <c r="GQI125" s="551"/>
      <c r="GQJ125" s="551"/>
      <c r="GQK125" s="551"/>
      <c r="GQL125" s="551"/>
      <c r="GQM125" s="551"/>
      <c r="GQN125" s="551"/>
      <c r="GQO125" s="551"/>
      <c r="GQP125" s="551"/>
      <c r="GQQ125" s="551"/>
      <c r="GQR125" s="551"/>
      <c r="GQS125" s="551"/>
      <c r="GQT125" s="551"/>
      <c r="GQU125" s="551"/>
      <c r="GQV125" s="551"/>
      <c r="GQW125" s="551"/>
      <c r="GQX125" s="551"/>
      <c r="GQY125" s="551"/>
      <c r="GQZ125" s="551"/>
      <c r="GRA125" s="551"/>
      <c r="GRB125" s="551"/>
      <c r="GRC125" s="551"/>
      <c r="GRD125" s="551"/>
      <c r="GRE125" s="551"/>
      <c r="GRF125" s="551"/>
      <c r="GRG125" s="551"/>
      <c r="GRH125" s="551"/>
      <c r="GRI125" s="551"/>
      <c r="GRJ125" s="551"/>
      <c r="GRK125" s="551"/>
      <c r="GRL125" s="551"/>
      <c r="GRM125" s="551"/>
      <c r="GRN125" s="551"/>
      <c r="GRO125" s="551"/>
      <c r="GRP125" s="551"/>
      <c r="GRQ125" s="551"/>
      <c r="GRR125" s="551"/>
      <c r="GRS125" s="551"/>
      <c r="GRT125" s="551"/>
      <c r="GRU125" s="551"/>
      <c r="GRV125" s="551"/>
      <c r="GRW125" s="551"/>
      <c r="GRX125" s="551"/>
      <c r="GRY125" s="551"/>
      <c r="GRZ125" s="551"/>
      <c r="GSA125" s="551"/>
      <c r="GSB125" s="551"/>
      <c r="GSC125" s="551"/>
      <c r="GSD125" s="551"/>
      <c r="GSE125" s="551"/>
      <c r="GSF125" s="551"/>
      <c r="GSG125" s="551"/>
      <c r="GSH125" s="551"/>
      <c r="GSI125" s="551"/>
      <c r="GSJ125" s="551"/>
      <c r="GSK125" s="551"/>
      <c r="GSL125" s="551"/>
      <c r="GSM125" s="551"/>
      <c r="GSN125" s="551"/>
      <c r="GSO125" s="551"/>
      <c r="GSP125" s="551"/>
      <c r="GSQ125" s="551"/>
      <c r="GSR125" s="551"/>
      <c r="GSS125" s="551"/>
      <c r="GST125" s="551"/>
      <c r="GSU125" s="551"/>
      <c r="GSV125" s="551"/>
      <c r="GSW125" s="551"/>
      <c r="GSX125" s="551"/>
      <c r="GSY125" s="551"/>
      <c r="GSZ125" s="551"/>
      <c r="GTA125" s="551"/>
      <c r="GTB125" s="551"/>
      <c r="GTC125" s="551"/>
      <c r="GTD125" s="551"/>
      <c r="GTE125" s="551"/>
      <c r="GTF125" s="551"/>
      <c r="GTG125" s="551"/>
      <c r="GTH125" s="551"/>
      <c r="GTI125" s="551"/>
      <c r="GTJ125" s="551"/>
      <c r="GTK125" s="551"/>
      <c r="GTL125" s="551"/>
      <c r="GTM125" s="551"/>
      <c r="GTN125" s="551"/>
      <c r="GTO125" s="551"/>
      <c r="GTP125" s="551"/>
      <c r="GTQ125" s="551"/>
      <c r="GTR125" s="551"/>
      <c r="GTS125" s="551"/>
      <c r="GTT125" s="551"/>
      <c r="GTU125" s="551"/>
      <c r="GTV125" s="551"/>
      <c r="GTW125" s="551"/>
      <c r="GTX125" s="551"/>
      <c r="GTY125" s="551"/>
      <c r="GTZ125" s="551"/>
      <c r="GUA125" s="551"/>
      <c r="GUB125" s="551"/>
      <c r="GUC125" s="551"/>
      <c r="GUD125" s="551"/>
      <c r="GUE125" s="551"/>
      <c r="GUF125" s="551"/>
      <c r="GUG125" s="551"/>
      <c r="GUH125" s="551"/>
      <c r="GUI125" s="551"/>
      <c r="GUJ125" s="551"/>
      <c r="GUK125" s="551"/>
      <c r="GUL125" s="551"/>
      <c r="GUM125" s="551"/>
      <c r="GUN125" s="551"/>
      <c r="GUO125" s="551"/>
      <c r="GUP125" s="551"/>
      <c r="GUQ125" s="551"/>
      <c r="GUR125" s="551"/>
      <c r="GUS125" s="551"/>
      <c r="GUT125" s="551"/>
      <c r="GUU125" s="551"/>
      <c r="GUV125" s="551"/>
      <c r="GUW125" s="551"/>
      <c r="GUX125" s="551"/>
      <c r="GUY125" s="551"/>
      <c r="GUZ125" s="551"/>
      <c r="GVA125" s="551"/>
      <c r="GVB125" s="551"/>
      <c r="GVC125" s="551"/>
      <c r="GVD125" s="551"/>
      <c r="GVE125" s="551"/>
      <c r="GVF125" s="551"/>
      <c r="GVG125" s="551"/>
      <c r="GVH125" s="551"/>
      <c r="GVI125" s="551"/>
      <c r="GVJ125" s="551"/>
      <c r="GVK125" s="551"/>
      <c r="GVL125" s="551"/>
      <c r="GVM125" s="551"/>
      <c r="GVN125" s="551"/>
      <c r="GVO125" s="551"/>
      <c r="GVP125" s="551"/>
      <c r="GVQ125" s="551"/>
      <c r="GVR125" s="551"/>
      <c r="GVS125" s="551"/>
      <c r="GVT125" s="551"/>
      <c r="GVU125" s="551"/>
      <c r="GVV125" s="551"/>
      <c r="GVW125" s="551"/>
      <c r="GVX125" s="551"/>
      <c r="GVY125" s="551"/>
      <c r="GVZ125" s="551"/>
      <c r="GWA125" s="551"/>
      <c r="GWB125" s="551"/>
      <c r="GWC125" s="551"/>
      <c r="GWD125" s="551"/>
      <c r="GWE125" s="551"/>
      <c r="GWF125" s="551"/>
      <c r="GWG125" s="551"/>
      <c r="GWH125" s="551"/>
      <c r="GWI125" s="551"/>
      <c r="GWJ125" s="551"/>
      <c r="GWK125" s="551"/>
      <c r="GWL125" s="551"/>
      <c r="GWM125" s="551"/>
      <c r="GWN125" s="551"/>
      <c r="GWO125" s="551"/>
      <c r="GWP125" s="551"/>
      <c r="GWQ125" s="551"/>
      <c r="GWR125" s="551"/>
      <c r="GWS125" s="551"/>
      <c r="GWT125" s="551"/>
      <c r="GWU125" s="551"/>
      <c r="GWV125" s="551"/>
      <c r="GWW125" s="551"/>
      <c r="GWX125" s="551"/>
      <c r="GWY125" s="551"/>
      <c r="GWZ125" s="551"/>
      <c r="GXA125" s="551"/>
      <c r="GXB125" s="551"/>
      <c r="GXC125" s="551"/>
      <c r="GXD125" s="551"/>
      <c r="GXE125" s="551"/>
      <c r="GXF125" s="551"/>
      <c r="GXG125" s="551"/>
      <c r="GXH125" s="551"/>
      <c r="GXI125" s="551"/>
      <c r="GXJ125" s="551"/>
      <c r="GXK125" s="551"/>
      <c r="GXL125" s="551"/>
      <c r="GXM125" s="551"/>
      <c r="GXN125" s="551"/>
      <c r="GXO125" s="551"/>
      <c r="GXP125" s="551"/>
      <c r="GXQ125" s="551"/>
      <c r="GXR125" s="551"/>
      <c r="GXS125" s="551"/>
      <c r="GXT125" s="551"/>
      <c r="GXU125" s="551"/>
      <c r="GXV125" s="551"/>
      <c r="GXW125" s="551"/>
      <c r="GXX125" s="551"/>
      <c r="GXY125" s="551"/>
      <c r="GXZ125" s="551"/>
      <c r="GYA125" s="551"/>
      <c r="GYB125" s="551"/>
      <c r="GYC125" s="551"/>
      <c r="GYD125" s="551"/>
      <c r="GYE125" s="551"/>
      <c r="GYF125" s="551"/>
      <c r="GYG125" s="551"/>
      <c r="GYH125" s="551"/>
      <c r="GYI125" s="551"/>
      <c r="GYJ125" s="551"/>
      <c r="GYK125" s="551"/>
      <c r="GYL125" s="551"/>
      <c r="GYM125" s="551"/>
      <c r="GYN125" s="551"/>
      <c r="GYO125" s="551"/>
      <c r="GYP125" s="551"/>
      <c r="GYQ125" s="551"/>
      <c r="GYR125" s="551"/>
      <c r="GYS125" s="551"/>
      <c r="GYT125" s="551"/>
      <c r="GYU125" s="551"/>
      <c r="GYV125" s="551"/>
      <c r="GYW125" s="551"/>
      <c r="GYX125" s="551"/>
      <c r="GYY125" s="551"/>
      <c r="GYZ125" s="551"/>
      <c r="GZA125" s="551"/>
      <c r="GZB125" s="551"/>
      <c r="GZC125" s="551"/>
      <c r="GZD125" s="551"/>
      <c r="GZE125" s="551"/>
      <c r="GZF125" s="551"/>
      <c r="GZG125" s="551"/>
      <c r="GZH125" s="551"/>
      <c r="GZI125" s="551"/>
      <c r="GZJ125" s="551"/>
      <c r="GZK125" s="551"/>
      <c r="GZL125" s="551"/>
      <c r="GZM125" s="551"/>
      <c r="GZN125" s="551"/>
      <c r="GZO125" s="551"/>
      <c r="GZP125" s="551"/>
      <c r="GZQ125" s="551"/>
      <c r="GZR125" s="551"/>
      <c r="GZS125" s="551"/>
      <c r="GZT125" s="551"/>
      <c r="GZU125" s="551"/>
      <c r="GZV125" s="551"/>
      <c r="GZW125" s="551"/>
      <c r="GZX125" s="551"/>
      <c r="GZY125" s="551"/>
      <c r="GZZ125" s="551"/>
      <c r="HAA125" s="551"/>
      <c r="HAB125" s="551"/>
      <c r="HAC125" s="551"/>
      <c r="HAD125" s="551"/>
      <c r="HAE125" s="551"/>
      <c r="HAF125" s="551"/>
      <c r="HAG125" s="551"/>
      <c r="HAH125" s="551"/>
      <c r="HAI125" s="551"/>
      <c r="HAJ125" s="551"/>
      <c r="HAK125" s="551"/>
      <c r="HAL125" s="551"/>
      <c r="HAM125" s="551"/>
      <c r="HAN125" s="551"/>
      <c r="HAO125" s="551"/>
      <c r="HAP125" s="551"/>
      <c r="HAQ125" s="551"/>
      <c r="HAR125" s="551"/>
      <c r="HAS125" s="551"/>
      <c r="HAT125" s="551"/>
      <c r="HAU125" s="551"/>
      <c r="HAV125" s="551"/>
      <c r="HAW125" s="551"/>
      <c r="HAX125" s="551"/>
      <c r="HAY125" s="551"/>
      <c r="HAZ125" s="551"/>
      <c r="HBA125" s="551"/>
      <c r="HBB125" s="551"/>
      <c r="HBC125" s="551"/>
      <c r="HBD125" s="551"/>
      <c r="HBE125" s="551"/>
      <c r="HBF125" s="551"/>
      <c r="HBG125" s="551"/>
      <c r="HBH125" s="551"/>
      <c r="HBI125" s="551"/>
      <c r="HBJ125" s="551"/>
      <c r="HBK125" s="551"/>
      <c r="HBL125" s="551"/>
      <c r="HBM125" s="551"/>
      <c r="HBN125" s="551"/>
      <c r="HBO125" s="551"/>
      <c r="HBP125" s="551"/>
      <c r="HBQ125" s="551"/>
      <c r="HBR125" s="551"/>
      <c r="HBS125" s="551"/>
      <c r="HBT125" s="551"/>
      <c r="HBU125" s="551"/>
      <c r="HBV125" s="551"/>
      <c r="HBW125" s="551"/>
      <c r="HBX125" s="551"/>
      <c r="HBY125" s="551"/>
      <c r="HBZ125" s="551"/>
      <c r="HCA125" s="551"/>
      <c r="HCB125" s="551"/>
      <c r="HCC125" s="551"/>
      <c r="HCD125" s="551"/>
      <c r="HCE125" s="551"/>
      <c r="HCF125" s="551"/>
      <c r="HCG125" s="551"/>
      <c r="HCH125" s="551"/>
      <c r="HCI125" s="551"/>
      <c r="HCJ125" s="551"/>
      <c r="HCK125" s="551"/>
      <c r="HCL125" s="551"/>
      <c r="HCM125" s="551"/>
      <c r="HCN125" s="551"/>
      <c r="HCO125" s="551"/>
      <c r="HCP125" s="551"/>
      <c r="HCQ125" s="551"/>
      <c r="HCR125" s="551"/>
      <c r="HCS125" s="551"/>
      <c r="HCT125" s="551"/>
      <c r="HCU125" s="551"/>
      <c r="HCV125" s="551"/>
      <c r="HCW125" s="551"/>
      <c r="HCX125" s="551"/>
      <c r="HCY125" s="551"/>
      <c r="HCZ125" s="551"/>
      <c r="HDA125" s="551"/>
      <c r="HDB125" s="551"/>
      <c r="HDC125" s="551"/>
      <c r="HDD125" s="551"/>
      <c r="HDE125" s="551"/>
      <c r="HDF125" s="551"/>
      <c r="HDG125" s="551"/>
      <c r="HDH125" s="551"/>
      <c r="HDI125" s="551"/>
      <c r="HDJ125" s="551"/>
      <c r="HDK125" s="551"/>
      <c r="HDL125" s="551"/>
      <c r="HDM125" s="551"/>
      <c r="HDN125" s="551"/>
      <c r="HDO125" s="551"/>
      <c r="HDP125" s="551"/>
      <c r="HDQ125" s="551"/>
      <c r="HDR125" s="551"/>
      <c r="HDS125" s="551"/>
      <c r="HDT125" s="551"/>
      <c r="HDU125" s="551"/>
      <c r="HDV125" s="551"/>
      <c r="HDW125" s="551"/>
      <c r="HDX125" s="551"/>
      <c r="HDY125" s="551"/>
      <c r="HDZ125" s="551"/>
      <c r="HEA125" s="551"/>
      <c r="HEB125" s="551"/>
      <c r="HEC125" s="551"/>
      <c r="HED125" s="551"/>
      <c r="HEE125" s="551"/>
      <c r="HEF125" s="551"/>
      <c r="HEG125" s="551"/>
      <c r="HEH125" s="551"/>
      <c r="HEI125" s="551"/>
      <c r="HEJ125" s="551"/>
      <c r="HEK125" s="551"/>
      <c r="HEL125" s="551"/>
      <c r="HEM125" s="551"/>
      <c r="HEN125" s="551"/>
      <c r="HEO125" s="551"/>
      <c r="HEP125" s="551"/>
      <c r="HEQ125" s="551"/>
      <c r="HER125" s="551"/>
      <c r="HES125" s="551"/>
      <c r="HET125" s="551"/>
      <c r="HEU125" s="551"/>
      <c r="HEV125" s="551"/>
      <c r="HEW125" s="551"/>
      <c r="HEX125" s="551"/>
      <c r="HEY125" s="551"/>
      <c r="HEZ125" s="551"/>
      <c r="HFA125" s="551"/>
      <c r="HFB125" s="551"/>
      <c r="HFC125" s="551"/>
      <c r="HFD125" s="551"/>
      <c r="HFE125" s="551"/>
      <c r="HFF125" s="551"/>
      <c r="HFG125" s="551"/>
      <c r="HFH125" s="551"/>
      <c r="HFI125" s="551"/>
      <c r="HFJ125" s="551"/>
      <c r="HFK125" s="551"/>
      <c r="HFL125" s="551"/>
      <c r="HFM125" s="551"/>
      <c r="HFN125" s="551"/>
      <c r="HFO125" s="551"/>
      <c r="HFP125" s="551"/>
      <c r="HFQ125" s="551"/>
      <c r="HFR125" s="551"/>
      <c r="HFS125" s="551"/>
      <c r="HFT125" s="551"/>
      <c r="HFU125" s="551"/>
      <c r="HFV125" s="551"/>
      <c r="HFW125" s="551"/>
      <c r="HFX125" s="551"/>
      <c r="HFY125" s="551"/>
      <c r="HFZ125" s="551"/>
      <c r="HGA125" s="551"/>
      <c r="HGB125" s="551"/>
      <c r="HGC125" s="551"/>
      <c r="HGD125" s="551"/>
      <c r="HGE125" s="551"/>
      <c r="HGF125" s="551"/>
      <c r="HGG125" s="551"/>
      <c r="HGH125" s="551"/>
      <c r="HGI125" s="551"/>
      <c r="HGJ125" s="551"/>
      <c r="HGK125" s="551"/>
      <c r="HGL125" s="551"/>
      <c r="HGM125" s="551"/>
      <c r="HGN125" s="551"/>
      <c r="HGO125" s="551"/>
      <c r="HGP125" s="551"/>
      <c r="HGQ125" s="551"/>
      <c r="HGR125" s="551"/>
      <c r="HGS125" s="551"/>
      <c r="HGT125" s="551"/>
      <c r="HGU125" s="551"/>
      <c r="HGV125" s="551"/>
      <c r="HGW125" s="551"/>
      <c r="HGX125" s="551"/>
      <c r="HGY125" s="551"/>
      <c r="HGZ125" s="551"/>
      <c r="HHA125" s="551"/>
      <c r="HHB125" s="551"/>
      <c r="HHC125" s="551"/>
      <c r="HHD125" s="551"/>
      <c r="HHE125" s="551"/>
      <c r="HHF125" s="551"/>
      <c r="HHG125" s="551"/>
      <c r="HHH125" s="551"/>
      <c r="HHI125" s="551"/>
      <c r="HHJ125" s="551"/>
      <c r="HHK125" s="551"/>
      <c r="HHL125" s="551"/>
      <c r="HHM125" s="551"/>
      <c r="HHN125" s="551"/>
      <c r="HHO125" s="551"/>
      <c r="HHP125" s="551"/>
      <c r="HHQ125" s="551"/>
      <c r="HHR125" s="551"/>
      <c r="HHS125" s="551"/>
      <c r="HHT125" s="551"/>
      <c r="HHU125" s="551"/>
      <c r="HHV125" s="551"/>
      <c r="HHW125" s="551"/>
      <c r="HHX125" s="551"/>
      <c r="HHY125" s="551"/>
      <c r="HHZ125" s="551"/>
      <c r="HIA125" s="551"/>
      <c r="HIB125" s="551"/>
      <c r="HIC125" s="551"/>
      <c r="HID125" s="551"/>
      <c r="HIE125" s="551"/>
      <c r="HIF125" s="551"/>
      <c r="HIG125" s="551"/>
      <c r="HIH125" s="551"/>
      <c r="HII125" s="551"/>
      <c r="HIJ125" s="551"/>
      <c r="HIK125" s="551"/>
      <c r="HIL125" s="551"/>
      <c r="HIM125" s="551"/>
      <c r="HIN125" s="551"/>
      <c r="HIO125" s="551"/>
      <c r="HIP125" s="551"/>
      <c r="HIQ125" s="551"/>
      <c r="HIR125" s="551"/>
      <c r="HIS125" s="551"/>
      <c r="HIT125" s="551"/>
      <c r="HIU125" s="551"/>
      <c r="HIV125" s="551"/>
      <c r="HIW125" s="551"/>
      <c r="HIX125" s="551"/>
      <c r="HIY125" s="551"/>
      <c r="HIZ125" s="551"/>
      <c r="HJA125" s="551"/>
      <c r="HJB125" s="551"/>
      <c r="HJC125" s="551"/>
      <c r="HJD125" s="551"/>
      <c r="HJE125" s="551"/>
      <c r="HJF125" s="551"/>
      <c r="HJG125" s="551"/>
      <c r="HJH125" s="551"/>
      <c r="HJI125" s="551"/>
      <c r="HJJ125" s="551"/>
      <c r="HJK125" s="551"/>
      <c r="HJL125" s="551"/>
      <c r="HJM125" s="551"/>
      <c r="HJN125" s="551"/>
      <c r="HJO125" s="551"/>
      <c r="HJP125" s="551"/>
      <c r="HJQ125" s="551"/>
      <c r="HJR125" s="551"/>
      <c r="HJS125" s="551"/>
      <c r="HJT125" s="551"/>
      <c r="HJU125" s="551"/>
      <c r="HJV125" s="551"/>
      <c r="HJW125" s="551"/>
      <c r="HJX125" s="551"/>
      <c r="HJY125" s="551"/>
      <c r="HJZ125" s="551"/>
      <c r="HKA125" s="551"/>
      <c r="HKB125" s="551"/>
      <c r="HKC125" s="551"/>
      <c r="HKD125" s="551"/>
      <c r="HKE125" s="551"/>
      <c r="HKF125" s="551"/>
      <c r="HKG125" s="551"/>
      <c r="HKH125" s="551"/>
      <c r="HKI125" s="551"/>
      <c r="HKJ125" s="551"/>
      <c r="HKK125" s="551"/>
      <c r="HKL125" s="551"/>
      <c r="HKM125" s="551"/>
      <c r="HKN125" s="551"/>
      <c r="HKO125" s="551"/>
      <c r="HKP125" s="551"/>
      <c r="HKQ125" s="551"/>
      <c r="HKR125" s="551"/>
      <c r="HKS125" s="551"/>
      <c r="HKT125" s="551"/>
      <c r="HKU125" s="551"/>
      <c r="HKV125" s="551"/>
      <c r="HKW125" s="551"/>
      <c r="HKX125" s="551"/>
      <c r="HKY125" s="551"/>
      <c r="HKZ125" s="551"/>
      <c r="HLA125" s="551"/>
      <c r="HLB125" s="551"/>
      <c r="HLC125" s="551"/>
      <c r="HLD125" s="551"/>
      <c r="HLE125" s="551"/>
      <c r="HLF125" s="551"/>
      <c r="HLG125" s="551"/>
      <c r="HLH125" s="551"/>
      <c r="HLI125" s="551"/>
      <c r="HLJ125" s="551"/>
      <c r="HLK125" s="551"/>
      <c r="HLL125" s="551"/>
      <c r="HLM125" s="551"/>
      <c r="HLN125" s="551"/>
      <c r="HLO125" s="551"/>
      <c r="HLP125" s="551"/>
      <c r="HLQ125" s="551"/>
      <c r="HLR125" s="551"/>
      <c r="HLS125" s="551"/>
      <c r="HLT125" s="551"/>
      <c r="HLU125" s="551"/>
      <c r="HLV125" s="551"/>
      <c r="HLW125" s="551"/>
      <c r="HLX125" s="551"/>
      <c r="HLY125" s="551"/>
      <c r="HLZ125" s="551"/>
      <c r="HMA125" s="551"/>
      <c r="HMB125" s="551"/>
      <c r="HMC125" s="551"/>
      <c r="HMD125" s="551"/>
      <c r="HME125" s="551"/>
      <c r="HMF125" s="551"/>
      <c r="HMG125" s="551"/>
      <c r="HMH125" s="551"/>
      <c r="HMI125" s="551"/>
      <c r="HMJ125" s="551"/>
      <c r="HMK125" s="551"/>
      <c r="HML125" s="551"/>
      <c r="HMM125" s="551"/>
      <c r="HMN125" s="551"/>
      <c r="HMO125" s="551"/>
      <c r="HMP125" s="551"/>
      <c r="HMQ125" s="551"/>
      <c r="HMR125" s="551"/>
      <c r="HMS125" s="551"/>
      <c r="HMT125" s="551"/>
      <c r="HMU125" s="551"/>
      <c r="HMV125" s="551"/>
      <c r="HMW125" s="551"/>
      <c r="HMX125" s="551"/>
      <c r="HMY125" s="551"/>
      <c r="HMZ125" s="551"/>
      <c r="HNA125" s="551"/>
      <c r="HNB125" s="551"/>
      <c r="HNC125" s="551"/>
      <c r="HND125" s="551"/>
      <c r="HNE125" s="551"/>
      <c r="HNF125" s="551"/>
      <c r="HNG125" s="551"/>
      <c r="HNH125" s="551"/>
      <c r="HNI125" s="551"/>
      <c r="HNJ125" s="551"/>
      <c r="HNK125" s="551"/>
      <c r="HNL125" s="551"/>
      <c r="HNM125" s="551"/>
      <c r="HNN125" s="551"/>
      <c r="HNO125" s="551"/>
      <c r="HNP125" s="551"/>
      <c r="HNQ125" s="551"/>
      <c r="HNR125" s="551"/>
      <c r="HNS125" s="551"/>
      <c r="HNT125" s="551"/>
      <c r="HNU125" s="551"/>
      <c r="HNV125" s="551"/>
      <c r="HNW125" s="551"/>
      <c r="HNX125" s="551"/>
      <c r="HNY125" s="551"/>
      <c r="HNZ125" s="551"/>
      <c r="HOA125" s="551"/>
      <c r="HOB125" s="551"/>
      <c r="HOC125" s="551"/>
      <c r="HOD125" s="551"/>
      <c r="HOE125" s="551"/>
      <c r="HOF125" s="551"/>
      <c r="HOG125" s="551"/>
      <c r="HOH125" s="551"/>
      <c r="HOI125" s="551"/>
      <c r="HOJ125" s="551"/>
      <c r="HOK125" s="551"/>
      <c r="HOL125" s="551"/>
      <c r="HOM125" s="551"/>
      <c r="HON125" s="551"/>
      <c r="HOO125" s="551"/>
      <c r="HOP125" s="551"/>
      <c r="HOQ125" s="551"/>
      <c r="HOR125" s="551"/>
      <c r="HOS125" s="551"/>
      <c r="HOT125" s="551"/>
      <c r="HOU125" s="551"/>
      <c r="HOV125" s="551"/>
      <c r="HOW125" s="551"/>
      <c r="HOX125" s="551"/>
      <c r="HOY125" s="551"/>
      <c r="HOZ125" s="551"/>
      <c r="HPA125" s="551"/>
      <c r="HPB125" s="551"/>
      <c r="HPC125" s="551"/>
      <c r="HPD125" s="551"/>
      <c r="HPE125" s="551"/>
      <c r="HPF125" s="551"/>
      <c r="HPG125" s="551"/>
      <c r="HPH125" s="551"/>
      <c r="HPI125" s="551"/>
      <c r="HPJ125" s="551"/>
      <c r="HPK125" s="551"/>
      <c r="HPL125" s="551"/>
      <c r="HPM125" s="551"/>
      <c r="HPN125" s="551"/>
      <c r="HPO125" s="551"/>
      <c r="HPP125" s="551"/>
      <c r="HPQ125" s="551"/>
      <c r="HPR125" s="551"/>
      <c r="HPS125" s="551"/>
      <c r="HPT125" s="551"/>
      <c r="HPU125" s="551"/>
      <c r="HPV125" s="551"/>
      <c r="HPW125" s="551"/>
      <c r="HPX125" s="551"/>
      <c r="HPY125" s="551"/>
      <c r="HPZ125" s="551"/>
      <c r="HQA125" s="551"/>
      <c r="HQB125" s="551"/>
      <c r="HQC125" s="551"/>
      <c r="HQD125" s="551"/>
      <c r="HQE125" s="551"/>
      <c r="HQF125" s="551"/>
      <c r="HQG125" s="551"/>
      <c r="HQH125" s="551"/>
      <c r="HQI125" s="551"/>
      <c r="HQJ125" s="551"/>
      <c r="HQK125" s="551"/>
      <c r="HQL125" s="551"/>
      <c r="HQM125" s="551"/>
      <c r="HQN125" s="551"/>
      <c r="HQO125" s="551"/>
      <c r="HQP125" s="551"/>
      <c r="HQQ125" s="551"/>
      <c r="HQR125" s="551"/>
      <c r="HQS125" s="551"/>
      <c r="HQT125" s="551"/>
      <c r="HQU125" s="551"/>
      <c r="HQV125" s="551"/>
      <c r="HQW125" s="551"/>
      <c r="HQX125" s="551"/>
      <c r="HQY125" s="551"/>
      <c r="HQZ125" s="551"/>
      <c r="HRA125" s="551"/>
      <c r="HRB125" s="551"/>
      <c r="HRC125" s="551"/>
      <c r="HRD125" s="551"/>
      <c r="HRE125" s="551"/>
      <c r="HRF125" s="551"/>
      <c r="HRG125" s="551"/>
      <c r="HRH125" s="551"/>
      <c r="HRI125" s="551"/>
      <c r="HRJ125" s="551"/>
      <c r="HRK125" s="551"/>
      <c r="HRL125" s="551"/>
      <c r="HRM125" s="551"/>
      <c r="HRN125" s="551"/>
      <c r="HRO125" s="551"/>
      <c r="HRP125" s="551"/>
      <c r="HRQ125" s="551"/>
      <c r="HRR125" s="551"/>
      <c r="HRS125" s="551"/>
      <c r="HRT125" s="551"/>
      <c r="HRU125" s="551"/>
      <c r="HRV125" s="551"/>
      <c r="HRW125" s="551"/>
      <c r="HRX125" s="551"/>
      <c r="HRY125" s="551"/>
      <c r="HRZ125" s="551"/>
      <c r="HSA125" s="551"/>
      <c r="HSB125" s="551"/>
      <c r="HSC125" s="551"/>
      <c r="HSD125" s="551"/>
      <c r="HSE125" s="551"/>
      <c r="HSF125" s="551"/>
      <c r="HSG125" s="551"/>
      <c r="HSH125" s="551"/>
      <c r="HSI125" s="551"/>
      <c r="HSJ125" s="551"/>
      <c r="HSK125" s="551"/>
      <c r="HSL125" s="551"/>
      <c r="HSM125" s="551"/>
      <c r="HSN125" s="551"/>
      <c r="HSO125" s="551"/>
      <c r="HSP125" s="551"/>
      <c r="HSQ125" s="551"/>
      <c r="HSR125" s="551"/>
      <c r="HSS125" s="551"/>
      <c r="HST125" s="551"/>
      <c r="HSU125" s="551"/>
      <c r="HSV125" s="551"/>
      <c r="HSW125" s="551"/>
      <c r="HSX125" s="551"/>
      <c r="HSY125" s="551"/>
      <c r="HSZ125" s="551"/>
      <c r="HTA125" s="551"/>
      <c r="HTB125" s="551"/>
      <c r="HTC125" s="551"/>
      <c r="HTD125" s="551"/>
      <c r="HTE125" s="551"/>
      <c r="HTF125" s="551"/>
      <c r="HTG125" s="551"/>
      <c r="HTH125" s="551"/>
      <c r="HTI125" s="551"/>
      <c r="HTJ125" s="551"/>
      <c r="HTK125" s="551"/>
      <c r="HTL125" s="551"/>
      <c r="HTM125" s="551"/>
      <c r="HTN125" s="551"/>
      <c r="HTO125" s="551"/>
      <c r="HTP125" s="551"/>
      <c r="HTQ125" s="551"/>
      <c r="HTR125" s="551"/>
      <c r="HTS125" s="551"/>
      <c r="HTT125" s="551"/>
      <c r="HTU125" s="551"/>
      <c r="HTV125" s="551"/>
      <c r="HTW125" s="551"/>
      <c r="HTX125" s="551"/>
      <c r="HTY125" s="551"/>
      <c r="HTZ125" s="551"/>
      <c r="HUA125" s="551"/>
      <c r="HUB125" s="551"/>
      <c r="HUC125" s="551"/>
      <c r="HUD125" s="551"/>
      <c r="HUE125" s="551"/>
      <c r="HUF125" s="551"/>
      <c r="HUG125" s="551"/>
      <c r="HUH125" s="551"/>
      <c r="HUI125" s="551"/>
      <c r="HUJ125" s="551"/>
      <c r="HUK125" s="551"/>
      <c r="HUL125" s="551"/>
      <c r="HUM125" s="551"/>
      <c r="HUN125" s="551"/>
      <c r="HUO125" s="551"/>
      <c r="HUP125" s="551"/>
      <c r="HUQ125" s="551"/>
      <c r="HUR125" s="551"/>
      <c r="HUS125" s="551"/>
      <c r="HUT125" s="551"/>
      <c r="HUU125" s="551"/>
      <c r="HUV125" s="551"/>
      <c r="HUW125" s="551"/>
      <c r="HUX125" s="551"/>
      <c r="HUY125" s="551"/>
      <c r="HUZ125" s="551"/>
      <c r="HVA125" s="551"/>
      <c r="HVB125" s="551"/>
      <c r="HVC125" s="551"/>
      <c r="HVD125" s="551"/>
      <c r="HVE125" s="551"/>
      <c r="HVF125" s="551"/>
      <c r="HVG125" s="551"/>
      <c r="HVH125" s="551"/>
      <c r="HVI125" s="551"/>
      <c r="HVJ125" s="551"/>
      <c r="HVK125" s="551"/>
      <c r="HVL125" s="551"/>
      <c r="HVM125" s="551"/>
      <c r="HVN125" s="551"/>
      <c r="HVO125" s="551"/>
      <c r="HVP125" s="551"/>
      <c r="HVQ125" s="551"/>
      <c r="HVR125" s="551"/>
      <c r="HVS125" s="551"/>
      <c r="HVT125" s="551"/>
      <c r="HVU125" s="551"/>
      <c r="HVV125" s="551"/>
      <c r="HVW125" s="551"/>
      <c r="HVX125" s="551"/>
      <c r="HVY125" s="551"/>
      <c r="HVZ125" s="551"/>
      <c r="HWA125" s="551"/>
      <c r="HWB125" s="551"/>
      <c r="HWC125" s="551"/>
      <c r="HWD125" s="551"/>
      <c r="HWE125" s="551"/>
      <c r="HWF125" s="551"/>
      <c r="HWG125" s="551"/>
      <c r="HWH125" s="551"/>
      <c r="HWI125" s="551"/>
      <c r="HWJ125" s="551"/>
      <c r="HWK125" s="551"/>
      <c r="HWL125" s="551"/>
      <c r="HWM125" s="551"/>
      <c r="HWN125" s="551"/>
      <c r="HWO125" s="551"/>
      <c r="HWP125" s="551"/>
      <c r="HWQ125" s="551"/>
      <c r="HWR125" s="551"/>
      <c r="HWS125" s="551"/>
      <c r="HWT125" s="551"/>
      <c r="HWU125" s="551"/>
      <c r="HWV125" s="551"/>
      <c r="HWW125" s="551"/>
      <c r="HWX125" s="551"/>
      <c r="HWY125" s="551"/>
      <c r="HWZ125" s="551"/>
      <c r="HXA125" s="551"/>
      <c r="HXB125" s="551"/>
      <c r="HXC125" s="551"/>
      <c r="HXD125" s="551"/>
      <c r="HXE125" s="551"/>
      <c r="HXF125" s="551"/>
      <c r="HXG125" s="551"/>
      <c r="HXH125" s="551"/>
      <c r="HXI125" s="551"/>
      <c r="HXJ125" s="551"/>
      <c r="HXK125" s="551"/>
      <c r="HXL125" s="551"/>
      <c r="HXM125" s="551"/>
      <c r="HXN125" s="551"/>
      <c r="HXO125" s="551"/>
      <c r="HXP125" s="551"/>
      <c r="HXQ125" s="551"/>
      <c r="HXR125" s="551"/>
      <c r="HXS125" s="551"/>
      <c r="HXT125" s="551"/>
      <c r="HXU125" s="551"/>
      <c r="HXV125" s="551"/>
      <c r="HXW125" s="551"/>
      <c r="HXX125" s="551"/>
      <c r="HXY125" s="551"/>
      <c r="HXZ125" s="551"/>
      <c r="HYA125" s="551"/>
      <c r="HYB125" s="551"/>
      <c r="HYC125" s="551"/>
      <c r="HYD125" s="551"/>
      <c r="HYE125" s="551"/>
      <c r="HYF125" s="551"/>
      <c r="HYG125" s="551"/>
      <c r="HYH125" s="551"/>
      <c r="HYI125" s="551"/>
      <c r="HYJ125" s="551"/>
      <c r="HYK125" s="551"/>
      <c r="HYL125" s="551"/>
      <c r="HYM125" s="551"/>
      <c r="HYN125" s="551"/>
      <c r="HYO125" s="551"/>
      <c r="HYP125" s="551"/>
      <c r="HYQ125" s="551"/>
      <c r="HYR125" s="551"/>
      <c r="HYS125" s="551"/>
      <c r="HYT125" s="551"/>
      <c r="HYU125" s="551"/>
      <c r="HYV125" s="551"/>
      <c r="HYW125" s="551"/>
      <c r="HYX125" s="551"/>
      <c r="HYY125" s="551"/>
      <c r="HYZ125" s="551"/>
      <c r="HZA125" s="551"/>
      <c r="HZB125" s="551"/>
      <c r="HZC125" s="551"/>
      <c r="HZD125" s="551"/>
      <c r="HZE125" s="551"/>
      <c r="HZF125" s="551"/>
      <c r="HZG125" s="551"/>
      <c r="HZH125" s="551"/>
      <c r="HZI125" s="551"/>
      <c r="HZJ125" s="551"/>
      <c r="HZK125" s="551"/>
      <c r="HZL125" s="551"/>
      <c r="HZM125" s="551"/>
      <c r="HZN125" s="551"/>
      <c r="HZO125" s="551"/>
      <c r="HZP125" s="551"/>
      <c r="HZQ125" s="551"/>
      <c r="HZR125" s="551"/>
      <c r="HZS125" s="551"/>
      <c r="HZT125" s="551"/>
      <c r="HZU125" s="551"/>
      <c r="HZV125" s="551"/>
      <c r="HZW125" s="551"/>
      <c r="HZX125" s="551"/>
      <c r="HZY125" s="551"/>
      <c r="HZZ125" s="551"/>
      <c r="IAA125" s="551"/>
      <c r="IAB125" s="551"/>
      <c r="IAC125" s="551"/>
      <c r="IAD125" s="551"/>
      <c r="IAE125" s="551"/>
      <c r="IAF125" s="551"/>
      <c r="IAG125" s="551"/>
      <c r="IAH125" s="551"/>
      <c r="IAI125" s="551"/>
      <c r="IAJ125" s="551"/>
      <c r="IAK125" s="551"/>
      <c r="IAL125" s="551"/>
      <c r="IAM125" s="551"/>
      <c r="IAN125" s="551"/>
      <c r="IAO125" s="551"/>
      <c r="IAP125" s="551"/>
      <c r="IAQ125" s="551"/>
      <c r="IAR125" s="551"/>
      <c r="IAS125" s="551"/>
      <c r="IAT125" s="551"/>
      <c r="IAU125" s="551"/>
      <c r="IAV125" s="551"/>
      <c r="IAW125" s="551"/>
      <c r="IAX125" s="551"/>
      <c r="IAY125" s="551"/>
      <c r="IAZ125" s="551"/>
      <c r="IBA125" s="551"/>
      <c r="IBB125" s="551"/>
      <c r="IBC125" s="551"/>
      <c r="IBD125" s="551"/>
      <c r="IBE125" s="551"/>
      <c r="IBF125" s="551"/>
      <c r="IBG125" s="551"/>
      <c r="IBH125" s="551"/>
      <c r="IBI125" s="551"/>
      <c r="IBJ125" s="551"/>
      <c r="IBK125" s="551"/>
      <c r="IBL125" s="551"/>
      <c r="IBM125" s="551"/>
      <c r="IBN125" s="551"/>
      <c r="IBO125" s="551"/>
      <c r="IBP125" s="551"/>
      <c r="IBQ125" s="551"/>
      <c r="IBR125" s="551"/>
      <c r="IBS125" s="551"/>
      <c r="IBT125" s="551"/>
      <c r="IBU125" s="551"/>
      <c r="IBV125" s="551"/>
      <c r="IBW125" s="551"/>
      <c r="IBX125" s="551"/>
      <c r="IBY125" s="551"/>
      <c r="IBZ125" s="551"/>
      <c r="ICA125" s="551"/>
      <c r="ICB125" s="551"/>
      <c r="ICC125" s="551"/>
      <c r="ICD125" s="551"/>
      <c r="ICE125" s="551"/>
      <c r="ICF125" s="551"/>
      <c r="ICG125" s="551"/>
      <c r="ICH125" s="551"/>
      <c r="ICI125" s="551"/>
      <c r="ICJ125" s="551"/>
      <c r="ICK125" s="551"/>
      <c r="ICL125" s="551"/>
      <c r="ICM125" s="551"/>
      <c r="ICN125" s="551"/>
      <c r="ICO125" s="551"/>
      <c r="ICP125" s="551"/>
      <c r="ICQ125" s="551"/>
      <c r="ICR125" s="551"/>
      <c r="ICS125" s="551"/>
      <c r="ICT125" s="551"/>
      <c r="ICU125" s="551"/>
      <c r="ICV125" s="551"/>
      <c r="ICW125" s="551"/>
      <c r="ICX125" s="551"/>
      <c r="ICY125" s="551"/>
      <c r="ICZ125" s="551"/>
      <c r="IDA125" s="551"/>
      <c r="IDB125" s="551"/>
      <c r="IDC125" s="551"/>
      <c r="IDD125" s="551"/>
      <c r="IDE125" s="551"/>
      <c r="IDF125" s="551"/>
      <c r="IDG125" s="551"/>
      <c r="IDH125" s="551"/>
      <c r="IDI125" s="551"/>
      <c r="IDJ125" s="551"/>
      <c r="IDK125" s="551"/>
      <c r="IDL125" s="551"/>
      <c r="IDM125" s="551"/>
      <c r="IDN125" s="551"/>
      <c r="IDO125" s="551"/>
      <c r="IDP125" s="551"/>
      <c r="IDQ125" s="551"/>
      <c r="IDR125" s="551"/>
      <c r="IDS125" s="551"/>
      <c r="IDT125" s="551"/>
      <c r="IDU125" s="551"/>
      <c r="IDV125" s="551"/>
      <c r="IDW125" s="551"/>
      <c r="IDX125" s="551"/>
      <c r="IDY125" s="551"/>
      <c r="IDZ125" s="551"/>
      <c r="IEA125" s="551"/>
      <c r="IEB125" s="551"/>
      <c r="IEC125" s="551"/>
      <c r="IED125" s="551"/>
      <c r="IEE125" s="551"/>
      <c r="IEF125" s="551"/>
      <c r="IEG125" s="551"/>
      <c r="IEH125" s="551"/>
      <c r="IEI125" s="551"/>
      <c r="IEJ125" s="551"/>
      <c r="IEK125" s="551"/>
      <c r="IEL125" s="551"/>
      <c r="IEM125" s="551"/>
      <c r="IEN125" s="551"/>
      <c r="IEO125" s="551"/>
      <c r="IEP125" s="551"/>
      <c r="IEQ125" s="551"/>
      <c r="IER125" s="551"/>
      <c r="IES125" s="551"/>
      <c r="IET125" s="551"/>
      <c r="IEU125" s="551"/>
      <c r="IEV125" s="551"/>
      <c r="IEW125" s="551"/>
      <c r="IEX125" s="551"/>
      <c r="IEY125" s="551"/>
      <c r="IEZ125" s="551"/>
      <c r="IFA125" s="551"/>
      <c r="IFB125" s="551"/>
      <c r="IFC125" s="551"/>
      <c r="IFD125" s="551"/>
      <c r="IFE125" s="551"/>
      <c r="IFF125" s="551"/>
      <c r="IFG125" s="551"/>
      <c r="IFH125" s="551"/>
      <c r="IFI125" s="551"/>
      <c r="IFJ125" s="551"/>
      <c r="IFK125" s="551"/>
      <c r="IFL125" s="551"/>
      <c r="IFM125" s="551"/>
      <c r="IFN125" s="551"/>
      <c r="IFO125" s="551"/>
      <c r="IFP125" s="551"/>
      <c r="IFQ125" s="551"/>
      <c r="IFR125" s="551"/>
      <c r="IFS125" s="551"/>
      <c r="IFT125" s="551"/>
      <c r="IFU125" s="551"/>
      <c r="IFV125" s="551"/>
      <c r="IFW125" s="551"/>
      <c r="IFX125" s="551"/>
      <c r="IFY125" s="551"/>
      <c r="IFZ125" s="551"/>
      <c r="IGA125" s="551"/>
      <c r="IGB125" s="551"/>
      <c r="IGC125" s="551"/>
      <c r="IGD125" s="551"/>
      <c r="IGE125" s="551"/>
      <c r="IGF125" s="551"/>
      <c r="IGG125" s="551"/>
      <c r="IGH125" s="551"/>
      <c r="IGI125" s="551"/>
      <c r="IGJ125" s="551"/>
      <c r="IGK125" s="551"/>
      <c r="IGL125" s="551"/>
      <c r="IGM125" s="551"/>
      <c r="IGN125" s="551"/>
      <c r="IGO125" s="551"/>
      <c r="IGP125" s="551"/>
      <c r="IGQ125" s="551"/>
      <c r="IGR125" s="551"/>
      <c r="IGS125" s="551"/>
      <c r="IGT125" s="551"/>
      <c r="IGU125" s="551"/>
      <c r="IGV125" s="551"/>
      <c r="IGW125" s="551"/>
      <c r="IGX125" s="551"/>
      <c r="IGY125" s="551"/>
      <c r="IGZ125" s="551"/>
      <c r="IHA125" s="551"/>
      <c r="IHB125" s="551"/>
      <c r="IHC125" s="551"/>
      <c r="IHD125" s="551"/>
      <c r="IHE125" s="551"/>
      <c r="IHF125" s="551"/>
      <c r="IHG125" s="551"/>
      <c r="IHH125" s="551"/>
      <c r="IHI125" s="551"/>
      <c r="IHJ125" s="551"/>
      <c r="IHK125" s="551"/>
      <c r="IHL125" s="551"/>
      <c r="IHM125" s="551"/>
      <c r="IHN125" s="551"/>
      <c r="IHO125" s="551"/>
      <c r="IHP125" s="551"/>
      <c r="IHQ125" s="551"/>
      <c r="IHR125" s="551"/>
      <c r="IHS125" s="551"/>
      <c r="IHT125" s="551"/>
      <c r="IHU125" s="551"/>
      <c r="IHV125" s="551"/>
      <c r="IHW125" s="551"/>
      <c r="IHX125" s="551"/>
      <c r="IHY125" s="551"/>
      <c r="IHZ125" s="551"/>
      <c r="IIA125" s="551"/>
      <c r="IIB125" s="551"/>
      <c r="IIC125" s="551"/>
      <c r="IID125" s="551"/>
      <c r="IIE125" s="551"/>
      <c r="IIF125" s="551"/>
      <c r="IIG125" s="551"/>
      <c r="IIH125" s="551"/>
      <c r="III125" s="551"/>
      <c r="IIJ125" s="551"/>
      <c r="IIK125" s="551"/>
      <c r="IIL125" s="551"/>
      <c r="IIM125" s="551"/>
      <c r="IIN125" s="551"/>
      <c r="IIO125" s="551"/>
      <c r="IIP125" s="551"/>
      <c r="IIQ125" s="551"/>
      <c r="IIR125" s="551"/>
      <c r="IIS125" s="551"/>
      <c r="IIT125" s="551"/>
      <c r="IIU125" s="551"/>
      <c r="IIV125" s="551"/>
      <c r="IIW125" s="551"/>
      <c r="IIX125" s="551"/>
      <c r="IIY125" s="551"/>
      <c r="IIZ125" s="551"/>
      <c r="IJA125" s="551"/>
      <c r="IJB125" s="551"/>
      <c r="IJC125" s="551"/>
      <c r="IJD125" s="551"/>
      <c r="IJE125" s="551"/>
      <c r="IJF125" s="551"/>
      <c r="IJG125" s="551"/>
      <c r="IJH125" s="551"/>
      <c r="IJI125" s="551"/>
      <c r="IJJ125" s="551"/>
      <c r="IJK125" s="551"/>
      <c r="IJL125" s="551"/>
      <c r="IJM125" s="551"/>
      <c r="IJN125" s="551"/>
      <c r="IJO125" s="551"/>
      <c r="IJP125" s="551"/>
      <c r="IJQ125" s="551"/>
      <c r="IJR125" s="551"/>
      <c r="IJS125" s="551"/>
      <c r="IJT125" s="551"/>
      <c r="IJU125" s="551"/>
      <c r="IJV125" s="551"/>
      <c r="IJW125" s="551"/>
      <c r="IJX125" s="551"/>
      <c r="IJY125" s="551"/>
      <c r="IJZ125" s="551"/>
      <c r="IKA125" s="551"/>
      <c r="IKB125" s="551"/>
      <c r="IKC125" s="551"/>
      <c r="IKD125" s="551"/>
      <c r="IKE125" s="551"/>
      <c r="IKF125" s="551"/>
      <c r="IKG125" s="551"/>
      <c r="IKH125" s="551"/>
      <c r="IKI125" s="551"/>
      <c r="IKJ125" s="551"/>
      <c r="IKK125" s="551"/>
      <c r="IKL125" s="551"/>
      <c r="IKM125" s="551"/>
      <c r="IKN125" s="551"/>
      <c r="IKO125" s="551"/>
      <c r="IKP125" s="551"/>
      <c r="IKQ125" s="551"/>
      <c r="IKR125" s="551"/>
      <c r="IKS125" s="551"/>
      <c r="IKT125" s="551"/>
      <c r="IKU125" s="551"/>
      <c r="IKV125" s="551"/>
      <c r="IKW125" s="551"/>
      <c r="IKX125" s="551"/>
      <c r="IKY125" s="551"/>
      <c r="IKZ125" s="551"/>
      <c r="ILA125" s="551"/>
      <c r="ILB125" s="551"/>
      <c r="ILC125" s="551"/>
      <c r="ILD125" s="551"/>
      <c r="ILE125" s="551"/>
      <c r="ILF125" s="551"/>
      <c r="ILG125" s="551"/>
      <c r="ILH125" s="551"/>
      <c r="ILI125" s="551"/>
      <c r="ILJ125" s="551"/>
      <c r="ILK125" s="551"/>
      <c r="ILL125" s="551"/>
      <c r="ILM125" s="551"/>
      <c r="ILN125" s="551"/>
      <c r="ILO125" s="551"/>
      <c r="ILP125" s="551"/>
      <c r="ILQ125" s="551"/>
      <c r="ILR125" s="551"/>
      <c r="ILS125" s="551"/>
      <c r="ILT125" s="551"/>
      <c r="ILU125" s="551"/>
      <c r="ILV125" s="551"/>
      <c r="ILW125" s="551"/>
      <c r="ILX125" s="551"/>
      <c r="ILY125" s="551"/>
      <c r="ILZ125" s="551"/>
      <c r="IMA125" s="551"/>
      <c r="IMB125" s="551"/>
      <c r="IMC125" s="551"/>
      <c r="IMD125" s="551"/>
      <c r="IME125" s="551"/>
      <c r="IMF125" s="551"/>
      <c r="IMG125" s="551"/>
      <c r="IMH125" s="551"/>
      <c r="IMI125" s="551"/>
      <c r="IMJ125" s="551"/>
      <c r="IMK125" s="551"/>
      <c r="IML125" s="551"/>
      <c r="IMM125" s="551"/>
      <c r="IMN125" s="551"/>
      <c r="IMO125" s="551"/>
      <c r="IMP125" s="551"/>
      <c r="IMQ125" s="551"/>
      <c r="IMR125" s="551"/>
      <c r="IMS125" s="551"/>
      <c r="IMT125" s="551"/>
      <c r="IMU125" s="551"/>
      <c r="IMV125" s="551"/>
      <c r="IMW125" s="551"/>
      <c r="IMX125" s="551"/>
      <c r="IMY125" s="551"/>
      <c r="IMZ125" s="551"/>
      <c r="INA125" s="551"/>
      <c r="INB125" s="551"/>
      <c r="INC125" s="551"/>
      <c r="IND125" s="551"/>
      <c r="INE125" s="551"/>
      <c r="INF125" s="551"/>
      <c r="ING125" s="551"/>
      <c r="INH125" s="551"/>
      <c r="INI125" s="551"/>
      <c r="INJ125" s="551"/>
      <c r="INK125" s="551"/>
      <c r="INL125" s="551"/>
      <c r="INM125" s="551"/>
      <c r="INN125" s="551"/>
      <c r="INO125" s="551"/>
      <c r="INP125" s="551"/>
      <c r="INQ125" s="551"/>
      <c r="INR125" s="551"/>
      <c r="INS125" s="551"/>
      <c r="INT125" s="551"/>
      <c r="INU125" s="551"/>
      <c r="INV125" s="551"/>
      <c r="INW125" s="551"/>
      <c r="INX125" s="551"/>
      <c r="INY125" s="551"/>
      <c r="INZ125" s="551"/>
      <c r="IOA125" s="551"/>
      <c r="IOB125" s="551"/>
      <c r="IOC125" s="551"/>
      <c r="IOD125" s="551"/>
      <c r="IOE125" s="551"/>
      <c r="IOF125" s="551"/>
      <c r="IOG125" s="551"/>
      <c r="IOH125" s="551"/>
      <c r="IOI125" s="551"/>
      <c r="IOJ125" s="551"/>
      <c r="IOK125" s="551"/>
      <c r="IOL125" s="551"/>
      <c r="IOM125" s="551"/>
      <c r="ION125" s="551"/>
      <c r="IOO125" s="551"/>
      <c r="IOP125" s="551"/>
      <c r="IOQ125" s="551"/>
      <c r="IOR125" s="551"/>
      <c r="IOS125" s="551"/>
      <c r="IOT125" s="551"/>
      <c r="IOU125" s="551"/>
      <c r="IOV125" s="551"/>
      <c r="IOW125" s="551"/>
      <c r="IOX125" s="551"/>
      <c r="IOY125" s="551"/>
      <c r="IOZ125" s="551"/>
      <c r="IPA125" s="551"/>
      <c r="IPB125" s="551"/>
      <c r="IPC125" s="551"/>
      <c r="IPD125" s="551"/>
      <c r="IPE125" s="551"/>
      <c r="IPF125" s="551"/>
      <c r="IPG125" s="551"/>
      <c r="IPH125" s="551"/>
      <c r="IPI125" s="551"/>
      <c r="IPJ125" s="551"/>
      <c r="IPK125" s="551"/>
      <c r="IPL125" s="551"/>
      <c r="IPM125" s="551"/>
      <c r="IPN125" s="551"/>
      <c r="IPO125" s="551"/>
      <c r="IPP125" s="551"/>
      <c r="IPQ125" s="551"/>
      <c r="IPR125" s="551"/>
      <c r="IPS125" s="551"/>
      <c r="IPT125" s="551"/>
      <c r="IPU125" s="551"/>
      <c r="IPV125" s="551"/>
      <c r="IPW125" s="551"/>
      <c r="IPX125" s="551"/>
      <c r="IPY125" s="551"/>
      <c r="IPZ125" s="551"/>
      <c r="IQA125" s="551"/>
      <c r="IQB125" s="551"/>
      <c r="IQC125" s="551"/>
      <c r="IQD125" s="551"/>
      <c r="IQE125" s="551"/>
      <c r="IQF125" s="551"/>
      <c r="IQG125" s="551"/>
      <c r="IQH125" s="551"/>
      <c r="IQI125" s="551"/>
      <c r="IQJ125" s="551"/>
      <c r="IQK125" s="551"/>
      <c r="IQL125" s="551"/>
      <c r="IQM125" s="551"/>
      <c r="IQN125" s="551"/>
      <c r="IQO125" s="551"/>
      <c r="IQP125" s="551"/>
      <c r="IQQ125" s="551"/>
      <c r="IQR125" s="551"/>
      <c r="IQS125" s="551"/>
      <c r="IQT125" s="551"/>
      <c r="IQU125" s="551"/>
      <c r="IQV125" s="551"/>
      <c r="IQW125" s="551"/>
      <c r="IQX125" s="551"/>
      <c r="IQY125" s="551"/>
      <c r="IQZ125" s="551"/>
      <c r="IRA125" s="551"/>
      <c r="IRB125" s="551"/>
      <c r="IRC125" s="551"/>
      <c r="IRD125" s="551"/>
      <c r="IRE125" s="551"/>
      <c r="IRF125" s="551"/>
      <c r="IRG125" s="551"/>
      <c r="IRH125" s="551"/>
      <c r="IRI125" s="551"/>
      <c r="IRJ125" s="551"/>
      <c r="IRK125" s="551"/>
      <c r="IRL125" s="551"/>
      <c r="IRM125" s="551"/>
      <c r="IRN125" s="551"/>
      <c r="IRO125" s="551"/>
      <c r="IRP125" s="551"/>
      <c r="IRQ125" s="551"/>
      <c r="IRR125" s="551"/>
      <c r="IRS125" s="551"/>
      <c r="IRT125" s="551"/>
      <c r="IRU125" s="551"/>
      <c r="IRV125" s="551"/>
      <c r="IRW125" s="551"/>
      <c r="IRX125" s="551"/>
      <c r="IRY125" s="551"/>
      <c r="IRZ125" s="551"/>
      <c r="ISA125" s="551"/>
      <c r="ISB125" s="551"/>
      <c r="ISC125" s="551"/>
      <c r="ISD125" s="551"/>
      <c r="ISE125" s="551"/>
      <c r="ISF125" s="551"/>
      <c r="ISG125" s="551"/>
      <c r="ISH125" s="551"/>
      <c r="ISI125" s="551"/>
      <c r="ISJ125" s="551"/>
      <c r="ISK125" s="551"/>
      <c r="ISL125" s="551"/>
      <c r="ISM125" s="551"/>
      <c r="ISN125" s="551"/>
      <c r="ISO125" s="551"/>
      <c r="ISP125" s="551"/>
      <c r="ISQ125" s="551"/>
      <c r="ISR125" s="551"/>
      <c r="ISS125" s="551"/>
      <c r="IST125" s="551"/>
      <c r="ISU125" s="551"/>
      <c r="ISV125" s="551"/>
      <c r="ISW125" s="551"/>
      <c r="ISX125" s="551"/>
      <c r="ISY125" s="551"/>
      <c r="ISZ125" s="551"/>
      <c r="ITA125" s="551"/>
      <c r="ITB125" s="551"/>
      <c r="ITC125" s="551"/>
      <c r="ITD125" s="551"/>
      <c r="ITE125" s="551"/>
      <c r="ITF125" s="551"/>
      <c r="ITG125" s="551"/>
      <c r="ITH125" s="551"/>
      <c r="ITI125" s="551"/>
      <c r="ITJ125" s="551"/>
      <c r="ITK125" s="551"/>
      <c r="ITL125" s="551"/>
      <c r="ITM125" s="551"/>
      <c r="ITN125" s="551"/>
      <c r="ITO125" s="551"/>
      <c r="ITP125" s="551"/>
      <c r="ITQ125" s="551"/>
      <c r="ITR125" s="551"/>
      <c r="ITS125" s="551"/>
      <c r="ITT125" s="551"/>
      <c r="ITU125" s="551"/>
      <c r="ITV125" s="551"/>
      <c r="ITW125" s="551"/>
      <c r="ITX125" s="551"/>
      <c r="ITY125" s="551"/>
      <c r="ITZ125" s="551"/>
      <c r="IUA125" s="551"/>
      <c r="IUB125" s="551"/>
      <c r="IUC125" s="551"/>
      <c r="IUD125" s="551"/>
      <c r="IUE125" s="551"/>
      <c r="IUF125" s="551"/>
      <c r="IUG125" s="551"/>
      <c r="IUH125" s="551"/>
      <c r="IUI125" s="551"/>
      <c r="IUJ125" s="551"/>
      <c r="IUK125" s="551"/>
      <c r="IUL125" s="551"/>
      <c r="IUM125" s="551"/>
      <c r="IUN125" s="551"/>
      <c r="IUO125" s="551"/>
      <c r="IUP125" s="551"/>
      <c r="IUQ125" s="551"/>
      <c r="IUR125" s="551"/>
      <c r="IUS125" s="551"/>
      <c r="IUT125" s="551"/>
      <c r="IUU125" s="551"/>
      <c r="IUV125" s="551"/>
      <c r="IUW125" s="551"/>
      <c r="IUX125" s="551"/>
      <c r="IUY125" s="551"/>
      <c r="IUZ125" s="551"/>
      <c r="IVA125" s="551"/>
      <c r="IVB125" s="551"/>
      <c r="IVC125" s="551"/>
      <c r="IVD125" s="551"/>
      <c r="IVE125" s="551"/>
      <c r="IVF125" s="551"/>
      <c r="IVG125" s="551"/>
      <c r="IVH125" s="551"/>
      <c r="IVI125" s="551"/>
      <c r="IVJ125" s="551"/>
      <c r="IVK125" s="551"/>
      <c r="IVL125" s="551"/>
      <c r="IVM125" s="551"/>
      <c r="IVN125" s="551"/>
      <c r="IVO125" s="551"/>
      <c r="IVP125" s="551"/>
      <c r="IVQ125" s="551"/>
      <c r="IVR125" s="551"/>
      <c r="IVS125" s="551"/>
      <c r="IVT125" s="551"/>
      <c r="IVU125" s="551"/>
      <c r="IVV125" s="551"/>
      <c r="IVW125" s="551"/>
      <c r="IVX125" s="551"/>
      <c r="IVY125" s="551"/>
      <c r="IVZ125" s="551"/>
      <c r="IWA125" s="551"/>
      <c r="IWB125" s="551"/>
      <c r="IWC125" s="551"/>
      <c r="IWD125" s="551"/>
      <c r="IWE125" s="551"/>
      <c r="IWF125" s="551"/>
      <c r="IWG125" s="551"/>
      <c r="IWH125" s="551"/>
      <c r="IWI125" s="551"/>
      <c r="IWJ125" s="551"/>
      <c r="IWK125" s="551"/>
      <c r="IWL125" s="551"/>
      <c r="IWM125" s="551"/>
      <c r="IWN125" s="551"/>
      <c r="IWO125" s="551"/>
      <c r="IWP125" s="551"/>
      <c r="IWQ125" s="551"/>
      <c r="IWR125" s="551"/>
      <c r="IWS125" s="551"/>
      <c r="IWT125" s="551"/>
      <c r="IWU125" s="551"/>
      <c r="IWV125" s="551"/>
      <c r="IWW125" s="551"/>
      <c r="IWX125" s="551"/>
      <c r="IWY125" s="551"/>
      <c r="IWZ125" s="551"/>
      <c r="IXA125" s="551"/>
      <c r="IXB125" s="551"/>
      <c r="IXC125" s="551"/>
      <c r="IXD125" s="551"/>
      <c r="IXE125" s="551"/>
      <c r="IXF125" s="551"/>
      <c r="IXG125" s="551"/>
      <c r="IXH125" s="551"/>
      <c r="IXI125" s="551"/>
      <c r="IXJ125" s="551"/>
      <c r="IXK125" s="551"/>
      <c r="IXL125" s="551"/>
      <c r="IXM125" s="551"/>
      <c r="IXN125" s="551"/>
      <c r="IXO125" s="551"/>
      <c r="IXP125" s="551"/>
      <c r="IXQ125" s="551"/>
      <c r="IXR125" s="551"/>
      <c r="IXS125" s="551"/>
      <c r="IXT125" s="551"/>
      <c r="IXU125" s="551"/>
      <c r="IXV125" s="551"/>
      <c r="IXW125" s="551"/>
      <c r="IXX125" s="551"/>
      <c r="IXY125" s="551"/>
      <c r="IXZ125" s="551"/>
      <c r="IYA125" s="551"/>
      <c r="IYB125" s="551"/>
      <c r="IYC125" s="551"/>
      <c r="IYD125" s="551"/>
      <c r="IYE125" s="551"/>
      <c r="IYF125" s="551"/>
      <c r="IYG125" s="551"/>
      <c r="IYH125" s="551"/>
      <c r="IYI125" s="551"/>
      <c r="IYJ125" s="551"/>
      <c r="IYK125" s="551"/>
      <c r="IYL125" s="551"/>
      <c r="IYM125" s="551"/>
      <c r="IYN125" s="551"/>
      <c r="IYO125" s="551"/>
      <c r="IYP125" s="551"/>
      <c r="IYQ125" s="551"/>
      <c r="IYR125" s="551"/>
      <c r="IYS125" s="551"/>
      <c r="IYT125" s="551"/>
      <c r="IYU125" s="551"/>
      <c r="IYV125" s="551"/>
      <c r="IYW125" s="551"/>
      <c r="IYX125" s="551"/>
      <c r="IYY125" s="551"/>
      <c r="IYZ125" s="551"/>
      <c r="IZA125" s="551"/>
      <c r="IZB125" s="551"/>
      <c r="IZC125" s="551"/>
      <c r="IZD125" s="551"/>
      <c r="IZE125" s="551"/>
      <c r="IZF125" s="551"/>
      <c r="IZG125" s="551"/>
      <c r="IZH125" s="551"/>
      <c r="IZI125" s="551"/>
      <c r="IZJ125" s="551"/>
      <c r="IZK125" s="551"/>
      <c r="IZL125" s="551"/>
      <c r="IZM125" s="551"/>
      <c r="IZN125" s="551"/>
      <c r="IZO125" s="551"/>
      <c r="IZP125" s="551"/>
      <c r="IZQ125" s="551"/>
      <c r="IZR125" s="551"/>
      <c r="IZS125" s="551"/>
      <c r="IZT125" s="551"/>
      <c r="IZU125" s="551"/>
      <c r="IZV125" s="551"/>
      <c r="IZW125" s="551"/>
      <c r="IZX125" s="551"/>
      <c r="IZY125" s="551"/>
      <c r="IZZ125" s="551"/>
      <c r="JAA125" s="551"/>
      <c r="JAB125" s="551"/>
      <c r="JAC125" s="551"/>
      <c r="JAD125" s="551"/>
      <c r="JAE125" s="551"/>
      <c r="JAF125" s="551"/>
      <c r="JAG125" s="551"/>
      <c r="JAH125" s="551"/>
      <c r="JAI125" s="551"/>
      <c r="JAJ125" s="551"/>
      <c r="JAK125" s="551"/>
      <c r="JAL125" s="551"/>
      <c r="JAM125" s="551"/>
      <c r="JAN125" s="551"/>
      <c r="JAO125" s="551"/>
      <c r="JAP125" s="551"/>
      <c r="JAQ125" s="551"/>
      <c r="JAR125" s="551"/>
      <c r="JAS125" s="551"/>
      <c r="JAT125" s="551"/>
      <c r="JAU125" s="551"/>
      <c r="JAV125" s="551"/>
      <c r="JAW125" s="551"/>
      <c r="JAX125" s="551"/>
      <c r="JAY125" s="551"/>
      <c r="JAZ125" s="551"/>
      <c r="JBA125" s="551"/>
      <c r="JBB125" s="551"/>
      <c r="JBC125" s="551"/>
      <c r="JBD125" s="551"/>
      <c r="JBE125" s="551"/>
      <c r="JBF125" s="551"/>
      <c r="JBG125" s="551"/>
      <c r="JBH125" s="551"/>
      <c r="JBI125" s="551"/>
      <c r="JBJ125" s="551"/>
      <c r="JBK125" s="551"/>
      <c r="JBL125" s="551"/>
      <c r="JBM125" s="551"/>
      <c r="JBN125" s="551"/>
      <c r="JBO125" s="551"/>
      <c r="JBP125" s="551"/>
      <c r="JBQ125" s="551"/>
      <c r="JBR125" s="551"/>
      <c r="JBS125" s="551"/>
      <c r="JBT125" s="551"/>
      <c r="JBU125" s="551"/>
      <c r="JBV125" s="551"/>
      <c r="JBW125" s="551"/>
      <c r="JBX125" s="551"/>
      <c r="JBY125" s="551"/>
      <c r="JBZ125" s="551"/>
      <c r="JCA125" s="551"/>
      <c r="JCB125" s="551"/>
      <c r="JCC125" s="551"/>
      <c r="JCD125" s="551"/>
      <c r="JCE125" s="551"/>
      <c r="JCF125" s="551"/>
      <c r="JCG125" s="551"/>
      <c r="JCH125" s="551"/>
      <c r="JCI125" s="551"/>
      <c r="JCJ125" s="551"/>
      <c r="JCK125" s="551"/>
      <c r="JCL125" s="551"/>
      <c r="JCM125" s="551"/>
      <c r="JCN125" s="551"/>
      <c r="JCO125" s="551"/>
      <c r="JCP125" s="551"/>
      <c r="JCQ125" s="551"/>
      <c r="JCR125" s="551"/>
      <c r="JCS125" s="551"/>
      <c r="JCT125" s="551"/>
      <c r="JCU125" s="551"/>
      <c r="JCV125" s="551"/>
      <c r="JCW125" s="551"/>
      <c r="JCX125" s="551"/>
      <c r="JCY125" s="551"/>
      <c r="JCZ125" s="551"/>
      <c r="JDA125" s="551"/>
      <c r="JDB125" s="551"/>
      <c r="JDC125" s="551"/>
      <c r="JDD125" s="551"/>
      <c r="JDE125" s="551"/>
      <c r="JDF125" s="551"/>
      <c r="JDG125" s="551"/>
      <c r="JDH125" s="551"/>
      <c r="JDI125" s="551"/>
      <c r="JDJ125" s="551"/>
      <c r="JDK125" s="551"/>
      <c r="JDL125" s="551"/>
      <c r="JDM125" s="551"/>
      <c r="JDN125" s="551"/>
      <c r="JDO125" s="551"/>
      <c r="JDP125" s="551"/>
      <c r="JDQ125" s="551"/>
      <c r="JDR125" s="551"/>
      <c r="JDS125" s="551"/>
      <c r="JDT125" s="551"/>
      <c r="JDU125" s="551"/>
      <c r="JDV125" s="551"/>
      <c r="JDW125" s="551"/>
      <c r="JDX125" s="551"/>
      <c r="JDY125" s="551"/>
      <c r="JDZ125" s="551"/>
      <c r="JEA125" s="551"/>
      <c r="JEB125" s="551"/>
      <c r="JEC125" s="551"/>
      <c r="JED125" s="551"/>
      <c r="JEE125" s="551"/>
      <c r="JEF125" s="551"/>
      <c r="JEG125" s="551"/>
      <c r="JEH125" s="551"/>
      <c r="JEI125" s="551"/>
      <c r="JEJ125" s="551"/>
      <c r="JEK125" s="551"/>
      <c r="JEL125" s="551"/>
      <c r="JEM125" s="551"/>
      <c r="JEN125" s="551"/>
      <c r="JEO125" s="551"/>
      <c r="JEP125" s="551"/>
      <c r="JEQ125" s="551"/>
      <c r="JER125" s="551"/>
      <c r="JES125" s="551"/>
      <c r="JET125" s="551"/>
      <c r="JEU125" s="551"/>
      <c r="JEV125" s="551"/>
      <c r="JEW125" s="551"/>
      <c r="JEX125" s="551"/>
      <c r="JEY125" s="551"/>
      <c r="JEZ125" s="551"/>
      <c r="JFA125" s="551"/>
      <c r="JFB125" s="551"/>
      <c r="JFC125" s="551"/>
      <c r="JFD125" s="551"/>
      <c r="JFE125" s="551"/>
      <c r="JFF125" s="551"/>
      <c r="JFG125" s="551"/>
      <c r="JFH125" s="551"/>
      <c r="JFI125" s="551"/>
      <c r="JFJ125" s="551"/>
      <c r="JFK125" s="551"/>
      <c r="JFL125" s="551"/>
      <c r="JFM125" s="551"/>
      <c r="JFN125" s="551"/>
      <c r="JFO125" s="551"/>
      <c r="JFP125" s="551"/>
      <c r="JFQ125" s="551"/>
      <c r="JFR125" s="551"/>
      <c r="JFS125" s="551"/>
      <c r="JFT125" s="551"/>
      <c r="JFU125" s="551"/>
      <c r="JFV125" s="551"/>
      <c r="JFW125" s="551"/>
      <c r="JFX125" s="551"/>
      <c r="JFY125" s="551"/>
      <c r="JFZ125" s="551"/>
      <c r="JGA125" s="551"/>
      <c r="JGB125" s="551"/>
      <c r="JGC125" s="551"/>
      <c r="JGD125" s="551"/>
      <c r="JGE125" s="551"/>
      <c r="JGF125" s="551"/>
      <c r="JGG125" s="551"/>
      <c r="JGH125" s="551"/>
      <c r="JGI125" s="551"/>
      <c r="JGJ125" s="551"/>
      <c r="JGK125" s="551"/>
      <c r="JGL125" s="551"/>
      <c r="JGM125" s="551"/>
      <c r="JGN125" s="551"/>
      <c r="JGO125" s="551"/>
      <c r="JGP125" s="551"/>
      <c r="JGQ125" s="551"/>
      <c r="JGR125" s="551"/>
      <c r="JGS125" s="551"/>
      <c r="JGT125" s="551"/>
      <c r="JGU125" s="551"/>
      <c r="JGV125" s="551"/>
      <c r="JGW125" s="551"/>
      <c r="JGX125" s="551"/>
      <c r="JGY125" s="551"/>
      <c r="JGZ125" s="551"/>
      <c r="JHA125" s="551"/>
      <c r="JHB125" s="551"/>
      <c r="JHC125" s="551"/>
      <c r="JHD125" s="551"/>
      <c r="JHE125" s="551"/>
      <c r="JHF125" s="551"/>
      <c r="JHG125" s="551"/>
      <c r="JHH125" s="551"/>
      <c r="JHI125" s="551"/>
      <c r="JHJ125" s="551"/>
      <c r="JHK125" s="551"/>
      <c r="JHL125" s="551"/>
      <c r="JHM125" s="551"/>
      <c r="JHN125" s="551"/>
      <c r="JHO125" s="551"/>
      <c r="JHP125" s="551"/>
      <c r="JHQ125" s="551"/>
      <c r="JHR125" s="551"/>
      <c r="JHS125" s="551"/>
      <c r="JHT125" s="551"/>
      <c r="JHU125" s="551"/>
      <c r="JHV125" s="551"/>
      <c r="JHW125" s="551"/>
      <c r="JHX125" s="551"/>
      <c r="JHY125" s="551"/>
      <c r="JHZ125" s="551"/>
      <c r="JIA125" s="551"/>
      <c r="JIB125" s="551"/>
      <c r="JIC125" s="551"/>
      <c r="JID125" s="551"/>
      <c r="JIE125" s="551"/>
      <c r="JIF125" s="551"/>
      <c r="JIG125" s="551"/>
      <c r="JIH125" s="551"/>
      <c r="JII125" s="551"/>
      <c r="JIJ125" s="551"/>
      <c r="JIK125" s="551"/>
      <c r="JIL125" s="551"/>
      <c r="JIM125" s="551"/>
      <c r="JIN125" s="551"/>
      <c r="JIO125" s="551"/>
      <c r="JIP125" s="551"/>
      <c r="JIQ125" s="551"/>
      <c r="JIR125" s="551"/>
      <c r="JIS125" s="551"/>
      <c r="JIT125" s="551"/>
      <c r="JIU125" s="551"/>
      <c r="JIV125" s="551"/>
      <c r="JIW125" s="551"/>
      <c r="JIX125" s="551"/>
      <c r="JIY125" s="551"/>
      <c r="JIZ125" s="551"/>
      <c r="JJA125" s="551"/>
      <c r="JJB125" s="551"/>
      <c r="JJC125" s="551"/>
      <c r="JJD125" s="551"/>
      <c r="JJE125" s="551"/>
      <c r="JJF125" s="551"/>
      <c r="JJG125" s="551"/>
      <c r="JJH125" s="551"/>
      <c r="JJI125" s="551"/>
      <c r="JJJ125" s="551"/>
      <c r="JJK125" s="551"/>
      <c r="JJL125" s="551"/>
      <c r="JJM125" s="551"/>
      <c r="JJN125" s="551"/>
      <c r="JJO125" s="551"/>
      <c r="JJP125" s="551"/>
      <c r="JJQ125" s="551"/>
      <c r="JJR125" s="551"/>
      <c r="JJS125" s="551"/>
      <c r="JJT125" s="551"/>
      <c r="JJU125" s="551"/>
      <c r="JJV125" s="551"/>
      <c r="JJW125" s="551"/>
      <c r="JJX125" s="551"/>
      <c r="JJY125" s="551"/>
      <c r="JJZ125" s="551"/>
      <c r="JKA125" s="551"/>
      <c r="JKB125" s="551"/>
      <c r="JKC125" s="551"/>
      <c r="JKD125" s="551"/>
      <c r="JKE125" s="551"/>
      <c r="JKF125" s="551"/>
      <c r="JKG125" s="551"/>
      <c r="JKH125" s="551"/>
      <c r="JKI125" s="551"/>
      <c r="JKJ125" s="551"/>
      <c r="JKK125" s="551"/>
      <c r="JKL125" s="551"/>
      <c r="JKM125" s="551"/>
      <c r="JKN125" s="551"/>
      <c r="JKO125" s="551"/>
      <c r="JKP125" s="551"/>
      <c r="JKQ125" s="551"/>
      <c r="JKR125" s="551"/>
      <c r="JKS125" s="551"/>
      <c r="JKT125" s="551"/>
      <c r="JKU125" s="551"/>
      <c r="JKV125" s="551"/>
      <c r="JKW125" s="551"/>
      <c r="JKX125" s="551"/>
      <c r="JKY125" s="551"/>
      <c r="JKZ125" s="551"/>
      <c r="JLA125" s="551"/>
      <c r="JLB125" s="551"/>
      <c r="JLC125" s="551"/>
      <c r="JLD125" s="551"/>
      <c r="JLE125" s="551"/>
      <c r="JLF125" s="551"/>
      <c r="JLG125" s="551"/>
      <c r="JLH125" s="551"/>
      <c r="JLI125" s="551"/>
      <c r="JLJ125" s="551"/>
      <c r="JLK125" s="551"/>
      <c r="JLL125" s="551"/>
      <c r="JLM125" s="551"/>
      <c r="JLN125" s="551"/>
      <c r="JLO125" s="551"/>
      <c r="JLP125" s="551"/>
      <c r="JLQ125" s="551"/>
      <c r="JLR125" s="551"/>
      <c r="JLS125" s="551"/>
      <c r="JLT125" s="551"/>
      <c r="JLU125" s="551"/>
      <c r="JLV125" s="551"/>
      <c r="JLW125" s="551"/>
      <c r="JLX125" s="551"/>
      <c r="JLY125" s="551"/>
      <c r="JLZ125" s="551"/>
      <c r="JMA125" s="551"/>
      <c r="JMB125" s="551"/>
      <c r="JMC125" s="551"/>
      <c r="JMD125" s="551"/>
      <c r="JME125" s="551"/>
      <c r="JMF125" s="551"/>
      <c r="JMG125" s="551"/>
      <c r="JMH125" s="551"/>
      <c r="JMI125" s="551"/>
      <c r="JMJ125" s="551"/>
      <c r="JMK125" s="551"/>
      <c r="JML125" s="551"/>
      <c r="JMM125" s="551"/>
      <c r="JMN125" s="551"/>
      <c r="JMO125" s="551"/>
      <c r="JMP125" s="551"/>
      <c r="JMQ125" s="551"/>
      <c r="JMR125" s="551"/>
      <c r="JMS125" s="551"/>
      <c r="JMT125" s="551"/>
      <c r="JMU125" s="551"/>
      <c r="JMV125" s="551"/>
      <c r="JMW125" s="551"/>
      <c r="JMX125" s="551"/>
      <c r="JMY125" s="551"/>
      <c r="JMZ125" s="551"/>
      <c r="JNA125" s="551"/>
      <c r="JNB125" s="551"/>
      <c r="JNC125" s="551"/>
      <c r="JND125" s="551"/>
      <c r="JNE125" s="551"/>
      <c r="JNF125" s="551"/>
      <c r="JNG125" s="551"/>
      <c r="JNH125" s="551"/>
      <c r="JNI125" s="551"/>
      <c r="JNJ125" s="551"/>
      <c r="JNK125" s="551"/>
      <c r="JNL125" s="551"/>
      <c r="JNM125" s="551"/>
      <c r="JNN125" s="551"/>
      <c r="JNO125" s="551"/>
      <c r="JNP125" s="551"/>
      <c r="JNQ125" s="551"/>
      <c r="JNR125" s="551"/>
      <c r="JNS125" s="551"/>
      <c r="JNT125" s="551"/>
      <c r="JNU125" s="551"/>
      <c r="JNV125" s="551"/>
      <c r="JNW125" s="551"/>
      <c r="JNX125" s="551"/>
      <c r="JNY125" s="551"/>
      <c r="JNZ125" s="551"/>
      <c r="JOA125" s="551"/>
      <c r="JOB125" s="551"/>
      <c r="JOC125" s="551"/>
      <c r="JOD125" s="551"/>
      <c r="JOE125" s="551"/>
      <c r="JOF125" s="551"/>
      <c r="JOG125" s="551"/>
      <c r="JOH125" s="551"/>
      <c r="JOI125" s="551"/>
      <c r="JOJ125" s="551"/>
      <c r="JOK125" s="551"/>
      <c r="JOL125" s="551"/>
      <c r="JOM125" s="551"/>
      <c r="JON125" s="551"/>
      <c r="JOO125" s="551"/>
      <c r="JOP125" s="551"/>
      <c r="JOQ125" s="551"/>
      <c r="JOR125" s="551"/>
      <c r="JOS125" s="551"/>
      <c r="JOT125" s="551"/>
      <c r="JOU125" s="551"/>
      <c r="JOV125" s="551"/>
      <c r="JOW125" s="551"/>
      <c r="JOX125" s="551"/>
      <c r="JOY125" s="551"/>
      <c r="JOZ125" s="551"/>
      <c r="JPA125" s="551"/>
      <c r="JPB125" s="551"/>
      <c r="JPC125" s="551"/>
      <c r="JPD125" s="551"/>
      <c r="JPE125" s="551"/>
      <c r="JPF125" s="551"/>
      <c r="JPG125" s="551"/>
      <c r="JPH125" s="551"/>
      <c r="JPI125" s="551"/>
      <c r="JPJ125" s="551"/>
      <c r="JPK125" s="551"/>
      <c r="JPL125" s="551"/>
      <c r="JPM125" s="551"/>
      <c r="JPN125" s="551"/>
      <c r="JPO125" s="551"/>
      <c r="JPP125" s="551"/>
      <c r="JPQ125" s="551"/>
      <c r="JPR125" s="551"/>
      <c r="JPS125" s="551"/>
      <c r="JPT125" s="551"/>
      <c r="JPU125" s="551"/>
      <c r="JPV125" s="551"/>
      <c r="JPW125" s="551"/>
      <c r="JPX125" s="551"/>
      <c r="JPY125" s="551"/>
      <c r="JPZ125" s="551"/>
      <c r="JQA125" s="551"/>
      <c r="JQB125" s="551"/>
      <c r="JQC125" s="551"/>
      <c r="JQD125" s="551"/>
      <c r="JQE125" s="551"/>
      <c r="JQF125" s="551"/>
      <c r="JQG125" s="551"/>
      <c r="JQH125" s="551"/>
      <c r="JQI125" s="551"/>
      <c r="JQJ125" s="551"/>
      <c r="JQK125" s="551"/>
      <c r="JQL125" s="551"/>
      <c r="JQM125" s="551"/>
      <c r="JQN125" s="551"/>
      <c r="JQO125" s="551"/>
      <c r="JQP125" s="551"/>
      <c r="JQQ125" s="551"/>
      <c r="JQR125" s="551"/>
      <c r="JQS125" s="551"/>
      <c r="JQT125" s="551"/>
      <c r="JQU125" s="551"/>
      <c r="JQV125" s="551"/>
      <c r="JQW125" s="551"/>
      <c r="JQX125" s="551"/>
      <c r="JQY125" s="551"/>
      <c r="JQZ125" s="551"/>
      <c r="JRA125" s="551"/>
      <c r="JRB125" s="551"/>
      <c r="JRC125" s="551"/>
      <c r="JRD125" s="551"/>
      <c r="JRE125" s="551"/>
      <c r="JRF125" s="551"/>
      <c r="JRG125" s="551"/>
      <c r="JRH125" s="551"/>
      <c r="JRI125" s="551"/>
      <c r="JRJ125" s="551"/>
      <c r="JRK125" s="551"/>
      <c r="JRL125" s="551"/>
      <c r="JRM125" s="551"/>
      <c r="JRN125" s="551"/>
      <c r="JRO125" s="551"/>
      <c r="JRP125" s="551"/>
      <c r="JRQ125" s="551"/>
      <c r="JRR125" s="551"/>
      <c r="JRS125" s="551"/>
      <c r="JRT125" s="551"/>
      <c r="JRU125" s="551"/>
      <c r="JRV125" s="551"/>
      <c r="JRW125" s="551"/>
      <c r="JRX125" s="551"/>
      <c r="JRY125" s="551"/>
      <c r="JRZ125" s="551"/>
      <c r="JSA125" s="551"/>
      <c r="JSB125" s="551"/>
      <c r="JSC125" s="551"/>
      <c r="JSD125" s="551"/>
      <c r="JSE125" s="551"/>
      <c r="JSF125" s="551"/>
      <c r="JSG125" s="551"/>
      <c r="JSH125" s="551"/>
      <c r="JSI125" s="551"/>
      <c r="JSJ125" s="551"/>
      <c r="JSK125" s="551"/>
      <c r="JSL125" s="551"/>
      <c r="JSM125" s="551"/>
      <c r="JSN125" s="551"/>
      <c r="JSO125" s="551"/>
      <c r="JSP125" s="551"/>
      <c r="JSQ125" s="551"/>
      <c r="JSR125" s="551"/>
      <c r="JSS125" s="551"/>
      <c r="JST125" s="551"/>
      <c r="JSU125" s="551"/>
      <c r="JSV125" s="551"/>
      <c r="JSW125" s="551"/>
      <c r="JSX125" s="551"/>
      <c r="JSY125" s="551"/>
      <c r="JSZ125" s="551"/>
      <c r="JTA125" s="551"/>
      <c r="JTB125" s="551"/>
      <c r="JTC125" s="551"/>
      <c r="JTD125" s="551"/>
      <c r="JTE125" s="551"/>
      <c r="JTF125" s="551"/>
      <c r="JTG125" s="551"/>
      <c r="JTH125" s="551"/>
      <c r="JTI125" s="551"/>
      <c r="JTJ125" s="551"/>
      <c r="JTK125" s="551"/>
      <c r="JTL125" s="551"/>
      <c r="JTM125" s="551"/>
      <c r="JTN125" s="551"/>
      <c r="JTO125" s="551"/>
      <c r="JTP125" s="551"/>
      <c r="JTQ125" s="551"/>
      <c r="JTR125" s="551"/>
      <c r="JTS125" s="551"/>
      <c r="JTT125" s="551"/>
      <c r="JTU125" s="551"/>
      <c r="JTV125" s="551"/>
      <c r="JTW125" s="551"/>
      <c r="JTX125" s="551"/>
      <c r="JTY125" s="551"/>
      <c r="JTZ125" s="551"/>
      <c r="JUA125" s="551"/>
      <c r="JUB125" s="551"/>
      <c r="JUC125" s="551"/>
      <c r="JUD125" s="551"/>
      <c r="JUE125" s="551"/>
      <c r="JUF125" s="551"/>
      <c r="JUG125" s="551"/>
      <c r="JUH125" s="551"/>
      <c r="JUI125" s="551"/>
      <c r="JUJ125" s="551"/>
      <c r="JUK125" s="551"/>
      <c r="JUL125" s="551"/>
      <c r="JUM125" s="551"/>
      <c r="JUN125" s="551"/>
      <c r="JUO125" s="551"/>
      <c r="JUP125" s="551"/>
      <c r="JUQ125" s="551"/>
      <c r="JUR125" s="551"/>
      <c r="JUS125" s="551"/>
      <c r="JUT125" s="551"/>
      <c r="JUU125" s="551"/>
      <c r="JUV125" s="551"/>
      <c r="JUW125" s="551"/>
      <c r="JUX125" s="551"/>
      <c r="JUY125" s="551"/>
      <c r="JUZ125" s="551"/>
      <c r="JVA125" s="551"/>
      <c r="JVB125" s="551"/>
      <c r="JVC125" s="551"/>
      <c r="JVD125" s="551"/>
      <c r="JVE125" s="551"/>
      <c r="JVF125" s="551"/>
      <c r="JVG125" s="551"/>
      <c r="JVH125" s="551"/>
      <c r="JVI125" s="551"/>
      <c r="JVJ125" s="551"/>
      <c r="JVK125" s="551"/>
      <c r="JVL125" s="551"/>
      <c r="JVM125" s="551"/>
      <c r="JVN125" s="551"/>
      <c r="JVO125" s="551"/>
      <c r="JVP125" s="551"/>
      <c r="JVQ125" s="551"/>
      <c r="JVR125" s="551"/>
      <c r="JVS125" s="551"/>
      <c r="JVT125" s="551"/>
      <c r="JVU125" s="551"/>
      <c r="JVV125" s="551"/>
      <c r="JVW125" s="551"/>
      <c r="JVX125" s="551"/>
      <c r="JVY125" s="551"/>
      <c r="JVZ125" s="551"/>
      <c r="JWA125" s="551"/>
      <c r="JWB125" s="551"/>
      <c r="JWC125" s="551"/>
      <c r="JWD125" s="551"/>
      <c r="JWE125" s="551"/>
      <c r="JWF125" s="551"/>
      <c r="JWG125" s="551"/>
      <c r="JWH125" s="551"/>
      <c r="JWI125" s="551"/>
      <c r="JWJ125" s="551"/>
      <c r="JWK125" s="551"/>
      <c r="JWL125" s="551"/>
      <c r="JWM125" s="551"/>
      <c r="JWN125" s="551"/>
      <c r="JWO125" s="551"/>
      <c r="JWP125" s="551"/>
      <c r="JWQ125" s="551"/>
      <c r="JWR125" s="551"/>
      <c r="JWS125" s="551"/>
      <c r="JWT125" s="551"/>
      <c r="JWU125" s="551"/>
      <c r="JWV125" s="551"/>
      <c r="JWW125" s="551"/>
      <c r="JWX125" s="551"/>
      <c r="JWY125" s="551"/>
      <c r="JWZ125" s="551"/>
      <c r="JXA125" s="551"/>
      <c r="JXB125" s="551"/>
      <c r="JXC125" s="551"/>
      <c r="JXD125" s="551"/>
      <c r="JXE125" s="551"/>
      <c r="JXF125" s="551"/>
      <c r="JXG125" s="551"/>
      <c r="JXH125" s="551"/>
      <c r="JXI125" s="551"/>
      <c r="JXJ125" s="551"/>
      <c r="JXK125" s="551"/>
      <c r="JXL125" s="551"/>
      <c r="JXM125" s="551"/>
      <c r="JXN125" s="551"/>
      <c r="JXO125" s="551"/>
      <c r="JXP125" s="551"/>
      <c r="JXQ125" s="551"/>
      <c r="JXR125" s="551"/>
      <c r="JXS125" s="551"/>
      <c r="JXT125" s="551"/>
      <c r="JXU125" s="551"/>
      <c r="JXV125" s="551"/>
      <c r="JXW125" s="551"/>
      <c r="JXX125" s="551"/>
      <c r="JXY125" s="551"/>
      <c r="JXZ125" s="551"/>
      <c r="JYA125" s="551"/>
      <c r="JYB125" s="551"/>
      <c r="JYC125" s="551"/>
      <c r="JYD125" s="551"/>
      <c r="JYE125" s="551"/>
      <c r="JYF125" s="551"/>
      <c r="JYG125" s="551"/>
      <c r="JYH125" s="551"/>
      <c r="JYI125" s="551"/>
      <c r="JYJ125" s="551"/>
      <c r="JYK125" s="551"/>
      <c r="JYL125" s="551"/>
      <c r="JYM125" s="551"/>
      <c r="JYN125" s="551"/>
      <c r="JYO125" s="551"/>
      <c r="JYP125" s="551"/>
      <c r="JYQ125" s="551"/>
      <c r="JYR125" s="551"/>
      <c r="JYS125" s="551"/>
      <c r="JYT125" s="551"/>
      <c r="JYU125" s="551"/>
      <c r="JYV125" s="551"/>
      <c r="JYW125" s="551"/>
      <c r="JYX125" s="551"/>
      <c r="JYY125" s="551"/>
      <c r="JYZ125" s="551"/>
      <c r="JZA125" s="551"/>
      <c r="JZB125" s="551"/>
      <c r="JZC125" s="551"/>
      <c r="JZD125" s="551"/>
      <c r="JZE125" s="551"/>
      <c r="JZF125" s="551"/>
      <c r="JZG125" s="551"/>
      <c r="JZH125" s="551"/>
      <c r="JZI125" s="551"/>
      <c r="JZJ125" s="551"/>
      <c r="JZK125" s="551"/>
      <c r="JZL125" s="551"/>
      <c r="JZM125" s="551"/>
      <c r="JZN125" s="551"/>
      <c r="JZO125" s="551"/>
      <c r="JZP125" s="551"/>
      <c r="JZQ125" s="551"/>
      <c r="JZR125" s="551"/>
      <c r="JZS125" s="551"/>
      <c r="JZT125" s="551"/>
      <c r="JZU125" s="551"/>
      <c r="JZV125" s="551"/>
      <c r="JZW125" s="551"/>
      <c r="JZX125" s="551"/>
      <c r="JZY125" s="551"/>
      <c r="JZZ125" s="551"/>
      <c r="KAA125" s="551"/>
      <c r="KAB125" s="551"/>
      <c r="KAC125" s="551"/>
      <c r="KAD125" s="551"/>
      <c r="KAE125" s="551"/>
      <c r="KAF125" s="551"/>
      <c r="KAG125" s="551"/>
      <c r="KAH125" s="551"/>
      <c r="KAI125" s="551"/>
      <c r="KAJ125" s="551"/>
      <c r="KAK125" s="551"/>
      <c r="KAL125" s="551"/>
      <c r="KAM125" s="551"/>
      <c r="KAN125" s="551"/>
      <c r="KAO125" s="551"/>
      <c r="KAP125" s="551"/>
      <c r="KAQ125" s="551"/>
      <c r="KAR125" s="551"/>
      <c r="KAS125" s="551"/>
      <c r="KAT125" s="551"/>
      <c r="KAU125" s="551"/>
      <c r="KAV125" s="551"/>
      <c r="KAW125" s="551"/>
      <c r="KAX125" s="551"/>
      <c r="KAY125" s="551"/>
      <c r="KAZ125" s="551"/>
      <c r="KBA125" s="551"/>
      <c r="KBB125" s="551"/>
      <c r="KBC125" s="551"/>
      <c r="KBD125" s="551"/>
      <c r="KBE125" s="551"/>
      <c r="KBF125" s="551"/>
      <c r="KBG125" s="551"/>
      <c r="KBH125" s="551"/>
      <c r="KBI125" s="551"/>
      <c r="KBJ125" s="551"/>
      <c r="KBK125" s="551"/>
      <c r="KBL125" s="551"/>
      <c r="KBM125" s="551"/>
      <c r="KBN125" s="551"/>
      <c r="KBO125" s="551"/>
      <c r="KBP125" s="551"/>
      <c r="KBQ125" s="551"/>
      <c r="KBR125" s="551"/>
      <c r="KBS125" s="551"/>
      <c r="KBT125" s="551"/>
      <c r="KBU125" s="551"/>
      <c r="KBV125" s="551"/>
      <c r="KBW125" s="551"/>
      <c r="KBX125" s="551"/>
      <c r="KBY125" s="551"/>
      <c r="KBZ125" s="551"/>
      <c r="KCA125" s="551"/>
      <c r="KCB125" s="551"/>
      <c r="KCC125" s="551"/>
      <c r="KCD125" s="551"/>
      <c r="KCE125" s="551"/>
      <c r="KCF125" s="551"/>
      <c r="KCG125" s="551"/>
      <c r="KCH125" s="551"/>
      <c r="KCI125" s="551"/>
      <c r="KCJ125" s="551"/>
      <c r="KCK125" s="551"/>
      <c r="KCL125" s="551"/>
      <c r="KCM125" s="551"/>
      <c r="KCN125" s="551"/>
      <c r="KCO125" s="551"/>
      <c r="KCP125" s="551"/>
      <c r="KCQ125" s="551"/>
      <c r="KCR125" s="551"/>
      <c r="KCS125" s="551"/>
      <c r="KCT125" s="551"/>
      <c r="KCU125" s="551"/>
      <c r="KCV125" s="551"/>
      <c r="KCW125" s="551"/>
      <c r="KCX125" s="551"/>
      <c r="KCY125" s="551"/>
      <c r="KCZ125" s="551"/>
      <c r="KDA125" s="551"/>
      <c r="KDB125" s="551"/>
      <c r="KDC125" s="551"/>
      <c r="KDD125" s="551"/>
      <c r="KDE125" s="551"/>
      <c r="KDF125" s="551"/>
      <c r="KDG125" s="551"/>
      <c r="KDH125" s="551"/>
      <c r="KDI125" s="551"/>
      <c r="KDJ125" s="551"/>
      <c r="KDK125" s="551"/>
      <c r="KDL125" s="551"/>
      <c r="KDM125" s="551"/>
      <c r="KDN125" s="551"/>
      <c r="KDO125" s="551"/>
      <c r="KDP125" s="551"/>
      <c r="KDQ125" s="551"/>
      <c r="KDR125" s="551"/>
      <c r="KDS125" s="551"/>
      <c r="KDT125" s="551"/>
      <c r="KDU125" s="551"/>
      <c r="KDV125" s="551"/>
      <c r="KDW125" s="551"/>
      <c r="KDX125" s="551"/>
      <c r="KDY125" s="551"/>
      <c r="KDZ125" s="551"/>
      <c r="KEA125" s="551"/>
      <c r="KEB125" s="551"/>
      <c r="KEC125" s="551"/>
      <c r="KED125" s="551"/>
      <c r="KEE125" s="551"/>
      <c r="KEF125" s="551"/>
      <c r="KEG125" s="551"/>
      <c r="KEH125" s="551"/>
      <c r="KEI125" s="551"/>
      <c r="KEJ125" s="551"/>
      <c r="KEK125" s="551"/>
      <c r="KEL125" s="551"/>
      <c r="KEM125" s="551"/>
      <c r="KEN125" s="551"/>
      <c r="KEO125" s="551"/>
      <c r="KEP125" s="551"/>
      <c r="KEQ125" s="551"/>
      <c r="KER125" s="551"/>
      <c r="KES125" s="551"/>
      <c r="KET125" s="551"/>
      <c r="KEU125" s="551"/>
      <c r="KEV125" s="551"/>
      <c r="KEW125" s="551"/>
      <c r="KEX125" s="551"/>
      <c r="KEY125" s="551"/>
      <c r="KEZ125" s="551"/>
      <c r="KFA125" s="551"/>
      <c r="KFB125" s="551"/>
      <c r="KFC125" s="551"/>
      <c r="KFD125" s="551"/>
      <c r="KFE125" s="551"/>
      <c r="KFF125" s="551"/>
      <c r="KFG125" s="551"/>
      <c r="KFH125" s="551"/>
      <c r="KFI125" s="551"/>
      <c r="KFJ125" s="551"/>
      <c r="KFK125" s="551"/>
      <c r="KFL125" s="551"/>
      <c r="KFM125" s="551"/>
      <c r="KFN125" s="551"/>
      <c r="KFO125" s="551"/>
      <c r="KFP125" s="551"/>
      <c r="KFQ125" s="551"/>
      <c r="KFR125" s="551"/>
      <c r="KFS125" s="551"/>
      <c r="KFT125" s="551"/>
      <c r="KFU125" s="551"/>
      <c r="KFV125" s="551"/>
      <c r="KFW125" s="551"/>
      <c r="KFX125" s="551"/>
      <c r="KFY125" s="551"/>
      <c r="KFZ125" s="551"/>
      <c r="KGA125" s="551"/>
      <c r="KGB125" s="551"/>
      <c r="KGC125" s="551"/>
      <c r="KGD125" s="551"/>
      <c r="KGE125" s="551"/>
      <c r="KGF125" s="551"/>
      <c r="KGG125" s="551"/>
      <c r="KGH125" s="551"/>
      <c r="KGI125" s="551"/>
      <c r="KGJ125" s="551"/>
      <c r="KGK125" s="551"/>
      <c r="KGL125" s="551"/>
      <c r="KGM125" s="551"/>
      <c r="KGN125" s="551"/>
      <c r="KGO125" s="551"/>
      <c r="KGP125" s="551"/>
      <c r="KGQ125" s="551"/>
      <c r="KGR125" s="551"/>
      <c r="KGS125" s="551"/>
      <c r="KGT125" s="551"/>
      <c r="KGU125" s="551"/>
      <c r="KGV125" s="551"/>
      <c r="KGW125" s="551"/>
      <c r="KGX125" s="551"/>
      <c r="KGY125" s="551"/>
      <c r="KGZ125" s="551"/>
      <c r="KHA125" s="551"/>
      <c r="KHB125" s="551"/>
      <c r="KHC125" s="551"/>
      <c r="KHD125" s="551"/>
      <c r="KHE125" s="551"/>
      <c r="KHF125" s="551"/>
      <c r="KHG125" s="551"/>
      <c r="KHH125" s="551"/>
      <c r="KHI125" s="551"/>
      <c r="KHJ125" s="551"/>
      <c r="KHK125" s="551"/>
      <c r="KHL125" s="551"/>
      <c r="KHM125" s="551"/>
      <c r="KHN125" s="551"/>
      <c r="KHO125" s="551"/>
      <c r="KHP125" s="551"/>
      <c r="KHQ125" s="551"/>
      <c r="KHR125" s="551"/>
      <c r="KHS125" s="551"/>
      <c r="KHT125" s="551"/>
      <c r="KHU125" s="551"/>
      <c r="KHV125" s="551"/>
      <c r="KHW125" s="551"/>
      <c r="KHX125" s="551"/>
      <c r="KHY125" s="551"/>
      <c r="KHZ125" s="551"/>
      <c r="KIA125" s="551"/>
      <c r="KIB125" s="551"/>
      <c r="KIC125" s="551"/>
      <c r="KID125" s="551"/>
      <c r="KIE125" s="551"/>
      <c r="KIF125" s="551"/>
      <c r="KIG125" s="551"/>
      <c r="KIH125" s="551"/>
      <c r="KII125" s="551"/>
      <c r="KIJ125" s="551"/>
      <c r="KIK125" s="551"/>
      <c r="KIL125" s="551"/>
      <c r="KIM125" s="551"/>
      <c r="KIN125" s="551"/>
      <c r="KIO125" s="551"/>
      <c r="KIP125" s="551"/>
      <c r="KIQ125" s="551"/>
      <c r="KIR125" s="551"/>
      <c r="KIS125" s="551"/>
      <c r="KIT125" s="551"/>
      <c r="KIU125" s="551"/>
      <c r="KIV125" s="551"/>
      <c r="KIW125" s="551"/>
      <c r="KIX125" s="551"/>
      <c r="KIY125" s="551"/>
      <c r="KIZ125" s="551"/>
      <c r="KJA125" s="551"/>
      <c r="KJB125" s="551"/>
      <c r="KJC125" s="551"/>
      <c r="KJD125" s="551"/>
      <c r="KJE125" s="551"/>
      <c r="KJF125" s="551"/>
      <c r="KJG125" s="551"/>
      <c r="KJH125" s="551"/>
      <c r="KJI125" s="551"/>
      <c r="KJJ125" s="551"/>
      <c r="KJK125" s="551"/>
      <c r="KJL125" s="551"/>
      <c r="KJM125" s="551"/>
      <c r="KJN125" s="551"/>
      <c r="KJO125" s="551"/>
      <c r="KJP125" s="551"/>
      <c r="KJQ125" s="551"/>
      <c r="KJR125" s="551"/>
      <c r="KJS125" s="551"/>
      <c r="KJT125" s="551"/>
      <c r="KJU125" s="551"/>
      <c r="KJV125" s="551"/>
      <c r="KJW125" s="551"/>
      <c r="KJX125" s="551"/>
      <c r="KJY125" s="551"/>
      <c r="KJZ125" s="551"/>
      <c r="KKA125" s="551"/>
      <c r="KKB125" s="551"/>
      <c r="KKC125" s="551"/>
      <c r="KKD125" s="551"/>
      <c r="KKE125" s="551"/>
      <c r="KKF125" s="551"/>
      <c r="KKG125" s="551"/>
      <c r="KKH125" s="551"/>
      <c r="KKI125" s="551"/>
      <c r="KKJ125" s="551"/>
      <c r="KKK125" s="551"/>
      <c r="KKL125" s="551"/>
      <c r="KKM125" s="551"/>
      <c r="KKN125" s="551"/>
      <c r="KKO125" s="551"/>
      <c r="KKP125" s="551"/>
      <c r="KKQ125" s="551"/>
      <c r="KKR125" s="551"/>
      <c r="KKS125" s="551"/>
      <c r="KKT125" s="551"/>
      <c r="KKU125" s="551"/>
      <c r="KKV125" s="551"/>
      <c r="KKW125" s="551"/>
      <c r="KKX125" s="551"/>
      <c r="KKY125" s="551"/>
      <c r="KKZ125" s="551"/>
      <c r="KLA125" s="551"/>
      <c r="KLB125" s="551"/>
      <c r="KLC125" s="551"/>
      <c r="KLD125" s="551"/>
      <c r="KLE125" s="551"/>
      <c r="KLF125" s="551"/>
      <c r="KLG125" s="551"/>
      <c r="KLH125" s="551"/>
      <c r="KLI125" s="551"/>
      <c r="KLJ125" s="551"/>
      <c r="KLK125" s="551"/>
      <c r="KLL125" s="551"/>
      <c r="KLM125" s="551"/>
      <c r="KLN125" s="551"/>
      <c r="KLO125" s="551"/>
      <c r="KLP125" s="551"/>
      <c r="KLQ125" s="551"/>
      <c r="KLR125" s="551"/>
      <c r="KLS125" s="551"/>
      <c r="KLT125" s="551"/>
      <c r="KLU125" s="551"/>
      <c r="KLV125" s="551"/>
      <c r="KLW125" s="551"/>
      <c r="KLX125" s="551"/>
      <c r="KLY125" s="551"/>
      <c r="KLZ125" s="551"/>
      <c r="KMA125" s="551"/>
      <c r="KMB125" s="551"/>
      <c r="KMC125" s="551"/>
      <c r="KMD125" s="551"/>
      <c r="KME125" s="551"/>
      <c r="KMF125" s="551"/>
      <c r="KMG125" s="551"/>
      <c r="KMH125" s="551"/>
      <c r="KMI125" s="551"/>
      <c r="KMJ125" s="551"/>
      <c r="KMK125" s="551"/>
      <c r="KML125" s="551"/>
      <c r="KMM125" s="551"/>
      <c r="KMN125" s="551"/>
      <c r="KMO125" s="551"/>
      <c r="KMP125" s="551"/>
      <c r="KMQ125" s="551"/>
      <c r="KMR125" s="551"/>
      <c r="KMS125" s="551"/>
      <c r="KMT125" s="551"/>
      <c r="KMU125" s="551"/>
      <c r="KMV125" s="551"/>
      <c r="KMW125" s="551"/>
      <c r="KMX125" s="551"/>
      <c r="KMY125" s="551"/>
      <c r="KMZ125" s="551"/>
      <c r="KNA125" s="551"/>
      <c r="KNB125" s="551"/>
      <c r="KNC125" s="551"/>
      <c r="KND125" s="551"/>
      <c r="KNE125" s="551"/>
      <c r="KNF125" s="551"/>
      <c r="KNG125" s="551"/>
      <c r="KNH125" s="551"/>
      <c r="KNI125" s="551"/>
      <c r="KNJ125" s="551"/>
      <c r="KNK125" s="551"/>
      <c r="KNL125" s="551"/>
      <c r="KNM125" s="551"/>
      <c r="KNN125" s="551"/>
      <c r="KNO125" s="551"/>
      <c r="KNP125" s="551"/>
      <c r="KNQ125" s="551"/>
      <c r="KNR125" s="551"/>
      <c r="KNS125" s="551"/>
      <c r="KNT125" s="551"/>
      <c r="KNU125" s="551"/>
      <c r="KNV125" s="551"/>
      <c r="KNW125" s="551"/>
      <c r="KNX125" s="551"/>
      <c r="KNY125" s="551"/>
      <c r="KNZ125" s="551"/>
      <c r="KOA125" s="551"/>
      <c r="KOB125" s="551"/>
      <c r="KOC125" s="551"/>
      <c r="KOD125" s="551"/>
      <c r="KOE125" s="551"/>
      <c r="KOF125" s="551"/>
      <c r="KOG125" s="551"/>
      <c r="KOH125" s="551"/>
      <c r="KOI125" s="551"/>
      <c r="KOJ125" s="551"/>
      <c r="KOK125" s="551"/>
      <c r="KOL125" s="551"/>
      <c r="KOM125" s="551"/>
      <c r="KON125" s="551"/>
      <c r="KOO125" s="551"/>
      <c r="KOP125" s="551"/>
      <c r="KOQ125" s="551"/>
      <c r="KOR125" s="551"/>
      <c r="KOS125" s="551"/>
      <c r="KOT125" s="551"/>
      <c r="KOU125" s="551"/>
      <c r="KOV125" s="551"/>
      <c r="KOW125" s="551"/>
      <c r="KOX125" s="551"/>
      <c r="KOY125" s="551"/>
      <c r="KOZ125" s="551"/>
      <c r="KPA125" s="551"/>
      <c r="KPB125" s="551"/>
      <c r="KPC125" s="551"/>
      <c r="KPD125" s="551"/>
      <c r="KPE125" s="551"/>
      <c r="KPF125" s="551"/>
      <c r="KPG125" s="551"/>
      <c r="KPH125" s="551"/>
      <c r="KPI125" s="551"/>
      <c r="KPJ125" s="551"/>
      <c r="KPK125" s="551"/>
      <c r="KPL125" s="551"/>
      <c r="KPM125" s="551"/>
      <c r="KPN125" s="551"/>
      <c r="KPO125" s="551"/>
      <c r="KPP125" s="551"/>
      <c r="KPQ125" s="551"/>
      <c r="KPR125" s="551"/>
      <c r="KPS125" s="551"/>
      <c r="KPT125" s="551"/>
      <c r="KPU125" s="551"/>
      <c r="KPV125" s="551"/>
      <c r="KPW125" s="551"/>
      <c r="KPX125" s="551"/>
      <c r="KPY125" s="551"/>
      <c r="KPZ125" s="551"/>
      <c r="KQA125" s="551"/>
      <c r="KQB125" s="551"/>
      <c r="KQC125" s="551"/>
      <c r="KQD125" s="551"/>
      <c r="KQE125" s="551"/>
      <c r="KQF125" s="551"/>
      <c r="KQG125" s="551"/>
      <c r="KQH125" s="551"/>
      <c r="KQI125" s="551"/>
      <c r="KQJ125" s="551"/>
      <c r="KQK125" s="551"/>
      <c r="KQL125" s="551"/>
      <c r="KQM125" s="551"/>
      <c r="KQN125" s="551"/>
      <c r="KQO125" s="551"/>
      <c r="KQP125" s="551"/>
      <c r="KQQ125" s="551"/>
      <c r="KQR125" s="551"/>
      <c r="KQS125" s="551"/>
      <c r="KQT125" s="551"/>
      <c r="KQU125" s="551"/>
      <c r="KQV125" s="551"/>
      <c r="KQW125" s="551"/>
      <c r="KQX125" s="551"/>
      <c r="KQY125" s="551"/>
      <c r="KQZ125" s="551"/>
      <c r="KRA125" s="551"/>
      <c r="KRB125" s="551"/>
      <c r="KRC125" s="551"/>
      <c r="KRD125" s="551"/>
      <c r="KRE125" s="551"/>
      <c r="KRF125" s="551"/>
      <c r="KRG125" s="551"/>
      <c r="KRH125" s="551"/>
      <c r="KRI125" s="551"/>
      <c r="KRJ125" s="551"/>
      <c r="KRK125" s="551"/>
      <c r="KRL125" s="551"/>
      <c r="KRM125" s="551"/>
      <c r="KRN125" s="551"/>
      <c r="KRO125" s="551"/>
      <c r="KRP125" s="551"/>
      <c r="KRQ125" s="551"/>
      <c r="KRR125" s="551"/>
      <c r="KRS125" s="551"/>
      <c r="KRT125" s="551"/>
      <c r="KRU125" s="551"/>
      <c r="KRV125" s="551"/>
      <c r="KRW125" s="551"/>
      <c r="KRX125" s="551"/>
      <c r="KRY125" s="551"/>
      <c r="KRZ125" s="551"/>
      <c r="KSA125" s="551"/>
      <c r="KSB125" s="551"/>
      <c r="KSC125" s="551"/>
      <c r="KSD125" s="551"/>
      <c r="KSE125" s="551"/>
      <c r="KSF125" s="551"/>
      <c r="KSG125" s="551"/>
      <c r="KSH125" s="551"/>
      <c r="KSI125" s="551"/>
      <c r="KSJ125" s="551"/>
      <c r="KSK125" s="551"/>
      <c r="KSL125" s="551"/>
      <c r="KSM125" s="551"/>
      <c r="KSN125" s="551"/>
      <c r="KSO125" s="551"/>
      <c r="KSP125" s="551"/>
      <c r="KSQ125" s="551"/>
      <c r="KSR125" s="551"/>
      <c r="KSS125" s="551"/>
      <c r="KST125" s="551"/>
      <c r="KSU125" s="551"/>
      <c r="KSV125" s="551"/>
      <c r="KSW125" s="551"/>
      <c r="KSX125" s="551"/>
      <c r="KSY125" s="551"/>
      <c r="KSZ125" s="551"/>
      <c r="KTA125" s="551"/>
      <c r="KTB125" s="551"/>
      <c r="KTC125" s="551"/>
      <c r="KTD125" s="551"/>
      <c r="KTE125" s="551"/>
      <c r="KTF125" s="551"/>
      <c r="KTG125" s="551"/>
      <c r="KTH125" s="551"/>
      <c r="KTI125" s="551"/>
      <c r="KTJ125" s="551"/>
      <c r="KTK125" s="551"/>
      <c r="KTL125" s="551"/>
      <c r="KTM125" s="551"/>
      <c r="KTN125" s="551"/>
      <c r="KTO125" s="551"/>
      <c r="KTP125" s="551"/>
      <c r="KTQ125" s="551"/>
      <c r="KTR125" s="551"/>
      <c r="KTS125" s="551"/>
      <c r="KTT125" s="551"/>
      <c r="KTU125" s="551"/>
      <c r="KTV125" s="551"/>
      <c r="KTW125" s="551"/>
      <c r="KTX125" s="551"/>
      <c r="KTY125" s="551"/>
      <c r="KTZ125" s="551"/>
      <c r="KUA125" s="551"/>
      <c r="KUB125" s="551"/>
      <c r="KUC125" s="551"/>
      <c r="KUD125" s="551"/>
      <c r="KUE125" s="551"/>
      <c r="KUF125" s="551"/>
      <c r="KUG125" s="551"/>
      <c r="KUH125" s="551"/>
      <c r="KUI125" s="551"/>
      <c r="KUJ125" s="551"/>
      <c r="KUK125" s="551"/>
      <c r="KUL125" s="551"/>
      <c r="KUM125" s="551"/>
      <c r="KUN125" s="551"/>
      <c r="KUO125" s="551"/>
      <c r="KUP125" s="551"/>
      <c r="KUQ125" s="551"/>
      <c r="KUR125" s="551"/>
      <c r="KUS125" s="551"/>
      <c r="KUT125" s="551"/>
      <c r="KUU125" s="551"/>
      <c r="KUV125" s="551"/>
      <c r="KUW125" s="551"/>
      <c r="KUX125" s="551"/>
      <c r="KUY125" s="551"/>
      <c r="KUZ125" s="551"/>
      <c r="KVA125" s="551"/>
      <c r="KVB125" s="551"/>
      <c r="KVC125" s="551"/>
      <c r="KVD125" s="551"/>
      <c r="KVE125" s="551"/>
      <c r="KVF125" s="551"/>
      <c r="KVG125" s="551"/>
      <c r="KVH125" s="551"/>
      <c r="KVI125" s="551"/>
      <c r="KVJ125" s="551"/>
      <c r="KVK125" s="551"/>
      <c r="KVL125" s="551"/>
      <c r="KVM125" s="551"/>
      <c r="KVN125" s="551"/>
      <c r="KVO125" s="551"/>
      <c r="KVP125" s="551"/>
      <c r="KVQ125" s="551"/>
      <c r="KVR125" s="551"/>
      <c r="KVS125" s="551"/>
      <c r="KVT125" s="551"/>
      <c r="KVU125" s="551"/>
      <c r="KVV125" s="551"/>
      <c r="KVW125" s="551"/>
      <c r="KVX125" s="551"/>
      <c r="KVY125" s="551"/>
      <c r="KVZ125" s="551"/>
      <c r="KWA125" s="551"/>
      <c r="KWB125" s="551"/>
      <c r="KWC125" s="551"/>
      <c r="KWD125" s="551"/>
      <c r="KWE125" s="551"/>
      <c r="KWF125" s="551"/>
      <c r="KWG125" s="551"/>
      <c r="KWH125" s="551"/>
      <c r="KWI125" s="551"/>
      <c r="KWJ125" s="551"/>
      <c r="KWK125" s="551"/>
      <c r="KWL125" s="551"/>
      <c r="KWM125" s="551"/>
      <c r="KWN125" s="551"/>
      <c r="KWO125" s="551"/>
      <c r="KWP125" s="551"/>
      <c r="KWQ125" s="551"/>
      <c r="KWR125" s="551"/>
      <c r="KWS125" s="551"/>
      <c r="KWT125" s="551"/>
      <c r="KWU125" s="551"/>
      <c r="KWV125" s="551"/>
      <c r="KWW125" s="551"/>
      <c r="KWX125" s="551"/>
      <c r="KWY125" s="551"/>
      <c r="KWZ125" s="551"/>
      <c r="KXA125" s="551"/>
      <c r="KXB125" s="551"/>
      <c r="KXC125" s="551"/>
      <c r="KXD125" s="551"/>
      <c r="KXE125" s="551"/>
      <c r="KXF125" s="551"/>
      <c r="KXG125" s="551"/>
      <c r="KXH125" s="551"/>
      <c r="KXI125" s="551"/>
      <c r="KXJ125" s="551"/>
      <c r="KXK125" s="551"/>
      <c r="KXL125" s="551"/>
      <c r="KXM125" s="551"/>
      <c r="KXN125" s="551"/>
      <c r="KXO125" s="551"/>
      <c r="KXP125" s="551"/>
      <c r="KXQ125" s="551"/>
      <c r="KXR125" s="551"/>
      <c r="KXS125" s="551"/>
      <c r="KXT125" s="551"/>
      <c r="KXU125" s="551"/>
      <c r="KXV125" s="551"/>
      <c r="KXW125" s="551"/>
      <c r="KXX125" s="551"/>
      <c r="KXY125" s="551"/>
      <c r="KXZ125" s="551"/>
      <c r="KYA125" s="551"/>
      <c r="KYB125" s="551"/>
      <c r="KYC125" s="551"/>
      <c r="KYD125" s="551"/>
      <c r="KYE125" s="551"/>
      <c r="KYF125" s="551"/>
      <c r="KYG125" s="551"/>
      <c r="KYH125" s="551"/>
      <c r="KYI125" s="551"/>
      <c r="KYJ125" s="551"/>
      <c r="KYK125" s="551"/>
      <c r="KYL125" s="551"/>
      <c r="KYM125" s="551"/>
      <c r="KYN125" s="551"/>
      <c r="KYO125" s="551"/>
      <c r="KYP125" s="551"/>
      <c r="KYQ125" s="551"/>
      <c r="KYR125" s="551"/>
      <c r="KYS125" s="551"/>
      <c r="KYT125" s="551"/>
      <c r="KYU125" s="551"/>
      <c r="KYV125" s="551"/>
      <c r="KYW125" s="551"/>
      <c r="KYX125" s="551"/>
      <c r="KYY125" s="551"/>
      <c r="KYZ125" s="551"/>
      <c r="KZA125" s="551"/>
      <c r="KZB125" s="551"/>
      <c r="KZC125" s="551"/>
      <c r="KZD125" s="551"/>
      <c r="KZE125" s="551"/>
      <c r="KZF125" s="551"/>
      <c r="KZG125" s="551"/>
      <c r="KZH125" s="551"/>
      <c r="KZI125" s="551"/>
      <c r="KZJ125" s="551"/>
      <c r="KZK125" s="551"/>
      <c r="KZL125" s="551"/>
      <c r="KZM125" s="551"/>
      <c r="KZN125" s="551"/>
      <c r="KZO125" s="551"/>
      <c r="KZP125" s="551"/>
      <c r="KZQ125" s="551"/>
      <c r="KZR125" s="551"/>
      <c r="KZS125" s="551"/>
      <c r="KZT125" s="551"/>
      <c r="KZU125" s="551"/>
      <c r="KZV125" s="551"/>
      <c r="KZW125" s="551"/>
      <c r="KZX125" s="551"/>
      <c r="KZY125" s="551"/>
      <c r="KZZ125" s="551"/>
      <c r="LAA125" s="551"/>
      <c r="LAB125" s="551"/>
      <c r="LAC125" s="551"/>
      <c r="LAD125" s="551"/>
      <c r="LAE125" s="551"/>
      <c r="LAF125" s="551"/>
      <c r="LAG125" s="551"/>
      <c r="LAH125" s="551"/>
      <c r="LAI125" s="551"/>
      <c r="LAJ125" s="551"/>
      <c r="LAK125" s="551"/>
      <c r="LAL125" s="551"/>
      <c r="LAM125" s="551"/>
      <c r="LAN125" s="551"/>
      <c r="LAO125" s="551"/>
      <c r="LAP125" s="551"/>
      <c r="LAQ125" s="551"/>
      <c r="LAR125" s="551"/>
      <c r="LAS125" s="551"/>
      <c r="LAT125" s="551"/>
      <c r="LAU125" s="551"/>
      <c r="LAV125" s="551"/>
      <c r="LAW125" s="551"/>
      <c r="LAX125" s="551"/>
      <c r="LAY125" s="551"/>
      <c r="LAZ125" s="551"/>
      <c r="LBA125" s="551"/>
      <c r="LBB125" s="551"/>
      <c r="LBC125" s="551"/>
      <c r="LBD125" s="551"/>
      <c r="LBE125" s="551"/>
      <c r="LBF125" s="551"/>
      <c r="LBG125" s="551"/>
      <c r="LBH125" s="551"/>
      <c r="LBI125" s="551"/>
      <c r="LBJ125" s="551"/>
      <c r="LBK125" s="551"/>
      <c r="LBL125" s="551"/>
      <c r="LBM125" s="551"/>
      <c r="LBN125" s="551"/>
      <c r="LBO125" s="551"/>
      <c r="LBP125" s="551"/>
      <c r="LBQ125" s="551"/>
      <c r="LBR125" s="551"/>
      <c r="LBS125" s="551"/>
      <c r="LBT125" s="551"/>
      <c r="LBU125" s="551"/>
      <c r="LBV125" s="551"/>
      <c r="LBW125" s="551"/>
      <c r="LBX125" s="551"/>
      <c r="LBY125" s="551"/>
      <c r="LBZ125" s="551"/>
      <c r="LCA125" s="551"/>
      <c r="LCB125" s="551"/>
      <c r="LCC125" s="551"/>
      <c r="LCD125" s="551"/>
      <c r="LCE125" s="551"/>
      <c r="LCF125" s="551"/>
      <c r="LCG125" s="551"/>
      <c r="LCH125" s="551"/>
      <c r="LCI125" s="551"/>
      <c r="LCJ125" s="551"/>
      <c r="LCK125" s="551"/>
      <c r="LCL125" s="551"/>
      <c r="LCM125" s="551"/>
      <c r="LCN125" s="551"/>
      <c r="LCO125" s="551"/>
      <c r="LCP125" s="551"/>
      <c r="LCQ125" s="551"/>
      <c r="LCR125" s="551"/>
      <c r="LCS125" s="551"/>
      <c r="LCT125" s="551"/>
      <c r="LCU125" s="551"/>
      <c r="LCV125" s="551"/>
      <c r="LCW125" s="551"/>
      <c r="LCX125" s="551"/>
      <c r="LCY125" s="551"/>
      <c r="LCZ125" s="551"/>
      <c r="LDA125" s="551"/>
      <c r="LDB125" s="551"/>
      <c r="LDC125" s="551"/>
      <c r="LDD125" s="551"/>
      <c r="LDE125" s="551"/>
      <c r="LDF125" s="551"/>
      <c r="LDG125" s="551"/>
      <c r="LDH125" s="551"/>
      <c r="LDI125" s="551"/>
      <c r="LDJ125" s="551"/>
      <c r="LDK125" s="551"/>
      <c r="LDL125" s="551"/>
      <c r="LDM125" s="551"/>
      <c r="LDN125" s="551"/>
      <c r="LDO125" s="551"/>
      <c r="LDP125" s="551"/>
      <c r="LDQ125" s="551"/>
      <c r="LDR125" s="551"/>
      <c r="LDS125" s="551"/>
      <c r="LDT125" s="551"/>
      <c r="LDU125" s="551"/>
      <c r="LDV125" s="551"/>
      <c r="LDW125" s="551"/>
      <c r="LDX125" s="551"/>
      <c r="LDY125" s="551"/>
      <c r="LDZ125" s="551"/>
      <c r="LEA125" s="551"/>
      <c r="LEB125" s="551"/>
      <c r="LEC125" s="551"/>
      <c r="LED125" s="551"/>
      <c r="LEE125" s="551"/>
      <c r="LEF125" s="551"/>
      <c r="LEG125" s="551"/>
      <c r="LEH125" s="551"/>
      <c r="LEI125" s="551"/>
      <c r="LEJ125" s="551"/>
      <c r="LEK125" s="551"/>
      <c r="LEL125" s="551"/>
      <c r="LEM125" s="551"/>
      <c r="LEN125" s="551"/>
      <c r="LEO125" s="551"/>
      <c r="LEP125" s="551"/>
      <c r="LEQ125" s="551"/>
      <c r="LER125" s="551"/>
      <c r="LES125" s="551"/>
      <c r="LET125" s="551"/>
      <c r="LEU125" s="551"/>
      <c r="LEV125" s="551"/>
      <c r="LEW125" s="551"/>
      <c r="LEX125" s="551"/>
      <c r="LEY125" s="551"/>
      <c r="LEZ125" s="551"/>
      <c r="LFA125" s="551"/>
      <c r="LFB125" s="551"/>
      <c r="LFC125" s="551"/>
      <c r="LFD125" s="551"/>
      <c r="LFE125" s="551"/>
      <c r="LFF125" s="551"/>
      <c r="LFG125" s="551"/>
      <c r="LFH125" s="551"/>
      <c r="LFI125" s="551"/>
      <c r="LFJ125" s="551"/>
      <c r="LFK125" s="551"/>
      <c r="LFL125" s="551"/>
      <c r="LFM125" s="551"/>
      <c r="LFN125" s="551"/>
      <c r="LFO125" s="551"/>
      <c r="LFP125" s="551"/>
      <c r="LFQ125" s="551"/>
      <c r="LFR125" s="551"/>
      <c r="LFS125" s="551"/>
      <c r="LFT125" s="551"/>
      <c r="LFU125" s="551"/>
      <c r="LFV125" s="551"/>
      <c r="LFW125" s="551"/>
      <c r="LFX125" s="551"/>
      <c r="LFY125" s="551"/>
      <c r="LFZ125" s="551"/>
      <c r="LGA125" s="551"/>
      <c r="LGB125" s="551"/>
      <c r="LGC125" s="551"/>
      <c r="LGD125" s="551"/>
      <c r="LGE125" s="551"/>
      <c r="LGF125" s="551"/>
      <c r="LGG125" s="551"/>
      <c r="LGH125" s="551"/>
      <c r="LGI125" s="551"/>
      <c r="LGJ125" s="551"/>
      <c r="LGK125" s="551"/>
      <c r="LGL125" s="551"/>
      <c r="LGM125" s="551"/>
      <c r="LGN125" s="551"/>
      <c r="LGO125" s="551"/>
      <c r="LGP125" s="551"/>
      <c r="LGQ125" s="551"/>
      <c r="LGR125" s="551"/>
      <c r="LGS125" s="551"/>
      <c r="LGT125" s="551"/>
      <c r="LGU125" s="551"/>
      <c r="LGV125" s="551"/>
      <c r="LGW125" s="551"/>
      <c r="LGX125" s="551"/>
      <c r="LGY125" s="551"/>
      <c r="LGZ125" s="551"/>
      <c r="LHA125" s="551"/>
      <c r="LHB125" s="551"/>
      <c r="LHC125" s="551"/>
      <c r="LHD125" s="551"/>
      <c r="LHE125" s="551"/>
      <c r="LHF125" s="551"/>
      <c r="LHG125" s="551"/>
      <c r="LHH125" s="551"/>
      <c r="LHI125" s="551"/>
      <c r="LHJ125" s="551"/>
      <c r="LHK125" s="551"/>
      <c r="LHL125" s="551"/>
      <c r="LHM125" s="551"/>
      <c r="LHN125" s="551"/>
      <c r="LHO125" s="551"/>
      <c r="LHP125" s="551"/>
      <c r="LHQ125" s="551"/>
      <c r="LHR125" s="551"/>
      <c r="LHS125" s="551"/>
      <c r="LHT125" s="551"/>
      <c r="LHU125" s="551"/>
      <c r="LHV125" s="551"/>
      <c r="LHW125" s="551"/>
      <c r="LHX125" s="551"/>
      <c r="LHY125" s="551"/>
      <c r="LHZ125" s="551"/>
      <c r="LIA125" s="551"/>
      <c r="LIB125" s="551"/>
      <c r="LIC125" s="551"/>
      <c r="LID125" s="551"/>
      <c r="LIE125" s="551"/>
      <c r="LIF125" s="551"/>
      <c r="LIG125" s="551"/>
      <c r="LIH125" s="551"/>
      <c r="LII125" s="551"/>
      <c r="LIJ125" s="551"/>
      <c r="LIK125" s="551"/>
      <c r="LIL125" s="551"/>
      <c r="LIM125" s="551"/>
      <c r="LIN125" s="551"/>
      <c r="LIO125" s="551"/>
      <c r="LIP125" s="551"/>
      <c r="LIQ125" s="551"/>
      <c r="LIR125" s="551"/>
      <c r="LIS125" s="551"/>
      <c r="LIT125" s="551"/>
      <c r="LIU125" s="551"/>
      <c r="LIV125" s="551"/>
      <c r="LIW125" s="551"/>
      <c r="LIX125" s="551"/>
      <c r="LIY125" s="551"/>
      <c r="LIZ125" s="551"/>
      <c r="LJA125" s="551"/>
      <c r="LJB125" s="551"/>
      <c r="LJC125" s="551"/>
      <c r="LJD125" s="551"/>
      <c r="LJE125" s="551"/>
      <c r="LJF125" s="551"/>
      <c r="LJG125" s="551"/>
      <c r="LJH125" s="551"/>
      <c r="LJI125" s="551"/>
      <c r="LJJ125" s="551"/>
      <c r="LJK125" s="551"/>
      <c r="LJL125" s="551"/>
      <c r="LJM125" s="551"/>
      <c r="LJN125" s="551"/>
      <c r="LJO125" s="551"/>
      <c r="LJP125" s="551"/>
      <c r="LJQ125" s="551"/>
      <c r="LJR125" s="551"/>
      <c r="LJS125" s="551"/>
      <c r="LJT125" s="551"/>
      <c r="LJU125" s="551"/>
      <c r="LJV125" s="551"/>
      <c r="LJW125" s="551"/>
      <c r="LJX125" s="551"/>
      <c r="LJY125" s="551"/>
      <c r="LJZ125" s="551"/>
      <c r="LKA125" s="551"/>
      <c r="LKB125" s="551"/>
      <c r="LKC125" s="551"/>
      <c r="LKD125" s="551"/>
      <c r="LKE125" s="551"/>
      <c r="LKF125" s="551"/>
      <c r="LKG125" s="551"/>
      <c r="LKH125" s="551"/>
      <c r="LKI125" s="551"/>
      <c r="LKJ125" s="551"/>
      <c r="LKK125" s="551"/>
      <c r="LKL125" s="551"/>
      <c r="LKM125" s="551"/>
      <c r="LKN125" s="551"/>
      <c r="LKO125" s="551"/>
      <c r="LKP125" s="551"/>
      <c r="LKQ125" s="551"/>
      <c r="LKR125" s="551"/>
      <c r="LKS125" s="551"/>
      <c r="LKT125" s="551"/>
      <c r="LKU125" s="551"/>
      <c r="LKV125" s="551"/>
      <c r="LKW125" s="551"/>
      <c r="LKX125" s="551"/>
      <c r="LKY125" s="551"/>
      <c r="LKZ125" s="551"/>
      <c r="LLA125" s="551"/>
      <c r="LLB125" s="551"/>
      <c r="LLC125" s="551"/>
      <c r="LLD125" s="551"/>
      <c r="LLE125" s="551"/>
      <c r="LLF125" s="551"/>
      <c r="LLG125" s="551"/>
      <c r="LLH125" s="551"/>
      <c r="LLI125" s="551"/>
      <c r="LLJ125" s="551"/>
      <c r="LLK125" s="551"/>
      <c r="LLL125" s="551"/>
      <c r="LLM125" s="551"/>
      <c r="LLN125" s="551"/>
      <c r="LLO125" s="551"/>
      <c r="LLP125" s="551"/>
      <c r="LLQ125" s="551"/>
      <c r="LLR125" s="551"/>
      <c r="LLS125" s="551"/>
      <c r="LLT125" s="551"/>
      <c r="LLU125" s="551"/>
      <c r="LLV125" s="551"/>
      <c r="LLW125" s="551"/>
      <c r="LLX125" s="551"/>
      <c r="LLY125" s="551"/>
      <c r="LLZ125" s="551"/>
      <c r="LMA125" s="551"/>
      <c r="LMB125" s="551"/>
      <c r="LMC125" s="551"/>
      <c r="LMD125" s="551"/>
      <c r="LME125" s="551"/>
      <c r="LMF125" s="551"/>
      <c r="LMG125" s="551"/>
      <c r="LMH125" s="551"/>
      <c r="LMI125" s="551"/>
      <c r="LMJ125" s="551"/>
      <c r="LMK125" s="551"/>
      <c r="LML125" s="551"/>
      <c r="LMM125" s="551"/>
      <c r="LMN125" s="551"/>
      <c r="LMO125" s="551"/>
      <c r="LMP125" s="551"/>
      <c r="LMQ125" s="551"/>
      <c r="LMR125" s="551"/>
      <c r="LMS125" s="551"/>
      <c r="LMT125" s="551"/>
      <c r="LMU125" s="551"/>
      <c r="LMV125" s="551"/>
      <c r="LMW125" s="551"/>
      <c r="LMX125" s="551"/>
      <c r="LMY125" s="551"/>
      <c r="LMZ125" s="551"/>
      <c r="LNA125" s="551"/>
      <c r="LNB125" s="551"/>
      <c r="LNC125" s="551"/>
      <c r="LND125" s="551"/>
      <c r="LNE125" s="551"/>
      <c r="LNF125" s="551"/>
      <c r="LNG125" s="551"/>
      <c r="LNH125" s="551"/>
      <c r="LNI125" s="551"/>
      <c r="LNJ125" s="551"/>
      <c r="LNK125" s="551"/>
      <c r="LNL125" s="551"/>
      <c r="LNM125" s="551"/>
      <c r="LNN125" s="551"/>
      <c r="LNO125" s="551"/>
      <c r="LNP125" s="551"/>
      <c r="LNQ125" s="551"/>
      <c r="LNR125" s="551"/>
      <c r="LNS125" s="551"/>
      <c r="LNT125" s="551"/>
      <c r="LNU125" s="551"/>
      <c r="LNV125" s="551"/>
      <c r="LNW125" s="551"/>
      <c r="LNX125" s="551"/>
      <c r="LNY125" s="551"/>
      <c r="LNZ125" s="551"/>
      <c r="LOA125" s="551"/>
      <c r="LOB125" s="551"/>
      <c r="LOC125" s="551"/>
      <c r="LOD125" s="551"/>
      <c r="LOE125" s="551"/>
      <c r="LOF125" s="551"/>
      <c r="LOG125" s="551"/>
      <c r="LOH125" s="551"/>
      <c r="LOI125" s="551"/>
      <c r="LOJ125" s="551"/>
      <c r="LOK125" s="551"/>
      <c r="LOL125" s="551"/>
      <c r="LOM125" s="551"/>
      <c r="LON125" s="551"/>
      <c r="LOO125" s="551"/>
      <c r="LOP125" s="551"/>
      <c r="LOQ125" s="551"/>
      <c r="LOR125" s="551"/>
      <c r="LOS125" s="551"/>
      <c r="LOT125" s="551"/>
      <c r="LOU125" s="551"/>
      <c r="LOV125" s="551"/>
      <c r="LOW125" s="551"/>
      <c r="LOX125" s="551"/>
      <c r="LOY125" s="551"/>
      <c r="LOZ125" s="551"/>
      <c r="LPA125" s="551"/>
      <c r="LPB125" s="551"/>
      <c r="LPC125" s="551"/>
      <c r="LPD125" s="551"/>
      <c r="LPE125" s="551"/>
      <c r="LPF125" s="551"/>
      <c r="LPG125" s="551"/>
      <c r="LPH125" s="551"/>
      <c r="LPI125" s="551"/>
      <c r="LPJ125" s="551"/>
      <c r="LPK125" s="551"/>
      <c r="LPL125" s="551"/>
      <c r="LPM125" s="551"/>
      <c r="LPN125" s="551"/>
      <c r="LPO125" s="551"/>
      <c r="LPP125" s="551"/>
      <c r="LPQ125" s="551"/>
      <c r="LPR125" s="551"/>
      <c r="LPS125" s="551"/>
      <c r="LPT125" s="551"/>
      <c r="LPU125" s="551"/>
      <c r="LPV125" s="551"/>
      <c r="LPW125" s="551"/>
      <c r="LPX125" s="551"/>
      <c r="LPY125" s="551"/>
      <c r="LPZ125" s="551"/>
      <c r="LQA125" s="551"/>
      <c r="LQB125" s="551"/>
      <c r="LQC125" s="551"/>
      <c r="LQD125" s="551"/>
      <c r="LQE125" s="551"/>
      <c r="LQF125" s="551"/>
      <c r="LQG125" s="551"/>
      <c r="LQH125" s="551"/>
      <c r="LQI125" s="551"/>
      <c r="LQJ125" s="551"/>
      <c r="LQK125" s="551"/>
      <c r="LQL125" s="551"/>
      <c r="LQM125" s="551"/>
      <c r="LQN125" s="551"/>
      <c r="LQO125" s="551"/>
      <c r="LQP125" s="551"/>
      <c r="LQQ125" s="551"/>
      <c r="LQR125" s="551"/>
      <c r="LQS125" s="551"/>
      <c r="LQT125" s="551"/>
      <c r="LQU125" s="551"/>
      <c r="LQV125" s="551"/>
      <c r="LQW125" s="551"/>
      <c r="LQX125" s="551"/>
      <c r="LQY125" s="551"/>
      <c r="LQZ125" s="551"/>
      <c r="LRA125" s="551"/>
      <c r="LRB125" s="551"/>
      <c r="LRC125" s="551"/>
      <c r="LRD125" s="551"/>
      <c r="LRE125" s="551"/>
      <c r="LRF125" s="551"/>
      <c r="LRG125" s="551"/>
      <c r="LRH125" s="551"/>
      <c r="LRI125" s="551"/>
      <c r="LRJ125" s="551"/>
      <c r="LRK125" s="551"/>
      <c r="LRL125" s="551"/>
      <c r="LRM125" s="551"/>
      <c r="LRN125" s="551"/>
      <c r="LRO125" s="551"/>
      <c r="LRP125" s="551"/>
      <c r="LRQ125" s="551"/>
      <c r="LRR125" s="551"/>
      <c r="LRS125" s="551"/>
      <c r="LRT125" s="551"/>
      <c r="LRU125" s="551"/>
      <c r="LRV125" s="551"/>
      <c r="LRW125" s="551"/>
      <c r="LRX125" s="551"/>
      <c r="LRY125" s="551"/>
      <c r="LRZ125" s="551"/>
      <c r="LSA125" s="551"/>
      <c r="LSB125" s="551"/>
      <c r="LSC125" s="551"/>
      <c r="LSD125" s="551"/>
      <c r="LSE125" s="551"/>
      <c r="LSF125" s="551"/>
      <c r="LSG125" s="551"/>
      <c r="LSH125" s="551"/>
      <c r="LSI125" s="551"/>
      <c r="LSJ125" s="551"/>
      <c r="LSK125" s="551"/>
      <c r="LSL125" s="551"/>
      <c r="LSM125" s="551"/>
      <c r="LSN125" s="551"/>
      <c r="LSO125" s="551"/>
      <c r="LSP125" s="551"/>
      <c r="LSQ125" s="551"/>
      <c r="LSR125" s="551"/>
      <c r="LSS125" s="551"/>
      <c r="LST125" s="551"/>
      <c r="LSU125" s="551"/>
      <c r="LSV125" s="551"/>
      <c r="LSW125" s="551"/>
      <c r="LSX125" s="551"/>
      <c r="LSY125" s="551"/>
      <c r="LSZ125" s="551"/>
      <c r="LTA125" s="551"/>
      <c r="LTB125" s="551"/>
      <c r="LTC125" s="551"/>
      <c r="LTD125" s="551"/>
      <c r="LTE125" s="551"/>
      <c r="LTF125" s="551"/>
      <c r="LTG125" s="551"/>
      <c r="LTH125" s="551"/>
      <c r="LTI125" s="551"/>
      <c r="LTJ125" s="551"/>
      <c r="LTK125" s="551"/>
      <c r="LTL125" s="551"/>
      <c r="LTM125" s="551"/>
      <c r="LTN125" s="551"/>
      <c r="LTO125" s="551"/>
      <c r="LTP125" s="551"/>
      <c r="LTQ125" s="551"/>
      <c r="LTR125" s="551"/>
      <c r="LTS125" s="551"/>
      <c r="LTT125" s="551"/>
      <c r="LTU125" s="551"/>
      <c r="LTV125" s="551"/>
      <c r="LTW125" s="551"/>
      <c r="LTX125" s="551"/>
      <c r="LTY125" s="551"/>
      <c r="LTZ125" s="551"/>
      <c r="LUA125" s="551"/>
      <c r="LUB125" s="551"/>
      <c r="LUC125" s="551"/>
      <c r="LUD125" s="551"/>
      <c r="LUE125" s="551"/>
      <c r="LUF125" s="551"/>
      <c r="LUG125" s="551"/>
      <c r="LUH125" s="551"/>
      <c r="LUI125" s="551"/>
      <c r="LUJ125" s="551"/>
      <c r="LUK125" s="551"/>
      <c r="LUL125" s="551"/>
      <c r="LUM125" s="551"/>
      <c r="LUN125" s="551"/>
      <c r="LUO125" s="551"/>
      <c r="LUP125" s="551"/>
      <c r="LUQ125" s="551"/>
      <c r="LUR125" s="551"/>
      <c r="LUS125" s="551"/>
      <c r="LUT125" s="551"/>
      <c r="LUU125" s="551"/>
      <c r="LUV125" s="551"/>
      <c r="LUW125" s="551"/>
      <c r="LUX125" s="551"/>
      <c r="LUY125" s="551"/>
      <c r="LUZ125" s="551"/>
      <c r="LVA125" s="551"/>
      <c r="LVB125" s="551"/>
      <c r="LVC125" s="551"/>
      <c r="LVD125" s="551"/>
      <c r="LVE125" s="551"/>
      <c r="LVF125" s="551"/>
      <c r="LVG125" s="551"/>
      <c r="LVH125" s="551"/>
      <c r="LVI125" s="551"/>
      <c r="LVJ125" s="551"/>
      <c r="LVK125" s="551"/>
      <c r="LVL125" s="551"/>
      <c r="LVM125" s="551"/>
      <c r="LVN125" s="551"/>
      <c r="LVO125" s="551"/>
      <c r="LVP125" s="551"/>
      <c r="LVQ125" s="551"/>
      <c r="LVR125" s="551"/>
      <c r="LVS125" s="551"/>
      <c r="LVT125" s="551"/>
      <c r="LVU125" s="551"/>
      <c r="LVV125" s="551"/>
      <c r="LVW125" s="551"/>
      <c r="LVX125" s="551"/>
      <c r="LVY125" s="551"/>
      <c r="LVZ125" s="551"/>
      <c r="LWA125" s="551"/>
      <c r="LWB125" s="551"/>
      <c r="LWC125" s="551"/>
      <c r="LWD125" s="551"/>
      <c r="LWE125" s="551"/>
      <c r="LWF125" s="551"/>
      <c r="LWG125" s="551"/>
      <c r="LWH125" s="551"/>
      <c r="LWI125" s="551"/>
      <c r="LWJ125" s="551"/>
      <c r="LWK125" s="551"/>
      <c r="LWL125" s="551"/>
      <c r="LWM125" s="551"/>
      <c r="LWN125" s="551"/>
      <c r="LWO125" s="551"/>
      <c r="LWP125" s="551"/>
      <c r="LWQ125" s="551"/>
      <c r="LWR125" s="551"/>
      <c r="LWS125" s="551"/>
      <c r="LWT125" s="551"/>
      <c r="LWU125" s="551"/>
      <c r="LWV125" s="551"/>
      <c r="LWW125" s="551"/>
      <c r="LWX125" s="551"/>
      <c r="LWY125" s="551"/>
      <c r="LWZ125" s="551"/>
      <c r="LXA125" s="551"/>
      <c r="LXB125" s="551"/>
      <c r="LXC125" s="551"/>
      <c r="LXD125" s="551"/>
      <c r="LXE125" s="551"/>
      <c r="LXF125" s="551"/>
      <c r="LXG125" s="551"/>
      <c r="LXH125" s="551"/>
      <c r="LXI125" s="551"/>
      <c r="LXJ125" s="551"/>
      <c r="LXK125" s="551"/>
      <c r="LXL125" s="551"/>
      <c r="LXM125" s="551"/>
      <c r="LXN125" s="551"/>
      <c r="LXO125" s="551"/>
      <c r="LXP125" s="551"/>
      <c r="LXQ125" s="551"/>
      <c r="LXR125" s="551"/>
      <c r="LXS125" s="551"/>
      <c r="LXT125" s="551"/>
      <c r="LXU125" s="551"/>
      <c r="LXV125" s="551"/>
      <c r="LXW125" s="551"/>
      <c r="LXX125" s="551"/>
      <c r="LXY125" s="551"/>
      <c r="LXZ125" s="551"/>
      <c r="LYA125" s="551"/>
      <c r="LYB125" s="551"/>
      <c r="LYC125" s="551"/>
      <c r="LYD125" s="551"/>
      <c r="LYE125" s="551"/>
      <c r="LYF125" s="551"/>
      <c r="LYG125" s="551"/>
      <c r="LYH125" s="551"/>
      <c r="LYI125" s="551"/>
      <c r="LYJ125" s="551"/>
      <c r="LYK125" s="551"/>
      <c r="LYL125" s="551"/>
      <c r="LYM125" s="551"/>
      <c r="LYN125" s="551"/>
      <c r="LYO125" s="551"/>
      <c r="LYP125" s="551"/>
      <c r="LYQ125" s="551"/>
      <c r="LYR125" s="551"/>
      <c r="LYS125" s="551"/>
      <c r="LYT125" s="551"/>
      <c r="LYU125" s="551"/>
      <c r="LYV125" s="551"/>
      <c r="LYW125" s="551"/>
      <c r="LYX125" s="551"/>
      <c r="LYY125" s="551"/>
      <c r="LYZ125" s="551"/>
      <c r="LZA125" s="551"/>
      <c r="LZB125" s="551"/>
      <c r="LZC125" s="551"/>
      <c r="LZD125" s="551"/>
      <c r="LZE125" s="551"/>
      <c r="LZF125" s="551"/>
      <c r="LZG125" s="551"/>
      <c r="LZH125" s="551"/>
      <c r="LZI125" s="551"/>
      <c r="LZJ125" s="551"/>
      <c r="LZK125" s="551"/>
      <c r="LZL125" s="551"/>
      <c r="LZM125" s="551"/>
      <c r="LZN125" s="551"/>
      <c r="LZO125" s="551"/>
      <c r="LZP125" s="551"/>
      <c r="LZQ125" s="551"/>
      <c r="LZR125" s="551"/>
      <c r="LZS125" s="551"/>
      <c r="LZT125" s="551"/>
      <c r="LZU125" s="551"/>
      <c r="LZV125" s="551"/>
      <c r="LZW125" s="551"/>
      <c r="LZX125" s="551"/>
      <c r="LZY125" s="551"/>
      <c r="LZZ125" s="551"/>
      <c r="MAA125" s="551"/>
      <c r="MAB125" s="551"/>
      <c r="MAC125" s="551"/>
      <c r="MAD125" s="551"/>
      <c r="MAE125" s="551"/>
      <c r="MAF125" s="551"/>
      <c r="MAG125" s="551"/>
      <c r="MAH125" s="551"/>
      <c r="MAI125" s="551"/>
      <c r="MAJ125" s="551"/>
      <c r="MAK125" s="551"/>
      <c r="MAL125" s="551"/>
      <c r="MAM125" s="551"/>
      <c r="MAN125" s="551"/>
      <c r="MAO125" s="551"/>
      <c r="MAP125" s="551"/>
      <c r="MAQ125" s="551"/>
      <c r="MAR125" s="551"/>
      <c r="MAS125" s="551"/>
      <c r="MAT125" s="551"/>
      <c r="MAU125" s="551"/>
      <c r="MAV125" s="551"/>
      <c r="MAW125" s="551"/>
      <c r="MAX125" s="551"/>
      <c r="MAY125" s="551"/>
      <c r="MAZ125" s="551"/>
      <c r="MBA125" s="551"/>
      <c r="MBB125" s="551"/>
      <c r="MBC125" s="551"/>
      <c r="MBD125" s="551"/>
      <c r="MBE125" s="551"/>
      <c r="MBF125" s="551"/>
      <c r="MBG125" s="551"/>
      <c r="MBH125" s="551"/>
      <c r="MBI125" s="551"/>
      <c r="MBJ125" s="551"/>
      <c r="MBK125" s="551"/>
      <c r="MBL125" s="551"/>
      <c r="MBM125" s="551"/>
      <c r="MBN125" s="551"/>
      <c r="MBO125" s="551"/>
      <c r="MBP125" s="551"/>
      <c r="MBQ125" s="551"/>
      <c r="MBR125" s="551"/>
      <c r="MBS125" s="551"/>
      <c r="MBT125" s="551"/>
      <c r="MBU125" s="551"/>
      <c r="MBV125" s="551"/>
      <c r="MBW125" s="551"/>
      <c r="MBX125" s="551"/>
      <c r="MBY125" s="551"/>
      <c r="MBZ125" s="551"/>
      <c r="MCA125" s="551"/>
      <c r="MCB125" s="551"/>
      <c r="MCC125" s="551"/>
      <c r="MCD125" s="551"/>
      <c r="MCE125" s="551"/>
      <c r="MCF125" s="551"/>
      <c r="MCG125" s="551"/>
      <c r="MCH125" s="551"/>
      <c r="MCI125" s="551"/>
      <c r="MCJ125" s="551"/>
      <c r="MCK125" s="551"/>
      <c r="MCL125" s="551"/>
      <c r="MCM125" s="551"/>
      <c r="MCN125" s="551"/>
      <c r="MCO125" s="551"/>
      <c r="MCP125" s="551"/>
      <c r="MCQ125" s="551"/>
      <c r="MCR125" s="551"/>
      <c r="MCS125" s="551"/>
      <c r="MCT125" s="551"/>
      <c r="MCU125" s="551"/>
      <c r="MCV125" s="551"/>
      <c r="MCW125" s="551"/>
      <c r="MCX125" s="551"/>
      <c r="MCY125" s="551"/>
      <c r="MCZ125" s="551"/>
      <c r="MDA125" s="551"/>
      <c r="MDB125" s="551"/>
      <c r="MDC125" s="551"/>
      <c r="MDD125" s="551"/>
      <c r="MDE125" s="551"/>
      <c r="MDF125" s="551"/>
      <c r="MDG125" s="551"/>
      <c r="MDH125" s="551"/>
      <c r="MDI125" s="551"/>
      <c r="MDJ125" s="551"/>
      <c r="MDK125" s="551"/>
      <c r="MDL125" s="551"/>
      <c r="MDM125" s="551"/>
      <c r="MDN125" s="551"/>
      <c r="MDO125" s="551"/>
      <c r="MDP125" s="551"/>
      <c r="MDQ125" s="551"/>
      <c r="MDR125" s="551"/>
      <c r="MDS125" s="551"/>
      <c r="MDT125" s="551"/>
      <c r="MDU125" s="551"/>
      <c r="MDV125" s="551"/>
      <c r="MDW125" s="551"/>
      <c r="MDX125" s="551"/>
      <c r="MDY125" s="551"/>
      <c r="MDZ125" s="551"/>
      <c r="MEA125" s="551"/>
      <c r="MEB125" s="551"/>
      <c r="MEC125" s="551"/>
      <c r="MED125" s="551"/>
      <c r="MEE125" s="551"/>
      <c r="MEF125" s="551"/>
      <c r="MEG125" s="551"/>
      <c r="MEH125" s="551"/>
      <c r="MEI125" s="551"/>
      <c r="MEJ125" s="551"/>
      <c r="MEK125" s="551"/>
      <c r="MEL125" s="551"/>
      <c r="MEM125" s="551"/>
      <c r="MEN125" s="551"/>
      <c r="MEO125" s="551"/>
      <c r="MEP125" s="551"/>
      <c r="MEQ125" s="551"/>
      <c r="MER125" s="551"/>
      <c r="MES125" s="551"/>
      <c r="MET125" s="551"/>
      <c r="MEU125" s="551"/>
      <c r="MEV125" s="551"/>
      <c r="MEW125" s="551"/>
      <c r="MEX125" s="551"/>
      <c r="MEY125" s="551"/>
      <c r="MEZ125" s="551"/>
      <c r="MFA125" s="551"/>
      <c r="MFB125" s="551"/>
      <c r="MFC125" s="551"/>
      <c r="MFD125" s="551"/>
      <c r="MFE125" s="551"/>
      <c r="MFF125" s="551"/>
      <c r="MFG125" s="551"/>
      <c r="MFH125" s="551"/>
      <c r="MFI125" s="551"/>
      <c r="MFJ125" s="551"/>
      <c r="MFK125" s="551"/>
      <c r="MFL125" s="551"/>
      <c r="MFM125" s="551"/>
      <c r="MFN125" s="551"/>
      <c r="MFO125" s="551"/>
      <c r="MFP125" s="551"/>
      <c r="MFQ125" s="551"/>
      <c r="MFR125" s="551"/>
      <c r="MFS125" s="551"/>
      <c r="MFT125" s="551"/>
      <c r="MFU125" s="551"/>
      <c r="MFV125" s="551"/>
      <c r="MFW125" s="551"/>
      <c r="MFX125" s="551"/>
      <c r="MFY125" s="551"/>
      <c r="MFZ125" s="551"/>
      <c r="MGA125" s="551"/>
      <c r="MGB125" s="551"/>
      <c r="MGC125" s="551"/>
      <c r="MGD125" s="551"/>
      <c r="MGE125" s="551"/>
      <c r="MGF125" s="551"/>
      <c r="MGG125" s="551"/>
      <c r="MGH125" s="551"/>
      <c r="MGI125" s="551"/>
      <c r="MGJ125" s="551"/>
      <c r="MGK125" s="551"/>
      <c r="MGL125" s="551"/>
      <c r="MGM125" s="551"/>
      <c r="MGN125" s="551"/>
      <c r="MGO125" s="551"/>
      <c r="MGP125" s="551"/>
      <c r="MGQ125" s="551"/>
      <c r="MGR125" s="551"/>
      <c r="MGS125" s="551"/>
      <c r="MGT125" s="551"/>
      <c r="MGU125" s="551"/>
      <c r="MGV125" s="551"/>
      <c r="MGW125" s="551"/>
      <c r="MGX125" s="551"/>
      <c r="MGY125" s="551"/>
      <c r="MGZ125" s="551"/>
      <c r="MHA125" s="551"/>
      <c r="MHB125" s="551"/>
      <c r="MHC125" s="551"/>
      <c r="MHD125" s="551"/>
      <c r="MHE125" s="551"/>
      <c r="MHF125" s="551"/>
      <c r="MHG125" s="551"/>
      <c r="MHH125" s="551"/>
      <c r="MHI125" s="551"/>
      <c r="MHJ125" s="551"/>
      <c r="MHK125" s="551"/>
      <c r="MHL125" s="551"/>
      <c r="MHM125" s="551"/>
      <c r="MHN125" s="551"/>
      <c r="MHO125" s="551"/>
      <c r="MHP125" s="551"/>
      <c r="MHQ125" s="551"/>
      <c r="MHR125" s="551"/>
      <c r="MHS125" s="551"/>
      <c r="MHT125" s="551"/>
      <c r="MHU125" s="551"/>
      <c r="MHV125" s="551"/>
      <c r="MHW125" s="551"/>
      <c r="MHX125" s="551"/>
      <c r="MHY125" s="551"/>
      <c r="MHZ125" s="551"/>
      <c r="MIA125" s="551"/>
      <c r="MIB125" s="551"/>
      <c r="MIC125" s="551"/>
      <c r="MID125" s="551"/>
      <c r="MIE125" s="551"/>
      <c r="MIF125" s="551"/>
      <c r="MIG125" s="551"/>
      <c r="MIH125" s="551"/>
      <c r="MII125" s="551"/>
      <c r="MIJ125" s="551"/>
      <c r="MIK125" s="551"/>
      <c r="MIL125" s="551"/>
      <c r="MIM125" s="551"/>
      <c r="MIN125" s="551"/>
      <c r="MIO125" s="551"/>
      <c r="MIP125" s="551"/>
      <c r="MIQ125" s="551"/>
      <c r="MIR125" s="551"/>
      <c r="MIS125" s="551"/>
      <c r="MIT125" s="551"/>
      <c r="MIU125" s="551"/>
      <c r="MIV125" s="551"/>
      <c r="MIW125" s="551"/>
      <c r="MIX125" s="551"/>
      <c r="MIY125" s="551"/>
      <c r="MIZ125" s="551"/>
      <c r="MJA125" s="551"/>
      <c r="MJB125" s="551"/>
      <c r="MJC125" s="551"/>
      <c r="MJD125" s="551"/>
      <c r="MJE125" s="551"/>
      <c r="MJF125" s="551"/>
      <c r="MJG125" s="551"/>
      <c r="MJH125" s="551"/>
      <c r="MJI125" s="551"/>
      <c r="MJJ125" s="551"/>
      <c r="MJK125" s="551"/>
      <c r="MJL125" s="551"/>
      <c r="MJM125" s="551"/>
      <c r="MJN125" s="551"/>
      <c r="MJO125" s="551"/>
      <c r="MJP125" s="551"/>
      <c r="MJQ125" s="551"/>
      <c r="MJR125" s="551"/>
      <c r="MJS125" s="551"/>
      <c r="MJT125" s="551"/>
      <c r="MJU125" s="551"/>
      <c r="MJV125" s="551"/>
      <c r="MJW125" s="551"/>
      <c r="MJX125" s="551"/>
      <c r="MJY125" s="551"/>
      <c r="MJZ125" s="551"/>
      <c r="MKA125" s="551"/>
      <c r="MKB125" s="551"/>
      <c r="MKC125" s="551"/>
      <c r="MKD125" s="551"/>
      <c r="MKE125" s="551"/>
      <c r="MKF125" s="551"/>
      <c r="MKG125" s="551"/>
      <c r="MKH125" s="551"/>
      <c r="MKI125" s="551"/>
      <c r="MKJ125" s="551"/>
      <c r="MKK125" s="551"/>
      <c r="MKL125" s="551"/>
      <c r="MKM125" s="551"/>
      <c r="MKN125" s="551"/>
      <c r="MKO125" s="551"/>
      <c r="MKP125" s="551"/>
      <c r="MKQ125" s="551"/>
      <c r="MKR125" s="551"/>
      <c r="MKS125" s="551"/>
      <c r="MKT125" s="551"/>
      <c r="MKU125" s="551"/>
      <c r="MKV125" s="551"/>
      <c r="MKW125" s="551"/>
      <c r="MKX125" s="551"/>
      <c r="MKY125" s="551"/>
      <c r="MKZ125" s="551"/>
      <c r="MLA125" s="551"/>
      <c r="MLB125" s="551"/>
      <c r="MLC125" s="551"/>
      <c r="MLD125" s="551"/>
      <c r="MLE125" s="551"/>
      <c r="MLF125" s="551"/>
      <c r="MLG125" s="551"/>
      <c r="MLH125" s="551"/>
      <c r="MLI125" s="551"/>
      <c r="MLJ125" s="551"/>
      <c r="MLK125" s="551"/>
      <c r="MLL125" s="551"/>
      <c r="MLM125" s="551"/>
      <c r="MLN125" s="551"/>
      <c r="MLO125" s="551"/>
      <c r="MLP125" s="551"/>
      <c r="MLQ125" s="551"/>
      <c r="MLR125" s="551"/>
      <c r="MLS125" s="551"/>
      <c r="MLT125" s="551"/>
      <c r="MLU125" s="551"/>
      <c r="MLV125" s="551"/>
      <c r="MLW125" s="551"/>
      <c r="MLX125" s="551"/>
      <c r="MLY125" s="551"/>
      <c r="MLZ125" s="551"/>
      <c r="MMA125" s="551"/>
      <c r="MMB125" s="551"/>
      <c r="MMC125" s="551"/>
      <c r="MMD125" s="551"/>
      <c r="MME125" s="551"/>
      <c r="MMF125" s="551"/>
      <c r="MMG125" s="551"/>
      <c r="MMH125" s="551"/>
      <c r="MMI125" s="551"/>
      <c r="MMJ125" s="551"/>
      <c r="MMK125" s="551"/>
      <c r="MML125" s="551"/>
      <c r="MMM125" s="551"/>
      <c r="MMN125" s="551"/>
      <c r="MMO125" s="551"/>
      <c r="MMP125" s="551"/>
      <c r="MMQ125" s="551"/>
      <c r="MMR125" s="551"/>
      <c r="MMS125" s="551"/>
      <c r="MMT125" s="551"/>
      <c r="MMU125" s="551"/>
      <c r="MMV125" s="551"/>
      <c r="MMW125" s="551"/>
      <c r="MMX125" s="551"/>
      <c r="MMY125" s="551"/>
      <c r="MMZ125" s="551"/>
      <c r="MNA125" s="551"/>
      <c r="MNB125" s="551"/>
      <c r="MNC125" s="551"/>
      <c r="MND125" s="551"/>
      <c r="MNE125" s="551"/>
      <c r="MNF125" s="551"/>
      <c r="MNG125" s="551"/>
      <c r="MNH125" s="551"/>
      <c r="MNI125" s="551"/>
      <c r="MNJ125" s="551"/>
      <c r="MNK125" s="551"/>
      <c r="MNL125" s="551"/>
      <c r="MNM125" s="551"/>
      <c r="MNN125" s="551"/>
      <c r="MNO125" s="551"/>
      <c r="MNP125" s="551"/>
      <c r="MNQ125" s="551"/>
      <c r="MNR125" s="551"/>
      <c r="MNS125" s="551"/>
      <c r="MNT125" s="551"/>
      <c r="MNU125" s="551"/>
      <c r="MNV125" s="551"/>
      <c r="MNW125" s="551"/>
      <c r="MNX125" s="551"/>
      <c r="MNY125" s="551"/>
      <c r="MNZ125" s="551"/>
      <c r="MOA125" s="551"/>
      <c r="MOB125" s="551"/>
      <c r="MOC125" s="551"/>
      <c r="MOD125" s="551"/>
      <c r="MOE125" s="551"/>
      <c r="MOF125" s="551"/>
      <c r="MOG125" s="551"/>
      <c r="MOH125" s="551"/>
      <c r="MOI125" s="551"/>
      <c r="MOJ125" s="551"/>
      <c r="MOK125" s="551"/>
      <c r="MOL125" s="551"/>
      <c r="MOM125" s="551"/>
      <c r="MON125" s="551"/>
      <c r="MOO125" s="551"/>
      <c r="MOP125" s="551"/>
      <c r="MOQ125" s="551"/>
      <c r="MOR125" s="551"/>
      <c r="MOS125" s="551"/>
      <c r="MOT125" s="551"/>
      <c r="MOU125" s="551"/>
      <c r="MOV125" s="551"/>
      <c r="MOW125" s="551"/>
      <c r="MOX125" s="551"/>
      <c r="MOY125" s="551"/>
      <c r="MOZ125" s="551"/>
      <c r="MPA125" s="551"/>
      <c r="MPB125" s="551"/>
      <c r="MPC125" s="551"/>
      <c r="MPD125" s="551"/>
      <c r="MPE125" s="551"/>
      <c r="MPF125" s="551"/>
      <c r="MPG125" s="551"/>
      <c r="MPH125" s="551"/>
      <c r="MPI125" s="551"/>
      <c r="MPJ125" s="551"/>
      <c r="MPK125" s="551"/>
      <c r="MPL125" s="551"/>
      <c r="MPM125" s="551"/>
      <c r="MPN125" s="551"/>
      <c r="MPO125" s="551"/>
      <c r="MPP125" s="551"/>
      <c r="MPQ125" s="551"/>
      <c r="MPR125" s="551"/>
      <c r="MPS125" s="551"/>
      <c r="MPT125" s="551"/>
      <c r="MPU125" s="551"/>
      <c r="MPV125" s="551"/>
      <c r="MPW125" s="551"/>
      <c r="MPX125" s="551"/>
      <c r="MPY125" s="551"/>
      <c r="MPZ125" s="551"/>
      <c r="MQA125" s="551"/>
      <c r="MQB125" s="551"/>
      <c r="MQC125" s="551"/>
      <c r="MQD125" s="551"/>
      <c r="MQE125" s="551"/>
      <c r="MQF125" s="551"/>
      <c r="MQG125" s="551"/>
      <c r="MQH125" s="551"/>
      <c r="MQI125" s="551"/>
      <c r="MQJ125" s="551"/>
      <c r="MQK125" s="551"/>
      <c r="MQL125" s="551"/>
      <c r="MQM125" s="551"/>
      <c r="MQN125" s="551"/>
      <c r="MQO125" s="551"/>
      <c r="MQP125" s="551"/>
      <c r="MQQ125" s="551"/>
      <c r="MQR125" s="551"/>
      <c r="MQS125" s="551"/>
      <c r="MQT125" s="551"/>
      <c r="MQU125" s="551"/>
      <c r="MQV125" s="551"/>
      <c r="MQW125" s="551"/>
      <c r="MQX125" s="551"/>
      <c r="MQY125" s="551"/>
      <c r="MQZ125" s="551"/>
      <c r="MRA125" s="551"/>
      <c r="MRB125" s="551"/>
      <c r="MRC125" s="551"/>
      <c r="MRD125" s="551"/>
      <c r="MRE125" s="551"/>
      <c r="MRF125" s="551"/>
      <c r="MRG125" s="551"/>
      <c r="MRH125" s="551"/>
      <c r="MRI125" s="551"/>
      <c r="MRJ125" s="551"/>
      <c r="MRK125" s="551"/>
      <c r="MRL125" s="551"/>
      <c r="MRM125" s="551"/>
      <c r="MRN125" s="551"/>
      <c r="MRO125" s="551"/>
      <c r="MRP125" s="551"/>
      <c r="MRQ125" s="551"/>
      <c r="MRR125" s="551"/>
      <c r="MRS125" s="551"/>
      <c r="MRT125" s="551"/>
      <c r="MRU125" s="551"/>
      <c r="MRV125" s="551"/>
      <c r="MRW125" s="551"/>
      <c r="MRX125" s="551"/>
      <c r="MRY125" s="551"/>
      <c r="MRZ125" s="551"/>
      <c r="MSA125" s="551"/>
      <c r="MSB125" s="551"/>
      <c r="MSC125" s="551"/>
      <c r="MSD125" s="551"/>
      <c r="MSE125" s="551"/>
      <c r="MSF125" s="551"/>
      <c r="MSG125" s="551"/>
      <c r="MSH125" s="551"/>
      <c r="MSI125" s="551"/>
      <c r="MSJ125" s="551"/>
      <c r="MSK125" s="551"/>
      <c r="MSL125" s="551"/>
      <c r="MSM125" s="551"/>
      <c r="MSN125" s="551"/>
      <c r="MSO125" s="551"/>
      <c r="MSP125" s="551"/>
      <c r="MSQ125" s="551"/>
      <c r="MSR125" s="551"/>
      <c r="MSS125" s="551"/>
      <c r="MST125" s="551"/>
      <c r="MSU125" s="551"/>
      <c r="MSV125" s="551"/>
      <c r="MSW125" s="551"/>
      <c r="MSX125" s="551"/>
      <c r="MSY125" s="551"/>
      <c r="MSZ125" s="551"/>
      <c r="MTA125" s="551"/>
      <c r="MTB125" s="551"/>
      <c r="MTC125" s="551"/>
      <c r="MTD125" s="551"/>
      <c r="MTE125" s="551"/>
      <c r="MTF125" s="551"/>
      <c r="MTG125" s="551"/>
      <c r="MTH125" s="551"/>
      <c r="MTI125" s="551"/>
      <c r="MTJ125" s="551"/>
      <c r="MTK125" s="551"/>
      <c r="MTL125" s="551"/>
      <c r="MTM125" s="551"/>
      <c r="MTN125" s="551"/>
      <c r="MTO125" s="551"/>
      <c r="MTP125" s="551"/>
      <c r="MTQ125" s="551"/>
      <c r="MTR125" s="551"/>
      <c r="MTS125" s="551"/>
      <c r="MTT125" s="551"/>
      <c r="MTU125" s="551"/>
      <c r="MTV125" s="551"/>
      <c r="MTW125" s="551"/>
      <c r="MTX125" s="551"/>
      <c r="MTY125" s="551"/>
      <c r="MTZ125" s="551"/>
      <c r="MUA125" s="551"/>
      <c r="MUB125" s="551"/>
      <c r="MUC125" s="551"/>
      <c r="MUD125" s="551"/>
      <c r="MUE125" s="551"/>
      <c r="MUF125" s="551"/>
      <c r="MUG125" s="551"/>
      <c r="MUH125" s="551"/>
      <c r="MUI125" s="551"/>
      <c r="MUJ125" s="551"/>
      <c r="MUK125" s="551"/>
      <c r="MUL125" s="551"/>
      <c r="MUM125" s="551"/>
      <c r="MUN125" s="551"/>
      <c r="MUO125" s="551"/>
      <c r="MUP125" s="551"/>
      <c r="MUQ125" s="551"/>
      <c r="MUR125" s="551"/>
      <c r="MUS125" s="551"/>
      <c r="MUT125" s="551"/>
      <c r="MUU125" s="551"/>
      <c r="MUV125" s="551"/>
      <c r="MUW125" s="551"/>
      <c r="MUX125" s="551"/>
      <c r="MUY125" s="551"/>
      <c r="MUZ125" s="551"/>
      <c r="MVA125" s="551"/>
      <c r="MVB125" s="551"/>
      <c r="MVC125" s="551"/>
      <c r="MVD125" s="551"/>
      <c r="MVE125" s="551"/>
      <c r="MVF125" s="551"/>
      <c r="MVG125" s="551"/>
      <c r="MVH125" s="551"/>
      <c r="MVI125" s="551"/>
      <c r="MVJ125" s="551"/>
      <c r="MVK125" s="551"/>
      <c r="MVL125" s="551"/>
      <c r="MVM125" s="551"/>
      <c r="MVN125" s="551"/>
      <c r="MVO125" s="551"/>
      <c r="MVP125" s="551"/>
      <c r="MVQ125" s="551"/>
      <c r="MVR125" s="551"/>
      <c r="MVS125" s="551"/>
      <c r="MVT125" s="551"/>
      <c r="MVU125" s="551"/>
      <c r="MVV125" s="551"/>
      <c r="MVW125" s="551"/>
      <c r="MVX125" s="551"/>
      <c r="MVY125" s="551"/>
      <c r="MVZ125" s="551"/>
      <c r="MWA125" s="551"/>
      <c r="MWB125" s="551"/>
      <c r="MWC125" s="551"/>
      <c r="MWD125" s="551"/>
      <c r="MWE125" s="551"/>
      <c r="MWF125" s="551"/>
      <c r="MWG125" s="551"/>
      <c r="MWH125" s="551"/>
      <c r="MWI125" s="551"/>
      <c r="MWJ125" s="551"/>
      <c r="MWK125" s="551"/>
      <c r="MWL125" s="551"/>
      <c r="MWM125" s="551"/>
      <c r="MWN125" s="551"/>
      <c r="MWO125" s="551"/>
      <c r="MWP125" s="551"/>
      <c r="MWQ125" s="551"/>
      <c r="MWR125" s="551"/>
      <c r="MWS125" s="551"/>
      <c r="MWT125" s="551"/>
      <c r="MWU125" s="551"/>
      <c r="MWV125" s="551"/>
      <c r="MWW125" s="551"/>
      <c r="MWX125" s="551"/>
      <c r="MWY125" s="551"/>
      <c r="MWZ125" s="551"/>
      <c r="MXA125" s="551"/>
      <c r="MXB125" s="551"/>
      <c r="MXC125" s="551"/>
      <c r="MXD125" s="551"/>
      <c r="MXE125" s="551"/>
      <c r="MXF125" s="551"/>
      <c r="MXG125" s="551"/>
      <c r="MXH125" s="551"/>
      <c r="MXI125" s="551"/>
      <c r="MXJ125" s="551"/>
      <c r="MXK125" s="551"/>
      <c r="MXL125" s="551"/>
      <c r="MXM125" s="551"/>
      <c r="MXN125" s="551"/>
      <c r="MXO125" s="551"/>
      <c r="MXP125" s="551"/>
      <c r="MXQ125" s="551"/>
      <c r="MXR125" s="551"/>
      <c r="MXS125" s="551"/>
      <c r="MXT125" s="551"/>
      <c r="MXU125" s="551"/>
      <c r="MXV125" s="551"/>
      <c r="MXW125" s="551"/>
      <c r="MXX125" s="551"/>
      <c r="MXY125" s="551"/>
      <c r="MXZ125" s="551"/>
      <c r="MYA125" s="551"/>
      <c r="MYB125" s="551"/>
      <c r="MYC125" s="551"/>
      <c r="MYD125" s="551"/>
      <c r="MYE125" s="551"/>
      <c r="MYF125" s="551"/>
      <c r="MYG125" s="551"/>
      <c r="MYH125" s="551"/>
      <c r="MYI125" s="551"/>
      <c r="MYJ125" s="551"/>
      <c r="MYK125" s="551"/>
      <c r="MYL125" s="551"/>
      <c r="MYM125" s="551"/>
      <c r="MYN125" s="551"/>
      <c r="MYO125" s="551"/>
      <c r="MYP125" s="551"/>
      <c r="MYQ125" s="551"/>
      <c r="MYR125" s="551"/>
      <c r="MYS125" s="551"/>
      <c r="MYT125" s="551"/>
      <c r="MYU125" s="551"/>
      <c r="MYV125" s="551"/>
      <c r="MYW125" s="551"/>
      <c r="MYX125" s="551"/>
      <c r="MYY125" s="551"/>
      <c r="MYZ125" s="551"/>
      <c r="MZA125" s="551"/>
      <c r="MZB125" s="551"/>
      <c r="MZC125" s="551"/>
      <c r="MZD125" s="551"/>
      <c r="MZE125" s="551"/>
      <c r="MZF125" s="551"/>
      <c r="MZG125" s="551"/>
      <c r="MZH125" s="551"/>
      <c r="MZI125" s="551"/>
      <c r="MZJ125" s="551"/>
      <c r="MZK125" s="551"/>
      <c r="MZL125" s="551"/>
      <c r="MZM125" s="551"/>
      <c r="MZN125" s="551"/>
      <c r="MZO125" s="551"/>
      <c r="MZP125" s="551"/>
      <c r="MZQ125" s="551"/>
      <c r="MZR125" s="551"/>
      <c r="MZS125" s="551"/>
      <c r="MZT125" s="551"/>
      <c r="MZU125" s="551"/>
      <c r="MZV125" s="551"/>
      <c r="MZW125" s="551"/>
      <c r="MZX125" s="551"/>
      <c r="MZY125" s="551"/>
      <c r="MZZ125" s="551"/>
      <c r="NAA125" s="551"/>
      <c r="NAB125" s="551"/>
      <c r="NAC125" s="551"/>
      <c r="NAD125" s="551"/>
      <c r="NAE125" s="551"/>
      <c r="NAF125" s="551"/>
      <c r="NAG125" s="551"/>
      <c r="NAH125" s="551"/>
      <c r="NAI125" s="551"/>
      <c r="NAJ125" s="551"/>
      <c r="NAK125" s="551"/>
      <c r="NAL125" s="551"/>
      <c r="NAM125" s="551"/>
      <c r="NAN125" s="551"/>
      <c r="NAO125" s="551"/>
      <c r="NAP125" s="551"/>
      <c r="NAQ125" s="551"/>
      <c r="NAR125" s="551"/>
      <c r="NAS125" s="551"/>
      <c r="NAT125" s="551"/>
      <c r="NAU125" s="551"/>
      <c r="NAV125" s="551"/>
      <c r="NAW125" s="551"/>
      <c r="NAX125" s="551"/>
      <c r="NAY125" s="551"/>
      <c r="NAZ125" s="551"/>
      <c r="NBA125" s="551"/>
      <c r="NBB125" s="551"/>
      <c r="NBC125" s="551"/>
      <c r="NBD125" s="551"/>
      <c r="NBE125" s="551"/>
      <c r="NBF125" s="551"/>
      <c r="NBG125" s="551"/>
      <c r="NBH125" s="551"/>
      <c r="NBI125" s="551"/>
      <c r="NBJ125" s="551"/>
      <c r="NBK125" s="551"/>
      <c r="NBL125" s="551"/>
      <c r="NBM125" s="551"/>
      <c r="NBN125" s="551"/>
      <c r="NBO125" s="551"/>
      <c r="NBP125" s="551"/>
      <c r="NBQ125" s="551"/>
      <c r="NBR125" s="551"/>
      <c r="NBS125" s="551"/>
      <c r="NBT125" s="551"/>
      <c r="NBU125" s="551"/>
      <c r="NBV125" s="551"/>
      <c r="NBW125" s="551"/>
      <c r="NBX125" s="551"/>
      <c r="NBY125" s="551"/>
      <c r="NBZ125" s="551"/>
      <c r="NCA125" s="551"/>
      <c r="NCB125" s="551"/>
      <c r="NCC125" s="551"/>
      <c r="NCD125" s="551"/>
      <c r="NCE125" s="551"/>
      <c r="NCF125" s="551"/>
      <c r="NCG125" s="551"/>
      <c r="NCH125" s="551"/>
      <c r="NCI125" s="551"/>
      <c r="NCJ125" s="551"/>
      <c r="NCK125" s="551"/>
      <c r="NCL125" s="551"/>
      <c r="NCM125" s="551"/>
      <c r="NCN125" s="551"/>
      <c r="NCO125" s="551"/>
      <c r="NCP125" s="551"/>
      <c r="NCQ125" s="551"/>
      <c r="NCR125" s="551"/>
      <c r="NCS125" s="551"/>
      <c r="NCT125" s="551"/>
      <c r="NCU125" s="551"/>
      <c r="NCV125" s="551"/>
      <c r="NCW125" s="551"/>
      <c r="NCX125" s="551"/>
      <c r="NCY125" s="551"/>
      <c r="NCZ125" s="551"/>
      <c r="NDA125" s="551"/>
      <c r="NDB125" s="551"/>
      <c r="NDC125" s="551"/>
      <c r="NDD125" s="551"/>
      <c r="NDE125" s="551"/>
      <c r="NDF125" s="551"/>
      <c r="NDG125" s="551"/>
      <c r="NDH125" s="551"/>
      <c r="NDI125" s="551"/>
      <c r="NDJ125" s="551"/>
      <c r="NDK125" s="551"/>
      <c r="NDL125" s="551"/>
      <c r="NDM125" s="551"/>
      <c r="NDN125" s="551"/>
      <c r="NDO125" s="551"/>
      <c r="NDP125" s="551"/>
      <c r="NDQ125" s="551"/>
      <c r="NDR125" s="551"/>
      <c r="NDS125" s="551"/>
      <c r="NDT125" s="551"/>
      <c r="NDU125" s="551"/>
      <c r="NDV125" s="551"/>
      <c r="NDW125" s="551"/>
      <c r="NDX125" s="551"/>
      <c r="NDY125" s="551"/>
      <c r="NDZ125" s="551"/>
      <c r="NEA125" s="551"/>
      <c r="NEB125" s="551"/>
      <c r="NEC125" s="551"/>
      <c r="NED125" s="551"/>
      <c r="NEE125" s="551"/>
      <c r="NEF125" s="551"/>
      <c r="NEG125" s="551"/>
      <c r="NEH125" s="551"/>
      <c r="NEI125" s="551"/>
      <c r="NEJ125" s="551"/>
      <c r="NEK125" s="551"/>
      <c r="NEL125" s="551"/>
      <c r="NEM125" s="551"/>
      <c r="NEN125" s="551"/>
      <c r="NEO125" s="551"/>
      <c r="NEP125" s="551"/>
      <c r="NEQ125" s="551"/>
      <c r="NER125" s="551"/>
      <c r="NES125" s="551"/>
      <c r="NET125" s="551"/>
      <c r="NEU125" s="551"/>
      <c r="NEV125" s="551"/>
      <c r="NEW125" s="551"/>
      <c r="NEX125" s="551"/>
      <c r="NEY125" s="551"/>
      <c r="NEZ125" s="551"/>
      <c r="NFA125" s="551"/>
      <c r="NFB125" s="551"/>
      <c r="NFC125" s="551"/>
      <c r="NFD125" s="551"/>
      <c r="NFE125" s="551"/>
      <c r="NFF125" s="551"/>
      <c r="NFG125" s="551"/>
      <c r="NFH125" s="551"/>
      <c r="NFI125" s="551"/>
      <c r="NFJ125" s="551"/>
      <c r="NFK125" s="551"/>
      <c r="NFL125" s="551"/>
      <c r="NFM125" s="551"/>
      <c r="NFN125" s="551"/>
      <c r="NFO125" s="551"/>
      <c r="NFP125" s="551"/>
      <c r="NFQ125" s="551"/>
      <c r="NFR125" s="551"/>
      <c r="NFS125" s="551"/>
      <c r="NFT125" s="551"/>
      <c r="NFU125" s="551"/>
      <c r="NFV125" s="551"/>
      <c r="NFW125" s="551"/>
      <c r="NFX125" s="551"/>
      <c r="NFY125" s="551"/>
      <c r="NFZ125" s="551"/>
      <c r="NGA125" s="551"/>
      <c r="NGB125" s="551"/>
      <c r="NGC125" s="551"/>
      <c r="NGD125" s="551"/>
      <c r="NGE125" s="551"/>
      <c r="NGF125" s="551"/>
      <c r="NGG125" s="551"/>
      <c r="NGH125" s="551"/>
      <c r="NGI125" s="551"/>
      <c r="NGJ125" s="551"/>
      <c r="NGK125" s="551"/>
      <c r="NGL125" s="551"/>
      <c r="NGM125" s="551"/>
      <c r="NGN125" s="551"/>
      <c r="NGO125" s="551"/>
      <c r="NGP125" s="551"/>
      <c r="NGQ125" s="551"/>
      <c r="NGR125" s="551"/>
      <c r="NGS125" s="551"/>
      <c r="NGT125" s="551"/>
      <c r="NGU125" s="551"/>
      <c r="NGV125" s="551"/>
      <c r="NGW125" s="551"/>
      <c r="NGX125" s="551"/>
      <c r="NGY125" s="551"/>
      <c r="NGZ125" s="551"/>
      <c r="NHA125" s="551"/>
      <c r="NHB125" s="551"/>
      <c r="NHC125" s="551"/>
      <c r="NHD125" s="551"/>
      <c r="NHE125" s="551"/>
      <c r="NHF125" s="551"/>
      <c r="NHG125" s="551"/>
      <c r="NHH125" s="551"/>
      <c r="NHI125" s="551"/>
      <c r="NHJ125" s="551"/>
      <c r="NHK125" s="551"/>
      <c r="NHL125" s="551"/>
      <c r="NHM125" s="551"/>
      <c r="NHN125" s="551"/>
      <c r="NHO125" s="551"/>
      <c r="NHP125" s="551"/>
      <c r="NHQ125" s="551"/>
      <c r="NHR125" s="551"/>
      <c r="NHS125" s="551"/>
      <c r="NHT125" s="551"/>
      <c r="NHU125" s="551"/>
      <c r="NHV125" s="551"/>
      <c r="NHW125" s="551"/>
      <c r="NHX125" s="551"/>
      <c r="NHY125" s="551"/>
      <c r="NHZ125" s="551"/>
      <c r="NIA125" s="551"/>
      <c r="NIB125" s="551"/>
      <c r="NIC125" s="551"/>
      <c r="NID125" s="551"/>
      <c r="NIE125" s="551"/>
      <c r="NIF125" s="551"/>
      <c r="NIG125" s="551"/>
      <c r="NIH125" s="551"/>
      <c r="NII125" s="551"/>
      <c r="NIJ125" s="551"/>
      <c r="NIK125" s="551"/>
      <c r="NIL125" s="551"/>
      <c r="NIM125" s="551"/>
      <c r="NIN125" s="551"/>
      <c r="NIO125" s="551"/>
      <c r="NIP125" s="551"/>
      <c r="NIQ125" s="551"/>
      <c r="NIR125" s="551"/>
      <c r="NIS125" s="551"/>
      <c r="NIT125" s="551"/>
      <c r="NIU125" s="551"/>
      <c r="NIV125" s="551"/>
      <c r="NIW125" s="551"/>
      <c r="NIX125" s="551"/>
      <c r="NIY125" s="551"/>
      <c r="NIZ125" s="551"/>
      <c r="NJA125" s="551"/>
      <c r="NJB125" s="551"/>
      <c r="NJC125" s="551"/>
      <c r="NJD125" s="551"/>
      <c r="NJE125" s="551"/>
      <c r="NJF125" s="551"/>
      <c r="NJG125" s="551"/>
      <c r="NJH125" s="551"/>
      <c r="NJI125" s="551"/>
      <c r="NJJ125" s="551"/>
      <c r="NJK125" s="551"/>
      <c r="NJL125" s="551"/>
      <c r="NJM125" s="551"/>
      <c r="NJN125" s="551"/>
      <c r="NJO125" s="551"/>
      <c r="NJP125" s="551"/>
      <c r="NJQ125" s="551"/>
      <c r="NJR125" s="551"/>
      <c r="NJS125" s="551"/>
      <c r="NJT125" s="551"/>
      <c r="NJU125" s="551"/>
      <c r="NJV125" s="551"/>
      <c r="NJW125" s="551"/>
      <c r="NJX125" s="551"/>
      <c r="NJY125" s="551"/>
      <c r="NJZ125" s="551"/>
      <c r="NKA125" s="551"/>
      <c r="NKB125" s="551"/>
      <c r="NKC125" s="551"/>
      <c r="NKD125" s="551"/>
      <c r="NKE125" s="551"/>
      <c r="NKF125" s="551"/>
      <c r="NKG125" s="551"/>
      <c r="NKH125" s="551"/>
      <c r="NKI125" s="551"/>
      <c r="NKJ125" s="551"/>
      <c r="NKK125" s="551"/>
      <c r="NKL125" s="551"/>
      <c r="NKM125" s="551"/>
      <c r="NKN125" s="551"/>
      <c r="NKO125" s="551"/>
      <c r="NKP125" s="551"/>
      <c r="NKQ125" s="551"/>
      <c r="NKR125" s="551"/>
      <c r="NKS125" s="551"/>
      <c r="NKT125" s="551"/>
      <c r="NKU125" s="551"/>
      <c r="NKV125" s="551"/>
      <c r="NKW125" s="551"/>
      <c r="NKX125" s="551"/>
      <c r="NKY125" s="551"/>
      <c r="NKZ125" s="551"/>
      <c r="NLA125" s="551"/>
      <c r="NLB125" s="551"/>
      <c r="NLC125" s="551"/>
      <c r="NLD125" s="551"/>
      <c r="NLE125" s="551"/>
      <c r="NLF125" s="551"/>
      <c r="NLG125" s="551"/>
      <c r="NLH125" s="551"/>
      <c r="NLI125" s="551"/>
      <c r="NLJ125" s="551"/>
      <c r="NLK125" s="551"/>
      <c r="NLL125" s="551"/>
      <c r="NLM125" s="551"/>
      <c r="NLN125" s="551"/>
      <c r="NLO125" s="551"/>
      <c r="NLP125" s="551"/>
      <c r="NLQ125" s="551"/>
      <c r="NLR125" s="551"/>
      <c r="NLS125" s="551"/>
      <c r="NLT125" s="551"/>
      <c r="NLU125" s="551"/>
      <c r="NLV125" s="551"/>
      <c r="NLW125" s="551"/>
      <c r="NLX125" s="551"/>
      <c r="NLY125" s="551"/>
      <c r="NLZ125" s="551"/>
      <c r="NMA125" s="551"/>
      <c r="NMB125" s="551"/>
      <c r="NMC125" s="551"/>
      <c r="NMD125" s="551"/>
      <c r="NME125" s="551"/>
      <c r="NMF125" s="551"/>
      <c r="NMG125" s="551"/>
      <c r="NMH125" s="551"/>
      <c r="NMI125" s="551"/>
      <c r="NMJ125" s="551"/>
      <c r="NMK125" s="551"/>
      <c r="NML125" s="551"/>
      <c r="NMM125" s="551"/>
      <c r="NMN125" s="551"/>
      <c r="NMO125" s="551"/>
      <c r="NMP125" s="551"/>
      <c r="NMQ125" s="551"/>
      <c r="NMR125" s="551"/>
      <c r="NMS125" s="551"/>
      <c r="NMT125" s="551"/>
      <c r="NMU125" s="551"/>
      <c r="NMV125" s="551"/>
      <c r="NMW125" s="551"/>
      <c r="NMX125" s="551"/>
      <c r="NMY125" s="551"/>
      <c r="NMZ125" s="551"/>
      <c r="NNA125" s="551"/>
      <c r="NNB125" s="551"/>
      <c r="NNC125" s="551"/>
      <c r="NND125" s="551"/>
      <c r="NNE125" s="551"/>
      <c r="NNF125" s="551"/>
      <c r="NNG125" s="551"/>
      <c r="NNH125" s="551"/>
      <c r="NNI125" s="551"/>
      <c r="NNJ125" s="551"/>
      <c r="NNK125" s="551"/>
      <c r="NNL125" s="551"/>
      <c r="NNM125" s="551"/>
      <c r="NNN125" s="551"/>
      <c r="NNO125" s="551"/>
      <c r="NNP125" s="551"/>
      <c r="NNQ125" s="551"/>
      <c r="NNR125" s="551"/>
      <c r="NNS125" s="551"/>
      <c r="NNT125" s="551"/>
      <c r="NNU125" s="551"/>
      <c r="NNV125" s="551"/>
      <c r="NNW125" s="551"/>
      <c r="NNX125" s="551"/>
      <c r="NNY125" s="551"/>
      <c r="NNZ125" s="551"/>
      <c r="NOA125" s="551"/>
      <c r="NOB125" s="551"/>
      <c r="NOC125" s="551"/>
      <c r="NOD125" s="551"/>
      <c r="NOE125" s="551"/>
      <c r="NOF125" s="551"/>
      <c r="NOG125" s="551"/>
      <c r="NOH125" s="551"/>
      <c r="NOI125" s="551"/>
      <c r="NOJ125" s="551"/>
      <c r="NOK125" s="551"/>
      <c r="NOL125" s="551"/>
      <c r="NOM125" s="551"/>
      <c r="NON125" s="551"/>
      <c r="NOO125" s="551"/>
      <c r="NOP125" s="551"/>
      <c r="NOQ125" s="551"/>
      <c r="NOR125" s="551"/>
      <c r="NOS125" s="551"/>
      <c r="NOT125" s="551"/>
      <c r="NOU125" s="551"/>
      <c r="NOV125" s="551"/>
      <c r="NOW125" s="551"/>
      <c r="NOX125" s="551"/>
      <c r="NOY125" s="551"/>
      <c r="NOZ125" s="551"/>
      <c r="NPA125" s="551"/>
      <c r="NPB125" s="551"/>
      <c r="NPC125" s="551"/>
      <c r="NPD125" s="551"/>
      <c r="NPE125" s="551"/>
      <c r="NPF125" s="551"/>
      <c r="NPG125" s="551"/>
      <c r="NPH125" s="551"/>
      <c r="NPI125" s="551"/>
      <c r="NPJ125" s="551"/>
      <c r="NPK125" s="551"/>
      <c r="NPL125" s="551"/>
      <c r="NPM125" s="551"/>
      <c r="NPN125" s="551"/>
      <c r="NPO125" s="551"/>
      <c r="NPP125" s="551"/>
      <c r="NPQ125" s="551"/>
      <c r="NPR125" s="551"/>
      <c r="NPS125" s="551"/>
      <c r="NPT125" s="551"/>
      <c r="NPU125" s="551"/>
      <c r="NPV125" s="551"/>
      <c r="NPW125" s="551"/>
      <c r="NPX125" s="551"/>
      <c r="NPY125" s="551"/>
      <c r="NPZ125" s="551"/>
      <c r="NQA125" s="551"/>
      <c r="NQB125" s="551"/>
      <c r="NQC125" s="551"/>
      <c r="NQD125" s="551"/>
      <c r="NQE125" s="551"/>
      <c r="NQF125" s="551"/>
      <c r="NQG125" s="551"/>
      <c r="NQH125" s="551"/>
      <c r="NQI125" s="551"/>
      <c r="NQJ125" s="551"/>
      <c r="NQK125" s="551"/>
      <c r="NQL125" s="551"/>
      <c r="NQM125" s="551"/>
      <c r="NQN125" s="551"/>
      <c r="NQO125" s="551"/>
      <c r="NQP125" s="551"/>
      <c r="NQQ125" s="551"/>
      <c r="NQR125" s="551"/>
      <c r="NQS125" s="551"/>
      <c r="NQT125" s="551"/>
      <c r="NQU125" s="551"/>
      <c r="NQV125" s="551"/>
      <c r="NQW125" s="551"/>
      <c r="NQX125" s="551"/>
      <c r="NQY125" s="551"/>
      <c r="NQZ125" s="551"/>
      <c r="NRA125" s="551"/>
      <c r="NRB125" s="551"/>
      <c r="NRC125" s="551"/>
      <c r="NRD125" s="551"/>
      <c r="NRE125" s="551"/>
      <c r="NRF125" s="551"/>
      <c r="NRG125" s="551"/>
      <c r="NRH125" s="551"/>
      <c r="NRI125" s="551"/>
      <c r="NRJ125" s="551"/>
      <c r="NRK125" s="551"/>
      <c r="NRL125" s="551"/>
      <c r="NRM125" s="551"/>
      <c r="NRN125" s="551"/>
      <c r="NRO125" s="551"/>
      <c r="NRP125" s="551"/>
      <c r="NRQ125" s="551"/>
      <c r="NRR125" s="551"/>
      <c r="NRS125" s="551"/>
      <c r="NRT125" s="551"/>
      <c r="NRU125" s="551"/>
      <c r="NRV125" s="551"/>
      <c r="NRW125" s="551"/>
      <c r="NRX125" s="551"/>
      <c r="NRY125" s="551"/>
      <c r="NRZ125" s="551"/>
      <c r="NSA125" s="551"/>
      <c r="NSB125" s="551"/>
      <c r="NSC125" s="551"/>
      <c r="NSD125" s="551"/>
      <c r="NSE125" s="551"/>
      <c r="NSF125" s="551"/>
      <c r="NSG125" s="551"/>
      <c r="NSH125" s="551"/>
      <c r="NSI125" s="551"/>
      <c r="NSJ125" s="551"/>
      <c r="NSK125" s="551"/>
      <c r="NSL125" s="551"/>
      <c r="NSM125" s="551"/>
      <c r="NSN125" s="551"/>
      <c r="NSO125" s="551"/>
      <c r="NSP125" s="551"/>
      <c r="NSQ125" s="551"/>
      <c r="NSR125" s="551"/>
      <c r="NSS125" s="551"/>
      <c r="NST125" s="551"/>
      <c r="NSU125" s="551"/>
      <c r="NSV125" s="551"/>
      <c r="NSW125" s="551"/>
      <c r="NSX125" s="551"/>
      <c r="NSY125" s="551"/>
      <c r="NSZ125" s="551"/>
      <c r="NTA125" s="551"/>
      <c r="NTB125" s="551"/>
      <c r="NTC125" s="551"/>
      <c r="NTD125" s="551"/>
      <c r="NTE125" s="551"/>
      <c r="NTF125" s="551"/>
      <c r="NTG125" s="551"/>
      <c r="NTH125" s="551"/>
      <c r="NTI125" s="551"/>
      <c r="NTJ125" s="551"/>
      <c r="NTK125" s="551"/>
      <c r="NTL125" s="551"/>
      <c r="NTM125" s="551"/>
      <c r="NTN125" s="551"/>
      <c r="NTO125" s="551"/>
      <c r="NTP125" s="551"/>
      <c r="NTQ125" s="551"/>
      <c r="NTR125" s="551"/>
      <c r="NTS125" s="551"/>
      <c r="NTT125" s="551"/>
      <c r="NTU125" s="551"/>
      <c r="NTV125" s="551"/>
      <c r="NTW125" s="551"/>
      <c r="NTX125" s="551"/>
      <c r="NTY125" s="551"/>
      <c r="NTZ125" s="551"/>
      <c r="NUA125" s="551"/>
      <c r="NUB125" s="551"/>
      <c r="NUC125" s="551"/>
      <c r="NUD125" s="551"/>
      <c r="NUE125" s="551"/>
      <c r="NUF125" s="551"/>
      <c r="NUG125" s="551"/>
      <c r="NUH125" s="551"/>
      <c r="NUI125" s="551"/>
      <c r="NUJ125" s="551"/>
      <c r="NUK125" s="551"/>
      <c r="NUL125" s="551"/>
      <c r="NUM125" s="551"/>
      <c r="NUN125" s="551"/>
      <c r="NUO125" s="551"/>
      <c r="NUP125" s="551"/>
      <c r="NUQ125" s="551"/>
      <c r="NUR125" s="551"/>
      <c r="NUS125" s="551"/>
      <c r="NUT125" s="551"/>
      <c r="NUU125" s="551"/>
      <c r="NUV125" s="551"/>
      <c r="NUW125" s="551"/>
      <c r="NUX125" s="551"/>
      <c r="NUY125" s="551"/>
      <c r="NUZ125" s="551"/>
      <c r="NVA125" s="551"/>
      <c r="NVB125" s="551"/>
      <c r="NVC125" s="551"/>
      <c r="NVD125" s="551"/>
      <c r="NVE125" s="551"/>
      <c r="NVF125" s="551"/>
      <c r="NVG125" s="551"/>
      <c r="NVH125" s="551"/>
      <c r="NVI125" s="551"/>
      <c r="NVJ125" s="551"/>
      <c r="NVK125" s="551"/>
      <c r="NVL125" s="551"/>
      <c r="NVM125" s="551"/>
      <c r="NVN125" s="551"/>
      <c r="NVO125" s="551"/>
      <c r="NVP125" s="551"/>
      <c r="NVQ125" s="551"/>
      <c r="NVR125" s="551"/>
      <c r="NVS125" s="551"/>
      <c r="NVT125" s="551"/>
      <c r="NVU125" s="551"/>
      <c r="NVV125" s="551"/>
      <c r="NVW125" s="551"/>
      <c r="NVX125" s="551"/>
      <c r="NVY125" s="551"/>
      <c r="NVZ125" s="551"/>
      <c r="NWA125" s="551"/>
      <c r="NWB125" s="551"/>
      <c r="NWC125" s="551"/>
      <c r="NWD125" s="551"/>
      <c r="NWE125" s="551"/>
      <c r="NWF125" s="551"/>
      <c r="NWG125" s="551"/>
      <c r="NWH125" s="551"/>
      <c r="NWI125" s="551"/>
      <c r="NWJ125" s="551"/>
      <c r="NWK125" s="551"/>
      <c r="NWL125" s="551"/>
      <c r="NWM125" s="551"/>
      <c r="NWN125" s="551"/>
      <c r="NWO125" s="551"/>
      <c r="NWP125" s="551"/>
      <c r="NWQ125" s="551"/>
      <c r="NWR125" s="551"/>
      <c r="NWS125" s="551"/>
      <c r="NWT125" s="551"/>
      <c r="NWU125" s="551"/>
      <c r="NWV125" s="551"/>
      <c r="NWW125" s="551"/>
      <c r="NWX125" s="551"/>
      <c r="NWY125" s="551"/>
      <c r="NWZ125" s="551"/>
      <c r="NXA125" s="551"/>
      <c r="NXB125" s="551"/>
      <c r="NXC125" s="551"/>
      <c r="NXD125" s="551"/>
      <c r="NXE125" s="551"/>
      <c r="NXF125" s="551"/>
      <c r="NXG125" s="551"/>
      <c r="NXH125" s="551"/>
      <c r="NXI125" s="551"/>
      <c r="NXJ125" s="551"/>
      <c r="NXK125" s="551"/>
      <c r="NXL125" s="551"/>
      <c r="NXM125" s="551"/>
      <c r="NXN125" s="551"/>
      <c r="NXO125" s="551"/>
      <c r="NXP125" s="551"/>
      <c r="NXQ125" s="551"/>
      <c r="NXR125" s="551"/>
      <c r="NXS125" s="551"/>
      <c r="NXT125" s="551"/>
      <c r="NXU125" s="551"/>
      <c r="NXV125" s="551"/>
      <c r="NXW125" s="551"/>
      <c r="NXX125" s="551"/>
      <c r="NXY125" s="551"/>
      <c r="NXZ125" s="551"/>
      <c r="NYA125" s="551"/>
      <c r="NYB125" s="551"/>
      <c r="NYC125" s="551"/>
      <c r="NYD125" s="551"/>
      <c r="NYE125" s="551"/>
      <c r="NYF125" s="551"/>
      <c r="NYG125" s="551"/>
      <c r="NYH125" s="551"/>
      <c r="NYI125" s="551"/>
      <c r="NYJ125" s="551"/>
      <c r="NYK125" s="551"/>
      <c r="NYL125" s="551"/>
      <c r="NYM125" s="551"/>
      <c r="NYN125" s="551"/>
      <c r="NYO125" s="551"/>
      <c r="NYP125" s="551"/>
      <c r="NYQ125" s="551"/>
      <c r="NYR125" s="551"/>
      <c r="NYS125" s="551"/>
      <c r="NYT125" s="551"/>
      <c r="NYU125" s="551"/>
      <c r="NYV125" s="551"/>
      <c r="NYW125" s="551"/>
      <c r="NYX125" s="551"/>
      <c r="NYY125" s="551"/>
      <c r="NYZ125" s="551"/>
      <c r="NZA125" s="551"/>
      <c r="NZB125" s="551"/>
      <c r="NZC125" s="551"/>
      <c r="NZD125" s="551"/>
      <c r="NZE125" s="551"/>
      <c r="NZF125" s="551"/>
      <c r="NZG125" s="551"/>
      <c r="NZH125" s="551"/>
      <c r="NZI125" s="551"/>
      <c r="NZJ125" s="551"/>
      <c r="NZK125" s="551"/>
      <c r="NZL125" s="551"/>
      <c r="NZM125" s="551"/>
      <c r="NZN125" s="551"/>
      <c r="NZO125" s="551"/>
      <c r="NZP125" s="551"/>
      <c r="NZQ125" s="551"/>
      <c r="NZR125" s="551"/>
      <c r="NZS125" s="551"/>
      <c r="NZT125" s="551"/>
      <c r="NZU125" s="551"/>
      <c r="NZV125" s="551"/>
      <c r="NZW125" s="551"/>
      <c r="NZX125" s="551"/>
      <c r="NZY125" s="551"/>
      <c r="NZZ125" s="551"/>
      <c r="OAA125" s="551"/>
      <c r="OAB125" s="551"/>
      <c r="OAC125" s="551"/>
      <c r="OAD125" s="551"/>
      <c r="OAE125" s="551"/>
      <c r="OAF125" s="551"/>
      <c r="OAG125" s="551"/>
      <c r="OAH125" s="551"/>
      <c r="OAI125" s="551"/>
      <c r="OAJ125" s="551"/>
      <c r="OAK125" s="551"/>
      <c r="OAL125" s="551"/>
      <c r="OAM125" s="551"/>
      <c r="OAN125" s="551"/>
      <c r="OAO125" s="551"/>
      <c r="OAP125" s="551"/>
      <c r="OAQ125" s="551"/>
      <c r="OAR125" s="551"/>
      <c r="OAS125" s="551"/>
      <c r="OAT125" s="551"/>
      <c r="OAU125" s="551"/>
      <c r="OAV125" s="551"/>
      <c r="OAW125" s="551"/>
      <c r="OAX125" s="551"/>
      <c r="OAY125" s="551"/>
      <c r="OAZ125" s="551"/>
      <c r="OBA125" s="551"/>
      <c r="OBB125" s="551"/>
      <c r="OBC125" s="551"/>
      <c r="OBD125" s="551"/>
      <c r="OBE125" s="551"/>
      <c r="OBF125" s="551"/>
      <c r="OBG125" s="551"/>
      <c r="OBH125" s="551"/>
      <c r="OBI125" s="551"/>
      <c r="OBJ125" s="551"/>
      <c r="OBK125" s="551"/>
      <c r="OBL125" s="551"/>
      <c r="OBM125" s="551"/>
      <c r="OBN125" s="551"/>
      <c r="OBO125" s="551"/>
      <c r="OBP125" s="551"/>
      <c r="OBQ125" s="551"/>
      <c r="OBR125" s="551"/>
      <c r="OBS125" s="551"/>
      <c r="OBT125" s="551"/>
      <c r="OBU125" s="551"/>
      <c r="OBV125" s="551"/>
      <c r="OBW125" s="551"/>
      <c r="OBX125" s="551"/>
      <c r="OBY125" s="551"/>
      <c r="OBZ125" s="551"/>
      <c r="OCA125" s="551"/>
      <c r="OCB125" s="551"/>
      <c r="OCC125" s="551"/>
      <c r="OCD125" s="551"/>
      <c r="OCE125" s="551"/>
      <c r="OCF125" s="551"/>
      <c r="OCG125" s="551"/>
      <c r="OCH125" s="551"/>
      <c r="OCI125" s="551"/>
      <c r="OCJ125" s="551"/>
      <c r="OCK125" s="551"/>
      <c r="OCL125" s="551"/>
      <c r="OCM125" s="551"/>
      <c r="OCN125" s="551"/>
      <c r="OCO125" s="551"/>
      <c r="OCP125" s="551"/>
      <c r="OCQ125" s="551"/>
      <c r="OCR125" s="551"/>
      <c r="OCS125" s="551"/>
      <c r="OCT125" s="551"/>
      <c r="OCU125" s="551"/>
      <c r="OCV125" s="551"/>
      <c r="OCW125" s="551"/>
      <c r="OCX125" s="551"/>
      <c r="OCY125" s="551"/>
      <c r="OCZ125" s="551"/>
      <c r="ODA125" s="551"/>
      <c r="ODB125" s="551"/>
      <c r="ODC125" s="551"/>
      <c r="ODD125" s="551"/>
      <c r="ODE125" s="551"/>
      <c r="ODF125" s="551"/>
      <c r="ODG125" s="551"/>
      <c r="ODH125" s="551"/>
      <c r="ODI125" s="551"/>
      <c r="ODJ125" s="551"/>
      <c r="ODK125" s="551"/>
      <c r="ODL125" s="551"/>
      <c r="ODM125" s="551"/>
      <c r="ODN125" s="551"/>
      <c r="ODO125" s="551"/>
      <c r="ODP125" s="551"/>
      <c r="ODQ125" s="551"/>
      <c r="ODR125" s="551"/>
      <c r="ODS125" s="551"/>
      <c r="ODT125" s="551"/>
      <c r="ODU125" s="551"/>
      <c r="ODV125" s="551"/>
      <c r="ODW125" s="551"/>
      <c r="ODX125" s="551"/>
      <c r="ODY125" s="551"/>
      <c r="ODZ125" s="551"/>
      <c r="OEA125" s="551"/>
      <c r="OEB125" s="551"/>
      <c r="OEC125" s="551"/>
      <c r="OED125" s="551"/>
      <c r="OEE125" s="551"/>
      <c r="OEF125" s="551"/>
      <c r="OEG125" s="551"/>
      <c r="OEH125" s="551"/>
      <c r="OEI125" s="551"/>
      <c r="OEJ125" s="551"/>
      <c r="OEK125" s="551"/>
      <c r="OEL125" s="551"/>
      <c r="OEM125" s="551"/>
      <c r="OEN125" s="551"/>
      <c r="OEO125" s="551"/>
      <c r="OEP125" s="551"/>
      <c r="OEQ125" s="551"/>
      <c r="OER125" s="551"/>
      <c r="OES125" s="551"/>
      <c r="OET125" s="551"/>
      <c r="OEU125" s="551"/>
      <c r="OEV125" s="551"/>
      <c r="OEW125" s="551"/>
      <c r="OEX125" s="551"/>
      <c r="OEY125" s="551"/>
      <c r="OEZ125" s="551"/>
      <c r="OFA125" s="551"/>
      <c r="OFB125" s="551"/>
      <c r="OFC125" s="551"/>
      <c r="OFD125" s="551"/>
      <c r="OFE125" s="551"/>
      <c r="OFF125" s="551"/>
      <c r="OFG125" s="551"/>
      <c r="OFH125" s="551"/>
      <c r="OFI125" s="551"/>
      <c r="OFJ125" s="551"/>
      <c r="OFK125" s="551"/>
      <c r="OFL125" s="551"/>
      <c r="OFM125" s="551"/>
      <c r="OFN125" s="551"/>
      <c r="OFO125" s="551"/>
      <c r="OFP125" s="551"/>
      <c r="OFQ125" s="551"/>
      <c r="OFR125" s="551"/>
      <c r="OFS125" s="551"/>
      <c r="OFT125" s="551"/>
      <c r="OFU125" s="551"/>
      <c r="OFV125" s="551"/>
      <c r="OFW125" s="551"/>
      <c r="OFX125" s="551"/>
      <c r="OFY125" s="551"/>
      <c r="OFZ125" s="551"/>
      <c r="OGA125" s="551"/>
      <c r="OGB125" s="551"/>
      <c r="OGC125" s="551"/>
      <c r="OGD125" s="551"/>
      <c r="OGE125" s="551"/>
      <c r="OGF125" s="551"/>
      <c r="OGG125" s="551"/>
      <c r="OGH125" s="551"/>
      <c r="OGI125" s="551"/>
      <c r="OGJ125" s="551"/>
      <c r="OGK125" s="551"/>
      <c r="OGL125" s="551"/>
      <c r="OGM125" s="551"/>
      <c r="OGN125" s="551"/>
      <c r="OGO125" s="551"/>
      <c r="OGP125" s="551"/>
      <c r="OGQ125" s="551"/>
      <c r="OGR125" s="551"/>
      <c r="OGS125" s="551"/>
      <c r="OGT125" s="551"/>
      <c r="OGU125" s="551"/>
      <c r="OGV125" s="551"/>
      <c r="OGW125" s="551"/>
      <c r="OGX125" s="551"/>
      <c r="OGY125" s="551"/>
      <c r="OGZ125" s="551"/>
      <c r="OHA125" s="551"/>
      <c r="OHB125" s="551"/>
      <c r="OHC125" s="551"/>
      <c r="OHD125" s="551"/>
      <c r="OHE125" s="551"/>
      <c r="OHF125" s="551"/>
      <c r="OHG125" s="551"/>
      <c r="OHH125" s="551"/>
      <c r="OHI125" s="551"/>
      <c r="OHJ125" s="551"/>
      <c r="OHK125" s="551"/>
      <c r="OHL125" s="551"/>
      <c r="OHM125" s="551"/>
      <c r="OHN125" s="551"/>
      <c r="OHO125" s="551"/>
      <c r="OHP125" s="551"/>
      <c r="OHQ125" s="551"/>
      <c r="OHR125" s="551"/>
      <c r="OHS125" s="551"/>
      <c r="OHT125" s="551"/>
      <c r="OHU125" s="551"/>
      <c r="OHV125" s="551"/>
      <c r="OHW125" s="551"/>
      <c r="OHX125" s="551"/>
      <c r="OHY125" s="551"/>
      <c r="OHZ125" s="551"/>
      <c r="OIA125" s="551"/>
      <c r="OIB125" s="551"/>
      <c r="OIC125" s="551"/>
      <c r="OID125" s="551"/>
      <c r="OIE125" s="551"/>
      <c r="OIF125" s="551"/>
      <c r="OIG125" s="551"/>
      <c r="OIH125" s="551"/>
      <c r="OII125" s="551"/>
      <c r="OIJ125" s="551"/>
      <c r="OIK125" s="551"/>
      <c r="OIL125" s="551"/>
      <c r="OIM125" s="551"/>
      <c r="OIN125" s="551"/>
      <c r="OIO125" s="551"/>
      <c r="OIP125" s="551"/>
      <c r="OIQ125" s="551"/>
      <c r="OIR125" s="551"/>
      <c r="OIS125" s="551"/>
      <c r="OIT125" s="551"/>
      <c r="OIU125" s="551"/>
      <c r="OIV125" s="551"/>
      <c r="OIW125" s="551"/>
      <c r="OIX125" s="551"/>
      <c r="OIY125" s="551"/>
      <c r="OIZ125" s="551"/>
      <c r="OJA125" s="551"/>
      <c r="OJB125" s="551"/>
      <c r="OJC125" s="551"/>
      <c r="OJD125" s="551"/>
      <c r="OJE125" s="551"/>
      <c r="OJF125" s="551"/>
      <c r="OJG125" s="551"/>
      <c r="OJH125" s="551"/>
      <c r="OJI125" s="551"/>
      <c r="OJJ125" s="551"/>
      <c r="OJK125" s="551"/>
      <c r="OJL125" s="551"/>
      <c r="OJM125" s="551"/>
      <c r="OJN125" s="551"/>
      <c r="OJO125" s="551"/>
      <c r="OJP125" s="551"/>
      <c r="OJQ125" s="551"/>
      <c r="OJR125" s="551"/>
      <c r="OJS125" s="551"/>
      <c r="OJT125" s="551"/>
      <c r="OJU125" s="551"/>
      <c r="OJV125" s="551"/>
      <c r="OJW125" s="551"/>
      <c r="OJX125" s="551"/>
      <c r="OJY125" s="551"/>
      <c r="OJZ125" s="551"/>
      <c r="OKA125" s="551"/>
      <c r="OKB125" s="551"/>
      <c r="OKC125" s="551"/>
      <c r="OKD125" s="551"/>
      <c r="OKE125" s="551"/>
      <c r="OKF125" s="551"/>
      <c r="OKG125" s="551"/>
      <c r="OKH125" s="551"/>
      <c r="OKI125" s="551"/>
      <c r="OKJ125" s="551"/>
      <c r="OKK125" s="551"/>
      <c r="OKL125" s="551"/>
      <c r="OKM125" s="551"/>
      <c r="OKN125" s="551"/>
      <c r="OKO125" s="551"/>
      <c r="OKP125" s="551"/>
      <c r="OKQ125" s="551"/>
      <c r="OKR125" s="551"/>
      <c r="OKS125" s="551"/>
      <c r="OKT125" s="551"/>
      <c r="OKU125" s="551"/>
      <c r="OKV125" s="551"/>
      <c r="OKW125" s="551"/>
      <c r="OKX125" s="551"/>
      <c r="OKY125" s="551"/>
      <c r="OKZ125" s="551"/>
      <c r="OLA125" s="551"/>
      <c r="OLB125" s="551"/>
      <c r="OLC125" s="551"/>
      <c r="OLD125" s="551"/>
      <c r="OLE125" s="551"/>
      <c r="OLF125" s="551"/>
      <c r="OLG125" s="551"/>
      <c r="OLH125" s="551"/>
      <c r="OLI125" s="551"/>
      <c r="OLJ125" s="551"/>
      <c r="OLK125" s="551"/>
      <c r="OLL125" s="551"/>
      <c r="OLM125" s="551"/>
      <c r="OLN125" s="551"/>
      <c r="OLO125" s="551"/>
      <c r="OLP125" s="551"/>
      <c r="OLQ125" s="551"/>
      <c r="OLR125" s="551"/>
      <c r="OLS125" s="551"/>
      <c r="OLT125" s="551"/>
      <c r="OLU125" s="551"/>
      <c r="OLV125" s="551"/>
      <c r="OLW125" s="551"/>
      <c r="OLX125" s="551"/>
      <c r="OLY125" s="551"/>
      <c r="OLZ125" s="551"/>
      <c r="OMA125" s="551"/>
      <c r="OMB125" s="551"/>
      <c r="OMC125" s="551"/>
      <c r="OMD125" s="551"/>
      <c r="OME125" s="551"/>
      <c r="OMF125" s="551"/>
      <c r="OMG125" s="551"/>
      <c r="OMH125" s="551"/>
      <c r="OMI125" s="551"/>
      <c r="OMJ125" s="551"/>
      <c r="OMK125" s="551"/>
      <c r="OML125" s="551"/>
      <c r="OMM125" s="551"/>
      <c r="OMN125" s="551"/>
      <c r="OMO125" s="551"/>
      <c r="OMP125" s="551"/>
      <c r="OMQ125" s="551"/>
      <c r="OMR125" s="551"/>
      <c r="OMS125" s="551"/>
      <c r="OMT125" s="551"/>
      <c r="OMU125" s="551"/>
      <c r="OMV125" s="551"/>
      <c r="OMW125" s="551"/>
      <c r="OMX125" s="551"/>
      <c r="OMY125" s="551"/>
      <c r="OMZ125" s="551"/>
      <c r="ONA125" s="551"/>
      <c r="ONB125" s="551"/>
      <c r="ONC125" s="551"/>
      <c r="OND125" s="551"/>
      <c r="ONE125" s="551"/>
      <c r="ONF125" s="551"/>
      <c r="ONG125" s="551"/>
      <c r="ONH125" s="551"/>
      <c r="ONI125" s="551"/>
      <c r="ONJ125" s="551"/>
      <c r="ONK125" s="551"/>
      <c r="ONL125" s="551"/>
      <c r="ONM125" s="551"/>
      <c r="ONN125" s="551"/>
      <c r="ONO125" s="551"/>
      <c r="ONP125" s="551"/>
      <c r="ONQ125" s="551"/>
      <c r="ONR125" s="551"/>
      <c r="ONS125" s="551"/>
      <c r="ONT125" s="551"/>
      <c r="ONU125" s="551"/>
      <c r="ONV125" s="551"/>
      <c r="ONW125" s="551"/>
      <c r="ONX125" s="551"/>
      <c r="ONY125" s="551"/>
      <c r="ONZ125" s="551"/>
      <c r="OOA125" s="551"/>
      <c r="OOB125" s="551"/>
      <c r="OOC125" s="551"/>
      <c r="OOD125" s="551"/>
      <c r="OOE125" s="551"/>
      <c r="OOF125" s="551"/>
      <c r="OOG125" s="551"/>
      <c r="OOH125" s="551"/>
      <c r="OOI125" s="551"/>
      <c r="OOJ125" s="551"/>
      <c r="OOK125" s="551"/>
      <c r="OOL125" s="551"/>
      <c r="OOM125" s="551"/>
      <c r="OON125" s="551"/>
      <c r="OOO125" s="551"/>
      <c r="OOP125" s="551"/>
      <c r="OOQ125" s="551"/>
      <c r="OOR125" s="551"/>
      <c r="OOS125" s="551"/>
      <c r="OOT125" s="551"/>
      <c r="OOU125" s="551"/>
      <c r="OOV125" s="551"/>
      <c r="OOW125" s="551"/>
      <c r="OOX125" s="551"/>
      <c r="OOY125" s="551"/>
      <c r="OOZ125" s="551"/>
      <c r="OPA125" s="551"/>
      <c r="OPB125" s="551"/>
      <c r="OPC125" s="551"/>
      <c r="OPD125" s="551"/>
      <c r="OPE125" s="551"/>
      <c r="OPF125" s="551"/>
      <c r="OPG125" s="551"/>
      <c r="OPH125" s="551"/>
      <c r="OPI125" s="551"/>
      <c r="OPJ125" s="551"/>
      <c r="OPK125" s="551"/>
      <c r="OPL125" s="551"/>
      <c r="OPM125" s="551"/>
      <c r="OPN125" s="551"/>
      <c r="OPO125" s="551"/>
      <c r="OPP125" s="551"/>
      <c r="OPQ125" s="551"/>
      <c r="OPR125" s="551"/>
      <c r="OPS125" s="551"/>
      <c r="OPT125" s="551"/>
      <c r="OPU125" s="551"/>
      <c r="OPV125" s="551"/>
      <c r="OPW125" s="551"/>
      <c r="OPX125" s="551"/>
      <c r="OPY125" s="551"/>
      <c r="OPZ125" s="551"/>
      <c r="OQA125" s="551"/>
      <c r="OQB125" s="551"/>
      <c r="OQC125" s="551"/>
      <c r="OQD125" s="551"/>
      <c r="OQE125" s="551"/>
      <c r="OQF125" s="551"/>
      <c r="OQG125" s="551"/>
      <c r="OQH125" s="551"/>
      <c r="OQI125" s="551"/>
      <c r="OQJ125" s="551"/>
      <c r="OQK125" s="551"/>
      <c r="OQL125" s="551"/>
      <c r="OQM125" s="551"/>
      <c r="OQN125" s="551"/>
      <c r="OQO125" s="551"/>
      <c r="OQP125" s="551"/>
      <c r="OQQ125" s="551"/>
      <c r="OQR125" s="551"/>
      <c r="OQS125" s="551"/>
      <c r="OQT125" s="551"/>
      <c r="OQU125" s="551"/>
      <c r="OQV125" s="551"/>
      <c r="OQW125" s="551"/>
      <c r="OQX125" s="551"/>
      <c r="OQY125" s="551"/>
      <c r="OQZ125" s="551"/>
      <c r="ORA125" s="551"/>
      <c r="ORB125" s="551"/>
      <c r="ORC125" s="551"/>
      <c r="ORD125" s="551"/>
      <c r="ORE125" s="551"/>
      <c r="ORF125" s="551"/>
      <c r="ORG125" s="551"/>
      <c r="ORH125" s="551"/>
      <c r="ORI125" s="551"/>
      <c r="ORJ125" s="551"/>
      <c r="ORK125" s="551"/>
      <c r="ORL125" s="551"/>
      <c r="ORM125" s="551"/>
      <c r="ORN125" s="551"/>
      <c r="ORO125" s="551"/>
      <c r="ORP125" s="551"/>
      <c r="ORQ125" s="551"/>
      <c r="ORR125" s="551"/>
      <c r="ORS125" s="551"/>
      <c r="ORT125" s="551"/>
      <c r="ORU125" s="551"/>
      <c r="ORV125" s="551"/>
      <c r="ORW125" s="551"/>
      <c r="ORX125" s="551"/>
      <c r="ORY125" s="551"/>
      <c r="ORZ125" s="551"/>
      <c r="OSA125" s="551"/>
      <c r="OSB125" s="551"/>
      <c r="OSC125" s="551"/>
      <c r="OSD125" s="551"/>
      <c r="OSE125" s="551"/>
      <c r="OSF125" s="551"/>
      <c r="OSG125" s="551"/>
      <c r="OSH125" s="551"/>
      <c r="OSI125" s="551"/>
      <c r="OSJ125" s="551"/>
      <c r="OSK125" s="551"/>
      <c r="OSL125" s="551"/>
      <c r="OSM125" s="551"/>
      <c r="OSN125" s="551"/>
      <c r="OSO125" s="551"/>
      <c r="OSP125" s="551"/>
      <c r="OSQ125" s="551"/>
      <c r="OSR125" s="551"/>
      <c r="OSS125" s="551"/>
      <c r="OST125" s="551"/>
      <c r="OSU125" s="551"/>
      <c r="OSV125" s="551"/>
      <c r="OSW125" s="551"/>
      <c r="OSX125" s="551"/>
      <c r="OSY125" s="551"/>
      <c r="OSZ125" s="551"/>
      <c r="OTA125" s="551"/>
      <c r="OTB125" s="551"/>
      <c r="OTC125" s="551"/>
      <c r="OTD125" s="551"/>
      <c r="OTE125" s="551"/>
      <c r="OTF125" s="551"/>
      <c r="OTG125" s="551"/>
      <c r="OTH125" s="551"/>
      <c r="OTI125" s="551"/>
      <c r="OTJ125" s="551"/>
      <c r="OTK125" s="551"/>
      <c r="OTL125" s="551"/>
      <c r="OTM125" s="551"/>
      <c r="OTN125" s="551"/>
      <c r="OTO125" s="551"/>
      <c r="OTP125" s="551"/>
      <c r="OTQ125" s="551"/>
      <c r="OTR125" s="551"/>
      <c r="OTS125" s="551"/>
      <c r="OTT125" s="551"/>
      <c r="OTU125" s="551"/>
      <c r="OTV125" s="551"/>
      <c r="OTW125" s="551"/>
      <c r="OTX125" s="551"/>
      <c r="OTY125" s="551"/>
      <c r="OTZ125" s="551"/>
      <c r="OUA125" s="551"/>
      <c r="OUB125" s="551"/>
      <c r="OUC125" s="551"/>
      <c r="OUD125" s="551"/>
      <c r="OUE125" s="551"/>
      <c r="OUF125" s="551"/>
      <c r="OUG125" s="551"/>
      <c r="OUH125" s="551"/>
      <c r="OUI125" s="551"/>
      <c r="OUJ125" s="551"/>
      <c r="OUK125" s="551"/>
      <c r="OUL125" s="551"/>
      <c r="OUM125" s="551"/>
      <c r="OUN125" s="551"/>
      <c r="OUO125" s="551"/>
      <c r="OUP125" s="551"/>
      <c r="OUQ125" s="551"/>
      <c r="OUR125" s="551"/>
      <c r="OUS125" s="551"/>
      <c r="OUT125" s="551"/>
      <c r="OUU125" s="551"/>
      <c r="OUV125" s="551"/>
      <c r="OUW125" s="551"/>
      <c r="OUX125" s="551"/>
      <c r="OUY125" s="551"/>
      <c r="OUZ125" s="551"/>
      <c r="OVA125" s="551"/>
      <c r="OVB125" s="551"/>
      <c r="OVC125" s="551"/>
      <c r="OVD125" s="551"/>
      <c r="OVE125" s="551"/>
      <c r="OVF125" s="551"/>
      <c r="OVG125" s="551"/>
      <c r="OVH125" s="551"/>
      <c r="OVI125" s="551"/>
      <c r="OVJ125" s="551"/>
      <c r="OVK125" s="551"/>
      <c r="OVL125" s="551"/>
      <c r="OVM125" s="551"/>
      <c r="OVN125" s="551"/>
      <c r="OVO125" s="551"/>
      <c r="OVP125" s="551"/>
      <c r="OVQ125" s="551"/>
      <c r="OVR125" s="551"/>
      <c r="OVS125" s="551"/>
      <c r="OVT125" s="551"/>
      <c r="OVU125" s="551"/>
      <c r="OVV125" s="551"/>
      <c r="OVW125" s="551"/>
      <c r="OVX125" s="551"/>
      <c r="OVY125" s="551"/>
      <c r="OVZ125" s="551"/>
      <c r="OWA125" s="551"/>
      <c r="OWB125" s="551"/>
      <c r="OWC125" s="551"/>
      <c r="OWD125" s="551"/>
      <c r="OWE125" s="551"/>
      <c r="OWF125" s="551"/>
      <c r="OWG125" s="551"/>
      <c r="OWH125" s="551"/>
      <c r="OWI125" s="551"/>
      <c r="OWJ125" s="551"/>
      <c r="OWK125" s="551"/>
      <c r="OWL125" s="551"/>
      <c r="OWM125" s="551"/>
      <c r="OWN125" s="551"/>
      <c r="OWO125" s="551"/>
      <c r="OWP125" s="551"/>
      <c r="OWQ125" s="551"/>
      <c r="OWR125" s="551"/>
      <c r="OWS125" s="551"/>
      <c r="OWT125" s="551"/>
      <c r="OWU125" s="551"/>
      <c r="OWV125" s="551"/>
      <c r="OWW125" s="551"/>
      <c r="OWX125" s="551"/>
      <c r="OWY125" s="551"/>
      <c r="OWZ125" s="551"/>
      <c r="OXA125" s="551"/>
      <c r="OXB125" s="551"/>
      <c r="OXC125" s="551"/>
      <c r="OXD125" s="551"/>
      <c r="OXE125" s="551"/>
      <c r="OXF125" s="551"/>
      <c r="OXG125" s="551"/>
      <c r="OXH125" s="551"/>
      <c r="OXI125" s="551"/>
      <c r="OXJ125" s="551"/>
      <c r="OXK125" s="551"/>
      <c r="OXL125" s="551"/>
      <c r="OXM125" s="551"/>
      <c r="OXN125" s="551"/>
      <c r="OXO125" s="551"/>
      <c r="OXP125" s="551"/>
      <c r="OXQ125" s="551"/>
      <c r="OXR125" s="551"/>
      <c r="OXS125" s="551"/>
      <c r="OXT125" s="551"/>
      <c r="OXU125" s="551"/>
      <c r="OXV125" s="551"/>
      <c r="OXW125" s="551"/>
      <c r="OXX125" s="551"/>
      <c r="OXY125" s="551"/>
      <c r="OXZ125" s="551"/>
      <c r="OYA125" s="551"/>
      <c r="OYB125" s="551"/>
      <c r="OYC125" s="551"/>
      <c r="OYD125" s="551"/>
      <c r="OYE125" s="551"/>
      <c r="OYF125" s="551"/>
      <c r="OYG125" s="551"/>
      <c r="OYH125" s="551"/>
      <c r="OYI125" s="551"/>
      <c r="OYJ125" s="551"/>
      <c r="OYK125" s="551"/>
      <c r="OYL125" s="551"/>
      <c r="OYM125" s="551"/>
      <c r="OYN125" s="551"/>
      <c r="OYO125" s="551"/>
      <c r="OYP125" s="551"/>
      <c r="OYQ125" s="551"/>
      <c r="OYR125" s="551"/>
      <c r="OYS125" s="551"/>
      <c r="OYT125" s="551"/>
      <c r="OYU125" s="551"/>
      <c r="OYV125" s="551"/>
      <c r="OYW125" s="551"/>
      <c r="OYX125" s="551"/>
      <c r="OYY125" s="551"/>
      <c r="OYZ125" s="551"/>
      <c r="OZA125" s="551"/>
      <c r="OZB125" s="551"/>
      <c r="OZC125" s="551"/>
      <c r="OZD125" s="551"/>
      <c r="OZE125" s="551"/>
      <c r="OZF125" s="551"/>
      <c r="OZG125" s="551"/>
      <c r="OZH125" s="551"/>
      <c r="OZI125" s="551"/>
      <c r="OZJ125" s="551"/>
      <c r="OZK125" s="551"/>
      <c r="OZL125" s="551"/>
      <c r="OZM125" s="551"/>
      <c r="OZN125" s="551"/>
      <c r="OZO125" s="551"/>
      <c r="OZP125" s="551"/>
      <c r="OZQ125" s="551"/>
      <c r="OZR125" s="551"/>
      <c r="OZS125" s="551"/>
      <c r="OZT125" s="551"/>
      <c r="OZU125" s="551"/>
      <c r="OZV125" s="551"/>
      <c r="OZW125" s="551"/>
      <c r="OZX125" s="551"/>
      <c r="OZY125" s="551"/>
      <c r="OZZ125" s="551"/>
      <c r="PAA125" s="551"/>
      <c r="PAB125" s="551"/>
      <c r="PAC125" s="551"/>
      <c r="PAD125" s="551"/>
      <c r="PAE125" s="551"/>
      <c r="PAF125" s="551"/>
      <c r="PAG125" s="551"/>
      <c r="PAH125" s="551"/>
      <c r="PAI125" s="551"/>
      <c r="PAJ125" s="551"/>
      <c r="PAK125" s="551"/>
      <c r="PAL125" s="551"/>
      <c r="PAM125" s="551"/>
      <c r="PAN125" s="551"/>
      <c r="PAO125" s="551"/>
      <c r="PAP125" s="551"/>
      <c r="PAQ125" s="551"/>
      <c r="PAR125" s="551"/>
      <c r="PAS125" s="551"/>
      <c r="PAT125" s="551"/>
      <c r="PAU125" s="551"/>
      <c r="PAV125" s="551"/>
      <c r="PAW125" s="551"/>
      <c r="PAX125" s="551"/>
      <c r="PAY125" s="551"/>
      <c r="PAZ125" s="551"/>
      <c r="PBA125" s="551"/>
      <c r="PBB125" s="551"/>
      <c r="PBC125" s="551"/>
      <c r="PBD125" s="551"/>
      <c r="PBE125" s="551"/>
      <c r="PBF125" s="551"/>
      <c r="PBG125" s="551"/>
      <c r="PBH125" s="551"/>
      <c r="PBI125" s="551"/>
      <c r="PBJ125" s="551"/>
      <c r="PBK125" s="551"/>
      <c r="PBL125" s="551"/>
      <c r="PBM125" s="551"/>
      <c r="PBN125" s="551"/>
      <c r="PBO125" s="551"/>
      <c r="PBP125" s="551"/>
      <c r="PBQ125" s="551"/>
      <c r="PBR125" s="551"/>
      <c r="PBS125" s="551"/>
      <c r="PBT125" s="551"/>
      <c r="PBU125" s="551"/>
      <c r="PBV125" s="551"/>
      <c r="PBW125" s="551"/>
      <c r="PBX125" s="551"/>
      <c r="PBY125" s="551"/>
      <c r="PBZ125" s="551"/>
      <c r="PCA125" s="551"/>
      <c r="PCB125" s="551"/>
      <c r="PCC125" s="551"/>
      <c r="PCD125" s="551"/>
      <c r="PCE125" s="551"/>
      <c r="PCF125" s="551"/>
      <c r="PCG125" s="551"/>
      <c r="PCH125" s="551"/>
      <c r="PCI125" s="551"/>
      <c r="PCJ125" s="551"/>
      <c r="PCK125" s="551"/>
      <c r="PCL125" s="551"/>
      <c r="PCM125" s="551"/>
      <c r="PCN125" s="551"/>
      <c r="PCO125" s="551"/>
      <c r="PCP125" s="551"/>
      <c r="PCQ125" s="551"/>
      <c r="PCR125" s="551"/>
      <c r="PCS125" s="551"/>
      <c r="PCT125" s="551"/>
      <c r="PCU125" s="551"/>
      <c r="PCV125" s="551"/>
      <c r="PCW125" s="551"/>
      <c r="PCX125" s="551"/>
      <c r="PCY125" s="551"/>
      <c r="PCZ125" s="551"/>
      <c r="PDA125" s="551"/>
      <c r="PDB125" s="551"/>
      <c r="PDC125" s="551"/>
      <c r="PDD125" s="551"/>
      <c r="PDE125" s="551"/>
      <c r="PDF125" s="551"/>
      <c r="PDG125" s="551"/>
      <c r="PDH125" s="551"/>
      <c r="PDI125" s="551"/>
      <c r="PDJ125" s="551"/>
      <c r="PDK125" s="551"/>
      <c r="PDL125" s="551"/>
      <c r="PDM125" s="551"/>
      <c r="PDN125" s="551"/>
      <c r="PDO125" s="551"/>
      <c r="PDP125" s="551"/>
      <c r="PDQ125" s="551"/>
      <c r="PDR125" s="551"/>
      <c r="PDS125" s="551"/>
      <c r="PDT125" s="551"/>
      <c r="PDU125" s="551"/>
      <c r="PDV125" s="551"/>
      <c r="PDW125" s="551"/>
      <c r="PDX125" s="551"/>
      <c r="PDY125" s="551"/>
      <c r="PDZ125" s="551"/>
      <c r="PEA125" s="551"/>
      <c r="PEB125" s="551"/>
      <c r="PEC125" s="551"/>
      <c r="PED125" s="551"/>
      <c r="PEE125" s="551"/>
      <c r="PEF125" s="551"/>
      <c r="PEG125" s="551"/>
      <c r="PEH125" s="551"/>
      <c r="PEI125" s="551"/>
      <c r="PEJ125" s="551"/>
      <c r="PEK125" s="551"/>
      <c r="PEL125" s="551"/>
      <c r="PEM125" s="551"/>
      <c r="PEN125" s="551"/>
      <c r="PEO125" s="551"/>
      <c r="PEP125" s="551"/>
      <c r="PEQ125" s="551"/>
      <c r="PER125" s="551"/>
      <c r="PES125" s="551"/>
      <c r="PET125" s="551"/>
      <c r="PEU125" s="551"/>
      <c r="PEV125" s="551"/>
      <c r="PEW125" s="551"/>
      <c r="PEX125" s="551"/>
      <c r="PEY125" s="551"/>
      <c r="PEZ125" s="551"/>
      <c r="PFA125" s="551"/>
      <c r="PFB125" s="551"/>
      <c r="PFC125" s="551"/>
      <c r="PFD125" s="551"/>
      <c r="PFE125" s="551"/>
      <c r="PFF125" s="551"/>
      <c r="PFG125" s="551"/>
      <c r="PFH125" s="551"/>
      <c r="PFI125" s="551"/>
      <c r="PFJ125" s="551"/>
      <c r="PFK125" s="551"/>
      <c r="PFL125" s="551"/>
      <c r="PFM125" s="551"/>
      <c r="PFN125" s="551"/>
      <c r="PFO125" s="551"/>
      <c r="PFP125" s="551"/>
      <c r="PFQ125" s="551"/>
      <c r="PFR125" s="551"/>
      <c r="PFS125" s="551"/>
      <c r="PFT125" s="551"/>
      <c r="PFU125" s="551"/>
      <c r="PFV125" s="551"/>
      <c r="PFW125" s="551"/>
      <c r="PFX125" s="551"/>
      <c r="PFY125" s="551"/>
      <c r="PFZ125" s="551"/>
      <c r="PGA125" s="551"/>
      <c r="PGB125" s="551"/>
      <c r="PGC125" s="551"/>
      <c r="PGD125" s="551"/>
      <c r="PGE125" s="551"/>
      <c r="PGF125" s="551"/>
      <c r="PGG125" s="551"/>
      <c r="PGH125" s="551"/>
      <c r="PGI125" s="551"/>
      <c r="PGJ125" s="551"/>
      <c r="PGK125" s="551"/>
      <c r="PGL125" s="551"/>
      <c r="PGM125" s="551"/>
      <c r="PGN125" s="551"/>
      <c r="PGO125" s="551"/>
      <c r="PGP125" s="551"/>
      <c r="PGQ125" s="551"/>
      <c r="PGR125" s="551"/>
      <c r="PGS125" s="551"/>
      <c r="PGT125" s="551"/>
      <c r="PGU125" s="551"/>
      <c r="PGV125" s="551"/>
      <c r="PGW125" s="551"/>
      <c r="PGX125" s="551"/>
      <c r="PGY125" s="551"/>
      <c r="PGZ125" s="551"/>
      <c r="PHA125" s="551"/>
      <c r="PHB125" s="551"/>
      <c r="PHC125" s="551"/>
      <c r="PHD125" s="551"/>
      <c r="PHE125" s="551"/>
      <c r="PHF125" s="551"/>
      <c r="PHG125" s="551"/>
      <c r="PHH125" s="551"/>
      <c r="PHI125" s="551"/>
      <c r="PHJ125" s="551"/>
      <c r="PHK125" s="551"/>
      <c r="PHL125" s="551"/>
      <c r="PHM125" s="551"/>
      <c r="PHN125" s="551"/>
      <c r="PHO125" s="551"/>
      <c r="PHP125" s="551"/>
      <c r="PHQ125" s="551"/>
      <c r="PHR125" s="551"/>
      <c r="PHS125" s="551"/>
      <c r="PHT125" s="551"/>
      <c r="PHU125" s="551"/>
      <c r="PHV125" s="551"/>
      <c r="PHW125" s="551"/>
      <c r="PHX125" s="551"/>
      <c r="PHY125" s="551"/>
      <c r="PHZ125" s="551"/>
      <c r="PIA125" s="551"/>
      <c r="PIB125" s="551"/>
      <c r="PIC125" s="551"/>
      <c r="PID125" s="551"/>
      <c r="PIE125" s="551"/>
      <c r="PIF125" s="551"/>
      <c r="PIG125" s="551"/>
      <c r="PIH125" s="551"/>
      <c r="PII125" s="551"/>
      <c r="PIJ125" s="551"/>
      <c r="PIK125" s="551"/>
      <c r="PIL125" s="551"/>
      <c r="PIM125" s="551"/>
      <c r="PIN125" s="551"/>
      <c r="PIO125" s="551"/>
      <c r="PIP125" s="551"/>
      <c r="PIQ125" s="551"/>
      <c r="PIR125" s="551"/>
      <c r="PIS125" s="551"/>
      <c r="PIT125" s="551"/>
      <c r="PIU125" s="551"/>
      <c r="PIV125" s="551"/>
      <c r="PIW125" s="551"/>
      <c r="PIX125" s="551"/>
      <c r="PIY125" s="551"/>
      <c r="PIZ125" s="551"/>
      <c r="PJA125" s="551"/>
      <c r="PJB125" s="551"/>
      <c r="PJC125" s="551"/>
      <c r="PJD125" s="551"/>
      <c r="PJE125" s="551"/>
      <c r="PJF125" s="551"/>
      <c r="PJG125" s="551"/>
      <c r="PJH125" s="551"/>
      <c r="PJI125" s="551"/>
      <c r="PJJ125" s="551"/>
      <c r="PJK125" s="551"/>
      <c r="PJL125" s="551"/>
      <c r="PJM125" s="551"/>
      <c r="PJN125" s="551"/>
      <c r="PJO125" s="551"/>
      <c r="PJP125" s="551"/>
      <c r="PJQ125" s="551"/>
      <c r="PJR125" s="551"/>
      <c r="PJS125" s="551"/>
      <c r="PJT125" s="551"/>
      <c r="PJU125" s="551"/>
      <c r="PJV125" s="551"/>
      <c r="PJW125" s="551"/>
      <c r="PJX125" s="551"/>
      <c r="PJY125" s="551"/>
      <c r="PJZ125" s="551"/>
      <c r="PKA125" s="551"/>
      <c r="PKB125" s="551"/>
      <c r="PKC125" s="551"/>
      <c r="PKD125" s="551"/>
      <c r="PKE125" s="551"/>
      <c r="PKF125" s="551"/>
      <c r="PKG125" s="551"/>
      <c r="PKH125" s="551"/>
      <c r="PKI125" s="551"/>
      <c r="PKJ125" s="551"/>
      <c r="PKK125" s="551"/>
      <c r="PKL125" s="551"/>
      <c r="PKM125" s="551"/>
      <c r="PKN125" s="551"/>
      <c r="PKO125" s="551"/>
      <c r="PKP125" s="551"/>
      <c r="PKQ125" s="551"/>
      <c r="PKR125" s="551"/>
      <c r="PKS125" s="551"/>
      <c r="PKT125" s="551"/>
      <c r="PKU125" s="551"/>
      <c r="PKV125" s="551"/>
      <c r="PKW125" s="551"/>
      <c r="PKX125" s="551"/>
      <c r="PKY125" s="551"/>
      <c r="PKZ125" s="551"/>
      <c r="PLA125" s="551"/>
      <c r="PLB125" s="551"/>
      <c r="PLC125" s="551"/>
      <c r="PLD125" s="551"/>
      <c r="PLE125" s="551"/>
      <c r="PLF125" s="551"/>
      <c r="PLG125" s="551"/>
      <c r="PLH125" s="551"/>
      <c r="PLI125" s="551"/>
      <c r="PLJ125" s="551"/>
      <c r="PLK125" s="551"/>
      <c r="PLL125" s="551"/>
      <c r="PLM125" s="551"/>
      <c r="PLN125" s="551"/>
      <c r="PLO125" s="551"/>
      <c r="PLP125" s="551"/>
      <c r="PLQ125" s="551"/>
      <c r="PLR125" s="551"/>
      <c r="PLS125" s="551"/>
      <c r="PLT125" s="551"/>
      <c r="PLU125" s="551"/>
      <c r="PLV125" s="551"/>
      <c r="PLW125" s="551"/>
      <c r="PLX125" s="551"/>
      <c r="PLY125" s="551"/>
      <c r="PLZ125" s="551"/>
      <c r="PMA125" s="551"/>
      <c r="PMB125" s="551"/>
      <c r="PMC125" s="551"/>
      <c r="PMD125" s="551"/>
      <c r="PME125" s="551"/>
      <c r="PMF125" s="551"/>
      <c r="PMG125" s="551"/>
      <c r="PMH125" s="551"/>
      <c r="PMI125" s="551"/>
      <c r="PMJ125" s="551"/>
      <c r="PMK125" s="551"/>
      <c r="PML125" s="551"/>
      <c r="PMM125" s="551"/>
      <c r="PMN125" s="551"/>
      <c r="PMO125" s="551"/>
      <c r="PMP125" s="551"/>
      <c r="PMQ125" s="551"/>
      <c r="PMR125" s="551"/>
      <c r="PMS125" s="551"/>
      <c r="PMT125" s="551"/>
      <c r="PMU125" s="551"/>
      <c r="PMV125" s="551"/>
      <c r="PMW125" s="551"/>
      <c r="PMX125" s="551"/>
      <c r="PMY125" s="551"/>
      <c r="PMZ125" s="551"/>
      <c r="PNA125" s="551"/>
      <c r="PNB125" s="551"/>
      <c r="PNC125" s="551"/>
      <c r="PND125" s="551"/>
      <c r="PNE125" s="551"/>
      <c r="PNF125" s="551"/>
      <c r="PNG125" s="551"/>
      <c r="PNH125" s="551"/>
      <c r="PNI125" s="551"/>
      <c r="PNJ125" s="551"/>
      <c r="PNK125" s="551"/>
      <c r="PNL125" s="551"/>
      <c r="PNM125" s="551"/>
      <c r="PNN125" s="551"/>
      <c r="PNO125" s="551"/>
      <c r="PNP125" s="551"/>
      <c r="PNQ125" s="551"/>
      <c r="PNR125" s="551"/>
      <c r="PNS125" s="551"/>
      <c r="PNT125" s="551"/>
      <c r="PNU125" s="551"/>
      <c r="PNV125" s="551"/>
      <c r="PNW125" s="551"/>
      <c r="PNX125" s="551"/>
      <c r="PNY125" s="551"/>
      <c r="PNZ125" s="551"/>
      <c r="POA125" s="551"/>
      <c r="POB125" s="551"/>
      <c r="POC125" s="551"/>
      <c r="POD125" s="551"/>
      <c r="POE125" s="551"/>
      <c r="POF125" s="551"/>
      <c r="POG125" s="551"/>
      <c r="POH125" s="551"/>
      <c r="POI125" s="551"/>
      <c r="POJ125" s="551"/>
      <c r="POK125" s="551"/>
      <c r="POL125" s="551"/>
      <c r="POM125" s="551"/>
      <c r="PON125" s="551"/>
      <c r="POO125" s="551"/>
      <c r="POP125" s="551"/>
      <c r="POQ125" s="551"/>
      <c r="POR125" s="551"/>
      <c r="POS125" s="551"/>
      <c r="POT125" s="551"/>
      <c r="POU125" s="551"/>
      <c r="POV125" s="551"/>
      <c r="POW125" s="551"/>
      <c r="POX125" s="551"/>
      <c r="POY125" s="551"/>
      <c r="POZ125" s="551"/>
      <c r="PPA125" s="551"/>
      <c r="PPB125" s="551"/>
      <c r="PPC125" s="551"/>
      <c r="PPD125" s="551"/>
      <c r="PPE125" s="551"/>
      <c r="PPF125" s="551"/>
      <c r="PPG125" s="551"/>
      <c r="PPH125" s="551"/>
      <c r="PPI125" s="551"/>
      <c r="PPJ125" s="551"/>
      <c r="PPK125" s="551"/>
      <c r="PPL125" s="551"/>
      <c r="PPM125" s="551"/>
      <c r="PPN125" s="551"/>
      <c r="PPO125" s="551"/>
      <c r="PPP125" s="551"/>
      <c r="PPQ125" s="551"/>
      <c r="PPR125" s="551"/>
      <c r="PPS125" s="551"/>
      <c r="PPT125" s="551"/>
      <c r="PPU125" s="551"/>
      <c r="PPV125" s="551"/>
      <c r="PPW125" s="551"/>
      <c r="PPX125" s="551"/>
      <c r="PPY125" s="551"/>
      <c r="PPZ125" s="551"/>
      <c r="PQA125" s="551"/>
      <c r="PQB125" s="551"/>
      <c r="PQC125" s="551"/>
      <c r="PQD125" s="551"/>
      <c r="PQE125" s="551"/>
      <c r="PQF125" s="551"/>
      <c r="PQG125" s="551"/>
      <c r="PQH125" s="551"/>
      <c r="PQI125" s="551"/>
      <c r="PQJ125" s="551"/>
      <c r="PQK125" s="551"/>
      <c r="PQL125" s="551"/>
      <c r="PQM125" s="551"/>
      <c r="PQN125" s="551"/>
      <c r="PQO125" s="551"/>
      <c r="PQP125" s="551"/>
      <c r="PQQ125" s="551"/>
      <c r="PQR125" s="551"/>
      <c r="PQS125" s="551"/>
      <c r="PQT125" s="551"/>
      <c r="PQU125" s="551"/>
      <c r="PQV125" s="551"/>
      <c r="PQW125" s="551"/>
      <c r="PQX125" s="551"/>
      <c r="PQY125" s="551"/>
      <c r="PQZ125" s="551"/>
      <c r="PRA125" s="551"/>
      <c r="PRB125" s="551"/>
      <c r="PRC125" s="551"/>
      <c r="PRD125" s="551"/>
      <c r="PRE125" s="551"/>
      <c r="PRF125" s="551"/>
      <c r="PRG125" s="551"/>
      <c r="PRH125" s="551"/>
      <c r="PRI125" s="551"/>
      <c r="PRJ125" s="551"/>
      <c r="PRK125" s="551"/>
      <c r="PRL125" s="551"/>
      <c r="PRM125" s="551"/>
      <c r="PRN125" s="551"/>
      <c r="PRO125" s="551"/>
      <c r="PRP125" s="551"/>
      <c r="PRQ125" s="551"/>
      <c r="PRR125" s="551"/>
      <c r="PRS125" s="551"/>
      <c r="PRT125" s="551"/>
      <c r="PRU125" s="551"/>
      <c r="PRV125" s="551"/>
      <c r="PRW125" s="551"/>
      <c r="PRX125" s="551"/>
      <c r="PRY125" s="551"/>
      <c r="PRZ125" s="551"/>
      <c r="PSA125" s="551"/>
      <c r="PSB125" s="551"/>
      <c r="PSC125" s="551"/>
      <c r="PSD125" s="551"/>
      <c r="PSE125" s="551"/>
      <c r="PSF125" s="551"/>
      <c r="PSG125" s="551"/>
      <c r="PSH125" s="551"/>
      <c r="PSI125" s="551"/>
      <c r="PSJ125" s="551"/>
      <c r="PSK125" s="551"/>
      <c r="PSL125" s="551"/>
      <c r="PSM125" s="551"/>
      <c r="PSN125" s="551"/>
      <c r="PSO125" s="551"/>
      <c r="PSP125" s="551"/>
      <c r="PSQ125" s="551"/>
      <c r="PSR125" s="551"/>
      <c r="PSS125" s="551"/>
      <c r="PST125" s="551"/>
      <c r="PSU125" s="551"/>
      <c r="PSV125" s="551"/>
      <c r="PSW125" s="551"/>
      <c r="PSX125" s="551"/>
      <c r="PSY125" s="551"/>
      <c r="PSZ125" s="551"/>
      <c r="PTA125" s="551"/>
      <c r="PTB125" s="551"/>
      <c r="PTC125" s="551"/>
      <c r="PTD125" s="551"/>
      <c r="PTE125" s="551"/>
      <c r="PTF125" s="551"/>
      <c r="PTG125" s="551"/>
      <c r="PTH125" s="551"/>
      <c r="PTI125" s="551"/>
      <c r="PTJ125" s="551"/>
      <c r="PTK125" s="551"/>
      <c r="PTL125" s="551"/>
      <c r="PTM125" s="551"/>
      <c r="PTN125" s="551"/>
      <c r="PTO125" s="551"/>
      <c r="PTP125" s="551"/>
      <c r="PTQ125" s="551"/>
      <c r="PTR125" s="551"/>
      <c r="PTS125" s="551"/>
      <c r="PTT125" s="551"/>
      <c r="PTU125" s="551"/>
      <c r="PTV125" s="551"/>
      <c r="PTW125" s="551"/>
      <c r="PTX125" s="551"/>
      <c r="PTY125" s="551"/>
      <c r="PTZ125" s="551"/>
      <c r="PUA125" s="551"/>
      <c r="PUB125" s="551"/>
      <c r="PUC125" s="551"/>
      <c r="PUD125" s="551"/>
      <c r="PUE125" s="551"/>
      <c r="PUF125" s="551"/>
      <c r="PUG125" s="551"/>
      <c r="PUH125" s="551"/>
      <c r="PUI125" s="551"/>
      <c r="PUJ125" s="551"/>
      <c r="PUK125" s="551"/>
      <c r="PUL125" s="551"/>
      <c r="PUM125" s="551"/>
      <c r="PUN125" s="551"/>
      <c r="PUO125" s="551"/>
      <c r="PUP125" s="551"/>
      <c r="PUQ125" s="551"/>
      <c r="PUR125" s="551"/>
      <c r="PUS125" s="551"/>
      <c r="PUT125" s="551"/>
      <c r="PUU125" s="551"/>
      <c r="PUV125" s="551"/>
      <c r="PUW125" s="551"/>
      <c r="PUX125" s="551"/>
      <c r="PUY125" s="551"/>
      <c r="PUZ125" s="551"/>
      <c r="PVA125" s="551"/>
      <c r="PVB125" s="551"/>
      <c r="PVC125" s="551"/>
      <c r="PVD125" s="551"/>
      <c r="PVE125" s="551"/>
      <c r="PVF125" s="551"/>
      <c r="PVG125" s="551"/>
      <c r="PVH125" s="551"/>
      <c r="PVI125" s="551"/>
      <c r="PVJ125" s="551"/>
      <c r="PVK125" s="551"/>
      <c r="PVL125" s="551"/>
      <c r="PVM125" s="551"/>
      <c r="PVN125" s="551"/>
      <c r="PVO125" s="551"/>
      <c r="PVP125" s="551"/>
      <c r="PVQ125" s="551"/>
      <c r="PVR125" s="551"/>
      <c r="PVS125" s="551"/>
      <c r="PVT125" s="551"/>
      <c r="PVU125" s="551"/>
      <c r="PVV125" s="551"/>
      <c r="PVW125" s="551"/>
      <c r="PVX125" s="551"/>
      <c r="PVY125" s="551"/>
      <c r="PVZ125" s="551"/>
      <c r="PWA125" s="551"/>
      <c r="PWB125" s="551"/>
      <c r="PWC125" s="551"/>
      <c r="PWD125" s="551"/>
      <c r="PWE125" s="551"/>
      <c r="PWF125" s="551"/>
      <c r="PWG125" s="551"/>
      <c r="PWH125" s="551"/>
      <c r="PWI125" s="551"/>
      <c r="PWJ125" s="551"/>
      <c r="PWK125" s="551"/>
      <c r="PWL125" s="551"/>
      <c r="PWM125" s="551"/>
      <c r="PWN125" s="551"/>
      <c r="PWO125" s="551"/>
      <c r="PWP125" s="551"/>
      <c r="PWQ125" s="551"/>
      <c r="PWR125" s="551"/>
      <c r="PWS125" s="551"/>
      <c r="PWT125" s="551"/>
      <c r="PWU125" s="551"/>
      <c r="PWV125" s="551"/>
      <c r="PWW125" s="551"/>
      <c r="PWX125" s="551"/>
      <c r="PWY125" s="551"/>
      <c r="PWZ125" s="551"/>
      <c r="PXA125" s="551"/>
      <c r="PXB125" s="551"/>
      <c r="PXC125" s="551"/>
      <c r="PXD125" s="551"/>
      <c r="PXE125" s="551"/>
      <c r="PXF125" s="551"/>
      <c r="PXG125" s="551"/>
      <c r="PXH125" s="551"/>
      <c r="PXI125" s="551"/>
      <c r="PXJ125" s="551"/>
      <c r="PXK125" s="551"/>
      <c r="PXL125" s="551"/>
      <c r="PXM125" s="551"/>
      <c r="PXN125" s="551"/>
      <c r="PXO125" s="551"/>
      <c r="PXP125" s="551"/>
      <c r="PXQ125" s="551"/>
      <c r="PXR125" s="551"/>
      <c r="PXS125" s="551"/>
      <c r="PXT125" s="551"/>
      <c r="PXU125" s="551"/>
      <c r="PXV125" s="551"/>
      <c r="PXW125" s="551"/>
      <c r="PXX125" s="551"/>
      <c r="PXY125" s="551"/>
      <c r="PXZ125" s="551"/>
      <c r="PYA125" s="551"/>
      <c r="PYB125" s="551"/>
      <c r="PYC125" s="551"/>
      <c r="PYD125" s="551"/>
      <c r="PYE125" s="551"/>
      <c r="PYF125" s="551"/>
      <c r="PYG125" s="551"/>
      <c r="PYH125" s="551"/>
      <c r="PYI125" s="551"/>
      <c r="PYJ125" s="551"/>
      <c r="PYK125" s="551"/>
      <c r="PYL125" s="551"/>
      <c r="PYM125" s="551"/>
      <c r="PYN125" s="551"/>
      <c r="PYO125" s="551"/>
      <c r="PYP125" s="551"/>
      <c r="PYQ125" s="551"/>
      <c r="PYR125" s="551"/>
      <c r="PYS125" s="551"/>
      <c r="PYT125" s="551"/>
      <c r="PYU125" s="551"/>
      <c r="PYV125" s="551"/>
      <c r="PYW125" s="551"/>
      <c r="PYX125" s="551"/>
      <c r="PYY125" s="551"/>
      <c r="PYZ125" s="551"/>
      <c r="PZA125" s="551"/>
      <c r="PZB125" s="551"/>
      <c r="PZC125" s="551"/>
      <c r="PZD125" s="551"/>
      <c r="PZE125" s="551"/>
      <c r="PZF125" s="551"/>
      <c r="PZG125" s="551"/>
      <c r="PZH125" s="551"/>
      <c r="PZI125" s="551"/>
      <c r="PZJ125" s="551"/>
      <c r="PZK125" s="551"/>
      <c r="PZL125" s="551"/>
      <c r="PZM125" s="551"/>
      <c r="PZN125" s="551"/>
      <c r="PZO125" s="551"/>
      <c r="PZP125" s="551"/>
      <c r="PZQ125" s="551"/>
      <c r="PZR125" s="551"/>
      <c r="PZS125" s="551"/>
      <c r="PZT125" s="551"/>
      <c r="PZU125" s="551"/>
      <c r="PZV125" s="551"/>
      <c r="PZW125" s="551"/>
      <c r="PZX125" s="551"/>
      <c r="PZY125" s="551"/>
      <c r="PZZ125" s="551"/>
      <c r="QAA125" s="551"/>
      <c r="QAB125" s="551"/>
      <c r="QAC125" s="551"/>
      <c r="QAD125" s="551"/>
      <c r="QAE125" s="551"/>
      <c r="QAF125" s="551"/>
      <c r="QAG125" s="551"/>
      <c r="QAH125" s="551"/>
      <c r="QAI125" s="551"/>
      <c r="QAJ125" s="551"/>
      <c r="QAK125" s="551"/>
      <c r="QAL125" s="551"/>
      <c r="QAM125" s="551"/>
      <c r="QAN125" s="551"/>
      <c r="QAO125" s="551"/>
      <c r="QAP125" s="551"/>
      <c r="QAQ125" s="551"/>
      <c r="QAR125" s="551"/>
      <c r="QAS125" s="551"/>
      <c r="QAT125" s="551"/>
      <c r="QAU125" s="551"/>
      <c r="QAV125" s="551"/>
      <c r="QAW125" s="551"/>
      <c r="QAX125" s="551"/>
      <c r="QAY125" s="551"/>
      <c r="QAZ125" s="551"/>
      <c r="QBA125" s="551"/>
      <c r="QBB125" s="551"/>
      <c r="QBC125" s="551"/>
      <c r="QBD125" s="551"/>
      <c r="QBE125" s="551"/>
      <c r="QBF125" s="551"/>
      <c r="QBG125" s="551"/>
      <c r="QBH125" s="551"/>
      <c r="QBI125" s="551"/>
      <c r="QBJ125" s="551"/>
      <c r="QBK125" s="551"/>
      <c r="QBL125" s="551"/>
      <c r="QBM125" s="551"/>
      <c r="QBN125" s="551"/>
      <c r="QBO125" s="551"/>
      <c r="QBP125" s="551"/>
      <c r="QBQ125" s="551"/>
      <c r="QBR125" s="551"/>
      <c r="QBS125" s="551"/>
      <c r="QBT125" s="551"/>
      <c r="QBU125" s="551"/>
      <c r="QBV125" s="551"/>
      <c r="QBW125" s="551"/>
      <c r="QBX125" s="551"/>
      <c r="QBY125" s="551"/>
      <c r="QBZ125" s="551"/>
      <c r="QCA125" s="551"/>
      <c r="QCB125" s="551"/>
      <c r="QCC125" s="551"/>
      <c r="QCD125" s="551"/>
      <c r="QCE125" s="551"/>
      <c r="QCF125" s="551"/>
      <c r="QCG125" s="551"/>
      <c r="QCH125" s="551"/>
      <c r="QCI125" s="551"/>
      <c r="QCJ125" s="551"/>
      <c r="QCK125" s="551"/>
      <c r="QCL125" s="551"/>
      <c r="QCM125" s="551"/>
      <c r="QCN125" s="551"/>
      <c r="QCO125" s="551"/>
      <c r="QCP125" s="551"/>
      <c r="QCQ125" s="551"/>
      <c r="QCR125" s="551"/>
      <c r="QCS125" s="551"/>
      <c r="QCT125" s="551"/>
      <c r="QCU125" s="551"/>
      <c r="QCV125" s="551"/>
      <c r="QCW125" s="551"/>
      <c r="QCX125" s="551"/>
      <c r="QCY125" s="551"/>
      <c r="QCZ125" s="551"/>
      <c r="QDA125" s="551"/>
      <c r="QDB125" s="551"/>
      <c r="QDC125" s="551"/>
      <c r="QDD125" s="551"/>
      <c r="QDE125" s="551"/>
      <c r="QDF125" s="551"/>
      <c r="QDG125" s="551"/>
      <c r="QDH125" s="551"/>
      <c r="QDI125" s="551"/>
      <c r="QDJ125" s="551"/>
      <c r="QDK125" s="551"/>
      <c r="QDL125" s="551"/>
      <c r="QDM125" s="551"/>
      <c r="QDN125" s="551"/>
      <c r="QDO125" s="551"/>
      <c r="QDP125" s="551"/>
      <c r="QDQ125" s="551"/>
      <c r="QDR125" s="551"/>
      <c r="QDS125" s="551"/>
      <c r="QDT125" s="551"/>
      <c r="QDU125" s="551"/>
      <c r="QDV125" s="551"/>
      <c r="QDW125" s="551"/>
      <c r="QDX125" s="551"/>
      <c r="QDY125" s="551"/>
      <c r="QDZ125" s="551"/>
      <c r="QEA125" s="551"/>
      <c r="QEB125" s="551"/>
      <c r="QEC125" s="551"/>
      <c r="QED125" s="551"/>
      <c r="QEE125" s="551"/>
      <c r="QEF125" s="551"/>
      <c r="QEG125" s="551"/>
      <c r="QEH125" s="551"/>
      <c r="QEI125" s="551"/>
      <c r="QEJ125" s="551"/>
      <c r="QEK125" s="551"/>
      <c r="QEL125" s="551"/>
      <c r="QEM125" s="551"/>
      <c r="QEN125" s="551"/>
      <c r="QEO125" s="551"/>
      <c r="QEP125" s="551"/>
      <c r="QEQ125" s="551"/>
      <c r="QER125" s="551"/>
      <c r="QES125" s="551"/>
      <c r="QET125" s="551"/>
      <c r="QEU125" s="551"/>
      <c r="QEV125" s="551"/>
      <c r="QEW125" s="551"/>
      <c r="QEX125" s="551"/>
      <c r="QEY125" s="551"/>
      <c r="QEZ125" s="551"/>
      <c r="QFA125" s="551"/>
      <c r="QFB125" s="551"/>
      <c r="QFC125" s="551"/>
      <c r="QFD125" s="551"/>
      <c r="QFE125" s="551"/>
      <c r="QFF125" s="551"/>
      <c r="QFG125" s="551"/>
      <c r="QFH125" s="551"/>
      <c r="QFI125" s="551"/>
      <c r="QFJ125" s="551"/>
      <c r="QFK125" s="551"/>
      <c r="QFL125" s="551"/>
      <c r="QFM125" s="551"/>
      <c r="QFN125" s="551"/>
      <c r="QFO125" s="551"/>
      <c r="QFP125" s="551"/>
      <c r="QFQ125" s="551"/>
      <c r="QFR125" s="551"/>
      <c r="QFS125" s="551"/>
      <c r="QFT125" s="551"/>
      <c r="QFU125" s="551"/>
      <c r="QFV125" s="551"/>
      <c r="QFW125" s="551"/>
      <c r="QFX125" s="551"/>
      <c r="QFY125" s="551"/>
      <c r="QFZ125" s="551"/>
      <c r="QGA125" s="551"/>
      <c r="QGB125" s="551"/>
      <c r="QGC125" s="551"/>
      <c r="QGD125" s="551"/>
      <c r="QGE125" s="551"/>
      <c r="QGF125" s="551"/>
      <c r="QGG125" s="551"/>
      <c r="QGH125" s="551"/>
      <c r="QGI125" s="551"/>
      <c r="QGJ125" s="551"/>
      <c r="QGK125" s="551"/>
      <c r="QGL125" s="551"/>
      <c r="QGM125" s="551"/>
      <c r="QGN125" s="551"/>
      <c r="QGO125" s="551"/>
      <c r="QGP125" s="551"/>
      <c r="QGQ125" s="551"/>
      <c r="QGR125" s="551"/>
      <c r="QGS125" s="551"/>
      <c r="QGT125" s="551"/>
      <c r="QGU125" s="551"/>
      <c r="QGV125" s="551"/>
      <c r="QGW125" s="551"/>
      <c r="QGX125" s="551"/>
      <c r="QGY125" s="551"/>
      <c r="QGZ125" s="551"/>
      <c r="QHA125" s="551"/>
      <c r="QHB125" s="551"/>
      <c r="QHC125" s="551"/>
      <c r="QHD125" s="551"/>
      <c r="QHE125" s="551"/>
      <c r="QHF125" s="551"/>
      <c r="QHG125" s="551"/>
      <c r="QHH125" s="551"/>
      <c r="QHI125" s="551"/>
      <c r="QHJ125" s="551"/>
      <c r="QHK125" s="551"/>
      <c r="QHL125" s="551"/>
      <c r="QHM125" s="551"/>
      <c r="QHN125" s="551"/>
      <c r="QHO125" s="551"/>
      <c r="QHP125" s="551"/>
      <c r="QHQ125" s="551"/>
      <c r="QHR125" s="551"/>
      <c r="QHS125" s="551"/>
      <c r="QHT125" s="551"/>
      <c r="QHU125" s="551"/>
      <c r="QHV125" s="551"/>
      <c r="QHW125" s="551"/>
      <c r="QHX125" s="551"/>
      <c r="QHY125" s="551"/>
      <c r="QHZ125" s="551"/>
      <c r="QIA125" s="551"/>
      <c r="QIB125" s="551"/>
      <c r="QIC125" s="551"/>
      <c r="QID125" s="551"/>
      <c r="QIE125" s="551"/>
      <c r="QIF125" s="551"/>
      <c r="QIG125" s="551"/>
      <c r="QIH125" s="551"/>
      <c r="QII125" s="551"/>
      <c r="QIJ125" s="551"/>
      <c r="QIK125" s="551"/>
      <c r="QIL125" s="551"/>
      <c r="QIM125" s="551"/>
      <c r="QIN125" s="551"/>
      <c r="QIO125" s="551"/>
      <c r="QIP125" s="551"/>
      <c r="QIQ125" s="551"/>
      <c r="QIR125" s="551"/>
      <c r="QIS125" s="551"/>
      <c r="QIT125" s="551"/>
      <c r="QIU125" s="551"/>
      <c r="QIV125" s="551"/>
      <c r="QIW125" s="551"/>
      <c r="QIX125" s="551"/>
      <c r="QIY125" s="551"/>
      <c r="QIZ125" s="551"/>
      <c r="QJA125" s="551"/>
      <c r="QJB125" s="551"/>
      <c r="QJC125" s="551"/>
      <c r="QJD125" s="551"/>
      <c r="QJE125" s="551"/>
      <c r="QJF125" s="551"/>
      <c r="QJG125" s="551"/>
      <c r="QJH125" s="551"/>
      <c r="QJI125" s="551"/>
      <c r="QJJ125" s="551"/>
      <c r="QJK125" s="551"/>
      <c r="QJL125" s="551"/>
      <c r="QJM125" s="551"/>
      <c r="QJN125" s="551"/>
      <c r="QJO125" s="551"/>
      <c r="QJP125" s="551"/>
      <c r="QJQ125" s="551"/>
      <c r="QJR125" s="551"/>
      <c r="QJS125" s="551"/>
      <c r="QJT125" s="551"/>
      <c r="QJU125" s="551"/>
      <c r="QJV125" s="551"/>
      <c r="QJW125" s="551"/>
      <c r="QJX125" s="551"/>
      <c r="QJY125" s="551"/>
      <c r="QJZ125" s="551"/>
      <c r="QKA125" s="551"/>
      <c r="QKB125" s="551"/>
      <c r="QKC125" s="551"/>
      <c r="QKD125" s="551"/>
      <c r="QKE125" s="551"/>
      <c r="QKF125" s="551"/>
      <c r="QKG125" s="551"/>
      <c r="QKH125" s="551"/>
      <c r="QKI125" s="551"/>
      <c r="QKJ125" s="551"/>
      <c r="QKK125" s="551"/>
      <c r="QKL125" s="551"/>
      <c r="QKM125" s="551"/>
      <c r="QKN125" s="551"/>
      <c r="QKO125" s="551"/>
      <c r="QKP125" s="551"/>
      <c r="QKQ125" s="551"/>
      <c r="QKR125" s="551"/>
      <c r="QKS125" s="551"/>
      <c r="QKT125" s="551"/>
      <c r="QKU125" s="551"/>
      <c r="QKV125" s="551"/>
      <c r="QKW125" s="551"/>
      <c r="QKX125" s="551"/>
      <c r="QKY125" s="551"/>
      <c r="QKZ125" s="551"/>
      <c r="QLA125" s="551"/>
      <c r="QLB125" s="551"/>
      <c r="QLC125" s="551"/>
      <c r="QLD125" s="551"/>
      <c r="QLE125" s="551"/>
      <c r="QLF125" s="551"/>
      <c r="QLG125" s="551"/>
      <c r="QLH125" s="551"/>
      <c r="QLI125" s="551"/>
      <c r="QLJ125" s="551"/>
      <c r="QLK125" s="551"/>
      <c r="QLL125" s="551"/>
      <c r="QLM125" s="551"/>
      <c r="QLN125" s="551"/>
      <c r="QLO125" s="551"/>
      <c r="QLP125" s="551"/>
      <c r="QLQ125" s="551"/>
      <c r="QLR125" s="551"/>
      <c r="QLS125" s="551"/>
      <c r="QLT125" s="551"/>
      <c r="QLU125" s="551"/>
      <c r="QLV125" s="551"/>
      <c r="QLW125" s="551"/>
      <c r="QLX125" s="551"/>
      <c r="QLY125" s="551"/>
      <c r="QLZ125" s="551"/>
      <c r="QMA125" s="551"/>
      <c r="QMB125" s="551"/>
      <c r="QMC125" s="551"/>
      <c r="QMD125" s="551"/>
      <c r="QME125" s="551"/>
      <c r="QMF125" s="551"/>
      <c r="QMG125" s="551"/>
      <c r="QMH125" s="551"/>
      <c r="QMI125" s="551"/>
      <c r="QMJ125" s="551"/>
      <c r="QMK125" s="551"/>
      <c r="QML125" s="551"/>
      <c r="QMM125" s="551"/>
      <c r="QMN125" s="551"/>
      <c r="QMO125" s="551"/>
      <c r="QMP125" s="551"/>
      <c r="QMQ125" s="551"/>
      <c r="QMR125" s="551"/>
      <c r="QMS125" s="551"/>
      <c r="QMT125" s="551"/>
      <c r="QMU125" s="551"/>
      <c r="QMV125" s="551"/>
      <c r="QMW125" s="551"/>
      <c r="QMX125" s="551"/>
      <c r="QMY125" s="551"/>
      <c r="QMZ125" s="551"/>
      <c r="QNA125" s="551"/>
      <c r="QNB125" s="551"/>
      <c r="QNC125" s="551"/>
      <c r="QND125" s="551"/>
      <c r="QNE125" s="551"/>
      <c r="QNF125" s="551"/>
      <c r="QNG125" s="551"/>
      <c r="QNH125" s="551"/>
      <c r="QNI125" s="551"/>
      <c r="QNJ125" s="551"/>
      <c r="QNK125" s="551"/>
      <c r="QNL125" s="551"/>
      <c r="QNM125" s="551"/>
      <c r="QNN125" s="551"/>
      <c r="QNO125" s="551"/>
      <c r="QNP125" s="551"/>
      <c r="QNQ125" s="551"/>
      <c r="QNR125" s="551"/>
      <c r="QNS125" s="551"/>
      <c r="QNT125" s="551"/>
      <c r="QNU125" s="551"/>
      <c r="QNV125" s="551"/>
      <c r="QNW125" s="551"/>
      <c r="QNX125" s="551"/>
      <c r="QNY125" s="551"/>
      <c r="QNZ125" s="551"/>
      <c r="QOA125" s="551"/>
      <c r="QOB125" s="551"/>
      <c r="QOC125" s="551"/>
      <c r="QOD125" s="551"/>
      <c r="QOE125" s="551"/>
      <c r="QOF125" s="551"/>
      <c r="QOG125" s="551"/>
      <c r="QOH125" s="551"/>
      <c r="QOI125" s="551"/>
      <c r="QOJ125" s="551"/>
      <c r="QOK125" s="551"/>
      <c r="QOL125" s="551"/>
      <c r="QOM125" s="551"/>
      <c r="QON125" s="551"/>
      <c r="QOO125" s="551"/>
      <c r="QOP125" s="551"/>
      <c r="QOQ125" s="551"/>
      <c r="QOR125" s="551"/>
      <c r="QOS125" s="551"/>
      <c r="QOT125" s="551"/>
      <c r="QOU125" s="551"/>
      <c r="QOV125" s="551"/>
      <c r="QOW125" s="551"/>
      <c r="QOX125" s="551"/>
      <c r="QOY125" s="551"/>
      <c r="QOZ125" s="551"/>
      <c r="QPA125" s="551"/>
      <c r="QPB125" s="551"/>
      <c r="QPC125" s="551"/>
      <c r="QPD125" s="551"/>
      <c r="QPE125" s="551"/>
      <c r="QPF125" s="551"/>
      <c r="QPG125" s="551"/>
      <c r="QPH125" s="551"/>
      <c r="QPI125" s="551"/>
      <c r="QPJ125" s="551"/>
      <c r="QPK125" s="551"/>
      <c r="QPL125" s="551"/>
      <c r="QPM125" s="551"/>
      <c r="QPN125" s="551"/>
      <c r="QPO125" s="551"/>
      <c r="QPP125" s="551"/>
      <c r="QPQ125" s="551"/>
      <c r="QPR125" s="551"/>
      <c r="QPS125" s="551"/>
      <c r="QPT125" s="551"/>
      <c r="QPU125" s="551"/>
      <c r="QPV125" s="551"/>
      <c r="QPW125" s="551"/>
      <c r="QPX125" s="551"/>
      <c r="QPY125" s="551"/>
      <c r="QPZ125" s="551"/>
      <c r="QQA125" s="551"/>
      <c r="QQB125" s="551"/>
      <c r="QQC125" s="551"/>
      <c r="QQD125" s="551"/>
      <c r="QQE125" s="551"/>
      <c r="QQF125" s="551"/>
      <c r="QQG125" s="551"/>
      <c r="QQH125" s="551"/>
      <c r="QQI125" s="551"/>
      <c r="QQJ125" s="551"/>
      <c r="QQK125" s="551"/>
      <c r="QQL125" s="551"/>
      <c r="QQM125" s="551"/>
      <c r="QQN125" s="551"/>
      <c r="QQO125" s="551"/>
      <c r="QQP125" s="551"/>
      <c r="QQQ125" s="551"/>
      <c r="QQR125" s="551"/>
      <c r="QQS125" s="551"/>
      <c r="QQT125" s="551"/>
      <c r="QQU125" s="551"/>
      <c r="QQV125" s="551"/>
      <c r="QQW125" s="551"/>
      <c r="QQX125" s="551"/>
      <c r="QQY125" s="551"/>
      <c r="QQZ125" s="551"/>
      <c r="QRA125" s="551"/>
      <c r="QRB125" s="551"/>
      <c r="QRC125" s="551"/>
      <c r="QRD125" s="551"/>
      <c r="QRE125" s="551"/>
      <c r="QRF125" s="551"/>
      <c r="QRG125" s="551"/>
      <c r="QRH125" s="551"/>
      <c r="QRI125" s="551"/>
      <c r="QRJ125" s="551"/>
      <c r="QRK125" s="551"/>
      <c r="QRL125" s="551"/>
      <c r="QRM125" s="551"/>
      <c r="QRN125" s="551"/>
      <c r="QRO125" s="551"/>
      <c r="QRP125" s="551"/>
      <c r="QRQ125" s="551"/>
      <c r="QRR125" s="551"/>
      <c r="QRS125" s="551"/>
      <c r="QRT125" s="551"/>
      <c r="QRU125" s="551"/>
      <c r="QRV125" s="551"/>
      <c r="QRW125" s="551"/>
      <c r="QRX125" s="551"/>
      <c r="QRY125" s="551"/>
      <c r="QRZ125" s="551"/>
      <c r="QSA125" s="551"/>
      <c r="QSB125" s="551"/>
      <c r="QSC125" s="551"/>
      <c r="QSD125" s="551"/>
      <c r="QSE125" s="551"/>
      <c r="QSF125" s="551"/>
      <c r="QSG125" s="551"/>
      <c r="QSH125" s="551"/>
      <c r="QSI125" s="551"/>
      <c r="QSJ125" s="551"/>
      <c r="QSK125" s="551"/>
      <c r="QSL125" s="551"/>
      <c r="QSM125" s="551"/>
      <c r="QSN125" s="551"/>
      <c r="QSO125" s="551"/>
      <c r="QSP125" s="551"/>
      <c r="QSQ125" s="551"/>
      <c r="QSR125" s="551"/>
      <c r="QSS125" s="551"/>
      <c r="QST125" s="551"/>
      <c r="QSU125" s="551"/>
      <c r="QSV125" s="551"/>
      <c r="QSW125" s="551"/>
      <c r="QSX125" s="551"/>
      <c r="QSY125" s="551"/>
      <c r="QSZ125" s="551"/>
      <c r="QTA125" s="551"/>
      <c r="QTB125" s="551"/>
      <c r="QTC125" s="551"/>
      <c r="QTD125" s="551"/>
      <c r="QTE125" s="551"/>
      <c r="QTF125" s="551"/>
      <c r="QTG125" s="551"/>
      <c r="QTH125" s="551"/>
      <c r="QTI125" s="551"/>
      <c r="QTJ125" s="551"/>
      <c r="QTK125" s="551"/>
      <c r="QTL125" s="551"/>
      <c r="QTM125" s="551"/>
      <c r="QTN125" s="551"/>
      <c r="QTO125" s="551"/>
      <c r="QTP125" s="551"/>
      <c r="QTQ125" s="551"/>
      <c r="QTR125" s="551"/>
      <c r="QTS125" s="551"/>
      <c r="QTT125" s="551"/>
      <c r="QTU125" s="551"/>
      <c r="QTV125" s="551"/>
      <c r="QTW125" s="551"/>
      <c r="QTX125" s="551"/>
      <c r="QTY125" s="551"/>
      <c r="QTZ125" s="551"/>
      <c r="QUA125" s="551"/>
      <c r="QUB125" s="551"/>
      <c r="QUC125" s="551"/>
      <c r="QUD125" s="551"/>
      <c r="QUE125" s="551"/>
      <c r="QUF125" s="551"/>
      <c r="QUG125" s="551"/>
      <c r="QUH125" s="551"/>
      <c r="QUI125" s="551"/>
      <c r="QUJ125" s="551"/>
      <c r="QUK125" s="551"/>
      <c r="QUL125" s="551"/>
      <c r="QUM125" s="551"/>
      <c r="QUN125" s="551"/>
      <c r="QUO125" s="551"/>
      <c r="QUP125" s="551"/>
      <c r="QUQ125" s="551"/>
      <c r="QUR125" s="551"/>
      <c r="QUS125" s="551"/>
      <c r="QUT125" s="551"/>
      <c r="QUU125" s="551"/>
      <c r="QUV125" s="551"/>
      <c r="QUW125" s="551"/>
      <c r="QUX125" s="551"/>
      <c r="QUY125" s="551"/>
      <c r="QUZ125" s="551"/>
      <c r="QVA125" s="551"/>
      <c r="QVB125" s="551"/>
      <c r="QVC125" s="551"/>
      <c r="QVD125" s="551"/>
      <c r="QVE125" s="551"/>
      <c r="QVF125" s="551"/>
      <c r="QVG125" s="551"/>
      <c r="QVH125" s="551"/>
      <c r="QVI125" s="551"/>
      <c r="QVJ125" s="551"/>
      <c r="QVK125" s="551"/>
      <c r="QVL125" s="551"/>
      <c r="QVM125" s="551"/>
      <c r="QVN125" s="551"/>
      <c r="QVO125" s="551"/>
      <c r="QVP125" s="551"/>
      <c r="QVQ125" s="551"/>
      <c r="QVR125" s="551"/>
      <c r="QVS125" s="551"/>
      <c r="QVT125" s="551"/>
      <c r="QVU125" s="551"/>
      <c r="QVV125" s="551"/>
      <c r="QVW125" s="551"/>
      <c r="QVX125" s="551"/>
      <c r="QVY125" s="551"/>
      <c r="QVZ125" s="551"/>
      <c r="QWA125" s="551"/>
      <c r="QWB125" s="551"/>
      <c r="QWC125" s="551"/>
      <c r="QWD125" s="551"/>
      <c r="QWE125" s="551"/>
      <c r="QWF125" s="551"/>
      <c r="QWG125" s="551"/>
      <c r="QWH125" s="551"/>
      <c r="QWI125" s="551"/>
      <c r="QWJ125" s="551"/>
      <c r="QWK125" s="551"/>
      <c r="QWL125" s="551"/>
      <c r="QWM125" s="551"/>
      <c r="QWN125" s="551"/>
      <c r="QWO125" s="551"/>
      <c r="QWP125" s="551"/>
      <c r="QWQ125" s="551"/>
      <c r="QWR125" s="551"/>
      <c r="QWS125" s="551"/>
      <c r="QWT125" s="551"/>
      <c r="QWU125" s="551"/>
      <c r="QWV125" s="551"/>
      <c r="QWW125" s="551"/>
      <c r="QWX125" s="551"/>
      <c r="QWY125" s="551"/>
      <c r="QWZ125" s="551"/>
      <c r="QXA125" s="551"/>
      <c r="QXB125" s="551"/>
      <c r="QXC125" s="551"/>
      <c r="QXD125" s="551"/>
      <c r="QXE125" s="551"/>
      <c r="QXF125" s="551"/>
      <c r="QXG125" s="551"/>
      <c r="QXH125" s="551"/>
      <c r="QXI125" s="551"/>
      <c r="QXJ125" s="551"/>
      <c r="QXK125" s="551"/>
      <c r="QXL125" s="551"/>
      <c r="QXM125" s="551"/>
      <c r="QXN125" s="551"/>
      <c r="QXO125" s="551"/>
      <c r="QXP125" s="551"/>
      <c r="QXQ125" s="551"/>
      <c r="QXR125" s="551"/>
      <c r="QXS125" s="551"/>
      <c r="QXT125" s="551"/>
      <c r="QXU125" s="551"/>
      <c r="QXV125" s="551"/>
      <c r="QXW125" s="551"/>
      <c r="QXX125" s="551"/>
      <c r="QXY125" s="551"/>
      <c r="QXZ125" s="551"/>
      <c r="QYA125" s="551"/>
      <c r="QYB125" s="551"/>
      <c r="QYC125" s="551"/>
      <c r="QYD125" s="551"/>
      <c r="QYE125" s="551"/>
      <c r="QYF125" s="551"/>
      <c r="QYG125" s="551"/>
      <c r="QYH125" s="551"/>
      <c r="QYI125" s="551"/>
      <c r="QYJ125" s="551"/>
      <c r="QYK125" s="551"/>
      <c r="QYL125" s="551"/>
      <c r="QYM125" s="551"/>
      <c r="QYN125" s="551"/>
      <c r="QYO125" s="551"/>
      <c r="QYP125" s="551"/>
      <c r="QYQ125" s="551"/>
      <c r="QYR125" s="551"/>
      <c r="QYS125" s="551"/>
      <c r="QYT125" s="551"/>
      <c r="QYU125" s="551"/>
      <c r="QYV125" s="551"/>
      <c r="QYW125" s="551"/>
      <c r="QYX125" s="551"/>
      <c r="QYY125" s="551"/>
      <c r="QYZ125" s="551"/>
      <c r="QZA125" s="551"/>
      <c r="QZB125" s="551"/>
      <c r="QZC125" s="551"/>
      <c r="QZD125" s="551"/>
      <c r="QZE125" s="551"/>
      <c r="QZF125" s="551"/>
      <c r="QZG125" s="551"/>
      <c r="QZH125" s="551"/>
      <c r="QZI125" s="551"/>
      <c r="QZJ125" s="551"/>
      <c r="QZK125" s="551"/>
      <c r="QZL125" s="551"/>
      <c r="QZM125" s="551"/>
      <c r="QZN125" s="551"/>
      <c r="QZO125" s="551"/>
      <c r="QZP125" s="551"/>
      <c r="QZQ125" s="551"/>
      <c r="QZR125" s="551"/>
      <c r="QZS125" s="551"/>
      <c r="QZT125" s="551"/>
      <c r="QZU125" s="551"/>
      <c r="QZV125" s="551"/>
      <c r="QZW125" s="551"/>
      <c r="QZX125" s="551"/>
      <c r="QZY125" s="551"/>
      <c r="QZZ125" s="551"/>
      <c r="RAA125" s="551"/>
      <c r="RAB125" s="551"/>
      <c r="RAC125" s="551"/>
      <c r="RAD125" s="551"/>
      <c r="RAE125" s="551"/>
      <c r="RAF125" s="551"/>
      <c r="RAG125" s="551"/>
      <c r="RAH125" s="551"/>
      <c r="RAI125" s="551"/>
      <c r="RAJ125" s="551"/>
      <c r="RAK125" s="551"/>
      <c r="RAL125" s="551"/>
      <c r="RAM125" s="551"/>
      <c r="RAN125" s="551"/>
      <c r="RAO125" s="551"/>
      <c r="RAP125" s="551"/>
      <c r="RAQ125" s="551"/>
      <c r="RAR125" s="551"/>
      <c r="RAS125" s="551"/>
      <c r="RAT125" s="551"/>
      <c r="RAU125" s="551"/>
      <c r="RAV125" s="551"/>
      <c r="RAW125" s="551"/>
      <c r="RAX125" s="551"/>
      <c r="RAY125" s="551"/>
      <c r="RAZ125" s="551"/>
      <c r="RBA125" s="551"/>
      <c r="RBB125" s="551"/>
      <c r="RBC125" s="551"/>
      <c r="RBD125" s="551"/>
      <c r="RBE125" s="551"/>
      <c r="RBF125" s="551"/>
      <c r="RBG125" s="551"/>
      <c r="RBH125" s="551"/>
      <c r="RBI125" s="551"/>
      <c r="RBJ125" s="551"/>
      <c r="RBK125" s="551"/>
      <c r="RBL125" s="551"/>
      <c r="RBM125" s="551"/>
      <c r="RBN125" s="551"/>
      <c r="RBO125" s="551"/>
      <c r="RBP125" s="551"/>
      <c r="RBQ125" s="551"/>
      <c r="RBR125" s="551"/>
      <c r="RBS125" s="551"/>
      <c r="RBT125" s="551"/>
      <c r="RBU125" s="551"/>
      <c r="RBV125" s="551"/>
      <c r="RBW125" s="551"/>
      <c r="RBX125" s="551"/>
      <c r="RBY125" s="551"/>
      <c r="RBZ125" s="551"/>
      <c r="RCA125" s="551"/>
      <c r="RCB125" s="551"/>
      <c r="RCC125" s="551"/>
      <c r="RCD125" s="551"/>
      <c r="RCE125" s="551"/>
      <c r="RCF125" s="551"/>
      <c r="RCG125" s="551"/>
      <c r="RCH125" s="551"/>
      <c r="RCI125" s="551"/>
      <c r="RCJ125" s="551"/>
      <c r="RCK125" s="551"/>
      <c r="RCL125" s="551"/>
      <c r="RCM125" s="551"/>
      <c r="RCN125" s="551"/>
      <c r="RCO125" s="551"/>
      <c r="RCP125" s="551"/>
      <c r="RCQ125" s="551"/>
      <c r="RCR125" s="551"/>
      <c r="RCS125" s="551"/>
      <c r="RCT125" s="551"/>
      <c r="RCU125" s="551"/>
      <c r="RCV125" s="551"/>
      <c r="RCW125" s="551"/>
      <c r="RCX125" s="551"/>
      <c r="RCY125" s="551"/>
      <c r="RCZ125" s="551"/>
      <c r="RDA125" s="551"/>
      <c r="RDB125" s="551"/>
      <c r="RDC125" s="551"/>
      <c r="RDD125" s="551"/>
      <c r="RDE125" s="551"/>
      <c r="RDF125" s="551"/>
      <c r="RDG125" s="551"/>
      <c r="RDH125" s="551"/>
      <c r="RDI125" s="551"/>
      <c r="RDJ125" s="551"/>
      <c r="RDK125" s="551"/>
      <c r="RDL125" s="551"/>
      <c r="RDM125" s="551"/>
      <c r="RDN125" s="551"/>
      <c r="RDO125" s="551"/>
      <c r="RDP125" s="551"/>
      <c r="RDQ125" s="551"/>
      <c r="RDR125" s="551"/>
      <c r="RDS125" s="551"/>
      <c r="RDT125" s="551"/>
      <c r="RDU125" s="551"/>
      <c r="RDV125" s="551"/>
      <c r="RDW125" s="551"/>
      <c r="RDX125" s="551"/>
      <c r="RDY125" s="551"/>
      <c r="RDZ125" s="551"/>
      <c r="REA125" s="551"/>
      <c r="REB125" s="551"/>
      <c r="REC125" s="551"/>
      <c r="RED125" s="551"/>
      <c r="REE125" s="551"/>
      <c r="REF125" s="551"/>
      <c r="REG125" s="551"/>
      <c r="REH125" s="551"/>
      <c r="REI125" s="551"/>
      <c r="REJ125" s="551"/>
      <c r="REK125" s="551"/>
      <c r="REL125" s="551"/>
      <c r="REM125" s="551"/>
      <c r="REN125" s="551"/>
      <c r="REO125" s="551"/>
      <c r="REP125" s="551"/>
      <c r="REQ125" s="551"/>
      <c r="RER125" s="551"/>
      <c r="RES125" s="551"/>
      <c r="RET125" s="551"/>
      <c r="REU125" s="551"/>
      <c r="REV125" s="551"/>
      <c r="REW125" s="551"/>
      <c r="REX125" s="551"/>
      <c r="REY125" s="551"/>
      <c r="REZ125" s="551"/>
      <c r="RFA125" s="551"/>
      <c r="RFB125" s="551"/>
      <c r="RFC125" s="551"/>
      <c r="RFD125" s="551"/>
      <c r="RFE125" s="551"/>
      <c r="RFF125" s="551"/>
      <c r="RFG125" s="551"/>
      <c r="RFH125" s="551"/>
      <c r="RFI125" s="551"/>
      <c r="RFJ125" s="551"/>
      <c r="RFK125" s="551"/>
      <c r="RFL125" s="551"/>
      <c r="RFM125" s="551"/>
      <c r="RFN125" s="551"/>
      <c r="RFO125" s="551"/>
      <c r="RFP125" s="551"/>
      <c r="RFQ125" s="551"/>
      <c r="RFR125" s="551"/>
      <c r="RFS125" s="551"/>
      <c r="RFT125" s="551"/>
      <c r="RFU125" s="551"/>
      <c r="RFV125" s="551"/>
      <c r="RFW125" s="551"/>
      <c r="RFX125" s="551"/>
      <c r="RFY125" s="551"/>
      <c r="RFZ125" s="551"/>
      <c r="RGA125" s="551"/>
      <c r="RGB125" s="551"/>
      <c r="RGC125" s="551"/>
      <c r="RGD125" s="551"/>
      <c r="RGE125" s="551"/>
      <c r="RGF125" s="551"/>
      <c r="RGG125" s="551"/>
      <c r="RGH125" s="551"/>
      <c r="RGI125" s="551"/>
      <c r="RGJ125" s="551"/>
      <c r="RGK125" s="551"/>
      <c r="RGL125" s="551"/>
      <c r="RGM125" s="551"/>
      <c r="RGN125" s="551"/>
      <c r="RGO125" s="551"/>
      <c r="RGP125" s="551"/>
      <c r="RGQ125" s="551"/>
      <c r="RGR125" s="551"/>
      <c r="RGS125" s="551"/>
      <c r="RGT125" s="551"/>
      <c r="RGU125" s="551"/>
      <c r="RGV125" s="551"/>
      <c r="RGW125" s="551"/>
      <c r="RGX125" s="551"/>
      <c r="RGY125" s="551"/>
      <c r="RGZ125" s="551"/>
      <c r="RHA125" s="551"/>
      <c r="RHB125" s="551"/>
      <c r="RHC125" s="551"/>
      <c r="RHD125" s="551"/>
      <c r="RHE125" s="551"/>
      <c r="RHF125" s="551"/>
      <c r="RHG125" s="551"/>
      <c r="RHH125" s="551"/>
      <c r="RHI125" s="551"/>
      <c r="RHJ125" s="551"/>
      <c r="RHK125" s="551"/>
      <c r="RHL125" s="551"/>
      <c r="RHM125" s="551"/>
      <c r="RHN125" s="551"/>
      <c r="RHO125" s="551"/>
      <c r="RHP125" s="551"/>
      <c r="RHQ125" s="551"/>
      <c r="RHR125" s="551"/>
      <c r="RHS125" s="551"/>
      <c r="RHT125" s="551"/>
      <c r="RHU125" s="551"/>
      <c r="RHV125" s="551"/>
      <c r="RHW125" s="551"/>
      <c r="RHX125" s="551"/>
      <c r="RHY125" s="551"/>
      <c r="RHZ125" s="551"/>
      <c r="RIA125" s="551"/>
      <c r="RIB125" s="551"/>
      <c r="RIC125" s="551"/>
      <c r="RID125" s="551"/>
      <c r="RIE125" s="551"/>
      <c r="RIF125" s="551"/>
      <c r="RIG125" s="551"/>
      <c r="RIH125" s="551"/>
      <c r="RII125" s="551"/>
      <c r="RIJ125" s="551"/>
      <c r="RIK125" s="551"/>
      <c r="RIL125" s="551"/>
      <c r="RIM125" s="551"/>
      <c r="RIN125" s="551"/>
      <c r="RIO125" s="551"/>
      <c r="RIP125" s="551"/>
      <c r="RIQ125" s="551"/>
      <c r="RIR125" s="551"/>
      <c r="RIS125" s="551"/>
      <c r="RIT125" s="551"/>
      <c r="RIU125" s="551"/>
      <c r="RIV125" s="551"/>
      <c r="RIW125" s="551"/>
      <c r="RIX125" s="551"/>
      <c r="RIY125" s="551"/>
      <c r="RIZ125" s="551"/>
      <c r="RJA125" s="551"/>
      <c r="RJB125" s="551"/>
      <c r="RJC125" s="551"/>
      <c r="RJD125" s="551"/>
      <c r="RJE125" s="551"/>
      <c r="RJF125" s="551"/>
      <c r="RJG125" s="551"/>
      <c r="RJH125" s="551"/>
      <c r="RJI125" s="551"/>
      <c r="RJJ125" s="551"/>
      <c r="RJK125" s="551"/>
      <c r="RJL125" s="551"/>
      <c r="RJM125" s="551"/>
      <c r="RJN125" s="551"/>
      <c r="RJO125" s="551"/>
      <c r="RJP125" s="551"/>
      <c r="RJQ125" s="551"/>
      <c r="RJR125" s="551"/>
      <c r="RJS125" s="551"/>
      <c r="RJT125" s="551"/>
      <c r="RJU125" s="551"/>
      <c r="RJV125" s="551"/>
      <c r="RJW125" s="551"/>
      <c r="RJX125" s="551"/>
      <c r="RJY125" s="551"/>
      <c r="RJZ125" s="551"/>
      <c r="RKA125" s="551"/>
      <c r="RKB125" s="551"/>
      <c r="RKC125" s="551"/>
      <c r="RKD125" s="551"/>
      <c r="RKE125" s="551"/>
      <c r="RKF125" s="551"/>
      <c r="RKG125" s="551"/>
      <c r="RKH125" s="551"/>
      <c r="RKI125" s="551"/>
      <c r="RKJ125" s="551"/>
      <c r="RKK125" s="551"/>
      <c r="RKL125" s="551"/>
      <c r="RKM125" s="551"/>
      <c r="RKN125" s="551"/>
      <c r="RKO125" s="551"/>
      <c r="RKP125" s="551"/>
      <c r="RKQ125" s="551"/>
      <c r="RKR125" s="551"/>
      <c r="RKS125" s="551"/>
      <c r="RKT125" s="551"/>
      <c r="RKU125" s="551"/>
      <c r="RKV125" s="551"/>
      <c r="RKW125" s="551"/>
      <c r="RKX125" s="551"/>
      <c r="RKY125" s="551"/>
      <c r="RKZ125" s="551"/>
      <c r="RLA125" s="551"/>
      <c r="RLB125" s="551"/>
      <c r="RLC125" s="551"/>
      <c r="RLD125" s="551"/>
      <c r="RLE125" s="551"/>
      <c r="RLF125" s="551"/>
      <c r="RLG125" s="551"/>
      <c r="RLH125" s="551"/>
      <c r="RLI125" s="551"/>
      <c r="RLJ125" s="551"/>
      <c r="RLK125" s="551"/>
      <c r="RLL125" s="551"/>
      <c r="RLM125" s="551"/>
      <c r="RLN125" s="551"/>
      <c r="RLO125" s="551"/>
      <c r="RLP125" s="551"/>
      <c r="RLQ125" s="551"/>
      <c r="RLR125" s="551"/>
      <c r="RLS125" s="551"/>
      <c r="RLT125" s="551"/>
      <c r="RLU125" s="551"/>
      <c r="RLV125" s="551"/>
      <c r="RLW125" s="551"/>
      <c r="RLX125" s="551"/>
      <c r="RLY125" s="551"/>
      <c r="RLZ125" s="551"/>
      <c r="RMA125" s="551"/>
      <c r="RMB125" s="551"/>
      <c r="RMC125" s="551"/>
      <c r="RMD125" s="551"/>
      <c r="RME125" s="551"/>
      <c r="RMF125" s="551"/>
      <c r="RMG125" s="551"/>
      <c r="RMH125" s="551"/>
      <c r="RMI125" s="551"/>
      <c r="RMJ125" s="551"/>
      <c r="RMK125" s="551"/>
      <c r="RML125" s="551"/>
      <c r="RMM125" s="551"/>
      <c r="RMN125" s="551"/>
      <c r="RMO125" s="551"/>
      <c r="RMP125" s="551"/>
      <c r="RMQ125" s="551"/>
      <c r="RMR125" s="551"/>
      <c r="RMS125" s="551"/>
      <c r="RMT125" s="551"/>
      <c r="RMU125" s="551"/>
      <c r="RMV125" s="551"/>
      <c r="RMW125" s="551"/>
      <c r="RMX125" s="551"/>
      <c r="RMY125" s="551"/>
      <c r="RMZ125" s="551"/>
      <c r="RNA125" s="551"/>
      <c r="RNB125" s="551"/>
      <c r="RNC125" s="551"/>
      <c r="RND125" s="551"/>
      <c r="RNE125" s="551"/>
      <c r="RNF125" s="551"/>
      <c r="RNG125" s="551"/>
      <c r="RNH125" s="551"/>
      <c r="RNI125" s="551"/>
      <c r="RNJ125" s="551"/>
      <c r="RNK125" s="551"/>
      <c r="RNL125" s="551"/>
      <c r="RNM125" s="551"/>
      <c r="RNN125" s="551"/>
      <c r="RNO125" s="551"/>
      <c r="RNP125" s="551"/>
      <c r="RNQ125" s="551"/>
      <c r="RNR125" s="551"/>
      <c r="RNS125" s="551"/>
      <c r="RNT125" s="551"/>
      <c r="RNU125" s="551"/>
      <c r="RNV125" s="551"/>
      <c r="RNW125" s="551"/>
      <c r="RNX125" s="551"/>
      <c r="RNY125" s="551"/>
      <c r="RNZ125" s="551"/>
      <c r="ROA125" s="551"/>
      <c r="ROB125" s="551"/>
      <c r="ROC125" s="551"/>
      <c r="ROD125" s="551"/>
      <c r="ROE125" s="551"/>
      <c r="ROF125" s="551"/>
      <c r="ROG125" s="551"/>
      <c r="ROH125" s="551"/>
      <c r="ROI125" s="551"/>
      <c r="ROJ125" s="551"/>
      <c r="ROK125" s="551"/>
      <c r="ROL125" s="551"/>
      <c r="ROM125" s="551"/>
      <c r="RON125" s="551"/>
      <c r="ROO125" s="551"/>
      <c r="ROP125" s="551"/>
      <c r="ROQ125" s="551"/>
      <c r="ROR125" s="551"/>
      <c r="ROS125" s="551"/>
      <c r="ROT125" s="551"/>
      <c r="ROU125" s="551"/>
      <c r="ROV125" s="551"/>
      <c r="ROW125" s="551"/>
      <c r="ROX125" s="551"/>
      <c r="ROY125" s="551"/>
      <c r="ROZ125" s="551"/>
      <c r="RPA125" s="551"/>
      <c r="RPB125" s="551"/>
      <c r="RPC125" s="551"/>
      <c r="RPD125" s="551"/>
      <c r="RPE125" s="551"/>
      <c r="RPF125" s="551"/>
      <c r="RPG125" s="551"/>
      <c r="RPH125" s="551"/>
      <c r="RPI125" s="551"/>
      <c r="RPJ125" s="551"/>
      <c r="RPK125" s="551"/>
      <c r="RPL125" s="551"/>
      <c r="RPM125" s="551"/>
      <c r="RPN125" s="551"/>
      <c r="RPO125" s="551"/>
      <c r="RPP125" s="551"/>
      <c r="RPQ125" s="551"/>
      <c r="RPR125" s="551"/>
      <c r="RPS125" s="551"/>
      <c r="RPT125" s="551"/>
      <c r="RPU125" s="551"/>
      <c r="RPV125" s="551"/>
      <c r="RPW125" s="551"/>
      <c r="RPX125" s="551"/>
      <c r="RPY125" s="551"/>
      <c r="RPZ125" s="551"/>
      <c r="RQA125" s="551"/>
      <c r="RQB125" s="551"/>
      <c r="RQC125" s="551"/>
      <c r="RQD125" s="551"/>
      <c r="RQE125" s="551"/>
      <c r="RQF125" s="551"/>
      <c r="RQG125" s="551"/>
      <c r="RQH125" s="551"/>
      <c r="RQI125" s="551"/>
      <c r="RQJ125" s="551"/>
      <c r="RQK125" s="551"/>
      <c r="RQL125" s="551"/>
      <c r="RQM125" s="551"/>
      <c r="RQN125" s="551"/>
      <c r="RQO125" s="551"/>
      <c r="RQP125" s="551"/>
      <c r="RQQ125" s="551"/>
      <c r="RQR125" s="551"/>
      <c r="RQS125" s="551"/>
      <c r="RQT125" s="551"/>
      <c r="RQU125" s="551"/>
      <c r="RQV125" s="551"/>
      <c r="RQW125" s="551"/>
      <c r="RQX125" s="551"/>
      <c r="RQY125" s="551"/>
      <c r="RQZ125" s="551"/>
      <c r="RRA125" s="551"/>
      <c r="RRB125" s="551"/>
      <c r="RRC125" s="551"/>
      <c r="RRD125" s="551"/>
      <c r="RRE125" s="551"/>
      <c r="RRF125" s="551"/>
      <c r="RRG125" s="551"/>
      <c r="RRH125" s="551"/>
      <c r="RRI125" s="551"/>
      <c r="RRJ125" s="551"/>
      <c r="RRK125" s="551"/>
      <c r="RRL125" s="551"/>
      <c r="RRM125" s="551"/>
      <c r="RRN125" s="551"/>
      <c r="RRO125" s="551"/>
      <c r="RRP125" s="551"/>
      <c r="RRQ125" s="551"/>
      <c r="RRR125" s="551"/>
      <c r="RRS125" s="551"/>
      <c r="RRT125" s="551"/>
      <c r="RRU125" s="551"/>
      <c r="RRV125" s="551"/>
      <c r="RRW125" s="551"/>
      <c r="RRX125" s="551"/>
      <c r="RRY125" s="551"/>
      <c r="RRZ125" s="551"/>
      <c r="RSA125" s="551"/>
      <c r="RSB125" s="551"/>
      <c r="RSC125" s="551"/>
      <c r="RSD125" s="551"/>
      <c r="RSE125" s="551"/>
      <c r="RSF125" s="551"/>
      <c r="RSG125" s="551"/>
      <c r="RSH125" s="551"/>
      <c r="RSI125" s="551"/>
      <c r="RSJ125" s="551"/>
      <c r="RSK125" s="551"/>
      <c r="RSL125" s="551"/>
      <c r="RSM125" s="551"/>
      <c r="RSN125" s="551"/>
      <c r="RSO125" s="551"/>
      <c r="RSP125" s="551"/>
      <c r="RSQ125" s="551"/>
      <c r="RSR125" s="551"/>
      <c r="RSS125" s="551"/>
      <c r="RST125" s="551"/>
      <c r="RSU125" s="551"/>
      <c r="RSV125" s="551"/>
      <c r="RSW125" s="551"/>
      <c r="RSX125" s="551"/>
      <c r="RSY125" s="551"/>
      <c r="RSZ125" s="551"/>
      <c r="RTA125" s="551"/>
      <c r="RTB125" s="551"/>
      <c r="RTC125" s="551"/>
      <c r="RTD125" s="551"/>
      <c r="RTE125" s="551"/>
      <c r="RTF125" s="551"/>
      <c r="RTG125" s="551"/>
      <c r="RTH125" s="551"/>
      <c r="RTI125" s="551"/>
      <c r="RTJ125" s="551"/>
      <c r="RTK125" s="551"/>
      <c r="RTL125" s="551"/>
      <c r="RTM125" s="551"/>
      <c r="RTN125" s="551"/>
      <c r="RTO125" s="551"/>
      <c r="RTP125" s="551"/>
      <c r="RTQ125" s="551"/>
      <c r="RTR125" s="551"/>
      <c r="RTS125" s="551"/>
      <c r="RTT125" s="551"/>
      <c r="RTU125" s="551"/>
      <c r="RTV125" s="551"/>
      <c r="RTW125" s="551"/>
      <c r="RTX125" s="551"/>
      <c r="RTY125" s="551"/>
      <c r="RTZ125" s="551"/>
      <c r="RUA125" s="551"/>
      <c r="RUB125" s="551"/>
      <c r="RUC125" s="551"/>
      <c r="RUD125" s="551"/>
      <c r="RUE125" s="551"/>
      <c r="RUF125" s="551"/>
      <c r="RUG125" s="551"/>
      <c r="RUH125" s="551"/>
      <c r="RUI125" s="551"/>
      <c r="RUJ125" s="551"/>
      <c r="RUK125" s="551"/>
      <c r="RUL125" s="551"/>
      <c r="RUM125" s="551"/>
      <c r="RUN125" s="551"/>
      <c r="RUO125" s="551"/>
      <c r="RUP125" s="551"/>
      <c r="RUQ125" s="551"/>
      <c r="RUR125" s="551"/>
      <c r="RUS125" s="551"/>
      <c r="RUT125" s="551"/>
      <c r="RUU125" s="551"/>
      <c r="RUV125" s="551"/>
      <c r="RUW125" s="551"/>
      <c r="RUX125" s="551"/>
      <c r="RUY125" s="551"/>
      <c r="RUZ125" s="551"/>
      <c r="RVA125" s="551"/>
      <c r="RVB125" s="551"/>
      <c r="RVC125" s="551"/>
      <c r="RVD125" s="551"/>
      <c r="RVE125" s="551"/>
      <c r="RVF125" s="551"/>
      <c r="RVG125" s="551"/>
      <c r="RVH125" s="551"/>
      <c r="RVI125" s="551"/>
      <c r="RVJ125" s="551"/>
      <c r="RVK125" s="551"/>
      <c r="RVL125" s="551"/>
      <c r="RVM125" s="551"/>
      <c r="RVN125" s="551"/>
      <c r="RVO125" s="551"/>
      <c r="RVP125" s="551"/>
      <c r="RVQ125" s="551"/>
      <c r="RVR125" s="551"/>
      <c r="RVS125" s="551"/>
      <c r="RVT125" s="551"/>
      <c r="RVU125" s="551"/>
      <c r="RVV125" s="551"/>
      <c r="RVW125" s="551"/>
      <c r="RVX125" s="551"/>
      <c r="RVY125" s="551"/>
      <c r="RVZ125" s="551"/>
      <c r="RWA125" s="551"/>
      <c r="RWB125" s="551"/>
      <c r="RWC125" s="551"/>
      <c r="RWD125" s="551"/>
      <c r="RWE125" s="551"/>
      <c r="RWF125" s="551"/>
      <c r="RWG125" s="551"/>
      <c r="RWH125" s="551"/>
      <c r="RWI125" s="551"/>
      <c r="RWJ125" s="551"/>
      <c r="RWK125" s="551"/>
      <c r="RWL125" s="551"/>
      <c r="RWM125" s="551"/>
      <c r="RWN125" s="551"/>
      <c r="RWO125" s="551"/>
      <c r="RWP125" s="551"/>
      <c r="RWQ125" s="551"/>
      <c r="RWR125" s="551"/>
      <c r="RWS125" s="551"/>
      <c r="RWT125" s="551"/>
      <c r="RWU125" s="551"/>
      <c r="RWV125" s="551"/>
      <c r="RWW125" s="551"/>
      <c r="RWX125" s="551"/>
      <c r="RWY125" s="551"/>
      <c r="RWZ125" s="551"/>
      <c r="RXA125" s="551"/>
      <c r="RXB125" s="551"/>
      <c r="RXC125" s="551"/>
      <c r="RXD125" s="551"/>
      <c r="RXE125" s="551"/>
      <c r="RXF125" s="551"/>
      <c r="RXG125" s="551"/>
      <c r="RXH125" s="551"/>
      <c r="RXI125" s="551"/>
      <c r="RXJ125" s="551"/>
      <c r="RXK125" s="551"/>
      <c r="RXL125" s="551"/>
      <c r="RXM125" s="551"/>
      <c r="RXN125" s="551"/>
      <c r="RXO125" s="551"/>
      <c r="RXP125" s="551"/>
      <c r="RXQ125" s="551"/>
      <c r="RXR125" s="551"/>
      <c r="RXS125" s="551"/>
      <c r="RXT125" s="551"/>
      <c r="RXU125" s="551"/>
      <c r="RXV125" s="551"/>
      <c r="RXW125" s="551"/>
      <c r="RXX125" s="551"/>
      <c r="RXY125" s="551"/>
      <c r="RXZ125" s="551"/>
      <c r="RYA125" s="551"/>
      <c r="RYB125" s="551"/>
      <c r="RYC125" s="551"/>
      <c r="RYD125" s="551"/>
      <c r="RYE125" s="551"/>
      <c r="RYF125" s="551"/>
      <c r="RYG125" s="551"/>
      <c r="RYH125" s="551"/>
      <c r="RYI125" s="551"/>
      <c r="RYJ125" s="551"/>
      <c r="RYK125" s="551"/>
      <c r="RYL125" s="551"/>
      <c r="RYM125" s="551"/>
      <c r="RYN125" s="551"/>
      <c r="RYO125" s="551"/>
      <c r="RYP125" s="551"/>
      <c r="RYQ125" s="551"/>
      <c r="RYR125" s="551"/>
      <c r="RYS125" s="551"/>
      <c r="RYT125" s="551"/>
      <c r="RYU125" s="551"/>
      <c r="RYV125" s="551"/>
      <c r="RYW125" s="551"/>
      <c r="RYX125" s="551"/>
      <c r="RYY125" s="551"/>
      <c r="RYZ125" s="551"/>
      <c r="RZA125" s="551"/>
      <c r="RZB125" s="551"/>
      <c r="RZC125" s="551"/>
      <c r="RZD125" s="551"/>
      <c r="RZE125" s="551"/>
      <c r="RZF125" s="551"/>
      <c r="RZG125" s="551"/>
      <c r="RZH125" s="551"/>
      <c r="RZI125" s="551"/>
      <c r="RZJ125" s="551"/>
      <c r="RZK125" s="551"/>
      <c r="RZL125" s="551"/>
      <c r="RZM125" s="551"/>
      <c r="RZN125" s="551"/>
      <c r="RZO125" s="551"/>
      <c r="RZP125" s="551"/>
      <c r="RZQ125" s="551"/>
      <c r="RZR125" s="551"/>
      <c r="RZS125" s="551"/>
      <c r="RZT125" s="551"/>
      <c r="RZU125" s="551"/>
      <c r="RZV125" s="551"/>
      <c r="RZW125" s="551"/>
      <c r="RZX125" s="551"/>
      <c r="RZY125" s="551"/>
      <c r="RZZ125" s="551"/>
      <c r="SAA125" s="551"/>
      <c r="SAB125" s="551"/>
      <c r="SAC125" s="551"/>
      <c r="SAD125" s="551"/>
      <c r="SAE125" s="551"/>
      <c r="SAF125" s="551"/>
      <c r="SAG125" s="551"/>
      <c r="SAH125" s="551"/>
      <c r="SAI125" s="551"/>
      <c r="SAJ125" s="551"/>
      <c r="SAK125" s="551"/>
      <c r="SAL125" s="551"/>
      <c r="SAM125" s="551"/>
      <c r="SAN125" s="551"/>
      <c r="SAO125" s="551"/>
      <c r="SAP125" s="551"/>
      <c r="SAQ125" s="551"/>
      <c r="SAR125" s="551"/>
      <c r="SAS125" s="551"/>
      <c r="SAT125" s="551"/>
      <c r="SAU125" s="551"/>
      <c r="SAV125" s="551"/>
      <c r="SAW125" s="551"/>
      <c r="SAX125" s="551"/>
      <c r="SAY125" s="551"/>
      <c r="SAZ125" s="551"/>
      <c r="SBA125" s="551"/>
      <c r="SBB125" s="551"/>
      <c r="SBC125" s="551"/>
      <c r="SBD125" s="551"/>
      <c r="SBE125" s="551"/>
      <c r="SBF125" s="551"/>
      <c r="SBG125" s="551"/>
      <c r="SBH125" s="551"/>
      <c r="SBI125" s="551"/>
      <c r="SBJ125" s="551"/>
      <c r="SBK125" s="551"/>
      <c r="SBL125" s="551"/>
      <c r="SBM125" s="551"/>
      <c r="SBN125" s="551"/>
      <c r="SBO125" s="551"/>
      <c r="SBP125" s="551"/>
      <c r="SBQ125" s="551"/>
      <c r="SBR125" s="551"/>
      <c r="SBS125" s="551"/>
      <c r="SBT125" s="551"/>
      <c r="SBU125" s="551"/>
      <c r="SBV125" s="551"/>
      <c r="SBW125" s="551"/>
      <c r="SBX125" s="551"/>
      <c r="SBY125" s="551"/>
      <c r="SBZ125" s="551"/>
      <c r="SCA125" s="551"/>
      <c r="SCB125" s="551"/>
      <c r="SCC125" s="551"/>
      <c r="SCD125" s="551"/>
      <c r="SCE125" s="551"/>
      <c r="SCF125" s="551"/>
      <c r="SCG125" s="551"/>
      <c r="SCH125" s="551"/>
      <c r="SCI125" s="551"/>
      <c r="SCJ125" s="551"/>
      <c r="SCK125" s="551"/>
      <c r="SCL125" s="551"/>
      <c r="SCM125" s="551"/>
      <c r="SCN125" s="551"/>
      <c r="SCO125" s="551"/>
      <c r="SCP125" s="551"/>
      <c r="SCQ125" s="551"/>
      <c r="SCR125" s="551"/>
      <c r="SCS125" s="551"/>
      <c r="SCT125" s="551"/>
      <c r="SCU125" s="551"/>
      <c r="SCV125" s="551"/>
      <c r="SCW125" s="551"/>
      <c r="SCX125" s="551"/>
      <c r="SCY125" s="551"/>
      <c r="SCZ125" s="551"/>
      <c r="SDA125" s="551"/>
      <c r="SDB125" s="551"/>
      <c r="SDC125" s="551"/>
      <c r="SDD125" s="551"/>
      <c r="SDE125" s="551"/>
      <c r="SDF125" s="551"/>
      <c r="SDG125" s="551"/>
      <c r="SDH125" s="551"/>
      <c r="SDI125" s="551"/>
      <c r="SDJ125" s="551"/>
      <c r="SDK125" s="551"/>
      <c r="SDL125" s="551"/>
      <c r="SDM125" s="551"/>
      <c r="SDN125" s="551"/>
      <c r="SDO125" s="551"/>
      <c r="SDP125" s="551"/>
      <c r="SDQ125" s="551"/>
      <c r="SDR125" s="551"/>
      <c r="SDS125" s="551"/>
      <c r="SDT125" s="551"/>
      <c r="SDU125" s="551"/>
      <c r="SDV125" s="551"/>
      <c r="SDW125" s="551"/>
      <c r="SDX125" s="551"/>
      <c r="SDY125" s="551"/>
      <c r="SDZ125" s="551"/>
      <c r="SEA125" s="551"/>
      <c r="SEB125" s="551"/>
      <c r="SEC125" s="551"/>
      <c r="SED125" s="551"/>
      <c r="SEE125" s="551"/>
      <c r="SEF125" s="551"/>
      <c r="SEG125" s="551"/>
      <c r="SEH125" s="551"/>
      <c r="SEI125" s="551"/>
      <c r="SEJ125" s="551"/>
      <c r="SEK125" s="551"/>
      <c r="SEL125" s="551"/>
      <c r="SEM125" s="551"/>
      <c r="SEN125" s="551"/>
      <c r="SEO125" s="551"/>
      <c r="SEP125" s="551"/>
      <c r="SEQ125" s="551"/>
      <c r="SER125" s="551"/>
      <c r="SES125" s="551"/>
      <c r="SET125" s="551"/>
      <c r="SEU125" s="551"/>
      <c r="SEV125" s="551"/>
      <c r="SEW125" s="551"/>
      <c r="SEX125" s="551"/>
      <c r="SEY125" s="551"/>
      <c r="SEZ125" s="551"/>
      <c r="SFA125" s="551"/>
      <c r="SFB125" s="551"/>
      <c r="SFC125" s="551"/>
      <c r="SFD125" s="551"/>
      <c r="SFE125" s="551"/>
      <c r="SFF125" s="551"/>
      <c r="SFG125" s="551"/>
      <c r="SFH125" s="551"/>
      <c r="SFI125" s="551"/>
      <c r="SFJ125" s="551"/>
      <c r="SFK125" s="551"/>
      <c r="SFL125" s="551"/>
      <c r="SFM125" s="551"/>
      <c r="SFN125" s="551"/>
      <c r="SFO125" s="551"/>
      <c r="SFP125" s="551"/>
      <c r="SFQ125" s="551"/>
      <c r="SFR125" s="551"/>
      <c r="SFS125" s="551"/>
      <c r="SFT125" s="551"/>
      <c r="SFU125" s="551"/>
      <c r="SFV125" s="551"/>
      <c r="SFW125" s="551"/>
      <c r="SFX125" s="551"/>
      <c r="SFY125" s="551"/>
      <c r="SFZ125" s="551"/>
      <c r="SGA125" s="551"/>
      <c r="SGB125" s="551"/>
      <c r="SGC125" s="551"/>
      <c r="SGD125" s="551"/>
      <c r="SGE125" s="551"/>
      <c r="SGF125" s="551"/>
      <c r="SGG125" s="551"/>
      <c r="SGH125" s="551"/>
      <c r="SGI125" s="551"/>
      <c r="SGJ125" s="551"/>
      <c r="SGK125" s="551"/>
      <c r="SGL125" s="551"/>
      <c r="SGM125" s="551"/>
      <c r="SGN125" s="551"/>
      <c r="SGO125" s="551"/>
      <c r="SGP125" s="551"/>
      <c r="SGQ125" s="551"/>
      <c r="SGR125" s="551"/>
      <c r="SGS125" s="551"/>
      <c r="SGT125" s="551"/>
      <c r="SGU125" s="551"/>
      <c r="SGV125" s="551"/>
      <c r="SGW125" s="551"/>
      <c r="SGX125" s="551"/>
      <c r="SGY125" s="551"/>
      <c r="SGZ125" s="551"/>
      <c r="SHA125" s="551"/>
      <c r="SHB125" s="551"/>
      <c r="SHC125" s="551"/>
      <c r="SHD125" s="551"/>
      <c r="SHE125" s="551"/>
      <c r="SHF125" s="551"/>
      <c r="SHG125" s="551"/>
      <c r="SHH125" s="551"/>
      <c r="SHI125" s="551"/>
      <c r="SHJ125" s="551"/>
      <c r="SHK125" s="551"/>
      <c r="SHL125" s="551"/>
      <c r="SHM125" s="551"/>
      <c r="SHN125" s="551"/>
      <c r="SHO125" s="551"/>
      <c r="SHP125" s="551"/>
      <c r="SHQ125" s="551"/>
      <c r="SHR125" s="551"/>
      <c r="SHS125" s="551"/>
      <c r="SHT125" s="551"/>
      <c r="SHU125" s="551"/>
      <c r="SHV125" s="551"/>
      <c r="SHW125" s="551"/>
      <c r="SHX125" s="551"/>
      <c r="SHY125" s="551"/>
      <c r="SHZ125" s="551"/>
      <c r="SIA125" s="551"/>
      <c r="SIB125" s="551"/>
      <c r="SIC125" s="551"/>
      <c r="SID125" s="551"/>
      <c r="SIE125" s="551"/>
      <c r="SIF125" s="551"/>
      <c r="SIG125" s="551"/>
      <c r="SIH125" s="551"/>
      <c r="SII125" s="551"/>
      <c r="SIJ125" s="551"/>
      <c r="SIK125" s="551"/>
      <c r="SIL125" s="551"/>
      <c r="SIM125" s="551"/>
      <c r="SIN125" s="551"/>
      <c r="SIO125" s="551"/>
      <c r="SIP125" s="551"/>
      <c r="SIQ125" s="551"/>
      <c r="SIR125" s="551"/>
      <c r="SIS125" s="551"/>
      <c r="SIT125" s="551"/>
      <c r="SIU125" s="551"/>
      <c r="SIV125" s="551"/>
      <c r="SIW125" s="551"/>
      <c r="SIX125" s="551"/>
      <c r="SIY125" s="551"/>
      <c r="SIZ125" s="551"/>
      <c r="SJA125" s="551"/>
      <c r="SJB125" s="551"/>
      <c r="SJC125" s="551"/>
      <c r="SJD125" s="551"/>
      <c r="SJE125" s="551"/>
      <c r="SJF125" s="551"/>
      <c r="SJG125" s="551"/>
      <c r="SJH125" s="551"/>
      <c r="SJI125" s="551"/>
      <c r="SJJ125" s="551"/>
      <c r="SJK125" s="551"/>
      <c r="SJL125" s="551"/>
      <c r="SJM125" s="551"/>
      <c r="SJN125" s="551"/>
      <c r="SJO125" s="551"/>
      <c r="SJP125" s="551"/>
      <c r="SJQ125" s="551"/>
      <c r="SJR125" s="551"/>
      <c r="SJS125" s="551"/>
      <c r="SJT125" s="551"/>
      <c r="SJU125" s="551"/>
      <c r="SJV125" s="551"/>
      <c r="SJW125" s="551"/>
      <c r="SJX125" s="551"/>
      <c r="SJY125" s="551"/>
      <c r="SJZ125" s="551"/>
      <c r="SKA125" s="551"/>
      <c r="SKB125" s="551"/>
      <c r="SKC125" s="551"/>
      <c r="SKD125" s="551"/>
      <c r="SKE125" s="551"/>
      <c r="SKF125" s="551"/>
      <c r="SKG125" s="551"/>
      <c r="SKH125" s="551"/>
      <c r="SKI125" s="551"/>
      <c r="SKJ125" s="551"/>
      <c r="SKK125" s="551"/>
      <c r="SKL125" s="551"/>
      <c r="SKM125" s="551"/>
      <c r="SKN125" s="551"/>
      <c r="SKO125" s="551"/>
      <c r="SKP125" s="551"/>
      <c r="SKQ125" s="551"/>
      <c r="SKR125" s="551"/>
      <c r="SKS125" s="551"/>
      <c r="SKT125" s="551"/>
      <c r="SKU125" s="551"/>
      <c r="SKV125" s="551"/>
      <c r="SKW125" s="551"/>
      <c r="SKX125" s="551"/>
      <c r="SKY125" s="551"/>
      <c r="SKZ125" s="551"/>
      <c r="SLA125" s="551"/>
      <c r="SLB125" s="551"/>
      <c r="SLC125" s="551"/>
      <c r="SLD125" s="551"/>
      <c r="SLE125" s="551"/>
      <c r="SLF125" s="551"/>
      <c r="SLG125" s="551"/>
      <c r="SLH125" s="551"/>
      <c r="SLI125" s="551"/>
      <c r="SLJ125" s="551"/>
      <c r="SLK125" s="551"/>
      <c r="SLL125" s="551"/>
      <c r="SLM125" s="551"/>
      <c r="SLN125" s="551"/>
      <c r="SLO125" s="551"/>
      <c r="SLP125" s="551"/>
      <c r="SLQ125" s="551"/>
      <c r="SLR125" s="551"/>
      <c r="SLS125" s="551"/>
      <c r="SLT125" s="551"/>
      <c r="SLU125" s="551"/>
      <c r="SLV125" s="551"/>
      <c r="SLW125" s="551"/>
      <c r="SLX125" s="551"/>
      <c r="SLY125" s="551"/>
      <c r="SLZ125" s="551"/>
      <c r="SMA125" s="551"/>
      <c r="SMB125" s="551"/>
      <c r="SMC125" s="551"/>
      <c r="SMD125" s="551"/>
      <c r="SME125" s="551"/>
      <c r="SMF125" s="551"/>
      <c r="SMG125" s="551"/>
      <c r="SMH125" s="551"/>
      <c r="SMI125" s="551"/>
      <c r="SMJ125" s="551"/>
      <c r="SMK125" s="551"/>
      <c r="SML125" s="551"/>
      <c r="SMM125" s="551"/>
      <c r="SMN125" s="551"/>
      <c r="SMO125" s="551"/>
      <c r="SMP125" s="551"/>
      <c r="SMQ125" s="551"/>
      <c r="SMR125" s="551"/>
      <c r="SMS125" s="551"/>
      <c r="SMT125" s="551"/>
      <c r="SMU125" s="551"/>
      <c r="SMV125" s="551"/>
      <c r="SMW125" s="551"/>
      <c r="SMX125" s="551"/>
      <c r="SMY125" s="551"/>
      <c r="SMZ125" s="551"/>
      <c r="SNA125" s="551"/>
      <c r="SNB125" s="551"/>
      <c r="SNC125" s="551"/>
      <c r="SND125" s="551"/>
      <c r="SNE125" s="551"/>
      <c r="SNF125" s="551"/>
      <c r="SNG125" s="551"/>
      <c r="SNH125" s="551"/>
      <c r="SNI125" s="551"/>
      <c r="SNJ125" s="551"/>
      <c r="SNK125" s="551"/>
      <c r="SNL125" s="551"/>
      <c r="SNM125" s="551"/>
      <c r="SNN125" s="551"/>
      <c r="SNO125" s="551"/>
      <c r="SNP125" s="551"/>
      <c r="SNQ125" s="551"/>
      <c r="SNR125" s="551"/>
      <c r="SNS125" s="551"/>
      <c r="SNT125" s="551"/>
      <c r="SNU125" s="551"/>
      <c r="SNV125" s="551"/>
      <c r="SNW125" s="551"/>
      <c r="SNX125" s="551"/>
      <c r="SNY125" s="551"/>
      <c r="SNZ125" s="551"/>
      <c r="SOA125" s="551"/>
      <c r="SOB125" s="551"/>
      <c r="SOC125" s="551"/>
      <c r="SOD125" s="551"/>
      <c r="SOE125" s="551"/>
      <c r="SOF125" s="551"/>
      <c r="SOG125" s="551"/>
      <c r="SOH125" s="551"/>
      <c r="SOI125" s="551"/>
      <c r="SOJ125" s="551"/>
      <c r="SOK125" s="551"/>
      <c r="SOL125" s="551"/>
      <c r="SOM125" s="551"/>
      <c r="SON125" s="551"/>
      <c r="SOO125" s="551"/>
      <c r="SOP125" s="551"/>
      <c r="SOQ125" s="551"/>
      <c r="SOR125" s="551"/>
      <c r="SOS125" s="551"/>
      <c r="SOT125" s="551"/>
      <c r="SOU125" s="551"/>
      <c r="SOV125" s="551"/>
      <c r="SOW125" s="551"/>
      <c r="SOX125" s="551"/>
      <c r="SOY125" s="551"/>
      <c r="SOZ125" s="551"/>
      <c r="SPA125" s="551"/>
      <c r="SPB125" s="551"/>
      <c r="SPC125" s="551"/>
      <c r="SPD125" s="551"/>
      <c r="SPE125" s="551"/>
      <c r="SPF125" s="551"/>
      <c r="SPG125" s="551"/>
      <c r="SPH125" s="551"/>
      <c r="SPI125" s="551"/>
      <c r="SPJ125" s="551"/>
      <c r="SPK125" s="551"/>
      <c r="SPL125" s="551"/>
      <c r="SPM125" s="551"/>
      <c r="SPN125" s="551"/>
      <c r="SPO125" s="551"/>
      <c r="SPP125" s="551"/>
      <c r="SPQ125" s="551"/>
      <c r="SPR125" s="551"/>
      <c r="SPS125" s="551"/>
      <c r="SPT125" s="551"/>
      <c r="SPU125" s="551"/>
      <c r="SPV125" s="551"/>
      <c r="SPW125" s="551"/>
      <c r="SPX125" s="551"/>
      <c r="SPY125" s="551"/>
      <c r="SPZ125" s="551"/>
      <c r="SQA125" s="551"/>
      <c r="SQB125" s="551"/>
      <c r="SQC125" s="551"/>
      <c r="SQD125" s="551"/>
      <c r="SQE125" s="551"/>
      <c r="SQF125" s="551"/>
      <c r="SQG125" s="551"/>
      <c r="SQH125" s="551"/>
      <c r="SQI125" s="551"/>
      <c r="SQJ125" s="551"/>
      <c r="SQK125" s="551"/>
      <c r="SQL125" s="551"/>
      <c r="SQM125" s="551"/>
      <c r="SQN125" s="551"/>
      <c r="SQO125" s="551"/>
      <c r="SQP125" s="551"/>
      <c r="SQQ125" s="551"/>
      <c r="SQR125" s="551"/>
      <c r="SQS125" s="551"/>
      <c r="SQT125" s="551"/>
      <c r="SQU125" s="551"/>
      <c r="SQV125" s="551"/>
      <c r="SQW125" s="551"/>
      <c r="SQX125" s="551"/>
      <c r="SQY125" s="551"/>
      <c r="SQZ125" s="551"/>
      <c r="SRA125" s="551"/>
      <c r="SRB125" s="551"/>
      <c r="SRC125" s="551"/>
      <c r="SRD125" s="551"/>
      <c r="SRE125" s="551"/>
      <c r="SRF125" s="551"/>
      <c r="SRG125" s="551"/>
      <c r="SRH125" s="551"/>
      <c r="SRI125" s="551"/>
      <c r="SRJ125" s="551"/>
      <c r="SRK125" s="551"/>
      <c r="SRL125" s="551"/>
      <c r="SRM125" s="551"/>
      <c r="SRN125" s="551"/>
      <c r="SRO125" s="551"/>
      <c r="SRP125" s="551"/>
      <c r="SRQ125" s="551"/>
      <c r="SRR125" s="551"/>
      <c r="SRS125" s="551"/>
      <c r="SRT125" s="551"/>
      <c r="SRU125" s="551"/>
      <c r="SRV125" s="551"/>
      <c r="SRW125" s="551"/>
      <c r="SRX125" s="551"/>
      <c r="SRY125" s="551"/>
      <c r="SRZ125" s="551"/>
      <c r="SSA125" s="551"/>
      <c r="SSB125" s="551"/>
      <c r="SSC125" s="551"/>
      <c r="SSD125" s="551"/>
      <c r="SSE125" s="551"/>
      <c r="SSF125" s="551"/>
      <c r="SSG125" s="551"/>
      <c r="SSH125" s="551"/>
      <c r="SSI125" s="551"/>
      <c r="SSJ125" s="551"/>
      <c r="SSK125" s="551"/>
      <c r="SSL125" s="551"/>
      <c r="SSM125" s="551"/>
      <c r="SSN125" s="551"/>
      <c r="SSO125" s="551"/>
      <c r="SSP125" s="551"/>
      <c r="SSQ125" s="551"/>
      <c r="SSR125" s="551"/>
      <c r="SSS125" s="551"/>
      <c r="SST125" s="551"/>
      <c r="SSU125" s="551"/>
      <c r="SSV125" s="551"/>
      <c r="SSW125" s="551"/>
      <c r="SSX125" s="551"/>
      <c r="SSY125" s="551"/>
      <c r="SSZ125" s="551"/>
      <c r="STA125" s="551"/>
      <c r="STB125" s="551"/>
      <c r="STC125" s="551"/>
      <c r="STD125" s="551"/>
      <c r="STE125" s="551"/>
      <c r="STF125" s="551"/>
      <c r="STG125" s="551"/>
      <c r="STH125" s="551"/>
      <c r="STI125" s="551"/>
      <c r="STJ125" s="551"/>
      <c r="STK125" s="551"/>
      <c r="STL125" s="551"/>
      <c r="STM125" s="551"/>
      <c r="STN125" s="551"/>
      <c r="STO125" s="551"/>
      <c r="STP125" s="551"/>
      <c r="STQ125" s="551"/>
      <c r="STR125" s="551"/>
      <c r="STS125" s="551"/>
      <c r="STT125" s="551"/>
      <c r="STU125" s="551"/>
      <c r="STV125" s="551"/>
      <c r="STW125" s="551"/>
      <c r="STX125" s="551"/>
      <c r="STY125" s="551"/>
      <c r="STZ125" s="551"/>
      <c r="SUA125" s="551"/>
      <c r="SUB125" s="551"/>
      <c r="SUC125" s="551"/>
      <c r="SUD125" s="551"/>
      <c r="SUE125" s="551"/>
      <c r="SUF125" s="551"/>
      <c r="SUG125" s="551"/>
      <c r="SUH125" s="551"/>
      <c r="SUI125" s="551"/>
      <c r="SUJ125" s="551"/>
      <c r="SUK125" s="551"/>
      <c r="SUL125" s="551"/>
      <c r="SUM125" s="551"/>
      <c r="SUN125" s="551"/>
      <c r="SUO125" s="551"/>
      <c r="SUP125" s="551"/>
      <c r="SUQ125" s="551"/>
      <c r="SUR125" s="551"/>
      <c r="SUS125" s="551"/>
      <c r="SUT125" s="551"/>
      <c r="SUU125" s="551"/>
      <c r="SUV125" s="551"/>
      <c r="SUW125" s="551"/>
      <c r="SUX125" s="551"/>
      <c r="SUY125" s="551"/>
      <c r="SUZ125" s="551"/>
      <c r="SVA125" s="551"/>
      <c r="SVB125" s="551"/>
      <c r="SVC125" s="551"/>
      <c r="SVD125" s="551"/>
      <c r="SVE125" s="551"/>
      <c r="SVF125" s="551"/>
      <c r="SVG125" s="551"/>
      <c r="SVH125" s="551"/>
      <c r="SVI125" s="551"/>
      <c r="SVJ125" s="551"/>
      <c r="SVK125" s="551"/>
      <c r="SVL125" s="551"/>
      <c r="SVM125" s="551"/>
      <c r="SVN125" s="551"/>
      <c r="SVO125" s="551"/>
      <c r="SVP125" s="551"/>
      <c r="SVQ125" s="551"/>
      <c r="SVR125" s="551"/>
      <c r="SVS125" s="551"/>
      <c r="SVT125" s="551"/>
      <c r="SVU125" s="551"/>
      <c r="SVV125" s="551"/>
      <c r="SVW125" s="551"/>
      <c r="SVX125" s="551"/>
      <c r="SVY125" s="551"/>
      <c r="SVZ125" s="551"/>
      <c r="SWA125" s="551"/>
      <c r="SWB125" s="551"/>
      <c r="SWC125" s="551"/>
      <c r="SWD125" s="551"/>
      <c r="SWE125" s="551"/>
      <c r="SWF125" s="551"/>
      <c r="SWG125" s="551"/>
      <c r="SWH125" s="551"/>
      <c r="SWI125" s="551"/>
      <c r="SWJ125" s="551"/>
      <c r="SWK125" s="551"/>
      <c r="SWL125" s="551"/>
      <c r="SWM125" s="551"/>
      <c r="SWN125" s="551"/>
      <c r="SWO125" s="551"/>
      <c r="SWP125" s="551"/>
      <c r="SWQ125" s="551"/>
      <c r="SWR125" s="551"/>
      <c r="SWS125" s="551"/>
      <c r="SWT125" s="551"/>
      <c r="SWU125" s="551"/>
      <c r="SWV125" s="551"/>
      <c r="SWW125" s="551"/>
      <c r="SWX125" s="551"/>
      <c r="SWY125" s="551"/>
      <c r="SWZ125" s="551"/>
      <c r="SXA125" s="551"/>
      <c r="SXB125" s="551"/>
      <c r="SXC125" s="551"/>
      <c r="SXD125" s="551"/>
      <c r="SXE125" s="551"/>
      <c r="SXF125" s="551"/>
      <c r="SXG125" s="551"/>
      <c r="SXH125" s="551"/>
      <c r="SXI125" s="551"/>
      <c r="SXJ125" s="551"/>
      <c r="SXK125" s="551"/>
      <c r="SXL125" s="551"/>
      <c r="SXM125" s="551"/>
      <c r="SXN125" s="551"/>
      <c r="SXO125" s="551"/>
      <c r="SXP125" s="551"/>
      <c r="SXQ125" s="551"/>
      <c r="SXR125" s="551"/>
      <c r="SXS125" s="551"/>
      <c r="SXT125" s="551"/>
      <c r="SXU125" s="551"/>
      <c r="SXV125" s="551"/>
      <c r="SXW125" s="551"/>
      <c r="SXX125" s="551"/>
      <c r="SXY125" s="551"/>
      <c r="SXZ125" s="551"/>
      <c r="SYA125" s="551"/>
      <c r="SYB125" s="551"/>
      <c r="SYC125" s="551"/>
      <c r="SYD125" s="551"/>
      <c r="SYE125" s="551"/>
      <c r="SYF125" s="551"/>
      <c r="SYG125" s="551"/>
      <c r="SYH125" s="551"/>
      <c r="SYI125" s="551"/>
      <c r="SYJ125" s="551"/>
      <c r="SYK125" s="551"/>
      <c r="SYL125" s="551"/>
      <c r="SYM125" s="551"/>
      <c r="SYN125" s="551"/>
      <c r="SYO125" s="551"/>
      <c r="SYP125" s="551"/>
      <c r="SYQ125" s="551"/>
      <c r="SYR125" s="551"/>
      <c r="SYS125" s="551"/>
      <c r="SYT125" s="551"/>
      <c r="SYU125" s="551"/>
      <c r="SYV125" s="551"/>
      <c r="SYW125" s="551"/>
      <c r="SYX125" s="551"/>
      <c r="SYY125" s="551"/>
      <c r="SYZ125" s="551"/>
      <c r="SZA125" s="551"/>
      <c r="SZB125" s="551"/>
      <c r="SZC125" s="551"/>
      <c r="SZD125" s="551"/>
      <c r="SZE125" s="551"/>
      <c r="SZF125" s="551"/>
      <c r="SZG125" s="551"/>
      <c r="SZH125" s="551"/>
      <c r="SZI125" s="551"/>
      <c r="SZJ125" s="551"/>
      <c r="SZK125" s="551"/>
      <c r="SZL125" s="551"/>
      <c r="SZM125" s="551"/>
      <c r="SZN125" s="551"/>
      <c r="SZO125" s="551"/>
      <c r="SZP125" s="551"/>
      <c r="SZQ125" s="551"/>
      <c r="SZR125" s="551"/>
      <c r="SZS125" s="551"/>
      <c r="SZT125" s="551"/>
      <c r="SZU125" s="551"/>
      <c r="SZV125" s="551"/>
      <c r="SZW125" s="551"/>
      <c r="SZX125" s="551"/>
      <c r="SZY125" s="551"/>
      <c r="SZZ125" s="551"/>
      <c r="TAA125" s="551"/>
      <c r="TAB125" s="551"/>
      <c r="TAC125" s="551"/>
      <c r="TAD125" s="551"/>
      <c r="TAE125" s="551"/>
      <c r="TAF125" s="551"/>
      <c r="TAG125" s="551"/>
      <c r="TAH125" s="551"/>
      <c r="TAI125" s="551"/>
      <c r="TAJ125" s="551"/>
      <c r="TAK125" s="551"/>
      <c r="TAL125" s="551"/>
      <c r="TAM125" s="551"/>
      <c r="TAN125" s="551"/>
      <c r="TAO125" s="551"/>
      <c r="TAP125" s="551"/>
      <c r="TAQ125" s="551"/>
      <c r="TAR125" s="551"/>
      <c r="TAS125" s="551"/>
      <c r="TAT125" s="551"/>
      <c r="TAU125" s="551"/>
      <c r="TAV125" s="551"/>
      <c r="TAW125" s="551"/>
      <c r="TAX125" s="551"/>
      <c r="TAY125" s="551"/>
      <c r="TAZ125" s="551"/>
      <c r="TBA125" s="551"/>
      <c r="TBB125" s="551"/>
      <c r="TBC125" s="551"/>
      <c r="TBD125" s="551"/>
      <c r="TBE125" s="551"/>
      <c r="TBF125" s="551"/>
      <c r="TBG125" s="551"/>
      <c r="TBH125" s="551"/>
      <c r="TBI125" s="551"/>
      <c r="TBJ125" s="551"/>
      <c r="TBK125" s="551"/>
      <c r="TBL125" s="551"/>
      <c r="TBM125" s="551"/>
      <c r="TBN125" s="551"/>
      <c r="TBO125" s="551"/>
      <c r="TBP125" s="551"/>
      <c r="TBQ125" s="551"/>
      <c r="TBR125" s="551"/>
      <c r="TBS125" s="551"/>
      <c r="TBT125" s="551"/>
      <c r="TBU125" s="551"/>
      <c r="TBV125" s="551"/>
      <c r="TBW125" s="551"/>
      <c r="TBX125" s="551"/>
      <c r="TBY125" s="551"/>
      <c r="TBZ125" s="551"/>
      <c r="TCA125" s="551"/>
      <c r="TCB125" s="551"/>
      <c r="TCC125" s="551"/>
      <c r="TCD125" s="551"/>
      <c r="TCE125" s="551"/>
      <c r="TCF125" s="551"/>
      <c r="TCG125" s="551"/>
      <c r="TCH125" s="551"/>
      <c r="TCI125" s="551"/>
      <c r="TCJ125" s="551"/>
      <c r="TCK125" s="551"/>
      <c r="TCL125" s="551"/>
      <c r="TCM125" s="551"/>
      <c r="TCN125" s="551"/>
      <c r="TCO125" s="551"/>
      <c r="TCP125" s="551"/>
      <c r="TCQ125" s="551"/>
      <c r="TCR125" s="551"/>
      <c r="TCS125" s="551"/>
      <c r="TCT125" s="551"/>
      <c r="TCU125" s="551"/>
      <c r="TCV125" s="551"/>
      <c r="TCW125" s="551"/>
      <c r="TCX125" s="551"/>
      <c r="TCY125" s="551"/>
      <c r="TCZ125" s="551"/>
      <c r="TDA125" s="551"/>
      <c r="TDB125" s="551"/>
      <c r="TDC125" s="551"/>
      <c r="TDD125" s="551"/>
      <c r="TDE125" s="551"/>
      <c r="TDF125" s="551"/>
      <c r="TDG125" s="551"/>
      <c r="TDH125" s="551"/>
      <c r="TDI125" s="551"/>
      <c r="TDJ125" s="551"/>
      <c r="TDK125" s="551"/>
      <c r="TDL125" s="551"/>
      <c r="TDM125" s="551"/>
      <c r="TDN125" s="551"/>
      <c r="TDO125" s="551"/>
      <c r="TDP125" s="551"/>
      <c r="TDQ125" s="551"/>
      <c r="TDR125" s="551"/>
      <c r="TDS125" s="551"/>
      <c r="TDT125" s="551"/>
      <c r="TDU125" s="551"/>
      <c r="TDV125" s="551"/>
      <c r="TDW125" s="551"/>
      <c r="TDX125" s="551"/>
      <c r="TDY125" s="551"/>
      <c r="TDZ125" s="551"/>
      <c r="TEA125" s="551"/>
      <c r="TEB125" s="551"/>
      <c r="TEC125" s="551"/>
      <c r="TED125" s="551"/>
      <c r="TEE125" s="551"/>
      <c r="TEF125" s="551"/>
      <c r="TEG125" s="551"/>
      <c r="TEH125" s="551"/>
      <c r="TEI125" s="551"/>
      <c r="TEJ125" s="551"/>
      <c r="TEK125" s="551"/>
      <c r="TEL125" s="551"/>
      <c r="TEM125" s="551"/>
      <c r="TEN125" s="551"/>
      <c r="TEO125" s="551"/>
      <c r="TEP125" s="551"/>
      <c r="TEQ125" s="551"/>
      <c r="TER125" s="551"/>
      <c r="TES125" s="551"/>
      <c r="TET125" s="551"/>
      <c r="TEU125" s="551"/>
      <c r="TEV125" s="551"/>
      <c r="TEW125" s="551"/>
      <c r="TEX125" s="551"/>
      <c r="TEY125" s="551"/>
      <c r="TEZ125" s="551"/>
      <c r="TFA125" s="551"/>
      <c r="TFB125" s="551"/>
      <c r="TFC125" s="551"/>
      <c r="TFD125" s="551"/>
      <c r="TFE125" s="551"/>
      <c r="TFF125" s="551"/>
      <c r="TFG125" s="551"/>
      <c r="TFH125" s="551"/>
      <c r="TFI125" s="551"/>
      <c r="TFJ125" s="551"/>
      <c r="TFK125" s="551"/>
      <c r="TFL125" s="551"/>
      <c r="TFM125" s="551"/>
      <c r="TFN125" s="551"/>
      <c r="TFO125" s="551"/>
      <c r="TFP125" s="551"/>
      <c r="TFQ125" s="551"/>
      <c r="TFR125" s="551"/>
      <c r="TFS125" s="551"/>
      <c r="TFT125" s="551"/>
      <c r="TFU125" s="551"/>
      <c r="TFV125" s="551"/>
      <c r="TFW125" s="551"/>
      <c r="TFX125" s="551"/>
      <c r="TFY125" s="551"/>
      <c r="TFZ125" s="551"/>
      <c r="TGA125" s="551"/>
      <c r="TGB125" s="551"/>
      <c r="TGC125" s="551"/>
      <c r="TGD125" s="551"/>
      <c r="TGE125" s="551"/>
      <c r="TGF125" s="551"/>
      <c r="TGG125" s="551"/>
      <c r="TGH125" s="551"/>
      <c r="TGI125" s="551"/>
      <c r="TGJ125" s="551"/>
      <c r="TGK125" s="551"/>
      <c r="TGL125" s="551"/>
      <c r="TGM125" s="551"/>
      <c r="TGN125" s="551"/>
      <c r="TGO125" s="551"/>
      <c r="TGP125" s="551"/>
      <c r="TGQ125" s="551"/>
      <c r="TGR125" s="551"/>
      <c r="TGS125" s="551"/>
      <c r="TGT125" s="551"/>
      <c r="TGU125" s="551"/>
      <c r="TGV125" s="551"/>
      <c r="TGW125" s="551"/>
      <c r="TGX125" s="551"/>
      <c r="TGY125" s="551"/>
      <c r="TGZ125" s="551"/>
      <c r="THA125" s="551"/>
      <c r="THB125" s="551"/>
      <c r="THC125" s="551"/>
      <c r="THD125" s="551"/>
      <c r="THE125" s="551"/>
      <c r="THF125" s="551"/>
      <c r="THG125" s="551"/>
      <c r="THH125" s="551"/>
      <c r="THI125" s="551"/>
      <c r="THJ125" s="551"/>
      <c r="THK125" s="551"/>
      <c r="THL125" s="551"/>
      <c r="THM125" s="551"/>
      <c r="THN125" s="551"/>
      <c r="THO125" s="551"/>
      <c r="THP125" s="551"/>
      <c r="THQ125" s="551"/>
      <c r="THR125" s="551"/>
      <c r="THS125" s="551"/>
      <c r="THT125" s="551"/>
      <c r="THU125" s="551"/>
      <c r="THV125" s="551"/>
      <c r="THW125" s="551"/>
      <c r="THX125" s="551"/>
      <c r="THY125" s="551"/>
      <c r="THZ125" s="551"/>
      <c r="TIA125" s="551"/>
      <c r="TIB125" s="551"/>
      <c r="TIC125" s="551"/>
      <c r="TID125" s="551"/>
      <c r="TIE125" s="551"/>
      <c r="TIF125" s="551"/>
      <c r="TIG125" s="551"/>
      <c r="TIH125" s="551"/>
      <c r="TII125" s="551"/>
      <c r="TIJ125" s="551"/>
      <c r="TIK125" s="551"/>
      <c r="TIL125" s="551"/>
      <c r="TIM125" s="551"/>
      <c r="TIN125" s="551"/>
      <c r="TIO125" s="551"/>
      <c r="TIP125" s="551"/>
      <c r="TIQ125" s="551"/>
      <c r="TIR125" s="551"/>
      <c r="TIS125" s="551"/>
      <c r="TIT125" s="551"/>
      <c r="TIU125" s="551"/>
      <c r="TIV125" s="551"/>
      <c r="TIW125" s="551"/>
      <c r="TIX125" s="551"/>
      <c r="TIY125" s="551"/>
      <c r="TIZ125" s="551"/>
      <c r="TJA125" s="551"/>
      <c r="TJB125" s="551"/>
      <c r="TJC125" s="551"/>
      <c r="TJD125" s="551"/>
      <c r="TJE125" s="551"/>
      <c r="TJF125" s="551"/>
      <c r="TJG125" s="551"/>
      <c r="TJH125" s="551"/>
      <c r="TJI125" s="551"/>
      <c r="TJJ125" s="551"/>
      <c r="TJK125" s="551"/>
      <c r="TJL125" s="551"/>
      <c r="TJM125" s="551"/>
      <c r="TJN125" s="551"/>
      <c r="TJO125" s="551"/>
      <c r="TJP125" s="551"/>
      <c r="TJQ125" s="551"/>
      <c r="TJR125" s="551"/>
      <c r="TJS125" s="551"/>
      <c r="TJT125" s="551"/>
      <c r="TJU125" s="551"/>
      <c r="TJV125" s="551"/>
      <c r="TJW125" s="551"/>
      <c r="TJX125" s="551"/>
      <c r="TJY125" s="551"/>
      <c r="TJZ125" s="551"/>
      <c r="TKA125" s="551"/>
      <c r="TKB125" s="551"/>
      <c r="TKC125" s="551"/>
      <c r="TKD125" s="551"/>
      <c r="TKE125" s="551"/>
      <c r="TKF125" s="551"/>
      <c r="TKG125" s="551"/>
      <c r="TKH125" s="551"/>
      <c r="TKI125" s="551"/>
      <c r="TKJ125" s="551"/>
      <c r="TKK125" s="551"/>
      <c r="TKL125" s="551"/>
      <c r="TKM125" s="551"/>
      <c r="TKN125" s="551"/>
      <c r="TKO125" s="551"/>
      <c r="TKP125" s="551"/>
      <c r="TKQ125" s="551"/>
      <c r="TKR125" s="551"/>
      <c r="TKS125" s="551"/>
      <c r="TKT125" s="551"/>
      <c r="TKU125" s="551"/>
      <c r="TKV125" s="551"/>
      <c r="TKW125" s="551"/>
      <c r="TKX125" s="551"/>
      <c r="TKY125" s="551"/>
      <c r="TKZ125" s="551"/>
      <c r="TLA125" s="551"/>
      <c r="TLB125" s="551"/>
      <c r="TLC125" s="551"/>
      <c r="TLD125" s="551"/>
      <c r="TLE125" s="551"/>
      <c r="TLF125" s="551"/>
      <c r="TLG125" s="551"/>
      <c r="TLH125" s="551"/>
      <c r="TLI125" s="551"/>
      <c r="TLJ125" s="551"/>
      <c r="TLK125" s="551"/>
      <c r="TLL125" s="551"/>
      <c r="TLM125" s="551"/>
      <c r="TLN125" s="551"/>
      <c r="TLO125" s="551"/>
      <c r="TLP125" s="551"/>
      <c r="TLQ125" s="551"/>
      <c r="TLR125" s="551"/>
      <c r="TLS125" s="551"/>
      <c r="TLT125" s="551"/>
      <c r="TLU125" s="551"/>
      <c r="TLV125" s="551"/>
      <c r="TLW125" s="551"/>
      <c r="TLX125" s="551"/>
      <c r="TLY125" s="551"/>
      <c r="TLZ125" s="551"/>
      <c r="TMA125" s="551"/>
      <c r="TMB125" s="551"/>
      <c r="TMC125" s="551"/>
      <c r="TMD125" s="551"/>
      <c r="TME125" s="551"/>
      <c r="TMF125" s="551"/>
      <c r="TMG125" s="551"/>
      <c r="TMH125" s="551"/>
      <c r="TMI125" s="551"/>
      <c r="TMJ125" s="551"/>
      <c r="TMK125" s="551"/>
      <c r="TML125" s="551"/>
      <c r="TMM125" s="551"/>
      <c r="TMN125" s="551"/>
      <c r="TMO125" s="551"/>
      <c r="TMP125" s="551"/>
      <c r="TMQ125" s="551"/>
      <c r="TMR125" s="551"/>
      <c r="TMS125" s="551"/>
      <c r="TMT125" s="551"/>
      <c r="TMU125" s="551"/>
      <c r="TMV125" s="551"/>
      <c r="TMW125" s="551"/>
      <c r="TMX125" s="551"/>
      <c r="TMY125" s="551"/>
      <c r="TMZ125" s="551"/>
      <c r="TNA125" s="551"/>
      <c r="TNB125" s="551"/>
      <c r="TNC125" s="551"/>
      <c r="TND125" s="551"/>
      <c r="TNE125" s="551"/>
      <c r="TNF125" s="551"/>
      <c r="TNG125" s="551"/>
      <c r="TNH125" s="551"/>
      <c r="TNI125" s="551"/>
      <c r="TNJ125" s="551"/>
      <c r="TNK125" s="551"/>
      <c r="TNL125" s="551"/>
      <c r="TNM125" s="551"/>
      <c r="TNN125" s="551"/>
      <c r="TNO125" s="551"/>
      <c r="TNP125" s="551"/>
      <c r="TNQ125" s="551"/>
      <c r="TNR125" s="551"/>
      <c r="TNS125" s="551"/>
      <c r="TNT125" s="551"/>
      <c r="TNU125" s="551"/>
      <c r="TNV125" s="551"/>
      <c r="TNW125" s="551"/>
      <c r="TNX125" s="551"/>
      <c r="TNY125" s="551"/>
      <c r="TNZ125" s="551"/>
      <c r="TOA125" s="551"/>
      <c r="TOB125" s="551"/>
      <c r="TOC125" s="551"/>
      <c r="TOD125" s="551"/>
      <c r="TOE125" s="551"/>
      <c r="TOF125" s="551"/>
      <c r="TOG125" s="551"/>
      <c r="TOH125" s="551"/>
      <c r="TOI125" s="551"/>
      <c r="TOJ125" s="551"/>
      <c r="TOK125" s="551"/>
      <c r="TOL125" s="551"/>
      <c r="TOM125" s="551"/>
      <c r="TON125" s="551"/>
      <c r="TOO125" s="551"/>
      <c r="TOP125" s="551"/>
      <c r="TOQ125" s="551"/>
      <c r="TOR125" s="551"/>
      <c r="TOS125" s="551"/>
      <c r="TOT125" s="551"/>
      <c r="TOU125" s="551"/>
      <c r="TOV125" s="551"/>
      <c r="TOW125" s="551"/>
      <c r="TOX125" s="551"/>
      <c r="TOY125" s="551"/>
      <c r="TOZ125" s="551"/>
      <c r="TPA125" s="551"/>
      <c r="TPB125" s="551"/>
      <c r="TPC125" s="551"/>
      <c r="TPD125" s="551"/>
      <c r="TPE125" s="551"/>
      <c r="TPF125" s="551"/>
      <c r="TPG125" s="551"/>
      <c r="TPH125" s="551"/>
      <c r="TPI125" s="551"/>
      <c r="TPJ125" s="551"/>
      <c r="TPK125" s="551"/>
      <c r="TPL125" s="551"/>
      <c r="TPM125" s="551"/>
      <c r="TPN125" s="551"/>
      <c r="TPO125" s="551"/>
      <c r="TPP125" s="551"/>
      <c r="TPQ125" s="551"/>
      <c r="TPR125" s="551"/>
      <c r="TPS125" s="551"/>
      <c r="TPT125" s="551"/>
      <c r="TPU125" s="551"/>
      <c r="TPV125" s="551"/>
      <c r="TPW125" s="551"/>
      <c r="TPX125" s="551"/>
      <c r="TPY125" s="551"/>
      <c r="TPZ125" s="551"/>
      <c r="TQA125" s="551"/>
      <c r="TQB125" s="551"/>
      <c r="TQC125" s="551"/>
      <c r="TQD125" s="551"/>
      <c r="TQE125" s="551"/>
      <c r="TQF125" s="551"/>
      <c r="TQG125" s="551"/>
      <c r="TQH125" s="551"/>
      <c r="TQI125" s="551"/>
      <c r="TQJ125" s="551"/>
      <c r="TQK125" s="551"/>
      <c r="TQL125" s="551"/>
      <c r="TQM125" s="551"/>
      <c r="TQN125" s="551"/>
      <c r="TQO125" s="551"/>
      <c r="TQP125" s="551"/>
      <c r="TQQ125" s="551"/>
      <c r="TQR125" s="551"/>
      <c r="TQS125" s="551"/>
      <c r="TQT125" s="551"/>
      <c r="TQU125" s="551"/>
      <c r="TQV125" s="551"/>
      <c r="TQW125" s="551"/>
      <c r="TQX125" s="551"/>
      <c r="TQY125" s="551"/>
      <c r="TQZ125" s="551"/>
      <c r="TRA125" s="551"/>
      <c r="TRB125" s="551"/>
      <c r="TRC125" s="551"/>
      <c r="TRD125" s="551"/>
      <c r="TRE125" s="551"/>
      <c r="TRF125" s="551"/>
      <c r="TRG125" s="551"/>
      <c r="TRH125" s="551"/>
      <c r="TRI125" s="551"/>
      <c r="TRJ125" s="551"/>
      <c r="TRK125" s="551"/>
      <c r="TRL125" s="551"/>
      <c r="TRM125" s="551"/>
      <c r="TRN125" s="551"/>
      <c r="TRO125" s="551"/>
      <c r="TRP125" s="551"/>
      <c r="TRQ125" s="551"/>
      <c r="TRR125" s="551"/>
      <c r="TRS125" s="551"/>
      <c r="TRT125" s="551"/>
      <c r="TRU125" s="551"/>
      <c r="TRV125" s="551"/>
      <c r="TRW125" s="551"/>
      <c r="TRX125" s="551"/>
      <c r="TRY125" s="551"/>
      <c r="TRZ125" s="551"/>
      <c r="TSA125" s="551"/>
      <c r="TSB125" s="551"/>
      <c r="TSC125" s="551"/>
      <c r="TSD125" s="551"/>
      <c r="TSE125" s="551"/>
      <c r="TSF125" s="551"/>
      <c r="TSG125" s="551"/>
      <c r="TSH125" s="551"/>
      <c r="TSI125" s="551"/>
      <c r="TSJ125" s="551"/>
      <c r="TSK125" s="551"/>
      <c r="TSL125" s="551"/>
      <c r="TSM125" s="551"/>
      <c r="TSN125" s="551"/>
      <c r="TSO125" s="551"/>
      <c r="TSP125" s="551"/>
      <c r="TSQ125" s="551"/>
      <c r="TSR125" s="551"/>
      <c r="TSS125" s="551"/>
      <c r="TST125" s="551"/>
      <c r="TSU125" s="551"/>
      <c r="TSV125" s="551"/>
      <c r="TSW125" s="551"/>
      <c r="TSX125" s="551"/>
      <c r="TSY125" s="551"/>
      <c r="TSZ125" s="551"/>
      <c r="TTA125" s="551"/>
      <c r="TTB125" s="551"/>
      <c r="TTC125" s="551"/>
      <c r="TTD125" s="551"/>
      <c r="TTE125" s="551"/>
      <c r="TTF125" s="551"/>
      <c r="TTG125" s="551"/>
      <c r="TTH125" s="551"/>
      <c r="TTI125" s="551"/>
      <c r="TTJ125" s="551"/>
      <c r="TTK125" s="551"/>
      <c r="TTL125" s="551"/>
      <c r="TTM125" s="551"/>
      <c r="TTN125" s="551"/>
      <c r="TTO125" s="551"/>
      <c r="TTP125" s="551"/>
      <c r="TTQ125" s="551"/>
      <c r="TTR125" s="551"/>
      <c r="TTS125" s="551"/>
      <c r="TTT125" s="551"/>
      <c r="TTU125" s="551"/>
      <c r="TTV125" s="551"/>
      <c r="TTW125" s="551"/>
      <c r="TTX125" s="551"/>
      <c r="TTY125" s="551"/>
      <c r="TTZ125" s="551"/>
      <c r="TUA125" s="551"/>
      <c r="TUB125" s="551"/>
      <c r="TUC125" s="551"/>
      <c r="TUD125" s="551"/>
      <c r="TUE125" s="551"/>
      <c r="TUF125" s="551"/>
      <c r="TUG125" s="551"/>
      <c r="TUH125" s="551"/>
      <c r="TUI125" s="551"/>
      <c r="TUJ125" s="551"/>
      <c r="TUK125" s="551"/>
      <c r="TUL125" s="551"/>
      <c r="TUM125" s="551"/>
      <c r="TUN125" s="551"/>
      <c r="TUO125" s="551"/>
      <c r="TUP125" s="551"/>
      <c r="TUQ125" s="551"/>
      <c r="TUR125" s="551"/>
      <c r="TUS125" s="551"/>
      <c r="TUT125" s="551"/>
      <c r="TUU125" s="551"/>
      <c r="TUV125" s="551"/>
      <c r="TUW125" s="551"/>
      <c r="TUX125" s="551"/>
      <c r="TUY125" s="551"/>
      <c r="TUZ125" s="551"/>
      <c r="TVA125" s="551"/>
      <c r="TVB125" s="551"/>
      <c r="TVC125" s="551"/>
      <c r="TVD125" s="551"/>
      <c r="TVE125" s="551"/>
      <c r="TVF125" s="551"/>
      <c r="TVG125" s="551"/>
      <c r="TVH125" s="551"/>
      <c r="TVI125" s="551"/>
      <c r="TVJ125" s="551"/>
      <c r="TVK125" s="551"/>
      <c r="TVL125" s="551"/>
      <c r="TVM125" s="551"/>
      <c r="TVN125" s="551"/>
      <c r="TVO125" s="551"/>
      <c r="TVP125" s="551"/>
      <c r="TVQ125" s="551"/>
      <c r="TVR125" s="551"/>
      <c r="TVS125" s="551"/>
      <c r="TVT125" s="551"/>
      <c r="TVU125" s="551"/>
      <c r="TVV125" s="551"/>
      <c r="TVW125" s="551"/>
      <c r="TVX125" s="551"/>
      <c r="TVY125" s="551"/>
      <c r="TVZ125" s="551"/>
      <c r="TWA125" s="551"/>
      <c r="TWB125" s="551"/>
      <c r="TWC125" s="551"/>
      <c r="TWD125" s="551"/>
      <c r="TWE125" s="551"/>
      <c r="TWF125" s="551"/>
      <c r="TWG125" s="551"/>
      <c r="TWH125" s="551"/>
      <c r="TWI125" s="551"/>
      <c r="TWJ125" s="551"/>
      <c r="TWK125" s="551"/>
      <c r="TWL125" s="551"/>
      <c r="TWM125" s="551"/>
      <c r="TWN125" s="551"/>
      <c r="TWO125" s="551"/>
      <c r="TWP125" s="551"/>
      <c r="TWQ125" s="551"/>
      <c r="TWR125" s="551"/>
      <c r="TWS125" s="551"/>
      <c r="TWT125" s="551"/>
      <c r="TWU125" s="551"/>
      <c r="TWV125" s="551"/>
      <c r="TWW125" s="551"/>
      <c r="TWX125" s="551"/>
      <c r="TWY125" s="551"/>
      <c r="TWZ125" s="551"/>
      <c r="TXA125" s="551"/>
      <c r="TXB125" s="551"/>
      <c r="TXC125" s="551"/>
      <c r="TXD125" s="551"/>
      <c r="TXE125" s="551"/>
      <c r="TXF125" s="551"/>
      <c r="TXG125" s="551"/>
      <c r="TXH125" s="551"/>
      <c r="TXI125" s="551"/>
      <c r="TXJ125" s="551"/>
      <c r="TXK125" s="551"/>
      <c r="TXL125" s="551"/>
      <c r="TXM125" s="551"/>
      <c r="TXN125" s="551"/>
      <c r="TXO125" s="551"/>
      <c r="TXP125" s="551"/>
      <c r="TXQ125" s="551"/>
      <c r="TXR125" s="551"/>
      <c r="TXS125" s="551"/>
      <c r="TXT125" s="551"/>
      <c r="TXU125" s="551"/>
      <c r="TXV125" s="551"/>
      <c r="TXW125" s="551"/>
      <c r="TXX125" s="551"/>
      <c r="TXY125" s="551"/>
      <c r="TXZ125" s="551"/>
      <c r="TYA125" s="551"/>
      <c r="TYB125" s="551"/>
      <c r="TYC125" s="551"/>
      <c r="TYD125" s="551"/>
      <c r="TYE125" s="551"/>
      <c r="TYF125" s="551"/>
      <c r="TYG125" s="551"/>
      <c r="TYH125" s="551"/>
      <c r="TYI125" s="551"/>
      <c r="TYJ125" s="551"/>
      <c r="TYK125" s="551"/>
      <c r="TYL125" s="551"/>
      <c r="TYM125" s="551"/>
      <c r="TYN125" s="551"/>
      <c r="TYO125" s="551"/>
      <c r="TYP125" s="551"/>
      <c r="TYQ125" s="551"/>
      <c r="TYR125" s="551"/>
      <c r="TYS125" s="551"/>
      <c r="TYT125" s="551"/>
      <c r="TYU125" s="551"/>
      <c r="TYV125" s="551"/>
      <c r="TYW125" s="551"/>
      <c r="TYX125" s="551"/>
      <c r="TYY125" s="551"/>
      <c r="TYZ125" s="551"/>
      <c r="TZA125" s="551"/>
      <c r="TZB125" s="551"/>
      <c r="TZC125" s="551"/>
      <c r="TZD125" s="551"/>
      <c r="TZE125" s="551"/>
      <c r="TZF125" s="551"/>
      <c r="TZG125" s="551"/>
      <c r="TZH125" s="551"/>
      <c r="TZI125" s="551"/>
      <c r="TZJ125" s="551"/>
      <c r="TZK125" s="551"/>
      <c r="TZL125" s="551"/>
      <c r="TZM125" s="551"/>
      <c r="TZN125" s="551"/>
      <c r="TZO125" s="551"/>
      <c r="TZP125" s="551"/>
      <c r="TZQ125" s="551"/>
      <c r="TZR125" s="551"/>
      <c r="TZS125" s="551"/>
      <c r="TZT125" s="551"/>
      <c r="TZU125" s="551"/>
      <c r="TZV125" s="551"/>
      <c r="TZW125" s="551"/>
      <c r="TZX125" s="551"/>
      <c r="TZY125" s="551"/>
      <c r="TZZ125" s="551"/>
      <c r="UAA125" s="551"/>
      <c r="UAB125" s="551"/>
      <c r="UAC125" s="551"/>
      <c r="UAD125" s="551"/>
      <c r="UAE125" s="551"/>
      <c r="UAF125" s="551"/>
      <c r="UAG125" s="551"/>
      <c r="UAH125" s="551"/>
      <c r="UAI125" s="551"/>
      <c r="UAJ125" s="551"/>
      <c r="UAK125" s="551"/>
      <c r="UAL125" s="551"/>
      <c r="UAM125" s="551"/>
      <c r="UAN125" s="551"/>
      <c r="UAO125" s="551"/>
      <c r="UAP125" s="551"/>
      <c r="UAQ125" s="551"/>
      <c r="UAR125" s="551"/>
      <c r="UAS125" s="551"/>
      <c r="UAT125" s="551"/>
      <c r="UAU125" s="551"/>
      <c r="UAV125" s="551"/>
      <c r="UAW125" s="551"/>
      <c r="UAX125" s="551"/>
      <c r="UAY125" s="551"/>
      <c r="UAZ125" s="551"/>
      <c r="UBA125" s="551"/>
      <c r="UBB125" s="551"/>
      <c r="UBC125" s="551"/>
      <c r="UBD125" s="551"/>
      <c r="UBE125" s="551"/>
      <c r="UBF125" s="551"/>
      <c r="UBG125" s="551"/>
      <c r="UBH125" s="551"/>
      <c r="UBI125" s="551"/>
      <c r="UBJ125" s="551"/>
      <c r="UBK125" s="551"/>
      <c r="UBL125" s="551"/>
      <c r="UBM125" s="551"/>
      <c r="UBN125" s="551"/>
      <c r="UBO125" s="551"/>
      <c r="UBP125" s="551"/>
      <c r="UBQ125" s="551"/>
      <c r="UBR125" s="551"/>
      <c r="UBS125" s="551"/>
      <c r="UBT125" s="551"/>
      <c r="UBU125" s="551"/>
      <c r="UBV125" s="551"/>
      <c r="UBW125" s="551"/>
      <c r="UBX125" s="551"/>
      <c r="UBY125" s="551"/>
      <c r="UBZ125" s="551"/>
      <c r="UCA125" s="551"/>
      <c r="UCB125" s="551"/>
      <c r="UCC125" s="551"/>
      <c r="UCD125" s="551"/>
      <c r="UCE125" s="551"/>
      <c r="UCF125" s="551"/>
      <c r="UCG125" s="551"/>
      <c r="UCH125" s="551"/>
      <c r="UCI125" s="551"/>
      <c r="UCJ125" s="551"/>
      <c r="UCK125" s="551"/>
      <c r="UCL125" s="551"/>
      <c r="UCM125" s="551"/>
      <c r="UCN125" s="551"/>
      <c r="UCO125" s="551"/>
      <c r="UCP125" s="551"/>
      <c r="UCQ125" s="551"/>
      <c r="UCR125" s="551"/>
      <c r="UCS125" s="551"/>
      <c r="UCT125" s="551"/>
      <c r="UCU125" s="551"/>
      <c r="UCV125" s="551"/>
      <c r="UCW125" s="551"/>
      <c r="UCX125" s="551"/>
      <c r="UCY125" s="551"/>
      <c r="UCZ125" s="551"/>
      <c r="UDA125" s="551"/>
      <c r="UDB125" s="551"/>
      <c r="UDC125" s="551"/>
      <c r="UDD125" s="551"/>
      <c r="UDE125" s="551"/>
      <c r="UDF125" s="551"/>
      <c r="UDG125" s="551"/>
      <c r="UDH125" s="551"/>
      <c r="UDI125" s="551"/>
      <c r="UDJ125" s="551"/>
      <c r="UDK125" s="551"/>
      <c r="UDL125" s="551"/>
      <c r="UDM125" s="551"/>
      <c r="UDN125" s="551"/>
      <c r="UDO125" s="551"/>
      <c r="UDP125" s="551"/>
      <c r="UDQ125" s="551"/>
      <c r="UDR125" s="551"/>
      <c r="UDS125" s="551"/>
      <c r="UDT125" s="551"/>
      <c r="UDU125" s="551"/>
      <c r="UDV125" s="551"/>
      <c r="UDW125" s="551"/>
      <c r="UDX125" s="551"/>
      <c r="UDY125" s="551"/>
      <c r="UDZ125" s="551"/>
      <c r="UEA125" s="551"/>
      <c r="UEB125" s="551"/>
      <c r="UEC125" s="551"/>
      <c r="UED125" s="551"/>
      <c r="UEE125" s="551"/>
      <c r="UEF125" s="551"/>
      <c r="UEG125" s="551"/>
      <c r="UEH125" s="551"/>
      <c r="UEI125" s="551"/>
      <c r="UEJ125" s="551"/>
      <c r="UEK125" s="551"/>
      <c r="UEL125" s="551"/>
      <c r="UEM125" s="551"/>
      <c r="UEN125" s="551"/>
      <c r="UEO125" s="551"/>
      <c r="UEP125" s="551"/>
      <c r="UEQ125" s="551"/>
      <c r="UER125" s="551"/>
      <c r="UES125" s="551"/>
      <c r="UET125" s="551"/>
      <c r="UEU125" s="551"/>
      <c r="UEV125" s="551"/>
      <c r="UEW125" s="551"/>
      <c r="UEX125" s="551"/>
      <c r="UEY125" s="551"/>
      <c r="UEZ125" s="551"/>
      <c r="UFA125" s="551"/>
      <c r="UFB125" s="551"/>
      <c r="UFC125" s="551"/>
      <c r="UFD125" s="551"/>
      <c r="UFE125" s="551"/>
      <c r="UFF125" s="551"/>
      <c r="UFG125" s="551"/>
      <c r="UFH125" s="551"/>
      <c r="UFI125" s="551"/>
      <c r="UFJ125" s="551"/>
      <c r="UFK125" s="551"/>
      <c r="UFL125" s="551"/>
      <c r="UFM125" s="551"/>
      <c r="UFN125" s="551"/>
      <c r="UFO125" s="551"/>
      <c r="UFP125" s="551"/>
      <c r="UFQ125" s="551"/>
      <c r="UFR125" s="551"/>
      <c r="UFS125" s="551"/>
      <c r="UFT125" s="551"/>
      <c r="UFU125" s="551"/>
      <c r="UFV125" s="551"/>
      <c r="UFW125" s="551"/>
      <c r="UFX125" s="551"/>
      <c r="UFY125" s="551"/>
      <c r="UFZ125" s="551"/>
      <c r="UGA125" s="551"/>
      <c r="UGB125" s="551"/>
      <c r="UGC125" s="551"/>
      <c r="UGD125" s="551"/>
      <c r="UGE125" s="551"/>
      <c r="UGF125" s="551"/>
      <c r="UGG125" s="551"/>
      <c r="UGH125" s="551"/>
      <c r="UGI125" s="551"/>
      <c r="UGJ125" s="551"/>
      <c r="UGK125" s="551"/>
      <c r="UGL125" s="551"/>
      <c r="UGM125" s="551"/>
      <c r="UGN125" s="551"/>
      <c r="UGO125" s="551"/>
      <c r="UGP125" s="551"/>
      <c r="UGQ125" s="551"/>
      <c r="UGR125" s="551"/>
      <c r="UGS125" s="551"/>
      <c r="UGT125" s="551"/>
      <c r="UGU125" s="551"/>
      <c r="UGV125" s="551"/>
      <c r="UGW125" s="551"/>
      <c r="UGX125" s="551"/>
      <c r="UGY125" s="551"/>
      <c r="UGZ125" s="551"/>
      <c r="UHA125" s="551"/>
      <c r="UHB125" s="551"/>
      <c r="UHC125" s="551"/>
      <c r="UHD125" s="551"/>
      <c r="UHE125" s="551"/>
      <c r="UHF125" s="551"/>
      <c r="UHG125" s="551"/>
      <c r="UHH125" s="551"/>
      <c r="UHI125" s="551"/>
      <c r="UHJ125" s="551"/>
      <c r="UHK125" s="551"/>
      <c r="UHL125" s="551"/>
      <c r="UHM125" s="551"/>
      <c r="UHN125" s="551"/>
      <c r="UHO125" s="551"/>
      <c r="UHP125" s="551"/>
      <c r="UHQ125" s="551"/>
      <c r="UHR125" s="551"/>
      <c r="UHS125" s="551"/>
      <c r="UHT125" s="551"/>
      <c r="UHU125" s="551"/>
      <c r="UHV125" s="551"/>
      <c r="UHW125" s="551"/>
      <c r="UHX125" s="551"/>
      <c r="UHY125" s="551"/>
      <c r="UHZ125" s="551"/>
      <c r="UIA125" s="551"/>
      <c r="UIB125" s="551"/>
      <c r="UIC125" s="551"/>
      <c r="UID125" s="551"/>
      <c r="UIE125" s="551"/>
      <c r="UIF125" s="551"/>
      <c r="UIG125" s="551"/>
      <c r="UIH125" s="551"/>
      <c r="UII125" s="551"/>
      <c r="UIJ125" s="551"/>
      <c r="UIK125" s="551"/>
      <c r="UIL125" s="551"/>
      <c r="UIM125" s="551"/>
      <c r="UIN125" s="551"/>
      <c r="UIO125" s="551"/>
      <c r="UIP125" s="551"/>
      <c r="UIQ125" s="551"/>
      <c r="UIR125" s="551"/>
      <c r="UIS125" s="551"/>
      <c r="UIT125" s="551"/>
      <c r="UIU125" s="551"/>
      <c r="UIV125" s="551"/>
      <c r="UIW125" s="551"/>
      <c r="UIX125" s="551"/>
      <c r="UIY125" s="551"/>
      <c r="UIZ125" s="551"/>
      <c r="UJA125" s="551"/>
      <c r="UJB125" s="551"/>
      <c r="UJC125" s="551"/>
      <c r="UJD125" s="551"/>
      <c r="UJE125" s="551"/>
      <c r="UJF125" s="551"/>
      <c r="UJG125" s="551"/>
      <c r="UJH125" s="551"/>
      <c r="UJI125" s="551"/>
      <c r="UJJ125" s="551"/>
      <c r="UJK125" s="551"/>
      <c r="UJL125" s="551"/>
      <c r="UJM125" s="551"/>
      <c r="UJN125" s="551"/>
      <c r="UJO125" s="551"/>
      <c r="UJP125" s="551"/>
      <c r="UJQ125" s="551"/>
      <c r="UJR125" s="551"/>
      <c r="UJS125" s="551"/>
      <c r="UJT125" s="551"/>
      <c r="UJU125" s="551"/>
      <c r="UJV125" s="551"/>
      <c r="UJW125" s="551"/>
      <c r="UJX125" s="551"/>
      <c r="UJY125" s="551"/>
      <c r="UJZ125" s="551"/>
      <c r="UKA125" s="551"/>
      <c r="UKB125" s="551"/>
      <c r="UKC125" s="551"/>
      <c r="UKD125" s="551"/>
      <c r="UKE125" s="551"/>
      <c r="UKF125" s="551"/>
      <c r="UKG125" s="551"/>
      <c r="UKH125" s="551"/>
      <c r="UKI125" s="551"/>
      <c r="UKJ125" s="551"/>
      <c r="UKK125" s="551"/>
      <c r="UKL125" s="551"/>
      <c r="UKM125" s="551"/>
      <c r="UKN125" s="551"/>
      <c r="UKO125" s="551"/>
      <c r="UKP125" s="551"/>
      <c r="UKQ125" s="551"/>
      <c r="UKR125" s="551"/>
      <c r="UKS125" s="551"/>
      <c r="UKT125" s="551"/>
      <c r="UKU125" s="551"/>
      <c r="UKV125" s="551"/>
      <c r="UKW125" s="551"/>
      <c r="UKX125" s="551"/>
      <c r="UKY125" s="551"/>
      <c r="UKZ125" s="551"/>
      <c r="ULA125" s="551"/>
      <c r="ULB125" s="551"/>
      <c r="ULC125" s="551"/>
      <c r="ULD125" s="551"/>
      <c r="ULE125" s="551"/>
      <c r="ULF125" s="551"/>
      <c r="ULG125" s="551"/>
      <c r="ULH125" s="551"/>
      <c r="ULI125" s="551"/>
      <c r="ULJ125" s="551"/>
      <c r="ULK125" s="551"/>
      <c r="ULL125" s="551"/>
      <c r="ULM125" s="551"/>
      <c r="ULN125" s="551"/>
      <c r="ULO125" s="551"/>
      <c r="ULP125" s="551"/>
      <c r="ULQ125" s="551"/>
      <c r="ULR125" s="551"/>
      <c r="ULS125" s="551"/>
      <c r="ULT125" s="551"/>
      <c r="ULU125" s="551"/>
      <c r="ULV125" s="551"/>
      <c r="ULW125" s="551"/>
      <c r="ULX125" s="551"/>
      <c r="ULY125" s="551"/>
      <c r="ULZ125" s="551"/>
      <c r="UMA125" s="551"/>
      <c r="UMB125" s="551"/>
      <c r="UMC125" s="551"/>
      <c r="UMD125" s="551"/>
      <c r="UME125" s="551"/>
      <c r="UMF125" s="551"/>
      <c r="UMG125" s="551"/>
      <c r="UMH125" s="551"/>
      <c r="UMI125" s="551"/>
      <c r="UMJ125" s="551"/>
      <c r="UMK125" s="551"/>
      <c r="UML125" s="551"/>
      <c r="UMM125" s="551"/>
      <c r="UMN125" s="551"/>
      <c r="UMO125" s="551"/>
      <c r="UMP125" s="551"/>
      <c r="UMQ125" s="551"/>
      <c r="UMR125" s="551"/>
      <c r="UMS125" s="551"/>
      <c r="UMT125" s="551"/>
      <c r="UMU125" s="551"/>
      <c r="UMV125" s="551"/>
      <c r="UMW125" s="551"/>
      <c r="UMX125" s="551"/>
      <c r="UMY125" s="551"/>
      <c r="UMZ125" s="551"/>
      <c r="UNA125" s="551"/>
      <c r="UNB125" s="551"/>
      <c r="UNC125" s="551"/>
      <c r="UND125" s="551"/>
      <c r="UNE125" s="551"/>
      <c r="UNF125" s="551"/>
      <c r="UNG125" s="551"/>
      <c r="UNH125" s="551"/>
      <c r="UNI125" s="551"/>
      <c r="UNJ125" s="551"/>
      <c r="UNK125" s="551"/>
      <c r="UNL125" s="551"/>
      <c r="UNM125" s="551"/>
      <c r="UNN125" s="551"/>
      <c r="UNO125" s="551"/>
      <c r="UNP125" s="551"/>
      <c r="UNQ125" s="551"/>
      <c r="UNR125" s="551"/>
      <c r="UNS125" s="551"/>
      <c r="UNT125" s="551"/>
      <c r="UNU125" s="551"/>
      <c r="UNV125" s="551"/>
      <c r="UNW125" s="551"/>
      <c r="UNX125" s="551"/>
      <c r="UNY125" s="551"/>
      <c r="UNZ125" s="551"/>
      <c r="UOA125" s="551"/>
      <c r="UOB125" s="551"/>
      <c r="UOC125" s="551"/>
      <c r="UOD125" s="551"/>
      <c r="UOE125" s="551"/>
      <c r="UOF125" s="551"/>
      <c r="UOG125" s="551"/>
      <c r="UOH125" s="551"/>
      <c r="UOI125" s="551"/>
      <c r="UOJ125" s="551"/>
      <c r="UOK125" s="551"/>
      <c r="UOL125" s="551"/>
      <c r="UOM125" s="551"/>
      <c r="UON125" s="551"/>
      <c r="UOO125" s="551"/>
      <c r="UOP125" s="551"/>
      <c r="UOQ125" s="551"/>
      <c r="UOR125" s="551"/>
      <c r="UOS125" s="551"/>
      <c r="UOT125" s="551"/>
      <c r="UOU125" s="551"/>
      <c r="UOV125" s="551"/>
      <c r="UOW125" s="551"/>
      <c r="UOX125" s="551"/>
      <c r="UOY125" s="551"/>
      <c r="UOZ125" s="551"/>
      <c r="UPA125" s="551"/>
      <c r="UPB125" s="551"/>
      <c r="UPC125" s="551"/>
      <c r="UPD125" s="551"/>
      <c r="UPE125" s="551"/>
      <c r="UPF125" s="551"/>
      <c r="UPG125" s="551"/>
      <c r="UPH125" s="551"/>
      <c r="UPI125" s="551"/>
      <c r="UPJ125" s="551"/>
      <c r="UPK125" s="551"/>
      <c r="UPL125" s="551"/>
      <c r="UPM125" s="551"/>
      <c r="UPN125" s="551"/>
      <c r="UPO125" s="551"/>
      <c r="UPP125" s="551"/>
      <c r="UPQ125" s="551"/>
      <c r="UPR125" s="551"/>
      <c r="UPS125" s="551"/>
      <c r="UPT125" s="551"/>
      <c r="UPU125" s="551"/>
      <c r="UPV125" s="551"/>
      <c r="UPW125" s="551"/>
      <c r="UPX125" s="551"/>
      <c r="UPY125" s="551"/>
      <c r="UPZ125" s="551"/>
      <c r="UQA125" s="551"/>
      <c r="UQB125" s="551"/>
      <c r="UQC125" s="551"/>
      <c r="UQD125" s="551"/>
      <c r="UQE125" s="551"/>
      <c r="UQF125" s="551"/>
      <c r="UQG125" s="551"/>
      <c r="UQH125" s="551"/>
      <c r="UQI125" s="551"/>
      <c r="UQJ125" s="551"/>
      <c r="UQK125" s="551"/>
      <c r="UQL125" s="551"/>
      <c r="UQM125" s="551"/>
      <c r="UQN125" s="551"/>
      <c r="UQO125" s="551"/>
      <c r="UQP125" s="551"/>
      <c r="UQQ125" s="551"/>
      <c r="UQR125" s="551"/>
      <c r="UQS125" s="551"/>
      <c r="UQT125" s="551"/>
      <c r="UQU125" s="551"/>
      <c r="UQV125" s="551"/>
      <c r="UQW125" s="551"/>
      <c r="UQX125" s="551"/>
      <c r="UQY125" s="551"/>
      <c r="UQZ125" s="551"/>
      <c r="URA125" s="551"/>
      <c r="URB125" s="551"/>
      <c r="URC125" s="551"/>
      <c r="URD125" s="551"/>
      <c r="URE125" s="551"/>
      <c r="URF125" s="551"/>
      <c r="URG125" s="551"/>
      <c r="URH125" s="551"/>
      <c r="URI125" s="551"/>
      <c r="URJ125" s="551"/>
      <c r="URK125" s="551"/>
      <c r="URL125" s="551"/>
      <c r="URM125" s="551"/>
      <c r="URN125" s="551"/>
      <c r="URO125" s="551"/>
      <c r="URP125" s="551"/>
      <c r="URQ125" s="551"/>
      <c r="URR125" s="551"/>
      <c r="URS125" s="551"/>
      <c r="URT125" s="551"/>
      <c r="URU125" s="551"/>
      <c r="URV125" s="551"/>
      <c r="URW125" s="551"/>
      <c r="URX125" s="551"/>
      <c r="URY125" s="551"/>
      <c r="URZ125" s="551"/>
      <c r="USA125" s="551"/>
      <c r="USB125" s="551"/>
      <c r="USC125" s="551"/>
      <c r="USD125" s="551"/>
      <c r="USE125" s="551"/>
      <c r="USF125" s="551"/>
      <c r="USG125" s="551"/>
      <c r="USH125" s="551"/>
      <c r="USI125" s="551"/>
      <c r="USJ125" s="551"/>
      <c r="USK125" s="551"/>
      <c r="USL125" s="551"/>
      <c r="USM125" s="551"/>
      <c r="USN125" s="551"/>
      <c r="USO125" s="551"/>
      <c r="USP125" s="551"/>
      <c r="USQ125" s="551"/>
      <c r="USR125" s="551"/>
      <c r="USS125" s="551"/>
      <c r="UST125" s="551"/>
      <c r="USU125" s="551"/>
      <c r="USV125" s="551"/>
      <c r="USW125" s="551"/>
      <c r="USX125" s="551"/>
      <c r="USY125" s="551"/>
      <c r="USZ125" s="551"/>
      <c r="UTA125" s="551"/>
      <c r="UTB125" s="551"/>
      <c r="UTC125" s="551"/>
      <c r="UTD125" s="551"/>
      <c r="UTE125" s="551"/>
      <c r="UTF125" s="551"/>
      <c r="UTG125" s="551"/>
      <c r="UTH125" s="551"/>
      <c r="UTI125" s="551"/>
      <c r="UTJ125" s="551"/>
      <c r="UTK125" s="551"/>
      <c r="UTL125" s="551"/>
      <c r="UTM125" s="551"/>
      <c r="UTN125" s="551"/>
      <c r="UTO125" s="551"/>
      <c r="UTP125" s="551"/>
      <c r="UTQ125" s="551"/>
      <c r="UTR125" s="551"/>
      <c r="UTS125" s="551"/>
      <c r="UTT125" s="551"/>
      <c r="UTU125" s="551"/>
      <c r="UTV125" s="551"/>
      <c r="UTW125" s="551"/>
      <c r="UTX125" s="551"/>
      <c r="UTY125" s="551"/>
      <c r="UTZ125" s="551"/>
      <c r="UUA125" s="551"/>
      <c r="UUB125" s="551"/>
      <c r="UUC125" s="551"/>
      <c r="UUD125" s="551"/>
      <c r="UUE125" s="551"/>
      <c r="UUF125" s="551"/>
      <c r="UUG125" s="551"/>
      <c r="UUH125" s="551"/>
      <c r="UUI125" s="551"/>
      <c r="UUJ125" s="551"/>
      <c r="UUK125" s="551"/>
      <c r="UUL125" s="551"/>
      <c r="UUM125" s="551"/>
      <c r="UUN125" s="551"/>
      <c r="UUO125" s="551"/>
      <c r="UUP125" s="551"/>
      <c r="UUQ125" s="551"/>
      <c r="UUR125" s="551"/>
      <c r="UUS125" s="551"/>
      <c r="UUT125" s="551"/>
      <c r="UUU125" s="551"/>
      <c r="UUV125" s="551"/>
      <c r="UUW125" s="551"/>
      <c r="UUX125" s="551"/>
      <c r="UUY125" s="551"/>
      <c r="UUZ125" s="551"/>
      <c r="UVA125" s="551"/>
      <c r="UVB125" s="551"/>
      <c r="UVC125" s="551"/>
      <c r="UVD125" s="551"/>
      <c r="UVE125" s="551"/>
      <c r="UVF125" s="551"/>
      <c r="UVG125" s="551"/>
      <c r="UVH125" s="551"/>
      <c r="UVI125" s="551"/>
      <c r="UVJ125" s="551"/>
      <c r="UVK125" s="551"/>
      <c r="UVL125" s="551"/>
      <c r="UVM125" s="551"/>
      <c r="UVN125" s="551"/>
      <c r="UVO125" s="551"/>
      <c r="UVP125" s="551"/>
      <c r="UVQ125" s="551"/>
      <c r="UVR125" s="551"/>
      <c r="UVS125" s="551"/>
      <c r="UVT125" s="551"/>
      <c r="UVU125" s="551"/>
      <c r="UVV125" s="551"/>
      <c r="UVW125" s="551"/>
      <c r="UVX125" s="551"/>
      <c r="UVY125" s="551"/>
      <c r="UVZ125" s="551"/>
      <c r="UWA125" s="551"/>
      <c r="UWB125" s="551"/>
      <c r="UWC125" s="551"/>
      <c r="UWD125" s="551"/>
      <c r="UWE125" s="551"/>
      <c r="UWF125" s="551"/>
      <c r="UWG125" s="551"/>
      <c r="UWH125" s="551"/>
      <c r="UWI125" s="551"/>
      <c r="UWJ125" s="551"/>
      <c r="UWK125" s="551"/>
      <c r="UWL125" s="551"/>
      <c r="UWM125" s="551"/>
      <c r="UWN125" s="551"/>
      <c r="UWO125" s="551"/>
      <c r="UWP125" s="551"/>
      <c r="UWQ125" s="551"/>
      <c r="UWR125" s="551"/>
      <c r="UWS125" s="551"/>
      <c r="UWT125" s="551"/>
      <c r="UWU125" s="551"/>
      <c r="UWV125" s="551"/>
      <c r="UWW125" s="551"/>
      <c r="UWX125" s="551"/>
      <c r="UWY125" s="551"/>
      <c r="UWZ125" s="551"/>
      <c r="UXA125" s="551"/>
      <c r="UXB125" s="551"/>
      <c r="UXC125" s="551"/>
      <c r="UXD125" s="551"/>
      <c r="UXE125" s="551"/>
      <c r="UXF125" s="551"/>
      <c r="UXG125" s="551"/>
      <c r="UXH125" s="551"/>
      <c r="UXI125" s="551"/>
      <c r="UXJ125" s="551"/>
      <c r="UXK125" s="551"/>
      <c r="UXL125" s="551"/>
      <c r="UXM125" s="551"/>
      <c r="UXN125" s="551"/>
      <c r="UXO125" s="551"/>
      <c r="UXP125" s="551"/>
      <c r="UXQ125" s="551"/>
      <c r="UXR125" s="551"/>
      <c r="UXS125" s="551"/>
      <c r="UXT125" s="551"/>
      <c r="UXU125" s="551"/>
      <c r="UXV125" s="551"/>
      <c r="UXW125" s="551"/>
      <c r="UXX125" s="551"/>
      <c r="UXY125" s="551"/>
      <c r="UXZ125" s="551"/>
      <c r="UYA125" s="551"/>
      <c r="UYB125" s="551"/>
      <c r="UYC125" s="551"/>
      <c r="UYD125" s="551"/>
      <c r="UYE125" s="551"/>
      <c r="UYF125" s="551"/>
      <c r="UYG125" s="551"/>
      <c r="UYH125" s="551"/>
      <c r="UYI125" s="551"/>
      <c r="UYJ125" s="551"/>
      <c r="UYK125" s="551"/>
      <c r="UYL125" s="551"/>
      <c r="UYM125" s="551"/>
      <c r="UYN125" s="551"/>
      <c r="UYO125" s="551"/>
      <c r="UYP125" s="551"/>
      <c r="UYQ125" s="551"/>
      <c r="UYR125" s="551"/>
      <c r="UYS125" s="551"/>
      <c r="UYT125" s="551"/>
      <c r="UYU125" s="551"/>
      <c r="UYV125" s="551"/>
      <c r="UYW125" s="551"/>
      <c r="UYX125" s="551"/>
      <c r="UYY125" s="551"/>
      <c r="UYZ125" s="551"/>
      <c r="UZA125" s="551"/>
      <c r="UZB125" s="551"/>
      <c r="UZC125" s="551"/>
      <c r="UZD125" s="551"/>
      <c r="UZE125" s="551"/>
      <c r="UZF125" s="551"/>
      <c r="UZG125" s="551"/>
      <c r="UZH125" s="551"/>
      <c r="UZI125" s="551"/>
      <c r="UZJ125" s="551"/>
      <c r="UZK125" s="551"/>
      <c r="UZL125" s="551"/>
      <c r="UZM125" s="551"/>
      <c r="UZN125" s="551"/>
      <c r="UZO125" s="551"/>
      <c r="UZP125" s="551"/>
      <c r="UZQ125" s="551"/>
      <c r="UZR125" s="551"/>
      <c r="UZS125" s="551"/>
      <c r="UZT125" s="551"/>
      <c r="UZU125" s="551"/>
      <c r="UZV125" s="551"/>
      <c r="UZW125" s="551"/>
      <c r="UZX125" s="551"/>
      <c r="UZY125" s="551"/>
      <c r="UZZ125" s="551"/>
      <c r="VAA125" s="551"/>
      <c r="VAB125" s="551"/>
      <c r="VAC125" s="551"/>
      <c r="VAD125" s="551"/>
      <c r="VAE125" s="551"/>
      <c r="VAF125" s="551"/>
      <c r="VAG125" s="551"/>
      <c r="VAH125" s="551"/>
      <c r="VAI125" s="551"/>
      <c r="VAJ125" s="551"/>
      <c r="VAK125" s="551"/>
      <c r="VAL125" s="551"/>
      <c r="VAM125" s="551"/>
      <c r="VAN125" s="551"/>
      <c r="VAO125" s="551"/>
      <c r="VAP125" s="551"/>
      <c r="VAQ125" s="551"/>
      <c r="VAR125" s="551"/>
      <c r="VAS125" s="551"/>
      <c r="VAT125" s="551"/>
      <c r="VAU125" s="551"/>
      <c r="VAV125" s="551"/>
      <c r="VAW125" s="551"/>
      <c r="VAX125" s="551"/>
      <c r="VAY125" s="551"/>
      <c r="VAZ125" s="551"/>
      <c r="VBA125" s="551"/>
      <c r="VBB125" s="551"/>
      <c r="VBC125" s="551"/>
      <c r="VBD125" s="551"/>
      <c r="VBE125" s="551"/>
      <c r="VBF125" s="551"/>
      <c r="VBG125" s="551"/>
      <c r="VBH125" s="551"/>
      <c r="VBI125" s="551"/>
      <c r="VBJ125" s="551"/>
      <c r="VBK125" s="551"/>
      <c r="VBL125" s="551"/>
      <c r="VBM125" s="551"/>
      <c r="VBN125" s="551"/>
      <c r="VBO125" s="551"/>
      <c r="VBP125" s="551"/>
      <c r="VBQ125" s="551"/>
      <c r="VBR125" s="551"/>
      <c r="VBS125" s="551"/>
      <c r="VBT125" s="551"/>
      <c r="VBU125" s="551"/>
      <c r="VBV125" s="551"/>
      <c r="VBW125" s="551"/>
      <c r="VBX125" s="551"/>
      <c r="VBY125" s="551"/>
      <c r="VBZ125" s="551"/>
      <c r="VCA125" s="551"/>
      <c r="VCB125" s="551"/>
      <c r="VCC125" s="551"/>
      <c r="VCD125" s="551"/>
      <c r="VCE125" s="551"/>
      <c r="VCF125" s="551"/>
      <c r="VCG125" s="551"/>
      <c r="VCH125" s="551"/>
      <c r="VCI125" s="551"/>
      <c r="VCJ125" s="551"/>
      <c r="VCK125" s="551"/>
      <c r="VCL125" s="551"/>
      <c r="VCM125" s="551"/>
      <c r="VCN125" s="551"/>
      <c r="VCO125" s="551"/>
      <c r="VCP125" s="551"/>
      <c r="VCQ125" s="551"/>
      <c r="VCR125" s="551"/>
      <c r="VCS125" s="551"/>
      <c r="VCT125" s="551"/>
      <c r="VCU125" s="551"/>
      <c r="VCV125" s="551"/>
      <c r="VCW125" s="551"/>
      <c r="VCX125" s="551"/>
      <c r="VCY125" s="551"/>
      <c r="VCZ125" s="551"/>
      <c r="VDA125" s="551"/>
      <c r="VDB125" s="551"/>
      <c r="VDC125" s="551"/>
      <c r="VDD125" s="551"/>
      <c r="VDE125" s="551"/>
      <c r="VDF125" s="551"/>
      <c r="VDG125" s="551"/>
      <c r="VDH125" s="551"/>
      <c r="VDI125" s="551"/>
      <c r="VDJ125" s="551"/>
      <c r="VDK125" s="551"/>
      <c r="VDL125" s="551"/>
      <c r="VDM125" s="551"/>
      <c r="VDN125" s="551"/>
      <c r="VDO125" s="551"/>
      <c r="VDP125" s="551"/>
      <c r="VDQ125" s="551"/>
      <c r="VDR125" s="551"/>
      <c r="VDS125" s="551"/>
      <c r="VDT125" s="551"/>
      <c r="VDU125" s="551"/>
      <c r="VDV125" s="551"/>
      <c r="VDW125" s="551"/>
      <c r="VDX125" s="551"/>
      <c r="VDY125" s="551"/>
      <c r="VDZ125" s="551"/>
      <c r="VEA125" s="551"/>
      <c r="VEB125" s="551"/>
      <c r="VEC125" s="551"/>
      <c r="VED125" s="551"/>
      <c r="VEE125" s="551"/>
      <c r="VEF125" s="551"/>
      <c r="VEG125" s="551"/>
      <c r="VEH125" s="551"/>
      <c r="VEI125" s="551"/>
      <c r="VEJ125" s="551"/>
      <c r="VEK125" s="551"/>
      <c r="VEL125" s="551"/>
      <c r="VEM125" s="551"/>
      <c r="VEN125" s="551"/>
      <c r="VEO125" s="551"/>
      <c r="VEP125" s="551"/>
      <c r="VEQ125" s="551"/>
      <c r="VER125" s="551"/>
      <c r="VES125" s="551"/>
      <c r="VET125" s="551"/>
      <c r="VEU125" s="551"/>
      <c r="VEV125" s="551"/>
      <c r="VEW125" s="551"/>
      <c r="VEX125" s="551"/>
      <c r="VEY125" s="551"/>
      <c r="VEZ125" s="551"/>
      <c r="VFA125" s="551"/>
      <c r="VFB125" s="551"/>
      <c r="VFC125" s="551"/>
      <c r="VFD125" s="551"/>
      <c r="VFE125" s="551"/>
      <c r="VFF125" s="551"/>
      <c r="VFG125" s="551"/>
      <c r="VFH125" s="551"/>
      <c r="VFI125" s="551"/>
      <c r="VFJ125" s="551"/>
      <c r="VFK125" s="551"/>
      <c r="VFL125" s="551"/>
      <c r="VFM125" s="551"/>
      <c r="VFN125" s="551"/>
      <c r="VFO125" s="551"/>
      <c r="VFP125" s="551"/>
      <c r="VFQ125" s="551"/>
      <c r="VFR125" s="551"/>
      <c r="VFS125" s="551"/>
      <c r="VFT125" s="551"/>
      <c r="VFU125" s="551"/>
      <c r="VFV125" s="551"/>
      <c r="VFW125" s="551"/>
      <c r="VFX125" s="551"/>
      <c r="VFY125" s="551"/>
      <c r="VFZ125" s="551"/>
      <c r="VGA125" s="551"/>
      <c r="VGB125" s="551"/>
      <c r="VGC125" s="551"/>
      <c r="VGD125" s="551"/>
      <c r="VGE125" s="551"/>
      <c r="VGF125" s="551"/>
      <c r="VGG125" s="551"/>
      <c r="VGH125" s="551"/>
      <c r="VGI125" s="551"/>
      <c r="VGJ125" s="551"/>
      <c r="VGK125" s="551"/>
      <c r="VGL125" s="551"/>
      <c r="VGM125" s="551"/>
      <c r="VGN125" s="551"/>
      <c r="VGO125" s="551"/>
      <c r="VGP125" s="551"/>
      <c r="VGQ125" s="551"/>
      <c r="VGR125" s="551"/>
      <c r="VGS125" s="551"/>
      <c r="VGT125" s="551"/>
      <c r="VGU125" s="551"/>
      <c r="VGV125" s="551"/>
      <c r="VGW125" s="551"/>
      <c r="VGX125" s="551"/>
      <c r="VGY125" s="551"/>
      <c r="VGZ125" s="551"/>
      <c r="VHA125" s="551"/>
      <c r="VHB125" s="551"/>
      <c r="VHC125" s="551"/>
      <c r="VHD125" s="551"/>
      <c r="VHE125" s="551"/>
      <c r="VHF125" s="551"/>
      <c r="VHG125" s="551"/>
      <c r="VHH125" s="551"/>
      <c r="VHI125" s="551"/>
      <c r="VHJ125" s="551"/>
      <c r="VHK125" s="551"/>
      <c r="VHL125" s="551"/>
      <c r="VHM125" s="551"/>
      <c r="VHN125" s="551"/>
      <c r="VHO125" s="551"/>
      <c r="VHP125" s="551"/>
      <c r="VHQ125" s="551"/>
      <c r="VHR125" s="551"/>
      <c r="VHS125" s="551"/>
      <c r="VHT125" s="551"/>
      <c r="VHU125" s="551"/>
      <c r="VHV125" s="551"/>
      <c r="VHW125" s="551"/>
      <c r="VHX125" s="551"/>
      <c r="VHY125" s="551"/>
      <c r="VHZ125" s="551"/>
      <c r="VIA125" s="551"/>
      <c r="VIB125" s="551"/>
      <c r="VIC125" s="551"/>
      <c r="VID125" s="551"/>
      <c r="VIE125" s="551"/>
      <c r="VIF125" s="551"/>
      <c r="VIG125" s="551"/>
      <c r="VIH125" s="551"/>
      <c r="VII125" s="551"/>
      <c r="VIJ125" s="551"/>
      <c r="VIK125" s="551"/>
      <c r="VIL125" s="551"/>
      <c r="VIM125" s="551"/>
      <c r="VIN125" s="551"/>
      <c r="VIO125" s="551"/>
      <c r="VIP125" s="551"/>
      <c r="VIQ125" s="551"/>
      <c r="VIR125" s="551"/>
      <c r="VIS125" s="551"/>
      <c r="VIT125" s="551"/>
      <c r="VIU125" s="551"/>
      <c r="VIV125" s="551"/>
      <c r="VIW125" s="551"/>
      <c r="VIX125" s="551"/>
      <c r="VIY125" s="551"/>
      <c r="VIZ125" s="551"/>
      <c r="VJA125" s="551"/>
      <c r="VJB125" s="551"/>
      <c r="VJC125" s="551"/>
      <c r="VJD125" s="551"/>
      <c r="VJE125" s="551"/>
      <c r="VJF125" s="551"/>
      <c r="VJG125" s="551"/>
      <c r="VJH125" s="551"/>
      <c r="VJI125" s="551"/>
      <c r="VJJ125" s="551"/>
      <c r="VJK125" s="551"/>
      <c r="VJL125" s="551"/>
      <c r="VJM125" s="551"/>
      <c r="VJN125" s="551"/>
      <c r="VJO125" s="551"/>
      <c r="VJP125" s="551"/>
      <c r="VJQ125" s="551"/>
      <c r="VJR125" s="551"/>
      <c r="VJS125" s="551"/>
      <c r="VJT125" s="551"/>
      <c r="VJU125" s="551"/>
      <c r="VJV125" s="551"/>
      <c r="VJW125" s="551"/>
      <c r="VJX125" s="551"/>
      <c r="VJY125" s="551"/>
      <c r="VJZ125" s="551"/>
      <c r="VKA125" s="551"/>
      <c r="VKB125" s="551"/>
      <c r="VKC125" s="551"/>
      <c r="VKD125" s="551"/>
      <c r="VKE125" s="551"/>
      <c r="VKF125" s="551"/>
      <c r="VKG125" s="551"/>
      <c r="VKH125" s="551"/>
      <c r="VKI125" s="551"/>
      <c r="VKJ125" s="551"/>
      <c r="VKK125" s="551"/>
      <c r="VKL125" s="551"/>
      <c r="VKM125" s="551"/>
      <c r="VKN125" s="551"/>
      <c r="VKO125" s="551"/>
      <c r="VKP125" s="551"/>
      <c r="VKQ125" s="551"/>
      <c r="VKR125" s="551"/>
      <c r="VKS125" s="551"/>
      <c r="VKT125" s="551"/>
      <c r="VKU125" s="551"/>
      <c r="VKV125" s="551"/>
      <c r="VKW125" s="551"/>
      <c r="VKX125" s="551"/>
      <c r="VKY125" s="551"/>
      <c r="VKZ125" s="551"/>
      <c r="VLA125" s="551"/>
      <c r="VLB125" s="551"/>
      <c r="VLC125" s="551"/>
      <c r="VLD125" s="551"/>
      <c r="VLE125" s="551"/>
      <c r="VLF125" s="551"/>
      <c r="VLG125" s="551"/>
      <c r="VLH125" s="551"/>
      <c r="VLI125" s="551"/>
      <c r="VLJ125" s="551"/>
      <c r="VLK125" s="551"/>
      <c r="VLL125" s="551"/>
      <c r="VLM125" s="551"/>
      <c r="VLN125" s="551"/>
      <c r="VLO125" s="551"/>
      <c r="VLP125" s="551"/>
      <c r="VLQ125" s="551"/>
      <c r="VLR125" s="551"/>
      <c r="VLS125" s="551"/>
      <c r="VLT125" s="551"/>
      <c r="VLU125" s="551"/>
      <c r="VLV125" s="551"/>
      <c r="VLW125" s="551"/>
      <c r="VLX125" s="551"/>
      <c r="VLY125" s="551"/>
      <c r="VLZ125" s="551"/>
      <c r="VMA125" s="551"/>
      <c r="VMB125" s="551"/>
      <c r="VMC125" s="551"/>
      <c r="VMD125" s="551"/>
      <c r="VME125" s="551"/>
      <c r="VMF125" s="551"/>
      <c r="VMG125" s="551"/>
      <c r="VMH125" s="551"/>
      <c r="VMI125" s="551"/>
      <c r="VMJ125" s="551"/>
      <c r="VMK125" s="551"/>
      <c r="VML125" s="551"/>
      <c r="VMM125" s="551"/>
      <c r="VMN125" s="551"/>
      <c r="VMO125" s="551"/>
      <c r="VMP125" s="551"/>
      <c r="VMQ125" s="551"/>
      <c r="VMR125" s="551"/>
      <c r="VMS125" s="551"/>
      <c r="VMT125" s="551"/>
      <c r="VMU125" s="551"/>
      <c r="VMV125" s="551"/>
      <c r="VMW125" s="551"/>
      <c r="VMX125" s="551"/>
      <c r="VMY125" s="551"/>
      <c r="VMZ125" s="551"/>
      <c r="VNA125" s="551"/>
      <c r="VNB125" s="551"/>
      <c r="VNC125" s="551"/>
      <c r="VND125" s="551"/>
      <c r="VNE125" s="551"/>
      <c r="VNF125" s="551"/>
      <c r="VNG125" s="551"/>
      <c r="VNH125" s="551"/>
      <c r="VNI125" s="551"/>
      <c r="VNJ125" s="551"/>
      <c r="VNK125" s="551"/>
      <c r="VNL125" s="551"/>
      <c r="VNM125" s="551"/>
      <c r="VNN125" s="551"/>
      <c r="VNO125" s="551"/>
      <c r="VNP125" s="551"/>
      <c r="VNQ125" s="551"/>
      <c r="VNR125" s="551"/>
      <c r="VNS125" s="551"/>
      <c r="VNT125" s="551"/>
      <c r="VNU125" s="551"/>
      <c r="VNV125" s="551"/>
      <c r="VNW125" s="551"/>
      <c r="VNX125" s="551"/>
      <c r="VNY125" s="551"/>
      <c r="VNZ125" s="551"/>
      <c r="VOA125" s="551"/>
      <c r="VOB125" s="551"/>
      <c r="VOC125" s="551"/>
      <c r="VOD125" s="551"/>
      <c r="VOE125" s="551"/>
      <c r="VOF125" s="551"/>
      <c r="VOG125" s="551"/>
      <c r="VOH125" s="551"/>
      <c r="VOI125" s="551"/>
      <c r="VOJ125" s="551"/>
      <c r="VOK125" s="551"/>
      <c r="VOL125" s="551"/>
      <c r="VOM125" s="551"/>
      <c r="VON125" s="551"/>
      <c r="VOO125" s="551"/>
      <c r="VOP125" s="551"/>
      <c r="VOQ125" s="551"/>
      <c r="VOR125" s="551"/>
      <c r="VOS125" s="551"/>
      <c r="VOT125" s="551"/>
      <c r="VOU125" s="551"/>
      <c r="VOV125" s="551"/>
      <c r="VOW125" s="551"/>
      <c r="VOX125" s="551"/>
      <c r="VOY125" s="551"/>
      <c r="VOZ125" s="551"/>
      <c r="VPA125" s="551"/>
      <c r="VPB125" s="551"/>
      <c r="VPC125" s="551"/>
      <c r="VPD125" s="551"/>
      <c r="VPE125" s="551"/>
      <c r="VPF125" s="551"/>
      <c r="VPG125" s="551"/>
      <c r="VPH125" s="551"/>
      <c r="VPI125" s="551"/>
      <c r="VPJ125" s="551"/>
      <c r="VPK125" s="551"/>
      <c r="VPL125" s="551"/>
      <c r="VPM125" s="551"/>
      <c r="VPN125" s="551"/>
      <c r="VPO125" s="551"/>
      <c r="VPP125" s="551"/>
      <c r="VPQ125" s="551"/>
      <c r="VPR125" s="551"/>
      <c r="VPS125" s="551"/>
      <c r="VPT125" s="551"/>
      <c r="VPU125" s="551"/>
      <c r="VPV125" s="551"/>
      <c r="VPW125" s="551"/>
      <c r="VPX125" s="551"/>
      <c r="VPY125" s="551"/>
      <c r="VPZ125" s="551"/>
      <c r="VQA125" s="551"/>
      <c r="VQB125" s="551"/>
      <c r="VQC125" s="551"/>
      <c r="VQD125" s="551"/>
      <c r="VQE125" s="551"/>
      <c r="VQF125" s="551"/>
      <c r="VQG125" s="551"/>
      <c r="VQH125" s="551"/>
      <c r="VQI125" s="551"/>
      <c r="VQJ125" s="551"/>
      <c r="VQK125" s="551"/>
      <c r="VQL125" s="551"/>
      <c r="VQM125" s="551"/>
      <c r="VQN125" s="551"/>
      <c r="VQO125" s="551"/>
      <c r="VQP125" s="551"/>
      <c r="VQQ125" s="551"/>
      <c r="VQR125" s="551"/>
      <c r="VQS125" s="551"/>
      <c r="VQT125" s="551"/>
      <c r="VQU125" s="551"/>
      <c r="VQV125" s="551"/>
      <c r="VQW125" s="551"/>
      <c r="VQX125" s="551"/>
      <c r="VQY125" s="551"/>
      <c r="VQZ125" s="551"/>
      <c r="VRA125" s="551"/>
      <c r="VRB125" s="551"/>
      <c r="VRC125" s="551"/>
      <c r="VRD125" s="551"/>
      <c r="VRE125" s="551"/>
      <c r="VRF125" s="551"/>
      <c r="VRG125" s="551"/>
      <c r="VRH125" s="551"/>
      <c r="VRI125" s="551"/>
      <c r="VRJ125" s="551"/>
      <c r="VRK125" s="551"/>
      <c r="VRL125" s="551"/>
      <c r="VRM125" s="551"/>
      <c r="VRN125" s="551"/>
      <c r="VRO125" s="551"/>
      <c r="VRP125" s="551"/>
      <c r="VRQ125" s="551"/>
      <c r="VRR125" s="551"/>
      <c r="VRS125" s="551"/>
      <c r="VRT125" s="551"/>
      <c r="VRU125" s="551"/>
      <c r="VRV125" s="551"/>
      <c r="VRW125" s="551"/>
      <c r="VRX125" s="551"/>
      <c r="VRY125" s="551"/>
      <c r="VRZ125" s="551"/>
      <c r="VSA125" s="551"/>
      <c r="VSB125" s="551"/>
      <c r="VSC125" s="551"/>
      <c r="VSD125" s="551"/>
      <c r="VSE125" s="551"/>
      <c r="VSF125" s="551"/>
      <c r="VSG125" s="551"/>
      <c r="VSH125" s="551"/>
      <c r="VSI125" s="551"/>
      <c r="VSJ125" s="551"/>
      <c r="VSK125" s="551"/>
      <c r="VSL125" s="551"/>
      <c r="VSM125" s="551"/>
      <c r="VSN125" s="551"/>
      <c r="VSO125" s="551"/>
      <c r="VSP125" s="551"/>
      <c r="VSQ125" s="551"/>
      <c r="VSR125" s="551"/>
      <c r="VSS125" s="551"/>
      <c r="VST125" s="551"/>
      <c r="VSU125" s="551"/>
      <c r="VSV125" s="551"/>
      <c r="VSW125" s="551"/>
      <c r="VSX125" s="551"/>
      <c r="VSY125" s="551"/>
      <c r="VSZ125" s="551"/>
      <c r="VTA125" s="551"/>
      <c r="VTB125" s="551"/>
      <c r="VTC125" s="551"/>
      <c r="VTD125" s="551"/>
      <c r="VTE125" s="551"/>
      <c r="VTF125" s="551"/>
      <c r="VTG125" s="551"/>
      <c r="VTH125" s="551"/>
      <c r="VTI125" s="551"/>
      <c r="VTJ125" s="551"/>
      <c r="VTK125" s="551"/>
      <c r="VTL125" s="551"/>
      <c r="VTM125" s="551"/>
      <c r="VTN125" s="551"/>
      <c r="VTO125" s="551"/>
      <c r="VTP125" s="551"/>
      <c r="VTQ125" s="551"/>
      <c r="VTR125" s="551"/>
      <c r="VTS125" s="551"/>
      <c r="VTT125" s="551"/>
      <c r="VTU125" s="551"/>
      <c r="VTV125" s="551"/>
      <c r="VTW125" s="551"/>
      <c r="VTX125" s="551"/>
      <c r="VTY125" s="551"/>
      <c r="VTZ125" s="551"/>
      <c r="VUA125" s="551"/>
      <c r="VUB125" s="551"/>
      <c r="VUC125" s="551"/>
      <c r="VUD125" s="551"/>
      <c r="VUE125" s="551"/>
      <c r="VUF125" s="551"/>
      <c r="VUG125" s="551"/>
      <c r="VUH125" s="551"/>
      <c r="VUI125" s="551"/>
      <c r="VUJ125" s="551"/>
      <c r="VUK125" s="551"/>
      <c r="VUL125" s="551"/>
      <c r="VUM125" s="551"/>
      <c r="VUN125" s="551"/>
      <c r="VUO125" s="551"/>
      <c r="VUP125" s="551"/>
      <c r="VUQ125" s="551"/>
      <c r="VUR125" s="551"/>
      <c r="VUS125" s="551"/>
      <c r="VUT125" s="551"/>
      <c r="VUU125" s="551"/>
      <c r="VUV125" s="551"/>
      <c r="VUW125" s="551"/>
      <c r="VUX125" s="551"/>
      <c r="VUY125" s="551"/>
      <c r="VUZ125" s="551"/>
      <c r="VVA125" s="551"/>
      <c r="VVB125" s="551"/>
      <c r="VVC125" s="551"/>
      <c r="VVD125" s="551"/>
      <c r="VVE125" s="551"/>
      <c r="VVF125" s="551"/>
      <c r="VVG125" s="551"/>
      <c r="VVH125" s="551"/>
      <c r="VVI125" s="551"/>
      <c r="VVJ125" s="551"/>
      <c r="VVK125" s="551"/>
      <c r="VVL125" s="551"/>
      <c r="VVM125" s="551"/>
      <c r="VVN125" s="551"/>
      <c r="VVO125" s="551"/>
      <c r="VVP125" s="551"/>
      <c r="VVQ125" s="551"/>
      <c r="VVR125" s="551"/>
      <c r="VVS125" s="551"/>
      <c r="VVT125" s="551"/>
      <c r="VVU125" s="551"/>
      <c r="VVV125" s="551"/>
      <c r="VVW125" s="551"/>
      <c r="VVX125" s="551"/>
      <c r="VVY125" s="551"/>
      <c r="VVZ125" s="551"/>
      <c r="VWA125" s="551"/>
      <c r="VWB125" s="551"/>
      <c r="VWC125" s="551"/>
      <c r="VWD125" s="551"/>
      <c r="VWE125" s="551"/>
      <c r="VWF125" s="551"/>
      <c r="VWG125" s="551"/>
      <c r="VWH125" s="551"/>
      <c r="VWI125" s="551"/>
      <c r="VWJ125" s="551"/>
      <c r="VWK125" s="551"/>
      <c r="VWL125" s="551"/>
      <c r="VWM125" s="551"/>
      <c r="VWN125" s="551"/>
      <c r="VWO125" s="551"/>
      <c r="VWP125" s="551"/>
      <c r="VWQ125" s="551"/>
      <c r="VWR125" s="551"/>
      <c r="VWS125" s="551"/>
      <c r="VWT125" s="551"/>
      <c r="VWU125" s="551"/>
      <c r="VWV125" s="551"/>
      <c r="VWW125" s="551"/>
      <c r="VWX125" s="551"/>
      <c r="VWY125" s="551"/>
      <c r="VWZ125" s="551"/>
      <c r="VXA125" s="551"/>
      <c r="VXB125" s="551"/>
      <c r="VXC125" s="551"/>
      <c r="VXD125" s="551"/>
      <c r="VXE125" s="551"/>
      <c r="VXF125" s="551"/>
      <c r="VXG125" s="551"/>
      <c r="VXH125" s="551"/>
      <c r="VXI125" s="551"/>
      <c r="VXJ125" s="551"/>
      <c r="VXK125" s="551"/>
      <c r="VXL125" s="551"/>
      <c r="VXM125" s="551"/>
      <c r="VXN125" s="551"/>
      <c r="VXO125" s="551"/>
      <c r="VXP125" s="551"/>
      <c r="VXQ125" s="551"/>
      <c r="VXR125" s="551"/>
      <c r="VXS125" s="551"/>
      <c r="VXT125" s="551"/>
      <c r="VXU125" s="551"/>
      <c r="VXV125" s="551"/>
      <c r="VXW125" s="551"/>
      <c r="VXX125" s="551"/>
      <c r="VXY125" s="551"/>
      <c r="VXZ125" s="551"/>
      <c r="VYA125" s="551"/>
      <c r="VYB125" s="551"/>
      <c r="VYC125" s="551"/>
      <c r="VYD125" s="551"/>
      <c r="VYE125" s="551"/>
      <c r="VYF125" s="551"/>
      <c r="VYG125" s="551"/>
      <c r="VYH125" s="551"/>
      <c r="VYI125" s="551"/>
      <c r="VYJ125" s="551"/>
      <c r="VYK125" s="551"/>
      <c r="VYL125" s="551"/>
      <c r="VYM125" s="551"/>
      <c r="VYN125" s="551"/>
      <c r="VYO125" s="551"/>
      <c r="VYP125" s="551"/>
      <c r="VYQ125" s="551"/>
      <c r="VYR125" s="551"/>
      <c r="VYS125" s="551"/>
      <c r="VYT125" s="551"/>
      <c r="VYU125" s="551"/>
      <c r="VYV125" s="551"/>
      <c r="VYW125" s="551"/>
      <c r="VYX125" s="551"/>
      <c r="VYY125" s="551"/>
      <c r="VYZ125" s="551"/>
      <c r="VZA125" s="551"/>
      <c r="VZB125" s="551"/>
      <c r="VZC125" s="551"/>
      <c r="VZD125" s="551"/>
      <c r="VZE125" s="551"/>
      <c r="VZF125" s="551"/>
      <c r="VZG125" s="551"/>
      <c r="VZH125" s="551"/>
      <c r="VZI125" s="551"/>
      <c r="VZJ125" s="551"/>
      <c r="VZK125" s="551"/>
      <c r="VZL125" s="551"/>
      <c r="VZM125" s="551"/>
      <c r="VZN125" s="551"/>
      <c r="VZO125" s="551"/>
      <c r="VZP125" s="551"/>
      <c r="VZQ125" s="551"/>
      <c r="VZR125" s="551"/>
      <c r="VZS125" s="551"/>
      <c r="VZT125" s="551"/>
      <c r="VZU125" s="551"/>
      <c r="VZV125" s="551"/>
      <c r="VZW125" s="551"/>
      <c r="VZX125" s="551"/>
      <c r="VZY125" s="551"/>
      <c r="VZZ125" s="551"/>
      <c r="WAA125" s="551"/>
      <c r="WAB125" s="551"/>
      <c r="WAC125" s="551"/>
      <c r="WAD125" s="551"/>
      <c r="WAE125" s="551"/>
      <c r="WAF125" s="551"/>
      <c r="WAG125" s="551"/>
      <c r="WAH125" s="551"/>
      <c r="WAI125" s="551"/>
      <c r="WAJ125" s="551"/>
      <c r="WAK125" s="551"/>
      <c r="WAL125" s="551"/>
      <c r="WAM125" s="551"/>
      <c r="WAN125" s="551"/>
      <c r="WAO125" s="551"/>
      <c r="WAP125" s="551"/>
      <c r="WAQ125" s="551"/>
      <c r="WAR125" s="551"/>
      <c r="WAS125" s="551"/>
      <c r="WAT125" s="551"/>
      <c r="WAU125" s="551"/>
      <c r="WAV125" s="551"/>
      <c r="WAW125" s="551"/>
      <c r="WAX125" s="551"/>
      <c r="WAY125" s="551"/>
      <c r="WAZ125" s="551"/>
      <c r="WBA125" s="551"/>
      <c r="WBB125" s="551"/>
      <c r="WBC125" s="551"/>
      <c r="WBD125" s="551"/>
      <c r="WBE125" s="551"/>
      <c r="WBF125" s="551"/>
      <c r="WBG125" s="551"/>
      <c r="WBH125" s="551"/>
      <c r="WBI125" s="551"/>
      <c r="WBJ125" s="551"/>
      <c r="WBK125" s="551"/>
      <c r="WBL125" s="551"/>
      <c r="WBM125" s="551"/>
      <c r="WBN125" s="551"/>
      <c r="WBO125" s="551"/>
      <c r="WBP125" s="551"/>
      <c r="WBQ125" s="551"/>
      <c r="WBR125" s="551"/>
      <c r="WBS125" s="551"/>
      <c r="WBT125" s="551"/>
      <c r="WBU125" s="551"/>
      <c r="WBV125" s="551"/>
      <c r="WBW125" s="551"/>
      <c r="WBX125" s="551"/>
      <c r="WBY125" s="551"/>
      <c r="WBZ125" s="551"/>
      <c r="WCA125" s="551"/>
      <c r="WCB125" s="551"/>
      <c r="WCC125" s="551"/>
      <c r="WCD125" s="551"/>
      <c r="WCE125" s="551"/>
      <c r="WCF125" s="551"/>
      <c r="WCG125" s="551"/>
      <c r="WCH125" s="551"/>
      <c r="WCI125" s="551"/>
      <c r="WCJ125" s="551"/>
      <c r="WCK125" s="551"/>
      <c r="WCL125" s="551"/>
      <c r="WCM125" s="551"/>
      <c r="WCN125" s="551"/>
      <c r="WCO125" s="551"/>
      <c r="WCP125" s="551"/>
      <c r="WCQ125" s="551"/>
      <c r="WCR125" s="551"/>
      <c r="WCS125" s="551"/>
      <c r="WCT125" s="551"/>
      <c r="WCU125" s="551"/>
      <c r="WCV125" s="551"/>
      <c r="WCW125" s="551"/>
      <c r="WCX125" s="551"/>
      <c r="WCY125" s="551"/>
      <c r="WCZ125" s="551"/>
      <c r="WDA125" s="551"/>
      <c r="WDB125" s="551"/>
      <c r="WDC125" s="551"/>
      <c r="WDD125" s="551"/>
      <c r="WDE125" s="551"/>
      <c r="WDF125" s="551"/>
      <c r="WDG125" s="551"/>
      <c r="WDH125" s="551"/>
      <c r="WDI125" s="551"/>
      <c r="WDJ125" s="551"/>
      <c r="WDK125" s="551"/>
      <c r="WDL125" s="551"/>
      <c r="WDM125" s="551"/>
      <c r="WDN125" s="551"/>
      <c r="WDO125" s="551"/>
      <c r="WDP125" s="551"/>
      <c r="WDQ125" s="551"/>
      <c r="WDR125" s="551"/>
      <c r="WDS125" s="551"/>
      <c r="WDT125" s="551"/>
      <c r="WDU125" s="551"/>
      <c r="WDV125" s="551"/>
      <c r="WDW125" s="551"/>
      <c r="WDX125" s="551"/>
      <c r="WDY125" s="551"/>
      <c r="WDZ125" s="551"/>
      <c r="WEA125" s="551"/>
      <c r="WEB125" s="551"/>
      <c r="WEC125" s="551"/>
      <c r="WED125" s="551"/>
      <c r="WEE125" s="551"/>
      <c r="WEF125" s="551"/>
      <c r="WEG125" s="551"/>
      <c r="WEH125" s="551"/>
      <c r="WEI125" s="551"/>
      <c r="WEJ125" s="551"/>
      <c r="WEK125" s="551"/>
      <c r="WEL125" s="551"/>
      <c r="WEM125" s="551"/>
      <c r="WEN125" s="551"/>
      <c r="WEO125" s="551"/>
      <c r="WEP125" s="551"/>
      <c r="WEQ125" s="551"/>
      <c r="WER125" s="551"/>
      <c r="WES125" s="551"/>
      <c r="WET125" s="551"/>
      <c r="WEU125" s="551"/>
      <c r="WEV125" s="551"/>
      <c r="WEW125" s="551"/>
      <c r="WEX125" s="551"/>
      <c r="WEY125" s="551"/>
      <c r="WEZ125" s="551"/>
      <c r="WFA125" s="551"/>
      <c r="WFB125" s="551"/>
      <c r="WFC125" s="551"/>
      <c r="WFD125" s="551"/>
      <c r="WFE125" s="551"/>
      <c r="WFF125" s="551"/>
      <c r="WFG125" s="551"/>
      <c r="WFH125" s="551"/>
      <c r="WFI125" s="551"/>
      <c r="WFJ125" s="551"/>
      <c r="WFK125" s="551"/>
      <c r="WFL125" s="551"/>
      <c r="WFM125" s="551"/>
      <c r="WFN125" s="551"/>
      <c r="WFO125" s="551"/>
      <c r="WFP125" s="551"/>
      <c r="WFQ125" s="551"/>
      <c r="WFR125" s="551"/>
      <c r="WFS125" s="551"/>
      <c r="WFT125" s="551"/>
      <c r="WFU125" s="551"/>
      <c r="WFV125" s="551"/>
      <c r="WFW125" s="551"/>
      <c r="WFX125" s="551"/>
      <c r="WFY125" s="551"/>
      <c r="WFZ125" s="551"/>
      <c r="WGA125" s="551"/>
      <c r="WGB125" s="551"/>
      <c r="WGC125" s="551"/>
      <c r="WGD125" s="551"/>
      <c r="WGE125" s="551"/>
      <c r="WGF125" s="551"/>
      <c r="WGG125" s="551"/>
      <c r="WGH125" s="551"/>
      <c r="WGI125" s="551"/>
      <c r="WGJ125" s="551"/>
      <c r="WGK125" s="551"/>
      <c r="WGL125" s="551"/>
      <c r="WGM125" s="551"/>
      <c r="WGN125" s="551"/>
      <c r="WGO125" s="551"/>
      <c r="WGP125" s="551"/>
      <c r="WGQ125" s="551"/>
      <c r="WGR125" s="551"/>
      <c r="WGS125" s="551"/>
      <c r="WGT125" s="551"/>
      <c r="WGU125" s="551"/>
      <c r="WGV125" s="551"/>
      <c r="WGW125" s="551"/>
      <c r="WGX125" s="551"/>
      <c r="WGY125" s="551"/>
      <c r="WGZ125" s="551"/>
      <c r="WHA125" s="551"/>
      <c r="WHB125" s="551"/>
      <c r="WHC125" s="551"/>
      <c r="WHD125" s="551"/>
      <c r="WHE125" s="551"/>
      <c r="WHF125" s="551"/>
      <c r="WHG125" s="551"/>
      <c r="WHH125" s="551"/>
      <c r="WHI125" s="551"/>
      <c r="WHJ125" s="551"/>
      <c r="WHK125" s="551"/>
      <c r="WHL125" s="551"/>
      <c r="WHM125" s="551"/>
      <c r="WHN125" s="551"/>
      <c r="WHO125" s="551"/>
      <c r="WHP125" s="551"/>
      <c r="WHQ125" s="551"/>
      <c r="WHR125" s="551"/>
      <c r="WHS125" s="551"/>
      <c r="WHT125" s="551"/>
      <c r="WHU125" s="551"/>
      <c r="WHV125" s="551"/>
      <c r="WHW125" s="551"/>
      <c r="WHX125" s="551"/>
      <c r="WHY125" s="551"/>
      <c r="WHZ125" s="551"/>
      <c r="WIA125" s="551"/>
      <c r="WIB125" s="551"/>
      <c r="WIC125" s="551"/>
      <c r="WID125" s="551"/>
      <c r="WIE125" s="551"/>
      <c r="WIF125" s="551"/>
      <c r="WIG125" s="551"/>
      <c r="WIH125" s="551"/>
      <c r="WII125" s="551"/>
      <c r="WIJ125" s="551"/>
      <c r="WIK125" s="551"/>
      <c r="WIL125" s="551"/>
      <c r="WIM125" s="551"/>
      <c r="WIN125" s="551"/>
      <c r="WIO125" s="551"/>
      <c r="WIP125" s="551"/>
      <c r="WIQ125" s="551"/>
      <c r="WIR125" s="551"/>
      <c r="WIS125" s="551"/>
      <c r="WIT125" s="551"/>
      <c r="WIU125" s="551"/>
      <c r="WIV125" s="551"/>
      <c r="WIW125" s="551"/>
      <c r="WIX125" s="551"/>
      <c r="WIY125" s="551"/>
      <c r="WIZ125" s="551"/>
      <c r="WJA125" s="551"/>
      <c r="WJB125" s="551"/>
      <c r="WJC125" s="551"/>
      <c r="WJD125" s="551"/>
      <c r="WJE125" s="551"/>
      <c r="WJF125" s="551"/>
      <c r="WJG125" s="551"/>
      <c r="WJH125" s="551"/>
      <c r="WJI125" s="551"/>
      <c r="WJJ125" s="551"/>
      <c r="WJK125" s="551"/>
      <c r="WJL125" s="551"/>
      <c r="WJM125" s="551"/>
      <c r="WJN125" s="551"/>
      <c r="WJO125" s="551"/>
      <c r="WJP125" s="551"/>
      <c r="WJQ125" s="551"/>
      <c r="WJR125" s="551"/>
      <c r="WJS125" s="551"/>
      <c r="WJT125" s="551"/>
      <c r="WJU125" s="551"/>
      <c r="WJV125" s="551"/>
      <c r="WJW125" s="551"/>
      <c r="WJX125" s="551"/>
      <c r="WJY125" s="551"/>
      <c r="WJZ125" s="551"/>
      <c r="WKA125" s="551"/>
      <c r="WKB125" s="551"/>
      <c r="WKC125" s="551"/>
      <c r="WKD125" s="551"/>
      <c r="WKE125" s="551"/>
      <c r="WKF125" s="551"/>
      <c r="WKG125" s="551"/>
      <c r="WKH125" s="551"/>
      <c r="WKI125" s="551"/>
      <c r="WKJ125" s="551"/>
      <c r="WKK125" s="551"/>
      <c r="WKL125" s="551"/>
      <c r="WKM125" s="551"/>
      <c r="WKN125" s="551"/>
      <c r="WKO125" s="551"/>
      <c r="WKP125" s="551"/>
      <c r="WKQ125" s="551"/>
      <c r="WKR125" s="551"/>
      <c r="WKS125" s="551"/>
      <c r="WKT125" s="551"/>
      <c r="WKU125" s="551"/>
      <c r="WKV125" s="551"/>
      <c r="WKW125" s="551"/>
      <c r="WKX125" s="551"/>
      <c r="WKY125" s="551"/>
      <c r="WKZ125" s="551"/>
      <c r="WLA125" s="551"/>
      <c r="WLB125" s="551"/>
      <c r="WLC125" s="551"/>
      <c r="WLD125" s="551"/>
      <c r="WLE125" s="551"/>
      <c r="WLF125" s="551"/>
      <c r="WLG125" s="551"/>
      <c r="WLH125" s="551"/>
      <c r="WLI125" s="551"/>
      <c r="WLJ125" s="551"/>
      <c r="WLK125" s="551"/>
      <c r="WLL125" s="551"/>
      <c r="WLM125" s="551"/>
      <c r="WLN125" s="551"/>
      <c r="WLO125" s="551"/>
      <c r="WLP125" s="551"/>
      <c r="WLQ125" s="551"/>
      <c r="WLR125" s="551"/>
      <c r="WLS125" s="551"/>
      <c r="WLT125" s="551"/>
      <c r="WLU125" s="551"/>
      <c r="WLV125" s="551"/>
      <c r="WLW125" s="551"/>
      <c r="WLX125" s="551"/>
      <c r="WLY125" s="551"/>
      <c r="WLZ125" s="551"/>
      <c r="WMA125" s="551"/>
      <c r="WMB125" s="551"/>
      <c r="WMC125" s="551"/>
      <c r="WMD125" s="551"/>
      <c r="WME125" s="551"/>
      <c r="WMF125" s="551"/>
      <c r="WMG125" s="551"/>
      <c r="WMH125" s="551"/>
      <c r="WMI125" s="551"/>
      <c r="WMJ125" s="551"/>
      <c r="WMK125" s="551"/>
      <c r="WML125" s="551"/>
      <c r="WMM125" s="551"/>
      <c r="WMN125" s="551"/>
      <c r="WMO125" s="551"/>
      <c r="WMP125" s="551"/>
      <c r="WMQ125" s="551"/>
      <c r="WMR125" s="551"/>
      <c r="WMS125" s="551"/>
      <c r="WMT125" s="551"/>
      <c r="WMU125" s="551"/>
      <c r="WMV125" s="551"/>
      <c r="WMW125" s="551"/>
      <c r="WMX125" s="551"/>
      <c r="WMY125" s="551"/>
      <c r="WMZ125" s="551"/>
      <c r="WNA125" s="551"/>
      <c r="WNB125" s="551"/>
      <c r="WNC125" s="551"/>
      <c r="WND125" s="551"/>
      <c r="WNE125" s="551"/>
      <c r="WNF125" s="551"/>
      <c r="WNG125" s="551"/>
      <c r="WNH125" s="551"/>
      <c r="WNI125" s="551"/>
      <c r="WNJ125" s="551"/>
      <c r="WNK125" s="551"/>
      <c r="WNL125" s="551"/>
      <c r="WNM125" s="551"/>
      <c r="WNN125" s="551"/>
      <c r="WNO125" s="551"/>
      <c r="WNP125" s="551"/>
      <c r="WNQ125" s="551"/>
      <c r="WNR125" s="551"/>
      <c r="WNS125" s="551"/>
      <c r="WNT125" s="551"/>
      <c r="WNU125" s="551"/>
      <c r="WNV125" s="551"/>
      <c r="WNW125" s="551"/>
      <c r="WNX125" s="551"/>
      <c r="WNY125" s="551"/>
      <c r="WNZ125" s="551"/>
      <c r="WOA125" s="551"/>
      <c r="WOB125" s="551"/>
      <c r="WOC125" s="551"/>
      <c r="WOD125" s="551"/>
      <c r="WOE125" s="551"/>
      <c r="WOF125" s="551"/>
      <c r="WOG125" s="551"/>
      <c r="WOH125" s="551"/>
      <c r="WOI125" s="551"/>
      <c r="WOJ125" s="551"/>
      <c r="WOK125" s="551"/>
      <c r="WOL125" s="551"/>
      <c r="WOM125" s="551"/>
      <c r="WON125" s="551"/>
      <c r="WOO125" s="551"/>
      <c r="WOP125" s="551"/>
      <c r="WOQ125" s="551"/>
      <c r="WOR125" s="551"/>
      <c r="WOS125" s="551"/>
      <c r="WOT125" s="551"/>
      <c r="WOU125" s="551"/>
      <c r="WOV125" s="551"/>
      <c r="WOW125" s="551"/>
      <c r="WOX125" s="551"/>
      <c r="WOY125" s="551"/>
      <c r="WOZ125" s="551"/>
      <c r="WPA125" s="551"/>
      <c r="WPB125" s="551"/>
      <c r="WPC125" s="551"/>
      <c r="WPD125" s="551"/>
      <c r="WPE125" s="551"/>
      <c r="WPF125" s="551"/>
      <c r="WPG125" s="551"/>
      <c r="WPH125" s="551"/>
      <c r="WPI125" s="551"/>
      <c r="WPJ125" s="551"/>
      <c r="WPK125" s="551"/>
      <c r="WPL125" s="551"/>
      <c r="WPM125" s="551"/>
      <c r="WPN125" s="551"/>
      <c r="WPO125" s="551"/>
      <c r="WPP125" s="551"/>
      <c r="WPQ125" s="551"/>
      <c r="WPR125" s="551"/>
      <c r="WPS125" s="551"/>
      <c r="WPT125" s="551"/>
      <c r="WPU125" s="551"/>
      <c r="WPV125" s="551"/>
      <c r="WPW125" s="551"/>
      <c r="WPX125" s="551"/>
      <c r="WPY125" s="551"/>
      <c r="WPZ125" s="551"/>
      <c r="WQA125" s="551"/>
      <c r="WQB125" s="551"/>
      <c r="WQC125" s="551"/>
      <c r="WQD125" s="551"/>
      <c r="WQE125" s="551"/>
      <c r="WQF125" s="551"/>
      <c r="WQG125" s="551"/>
      <c r="WQH125" s="551"/>
      <c r="WQI125" s="551"/>
      <c r="WQJ125" s="551"/>
      <c r="WQK125" s="551"/>
      <c r="WQL125" s="551"/>
      <c r="WQM125" s="551"/>
      <c r="WQN125" s="551"/>
      <c r="WQO125" s="551"/>
      <c r="WQP125" s="551"/>
      <c r="WQQ125" s="551"/>
      <c r="WQR125" s="551"/>
      <c r="WQS125" s="551"/>
      <c r="WQT125" s="551"/>
      <c r="WQU125" s="551"/>
      <c r="WQV125" s="551"/>
      <c r="WQW125" s="551"/>
      <c r="WQX125" s="551"/>
      <c r="WQY125" s="551"/>
      <c r="WQZ125" s="551"/>
      <c r="WRA125" s="551"/>
      <c r="WRB125" s="551"/>
      <c r="WRC125" s="551"/>
      <c r="WRD125" s="551"/>
      <c r="WRE125" s="551"/>
      <c r="WRF125" s="551"/>
      <c r="WRG125" s="551"/>
      <c r="WRH125" s="551"/>
      <c r="WRI125" s="551"/>
      <c r="WRJ125" s="551"/>
      <c r="WRK125" s="551"/>
      <c r="WRL125" s="551"/>
      <c r="WRM125" s="551"/>
      <c r="WRN125" s="551"/>
      <c r="WRO125" s="551"/>
      <c r="WRP125" s="551"/>
      <c r="WRQ125" s="551"/>
      <c r="WRR125" s="551"/>
      <c r="WRS125" s="551"/>
      <c r="WRT125" s="551"/>
      <c r="WRU125" s="551"/>
      <c r="WRV125" s="551"/>
      <c r="WRW125" s="551"/>
      <c r="WRX125" s="551"/>
      <c r="WRY125" s="551"/>
      <c r="WRZ125" s="551"/>
      <c r="WSA125" s="551"/>
      <c r="WSB125" s="551"/>
      <c r="WSC125" s="551"/>
      <c r="WSD125" s="551"/>
      <c r="WSE125" s="551"/>
      <c r="WSF125" s="551"/>
      <c r="WSG125" s="551"/>
      <c r="WSH125" s="551"/>
      <c r="WSI125" s="551"/>
      <c r="WSJ125" s="551"/>
      <c r="WSK125" s="551"/>
      <c r="WSL125" s="551"/>
      <c r="WSM125" s="551"/>
      <c r="WSN125" s="551"/>
      <c r="WSO125" s="551"/>
      <c r="WSP125" s="551"/>
      <c r="WSQ125" s="551"/>
      <c r="WSR125" s="551"/>
      <c r="WSS125" s="551"/>
      <c r="WST125" s="551"/>
      <c r="WSU125" s="551"/>
      <c r="WSV125" s="551"/>
      <c r="WSW125" s="551"/>
      <c r="WSX125" s="551"/>
      <c r="WSY125" s="551"/>
      <c r="WSZ125" s="551"/>
      <c r="WTA125" s="551"/>
      <c r="WTB125" s="551"/>
      <c r="WTC125" s="551"/>
      <c r="WTD125" s="551"/>
      <c r="WTE125" s="551"/>
      <c r="WTF125" s="551"/>
      <c r="WTG125" s="551"/>
      <c r="WTH125" s="551"/>
      <c r="WTI125" s="551"/>
      <c r="WTJ125" s="551"/>
      <c r="WTK125" s="551"/>
      <c r="WTL125" s="551"/>
      <c r="WTM125" s="551"/>
      <c r="WTN125" s="551"/>
      <c r="WTO125" s="551"/>
      <c r="WTP125" s="551"/>
      <c r="WTQ125" s="551"/>
      <c r="WTR125" s="551"/>
      <c r="WTS125" s="551"/>
      <c r="WTT125" s="551"/>
      <c r="WTU125" s="551"/>
      <c r="WTV125" s="551"/>
      <c r="WTW125" s="551"/>
      <c r="WTX125" s="551"/>
      <c r="WTY125" s="551"/>
      <c r="WTZ125" s="551"/>
      <c r="WUA125" s="551"/>
      <c r="WUB125" s="551"/>
      <c r="WUC125" s="551"/>
      <c r="WUD125" s="551"/>
      <c r="WUE125" s="551"/>
      <c r="WUF125" s="551"/>
      <c r="WUG125" s="551"/>
      <c r="WUH125" s="551"/>
      <c r="WUI125" s="551"/>
      <c r="WUJ125" s="551"/>
      <c r="WUK125" s="551"/>
      <c r="WUL125" s="551"/>
      <c r="WUM125" s="551"/>
      <c r="WUN125" s="551"/>
      <c r="WUO125" s="551"/>
      <c r="WUP125" s="551"/>
      <c r="WUQ125" s="551"/>
      <c r="WUR125" s="551"/>
      <c r="WUS125" s="551"/>
      <c r="WUT125" s="551"/>
      <c r="WUU125" s="551"/>
      <c r="WUV125" s="551"/>
      <c r="WUW125" s="551"/>
      <c r="WUX125" s="551"/>
      <c r="WUY125" s="551"/>
      <c r="WUZ125" s="551"/>
      <c r="WVA125" s="551"/>
      <c r="WVB125" s="551"/>
      <c r="WVC125" s="551"/>
      <c r="WVD125" s="551"/>
      <c r="WVE125" s="551"/>
      <c r="WVF125" s="551"/>
      <c r="WVG125" s="551"/>
      <c r="WVH125" s="551"/>
      <c r="WVI125" s="551"/>
      <c r="WVJ125" s="551"/>
      <c r="WVK125" s="551"/>
      <c r="WVL125" s="551"/>
      <c r="WVM125" s="551"/>
      <c r="WVN125" s="551"/>
      <c r="WVO125" s="551"/>
      <c r="WVP125" s="551"/>
      <c r="WVQ125" s="551"/>
      <c r="WVR125" s="551"/>
      <c r="WVS125" s="551"/>
      <c r="WVT125" s="551"/>
      <c r="WVU125" s="551"/>
      <c r="WVV125" s="551"/>
      <c r="WVW125" s="551"/>
      <c r="WVX125" s="551"/>
      <c r="WVY125" s="551"/>
      <c r="WVZ125" s="551"/>
      <c r="WWA125" s="551"/>
      <c r="WWB125" s="551"/>
      <c r="WWC125" s="551"/>
      <c r="WWD125" s="551"/>
      <c r="WWE125" s="551"/>
      <c r="WWF125" s="551"/>
      <c r="WWG125" s="551"/>
      <c r="WWH125" s="551"/>
      <c r="WWI125" s="551"/>
      <c r="WWJ125" s="551"/>
      <c r="WWK125" s="551"/>
      <c r="WWL125" s="551"/>
      <c r="WWM125" s="551"/>
      <c r="WWN125" s="551"/>
      <c r="WWO125" s="551"/>
      <c r="WWP125" s="551"/>
      <c r="WWQ125" s="551"/>
      <c r="WWR125" s="551"/>
      <c r="WWS125" s="551"/>
      <c r="WWT125" s="551"/>
      <c r="WWU125" s="551"/>
      <c r="WWV125" s="551"/>
      <c r="WWW125" s="551"/>
      <c r="WWX125" s="551"/>
      <c r="WWY125" s="551"/>
      <c r="WWZ125" s="551"/>
      <c r="WXA125" s="551"/>
      <c r="WXB125" s="551"/>
      <c r="WXC125" s="551"/>
      <c r="WXD125" s="551"/>
      <c r="WXE125" s="551"/>
      <c r="WXF125" s="551"/>
      <c r="WXG125" s="551"/>
      <c r="WXH125" s="551"/>
      <c r="WXI125" s="551"/>
      <c r="WXJ125" s="551"/>
      <c r="WXK125" s="551"/>
      <c r="WXL125" s="551"/>
      <c r="WXM125" s="551"/>
      <c r="WXN125" s="551"/>
      <c r="WXO125" s="551"/>
      <c r="WXP125" s="551"/>
      <c r="WXQ125" s="551"/>
      <c r="WXR125" s="551"/>
      <c r="WXS125" s="551"/>
      <c r="WXT125" s="551"/>
      <c r="WXU125" s="551"/>
      <c r="WXV125" s="551"/>
      <c r="WXW125" s="551"/>
      <c r="WXX125" s="551"/>
      <c r="WXY125" s="551"/>
      <c r="WXZ125" s="551"/>
      <c r="WYA125" s="551"/>
      <c r="WYB125" s="551"/>
      <c r="WYC125" s="551"/>
      <c r="WYD125" s="551"/>
      <c r="WYE125" s="551"/>
      <c r="WYF125" s="551"/>
      <c r="WYG125" s="551"/>
      <c r="WYH125" s="551"/>
      <c r="WYI125" s="551"/>
      <c r="WYJ125" s="551"/>
      <c r="WYK125" s="551"/>
      <c r="WYL125" s="551"/>
      <c r="WYM125" s="551"/>
      <c r="WYN125" s="551"/>
      <c r="WYO125" s="551"/>
      <c r="WYP125" s="551"/>
      <c r="WYQ125" s="551"/>
      <c r="WYR125" s="551"/>
      <c r="WYS125" s="551"/>
      <c r="WYT125" s="551"/>
      <c r="WYU125" s="551"/>
      <c r="WYV125" s="551"/>
      <c r="WYW125" s="551"/>
      <c r="WYX125" s="551"/>
      <c r="WYY125" s="551"/>
      <c r="WYZ125" s="551"/>
      <c r="WZA125" s="551"/>
      <c r="WZB125" s="551"/>
      <c r="WZC125" s="551"/>
      <c r="WZD125" s="551"/>
      <c r="WZE125" s="551"/>
      <c r="WZF125" s="551"/>
      <c r="WZG125" s="551"/>
      <c r="WZH125" s="551"/>
      <c r="WZI125" s="551"/>
      <c r="WZJ125" s="551"/>
      <c r="WZK125" s="551"/>
      <c r="WZL125" s="551"/>
      <c r="WZM125" s="551"/>
      <c r="WZN125" s="551"/>
      <c r="WZO125" s="551"/>
      <c r="WZP125" s="551"/>
      <c r="WZQ125" s="551"/>
      <c r="WZR125" s="551"/>
      <c r="WZS125" s="551"/>
      <c r="WZT125" s="551"/>
      <c r="WZU125" s="551"/>
      <c r="WZV125" s="551"/>
      <c r="WZW125" s="551"/>
      <c r="WZX125" s="551"/>
      <c r="WZY125" s="551"/>
      <c r="WZZ125" s="551"/>
      <c r="XAA125" s="551"/>
      <c r="XAB125" s="551"/>
      <c r="XAC125" s="551"/>
      <c r="XAD125" s="551"/>
      <c r="XAE125" s="551"/>
      <c r="XAF125" s="551"/>
      <c r="XAG125" s="551"/>
      <c r="XAH125" s="551"/>
      <c r="XAI125" s="551"/>
      <c r="XAJ125" s="551"/>
      <c r="XAK125" s="551"/>
      <c r="XAL125" s="551"/>
      <c r="XAM125" s="551"/>
      <c r="XAN125" s="551"/>
      <c r="XAO125" s="551"/>
      <c r="XAP125" s="551"/>
      <c r="XAQ125" s="551"/>
      <c r="XAR125" s="551"/>
      <c r="XAS125" s="551"/>
      <c r="XAT125" s="551"/>
      <c r="XAU125" s="551"/>
      <c r="XAV125" s="551"/>
      <c r="XAW125" s="551"/>
      <c r="XAX125" s="551"/>
      <c r="XAY125" s="551"/>
      <c r="XAZ125" s="551"/>
      <c r="XBA125" s="551"/>
      <c r="XBB125" s="551"/>
      <c r="XBC125" s="551"/>
      <c r="XBD125" s="551"/>
      <c r="XBE125" s="551"/>
      <c r="XBF125" s="551"/>
      <c r="XBG125" s="551"/>
      <c r="XBH125" s="551"/>
      <c r="XBI125" s="551"/>
      <c r="XBJ125" s="551"/>
      <c r="XBK125" s="551"/>
      <c r="XBL125" s="551"/>
      <c r="XBM125" s="551"/>
      <c r="XBN125" s="551"/>
      <c r="XBO125" s="551"/>
      <c r="XBP125" s="551"/>
      <c r="XBQ125" s="551"/>
      <c r="XBR125" s="551"/>
      <c r="XBS125" s="551"/>
      <c r="XBT125" s="551"/>
      <c r="XBU125" s="551"/>
      <c r="XBV125" s="551"/>
      <c r="XBW125" s="551"/>
      <c r="XBX125" s="551"/>
      <c r="XBY125" s="551"/>
      <c r="XBZ125" s="551"/>
      <c r="XCA125" s="551"/>
      <c r="XCB125" s="551"/>
      <c r="XCC125" s="551"/>
      <c r="XCD125" s="551"/>
      <c r="XCE125" s="551"/>
      <c r="XCF125" s="551"/>
      <c r="XCG125" s="551"/>
      <c r="XCH125" s="551"/>
      <c r="XCI125" s="551"/>
      <c r="XCJ125" s="551"/>
      <c r="XCK125" s="551"/>
      <c r="XCL125" s="551"/>
      <c r="XCM125" s="551"/>
      <c r="XCN125" s="551"/>
      <c r="XCO125" s="551"/>
      <c r="XCP125" s="551"/>
      <c r="XCQ125" s="551"/>
      <c r="XCR125" s="551"/>
      <c r="XCS125" s="551"/>
      <c r="XCT125" s="551"/>
      <c r="XCU125" s="551"/>
      <c r="XCV125" s="551"/>
      <c r="XCW125" s="551"/>
      <c r="XCX125" s="551"/>
      <c r="XCY125" s="551"/>
      <c r="XCZ125" s="551"/>
      <c r="XDA125" s="551"/>
      <c r="XDB125" s="551"/>
      <c r="XDC125" s="551"/>
      <c r="XDD125" s="551"/>
      <c r="XDE125" s="551"/>
      <c r="XDF125" s="551"/>
      <c r="XDG125" s="551"/>
      <c r="XDH125" s="551"/>
      <c r="XDI125" s="551"/>
      <c r="XDJ125" s="551"/>
      <c r="XDK125" s="551"/>
      <c r="XDL125" s="551"/>
      <c r="XDM125" s="551"/>
      <c r="XDN125" s="551"/>
      <c r="XDO125" s="551"/>
      <c r="XDP125" s="551"/>
      <c r="XDQ125" s="551"/>
      <c r="XDR125" s="551"/>
      <c r="XDS125" s="551"/>
      <c r="XDT125" s="551"/>
      <c r="XDU125" s="551"/>
      <c r="XDV125" s="551"/>
      <c r="XDW125" s="551"/>
      <c r="XDX125" s="551"/>
      <c r="XDY125" s="551"/>
      <c r="XDZ125" s="551"/>
      <c r="XEA125" s="551"/>
      <c r="XEB125" s="551"/>
      <c r="XEC125" s="551"/>
      <c r="XED125" s="551"/>
      <c r="XEE125" s="551"/>
      <c r="XEF125" s="551"/>
      <c r="XEG125" s="551"/>
      <c r="XEH125" s="551"/>
      <c r="XEI125" s="551"/>
      <c r="XEJ125" s="551"/>
      <c r="XEK125" s="551"/>
      <c r="XEL125" s="551"/>
      <c r="XEM125" s="551"/>
      <c r="XEN125" s="551"/>
      <c r="XEO125" s="551"/>
      <c r="XEP125" s="551"/>
      <c r="XEQ125" s="551"/>
      <c r="XER125" s="551"/>
      <c r="XES125" s="551"/>
      <c r="XET125" s="551"/>
      <c r="XEU125" s="551"/>
      <c r="XEV125" s="551"/>
      <c r="XEW125" s="551"/>
      <c r="XEX125" s="551"/>
      <c r="XEY125" s="551"/>
      <c r="XEZ125" s="551"/>
      <c r="XFA125" s="551"/>
      <c r="XFB125" s="551"/>
      <c r="XFC125" s="551"/>
      <c r="XFD125" s="551"/>
    </row>
    <row r="126" spans="1:16384" s="132" customFormat="1" ht="12.6" customHeight="1">
      <c r="A126" s="709" t="s">
        <v>1314</v>
      </c>
      <c r="B126" s="709"/>
      <c r="C126" s="709"/>
      <c r="D126" s="709"/>
      <c r="E126" s="709"/>
      <c r="F126" s="709"/>
      <c r="G126" s="709"/>
      <c r="H126" s="709"/>
      <c r="I126" s="709"/>
      <c r="J126" s="709"/>
      <c r="K126" s="709"/>
      <c r="L126" s="709"/>
      <c r="M126" s="709"/>
      <c r="N126" s="709"/>
      <c r="O126" s="709"/>
      <c r="P126" s="709"/>
      <c r="Q126" s="709"/>
      <c r="R126" s="709"/>
      <c r="S126" s="709"/>
      <c r="T126" s="1079" t="s">
        <v>1315</v>
      </c>
      <c r="U126" s="1079"/>
      <c r="V126" s="1079"/>
      <c r="W126" s="1079"/>
      <c r="X126" s="1079"/>
      <c r="Y126" s="1079"/>
      <c r="Z126" s="1079"/>
      <c r="AA126" s="1079"/>
      <c r="AB126" s="1079"/>
      <c r="AC126" s="1079" t="s">
        <v>1310</v>
      </c>
      <c r="AD126" s="1079"/>
      <c r="AE126" s="1079"/>
      <c r="AF126" s="1079"/>
      <c r="AG126" s="1079"/>
      <c r="AH126" s="1079"/>
      <c r="AI126" s="1079"/>
      <c r="AJ126" s="1079"/>
      <c r="AK126" s="1079" t="s">
        <v>1316</v>
      </c>
      <c r="AL126" s="1079"/>
      <c r="AM126" s="1079"/>
      <c r="AN126" s="1079"/>
      <c r="AO126" s="1079"/>
      <c r="AP126" s="1079"/>
      <c r="AQ126" s="1079"/>
      <c r="AR126" s="1079"/>
      <c r="AS126" s="1079"/>
      <c r="AT126" s="1079"/>
      <c r="AU126" s="1079"/>
      <c r="AV126" s="99"/>
      <c r="AW126" s="99"/>
      <c r="AX126" s="99"/>
      <c r="AY126" s="99"/>
    </row>
    <row r="127" spans="1:16384" s="103" customFormat="1" ht="12.6" customHeight="1">
      <c r="A127" s="709" t="s">
        <v>1317</v>
      </c>
      <c r="B127" s="709"/>
      <c r="C127" s="709"/>
      <c r="D127" s="709"/>
      <c r="E127" s="709"/>
      <c r="F127" s="709"/>
      <c r="G127" s="709"/>
      <c r="H127" s="709"/>
      <c r="I127" s="709"/>
      <c r="J127" s="709"/>
      <c r="K127" s="709"/>
      <c r="L127" s="709"/>
      <c r="M127" s="709"/>
      <c r="N127" s="709"/>
      <c r="O127" s="709"/>
      <c r="P127" s="709"/>
      <c r="Q127" s="709"/>
      <c r="R127" s="709"/>
      <c r="S127" s="709"/>
      <c r="T127" s="1079" t="s">
        <v>1318</v>
      </c>
      <c r="U127" s="1079"/>
      <c r="V127" s="1079"/>
      <c r="W127" s="1079"/>
      <c r="X127" s="1079"/>
      <c r="Y127" s="1079"/>
      <c r="Z127" s="1079"/>
      <c r="AA127" s="1079"/>
      <c r="AB127" s="1079"/>
      <c r="AC127" s="1079" t="s">
        <v>1319</v>
      </c>
      <c r="AD127" s="1079"/>
      <c r="AE127" s="1079"/>
      <c r="AF127" s="1079"/>
      <c r="AG127" s="1079"/>
      <c r="AH127" s="1079"/>
      <c r="AI127" s="1079"/>
      <c r="AJ127" s="1079"/>
      <c r="AK127" s="1079" t="s">
        <v>1320</v>
      </c>
      <c r="AL127" s="1079"/>
      <c r="AM127" s="1079"/>
      <c r="AN127" s="1079"/>
      <c r="AO127" s="1079"/>
      <c r="AP127" s="1079"/>
      <c r="AQ127" s="1079"/>
      <c r="AR127" s="1079"/>
      <c r="AS127" s="1079"/>
      <c r="AT127" s="1079"/>
      <c r="AU127" s="1079"/>
      <c r="AV127" s="99"/>
      <c r="AW127" s="99"/>
      <c r="AX127" s="99"/>
      <c r="AY127" s="99"/>
      <c r="AZ127" s="133"/>
      <c r="BA127" s="133"/>
      <c r="BB127" s="133"/>
    </row>
    <row r="128" spans="1:16384" s="103" customFormat="1" ht="12.6" customHeight="1">
      <c r="A128" s="709" t="s">
        <v>1321</v>
      </c>
      <c r="B128" s="709"/>
      <c r="C128" s="709"/>
      <c r="D128" s="709"/>
      <c r="E128" s="709"/>
      <c r="F128" s="709"/>
      <c r="G128" s="709"/>
      <c r="H128" s="709"/>
      <c r="I128" s="709"/>
      <c r="J128" s="709"/>
      <c r="K128" s="709"/>
      <c r="L128" s="709"/>
      <c r="M128" s="709"/>
      <c r="N128" s="709"/>
      <c r="O128" s="709"/>
      <c r="P128" s="709"/>
      <c r="Q128" s="709"/>
      <c r="R128" s="709"/>
      <c r="S128" s="709"/>
      <c r="T128" s="1079">
        <v>6</v>
      </c>
      <c r="U128" s="1079"/>
      <c r="V128" s="1079"/>
      <c r="W128" s="1079"/>
      <c r="X128" s="1079"/>
      <c r="Y128" s="1079"/>
      <c r="Z128" s="1079"/>
      <c r="AA128" s="1079"/>
      <c r="AB128" s="1079"/>
      <c r="AC128" s="1079" t="s">
        <v>1310</v>
      </c>
      <c r="AD128" s="1079"/>
      <c r="AE128" s="1079"/>
      <c r="AF128" s="1079"/>
      <c r="AG128" s="1079"/>
      <c r="AH128" s="1079"/>
      <c r="AI128" s="1079"/>
      <c r="AJ128" s="1079"/>
      <c r="AK128" s="1079">
        <v>16.670000000000002</v>
      </c>
      <c r="AL128" s="1079"/>
      <c r="AM128" s="1079"/>
      <c r="AN128" s="1079"/>
      <c r="AO128" s="1079"/>
      <c r="AP128" s="1079"/>
      <c r="AQ128" s="1079"/>
      <c r="AR128" s="1079"/>
      <c r="AS128" s="1079"/>
      <c r="AT128" s="1079"/>
      <c r="AU128" s="1079"/>
      <c r="AV128" s="99"/>
      <c r="AW128" s="99"/>
      <c r="AX128" s="99"/>
      <c r="AY128" s="99"/>
      <c r="AZ128" s="133"/>
      <c r="BA128" s="133"/>
      <c r="BB128" s="133"/>
    </row>
    <row r="129" spans="1:54" s="103" customFormat="1" ht="12.6" customHeight="1">
      <c r="A129" s="1071" t="s">
        <v>1322</v>
      </c>
      <c r="B129" s="1072"/>
      <c r="C129" s="1072"/>
      <c r="D129" s="1072"/>
      <c r="E129" s="1072"/>
      <c r="F129" s="1072"/>
      <c r="G129" s="1072"/>
      <c r="H129" s="1072"/>
      <c r="I129" s="1072"/>
      <c r="J129" s="1072"/>
      <c r="K129" s="1072"/>
      <c r="L129" s="1072"/>
      <c r="M129" s="1072"/>
      <c r="N129" s="1072"/>
      <c r="O129" s="1072"/>
      <c r="P129" s="1072"/>
      <c r="Q129" s="1072"/>
      <c r="R129" s="1072"/>
      <c r="S129" s="1072"/>
      <c r="T129" s="1072"/>
      <c r="U129" s="1072"/>
      <c r="V129" s="1072"/>
      <c r="W129" s="1072"/>
      <c r="X129" s="1072"/>
      <c r="Y129" s="1072"/>
      <c r="Z129" s="1072"/>
      <c r="AA129" s="1072"/>
      <c r="AB129" s="1072"/>
      <c r="AC129" s="1072"/>
      <c r="AD129" s="1072"/>
      <c r="AE129" s="1072"/>
      <c r="AF129" s="1072"/>
      <c r="AG129" s="1072"/>
      <c r="AH129" s="1072"/>
      <c r="AI129" s="1072"/>
      <c r="AJ129" s="1072"/>
      <c r="AK129" s="1072"/>
      <c r="AL129" s="1072"/>
      <c r="AM129" s="1072"/>
      <c r="AN129" s="1072"/>
      <c r="AO129" s="1072"/>
      <c r="AP129" s="1072"/>
      <c r="AQ129" s="1072"/>
      <c r="AR129" s="1072"/>
      <c r="AS129" s="1072"/>
      <c r="AT129" s="1072"/>
      <c r="AU129" s="1072"/>
      <c r="AV129" s="1072"/>
      <c r="AW129" s="1072"/>
      <c r="AX129" s="1072"/>
      <c r="AY129" s="1072"/>
      <c r="AZ129" s="133"/>
      <c r="BA129" s="133"/>
      <c r="BB129" s="133"/>
    </row>
    <row r="130" spans="1:54" s="103" customFormat="1" ht="12.6" customHeight="1">
      <c r="A130" s="1073" t="s">
        <v>1323</v>
      </c>
      <c r="B130" s="1073"/>
      <c r="C130" s="1073"/>
      <c r="D130" s="1073"/>
      <c r="E130" s="1073"/>
      <c r="F130" s="1073"/>
      <c r="G130" s="1073"/>
      <c r="H130" s="1073"/>
      <c r="I130" s="1073"/>
      <c r="J130" s="1073"/>
      <c r="K130" s="1073"/>
      <c r="L130" s="1073"/>
      <c r="M130" s="1073"/>
      <c r="N130" s="1073"/>
      <c r="O130" s="1073"/>
      <c r="P130" s="1073"/>
      <c r="Q130" s="1073"/>
      <c r="R130" s="1073"/>
      <c r="S130" s="1073"/>
      <c r="T130" s="1073"/>
      <c r="U130" s="1073"/>
      <c r="V130" s="1073"/>
      <c r="W130" s="1073"/>
      <c r="X130" s="1073"/>
      <c r="Y130" s="1073"/>
      <c r="Z130" s="1073"/>
      <c r="AA130" s="1073"/>
      <c r="AB130" s="1073"/>
      <c r="AC130" s="1073"/>
      <c r="AD130" s="1073"/>
      <c r="AE130" s="1073"/>
      <c r="AF130" s="1073"/>
      <c r="AG130" s="1073"/>
      <c r="AH130" s="1073"/>
      <c r="AI130" s="1073"/>
      <c r="AJ130" s="1073"/>
      <c r="AK130" s="1073"/>
      <c r="AL130" s="1073"/>
      <c r="AM130" s="1073"/>
      <c r="AN130" s="1073"/>
      <c r="AO130" s="1073"/>
      <c r="AP130" s="1073"/>
      <c r="AQ130" s="1073"/>
      <c r="AR130" s="1073"/>
      <c r="AS130" s="1073"/>
      <c r="AT130" s="1073"/>
      <c r="AU130" s="1078"/>
      <c r="AV130" s="1074" t="s">
        <v>1243</v>
      </c>
      <c r="AW130" s="1075"/>
      <c r="AX130" s="1076"/>
      <c r="BB130" s="133"/>
    </row>
    <row r="131" spans="1:54" s="103" customFormat="1" ht="6" customHeight="1">
      <c r="A131" s="134"/>
      <c r="B131" s="134"/>
      <c r="C131" s="134"/>
      <c r="D131" s="134"/>
      <c r="E131" s="134"/>
      <c r="F131" s="134"/>
      <c r="G131" s="134"/>
      <c r="H131" s="134"/>
      <c r="I131" s="134"/>
      <c r="J131" s="134"/>
      <c r="K131" s="134"/>
      <c r="L131" s="134"/>
      <c r="M131" s="134"/>
      <c r="N131" s="134"/>
      <c r="O131" s="134"/>
      <c r="P131" s="134"/>
      <c r="Q131" s="134"/>
      <c r="R131" s="134"/>
      <c r="S131" s="134"/>
      <c r="T131" s="134"/>
      <c r="U131" s="134"/>
      <c r="V131" s="134"/>
      <c r="W131" s="134"/>
      <c r="X131" s="134"/>
      <c r="Y131" s="134"/>
      <c r="Z131" s="134"/>
      <c r="AA131" s="134"/>
      <c r="AB131" s="134"/>
      <c r="AC131" s="134"/>
      <c r="AD131" s="134"/>
      <c r="AE131" s="134"/>
      <c r="AF131" s="134"/>
      <c r="AG131" s="134"/>
      <c r="AH131" s="134"/>
      <c r="AI131" s="134"/>
      <c r="AJ131" s="134"/>
      <c r="AK131" s="134"/>
      <c r="AL131" s="134"/>
      <c r="AM131" s="134"/>
      <c r="AN131" s="134"/>
      <c r="AO131" s="134"/>
      <c r="AP131" s="134"/>
      <c r="AQ131" s="134"/>
      <c r="AR131" s="134"/>
      <c r="AS131" s="134"/>
      <c r="AT131" s="134"/>
      <c r="AU131" s="134"/>
      <c r="AV131" s="134"/>
      <c r="AW131" s="134"/>
      <c r="AX131" s="134"/>
      <c r="AY131" s="130"/>
      <c r="AZ131" s="133"/>
      <c r="BA131" s="133"/>
      <c r="BB131" s="133"/>
    </row>
    <row r="132" spans="1:54" s="103" customFormat="1" ht="12.6" customHeight="1">
      <c r="A132" s="1073" t="s">
        <v>1324</v>
      </c>
      <c r="B132" s="1073"/>
      <c r="C132" s="1073"/>
      <c r="D132" s="1073"/>
      <c r="E132" s="1073"/>
      <c r="F132" s="1073"/>
      <c r="G132" s="1073"/>
      <c r="H132" s="1073"/>
      <c r="I132" s="1073"/>
      <c r="J132" s="1073"/>
      <c r="K132" s="1073"/>
      <c r="L132" s="1073"/>
      <c r="M132" s="1073"/>
      <c r="N132" s="1073"/>
      <c r="O132" s="1073"/>
      <c r="P132" s="1073"/>
      <c r="Q132" s="1073"/>
      <c r="R132" s="1073"/>
      <c r="S132" s="1073"/>
      <c r="T132" s="1073"/>
      <c r="U132" s="1073"/>
      <c r="V132" s="1073"/>
      <c r="W132" s="1073"/>
      <c r="X132" s="1073"/>
      <c r="Y132" s="1073"/>
      <c r="Z132" s="1073"/>
      <c r="AA132" s="1073"/>
      <c r="AB132" s="1073"/>
      <c r="AC132" s="1073"/>
      <c r="AD132" s="1073"/>
      <c r="AE132" s="1073"/>
      <c r="AF132" s="1073"/>
      <c r="AG132" s="1073"/>
      <c r="AH132" s="1073"/>
      <c r="AI132" s="1073"/>
      <c r="AJ132" s="1073"/>
      <c r="AK132" s="1073"/>
      <c r="AL132" s="1073"/>
      <c r="AM132" s="1073"/>
      <c r="AN132" s="1073"/>
      <c r="AO132" s="1073"/>
      <c r="AP132" s="1073"/>
      <c r="AQ132" s="1073"/>
      <c r="AR132" s="1073"/>
      <c r="AS132" s="1073"/>
      <c r="AT132" s="1073"/>
      <c r="AU132" s="1073"/>
      <c r="AV132" s="1073"/>
      <c r="AW132" s="1073"/>
      <c r="AX132" s="135"/>
      <c r="AY132" s="130"/>
      <c r="AZ132" s="133"/>
      <c r="BA132" s="133"/>
      <c r="BB132" s="133"/>
    </row>
    <row r="133" spans="1:54" s="103" customFormat="1" ht="12.6" customHeight="1">
      <c r="A133" s="1073" t="s">
        <v>1325</v>
      </c>
      <c r="B133" s="1073"/>
      <c r="C133" s="1073"/>
      <c r="D133" s="1073"/>
      <c r="E133" s="1073"/>
      <c r="F133" s="1073"/>
      <c r="G133" s="1073"/>
      <c r="H133" s="1073"/>
      <c r="I133" s="1073"/>
      <c r="J133" s="1073"/>
      <c r="K133" s="1073"/>
      <c r="L133" s="1073"/>
      <c r="M133" s="1073"/>
      <c r="N133" s="1073"/>
      <c r="O133" s="1073"/>
      <c r="P133" s="1073"/>
      <c r="Q133" s="1073"/>
      <c r="R133" s="1073"/>
      <c r="S133" s="1073"/>
      <c r="T133" s="1073"/>
      <c r="U133" s="1073"/>
      <c r="V133" s="1073"/>
      <c r="W133" s="1073"/>
      <c r="X133" s="1073"/>
      <c r="Y133" s="1073"/>
      <c r="Z133" s="1073"/>
      <c r="AA133" s="1073"/>
      <c r="AB133" s="1073"/>
      <c r="AC133" s="1073"/>
      <c r="AD133" s="1073"/>
      <c r="AE133" s="1073"/>
      <c r="AF133" s="1073"/>
      <c r="AG133" s="1073"/>
      <c r="AH133" s="1073"/>
      <c r="AI133" s="1073"/>
      <c r="AJ133" s="1073"/>
      <c r="AK133" s="1073"/>
      <c r="AL133" s="1073"/>
      <c r="AM133" s="1073"/>
      <c r="AN133" s="1073"/>
      <c r="AO133" s="1073"/>
      <c r="AP133" s="1073"/>
      <c r="AQ133" s="1073"/>
      <c r="AR133" s="1073"/>
      <c r="AS133" s="1073"/>
      <c r="AT133" s="1073"/>
      <c r="AU133" s="1078"/>
      <c r="AV133" s="1074" t="s">
        <v>1243</v>
      </c>
      <c r="AW133" s="1075"/>
      <c r="AX133" s="1076"/>
      <c r="BB133" s="133"/>
    </row>
    <row r="134" spans="1:54" s="103" customFormat="1" ht="5.25" customHeight="1">
      <c r="A134" s="134"/>
      <c r="B134" s="134"/>
      <c r="C134" s="134"/>
      <c r="D134" s="134"/>
      <c r="E134" s="134"/>
      <c r="F134" s="134"/>
      <c r="G134" s="134"/>
      <c r="H134" s="134"/>
      <c r="I134" s="134"/>
      <c r="J134" s="134"/>
      <c r="K134" s="134"/>
      <c r="L134" s="134"/>
      <c r="M134" s="134"/>
      <c r="N134" s="134"/>
      <c r="O134" s="134"/>
      <c r="P134" s="134"/>
      <c r="Q134" s="134"/>
      <c r="R134" s="134"/>
      <c r="S134" s="134"/>
      <c r="T134" s="134"/>
      <c r="U134" s="134"/>
      <c r="V134" s="134"/>
      <c r="W134" s="134"/>
      <c r="X134" s="134"/>
      <c r="Y134" s="134"/>
      <c r="Z134" s="134"/>
      <c r="AA134" s="134"/>
      <c r="AB134" s="134"/>
      <c r="AC134" s="134"/>
      <c r="AD134" s="134"/>
      <c r="AE134" s="134"/>
      <c r="AF134" s="134"/>
      <c r="AG134" s="134"/>
      <c r="AH134" s="134"/>
      <c r="AI134" s="134"/>
      <c r="AJ134" s="134"/>
      <c r="AK134" s="134"/>
      <c r="AL134" s="134"/>
      <c r="AM134" s="134"/>
      <c r="AN134" s="134"/>
      <c r="AO134" s="134"/>
      <c r="AP134" s="134"/>
      <c r="AQ134" s="134"/>
      <c r="AR134" s="134"/>
      <c r="AS134" s="134"/>
      <c r="AT134" s="134"/>
      <c r="AU134" s="134"/>
      <c r="AV134" s="134"/>
      <c r="AW134" s="134"/>
      <c r="AX134" s="134"/>
      <c r="AY134" s="130"/>
      <c r="AZ134" s="133"/>
      <c r="BA134" s="133"/>
      <c r="BB134" s="133"/>
    </row>
    <row r="135" spans="1:54" s="103" customFormat="1" ht="12.6" customHeight="1">
      <c r="A135" s="1073" t="s">
        <v>1326</v>
      </c>
      <c r="B135" s="1073"/>
      <c r="C135" s="1073"/>
      <c r="D135" s="1073"/>
      <c r="E135" s="1073"/>
      <c r="F135" s="1073"/>
      <c r="G135" s="1073"/>
      <c r="H135" s="1073"/>
      <c r="I135" s="1073"/>
      <c r="J135" s="1073"/>
      <c r="K135" s="1073"/>
      <c r="L135" s="1073"/>
      <c r="M135" s="1073"/>
      <c r="N135" s="1073"/>
      <c r="O135" s="1073"/>
      <c r="P135" s="1073"/>
      <c r="Q135" s="1073"/>
      <c r="R135" s="1073"/>
      <c r="S135" s="1073"/>
      <c r="T135" s="1073"/>
      <c r="U135" s="1073"/>
      <c r="V135" s="1073"/>
      <c r="W135" s="1073"/>
      <c r="X135" s="1073"/>
      <c r="Y135" s="1073"/>
      <c r="Z135" s="1073"/>
      <c r="AA135" s="1073"/>
      <c r="AB135" s="1073"/>
      <c r="AC135" s="1073"/>
      <c r="AD135" s="1073"/>
      <c r="AE135" s="1073"/>
      <c r="AF135" s="1073"/>
      <c r="AG135" s="1073"/>
      <c r="AH135" s="1073"/>
      <c r="AI135" s="1073"/>
      <c r="AJ135" s="1073"/>
      <c r="AK135" s="1073"/>
      <c r="AL135" s="1073"/>
      <c r="AM135" s="1073"/>
      <c r="AN135" s="1073"/>
      <c r="AO135" s="1073"/>
      <c r="AP135" s="1073"/>
      <c r="AQ135" s="1073"/>
      <c r="AR135" s="1073"/>
      <c r="AS135" s="1073"/>
      <c r="AT135" s="1073"/>
      <c r="AU135" s="1078"/>
      <c r="AV135" s="1074" t="s">
        <v>1243</v>
      </c>
      <c r="AW135" s="1075"/>
      <c r="AX135" s="1076"/>
      <c r="BB135" s="133"/>
    </row>
    <row r="136" spans="1:54" s="103" customFormat="1" ht="4.5" customHeight="1">
      <c r="A136" s="122"/>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3"/>
      <c r="BA136" s="133"/>
      <c r="BB136" s="133"/>
    </row>
    <row r="137" spans="1:54" s="103" customFormat="1" ht="30" customHeight="1">
      <c r="A137" s="749" t="s">
        <v>1327</v>
      </c>
      <c r="B137" s="749"/>
      <c r="C137" s="749"/>
      <c r="D137" s="749"/>
      <c r="E137" s="749"/>
      <c r="F137" s="749"/>
      <c r="G137" s="749"/>
      <c r="H137" s="749"/>
      <c r="I137" s="749"/>
      <c r="J137" s="749"/>
      <c r="K137" s="749"/>
      <c r="L137" s="749"/>
      <c r="M137" s="749"/>
      <c r="N137" s="749"/>
      <c r="O137" s="749"/>
      <c r="P137" s="749"/>
      <c r="Q137" s="749"/>
      <c r="R137" s="749"/>
      <c r="S137" s="749"/>
      <c r="T137" s="749"/>
      <c r="U137" s="749"/>
      <c r="V137" s="749"/>
      <c r="W137" s="749"/>
      <c r="X137" s="749"/>
      <c r="Y137" s="749"/>
      <c r="Z137" s="749"/>
      <c r="AA137" s="749"/>
      <c r="AB137" s="749"/>
      <c r="AC137" s="749"/>
      <c r="AD137" s="749"/>
      <c r="AE137" s="749"/>
      <c r="AF137" s="749"/>
      <c r="AG137" s="749"/>
      <c r="AH137" s="749"/>
      <c r="AI137" s="749"/>
      <c r="AJ137" s="749"/>
      <c r="AK137" s="749"/>
      <c r="AL137" s="749"/>
      <c r="AM137" s="749"/>
      <c r="AN137" s="749"/>
      <c r="AO137" s="749"/>
      <c r="AP137" s="749"/>
      <c r="AQ137" s="749"/>
      <c r="AR137" s="749"/>
      <c r="AS137" s="749"/>
      <c r="AT137" s="749"/>
      <c r="AU137" s="749"/>
      <c r="AV137" s="749"/>
      <c r="AW137" s="749"/>
      <c r="AX137" s="749"/>
      <c r="AY137" s="749"/>
      <c r="AZ137" s="133"/>
      <c r="BA137" s="133"/>
      <c r="BB137" s="133"/>
    </row>
    <row r="138" spans="1:54" s="103" customFormat="1" ht="3.75" customHeight="1">
      <c r="A138" s="129"/>
      <c r="B138" s="129"/>
      <c r="C138" s="129"/>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33"/>
      <c r="BA138" s="133"/>
      <c r="BB138" s="133"/>
    </row>
    <row r="139" spans="1:54" s="103" customFormat="1" ht="13.5">
      <c r="A139" s="1071" t="s">
        <v>1328</v>
      </c>
      <c r="B139" s="1072"/>
      <c r="C139" s="1072"/>
      <c r="D139" s="1072"/>
      <c r="E139" s="1072"/>
      <c r="F139" s="1072"/>
      <c r="G139" s="1072"/>
      <c r="H139" s="1072"/>
      <c r="I139" s="1072"/>
      <c r="J139" s="1072"/>
      <c r="K139" s="1072"/>
      <c r="L139" s="1072"/>
      <c r="M139" s="1072"/>
      <c r="N139" s="1072"/>
      <c r="O139" s="1072"/>
      <c r="P139" s="1072"/>
      <c r="Q139" s="1072"/>
      <c r="R139" s="1072"/>
      <c r="S139" s="1072"/>
      <c r="T139" s="1072"/>
      <c r="U139" s="1072"/>
      <c r="V139" s="1072"/>
      <c r="W139" s="1072"/>
      <c r="X139" s="1072"/>
      <c r="Y139" s="1072"/>
      <c r="Z139" s="1072"/>
      <c r="AA139" s="1072"/>
      <c r="AB139" s="1072"/>
      <c r="AC139" s="1072"/>
      <c r="AD139" s="1072"/>
      <c r="AE139" s="1072"/>
      <c r="AF139" s="1072"/>
      <c r="AG139" s="1072"/>
      <c r="AH139" s="1072"/>
      <c r="AI139" s="1072"/>
      <c r="AJ139" s="1072"/>
      <c r="AK139" s="1072"/>
      <c r="AL139" s="1072"/>
      <c r="AM139" s="1072"/>
      <c r="AN139" s="1072"/>
      <c r="AO139" s="1072"/>
      <c r="AP139" s="1072"/>
      <c r="AQ139" s="1072"/>
      <c r="AR139" s="1072"/>
      <c r="AS139" s="1072"/>
      <c r="AT139" s="1072"/>
      <c r="AU139" s="1072"/>
      <c r="AV139" s="1072"/>
      <c r="AW139" s="1072"/>
      <c r="AX139" s="1072"/>
      <c r="AY139" s="1072"/>
      <c r="AZ139" s="133"/>
      <c r="BA139" s="133"/>
      <c r="BB139" s="133"/>
    </row>
    <row r="140" spans="1:54" s="103" customFormat="1" ht="13.9" customHeight="1">
      <c r="A140" s="1073" t="s">
        <v>1325</v>
      </c>
      <c r="B140" s="1073"/>
      <c r="C140" s="1073"/>
      <c r="D140" s="1073"/>
      <c r="E140" s="1073"/>
      <c r="F140" s="1073"/>
      <c r="G140" s="1073"/>
      <c r="H140" s="1073"/>
      <c r="I140" s="1073"/>
      <c r="J140" s="1073"/>
      <c r="K140" s="1073"/>
      <c r="L140" s="1073"/>
      <c r="M140" s="1073"/>
      <c r="N140" s="1073"/>
      <c r="O140" s="1073"/>
      <c r="P140" s="1073"/>
      <c r="Q140" s="1073"/>
      <c r="R140" s="1073"/>
      <c r="S140" s="1073"/>
      <c r="T140" s="1073"/>
      <c r="U140" s="1073"/>
      <c r="V140" s="1073"/>
      <c r="W140" s="1073"/>
      <c r="X140" s="1073"/>
      <c r="Y140" s="1073"/>
      <c r="Z140" s="1073"/>
      <c r="AA140" s="1073"/>
      <c r="AB140" s="1073"/>
      <c r="AC140" s="1073"/>
      <c r="AD140" s="1073"/>
      <c r="AE140" s="1073"/>
      <c r="AF140" s="1073"/>
      <c r="AG140" s="1073"/>
      <c r="AH140" s="1073"/>
      <c r="AI140" s="1073"/>
      <c r="AJ140" s="1073"/>
      <c r="AK140" s="1073"/>
      <c r="AL140" s="1073"/>
      <c r="AM140" s="1073"/>
      <c r="AN140" s="1073"/>
      <c r="AO140" s="1073"/>
      <c r="AP140" s="1073"/>
      <c r="AQ140" s="1073"/>
      <c r="AR140" s="1073"/>
      <c r="AS140" s="1073"/>
      <c r="AT140" s="1073"/>
      <c r="AU140" s="1078"/>
      <c r="AV140" s="1074" t="s">
        <v>1243</v>
      </c>
      <c r="AW140" s="1075"/>
      <c r="AX140" s="1076"/>
      <c r="BB140" s="133"/>
    </row>
    <row r="141" spans="1:54" s="103" customFormat="1" ht="2.25" customHeight="1">
      <c r="A141" s="134"/>
      <c r="B141" s="134"/>
      <c r="C141" s="134"/>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c r="AA141" s="134"/>
      <c r="AB141" s="134"/>
      <c r="AC141" s="134"/>
      <c r="AD141" s="134"/>
      <c r="AE141" s="134"/>
      <c r="AF141" s="134"/>
      <c r="AG141" s="134"/>
      <c r="AH141" s="134"/>
      <c r="AI141" s="134"/>
      <c r="AJ141" s="134"/>
      <c r="AK141" s="134"/>
      <c r="AL141" s="134"/>
      <c r="AM141" s="134"/>
      <c r="AN141" s="134"/>
      <c r="AO141" s="134"/>
      <c r="AP141" s="134"/>
      <c r="AQ141" s="134"/>
      <c r="AR141" s="134"/>
      <c r="AS141" s="134"/>
      <c r="AT141" s="134"/>
      <c r="AU141" s="134"/>
      <c r="AV141" s="134"/>
      <c r="AW141" s="134"/>
      <c r="AX141" s="134"/>
      <c r="AY141" s="136"/>
      <c r="AZ141" s="136"/>
      <c r="BA141" s="133"/>
      <c r="BB141" s="133"/>
    </row>
    <row r="142" spans="1:54" s="103" customFormat="1" ht="13.9" customHeight="1">
      <c r="A142" s="137" t="s">
        <v>1329</v>
      </c>
      <c r="B142" s="134"/>
      <c r="C142" s="134"/>
      <c r="D142" s="134"/>
      <c r="E142" s="134"/>
      <c r="F142" s="134"/>
      <c r="G142" s="134"/>
      <c r="H142" s="134"/>
      <c r="I142" s="134"/>
      <c r="J142" s="134"/>
      <c r="K142" s="134"/>
      <c r="L142" s="134"/>
      <c r="M142" s="134"/>
      <c r="N142" s="134"/>
      <c r="O142" s="134"/>
      <c r="P142" s="134"/>
      <c r="Q142" s="134"/>
      <c r="R142" s="134"/>
      <c r="S142" s="134"/>
      <c r="T142" s="134"/>
      <c r="U142" s="134"/>
      <c r="V142" s="134"/>
      <c r="W142" s="134"/>
      <c r="X142" s="134"/>
      <c r="Y142" s="134"/>
      <c r="Z142" s="134"/>
      <c r="AA142" s="134"/>
      <c r="AB142" s="134"/>
      <c r="AC142" s="134"/>
      <c r="AD142" s="134"/>
      <c r="AE142" s="134"/>
      <c r="AF142" s="134"/>
      <c r="AG142" s="134"/>
      <c r="AH142" s="134"/>
      <c r="AI142" s="134"/>
      <c r="AJ142" s="134"/>
      <c r="AK142" s="134"/>
      <c r="AL142" s="134"/>
      <c r="AM142" s="134"/>
      <c r="AN142" s="134"/>
      <c r="AO142" s="134"/>
      <c r="AP142" s="134"/>
      <c r="AQ142" s="134"/>
      <c r="AR142" s="134"/>
      <c r="AS142" s="134"/>
      <c r="AT142" s="134"/>
      <c r="AU142" s="134"/>
      <c r="AV142" s="1074" t="s">
        <v>1243</v>
      </c>
      <c r="AW142" s="1075"/>
      <c r="AX142" s="1076"/>
      <c r="BB142" s="133"/>
    </row>
    <row r="143" spans="1:54" s="103" customFormat="1" ht="2.25" customHeight="1">
      <c r="A143" s="129"/>
      <c r="B143" s="129"/>
      <c r="C143" s="129"/>
      <c r="D143" s="129"/>
      <c r="E143" s="129"/>
      <c r="F143" s="129"/>
      <c r="G143" s="129"/>
      <c r="H143" s="129"/>
      <c r="I143" s="129"/>
      <c r="J143" s="129"/>
      <c r="K143" s="129"/>
      <c r="L143" s="129"/>
      <c r="M143" s="129"/>
      <c r="N143" s="129"/>
      <c r="O143" s="129"/>
      <c r="P143" s="129"/>
      <c r="Q143" s="129"/>
      <c r="R143" s="129"/>
      <c r="S143" s="129"/>
      <c r="T143" s="129"/>
      <c r="U143" s="129"/>
      <c r="V143" s="129"/>
      <c r="W143" s="129"/>
      <c r="X143" s="129"/>
      <c r="Y143" s="129"/>
      <c r="Z143" s="129"/>
      <c r="AA143" s="129"/>
      <c r="AB143" s="129"/>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33"/>
      <c r="BA143" s="133"/>
      <c r="BB143" s="133"/>
    </row>
    <row r="144" spans="1:54" s="103" customFormat="1" ht="12" customHeight="1">
      <c r="A144" s="1077" t="s">
        <v>1330</v>
      </c>
      <c r="B144" s="1077"/>
      <c r="C144" s="1077"/>
      <c r="D144" s="1077"/>
      <c r="E144" s="1077"/>
      <c r="F144" s="1077"/>
      <c r="G144" s="1077"/>
      <c r="H144" s="1077"/>
      <c r="I144" s="1077"/>
      <c r="J144" s="1077"/>
      <c r="K144" s="1077"/>
      <c r="L144" s="1077"/>
      <c r="M144" s="1077"/>
      <c r="N144" s="1077"/>
      <c r="O144" s="1077"/>
      <c r="P144" s="1077"/>
      <c r="Q144" s="1077"/>
      <c r="R144" s="1077"/>
      <c r="S144" s="1077"/>
      <c r="T144" s="1077"/>
      <c r="U144" s="1077"/>
      <c r="V144" s="1077"/>
      <c r="W144" s="1077"/>
      <c r="X144" s="1077"/>
      <c r="Y144" s="1077"/>
      <c r="Z144" s="1077"/>
      <c r="AA144" s="1077"/>
      <c r="AB144" s="1077"/>
      <c r="AC144" s="1077"/>
      <c r="AD144" s="1077"/>
      <c r="AE144" s="1077"/>
      <c r="AF144" s="1077"/>
      <c r="AG144" s="1077"/>
      <c r="AH144" s="1077"/>
      <c r="AI144" s="1077"/>
      <c r="AJ144" s="1077"/>
      <c r="AK144" s="1077"/>
      <c r="AL144" s="1077"/>
      <c r="AM144" s="1077"/>
      <c r="AN144" s="1077"/>
      <c r="AO144" s="1077"/>
      <c r="AP144" s="1077"/>
      <c r="AQ144" s="1077"/>
      <c r="AR144" s="1077"/>
      <c r="AS144" s="1077"/>
      <c r="AT144" s="1077"/>
      <c r="AU144" s="1077"/>
      <c r="AV144" s="1077"/>
      <c r="AW144" s="1077"/>
      <c r="AX144" s="1077"/>
      <c r="AY144" s="135"/>
      <c r="AZ144" s="135"/>
      <c r="BA144" s="135"/>
      <c r="BB144" s="135"/>
    </row>
    <row r="145" spans="1:54" s="103" customFormat="1" ht="13.9" customHeight="1">
      <c r="A145" s="1073" t="s">
        <v>1331</v>
      </c>
      <c r="B145" s="1073"/>
      <c r="C145" s="1073"/>
      <c r="D145" s="1073"/>
      <c r="E145" s="1073"/>
      <c r="F145" s="1073"/>
      <c r="G145" s="1073"/>
      <c r="H145" s="1073"/>
      <c r="I145" s="1073"/>
      <c r="J145" s="1073"/>
      <c r="K145" s="1073"/>
      <c r="L145" s="1073"/>
      <c r="M145" s="1073"/>
      <c r="N145" s="1073"/>
      <c r="O145" s="1073"/>
      <c r="P145" s="1073"/>
      <c r="Q145" s="1073"/>
      <c r="R145" s="1073"/>
      <c r="S145" s="1073"/>
      <c r="T145" s="1073"/>
      <c r="U145" s="1073"/>
      <c r="V145" s="1073"/>
      <c r="W145" s="1073"/>
      <c r="X145" s="1073"/>
      <c r="Y145" s="1073"/>
      <c r="Z145" s="1073"/>
      <c r="AA145" s="1073"/>
      <c r="AB145" s="1073"/>
      <c r="AC145" s="1073"/>
      <c r="AD145" s="1073"/>
      <c r="AE145" s="1073"/>
      <c r="AF145" s="1073"/>
      <c r="AG145" s="1073"/>
      <c r="AH145" s="1073"/>
      <c r="AI145" s="1073"/>
      <c r="AJ145" s="1073"/>
      <c r="AK145" s="1073"/>
      <c r="AL145" s="1073"/>
      <c r="AM145" s="1073"/>
      <c r="AN145" s="1073"/>
      <c r="AO145" s="1073"/>
      <c r="AP145" s="1073"/>
      <c r="AQ145" s="1073"/>
      <c r="AR145" s="1073"/>
      <c r="AS145" s="1073"/>
      <c r="AT145" s="1073"/>
      <c r="AU145" s="1073"/>
      <c r="AV145" s="1074" t="s">
        <v>1243</v>
      </c>
      <c r="AW145" s="1075"/>
      <c r="AX145" s="1076"/>
      <c r="BB145" s="134"/>
    </row>
    <row r="146" spans="1:54" s="103" customFormat="1" ht="2.25" customHeight="1">
      <c r="A146" s="1073"/>
      <c r="B146" s="1073"/>
      <c r="C146" s="1073"/>
      <c r="D146" s="1073"/>
      <c r="E146" s="1073"/>
      <c r="F146" s="1073"/>
      <c r="G146" s="1073"/>
      <c r="H146" s="1073"/>
      <c r="I146" s="1073"/>
      <c r="J146" s="1073"/>
      <c r="K146" s="1073"/>
      <c r="L146" s="1073"/>
      <c r="M146" s="1073"/>
      <c r="N146" s="1073"/>
      <c r="O146" s="1073"/>
      <c r="P146" s="1073"/>
      <c r="Q146" s="1073"/>
      <c r="R146" s="1073"/>
      <c r="S146" s="1073"/>
      <c r="T146" s="1073"/>
      <c r="U146" s="1073"/>
      <c r="V146" s="1073"/>
      <c r="W146" s="1073"/>
      <c r="X146" s="1073"/>
      <c r="Y146" s="1073"/>
      <c r="Z146" s="1073"/>
      <c r="AA146" s="1073"/>
      <c r="AB146" s="1073"/>
      <c r="AC146" s="1073"/>
      <c r="AD146" s="1073"/>
      <c r="AE146" s="1073"/>
      <c r="AF146" s="1073"/>
      <c r="AG146" s="1073"/>
      <c r="AH146" s="1073"/>
      <c r="AI146" s="1073"/>
      <c r="AJ146" s="1073"/>
      <c r="AK146" s="1073"/>
      <c r="AL146" s="1073"/>
      <c r="AM146" s="1073"/>
      <c r="AN146" s="1073"/>
      <c r="AO146" s="1073"/>
      <c r="AP146" s="1073"/>
      <c r="AQ146" s="1073"/>
      <c r="AR146" s="1073"/>
      <c r="AS146" s="1073"/>
      <c r="AT146" s="1073"/>
      <c r="AU146" s="1073"/>
      <c r="AV146" s="134"/>
      <c r="AW146" s="134"/>
      <c r="AX146" s="134"/>
      <c r="BB146" s="134"/>
    </row>
    <row r="147" spans="1:54" s="103" customFormat="1" ht="13.9" customHeight="1">
      <c r="A147" s="1073" t="s">
        <v>1326</v>
      </c>
      <c r="B147" s="1073"/>
      <c r="C147" s="1073"/>
      <c r="D147" s="1073"/>
      <c r="E147" s="1073"/>
      <c r="F147" s="1073"/>
      <c r="G147" s="1073"/>
      <c r="H147" s="1073"/>
      <c r="I147" s="1073"/>
      <c r="J147" s="1073"/>
      <c r="K147" s="1073"/>
      <c r="L147" s="1073"/>
      <c r="M147" s="1073"/>
      <c r="N147" s="1073"/>
      <c r="O147" s="1073"/>
      <c r="P147" s="1073"/>
      <c r="Q147" s="1073"/>
      <c r="R147" s="1073"/>
      <c r="S147" s="1073"/>
      <c r="T147" s="1073"/>
      <c r="U147" s="1073"/>
      <c r="V147" s="1073"/>
      <c r="W147" s="1073"/>
      <c r="X147" s="1073"/>
      <c r="Y147" s="1073"/>
      <c r="Z147" s="1073"/>
      <c r="AA147" s="1073"/>
      <c r="AB147" s="1073"/>
      <c r="AC147" s="1073"/>
      <c r="AD147" s="1073"/>
      <c r="AE147" s="1073"/>
      <c r="AF147" s="1073"/>
      <c r="AG147" s="1073"/>
      <c r="AH147" s="1073"/>
      <c r="AI147" s="1073"/>
      <c r="AJ147" s="1073"/>
      <c r="AK147" s="1073"/>
      <c r="AL147" s="1073"/>
      <c r="AM147" s="1073"/>
      <c r="AN147" s="1073"/>
      <c r="AO147" s="1073"/>
      <c r="AP147" s="1073"/>
      <c r="AQ147" s="1073"/>
      <c r="AR147" s="1073"/>
      <c r="AS147" s="1073"/>
      <c r="AT147" s="1073"/>
      <c r="AU147" s="1078"/>
      <c r="AV147" s="1074" t="s">
        <v>1243</v>
      </c>
      <c r="AW147" s="1075"/>
      <c r="AX147" s="1076"/>
      <c r="BB147" s="134"/>
    </row>
    <row r="148" spans="1:54" s="103" customFormat="1" ht="2.25" customHeight="1">
      <c r="A148" s="134"/>
      <c r="B148" s="134"/>
      <c r="C148" s="134"/>
      <c r="D148" s="134"/>
      <c r="E148" s="134"/>
      <c r="F148" s="134"/>
      <c r="G148" s="134"/>
      <c r="H148" s="134"/>
      <c r="I148" s="134"/>
      <c r="J148" s="134"/>
      <c r="K148" s="134"/>
      <c r="L148" s="134"/>
      <c r="M148" s="134"/>
      <c r="N148" s="134"/>
      <c r="O148" s="134"/>
      <c r="P148" s="134"/>
      <c r="Q148" s="134"/>
      <c r="R148" s="134"/>
      <c r="S148" s="134"/>
      <c r="T148" s="134"/>
      <c r="U148" s="134"/>
      <c r="V148" s="134"/>
      <c r="W148" s="134"/>
      <c r="X148" s="134"/>
      <c r="Y148" s="134"/>
      <c r="Z148" s="134"/>
      <c r="AA148" s="134"/>
      <c r="AB148" s="134"/>
      <c r="AC148" s="134"/>
      <c r="AD148" s="134"/>
      <c r="AE148" s="134"/>
      <c r="AF148" s="134"/>
      <c r="AG148" s="134"/>
      <c r="AH148" s="134"/>
      <c r="AI148" s="134"/>
      <c r="AJ148" s="134"/>
      <c r="AK148" s="134"/>
      <c r="AL148" s="134"/>
      <c r="AM148" s="134"/>
      <c r="AN148" s="134"/>
      <c r="AO148" s="134"/>
      <c r="AP148" s="134"/>
      <c r="AQ148" s="134"/>
      <c r="AR148" s="134"/>
      <c r="AS148" s="134"/>
      <c r="AT148" s="134"/>
      <c r="AU148" s="134"/>
      <c r="AV148" s="134"/>
      <c r="AW148" s="134"/>
      <c r="AX148" s="134"/>
      <c r="AY148" s="134"/>
      <c r="AZ148" s="134"/>
      <c r="BA148" s="134"/>
      <c r="BB148" s="134"/>
    </row>
    <row r="149" spans="1:54" s="103" customFormat="1" ht="66.75" customHeight="1">
      <c r="A149" s="1073" t="s">
        <v>1332</v>
      </c>
      <c r="B149" s="1073"/>
      <c r="C149" s="1073"/>
      <c r="D149" s="1073"/>
      <c r="E149" s="1073"/>
      <c r="F149" s="1073"/>
      <c r="G149" s="1073"/>
      <c r="H149" s="1073"/>
      <c r="I149" s="1073"/>
      <c r="J149" s="1073"/>
      <c r="K149" s="1073"/>
      <c r="L149" s="1073"/>
      <c r="M149" s="1073"/>
      <c r="N149" s="1073"/>
      <c r="O149" s="1073"/>
      <c r="P149" s="1073"/>
      <c r="Q149" s="1073"/>
      <c r="R149" s="1073"/>
      <c r="S149" s="1073"/>
      <c r="T149" s="1073"/>
      <c r="U149" s="1073"/>
      <c r="V149" s="1073"/>
      <c r="W149" s="1073"/>
      <c r="X149" s="1073"/>
      <c r="Y149" s="1073"/>
      <c r="Z149" s="1073"/>
      <c r="AA149" s="1073"/>
      <c r="AB149" s="1073"/>
      <c r="AC149" s="1073"/>
      <c r="AD149" s="1073"/>
      <c r="AE149" s="1073"/>
      <c r="AF149" s="1073"/>
      <c r="AG149" s="1073"/>
      <c r="AH149" s="1073"/>
      <c r="AI149" s="1073"/>
      <c r="AJ149" s="1073"/>
      <c r="AK149" s="1073"/>
      <c r="AL149" s="1073"/>
      <c r="AM149" s="1073"/>
      <c r="AN149" s="1073"/>
      <c r="AO149" s="1073"/>
      <c r="AP149" s="1073"/>
      <c r="AQ149" s="1073"/>
      <c r="AR149" s="1073"/>
      <c r="AS149" s="1073"/>
      <c r="AT149" s="1073"/>
      <c r="AU149" s="1073"/>
      <c r="AV149" s="1073"/>
      <c r="AW149" s="1073"/>
      <c r="AX149" s="1073"/>
      <c r="AY149" s="135"/>
      <c r="AZ149" s="135"/>
      <c r="BA149" s="135"/>
      <c r="BB149" s="135"/>
    </row>
    <row r="150" spans="1:54" s="103" customFormat="1" ht="1.5" customHeight="1">
      <c r="A150" s="138"/>
      <c r="B150" s="138"/>
      <c r="C150" s="138"/>
      <c r="D150" s="138"/>
      <c r="E150" s="138"/>
      <c r="F150" s="138"/>
      <c r="G150" s="138"/>
      <c r="H150" s="138"/>
      <c r="I150" s="138"/>
      <c r="J150" s="138"/>
      <c r="K150" s="138"/>
      <c r="L150" s="138"/>
      <c r="M150" s="138"/>
      <c r="N150" s="138"/>
      <c r="O150" s="138"/>
      <c r="P150" s="138"/>
      <c r="Q150" s="138"/>
      <c r="R150" s="138"/>
      <c r="S150" s="138"/>
      <c r="T150" s="138"/>
      <c r="U150" s="138"/>
      <c r="V150" s="138"/>
      <c r="W150" s="138"/>
      <c r="X150" s="138"/>
      <c r="Y150" s="138"/>
      <c r="Z150" s="138"/>
      <c r="AA150" s="138"/>
      <c r="AB150" s="138"/>
      <c r="AC150" s="138"/>
      <c r="AD150" s="138"/>
      <c r="AE150" s="138"/>
      <c r="AF150" s="138"/>
      <c r="AG150" s="138"/>
      <c r="AH150" s="138"/>
      <c r="AI150" s="138"/>
      <c r="AJ150" s="138"/>
      <c r="AK150" s="138"/>
      <c r="AL150" s="138"/>
      <c r="AM150" s="138"/>
      <c r="AN150" s="138"/>
      <c r="AO150" s="138"/>
      <c r="AP150" s="138"/>
      <c r="AQ150" s="138"/>
      <c r="AR150" s="138"/>
      <c r="AS150" s="138"/>
      <c r="AT150" s="138"/>
      <c r="AU150" s="138"/>
      <c r="AV150" s="138"/>
      <c r="AW150" s="138"/>
      <c r="AX150" s="138"/>
      <c r="AY150" s="138"/>
      <c r="AZ150" s="138"/>
      <c r="BA150" s="138"/>
      <c r="BB150" s="138"/>
    </row>
    <row r="151" spans="1:54" s="103" customFormat="1" ht="12.6" customHeight="1">
      <c r="A151" s="1071" t="s">
        <v>1333</v>
      </c>
      <c r="B151" s="1072"/>
      <c r="C151" s="1072"/>
      <c r="D151" s="1072"/>
      <c r="E151" s="1072"/>
      <c r="F151" s="1072"/>
      <c r="G151" s="1072"/>
      <c r="H151" s="1072"/>
      <c r="I151" s="1072"/>
      <c r="J151" s="1072"/>
      <c r="K151" s="1072"/>
      <c r="L151" s="1072"/>
      <c r="M151" s="1072"/>
      <c r="N151" s="1072"/>
      <c r="O151" s="1072"/>
      <c r="P151" s="1072"/>
      <c r="Q151" s="1072"/>
      <c r="R151" s="1072"/>
      <c r="S151" s="1072"/>
      <c r="T151" s="1072"/>
      <c r="U151" s="1072"/>
      <c r="V151" s="1072"/>
      <c r="W151" s="1072"/>
      <c r="X151" s="1072"/>
      <c r="Y151" s="1072"/>
      <c r="Z151" s="1072"/>
      <c r="AA151" s="1072"/>
      <c r="AB151" s="1072"/>
      <c r="AC151" s="1072"/>
      <c r="AD151" s="1072"/>
      <c r="AE151" s="1072"/>
      <c r="AF151" s="1072"/>
      <c r="AG151" s="1072"/>
      <c r="AH151" s="1072"/>
      <c r="AI151" s="1072"/>
      <c r="AJ151" s="1072"/>
      <c r="AK151" s="1072"/>
      <c r="AL151" s="1072"/>
      <c r="AM151" s="1072"/>
      <c r="AN151" s="1072"/>
      <c r="AO151" s="1072"/>
      <c r="AP151" s="1072"/>
      <c r="AQ151" s="1072"/>
      <c r="AR151" s="1072"/>
      <c r="AS151" s="1072"/>
      <c r="AT151" s="1072"/>
      <c r="AU151" s="1072"/>
      <c r="AV151" s="1072"/>
      <c r="AW151" s="1072"/>
      <c r="AX151" s="1072"/>
      <c r="AY151" s="1072"/>
      <c r="AZ151" s="138"/>
      <c r="BA151" s="138"/>
      <c r="BB151" s="138"/>
    </row>
    <row r="152" spans="1:54" s="103" customFormat="1" ht="25.5" customHeight="1">
      <c r="A152" s="749" t="s">
        <v>1334</v>
      </c>
      <c r="B152" s="749"/>
      <c r="C152" s="749"/>
      <c r="D152" s="749"/>
      <c r="E152" s="749"/>
      <c r="F152" s="749"/>
      <c r="G152" s="749"/>
      <c r="H152" s="749"/>
      <c r="I152" s="749"/>
      <c r="J152" s="749"/>
      <c r="K152" s="749"/>
      <c r="L152" s="749"/>
      <c r="M152" s="749"/>
      <c r="N152" s="749"/>
      <c r="O152" s="749"/>
      <c r="P152" s="749"/>
      <c r="Q152" s="749"/>
      <c r="R152" s="749"/>
      <c r="S152" s="749"/>
      <c r="T152" s="749"/>
      <c r="U152" s="749"/>
      <c r="V152" s="749"/>
      <c r="W152" s="749"/>
      <c r="X152" s="749"/>
      <c r="Y152" s="749"/>
      <c r="Z152" s="749"/>
      <c r="AA152" s="749"/>
      <c r="AB152" s="749"/>
      <c r="AC152" s="749"/>
      <c r="AD152" s="749"/>
      <c r="AE152" s="749"/>
      <c r="AF152" s="749"/>
      <c r="AG152" s="749"/>
      <c r="AH152" s="749"/>
      <c r="AI152" s="749"/>
      <c r="AJ152" s="749"/>
      <c r="AK152" s="749"/>
      <c r="AL152" s="749"/>
      <c r="AM152" s="749"/>
      <c r="AN152" s="749"/>
      <c r="AO152" s="749"/>
      <c r="AP152" s="749"/>
      <c r="AQ152" s="749"/>
      <c r="AR152" s="749"/>
      <c r="AS152" s="749"/>
      <c r="AT152" s="749"/>
      <c r="AU152" s="749"/>
      <c r="AV152" s="749"/>
      <c r="AW152" s="749"/>
      <c r="AX152" s="749"/>
      <c r="AY152" s="749"/>
      <c r="AZ152" s="138"/>
      <c r="BA152" s="138"/>
      <c r="BB152" s="138"/>
    </row>
    <row r="153" spans="1:54" s="103" customFormat="1" ht="12.6" customHeight="1">
      <c r="A153" s="1071" t="s">
        <v>1335</v>
      </c>
      <c r="B153" s="1072"/>
      <c r="C153" s="1072"/>
      <c r="D153" s="1072"/>
      <c r="E153" s="1072"/>
      <c r="F153" s="1072"/>
      <c r="G153" s="1072"/>
      <c r="H153" s="1072"/>
      <c r="I153" s="1072"/>
      <c r="J153" s="1072"/>
      <c r="K153" s="1072"/>
      <c r="L153" s="1072"/>
      <c r="M153" s="1072"/>
      <c r="N153" s="1072"/>
      <c r="O153" s="1072"/>
      <c r="P153" s="1072"/>
      <c r="Q153" s="1072"/>
      <c r="R153" s="1072"/>
      <c r="S153" s="1072"/>
      <c r="T153" s="1072"/>
      <c r="U153" s="1072"/>
      <c r="V153" s="1072"/>
      <c r="W153" s="1072"/>
      <c r="X153" s="1072"/>
      <c r="Y153" s="1072"/>
      <c r="Z153" s="1072"/>
      <c r="AA153" s="1072"/>
      <c r="AB153" s="1072"/>
      <c r="AC153" s="1072"/>
      <c r="AD153" s="1072"/>
      <c r="AE153" s="1072"/>
      <c r="AF153" s="1072"/>
      <c r="AG153" s="1072"/>
      <c r="AH153" s="1072"/>
      <c r="AI153" s="1072"/>
      <c r="AJ153" s="1072"/>
      <c r="AK153" s="1072"/>
      <c r="AL153" s="1072"/>
      <c r="AM153" s="1072"/>
      <c r="AN153" s="1072"/>
      <c r="AO153" s="1072"/>
      <c r="AP153" s="1072"/>
      <c r="AQ153" s="1072"/>
      <c r="AR153" s="1072"/>
      <c r="AS153" s="1072"/>
      <c r="AT153" s="1072"/>
      <c r="AU153" s="1072"/>
      <c r="AV153" s="1072"/>
      <c r="AW153" s="1072"/>
      <c r="AX153" s="1072"/>
      <c r="AY153" s="1072"/>
      <c r="AZ153" s="138"/>
      <c r="BA153" s="138"/>
      <c r="BB153" s="138"/>
    </row>
    <row r="154" spans="1:54" s="103" customFormat="1" ht="117" customHeight="1">
      <c r="A154" s="749" t="s">
        <v>1336</v>
      </c>
      <c r="B154" s="749"/>
      <c r="C154" s="749"/>
      <c r="D154" s="749"/>
      <c r="E154" s="749"/>
      <c r="F154" s="749"/>
      <c r="G154" s="749"/>
      <c r="H154" s="749"/>
      <c r="I154" s="749"/>
      <c r="J154" s="749"/>
      <c r="K154" s="749"/>
      <c r="L154" s="749"/>
      <c r="M154" s="749"/>
      <c r="N154" s="749"/>
      <c r="O154" s="749"/>
      <c r="P154" s="749"/>
      <c r="Q154" s="749"/>
      <c r="R154" s="749"/>
      <c r="S154" s="749"/>
      <c r="T154" s="749"/>
      <c r="U154" s="749"/>
      <c r="V154" s="749"/>
      <c r="W154" s="749"/>
      <c r="X154" s="749"/>
      <c r="Y154" s="749"/>
      <c r="Z154" s="749"/>
      <c r="AA154" s="749"/>
      <c r="AB154" s="749"/>
      <c r="AC154" s="749"/>
      <c r="AD154" s="749"/>
      <c r="AE154" s="749"/>
      <c r="AF154" s="749"/>
      <c r="AG154" s="749"/>
      <c r="AH154" s="749"/>
      <c r="AI154" s="749"/>
      <c r="AJ154" s="749"/>
      <c r="AK154" s="749"/>
      <c r="AL154" s="749"/>
      <c r="AM154" s="749"/>
      <c r="AN154" s="749"/>
      <c r="AO154" s="749"/>
      <c r="AP154" s="749"/>
      <c r="AQ154" s="749"/>
      <c r="AR154" s="749"/>
      <c r="AS154" s="749"/>
      <c r="AT154" s="749"/>
      <c r="AU154" s="749"/>
      <c r="AV154" s="749"/>
      <c r="AW154" s="749"/>
      <c r="AX154" s="749"/>
      <c r="AY154" s="749"/>
      <c r="AZ154" s="138"/>
      <c r="BA154" s="138"/>
      <c r="BB154" s="138"/>
    </row>
    <row r="155" spans="1:54" s="103" customFormat="1" ht="13.5">
      <c r="A155" s="1071" t="s">
        <v>1337</v>
      </c>
      <c r="B155" s="1072"/>
      <c r="C155" s="1072"/>
      <c r="D155" s="1072"/>
      <c r="E155" s="1072"/>
      <c r="F155" s="1072"/>
      <c r="G155" s="1072"/>
      <c r="H155" s="1072"/>
      <c r="I155" s="1072"/>
      <c r="J155" s="1072"/>
      <c r="K155" s="1072"/>
      <c r="L155" s="1072"/>
      <c r="M155" s="1072"/>
      <c r="N155" s="1072"/>
      <c r="O155" s="1072"/>
      <c r="P155" s="1072"/>
      <c r="Q155" s="1072"/>
      <c r="R155" s="1072"/>
      <c r="S155" s="1072"/>
      <c r="T155" s="1072"/>
      <c r="U155" s="1072"/>
      <c r="V155" s="1072"/>
      <c r="W155" s="1072"/>
      <c r="X155" s="1072"/>
      <c r="Y155" s="1072"/>
      <c r="Z155" s="1072"/>
      <c r="AA155" s="1072"/>
      <c r="AB155" s="1072"/>
      <c r="AC155" s="1072"/>
      <c r="AD155" s="1072"/>
      <c r="AE155" s="1072"/>
      <c r="AF155" s="1072"/>
      <c r="AG155" s="1072"/>
      <c r="AH155" s="1072"/>
      <c r="AI155" s="1072"/>
      <c r="AJ155" s="1072"/>
      <c r="AK155" s="1072"/>
      <c r="AL155" s="1072"/>
      <c r="AM155" s="1072"/>
      <c r="AN155" s="1072"/>
      <c r="AO155" s="1072"/>
      <c r="AP155" s="1072"/>
      <c r="AQ155" s="1072"/>
      <c r="AR155" s="1072"/>
      <c r="AS155" s="1072"/>
      <c r="AT155" s="1072"/>
      <c r="AU155" s="1072"/>
      <c r="AV155" s="1072"/>
      <c r="AW155" s="1072"/>
      <c r="AX155" s="1072"/>
      <c r="AY155" s="1072"/>
      <c r="AZ155" s="138"/>
      <c r="BA155" s="138"/>
      <c r="BB155" s="138"/>
    </row>
    <row r="156" spans="1:54" s="103" customFormat="1" ht="12.6" customHeight="1">
      <c r="A156" s="551" t="s">
        <v>1338</v>
      </c>
      <c r="B156" s="551"/>
      <c r="C156" s="551"/>
      <c r="D156" s="551"/>
      <c r="E156" s="551"/>
      <c r="F156" s="551"/>
      <c r="G156" s="551"/>
      <c r="H156" s="551"/>
      <c r="I156" s="551"/>
      <c r="J156" s="551"/>
      <c r="K156" s="551"/>
      <c r="L156" s="551"/>
      <c r="M156" s="551"/>
      <c r="N156" s="551"/>
      <c r="O156" s="551"/>
      <c r="P156" s="551"/>
      <c r="Q156" s="551"/>
      <c r="R156" s="551"/>
      <c r="S156" s="551"/>
      <c r="T156" s="551"/>
      <c r="U156" s="551"/>
      <c r="V156" s="551"/>
      <c r="W156" s="551"/>
      <c r="X156" s="551"/>
      <c r="Y156" s="551"/>
      <c r="Z156" s="551"/>
      <c r="AA156" s="551"/>
      <c r="AB156" s="551"/>
      <c r="AC156" s="551"/>
      <c r="AD156" s="551"/>
      <c r="AE156" s="551"/>
      <c r="AF156" s="551"/>
      <c r="AG156" s="551"/>
      <c r="AH156" s="551"/>
      <c r="AI156" s="551"/>
      <c r="AJ156" s="551"/>
      <c r="AK156" s="551"/>
      <c r="AL156" s="551"/>
      <c r="AM156" s="551"/>
      <c r="AN156" s="551"/>
      <c r="AO156" s="551"/>
      <c r="AP156" s="551"/>
      <c r="AQ156" s="551"/>
      <c r="AR156" s="551"/>
      <c r="AS156" s="551"/>
      <c r="AT156" s="551"/>
      <c r="AU156" s="551"/>
      <c r="AV156" s="551"/>
      <c r="AW156" s="551"/>
      <c r="AX156" s="551"/>
      <c r="AY156" s="551"/>
      <c r="AZ156" s="138"/>
      <c r="BA156" s="138"/>
      <c r="BB156" s="138"/>
    </row>
    <row r="157" spans="1:54" s="103" customFormat="1" ht="12.6" customHeight="1">
      <c r="A157" s="1071" t="s">
        <v>1339</v>
      </c>
      <c r="B157" s="1072"/>
      <c r="C157" s="1072"/>
      <c r="D157" s="1072"/>
      <c r="E157" s="1072"/>
      <c r="F157" s="1072"/>
      <c r="G157" s="1072"/>
      <c r="H157" s="1072"/>
      <c r="I157" s="1072"/>
      <c r="J157" s="1072"/>
      <c r="K157" s="1072"/>
      <c r="L157" s="1072"/>
      <c r="M157" s="1072"/>
      <c r="N157" s="1072"/>
      <c r="O157" s="1072"/>
      <c r="P157" s="1072"/>
      <c r="Q157" s="1072"/>
      <c r="R157" s="1072"/>
      <c r="S157" s="1072"/>
      <c r="T157" s="1072"/>
      <c r="U157" s="1072"/>
      <c r="V157" s="1072"/>
      <c r="W157" s="1072"/>
      <c r="X157" s="1072"/>
      <c r="Y157" s="1072"/>
      <c r="Z157" s="1072"/>
      <c r="AA157" s="1072"/>
      <c r="AB157" s="1072"/>
      <c r="AC157" s="1072"/>
      <c r="AD157" s="1072"/>
      <c r="AE157" s="1072"/>
      <c r="AF157" s="1072"/>
      <c r="AG157" s="1072"/>
      <c r="AH157" s="1072"/>
      <c r="AI157" s="1072"/>
      <c r="AJ157" s="1072"/>
      <c r="AK157" s="1072"/>
      <c r="AL157" s="1072"/>
      <c r="AM157" s="1072"/>
      <c r="AN157" s="1072"/>
      <c r="AO157" s="1072"/>
      <c r="AP157" s="1072"/>
      <c r="AQ157" s="1072"/>
      <c r="AR157" s="1072"/>
      <c r="AS157" s="1072"/>
      <c r="AT157" s="1072"/>
      <c r="AU157" s="1072"/>
      <c r="AV157" s="1072"/>
      <c r="AW157" s="1072"/>
      <c r="AX157" s="1072"/>
      <c r="AY157" s="1072"/>
      <c r="AZ157" s="138"/>
      <c r="BA157" s="138"/>
      <c r="BB157" s="138"/>
    </row>
    <row r="158" spans="1:54" s="103" customFormat="1" ht="63.75" customHeight="1">
      <c r="A158" s="749" t="s">
        <v>1340</v>
      </c>
      <c r="B158" s="749"/>
      <c r="C158" s="749"/>
      <c r="D158" s="749"/>
      <c r="E158" s="749"/>
      <c r="F158" s="749"/>
      <c r="G158" s="749"/>
      <c r="H158" s="749"/>
      <c r="I158" s="749"/>
      <c r="J158" s="749"/>
      <c r="K158" s="749"/>
      <c r="L158" s="749"/>
      <c r="M158" s="749"/>
      <c r="N158" s="749"/>
      <c r="O158" s="749"/>
      <c r="P158" s="749"/>
      <c r="Q158" s="749"/>
      <c r="R158" s="749"/>
      <c r="S158" s="749"/>
      <c r="T158" s="749"/>
      <c r="U158" s="749"/>
      <c r="V158" s="749"/>
      <c r="W158" s="749"/>
      <c r="X158" s="749"/>
      <c r="Y158" s="749"/>
      <c r="Z158" s="749"/>
      <c r="AA158" s="749"/>
      <c r="AB158" s="749"/>
      <c r="AC158" s="749"/>
      <c r="AD158" s="749"/>
      <c r="AE158" s="749"/>
      <c r="AF158" s="749"/>
      <c r="AG158" s="749"/>
      <c r="AH158" s="749"/>
      <c r="AI158" s="749"/>
      <c r="AJ158" s="749"/>
      <c r="AK158" s="749"/>
      <c r="AL158" s="749"/>
      <c r="AM158" s="749"/>
      <c r="AN158" s="749"/>
      <c r="AO158" s="749"/>
      <c r="AP158" s="749"/>
      <c r="AQ158" s="749"/>
      <c r="AR158" s="749"/>
      <c r="AS158" s="749"/>
      <c r="AT158" s="749"/>
      <c r="AU158" s="749"/>
      <c r="AV158" s="749"/>
      <c r="AW158" s="749"/>
      <c r="AX158" s="749"/>
      <c r="AY158" s="749"/>
      <c r="AZ158" s="138"/>
      <c r="BA158" s="138"/>
      <c r="BB158" s="138"/>
    </row>
    <row r="159" spans="1:54" s="103" customFormat="1" ht="12.6" customHeight="1">
      <c r="A159" s="1071" t="s">
        <v>1341</v>
      </c>
      <c r="B159" s="1072"/>
      <c r="C159" s="1072"/>
      <c r="D159" s="1072"/>
      <c r="E159" s="1072"/>
      <c r="F159" s="1072"/>
      <c r="G159" s="1072"/>
      <c r="H159" s="1072"/>
      <c r="I159" s="1072"/>
      <c r="J159" s="1072"/>
      <c r="K159" s="1072"/>
      <c r="L159" s="1072"/>
      <c r="M159" s="1072"/>
      <c r="N159" s="1072"/>
      <c r="O159" s="1072"/>
      <c r="P159" s="1072"/>
      <c r="Q159" s="1072"/>
      <c r="R159" s="1072"/>
      <c r="S159" s="1072"/>
      <c r="T159" s="1072"/>
      <c r="U159" s="1072"/>
      <c r="V159" s="1072"/>
      <c r="W159" s="1072"/>
      <c r="X159" s="1072"/>
      <c r="Y159" s="1072"/>
      <c r="Z159" s="1072"/>
      <c r="AA159" s="1072"/>
      <c r="AB159" s="1072"/>
      <c r="AC159" s="1072"/>
      <c r="AD159" s="1072"/>
      <c r="AE159" s="1072"/>
      <c r="AF159" s="1072"/>
      <c r="AG159" s="1072"/>
      <c r="AH159" s="1072"/>
      <c r="AI159" s="1072"/>
      <c r="AJ159" s="1072"/>
      <c r="AK159" s="1072"/>
      <c r="AL159" s="1072"/>
      <c r="AM159" s="1072"/>
      <c r="AN159" s="1072"/>
      <c r="AO159" s="1072"/>
      <c r="AP159" s="1072"/>
      <c r="AQ159" s="1072"/>
      <c r="AR159" s="1072"/>
      <c r="AS159" s="1072"/>
      <c r="AT159" s="1072"/>
      <c r="AU159" s="1072"/>
      <c r="AV159" s="1072"/>
      <c r="AW159" s="1072"/>
      <c r="AX159" s="1072"/>
      <c r="AY159" s="1072"/>
      <c r="AZ159" s="138"/>
      <c r="BA159" s="138"/>
      <c r="BB159" s="138"/>
    </row>
    <row r="160" spans="1:54" s="103" customFormat="1" ht="36" customHeight="1">
      <c r="A160" s="749" t="s">
        <v>1342</v>
      </c>
      <c r="B160" s="749"/>
      <c r="C160" s="749"/>
      <c r="D160" s="749"/>
      <c r="E160" s="749"/>
      <c r="F160" s="749"/>
      <c r="G160" s="749"/>
      <c r="H160" s="749"/>
      <c r="I160" s="749"/>
      <c r="J160" s="749"/>
      <c r="K160" s="749"/>
      <c r="L160" s="749"/>
      <c r="M160" s="749"/>
      <c r="N160" s="749"/>
      <c r="O160" s="749"/>
      <c r="P160" s="749"/>
      <c r="Q160" s="749"/>
      <c r="R160" s="749"/>
      <c r="S160" s="749"/>
      <c r="T160" s="749"/>
      <c r="U160" s="749"/>
      <c r="V160" s="749"/>
      <c r="W160" s="749"/>
      <c r="X160" s="749"/>
      <c r="Y160" s="749"/>
      <c r="Z160" s="749"/>
      <c r="AA160" s="749"/>
      <c r="AB160" s="749"/>
      <c r="AC160" s="749"/>
      <c r="AD160" s="749"/>
      <c r="AE160" s="749"/>
      <c r="AF160" s="749"/>
      <c r="AG160" s="749"/>
      <c r="AH160" s="749"/>
      <c r="AI160" s="749"/>
      <c r="AJ160" s="749"/>
      <c r="AK160" s="749"/>
      <c r="AL160" s="749"/>
      <c r="AM160" s="749"/>
      <c r="AN160" s="749"/>
      <c r="AO160" s="749"/>
      <c r="AP160" s="749"/>
      <c r="AQ160" s="749"/>
      <c r="AR160" s="749"/>
      <c r="AS160" s="749"/>
      <c r="AT160" s="749"/>
      <c r="AU160" s="749"/>
      <c r="AV160" s="749"/>
      <c r="AW160" s="749"/>
      <c r="AX160" s="749"/>
      <c r="AY160" s="749"/>
      <c r="AZ160" s="138"/>
      <c r="BA160" s="138"/>
      <c r="BB160" s="138"/>
    </row>
    <row r="161" spans="1:54" s="103" customFormat="1" ht="12.6" customHeight="1">
      <c r="A161" s="1071" t="s">
        <v>1343</v>
      </c>
      <c r="B161" s="1072"/>
      <c r="C161" s="1072"/>
      <c r="D161" s="1072"/>
      <c r="E161" s="1072"/>
      <c r="F161" s="1072"/>
      <c r="G161" s="1072"/>
      <c r="H161" s="1072"/>
      <c r="I161" s="1072"/>
      <c r="J161" s="1072"/>
      <c r="K161" s="1072"/>
      <c r="L161" s="1072"/>
      <c r="M161" s="1072"/>
      <c r="N161" s="1072"/>
      <c r="O161" s="1072"/>
      <c r="P161" s="1072"/>
      <c r="Q161" s="1072"/>
      <c r="R161" s="1072"/>
      <c r="S161" s="1072"/>
      <c r="T161" s="1072"/>
      <c r="U161" s="1072"/>
      <c r="V161" s="1072"/>
      <c r="W161" s="1072"/>
      <c r="X161" s="1072"/>
      <c r="Y161" s="1072"/>
      <c r="Z161" s="1072"/>
      <c r="AA161" s="1072"/>
      <c r="AB161" s="1072"/>
      <c r="AC161" s="1072"/>
      <c r="AD161" s="1072"/>
      <c r="AE161" s="1072"/>
      <c r="AF161" s="1072"/>
      <c r="AG161" s="1072"/>
      <c r="AH161" s="1072"/>
      <c r="AI161" s="1072"/>
      <c r="AJ161" s="1072"/>
      <c r="AK161" s="1072"/>
      <c r="AL161" s="1072"/>
      <c r="AM161" s="1072"/>
      <c r="AN161" s="1072"/>
      <c r="AO161" s="1072"/>
      <c r="AP161" s="1072"/>
      <c r="AQ161" s="1072"/>
      <c r="AR161" s="1072"/>
      <c r="AS161" s="1072"/>
      <c r="AT161" s="1072"/>
      <c r="AU161" s="1072"/>
      <c r="AV161" s="1072"/>
      <c r="AW161" s="1072"/>
      <c r="AX161" s="1072"/>
      <c r="AY161" s="1072"/>
      <c r="AZ161" s="138"/>
      <c r="BA161" s="138"/>
      <c r="BB161" s="138"/>
    </row>
    <row r="162" spans="1:54" s="103" customFormat="1" ht="12.6" customHeight="1">
      <c r="A162" s="551" t="s">
        <v>1344</v>
      </c>
      <c r="B162" s="551"/>
      <c r="C162" s="551"/>
      <c r="D162" s="551"/>
      <c r="E162" s="551"/>
      <c r="F162" s="551"/>
      <c r="G162" s="551"/>
      <c r="H162" s="551"/>
      <c r="I162" s="551"/>
      <c r="J162" s="551"/>
      <c r="K162" s="551"/>
      <c r="L162" s="551"/>
      <c r="M162" s="551"/>
      <c r="N162" s="551"/>
      <c r="O162" s="551"/>
      <c r="P162" s="551"/>
      <c r="Q162" s="551"/>
      <c r="R162" s="551"/>
      <c r="S162" s="551"/>
      <c r="T162" s="551"/>
      <c r="U162" s="551"/>
      <c r="V162" s="551"/>
      <c r="W162" s="551"/>
      <c r="X162" s="551"/>
      <c r="Y162" s="551"/>
      <c r="Z162" s="551"/>
      <c r="AA162" s="551"/>
      <c r="AB162" s="551"/>
      <c r="AC162" s="551"/>
      <c r="AD162" s="551"/>
      <c r="AE162" s="551"/>
      <c r="AF162" s="551"/>
      <c r="AG162" s="551"/>
      <c r="AH162" s="551"/>
      <c r="AI162" s="551"/>
      <c r="AJ162" s="551"/>
      <c r="AK162" s="551"/>
      <c r="AL162" s="551"/>
      <c r="AM162" s="551"/>
      <c r="AN162" s="551"/>
      <c r="AO162" s="551"/>
      <c r="AP162" s="551"/>
      <c r="AQ162" s="551"/>
      <c r="AR162" s="551"/>
      <c r="AS162" s="551"/>
      <c r="AT162" s="551"/>
      <c r="AU162" s="551"/>
      <c r="AV162" s="551"/>
      <c r="AW162" s="551"/>
      <c r="AX162" s="551"/>
      <c r="AY162" s="551"/>
      <c r="AZ162" s="138"/>
      <c r="BA162" s="138"/>
      <c r="BB162" s="138"/>
    </row>
    <row r="163" spans="1:54" s="103" customFormat="1" ht="12.6" customHeight="1">
      <c r="A163" s="1071" t="s">
        <v>1345</v>
      </c>
      <c r="B163" s="1072"/>
      <c r="C163" s="1072"/>
      <c r="D163" s="1072"/>
      <c r="E163" s="1072"/>
      <c r="F163" s="1072"/>
      <c r="G163" s="1072"/>
      <c r="H163" s="1072"/>
      <c r="I163" s="1072"/>
      <c r="J163" s="1072"/>
      <c r="K163" s="1072"/>
      <c r="L163" s="1072"/>
      <c r="M163" s="1072"/>
      <c r="N163" s="1072"/>
      <c r="O163" s="1072"/>
      <c r="P163" s="1072"/>
      <c r="Q163" s="1072"/>
      <c r="R163" s="1072"/>
      <c r="S163" s="1072"/>
      <c r="T163" s="1072"/>
      <c r="U163" s="1072"/>
      <c r="V163" s="1072"/>
      <c r="W163" s="1072"/>
      <c r="X163" s="1072"/>
      <c r="Y163" s="1072"/>
      <c r="Z163" s="1072"/>
      <c r="AA163" s="1072"/>
      <c r="AB163" s="1072"/>
      <c r="AC163" s="1072"/>
      <c r="AD163" s="1072"/>
      <c r="AE163" s="1072"/>
      <c r="AF163" s="1072"/>
      <c r="AG163" s="1072"/>
      <c r="AH163" s="1072"/>
      <c r="AI163" s="1072"/>
      <c r="AJ163" s="1072"/>
      <c r="AK163" s="1072"/>
      <c r="AL163" s="1072"/>
      <c r="AM163" s="1072"/>
      <c r="AN163" s="1072"/>
      <c r="AO163" s="1072"/>
      <c r="AP163" s="1072"/>
      <c r="AQ163" s="1072"/>
      <c r="AR163" s="1072"/>
      <c r="AS163" s="1072"/>
      <c r="AT163" s="1072"/>
      <c r="AU163" s="1072"/>
      <c r="AV163" s="1072"/>
      <c r="AW163" s="1072"/>
      <c r="AX163" s="1072"/>
      <c r="AY163" s="1072"/>
      <c r="AZ163" s="138"/>
      <c r="BA163" s="138"/>
      <c r="BB163" s="138"/>
    </row>
    <row r="164" spans="1:54" s="103" customFormat="1" ht="24" customHeight="1">
      <c r="A164" s="749" t="s">
        <v>1346</v>
      </c>
      <c r="B164" s="749"/>
      <c r="C164" s="749"/>
      <c r="D164" s="749"/>
      <c r="E164" s="749"/>
      <c r="F164" s="749"/>
      <c r="G164" s="749"/>
      <c r="H164" s="749"/>
      <c r="I164" s="749"/>
      <c r="J164" s="749"/>
      <c r="K164" s="749"/>
      <c r="L164" s="749"/>
      <c r="M164" s="749"/>
      <c r="N164" s="749"/>
      <c r="O164" s="749"/>
      <c r="P164" s="749"/>
      <c r="Q164" s="749"/>
      <c r="R164" s="749"/>
      <c r="S164" s="749"/>
      <c r="T164" s="749"/>
      <c r="U164" s="749"/>
      <c r="V164" s="749"/>
      <c r="W164" s="749"/>
      <c r="X164" s="749"/>
      <c r="Y164" s="749"/>
      <c r="Z164" s="749"/>
      <c r="AA164" s="749"/>
      <c r="AB164" s="749"/>
      <c r="AC164" s="749"/>
      <c r="AD164" s="749"/>
      <c r="AE164" s="749"/>
      <c r="AF164" s="749"/>
      <c r="AG164" s="749"/>
      <c r="AH164" s="749"/>
      <c r="AI164" s="749"/>
      <c r="AJ164" s="749"/>
      <c r="AK164" s="749"/>
      <c r="AL164" s="749"/>
      <c r="AM164" s="749"/>
      <c r="AN164" s="749"/>
      <c r="AO164" s="749"/>
      <c r="AP164" s="749"/>
      <c r="AQ164" s="749"/>
      <c r="AR164" s="749"/>
      <c r="AS164" s="749"/>
      <c r="AT164" s="749"/>
      <c r="AU164" s="749"/>
      <c r="AV164" s="749"/>
      <c r="AW164" s="749"/>
      <c r="AX164" s="749"/>
      <c r="AY164" s="749"/>
      <c r="AZ164" s="138"/>
      <c r="BA164" s="138"/>
      <c r="BB164" s="138"/>
    </row>
    <row r="165" spans="1:54" s="103" customFormat="1" ht="12.6" customHeight="1">
      <c r="A165" s="1071" t="s">
        <v>1347</v>
      </c>
      <c r="B165" s="1072"/>
      <c r="C165" s="1072"/>
      <c r="D165" s="1072"/>
      <c r="E165" s="1072"/>
      <c r="F165" s="1072"/>
      <c r="G165" s="1072"/>
      <c r="H165" s="1072"/>
      <c r="I165" s="1072"/>
      <c r="J165" s="1072"/>
      <c r="K165" s="1072"/>
      <c r="L165" s="1072"/>
      <c r="M165" s="1072"/>
      <c r="N165" s="1072"/>
      <c r="O165" s="1072"/>
      <c r="P165" s="1072"/>
      <c r="Q165" s="1072"/>
      <c r="R165" s="1072"/>
      <c r="S165" s="1072"/>
      <c r="T165" s="1072"/>
      <c r="U165" s="1072"/>
      <c r="V165" s="1072"/>
      <c r="W165" s="1072"/>
      <c r="X165" s="1072"/>
      <c r="Y165" s="1072"/>
      <c r="Z165" s="1072"/>
      <c r="AA165" s="1072"/>
      <c r="AB165" s="1072"/>
      <c r="AC165" s="1072"/>
      <c r="AD165" s="1072"/>
      <c r="AE165" s="1072"/>
      <c r="AF165" s="1072"/>
      <c r="AG165" s="1072"/>
      <c r="AH165" s="1072"/>
      <c r="AI165" s="1072"/>
      <c r="AJ165" s="1072"/>
      <c r="AK165" s="1072"/>
      <c r="AL165" s="1072"/>
      <c r="AM165" s="1072"/>
      <c r="AN165" s="1072"/>
      <c r="AO165" s="1072"/>
      <c r="AP165" s="1072"/>
      <c r="AQ165" s="1072"/>
      <c r="AR165" s="1072"/>
      <c r="AS165" s="1072"/>
      <c r="AT165" s="1072"/>
      <c r="AU165" s="1072"/>
      <c r="AV165" s="1072"/>
      <c r="AW165" s="1072"/>
      <c r="AX165" s="1072"/>
      <c r="AY165" s="1072"/>
      <c r="AZ165" s="138"/>
      <c r="BA165" s="138"/>
      <c r="BB165" s="138"/>
    </row>
    <row r="166" spans="1:54" s="112" customFormat="1" ht="92.25" customHeight="1">
      <c r="A166" s="749" t="s">
        <v>1348</v>
      </c>
      <c r="B166" s="749"/>
      <c r="C166" s="749"/>
      <c r="D166" s="749"/>
      <c r="E166" s="749"/>
      <c r="F166" s="749"/>
      <c r="G166" s="749"/>
      <c r="H166" s="749"/>
      <c r="I166" s="749"/>
      <c r="J166" s="749"/>
      <c r="K166" s="749"/>
      <c r="L166" s="749"/>
      <c r="M166" s="749"/>
      <c r="N166" s="749"/>
      <c r="O166" s="749"/>
      <c r="P166" s="749"/>
      <c r="Q166" s="749"/>
      <c r="R166" s="749"/>
      <c r="S166" s="749"/>
      <c r="T166" s="749"/>
      <c r="U166" s="749"/>
      <c r="V166" s="749"/>
      <c r="W166" s="749"/>
      <c r="X166" s="749"/>
      <c r="Y166" s="749"/>
      <c r="Z166" s="749"/>
      <c r="AA166" s="749"/>
      <c r="AB166" s="749"/>
      <c r="AC166" s="749"/>
      <c r="AD166" s="749"/>
      <c r="AE166" s="749"/>
      <c r="AF166" s="749"/>
      <c r="AG166" s="749"/>
      <c r="AH166" s="749"/>
      <c r="AI166" s="749"/>
      <c r="AJ166" s="749"/>
      <c r="AK166" s="749"/>
      <c r="AL166" s="749"/>
      <c r="AM166" s="749"/>
      <c r="AN166" s="749"/>
      <c r="AO166" s="749"/>
      <c r="AP166" s="749"/>
      <c r="AQ166" s="749"/>
      <c r="AR166" s="749"/>
      <c r="AS166" s="749"/>
      <c r="AT166" s="749"/>
      <c r="AU166" s="749"/>
      <c r="AV166" s="749"/>
      <c r="AW166" s="749"/>
      <c r="AX166" s="749"/>
      <c r="AY166" s="749"/>
      <c r="AZ166" s="102"/>
      <c r="BA166" s="102"/>
      <c r="BB166" s="102"/>
    </row>
    <row r="167" spans="1:54" s="112" customFormat="1" ht="12.6" customHeight="1">
      <c r="A167" s="1071" t="s">
        <v>1349</v>
      </c>
      <c r="B167" s="1072"/>
      <c r="C167" s="1072"/>
      <c r="D167" s="1072"/>
      <c r="E167" s="1072"/>
      <c r="F167" s="1072"/>
      <c r="G167" s="1072"/>
      <c r="H167" s="1072"/>
      <c r="I167" s="1072"/>
      <c r="J167" s="1072"/>
      <c r="K167" s="1072"/>
      <c r="L167" s="1072"/>
      <c r="M167" s="1072"/>
      <c r="N167" s="1072"/>
      <c r="O167" s="1072"/>
      <c r="P167" s="1072"/>
      <c r="Q167" s="1072"/>
      <c r="R167" s="1072"/>
      <c r="S167" s="1072"/>
      <c r="T167" s="1072"/>
      <c r="U167" s="1072"/>
      <c r="V167" s="1072"/>
      <c r="W167" s="1072"/>
      <c r="X167" s="1072"/>
      <c r="Y167" s="1072"/>
      <c r="Z167" s="1072"/>
      <c r="AA167" s="1072"/>
      <c r="AB167" s="1072"/>
      <c r="AC167" s="1072"/>
      <c r="AD167" s="1072"/>
      <c r="AE167" s="1072"/>
      <c r="AF167" s="1072"/>
      <c r="AG167" s="1072"/>
      <c r="AH167" s="1072"/>
      <c r="AI167" s="1072"/>
      <c r="AJ167" s="1072"/>
      <c r="AK167" s="1072"/>
      <c r="AL167" s="1072"/>
      <c r="AM167" s="1072"/>
      <c r="AN167" s="1072"/>
      <c r="AO167" s="1072"/>
      <c r="AP167" s="1072"/>
      <c r="AQ167" s="1072"/>
      <c r="AR167" s="1072"/>
      <c r="AS167" s="1072"/>
      <c r="AT167" s="1072"/>
      <c r="AU167" s="1072"/>
      <c r="AV167" s="1072"/>
      <c r="AW167" s="1072"/>
      <c r="AX167" s="1072"/>
      <c r="AY167" s="1072"/>
      <c r="AZ167" s="102"/>
      <c r="BA167" s="102"/>
      <c r="BB167" s="102"/>
    </row>
    <row r="168" spans="1:54" s="112" customFormat="1" ht="35.25" customHeight="1">
      <c r="A168" s="749" t="s">
        <v>1350</v>
      </c>
      <c r="B168" s="749"/>
      <c r="C168" s="749"/>
      <c r="D168" s="749"/>
      <c r="E168" s="749"/>
      <c r="F168" s="749"/>
      <c r="G168" s="749"/>
      <c r="H168" s="749"/>
      <c r="I168" s="749"/>
      <c r="J168" s="749"/>
      <c r="K168" s="749"/>
      <c r="L168" s="749"/>
      <c r="M168" s="749"/>
      <c r="N168" s="749"/>
      <c r="O168" s="749"/>
      <c r="P168" s="749"/>
      <c r="Q168" s="749"/>
      <c r="R168" s="749"/>
      <c r="S168" s="749"/>
      <c r="T168" s="749"/>
      <c r="U168" s="749"/>
      <c r="V168" s="749"/>
      <c r="W168" s="749"/>
      <c r="X168" s="749"/>
      <c r="Y168" s="749"/>
      <c r="Z168" s="749"/>
      <c r="AA168" s="749"/>
      <c r="AB168" s="749"/>
      <c r="AC168" s="749"/>
      <c r="AD168" s="749"/>
      <c r="AE168" s="749"/>
      <c r="AF168" s="749"/>
      <c r="AG168" s="749"/>
      <c r="AH168" s="749"/>
      <c r="AI168" s="749"/>
      <c r="AJ168" s="749"/>
      <c r="AK168" s="749"/>
      <c r="AL168" s="749"/>
      <c r="AM168" s="749"/>
      <c r="AN168" s="749"/>
      <c r="AO168" s="749"/>
      <c r="AP168" s="749"/>
      <c r="AQ168" s="749"/>
      <c r="AR168" s="749"/>
      <c r="AS168" s="749"/>
      <c r="AT168" s="749"/>
      <c r="AU168" s="749"/>
      <c r="AV168" s="749"/>
      <c r="AW168" s="749"/>
      <c r="AX168" s="749"/>
      <c r="AY168" s="749"/>
      <c r="AZ168" s="102"/>
      <c r="BA168" s="102"/>
      <c r="BB168" s="102"/>
    </row>
    <row r="169" spans="1:54" s="112" customFormat="1" ht="13.5">
      <c r="A169" s="1071" t="s">
        <v>1351</v>
      </c>
      <c r="B169" s="1072"/>
      <c r="C169" s="1072"/>
      <c r="D169" s="1072"/>
      <c r="E169" s="1072"/>
      <c r="F169" s="1072"/>
      <c r="G169" s="1072"/>
      <c r="H169" s="1072"/>
      <c r="I169" s="1072"/>
      <c r="J169" s="1072"/>
      <c r="K169" s="1072"/>
      <c r="L169" s="1072"/>
      <c r="M169" s="1072"/>
      <c r="N169" s="1072"/>
      <c r="O169" s="1072"/>
      <c r="P169" s="1072"/>
      <c r="Q169" s="1072"/>
      <c r="R169" s="1072"/>
      <c r="S169" s="1072"/>
      <c r="T169" s="1072"/>
      <c r="U169" s="1072"/>
      <c r="V169" s="1072"/>
      <c r="W169" s="1072"/>
      <c r="X169" s="1072"/>
      <c r="Y169" s="1072"/>
      <c r="Z169" s="1072"/>
      <c r="AA169" s="1072"/>
      <c r="AB169" s="1072"/>
      <c r="AC169" s="1072"/>
      <c r="AD169" s="1072"/>
      <c r="AE169" s="1072"/>
      <c r="AF169" s="1072"/>
      <c r="AG169" s="1072"/>
      <c r="AH169" s="1072"/>
      <c r="AI169" s="1072"/>
      <c r="AJ169" s="1072"/>
      <c r="AK169" s="1072"/>
      <c r="AL169" s="1072"/>
      <c r="AM169" s="1072"/>
      <c r="AN169" s="1072"/>
      <c r="AO169" s="1072"/>
      <c r="AP169" s="1072"/>
      <c r="AQ169" s="1072"/>
      <c r="AR169" s="1072"/>
      <c r="AS169" s="1072"/>
      <c r="AT169" s="1072"/>
      <c r="AU169" s="1072"/>
      <c r="AV169" s="1072"/>
      <c r="AW169" s="1072"/>
      <c r="AX169" s="1072"/>
      <c r="AY169" s="1072"/>
      <c r="AZ169" s="102"/>
      <c r="BA169" s="102"/>
      <c r="BB169" s="102"/>
    </row>
    <row r="170" spans="1:54" s="112" customFormat="1" ht="61.5" customHeight="1">
      <c r="A170" s="749" t="s">
        <v>1352</v>
      </c>
      <c r="B170" s="749"/>
      <c r="C170" s="749"/>
      <c r="D170" s="749"/>
      <c r="E170" s="749"/>
      <c r="F170" s="749"/>
      <c r="G170" s="749"/>
      <c r="H170" s="749"/>
      <c r="I170" s="749"/>
      <c r="J170" s="749"/>
      <c r="K170" s="749"/>
      <c r="L170" s="749"/>
      <c r="M170" s="749"/>
      <c r="N170" s="749"/>
      <c r="O170" s="749"/>
      <c r="P170" s="749"/>
      <c r="Q170" s="749"/>
      <c r="R170" s="749"/>
      <c r="S170" s="749"/>
      <c r="T170" s="749"/>
      <c r="U170" s="749"/>
      <c r="V170" s="749"/>
      <c r="W170" s="749"/>
      <c r="X170" s="749"/>
      <c r="Y170" s="749"/>
      <c r="Z170" s="749"/>
      <c r="AA170" s="749"/>
      <c r="AB170" s="749"/>
      <c r="AC170" s="749"/>
      <c r="AD170" s="749"/>
      <c r="AE170" s="749"/>
      <c r="AF170" s="749"/>
      <c r="AG170" s="749"/>
      <c r="AH170" s="749"/>
      <c r="AI170" s="749"/>
      <c r="AJ170" s="749"/>
      <c r="AK170" s="749"/>
      <c r="AL170" s="749"/>
      <c r="AM170" s="749"/>
      <c r="AN170" s="749"/>
      <c r="AO170" s="749"/>
      <c r="AP170" s="749"/>
      <c r="AQ170" s="749"/>
      <c r="AR170" s="749"/>
      <c r="AS170" s="749"/>
      <c r="AT170" s="749"/>
      <c r="AU170" s="749"/>
      <c r="AV170" s="749"/>
      <c r="AW170" s="749"/>
      <c r="AX170" s="749"/>
      <c r="AY170" s="749"/>
      <c r="AZ170" s="102"/>
      <c r="BA170" s="102"/>
      <c r="BB170" s="102"/>
    </row>
    <row r="171" spans="1:54" s="112" customFormat="1" ht="13.5">
      <c r="A171" s="1071" t="s">
        <v>1353</v>
      </c>
      <c r="B171" s="1072"/>
      <c r="C171" s="1072"/>
      <c r="D171" s="1072"/>
      <c r="E171" s="1072"/>
      <c r="F171" s="1072"/>
      <c r="G171" s="1072"/>
      <c r="H171" s="1072"/>
      <c r="I171" s="1072"/>
      <c r="J171" s="1072"/>
      <c r="K171" s="1072"/>
      <c r="L171" s="1072"/>
      <c r="M171" s="1072"/>
      <c r="N171" s="1072"/>
      <c r="O171" s="1072"/>
      <c r="P171" s="1072"/>
      <c r="Q171" s="1072"/>
      <c r="R171" s="1072"/>
      <c r="S171" s="1072"/>
      <c r="T171" s="1072"/>
      <c r="U171" s="1072"/>
      <c r="V171" s="1072"/>
      <c r="W171" s="1072"/>
      <c r="X171" s="1072"/>
      <c r="Y171" s="1072"/>
      <c r="Z171" s="1072"/>
      <c r="AA171" s="1072"/>
      <c r="AB171" s="1072"/>
      <c r="AC171" s="1072"/>
      <c r="AD171" s="1072"/>
      <c r="AE171" s="1072"/>
      <c r="AF171" s="1072"/>
      <c r="AG171" s="1072"/>
      <c r="AH171" s="1072"/>
      <c r="AI171" s="1072"/>
      <c r="AJ171" s="1072"/>
      <c r="AK171" s="1072"/>
      <c r="AL171" s="1072"/>
      <c r="AM171" s="1072"/>
      <c r="AN171" s="1072"/>
      <c r="AO171" s="1072"/>
      <c r="AP171" s="1072"/>
      <c r="AQ171" s="1072"/>
      <c r="AR171" s="1072"/>
      <c r="AS171" s="1072"/>
      <c r="AT171" s="1072"/>
      <c r="AU171" s="1072"/>
      <c r="AV171" s="1072"/>
      <c r="AW171" s="1072"/>
      <c r="AX171" s="1072"/>
      <c r="AY171" s="1072"/>
      <c r="AZ171" s="102"/>
      <c r="BA171" s="102"/>
      <c r="BB171" s="102"/>
    </row>
    <row r="172" spans="1:54" s="112" customFormat="1" ht="64.5" customHeight="1">
      <c r="A172" s="749" t="s">
        <v>1354</v>
      </c>
      <c r="B172" s="749"/>
      <c r="C172" s="749"/>
      <c r="D172" s="749"/>
      <c r="E172" s="749"/>
      <c r="F172" s="749"/>
      <c r="G172" s="749"/>
      <c r="H172" s="749"/>
      <c r="I172" s="749"/>
      <c r="J172" s="749"/>
      <c r="K172" s="749"/>
      <c r="L172" s="749"/>
      <c r="M172" s="749"/>
      <c r="N172" s="749"/>
      <c r="O172" s="749"/>
      <c r="P172" s="749"/>
      <c r="Q172" s="749"/>
      <c r="R172" s="749"/>
      <c r="S172" s="749"/>
      <c r="T172" s="749"/>
      <c r="U172" s="749"/>
      <c r="V172" s="749"/>
      <c r="W172" s="749"/>
      <c r="X172" s="749"/>
      <c r="Y172" s="749"/>
      <c r="Z172" s="749"/>
      <c r="AA172" s="749"/>
      <c r="AB172" s="749"/>
      <c r="AC172" s="749"/>
      <c r="AD172" s="749"/>
      <c r="AE172" s="749"/>
      <c r="AF172" s="749"/>
      <c r="AG172" s="749"/>
      <c r="AH172" s="749"/>
      <c r="AI172" s="749"/>
      <c r="AJ172" s="749"/>
      <c r="AK172" s="749"/>
      <c r="AL172" s="749"/>
      <c r="AM172" s="749"/>
      <c r="AN172" s="749"/>
      <c r="AO172" s="749"/>
      <c r="AP172" s="749"/>
      <c r="AQ172" s="749"/>
      <c r="AR172" s="749"/>
      <c r="AS172" s="749"/>
      <c r="AT172" s="749"/>
      <c r="AU172" s="749"/>
      <c r="AV172" s="749"/>
      <c r="AW172" s="749"/>
      <c r="AX172" s="749"/>
      <c r="AY172" s="749"/>
      <c r="AZ172" s="102"/>
      <c r="BA172" s="102"/>
      <c r="BB172" s="102"/>
    </row>
    <row r="173" spans="1:54" s="112" customFormat="1" ht="10.5" customHeight="1">
      <c r="A173" s="129"/>
      <c r="B173" s="129"/>
      <c r="C173" s="129"/>
      <c r="D173" s="129"/>
      <c r="E173" s="129"/>
      <c r="F173" s="129"/>
      <c r="G173" s="129"/>
      <c r="H173" s="129"/>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02"/>
      <c r="BA173" s="102"/>
      <c r="BB173" s="102"/>
    </row>
    <row r="174" spans="1:54" s="112" customFormat="1" ht="13.5">
      <c r="A174" s="1071" t="s">
        <v>1355</v>
      </c>
      <c r="B174" s="1072"/>
      <c r="C174" s="1072"/>
      <c r="D174" s="1072"/>
      <c r="E174" s="1072"/>
      <c r="F174" s="1072"/>
      <c r="G174" s="1072"/>
      <c r="H174" s="1072"/>
      <c r="I174" s="1072"/>
      <c r="J174" s="1072"/>
      <c r="K174" s="1072"/>
      <c r="L174" s="1072"/>
      <c r="M174" s="1072"/>
      <c r="N174" s="1072"/>
      <c r="O174" s="1072"/>
      <c r="P174" s="1072"/>
      <c r="Q174" s="1072"/>
      <c r="R174" s="1072"/>
      <c r="S174" s="1072"/>
      <c r="T174" s="1072"/>
      <c r="U174" s="1072"/>
      <c r="V174" s="1072"/>
      <c r="W174" s="1072"/>
      <c r="X174" s="1072"/>
      <c r="Y174" s="1072"/>
      <c r="Z174" s="1072"/>
      <c r="AA174" s="1072"/>
      <c r="AB174" s="1072"/>
      <c r="AC174" s="1072"/>
      <c r="AD174" s="1072"/>
      <c r="AE174" s="1072"/>
      <c r="AF174" s="1072"/>
      <c r="AG174" s="1072"/>
      <c r="AH174" s="1072"/>
      <c r="AI174" s="1072"/>
      <c r="AJ174" s="1072"/>
      <c r="AK174" s="1072"/>
      <c r="AL174" s="1072"/>
      <c r="AM174" s="1072"/>
      <c r="AN174" s="1072"/>
      <c r="AO174" s="1072"/>
      <c r="AP174" s="1072"/>
      <c r="AQ174" s="1072"/>
      <c r="AR174" s="1072"/>
      <c r="AS174" s="1072"/>
      <c r="AT174" s="1072"/>
      <c r="AU174" s="1072"/>
      <c r="AV174" s="1072"/>
      <c r="AW174" s="1072"/>
      <c r="AX174" s="1072"/>
      <c r="AY174" s="1072"/>
      <c r="AZ174" s="102"/>
      <c r="BA174" s="102"/>
      <c r="BB174" s="102"/>
    </row>
    <row r="175" spans="1:54" s="112" customFormat="1" ht="154.5" customHeight="1">
      <c r="A175" s="749" t="s">
        <v>1356</v>
      </c>
      <c r="B175" s="749"/>
      <c r="C175" s="749"/>
      <c r="D175" s="749"/>
      <c r="E175" s="749"/>
      <c r="F175" s="749"/>
      <c r="G175" s="749"/>
      <c r="H175" s="749"/>
      <c r="I175" s="749"/>
      <c r="J175" s="749"/>
      <c r="K175" s="749"/>
      <c r="L175" s="749"/>
      <c r="M175" s="749"/>
      <c r="N175" s="749"/>
      <c r="O175" s="749"/>
      <c r="P175" s="749"/>
      <c r="Q175" s="749"/>
      <c r="R175" s="749"/>
      <c r="S175" s="749"/>
      <c r="T175" s="749"/>
      <c r="U175" s="749"/>
      <c r="V175" s="749"/>
      <c r="W175" s="749"/>
      <c r="X175" s="749"/>
      <c r="Y175" s="749"/>
      <c r="Z175" s="749"/>
      <c r="AA175" s="749"/>
      <c r="AB175" s="749"/>
      <c r="AC175" s="749"/>
      <c r="AD175" s="749"/>
      <c r="AE175" s="749"/>
      <c r="AF175" s="749"/>
      <c r="AG175" s="749"/>
      <c r="AH175" s="749"/>
      <c r="AI175" s="749"/>
      <c r="AJ175" s="749"/>
      <c r="AK175" s="749"/>
      <c r="AL175" s="749"/>
      <c r="AM175" s="749"/>
      <c r="AN175" s="749"/>
      <c r="AO175" s="749"/>
      <c r="AP175" s="749"/>
      <c r="AQ175" s="749"/>
      <c r="AR175" s="749"/>
      <c r="AS175" s="749"/>
      <c r="AT175" s="749"/>
      <c r="AU175" s="749"/>
      <c r="AV175" s="749"/>
      <c r="AW175" s="749"/>
      <c r="AX175" s="749"/>
      <c r="AY175" s="749"/>
      <c r="AZ175" s="102"/>
      <c r="BA175" s="102"/>
      <c r="BB175" s="102"/>
    </row>
    <row r="176" spans="1:54" s="112" customFormat="1" ht="12.6" customHeight="1">
      <c r="A176" s="1071" t="s">
        <v>1357</v>
      </c>
      <c r="B176" s="1072"/>
      <c r="C176" s="1072"/>
      <c r="D176" s="1072"/>
      <c r="E176" s="1072"/>
      <c r="F176" s="1072"/>
      <c r="G176" s="1072"/>
      <c r="H176" s="1072"/>
      <c r="I176" s="1072"/>
      <c r="J176" s="1072"/>
      <c r="K176" s="1072"/>
      <c r="L176" s="1072"/>
      <c r="M176" s="1072"/>
      <c r="N176" s="1072"/>
      <c r="O176" s="1072"/>
      <c r="P176" s="1072"/>
      <c r="Q176" s="1072"/>
      <c r="R176" s="1072"/>
      <c r="S176" s="1072"/>
      <c r="T176" s="1072"/>
      <c r="U176" s="1072"/>
      <c r="V176" s="1072"/>
      <c r="W176" s="1072"/>
      <c r="X176" s="1072"/>
      <c r="Y176" s="1072"/>
      <c r="Z176" s="1072"/>
      <c r="AA176" s="1072"/>
      <c r="AB176" s="1072"/>
      <c r="AC176" s="1072"/>
      <c r="AD176" s="1072"/>
      <c r="AE176" s="1072"/>
      <c r="AF176" s="1072"/>
      <c r="AG176" s="1072"/>
      <c r="AH176" s="1072"/>
      <c r="AI176" s="1072"/>
      <c r="AJ176" s="1072"/>
      <c r="AK176" s="1072"/>
      <c r="AL176" s="1072"/>
      <c r="AM176" s="1072"/>
      <c r="AN176" s="1072"/>
      <c r="AO176" s="1072"/>
      <c r="AP176" s="1072"/>
      <c r="AQ176" s="1072"/>
      <c r="AR176" s="1072"/>
      <c r="AS176" s="1072"/>
      <c r="AT176" s="1072"/>
      <c r="AU176" s="1072"/>
      <c r="AV176" s="1072"/>
      <c r="AW176" s="1072"/>
      <c r="AX176" s="1072"/>
      <c r="AY176" s="1072"/>
      <c r="AZ176" s="102"/>
      <c r="BA176" s="102"/>
      <c r="BB176" s="102"/>
    </row>
    <row r="177" spans="1:16384" s="112" customFormat="1" ht="55.5" customHeight="1">
      <c r="A177" s="749" t="s">
        <v>1358</v>
      </c>
      <c r="B177" s="749"/>
      <c r="C177" s="749"/>
      <c r="D177" s="749"/>
      <c r="E177" s="749"/>
      <c r="F177" s="749"/>
      <c r="G177" s="749"/>
      <c r="H177" s="749"/>
      <c r="I177" s="749"/>
      <c r="J177" s="749"/>
      <c r="K177" s="749"/>
      <c r="L177" s="749"/>
      <c r="M177" s="749"/>
      <c r="N177" s="749"/>
      <c r="O177" s="749"/>
      <c r="P177" s="749"/>
      <c r="Q177" s="749"/>
      <c r="R177" s="749"/>
      <c r="S177" s="749"/>
      <c r="T177" s="749"/>
      <c r="U177" s="749"/>
      <c r="V177" s="749"/>
      <c r="W177" s="749"/>
      <c r="X177" s="749"/>
      <c r="Y177" s="749"/>
      <c r="Z177" s="749"/>
      <c r="AA177" s="749"/>
      <c r="AB177" s="749"/>
      <c r="AC177" s="749"/>
      <c r="AD177" s="749"/>
      <c r="AE177" s="749"/>
      <c r="AF177" s="749"/>
      <c r="AG177" s="749"/>
      <c r="AH177" s="749"/>
      <c r="AI177" s="749"/>
      <c r="AJ177" s="749"/>
      <c r="AK177" s="749"/>
      <c r="AL177" s="749"/>
      <c r="AM177" s="749"/>
      <c r="AN177" s="749"/>
      <c r="AO177" s="749"/>
      <c r="AP177" s="749"/>
      <c r="AQ177" s="749"/>
      <c r="AR177" s="749"/>
      <c r="AS177" s="749"/>
      <c r="AT177" s="749"/>
      <c r="AU177" s="749"/>
      <c r="AV177" s="749"/>
      <c r="AW177" s="749"/>
      <c r="AX177" s="749"/>
      <c r="AY177" s="749"/>
      <c r="AZ177" s="102"/>
      <c r="BA177" s="102"/>
      <c r="BB177" s="102"/>
    </row>
    <row r="178" spans="1:16384" s="112" customFormat="1" ht="12.6" customHeight="1">
      <c r="A178" s="1071" t="s">
        <v>1359</v>
      </c>
      <c r="B178" s="1072"/>
      <c r="C178" s="1072"/>
      <c r="D178" s="1072"/>
      <c r="E178" s="1072"/>
      <c r="F178" s="1072"/>
      <c r="G178" s="1072"/>
      <c r="H178" s="1072"/>
      <c r="I178" s="1072"/>
      <c r="J178" s="1072"/>
      <c r="K178" s="1072"/>
      <c r="L178" s="1072"/>
      <c r="M178" s="1072"/>
      <c r="N178" s="1072"/>
      <c r="O178" s="1072"/>
      <c r="P178" s="1072"/>
      <c r="Q178" s="1072"/>
      <c r="R178" s="1072"/>
      <c r="S178" s="1072"/>
      <c r="T178" s="1072"/>
      <c r="U178" s="1072"/>
      <c r="V178" s="1072"/>
      <c r="W178" s="1072"/>
      <c r="X178" s="1072"/>
      <c r="Y178" s="1072"/>
      <c r="Z178" s="1072"/>
      <c r="AA178" s="1072"/>
      <c r="AB178" s="1072"/>
      <c r="AC178" s="1072"/>
      <c r="AD178" s="1072"/>
      <c r="AE178" s="1072"/>
      <c r="AF178" s="1072"/>
      <c r="AG178" s="1072"/>
      <c r="AH178" s="1072"/>
      <c r="AI178" s="1072"/>
      <c r="AJ178" s="1072"/>
      <c r="AK178" s="1072"/>
      <c r="AL178" s="1072"/>
      <c r="AM178" s="1072"/>
      <c r="AN178" s="1072"/>
      <c r="AO178" s="1072"/>
      <c r="AP178" s="1072"/>
      <c r="AQ178" s="1072"/>
      <c r="AR178" s="1072"/>
      <c r="AS178" s="1072"/>
      <c r="AT178" s="1072"/>
      <c r="AU178" s="1072"/>
      <c r="AV178" s="1072"/>
      <c r="AW178" s="1072"/>
      <c r="AX178" s="1072"/>
      <c r="AY178" s="1072"/>
      <c r="AZ178" s="102"/>
      <c r="BA178" s="102"/>
      <c r="BB178" s="102"/>
    </row>
    <row r="179" spans="1:16384" s="112" customFormat="1" ht="12.6" customHeight="1">
      <c r="A179" s="551" t="s">
        <v>1360</v>
      </c>
      <c r="B179" s="1072"/>
      <c r="C179" s="1072"/>
      <c r="D179" s="1072"/>
      <c r="E179" s="1072"/>
      <c r="F179" s="1072"/>
      <c r="G179" s="1072"/>
      <c r="H179" s="1072"/>
      <c r="I179" s="1072"/>
      <c r="J179" s="1072"/>
      <c r="K179" s="1072"/>
      <c r="L179" s="1072"/>
      <c r="M179" s="1072"/>
      <c r="N179" s="1072"/>
      <c r="O179" s="1072"/>
      <c r="P179" s="1072"/>
      <c r="Q179" s="1072"/>
      <c r="R179" s="1072"/>
      <c r="S179" s="1072"/>
      <c r="T179" s="1072"/>
      <c r="U179" s="1072"/>
      <c r="V179" s="1072"/>
      <c r="W179" s="1072"/>
      <c r="X179" s="1072"/>
      <c r="Y179" s="1072"/>
      <c r="Z179" s="1072"/>
      <c r="AA179" s="1072"/>
      <c r="AB179" s="1072"/>
      <c r="AC179" s="1072"/>
      <c r="AD179" s="1072"/>
      <c r="AE179" s="1072"/>
      <c r="AF179" s="1072"/>
      <c r="AG179" s="1072"/>
      <c r="AH179" s="1072"/>
      <c r="AI179" s="1072"/>
      <c r="AJ179" s="1072"/>
      <c r="AK179" s="1072"/>
      <c r="AL179" s="1072"/>
      <c r="AM179" s="1072"/>
      <c r="AN179" s="1072"/>
      <c r="AO179" s="1072"/>
      <c r="AP179" s="1072"/>
      <c r="AQ179" s="1072"/>
      <c r="AR179" s="1072"/>
      <c r="AS179" s="1072"/>
      <c r="AT179" s="1072"/>
      <c r="AU179" s="1072"/>
      <c r="AV179" s="1072"/>
      <c r="AW179" s="1072"/>
      <c r="AX179" s="1072"/>
      <c r="AY179" s="1072"/>
      <c r="AZ179" s="102"/>
      <c r="BA179" s="102"/>
      <c r="BB179" s="102"/>
    </row>
    <row r="180" spans="1:16384" s="112" customFormat="1" ht="12.6" customHeight="1">
      <c r="A180" s="1071" t="s">
        <v>1361</v>
      </c>
      <c r="B180" s="1072"/>
      <c r="C180" s="1072"/>
      <c r="D180" s="1072"/>
      <c r="E180" s="1072"/>
      <c r="F180" s="1072"/>
      <c r="G180" s="1072"/>
      <c r="H180" s="1072"/>
      <c r="I180" s="1072"/>
      <c r="J180" s="1072"/>
      <c r="K180" s="1072"/>
      <c r="L180" s="1072"/>
      <c r="M180" s="1072"/>
      <c r="N180" s="1072"/>
      <c r="O180" s="1072"/>
      <c r="P180" s="1072"/>
      <c r="Q180" s="1072"/>
      <c r="R180" s="1072"/>
      <c r="S180" s="1072"/>
      <c r="T180" s="1072"/>
      <c r="U180" s="1072"/>
      <c r="V180" s="1072"/>
      <c r="W180" s="1072"/>
      <c r="X180" s="1072"/>
      <c r="Y180" s="1072"/>
      <c r="Z180" s="1072"/>
      <c r="AA180" s="1072"/>
      <c r="AB180" s="1072"/>
      <c r="AC180" s="1072"/>
      <c r="AD180" s="1072"/>
      <c r="AE180" s="1072"/>
      <c r="AF180" s="1072"/>
      <c r="AG180" s="1072"/>
      <c r="AH180" s="1072"/>
      <c r="AI180" s="1072"/>
      <c r="AJ180" s="1072"/>
      <c r="AK180" s="1072"/>
      <c r="AL180" s="1072"/>
      <c r="AM180" s="1072"/>
      <c r="AN180" s="1072"/>
      <c r="AO180" s="1072"/>
      <c r="AP180" s="1072"/>
      <c r="AQ180" s="1072"/>
      <c r="AR180" s="1072"/>
      <c r="AS180" s="1072"/>
      <c r="AT180" s="1072"/>
      <c r="AU180" s="1072"/>
      <c r="AV180" s="1072"/>
      <c r="AW180" s="1072"/>
      <c r="AX180" s="1072"/>
      <c r="AY180" s="1072"/>
      <c r="AZ180" s="102"/>
      <c r="BA180" s="102"/>
      <c r="BB180" s="102"/>
    </row>
    <row r="181" spans="1:16384" s="112" customFormat="1" ht="30.75" customHeight="1">
      <c r="A181" s="749" t="s">
        <v>1362</v>
      </c>
      <c r="B181" s="749"/>
      <c r="C181" s="749"/>
      <c r="D181" s="749"/>
      <c r="E181" s="749"/>
      <c r="F181" s="749"/>
      <c r="G181" s="749"/>
      <c r="H181" s="749"/>
      <c r="I181" s="749"/>
      <c r="J181" s="749"/>
      <c r="K181" s="749"/>
      <c r="L181" s="749"/>
      <c r="M181" s="749"/>
      <c r="N181" s="749"/>
      <c r="O181" s="749"/>
      <c r="P181" s="749"/>
      <c r="Q181" s="749"/>
      <c r="R181" s="749"/>
      <c r="S181" s="749"/>
      <c r="T181" s="749"/>
      <c r="U181" s="749"/>
      <c r="V181" s="749"/>
      <c r="W181" s="749"/>
      <c r="X181" s="749"/>
      <c r="Y181" s="749"/>
      <c r="Z181" s="749"/>
      <c r="AA181" s="749"/>
      <c r="AB181" s="749"/>
      <c r="AC181" s="749"/>
      <c r="AD181" s="749"/>
      <c r="AE181" s="749"/>
      <c r="AF181" s="749"/>
      <c r="AG181" s="749"/>
      <c r="AH181" s="749"/>
      <c r="AI181" s="749"/>
      <c r="AJ181" s="749"/>
      <c r="AK181" s="749"/>
      <c r="AL181" s="749"/>
      <c r="AM181" s="749"/>
      <c r="AN181" s="749"/>
      <c r="AO181" s="749"/>
      <c r="AP181" s="749"/>
      <c r="AQ181" s="749"/>
      <c r="AR181" s="749"/>
      <c r="AS181" s="749"/>
      <c r="AT181" s="749"/>
      <c r="AU181" s="749"/>
      <c r="AV181" s="749"/>
      <c r="AW181" s="749"/>
      <c r="AX181" s="749"/>
      <c r="AY181" s="749"/>
      <c r="AZ181" s="102"/>
      <c r="BA181" s="102"/>
      <c r="BB181" s="102"/>
    </row>
    <row r="182" spans="1:16384" s="112" customFormat="1" ht="12.6" customHeight="1">
      <c r="A182" s="1071" t="s">
        <v>1363</v>
      </c>
      <c r="B182" s="1072"/>
      <c r="C182" s="1072"/>
      <c r="D182" s="1072"/>
      <c r="E182" s="1072"/>
      <c r="F182" s="1072"/>
      <c r="G182" s="1072"/>
      <c r="H182" s="1072"/>
      <c r="I182" s="1072"/>
      <c r="J182" s="1072"/>
      <c r="K182" s="1072"/>
      <c r="L182" s="1072"/>
      <c r="M182" s="1072"/>
      <c r="N182" s="1072"/>
      <c r="O182" s="1072"/>
      <c r="P182" s="1072"/>
      <c r="Q182" s="1072"/>
      <c r="R182" s="1072"/>
      <c r="S182" s="1072"/>
      <c r="T182" s="1072"/>
      <c r="U182" s="1072"/>
      <c r="V182" s="1072"/>
      <c r="W182" s="1072"/>
      <c r="X182" s="1072"/>
      <c r="Y182" s="1072"/>
      <c r="Z182" s="1072"/>
      <c r="AA182" s="1072"/>
      <c r="AB182" s="1072"/>
      <c r="AC182" s="1072"/>
      <c r="AD182" s="1072"/>
      <c r="AE182" s="1072"/>
      <c r="AF182" s="1072"/>
      <c r="AG182" s="1072"/>
      <c r="AH182" s="1072"/>
      <c r="AI182" s="1072"/>
      <c r="AJ182" s="1072"/>
      <c r="AK182" s="1072"/>
      <c r="AL182" s="1072"/>
      <c r="AM182" s="1072"/>
      <c r="AN182" s="1072"/>
      <c r="AO182" s="1072"/>
      <c r="AP182" s="1072"/>
      <c r="AQ182" s="1072"/>
      <c r="AR182" s="1072"/>
      <c r="AS182" s="1072"/>
      <c r="AT182" s="1072"/>
      <c r="AU182" s="1072"/>
      <c r="AV182" s="1072"/>
      <c r="AW182" s="1072"/>
      <c r="AX182" s="1072"/>
      <c r="AY182" s="1072"/>
      <c r="AZ182" s="102"/>
      <c r="BA182" s="102"/>
      <c r="BB182" s="102"/>
    </row>
    <row r="183" spans="1:16384" s="112" customFormat="1" ht="51" customHeight="1">
      <c r="A183" s="749" t="s">
        <v>1364</v>
      </c>
      <c r="B183" s="749"/>
      <c r="C183" s="749"/>
      <c r="D183" s="749"/>
      <c r="E183" s="749"/>
      <c r="F183" s="749"/>
      <c r="G183" s="749"/>
      <c r="H183" s="749"/>
      <c r="I183" s="749"/>
      <c r="J183" s="749"/>
      <c r="K183" s="749"/>
      <c r="L183" s="749"/>
      <c r="M183" s="749"/>
      <c r="N183" s="749"/>
      <c r="O183" s="749"/>
      <c r="P183" s="749"/>
      <c r="Q183" s="749"/>
      <c r="R183" s="749"/>
      <c r="S183" s="749"/>
      <c r="T183" s="749"/>
      <c r="U183" s="749"/>
      <c r="V183" s="749"/>
      <c r="W183" s="749"/>
      <c r="X183" s="749"/>
      <c r="Y183" s="749"/>
      <c r="Z183" s="749"/>
      <c r="AA183" s="749"/>
      <c r="AB183" s="749"/>
      <c r="AC183" s="749"/>
      <c r="AD183" s="749"/>
      <c r="AE183" s="749"/>
      <c r="AF183" s="749"/>
      <c r="AG183" s="749"/>
      <c r="AH183" s="749"/>
      <c r="AI183" s="749"/>
      <c r="AJ183" s="749"/>
      <c r="AK183" s="749"/>
      <c r="AL183" s="749"/>
      <c r="AM183" s="749"/>
      <c r="AN183" s="749"/>
      <c r="AO183" s="749"/>
      <c r="AP183" s="749"/>
      <c r="AQ183" s="749"/>
      <c r="AR183" s="749"/>
      <c r="AS183" s="749"/>
      <c r="AT183" s="749"/>
      <c r="AU183" s="749"/>
      <c r="AV183" s="749"/>
      <c r="AW183" s="749"/>
      <c r="AX183" s="749"/>
      <c r="AY183" s="749"/>
      <c r="AZ183" s="102"/>
      <c r="BA183" s="102"/>
      <c r="BB183" s="102"/>
    </row>
    <row r="184" spans="1:16384" s="112" customFormat="1" ht="12.6" customHeight="1">
      <c r="A184" s="1071" t="s">
        <v>1365</v>
      </c>
      <c r="B184" s="1072"/>
      <c r="C184" s="1072"/>
      <c r="D184" s="1072"/>
      <c r="E184" s="1072"/>
      <c r="F184" s="1072"/>
      <c r="G184" s="1072"/>
      <c r="H184" s="1072"/>
      <c r="I184" s="1072"/>
      <c r="J184" s="1072"/>
      <c r="K184" s="1072"/>
      <c r="L184" s="1072"/>
      <c r="M184" s="1072"/>
      <c r="N184" s="1072"/>
      <c r="O184" s="1072"/>
      <c r="P184" s="1072"/>
      <c r="Q184" s="1072"/>
      <c r="R184" s="1072"/>
      <c r="S184" s="1072"/>
      <c r="T184" s="1072"/>
      <c r="U184" s="1072"/>
      <c r="V184" s="1072"/>
      <c r="W184" s="1072"/>
      <c r="X184" s="1072"/>
      <c r="Y184" s="1072"/>
      <c r="Z184" s="1072"/>
      <c r="AA184" s="1072"/>
      <c r="AB184" s="1072"/>
      <c r="AC184" s="1072"/>
      <c r="AD184" s="1072"/>
      <c r="AE184" s="1072"/>
      <c r="AF184" s="1072"/>
      <c r="AG184" s="1072"/>
      <c r="AH184" s="1072"/>
      <c r="AI184" s="1072"/>
      <c r="AJ184" s="1072"/>
      <c r="AK184" s="1072"/>
      <c r="AL184" s="1072"/>
      <c r="AM184" s="1072"/>
      <c r="AN184" s="1072"/>
      <c r="AO184" s="1072"/>
      <c r="AP184" s="1072"/>
      <c r="AQ184" s="1072"/>
      <c r="AR184" s="1072"/>
      <c r="AS184" s="1072"/>
      <c r="AT184" s="1072"/>
      <c r="AU184" s="1072"/>
      <c r="AV184" s="1072"/>
      <c r="AW184" s="1072"/>
      <c r="AX184" s="1072"/>
      <c r="AY184" s="1072"/>
      <c r="AZ184" s="102"/>
      <c r="BA184" s="102"/>
      <c r="BB184" s="102"/>
    </row>
    <row r="185" spans="1:16384" s="112" customFormat="1" ht="63" customHeight="1">
      <c r="A185" s="749" t="s">
        <v>1366</v>
      </c>
      <c r="B185" s="749"/>
      <c r="C185" s="749"/>
      <c r="D185" s="749"/>
      <c r="E185" s="749"/>
      <c r="F185" s="749"/>
      <c r="G185" s="749"/>
      <c r="H185" s="749"/>
      <c r="I185" s="749"/>
      <c r="J185" s="749"/>
      <c r="K185" s="749"/>
      <c r="L185" s="749"/>
      <c r="M185" s="749"/>
      <c r="N185" s="749"/>
      <c r="O185" s="749"/>
      <c r="P185" s="749"/>
      <c r="Q185" s="749"/>
      <c r="R185" s="749"/>
      <c r="S185" s="749"/>
      <c r="T185" s="749"/>
      <c r="U185" s="749"/>
      <c r="V185" s="749"/>
      <c r="W185" s="749"/>
      <c r="X185" s="749"/>
      <c r="Y185" s="749"/>
      <c r="Z185" s="749"/>
      <c r="AA185" s="749"/>
      <c r="AB185" s="749"/>
      <c r="AC185" s="749"/>
      <c r="AD185" s="749"/>
      <c r="AE185" s="749"/>
      <c r="AF185" s="749"/>
      <c r="AG185" s="749"/>
      <c r="AH185" s="749"/>
      <c r="AI185" s="749"/>
      <c r="AJ185" s="749"/>
      <c r="AK185" s="749"/>
      <c r="AL185" s="749"/>
      <c r="AM185" s="749"/>
      <c r="AN185" s="749"/>
      <c r="AO185" s="749"/>
      <c r="AP185" s="749"/>
      <c r="AQ185" s="749"/>
      <c r="AR185" s="749"/>
      <c r="AS185" s="749"/>
      <c r="AT185" s="749"/>
      <c r="AU185" s="749"/>
      <c r="AV185" s="749"/>
      <c r="AW185" s="749"/>
      <c r="AX185" s="749"/>
      <c r="AY185" s="749"/>
      <c r="AZ185" s="102"/>
      <c r="BA185" s="102"/>
      <c r="BB185" s="102"/>
    </row>
    <row r="186" spans="1:16384" s="112" customFormat="1" ht="13.5">
      <c r="A186" s="1071" t="s">
        <v>1367</v>
      </c>
      <c r="B186" s="1072"/>
      <c r="C186" s="1072"/>
      <c r="D186" s="1072"/>
      <c r="E186" s="1072"/>
      <c r="F186" s="1072"/>
      <c r="G186" s="1072"/>
      <c r="H186" s="1072"/>
      <c r="I186" s="1072"/>
      <c r="J186" s="1072"/>
      <c r="K186" s="1072"/>
      <c r="L186" s="1072"/>
      <c r="M186" s="1072"/>
      <c r="N186" s="1072"/>
      <c r="O186" s="1072"/>
      <c r="P186" s="1072"/>
      <c r="Q186" s="1072"/>
      <c r="R186" s="1072"/>
      <c r="S186" s="1072"/>
      <c r="T186" s="1072"/>
      <c r="U186" s="1072"/>
      <c r="V186" s="1072"/>
      <c r="W186" s="1072"/>
      <c r="X186" s="1072"/>
      <c r="Y186" s="1072"/>
      <c r="Z186" s="1072"/>
      <c r="AA186" s="1072"/>
      <c r="AB186" s="1072"/>
      <c r="AC186" s="1072"/>
      <c r="AD186" s="1072"/>
      <c r="AE186" s="1072"/>
      <c r="AF186" s="1072"/>
      <c r="AG186" s="1072"/>
      <c r="AH186" s="1072"/>
      <c r="AI186" s="1072"/>
      <c r="AJ186" s="1072"/>
      <c r="AK186" s="1072"/>
      <c r="AL186" s="1072"/>
      <c r="AM186" s="1072"/>
      <c r="AN186" s="1072"/>
      <c r="AO186" s="1072"/>
      <c r="AP186" s="1072"/>
      <c r="AQ186" s="1072"/>
      <c r="AR186" s="1072"/>
      <c r="AS186" s="1072"/>
      <c r="AT186" s="1072"/>
      <c r="AU186" s="1072"/>
      <c r="AV186" s="1072"/>
      <c r="AW186" s="1072"/>
      <c r="AX186" s="1072"/>
      <c r="AY186" s="1072"/>
      <c r="AZ186" s="102"/>
      <c r="BA186" s="102"/>
      <c r="BB186" s="102"/>
    </row>
    <row r="187" spans="1:16384" s="112" customFormat="1" ht="114" customHeight="1">
      <c r="A187" s="749" t="s">
        <v>1368</v>
      </c>
      <c r="B187" s="749"/>
      <c r="C187" s="749"/>
      <c r="D187" s="749"/>
      <c r="E187" s="749"/>
      <c r="F187" s="749"/>
      <c r="G187" s="749"/>
      <c r="H187" s="749"/>
      <c r="I187" s="749"/>
      <c r="J187" s="749"/>
      <c r="K187" s="749"/>
      <c r="L187" s="749"/>
      <c r="M187" s="749"/>
      <c r="N187" s="749"/>
      <c r="O187" s="749"/>
      <c r="P187" s="749"/>
      <c r="Q187" s="749"/>
      <c r="R187" s="749"/>
      <c r="S187" s="749"/>
      <c r="T187" s="749"/>
      <c r="U187" s="749"/>
      <c r="V187" s="749"/>
      <c r="W187" s="749"/>
      <c r="X187" s="749"/>
      <c r="Y187" s="749"/>
      <c r="Z187" s="749"/>
      <c r="AA187" s="749"/>
      <c r="AB187" s="749"/>
      <c r="AC187" s="749"/>
      <c r="AD187" s="749"/>
      <c r="AE187" s="749"/>
      <c r="AF187" s="749"/>
      <c r="AG187" s="749"/>
      <c r="AH187" s="749"/>
      <c r="AI187" s="749"/>
      <c r="AJ187" s="749"/>
      <c r="AK187" s="749"/>
      <c r="AL187" s="749"/>
      <c r="AM187" s="749"/>
      <c r="AN187" s="749"/>
      <c r="AO187" s="749"/>
      <c r="AP187" s="749"/>
      <c r="AQ187" s="749"/>
      <c r="AR187" s="749"/>
      <c r="AS187" s="749"/>
      <c r="AT187" s="749"/>
      <c r="AU187" s="749"/>
      <c r="AV187" s="749"/>
      <c r="AW187" s="749"/>
      <c r="AX187" s="749"/>
      <c r="AY187" s="749"/>
      <c r="AZ187" s="128"/>
      <c r="BA187" s="128"/>
      <c r="BB187" s="128"/>
      <c r="BC187" s="128"/>
      <c r="BD187" s="128"/>
      <c r="BE187" s="128"/>
      <c r="BF187" s="128"/>
      <c r="BG187" s="128"/>
      <c r="BH187" s="128"/>
      <c r="BI187" s="128"/>
      <c r="BJ187" s="128"/>
      <c r="BK187" s="128"/>
      <c r="BL187" s="128"/>
      <c r="BM187" s="128"/>
      <c r="BN187" s="128"/>
      <c r="BO187" s="128"/>
      <c r="BP187" s="128"/>
      <c r="BQ187" s="128"/>
      <c r="BR187" s="128"/>
      <c r="BS187" s="128"/>
      <c r="BT187" s="128"/>
      <c r="BU187" s="128"/>
      <c r="BV187" s="128"/>
      <c r="BW187" s="128"/>
      <c r="BX187" s="128"/>
      <c r="BY187" s="128"/>
      <c r="BZ187" s="128"/>
      <c r="CA187" s="128"/>
      <c r="CB187" s="128"/>
      <c r="CC187" s="128"/>
      <c r="CD187" s="128"/>
      <c r="CE187" s="128"/>
      <c r="CF187" s="128"/>
      <c r="CG187" s="128"/>
      <c r="CH187" s="128"/>
      <c r="CI187" s="128"/>
      <c r="CJ187" s="128"/>
      <c r="CK187" s="128"/>
      <c r="CL187" s="128"/>
      <c r="CM187" s="128"/>
      <c r="CN187" s="128"/>
      <c r="CO187" s="128"/>
      <c r="CP187" s="128"/>
      <c r="CQ187" s="128"/>
      <c r="CR187" s="128"/>
      <c r="CS187" s="128"/>
      <c r="CT187" s="128"/>
      <c r="CU187" s="128"/>
      <c r="CV187" s="128"/>
      <c r="CW187" s="128"/>
      <c r="CX187" s="128"/>
      <c r="CY187" s="749"/>
      <c r="CZ187" s="749"/>
      <c r="DA187" s="749"/>
      <c r="DB187" s="749"/>
      <c r="DC187" s="749"/>
      <c r="DD187" s="749"/>
      <c r="DE187" s="749"/>
      <c r="DF187" s="749"/>
      <c r="DG187" s="749"/>
      <c r="DH187" s="749"/>
      <c r="DI187" s="749"/>
      <c r="DJ187" s="749"/>
      <c r="DK187" s="749"/>
      <c r="DL187" s="749"/>
      <c r="DM187" s="749"/>
      <c r="DN187" s="749"/>
      <c r="DO187" s="749"/>
      <c r="DP187" s="749"/>
      <c r="DQ187" s="749"/>
      <c r="DR187" s="749"/>
      <c r="DS187" s="749"/>
      <c r="DT187" s="749"/>
      <c r="DU187" s="749"/>
      <c r="DV187" s="749"/>
      <c r="DW187" s="749"/>
      <c r="DX187" s="749"/>
      <c r="DY187" s="749"/>
      <c r="DZ187" s="749"/>
      <c r="EA187" s="749"/>
      <c r="EB187" s="749"/>
      <c r="EC187" s="749"/>
      <c r="ED187" s="749"/>
      <c r="EE187" s="749"/>
      <c r="EF187" s="749"/>
      <c r="EG187" s="749"/>
      <c r="EH187" s="749"/>
      <c r="EI187" s="749"/>
      <c r="EJ187" s="749"/>
      <c r="EK187" s="749"/>
      <c r="EL187" s="749"/>
      <c r="EM187" s="749"/>
      <c r="EN187" s="749"/>
      <c r="EO187" s="749"/>
      <c r="EP187" s="749"/>
      <c r="EQ187" s="749"/>
      <c r="ER187" s="749"/>
      <c r="ES187" s="749"/>
      <c r="ET187" s="749"/>
      <c r="EU187" s="749"/>
      <c r="EV187" s="749"/>
      <c r="EW187" s="749"/>
      <c r="EX187" s="749"/>
      <c r="EY187" s="749"/>
      <c r="EZ187" s="749"/>
      <c r="FA187" s="749"/>
      <c r="FB187" s="749"/>
      <c r="FC187" s="749"/>
      <c r="FD187" s="749"/>
      <c r="FE187" s="749"/>
      <c r="FF187" s="749"/>
      <c r="FG187" s="749"/>
      <c r="FH187" s="749"/>
      <c r="FI187" s="749"/>
      <c r="FJ187" s="749"/>
      <c r="FK187" s="749"/>
      <c r="FL187" s="749"/>
      <c r="FM187" s="749"/>
      <c r="FN187" s="749"/>
      <c r="FO187" s="749"/>
      <c r="FP187" s="749"/>
      <c r="FQ187" s="749"/>
      <c r="FR187" s="749"/>
      <c r="FS187" s="749"/>
      <c r="FT187" s="749"/>
      <c r="FU187" s="749"/>
      <c r="FV187" s="749"/>
      <c r="FW187" s="749"/>
      <c r="FX187" s="749"/>
      <c r="FY187" s="749"/>
      <c r="FZ187" s="749"/>
      <c r="GA187" s="749"/>
      <c r="GB187" s="749"/>
      <c r="GC187" s="749"/>
      <c r="GD187" s="749"/>
      <c r="GE187" s="749"/>
      <c r="GF187" s="749"/>
      <c r="GG187" s="749"/>
      <c r="GH187" s="749"/>
      <c r="GI187" s="749"/>
      <c r="GJ187" s="749"/>
      <c r="GK187" s="749"/>
      <c r="GL187" s="749"/>
      <c r="GM187" s="749"/>
      <c r="GN187" s="749"/>
      <c r="GO187" s="749"/>
      <c r="GP187" s="749"/>
      <c r="GQ187" s="749"/>
      <c r="GR187" s="749"/>
      <c r="GS187" s="749"/>
      <c r="GT187" s="749"/>
      <c r="GU187" s="749"/>
      <c r="GV187" s="749"/>
      <c r="GW187" s="749"/>
      <c r="GX187" s="749"/>
      <c r="GY187" s="749"/>
      <c r="GZ187" s="749"/>
      <c r="HA187" s="749"/>
      <c r="HB187" s="749"/>
      <c r="HC187" s="749"/>
      <c r="HD187" s="749"/>
      <c r="HE187" s="749"/>
      <c r="HF187" s="749"/>
      <c r="HG187" s="749"/>
      <c r="HH187" s="749"/>
      <c r="HI187" s="749"/>
      <c r="HJ187" s="749"/>
      <c r="HK187" s="749"/>
      <c r="HL187" s="749"/>
      <c r="HM187" s="749"/>
      <c r="HN187" s="749"/>
      <c r="HO187" s="749"/>
      <c r="HP187" s="749"/>
      <c r="HQ187" s="749"/>
      <c r="HR187" s="749"/>
      <c r="HS187" s="749"/>
      <c r="HT187" s="749"/>
      <c r="HU187" s="749"/>
      <c r="HV187" s="749"/>
      <c r="HW187" s="749"/>
      <c r="HX187" s="749"/>
      <c r="HY187" s="749"/>
      <c r="HZ187" s="749"/>
      <c r="IA187" s="749"/>
      <c r="IB187" s="749"/>
      <c r="IC187" s="749"/>
      <c r="ID187" s="749"/>
      <c r="IE187" s="749"/>
      <c r="IF187" s="749"/>
      <c r="IG187" s="749"/>
      <c r="IH187" s="749"/>
      <c r="II187" s="749"/>
      <c r="IJ187" s="749"/>
      <c r="IK187" s="749"/>
      <c r="IL187" s="749"/>
      <c r="IM187" s="749"/>
      <c r="IN187" s="749"/>
      <c r="IO187" s="749"/>
      <c r="IP187" s="749"/>
      <c r="IQ187" s="749"/>
      <c r="IR187" s="749"/>
      <c r="IS187" s="749"/>
      <c r="IT187" s="749"/>
      <c r="IU187" s="749"/>
      <c r="IV187" s="749"/>
      <c r="IW187" s="749"/>
      <c r="IX187" s="749"/>
      <c r="IY187" s="749"/>
      <c r="IZ187" s="749"/>
      <c r="JA187" s="749"/>
      <c r="JB187" s="749"/>
      <c r="JC187" s="749"/>
      <c r="JD187" s="749"/>
      <c r="JE187" s="749"/>
      <c r="JF187" s="749"/>
      <c r="JG187" s="749"/>
      <c r="JH187" s="749"/>
      <c r="JI187" s="749"/>
      <c r="JJ187" s="749"/>
      <c r="JK187" s="749"/>
      <c r="JL187" s="749"/>
      <c r="JM187" s="749"/>
      <c r="JN187" s="749"/>
      <c r="JO187" s="749"/>
      <c r="JP187" s="749"/>
      <c r="JQ187" s="749"/>
      <c r="JR187" s="749"/>
      <c r="JS187" s="749"/>
      <c r="JT187" s="749"/>
      <c r="JU187" s="749"/>
      <c r="JV187" s="749"/>
      <c r="JW187" s="749"/>
      <c r="JX187" s="749"/>
      <c r="JY187" s="749"/>
      <c r="JZ187" s="749"/>
      <c r="KA187" s="749"/>
      <c r="KB187" s="749"/>
      <c r="KC187" s="749"/>
      <c r="KD187" s="749"/>
      <c r="KE187" s="749"/>
      <c r="KF187" s="749"/>
      <c r="KG187" s="749"/>
      <c r="KH187" s="749"/>
      <c r="KI187" s="749"/>
      <c r="KJ187" s="749"/>
      <c r="KK187" s="749"/>
      <c r="KL187" s="749"/>
      <c r="KM187" s="749"/>
      <c r="KN187" s="749"/>
      <c r="KO187" s="749"/>
      <c r="KP187" s="749"/>
      <c r="KQ187" s="749"/>
      <c r="KR187" s="749"/>
      <c r="KS187" s="749"/>
      <c r="KT187" s="749"/>
      <c r="KU187" s="749"/>
      <c r="KV187" s="749"/>
      <c r="KW187" s="749"/>
      <c r="KX187" s="749"/>
      <c r="KY187" s="749"/>
      <c r="KZ187" s="749"/>
      <c r="LA187" s="749"/>
      <c r="LB187" s="749"/>
      <c r="LC187" s="749"/>
      <c r="LD187" s="749"/>
      <c r="LE187" s="749"/>
      <c r="LF187" s="749"/>
      <c r="LG187" s="749"/>
      <c r="LH187" s="749"/>
      <c r="LI187" s="749"/>
      <c r="LJ187" s="749"/>
      <c r="LK187" s="749"/>
      <c r="LL187" s="749"/>
      <c r="LM187" s="749"/>
      <c r="LN187" s="749"/>
      <c r="LO187" s="749"/>
      <c r="LP187" s="749"/>
      <c r="LQ187" s="749"/>
      <c r="LR187" s="749"/>
      <c r="LS187" s="749"/>
      <c r="LT187" s="749"/>
      <c r="LU187" s="749"/>
      <c r="LV187" s="749"/>
      <c r="LW187" s="749"/>
      <c r="LX187" s="749"/>
      <c r="LY187" s="749"/>
      <c r="LZ187" s="749"/>
      <c r="MA187" s="749"/>
      <c r="MB187" s="749"/>
      <c r="MC187" s="749"/>
      <c r="MD187" s="749"/>
      <c r="ME187" s="749"/>
      <c r="MF187" s="749"/>
      <c r="MG187" s="749"/>
      <c r="MH187" s="749"/>
      <c r="MI187" s="749"/>
      <c r="MJ187" s="749"/>
      <c r="MK187" s="749"/>
      <c r="ML187" s="749"/>
      <c r="MM187" s="749"/>
      <c r="MN187" s="749"/>
      <c r="MO187" s="749"/>
      <c r="MP187" s="749"/>
      <c r="MQ187" s="749"/>
      <c r="MR187" s="749"/>
      <c r="MS187" s="749"/>
      <c r="MT187" s="749"/>
      <c r="MU187" s="749"/>
      <c r="MV187" s="749"/>
      <c r="MW187" s="749"/>
      <c r="MX187" s="749"/>
      <c r="MY187" s="749"/>
      <c r="MZ187" s="749"/>
      <c r="NA187" s="749"/>
      <c r="NB187" s="749"/>
      <c r="NC187" s="749"/>
      <c r="ND187" s="749"/>
      <c r="NE187" s="749"/>
      <c r="NF187" s="749"/>
      <c r="NG187" s="749"/>
      <c r="NH187" s="749"/>
      <c r="NI187" s="749"/>
      <c r="NJ187" s="749"/>
      <c r="NK187" s="749"/>
      <c r="NL187" s="749"/>
      <c r="NM187" s="749"/>
      <c r="NN187" s="749"/>
      <c r="NO187" s="749"/>
      <c r="NP187" s="749"/>
      <c r="NQ187" s="749"/>
      <c r="NR187" s="749"/>
      <c r="NS187" s="749"/>
      <c r="NT187" s="749"/>
      <c r="NU187" s="749"/>
      <c r="NV187" s="749"/>
      <c r="NW187" s="749"/>
      <c r="NX187" s="749"/>
      <c r="NY187" s="749"/>
      <c r="NZ187" s="749"/>
      <c r="OA187" s="749"/>
      <c r="OB187" s="749"/>
      <c r="OC187" s="749"/>
      <c r="OD187" s="749"/>
      <c r="OE187" s="749"/>
      <c r="OF187" s="749"/>
      <c r="OG187" s="749"/>
      <c r="OH187" s="749"/>
      <c r="OI187" s="749"/>
      <c r="OJ187" s="749"/>
      <c r="OK187" s="749"/>
      <c r="OL187" s="749"/>
      <c r="OM187" s="749"/>
      <c r="ON187" s="749"/>
      <c r="OO187" s="749"/>
      <c r="OP187" s="749"/>
      <c r="OQ187" s="749"/>
      <c r="OR187" s="749"/>
      <c r="OS187" s="749"/>
      <c r="OT187" s="749"/>
      <c r="OU187" s="749"/>
      <c r="OV187" s="749"/>
      <c r="OW187" s="749"/>
      <c r="OX187" s="749"/>
      <c r="OY187" s="749"/>
      <c r="OZ187" s="749"/>
      <c r="PA187" s="749"/>
      <c r="PB187" s="749"/>
      <c r="PC187" s="749"/>
      <c r="PD187" s="749"/>
      <c r="PE187" s="749"/>
      <c r="PF187" s="749"/>
      <c r="PG187" s="749"/>
      <c r="PH187" s="749"/>
      <c r="PI187" s="749"/>
      <c r="PJ187" s="749"/>
      <c r="PK187" s="749"/>
      <c r="PL187" s="749"/>
      <c r="PM187" s="749"/>
      <c r="PN187" s="749"/>
      <c r="PO187" s="749"/>
      <c r="PP187" s="749"/>
      <c r="PQ187" s="749"/>
      <c r="PR187" s="749"/>
      <c r="PS187" s="749"/>
      <c r="PT187" s="749"/>
      <c r="PU187" s="749"/>
      <c r="PV187" s="749"/>
      <c r="PW187" s="749"/>
      <c r="PX187" s="749"/>
      <c r="PY187" s="749"/>
      <c r="PZ187" s="749"/>
      <c r="QA187" s="749"/>
      <c r="QB187" s="749"/>
      <c r="QC187" s="749"/>
      <c r="QD187" s="749"/>
      <c r="QE187" s="749"/>
      <c r="QF187" s="749"/>
      <c r="QG187" s="749"/>
      <c r="QH187" s="749"/>
      <c r="QI187" s="749"/>
      <c r="QJ187" s="749"/>
      <c r="QK187" s="749"/>
      <c r="QL187" s="749"/>
      <c r="QM187" s="749"/>
      <c r="QN187" s="749"/>
      <c r="QO187" s="749"/>
      <c r="QP187" s="749"/>
      <c r="QQ187" s="749"/>
      <c r="QR187" s="749"/>
      <c r="QS187" s="749"/>
      <c r="QT187" s="749"/>
      <c r="QU187" s="749"/>
      <c r="QV187" s="749"/>
      <c r="QW187" s="749"/>
      <c r="QX187" s="749"/>
      <c r="QY187" s="749"/>
      <c r="QZ187" s="749"/>
      <c r="RA187" s="749"/>
      <c r="RB187" s="749"/>
      <c r="RC187" s="749"/>
      <c r="RD187" s="749"/>
      <c r="RE187" s="749"/>
      <c r="RF187" s="749"/>
      <c r="RG187" s="749"/>
      <c r="RH187" s="749"/>
      <c r="RI187" s="749"/>
      <c r="RJ187" s="749"/>
      <c r="RK187" s="749"/>
      <c r="RL187" s="749"/>
      <c r="RM187" s="749"/>
      <c r="RN187" s="749"/>
      <c r="RO187" s="749"/>
      <c r="RP187" s="749"/>
      <c r="RQ187" s="749"/>
      <c r="RR187" s="749"/>
      <c r="RS187" s="749"/>
      <c r="RT187" s="749"/>
      <c r="RU187" s="749"/>
      <c r="RV187" s="749"/>
      <c r="RW187" s="749"/>
      <c r="RX187" s="749"/>
      <c r="RY187" s="749"/>
      <c r="RZ187" s="749"/>
      <c r="SA187" s="749"/>
      <c r="SB187" s="749"/>
      <c r="SC187" s="749"/>
      <c r="SD187" s="749"/>
      <c r="SE187" s="749"/>
      <c r="SF187" s="749"/>
      <c r="SG187" s="749"/>
      <c r="SH187" s="749"/>
      <c r="SI187" s="749"/>
      <c r="SJ187" s="749"/>
      <c r="SK187" s="749"/>
      <c r="SL187" s="749"/>
      <c r="SM187" s="749"/>
      <c r="SN187" s="749"/>
      <c r="SO187" s="749"/>
      <c r="SP187" s="749"/>
      <c r="SQ187" s="749"/>
      <c r="SR187" s="749"/>
      <c r="SS187" s="749"/>
      <c r="ST187" s="749"/>
      <c r="SU187" s="749"/>
      <c r="SV187" s="749"/>
      <c r="SW187" s="749"/>
      <c r="SX187" s="749"/>
      <c r="SY187" s="749"/>
      <c r="SZ187" s="749"/>
      <c r="TA187" s="749"/>
      <c r="TB187" s="749"/>
      <c r="TC187" s="749"/>
      <c r="TD187" s="749"/>
      <c r="TE187" s="749"/>
      <c r="TF187" s="749"/>
      <c r="TG187" s="749"/>
      <c r="TH187" s="749"/>
      <c r="TI187" s="749"/>
      <c r="TJ187" s="749"/>
      <c r="TK187" s="749"/>
      <c r="TL187" s="749"/>
      <c r="TM187" s="749"/>
      <c r="TN187" s="749"/>
      <c r="TO187" s="749"/>
      <c r="TP187" s="749"/>
      <c r="TQ187" s="749"/>
      <c r="TR187" s="749"/>
      <c r="TS187" s="749"/>
      <c r="TT187" s="749"/>
      <c r="TU187" s="749"/>
      <c r="TV187" s="749"/>
      <c r="TW187" s="749"/>
      <c r="TX187" s="749"/>
      <c r="TY187" s="749"/>
      <c r="TZ187" s="749"/>
      <c r="UA187" s="749"/>
      <c r="UB187" s="749"/>
      <c r="UC187" s="749"/>
      <c r="UD187" s="749"/>
      <c r="UE187" s="749"/>
      <c r="UF187" s="749"/>
      <c r="UG187" s="749"/>
      <c r="UH187" s="749"/>
      <c r="UI187" s="749"/>
      <c r="UJ187" s="749"/>
      <c r="UK187" s="749"/>
      <c r="UL187" s="749"/>
      <c r="UM187" s="749"/>
      <c r="UN187" s="749"/>
      <c r="UO187" s="749"/>
      <c r="UP187" s="749"/>
      <c r="UQ187" s="749"/>
      <c r="UR187" s="749"/>
      <c r="US187" s="749"/>
      <c r="UT187" s="749"/>
      <c r="UU187" s="749"/>
      <c r="UV187" s="749"/>
      <c r="UW187" s="749"/>
      <c r="UX187" s="749"/>
      <c r="UY187" s="749"/>
      <c r="UZ187" s="749"/>
      <c r="VA187" s="749"/>
      <c r="VB187" s="749"/>
      <c r="VC187" s="749"/>
      <c r="VD187" s="749"/>
      <c r="VE187" s="749"/>
      <c r="VF187" s="749"/>
      <c r="VG187" s="749"/>
      <c r="VH187" s="749"/>
      <c r="VI187" s="749"/>
      <c r="VJ187" s="749"/>
      <c r="VK187" s="749"/>
      <c r="VL187" s="749"/>
      <c r="VM187" s="749"/>
      <c r="VN187" s="749"/>
      <c r="VO187" s="749"/>
      <c r="VP187" s="749"/>
      <c r="VQ187" s="749"/>
      <c r="VR187" s="749"/>
      <c r="VS187" s="749"/>
      <c r="VT187" s="749"/>
      <c r="VU187" s="749"/>
      <c r="VV187" s="749"/>
      <c r="VW187" s="749"/>
      <c r="VX187" s="749"/>
      <c r="VY187" s="749"/>
      <c r="VZ187" s="749"/>
      <c r="WA187" s="749"/>
      <c r="WB187" s="749"/>
      <c r="WC187" s="749"/>
      <c r="WD187" s="749"/>
      <c r="WE187" s="749"/>
      <c r="WF187" s="749"/>
      <c r="WG187" s="749"/>
      <c r="WH187" s="749"/>
      <c r="WI187" s="749"/>
      <c r="WJ187" s="749"/>
      <c r="WK187" s="749"/>
      <c r="WL187" s="749"/>
      <c r="WM187" s="749"/>
      <c r="WN187" s="749"/>
      <c r="WO187" s="749"/>
      <c r="WP187" s="749"/>
      <c r="WQ187" s="749"/>
      <c r="WR187" s="749"/>
      <c r="WS187" s="749"/>
      <c r="WT187" s="749"/>
      <c r="WU187" s="749"/>
      <c r="WV187" s="749"/>
      <c r="WW187" s="749"/>
      <c r="WX187" s="749"/>
      <c r="WY187" s="749"/>
      <c r="WZ187" s="749"/>
      <c r="XA187" s="749"/>
      <c r="XB187" s="749"/>
      <c r="XC187" s="749"/>
      <c r="XD187" s="749"/>
      <c r="XE187" s="749"/>
      <c r="XF187" s="749"/>
      <c r="XG187" s="749"/>
      <c r="XH187" s="749"/>
      <c r="XI187" s="749"/>
      <c r="XJ187" s="749"/>
      <c r="XK187" s="749"/>
      <c r="XL187" s="749"/>
      <c r="XM187" s="749"/>
      <c r="XN187" s="749"/>
      <c r="XO187" s="749"/>
      <c r="XP187" s="749"/>
      <c r="XQ187" s="749"/>
      <c r="XR187" s="749"/>
      <c r="XS187" s="749"/>
      <c r="XT187" s="749"/>
      <c r="XU187" s="749"/>
      <c r="XV187" s="749"/>
      <c r="XW187" s="749"/>
      <c r="XX187" s="749"/>
      <c r="XY187" s="749"/>
      <c r="XZ187" s="749"/>
      <c r="YA187" s="749"/>
      <c r="YB187" s="749"/>
      <c r="YC187" s="749"/>
      <c r="YD187" s="749"/>
      <c r="YE187" s="749"/>
      <c r="YF187" s="749"/>
      <c r="YG187" s="749"/>
      <c r="YH187" s="749"/>
      <c r="YI187" s="749"/>
      <c r="YJ187" s="749"/>
      <c r="YK187" s="749"/>
      <c r="YL187" s="749"/>
      <c r="YM187" s="749"/>
      <c r="YN187" s="749"/>
      <c r="YO187" s="749"/>
      <c r="YP187" s="749"/>
      <c r="YQ187" s="749"/>
      <c r="YR187" s="749"/>
      <c r="YS187" s="749"/>
      <c r="YT187" s="749"/>
      <c r="YU187" s="749"/>
      <c r="YV187" s="749"/>
      <c r="YW187" s="749"/>
      <c r="YX187" s="749"/>
      <c r="YY187" s="749"/>
      <c r="YZ187" s="749"/>
      <c r="ZA187" s="749"/>
      <c r="ZB187" s="749"/>
      <c r="ZC187" s="749"/>
      <c r="ZD187" s="749"/>
      <c r="ZE187" s="749"/>
      <c r="ZF187" s="749"/>
      <c r="ZG187" s="749"/>
      <c r="ZH187" s="749"/>
      <c r="ZI187" s="749"/>
      <c r="ZJ187" s="749"/>
      <c r="ZK187" s="749"/>
      <c r="ZL187" s="749"/>
      <c r="ZM187" s="749"/>
      <c r="ZN187" s="749"/>
      <c r="ZO187" s="749"/>
      <c r="ZP187" s="749"/>
      <c r="ZQ187" s="749"/>
      <c r="ZR187" s="749"/>
      <c r="ZS187" s="749"/>
      <c r="ZT187" s="749"/>
      <c r="ZU187" s="749"/>
      <c r="ZV187" s="749"/>
      <c r="ZW187" s="749"/>
      <c r="ZX187" s="749"/>
      <c r="ZY187" s="749"/>
      <c r="ZZ187" s="749"/>
      <c r="AAA187" s="749"/>
      <c r="AAB187" s="749"/>
      <c r="AAC187" s="749"/>
      <c r="AAD187" s="749"/>
      <c r="AAE187" s="749"/>
      <c r="AAF187" s="749"/>
      <c r="AAG187" s="749"/>
      <c r="AAH187" s="749"/>
      <c r="AAI187" s="749"/>
      <c r="AAJ187" s="749"/>
      <c r="AAK187" s="749"/>
      <c r="AAL187" s="749"/>
      <c r="AAM187" s="749"/>
      <c r="AAN187" s="749"/>
      <c r="AAO187" s="749"/>
      <c r="AAP187" s="749"/>
      <c r="AAQ187" s="749"/>
      <c r="AAR187" s="749"/>
      <c r="AAS187" s="749"/>
      <c r="AAT187" s="749"/>
      <c r="AAU187" s="749"/>
      <c r="AAV187" s="749"/>
      <c r="AAW187" s="749"/>
      <c r="AAX187" s="749"/>
      <c r="AAY187" s="749"/>
      <c r="AAZ187" s="749"/>
      <c r="ABA187" s="749"/>
      <c r="ABB187" s="749"/>
      <c r="ABC187" s="749"/>
      <c r="ABD187" s="749"/>
      <c r="ABE187" s="749"/>
      <c r="ABF187" s="749"/>
      <c r="ABG187" s="749"/>
      <c r="ABH187" s="749"/>
      <c r="ABI187" s="749"/>
      <c r="ABJ187" s="749"/>
      <c r="ABK187" s="749"/>
      <c r="ABL187" s="749"/>
      <c r="ABM187" s="749"/>
      <c r="ABN187" s="749"/>
      <c r="ABO187" s="749"/>
      <c r="ABP187" s="749"/>
      <c r="ABQ187" s="749"/>
      <c r="ABR187" s="749"/>
      <c r="ABS187" s="749"/>
      <c r="ABT187" s="749"/>
      <c r="ABU187" s="749"/>
      <c r="ABV187" s="749"/>
      <c r="ABW187" s="749"/>
      <c r="ABX187" s="749"/>
      <c r="ABY187" s="749"/>
      <c r="ABZ187" s="749"/>
      <c r="ACA187" s="749"/>
      <c r="ACB187" s="749"/>
      <c r="ACC187" s="749"/>
      <c r="ACD187" s="749"/>
      <c r="ACE187" s="749"/>
      <c r="ACF187" s="749"/>
      <c r="ACG187" s="749"/>
      <c r="ACH187" s="749"/>
      <c r="ACI187" s="749"/>
      <c r="ACJ187" s="749"/>
      <c r="ACK187" s="749"/>
      <c r="ACL187" s="749"/>
      <c r="ACM187" s="749"/>
      <c r="ACN187" s="749"/>
      <c r="ACO187" s="749"/>
      <c r="ACP187" s="749"/>
      <c r="ACQ187" s="749"/>
      <c r="ACR187" s="749"/>
      <c r="ACS187" s="749"/>
      <c r="ACT187" s="749"/>
      <c r="ACU187" s="749"/>
      <c r="ACV187" s="749"/>
      <c r="ACW187" s="749"/>
      <c r="ACX187" s="749"/>
      <c r="ACY187" s="749"/>
      <c r="ACZ187" s="749"/>
      <c r="ADA187" s="749"/>
      <c r="ADB187" s="749"/>
      <c r="ADC187" s="749"/>
      <c r="ADD187" s="749"/>
      <c r="ADE187" s="749"/>
      <c r="ADF187" s="749"/>
      <c r="ADG187" s="749"/>
      <c r="ADH187" s="749"/>
      <c r="ADI187" s="749"/>
      <c r="ADJ187" s="749"/>
      <c r="ADK187" s="749"/>
      <c r="ADL187" s="749"/>
      <c r="ADM187" s="749"/>
      <c r="ADN187" s="749"/>
      <c r="ADO187" s="749"/>
      <c r="ADP187" s="749"/>
      <c r="ADQ187" s="749"/>
      <c r="ADR187" s="749"/>
      <c r="ADS187" s="749"/>
      <c r="ADT187" s="749"/>
      <c r="ADU187" s="749"/>
      <c r="ADV187" s="749"/>
      <c r="ADW187" s="749"/>
      <c r="ADX187" s="749"/>
      <c r="ADY187" s="749"/>
      <c r="ADZ187" s="749"/>
      <c r="AEA187" s="749"/>
      <c r="AEB187" s="749"/>
      <c r="AEC187" s="749"/>
      <c r="AED187" s="749"/>
      <c r="AEE187" s="749"/>
      <c r="AEF187" s="749"/>
      <c r="AEG187" s="749"/>
      <c r="AEH187" s="749"/>
      <c r="AEI187" s="749"/>
      <c r="AEJ187" s="749"/>
      <c r="AEK187" s="749"/>
      <c r="AEL187" s="749"/>
      <c r="AEM187" s="749"/>
      <c r="AEN187" s="749"/>
      <c r="AEO187" s="749"/>
      <c r="AEP187" s="749"/>
      <c r="AEQ187" s="749"/>
      <c r="AER187" s="749"/>
      <c r="AES187" s="749"/>
      <c r="AET187" s="749"/>
      <c r="AEU187" s="749"/>
      <c r="AEV187" s="749"/>
      <c r="AEW187" s="749"/>
      <c r="AEX187" s="749"/>
      <c r="AEY187" s="749"/>
      <c r="AEZ187" s="749"/>
      <c r="AFA187" s="749"/>
      <c r="AFB187" s="749"/>
      <c r="AFC187" s="749"/>
      <c r="AFD187" s="749"/>
      <c r="AFE187" s="749"/>
      <c r="AFF187" s="749"/>
      <c r="AFG187" s="749"/>
      <c r="AFH187" s="749"/>
      <c r="AFI187" s="749"/>
      <c r="AFJ187" s="749"/>
      <c r="AFK187" s="749"/>
      <c r="AFL187" s="749"/>
      <c r="AFM187" s="749"/>
      <c r="AFN187" s="749"/>
      <c r="AFO187" s="749"/>
      <c r="AFP187" s="749"/>
      <c r="AFQ187" s="749"/>
      <c r="AFR187" s="749"/>
      <c r="AFS187" s="749"/>
      <c r="AFT187" s="749"/>
      <c r="AFU187" s="749"/>
      <c r="AFV187" s="749"/>
      <c r="AFW187" s="749"/>
      <c r="AFX187" s="749"/>
      <c r="AFY187" s="749"/>
      <c r="AFZ187" s="749"/>
      <c r="AGA187" s="749"/>
      <c r="AGB187" s="749"/>
      <c r="AGC187" s="749"/>
      <c r="AGD187" s="749"/>
      <c r="AGE187" s="749"/>
      <c r="AGF187" s="749"/>
      <c r="AGG187" s="749"/>
      <c r="AGH187" s="749"/>
      <c r="AGI187" s="749"/>
      <c r="AGJ187" s="749"/>
      <c r="AGK187" s="749"/>
      <c r="AGL187" s="749"/>
      <c r="AGM187" s="749"/>
      <c r="AGN187" s="749"/>
      <c r="AGO187" s="749"/>
      <c r="AGP187" s="749"/>
      <c r="AGQ187" s="749"/>
      <c r="AGR187" s="749"/>
      <c r="AGS187" s="749"/>
      <c r="AGT187" s="749"/>
      <c r="AGU187" s="749"/>
      <c r="AGV187" s="749"/>
      <c r="AGW187" s="749"/>
      <c r="AGX187" s="749"/>
      <c r="AGY187" s="749"/>
      <c r="AGZ187" s="749"/>
      <c r="AHA187" s="749"/>
      <c r="AHB187" s="749"/>
      <c r="AHC187" s="749"/>
      <c r="AHD187" s="749"/>
      <c r="AHE187" s="749"/>
      <c r="AHF187" s="749"/>
      <c r="AHG187" s="749"/>
      <c r="AHH187" s="749"/>
      <c r="AHI187" s="749"/>
      <c r="AHJ187" s="749"/>
      <c r="AHK187" s="749"/>
      <c r="AHL187" s="749"/>
      <c r="AHM187" s="749"/>
      <c r="AHN187" s="749"/>
      <c r="AHO187" s="749"/>
      <c r="AHP187" s="749"/>
      <c r="AHQ187" s="749"/>
      <c r="AHR187" s="749"/>
      <c r="AHS187" s="749"/>
      <c r="AHT187" s="749"/>
      <c r="AHU187" s="749"/>
      <c r="AHV187" s="749"/>
      <c r="AHW187" s="749"/>
      <c r="AHX187" s="749"/>
      <c r="AHY187" s="749"/>
      <c r="AHZ187" s="749"/>
      <c r="AIA187" s="749"/>
      <c r="AIB187" s="749"/>
      <c r="AIC187" s="749"/>
      <c r="AID187" s="749"/>
      <c r="AIE187" s="749"/>
      <c r="AIF187" s="749"/>
      <c r="AIG187" s="749"/>
      <c r="AIH187" s="749"/>
      <c r="AII187" s="749"/>
      <c r="AIJ187" s="749"/>
      <c r="AIK187" s="749"/>
      <c r="AIL187" s="749"/>
      <c r="AIM187" s="749"/>
      <c r="AIN187" s="749"/>
      <c r="AIO187" s="749"/>
      <c r="AIP187" s="749"/>
      <c r="AIQ187" s="749"/>
      <c r="AIR187" s="749"/>
      <c r="AIS187" s="749"/>
      <c r="AIT187" s="749"/>
      <c r="AIU187" s="749"/>
      <c r="AIV187" s="749"/>
      <c r="AIW187" s="749"/>
      <c r="AIX187" s="749"/>
      <c r="AIY187" s="749"/>
      <c r="AIZ187" s="749"/>
      <c r="AJA187" s="749"/>
      <c r="AJB187" s="749"/>
      <c r="AJC187" s="749"/>
      <c r="AJD187" s="749"/>
      <c r="AJE187" s="749"/>
      <c r="AJF187" s="749"/>
      <c r="AJG187" s="749"/>
      <c r="AJH187" s="749"/>
      <c r="AJI187" s="749"/>
      <c r="AJJ187" s="749"/>
      <c r="AJK187" s="749"/>
      <c r="AJL187" s="749"/>
      <c r="AJM187" s="749"/>
      <c r="AJN187" s="749"/>
      <c r="AJO187" s="749"/>
      <c r="AJP187" s="749"/>
      <c r="AJQ187" s="749"/>
      <c r="AJR187" s="749"/>
      <c r="AJS187" s="749"/>
      <c r="AJT187" s="749"/>
      <c r="AJU187" s="749"/>
      <c r="AJV187" s="749"/>
      <c r="AJW187" s="749"/>
      <c r="AJX187" s="749"/>
      <c r="AJY187" s="749"/>
      <c r="AJZ187" s="749"/>
      <c r="AKA187" s="749"/>
      <c r="AKB187" s="749"/>
      <c r="AKC187" s="749"/>
      <c r="AKD187" s="749"/>
      <c r="AKE187" s="749"/>
      <c r="AKF187" s="749"/>
      <c r="AKG187" s="749"/>
      <c r="AKH187" s="749"/>
      <c r="AKI187" s="749"/>
      <c r="AKJ187" s="749"/>
      <c r="AKK187" s="749"/>
      <c r="AKL187" s="749"/>
      <c r="AKM187" s="749"/>
      <c r="AKN187" s="749"/>
      <c r="AKO187" s="749"/>
      <c r="AKP187" s="749"/>
      <c r="AKQ187" s="749"/>
      <c r="AKR187" s="749"/>
      <c r="AKS187" s="749"/>
      <c r="AKT187" s="749"/>
      <c r="AKU187" s="749"/>
      <c r="AKV187" s="749"/>
      <c r="AKW187" s="749"/>
      <c r="AKX187" s="749"/>
      <c r="AKY187" s="749"/>
      <c r="AKZ187" s="749"/>
      <c r="ALA187" s="749"/>
      <c r="ALB187" s="749"/>
      <c r="ALC187" s="749"/>
      <c r="ALD187" s="749"/>
      <c r="ALE187" s="749"/>
      <c r="ALF187" s="749"/>
      <c r="ALG187" s="749"/>
      <c r="ALH187" s="749"/>
      <c r="ALI187" s="749"/>
      <c r="ALJ187" s="749"/>
      <c r="ALK187" s="749"/>
      <c r="ALL187" s="749"/>
      <c r="ALM187" s="749"/>
      <c r="ALN187" s="749"/>
      <c r="ALO187" s="749"/>
      <c r="ALP187" s="749"/>
      <c r="ALQ187" s="749"/>
      <c r="ALR187" s="749"/>
      <c r="ALS187" s="749"/>
      <c r="ALT187" s="749"/>
      <c r="ALU187" s="749"/>
      <c r="ALV187" s="749"/>
      <c r="ALW187" s="749"/>
      <c r="ALX187" s="749"/>
      <c r="ALY187" s="749"/>
      <c r="ALZ187" s="749"/>
      <c r="AMA187" s="749"/>
      <c r="AMB187" s="749"/>
      <c r="AMC187" s="749"/>
      <c r="AMD187" s="749"/>
      <c r="AME187" s="749"/>
      <c r="AMF187" s="749"/>
      <c r="AMG187" s="749"/>
      <c r="AMH187" s="749"/>
      <c r="AMI187" s="749"/>
      <c r="AMJ187" s="749"/>
      <c r="AMK187" s="749"/>
      <c r="AML187" s="749"/>
      <c r="AMM187" s="749"/>
      <c r="AMN187" s="749"/>
      <c r="AMO187" s="749"/>
      <c r="AMP187" s="749"/>
      <c r="AMQ187" s="749"/>
      <c r="AMR187" s="749"/>
      <c r="AMS187" s="749"/>
      <c r="AMT187" s="749"/>
      <c r="AMU187" s="749"/>
      <c r="AMV187" s="749"/>
      <c r="AMW187" s="749"/>
      <c r="AMX187" s="749"/>
      <c r="AMY187" s="749"/>
      <c r="AMZ187" s="749"/>
      <c r="ANA187" s="749"/>
      <c r="ANB187" s="749"/>
      <c r="ANC187" s="749"/>
      <c r="AND187" s="749"/>
      <c r="ANE187" s="749"/>
      <c r="ANF187" s="749"/>
      <c r="ANG187" s="749"/>
      <c r="ANH187" s="749"/>
      <c r="ANI187" s="749"/>
      <c r="ANJ187" s="749"/>
      <c r="ANK187" s="749"/>
      <c r="ANL187" s="749"/>
      <c r="ANM187" s="749"/>
      <c r="ANN187" s="749"/>
      <c r="ANO187" s="749"/>
      <c r="ANP187" s="749"/>
      <c r="ANQ187" s="749"/>
      <c r="ANR187" s="749"/>
      <c r="ANS187" s="749"/>
      <c r="ANT187" s="749"/>
      <c r="ANU187" s="749"/>
      <c r="ANV187" s="749"/>
      <c r="ANW187" s="749"/>
      <c r="ANX187" s="749"/>
      <c r="ANY187" s="749"/>
      <c r="ANZ187" s="749"/>
      <c r="AOA187" s="749"/>
      <c r="AOB187" s="749"/>
      <c r="AOC187" s="749"/>
      <c r="AOD187" s="749"/>
      <c r="AOE187" s="749"/>
      <c r="AOF187" s="749"/>
      <c r="AOG187" s="749"/>
      <c r="AOH187" s="749"/>
      <c r="AOI187" s="749"/>
      <c r="AOJ187" s="749"/>
      <c r="AOK187" s="749"/>
      <c r="AOL187" s="749"/>
      <c r="AOM187" s="749"/>
      <c r="AON187" s="749"/>
      <c r="AOO187" s="749"/>
      <c r="AOP187" s="749"/>
      <c r="AOQ187" s="749"/>
      <c r="AOR187" s="749"/>
      <c r="AOS187" s="749"/>
      <c r="AOT187" s="749"/>
      <c r="AOU187" s="749"/>
      <c r="AOV187" s="749"/>
      <c r="AOW187" s="749"/>
      <c r="AOX187" s="749"/>
      <c r="AOY187" s="749"/>
      <c r="AOZ187" s="749"/>
      <c r="APA187" s="749"/>
      <c r="APB187" s="749"/>
      <c r="APC187" s="749"/>
      <c r="APD187" s="749"/>
      <c r="APE187" s="749"/>
      <c r="APF187" s="749"/>
      <c r="APG187" s="749"/>
      <c r="APH187" s="749"/>
      <c r="API187" s="749"/>
      <c r="APJ187" s="749"/>
      <c r="APK187" s="749"/>
      <c r="APL187" s="749"/>
      <c r="APM187" s="749"/>
      <c r="APN187" s="749"/>
      <c r="APO187" s="749"/>
      <c r="APP187" s="749"/>
      <c r="APQ187" s="749"/>
      <c r="APR187" s="749"/>
      <c r="APS187" s="749"/>
      <c r="APT187" s="749"/>
      <c r="APU187" s="749"/>
      <c r="APV187" s="749"/>
      <c r="APW187" s="749"/>
      <c r="APX187" s="749"/>
      <c r="APY187" s="749"/>
      <c r="APZ187" s="749"/>
      <c r="AQA187" s="749"/>
      <c r="AQB187" s="749"/>
      <c r="AQC187" s="749"/>
      <c r="AQD187" s="749"/>
      <c r="AQE187" s="749"/>
      <c r="AQF187" s="749"/>
      <c r="AQG187" s="749"/>
      <c r="AQH187" s="749"/>
      <c r="AQI187" s="749"/>
      <c r="AQJ187" s="749"/>
      <c r="AQK187" s="749"/>
      <c r="AQL187" s="749"/>
      <c r="AQM187" s="749"/>
      <c r="AQN187" s="749"/>
      <c r="AQO187" s="749"/>
      <c r="AQP187" s="749"/>
      <c r="AQQ187" s="749"/>
      <c r="AQR187" s="749"/>
      <c r="AQS187" s="749"/>
      <c r="AQT187" s="749"/>
      <c r="AQU187" s="749"/>
      <c r="AQV187" s="749"/>
      <c r="AQW187" s="749"/>
      <c r="AQX187" s="749"/>
      <c r="AQY187" s="749"/>
      <c r="AQZ187" s="749"/>
      <c r="ARA187" s="749"/>
      <c r="ARB187" s="749"/>
      <c r="ARC187" s="749"/>
      <c r="ARD187" s="749"/>
      <c r="ARE187" s="749"/>
      <c r="ARF187" s="749"/>
      <c r="ARG187" s="749"/>
      <c r="ARH187" s="749"/>
      <c r="ARI187" s="749"/>
      <c r="ARJ187" s="749"/>
      <c r="ARK187" s="749"/>
      <c r="ARL187" s="749"/>
      <c r="ARM187" s="749"/>
      <c r="ARN187" s="749"/>
      <c r="ARO187" s="749"/>
      <c r="ARP187" s="749"/>
      <c r="ARQ187" s="749"/>
      <c r="ARR187" s="749"/>
      <c r="ARS187" s="749"/>
      <c r="ART187" s="749"/>
      <c r="ARU187" s="749"/>
      <c r="ARV187" s="749"/>
      <c r="ARW187" s="749"/>
      <c r="ARX187" s="749"/>
      <c r="ARY187" s="749"/>
      <c r="ARZ187" s="749"/>
      <c r="ASA187" s="749"/>
      <c r="ASB187" s="749"/>
      <c r="ASC187" s="749"/>
      <c r="ASD187" s="749"/>
      <c r="ASE187" s="749"/>
      <c r="ASF187" s="749"/>
      <c r="ASG187" s="749"/>
      <c r="ASH187" s="749"/>
      <c r="ASI187" s="749"/>
      <c r="ASJ187" s="749"/>
      <c r="ASK187" s="749"/>
      <c r="ASL187" s="749"/>
      <c r="ASM187" s="749"/>
      <c r="ASN187" s="749"/>
      <c r="ASO187" s="749"/>
      <c r="ASP187" s="749"/>
      <c r="ASQ187" s="749"/>
      <c r="ASR187" s="749"/>
      <c r="ASS187" s="749"/>
      <c r="AST187" s="749"/>
      <c r="ASU187" s="749"/>
      <c r="ASV187" s="749"/>
      <c r="ASW187" s="749"/>
      <c r="ASX187" s="749"/>
      <c r="ASY187" s="749"/>
      <c r="ASZ187" s="749"/>
      <c r="ATA187" s="749"/>
      <c r="ATB187" s="749"/>
      <c r="ATC187" s="749"/>
      <c r="ATD187" s="749"/>
      <c r="ATE187" s="749"/>
      <c r="ATF187" s="749"/>
      <c r="ATG187" s="749"/>
      <c r="ATH187" s="749"/>
      <c r="ATI187" s="749"/>
      <c r="ATJ187" s="749"/>
      <c r="ATK187" s="749"/>
      <c r="ATL187" s="749"/>
      <c r="ATM187" s="749"/>
      <c r="ATN187" s="749"/>
      <c r="ATO187" s="749"/>
      <c r="ATP187" s="749"/>
      <c r="ATQ187" s="749"/>
      <c r="ATR187" s="749"/>
      <c r="ATS187" s="749"/>
      <c r="ATT187" s="749"/>
      <c r="ATU187" s="749"/>
      <c r="ATV187" s="749"/>
      <c r="ATW187" s="749"/>
      <c r="ATX187" s="749"/>
      <c r="ATY187" s="749"/>
      <c r="ATZ187" s="749"/>
      <c r="AUA187" s="749"/>
      <c r="AUB187" s="749"/>
      <c r="AUC187" s="749"/>
      <c r="AUD187" s="749"/>
      <c r="AUE187" s="749"/>
      <c r="AUF187" s="749"/>
      <c r="AUG187" s="749"/>
      <c r="AUH187" s="749"/>
      <c r="AUI187" s="749"/>
      <c r="AUJ187" s="749"/>
      <c r="AUK187" s="749"/>
      <c r="AUL187" s="749"/>
      <c r="AUM187" s="749"/>
      <c r="AUN187" s="749"/>
      <c r="AUO187" s="749"/>
      <c r="AUP187" s="749"/>
      <c r="AUQ187" s="749"/>
      <c r="AUR187" s="749"/>
      <c r="AUS187" s="749"/>
      <c r="AUT187" s="749"/>
      <c r="AUU187" s="749"/>
      <c r="AUV187" s="749"/>
      <c r="AUW187" s="749"/>
      <c r="AUX187" s="749"/>
      <c r="AUY187" s="749"/>
      <c r="AUZ187" s="749"/>
      <c r="AVA187" s="749"/>
      <c r="AVB187" s="749"/>
      <c r="AVC187" s="749"/>
      <c r="AVD187" s="749"/>
      <c r="AVE187" s="749"/>
      <c r="AVF187" s="749"/>
      <c r="AVG187" s="749"/>
      <c r="AVH187" s="749"/>
      <c r="AVI187" s="749"/>
      <c r="AVJ187" s="749"/>
      <c r="AVK187" s="749"/>
      <c r="AVL187" s="749"/>
      <c r="AVM187" s="749"/>
      <c r="AVN187" s="749"/>
      <c r="AVO187" s="749"/>
      <c r="AVP187" s="749"/>
      <c r="AVQ187" s="749"/>
      <c r="AVR187" s="749"/>
      <c r="AVS187" s="749"/>
      <c r="AVT187" s="749"/>
      <c r="AVU187" s="749"/>
      <c r="AVV187" s="749"/>
      <c r="AVW187" s="749"/>
      <c r="AVX187" s="749"/>
      <c r="AVY187" s="749"/>
      <c r="AVZ187" s="749"/>
      <c r="AWA187" s="749"/>
      <c r="AWB187" s="749"/>
      <c r="AWC187" s="749"/>
      <c r="AWD187" s="749"/>
      <c r="AWE187" s="749"/>
      <c r="AWF187" s="749"/>
      <c r="AWG187" s="749"/>
      <c r="AWH187" s="749"/>
      <c r="AWI187" s="749"/>
      <c r="AWJ187" s="749"/>
      <c r="AWK187" s="749"/>
      <c r="AWL187" s="749"/>
      <c r="AWM187" s="749"/>
      <c r="AWN187" s="749"/>
      <c r="AWO187" s="749"/>
      <c r="AWP187" s="749"/>
      <c r="AWQ187" s="749"/>
      <c r="AWR187" s="749"/>
      <c r="AWS187" s="749"/>
      <c r="AWT187" s="749"/>
      <c r="AWU187" s="749"/>
      <c r="AWV187" s="749"/>
      <c r="AWW187" s="749"/>
      <c r="AWX187" s="749"/>
      <c r="AWY187" s="749"/>
      <c r="AWZ187" s="749"/>
      <c r="AXA187" s="749"/>
      <c r="AXB187" s="749"/>
      <c r="AXC187" s="749"/>
      <c r="AXD187" s="749"/>
      <c r="AXE187" s="749"/>
      <c r="AXF187" s="749"/>
      <c r="AXG187" s="749"/>
      <c r="AXH187" s="749"/>
      <c r="AXI187" s="749"/>
      <c r="AXJ187" s="749"/>
      <c r="AXK187" s="749"/>
      <c r="AXL187" s="749"/>
      <c r="AXM187" s="749"/>
      <c r="AXN187" s="749"/>
      <c r="AXO187" s="749"/>
      <c r="AXP187" s="749"/>
      <c r="AXQ187" s="749"/>
      <c r="AXR187" s="749"/>
      <c r="AXS187" s="749"/>
      <c r="AXT187" s="749"/>
      <c r="AXU187" s="749"/>
      <c r="AXV187" s="749"/>
      <c r="AXW187" s="749"/>
      <c r="AXX187" s="749"/>
      <c r="AXY187" s="749"/>
      <c r="AXZ187" s="749"/>
      <c r="AYA187" s="749"/>
      <c r="AYB187" s="749"/>
      <c r="AYC187" s="749"/>
      <c r="AYD187" s="749"/>
      <c r="AYE187" s="749"/>
      <c r="AYF187" s="749"/>
      <c r="AYG187" s="749"/>
      <c r="AYH187" s="749"/>
      <c r="AYI187" s="749"/>
      <c r="AYJ187" s="749"/>
      <c r="AYK187" s="749"/>
      <c r="AYL187" s="749"/>
      <c r="AYM187" s="749"/>
      <c r="AYN187" s="749"/>
      <c r="AYO187" s="749"/>
      <c r="AYP187" s="749"/>
      <c r="AYQ187" s="749"/>
      <c r="AYR187" s="749"/>
      <c r="AYS187" s="749"/>
      <c r="AYT187" s="749"/>
      <c r="AYU187" s="749"/>
      <c r="AYV187" s="749"/>
      <c r="AYW187" s="749"/>
      <c r="AYX187" s="749"/>
      <c r="AYY187" s="749"/>
      <c r="AYZ187" s="749"/>
      <c r="AZA187" s="749"/>
      <c r="AZB187" s="749"/>
      <c r="AZC187" s="749"/>
      <c r="AZD187" s="749"/>
      <c r="AZE187" s="749"/>
      <c r="AZF187" s="749"/>
      <c r="AZG187" s="749"/>
      <c r="AZH187" s="749"/>
      <c r="AZI187" s="749"/>
      <c r="AZJ187" s="749"/>
      <c r="AZK187" s="749"/>
      <c r="AZL187" s="749"/>
      <c r="AZM187" s="749"/>
      <c r="AZN187" s="749"/>
      <c r="AZO187" s="749"/>
      <c r="AZP187" s="749"/>
      <c r="AZQ187" s="749"/>
      <c r="AZR187" s="749"/>
      <c r="AZS187" s="749"/>
      <c r="AZT187" s="749"/>
      <c r="AZU187" s="749"/>
      <c r="AZV187" s="749"/>
      <c r="AZW187" s="749"/>
      <c r="AZX187" s="749"/>
      <c r="AZY187" s="749"/>
      <c r="AZZ187" s="749"/>
      <c r="BAA187" s="749"/>
      <c r="BAB187" s="749"/>
      <c r="BAC187" s="749"/>
      <c r="BAD187" s="749"/>
      <c r="BAE187" s="749"/>
      <c r="BAF187" s="749"/>
      <c r="BAG187" s="749"/>
      <c r="BAH187" s="749"/>
      <c r="BAI187" s="749"/>
      <c r="BAJ187" s="749"/>
      <c r="BAK187" s="749"/>
      <c r="BAL187" s="749"/>
      <c r="BAM187" s="749"/>
      <c r="BAN187" s="749"/>
      <c r="BAO187" s="749"/>
      <c r="BAP187" s="749"/>
      <c r="BAQ187" s="749"/>
      <c r="BAR187" s="749"/>
      <c r="BAS187" s="749"/>
      <c r="BAT187" s="749"/>
      <c r="BAU187" s="749"/>
      <c r="BAV187" s="749"/>
      <c r="BAW187" s="749"/>
      <c r="BAX187" s="749"/>
      <c r="BAY187" s="749"/>
      <c r="BAZ187" s="749"/>
      <c r="BBA187" s="749"/>
      <c r="BBB187" s="749"/>
      <c r="BBC187" s="749"/>
      <c r="BBD187" s="749"/>
      <c r="BBE187" s="749"/>
      <c r="BBF187" s="749"/>
      <c r="BBG187" s="749"/>
      <c r="BBH187" s="749"/>
      <c r="BBI187" s="749"/>
      <c r="BBJ187" s="749"/>
      <c r="BBK187" s="749"/>
      <c r="BBL187" s="749"/>
      <c r="BBM187" s="749"/>
      <c r="BBN187" s="749"/>
      <c r="BBO187" s="749"/>
      <c r="BBP187" s="749"/>
      <c r="BBQ187" s="749"/>
      <c r="BBR187" s="749"/>
      <c r="BBS187" s="749"/>
      <c r="BBT187" s="749"/>
      <c r="BBU187" s="749"/>
      <c r="BBV187" s="749"/>
      <c r="BBW187" s="749"/>
      <c r="BBX187" s="749"/>
      <c r="BBY187" s="749"/>
      <c r="BBZ187" s="749"/>
      <c r="BCA187" s="749"/>
      <c r="BCB187" s="749"/>
      <c r="BCC187" s="749"/>
      <c r="BCD187" s="749"/>
      <c r="BCE187" s="749"/>
      <c r="BCF187" s="749"/>
      <c r="BCG187" s="749"/>
      <c r="BCH187" s="749"/>
      <c r="BCI187" s="749"/>
      <c r="BCJ187" s="749"/>
      <c r="BCK187" s="749"/>
      <c r="BCL187" s="749"/>
      <c r="BCM187" s="749"/>
      <c r="BCN187" s="749"/>
      <c r="BCO187" s="749"/>
      <c r="BCP187" s="749"/>
      <c r="BCQ187" s="749"/>
      <c r="BCR187" s="749"/>
      <c r="BCS187" s="749"/>
      <c r="BCT187" s="749"/>
      <c r="BCU187" s="749"/>
      <c r="BCV187" s="749"/>
      <c r="BCW187" s="749"/>
      <c r="BCX187" s="749"/>
      <c r="BCY187" s="749"/>
      <c r="BCZ187" s="749"/>
      <c r="BDA187" s="749"/>
      <c r="BDB187" s="749"/>
      <c r="BDC187" s="749"/>
      <c r="BDD187" s="749"/>
      <c r="BDE187" s="749"/>
      <c r="BDF187" s="749"/>
      <c r="BDG187" s="749"/>
      <c r="BDH187" s="749"/>
      <c r="BDI187" s="749"/>
      <c r="BDJ187" s="749"/>
      <c r="BDK187" s="749"/>
      <c r="BDL187" s="749"/>
      <c r="BDM187" s="749"/>
      <c r="BDN187" s="749"/>
      <c r="BDO187" s="749"/>
      <c r="BDP187" s="749"/>
      <c r="BDQ187" s="749"/>
      <c r="BDR187" s="749"/>
      <c r="BDS187" s="749"/>
      <c r="BDT187" s="749"/>
      <c r="BDU187" s="749"/>
      <c r="BDV187" s="749"/>
      <c r="BDW187" s="749"/>
      <c r="BDX187" s="749"/>
      <c r="BDY187" s="749"/>
      <c r="BDZ187" s="749"/>
      <c r="BEA187" s="749"/>
      <c r="BEB187" s="749"/>
      <c r="BEC187" s="749"/>
      <c r="BED187" s="749"/>
      <c r="BEE187" s="749"/>
      <c r="BEF187" s="749"/>
      <c r="BEG187" s="749"/>
      <c r="BEH187" s="749"/>
      <c r="BEI187" s="749"/>
      <c r="BEJ187" s="749"/>
      <c r="BEK187" s="749"/>
      <c r="BEL187" s="749"/>
      <c r="BEM187" s="749"/>
      <c r="BEN187" s="749"/>
      <c r="BEO187" s="749"/>
      <c r="BEP187" s="749"/>
      <c r="BEQ187" s="749"/>
      <c r="BER187" s="749"/>
      <c r="BES187" s="749"/>
      <c r="BET187" s="749"/>
      <c r="BEU187" s="749"/>
      <c r="BEV187" s="749"/>
      <c r="BEW187" s="749"/>
      <c r="BEX187" s="749"/>
      <c r="BEY187" s="749"/>
      <c r="BEZ187" s="749"/>
      <c r="BFA187" s="749"/>
      <c r="BFB187" s="749"/>
      <c r="BFC187" s="749"/>
      <c r="BFD187" s="749"/>
      <c r="BFE187" s="749"/>
      <c r="BFF187" s="749"/>
      <c r="BFG187" s="749"/>
      <c r="BFH187" s="749"/>
      <c r="BFI187" s="749"/>
      <c r="BFJ187" s="749"/>
      <c r="BFK187" s="749"/>
      <c r="BFL187" s="749"/>
      <c r="BFM187" s="749"/>
      <c r="BFN187" s="749"/>
      <c r="BFO187" s="749"/>
      <c r="BFP187" s="749"/>
      <c r="BFQ187" s="749"/>
      <c r="BFR187" s="749"/>
      <c r="BFS187" s="749"/>
      <c r="BFT187" s="749"/>
      <c r="BFU187" s="749"/>
      <c r="BFV187" s="749"/>
      <c r="BFW187" s="749"/>
      <c r="BFX187" s="749"/>
      <c r="BFY187" s="749"/>
      <c r="BFZ187" s="749"/>
      <c r="BGA187" s="749"/>
      <c r="BGB187" s="749"/>
      <c r="BGC187" s="749"/>
      <c r="BGD187" s="749"/>
      <c r="BGE187" s="749"/>
      <c r="BGF187" s="749"/>
      <c r="BGG187" s="749"/>
      <c r="BGH187" s="749"/>
      <c r="BGI187" s="749"/>
      <c r="BGJ187" s="749"/>
      <c r="BGK187" s="749"/>
      <c r="BGL187" s="749"/>
      <c r="BGM187" s="749"/>
      <c r="BGN187" s="749"/>
      <c r="BGO187" s="749"/>
      <c r="BGP187" s="749"/>
      <c r="BGQ187" s="749"/>
      <c r="BGR187" s="749"/>
      <c r="BGS187" s="749"/>
      <c r="BGT187" s="749"/>
      <c r="BGU187" s="749"/>
      <c r="BGV187" s="749"/>
      <c r="BGW187" s="749"/>
      <c r="BGX187" s="749"/>
      <c r="BGY187" s="749"/>
      <c r="BGZ187" s="749"/>
      <c r="BHA187" s="749"/>
      <c r="BHB187" s="749"/>
      <c r="BHC187" s="749"/>
      <c r="BHD187" s="749"/>
      <c r="BHE187" s="749"/>
      <c r="BHF187" s="749"/>
      <c r="BHG187" s="749"/>
      <c r="BHH187" s="749"/>
      <c r="BHI187" s="749"/>
      <c r="BHJ187" s="749"/>
      <c r="BHK187" s="749"/>
      <c r="BHL187" s="749"/>
      <c r="BHM187" s="749"/>
      <c r="BHN187" s="749"/>
      <c r="BHO187" s="749"/>
      <c r="BHP187" s="749"/>
      <c r="BHQ187" s="749"/>
      <c r="BHR187" s="749"/>
      <c r="BHS187" s="749"/>
      <c r="BHT187" s="749"/>
      <c r="BHU187" s="749"/>
      <c r="BHV187" s="749"/>
      <c r="BHW187" s="749"/>
      <c r="BHX187" s="749"/>
      <c r="BHY187" s="749"/>
      <c r="BHZ187" s="749"/>
      <c r="BIA187" s="749"/>
      <c r="BIB187" s="749"/>
      <c r="BIC187" s="749"/>
      <c r="BID187" s="749"/>
      <c r="BIE187" s="749"/>
      <c r="BIF187" s="749"/>
      <c r="BIG187" s="749"/>
      <c r="BIH187" s="749"/>
      <c r="BII187" s="749"/>
      <c r="BIJ187" s="749"/>
      <c r="BIK187" s="749"/>
      <c r="BIL187" s="749"/>
      <c r="BIM187" s="749"/>
      <c r="BIN187" s="749"/>
      <c r="BIO187" s="749"/>
      <c r="BIP187" s="749"/>
      <c r="BIQ187" s="749"/>
      <c r="BIR187" s="749"/>
      <c r="BIS187" s="749"/>
      <c r="BIT187" s="749"/>
      <c r="BIU187" s="749"/>
      <c r="BIV187" s="749"/>
      <c r="BIW187" s="749"/>
      <c r="BIX187" s="749"/>
      <c r="BIY187" s="749"/>
      <c r="BIZ187" s="749"/>
      <c r="BJA187" s="749"/>
      <c r="BJB187" s="749"/>
      <c r="BJC187" s="749"/>
      <c r="BJD187" s="749"/>
      <c r="BJE187" s="749"/>
      <c r="BJF187" s="749"/>
      <c r="BJG187" s="749"/>
      <c r="BJH187" s="749"/>
      <c r="BJI187" s="749"/>
      <c r="BJJ187" s="749"/>
      <c r="BJK187" s="749"/>
      <c r="BJL187" s="749"/>
      <c r="BJM187" s="749"/>
      <c r="BJN187" s="749"/>
      <c r="BJO187" s="749"/>
      <c r="BJP187" s="749"/>
      <c r="BJQ187" s="749"/>
      <c r="BJR187" s="749"/>
      <c r="BJS187" s="749"/>
      <c r="BJT187" s="749"/>
      <c r="BJU187" s="749"/>
      <c r="BJV187" s="749"/>
      <c r="BJW187" s="749"/>
      <c r="BJX187" s="749"/>
      <c r="BJY187" s="749"/>
      <c r="BJZ187" s="749"/>
      <c r="BKA187" s="749"/>
      <c r="BKB187" s="749"/>
      <c r="BKC187" s="749"/>
      <c r="BKD187" s="749"/>
      <c r="BKE187" s="749"/>
      <c r="BKF187" s="749"/>
      <c r="BKG187" s="749"/>
      <c r="BKH187" s="749"/>
      <c r="BKI187" s="749"/>
      <c r="BKJ187" s="749"/>
      <c r="BKK187" s="749"/>
      <c r="BKL187" s="749"/>
      <c r="BKM187" s="749"/>
      <c r="BKN187" s="749"/>
      <c r="BKO187" s="749"/>
      <c r="BKP187" s="749"/>
      <c r="BKQ187" s="749"/>
      <c r="BKR187" s="749"/>
      <c r="BKS187" s="749"/>
      <c r="BKT187" s="749"/>
      <c r="BKU187" s="749"/>
      <c r="BKV187" s="749"/>
      <c r="BKW187" s="749"/>
      <c r="BKX187" s="749"/>
      <c r="BKY187" s="749"/>
      <c r="BKZ187" s="749"/>
      <c r="BLA187" s="749"/>
      <c r="BLB187" s="749"/>
      <c r="BLC187" s="749"/>
      <c r="BLD187" s="749"/>
      <c r="BLE187" s="749"/>
      <c r="BLF187" s="749"/>
      <c r="BLG187" s="749"/>
      <c r="BLH187" s="749"/>
      <c r="BLI187" s="749"/>
      <c r="BLJ187" s="749"/>
      <c r="BLK187" s="749"/>
      <c r="BLL187" s="749"/>
      <c r="BLM187" s="749"/>
      <c r="BLN187" s="749"/>
      <c r="BLO187" s="749"/>
      <c r="BLP187" s="749"/>
      <c r="BLQ187" s="749"/>
      <c r="BLR187" s="749"/>
      <c r="BLS187" s="749"/>
      <c r="BLT187" s="749"/>
      <c r="BLU187" s="749"/>
      <c r="BLV187" s="749"/>
      <c r="BLW187" s="749"/>
      <c r="BLX187" s="749"/>
      <c r="BLY187" s="749"/>
      <c r="BLZ187" s="749"/>
      <c r="BMA187" s="749"/>
      <c r="BMB187" s="749"/>
      <c r="BMC187" s="749"/>
      <c r="BMD187" s="749"/>
      <c r="BME187" s="749"/>
      <c r="BMF187" s="749"/>
      <c r="BMG187" s="749"/>
      <c r="BMH187" s="749"/>
      <c r="BMI187" s="749"/>
      <c r="BMJ187" s="749"/>
      <c r="BMK187" s="749"/>
      <c r="BML187" s="749"/>
      <c r="BMM187" s="749"/>
      <c r="BMN187" s="749"/>
      <c r="BMO187" s="749"/>
      <c r="BMP187" s="749"/>
      <c r="BMQ187" s="749"/>
      <c r="BMR187" s="749"/>
      <c r="BMS187" s="749"/>
      <c r="BMT187" s="749"/>
      <c r="BMU187" s="749"/>
      <c r="BMV187" s="749"/>
      <c r="BMW187" s="749"/>
      <c r="BMX187" s="749"/>
      <c r="BMY187" s="749"/>
      <c r="BMZ187" s="749"/>
      <c r="BNA187" s="749"/>
      <c r="BNB187" s="749"/>
      <c r="BNC187" s="749"/>
      <c r="BND187" s="749"/>
      <c r="BNE187" s="749"/>
      <c r="BNF187" s="749"/>
      <c r="BNG187" s="749"/>
      <c r="BNH187" s="749"/>
      <c r="BNI187" s="749"/>
      <c r="BNJ187" s="749"/>
      <c r="BNK187" s="749"/>
      <c r="BNL187" s="749"/>
      <c r="BNM187" s="749"/>
      <c r="BNN187" s="749"/>
      <c r="BNO187" s="749"/>
      <c r="BNP187" s="749"/>
      <c r="BNQ187" s="749"/>
      <c r="BNR187" s="749"/>
      <c r="BNS187" s="749"/>
      <c r="BNT187" s="749"/>
      <c r="BNU187" s="749"/>
      <c r="BNV187" s="749"/>
      <c r="BNW187" s="749"/>
      <c r="BNX187" s="749"/>
      <c r="BNY187" s="749"/>
      <c r="BNZ187" s="749"/>
      <c r="BOA187" s="749"/>
      <c r="BOB187" s="749"/>
      <c r="BOC187" s="749"/>
      <c r="BOD187" s="749"/>
      <c r="BOE187" s="749"/>
      <c r="BOF187" s="749"/>
      <c r="BOG187" s="749"/>
      <c r="BOH187" s="749"/>
      <c r="BOI187" s="749"/>
      <c r="BOJ187" s="749"/>
      <c r="BOK187" s="749"/>
      <c r="BOL187" s="749"/>
      <c r="BOM187" s="749"/>
      <c r="BON187" s="749"/>
      <c r="BOO187" s="749"/>
      <c r="BOP187" s="749"/>
      <c r="BOQ187" s="749"/>
      <c r="BOR187" s="749"/>
      <c r="BOS187" s="749"/>
      <c r="BOT187" s="749"/>
      <c r="BOU187" s="749"/>
      <c r="BOV187" s="749"/>
      <c r="BOW187" s="749"/>
      <c r="BOX187" s="749"/>
      <c r="BOY187" s="749"/>
      <c r="BOZ187" s="749"/>
      <c r="BPA187" s="749"/>
      <c r="BPB187" s="749"/>
      <c r="BPC187" s="749"/>
      <c r="BPD187" s="749"/>
      <c r="BPE187" s="749"/>
      <c r="BPF187" s="749"/>
      <c r="BPG187" s="749"/>
      <c r="BPH187" s="749"/>
      <c r="BPI187" s="749"/>
      <c r="BPJ187" s="749"/>
      <c r="BPK187" s="749"/>
      <c r="BPL187" s="749"/>
      <c r="BPM187" s="749"/>
      <c r="BPN187" s="749"/>
      <c r="BPO187" s="749"/>
      <c r="BPP187" s="749"/>
      <c r="BPQ187" s="749"/>
      <c r="BPR187" s="749"/>
      <c r="BPS187" s="749"/>
      <c r="BPT187" s="749"/>
      <c r="BPU187" s="749"/>
      <c r="BPV187" s="749"/>
      <c r="BPW187" s="749"/>
      <c r="BPX187" s="749"/>
      <c r="BPY187" s="749"/>
      <c r="BPZ187" s="749"/>
      <c r="BQA187" s="749"/>
      <c r="BQB187" s="749"/>
      <c r="BQC187" s="749"/>
      <c r="BQD187" s="749"/>
      <c r="BQE187" s="749"/>
      <c r="BQF187" s="749"/>
      <c r="BQG187" s="749"/>
      <c r="BQH187" s="749"/>
      <c r="BQI187" s="749"/>
      <c r="BQJ187" s="749"/>
      <c r="BQK187" s="749"/>
      <c r="BQL187" s="749"/>
      <c r="BQM187" s="749"/>
      <c r="BQN187" s="749"/>
      <c r="BQO187" s="749"/>
      <c r="BQP187" s="749"/>
      <c r="BQQ187" s="749"/>
      <c r="BQR187" s="749"/>
      <c r="BQS187" s="749"/>
      <c r="BQT187" s="749"/>
      <c r="BQU187" s="749"/>
      <c r="BQV187" s="749"/>
      <c r="BQW187" s="749"/>
      <c r="BQX187" s="749"/>
      <c r="BQY187" s="749"/>
      <c r="BQZ187" s="749"/>
      <c r="BRA187" s="749"/>
      <c r="BRB187" s="749"/>
      <c r="BRC187" s="749"/>
      <c r="BRD187" s="749"/>
      <c r="BRE187" s="749"/>
      <c r="BRF187" s="749"/>
      <c r="BRG187" s="749"/>
      <c r="BRH187" s="749"/>
      <c r="BRI187" s="749"/>
      <c r="BRJ187" s="749"/>
      <c r="BRK187" s="749"/>
      <c r="BRL187" s="749"/>
      <c r="BRM187" s="749"/>
      <c r="BRN187" s="749"/>
      <c r="BRO187" s="749"/>
      <c r="BRP187" s="749"/>
      <c r="BRQ187" s="749"/>
      <c r="BRR187" s="749"/>
      <c r="BRS187" s="749"/>
      <c r="BRT187" s="749"/>
      <c r="BRU187" s="749"/>
      <c r="BRV187" s="749"/>
      <c r="BRW187" s="749"/>
      <c r="BRX187" s="749"/>
      <c r="BRY187" s="749"/>
      <c r="BRZ187" s="749"/>
      <c r="BSA187" s="749"/>
      <c r="BSB187" s="749"/>
      <c r="BSC187" s="749"/>
      <c r="BSD187" s="749"/>
      <c r="BSE187" s="749"/>
      <c r="BSF187" s="749"/>
      <c r="BSG187" s="749"/>
      <c r="BSH187" s="749"/>
      <c r="BSI187" s="749"/>
      <c r="BSJ187" s="749"/>
      <c r="BSK187" s="749"/>
      <c r="BSL187" s="749"/>
      <c r="BSM187" s="749"/>
      <c r="BSN187" s="749"/>
      <c r="BSO187" s="749"/>
      <c r="BSP187" s="749"/>
      <c r="BSQ187" s="749"/>
      <c r="BSR187" s="749"/>
      <c r="BSS187" s="749"/>
      <c r="BST187" s="749"/>
      <c r="BSU187" s="749"/>
      <c r="BSV187" s="749"/>
      <c r="BSW187" s="749"/>
      <c r="BSX187" s="749"/>
      <c r="BSY187" s="749"/>
      <c r="BSZ187" s="749"/>
      <c r="BTA187" s="749"/>
      <c r="BTB187" s="749"/>
      <c r="BTC187" s="749"/>
      <c r="BTD187" s="749"/>
      <c r="BTE187" s="749"/>
      <c r="BTF187" s="749"/>
      <c r="BTG187" s="749"/>
      <c r="BTH187" s="749"/>
      <c r="BTI187" s="749"/>
      <c r="BTJ187" s="749"/>
      <c r="BTK187" s="749"/>
      <c r="BTL187" s="749"/>
      <c r="BTM187" s="749"/>
      <c r="BTN187" s="749"/>
      <c r="BTO187" s="749"/>
      <c r="BTP187" s="749"/>
      <c r="BTQ187" s="749"/>
      <c r="BTR187" s="749"/>
      <c r="BTS187" s="749"/>
      <c r="BTT187" s="749"/>
      <c r="BTU187" s="749"/>
      <c r="BTV187" s="749"/>
      <c r="BTW187" s="749"/>
      <c r="BTX187" s="749"/>
      <c r="BTY187" s="749"/>
      <c r="BTZ187" s="749"/>
      <c r="BUA187" s="749"/>
      <c r="BUB187" s="749"/>
      <c r="BUC187" s="749"/>
      <c r="BUD187" s="749"/>
      <c r="BUE187" s="749"/>
      <c r="BUF187" s="749"/>
      <c r="BUG187" s="749"/>
      <c r="BUH187" s="749"/>
      <c r="BUI187" s="749"/>
      <c r="BUJ187" s="749"/>
      <c r="BUK187" s="749"/>
      <c r="BUL187" s="749"/>
      <c r="BUM187" s="749"/>
      <c r="BUN187" s="749"/>
      <c r="BUO187" s="749"/>
      <c r="BUP187" s="749"/>
      <c r="BUQ187" s="749"/>
      <c r="BUR187" s="749"/>
      <c r="BUS187" s="749"/>
      <c r="BUT187" s="749"/>
      <c r="BUU187" s="749"/>
      <c r="BUV187" s="749"/>
      <c r="BUW187" s="749"/>
      <c r="BUX187" s="749"/>
      <c r="BUY187" s="749"/>
      <c r="BUZ187" s="749"/>
      <c r="BVA187" s="749"/>
      <c r="BVB187" s="749"/>
      <c r="BVC187" s="749"/>
      <c r="BVD187" s="749"/>
      <c r="BVE187" s="749"/>
      <c r="BVF187" s="749"/>
      <c r="BVG187" s="749"/>
      <c r="BVH187" s="749"/>
      <c r="BVI187" s="749"/>
      <c r="BVJ187" s="749"/>
      <c r="BVK187" s="749"/>
      <c r="BVL187" s="749"/>
      <c r="BVM187" s="749"/>
      <c r="BVN187" s="749"/>
      <c r="BVO187" s="749"/>
      <c r="BVP187" s="749"/>
      <c r="BVQ187" s="749"/>
      <c r="BVR187" s="749"/>
      <c r="BVS187" s="749"/>
      <c r="BVT187" s="749"/>
      <c r="BVU187" s="749"/>
      <c r="BVV187" s="749"/>
      <c r="BVW187" s="749"/>
      <c r="BVX187" s="749"/>
      <c r="BVY187" s="749"/>
      <c r="BVZ187" s="749"/>
      <c r="BWA187" s="749"/>
      <c r="BWB187" s="749"/>
      <c r="BWC187" s="749"/>
      <c r="BWD187" s="749"/>
      <c r="BWE187" s="749"/>
      <c r="BWF187" s="749"/>
      <c r="BWG187" s="749"/>
      <c r="BWH187" s="749"/>
      <c r="BWI187" s="749"/>
      <c r="BWJ187" s="749"/>
      <c r="BWK187" s="749"/>
      <c r="BWL187" s="749"/>
      <c r="BWM187" s="749"/>
      <c r="BWN187" s="749"/>
      <c r="BWO187" s="749"/>
      <c r="BWP187" s="749"/>
      <c r="BWQ187" s="749"/>
      <c r="BWR187" s="749"/>
      <c r="BWS187" s="749"/>
      <c r="BWT187" s="749"/>
      <c r="BWU187" s="749"/>
      <c r="BWV187" s="749"/>
      <c r="BWW187" s="749"/>
      <c r="BWX187" s="749"/>
      <c r="BWY187" s="749"/>
      <c r="BWZ187" s="749"/>
      <c r="BXA187" s="749"/>
      <c r="BXB187" s="749"/>
      <c r="BXC187" s="749"/>
      <c r="BXD187" s="749"/>
      <c r="BXE187" s="749"/>
      <c r="BXF187" s="749"/>
      <c r="BXG187" s="749"/>
      <c r="BXH187" s="749"/>
      <c r="BXI187" s="749"/>
      <c r="BXJ187" s="749"/>
      <c r="BXK187" s="749"/>
      <c r="BXL187" s="749"/>
      <c r="BXM187" s="749"/>
      <c r="BXN187" s="749"/>
      <c r="BXO187" s="749"/>
      <c r="BXP187" s="749"/>
      <c r="BXQ187" s="749"/>
      <c r="BXR187" s="749"/>
      <c r="BXS187" s="749"/>
      <c r="BXT187" s="749"/>
      <c r="BXU187" s="749"/>
      <c r="BXV187" s="749"/>
      <c r="BXW187" s="749"/>
      <c r="BXX187" s="749"/>
      <c r="BXY187" s="749"/>
      <c r="BXZ187" s="749"/>
      <c r="BYA187" s="749"/>
      <c r="BYB187" s="749"/>
      <c r="BYC187" s="749"/>
      <c r="BYD187" s="749"/>
      <c r="BYE187" s="749"/>
      <c r="BYF187" s="749"/>
      <c r="BYG187" s="749"/>
      <c r="BYH187" s="749"/>
      <c r="BYI187" s="749"/>
      <c r="BYJ187" s="749"/>
      <c r="BYK187" s="749"/>
      <c r="BYL187" s="749"/>
      <c r="BYM187" s="749"/>
      <c r="BYN187" s="749"/>
      <c r="BYO187" s="749"/>
      <c r="BYP187" s="749"/>
      <c r="BYQ187" s="749"/>
      <c r="BYR187" s="749"/>
      <c r="BYS187" s="749"/>
      <c r="BYT187" s="749"/>
      <c r="BYU187" s="749"/>
      <c r="BYV187" s="749"/>
      <c r="BYW187" s="749"/>
      <c r="BYX187" s="749"/>
      <c r="BYY187" s="749"/>
      <c r="BYZ187" s="749"/>
      <c r="BZA187" s="749"/>
      <c r="BZB187" s="749"/>
      <c r="BZC187" s="749"/>
      <c r="BZD187" s="749"/>
      <c r="BZE187" s="749"/>
      <c r="BZF187" s="749"/>
      <c r="BZG187" s="749"/>
      <c r="BZH187" s="749"/>
      <c r="BZI187" s="749"/>
      <c r="BZJ187" s="749"/>
      <c r="BZK187" s="749"/>
      <c r="BZL187" s="749"/>
      <c r="BZM187" s="749"/>
      <c r="BZN187" s="749"/>
      <c r="BZO187" s="749"/>
      <c r="BZP187" s="749"/>
      <c r="BZQ187" s="749"/>
      <c r="BZR187" s="749"/>
      <c r="BZS187" s="749"/>
      <c r="BZT187" s="749"/>
      <c r="BZU187" s="749"/>
      <c r="BZV187" s="749"/>
      <c r="BZW187" s="749"/>
      <c r="BZX187" s="749"/>
      <c r="BZY187" s="749"/>
      <c r="BZZ187" s="749"/>
      <c r="CAA187" s="749"/>
      <c r="CAB187" s="749"/>
      <c r="CAC187" s="749"/>
      <c r="CAD187" s="749"/>
      <c r="CAE187" s="749"/>
      <c r="CAF187" s="749"/>
      <c r="CAG187" s="749"/>
      <c r="CAH187" s="749"/>
      <c r="CAI187" s="749"/>
      <c r="CAJ187" s="749"/>
      <c r="CAK187" s="749"/>
      <c r="CAL187" s="749"/>
      <c r="CAM187" s="749"/>
      <c r="CAN187" s="749"/>
      <c r="CAO187" s="749"/>
      <c r="CAP187" s="749"/>
      <c r="CAQ187" s="749"/>
      <c r="CAR187" s="749"/>
      <c r="CAS187" s="749"/>
      <c r="CAT187" s="749"/>
      <c r="CAU187" s="749"/>
      <c r="CAV187" s="749"/>
      <c r="CAW187" s="749"/>
      <c r="CAX187" s="749"/>
      <c r="CAY187" s="749"/>
      <c r="CAZ187" s="749"/>
      <c r="CBA187" s="749"/>
      <c r="CBB187" s="749"/>
      <c r="CBC187" s="749"/>
      <c r="CBD187" s="749"/>
      <c r="CBE187" s="749"/>
      <c r="CBF187" s="749"/>
      <c r="CBG187" s="749"/>
      <c r="CBH187" s="749"/>
      <c r="CBI187" s="749"/>
      <c r="CBJ187" s="749"/>
      <c r="CBK187" s="749"/>
      <c r="CBL187" s="749"/>
      <c r="CBM187" s="749"/>
      <c r="CBN187" s="749"/>
      <c r="CBO187" s="749"/>
      <c r="CBP187" s="749"/>
      <c r="CBQ187" s="749"/>
      <c r="CBR187" s="749"/>
      <c r="CBS187" s="749"/>
      <c r="CBT187" s="749"/>
      <c r="CBU187" s="749"/>
      <c r="CBV187" s="749"/>
      <c r="CBW187" s="749"/>
      <c r="CBX187" s="749"/>
      <c r="CBY187" s="749"/>
      <c r="CBZ187" s="749"/>
      <c r="CCA187" s="749"/>
      <c r="CCB187" s="749"/>
      <c r="CCC187" s="749"/>
      <c r="CCD187" s="749"/>
      <c r="CCE187" s="749"/>
      <c r="CCF187" s="749"/>
      <c r="CCG187" s="749"/>
      <c r="CCH187" s="749"/>
      <c r="CCI187" s="749"/>
      <c r="CCJ187" s="749"/>
      <c r="CCK187" s="749"/>
      <c r="CCL187" s="749"/>
      <c r="CCM187" s="749"/>
      <c r="CCN187" s="749"/>
      <c r="CCO187" s="749"/>
      <c r="CCP187" s="749"/>
      <c r="CCQ187" s="749"/>
      <c r="CCR187" s="749"/>
      <c r="CCS187" s="749"/>
      <c r="CCT187" s="749"/>
      <c r="CCU187" s="749"/>
      <c r="CCV187" s="749"/>
      <c r="CCW187" s="749"/>
      <c r="CCX187" s="749"/>
      <c r="CCY187" s="749"/>
      <c r="CCZ187" s="749"/>
      <c r="CDA187" s="749"/>
      <c r="CDB187" s="749"/>
      <c r="CDC187" s="749"/>
      <c r="CDD187" s="749"/>
      <c r="CDE187" s="749"/>
      <c r="CDF187" s="749"/>
      <c r="CDG187" s="749"/>
      <c r="CDH187" s="749"/>
      <c r="CDI187" s="749"/>
      <c r="CDJ187" s="749"/>
      <c r="CDK187" s="749"/>
      <c r="CDL187" s="749"/>
      <c r="CDM187" s="749"/>
      <c r="CDN187" s="749"/>
      <c r="CDO187" s="749"/>
      <c r="CDP187" s="749"/>
      <c r="CDQ187" s="749"/>
      <c r="CDR187" s="749"/>
      <c r="CDS187" s="749"/>
      <c r="CDT187" s="749"/>
      <c r="CDU187" s="749"/>
      <c r="CDV187" s="749"/>
      <c r="CDW187" s="749"/>
      <c r="CDX187" s="749"/>
      <c r="CDY187" s="749"/>
      <c r="CDZ187" s="749"/>
      <c r="CEA187" s="749"/>
      <c r="CEB187" s="749"/>
      <c r="CEC187" s="749"/>
      <c r="CED187" s="749"/>
      <c r="CEE187" s="749"/>
      <c r="CEF187" s="749"/>
      <c r="CEG187" s="749"/>
      <c r="CEH187" s="749"/>
      <c r="CEI187" s="749"/>
      <c r="CEJ187" s="749"/>
      <c r="CEK187" s="749"/>
      <c r="CEL187" s="749"/>
      <c r="CEM187" s="749"/>
      <c r="CEN187" s="749"/>
      <c r="CEO187" s="749"/>
      <c r="CEP187" s="749"/>
      <c r="CEQ187" s="749"/>
      <c r="CER187" s="749"/>
      <c r="CES187" s="749"/>
      <c r="CET187" s="749"/>
      <c r="CEU187" s="749"/>
      <c r="CEV187" s="749"/>
      <c r="CEW187" s="749"/>
      <c r="CEX187" s="749"/>
      <c r="CEY187" s="749"/>
      <c r="CEZ187" s="749"/>
      <c r="CFA187" s="749"/>
      <c r="CFB187" s="749"/>
      <c r="CFC187" s="749"/>
      <c r="CFD187" s="749"/>
      <c r="CFE187" s="749"/>
      <c r="CFF187" s="749"/>
      <c r="CFG187" s="749"/>
      <c r="CFH187" s="749"/>
      <c r="CFI187" s="749"/>
      <c r="CFJ187" s="749"/>
      <c r="CFK187" s="749"/>
      <c r="CFL187" s="749"/>
      <c r="CFM187" s="749"/>
      <c r="CFN187" s="749"/>
      <c r="CFO187" s="749"/>
      <c r="CFP187" s="749"/>
      <c r="CFQ187" s="749"/>
      <c r="CFR187" s="749"/>
      <c r="CFS187" s="749"/>
      <c r="CFT187" s="749"/>
      <c r="CFU187" s="749"/>
      <c r="CFV187" s="749"/>
      <c r="CFW187" s="749"/>
      <c r="CFX187" s="749"/>
      <c r="CFY187" s="749"/>
      <c r="CFZ187" s="749"/>
      <c r="CGA187" s="749"/>
      <c r="CGB187" s="749"/>
      <c r="CGC187" s="749"/>
      <c r="CGD187" s="749"/>
      <c r="CGE187" s="749"/>
      <c r="CGF187" s="749"/>
      <c r="CGG187" s="749"/>
      <c r="CGH187" s="749"/>
      <c r="CGI187" s="749"/>
      <c r="CGJ187" s="749"/>
      <c r="CGK187" s="749"/>
      <c r="CGL187" s="749"/>
      <c r="CGM187" s="749"/>
      <c r="CGN187" s="749"/>
      <c r="CGO187" s="749"/>
      <c r="CGP187" s="749"/>
      <c r="CGQ187" s="749"/>
      <c r="CGR187" s="749"/>
      <c r="CGS187" s="749"/>
      <c r="CGT187" s="749"/>
      <c r="CGU187" s="749"/>
      <c r="CGV187" s="749"/>
      <c r="CGW187" s="749"/>
      <c r="CGX187" s="749"/>
      <c r="CGY187" s="749"/>
      <c r="CGZ187" s="749"/>
      <c r="CHA187" s="749"/>
      <c r="CHB187" s="749"/>
      <c r="CHC187" s="749"/>
      <c r="CHD187" s="749"/>
      <c r="CHE187" s="749"/>
      <c r="CHF187" s="749"/>
      <c r="CHG187" s="749"/>
      <c r="CHH187" s="749"/>
      <c r="CHI187" s="749"/>
      <c r="CHJ187" s="749"/>
      <c r="CHK187" s="749"/>
      <c r="CHL187" s="749"/>
      <c r="CHM187" s="749"/>
      <c r="CHN187" s="749"/>
      <c r="CHO187" s="749"/>
      <c r="CHP187" s="749"/>
      <c r="CHQ187" s="749"/>
      <c r="CHR187" s="749"/>
      <c r="CHS187" s="749"/>
      <c r="CHT187" s="749"/>
      <c r="CHU187" s="749"/>
      <c r="CHV187" s="749"/>
      <c r="CHW187" s="749"/>
      <c r="CHX187" s="749"/>
      <c r="CHY187" s="749"/>
      <c r="CHZ187" s="749"/>
      <c r="CIA187" s="749"/>
      <c r="CIB187" s="749"/>
      <c r="CIC187" s="749"/>
      <c r="CID187" s="749"/>
      <c r="CIE187" s="749"/>
      <c r="CIF187" s="749"/>
      <c r="CIG187" s="749"/>
      <c r="CIH187" s="749"/>
      <c r="CII187" s="749"/>
      <c r="CIJ187" s="749"/>
      <c r="CIK187" s="749"/>
      <c r="CIL187" s="749"/>
      <c r="CIM187" s="749"/>
      <c r="CIN187" s="749"/>
      <c r="CIO187" s="749"/>
      <c r="CIP187" s="749"/>
      <c r="CIQ187" s="749"/>
      <c r="CIR187" s="749"/>
      <c r="CIS187" s="749"/>
      <c r="CIT187" s="749"/>
      <c r="CIU187" s="749"/>
      <c r="CIV187" s="749"/>
      <c r="CIW187" s="749"/>
      <c r="CIX187" s="749"/>
      <c r="CIY187" s="749"/>
      <c r="CIZ187" s="749"/>
      <c r="CJA187" s="749"/>
      <c r="CJB187" s="749"/>
      <c r="CJC187" s="749"/>
      <c r="CJD187" s="749"/>
      <c r="CJE187" s="749"/>
      <c r="CJF187" s="749"/>
      <c r="CJG187" s="749"/>
      <c r="CJH187" s="749"/>
      <c r="CJI187" s="749"/>
      <c r="CJJ187" s="749"/>
      <c r="CJK187" s="749"/>
      <c r="CJL187" s="749"/>
      <c r="CJM187" s="749"/>
      <c r="CJN187" s="749"/>
      <c r="CJO187" s="749"/>
      <c r="CJP187" s="749"/>
      <c r="CJQ187" s="749"/>
      <c r="CJR187" s="749"/>
      <c r="CJS187" s="749"/>
      <c r="CJT187" s="749"/>
      <c r="CJU187" s="749"/>
      <c r="CJV187" s="749"/>
      <c r="CJW187" s="749"/>
      <c r="CJX187" s="749"/>
      <c r="CJY187" s="749"/>
      <c r="CJZ187" s="749"/>
      <c r="CKA187" s="749"/>
      <c r="CKB187" s="749"/>
      <c r="CKC187" s="749"/>
      <c r="CKD187" s="749"/>
      <c r="CKE187" s="749"/>
      <c r="CKF187" s="749"/>
      <c r="CKG187" s="749"/>
      <c r="CKH187" s="749"/>
      <c r="CKI187" s="749"/>
      <c r="CKJ187" s="749"/>
      <c r="CKK187" s="749"/>
      <c r="CKL187" s="749"/>
      <c r="CKM187" s="749"/>
      <c r="CKN187" s="749"/>
      <c r="CKO187" s="749"/>
      <c r="CKP187" s="749"/>
      <c r="CKQ187" s="749"/>
      <c r="CKR187" s="749"/>
      <c r="CKS187" s="749"/>
      <c r="CKT187" s="749"/>
      <c r="CKU187" s="749"/>
      <c r="CKV187" s="749"/>
      <c r="CKW187" s="749"/>
      <c r="CKX187" s="749"/>
      <c r="CKY187" s="749"/>
      <c r="CKZ187" s="749"/>
      <c r="CLA187" s="749"/>
      <c r="CLB187" s="749"/>
      <c r="CLC187" s="749"/>
      <c r="CLD187" s="749"/>
      <c r="CLE187" s="749"/>
      <c r="CLF187" s="749"/>
      <c r="CLG187" s="749"/>
      <c r="CLH187" s="749"/>
      <c r="CLI187" s="749"/>
      <c r="CLJ187" s="749"/>
      <c r="CLK187" s="749"/>
      <c r="CLL187" s="749"/>
      <c r="CLM187" s="749"/>
      <c r="CLN187" s="749"/>
      <c r="CLO187" s="749"/>
      <c r="CLP187" s="749"/>
      <c r="CLQ187" s="749"/>
      <c r="CLR187" s="749"/>
      <c r="CLS187" s="749"/>
      <c r="CLT187" s="749"/>
      <c r="CLU187" s="749"/>
      <c r="CLV187" s="749"/>
      <c r="CLW187" s="749"/>
      <c r="CLX187" s="749"/>
      <c r="CLY187" s="749"/>
      <c r="CLZ187" s="749"/>
      <c r="CMA187" s="749"/>
      <c r="CMB187" s="749"/>
      <c r="CMC187" s="749"/>
      <c r="CMD187" s="749"/>
      <c r="CME187" s="749"/>
      <c r="CMF187" s="749"/>
      <c r="CMG187" s="749"/>
      <c r="CMH187" s="749"/>
      <c r="CMI187" s="749"/>
      <c r="CMJ187" s="749"/>
      <c r="CMK187" s="749"/>
      <c r="CML187" s="749"/>
      <c r="CMM187" s="749"/>
      <c r="CMN187" s="749"/>
      <c r="CMO187" s="749"/>
      <c r="CMP187" s="749"/>
      <c r="CMQ187" s="749"/>
      <c r="CMR187" s="749"/>
      <c r="CMS187" s="749"/>
      <c r="CMT187" s="749"/>
      <c r="CMU187" s="749"/>
      <c r="CMV187" s="749"/>
      <c r="CMW187" s="749"/>
      <c r="CMX187" s="749"/>
      <c r="CMY187" s="749"/>
      <c r="CMZ187" s="749"/>
      <c r="CNA187" s="749"/>
      <c r="CNB187" s="749"/>
      <c r="CNC187" s="749"/>
      <c r="CND187" s="749"/>
      <c r="CNE187" s="749"/>
      <c r="CNF187" s="749"/>
      <c r="CNG187" s="749"/>
      <c r="CNH187" s="749"/>
      <c r="CNI187" s="749"/>
      <c r="CNJ187" s="749"/>
      <c r="CNK187" s="749"/>
      <c r="CNL187" s="749"/>
      <c r="CNM187" s="749"/>
      <c r="CNN187" s="749"/>
      <c r="CNO187" s="749"/>
      <c r="CNP187" s="749"/>
      <c r="CNQ187" s="749"/>
      <c r="CNR187" s="749"/>
      <c r="CNS187" s="749"/>
      <c r="CNT187" s="749"/>
      <c r="CNU187" s="749"/>
      <c r="CNV187" s="749"/>
      <c r="CNW187" s="749"/>
      <c r="CNX187" s="749"/>
      <c r="CNY187" s="749"/>
      <c r="CNZ187" s="749"/>
      <c r="COA187" s="749"/>
      <c r="COB187" s="749"/>
      <c r="COC187" s="749"/>
      <c r="COD187" s="749"/>
      <c r="COE187" s="749"/>
      <c r="COF187" s="749"/>
      <c r="COG187" s="749"/>
      <c r="COH187" s="749"/>
      <c r="COI187" s="749"/>
      <c r="COJ187" s="749"/>
      <c r="COK187" s="749"/>
      <c r="COL187" s="749"/>
      <c r="COM187" s="749"/>
      <c r="CON187" s="749"/>
      <c r="COO187" s="749"/>
      <c r="COP187" s="749"/>
      <c r="COQ187" s="749"/>
      <c r="COR187" s="749"/>
      <c r="COS187" s="749"/>
      <c r="COT187" s="749"/>
      <c r="COU187" s="749"/>
      <c r="COV187" s="749"/>
      <c r="COW187" s="749"/>
      <c r="COX187" s="749"/>
      <c r="COY187" s="749"/>
      <c r="COZ187" s="749"/>
      <c r="CPA187" s="749"/>
      <c r="CPB187" s="749"/>
      <c r="CPC187" s="749"/>
      <c r="CPD187" s="749"/>
      <c r="CPE187" s="749"/>
      <c r="CPF187" s="749"/>
      <c r="CPG187" s="749"/>
      <c r="CPH187" s="749"/>
      <c r="CPI187" s="749"/>
      <c r="CPJ187" s="749"/>
      <c r="CPK187" s="749"/>
      <c r="CPL187" s="749"/>
      <c r="CPM187" s="749"/>
      <c r="CPN187" s="749"/>
      <c r="CPO187" s="749"/>
      <c r="CPP187" s="749"/>
      <c r="CPQ187" s="749"/>
      <c r="CPR187" s="749"/>
      <c r="CPS187" s="749"/>
      <c r="CPT187" s="749"/>
      <c r="CPU187" s="749"/>
      <c r="CPV187" s="749"/>
      <c r="CPW187" s="749"/>
      <c r="CPX187" s="749"/>
      <c r="CPY187" s="749"/>
      <c r="CPZ187" s="749"/>
      <c r="CQA187" s="749"/>
      <c r="CQB187" s="749"/>
      <c r="CQC187" s="749"/>
      <c r="CQD187" s="749"/>
      <c r="CQE187" s="749"/>
      <c r="CQF187" s="749"/>
      <c r="CQG187" s="749"/>
      <c r="CQH187" s="749"/>
      <c r="CQI187" s="749"/>
      <c r="CQJ187" s="749"/>
      <c r="CQK187" s="749"/>
      <c r="CQL187" s="749"/>
      <c r="CQM187" s="749"/>
      <c r="CQN187" s="749"/>
      <c r="CQO187" s="749"/>
      <c r="CQP187" s="749"/>
      <c r="CQQ187" s="749"/>
      <c r="CQR187" s="749"/>
      <c r="CQS187" s="749"/>
      <c r="CQT187" s="749"/>
      <c r="CQU187" s="749"/>
      <c r="CQV187" s="749"/>
      <c r="CQW187" s="749"/>
      <c r="CQX187" s="749"/>
      <c r="CQY187" s="749"/>
      <c r="CQZ187" s="749"/>
      <c r="CRA187" s="749"/>
      <c r="CRB187" s="749"/>
      <c r="CRC187" s="749"/>
      <c r="CRD187" s="749"/>
      <c r="CRE187" s="749"/>
      <c r="CRF187" s="749"/>
      <c r="CRG187" s="749"/>
      <c r="CRH187" s="749"/>
      <c r="CRI187" s="749"/>
      <c r="CRJ187" s="749"/>
      <c r="CRK187" s="749"/>
      <c r="CRL187" s="749"/>
      <c r="CRM187" s="749"/>
      <c r="CRN187" s="749"/>
      <c r="CRO187" s="749"/>
      <c r="CRP187" s="749"/>
      <c r="CRQ187" s="749"/>
      <c r="CRR187" s="749"/>
      <c r="CRS187" s="749"/>
      <c r="CRT187" s="749"/>
      <c r="CRU187" s="749"/>
      <c r="CRV187" s="749"/>
      <c r="CRW187" s="749"/>
      <c r="CRX187" s="749"/>
      <c r="CRY187" s="749"/>
      <c r="CRZ187" s="749"/>
      <c r="CSA187" s="749"/>
      <c r="CSB187" s="749"/>
      <c r="CSC187" s="749"/>
      <c r="CSD187" s="749"/>
      <c r="CSE187" s="749"/>
      <c r="CSF187" s="749"/>
      <c r="CSG187" s="749"/>
      <c r="CSH187" s="749"/>
      <c r="CSI187" s="749"/>
      <c r="CSJ187" s="749"/>
      <c r="CSK187" s="749"/>
      <c r="CSL187" s="749"/>
      <c r="CSM187" s="749"/>
      <c r="CSN187" s="749"/>
      <c r="CSO187" s="749"/>
      <c r="CSP187" s="749"/>
      <c r="CSQ187" s="749"/>
      <c r="CSR187" s="749"/>
      <c r="CSS187" s="749"/>
      <c r="CST187" s="749"/>
      <c r="CSU187" s="749"/>
      <c r="CSV187" s="749"/>
      <c r="CSW187" s="749"/>
      <c r="CSX187" s="749"/>
      <c r="CSY187" s="749"/>
      <c r="CSZ187" s="749"/>
      <c r="CTA187" s="749"/>
      <c r="CTB187" s="749"/>
      <c r="CTC187" s="749"/>
      <c r="CTD187" s="749"/>
      <c r="CTE187" s="749"/>
      <c r="CTF187" s="749"/>
      <c r="CTG187" s="749"/>
      <c r="CTH187" s="749"/>
      <c r="CTI187" s="749"/>
      <c r="CTJ187" s="749"/>
      <c r="CTK187" s="749"/>
      <c r="CTL187" s="749"/>
      <c r="CTM187" s="749"/>
      <c r="CTN187" s="749"/>
      <c r="CTO187" s="749"/>
      <c r="CTP187" s="749"/>
      <c r="CTQ187" s="749"/>
      <c r="CTR187" s="749"/>
      <c r="CTS187" s="749"/>
      <c r="CTT187" s="749"/>
      <c r="CTU187" s="749"/>
      <c r="CTV187" s="749"/>
      <c r="CTW187" s="749"/>
      <c r="CTX187" s="749"/>
      <c r="CTY187" s="749"/>
      <c r="CTZ187" s="749"/>
      <c r="CUA187" s="749"/>
      <c r="CUB187" s="749"/>
      <c r="CUC187" s="749"/>
      <c r="CUD187" s="749"/>
      <c r="CUE187" s="749"/>
      <c r="CUF187" s="749"/>
      <c r="CUG187" s="749"/>
      <c r="CUH187" s="749"/>
      <c r="CUI187" s="749"/>
      <c r="CUJ187" s="749"/>
      <c r="CUK187" s="749"/>
      <c r="CUL187" s="749"/>
      <c r="CUM187" s="749"/>
      <c r="CUN187" s="749"/>
      <c r="CUO187" s="749"/>
      <c r="CUP187" s="749"/>
      <c r="CUQ187" s="749"/>
      <c r="CUR187" s="749"/>
      <c r="CUS187" s="749"/>
      <c r="CUT187" s="749"/>
      <c r="CUU187" s="749"/>
      <c r="CUV187" s="749"/>
      <c r="CUW187" s="749"/>
      <c r="CUX187" s="749"/>
      <c r="CUY187" s="749"/>
      <c r="CUZ187" s="749"/>
      <c r="CVA187" s="749"/>
      <c r="CVB187" s="749"/>
      <c r="CVC187" s="749"/>
      <c r="CVD187" s="749"/>
      <c r="CVE187" s="749"/>
      <c r="CVF187" s="749"/>
      <c r="CVG187" s="749"/>
      <c r="CVH187" s="749"/>
      <c r="CVI187" s="749"/>
      <c r="CVJ187" s="749"/>
      <c r="CVK187" s="749"/>
      <c r="CVL187" s="749"/>
      <c r="CVM187" s="749"/>
      <c r="CVN187" s="749"/>
      <c r="CVO187" s="749"/>
      <c r="CVP187" s="749"/>
      <c r="CVQ187" s="749"/>
      <c r="CVR187" s="749"/>
      <c r="CVS187" s="749"/>
      <c r="CVT187" s="749"/>
      <c r="CVU187" s="749"/>
      <c r="CVV187" s="749"/>
      <c r="CVW187" s="749"/>
      <c r="CVX187" s="749"/>
      <c r="CVY187" s="749"/>
      <c r="CVZ187" s="749"/>
      <c r="CWA187" s="749"/>
      <c r="CWB187" s="749"/>
      <c r="CWC187" s="749"/>
      <c r="CWD187" s="749"/>
      <c r="CWE187" s="749"/>
      <c r="CWF187" s="749"/>
      <c r="CWG187" s="749"/>
      <c r="CWH187" s="749"/>
      <c r="CWI187" s="749"/>
      <c r="CWJ187" s="749"/>
      <c r="CWK187" s="749"/>
      <c r="CWL187" s="749"/>
      <c r="CWM187" s="749"/>
      <c r="CWN187" s="749"/>
      <c r="CWO187" s="749"/>
      <c r="CWP187" s="749"/>
      <c r="CWQ187" s="749"/>
      <c r="CWR187" s="749"/>
      <c r="CWS187" s="749"/>
      <c r="CWT187" s="749"/>
      <c r="CWU187" s="749"/>
      <c r="CWV187" s="749"/>
      <c r="CWW187" s="749"/>
      <c r="CWX187" s="749"/>
      <c r="CWY187" s="749"/>
      <c r="CWZ187" s="749"/>
      <c r="CXA187" s="749"/>
      <c r="CXB187" s="749"/>
      <c r="CXC187" s="749"/>
      <c r="CXD187" s="749"/>
      <c r="CXE187" s="749"/>
      <c r="CXF187" s="749"/>
      <c r="CXG187" s="749"/>
      <c r="CXH187" s="749"/>
      <c r="CXI187" s="749"/>
      <c r="CXJ187" s="749"/>
      <c r="CXK187" s="749"/>
      <c r="CXL187" s="749"/>
      <c r="CXM187" s="749"/>
      <c r="CXN187" s="749"/>
      <c r="CXO187" s="749"/>
      <c r="CXP187" s="749"/>
      <c r="CXQ187" s="749"/>
      <c r="CXR187" s="749"/>
      <c r="CXS187" s="749"/>
      <c r="CXT187" s="749"/>
      <c r="CXU187" s="749"/>
      <c r="CXV187" s="749"/>
      <c r="CXW187" s="749"/>
      <c r="CXX187" s="749"/>
      <c r="CXY187" s="749"/>
      <c r="CXZ187" s="749"/>
      <c r="CYA187" s="749"/>
      <c r="CYB187" s="749"/>
      <c r="CYC187" s="749"/>
      <c r="CYD187" s="749"/>
      <c r="CYE187" s="749"/>
      <c r="CYF187" s="749"/>
      <c r="CYG187" s="749"/>
      <c r="CYH187" s="749"/>
      <c r="CYI187" s="749"/>
      <c r="CYJ187" s="749"/>
      <c r="CYK187" s="749"/>
      <c r="CYL187" s="749"/>
      <c r="CYM187" s="749"/>
      <c r="CYN187" s="749"/>
      <c r="CYO187" s="749"/>
      <c r="CYP187" s="749"/>
      <c r="CYQ187" s="749"/>
      <c r="CYR187" s="749"/>
      <c r="CYS187" s="749"/>
      <c r="CYT187" s="749"/>
      <c r="CYU187" s="749"/>
      <c r="CYV187" s="749"/>
      <c r="CYW187" s="749"/>
      <c r="CYX187" s="749"/>
      <c r="CYY187" s="749"/>
      <c r="CYZ187" s="749"/>
      <c r="CZA187" s="749"/>
      <c r="CZB187" s="749"/>
      <c r="CZC187" s="749"/>
      <c r="CZD187" s="749"/>
      <c r="CZE187" s="749"/>
      <c r="CZF187" s="749"/>
      <c r="CZG187" s="749"/>
      <c r="CZH187" s="749"/>
      <c r="CZI187" s="749"/>
      <c r="CZJ187" s="749"/>
      <c r="CZK187" s="749"/>
      <c r="CZL187" s="749"/>
      <c r="CZM187" s="749"/>
      <c r="CZN187" s="749"/>
      <c r="CZO187" s="749"/>
      <c r="CZP187" s="749"/>
      <c r="CZQ187" s="749"/>
      <c r="CZR187" s="749"/>
      <c r="CZS187" s="749"/>
      <c r="CZT187" s="749"/>
      <c r="CZU187" s="749"/>
      <c r="CZV187" s="749"/>
      <c r="CZW187" s="749"/>
      <c r="CZX187" s="749"/>
      <c r="CZY187" s="749"/>
      <c r="CZZ187" s="749"/>
      <c r="DAA187" s="749"/>
      <c r="DAB187" s="749"/>
      <c r="DAC187" s="749"/>
      <c r="DAD187" s="749"/>
      <c r="DAE187" s="749"/>
      <c r="DAF187" s="749"/>
      <c r="DAG187" s="749"/>
      <c r="DAH187" s="749"/>
      <c r="DAI187" s="749"/>
      <c r="DAJ187" s="749"/>
      <c r="DAK187" s="749"/>
      <c r="DAL187" s="749"/>
      <c r="DAM187" s="749"/>
      <c r="DAN187" s="749"/>
      <c r="DAO187" s="749"/>
      <c r="DAP187" s="749"/>
      <c r="DAQ187" s="749"/>
      <c r="DAR187" s="749"/>
      <c r="DAS187" s="749"/>
      <c r="DAT187" s="749"/>
      <c r="DAU187" s="749"/>
      <c r="DAV187" s="749"/>
      <c r="DAW187" s="749"/>
      <c r="DAX187" s="749"/>
      <c r="DAY187" s="749"/>
      <c r="DAZ187" s="749"/>
      <c r="DBA187" s="749"/>
      <c r="DBB187" s="749"/>
      <c r="DBC187" s="749"/>
      <c r="DBD187" s="749"/>
      <c r="DBE187" s="749"/>
      <c r="DBF187" s="749"/>
      <c r="DBG187" s="749"/>
      <c r="DBH187" s="749"/>
      <c r="DBI187" s="749"/>
      <c r="DBJ187" s="749"/>
      <c r="DBK187" s="749"/>
      <c r="DBL187" s="749"/>
      <c r="DBM187" s="749"/>
      <c r="DBN187" s="749"/>
      <c r="DBO187" s="749"/>
      <c r="DBP187" s="749"/>
      <c r="DBQ187" s="749"/>
      <c r="DBR187" s="749"/>
      <c r="DBS187" s="749"/>
      <c r="DBT187" s="749"/>
      <c r="DBU187" s="749"/>
      <c r="DBV187" s="749"/>
      <c r="DBW187" s="749"/>
      <c r="DBX187" s="749"/>
      <c r="DBY187" s="749"/>
      <c r="DBZ187" s="749"/>
      <c r="DCA187" s="749"/>
      <c r="DCB187" s="749"/>
      <c r="DCC187" s="749"/>
      <c r="DCD187" s="749"/>
      <c r="DCE187" s="749"/>
      <c r="DCF187" s="749"/>
      <c r="DCG187" s="749"/>
      <c r="DCH187" s="749"/>
      <c r="DCI187" s="749"/>
      <c r="DCJ187" s="749"/>
      <c r="DCK187" s="749"/>
      <c r="DCL187" s="749"/>
      <c r="DCM187" s="749"/>
      <c r="DCN187" s="749"/>
      <c r="DCO187" s="749"/>
      <c r="DCP187" s="749"/>
      <c r="DCQ187" s="749"/>
      <c r="DCR187" s="749"/>
      <c r="DCS187" s="749"/>
      <c r="DCT187" s="749"/>
      <c r="DCU187" s="749"/>
      <c r="DCV187" s="749"/>
      <c r="DCW187" s="749"/>
      <c r="DCX187" s="749"/>
      <c r="DCY187" s="749"/>
      <c r="DCZ187" s="749"/>
      <c r="DDA187" s="749"/>
      <c r="DDB187" s="749"/>
      <c r="DDC187" s="749"/>
      <c r="DDD187" s="749"/>
      <c r="DDE187" s="749"/>
      <c r="DDF187" s="749"/>
      <c r="DDG187" s="749"/>
      <c r="DDH187" s="749"/>
      <c r="DDI187" s="749"/>
      <c r="DDJ187" s="749"/>
      <c r="DDK187" s="749"/>
      <c r="DDL187" s="749"/>
      <c r="DDM187" s="749"/>
      <c r="DDN187" s="749"/>
      <c r="DDO187" s="749"/>
      <c r="DDP187" s="749"/>
      <c r="DDQ187" s="749"/>
      <c r="DDR187" s="749"/>
      <c r="DDS187" s="749"/>
      <c r="DDT187" s="749"/>
      <c r="DDU187" s="749"/>
      <c r="DDV187" s="749"/>
      <c r="DDW187" s="749"/>
      <c r="DDX187" s="749"/>
      <c r="DDY187" s="749"/>
      <c r="DDZ187" s="749"/>
      <c r="DEA187" s="749"/>
      <c r="DEB187" s="749"/>
      <c r="DEC187" s="749"/>
      <c r="DED187" s="749"/>
      <c r="DEE187" s="749"/>
      <c r="DEF187" s="749"/>
      <c r="DEG187" s="749"/>
      <c r="DEH187" s="749"/>
      <c r="DEI187" s="749"/>
      <c r="DEJ187" s="749"/>
      <c r="DEK187" s="749"/>
      <c r="DEL187" s="749"/>
      <c r="DEM187" s="749"/>
      <c r="DEN187" s="749"/>
      <c r="DEO187" s="749"/>
      <c r="DEP187" s="749"/>
      <c r="DEQ187" s="749"/>
      <c r="DER187" s="749"/>
      <c r="DES187" s="749"/>
      <c r="DET187" s="749"/>
      <c r="DEU187" s="749"/>
      <c r="DEV187" s="749"/>
      <c r="DEW187" s="749"/>
      <c r="DEX187" s="749"/>
      <c r="DEY187" s="749"/>
      <c r="DEZ187" s="749"/>
      <c r="DFA187" s="749"/>
      <c r="DFB187" s="749"/>
      <c r="DFC187" s="749"/>
      <c r="DFD187" s="749"/>
      <c r="DFE187" s="749"/>
      <c r="DFF187" s="749"/>
      <c r="DFG187" s="749"/>
      <c r="DFH187" s="749"/>
      <c r="DFI187" s="749"/>
      <c r="DFJ187" s="749"/>
      <c r="DFK187" s="749"/>
      <c r="DFL187" s="749"/>
      <c r="DFM187" s="749"/>
      <c r="DFN187" s="749"/>
      <c r="DFO187" s="749"/>
      <c r="DFP187" s="749"/>
      <c r="DFQ187" s="749"/>
      <c r="DFR187" s="749"/>
      <c r="DFS187" s="749"/>
      <c r="DFT187" s="749"/>
      <c r="DFU187" s="749"/>
      <c r="DFV187" s="749"/>
      <c r="DFW187" s="749"/>
      <c r="DFX187" s="749"/>
      <c r="DFY187" s="749"/>
      <c r="DFZ187" s="749"/>
      <c r="DGA187" s="749"/>
      <c r="DGB187" s="749"/>
      <c r="DGC187" s="749"/>
      <c r="DGD187" s="749"/>
      <c r="DGE187" s="749"/>
      <c r="DGF187" s="749"/>
      <c r="DGG187" s="749"/>
      <c r="DGH187" s="749"/>
      <c r="DGI187" s="749"/>
      <c r="DGJ187" s="749"/>
      <c r="DGK187" s="749"/>
      <c r="DGL187" s="749"/>
      <c r="DGM187" s="749"/>
      <c r="DGN187" s="749"/>
      <c r="DGO187" s="749"/>
      <c r="DGP187" s="749"/>
      <c r="DGQ187" s="749"/>
      <c r="DGR187" s="749"/>
      <c r="DGS187" s="749"/>
      <c r="DGT187" s="749"/>
      <c r="DGU187" s="749"/>
      <c r="DGV187" s="749"/>
      <c r="DGW187" s="749"/>
      <c r="DGX187" s="749"/>
      <c r="DGY187" s="749"/>
      <c r="DGZ187" s="749"/>
      <c r="DHA187" s="749"/>
      <c r="DHB187" s="749"/>
      <c r="DHC187" s="749"/>
      <c r="DHD187" s="749"/>
      <c r="DHE187" s="749"/>
      <c r="DHF187" s="749"/>
      <c r="DHG187" s="749"/>
      <c r="DHH187" s="749"/>
      <c r="DHI187" s="749"/>
      <c r="DHJ187" s="749"/>
      <c r="DHK187" s="749"/>
      <c r="DHL187" s="749"/>
      <c r="DHM187" s="749"/>
      <c r="DHN187" s="749"/>
      <c r="DHO187" s="749"/>
      <c r="DHP187" s="749"/>
      <c r="DHQ187" s="749"/>
      <c r="DHR187" s="749"/>
      <c r="DHS187" s="749"/>
      <c r="DHT187" s="749"/>
      <c r="DHU187" s="749"/>
      <c r="DHV187" s="749"/>
      <c r="DHW187" s="749"/>
      <c r="DHX187" s="749"/>
      <c r="DHY187" s="749"/>
      <c r="DHZ187" s="749"/>
      <c r="DIA187" s="749"/>
      <c r="DIB187" s="749"/>
      <c r="DIC187" s="749"/>
      <c r="DID187" s="749"/>
      <c r="DIE187" s="749"/>
      <c r="DIF187" s="749"/>
      <c r="DIG187" s="749"/>
      <c r="DIH187" s="749"/>
      <c r="DII187" s="749"/>
      <c r="DIJ187" s="749"/>
      <c r="DIK187" s="749"/>
      <c r="DIL187" s="749"/>
      <c r="DIM187" s="749"/>
      <c r="DIN187" s="749"/>
      <c r="DIO187" s="749"/>
      <c r="DIP187" s="749"/>
      <c r="DIQ187" s="749"/>
      <c r="DIR187" s="749"/>
      <c r="DIS187" s="749"/>
      <c r="DIT187" s="749"/>
      <c r="DIU187" s="749"/>
      <c r="DIV187" s="749"/>
      <c r="DIW187" s="749"/>
      <c r="DIX187" s="749"/>
      <c r="DIY187" s="749"/>
      <c r="DIZ187" s="749"/>
      <c r="DJA187" s="749"/>
      <c r="DJB187" s="749"/>
      <c r="DJC187" s="749"/>
      <c r="DJD187" s="749"/>
      <c r="DJE187" s="749"/>
      <c r="DJF187" s="749"/>
      <c r="DJG187" s="749"/>
      <c r="DJH187" s="749"/>
      <c r="DJI187" s="749"/>
      <c r="DJJ187" s="749"/>
      <c r="DJK187" s="749"/>
      <c r="DJL187" s="749"/>
      <c r="DJM187" s="749"/>
      <c r="DJN187" s="749"/>
      <c r="DJO187" s="749"/>
      <c r="DJP187" s="749"/>
      <c r="DJQ187" s="749"/>
      <c r="DJR187" s="749"/>
      <c r="DJS187" s="749"/>
      <c r="DJT187" s="749"/>
      <c r="DJU187" s="749"/>
      <c r="DJV187" s="749"/>
      <c r="DJW187" s="749"/>
      <c r="DJX187" s="749"/>
      <c r="DJY187" s="749"/>
      <c r="DJZ187" s="749"/>
      <c r="DKA187" s="749"/>
      <c r="DKB187" s="749"/>
      <c r="DKC187" s="749"/>
      <c r="DKD187" s="749"/>
      <c r="DKE187" s="749"/>
      <c r="DKF187" s="749"/>
      <c r="DKG187" s="749"/>
      <c r="DKH187" s="749"/>
      <c r="DKI187" s="749"/>
      <c r="DKJ187" s="749"/>
      <c r="DKK187" s="749"/>
      <c r="DKL187" s="749"/>
      <c r="DKM187" s="749"/>
      <c r="DKN187" s="749"/>
      <c r="DKO187" s="749"/>
      <c r="DKP187" s="749"/>
      <c r="DKQ187" s="749"/>
      <c r="DKR187" s="749"/>
      <c r="DKS187" s="749"/>
      <c r="DKT187" s="749"/>
      <c r="DKU187" s="749"/>
      <c r="DKV187" s="749"/>
      <c r="DKW187" s="749"/>
      <c r="DKX187" s="749"/>
      <c r="DKY187" s="749"/>
      <c r="DKZ187" s="749"/>
      <c r="DLA187" s="749"/>
      <c r="DLB187" s="749"/>
      <c r="DLC187" s="749"/>
      <c r="DLD187" s="749"/>
      <c r="DLE187" s="749"/>
      <c r="DLF187" s="749"/>
      <c r="DLG187" s="749"/>
      <c r="DLH187" s="749"/>
      <c r="DLI187" s="749"/>
      <c r="DLJ187" s="749"/>
      <c r="DLK187" s="749"/>
      <c r="DLL187" s="749"/>
      <c r="DLM187" s="749"/>
      <c r="DLN187" s="749"/>
      <c r="DLO187" s="749"/>
      <c r="DLP187" s="749"/>
      <c r="DLQ187" s="749"/>
      <c r="DLR187" s="749"/>
      <c r="DLS187" s="749"/>
      <c r="DLT187" s="749"/>
      <c r="DLU187" s="749"/>
      <c r="DLV187" s="749"/>
      <c r="DLW187" s="749"/>
      <c r="DLX187" s="749"/>
      <c r="DLY187" s="749"/>
      <c r="DLZ187" s="749"/>
      <c r="DMA187" s="749"/>
      <c r="DMB187" s="749"/>
      <c r="DMC187" s="749"/>
      <c r="DMD187" s="749"/>
      <c r="DME187" s="749"/>
      <c r="DMF187" s="749"/>
      <c r="DMG187" s="749"/>
      <c r="DMH187" s="749"/>
      <c r="DMI187" s="749"/>
      <c r="DMJ187" s="749"/>
      <c r="DMK187" s="749"/>
      <c r="DML187" s="749"/>
      <c r="DMM187" s="749"/>
      <c r="DMN187" s="749"/>
      <c r="DMO187" s="749"/>
      <c r="DMP187" s="749"/>
      <c r="DMQ187" s="749"/>
      <c r="DMR187" s="749"/>
      <c r="DMS187" s="749"/>
      <c r="DMT187" s="749"/>
      <c r="DMU187" s="749"/>
      <c r="DMV187" s="749"/>
      <c r="DMW187" s="749"/>
      <c r="DMX187" s="749"/>
      <c r="DMY187" s="749"/>
      <c r="DMZ187" s="749"/>
      <c r="DNA187" s="749"/>
      <c r="DNB187" s="749"/>
      <c r="DNC187" s="749"/>
      <c r="DND187" s="749"/>
      <c r="DNE187" s="749"/>
      <c r="DNF187" s="749"/>
      <c r="DNG187" s="749"/>
      <c r="DNH187" s="749"/>
      <c r="DNI187" s="749"/>
      <c r="DNJ187" s="749"/>
      <c r="DNK187" s="749"/>
      <c r="DNL187" s="749"/>
      <c r="DNM187" s="749"/>
      <c r="DNN187" s="749"/>
      <c r="DNO187" s="749"/>
      <c r="DNP187" s="749"/>
      <c r="DNQ187" s="749"/>
      <c r="DNR187" s="749"/>
      <c r="DNS187" s="749"/>
      <c r="DNT187" s="749"/>
      <c r="DNU187" s="749"/>
      <c r="DNV187" s="749"/>
      <c r="DNW187" s="749"/>
      <c r="DNX187" s="749"/>
      <c r="DNY187" s="749"/>
      <c r="DNZ187" s="749"/>
      <c r="DOA187" s="749"/>
      <c r="DOB187" s="749"/>
      <c r="DOC187" s="749"/>
      <c r="DOD187" s="749"/>
      <c r="DOE187" s="749"/>
      <c r="DOF187" s="749"/>
      <c r="DOG187" s="749"/>
      <c r="DOH187" s="749"/>
      <c r="DOI187" s="749"/>
      <c r="DOJ187" s="749"/>
      <c r="DOK187" s="749"/>
      <c r="DOL187" s="749"/>
      <c r="DOM187" s="749"/>
      <c r="DON187" s="749"/>
      <c r="DOO187" s="749"/>
      <c r="DOP187" s="749"/>
      <c r="DOQ187" s="749"/>
      <c r="DOR187" s="749"/>
      <c r="DOS187" s="749"/>
      <c r="DOT187" s="749"/>
      <c r="DOU187" s="749"/>
      <c r="DOV187" s="749"/>
      <c r="DOW187" s="749"/>
      <c r="DOX187" s="749"/>
      <c r="DOY187" s="749"/>
      <c r="DOZ187" s="749"/>
      <c r="DPA187" s="749"/>
      <c r="DPB187" s="749"/>
      <c r="DPC187" s="749"/>
      <c r="DPD187" s="749"/>
      <c r="DPE187" s="749"/>
      <c r="DPF187" s="749"/>
      <c r="DPG187" s="749"/>
      <c r="DPH187" s="749"/>
      <c r="DPI187" s="749"/>
      <c r="DPJ187" s="749"/>
      <c r="DPK187" s="749"/>
      <c r="DPL187" s="749"/>
      <c r="DPM187" s="749"/>
      <c r="DPN187" s="749"/>
      <c r="DPO187" s="749"/>
      <c r="DPP187" s="749"/>
      <c r="DPQ187" s="749"/>
      <c r="DPR187" s="749"/>
      <c r="DPS187" s="749"/>
      <c r="DPT187" s="749"/>
      <c r="DPU187" s="749"/>
      <c r="DPV187" s="749"/>
      <c r="DPW187" s="749"/>
      <c r="DPX187" s="749"/>
      <c r="DPY187" s="749"/>
      <c r="DPZ187" s="749"/>
      <c r="DQA187" s="749"/>
      <c r="DQB187" s="749"/>
      <c r="DQC187" s="749"/>
      <c r="DQD187" s="749"/>
      <c r="DQE187" s="749"/>
      <c r="DQF187" s="749"/>
      <c r="DQG187" s="749"/>
      <c r="DQH187" s="749"/>
      <c r="DQI187" s="749"/>
      <c r="DQJ187" s="749"/>
      <c r="DQK187" s="749"/>
      <c r="DQL187" s="749"/>
      <c r="DQM187" s="749"/>
      <c r="DQN187" s="749"/>
      <c r="DQO187" s="749"/>
      <c r="DQP187" s="749"/>
      <c r="DQQ187" s="749"/>
      <c r="DQR187" s="749"/>
      <c r="DQS187" s="749"/>
      <c r="DQT187" s="749"/>
      <c r="DQU187" s="749"/>
      <c r="DQV187" s="749"/>
      <c r="DQW187" s="749"/>
      <c r="DQX187" s="749"/>
      <c r="DQY187" s="749"/>
      <c r="DQZ187" s="749"/>
      <c r="DRA187" s="749"/>
      <c r="DRB187" s="749"/>
      <c r="DRC187" s="749"/>
      <c r="DRD187" s="749"/>
      <c r="DRE187" s="749"/>
      <c r="DRF187" s="749"/>
      <c r="DRG187" s="749"/>
      <c r="DRH187" s="749"/>
      <c r="DRI187" s="749"/>
      <c r="DRJ187" s="749"/>
      <c r="DRK187" s="749"/>
      <c r="DRL187" s="749"/>
      <c r="DRM187" s="749"/>
      <c r="DRN187" s="749"/>
      <c r="DRO187" s="749"/>
      <c r="DRP187" s="749"/>
      <c r="DRQ187" s="749"/>
      <c r="DRR187" s="749"/>
      <c r="DRS187" s="749"/>
      <c r="DRT187" s="749"/>
      <c r="DRU187" s="749"/>
      <c r="DRV187" s="749"/>
      <c r="DRW187" s="749"/>
      <c r="DRX187" s="749"/>
      <c r="DRY187" s="749"/>
      <c r="DRZ187" s="749"/>
      <c r="DSA187" s="749"/>
      <c r="DSB187" s="749"/>
      <c r="DSC187" s="749"/>
      <c r="DSD187" s="749"/>
      <c r="DSE187" s="749"/>
      <c r="DSF187" s="749"/>
      <c r="DSG187" s="749"/>
      <c r="DSH187" s="749"/>
      <c r="DSI187" s="749"/>
      <c r="DSJ187" s="749"/>
      <c r="DSK187" s="749"/>
      <c r="DSL187" s="749"/>
      <c r="DSM187" s="749"/>
      <c r="DSN187" s="749"/>
      <c r="DSO187" s="749"/>
      <c r="DSP187" s="749"/>
      <c r="DSQ187" s="749"/>
      <c r="DSR187" s="749"/>
      <c r="DSS187" s="749"/>
      <c r="DST187" s="749"/>
      <c r="DSU187" s="749"/>
      <c r="DSV187" s="749"/>
      <c r="DSW187" s="749"/>
      <c r="DSX187" s="749"/>
      <c r="DSY187" s="749"/>
      <c r="DSZ187" s="749"/>
      <c r="DTA187" s="749"/>
      <c r="DTB187" s="749"/>
      <c r="DTC187" s="749"/>
      <c r="DTD187" s="749"/>
      <c r="DTE187" s="749"/>
      <c r="DTF187" s="749"/>
      <c r="DTG187" s="749"/>
      <c r="DTH187" s="749"/>
      <c r="DTI187" s="749"/>
      <c r="DTJ187" s="749"/>
      <c r="DTK187" s="749"/>
      <c r="DTL187" s="749"/>
      <c r="DTM187" s="749"/>
      <c r="DTN187" s="749"/>
      <c r="DTO187" s="749"/>
      <c r="DTP187" s="749"/>
      <c r="DTQ187" s="749"/>
      <c r="DTR187" s="749"/>
      <c r="DTS187" s="749"/>
      <c r="DTT187" s="749"/>
      <c r="DTU187" s="749"/>
      <c r="DTV187" s="749"/>
      <c r="DTW187" s="749"/>
      <c r="DTX187" s="749"/>
      <c r="DTY187" s="749"/>
      <c r="DTZ187" s="749"/>
      <c r="DUA187" s="749"/>
      <c r="DUB187" s="749"/>
      <c r="DUC187" s="749"/>
      <c r="DUD187" s="749"/>
      <c r="DUE187" s="749"/>
      <c r="DUF187" s="749"/>
      <c r="DUG187" s="749"/>
      <c r="DUH187" s="749"/>
      <c r="DUI187" s="749"/>
      <c r="DUJ187" s="749"/>
      <c r="DUK187" s="749"/>
      <c r="DUL187" s="749"/>
      <c r="DUM187" s="749"/>
      <c r="DUN187" s="749"/>
      <c r="DUO187" s="749"/>
      <c r="DUP187" s="749"/>
      <c r="DUQ187" s="749"/>
      <c r="DUR187" s="749"/>
      <c r="DUS187" s="749"/>
      <c r="DUT187" s="749"/>
      <c r="DUU187" s="749"/>
      <c r="DUV187" s="749"/>
      <c r="DUW187" s="749"/>
      <c r="DUX187" s="749"/>
      <c r="DUY187" s="749"/>
      <c r="DUZ187" s="749"/>
      <c r="DVA187" s="749"/>
      <c r="DVB187" s="749"/>
      <c r="DVC187" s="749"/>
      <c r="DVD187" s="749"/>
      <c r="DVE187" s="749"/>
      <c r="DVF187" s="749"/>
      <c r="DVG187" s="749"/>
      <c r="DVH187" s="749"/>
      <c r="DVI187" s="749"/>
      <c r="DVJ187" s="749"/>
      <c r="DVK187" s="749"/>
      <c r="DVL187" s="749"/>
      <c r="DVM187" s="749"/>
      <c r="DVN187" s="749"/>
      <c r="DVO187" s="749"/>
      <c r="DVP187" s="749"/>
      <c r="DVQ187" s="749"/>
      <c r="DVR187" s="749"/>
      <c r="DVS187" s="749"/>
      <c r="DVT187" s="749"/>
      <c r="DVU187" s="749"/>
      <c r="DVV187" s="749"/>
      <c r="DVW187" s="749"/>
      <c r="DVX187" s="749"/>
      <c r="DVY187" s="749"/>
      <c r="DVZ187" s="749"/>
      <c r="DWA187" s="749"/>
      <c r="DWB187" s="749"/>
      <c r="DWC187" s="749"/>
      <c r="DWD187" s="749"/>
      <c r="DWE187" s="749"/>
      <c r="DWF187" s="749"/>
      <c r="DWG187" s="749"/>
      <c r="DWH187" s="749"/>
      <c r="DWI187" s="749"/>
      <c r="DWJ187" s="749"/>
      <c r="DWK187" s="749"/>
      <c r="DWL187" s="749"/>
      <c r="DWM187" s="749"/>
      <c r="DWN187" s="749"/>
      <c r="DWO187" s="749"/>
      <c r="DWP187" s="749"/>
      <c r="DWQ187" s="749"/>
      <c r="DWR187" s="749"/>
      <c r="DWS187" s="749"/>
      <c r="DWT187" s="749"/>
      <c r="DWU187" s="749"/>
      <c r="DWV187" s="749"/>
      <c r="DWW187" s="749"/>
      <c r="DWX187" s="749"/>
      <c r="DWY187" s="749"/>
      <c r="DWZ187" s="749"/>
      <c r="DXA187" s="749"/>
      <c r="DXB187" s="749"/>
      <c r="DXC187" s="749"/>
      <c r="DXD187" s="749"/>
      <c r="DXE187" s="749"/>
      <c r="DXF187" s="749"/>
      <c r="DXG187" s="749"/>
      <c r="DXH187" s="749"/>
      <c r="DXI187" s="749"/>
      <c r="DXJ187" s="749"/>
      <c r="DXK187" s="749"/>
      <c r="DXL187" s="749"/>
      <c r="DXM187" s="749"/>
      <c r="DXN187" s="749"/>
      <c r="DXO187" s="749"/>
      <c r="DXP187" s="749"/>
      <c r="DXQ187" s="749"/>
      <c r="DXR187" s="749"/>
      <c r="DXS187" s="749"/>
      <c r="DXT187" s="749"/>
      <c r="DXU187" s="749"/>
      <c r="DXV187" s="749"/>
      <c r="DXW187" s="749"/>
      <c r="DXX187" s="749"/>
      <c r="DXY187" s="749"/>
      <c r="DXZ187" s="749"/>
      <c r="DYA187" s="749"/>
      <c r="DYB187" s="749"/>
      <c r="DYC187" s="749"/>
      <c r="DYD187" s="749"/>
      <c r="DYE187" s="749"/>
      <c r="DYF187" s="749"/>
      <c r="DYG187" s="749"/>
      <c r="DYH187" s="749"/>
      <c r="DYI187" s="749"/>
      <c r="DYJ187" s="749"/>
      <c r="DYK187" s="749"/>
      <c r="DYL187" s="749"/>
      <c r="DYM187" s="749"/>
      <c r="DYN187" s="749"/>
      <c r="DYO187" s="749"/>
      <c r="DYP187" s="749"/>
      <c r="DYQ187" s="749"/>
      <c r="DYR187" s="749"/>
      <c r="DYS187" s="749"/>
      <c r="DYT187" s="749"/>
      <c r="DYU187" s="749"/>
      <c r="DYV187" s="749"/>
      <c r="DYW187" s="749"/>
      <c r="DYX187" s="749"/>
      <c r="DYY187" s="749"/>
      <c r="DYZ187" s="749"/>
      <c r="DZA187" s="749"/>
      <c r="DZB187" s="749"/>
      <c r="DZC187" s="749"/>
      <c r="DZD187" s="749"/>
      <c r="DZE187" s="749"/>
      <c r="DZF187" s="749"/>
      <c r="DZG187" s="749"/>
      <c r="DZH187" s="749"/>
      <c r="DZI187" s="749"/>
      <c r="DZJ187" s="749"/>
      <c r="DZK187" s="749"/>
      <c r="DZL187" s="749"/>
      <c r="DZM187" s="749"/>
      <c r="DZN187" s="749"/>
      <c r="DZO187" s="749"/>
      <c r="DZP187" s="749"/>
      <c r="DZQ187" s="749"/>
      <c r="DZR187" s="749"/>
      <c r="DZS187" s="749"/>
      <c r="DZT187" s="749"/>
      <c r="DZU187" s="749"/>
      <c r="DZV187" s="749"/>
      <c r="DZW187" s="749"/>
      <c r="DZX187" s="749"/>
      <c r="DZY187" s="749"/>
      <c r="DZZ187" s="749"/>
      <c r="EAA187" s="749"/>
      <c r="EAB187" s="749"/>
      <c r="EAC187" s="749"/>
      <c r="EAD187" s="749"/>
      <c r="EAE187" s="749"/>
      <c r="EAF187" s="749"/>
      <c r="EAG187" s="749"/>
      <c r="EAH187" s="749"/>
      <c r="EAI187" s="749"/>
      <c r="EAJ187" s="749"/>
      <c r="EAK187" s="749"/>
      <c r="EAL187" s="749"/>
      <c r="EAM187" s="749"/>
      <c r="EAN187" s="749"/>
      <c r="EAO187" s="749"/>
      <c r="EAP187" s="749"/>
      <c r="EAQ187" s="749"/>
      <c r="EAR187" s="749"/>
      <c r="EAS187" s="749"/>
      <c r="EAT187" s="749"/>
      <c r="EAU187" s="749"/>
      <c r="EAV187" s="749"/>
      <c r="EAW187" s="749"/>
      <c r="EAX187" s="749"/>
      <c r="EAY187" s="749"/>
      <c r="EAZ187" s="749"/>
      <c r="EBA187" s="749"/>
      <c r="EBB187" s="749"/>
      <c r="EBC187" s="749"/>
      <c r="EBD187" s="749"/>
      <c r="EBE187" s="749"/>
      <c r="EBF187" s="749"/>
      <c r="EBG187" s="749"/>
      <c r="EBH187" s="749"/>
      <c r="EBI187" s="749"/>
      <c r="EBJ187" s="749"/>
      <c r="EBK187" s="749"/>
      <c r="EBL187" s="749"/>
      <c r="EBM187" s="749"/>
      <c r="EBN187" s="749"/>
      <c r="EBO187" s="749"/>
      <c r="EBP187" s="749"/>
      <c r="EBQ187" s="749"/>
      <c r="EBR187" s="749"/>
      <c r="EBS187" s="749"/>
      <c r="EBT187" s="749"/>
      <c r="EBU187" s="749"/>
      <c r="EBV187" s="749"/>
      <c r="EBW187" s="749"/>
      <c r="EBX187" s="749"/>
      <c r="EBY187" s="749"/>
      <c r="EBZ187" s="749"/>
      <c r="ECA187" s="749"/>
      <c r="ECB187" s="749"/>
      <c r="ECC187" s="749"/>
      <c r="ECD187" s="749"/>
      <c r="ECE187" s="749"/>
      <c r="ECF187" s="749"/>
      <c r="ECG187" s="749"/>
      <c r="ECH187" s="749"/>
      <c r="ECI187" s="749"/>
      <c r="ECJ187" s="749"/>
      <c r="ECK187" s="749"/>
      <c r="ECL187" s="749"/>
      <c r="ECM187" s="749"/>
      <c r="ECN187" s="749"/>
      <c r="ECO187" s="749"/>
      <c r="ECP187" s="749"/>
      <c r="ECQ187" s="749"/>
      <c r="ECR187" s="749"/>
      <c r="ECS187" s="749"/>
      <c r="ECT187" s="749"/>
      <c r="ECU187" s="749"/>
      <c r="ECV187" s="749"/>
      <c r="ECW187" s="749"/>
      <c r="ECX187" s="749"/>
      <c r="ECY187" s="749"/>
      <c r="ECZ187" s="749"/>
      <c r="EDA187" s="749"/>
      <c r="EDB187" s="749"/>
      <c r="EDC187" s="749"/>
      <c r="EDD187" s="749"/>
      <c r="EDE187" s="749"/>
      <c r="EDF187" s="749"/>
      <c r="EDG187" s="749"/>
      <c r="EDH187" s="749"/>
      <c r="EDI187" s="749"/>
      <c r="EDJ187" s="749"/>
      <c r="EDK187" s="749"/>
      <c r="EDL187" s="749"/>
      <c r="EDM187" s="749"/>
      <c r="EDN187" s="749"/>
      <c r="EDO187" s="749"/>
      <c r="EDP187" s="749"/>
      <c r="EDQ187" s="749"/>
      <c r="EDR187" s="749"/>
      <c r="EDS187" s="749"/>
      <c r="EDT187" s="749"/>
      <c r="EDU187" s="749"/>
      <c r="EDV187" s="749"/>
      <c r="EDW187" s="749"/>
      <c r="EDX187" s="749"/>
      <c r="EDY187" s="749"/>
      <c r="EDZ187" s="749"/>
      <c r="EEA187" s="749"/>
      <c r="EEB187" s="749"/>
      <c r="EEC187" s="749"/>
      <c r="EED187" s="749"/>
      <c r="EEE187" s="749"/>
      <c r="EEF187" s="749"/>
      <c r="EEG187" s="749"/>
      <c r="EEH187" s="749"/>
      <c r="EEI187" s="749"/>
      <c r="EEJ187" s="749"/>
      <c r="EEK187" s="749"/>
      <c r="EEL187" s="749"/>
      <c r="EEM187" s="749"/>
      <c r="EEN187" s="749"/>
      <c r="EEO187" s="749"/>
      <c r="EEP187" s="749"/>
      <c r="EEQ187" s="749"/>
      <c r="EER187" s="749"/>
      <c r="EES187" s="749"/>
      <c r="EET187" s="749"/>
      <c r="EEU187" s="749"/>
      <c r="EEV187" s="749"/>
      <c r="EEW187" s="749"/>
      <c r="EEX187" s="749"/>
      <c r="EEY187" s="749"/>
      <c r="EEZ187" s="749"/>
      <c r="EFA187" s="749"/>
      <c r="EFB187" s="749"/>
      <c r="EFC187" s="749"/>
      <c r="EFD187" s="749"/>
      <c r="EFE187" s="749"/>
      <c r="EFF187" s="749"/>
      <c r="EFG187" s="749"/>
      <c r="EFH187" s="749"/>
      <c r="EFI187" s="749"/>
      <c r="EFJ187" s="749"/>
      <c r="EFK187" s="749"/>
      <c r="EFL187" s="749"/>
      <c r="EFM187" s="749"/>
      <c r="EFN187" s="749"/>
      <c r="EFO187" s="749"/>
      <c r="EFP187" s="749"/>
      <c r="EFQ187" s="749"/>
      <c r="EFR187" s="749"/>
      <c r="EFS187" s="749"/>
      <c r="EFT187" s="749"/>
      <c r="EFU187" s="749"/>
      <c r="EFV187" s="749"/>
      <c r="EFW187" s="749"/>
      <c r="EFX187" s="749"/>
      <c r="EFY187" s="749"/>
      <c r="EFZ187" s="749"/>
      <c r="EGA187" s="749"/>
      <c r="EGB187" s="749"/>
      <c r="EGC187" s="749"/>
      <c r="EGD187" s="749"/>
      <c r="EGE187" s="749"/>
      <c r="EGF187" s="749"/>
      <c r="EGG187" s="749"/>
      <c r="EGH187" s="749"/>
      <c r="EGI187" s="749"/>
      <c r="EGJ187" s="749"/>
      <c r="EGK187" s="749"/>
      <c r="EGL187" s="749"/>
      <c r="EGM187" s="749"/>
      <c r="EGN187" s="749"/>
      <c r="EGO187" s="749"/>
      <c r="EGP187" s="749"/>
      <c r="EGQ187" s="749"/>
      <c r="EGR187" s="749"/>
      <c r="EGS187" s="749"/>
      <c r="EGT187" s="749"/>
      <c r="EGU187" s="749"/>
      <c r="EGV187" s="749"/>
      <c r="EGW187" s="749"/>
      <c r="EGX187" s="749"/>
      <c r="EGY187" s="749"/>
      <c r="EGZ187" s="749"/>
      <c r="EHA187" s="749"/>
      <c r="EHB187" s="749"/>
      <c r="EHC187" s="749"/>
      <c r="EHD187" s="749"/>
      <c r="EHE187" s="749"/>
      <c r="EHF187" s="749"/>
      <c r="EHG187" s="749"/>
      <c r="EHH187" s="749"/>
      <c r="EHI187" s="749"/>
      <c r="EHJ187" s="749"/>
      <c r="EHK187" s="749"/>
      <c r="EHL187" s="749"/>
      <c r="EHM187" s="749"/>
      <c r="EHN187" s="749"/>
      <c r="EHO187" s="749"/>
      <c r="EHP187" s="749"/>
      <c r="EHQ187" s="749"/>
      <c r="EHR187" s="749"/>
      <c r="EHS187" s="749"/>
      <c r="EHT187" s="749"/>
      <c r="EHU187" s="749"/>
      <c r="EHV187" s="749"/>
      <c r="EHW187" s="749"/>
      <c r="EHX187" s="749"/>
      <c r="EHY187" s="749"/>
      <c r="EHZ187" s="749"/>
      <c r="EIA187" s="749"/>
      <c r="EIB187" s="749"/>
      <c r="EIC187" s="749"/>
      <c r="EID187" s="749"/>
      <c r="EIE187" s="749"/>
      <c r="EIF187" s="749"/>
      <c r="EIG187" s="749"/>
      <c r="EIH187" s="749"/>
      <c r="EII187" s="749"/>
      <c r="EIJ187" s="749"/>
      <c r="EIK187" s="749"/>
      <c r="EIL187" s="749"/>
      <c r="EIM187" s="749"/>
      <c r="EIN187" s="749"/>
      <c r="EIO187" s="749"/>
      <c r="EIP187" s="749"/>
      <c r="EIQ187" s="749"/>
      <c r="EIR187" s="749"/>
      <c r="EIS187" s="749"/>
      <c r="EIT187" s="749"/>
      <c r="EIU187" s="749"/>
      <c r="EIV187" s="749"/>
      <c r="EIW187" s="749"/>
      <c r="EIX187" s="749"/>
      <c r="EIY187" s="749"/>
      <c r="EIZ187" s="749"/>
      <c r="EJA187" s="749"/>
      <c r="EJB187" s="749"/>
      <c r="EJC187" s="749"/>
      <c r="EJD187" s="749"/>
      <c r="EJE187" s="749"/>
      <c r="EJF187" s="749"/>
      <c r="EJG187" s="749"/>
      <c r="EJH187" s="749"/>
      <c r="EJI187" s="749"/>
      <c r="EJJ187" s="749"/>
      <c r="EJK187" s="749"/>
      <c r="EJL187" s="749"/>
      <c r="EJM187" s="749"/>
      <c r="EJN187" s="749"/>
      <c r="EJO187" s="749"/>
      <c r="EJP187" s="749"/>
      <c r="EJQ187" s="749"/>
      <c r="EJR187" s="749"/>
      <c r="EJS187" s="749"/>
      <c r="EJT187" s="749"/>
      <c r="EJU187" s="749"/>
      <c r="EJV187" s="749"/>
      <c r="EJW187" s="749"/>
      <c r="EJX187" s="749"/>
      <c r="EJY187" s="749"/>
      <c r="EJZ187" s="749"/>
      <c r="EKA187" s="749"/>
      <c r="EKB187" s="749"/>
      <c r="EKC187" s="749"/>
      <c r="EKD187" s="749"/>
      <c r="EKE187" s="749"/>
      <c r="EKF187" s="749"/>
      <c r="EKG187" s="749"/>
      <c r="EKH187" s="749"/>
      <c r="EKI187" s="749"/>
      <c r="EKJ187" s="749"/>
      <c r="EKK187" s="749"/>
      <c r="EKL187" s="749"/>
      <c r="EKM187" s="749"/>
      <c r="EKN187" s="749"/>
      <c r="EKO187" s="749"/>
      <c r="EKP187" s="749"/>
      <c r="EKQ187" s="749"/>
      <c r="EKR187" s="749"/>
      <c r="EKS187" s="749"/>
      <c r="EKT187" s="749"/>
      <c r="EKU187" s="749"/>
      <c r="EKV187" s="749"/>
      <c r="EKW187" s="749"/>
      <c r="EKX187" s="749"/>
      <c r="EKY187" s="749"/>
      <c r="EKZ187" s="749"/>
      <c r="ELA187" s="749"/>
      <c r="ELB187" s="749"/>
      <c r="ELC187" s="749"/>
      <c r="ELD187" s="749"/>
      <c r="ELE187" s="749"/>
      <c r="ELF187" s="749"/>
      <c r="ELG187" s="749"/>
      <c r="ELH187" s="749"/>
      <c r="ELI187" s="749"/>
      <c r="ELJ187" s="749"/>
      <c r="ELK187" s="749"/>
      <c r="ELL187" s="749"/>
      <c r="ELM187" s="749"/>
      <c r="ELN187" s="749"/>
      <c r="ELO187" s="749"/>
      <c r="ELP187" s="749"/>
      <c r="ELQ187" s="749"/>
      <c r="ELR187" s="749"/>
      <c r="ELS187" s="749"/>
      <c r="ELT187" s="749"/>
      <c r="ELU187" s="749"/>
      <c r="ELV187" s="749"/>
      <c r="ELW187" s="749"/>
      <c r="ELX187" s="749"/>
      <c r="ELY187" s="749"/>
      <c r="ELZ187" s="749"/>
      <c r="EMA187" s="749"/>
      <c r="EMB187" s="749"/>
      <c r="EMC187" s="749"/>
      <c r="EMD187" s="749"/>
      <c r="EME187" s="749"/>
      <c r="EMF187" s="749"/>
      <c r="EMG187" s="749"/>
      <c r="EMH187" s="749"/>
      <c r="EMI187" s="749"/>
      <c r="EMJ187" s="749"/>
      <c r="EMK187" s="749"/>
      <c r="EML187" s="749"/>
      <c r="EMM187" s="749"/>
      <c r="EMN187" s="749"/>
      <c r="EMO187" s="749"/>
      <c r="EMP187" s="749"/>
      <c r="EMQ187" s="749"/>
      <c r="EMR187" s="749"/>
      <c r="EMS187" s="749"/>
      <c r="EMT187" s="749"/>
      <c r="EMU187" s="749"/>
      <c r="EMV187" s="749"/>
      <c r="EMW187" s="749"/>
      <c r="EMX187" s="749"/>
      <c r="EMY187" s="749"/>
      <c r="EMZ187" s="749"/>
      <c r="ENA187" s="749"/>
      <c r="ENB187" s="749"/>
      <c r="ENC187" s="749"/>
      <c r="END187" s="749"/>
      <c r="ENE187" s="749"/>
      <c r="ENF187" s="749"/>
      <c r="ENG187" s="749"/>
      <c r="ENH187" s="749"/>
      <c r="ENI187" s="749"/>
      <c r="ENJ187" s="749"/>
      <c r="ENK187" s="749"/>
      <c r="ENL187" s="749"/>
      <c r="ENM187" s="749"/>
      <c r="ENN187" s="749"/>
      <c r="ENO187" s="749"/>
      <c r="ENP187" s="749"/>
      <c r="ENQ187" s="749"/>
      <c r="ENR187" s="749"/>
      <c r="ENS187" s="749"/>
      <c r="ENT187" s="749"/>
      <c r="ENU187" s="749"/>
      <c r="ENV187" s="749"/>
      <c r="ENW187" s="749"/>
      <c r="ENX187" s="749"/>
      <c r="ENY187" s="749"/>
      <c r="ENZ187" s="749"/>
      <c r="EOA187" s="749"/>
      <c r="EOB187" s="749"/>
      <c r="EOC187" s="749"/>
      <c r="EOD187" s="749"/>
      <c r="EOE187" s="749"/>
      <c r="EOF187" s="749"/>
      <c r="EOG187" s="749"/>
      <c r="EOH187" s="749"/>
      <c r="EOI187" s="749"/>
      <c r="EOJ187" s="749"/>
      <c r="EOK187" s="749"/>
      <c r="EOL187" s="749"/>
      <c r="EOM187" s="749"/>
      <c r="EON187" s="749"/>
      <c r="EOO187" s="749"/>
      <c r="EOP187" s="749"/>
      <c r="EOQ187" s="749"/>
      <c r="EOR187" s="749"/>
      <c r="EOS187" s="749"/>
      <c r="EOT187" s="749"/>
      <c r="EOU187" s="749"/>
      <c r="EOV187" s="749"/>
      <c r="EOW187" s="749"/>
      <c r="EOX187" s="749"/>
      <c r="EOY187" s="749"/>
      <c r="EOZ187" s="749"/>
      <c r="EPA187" s="749"/>
      <c r="EPB187" s="749"/>
      <c r="EPC187" s="749"/>
      <c r="EPD187" s="749"/>
      <c r="EPE187" s="749"/>
      <c r="EPF187" s="749"/>
      <c r="EPG187" s="749"/>
      <c r="EPH187" s="749"/>
      <c r="EPI187" s="749"/>
      <c r="EPJ187" s="749"/>
      <c r="EPK187" s="749"/>
      <c r="EPL187" s="749"/>
      <c r="EPM187" s="749"/>
      <c r="EPN187" s="749"/>
      <c r="EPO187" s="749"/>
      <c r="EPP187" s="749"/>
      <c r="EPQ187" s="749"/>
      <c r="EPR187" s="749"/>
      <c r="EPS187" s="749"/>
      <c r="EPT187" s="749"/>
      <c r="EPU187" s="749"/>
      <c r="EPV187" s="749"/>
      <c r="EPW187" s="749"/>
      <c r="EPX187" s="749"/>
      <c r="EPY187" s="749"/>
      <c r="EPZ187" s="749"/>
      <c r="EQA187" s="749"/>
      <c r="EQB187" s="749"/>
      <c r="EQC187" s="749"/>
      <c r="EQD187" s="749"/>
      <c r="EQE187" s="749"/>
      <c r="EQF187" s="749"/>
      <c r="EQG187" s="749"/>
      <c r="EQH187" s="749"/>
      <c r="EQI187" s="749"/>
      <c r="EQJ187" s="749"/>
      <c r="EQK187" s="749"/>
      <c r="EQL187" s="749"/>
      <c r="EQM187" s="749"/>
      <c r="EQN187" s="749"/>
      <c r="EQO187" s="749"/>
      <c r="EQP187" s="749"/>
      <c r="EQQ187" s="749"/>
      <c r="EQR187" s="749"/>
      <c r="EQS187" s="749"/>
      <c r="EQT187" s="749"/>
      <c r="EQU187" s="749"/>
      <c r="EQV187" s="749"/>
      <c r="EQW187" s="749"/>
      <c r="EQX187" s="749"/>
      <c r="EQY187" s="749"/>
      <c r="EQZ187" s="749"/>
      <c r="ERA187" s="749"/>
      <c r="ERB187" s="749"/>
      <c r="ERC187" s="749"/>
      <c r="ERD187" s="749"/>
      <c r="ERE187" s="749"/>
      <c r="ERF187" s="749"/>
      <c r="ERG187" s="749"/>
      <c r="ERH187" s="749"/>
      <c r="ERI187" s="749"/>
      <c r="ERJ187" s="749"/>
      <c r="ERK187" s="749"/>
      <c r="ERL187" s="749"/>
      <c r="ERM187" s="749"/>
      <c r="ERN187" s="749"/>
      <c r="ERO187" s="749"/>
      <c r="ERP187" s="749"/>
      <c r="ERQ187" s="749"/>
      <c r="ERR187" s="749"/>
      <c r="ERS187" s="749"/>
      <c r="ERT187" s="749"/>
      <c r="ERU187" s="749"/>
      <c r="ERV187" s="749"/>
      <c r="ERW187" s="749"/>
      <c r="ERX187" s="749"/>
      <c r="ERY187" s="749"/>
      <c r="ERZ187" s="749"/>
      <c r="ESA187" s="749"/>
      <c r="ESB187" s="749"/>
      <c r="ESC187" s="749"/>
      <c r="ESD187" s="749"/>
      <c r="ESE187" s="749"/>
      <c r="ESF187" s="749"/>
      <c r="ESG187" s="749"/>
      <c r="ESH187" s="749"/>
      <c r="ESI187" s="749"/>
      <c r="ESJ187" s="749"/>
      <c r="ESK187" s="749"/>
      <c r="ESL187" s="749"/>
      <c r="ESM187" s="749"/>
      <c r="ESN187" s="749"/>
      <c r="ESO187" s="749"/>
      <c r="ESP187" s="749"/>
      <c r="ESQ187" s="749"/>
      <c r="ESR187" s="749"/>
      <c r="ESS187" s="749"/>
      <c r="EST187" s="749"/>
      <c r="ESU187" s="749"/>
      <c r="ESV187" s="749"/>
      <c r="ESW187" s="749"/>
      <c r="ESX187" s="749"/>
      <c r="ESY187" s="749"/>
      <c r="ESZ187" s="749"/>
      <c r="ETA187" s="749"/>
      <c r="ETB187" s="749"/>
      <c r="ETC187" s="749"/>
      <c r="ETD187" s="749"/>
      <c r="ETE187" s="749"/>
      <c r="ETF187" s="749"/>
      <c r="ETG187" s="749"/>
      <c r="ETH187" s="749"/>
      <c r="ETI187" s="749"/>
      <c r="ETJ187" s="749"/>
      <c r="ETK187" s="749"/>
      <c r="ETL187" s="749"/>
      <c r="ETM187" s="749"/>
      <c r="ETN187" s="749"/>
      <c r="ETO187" s="749"/>
      <c r="ETP187" s="749"/>
      <c r="ETQ187" s="749"/>
      <c r="ETR187" s="749"/>
      <c r="ETS187" s="749"/>
      <c r="ETT187" s="749"/>
      <c r="ETU187" s="749"/>
      <c r="ETV187" s="749"/>
      <c r="ETW187" s="749"/>
      <c r="ETX187" s="749"/>
      <c r="ETY187" s="749"/>
      <c r="ETZ187" s="749"/>
      <c r="EUA187" s="749"/>
      <c r="EUB187" s="749"/>
      <c r="EUC187" s="749"/>
      <c r="EUD187" s="749"/>
      <c r="EUE187" s="749"/>
      <c r="EUF187" s="749"/>
      <c r="EUG187" s="749"/>
      <c r="EUH187" s="749"/>
      <c r="EUI187" s="749"/>
      <c r="EUJ187" s="749"/>
      <c r="EUK187" s="749"/>
      <c r="EUL187" s="749"/>
      <c r="EUM187" s="749"/>
      <c r="EUN187" s="749"/>
      <c r="EUO187" s="749"/>
      <c r="EUP187" s="749"/>
      <c r="EUQ187" s="749"/>
      <c r="EUR187" s="749"/>
      <c r="EUS187" s="749"/>
      <c r="EUT187" s="749"/>
      <c r="EUU187" s="749"/>
      <c r="EUV187" s="749"/>
      <c r="EUW187" s="749"/>
      <c r="EUX187" s="749"/>
      <c r="EUY187" s="749"/>
      <c r="EUZ187" s="749"/>
      <c r="EVA187" s="749"/>
      <c r="EVB187" s="749"/>
      <c r="EVC187" s="749"/>
      <c r="EVD187" s="749"/>
      <c r="EVE187" s="749"/>
      <c r="EVF187" s="749"/>
      <c r="EVG187" s="749"/>
      <c r="EVH187" s="749"/>
      <c r="EVI187" s="749"/>
      <c r="EVJ187" s="749"/>
      <c r="EVK187" s="749"/>
      <c r="EVL187" s="749"/>
      <c r="EVM187" s="749"/>
      <c r="EVN187" s="749"/>
      <c r="EVO187" s="749"/>
      <c r="EVP187" s="749"/>
      <c r="EVQ187" s="749"/>
      <c r="EVR187" s="749"/>
      <c r="EVS187" s="749"/>
      <c r="EVT187" s="749"/>
      <c r="EVU187" s="749"/>
      <c r="EVV187" s="749"/>
      <c r="EVW187" s="749"/>
      <c r="EVX187" s="749"/>
      <c r="EVY187" s="749"/>
      <c r="EVZ187" s="749"/>
      <c r="EWA187" s="749"/>
      <c r="EWB187" s="749"/>
      <c r="EWC187" s="749"/>
      <c r="EWD187" s="749"/>
      <c r="EWE187" s="749"/>
      <c r="EWF187" s="749"/>
      <c r="EWG187" s="749"/>
      <c r="EWH187" s="749"/>
      <c r="EWI187" s="749"/>
      <c r="EWJ187" s="749"/>
      <c r="EWK187" s="749"/>
      <c r="EWL187" s="749"/>
      <c r="EWM187" s="749"/>
      <c r="EWN187" s="749"/>
      <c r="EWO187" s="749"/>
      <c r="EWP187" s="749"/>
      <c r="EWQ187" s="749"/>
      <c r="EWR187" s="749"/>
      <c r="EWS187" s="749"/>
      <c r="EWT187" s="749"/>
      <c r="EWU187" s="749"/>
      <c r="EWV187" s="749"/>
      <c r="EWW187" s="749"/>
      <c r="EWX187" s="749"/>
      <c r="EWY187" s="749"/>
      <c r="EWZ187" s="749"/>
      <c r="EXA187" s="749"/>
      <c r="EXB187" s="749"/>
      <c r="EXC187" s="749"/>
      <c r="EXD187" s="749"/>
      <c r="EXE187" s="749"/>
      <c r="EXF187" s="749"/>
      <c r="EXG187" s="749"/>
      <c r="EXH187" s="749"/>
      <c r="EXI187" s="749"/>
      <c r="EXJ187" s="749"/>
      <c r="EXK187" s="749"/>
      <c r="EXL187" s="749"/>
      <c r="EXM187" s="749"/>
      <c r="EXN187" s="749"/>
      <c r="EXO187" s="749"/>
      <c r="EXP187" s="749"/>
      <c r="EXQ187" s="749"/>
      <c r="EXR187" s="749"/>
      <c r="EXS187" s="749"/>
      <c r="EXT187" s="749"/>
      <c r="EXU187" s="749"/>
      <c r="EXV187" s="749"/>
      <c r="EXW187" s="749"/>
      <c r="EXX187" s="749"/>
      <c r="EXY187" s="749"/>
      <c r="EXZ187" s="749"/>
      <c r="EYA187" s="749"/>
      <c r="EYB187" s="749"/>
      <c r="EYC187" s="749"/>
      <c r="EYD187" s="749"/>
      <c r="EYE187" s="749"/>
      <c r="EYF187" s="749"/>
      <c r="EYG187" s="749"/>
      <c r="EYH187" s="749"/>
      <c r="EYI187" s="749"/>
      <c r="EYJ187" s="749"/>
      <c r="EYK187" s="749"/>
      <c r="EYL187" s="749"/>
      <c r="EYM187" s="749"/>
      <c r="EYN187" s="749"/>
      <c r="EYO187" s="749"/>
      <c r="EYP187" s="749"/>
      <c r="EYQ187" s="749"/>
      <c r="EYR187" s="749"/>
      <c r="EYS187" s="749"/>
      <c r="EYT187" s="749"/>
      <c r="EYU187" s="749"/>
      <c r="EYV187" s="749"/>
      <c r="EYW187" s="749"/>
      <c r="EYX187" s="749"/>
      <c r="EYY187" s="749"/>
      <c r="EYZ187" s="749"/>
      <c r="EZA187" s="749"/>
      <c r="EZB187" s="749"/>
      <c r="EZC187" s="749"/>
      <c r="EZD187" s="749"/>
      <c r="EZE187" s="749"/>
      <c r="EZF187" s="749"/>
      <c r="EZG187" s="749"/>
      <c r="EZH187" s="749"/>
      <c r="EZI187" s="749"/>
      <c r="EZJ187" s="749"/>
      <c r="EZK187" s="749"/>
      <c r="EZL187" s="749"/>
      <c r="EZM187" s="749"/>
      <c r="EZN187" s="749"/>
      <c r="EZO187" s="749"/>
      <c r="EZP187" s="749"/>
      <c r="EZQ187" s="749"/>
      <c r="EZR187" s="749"/>
      <c r="EZS187" s="749"/>
      <c r="EZT187" s="749"/>
      <c r="EZU187" s="749"/>
      <c r="EZV187" s="749"/>
      <c r="EZW187" s="749"/>
      <c r="EZX187" s="749"/>
      <c r="EZY187" s="749"/>
      <c r="EZZ187" s="749"/>
      <c r="FAA187" s="749"/>
      <c r="FAB187" s="749"/>
      <c r="FAC187" s="749"/>
      <c r="FAD187" s="749"/>
      <c r="FAE187" s="749"/>
      <c r="FAF187" s="749"/>
      <c r="FAG187" s="749"/>
      <c r="FAH187" s="749"/>
      <c r="FAI187" s="749"/>
      <c r="FAJ187" s="749"/>
      <c r="FAK187" s="749"/>
      <c r="FAL187" s="749"/>
      <c r="FAM187" s="749"/>
      <c r="FAN187" s="749"/>
      <c r="FAO187" s="749"/>
      <c r="FAP187" s="749"/>
      <c r="FAQ187" s="749"/>
      <c r="FAR187" s="749"/>
      <c r="FAS187" s="749"/>
      <c r="FAT187" s="749"/>
      <c r="FAU187" s="749"/>
      <c r="FAV187" s="749"/>
      <c r="FAW187" s="749"/>
      <c r="FAX187" s="749"/>
      <c r="FAY187" s="749"/>
      <c r="FAZ187" s="749"/>
      <c r="FBA187" s="749"/>
      <c r="FBB187" s="749"/>
      <c r="FBC187" s="749"/>
      <c r="FBD187" s="749"/>
      <c r="FBE187" s="749"/>
      <c r="FBF187" s="749"/>
      <c r="FBG187" s="749"/>
      <c r="FBH187" s="749"/>
      <c r="FBI187" s="749"/>
      <c r="FBJ187" s="749"/>
      <c r="FBK187" s="749"/>
      <c r="FBL187" s="749"/>
      <c r="FBM187" s="749"/>
      <c r="FBN187" s="749"/>
      <c r="FBO187" s="749"/>
      <c r="FBP187" s="749"/>
      <c r="FBQ187" s="749"/>
      <c r="FBR187" s="749"/>
      <c r="FBS187" s="749"/>
      <c r="FBT187" s="749"/>
      <c r="FBU187" s="749"/>
      <c r="FBV187" s="749"/>
      <c r="FBW187" s="749"/>
      <c r="FBX187" s="749"/>
      <c r="FBY187" s="749"/>
      <c r="FBZ187" s="749"/>
      <c r="FCA187" s="749"/>
      <c r="FCB187" s="749"/>
      <c r="FCC187" s="749"/>
      <c r="FCD187" s="749"/>
      <c r="FCE187" s="749"/>
      <c r="FCF187" s="749"/>
      <c r="FCG187" s="749"/>
      <c r="FCH187" s="749"/>
      <c r="FCI187" s="749"/>
      <c r="FCJ187" s="749"/>
      <c r="FCK187" s="749"/>
      <c r="FCL187" s="749"/>
      <c r="FCM187" s="749"/>
      <c r="FCN187" s="749"/>
      <c r="FCO187" s="749"/>
      <c r="FCP187" s="749"/>
      <c r="FCQ187" s="749"/>
      <c r="FCR187" s="749"/>
      <c r="FCS187" s="749"/>
      <c r="FCT187" s="749"/>
      <c r="FCU187" s="749"/>
      <c r="FCV187" s="749"/>
      <c r="FCW187" s="749"/>
      <c r="FCX187" s="749"/>
      <c r="FCY187" s="749"/>
      <c r="FCZ187" s="749"/>
      <c r="FDA187" s="749"/>
      <c r="FDB187" s="749"/>
      <c r="FDC187" s="749"/>
      <c r="FDD187" s="749"/>
      <c r="FDE187" s="749"/>
      <c r="FDF187" s="749"/>
      <c r="FDG187" s="749"/>
      <c r="FDH187" s="749"/>
      <c r="FDI187" s="749"/>
      <c r="FDJ187" s="749"/>
      <c r="FDK187" s="749"/>
      <c r="FDL187" s="749"/>
      <c r="FDM187" s="749"/>
      <c r="FDN187" s="749"/>
      <c r="FDO187" s="749"/>
      <c r="FDP187" s="749"/>
      <c r="FDQ187" s="749"/>
      <c r="FDR187" s="749"/>
      <c r="FDS187" s="749"/>
      <c r="FDT187" s="749"/>
      <c r="FDU187" s="749"/>
      <c r="FDV187" s="749"/>
      <c r="FDW187" s="749"/>
      <c r="FDX187" s="749"/>
      <c r="FDY187" s="749"/>
      <c r="FDZ187" s="749"/>
      <c r="FEA187" s="749"/>
      <c r="FEB187" s="749"/>
      <c r="FEC187" s="749"/>
      <c r="FED187" s="749"/>
      <c r="FEE187" s="749"/>
      <c r="FEF187" s="749"/>
      <c r="FEG187" s="749"/>
      <c r="FEH187" s="749"/>
      <c r="FEI187" s="749"/>
      <c r="FEJ187" s="749"/>
      <c r="FEK187" s="749"/>
      <c r="FEL187" s="749"/>
      <c r="FEM187" s="749"/>
      <c r="FEN187" s="749"/>
      <c r="FEO187" s="749"/>
      <c r="FEP187" s="749"/>
      <c r="FEQ187" s="749"/>
      <c r="FER187" s="749"/>
      <c r="FES187" s="749"/>
      <c r="FET187" s="749"/>
      <c r="FEU187" s="749"/>
      <c r="FEV187" s="749"/>
      <c r="FEW187" s="749"/>
      <c r="FEX187" s="749"/>
      <c r="FEY187" s="749"/>
      <c r="FEZ187" s="749"/>
      <c r="FFA187" s="749"/>
      <c r="FFB187" s="749"/>
      <c r="FFC187" s="749"/>
      <c r="FFD187" s="749"/>
      <c r="FFE187" s="749"/>
      <c r="FFF187" s="749"/>
      <c r="FFG187" s="749"/>
      <c r="FFH187" s="749"/>
      <c r="FFI187" s="749"/>
      <c r="FFJ187" s="749"/>
      <c r="FFK187" s="749"/>
      <c r="FFL187" s="749"/>
      <c r="FFM187" s="749"/>
      <c r="FFN187" s="749"/>
      <c r="FFO187" s="749"/>
      <c r="FFP187" s="749"/>
      <c r="FFQ187" s="749"/>
      <c r="FFR187" s="749"/>
      <c r="FFS187" s="749"/>
      <c r="FFT187" s="749"/>
      <c r="FFU187" s="749"/>
      <c r="FFV187" s="749"/>
      <c r="FFW187" s="749"/>
      <c r="FFX187" s="749"/>
      <c r="FFY187" s="749"/>
      <c r="FFZ187" s="749"/>
      <c r="FGA187" s="749"/>
      <c r="FGB187" s="749"/>
      <c r="FGC187" s="749"/>
      <c r="FGD187" s="749"/>
      <c r="FGE187" s="749"/>
      <c r="FGF187" s="749"/>
      <c r="FGG187" s="749"/>
      <c r="FGH187" s="749"/>
      <c r="FGI187" s="749"/>
      <c r="FGJ187" s="749"/>
      <c r="FGK187" s="749"/>
      <c r="FGL187" s="749"/>
      <c r="FGM187" s="749"/>
      <c r="FGN187" s="749"/>
      <c r="FGO187" s="749"/>
      <c r="FGP187" s="749"/>
      <c r="FGQ187" s="749"/>
      <c r="FGR187" s="749"/>
      <c r="FGS187" s="749"/>
      <c r="FGT187" s="749"/>
      <c r="FGU187" s="749"/>
      <c r="FGV187" s="749"/>
      <c r="FGW187" s="749"/>
      <c r="FGX187" s="749"/>
      <c r="FGY187" s="749"/>
      <c r="FGZ187" s="749"/>
      <c r="FHA187" s="749"/>
      <c r="FHB187" s="749"/>
      <c r="FHC187" s="749"/>
      <c r="FHD187" s="749"/>
      <c r="FHE187" s="749"/>
      <c r="FHF187" s="749"/>
      <c r="FHG187" s="749"/>
      <c r="FHH187" s="749"/>
      <c r="FHI187" s="749"/>
      <c r="FHJ187" s="749"/>
      <c r="FHK187" s="749"/>
      <c r="FHL187" s="749"/>
      <c r="FHM187" s="749"/>
      <c r="FHN187" s="749"/>
      <c r="FHO187" s="749"/>
      <c r="FHP187" s="749"/>
      <c r="FHQ187" s="749"/>
      <c r="FHR187" s="749"/>
      <c r="FHS187" s="749"/>
      <c r="FHT187" s="749"/>
      <c r="FHU187" s="749"/>
      <c r="FHV187" s="749"/>
      <c r="FHW187" s="749"/>
      <c r="FHX187" s="749"/>
      <c r="FHY187" s="749"/>
      <c r="FHZ187" s="749"/>
      <c r="FIA187" s="749"/>
      <c r="FIB187" s="749"/>
      <c r="FIC187" s="749"/>
      <c r="FID187" s="749"/>
      <c r="FIE187" s="749"/>
      <c r="FIF187" s="749"/>
      <c r="FIG187" s="749"/>
      <c r="FIH187" s="749"/>
      <c r="FII187" s="749"/>
      <c r="FIJ187" s="749"/>
      <c r="FIK187" s="749"/>
      <c r="FIL187" s="749"/>
      <c r="FIM187" s="749"/>
      <c r="FIN187" s="749"/>
      <c r="FIO187" s="749"/>
      <c r="FIP187" s="749"/>
      <c r="FIQ187" s="749"/>
      <c r="FIR187" s="749"/>
      <c r="FIS187" s="749"/>
      <c r="FIT187" s="749"/>
      <c r="FIU187" s="749"/>
      <c r="FIV187" s="749"/>
      <c r="FIW187" s="749"/>
      <c r="FIX187" s="749"/>
      <c r="FIY187" s="749"/>
      <c r="FIZ187" s="749"/>
      <c r="FJA187" s="749"/>
      <c r="FJB187" s="749"/>
      <c r="FJC187" s="749"/>
      <c r="FJD187" s="749"/>
      <c r="FJE187" s="749"/>
      <c r="FJF187" s="749"/>
      <c r="FJG187" s="749"/>
      <c r="FJH187" s="749"/>
      <c r="FJI187" s="749"/>
      <c r="FJJ187" s="749"/>
      <c r="FJK187" s="749"/>
      <c r="FJL187" s="749"/>
      <c r="FJM187" s="749"/>
      <c r="FJN187" s="749"/>
      <c r="FJO187" s="749"/>
      <c r="FJP187" s="749"/>
      <c r="FJQ187" s="749"/>
      <c r="FJR187" s="749"/>
      <c r="FJS187" s="749"/>
      <c r="FJT187" s="749"/>
      <c r="FJU187" s="749"/>
      <c r="FJV187" s="749"/>
      <c r="FJW187" s="749"/>
      <c r="FJX187" s="749"/>
      <c r="FJY187" s="749"/>
      <c r="FJZ187" s="749"/>
      <c r="FKA187" s="749"/>
      <c r="FKB187" s="749"/>
      <c r="FKC187" s="749"/>
      <c r="FKD187" s="749"/>
      <c r="FKE187" s="749"/>
      <c r="FKF187" s="749"/>
      <c r="FKG187" s="749"/>
      <c r="FKH187" s="749"/>
      <c r="FKI187" s="749"/>
      <c r="FKJ187" s="749"/>
      <c r="FKK187" s="749"/>
      <c r="FKL187" s="749"/>
      <c r="FKM187" s="749"/>
      <c r="FKN187" s="749"/>
      <c r="FKO187" s="749"/>
      <c r="FKP187" s="749"/>
      <c r="FKQ187" s="749"/>
      <c r="FKR187" s="749"/>
      <c r="FKS187" s="749"/>
      <c r="FKT187" s="749"/>
      <c r="FKU187" s="749"/>
      <c r="FKV187" s="749"/>
      <c r="FKW187" s="749"/>
      <c r="FKX187" s="749"/>
      <c r="FKY187" s="749"/>
      <c r="FKZ187" s="749"/>
      <c r="FLA187" s="749"/>
      <c r="FLB187" s="749"/>
      <c r="FLC187" s="749"/>
      <c r="FLD187" s="749"/>
      <c r="FLE187" s="749"/>
      <c r="FLF187" s="749"/>
      <c r="FLG187" s="749"/>
      <c r="FLH187" s="749"/>
      <c r="FLI187" s="749"/>
      <c r="FLJ187" s="749"/>
      <c r="FLK187" s="749"/>
      <c r="FLL187" s="749"/>
      <c r="FLM187" s="749"/>
      <c r="FLN187" s="749"/>
      <c r="FLO187" s="749"/>
      <c r="FLP187" s="749"/>
      <c r="FLQ187" s="749"/>
      <c r="FLR187" s="749"/>
      <c r="FLS187" s="749"/>
      <c r="FLT187" s="749"/>
      <c r="FLU187" s="749"/>
      <c r="FLV187" s="749"/>
      <c r="FLW187" s="749"/>
      <c r="FLX187" s="749"/>
      <c r="FLY187" s="749"/>
      <c r="FLZ187" s="749"/>
      <c r="FMA187" s="749"/>
      <c r="FMB187" s="749"/>
      <c r="FMC187" s="749"/>
      <c r="FMD187" s="749"/>
      <c r="FME187" s="749"/>
      <c r="FMF187" s="749"/>
      <c r="FMG187" s="749"/>
      <c r="FMH187" s="749"/>
      <c r="FMI187" s="749"/>
      <c r="FMJ187" s="749"/>
      <c r="FMK187" s="749"/>
      <c r="FML187" s="749"/>
      <c r="FMM187" s="749"/>
      <c r="FMN187" s="749"/>
      <c r="FMO187" s="749"/>
      <c r="FMP187" s="749"/>
      <c r="FMQ187" s="749"/>
      <c r="FMR187" s="749"/>
      <c r="FMS187" s="749"/>
      <c r="FMT187" s="749"/>
      <c r="FMU187" s="749"/>
      <c r="FMV187" s="749"/>
      <c r="FMW187" s="749"/>
      <c r="FMX187" s="749"/>
      <c r="FMY187" s="749"/>
      <c r="FMZ187" s="749"/>
      <c r="FNA187" s="749"/>
      <c r="FNB187" s="749"/>
      <c r="FNC187" s="749"/>
      <c r="FND187" s="749"/>
      <c r="FNE187" s="749"/>
      <c r="FNF187" s="749"/>
      <c r="FNG187" s="749"/>
      <c r="FNH187" s="749"/>
      <c r="FNI187" s="749"/>
      <c r="FNJ187" s="749"/>
      <c r="FNK187" s="749"/>
      <c r="FNL187" s="749"/>
      <c r="FNM187" s="749"/>
      <c r="FNN187" s="749"/>
      <c r="FNO187" s="749"/>
      <c r="FNP187" s="749"/>
      <c r="FNQ187" s="749"/>
      <c r="FNR187" s="749"/>
      <c r="FNS187" s="749"/>
      <c r="FNT187" s="749"/>
      <c r="FNU187" s="749"/>
      <c r="FNV187" s="749"/>
      <c r="FNW187" s="749"/>
      <c r="FNX187" s="749"/>
      <c r="FNY187" s="749"/>
      <c r="FNZ187" s="749"/>
      <c r="FOA187" s="749"/>
      <c r="FOB187" s="749"/>
      <c r="FOC187" s="749"/>
      <c r="FOD187" s="749"/>
      <c r="FOE187" s="749"/>
      <c r="FOF187" s="749"/>
      <c r="FOG187" s="749"/>
      <c r="FOH187" s="749"/>
      <c r="FOI187" s="749"/>
      <c r="FOJ187" s="749"/>
      <c r="FOK187" s="749"/>
      <c r="FOL187" s="749"/>
      <c r="FOM187" s="749"/>
      <c r="FON187" s="749"/>
      <c r="FOO187" s="749"/>
      <c r="FOP187" s="749"/>
      <c r="FOQ187" s="749"/>
      <c r="FOR187" s="749"/>
      <c r="FOS187" s="749"/>
      <c r="FOT187" s="749"/>
      <c r="FOU187" s="749"/>
      <c r="FOV187" s="749"/>
      <c r="FOW187" s="749"/>
      <c r="FOX187" s="749"/>
      <c r="FOY187" s="749"/>
      <c r="FOZ187" s="749"/>
      <c r="FPA187" s="749"/>
      <c r="FPB187" s="749"/>
      <c r="FPC187" s="749"/>
      <c r="FPD187" s="749"/>
      <c r="FPE187" s="749"/>
      <c r="FPF187" s="749"/>
      <c r="FPG187" s="749"/>
      <c r="FPH187" s="749"/>
      <c r="FPI187" s="749"/>
      <c r="FPJ187" s="749"/>
      <c r="FPK187" s="749"/>
      <c r="FPL187" s="749"/>
      <c r="FPM187" s="749"/>
      <c r="FPN187" s="749"/>
      <c r="FPO187" s="749"/>
      <c r="FPP187" s="749"/>
      <c r="FPQ187" s="749"/>
      <c r="FPR187" s="749"/>
      <c r="FPS187" s="749"/>
      <c r="FPT187" s="749"/>
      <c r="FPU187" s="749"/>
      <c r="FPV187" s="749"/>
      <c r="FPW187" s="749"/>
      <c r="FPX187" s="749"/>
      <c r="FPY187" s="749"/>
      <c r="FPZ187" s="749"/>
      <c r="FQA187" s="749"/>
      <c r="FQB187" s="749"/>
      <c r="FQC187" s="749"/>
      <c r="FQD187" s="749"/>
      <c r="FQE187" s="749"/>
      <c r="FQF187" s="749"/>
      <c r="FQG187" s="749"/>
      <c r="FQH187" s="749"/>
      <c r="FQI187" s="749"/>
      <c r="FQJ187" s="749"/>
      <c r="FQK187" s="749"/>
      <c r="FQL187" s="749"/>
      <c r="FQM187" s="749"/>
      <c r="FQN187" s="749"/>
      <c r="FQO187" s="749"/>
      <c r="FQP187" s="749"/>
      <c r="FQQ187" s="749"/>
      <c r="FQR187" s="749"/>
      <c r="FQS187" s="749"/>
      <c r="FQT187" s="749"/>
      <c r="FQU187" s="749"/>
      <c r="FQV187" s="749"/>
      <c r="FQW187" s="749"/>
      <c r="FQX187" s="749"/>
      <c r="FQY187" s="749"/>
      <c r="FQZ187" s="749"/>
      <c r="FRA187" s="749"/>
      <c r="FRB187" s="749"/>
      <c r="FRC187" s="749"/>
      <c r="FRD187" s="749"/>
      <c r="FRE187" s="749"/>
      <c r="FRF187" s="749"/>
      <c r="FRG187" s="749"/>
      <c r="FRH187" s="749"/>
      <c r="FRI187" s="749"/>
      <c r="FRJ187" s="749"/>
      <c r="FRK187" s="749"/>
      <c r="FRL187" s="749"/>
      <c r="FRM187" s="749"/>
      <c r="FRN187" s="749"/>
      <c r="FRO187" s="749"/>
      <c r="FRP187" s="749"/>
      <c r="FRQ187" s="749"/>
      <c r="FRR187" s="749"/>
      <c r="FRS187" s="749"/>
      <c r="FRT187" s="749"/>
      <c r="FRU187" s="749"/>
      <c r="FRV187" s="749"/>
      <c r="FRW187" s="749"/>
      <c r="FRX187" s="749"/>
      <c r="FRY187" s="749"/>
      <c r="FRZ187" s="749"/>
      <c r="FSA187" s="749"/>
      <c r="FSB187" s="749"/>
      <c r="FSC187" s="749"/>
      <c r="FSD187" s="749"/>
      <c r="FSE187" s="749"/>
      <c r="FSF187" s="749"/>
      <c r="FSG187" s="749"/>
      <c r="FSH187" s="749"/>
      <c r="FSI187" s="749"/>
      <c r="FSJ187" s="749"/>
      <c r="FSK187" s="749"/>
      <c r="FSL187" s="749"/>
      <c r="FSM187" s="749"/>
      <c r="FSN187" s="749"/>
      <c r="FSO187" s="749"/>
      <c r="FSP187" s="749"/>
      <c r="FSQ187" s="749"/>
      <c r="FSR187" s="749"/>
      <c r="FSS187" s="749"/>
      <c r="FST187" s="749"/>
      <c r="FSU187" s="749"/>
      <c r="FSV187" s="749"/>
      <c r="FSW187" s="749"/>
      <c r="FSX187" s="749"/>
      <c r="FSY187" s="749"/>
      <c r="FSZ187" s="749"/>
      <c r="FTA187" s="749"/>
      <c r="FTB187" s="749"/>
      <c r="FTC187" s="749"/>
      <c r="FTD187" s="749"/>
      <c r="FTE187" s="749"/>
      <c r="FTF187" s="749"/>
      <c r="FTG187" s="749"/>
      <c r="FTH187" s="749"/>
      <c r="FTI187" s="749"/>
      <c r="FTJ187" s="749"/>
      <c r="FTK187" s="749"/>
      <c r="FTL187" s="749"/>
      <c r="FTM187" s="749"/>
      <c r="FTN187" s="749"/>
      <c r="FTO187" s="749"/>
      <c r="FTP187" s="749"/>
      <c r="FTQ187" s="749"/>
      <c r="FTR187" s="749"/>
      <c r="FTS187" s="749"/>
      <c r="FTT187" s="749"/>
      <c r="FTU187" s="749"/>
      <c r="FTV187" s="749"/>
      <c r="FTW187" s="749"/>
      <c r="FTX187" s="749"/>
      <c r="FTY187" s="749"/>
      <c r="FTZ187" s="749"/>
      <c r="FUA187" s="749"/>
      <c r="FUB187" s="749"/>
      <c r="FUC187" s="749"/>
      <c r="FUD187" s="749"/>
      <c r="FUE187" s="749"/>
      <c r="FUF187" s="749"/>
      <c r="FUG187" s="749"/>
      <c r="FUH187" s="749"/>
      <c r="FUI187" s="749"/>
      <c r="FUJ187" s="749"/>
      <c r="FUK187" s="749"/>
      <c r="FUL187" s="749"/>
      <c r="FUM187" s="749"/>
      <c r="FUN187" s="749"/>
      <c r="FUO187" s="749"/>
      <c r="FUP187" s="749"/>
      <c r="FUQ187" s="749"/>
      <c r="FUR187" s="749"/>
      <c r="FUS187" s="749"/>
      <c r="FUT187" s="749"/>
      <c r="FUU187" s="749"/>
      <c r="FUV187" s="749"/>
      <c r="FUW187" s="749"/>
      <c r="FUX187" s="749"/>
      <c r="FUY187" s="749"/>
      <c r="FUZ187" s="749"/>
      <c r="FVA187" s="749"/>
      <c r="FVB187" s="749"/>
      <c r="FVC187" s="749"/>
      <c r="FVD187" s="749"/>
      <c r="FVE187" s="749"/>
      <c r="FVF187" s="749"/>
      <c r="FVG187" s="749"/>
      <c r="FVH187" s="749"/>
      <c r="FVI187" s="749"/>
      <c r="FVJ187" s="749"/>
      <c r="FVK187" s="749"/>
      <c r="FVL187" s="749"/>
      <c r="FVM187" s="749"/>
      <c r="FVN187" s="749"/>
      <c r="FVO187" s="749"/>
      <c r="FVP187" s="749"/>
      <c r="FVQ187" s="749"/>
      <c r="FVR187" s="749"/>
      <c r="FVS187" s="749"/>
      <c r="FVT187" s="749"/>
      <c r="FVU187" s="749"/>
      <c r="FVV187" s="749"/>
      <c r="FVW187" s="749"/>
      <c r="FVX187" s="749"/>
      <c r="FVY187" s="749"/>
      <c r="FVZ187" s="749"/>
      <c r="FWA187" s="749"/>
      <c r="FWB187" s="749"/>
      <c r="FWC187" s="749"/>
      <c r="FWD187" s="749"/>
      <c r="FWE187" s="749"/>
      <c r="FWF187" s="749"/>
      <c r="FWG187" s="749"/>
      <c r="FWH187" s="749"/>
      <c r="FWI187" s="749"/>
      <c r="FWJ187" s="749"/>
      <c r="FWK187" s="749"/>
      <c r="FWL187" s="749"/>
      <c r="FWM187" s="749"/>
      <c r="FWN187" s="749"/>
      <c r="FWO187" s="749"/>
      <c r="FWP187" s="749"/>
      <c r="FWQ187" s="749"/>
      <c r="FWR187" s="749"/>
      <c r="FWS187" s="749"/>
      <c r="FWT187" s="749"/>
      <c r="FWU187" s="749"/>
      <c r="FWV187" s="749"/>
      <c r="FWW187" s="749"/>
      <c r="FWX187" s="749"/>
      <c r="FWY187" s="749"/>
      <c r="FWZ187" s="749"/>
      <c r="FXA187" s="749"/>
      <c r="FXB187" s="749"/>
      <c r="FXC187" s="749"/>
      <c r="FXD187" s="749"/>
      <c r="FXE187" s="749"/>
      <c r="FXF187" s="749"/>
      <c r="FXG187" s="749"/>
      <c r="FXH187" s="749"/>
      <c r="FXI187" s="749"/>
      <c r="FXJ187" s="749"/>
      <c r="FXK187" s="749"/>
      <c r="FXL187" s="749"/>
      <c r="FXM187" s="749"/>
      <c r="FXN187" s="749"/>
      <c r="FXO187" s="749"/>
      <c r="FXP187" s="749"/>
      <c r="FXQ187" s="749"/>
      <c r="FXR187" s="749"/>
      <c r="FXS187" s="749"/>
      <c r="FXT187" s="749"/>
      <c r="FXU187" s="749"/>
      <c r="FXV187" s="749"/>
      <c r="FXW187" s="749"/>
      <c r="FXX187" s="749"/>
      <c r="FXY187" s="749"/>
      <c r="FXZ187" s="749"/>
      <c r="FYA187" s="749"/>
      <c r="FYB187" s="749"/>
      <c r="FYC187" s="749"/>
      <c r="FYD187" s="749"/>
      <c r="FYE187" s="749"/>
      <c r="FYF187" s="749"/>
      <c r="FYG187" s="749"/>
      <c r="FYH187" s="749"/>
      <c r="FYI187" s="749"/>
      <c r="FYJ187" s="749"/>
      <c r="FYK187" s="749"/>
      <c r="FYL187" s="749"/>
      <c r="FYM187" s="749"/>
      <c r="FYN187" s="749"/>
      <c r="FYO187" s="749"/>
      <c r="FYP187" s="749"/>
      <c r="FYQ187" s="749"/>
      <c r="FYR187" s="749"/>
      <c r="FYS187" s="749"/>
      <c r="FYT187" s="749"/>
      <c r="FYU187" s="749"/>
      <c r="FYV187" s="749"/>
      <c r="FYW187" s="749"/>
      <c r="FYX187" s="749"/>
      <c r="FYY187" s="749"/>
      <c r="FYZ187" s="749"/>
      <c r="FZA187" s="749"/>
      <c r="FZB187" s="749"/>
      <c r="FZC187" s="749"/>
      <c r="FZD187" s="749"/>
      <c r="FZE187" s="749"/>
      <c r="FZF187" s="749"/>
      <c r="FZG187" s="749"/>
      <c r="FZH187" s="749"/>
      <c r="FZI187" s="749"/>
      <c r="FZJ187" s="749"/>
      <c r="FZK187" s="749"/>
      <c r="FZL187" s="749"/>
      <c r="FZM187" s="749"/>
      <c r="FZN187" s="749"/>
      <c r="FZO187" s="749"/>
      <c r="FZP187" s="749"/>
      <c r="FZQ187" s="749"/>
      <c r="FZR187" s="749"/>
      <c r="FZS187" s="749"/>
      <c r="FZT187" s="749"/>
      <c r="FZU187" s="749"/>
      <c r="FZV187" s="749"/>
      <c r="FZW187" s="749"/>
      <c r="FZX187" s="749"/>
      <c r="FZY187" s="749"/>
      <c r="FZZ187" s="749"/>
      <c r="GAA187" s="749"/>
      <c r="GAB187" s="749"/>
      <c r="GAC187" s="749"/>
      <c r="GAD187" s="749"/>
      <c r="GAE187" s="749"/>
      <c r="GAF187" s="749"/>
      <c r="GAG187" s="749"/>
      <c r="GAH187" s="749"/>
      <c r="GAI187" s="749"/>
      <c r="GAJ187" s="749"/>
      <c r="GAK187" s="749"/>
      <c r="GAL187" s="749"/>
      <c r="GAM187" s="749"/>
      <c r="GAN187" s="749"/>
      <c r="GAO187" s="749"/>
      <c r="GAP187" s="749"/>
      <c r="GAQ187" s="749"/>
      <c r="GAR187" s="749"/>
      <c r="GAS187" s="749"/>
      <c r="GAT187" s="749"/>
      <c r="GAU187" s="749"/>
      <c r="GAV187" s="749"/>
      <c r="GAW187" s="749"/>
      <c r="GAX187" s="749"/>
      <c r="GAY187" s="749"/>
      <c r="GAZ187" s="749"/>
      <c r="GBA187" s="749"/>
      <c r="GBB187" s="749"/>
      <c r="GBC187" s="749"/>
      <c r="GBD187" s="749"/>
      <c r="GBE187" s="749"/>
      <c r="GBF187" s="749"/>
      <c r="GBG187" s="749"/>
      <c r="GBH187" s="749"/>
      <c r="GBI187" s="749"/>
      <c r="GBJ187" s="749"/>
      <c r="GBK187" s="749"/>
      <c r="GBL187" s="749"/>
      <c r="GBM187" s="749"/>
      <c r="GBN187" s="749"/>
      <c r="GBO187" s="749"/>
      <c r="GBP187" s="749"/>
      <c r="GBQ187" s="749"/>
      <c r="GBR187" s="749"/>
      <c r="GBS187" s="749"/>
      <c r="GBT187" s="749"/>
      <c r="GBU187" s="749"/>
      <c r="GBV187" s="749"/>
      <c r="GBW187" s="749"/>
      <c r="GBX187" s="749"/>
      <c r="GBY187" s="749"/>
      <c r="GBZ187" s="749"/>
      <c r="GCA187" s="749"/>
      <c r="GCB187" s="749"/>
      <c r="GCC187" s="749"/>
      <c r="GCD187" s="749"/>
      <c r="GCE187" s="749"/>
      <c r="GCF187" s="749"/>
      <c r="GCG187" s="749"/>
      <c r="GCH187" s="749"/>
      <c r="GCI187" s="749"/>
      <c r="GCJ187" s="749"/>
      <c r="GCK187" s="749"/>
      <c r="GCL187" s="749"/>
      <c r="GCM187" s="749"/>
      <c r="GCN187" s="749"/>
      <c r="GCO187" s="749"/>
      <c r="GCP187" s="749"/>
      <c r="GCQ187" s="749"/>
      <c r="GCR187" s="749"/>
      <c r="GCS187" s="749"/>
      <c r="GCT187" s="749"/>
      <c r="GCU187" s="749"/>
      <c r="GCV187" s="749"/>
      <c r="GCW187" s="749"/>
      <c r="GCX187" s="749"/>
      <c r="GCY187" s="749"/>
      <c r="GCZ187" s="749"/>
      <c r="GDA187" s="749"/>
      <c r="GDB187" s="749"/>
      <c r="GDC187" s="749"/>
      <c r="GDD187" s="749"/>
      <c r="GDE187" s="749"/>
      <c r="GDF187" s="749"/>
      <c r="GDG187" s="749"/>
      <c r="GDH187" s="749"/>
      <c r="GDI187" s="749"/>
      <c r="GDJ187" s="749"/>
      <c r="GDK187" s="749"/>
      <c r="GDL187" s="749"/>
      <c r="GDM187" s="749"/>
      <c r="GDN187" s="749"/>
      <c r="GDO187" s="749"/>
      <c r="GDP187" s="749"/>
      <c r="GDQ187" s="749"/>
      <c r="GDR187" s="749"/>
      <c r="GDS187" s="749"/>
      <c r="GDT187" s="749"/>
      <c r="GDU187" s="749"/>
      <c r="GDV187" s="749"/>
      <c r="GDW187" s="749"/>
      <c r="GDX187" s="749"/>
      <c r="GDY187" s="749"/>
      <c r="GDZ187" s="749"/>
      <c r="GEA187" s="749"/>
      <c r="GEB187" s="749"/>
      <c r="GEC187" s="749"/>
      <c r="GED187" s="749"/>
      <c r="GEE187" s="749"/>
      <c r="GEF187" s="749"/>
      <c r="GEG187" s="749"/>
      <c r="GEH187" s="749"/>
      <c r="GEI187" s="749"/>
      <c r="GEJ187" s="749"/>
      <c r="GEK187" s="749"/>
      <c r="GEL187" s="749"/>
      <c r="GEM187" s="749"/>
      <c r="GEN187" s="749"/>
      <c r="GEO187" s="749"/>
      <c r="GEP187" s="749"/>
      <c r="GEQ187" s="749"/>
      <c r="GER187" s="749"/>
      <c r="GES187" s="749"/>
      <c r="GET187" s="749"/>
      <c r="GEU187" s="749"/>
      <c r="GEV187" s="749"/>
      <c r="GEW187" s="749"/>
      <c r="GEX187" s="749"/>
      <c r="GEY187" s="749"/>
      <c r="GEZ187" s="749"/>
      <c r="GFA187" s="749"/>
      <c r="GFB187" s="749"/>
      <c r="GFC187" s="749"/>
      <c r="GFD187" s="749"/>
      <c r="GFE187" s="749"/>
      <c r="GFF187" s="749"/>
      <c r="GFG187" s="749"/>
      <c r="GFH187" s="749"/>
      <c r="GFI187" s="749"/>
      <c r="GFJ187" s="749"/>
      <c r="GFK187" s="749"/>
      <c r="GFL187" s="749"/>
      <c r="GFM187" s="749"/>
      <c r="GFN187" s="749"/>
      <c r="GFO187" s="749"/>
      <c r="GFP187" s="749"/>
      <c r="GFQ187" s="749"/>
      <c r="GFR187" s="749"/>
      <c r="GFS187" s="749"/>
      <c r="GFT187" s="749"/>
      <c r="GFU187" s="749"/>
      <c r="GFV187" s="749"/>
      <c r="GFW187" s="749"/>
      <c r="GFX187" s="749"/>
      <c r="GFY187" s="749"/>
      <c r="GFZ187" s="749"/>
      <c r="GGA187" s="749"/>
      <c r="GGB187" s="749"/>
      <c r="GGC187" s="749"/>
      <c r="GGD187" s="749"/>
      <c r="GGE187" s="749"/>
      <c r="GGF187" s="749"/>
      <c r="GGG187" s="749"/>
      <c r="GGH187" s="749"/>
      <c r="GGI187" s="749"/>
      <c r="GGJ187" s="749"/>
      <c r="GGK187" s="749"/>
      <c r="GGL187" s="749"/>
      <c r="GGM187" s="749"/>
      <c r="GGN187" s="749"/>
      <c r="GGO187" s="749"/>
      <c r="GGP187" s="749"/>
      <c r="GGQ187" s="749"/>
      <c r="GGR187" s="749"/>
      <c r="GGS187" s="749"/>
      <c r="GGT187" s="749"/>
      <c r="GGU187" s="749"/>
      <c r="GGV187" s="749"/>
      <c r="GGW187" s="749"/>
      <c r="GGX187" s="749"/>
      <c r="GGY187" s="749"/>
      <c r="GGZ187" s="749"/>
      <c r="GHA187" s="749"/>
      <c r="GHB187" s="749"/>
      <c r="GHC187" s="749"/>
      <c r="GHD187" s="749"/>
      <c r="GHE187" s="749"/>
      <c r="GHF187" s="749"/>
      <c r="GHG187" s="749"/>
      <c r="GHH187" s="749"/>
      <c r="GHI187" s="749"/>
      <c r="GHJ187" s="749"/>
      <c r="GHK187" s="749"/>
      <c r="GHL187" s="749"/>
      <c r="GHM187" s="749"/>
      <c r="GHN187" s="749"/>
      <c r="GHO187" s="749"/>
      <c r="GHP187" s="749"/>
      <c r="GHQ187" s="749"/>
      <c r="GHR187" s="749"/>
      <c r="GHS187" s="749"/>
      <c r="GHT187" s="749"/>
      <c r="GHU187" s="749"/>
      <c r="GHV187" s="749"/>
      <c r="GHW187" s="749"/>
      <c r="GHX187" s="749"/>
      <c r="GHY187" s="749"/>
      <c r="GHZ187" s="749"/>
      <c r="GIA187" s="749"/>
      <c r="GIB187" s="749"/>
      <c r="GIC187" s="749"/>
      <c r="GID187" s="749"/>
      <c r="GIE187" s="749"/>
      <c r="GIF187" s="749"/>
      <c r="GIG187" s="749"/>
      <c r="GIH187" s="749"/>
      <c r="GII187" s="749"/>
      <c r="GIJ187" s="749"/>
      <c r="GIK187" s="749"/>
      <c r="GIL187" s="749"/>
      <c r="GIM187" s="749"/>
      <c r="GIN187" s="749"/>
      <c r="GIO187" s="749"/>
      <c r="GIP187" s="749"/>
      <c r="GIQ187" s="749"/>
      <c r="GIR187" s="749"/>
      <c r="GIS187" s="749"/>
      <c r="GIT187" s="749"/>
      <c r="GIU187" s="749"/>
      <c r="GIV187" s="749"/>
      <c r="GIW187" s="749"/>
      <c r="GIX187" s="749"/>
      <c r="GIY187" s="749"/>
      <c r="GIZ187" s="749"/>
      <c r="GJA187" s="749"/>
      <c r="GJB187" s="749"/>
      <c r="GJC187" s="749"/>
      <c r="GJD187" s="749"/>
      <c r="GJE187" s="749"/>
      <c r="GJF187" s="749"/>
      <c r="GJG187" s="749"/>
      <c r="GJH187" s="749"/>
      <c r="GJI187" s="749"/>
      <c r="GJJ187" s="749"/>
      <c r="GJK187" s="749"/>
      <c r="GJL187" s="749"/>
      <c r="GJM187" s="749"/>
      <c r="GJN187" s="749"/>
      <c r="GJO187" s="749"/>
      <c r="GJP187" s="749"/>
      <c r="GJQ187" s="749"/>
      <c r="GJR187" s="749"/>
      <c r="GJS187" s="749"/>
      <c r="GJT187" s="749"/>
      <c r="GJU187" s="749"/>
      <c r="GJV187" s="749"/>
      <c r="GJW187" s="749"/>
      <c r="GJX187" s="749"/>
      <c r="GJY187" s="749"/>
      <c r="GJZ187" s="749"/>
      <c r="GKA187" s="749"/>
      <c r="GKB187" s="749"/>
      <c r="GKC187" s="749"/>
      <c r="GKD187" s="749"/>
      <c r="GKE187" s="749"/>
      <c r="GKF187" s="749"/>
      <c r="GKG187" s="749"/>
      <c r="GKH187" s="749"/>
      <c r="GKI187" s="749"/>
      <c r="GKJ187" s="749"/>
      <c r="GKK187" s="749"/>
      <c r="GKL187" s="749"/>
      <c r="GKM187" s="749"/>
      <c r="GKN187" s="749"/>
      <c r="GKO187" s="749"/>
      <c r="GKP187" s="749"/>
      <c r="GKQ187" s="749"/>
      <c r="GKR187" s="749"/>
      <c r="GKS187" s="749"/>
      <c r="GKT187" s="749"/>
      <c r="GKU187" s="749"/>
      <c r="GKV187" s="749"/>
      <c r="GKW187" s="749"/>
      <c r="GKX187" s="749"/>
      <c r="GKY187" s="749"/>
      <c r="GKZ187" s="749"/>
      <c r="GLA187" s="749"/>
      <c r="GLB187" s="749"/>
      <c r="GLC187" s="749"/>
      <c r="GLD187" s="749"/>
      <c r="GLE187" s="749"/>
      <c r="GLF187" s="749"/>
      <c r="GLG187" s="749"/>
      <c r="GLH187" s="749"/>
      <c r="GLI187" s="749"/>
      <c r="GLJ187" s="749"/>
      <c r="GLK187" s="749"/>
      <c r="GLL187" s="749"/>
      <c r="GLM187" s="749"/>
      <c r="GLN187" s="749"/>
      <c r="GLO187" s="749"/>
      <c r="GLP187" s="749"/>
      <c r="GLQ187" s="749"/>
      <c r="GLR187" s="749"/>
      <c r="GLS187" s="749"/>
      <c r="GLT187" s="749"/>
      <c r="GLU187" s="749"/>
      <c r="GLV187" s="749"/>
      <c r="GLW187" s="749"/>
      <c r="GLX187" s="749"/>
      <c r="GLY187" s="749"/>
      <c r="GLZ187" s="749"/>
      <c r="GMA187" s="749"/>
      <c r="GMB187" s="749"/>
      <c r="GMC187" s="749"/>
      <c r="GMD187" s="749"/>
      <c r="GME187" s="749"/>
      <c r="GMF187" s="749"/>
      <c r="GMG187" s="749"/>
      <c r="GMH187" s="749"/>
      <c r="GMI187" s="749"/>
      <c r="GMJ187" s="749"/>
      <c r="GMK187" s="749"/>
      <c r="GML187" s="749"/>
      <c r="GMM187" s="749"/>
      <c r="GMN187" s="749"/>
      <c r="GMO187" s="749"/>
      <c r="GMP187" s="749"/>
      <c r="GMQ187" s="749"/>
      <c r="GMR187" s="749"/>
      <c r="GMS187" s="749"/>
      <c r="GMT187" s="749"/>
      <c r="GMU187" s="749"/>
      <c r="GMV187" s="749"/>
      <c r="GMW187" s="749"/>
      <c r="GMX187" s="749"/>
      <c r="GMY187" s="749"/>
      <c r="GMZ187" s="749"/>
      <c r="GNA187" s="749"/>
      <c r="GNB187" s="749"/>
      <c r="GNC187" s="749"/>
      <c r="GND187" s="749"/>
      <c r="GNE187" s="749"/>
      <c r="GNF187" s="749"/>
      <c r="GNG187" s="749"/>
      <c r="GNH187" s="749"/>
      <c r="GNI187" s="749"/>
      <c r="GNJ187" s="749"/>
      <c r="GNK187" s="749"/>
      <c r="GNL187" s="749"/>
      <c r="GNM187" s="749"/>
      <c r="GNN187" s="749"/>
      <c r="GNO187" s="749"/>
      <c r="GNP187" s="749"/>
      <c r="GNQ187" s="749"/>
      <c r="GNR187" s="749"/>
      <c r="GNS187" s="749"/>
      <c r="GNT187" s="749"/>
      <c r="GNU187" s="749"/>
      <c r="GNV187" s="749"/>
      <c r="GNW187" s="749"/>
      <c r="GNX187" s="749"/>
      <c r="GNY187" s="749"/>
      <c r="GNZ187" s="749"/>
      <c r="GOA187" s="749"/>
      <c r="GOB187" s="749"/>
      <c r="GOC187" s="749"/>
      <c r="GOD187" s="749"/>
      <c r="GOE187" s="749"/>
      <c r="GOF187" s="749"/>
      <c r="GOG187" s="749"/>
      <c r="GOH187" s="749"/>
      <c r="GOI187" s="749"/>
      <c r="GOJ187" s="749"/>
      <c r="GOK187" s="749"/>
      <c r="GOL187" s="749"/>
      <c r="GOM187" s="749"/>
      <c r="GON187" s="749"/>
      <c r="GOO187" s="749"/>
      <c r="GOP187" s="749"/>
      <c r="GOQ187" s="749"/>
      <c r="GOR187" s="749"/>
      <c r="GOS187" s="749"/>
      <c r="GOT187" s="749"/>
      <c r="GOU187" s="749"/>
      <c r="GOV187" s="749"/>
      <c r="GOW187" s="749"/>
      <c r="GOX187" s="749"/>
      <c r="GOY187" s="749"/>
      <c r="GOZ187" s="749"/>
      <c r="GPA187" s="749"/>
      <c r="GPB187" s="749"/>
      <c r="GPC187" s="749"/>
      <c r="GPD187" s="749"/>
      <c r="GPE187" s="749"/>
      <c r="GPF187" s="749"/>
      <c r="GPG187" s="749"/>
      <c r="GPH187" s="749"/>
      <c r="GPI187" s="749"/>
      <c r="GPJ187" s="749"/>
      <c r="GPK187" s="749"/>
      <c r="GPL187" s="749"/>
      <c r="GPM187" s="749"/>
      <c r="GPN187" s="749"/>
      <c r="GPO187" s="749"/>
      <c r="GPP187" s="749"/>
      <c r="GPQ187" s="749"/>
      <c r="GPR187" s="749"/>
      <c r="GPS187" s="749"/>
      <c r="GPT187" s="749"/>
      <c r="GPU187" s="749"/>
      <c r="GPV187" s="749"/>
      <c r="GPW187" s="749"/>
      <c r="GPX187" s="749"/>
      <c r="GPY187" s="749"/>
      <c r="GPZ187" s="749"/>
      <c r="GQA187" s="749"/>
      <c r="GQB187" s="749"/>
      <c r="GQC187" s="749"/>
      <c r="GQD187" s="749"/>
      <c r="GQE187" s="749"/>
      <c r="GQF187" s="749"/>
      <c r="GQG187" s="749"/>
      <c r="GQH187" s="749"/>
      <c r="GQI187" s="749"/>
      <c r="GQJ187" s="749"/>
      <c r="GQK187" s="749"/>
      <c r="GQL187" s="749"/>
      <c r="GQM187" s="749"/>
      <c r="GQN187" s="749"/>
      <c r="GQO187" s="749"/>
      <c r="GQP187" s="749"/>
      <c r="GQQ187" s="749"/>
      <c r="GQR187" s="749"/>
      <c r="GQS187" s="749"/>
      <c r="GQT187" s="749"/>
      <c r="GQU187" s="749"/>
      <c r="GQV187" s="749"/>
      <c r="GQW187" s="749"/>
      <c r="GQX187" s="749"/>
      <c r="GQY187" s="749"/>
      <c r="GQZ187" s="749"/>
      <c r="GRA187" s="749"/>
      <c r="GRB187" s="749"/>
      <c r="GRC187" s="749"/>
      <c r="GRD187" s="749"/>
      <c r="GRE187" s="749"/>
      <c r="GRF187" s="749"/>
      <c r="GRG187" s="749"/>
      <c r="GRH187" s="749"/>
      <c r="GRI187" s="749"/>
      <c r="GRJ187" s="749"/>
      <c r="GRK187" s="749"/>
      <c r="GRL187" s="749"/>
      <c r="GRM187" s="749"/>
      <c r="GRN187" s="749"/>
      <c r="GRO187" s="749"/>
      <c r="GRP187" s="749"/>
      <c r="GRQ187" s="749"/>
      <c r="GRR187" s="749"/>
      <c r="GRS187" s="749"/>
      <c r="GRT187" s="749"/>
      <c r="GRU187" s="749"/>
      <c r="GRV187" s="749"/>
      <c r="GRW187" s="749"/>
      <c r="GRX187" s="749"/>
      <c r="GRY187" s="749"/>
      <c r="GRZ187" s="749"/>
      <c r="GSA187" s="749"/>
      <c r="GSB187" s="749"/>
      <c r="GSC187" s="749"/>
      <c r="GSD187" s="749"/>
      <c r="GSE187" s="749"/>
      <c r="GSF187" s="749"/>
      <c r="GSG187" s="749"/>
      <c r="GSH187" s="749"/>
      <c r="GSI187" s="749"/>
      <c r="GSJ187" s="749"/>
      <c r="GSK187" s="749"/>
      <c r="GSL187" s="749"/>
      <c r="GSM187" s="749"/>
      <c r="GSN187" s="749"/>
      <c r="GSO187" s="749"/>
      <c r="GSP187" s="749"/>
      <c r="GSQ187" s="749"/>
      <c r="GSR187" s="749"/>
      <c r="GSS187" s="749"/>
      <c r="GST187" s="749"/>
      <c r="GSU187" s="749"/>
      <c r="GSV187" s="749"/>
      <c r="GSW187" s="749"/>
      <c r="GSX187" s="749"/>
      <c r="GSY187" s="749"/>
      <c r="GSZ187" s="749"/>
      <c r="GTA187" s="749"/>
      <c r="GTB187" s="749"/>
      <c r="GTC187" s="749"/>
      <c r="GTD187" s="749"/>
      <c r="GTE187" s="749"/>
      <c r="GTF187" s="749"/>
      <c r="GTG187" s="749"/>
      <c r="GTH187" s="749"/>
      <c r="GTI187" s="749"/>
      <c r="GTJ187" s="749"/>
      <c r="GTK187" s="749"/>
      <c r="GTL187" s="749"/>
      <c r="GTM187" s="749"/>
      <c r="GTN187" s="749"/>
      <c r="GTO187" s="749"/>
      <c r="GTP187" s="749"/>
      <c r="GTQ187" s="749"/>
      <c r="GTR187" s="749"/>
      <c r="GTS187" s="749"/>
      <c r="GTT187" s="749"/>
      <c r="GTU187" s="749"/>
      <c r="GTV187" s="749"/>
      <c r="GTW187" s="749"/>
      <c r="GTX187" s="749"/>
      <c r="GTY187" s="749"/>
      <c r="GTZ187" s="749"/>
      <c r="GUA187" s="749"/>
      <c r="GUB187" s="749"/>
      <c r="GUC187" s="749"/>
      <c r="GUD187" s="749"/>
      <c r="GUE187" s="749"/>
      <c r="GUF187" s="749"/>
      <c r="GUG187" s="749"/>
      <c r="GUH187" s="749"/>
      <c r="GUI187" s="749"/>
      <c r="GUJ187" s="749"/>
      <c r="GUK187" s="749"/>
      <c r="GUL187" s="749"/>
      <c r="GUM187" s="749"/>
      <c r="GUN187" s="749"/>
      <c r="GUO187" s="749"/>
      <c r="GUP187" s="749"/>
      <c r="GUQ187" s="749"/>
      <c r="GUR187" s="749"/>
      <c r="GUS187" s="749"/>
      <c r="GUT187" s="749"/>
      <c r="GUU187" s="749"/>
      <c r="GUV187" s="749"/>
      <c r="GUW187" s="749"/>
      <c r="GUX187" s="749"/>
      <c r="GUY187" s="749"/>
      <c r="GUZ187" s="749"/>
      <c r="GVA187" s="749"/>
      <c r="GVB187" s="749"/>
      <c r="GVC187" s="749"/>
      <c r="GVD187" s="749"/>
      <c r="GVE187" s="749"/>
      <c r="GVF187" s="749"/>
      <c r="GVG187" s="749"/>
      <c r="GVH187" s="749"/>
      <c r="GVI187" s="749"/>
      <c r="GVJ187" s="749"/>
      <c r="GVK187" s="749"/>
      <c r="GVL187" s="749"/>
      <c r="GVM187" s="749"/>
      <c r="GVN187" s="749"/>
      <c r="GVO187" s="749"/>
      <c r="GVP187" s="749"/>
      <c r="GVQ187" s="749"/>
      <c r="GVR187" s="749"/>
      <c r="GVS187" s="749"/>
      <c r="GVT187" s="749"/>
      <c r="GVU187" s="749"/>
      <c r="GVV187" s="749"/>
      <c r="GVW187" s="749"/>
      <c r="GVX187" s="749"/>
      <c r="GVY187" s="749"/>
      <c r="GVZ187" s="749"/>
      <c r="GWA187" s="749"/>
      <c r="GWB187" s="749"/>
      <c r="GWC187" s="749"/>
      <c r="GWD187" s="749"/>
      <c r="GWE187" s="749"/>
      <c r="GWF187" s="749"/>
      <c r="GWG187" s="749"/>
      <c r="GWH187" s="749"/>
      <c r="GWI187" s="749"/>
      <c r="GWJ187" s="749"/>
      <c r="GWK187" s="749"/>
      <c r="GWL187" s="749"/>
      <c r="GWM187" s="749"/>
      <c r="GWN187" s="749"/>
      <c r="GWO187" s="749"/>
      <c r="GWP187" s="749"/>
      <c r="GWQ187" s="749"/>
      <c r="GWR187" s="749"/>
      <c r="GWS187" s="749"/>
      <c r="GWT187" s="749"/>
      <c r="GWU187" s="749"/>
      <c r="GWV187" s="749"/>
      <c r="GWW187" s="749"/>
      <c r="GWX187" s="749"/>
      <c r="GWY187" s="749"/>
      <c r="GWZ187" s="749"/>
      <c r="GXA187" s="749"/>
      <c r="GXB187" s="749"/>
      <c r="GXC187" s="749"/>
      <c r="GXD187" s="749"/>
      <c r="GXE187" s="749"/>
      <c r="GXF187" s="749"/>
      <c r="GXG187" s="749"/>
      <c r="GXH187" s="749"/>
      <c r="GXI187" s="749"/>
      <c r="GXJ187" s="749"/>
      <c r="GXK187" s="749"/>
      <c r="GXL187" s="749"/>
      <c r="GXM187" s="749"/>
      <c r="GXN187" s="749"/>
      <c r="GXO187" s="749"/>
      <c r="GXP187" s="749"/>
      <c r="GXQ187" s="749"/>
      <c r="GXR187" s="749"/>
      <c r="GXS187" s="749"/>
      <c r="GXT187" s="749"/>
      <c r="GXU187" s="749"/>
      <c r="GXV187" s="749"/>
      <c r="GXW187" s="749"/>
      <c r="GXX187" s="749"/>
      <c r="GXY187" s="749"/>
      <c r="GXZ187" s="749"/>
      <c r="GYA187" s="749"/>
      <c r="GYB187" s="749"/>
      <c r="GYC187" s="749"/>
      <c r="GYD187" s="749"/>
      <c r="GYE187" s="749"/>
      <c r="GYF187" s="749"/>
      <c r="GYG187" s="749"/>
      <c r="GYH187" s="749"/>
      <c r="GYI187" s="749"/>
      <c r="GYJ187" s="749"/>
      <c r="GYK187" s="749"/>
      <c r="GYL187" s="749"/>
      <c r="GYM187" s="749"/>
      <c r="GYN187" s="749"/>
      <c r="GYO187" s="749"/>
      <c r="GYP187" s="749"/>
      <c r="GYQ187" s="749"/>
      <c r="GYR187" s="749"/>
      <c r="GYS187" s="749"/>
      <c r="GYT187" s="749"/>
      <c r="GYU187" s="749"/>
      <c r="GYV187" s="749"/>
      <c r="GYW187" s="749"/>
      <c r="GYX187" s="749"/>
      <c r="GYY187" s="749"/>
      <c r="GYZ187" s="749"/>
      <c r="GZA187" s="749"/>
      <c r="GZB187" s="749"/>
      <c r="GZC187" s="749"/>
      <c r="GZD187" s="749"/>
      <c r="GZE187" s="749"/>
      <c r="GZF187" s="749"/>
      <c r="GZG187" s="749"/>
      <c r="GZH187" s="749"/>
      <c r="GZI187" s="749"/>
      <c r="GZJ187" s="749"/>
      <c r="GZK187" s="749"/>
      <c r="GZL187" s="749"/>
      <c r="GZM187" s="749"/>
      <c r="GZN187" s="749"/>
      <c r="GZO187" s="749"/>
      <c r="GZP187" s="749"/>
      <c r="GZQ187" s="749"/>
      <c r="GZR187" s="749"/>
      <c r="GZS187" s="749"/>
      <c r="GZT187" s="749"/>
      <c r="GZU187" s="749"/>
      <c r="GZV187" s="749"/>
      <c r="GZW187" s="749"/>
      <c r="GZX187" s="749"/>
      <c r="GZY187" s="749"/>
      <c r="GZZ187" s="749"/>
      <c r="HAA187" s="749"/>
      <c r="HAB187" s="749"/>
      <c r="HAC187" s="749"/>
      <c r="HAD187" s="749"/>
      <c r="HAE187" s="749"/>
      <c r="HAF187" s="749"/>
      <c r="HAG187" s="749"/>
      <c r="HAH187" s="749"/>
      <c r="HAI187" s="749"/>
      <c r="HAJ187" s="749"/>
      <c r="HAK187" s="749"/>
      <c r="HAL187" s="749"/>
      <c r="HAM187" s="749"/>
      <c r="HAN187" s="749"/>
      <c r="HAO187" s="749"/>
      <c r="HAP187" s="749"/>
      <c r="HAQ187" s="749"/>
      <c r="HAR187" s="749"/>
      <c r="HAS187" s="749"/>
      <c r="HAT187" s="749"/>
      <c r="HAU187" s="749"/>
      <c r="HAV187" s="749"/>
      <c r="HAW187" s="749"/>
      <c r="HAX187" s="749"/>
      <c r="HAY187" s="749"/>
      <c r="HAZ187" s="749"/>
      <c r="HBA187" s="749"/>
      <c r="HBB187" s="749"/>
      <c r="HBC187" s="749"/>
      <c r="HBD187" s="749"/>
      <c r="HBE187" s="749"/>
      <c r="HBF187" s="749"/>
      <c r="HBG187" s="749"/>
      <c r="HBH187" s="749"/>
      <c r="HBI187" s="749"/>
      <c r="HBJ187" s="749"/>
      <c r="HBK187" s="749"/>
      <c r="HBL187" s="749"/>
      <c r="HBM187" s="749"/>
      <c r="HBN187" s="749"/>
      <c r="HBO187" s="749"/>
      <c r="HBP187" s="749"/>
      <c r="HBQ187" s="749"/>
      <c r="HBR187" s="749"/>
      <c r="HBS187" s="749"/>
      <c r="HBT187" s="749"/>
      <c r="HBU187" s="749"/>
      <c r="HBV187" s="749"/>
      <c r="HBW187" s="749"/>
      <c r="HBX187" s="749"/>
      <c r="HBY187" s="749"/>
      <c r="HBZ187" s="749"/>
      <c r="HCA187" s="749"/>
      <c r="HCB187" s="749"/>
      <c r="HCC187" s="749"/>
      <c r="HCD187" s="749"/>
      <c r="HCE187" s="749"/>
      <c r="HCF187" s="749"/>
      <c r="HCG187" s="749"/>
      <c r="HCH187" s="749"/>
      <c r="HCI187" s="749"/>
      <c r="HCJ187" s="749"/>
      <c r="HCK187" s="749"/>
      <c r="HCL187" s="749"/>
      <c r="HCM187" s="749"/>
      <c r="HCN187" s="749"/>
      <c r="HCO187" s="749"/>
      <c r="HCP187" s="749"/>
      <c r="HCQ187" s="749"/>
      <c r="HCR187" s="749"/>
      <c r="HCS187" s="749"/>
      <c r="HCT187" s="749"/>
      <c r="HCU187" s="749"/>
      <c r="HCV187" s="749"/>
      <c r="HCW187" s="749"/>
      <c r="HCX187" s="749"/>
      <c r="HCY187" s="749"/>
      <c r="HCZ187" s="749"/>
      <c r="HDA187" s="749"/>
      <c r="HDB187" s="749"/>
      <c r="HDC187" s="749"/>
      <c r="HDD187" s="749"/>
      <c r="HDE187" s="749"/>
      <c r="HDF187" s="749"/>
      <c r="HDG187" s="749"/>
      <c r="HDH187" s="749"/>
      <c r="HDI187" s="749"/>
      <c r="HDJ187" s="749"/>
      <c r="HDK187" s="749"/>
      <c r="HDL187" s="749"/>
      <c r="HDM187" s="749"/>
      <c r="HDN187" s="749"/>
      <c r="HDO187" s="749"/>
      <c r="HDP187" s="749"/>
      <c r="HDQ187" s="749"/>
      <c r="HDR187" s="749"/>
      <c r="HDS187" s="749"/>
      <c r="HDT187" s="749"/>
      <c r="HDU187" s="749"/>
      <c r="HDV187" s="749"/>
      <c r="HDW187" s="749"/>
      <c r="HDX187" s="749"/>
      <c r="HDY187" s="749"/>
      <c r="HDZ187" s="749"/>
      <c r="HEA187" s="749"/>
      <c r="HEB187" s="749"/>
      <c r="HEC187" s="749"/>
      <c r="HED187" s="749"/>
      <c r="HEE187" s="749"/>
      <c r="HEF187" s="749"/>
      <c r="HEG187" s="749"/>
      <c r="HEH187" s="749"/>
      <c r="HEI187" s="749"/>
      <c r="HEJ187" s="749"/>
      <c r="HEK187" s="749"/>
      <c r="HEL187" s="749"/>
      <c r="HEM187" s="749"/>
      <c r="HEN187" s="749"/>
      <c r="HEO187" s="749"/>
      <c r="HEP187" s="749"/>
      <c r="HEQ187" s="749"/>
      <c r="HER187" s="749"/>
      <c r="HES187" s="749"/>
      <c r="HET187" s="749"/>
      <c r="HEU187" s="749"/>
      <c r="HEV187" s="749"/>
      <c r="HEW187" s="749"/>
      <c r="HEX187" s="749"/>
      <c r="HEY187" s="749"/>
      <c r="HEZ187" s="749"/>
      <c r="HFA187" s="749"/>
      <c r="HFB187" s="749"/>
      <c r="HFC187" s="749"/>
      <c r="HFD187" s="749"/>
      <c r="HFE187" s="749"/>
      <c r="HFF187" s="749"/>
      <c r="HFG187" s="749"/>
      <c r="HFH187" s="749"/>
      <c r="HFI187" s="749"/>
      <c r="HFJ187" s="749"/>
      <c r="HFK187" s="749"/>
      <c r="HFL187" s="749"/>
      <c r="HFM187" s="749"/>
      <c r="HFN187" s="749"/>
      <c r="HFO187" s="749"/>
      <c r="HFP187" s="749"/>
      <c r="HFQ187" s="749"/>
      <c r="HFR187" s="749"/>
      <c r="HFS187" s="749"/>
      <c r="HFT187" s="749"/>
      <c r="HFU187" s="749"/>
      <c r="HFV187" s="749"/>
      <c r="HFW187" s="749"/>
      <c r="HFX187" s="749"/>
      <c r="HFY187" s="749"/>
      <c r="HFZ187" s="749"/>
      <c r="HGA187" s="749"/>
      <c r="HGB187" s="749"/>
      <c r="HGC187" s="749"/>
      <c r="HGD187" s="749"/>
      <c r="HGE187" s="749"/>
      <c r="HGF187" s="749"/>
      <c r="HGG187" s="749"/>
      <c r="HGH187" s="749"/>
      <c r="HGI187" s="749"/>
      <c r="HGJ187" s="749"/>
      <c r="HGK187" s="749"/>
      <c r="HGL187" s="749"/>
      <c r="HGM187" s="749"/>
      <c r="HGN187" s="749"/>
      <c r="HGO187" s="749"/>
      <c r="HGP187" s="749"/>
      <c r="HGQ187" s="749"/>
      <c r="HGR187" s="749"/>
      <c r="HGS187" s="749"/>
      <c r="HGT187" s="749"/>
      <c r="HGU187" s="749"/>
      <c r="HGV187" s="749"/>
      <c r="HGW187" s="749"/>
      <c r="HGX187" s="749"/>
      <c r="HGY187" s="749"/>
      <c r="HGZ187" s="749"/>
      <c r="HHA187" s="749"/>
      <c r="HHB187" s="749"/>
      <c r="HHC187" s="749"/>
      <c r="HHD187" s="749"/>
      <c r="HHE187" s="749"/>
      <c r="HHF187" s="749"/>
      <c r="HHG187" s="749"/>
      <c r="HHH187" s="749"/>
      <c r="HHI187" s="749"/>
      <c r="HHJ187" s="749"/>
      <c r="HHK187" s="749"/>
      <c r="HHL187" s="749"/>
      <c r="HHM187" s="749"/>
      <c r="HHN187" s="749"/>
      <c r="HHO187" s="749"/>
      <c r="HHP187" s="749"/>
      <c r="HHQ187" s="749"/>
      <c r="HHR187" s="749"/>
      <c r="HHS187" s="749"/>
      <c r="HHT187" s="749"/>
      <c r="HHU187" s="749"/>
      <c r="HHV187" s="749"/>
      <c r="HHW187" s="749"/>
      <c r="HHX187" s="749"/>
      <c r="HHY187" s="749"/>
      <c r="HHZ187" s="749"/>
      <c r="HIA187" s="749"/>
      <c r="HIB187" s="749"/>
      <c r="HIC187" s="749"/>
      <c r="HID187" s="749"/>
      <c r="HIE187" s="749"/>
      <c r="HIF187" s="749"/>
      <c r="HIG187" s="749"/>
      <c r="HIH187" s="749"/>
      <c r="HII187" s="749"/>
      <c r="HIJ187" s="749"/>
      <c r="HIK187" s="749"/>
      <c r="HIL187" s="749"/>
      <c r="HIM187" s="749"/>
      <c r="HIN187" s="749"/>
      <c r="HIO187" s="749"/>
      <c r="HIP187" s="749"/>
      <c r="HIQ187" s="749"/>
      <c r="HIR187" s="749"/>
      <c r="HIS187" s="749"/>
      <c r="HIT187" s="749"/>
      <c r="HIU187" s="749"/>
      <c r="HIV187" s="749"/>
      <c r="HIW187" s="749"/>
      <c r="HIX187" s="749"/>
      <c r="HIY187" s="749"/>
      <c r="HIZ187" s="749"/>
      <c r="HJA187" s="749"/>
      <c r="HJB187" s="749"/>
      <c r="HJC187" s="749"/>
      <c r="HJD187" s="749"/>
      <c r="HJE187" s="749"/>
      <c r="HJF187" s="749"/>
      <c r="HJG187" s="749"/>
      <c r="HJH187" s="749"/>
      <c r="HJI187" s="749"/>
      <c r="HJJ187" s="749"/>
      <c r="HJK187" s="749"/>
      <c r="HJL187" s="749"/>
      <c r="HJM187" s="749"/>
      <c r="HJN187" s="749"/>
      <c r="HJO187" s="749"/>
      <c r="HJP187" s="749"/>
      <c r="HJQ187" s="749"/>
      <c r="HJR187" s="749"/>
      <c r="HJS187" s="749"/>
      <c r="HJT187" s="749"/>
      <c r="HJU187" s="749"/>
      <c r="HJV187" s="749"/>
      <c r="HJW187" s="749"/>
      <c r="HJX187" s="749"/>
      <c r="HJY187" s="749"/>
      <c r="HJZ187" s="749"/>
      <c r="HKA187" s="749"/>
      <c r="HKB187" s="749"/>
      <c r="HKC187" s="749"/>
      <c r="HKD187" s="749"/>
      <c r="HKE187" s="749"/>
      <c r="HKF187" s="749"/>
      <c r="HKG187" s="749"/>
      <c r="HKH187" s="749"/>
      <c r="HKI187" s="749"/>
      <c r="HKJ187" s="749"/>
      <c r="HKK187" s="749"/>
      <c r="HKL187" s="749"/>
      <c r="HKM187" s="749"/>
      <c r="HKN187" s="749"/>
      <c r="HKO187" s="749"/>
      <c r="HKP187" s="749"/>
      <c r="HKQ187" s="749"/>
      <c r="HKR187" s="749"/>
      <c r="HKS187" s="749"/>
      <c r="HKT187" s="749"/>
      <c r="HKU187" s="749"/>
      <c r="HKV187" s="749"/>
      <c r="HKW187" s="749"/>
      <c r="HKX187" s="749"/>
      <c r="HKY187" s="749"/>
      <c r="HKZ187" s="749"/>
      <c r="HLA187" s="749"/>
      <c r="HLB187" s="749"/>
      <c r="HLC187" s="749"/>
      <c r="HLD187" s="749"/>
      <c r="HLE187" s="749"/>
      <c r="HLF187" s="749"/>
      <c r="HLG187" s="749"/>
      <c r="HLH187" s="749"/>
      <c r="HLI187" s="749"/>
      <c r="HLJ187" s="749"/>
      <c r="HLK187" s="749"/>
      <c r="HLL187" s="749"/>
      <c r="HLM187" s="749"/>
      <c r="HLN187" s="749"/>
      <c r="HLO187" s="749"/>
      <c r="HLP187" s="749"/>
      <c r="HLQ187" s="749"/>
      <c r="HLR187" s="749"/>
      <c r="HLS187" s="749"/>
      <c r="HLT187" s="749"/>
      <c r="HLU187" s="749"/>
      <c r="HLV187" s="749"/>
      <c r="HLW187" s="749"/>
      <c r="HLX187" s="749"/>
      <c r="HLY187" s="749"/>
      <c r="HLZ187" s="749"/>
      <c r="HMA187" s="749"/>
      <c r="HMB187" s="749"/>
      <c r="HMC187" s="749"/>
      <c r="HMD187" s="749"/>
      <c r="HME187" s="749"/>
      <c r="HMF187" s="749"/>
      <c r="HMG187" s="749"/>
      <c r="HMH187" s="749"/>
      <c r="HMI187" s="749"/>
      <c r="HMJ187" s="749"/>
      <c r="HMK187" s="749"/>
      <c r="HML187" s="749"/>
      <c r="HMM187" s="749"/>
      <c r="HMN187" s="749"/>
      <c r="HMO187" s="749"/>
      <c r="HMP187" s="749"/>
      <c r="HMQ187" s="749"/>
      <c r="HMR187" s="749"/>
      <c r="HMS187" s="749"/>
      <c r="HMT187" s="749"/>
      <c r="HMU187" s="749"/>
      <c r="HMV187" s="749"/>
      <c r="HMW187" s="749"/>
      <c r="HMX187" s="749"/>
      <c r="HMY187" s="749"/>
      <c r="HMZ187" s="749"/>
      <c r="HNA187" s="749"/>
      <c r="HNB187" s="749"/>
      <c r="HNC187" s="749"/>
      <c r="HND187" s="749"/>
      <c r="HNE187" s="749"/>
      <c r="HNF187" s="749"/>
      <c r="HNG187" s="749"/>
      <c r="HNH187" s="749"/>
      <c r="HNI187" s="749"/>
      <c r="HNJ187" s="749"/>
      <c r="HNK187" s="749"/>
      <c r="HNL187" s="749"/>
      <c r="HNM187" s="749"/>
      <c r="HNN187" s="749"/>
      <c r="HNO187" s="749"/>
      <c r="HNP187" s="749"/>
      <c r="HNQ187" s="749"/>
      <c r="HNR187" s="749"/>
      <c r="HNS187" s="749"/>
      <c r="HNT187" s="749"/>
      <c r="HNU187" s="749"/>
      <c r="HNV187" s="749"/>
      <c r="HNW187" s="749"/>
      <c r="HNX187" s="749"/>
      <c r="HNY187" s="749"/>
      <c r="HNZ187" s="749"/>
      <c r="HOA187" s="749"/>
      <c r="HOB187" s="749"/>
      <c r="HOC187" s="749"/>
      <c r="HOD187" s="749"/>
      <c r="HOE187" s="749"/>
      <c r="HOF187" s="749"/>
      <c r="HOG187" s="749"/>
      <c r="HOH187" s="749"/>
      <c r="HOI187" s="749"/>
      <c r="HOJ187" s="749"/>
      <c r="HOK187" s="749"/>
      <c r="HOL187" s="749"/>
      <c r="HOM187" s="749"/>
      <c r="HON187" s="749"/>
      <c r="HOO187" s="749"/>
      <c r="HOP187" s="749"/>
      <c r="HOQ187" s="749"/>
      <c r="HOR187" s="749"/>
      <c r="HOS187" s="749"/>
      <c r="HOT187" s="749"/>
      <c r="HOU187" s="749"/>
      <c r="HOV187" s="749"/>
      <c r="HOW187" s="749"/>
      <c r="HOX187" s="749"/>
      <c r="HOY187" s="749"/>
      <c r="HOZ187" s="749"/>
      <c r="HPA187" s="749"/>
      <c r="HPB187" s="749"/>
      <c r="HPC187" s="749"/>
      <c r="HPD187" s="749"/>
      <c r="HPE187" s="749"/>
      <c r="HPF187" s="749"/>
      <c r="HPG187" s="749"/>
      <c r="HPH187" s="749"/>
      <c r="HPI187" s="749"/>
      <c r="HPJ187" s="749"/>
      <c r="HPK187" s="749"/>
      <c r="HPL187" s="749"/>
      <c r="HPM187" s="749"/>
      <c r="HPN187" s="749"/>
      <c r="HPO187" s="749"/>
      <c r="HPP187" s="749"/>
      <c r="HPQ187" s="749"/>
      <c r="HPR187" s="749"/>
      <c r="HPS187" s="749"/>
      <c r="HPT187" s="749"/>
      <c r="HPU187" s="749"/>
      <c r="HPV187" s="749"/>
      <c r="HPW187" s="749"/>
      <c r="HPX187" s="749"/>
      <c r="HPY187" s="749"/>
      <c r="HPZ187" s="749"/>
      <c r="HQA187" s="749"/>
      <c r="HQB187" s="749"/>
      <c r="HQC187" s="749"/>
      <c r="HQD187" s="749"/>
      <c r="HQE187" s="749"/>
      <c r="HQF187" s="749"/>
      <c r="HQG187" s="749"/>
      <c r="HQH187" s="749"/>
      <c r="HQI187" s="749"/>
      <c r="HQJ187" s="749"/>
      <c r="HQK187" s="749"/>
      <c r="HQL187" s="749"/>
      <c r="HQM187" s="749"/>
      <c r="HQN187" s="749"/>
      <c r="HQO187" s="749"/>
      <c r="HQP187" s="749"/>
      <c r="HQQ187" s="749"/>
      <c r="HQR187" s="749"/>
      <c r="HQS187" s="749"/>
      <c r="HQT187" s="749"/>
      <c r="HQU187" s="749"/>
      <c r="HQV187" s="749"/>
      <c r="HQW187" s="749"/>
      <c r="HQX187" s="749"/>
      <c r="HQY187" s="749"/>
      <c r="HQZ187" s="749"/>
      <c r="HRA187" s="749"/>
      <c r="HRB187" s="749"/>
      <c r="HRC187" s="749"/>
      <c r="HRD187" s="749"/>
      <c r="HRE187" s="749"/>
      <c r="HRF187" s="749"/>
      <c r="HRG187" s="749"/>
      <c r="HRH187" s="749"/>
      <c r="HRI187" s="749"/>
      <c r="HRJ187" s="749"/>
      <c r="HRK187" s="749"/>
      <c r="HRL187" s="749"/>
      <c r="HRM187" s="749"/>
      <c r="HRN187" s="749"/>
      <c r="HRO187" s="749"/>
      <c r="HRP187" s="749"/>
      <c r="HRQ187" s="749"/>
      <c r="HRR187" s="749"/>
      <c r="HRS187" s="749"/>
      <c r="HRT187" s="749"/>
      <c r="HRU187" s="749"/>
      <c r="HRV187" s="749"/>
      <c r="HRW187" s="749"/>
      <c r="HRX187" s="749"/>
      <c r="HRY187" s="749"/>
      <c r="HRZ187" s="749"/>
      <c r="HSA187" s="749"/>
      <c r="HSB187" s="749"/>
      <c r="HSC187" s="749"/>
      <c r="HSD187" s="749"/>
      <c r="HSE187" s="749"/>
      <c r="HSF187" s="749"/>
      <c r="HSG187" s="749"/>
      <c r="HSH187" s="749"/>
      <c r="HSI187" s="749"/>
      <c r="HSJ187" s="749"/>
      <c r="HSK187" s="749"/>
      <c r="HSL187" s="749"/>
      <c r="HSM187" s="749"/>
      <c r="HSN187" s="749"/>
      <c r="HSO187" s="749"/>
      <c r="HSP187" s="749"/>
      <c r="HSQ187" s="749"/>
      <c r="HSR187" s="749"/>
      <c r="HSS187" s="749"/>
      <c r="HST187" s="749"/>
      <c r="HSU187" s="749"/>
      <c r="HSV187" s="749"/>
      <c r="HSW187" s="749"/>
      <c r="HSX187" s="749"/>
      <c r="HSY187" s="749"/>
      <c r="HSZ187" s="749"/>
      <c r="HTA187" s="749"/>
      <c r="HTB187" s="749"/>
      <c r="HTC187" s="749"/>
      <c r="HTD187" s="749"/>
      <c r="HTE187" s="749"/>
      <c r="HTF187" s="749"/>
      <c r="HTG187" s="749"/>
      <c r="HTH187" s="749"/>
      <c r="HTI187" s="749"/>
      <c r="HTJ187" s="749"/>
      <c r="HTK187" s="749"/>
      <c r="HTL187" s="749"/>
      <c r="HTM187" s="749"/>
      <c r="HTN187" s="749"/>
      <c r="HTO187" s="749"/>
      <c r="HTP187" s="749"/>
      <c r="HTQ187" s="749"/>
      <c r="HTR187" s="749"/>
      <c r="HTS187" s="749"/>
      <c r="HTT187" s="749"/>
      <c r="HTU187" s="749"/>
      <c r="HTV187" s="749"/>
      <c r="HTW187" s="749"/>
      <c r="HTX187" s="749"/>
      <c r="HTY187" s="749"/>
      <c r="HTZ187" s="749"/>
      <c r="HUA187" s="749"/>
      <c r="HUB187" s="749"/>
      <c r="HUC187" s="749"/>
      <c r="HUD187" s="749"/>
      <c r="HUE187" s="749"/>
      <c r="HUF187" s="749"/>
      <c r="HUG187" s="749"/>
      <c r="HUH187" s="749"/>
      <c r="HUI187" s="749"/>
      <c r="HUJ187" s="749"/>
      <c r="HUK187" s="749"/>
      <c r="HUL187" s="749"/>
      <c r="HUM187" s="749"/>
      <c r="HUN187" s="749"/>
      <c r="HUO187" s="749"/>
      <c r="HUP187" s="749"/>
      <c r="HUQ187" s="749"/>
      <c r="HUR187" s="749"/>
      <c r="HUS187" s="749"/>
      <c r="HUT187" s="749"/>
      <c r="HUU187" s="749"/>
      <c r="HUV187" s="749"/>
      <c r="HUW187" s="749"/>
      <c r="HUX187" s="749"/>
      <c r="HUY187" s="749"/>
      <c r="HUZ187" s="749"/>
      <c r="HVA187" s="749"/>
      <c r="HVB187" s="749"/>
      <c r="HVC187" s="749"/>
      <c r="HVD187" s="749"/>
      <c r="HVE187" s="749"/>
      <c r="HVF187" s="749"/>
      <c r="HVG187" s="749"/>
      <c r="HVH187" s="749"/>
      <c r="HVI187" s="749"/>
      <c r="HVJ187" s="749"/>
      <c r="HVK187" s="749"/>
      <c r="HVL187" s="749"/>
      <c r="HVM187" s="749"/>
      <c r="HVN187" s="749"/>
      <c r="HVO187" s="749"/>
      <c r="HVP187" s="749"/>
      <c r="HVQ187" s="749"/>
      <c r="HVR187" s="749"/>
      <c r="HVS187" s="749"/>
      <c r="HVT187" s="749"/>
      <c r="HVU187" s="749"/>
      <c r="HVV187" s="749"/>
      <c r="HVW187" s="749"/>
      <c r="HVX187" s="749"/>
      <c r="HVY187" s="749"/>
      <c r="HVZ187" s="749"/>
      <c r="HWA187" s="749"/>
      <c r="HWB187" s="749"/>
      <c r="HWC187" s="749"/>
      <c r="HWD187" s="749"/>
      <c r="HWE187" s="749"/>
      <c r="HWF187" s="749"/>
      <c r="HWG187" s="749"/>
      <c r="HWH187" s="749"/>
      <c r="HWI187" s="749"/>
      <c r="HWJ187" s="749"/>
      <c r="HWK187" s="749"/>
      <c r="HWL187" s="749"/>
      <c r="HWM187" s="749"/>
      <c r="HWN187" s="749"/>
      <c r="HWO187" s="749"/>
      <c r="HWP187" s="749"/>
      <c r="HWQ187" s="749"/>
      <c r="HWR187" s="749"/>
      <c r="HWS187" s="749"/>
      <c r="HWT187" s="749"/>
      <c r="HWU187" s="749"/>
      <c r="HWV187" s="749"/>
      <c r="HWW187" s="749"/>
      <c r="HWX187" s="749"/>
      <c r="HWY187" s="749"/>
      <c r="HWZ187" s="749"/>
      <c r="HXA187" s="749"/>
      <c r="HXB187" s="749"/>
      <c r="HXC187" s="749"/>
      <c r="HXD187" s="749"/>
      <c r="HXE187" s="749"/>
      <c r="HXF187" s="749"/>
      <c r="HXG187" s="749"/>
      <c r="HXH187" s="749"/>
      <c r="HXI187" s="749"/>
      <c r="HXJ187" s="749"/>
      <c r="HXK187" s="749"/>
      <c r="HXL187" s="749"/>
      <c r="HXM187" s="749"/>
      <c r="HXN187" s="749"/>
      <c r="HXO187" s="749"/>
      <c r="HXP187" s="749"/>
      <c r="HXQ187" s="749"/>
      <c r="HXR187" s="749"/>
      <c r="HXS187" s="749"/>
      <c r="HXT187" s="749"/>
      <c r="HXU187" s="749"/>
      <c r="HXV187" s="749"/>
      <c r="HXW187" s="749"/>
      <c r="HXX187" s="749"/>
      <c r="HXY187" s="749"/>
      <c r="HXZ187" s="749"/>
      <c r="HYA187" s="749"/>
      <c r="HYB187" s="749"/>
      <c r="HYC187" s="749"/>
      <c r="HYD187" s="749"/>
      <c r="HYE187" s="749"/>
      <c r="HYF187" s="749"/>
      <c r="HYG187" s="749"/>
      <c r="HYH187" s="749"/>
      <c r="HYI187" s="749"/>
      <c r="HYJ187" s="749"/>
      <c r="HYK187" s="749"/>
      <c r="HYL187" s="749"/>
      <c r="HYM187" s="749"/>
      <c r="HYN187" s="749"/>
      <c r="HYO187" s="749"/>
      <c r="HYP187" s="749"/>
      <c r="HYQ187" s="749"/>
      <c r="HYR187" s="749"/>
      <c r="HYS187" s="749"/>
      <c r="HYT187" s="749"/>
      <c r="HYU187" s="749"/>
      <c r="HYV187" s="749"/>
      <c r="HYW187" s="749"/>
      <c r="HYX187" s="749"/>
      <c r="HYY187" s="749"/>
      <c r="HYZ187" s="749"/>
      <c r="HZA187" s="749"/>
      <c r="HZB187" s="749"/>
      <c r="HZC187" s="749"/>
      <c r="HZD187" s="749"/>
      <c r="HZE187" s="749"/>
      <c r="HZF187" s="749"/>
      <c r="HZG187" s="749"/>
      <c r="HZH187" s="749"/>
      <c r="HZI187" s="749"/>
      <c r="HZJ187" s="749"/>
      <c r="HZK187" s="749"/>
      <c r="HZL187" s="749"/>
      <c r="HZM187" s="749"/>
      <c r="HZN187" s="749"/>
      <c r="HZO187" s="749"/>
      <c r="HZP187" s="749"/>
      <c r="HZQ187" s="749"/>
      <c r="HZR187" s="749"/>
      <c r="HZS187" s="749"/>
      <c r="HZT187" s="749"/>
      <c r="HZU187" s="749"/>
      <c r="HZV187" s="749"/>
      <c r="HZW187" s="749"/>
      <c r="HZX187" s="749"/>
      <c r="HZY187" s="749"/>
      <c r="HZZ187" s="749"/>
      <c r="IAA187" s="749"/>
      <c r="IAB187" s="749"/>
      <c r="IAC187" s="749"/>
      <c r="IAD187" s="749"/>
      <c r="IAE187" s="749"/>
      <c r="IAF187" s="749"/>
      <c r="IAG187" s="749"/>
      <c r="IAH187" s="749"/>
      <c r="IAI187" s="749"/>
      <c r="IAJ187" s="749"/>
      <c r="IAK187" s="749"/>
      <c r="IAL187" s="749"/>
      <c r="IAM187" s="749"/>
      <c r="IAN187" s="749"/>
      <c r="IAO187" s="749"/>
      <c r="IAP187" s="749"/>
      <c r="IAQ187" s="749"/>
      <c r="IAR187" s="749"/>
      <c r="IAS187" s="749"/>
      <c r="IAT187" s="749"/>
      <c r="IAU187" s="749"/>
      <c r="IAV187" s="749"/>
      <c r="IAW187" s="749"/>
      <c r="IAX187" s="749"/>
      <c r="IAY187" s="749"/>
      <c r="IAZ187" s="749"/>
      <c r="IBA187" s="749"/>
      <c r="IBB187" s="749"/>
      <c r="IBC187" s="749"/>
      <c r="IBD187" s="749"/>
      <c r="IBE187" s="749"/>
      <c r="IBF187" s="749"/>
      <c r="IBG187" s="749"/>
      <c r="IBH187" s="749"/>
      <c r="IBI187" s="749"/>
      <c r="IBJ187" s="749"/>
      <c r="IBK187" s="749"/>
      <c r="IBL187" s="749"/>
      <c r="IBM187" s="749"/>
      <c r="IBN187" s="749"/>
      <c r="IBO187" s="749"/>
      <c r="IBP187" s="749"/>
      <c r="IBQ187" s="749"/>
      <c r="IBR187" s="749"/>
      <c r="IBS187" s="749"/>
      <c r="IBT187" s="749"/>
      <c r="IBU187" s="749"/>
      <c r="IBV187" s="749"/>
      <c r="IBW187" s="749"/>
      <c r="IBX187" s="749"/>
      <c r="IBY187" s="749"/>
      <c r="IBZ187" s="749"/>
      <c r="ICA187" s="749"/>
      <c r="ICB187" s="749"/>
      <c r="ICC187" s="749"/>
      <c r="ICD187" s="749"/>
      <c r="ICE187" s="749"/>
      <c r="ICF187" s="749"/>
      <c r="ICG187" s="749"/>
      <c r="ICH187" s="749"/>
      <c r="ICI187" s="749"/>
      <c r="ICJ187" s="749"/>
      <c r="ICK187" s="749"/>
      <c r="ICL187" s="749"/>
      <c r="ICM187" s="749"/>
      <c r="ICN187" s="749"/>
      <c r="ICO187" s="749"/>
      <c r="ICP187" s="749"/>
      <c r="ICQ187" s="749"/>
      <c r="ICR187" s="749"/>
      <c r="ICS187" s="749"/>
      <c r="ICT187" s="749"/>
      <c r="ICU187" s="749"/>
      <c r="ICV187" s="749"/>
      <c r="ICW187" s="749"/>
      <c r="ICX187" s="749"/>
      <c r="ICY187" s="749"/>
      <c r="ICZ187" s="749"/>
      <c r="IDA187" s="749"/>
      <c r="IDB187" s="749"/>
      <c r="IDC187" s="749"/>
      <c r="IDD187" s="749"/>
      <c r="IDE187" s="749"/>
      <c r="IDF187" s="749"/>
      <c r="IDG187" s="749"/>
      <c r="IDH187" s="749"/>
      <c r="IDI187" s="749"/>
      <c r="IDJ187" s="749"/>
      <c r="IDK187" s="749"/>
      <c r="IDL187" s="749"/>
      <c r="IDM187" s="749"/>
      <c r="IDN187" s="749"/>
      <c r="IDO187" s="749"/>
      <c r="IDP187" s="749"/>
      <c r="IDQ187" s="749"/>
      <c r="IDR187" s="749"/>
      <c r="IDS187" s="749"/>
      <c r="IDT187" s="749"/>
      <c r="IDU187" s="749"/>
      <c r="IDV187" s="749"/>
      <c r="IDW187" s="749"/>
      <c r="IDX187" s="749"/>
      <c r="IDY187" s="749"/>
      <c r="IDZ187" s="749"/>
      <c r="IEA187" s="749"/>
      <c r="IEB187" s="749"/>
      <c r="IEC187" s="749"/>
      <c r="IED187" s="749"/>
      <c r="IEE187" s="749"/>
      <c r="IEF187" s="749"/>
      <c r="IEG187" s="749"/>
      <c r="IEH187" s="749"/>
      <c r="IEI187" s="749"/>
      <c r="IEJ187" s="749"/>
      <c r="IEK187" s="749"/>
      <c r="IEL187" s="749"/>
      <c r="IEM187" s="749"/>
      <c r="IEN187" s="749"/>
      <c r="IEO187" s="749"/>
      <c r="IEP187" s="749"/>
      <c r="IEQ187" s="749"/>
      <c r="IER187" s="749"/>
      <c r="IES187" s="749"/>
      <c r="IET187" s="749"/>
      <c r="IEU187" s="749"/>
      <c r="IEV187" s="749"/>
      <c r="IEW187" s="749"/>
      <c r="IEX187" s="749"/>
      <c r="IEY187" s="749"/>
      <c r="IEZ187" s="749"/>
      <c r="IFA187" s="749"/>
      <c r="IFB187" s="749"/>
      <c r="IFC187" s="749"/>
      <c r="IFD187" s="749"/>
      <c r="IFE187" s="749"/>
      <c r="IFF187" s="749"/>
      <c r="IFG187" s="749"/>
      <c r="IFH187" s="749"/>
      <c r="IFI187" s="749"/>
      <c r="IFJ187" s="749"/>
      <c r="IFK187" s="749"/>
      <c r="IFL187" s="749"/>
      <c r="IFM187" s="749"/>
      <c r="IFN187" s="749"/>
      <c r="IFO187" s="749"/>
      <c r="IFP187" s="749"/>
      <c r="IFQ187" s="749"/>
      <c r="IFR187" s="749"/>
      <c r="IFS187" s="749"/>
      <c r="IFT187" s="749"/>
      <c r="IFU187" s="749"/>
      <c r="IFV187" s="749"/>
      <c r="IFW187" s="749"/>
      <c r="IFX187" s="749"/>
      <c r="IFY187" s="749"/>
      <c r="IFZ187" s="749"/>
      <c r="IGA187" s="749"/>
      <c r="IGB187" s="749"/>
      <c r="IGC187" s="749"/>
      <c r="IGD187" s="749"/>
      <c r="IGE187" s="749"/>
      <c r="IGF187" s="749"/>
      <c r="IGG187" s="749"/>
      <c r="IGH187" s="749"/>
      <c r="IGI187" s="749"/>
      <c r="IGJ187" s="749"/>
      <c r="IGK187" s="749"/>
      <c r="IGL187" s="749"/>
      <c r="IGM187" s="749"/>
      <c r="IGN187" s="749"/>
      <c r="IGO187" s="749"/>
      <c r="IGP187" s="749"/>
      <c r="IGQ187" s="749"/>
      <c r="IGR187" s="749"/>
      <c r="IGS187" s="749"/>
      <c r="IGT187" s="749"/>
      <c r="IGU187" s="749"/>
      <c r="IGV187" s="749"/>
      <c r="IGW187" s="749"/>
      <c r="IGX187" s="749"/>
      <c r="IGY187" s="749"/>
      <c r="IGZ187" s="749"/>
      <c r="IHA187" s="749"/>
      <c r="IHB187" s="749"/>
      <c r="IHC187" s="749"/>
      <c r="IHD187" s="749"/>
      <c r="IHE187" s="749"/>
      <c r="IHF187" s="749"/>
      <c r="IHG187" s="749"/>
      <c r="IHH187" s="749"/>
      <c r="IHI187" s="749"/>
      <c r="IHJ187" s="749"/>
      <c r="IHK187" s="749"/>
      <c r="IHL187" s="749"/>
      <c r="IHM187" s="749"/>
      <c r="IHN187" s="749"/>
      <c r="IHO187" s="749"/>
      <c r="IHP187" s="749"/>
      <c r="IHQ187" s="749"/>
      <c r="IHR187" s="749"/>
      <c r="IHS187" s="749"/>
      <c r="IHT187" s="749"/>
      <c r="IHU187" s="749"/>
      <c r="IHV187" s="749"/>
      <c r="IHW187" s="749"/>
      <c r="IHX187" s="749"/>
      <c r="IHY187" s="749"/>
      <c r="IHZ187" s="749"/>
      <c r="IIA187" s="749"/>
      <c r="IIB187" s="749"/>
      <c r="IIC187" s="749"/>
      <c r="IID187" s="749"/>
      <c r="IIE187" s="749"/>
      <c r="IIF187" s="749"/>
      <c r="IIG187" s="749"/>
      <c r="IIH187" s="749"/>
      <c r="III187" s="749"/>
      <c r="IIJ187" s="749"/>
      <c r="IIK187" s="749"/>
      <c r="IIL187" s="749"/>
      <c r="IIM187" s="749"/>
      <c r="IIN187" s="749"/>
      <c r="IIO187" s="749"/>
      <c r="IIP187" s="749"/>
      <c r="IIQ187" s="749"/>
      <c r="IIR187" s="749"/>
      <c r="IIS187" s="749"/>
      <c r="IIT187" s="749"/>
      <c r="IIU187" s="749"/>
      <c r="IIV187" s="749"/>
      <c r="IIW187" s="749"/>
      <c r="IIX187" s="749"/>
      <c r="IIY187" s="749"/>
      <c r="IIZ187" s="749"/>
      <c r="IJA187" s="749"/>
      <c r="IJB187" s="749"/>
      <c r="IJC187" s="749"/>
      <c r="IJD187" s="749"/>
      <c r="IJE187" s="749"/>
      <c r="IJF187" s="749"/>
      <c r="IJG187" s="749"/>
      <c r="IJH187" s="749"/>
      <c r="IJI187" s="749"/>
      <c r="IJJ187" s="749"/>
      <c r="IJK187" s="749"/>
      <c r="IJL187" s="749"/>
      <c r="IJM187" s="749"/>
      <c r="IJN187" s="749"/>
      <c r="IJO187" s="749"/>
      <c r="IJP187" s="749"/>
      <c r="IJQ187" s="749"/>
      <c r="IJR187" s="749"/>
      <c r="IJS187" s="749"/>
      <c r="IJT187" s="749"/>
      <c r="IJU187" s="749"/>
      <c r="IJV187" s="749"/>
      <c r="IJW187" s="749"/>
      <c r="IJX187" s="749"/>
      <c r="IJY187" s="749"/>
      <c r="IJZ187" s="749"/>
      <c r="IKA187" s="749"/>
      <c r="IKB187" s="749"/>
      <c r="IKC187" s="749"/>
      <c r="IKD187" s="749"/>
      <c r="IKE187" s="749"/>
      <c r="IKF187" s="749"/>
      <c r="IKG187" s="749"/>
      <c r="IKH187" s="749"/>
      <c r="IKI187" s="749"/>
      <c r="IKJ187" s="749"/>
      <c r="IKK187" s="749"/>
      <c r="IKL187" s="749"/>
      <c r="IKM187" s="749"/>
      <c r="IKN187" s="749"/>
      <c r="IKO187" s="749"/>
      <c r="IKP187" s="749"/>
      <c r="IKQ187" s="749"/>
      <c r="IKR187" s="749"/>
      <c r="IKS187" s="749"/>
      <c r="IKT187" s="749"/>
      <c r="IKU187" s="749"/>
      <c r="IKV187" s="749"/>
      <c r="IKW187" s="749"/>
      <c r="IKX187" s="749"/>
      <c r="IKY187" s="749"/>
      <c r="IKZ187" s="749"/>
      <c r="ILA187" s="749"/>
      <c r="ILB187" s="749"/>
      <c r="ILC187" s="749"/>
      <c r="ILD187" s="749"/>
      <c r="ILE187" s="749"/>
      <c r="ILF187" s="749"/>
      <c r="ILG187" s="749"/>
      <c r="ILH187" s="749"/>
      <c r="ILI187" s="749"/>
      <c r="ILJ187" s="749"/>
      <c r="ILK187" s="749"/>
      <c r="ILL187" s="749"/>
      <c r="ILM187" s="749"/>
      <c r="ILN187" s="749"/>
      <c r="ILO187" s="749"/>
      <c r="ILP187" s="749"/>
      <c r="ILQ187" s="749"/>
      <c r="ILR187" s="749"/>
      <c r="ILS187" s="749"/>
      <c r="ILT187" s="749"/>
      <c r="ILU187" s="749"/>
      <c r="ILV187" s="749"/>
      <c r="ILW187" s="749"/>
      <c r="ILX187" s="749"/>
      <c r="ILY187" s="749"/>
      <c r="ILZ187" s="749"/>
      <c r="IMA187" s="749"/>
      <c r="IMB187" s="749"/>
      <c r="IMC187" s="749"/>
      <c r="IMD187" s="749"/>
      <c r="IME187" s="749"/>
      <c r="IMF187" s="749"/>
      <c r="IMG187" s="749"/>
      <c r="IMH187" s="749"/>
      <c r="IMI187" s="749"/>
      <c r="IMJ187" s="749"/>
      <c r="IMK187" s="749"/>
      <c r="IML187" s="749"/>
      <c r="IMM187" s="749"/>
      <c r="IMN187" s="749"/>
      <c r="IMO187" s="749"/>
      <c r="IMP187" s="749"/>
      <c r="IMQ187" s="749"/>
      <c r="IMR187" s="749"/>
      <c r="IMS187" s="749"/>
      <c r="IMT187" s="749"/>
      <c r="IMU187" s="749"/>
      <c r="IMV187" s="749"/>
      <c r="IMW187" s="749"/>
      <c r="IMX187" s="749"/>
      <c r="IMY187" s="749"/>
      <c r="IMZ187" s="749"/>
      <c r="INA187" s="749"/>
      <c r="INB187" s="749"/>
      <c r="INC187" s="749"/>
      <c r="IND187" s="749"/>
      <c r="INE187" s="749"/>
      <c r="INF187" s="749"/>
      <c r="ING187" s="749"/>
      <c r="INH187" s="749"/>
      <c r="INI187" s="749"/>
      <c r="INJ187" s="749"/>
      <c r="INK187" s="749"/>
      <c r="INL187" s="749"/>
      <c r="INM187" s="749"/>
      <c r="INN187" s="749"/>
      <c r="INO187" s="749"/>
      <c r="INP187" s="749"/>
      <c r="INQ187" s="749"/>
      <c r="INR187" s="749"/>
      <c r="INS187" s="749"/>
      <c r="INT187" s="749"/>
      <c r="INU187" s="749"/>
      <c r="INV187" s="749"/>
      <c r="INW187" s="749"/>
      <c r="INX187" s="749"/>
      <c r="INY187" s="749"/>
      <c r="INZ187" s="749"/>
      <c r="IOA187" s="749"/>
      <c r="IOB187" s="749"/>
      <c r="IOC187" s="749"/>
      <c r="IOD187" s="749"/>
      <c r="IOE187" s="749"/>
      <c r="IOF187" s="749"/>
      <c r="IOG187" s="749"/>
      <c r="IOH187" s="749"/>
      <c r="IOI187" s="749"/>
      <c r="IOJ187" s="749"/>
      <c r="IOK187" s="749"/>
      <c r="IOL187" s="749"/>
      <c r="IOM187" s="749"/>
      <c r="ION187" s="749"/>
      <c r="IOO187" s="749"/>
      <c r="IOP187" s="749"/>
      <c r="IOQ187" s="749"/>
      <c r="IOR187" s="749"/>
      <c r="IOS187" s="749"/>
      <c r="IOT187" s="749"/>
      <c r="IOU187" s="749"/>
      <c r="IOV187" s="749"/>
      <c r="IOW187" s="749"/>
      <c r="IOX187" s="749"/>
      <c r="IOY187" s="749"/>
      <c r="IOZ187" s="749"/>
      <c r="IPA187" s="749"/>
      <c r="IPB187" s="749"/>
      <c r="IPC187" s="749"/>
      <c r="IPD187" s="749"/>
      <c r="IPE187" s="749"/>
      <c r="IPF187" s="749"/>
      <c r="IPG187" s="749"/>
      <c r="IPH187" s="749"/>
      <c r="IPI187" s="749"/>
      <c r="IPJ187" s="749"/>
      <c r="IPK187" s="749"/>
      <c r="IPL187" s="749"/>
      <c r="IPM187" s="749"/>
      <c r="IPN187" s="749"/>
      <c r="IPO187" s="749"/>
      <c r="IPP187" s="749"/>
      <c r="IPQ187" s="749"/>
      <c r="IPR187" s="749"/>
      <c r="IPS187" s="749"/>
      <c r="IPT187" s="749"/>
      <c r="IPU187" s="749"/>
      <c r="IPV187" s="749"/>
      <c r="IPW187" s="749"/>
      <c r="IPX187" s="749"/>
      <c r="IPY187" s="749"/>
      <c r="IPZ187" s="749"/>
      <c r="IQA187" s="749"/>
      <c r="IQB187" s="749"/>
      <c r="IQC187" s="749"/>
      <c r="IQD187" s="749"/>
      <c r="IQE187" s="749"/>
      <c r="IQF187" s="749"/>
      <c r="IQG187" s="749"/>
      <c r="IQH187" s="749"/>
      <c r="IQI187" s="749"/>
      <c r="IQJ187" s="749"/>
      <c r="IQK187" s="749"/>
      <c r="IQL187" s="749"/>
      <c r="IQM187" s="749"/>
      <c r="IQN187" s="749"/>
      <c r="IQO187" s="749"/>
      <c r="IQP187" s="749"/>
      <c r="IQQ187" s="749"/>
      <c r="IQR187" s="749"/>
      <c r="IQS187" s="749"/>
      <c r="IQT187" s="749"/>
      <c r="IQU187" s="749"/>
      <c r="IQV187" s="749"/>
      <c r="IQW187" s="749"/>
      <c r="IQX187" s="749"/>
      <c r="IQY187" s="749"/>
      <c r="IQZ187" s="749"/>
      <c r="IRA187" s="749"/>
      <c r="IRB187" s="749"/>
      <c r="IRC187" s="749"/>
      <c r="IRD187" s="749"/>
      <c r="IRE187" s="749"/>
      <c r="IRF187" s="749"/>
      <c r="IRG187" s="749"/>
      <c r="IRH187" s="749"/>
      <c r="IRI187" s="749"/>
      <c r="IRJ187" s="749"/>
      <c r="IRK187" s="749"/>
      <c r="IRL187" s="749"/>
      <c r="IRM187" s="749"/>
      <c r="IRN187" s="749"/>
      <c r="IRO187" s="749"/>
      <c r="IRP187" s="749"/>
      <c r="IRQ187" s="749"/>
      <c r="IRR187" s="749"/>
      <c r="IRS187" s="749"/>
      <c r="IRT187" s="749"/>
      <c r="IRU187" s="749"/>
      <c r="IRV187" s="749"/>
      <c r="IRW187" s="749"/>
      <c r="IRX187" s="749"/>
      <c r="IRY187" s="749"/>
      <c r="IRZ187" s="749"/>
      <c r="ISA187" s="749"/>
      <c r="ISB187" s="749"/>
      <c r="ISC187" s="749"/>
      <c r="ISD187" s="749"/>
      <c r="ISE187" s="749"/>
      <c r="ISF187" s="749"/>
      <c r="ISG187" s="749"/>
      <c r="ISH187" s="749"/>
      <c r="ISI187" s="749"/>
      <c r="ISJ187" s="749"/>
      <c r="ISK187" s="749"/>
      <c r="ISL187" s="749"/>
      <c r="ISM187" s="749"/>
      <c r="ISN187" s="749"/>
      <c r="ISO187" s="749"/>
      <c r="ISP187" s="749"/>
      <c r="ISQ187" s="749"/>
      <c r="ISR187" s="749"/>
      <c r="ISS187" s="749"/>
      <c r="IST187" s="749"/>
      <c r="ISU187" s="749"/>
      <c r="ISV187" s="749"/>
      <c r="ISW187" s="749"/>
      <c r="ISX187" s="749"/>
      <c r="ISY187" s="749"/>
      <c r="ISZ187" s="749"/>
      <c r="ITA187" s="749"/>
      <c r="ITB187" s="749"/>
      <c r="ITC187" s="749"/>
      <c r="ITD187" s="749"/>
      <c r="ITE187" s="749"/>
      <c r="ITF187" s="749"/>
      <c r="ITG187" s="749"/>
      <c r="ITH187" s="749"/>
      <c r="ITI187" s="749"/>
      <c r="ITJ187" s="749"/>
      <c r="ITK187" s="749"/>
      <c r="ITL187" s="749"/>
      <c r="ITM187" s="749"/>
      <c r="ITN187" s="749"/>
      <c r="ITO187" s="749"/>
      <c r="ITP187" s="749"/>
      <c r="ITQ187" s="749"/>
      <c r="ITR187" s="749"/>
      <c r="ITS187" s="749"/>
      <c r="ITT187" s="749"/>
      <c r="ITU187" s="749"/>
      <c r="ITV187" s="749"/>
      <c r="ITW187" s="749"/>
      <c r="ITX187" s="749"/>
      <c r="ITY187" s="749"/>
      <c r="ITZ187" s="749"/>
      <c r="IUA187" s="749"/>
      <c r="IUB187" s="749"/>
      <c r="IUC187" s="749"/>
      <c r="IUD187" s="749"/>
      <c r="IUE187" s="749"/>
      <c r="IUF187" s="749"/>
      <c r="IUG187" s="749"/>
      <c r="IUH187" s="749"/>
      <c r="IUI187" s="749"/>
      <c r="IUJ187" s="749"/>
      <c r="IUK187" s="749"/>
      <c r="IUL187" s="749"/>
      <c r="IUM187" s="749"/>
      <c r="IUN187" s="749"/>
      <c r="IUO187" s="749"/>
      <c r="IUP187" s="749"/>
      <c r="IUQ187" s="749"/>
      <c r="IUR187" s="749"/>
      <c r="IUS187" s="749"/>
      <c r="IUT187" s="749"/>
      <c r="IUU187" s="749"/>
      <c r="IUV187" s="749"/>
      <c r="IUW187" s="749"/>
      <c r="IUX187" s="749"/>
      <c r="IUY187" s="749"/>
      <c r="IUZ187" s="749"/>
      <c r="IVA187" s="749"/>
      <c r="IVB187" s="749"/>
      <c r="IVC187" s="749"/>
      <c r="IVD187" s="749"/>
      <c r="IVE187" s="749"/>
      <c r="IVF187" s="749"/>
      <c r="IVG187" s="749"/>
      <c r="IVH187" s="749"/>
      <c r="IVI187" s="749"/>
      <c r="IVJ187" s="749"/>
      <c r="IVK187" s="749"/>
      <c r="IVL187" s="749"/>
      <c r="IVM187" s="749"/>
      <c r="IVN187" s="749"/>
      <c r="IVO187" s="749"/>
      <c r="IVP187" s="749"/>
      <c r="IVQ187" s="749"/>
      <c r="IVR187" s="749"/>
      <c r="IVS187" s="749"/>
      <c r="IVT187" s="749"/>
      <c r="IVU187" s="749"/>
      <c r="IVV187" s="749"/>
      <c r="IVW187" s="749"/>
      <c r="IVX187" s="749"/>
      <c r="IVY187" s="749"/>
      <c r="IVZ187" s="749"/>
      <c r="IWA187" s="749"/>
      <c r="IWB187" s="749"/>
      <c r="IWC187" s="749"/>
      <c r="IWD187" s="749"/>
      <c r="IWE187" s="749"/>
      <c r="IWF187" s="749"/>
      <c r="IWG187" s="749"/>
      <c r="IWH187" s="749"/>
      <c r="IWI187" s="749"/>
      <c r="IWJ187" s="749"/>
      <c r="IWK187" s="749"/>
      <c r="IWL187" s="749"/>
      <c r="IWM187" s="749"/>
      <c r="IWN187" s="749"/>
      <c r="IWO187" s="749"/>
      <c r="IWP187" s="749"/>
      <c r="IWQ187" s="749"/>
      <c r="IWR187" s="749"/>
      <c r="IWS187" s="749"/>
      <c r="IWT187" s="749"/>
      <c r="IWU187" s="749"/>
      <c r="IWV187" s="749"/>
      <c r="IWW187" s="749"/>
      <c r="IWX187" s="749"/>
      <c r="IWY187" s="749"/>
      <c r="IWZ187" s="749"/>
      <c r="IXA187" s="749"/>
      <c r="IXB187" s="749"/>
      <c r="IXC187" s="749"/>
      <c r="IXD187" s="749"/>
      <c r="IXE187" s="749"/>
      <c r="IXF187" s="749"/>
      <c r="IXG187" s="749"/>
      <c r="IXH187" s="749"/>
      <c r="IXI187" s="749"/>
      <c r="IXJ187" s="749"/>
      <c r="IXK187" s="749"/>
      <c r="IXL187" s="749"/>
      <c r="IXM187" s="749"/>
      <c r="IXN187" s="749"/>
      <c r="IXO187" s="749"/>
      <c r="IXP187" s="749"/>
      <c r="IXQ187" s="749"/>
      <c r="IXR187" s="749"/>
      <c r="IXS187" s="749"/>
      <c r="IXT187" s="749"/>
      <c r="IXU187" s="749"/>
      <c r="IXV187" s="749"/>
      <c r="IXW187" s="749"/>
      <c r="IXX187" s="749"/>
      <c r="IXY187" s="749"/>
      <c r="IXZ187" s="749"/>
      <c r="IYA187" s="749"/>
      <c r="IYB187" s="749"/>
      <c r="IYC187" s="749"/>
      <c r="IYD187" s="749"/>
      <c r="IYE187" s="749"/>
      <c r="IYF187" s="749"/>
      <c r="IYG187" s="749"/>
      <c r="IYH187" s="749"/>
      <c r="IYI187" s="749"/>
      <c r="IYJ187" s="749"/>
      <c r="IYK187" s="749"/>
      <c r="IYL187" s="749"/>
      <c r="IYM187" s="749"/>
      <c r="IYN187" s="749"/>
      <c r="IYO187" s="749"/>
      <c r="IYP187" s="749"/>
      <c r="IYQ187" s="749"/>
      <c r="IYR187" s="749"/>
      <c r="IYS187" s="749"/>
      <c r="IYT187" s="749"/>
      <c r="IYU187" s="749"/>
      <c r="IYV187" s="749"/>
      <c r="IYW187" s="749"/>
      <c r="IYX187" s="749"/>
      <c r="IYY187" s="749"/>
      <c r="IYZ187" s="749"/>
      <c r="IZA187" s="749"/>
      <c r="IZB187" s="749"/>
      <c r="IZC187" s="749"/>
      <c r="IZD187" s="749"/>
      <c r="IZE187" s="749"/>
      <c r="IZF187" s="749"/>
      <c r="IZG187" s="749"/>
      <c r="IZH187" s="749"/>
      <c r="IZI187" s="749"/>
      <c r="IZJ187" s="749"/>
      <c r="IZK187" s="749"/>
      <c r="IZL187" s="749"/>
      <c r="IZM187" s="749"/>
      <c r="IZN187" s="749"/>
      <c r="IZO187" s="749"/>
      <c r="IZP187" s="749"/>
      <c r="IZQ187" s="749"/>
      <c r="IZR187" s="749"/>
      <c r="IZS187" s="749"/>
      <c r="IZT187" s="749"/>
      <c r="IZU187" s="749"/>
      <c r="IZV187" s="749"/>
      <c r="IZW187" s="749"/>
      <c r="IZX187" s="749"/>
      <c r="IZY187" s="749"/>
      <c r="IZZ187" s="749"/>
      <c r="JAA187" s="749"/>
      <c r="JAB187" s="749"/>
      <c r="JAC187" s="749"/>
      <c r="JAD187" s="749"/>
      <c r="JAE187" s="749"/>
      <c r="JAF187" s="749"/>
      <c r="JAG187" s="749"/>
      <c r="JAH187" s="749"/>
      <c r="JAI187" s="749"/>
      <c r="JAJ187" s="749"/>
      <c r="JAK187" s="749"/>
      <c r="JAL187" s="749"/>
      <c r="JAM187" s="749"/>
      <c r="JAN187" s="749"/>
      <c r="JAO187" s="749"/>
      <c r="JAP187" s="749"/>
      <c r="JAQ187" s="749"/>
      <c r="JAR187" s="749"/>
      <c r="JAS187" s="749"/>
      <c r="JAT187" s="749"/>
      <c r="JAU187" s="749"/>
      <c r="JAV187" s="749"/>
      <c r="JAW187" s="749"/>
      <c r="JAX187" s="749"/>
      <c r="JAY187" s="749"/>
      <c r="JAZ187" s="749"/>
      <c r="JBA187" s="749"/>
      <c r="JBB187" s="749"/>
      <c r="JBC187" s="749"/>
      <c r="JBD187" s="749"/>
      <c r="JBE187" s="749"/>
      <c r="JBF187" s="749"/>
      <c r="JBG187" s="749"/>
      <c r="JBH187" s="749"/>
      <c r="JBI187" s="749"/>
      <c r="JBJ187" s="749"/>
      <c r="JBK187" s="749"/>
      <c r="JBL187" s="749"/>
      <c r="JBM187" s="749"/>
      <c r="JBN187" s="749"/>
      <c r="JBO187" s="749"/>
      <c r="JBP187" s="749"/>
      <c r="JBQ187" s="749"/>
      <c r="JBR187" s="749"/>
      <c r="JBS187" s="749"/>
      <c r="JBT187" s="749"/>
      <c r="JBU187" s="749"/>
      <c r="JBV187" s="749"/>
      <c r="JBW187" s="749"/>
      <c r="JBX187" s="749"/>
      <c r="JBY187" s="749"/>
      <c r="JBZ187" s="749"/>
      <c r="JCA187" s="749"/>
      <c r="JCB187" s="749"/>
      <c r="JCC187" s="749"/>
      <c r="JCD187" s="749"/>
      <c r="JCE187" s="749"/>
      <c r="JCF187" s="749"/>
      <c r="JCG187" s="749"/>
      <c r="JCH187" s="749"/>
      <c r="JCI187" s="749"/>
      <c r="JCJ187" s="749"/>
      <c r="JCK187" s="749"/>
      <c r="JCL187" s="749"/>
      <c r="JCM187" s="749"/>
      <c r="JCN187" s="749"/>
      <c r="JCO187" s="749"/>
      <c r="JCP187" s="749"/>
      <c r="JCQ187" s="749"/>
      <c r="JCR187" s="749"/>
      <c r="JCS187" s="749"/>
      <c r="JCT187" s="749"/>
      <c r="JCU187" s="749"/>
      <c r="JCV187" s="749"/>
      <c r="JCW187" s="749"/>
      <c r="JCX187" s="749"/>
      <c r="JCY187" s="749"/>
      <c r="JCZ187" s="749"/>
      <c r="JDA187" s="749"/>
      <c r="JDB187" s="749"/>
      <c r="JDC187" s="749"/>
      <c r="JDD187" s="749"/>
      <c r="JDE187" s="749"/>
      <c r="JDF187" s="749"/>
      <c r="JDG187" s="749"/>
      <c r="JDH187" s="749"/>
      <c r="JDI187" s="749"/>
      <c r="JDJ187" s="749"/>
      <c r="JDK187" s="749"/>
      <c r="JDL187" s="749"/>
      <c r="JDM187" s="749"/>
      <c r="JDN187" s="749"/>
      <c r="JDO187" s="749"/>
      <c r="JDP187" s="749"/>
      <c r="JDQ187" s="749"/>
      <c r="JDR187" s="749"/>
      <c r="JDS187" s="749"/>
      <c r="JDT187" s="749"/>
      <c r="JDU187" s="749"/>
      <c r="JDV187" s="749"/>
      <c r="JDW187" s="749"/>
      <c r="JDX187" s="749"/>
      <c r="JDY187" s="749"/>
      <c r="JDZ187" s="749"/>
      <c r="JEA187" s="749"/>
      <c r="JEB187" s="749"/>
      <c r="JEC187" s="749"/>
      <c r="JED187" s="749"/>
      <c r="JEE187" s="749"/>
      <c r="JEF187" s="749"/>
      <c r="JEG187" s="749"/>
      <c r="JEH187" s="749"/>
      <c r="JEI187" s="749"/>
      <c r="JEJ187" s="749"/>
      <c r="JEK187" s="749"/>
      <c r="JEL187" s="749"/>
      <c r="JEM187" s="749"/>
      <c r="JEN187" s="749"/>
      <c r="JEO187" s="749"/>
      <c r="JEP187" s="749"/>
      <c r="JEQ187" s="749"/>
      <c r="JER187" s="749"/>
      <c r="JES187" s="749"/>
      <c r="JET187" s="749"/>
      <c r="JEU187" s="749"/>
      <c r="JEV187" s="749"/>
      <c r="JEW187" s="749"/>
      <c r="JEX187" s="749"/>
      <c r="JEY187" s="749"/>
      <c r="JEZ187" s="749"/>
      <c r="JFA187" s="749"/>
      <c r="JFB187" s="749"/>
      <c r="JFC187" s="749"/>
      <c r="JFD187" s="749"/>
      <c r="JFE187" s="749"/>
      <c r="JFF187" s="749"/>
      <c r="JFG187" s="749"/>
      <c r="JFH187" s="749"/>
      <c r="JFI187" s="749"/>
      <c r="JFJ187" s="749"/>
      <c r="JFK187" s="749"/>
      <c r="JFL187" s="749"/>
      <c r="JFM187" s="749"/>
      <c r="JFN187" s="749"/>
      <c r="JFO187" s="749"/>
      <c r="JFP187" s="749"/>
      <c r="JFQ187" s="749"/>
      <c r="JFR187" s="749"/>
      <c r="JFS187" s="749"/>
      <c r="JFT187" s="749"/>
      <c r="JFU187" s="749"/>
      <c r="JFV187" s="749"/>
      <c r="JFW187" s="749"/>
      <c r="JFX187" s="749"/>
      <c r="JFY187" s="749"/>
      <c r="JFZ187" s="749"/>
      <c r="JGA187" s="749"/>
      <c r="JGB187" s="749"/>
      <c r="JGC187" s="749"/>
      <c r="JGD187" s="749"/>
      <c r="JGE187" s="749"/>
      <c r="JGF187" s="749"/>
      <c r="JGG187" s="749"/>
      <c r="JGH187" s="749"/>
      <c r="JGI187" s="749"/>
      <c r="JGJ187" s="749"/>
      <c r="JGK187" s="749"/>
      <c r="JGL187" s="749"/>
      <c r="JGM187" s="749"/>
      <c r="JGN187" s="749"/>
      <c r="JGO187" s="749"/>
      <c r="JGP187" s="749"/>
      <c r="JGQ187" s="749"/>
      <c r="JGR187" s="749"/>
      <c r="JGS187" s="749"/>
      <c r="JGT187" s="749"/>
      <c r="JGU187" s="749"/>
      <c r="JGV187" s="749"/>
      <c r="JGW187" s="749"/>
      <c r="JGX187" s="749"/>
      <c r="JGY187" s="749"/>
      <c r="JGZ187" s="749"/>
      <c r="JHA187" s="749"/>
      <c r="JHB187" s="749"/>
      <c r="JHC187" s="749"/>
      <c r="JHD187" s="749"/>
      <c r="JHE187" s="749"/>
      <c r="JHF187" s="749"/>
      <c r="JHG187" s="749"/>
      <c r="JHH187" s="749"/>
      <c r="JHI187" s="749"/>
      <c r="JHJ187" s="749"/>
      <c r="JHK187" s="749"/>
      <c r="JHL187" s="749"/>
      <c r="JHM187" s="749"/>
      <c r="JHN187" s="749"/>
      <c r="JHO187" s="749"/>
      <c r="JHP187" s="749"/>
      <c r="JHQ187" s="749"/>
      <c r="JHR187" s="749"/>
      <c r="JHS187" s="749"/>
      <c r="JHT187" s="749"/>
      <c r="JHU187" s="749"/>
      <c r="JHV187" s="749"/>
      <c r="JHW187" s="749"/>
      <c r="JHX187" s="749"/>
      <c r="JHY187" s="749"/>
      <c r="JHZ187" s="749"/>
      <c r="JIA187" s="749"/>
      <c r="JIB187" s="749"/>
      <c r="JIC187" s="749"/>
      <c r="JID187" s="749"/>
      <c r="JIE187" s="749"/>
      <c r="JIF187" s="749"/>
      <c r="JIG187" s="749"/>
      <c r="JIH187" s="749"/>
      <c r="JII187" s="749"/>
      <c r="JIJ187" s="749"/>
      <c r="JIK187" s="749"/>
      <c r="JIL187" s="749"/>
      <c r="JIM187" s="749"/>
      <c r="JIN187" s="749"/>
      <c r="JIO187" s="749"/>
      <c r="JIP187" s="749"/>
      <c r="JIQ187" s="749"/>
      <c r="JIR187" s="749"/>
      <c r="JIS187" s="749"/>
      <c r="JIT187" s="749"/>
      <c r="JIU187" s="749"/>
      <c r="JIV187" s="749"/>
      <c r="JIW187" s="749"/>
      <c r="JIX187" s="749"/>
      <c r="JIY187" s="749"/>
      <c r="JIZ187" s="749"/>
      <c r="JJA187" s="749"/>
      <c r="JJB187" s="749"/>
      <c r="JJC187" s="749"/>
      <c r="JJD187" s="749"/>
      <c r="JJE187" s="749"/>
      <c r="JJF187" s="749"/>
      <c r="JJG187" s="749"/>
      <c r="JJH187" s="749"/>
      <c r="JJI187" s="749"/>
      <c r="JJJ187" s="749"/>
      <c r="JJK187" s="749"/>
      <c r="JJL187" s="749"/>
      <c r="JJM187" s="749"/>
      <c r="JJN187" s="749"/>
      <c r="JJO187" s="749"/>
      <c r="JJP187" s="749"/>
      <c r="JJQ187" s="749"/>
      <c r="JJR187" s="749"/>
      <c r="JJS187" s="749"/>
      <c r="JJT187" s="749"/>
      <c r="JJU187" s="749"/>
      <c r="JJV187" s="749"/>
      <c r="JJW187" s="749"/>
      <c r="JJX187" s="749"/>
      <c r="JJY187" s="749"/>
      <c r="JJZ187" s="749"/>
      <c r="JKA187" s="749"/>
      <c r="JKB187" s="749"/>
      <c r="JKC187" s="749"/>
      <c r="JKD187" s="749"/>
      <c r="JKE187" s="749"/>
      <c r="JKF187" s="749"/>
      <c r="JKG187" s="749"/>
      <c r="JKH187" s="749"/>
      <c r="JKI187" s="749"/>
      <c r="JKJ187" s="749"/>
      <c r="JKK187" s="749"/>
      <c r="JKL187" s="749"/>
      <c r="JKM187" s="749"/>
      <c r="JKN187" s="749"/>
      <c r="JKO187" s="749"/>
      <c r="JKP187" s="749"/>
      <c r="JKQ187" s="749"/>
      <c r="JKR187" s="749"/>
      <c r="JKS187" s="749"/>
      <c r="JKT187" s="749"/>
      <c r="JKU187" s="749"/>
      <c r="JKV187" s="749"/>
      <c r="JKW187" s="749"/>
      <c r="JKX187" s="749"/>
      <c r="JKY187" s="749"/>
      <c r="JKZ187" s="749"/>
      <c r="JLA187" s="749"/>
      <c r="JLB187" s="749"/>
      <c r="JLC187" s="749"/>
      <c r="JLD187" s="749"/>
      <c r="JLE187" s="749"/>
      <c r="JLF187" s="749"/>
      <c r="JLG187" s="749"/>
      <c r="JLH187" s="749"/>
      <c r="JLI187" s="749"/>
      <c r="JLJ187" s="749"/>
      <c r="JLK187" s="749"/>
      <c r="JLL187" s="749"/>
      <c r="JLM187" s="749"/>
      <c r="JLN187" s="749"/>
      <c r="JLO187" s="749"/>
      <c r="JLP187" s="749"/>
      <c r="JLQ187" s="749"/>
      <c r="JLR187" s="749"/>
      <c r="JLS187" s="749"/>
      <c r="JLT187" s="749"/>
      <c r="JLU187" s="749"/>
      <c r="JLV187" s="749"/>
      <c r="JLW187" s="749"/>
      <c r="JLX187" s="749"/>
      <c r="JLY187" s="749"/>
      <c r="JLZ187" s="749"/>
      <c r="JMA187" s="749"/>
      <c r="JMB187" s="749"/>
      <c r="JMC187" s="749"/>
      <c r="JMD187" s="749"/>
      <c r="JME187" s="749"/>
      <c r="JMF187" s="749"/>
      <c r="JMG187" s="749"/>
      <c r="JMH187" s="749"/>
      <c r="JMI187" s="749"/>
      <c r="JMJ187" s="749"/>
      <c r="JMK187" s="749"/>
      <c r="JML187" s="749"/>
      <c r="JMM187" s="749"/>
      <c r="JMN187" s="749"/>
      <c r="JMO187" s="749"/>
      <c r="JMP187" s="749"/>
      <c r="JMQ187" s="749"/>
      <c r="JMR187" s="749"/>
      <c r="JMS187" s="749"/>
      <c r="JMT187" s="749"/>
      <c r="JMU187" s="749"/>
      <c r="JMV187" s="749"/>
      <c r="JMW187" s="749"/>
      <c r="JMX187" s="749"/>
      <c r="JMY187" s="749"/>
      <c r="JMZ187" s="749"/>
      <c r="JNA187" s="749"/>
      <c r="JNB187" s="749"/>
      <c r="JNC187" s="749"/>
      <c r="JND187" s="749"/>
      <c r="JNE187" s="749"/>
      <c r="JNF187" s="749"/>
      <c r="JNG187" s="749"/>
      <c r="JNH187" s="749"/>
      <c r="JNI187" s="749"/>
      <c r="JNJ187" s="749"/>
      <c r="JNK187" s="749"/>
      <c r="JNL187" s="749"/>
      <c r="JNM187" s="749"/>
      <c r="JNN187" s="749"/>
      <c r="JNO187" s="749"/>
      <c r="JNP187" s="749"/>
      <c r="JNQ187" s="749"/>
      <c r="JNR187" s="749"/>
      <c r="JNS187" s="749"/>
      <c r="JNT187" s="749"/>
      <c r="JNU187" s="749"/>
      <c r="JNV187" s="749"/>
      <c r="JNW187" s="749"/>
      <c r="JNX187" s="749"/>
      <c r="JNY187" s="749"/>
      <c r="JNZ187" s="749"/>
      <c r="JOA187" s="749"/>
      <c r="JOB187" s="749"/>
      <c r="JOC187" s="749"/>
      <c r="JOD187" s="749"/>
      <c r="JOE187" s="749"/>
      <c r="JOF187" s="749"/>
      <c r="JOG187" s="749"/>
      <c r="JOH187" s="749"/>
      <c r="JOI187" s="749"/>
      <c r="JOJ187" s="749"/>
      <c r="JOK187" s="749"/>
      <c r="JOL187" s="749"/>
      <c r="JOM187" s="749"/>
      <c r="JON187" s="749"/>
      <c r="JOO187" s="749"/>
      <c r="JOP187" s="749"/>
      <c r="JOQ187" s="749"/>
      <c r="JOR187" s="749"/>
      <c r="JOS187" s="749"/>
      <c r="JOT187" s="749"/>
      <c r="JOU187" s="749"/>
      <c r="JOV187" s="749"/>
      <c r="JOW187" s="749"/>
      <c r="JOX187" s="749"/>
      <c r="JOY187" s="749"/>
      <c r="JOZ187" s="749"/>
      <c r="JPA187" s="749"/>
      <c r="JPB187" s="749"/>
      <c r="JPC187" s="749"/>
      <c r="JPD187" s="749"/>
      <c r="JPE187" s="749"/>
      <c r="JPF187" s="749"/>
      <c r="JPG187" s="749"/>
      <c r="JPH187" s="749"/>
      <c r="JPI187" s="749"/>
      <c r="JPJ187" s="749"/>
      <c r="JPK187" s="749"/>
      <c r="JPL187" s="749"/>
      <c r="JPM187" s="749"/>
      <c r="JPN187" s="749"/>
      <c r="JPO187" s="749"/>
      <c r="JPP187" s="749"/>
      <c r="JPQ187" s="749"/>
      <c r="JPR187" s="749"/>
      <c r="JPS187" s="749"/>
      <c r="JPT187" s="749"/>
      <c r="JPU187" s="749"/>
      <c r="JPV187" s="749"/>
      <c r="JPW187" s="749"/>
      <c r="JPX187" s="749"/>
      <c r="JPY187" s="749"/>
      <c r="JPZ187" s="749"/>
      <c r="JQA187" s="749"/>
      <c r="JQB187" s="749"/>
      <c r="JQC187" s="749"/>
      <c r="JQD187" s="749"/>
      <c r="JQE187" s="749"/>
      <c r="JQF187" s="749"/>
      <c r="JQG187" s="749"/>
      <c r="JQH187" s="749"/>
      <c r="JQI187" s="749"/>
      <c r="JQJ187" s="749"/>
      <c r="JQK187" s="749"/>
      <c r="JQL187" s="749"/>
      <c r="JQM187" s="749"/>
      <c r="JQN187" s="749"/>
      <c r="JQO187" s="749"/>
      <c r="JQP187" s="749"/>
      <c r="JQQ187" s="749"/>
      <c r="JQR187" s="749"/>
      <c r="JQS187" s="749"/>
      <c r="JQT187" s="749"/>
      <c r="JQU187" s="749"/>
      <c r="JQV187" s="749"/>
      <c r="JQW187" s="749"/>
      <c r="JQX187" s="749"/>
      <c r="JQY187" s="749"/>
      <c r="JQZ187" s="749"/>
      <c r="JRA187" s="749"/>
      <c r="JRB187" s="749"/>
      <c r="JRC187" s="749"/>
      <c r="JRD187" s="749"/>
      <c r="JRE187" s="749"/>
      <c r="JRF187" s="749"/>
      <c r="JRG187" s="749"/>
      <c r="JRH187" s="749"/>
      <c r="JRI187" s="749"/>
      <c r="JRJ187" s="749"/>
      <c r="JRK187" s="749"/>
      <c r="JRL187" s="749"/>
      <c r="JRM187" s="749"/>
      <c r="JRN187" s="749"/>
      <c r="JRO187" s="749"/>
      <c r="JRP187" s="749"/>
      <c r="JRQ187" s="749"/>
      <c r="JRR187" s="749"/>
      <c r="JRS187" s="749"/>
      <c r="JRT187" s="749"/>
      <c r="JRU187" s="749"/>
      <c r="JRV187" s="749"/>
      <c r="JRW187" s="749"/>
      <c r="JRX187" s="749"/>
      <c r="JRY187" s="749"/>
      <c r="JRZ187" s="749"/>
      <c r="JSA187" s="749"/>
      <c r="JSB187" s="749"/>
      <c r="JSC187" s="749"/>
      <c r="JSD187" s="749"/>
      <c r="JSE187" s="749"/>
      <c r="JSF187" s="749"/>
      <c r="JSG187" s="749"/>
      <c r="JSH187" s="749"/>
      <c r="JSI187" s="749"/>
      <c r="JSJ187" s="749"/>
      <c r="JSK187" s="749"/>
      <c r="JSL187" s="749"/>
      <c r="JSM187" s="749"/>
      <c r="JSN187" s="749"/>
      <c r="JSO187" s="749"/>
      <c r="JSP187" s="749"/>
      <c r="JSQ187" s="749"/>
      <c r="JSR187" s="749"/>
      <c r="JSS187" s="749"/>
      <c r="JST187" s="749"/>
      <c r="JSU187" s="749"/>
      <c r="JSV187" s="749"/>
      <c r="JSW187" s="749"/>
      <c r="JSX187" s="749"/>
      <c r="JSY187" s="749"/>
      <c r="JSZ187" s="749"/>
      <c r="JTA187" s="749"/>
      <c r="JTB187" s="749"/>
      <c r="JTC187" s="749"/>
      <c r="JTD187" s="749"/>
      <c r="JTE187" s="749"/>
      <c r="JTF187" s="749"/>
      <c r="JTG187" s="749"/>
      <c r="JTH187" s="749"/>
      <c r="JTI187" s="749"/>
      <c r="JTJ187" s="749"/>
      <c r="JTK187" s="749"/>
      <c r="JTL187" s="749"/>
      <c r="JTM187" s="749"/>
      <c r="JTN187" s="749"/>
      <c r="JTO187" s="749"/>
      <c r="JTP187" s="749"/>
      <c r="JTQ187" s="749"/>
      <c r="JTR187" s="749"/>
      <c r="JTS187" s="749"/>
      <c r="JTT187" s="749"/>
      <c r="JTU187" s="749"/>
      <c r="JTV187" s="749"/>
      <c r="JTW187" s="749"/>
      <c r="JTX187" s="749"/>
      <c r="JTY187" s="749"/>
      <c r="JTZ187" s="749"/>
      <c r="JUA187" s="749"/>
      <c r="JUB187" s="749"/>
      <c r="JUC187" s="749"/>
      <c r="JUD187" s="749"/>
      <c r="JUE187" s="749"/>
      <c r="JUF187" s="749"/>
      <c r="JUG187" s="749"/>
      <c r="JUH187" s="749"/>
      <c r="JUI187" s="749"/>
      <c r="JUJ187" s="749"/>
      <c r="JUK187" s="749"/>
      <c r="JUL187" s="749"/>
      <c r="JUM187" s="749"/>
      <c r="JUN187" s="749"/>
      <c r="JUO187" s="749"/>
      <c r="JUP187" s="749"/>
      <c r="JUQ187" s="749"/>
      <c r="JUR187" s="749"/>
      <c r="JUS187" s="749"/>
      <c r="JUT187" s="749"/>
      <c r="JUU187" s="749"/>
      <c r="JUV187" s="749"/>
      <c r="JUW187" s="749"/>
      <c r="JUX187" s="749"/>
      <c r="JUY187" s="749"/>
      <c r="JUZ187" s="749"/>
      <c r="JVA187" s="749"/>
      <c r="JVB187" s="749"/>
      <c r="JVC187" s="749"/>
      <c r="JVD187" s="749"/>
      <c r="JVE187" s="749"/>
      <c r="JVF187" s="749"/>
      <c r="JVG187" s="749"/>
      <c r="JVH187" s="749"/>
      <c r="JVI187" s="749"/>
      <c r="JVJ187" s="749"/>
      <c r="JVK187" s="749"/>
      <c r="JVL187" s="749"/>
      <c r="JVM187" s="749"/>
      <c r="JVN187" s="749"/>
      <c r="JVO187" s="749"/>
      <c r="JVP187" s="749"/>
      <c r="JVQ187" s="749"/>
      <c r="JVR187" s="749"/>
      <c r="JVS187" s="749"/>
      <c r="JVT187" s="749"/>
      <c r="JVU187" s="749"/>
      <c r="JVV187" s="749"/>
      <c r="JVW187" s="749"/>
      <c r="JVX187" s="749"/>
      <c r="JVY187" s="749"/>
      <c r="JVZ187" s="749"/>
      <c r="JWA187" s="749"/>
      <c r="JWB187" s="749"/>
      <c r="JWC187" s="749"/>
      <c r="JWD187" s="749"/>
      <c r="JWE187" s="749"/>
      <c r="JWF187" s="749"/>
      <c r="JWG187" s="749"/>
      <c r="JWH187" s="749"/>
      <c r="JWI187" s="749"/>
      <c r="JWJ187" s="749"/>
      <c r="JWK187" s="749"/>
      <c r="JWL187" s="749"/>
      <c r="JWM187" s="749"/>
      <c r="JWN187" s="749"/>
      <c r="JWO187" s="749"/>
      <c r="JWP187" s="749"/>
      <c r="JWQ187" s="749"/>
      <c r="JWR187" s="749"/>
      <c r="JWS187" s="749"/>
      <c r="JWT187" s="749"/>
      <c r="JWU187" s="749"/>
      <c r="JWV187" s="749"/>
      <c r="JWW187" s="749"/>
      <c r="JWX187" s="749"/>
      <c r="JWY187" s="749"/>
      <c r="JWZ187" s="749"/>
      <c r="JXA187" s="749"/>
      <c r="JXB187" s="749"/>
      <c r="JXC187" s="749"/>
      <c r="JXD187" s="749"/>
      <c r="JXE187" s="749"/>
      <c r="JXF187" s="749"/>
      <c r="JXG187" s="749"/>
      <c r="JXH187" s="749"/>
      <c r="JXI187" s="749"/>
      <c r="JXJ187" s="749"/>
      <c r="JXK187" s="749"/>
      <c r="JXL187" s="749"/>
      <c r="JXM187" s="749"/>
      <c r="JXN187" s="749"/>
      <c r="JXO187" s="749"/>
      <c r="JXP187" s="749"/>
      <c r="JXQ187" s="749"/>
      <c r="JXR187" s="749"/>
      <c r="JXS187" s="749"/>
      <c r="JXT187" s="749"/>
      <c r="JXU187" s="749"/>
      <c r="JXV187" s="749"/>
      <c r="JXW187" s="749"/>
      <c r="JXX187" s="749"/>
      <c r="JXY187" s="749"/>
      <c r="JXZ187" s="749"/>
      <c r="JYA187" s="749"/>
      <c r="JYB187" s="749"/>
      <c r="JYC187" s="749"/>
      <c r="JYD187" s="749"/>
      <c r="JYE187" s="749"/>
      <c r="JYF187" s="749"/>
      <c r="JYG187" s="749"/>
      <c r="JYH187" s="749"/>
      <c r="JYI187" s="749"/>
      <c r="JYJ187" s="749"/>
      <c r="JYK187" s="749"/>
      <c r="JYL187" s="749"/>
      <c r="JYM187" s="749"/>
      <c r="JYN187" s="749"/>
      <c r="JYO187" s="749"/>
      <c r="JYP187" s="749"/>
      <c r="JYQ187" s="749"/>
      <c r="JYR187" s="749"/>
      <c r="JYS187" s="749"/>
      <c r="JYT187" s="749"/>
      <c r="JYU187" s="749"/>
      <c r="JYV187" s="749"/>
      <c r="JYW187" s="749"/>
      <c r="JYX187" s="749"/>
      <c r="JYY187" s="749"/>
      <c r="JYZ187" s="749"/>
      <c r="JZA187" s="749"/>
      <c r="JZB187" s="749"/>
      <c r="JZC187" s="749"/>
      <c r="JZD187" s="749"/>
      <c r="JZE187" s="749"/>
      <c r="JZF187" s="749"/>
      <c r="JZG187" s="749"/>
      <c r="JZH187" s="749"/>
      <c r="JZI187" s="749"/>
      <c r="JZJ187" s="749"/>
      <c r="JZK187" s="749"/>
      <c r="JZL187" s="749"/>
      <c r="JZM187" s="749"/>
      <c r="JZN187" s="749"/>
      <c r="JZO187" s="749"/>
      <c r="JZP187" s="749"/>
      <c r="JZQ187" s="749"/>
      <c r="JZR187" s="749"/>
      <c r="JZS187" s="749"/>
      <c r="JZT187" s="749"/>
      <c r="JZU187" s="749"/>
      <c r="JZV187" s="749"/>
      <c r="JZW187" s="749"/>
      <c r="JZX187" s="749"/>
      <c r="JZY187" s="749"/>
      <c r="JZZ187" s="749"/>
      <c r="KAA187" s="749"/>
      <c r="KAB187" s="749"/>
      <c r="KAC187" s="749"/>
      <c r="KAD187" s="749"/>
      <c r="KAE187" s="749"/>
      <c r="KAF187" s="749"/>
      <c r="KAG187" s="749"/>
      <c r="KAH187" s="749"/>
      <c r="KAI187" s="749"/>
      <c r="KAJ187" s="749"/>
      <c r="KAK187" s="749"/>
      <c r="KAL187" s="749"/>
      <c r="KAM187" s="749"/>
      <c r="KAN187" s="749"/>
      <c r="KAO187" s="749"/>
      <c r="KAP187" s="749"/>
      <c r="KAQ187" s="749"/>
      <c r="KAR187" s="749"/>
      <c r="KAS187" s="749"/>
      <c r="KAT187" s="749"/>
      <c r="KAU187" s="749"/>
      <c r="KAV187" s="749"/>
      <c r="KAW187" s="749"/>
      <c r="KAX187" s="749"/>
      <c r="KAY187" s="749"/>
      <c r="KAZ187" s="749"/>
      <c r="KBA187" s="749"/>
      <c r="KBB187" s="749"/>
      <c r="KBC187" s="749"/>
      <c r="KBD187" s="749"/>
      <c r="KBE187" s="749"/>
      <c r="KBF187" s="749"/>
      <c r="KBG187" s="749"/>
      <c r="KBH187" s="749"/>
      <c r="KBI187" s="749"/>
      <c r="KBJ187" s="749"/>
      <c r="KBK187" s="749"/>
      <c r="KBL187" s="749"/>
      <c r="KBM187" s="749"/>
      <c r="KBN187" s="749"/>
      <c r="KBO187" s="749"/>
      <c r="KBP187" s="749"/>
      <c r="KBQ187" s="749"/>
      <c r="KBR187" s="749"/>
      <c r="KBS187" s="749"/>
      <c r="KBT187" s="749"/>
      <c r="KBU187" s="749"/>
      <c r="KBV187" s="749"/>
      <c r="KBW187" s="749"/>
      <c r="KBX187" s="749"/>
      <c r="KBY187" s="749"/>
      <c r="KBZ187" s="749"/>
      <c r="KCA187" s="749"/>
      <c r="KCB187" s="749"/>
      <c r="KCC187" s="749"/>
      <c r="KCD187" s="749"/>
      <c r="KCE187" s="749"/>
      <c r="KCF187" s="749"/>
      <c r="KCG187" s="749"/>
      <c r="KCH187" s="749"/>
      <c r="KCI187" s="749"/>
      <c r="KCJ187" s="749"/>
      <c r="KCK187" s="749"/>
      <c r="KCL187" s="749"/>
      <c r="KCM187" s="749"/>
      <c r="KCN187" s="749"/>
      <c r="KCO187" s="749"/>
      <c r="KCP187" s="749"/>
      <c r="KCQ187" s="749"/>
      <c r="KCR187" s="749"/>
      <c r="KCS187" s="749"/>
      <c r="KCT187" s="749"/>
      <c r="KCU187" s="749"/>
      <c r="KCV187" s="749"/>
      <c r="KCW187" s="749"/>
      <c r="KCX187" s="749"/>
      <c r="KCY187" s="749"/>
      <c r="KCZ187" s="749"/>
      <c r="KDA187" s="749"/>
      <c r="KDB187" s="749"/>
      <c r="KDC187" s="749"/>
      <c r="KDD187" s="749"/>
      <c r="KDE187" s="749"/>
      <c r="KDF187" s="749"/>
      <c r="KDG187" s="749"/>
      <c r="KDH187" s="749"/>
      <c r="KDI187" s="749"/>
      <c r="KDJ187" s="749"/>
      <c r="KDK187" s="749"/>
      <c r="KDL187" s="749"/>
      <c r="KDM187" s="749"/>
      <c r="KDN187" s="749"/>
      <c r="KDO187" s="749"/>
      <c r="KDP187" s="749"/>
      <c r="KDQ187" s="749"/>
      <c r="KDR187" s="749"/>
      <c r="KDS187" s="749"/>
      <c r="KDT187" s="749"/>
      <c r="KDU187" s="749"/>
      <c r="KDV187" s="749"/>
      <c r="KDW187" s="749"/>
      <c r="KDX187" s="749"/>
      <c r="KDY187" s="749"/>
      <c r="KDZ187" s="749"/>
      <c r="KEA187" s="749"/>
      <c r="KEB187" s="749"/>
      <c r="KEC187" s="749"/>
      <c r="KED187" s="749"/>
      <c r="KEE187" s="749"/>
      <c r="KEF187" s="749"/>
      <c r="KEG187" s="749"/>
      <c r="KEH187" s="749"/>
      <c r="KEI187" s="749"/>
      <c r="KEJ187" s="749"/>
      <c r="KEK187" s="749"/>
      <c r="KEL187" s="749"/>
      <c r="KEM187" s="749"/>
      <c r="KEN187" s="749"/>
      <c r="KEO187" s="749"/>
      <c r="KEP187" s="749"/>
      <c r="KEQ187" s="749"/>
      <c r="KER187" s="749"/>
      <c r="KES187" s="749"/>
      <c r="KET187" s="749"/>
      <c r="KEU187" s="749"/>
      <c r="KEV187" s="749"/>
      <c r="KEW187" s="749"/>
      <c r="KEX187" s="749"/>
      <c r="KEY187" s="749"/>
      <c r="KEZ187" s="749"/>
      <c r="KFA187" s="749"/>
      <c r="KFB187" s="749"/>
      <c r="KFC187" s="749"/>
      <c r="KFD187" s="749"/>
      <c r="KFE187" s="749"/>
      <c r="KFF187" s="749"/>
      <c r="KFG187" s="749"/>
      <c r="KFH187" s="749"/>
      <c r="KFI187" s="749"/>
      <c r="KFJ187" s="749"/>
      <c r="KFK187" s="749"/>
      <c r="KFL187" s="749"/>
      <c r="KFM187" s="749"/>
      <c r="KFN187" s="749"/>
      <c r="KFO187" s="749"/>
      <c r="KFP187" s="749"/>
      <c r="KFQ187" s="749"/>
      <c r="KFR187" s="749"/>
      <c r="KFS187" s="749"/>
      <c r="KFT187" s="749"/>
      <c r="KFU187" s="749"/>
      <c r="KFV187" s="749"/>
      <c r="KFW187" s="749"/>
      <c r="KFX187" s="749"/>
      <c r="KFY187" s="749"/>
      <c r="KFZ187" s="749"/>
      <c r="KGA187" s="749"/>
      <c r="KGB187" s="749"/>
      <c r="KGC187" s="749"/>
      <c r="KGD187" s="749"/>
      <c r="KGE187" s="749"/>
      <c r="KGF187" s="749"/>
      <c r="KGG187" s="749"/>
      <c r="KGH187" s="749"/>
      <c r="KGI187" s="749"/>
      <c r="KGJ187" s="749"/>
      <c r="KGK187" s="749"/>
      <c r="KGL187" s="749"/>
      <c r="KGM187" s="749"/>
      <c r="KGN187" s="749"/>
      <c r="KGO187" s="749"/>
      <c r="KGP187" s="749"/>
      <c r="KGQ187" s="749"/>
      <c r="KGR187" s="749"/>
      <c r="KGS187" s="749"/>
      <c r="KGT187" s="749"/>
      <c r="KGU187" s="749"/>
      <c r="KGV187" s="749"/>
      <c r="KGW187" s="749"/>
      <c r="KGX187" s="749"/>
      <c r="KGY187" s="749"/>
      <c r="KGZ187" s="749"/>
      <c r="KHA187" s="749"/>
      <c r="KHB187" s="749"/>
      <c r="KHC187" s="749"/>
      <c r="KHD187" s="749"/>
      <c r="KHE187" s="749"/>
      <c r="KHF187" s="749"/>
      <c r="KHG187" s="749"/>
      <c r="KHH187" s="749"/>
      <c r="KHI187" s="749"/>
      <c r="KHJ187" s="749"/>
      <c r="KHK187" s="749"/>
      <c r="KHL187" s="749"/>
      <c r="KHM187" s="749"/>
      <c r="KHN187" s="749"/>
      <c r="KHO187" s="749"/>
      <c r="KHP187" s="749"/>
      <c r="KHQ187" s="749"/>
      <c r="KHR187" s="749"/>
      <c r="KHS187" s="749"/>
      <c r="KHT187" s="749"/>
      <c r="KHU187" s="749"/>
      <c r="KHV187" s="749"/>
      <c r="KHW187" s="749"/>
      <c r="KHX187" s="749"/>
      <c r="KHY187" s="749"/>
      <c r="KHZ187" s="749"/>
      <c r="KIA187" s="749"/>
      <c r="KIB187" s="749"/>
      <c r="KIC187" s="749"/>
      <c r="KID187" s="749"/>
      <c r="KIE187" s="749"/>
      <c r="KIF187" s="749"/>
      <c r="KIG187" s="749"/>
      <c r="KIH187" s="749"/>
      <c r="KII187" s="749"/>
      <c r="KIJ187" s="749"/>
      <c r="KIK187" s="749"/>
      <c r="KIL187" s="749"/>
      <c r="KIM187" s="749"/>
      <c r="KIN187" s="749"/>
      <c r="KIO187" s="749"/>
      <c r="KIP187" s="749"/>
      <c r="KIQ187" s="749"/>
      <c r="KIR187" s="749"/>
      <c r="KIS187" s="749"/>
      <c r="KIT187" s="749"/>
      <c r="KIU187" s="749"/>
      <c r="KIV187" s="749"/>
      <c r="KIW187" s="749"/>
      <c r="KIX187" s="749"/>
      <c r="KIY187" s="749"/>
      <c r="KIZ187" s="749"/>
      <c r="KJA187" s="749"/>
      <c r="KJB187" s="749"/>
      <c r="KJC187" s="749"/>
      <c r="KJD187" s="749"/>
      <c r="KJE187" s="749"/>
      <c r="KJF187" s="749"/>
      <c r="KJG187" s="749"/>
      <c r="KJH187" s="749"/>
      <c r="KJI187" s="749"/>
      <c r="KJJ187" s="749"/>
      <c r="KJK187" s="749"/>
      <c r="KJL187" s="749"/>
      <c r="KJM187" s="749"/>
      <c r="KJN187" s="749"/>
      <c r="KJO187" s="749"/>
      <c r="KJP187" s="749"/>
      <c r="KJQ187" s="749"/>
      <c r="KJR187" s="749"/>
      <c r="KJS187" s="749"/>
      <c r="KJT187" s="749"/>
      <c r="KJU187" s="749"/>
      <c r="KJV187" s="749"/>
      <c r="KJW187" s="749"/>
      <c r="KJX187" s="749"/>
      <c r="KJY187" s="749"/>
      <c r="KJZ187" s="749"/>
      <c r="KKA187" s="749"/>
      <c r="KKB187" s="749"/>
      <c r="KKC187" s="749"/>
      <c r="KKD187" s="749"/>
      <c r="KKE187" s="749"/>
      <c r="KKF187" s="749"/>
      <c r="KKG187" s="749"/>
      <c r="KKH187" s="749"/>
      <c r="KKI187" s="749"/>
      <c r="KKJ187" s="749"/>
      <c r="KKK187" s="749"/>
      <c r="KKL187" s="749"/>
      <c r="KKM187" s="749"/>
      <c r="KKN187" s="749"/>
      <c r="KKO187" s="749"/>
      <c r="KKP187" s="749"/>
      <c r="KKQ187" s="749"/>
      <c r="KKR187" s="749"/>
      <c r="KKS187" s="749"/>
      <c r="KKT187" s="749"/>
      <c r="KKU187" s="749"/>
      <c r="KKV187" s="749"/>
      <c r="KKW187" s="749"/>
      <c r="KKX187" s="749"/>
      <c r="KKY187" s="749"/>
      <c r="KKZ187" s="749"/>
      <c r="KLA187" s="749"/>
      <c r="KLB187" s="749"/>
      <c r="KLC187" s="749"/>
      <c r="KLD187" s="749"/>
      <c r="KLE187" s="749"/>
      <c r="KLF187" s="749"/>
      <c r="KLG187" s="749"/>
      <c r="KLH187" s="749"/>
      <c r="KLI187" s="749"/>
      <c r="KLJ187" s="749"/>
      <c r="KLK187" s="749"/>
      <c r="KLL187" s="749"/>
      <c r="KLM187" s="749"/>
      <c r="KLN187" s="749"/>
      <c r="KLO187" s="749"/>
      <c r="KLP187" s="749"/>
      <c r="KLQ187" s="749"/>
      <c r="KLR187" s="749"/>
      <c r="KLS187" s="749"/>
      <c r="KLT187" s="749"/>
      <c r="KLU187" s="749"/>
      <c r="KLV187" s="749"/>
      <c r="KLW187" s="749"/>
      <c r="KLX187" s="749"/>
      <c r="KLY187" s="749"/>
      <c r="KLZ187" s="749"/>
      <c r="KMA187" s="749"/>
      <c r="KMB187" s="749"/>
      <c r="KMC187" s="749"/>
      <c r="KMD187" s="749"/>
      <c r="KME187" s="749"/>
      <c r="KMF187" s="749"/>
      <c r="KMG187" s="749"/>
      <c r="KMH187" s="749"/>
      <c r="KMI187" s="749"/>
      <c r="KMJ187" s="749"/>
      <c r="KMK187" s="749"/>
      <c r="KML187" s="749"/>
      <c r="KMM187" s="749"/>
      <c r="KMN187" s="749"/>
      <c r="KMO187" s="749"/>
      <c r="KMP187" s="749"/>
      <c r="KMQ187" s="749"/>
      <c r="KMR187" s="749"/>
      <c r="KMS187" s="749"/>
      <c r="KMT187" s="749"/>
      <c r="KMU187" s="749"/>
      <c r="KMV187" s="749"/>
      <c r="KMW187" s="749"/>
      <c r="KMX187" s="749"/>
      <c r="KMY187" s="749"/>
      <c r="KMZ187" s="749"/>
      <c r="KNA187" s="749"/>
      <c r="KNB187" s="749"/>
      <c r="KNC187" s="749"/>
      <c r="KND187" s="749"/>
      <c r="KNE187" s="749"/>
      <c r="KNF187" s="749"/>
      <c r="KNG187" s="749"/>
      <c r="KNH187" s="749"/>
      <c r="KNI187" s="749"/>
      <c r="KNJ187" s="749"/>
      <c r="KNK187" s="749"/>
      <c r="KNL187" s="749"/>
      <c r="KNM187" s="749"/>
      <c r="KNN187" s="749"/>
      <c r="KNO187" s="749"/>
      <c r="KNP187" s="749"/>
      <c r="KNQ187" s="749"/>
      <c r="KNR187" s="749"/>
      <c r="KNS187" s="749"/>
      <c r="KNT187" s="749"/>
      <c r="KNU187" s="749"/>
      <c r="KNV187" s="749"/>
      <c r="KNW187" s="749"/>
      <c r="KNX187" s="749"/>
      <c r="KNY187" s="749"/>
      <c r="KNZ187" s="749"/>
      <c r="KOA187" s="749"/>
      <c r="KOB187" s="749"/>
      <c r="KOC187" s="749"/>
      <c r="KOD187" s="749"/>
      <c r="KOE187" s="749"/>
      <c r="KOF187" s="749"/>
      <c r="KOG187" s="749"/>
      <c r="KOH187" s="749"/>
      <c r="KOI187" s="749"/>
      <c r="KOJ187" s="749"/>
      <c r="KOK187" s="749"/>
      <c r="KOL187" s="749"/>
      <c r="KOM187" s="749"/>
      <c r="KON187" s="749"/>
      <c r="KOO187" s="749"/>
      <c r="KOP187" s="749"/>
      <c r="KOQ187" s="749"/>
      <c r="KOR187" s="749"/>
      <c r="KOS187" s="749"/>
      <c r="KOT187" s="749"/>
      <c r="KOU187" s="749"/>
      <c r="KOV187" s="749"/>
      <c r="KOW187" s="749"/>
      <c r="KOX187" s="749"/>
      <c r="KOY187" s="749"/>
      <c r="KOZ187" s="749"/>
      <c r="KPA187" s="749"/>
      <c r="KPB187" s="749"/>
      <c r="KPC187" s="749"/>
      <c r="KPD187" s="749"/>
      <c r="KPE187" s="749"/>
      <c r="KPF187" s="749"/>
      <c r="KPG187" s="749"/>
      <c r="KPH187" s="749"/>
      <c r="KPI187" s="749"/>
      <c r="KPJ187" s="749"/>
      <c r="KPK187" s="749"/>
      <c r="KPL187" s="749"/>
      <c r="KPM187" s="749"/>
      <c r="KPN187" s="749"/>
      <c r="KPO187" s="749"/>
      <c r="KPP187" s="749"/>
      <c r="KPQ187" s="749"/>
      <c r="KPR187" s="749"/>
      <c r="KPS187" s="749"/>
      <c r="KPT187" s="749"/>
      <c r="KPU187" s="749"/>
      <c r="KPV187" s="749"/>
      <c r="KPW187" s="749"/>
      <c r="KPX187" s="749"/>
      <c r="KPY187" s="749"/>
      <c r="KPZ187" s="749"/>
      <c r="KQA187" s="749"/>
      <c r="KQB187" s="749"/>
      <c r="KQC187" s="749"/>
      <c r="KQD187" s="749"/>
      <c r="KQE187" s="749"/>
      <c r="KQF187" s="749"/>
      <c r="KQG187" s="749"/>
      <c r="KQH187" s="749"/>
      <c r="KQI187" s="749"/>
      <c r="KQJ187" s="749"/>
      <c r="KQK187" s="749"/>
      <c r="KQL187" s="749"/>
      <c r="KQM187" s="749"/>
      <c r="KQN187" s="749"/>
      <c r="KQO187" s="749"/>
      <c r="KQP187" s="749"/>
      <c r="KQQ187" s="749"/>
      <c r="KQR187" s="749"/>
      <c r="KQS187" s="749"/>
      <c r="KQT187" s="749"/>
      <c r="KQU187" s="749"/>
      <c r="KQV187" s="749"/>
      <c r="KQW187" s="749"/>
      <c r="KQX187" s="749"/>
      <c r="KQY187" s="749"/>
      <c r="KQZ187" s="749"/>
      <c r="KRA187" s="749"/>
      <c r="KRB187" s="749"/>
      <c r="KRC187" s="749"/>
      <c r="KRD187" s="749"/>
      <c r="KRE187" s="749"/>
      <c r="KRF187" s="749"/>
      <c r="KRG187" s="749"/>
      <c r="KRH187" s="749"/>
      <c r="KRI187" s="749"/>
      <c r="KRJ187" s="749"/>
      <c r="KRK187" s="749"/>
      <c r="KRL187" s="749"/>
      <c r="KRM187" s="749"/>
      <c r="KRN187" s="749"/>
      <c r="KRO187" s="749"/>
      <c r="KRP187" s="749"/>
      <c r="KRQ187" s="749"/>
      <c r="KRR187" s="749"/>
      <c r="KRS187" s="749"/>
      <c r="KRT187" s="749"/>
      <c r="KRU187" s="749"/>
      <c r="KRV187" s="749"/>
      <c r="KRW187" s="749"/>
      <c r="KRX187" s="749"/>
      <c r="KRY187" s="749"/>
      <c r="KRZ187" s="749"/>
      <c r="KSA187" s="749"/>
      <c r="KSB187" s="749"/>
      <c r="KSC187" s="749"/>
      <c r="KSD187" s="749"/>
      <c r="KSE187" s="749"/>
      <c r="KSF187" s="749"/>
      <c r="KSG187" s="749"/>
      <c r="KSH187" s="749"/>
      <c r="KSI187" s="749"/>
      <c r="KSJ187" s="749"/>
      <c r="KSK187" s="749"/>
      <c r="KSL187" s="749"/>
      <c r="KSM187" s="749"/>
      <c r="KSN187" s="749"/>
      <c r="KSO187" s="749"/>
      <c r="KSP187" s="749"/>
      <c r="KSQ187" s="749"/>
      <c r="KSR187" s="749"/>
      <c r="KSS187" s="749"/>
      <c r="KST187" s="749"/>
      <c r="KSU187" s="749"/>
      <c r="KSV187" s="749"/>
      <c r="KSW187" s="749"/>
      <c r="KSX187" s="749"/>
      <c r="KSY187" s="749"/>
      <c r="KSZ187" s="749"/>
      <c r="KTA187" s="749"/>
      <c r="KTB187" s="749"/>
      <c r="KTC187" s="749"/>
      <c r="KTD187" s="749"/>
      <c r="KTE187" s="749"/>
      <c r="KTF187" s="749"/>
      <c r="KTG187" s="749"/>
      <c r="KTH187" s="749"/>
      <c r="KTI187" s="749"/>
      <c r="KTJ187" s="749"/>
      <c r="KTK187" s="749"/>
      <c r="KTL187" s="749"/>
      <c r="KTM187" s="749"/>
      <c r="KTN187" s="749"/>
      <c r="KTO187" s="749"/>
      <c r="KTP187" s="749"/>
      <c r="KTQ187" s="749"/>
      <c r="KTR187" s="749"/>
      <c r="KTS187" s="749"/>
      <c r="KTT187" s="749"/>
      <c r="KTU187" s="749"/>
      <c r="KTV187" s="749"/>
      <c r="KTW187" s="749"/>
      <c r="KTX187" s="749"/>
      <c r="KTY187" s="749"/>
      <c r="KTZ187" s="749"/>
      <c r="KUA187" s="749"/>
      <c r="KUB187" s="749"/>
      <c r="KUC187" s="749"/>
      <c r="KUD187" s="749"/>
      <c r="KUE187" s="749"/>
      <c r="KUF187" s="749"/>
      <c r="KUG187" s="749"/>
      <c r="KUH187" s="749"/>
      <c r="KUI187" s="749"/>
      <c r="KUJ187" s="749"/>
      <c r="KUK187" s="749"/>
      <c r="KUL187" s="749"/>
      <c r="KUM187" s="749"/>
      <c r="KUN187" s="749"/>
      <c r="KUO187" s="749"/>
      <c r="KUP187" s="749"/>
      <c r="KUQ187" s="749"/>
      <c r="KUR187" s="749"/>
      <c r="KUS187" s="749"/>
      <c r="KUT187" s="749"/>
      <c r="KUU187" s="749"/>
      <c r="KUV187" s="749"/>
      <c r="KUW187" s="749"/>
      <c r="KUX187" s="749"/>
      <c r="KUY187" s="749"/>
      <c r="KUZ187" s="749"/>
      <c r="KVA187" s="749"/>
      <c r="KVB187" s="749"/>
      <c r="KVC187" s="749"/>
      <c r="KVD187" s="749"/>
      <c r="KVE187" s="749"/>
      <c r="KVF187" s="749"/>
      <c r="KVG187" s="749"/>
      <c r="KVH187" s="749"/>
      <c r="KVI187" s="749"/>
      <c r="KVJ187" s="749"/>
      <c r="KVK187" s="749"/>
      <c r="KVL187" s="749"/>
      <c r="KVM187" s="749"/>
      <c r="KVN187" s="749"/>
      <c r="KVO187" s="749"/>
      <c r="KVP187" s="749"/>
      <c r="KVQ187" s="749"/>
      <c r="KVR187" s="749"/>
      <c r="KVS187" s="749"/>
      <c r="KVT187" s="749"/>
      <c r="KVU187" s="749"/>
      <c r="KVV187" s="749"/>
      <c r="KVW187" s="749"/>
      <c r="KVX187" s="749"/>
      <c r="KVY187" s="749"/>
      <c r="KVZ187" s="749"/>
      <c r="KWA187" s="749"/>
      <c r="KWB187" s="749"/>
      <c r="KWC187" s="749"/>
      <c r="KWD187" s="749"/>
      <c r="KWE187" s="749"/>
      <c r="KWF187" s="749"/>
      <c r="KWG187" s="749"/>
      <c r="KWH187" s="749"/>
      <c r="KWI187" s="749"/>
      <c r="KWJ187" s="749"/>
      <c r="KWK187" s="749"/>
      <c r="KWL187" s="749"/>
      <c r="KWM187" s="749"/>
      <c r="KWN187" s="749"/>
      <c r="KWO187" s="749"/>
      <c r="KWP187" s="749"/>
      <c r="KWQ187" s="749"/>
      <c r="KWR187" s="749"/>
      <c r="KWS187" s="749"/>
      <c r="KWT187" s="749"/>
      <c r="KWU187" s="749"/>
      <c r="KWV187" s="749"/>
      <c r="KWW187" s="749"/>
      <c r="KWX187" s="749"/>
      <c r="KWY187" s="749"/>
      <c r="KWZ187" s="749"/>
      <c r="KXA187" s="749"/>
      <c r="KXB187" s="749"/>
      <c r="KXC187" s="749"/>
      <c r="KXD187" s="749"/>
      <c r="KXE187" s="749"/>
      <c r="KXF187" s="749"/>
      <c r="KXG187" s="749"/>
      <c r="KXH187" s="749"/>
      <c r="KXI187" s="749"/>
      <c r="KXJ187" s="749"/>
      <c r="KXK187" s="749"/>
      <c r="KXL187" s="749"/>
      <c r="KXM187" s="749"/>
      <c r="KXN187" s="749"/>
      <c r="KXO187" s="749"/>
      <c r="KXP187" s="749"/>
      <c r="KXQ187" s="749"/>
      <c r="KXR187" s="749"/>
      <c r="KXS187" s="749"/>
      <c r="KXT187" s="749"/>
      <c r="KXU187" s="749"/>
      <c r="KXV187" s="749"/>
      <c r="KXW187" s="749"/>
      <c r="KXX187" s="749"/>
      <c r="KXY187" s="749"/>
      <c r="KXZ187" s="749"/>
      <c r="KYA187" s="749"/>
      <c r="KYB187" s="749"/>
      <c r="KYC187" s="749"/>
      <c r="KYD187" s="749"/>
      <c r="KYE187" s="749"/>
      <c r="KYF187" s="749"/>
      <c r="KYG187" s="749"/>
      <c r="KYH187" s="749"/>
      <c r="KYI187" s="749"/>
      <c r="KYJ187" s="749"/>
      <c r="KYK187" s="749"/>
      <c r="KYL187" s="749"/>
      <c r="KYM187" s="749"/>
      <c r="KYN187" s="749"/>
      <c r="KYO187" s="749"/>
      <c r="KYP187" s="749"/>
      <c r="KYQ187" s="749"/>
      <c r="KYR187" s="749"/>
      <c r="KYS187" s="749"/>
      <c r="KYT187" s="749"/>
      <c r="KYU187" s="749"/>
      <c r="KYV187" s="749"/>
      <c r="KYW187" s="749"/>
      <c r="KYX187" s="749"/>
      <c r="KYY187" s="749"/>
      <c r="KYZ187" s="749"/>
      <c r="KZA187" s="749"/>
      <c r="KZB187" s="749"/>
      <c r="KZC187" s="749"/>
      <c r="KZD187" s="749"/>
      <c r="KZE187" s="749"/>
      <c r="KZF187" s="749"/>
      <c r="KZG187" s="749"/>
      <c r="KZH187" s="749"/>
      <c r="KZI187" s="749"/>
      <c r="KZJ187" s="749"/>
      <c r="KZK187" s="749"/>
      <c r="KZL187" s="749"/>
      <c r="KZM187" s="749"/>
      <c r="KZN187" s="749"/>
      <c r="KZO187" s="749"/>
      <c r="KZP187" s="749"/>
      <c r="KZQ187" s="749"/>
      <c r="KZR187" s="749"/>
      <c r="KZS187" s="749"/>
      <c r="KZT187" s="749"/>
      <c r="KZU187" s="749"/>
      <c r="KZV187" s="749"/>
      <c r="KZW187" s="749"/>
      <c r="KZX187" s="749"/>
      <c r="KZY187" s="749"/>
      <c r="KZZ187" s="749"/>
      <c r="LAA187" s="749"/>
      <c r="LAB187" s="749"/>
      <c r="LAC187" s="749"/>
      <c r="LAD187" s="749"/>
      <c r="LAE187" s="749"/>
      <c r="LAF187" s="749"/>
      <c r="LAG187" s="749"/>
      <c r="LAH187" s="749"/>
      <c r="LAI187" s="749"/>
      <c r="LAJ187" s="749"/>
      <c r="LAK187" s="749"/>
      <c r="LAL187" s="749"/>
      <c r="LAM187" s="749"/>
      <c r="LAN187" s="749"/>
      <c r="LAO187" s="749"/>
      <c r="LAP187" s="749"/>
      <c r="LAQ187" s="749"/>
      <c r="LAR187" s="749"/>
      <c r="LAS187" s="749"/>
      <c r="LAT187" s="749"/>
      <c r="LAU187" s="749"/>
      <c r="LAV187" s="749"/>
      <c r="LAW187" s="749"/>
      <c r="LAX187" s="749"/>
      <c r="LAY187" s="749"/>
      <c r="LAZ187" s="749"/>
      <c r="LBA187" s="749"/>
      <c r="LBB187" s="749"/>
      <c r="LBC187" s="749"/>
      <c r="LBD187" s="749"/>
      <c r="LBE187" s="749"/>
      <c r="LBF187" s="749"/>
      <c r="LBG187" s="749"/>
      <c r="LBH187" s="749"/>
      <c r="LBI187" s="749"/>
      <c r="LBJ187" s="749"/>
      <c r="LBK187" s="749"/>
      <c r="LBL187" s="749"/>
      <c r="LBM187" s="749"/>
      <c r="LBN187" s="749"/>
      <c r="LBO187" s="749"/>
      <c r="LBP187" s="749"/>
      <c r="LBQ187" s="749"/>
      <c r="LBR187" s="749"/>
      <c r="LBS187" s="749"/>
      <c r="LBT187" s="749"/>
      <c r="LBU187" s="749"/>
      <c r="LBV187" s="749"/>
      <c r="LBW187" s="749"/>
      <c r="LBX187" s="749"/>
      <c r="LBY187" s="749"/>
      <c r="LBZ187" s="749"/>
      <c r="LCA187" s="749"/>
      <c r="LCB187" s="749"/>
      <c r="LCC187" s="749"/>
      <c r="LCD187" s="749"/>
      <c r="LCE187" s="749"/>
      <c r="LCF187" s="749"/>
      <c r="LCG187" s="749"/>
      <c r="LCH187" s="749"/>
      <c r="LCI187" s="749"/>
      <c r="LCJ187" s="749"/>
      <c r="LCK187" s="749"/>
      <c r="LCL187" s="749"/>
      <c r="LCM187" s="749"/>
      <c r="LCN187" s="749"/>
      <c r="LCO187" s="749"/>
      <c r="LCP187" s="749"/>
      <c r="LCQ187" s="749"/>
      <c r="LCR187" s="749"/>
      <c r="LCS187" s="749"/>
      <c r="LCT187" s="749"/>
      <c r="LCU187" s="749"/>
      <c r="LCV187" s="749"/>
      <c r="LCW187" s="749"/>
      <c r="LCX187" s="749"/>
      <c r="LCY187" s="749"/>
      <c r="LCZ187" s="749"/>
      <c r="LDA187" s="749"/>
      <c r="LDB187" s="749"/>
      <c r="LDC187" s="749"/>
      <c r="LDD187" s="749"/>
      <c r="LDE187" s="749"/>
      <c r="LDF187" s="749"/>
      <c r="LDG187" s="749"/>
      <c r="LDH187" s="749"/>
      <c r="LDI187" s="749"/>
      <c r="LDJ187" s="749"/>
      <c r="LDK187" s="749"/>
      <c r="LDL187" s="749"/>
      <c r="LDM187" s="749"/>
      <c r="LDN187" s="749"/>
      <c r="LDO187" s="749"/>
      <c r="LDP187" s="749"/>
      <c r="LDQ187" s="749"/>
      <c r="LDR187" s="749"/>
      <c r="LDS187" s="749"/>
      <c r="LDT187" s="749"/>
      <c r="LDU187" s="749"/>
      <c r="LDV187" s="749"/>
      <c r="LDW187" s="749"/>
      <c r="LDX187" s="749"/>
      <c r="LDY187" s="749"/>
      <c r="LDZ187" s="749"/>
      <c r="LEA187" s="749"/>
      <c r="LEB187" s="749"/>
      <c r="LEC187" s="749"/>
      <c r="LED187" s="749"/>
      <c r="LEE187" s="749"/>
      <c r="LEF187" s="749"/>
      <c r="LEG187" s="749"/>
      <c r="LEH187" s="749"/>
      <c r="LEI187" s="749"/>
      <c r="LEJ187" s="749"/>
      <c r="LEK187" s="749"/>
      <c r="LEL187" s="749"/>
      <c r="LEM187" s="749"/>
      <c r="LEN187" s="749"/>
      <c r="LEO187" s="749"/>
      <c r="LEP187" s="749"/>
      <c r="LEQ187" s="749"/>
      <c r="LER187" s="749"/>
      <c r="LES187" s="749"/>
      <c r="LET187" s="749"/>
      <c r="LEU187" s="749"/>
      <c r="LEV187" s="749"/>
      <c r="LEW187" s="749"/>
      <c r="LEX187" s="749"/>
      <c r="LEY187" s="749"/>
      <c r="LEZ187" s="749"/>
      <c r="LFA187" s="749"/>
      <c r="LFB187" s="749"/>
      <c r="LFC187" s="749"/>
      <c r="LFD187" s="749"/>
      <c r="LFE187" s="749"/>
      <c r="LFF187" s="749"/>
      <c r="LFG187" s="749"/>
      <c r="LFH187" s="749"/>
      <c r="LFI187" s="749"/>
      <c r="LFJ187" s="749"/>
      <c r="LFK187" s="749"/>
      <c r="LFL187" s="749"/>
      <c r="LFM187" s="749"/>
      <c r="LFN187" s="749"/>
      <c r="LFO187" s="749"/>
      <c r="LFP187" s="749"/>
      <c r="LFQ187" s="749"/>
      <c r="LFR187" s="749"/>
      <c r="LFS187" s="749"/>
      <c r="LFT187" s="749"/>
      <c r="LFU187" s="749"/>
      <c r="LFV187" s="749"/>
      <c r="LFW187" s="749"/>
      <c r="LFX187" s="749"/>
      <c r="LFY187" s="749"/>
      <c r="LFZ187" s="749"/>
      <c r="LGA187" s="749"/>
      <c r="LGB187" s="749"/>
      <c r="LGC187" s="749"/>
      <c r="LGD187" s="749"/>
      <c r="LGE187" s="749"/>
      <c r="LGF187" s="749"/>
      <c r="LGG187" s="749"/>
      <c r="LGH187" s="749"/>
      <c r="LGI187" s="749"/>
      <c r="LGJ187" s="749"/>
      <c r="LGK187" s="749"/>
      <c r="LGL187" s="749"/>
      <c r="LGM187" s="749"/>
      <c r="LGN187" s="749"/>
      <c r="LGO187" s="749"/>
      <c r="LGP187" s="749"/>
      <c r="LGQ187" s="749"/>
      <c r="LGR187" s="749"/>
      <c r="LGS187" s="749"/>
      <c r="LGT187" s="749"/>
      <c r="LGU187" s="749"/>
      <c r="LGV187" s="749"/>
      <c r="LGW187" s="749"/>
      <c r="LGX187" s="749"/>
      <c r="LGY187" s="749"/>
      <c r="LGZ187" s="749"/>
      <c r="LHA187" s="749"/>
      <c r="LHB187" s="749"/>
      <c r="LHC187" s="749"/>
      <c r="LHD187" s="749"/>
      <c r="LHE187" s="749"/>
      <c r="LHF187" s="749"/>
      <c r="LHG187" s="749"/>
      <c r="LHH187" s="749"/>
      <c r="LHI187" s="749"/>
      <c r="LHJ187" s="749"/>
      <c r="LHK187" s="749"/>
      <c r="LHL187" s="749"/>
      <c r="LHM187" s="749"/>
      <c r="LHN187" s="749"/>
      <c r="LHO187" s="749"/>
      <c r="LHP187" s="749"/>
      <c r="LHQ187" s="749"/>
      <c r="LHR187" s="749"/>
      <c r="LHS187" s="749"/>
      <c r="LHT187" s="749"/>
      <c r="LHU187" s="749"/>
      <c r="LHV187" s="749"/>
      <c r="LHW187" s="749"/>
      <c r="LHX187" s="749"/>
      <c r="LHY187" s="749"/>
      <c r="LHZ187" s="749"/>
      <c r="LIA187" s="749"/>
      <c r="LIB187" s="749"/>
      <c r="LIC187" s="749"/>
      <c r="LID187" s="749"/>
      <c r="LIE187" s="749"/>
      <c r="LIF187" s="749"/>
      <c r="LIG187" s="749"/>
      <c r="LIH187" s="749"/>
      <c r="LII187" s="749"/>
      <c r="LIJ187" s="749"/>
      <c r="LIK187" s="749"/>
      <c r="LIL187" s="749"/>
      <c r="LIM187" s="749"/>
      <c r="LIN187" s="749"/>
      <c r="LIO187" s="749"/>
      <c r="LIP187" s="749"/>
      <c r="LIQ187" s="749"/>
      <c r="LIR187" s="749"/>
      <c r="LIS187" s="749"/>
      <c r="LIT187" s="749"/>
      <c r="LIU187" s="749"/>
      <c r="LIV187" s="749"/>
      <c r="LIW187" s="749"/>
      <c r="LIX187" s="749"/>
      <c r="LIY187" s="749"/>
      <c r="LIZ187" s="749"/>
      <c r="LJA187" s="749"/>
      <c r="LJB187" s="749"/>
      <c r="LJC187" s="749"/>
      <c r="LJD187" s="749"/>
      <c r="LJE187" s="749"/>
      <c r="LJF187" s="749"/>
      <c r="LJG187" s="749"/>
      <c r="LJH187" s="749"/>
      <c r="LJI187" s="749"/>
      <c r="LJJ187" s="749"/>
      <c r="LJK187" s="749"/>
      <c r="LJL187" s="749"/>
      <c r="LJM187" s="749"/>
      <c r="LJN187" s="749"/>
      <c r="LJO187" s="749"/>
      <c r="LJP187" s="749"/>
      <c r="LJQ187" s="749"/>
      <c r="LJR187" s="749"/>
      <c r="LJS187" s="749"/>
      <c r="LJT187" s="749"/>
      <c r="LJU187" s="749"/>
      <c r="LJV187" s="749"/>
      <c r="LJW187" s="749"/>
      <c r="LJX187" s="749"/>
      <c r="LJY187" s="749"/>
      <c r="LJZ187" s="749"/>
      <c r="LKA187" s="749"/>
      <c r="LKB187" s="749"/>
      <c r="LKC187" s="749"/>
      <c r="LKD187" s="749"/>
      <c r="LKE187" s="749"/>
      <c r="LKF187" s="749"/>
      <c r="LKG187" s="749"/>
      <c r="LKH187" s="749"/>
      <c r="LKI187" s="749"/>
      <c r="LKJ187" s="749"/>
      <c r="LKK187" s="749"/>
      <c r="LKL187" s="749"/>
      <c r="LKM187" s="749"/>
      <c r="LKN187" s="749"/>
      <c r="LKO187" s="749"/>
      <c r="LKP187" s="749"/>
      <c r="LKQ187" s="749"/>
      <c r="LKR187" s="749"/>
      <c r="LKS187" s="749"/>
      <c r="LKT187" s="749"/>
      <c r="LKU187" s="749"/>
      <c r="LKV187" s="749"/>
      <c r="LKW187" s="749"/>
      <c r="LKX187" s="749"/>
      <c r="LKY187" s="749"/>
      <c r="LKZ187" s="749"/>
      <c r="LLA187" s="749"/>
      <c r="LLB187" s="749"/>
      <c r="LLC187" s="749"/>
      <c r="LLD187" s="749"/>
      <c r="LLE187" s="749"/>
      <c r="LLF187" s="749"/>
      <c r="LLG187" s="749"/>
      <c r="LLH187" s="749"/>
      <c r="LLI187" s="749"/>
      <c r="LLJ187" s="749"/>
      <c r="LLK187" s="749"/>
      <c r="LLL187" s="749"/>
      <c r="LLM187" s="749"/>
      <c r="LLN187" s="749"/>
      <c r="LLO187" s="749"/>
      <c r="LLP187" s="749"/>
      <c r="LLQ187" s="749"/>
      <c r="LLR187" s="749"/>
      <c r="LLS187" s="749"/>
      <c r="LLT187" s="749"/>
      <c r="LLU187" s="749"/>
      <c r="LLV187" s="749"/>
      <c r="LLW187" s="749"/>
      <c r="LLX187" s="749"/>
      <c r="LLY187" s="749"/>
      <c r="LLZ187" s="749"/>
      <c r="LMA187" s="749"/>
      <c r="LMB187" s="749"/>
      <c r="LMC187" s="749"/>
      <c r="LMD187" s="749"/>
      <c r="LME187" s="749"/>
      <c r="LMF187" s="749"/>
      <c r="LMG187" s="749"/>
      <c r="LMH187" s="749"/>
      <c r="LMI187" s="749"/>
      <c r="LMJ187" s="749"/>
      <c r="LMK187" s="749"/>
      <c r="LML187" s="749"/>
      <c r="LMM187" s="749"/>
      <c r="LMN187" s="749"/>
      <c r="LMO187" s="749"/>
      <c r="LMP187" s="749"/>
      <c r="LMQ187" s="749"/>
      <c r="LMR187" s="749"/>
      <c r="LMS187" s="749"/>
      <c r="LMT187" s="749"/>
      <c r="LMU187" s="749"/>
      <c r="LMV187" s="749"/>
      <c r="LMW187" s="749"/>
      <c r="LMX187" s="749"/>
      <c r="LMY187" s="749"/>
      <c r="LMZ187" s="749"/>
      <c r="LNA187" s="749"/>
      <c r="LNB187" s="749"/>
      <c r="LNC187" s="749"/>
      <c r="LND187" s="749"/>
      <c r="LNE187" s="749"/>
      <c r="LNF187" s="749"/>
      <c r="LNG187" s="749"/>
      <c r="LNH187" s="749"/>
      <c r="LNI187" s="749"/>
      <c r="LNJ187" s="749"/>
      <c r="LNK187" s="749"/>
      <c r="LNL187" s="749"/>
      <c r="LNM187" s="749"/>
      <c r="LNN187" s="749"/>
      <c r="LNO187" s="749"/>
      <c r="LNP187" s="749"/>
      <c r="LNQ187" s="749"/>
      <c r="LNR187" s="749"/>
      <c r="LNS187" s="749"/>
      <c r="LNT187" s="749"/>
      <c r="LNU187" s="749"/>
      <c r="LNV187" s="749"/>
      <c r="LNW187" s="749"/>
      <c r="LNX187" s="749"/>
      <c r="LNY187" s="749"/>
      <c r="LNZ187" s="749"/>
      <c r="LOA187" s="749"/>
      <c r="LOB187" s="749"/>
      <c r="LOC187" s="749"/>
      <c r="LOD187" s="749"/>
      <c r="LOE187" s="749"/>
      <c r="LOF187" s="749"/>
      <c r="LOG187" s="749"/>
      <c r="LOH187" s="749"/>
      <c r="LOI187" s="749"/>
      <c r="LOJ187" s="749"/>
      <c r="LOK187" s="749"/>
      <c r="LOL187" s="749"/>
      <c r="LOM187" s="749"/>
      <c r="LON187" s="749"/>
      <c r="LOO187" s="749"/>
      <c r="LOP187" s="749"/>
      <c r="LOQ187" s="749"/>
      <c r="LOR187" s="749"/>
      <c r="LOS187" s="749"/>
      <c r="LOT187" s="749"/>
      <c r="LOU187" s="749"/>
      <c r="LOV187" s="749"/>
      <c r="LOW187" s="749"/>
      <c r="LOX187" s="749"/>
      <c r="LOY187" s="749"/>
      <c r="LOZ187" s="749"/>
      <c r="LPA187" s="749"/>
      <c r="LPB187" s="749"/>
      <c r="LPC187" s="749"/>
      <c r="LPD187" s="749"/>
      <c r="LPE187" s="749"/>
      <c r="LPF187" s="749"/>
      <c r="LPG187" s="749"/>
      <c r="LPH187" s="749"/>
      <c r="LPI187" s="749"/>
      <c r="LPJ187" s="749"/>
      <c r="LPK187" s="749"/>
      <c r="LPL187" s="749"/>
      <c r="LPM187" s="749"/>
      <c r="LPN187" s="749"/>
      <c r="LPO187" s="749"/>
      <c r="LPP187" s="749"/>
      <c r="LPQ187" s="749"/>
      <c r="LPR187" s="749"/>
      <c r="LPS187" s="749"/>
      <c r="LPT187" s="749"/>
      <c r="LPU187" s="749"/>
      <c r="LPV187" s="749"/>
      <c r="LPW187" s="749"/>
      <c r="LPX187" s="749"/>
      <c r="LPY187" s="749"/>
      <c r="LPZ187" s="749"/>
      <c r="LQA187" s="749"/>
      <c r="LQB187" s="749"/>
      <c r="LQC187" s="749"/>
      <c r="LQD187" s="749"/>
      <c r="LQE187" s="749"/>
      <c r="LQF187" s="749"/>
      <c r="LQG187" s="749"/>
      <c r="LQH187" s="749"/>
      <c r="LQI187" s="749"/>
      <c r="LQJ187" s="749"/>
      <c r="LQK187" s="749"/>
      <c r="LQL187" s="749"/>
      <c r="LQM187" s="749"/>
      <c r="LQN187" s="749"/>
      <c r="LQO187" s="749"/>
      <c r="LQP187" s="749"/>
      <c r="LQQ187" s="749"/>
      <c r="LQR187" s="749"/>
      <c r="LQS187" s="749"/>
      <c r="LQT187" s="749"/>
      <c r="LQU187" s="749"/>
      <c r="LQV187" s="749"/>
      <c r="LQW187" s="749"/>
      <c r="LQX187" s="749"/>
      <c r="LQY187" s="749"/>
      <c r="LQZ187" s="749"/>
      <c r="LRA187" s="749"/>
      <c r="LRB187" s="749"/>
      <c r="LRC187" s="749"/>
      <c r="LRD187" s="749"/>
      <c r="LRE187" s="749"/>
      <c r="LRF187" s="749"/>
      <c r="LRG187" s="749"/>
      <c r="LRH187" s="749"/>
      <c r="LRI187" s="749"/>
      <c r="LRJ187" s="749"/>
      <c r="LRK187" s="749"/>
      <c r="LRL187" s="749"/>
      <c r="LRM187" s="749"/>
      <c r="LRN187" s="749"/>
      <c r="LRO187" s="749"/>
      <c r="LRP187" s="749"/>
      <c r="LRQ187" s="749"/>
      <c r="LRR187" s="749"/>
      <c r="LRS187" s="749"/>
      <c r="LRT187" s="749"/>
      <c r="LRU187" s="749"/>
      <c r="LRV187" s="749"/>
      <c r="LRW187" s="749"/>
      <c r="LRX187" s="749"/>
      <c r="LRY187" s="749"/>
      <c r="LRZ187" s="749"/>
      <c r="LSA187" s="749"/>
      <c r="LSB187" s="749"/>
      <c r="LSC187" s="749"/>
      <c r="LSD187" s="749"/>
      <c r="LSE187" s="749"/>
      <c r="LSF187" s="749"/>
      <c r="LSG187" s="749"/>
      <c r="LSH187" s="749"/>
      <c r="LSI187" s="749"/>
      <c r="LSJ187" s="749"/>
      <c r="LSK187" s="749"/>
      <c r="LSL187" s="749"/>
      <c r="LSM187" s="749"/>
      <c r="LSN187" s="749"/>
      <c r="LSO187" s="749"/>
      <c r="LSP187" s="749"/>
      <c r="LSQ187" s="749"/>
      <c r="LSR187" s="749"/>
      <c r="LSS187" s="749"/>
      <c r="LST187" s="749"/>
      <c r="LSU187" s="749"/>
      <c r="LSV187" s="749"/>
      <c r="LSW187" s="749"/>
      <c r="LSX187" s="749"/>
      <c r="LSY187" s="749"/>
      <c r="LSZ187" s="749"/>
      <c r="LTA187" s="749"/>
      <c r="LTB187" s="749"/>
      <c r="LTC187" s="749"/>
      <c r="LTD187" s="749"/>
      <c r="LTE187" s="749"/>
      <c r="LTF187" s="749"/>
      <c r="LTG187" s="749"/>
      <c r="LTH187" s="749"/>
      <c r="LTI187" s="749"/>
      <c r="LTJ187" s="749"/>
      <c r="LTK187" s="749"/>
      <c r="LTL187" s="749"/>
      <c r="LTM187" s="749"/>
      <c r="LTN187" s="749"/>
      <c r="LTO187" s="749"/>
      <c r="LTP187" s="749"/>
      <c r="LTQ187" s="749"/>
      <c r="LTR187" s="749"/>
      <c r="LTS187" s="749"/>
      <c r="LTT187" s="749"/>
      <c r="LTU187" s="749"/>
      <c r="LTV187" s="749"/>
      <c r="LTW187" s="749"/>
      <c r="LTX187" s="749"/>
      <c r="LTY187" s="749"/>
      <c r="LTZ187" s="749"/>
      <c r="LUA187" s="749"/>
      <c r="LUB187" s="749"/>
      <c r="LUC187" s="749"/>
      <c r="LUD187" s="749"/>
      <c r="LUE187" s="749"/>
      <c r="LUF187" s="749"/>
      <c r="LUG187" s="749"/>
      <c r="LUH187" s="749"/>
      <c r="LUI187" s="749"/>
      <c r="LUJ187" s="749"/>
      <c r="LUK187" s="749"/>
      <c r="LUL187" s="749"/>
      <c r="LUM187" s="749"/>
      <c r="LUN187" s="749"/>
      <c r="LUO187" s="749"/>
      <c r="LUP187" s="749"/>
      <c r="LUQ187" s="749"/>
      <c r="LUR187" s="749"/>
      <c r="LUS187" s="749"/>
      <c r="LUT187" s="749"/>
      <c r="LUU187" s="749"/>
      <c r="LUV187" s="749"/>
      <c r="LUW187" s="749"/>
      <c r="LUX187" s="749"/>
      <c r="LUY187" s="749"/>
      <c r="LUZ187" s="749"/>
      <c r="LVA187" s="749"/>
      <c r="LVB187" s="749"/>
      <c r="LVC187" s="749"/>
      <c r="LVD187" s="749"/>
      <c r="LVE187" s="749"/>
      <c r="LVF187" s="749"/>
      <c r="LVG187" s="749"/>
      <c r="LVH187" s="749"/>
      <c r="LVI187" s="749"/>
      <c r="LVJ187" s="749"/>
      <c r="LVK187" s="749"/>
      <c r="LVL187" s="749"/>
      <c r="LVM187" s="749"/>
      <c r="LVN187" s="749"/>
      <c r="LVO187" s="749"/>
      <c r="LVP187" s="749"/>
      <c r="LVQ187" s="749"/>
      <c r="LVR187" s="749"/>
      <c r="LVS187" s="749"/>
      <c r="LVT187" s="749"/>
      <c r="LVU187" s="749"/>
      <c r="LVV187" s="749"/>
      <c r="LVW187" s="749"/>
      <c r="LVX187" s="749"/>
      <c r="LVY187" s="749"/>
      <c r="LVZ187" s="749"/>
      <c r="LWA187" s="749"/>
      <c r="LWB187" s="749"/>
      <c r="LWC187" s="749"/>
      <c r="LWD187" s="749"/>
      <c r="LWE187" s="749"/>
      <c r="LWF187" s="749"/>
      <c r="LWG187" s="749"/>
      <c r="LWH187" s="749"/>
      <c r="LWI187" s="749"/>
      <c r="LWJ187" s="749"/>
      <c r="LWK187" s="749"/>
      <c r="LWL187" s="749"/>
      <c r="LWM187" s="749"/>
      <c r="LWN187" s="749"/>
      <c r="LWO187" s="749"/>
      <c r="LWP187" s="749"/>
      <c r="LWQ187" s="749"/>
      <c r="LWR187" s="749"/>
      <c r="LWS187" s="749"/>
      <c r="LWT187" s="749"/>
      <c r="LWU187" s="749"/>
      <c r="LWV187" s="749"/>
      <c r="LWW187" s="749"/>
      <c r="LWX187" s="749"/>
      <c r="LWY187" s="749"/>
      <c r="LWZ187" s="749"/>
      <c r="LXA187" s="749"/>
      <c r="LXB187" s="749"/>
      <c r="LXC187" s="749"/>
      <c r="LXD187" s="749"/>
      <c r="LXE187" s="749"/>
      <c r="LXF187" s="749"/>
      <c r="LXG187" s="749"/>
      <c r="LXH187" s="749"/>
      <c r="LXI187" s="749"/>
      <c r="LXJ187" s="749"/>
      <c r="LXK187" s="749"/>
      <c r="LXL187" s="749"/>
      <c r="LXM187" s="749"/>
      <c r="LXN187" s="749"/>
      <c r="LXO187" s="749"/>
      <c r="LXP187" s="749"/>
      <c r="LXQ187" s="749"/>
      <c r="LXR187" s="749"/>
      <c r="LXS187" s="749"/>
      <c r="LXT187" s="749"/>
      <c r="LXU187" s="749"/>
      <c r="LXV187" s="749"/>
      <c r="LXW187" s="749"/>
      <c r="LXX187" s="749"/>
      <c r="LXY187" s="749"/>
      <c r="LXZ187" s="749"/>
      <c r="LYA187" s="749"/>
      <c r="LYB187" s="749"/>
      <c r="LYC187" s="749"/>
      <c r="LYD187" s="749"/>
      <c r="LYE187" s="749"/>
      <c r="LYF187" s="749"/>
      <c r="LYG187" s="749"/>
      <c r="LYH187" s="749"/>
      <c r="LYI187" s="749"/>
      <c r="LYJ187" s="749"/>
      <c r="LYK187" s="749"/>
      <c r="LYL187" s="749"/>
      <c r="LYM187" s="749"/>
      <c r="LYN187" s="749"/>
      <c r="LYO187" s="749"/>
      <c r="LYP187" s="749"/>
      <c r="LYQ187" s="749"/>
      <c r="LYR187" s="749"/>
      <c r="LYS187" s="749"/>
      <c r="LYT187" s="749"/>
      <c r="LYU187" s="749"/>
      <c r="LYV187" s="749"/>
      <c r="LYW187" s="749"/>
      <c r="LYX187" s="749"/>
      <c r="LYY187" s="749"/>
      <c r="LYZ187" s="749"/>
      <c r="LZA187" s="749"/>
      <c r="LZB187" s="749"/>
      <c r="LZC187" s="749"/>
      <c r="LZD187" s="749"/>
      <c r="LZE187" s="749"/>
      <c r="LZF187" s="749"/>
      <c r="LZG187" s="749"/>
      <c r="LZH187" s="749"/>
      <c r="LZI187" s="749"/>
      <c r="LZJ187" s="749"/>
      <c r="LZK187" s="749"/>
      <c r="LZL187" s="749"/>
      <c r="LZM187" s="749"/>
      <c r="LZN187" s="749"/>
      <c r="LZO187" s="749"/>
      <c r="LZP187" s="749"/>
      <c r="LZQ187" s="749"/>
      <c r="LZR187" s="749"/>
      <c r="LZS187" s="749"/>
      <c r="LZT187" s="749"/>
      <c r="LZU187" s="749"/>
      <c r="LZV187" s="749"/>
      <c r="LZW187" s="749"/>
      <c r="LZX187" s="749"/>
      <c r="LZY187" s="749"/>
      <c r="LZZ187" s="749"/>
      <c r="MAA187" s="749"/>
      <c r="MAB187" s="749"/>
      <c r="MAC187" s="749"/>
      <c r="MAD187" s="749"/>
      <c r="MAE187" s="749"/>
      <c r="MAF187" s="749"/>
      <c r="MAG187" s="749"/>
      <c r="MAH187" s="749"/>
      <c r="MAI187" s="749"/>
      <c r="MAJ187" s="749"/>
      <c r="MAK187" s="749"/>
      <c r="MAL187" s="749"/>
      <c r="MAM187" s="749"/>
      <c r="MAN187" s="749"/>
      <c r="MAO187" s="749"/>
      <c r="MAP187" s="749"/>
      <c r="MAQ187" s="749"/>
      <c r="MAR187" s="749"/>
      <c r="MAS187" s="749"/>
      <c r="MAT187" s="749"/>
      <c r="MAU187" s="749"/>
      <c r="MAV187" s="749"/>
      <c r="MAW187" s="749"/>
      <c r="MAX187" s="749"/>
      <c r="MAY187" s="749"/>
      <c r="MAZ187" s="749"/>
      <c r="MBA187" s="749"/>
      <c r="MBB187" s="749"/>
      <c r="MBC187" s="749"/>
      <c r="MBD187" s="749"/>
      <c r="MBE187" s="749"/>
      <c r="MBF187" s="749"/>
      <c r="MBG187" s="749"/>
      <c r="MBH187" s="749"/>
      <c r="MBI187" s="749"/>
      <c r="MBJ187" s="749"/>
      <c r="MBK187" s="749"/>
      <c r="MBL187" s="749"/>
      <c r="MBM187" s="749"/>
      <c r="MBN187" s="749"/>
      <c r="MBO187" s="749"/>
      <c r="MBP187" s="749"/>
      <c r="MBQ187" s="749"/>
      <c r="MBR187" s="749"/>
      <c r="MBS187" s="749"/>
      <c r="MBT187" s="749"/>
      <c r="MBU187" s="749"/>
      <c r="MBV187" s="749"/>
      <c r="MBW187" s="749"/>
      <c r="MBX187" s="749"/>
      <c r="MBY187" s="749"/>
      <c r="MBZ187" s="749"/>
      <c r="MCA187" s="749"/>
      <c r="MCB187" s="749"/>
      <c r="MCC187" s="749"/>
      <c r="MCD187" s="749"/>
      <c r="MCE187" s="749"/>
      <c r="MCF187" s="749"/>
      <c r="MCG187" s="749"/>
      <c r="MCH187" s="749"/>
      <c r="MCI187" s="749"/>
      <c r="MCJ187" s="749"/>
      <c r="MCK187" s="749"/>
      <c r="MCL187" s="749"/>
      <c r="MCM187" s="749"/>
      <c r="MCN187" s="749"/>
      <c r="MCO187" s="749"/>
      <c r="MCP187" s="749"/>
      <c r="MCQ187" s="749"/>
      <c r="MCR187" s="749"/>
      <c r="MCS187" s="749"/>
      <c r="MCT187" s="749"/>
      <c r="MCU187" s="749"/>
      <c r="MCV187" s="749"/>
      <c r="MCW187" s="749"/>
      <c r="MCX187" s="749"/>
      <c r="MCY187" s="749"/>
      <c r="MCZ187" s="749"/>
      <c r="MDA187" s="749"/>
      <c r="MDB187" s="749"/>
      <c r="MDC187" s="749"/>
      <c r="MDD187" s="749"/>
      <c r="MDE187" s="749"/>
      <c r="MDF187" s="749"/>
      <c r="MDG187" s="749"/>
      <c r="MDH187" s="749"/>
      <c r="MDI187" s="749"/>
      <c r="MDJ187" s="749"/>
      <c r="MDK187" s="749"/>
      <c r="MDL187" s="749"/>
      <c r="MDM187" s="749"/>
      <c r="MDN187" s="749"/>
      <c r="MDO187" s="749"/>
      <c r="MDP187" s="749"/>
      <c r="MDQ187" s="749"/>
      <c r="MDR187" s="749"/>
      <c r="MDS187" s="749"/>
      <c r="MDT187" s="749"/>
      <c r="MDU187" s="749"/>
      <c r="MDV187" s="749"/>
      <c r="MDW187" s="749"/>
      <c r="MDX187" s="749"/>
      <c r="MDY187" s="749"/>
      <c r="MDZ187" s="749"/>
      <c r="MEA187" s="749"/>
      <c r="MEB187" s="749"/>
      <c r="MEC187" s="749"/>
      <c r="MED187" s="749"/>
      <c r="MEE187" s="749"/>
      <c r="MEF187" s="749"/>
      <c r="MEG187" s="749"/>
      <c r="MEH187" s="749"/>
      <c r="MEI187" s="749"/>
      <c r="MEJ187" s="749"/>
      <c r="MEK187" s="749"/>
      <c r="MEL187" s="749"/>
      <c r="MEM187" s="749"/>
      <c r="MEN187" s="749"/>
      <c r="MEO187" s="749"/>
      <c r="MEP187" s="749"/>
      <c r="MEQ187" s="749"/>
      <c r="MER187" s="749"/>
      <c r="MES187" s="749"/>
      <c r="MET187" s="749"/>
      <c r="MEU187" s="749"/>
      <c r="MEV187" s="749"/>
      <c r="MEW187" s="749"/>
      <c r="MEX187" s="749"/>
      <c r="MEY187" s="749"/>
      <c r="MEZ187" s="749"/>
      <c r="MFA187" s="749"/>
      <c r="MFB187" s="749"/>
      <c r="MFC187" s="749"/>
      <c r="MFD187" s="749"/>
      <c r="MFE187" s="749"/>
      <c r="MFF187" s="749"/>
      <c r="MFG187" s="749"/>
      <c r="MFH187" s="749"/>
      <c r="MFI187" s="749"/>
      <c r="MFJ187" s="749"/>
      <c r="MFK187" s="749"/>
      <c r="MFL187" s="749"/>
      <c r="MFM187" s="749"/>
      <c r="MFN187" s="749"/>
      <c r="MFO187" s="749"/>
      <c r="MFP187" s="749"/>
      <c r="MFQ187" s="749"/>
      <c r="MFR187" s="749"/>
      <c r="MFS187" s="749"/>
      <c r="MFT187" s="749"/>
      <c r="MFU187" s="749"/>
      <c r="MFV187" s="749"/>
      <c r="MFW187" s="749"/>
      <c r="MFX187" s="749"/>
      <c r="MFY187" s="749"/>
      <c r="MFZ187" s="749"/>
      <c r="MGA187" s="749"/>
      <c r="MGB187" s="749"/>
      <c r="MGC187" s="749"/>
      <c r="MGD187" s="749"/>
      <c r="MGE187" s="749"/>
      <c r="MGF187" s="749"/>
      <c r="MGG187" s="749"/>
      <c r="MGH187" s="749"/>
      <c r="MGI187" s="749"/>
      <c r="MGJ187" s="749"/>
      <c r="MGK187" s="749"/>
      <c r="MGL187" s="749"/>
      <c r="MGM187" s="749"/>
      <c r="MGN187" s="749"/>
      <c r="MGO187" s="749"/>
      <c r="MGP187" s="749"/>
      <c r="MGQ187" s="749"/>
      <c r="MGR187" s="749"/>
      <c r="MGS187" s="749"/>
      <c r="MGT187" s="749"/>
      <c r="MGU187" s="749"/>
      <c r="MGV187" s="749"/>
      <c r="MGW187" s="749"/>
      <c r="MGX187" s="749"/>
      <c r="MGY187" s="749"/>
      <c r="MGZ187" s="749"/>
      <c r="MHA187" s="749"/>
      <c r="MHB187" s="749"/>
      <c r="MHC187" s="749"/>
      <c r="MHD187" s="749"/>
      <c r="MHE187" s="749"/>
      <c r="MHF187" s="749"/>
      <c r="MHG187" s="749"/>
      <c r="MHH187" s="749"/>
      <c r="MHI187" s="749"/>
      <c r="MHJ187" s="749"/>
      <c r="MHK187" s="749"/>
      <c r="MHL187" s="749"/>
      <c r="MHM187" s="749"/>
      <c r="MHN187" s="749"/>
      <c r="MHO187" s="749"/>
      <c r="MHP187" s="749"/>
      <c r="MHQ187" s="749"/>
      <c r="MHR187" s="749"/>
      <c r="MHS187" s="749"/>
      <c r="MHT187" s="749"/>
      <c r="MHU187" s="749"/>
      <c r="MHV187" s="749"/>
      <c r="MHW187" s="749"/>
      <c r="MHX187" s="749"/>
      <c r="MHY187" s="749"/>
      <c r="MHZ187" s="749"/>
      <c r="MIA187" s="749"/>
      <c r="MIB187" s="749"/>
      <c r="MIC187" s="749"/>
      <c r="MID187" s="749"/>
      <c r="MIE187" s="749"/>
      <c r="MIF187" s="749"/>
      <c r="MIG187" s="749"/>
      <c r="MIH187" s="749"/>
      <c r="MII187" s="749"/>
      <c r="MIJ187" s="749"/>
      <c r="MIK187" s="749"/>
      <c r="MIL187" s="749"/>
      <c r="MIM187" s="749"/>
      <c r="MIN187" s="749"/>
      <c r="MIO187" s="749"/>
      <c r="MIP187" s="749"/>
      <c r="MIQ187" s="749"/>
      <c r="MIR187" s="749"/>
      <c r="MIS187" s="749"/>
      <c r="MIT187" s="749"/>
      <c r="MIU187" s="749"/>
      <c r="MIV187" s="749"/>
      <c r="MIW187" s="749"/>
      <c r="MIX187" s="749"/>
      <c r="MIY187" s="749"/>
      <c r="MIZ187" s="749"/>
      <c r="MJA187" s="749"/>
      <c r="MJB187" s="749"/>
      <c r="MJC187" s="749"/>
      <c r="MJD187" s="749"/>
      <c r="MJE187" s="749"/>
      <c r="MJF187" s="749"/>
      <c r="MJG187" s="749"/>
      <c r="MJH187" s="749"/>
      <c r="MJI187" s="749"/>
      <c r="MJJ187" s="749"/>
      <c r="MJK187" s="749"/>
      <c r="MJL187" s="749"/>
      <c r="MJM187" s="749"/>
      <c r="MJN187" s="749"/>
      <c r="MJO187" s="749"/>
      <c r="MJP187" s="749"/>
      <c r="MJQ187" s="749"/>
      <c r="MJR187" s="749"/>
      <c r="MJS187" s="749"/>
      <c r="MJT187" s="749"/>
      <c r="MJU187" s="749"/>
      <c r="MJV187" s="749"/>
      <c r="MJW187" s="749"/>
      <c r="MJX187" s="749"/>
      <c r="MJY187" s="749"/>
      <c r="MJZ187" s="749"/>
      <c r="MKA187" s="749"/>
      <c r="MKB187" s="749"/>
      <c r="MKC187" s="749"/>
      <c r="MKD187" s="749"/>
      <c r="MKE187" s="749"/>
      <c r="MKF187" s="749"/>
      <c r="MKG187" s="749"/>
      <c r="MKH187" s="749"/>
      <c r="MKI187" s="749"/>
      <c r="MKJ187" s="749"/>
      <c r="MKK187" s="749"/>
      <c r="MKL187" s="749"/>
      <c r="MKM187" s="749"/>
      <c r="MKN187" s="749"/>
      <c r="MKO187" s="749"/>
      <c r="MKP187" s="749"/>
      <c r="MKQ187" s="749"/>
      <c r="MKR187" s="749"/>
      <c r="MKS187" s="749"/>
      <c r="MKT187" s="749"/>
      <c r="MKU187" s="749"/>
      <c r="MKV187" s="749"/>
      <c r="MKW187" s="749"/>
      <c r="MKX187" s="749"/>
      <c r="MKY187" s="749"/>
      <c r="MKZ187" s="749"/>
      <c r="MLA187" s="749"/>
      <c r="MLB187" s="749"/>
      <c r="MLC187" s="749"/>
      <c r="MLD187" s="749"/>
      <c r="MLE187" s="749"/>
      <c r="MLF187" s="749"/>
      <c r="MLG187" s="749"/>
      <c r="MLH187" s="749"/>
      <c r="MLI187" s="749"/>
      <c r="MLJ187" s="749"/>
      <c r="MLK187" s="749"/>
      <c r="MLL187" s="749"/>
      <c r="MLM187" s="749"/>
      <c r="MLN187" s="749"/>
      <c r="MLO187" s="749"/>
      <c r="MLP187" s="749"/>
      <c r="MLQ187" s="749"/>
      <c r="MLR187" s="749"/>
      <c r="MLS187" s="749"/>
      <c r="MLT187" s="749"/>
      <c r="MLU187" s="749"/>
      <c r="MLV187" s="749"/>
      <c r="MLW187" s="749"/>
      <c r="MLX187" s="749"/>
      <c r="MLY187" s="749"/>
      <c r="MLZ187" s="749"/>
      <c r="MMA187" s="749"/>
      <c r="MMB187" s="749"/>
      <c r="MMC187" s="749"/>
      <c r="MMD187" s="749"/>
      <c r="MME187" s="749"/>
      <c r="MMF187" s="749"/>
      <c r="MMG187" s="749"/>
      <c r="MMH187" s="749"/>
      <c r="MMI187" s="749"/>
      <c r="MMJ187" s="749"/>
      <c r="MMK187" s="749"/>
      <c r="MML187" s="749"/>
      <c r="MMM187" s="749"/>
      <c r="MMN187" s="749"/>
      <c r="MMO187" s="749"/>
      <c r="MMP187" s="749"/>
      <c r="MMQ187" s="749"/>
      <c r="MMR187" s="749"/>
      <c r="MMS187" s="749"/>
      <c r="MMT187" s="749"/>
      <c r="MMU187" s="749"/>
      <c r="MMV187" s="749"/>
      <c r="MMW187" s="749"/>
      <c r="MMX187" s="749"/>
      <c r="MMY187" s="749"/>
      <c r="MMZ187" s="749"/>
      <c r="MNA187" s="749"/>
      <c r="MNB187" s="749"/>
      <c r="MNC187" s="749"/>
      <c r="MND187" s="749"/>
      <c r="MNE187" s="749"/>
      <c r="MNF187" s="749"/>
      <c r="MNG187" s="749"/>
      <c r="MNH187" s="749"/>
      <c r="MNI187" s="749"/>
      <c r="MNJ187" s="749"/>
      <c r="MNK187" s="749"/>
      <c r="MNL187" s="749"/>
      <c r="MNM187" s="749"/>
      <c r="MNN187" s="749"/>
      <c r="MNO187" s="749"/>
      <c r="MNP187" s="749"/>
      <c r="MNQ187" s="749"/>
      <c r="MNR187" s="749"/>
      <c r="MNS187" s="749"/>
      <c r="MNT187" s="749"/>
      <c r="MNU187" s="749"/>
      <c r="MNV187" s="749"/>
      <c r="MNW187" s="749"/>
      <c r="MNX187" s="749"/>
      <c r="MNY187" s="749"/>
      <c r="MNZ187" s="749"/>
      <c r="MOA187" s="749"/>
      <c r="MOB187" s="749"/>
      <c r="MOC187" s="749"/>
      <c r="MOD187" s="749"/>
      <c r="MOE187" s="749"/>
      <c r="MOF187" s="749"/>
      <c r="MOG187" s="749"/>
      <c r="MOH187" s="749"/>
      <c r="MOI187" s="749"/>
      <c r="MOJ187" s="749"/>
      <c r="MOK187" s="749"/>
      <c r="MOL187" s="749"/>
      <c r="MOM187" s="749"/>
      <c r="MON187" s="749"/>
      <c r="MOO187" s="749"/>
      <c r="MOP187" s="749"/>
      <c r="MOQ187" s="749"/>
      <c r="MOR187" s="749"/>
      <c r="MOS187" s="749"/>
      <c r="MOT187" s="749"/>
      <c r="MOU187" s="749"/>
      <c r="MOV187" s="749"/>
      <c r="MOW187" s="749"/>
      <c r="MOX187" s="749"/>
      <c r="MOY187" s="749"/>
      <c r="MOZ187" s="749"/>
      <c r="MPA187" s="749"/>
      <c r="MPB187" s="749"/>
      <c r="MPC187" s="749"/>
      <c r="MPD187" s="749"/>
      <c r="MPE187" s="749"/>
      <c r="MPF187" s="749"/>
      <c r="MPG187" s="749"/>
      <c r="MPH187" s="749"/>
      <c r="MPI187" s="749"/>
      <c r="MPJ187" s="749"/>
      <c r="MPK187" s="749"/>
      <c r="MPL187" s="749"/>
      <c r="MPM187" s="749"/>
      <c r="MPN187" s="749"/>
      <c r="MPO187" s="749"/>
      <c r="MPP187" s="749"/>
      <c r="MPQ187" s="749"/>
      <c r="MPR187" s="749"/>
      <c r="MPS187" s="749"/>
      <c r="MPT187" s="749"/>
      <c r="MPU187" s="749"/>
      <c r="MPV187" s="749"/>
      <c r="MPW187" s="749"/>
      <c r="MPX187" s="749"/>
      <c r="MPY187" s="749"/>
      <c r="MPZ187" s="749"/>
      <c r="MQA187" s="749"/>
      <c r="MQB187" s="749"/>
      <c r="MQC187" s="749"/>
      <c r="MQD187" s="749"/>
      <c r="MQE187" s="749"/>
      <c r="MQF187" s="749"/>
      <c r="MQG187" s="749"/>
      <c r="MQH187" s="749"/>
      <c r="MQI187" s="749"/>
      <c r="MQJ187" s="749"/>
      <c r="MQK187" s="749"/>
      <c r="MQL187" s="749"/>
      <c r="MQM187" s="749"/>
      <c r="MQN187" s="749"/>
      <c r="MQO187" s="749"/>
      <c r="MQP187" s="749"/>
      <c r="MQQ187" s="749"/>
      <c r="MQR187" s="749"/>
      <c r="MQS187" s="749"/>
      <c r="MQT187" s="749"/>
      <c r="MQU187" s="749"/>
      <c r="MQV187" s="749"/>
      <c r="MQW187" s="749"/>
      <c r="MQX187" s="749"/>
      <c r="MQY187" s="749"/>
      <c r="MQZ187" s="749"/>
      <c r="MRA187" s="749"/>
      <c r="MRB187" s="749"/>
      <c r="MRC187" s="749"/>
      <c r="MRD187" s="749"/>
      <c r="MRE187" s="749"/>
      <c r="MRF187" s="749"/>
      <c r="MRG187" s="749"/>
      <c r="MRH187" s="749"/>
      <c r="MRI187" s="749"/>
      <c r="MRJ187" s="749"/>
      <c r="MRK187" s="749"/>
      <c r="MRL187" s="749"/>
      <c r="MRM187" s="749"/>
      <c r="MRN187" s="749"/>
      <c r="MRO187" s="749"/>
      <c r="MRP187" s="749"/>
      <c r="MRQ187" s="749"/>
      <c r="MRR187" s="749"/>
      <c r="MRS187" s="749"/>
      <c r="MRT187" s="749"/>
      <c r="MRU187" s="749"/>
      <c r="MRV187" s="749"/>
      <c r="MRW187" s="749"/>
      <c r="MRX187" s="749"/>
      <c r="MRY187" s="749"/>
      <c r="MRZ187" s="749"/>
      <c r="MSA187" s="749"/>
      <c r="MSB187" s="749"/>
      <c r="MSC187" s="749"/>
      <c r="MSD187" s="749"/>
      <c r="MSE187" s="749"/>
      <c r="MSF187" s="749"/>
      <c r="MSG187" s="749"/>
      <c r="MSH187" s="749"/>
      <c r="MSI187" s="749"/>
      <c r="MSJ187" s="749"/>
      <c r="MSK187" s="749"/>
      <c r="MSL187" s="749"/>
      <c r="MSM187" s="749"/>
      <c r="MSN187" s="749"/>
      <c r="MSO187" s="749"/>
      <c r="MSP187" s="749"/>
      <c r="MSQ187" s="749"/>
      <c r="MSR187" s="749"/>
      <c r="MSS187" s="749"/>
      <c r="MST187" s="749"/>
      <c r="MSU187" s="749"/>
      <c r="MSV187" s="749"/>
      <c r="MSW187" s="749"/>
      <c r="MSX187" s="749"/>
      <c r="MSY187" s="749"/>
      <c r="MSZ187" s="749"/>
      <c r="MTA187" s="749"/>
      <c r="MTB187" s="749"/>
      <c r="MTC187" s="749"/>
      <c r="MTD187" s="749"/>
      <c r="MTE187" s="749"/>
      <c r="MTF187" s="749"/>
      <c r="MTG187" s="749"/>
      <c r="MTH187" s="749"/>
      <c r="MTI187" s="749"/>
      <c r="MTJ187" s="749"/>
      <c r="MTK187" s="749"/>
      <c r="MTL187" s="749"/>
      <c r="MTM187" s="749"/>
      <c r="MTN187" s="749"/>
      <c r="MTO187" s="749"/>
      <c r="MTP187" s="749"/>
      <c r="MTQ187" s="749"/>
      <c r="MTR187" s="749"/>
      <c r="MTS187" s="749"/>
      <c r="MTT187" s="749"/>
      <c r="MTU187" s="749"/>
      <c r="MTV187" s="749"/>
      <c r="MTW187" s="749"/>
      <c r="MTX187" s="749"/>
      <c r="MTY187" s="749"/>
      <c r="MTZ187" s="749"/>
      <c r="MUA187" s="749"/>
      <c r="MUB187" s="749"/>
      <c r="MUC187" s="749"/>
      <c r="MUD187" s="749"/>
      <c r="MUE187" s="749"/>
      <c r="MUF187" s="749"/>
      <c r="MUG187" s="749"/>
      <c r="MUH187" s="749"/>
      <c r="MUI187" s="749"/>
      <c r="MUJ187" s="749"/>
      <c r="MUK187" s="749"/>
      <c r="MUL187" s="749"/>
      <c r="MUM187" s="749"/>
      <c r="MUN187" s="749"/>
      <c r="MUO187" s="749"/>
      <c r="MUP187" s="749"/>
      <c r="MUQ187" s="749"/>
      <c r="MUR187" s="749"/>
      <c r="MUS187" s="749"/>
      <c r="MUT187" s="749"/>
      <c r="MUU187" s="749"/>
      <c r="MUV187" s="749"/>
      <c r="MUW187" s="749"/>
      <c r="MUX187" s="749"/>
      <c r="MUY187" s="749"/>
      <c r="MUZ187" s="749"/>
      <c r="MVA187" s="749"/>
      <c r="MVB187" s="749"/>
      <c r="MVC187" s="749"/>
      <c r="MVD187" s="749"/>
      <c r="MVE187" s="749"/>
      <c r="MVF187" s="749"/>
      <c r="MVG187" s="749"/>
      <c r="MVH187" s="749"/>
      <c r="MVI187" s="749"/>
      <c r="MVJ187" s="749"/>
      <c r="MVK187" s="749"/>
      <c r="MVL187" s="749"/>
      <c r="MVM187" s="749"/>
      <c r="MVN187" s="749"/>
      <c r="MVO187" s="749"/>
      <c r="MVP187" s="749"/>
      <c r="MVQ187" s="749"/>
      <c r="MVR187" s="749"/>
      <c r="MVS187" s="749"/>
      <c r="MVT187" s="749"/>
      <c r="MVU187" s="749"/>
      <c r="MVV187" s="749"/>
      <c r="MVW187" s="749"/>
      <c r="MVX187" s="749"/>
      <c r="MVY187" s="749"/>
      <c r="MVZ187" s="749"/>
      <c r="MWA187" s="749"/>
      <c r="MWB187" s="749"/>
      <c r="MWC187" s="749"/>
      <c r="MWD187" s="749"/>
      <c r="MWE187" s="749"/>
      <c r="MWF187" s="749"/>
      <c r="MWG187" s="749"/>
      <c r="MWH187" s="749"/>
      <c r="MWI187" s="749"/>
      <c r="MWJ187" s="749"/>
      <c r="MWK187" s="749"/>
      <c r="MWL187" s="749"/>
      <c r="MWM187" s="749"/>
      <c r="MWN187" s="749"/>
      <c r="MWO187" s="749"/>
      <c r="MWP187" s="749"/>
      <c r="MWQ187" s="749"/>
      <c r="MWR187" s="749"/>
      <c r="MWS187" s="749"/>
      <c r="MWT187" s="749"/>
      <c r="MWU187" s="749"/>
      <c r="MWV187" s="749"/>
      <c r="MWW187" s="749"/>
      <c r="MWX187" s="749"/>
      <c r="MWY187" s="749"/>
      <c r="MWZ187" s="749"/>
      <c r="MXA187" s="749"/>
      <c r="MXB187" s="749"/>
      <c r="MXC187" s="749"/>
      <c r="MXD187" s="749"/>
      <c r="MXE187" s="749"/>
      <c r="MXF187" s="749"/>
      <c r="MXG187" s="749"/>
      <c r="MXH187" s="749"/>
      <c r="MXI187" s="749"/>
      <c r="MXJ187" s="749"/>
      <c r="MXK187" s="749"/>
      <c r="MXL187" s="749"/>
      <c r="MXM187" s="749"/>
      <c r="MXN187" s="749"/>
      <c r="MXO187" s="749"/>
      <c r="MXP187" s="749"/>
      <c r="MXQ187" s="749"/>
      <c r="MXR187" s="749"/>
      <c r="MXS187" s="749"/>
      <c r="MXT187" s="749"/>
      <c r="MXU187" s="749"/>
      <c r="MXV187" s="749"/>
      <c r="MXW187" s="749"/>
      <c r="MXX187" s="749"/>
      <c r="MXY187" s="749"/>
      <c r="MXZ187" s="749"/>
      <c r="MYA187" s="749"/>
      <c r="MYB187" s="749"/>
      <c r="MYC187" s="749"/>
      <c r="MYD187" s="749"/>
      <c r="MYE187" s="749"/>
      <c r="MYF187" s="749"/>
      <c r="MYG187" s="749"/>
      <c r="MYH187" s="749"/>
      <c r="MYI187" s="749"/>
      <c r="MYJ187" s="749"/>
      <c r="MYK187" s="749"/>
      <c r="MYL187" s="749"/>
      <c r="MYM187" s="749"/>
      <c r="MYN187" s="749"/>
      <c r="MYO187" s="749"/>
      <c r="MYP187" s="749"/>
      <c r="MYQ187" s="749"/>
      <c r="MYR187" s="749"/>
      <c r="MYS187" s="749"/>
      <c r="MYT187" s="749"/>
      <c r="MYU187" s="749"/>
      <c r="MYV187" s="749"/>
      <c r="MYW187" s="749"/>
      <c r="MYX187" s="749"/>
      <c r="MYY187" s="749"/>
      <c r="MYZ187" s="749"/>
      <c r="MZA187" s="749"/>
      <c r="MZB187" s="749"/>
      <c r="MZC187" s="749"/>
      <c r="MZD187" s="749"/>
      <c r="MZE187" s="749"/>
      <c r="MZF187" s="749"/>
      <c r="MZG187" s="749"/>
      <c r="MZH187" s="749"/>
      <c r="MZI187" s="749"/>
      <c r="MZJ187" s="749"/>
      <c r="MZK187" s="749"/>
      <c r="MZL187" s="749"/>
      <c r="MZM187" s="749"/>
      <c r="MZN187" s="749"/>
      <c r="MZO187" s="749"/>
      <c r="MZP187" s="749"/>
      <c r="MZQ187" s="749"/>
      <c r="MZR187" s="749"/>
      <c r="MZS187" s="749"/>
      <c r="MZT187" s="749"/>
      <c r="MZU187" s="749"/>
      <c r="MZV187" s="749"/>
      <c r="MZW187" s="749"/>
      <c r="MZX187" s="749"/>
      <c r="MZY187" s="749"/>
      <c r="MZZ187" s="749"/>
      <c r="NAA187" s="749"/>
      <c r="NAB187" s="749"/>
      <c r="NAC187" s="749"/>
      <c r="NAD187" s="749"/>
      <c r="NAE187" s="749"/>
      <c r="NAF187" s="749"/>
      <c r="NAG187" s="749"/>
      <c r="NAH187" s="749"/>
      <c r="NAI187" s="749"/>
      <c r="NAJ187" s="749"/>
      <c r="NAK187" s="749"/>
      <c r="NAL187" s="749"/>
      <c r="NAM187" s="749"/>
      <c r="NAN187" s="749"/>
      <c r="NAO187" s="749"/>
      <c r="NAP187" s="749"/>
      <c r="NAQ187" s="749"/>
      <c r="NAR187" s="749"/>
      <c r="NAS187" s="749"/>
      <c r="NAT187" s="749"/>
      <c r="NAU187" s="749"/>
      <c r="NAV187" s="749"/>
      <c r="NAW187" s="749"/>
      <c r="NAX187" s="749"/>
      <c r="NAY187" s="749"/>
      <c r="NAZ187" s="749"/>
      <c r="NBA187" s="749"/>
      <c r="NBB187" s="749"/>
      <c r="NBC187" s="749"/>
      <c r="NBD187" s="749"/>
      <c r="NBE187" s="749"/>
      <c r="NBF187" s="749"/>
      <c r="NBG187" s="749"/>
      <c r="NBH187" s="749"/>
      <c r="NBI187" s="749"/>
      <c r="NBJ187" s="749"/>
      <c r="NBK187" s="749"/>
      <c r="NBL187" s="749"/>
      <c r="NBM187" s="749"/>
      <c r="NBN187" s="749"/>
      <c r="NBO187" s="749"/>
      <c r="NBP187" s="749"/>
      <c r="NBQ187" s="749"/>
      <c r="NBR187" s="749"/>
      <c r="NBS187" s="749"/>
      <c r="NBT187" s="749"/>
      <c r="NBU187" s="749"/>
      <c r="NBV187" s="749"/>
      <c r="NBW187" s="749"/>
      <c r="NBX187" s="749"/>
      <c r="NBY187" s="749"/>
      <c r="NBZ187" s="749"/>
      <c r="NCA187" s="749"/>
      <c r="NCB187" s="749"/>
      <c r="NCC187" s="749"/>
      <c r="NCD187" s="749"/>
      <c r="NCE187" s="749"/>
      <c r="NCF187" s="749"/>
      <c r="NCG187" s="749"/>
      <c r="NCH187" s="749"/>
      <c r="NCI187" s="749"/>
      <c r="NCJ187" s="749"/>
      <c r="NCK187" s="749"/>
      <c r="NCL187" s="749"/>
      <c r="NCM187" s="749"/>
      <c r="NCN187" s="749"/>
      <c r="NCO187" s="749"/>
      <c r="NCP187" s="749"/>
      <c r="NCQ187" s="749"/>
      <c r="NCR187" s="749"/>
      <c r="NCS187" s="749"/>
      <c r="NCT187" s="749"/>
      <c r="NCU187" s="749"/>
      <c r="NCV187" s="749"/>
      <c r="NCW187" s="749"/>
      <c r="NCX187" s="749"/>
      <c r="NCY187" s="749"/>
      <c r="NCZ187" s="749"/>
      <c r="NDA187" s="749"/>
      <c r="NDB187" s="749"/>
      <c r="NDC187" s="749"/>
      <c r="NDD187" s="749"/>
      <c r="NDE187" s="749"/>
      <c r="NDF187" s="749"/>
      <c r="NDG187" s="749"/>
      <c r="NDH187" s="749"/>
      <c r="NDI187" s="749"/>
      <c r="NDJ187" s="749"/>
      <c r="NDK187" s="749"/>
      <c r="NDL187" s="749"/>
      <c r="NDM187" s="749"/>
      <c r="NDN187" s="749"/>
      <c r="NDO187" s="749"/>
      <c r="NDP187" s="749"/>
      <c r="NDQ187" s="749"/>
      <c r="NDR187" s="749"/>
      <c r="NDS187" s="749"/>
      <c r="NDT187" s="749"/>
      <c r="NDU187" s="749"/>
      <c r="NDV187" s="749"/>
      <c r="NDW187" s="749"/>
      <c r="NDX187" s="749"/>
      <c r="NDY187" s="749"/>
      <c r="NDZ187" s="749"/>
      <c r="NEA187" s="749"/>
      <c r="NEB187" s="749"/>
      <c r="NEC187" s="749"/>
      <c r="NED187" s="749"/>
      <c r="NEE187" s="749"/>
      <c r="NEF187" s="749"/>
      <c r="NEG187" s="749"/>
      <c r="NEH187" s="749"/>
      <c r="NEI187" s="749"/>
      <c r="NEJ187" s="749"/>
      <c r="NEK187" s="749"/>
      <c r="NEL187" s="749"/>
      <c r="NEM187" s="749"/>
      <c r="NEN187" s="749"/>
      <c r="NEO187" s="749"/>
      <c r="NEP187" s="749"/>
      <c r="NEQ187" s="749"/>
      <c r="NER187" s="749"/>
      <c r="NES187" s="749"/>
      <c r="NET187" s="749"/>
      <c r="NEU187" s="749"/>
      <c r="NEV187" s="749"/>
      <c r="NEW187" s="749"/>
      <c r="NEX187" s="749"/>
      <c r="NEY187" s="749"/>
      <c r="NEZ187" s="749"/>
      <c r="NFA187" s="749"/>
      <c r="NFB187" s="749"/>
      <c r="NFC187" s="749"/>
      <c r="NFD187" s="749"/>
      <c r="NFE187" s="749"/>
      <c r="NFF187" s="749"/>
      <c r="NFG187" s="749"/>
      <c r="NFH187" s="749"/>
      <c r="NFI187" s="749"/>
      <c r="NFJ187" s="749"/>
      <c r="NFK187" s="749"/>
      <c r="NFL187" s="749"/>
      <c r="NFM187" s="749"/>
      <c r="NFN187" s="749"/>
      <c r="NFO187" s="749"/>
      <c r="NFP187" s="749"/>
      <c r="NFQ187" s="749"/>
      <c r="NFR187" s="749"/>
      <c r="NFS187" s="749"/>
      <c r="NFT187" s="749"/>
      <c r="NFU187" s="749"/>
      <c r="NFV187" s="749"/>
      <c r="NFW187" s="749"/>
      <c r="NFX187" s="749"/>
      <c r="NFY187" s="749"/>
      <c r="NFZ187" s="749"/>
      <c r="NGA187" s="749"/>
      <c r="NGB187" s="749"/>
      <c r="NGC187" s="749"/>
      <c r="NGD187" s="749"/>
      <c r="NGE187" s="749"/>
      <c r="NGF187" s="749"/>
      <c r="NGG187" s="749"/>
      <c r="NGH187" s="749"/>
      <c r="NGI187" s="749"/>
      <c r="NGJ187" s="749"/>
      <c r="NGK187" s="749"/>
      <c r="NGL187" s="749"/>
      <c r="NGM187" s="749"/>
      <c r="NGN187" s="749"/>
      <c r="NGO187" s="749"/>
      <c r="NGP187" s="749"/>
      <c r="NGQ187" s="749"/>
      <c r="NGR187" s="749"/>
      <c r="NGS187" s="749"/>
      <c r="NGT187" s="749"/>
      <c r="NGU187" s="749"/>
      <c r="NGV187" s="749"/>
      <c r="NGW187" s="749"/>
      <c r="NGX187" s="749"/>
      <c r="NGY187" s="749"/>
      <c r="NGZ187" s="749"/>
      <c r="NHA187" s="749"/>
      <c r="NHB187" s="749"/>
      <c r="NHC187" s="749"/>
      <c r="NHD187" s="749"/>
      <c r="NHE187" s="749"/>
      <c r="NHF187" s="749"/>
      <c r="NHG187" s="749"/>
      <c r="NHH187" s="749"/>
      <c r="NHI187" s="749"/>
      <c r="NHJ187" s="749"/>
      <c r="NHK187" s="749"/>
      <c r="NHL187" s="749"/>
      <c r="NHM187" s="749"/>
      <c r="NHN187" s="749"/>
      <c r="NHO187" s="749"/>
      <c r="NHP187" s="749"/>
      <c r="NHQ187" s="749"/>
      <c r="NHR187" s="749"/>
      <c r="NHS187" s="749"/>
      <c r="NHT187" s="749"/>
      <c r="NHU187" s="749"/>
      <c r="NHV187" s="749"/>
      <c r="NHW187" s="749"/>
      <c r="NHX187" s="749"/>
      <c r="NHY187" s="749"/>
      <c r="NHZ187" s="749"/>
      <c r="NIA187" s="749"/>
      <c r="NIB187" s="749"/>
      <c r="NIC187" s="749"/>
      <c r="NID187" s="749"/>
      <c r="NIE187" s="749"/>
      <c r="NIF187" s="749"/>
      <c r="NIG187" s="749"/>
      <c r="NIH187" s="749"/>
      <c r="NII187" s="749"/>
      <c r="NIJ187" s="749"/>
      <c r="NIK187" s="749"/>
      <c r="NIL187" s="749"/>
      <c r="NIM187" s="749"/>
      <c r="NIN187" s="749"/>
      <c r="NIO187" s="749"/>
      <c r="NIP187" s="749"/>
      <c r="NIQ187" s="749"/>
      <c r="NIR187" s="749"/>
      <c r="NIS187" s="749"/>
      <c r="NIT187" s="749"/>
      <c r="NIU187" s="749"/>
      <c r="NIV187" s="749"/>
      <c r="NIW187" s="749"/>
      <c r="NIX187" s="749"/>
      <c r="NIY187" s="749"/>
      <c r="NIZ187" s="749"/>
      <c r="NJA187" s="749"/>
      <c r="NJB187" s="749"/>
      <c r="NJC187" s="749"/>
      <c r="NJD187" s="749"/>
      <c r="NJE187" s="749"/>
      <c r="NJF187" s="749"/>
      <c r="NJG187" s="749"/>
      <c r="NJH187" s="749"/>
      <c r="NJI187" s="749"/>
      <c r="NJJ187" s="749"/>
      <c r="NJK187" s="749"/>
      <c r="NJL187" s="749"/>
      <c r="NJM187" s="749"/>
      <c r="NJN187" s="749"/>
      <c r="NJO187" s="749"/>
      <c r="NJP187" s="749"/>
      <c r="NJQ187" s="749"/>
      <c r="NJR187" s="749"/>
      <c r="NJS187" s="749"/>
      <c r="NJT187" s="749"/>
      <c r="NJU187" s="749"/>
      <c r="NJV187" s="749"/>
      <c r="NJW187" s="749"/>
      <c r="NJX187" s="749"/>
      <c r="NJY187" s="749"/>
      <c r="NJZ187" s="749"/>
      <c r="NKA187" s="749"/>
      <c r="NKB187" s="749"/>
      <c r="NKC187" s="749"/>
      <c r="NKD187" s="749"/>
      <c r="NKE187" s="749"/>
      <c r="NKF187" s="749"/>
      <c r="NKG187" s="749"/>
      <c r="NKH187" s="749"/>
      <c r="NKI187" s="749"/>
      <c r="NKJ187" s="749"/>
      <c r="NKK187" s="749"/>
      <c r="NKL187" s="749"/>
      <c r="NKM187" s="749"/>
      <c r="NKN187" s="749"/>
      <c r="NKO187" s="749"/>
      <c r="NKP187" s="749"/>
      <c r="NKQ187" s="749"/>
      <c r="NKR187" s="749"/>
      <c r="NKS187" s="749"/>
      <c r="NKT187" s="749"/>
      <c r="NKU187" s="749"/>
      <c r="NKV187" s="749"/>
      <c r="NKW187" s="749"/>
      <c r="NKX187" s="749"/>
      <c r="NKY187" s="749"/>
      <c r="NKZ187" s="749"/>
      <c r="NLA187" s="749"/>
      <c r="NLB187" s="749"/>
      <c r="NLC187" s="749"/>
      <c r="NLD187" s="749"/>
      <c r="NLE187" s="749"/>
      <c r="NLF187" s="749"/>
      <c r="NLG187" s="749"/>
      <c r="NLH187" s="749"/>
      <c r="NLI187" s="749"/>
      <c r="NLJ187" s="749"/>
      <c r="NLK187" s="749"/>
      <c r="NLL187" s="749"/>
      <c r="NLM187" s="749"/>
      <c r="NLN187" s="749"/>
      <c r="NLO187" s="749"/>
      <c r="NLP187" s="749"/>
      <c r="NLQ187" s="749"/>
      <c r="NLR187" s="749"/>
      <c r="NLS187" s="749"/>
      <c r="NLT187" s="749"/>
      <c r="NLU187" s="749"/>
      <c r="NLV187" s="749"/>
      <c r="NLW187" s="749"/>
      <c r="NLX187" s="749"/>
      <c r="NLY187" s="749"/>
      <c r="NLZ187" s="749"/>
      <c r="NMA187" s="749"/>
      <c r="NMB187" s="749"/>
      <c r="NMC187" s="749"/>
      <c r="NMD187" s="749"/>
      <c r="NME187" s="749"/>
      <c r="NMF187" s="749"/>
      <c r="NMG187" s="749"/>
      <c r="NMH187" s="749"/>
      <c r="NMI187" s="749"/>
      <c r="NMJ187" s="749"/>
      <c r="NMK187" s="749"/>
      <c r="NML187" s="749"/>
      <c r="NMM187" s="749"/>
      <c r="NMN187" s="749"/>
      <c r="NMO187" s="749"/>
      <c r="NMP187" s="749"/>
      <c r="NMQ187" s="749"/>
      <c r="NMR187" s="749"/>
      <c r="NMS187" s="749"/>
      <c r="NMT187" s="749"/>
      <c r="NMU187" s="749"/>
      <c r="NMV187" s="749"/>
      <c r="NMW187" s="749"/>
      <c r="NMX187" s="749"/>
      <c r="NMY187" s="749"/>
      <c r="NMZ187" s="749"/>
      <c r="NNA187" s="749"/>
      <c r="NNB187" s="749"/>
      <c r="NNC187" s="749"/>
      <c r="NND187" s="749"/>
      <c r="NNE187" s="749"/>
      <c r="NNF187" s="749"/>
      <c r="NNG187" s="749"/>
      <c r="NNH187" s="749"/>
      <c r="NNI187" s="749"/>
      <c r="NNJ187" s="749"/>
      <c r="NNK187" s="749"/>
      <c r="NNL187" s="749"/>
      <c r="NNM187" s="749"/>
      <c r="NNN187" s="749"/>
      <c r="NNO187" s="749"/>
      <c r="NNP187" s="749"/>
      <c r="NNQ187" s="749"/>
      <c r="NNR187" s="749"/>
      <c r="NNS187" s="749"/>
      <c r="NNT187" s="749"/>
      <c r="NNU187" s="749"/>
      <c r="NNV187" s="749"/>
      <c r="NNW187" s="749"/>
      <c r="NNX187" s="749"/>
      <c r="NNY187" s="749"/>
      <c r="NNZ187" s="749"/>
      <c r="NOA187" s="749"/>
      <c r="NOB187" s="749"/>
      <c r="NOC187" s="749"/>
      <c r="NOD187" s="749"/>
      <c r="NOE187" s="749"/>
      <c r="NOF187" s="749"/>
      <c r="NOG187" s="749"/>
      <c r="NOH187" s="749"/>
      <c r="NOI187" s="749"/>
      <c r="NOJ187" s="749"/>
      <c r="NOK187" s="749"/>
      <c r="NOL187" s="749"/>
      <c r="NOM187" s="749"/>
      <c r="NON187" s="749"/>
      <c r="NOO187" s="749"/>
      <c r="NOP187" s="749"/>
      <c r="NOQ187" s="749"/>
      <c r="NOR187" s="749"/>
      <c r="NOS187" s="749"/>
      <c r="NOT187" s="749"/>
      <c r="NOU187" s="749"/>
      <c r="NOV187" s="749"/>
      <c r="NOW187" s="749"/>
      <c r="NOX187" s="749"/>
      <c r="NOY187" s="749"/>
      <c r="NOZ187" s="749"/>
      <c r="NPA187" s="749"/>
      <c r="NPB187" s="749"/>
      <c r="NPC187" s="749"/>
      <c r="NPD187" s="749"/>
      <c r="NPE187" s="749"/>
      <c r="NPF187" s="749"/>
      <c r="NPG187" s="749"/>
      <c r="NPH187" s="749"/>
      <c r="NPI187" s="749"/>
      <c r="NPJ187" s="749"/>
      <c r="NPK187" s="749"/>
      <c r="NPL187" s="749"/>
      <c r="NPM187" s="749"/>
      <c r="NPN187" s="749"/>
      <c r="NPO187" s="749"/>
      <c r="NPP187" s="749"/>
      <c r="NPQ187" s="749"/>
      <c r="NPR187" s="749"/>
      <c r="NPS187" s="749"/>
      <c r="NPT187" s="749"/>
      <c r="NPU187" s="749"/>
      <c r="NPV187" s="749"/>
      <c r="NPW187" s="749"/>
      <c r="NPX187" s="749"/>
      <c r="NPY187" s="749"/>
      <c r="NPZ187" s="749"/>
      <c r="NQA187" s="749"/>
      <c r="NQB187" s="749"/>
      <c r="NQC187" s="749"/>
      <c r="NQD187" s="749"/>
      <c r="NQE187" s="749"/>
      <c r="NQF187" s="749"/>
      <c r="NQG187" s="749"/>
      <c r="NQH187" s="749"/>
      <c r="NQI187" s="749"/>
      <c r="NQJ187" s="749"/>
      <c r="NQK187" s="749"/>
      <c r="NQL187" s="749"/>
      <c r="NQM187" s="749"/>
      <c r="NQN187" s="749"/>
      <c r="NQO187" s="749"/>
      <c r="NQP187" s="749"/>
      <c r="NQQ187" s="749"/>
      <c r="NQR187" s="749"/>
      <c r="NQS187" s="749"/>
      <c r="NQT187" s="749"/>
      <c r="NQU187" s="749"/>
      <c r="NQV187" s="749"/>
      <c r="NQW187" s="749"/>
      <c r="NQX187" s="749"/>
      <c r="NQY187" s="749"/>
      <c r="NQZ187" s="749"/>
      <c r="NRA187" s="749"/>
      <c r="NRB187" s="749"/>
      <c r="NRC187" s="749"/>
      <c r="NRD187" s="749"/>
      <c r="NRE187" s="749"/>
      <c r="NRF187" s="749"/>
      <c r="NRG187" s="749"/>
      <c r="NRH187" s="749"/>
      <c r="NRI187" s="749"/>
      <c r="NRJ187" s="749"/>
      <c r="NRK187" s="749"/>
      <c r="NRL187" s="749"/>
      <c r="NRM187" s="749"/>
      <c r="NRN187" s="749"/>
      <c r="NRO187" s="749"/>
      <c r="NRP187" s="749"/>
      <c r="NRQ187" s="749"/>
      <c r="NRR187" s="749"/>
      <c r="NRS187" s="749"/>
      <c r="NRT187" s="749"/>
      <c r="NRU187" s="749"/>
      <c r="NRV187" s="749"/>
      <c r="NRW187" s="749"/>
      <c r="NRX187" s="749"/>
      <c r="NRY187" s="749"/>
      <c r="NRZ187" s="749"/>
      <c r="NSA187" s="749"/>
      <c r="NSB187" s="749"/>
      <c r="NSC187" s="749"/>
      <c r="NSD187" s="749"/>
      <c r="NSE187" s="749"/>
      <c r="NSF187" s="749"/>
      <c r="NSG187" s="749"/>
      <c r="NSH187" s="749"/>
      <c r="NSI187" s="749"/>
      <c r="NSJ187" s="749"/>
      <c r="NSK187" s="749"/>
      <c r="NSL187" s="749"/>
      <c r="NSM187" s="749"/>
      <c r="NSN187" s="749"/>
      <c r="NSO187" s="749"/>
      <c r="NSP187" s="749"/>
      <c r="NSQ187" s="749"/>
      <c r="NSR187" s="749"/>
      <c r="NSS187" s="749"/>
      <c r="NST187" s="749"/>
      <c r="NSU187" s="749"/>
      <c r="NSV187" s="749"/>
      <c r="NSW187" s="749"/>
      <c r="NSX187" s="749"/>
      <c r="NSY187" s="749"/>
      <c r="NSZ187" s="749"/>
      <c r="NTA187" s="749"/>
      <c r="NTB187" s="749"/>
      <c r="NTC187" s="749"/>
      <c r="NTD187" s="749"/>
      <c r="NTE187" s="749"/>
      <c r="NTF187" s="749"/>
      <c r="NTG187" s="749"/>
      <c r="NTH187" s="749"/>
      <c r="NTI187" s="749"/>
      <c r="NTJ187" s="749"/>
      <c r="NTK187" s="749"/>
      <c r="NTL187" s="749"/>
      <c r="NTM187" s="749"/>
      <c r="NTN187" s="749"/>
      <c r="NTO187" s="749"/>
      <c r="NTP187" s="749"/>
      <c r="NTQ187" s="749"/>
      <c r="NTR187" s="749"/>
      <c r="NTS187" s="749"/>
      <c r="NTT187" s="749"/>
      <c r="NTU187" s="749"/>
      <c r="NTV187" s="749"/>
      <c r="NTW187" s="749"/>
      <c r="NTX187" s="749"/>
      <c r="NTY187" s="749"/>
      <c r="NTZ187" s="749"/>
      <c r="NUA187" s="749"/>
      <c r="NUB187" s="749"/>
      <c r="NUC187" s="749"/>
      <c r="NUD187" s="749"/>
      <c r="NUE187" s="749"/>
      <c r="NUF187" s="749"/>
      <c r="NUG187" s="749"/>
      <c r="NUH187" s="749"/>
      <c r="NUI187" s="749"/>
      <c r="NUJ187" s="749"/>
      <c r="NUK187" s="749"/>
      <c r="NUL187" s="749"/>
      <c r="NUM187" s="749"/>
      <c r="NUN187" s="749"/>
      <c r="NUO187" s="749"/>
      <c r="NUP187" s="749"/>
      <c r="NUQ187" s="749"/>
      <c r="NUR187" s="749"/>
      <c r="NUS187" s="749"/>
      <c r="NUT187" s="749"/>
      <c r="NUU187" s="749"/>
      <c r="NUV187" s="749"/>
      <c r="NUW187" s="749"/>
      <c r="NUX187" s="749"/>
      <c r="NUY187" s="749"/>
      <c r="NUZ187" s="749"/>
      <c r="NVA187" s="749"/>
      <c r="NVB187" s="749"/>
      <c r="NVC187" s="749"/>
      <c r="NVD187" s="749"/>
      <c r="NVE187" s="749"/>
      <c r="NVF187" s="749"/>
      <c r="NVG187" s="749"/>
      <c r="NVH187" s="749"/>
      <c r="NVI187" s="749"/>
      <c r="NVJ187" s="749"/>
      <c r="NVK187" s="749"/>
      <c r="NVL187" s="749"/>
      <c r="NVM187" s="749"/>
      <c r="NVN187" s="749"/>
      <c r="NVO187" s="749"/>
      <c r="NVP187" s="749"/>
      <c r="NVQ187" s="749"/>
      <c r="NVR187" s="749"/>
      <c r="NVS187" s="749"/>
      <c r="NVT187" s="749"/>
      <c r="NVU187" s="749"/>
      <c r="NVV187" s="749"/>
      <c r="NVW187" s="749"/>
      <c r="NVX187" s="749"/>
      <c r="NVY187" s="749"/>
      <c r="NVZ187" s="749"/>
      <c r="NWA187" s="749"/>
      <c r="NWB187" s="749"/>
      <c r="NWC187" s="749"/>
      <c r="NWD187" s="749"/>
      <c r="NWE187" s="749"/>
      <c r="NWF187" s="749"/>
      <c r="NWG187" s="749"/>
      <c r="NWH187" s="749"/>
      <c r="NWI187" s="749"/>
      <c r="NWJ187" s="749"/>
      <c r="NWK187" s="749"/>
      <c r="NWL187" s="749"/>
      <c r="NWM187" s="749"/>
      <c r="NWN187" s="749"/>
      <c r="NWO187" s="749"/>
      <c r="NWP187" s="749"/>
      <c r="NWQ187" s="749"/>
      <c r="NWR187" s="749"/>
      <c r="NWS187" s="749"/>
      <c r="NWT187" s="749"/>
      <c r="NWU187" s="749"/>
      <c r="NWV187" s="749"/>
      <c r="NWW187" s="749"/>
      <c r="NWX187" s="749"/>
      <c r="NWY187" s="749"/>
      <c r="NWZ187" s="749"/>
      <c r="NXA187" s="749"/>
      <c r="NXB187" s="749"/>
      <c r="NXC187" s="749"/>
      <c r="NXD187" s="749"/>
      <c r="NXE187" s="749"/>
      <c r="NXF187" s="749"/>
      <c r="NXG187" s="749"/>
      <c r="NXH187" s="749"/>
      <c r="NXI187" s="749"/>
      <c r="NXJ187" s="749"/>
      <c r="NXK187" s="749"/>
      <c r="NXL187" s="749"/>
      <c r="NXM187" s="749"/>
      <c r="NXN187" s="749"/>
      <c r="NXO187" s="749"/>
      <c r="NXP187" s="749"/>
      <c r="NXQ187" s="749"/>
      <c r="NXR187" s="749"/>
      <c r="NXS187" s="749"/>
      <c r="NXT187" s="749"/>
      <c r="NXU187" s="749"/>
      <c r="NXV187" s="749"/>
      <c r="NXW187" s="749"/>
      <c r="NXX187" s="749"/>
      <c r="NXY187" s="749"/>
      <c r="NXZ187" s="749"/>
      <c r="NYA187" s="749"/>
      <c r="NYB187" s="749"/>
      <c r="NYC187" s="749"/>
      <c r="NYD187" s="749"/>
      <c r="NYE187" s="749"/>
      <c r="NYF187" s="749"/>
      <c r="NYG187" s="749"/>
      <c r="NYH187" s="749"/>
      <c r="NYI187" s="749"/>
      <c r="NYJ187" s="749"/>
      <c r="NYK187" s="749"/>
      <c r="NYL187" s="749"/>
      <c r="NYM187" s="749"/>
      <c r="NYN187" s="749"/>
      <c r="NYO187" s="749"/>
      <c r="NYP187" s="749"/>
      <c r="NYQ187" s="749"/>
      <c r="NYR187" s="749"/>
      <c r="NYS187" s="749"/>
      <c r="NYT187" s="749"/>
      <c r="NYU187" s="749"/>
      <c r="NYV187" s="749"/>
      <c r="NYW187" s="749"/>
      <c r="NYX187" s="749"/>
      <c r="NYY187" s="749"/>
      <c r="NYZ187" s="749"/>
      <c r="NZA187" s="749"/>
      <c r="NZB187" s="749"/>
      <c r="NZC187" s="749"/>
      <c r="NZD187" s="749"/>
      <c r="NZE187" s="749"/>
      <c r="NZF187" s="749"/>
      <c r="NZG187" s="749"/>
      <c r="NZH187" s="749"/>
      <c r="NZI187" s="749"/>
      <c r="NZJ187" s="749"/>
      <c r="NZK187" s="749"/>
      <c r="NZL187" s="749"/>
      <c r="NZM187" s="749"/>
      <c r="NZN187" s="749"/>
      <c r="NZO187" s="749"/>
      <c r="NZP187" s="749"/>
      <c r="NZQ187" s="749"/>
      <c r="NZR187" s="749"/>
      <c r="NZS187" s="749"/>
      <c r="NZT187" s="749"/>
      <c r="NZU187" s="749"/>
      <c r="NZV187" s="749"/>
      <c r="NZW187" s="749"/>
      <c r="NZX187" s="749"/>
      <c r="NZY187" s="749"/>
      <c r="NZZ187" s="749"/>
      <c r="OAA187" s="749"/>
      <c r="OAB187" s="749"/>
      <c r="OAC187" s="749"/>
      <c r="OAD187" s="749"/>
      <c r="OAE187" s="749"/>
      <c r="OAF187" s="749"/>
      <c r="OAG187" s="749"/>
      <c r="OAH187" s="749"/>
      <c r="OAI187" s="749"/>
      <c r="OAJ187" s="749"/>
      <c r="OAK187" s="749"/>
      <c r="OAL187" s="749"/>
      <c r="OAM187" s="749"/>
      <c r="OAN187" s="749"/>
      <c r="OAO187" s="749"/>
      <c r="OAP187" s="749"/>
      <c r="OAQ187" s="749"/>
      <c r="OAR187" s="749"/>
      <c r="OAS187" s="749"/>
      <c r="OAT187" s="749"/>
      <c r="OAU187" s="749"/>
      <c r="OAV187" s="749"/>
      <c r="OAW187" s="749"/>
      <c r="OAX187" s="749"/>
      <c r="OAY187" s="749"/>
      <c r="OAZ187" s="749"/>
      <c r="OBA187" s="749"/>
      <c r="OBB187" s="749"/>
      <c r="OBC187" s="749"/>
      <c r="OBD187" s="749"/>
      <c r="OBE187" s="749"/>
      <c r="OBF187" s="749"/>
      <c r="OBG187" s="749"/>
      <c r="OBH187" s="749"/>
      <c r="OBI187" s="749"/>
      <c r="OBJ187" s="749"/>
      <c r="OBK187" s="749"/>
      <c r="OBL187" s="749"/>
      <c r="OBM187" s="749"/>
      <c r="OBN187" s="749"/>
      <c r="OBO187" s="749"/>
      <c r="OBP187" s="749"/>
      <c r="OBQ187" s="749"/>
      <c r="OBR187" s="749"/>
      <c r="OBS187" s="749"/>
      <c r="OBT187" s="749"/>
      <c r="OBU187" s="749"/>
      <c r="OBV187" s="749"/>
      <c r="OBW187" s="749"/>
      <c r="OBX187" s="749"/>
      <c r="OBY187" s="749"/>
      <c r="OBZ187" s="749"/>
      <c r="OCA187" s="749"/>
      <c r="OCB187" s="749"/>
      <c r="OCC187" s="749"/>
      <c r="OCD187" s="749"/>
      <c r="OCE187" s="749"/>
      <c r="OCF187" s="749"/>
      <c r="OCG187" s="749"/>
      <c r="OCH187" s="749"/>
      <c r="OCI187" s="749"/>
      <c r="OCJ187" s="749"/>
      <c r="OCK187" s="749"/>
      <c r="OCL187" s="749"/>
      <c r="OCM187" s="749"/>
      <c r="OCN187" s="749"/>
      <c r="OCO187" s="749"/>
      <c r="OCP187" s="749"/>
      <c r="OCQ187" s="749"/>
      <c r="OCR187" s="749"/>
      <c r="OCS187" s="749"/>
      <c r="OCT187" s="749"/>
      <c r="OCU187" s="749"/>
      <c r="OCV187" s="749"/>
      <c r="OCW187" s="749"/>
      <c r="OCX187" s="749"/>
      <c r="OCY187" s="749"/>
      <c r="OCZ187" s="749"/>
      <c r="ODA187" s="749"/>
      <c r="ODB187" s="749"/>
      <c r="ODC187" s="749"/>
      <c r="ODD187" s="749"/>
      <c r="ODE187" s="749"/>
      <c r="ODF187" s="749"/>
      <c r="ODG187" s="749"/>
      <c r="ODH187" s="749"/>
      <c r="ODI187" s="749"/>
      <c r="ODJ187" s="749"/>
      <c r="ODK187" s="749"/>
      <c r="ODL187" s="749"/>
      <c r="ODM187" s="749"/>
      <c r="ODN187" s="749"/>
      <c r="ODO187" s="749"/>
      <c r="ODP187" s="749"/>
      <c r="ODQ187" s="749"/>
      <c r="ODR187" s="749"/>
      <c r="ODS187" s="749"/>
      <c r="ODT187" s="749"/>
      <c r="ODU187" s="749"/>
      <c r="ODV187" s="749"/>
      <c r="ODW187" s="749"/>
      <c r="ODX187" s="749"/>
      <c r="ODY187" s="749"/>
      <c r="ODZ187" s="749"/>
      <c r="OEA187" s="749"/>
      <c r="OEB187" s="749"/>
      <c r="OEC187" s="749"/>
      <c r="OED187" s="749"/>
      <c r="OEE187" s="749"/>
      <c r="OEF187" s="749"/>
      <c r="OEG187" s="749"/>
      <c r="OEH187" s="749"/>
      <c r="OEI187" s="749"/>
      <c r="OEJ187" s="749"/>
      <c r="OEK187" s="749"/>
      <c r="OEL187" s="749"/>
      <c r="OEM187" s="749"/>
      <c r="OEN187" s="749"/>
      <c r="OEO187" s="749"/>
      <c r="OEP187" s="749"/>
      <c r="OEQ187" s="749"/>
      <c r="OER187" s="749"/>
      <c r="OES187" s="749"/>
      <c r="OET187" s="749"/>
      <c r="OEU187" s="749"/>
      <c r="OEV187" s="749"/>
      <c r="OEW187" s="749"/>
      <c r="OEX187" s="749"/>
      <c r="OEY187" s="749"/>
      <c r="OEZ187" s="749"/>
      <c r="OFA187" s="749"/>
      <c r="OFB187" s="749"/>
      <c r="OFC187" s="749"/>
      <c r="OFD187" s="749"/>
      <c r="OFE187" s="749"/>
      <c r="OFF187" s="749"/>
      <c r="OFG187" s="749"/>
      <c r="OFH187" s="749"/>
      <c r="OFI187" s="749"/>
      <c r="OFJ187" s="749"/>
      <c r="OFK187" s="749"/>
      <c r="OFL187" s="749"/>
      <c r="OFM187" s="749"/>
      <c r="OFN187" s="749"/>
      <c r="OFO187" s="749"/>
      <c r="OFP187" s="749"/>
      <c r="OFQ187" s="749"/>
      <c r="OFR187" s="749"/>
      <c r="OFS187" s="749"/>
      <c r="OFT187" s="749"/>
      <c r="OFU187" s="749"/>
      <c r="OFV187" s="749"/>
      <c r="OFW187" s="749"/>
      <c r="OFX187" s="749"/>
      <c r="OFY187" s="749"/>
      <c r="OFZ187" s="749"/>
      <c r="OGA187" s="749"/>
      <c r="OGB187" s="749"/>
      <c r="OGC187" s="749"/>
      <c r="OGD187" s="749"/>
      <c r="OGE187" s="749"/>
      <c r="OGF187" s="749"/>
      <c r="OGG187" s="749"/>
      <c r="OGH187" s="749"/>
      <c r="OGI187" s="749"/>
      <c r="OGJ187" s="749"/>
      <c r="OGK187" s="749"/>
      <c r="OGL187" s="749"/>
      <c r="OGM187" s="749"/>
      <c r="OGN187" s="749"/>
      <c r="OGO187" s="749"/>
      <c r="OGP187" s="749"/>
      <c r="OGQ187" s="749"/>
      <c r="OGR187" s="749"/>
      <c r="OGS187" s="749"/>
      <c r="OGT187" s="749"/>
      <c r="OGU187" s="749"/>
      <c r="OGV187" s="749"/>
      <c r="OGW187" s="749"/>
      <c r="OGX187" s="749"/>
      <c r="OGY187" s="749"/>
      <c r="OGZ187" s="749"/>
      <c r="OHA187" s="749"/>
      <c r="OHB187" s="749"/>
      <c r="OHC187" s="749"/>
      <c r="OHD187" s="749"/>
      <c r="OHE187" s="749"/>
      <c r="OHF187" s="749"/>
      <c r="OHG187" s="749"/>
      <c r="OHH187" s="749"/>
      <c r="OHI187" s="749"/>
      <c r="OHJ187" s="749"/>
      <c r="OHK187" s="749"/>
      <c r="OHL187" s="749"/>
      <c r="OHM187" s="749"/>
      <c r="OHN187" s="749"/>
      <c r="OHO187" s="749"/>
      <c r="OHP187" s="749"/>
      <c r="OHQ187" s="749"/>
      <c r="OHR187" s="749"/>
      <c r="OHS187" s="749"/>
      <c r="OHT187" s="749"/>
      <c r="OHU187" s="749"/>
      <c r="OHV187" s="749"/>
      <c r="OHW187" s="749"/>
      <c r="OHX187" s="749"/>
      <c r="OHY187" s="749"/>
      <c r="OHZ187" s="749"/>
      <c r="OIA187" s="749"/>
      <c r="OIB187" s="749"/>
      <c r="OIC187" s="749"/>
      <c r="OID187" s="749"/>
      <c r="OIE187" s="749"/>
      <c r="OIF187" s="749"/>
      <c r="OIG187" s="749"/>
      <c r="OIH187" s="749"/>
      <c r="OII187" s="749"/>
      <c r="OIJ187" s="749"/>
      <c r="OIK187" s="749"/>
      <c r="OIL187" s="749"/>
      <c r="OIM187" s="749"/>
      <c r="OIN187" s="749"/>
      <c r="OIO187" s="749"/>
      <c r="OIP187" s="749"/>
      <c r="OIQ187" s="749"/>
      <c r="OIR187" s="749"/>
      <c r="OIS187" s="749"/>
      <c r="OIT187" s="749"/>
      <c r="OIU187" s="749"/>
      <c r="OIV187" s="749"/>
      <c r="OIW187" s="749"/>
      <c r="OIX187" s="749"/>
      <c r="OIY187" s="749"/>
      <c r="OIZ187" s="749"/>
      <c r="OJA187" s="749"/>
      <c r="OJB187" s="749"/>
      <c r="OJC187" s="749"/>
      <c r="OJD187" s="749"/>
      <c r="OJE187" s="749"/>
      <c r="OJF187" s="749"/>
      <c r="OJG187" s="749"/>
      <c r="OJH187" s="749"/>
      <c r="OJI187" s="749"/>
      <c r="OJJ187" s="749"/>
      <c r="OJK187" s="749"/>
      <c r="OJL187" s="749"/>
      <c r="OJM187" s="749"/>
      <c r="OJN187" s="749"/>
      <c r="OJO187" s="749"/>
      <c r="OJP187" s="749"/>
      <c r="OJQ187" s="749"/>
      <c r="OJR187" s="749"/>
      <c r="OJS187" s="749"/>
      <c r="OJT187" s="749"/>
      <c r="OJU187" s="749"/>
      <c r="OJV187" s="749"/>
      <c r="OJW187" s="749"/>
      <c r="OJX187" s="749"/>
      <c r="OJY187" s="749"/>
      <c r="OJZ187" s="749"/>
      <c r="OKA187" s="749"/>
      <c r="OKB187" s="749"/>
      <c r="OKC187" s="749"/>
      <c r="OKD187" s="749"/>
      <c r="OKE187" s="749"/>
      <c r="OKF187" s="749"/>
      <c r="OKG187" s="749"/>
      <c r="OKH187" s="749"/>
      <c r="OKI187" s="749"/>
      <c r="OKJ187" s="749"/>
      <c r="OKK187" s="749"/>
      <c r="OKL187" s="749"/>
      <c r="OKM187" s="749"/>
      <c r="OKN187" s="749"/>
      <c r="OKO187" s="749"/>
      <c r="OKP187" s="749"/>
      <c r="OKQ187" s="749"/>
      <c r="OKR187" s="749"/>
      <c r="OKS187" s="749"/>
      <c r="OKT187" s="749"/>
      <c r="OKU187" s="749"/>
      <c r="OKV187" s="749"/>
      <c r="OKW187" s="749"/>
      <c r="OKX187" s="749"/>
      <c r="OKY187" s="749"/>
      <c r="OKZ187" s="749"/>
      <c r="OLA187" s="749"/>
      <c r="OLB187" s="749"/>
      <c r="OLC187" s="749"/>
      <c r="OLD187" s="749"/>
      <c r="OLE187" s="749"/>
      <c r="OLF187" s="749"/>
      <c r="OLG187" s="749"/>
      <c r="OLH187" s="749"/>
      <c r="OLI187" s="749"/>
      <c r="OLJ187" s="749"/>
      <c r="OLK187" s="749"/>
      <c r="OLL187" s="749"/>
      <c r="OLM187" s="749"/>
      <c r="OLN187" s="749"/>
      <c r="OLO187" s="749"/>
      <c r="OLP187" s="749"/>
      <c r="OLQ187" s="749"/>
      <c r="OLR187" s="749"/>
      <c r="OLS187" s="749"/>
      <c r="OLT187" s="749"/>
      <c r="OLU187" s="749"/>
      <c r="OLV187" s="749"/>
      <c r="OLW187" s="749"/>
      <c r="OLX187" s="749"/>
      <c r="OLY187" s="749"/>
      <c r="OLZ187" s="749"/>
      <c r="OMA187" s="749"/>
      <c r="OMB187" s="749"/>
      <c r="OMC187" s="749"/>
      <c r="OMD187" s="749"/>
      <c r="OME187" s="749"/>
      <c r="OMF187" s="749"/>
      <c r="OMG187" s="749"/>
      <c r="OMH187" s="749"/>
      <c r="OMI187" s="749"/>
      <c r="OMJ187" s="749"/>
      <c r="OMK187" s="749"/>
      <c r="OML187" s="749"/>
      <c r="OMM187" s="749"/>
      <c r="OMN187" s="749"/>
      <c r="OMO187" s="749"/>
      <c r="OMP187" s="749"/>
      <c r="OMQ187" s="749"/>
      <c r="OMR187" s="749"/>
      <c r="OMS187" s="749"/>
      <c r="OMT187" s="749"/>
      <c r="OMU187" s="749"/>
      <c r="OMV187" s="749"/>
      <c r="OMW187" s="749"/>
      <c r="OMX187" s="749"/>
      <c r="OMY187" s="749"/>
      <c r="OMZ187" s="749"/>
      <c r="ONA187" s="749"/>
      <c r="ONB187" s="749"/>
      <c r="ONC187" s="749"/>
      <c r="OND187" s="749"/>
      <c r="ONE187" s="749"/>
      <c r="ONF187" s="749"/>
      <c r="ONG187" s="749"/>
      <c r="ONH187" s="749"/>
      <c r="ONI187" s="749"/>
      <c r="ONJ187" s="749"/>
      <c r="ONK187" s="749"/>
      <c r="ONL187" s="749"/>
      <c r="ONM187" s="749"/>
      <c r="ONN187" s="749"/>
      <c r="ONO187" s="749"/>
      <c r="ONP187" s="749"/>
      <c r="ONQ187" s="749"/>
      <c r="ONR187" s="749"/>
      <c r="ONS187" s="749"/>
      <c r="ONT187" s="749"/>
      <c r="ONU187" s="749"/>
      <c r="ONV187" s="749"/>
      <c r="ONW187" s="749"/>
      <c r="ONX187" s="749"/>
      <c r="ONY187" s="749"/>
      <c r="ONZ187" s="749"/>
      <c r="OOA187" s="749"/>
      <c r="OOB187" s="749"/>
      <c r="OOC187" s="749"/>
      <c r="OOD187" s="749"/>
      <c r="OOE187" s="749"/>
      <c r="OOF187" s="749"/>
      <c r="OOG187" s="749"/>
      <c r="OOH187" s="749"/>
      <c r="OOI187" s="749"/>
      <c r="OOJ187" s="749"/>
      <c r="OOK187" s="749"/>
      <c r="OOL187" s="749"/>
      <c r="OOM187" s="749"/>
      <c r="OON187" s="749"/>
      <c r="OOO187" s="749"/>
      <c r="OOP187" s="749"/>
      <c r="OOQ187" s="749"/>
      <c r="OOR187" s="749"/>
      <c r="OOS187" s="749"/>
      <c r="OOT187" s="749"/>
      <c r="OOU187" s="749"/>
      <c r="OOV187" s="749"/>
      <c r="OOW187" s="749"/>
      <c r="OOX187" s="749"/>
      <c r="OOY187" s="749"/>
      <c r="OOZ187" s="749"/>
      <c r="OPA187" s="749"/>
      <c r="OPB187" s="749"/>
      <c r="OPC187" s="749"/>
      <c r="OPD187" s="749"/>
      <c r="OPE187" s="749"/>
      <c r="OPF187" s="749"/>
      <c r="OPG187" s="749"/>
      <c r="OPH187" s="749"/>
      <c r="OPI187" s="749"/>
      <c r="OPJ187" s="749"/>
      <c r="OPK187" s="749"/>
      <c r="OPL187" s="749"/>
      <c r="OPM187" s="749"/>
      <c r="OPN187" s="749"/>
      <c r="OPO187" s="749"/>
      <c r="OPP187" s="749"/>
      <c r="OPQ187" s="749"/>
      <c r="OPR187" s="749"/>
      <c r="OPS187" s="749"/>
      <c r="OPT187" s="749"/>
      <c r="OPU187" s="749"/>
      <c r="OPV187" s="749"/>
      <c r="OPW187" s="749"/>
      <c r="OPX187" s="749"/>
      <c r="OPY187" s="749"/>
      <c r="OPZ187" s="749"/>
      <c r="OQA187" s="749"/>
      <c r="OQB187" s="749"/>
      <c r="OQC187" s="749"/>
      <c r="OQD187" s="749"/>
      <c r="OQE187" s="749"/>
      <c r="OQF187" s="749"/>
      <c r="OQG187" s="749"/>
      <c r="OQH187" s="749"/>
      <c r="OQI187" s="749"/>
      <c r="OQJ187" s="749"/>
      <c r="OQK187" s="749"/>
      <c r="OQL187" s="749"/>
      <c r="OQM187" s="749"/>
      <c r="OQN187" s="749"/>
      <c r="OQO187" s="749"/>
      <c r="OQP187" s="749"/>
      <c r="OQQ187" s="749"/>
      <c r="OQR187" s="749"/>
      <c r="OQS187" s="749"/>
      <c r="OQT187" s="749"/>
      <c r="OQU187" s="749"/>
      <c r="OQV187" s="749"/>
      <c r="OQW187" s="749"/>
      <c r="OQX187" s="749"/>
      <c r="OQY187" s="749"/>
      <c r="OQZ187" s="749"/>
      <c r="ORA187" s="749"/>
      <c r="ORB187" s="749"/>
      <c r="ORC187" s="749"/>
      <c r="ORD187" s="749"/>
      <c r="ORE187" s="749"/>
      <c r="ORF187" s="749"/>
      <c r="ORG187" s="749"/>
      <c r="ORH187" s="749"/>
      <c r="ORI187" s="749"/>
      <c r="ORJ187" s="749"/>
      <c r="ORK187" s="749"/>
      <c r="ORL187" s="749"/>
      <c r="ORM187" s="749"/>
      <c r="ORN187" s="749"/>
      <c r="ORO187" s="749"/>
      <c r="ORP187" s="749"/>
      <c r="ORQ187" s="749"/>
      <c r="ORR187" s="749"/>
      <c r="ORS187" s="749"/>
      <c r="ORT187" s="749"/>
      <c r="ORU187" s="749"/>
      <c r="ORV187" s="749"/>
      <c r="ORW187" s="749"/>
      <c r="ORX187" s="749"/>
      <c r="ORY187" s="749"/>
      <c r="ORZ187" s="749"/>
      <c r="OSA187" s="749"/>
      <c r="OSB187" s="749"/>
      <c r="OSC187" s="749"/>
      <c r="OSD187" s="749"/>
      <c r="OSE187" s="749"/>
      <c r="OSF187" s="749"/>
      <c r="OSG187" s="749"/>
      <c r="OSH187" s="749"/>
      <c r="OSI187" s="749"/>
      <c r="OSJ187" s="749"/>
      <c r="OSK187" s="749"/>
      <c r="OSL187" s="749"/>
      <c r="OSM187" s="749"/>
      <c r="OSN187" s="749"/>
      <c r="OSO187" s="749"/>
      <c r="OSP187" s="749"/>
      <c r="OSQ187" s="749"/>
      <c r="OSR187" s="749"/>
      <c r="OSS187" s="749"/>
      <c r="OST187" s="749"/>
      <c r="OSU187" s="749"/>
      <c r="OSV187" s="749"/>
      <c r="OSW187" s="749"/>
      <c r="OSX187" s="749"/>
      <c r="OSY187" s="749"/>
      <c r="OSZ187" s="749"/>
      <c r="OTA187" s="749"/>
      <c r="OTB187" s="749"/>
      <c r="OTC187" s="749"/>
      <c r="OTD187" s="749"/>
      <c r="OTE187" s="749"/>
      <c r="OTF187" s="749"/>
      <c r="OTG187" s="749"/>
      <c r="OTH187" s="749"/>
      <c r="OTI187" s="749"/>
      <c r="OTJ187" s="749"/>
      <c r="OTK187" s="749"/>
      <c r="OTL187" s="749"/>
      <c r="OTM187" s="749"/>
      <c r="OTN187" s="749"/>
      <c r="OTO187" s="749"/>
      <c r="OTP187" s="749"/>
      <c r="OTQ187" s="749"/>
      <c r="OTR187" s="749"/>
      <c r="OTS187" s="749"/>
      <c r="OTT187" s="749"/>
      <c r="OTU187" s="749"/>
      <c r="OTV187" s="749"/>
      <c r="OTW187" s="749"/>
      <c r="OTX187" s="749"/>
      <c r="OTY187" s="749"/>
      <c r="OTZ187" s="749"/>
      <c r="OUA187" s="749"/>
      <c r="OUB187" s="749"/>
      <c r="OUC187" s="749"/>
      <c r="OUD187" s="749"/>
      <c r="OUE187" s="749"/>
      <c r="OUF187" s="749"/>
      <c r="OUG187" s="749"/>
      <c r="OUH187" s="749"/>
      <c r="OUI187" s="749"/>
      <c r="OUJ187" s="749"/>
      <c r="OUK187" s="749"/>
      <c r="OUL187" s="749"/>
      <c r="OUM187" s="749"/>
      <c r="OUN187" s="749"/>
      <c r="OUO187" s="749"/>
      <c r="OUP187" s="749"/>
      <c r="OUQ187" s="749"/>
      <c r="OUR187" s="749"/>
      <c r="OUS187" s="749"/>
      <c r="OUT187" s="749"/>
      <c r="OUU187" s="749"/>
      <c r="OUV187" s="749"/>
      <c r="OUW187" s="749"/>
      <c r="OUX187" s="749"/>
      <c r="OUY187" s="749"/>
      <c r="OUZ187" s="749"/>
      <c r="OVA187" s="749"/>
      <c r="OVB187" s="749"/>
      <c r="OVC187" s="749"/>
      <c r="OVD187" s="749"/>
      <c r="OVE187" s="749"/>
      <c r="OVF187" s="749"/>
      <c r="OVG187" s="749"/>
      <c r="OVH187" s="749"/>
      <c r="OVI187" s="749"/>
      <c r="OVJ187" s="749"/>
      <c r="OVK187" s="749"/>
      <c r="OVL187" s="749"/>
      <c r="OVM187" s="749"/>
      <c r="OVN187" s="749"/>
      <c r="OVO187" s="749"/>
      <c r="OVP187" s="749"/>
      <c r="OVQ187" s="749"/>
      <c r="OVR187" s="749"/>
      <c r="OVS187" s="749"/>
      <c r="OVT187" s="749"/>
      <c r="OVU187" s="749"/>
      <c r="OVV187" s="749"/>
      <c r="OVW187" s="749"/>
      <c r="OVX187" s="749"/>
      <c r="OVY187" s="749"/>
      <c r="OVZ187" s="749"/>
      <c r="OWA187" s="749"/>
      <c r="OWB187" s="749"/>
      <c r="OWC187" s="749"/>
      <c r="OWD187" s="749"/>
      <c r="OWE187" s="749"/>
      <c r="OWF187" s="749"/>
      <c r="OWG187" s="749"/>
      <c r="OWH187" s="749"/>
      <c r="OWI187" s="749"/>
      <c r="OWJ187" s="749"/>
      <c r="OWK187" s="749"/>
      <c r="OWL187" s="749"/>
      <c r="OWM187" s="749"/>
      <c r="OWN187" s="749"/>
      <c r="OWO187" s="749"/>
      <c r="OWP187" s="749"/>
      <c r="OWQ187" s="749"/>
      <c r="OWR187" s="749"/>
      <c r="OWS187" s="749"/>
      <c r="OWT187" s="749"/>
      <c r="OWU187" s="749"/>
      <c r="OWV187" s="749"/>
      <c r="OWW187" s="749"/>
      <c r="OWX187" s="749"/>
      <c r="OWY187" s="749"/>
      <c r="OWZ187" s="749"/>
      <c r="OXA187" s="749"/>
      <c r="OXB187" s="749"/>
      <c r="OXC187" s="749"/>
      <c r="OXD187" s="749"/>
      <c r="OXE187" s="749"/>
      <c r="OXF187" s="749"/>
      <c r="OXG187" s="749"/>
      <c r="OXH187" s="749"/>
      <c r="OXI187" s="749"/>
      <c r="OXJ187" s="749"/>
      <c r="OXK187" s="749"/>
      <c r="OXL187" s="749"/>
      <c r="OXM187" s="749"/>
      <c r="OXN187" s="749"/>
      <c r="OXO187" s="749"/>
      <c r="OXP187" s="749"/>
      <c r="OXQ187" s="749"/>
      <c r="OXR187" s="749"/>
      <c r="OXS187" s="749"/>
      <c r="OXT187" s="749"/>
      <c r="OXU187" s="749"/>
      <c r="OXV187" s="749"/>
      <c r="OXW187" s="749"/>
      <c r="OXX187" s="749"/>
      <c r="OXY187" s="749"/>
      <c r="OXZ187" s="749"/>
      <c r="OYA187" s="749"/>
      <c r="OYB187" s="749"/>
      <c r="OYC187" s="749"/>
      <c r="OYD187" s="749"/>
      <c r="OYE187" s="749"/>
      <c r="OYF187" s="749"/>
      <c r="OYG187" s="749"/>
      <c r="OYH187" s="749"/>
      <c r="OYI187" s="749"/>
      <c r="OYJ187" s="749"/>
      <c r="OYK187" s="749"/>
      <c r="OYL187" s="749"/>
      <c r="OYM187" s="749"/>
      <c r="OYN187" s="749"/>
      <c r="OYO187" s="749"/>
      <c r="OYP187" s="749"/>
      <c r="OYQ187" s="749"/>
      <c r="OYR187" s="749"/>
      <c r="OYS187" s="749"/>
      <c r="OYT187" s="749"/>
      <c r="OYU187" s="749"/>
      <c r="OYV187" s="749"/>
      <c r="OYW187" s="749"/>
      <c r="OYX187" s="749"/>
      <c r="OYY187" s="749"/>
      <c r="OYZ187" s="749"/>
      <c r="OZA187" s="749"/>
      <c r="OZB187" s="749"/>
      <c r="OZC187" s="749"/>
      <c r="OZD187" s="749"/>
      <c r="OZE187" s="749"/>
      <c r="OZF187" s="749"/>
      <c r="OZG187" s="749"/>
      <c r="OZH187" s="749"/>
      <c r="OZI187" s="749"/>
      <c r="OZJ187" s="749"/>
      <c r="OZK187" s="749"/>
      <c r="OZL187" s="749"/>
      <c r="OZM187" s="749"/>
      <c r="OZN187" s="749"/>
      <c r="OZO187" s="749"/>
      <c r="OZP187" s="749"/>
      <c r="OZQ187" s="749"/>
      <c r="OZR187" s="749"/>
      <c r="OZS187" s="749"/>
      <c r="OZT187" s="749"/>
      <c r="OZU187" s="749"/>
      <c r="OZV187" s="749"/>
      <c r="OZW187" s="749"/>
      <c r="OZX187" s="749"/>
      <c r="OZY187" s="749"/>
      <c r="OZZ187" s="749"/>
      <c r="PAA187" s="749"/>
      <c r="PAB187" s="749"/>
      <c r="PAC187" s="749"/>
      <c r="PAD187" s="749"/>
      <c r="PAE187" s="749"/>
      <c r="PAF187" s="749"/>
      <c r="PAG187" s="749"/>
      <c r="PAH187" s="749"/>
      <c r="PAI187" s="749"/>
      <c r="PAJ187" s="749"/>
      <c r="PAK187" s="749"/>
      <c r="PAL187" s="749"/>
      <c r="PAM187" s="749"/>
      <c r="PAN187" s="749"/>
      <c r="PAO187" s="749"/>
      <c r="PAP187" s="749"/>
      <c r="PAQ187" s="749"/>
      <c r="PAR187" s="749"/>
      <c r="PAS187" s="749"/>
      <c r="PAT187" s="749"/>
      <c r="PAU187" s="749"/>
      <c r="PAV187" s="749"/>
      <c r="PAW187" s="749"/>
      <c r="PAX187" s="749"/>
      <c r="PAY187" s="749"/>
      <c r="PAZ187" s="749"/>
      <c r="PBA187" s="749"/>
      <c r="PBB187" s="749"/>
      <c r="PBC187" s="749"/>
      <c r="PBD187" s="749"/>
      <c r="PBE187" s="749"/>
      <c r="PBF187" s="749"/>
      <c r="PBG187" s="749"/>
      <c r="PBH187" s="749"/>
      <c r="PBI187" s="749"/>
      <c r="PBJ187" s="749"/>
      <c r="PBK187" s="749"/>
      <c r="PBL187" s="749"/>
      <c r="PBM187" s="749"/>
      <c r="PBN187" s="749"/>
      <c r="PBO187" s="749"/>
      <c r="PBP187" s="749"/>
      <c r="PBQ187" s="749"/>
      <c r="PBR187" s="749"/>
      <c r="PBS187" s="749"/>
      <c r="PBT187" s="749"/>
      <c r="PBU187" s="749"/>
      <c r="PBV187" s="749"/>
      <c r="PBW187" s="749"/>
      <c r="PBX187" s="749"/>
      <c r="PBY187" s="749"/>
      <c r="PBZ187" s="749"/>
      <c r="PCA187" s="749"/>
      <c r="PCB187" s="749"/>
      <c r="PCC187" s="749"/>
      <c r="PCD187" s="749"/>
      <c r="PCE187" s="749"/>
      <c r="PCF187" s="749"/>
      <c r="PCG187" s="749"/>
      <c r="PCH187" s="749"/>
      <c r="PCI187" s="749"/>
      <c r="PCJ187" s="749"/>
      <c r="PCK187" s="749"/>
      <c r="PCL187" s="749"/>
      <c r="PCM187" s="749"/>
      <c r="PCN187" s="749"/>
      <c r="PCO187" s="749"/>
      <c r="PCP187" s="749"/>
      <c r="PCQ187" s="749"/>
      <c r="PCR187" s="749"/>
      <c r="PCS187" s="749"/>
      <c r="PCT187" s="749"/>
      <c r="PCU187" s="749"/>
      <c r="PCV187" s="749"/>
      <c r="PCW187" s="749"/>
      <c r="PCX187" s="749"/>
      <c r="PCY187" s="749"/>
      <c r="PCZ187" s="749"/>
      <c r="PDA187" s="749"/>
      <c r="PDB187" s="749"/>
      <c r="PDC187" s="749"/>
      <c r="PDD187" s="749"/>
      <c r="PDE187" s="749"/>
      <c r="PDF187" s="749"/>
      <c r="PDG187" s="749"/>
      <c r="PDH187" s="749"/>
      <c r="PDI187" s="749"/>
      <c r="PDJ187" s="749"/>
      <c r="PDK187" s="749"/>
      <c r="PDL187" s="749"/>
      <c r="PDM187" s="749"/>
      <c r="PDN187" s="749"/>
      <c r="PDO187" s="749"/>
      <c r="PDP187" s="749"/>
      <c r="PDQ187" s="749"/>
      <c r="PDR187" s="749"/>
      <c r="PDS187" s="749"/>
      <c r="PDT187" s="749"/>
      <c r="PDU187" s="749"/>
      <c r="PDV187" s="749"/>
      <c r="PDW187" s="749"/>
      <c r="PDX187" s="749"/>
      <c r="PDY187" s="749"/>
      <c r="PDZ187" s="749"/>
      <c r="PEA187" s="749"/>
      <c r="PEB187" s="749"/>
      <c r="PEC187" s="749"/>
      <c r="PED187" s="749"/>
      <c r="PEE187" s="749"/>
      <c r="PEF187" s="749"/>
      <c r="PEG187" s="749"/>
      <c r="PEH187" s="749"/>
      <c r="PEI187" s="749"/>
      <c r="PEJ187" s="749"/>
      <c r="PEK187" s="749"/>
      <c r="PEL187" s="749"/>
      <c r="PEM187" s="749"/>
      <c r="PEN187" s="749"/>
      <c r="PEO187" s="749"/>
      <c r="PEP187" s="749"/>
      <c r="PEQ187" s="749"/>
      <c r="PER187" s="749"/>
      <c r="PES187" s="749"/>
      <c r="PET187" s="749"/>
      <c r="PEU187" s="749"/>
      <c r="PEV187" s="749"/>
      <c r="PEW187" s="749"/>
      <c r="PEX187" s="749"/>
      <c r="PEY187" s="749"/>
      <c r="PEZ187" s="749"/>
      <c r="PFA187" s="749"/>
      <c r="PFB187" s="749"/>
      <c r="PFC187" s="749"/>
      <c r="PFD187" s="749"/>
      <c r="PFE187" s="749"/>
      <c r="PFF187" s="749"/>
      <c r="PFG187" s="749"/>
      <c r="PFH187" s="749"/>
      <c r="PFI187" s="749"/>
      <c r="PFJ187" s="749"/>
      <c r="PFK187" s="749"/>
      <c r="PFL187" s="749"/>
      <c r="PFM187" s="749"/>
      <c r="PFN187" s="749"/>
      <c r="PFO187" s="749"/>
      <c r="PFP187" s="749"/>
      <c r="PFQ187" s="749"/>
      <c r="PFR187" s="749"/>
      <c r="PFS187" s="749"/>
      <c r="PFT187" s="749"/>
      <c r="PFU187" s="749"/>
      <c r="PFV187" s="749"/>
      <c r="PFW187" s="749"/>
      <c r="PFX187" s="749"/>
      <c r="PFY187" s="749"/>
      <c r="PFZ187" s="749"/>
      <c r="PGA187" s="749"/>
      <c r="PGB187" s="749"/>
      <c r="PGC187" s="749"/>
      <c r="PGD187" s="749"/>
      <c r="PGE187" s="749"/>
      <c r="PGF187" s="749"/>
      <c r="PGG187" s="749"/>
      <c r="PGH187" s="749"/>
      <c r="PGI187" s="749"/>
      <c r="PGJ187" s="749"/>
      <c r="PGK187" s="749"/>
      <c r="PGL187" s="749"/>
      <c r="PGM187" s="749"/>
      <c r="PGN187" s="749"/>
      <c r="PGO187" s="749"/>
      <c r="PGP187" s="749"/>
      <c r="PGQ187" s="749"/>
      <c r="PGR187" s="749"/>
      <c r="PGS187" s="749"/>
      <c r="PGT187" s="749"/>
      <c r="PGU187" s="749"/>
      <c r="PGV187" s="749"/>
      <c r="PGW187" s="749"/>
      <c r="PGX187" s="749"/>
      <c r="PGY187" s="749"/>
      <c r="PGZ187" s="749"/>
      <c r="PHA187" s="749"/>
      <c r="PHB187" s="749"/>
      <c r="PHC187" s="749"/>
      <c r="PHD187" s="749"/>
      <c r="PHE187" s="749"/>
      <c r="PHF187" s="749"/>
      <c r="PHG187" s="749"/>
      <c r="PHH187" s="749"/>
      <c r="PHI187" s="749"/>
      <c r="PHJ187" s="749"/>
      <c r="PHK187" s="749"/>
      <c r="PHL187" s="749"/>
      <c r="PHM187" s="749"/>
      <c r="PHN187" s="749"/>
      <c r="PHO187" s="749"/>
      <c r="PHP187" s="749"/>
      <c r="PHQ187" s="749"/>
      <c r="PHR187" s="749"/>
      <c r="PHS187" s="749"/>
      <c r="PHT187" s="749"/>
      <c r="PHU187" s="749"/>
      <c r="PHV187" s="749"/>
      <c r="PHW187" s="749"/>
      <c r="PHX187" s="749"/>
      <c r="PHY187" s="749"/>
      <c r="PHZ187" s="749"/>
      <c r="PIA187" s="749"/>
      <c r="PIB187" s="749"/>
      <c r="PIC187" s="749"/>
      <c r="PID187" s="749"/>
      <c r="PIE187" s="749"/>
      <c r="PIF187" s="749"/>
      <c r="PIG187" s="749"/>
      <c r="PIH187" s="749"/>
      <c r="PII187" s="749"/>
      <c r="PIJ187" s="749"/>
      <c r="PIK187" s="749"/>
      <c r="PIL187" s="749"/>
      <c r="PIM187" s="749"/>
      <c r="PIN187" s="749"/>
      <c r="PIO187" s="749"/>
      <c r="PIP187" s="749"/>
      <c r="PIQ187" s="749"/>
      <c r="PIR187" s="749"/>
      <c r="PIS187" s="749"/>
      <c r="PIT187" s="749"/>
      <c r="PIU187" s="749"/>
      <c r="PIV187" s="749"/>
      <c r="PIW187" s="749"/>
      <c r="PIX187" s="749"/>
      <c r="PIY187" s="749"/>
      <c r="PIZ187" s="749"/>
      <c r="PJA187" s="749"/>
      <c r="PJB187" s="749"/>
      <c r="PJC187" s="749"/>
      <c r="PJD187" s="749"/>
      <c r="PJE187" s="749"/>
      <c r="PJF187" s="749"/>
      <c r="PJG187" s="749"/>
      <c r="PJH187" s="749"/>
      <c r="PJI187" s="749"/>
      <c r="PJJ187" s="749"/>
      <c r="PJK187" s="749"/>
      <c r="PJL187" s="749"/>
      <c r="PJM187" s="749"/>
      <c r="PJN187" s="749"/>
      <c r="PJO187" s="749"/>
      <c r="PJP187" s="749"/>
      <c r="PJQ187" s="749"/>
      <c r="PJR187" s="749"/>
      <c r="PJS187" s="749"/>
      <c r="PJT187" s="749"/>
      <c r="PJU187" s="749"/>
      <c r="PJV187" s="749"/>
      <c r="PJW187" s="749"/>
      <c r="PJX187" s="749"/>
      <c r="PJY187" s="749"/>
      <c r="PJZ187" s="749"/>
      <c r="PKA187" s="749"/>
      <c r="PKB187" s="749"/>
      <c r="PKC187" s="749"/>
      <c r="PKD187" s="749"/>
      <c r="PKE187" s="749"/>
      <c r="PKF187" s="749"/>
      <c r="PKG187" s="749"/>
      <c r="PKH187" s="749"/>
      <c r="PKI187" s="749"/>
      <c r="PKJ187" s="749"/>
      <c r="PKK187" s="749"/>
      <c r="PKL187" s="749"/>
      <c r="PKM187" s="749"/>
      <c r="PKN187" s="749"/>
      <c r="PKO187" s="749"/>
      <c r="PKP187" s="749"/>
      <c r="PKQ187" s="749"/>
      <c r="PKR187" s="749"/>
      <c r="PKS187" s="749"/>
      <c r="PKT187" s="749"/>
      <c r="PKU187" s="749"/>
      <c r="PKV187" s="749"/>
      <c r="PKW187" s="749"/>
      <c r="PKX187" s="749"/>
      <c r="PKY187" s="749"/>
      <c r="PKZ187" s="749"/>
      <c r="PLA187" s="749"/>
      <c r="PLB187" s="749"/>
      <c r="PLC187" s="749"/>
      <c r="PLD187" s="749"/>
      <c r="PLE187" s="749"/>
      <c r="PLF187" s="749"/>
      <c r="PLG187" s="749"/>
      <c r="PLH187" s="749"/>
      <c r="PLI187" s="749"/>
      <c r="PLJ187" s="749"/>
      <c r="PLK187" s="749"/>
      <c r="PLL187" s="749"/>
      <c r="PLM187" s="749"/>
      <c r="PLN187" s="749"/>
      <c r="PLO187" s="749"/>
      <c r="PLP187" s="749"/>
      <c r="PLQ187" s="749"/>
      <c r="PLR187" s="749"/>
      <c r="PLS187" s="749"/>
      <c r="PLT187" s="749"/>
      <c r="PLU187" s="749"/>
      <c r="PLV187" s="749"/>
      <c r="PLW187" s="749"/>
      <c r="PLX187" s="749"/>
      <c r="PLY187" s="749"/>
      <c r="PLZ187" s="749"/>
      <c r="PMA187" s="749"/>
      <c r="PMB187" s="749"/>
      <c r="PMC187" s="749"/>
      <c r="PMD187" s="749"/>
      <c r="PME187" s="749"/>
      <c r="PMF187" s="749"/>
      <c r="PMG187" s="749"/>
      <c r="PMH187" s="749"/>
      <c r="PMI187" s="749"/>
      <c r="PMJ187" s="749"/>
      <c r="PMK187" s="749"/>
      <c r="PML187" s="749"/>
      <c r="PMM187" s="749"/>
      <c r="PMN187" s="749"/>
      <c r="PMO187" s="749"/>
      <c r="PMP187" s="749"/>
      <c r="PMQ187" s="749"/>
      <c r="PMR187" s="749"/>
      <c r="PMS187" s="749"/>
      <c r="PMT187" s="749"/>
      <c r="PMU187" s="749"/>
      <c r="PMV187" s="749"/>
      <c r="PMW187" s="749"/>
      <c r="PMX187" s="749"/>
      <c r="PMY187" s="749"/>
      <c r="PMZ187" s="749"/>
      <c r="PNA187" s="749"/>
      <c r="PNB187" s="749"/>
      <c r="PNC187" s="749"/>
      <c r="PND187" s="749"/>
      <c r="PNE187" s="749"/>
      <c r="PNF187" s="749"/>
      <c r="PNG187" s="749"/>
      <c r="PNH187" s="749"/>
      <c r="PNI187" s="749"/>
      <c r="PNJ187" s="749"/>
      <c r="PNK187" s="749"/>
      <c r="PNL187" s="749"/>
      <c r="PNM187" s="749"/>
      <c r="PNN187" s="749"/>
      <c r="PNO187" s="749"/>
      <c r="PNP187" s="749"/>
      <c r="PNQ187" s="749"/>
      <c r="PNR187" s="749"/>
      <c r="PNS187" s="749"/>
      <c r="PNT187" s="749"/>
      <c r="PNU187" s="749"/>
      <c r="PNV187" s="749"/>
      <c r="PNW187" s="749"/>
      <c r="PNX187" s="749"/>
      <c r="PNY187" s="749"/>
      <c r="PNZ187" s="749"/>
      <c r="POA187" s="749"/>
      <c r="POB187" s="749"/>
      <c r="POC187" s="749"/>
      <c r="POD187" s="749"/>
      <c r="POE187" s="749"/>
      <c r="POF187" s="749"/>
      <c r="POG187" s="749"/>
      <c r="POH187" s="749"/>
      <c r="POI187" s="749"/>
      <c r="POJ187" s="749"/>
      <c r="POK187" s="749"/>
      <c r="POL187" s="749"/>
      <c r="POM187" s="749"/>
      <c r="PON187" s="749"/>
      <c r="POO187" s="749"/>
      <c r="POP187" s="749"/>
      <c r="POQ187" s="749"/>
      <c r="POR187" s="749"/>
      <c r="POS187" s="749"/>
      <c r="POT187" s="749"/>
      <c r="POU187" s="749"/>
      <c r="POV187" s="749"/>
      <c r="POW187" s="749"/>
      <c r="POX187" s="749"/>
      <c r="POY187" s="749"/>
      <c r="POZ187" s="749"/>
      <c r="PPA187" s="749"/>
      <c r="PPB187" s="749"/>
      <c r="PPC187" s="749"/>
      <c r="PPD187" s="749"/>
      <c r="PPE187" s="749"/>
      <c r="PPF187" s="749"/>
      <c r="PPG187" s="749"/>
      <c r="PPH187" s="749"/>
      <c r="PPI187" s="749"/>
      <c r="PPJ187" s="749"/>
      <c r="PPK187" s="749"/>
      <c r="PPL187" s="749"/>
      <c r="PPM187" s="749"/>
      <c r="PPN187" s="749"/>
      <c r="PPO187" s="749"/>
      <c r="PPP187" s="749"/>
      <c r="PPQ187" s="749"/>
      <c r="PPR187" s="749"/>
      <c r="PPS187" s="749"/>
      <c r="PPT187" s="749"/>
      <c r="PPU187" s="749"/>
      <c r="PPV187" s="749"/>
      <c r="PPW187" s="749"/>
      <c r="PPX187" s="749"/>
      <c r="PPY187" s="749"/>
      <c r="PPZ187" s="749"/>
      <c r="PQA187" s="749"/>
      <c r="PQB187" s="749"/>
      <c r="PQC187" s="749"/>
      <c r="PQD187" s="749"/>
      <c r="PQE187" s="749"/>
      <c r="PQF187" s="749"/>
      <c r="PQG187" s="749"/>
      <c r="PQH187" s="749"/>
      <c r="PQI187" s="749"/>
      <c r="PQJ187" s="749"/>
      <c r="PQK187" s="749"/>
      <c r="PQL187" s="749"/>
      <c r="PQM187" s="749"/>
      <c r="PQN187" s="749"/>
      <c r="PQO187" s="749"/>
      <c r="PQP187" s="749"/>
      <c r="PQQ187" s="749"/>
      <c r="PQR187" s="749"/>
      <c r="PQS187" s="749"/>
      <c r="PQT187" s="749"/>
      <c r="PQU187" s="749"/>
      <c r="PQV187" s="749"/>
      <c r="PQW187" s="749"/>
      <c r="PQX187" s="749"/>
      <c r="PQY187" s="749"/>
      <c r="PQZ187" s="749"/>
      <c r="PRA187" s="749"/>
      <c r="PRB187" s="749"/>
      <c r="PRC187" s="749"/>
      <c r="PRD187" s="749"/>
      <c r="PRE187" s="749"/>
      <c r="PRF187" s="749"/>
      <c r="PRG187" s="749"/>
      <c r="PRH187" s="749"/>
      <c r="PRI187" s="749"/>
      <c r="PRJ187" s="749"/>
      <c r="PRK187" s="749"/>
      <c r="PRL187" s="749"/>
      <c r="PRM187" s="749"/>
      <c r="PRN187" s="749"/>
      <c r="PRO187" s="749"/>
      <c r="PRP187" s="749"/>
      <c r="PRQ187" s="749"/>
      <c r="PRR187" s="749"/>
      <c r="PRS187" s="749"/>
      <c r="PRT187" s="749"/>
      <c r="PRU187" s="749"/>
      <c r="PRV187" s="749"/>
      <c r="PRW187" s="749"/>
      <c r="PRX187" s="749"/>
      <c r="PRY187" s="749"/>
      <c r="PRZ187" s="749"/>
      <c r="PSA187" s="749"/>
      <c r="PSB187" s="749"/>
      <c r="PSC187" s="749"/>
      <c r="PSD187" s="749"/>
      <c r="PSE187" s="749"/>
      <c r="PSF187" s="749"/>
      <c r="PSG187" s="749"/>
      <c r="PSH187" s="749"/>
      <c r="PSI187" s="749"/>
      <c r="PSJ187" s="749"/>
      <c r="PSK187" s="749"/>
      <c r="PSL187" s="749"/>
      <c r="PSM187" s="749"/>
      <c r="PSN187" s="749"/>
      <c r="PSO187" s="749"/>
      <c r="PSP187" s="749"/>
      <c r="PSQ187" s="749"/>
      <c r="PSR187" s="749"/>
      <c r="PSS187" s="749"/>
      <c r="PST187" s="749"/>
      <c r="PSU187" s="749"/>
      <c r="PSV187" s="749"/>
      <c r="PSW187" s="749"/>
      <c r="PSX187" s="749"/>
      <c r="PSY187" s="749"/>
      <c r="PSZ187" s="749"/>
      <c r="PTA187" s="749"/>
      <c r="PTB187" s="749"/>
      <c r="PTC187" s="749"/>
      <c r="PTD187" s="749"/>
      <c r="PTE187" s="749"/>
      <c r="PTF187" s="749"/>
      <c r="PTG187" s="749"/>
      <c r="PTH187" s="749"/>
      <c r="PTI187" s="749"/>
      <c r="PTJ187" s="749"/>
      <c r="PTK187" s="749"/>
      <c r="PTL187" s="749"/>
      <c r="PTM187" s="749"/>
      <c r="PTN187" s="749"/>
      <c r="PTO187" s="749"/>
      <c r="PTP187" s="749"/>
      <c r="PTQ187" s="749"/>
      <c r="PTR187" s="749"/>
      <c r="PTS187" s="749"/>
      <c r="PTT187" s="749"/>
      <c r="PTU187" s="749"/>
      <c r="PTV187" s="749"/>
      <c r="PTW187" s="749"/>
      <c r="PTX187" s="749"/>
      <c r="PTY187" s="749"/>
      <c r="PTZ187" s="749"/>
      <c r="PUA187" s="749"/>
      <c r="PUB187" s="749"/>
      <c r="PUC187" s="749"/>
      <c r="PUD187" s="749"/>
      <c r="PUE187" s="749"/>
      <c r="PUF187" s="749"/>
      <c r="PUG187" s="749"/>
      <c r="PUH187" s="749"/>
      <c r="PUI187" s="749"/>
      <c r="PUJ187" s="749"/>
      <c r="PUK187" s="749"/>
      <c r="PUL187" s="749"/>
      <c r="PUM187" s="749"/>
      <c r="PUN187" s="749"/>
      <c r="PUO187" s="749"/>
      <c r="PUP187" s="749"/>
      <c r="PUQ187" s="749"/>
      <c r="PUR187" s="749"/>
      <c r="PUS187" s="749"/>
      <c r="PUT187" s="749"/>
      <c r="PUU187" s="749"/>
      <c r="PUV187" s="749"/>
      <c r="PUW187" s="749"/>
      <c r="PUX187" s="749"/>
      <c r="PUY187" s="749"/>
      <c r="PUZ187" s="749"/>
      <c r="PVA187" s="749"/>
      <c r="PVB187" s="749"/>
      <c r="PVC187" s="749"/>
      <c r="PVD187" s="749"/>
      <c r="PVE187" s="749"/>
      <c r="PVF187" s="749"/>
      <c r="PVG187" s="749"/>
      <c r="PVH187" s="749"/>
      <c r="PVI187" s="749"/>
      <c r="PVJ187" s="749"/>
      <c r="PVK187" s="749"/>
      <c r="PVL187" s="749"/>
      <c r="PVM187" s="749"/>
      <c r="PVN187" s="749"/>
      <c r="PVO187" s="749"/>
      <c r="PVP187" s="749"/>
      <c r="PVQ187" s="749"/>
      <c r="PVR187" s="749"/>
      <c r="PVS187" s="749"/>
      <c r="PVT187" s="749"/>
      <c r="PVU187" s="749"/>
      <c r="PVV187" s="749"/>
      <c r="PVW187" s="749"/>
      <c r="PVX187" s="749"/>
      <c r="PVY187" s="749"/>
      <c r="PVZ187" s="749"/>
      <c r="PWA187" s="749"/>
      <c r="PWB187" s="749"/>
      <c r="PWC187" s="749"/>
      <c r="PWD187" s="749"/>
      <c r="PWE187" s="749"/>
      <c r="PWF187" s="749"/>
      <c r="PWG187" s="749"/>
      <c r="PWH187" s="749"/>
      <c r="PWI187" s="749"/>
      <c r="PWJ187" s="749"/>
      <c r="PWK187" s="749"/>
      <c r="PWL187" s="749"/>
      <c r="PWM187" s="749"/>
      <c r="PWN187" s="749"/>
      <c r="PWO187" s="749"/>
      <c r="PWP187" s="749"/>
      <c r="PWQ187" s="749"/>
      <c r="PWR187" s="749"/>
      <c r="PWS187" s="749"/>
      <c r="PWT187" s="749"/>
      <c r="PWU187" s="749"/>
      <c r="PWV187" s="749"/>
      <c r="PWW187" s="749"/>
      <c r="PWX187" s="749"/>
      <c r="PWY187" s="749"/>
      <c r="PWZ187" s="749"/>
      <c r="PXA187" s="749"/>
      <c r="PXB187" s="749"/>
      <c r="PXC187" s="749"/>
      <c r="PXD187" s="749"/>
      <c r="PXE187" s="749"/>
      <c r="PXF187" s="749"/>
      <c r="PXG187" s="749"/>
      <c r="PXH187" s="749"/>
      <c r="PXI187" s="749"/>
      <c r="PXJ187" s="749"/>
      <c r="PXK187" s="749"/>
      <c r="PXL187" s="749"/>
      <c r="PXM187" s="749"/>
      <c r="PXN187" s="749"/>
      <c r="PXO187" s="749"/>
      <c r="PXP187" s="749"/>
      <c r="PXQ187" s="749"/>
      <c r="PXR187" s="749"/>
      <c r="PXS187" s="749"/>
      <c r="PXT187" s="749"/>
      <c r="PXU187" s="749"/>
      <c r="PXV187" s="749"/>
      <c r="PXW187" s="749"/>
      <c r="PXX187" s="749"/>
      <c r="PXY187" s="749"/>
      <c r="PXZ187" s="749"/>
      <c r="PYA187" s="749"/>
      <c r="PYB187" s="749"/>
      <c r="PYC187" s="749"/>
      <c r="PYD187" s="749"/>
      <c r="PYE187" s="749"/>
      <c r="PYF187" s="749"/>
      <c r="PYG187" s="749"/>
      <c r="PYH187" s="749"/>
      <c r="PYI187" s="749"/>
      <c r="PYJ187" s="749"/>
      <c r="PYK187" s="749"/>
      <c r="PYL187" s="749"/>
      <c r="PYM187" s="749"/>
      <c r="PYN187" s="749"/>
      <c r="PYO187" s="749"/>
      <c r="PYP187" s="749"/>
      <c r="PYQ187" s="749"/>
      <c r="PYR187" s="749"/>
      <c r="PYS187" s="749"/>
      <c r="PYT187" s="749"/>
      <c r="PYU187" s="749"/>
      <c r="PYV187" s="749"/>
      <c r="PYW187" s="749"/>
      <c r="PYX187" s="749"/>
      <c r="PYY187" s="749"/>
      <c r="PYZ187" s="749"/>
      <c r="PZA187" s="749"/>
      <c r="PZB187" s="749"/>
      <c r="PZC187" s="749"/>
      <c r="PZD187" s="749"/>
      <c r="PZE187" s="749"/>
      <c r="PZF187" s="749"/>
      <c r="PZG187" s="749"/>
      <c r="PZH187" s="749"/>
      <c r="PZI187" s="749"/>
      <c r="PZJ187" s="749"/>
      <c r="PZK187" s="749"/>
      <c r="PZL187" s="749"/>
      <c r="PZM187" s="749"/>
      <c r="PZN187" s="749"/>
      <c r="PZO187" s="749"/>
      <c r="PZP187" s="749"/>
      <c r="PZQ187" s="749"/>
      <c r="PZR187" s="749"/>
      <c r="PZS187" s="749"/>
      <c r="PZT187" s="749"/>
      <c r="PZU187" s="749"/>
      <c r="PZV187" s="749"/>
      <c r="PZW187" s="749"/>
      <c r="PZX187" s="749"/>
      <c r="PZY187" s="749"/>
      <c r="PZZ187" s="749"/>
      <c r="QAA187" s="749"/>
      <c r="QAB187" s="749"/>
      <c r="QAC187" s="749"/>
      <c r="QAD187" s="749"/>
      <c r="QAE187" s="749"/>
      <c r="QAF187" s="749"/>
      <c r="QAG187" s="749"/>
      <c r="QAH187" s="749"/>
      <c r="QAI187" s="749"/>
      <c r="QAJ187" s="749"/>
      <c r="QAK187" s="749"/>
      <c r="QAL187" s="749"/>
      <c r="QAM187" s="749"/>
      <c r="QAN187" s="749"/>
      <c r="QAO187" s="749"/>
      <c r="QAP187" s="749"/>
      <c r="QAQ187" s="749"/>
      <c r="QAR187" s="749"/>
      <c r="QAS187" s="749"/>
      <c r="QAT187" s="749"/>
      <c r="QAU187" s="749"/>
      <c r="QAV187" s="749"/>
      <c r="QAW187" s="749"/>
      <c r="QAX187" s="749"/>
      <c r="QAY187" s="749"/>
      <c r="QAZ187" s="749"/>
      <c r="QBA187" s="749"/>
      <c r="QBB187" s="749"/>
      <c r="QBC187" s="749"/>
      <c r="QBD187" s="749"/>
      <c r="QBE187" s="749"/>
      <c r="QBF187" s="749"/>
      <c r="QBG187" s="749"/>
      <c r="QBH187" s="749"/>
      <c r="QBI187" s="749"/>
      <c r="QBJ187" s="749"/>
      <c r="QBK187" s="749"/>
      <c r="QBL187" s="749"/>
      <c r="QBM187" s="749"/>
      <c r="QBN187" s="749"/>
      <c r="QBO187" s="749"/>
      <c r="QBP187" s="749"/>
      <c r="QBQ187" s="749"/>
      <c r="QBR187" s="749"/>
      <c r="QBS187" s="749"/>
      <c r="QBT187" s="749"/>
      <c r="QBU187" s="749"/>
      <c r="QBV187" s="749"/>
      <c r="QBW187" s="749"/>
      <c r="QBX187" s="749"/>
      <c r="QBY187" s="749"/>
      <c r="QBZ187" s="749"/>
      <c r="QCA187" s="749"/>
      <c r="QCB187" s="749"/>
      <c r="QCC187" s="749"/>
      <c r="QCD187" s="749"/>
      <c r="QCE187" s="749"/>
      <c r="QCF187" s="749"/>
      <c r="QCG187" s="749"/>
      <c r="QCH187" s="749"/>
      <c r="QCI187" s="749"/>
      <c r="QCJ187" s="749"/>
      <c r="QCK187" s="749"/>
      <c r="QCL187" s="749"/>
      <c r="QCM187" s="749"/>
      <c r="QCN187" s="749"/>
      <c r="QCO187" s="749"/>
      <c r="QCP187" s="749"/>
      <c r="QCQ187" s="749"/>
      <c r="QCR187" s="749"/>
      <c r="QCS187" s="749"/>
      <c r="QCT187" s="749"/>
      <c r="QCU187" s="749"/>
      <c r="QCV187" s="749"/>
      <c r="QCW187" s="749"/>
      <c r="QCX187" s="749"/>
      <c r="QCY187" s="749"/>
      <c r="QCZ187" s="749"/>
      <c r="QDA187" s="749"/>
      <c r="QDB187" s="749"/>
      <c r="QDC187" s="749"/>
      <c r="QDD187" s="749"/>
      <c r="QDE187" s="749"/>
      <c r="QDF187" s="749"/>
      <c r="QDG187" s="749"/>
      <c r="QDH187" s="749"/>
      <c r="QDI187" s="749"/>
      <c r="QDJ187" s="749"/>
      <c r="QDK187" s="749"/>
      <c r="QDL187" s="749"/>
      <c r="QDM187" s="749"/>
      <c r="QDN187" s="749"/>
      <c r="QDO187" s="749"/>
      <c r="QDP187" s="749"/>
      <c r="QDQ187" s="749"/>
      <c r="QDR187" s="749"/>
      <c r="QDS187" s="749"/>
      <c r="QDT187" s="749"/>
      <c r="QDU187" s="749"/>
      <c r="QDV187" s="749"/>
      <c r="QDW187" s="749"/>
      <c r="QDX187" s="749"/>
      <c r="QDY187" s="749"/>
      <c r="QDZ187" s="749"/>
      <c r="QEA187" s="749"/>
      <c r="QEB187" s="749"/>
      <c r="QEC187" s="749"/>
      <c r="QED187" s="749"/>
      <c r="QEE187" s="749"/>
      <c r="QEF187" s="749"/>
      <c r="QEG187" s="749"/>
      <c r="QEH187" s="749"/>
      <c r="QEI187" s="749"/>
      <c r="QEJ187" s="749"/>
      <c r="QEK187" s="749"/>
      <c r="QEL187" s="749"/>
      <c r="QEM187" s="749"/>
      <c r="QEN187" s="749"/>
      <c r="QEO187" s="749"/>
      <c r="QEP187" s="749"/>
      <c r="QEQ187" s="749"/>
      <c r="QER187" s="749"/>
      <c r="QES187" s="749"/>
      <c r="QET187" s="749"/>
      <c r="QEU187" s="749"/>
      <c r="QEV187" s="749"/>
      <c r="QEW187" s="749"/>
      <c r="QEX187" s="749"/>
      <c r="QEY187" s="749"/>
      <c r="QEZ187" s="749"/>
      <c r="QFA187" s="749"/>
      <c r="QFB187" s="749"/>
      <c r="QFC187" s="749"/>
      <c r="QFD187" s="749"/>
      <c r="QFE187" s="749"/>
      <c r="QFF187" s="749"/>
      <c r="QFG187" s="749"/>
      <c r="QFH187" s="749"/>
      <c r="QFI187" s="749"/>
      <c r="QFJ187" s="749"/>
      <c r="QFK187" s="749"/>
      <c r="QFL187" s="749"/>
      <c r="QFM187" s="749"/>
      <c r="QFN187" s="749"/>
      <c r="QFO187" s="749"/>
      <c r="QFP187" s="749"/>
      <c r="QFQ187" s="749"/>
      <c r="QFR187" s="749"/>
      <c r="QFS187" s="749"/>
      <c r="QFT187" s="749"/>
      <c r="QFU187" s="749"/>
      <c r="QFV187" s="749"/>
      <c r="QFW187" s="749"/>
      <c r="QFX187" s="749"/>
      <c r="QFY187" s="749"/>
      <c r="QFZ187" s="749"/>
      <c r="QGA187" s="749"/>
      <c r="QGB187" s="749"/>
      <c r="QGC187" s="749"/>
      <c r="QGD187" s="749"/>
      <c r="QGE187" s="749"/>
      <c r="QGF187" s="749"/>
      <c r="QGG187" s="749"/>
      <c r="QGH187" s="749"/>
      <c r="QGI187" s="749"/>
      <c r="QGJ187" s="749"/>
      <c r="QGK187" s="749"/>
      <c r="QGL187" s="749"/>
      <c r="QGM187" s="749"/>
      <c r="QGN187" s="749"/>
      <c r="QGO187" s="749"/>
      <c r="QGP187" s="749"/>
      <c r="QGQ187" s="749"/>
      <c r="QGR187" s="749"/>
      <c r="QGS187" s="749"/>
      <c r="QGT187" s="749"/>
      <c r="QGU187" s="749"/>
      <c r="QGV187" s="749"/>
      <c r="QGW187" s="749"/>
      <c r="QGX187" s="749"/>
      <c r="QGY187" s="749"/>
      <c r="QGZ187" s="749"/>
      <c r="QHA187" s="749"/>
      <c r="QHB187" s="749"/>
      <c r="QHC187" s="749"/>
      <c r="QHD187" s="749"/>
      <c r="QHE187" s="749"/>
      <c r="QHF187" s="749"/>
      <c r="QHG187" s="749"/>
      <c r="QHH187" s="749"/>
      <c r="QHI187" s="749"/>
      <c r="QHJ187" s="749"/>
      <c r="QHK187" s="749"/>
      <c r="QHL187" s="749"/>
      <c r="QHM187" s="749"/>
      <c r="QHN187" s="749"/>
      <c r="QHO187" s="749"/>
      <c r="QHP187" s="749"/>
      <c r="QHQ187" s="749"/>
      <c r="QHR187" s="749"/>
      <c r="QHS187" s="749"/>
      <c r="QHT187" s="749"/>
      <c r="QHU187" s="749"/>
      <c r="QHV187" s="749"/>
      <c r="QHW187" s="749"/>
      <c r="QHX187" s="749"/>
      <c r="QHY187" s="749"/>
      <c r="QHZ187" s="749"/>
      <c r="QIA187" s="749"/>
      <c r="QIB187" s="749"/>
      <c r="QIC187" s="749"/>
      <c r="QID187" s="749"/>
      <c r="QIE187" s="749"/>
      <c r="QIF187" s="749"/>
      <c r="QIG187" s="749"/>
      <c r="QIH187" s="749"/>
      <c r="QII187" s="749"/>
      <c r="QIJ187" s="749"/>
      <c r="QIK187" s="749"/>
      <c r="QIL187" s="749"/>
      <c r="QIM187" s="749"/>
      <c r="QIN187" s="749"/>
      <c r="QIO187" s="749"/>
      <c r="QIP187" s="749"/>
      <c r="QIQ187" s="749"/>
      <c r="QIR187" s="749"/>
      <c r="QIS187" s="749"/>
      <c r="QIT187" s="749"/>
      <c r="QIU187" s="749"/>
      <c r="QIV187" s="749"/>
      <c r="QIW187" s="749"/>
      <c r="QIX187" s="749"/>
      <c r="QIY187" s="749"/>
      <c r="QIZ187" s="749"/>
      <c r="QJA187" s="749"/>
      <c r="QJB187" s="749"/>
      <c r="QJC187" s="749"/>
      <c r="QJD187" s="749"/>
      <c r="QJE187" s="749"/>
      <c r="QJF187" s="749"/>
      <c r="QJG187" s="749"/>
      <c r="QJH187" s="749"/>
      <c r="QJI187" s="749"/>
      <c r="QJJ187" s="749"/>
      <c r="QJK187" s="749"/>
      <c r="QJL187" s="749"/>
      <c r="QJM187" s="749"/>
      <c r="QJN187" s="749"/>
      <c r="QJO187" s="749"/>
      <c r="QJP187" s="749"/>
      <c r="QJQ187" s="749"/>
      <c r="QJR187" s="749"/>
      <c r="QJS187" s="749"/>
      <c r="QJT187" s="749"/>
      <c r="QJU187" s="749"/>
      <c r="QJV187" s="749"/>
      <c r="QJW187" s="749"/>
      <c r="QJX187" s="749"/>
      <c r="QJY187" s="749"/>
      <c r="QJZ187" s="749"/>
      <c r="QKA187" s="749"/>
      <c r="QKB187" s="749"/>
      <c r="QKC187" s="749"/>
      <c r="QKD187" s="749"/>
      <c r="QKE187" s="749"/>
      <c r="QKF187" s="749"/>
      <c r="QKG187" s="749"/>
      <c r="QKH187" s="749"/>
      <c r="QKI187" s="749"/>
      <c r="QKJ187" s="749"/>
      <c r="QKK187" s="749"/>
      <c r="QKL187" s="749"/>
      <c r="QKM187" s="749"/>
      <c r="QKN187" s="749"/>
      <c r="QKO187" s="749"/>
      <c r="QKP187" s="749"/>
      <c r="QKQ187" s="749"/>
      <c r="QKR187" s="749"/>
      <c r="QKS187" s="749"/>
      <c r="QKT187" s="749"/>
      <c r="QKU187" s="749"/>
      <c r="QKV187" s="749"/>
      <c r="QKW187" s="749"/>
      <c r="QKX187" s="749"/>
      <c r="QKY187" s="749"/>
      <c r="QKZ187" s="749"/>
      <c r="QLA187" s="749"/>
      <c r="QLB187" s="749"/>
      <c r="QLC187" s="749"/>
      <c r="QLD187" s="749"/>
      <c r="QLE187" s="749"/>
      <c r="QLF187" s="749"/>
      <c r="QLG187" s="749"/>
      <c r="QLH187" s="749"/>
      <c r="QLI187" s="749"/>
      <c r="QLJ187" s="749"/>
      <c r="QLK187" s="749"/>
      <c r="QLL187" s="749"/>
      <c r="QLM187" s="749"/>
      <c r="QLN187" s="749"/>
      <c r="QLO187" s="749"/>
      <c r="QLP187" s="749"/>
      <c r="QLQ187" s="749"/>
      <c r="QLR187" s="749"/>
      <c r="QLS187" s="749"/>
      <c r="QLT187" s="749"/>
      <c r="QLU187" s="749"/>
      <c r="QLV187" s="749"/>
      <c r="QLW187" s="749"/>
      <c r="QLX187" s="749"/>
      <c r="QLY187" s="749"/>
      <c r="QLZ187" s="749"/>
      <c r="QMA187" s="749"/>
      <c r="QMB187" s="749"/>
      <c r="QMC187" s="749"/>
      <c r="QMD187" s="749"/>
      <c r="QME187" s="749"/>
      <c r="QMF187" s="749"/>
      <c r="QMG187" s="749"/>
      <c r="QMH187" s="749"/>
      <c r="QMI187" s="749"/>
      <c r="QMJ187" s="749"/>
      <c r="QMK187" s="749"/>
      <c r="QML187" s="749"/>
      <c r="QMM187" s="749"/>
      <c r="QMN187" s="749"/>
      <c r="QMO187" s="749"/>
      <c r="QMP187" s="749"/>
      <c r="QMQ187" s="749"/>
      <c r="QMR187" s="749"/>
      <c r="QMS187" s="749"/>
      <c r="QMT187" s="749"/>
      <c r="QMU187" s="749"/>
      <c r="QMV187" s="749"/>
      <c r="QMW187" s="749"/>
      <c r="QMX187" s="749"/>
      <c r="QMY187" s="749"/>
      <c r="QMZ187" s="749"/>
      <c r="QNA187" s="749"/>
      <c r="QNB187" s="749"/>
      <c r="QNC187" s="749"/>
      <c r="QND187" s="749"/>
      <c r="QNE187" s="749"/>
      <c r="QNF187" s="749"/>
      <c r="QNG187" s="749"/>
      <c r="QNH187" s="749"/>
      <c r="QNI187" s="749"/>
      <c r="QNJ187" s="749"/>
      <c r="QNK187" s="749"/>
      <c r="QNL187" s="749"/>
      <c r="QNM187" s="749"/>
      <c r="QNN187" s="749"/>
      <c r="QNO187" s="749"/>
      <c r="QNP187" s="749"/>
      <c r="QNQ187" s="749"/>
      <c r="QNR187" s="749"/>
      <c r="QNS187" s="749"/>
      <c r="QNT187" s="749"/>
      <c r="QNU187" s="749"/>
      <c r="QNV187" s="749"/>
      <c r="QNW187" s="749"/>
      <c r="QNX187" s="749"/>
      <c r="QNY187" s="749"/>
      <c r="QNZ187" s="749"/>
      <c r="QOA187" s="749"/>
      <c r="QOB187" s="749"/>
      <c r="QOC187" s="749"/>
      <c r="QOD187" s="749"/>
      <c r="QOE187" s="749"/>
      <c r="QOF187" s="749"/>
      <c r="QOG187" s="749"/>
      <c r="QOH187" s="749"/>
      <c r="QOI187" s="749"/>
      <c r="QOJ187" s="749"/>
      <c r="QOK187" s="749"/>
      <c r="QOL187" s="749"/>
      <c r="QOM187" s="749"/>
      <c r="QON187" s="749"/>
      <c r="QOO187" s="749"/>
      <c r="QOP187" s="749"/>
      <c r="QOQ187" s="749"/>
      <c r="QOR187" s="749"/>
      <c r="QOS187" s="749"/>
      <c r="QOT187" s="749"/>
      <c r="QOU187" s="749"/>
      <c r="QOV187" s="749"/>
      <c r="QOW187" s="749"/>
      <c r="QOX187" s="749"/>
      <c r="QOY187" s="749"/>
      <c r="QOZ187" s="749"/>
      <c r="QPA187" s="749"/>
      <c r="QPB187" s="749"/>
      <c r="QPC187" s="749"/>
      <c r="QPD187" s="749"/>
      <c r="QPE187" s="749"/>
      <c r="QPF187" s="749"/>
      <c r="QPG187" s="749"/>
      <c r="QPH187" s="749"/>
      <c r="QPI187" s="749"/>
      <c r="QPJ187" s="749"/>
      <c r="QPK187" s="749"/>
      <c r="QPL187" s="749"/>
      <c r="QPM187" s="749"/>
      <c r="QPN187" s="749"/>
      <c r="QPO187" s="749"/>
      <c r="QPP187" s="749"/>
      <c r="QPQ187" s="749"/>
      <c r="QPR187" s="749"/>
      <c r="QPS187" s="749"/>
      <c r="QPT187" s="749"/>
      <c r="QPU187" s="749"/>
      <c r="QPV187" s="749"/>
      <c r="QPW187" s="749"/>
      <c r="QPX187" s="749"/>
      <c r="QPY187" s="749"/>
      <c r="QPZ187" s="749"/>
      <c r="QQA187" s="749"/>
      <c r="QQB187" s="749"/>
      <c r="QQC187" s="749"/>
      <c r="QQD187" s="749"/>
      <c r="QQE187" s="749"/>
      <c r="QQF187" s="749"/>
      <c r="QQG187" s="749"/>
      <c r="QQH187" s="749"/>
      <c r="QQI187" s="749"/>
      <c r="QQJ187" s="749"/>
      <c r="QQK187" s="749"/>
      <c r="QQL187" s="749"/>
      <c r="QQM187" s="749"/>
      <c r="QQN187" s="749"/>
      <c r="QQO187" s="749"/>
      <c r="QQP187" s="749"/>
      <c r="QQQ187" s="749"/>
      <c r="QQR187" s="749"/>
      <c r="QQS187" s="749"/>
      <c r="QQT187" s="749"/>
      <c r="QQU187" s="749"/>
      <c r="QQV187" s="749"/>
      <c r="QQW187" s="749"/>
      <c r="QQX187" s="749"/>
      <c r="QQY187" s="749"/>
      <c r="QQZ187" s="749"/>
      <c r="QRA187" s="749"/>
      <c r="QRB187" s="749"/>
      <c r="QRC187" s="749"/>
      <c r="QRD187" s="749"/>
      <c r="QRE187" s="749"/>
      <c r="QRF187" s="749"/>
      <c r="QRG187" s="749"/>
      <c r="QRH187" s="749"/>
      <c r="QRI187" s="749"/>
      <c r="QRJ187" s="749"/>
      <c r="QRK187" s="749"/>
      <c r="QRL187" s="749"/>
      <c r="QRM187" s="749"/>
      <c r="QRN187" s="749"/>
      <c r="QRO187" s="749"/>
      <c r="QRP187" s="749"/>
      <c r="QRQ187" s="749"/>
      <c r="QRR187" s="749"/>
      <c r="QRS187" s="749"/>
      <c r="QRT187" s="749"/>
      <c r="QRU187" s="749"/>
      <c r="QRV187" s="749"/>
      <c r="QRW187" s="749"/>
      <c r="QRX187" s="749"/>
      <c r="QRY187" s="749"/>
      <c r="QRZ187" s="749"/>
      <c r="QSA187" s="749"/>
      <c r="QSB187" s="749"/>
      <c r="QSC187" s="749"/>
      <c r="QSD187" s="749"/>
      <c r="QSE187" s="749"/>
      <c r="QSF187" s="749"/>
      <c r="QSG187" s="749"/>
      <c r="QSH187" s="749"/>
      <c r="QSI187" s="749"/>
      <c r="QSJ187" s="749"/>
      <c r="QSK187" s="749"/>
      <c r="QSL187" s="749"/>
      <c r="QSM187" s="749"/>
      <c r="QSN187" s="749"/>
      <c r="QSO187" s="749"/>
      <c r="QSP187" s="749"/>
      <c r="QSQ187" s="749"/>
      <c r="QSR187" s="749"/>
      <c r="QSS187" s="749"/>
      <c r="QST187" s="749"/>
      <c r="QSU187" s="749"/>
      <c r="QSV187" s="749"/>
      <c r="QSW187" s="749"/>
      <c r="QSX187" s="749"/>
      <c r="QSY187" s="749"/>
      <c r="QSZ187" s="749"/>
      <c r="QTA187" s="749"/>
      <c r="QTB187" s="749"/>
      <c r="QTC187" s="749"/>
      <c r="QTD187" s="749"/>
      <c r="QTE187" s="749"/>
      <c r="QTF187" s="749"/>
      <c r="QTG187" s="749"/>
      <c r="QTH187" s="749"/>
      <c r="QTI187" s="749"/>
      <c r="QTJ187" s="749"/>
      <c r="QTK187" s="749"/>
      <c r="QTL187" s="749"/>
      <c r="QTM187" s="749"/>
      <c r="QTN187" s="749"/>
      <c r="QTO187" s="749"/>
      <c r="QTP187" s="749"/>
      <c r="QTQ187" s="749"/>
      <c r="QTR187" s="749"/>
      <c r="QTS187" s="749"/>
      <c r="QTT187" s="749"/>
      <c r="QTU187" s="749"/>
      <c r="QTV187" s="749"/>
      <c r="QTW187" s="749"/>
      <c r="QTX187" s="749"/>
      <c r="QTY187" s="749"/>
      <c r="QTZ187" s="749"/>
      <c r="QUA187" s="749"/>
      <c r="QUB187" s="749"/>
      <c r="QUC187" s="749"/>
      <c r="QUD187" s="749"/>
      <c r="QUE187" s="749"/>
      <c r="QUF187" s="749"/>
      <c r="QUG187" s="749"/>
      <c r="QUH187" s="749"/>
      <c r="QUI187" s="749"/>
      <c r="QUJ187" s="749"/>
      <c r="QUK187" s="749"/>
      <c r="QUL187" s="749"/>
      <c r="QUM187" s="749"/>
      <c r="QUN187" s="749"/>
      <c r="QUO187" s="749"/>
      <c r="QUP187" s="749"/>
      <c r="QUQ187" s="749"/>
      <c r="QUR187" s="749"/>
      <c r="QUS187" s="749"/>
      <c r="QUT187" s="749"/>
      <c r="QUU187" s="749"/>
      <c r="QUV187" s="749"/>
      <c r="QUW187" s="749"/>
      <c r="QUX187" s="749"/>
      <c r="QUY187" s="749"/>
      <c r="QUZ187" s="749"/>
      <c r="QVA187" s="749"/>
      <c r="QVB187" s="749"/>
      <c r="QVC187" s="749"/>
      <c r="QVD187" s="749"/>
      <c r="QVE187" s="749"/>
      <c r="QVF187" s="749"/>
      <c r="QVG187" s="749"/>
      <c r="QVH187" s="749"/>
      <c r="QVI187" s="749"/>
      <c r="QVJ187" s="749"/>
      <c r="QVK187" s="749"/>
      <c r="QVL187" s="749"/>
      <c r="QVM187" s="749"/>
      <c r="QVN187" s="749"/>
      <c r="QVO187" s="749"/>
      <c r="QVP187" s="749"/>
      <c r="QVQ187" s="749"/>
      <c r="QVR187" s="749"/>
      <c r="QVS187" s="749"/>
      <c r="QVT187" s="749"/>
      <c r="QVU187" s="749"/>
      <c r="QVV187" s="749"/>
      <c r="QVW187" s="749"/>
      <c r="QVX187" s="749"/>
      <c r="QVY187" s="749"/>
      <c r="QVZ187" s="749"/>
      <c r="QWA187" s="749"/>
      <c r="QWB187" s="749"/>
      <c r="QWC187" s="749"/>
      <c r="QWD187" s="749"/>
      <c r="QWE187" s="749"/>
      <c r="QWF187" s="749"/>
      <c r="QWG187" s="749"/>
      <c r="QWH187" s="749"/>
      <c r="QWI187" s="749"/>
      <c r="QWJ187" s="749"/>
      <c r="QWK187" s="749"/>
      <c r="QWL187" s="749"/>
      <c r="QWM187" s="749"/>
      <c r="QWN187" s="749"/>
      <c r="QWO187" s="749"/>
      <c r="QWP187" s="749"/>
      <c r="QWQ187" s="749"/>
      <c r="QWR187" s="749"/>
      <c r="QWS187" s="749"/>
      <c r="QWT187" s="749"/>
      <c r="QWU187" s="749"/>
      <c r="QWV187" s="749"/>
      <c r="QWW187" s="749"/>
      <c r="QWX187" s="749"/>
      <c r="QWY187" s="749"/>
      <c r="QWZ187" s="749"/>
      <c r="QXA187" s="749"/>
      <c r="QXB187" s="749"/>
      <c r="QXC187" s="749"/>
      <c r="QXD187" s="749"/>
      <c r="QXE187" s="749"/>
      <c r="QXF187" s="749"/>
      <c r="QXG187" s="749"/>
      <c r="QXH187" s="749"/>
      <c r="QXI187" s="749"/>
      <c r="QXJ187" s="749"/>
      <c r="QXK187" s="749"/>
      <c r="QXL187" s="749"/>
      <c r="QXM187" s="749"/>
      <c r="QXN187" s="749"/>
      <c r="QXO187" s="749"/>
      <c r="QXP187" s="749"/>
      <c r="QXQ187" s="749"/>
      <c r="QXR187" s="749"/>
      <c r="QXS187" s="749"/>
      <c r="QXT187" s="749"/>
      <c r="QXU187" s="749"/>
      <c r="QXV187" s="749"/>
      <c r="QXW187" s="749"/>
      <c r="QXX187" s="749"/>
      <c r="QXY187" s="749"/>
      <c r="QXZ187" s="749"/>
      <c r="QYA187" s="749"/>
      <c r="QYB187" s="749"/>
      <c r="QYC187" s="749"/>
      <c r="QYD187" s="749"/>
      <c r="QYE187" s="749"/>
      <c r="QYF187" s="749"/>
      <c r="QYG187" s="749"/>
      <c r="QYH187" s="749"/>
      <c r="QYI187" s="749"/>
      <c r="QYJ187" s="749"/>
      <c r="QYK187" s="749"/>
      <c r="QYL187" s="749"/>
      <c r="QYM187" s="749"/>
      <c r="QYN187" s="749"/>
      <c r="QYO187" s="749"/>
      <c r="QYP187" s="749"/>
      <c r="QYQ187" s="749"/>
      <c r="QYR187" s="749"/>
      <c r="QYS187" s="749"/>
      <c r="QYT187" s="749"/>
      <c r="QYU187" s="749"/>
      <c r="QYV187" s="749"/>
      <c r="QYW187" s="749"/>
      <c r="QYX187" s="749"/>
      <c r="QYY187" s="749"/>
      <c r="QYZ187" s="749"/>
      <c r="QZA187" s="749"/>
      <c r="QZB187" s="749"/>
      <c r="QZC187" s="749"/>
      <c r="QZD187" s="749"/>
      <c r="QZE187" s="749"/>
      <c r="QZF187" s="749"/>
      <c r="QZG187" s="749"/>
      <c r="QZH187" s="749"/>
      <c r="QZI187" s="749"/>
      <c r="QZJ187" s="749"/>
      <c r="QZK187" s="749"/>
      <c r="QZL187" s="749"/>
      <c r="QZM187" s="749"/>
      <c r="QZN187" s="749"/>
      <c r="QZO187" s="749"/>
      <c r="QZP187" s="749"/>
      <c r="QZQ187" s="749"/>
      <c r="QZR187" s="749"/>
      <c r="QZS187" s="749"/>
      <c r="QZT187" s="749"/>
      <c r="QZU187" s="749"/>
      <c r="QZV187" s="749"/>
      <c r="QZW187" s="749"/>
      <c r="QZX187" s="749"/>
      <c r="QZY187" s="749"/>
      <c r="QZZ187" s="749"/>
      <c r="RAA187" s="749"/>
      <c r="RAB187" s="749"/>
      <c r="RAC187" s="749"/>
      <c r="RAD187" s="749"/>
      <c r="RAE187" s="749"/>
      <c r="RAF187" s="749"/>
      <c r="RAG187" s="749"/>
      <c r="RAH187" s="749"/>
      <c r="RAI187" s="749"/>
      <c r="RAJ187" s="749"/>
      <c r="RAK187" s="749"/>
      <c r="RAL187" s="749"/>
      <c r="RAM187" s="749"/>
      <c r="RAN187" s="749"/>
      <c r="RAO187" s="749"/>
      <c r="RAP187" s="749"/>
      <c r="RAQ187" s="749"/>
      <c r="RAR187" s="749"/>
      <c r="RAS187" s="749"/>
      <c r="RAT187" s="749"/>
      <c r="RAU187" s="749"/>
      <c r="RAV187" s="749"/>
      <c r="RAW187" s="749"/>
      <c r="RAX187" s="749"/>
      <c r="RAY187" s="749"/>
      <c r="RAZ187" s="749"/>
      <c r="RBA187" s="749"/>
      <c r="RBB187" s="749"/>
      <c r="RBC187" s="749"/>
      <c r="RBD187" s="749"/>
      <c r="RBE187" s="749"/>
      <c r="RBF187" s="749"/>
      <c r="RBG187" s="749"/>
      <c r="RBH187" s="749"/>
      <c r="RBI187" s="749"/>
      <c r="RBJ187" s="749"/>
      <c r="RBK187" s="749"/>
      <c r="RBL187" s="749"/>
      <c r="RBM187" s="749"/>
      <c r="RBN187" s="749"/>
      <c r="RBO187" s="749"/>
      <c r="RBP187" s="749"/>
      <c r="RBQ187" s="749"/>
      <c r="RBR187" s="749"/>
      <c r="RBS187" s="749"/>
      <c r="RBT187" s="749"/>
      <c r="RBU187" s="749"/>
      <c r="RBV187" s="749"/>
      <c r="RBW187" s="749"/>
      <c r="RBX187" s="749"/>
      <c r="RBY187" s="749"/>
      <c r="RBZ187" s="749"/>
      <c r="RCA187" s="749"/>
      <c r="RCB187" s="749"/>
      <c r="RCC187" s="749"/>
      <c r="RCD187" s="749"/>
      <c r="RCE187" s="749"/>
      <c r="RCF187" s="749"/>
      <c r="RCG187" s="749"/>
      <c r="RCH187" s="749"/>
      <c r="RCI187" s="749"/>
      <c r="RCJ187" s="749"/>
      <c r="RCK187" s="749"/>
      <c r="RCL187" s="749"/>
      <c r="RCM187" s="749"/>
      <c r="RCN187" s="749"/>
      <c r="RCO187" s="749"/>
      <c r="RCP187" s="749"/>
      <c r="RCQ187" s="749"/>
      <c r="RCR187" s="749"/>
      <c r="RCS187" s="749"/>
      <c r="RCT187" s="749"/>
      <c r="RCU187" s="749"/>
      <c r="RCV187" s="749"/>
      <c r="RCW187" s="749"/>
      <c r="RCX187" s="749"/>
      <c r="RCY187" s="749"/>
      <c r="RCZ187" s="749"/>
      <c r="RDA187" s="749"/>
      <c r="RDB187" s="749"/>
      <c r="RDC187" s="749"/>
      <c r="RDD187" s="749"/>
      <c r="RDE187" s="749"/>
      <c r="RDF187" s="749"/>
      <c r="RDG187" s="749"/>
      <c r="RDH187" s="749"/>
      <c r="RDI187" s="749"/>
      <c r="RDJ187" s="749"/>
      <c r="RDK187" s="749"/>
      <c r="RDL187" s="749"/>
      <c r="RDM187" s="749"/>
      <c r="RDN187" s="749"/>
      <c r="RDO187" s="749"/>
      <c r="RDP187" s="749"/>
      <c r="RDQ187" s="749"/>
      <c r="RDR187" s="749"/>
      <c r="RDS187" s="749"/>
      <c r="RDT187" s="749"/>
      <c r="RDU187" s="749"/>
      <c r="RDV187" s="749"/>
      <c r="RDW187" s="749"/>
      <c r="RDX187" s="749"/>
      <c r="RDY187" s="749"/>
      <c r="RDZ187" s="749"/>
      <c r="REA187" s="749"/>
      <c r="REB187" s="749"/>
      <c r="REC187" s="749"/>
      <c r="RED187" s="749"/>
      <c r="REE187" s="749"/>
      <c r="REF187" s="749"/>
      <c r="REG187" s="749"/>
      <c r="REH187" s="749"/>
      <c r="REI187" s="749"/>
      <c r="REJ187" s="749"/>
      <c r="REK187" s="749"/>
      <c r="REL187" s="749"/>
      <c r="REM187" s="749"/>
      <c r="REN187" s="749"/>
      <c r="REO187" s="749"/>
      <c r="REP187" s="749"/>
      <c r="REQ187" s="749"/>
      <c r="RER187" s="749"/>
      <c r="RES187" s="749"/>
      <c r="RET187" s="749"/>
      <c r="REU187" s="749"/>
      <c r="REV187" s="749"/>
      <c r="REW187" s="749"/>
      <c r="REX187" s="749"/>
      <c r="REY187" s="749"/>
      <c r="REZ187" s="749"/>
      <c r="RFA187" s="749"/>
      <c r="RFB187" s="749"/>
      <c r="RFC187" s="749"/>
      <c r="RFD187" s="749"/>
      <c r="RFE187" s="749"/>
      <c r="RFF187" s="749"/>
      <c r="RFG187" s="749"/>
      <c r="RFH187" s="749"/>
      <c r="RFI187" s="749"/>
      <c r="RFJ187" s="749"/>
      <c r="RFK187" s="749"/>
      <c r="RFL187" s="749"/>
      <c r="RFM187" s="749"/>
      <c r="RFN187" s="749"/>
      <c r="RFO187" s="749"/>
      <c r="RFP187" s="749"/>
      <c r="RFQ187" s="749"/>
      <c r="RFR187" s="749"/>
      <c r="RFS187" s="749"/>
      <c r="RFT187" s="749"/>
      <c r="RFU187" s="749"/>
      <c r="RFV187" s="749"/>
      <c r="RFW187" s="749"/>
      <c r="RFX187" s="749"/>
      <c r="RFY187" s="749"/>
      <c r="RFZ187" s="749"/>
      <c r="RGA187" s="749"/>
      <c r="RGB187" s="749"/>
      <c r="RGC187" s="749"/>
      <c r="RGD187" s="749"/>
      <c r="RGE187" s="749"/>
      <c r="RGF187" s="749"/>
      <c r="RGG187" s="749"/>
      <c r="RGH187" s="749"/>
      <c r="RGI187" s="749"/>
      <c r="RGJ187" s="749"/>
      <c r="RGK187" s="749"/>
      <c r="RGL187" s="749"/>
      <c r="RGM187" s="749"/>
      <c r="RGN187" s="749"/>
      <c r="RGO187" s="749"/>
      <c r="RGP187" s="749"/>
      <c r="RGQ187" s="749"/>
      <c r="RGR187" s="749"/>
      <c r="RGS187" s="749"/>
      <c r="RGT187" s="749"/>
      <c r="RGU187" s="749"/>
      <c r="RGV187" s="749"/>
      <c r="RGW187" s="749"/>
      <c r="RGX187" s="749"/>
      <c r="RGY187" s="749"/>
      <c r="RGZ187" s="749"/>
      <c r="RHA187" s="749"/>
      <c r="RHB187" s="749"/>
      <c r="RHC187" s="749"/>
      <c r="RHD187" s="749"/>
      <c r="RHE187" s="749"/>
      <c r="RHF187" s="749"/>
      <c r="RHG187" s="749"/>
      <c r="RHH187" s="749"/>
      <c r="RHI187" s="749"/>
      <c r="RHJ187" s="749"/>
      <c r="RHK187" s="749"/>
      <c r="RHL187" s="749"/>
      <c r="RHM187" s="749"/>
      <c r="RHN187" s="749"/>
      <c r="RHO187" s="749"/>
      <c r="RHP187" s="749"/>
      <c r="RHQ187" s="749"/>
      <c r="RHR187" s="749"/>
      <c r="RHS187" s="749"/>
      <c r="RHT187" s="749"/>
      <c r="RHU187" s="749"/>
      <c r="RHV187" s="749"/>
      <c r="RHW187" s="749"/>
      <c r="RHX187" s="749"/>
      <c r="RHY187" s="749"/>
      <c r="RHZ187" s="749"/>
      <c r="RIA187" s="749"/>
      <c r="RIB187" s="749"/>
      <c r="RIC187" s="749"/>
      <c r="RID187" s="749"/>
      <c r="RIE187" s="749"/>
      <c r="RIF187" s="749"/>
      <c r="RIG187" s="749"/>
      <c r="RIH187" s="749"/>
      <c r="RII187" s="749"/>
      <c r="RIJ187" s="749"/>
      <c r="RIK187" s="749"/>
      <c r="RIL187" s="749"/>
      <c r="RIM187" s="749"/>
      <c r="RIN187" s="749"/>
      <c r="RIO187" s="749"/>
      <c r="RIP187" s="749"/>
      <c r="RIQ187" s="749"/>
      <c r="RIR187" s="749"/>
      <c r="RIS187" s="749"/>
      <c r="RIT187" s="749"/>
      <c r="RIU187" s="749"/>
      <c r="RIV187" s="749"/>
      <c r="RIW187" s="749"/>
      <c r="RIX187" s="749"/>
      <c r="RIY187" s="749"/>
      <c r="RIZ187" s="749"/>
      <c r="RJA187" s="749"/>
      <c r="RJB187" s="749"/>
      <c r="RJC187" s="749"/>
      <c r="RJD187" s="749"/>
      <c r="RJE187" s="749"/>
      <c r="RJF187" s="749"/>
      <c r="RJG187" s="749"/>
      <c r="RJH187" s="749"/>
      <c r="RJI187" s="749"/>
      <c r="RJJ187" s="749"/>
      <c r="RJK187" s="749"/>
      <c r="RJL187" s="749"/>
      <c r="RJM187" s="749"/>
      <c r="RJN187" s="749"/>
      <c r="RJO187" s="749"/>
      <c r="RJP187" s="749"/>
      <c r="RJQ187" s="749"/>
      <c r="RJR187" s="749"/>
      <c r="RJS187" s="749"/>
      <c r="RJT187" s="749"/>
      <c r="RJU187" s="749"/>
      <c r="RJV187" s="749"/>
      <c r="RJW187" s="749"/>
      <c r="RJX187" s="749"/>
      <c r="RJY187" s="749"/>
      <c r="RJZ187" s="749"/>
      <c r="RKA187" s="749"/>
      <c r="RKB187" s="749"/>
      <c r="RKC187" s="749"/>
      <c r="RKD187" s="749"/>
      <c r="RKE187" s="749"/>
      <c r="RKF187" s="749"/>
      <c r="RKG187" s="749"/>
      <c r="RKH187" s="749"/>
      <c r="RKI187" s="749"/>
      <c r="RKJ187" s="749"/>
      <c r="RKK187" s="749"/>
      <c r="RKL187" s="749"/>
      <c r="RKM187" s="749"/>
      <c r="RKN187" s="749"/>
      <c r="RKO187" s="749"/>
      <c r="RKP187" s="749"/>
      <c r="RKQ187" s="749"/>
      <c r="RKR187" s="749"/>
      <c r="RKS187" s="749"/>
      <c r="RKT187" s="749"/>
      <c r="RKU187" s="749"/>
      <c r="RKV187" s="749"/>
      <c r="RKW187" s="749"/>
      <c r="RKX187" s="749"/>
      <c r="RKY187" s="749"/>
      <c r="RKZ187" s="749"/>
      <c r="RLA187" s="749"/>
      <c r="RLB187" s="749"/>
      <c r="RLC187" s="749"/>
      <c r="RLD187" s="749"/>
      <c r="RLE187" s="749"/>
      <c r="RLF187" s="749"/>
      <c r="RLG187" s="749"/>
      <c r="RLH187" s="749"/>
      <c r="RLI187" s="749"/>
      <c r="RLJ187" s="749"/>
      <c r="RLK187" s="749"/>
      <c r="RLL187" s="749"/>
      <c r="RLM187" s="749"/>
      <c r="RLN187" s="749"/>
      <c r="RLO187" s="749"/>
      <c r="RLP187" s="749"/>
      <c r="RLQ187" s="749"/>
      <c r="RLR187" s="749"/>
      <c r="RLS187" s="749"/>
      <c r="RLT187" s="749"/>
      <c r="RLU187" s="749"/>
      <c r="RLV187" s="749"/>
      <c r="RLW187" s="749"/>
      <c r="RLX187" s="749"/>
      <c r="RLY187" s="749"/>
      <c r="RLZ187" s="749"/>
      <c r="RMA187" s="749"/>
      <c r="RMB187" s="749"/>
      <c r="RMC187" s="749"/>
      <c r="RMD187" s="749"/>
      <c r="RME187" s="749"/>
      <c r="RMF187" s="749"/>
      <c r="RMG187" s="749"/>
      <c r="RMH187" s="749"/>
      <c r="RMI187" s="749"/>
      <c r="RMJ187" s="749"/>
      <c r="RMK187" s="749"/>
      <c r="RML187" s="749"/>
      <c r="RMM187" s="749"/>
      <c r="RMN187" s="749"/>
      <c r="RMO187" s="749"/>
      <c r="RMP187" s="749"/>
      <c r="RMQ187" s="749"/>
      <c r="RMR187" s="749"/>
      <c r="RMS187" s="749"/>
      <c r="RMT187" s="749"/>
      <c r="RMU187" s="749"/>
      <c r="RMV187" s="749"/>
      <c r="RMW187" s="749"/>
      <c r="RMX187" s="749"/>
      <c r="RMY187" s="749"/>
      <c r="RMZ187" s="749"/>
      <c r="RNA187" s="749"/>
      <c r="RNB187" s="749"/>
      <c r="RNC187" s="749"/>
      <c r="RND187" s="749"/>
      <c r="RNE187" s="749"/>
      <c r="RNF187" s="749"/>
      <c r="RNG187" s="749"/>
      <c r="RNH187" s="749"/>
      <c r="RNI187" s="749"/>
      <c r="RNJ187" s="749"/>
      <c r="RNK187" s="749"/>
      <c r="RNL187" s="749"/>
      <c r="RNM187" s="749"/>
      <c r="RNN187" s="749"/>
      <c r="RNO187" s="749"/>
      <c r="RNP187" s="749"/>
      <c r="RNQ187" s="749"/>
      <c r="RNR187" s="749"/>
      <c r="RNS187" s="749"/>
      <c r="RNT187" s="749"/>
      <c r="RNU187" s="749"/>
      <c r="RNV187" s="749"/>
      <c r="RNW187" s="749"/>
      <c r="RNX187" s="749"/>
      <c r="RNY187" s="749"/>
      <c r="RNZ187" s="749"/>
      <c r="ROA187" s="749"/>
      <c r="ROB187" s="749"/>
      <c r="ROC187" s="749"/>
      <c r="ROD187" s="749"/>
      <c r="ROE187" s="749"/>
      <c r="ROF187" s="749"/>
      <c r="ROG187" s="749"/>
      <c r="ROH187" s="749"/>
      <c r="ROI187" s="749"/>
      <c r="ROJ187" s="749"/>
      <c r="ROK187" s="749"/>
      <c r="ROL187" s="749"/>
      <c r="ROM187" s="749"/>
      <c r="RON187" s="749"/>
      <c r="ROO187" s="749"/>
      <c r="ROP187" s="749"/>
      <c r="ROQ187" s="749"/>
      <c r="ROR187" s="749"/>
      <c r="ROS187" s="749"/>
      <c r="ROT187" s="749"/>
      <c r="ROU187" s="749"/>
      <c r="ROV187" s="749"/>
      <c r="ROW187" s="749"/>
      <c r="ROX187" s="749"/>
      <c r="ROY187" s="749"/>
      <c r="ROZ187" s="749"/>
      <c r="RPA187" s="749"/>
      <c r="RPB187" s="749"/>
      <c r="RPC187" s="749"/>
      <c r="RPD187" s="749"/>
      <c r="RPE187" s="749"/>
      <c r="RPF187" s="749"/>
      <c r="RPG187" s="749"/>
      <c r="RPH187" s="749"/>
      <c r="RPI187" s="749"/>
      <c r="RPJ187" s="749"/>
      <c r="RPK187" s="749"/>
      <c r="RPL187" s="749"/>
      <c r="RPM187" s="749"/>
      <c r="RPN187" s="749"/>
      <c r="RPO187" s="749"/>
      <c r="RPP187" s="749"/>
      <c r="RPQ187" s="749"/>
      <c r="RPR187" s="749"/>
      <c r="RPS187" s="749"/>
      <c r="RPT187" s="749"/>
      <c r="RPU187" s="749"/>
      <c r="RPV187" s="749"/>
      <c r="RPW187" s="749"/>
      <c r="RPX187" s="749"/>
      <c r="RPY187" s="749"/>
      <c r="RPZ187" s="749"/>
      <c r="RQA187" s="749"/>
      <c r="RQB187" s="749"/>
      <c r="RQC187" s="749"/>
      <c r="RQD187" s="749"/>
      <c r="RQE187" s="749"/>
      <c r="RQF187" s="749"/>
      <c r="RQG187" s="749"/>
      <c r="RQH187" s="749"/>
      <c r="RQI187" s="749"/>
      <c r="RQJ187" s="749"/>
      <c r="RQK187" s="749"/>
      <c r="RQL187" s="749"/>
      <c r="RQM187" s="749"/>
      <c r="RQN187" s="749"/>
      <c r="RQO187" s="749"/>
      <c r="RQP187" s="749"/>
      <c r="RQQ187" s="749"/>
      <c r="RQR187" s="749"/>
      <c r="RQS187" s="749"/>
      <c r="RQT187" s="749"/>
      <c r="RQU187" s="749"/>
      <c r="RQV187" s="749"/>
      <c r="RQW187" s="749"/>
      <c r="RQX187" s="749"/>
      <c r="RQY187" s="749"/>
      <c r="RQZ187" s="749"/>
      <c r="RRA187" s="749"/>
      <c r="RRB187" s="749"/>
      <c r="RRC187" s="749"/>
      <c r="RRD187" s="749"/>
      <c r="RRE187" s="749"/>
      <c r="RRF187" s="749"/>
      <c r="RRG187" s="749"/>
      <c r="RRH187" s="749"/>
      <c r="RRI187" s="749"/>
      <c r="RRJ187" s="749"/>
      <c r="RRK187" s="749"/>
      <c r="RRL187" s="749"/>
      <c r="RRM187" s="749"/>
      <c r="RRN187" s="749"/>
      <c r="RRO187" s="749"/>
      <c r="RRP187" s="749"/>
      <c r="RRQ187" s="749"/>
      <c r="RRR187" s="749"/>
      <c r="RRS187" s="749"/>
      <c r="RRT187" s="749"/>
      <c r="RRU187" s="749"/>
      <c r="RRV187" s="749"/>
      <c r="RRW187" s="749"/>
      <c r="RRX187" s="749"/>
      <c r="RRY187" s="749"/>
      <c r="RRZ187" s="749"/>
      <c r="RSA187" s="749"/>
      <c r="RSB187" s="749"/>
      <c r="RSC187" s="749"/>
      <c r="RSD187" s="749"/>
      <c r="RSE187" s="749"/>
      <c r="RSF187" s="749"/>
      <c r="RSG187" s="749"/>
      <c r="RSH187" s="749"/>
      <c r="RSI187" s="749"/>
      <c r="RSJ187" s="749"/>
      <c r="RSK187" s="749"/>
      <c r="RSL187" s="749"/>
      <c r="RSM187" s="749"/>
      <c r="RSN187" s="749"/>
      <c r="RSO187" s="749"/>
      <c r="RSP187" s="749"/>
      <c r="RSQ187" s="749"/>
      <c r="RSR187" s="749"/>
      <c r="RSS187" s="749"/>
      <c r="RST187" s="749"/>
      <c r="RSU187" s="749"/>
      <c r="RSV187" s="749"/>
      <c r="RSW187" s="749"/>
      <c r="RSX187" s="749"/>
      <c r="RSY187" s="749"/>
      <c r="RSZ187" s="749"/>
      <c r="RTA187" s="749"/>
      <c r="RTB187" s="749"/>
      <c r="RTC187" s="749"/>
      <c r="RTD187" s="749"/>
      <c r="RTE187" s="749"/>
      <c r="RTF187" s="749"/>
      <c r="RTG187" s="749"/>
      <c r="RTH187" s="749"/>
      <c r="RTI187" s="749"/>
      <c r="RTJ187" s="749"/>
      <c r="RTK187" s="749"/>
      <c r="RTL187" s="749"/>
      <c r="RTM187" s="749"/>
      <c r="RTN187" s="749"/>
      <c r="RTO187" s="749"/>
      <c r="RTP187" s="749"/>
      <c r="RTQ187" s="749"/>
      <c r="RTR187" s="749"/>
      <c r="RTS187" s="749"/>
      <c r="RTT187" s="749"/>
      <c r="RTU187" s="749"/>
      <c r="RTV187" s="749"/>
      <c r="RTW187" s="749"/>
      <c r="RTX187" s="749"/>
      <c r="RTY187" s="749"/>
      <c r="RTZ187" s="749"/>
      <c r="RUA187" s="749"/>
      <c r="RUB187" s="749"/>
      <c r="RUC187" s="749"/>
      <c r="RUD187" s="749"/>
      <c r="RUE187" s="749"/>
      <c r="RUF187" s="749"/>
      <c r="RUG187" s="749"/>
      <c r="RUH187" s="749"/>
      <c r="RUI187" s="749"/>
      <c r="RUJ187" s="749"/>
      <c r="RUK187" s="749"/>
      <c r="RUL187" s="749"/>
      <c r="RUM187" s="749"/>
      <c r="RUN187" s="749"/>
      <c r="RUO187" s="749"/>
      <c r="RUP187" s="749"/>
      <c r="RUQ187" s="749"/>
      <c r="RUR187" s="749"/>
      <c r="RUS187" s="749"/>
      <c r="RUT187" s="749"/>
      <c r="RUU187" s="749"/>
      <c r="RUV187" s="749"/>
      <c r="RUW187" s="749"/>
      <c r="RUX187" s="749"/>
      <c r="RUY187" s="749"/>
      <c r="RUZ187" s="749"/>
      <c r="RVA187" s="749"/>
      <c r="RVB187" s="749"/>
      <c r="RVC187" s="749"/>
      <c r="RVD187" s="749"/>
      <c r="RVE187" s="749"/>
      <c r="RVF187" s="749"/>
      <c r="RVG187" s="749"/>
      <c r="RVH187" s="749"/>
      <c r="RVI187" s="749"/>
      <c r="RVJ187" s="749"/>
      <c r="RVK187" s="749"/>
      <c r="RVL187" s="749"/>
      <c r="RVM187" s="749"/>
      <c r="RVN187" s="749"/>
      <c r="RVO187" s="749"/>
      <c r="RVP187" s="749"/>
      <c r="RVQ187" s="749"/>
      <c r="RVR187" s="749"/>
      <c r="RVS187" s="749"/>
      <c r="RVT187" s="749"/>
      <c r="RVU187" s="749"/>
      <c r="RVV187" s="749"/>
      <c r="RVW187" s="749"/>
      <c r="RVX187" s="749"/>
      <c r="RVY187" s="749"/>
      <c r="RVZ187" s="749"/>
      <c r="RWA187" s="749"/>
      <c r="RWB187" s="749"/>
      <c r="RWC187" s="749"/>
      <c r="RWD187" s="749"/>
      <c r="RWE187" s="749"/>
      <c r="RWF187" s="749"/>
      <c r="RWG187" s="749"/>
      <c r="RWH187" s="749"/>
      <c r="RWI187" s="749"/>
      <c r="RWJ187" s="749"/>
      <c r="RWK187" s="749"/>
      <c r="RWL187" s="749"/>
      <c r="RWM187" s="749"/>
      <c r="RWN187" s="749"/>
      <c r="RWO187" s="749"/>
      <c r="RWP187" s="749"/>
      <c r="RWQ187" s="749"/>
      <c r="RWR187" s="749"/>
      <c r="RWS187" s="749"/>
      <c r="RWT187" s="749"/>
      <c r="RWU187" s="749"/>
      <c r="RWV187" s="749"/>
      <c r="RWW187" s="749"/>
      <c r="RWX187" s="749"/>
      <c r="RWY187" s="749"/>
      <c r="RWZ187" s="749"/>
      <c r="RXA187" s="749"/>
      <c r="RXB187" s="749"/>
      <c r="RXC187" s="749"/>
      <c r="RXD187" s="749"/>
      <c r="RXE187" s="749"/>
      <c r="RXF187" s="749"/>
      <c r="RXG187" s="749"/>
      <c r="RXH187" s="749"/>
      <c r="RXI187" s="749"/>
      <c r="RXJ187" s="749"/>
      <c r="RXK187" s="749"/>
      <c r="RXL187" s="749"/>
      <c r="RXM187" s="749"/>
      <c r="RXN187" s="749"/>
      <c r="RXO187" s="749"/>
      <c r="RXP187" s="749"/>
      <c r="RXQ187" s="749"/>
      <c r="RXR187" s="749"/>
      <c r="RXS187" s="749"/>
      <c r="RXT187" s="749"/>
      <c r="RXU187" s="749"/>
      <c r="RXV187" s="749"/>
      <c r="RXW187" s="749"/>
      <c r="RXX187" s="749"/>
      <c r="RXY187" s="749"/>
      <c r="RXZ187" s="749"/>
      <c r="RYA187" s="749"/>
      <c r="RYB187" s="749"/>
      <c r="RYC187" s="749"/>
      <c r="RYD187" s="749"/>
      <c r="RYE187" s="749"/>
      <c r="RYF187" s="749"/>
      <c r="RYG187" s="749"/>
      <c r="RYH187" s="749"/>
      <c r="RYI187" s="749"/>
      <c r="RYJ187" s="749"/>
      <c r="RYK187" s="749"/>
      <c r="RYL187" s="749"/>
      <c r="RYM187" s="749"/>
      <c r="RYN187" s="749"/>
      <c r="RYO187" s="749"/>
      <c r="RYP187" s="749"/>
      <c r="RYQ187" s="749"/>
      <c r="RYR187" s="749"/>
      <c r="RYS187" s="749"/>
      <c r="RYT187" s="749"/>
      <c r="RYU187" s="749"/>
      <c r="RYV187" s="749"/>
      <c r="RYW187" s="749"/>
      <c r="RYX187" s="749"/>
      <c r="RYY187" s="749"/>
      <c r="RYZ187" s="749"/>
      <c r="RZA187" s="749"/>
      <c r="RZB187" s="749"/>
      <c r="RZC187" s="749"/>
      <c r="RZD187" s="749"/>
      <c r="RZE187" s="749"/>
      <c r="RZF187" s="749"/>
      <c r="RZG187" s="749"/>
      <c r="RZH187" s="749"/>
      <c r="RZI187" s="749"/>
      <c r="RZJ187" s="749"/>
      <c r="RZK187" s="749"/>
      <c r="RZL187" s="749"/>
      <c r="RZM187" s="749"/>
      <c r="RZN187" s="749"/>
      <c r="RZO187" s="749"/>
      <c r="RZP187" s="749"/>
      <c r="RZQ187" s="749"/>
      <c r="RZR187" s="749"/>
      <c r="RZS187" s="749"/>
      <c r="RZT187" s="749"/>
      <c r="RZU187" s="749"/>
      <c r="RZV187" s="749"/>
      <c r="RZW187" s="749"/>
      <c r="RZX187" s="749"/>
      <c r="RZY187" s="749"/>
      <c r="RZZ187" s="749"/>
      <c r="SAA187" s="749"/>
      <c r="SAB187" s="749"/>
      <c r="SAC187" s="749"/>
      <c r="SAD187" s="749"/>
      <c r="SAE187" s="749"/>
      <c r="SAF187" s="749"/>
      <c r="SAG187" s="749"/>
      <c r="SAH187" s="749"/>
      <c r="SAI187" s="749"/>
      <c r="SAJ187" s="749"/>
      <c r="SAK187" s="749"/>
      <c r="SAL187" s="749"/>
      <c r="SAM187" s="749"/>
      <c r="SAN187" s="749"/>
      <c r="SAO187" s="749"/>
      <c r="SAP187" s="749"/>
      <c r="SAQ187" s="749"/>
      <c r="SAR187" s="749"/>
      <c r="SAS187" s="749"/>
      <c r="SAT187" s="749"/>
      <c r="SAU187" s="749"/>
      <c r="SAV187" s="749"/>
      <c r="SAW187" s="749"/>
      <c r="SAX187" s="749"/>
      <c r="SAY187" s="749"/>
      <c r="SAZ187" s="749"/>
      <c r="SBA187" s="749"/>
      <c r="SBB187" s="749"/>
      <c r="SBC187" s="749"/>
      <c r="SBD187" s="749"/>
      <c r="SBE187" s="749"/>
      <c r="SBF187" s="749"/>
      <c r="SBG187" s="749"/>
      <c r="SBH187" s="749"/>
      <c r="SBI187" s="749"/>
      <c r="SBJ187" s="749"/>
      <c r="SBK187" s="749"/>
      <c r="SBL187" s="749"/>
      <c r="SBM187" s="749"/>
      <c r="SBN187" s="749"/>
      <c r="SBO187" s="749"/>
      <c r="SBP187" s="749"/>
      <c r="SBQ187" s="749"/>
      <c r="SBR187" s="749"/>
      <c r="SBS187" s="749"/>
      <c r="SBT187" s="749"/>
      <c r="SBU187" s="749"/>
      <c r="SBV187" s="749"/>
      <c r="SBW187" s="749"/>
      <c r="SBX187" s="749"/>
      <c r="SBY187" s="749"/>
      <c r="SBZ187" s="749"/>
      <c r="SCA187" s="749"/>
      <c r="SCB187" s="749"/>
      <c r="SCC187" s="749"/>
      <c r="SCD187" s="749"/>
      <c r="SCE187" s="749"/>
      <c r="SCF187" s="749"/>
      <c r="SCG187" s="749"/>
      <c r="SCH187" s="749"/>
      <c r="SCI187" s="749"/>
      <c r="SCJ187" s="749"/>
      <c r="SCK187" s="749"/>
      <c r="SCL187" s="749"/>
      <c r="SCM187" s="749"/>
      <c r="SCN187" s="749"/>
      <c r="SCO187" s="749"/>
      <c r="SCP187" s="749"/>
      <c r="SCQ187" s="749"/>
      <c r="SCR187" s="749"/>
      <c r="SCS187" s="749"/>
      <c r="SCT187" s="749"/>
      <c r="SCU187" s="749"/>
      <c r="SCV187" s="749"/>
      <c r="SCW187" s="749"/>
      <c r="SCX187" s="749"/>
      <c r="SCY187" s="749"/>
      <c r="SCZ187" s="749"/>
      <c r="SDA187" s="749"/>
      <c r="SDB187" s="749"/>
      <c r="SDC187" s="749"/>
      <c r="SDD187" s="749"/>
      <c r="SDE187" s="749"/>
      <c r="SDF187" s="749"/>
      <c r="SDG187" s="749"/>
      <c r="SDH187" s="749"/>
      <c r="SDI187" s="749"/>
      <c r="SDJ187" s="749"/>
      <c r="SDK187" s="749"/>
      <c r="SDL187" s="749"/>
      <c r="SDM187" s="749"/>
      <c r="SDN187" s="749"/>
      <c r="SDO187" s="749"/>
      <c r="SDP187" s="749"/>
      <c r="SDQ187" s="749"/>
      <c r="SDR187" s="749"/>
      <c r="SDS187" s="749"/>
      <c r="SDT187" s="749"/>
      <c r="SDU187" s="749"/>
      <c r="SDV187" s="749"/>
      <c r="SDW187" s="749"/>
      <c r="SDX187" s="749"/>
      <c r="SDY187" s="749"/>
      <c r="SDZ187" s="749"/>
      <c r="SEA187" s="749"/>
      <c r="SEB187" s="749"/>
      <c r="SEC187" s="749"/>
      <c r="SED187" s="749"/>
      <c r="SEE187" s="749"/>
      <c r="SEF187" s="749"/>
      <c r="SEG187" s="749"/>
      <c r="SEH187" s="749"/>
      <c r="SEI187" s="749"/>
      <c r="SEJ187" s="749"/>
      <c r="SEK187" s="749"/>
      <c r="SEL187" s="749"/>
      <c r="SEM187" s="749"/>
      <c r="SEN187" s="749"/>
      <c r="SEO187" s="749"/>
      <c r="SEP187" s="749"/>
      <c r="SEQ187" s="749"/>
      <c r="SER187" s="749"/>
      <c r="SES187" s="749"/>
      <c r="SET187" s="749"/>
      <c r="SEU187" s="749"/>
      <c r="SEV187" s="749"/>
      <c r="SEW187" s="749"/>
      <c r="SEX187" s="749"/>
      <c r="SEY187" s="749"/>
      <c r="SEZ187" s="749"/>
      <c r="SFA187" s="749"/>
      <c r="SFB187" s="749"/>
      <c r="SFC187" s="749"/>
      <c r="SFD187" s="749"/>
      <c r="SFE187" s="749"/>
      <c r="SFF187" s="749"/>
      <c r="SFG187" s="749"/>
      <c r="SFH187" s="749"/>
      <c r="SFI187" s="749"/>
      <c r="SFJ187" s="749"/>
      <c r="SFK187" s="749"/>
      <c r="SFL187" s="749"/>
      <c r="SFM187" s="749"/>
      <c r="SFN187" s="749"/>
      <c r="SFO187" s="749"/>
      <c r="SFP187" s="749"/>
      <c r="SFQ187" s="749"/>
      <c r="SFR187" s="749"/>
      <c r="SFS187" s="749"/>
      <c r="SFT187" s="749"/>
      <c r="SFU187" s="749"/>
      <c r="SFV187" s="749"/>
      <c r="SFW187" s="749"/>
      <c r="SFX187" s="749"/>
      <c r="SFY187" s="749"/>
      <c r="SFZ187" s="749"/>
      <c r="SGA187" s="749"/>
      <c r="SGB187" s="749"/>
      <c r="SGC187" s="749"/>
      <c r="SGD187" s="749"/>
      <c r="SGE187" s="749"/>
      <c r="SGF187" s="749"/>
      <c r="SGG187" s="749"/>
      <c r="SGH187" s="749"/>
      <c r="SGI187" s="749"/>
      <c r="SGJ187" s="749"/>
      <c r="SGK187" s="749"/>
      <c r="SGL187" s="749"/>
      <c r="SGM187" s="749"/>
      <c r="SGN187" s="749"/>
      <c r="SGO187" s="749"/>
      <c r="SGP187" s="749"/>
      <c r="SGQ187" s="749"/>
      <c r="SGR187" s="749"/>
      <c r="SGS187" s="749"/>
      <c r="SGT187" s="749"/>
      <c r="SGU187" s="749"/>
      <c r="SGV187" s="749"/>
      <c r="SGW187" s="749"/>
      <c r="SGX187" s="749"/>
      <c r="SGY187" s="749"/>
      <c r="SGZ187" s="749"/>
      <c r="SHA187" s="749"/>
      <c r="SHB187" s="749"/>
      <c r="SHC187" s="749"/>
      <c r="SHD187" s="749"/>
      <c r="SHE187" s="749"/>
      <c r="SHF187" s="749"/>
      <c r="SHG187" s="749"/>
      <c r="SHH187" s="749"/>
      <c r="SHI187" s="749"/>
      <c r="SHJ187" s="749"/>
      <c r="SHK187" s="749"/>
      <c r="SHL187" s="749"/>
      <c r="SHM187" s="749"/>
      <c r="SHN187" s="749"/>
      <c r="SHO187" s="749"/>
      <c r="SHP187" s="749"/>
      <c r="SHQ187" s="749"/>
      <c r="SHR187" s="749"/>
      <c r="SHS187" s="749"/>
      <c r="SHT187" s="749"/>
      <c r="SHU187" s="749"/>
      <c r="SHV187" s="749"/>
      <c r="SHW187" s="749"/>
      <c r="SHX187" s="749"/>
      <c r="SHY187" s="749"/>
      <c r="SHZ187" s="749"/>
      <c r="SIA187" s="749"/>
      <c r="SIB187" s="749"/>
      <c r="SIC187" s="749"/>
      <c r="SID187" s="749"/>
      <c r="SIE187" s="749"/>
      <c r="SIF187" s="749"/>
      <c r="SIG187" s="749"/>
      <c r="SIH187" s="749"/>
      <c r="SII187" s="749"/>
      <c r="SIJ187" s="749"/>
      <c r="SIK187" s="749"/>
      <c r="SIL187" s="749"/>
      <c r="SIM187" s="749"/>
      <c r="SIN187" s="749"/>
      <c r="SIO187" s="749"/>
      <c r="SIP187" s="749"/>
      <c r="SIQ187" s="749"/>
      <c r="SIR187" s="749"/>
      <c r="SIS187" s="749"/>
      <c r="SIT187" s="749"/>
      <c r="SIU187" s="749"/>
      <c r="SIV187" s="749"/>
      <c r="SIW187" s="749"/>
      <c r="SIX187" s="749"/>
      <c r="SIY187" s="749"/>
      <c r="SIZ187" s="749"/>
      <c r="SJA187" s="749"/>
      <c r="SJB187" s="749"/>
      <c r="SJC187" s="749"/>
      <c r="SJD187" s="749"/>
      <c r="SJE187" s="749"/>
      <c r="SJF187" s="749"/>
      <c r="SJG187" s="749"/>
      <c r="SJH187" s="749"/>
      <c r="SJI187" s="749"/>
      <c r="SJJ187" s="749"/>
      <c r="SJK187" s="749"/>
      <c r="SJL187" s="749"/>
      <c r="SJM187" s="749"/>
      <c r="SJN187" s="749"/>
      <c r="SJO187" s="749"/>
      <c r="SJP187" s="749"/>
      <c r="SJQ187" s="749"/>
      <c r="SJR187" s="749"/>
      <c r="SJS187" s="749"/>
      <c r="SJT187" s="749"/>
      <c r="SJU187" s="749"/>
      <c r="SJV187" s="749"/>
      <c r="SJW187" s="749"/>
      <c r="SJX187" s="749"/>
      <c r="SJY187" s="749"/>
      <c r="SJZ187" s="749"/>
      <c r="SKA187" s="749"/>
      <c r="SKB187" s="749"/>
      <c r="SKC187" s="749"/>
      <c r="SKD187" s="749"/>
      <c r="SKE187" s="749"/>
      <c r="SKF187" s="749"/>
      <c r="SKG187" s="749"/>
      <c r="SKH187" s="749"/>
      <c r="SKI187" s="749"/>
      <c r="SKJ187" s="749"/>
      <c r="SKK187" s="749"/>
      <c r="SKL187" s="749"/>
      <c r="SKM187" s="749"/>
      <c r="SKN187" s="749"/>
      <c r="SKO187" s="749"/>
      <c r="SKP187" s="749"/>
      <c r="SKQ187" s="749"/>
      <c r="SKR187" s="749"/>
      <c r="SKS187" s="749"/>
      <c r="SKT187" s="749"/>
      <c r="SKU187" s="749"/>
      <c r="SKV187" s="749"/>
      <c r="SKW187" s="749"/>
      <c r="SKX187" s="749"/>
      <c r="SKY187" s="749"/>
      <c r="SKZ187" s="749"/>
      <c r="SLA187" s="749"/>
      <c r="SLB187" s="749"/>
      <c r="SLC187" s="749"/>
      <c r="SLD187" s="749"/>
      <c r="SLE187" s="749"/>
      <c r="SLF187" s="749"/>
      <c r="SLG187" s="749"/>
      <c r="SLH187" s="749"/>
      <c r="SLI187" s="749"/>
      <c r="SLJ187" s="749"/>
      <c r="SLK187" s="749"/>
      <c r="SLL187" s="749"/>
      <c r="SLM187" s="749"/>
      <c r="SLN187" s="749"/>
      <c r="SLO187" s="749"/>
      <c r="SLP187" s="749"/>
      <c r="SLQ187" s="749"/>
      <c r="SLR187" s="749"/>
      <c r="SLS187" s="749"/>
      <c r="SLT187" s="749"/>
      <c r="SLU187" s="749"/>
      <c r="SLV187" s="749"/>
      <c r="SLW187" s="749"/>
      <c r="SLX187" s="749"/>
      <c r="SLY187" s="749"/>
      <c r="SLZ187" s="749"/>
      <c r="SMA187" s="749"/>
      <c r="SMB187" s="749"/>
      <c r="SMC187" s="749"/>
      <c r="SMD187" s="749"/>
      <c r="SME187" s="749"/>
      <c r="SMF187" s="749"/>
      <c r="SMG187" s="749"/>
      <c r="SMH187" s="749"/>
      <c r="SMI187" s="749"/>
      <c r="SMJ187" s="749"/>
      <c r="SMK187" s="749"/>
      <c r="SML187" s="749"/>
      <c r="SMM187" s="749"/>
      <c r="SMN187" s="749"/>
      <c r="SMO187" s="749"/>
      <c r="SMP187" s="749"/>
      <c r="SMQ187" s="749"/>
      <c r="SMR187" s="749"/>
      <c r="SMS187" s="749"/>
      <c r="SMT187" s="749"/>
      <c r="SMU187" s="749"/>
      <c r="SMV187" s="749"/>
      <c r="SMW187" s="749"/>
      <c r="SMX187" s="749"/>
      <c r="SMY187" s="749"/>
      <c r="SMZ187" s="749"/>
      <c r="SNA187" s="749"/>
      <c r="SNB187" s="749"/>
      <c r="SNC187" s="749"/>
      <c r="SND187" s="749"/>
      <c r="SNE187" s="749"/>
      <c r="SNF187" s="749"/>
      <c r="SNG187" s="749"/>
      <c r="SNH187" s="749"/>
      <c r="SNI187" s="749"/>
      <c r="SNJ187" s="749"/>
      <c r="SNK187" s="749"/>
      <c r="SNL187" s="749"/>
      <c r="SNM187" s="749"/>
      <c r="SNN187" s="749"/>
      <c r="SNO187" s="749"/>
      <c r="SNP187" s="749"/>
      <c r="SNQ187" s="749"/>
      <c r="SNR187" s="749"/>
      <c r="SNS187" s="749"/>
      <c r="SNT187" s="749"/>
      <c r="SNU187" s="749"/>
      <c r="SNV187" s="749"/>
      <c r="SNW187" s="749"/>
      <c r="SNX187" s="749"/>
      <c r="SNY187" s="749"/>
      <c r="SNZ187" s="749"/>
      <c r="SOA187" s="749"/>
      <c r="SOB187" s="749"/>
      <c r="SOC187" s="749"/>
      <c r="SOD187" s="749"/>
      <c r="SOE187" s="749"/>
      <c r="SOF187" s="749"/>
      <c r="SOG187" s="749"/>
      <c r="SOH187" s="749"/>
      <c r="SOI187" s="749"/>
      <c r="SOJ187" s="749"/>
      <c r="SOK187" s="749"/>
      <c r="SOL187" s="749"/>
      <c r="SOM187" s="749"/>
      <c r="SON187" s="749"/>
      <c r="SOO187" s="749"/>
      <c r="SOP187" s="749"/>
      <c r="SOQ187" s="749"/>
      <c r="SOR187" s="749"/>
      <c r="SOS187" s="749"/>
      <c r="SOT187" s="749"/>
      <c r="SOU187" s="749"/>
      <c r="SOV187" s="749"/>
      <c r="SOW187" s="749"/>
      <c r="SOX187" s="749"/>
      <c r="SOY187" s="749"/>
      <c r="SOZ187" s="749"/>
      <c r="SPA187" s="749"/>
      <c r="SPB187" s="749"/>
      <c r="SPC187" s="749"/>
      <c r="SPD187" s="749"/>
      <c r="SPE187" s="749"/>
      <c r="SPF187" s="749"/>
      <c r="SPG187" s="749"/>
      <c r="SPH187" s="749"/>
      <c r="SPI187" s="749"/>
      <c r="SPJ187" s="749"/>
      <c r="SPK187" s="749"/>
      <c r="SPL187" s="749"/>
      <c r="SPM187" s="749"/>
      <c r="SPN187" s="749"/>
      <c r="SPO187" s="749"/>
      <c r="SPP187" s="749"/>
      <c r="SPQ187" s="749"/>
      <c r="SPR187" s="749"/>
      <c r="SPS187" s="749"/>
      <c r="SPT187" s="749"/>
      <c r="SPU187" s="749"/>
      <c r="SPV187" s="749"/>
      <c r="SPW187" s="749"/>
      <c r="SPX187" s="749"/>
      <c r="SPY187" s="749"/>
      <c r="SPZ187" s="749"/>
      <c r="SQA187" s="749"/>
      <c r="SQB187" s="749"/>
      <c r="SQC187" s="749"/>
      <c r="SQD187" s="749"/>
      <c r="SQE187" s="749"/>
      <c r="SQF187" s="749"/>
      <c r="SQG187" s="749"/>
      <c r="SQH187" s="749"/>
      <c r="SQI187" s="749"/>
      <c r="SQJ187" s="749"/>
      <c r="SQK187" s="749"/>
      <c r="SQL187" s="749"/>
      <c r="SQM187" s="749"/>
      <c r="SQN187" s="749"/>
      <c r="SQO187" s="749"/>
      <c r="SQP187" s="749"/>
      <c r="SQQ187" s="749"/>
      <c r="SQR187" s="749"/>
      <c r="SQS187" s="749"/>
      <c r="SQT187" s="749"/>
      <c r="SQU187" s="749"/>
      <c r="SQV187" s="749"/>
      <c r="SQW187" s="749"/>
      <c r="SQX187" s="749"/>
      <c r="SQY187" s="749"/>
      <c r="SQZ187" s="749"/>
      <c r="SRA187" s="749"/>
      <c r="SRB187" s="749"/>
      <c r="SRC187" s="749"/>
      <c r="SRD187" s="749"/>
      <c r="SRE187" s="749"/>
      <c r="SRF187" s="749"/>
      <c r="SRG187" s="749"/>
      <c r="SRH187" s="749"/>
      <c r="SRI187" s="749"/>
      <c r="SRJ187" s="749"/>
      <c r="SRK187" s="749"/>
      <c r="SRL187" s="749"/>
      <c r="SRM187" s="749"/>
      <c r="SRN187" s="749"/>
      <c r="SRO187" s="749"/>
      <c r="SRP187" s="749"/>
      <c r="SRQ187" s="749"/>
      <c r="SRR187" s="749"/>
      <c r="SRS187" s="749"/>
      <c r="SRT187" s="749"/>
      <c r="SRU187" s="749"/>
      <c r="SRV187" s="749"/>
      <c r="SRW187" s="749"/>
      <c r="SRX187" s="749"/>
      <c r="SRY187" s="749"/>
      <c r="SRZ187" s="749"/>
      <c r="SSA187" s="749"/>
      <c r="SSB187" s="749"/>
      <c r="SSC187" s="749"/>
      <c r="SSD187" s="749"/>
      <c r="SSE187" s="749"/>
      <c r="SSF187" s="749"/>
      <c r="SSG187" s="749"/>
      <c r="SSH187" s="749"/>
      <c r="SSI187" s="749"/>
      <c r="SSJ187" s="749"/>
      <c r="SSK187" s="749"/>
      <c r="SSL187" s="749"/>
      <c r="SSM187" s="749"/>
      <c r="SSN187" s="749"/>
      <c r="SSO187" s="749"/>
      <c r="SSP187" s="749"/>
      <c r="SSQ187" s="749"/>
      <c r="SSR187" s="749"/>
      <c r="SSS187" s="749"/>
      <c r="SST187" s="749"/>
      <c r="SSU187" s="749"/>
      <c r="SSV187" s="749"/>
      <c r="SSW187" s="749"/>
      <c r="SSX187" s="749"/>
      <c r="SSY187" s="749"/>
      <c r="SSZ187" s="749"/>
      <c r="STA187" s="749"/>
      <c r="STB187" s="749"/>
      <c r="STC187" s="749"/>
      <c r="STD187" s="749"/>
      <c r="STE187" s="749"/>
      <c r="STF187" s="749"/>
      <c r="STG187" s="749"/>
      <c r="STH187" s="749"/>
      <c r="STI187" s="749"/>
      <c r="STJ187" s="749"/>
      <c r="STK187" s="749"/>
      <c r="STL187" s="749"/>
      <c r="STM187" s="749"/>
      <c r="STN187" s="749"/>
      <c r="STO187" s="749"/>
      <c r="STP187" s="749"/>
      <c r="STQ187" s="749"/>
      <c r="STR187" s="749"/>
      <c r="STS187" s="749"/>
      <c r="STT187" s="749"/>
      <c r="STU187" s="749"/>
      <c r="STV187" s="749"/>
      <c r="STW187" s="749"/>
      <c r="STX187" s="749"/>
      <c r="STY187" s="749"/>
      <c r="STZ187" s="749"/>
      <c r="SUA187" s="749"/>
      <c r="SUB187" s="749"/>
      <c r="SUC187" s="749"/>
      <c r="SUD187" s="749"/>
      <c r="SUE187" s="749"/>
      <c r="SUF187" s="749"/>
      <c r="SUG187" s="749"/>
      <c r="SUH187" s="749"/>
      <c r="SUI187" s="749"/>
      <c r="SUJ187" s="749"/>
      <c r="SUK187" s="749"/>
      <c r="SUL187" s="749"/>
      <c r="SUM187" s="749"/>
      <c r="SUN187" s="749"/>
      <c r="SUO187" s="749"/>
      <c r="SUP187" s="749"/>
      <c r="SUQ187" s="749"/>
      <c r="SUR187" s="749"/>
      <c r="SUS187" s="749"/>
      <c r="SUT187" s="749"/>
      <c r="SUU187" s="749"/>
      <c r="SUV187" s="749"/>
      <c r="SUW187" s="749"/>
      <c r="SUX187" s="749"/>
      <c r="SUY187" s="749"/>
      <c r="SUZ187" s="749"/>
      <c r="SVA187" s="749"/>
      <c r="SVB187" s="749"/>
      <c r="SVC187" s="749"/>
      <c r="SVD187" s="749"/>
      <c r="SVE187" s="749"/>
      <c r="SVF187" s="749"/>
      <c r="SVG187" s="749"/>
      <c r="SVH187" s="749"/>
      <c r="SVI187" s="749"/>
      <c r="SVJ187" s="749"/>
      <c r="SVK187" s="749"/>
      <c r="SVL187" s="749"/>
      <c r="SVM187" s="749"/>
      <c r="SVN187" s="749"/>
      <c r="SVO187" s="749"/>
      <c r="SVP187" s="749"/>
      <c r="SVQ187" s="749"/>
      <c r="SVR187" s="749"/>
      <c r="SVS187" s="749"/>
      <c r="SVT187" s="749"/>
      <c r="SVU187" s="749"/>
      <c r="SVV187" s="749"/>
      <c r="SVW187" s="749"/>
      <c r="SVX187" s="749"/>
      <c r="SVY187" s="749"/>
      <c r="SVZ187" s="749"/>
      <c r="SWA187" s="749"/>
      <c r="SWB187" s="749"/>
      <c r="SWC187" s="749"/>
      <c r="SWD187" s="749"/>
      <c r="SWE187" s="749"/>
      <c r="SWF187" s="749"/>
      <c r="SWG187" s="749"/>
      <c r="SWH187" s="749"/>
      <c r="SWI187" s="749"/>
      <c r="SWJ187" s="749"/>
      <c r="SWK187" s="749"/>
      <c r="SWL187" s="749"/>
      <c r="SWM187" s="749"/>
      <c r="SWN187" s="749"/>
      <c r="SWO187" s="749"/>
      <c r="SWP187" s="749"/>
      <c r="SWQ187" s="749"/>
      <c r="SWR187" s="749"/>
      <c r="SWS187" s="749"/>
      <c r="SWT187" s="749"/>
      <c r="SWU187" s="749"/>
      <c r="SWV187" s="749"/>
      <c r="SWW187" s="749"/>
      <c r="SWX187" s="749"/>
      <c r="SWY187" s="749"/>
      <c r="SWZ187" s="749"/>
      <c r="SXA187" s="749"/>
      <c r="SXB187" s="749"/>
      <c r="SXC187" s="749"/>
      <c r="SXD187" s="749"/>
      <c r="SXE187" s="749"/>
      <c r="SXF187" s="749"/>
      <c r="SXG187" s="749"/>
      <c r="SXH187" s="749"/>
      <c r="SXI187" s="749"/>
      <c r="SXJ187" s="749"/>
      <c r="SXK187" s="749"/>
      <c r="SXL187" s="749"/>
      <c r="SXM187" s="749"/>
      <c r="SXN187" s="749"/>
      <c r="SXO187" s="749"/>
      <c r="SXP187" s="749"/>
      <c r="SXQ187" s="749"/>
      <c r="SXR187" s="749"/>
      <c r="SXS187" s="749"/>
      <c r="SXT187" s="749"/>
      <c r="SXU187" s="749"/>
      <c r="SXV187" s="749"/>
      <c r="SXW187" s="749"/>
      <c r="SXX187" s="749"/>
      <c r="SXY187" s="749"/>
      <c r="SXZ187" s="749"/>
      <c r="SYA187" s="749"/>
      <c r="SYB187" s="749"/>
      <c r="SYC187" s="749"/>
      <c r="SYD187" s="749"/>
      <c r="SYE187" s="749"/>
      <c r="SYF187" s="749"/>
      <c r="SYG187" s="749"/>
      <c r="SYH187" s="749"/>
      <c r="SYI187" s="749"/>
      <c r="SYJ187" s="749"/>
      <c r="SYK187" s="749"/>
      <c r="SYL187" s="749"/>
      <c r="SYM187" s="749"/>
      <c r="SYN187" s="749"/>
      <c r="SYO187" s="749"/>
      <c r="SYP187" s="749"/>
      <c r="SYQ187" s="749"/>
      <c r="SYR187" s="749"/>
      <c r="SYS187" s="749"/>
      <c r="SYT187" s="749"/>
      <c r="SYU187" s="749"/>
      <c r="SYV187" s="749"/>
      <c r="SYW187" s="749"/>
      <c r="SYX187" s="749"/>
      <c r="SYY187" s="749"/>
      <c r="SYZ187" s="749"/>
      <c r="SZA187" s="749"/>
      <c r="SZB187" s="749"/>
      <c r="SZC187" s="749"/>
      <c r="SZD187" s="749"/>
      <c r="SZE187" s="749"/>
      <c r="SZF187" s="749"/>
      <c r="SZG187" s="749"/>
      <c r="SZH187" s="749"/>
      <c r="SZI187" s="749"/>
      <c r="SZJ187" s="749"/>
      <c r="SZK187" s="749"/>
      <c r="SZL187" s="749"/>
      <c r="SZM187" s="749"/>
      <c r="SZN187" s="749"/>
      <c r="SZO187" s="749"/>
      <c r="SZP187" s="749"/>
      <c r="SZQ187" s="749"/>
      <c r="SZR187" s="749"/>
      <c r="SZS187" s="749"/>
      <c r="SZT187" s="749"/>
      <c r="SZU187" s="749"/>
      <c r="SZV187" s="749"/>
      <c r="SZW187" s="749"/>
      <c r="SZX187" s="749"/>
      <c r="SZY187" s="749"/>
      <c r="SZZ187" s="749"/>
      <c r="TAA187" s="749"/>
      <c r="TAB187" s="749"/>
      <c r="TAC187" s="749"/>
      <c r="TAD187" s="749"/>
      <c r="TAE187" s="749"/>
      <c r="TAF187" s="749"/>
      <c r="TAG187" s="749"/>
      <c r="TAH187" s="749"/>
      <c r="TAI187" s="749"/>
      <c r="TAJ187" s="749"/>
      <c r="TAK187" s="749"/>
      <c r="TAL187" s="749"/>
      <c r="TAM187" s="749"/>
      <c r="TAN187" s="749"/>
      <c r="TAO187" s="749"/>
      <c r="TAP187" s="749"/>
      <c r="TAQ187" s="749"/>
      <c r="TAR187" s="749"/>
      <c r="TAS187" s="749"/>
      <c r="TAT187" s="749"/>
      <c r="TAU187" s="749"/>
      <c r="TAV187" s="749"/>
      <c r="TAW187" s="749"/>
      <c r="TAX187" s="749"/>
      <c r="TAY187" s="749"/>
      <c r="TAZ187" s="749"/>
      <c r="TBA187" s="749"/>
      <c r="TBB187" s="749"/>
      <c r="TBC187" s="749"/>
      <c r="TBD187" s="749"/>
      <c r="TBE187" s="749"/>
      <c r="TBF187" s="749"/>
      <c r="TBG187" s="749"/>
      <c r="TBH187" s="749"/>
      <c r="TBI187" s="749"/>
      <c r="TBJ187" s="749"/>
      <c r="TBK187" s="749"/>
      <c r="TBL187" s="749"/>
      <c r="TBM187" s="749"/>
      <c r="TBN187" s="749"/>
      <c r="TBO187" s="749"/>
      <c r="TBP187" s="749"/>
      <c r="TBQ187" s="749"/>
      <c r="TBR187" s="749"/>
      <c r="TBS187" s="749"/>
      <c r="TBT187" s="749"/>
      <c r="TBU187" s="749"/>
      <c r="TBV187" s="749"/>
      <c r="TBW187" s="749"/>
      <c r="TBX187" s="749"/>
      <c r="TBY187" s="749"/>
      <c r="TBZ187" s="749"/>
      <c r="TCA187" s="749"/>
      <c r="TCB187" s="749"/>
      <c r="TCC187" s="749"/>
      <c r="TCD187" s="749"/>
      <c r="TCE187" s="749"/>
      <c r="TCF187" s="749"/>
      <c r="TCG187" s="749"/>
      <c r="TCH187" s="749"/>
      <c r="TCI187" s="749"/>
      <c r="TCJ187" s="749"/>
      <c r="TCK187" s="749"/>
      <c r="TCL187" s="749"/>
      <c r="TCM187" s="749"/>
      <c r="TCN187" s="749"/>
      <c r="TCO187" s="749"/>
      <c r="TCP187" s="749"/>
      <c r="TCQ187" s="749"/>
      <c r="TCR187" s="749"/>
      <c r="TCS187" s="749"/>
      <c r="TCT187" s="749"/>
      <c r="TCU187" s="749"/>
      <c r="TCV187" s="749"/>
      <c r="TCW187" s="749"/>
      <c r="TCX187" s="749"/>
      <c r="TCY187" s="749"/>
      <c r="TCZ187" s="749"/>
      <c r="TDA187" s="749"/>
      <c r="TDB187" s="749"/>
      <c r="TDC187" s="749"/>
      <c r="TDD187" s="749"/>
      <c r="TDE187" s="749"/>
      <c r="TDF187" s="749"/>
      <c r="TDG187" s="749"/>
      <c r="TDH187" s="749"/>
      <c r="TDI187" s="749"/>
      <c r="TDJ187" s="749"/>
      <c r="TDK187" s="749"/>
      <c r="TDL187" s="749"/>
      <c r="TDM187" s="749"/>
      <c r="TDN187" s="749"/>
      <c r="TDO187" s="749"/>
      <c r="TDP187" s="749"/>
      <c r="TDQ187" s="749"/>
      <c r="TDR187" s="749"/>
      <c r="TDS187" s="749"/>
      <c r="TDT187" s="749"/>
      <c r="TDU187" s="749"/>
      <c r="TDV187" s="749"/>
      <c r="TDW187" s="749"/>
      <c r="TDX187" s="749"/>
      <c r="TDY187" s="749"/>
      <c r="TDZ187" s="749"/>
      <c r="TEA187" s="749"/>
      <c r="TEB187" s="749"/>
      <c r="TEC187" s="749"/>
      <c r="TED187" s="749"/>
      <c r="TEE187" s="749"/>
      <c r="TEF187" s="749"/>
      <c r="TEG187" s="749"/>
      <c r="TEH187" s="749"/>
      <c r="TEI187" s="749"/>
      <c r="TEJ187" s="749"/>
      <c r="TEK187" s="749"/>
      <c r="TEL187" s="749"/>
      <c r="TEM187" s="749"/>
      <c r="TEN187" s="749"/>
      <c r="TEO187" s="749"/>
      <c r="TEP187" s="749"/>
      <c r="TEQ187" s="749"/>
      <c r="TER187" s="749"/>
      <c r="TES187" s="749"/>
      <c r="TET187" s="749"/>
      <c r="TEU187" s="749"/>
      <c r="TEV187" s="749"/>
      <c r="TEW187" s="749"/>
      <c r="TEX187" s="749"/>
      <c r="TEY187" s="749"/>
      <c r="TEZ187" s="749"/>
      <c r="TFA187" s="749"/>
      <c r="TFB187" s="749"/>
      <c r="TFC187" s="749"/>
      <c r="TFD187" s="749"/>
      <c r="TFE187" s="749"/>
      <c r="TFF187" s="749"/>
      <c r="TFG187" s="749"/>
      <c r="TFH187" s="749"/>
      <c r="TFI187" s="749"/>
      <c r="TFJ187" s="749"/>
      <c r="TFK187" s="749"/>
      <c r="TFL187" s="749"/>
      <c r="TFM187" s="749"/>
      <c r="TFN187" s="749"/>
      <c r="TFO187" s="749"/>
      <c r="TFP187" s="749"/>
      <c r="TFQ187" s="749"/>
      <c r="TFR187" s="749"/>
      <c r="TFS187" s="749"/>
      <c r="TFT187" s="749"/>
      <c r="TFU187" s="749"/>
      <c r="TFV187" s="749"/>
      <c r="TFW187" s="749"/>
      <c r="TFX187" s="749"/>
      <c r="TFY187" s="749"/>
      <c r="TFZ187" s="749"/>
      <c r="TGA187" s="749"/>
      <c r="TGB187" s="749"/>
      <c r="TGC187" s="749"/>
      <c r="TGD187" s="749"/>
      <c r="TGE187" s="749"/>
      <c r="TGF187" s="749"/>
      <c r="TGG187" s="749"/>
      <c r="TGH187" s="749"/>
      <c r="TGI187" s="749"/>
      <c r="TGJ187" s="749"/>
      <c r="TGK187" s="749"/>
      <c r="TGL187" s="749"/>
      <c r="TGM187" s="749"/>
      <c r="TGN187" s="749"/>
      <c r="TGO187" s="749"/>
      <c r="TGP187" s="749"/>
      <c r="TGQ187" s="749"/>
      <c r="TGR187" s="749"/>
      <c r="TGS187" s="749"/>
      <c r="TGT187" s="749"/>
      <c r="TGU187" s="749"/>
      <c r="TGV187" s="749"/>
      <c r="TGW187" s="749"/>
      <c r="TGX187" s="749"/>
      <c r="TGY187" s="749"/>
      <c r="TGZ187" s="749"/>
      <c r="THA187" s="749"/>
      <c r="THB187" s="749"/>
      <c r="THC187" s="749"/>
      <c r="THD187" s="749"/>
      <c r="THE187" s="749"/>
      <c r="THF187" s="749"/>
      <c r="THG187" s="749"/>
      <c r="THH187" s="749"/>
      <c r="THI187" s="749"/>
      <c r="THJ187" s="749"/>
      <c r="THK187" s="749"/>
      <c r="THL187" s="749"/>
      <c r="THM187" s="749"/>
      <c r="THN187" s="749"/>
      <c r="THO187" s="749"/>
      <c r="THP187" s="749"/>
      <c r="THQ187" s="749"/>
      <c r="THR187" s="749"/>
      <c r="THS187" s="749"/>
      <c r="THT187" s="749"/>
      <c r="THU187" s="749"/>
      <c r="THV187" s="749"/>
      <c r="THW187" s="749"/>
      <c r="THX187" s="749"/>
      <c r="THY187" s="749"/>
      <c r="THZ187" s="749"/>
      <c r="TIA187" s="749"/>
      <c r="TIB187" s="749"/>
      <c r="TIC187" s="749"/>
      <c r="TID187" s="749"/>
      <c r="TIE187" s="749"/>
      <c r="TIF187" s="749"/>
      <c r="TIG187" s="749"/>
      <c r="TIH187" s="749"/>
      <c r="TII187" s="749"/>
      <c r="TIJ187" s="749"/>
      <c r="TIK187" s="749"/>
      <c r="TIL187" s="749"/>
      <c r="TIM187" s="749"/>
      <c r="TIN187" s="749"/>
      <c r="TIO187" s="749"/>
      <c r="TIP187" s="749"/>
      <c r="TIQ187" s="749"/>
      <c r="TIR187" s="749"/>
      <c r="TIS187" s="749"/>
      <c r="TIT187" s="749"/>
      <c r="TIU187" s="749"/>
      <c r="TIV187" s="749"/>
      <c r="TIW187" s="749"/>
      <c r="TIX187" s="749"/>
      <c r="TIY187" s="749"/>
      <c r="TIZ187" s="749"/>
      <c r="TJA187" s="749"/>
      <c r="TJB187" s="749"/>
      <c r="TJC187" s="749"/>
      <c r="TJD187" s="749"/>
      <c r="TJE187" s="749"/>
      <c r="TJF187" s="749"/>
      <c r="TJG187" s="749"/>
      <c r="TJH187" s="749"/>
      <c r="TJI187" s="749"/>
      <c r="TJJ187" s="749"/>
      <c r="TJK187" s="749"/>
      <c r="TJL187" s="749"/>
      <c r="TJM187" s="749"/>
      <c r="TJN187" s="749"/>
      <c r="TJO187" s="749"/>
      <c r="TJP187" s="749"/>
      <c r="TJQ187" s="749"/>
      <c r="TJR187" s="749"/>
      <c r="TJS187" s="749"/>
      <c r="TJT187" s="749"/>
      <c r="TJU187" s="749"/>
      <c r="TJV187" s="749"/>
      <c r="TJW187" s="749"/>
      <c r="TJX187" s="749"/>
      <c r="TJY187" s="749"/>
      <c r="TJZ187" s="749"/>
      <c r="TKA187" s="749"/>
      <c r="TKB187" s="749"/>
      <c r="TKC187" s="749"/>
      <c r="TKD187" s="749"/>
      <c r="TKE187" s="749"/>
      <c r="TKF187" s="749"/>
      <c r="TKG187" s="749"/>
      <c r="TKH187" s="749"/>
      <c r="TKI187" s="749"/>
      <c r="TKJ187" s="749"/>
      <c r="TKK187" s="749"/>
      <c r="TKL187" s="749"/>
      <c r="TKM187" s="749"/>
      <c r="TKN187" s="749"/>
      <c r="TKO187" s="749"/>
      <c r="TKP187" s="749"/>
      <c r="TKQ187" s="749"/>
      <c r="TKR187" s="749"/>
      <c r="TKS187" s="749"/>
      <c r="TKT187" s="749"/>
      <c r="TKU187" s="749"/>
      <c r="TKV187" s="749"/>
      <c r="TKW187" s="749"/>
      <c r="TKX187" s="749"/>
      <c r="TKY187" s="749"/>
      <c r="TKZ187" s="749"/>
      <c r="TLA187" s="749"/>
      <c r="TLB187" s="749"/>
      <c r="TLC187" s="749"/>
      <c r="TLD187" s="749"/>
      <c r="TLE187" s="749"/>
      <c r="TLF187" s="749"/>
      <c r="TLG187" s="749"/>
      <c r="TLH187" s="749"/>
      <c r="TLI187" s="749"/>
      <c r="TLJ187" s="749"/>
      <c r="TLK187" s="749"/>
      <c r="TLL187" s="749"/>
      <c r="TLM187" s="749"/>
      <c r="TLN187" s="749"/>
      <c r="TLO187" s="749"/>
      <c r="TLP187" s="749"/>
      <c r="TLQ187" s="749"/>
      <c r="TLR187" s="749"/>
      <c r="TLS187" s="749"/>
      <c r="TLT187" s="749"/>
      <c r="TLU187" s="749"/>
      <c r="TLV187" s="749"/>
      <c r="TLW187" s="749"/>
      <c r="TLX187" s="749"/>
      <c r="TLY187" s="749"/>
      <c r="TLZ187" s="749"/>
      <c r="TMA187" s="749"/>
      <c r="TMB187" s="749"/>
      <c r="TMC187" s="749"/>
      <c r="TMD187" s="749"/>
      <c r="TME187" s="749"/>
      <c r="TMF187" s="749"/>
      <c r="TMG187" s="749"/>
      <c r="TMH187" s="749"/>
      <c r="TMI187" s="749"/>
      <c r="TMJ187" s="749"/>
      <c r="TMK187" s="749"/>
      <c r="TML187" s="749"/>
      <c r="TMM187" s="749"/>
      <c r="TMN187" s="749"/>
      <c r="TMO187" s="749"/>
      <c r="TMP187" s="749"/>
      <c r="TMQ187" s="749"/>
      <c r="TMR187" s="749"/>
      <c r="TMS187" s="749"/>
      <c r="TMT187" s="749"/>
      <c r="TMU187" s="749"/>
      <c r="TMV187" s="749"/>
      <c r="TMW187" s="749"/>
      <c r="TMX187" s="749"/>
      <c r="TMY187" s="749"/>
      <c r="TMZ187" s="749"/>
      <c r="TNA187" s="749"/>
      <c r="TNB187" s="749"/>
      <c r="TNC187" s="749"/>
      <c r="TND187" s="749"/>
      <c r="TNE187" s="749"/>
      <c r="TNF187" s="749"/>
      <c r="TNG187" s="749"/>
      <c r="TNH187" s="749"/>
      <c r="TNI187" s="749"/>
      <c r="TNJ187" s="749"/>
      <c r="TNK187" s="749"/>
      <c r="TNL187" s="749"/>
      <c r="TNM187" s="749"/>
      <c r="TNN187" s="749"/>
      <c r="TNO187" s="749"/>
      <c r="TNP187" s="749"/>
      <c r="TNQ187" s="749"/>
      <c r="TNR187" s="749"/>
      <c r="TNS187" s="749"/>
      <c r="TNT187" s="749"/>
      <c r="TNU187" s="749"/>
      <c r="TNV187" s="749"/>
      <c r="TNW187" s="749"/>
      <c r="TNX187" s="749"/>
      <c r="TNY187" s="749"/>
      <c r="TNZ187" s="749"/>
      <c r="TOA187" s="749"/>
      <c r="TOB187" s="749"/>
      <c r="TOC187" s="749"/>
      <c r="TOD187" s="749"/>
      <c r="TOE187" s="749"/>
      <c r="TOF187" s="749"/>
      <c r="TOG187" s="749"/>
      <c r="TOH187" s="749"/>
      <c r="TOI187" s="749"/>
      <c r="TOJ187" s="749"/>
      <c r="TOK187" s="749"/>
      <c r="TOL187" s="749"/>
      <c r="TOM187" s="749"/>
      <c r="TON187" s="749"/>
      <c r="TOO187" s="749"/>
      <c r="TOP187" s="749"/>
      <c r="TOQ187" s="749"/>
      <c r="TOR187" s="749"/>
      <c r="TOS187" s="749"/>
      <c r="TOT187" s="749"/>
      <c r="TOU187" s="749"/>
      <c r="TOV187" s="749"/>
      <c r="TOW187" s="749"/>
      <c r="TOX187" s="749"/>
      <c r="TOY187" s="749"/>
      <c r="TOZ187" s="749"/>
      <c r="TPA187" s="749"/>
      <c r="TPB187" s="749"/>
      <c r="TPC187" s="749"/>
      <c r="TPD187" s="749"/>
      <c r="TPE187" s="749"/>
      <c r="TPF187" s="749"/>
      <c r="TPG187" s="749"/>
      <c r="TPH187" s="749"/>
      <c r="TPI187" s="749"/>
      <c r="TPJ187" s="749"/>
      <c r="TPK187" s="749"/>
      <c r="TPL187" s="749"/>
      <c r="TPM187" s="749"/>
      <c r="TPN187" s="749"/>
      <c r="TPO187" s="749"/>
      <c r="TPP187" s="749"/>
      <c r="TPQ187" s="749"/>
      <c r="TPR187" s="749"/>
      <c r="TPS187" s="749"/>
      <c r="TPT187" s="749"/>
      <c r="TPU187" s="749"/>
      <c r="TPV187" s="749"/>
      <c r="TPW187" s="749"/>
      <c r="TPX187" s="749"/>
      <c r="TPY187" s="749"/>
      <c r="TPZ187" s="749"/>
      <c r="TQA187" s="749"/>
      <c r="TQB187" s="749"/>
      <c r="TQC187" s="749"/>
      <c r="TQD187" s="749"/>
      <c r="TQE187" s="749"/>
      <c r="TQF187" s="749"/>
      <c r="TQG187" s="749"/>
      <c r="TQH187" s="749"/>
      <c r="TQI187" s="749"/>
      <c r="TQJ187" s="749"/>
      <c r="TQK187" s="749"/>
      <c r="TQL187" s="749"/>
      <c r="TQM187" s="749"/>
      <c r="TQN187" s="749"/>
      <c r="TQO187" s="749"/>
      <c r="TQP187" s="749"/>
      <c r="TQQ187" s="749"/>
      <c r="TQR187" s="749"/>
      <c r="TQS187" s="749"/>
      <c r="TQT187" s="749"/>
      <c r="TQU187" s="749"/>
      <c r="TQV187" s="749"/>
      <c r="TQW187" s="749"/>
      <c r="TQX187" s="749"/>
      <c r="TQY187" s="749"/>
      <c r="TQZ187" s="749"/>
      <c r="TRA187" s="749"/>
      <c r="TRB187" s="749"/>
      <c r="TRC187" s="749"/>
      <c r="TRD187" s="749"/>
      <c r="TRE187" s="749"/>
      <c r="TRF187" s="749"/>
      <c r="TRG187" s="749"/>
      <c r="TRH187" s="749"/>
      <c r="TRI187" s="749"/>
      <c r="TRJ187" s="749"/>
      <c r="TRK187" s="749"/>
      <c r="TRL187" s="749"/>
      <c r="TRM187" s="749"/>
      <c r="TRN187" s="749"/>
      <c r="TRO187" s="749"/>
      <c r="TRP187" s="749"/>
      <c r="TRQ187" s="749"/>
      <c r="TRR187" s="749"/>
      <c r="TRS187" s="749"/>
      <c r="TRT187" s="749"/>
      <c r="TRU187" s="749"/>
      <c r="TRV187" s="749"/>
      <c r="TRW187" s="749"/>
      <c r="TRX187" s="749"/>
      <c r="TRY187" s="749"/>
      <c r="TRZ187" s="749"/>
      <c r="TSA187" s="749"/>
      <c r="TSB187" s="749"/>
      <c r="TSC187" s="749"/>
      <c r="TSD187" s="749"/>
      <c r="TSE187" s="749"/>
      <c r="TSF187" s="749"/>
      <c r="TSG187" s="749"/>
      <c r="TSH187" s="749"/>
      <c r="TSI187" s="749"/>
      <c r="TSJ187" s="749"/>
      <c r="TSK187" s="749"/>
      <c r="TSL187" s="749"/>
      <c r="TSM187" s="749"/>
      <c r="TSN187" s="749"/>
      <c r="TSO187" s="749"/>
      <c r="TSP187" s="749"/>
      <c r="TSQ187" s="749"/>
      <c r="TSR187" s="749"/>
      <c r="TSS187" s="749"/>
      <c r="TST187" s="749"/>
      <c r="TSU187" s="749"/>
      <c r="TSV187" s="749"/>
      <c r="TSW187" s="749"/>
      <c r="TSX187" s="749"/>
      <c r="TSY187" s="749"/>
      <c r="TSZ187" s="749"/>
      <c r="TTA187" s="749"/>
      <c r="TTB187" s="749"/>
      <c r="TTC187" s="749"/>
      <c r="TTD187" s="749"/>
      <c r="TTE187" s="749"/>
      <c r="TTF187" s="749"/>
      <c r="TTG187" s="749"/>
      <c r="TTH187" s="749"/>
      <c r="TTI187" s="749"/>
      <c r="TTJ187" s="749"/>
      <c r="TTK187" s="749"/>
      <c r="TTL187" s="749"/>
      <c r="TTM187" s="749"/>
      <c r="TTN187" s="749"/>
      <c r="TTO187" s="749"/>
      <c r="TTP187" s="749"/>
      <c r="TTQ187" s="749"/>
      <c r="TTR187" s="749"/>
      <c r="TTS187" s="749"/>
      <c r="TTT187" s="749"/>
      <c r="TTU187" s="749"/>
      <c r="TTV187" s="749"/>
      <c r="TTW187" s="749"/>
      <c r="TTX187" s="749"/>
      <c r="TTY187" s="749"/>
      <c r="TTZ187" s="749"/>
      <c r="TUA187" s="749"/>
      <c r="TUB187" s="749"/>
      <c r="TUC187" s="749"/>
      <c r="TUD187" s="749"/>
      <c r="TUE187" s="749"/>
      <c r="TUF187" s="749"/>
      <c r="TUG187" s="749"/>
      <c r="TUH187" s="749"/>
      <c r="TUI187" s="749"/>
      <c r="TUJ187" s="749"/>
      <c r="TUK187" s="749"/>
      <c r="TUL187" s="749"/>
      <c r="TUM187" s="749"/>
      <c r="TUN187" s="749"/>
      <c r="TUO187" s="749"/>
      <c r="TUP187" s="749"/>
      <c r="TUQ187" s="749"/>
      <c r="TUR187" s="749"/>
      <c r="TUS187" s="749"/>
      <c r="TUT187" s="749"/>
      <c r="TUU187" s="749"/>
      <c r="TUV187" s="749"/>
      <c r="TUW187" s="749"/>
      <c r="TUX187" s="749"/>
      <c r="TUY187" s="749"/>
      <c r="TUZ187" s="749"/>
      <c r="TVA187" s="749"/>
      <c r="TVB187" s="749"/>
      <c r="TVC187" s="749"/>
      <c r="TVD187" s="749"/>
      <c r="TVE187" s="749"/>
      <c r="TVF187" s="749"/>
      <c r="TVG187" s="749"/>
      <c r="TVH187" s="749"/>
      <c r="TVI187" s="749"/>
      <c r="TVJ187" s="749"/>
      <c r="TVK187" s="749"/>
      <c r="TVL187" s="749"/>
      <c r="TVM187" s="749"/>
      <c r="TVN187" s="749"/>
      <c r="TVO187" s="749"/>
      <c r="TVP187" s="749"/>
      <c r="TVQ187" s="749"/>
      <c r="TVR187" s="749"/>
      <c r="TVS187" s="749"/>
      <c r="TVT187" s="749"/>
      <c r="TVU187" s="749"/>
      <c r="TVV187" s="749"/>
      <c r="TVW187" s="749"/>
      <c r="TVX187" s="749"/>
      <c r="TVY187" s="749"/>
      <c r="TVZ187" s="749"/>
      <c r="TWA187" s="749"/>
      <c r="TWB187" s="749"/>
      <c r="TWC187" s="749"/>
      <c r="TWD187" s="749"/>
      <c r="TWE187" s="749"/>
      <c r="TWF187" s="749"/>
      <c r="TWG187" s="749"/>
      <c r="TWH187" s="749"/>
      <c r="TWI187" s="749"/>
      <c r="TWJ187" s="749"/>
      <c r="TWK187" s="749"/>
      <c r="TWL187" s="749"/>
      <c r="TWM187" s="749"/>
      <c r="TWN187" s="749"/>
      <c r="TWO187" s="749"/>
      <c r="TWP187" s="749"/>
      <c r="TWQ187" s="749"/>
      <c r="TWR187" s="749"/>
      <c r="TWS187" s="749"/>
      <c r="TWT187" s="749"/>
      <c r="TWU187" s="749"/>
      <c r="TWV187" s="749"/>
      <c r="TWW187" s="749"/>
      <c r="TWX187" s="749"/>
      <c r="TWY187" s="749"/>
      <c r="TWZ187" s="749"/>
      <c r="TXA187" s="749"/>
      <c r="TXB187" s="749"/>
      <c r="TXC187" s="749"/>
      <c r="TXD187" s="749"/>
      <c r="TXE187" s="749"/>
      <c r="TXF187" s="749"/>
      <c r="TXG187" s="749"/>
      <c r="TXH187" s="749"/>
      <c r="TXI187" s="749"/>
      <c r="TXJ187" s="749"/>
      <c r="TXK187" s="749"/>
      <c r="TXL187" s="749"/>
      <c r="TXM187" s="749"/>
      <c r="TXN187" s="749"/>
      <c r="TXO187" s="749"/>
      <c r="TXP187" s="749"/>
      <c r="TXQ187" s="749"/>
      <c r="TXR187" s="749"/>
      <c r="TXS187" s="749"/>
      <c r="TXT187" s="749"/>
      <c r="TXU187" s="749"/>
      <c r="TXV187" s="749"/>
      <c r="TXW187" s="749"/>
      <c r="TXX187" s="749"/>
      <c r="TXY187" s="749"/>
      <c r="TXZ187" s="749"/>
      <c r="TYA187" s="749"/>
      <c r="TYB187" s="749"/>
      <c r="TYC187" s="749"/>
      <c r="TYD187" s="749"/>
      <c r="TYE187" s="749"/>
      <c r="TYF187" s="749"/>
      <c r="TYG187" s="749"/>
      <c r="TYH187" s="749"/>
      <c r="TYI187" s="749"/>
      <c r="TYJ187" s="749"/>
      <c r="TYK187" s="749"/>
      <c r="TYL187" s="749"/>
      <c r="TYM187" s="749"/>
      <c r="TYN187" s="749"/>
      <c r="TYO187" s="749"/>
      <c r="TYP187" s="749"/>
      <c r="TYQ187" s="749"/>
      <c r="TYR187" s="749"/>
      <c r="TYS187" s="749"/>
      <c r="TYT187" s="749"/>
      <c r="TYU187" s="749"/>
      <c r="TYV187" s="749"/>
      <c r="TYW187" s="749"/>
      <c r="TYX187" s="749"/>
      <c r="TYY187" s="749"/>
      <c r="TYZ187" s="749"/>
      <c r="TZA187" s="749"/>
      <c r="TZB187" s="749"/>
      <c r="TZC187" s="749"/>
      <c r="TZD187" s="749"/>
      <c r="TZE187" s="749"/>
      <c r="TZF187" s="749"/>
      <c r="TZG187" s="749"/>
      <c r="TZH187" s="749"/>
      <c r="TZI187" s="749"/>
      <c r="TZJ187" s="749"/>
      <c r="TZK187" s="749"/>
      <c r="TZL187" s="749"/>
      <c r="TZM187" s="749"/>
      <c r="TZN187" s="749"/>
      <c r="TZO187" s="749"/>
      <c r="TZP187" s="749"/>
      <c r="TZQ187" s="749"/>
      <c r="TZR187" s="749"/>
      <c r="TZS187" s="749"/>
      <c r="TZT187" s="749"/>
      <c r="TZU187" s="749"/>
      <c r="TZV187" s="749"/>
      <c r="TZW187" s="749"/>
      <c r="TZX187" s="749"/>
      <c r="TZY187" s="749"/>
      <c r="TZZ187" s="749"/>
      <c r="UAA187" s="749"/>
      <c r="UAB187" s="749"/>
      <c r="UAC187" s="749"/>
      <c r="UAD187" s="749"/>
      <c r="UAE187" s="749"/>
      <c r="UAF187" s="749"/>
      <c r="UAG187" s="749"/>
      <c r="UAH187" s="749"/>
      <c r="UAI187" s="749"/>
      <c r="UAJ187" s="749"/>
      <c r="UAK187" s="749"/>
      <c r="UAL187" s="749"/>
      <c r="UAM187" s="749"/>
      <c r="UAN187" s="749"/>
      <c r="UAO187" s="749"/>
      <c r="UAP187" s="749"/>
      <c r="UAQ187" s="749"/>
      <c r="UAR187" s="749"/>
      <c r="UAS187" s="749"/>
      <c r="UAT187" s="749"/>
      <c r="UAU187" s="749"/>
      <c r="UAV187" s="749"/>
      <c r="UAW187" s="749"/>
      <c r="UAX187" s="749"/>
      <c r="UAY187" s="749"/>
      <c r="UAZ187" s="749"/>
      <c r="UBA187" s="749"/>
      <c r="UBB187" s="749"/>
      <c r="UBC187" s="749"/>
      <c r="UBD187" s="749"/>
      <c r="UBE187" s="749"/>
      <c r="UBF187" s="749"/>
      <c r="UBG187" s="749"/>
      <c r="UBH187" s="749"/>
      <c r="UBI187" s="749"/>
      <c r="UBJ187" s="749"/>
      <c r="UBK187" s="749"/>
      <c r="UBL187" s="749"/>
      <c r="UBM187" s="749"/>
      <c r="UBN187" s="749"/>
      <c r="UBO187" s="749"/>
      <c r="UBP187" s="749"/>
      <c r="UBQ187" s="749"/>
      <c r="UBR187" s="749"/>
      <c r="UBS187" s="749"/>
      <c r="UBT187" s="749"/>
      <c r="UBU187" s="749"/>
      <c r="UBV187" s="749"/>
      <c r="UBW187" s="749"/>
      <c r="UBX187" s="749"/>
      <c r="UBY187" s="749"/>
      <c r="UBZ187" s="749"/>
      <c r="UCA187" s="749"/>
      <c r="UCB187" s="749"/>
      <c r="UCC187" s="749"/>
      <c r="UCD187" s="749"/>
      <c r="UCE187" s="749"/>
      <c r="UCF187" s="749"/>
      <c r="UCG187" s="749"/>
      <c r="UCH187" s="749"/>
      <c r="UCI187" s="749"/>
      <c r="UCJ187" s="749"/>
      <c r="UCK187" s="749"/>
      <c r="UCL187" s="749"/>
      <c r="UCM187" s="749"/>
      <c r="UCN187" s="749"/>
      <c r="UCO187" s="749"/>
      <c r="UCP187" s="749"/>
      <c r="UCQ187" s="749"/>
      <c r="UCR187" s="749"/>
      <c r="UCS187" s="749"/>
      <c r="UCT187" s="749"/>
      <c r="UCU187" s="749"/>
      <c r="UCV187" s="749"/>
      <c r="UCW187" s="749"/>
      <c r="UCX187" s="749"/>
      <c r="UCY187" s="749"/>
      <c r="UCZ187" s="749"/>
      <c r="UDA187" s="749"/>
      <c r="UDB187" s="749"/>
      <c r="UDC187" s="749"/>
      <c r="UDD187" s="749"/>
      <c r="UDE187" s="749"/>
      <c r="UDF187" s="749"/>
      <c r="UDG187" s="749"/>
      <c r="UDH187" s="749"/>
      <c r="UDI187" s="749"/>
      <c r="UDJ187" s="749"/>
      <c r="UDK187" s="749"/>
      <c r="UDL187" s="749"/>
      <c r="UDM187" s="749"/>
      <c r="UDN187" s="749"/>
      <c r="UDO187" s="749"/>
      <c r="UDP187" s="749"/>
      <c r="UDQ187" s="749"/>
      <c r="UDR187" s="749"/>
      <c r="UDS187" s="749"/>
      <c r="UDT187" s="749"/>
      <c r="UDU187" s="749"/>
      <c r="UDV187" s="749"/>
      <c r="UDW187" s="749"/>
      <c r="UDX187" s="749"/>
      <c r="UDY187" s="749"/>
      <c r="UDZ187" s="749"/>
      <c r="UEA187" s="749"/>
      <c r="UEB187" s="749"/>
      <c r="UEC187" s="749"/>
      <c r="UED187" s="749"/>
      <c r="UEE187" s="749"/>
      <c r="UEF187" s="749"/>
      <c r="UEG187" s="749"/>
      <c r="UEH187" s="749"/>
      <c r="UEI187" s="749"/>
      <c r="UEJ187" s="749"/>
      <c r="UEK187" s="749"/>
      <c r="UEL187" s="749"/>
      <c r="UEM187" s="749"/>
      <c r="UEN187" s="749"/>
      <c r="UEO187" s="749"/>
      <c r="UEP187" s="749"/>
      <c r="UEQ187" s="749"/>
      <c r="UER187" s="749"/>
      <c r="UES187" s="749"/>
      <c r="UET187" s="749"/>
      <c r="UEU187" s="749"/>
      <c r="UEV187" s="749"/>
      <c r="UEW187" s="749"/>
      <c r="UEX187" s="749"/>
      <c r="UEY187" s="749"/>
      <c r="UEZ187" s="749"/>
      <c r="UFA187" s="749"/>
      <c r="UFB187" s="749"/>
      <c r="UFC187" s="749"/>
      <c r="UFD187" s="749"/>
      <c r="UFE187" s="749"/>
      <c r="UFF187" s="749"/>
      <c r="UFG187" s="749"/>
      <c r="UFH187" s="749"/>
      <c r="UFI187" s="749"/>
      <c r="UFJ187" s="749"/>
      <c r="UFK187" s="749"/>
      <c r="UFL187" s="749"/>
      <c r="UFM187" s="749"/>
      <c r="UFN187" s="749"/>
      <c r="UFO187" s="749"/>
      <c r="UFP187" s="749"/>
      <c r="UFQ187" s="749"/>
      <c r="UFR187" s="749"/>
      <c r="UFS187" s="749"/>
      <c r="UFT187" s="749"/>
      <c r="UFU187" s="749"/>
      <c r="UFV187" s="749"/>
      <c r="UFW187" s="749"/>
      <c r="UFX187" s="749"/>
      <c r="UFY187" s="749"/>
      <c r="UFZ187" s="749"/>
      <c r="UGA187" s="749"/>
      <c r="UGB187" s="749"/>
      <c r="UGC187" s="749"/>
      <c r="UGD187" s="749"/>
      <c r="UGE187" s="749"/>
      <c r="UGF187" s="749"/>
      <c r="UGG187" s="749"/>
      <c r="UGH187" s="749"/>
      <c r="UGI187" s="749"/>
      <c r="UGJ187" s="749"/>
      <c r="UGK187" s="749"/>
      <c r="UGL187" s="749"/>
      <c r="UGM187" s="749"/>
      <c r="UGN187" s="749"/>
      <c r="UGO187" s="749"/>
      <c r="UGP187" s="749"/>
      <c r="UGQ187" s="749"/>
      <c r="UGR187" s="749"/>
      <c r="UGS187" s="749"/>
      <c r="UGT187" s="749"/>
      <c r="UGU187" s="749"/>
      <c r="UGV187" s="749"/>
      <c r="UGW187" s="749"/>
      <c r="UGX187" s="749"/>
      <c r="UGY187" s="749"/>
      <c r="UGZ187" s="749"/>
      <c r="UHA187" s="749"/>
      <c r="UHB187" s="749"/>
      <c r="UHC187" s="749"/>
      <c r="UHD187" s="749"/>
      <c r="UHE187" s="749"/>
      <c r="UHF187" s="749"/>
      <c r="UHG187" s="749"/>
      <c r="UHH187" s="749"/>
      <c r="UHI187" s="749"/>
      <c r="UHJ187" s="749"/>
      <c r="UHK187" s="749"/>
      <c r="UHL187" s="749"/>
      <c r="UHM187" s="749"/>
      <c r="UHN187" s="749"/>
      <c r="UHO187" s="749"/>
      <c r="UHP187" s="749"/>
      <c r="UHQ187" s="749"/>
      <c r="UHR187" s="749"/>
      <c r="UHS187" s="749"/>
      <c r="UHT187" s="749"/>
      <c r="UHU187" s="749"/>
      <c r="UHV187" s="749"/>
      <c r="UHW187" s="749"/>
      <c r="UHX187" s="749"/>
      <c r="UHY187" s="749"/>
      <c r="UHZ187" s="749"/>
      <c r="UIA187" s="749"/>
      <c r="UIB187" s="749"/>
      <c r="UIC187" s="749"/>
      <c r="UID187" s="749"/>
      <c r="UIE187" s="749"/>
      <c r="UIF187" s="749"/>
      <c r="UIG187" s="749"/>
      <c r="UIH187" s="749"/>
      <c r="UII187" s="749"/>
      <c r="UIJ187" s="749"/>
      <c r="UIK187" s="749"/>
      <c r="UIL187" s="749"/>
      <c r="UIM187" s="749"/>
      <c r="UIN187" s="749"/>
      <c r="UIO187" s="749"/>
      <c r="UIP187" s="749"/>
      <c r="UIQ187" s="749"/>
      <c r="UIR187" s="749"/>
      <c r="UIS187" s="749"/>
      <c r="UIT187" s="749"/>
      <c r="UIU187" s="749"/>
      <c r="UIV187" s="749"/>
      <c r="UIW187" s="749"/>
      <c r="UIX187" s="749"/>
      <c r="UIY187" s="749"/>
      <c r="UIZ187" s="749"/>
      <c r="UJA187" s="749"/>
      <c r="UJB187" s="749"/>
      <c r="UJC187" s="749"/>
      <c r="UJD187" s="749"/>
      <c r="UJE187" s="749"/>
      <c r="UJF187" s="749"/>
      <c r="UJG187" s="749"/>
      <c r="UJH187" s="749"/>
      <c r="UJI187" s="749"/>
      <c r="UJJ187" s="749"/>
      <c r="UJK187" s="749"/>
      <c r="UJL187" s="749"/>
      <c r="UJM187" s="749"/>
      <c r="UJN187" s="749"/>
      <c r="UJO187" s="749"/>
      <c r="UJP187" s="749"/>
      <c r="UJQ187" s="749"/>
      <c r="UJR187" s="749"/>
      <c r="UJS187" s="749"/>
      <c r="UJT187" s="749"/>
      <c r="UJU187" s="749"/>
      <c r="UJV187" s="749"/>
      <c r="UJW187" s="749"/>
      <c r="UJX187" s="749"/>
      <c r="UJY187" s="749"/>
      <c r="UJZ187" s="749"/>
      <c r="UKA187" s="749"/>
      <c r="UKB187" s="749"/>
      <c r="UKC187" s="749"/>
      <c r="UKD187" s="749"/>
      <c r="UKE187" s="749"/>
      <c r="UKF187" s="749"/>
      <c r="UKG187" s="749"/>
      <c r="UKH187" s="749"/>
      <c r="UKI187" s="749"/>
      <c r="UKJ187" s="749"/>
      <c r="UKK187" s="749"/>
      <c r="UKL187" s="749"/>
      <c r="UKM187" s="749"/>
      <c r="UKN187" s="749"/>
      <c r="UKO187" s="749"/>
      <c r="UKP187" s="749"/>
      <c r="UKQ187" s="749"/>
      <c r="UKR187" s="749"/>
      <c r="UKS187" s="749"/>
      <c r="UKT187" s="749"/>
      <c r="UKU187" s="749"/>
      <c r="UKV187" s="749"/>
      <c r="UKW187" s="749"/>
      <c r="UKX187" s="749"/>
      <c r="UKY187" s="749"/>
      <c r="UKZ187" s="749"/>
      <c r="ULA187" s="749"/>
      <c r="ULB187" s="749"/>
      <c r="ULC187" s="749"/>
      <c r="ULD187" s="749"/>
      <c r="ULE187" s="749"/>
      <c r="ULF187" s="749"/>
      <c r="ULG187" s="749"/>
      <c r="ULH187" s="749"/>
      <c r="ULI187" s="749"/>
      <c r="ULJ187" s="749"/>
      <c r="ULK187" s="749"/>
      <c r="ULL187" s="749"/>
      <c r="ULM187" s="749"/>
      <c r="ULN187" s="749"/>
      <c r="ULO187" s="749"/>
      <c r="ULP187" s="749"/>
      <c r="ULQ187" s="749"/>
      <c r="ULR187" s="749"/>
      <c r="ULS187" s="749"/>
      <c r="ULT187" s="749"/>
      <c r="ULU187" s="749"/>
      <c r="ULV187" s="749"/>
      <c r="ULW187" s="749"/>
      <c r="ULX187" s="749"/>
      <c r="ULY187" s="749"/>
      <c r="ULZ187" s="749"/>
      <c r="UMA187" s="749"/>
      <c r="UMB187" s="749"/>
      <c r="UMC187" s="749"/>
      <c r="UMD187" s="749"/>
      <c r="UME187" s="749"/>
      <c r="UMF187" s="749"/>
      <c r="UMG187" s="749"/>
      <c r="UMH187" s="749"/>
      <c r="UMI187" s="749"/>
      <c r="UMJ187" s="749"/>
      <c r="UMK187" s="749"/>
      <c r="UML187" s="749"/>
      <c r="UMM187" s="749"/>
      <c r="UMN187" s="749"/>
      <c r="UMO187" s="749"/>
      <c r="UMP187" s="749"/>
      <c r="UMQ187" s="749"/>
      <c r="UMR187" s="749"/>
      <c r="UMS187" s="749"/>
      <c r="UMT187" s="749"/>
      <c r="UMU187" s="749"/>
      <c r="UMV187" s="749"/>
      <c r="UMW187" s="749"/>
      <c r="UMX187" s="749"/>
      <c r="UMY187" s="749"/>
      <c r="UMZ187" s="749"/>
      <c r="UNA187" s="749"/>
      <c r="UNB187" s="749"/>
      <c r="UNC187" s="749"/>
      <c r="UND187" s="749"/>
      <c r="UNE187" s="749"/>
      <c r="UNF187" s="749"/>
      <c r="UNG187" s="749"/>
      <c r="UNH187" s="749"/>
      <c r="UNI187" s="749"/>
      <c r="UNJ187" s="749"/>
      <c r="UNK187" s="749"/>
      <c r="UNL187" s="749"/>
      <c r="UNM187" s="749"/>
      <c r="UNN187" s="749"/>
      <c r="UNO187" s="749"/>
      <c r="UNP187" s="749"/>
      <c r="UNQ187" s="749"/>
      <c r="UNR187" s="749"/>
      <c r="UNS187" s="749"/>
      <c r="UNT187" s="749"/>
      <c r="UNU187" s="749"/>
      <c r="UNV187" s="749"/>
      <c r="UNW187" s="749"/>
      <c r="UNX187" s="749"/>
      <c r="UNY187" s="749"/>
      <c r="UNZ187" s="749"/>
      <c r="UOA187" s="749"/>
      <c r="UOB187" s="749"/>
      <c r="UOC187" s="749"/>
      <c r="UOD187" s="749"/>
      <c r="UOE187" s="749"/>
      <c r="UOF187" s="749"/>
      <c r="UOG187" s="749"/>
      <c r="UOH187" s="749"/>
      <c r="UOI187" s="749"/>
      <c r="UOJ187" s="749"/>
      <c r="UOK187" s="749"/>
      <c r="UOL187" s="749"/>
      <c r="UOM187" s="749"/>
      <c r="UON187" s="749"/>
      <c r="UOO187" s="749"/>
      <c r="UOP187" s="749"/>
      <c r="UOQ187" s="749"/>
      <c r="UOR187" s="749"/>
      <c r="UOS187" s="749"/>
      <c r="UOT187" s="749"/>
      <c r="UOU187" s="749"/>
      <c r="UOV187" s="749"/>
      <c r="UOW187" s="749"/>
      <c r="UOX187" s="749"/>
      <c r="UOY187" s="749"/>
      <c r="UOZ187" s="749"/>
      <c r="UPA187" s="749"/>
      <c r="UPB187" s="749"/>
      <c r="UPC187" s="749"/>
      <c r="UPD187" s="749"/>
      <c r="UPE187" s="749"/>
      <c r="UPF187" s="749"/>
      <c r="UPG187" s="749"/>
      <c r="UPH187" s="749"/>
      <c r="UPI187" s="749"/>
      <c r="UPJ187" s="749"/>
      <c r="UPK187" s="749"/>
      <c r="UPL187" s="749"/>
      <c r="UPM187" s="749"/>
      <c r="UPN187" s="749"/>
      <c r="UPO187" s="749"/>
      <c r="UPP187" s="749"/>
      <c r="UPQ187" s="749"/>
      <c r="UPR187" s="749"/>
      <c r="UPS187" s="749"/>
      <c r="UPT187" s="749"/>
      <c r="UPU187" s="749"/>
      <c r="UPV187" s="749"/>
      <c r="UPW187" s="749"/>
      <c r="UPX187" s="749"/>
      <c r="UPY187" s="749"/>
      <c r="UPZ187" s="749"/>
      <c r="UQA187" s="749"/>
      <c r="UQB187" s="749"/>
      <c r="UQC187" s="749"/>
      <c r="UQD187" s="749"/>
      <c r="UQE187" s="749"/>
      <c r="UQF187" s="749"/>
      <c r="UQG187" s="749"/>
      <c r="UQH187" s="749"/>
      <c r="UQI187" s="749"/>
      <c r="UQJ187" s="749"/>
      <c r="UQK187" s="749"/>
      <c r="UQL187" s="749"/>
      <c r="UQM187" s="749"/>
      <c r="UQN187" s="749"/>
      <c r="UQO187" s="749"/>
      <c r="UQP187" s="749"/>
      <c r="UQQ187" s="749"/>
      <c r="UQR187" s="749"/>
      <c r="UQS187" s="749"/>
      <c r="UQT187" s="749"/>
      <c r="UQU187" s="749"/>
      <c r="UQV187" s="749"/>
      <c r="UQW187" s="749"/>
      <c r="UQX187" s="749"/>
      <c r="UQY187" s="749"/>
      <c r="UQZ187" s="749"/>
      <c r="URA187" s="749"/>
      <c r="URB187" s="749"/>
      <c r="URC187" s="749"/>
      <c r="URD187" s="749"/>
      <c r="URE187" s="749"/>
      <c r="URF187" s="749"/>
      <c r="URG187" s="749"/>
      <c r="URH187" s="749"/>
      <c r="URI187" s="749"/>
      <c r="URJ187" s="749"/>
      <c r="URK187" s="749"/>
      <c r="URL187" s="749"/>
      <c r="URM187" s="749"/>
      <c r="URN187" s="749"/>
      <c r="URO187" s="749"/>
      <c r="URP187" s="749"/>
      <c r="URQ187" s="749"/>
      <c r="URR187" s="749"/>
      <c r="URS187" s="749"/>
      <c r="URT187" s="749"/>
      <c r="URU187" s="749"/>
      <c r="URV187" s="749"/>
      <c r="URW187" s="749"/>
      <c r="URX187" s="749"/>
      <c r="URY187" s="749"/>
      <c r="URZ187" s="749"/>
      <c r="USA187" s="749"/>
      <c r="USB187" s="749"/>
      <c r="USC187" s="749"/>
      <c r="USD187" s="749"/>
      <c r="USE187" s="749"/>
      <c r="USF187" s="749"/>
      <c r="USG187" s="749"/>
      <c r="USH187" s="749"/>
      <c r="USI187" s="749"/>
      <c r="USJ187" s="749"/>
      <c r="USK187" s="749"/>
      <c r="USL187" s="749"/>
      <c r="USM187" s="749"/>
      <c r="USN187" s="749"/>
      <c r="USO187" s="749"/>
      <c r="USP187" s="749"/>
      <c r="USQ187" s="749"/>
      <c r="USR187" s="749"/>
      <c r="USS187" s="749"/>
      <c r="UST187" s="749"/>
      <c r="USU187" s="749"/>
      <c r="USV187" s="749"/>
      <c r="USW187" s="749"/>
      <c r="USX187" s="749"/>
      <c r="USY187" s="749"/>
      <c r="USZ187" s="749"/>
      <c r="UTA187" s="749"/>
      <c r="UTB187" s="749"/>
      <c r="UTC187" s="749"/>
      <c r="UTD187" s="749"/>
      <c r="UTE187" s="749"/>
      <c r="UTF187" s="749"/>
      <c r="UTG187" s="749"/>
      <c r="UTH187" s="749"/>
      <c r="UTI187" s="749"/>
      <c r="UTJ187" s="749"/>
      <c r="UTK187" s="749"/>
      <c r="UTL187" s="749"/>
      <c r="UTM187" s="749"/>
      <c r="UTN187" s="749"/>
      <c r="UTO187" s="749"/>
      <c r="UTP187" s="749"/>
      <c r="UTQ187" s="749"/>
      <c r="UTR187" s="749"/>
      <c r="UTS187" s="749"/>
      <c r="UTT187" s="749"/>
      <c r="UTU187" s="749"/>
      <c r="UTV187" s="749"/>
      <c r="UTW187" s="749"/>
      <c r="UTX187" s="749"/>
      <c r="UTY187" s="749"/>
      <c r="UTZ187" s="749"/>
      <c r="UUA187" s="749"/>
      <c r="UUB187" s="749"/>
      <c r="UUC187" s="749"/>
      <c r="UUD187" s="749"/>
      <c r="UUE187" s="749"/>
      <c r="UUF187" s="749"/>
      <c r="UUG187" s="749"/>
      <c r="UUH187" s="749"/>
      <c r="UUI187" s="749"/>
      <c r="UUJ187" s="749"/>
      <c r="UUK187" s="749"/>
      <c r="UUL187" s="749"/>
      <c r="UUM187" s="749"/>
      <c r="UUN187" s="749"/>
      <c r="UUO187" s="749"/>
      <c r="UUP187" s="749"/>
      <c r="UUQ187" s="749"/>
      <c r="UUR187" s="749"/>
      <c r="UUS187" s="749"/>
      <c r="UUT187" s="749"/>
      <c r="UUU187" s="749"/>
      <c r="UUV187" s="749"/>
      <c r="UUW187" s="749"/>
      <c r="UUX187" s="749"/>
      <c r="UUY187" s="749"/>
      <c r="UUZ187" s="749"/>
      <c r="UVA187" s="749"/>
      <c r="UVB187" s="749"/>
      <c r="UVC187" s="749"/>
      <c r="UVD187" s="749"/>
      <c r="UVE187" s="749"/>
      <c r="UVF187" s="749"/>
      <c r="UVG187" s="749"/>
      <c r="UVH187" s="749"/>
      <c r="UVI187" s="749"/>
      <c r="UVJ187" s="749"/>
      <c r="UVK187" s="749"/>
      <c r="UVL187" s="749"/>
      <c r="UVM187" s="749"/>
      <c r="UVN187" s="749"/>
      <c r="UVO187" s="749"/>
      <c r="UVP187" s="749"/>
      <c r="UVQ187" s="749"/>
      <c r="UVR187" s="749"/>
      <c r="UVS187" s="749"/>
      <c r="UVT187" s="749"/>
      <c r="UVU187" s="749"/>
      <c r="UVV187" s="749"/>
      <c r="UVW187" s="749"/>
      <c r="UVX187" s="749"/>
      <c r="UVY187" s="749"/>
      <c r="UVZ187" s="749"/>
      <c r="UWA187" s="749"/>
      <c r="UWB187" s="749"/>
      <c r="UWC187" s="749"/>
      <c r="UWD187" s="749"/>
      <c r="UWE187" s="749"/>
      <c r="UWF187" s="749"/>
      <c r="UWG187" s="749"/>
      <c r="UWH187" s="749"/>
      <c r="UWI187" s="749"/>
      <c r="UWJ187" s="749"/>
      <c r="UWK187" s="749"/>
      <c r="UWL187" s="749"/>
      <c r="UWM187" s="749"/>
      <c r="UWN187" s="749"/>
      <c r="UWO187" s="749"/>
      <c r="UWP187" s="749"/>
      <c r="UWQ187" s="749"/>
      <c r="UWR187" s="749"/>
      <c r="UWS187" s="749"/>
      <c r="UWT187" s="749"/>
      <c r="UWU187" s="749"/>
      <c r="UWV187" s="749"/>
      <c r="UWW187" s="749"/>
      <c r="UWX187" s="749"/>
      <c r="UWY187" s="749"/>
      <c r="UWZ187" s="749"/>
      <c r="UXA187" s="749"/>
      <c r="UXB187" s="749"/>
      <c r="UXC187" s="749"/>
      <c r="UXD187" s="749"/>
      <c r="UXE187" s="749"/>
      <c r="UXF187" s="749"/>
      <c r="UXG187" s="749"/>
      <c r="UXH187" s="749"/>
      <c r="UXI187" s="749"/>
      <c r="UXJ187" s="749"/>
      <c r="UXK187" s="749"/>
      <c r="UXL187" s="749"/>
      <c r="UXM187" s="749"/>
      <c r="UXN187" s="749"/>
      <c r="UXO187" s="749"/>
      <c r="UXP187" s="749"/>
      <c r="UXQ187" s="749"/>
      <c r="UXR187" s="749"/>
      <c r="UXS187" s="749"/>
      <c r="UXT187" s="749"/>
      <c r="UXU187" s="749"/>
      <c r="UXV187" s="749"/>
      <c r="UXW187" s="749"/>
      <c r="UXX187" s="749"/>
      <c r="UXY187" s="749"/>
      <c r="UXZ187" s="749"/>
      <c r="UYA187" s="749"/>
      <c r="UYB187" s="749"/>
      <c r="UYC187" s="749"/>
      <c r="UYD187" s="749"/>
      <c r="UYE187" s="749"/>
      <c r="UYF187" s="749"/>
      <c r="UYG187" s="749"/>
      <c r="UYH187" s="749"/>
      <c r="UYI187" s="749"/>
      <c r="UYJ187" s="749"/>
      <c r="UYK187" s="749"/>
      <c r="UYL187" s="749"/>
      <c r="UYM187" s="749"/>
      <c r="UYN187" s="749"/>
      <c r="UYO187" s="749"/>
      <c r="UYP187" s="749"/>
      <c r="UYQ187" s="749"/>
      <c r="UYR187" s="749"/>
      <c r="UYS187" s="749"/>
      <c r="UYT187" s="749"/>
      <c r="UYU187" s="749"/>
      <c r="UYV187" s="749"/>
      <c r="UYW187" s="749"/>
      <c r="UYX187" s="749"/>
      <c r="UYY187" s="749"/>
      <c r="UYZ187" s="749"/>
      <c r="UZA187" s="749"/>
      <c r="UZB187" s="749"/>
      <c r="UZC187" s="749"/>
      <c r="UZD187" s="749"/>
      <c r="UZE187" s="749"/>
      <c r="UZF187" s="749"/>
      <c r="UZG187" s="749"/>
      <c r="UZH187" s="749"/>
      <c r="UZI187" s="749"/>
      <c r="UZJ187" s="749"/>
      <c r="UZK187" s="749"/>
      <c r="UZL187" s="749"/>
      <c r="UZM187" s="749"/>
      <c r="UZN187" s="749"/>
      <c r="UZO187" s="749"/>
      <c r="UZP187" s="749"/>
      <c r="UZQ187" s="749"/>
      <c r="UZR187" s="749"/>
      <c r="UZS187" s="749"/>
      <c r="UZT187" s="749"/>
      <c r="UZU187" s="749"/>
      <c r="UZV187" s="749"/>
      <c r="UZW187" s="749"/>
      <c r="UZX187" s="749"/>
      <c r="UZY187" s="749"/>
      <c r="UZZ187" s="749"/>
      <c r="VAA187" s="749"/>
      <c r="VAB187" s="749"/>
      <c r="VAC187" s="749"/>
      <c r="VAD187" s="749"/>
      <c r="VAE187" s="749"/>
      <c r="VAF187" s="749"/>
      <c r="VAG187" s="749"/>
      <c r="VAH187" s="749"/>
      <c r="VAI187" s="749"/>
      <c r="VAJ187" s="749"/>
      <c r="VAK187" s="749"/>
      <c r="VAL187" s="749"/>
      <c r="VAM187" s="749"/>
      <c r="VAN187" s="749"/>
      <c r="VAO187" s="749"/>
      <c r="VAP187" s="749"/>
      <c r="VAQ187" s="749"/>
      <c r="VAR187" s="749"/>
      <c r="VAS187" s="749"/>
      <c r="VAT187" s="749"/>
      <c r="VAU187" s="749"/>
      <c r="VAV187" s="749"/>
      <c r="VAW187" s="749"/>
      <c r="VAX187" s="749"/>
      <c r="VAY187" s="749"/>
      <c r="VAZ187" s="749"/>
      <c r="VBA187" s="749"/>
      <c r="VBB187" s="749"/>
      <c r="VBC187" s="749"/>
      <c r="VBD187" s="749"/>
      <c r="VBE187" s="749"/>
      <c r="VBF187" s="749"/>
      <c r="VBG187" s="749"/>
      <c r="VBH187" s="749"/>
      <c r="VBI187" s="749"/>
      <c r="VBJ187" s="749"/>
      <c r="VBK187" s="749"/>
      <c r="VBL187" s="749"/>
      <c r="VBM187" s="749"/>
      <c r="VBN187" s="749"/>
      <c r="VBO187" s="749"/>
      <c r="VBP187" s="749"/>
      <c r="VBQ187" s="749"/>
      <c r="VBR187" s="749"/>
      <c r="VBS187" s="749"/>
      <c r="VBT187" s="749"/>
      <c r="VBU187" s="749"/>
      <c r="VBV187" s="749"/>
      <c r="VBW187" s="749"/>
      <c r="VBX187" s="749"/>
      <c r="VBY187" s="749"/>
      <c r="VBZ187" s="749"/>
      <c r="VCA187" s="749"/>
      <c r="VCB187" s="749"/>
      <c r="VCC187" s="749"/>
      <c r="VCD187" s="749"/>
      <c r="VCE187" s="749"/>
      <c r="VCF187" s="749"/>
      <c r="VCG187" s="749"/>
      <c r="VCH187" s="749"/>
      <c r="VCI187" s="749"/>
      <c r="VCJ187" s="749"/>
      <c r="VCK187" s="749"/>
      <c r="VCL187" s="749"/>
      <c r="VCM187" s="749"/>
      <c r="VCN187" s="749"/>
      <c r="VCO187" s="749"/>
      <c r="VCP187" s="749"/>
      <c r="VCQ187" s="749"/>
      <c r="VCR187" s="749"/>
      <c r="VCS187" s="749"/>
      <c r="VCT187" s="749"/>
      <c r="VCU187" s="749"/>
      <c r="VCV187" s="749"/>
      <c r="VCW187" s="749"/>
      <c r="VCX187" s="749"/>
      <c r="VCY187" s="749"/>
      <c r="VCZ187" s="749"/>
      <c r="VDA187" s="749"/>
      <c r="VDB187" s="749"/>
      <c r="VDC187" s="749"/>
      <c r="VDD187" s="749"/>
      <c r="VDE187" s="749"/>
      <c r="VDF187" s="749"/>
      <c r="VDG187" s="749"/>
      <c r="VDH187" s="749"/>
      <c r="VDI187" s="749"/>
      <c r="VDJ187" s="749"/>
      <c r="VDK187" s="749"/>
      <c r="VDL187" s="749"/>
      <c r="VDM187" s="749"/>
      <c r="VDN187" s="749"/>
      <c r="VDO187" s="749"/>
      <c r="VDP187" s="749"/>
      <c r="VDQ187" s="749"/>
      <c r="VDR187" s="749"/>
      <c r="VDS187" s="749"/>
      <c r="VDT187" s="749"/>
      <c r="VDU187" s="749"/>
      <c r="VDV187" s="749"/>
      <c r="VDW187" s="749"/>
      <c r="VDX187" s="749"/>
      <c r="VDY187" s="749"/>
      <c r="VDZ187" s="749"/>
      <c r="VEA187" s="749"/>
      <c r="VEB187" s="749"/>
      <c r="VEC187" s="749"/>
      <c r="VED187" s="749"/>
      <c r="VEE187" s="749"/>
      <c r="VEF187" s="749"/>
      <c r="VEG187" s="749"/>
      <c r="VEH187" s="749"/>
      <c r="VEI187" s="749"/>
      <c r="VEJ187" s="749"/>
      <c r="VEK187" s="749"/>
      <c r="VEL187" s="749"/>
      <c r="VEM187" s="749"/>
      <c r="VEN187" s="749"/>
      <c r="VEO187" s="749"/>
      <c r="VEP187" s="749"/>
      <c r="VEQ187" s="749"/>
      <c r="VER187" s="749"/>
      <c r="VES187" s="749"/>
      <c r="VET187" s="749"/>
      <c r="VEU187" s="749"/>
      <c r="VEV187" s="749"/>
      <c r="VEW187" s="749"/>
      <c r="VEX187" s="749"/>
      <c r="VEY187" s="749"/>
      <c r="VEZ187" s="749"/>
      <c r="VFA187" s="749"/>
      <c r="VFB187" s="749"/>
      <c r="VFC187" s="749"/>
      <c r="VFD187" s="749"/>
      <c r="VFE187" s="749"/>
      <c r="VFF187" s="749"/>
      <c r="VFG187" s="749"/>
      <c r="VFH187" s="749"/>
      <c r="VFI187" s="749"/>
      <c r="VFJ187" s="749"/>
      <c r="VFK187" s="749"/>
      <c r="VFL187" s="749"/>
      <c r="VFM187" s="749"/>
      <c r="VFN187" s="749"/>
      <c r="VFO187" s="749"/>
      <c r="VFP187" s="749"/>
      <c r="VFQ187" s="749"/>
      <c r="VFR187" s="749"/>
      <c r="VFS187" s="749"/>
      <c r="VFT187" s="749"/>
      <c r="VFU187" s="749"/>
      <c r="VFV187" s="749"/>
      <c r="VFW187" s="749"/>
      <c r="VFX187" s="749"/>
      <c r="VFY187" s="749"/>
      <c r="VFZ187" s="749"/>
      <c r="VGA187" s="749"/>
      <c r="VGB187" s="749"/>
      <c r="VGC187" s="749"/>
      <c r="VGD187" s="749"/>
      <c r="VGE187" s="749"/>
      <c r="VGF187" s="749"/>
      <c r="VGG187" s="749"/>
      <c r="VGH187" s="749"/>
      <c r="VGI187" s="749"/>
      <c r="VGJ187" s="749"/>
      <c r="VGK187" s="749"/>
      <c r="VGL187" s="749"/>
      <c r="VGM187" s="749"/>
      <c r="VGN187" s="749"/>
      <c r="VGO187" s="749"/>
      <c r="VGP187" s="749"/>
      <c r="VGQ187" s="749"/>
      <c r="VGR187" s="749"/>
      <c r="VGS187" s="749"/>
      <c r="VGT187" s="749"/>
      <c r="VGU187" s="749"/>
      <c r="VGV187" s="749"/>
      <c r="VGW187" s="749"/>
      <c r="VGX187" s="749"/>
      <c r="VGY187" s="749"/>
      <c r="VGZ187" s="749"/>
      <c r="VHA187" s="749"/>
      <c r="VHB187" s="749"/>
      <c r="VHC187" s="749"/>
      <c r="VHD187" s="749"/>
      <c r="VHE187" s="749"/>
      <c r="VHF187" s="749"/>
      <c r="VHG187" s="749"/>
      <c r="VHH187" s="749"/>
      <c r="VHI187" s="749"/>
      <c r="VHJ187" s="749"/>
      <c r="VHK187" s="749"/>
      <c r="VHL187" s="749"/>
      <c r="VHM187" s="749"/>
      <c r="VHN187" s="749"/>
      <c r="VHO187" s="749"/>
      <c r="VHP187" s="749"/>
      <c r="VHQ187" s="749"/>
      <c r="VHR187" s="749"/>
      <c r="VHS187" s="749"/>
      <c r="VHT187" s="749"/>
      <c r="VHU187" s="749"/>
      <c r="VHV187" s="749"/>
      <c r="VHW187" s="749"/>
      <c r="VHX187" s="749"/>
      <c r="VHY187" s="749"/>
      <c r="VHZ187" s="749"/>
      <c r="VIA187" s="749"/>
      <c r="VIB187" s="749"/>
      <c r="VIC187" s="749"/>
      <c r="VID187" s="749"/>
      <c r="VIE187" s="749"/>
      <c r="VIF187" s="749"/>
      <c r="VIG187" s="749"/>
      <c r="VIH187" s="749"/>
      <c r="VII187" s="749"/>
      <c r="VIJ187" s="749"/>
      <c r="VIK187" s="749"/>
      <c r="VIL187" s="749"/>
      <c r="VIM187" s="749"/>
      <c r="VIN187" s="749"/>
      <c r="VIO187" s="749"/>
      <c r="VIP187" s="749"/>
      <c r="VIQ187" s="749"/>
      <c r="VIR187" s="749"/>
      <c r="VIS187" s="749"/>
      <c r="VIT187" s="749"/>
      <c r="VIU187" s="749"/>
      <c r="VIV187" s="749"/>
      <c r="VIW187" s="749"/>
      <c r="VIX187" s="749"/>
      <c r="VIY187" s="749"/>
      <c r="VIZ187" s="749"/>
      <c r="VJA187" s="749"/>
      <c r="VJB187" s="749"/>
      <c r="VJC187" s="749"/>
      <c r="VJD187" s="749"/>
      <c r="VJE187" s="749"/>
      <c r="VJF187" s="749"/>
      <c r="VJG187" s="749"/>
      <c r="VJH187" s="749"/>
      <c r="VJI187" s="749"/>
      <c r="VJJ187" s="749"/>
      <c r="VJK187" s="749"/>
      <c r="VJL187" s="749"/>
      <c r="VJM187" s="749"/>
      <c r="VJN187" s="749"/>
      <c r="VJO187" s="749"/>
      <c r="VJP187" s="749"/>
      <c r="VJQ187" s="749"/>
      <c r="VJR187" s="749"/>
      <c r="VJS187" s="749"/>
      <c r="VJT187" s="749"/>
      <c r="VJU187" s="749"/>
      <c r="VJV187" s="749"/>
      <c r="VJW187" s="749"/>
      <c r="VJX187" s="749"/>
      <c r="VJY187" s="749"/>
      <c r="VJZ187" s="749"/>
      <c r="VKA187" s="749"/>
      <c r="VKB187" s="749"/>
      <c r="VKC187" s="749"/>
      <c r="VKD187" s="749"/>
      <c r="VKE187" s="749"/>
      <c r="VKF187" s="749"/>
      <c r="VKG187" s="749"/>
      <c r="VKH187" s="749"/>
      <c r="VKI187" s="749"/>
      <c r="VKJ187" s="749"/>
      <c r="VKK187" s="749"/>
      <c r="VKL187" s="749"/>
      <c r="VKM187" s="749"/>
      <c r="VKN187" s="749"/>
      <c r="VKO187" s="749"/>
      <c r="VKP187" s="749"/>
      <c r="VKQ187" s="749"/>
      <c r="VKR187" s="749"/>
      <c r="VKS187" s="749"/>
      <c r="VKT187" s="749"/>
      <c r="VKU187" s="749"/>
      <c r="VKV187" s="749"/>
      <c r="VKW187" s="749"/>
      <c r="VKX187" s="749"/>
      <c r="VKY187" s="749"/>
      <c r="VKZ187" s="749"/>
      <c r="VLA187" s="749"/>
      <c r="VLB187" s="749"/>
      <c r="VLC187" s="749"/>
      <c r="VLD187" s="749"/>
      <c r="VLE187" s="749"/>
      <c r="VLF187" s="749"/>
      <c r="VLG187" s="749"/>
      <c r="VLH187" s="749"/>
      <c r="VLI187" s="749"/>
      <c r="VLJ187" s="749"/>
      <c r="VLK187" s="749"/>
      <c r="VLL187" s="749"/>
      <c r="VLM187" s="749"/>
      <c r="VLN187" s="749"/>
      <c r="VLO187" s="749"/>
      <c r="VLP187" s="749"/>
      <c r="VLQ187" s="749"/>
      <c r="VLR187" s="749"/>
      <c r="VLS187" s="749"/>
      <c r="VLT187" s="749"/>
      <c r="VLU187" s="749"/>
      <c r="VLV187" s="749"/>
      <c r="VLW187" s="749"/>
      <c r="VLX187" s="749"/>
      <c r="VLY187" s="749"/>
      <c r="VLZ187" s="749"/>
      <c r="VMA187" s="749"/>
      <c r="VMB187" s="749"/>
      <c r="VMC187" s="749"/>
      <c r="VMD187" s="749"/>
      <c r="VME187" s="749"/>
      <c r="VMF187" s="749"/>
      <c r="VMG187" s="749"/>
      <c r="VMH187" s="749"/>
      <c r="VMI187" s="749"/>
      <c r="VMJ187" s="749"/>
      <c r="VMK187" s="749"/>
      <c r="VML187" s="749"/>
      <c r="VMM187" s="749"/>
      <c r="VMN187" s="749"/>
      <c r="VMO187" s="749"/>
      <c r="VMP187" s="749"/>
      <c r="VMQ187" s="749"/>
      <c r="VMR187" s="749"/>
      <c r="VMS187" s="749"/>
      <c r="VMT187" s="749"/>
      <c r="VMU187" s="749"/>
      <c r="VMV187" s="749"/>
      <c r="VMW187" s="749"/>
      <c r="VMX187" s="749"/>
      <c r="VMY187" s="749"/>
      <c r="VMZ187" s="749"/>
      <c r="VNA187" s="749"/>
      <c r="VNB187" s="749"/>
      <c r="VNC187" s="749"/>
      <c r="VND187" s="749"/>
      <c r="VNE187" s="749"/>
      <c r="VNF187" s="749"/>
      <c r="VNG187" s="749"/>
      <c r="VNH187" s="749"/>
      <c r="VNI187" s="749"/>
      <c r="VNJ187" s="749"/>
      <c r="VNK187" s="749"/>
      <c r="VNL187" s="749"/>
      <c r="VNM187" s="749"/>
      <c r="VNN187" s="749"/>
      <c r="VNO187" s="749"/>
      <c r="VNP187" s="749"/>
      <c r="VNQ187" s="749"/>
      <c r="VNR187" s="749"/>
      <c r="VNS187" s="749"/>
      <c r="VNT187" s="749"/>
      <c r="VNU187" s="749"/>
      <c r="VNV187" s="749"/>
      <c r="VNW187" s="749"/>
      <c r="VNX187" s="749"/>
      <c r="VNY187" s="749"/>
      <c r="VNZ187" s="749"/>
      <c r="VOA187" s="749"/>
      <c r="VOB187" s="749"/>
      <c r="VOC187" s="749"/>
      <c r="VOD187" s="749"/>
      <c r="VOE187" s="749"/>
      <c r="VOF187" s="749"/>
      <c r="VOG187" s="749"/>
      <c r="VOH187" s="749"/>
      <c r="VOI187" s="749"/>
      <c r="VOJ187" s="749"/>
      <c r="VOK187" s="749"/>
      <c r="VOL187" s="749"/>
      <c r="VOM187" s="749"/>
      <c r="VON187" s="749"/>
      <c r="VOO187" s="749"/>
      <c r="VOP187" s="749"/>
      <c r="VOQ187" s="749"/>
      <c r="VOR187" s="749"/>
      <c r="VOS187" s="749"/>
      <c r="VOT187" s="749"/>
      <c r="VOU187" s="749"/>
      <c r="VOV187" s="749"/>
      <c r="VOW187" s="749"/>
      <c r="VOX187" s="749"/>
      <c r="VOY187" s="749"/>
      <c r="VOZ187" s="749"/>
      <c r="VPA187" s="749"/>
      <c r="VPB187" s="749"/>
      <c r="VPC187" s="749"/>
      <c r="VPD187" s="749"/>
      <c r="VPE187" s="749"/>
      <c r="VPF187" s="749"/>
      <c r="VPG187" s="749"/>
      <c r="VPH187" s="749"/>
      <c r="VPI187" s="749"/>
      <c r="VPJ187" s="749"/>
      <c r="VPK187" s="749"/>
      <c r="VPL187" s="749"/>
      <c r="VPM187" s="749"/>
      <c r="VPN187" s="749"/>
      <c r="VPO187" s="749"/>
      <c r="VPP187" s="749"/>
      <c r="VPQ187" s="749"/>
      <c r="VPR187" s="749"/>
      <c r="VPS187" s="749"/>
      <c r="VPT187" s="749"/>
      <c r="VPU187" s="749"/>
      <c r="VPV187" s="749"/>
      <c r="VPW187" s="749"/>
      <c r="VPX187" s="749"/>
      <c r="VPY187" s="749"/>
      <c r="VPZ187" s="749"/>
      <c r="VQA187" s="749"/>
      <c r="VQB187" s="749"/>
      <c r="VQC187" s="749"/>
      <c r="VQD187" s="749"/>
      <c r="VQE187" s="749"/>
      <c r="VQF187" s="749"/>
      <c r="VQG187" s="749"/>
      <c r="VQH187" s="749"/>
      <c r="VQI187" s="749"/>
      <c r="VQJ187" s="749"/>
      <c r="VQK187" s="749"/>
      <c r="VQL187" s="749"/>
      <c r="VQM187" s="749"/>
      <c r="VQN187" s="749"/>
      <c r="VQO187" s="749"/>
      <c r="VQP187" s="749"/>
      <c r="VQQ187" s="749"/>
      <c r="VQR187" s="749"/>
      <c r="VQS187" s="749"/>
      <c r="VQT187" s="749"/>
      <c r="VQU187" s="749"/>
      <c r="VQV187" s="749"/>
      <c r="VQW187" s="749"/>
      <c r="VQX187" s="749"/>
      <c r="VQY187" s="749"/>
      <c r="VQZ187" s="749"/>
      <c r="VRA187" s="749"/>
      <c r="VRB187" s="749"/>
      <c r="VRC187" s="749"/>
      <c r="VRD187" s="749"/>
      <c r="VRE187" s="749"/>
      <c r="VRF187" s="749"/>
      <c r="VRG187" s="749"/>
      <c r="VRH187" s="749"/>
      <c r="VRI187" s="749"/>
      <c r="VRJ187" s="749"/>
      <c r="VRK187" s="749"/>
      <c r="VRL187" s="749"/>
      <c r="VRM187" s="749"/>
      <c r="VRN187" s="749"/>
      <c r="VRO187" s="749"/>
      <c r="VRP187" s="749"/>
      <c r="VRQ187" s="749"/>
      <c r="VRR187" s="749"/>
      <c r="VRS187" s="749"/>
      <c r="VRT187" s="749"/>
      <c r="VRU187" s="749"/>
      <c r="VRV187" s="749"/>
      <c r="VRW187" s="749"/>
      <c r="VRX187" s="749"/>
      <c r="VRY187" s="749"/>
      <c r="VRZ187" s="749"/>
      <c r="VSA187" s="749"/>
      <c r="VSB187" s="749"/>
      <c r="VSC187" s="749"/>
      <c r="VSD187" s="749"/>
      <c r="VSE187" s="749"/>
      <c r="VSF187" s="749"/>
      <c r="VSG187" s="749"/>
      <c r="VSH187" s="749"/>
      <c r="VSI187" s="749"/>
      <c r="VSJ187" s="749"/>
      <c r="VSK187" s="749"/>
      <c r="VSL187" s="749"/>
      <c r="VSM187" s="749"/>
      <c r="VSN187" s="749"/>
      <c r="VSO187" s="749"/>
      <c r="VSP187" s="749"/>
      <c r="VSQ187" s="749"/>
      <c r="VSR187" s="749"/>
      <c r="VSS187" s="749"/>
      <c r="VST187" s="749"/>
      <c r="VSU187" s="749"/>
      <c r="VSV187" s="749"/>
      <c r="VSW187" s="749"/>
      <c r="VSX187" s="749"/>
      <c r="VSY187" s="749"/>
      <c r="VSZ187" s="749"/>
      <c r="VTA187" s="749"/>
      <c r="VTB187" s="749"/>
      <c r="VTC187" s="749"/>
      <c r="VTD187" s="749"/>
      <c r="VTE187" s="749"/>
      <c r="VTF187" s="749"/>
      <c r="VTG187" s="749"/>
      <c r="VTH187" s="749"/>
      <c r="VTI187" s="749"/>
      <c r="VTJ187" s="749"/>
      <c r="VTK187" s="749"/>
      <c r="VTL187" s="749"/>
      <c r="VTM187" s="749"/>
      <c r="VTN187" s="749"/>
      <c r="VTO187" s="749"/>
      <c r="VTP187" s="749"/>
      <c r="VTQ187" s="749"/>
      <c r="VTR187" s="749"/>
      <c r="VTS187" s="749"/>
      <c r="VTT187" s="749"/>
      <c r="VTU187" s="749"/>
      <c r="VTV187" s="749"/>
      <c r="VTW187" s="749"/>
      <c r="VTX187" s="749"/>
      <c r="VTY187" s="749"/>
      <c r="VTZ187" s="749"/>
      <c r="VUA187" s="749"/>
      <c r="VUB187" s="749"/>
      <c r="VUC187" s="749"/>
      <c r="VUD187" s="749"/>
      <c r="VUE187" s="749"/>
      <c r="VUF187" s="749"/>
      <c r="VUG187" s="749"/>
      <c r="VUH187" s="749"/>
      <c r="VUI187" s="749"/>
      <c r="VUJ187" s="749"/>
      <c r="VUK187" s="749"/>
      <c r="VUL187" s="749"/>
      <c r="VUM187" s="749"/>
      <c r="VUN187" s="749"/>
      <c r="VUO187" s="749"/>
      <c r="VUP187" s="749"/>
      <c r="VUQ187" s="749"/>
      <c r="VUR187" s="749"/>
      <c r="VUS187" s="749"/>
      <c r="VUT187" s="749"/>
      <c r="VUU187" s="749"/>
      <c r="VUV187" s="749"/>
      <c r="VUW187" s="749"/>
      <c r="VUX187" s="749"/>
      <c r="VUY187" s="749"/>
      <c r="VUZ187" s="749"/>
      <c r="VVA187" s="749"/>
      <c r="VVB187" s="749"/>
      <c r="VVC187" s="749"/>
      <c r="VVD187" s="749"/>
      <c r="VVE187" s="749"/>
      <c r="VVF187" s="749"/>
      <c r="VVG187" s="749"/>
      <c r="VVH187" s="749"/>
      <c r="VVI187" s="749"/>
      <c r="VVJ187" s="749"/>
      <c r="VVK187" s="749"/>
      <c r="VVL187" s="749"/>
      <c r="VVM187" s="749"/>
      <c r="VVN187" s="749"/>
      <c r="VVO187" s="749"/>
      <c r="VVP187" s="749"/>
      <c r="VVQ187" s="749"/>
      <c r="VVR187" s="749"/>
      <c r="VVS187" s="749"/>
      <c r="VVT187" s="749"/>
      <c r="VVU187" s="749"/>
      <c r="VVV187" s="749"/>
      <c r="VVW187" s="749"/>
      <c r="VVX187" s="749"/>
      <c r="VVY187" s="749"/>
      <c r="VVZ187" s="749"/>
      <c r="VWA187" s="749"/>
      <c r="VWB187" s="749"/>
      <c r="VWC187" s="749"/>
      <c r="VWD187" s="749"/>
      <c r="VWE187" s="749"/>
      <c r="VWF187" s="749"/>
      <c r="VWG187" s="749"/>
      <c r="VWH187" s="749"/>
      <c r="VWI187" s="749"/>
      <c r="VWJ187" s="749"/>
      <c r="VWK187" s="749"/>
      <c r="VWL187" s="749"/>
      <c r="VWM187" s="749"/>
      <c r="VWN187" s="749"/>
      <c r="VWO187" s="749"/>
      <c r="VWP187" s="749"/>
      <c r="VWQ187" s="749"/>
      <c r="VWR187" s="749"/>
      <c r="VWS187" s="749"/>
      <c r="VWT187" s="749"/>
      <c r="VWU187" s="749"/>
      <c r="VWV187" s="749"/>
      <c r="VWW187" s="749"/>
      <c r="VWX187" s="749"/>
      <c r="VWY187" s="749"/>
      <c r="VWZ187" s="749"/>
      <c r="VXA187" s="749"/>
      <c r="VXB187" s="749"/>
      <c r="VXC187" s="749"/>
      <c r="VXD187" s="749"/>
      <c r="VXE187" s="749"/>
      <c r="VXF187" s="749"/>
      <c r="VXG187" s="749"/>
      <c r="VXH187" s="749"/>
      <c r="VXI187" s="749"/>
      <c r="VXJ187" s="749"/>
      <c r="VXK187" s="749"/>
      <c r="VXL187" s="749"/>
      <c r="VXM187" s="749"/>
      <c r="VXN187" s="749"/>
      <c r="VXO187" s="749"/>
      <c r="VXP187" s="749"/>
      <c r="VXQ187" s="749"/>
      <c r="VXR187" s="749"/>
      <c r="VXS187" s="749"/>
      <c r="VXT187" s="749"/>
      <c r="VXU187" s="749"/>
      <c r="VXV187" s="749"/>
      <c r="VXW187" s="749"/>
      <c r="VXX187" s="749"/>
      <c r="VXY187" s="749"/>
      <c r="VXZ187" s="749"/>
      <c r="VYA187" s="749"/>
      <c r="VYB187" s="749"/>
      <c r="VYC187" s="749"/>
      <c r="VYD187" s="749"/>
      <c r="VYE187" s="749"/>
      <c r="VYF187" s="749"/>
      <c r="VYG187" s="749"/>
      <c r="VYH187" s="749"/>
      <c r="VYI187" s="749"/>
      <c r="VYJ187" s="749"/>
      <c r="VYK187" s="749"/>
      <c r="VYL187" s="749"/>
      <c r="VYM187" s="749"/>
      <c r="VYN187" s="749"/>
      <c r="VYO187" s="749"/>
      <c r="VYP187" s="749"/>
      <c r="VYQ187" s="749"/>
      <c r="VYR187" s="749"/>
      <c r="VYS187" s="749"/>
      <c r="VYT187" s="749"/>
      <c r="VYU187" s="749"/>
      <c r="VYV187" s="749"/>
      <c r="VYW187" s="749"/>
      <c r="VYX187" s="749"/>
      <c r="VYY187" s="749"/>
      <c r="VYZ187" s="749"/>
      <c r="VZA187" s="749"/>
      <c r="VZB187" s="749"/>
      <c r="VZC187" s="749"/>
      <c r="VZD187" s="749"/>
      <c r="VZE187" s="749"/>
      <c r="VZF187" s="749"/>
      <c r="VZG187" s="749"/>
      <c r="VZH187" s="749"/>
      <c r="VZI187" s="749"/>
      <c r="VZJ187" s="749"/>
      <c r="VZK187" s="749"/>
      <c r="VZL187" s="749"/>
      <c r="VZM187" s="749"/>
      <c r="VZN187" s="749"/>
      <c r="VZO187" s="749"/>
      <c r="VZP187" s="749"/>
      <c r="VZQ187" s="749"/>
      <c r="VZR187" s="749"/>
      <c r="VZS187" s="749"/>
      <c r="VZT187" s="749"/>
      <c r="VZU187" s="749"/>
      <c r="VZV187" s="749"/>
      <c r="VZW187" s="749"/>
      <c r="VZX187" s="749"/>
      <c r="VZY187" s="749"/>
      <c r="VZZ187" s="749"/>
      <c r="WAA187" s="749"/>
      <c r="WAB187" s="749"/>
      <c r="WAC187" s="749"/>
      <c r="WAD187" s="749"/>
      <c r="WAE187" s="749"/>
      <c r="WAF187" s="749"/>
      <c r="WAG187" s="749"/>
      <c r="WAH187" s="749"/>
      <c r="WAI187" s="749"/>
      <c r="WAJ187" s="749"/>
      <c r="WAK187" s="749"/>
      <c r="WAL187" s="749"/>
      <c r="WAM187" s="749"/>
      <c r="WAN187" s="749"/>
      <c r="WAO187" s="749"/>
      <c r="WAP187" s="749"/>
      <c r="WAQ187" s="749"/>
      <c r="WAR187" s="749"/>
      <c r="WAS187" s="749"/>
      <c r="WAT187" s="749"/>
      <c r="WAU187" s="749"/>
      <c r="WAV187" s="749"/>
      <c r="WAW187" s="749"/>
      <c r="WAX187" s="749"/>
      <c r="WAY187" s="749"/>
      <c r="WAZ187" s="749"/>
      <c r="WBA187" s="749"/>
      <c r="WBB187" s="749"/>
      <c r="WBC187" s="749"/>
      <c r="WBD187" s="749"/>
      <c r="WBE187" s="749"/>
      <c r="WBF187" s="749"/>
      <c r="WBG187" s="749"/>
      <c r="WBH187" s="749"/>
      <c r="WBI187" s="749"/>
      <c r="WBJ187" s="749"/>
      <c r="WBK187" s="749"/>
      <c r="WBL187" s="749"/>
      <c r="WBM187" s="749"/>
      <c r="WBN187" s="749"/>
      <c r="WBO187" s="749"/>
      <c r="WBP187" s="749"/>
      <c r="WBQ187" s="749"/>
      <c r="WBR187" s="749"/>
      <c r="WBS187" s="749"/>
      <c r="WBT187" s="749"/>
      <c r="WBU187" s="749"/>
      <c r="WBV187" s="749"/>
      <c r="WBW187" s="749"/>
      <c r="WBX187" s="749"/>
      <c r="WBY187" s="749"/>
      <c r="WBZ187" s="749"/>
      <c r="WCA187" s="749"/>
      <c r="WCB187" s="749"/>
      <c r="WCC187" s="749"/>
      <c r="WCD187" s="749"/>
      <c r="WCE187" s="749"/>
      <c r="WCF187" s="749"/>
      <c r="WCG187" s="749"/>
      <c r="WCH187" s="749"/>
      <c r="WCI187" s="749"/>
      <c r="WCJ187" s="749"/>
      <c r="WCK187" s="749"/>
      <c r="WCL187" s="749"/>
      <c r="WCM187" s="749"/>
      <c r="WCN187" s="749"/>
      <c r="WCO187" s="749"/>
      <c r="WCP187" s="749"/>
      <c r="WCQ187" s="749"/>
      <c r="WCR187" s="749"/>
      <c r="WCS187" s="749"/>
      <c r="WCT187" s="749"/>
      <c r="WCU187" s="749"/>
      <c r="WCV187" s="749"/>
      <c r="WCW187" s="749"/>
      <c r="WCX187" s="749"/>
      <c r="WCY187" s="749"/>
      <c r="WCZ187" s="749"/>
      <c r="WDA187" s="749"/>
      <c r="WDB187" s="749"/>
      <c r="WDC187" s="749"/>
      <c r="WDD187" s="749"/>
      <c r="WDE187" s="749"/>
      <c r="WDF187" s="749"/>
      <c r="WDG187" s="749"/>
      <c r="WDH187" s="749"/>
      <c r="WDI187" s="749"/>
      <c r="WDJ187" s="749"/>
      <c r="WDK187" s="749"/>
      <c r="WDL187" s="749"/>
      <c r="WDM187" s="749"/>
      <c r="WDN187" s="749"/>
      <c r="WDO187" s="749"/>
      <c r="WDP187" s="749"/>
      <c r="WDQ187" s="749"/>
      <c r="WDR187" s="749"/>
      <c r="WDS187" s="749"/>
      <c r="WDT187" s="749"/>
      <c r="WDU187" s="749"/>
      <c r="WDV187" s="749"/>
      <c r="WDW187" s="749"/>
      <c r="WDX187" s="749"/>
      <c r="WDY187" s="749"/>
      <c r="WDZ187" s="749"/>
      <c r="WEA187" s="749"/>
      <c r="WEB187" s="749"/>
      <c r="WEC187" s="749"/>
      <c r="WED187" s="749"/>
      <c r="WEE187" s="749"/>
      <c r="WEF187" s="749"/>
      <c r="WEG187" s="749"/>
      <c r="WEH187" s="749"/>
      <c r="WEI187" s="749"/>
      <c r="WEJ187" s="749"/>
      <c r="WEK187" s="749"/>
      <c r="WEL187" s="749"/>
      <c r="WEM187" s="749"/>
      <c r="WEN187" s="749"/>
      <c r="WEO187" s="749"/>
      <c r="WEP187" s="749"/>
      <c r="WEQ187" s="749"/>
      <c r="WER187" s="749"/>
      <c r="WES187" s="749"/>
      <c r="WET187" s="749"/>
      <c r="WEU187" s="749"/>
      <c r="WEV187" s="749"/>
      <c r="WEW187" s="749"/>
      <c r="WEX187" s="749"/>
      <c r="WEY187" s="749"/>
      <c r="WEZ187" s="749"/>
      <c r="WFA187" s="749"/>
      <c r="WFB187" s="749"/>
      <c r="WFC187" s="749"/>
      <c r="WFD187" s="749"/>
      <c r="WFE187" s="749"/>
      <c r="WFF187" s="749"/>
      <c r="WFG187" s="749"/>
      <c r="WFH187" s="749"/>
      <c r="WFI187" s="749"/>
      <c r="WFJ187" s="749"/>
      <c r="WFK187" s="749"/>
      <c r="WFL187" s="749"/>
      <c r="WFM187" s="749"/>
      <c r="WFN187" s="749"/>
      <c r="WFO187" s="749"/>
      <c r="WFP187" s="749"/>
      <c r="WFQ187" s="749"/>
      <c r="WFR187" s="749"/>
      <c r="WFS187" s="749"/>
      <c r="WFT187" s="749"/>
      <c r="WFU187" s="749"/>
      <c r="WFV187" s="749"/>
      <c r="WFW187" s="749"/>
      <c r="WFX187" s="749"/>
      <c r="WFY187" s="749"/>
      <c r="WFZ187" s="749"/>
      <c r="WGA187" s="749"/>
      <c r="WGB187" s="749"/>
      <c r="WGC187" s="749"/>
      <c r="WGD187" s="749"/>
      <c r="WGE187" s="749"/>
      <c r="WGF187" s="749"/>
      <c r="WGG187" s="749"/>
      <c r="WGH187" s="749"/>
      <c r="WGI187" s="749"/>
      <c r="WGJ187" s="749"/>
      <c r="WGK187" s="749"/>
      <c r="WGL187" s="749"/>
      <c r="WGM187" s="749"/>
      <c r="WGN187" s="749"/>
      <c r="WGO187" s="749"/>
      <c r="WGP187" s="749"/>
      <c r="WGQ187" s="749"/>
      <c r="WGR187" s="749"/>
      <c r="WGS187" s="749"/>
      <c r="WGT187" s="749"/>
      <c r="WGU187" s="749"/>
      <c r="WGV187" s="749"/>
      <c r="WGW187" s="749"/>
      <c r="WGX187" s="749"/>
      <c r="WGY187" s="749"/>
      <c r="WGZ187" s="749"/>
      <c r="WHA187" s="749"/>
      <c r="WHB187" s="749"/>
      <c r="WHC187" s="749"/>
      <c r="WHD187" s="749"/>
      <c r="WHE187" s="749"/>
      <c r="WHF187" s="749"/>
      <c r="WHG187" s="749"/>
      <c r="WHH187" s="749"/>
      <c r="WHI187" s="749"/>
      <c r="WHJ187" s="749"/>
      <c r="WHK187" s="749"/>
      <c r="WHL187" s="749"/>
      <c r="WHM187" s="749"/>
      <c r="WHN187" s="749"/>
      <c r="WHO187" s="749"/>
      <c r="WHP187" s="749"/>
      <c r="WHQ187" s="749"/>
      <c r="WHR187" s="749"/>
      <c r="WHS187" s="749"/>
      <c r="WHT187" s="749"/>
      <c r="WHU187" s="749"/>
      <c r="WHV187" s="749"/>
      <c r="WHW187" s="749"/>
      <c r="WHX187" s="749"/>
      <c r="WHY187" s="749"/>
      <c r="WHZ187" s="749"/>
      <c r="WIA187" s="749"/>
      <c r="WIB187" s="749"/>
      <c r="WIC187" s="749"/>
      <c r="WID187" s="749"/>
      <c r="WIE187" s="749"/>
      <c r="WIF187" s="749"/>
      <c r="WIG187" s="749"/>
      <c r="WIH187" s="749"/>
      <c r="WII187" s="749"/>
      <c r="WIJ187" s="749"/>
      <c r="WIK187" s="749"/>
      <c r="WIL187" s="749"/>
      <c r="WIM187" s="749"/>
      <c r="WIN187" s="749"/>
      <c r="WIO187" s="749"/>
      <c r="WIP187" s="749"/>
      <c r="WIQ187" s="749"/>
      <c r="WIR187" s="749"/>
      <c r="WIS187" s="749"/>
      <c r="WIT187" s="749"/>
      <c r="WIU187" s="749"/>
      <c r="WIV187" s="749"/>
      <c r="WIW187" s="749"/>
      <c r="WIX187" s="749"/>
      <c r="WIY187" s="749"/>
      <c r="WIZ187" s="749"/>
      <c r="WJA187" s="749"/>
      <c r="WJB187" s="749"/>
      <c r="WJC187" s="749"/>
      <c r="WJD187" s="749"/>
      <c r="WJE187" s="749"/>
      <c r="WJF187" s="749"/>
      <c r="WJG187" s="749"/>
      <c r="WJH187" s="749"/>
      <c r="WJI187" s="749"/>
      <c r="WJJ187" s="749"/>
      <c r="WJK187" s="749"/>
      <c r="WJL187" s="749"/>
      <c r="WJM187" s="749"/>
      <c r="WJN187" s="749"/>
      <c r="WJO187" s="749"/>
      <c r="WJP187" s="749"/>
      <c r="WJQ187" s="749"/>
      <c r="WJR187" s="749"/>
      <c r="WJS187" s="749"/>
      <c r="WJT187" s="749"/>
      <c r="WJU187" s="749"/>
      <c r="WJV187" s="749"/>
      <c r="WJW187" s="749"/>
      <c r="WJX187" s="749"/>
      <c r="WJY187" s="749"/>
      <c r="WJZ187" s="749"/>
      <c r="WKA187" s="749"/>
      <c r="WKB187" s="749"/>
      <c r="WKC187" s="749"/>
      <c r="WKD187" s="749"/>
      <c r="WKE187" s="749"/>
      <c r="WKF187" s="749"/>
      <c r="WKG187" s="749"/>
      <c r="WKH187" s="749"/>
      <c r="WKI187" s="749"/>
      <c r="WKJ187" s="749"/>
      <c r="WKK187" s="749"/>
      <c r="WKL187" s="749"/>
      <c r="WKM187" s="749"/>
      <c r="WKN187" s="749"/>
      <c r="WKO187" s="749"/>
      <c r="WKP187" s="749"/>
      <c r="WKQ187" s="749"/>
      <c r="WKR187" s="749"/>
      <c r="WKS187" s="749"/>
      <c r="WKT187" s="749"/>
      <c r="WKU187" s="749"/>
      <c r="WKV187" s="749"/>
      <c r="WKW187" s="749"/>
      <c r="WKX187" s="749"/>
      <c r="WKY187" s="749"/>
      <c r="WKZ187" s="749"/>
      <c r="WLA187" s="749"/>
      <c r="WLB187" s="749"/>
      <c r="WLC187" s="749"/>
      <c r="WLD187" s="749"/>
      <c r="WLE187" s="749"/>
      <c r="WLF187" s="749"/>
      <c r="WLG187" s="749"/>
      <c r="WLH187" s="749"/>
      <c r="WLI187" s="749"/>
      <c r="WLJ187" s="749"/>
      <c r="WLK187" s="749"/>
      <c r="WLL187" s="749"/>
      <c r="WLM187" s="749"/>
      <c r="WLN187" s="749"/>
      <c r="WLO187" s="749"/>
      <c r="WLP187" s="749"/>
      <c r="WLQ187" s="749"/>
      <c r="WLR187" s="749"/>
      <c r="WLS187" s="749"/>
      <c r="WLT187" s="749"/>
      <c r="WLU187" s="749"/>
      <c r="WLV187" s="749"/>
      <c r="WLW187" s="749"/>
      <c r="WLX187" s="749"/>
      <c r="WLY187" s="749"/>
      <c r="WLZ187" s="749"/>
      <c r="WMA187" s="749"/>
      <c r="WMB187" s="749"/>
      <c r="WMC187" s="749"/>
      <c r="WMD187" s="749"/>
      <c r="WME187" s="749"/>
      <c r="WMF187" s="749"/>
      <c r="WMG187" s="749"/>
      <c r="WMH187" s="749"/>
      <c r="WMI187" s="749"/>
      <c r="WMJ187" s="749"/>
      <c r="WMK187" s="749"/>
      <c r="WML187" s="749"/>
      <c r="WMM187" s="749"/>
      <c r="WMN187" s="749"/>
      <c r="WMO187" s="749"/>
      <c r="WMP187" s="749"/>
      <c r="WMQ187" s="749"/>
      <c r="WMR187" s="749"/>
      <c r="WMS187" s="749"/>
      <c r="WMT187" s="749"/>
      <c r="WMU187" s="749"/>
      <c r="WMV187" s="749"/>
      <c r="WMW187" s="749"/>
      <c r="WMX187" s="749"/>
      <c r="WMY187" s="749"/>
      <c r="WMZ187" s="749"/>
      <c r="WNA187" s="749"/>
      <c r="WNB187" s="749"/>
      <c r="WNC187" s="749"/>
      <c r="WND187" s="749"/>
      <c r="WNE187" s="749"/>
      <c r="WNF187" s="749"/>
      <c r="WNG187" s="749"/>
      <c r="WNH187" s="749"/>
      <c r="WNI187" s="749"/>
      <c r="WNJ187" s="749"/>
      <c r="WNK187" s="749"/>
      <c r="WNL187" s="749"/>
      <c r="WNM187" s="749"/>
      <c r="WNN187" s="749"/>
      <c r="WNO187" s="749"/>
      <c r="WNP187" s="749"/>
      <c r="WNQ187" s="749"/>
      <c r="WNR187" s="749"/>
      <c r="WNS187" s="749"/>
      <c r="WNT187" s="749"/>
      <c r="WNU187" s="749"/>
      <c r="WNV187" s="749"/>
      <c r="WNW187" s="749"/>
      <c r="WNX187" s="749"/>
      <c r="WNY187" s="749"/>
      <c r="WNZ187" s="749"/>
      <c r="WOA187" s="749"/>
      <c r="WOB187" s="749"/>
      <c r="WOC187" s="749"/>
      <c r="WOD187" s="749"/>
      <c r="WOE187" s="749"/>
      <c r="WOF187" s="749"/>
      <c r="WOG187" s="749"/>
      <c r="WOH187" s="749"/>
      <c r="WOI187" s="749"/>
      <c r="WOJ187" s="749"/>
      <c r="WOK187" s="749"/>
      <c r="WOL187" s="749"/>
      <c r="WOM187" s="749"/>
      <c r="WON187" s="749"/>
      <c r="WOO187" s="749"/>
      <c r="WOP187" s="749"/>
      <c r="WOQ187" s="749"/>
      <c r="WOR187" s="749"/>
      <c r="WOS187" s="749"/>
      <c r="WOT187" s="749"/>
      <c r="WOU187" s="749"/>
      <c r="WOV187" s="749"/>
      <c r="WOW187" s="749"/>
      <c r="WOX187" s="749"/>
      <c r="WOY187" s="749"/>
      <c r="WOZ187" s="749"/>
      <c r="WPA187" s="749"/>
      <c r="WPB187" s="749"/>
      <c r="WPC187" s="749"/>
      <c r="WPD187" s="749"/>
      <c r="WPE187" s="749"/>
      <c r="WPF187" s="749"/>
      <c r="WPG187" s="749"/>
      <c r="WPH187" s="749"/>
      <c r="WPI187" s="749"/>
      <c r="WPJ187" s="749"/>
      <c r="WPK187" s="749"/>
      <c r="WPL187" s="749"/>
      <c r="WPM187" s="749"/>
      <c r="WPN187" s="749"/>
      <c r="WPO187" s="749"/>
      <c r="WPP187" s="749"/>
      <c r="WPQ187" s="749"/>
      <c r="WPR187" s="749"/>
      <c r="WPS187" s="749"/>
      <c r="WPT187" s="749"/>
      <c r="WPU187" s="749"/>
      <c r="WPV187" s="749"/>
      <c r="WPW187" s="749"/>
      <c r="WPX187" s="749"/>
      <c r="WPY187" s="749"/>
      <c r="WPZ187" s="749"/>
      <c r="WQA187" s="749"/>
      <c r="WQB187" s="749"/>
      <c r="WQC187" s="749"/>
      <c r="WQD187" s="749"/>
      <c r="WQE187" s="749"/>
      <c r="WQF187" s="749"/>
      <c r="WQG187" s="749"/>
      <c r="WQH187" s="749"/>
      <c r="WQI187" s="749"/>
      <c r="WQJ187" s="749"/>
      <c r="WQK187" s="749"/>
      <c r="WQL187" s="749"/>
      <c r="WQM187" s="749"/>
      <c r="WQN187" s="749"/>
      <c r="WQO187" s="749"/>
      <c r="WQP187" s="749"/>
      <c r="WQQ187" s="749"/>
      <c r="WQR187" s="749"/>
      <c r="WQS187" s="749"/>
      <c r="WQT187" s="749"/>
      <c r="WQU187" s="749"/>
      <c r="WQV187" s="749"/>
      <c r="WQW187" s="749"/>
      <c r="WQX187" s="749"/>
      <c r="WQY187" s="749"/>
      <c r="WQZ187" s="749"/>
      <c r="WRA187" s="749"/>
      <c r="WRB187" s="749"/>
      <c r="WRC187" s="749"/>
      <c r="WRD187" s="749"/>
      <c r="WRE187" s="749"/>
      <c r="WRF187" s="749"/>
      <c r="WRG187" s="749"/>
      <c r="WRH187" s="749"/>
      <c r="WRI187" s="749"/>
      <c r="WRJ187" s="749"/>
      <c r="WRK187" s="749"/>
      <c r="WRL187" s="749"/>
      <c r="WRM187" s="749"/>
      <c r="WRN187" s="749"/>
      <c r="WRO187" s="749"/>
      <c r="WRP187" s="749"/>
      <c r="WRQ187" s="749"/>
      <c r="WRR187" s="749"/>
      <c r="WRS187" s="749"/>
      <c r="WRT187" s="749"/>
      <c r="WRU187" s="749"/>
      <c r="WRV187" s="749"/>
      <c r="WRW187" s="749"/>
      <c r="WRX187" s="749"/>
      <c r="WRY187" s="749"/>
      <c r="WRZ187" s="749"/>
      <c r="WSA187" s="749"/>
      <c r="WSB187" s="749"/>
      <c r="WSC187" s="749"/>
      <c r="WSD187" s="749"/>
      <c r="WSE187" s="749"/>
      <c r="WSF187" s="749"/>
      <c r="WSG187" s="749"/>
      <c r="WSH187" s="749"/>
      <c r="WSI187" s="749"/>
      <c r="WSJ187" s="749"/>
      <c r="WSK187" s="749"/>
      <c r="WSL187" s="749"/>
      <c r="WSM187" s="749"/>
      <c r="WSN187" s="749"/>
      <c r="WSO187" s="749"/>
      <c r="WSP187" s="749"/>
      <c r="WSQ187" s="749"/>
      <c r="WSR187" s="749"/>
      <c r="WSS187" s="749"/>
      <c r="WST187" s="749"/>
      <c r="WSU187" s="749"/>
      <c r="WSV187" s="749"/>
      <c r="WSW187" s="749"/>
      <c r="WSX187" s="749"/>
      <c r="WSY187" s="749"/>
      <c r="WSZ187" s="749"/>
      <c r="WTA187" s="749"/>
      <c r="WTB187" s="749"/>
      <c r="WTC187" s="749"/>
      <c r="WTD187" s="749"/>
      <c r="WTE187" s="749"/>
      <c r="WTF187" s="749"/>
      <c r="WTG187" s="749"/>
      <c r="WTH187" s="749"/>
      <c r="WTI187" s="749"/>
      <c r="WTJ187" s="749"/>
      <c r="WTK187" s="749"/>
      <c r="WTL187" s="749"/>
      <c r="WTM187" s="749"/>
      <c r="WTN187" s="749"/>
      <c r="WTO187" s="749"/>
      <c r="WTP187" s="749"/>
      <c r="WTQ187" s="749"/>
      <c r="WTR187" s="749"/>
      <c r="WTS187" s="749"/>
      <c r="WTT187" s="749"/>
      <c r="WTU187" s="749"/>
      <c r="WTV187" s="749"/>
      <c r="WTW187" s="749"/>
      <c r="WTX187" s="749"/>
      <c r="WTY187" s="749"/>
      <c r="WTZ187" s="749"/>
      <c r="WUA187" s="749"/>
      <c r="WUB187" s="749"/>
      <c r="WUC187" s="749"/>
      <c r="WUD187" s="749"/>
      <c r="WUE187" s="749"/>
      <c r="WUF187" s="749"/>
      <c r="WUG187" s="749"/>
      <c r="WUH187" s="749"/>
      <c r="WUI187" s="749"/>
      <c r="WUJ187" s="749"/>
      <c r="WUK187" s="749"/>
      <c r="WUL187" s="749"/>
      <c r="WUM187" s="749"/>
      <c r="WUN187" s="749"/>
      <c r="WUO187" s="749"/>
      <c r="WUP187" s="749"/>
      <c r="WUQ187" s="749"/>
      <c r="WUR187" s="749"/>
      <c r="WUS187" s="749"/>
      <c r="WUT187" s="749"/>
      <c r="WUU187" s="749"/>
      <c r="WUV187" s="749"/>
      <c r="WUW187" s="749"/>
      <c r="WUX187" s="749"/>
      <c r="WUY187" s="749"/>
      <c r="WUZ187" s="749"/>
      <c r="WVA187" s="749"/>
      <c r="WVB187" s="749"/>
      <c r="WVC187" s="749"/>
      <c r="WVD187" s="749"/>
      <c r="WVE187" s="749"/>
      <c r="WVF187" s="749"/>
      <c r="WVG187" s="749"/>
      <c r="WVH187" s="749"/>
      <c r="WVI187" s="749"/>
      <c r="WVJ187" s="749"/>
      <c r="WVK187" s="749"/>
      <c r="WVL187" s="749"/>
      <c r="WVM187" s="749"/>
      <c r="WVN187" s="749"/>
      <c r="WVO187" s="749"/>
      <c r="WVP187" s="749"/>
      <c r="WVQ187" s="749"/>
      <c r="WVR187" s="749"/>
      <c r="WVS187" s="749"/>
      <c r="WVT187" s="749"/>
      <c r="WVU187" s="749"/>
      <c r="WVV187" s="749"/>
      <c r="WVW187" s="749"/>
      <c r="WVX187" s="749"/>
      <c r="WVY187" s="749"/>
      <c r="WVZ187" s="749"/>
      <c r="WWA187" s="749"/>
      <c r="WWB187" s="749"/>
      <c r="WWC187" s="749"/>
      <c r="WWD187" s="749"/>
      <c r="WWE187" s="749"/>
      <c r="WWF187" s="749"/>
      <c r="WWG187" s="749"/>
      <c r="WWH187" s="749"/>
      <c r="WWI187" s="749"/>
      <c r="WWJ187" s="749"/>
      <c r="WWK187" s="749"/>
      <c r="WWL187" s="749"/>
      <c r="WWM187" s="749"/>
      <c r="WWN187" s="749"/>
      <c r="WWO187" s="749"/>
      <c r="WWP187" s="749"/>
      <c r="WWQ187" s="749"/>
      <c r="WWR187" s="749"/>
      <c r="WWS187" s="749"/>
      <c r="WWT187" s="749"/>
      <c r="WWU187" s="749"/>
      <c r="WWV187" s="749"/>
      <c r="WWW187" s="749"/>
      <c r="WWX187" s="749"/>
      <c r="WWY187" s="749"/>
      <c r="WWZ187" s="749"/>
      <c r="WXA187" s="749"/>
      <c r="WXB187" s="749"/>
      <c r="WXC187" s="749"/>
      <c r="WXD187" s="749"/>
      <c r="WXE187" s="749"/>
      <c r="WXF187" s="749"/>
      <c r="WXG187" s="749"/>
      <c r="WXH187" s="749"/>
      <c r="WXI187" s="749"/>
      <c r="WXJ187" s="749"/>
      <c r="WXK187" s="749"/>
      <c r="WXL187" s="749"/>
      <c r="WXM187" s="749"/>
      <c r="WXN187" s="749"/>
      <c r="WXO187" s="749"/>
      <c r="WXP187" s="749"/>
      <c r="WXQ187" s="749"/>
      <c r="WXR187" s="749"/>
      <c r="WXS187" s="749"/>
      <c r="WXT187" s="749"/>
      <c r="WXU187" s="749"/>
      <c r="WXV187" s="749"/>
      <c r="WXW187" s="749"/>
      <c r="WXX187" s="749"/>
      <c r="WXY187" s="749"/>
      <c r="WXZ187" s="749"/>
      <c r="WYA187" s="749"/>
      <c r="WYB187" s="749"/>
      <c r="WYC187" s="749"/>
      <c r="WYD187" s="749"/>
      <c r="WYE187" s="749"/>
      <c r="WYF187" s="749"/>
      <c r="WYG187" s="749"/>
      <c r="WYH187" s="749"/>
      <c r="WYI187" s="749"/>
      <c r="WYJ187" s="749"/>
      <c r="WYK187" s="749"/>
      <c r="WYL187" s="749"/>
      <c r="WYM187" s="749"/>
      <c r="WYN187" s="749"/>
      <c r="WYO187" s="749"/>
      <c r="WYP187" s="749"/>
      <c r="WYQ187" s="749"/>
      <c r="WYR187" s="749"/>
      <c r="WYS187" s="749"/>
      <c r="WYT187" s="749"/>
      <c r="WYU187" s="749"/>
      <c r="WYV187" s="749"/>
      <c r="WYW187" s="749"/>
      <c r="WYX187" s="749"/>
      <c r="WYY187" s="749"/>
      <c r="WYZ187" s="749"/>
      <c r="WZA187" s="749"/>
      <c r="WZB187" s="749"/>
      <c r="WZC187" s="749"/>
      <c r="WZD187" s="749"/>
      <c r="WZE187" s="749"/>
      <c r="WZF187" s="749"/>
      <c r="WZG187" s="749"/>
      <c r="WZH187" s="749"/>
      <c r="WZI187" s="749"/>
      <c r="WZJ187" s="749"/>
      <c r="WZK187" s="749"/>
      <c r="WZL187" s="749"/>
      <c r="WZM187" s="749"/>
      <c r="WZN187" s="749"/>
      <c r="WZO187" s="749"/>
      <c r="WZP187" s="749"/>
      <c r="WZQ187" s="749"/>
      <c r="WZR187" s="749"/>
      <c r="WZS187" s="749"/>
      <c r="WZT187" s="749"/>
      <c r="WZU187" s="749"/>
      <c r="WZV187" s="749"/>
      <c r="WZW187" s="749"/>
      <c r="WZX187" s="749"/>
      <c r="WZY187" s="749"/>
      <c r="WZZ187" s="749"/>
      <c r="XAA187" s="749"/>
      <c r="XAB187" s="749"/>
      <c r="XAC187" s="749"/>
      <c r="XAD187" s="749"/>
      <c r="XAE187" s="749"/>
      <c r="XAF187" s="749"/>
      <c r="XAG187" s="749"/>
      <c r="XAH187" s="749"/>
      <c r="XAI187" s="749"/>
      <c r="XAJ187" s="749"/>
      <c r="XAK187" s="749"/>
      <c r="XAL187" s="749"/>
      <c r="XAM187" s="749"/>
      <c r="XAN187" s="749"/>
      <c r="XAO187" s="749"/>
      <c r="XAP187" s="749"/>
      <c r="XAQ187" s="749"/>
      <c r="XAR187" s="749"/>
      <c r="XAS187" s="749"/>
      <c r="XAT187" s="749"/>
      <c r="XAU187" s="749"/>
      <c r="XAV187" s="749"/>
      <c r="XAW187" s="749"/>
      <c r="XAX187" s="749"/>
      <c r="XAY187" s="749"/>
      <c r="XAZ187" s="749"/>
      <c r="XBA187" s="749"/>
      <c r="XBB187" s="749"/>
      <c r="XBC187" s="749"/>
      <c r="XBD187" s="749"/>
      <c r="XBE187" s="749"/>
      <c r="XBF187" s="749"/>
      <c r="XBG187" s="749"/>
      <c r="XBH187" s="749"/>
      <c r="XBI187" s="749"/>
      <c r="XBJ187" s="749"/>
      <c r="XBK187" s="749"/>
      <c r="XBL187" s="749"/>
      <c r="XBM187" s="749"/>
      <c r="XBN187" s="749"/>
      <c r="XBO187" s="749"/>
      <c r="XBP187" s="749"/>
      <c r="XBQ187" s="749"/>
      <c r="XBR187" s="749"/>
      <c r="XBS187" s="749"/>
      <c r="XBT187" s="749"/>
      <c r="XBU187" s="749"/>
      <c r="XBV187" s="749"/>
      <c r="XBW187" s="749"/>
      <c r="XBX187" s="749"/>
      <c r="XBY187" s="749"/>
      <c r="XBZ187" s="749"/>
      <c r="XCA187" s="749"/>
      <c r="XCB187" s="749"/>
      <c r="XCC187" s="749"/>
      <c r="XCD187" s="749"/>
      <c r="XCE187" s="749"/>
      <c r="XCF187" s="749"/>
      <c r="XCG187" s="749"/>
      <c r="XCH187" s="749"/>
      <c r="XCI187" s="749"/>
      <c r="XCJ187" s="749"/>
      <c r="XCK187" s="749"/>
      <c r="XCL187" s="749"/>
      <c r="XCM187" s="749"/>
      <c r="XCN187" s="749"/>
      <c r="XCO187" s="749"/>
      <c r="XCP187" s="749"/>
      <c r="XCQ187" s="749"/>
      <c r="XCR187" s="749"/>
      <c r="XCS187" s="749"/>
      <c r="XCT187" s="749"/>
      <c r="XCU187" s="749"/>
      <c r="XCV187" s="749"/>
      <c r="XCW187" s="749"/>
      <c r="XCX187" s="749"/>
      <c r="XCY187" s="749"/>
      <c r="XCZ187" s="749"/>
      <c r="XDA187" s="749"/>
      <c r="XDB187" s="749"/>
      <c r="XDC187" s="749"/>
      <c r="XDD187" s="749"/>
      <c r="XDE187" s="749"/>
      <c r="XDF187" s="749"/>
      <c r="XDG187" s="749"/>
      <c r="XDH187" s="749"/>
      <c r="XDI187" s="749"/>
      <c r="XDJ187" s="749"/>
      <c r="XDK187" s="749"/>
      <c r="XDL187" s="749"/>
      <c r="XDM187" s="749"/>
      <c r="XDN187" s="749"/>
      <c r="XDO187" s="749"/>
      <c r="XDP187" s="749"/>
      <c r="XDQ187" s="749"/>
      <c r="XDR187" s="749"/>
      <c r="XDS187" s="749"/>
      <c r="XDT187" s="749"/>
      <c r="XDU187" s="749"/>
      <c r="XDV187" s="749"/>
      <c r="XDW187" s="749"/>
      <c r="XDX187" s="749"/>
      <c r="XDY187" s="749"/>
      <c r="XDZ187" s="749"/>
      <c r="XEA187" s="749"/>
      <c r="XEB187" s="749"/>
      <c r="XEC187" s="749"/>
      <c r="XED187" s="749"/>
      <c r="XEE187" s="749"/>
      <c r="XEF187" s="749"/>
      <c r="XEG187" s="749"/>
      <c r="XEH187" s="749"/>
      <c r="XEI187" s="749"/>
      <c r="XEJ187" s="749"/>
      <c r="XEK187" s="749"/>
      <c r="XEL187" s="749"/>
      <c r="XEM187" s="749"/>
      <c r="XEN187" s="749"/>
      <c r="XEO187" s="749"/>
      <c r="XEP187" s="749"/>
      <c r="XEQ187" s="749"/>
      <c r="XER187" s="749"/>
      <c r="XES187" s="749"/>
      <c r="XET187" s="749"/>
      <c r="XEU187" s="749"/>
      <c r="XEV187" s="749"/>
      <c r="XEW187" s="749"/>
      <c r="XEX187" s="749"/>
      <c r="XEY187" s="749"/>
      <c r="XEZ187" s="749"/>
      <c r="XFA187" s="749"/>
      <c r="XFB187" s="749"/>
      <c r="XFC187" s="749"/>
      <c r="XFD187" s="749"/>
    </row>
    <row r="188" spans="1:16384" s="112" customFormat="1" ht="13.5">
      <c r="A188" s="1071" t="s">
        <v>1369</v>
      </c>
      <c r="B188" s="1072"/>
      <c r="C188" s="1072"/>
      <c r="D188" s="1072"/>
      <c r="E188" s="1072"/>
      <c r="F188" s="1072"/>
      <c r="G188" s="1072"/>
      <c r="H188" s="1072"/>
      <c r="I188" s="1072"/>
      <c r="J188" s="1072"/>
      <c r="K188" s="1072"/>
      <c r="L188" s="1072"/>
      <c r="M188" s="1072"/>
      <c r="N188" s="1072"/>
      <c r="O188" s="1072"/>
      <c r="P188" s="1072"/>
      <c r="Q188" s="1072"/>
      <c r="R188" s="1072"/>
      <c r="S188" s="1072"/>
      <c r="T188" s="1072"/>
      <c r="U188" s="1072"/>
      <c r="V188" s="1072"/>
      <c r="W188" s="1072"/>
      <c r="X188" s="1072"/>
      <c r="Y188" s="1072"/>
      <c r="Z188" s="1072"/>
      <c r="AA188" s="1072"/>
      <c r="AB188" s="1072"/>
      <c r="AC188" s="1072"/>
      <c r="AD188" s="1072"/>
      <c r="AE188" s="1072"/>
      <c r="AF188" s="1072"/>
      <c r="AG188" s="1072"/>
      <c r="AH188" s="1072"/>
      <c r="AI188" s="1072"/>
      <c r="AJ188" s="1072"/>
      <c r="AK188" s="1072"/>
      <c r="AL188" s="1072"/>
      <c r="AM188" s="1072"/>
      <c r="AN188" s="1072"/>
      <c r="AO188" s="1072"/>
      <c r="AP188" s="1072"/>
      <c r="AQ188" s="1072"/>
      <c r="AR188" s="1072"/>
      <c r="AS188" s="1072"/>
      <c r="AT188" s="1072"/>
      <c r="AU188" s="1072"/>
      <c r="AV188" s="1072"/>
      <c r="AW188" s="1072"/>
      <c r="AX188" s="1072"/>
      <c r="AY188" s="1072"/>
      <c r="AZ188" s="102"/>
      <c r="BA188" s="102"/>
      <c r="BB188" s="102"/>
    </row>
    <row r="189" spans="1:16384" s="112" customFormat="1" ht="75" customHeight="1">
      <c r="A189" s="749" t="s">
        <v>1370</v>
      </c>
      <c r="B189" s="749"/>
      <c r="C189" s="749"/>
      <c r="D189" s="749"/>
      <c r="E189" s="749"/>
      <c r="F189" s="749"/>
      <c r="G189" s="749"/>
      <c r="H189" s="749"/>
      <c r="I189" s="749"/>
      <c r="J189" s="749"/>
      <c r="K189" s="749"/>
      <c r="L189" s="749"/>
      <c r="M189" s="749"/>
      <c r="N189" s="749"/>
      <c r="O189" s="749"/>
      <c r="P189" s="749"/>
      <c r="Q189" s="749"/>
      <c r="R189" s="749"/>
      <c r="S189" s="749"/>
      <c r="T189" s="749"/>
      <c r="U189" s="749"/>
      <c r="V189" s="749"/>
      <c r="W189" s="749"/>
      <c r="X189" s="749"/>
      <c r="Y189" s="749"/>
      <c r="Z189" s="749"/>
      <c r="AA189" s="749"/>
      <c r="AB189" s="749"/>
      <c r="AC189" s="749"/>
      <c r="AD189" s="749"/>
      <c r="AE189" s="749"/>
      <c r="AF189" s="749"/>
      <c r="AG189" s="749"/>
      <c r="AH189" s="749"/>
      <c r="AI189" s="749"/>
      <c r="AJ189" s="749"/>
      <c r="AK189" s="749"/>
      <c r="AL189" s="749"/>
      <c r="AM189" s="749"/>
      <c r="AN189" s="749"/>
      <c r="AO189" s="749"/>
      <c r="AP189" s="749"/>
      <c r="AQ189" s="749"/>
      <c r="AR189" s="749"/>
      <c r="AS189" s="749"/>
      <c r="AT189" s="749"/>
      <c r="AU189" s="749"/>
      <c r="AV189" s="749"/>
      <c r="AW189" s="749"/>
      <c r="AX189" s="749"/>
      <c r="AY189" s="749"/>
      <c r="AZ189" s="102"/>
      <c r="BA189" s="102"/>
      <c r="BB189" s="102"/>
    </row>
    <row r="190" spans="1:16384" s="112" customFormat="1" ht="13.5">
      <c r="A190" s="1071" t="s">
        <v>1371</v>
      </c>
      <c r="B190" s="1072"/>
      <c r="C190" s="1072"/>
      <c r="D190" s="1072"/>
      <c r="E190" s="1072"/>
      <c r="F190" s="1072"/>
      <c r="G190" s="1072"/>
      <c r="H190" s="1072"/>
      <c r="I190" s="1072"/>
      <c r="J190" s="1072"/>
      <c r="K190" s="1072"/>
      <c r="L190" s="1072"/>
      <c r="M190" s="1072"/>
      <c r="N190" s="1072"/>
      <c r="O190" s="1072"/>
      <c r="P190" s="1072"/>
      <c r="Q190" s="1072"/>
      <c r="R190" s="1072"/>
      <c r="S190" s="1072"/>
      <c r="T190" s="1072"/>
      <c r="U190" s="1072"/>
      <c r="V190" s="1072"/>
      <c r="W190" s="1072"/>
      <c r="X190" s="1072"/>
      <c r="Y190" s="1072"/>
      <c r="Z190" s="1072"/>
      <c r="AA190" s="1072"/>
      <c r="AB190" s="1072"/>
      <c r="AC190" s="1072"/>
      <c r="AD190" s="1072"/>
      <c r="AE190" s="1072"/>
      <c r="AF190" s="1072"/>
      <c r="AG190" s="1072"/>
      <c r="AH190" s="1072"/>
      <c r="AI190" s="1072"/>
      <c r="AJ190" s="1072"/>
      <c r="AK190" s="1072"/>
      <c r="AL190" s="1072"/>
      <c r="AM190" s="1072"/>
      <c r="AN190" s="1072"/>
      <c r="AO190" s="1072"/>
      <c r="AP190" s="1072"/>
      <c r="AQ190" s="1072"/>
      <c r="AR190" s="1072"/>
      <c r="AS190" s="1072"/>
      <c r="AT190" s="1072"/>
      <c r="AU190" s="1072"/>
      <c r="AV190" s="1072"/>
      <c r="AW190" s="1072"/>
      <c r="AX190" s="1072"/>
      <c r="AY190" s="1072"/>
      <c r="AZ190" s="102"/>
      <c r="BA190" s="102"/>
      <c r="BB190" s="102"/>
    </row>
    <row r="191" spans="1:16384" s="112" customFormat="1" ht="25.5" customHeight="1">
      <c r="A191" s="749" t="s">
        <v>1372</v>
      </c>
      <c r="B191" s="749"/>
      <c r="C191" s="749"/>
      <c r="D191" s="749"/>
      <c r="E191" s="749"/>
      <c r="F191" s="749"/>
      <c r="G191" s="749"/>
      <c r="H191" s="749"/>
      <c r="I191" s="749"/>
      <c r="J191" s="749"/>
      <c r="K191" s="749"/>
      <c r="L191" s="749"/>
      <c r="M191" s="749"/>
      <c r="N191" s="749"/>
      <c r="O191" s="749"/>
      <c r="P191" s="749"/>
      <c r="Q191" s="749"/>
      <c r="R191" s="749"/>
      <c r="S191" s="749"/>
      <c r="T191" s="749"/>
      <c r="U191" s="749"/>
      <c r="V191" s="749"/>
      <c r="W191" s="749"/>
      <c r="X191" s="749"/>
      <c r="Y191" s="749"/>
      <c r="Z191" s="749"/>
      <c r="AA191" s="749"/>
      <c r="AB191" s="749"/>
      <c r="AC191" s="749"/>
      <c r="AD191" s="749"/>
      <c r="AE191" s="749"/>
      <c r="AF191" s="749"/>
      <c r="AG191" s="749"/>
      <c r="AH191" s="749"/>
      <c r="AI191" s="749"/>
      <c r="AJ191" s="749"/>
      <c r="AK191" s="749"/>
      <c r="AL191" s="749"/>
      <c r="AM191" s="749"/>
      <c r="AN191" s="749"/>
      <c r="AO191" s="749"/>
      <c r="AP191" s="749"/>
      <c r="AQ191" s="749"/>
      <c r="AR191" s="749"/>
      <c r="AS191" s="749"/>
      <c r="AT191" s="749"/>
      <c r="AU191" s="749"/>
      <c r="AV191" s="749"/>
      <c r="AW191" s="749"/>
      <c r="AX191" s="749"/>
      <c r="AY191" s="749"/>
      <c r="AZ191" s="102"/>
      <c r="BA191" s="102"/>
      <c r="BB191" s="102"/>
    </row>
    <row r="192" spans="1:16384" s="112" customFormat="1" ht="13.5">
      <c r="A192" s="1071" t="s">
        <v>1373</v>
      </c>
      <c r="B192" s="1072"/>
      <c r="C192" s="1072"/>
      <c r="D192" s="1072"/>
      <c r="E192" s="1072"/>
      <c r="F192" s="1072"/>
      <c r="G192" s="1072"/>
      <c r="H192" s="1072"/>
      <c r="I192" s="1072"/>
      <c r="J192" s="1072"/>
      <c r="K192" s="1072"/>
      <c r="L192" s="1072"/>
      <c r="M192" s="1072"/>
      <c r="N192" s="1072"/>
      <c r="O192" s="1072"/>
      <c r="P192" s="1072"/>
      <c r="Q192" s="1072"/>
      <c r="R192" s="1072"/>
      <c r="S192" s="1072"/>
      <c r="T192" s="1072"/>
      <c r="U192" s="1072"/>
      <c r="V192" s="1072"/>
      <c r="W192" s="1072"/>
      <c r="X192" s="1072"/>
      <c r="Y192" s="1072"/>
      <c r="Z192" s="1072"/>
      <c r="AA192" s="1072"/>
      <c r="AB192" s="1072"/>
      <c r="AC192" s="1072"/>
      <c r="AD192" s="1072"/>
      <c r="AE192" s="1072"/>
      <c r="AF192" s="1072"/>
      <c r="AG192" s="1072"/>
      <c r="AH192" s="1072"/>
      <c r="AI192" s="1072"/>
      <c r="AJ192" s="1072"/>
      <c r="AK192" s="1072"/>
      <c r="AL192" s="1072"/>
      <c r="AM192" s="1072"/>
      <c r="AN192" s="1072"/>
      <c r="AO192" s="1072"/>
      <c r="AP192" s="1072"/>
      <c r="AQ192" s="1072"/>
      <c r="AR192" s="1072"/>
      <c r="AS192" s="1072"/>
      <c r="AT192" s="1072"/>
      <c r="AU192" s="1072"/>
      <c r="AV192" s="1072"/>
      <c r="AW192" s="1072"/>
      <c r="AX192" s="1072"/>
      <c r="AY192" s="1072"/>
      <c r="AZ192" s="102"/>
      <c r="BA192" s="102"/>
      <c r="BB192" s="102"/>
    </row>
    <row r="193" spans="1:16384" s="112" customFormat="1" ht="168.75" customHeight="1">
      <c r="A193" s="749" t="s">
        <v>1374</v>
      </c>
      <c r="B193" s="749"/>
      <c r="C193" s="749"/>
      <c r="D193" s="749"/>
      <c r="E193" s="749"/>
      <c r="F193" s="749"/>
      <c r="G193" s="749"/>
      <c r="H193" s="749"/>
      <c r="I193" s="749"/>
      <c r="J193" s="749"/>
      <c r="K193" s="749"/>
      <c r="L193" s="749"/>
      <c r="M193" s="749"/>
      <c r="N193" s="749"/>
      <c r="O193" s="749"/>
      <c r="P193" s="749"/>
      <c r="Q193" s="749"/>
      <c r="R193" s="749"/>
      <c r="S193" s="749"/>
      <c r="T193" s="749"/>
      <c r="U193" s="749"/>
      <c r="V193" s="749"/>
      <c r="W193" s="749"/>
      <c r="X193" s="749"/>
      <c r="Y193" s="749"/>
      <c r="Z193" s="749"/>
      <c r="AA193" s="749"/>
      <c r="AB193" s="749"/>
      <c r="AC193" s="749"/>
      <c r="AD193" s="749"/>
      <c r="AE193" s="749"/>
      <c r="AF193" s="749"/>
      <c r="AG193" s="749"/>
      <c r="AH193" s="749"/>
      <c r="AI193" s="749"/>
      <c r="AJ193" s="749"/>
      <c r="AK193" s="749"/>
      <c r="AL193" s="749"/>
      <c r="AM193" s="749"/>
      <c r="AN193" s="749"/>
      <c r="AO193" s="749"/>
      <c r="AP193" s="749"/>
      <c r="AQ193" s="749"/>
      <c r="AR193" s="749"/>
      <c r="AS193" s="749"/>
      <c r="AT193" s="749"/>
      <c r="AU193" s="749"/>
      <c r="AV193" s="749"/>
      <c r="AW193" s="749"/>
      <c r="AX193" s="749"/>
      <c r="AY193" s="749"/>
      <c r="AZ193" s="128"/>
      <c r="BA193" s="128"/>
      <c r="BB193" s="128"/>
      <c r="BC193" s="128"/>
      <c r="BD193" s="128"/>
      <c r="BE193" s="128"/>
      <c r="BF193" s="128"/>
      <c r="BG193" s="128"/>
      <c r="BH193" s="128"/>
      <c r="BI193" s="128"/>
      <c r="BJ193" s="128"/>
      <c r="BK193" s="128"/>
      <c r="BL193" s="128"/>
      <c r="BM193" s="128"/>
      <c r="BN193" s="128"/>
      <c r="BO193" s="128"/>
      <c r="BP193" s="128"/>
      <c r="BQ193" s="128"/>
      <c r="BR193" s="128"/>
      <c r="BS193" s="128"/>
      <c r="BT193" s="128"/>
      <c r="BU193" s="128"/>
      <c r="BV193" s="128"/>
      <c r="BW193" s="128"/>
      <c r="BX193" s="128"/>
      <c r="BY193" s="128"/>
      <c r="BZ193" s="128"/>
      <c r="CA193" s="128"/>
      <c r="CB193" s="128"/>
      <c r="CC193" s="128"/>
      <c r="CD193" s="128"/>
      <c r="CE193" s="128"/>
      <c r="CF193" s="128"/>
      <c r="CG193" s="128"/>
      <c r="CH193" s="128"/>
      <c r="CI193" s="128"/>
      <c r="CJ193" s="128"/>
      <c r="CK193" s="128"/>
      <c r="CL193" s="128"/>
      <c r="CM193" s="128"/>
      <c r="CN193" s="128"/>
      <c r="CO193" s="128"/>
      <c r="CP193" s="128"/>
      <c r="CQ193" s="128"/>
      <c r="CR193" s="128"/>
      <c r="CS193" s="128"/>
      <c r="CT193" s="128"/>
      <c r="CU193" s="128"/>
      <c r="CV193" s="128"/>
      <c r="CW193" s="128"/>
      <c r="CX193" s="128"/>
      <c r="CY193" s="749"/>
      <c r="CZ193" s="749"/>
      <c r="DA193" s="749"/>
      <c r="DB193" s="749"/>
      <c r="DC193" s="749"/>
      <c r="DD193" s="749"/>
      <c r="DE193" s="749"/>
      <c r="DF193" s="749"/>
      <c r="DG193" s="749"/>
      <c r="DH193" s="749"/>
      <c r="DI193" s="749"/>
      <c r="DJ193" s="749"/>
      <c r="DK193" s="749"/>
      <c r="DL193" s="749"/>
      <c r="DM193" s="749"/>
      <c r="DN193" s="749"/>
      <c r="DO193" s="749"/>
      <c r="DP193" s="749"/>
      <c r="DQ193" s="749"/>
      <c r="DR193" s="749"/>
      <c r="DS193" s="749"/>
      <c r="DT193" s="749"/>
      <c r="DU193" s="749"/>
      <c r="DV193" s="749"/>
      <c r="DW193" s="749"/>
      <c r="DX193" s="749"/>
      <c r="DY193" s="749"/>
      <c r="DZ193" s="749"/>
      <c r="EA193" s="749"/>
      <c r="EB193" s="749"/>
      <c r="EC193" s="749"/>
      <c r="ED193" s="749"/>
      <c r="EE193" s="749"/>
      <c r="EF193" s="749"/>
      <c r="EG193" s="749"/>
      <c r="EH193" s="749"/>
      <c r="EI193" s="749"/>
      <c r="EJ193" s="749"/>
      <c r="EK193" s="749"/>
      <c r="EL193" s="749"/>
      <c r="EM193" s="749"/>
      <c r="EN193" s="749"/>
      <c r="EO193" s="749"/>
      <c r="EP193" s="749"/>
      <c r="EQ193" s="749"/>
      <c r="ER193" s="749"/>
      <c r="ES193" s="749"/>
      <c r="ET193" s="749"/>
      <c r="EU193" s="749"/>
      <c r="EV193" s="749"/>
      <c r="EW193" s="749"/>
      <c r="EX193" s="749"/>
      <c r="EY193" s="749"/>
      <c r="EZ193" s="749"/>
      <c r="FA193" s="749"/>
      <c r="FB193" s="749"/>
      <c r="FC193" s="749"/>
      <c r="FD193" s="749"/>
      <c r="FE193" s="749"/>
      <c r="FF193" s="749"/>
      <c r="FG193" s="749"/>
      <c r="FH193" s="749"/>
      <c r="FI193" s="749"/>
      <c r="FJ193" s="749"/>
      <c r="FK193" s="749"/>
      <c r="FL193" s="749"/>
      <c r="FM193" s="749"/>
      <c r="FN193" s="749"/>
      <c r="FO193" s="749"/>
      <c r="FP193" s="749"/>
      <c r="FQ193" s="749"/>
      <c r="FR193" s="749"/>
      <c r="FS193" s="749"/>
      <c r="FT193" s="749"/>
      <c r="FU193" s="749"/>
      <c r="FV193" s="749"/>
      <c r="FW193" s="749"/>
      <c r="FX193" s="749"/>
      <c r="FY193" s="749"/>
      <c r="FZ193" s="749"/>
      <c r="GA193" s="749"/>
      <c r="GB193" s="749"/>
      <c r="GC193" s="749"/>
      <c r="GD193" s="749"/>
      <c r="GE193" s="749"/>
      <c r="GF193" s="749"/>
      <c r="GG193" s="749"/>
      <c r="GH193" s="749"/>
      <c r="GI193" s="749"/>
      <c r="GJ193" s="749"/>
      <c r="GK193" s="749"/>
      <c r="GL193" s="749"/>
      <c r="GM193" s="749"/>
      <c r="GN193" s="749"/>
      <c r="GO193" s="749"/>
      <c r="GP193" s="749"/>
      <c r="GQ193" s="749"/>
      <c r="GR193" s="749"/>
      <c r="GS193" s="749"/>
      <c r="GT193" s="749"/>
      <c r="GU193" s="749"/>
      <c r="GV193" s="749"/>
      <c r="GW193" s="749"/>
      <c r="GX193" s="749"/>
      <c r="GY193" s="749"/>
      <c r="GZ193" s="749"/>
      <c r="HA193" s="749"/>
      <c r="HB193" s="749"/>
      <c r="HC193" s="749"/>
      <c r="HD193" s="749"/>
      <c r="HE193" s="749"/>
      <c r="HF193" s="749"/>
      <c r="HG193" s="749"/>
      <c r="HH193" s="749"/>
      <c r="HI193" s="749"/>
      <c r="HJ193" s="749"/>
      <c r="HK193" s="749"/>
      <c r="HL193" s="749"/>
      <c r="HM193" s="749"/>
      <c r="HN193" s="749"/>
      <c r="HO193" s="749"/>
      <c r="HP193" s="749"/>
      <c r="HQ193" s="749"/>
      <c r="HR193" s="749"/>
      <c r="HS193" s="749"/>
      <c r="HT193" s="749"/>
      <c r="HU193" s="749"/>
      <c r="HV193" s="749"/>
      <c r="HW193" s="749"/>
      <c r="HX193" s="749"/>
      <c r="HY193" s="749"/>
      <c r="HZ193" s="749"/>
      <c r="IA193" s="749"/>
      <c r="IB193" s="749"/>
      <c r="IC193" s="749"/>
      <c r="ID193" s="749"/>
      <c r="IE193" s="749"/>
      <c r="IF193" s="749"/>
      <c r="IG193" s="749"/>
      <c r="IH193" s="749"/>
      <c r="II193" s="749"/>
      <c r="IJ193" s="749"/>
      <c r="IK193" s="749"/>
      <c r="IL193" s="749"/>
      <c r="IM193" s="749"/>
      <c r="IN193" s="749"/>
      <c r="IO193" s="749"/>
      <c r="IP193" s="749"/>
      <c r="IQ193" s="749"/>
      <c r="IR193" s="749"/>
      <c r="IS193" s="749"/>
      <c r="IT193" s="749"/>
      <c r="IU193" s="749"/>
      <c r="IV193" s="749"/>
      <c r="IW193" s="749"/>
      <c r="IX193" s="749"/>
      <c r="IY193" s="749"/>
      <c r="IZ193" s="749"/>
      <c r="JA193" s="749"/>
      <c r="JB193" s="749"/>
      <c r="JC193" s="749"/>
      <c r="JD193" s="749"/>
      <c r="JE193" s="749"/>
      <c r="JF193" s="749"/>
      <c r="JG193" s="749"/>
      <c r="JH193" s="749"/>
      <c r="JI193" s="749"/>
      <c r="JJ193" s="749"/>
      <c r="JK193" s="749"/>
      <c r="JL193" s="749"/>
      <c r="JM193" s="749"/>
      <c r="JN193" s="749"/>
      <c r="JO193" s="749"/>
      <c r="JP193" s="749"/>
      <c r="JQ193" s="749"/>
      <c r="JR193" s="749"/>
      <c r="JS193" s="749"/>
      <c r="JT193" s="749"/>
      <c r="JU193" s="749"/>
      <c r="JV193" s="749"/>
      <c r="JW193" s="749"/>
      <c r="JX193" s="749"/>
      <c r="JY193" s="749"/>
      <c r="JZ193" s="749"/>
      <c r="KA193" s="749"/>
      <c r="KB193" s="749"/>
      <c r="KC193" s="749"/>
      <c r="KD193" s="749"/>
      <c r="KE193" s="749"/>
      <c r="KF193" s="749"/>
      <c r="KG193" s="749"/>
      <c r="KH193" s="749"/>
      <c r="KI193" s="749"/>
      <c r="KJ193" s="749"/>
      <c r="KK193" s="749"/>
      <c r="KL193" s="749"/>
      <c r="KM193" s="749"/>
      <c r="KN193" s="749"/>
      <c r="KO193" s="749"/>
      <c r="KP193" s="749"/>
      <c r="KQ193" s="749"/>
      <c r="KR193" s="749"/>
      <c r="KS193" s="749"/>
      <c r="KT193" s="749"/>
      <c r="KU193" s="749"/>
      <c r="KV193" s="749"/>
      <c r="KW193" s="749"/>
      <c r="KX193" s="749"/>
      <c r="KY193" s="749"/>
      <c r="KZ193" s="749"/>
      <c r="LA193" s="749"/>
      <c r="LB193" s="749"/>
      <c r="LC193" s="749"/>
      <c r="LD193" s="749"/>
      <c r="LE193" s="749"/>
      <c r="LF193" s="749"/>
      <c r="LG193" s="749"/>
      <c r="LH193" s="749"/>
      <c r="LI193" s="749"/>
      <c r="LJ193" s="749"/>
      <c r="LK193" s="749"/>
      <c r="LL193" s="749"/>
      <c r="LM193" s="749"/>
      <c r="LN193" s="749"/>
      <c r="LO193" s="749"/>
      <c r="LP193" s="749"/>
      <c r="LQ193" s="749"/>
      <c r="LR193" s="749"/>
      <c r="LS193" s="749"/>
      <c r="LT193" s="749"/>
      <c r="LU193" s="749"/>
      <c r="LV193" s="749"/>
      <c r="LW193" s="749"/>
      <c r="LX193" s="749"/>
      <c r="LY193" s="749"/>
      <c r="LZ193" s="749"/>
      <c r="MA193" s="749"/>
      <c r="MB193" s="749"/>
      <c r="MC193" s="749"/>
      <c r="MD193" s="749"/>
      <c r="ME193" s="749"/>
      <c r="MF193" s="749"/>
      <c r="MG193" s="749"/>
      <c r="MH193" s="749"/>
      <c r="MI193" s="749"/>
      <c r="MJ193" s="749"/>
      <c r="MK193" s="749"/>
      <c r="ML193" s="749"/>
      <c r="MM193" s="749"/>
      <c r="MN193" s="749"/>
      <c r="MO193" s="749"/>
      <c r="MP193" s="749"/>
      <c r="MQ193" s="749"/>
      <c r="MR193" s="749"/>
      <c r="MS193" s="749"/>
      <c r="MT193" s="749"/>
      <c r="MU193" s="749"/>
      <c r="MV193" s="749"/>
      <c r="MW193" s="749"/>
      <c r="MX193" s="749"/>
      <c r="MY193" s="749"/>
      <c r="MZ193" s="749"/>
      <c r="NA193" s="749"/>
      <c r="NB193" s="749"/>
      <c r="NC193" s="749"/>
      <c r="ND193" s="749"/>
      <c r="NE193" s="749"/>
      <c r="NF193" s="749"/>
      <c r="NG193" s="749"/>
      <c r="NH193" s="749"/>
      <c r="NI193" s="749"/>
      <c r="NJ193" s="749"/>
      <c r="NK193" s="749"/>
      <c r="NL193" s="749"/>
      <c r="NM193" s="749"/>
      <c r="NN193" s="749"/>
      <c r="NO193" s="749"/>
      <c r="NP193" s="749"/>
      <c r="NQ193" s="749"/>
      <c r="NR193" s="749"/>
      <c r="NS193" s="749"/>
      <c r="NT193" s="749"/>
      <c r="NU193" s="749"/>
      <c r="NV193" s="749"/>
      <c r="NW193" s="749"/>
      <c r="NX193" s="749"/>
      <c r="NY193" s="749"/>
      <c r="NZ193" s="749"/>
      <c r="OA193" s="749"/>
      <c r="OB193" s="749"/>
      <c r="OC193" s="749"/>
      <c r="OD193" s="749"/>
      <c r="OE193" s="749"/>
      <c r="OF193" s="749"/>
      <c r="OG193" s="749"/>
      <c r="OH193" s="749"/>
      <c r="OI193" s="749"/>
      <c r="OJ193" s="749"/>
      <c r="OK193" s="749"/>
      <c r="OL193" s="749"/>
      <c r="OM193" s="749"/>
      <c r="ON193" s="749"/>
      <c r="OO193" s="749"/>
      <c r="OP193" s="749"/>
      <c r="OQ193" s="749"/>
      <c r="OR193" s="749"/>
      <c r="OS193" s="749"/>
      <c r="OT193" s="749"/>
      <c r="OU193" s="749"/>
      <c r="OV193" s="749"/>
      <c r="OW193" s="749"/>
      <c r="OX193" s="749"/>
      <c r="OY193" s="749"/>
      <c r="OZ193" s="749"/>
      <c r="PA193" s="749"/>
      <c r="PB193" s="749"/>
      <c r="PC193" s="749"/>
      <c r="PD193" s="749"/>
      <c r="PE193" s="749"/>
      <c r="PF193" s="749"/>
      <c r="PG193" s="749"/>
      <c r="PH193" s="749"/>
      <c r="PI193" s="749"/>
      <c r="PJ193" s="749"/>
      <c r="PK193" s="749"/>
      <c r="PL193" s="749"/>
      <c r="PM193" s="749"/>
      <c r="PN193" s="749"/>
      <c r="PO193" s="749"/>
      <c r="PP193" s="749"/>
      <c r="PQ193" s="749"/>
      <c r="PR193" s="749"/>
      <c r="PS193" s="749"/>
      <c r="PT193" s="749"/>
      <c r="PU193" s="749"/>
      <c r="PV193" s="749"/>
      <c r="PW193" s="749"/>
      <c r="PX193" s="749"/>
      <c r="PY193" s="749"/>
      <c r="PZ193" s="749"/>
      <c r="QA193" s="749"/>
      <c r="QB193" s="749"/>
      <c r="QC193" s="749"/>
      <c r="QD193" s="749"/>
      <c r="QE193" s="749"/>
      <c r="QF193" s="749"/>
      <c r="QG193" s="749"/>
      <c r="QH193" s="749"/>
      <c r="QI193" s="749"/>
      <c r="QJ193" s="749"/>
      <c r="QK193" s="749"/>
      <c r="QL193" s="749"/>
      <c r="QM193" s="749"/>
      <c r="QN193" s="749"/>
      <c r="QO193" s="749"/>
      <c r="QP193" s="749"/>
      <c r="QQ193" s="749"/>
      <c r="QR193" s="749"/>
      <c r="QS193" s="749"/>
      <c r="QT193" s="749"/>
      <c r="QU193" s="749"/>
      <c r="QV193" s="749"/>
      <c r="QW193" s="749"/>
      <c r="QX193" s="749"/>
      <c r="QY193" s="749"/>
      <c r="QZ193" s="749"/>
      <c r="RA193" s="749"/>
      <c r="RB193" s="749"/>
      <c r="RC193" s="749"/>
      <c r="RD193" s="749"/>
      <c r="RE193" s="749"/>
      <c r="RF193" s="749"/>
      <c r="RG193" s="749"/>
      <c r="RH193" s="749"/>
      <c r="RI193" s="749"/>
      <c r="RJ193" s="749"/>
      <c r="RK193" s="749"/>
      <c r="RL193" s="749"/>
      <c r="RM193" s="749"/>
      <c r="RN193" s="749"/>
      <c r="RO193" s="749"/>
      <c r="RP193" s="749"/>
      <c r="RQ193" s="749"/>
      <c r="RR193" s="749"/>
      <c r="RS193" s="749"/>
      <c r="RT193" s="749"/>
      <c r="RU193" s="749"/>
      <c r="RV193" s="749"/>
      <c r="RW193" s="749"/>
      <c r="RX193" s="749"/>
      <c r="RY193" s="749"/>
      <c r="RZ193" s="749"/>
      <c r="SA193" s="749"/>
      <c r="SB193" s="749"/>
      <c r="SC193" s="749"/>
      <c r="SD193" s="749"/>
      <c r="SE193" s="749"/>
      <c r="SF193" s="749"/>
      <c r="SG193" s="749"/>
      <c r="SH193" s="749"/>
      <c r="SI193" s="749"/>
      <c r="SJ193" s="749"/>
      <c r="SK193" s="749"/>
      <c r="SL193" s="749"/>
      <c r="SM193" s="749"/>
      <c r="SN193" s="749"/>
      <c r="SO193" s="749"/>
      <c r="SP193" s="749"/>
      <c r="SQ193" s="749"/>
      <c r="SR193" s="749"/>
      <c r="SS193" s="749"/>
      <c r="ST193" s="749"/>
      <c r="SU193" s="749"/>
      <c r="SV193" s="749"/>
      <c r="SW193" s="749"/>
      <c r="SX193" s="749"/>
      <c r="SY193" s="749"/>
      <c r="SZ193" s="749"/>
      <c r="TA193" s="749"/>
      <c r="TB193" s="749"/>
      <c r="TC193" s="749"/>
      <c r="TD193" s="749"/>
      <c r="TE193" s="749"/>
      <c r="TF193" s="749"/>
      <c r="TG193" s="749"/>
      <c r="TH193" s="749"/>
      <c r="TI193" s="749"/>
      <c r="TJ193" s="749"/>
      <c r="TK193" s="749"/>
      <c r="TL193" s="749"/>
      <c r="TM193" s="749"/>
      <c r="TN193" s="749"/>
      <c r="TO193" s="749"/>
      <c r="TP193" s="749"/>
      <c r="TQ193" s="749"/>
      <c r="TR193" s="749"/>
      <c r="TS193" s="749"/>
      <c r="TT193" s="749"/>
      <c r="TU193" s="749"/>
      <c r="TV193" s="749"/>
      <c r="TW193" s="749"/>
      <c r="TX193" s="749"/>
      <c r="TY193" s="749"/>
      <c r="TZ193" s="749"/>
      <c r="UA193" s="749"/>
      <c r="UB193" s="749"/>
      <c r="UC193" s="749"/>
      <c r="UD193" s="749"/>
      <c r="UE193" s="749"/>
      <c r="UF193" s="749"/>
      <c r="UG193" s="749"/>
      <c r="UH193" s="749"/>
      <c r="UI193" s="749"/>
      <c r="UJ193" s="749"/>
      <c r="UK193" s="749"/>
      <c r="UL193" s="749"/>
      <c r="UM193" s="749"/>
      <c r="UN193" s="749"/>
      <c r="UO193" s="749"/>
      <c r="UP193" s="749"/>
      <c r="UQ193" s="749"/>
      <c r="UR193" s="749"/>
      <c r="US193" s="749"/>
      <c r="UT193" s="749"/>
      <c r="UU193" s="749"/>
      <c r="UV193" s="749"/>
      <c r="UW193" s="749"/>
      <c r="UX193" s="749"/>
      <c r="UY193" s="749"/>
      <c r="UZ193" s="749"/>
      <c r="VA193" s="749"/>
      <c r="VB193" s="749"/>
      <c r="VC193" s="749"/>
      <c r="VD193" s="749"/>
      <c r="VE193" s="749"/>
      <c r="VF193" s="749"/>
      <c r="VG193" s="749"/>
      <c r="VH193" s="749"/>
      <c r="VI193" s="749"/>
      <c r="VJ193" s="749"/>
      <c r="VK193" s="749"/>
      <c r="VL193" s="749"/>
      <c r="VM193" s="749"/>
      <c r="VN193" s="749"/>
      <c r="VO193" s="749"/>
      <c r="VP193" s="749"/>
      <c r="VQ193" s="749"/>
      <c r="VR193" s="749"/>
      <c r="VS193" s="749"/>
      <c r="VT193" s="749"/>
      <c r="VU193" s="749"/>
      <c r="VV193" s="749"/>
      <c r="VW193" s="749"/>
      <c r="VX193" s="749"/>
      <c r="VY193" s="749"/>
      <c r="VZ193" s="749"/>
      <c r="WA193" s="749"/>
      <c r="WB193" s="749"/>
      <c r="WC193" s="749"/>
      <c r="WD193" s="749"/>
      <c r="WE193" s="749"/>
      <c r="WF193" s="749"/>
      <c r="WG193" s="749"/>
      <c r="WH193" s="749"/>
      <c r="WI193" s="749"/>
      <c r="WJ193" s="749"/>
      <c r="WK193" s="749"/>
      <c r="WL193" s="749"/>
      <c r="WM193" s="749"/>
      <c r="WN193" s="749"/>
      <c r="WO193" s="749"/>
      <c r="WP193" s="749"/>
      <c r="WQ193" s="749"/>
      <c r="WR193" s="749"/>
      <c r="WS193" s="749"/>
      <c r="WT193" s="749"/>
      <c r="WU193" s="749"/>
      <c r="WV193" s="749"/>
      <c r="WW193" s="749"/>
      <c r="WX193" s="749"/>
      <c r="WY193" s="749"/>
      <c r="WZ193" s="749"/>
      <c r="XA193" s="749"/>
      <c r="XB193" s="749"/>
      <c r="XC193" s="749"/>
      <c r="XD193" s="749"/>
      <c r="XE193" s="749"/>
      <c r="XF193" s="749"/>
      <c r="XG193" s="749"/>
      <c r="XH193" s="749"/>
      <c r="XI193" s="749"/>
      <c r="XJ193" s="749"/>
      <c r="XK193" s="749"/>
      <c r="XL193" s="749"/>
      <c r="XM193" s="749"/>
      <c r="XN193" s="749"/>
      <c r="XO193" s="749"/>
      <c r="XP193" s="749"/>
      <c r="XQ193" s="749"/>
      <c r="XR193" s="749"/>
      <c r="XS193" s="749"/>
      <c r="XT193" s="749"/>
      <c r="XU193" s="749"/>
      <c r="XV193" s="749"/>
      <c r="XW193" s="749"/>
      <c r="XX193" s="749"/>
      <c r="XY193" s="749"/>
      <c r="XZ193" s="749"/>
      <c r="YA193" s="749"/>
      <c r="YB193" s="749"/>
      <c r="YC193" s="749"/>
      <c r="YD193" s="749"/>
      <c r="YE193" s="749"/>
      <c r="YF193" s="749"/>
      <c r="YG193" s="749"/>
      <c r="YH193" s="749"/>
      <c r="YI193" s="749"/>
      <c r="YJ193" s="749"/>
      <c r="YK193" s="749"/>
      <c r="YL193" s="749"/>
      <c r="YM193" s="749"/>
      <c r="YN193" s="749"/>
      <c r="YO193" s="749"/>
      <c r="YP193" s="749"/>
      <c r="YQ193" s="749"/>
      <c r="YR193" s="749"/>
      <c r="YS193" s="749"/>
      <c r="YT193" s="749"/>
      <c r="YU193" s="749"/>
      <c r="YV193" s="749"/>
      <c r="YW193" s="749"/>
      <c r="YX193" s="749"/>
      <c r="YY193" s="749"/>
      <c r="YZ193" s="749"/>
      <c r="ZA193" s="749"/>
      <c r="ZB193" s="749"/>
      <c r="ZC193" s="749"/>
      <c r="ZD193" s="749"/>
      <c r="ZE193" s="749"/>
      <c r="ZF193" s="749"/>
      <c r="ZG193" s="749"/>
      <c r="ZH193" s="749"/>
      <c r="ZI193" s="749"/>
      <c r="ZJ193" s="749"/>
      <c r="ZK193" s="749"/>
      <c r="ZL193" s="749"/>
      <c r="ZM193" s="749"/>
      <c r="ZN193" s="749"/>
      <c r="ZO193" s="749"/>
      <c r="ZP193" s="749"/>
      <c r="ZQ193" s="749"/>
      <c r="ZR193" s="749"/>
      <c r="ZS193" s="749"/>
      <c r="ZT193" s="749"/>
      <c r="ZU193" s="749"/>
      <c r="ZV193" s="749"/>
      <c r="ZW193" s="749"/>
      <c r="ZX193" s="749"/>
      <c r="ZY193" s="749"/>
      <c r="ZZ193" s="749"/>
      <c r="AAA193" s="749"/>
      <c r="AAB193" s="749"/>
      <c r="AAC193" s="749"/>
      <c r="AAD193" s="749"/>
      <c r="AAE193" s="749"/>
      <c r="AAF193" s="749"/>
      <c r="AAG193" s="749"/>
      <c r="AAH193" s="749"/>
      <c r="AAI193" s="749"/>
      <c r="AAJ193" s="749"/>
      <c r="AAK193" s="749"/>
      <c r="AAL193" s="749"/>
      <c r="AAM193" s="749"/>
      <c r="AAN193" s="749"/>
      <c r="AAO193" s="749"/>
      <c r="AAP193" s="749"/>
      <c r="AAQ193" s="749"/>
      <c r="AAR193" s="749"/>
      <c r="AAS193" s="749"/>
      <c r="AAT193" s="749"/>
      <c r="AAU193" s="749"/>
      <c r="AAV193" s="749"/>
      <c r="AAW193" s="749"/>
      <c r="AAX193" s="749"/>
      <c r="AAY193" s="749"/>
      <c r="AAZ193" s="749"/>
      <c r="ABA193" s="749"/>
      <c r="ABB193" s="749"/>
      <c r="ABC193" s="749"/>
      <c r="ABD193" s="749"/>
      <c r="ABE193" s="749"/>
      <c r="ABF193" s="749"/>
      <c r="ABG193" s="749"/>
      <c r="ABH193" s="749"/>
      <c r="ABI193" s="749"/>
      <c r="ABJ193" s="749"/>
      <c r="ABK193" s="749"/>
      <c r="ABL193" s="749"/>
      <c r="ABM193" s="749"/>
      <c r="ABN193" s="749"/>
      <c r="ABO193" s="749"/>
      <c r="ABP193" s="749"/>
      <c r="ABQ193" s="749"/>
      <c r="ABR193" s="749"/>
      <c r="ABS193" s="749"/>
      <c r="ABT193" s="749"/>
      <c r="ABU193" s="749"/>
      <c r="ABV193" s="749"/>
      <c r="ABW193" s="749"/>
      <c r="ABX193" s="749"/>
      <c r="ABY193" s="749"/>
      <c r="ABZ193" s="749"/>
      <c r="ACA193" s="749"/>
      <c r="ACB193" s="749"/>
      <c r="ACC193" s="749"/>
      <c r="ACD193" s="749"/>
      <c r="ACE193" s="749"/>
      <c r="ACF193" s="749"/>
      <c r="ACG193" s="749"/>
      <c r="ACH193" s="749"/>
      <c r="ACI193" s="749"/>
      <c r="ACJ193" s="749"/>
      <c r="ACK193" s="749"/>
      <c r="ACL193" s="749"/>
      <c r="ACM193" s="749"/>
      <c r="ACN193" s="749"/>
      <c r="ACO193" s="749"/>
      <c r="ACP193" s="749"/>
      <c r="ACQ193" s="749"/>
      <c r="ACR193" s="749"/>
      <c r="ACS193" s="749"/>
      <c r="ACT193" s="749"/>
      <c r="ACU193" s="749"/>
      <c r="ACV193" s="749"/>
      <c r="ACW193" s="749"/>
      <c r="ACX193" s="749"/>
      <c r="ACY193" s="749"/>
      <c r="ACZ193" s="749"/>
      <c r="ADA193" s="749"/>
      <c r="ADB193" s="749"/>
      <c r="ADC193" s="749"/>
      <c r="ADD193" s="749"/>
      <c r="ADE193" s="749"/>
      <c r="ADF193" s="749"/>
      <c r="ADG193" s="749"/>
      <c r="ADH193" s="749"/>
      <c r="ADI193" s="749"/>
      <c r="ADJ193" s="749"/>
      <c r="ADK193" s="749"/>
      <c r="ADL193" s="749"/>
      <c r="ADM193" s="749"/>
      <c r="ADN193" s="749"/>
      <c r="ADO193" s="749"/>
      <c r="ADP193" s="749"/>
      <c r="ADQ193" s="749"/>
      <c r="ADR193" s="749"/>
      <c r="ADS193" s="749"/>
      <c r="ADT193" s="749"/>
      <c r="ADU193" s="749"/>
      <c r="ADV193" s="749"/>
      <c r="ADW193" s="749"/>
      <c r="ADX193" s="749"/>
      <c r="ADY193" s="749"/>
      <c r="ADZ193" s="749"/>
      <c r="AEA193" s="749"/>
      <c r="AEB193" s="749"/>
      <c r="AEC193" s="749"/>
      <c r="AED193" s="749"/>
      <c r="AEE193" s="749"/>
      <c r="AEF193" s="749"/>
      <c r="AEG193" s="749"/>
      <c r="AEH193" s="749"/>
      <c r="AEI193" s="749"/>
      <c r="AEJ193" s="749"/>
      <c r="AEK193" s="749"/>
      <c r="AEL193" s="749"/>
      <c r="AEM193" s="749"/>
      <c r="AEN193" s="749"/>
      <c r="AEO193" s="749"/>
      <c r="AEP193" s="749"/>
      <c r="AEQ193" s="749"/>
      <c r="AER193" s="749"/>
      <c r="AES193" s="749"/>
      <c r="AET193" s="749"/>
      <c r="AEU193" s="749"/>
      <c r="AEV193" s="749"/>
      <c r="AEW193" s="749"/>
      <c r="AEX193" s="749"/>
      <c r="AEY193" s="749"/>
      <c r="AEZ193" s="749"/>
      <c r="AFA193" s="749"/>
      <c r="AFB193" s="749"/>
      <c r="AFC193" s="749"/>
      <c r="AFD193" s="749"/>
      <c r="AFE193" s="749"/>
      <c r="AFF193" s="749"/>
      <c r="AFG193" s="749"/>
      <c r="AFH193" s="749"/>
      <c r="AFI193" s="749"/>
      <c r="AFJ193" s="749"/>
      <c r="AFK193" s="749"/>
      <c r="AFL193" s="749"/>
      <c r="AFM193" s="749"/>
      <c r="AFN193" s="749"/>
      <c r="AFO193" s="749"/>
      <c r="AFP193" s="749"/>
      <c r="AFQ193" s="749"/>
      <c r="AFR193" s="749"/>
      <c r="AFS193" s="749"/>
      <c r="AFT193" s="749"/>
      <c r="AFU193" s="749"/>
      <c r="AFV193" s="749"/>
      <c r="AFW193" s="749"/>
      <c r="AFX193" s="749"/>
      <c r="AFY193" s="749"/>
      <c r="AFZ193" s="749"/>
      <c r="AGA193" s="749"/>
      <c r="AGB193" s="749"/>
      <c r="AGC193" s="749"/>
      <c r="AGD193" s="749"/>
      <c r="AGE193" s="749"/>
      <c r="AGF193" s="749"/>
      <c r="AGG193" s="749"/>
      <c r="AGH193" s="749"/>
      <c r="AGI193" s="749"/>
      <c r="AGJ193" s="749"/>
      <c r="AGK193" s="749"/>
      <c r="AGL193" s="749"/>
      <c r="AGM193" s="749"/>
      <c r="AGN193" s="749"/>
      <c r="AGO193" s="749"/>
      <c r="AGP193" s="749"/>
      <c r="AGQ193" s="749"/>
      <c r="AGR193" s="749"/>
      <c r="AGS193" s="749"/>
      <c r="AGT193" s="749"/>
      <c r="AGU193" s="749"/>
      <c r="AGV193" s="749"/>
      <c r="AGW193" s="749"/>
      <c r="AGX193" s="749"/>
      <c r="AGY193" s="749"/>
      <c r="AGZ193" s="749"/>
      <c r="AHA193" s="749"/>
      <c r="AHB193" s="749"/>
      <c r="AHC193" s="749"/>
      <c r="AHD193" s="749"/>
      <c r="AHE193" s="749"/>
      <c r="AHF193" s="749"/>
      <c r="AHG193" s="749"/>
      <c r="AHH193" s="749"/>
      <c r="AHI193" s="749"/>
      <c r="AHJ193" s="749"/>
      <c r="AHK193" s="749"/>
      <c r="AHL193" s="749"/>
      <c r="AHM193" s="749"/>
      <c r="AHN193" s="749"/>
      <c r="AHO193" s="749"/>
      <c r="AHP193" s="749"/>
      <c r="AHQ193" s="749"/>
      <c r="AHR193" s="749"/>
      <c r="AHS193" s="749"/>
      <c r="AHT193" s="749"/>
      <c r="AHU193" s="749"/>
      <c r="AHV193" s="749"/>
      <c r="AHW193" s="749"/>
      <c r="AHX193" s="749"/>
      <c r="AHY193" s="749"/>
      <c r="AHZ193" s="749"/>
      <c r="AIA193" s="749"/>
      <c r="AIB193" s="749"/>
      <c r="AIC193" s="749"/>
      <c r="AID193" s="749"/>
      <c r="AIE193" s="749"/>
      <c r="AIF193" s="749"/>
      <c r="AIG193" s="749"/>
      <c r="AIH193" s="749"/>
      <c r="AII193" s="749"/>
      <c r="AIJ193" s="749"/>
      <c r="AIK193" s="749"/>
      <c r="AIL193" s="749"/>
      <c r="AIM193" s="749"/>
      <c r="AIN193" s="749"/>
      <c r="AIO193" s="749"/>
      <c r="AIP193" s="749"/>
      <c r="AIQ193" s="749"/>
      <c r="AIR193" s="749"/>
      <c r="AIS193" s="749"/>
      <c r="AIT193" s="749"/>
      <c r="AIU193" s="749"/>
      <c r="AIV193" s="749"/>
      <c r="AIW193" s="749"/>
      <c r="AIX193" s="749"/>
      <c r="AIY193" s="749"/>
      <c r="AIZ193" s="749"/>
      <c r="AJA193" s="749"/>
      <c r="AJB193" s="749"/>
      <c r="AJC193" s="749"/>
      <c r="AJD193" s="749"/>
      <c r="AJE193" s="749"/>
      <c r="AJF193" s="749"/>
      <c r="AJG193" s="749"/>
      <c r="AJH193" s="749"/>
      <c r="AJI193" s="749"/>
      <c r="AJJ193" s="749"/>
      <c r="AJK193" s="749"/>
      <c r="AJL193" s="749"/>
      <c r="AJM193" s="749"/>
      <c r="AJN193" s="749"/>
      <c r="AJO193" s="749"/>
      <c r="AJP193" s="749"/>
      <c r="AJQ193" s="749"/>
      <c r="AJR193" s="749"/>
      <c r="AJS193" s="749"/>
      <c r="AJT193" s="749"/>
      <c r="AJU193" s="749"/>
      <c r="AJV193" s="749"/>
      <c r="AJW193" s="749"/>
      <c r="AJX193" s="749"/>
      <c r="AJY193" s="749"/>
      <c r="AJZ193" s="749"/>
      <c r="AKA193" s="749"/>
      <c r="AKB193" s="749"/>
      <c r="AKC193" s="749"/>
      <c r="AKD193" s="749"/>
      <c r="AKE193" s="749"/>
      <c r="AKF193" s="749"/>
      <c r="AKG193" s="749"/>
      <c r="AKH193" s="749"/>
      <c r="AKI193" s="749"/>
      <c r="AKJ193" s="749"/>
      <c r="AKK193" s="749"/>
      <c r="AKL193" s="749"/>
      <c r="AKM193" s="749"/>
      <c r="AKN193" s="749"/>
      <c r="AKO193" s="749"/>
      <c r="AKP193" s="749"/>
      <c r="AKQ193" s="749"/>
      <c r="AKR193" s="749"/>
      <c r="AKS193" s="749"/>
      <c r="AKT193" s="749"/>
      <c r="AKU193" s="749"/>
      <c r="AKV193" s="749"/>
      <c r="AKW193" s="749"/>
      <c r="AKX193" s="749"/>
      <c r="AKY193" s="749"/>
      <c r="AKZ193" s="749"/>
      <c r="ALA193" s="749"/>
      <c r="ALB193" s="749"/>
      <c r="ALC193" s="749"/>
      <c r="ALD193" s="749"/>
      <c r="ALE193" s="749"/>
      <c r="ALF193" s="749"/>
      <c r="ALG193" s="749"/>
      <c r="ALH193" s="749"/>
      <c r="ALI193" s="749"/>
      <c r="ALJ193" s="749"/>
      <c r="ALK193" s="749"/>
      <c r="ALL193" s="749"/>
      <c r="ALM193" s="749"/>
      <c r="ALN193" s="749"/>
      <c r="ALO193" s="749"/>
      <c r="ALP193" s="749"/>
      <c r="ALQ193" s="749"/>
      <c r="ALR193" s="749"/>
      <c r="ALS193" s="749"/>
      <c r="ALT193" s="749"/>
      <c r="ALU193" s="749"/>
      <c r="ALV193" s="749"/>
      <c r="ALW193" s="749"/>
      <c r="ALX193" s="749"/>
      <c r="ALY193" s="749"/>
      <c r="ALZ193" s="749"/>
      <c r="AMA193" s="749"/>
      <c r="AMB193" s="749"/>
      <c r="AMC193" s="749"/>
      <c r="AMD193" s="749"/>
      <c r="AME193" s="749"/>
      <c r="AMF193" s="749"/>
      <c r="AMG193" s="749"/>
      <c r="AMH193" s="749"/>
      <c r="AMI193" s="749"/>
      <c r="AMJ193" s="749"/>
      <c r="AMK193" s="749"/>
      <c r="AML193" s="749"/>
      <c r="AMM193" s="749"/>
      <c r="AMN193" s="749"/>
      <c r="AMO193" s="749"/>
      <c r="AMP193" s="749"/>
      <c r="AMQ193" s="749"/>
      <c r="AMR193" s="749"/>
      <c r="AMS193" s="749"/>
      <c r="AMT193" s="749"/>
      <c r="AMU193" s="749"/>
      <c r="AMV193" s="749"/>
      <c r="AMW193" s="749"/>
      <c r="AMX193" s="749"/>
      <c r="AMY193" s="749"/>
      <c r="AMZ193" s="749"/>
      <c r="ANA193" s="749"/>
      <c r="ANB193" s="749"/>
      <c r="ANC193" s="749"/>
      <c r="AND193" s="749"/>
      <c r="ANE193" s="749"/>
      <c r="ANF193" s="749"/>
      <c r="ANG193" s="749"/>
      <c r="ANH193" s="749"/>
      <c r="ANI193" s="749"/>
      <c r="ANJ193" s="749"/>
      <c r="ANK193" s="749"/>
      <c r="ANL193" s="749"/>
      <c r="ANM193" s="749"/>
      <c r="ANN193" s="749"/>
      <c r="ANO193" s="749"/>
      <c r="ANP193" s="749"/>
      <c r="ANQ193" s="749"/>
      <c r="ANR193" s="749"/>
      <c r="ANS193" s="749"/>
      <c r="ANT193" s="749"/>
      <c r="ANU193" s="749"/>
      <c r="ANV193" s="749"/>
      <c r="ANW193" s="749"/>
      <c r="ANX193" s="749"/>
      <c r="ANY193" s="749"/>
      <c r="ANZ193" s="749"/>
      <c r="AOA193" s="749"/>
      <c r="AOB193" s="749"/>
      <c r="AOC193" s="749"/>
      <c r="AOD193" s="749"/>
      <c r="AOE193" s="749"/>
      <c r="AOF193" s="749"/>
      <c r="AOG193" s="749"/>
      <c r="AOH193" s="749"/>
      <c r="AOI193" s="749"/>
      <c r="AOJ193" s="749"/>
      <c r="AOK193" s="749"/>
      <c r="AOL193" s="749"/>
      <c r="AOM193" s="749"/>
      <c r="AON193" s="749"/>
      <c r="AOO193" s="749"/>
      <c r="AOP193" s="749"/>
      <c r="AOQ193" s="749"/>
      <c r="AOR193" s="749"/>
      <c r="AOS193" s="749"/>
      <c r="AOT193" s="749"/>
      <c r="AOU193" s="749"/>
      <c r="AOV193" s="749"/>
      <c r="AOW193" s="749"/>
      <c r="AOX193" s="749"/>
      <c r="AOY193" s="749"/>
      <c r="AOZ193" s="749"/>
      <c r="APA193" s="749"/>
      <c r="APB193" s="749"/>
      <c r="APC193" s="749"/>
      <c r="APD193" s="749"/>
      <c r="APE193" s="749"/>
      <c r="APF193" s="749"/>
      <c r="APG193" s="749"/>
      <c r="APH193" s="749"/>
      <c r="API193" s="749"/>
      <c r="APJ193" s="749"/>
      <c r="APK193" s="749"/>
      <c r="APL193" s="749"/>
      <c r="APM193" s="749"/>
      <c r="APN193" s="749"/>
      <c r="APO193" s="749"/>
      <c r="APP193" s="749"/>
      <c r="APQ193" s="749"/>
      <c r="APR193" s="749"/>
      <c r="APS193" s="749"/>
      <c r="APT193" s="749"/>
      <c r="APU193" s="749"/>
      <c r="APV193" s="749"/>
      <c r="APW193" s="749"/>
      <c r="APX193" s="749"/>
      <c r="APY193" s="749"/>
      <c r="APZ193" s="749"/>
      <c r="AQA193" s="749"/>
      <c r="AQB193" s="749"/>
      <c r="AQC193" s="749"/>
      <c r="AQD193" s="749"/>
      <c r="AQE193" s="749"/>
      <c r="AQF193" s="749"/>
      <c r="AQG193" s="749"/>
      <c r="AQH193" s="749"/>
      <c r="AQI193" s="749"/>
      <c r="AQJ193" s="749"/>
      <c r="AQK193" s="749"/>
      <c r="AQL193" s="749"/>
      <c r="AQM193" s="749"/>
      <c r="AQN193" s="749"/>
      <c r="AQO193" s="749"/>
      <c r="AQP193" s="749"/>
      <c r="AQQ193" s="749"/>
      <c r="AQR193" s="749"/>
      <c r="AQS193" s="749"/>
      <c r="AQT193" s="749"/>
      <c r="AQU193" s="749"/>
      <c r="AQV193" s="749"/>
      <c r="AQW193" s="749"/>
      <c r="AQX193" s="749"/>
      <c r="AQY193" s="749"/>
      <c r="AQZ193" s="749"/>
      <c r="ARA193" s="749"/>
      <c r="ARB193" s="749"/>
      <c r="ARC193" s="749"/>
      <c r="ARD193" s="749"/>
      <c r="ARE193" s="749"/>
      <c r="ARF193" s="749"/>
      <c r="ARG193" s="749"/>
      <c r="ARH193" s="749"/>
      <c r="ARI193" s="749"/>
      <c r="ARJ193" s="749"/>
      <c r="ARK193" s="749"/>
      <c r="ARL193" s="749"/>
      <c r="ARM193" s="749"/>
      <c r="ARN193" s="749"/>
      <c r="ARO193" s="749"/>
      <c r="ARP193" s="749"/>
      <c r="ARQ193" s="749"/>
      <c r="ARR193" s="749"/>
      <c r="ARS193" s="749"/>
      <c r="ART193" s="749"/>
      <c r="ARU193" s="749"/>
      <c r="ARV193" s="749"/>
      <c r="ARW193" s="749"/>
      <c r="ARX193" s="749"/>
      <c r="ARY193" s="749"/>
      <c r="ARZ193" s="749"/>
      <c r="ASA193" s="749"/>
      <c r="ASB193" s="749"/>
      <c r="ASC193" s="749"/>
      <c r="ASD193" s="749"/>
      <c r="ASE193" s="749"/>
      <c r="ASF193" s="749"/>
      <c r="ASG193" s="749"/>
      <c r="ASH193" s="749"/>
      <c r="ASI193" s="749"/>
      <c r="ASJ193" s="749"/>
      <c r="ASK193" s="749"/>
      <c r="ASL193" s="749"/>
      <c r="ASM193" s="749"/>
      <c r="ASN193" s="749"/>
      <c r="ASO193" s="749"/>
      <c r="ASP193" s="749"/>
      <c r="ASQ193" s="749"/>
      <c r="ASR193" s="749"/>
      <c r="ASS193" s="749"/>
      <c r="AST193" s="749"/>
      <c r="ASU193" s="749"/>
      <c r="ASV193" s="749"/>
      <c r="ASW193" s="749"/>
      <c r="ASX193" s="749"/>
      <c r="ASY193" s="749"/>
      <c r="ASZ193" s="749"/>
      <c r="ATA193" s="749"/>
      <c r="ATB193" s="749"/>
      <c r="ATC193" s="749"/>
      <c r="ATD193" s="749"/>
      <c r="ATE193" s="749"/>
      <c r="ATF193" s="749"/>
      <c r="ATG193" s="749"/>
      <c r="ATH193" s="749"/>
      <c r="ATI193" s="749"/>
      <c r="ATJ193" s="749"/>
      <c r="ATK193" s="749"/>
      <c r="ATL193" s="749"/>
      <c r="ATM193" s="749"/>
      <c r="ATN193" s="749"/>
      <c r="ATO193" s="749"/>
      <c r="ATP193" s="749"/>
      <c r="ATQ193" s="749"/>
      <c r="ATR193" s="749"/>
      <c r="ATS193" s="749"/>
      <c r="ATT193" s="749"/>
      <c r="ATU193" s="749"/>
      <c r="ATV193" s="749"/>
      <c r="ATW193" s="749"/>
      <c r="ATX193" s="749"/>
      <c r="ATY193" s="749"/>
      <c r="ATZ193" s="749"/>
      <c r="AUA193" s="749"/>
      <c r="AUB193" s="749"/>
      <c r="AUC193" s="749"/>
      <c r="AUD193" s="749"/>
      <c r="AUE193" s="749"/>
      <c r="AUF193" s="749"/>
      <c r="AUG193" s="749"/>
      <c r="AUH193" s="749"/>
      <c r="AUI193" s="749"/>
      <c r="AUJ193" s="749"/>
      <c r="AUK193" s="749"/>
      <c r="AUL193" s="749"/>
      <c r="AUM193" s="749"/>
      <c r="AUN193" s="749"/>
      <c r="AUO193" s="749"/>
      <c r="AUP193" s="749"/>
      <c r="AUQ193" s="749"/>
      <c r="AUR193" s="749"/>
      <c r="AUS193" s="749"/>
      <c r="AUT193" s="749"/>
      <c r="AUU193" s="749"/>
      <c r="AUV193" s="749"/>
      <c r="AUW193" s="749"/>
      <c r="AUX193" s="749"/>
      <c r="AUY193" s="749"/>
      <c r="AUZ193" s="749"/>
      <c r="AVA193" s="749"/>
      <c r="AVB193" s="749"/>
      <c r="AVC193" s="749"/>
      <c r="AVD193" s="749"/>
      <c r="AVE193" s="749"/>
      <c r="AVF193" s="749"/>
      <c r="AVG193" s="749"/>
      <c r="AVH193" s="749"/>
      <c r="AVI193" s="749"/>
      <c r="AVJ193" s="749"/>
      <c r="AVK193" s="749"/>
      <c r="AVL193" s="749"/>
      <c r="AVM193" s="749"/>
      <c r="AVN193" s="749"/>
      <c r="AVO193" s="749"/>
      <c r="AVP193" s="749"/>
      <c r="AVQ193" s="749"/>
      <c r="AVR193" s="749"/>
      <c r="AVS193" s="749"/>
      <c r="AVT193" s="749"/>
      <c r="AVU193" s="749"/>
      <c r="AVV193" s="749"/>
      <c r="AVW193" s="749"/>
      <c r="AVX193" s="749"/>
      <c r="AVY193" s="749"/>
      <c r="AVZ193" s="749"/>
      <c r="AWA193" s="749"/>
      <c r="AWB193" s="749"/>
      <c r="AWC193" s="749"/>
      <c r="AWD193" s="749"/>
      <c r="AWE193" s="749"/>
      <c r="AWF193" s="749"/>
      <c r="AWG193" s="749"/>
      <c r="AWH193" s="749"/>
      <c r="AWI193" s="749"/>
      <c r="AWJ193" s="749"/>
      <c r="AWK193" s="749"/>
      <c r="AWL193" s="749"/>
      <c r="AWM193" s="749"/>
      <c r="AWN193" s="749"/>
      <c r="AWO193" s="749"/>
      <c r="AWP193" s="749"/>
      <c r="AWQ193" s="749"/>
      <c r="AWR193" s="749"/>
      <c r="AWS193" s="749"/>
      <c r="AWT193" s="749"/>
      <c r="AWU193" s="749"/>
      <c r="AWV193" s="749"/>
      <c r="AWW193" s="749"/>
      <c r="AWX193" s="749"/>
      <c r="AWY193" s="749"/>
      <c r="AWZ193" s="749"/>
      <c r="AXA193" s="749"/>
      <c r="AXB193" s="749"/>
      <c r="AXC193" s="749"/>
      <c r="AXD193" s="749"/>
      <c r="AXE193" s="749"/>
      <c r="AXF193" s="749"/>
      <c r="AXG193" s="749"/>
      <c r="AXH193" s="749"/>
      <c r="AXI193" s="749"/>
      <c r="AXJ193" s="749"/>
      <c r="AXK193" s="749"/>
      <c r="AXL193" s="749"/>
      <c r="AXM193" s="749"/>
      <c r="AXN193" s="749"/>
      <c r="AXO193" s="749"/>
      <c r="AXP193" s="749"/>
      <c r="AXQ193" s="749"/>
      <c r="AXR193" s="749"/>
      <c r="AXS193" s="749"/>
      <c r="AXT193" s="749"/>
      <c r="AXU193" s="749"/>
      <c r="AXV193" s="749"/>
      <c r="AXW193" s="749"/>
      <c r="AXX193" s="749"/>
      <c r="AXY193" s="749"/>
      <c r="AXZ193" s="749"/>
      <c r="AYA193" s="749"/>
      <c r="AYB193" s="749"/>
      <c r="AYC193" s="749"/>
      <c r="AYD193" s="749"/>
      <c r="AYE193" s="749"/>
      <c r="AYF193" s="749"/>
      <c r="AYG193" s="749"/>
      <c r="AYH193" s="749"/>
      <c r="AYI193" s="749"/>
      <c r="AYJ193" s="749"/>
      <c r="AYK193" s="749"/>
      <c r="AYL193" s="749"/>
      <c r="AYM193" s="749"/>
      <c r="AYN193" s="749"/>
      <c r="AYO193" s="749"/>
      <c r="AYP193" s="749"/>
      <c r="AYQ193" s="749"/>
      <c r="AYR193" s="749"/>
      <c r="AYS193" s="749"/>
      <c r="AYT193" s="749"/>
      <c r="AYU193" s="749"/>
      <c r="AYV193" s="749"/>
      <c r="AYW193" s="749"/>
      <c r="AYX193" s="749"/>
      <c r="AYY193" s="749"/>
      <c r="AYZ193" s="749"/>
      <c r="AZA193" s="749"/>
      <c r="AZB193" s="749"/>
      <c r="AZC193" s="749"/>
      <c r="AZD193" s="749"/>
      <c r="AZE193" s="749"/>
      <c r="AZF193" s="749"/>
      <c r="AZG193" s="749"/>
      <c r="AZH193" s="749"/>
      <c r="AZI193" s="749"/>
      <c r="AZJ193" s="749"/>
      <c r="AZK193" s="749"/>
      <c r="AZL193" s="749"/>
      <c r="AZM193" s="749"/>
      <c r="AZN193" s="749"/>
      <c r="AZO193" s="749"/>
      <c r="AZP193" s="749"/>
      <c r="AZQ193" s="749"/>
      <c r="AZR193" s="749"/>
      <c r="AZS193" s="749"/>
      <c r="AZT193" s="749"/>
      <c r="AZU193" s="749"/>
      <c r="AZV193" s="749"/>
      <c r="AZW193" s="749"/>
      <c r="AZX193" s="749"/>
      <c r="AZY193" s="749"/>
      <c r="AZZ193" s="749"/>
      <c r="BAA193" s="749"/>
      <c r="BAB193" s="749"/>
      <c r="BAC193" s="749"/>
      <c r="BAD193" s="749"/>
      <c r="BAE193" s="749"/>
      <c r="BAF193" s="749"/>
      <c r="BAG193" s="749"/>
      <c r="BAH193" s="749"/>
      <c r="BAI193" s="749"/>
      <c r="BAJ193" s="749"/>
      <c r="BAK193" s="749"/>
      <c r="BAL193" s="749"/>
      <c r="BAM193" s="749"/>
      <c r="BAN193" s="749"/>
      <c r="BAO193" s="749"/>
      <c r="BAP193" s="749"/>
      <c r="BAQ193" s="749"/>
      <c r="BAR193" s="749"/>
      <c r="BAS193" s="749"/>
      <c r="BAT193" s="749"/>
      <c r="BAU193" s="749"/>
      <c r="BAV193" s="749"/>
      <c r="BAW193" s="749"/>
      <c r="BAX193" s="749"/>
      <c r="BAY193" s="749"/>
      <c r="BAZ193" s="749"/>
      <c r="BBA193" s="749"/>
      <c r="BBB193" s="749"/>
      <c r="BBC193" s="749"/>
      <c r="BBD193" s="749"/>
      <c r="BBE193" s="749"/>
      <c r="BBF193" s="749"/>
      <c r="BBG193" s="749"/>
      <c r="BBH193" s="749"/>
      <c r="BBI193" s="749"/>
      <c r="BBJ193" s="749"/>
      <c r="BBK193" s="749"/>
      <c r="BBL193" s="749"/>
      <c r="BBM193" s="749"/>
      <c r="BBN193" s="749"/>
      <c r="BBO193" s="749"/>
      <c r="BBP193" s="749"/>
      <c r="BBQ193" s="749"/>
      <c r="BBR193" s="749"/>
      <c r="BBS193" s="749"/>
      <c r="BBT193" s="749"/>
      <c r="BBU193" s="749"/>
      <c r="BBV193" s="749"/>
      <c r="BBW193" s="749"/>
      <c r="BBX193" s="749"/>
      <c r="BBY193" s="749"/>
      <c r="BBZ193" s="749"/>
      <c r="BCA193" s="749"/>
      <c r="BCB193" s="749"/>
      <c r="BCC193" s="749"/>
      <c r="BCD193" s="749"/>
      <c r="BCE193" s="749"/>
      <c r="BCF193" s="749"/>
      <c r="BCG193" s="749"/>
      <c r="BCH193" s="749"/>
      <c r="BCI193" s="749"/>
      <c r="BCJ193" s="749"/>
      <c r="BCK193" s="749"/>
      <c r="BCL193" s="749"/>
      <c r="BCM193" s="749"/>
      <c r="BCN193" s="749"/>
      <c r="BCO193" s="749"/>
      <c r="BCP193" s="749"/>
      <c r="BCQ193" s="749"/>
      <c r="BCR193" s="749"/>
      <c r="BCS193" s="749"/>
      <c r="BCT193" s="749"/>
      <c r="BCU193" s="749"/>
      <c r="BCV193" s="749"/>
      <c r="BCW193" s="749"/>
      <c r="BCX193" s="749"/>
      <c r="BCY193" s="749"/>
      <c r="BCZ193" s="749"/>
      <c r="BDA193" s="749"/>
      <c r="BDB193" s="749"/>
      <c r="BDC193" s="749"/>
      <c r="BDD193" s="749"/>
      <c r="BDE193" s="749"/>
      <c r="BDF193" s="749"/>
      <c r="BDG193" s="749"/>
      <c r="BDH193" s="749"/>
      <c r="BDI193" s="749"/>
      <c r="BDJ193" s="749"/>
      <c r="BDK193" s="749"/>
      <c r="BDL193" s="749"/>
      <c r="BDM193" s="749"/>
      <c r="BDN193" s="749"/>
      <c r="BDO193" s="749"/>
      <c r="BDP193" s="749"/>
      <c r="BDQ193" s="749"/>
      <c r="BDR193" s="749"/>
      <c r="BDS193" s="749"/>
      <c r="BDT193" s="749"/>
      <c r="BDU193" s="749"/>
      <c r="BDV193" s="749"/>
      <c r="BDW193" s="749"/>
      <c r="BDX193" s="749"/>
      <c r="BDY193" s="749"/>
      <c r="BDZ193" s="749"/>
      <c r="BEA193" s="749"/>
      <c r="BEB193" s="749"/>
      <c r="BEC193" s="749"/>
      <c r="BED193" s="749"/>
      <c r="BEE193" s="749"/>
      <c r="BEF193" s="749"/>
      <c r="BEG193" s="749"/>
      <c r="BEH193" s="749"/>
      <c r="BEI193" s="749"/>
      <c r="BEJ193" s="749"/>
      <c r="BEK193" s="749"/>
      <c r="BEL193" s="749"/>
      <c r="BEM193" s="749"/>
      <c r="BEN193" s="749"/>
      <c r="BEO193" s="749"/>
      <c r="BEP193" s="749"/>
      <c r="BEQ193" s="749"/>
      <c r="BER193" s="749"/>
      <c r="BES193" s="749"/>
      <c r="BET193" s="749"/>
      <c r="BEU193" s="749"/>
      <c r="BEV193" s="749"/>
      <c r="BEW193" s="749"/>
      <c r="BEX193" s="749"/>
      <c r="BEY193" s="749"/>
      <c r="BEZ193" s="749"/>
      <c r="BFA193" s="749"/>
      <c r="BFB193" s="749"/>
      <c r="BFC193" s="749"/>
      <c r="BFD193" s="749"/>
      <c r="BFE193" s="749"/>
      <c r="BFF193" s="749"/>
      <c r="BFG193" s="749"/>
      <c r="BFH193" s="749"/>
      <c r="BFI193" s="749"/>
      <c r="BFJ193" s="749"/>
      <c r="BFK193" s="749"/>
      <c r="BFL193" s="749"/>
      <c r="BFM193" s="749"/>
      <c r="BFN193" s="749"/>
      <c r="BFO193" s="749"/>
      <c r="BFP193" s="749"/>
      <c r="BFQ193" s="749"/>
      <c r="BFR193" s="749"/>
      <c r="BFS193" s="749"/>
      <c r="BFT193" s="749"/>
      <c r="BFU193" s="749"/>
      <c r="BFV193" s="749"/>
      <c r="BFW193" s="749"/>
      <c r="BFX193" s="749"/>
      <c r="BFY193" s="749"/>
      <c r="BFZ193" s="749"/>
      <c r="BGA193" s="749"/>
      <c r="BGB193" s="749"/>
      <c r="BGC193" s="749"/>
      <c r="BGD193" s="749"/>
      <c r="BGE193" s="749"/>
      <c r="BGF193" s="749"/>
      <c r="BGG193" s="749"/>
      <c r="BGH193" s="749"/>
      <c r="BGI193" s="749"/>
      <c r="BGJ193" s="749"/>
      <c r="BGK193" s="749"/>
      <c r="BGL193" s="749"/>
      <c r="BGM193" s="749"/>
      <c r="BGN193" s="749"/>
      <c r="BGO193" s="749"/>
      <c r="BGP193" s="749"/>
      <c r="BGQ193" s="749"/>
      <c r="BGR193" s="749"/>
      <c r="BGS193" s="749"/>
      <c r="BGT193" s="749"/>
      <c r="BGU193" s="749"/>
      <c r="BGV193" s="749"/>
      <c r="BGW193" s="749"/>
      <c r="BGX193" s="749"/>
      <c r="BGY193" s="749"/>
      <c r="BGZ193" s="749"/>
      <c r="BHA193" s="749"/>
      <c r="BHB193" s="749"/>
      <c r="BHC193" s="749"/>
      <c r="BHD193" s="749"/>
      <c r="BHE193" s="749"/>
      <c r="BHF193" s="749"/>
      <c r="BHG193" s="749"/>
      <c r="BHH193" s="749"/>
      <c r="BHI193" s="749"/>
      <c r="BHJ193" s="749"/>
      <c r="BHK193" s="749"/>
      <c r="BHL193" s="749"/>
      <c r="BHM193" s="749"/>
      <c r="BHN193" s="749"/>
      <c r="BHO193" s="749"/>
      <c r="BHP193" s="749"/>
      <c r="BHQ193" s="749"/>
      <c r="BHR193" s="749"/>
      <c r="BHS193" s="749"/>
      <c r="BHT193" s="749"/>
      <c r="BHU193" s="749"/>
      <c r="BHV193" s="749"/>
      <c r="BHW193" s="749"/>
      <c r="BHX193" s="749"/>
      <c r="BHY193" s="749"/>
      <c r="BHZ193" s="749"/>
      <c r="BIA193" s="749"/>
      <c r="BIB193" s="749"/>
      <c r="BIC193" s="749"/>
      <c r="BID193" s="749"/>
      <c r="BIE193" s="749"/>
      <c r="BIF193" s="749"/>
      <c r="BIG193" s="749"/>
      <c r="BIH193" s="749"/>
      <c r="BII193" s="749"/>
      <c r="BIJ193" s="749"/>
      <c r="BIK193" s="749"/>
      <c r="BIL193" s="749"/>
      <c r="BIM193" s="749"/>
      <c r="BIN193" s="749"/>
      <c r="BIO193" s="749"/>
      <c r="BIP193" s="749"/>
      <c r="BIQ193" s="749"/>
      <c r="BIR193" s="749"/>
      <c r="BIS193" s="749"/>
      <c r="BIT193" s="749"/>
      <c r="BIU193" s="749"/>
      <c r="BIV193" s="749"/>
      <c r="BIW193" s="749"/>
      <c r="BIX193" s="749"/>
      <c r="BIY193" s="749"/>
      <c r="BIZ193" s="749"/>
      <c r="BJA193" s="749"/>
      <c r="BJB193" s="749"/>
      <c r="BJC193" s="749"/>
      <c r="BJD193" s="749"/>
      <c r="BJE193" s="749"/>
      <c r="BJF193" s="749"/>
      <c r="BJG193" s="749"/>
      <c r="BJH193" s="749"/>
      <c r="BJI193" s="749"/>
      <c r="BJJ193" s="749"/>
      <c r="BJK193" s="749"/>
      <c r="BJL193" s="749"/>
      <c r="BJM193" s="749"/>
      <c r="BJN193" s="749"/>
      <c r="BJO193" s="749"/>
      <c r="BJP193" s="749"/>
      <c r="BJQ193" s="749"/>
      <c r="BJR193" s="749"/>
      <c r="BJS193" s="749"/>
      <c r="BJT193" s="749"/>
      <c r="BJU193" s="749"/>
      <c r="BJV193" s="749"/>
      <c r="BJW193" s="749"/>
      <c r="BJX193" s="749"/>
      <c r="BJY193" s="749"/>
      <c r="BJZ193" s="749"/>
      <c r="BKA193" s="749"/>
      <c r="BKB193" s="749"/>
      <c r="BKC193" s="749"/>
      <c r="BKD193" s="749"/>
      <c r="BKE193" s="749"/>
      <c r="BKF193" s="749"/>
      <c r="BKG193" s="749"/>
      <c r="BKH193" s="749"/>
      <c r="BKI193" s="749"/>
      <c r="BKJ193" s="749"/>
      <c r="BKK193" s="749"/>
      <c r="BKL193" s="749"/>
      <c r="BKM193" s="749"/>
      <c r="BKN193" s="749"/>
      <c r="BKO193" s="749"/>
      <c r="BKP193" s="749"/>
      <c r="BKQ193" s="749"/>
      <c r="BKR193" s="749"/>
      <c r="BKS193" s="749"/>
      <c r="BKT193" s="749"/>
      <c r="BKU193" s="749"/>
      <c r="BKV193" s="749"/>
      <c r="BKW193" s="749"/>
      <c r="BKX193" s="749"/>
      <c r="BKY193" s="749"/>
      <c r="BKZ193" s="749"/>
      <c r="BLA193" s="749"/>
      <c r="BLB193" s="749"/>
      <c r="BLC193" s="749"/>
      <c r="BLD193" s="749"/>
      <c r="BLE193" s="749"/>
      <c r="BLF193" s="749"/>
      <c r="BLG193" s="749"/>
      <c r="BLH193" s="749"/>
      <c r="BLI193" s="749"/>
      <c r="BLJ193" s="749"/>
      <c r="BLK193" s="749"/>
      <c r="BLL193" s="749"/>
      <c r="BLM193" s="749"/>
      <c r="BLN193" s="749"/>
      <c r="BLO193" s="749"/>
      <c r="BLP193" s="749"/>
      <c r="BLQ193" s="749"/>
      <c r="BLR193" s="749"/>
      <c r="BLS193" s="749"/>
      <c r="BLT193" s="749"/>
      <c r="BLU193" s="749"/>
      <c r="BLV193" s="749"/>
      <c r="BLW193" s="749"/>
      <c r="BLX193" s="749"/>
      <c r="BLY193" s="749"/>
      <c r="BLZ193" s="749"/>
      <c r="BMA193" s="749"/>
      <c r="BMB193" s="749"/>
      <c r="BMC193" s="749"/>
      <c r="BMD193" s="749"/>
      <c r="BME193" s="749"/>
      <c r="BMF193" s="749"/>
      <c r="BMG193" s="749"/>
      <c r="BMH193" s="749"/>
      <c r="BMI193" s="749"/>
      <c r="BMJ193" s="749"/>
      <c r="BMK193" s="749"/>
      <c r="BML193" s="749"/>
      <c r="BMM193" s="749"/>
      <c r="BMN193" s="749"/>
      <c r="BMO193" s="749"/>
      <c r="BMP193" s="749"/>
      <c r="BMQ193" s="749"/>
      <c r="BMR193" s="749"/>
      <c r="BMS193" s="749"/>
      <c r="BMT193" s="749"/>
      <c r="BMU193" s="749"/>
      <c r="BMV193" s="749"/>
      <c r="BMW193" s="749"/>
      <c r="BMX193" s="749"/>
      <c r="BMY193" s="749"/>
      <c r="BMZ193" s="749"/>
      <c r="BNA193" s="749"/>
      <c r="BNB193" s="749"/>
      <c r="BNC193" s="749"/>
      <c r="BND193" s="749"/>
      <c r="BNE193" s="749"/>
      <c r="BNF193" s="749"/>
      <c r="BNG193" s="749"/>
      <c r="BNH193" s="749"/>
      <c r="BNI193" s="749"/>
      <c r="BNJ193" s="749"/>
      <c r="BNK193" s="749"/>
      <c r="BNL193" s="749"/>
      <c r="BNM193" s="749"/>
      <c r="BNN193" s="749"/>
      <c r="BNO193" s="749"/>
      <c r="BNP193" s="749"/>
      <c r="BNQ193" s="749"/>
      <c r="BNR193" s="749"/>
      <c r="BNS193" s="749"/>
      <c r="BNT193" s="749"/>
      <c r="BNU193" s="749"/>
      <c r="BNV193" s="749"/>
      <c r="BNW193" s="749"/>
      <c r="BNX193" s="749"/>
      <c r="BNY193" s="749"/>
      <c r="BNZ193" s="749"/>
      <c r="BOA193" s="749"/>
      <c r="BOB193" s="749"/>
      <c r="BOC193" s="749"/>
      <c r="BOD193" s="749"/>
      <c r="BOE193" s="749"/>
      <c r="BOF193" s="749"/>
      <c r="BOG193" s="749"/>
      <c r="BOH193" s="749"/>
      <c r="BOI193" s="749"/>
      <c r="BOJ193" s="749"/>
      <c r="BOK193" s="749"/>
      <c r="BOL193" s="749"/>
      <c r="BOM193" s="749"/>
      <c r="BON193" s="749"/>
      <c r="BOO193" s="749"/>
      <c r="BOP193" s="749"/>
      <c r="BOQ193" s="749"/>
      <c r="BOR193" s="749"/>
      <c r="BOS193" s="749"/>
      <c r="BOT193" s="749"/>
      <c r="BOU193" s="749"/>
      <c r="BOV193" s="749"/>
      <c r="BOW193" s="749"/>
      <c r="BOX193" s="749"/>
      <c r="BOY193" s="749"/>
      <c r="BOZ193" s="749"/>
      <c r="BPA193" s="749"/>
      <c r="BPB193" s="749"/>
      <c r="BPC193" s="749"/>
      <c r="BPD193" s="749"/>
      <c r="BPE193" s="749"/>
      <c r="BPF193" s="749"/>
      <c r="BPG193" s="749"/>
      <c r="BPH193" s="749"/>
      <c r="BPI193" s="749"/>
      <c r="BPJ193" s="749"/>
      <c r="BPK193" s="749"/>
      <c r="BPL193" s="749"/>
      <c r="BPM193" s="749"/>
      <c r="BPN193" s="749"/>
      <c r="BPO193" s="749"/>
      <c r="BPP193" s="749"/>
      <c r="BPQ193" s="749"/>
      <c r="BPR193" s="749"/>
      <c r="BPS193" s="749"/>
      <c r="BPT193" s="749"/>
      <c r="BPU193" s="749"/>
      <c r="BPV193" s="749"/>
      <c r="BPW193" s="749"/>
      <c r="BPX193" s="749"/>
      <c r="BPY193" s="749"/>
      <c r="BPZ193" s="749"/>
      <c r="BQA193" s="749"/>
      <c r="BQB193" s="749"/>
      <c r="BQC193" s="749"/>
      <c r="BQD193" s="749"/>
      <c r="BQE193" s="749"/>
      <c r="BQF193" s="749"/>
      <c r="BQG193" s="749"/>
      <c r="BQH193" s="749"/>
      <c r="BQI193" s="749"/>
      <c r="BQJ193" s="749"/>
      <c r="BQK193" s="749"/>
      <c r="BQL193" s="749"/>
      <c r="BQM193" s="749"/>
      <c r="BQN193" s="749"/>
      <c r="BQO193" s="749"/>
      <c r="BQP193" s="749"/>
      <c r="BQQ193" s="749"/>
      <c r="BQR193" s="749"/>
      <c r="BQS193" s="749"/>
      <c r="BQT193" s="749"/>
      <c r="BQU193" s="749"/>
      <c r="BQV193" s="749"/>
      <c r="BQW193" s="749"/>
      <c r="BQX193" s="749"/>
      <c r="BQY193" s="749"/>
      <c r="BQZ193" s="749"/>
      <c r="BRA193" s="749"/>
      <c r="BRB193" s="749"/>
      <c r="BRC193" s="749"/>
      <c r="BRD193" s="749"/>
      <c r="BRE193" s="749"/>
      <c r="BRF193" s="749"/>
      <c r="BRG193" s="749"/>
      <c r="BRH193" s="749"/>
      <c r="BRI193" s="749"/>
      <c r="BRJ193" s="749"/>
      <c r="BRK193" s="749"/>
      <c r="BRL193" s="749"/>
      <c r="BRM193" s="749"/>
      <c r="BRN193" s="749"/>
      <c r="BRO193" s="749"/>
      <c r="BRP193" s="749"/>
      <c r="BRQ193" s="749"/>
      <c r="BRR193" s="749"/>
      <c r="BRS193" s="749"/>
      <c r="BRT193" s="749"/>
      <c r="BRU193" s="749"/>
      <c r="BRV193" s="749"/>
      <c r="BRW193" s="749"/>
      <c r="BRX193" s="749"/>
      <c r="BRY193" s="749"/>
      <c r="BRZ193" s="749"/>
      <c r="BSA193" s="749"/>
      <c r="BSB193" s="749"/>
      <c r="BSC193" s="749"/>
      <c r="BSD193" s="749"/>
      <c r="BSE193" s="749"/>
      <c r="BSF193" s="749"/>
      <c r="BSG193" s="749"/>
      <c r="BSH193" s="749"/>
      <c r="BSI193" s="749"/>
      <c r="BSJ193" s="749"/>
      <c r="BSK193" s="749"/>
      <c r="BSL193" s="749"/>
      <c r="BSM193" s="749"/>
      <c r="BSN193" s="749"/>
      <c r="BSO193" s="749"/>
      <c r="BSP193" s="749"/>
      <c r="BSQ193" s="749"/>
      <c r="BSR193" s="749"/>
      <c r="BSS193" s="749"/>
      <c r="BST193" s="749"/>
      <c r="BSU193" s="749"/>
      <c r="BSV193" s="749"/>
      <c r="BSW193" s="749"/>
      <c r="BSX193" s="749"/>
      <c r="BSY193" s="749"/>
      <c r="BSZ193" s="749"/>
      <c r="BTA193" s="749"/>
      <c r="BTB193" s="749"/>
      <c r="BTC193" s="749"/>
      <c r="BTD193" s="749"/>
      <c r="BTE193" s="749"/>
      <c r="BTF193" s="749"/>
      <c r="BTG193" s="749"/>
      <c r="BTH193" s="749"/>
      <c r="BTI193" s="749"/>
      <c r="BTJ193" s="749"/>
      <c r="BTK193" s="749"/>
      <c r="BTL193" s="749"/>
      <c r="BTM193" s="749"/>
      <c r="BTN193" s="749"/>
      <c r="BTO193" s="749"/>
      <c r="BTP193" s="749"/>
      <c r="BTQ193" s="749"/>
      <c r="BTR193" s="749"/>
      <c r="BTS193" s="749"/>
      <c r="BTT193" s="749"/>
      <c r="BTU193" s="749"/>
      <c r="BTV193" s="749"/>
      <c r="BTW193" s="749"/>
      <c r="BTX193" s="749"/>
      <c r="BTY193" s="749"/>
      <c r="BTZ193" s="749"/>
      <c r="BUA193" s="749"/>
      <c r="BUB193" s="749"/>
      <c r="BUC193" s="749"/>
      <c r="BUD193" s="749"/>
      <c r="BUE193" s="749"/>
      <c r="BUF193" s="749"/>
      <c r="BUG193" s="749"/>
      <c r="BUH193" s="749"/>
      <c r="BUI193" s="749"/>
      <c r="BUJ193" s="749"/>
      <c r="BUK193" s="749"/>
      <c r="BUL193" s="749"/>
      <c r="BUM193" s="749"/>
      <c r="BUN193" s="749"/>
      <c r="BUO193" s="749"/>
      <c r="BUP193" s="749"/>
      <c r="BUQ193" s="749"/>
      <c r="BUR193" s="749"/>
      <c r="BUS193" s="749"/>
      <c r="BUT193" s="749"/>
      <c r="BUU193" s="749"/>
      <c r="BUV193" s="749"/>
      <c r="BUW193" s="749"/>
      <c r="BUX193" s="749"/>
      <c r="BUY193" s="749"/>
      <c r="BUZ193" s="749"/>
      <c r="BVA193" s="749"/>
      <c r="BVB193" s="749"/>
      <c r="BVC193" s="749"/>
      <c r="BVD193" s="749"/>
      <c r="BVE193" s="749"/>
      <c r="BVF193" s="749"/>
      <c r="BVG193" s="749"/>
      <c r="BVH193" s="749"/>
      <c r="BVI193" s="749"/>
      <c r="BVJ193" s="749"/>
      <c r="BVK193" s="749"/>
      <c r="BVL193" s="749"/>
      <c r="BVM193" s="749"/>
      <c r="BVN193" s="749"/>
      <c r="BVO193" s="749"/>
      <c r="BVP193" s="749"/>
      <c r="BVQ193" s="749"/>
      <c r="BVR193" s="749"/>
      <c r="BVS193" s="749"/>
      <c r="BVT193" s="749"/>
      <c r="BVU193" s="749"/>
      <c r="BVV193" s="749"/>
      <c r="BVW193" s="749"/>
      <c r="BVX193" s="749"/>
      <c r="BVY193" s="749"/>
      <c r="BVZ193" s="749"/>
      <c r="BWA193" s="749"/>
      <c r="BWB193" s="749"/>
      <c r="BWC193" s="749"/>
      <c r="BWD193" s="749"/>
      <c r="BWE193" s="749"/>
      <c r="BWF193" s="749"/>
      <c r="BWG193" s="749"/>
      <c r="BWH193" s="749"/>
      <c r="BWI193" s="749"/>
      <c r="BWJ193" s="749"/>
      <c r="BWK193" s="749"/>
      <c r="BWL193" s="749"/>
      <c r="BWM193" s="749"/>
      <c r="BWN193" s="749"/>
      <c r="BWO193" s="749"/>
      <c r="BWP193" s="749"/>
      <c r="BWQ193" s="749"/>
      <c r="BWR193" s="749"/>
      <c r="BWS193" s="749"/>
      <c r="BWT193" s="749"/>
      <c r="BWU193" s="749"/>
      <c r="BWV193" s="749"/>
      <c r="BWW193" s="749"/>
      <c r="BWX193" s="749"/>
      <c r="BWY193" s="749"/>
      <c r="BWZ193" s="749"/>
      <c r="BXA193" s="749"/>
      <c r="BXB193" s="749"/>
      <c r="BXC193" s="749"/>
      <c r="BXD193" s="749"/>
      <c r="BXE193" s="749"/>
      <c r="BXF193" s="749"/>
      <c r="BXG193" s="749"/>
      <c r="BXH193" s="749"/>
      <c r="BXI193" s="749"/>
      <c r="BXJ193" s="749"/>
      <c r="BXK193" s="749"/>
      <c r="BXL193" s="749"/>
      <c r="BXM193" s="749"/>
      <c r="BXN193" s="749"/>
      <c r="BXO193" s="749"/>
      <c r="BXP193" s="749"/>
      <c r="BXQ193" s="749"/>
      <c r="BXR193" s="749"/>
      <c r="BXS193" s="749"/>
      <c r="BXT193" s="749"/>
      <c r="BXU193" s="749"/>
      <c r="BXV193" s="749"/>
      <c r="BXW193" s="749"/>
      <c r="BXX193" s="749"/>
      <c r="BXY193" s="749"/>
      <c r="BXZ193" s="749"/>
      <c r="BYA193" s="749"/>
      <c r="BYB193" s="749"/>
      <c r="BYC193" s="749"/>
      <c r="BYD193" s="749"/>
      <c r="BYE193" s="749"/>
      <c r="BYF193" s="749"/>
      <c r="BYG193" s="749"/>
      <c r="BYH193" s="749"/>
      <c r="BYI193" s="749"/>
      <c r="BYJ193" s="749"/>
      <c r="BYK193" s="749"/>
      <c r="BYL193" s="749"/>
      <c r="BYM193" s="749"/>
      <c r="BYN193" s="749"/>
      <c r="BYO193" s="749"/>
      <c r="BYP193" s="749"/>
      <c r="BYQ193" s="749"/>
      <c r="BYR193" s="749"/>
      <c r="BYS193" s="749"/>
      <c r="BYT193" s="749"/>
      <c r="BYU193" s="749"/>
      <c r="BYV193" s="749"/>
      <c r="BYW193" s="749"/>
      <c r="BYX193" s="749"/>
      <c r="BYY193" s="749"/>
      <c r="BYZ193" s="749"/>
      <c r="BZA193" s="749"/>
      <c r="BZB193" s="749"/>
      <c r="BZC193" s="749"/>
      <c r="BZD193" s="749"/>
      <c r="BZE193" s="749"/>
      <c r="BZF193" s="749"/>
      <c r="BZG193" s="749"/>
      <c r="BZH193" s="749"/>
      <c r="BZI193" s="749"/>
      <c r="BZJ193" s="749"/>
      <c r="BZK193" s="749"/>
      <c r="BZL193" s="749"/>
      <c r="BZM193" s="749"/>
      <c r="BZN193" s="749"/>
      <c r="BZO193" s="749"/>
      <c r="BZP193" s="749"/>
      <c r="BZQ193" s="749"/>
      <c r="BZR193" s="749"/>
      <c r="BZS193" s="749"/>
      <c r="BZT193" s="749"/>
      <c r="BZU193" s="749"/>
      <c r="BZV193" s="749"/>
      <c r="BZW193" s="749"/>
      <c r="BZX193" s="749"/>
      <c r="BZY193" s="749"/>
      <c r="BZZ193" s="749"/>
      <c r="CAA193" s="749"/>
      <c r="CAB193" s="749"/>
      <c r="CAC193" s="749"/>
      <c r="CAD193" s="749"/>
      <c r="CAE193" s="749"/>
      <c r="CAF193" s="749"/>
      <c r="CAG193" s="749"/>
      <c r="CAH193" s="749"/>
      <c r="CAI193" s="749"/>
      <c r="CAJ193" s="749"/>
      <c r="CAK193" s="749"/>
      <c r="CAL193" s="749"/>
      <c r="CAM193" s="749"/>
      <c r="CAN193" s="749"/>
      <c r="CAO193" s="749"/>
      <c r="CAP193" s="749"/>
      <c r="CAQ193" s="749"/>
      <c r="CAR193" s="749"/>
      <c r="CAS193" s="749"/>
      <c r="CAT193" s="749"/>
      <c r="CAU193" s="749"/>
      <c r="CAV193" s="749"/>
      <c r="CAW193" s="749"/>
      <c r="CAX193" s="749"/>
      <c r="CAY193" s="749"/>
      <c r="CAZ193" s="749"/>
      <c r="CBA193" s="749"/>
      <c r="CBB193" s="749"/>
      <c r="CBC193" s="749"/>
      <c r="CBD193" s="749"/>
      <c r="CBE193" s="749"/>
      <c r="CBF193" s="749"/>
      <c r="CBG193" s="749"/>
      <c r="CBH193" s="749"/>
      <c r="CBI193" s="749"/>
      <c r="CBJ193" s="749"/>
      <c r="CBK193" s="749"/>
      <c r="CBL193" s="749"/>
      <c r="CBM193" s="749"/>
      <c r="CBN193" s="749"/>
      <c r="CBO193" s="749"/>
      <c r="CBP193" s="749"/>
      <c r="CBQ193" s="749"/>
      <c r="CBR193" s="749"/>
      <c r="CBS193" s="749"/>
      <c r="CBT193" s="749"/>
      <c r="CBU193" s="749"/>
      <c r="CBV193" s="749"/>
      <c r="CBW193" s="749"/>
      <c r="CBX193" s="749"/>
      <c r="CBY193" s="749"/>
      <c r="CBZ193" s="749"/>
      <c r="CCA193" s="749"/>
      <c r="CCB193" s="749"/>
      <c r="CCC193" s="749"/>
      <c r="CCD193" s="749"/>
      <c r="CCE193" s="749"/>
      <c r="CCF193" s="749"/>
      <c r="CCG193" s="749"/>
      <c r="CCH193" s="749"/>
      <c r="CCI193" s="749"/>
      <c r="CCJ193" s="749"/>
      <c r="CCK193" s="749"/>
      <c r="CCL193" s="749"/>
      <c r="CCM193" s="749"/>
      <c r="CCN193" s="749"/>
      <c r="CCO193" s="749"/>
      <c r="CCP193" s="749"/>
      <c r="CCQ193" s="749"/>
      <c r="CCR193" s="749"/>
      <c r="CCS193" s="749"/>
      <c r="CCT193" s="749"/>
      <c r="CCU193" s="749"/>
      <c r="CCV193" s="749"/>
      <c r="CCW193" s="749"/>
      <c r="CCX193" s="749"/>
      <c r="CCY193" s="749"/>
      <c r="CCZ193" s="749"/>
      <c r="CDA193" s="749"/>
      <c r="CDB193" s="749"/>
      <c r="CDC193" s="749"/>
      <c r="CDD193" s="749"/>
      <c r="CDE193" s="749"/>
      <c r="CDF193" s="749"/>
      <c r="CDG193" s="749"/>
      <c r="CDH193" s="749"/>
      <c r="CDI193" s="749"/>
      <c r="CDJ193" s="749"/>
      <c r="CDK193" s="749"/>
      <c r="CDL193" s="749"/>
      <c r="CDM193" s="749"/>
      <c r="CDN193" s="749"/>
      <c r="CDO193" s="749"/>
      <c r="CDP193" s="749"/>
      <c r="CDQ193" s="749"/>
      <c r="CDR193" s="749"/>
      <c r="CDS193" s="749"/>
      <c r="CDT193" s="749"/>
      <c r="CDU193" s="749"/>
      <c r="CDV193" s="749"/>
      <c r="CDW193" s="749"/>
      <c r="CDX193" s="749"/>
      <c r="CDY193" s="749"/>
      <c r="CDZ193" s="749"/>
      <c r="CEA193" s="749"/>
      <c r="CEB193" s="749"/>
      <c r="CEC193" s="749"/>
      <c r="CED193" s="749"/>
      <c r="CEE193" s="749"/>
      <c r="CEF193" s="749"/>
      <c r="CEG193" s="749"/>
      <c r="CEH193" s="749"/>
      <c r="CEI193" s="749"/>
      <c r="CEJ193" s="749"/>
      <c r="CEK193" s="749"/>
      <c r="CEL193" s="749"/>
      <c r="CEM193" s="749"/>
      <c r="CEN193" s="749"/>
      <c r="CEO193" s="749"/>
      <c r="CEP193" s="749"/>
      <c r="CEQ193" s="749"/>
      <c r="CER193" s="749"/>
      <c r="CES193" s="749"/>
      <c r="CET193" s="749"/>
      <c r="CEU193" s="749"/>
      <c r="CEV193" s="749"/>
      <c r="CEW193" s="749"/>
      <c r="CEX193" s="749"/>
      <c r="CEY193" s="749"/>
      <c r="CEZ193" s="749"/>
      <c r="CFA193" s="749"/>
      <c r="CFB193" s="749"/>
      <c r="CFC193" s="749"/>
      <c r="CFD193" s="749"/>
      <c r="CFE193" s="749"/>
      <c r="CFF193" s="749"/>
      <c r="CFG193" s="749"/>
      <c r="CFH193" s="749"/>
      <c r="CFI193" s="749"/>
      <c r="CFJ193" s="749"/>
      <c r="CFK193" s="749"/>
      <c r="CFL193" s="749"/>
      <c r="CFM193" s="749"/>
      <c r="CFN193" s="749"/>
      <c r="CFO193" s="749"/>
      <c r="CFP193" s="749"/>
      <c r="CFQ193" s="749"/>
      <c r="CFR193" s="749"/>
      <c r="CFS193" s="749"/>
      <c r="CFT193" s="749"/>
      <c r="CFU193" s="749"/>
      <c r="CFV193" s="749"/>
      <c r="CFW193" s="749"/>
      <c r="CFX193" s="749"/>
      <c r="CFY193" s="749"/>
      <c r="CFZ193" s="749"/>
      <c r="CGA193" s="749"/>
      <c r="CGB193" s="749"/>
      <c r="CGC193" s="749"/>
      <c r="CGD193" s="749"/>
      <c r="CGE193" s="749"/>
      <c r="CGF193" s="749"/>
      <c r="CGG193" s="749"/>
      <c r="CGH193" s="749"/>
      <c r="CGI193" s="749"/>
      <c r="CGJ193" s="749"/>
      <c r="CGK193" s="749"/>
      <c r="CGL193" s="749"/>
      <c r="CGM193" s="749"/>
      <c r="CGN193" s="749"/>
      <c r="CGO193" s="749"/>
      <c r="CGP193" s="749"/>
      <c r="CGQ193" s="749"/>
      <c r="CGR193" s="749"/>
      <c r="CGS193" s="749"/>
      <c r="CGT193" s="749"/>
      <c r="CGU193" s="749"/>
      <c r="CGV193" s="749"/>
      <c r="CGW193" s="749"/>
      <c r="CGX193" s="749"/>
      <c r="CGY193" s="749"/>
      <c r="CGZ193" s="749"/>
      <c r="CHA193" s="749"/>
      <c r="CHB193" s="749"/>
      <c r="CHC193" s="749"/>
      <c r="CHD193" s="749"/>
      <c r="CHE193" s="749"/>
      <c r="CHF193" s="749"/>
      <c r="CHG193" s="749"/>
      <c r="CHH193" s="749"/>
      <c r="CHI193" s="749"/>
      <c r="CHJ193" s="749"/>
      <c r="CHK193" s="749"/>
      <c r="CHL193" s="749"/>
      <c r="CHM193" s="749"/>
      <c r="CHN193" s="749"/>
      <c r="CHO193" s="749"/>
      <c r="CHP193" s="749"/>
      <c r="CHQ193" s="749"/>
      <c r="CHR193" s="749"/>
      <c r="CHS193" s="749"/>
      <c r="CHT193" s="749"/>
      <c r="CHU193" s="749"/>
      <c r="CHV193" s="749"/>
      <c r="CHW193" s="749"/>
      <c r="CHX193" s="749"/>
      <c r="CHY193" s="749"/>
      <c r="CHZ193" s="749"/>
      <c r="CIA193" s="749"/>
      <c r="CIB193" s="749"/>
      <c r="CIC193" s="749"/>
      <c r="CID193" s="749"/>
      <c r="CIE193" s="749"/>
      <c r="CIF193" s="749"/>
      <c r="CIG193" s="749"/>
      <c r="CIH193" s="749"/>
      <c r="CII193" s="749"/>
      <c r="CIJ193" s="749"/>
      <c r="CIK193" s="749"/>
      <c r="CIL193" s="749"/>
      <c r="CIM193" s="749"/>
      <c r="CIN193" s="749"/>
      <c r="CIO193" s="749"/>
      <c r="CIP193" s="749"/>
      <c r="CIQ193" s="749"/>
      <c r="CIR193" s="749"/>
      <c r="CIS193" s="749"/>
      <c r="CIT193" s="749"/>
      <c r="CIU193" s="749"/>
      <c r="CIV193" s="749"/>
      <c r="CIW193" s="749"/>
      <c r="CIX193" s="749"/>
      <c r="CIY193" s="749"/>
      <c r="CIZ193" s="749"/>
      <c r="CJA193" s="749"/>
      <c r="CJB193" s="749"/>
      <c r="CJC193" s="749"/>
      <c r="CJD193" s="749"/>
      <c r="CJE193" s="749"/>
      <c r="CJF193" s="749"/>
      <c r="CJG193" s="749"/>
      <c r="CJH193" s="749"/>
      <c r="CJI193" s="749"/>
      <c r="CJJ193" s="749"/>
      <c r="CJK193" s="749"/>
      <c r="CJL193" s="749"/>
      <c r="CJM193" s="749"/>
      <c r="CJN193" s="749"/>
      <c r="CJO193" s="749"/>
      <c r="CJP193" s="749"/>
      <c r="CJQ193" s="749"/>
      <c r="CJR193" s="749"/>
      <c r="CJS193" s="749"/>
      <c r="CJT193" s="749"/>
      <c r="CJU193" s="749"/>
      <c r="CJV193" s="749"/>
      <c r="CJW193" s="749"/>
      <c r="CJX193" s="749"/>
      <c r="CJY193" s="749"/>
      <c r="CJZ193" s="749"/>
      <c r="CKA193" s="749"/>
      <c r="CKB193" s="749"/>
      <c r="CKC193" s="749"/>
      <c r="CKD193" s="749"/>
      <c r="CKE193" s="749"/>
      <c r="CKF193" s="749"/>
      <c r="CKG193" s="749"/>
      <c r="CKH193" s="749"/>
      <c r="CKI193" s="749"/>
      <c r="CKJ193" s="749"/>
      <c r="CKK193" s="749"/>
      <c r="CKL193" s="749"/>
      <c r="CKM193" s="749"/>
      <c r="CKN193" s="749"/>
      <c r="CKO193" s="749"/>
      <c r="CKP193" s="749"/>
      <c r="CKQ193" s="749"/>
      <c r="CKR193" s="749"/>
      <c r="CKS193" s="749"/>
      <c r="CKT193" s="749"/>
      <c r="CKU193" s="749"/>
      <c r="CKV193" s="749"/>
      <c r="CKW193" s="749"/>
      <c r="CKX193" s="749"/>
      <c r="CKY193" s="749"/>
      <c r="CKZ193" s="749"/>
      <c r="CLA193" s="749"/>
      <c r="CLB193" s="749"/>
      <c r="CLC193" s="749"/>
      <c r="CLD193" s="749"/>
      <c r="CLE193" s="749"/>
      <c r="CLF193" s="749"/>
      <c r="CLG193" s="749"/>
      <c r="CLH193" s="749"/>
      <c r="CLI193" s="749"/>
      <c r="CLJ193" s="749"/>
      <c r="CLK193" s="749"/>
      <c r="CLL193" s="749"/>
      <c r="CLM193" s="749"/>
      <c r="CLN193" s="749"/>
      <c r="CLO193" s="749"/>
      <c r="CLP193" s="749"/>
      <c r="CLQ193" s="749"/>
      <c r="CLR193" s="749"/>
      <c r="CLS193" s="749"/>
      <c r="CLT193" s="749"/>
      <c r="CLU193" s="749"/>
      <c r="CLV193" s="749"/>
      <c r="CLW193" s="749"/>
      <c r="CLX193" s="749"/>
      <c r="CLY193" s="749"/>
      <c r="CLZ193" s="749"/>
      <c r="CMA193" s="749"/>
      <c r="CMB193" s="749"/>
      <c r="CMC193" s="749"/>
      <c r="CMD193" s="749"/>
      <c r="CME193" s="749"/>
      <c r="CMF193" s="749"/>
      <c r="CMG193" s="749"/>
      <c r="CMH193" s="749"/>
      <c r="CMI193" s="749"/>
      <c r="CMJ193" s="749"/>
      <c r="CMK193" s="749"/>
      <c r="CML193" s="749"/>
      <c r="CMM193" s="749"/>
      <c r="CMN193" s="749"/>
      <c r="CMO193" s="749"/>
      <c r="CMP193" s="749"/>
      <c r="CMQ193" s="749"/>
      <c r="CMR193" s="749"/>
      <c r="CMS193" s="749"/>
      <c r="CMT193" s="749"/>
      <c r="CMU193" s="749"/>
      <c r="CMV193" s="749"/>
      <c r="CMW193" s="749"/>
      <c r="CMX193" s="749"/>
      <c r="CMY193" s="749"/>
      <c r="CMZ193" s="749"/>
      <c r="CNA193" s="749"/>
      <c r="CNB193" s="749"/>
      <c r="CNC193" s="749"/>
      <c r="CND193" s="749"/>
      <c r="CNE193" s="749"/>
      <c r="CNF193" s="749"/>
      <c r="CNG193" s="749"/>
      <c r="CNH193" s="749"/>
      <c r="CNI193" s="749"/>
      <c r="CNJ193" s="749"/>
      <c r="CNK193" s="749"/>
      <c r="CNL193" s="749"/>
      <c r="CNM193" s="749"/>
      <c r="CNN193" s="749"/>
      <c r="CNO193" s="749"/>
      <c r="CNP193" s="749"/>
      <c r="CNQ193" s="749"/>
      <c r="CNR193" s="749"/>
      <c r="CNS193" s="749"/>
      <c r="CNT193" s="749"/>
      <c r="CNU193" s="749"/>
      <c r="CNV193" s="749"/>
      <c r="CNW193" s="749"/>
      <c r="CNX193" s="749"/>
      <c r="CNY193" s="749"/>
      <c r="CNZ193" s="749"/>
      <c r="COA193" s="749"/>
      <c r="COB193" s="749"/>
      <c r="COC193" s="749"/>
      <c r="COD193" s="749"/>
      <c r="COE193" s="749"/>
      <c r="COF193" s="749"/>
      <c r="COG193" s="749"/>
      <c r="COH193" s="749"/>
      <c r="COI193" s="749"/>
      <c r="COJ193" s="749"/>
      <c r="COK193" s="749"/>
      <c r="COL193" s="749"/>
      <c r="COM193" s="749"/>
      <c r="CON193" s="749"/>
      <c r="COO193" s="749"/>
      <c r="COP193" s="749"/>
      <c r="COQ193" s="749"/>
      <c r="COR193" s="749"/>
      <c r="COS193" s="749"/>
      <c r="COT193" s="749"/>
      <c r="COU193" s="749"/>
      <c r="COV193" s="749"/>
      <c r="COW193" s="749"/>
      <c r="COX193" s="749"/>
      <c r="COY193" s="749"/>
      <c r="COZ193" s="749"/>
      <c r="CPA193" s="749"/>
      <c r="CPB193" s="749"/>
      <c r="CPC193" s="749"/>
      <c r="CPD193" s="749"/>
      <c r="CPE193" s="749"/>
      <c r="CPF193" s="749"/>
      <c r="CPG193" s="749"/>
      <c r="CPH193" s="749"/>
      <c r="CPI193" s="749"/>
      <c r="CPJ193" s="749"/>
      <c r="CPK193" s="749"/>
      <c r="CPL193" s="749"/>
      <c r="CPM193" s="749"/>
      <c r="CPN193" s="749"/>
      <c r="CPO193" s="749"/>
      <c r="CPP193" s="749"/>
      <c r="CPQ193" s="749"/>
      <c r="CPR193" s="749"/>
      <c r="CPS193" s="749"/>
      <c r="CPT193" s="749"/>
      <c r="CPU193" s="749"/>
      <c r="CPV193" s="749"/>
      <c r="CPW193" s="749"/>
      <c r="CPX193" s="749"/>
      <c r="CPY193" s="749"/>
      <c r="CPZ193" s="749"/>
      <c r="CQA193" s="749"/>
      <c r="CQB193" s="749"/>
      <c r="CQC193" s="749"/>
      <c r="CQD193" s="749"/>
      <c r="CQE193" s="749"/>
      <c r="CQF193" s="749"/>
      <c r="CQG193" s="749"/>
      <c r="CQH193" s="749"/>
      <c r="CQI193" s="749"/>
      <c r="CQJ193" s="749"/>
      <c r="CQK193" s="749"/>
      <c r="CQL193" s="749"/>
      <c r="CQM193" s="749"/>
      <c r="CQN193" s="749"/>
      <c r="CQO193" s="749"/>
      <c r="CQP193" s="749"/>
      <c r="CQQ193" s="749"/>
      <c r="CQR193" s="749"/>
      <c r="CQS193" s="749"/>
      <c r="CQT193" s="749"/>
      <c r="CQU193" s="749"/>
      <c r="CQV193" s="749"/>
      <c r="CQW193" s="749"/>
      <c r="CQX193" s="749"/>
      <c r="CQY193" s="749"/>
      <c r="CQZ193" s="749"/>
      <c r="CRA193" s="749"/>
      <c r="CRB193" s="749"/>
      <c r="CRC193" s="749"/>
      <c r="CRD193" s="749"/>
      <c r="CRE193" s="749"/>
      <c r="CRF193" s="749"/>
      <c r="CRG193" s="749"/>
      <c r="CRH193" s="749"/>
      <c r="CRI193" s="749"/>
      <c r="CRJ193" s="749"/>
      <c r="CRK193" s="749"/>
      <c r="CRL193" s="749"/>
      <c r="CRM193" s="749"/>
      <c r="CRN193" s="749"/>
      <c r="CRO193" s="749"/>
      <c r="CRP193" s="749"/>
      <c r="CRQ193" s="749"/>
      <c r="CRR193" s="749"/>
      <c r="CRS193" s="749"/>
      <c r="CRT193" s="749"/>
      <c r="CRU193" s="749"/>
      <c r="CRV193" s="749"/>
      <c r="CRW193" s="749"/>
      <c r="CRX193" s="749"/>
      <c r="CRY193" s="749"/>
      <c r="CRZ193" s="749"/>
      <c r="CSA193" s="749"/>
      <c r="CSB193" s="749"/>
      <c r="CSC193" s="749"/>
      <c r="CSD193" s="749"/>
      <c r="CSE193" s="749"/>
      <c r="CSF193" s="749"/>
      <c r="CSG193" s="749"/>
      <c r="CSH193" s="749"/>
      <c r="CSI193" s="749"/>
      <c r="CSJ193" s="749"/>
      <c r="CSK193" s="749"/>
      <c r="CSL193" s="749"/>
      <c r="CSM193" s="749"/>
      <c r="CSN193" s="749"/>
      <c r="CSO193" s="749"/>
      <c r="CSP193" s="749"/>
      <c r="CSQ193" s="749"/>
      <c r="CSR193" s="749"/>
      <c r="CSS193" s="749"/>
      <c r="CST193" s="749"/>
      <c r="CSU193" s="749"/>
      <c r="CSV193" s="749"/>
      <c r="CSW193" s="749"/>
      <c r="CSX193" s="749"/>
      <c r="CSY193" s="749"/>
      <c r="CSZ193" s="749"/>
      <c r="CTA193" s="749"/>
      <c r="CTB193" s="749"/>
      <c r="CTC193" s="749"/>
      <c r="CTD193" s="749"/>
      <c r="CTE193" s="749"/>
      <c r="CTF193" s="749"/>
      <c r="CTG193" s="749"/>
      <c r="CTH193" s="749"/>
      <c r="CTI193" s="749"/>
      <c r="CTJ193" s="749"/>
      <c r="CTK193" s="749"/>
      <c r="CTL193" s="749"/>
      <c r="CTM193" s="749"/>
      <c r="CTN193" s="749"/>
      <c r="CTO193" s="749"/>
      <c r="CTP193" s="749"/>
      <c r="CTQ193" s="749"/>
      <c r="CTR193" s="749"/>
      <c r="CTS193" s="749"/>
      <c r="CTT193" s="749"/>
      <c r="CTU193" s="749"/>
      <c r="CTV193" s="749"/>
      <c r="CTW193" s="749"/>
      <c r="CTX193" s="749"/>
      <c r="CTY193" s="749"/>
      <c r="CTZ193" s="749"/>
      <c r="CUA193" s="749"/>
      <c r="CUB193" s="749"/>
      <c r="CUC193" s="749"/>
      <c r="CUD193" s="749"/>
      <c r="CUE193" s="749"/>
      <c r="CUF193" s="749"/>
      <c r="CUG193" s="749"/>
      <c r="CUH193" s="749"/>
      <c r="CUI193" s="749"/>
      <c r="CUJ193" s="749"/>
      <c r="CUK193" s="749"/>
      <c r="CUL193" s="749"/>
      <c r="CUM193" s="749"/>
      <c r="CUN193" s="749"/>
      <c r="CUO193" s="749"/>
      <c r="CUP193" s="749"/>
      <c r="CUQ193" s="749"/>
      <c r="CUR193" s="749"/>
      <c r="CUS193" s="749"/>
      <c r="CUT193" s="749"/>
      <c r="CUU193" s="749"/>
      <c r="CUV193" s="749"/>
      <c r="CUW193" s="749"/>
      <c r="CUX193" s="749"/>
      <c r="CUY193" s="749"/>
      <c r="CUZ193" s="749"/>
      <c r="CVA193" s="749"/>
      <c r="CVB193" s="749"/>
      <c r="CVC193" s="749"/>
      <c r="CVD193" s="749"/>
      <c r="CVE193" s="749"/>
      <c r="CVF193" s="749"/>
      <c r="CVG193" s="749"/>
      <c r="CVH193" s="749"/>
      <c r="CVI193" s="749"/>
      <c r="CVJ193" s="749"/>
      <c r="CVK193" s="749"/>
      <c r="CVL193" s="749"/>
      <c r="CVM193" s="749"/>
      <c r="CVN193" s="749"/>
      <c r="CVO193" s="749"/>
      <c r="CVP193" s="749"/>
      <c r="CVQ193" s="749"/>
      <c r="CVR193" s="749"/>
      <c r="CVS193" s="749"/>
      <c r="CVT193" s="749"/>
      <c r="CVU193" s="749"/>
      <c r="CVV193" s="749"/>
      <c r="CVW193" s="749"/>
      <c r="CVX193" s="749"/>
      <c r="CVY193" s="749"/>
      <c r="CVZ193" s="749"/>
      <c r="CWA193" s="749"/>
      <c r="CWB193" s="749"/>
      <c r="CWC193" s="749"/>
      <c r="CWD193" s="749"/>
      <c r="CWE193" s="749"/>
      <c r="CWF193" s="749"/>
      <c r="CWG193" s="749"/>
      <c r="CWH193" s="749"/>
      <c r="CWI193" s="749"/>
      <c r="CWJ193" s="749"/>
      <c r="CWK193" s="749"/>
      <c r="CWL193" s="749"/>
      <c r="CWM193" s="749"/>
      <c r="CWN193" s="749"/>
      <c r="CWO193" s="749"/>
      <c r="CWP193" s="749"/>
      <c r="CWQ193" s="749"/>
      <c r="CWR193" s="749"/>
      <c r="CWS193" s="749"/>
      <c r="CWT193" s="749"/>
      <c r="CWU193" s="749"/>
      <c r="CWV193" s="749"/>
      <c r="CWW193" s="749"/>
      <c r="CWX193" s="749"/>
      <c r="CWY193" s="749"/>
      <c r="CWZ193" s="749"/>
      <c r="CXA193" s="749"/>
      <c r="CXB193" s="749"/>
      <c r="CXC193" s="749"/>
      <c r="CXD193" s="749"/>
      <c r="CXE193" s="749"/>
      <c r="CXF193" s="749"/>
      <c r="CXG193" s="749"/>
      <c r="CXH193" s="749"/>
      <c r="CXI193" s="749"/>
      <c r="CXJ193" s="749"/>
      <c r="CXK193" s="749"/>
      <c r="CXL193" s="749"/>
      <c r="CXM193" s="749"/>
      <c r="CXN193" s="749"/>
      <c r="CXO193" s="749"/>
      <c r="CXP193" s="749"/>
      <c r="CXQ193" s="749"/>
      <c r="CXR193" s="749"/>
      <c r="CXS193" s="749"/>
      <c r="CXT193" s="749"/>
      <c r="CXU193" s="749"/>
      <c r="CXV193" s="749"/>
      <c r="CXW193" s="749"/>
      <c r="CXX193" s="749"/>
      <c r="CXY193" s="749"/>
      <c r="CXZ193" s="749"/>
      <c r="CYA193" s="749"/>
      <c r="CYB193" s="749"/>
      <c r="CYC193" s="749"/>
      <c r="CYD193" s="749"/>
      <c r="CYE193" s="749"/>
      <c r="CYF193" s="749"/>
      <c r="CYG193" s="749"/>
      <c r="CYH193" s="749"/>
      <c r="CYI193" s="749"/>
      <c r="CYJ193" s="749"/>
      <c r="CYK193" s="749"/>
      <c r="CYL193" s="749"/>
      <c r="CYM193" s="749"/>
      <c r="CYN193" s="749"/>
      <c r="CYO193" s="749"/>
      <c r="CYP193" s="749"/>
      <c r="CYQ193" s="749"/>
      <c r="CYR193" s="749"/>
      <c r="CYS193" s="749"/>
      <c r="CYT193" s="749"/>
      <c r="CYU193" s="749"/>
      <c r="CYV193" s="749"/>
      <c r="CYW193" s="749"/>
      <c r="CYX193" s="749"/>
      <c r="CYY193" s="749"/>
      <c r="CYZ193" s="749"/>
      <c r="CZA193" s="749"/>
      <c r="CZB193" s="749"/>
      <c r="CZC193" s="749"/>
      <c r="CZD193" s="749"/>
      <c r="CZE193" s="749"/>
      <c r="CZF193" s="749"/>
      <c r="CZG193" s="749"/>
      <c r="CZH193" s="749"/>
      <c r="CZI193" s="749"/>
      <c r="CZJ193" s="749"/>
      <c r="CZK193" s="749"/>
      <c r="CZL193" s="749"/>
      <c r="CZM193" s="749"/>
      <c r="CZN193" s="749"/>
      <c r="CZO193" s="749"/>
      <c r="CZP193" s="749"/>
      <c r="CZQ193" s="749"/>
      <c r="CZR193" s="749"/>
      <c r="CZS193" s="749"/>
      <c r="CZT193" s="749"/>
      <c r="CZU193" s="749"/>
      <c r="CZV193" s="749"/>
      <c r="CZW193" s="749"/>
      <c r="CZX193" s="749"/>
      <c r="CZY193" s="749"/>
      <c r="CZZ193" s="749"/>
      <c r="DAA193" s="749"/>
      <c r="DAB193" s="749"/>
      <c r="DAC193" s="749"/>
      <c r="DAD193" s="749"/>
      <c r="DAE193" s="749"/>
      <c r="DAF193" s="749"/>
      <c r="DAG193" s="749"/>
      <c r="DAH193" s="749"/>
      <c r="DAI193" s="749"/>
      <c r="DAJ193" s="749"/>
      <c r="DAK193" s="749"/>
      <c r="DAL193" s="749"/>
      <c r="DAM193" s="749"/>
      <c r="DAN193" s="749"/>
      <c r="DAO193" s="749"/>
      <c r="DAP193" s="749"/>
      <c r="DAQ193" s="749"/>
      <c r="DAR193" s="749"/>
      <c r="DAS193" s="749"/>
      <c r="DAT193" s="749"/>
      <c r="DAU193" s="749"/>
      <c r="DAV193" s="749"/>
      <c r="DAW193" s="749"/>
      <c r="DAX193" s="749"/>
      <c r="DAY193" s="749"/>
      <c r="DAZ193" s="749"/>
      <c r="DBA193" s="749"/>
      <c r="DBB193" s="749"/>
      <c r="DBC193" s="749"/>
      <c r="DBD193" s="749"/>
      <c r="DBE193" s="749"/>
      <c r="DBF193" s="749"/>
      <c r="DBG193" s="749"/>
      <c r="DBH193" s="749"/>
      <c r="DBI193" s="749"/>
      <c r="DBJ193" s="749"/>
      <c r="DBK193" s="749"/>
      <c r="DBL193" s="749"/>
      <c r="DBM193" s="749"/>
      <c r="DBN193" s="749"/>
      <c r="DBO193" s="749"/>
      <c r="DBP193" s="749"/>
      <c r="DBQ193" s="749"/>
      <c r="DBR193" s="749"/>
      <c r="DBS193" s="749"/>
      <c r="DBT193" s="749"/>
      <c r="DBU193" s="749"/>
      <c r="DBV193" s="749"/>
      <c r="DBW193" s="749"/>
      <c r="DBX193" s="749"/>
      <c r="DBY193" s="749"/>
      <c r="DBZ193" s="749"/>
      <c r="DCA193" s="749"/>
      <c r="DCB193" s="749"/>
      <c r="DCC193" s="749"/>
      <c r="DCD193" s="749"/>
      <c r="DCE193" s="749"/>
      <c r="DCF193" s="749"/>
      <c r="DCG193" s="749"/>
      <c r="DCH193" s="749"/>
      <c r="DCI193" s="749"/>
      <c r="DCJ193" s="749"/>
      <c r="DCK193" s="749"/>
      <c r="DCL193" s="749"/>
      <c r="DCM193" s="749"/>
      <c r="DCN193" s="749"/>
      <c r="DCO193" s="749"/>
      <c r="DCP193" s="749"/>
      <c r="DCQ193" s="749"/>
      <c r="DCR193" s="749"/>
      <c r="DCS193" s="749"/>
      <c r="DCT193" s="749"/>
      <c r="DCU193" s="749"/>
      <c r="DCV193" s="749"/>
      <c r="DCW193" s="749"/>
      <c r="DCX193" s="749"/>
      <c r="DCY193" s="749"/>
      <c r="DCZ193" s="749"/>
      <c r="DDA193" s="749"/>
      <c r="DDB193" s="749"/>
      <c r="DDC193" s="749"/>
      <c r="DDD193" s="749"/>
      <c r="DDE193" s="749"/>
      <c r="DDF193" s="749"/>
      <c r="DDG193" s="749"/>
      <c r="DDH193" s="749"/>
      <c r="DDI193" s="749"/>
      <c r="DDJ193" s="749"/>
      <c r="DDK193" s="749"/>
      <c r="DDL193" s="749"/>
      <c r="DDM193" s="749"/>
      <c r="DDN193" s="749"/>
      <c r="DDO193" s="749"/>
      <c r="DDP193" s="749"/>
      <c r="DDQ193" s="749"/>
      <c r="DDR193" s="749"/>
      <c r="DDS193" s="749"/>
      <c r="DDT193" s="749"/>
      <c r="DDU193" s="749"/>
      <c r="DDV193" s="749"/>
      <c r="DDW193" s="749"/>
      <c r="DDX193" s="749"/>
      <c r="DDY193" s="749"/>
      <c r="DDZ193" s="749"/>
      <c r="DEA193" s="749"/>
      <c r="DEB193" s="749"/>
      <c r="DEC193" s="749"/>
      <c r="DED193" s="749"/>
      <c r="DEE193" s="749"/>
      <c r="DEF193" s="749"/>
      <c r="DEG193" s="749"/>
      <c r="DEH193" s="749"/>
      <c r="DEI193" s="749"/>
      <c r="DEJ193" s="749"/>
      <c r="DEK193" s="749"/>
      <c r="DEL193" s="749"/>
      <c r="DEM193" s="749"/>
      <c r="DEN193" s="749"/>
      <c r="DEO193" s="749"/>
      <c r="DEP193" s="749"/>
      <c r="DEQ193" s="749"/>
      <c r="DER193" s="749"/>
      <c r="DES193" s="749"/>
      <c r="DET193" s="749"/>
      <c r="DEU193" s="749"/>
      <c r="DEV193" s="749"/>
      <c r="DEW193" s="749"/>
      <c r="DEX193" s="749"/>
      <c r="DEY193" s="749"/>
      <c r="DEZ193" s="749"/>
      <c r="DFA193" s="749"/>
      <c r="DFB193" s="749"/>
      <c r="DFC193" s="749"/>
      <c r="DFD193" s="749"/>
      <c r="DFE193" s="749"/>
      <c r="DFF193" s="749"/>
      <c r="DFG193" s="749"/>
      <c r="DFH193" s="749"/>
      <c r="DFI193" s="749"/>
      <c r="DFJ193" s="749"/>
      <c r="DFK193" s="749"/>
      <c r="DFL193" s="749"/>
      <c r="DFM193" s="749"/>
      <c r="DFN193" s="749"/>
      <c r="DFO193" s="749"/>
      <c r="DFP193" s="749"/>
      <c r="DFQ193" s="749"/>
      <c r="DFR193" s="749"/>
      <c r="DFS193" s="749"/>
      <c r="DFT193" s="749"/>
      <c r="DFU193" s="749"/>
      <c r="DFV193" s="749"/>
      <c r="DFW193" s="749"/>
      <c r="DFX193" s="749"/>
      <c r="DFY193" s="749"/>
      <c r="DFZ193" s="749"/>
      <c r="DGA193" s="749"/>
      <c r="DGB193" s="749"/>
      <c r="DGC193" s="749"/>
      <c r="DGD193" s="749"/>
      <c r="DGE193" s="749"/>
      <c r="DGF193" s="749"/>
      <c r="DGG193" s="749"/>
      <c r="DGH193" s="749"/>
      <c r="DGI193" s="749"/>
      <c r="DGJ193" s="749"/>
      <c r="DGK193" s="749"/>
      <c r="DGL193" s="749"/>
      <c r="DGM193" s="749"/>
      <c r="DGN193" s="749"/>
      <c r="DGO193" s="749"/>
      <c r="DGP193" s="749"/>
      <c r="DGQ193" s="749"/>
      <c r="DGR193" s="749"/>
      <c r="DGS193" s="749"/>
      <c r="DGT193" s="749"/>
      <c r="DGU193" s="749"/>
      <c r="DGV193" s="749"/>
      <c r="DGW193" s="749"/>
      <c r="DGX193" s="749"/>
      <c r="DGY193" s="749"/>
      <c r="DGZ193" s="749"/>
      <c r="DHA193" s="749"/>
      <c r="DHB193" s="749"/>
      <c r="DHC193" s="749"/>
      <c r="DHD193" s="749"/>
      <c r="DHE193" s="749"/>
      <c r="DHF193" s="749"/>
      <c r="DHG193" s="749"/>
      <c r="DHH193" s="749"/>
      <c r="DHI193" s="749"/>
      <c r="DHJ193" s="749"/>
      <c r="DHK193" s="749"/>
      <c r="DHL193" s="749"/>
      <c r="DHM193" s="749"/>
      <c r="DHN193" s="749"/>
      <c r="DHO193" s="749"/>
      <c r="DHP193" s="749"/>
      <c r="DHQ193" s="749"/>
      <c r="DHR193" s="749"/>
      <c r="DHS193" s="749"/>
      <c r="DHT193" s="749"/>
      <c r="DHU193" s="749"/>
      <c r="DHV193" s="749"/>
      <c r="DHW193" s="749"/>
      <c r="DHX193" s="749"/>
      <c r="DHY193" s="749"/>
      <c r="DHZ193" s="749"/>
      <c r="DIA193" s="749"/>
      <c r="DIB193" s="749"/>
      <c r="DIC193" s="749"/>
      <c r="DID193" s="749"/>
      <c r="DIE193" s="749"/>
      <c r="DIF193" s="749"/>
      <c r="DIG193" s="749"/>
      <c r="DIH193" s="749"/>
      <c r="DII193" s="749"/>
      <c r="DIJ193" s="749"/>
      <c r="DIK193" s="749"/>
      <c r="DIL193" s="749"/>
      <c r="DIM193" s="749"/>
      <c r="DIN193" s="749"/>
      <c r="DIO193" s="749"/>
      <c r="DIP193" s="749"/>
      <c r="DIQ193" s="749"/>
      <c r="DIR193" s="749"/>
      <c r="DIS193" s="749"/>
      <c r="DIT193" s="749"/>
      <c r="DIU193" s="749"/>
      <c r="DIV193" s="749"/>
      <c r="DIW193" s="749"/>
      <c r="DIX193" s="749"/>
      <c r="DIY193" s="749"/>
      <c r="DIZ193" s="749"/>
      <c r="DJA193" s="749"/>
      <c r="DJB193" s="749"/>
      <c r="DJC193" s="749"/>
      <c r="DJD193" s="749"/>
      <c r="DJE193" s="749"/>
      <c r="DJF193" s="749"/>
      <c r="DJG193" s="749"/>
      <c r="DJH193" s="749"/>
      <c r="DJI193" s="749"/>
      <c r="DJJ193" s="749"/>
      <c r="DJK193" s="749"/>
      <c r="DJL193" s="749"/>
      <c r="DJM193" s="749"/>
      <c r="DJN193" s="749"/>
      <c r="DJO193" s="749"/>
      <c r="DJP193" s="749"/>
      <c r="DJQ193" s="749"/>
      <c r="DJR193" s="749"/>
      <c r="DJS193" s="749"/>
      <c r="DJT193" s="749"/>
      <c r="DJU193" s="749"/>
      <c r="DJV193" s="749"/>
      <c r="DJW193" s="749"/>
      <c r="DJX193" s="749"/>
      <c r="DJY193" s="749"/>
      <c r="DJZ193" s="749"/>
      <c r="DKA193" s="749"/>
      <c r="DKB193" s="749"/>
      <c r="DKC193" s="749"/>
      <c r="DKD193" s="749"/>
      <c r="DKE193" s="749"/>
      <c r="DKF193" s="749"/>
      <c r="DKG193" s="749"/>
      <c r="DKH193" s="749"/>
      <c r="DKI193" s="749"/>
      <c r="DKJ193" s="749"/>
      <c r="DKK193" s="749"/>
      <c r="DKL193" s="749"/>
      <c r="DKM193" s="749"/>
      <c r="DKN193" s="749"/>
      <c r="DKO193" s="749"/>
      <c r="DKP193" s="749"/>
      <c r="DKQ193" s="749"/>
      <c r="DKR193" s="749"/>
      <c r="DKS193" s="749"/>
      <c r="DKT193" s="749"/>
      <c r="DKU193" s="749"/>
      <c r="DKV193" s="749"/>
      <c r="DKW193" s="749"/>
      <c r="DKX193" s="749"/>
      <c r="DKY193" s="749"/>
      <c r="DKZ193" s="749"/>
      <c r="DLA193" s="749"/>
      <c r="DLB193" s="749"/>
      <c r="DLC193" s="749"/>
      <c r="DLD193" s="749"/>
      <c r="DLE193" s="749"/>
      <c r="DLF193" s="749"/>
      <c r="DLG193" s="749"/>
      <c r="DLH193" s="749"/>
      <c r="DLI193" s="749"/>
      <c r="DLJ193" s="749"/>
      <c r="DLK193" s="749"/>
      <c r="DLL193" s="749"/>
      <c r="DLM193" s="749"/>
      <c r="DLN193" s="749"/>
      <c r="DLO193" s="749"/>
      <c r="DLP193" s="749"/>
      <c r="DLQ193" s="749"/>
      <c r="DLR193" s="749"/>
      <c r="DLS193" s="749"/>
      <c r="DLT193" s="749"/>
      <c r="DLU193" s="749"/>
      <c r="DLV193" s="749"/>
      <c r="DLW193" s="749"/>
      <c r="DLX193" s="749"/>
      <c r="DLY193" s="749"/>
      <c r="DLZ193" s="749"/>
      <c r="DMA193" s="749"/>
      <c r="DMB193" s="749"/>
      <c r="DMC193" s="749"/>
      <c r="DMD193" s="749"/>
      <c r="DME193" s="749"/>
      <c r="DMF193" s="749"/>
      <c r="DMG193" s="749"/>
      <c r="DMH193" s="749"/>
      <c r="DMI193" s="749"/>
      <c r="DMJ193" s="749"/>
      <c r="DMK193" s="749"/>
      <c r="DML193" s="749"/>
      <c r="DMM193" s="749"/>
      <c r="DMN193" s="749"/>
      <c r="DMO193" s="749"/>
      <c r="DMP193" s="749"/>
      <c r="DMQ193" s="749"/>
      <c r="DMR193" s="749"/>
      <c r="DMS193" s="749"/>
      <c r="DMT193" s="749"/>
      <c r="DMU193" s="749"/>
      <c r="DMV193" s="749"/>
      <c r="DMW193" s="749"/>
      <c r="DMX193" s="749"/>
      <c r="DMY193" s="749"/>
      <c r="DMZ193" s="749"/>
      <c r="DNA193" s="749"/>
      <c r="DNB193" s="749"/>
      <c r="DNC193" s="749"/>
      <c r="DND193" s="749"/>
      <c r="DNE193" s="749"/>
      <c r="DNF193" s="749"/>
      <c r="DNG193" s="749"/>
      <c r="DNH193" s="749"/>
      <c r="DNI193" s="749"/>
      <c r="DNJ193" s="749"/>
      <c r="DNK193" s="749"/>
      <c r="DNL193" s="749"/>
      <c r="DNM193" s="749"/>
      <c r="DNN193" s="749"/>
      <c r="DNO193" s="749"/>
      <c r="DNP193" s="749"/>
      <c r="DNQ193" s="749"/>
      <c r="DNR193" s="749"/>
      <c r="DNS193" s="749"/>
      <c r="DNT193" s="749"/>
      <c r="DNU193" s="749"/>
      <c r="DNV193" s="749"/>
      <c r="DNW193" s="749"/>
      <c r="DNX193" s="749"/>
      <c r="DNY193" s="749"/>
      <c r="DNZ193" s="749"/>
      <c r="DOA193" s="749"/>
      <c r="DOB193" s="749"/>
      <c r="DOC193" s="749"/>
      <c r="DOD193" s="749"/>
      <c r="DOE193" s="749"/>
      <c r="DOF193" s="749"/>
      <c r="DOG193" s="749"/>
      <c r="DOH193" s="749"/>
      <c r="DOI193" s="749"/>
      <c r="DOJ193" s="749"/>
      <c r="DOK193" s="749"/>
      <c r="DOL193" s="749"/>
      <c r="DOM193" s="749"/>
      <c r="DON193" s="749"/>
      <c r="DOO193" s="749"/>
      <c r="DOP193" s="749"/>
      <c r="DOQ193" s="749"/>
      <c r="DOR193" s="749"/>
      <c r="DOS193" s="749"/>
      <c r="DOT193" s="749"/>
      <c r="DOU193" s="749"/>
      <c r="DOV193" s="749"/>
      <c r="DOW193" s="749"/>
      <c r="DOX193" s="749"/>
      <c r="DOY193" s="749"/>
      <c r="DOZ193" s="749"/>
      <c r="DPA193" s="749"/>
      <c r="DPB193" s="749"/>
      <c r="DPC193" s="749"/>
      <c r="DPD193" s="749"/>
      <c r="DPE193" s="749"/>
      <c r="DPF193" s="749"/>
      <c r="DPG193" s="749"/>
      <c r="DPH193" s="749"/>
      <c r="DPI193" s="749"/>
      <c r="DPJ193" s="749"/>
      <c r="DPK193" s="749"/>
      <c r="DPL193" s="749"/>
      <c r="DPM193" s="749"/>
      <c r="DPN193" s="749"/>
      <c r="DPO193" s="749"/>
      <c r="DPP193" s="749"/>
      <c r="DPQ193" s="749"/>
      <c r="DPR193" s="749"/>
      <c r="DPS193" s="749"/>
      <c r="DPT193" s="749"/>
      <c r="DPU193" s="749"/>
      <c r="DPV193" s="749"/>
      <c r="DPW193" s="749"/>
      <c r="DPX193" s="749"/>
      <c r="DPY193" s="749"/>
      <c r="DPZ193" s="749"/>
      <c r="DQA193" s="749"/>
      <c r="DQB193" s="749"/>
      <c r="DQC193" s="749"/>
      <c r="DQD193" s="749"/>
      <c r="DQE193" s="749"/>
      <c r="DQF193" s="749"/>
      <c r="DQG193" s="749"/>
      <c r="DQH193" s="749"/>
      <c r="DQI193" s="749"/>
      <c r="DQJ193" s="749"/>
      <c r="DQK193" s="749"/>
      <c r="DQL193" s="749"/>
      <c r="DQM193" s="749"/>
      <c r="DQN193" s="749"/>
      <c r="DQO193" s="749"/>
      <c r="DQP193" s="749"/>
      <c r="DQQ193" s="749"/>
      <c r="DQR193" s="749"/>
      <c r="DQS193" s="749"/>
      <c r="DQT193" s="749"/>
      <c r="DQU193" s="749"/>
      <c r="DQV193" s="749"/>
      <c r="DQW193" s="749"/>
      <c r="DQX193" s="749"/>
      <c r="DQY193" s="749"/>
      <c r="DQZ193" s="749"/>
      <c r="DRA193" s="749"/>
      <c r="DRB193" s="749"/>
      <c r="DRC193" s="749"/>
      <c r="DRD193" s="749"/>
      <c r="DRE193" s="749"/>
      <c r="DRF193" s="749"/>
      <c r="DRG193" s="749"/>
      <c r="DRH193" s="749"/>
      <c r="DRI193" s="749"/>
      <c r="DRJ193" s="749"/>
      <c r="DRK193" s="749"/>
      <c r="DRL193" s="749"/>
      <c r="DRM193" s="749"/>
      <c r="DRN193" s="749"/>
      <c r="DRO193" s="749"/>
      <c r="DRP193" s="749"/>
      <c r="DRQ193" s="749"/>
      <c r="DRR193" s="749"/>
      <c r="DRS193" s="749"/>
      <c r="DRT193" s="749"/>
      <c r="DRU193" s="749"/>
      <c r="DRV193" s="749"/>
      <c r="DRW193" s="749"/>
      <c r="DRX193" s="749"/>
      <c r="DRY193" s="749"/>
      <c r="DRZ193" s="749"/>
      <c r="DSA193" s="749"/>
      <c r="DSB193" s="749"/>
      <c r="DSC193" s="749"/>
      <c r="DSD193" s="749"/>
      <c r="DSE193" s="749"/>
      <c r="DSF193" s="749"/>
      <c r="DSG193" s="749"/>
      <c r="DSH193" s="749"/>
      <c r="DSI193" s="749"/>
      <c r="DSJ193" s="749"/>
      <c r="DSK193" s="749"/>
      <c r="DSL193" s="749"/>
      <c r="DSM193" s="749"/>
      <c r="DSN193" s="749"/>
      <c r="DSO193" s="749"/>
      <c r="DSP193" s="749"/>
      <c r="DSQ193" s="749"/>
      <c r="DSR193" s="749"/>
      <c r="DSS193" s="749"/>
      <c r="DST193" s="749"/>
      <c r="DSU193" s="749"/>
      <c r="DSV193" s="749"/>
      <c r="DSW193" s="749"/>
      <c r="DSX193" s="749"/>
      <c r="DSY193" s="749"/>
      <c r="DSZ193" s="749"/>
      <c r="DTA193" s="749"/>
      <c r="DTB193" s="749"/>
      <c r="DTC193" s="749"/>
      <c r="DTD193" s="749"/>
      <c r="DTE193" s="749"/>
      <c r="DTF193" s="749"/>
      <c r="DTG193" s="749"/>
      <c r="DTH193" s="749"/>
      <c r="DTI193" s="749"/>
      <c r="DTJ193" s="749"/>
      <c r="DTK193" s="749"/>
      <c r="DTL193" s="749"/>
      <c r="DTM193" s="749"/>
      <c r="DTN193" s="749"/>
      <c r="DTO193" s="749"/>
      <c r="DTP193" s="749"/>
      <c r="DTQ193" s="749"/>
      <c r="DTR193" s="749"/>
      <c r="DTS193" s="749"/>
      <c r="DTT193" s="749"/>
      <c r="DTU193" s="749"/>
      <c r="DTV193" s="749"/>
      <c r="DTW193" s="749"/>
      <c r="DTX193" s="749"/>
      <c r="DTY193" s="749"/>
      <c r="DTZ193" s="749"/>
      <c r="DUA193" s="749"/>
      <c r="DUB193" s="749"/>
      <c r="DUC193" s="749"/>
      <c r="DUD193" s="749"/>
      <c r="DUE193" s="749"/>
      <c r="DUF193" s="749"/>
      <c r="DUG193" s="749"/>
      <c r="DUH193" s="749"/>
      <c r="DUI193" s="749"/>
      <c r="DUJ193" s="749"/>
      <c r="DUK193" s="749"/>
      <c r="DUL193" s="749"/>
      <c r="DUM193" s="749"/>
      <c r="DUN193" s="749"/>
      <c r="DUO193" s="749"/>
      <c r="DUP193" s="749"/>
      <c r="DUQ193" s="749"/>
      <c r="DUR193" s="749"/>
      <c r="DUS193" s="749"/>
      <c r="DUT193" s="749"/>
      <c r="DUU193" s="749"/>
      <c r="DUV193" s="749"/>
      <c r="DUW193" s="749"/>
      <c r="DUX193" s="749"/>
      <c r="DUY193" s="749"/>
      <c r="DUZ193" s="749"/>
      <c r="DVA193" s="749"/>
      <c r="DVB193" s="749"/>
      <c r="DVC193" s="749"/>
      <c r="DVD193" s="749"/>
      <c r="DVE193" s="749"/>
      <c r="DVF193" s="749"/>
      <c r="DVG193" s="749"/>
      <c r="DVH193" s="749"/>
      <c r="DVI193" s="749"/>
      <c r="DVJ193" s="749"/>
      <c r="DVK193" s="749"/>
      <c r="DVL193" s="749"/>
      <c r="DVM193" s="749"/>
      <c r="DVN193" s="749"/>
      <c r="DVO193" s="749"/>
      <c r="DVP193" s="749"/>
      <c r="DVQ193" s="749"/>
      <c r="DVR193" s="749"/>
      <c r="DVS193" s="749"/>
      <c r="DVT193" s="749"/>
      <c r="DVU193" s="749"/>
      <c r="DVV193" s="749"/>
      <c r="DVW193" s="749"/>
      <c r="DVX193" s="749"/>
      <c r="DVY193" s="749"/>
      <c r="DVZ193" s="749"/>
      <c r="DWA193" s="749"/>
      <c r="DWB193" s="749"/>
      <c r="DWC193" s="749"/>
      <c r="DWD193" s="749"/>
      <c r="DWE193" s="749"/>
      <c r="DWF193" s="749"/>
      <c r="DWG193" s="749"/>
      <c r="DWH193" s="749"/>
      <c r="DWI193" s="749"/>
      <c r="DWJ193" s="749"/>
      <c r="DWK193" s="749"/>
      <c r="DWL193" s="749"/>
      <c r="DWM193" s="749"/>
      <c r="DWN193" s="749"/>
      <c r="DWO193" s="749"/>
      <c r="DWP193" s="749"/>
      <c r="DWQ193" s="749"/>
      <c r="DWR193" s="749"/>
      <c r="DWS193" s="749"/>
      <c r="DWT193" s="749"/>
      <c r="DWU193" s="749"/>
      <c r="DWV193" s="749"/>
      <c r="DWW193" s="749"/>
      <c r="DWX193" s="749"/>
      <c r="DWY193" s="749"/>
      <c r="DWZ193" s="749"/>
      <c r="DXA193" s="749"/>
      <c r="DXB193" s="749"/>
      <c r="DXC193" s="749"/>
      <c r="DXD193" s="749"/>
      <c r="DXE193" s="749"/>
      <c r="DXF193" s="749"/>
      <c r="DXG193" s="749"/>
      <c r="DXH193" s="749"/>
      <c r="DXI193" s="749"/>
      <c r="DXJ193" s="749"/>
      <c r="DXK193" s="749"/>
      <c r="DXL193" s="749"/>
      <c r="DXM193" s="749"/>
      <c r="DXN193" s="749"/>
      <c r="DXO193" s="749"/>
      <c r="DXP193" s="749"/>
      <c r="DXQ193" s="749"/>
      <c r="DXR193" s="749"/>
      <c r="DXS193" s="749"/>
      <c r="DXT193" s="749"/>
      <c r="DXU193" s="749"/>
      <c r="DXV193" s="749"/>
      <c r="DXW193" s="749"/>
      <c r="DXX193" s="749"/>
      <c r="DXY193" s="749"/>
      <c r="DXZ193" s="749"/>
      <c r="DYA193" s="749"/>
      <c r="DYB193" s="749"/>
      <c r="DYC193" s="749"/>
      <c r="DYD193" s="749"/>
      <c r="DYE193" s="749"/>
      <c r="DYF193" s="749"/>
      <c r="DYG193" s="749"/>
      <c r="DYH193" s="749"/>
      <c r="DYI193" s="749"/>
      <c r="DYJ193" s="749"/>
      <c r="DYK193" s="749"/>
      <c r="DYL193" s="749"/>
      <c r="DYM193" s="749"/>
      <c r="DYN193" s="749"/>
      <c r="DYO193" s="749"/>
      <c r="DYP193" s="749"/>
      <c r="DYQ193" s="749"/>
      <c r="DYR193" s="749"/>
      <c r="DYS193" s="749"/>
      <c r="DYT193" s="749"/>
      <c r="DYU193" s="749"/>
      <c r="DYV193" s="749"/>
      <c r="DYW193" s="749"/>
      <c r="DYX193" s="749"/>
      <c r="DYY193" s="749"/>
      <c r="DYZ193" s="749"/>
      <c r="DZA193" s="749"/>
      <c r="DZB193" s="749"/>
      <c r="DZC193" s="749"/>
      <c r="DZD193" s="749"/>
      <c r="DZE193" s="749"/>
      <c r="DZF193" s="749"/>
      <c r="DZG193" s="749"/>
      <c r="DZH193" s="749"/>
      <c r="DZI193" s="749"/>
      <c r="DZJ193" s="749"/>
      <c r="DZK193" s="749"/>
      <c r="DZL193" s="749"/>
      <c r="DZM193" s="749"/>
      <c r="DZN193" s="749"/>
      <c r="DZO193" s="749"/>
      <c r="DZP193" s="749"/>
      <c r="DZQ193" s="749"/>
      <c r="DZR193" s="749"/>
      <c r="DZS193" s="749"/>
      <c r="DZT193" s="749"/>
      <c r="DZU193" s="749"/>
      <c r="DZV193" s="749"/>
      <c r="DZW193" s="749"/>
      <c r="DZX193" s="749"/>
      <c r="DZY193" s="749"/>
      <c r="DZZ193" s="749"/>
      <c r="EAA193" s="749"/>
      <c r="EAB193" s="749"/>
      <c r="EAC193" s="749"/>
      <c r="EAD193" s="749"/>
      <c r="EAE193" s="749"/>
      <c r="EAF193" s="749"/>
      <c r="EAG193" s="749"/>
      <c r="EAH193" s="749"/>
      <c r="EAI193" s="749"/>
      <c r="EAJ193" s="749"/>
      <c r="EAK193" s="749"/>
      <c r="EAL193" s="749"/>
      <c r="EAM193" s="749"/>
      <c r="EAN193" s="749"/>
      <c r="EAO193" s="749"/>
      <c r="EAP193" s="749"/>
      <c r="EAQ193" s="749"/>
      <c r="EAR193" s="749"/>
      <c r="EAS193" s="749"/>
      <c r="EAT193" s="749"/>
      <c r="EAU193" s="749"/>
      <c r="EAV193" s="749"/>
      <c r="EAW193" s="749"/>
      <c r="EAX193" s="749"/>
      <c r="EAY193" s="749"/>
      <c r="EAZ193" s="749"/>
      <c r="EBA193" s="749"/>
      <c r="EBB193" s="749"/>
      <c r="EBC193" s="749"/>
      <c r="EBD193" s="749"/>
      <c r="EBE193" s="749"/>
      <c r="EBF193" s="749"/>
      <c r="EBG193" s="749"/>
      <c r="EBH193" s="749"/>
      <c r="EBI193" s="749"/>
      <c r="EBJ193" s="749"/>
      <c r="EBK193" s="749"/>
      <c r="EBL193" s="749"/>
      <c r="EBM193" s="749"/>
      <c r="EBN193" s="749"/>
      <c r="EBO193" s="749"/>
      <c r="EBP193" s="749"/>
      <c r="EBQ193" s="749"/>
      <c r="EBR193" s="749"/>
      <c r="EBS193" s="749"/>
      <c r="EBT193" s="749"/>
      <c r="EBU193" s="749"/>
      <c r="EBV193" s="749"/>
      <c r="EBW193" s="749"/>
      <c r="EBX193" s="749"/>
      <c r="EBY193" s="749"/>
      <c r="EBZ193" s="749"/>
      <c r="ECA193" s="749"/>
      <c r="ECB193" s="749"/>
      <c r="ECC193" s="749"/>
      <c r="ECD193" s="749"/>
      <c r="ECE193" s="749"/>
      <c r="ECF193" s="749"/>
      <c r="ECG193" s="749"/>
      <c r="ECH193" s="749"/>
      <c r="ECI193" s="749"/>
      <c r="ECJ193" s="749"/>
      <c r="ECK193" s="749"/>
      <c r="ECL193" s="749"/>
      <c r="ECM193" s="749"/>
      <c r="ECN193" s="749"/>
      <c r="ECO193" s="749"/>
      <c r="ECP193" s="749"/>
      <c r="ECQ193" s="749"/>
      <c r="ECR193" s="749"/>
      <c r="ECS193" s="749"/>
      <c r="ECT193" s="749"/>
      <c r="ECU193" s="749"/>
      <c r="ECV193" s="749"/>
      <c r="ECW193" s="749"/>
      <c r="ECX193" s="749"/>
      <c r="ECY193" s="749"/>
      <c r="ECZ193" s="749"/>
      <c r="EDA193" s="749"/>
      <c r="EDB193" s="749"/>
      <c r="EDC193" s="749"/>
      <c r="EDD193" s="749"/>
      <c r="EDE193" s="749"/>
      <c r="EDF193" s="749"/>
      <c r="EDG193" s="749"/>
      <c r="EDH193" s="749"/>
      <c r="EDI193" s="749"/>
      <c r="EDJ193" s="749"/>
      <c r="EDK193" s="749"/>
      <c r="EDL193" s="749"/>
      <c r="EDM193" s="749"/>
      <c r="EDN193" s="749"/>
      <c r="EDO193" s="749"/>
      <c r="EDP193" s="749"/>
      <c r="EDQ193" s="749"/>
      <c r="EDR193" s="749"/>
      <c r="EDS193" s="749"/>
      <c r="EDT193" s="749"/>
      <c r="EDU193" s="749"/>
      <c r="EDV193" s="749"/>
      <c r="EDW193" s="749"/>
      <c r="EDX193" s="749"/>
      <c r="EDY193" s="749"/>
      <c r="EDZ193" s="749"/>
      <c r="EEA193" s="749"/>
      <c r="EEB193" s="749"/>
      <c r="EEC193" s="749"/>
      <c r="EED193" s="749"/>
      <c r="EEE193" s="749"/>
      <c r="EEF193" s="749"/>
      <c r="EEG193" s="749"/>
      <c r="EEH193" s="749"/>
      <c r="EEI193" s="749"/>
      <c r="EEJ193" s="749"/>
      <c r="EEK193" s="749"/>
      <c r="EEL193" s="749"/>
      <c r="EEM193" s="749"/>
      <c r="EEN193" s="749"/>
      <c r="EEO193" s="749"/>
      <c r="EEP193" s="749"/>
      <c r="EEQ193" s="749"/>
      <c r="EER193" s="749"/>
      <c r="EES193" s="749"/>
      <c r="EET193" s="749"/>
      <c r="EEU193" s="749"/>
      <c r="EEV193" s="749"/>
      <c r="EEW193" s="749"/>
      <c r="EEX193" s="749"/>
      <c r="EEY193" s="749"/>
      <c r="EEZ193" s="749"/>
      <c r="EFA193" s="749"/>
      <c r="EFB193" s="749"/>
      <c r="EFC193" s="749"/>
      <c r="EFD193" s="749"/>
      <c r="EFE193" s="749"/>
      <c r="EFF193" s="749"/>
      <c r="EFG193" s="749"/>
      <c r="EFH193" s="749"/>
      <c r="EFI193" s="749"/>
      <c r="EFJ193" s="749"/>
      <c r="EFK193" s="749"/>
      <c r="EFL193" s="749"/>
      <c r="EFM193" s="749"/>
      <c r="EFN193" s="749"/>
      <c r="EFO193" s="749"/>
      <c r="EFP193" s="749"/>
      <c r="EFQ193" s="749"/>
      <c r="EFR193" s="749"/>
      <c r="EFS193" s="749"/>
      <c r="EFT193" s="749"/>
      <c r="EFU193" s="749"/>
      <c r="EFV193" s="749"/>
      <c r="EFW193" s="749"/>
      <c r="EFX193" s="749"/>
      <c r="EFY193" s="749"/>
      <c r="EFZ193" s="749"/>
      <c r="EGA193" s="749"/>
      <c r="EGB193" s="749"/>
      <c r="EGC193" s="749"/>
      <c r="EGD193" s="749"/>
      <c r="EGE193" s="749"/>
      <c r="EGF193" s="749"/>
      <c r="EGG193" s="749"/>
      <c r="EGH193" s="749"/>
      <c r="EGI193" s="749"/>
      <c r="EGJ193" s="749"/>
      <c r="EGK193" s="749"/>
      <c r="EGL193" s="749"/>
      <c r="EGM193" s="749"/>
      <c r="EGN193" s="749"/>
      <c r="EGO193" s="749"/>
      <c r="EGP193" s="749"/>
      <c r="EGQ193" s="749"/>
      <c r="EGR193" s="749"/>
      <c r="EGS193" s="749"/>
      <c r="EGT193" s="749"/>
      <c r="EGU193" s="749"/>
      <c r="EGV193" s="749"/>
      <c r="EGW193" s="749"/>
      <c r="EGX193" s="749"/>
      <c r="EGY193" s="749"/>
      <c r="EGZ193" s="749"/>
      <c r="EHA193" s="749"/>
      <c r="EHB193" s="749"/>
      <c r="EHC193" s="749"/>
      <c r="EHD193" s="749"/>
      <c r="EHE193" s="749"/>
      <c r="EHF193" s="749"/>
      <c r="EHG193" s="749"/>
      <c r="EHH193" s="749"/>
      <c r="EHI193" s="749"/>
      <c r="EHJ193" s="749"/>
      <c r="EHK193" s="749"/>
      <c r="EHL193" s="749"/>
      <c r="EHM193" s="749"/>
      <c r="EHN193" s="749"/>
      <c r="EHO193" s="749"/>
      <c r="EHP193" s="749"/>
      <c r="EHQ193" s="749"/>
      <c r="EHR193" s="749"/>
      <c r="EHS193" s="749"/>
      <c r="EHT193" s="749"/>
      <c r="EHU193" s="749"/>
      <c r="EHV193" s="749"/>
      <c r="EHW193" s="749"/>
      <c r="EHX193" s="749"/>
      <c r="EHY193" s="749"/>
      <c r="EHZ193" s="749"/>
      <c r="EIA193" s="749"/>
      <c r="EIB193" s="749"/>
      <c r="EIC193" s="749"/>
      <c r="EID193" s="749"/>
      <c r="EIE193" s="749"/>
      <c r="EIF193" s="749"/>
      <c r="EIG193" s="749"/>
      <c r="EIH193" s="749"/>
      <c r="EII193" s="749"/>
      <c r="EIJ193" s="749"/>
      <c r="EIK193" s="749"/>
      <c r="EIL193" s="749"/>
      <c r="EIM193" s="749"/>
      <c r="EIN193" s="749"/>
      <c r="EIO193" s="749"/>
      <c r="EIP193" s="749"/>
      <c r="EIQ193" s="749"/>
      <c r="EIR193" s="749"/>
      <c r="EIS193" s="749"/>
      <c r="EIT193" s="749"/>
      <c r="EIU193" s="749"/>
      <c r="EIV193" s="749"/>
      <c r="EIW193" s="749"/>
      <c r="EIX193" s="749"/>
      <c r="EIY193" s="749"/>
      <c r="EIZ193" s="749"/>
      <c r="EJA193" s="749"/>
      <c r="EJB193" s="749"/>
      <c r="EJC193" s="749"/>
      <c r="EJD193" s="749"/>
      <c r="EJE193" s="749"/>
      <c r="EJF193" s="749"/>
      <c r="EJG193" s="749"/>
      <c r="EJH193" s="749"/>
      <c r="EJI193" s="749"/>
      <c r="EJJ193" s="749"/>
      <c r="EJK193" s="749"/>
      <c r="EJL193" s="749"/>
      <c r="EJM193" s="749"/>
      <c r="EJN193" s="749"/>
      <c r="EJO193" s="749"/>
      <c r="EJP193" s="749"/>
      <c r="EJQ193" s="749"/>
      <c r="EJR193" s="749"/>
      <c r="EJS193" s="749"/>
      <c r="EJT193" s="749"/>
      <c r="EJU193" s="749"/>
      <c r="EJV193" s="749"/>
      <c r="EJW193" s="749"/>
      <c r="EJX193" s="749"/>
      <c r="EJY193" s="749"/>
      <c r="EJZ193" s="749"/>
      <c r="EKA193" s="749"/>
      <c r="EKB193" s="749"/>
      <c r="EKC193" s="749"/>
      <c r="EKD193" s="749"/>
      <c r="EKE193" s="749"/>
      <c r="EKF193" s="749"/>
      <c r="EKG193" s="749"/>
      <c r="EKH193" s="749"/>
      <c r="EKI193" s="749"/>
      <c r="EKJ193" s="749"/>
      <c r="EKK193" s="749"/>
      <c r="EKL193" s="749"/>
      <c r="EKM193" s="749"/>
      <c r="EKN193" s="749"/>
      <c r="EKO193" s="749"/>
      <c r="EKP193" s="749"/>
      <c r="EKQ193" s="749"/>
      <c r="EKR193" s="749"/>
      <c r="EKS193" s="749"/>
      <c r="EKT193" s="749"/>
      <c r="EKU193" s="749"/>
      <c r="EKV193" s="749"/>
      <c r="EKW193" s="749"/>
      <c r="EKX193" s="749"/>
      <c r="EKY193" s="749"/>
      <c r="EKZ193" s="749"/>
      <c r="ELA193" s="749"/>
      <c r="ELB193" s="749"/>
      <c r="ELC193" s="749"/>
      <c r="ELD193" s="749"/>
      <c r="ELE193" s="749"/>
      <c r="ELF193" s="749"/>
      <c r="ELG193" s="749"/>
      <c r="ELH193" s="749"/>
      <c r="ELI193" s="749"/>
      <c r="ELJ193" s="749"/>
      <c r="ELK193" s="749"/>
      <c r="ELL193" s="749"/>
      <c r="ELM193" s="749"/>
      <c r="ELN193" s="749"/>
      <c r="ELO193" s="749"/>
      <c r="ELP193" s="749"/>
      <c r="ELQ193" s="749"/>
      <c r="ELR193" s="749"/>
      <c r="ELS193" s="749"/>
      <c r="ELT193" s="749"/>
      <c r="ELU193" s="749"/>
      <c r="ELV193" s="749"/>
      <c r="ELW193" s="749"/>
      <c r="ELX193" s="749"/>
      <c r="ELY193" s="749"/>
      <c r="ELZ193" s="749"/>
      <c r="EMA193" s="749"/>
      <c r="EMB193" s="749"/>
      <c r="EMC193" s="749"/>
      <c r="EMD193" s="749"/>
      <c r="EME193" s="749"/>
      <c r="EMF193" s="749"/>
      <c r="EMG193" s="749"/>
      <c r="EMH193" s="749"/>
      <c r="EMI193" s="749"/>
      <c r="EMJ193" s="749"/>
      <c r="EMK193" s="749"/>
      <c r="EML193" s="749"/>
      <c r="EMM193" s="749"/>
      <c r="EMN193" s="749"/>
      <c r="EMO193" s="749"/>
      <c r="EMP193" s="749"/>
      <c r="EMQ193" s="749"/>
      <c r="EMR193" s="749"/>
      <c r="EMS193" s="749"/>
      <c r="EMT193" s="749"/>
      <c r="EMU193" s="749"/>
      <c r="EMV193" s="749"/>
      <c r="EMW193" s="749"/>
      <c r="EMX193" s="749"/>
      <c r="EMY193" s="749"/>
      <c r="EMZ193" s="749"/>
      <c r="ENA193" s="749"/>
      <c r="ENB193" s="749"/>
      <c r="ENC193" s="749"/>
      <c r="END193" s="749"/>
      <c r="ENE193" s="749"/>
      <c r="ENF193" s="749"/>
      <c r="ENG193" s="749"/>
      <c r="ENH193" s="749"/>
      <c r="ENI193" s="749"/>
      <c r="ENJ193" s="749"/>
      <c r="ENK193" s="749"/>
      <c r="ENL193" s="749"/>
      <c r="ENM193" s="749"/>
      <c r="ENN193" s="749"/>
      <c r="ENO193" s="749"/>
      <c r="ENP193" s="749"/>
      <c r="ENQ193" s="749"/>
      <c r="ENR193" s="749"/>
      <c r="ENS193" s="749"/>
      <c r="ENT193" s="749"/>
      <c r="ENU193" s="749"/>
      <c r="ENV193" s="749"/>
      <c r="ENW193" s="749"/>
      <c r="ENX193" s="749"/>
      <c r="ENY193" s="749"/>
      <c r="ENZ193" s="749"/>
      <c r="EOA193" s="749"/>
      <c r="EOB193" s="749"/>
      <c r="EOC193" s="749"/>
      <c r="EOD193" s="749"/>
      <c r="EOE193" s="749"/>
      <c r="EOF193" s="749"/>
      <c r="EOG193" s="749"/>
      <c r="EOH193" s="749"/>
      <c r="EOI193" s="749"/>
      <c r="EOJ193" s="749"/>
      <c r="EOK193" s="749"/>
      <c r="EOL193" s="749"/>
      <c r="EOM193" s="749"/>
      <c r="EON193" s="749"/>
      <c r="EOO193" s="749"/>
      <c r="EOP193" s="749"/>
      <c r="EOQ193" s="749"/>
      <c r="EOR193" s="749"/>
      <c r="EOS193" s="749"/>
      <c r="EOT193" s="749"/>
      <c r="EOU193" s="749"/>
      <c r="EOV193" s="749"/>
      <c r="EOW193" s="749"/>
      <c r="EOX193" s="749"/>
      <c r="EOY193" s="749"/>
      <c r="EOZ193" s="749"/>
      <c r="EPA193" s="749"/>
      <c r="EPB193" s="749"/>
      <c r="EPC193" s="749"/>
      <c r="EPD193" s="749"/>
      <c r="EPE193" s="749"/>
      <c r="EPF193" s="749"/>
      <c r="EPG193" s="749"/>
      <c r="EPH193" s="749"/>
      <c r="EPI193" s="749"/>
      <c r="EPJ193" s="749"/>
      <c r="EPK193" s="749"/>
      <c r="EPL193" s="749"/>
      <c r="EPM193" s="749"/>
      <c r="EPN193" s="749"/>
      <c r="EPO193" s="749"/>
      <c r="EPP193" s="749"/>
      <c r="EPQ193" s="749"/>
      <c r="EPR193" s="749"/>
      <c r="EPS193" s="749"/>
      <c r="EPT193" s="749"/>
      <c r="EPU193" s="749"/>
      <c r="EPV193" s="749"/>
      <c r="EPW193" s="749"/>
      <c r="EPX193" s="749"/>
      <c r="EPY193" s="749"/>
      <c r="EPZ193" s="749"/>
      <c r="EQA193" s="749"/>
      <c r="EQB193" s="749"/>
      <c r="EQC193" s="749"/>
      <c r="EQD193" s="749"/>
      <c r="EQE193" s="749"/>
      <c r="EQF193" s="749"/>
      <c r="EQG193" s="749"/>
      <c r="EQH193" s="749"/>
      <c r="EQI193" s="749"/>
      <c r="EQJ193" s="749"/>
      <c r="EQK193" s="749"/>
      <c r="EQL193" s="749"/>
      <c r="EQM193" s="749"/>
      <c r="EQN193" s="749"/>
      <c r="EQO193" s="749"/>
      <c r="EQP193" s="749"/>
      <c r="EQQ193" s="749"/>
      <c r="EQR193" s="749"/>
      <c r="EQS193" s="749"/>
      <c r="EQT193" s="749"/>
      <c r="EQU193" s="749"/>
      <c r="EQV193" s="749"/>
      <c r="EQW193" s="749"/>
      <c r="EQX193" s="749"/>
      <c r="EQY193" s="749"/>
      <c r="EQZ193" s="749"/>
      <c r="ERA193" s="749"/>
      <c r="ERB193" s="749"/>
      <c r="ERC193" s="749"/>
      <c r="ERD193" s="749"/>
      <c r="ERE193" s="749"/>
      <c r="ERF193" s="749"/>
      <c r="ERG193" s="749"/>
      <c r="ERH193" s="749"/>
      <c r="ERI193" s="749"/>
      <c r="ERJ193" s="749"/>
      <c r="ERK193" s="749"/>
      <c r="ERL193" s="749"/>
      <c r="ERM193" s="749"/>
      <c r="ERN193" s="749"/>
      <c r="ERO193" s="749"/>
      <c r="ERP193" s="749"/>
      <c r="ERQ193" s="749"/>
      <c r="ERR193" s="749"/>
      <c r="ERS193" s="749"/>
      <c r="ERT193" s="749"/>
      <c r="ERU193" s="749"/>
      <c r="ERV193" s="749"/>
      <c r="ERW193" s="749"/>
      <c r="ERX193" s="749"/>
      <c r="ERY193" s="749"/>
      <c r="ERZ193" s="749"/>
      <c r="ESA193" s="749"/>
      <c r="ESB193" s="749"/>
      <c r="ESC193" s="749"/>
      <c r="ESD193" s="749"/>
      <c r="ESE193" s="749"/>
      <c r="ESF193" s="749"/>
      <c r="ESG193" s="749"/>
      <c r="ESH193" s="749"/>
      <c r="ESI193" s="749"/>
      <c r="ESJ193" s="749"/>
      <c r="ESK193" s="749"/>
      <c r="ESL193" s="749"/>
      <c r="ESM193" s="749"/>
      <c r="ESN193" s="749"/>
      <c r="ESO193" s="749"/>
      <c r="ESP193" s="749"/>
      <c r="ESQ193" s="749"/>
      <c r="ESR193" s="749"/>
      <c r="ESS193" s="749"/>
      <c r="EST193" s="749"/>
      <c r="ESU193" s="749"/>
      <c r="ESV193" s="749"/>
      <c r="ESW193" s="749"/>
      <c r="ESX193" s="749"/>
      <c r="ESY193" s="749"/>
      <c r="ESZ193" s="749"/>
      <c r="ETA193" s="749"/>
      <c r="ETB193" s="749"/>
      <c r="ETC193" s="749"/>
      <c r="ETD193" s="749"/>
      <c r="ETE193" s="749"/>
      <c r="ETF193" s="749"/>
      <c r="ETG193" s="749"/>
      <c r="ETH193" s="749"/>
      <c r="ETI193" s="749"/>
      <c r="ETJ193" s="749"/>
      <c r="ETK193" s="749"/>
      <c r="ETL193" s="749"/>
      <c r="ETM193" s="749"/>
      <c r="ETN193" s="749"/>
      <c r="ETO193" s="749"/>
      <c r="ETP193" s="749"/>
      <c r="ETQ193" s="749"/>
      <c r="ETR193" s="749"/>
      <c r="ETS193" s="749"/>
      <c r="ETT193" s="749"/>
      <c r="ETU193" s="749"/>
      <c r="ETV193" s="749"/>
      <c r="ETW193" s="749"/>
      <c r="ETX193" s="749"/>
      <c r="ETY193" s="749"/>
      <c r="ETZ193" s="749"/>
      <c r="EUA193" s="749"/>
      <c r="EUB193" s="749"/>
      <c r="EUC193" s="749"/>
      <c r="EUD193" s="749"/>
      <c r="EUE193" s="749"/>
      <c r="EUF193" s="749"/>
      <c r="EUG193" s="749"/>
      <c r="EUH193" s="749"/>
      <c r="EUI193" s="749"/>
      <c r="EUJ193" s="749"/>
      <c r="EUK193" s="749"/>
      <c r="EUL193" s="749"/>
      <c r="EUM193" s="749"/>
      <c r="EUN193" s="749"/>
      <c r="EUO193" s="749"/>
      <c r="EUP193" s="749"/>
      <c r="EUQ193" s="749"/>
      <c r="EUR193" s="749"/>
      <c r="EUS193" s="749"/>
      <c r="EUT193" s="749"/>
      <c r="EUU193" s="749"/>
      <c r="EUV193" s="749"/>
      <c r="EUW193" s="749"/>
      <c r="EUX193" s="749"/>
      <c r="EUY193" s="749"/>
      <c r="EUZ193" s="749"/>
      <c r="EVA193" s="749"/>
      <c r="EVB193" s="749"/>
      <c r="EVC193" s="749"/>
      <c r="EVD193" s="749"/>
      <c r="EVE193" s="749"/>
      <c r="EVF193" s="749"/>
      <c r="EVG193" s="749"/>
      <c r="EVH193" s="749"/>
      <c r="EVI193" s="749"/>
      <c r="EVJ193" s="749"/>
      <c r="EVK193" s="749"/>
      <c r="EVL193" s="749"/>
      <c r="EVM193" s="749"/>
      <c r="EVN193" s="749"/>
      <c r="EVO193" s="749"/>
      <c r="EVP193" s="749"/>
      <c r="EVQ193" s="749"/>
      <c r="EVR193" s="749"/>
      <c r="EVS193" s="749"/>
      <c r="EVT193" s="749"/>
      <c r="EVU193" s="749"/>
      <c r="EVV193" s="749"/>
      <c r="EVW193" s="749"/>
      <c r="EVX193" s="749"/>
      <c r="EVY193" s="749"/>
      <c r="EVZ193" s="749"/>
      <c r="EWA193" s="749"/>
      <c r="EWB193" s="749"/>
      <c r="EWC193" s="749"/>
      <c r="EWD193" s="749"/>
      <c r="EWE193" s="749"/>
      <c r="EWF193" s="749"/>
      <c r="EWG193" s="749"/>
      <c r="EWH193" s="749"/>
      <c r="EWI193" s="749"/>
      <c r="EWJ193" s="749"/>
      <c r="EWK193" s="749"/>
      <c r="EWL193" s="749"/>
      <c r="EWM193" s="749"/>
      <c r="EWN193" s="749"/>
      <c r="EWO193" s="749"/>
      <c r="EWP193" s="749"/>
      <c r="EWQ193" s="749"/>
      <c r="EWR193" s="749"/>
      <c r="EWS193" s="749"/>
      <c r="EWT193" s="749"/>
      <c r="EWU193" s="749"/>
      <c r="EWV193" s="749"/>
      <c r="EWW193" s="749"/>
      <c r="EWX193" s="749"/>
      <c r="EWY193" s="749"/>
      <c r="EWZ193" s="749"/>
      <c r="EXA193" s="749"/>
      <c r="EXB193" s="749"/>
      <c r="EXC193" s="749"/>
      <c r="EXD193" s="749"/>
      <c r="EXE193" s="749"/>
      <c r="EXF193" s="749"/>
      <c r="EXG193" s="749"/>
      <c r="EXH193" s="749"/>
      <c r="EXI193" s="749"/>
      <c r="EXJ193" s="749"/>
      <c r="EXK193" s="749"/>
      <c r="EXL193" s="749"/>
      <c r="EXM193" s="749"/>
      <c r="EXN193" s="749"/>
      <c r="EXO193" s="749"/>
      <c r="EXP193" s="749"/>
      <c r="EXQ193" s="749"/>
      <c r="EXR193" s="749"/>
      <c r="EXS193" s="749"/>
      <c r="EXT193" s="749"/>
      <c r="EXU193" s="749"/>
      <c r="EXV193" s="749"/>
      <c r="EXW193" s="749"/>
      <c r="EXX193" s="749"/>
      <c r="EXY193" s="749"/>
      <c r="EXZ193" s="749"/>
      <c r="EYA193" s="749"/>
      <c r="EYB193" s="749"/>
      <c r="EYC193" s="749"/>
      <c r="EYD193" s="749"/>
      <c r="EYE193" s="749"/>
      <c r="EYF193" s="749"/>
      <c r="EYG193" s="749"/>
      <c r="EYH193" s="749"/>
      <c r="EYI193" s="749"/>
      <c r="EYJ193" s="749"/>
      <c r="EYK193" s="749"/>
      <c r="EYL193" s="749"/>
      <c r="EYM193" s="749"/>
      <c r="EYN193" s="749"/>
      <c r="EYO193" s="749"/>
      <c r="EYP193" s="749"/>
      <c r="EYQ193" s="749"/>
      <c r="EYR193" s="749"/>
      <c r="EYS193" s="749"/>
      <c r="EYT193" s="749"/>
      <c r="EYU193" s="749"/>
      <c r="EYV193" s="749"/>
      <c r="EYW193" s="749"/>
      <c r="EYX193" s="749"/>
      <c r="EYY193" s="749"/>
      <c r="EYZ193" s="749"/>
      <c r="EZA193" s="749"/>
      <c r="EZB193" s="749"/>
      <c r="EZC193" s="749"/>
      <c r="EZD193" s="749"/>
      <c r="EZE193" s="749"/>
      <c r="EZF193" s="749"/>
      <c r="EZG193" s="749"/>
      <c r="EZH193" s="749"/>
      <c r="EZI193" s="749"/>
      <c r="EZJ193" s="749"/>
      <c r="EZK193" s="749"/>
      <c r="EZL193" s="749"/>
      <c r="EZM193" s="749"/>
      <c r="EZN193" s="749"/>
      <c r="EZO193" s="749"/>
      <c r="EZP193" s="749"/>
      <c r="EZQ193" s="749"/>
      <c r="EZR193" s="749"/>
      <c r="EZS193" s="749"/>
      <c r="EZT193" s="749"/>
      <c r="EZU193" s="749"/>
      <c r="EZV193" s="749"/>
      <c r="EZW193" s="749"/>
      <c r="EZX193" s="749"/>
      <c r="EZY193" s="749"/>
      <c r="EZZ193" s="749"/>
      <c r="FAA193" s="749"/>
      <c r="FAB193" s="749"/>
      <c r="FAC193" s="749"/>
      <c r="FAD193" s="749"/>
      <c r="FAE193" s="749"/>
      <c r="FAF193" s="749"/>
      <c r="FAG193" s="749"/>
      <c r="FAH193" s="749"/>
      <c r="FAI193" s="749"/>
      <c r="FAJ193" s="749"/>
      <c r="FAK193" s="749"/>
      <c r="FAL193" s="749"/>
      <c r="FAM193" s="749"/>
      <c r="FAN193" s="749"/>
      <c r="FAO193" s="749"/>
      <c r="FAP193" s="749"/>
      <c r="FAQ193" s="749"/>
      <c r="FAR193" s="749"/>
      <c r="FAS193" s="749"/>
      <c r="FAT193" s="749"/>
      <c r="FAU193" s="749"/>
      <c r="FAV193" s="749"/>
      <c r="FAW193" s="749"/>
      <c r="FAX193" s="749"/>
      <c r="FAY193" s="749"/>
      <c r="FAZ193" s="749"/>
      <c r="FBA193" s="749"/>
      <c r="FBB193" s="749"/>
      <c r="FBC193" s="749"/>
      <c r="FBD193" s="749"/>
      <c r="FBE193" s="749"/>
      <c r="FBF193" s="749"/>
      <c r="FBG193" s="749"/>
      <c r="FBH193" s="749"/>
      <c r="FBI193" s="749"/>
      <c r="FBJ193" s="749"/>
      <c r="FBK193" s="749"/>
      <c r="FBL193" s="749"/>
      <c r="FBM193" s="749"/>
      <c r="FBN193" s="749"/>
      <c r="FBO193" s="749"/>
      <c r="FBP193" s="749"/>
      <c r="FBQ193" s="749"/>
      <c r="FBR193" s="749"/>
      <c r="FBS193" s="749"/>
      <c r="FBT193" s="749"/>
      <c r="FBU193" s="749"/>
      <c r="FBV193" s="749"/>
      <c r="FBW193" s="749"/>
      <c r="FBX193" s="749"/>
      <c r="FBY193" s="749"/>
      <c r="FBZ193" s="749"/>
      <c r="FCA193" s="749"/>
      <c r="FCB193" s="749"/>
      <c r="FCC193" s="749"/>
      <c r="FCD193" s="749"/>
      <c r="FCE193" s="749"/>
      <c r="FCF193" s="749"/>
      <c r="FCG193" s="749"/>
      <c r="FCH193" s="749"/>
      <c r="FCI193" s="749"/>
      <c r="FCJ193" s="749"/>
      <c r="FCK193" s="749"/>
      <c r="FCL193" s="749"/>
      <c r="FCM193" s="749"/>
      <c r="FCN193" s="749"/>
      <c r="FCO193" s="749"/>
      <c r="FCP193" s="749"/>
      <c r="FCQ193" s="749"/>
      <c r="FCR193" s="749"/>
      <c r="FCS193" s="749"/>
      <c r="FCT193" s="749"/>
      <c r="FCU193" s="749"/>
      <c r="FCV193" s="749"/>
      <c r="FCW193" s="749"/>
      <c r="FCX193" s="749"/>
      <c r="FCY193" s="749"/>
      <c r="FCZ193" s="749"/>
      <c r="FDA193" s="749"/>
      <c r="FDB193" s="749"/>
      <c r="FDC193" s="749"/>
      <c r="FDD193" s="749"/>
      <c r="FDE193" s="749"/>
      <c r="FDF193" s="749"/>
      <c r="FDG193" s="749"/>
      <c r="FDH193" s="749"/>
      <c r="FDI193" s="749"/>
      <c r="FDJ193" s="749"/>
      <c r="FDK193" s="749"/>
      <c r="FDL193" s="749"/>
      <c r="FDM193" s="749"/>
      <c r="FDN193" s="749"/>
      <c r="FDO193" s="749"/>
      <c r="FDP193" s="749"/>
      <c r="FDQ193" s="749"/>
      <c r="FDR193" s="749"/>
      <c r="FDS193" s="749"/>
      <c r="FDT193" s="749"/>
      <c r="FDU193" s="749"/>
      <c r="FDV193" s="749"/>
      <c r="FDW193" s="749"/>
      <c r="FDX193" s="749"/>
      <c r="FDY193" s="749"/>
      <c r="FDZ193" s="749"/>
      <c r="FEA193" s="749"/>
      <c r="FEB193" s="749"/>
      <c r="FEC193" s="749"/>
      <c r="FED193" s="749"/>
      <c r="FEE193" s="749"/>
      <c r="FEF193" s="749"/>
      <c r="FEG193" s="749"/>
      <c r="FEH193" s="749"/>
      <c r="FEI193" s="749"/>
      <c r="FEJ193" s="749"/>
      <c r="FEK193" s="749"/>
      <c r="FEL193" s="749"/>
      <c r="FEM193" s="749"/>
      <c r="FEN193" s="749"/>
      <c r="FEO193" s="749"/>
      <c r="FEP193" s="749"/>
      <c r="FEQ193" s="749"/>
      <c r="FER193" s="749"/>
      <c r="FES193" s="749"/>
      <c r="FET193" s="749"/>
      <c r="FEU193" s="749"/>
      <c r="FEV193" s="749"/>
      <c r="FEW193" s="749"/>
      <c r="FEX193" s="749"/>
      <c r="FEY193" s="749"/>
      <c r="FEZ193" s="749"/>
      <c r="FFA193" s="749"/>
      <c r="FFB193" s="749"/>
      <c r="FFC193" s="749"/>
      <c r="FFD193" s="749"/>
      <c r="FFE193" s="749"/>
      <c r="FFF193" s="749"/>
      <c r="FFG193" s="749"/>
      <c r="FFH193" s="749"/>
      <c r="FFI193" s="749"/>
      <c r="FFJ193" s="749"/>
      <c r="FFK193" s="749"/>
      <c r="FFL193" s="749"/>
      <c r="FFM193" s="749"/>
      <c r="FFN193" s="749"/>
      <c r="FFO193" s="749"/>
      <c r="FFP193" s="749"/>
      <c r="FFQ193" s="749"/>
      <c r="FFR193" s="749"/>
      <c r="FFS193" s="749"/>
      <c r="FFT193" s="749"/>
      <c r="FFU193" s="749"/>
      <c r="FFV193" s="749"/>
      <c r="FFW193" s="749"/>
      <c r="FFX193" s="749"/>
      <c r="FFY193" s="749"/>
      <c r="FFZ193" s="749"/>
      <c r="FGA193" s="749"/>
      <c r="FGB193" s="749"/>
      <c r="FGC193" s="749"/>
      <c r="FGD193" s="749"/>
      <c r="FGE193" s="749"/>
      <c r="FGF193" s="749"/>
      <c r="FGG193" s="749"/>
      <c r="FGH193" s="749"/>
      <c r="FGI193" s="749"/>
      <c r="FGJ193" s="749"/>
      <c r="FGK193" s="749"/>
      <c r="FGL193" s="749"/>
      <c r="FGM193" s="749"/>
      <c r="FGN193" s="749"/>
      <c r="FGO193" s="749"/>
      <c r="FGP193" s="749"/>
      <c r="FGQ193" s="749"/>
      <c r="FGR193" s="749"/>
      <c r="FGS193" s="749"/>
      <c r="FGT193" s="749"/>
      <c r="FGU193" s="749"/>
      <c r="FGV193" s="749"/>
      <c r="FGW193" s="749"/>
      <c r="FGX193" s="749"/>
      <c r="FGY193" s="749"/>
      <c r="FGZ193" s="749"/>
      <c r="FHA193" s="749"/>
      <c r="FHB193" s="749"/>
      <c r="FHC193" s="749"/>
      <c r="FHD193" s="749"/>
      <c r="FHE193" s="749"/>
      <c r="FHF193" s="749"/>
      <c r="FHG193" s="749"/>
      <c r="FHH193" s="749"/>
      <c r="FHI193" s="749"/>
      <c r="FHJ193" s="749"/>
      <c r="FHK193" s="749"/>
      <c r="FHL193" s="749"/>
      <c r="FHM193" s="749"/>
      <c r="FHN193" s="749"/>
      <c r="FHO193" s="749"/>
      <c r="FHP193" s="749"/>
      <c r="FHQ193" s="749"/>
      <c r="FHR193" s="749"/>
      <c r="FHS193" s="749"/>
      <c r="FHT193" s="749"/>
      <c r="FHU193" s="749"/>
      <c r="FHV193" s="749"/>
      <c r="FHW193" s="749"/>
      <c r="FHX193" s="749"/>
      <c r="FHY193" s="749"/>
      <c r="FHZ193" s="749"/>
      <c r="FIA193" s="749"/>
      <c r="FIB193" s="749"/>
      <c r="FIC193" s="749"/>
      <c r="FID193" s="749"/>
      <c r="FIE193" s="749"/>
      <c r="FIF193" s="749"/>
      <c r="FIG193" s="749"/>
      <c r="FIH193" s="749"/>
      <c r="FII193" s="749"/>
      <c r="FIJ193" s="749"/>
      <c r="FIK193" s="749"/>
      <c r="FIL193" s="749"/>
      <c r="FIM193" s="749"/>
      <c r="FIN193" s="749"/>
      <c r="FIO193" s="749"/>
      <c r="FIP193" s="749"/>
      <c r="FIQ193" s="749"/>
      <c r="FIR193" s="749"/>
      <c r="FIS193" s="749"/>
      <c r="FIT193" s="749"/>
      <c r="FIU193" s="749"/>
      <c r="FIV193" s="749"/>
      <c r="FIW193" s="749"/>
      <c r="FIX193" s="749"/>
      <c r="FIY193" s="749"/>
      <c r="FIZ193" s="749"/>
      <c r="FJA193" s="749"/>
      <c r="FJB193" s="749"/>
      <c r="FJC193" s="749"/>
      <c r="FJD193" s="749"/>
      <c r="FJE193" s="749"/>
      <c r="FJF193" s="749"/>
      <c r="FJG193" s="749"/>
      <c r="FJH193" s="749"/>
      <c r="FJI193" s="749"/>
      <c r="FJJ193" s="749"/>
      <c r="FJK193" s="749"/>
      <c r="FJL193" s="749"/>
      <c r="FJM193" s="749"/>
      <c r="FJN193" s="749"/>
      <c r="FJO193" s="749"/>
      <c r="FJP193" s="749"/>
      <c r="FJQ193" s="749"/>
      <c r="FJR193" s="749"/>
      <c r="FJS193" s="749"/>
      <c r="FJT193" s="749"/>
      <c r="FJU193" s="749"/>
      <c r="FJV193" s="749"/>
      <c r="FJW193" s="749"/>
      <c r="FJX193" s="749"/>
      <c r="FJY193" s="749"/>
      <c r="FJZ193" s="749"/>
      <c r="FKA193" s="749"/>
      <c r="FKB193" s="749"/>
      <c r="FKC193" s="749"/>
      <c r="FKD193" s="749"/>
      <c r="FKE193" s="749"/>
      <c r="FKF193" s="749"/>
      <c r="FKG193" s="749"/>
      <c r="FKH193" s="749"/>
      <c r="FKI193" s="749"/>
      <c r="FKJ193" s="749"/>
      <c r="FKK193" s="749"/>
      <c r="FKL193" s="749"/>
      <c r="FKM193" s="749"/>
      <c r="FKN193" s="749"/>
      <c r="FKO193" s="749"/>
      <c r="FKP193" s="749"/>
      <c r="FKQ193" s="749"/>
      <c r="FKR193" s="749"/>
      <c r="FKS193" s="749"/>
      <c r="FKT193" s="749"/>
      <c r="FKU193" s="749"/>
      <c r="FKV193" s="749"/>
      <c r="FKW193" s="749"/>
      <c r="FKX193" s="749"/>
      <c r="FKY193" s="749"/>
      <c r="FKZ193" s="749"/>
      <c r="FLA193" s="749"/>
      <c r="FLB193" s="749"/>
      <c r="FLC193" s="749"/>
      <c r="FLD193" s="749"/>
      <c r="FLE193" s="749"/>
      <c r="FLF193" s="749"/>
      <c r="FLG193" s="749"/>
      <c r="FLH193" s="749"/>
      <c r="FLI193" s="749"/>
      <c r="FLJ193" s="749"/>
      <c r="FLK193" s="749"/>
      <c r="FLL193" s="749"/>
      <c r="FLM193" s="749"/>
      <c r="FLN193" s="749"/>
      <c r="FLO193" s="749"/>
      <c r="FLP193" s="749"/>
      <c r="FLQ193" s="749"/>
      <c r="FLR193" s="749"/>
      <c r="FLS193" s="749"/>
      <c r="FLT193" s="749"/>
      <c r="FLU193" s="749"/>
      <c r="FLV193" s="749"/>
      <c r="FLW193" s="749"/>
      <c r="FLX193" s="749"/>
      <c r="FLY193" s="749"/>
      <c r="FLZ193" s="749"/>
      <c r="FMA193" s="749"/>
      <c r="FMB193" s="749"/>
      <c r="FMC193" s="749"/>
      <c r="FMD193" s="749"/>
      <c r="FME193" s="749"/>
      <c r="FMF193" s="749"/>
      <c r="FMG193" s="749"/>
      <c r="FMH193" s="749"/>
      <c r="FMI193" s="749"/>
      <c r="FMJ193" s="749"/>
      <c r="FMK193" s="749"/>
      <c r="FML193" s="749"/>
      <c r="FMM193" s="749"/>
      <c r="FMN193" s="749"/>
      <c r="FMO193" s="749"/>
      <c r="FMP193" s="749"/>
      <c r="FMQ193" s="749"/>
      <c r="FMR193" s="749"/>
      <c r="FMS193" s="749"/>
      <c r="FMT193" s="749"/>
      <c r="FMU193" s="749"/>
      <c r="FMV193" s="749"/>
      <c r="FMW193" s="749"/>
      <c r="FMX193" s="749"/>
      <c r="FMY193" s="749"/>
      <c r="FMZ193" s="749"/>
      <c r="FNA193" s="749"/>
      <c r="FNB193" s="749"/>
      <c r="FNC193" s="749"/>
      <c r="FND193" s="749"/>
      <c r="FNE193" s="749"/>
      <c r="FNF193" s="749"/>
      <c r="FNG193" s="749"/>
      <c r="FNH193" s="749"/>
      <c r="FNI193" s="749"/>
      <c r="FNJ193" s="749"/>
      <c r="FNK193" s="749"/>
      <c r="FNL193" s="749"/>
      <c r="FNM193" s="749"/>
      <c r="FNN193" s="749"/>
      <c r="FNO193" s="749"/>
      <c r="FNP193" s="749"/>
      <c r="FNQ193" s="749"/>
      <c r="FNR193" s="749"/>
      <c r="FNS193" s="749"/>
      <c r="FNT193" s="749"/>
      <c r="FNU193" s="749"/>
      <c r="FNV193" s="749"/>
      <c r="FNW193" s="749"/>
      <c r="FNX193" s="749"/>
      <c r="FNY193" s="749"/>
      <c r="FNZ193" s="749"/>
      <c r="FOA193" s="749"/>
      <c r="FOB193" s="749"/>
      <c r="FOC193" s="749"/>
      <c r="FOD193" s="749"/>
      <c r="FOE193" s="749"/>
      <c r="FOF193" s="749"/>
      <c r="FOG193" s="749"/>
      <c r="FOH193" s="749"/>
      <c r="FOI193" s="749"/>
      <c r="FOJ193" s="749"/>
      <c r="FOK193" s="749"/>
      <c r="FOL193" s="749"/>
      <c r="FOM193" s="749"/>
      <c r="FON193" s="749"/>
      <c r="FOO193" s="749"/>
      <c r="FOP193" s="749"/>
      <c r="FOQ193" s="749"/>
      <c r="FOR193" s="749"/>
      <c r="FOS193" s="749"/>
      <c r="FOT193" s="749"/>
      <c r="FOU193" s="749"/>
      <c r="FOV193" s="749"/>
      <c r="FOW193" s="749"/>
      <c r="FOX193" s="749"/>
      <c r="FOY193" s="749"/>
      <c r="FOZ193" s="749"/>
      <c r="FPA193" s="749"/>
      <c r="FPB193" s="749"/>
      <c r="FPC193" s="749"/>
      <c r="FPD193" s="749"/>
      <c r="FPE193" s="749"/>
      <c r="FPF193" s="749"/>
      <c r="FPG193" s="749"/>
      <c r="FPH193" s="749"/>
      <c r="FPI193" s="749"/>
      <c r="FPJ193" s="749"/>
      <c r="FPK193" s="749"/>
      <c r="FPL193" s="749"/>
      <c r="FPM193" s="749"/>
      <c r="FPN193" s="749"/>
      <c r="FPO193" s="749"/>
      <c r="FPP193" s="749"/>
      <c r="FPQ193" s="749"/>
      <c r="FPR193" s="749"/>
      <c r="FPS193" s="749"/>
      <c r="FPT193" s="749"/>
      <c r="FPU193" s="749"/>
      <c r="FPV193" s="749"/>
      <c r="FPW193" s="749"/>
      <c r="FPX193" s="749"/>
      <c r="FPY193" s="749"/>
      <c r="FPZ193" s="749"/>
      <c r="FQA193" s="749"/>
      <c r="FQB193" s="749"/>
      <c r="FQC193" s="749"/>
      <c r="FQD193" s="749"/>
      <c r="FQE193" s="749"/>
      <c r="FQF193" s="749"/>
      <c r="FQG193" s="749"/>
      <c r="FQH193" s="749"/>
      <c r="FQI193" s="749"/>
      <c r="FQJ193" s="749"/>
      <c r="FQK193" s="749"/>
      <c r="FQL193" s="749"/>
      <c r="FQM193" s="749"/>
      <c r="FQN193" s="749"/>
      <c r="FQO193" s="749"/>
      <c r="FQP193" s="749"/>
      <c r="FQQ193" s="749"/>
      <c r="FQR193" s="749"/>
      <c r="FQS193" s="749"/>
      <c r="FQT193" s="749"/>
      <c r="FQU193" s="749"/>
      <c r="FQV193" s="749"/>
      <c r="FQW193" s="749"/>
      <c r="FQX193" s="749"/>
      <c r="FQY193" s="749"/>
      <c r="FQZ193" s="749"/>
      <c r="FRA193" s="749"/>
      <c r="FRB193" s="749"/>
      <c r="FRC193" s="749"/>
      <c r="FRD193" s="749"/>
      <c r="FRE193" s="749"/>
      <c r="FRF193" s="749"/>
      <c r="FRG193" s="749"/>
      <c r="FRH193" s="749"/>
      <c r="FRI193" s="749"/>
      <c r="FRJ193" s="749"/>
      <c r="FRK193" s="749"/>
      <c r="FRL193" s="749"/>
      <c r="FRM193" s="749"/>
      <c r="FRN193" s="749"/>
      <c r="FRO193" s="749"/>
      <c r="FRP193" s="749"/>
      <c r="FRQ193" s="749"/>
      <c r="FRR193" s="749"/>
      <c r="FRS193" s="749"/>
      <c r="FRT193" s="749"/>
      <c r="FRU193" s="749"/>
      <c r="FRV193" s="749"/>
      <c r="FRW193" s="749"/>
      <c r="FRX193" s="749"/>
      <c r="FRY193" s="749"/>
      <c r="FRZ193" s="749"/>
      <c r="FSA193" s="749"/>
      <c r="FSB193" s="749"/>
      <c r="FSC193" s="749"/>
      <c r="FSD193" s="749"/>
      <c r="FSE193" s="749"/>
      <c r="FSF193" s="749"/>
      <c r="FSG193" s="749"/>
      <c r="FSH193" s="749"/>
      <c r="FSI193" s="749"/>
      <c r="FSJ193" s="749"/>
      <c r="FSK193" s="749"/>
      <c r="FSL193" s="749"/>
      <c r="FSM193" s="749"/>
      <c r="FSN193" s="749"/>
      <c r="FSO193" s="749"/>
      <c r="FSP193" s="749"/>
      <c r="FSQ193" s="749"/>
      <c r="FSR193" s="749"/>
      <c r="FSS193" s="749"/>
      <c r="FST193" s="749"/>
      <c r="FSU193" s="749"/>
      <c r="FSV193" s="749"/>
      <c r="FSW193" s="749"/>
      <c r="FSX193" s="749"/>
      <c r="FSY193" s="749"/>
      <c r="FSZ193" s="749"/>
      <c r="FTA193" s="749"/>
      <c r="FTB193" s="749"/>
      <c r="FTC193" s="749"/>
      <c r="FTD193" s="749"/>
      <c r="FTE193" s="749"/>
      <c r="FTF193" s="749"/>
      <c r="FTG193" s="749"/>
      <c r="FTH193" s="749"/>
      <c r="FTI193" s="749"/>
      <c r="FTJ193" s="749"/>
      <c r="FTK193" s="749"/>
      <c r="FTL193" s="749"/>
      <c r="FTM193" s="749"/>
      <c r="FTN193" s="749"/>
      <c r="FTO193" s="749"/>
      <c r="FTP193" s="749"/>
      <c r="FTQ193" s="749"/>
      <c r="FTR193" s="749"/>
      <c r="FTS193" s="749"/>
      <c r="FTT193" s="749"/>
      <c r="FTU193" s="749"/>
      <c r="FTV193" s="749"/>
      <c r="FTW193" s="749"/>
      <c r="FTX193" s="749"/>
      <c r="FTY193" s="749"/>
      <c r="FTZ193" s="749"/>
      <c r="FUA193" s="749"/>
      <c r="FUB193" s="749"/>
      <c r="FUC193" s="749"/>
      <c r="FUD193" s="749"/>
      <c r="FUE193" s="749"/>
      <c r="FUF193" s="749"/>
      <c r="FUG193" s="749"/>
      <c r="FUH193" s="749"/>
      <c r="FUI193" s="749"/>
      <c r="FUJ193" s="749"/>
      <c r="FUK193" s="749"/>
      <c r="FUL193" s="749"/>
      <c r="FUM193" s="749"/>
      <c r="FUN193" s="749"/>
      <c r="FUO193" s="749"/>
      <c r="FUP193" s="749"/>
      <c r="FUQ193" s="749"/>
      <c r="FUR193" s="749"/>
      <c r="FUS193" s="749"/>
      <c r="FUT193" s="749"/>
      <c r="FUU193" s="749"/>
      <c r="FUV193" s="749"/>
      <c r="FUW193" s="749"/>
      <c r="FUX193" s="749"/>
      <c r="FUY193" s="749"/>
      <c r="FUZ193" s="749"/>
      <c r="FVA193" s="749"/>
      <c r="FVB193" s="749"/>
      <c r="FVC193" s="749"/>
      <c r="FVD193" s="749"/>
      <c r="FVE193" s="749"/>
      <c r="FVF193" s="749"/>
      <c r="FVG193" s="749"/>
      <c r="FVH193" s="749"/>
      <c r="FVI193" s="749"/>
      <c r="FVJ193" s="749"/>
      <c r="FVK193" s="749"/>
      <c r="FVL193" s="749"/>
      <c r="FVM193" s="749"/>
      <c r="FVN193" s="749"/>
      <c r="FVO193" s="749"/>
      <c r="FVP193" s="749"/>
      <c r="FVQ193" s="749"/>
      <c r="FVR193" s="749"/>
      <c r="FVS193" s="749"/>
      <c r="FVT193" s="749"/>
      <c r="FVU193" s="749"/>
      <c r="FVV193" s="749"/>
      <c r="FVW193" s="749"/>
      <c r="FVX193" s="749"/>
      <c r="FVY193" s="749"/>
      <c r="FVZ193" s="749"/>
      <c r="FWA193" s="749"/>
      <c r="FWB193" s="749"/>
      <c r="FWC193" s="749"/>
      <c r="FWD193" s="749"/>
      <c r="FWE193" s="749"/>
      <c r="FWF193" s="749"/>
      <c r="FWG193" s="749"/>
      <c r="FWH193" s="749"/>
      <c r="FWI193" s="749"/>
      <c r="FWJ193" s="749"/>
      <c r="FWK193" s="749"/>
      <c r="FWL193" s="749"/>
      <c r="FWM193" s="749"/>
      <c r="FWN193" s="749"/>
      <c r="FWO193" s="749"/>
      <c r="FWP193" s="749"/>
      <c r="FWQ193" s="749"/>
      <c r="FWR193" s="749"/>
      <c r="FWS193" s="749"/>
      <c r="FWT193" s="749"/>
      <c r="FWU193" s="749"/>
      <c r="FWV193" s="749"/>
      <c r="FWW193" s="749"/>
      <c r="FWX193" s="749"/>
      <c r="FWY193" s="749"/>
      <c r="FWZ193" s="749"/>
      <c r="FXA193" s="749"/>
      <c r="FXB193" s="749"/>
      <c r="FXC193" s="749"/>
      <c r="FXD193" s="749"/>
      <c r="FXE193" s="749"/>
      <c r="FXF193" s="749"/>
      <c r="FXG193" s="749"/>
      <c r="FXH193" s="749"/>
      <c r="FXI193" s="749"/>
      <c r="FXJ193" s="749"/>
      <c r="FXK193" s="749"/>
      <c r="FXL193" s="749"/>
      <c r="FXM193" s="749"/>
      <c r="FXN193" s="749"/>
      <c r="FXO193" s="749"/>
      <c r="FXP193" s="749"/>
      <c r="FXQ193" s="749"/>
      <c r="FXR193" s="749"/>
      <c r="FXS193" s="749"/>
      <c r="FXT193" s="749"/>
      <c r="FXU193" s="749"/>
      <c r="FXV193" s="749"/>
      <c r="FXW193" s="749"/>
      <c r="FXX193" s="749"/>
      <c r="FXY193" s="749"/>
      <c r="FXZ193" s="749"/>
      <c r="FYA193" s="749"/>
      <c r="FYB193" s="749"/>
      <c r="FYC193" s="749"/>
      <c r="FYD193" s="749"/>
      <c r="FYE193" s="749"/>
      <c r="FYF193" s="749"/>
      <c r="FYG193" s="749"/>
      <c r="FYH193" s="749"/>
      <c r="FYI193" s="749"/>
      <c r="FYJ193" s="749"/>
      <c r="FYK193" s="749"/>
      <c r="FYL193" s="749"/>
      <c r="FYM193" s="749"/>
      <c r="FYN193" s="749"/>
      <c r="FYO193" s="749"/>
      <c r="FYP193" s="749"/>
      <c r="FYQ193" s="749"/>
      <c r="FYR193" s="749"/>
      <c r="FYS193" s="749"/>
      <c r="FYT193" s="749"/>
      <c r="FYU193" s="749"/>
      <c r="FYV193" s="749"/>
      <c r="FYW193" s="749"/>
      <c r="FYX193" s="749"/>
      <c r="FYY193" s="749"/>
      <c r="FYZ193" s="749"/>
      <c r="FZA193" s="749"/>
      <c r="FZB193" s="749"/>
      <c r="FZC193" s="749"/>
      <c r="FZD193" s="749"/>
      <c r="FZE193" s="749"/>
      <c r="FZF193" s="749"/>
      <c r="FZG193" s="749"/>
      <c r="FZH193" s="749"/>
      <c r="FZI193" s="749"/>
      <c r="FZJ193" s="749"/>
      <c r="FZK193" s="749"/>
      <c r="FZL193" s="749"/>
      <c r="FZM193" s="749"/>
      <c r="FZN193" s="749"/>
      <c r="FZO193" s="749"/>
      <c r="FZP193" s="749"/>
      <c r="FZQ193" s="749"/>
      <c r="FZR193" s="749"/>
      <c r="FZS193" s="749"/>
      <c r="FZT193" s="749"/>
      <c r="FZU193" s="749"/>
      <c r="FZV193" s="749"/>
      <c r="FZW193" s="749"/>
      <c r="FZX193" s="749"/>
      <c r="FZY193" s="749"/>
      <c r="FZZ193" s="749"/>
      <c r="GAA193" s="749"/>
      <c r="GAB193" s="749"/>
      <c r="GAC193" s="749"/>
      <c r="GAD193" s="749"/>
      <c r="GAE193" s="749"/>
      <c r="GAF193" s="749"/>
      <c r="GAG193" s="749"/>
      <c r="GAH193" s="749"/>
      <c r="GAI193" s="749"/>
      <c r="GAJ193" s="749"/>
      <c r="GAK193" s="749"/>
      <c r="GAL193" s="749"/>
      <c r="GAM193" s="749"/>
      <c r="GAN193" s="749"/>
      <c r="GAO193" s="749"/>
      <c r="GAP193" s="749"/>
      <c r="GAQ193" s="749"/>
      <c r="GAR193" s="749"/>
      <c r="GAS193" s="749"/>
      <c r="GAT193" s="749"/>
      <c r="GAU193" s="749"/>
      <c r="GAV193" s="749"/>
      <c r="GAW193" s="749"/>
      <c r="GAX193" s="749"/>
      <c r="GAY193" s="749"/>
      <c r="GAZ193" s="749"/>
      <c r="GBA193" s="749"/>
      <c r="GBB193" s="749"/>
      <c r="GBC193" s="749"/>
      <c r="GBD193" s="749"/>
      <c r="GBE193" s="749"/>
      <c r="GBF193" s="749"/>
      <c r="GBG193" s="749"/>
      <c r="GBH193" s="749"/>
      <c r="GBI193" s="749"/>
      <c r="GBJ193" s="749"/>
      <c r="GBK193" s="749"/>
      <c r="GBL193" s="749"/>
      <c r="GBM193" s="749"/>
      <c r="GBN193" s="749"/>
      <c r="GBO193" s="749"/>
      <c r="GBP193" s="749"/>
      <c r="GBQ193" s="749"/>
      <c r="GBR193" s="749"/>
      <c r="GBS193" s="749"/>
      <c r="GBT193" s="749"/>
      <c r="GBU193" s="749"/>
      <c r="GBV193" s="749"/>
      <c r="GBW193" s="749"/>
      <c r="GBX193" s="749"/>
      <c r="GBY193" s="749"/>
      <c r="GBZ193" s="749"/>
      <c r="GCA193" s="749"/>
      <c r="GCB193" s="749"/>
      <c r="GCC193" s="749"/>
      <c r="GCD193" s="749"/>
      <c r="GCE193" s="749"/>
      <c r="GCF193" s="749"/>
      <c r="GCG193" s="749"/>
      <c r="GCH193" s="749"/>
      <c r="GCI193" s="749"/>
      <c r="GCJ193" s="749"/>
      <c r="GCK193" s="749"/>
      <c r="GCL193" s="749"/>
      <c r="GCM193" s="749"/>
      <c r="GCN193" s="749"/>
      <c r="GCO193" s="749"/>
      <c r="GCP193" s="749"/>
      <c r="GCQ193" s="749"/>
      <c r="GCR193" s="749"/>
      <c r="GCS193" s="749"/>
      <c r="GCT193" s="749"/>
      <c r="GCU193" s="749"/>
      <c r="GCV193" s="749"/>
      <c r="GCW193" s="749"/>
      <c r="GCX193" s="749"/>
      <c r="GCY193" s="749"/>
      <c r="GCZ193" s="749"/>
      <c r="GDA193" s="749"/>
      <c r="GDB193" s="749"/>
      <c r="GDC193" s="749"/>
      <c r="GDD193" s="749"/>
      <c r="GDE193" s="749"/>
      <c r="GDF193" s="749"/>
      <c r="GDG193" s="749"/>
      <c r="GDH193" s="749"/>
      <c r="GDI193" s="749"/>
      <c r="GDJ193" s="749"/>
      <c r="GDK193" s="749"/>
      <c r="GDL193" s="749"/>
      <c r="GDM193" s="749"/>
      <c r="GDN193" s="749"/>
      <c r="GDO193" s="749"/>
      <c r="GDP193" s="749"/>
      <c r="GDQ193" s="749"/>
      <c r="GDR193" s="749"/>
      <c r="GDS193" s="749"/>
      <c r="GDT193" s="749"/>
      <c r="GDU193" s="749"/>
      <c r="GDV193" s="749"/>
      <c r="GDW193" s="749"/>
      <c r="GDX193" s="749"/>
      <c r="GDY193" s="749"/>
      <c r="GDZ193" s="749"/>
      <c r="GEA193" s="749"/>
      <c r="GEB193" s="749"/>
      <c r="GEC193" s="749"/>
      <c r="GED193" s="749"/>
      <c r="GEE193" s="749"/>
      <c r="GEF193" s="749"/>
      <c r="GEG193" s="749"/>
      <c r="GEH193" s="749"/>
      <c r="GEI193" s="749"/>
      <c r="GEJ193" s="749"/>
      <c r="GEK193" s="749"/>
      <c r="GEL193" s="749"/>
      <c r="GEM193" s="749"/>
      <c r="GEN193" s="749"/>
      <c r="GEO193" s="749"/>
      <c r="GEP193" s="749"/>
      <c r="GEQ193" s="749"/>
      <c r="GER193" s="749"/>
      <c r="GES193" s="749"/>
      <c r="GET193" s="749"/>
      <c r="GEU193" s="749"/>
      <c r="GEV193" s="749"/>
      <c r="GEW193" s="749"/>
      <c r="GEX193" s="749"/>
      <c r="GEY193" s="749"/>
      <c r="GEZ193" s="749"/>
      <c r="GFA193" s="749"/>
      <c r="GFB193" s="749"/>
      <c r="GFC193" s="749"/>
      <c r="GFD193" s="749"/>
      <c r="GFE193" s="749"/>
      <c r="GFF193" s="749"/>
      <c r="GFG193" s="749"/>
      <c r="GFH193" s="749"/>
      <c r="GFI193" s="749"/>
      <c r="GFJ193" s="749"/>
      <c r="GFK193" s="749"/>
      <c r="GFL193" s="749"/>
      <c r="GFM193" s="749"/>
      <c r="GFN193" s="749"/>
      <c r="GFO193" s="749"/>
      <c r="GFP193" s="749"/>
      <c r="GFQ193" s="749"/>
      <c r="GFR193" s="749"/>
      <c r="GFS193" s="749"/>
      <c r="GFT193" s="749"/>
      <c r="GFU193" s="749"/>
      <c r="GFV193" s="749"/>
      <c r="GFW193" s="749"/>
      <c r="GFX193" s="749"/>
      <c r="GFY193" s="749"/>
      <c r="GFZ193" s="749"/>
      <c r="GGA193" s="749"/>
      <c r="GGB193" s="749"/>
      <c r="GGC193" s="749"/>
      <c r="GGD193" s="749"/>
      <c r="GGE193" s="749"/>
      <c r="GGF193" s="749"/>
      <c r="GGG193" s="749"/>
      <c r="GGH193" s="749"/>
      <c r="GGI193" s="749"/>
      <c r="GGJ193" s="749"/>
      <c r="GGK193" s="749"/>
      <c r="GGL193" s="749"/>
      <c r="GGM193" s="749"/>
      <c r="GGN193" s="749"/>
      <c r="GGO193" s="749"/>
      <c r="GGP193" s="749"/>
      <c r="GGQ193" s="749"/>
      <c r="GGR193" s="749"/>
      <c r="GGS193" s="749"/>
      <c r="GGT193" s="749"/>
      <c r="GGU193" s="749"/>
      <c r="GGV193" s="749"/>
      <c r="GGW193" s="749"/>
      <c r="GGX193" s="749"/>
      <c r="GGY193" s="749"/>
      <c r="GGZ193" s="749"/>
      <c r="GHA193" s="749"/>
      <c r="GHB193" s="749"/>
      <c r="GHC193" s="749"/>
      <c r="GHD193" s="749"/>
      <c r="GHE193" s="749"/>
      <c r="GHF193" s="749"/>
      <c r="GHG193" s="749"/>
      <c r="GHH193" s="749"/>
      <c r="GHI193" s="749"/>
      <c r="GHJ193" s="749"/>
      <c r="GHK193" s="749"/>
      <c r="GHL193" s="749"/>
      <c r="GHM193" s="749"/>
      <c r="GHN193" s="749"/>
      <c r="GHO193" s="749"/>
      <c r="GHP193" s="749"/>
      <c r="GHQ193" s="749"/>
      <c r="GHR193" s="749"/>
      <c r="GHS193" s="749"/>
      <c r="GHT193" s="749"/>
      <c r="GHU193" s="749"/>
      <c r="GHV193" s="749"/>
      <c r="GHW193" s="749"/>
      <c r="GHX193" s="749"/>
      <c r="GHY193" s="749"/>
      <c r="GHZ193" s="749"/>
      <c r="GIA193" s="749"/>
      <c r="GIB193" s="749"/>
      <c r="GIC193" s="749"/>
      <c r="GID193" s="749"/>
      <c r="GIE193" s="749"/>
      <c r="GIF193" s="749"/>
      <c r="GIG193" s="749"/>
      <c r="GIH193" s="749"/>
      <c r="GII193" s="749"/>
      <c r="GIJ193" s="749"/>
      <c r="GIK193" s="749"/>
      <c r="GIL193" s="749"/>
      <c r="GIM193" s="749"/>
      <c r="GIN193" s="749"/>
      <c r="GIO193" s="749"/>
      <c r="GIP193" s="749"/>
      <c r="GIQ193" s="749"/>
      <c r="GIR193" s="749"/>
      <c r="GIS193" s="749"/>
      <c r="GIT193" s="749"/>
      <c r="GIU193" s="749"/>
      <c r="GIV193" s="749"/>
      <c r="GIW193" s="749"/>
      <c r="GIX193" s="749"/>
      <c r="GIY193" s="749"/>
      <c r="GIZ193" s="749"/>
      <c r="GJA193" s="749"/>
      <c r="GJB193" s="749"/>
      <c r="GJC193" s="749"/>
      <c r="GJD193" s="749"/>
      <c r="GJE193" s="749"/>
      <c r="GJF193" s="749"/>
      <c r="GJG193" s="749"/>
      <c r="GJH193" s="749"/>
      <c r="GJI193" s="749"/>
      <c r="GJJ193" s="749"/>
      <c r="GJK193" s="749"/>
      <c r="GJL193" s="749"/>
      <c r="GJM193" s="749"/>
      <c r="GJN193" s="749"/>
      <c r="GJO193" s="749"/>
      <c r="GJP193" s="749"/>
      <c r="GJQ193" s="749"/>
      <c r="GJR193" s="749"/>
      <c r="GJS193" s="749"/>
      <c r="GJT193" s="749"/>
      <c r="GJU193" s="749"/>
      <c r="GJV193" s="749"/>
      <c r="GJW193" s="749"/>
      <c r="GJX193" s="749"/>
      <c r="GJY193" s="749"/>
      <c r="GJZ193" s="749"/>
      <c r="GKA193" s="749"/>
      <c r="GKB193" s="749"/>
      <c r="GKC193" s="749"/>
      <c r="GKD193" s="749"/>
      <c r="GKE193" s="749"/>
      <c r="GKF193" s="749"/>
      <c r="GKG193" s="749"/>
      <c r="GKH193" s="749"/>
      <c r="GKI193" s="749"/>
      <c r="GKJ193" s="749"/>
      <c r="GKK193" s="749"/>
      <c r="GKL193" s="749"/>
      <c r="GKM193" s="749"/>
      <c r="GKN193" s="749"/>
      <c r="GKO193" s="749"/>
      <c r="GKP193" s="749"/>
      <c r="GKQ193" s="749"/>
      <c r="GKR193" s="749"/>
      <c r="GKS193" s="749"/>
      <c r="GKT193" s="749"/>
      <c r="GKU193" s="749"/>
      <c r="GKV193" s="749"/>
      <c r="GKW193" s="749"/>
      <c r="GKX193" s="749"/>
      <c r="GKY193" s="749"/>
      <c r="GKZ193" s="749"/>
      <c r="GLA193" s="749"/>
      <c r="GLB193" s="749"/>
      <c r="GLC193" s="749"/>
      <c r="GLD193" s="749"/>
      <c r="GLE193" s="749"/>
      <c r="GLF193" s="749"/>
      <c r="GLG193" s="749"/>
      <c r="GLH193" s="749"/>
      <c r="GLI193" s="749"/>
      <c r="GLJ193" s="749"/>
      <c r="GLK193" s="749"/>
      <c r="GLL193" s="749"/>
      <c r="GLM193" s="749"/>
      <c r="GLN193" s="749"/>
      <c r="GLO193" s="749"/>
      <c r="GLP193" s="749"/>
      <c r="GLQ193" s="749"/>
      <c r="GLR193" s="749"/>
      <c r="GLS193" s="749"/>
      <c r="GLT193" s="749"/>
      <c r="GLU193" s="749"/>
      <c r="GLV193" s="749"/>
      <c r="GLW193" s="749"/>
      <c r="GLX193" s="749"/>
      <c r="GLY193" s="749"/>
      <c r="GLZ193" s="749"/>
      <c r="GMA193" s="749"/>
      <c r="GMB193" s="749"/>
      <c r="GMC193" s="749"/>
      <c r="GMD193" s="749"/>
      <c r="GME193" s="749"/>
      <c r="GMF193" s="749"/>
      <c r="GMG193" s="749"/>
      <c r="GMH193" s="749"/>
      <c r="GMI193" s="749"/>
      <c r="GMJ193" s="749"/>
      <c r="GMK193" s="749"/>
      <c r="GML193" s="749"/>
      <c r="GMM193" s="749"/>
      <c r="GMN193" s="749"/>
      <c r="GMO193" s="749"/>
      <c r="GMP193" s="749"/>
      <c r="GMQ193" s="749"/>
      <c r="GMR193" s="749"/>
      <c r="GMS193" s="749"/>
      <c r="GMT193" s="749"/>
      <c r="GMU193" s="749"/>
      <c r="GMV193" s="749"/>
      <c r="GMW193" s="749"/>
      <c r="GMX193" s="749"/>
      <c r="GMY193" s="749"/>
      <c r="GMZ193" s="749"/>
      <c r="GNA193" s="749"/>
      <c r="GNB193" s="749"/>
      <c r="GNC193" s="749"/>
      <c r="GND193" s="749"/>
      <c r="GNE193" s="749"/>
      <c r="GNF193" s="749"/>
      <c r="GNG193" s="749"/>
      <c r="GNH193" s="749"/>
      <c r="GNI193" s="749"/>
      <c r="GNJ193" s="749"/>
      <c r="GNK193" s="749"/>
      <c r="GNL193" s="749"/>
      <c r="GNM193" s="749"/>
      <c r="GNN193" s="749"/>
      <c r="GNO193" s="749"/>
      <c r="GNP193" s="749"/>
      <c r="GNQ193" s="749"/>
      <c r="GNR193" s="749"/>
      <c r="GNS193" s="749"/>
      <c r="GNT193" s="749"/>
      <c r="GNU193" s="749"/>
      <c r="GNV193" s="749"/>
      <c r="GNW193" s="749"/>
      <c r="GNX193" s="749"/>
      <c r="GNY193" s="749"/>
      <c r="GNZ193" s="749"/>
      <c r="GOA193" s="749"/>
      <c r="GOB193" s="749"/>
      <c r="GOC193" s="749"/>
      <c r="GOD193" s="749"/>
      <c r="GOE193" s="749"/>
      <c r="GOF193" s="749"/>
      <c r="GOG193" s="749"/>
      <c r="GOH193" s="749"/>
      <c r="GOI193" s="749"/>
      <c r="GOJ193" s="749"/>
      <c r="GOK193" s="749"/>
      <c r="GOL193" s="749"/>
      <c r="GOM193" s="749"/>
      <c r="GON193" s="749"/>
      <c r="GOO193" s="749"/>
      <c r="GOP193" s="749"/>
      <c r="GOQ193" s="749"/>
      <c r="GOR193" s="749"/>
      <c r="GOS193" s="749"/>
      <c r="GOT193" s="749"/>
      <c r="GOU193" s="749"/>
      <c r="GOV193" s="749"/>
      <c r="GOW193" s="749"/>
      <c r="GOX193" s="749"/>
      <c r="GOY193" s="749"/>
      <c r="GOZ193" s="749"/>
      <c r="GPA193" s="749"/>
      <c r="GPB193" s="749"/>
      <c r="GPC193" s="749"/>
      <c r="GPD193" s="749"/>
      <c r="GPE193" s="749"/>
      <c r="GPF193" s="749"/>
      <c r="GPG193" s="749"/>
      <c r="GPH193" s="749"/>
      <c r="GPI193" s="749"/>
      <c r="GPJ193" s="749"/>
      <c r="GPK193" s="749"/>
      <c r="GPL193" s="749"/>
      <c r="GPM193" s="749"/>
      <c r="GPN193" s="749"/>
      <c r="GPO193" s="749"/>
      <c r="GPP193" s="749"/>
      <c r="GPQ193" s="749"/>
      <c r="GPR193" s="749"/>
      <c r="GPS193" s="749"/>
      <c r="GPT193" s="749"/>
      <c r="GPU193" s="749"/>
      <c r="GPV193" s="749"/>
      <c r="GPW193" s="749"/>
      <c r="GPX193" s="749"/>
      <c r="GPY193" s="749"/>
      <c r="GPZ193" s="749"/>
      <c r="GQA193" s="749"/>
      <c r="GQB193" s="749"/>
      <c r="GQC193" s="749"/>
      <c r="GQD193" s="749"/>
      <c r="GQE193" s="749"/>
      <c r="GQF193" s="749"/>
      <c r="GQG193" s="749"/>
      <c r="GQH193" s="749"/>
      <c r="GQI193" s="749"/>
      <c r="GQJ193" s="749"/>
      <c r="GQK193" s="749"/>
      <c r="GQL193" s="749"/>
      <c r="GQM193" s="749"/>
      <c r="GQN193" s="749"/>
      <c r="GQO193" s="749"/>
      <c r="GQP193" s="749"/>
      <c r="GQQ193" s="749"/>
      <c r="GQR193" s="749"/>
      <c r="GQS193" s="749"/>
      <c r="GQT193" s="749"/>
      <c r="GQU193" s="749"/>
      <c r="GQV193" s="749"/>
      <c r="GQW193" s="749"/>
      <c r="GQX193" s="749"/>
      <c r="GQY193" s="749"/>
      <c r="GQZ193" s="749"/>
      <c r="GRA193" s="749"/>
      <c r="GRB193" s="749"/>
      <c r="GRC193" s="749"/>
      <c r="GRD193" s="749"/>
      <c r="GRE193" s="749"/>
      <c r="GRF193" s="749"/>
      <c r="GRG193" s="749"/>
      <c r="GRH193" s="749"/>
      <c r="GRI193" s="749"/>
      <c r="GRJ193" s="749"/>
      <c r="GRK193" s="749"/>
      <c r="GRL193" s="749"/>
      <c r="GRM193" s="749"/>
      <c r="GRN193" s="749"/>
      <c r="GRO193" s="749"/>
      <c r="GRP193" s="749"/>
      <c r="GRQ193" s="749"/>
      <c r="GRR193" s="749"/>
      <c r="GRS193" s="749"/>
      <c r="GRT193" s="749"/>
      <c r="GRU193" s="749"/>
      <c r="GRV193" s="749"/>
      <c r="GRW193" s="749"/>
      <c r="GRX193" s="749"/>
      <c r="GRY193" s="749"/>
      <c r="GRZ193" s="749"/>
      <c r="GSA193" s="749"/>
      <c r="GSB193" s="749"/>
      <c r="GSC193" s="749"/>
      <c r="GSD193" s="749"/>
      <c r="GSE193" s="749"/>
      <c r="GSF193" s="749"/>
      <c r="GSG193" s="749"/>
      <c r="GSH193" s="749"/>
      <c r="GSI193" s="749"/>
      <c r="GSJ193" s="749"/>
      <c r="GSK193" s="749"/>
      <c r="GSL193" s="749"/>
      <c r="GSM193" s="749"/>
      <c r="GSN193" s="749"/>
      <c r="GSO193" s="749"/>
      <c r="GSP193" s="749"/>
      <c r="GSQ193" s="749"/>
      <c r="GSR193" s="749"/>
      <c r="GSS193" s="749"/>
      <c r="GST193" s="749"/>
      <c r="GSU193" s="749"/>
      <c r="GSV193" s="749"/>
      <c r="GSW193" s="749"/>
      <c r="GSX193" s="749"/>
      <c r="GSY193" s="749"/>
      <c r="GSZ193" s="749"/>
      <c r="GTA193" s="749"/>
      <c r="GTB193" s="749"/>
      <c r="GTC193" s="749"/>
      <c r="GTD193" s="749"/>
      <c r="GTE193" s="749"/>
      <c r="GTF193" s="749"/>
      <c r="GTG193" s="749"/>
      <c r="GTH193" s="749"/>
      <c r="GTI193" s="749"/>
      <c r="GTJ193" s="749"/>
      <c r="GTK193" s="749"/>
      <c r="GTL193" s="749"/>
      <c r="GTM193" s="749"/>
      <c r="GTN193" s="749"/>
      <c r="GTO193" s="749"/>
      <c r="GTP193" s="749"/>
      <c r="GTQ193" s="749"/>
      <c r="GTR193" s="749"/>
      <c r="GTS193" s="749"/>
      <c r="GTT193" s="749"/>
      <c r="GTU193" s="749"/>
      <c r="GTV193" s="749"/>
      <c r="GTW193" s="749"/>
      <c r="GTX193" s="749"/>
      <c r="GTY193" s="749"/>
      <c r="GTZ193" s="749"/>
      <c r="GUA193" s="749"/>
      <c r="GUB193" s="749"/>
      <c r="GUC193" s="749"/>
      <c r="GUD193" s="749"/>
      <c r="GUE193" s="749"/>
      <c r="GUF193" s="749"/>
      <c r="GUG193" s="749"/>
      <c r="GUH193" s="749"/>
      <c r="GUI193" s="749"/>
      <c r="GUJ193" s="749"/>
      <c r="GUK193" s="749"/>
      <c r="GUL193" s="749"/>
      <c r="GUM193" s="749"/>
      <c r="GUN193" s="749"/>
      <c r="GUO193" s="749"/>
      <c r="GUP193" s="749"/>
      <c r="GUQ193" s="749"/>
      <c r="GUR193" s="749"/>
      <c r="GUS193" s="749"/>
      <c r="GUT193" s="749"/>
      <c r="GUU193" s="749"/>
      <c r="GUV193" s="749"/>
      <c r="GUW193" s="749"/>
      <c r="GUX193" s="749"/>
      <c r="GUY193" s="749"/>
      <c r="GUZ193" s="749"/>
      <c r="GVA193" s="749"/>
      <c r="GVB193" s="749"/>
      <c r="GVC193" s="749"/>
      <c r="GVD193" s="749"/>
      <c r="GVE193" s="749"/>
      <c r="GVF193" s="749"/>
      <c r="GVG193" s="749"/>
      <c r="GVH193" s="749"/>
      <c r="GVI193" s="749"/>
      <c r="GVJ193" s="749"/>
      <c r="GVK193" s="749"/>
      <c r="GVL193" s="749"/>
      <c r="GVM193" s="749"/>
      <c r="GVN193" s="749"/>
      <c r="GVO193" s="749"/>
      <c r="GVP193" s="749"/>
      <c r="GVQ193" s="749"/>
      <c r="GVR193" s="749"/>
      <c r="GVS193" s="749"/>
      <c r="GVT193" s="749"/>
      <c r="GVU193" s="749"/>
      <c r="GVV193" s="749"/>
      <c r="GVW193" s="749"/>
      <c r="GVX193" s="749"/>
      <c r="GVY193" s="749"/>
      <c r="GVZ193" s="749"/>
      <c r="GWA193" s="749"/>
      <c r="GWB193" s="749"/>
      <c r="GWC193" s="749"/>
      <c r="GWD193" s="749"/>
      <c r="GWE193" s="749"/>
      <c r="GWF193" s="749"/>
      <c r="GWG193" s="749"/>
      <c r="GWH193" s="749"/>
      <c r="GWI193" s="749"/>
      <c r="GWJ193" s="749"/>
      <c r="GWK193" s="749"/>
      <c r="GWL193" s="749"/>
      <c r="GWM193" s="749"/>
      <c r="GWN193" s="749"/>
      <c r="GWO193" s="749"/>
      <c r="GWP193" s="749"/>
      <c r="GWQ193" s="749"/>
      <c r="GWR193" s="749"/>
      <c r="GWS193" s="749"/>
      <c r="GWT193" s="749"/>
      <c r="GWU193" s="749"/>
      <c r="GWV193" s="749"/>
      <c r="GWW193" s="749"/>
      <c r="GWX193" s="749"/>
      <c r="GWY193" s="749"/>
      <c r="GWZ193" s="749"/>
      <c r="GXA193" s="749"/>
      <c r="GXB193" s="749"/>
      <c r="GXC193" s="749"/>
      <c r="GXD193" s="749"/>
      <c r="GXE193" s="749"/>
      <c r="GXF193" s="749"/>
      <c r="GXG193" s="749"/>
      <c r="GXH193" s="749"/>
      <c r="GXI193" s="749"/>
      <c r="GXJ193" s="749"/>
      <c r="GXK193" s="749"/>
      <c r="GXL193" s="749"/>
      <c r="GXM193" s="749"/>
      <c r="GXN193" s="749"/>
      <c r="GXO193" s="749"/>
      <c r="GXP193" s="749"/>
      <c r="GXQ193" s="749"/>
      <c r="GXR193" s="749"/>
      <c r="GXS193" s="749"/>
      <c r="GXT193" s="749"/>
      <c r="GXU193" s="749"/>
      <c r="GXV193" s="749"/>
      <c r="GXW193" s="749"/>
      <c r="GXX193" s="749"/>
      <c r="GXY193" s="749"/>
      <c r="GXZ193" s="749"/>
      <c r="GYA193" s="749"/>
      <c r="GYB193" s="749"/>
      <c r="GYC193" s="749"/>
      <c r="GYD193" s="749"/>
      <c r="GYE193" s="749"/>
      <c r="GYF193" s="749"/>
      <c r="GYG193" s="749"/>
      <c r="GYH193" s="749"/>
      <c r="GYI193" s="749"/>
      <c r="GYJ193" s="749"/>
      <c r="GYK193" s="749"/>
      <c r="GYL193" s="749"/>
      <c r="GYM193" s="749"/>
      <c r="GYN193" s="749"/>
      <c r="GYO193" s="749"/>
      <c r="GYP193" s="749"/>
      <c r="GYQ193" s="749"/>
      <c r="GYR193" s="749"/>
      <c r="GYS193" s="749"/>
      <c r="GYT193" s="749"/>
      <c r="GYU193" s="749"/>
      <c r="GYV193" s="749"/>
      <c r="GYW193" s="749"/>
      <c r="GYX193" s="749"/>
      <c r="GYY193" s="749"/>
      <c r="GYZ193" s="749"/>
      <c r="GZA193" s="749"/>
      <c r="GZB193" s="749"/>
      <c r="GZC193" s="749"/>
      <c r="GZD193" s="749"/>
      <c r="GZE193" s="749"/>
      <c r="GZF193" s="749"/>
      <c r="GZG193" s="749"/>
      <c r="GZH193" s="749"/>
      <c r="GZI193" s="749"/>
      <c r="GZJ193" s="749"/>
      <c r="GZK193" s="749"/>
      <c r="GZL193" s="749"/>
      <c r="GZM193" s="749"/>
      <c r="GZN193" s="749"/>
      <c r="GZO193" s="749"/>
      <c r="GZP193" s="749"/>
      <c r="GZQ193" s="749"/>
      <c r="GZR193" s="749"/>
      <c r="GZS193" s="749"/>
      <c r="GZT193" s="749"/>
      <c r="GZU193" s="749"/>
      <c r="GZV193" s="749"/>
      <c r="GZW193" s="749"/>
      <c r="GZX193" s="749"/>
      <c r="GZY193" s="749"/>
      <c r="GZZ193" s="749"/>
      <c r="HAA193" s="749"/>
      <c r="HAB193" s="749"/>
      <c r="HAC193" s="749"/>
      <c r="HAD193" s="749"/>
      <c r="HAE193" s="749"/>
      <c r="HAF193" s="749"/>
      <c r="HAG193" s="749"/>
      <c r="HAH193" s="749"/>
      <c r="HAI193" s="749"/>
      <c r="HAJ193" s="749"/>
      <c r="HAK193" s="749"/>
      <c r="HAL193" s="749"/>
      <c r="HAM193" s="749"/>
      <c r="HAN193" s="749"/>
      <c r="HAO193" s="749"/>
      <c r="HAP193" s="749"/>
      <c r="HAQ193" s="749"/>
      <c r="HAR193" s="749"/>
      <c r="HAS193" s="749"/>
      <c r="HAT193" s="749"/>
      <c r="HAU193" s="749"/>
      <c r="HAV193" s="749"/>
      <c r="HAW193" s="749"/>
      <c r="HAX193" s="749"/>
      <c r="HAY193" s="749"/>
      <c r="HAZ193" s="749"/>
      <c r="HBA193" s="749"/>
      <c r="HBB193" s="749"/>
      <c r="HBC193" s="749"/>
      <c r="HBD193" s="749"/>
      <c r="HBE193" s="749"/>
      <c r="HBF193" s="749"/>
      <c r="HBG193" s="749"/>
      <c r="HBH193" s="749"/>
      <c r="HBI193" s="749"/>
      <c r="HBJ193" s="749"/>
      <c r="HBK193" s="749"/>
      <c r="HBL193" s="749"/>
      <c r="HBM193" s="749"/>
      <c r="HBN193" s="749"/>
      <c r="HBO193" s="749"/>
      <c r="HBP193" s="749"/>
      <c r="HBQ193" s="749"/>
      <c r="HBR193" s="749"/>
      <c r="HBS193" s="749"/>
      <c r="HBT193" s="749"/>
      <c r="HBU193" s="749"/>
      <c r="HBV193" s="749"/>
      <c r="HBW193" s="749"/>
      <c r="HBX193" s="749"/>
      <c r="HBY193" s="749"/>
      <c r="HBZ193" s="749"/>
      <c r="HCA193" s="749"/>
      <c r="HCB193" s="749"/>
      <c r="HCC193" s="749"/>
      <c r="HCD193" s="749"/>
      <c r="HCE193" s="749"/>
      <c r="HCF193" s="749"/>
      <c r="HCG193" s="749"/>
      <c r="HCH193" s="749"/>
      <c r="HCI193" s="749"/>
      <c r="HCJ193" s="749"/>
      <c r="HCK193" s="749"/>
      <c r="HCL193" s="749"/>
      <c r="HCM193" s="749"/>
      <c r="HCN193" s="749"/>
      <c r="HCO193" s="749"/>
      <c r="HCP193" s="749"/>
      <c r="HCQ193" s="749"/>
      <c r="HCR193" s="749"/>
      <c r="HCS193" s="749"/>
      <c r="HCT193" s="749"/>
      <c r="HCU193" s="749"/>
      <c r="HCV193" s="749"/>
      <c r="HCW193" s="749"/>
      <c r="HCX193" s="749"/>
      <c r="HCY193" s="749"/>
      <c r="HCZ193" s="749"/>
      <c r="HDA193" s="749"/>
      <c r="HDB193" s="749"/>
      <c r="HDC193" s="749"/>
      <c r="HDD193" s="749"/>
      <c r="HDE193" s="749"/>
      <c r="HDF193" s="749"/>
      <c r="HDG193" s="749"/>
      <c r="HDH193" s="749"/>
      <c r="HDI193" s="749"/>
      <c r="HDJ193" s="749"/>
      <c r="HDK193" s="749"/>
      <c r="HDL193" s="749"/>
      <c r="HDM193" s="749"/>
      <c r="HDN193" s="749"/>
      <c r="HDO193" s="749"/>
      <c r="HDP193" s="749"/>
      <c r="HDQ193" s="749"/>
      <c r="HDR193" s="749"/>
      <c r="HDS193" s="749"/>
      <c r="HDT193" s="749"/>
      <c r="HDU193" s="749"/>
      <c r="HDV193" s="749"/>
      <c r="HDW193" s="749"/>
      <c r="HDX193" s="749"/>
      <c r="HDY193" s="749"/>
      <c r="HDZ193" s="749"/>
      <c r="HEA193" s="749"/>
      <c r="HEB193" s="749"/>
      <c r="HEC193" s="749"/>
      <c r="HED193" s="749"/>
      <c r="HEE193" s="749"/>
      <c r="HEF193" s="749"/>
      <c r="HEG193" s="749"/>
      <c r="HEH193" s="749"/>
      <c r="HEI193" s="749"/>
      <c r="HEJ193" s="749"/>
      <c r="HEK193" s="749"/>
      <c r="HEL193" s="749"/>
      <c r="HEM193" s="749"/>
      <c r="HEN193" s="749"/>
      <c r="HEO193" s="749"/>
      <c r="HEP193" s="749"/>
      <c r="HEQ193" s="749"/>
      <c r="HER193" s="749"/>
      <c r="HES193" s="749"/>
      <c r="HET193" s="749"/>
      <c r="HEU193" s="749"/>
      <c r="HEV193" s="749"/>
      <c r="HEW193" s="749"/>
      <c r="HEX193" s="749"/>
      <c r="HEY193" s="749"/>
      <c r="HEZ193" s="749"/>
      <c r="HFA193" s="749"/>
      <c r="HFB193" s="749"/>
      <c r="HFC193" s="749"/>
      <c r="HFD193" s="749"/>
      <c r="HFE193" s="749"/>
      <c r="HFF193" s="749"/>
      <c r="HFG193" s="749"/>
      <c r="HFH193" s="749"/>
      <c r="HFI193" s="749"/>
      <c r="HFJ193" s="749"/>
      <c r="HFK193" s="749"/>
      <c r="HFL193" s="749"/>
      <c r="HFM193" s="749"/>
      <c r="HFN193" s="749"/>
      <c r="HFO193" s="749"/>
      <c r="HFP193" s="749"/>
      <c r="HFQ193" s="749"/>
      <c r="HFR193" s="749"/>
      <c r="HFS193" s="749"/>
      <c r="HFT193" s="749"/>
      <c r="HFU193" s="749"/>
      <c r="HFV193" s="749"/>
      <c r="HFW193" s="749"/>
      <c r="HFX193" s="749"/>
      <c r="HFY193" s="749"/>
      <c r="HFZ193" s="749"/>
      <c r="HGA193" s="749"/>
      <c r="HGB193" s="749"/>
      <c r="HGC193" s="749"/>
      <c r="HGD193" s="749"/>
      <c r="HGE193" s="749"/>
      <c r="HGF193" s="749"/>
      <c r="HGG193" s="749"/>
      <c r="HGH193" s="749"/>
      <c r="HGI193" s="749"/>
      <c r="HGJ193" s="749"/>
      <c r="HGK193" s="749"/>
      <c r="HGL193" s="749"/>
      <c r="HGM193" s="749"/>
      <c r="HGN193" s="749"/>
      <c r="HGO193" s="749"/>
      <c r="HGP193" s="749"/>
      <c r="HGQ193" s="749"/>
      <c r="HGR193" s="749"/>
      <c r="HGS193" s="749"/>
      <c r="HGT193" s="749"/>
      <c r="HGU193" s="749"/>
      <c r="HGV193" s="749"/>
      <c r="HGW193" s="749"/>
      <c r="HGX193" s="749"/>
      <c r="HGY193" s="749"/>
      <c r="HGZ193" s="749"/>
      <c r="HHA193" s="749"/>
      <c r="HHB193" s="749"/>
      <c r="HHC193" s="749"/>
      <c r="HHD193" s="749"/>
      <c r="HHE193" s="749"/>
      <c r="HHF193" s="749"/>
      <c r="HHG193" s="749"/>
      <c r="HHH193" s="749"/>
      <c r="HHI193" s="749"/>
      <c r="HHJ193" s="749"/>
      <c r="HHK193" s="749"/>
      <c r="HHL193" s="749"/>
      <c r="HHM193" s="749"/>
      <c r="HHN193" s="749"/>
      <c r="HHO193" s="749"/>
      <c r="HHP193" s="749"/>
      <c r="HHQ193" s="749"/>
      <c r="HHR193" s="749"/>
      <c r="HHS193" s="749"/>
      <c r="HHT193" s="749"/>
      <c r="HHU193" s="749"/>
      <c r="HHV193" s="749"/>
      <c r="HHW193" s="749"/>
      <c r="HHX193" s="749"/>
      <c r="HHY193" s="749"/>
      <c r="HHZ193" s="749"/>
      <c r="HIA193" s="749"/>
      <c r="HIB193" s="749"/>
      <c r="HIC193" s="749"/>
      <c r="HID193" s="749"/>
      <c r="HIE193" s="749"/>
      <c r="HIF193" s="749"/>
      <c r="HIG193" s="749"/>
      <c r="HIH193" s="749"/>
      <c r="HII193" s="749"/>
      <c r="HIJ193" s="749"/>
      <c r="HIK193" s="749"/>
      <c r="HIL193" s="749"/>
      <c r="HIM193" s="749"/>
      <c r="HIN193" s="749"/>
      <c r="HIO193" s="749"/>
      <c r="HIP193" s="749"/>
      <c r="HIQ193" s="749"/>
      <c r="HIR193" s="749"/>
      <c r="HIS193" s="749"/>
      <c r="HIT193" s="749"/>
      <c r="HIU193" s="749"/>
      <c r="HIV193" s="749"/>
      <c r="HIW193" s="749"/>
      <c r="HIX193" s="749"/>
      <c r="HIY193" s="749"/>
      <c r="HIZ193" s="749"/>
      <c r="HJA193" s="749"/>
      <c r="HJB193" s="749"/>
      <c r="HJC193" s="749"/>
      <c r="HJD193" s="749"/>
      <c r="HJE193" s="749"/>
      <c r="HJF193" s="749"/>
      <c r="HJG193" s="749"/>
      <c r="HJH193" s="749"/>
      <c r="HJI193" s="749"/>
      <c r="HJJ193" s="749"/>
      <c r="HJK193" s="749"/>
      <c r="HJL193" s="749"/>
      <c r="HJM193" s="749"/>
      <c r="HJN193" s="749"/>
      <c r="HJO193" s="749"/>
      <c r="HJP193" s="749"/>
      <c r="HJQ193" s="749"/>
      <c r="HJR193" s="749"/>
      <c r="HJS193" s="749"/>
      <c r="HJT193" s="749"/>
      <c r="HJU193" s="749"/>
      <c r="HJV193" s="749"/>
      <c r="HJW193" s="749"/>
      <c r="HJX193" s="749"/>
      <c r="HJY193" s="749"/>
      <c r="HJZ193" s="749"/>
      <c r="HKA193" s="749"/>
      <c r="HKB193" s="749"/>
      <c r="HKC193" s="749"/>
      <c r="HKD193" s="749"/>
      <c r="HKE193" s="749"/>
      <c r="HKF193" s="749"/>
      <c r="HKG193" s="749"/>
      <c r="HKH193" s="749"/>
      <c r="HKI193" s="749"/>
      <c r="HKJ193" s="749"/>
      <c r="HKK193" s="749"/>
      <c r="HKL193" s="749"/>
      <c r="HKM193" s="749"/>
      <c r="HKN193" s="749"/>
      <c r="HKO193" s="749"/>
      <c r="HKP193" s="749"/>
      <c r="HKQ193" s="749"/>
      <c r="HKR193" s="749"/>
      <c r="HKS193" s="749"/>
      <c r="HKT193" s="749"/>
      <c r="HKU193" s="749"/>
      <c r="HKV193" s="749"/>
      <c r="HKW193" s="749"/>
      <c r="HKX193" s="749"/>
      <c r="HKY193" s="749"/>
      <c r="HKZ193" s="749"/>
      <c r="HLA193" s="749"/>
      <c r="HLB193" s="749"/>
      <c r="HLC193" s="749"/>
      <c r="HLD193" s="749"/>
      <c r="HLE193" s="749"/>
      <c r="HLF193" s="749"/>
      <c r="HLG193" s="749"/>
      <c r="HLH193" s="749"/>
      <c r="HLI193" s="749"/>
      <c r="HLJ193" s="749"/>
      <c r="HLK193" s="749"/>
      <c r="HLL193" s="749"/>
      <c r="HLM193" s="749"/>
      <c r="HLN193" s="749"/>
      <c r="HLO193" s="749"/>
      <c r="HLP193" s="749"/>
      <c r="HLQ193" s="749"/>
      <c r="HLR193" s="749"/>
      <c r="HLS193" s="749"/>
      <c r="HLT193" s="749"/>
      <c r="HLU193" s="749"/>
      <c r="HLV193" s="749"/>
      <c r="HLW193" s="749"/>
      <c r="HLX193" s="749"/>
      <c r="HLY193" s="749"/>
      <c r="HLZ193" s="749"/>
      <c r="HMA193" s="749"/>
      <c r="HMB193" s="749"/>
      <c r="HMC193" s="749"/>
      <c r="HMD193" s="749"/>
      <c r="HME193" s="749"/>
      <c r="HMF193" s="749"/>
      <c r="HMG193" s="749"/>
      <c r="HMH193" s="749"/>
      <c r="HMI193" s="749"/>
      <c r="HMJ193" s="749"/>
      <c r="HMK193" s="749"/>
      <c r="HML193" s="749"/>
      <c r="HMM193" s="749"/>
      <c r="HMN193" s="749"/>
      <c r="HMO193" s="749"/>
      <c r="HMP193" s="749"/>
      <c r="HMQ193" s="749"/>
      <c r="HMR193" s="749"/>
      <c r="HMS193" s="749"/>
      <c r="HMT193" s="749"/>
      <c r="HMU193" s="749"/>
      <c r="HMV193" s="749"/>
      <c r="HMW193" s="749"/>
      <c r="HMX193" s="749"/>
      <c r="HMY193" s="749"/>
      <c r="HMZ193" s="749"/>
      <c r="HNA193" s="749"/>
      <c r="HNB193" s="749"/>
      <c r="HNC193" s="749"/>
      <c r="HND193" s="749"/>
      <c r="HNE193" s="749"/>
      <c r="HNF193" s="749"/>
      <c r="HNG193" s="749"/>
      <c r="HNH193" s="749"/>
      <c r="HNI193" s="749"/>
      <c r="HNJ193" s="749"/>
      <c r="HNK193" s="749"/>
      <c r="HNL193" s="749"/>
      <c r="HNM193" s="749"/>
      <c r="HNN193" s="749"/>
      <c r="HNO193" s="749"/>
      <c r="HNP193" s="749"/>
      <c r="HNQ193" s="749"/>
      <c r="HNR193" s="749"/>
      <c r="HNS193" s="749"/>
      <c r="HNT193" s="749"/>
      <c r="HNU193" s="749"/>
      <c r="HNV193" s="749"/>
      <c r="HNW193" s="749"/>
      <c r="HNX193" s="749"/>
      <c r="HNY193" s="749"/>
      <c r="HNZ193" s="749"/>
      <c r="HOA193" s="749"/>
      <c r="HOB193" s="749"/>
      <c r="HOC193" s="749"/>
      <c r="HOD193" s="749"/>
      <c r="HOE193" s="749"/>
      <c r="HOF193" s="749"/>
      <c r="HOG193" s="749"/>
      <c r="HOH193" s="749"/>
      <c r="HOI193" s="749"/>
      <c r="HOJ193" s="749"/>
      <c r="HOK193" s="749"/>
      <c r="HOL193" s="749"/>
      <c r="HOM193" s="749"/>
      <c r="HON193" s="749"/>
      <c r="HOO193" s="749"/>
      <c r="HOP193" s="749"/>
      <c r="HOQ193" s="749"/>
      <c r="HOR193" s="749"/>
      <c r="HOS193" s="749"/>
      <c r="HOT193" s="749"/>
      <c r="HOU193" s="749"/>
      <c r="HOV193" s="749"/>
      <c r="HOW193" s="749"/>
      <c r="HOX193" s="749"/>
      <c r="HOY193" s="749"/>
      <c r="HOZ193" s="749"/>
      <c r="HPA193" s="749"/>
      <c r="HPB193" s="749"/>
      <c r="HPC193" s="749"/>
      <c r="HPD193" s="749"/>
      <c r="HPE193" s="749"/>
      <c r="HPF193" s="749"/>
      <c r="HPG193" s="749"/>
      <c r="HPH193" s="749"/>
      <c r="HPI193" s="749"/>
      <c r="HPJ193" s="749"/>
      <c r="HPK193" s="749"/>
      <c r="HPL193" s="749"/>
      <c r="HPM193" s="749"/>
      <c r="HPN193" s="749"/>
      <c r="HPO193" s="749"/>
      <c r="HPP193" s="749"/>
      <c r="HPQ193" s="749"/>
      <c r="HPR193" s="749"/>
      <c r="HPS193" s="749"/>
      <c r="HPT193" s="749"/>
      <c r="HPU193" s="749"/>
      <c r="HPV193" s="749"/>
      <c r="HPW193" s="749"/>
      <c r="HPX193" s="749"/>
      <c r="HPY193" s="749"/>
      <c r="HPZ193" s="749"/>
      <c r="HQA193" s="749"/>
      <c r="HQB193" s="749"/>
      <c r="HQC193" s="749"/>
      <c r="HQD193" s="749"/>
      <c r="HQE193" s="749"/>
      <c r="HQF193" s="749"/>
      <c r="HQG193" s="749"/>
      <c r="HQH193" s="749"/>
      <c r="HQI193" s="749"/>
      <c r="HQJ193" s="749"/>
      <c r="HQK193" s="749"/>
      <c r="HQL193" s="749"/>
      <c r="HQM193" s="749"/>
      <c r="HQN193" s="749"/>
      <c r="HQO193" s="749"/>
      <c r="HQP193" s="749"/>
      <c r="HQQ193" s="749"/>
      <c r="HQR193" s="749"/>
      <c r="HQS193" s="749"/>
      <c r="HQT193" s="749"/>
      <c r="HQU193" s="749"/>
      <c r="HQV193" s="749"/>
      <c r="HQW193" s="749"/>
      <c r="HQX193" s="749"/>
      <c r="HQY193" s="749"/>
      <c r="HQZ193" s="749"/>
      <c r="HRA193" s="749"/>
      <c r="HRB193" s="749"/>
      <c r="HRC193" s="749"/>
      <c r="HRD193" s="749"/>
      <c r="HRE193" s="749"/>
      <c r="HRF193" s="749"/>
      <c r="HRG193" s="749"/>
      <c r="HRH193" s="749"/>
      <c r="HRI193" s="749"/>
      <c r="HRJ193" s="749"/>
      <c r="HRK193" s="749"/>
      <c r="HRL193" s="749"/>
      <c r="HRM193" s="749"/>
      <c r="HRN193" s="749"/>
      <c r="HRO193" s="749"/>
      <c r="HRP193" s="749"/>
      <c r="HRQ193" s="749"/>
      <c r="HRR193" s="749"/>
      <c r="HRS193" s="749"/>
      <c r="HRT193" s="749"/>
      <c r="HRU193" s="749"/>
      <c r="HRV193" s="749"/>
      <c r="HRW193" s="749"/>
      <c r="HRX193" s="749"/>
      <c r="HRY193" s="749"/>
      <c r="HRZ193" s="749"/>
      <c r="HSA193" s="749"/>
      <c r="HSB193" s="749"/>
      <c r="HSC193" s="749"/>
      <c r="HSD193" s="749"/>
      <c r="HSE193" s="749"/>
      <c r="HSF193" s="749"/>
      <c r="HSG193" s="749"/>
      <c r="HSH193" s="749"/>
      <c r="HSI193" s="749"/>
      <c r="HSJ193" s="749"/>
      <c r="HSK193" s="749"/>
      <c r="HSL193" s="749"/>
      <c r="HSM193" s="749"/>
      <c r="HSN193" s="749"/>
      <c r="HSO193" s="749"/>
      <c r="HSP193" s="749"/>
      <c r="HSQ193" s="749"/>
      <c r="HSR193" s="749"/>
      <c r="HSS193" s="749"/>
      <c r="HST193" s="749"/>
      <c r="HSU193" s="749"/>
      <c r="HSV193" s="749"/>
      <c r="HSW193" s="749"/>
      <c r="HSX193" s="749"/>
      <c r="HSY193" s="749"/>
      <c r="HSZ193" s="749"/>
      <c r="HTA193" s="749"/>
      <c r="HTB193" s="749"/>
      <c r="HTC193" s="749"/>
      <c r="HTD193" s="749"/>
      <c r="HTE193" s="749"/>
      <c r="HTF193" s="749"/>
      <c r="HTG193" s="749"/>
      <c r="HTH193" s="749"/>
      <c r="HTI193" s="749"/>
      <c r="HTJ193" s="749"/>
      <c r="HTK193" s="749"/>
      <c r="HTL193" s="749"/>
      <c r="HTM193" s="749"/>
      <c r="HTN193" s="749"/>
      <c r="HTO193" s="749"/>
      <c r="HTP193" s="749"/>
      <c r="HTQ193" s="749"/>
      <c r="HTR193" s="749"/>
      <c r="HTS193" s="749"/>
      <c r="HTT193" s="749"/>
      <c r="HTU193" s="749"/>
      <c r="HTV193" s="749"/>
      <c r="HTW193" s="749"/>
      <c r="HTX193" s="749"/>
      <c r="HTY193" s="749"/>
      <c r="HTZ193" s="749"/>
      <c r="HUA193" s="749"/>
      <c r="HUB193" s="749"/>
      <c r="HUC193" s="749"/>
      <c r="HUD193" s="749"/>
      <c r="HUE193" s="749"/>
      <c r="HUF193" s="749"/>
      <c r="HUG193" s="749"/>
      <c r="HUH193" s="749"/>
      <c r="HUI193" s="749"/>
      <c r="HUJ193" s="749"/>
      <c r="HUK193" s="749"/>
      <c r="HUL193" s="749"/>
      <c r="HUM193" s="749"/>
      <c r="HUN193" s="749"/>
      <c r="HUO193" s="749"/>
      <c r="HUP193" s="749"/>
      <c r="HUQ193" s="749"/>
      <c r="HUR193" s="749"/>
      <c r="HUS193" s="749"/>
      <c r="HUT193" s="749"/>
      <c r="HUU193" s="749"/>
      <c r="HUV193" s="749"/>
      <c r="HUW193" s="749"/>
      <c r="HUX193" s="749"/>
      <c r="HUY193" s="749"/>
      <c r="HUZ193" s="749"/>
      <c r="HVA193" s="749"/>
      <c r="HVB193" s="749"/>
      <c r="HVC193" s="749"/>
      <c r="HVD193" s="749"/>
      <c r="HVE193" s="749"/>
      <c r="HVF193" s="749"/>
      <c r="HVG193" s="749"/>
      <c r="HVH193" s="749"/>
      <c r="HVI193" s="749"/>
      <c r="HVJ193" s="749"/>
      <c r="HVK193" s="749"/>
      <c r="HVL193" s="749"/>
      <c r="HVM193" s="749"/>
      <c r="HVN193" s="749"/>
      <c r="HVO193" s="749"/>
      <c r="HVP193" s="749"/>
      <c r="HVQ193" s="749"/>
      <c r="HVR193" s="749"/>
      <c r="HVS193" s="749"/>
      <c r="HVT193" s="749"/>
      <c r="HVU193" s="749"/>
      <c r="HVV193" s="749"/>
      <c r="HVW193" s="749"/>
      <c r="HVX193" s="749"/>
      <c r="HVY193" s="749"/>
      <c r="HVZ193" s="749"/>
      <c r="HWA193" s="749"/>
      <c r="HWB193" s="749"/>
      <c r="HWC193" s="749"/>
      <c r="HWD193" s="749"/>
      <c r="HWE193" s="749"/>
      <c r="HWF193" s="749"/>
      <c r="HWG193" s="749"/>
      <c r="HWH193" s="749"/>
      <c r="HWI193" s="749"/>
      <c r="HWJ193" s="749"/>
      <c r="HWK193" s="749"/>
      <c r="HWL193" s="749"/>
      <c r="HWM193" s="749"/>
      <c r="HWN193" s="749"/>
      <c r="HWO193" s="749"/>
      <c r="HWP193" s="749"/>
      <c r="HWQ193" s="749"/>
      <c r="HWR193" s="749"/>
      <c r="HWS193" s="749"/>
      <c r="HWT193" s="749"/>
      <c r="HWU193" s="749"/>
      <c r="HWV193" s="749"/>
      <c r="HWW193" s="749"/>
      <c r="HWX193" s="749"/>
      <c r="HWY193" s="749"/>
      <c r="HWZ193" s="749"/>
      <c r="HXA193" s="749"/>
      <c r="HXB193" s="749"/>
      <c r="HXC193" s="749"/>
      <c r="HXD193" s="749"/>
      <c r="HXE193" s="749"/>
      <c r="HXF193" s="749"/>
      <c r="HXG193" s="749"/>
      <c r="HXH193" s="749"/>
      <c r="HXI193" s="749"/>
      <c r="HXJ193" s="749"/>
      <c r="HXK193" s="749"/>
      <c r="HXL193" s="749"/>
      <c r="HXM193" s="749"/>
      <c r="HXN193" s="749"/>
      <c r="HXO193" s="749"/>
      <c r="HXP193" s="749"/>
      <c r="HXQ193" s="749"/>
      <c r="HXR193" s="749"/>
      <c r="HXS193" s="749"/>
      <c r="HXT193" s="749"/>
      <c r="HXU193" s="749"/>
      <c r="HXV193" s="749"/>
      <c r="HXW193" s="749"/>
      <c r="HXX193" s="749"/>
      <c r="HXY193" s="749"/>
      <c r="HXZ193" s="749"/>
      <c r="HYA193" s="749"/>
      <c r="HYB193" s="749"/>
      <c r="HYC193" s="749"/>
      <c r="HYD193" s="749"/>
      <c r="HYE193" s="749"/>
      <c r="HYF193" s="749"/>
      <c r="HYG193" s="749"/>
      <c r="HYH193" s="749"/>
      <c r="HYI193" s="749"/>
      <c r="HYJ193" s="749"/>
      <c r="HYK193" s="749"/>
      <c r="HYL193" s="749"/>
      <c r="HYM193" s="749"/>
      <c r="HYN193" s="749"/>
      <c r="HYO193" s="749"/>
      <c r="HYP193" s="749"/>
      <c r="HYQ193" s="749"/>
      <c r="HYR193" s="749"/>
      <c r="HYS193" s="749"/>
      <c r="HYT193" s="749"/>
      <c r="HYU193" s="749"/>
      <c r="HYV193" s="749"/>
      <c r="HYW193" s="749"/>
      <c r="HYX193" s="749"/>
      <c r="HYY193" s="749"/>
      <c r="HYZ193" s="749"/>
      <c r="HZA193" s="749"/>
      <c r="HZB193" s="749"/>
      <c r="HZC193" s="749"/>
      <c r="HZD193" s="749"/>
      <c r="HZE193" s="749"/>
      <c r="HZF193" s="749"/>
      <c r="HZG193" s="749"/>
      <c r="HZH193" s="749"/>
      <c r="HZI193" s="749"/>
      <c r="HZJ193" s="749"/>
      <c r="HZK193" s="749"/>
      <c r="HZL193" s="749"/>
      <c r="HZM193" s="749"/>
      <c r="HZN193" s="749"/>
      <c r="HZO193" s="749"/>
      <c r="HZP193" s="749"/>
      <c r="HZQ193" s="749"/>
      <c r="HZR193" s="749"/>
      <c r="HZS193" s="749"/>
      <c r="HZT193" s="749"/>
      <c r="HZU193" s="749"/>
      <c r="HZV193" s="749"/>
      <c r="HZW193" s="749"/>
      <c r="HZX193" s="749"/>
      <c r="HZY193" s="749"/>
      <c r="HZZ193" s="749"/>
      <c r="IAA193" s="749"/>
      <c r="IAB193" s="749"/>
      <c r="IAC193" s="749"/>
      <c r="IAD193" s="749"/>
      <c r="IAE193" s="749"/>
      <c r="IAF193" s="749"/>
      <c r="IAG193" s="749"/>
      <c r="IAH193" s="749"/>
      <c r="IAI193" s="749"/>
      <c r="IAJ193" s="749"/>
      <c r="IAK193" s="749"/>
      <c r="IAL193" s="749"/>
      <c r="IAM193" s="749"/>
      <c r="IAN193" s="749"/>
      <c r="IAO193" s="749"/>
      <c r="IAP193" s="749"/>
      <c r="IAQ193" s="749"/>
      <c r="IAR193" s="749"/>
      <c r="IAS193" s="749"/>
      <c r="IAT193" s="749"/>
      <c r="IAU193" s="749"/>
      <c r="IAV193" s="749"/>
      <c r="IAW193" s="749"/>
      <c r="IAX193" s="749"/>
      <c r="IAY193" s="749"/>
      <c r="IAZ193" s="749"/>
      <c r="IBA193" s="749"/>
      <c r="IBB193" s="749"/>
      <c r="IBC193" s="749"/>
      <c r="IBD193" s="749"/>
      <c r="IBE193" s="749"/>
      <c r="IBF193" s="749"/>
      <c r="IBG193" s="749"/>
      <c r="IBH193" s="749"/>
      <c r="IBI193" s="749"/>
      <c r="IBJ193" s="749"/>
      <c r="IBK193" s="749"/>
      <c r="IBL193" s="749"/>
      <c r="IBM193" s="749"/>
      <c r="IBN193" s="749"/>
      <c r="IBO193" s="749"/>
      <c r="IBP193" s="749"/>
      <c r="IBQ193" s="749"/>
      <c r="IBR193" s="749"/>
      <c r="IBS193" s="749"/>
      <c r="IBT193" s="749"/>
      <c r="IBU193" s="749"/>
      <c r="IBV193" s="749"/>
      <c r="IBW193" s="749"/>
      <c r="IBX193" s="749"/>
      <c r="IBY193" s="749"/>
      <c r="IBZ193" s="749"/>
      <c r="ICA193" s="749"/>
      <c r="ICB193" s="749"/>
      <c r="ICC193" s="749"/>
      <c r="ICD193" s="749"/>
      <c r="ICE193" s="749"/>
      <c r="ICF193" s="749"/>
      <c r="ICG193" s="749"/>
      <c r="ICH193" s="749"/>
      <c r="ICI193" s="749"/>
      <c r="ICJ193" s="749"/>
      <c r="ICK193" s="749"/>
      <c r="ICL193" s="749"/>
      <c r="ICM193" s="749"/>
      <c r="ICN193" s="749"/>
      <c r="ICO193" s="749"/>
      <c r="ICP193" s="749"/>
      <c r="ICQ193" s="749"/>
      <c r="ICR193" s="749"/>
      <c r="ICS193" s="749"/>
      <c r="ICT193" s="749"/>
      <c r="ICU193" s="749"/>
      <c r="ICV193" s="749"/>
      <c r="ICW193" s="749"/>
      <c r="ICX193" s="749"/>
      <c r="ICY193" s="749"/>
      <c r="ICZ193" s="749"/>
      <c r="IDA193" s="749"/>
      <c r="IDB193" s="749"/>
      <c r="IDC193" s="749"/>
      <c r="IDD193" s="749"/>
      <c r="IDE193" s="749"/>
      <c r="IDF193" s="749"/>
      <c r="IDG193" s="749"/>
      <c r="IDH193" s="749"/>
      <c r="IDI193" s="749"/>
      <c r="IDJ193" s="749"/>
      <c r="IDK193" s="749"/>
      <c r="IDL193" s="749"/>
      <c r="IDM193" s="749"/>
      <c r="IDN193" s="749"/>
      <c r="IDO193" s="749"/>
      <c r="IDP193" s="749"/>
      <c r="IDQ193" s="749"/>
      <c r="IDR193" s="749"/>
      <c r="IDS193" s="749"/>
      <c r="IDT193" s="749"/>
      <c r="IDU193" s="749"/>
      <c r="IDV193" s="749"/>
      <c r="IDW193" s="749"/>
      <c r="IDX193" s="749"/>
      <c r="IDY193" s="749"/>
      <c r="IDZ193" s="749"/>
      <c r="IEA193" s="749"/>
      <c r="IEB193" s="749"/>
      <c r="IEC193" s="749"/>
      <c r="IED193" s="749"/>
      <c r="IEE193" s="749"/>
      <c r="IEF193" s="749"/>
      <c r="IEG193" s="749"/>
      <c r="IEH193" s="749"/>
      <c r="IEI193" s="749"/>
      <c r="IEJ193" s="749"/>
      <c r="IEK193" s="749"/>
      <c r="IEL193" s="749"/>
      <c r="IEM193" s="749"/>
      <c r="IEN193" s="749"/>
      <c r="IEO193" s="749"/>
      <c r="IEP193" s="749"/>
      <c r="IEQ193" s="749"/>
      <c r="IER193" s="749"/>
      <c r="IES193" s="749"/>
      <c r="IET193" s="749"/>
      <c r="IEU193" s="749"/>
      <c r="IEV193" s="749"/>
      <c r="IEW193" s="749"/>
      <c r="IEX193" s="749"/>
      <c r="IEY193" s="749"/>
      <c r="IEZ193" s="749"/>
      <c r="IFA193" s="749"/>
      <c r="IFB193" s="749"/>
      <c r="IFC193" s="749"/>
      <c r="IFD193" s="749"/>
      <c r="IFE193" s="749"/>
      <c r="IFF193" s="749"/>
      <c r="IFG193" s="749"/>
      <c r="IFH193" s="749"/>
      <c r="IFI193" s="749"/>
      <c r="IFJ193" s="749"/>
      <c r="IFK193" s="749"/>
      <c r="IFL193" s="749"/>
      <c r="IFM193" s="749"/>
      <c r="IFN193" s="749"/>
      <c r="IFO193" s="749"/>
      <c r="IFP193" s="749"/>
      <c r="IFQ193" s="749"/>
      <c r="IFR193" s="749"/>
      <c r="IFS193" s="749"/>
      <c r="IFT193" s="749"/>
      <c r="IFU193" s="749"/>
      <c r="IFV193" s="749"/>
      <c r="IFW193" s="749"/>
      <c r="IFX193" s="749"/>
      <c r="IFY193" s="749"/>
      <c r="IFZ193" s="749"/>
      <c r="IGA193" s="749"/>
      <c r="IGB193" s="749"/>
      <c r="IGC193" s="749"/>
      <c r="IGD193" s="749"/>
      <c r="IGE193" s="749"/>
      <c r="IGF193" s="749"/>
      <c r="IGG193" s="749"/>
      <c r="IGH193" s="749"/>
      <c r="IGI193" s="749"/>
      <c r="IGJ193" s="749"/>
      <c r="IGK193" s="749"/>
      <c r="IGL193" s="749"/>
      <c r="IGM193" s="749"/>
      <c r="IGN193" s="749"/>
      <c r="IGO193" s="749"/>
      <c r="IGP193" s="749"/>
      <c r="IGQ193" s="749"/>
      <c r="IGR193" s="749"/>
      <c r="IGS193" s="749"/>
      <c r="IGT193" s="749"/>
      <c r="IGU193" s="749"/>
      <c r="IGV193" s="749"/>
      <c r="IGW193" s="749"/>
      <c r="IGX193" s="749"/>
      <c r="IGY193" s="749"/>
      <c r="IGZ193" s="749"/>
      <c r="IHA193" s="749"/>
      <c r="IHB193" s="749"/>
      <c r="IHC193" s="749"/>
      <c r="IHD193" s="749"/>
      <c r="IHE193" s="749"/>
      <c r="IHF193" s="749"/>
      <c r="IHG193" s="749"/>
      <c r="IHH193" s="749"/>
      <c r="IHI193" s="749"/>
      <c r="IHJ193" s="749"/>
      <c r="IHK193" s="749"/>
      <c r="IHL193" s="749"/>
      <c r="IHM193" s="749"/>
      <c r="IHN193" s="749"/>
      <c r="IHO193" s="749"/>
      <c r="IHP193" s="749"/>
      <c r="IHQ193" s="749"/>
      <c r="IHR193" s="749"/>
      <c r="IHS193" s="749"/>
      <c r="IHT193" s="749"/>
      <c r="IHU193" s="749"/>
      <c r="IHV193" s="749"/>
      <c r="IHW193" s="749"/>
      <c r="IHX193" s="749"/>
      <c r="IHY193" s="749"/>
      <c r="IHZ193" s="749"/>
      <c r="IIA193" s="749"/>
      <c r="IIB193" s="749"/>
      <c r="IIC193" s="749"/>
      <c r="IID193" s="749"/>
      <c r="IIE193" s="749"/>
      <c r="IIF193" s="749"/>
      <c r="IIG193" s="749"/>
      <c r="IIH193" s="749"/>
      <c r="III193" s="749"/>
      <c r="IIJ193" s="749"/>
      <c r="IIK193" s="749"/>
      <c r="IIL193" s="749"/>
      <c r="IIM193" s="749"/>
      <c r="IIN193" s="749"/>
      <c r="IIO193" s="749"/>
      <c r="IIP193" s="749"/>
      <c r="IIQ193" s="749"/>
      <c r="IIR193" s="749"/>
      <c r="IIS193" s="749"/>
      <c r="IIT193" s="749"/>
      <c r="IIU193" s="749"/>
      <c r="IIV193" s="749"/>
      <c r="IIW193" s="749"/>
      <c r="IIX193" s="749"/>
      <c r="IIY193" s="749"/>
      <c r="IIZ193" s="749"/>
      <c r="IJA193" s="749"/>
      <c r="IJB193" s="749"/>
      <c r="IJC193" s="749"/>
      <c r="IJD193" s="749"/>
      <c r="IJE193" s="749"/>
      <c r="IJF193" s="749"/>
      <c r="IJG193" s="749"/>
      <c r="IJH193" s="749"/>
      <c r="IJI193" s="749"/>
      <c r="IJJ193" s="749"/>
      <c r="IJK193" s="749"/>
      <c r="IJL193" s="749"/>
      <c r="IJM193" s="749"/>
      <c r="IJN193" s="749"/>
      <c r="IJO193" s="749"/>
      <c r="IJP193" s="749"/>
      <c r="IJQ193" s="749"/>
      <c r="IJR193" s="749"/>
      <c r="IJS193" s="749"/>
      <c r="IJT193" s="749"/>
      <c r="IJU193" s="749"/>
      <c r="IJV193" s="749"/>
      <c r="IJW193" s="749"/>
      <c r="IJX193" s="749"/>
      <c r="IJY193" s="749"/>
      <c r="IJZ193" s="749"/>
      <c r="IKA193" s="749"/>
      <c r="IKB193" s="749"/>
      <c r="IKC193" s="749"/>
      <c r="IKD193" s="749"/>
      <c r="IKE193" s="749"/>
      <c r="IKF193" s="749"/>
      <c r="IKG193" s="749"/>
      <c r="IKH193" s="749"/>
      <c r="IKI193" s="749"/>
      <c r="IKJ193" s="749"/>
      <c r="IKK193" s="749"/>
      <c r="IKL193" s="749"/>
      <c r="IKM193" s="749"/>
      <c r="IKN193" s="749"/>
      <c r="IKO193" s="749"/>
      <c r="IKP193" s="749"/>
      <c r="IKQ193" s="749"/>
      <c r="IKR193" s="749"/>
      <c r="IKS193" s="749"/>
      <c r="IKT193" s="749"/>
      <c r="IKU193" s="749"/>
      <c r="IKV193" s="749"/>
      <c r="IKW193" s="749"/>
      <c r="IKX193" s="749"/>
      <c r="IKY193" s="749"/>
      <c r="IKZ193" s="749"/>
      <c r="ILA193" s="749"/>
      <c r="ILB193" s="749"/>
      <c r="ILC193" s="749"/>
      <c r="ILD193" s="749"/>
      <c r="ILE193" s="749"/>
      <c r="ILF193" s="749"/>
      <c r="ILG193" s="749"/>
      <c r="ILH193" s="749"/>
      <c r="ILI193" s="749"/>
      <c r="ILJ193" s="749"/>
      <c r="ILK193" s="749"/>
      <c r="ILL193" s="749"/>
      <c r="ILM193" s="749"/>
      <c r="ILN193" s="749"/>
      <c r="ILO193" s="749"/>
      <c r="ILP193" s="749"/>
      <c r="ILQ193" s="749"/>
      <c r="ILR193" s="749"/>
      <c r="ILS193" s="749"/>
      <c r="ILT193" s="749"/>
      <c r="ILU193" s="749"/>
      <c r="ILV193" s="749"/>
      <c r="ILW193" s="749"/>
      <c r="ILX193" s="749"/>
      <c r="ILY193" s="749"/>
      <c r="ILZ193" s="749"/>
      <c r="IMA193" s="749"/>
      <c r="IMB193" s="749"/>
      <c r="IMC193" s="749"/>
      <c r="IMD193" s="749"/>
      <c r="IME193" s="749"/>
      <c r="IMF193" s="749"/>
      <c r="IMG193" s="749"/>
      <c r="IMH193" s="749"/>
      <c r="IMI193" s="749"/>
      <c r="IMJ193" s="749"/>
      <c r="IMK193" s="749"/>
      <c r="IML193" s="749"/>
      <c r="IMM193" s="749"/>
      <c r="IMN193" s="749"/>
      <c r="IMO193" s="749"/>
      <c r="IMP193" s="749"/>
      <c r="IMQ193" s="749"/>
      <c r="IMR193" s="749"/>
      <c r="IMS193" s="749"/>
      <c r="IMT193" s="749"/>
      <c r="IMU193" s="749"/>
      <c r="IMV193" s="749"/>
      <c r="IMW193" s="749"/>
      <c r="IMX193" s="749"/>
      <c r="IMY193" s="749"/>
      <c r="IMZ193" s="749"/>
      <c r="INA193" s="749"/>
      <c r="INB193" s="749"/>
      <c r="INC193" s="749"/>
      <c r="IND193" s="749"/>
      <c r="INE193" s="749"/>
      <c r="INF193" s="749"/>
      <c r="ING193" s="749"/>
      <c r="INH193" s="749"/>
      <c r="INI193" s="749"/>
      <c r="INJ193" s="749"/>
      <c r="INK193" s="749"/>
      <c r="INL193" s="749"/>
      <c r="INM193" s="749"/>
      <c r="INN193" s="749"/>
      <c r="INO193" s="749"/>
      <c r="INP193" s="749"/>
      <c r="INQ193" s="749"/>
      <c r="INR193" s="749"/>
      <c r="INS193" s="749"/>
      <c r="INT193" s="749"/>
      <c r="INU193" s="749"/>
      <c r="INV193" s="749"/>
      <c r="INW193" s="749"/>
      <c r="INX193" s="749"/>
      <c r="INY193" s="749"/>
      <c r="INZ193" s="749"/>
      <c r="IOA193" s="749"/>
      <c r="IOB193" s="749"/>
      <c r="IOC193" s="749"/>
      <c r="IOD193" s="749"/>
      <c r="IOE193" s="749"/>
      <c r="IOF193" s="749"/>
      <c r="IOG193" s="749"/>
      <c r="IOH193" s="749"/>
      <c r="IOI193" s="749"/>
      <c r="IOJ193" s="749"/>
      <c r="IOK193" s="749"/>
      <c r="IOL193" s="749"/>
      <c r="IOM193" s="749"/>
      <c r="ION193" s="749"/>
      <c r="IOO193" s="749"/>
      <c r="IOP193" s="749"/>
      <c r="IOQ193" s="749"/>
      <c r="IOR193" s="749"/>
      <c r="IOS193" s="749"/>
      <c r="IOT193" s="749"/>
      <c r="IOU193" s="749"/>
      <c r="IOV193" s="749"/>
      <c r="IOW193" s="749"/>
      <c r="IOX193" s="749"/>
      <c r="IOY193" s="749"/>
      <c r="IOZ193" s="749"/>
      <c r="IPA193" s="749"/>
      <c r="IPB193" s="749"/>
      <c r="IPC193" s="749"/>
      <c r="IPD193" s="749"/>
      <c r="IPE193" s="749"/>
      <c r="IPF193" s="749"/>
      <c r="IPG193" s="749"/>
      <c r="IPH193" s="749"/>
      <c r="IPI193" s="749"/>
      <c r="IPJ193" s="749"/>
      <c r="IPK193" s="749"/>
      <c r="IPL193" s="749"/>
      <c r="IPM193" s="749"/>
      <c r="IPN193" s="749"/>
      <c r="IPO193" s="749"/>
      <c r="IPP193" s="749"/>
      <c r="IPQ193" s="749"/>
      <c r="IPR193" s="749"/>
      <c r="IPS193" s="749"/>
      <c r="IPT193" s="749"/>
      <c r="IPU193" s="749"/>
      <c r="IPV193" s="749"/>
      <c r="IPW193" s="749"/>
      <c r="IPX193" s="749"/>
      <c r="IPY193" s="749"/>
      <c r="IPZ193" s="749"/>
      <c r="IQA193" s="749"/>
      <c r="IQB193" s="749"/>
      <c r="IQC193" s="749"/>
      <c r="IQD193" s="749"/>
      <c r="IQE193" s="749"/>
      <c r="IQF193" s="749"/>
      <c r="IQG193" s="749"/>
      <c r="IQH193" s="749"/>
      <c r="IQI193" s="749"/>
      <c r="IQJ193" s="749"/>
      <c r="IQK193" s="749"/>
      <c r="IQL193" s="749"/>
      <c r="IQM193" s="749"/>
      <c r="IQN193" s="749"/>
      <c r="IQO193" s="749"/>
      <c r="IQP193" s="749"/>
      <c r="IQQ193" s="749"/>
      <c r="IQR193" s="749"/>
      <c r="IQS193" s="749"/>
      <c r="IQT193" s="749"/>
      <c r="IQU193" s="749"/>
      <c r="IQV193" s="749"/>
      <c r="IQW193" s="749"/>
      <c r="IQX193" s="749"/>
      <c r="IQY193" s="749"/>
      <c r="IQZ193" s="749"/>
      <c r="IRA193" s="749"/>
      <c r="IRB193" s="749"/>
      <c r="IRC193" s="749"/>
      <c r="IRD193" s="749"/>
      <c r="IRE193" s="749"/>
      <c r="IRF193" s="749"/>
      <c r="IRG193" s="749"/>
      <c r="IRH193" s="749"/>
      <c r="IRI193" s="749"/>
      <c r="IRJ193" s="749"/>
      <c r="IRK193" s="749"/>
      <c r="IRL193" s="749"/>
      <c r="IRM193" s="749"/>
      <c r="IRN193" s="749"/>
      <c r="IRO193" s="749"/>
      <c r="IRP193" s="749"/>
      <c r="IRQ193" s="749"/>
      <c r="IRR193" s="749"/>
      <c r="IRS193" s="749"/>
      <c r="IRT193" s="749"/>
      <c r="IRU193" s="749"/>
      <c r="IRV193" s="749"/>
      <c r="IRW193" s="749"/>
      <c r="IRX193" s="749"/>
      <c r="IRY193" s="749"/>
      <c r="IRZ193" s="749"/>
      <c r="ISA193" s="749"/>
      <c r="ISB193" s="749"/>
      <c r="ISC193" s="749"/>
      <c r="ISD193" s="749"/>
      <c r="ISE193" s="749"/>
      <c r="ISF193" s="749"/>
      <c r="ISG193" s="749"/>
      <c r="ISH193" s="749"/>
      <c r="ISI193" s="749"/>
      <c r="ISJ193" s="749"/>
      <c r="ISK193" s="749"/>
      <c r="ISL193" s="749"/>
      <c r="ISM193" s="749"/>
      <c r="ISN193" s="749"/>
      <c r="ISO193" s="749"/>
      <c r="ISP193" s="749"/>
      <c r="ISQ193" s="749"/>
      <c r="ISR193" s="749"/>
      <c r="ISS193" s="749"/>
      <c r="IST193" s="749"/>
      <c r="ISU193" s="749"/>
      <c r="ISV193" s="749"/>
      <c r="ISW193" s="749"/>
      <c r="ISX193" s="749"/>
      <c r="ISY193" s="749"/>
      <c r="ISZ193" s="749"/>
      <c r="ITA193" s="749"/>
      <c r="ITB193" s="749"/>
      <c r="ITC193" s="749"/>
      <c r="ITD193" s="749"/>
      <c r="ITE193" s="749"/>
      <c r="ITF193" s="749"/>
      <c r="ITG193" s="749"/>
      <c r="ITH193" s="749"/>
      <c r="ITI193" s="749"/>
      <c r="ITJ193" s="749"/>
      <c r="ITK193" s="749"/>
      <c r="ITL193" s="749"/>
      <c r="ITM193" s="749"/>
      <c r="ITN193" s="749"/>
      <c r="ITO193" s="749"/>
      <c r="ITP193" s="749"/>
      <c r="ITQ193" s="749"/>
      <c r="ITR193" s="749"/>
      <c r="ITS193" s="749"/>
      <c r="ITT193" s="749"/>
      <c r="ITU193" s="749"/>
      <c r="ITV193" s="749"/>
      <c r="ITW193" s="749"/>
      <c r="ITX193" s="749"/>
      <c r="ITY193" s="749"/>
      <c r="ITZ193" s="749"/>
      <c r="IUA193" s="749"/>
      <c r="IUB193" s="749"/>
      <c r="IUC193" s="749"/>
      <c r="IUD193" s="749"/>
      <c r="IUE193" s="749"/>
      <c r="IUF193" s="749"/>
      <c r="IUG193" s="749"/>
      <c r="IUH193" s="749"/>
      <c r="IUI193" s="749"/>
      <c r="IUJ193" s="749"/>
      <c r="IUK193" s="749"/>
      <c r="IUL193" s="749"/>
      <c r="IUM193" s="749"/>
      <c r="IUN193" s="749"/>
      <c r="IUO193" s="749"/>
      <c r="IUP193" s="749"/>
      <c r="IUQ193" s="749"/>
      <c r="IUR193" s="749"/>
      <c r="IUS193" s="749"/>
      <c r="IUT193" s="749"/>
      <c r="IUU193" s="749"/>
      <c r="IUV193" s="749"/>
      <c r="IUW193" s="749"/>
      <c r="IUX193" s="749"/>
      <c r="IUY193" s="749"/>
      <c r="IUZ193" s="749"/>
      <c r="IVA193" s="749"/>
      <c r="IVB193" s="749"/>
      <c r="IVC193" s="749"/>
      <c r="IVD193" s="749"/>
      <c r="IVE193" s="749"/>
      <c r="IVF193" s="749"/>
      <c r="IVG193" s="749"/>
      <c r="IVH193" s="749"/>
      <c r="IVI193" s="749"/>
      <c r="IVJ193" s="749"/>
      <c r="IVK193" s="749"/>
      <c r="IVL193" s="749"/>
      <c r="IVM193" s="749"/>
      <c r="IVN193" s="749"/>
      <c r="IVO193" s="749"/>
      <c r="IVP193" s="749"/>
      <c r="IVQ193" s="749"/>
      <c r="IVR193" s="749"/>
      <c r="IVS193" s="749"/>
      <c r="IVT193" s="749"/>
      <c r="IVU193" s="749"/>
      <c r="IVV193" s="749"/>
      <c r="IVW193" s="749"/>
      <c r="IVX193" s="749"/>
      <c r="IVY193" s="749"/>
      <c r="IVZ193" s="749"/>
      <c r="IWA193" s="749"/>
      <c r="IWB193" s="749"/>
      <c r="IWC193" s="749"/>
      <c r="IWD193" s="749"/>
      <c r="IWE193" s="749"/>
      <c r="IWF193" s="749"/>
      <c r="IWG193" s="749"/>
      <c r="IWH193" s="749"/>
      <c r="IWI193" s="749"/>
      <c r="IWJ193" s="749"/>
      <c r="IWK193" s="749"/>
      <c r="IWL193" s="749"/>
      <c r="IWM193" s="749"/>
      <c r="IWN193" s="749"/>
      <c r="IWO193" s="749"/>
      <c r="IWP193" s="749"/>
      <c r="IWQ193" s="749"/>
      <c r="IWR193" s="749"/>
      <c r="IWS193" s="749"/>
      <c r="IWT193" s="749"/>
      <c r="IWU193" s="749"/>
      <c r="IWV193" s="749"/>
      <c r="IWW193" s="749"/>
      <c r="IWX193" s="749"/>
      <c r="IWY193" s="749"/>
      <c r="IWZ193" s="749"/>
      <c r="IXA193" s="749"/>
      <c r="IXB193" s="749"/>
      <c r="IXC193" s="749"/>
      <c r="IXD193" s="749"/>
      <c r="IXE193" s="749"/>
      <c r="IXF193" s="749"/>
      <c r="IXG193" s="749"/>
      <c r="IXH193" s="749"/>
      <c r="IXI193" s="749"/>
      <c r="IXJ193" s="749"/>
      <c r="IXK193" s="749"/>
      <c r="IXL193" s="749"/>
      <c r="IXM193" s="749"/>
      <c r="IXN193" s="749"/>
      <c r="IXO193" s="749"/>
      <c r="IXP193" s="749"/>
      <c r="IXQ193" s="749"/>
      <c r="IXR193" s="749"/>
      <c r="IXS193" s="749"/>
      <c r="IXT193" s="749"/>
      <c r="IXU193" s="749"/>
      <c r="IXV193" s="749"/>
      <c r="IXW193" s="749"/>
      <c r="IXX193" s="749"/>
      <c r="IXY193" s="749"/>
      <c r="IXZ193" s="749"/>
      <c r="IYA193" s="749"/>
      <c r="IYB193" s="749"/>
      <c r="IYC193" s="749"/>
      <c r="IYD193" s="749"/>
      <c r="IYE193" s="749"/>
      <c r="IYF193" s="749"/>
      <c r="IYG193" s="749"/>
      <c r="IYH193" s="749"/>
      <c r="IYI193" s="749"/>
      <c r="IYJ193" s="749"/>
      <c r="IYK193" s="749"/>
      <c r="IYL193" s="749"/>
      <c r="IYM193" s="749"/>
      <c r="IYN193" s="749"/>
      <c r="IYO193" s="749"/>
      <c r="IYP193" s="749"/>
      <c r="IYQ193" s="749"/>
      <c r="IYR193" s="749"/>
      <c r="IYS193" s="749"/>
      <c r="IYT193" s="749"/>
      <c r="IYU193" s="749"/>
      <c r="IYV193" s="749"/>
      <c r="IYW193" s="749"/>
      <c r="IYX193" s="749"/>
      <c r="IYY193" s="749"/>
      <c r="IYZ193" s="749"/>
      <c r="IZA193" s="749"/>
      <c r="IZB193" s="749"/>
      <c r="IZC193" s="749"/>
      <c r="IZD193" s="749"/>
      <c r="IZE193" s="749"/>
      <c r="IZF193" s="749"/>
      <c r="IZG193" s="749"/>
      <c r="IZH193" s="749"/>
      <c r="IZI193" s="749"/>
      <c r="IZJ193" s="749"/>
      <c r="IZK193" s="749"/>
      <c r="IZL193" s="749"/>
      <c r="IZM193" s="749"/>
      <c r="IZN193" s="749"/>
      <c r="IZO193" s="749"/>
      <c r="IZP193" s="749"/>
      <c r="IZQ193" s="749"/>
      <c r="IZR193" s="749"/>
      <c r="IZS193" s="749"/>
      <c r="IZT193" s="749"/>
      <c r="IZU193" s="749"/>
      <c r="IZV193" s="749"/>
      <c r="IZW193" s="749"/>
      <c r="IZX193" s="749"/>
      <c r="IZY193" s="749"/>
      <c r="IZZ193" s="749"/>
      <c r="JAA193" s="749"/>
      <c r="JAB193" s="749"/>
      <c r="JAC193" s="749"/>
      <c r="JAD193" s="749"/>
      <c r="JAE193" s="749"/>
      <c r="JAF193" s="749"/>
      <c r="JAG193" s="749"/>
      <c r="JAH193" s="749"/>
      <c r="JAI193" s="749"/>
      <c r="JAJ193" s="749"/>
      <c r="JAK193" s="749"/>
      <c r="JAL193" s="749"/>
      <c r="JAM193" s="749"/>
      <c r="JAN193" s="749"/>
      <c r="JAO193" s="749"/>
      <c r="JAP193" s="749"/>
      <c r="JAQ193" s="749"/>
      <c r="JAR193" s="749"/>
      <c r="JAS193" s="749"/>
      <c r="JAT193" s="749"/>
      <c r="JAU193" s="749"/>
      <c r="JAV193" s="749"/>
      <c r="JAW193" s="749"/>
      <c r="JAX193" s="749"/>
      <c r="JAY193" s="749"/>
      <c r="JAZ193" s="749"/>
      <c r="JBA193" s="749"/>
      <c r="JBB193" s="749"/>
      <c r="JBC193" s="749"/>
      <c r="JBD193" s="749"/>
      <c r="JBE193" s="749"/>
      <c r="JBF193" s="749"/>
      <c r="JBG193" s="749"/>
      <c r="JBH193" s="749"/>
      <c r="JBI193" s="749"/>
      <c r="JBJ193" s="749"/>
      <c r="JBK193" s="749"/>
      <c r="JBL193" s="749"/>
      <c r="JBM193" s="749"/>
      <c r="JBN193" s="749"/>
      <c r="JBO193" s="749"/>
      <c r="JBP193" s="749"/>
      <c r="JBQ193" s="749"/>
      <c r="JBR193" s="749"/>
      <c r="JBS193" s="749"/>
      <c r="JBT193" s="749"/>
      <c r="JBU193" s="749"/>
      <c r="JBV193" s="749"/>
      <c r="JBW193" s="749"/>
      <c r="JBX193" s="749"/>
      <c r="JBY193" s="749"/>
      <c r="JBZ193" s="749"/>
      <c r="JCA193" s="749"/>
      <c r="JCB193" s="749"/>
      <c r="JCC193" s="749"/>
      <c r="JCD193" s="749"/>
      <c r="JCE193" s="749"/>
      <c r="JCF193" s="749"/>
      <c r="JCG193" s="749"/>
      <c r="JCH193" s="749"/>
      <c r="JCI193" s="749"/>
      <c r="JCJ193" s="749"/>
      <c r="JCK193" s="749"/>
      <c r="JCL193" s="749"/>
      <c r="JCM193" s="749"/>
      <c r="JCN193" s="749"/>
      <c r="JCO193" s="749"/>
      <c r="JCP193" s="749"/>
      <c r="JCQ193" s="749"/>
      <c r="JCR193" s="749"/>
      <c r="JCS193" s="749"/>
      <c r="JCT193" s="749"/>
      <c r="JCU193" s="749"/>
      <c r="JCV193" s="749"/>
      <c r="JCW193" s="749"/>
      <c r="JCX193" s="749"/>
      <c r="JCY193" s="749"/>
      <c r="JCZ193" s="749"/>
      <c r="JDA193" s="749"/>
      <c r="JDB193" s="749"/>
      <c r="JDC193" s="749"/>
      <c r="JDD193" s="749"/>
      <c r="JDE193" s="749"/>
      <c r="JDF193" s="749"/>
      <c r="JDG193" s="749"/>
      <c r="JDH193" s="749"/>
      <c r="JDI193" s="749"/>
      <c r="JDJ193" s="749"/>
      <c r="JDK193" s="749"/>
      <c r="JDL193" s="749"/>
      <c r="JDM193" s="749"/>
      <c r="JDN193" s="749"/>
      <c r="JDO193" s="749"/>
      <c r="JDP193" s="749"/>
      <c r="JDQ193" s="749"/>
      <c r="JDR193" s="749"/>
      <c r="JDS193" s="749"/>
      <c r="JDT193" s="749"/>
      <c r="JDU193" s="749"/>
      <c r="JDV193" s="749"/>
      <c r="JDW193" s="749"/>
      <c r="JDX193" s="749"/>
      <c r="JDY193" s="749"/>
      <c r="JDZ193" s="749"/>
      <c r="JEA193" s="749"/>
      <c r="JEB193" s="749"/>
      <c r="JEC193" s="749"/>
      <c r="JED193" s="749"/>
      <c r="JEE193" s="749"/>
      <c r="JEF193" s="749"/>
      <c r="JEG193" s="749"/>
      <c r="JEH193" s="749"/>
      <c r="JEI193" s="749"/>
      <c r="JEJ193" s="749"/>
      <c r="JEK193" s="749"/>
      <c r="JEL193" s="749"/>
      <c r="JEM193" s="749"/>
      <c r="JEN193" s="749"/>
      <c r="JEO193" s="749"/>
      <c r="JEP193" s="749"/>
      <c r="JEQ193" s="749"/>
      <c r="JER193" s="749"/>
      <c r="JES193" s="749"/>
      <c r="JET193" s="749"/>
      <c r="JEU193" s="749"/>
      <c r="JEV193" s="749"/>
      <c r="JEW193" s="749"/>
      <c r="JEX193" s="749"/>
      <c r="JEY193" s="749"/>
      <c r="JEZ193" s="749"/>
      <c r="JFA193" s="749"/>
      <c r="JFB193" s="749"/>
      <c r="JFC193" s="749"/>
      <c r="JFD193" s="749"/>
      <c r="JFE193" s="749"/>
      <c r="JFF193" s="749"/>
      <c r="JFG193" s="749"/>
      <c r="JFH193" s="749"/>
      <c r="JFI193" s="749"/>
      <c r="JFJ193" s="749"/>
      <c r="JFK193" s="749"/>
      <c r="JFL193" s="749"/>
      <c r="JFM193" s="749"/>
      <c r="JFN193" s="749"/>
      <c r="JFO193" s="749"/>
      <c r="JFP193" s="749"/>
      <c r="JFQ193" s="749"/>
      <c r="JFR193" s="749"/>
      <c r="JFS193" s="749"/>
      <c r="JFT193" s="749"/>
      <c r="JFU193" s="749"/>
      <c r="JFV193" s="749"/>
      <c r="JFW193" s="749"/>
      <c r="JFX193" s="749"/>
      <c r="JFY193" s="749"/>
      <c r="JFZ193" s="749"/>
      <c r="JGA193" s="749"/>
      <c r="JGB193" s="749"/>
      <c r="JGC193" s="749"/>
      <c r="JGD193" s="749"/>
      <c r="JGE193" s="749"/>
      <c r="JGF193" s="749"/>
      <c r="JGG193" s="749"/>
      <c r="JGH193" s="749"/>
      <c r="JGI193" s="749"/>
      <c r="JGJ193" s="749"/>
      <c r="JGK193" s="749"/>
      <c r="JGL193" s="749"/>
      <c r="JGM193" s="749"/>
      <c r="JGN193" s="749"/>
      <c r="JGO193" s="749"/>
      <c r="JGP193" s="749"/>
      <c r="JGQ193" s="749"/>
      <c r="JGR193" s="749"/>
      <c r="JGS193" s="749"/>
      <c r="JGT193" s="749"/>
      <c r="JGU193" s="749"/>
      <c r="JGV193" s="749"/>
      <c r="JGW193" s="749"/>
      <c r="JGX193" s="749"/>
      <c r="JGY193" s="749"/>
      <c r="JGZ193" s="749"/>
      <c r="JHA193" s="749"/>
      <c r="JHB193" s="749"/>
      <c r="JHC193" s="749"/>
      <c r="JHD193" s="749"/>
      <c r="JHE193" s="749"/>
      <c r="JHF193" s="749"/>
      <c r="JHG193" s="749"/>
      <c r="JHH193" s="749"/>
      <c r="JHI193" s="749"/>
      <c r="JHJ193" s="749"/>
      <c r="JHK193" s="749"/>
      <c r="JHL193" s="749"/>
      <c r="JHM193" s="749"/>
      <c r="JHN193" s="749"/>
      <c r="JHO193" s="749"/>
      <c r="JHP193" s="749"/>
      <c r="JHQ193" s="749"/>
      <c r="JHR193" s="749"/>
      <c r="JHS193" s="749"/>
      <c r="JHT193" s="749"/>
      <c r="JHU193" s="749"/>
      <c r="JHV193" s="749"/>
      <c r="JHW193" s="749"/>
      <c r="JHX193" s="749"/>
      <c r="JHY193" s="749"/>
      <c r="JHZ193" s="749"/>
      <c r="JIA193" s="749"/>
      <c r="JIB193" s="749"/>
      <c r="JIC193" s="749"/>
      <c r="JID193" s="749"/>
      <c r="JIE193" s="749"/>
      <c r="JIF193" s="749"/>
      <c r="JIG193" s="749"/>
      <c r="JIH193" s="749"/>
      <c r="JII193" s="749"/>
      <c r="JIJ193" s="749"/>
      <c r="JIK193" s="749"/>
      <c r="JIL193" s="749"/>
      <c r="JIM193" s="749"/>
      <c r="JIN193" s="749"/>
      <c r="JIO193" s="749"/>
      <c r="JIP193" s="749"/>
      <c r="JIQ193" s="749"/>
      <c r="JIR193" s="749"/>
      <c r="JIS193" s="749"/>
      <c r="JIT193" s="749"/>
      <c r="JIU193" s="749"/>
      <c r="JIV193" s="749"/>
      <c r="JIW193" s="749"/>
      <c r="JIX193" s="749"/>
      <c r="JIY193" s="749"/>
      <c r="JIZ193" s="749"/>
      <c r="JJA193" s="749"/>
      <c r="JJB193" s="749"/>
      <c r="JJC193" s="749"/>
      <c r="JJD193" s="749"/>
      <c r="JJE193" s="749"/>
      <c r="JJF193" s="749"/>
      <c r="JJG193" s="749"/>
      <c r="JJH193" s="749"/>
      <c r="JJI193" s="749"/>
      <c r="JJJ193" s="749"/>
      <c r="JJK193" s="749"/>
      <c r="JJL193" s="749"/>
      <c r="JJM193" s="749"/>
      <c r="JJN193" s="749"/>
      <c r="JJO193" s="749"/>
      <c r="JJP193" s="749"/>
      <c r="JJQ193" s="749"/>
      <c r="JJR193" s="749"/>
      <c r="JJS193" s="749"/>
      <c r="JJT193" s="749"/>
      <c r="JJU193" s="749"/>
      <c r="JJV193" s="749"/>
      <c r="JJW193" s="749"/>
      <c r="JJX193" s="749"/>
      <c r="JJY193" s="749"/>
      <c r="JJZ193" s="749"/>
      <c r="JKA193" s="749"/>
      <c r="JKB193" s="749"/>
      <c r="JKC193" s="749"/>
      <c r="JKD193" s="749"/>
      <c r="JKE193" s="749"/>
      <c r="JKF193" s="749"/>
      <c r="JKG193" s="749"/>
      <c r="JKH193" s="749"/>
      <c r="JKI193" s="749"/>
      <c r="JKJ193" s="749"/>
      <c r="JKK193" s="749"/>
      <c r="JKL193" s="749"/>
      <c r="JKM193" s="749"/>
      <c r="JKN193" s="749"/>
      <c r="JKO193" s="749"/>
      <c r="JKP193" s="749"/>
      <c r="JKQ193" s="749"/>
      <c r="JKR193" s="749"/>
      <c r="JKS193" s="749"/>
      <c r="JKT193" s="749"/>
      <c r="JKU193" s="749"/>
      <c r="JKV193" s="749"/>
      <c r="JKW193" s="749"/>
      <c r="JKX193" s="749"/>
      <c r="JKY193" s="749"/>
      <c r="JKZ193" s="749"/>
      <c r="JLA193" s="749"/>
      <c r="JLB193" s="749"/>
      <c r="JLC193" s="749"/>
      <c r="JLD193" s="749"/>
      <c r="JLE193" s="749"/>
      <c r="JLF193" s="749"/>
      <c r="JLG193" s="749"/>
      <c r="JLH193" s="749"/>
      <c r="JLI193" s="749"/>
      <c r="JLJ193" s="749"/>
      <c r="JLK193" s="749"/>
      <c r="JLL193" s="749"/>
      <c r="JLM193" s="749"/>
      <c r="JLN193" s="749"/>
      <c r="JLO193" s="749"/>
      <c r="JLP193" s="749"/>
      <c r="JLQ193" s="749"/>
      <c r="JLR193" s="749"/>
      <c r="JLS193" s="749"/>
      <c r="JLT193" s="749"/>
      <c r="JLU193" s="749"/>
      <c r="JLV193" s="749"/>
      <c r="JLW193" s="749"/>
      <c r="JLX193" s="749"/>
      <c r="JLY193" s="749"/>
      <c r="JLZ193" s="749"/>
      <c r="JMA193" s="749"/>
      <c r="JMB193" s="749"/>
      <c r="JMC193" s="749"/>
      <c r="JMD193" s="749"/>
      <c r="JME193" s="749"/>
      <c r="JMF193" s="749"/>
      <c r="JMG193" s="749"/>
      <c r="JMH193" s="749"/>
      <c r="JMI193" s="749"/>
      <c r="JMJ193" s="749"/>
      <c r="JMK193" s="749"/>
      <c r="JML193" s="749"/>
      <c r="JMM193" s="749"/>
      <c r="JMN193" s="749"/>
      <c r="JMO193" s="749"/>
      <c r="JMP193" s="749"/>
      <c r="JMQ193" s="749"/>
      <c r="JMR193" s="749"/>
      <c r="JMS193" s="749"/>
      <c r="JMT193" s="749"/>
      <c r="JMU193" s="749"/>
      <c r="JMV193" s="749"/>
      <c r="JMW193" s="749"/>
      <c r="JMX193" s="749"/>
      <c r="JMY193" s="749"/>
      <c r="JMZ193" s="749"/>
      <c r="JNA193" s="749"/>
      <c r="JNB193" s="749"/>
      <c r="JNC193" s="749"/>
      <c r="JND193" s="749"/>
      <c r="JNE193" s="749"/>
      <c r="JNF193" s="749"/>
      <c r="JNG193" s="749"/>
      <c r="JNH193" s="749"/>
      <c r="JNI193" s="749"/>
      <c r="JNJ193" s="749"/>
      <c r="JNK193" s="749"/>
      <c r="JNL193" s="749"/>
      <c r="JNM193" s="749"/>
      <c r="JNN193" s="749"/>
      <c r="JNO193" s="749"/>
      <c r="JNP193" s="749"/>
      <c r="JNQ193" s="749"/>
      <c r="JNR193" s="749"/>
      <c r="JNS193" s="749"/>
      <c r="JNT193" s="749"/>
      <c r="JNU193" s="749"/>
      <c r="JNV193" s="749"/>
      <c r="JNW193" s="749"/>
      <c r="JNX193" s="749"/>
      <c r="JNY193" s="749"/>
      <c r="JNZ193" s="749"/>
      <c r="JOA193" s="749"/>
      <c r="JOB193" s="749"/>
      <c r="JOC193" s="749"/>
      <c r="JOD193" s="749"/>
      <c r="JOE193" s="749"/>
      <c r="JOF193" s="749"/>
      <c r="JOG193" s="749"/>
      <c r="JOH193" s="749"/>
      <c r="JOI193" s="749"/>
      <c r="JOJ193" s="749"/>
      <c r="JOK193" s="749"/>
      <c r="JOL193" s="749"/>
      <c r="JOM193" s="749"/>
      <c r="JON193" s="749"/>
      <c r="JOO193" s="749"/>
      <c r="JOP193" s="749"/>
      <c r="JOQ193" s="749"/>
      <c r="JOR193" s="749"/>
      <c r="JOS193" s="749"/>
      <c r="JOT193" s="749"/>
      <c r="JOU193" s="749"/>
      <c r="JOV193" s="749"/>
      <c r="JOW193" s="749"/>
      <c r="JOX193" s="749"/>
      <c r="JOY193" s="749"/>
      <c r="JOZ193" s="749"/>
      <c r="JPA193" s="749"/>
      <c r="JPB193" s="749"/>
      <c r="JPC193" s="749"/>
      <c r="JPD193" s="749"/>
      <c r="JPE193" s="749"/>
      <c r="JPF193" s="749"/>
      <c r="JPG193" s="749"/>
      <c r="JPH193" s="749"/>
      <c r="JPI193" s="749"/>
      <c r="JPJ193" s="749"/>
      <c r="JPK193" s="749"/>
      <c r="JPL193" s="749"/>
      <c r="JPM193" s="749"/>
      <c r="JPN193" s="749"/>
      <c r="JPO193" s="749"/>
      <c r="JPP193" s="749"/>
      <c r="JPQ193" s="749"/>
      <c r="JPR193" s="749"/>
      <c r="JPS193" s="749"/>
      <c r="JPT193" s="749"/>
      <c r="JPU193" s="749"/>
      <c r="JPV193" s="749"/>
      <c r="JPW193" s="749"/>
      <c r="JPX193" s="749"/>
      <c r="JPY193" s="749"/>
      <c r="JPZ193" s="749"/>
      <c r="JQA193" s="749"/>
      <c r="JQB193" s="749"/>
      <c r="JQC193" s="749"/>
      <c r="JQD193" s="749"/>
      <c r="JQE193" s="749"/>
      <c r="JQF193" s="749"/>
      <c r="JQG193" s="749"/>
      <c r="JQH193" s="749"/>
      <c r="JQI193" s="749"/>
      <c r="JQJ193" s="749"/>
      <c r="JQK193" s="749"/>
      <c r="JQL193" s="749"/>
      <c r="JQM193" s="749"/>
      <c r="JQN193" s="749"/>
      <c r="JQO193" s="749"/>
      <c r="JQP193" s="749"/>
      <c r="JQQ193" s="749"/>
      <c r="JQR193" s="749"/>
      <c r="JQS193" s="749"/>
      <c r="JQT193" s="749"/>
      <c r="JQU193" s="749"/>
      <c r="JQV193" s="749"/>
      <c r="JQW193" s="749"/>
      <c r="JQX193" s="749"/>
      <c r="JQY193" s="749"/>
      <c r="JQZ193" s="749"/>
      <c r="JRA193" s="749"/>
      <c r="JRB193" s="749"/>
      <c r="JRC193" s="749"/>
      <c r="JRD193" s="749"/>
      <c r="JRE193" s="749"/>
      <c r="JRF193" s="749"/>
      <c r="JRG193" s="749"/>
      <c r="JRH193" s="749"/>
      <c r="JRI193" s="749"/>
      <c r="JRJ193" s="749"/>
      <c r="JRK193" s="749"/>
      <c r="JRL193" s="749"/>
      <c r="JRM193" s="749"/>
      <c r="JRN193" s="749"/>
      <c r="JRO193" s="749"/>
      <c r="JRP193" s="749"/>
      <c r="JRQ193" s="749"/>
      <c r="JRR193" s="749"/>
      <c r="JRS193" s="749"/>
      <c r="JRT193" s="749"/>
      <c r="JRU193" s="749"/>
      <c r="JRV193" s="749"/>
      <c r="JRW193" s="749"/>
      <c r="JRX193" s="749"/>
      <c r="JRY193" s="749"/>
      <c r="JRZ193" s="749"/>
      <c r="JSA193" s="749"/>
      <c r="JSB193" s="749"/>
      <c r="JSC193" s="749"/>
      <c r="JSD193" s="749"/>
      <c r="JSE193" s="749"/>
      <c r="JSF193" s="749"/>
      <c r="JSG193" s="749"/>
      <c r="JSH193" s="749"/>
      <c r="JSI193" s="749"/>
      <c r="JSJ193" s="749"/>
      <c r="JSK193" s="749"/>
      <c r="JSL193" s="749"/>
      <c r="JSM193" s="749"/>
      <c r="JSN193" s="749"/>
      <c r="JSO193" s="749"/>
      <c r="JSP193" s="749"/>
      <c r="JSQ193" s="749"/>
      <c r="JSR193" s="749"/>
      <c r="JSS193" s="749"/>
      <c r="JST193" s="749"/>
      <c r="JSU193" s="749"/>
      <c r="JSV193" s="749"/>
      <c r="JSW193" s="749"/>
      <c r="JSX193" s="749"/>
      <c r="JSY193" s="749"/>
      <c r="JSZ193" s="749"/>
      <c r="JTA193" s="749"/>
      <c r="JTB193" s="749"/>
      <c r="JTC193" s="749"/>
      <c r="JTD193" s="749"/>
      <c r="JTE193" s="749"/>
      <c r="JTF193" s="749"/>
      <c r="JTG193" s="749"/>
      <c r="JTH193" s="749"/>
      <c r="JTI193" s="749"/>
      <c r="JTJ193" s="749"/>
      <c r="JTK193" s="749"/>
      <c r="JTL193" s="749"/>
      <c r="JTM193" s="749"/>
      <c r="JTN193" s="749"/>
      <c r="JTO193" s="749"/>
      <c r="JTP193" s="749"/>
      <c r="JTQ193" s="749"/>
      <c r="JTR193" s="749"/>
      <c r="JTS193" s="749"/>
      <c r="JTT193" s="749"/>
      <c r="JTU193" s="749"/>
      <c r="JTV193" s="749"/>
      <c r="JTW193" s="749"/>
      <c r="JTX193" s="749"/>
      <c r="JTY193" s="749"/>
      <c r="JTZ193" s="749"/>
      <c r="JUA193" s="749"/>
      <c r="JUB193" s="749"/>
      <c r="JUC193" s="749"/>
      <c r="JUD193" s="749"/>
      <c r="JUE193" s="749"/>
      <c r="JUF193" s="749"/>
      <c r="JUG193" s="749"/>
      <c r="JUH193" s="749"/>
      <c r="JUI193" s="749"/>
      <c r="JUJ193" s="749"/>
      <c r="JUK193" s="749"/>
      <c r="JUL193" s="749"/>
      <c r="JUM193" s="749"/>
      <c r="JUN193" s="749"/>
      <c r="JUO193" s="749"/>
      <c r="JUP193" s="749"/>
      <c r="JUQ193" s="749"/>
      <c r="JUR193" s="749"/>
      <c r="JUS193" s="749"/>
      <c r="JUT193" s="749"/>
      <c r="JUU193" s="749"/>
      <c r="JUV193" s="749"/>
      <c r="JUW193" s="749"/>
      <c r="JUX193" s="749"/>
      <c r="JUY193" s="749"/>
      <c r="JUZ193" s="749"/>
      <c r="JVA193" s="749"/>
      <c r="JVB193" s="749"/>
      <c r="JVC193" s="749"/>
      <c r="JVD193" s="749"/>
      <c r="JVE193" s="749"/>
      <c r="JVF193" s="749"/>
      <c r="JVG193" s="749"/>
      <c r="JVH193" s="749"/>
      <c r="JVI193" s="749"/>
      <c r="JVJ193" s="749"/>
      <c r="JVK193" s="749"/>
      <c r="JVL193" s="749"/>
      <c r="JVM193" s="749"/>
      <c r="JVN193" s="749"/>
      <c r="JVO193" s="749"/>
      <c r="JVP193" s="749"/>
      <c r="JVQ193" s="749"/>
      <c r="JVR193" s="749"/>
      <c r="JVS193" s="749"/>
      <c r="JVT193" s="749"/>
      <c r="JVU193" s="749"/>
      <c r="JVV193" s="749"/>
      <c r="JVW193" s="749"/>
      <c r="JVX193" s="749"/>
      <c r="JVY193" s="749"/>
      <c r="JVZ193" s="749"/>
      <c r="JWA193" s="749"/>
      <c r="JWB193" s="749"/>
      <c r="JWC193" s="749"/>
      <c r="JWD193" s="749"/>
      <c r="JWE193" s="749"/>
      <c r="JWF193" s="749"/>
      <c r="JWG193" s="749"/>
      <c r="JWH193" s="749"/>
      <c r="JWI193" s="749"/>
      <c r="JWJ193" s="749"/>
      <c r="JWK193" s="749"/>
      <c r="JWL193" s="749"/>
      <c r="JWM193" s="749"/>
      <c r="JWN193" s="749"/>
      <c r="JWO193" s="749"/>
      <c r="JWP193" s="749"/>
      <c r="JWQ193" s="749"/>
      <c r="JWR193" s="749"/>
      <c r="JWS193" s="749"/>
      <c r="JWT193" s="749"/>
      <c r="JWU193" s="749"/>
      <c r="JWV193" s="749"/>
      <c r="JWW193" s="749"/>
      <c r="JWX193" s="749"/>
      <c r="JWY193" s="749"/>
      <c r="JWZ193" s="749"/>
      <c r="JXA193" s="749"/>
      <c r="JXB193" s="749"/>
      <c r="JXC193" s="749"/>
      <c r="JXD193" s="749"/>
      <c r="JXE193" s="749"/>
      <c r="JXF193" s="749"/>
      <c r="JXG193" s="749"/>
      <c r="JXH193" s="749"/>
      <c r="JXI193" s="749"/>
      <c r="JXJ193" s="749"/>
      <c r="JXK193" s="749"/>
      <c r="JXL193" s="749"/>
      <c r="JXM193" s="749"/>
      <c r="JXN193" s="749"/>
      <c r="JXO193" s="749"/>
      <c r="JXP193" s="749"/>
      <c r="JXQ193" s="749"/>
      <c r="JXR193" s="749"/>
      <c r="JXS193" s="749"/>
      <c r="JXT193" s="749"/>
      <c r="JXU193" s="749"/>
      <c r="JXV193" s="749"/>
      <c r="JXW193" s="749"/>
      <c r="JXX193" s="749"/>
      <c r="JXY193" s="749"/>
      <c r="JXZ193" s="749"/>
      <c r="JYA193" s="749"/>
      <c r="JYB193" s="749"/>
      <c r="JYC193" s="749"/>
      <c r="JYD193" s="749"/>
      <c r="JYE193" s="749"/>
      <c r="JYF193" s="749"/>
      <c r="JYG193" s="749"/>
      <c r="JYH193" s="749"/>
      <c r="JYI193" s="749"/>
      <c r="JYJ193" s="749"/>
      <c r="JYK193" s="749"/>
      <c r="JYL193" s="749"/>
      <c r="JYM193" s="749"/>
      <c r="JYN193" s="749"/>
      <c r="JYO193" s="749"/>
      <c r="JYP193" s="749"/>
      <c r="JYQ193" s="749"/>
      <c r="JYR193" s="749"/>
      <c r="JYS193" s="749"/>
      <c r="JYT193" s="749"/>
      <c r="JYU193" s="749"/>
      <c r="JYV193" s="749"/>
      <c r="JYW193" s="749"/>
      <c r="JYX193" s="749"/>
      <c r="JYY193" s="749"/>
      <c r="JYZ193" s="749"/>
      <c r="JZA193" s="749"/>
      <c r="JZB193" s="749"/>
      <c r="JZC193" s="749"/>
      <c r="JZD193" s="749"/>
      <c r="JZE193" s="749"/>
      <c r="JZF193" s="749"/>
      <c r="JZG193" s="749"/>
      <c r="JZH193" s="749"/>
      <c r="JZI193" s="749"/>
      <c r="JZJ193" s="749"/>
      <c r="JZK193" s="749"/>
      <c r="JZL193" s="749"/>
      <c r="JZM193" s="749"/>
      <c r="JZN193" s="749"/>
      <c r="JZO193" s="749"/>
      <c r="JZP193" s="749"/>
      <c r="JZQ193" s="749"/>
      <c r="JZR193" s="749"/>
      <c r="JZS193" s="749"/>
      <c r="JZT193" s="749"/>
      <c r="JZU193" s="749"/>
      <c r="JZV193" s="749"/>
      <c r="JZW193" s="749"/>
      <c r="JZX193" s="749"/>
      <c r="JZY193" s="749"/>
      <c r="JZZ193" s="749"/>
      <c r="KAA193" s="749"/>
      <c r="KAB193" s="749"/>
      <c r="KAC193" s="749"/>
      <c r="KAD193" s="749"/>
      <c r="KAE193" s="749"/>
      <c r="KAF193" s="749"/>
      <c r="KAG193" s="749"/>
      <c r="KAH193" s="749"/>
      <c r="KAI193" s="749"/>
      <c r="KAJ193" s="749"/>
      <c r="KAK193" s="749"/>
      <c r="KAL193" s="749"/>
      <c r="KAM193" s="749"/>
      <c r="KAN193" s="749"/>
      <c r="KAO193" s="749"/>
      <c r="KAP193" s="749"/>
      <c r="KAQ193" s="749"/>
      <c r="KAR193" s="749"/>
      <c r="KAS193" s="749"/>
      <c r="KAT193" s="749"/>
      <c r="KAU193" s="749"/>
      <c r="KAV193" s="749"/>
      <c r="KAW193" s="749"/>
      <c r="KAX193" s="749"/>
      <c r="KAY193" s="749"/>
      <c r="KAZ193" s="749"/>
      <c r="KBA193" s="749"/>
      <c r="KBB193" s="749"/>
      <c r="KBC193" s="749"/>
      <c r="KBD193" s="749"/>
      <c r="KBE193" s="749"/>
      <c r="KBF193" s="749"/>
      <c r="KBG193" s="749"/>
      <c r="KBH193" s="749"/>
      <c r="KBI193" s="749"/>
      <c r="KBJ193" s="749"/>
      <c r="KBK193" s="749"/>
      <c r="KBL193" s="749"/>
      <c r="KBM193" s="749"/>
      <c r="KBN193" s="749"/>
      <c r="KBO193" s="749"/>
      <c r="KBP193" s="749"/>
      <c r="KBQ193" s="749"/>
      <c r="KBR193" s="749"/>
      <c r="KBS193" s="749"/>
      <c r="KBT193" s="749"/>
      <c r="KBU193" s="749"/>
      <c r="KBV193" s="749"/>
      <c r="KBW193" s="749"/>
      <c r="KBX193" s="749"/>
      <c r="KBY193" s="749"/>
      <c r="KBZ193" s="749"/>
      <c r="KCA193" s="749"/>
      <c r="KCB193" s="749"/>
      <c r="KCC193" s="749"/>
      <c r="KCD193" s="749"/>
      <c r="KCE193" s="749"/>
      <c r="KCF193" s="749"/>
      <c r="KCG193" s="749"/>
      <c r="KCH193" s="749"/>
      <c r="KCI193" s="749"/>
      <c r="KCJ193" s="749"/>
      <c r="KCK193" s="749"/>
      <c r="KCL193" s="749"/>
      <c r="KCM193" s="749"/>
      <c r="KCN193" s="749"/>
      <c r="KCO193" s="749"/>
      <c r="KCP193" s="749"/>
      <c r="KCQ193" s="749"/>
      <c r="KCR193" s="749"/>
      <c r="KCS193" s="749"/>
      <c r="KCT193" s="749"/>
      <c r="KCU193" s="749"/>
      <c r="KCV193" s="749"/>
      <c r="KCW193" s="749"/>
      <c r="KCX193" s="749"/>
      <c r="KCY193" s="749"/>
      <c r="KCZ193" s="749"/>
      <c r="KDA193" s="749"/>
      <c r="KDB193" s="749"/>
      <c r="KDC193" s="749"/>
      <c r="KDD193" s="749"/>
      <c r="KDE193" s="749"/>
      <c r="KDF193" s="749"/>
      <c r="KDG193" s="749"/>
      <c r="KDH193" s="749"/>
      <c r="KDI193" s="749"/>
      <c r="KDJ193" s="749"/>
      <c r="KDK193" s="749"/>
      <c r="KDL193" s="749"/>
      <c r="KDM193" s="749"/>
      <c r="KDN193" s="749"/>
      <c r="KDO193" s="749"/>
      <c r="KDP193" s="749"/>
      <c r="KDQ193" s="749"/>
      <c r="KDR193" s="749"/>
      <c r="KDS193" s="749"/>
      <c r="KDT193" s="749"/>
      <c r="KDU193" s="749"/>
      <c r="KDV193" s="749"/>
      <c r="KDW193" s="749"/>
      <c r="KDX193" s="749"/>
      <c r="KDY193" s="749"/>
      <c r="KDZ193" s="749"/>
      <c r="KEA193" s="749"/>
      <c r="KEB193" s="749"/>
      <c r="KEC193" s="749"/>
      <c r="KED193" s="749"/>
      <c r="KEE193" s="749"/>
      <c r="KEF193" s="749"/>
      <c r="KEG193" s="749"/>
      <c r="KEH193" s="749"/>
      <c r="KEI193" s="749"/>
      <c r="KEJ193" s="749"/>
      <c r="KEK193" s="749"/>
      <c r="KEL193" s="749"/>
      <c r="KEM193" s="749"/>
      <c r="KEN193" s="749"/>
      <c r="KEO193" s="749"/>
      <c r="KEP193" s="749"/>
      <c r="KEQ193" s="749"/>
      <c r="KER193" s="749"/>
      <c r="KES193" s="749"/>
      <c r="KET193" s="749"/>
      <c r="KEU193" s="749"/>
      <c r="KEV193" s="749"/>
      <c r="KEW193" s="749"/>
      <c r="KEX193" s="749"/>
      <c r="KEY193" s="749"/>
      <c r="KEZ193" s="749"/>
      <c r="KFA193" s="749"/>
      <c r="KFB193" s="749"/>
      <c r="KFC193" s="749"/>
      <c r="KFD193" s="749"/>
      <c r="KFE193" s="749"/>
      <c r="KFF193" s="749"/>
      <c r="KFG193" s="749"/>
      <c r="KFH193" s="749"/>
      <c r="KFI193" s="749"/>
      <c r="KFJ193" s="749"/>
      <c r="KFK193" s="749"/>
      <c r="KFL193" s="749"/>
      <c r="KFM193" s="749"/>
      <c r="KFN193" s="749"/>
      <c r="KFO193" s="749"/>
      <c r="KFP193" s="749"/>
      <c r="KFQ193" s="749"/>
      <c r="KFR193" s="749"/>
      <c r="KFS193" s="749"/>
      <c r="KFT193" s="749"/>
      <c r="KFU193" s="749"/>
      <c r="KFV193" s="749"/>
      <c r="KFW193" s="749"/>
      <c r="KFX193" s="749"/>
      <c r="KFY193" s="749"/>
      <c r="KFZ193" s="749"/>
      <c r="KGA193" s="749"/>
      <c r="KGB193" s="749"/>
      <c r="KGC193" s="749"/>
      <c r="KGD193" s="749"/>
      <c r="KGE193" s="749"/>
      <c r="KGF193" s="749"/>
      <c r="KGG193" s="749"/>
      <c r="KGH193" s="749"/>
      <c r="KGI193" s="749"/>
      <c r="KGJ193" s="749"/>
      <c r="KGK193" s="749"/>
      <c r="KGL193" s="749"/>
      <c r="KGM193" s="749"/>
      <c r="KGN193" s="749"/>
      <c r="KGO193" s="749"/>
      <c r="KGP193" s="749"/>
      <c r="KGQ193" s="749"/>
      <c r="KGR193" s="749"/>
      <c r="KGS193" s="749"/>
      <c r="KGT193" s="749"/>
      <c r="KGU193" s="749"/>
      <c r="KGV193" s="749"/>
      <c r="KGW193" s="749"/>
      <c r="KGX193" s="749"/>
      <c r="KGY193" s="749"/>
      <c r="KGZ193" s="749"/>
      <c r="KHA193" s="749"/>
      <c r="KHB193" s="749"/>
      <c r="KHC193" s="749"/>
      <c r="KHD193" s="749"/>
      <c r="KHE193" s="749"/>
      <c r="KHF193" s="749"/>
      <c r="KHG193" s="749"/>
      <c r="KHH193" s="749"/>
      <c r="KHI193" s="749"/>
      <c r="KHJ193" s="749"/>
      <c r="KHK193" s="749"/>
      <c r="KHL193" s="749"/>
      <c r="KHM193" s="749"/>
      <c r="KHN193" s="749"/>
      <c r="KHO193" s="749"/>
      <c r="KHP193" s="749"/>
      <c r="KHQ193" s="749"/>
      <c r="KHR193" s="749"/>
      <c r="KHS193" s="749"/>
      <c r="KHT193" s="749"/>
      <c r="KHU193" s="749"/>
      <c r="KHV193" s="749"/>
      <c r="KHW193" s="749"/>
      <c r="KHX193" s="749"/>
      <c r="KHY193" s="749"/>
      <c r="KHZ193" s="749"/>
      <c r="KIA193" s="749"/>
      <c r="KIB193" s="749"/>
      <c r="KIC193" s="749"/>
      <c r="KID193" s="749"/>
      <c r="KIE193" s="749"/>
      <c r="KIF193" s="749"/>
      <c r="KIG193" s="749"/>
      <c r="KIH193" s="749"/>
      <c r="KII193" s="749"/>
      <c r="KIJ193" s="749"/>
      <c r="KIK193" s="749"/>
      <c r="KIL193" s="749"/>
      <c r="KIM193" s="749"/>
      <c r="KIN193" s="749"/>
      <c r="KIO193" s="749"/>
      <c r="KIP193" s="749"/>
      <c r="KIQ193" s="749"/>
      <c r="KIR193" s="749"/>
      <c r="KIS193" s="749"/>
      <c r="KIT193" s="749"/>
      <c r="KIU193" s="749"/>
      <c r="KIV193" s="749"/>
      <c r="KIW193" s="749"/>
      <c r="KIX193" s="749"/>
      <c r="KIY193" s="749"/>
      <c r="KIZ193" s="749"/>
      <c r="KJA193" s="749"/>
      <c r="KJB193" s="749"/>
      <c r="KJC193" s="749"/>
      <c r="KJD193" s="749"/>
      <c r="KJE193" s="749"/>
      <c r="KJF193" s="749"/>
      <c r="KJG193" s="749"/>
      <c r="KJH193" s="749"/>
      <c r="KJI193" s="749"/>
      <c r="KJJ193" s="749"/>
      <c r="KJK193" s="749"/>
      <c r="KJL193" s="749"/>
      <c r="KJM193" s="749"/>
      <c r="KJN193" s="749"/>
      <c r="KJO193" s="749"/>
      <c r="KJP193" s="749"/>
      <c r="KJQ193" s="749"/>
      <c r="KJR193" s="749"/>
      <c r="KJS193" s="749"/>
      <c r="KJT193" s="749"/>
      <c r="KJU193" s="749"/>
      <c r="KJV193" s="749"/>
      <c r="KJW193" s="749"/>
      <c r="KJX193" s="749"/>
      <c r="KJY193" s="749"/>
      <c r="KJZ193" s="749"/>
      <c r="KKA193" s="749"/>
      <c r="KKB193" s="749"/>
      <c r="KKC193" s="749"/>
      <c r="KKD193" s="749"/>
      <c r="KKE193" s="749"/>
      <c r="KKF193" s="749"/>
      <c r="KKG193" s="749"/>
      <c r="KKH193" s="749"/>
      <c r="KKI193" s="749"/>
      <c r="KKJ193" s="749"/>
      <c r="KKK193" s="749"/>
      <c r="KKL193" s="749"/>
      <c r="KKM193" s="749"/>
      <c r="KKN193" s="749"/>
      <c r="KKO193" s="749"/>
      <c r="KKP193" s="749"/>
      <c r="KKQ193" s="749"/>
      <c r="KKR193" s="749"/>
      <c r="KKS193" s="749"/>
      <c r="KKT193" s="749"/>
      <c r="KKU193" s="749"/>
      <c r="KKV193" s="749"/>
      <c r="KKW193" s="749"/>
      <c r="KKX193" s="749"/>
      <c r="KKY193" s="749"/>
      <c r="KKZ193" s="749"/>
      <c r="KLA193" s="749"/>
      <c r="KLB193" s="749"/>
      <c r="KLC193" s="749"/>
      <c r="KLD193" s="749"/>
      <c r="KLE193" s="749"/>
      <c r="KLF193" s="749"/>
      <c r="KLG193" s="749"/>
      <c r="KLH193" s="749"/>
      <c r="KLI193" s="749"/>
      <c r="KLJ193" s="749"/>
      <c r="KLK193" s="749"/>
      <c r="KLL193" s="749"/>
      <c r="KLM193" s="749"/>
      <c r="KLN193" s="749"/>
      <c r="KLO193" s="749"/>
      <c r="KLP193" s="749"/>
      <c r="KLQ193" s="749"/>
      <c r="KLR193" s="749"/>
      <c r="KLS193" s="749"/>
      <c r="KLT193" s="749"/>
      <c r="KLU193" s="749"/>
      <c r="KLV193" s="749"/>
      <c r="KLW193" s="749"/>
      <c r="KLX193" s="749"/>
      <c r="KLY193" s="749"/>
      <c r="KLZ193" s="749"/>
      <c r="KMA193" s="749"/>
      <c r="KMB193" s="749"/>
      <c r="KMC193" s="749"/>
      <c r="KMD193" s="749"/>
      <c r="KME193" s="749"/>
      <c r="KMF193" s="749"/>
      <c r="KMG193" s="749"/>
      <c r="KMH193" s="749"/>
      <c r="KMI193" s="749"/>
      <c r="KMJ193" s="749"/>
      <c r="KMK193" s="749"/>
      <c r="KML193" s="749"/>
      <c r="KMM193" s="749"/>
      <c r="KMN193" s="749"/>
      <c r="KMO193" s="749"/>
      <c r="KMP193" s="749"/>
      <c r="KMQ193" s="749"/>
      <c r="KMR193" s="749"/>
      <c r="KMS193" s="749"/>
      <c r="KMT193" s="749"/>
      <c r="KMU193" s="749"/>
      <c r="KMV193" s="749"/>
      <c r="KMW193" s="749"/>
      <c r="KMX193" s="749"/>
      <c r="KMY193" s="749"/>
      <c r="KMZ193" s="749"/>
      <c r="KNA193" s="749"/>
      <c r="KNB193" s="749"/>
      <c r="KNC193" s="749"/>
      <c r="KND193" s="749"/>
      <c r="KNE193" s="749"/>
      <c r="KNF193" s="749"/>
      <c r="KNG193" s="749"/>
      <c r="KNH193" s="749"/>
      <c r="KNI193" s="749"/>
      <c r="KNJ193" s="749"/>
      <c r="KNK193" s="749"/>
      <c r="KNL193" s="749"/>
      <c r="KNM193" s="749"/>
      <c r="KNN193" s="749"/>
      <c r="KNO193" s="749"/>
      <c r="KNP193" s="749"/>
      <c r="KNQ193" s="749"/>
      <c r="KNR193" s="749"/>
      <c r="KNS193" s="749"/>
      <c r="KNT193" s="749"/>
      <c r="KNU193" s="749"/>
      <c r="KNV193" s="749"/>
      <c r="KNW193" s="749"/>
      <c r="KNX193" s="749"/>
      <c r="KNY193" s="749"/>
      <c r="KNZ193" s="749"/>
      <c r="KOA193" s="749"/>
      <c r="KOB193" s="749"/>
      <c r="KOC193" s="749"/>
      <c r="KOD193" s="749"/>
      <c r="KOE193" s="749"/>
      <c r="KOF193" s="749"/>
      <c r="KOG193" s="749"/>
      <c r="KOH193" s="749"/>
      <c r="KOI193" s="749"/>
      <c r="KOJ193" s="749"/>
      <c r="KOK193" s="749"/>
      <c r="KOL193" s="749"/>
      <c r="KOM193" s="749"/>
      <c r="KON193" s="749"/>
      <c r="KOO193" s="749"/>
      <c r="KOP193" s="749"/>
      <c r="KOQ193" s="749"/>
      <c r="KOR193" s="749"/>
      <c r="KOS193" s="749"/>
      <c r="KOT193" s="749"/>
      <c r="KOU193" s="749"/>
      <c r="KOV193" s="749"/>
      <c r="KOW193" s="749"/>
      <c r="KOX193" s="749"/>
      <c r="KOY193" s="749"/>
      <c r="KOZ193" s="749"/>
      <c r="KPA193" s="749"/>
      <c r="KPB193" s="749"/>
      <c r="KPC193" s="749"/>
      <c r="KPD193" s="749"/>
      <c r="KPE193" s="749"/>
      <c r="KPF193" s="749"/>
      <c r="KPG193" s="749"/>
      <c r="KPH193" s="749"/>
      <c r="KPI193" s="749"/>
      <c r="KPJ193" s="749"/>
      <c r="KPK193" s="749"/>
      <c r="KPL193" s="749"/>
      <c r="KPM193" s="749"/>
      <c r="KPN193" s="749"/>
      <c r="KPO193" s="749"/>
      <c r="KPP193" s="749"/>
      <c r="KPQ193" s="749"/>
      <c r="KPR193" s="749"/>
      <c r="KPS193" s="749"/>
      <c r="KPT193" s="749"/>
      <c r="KPU193" s="749"/>
      <c r="KPV193" s="749"/>
      <c r="KPW193" s="749"/>
      <c r="KPX193" s="749"/>
      <c r="KPY193" s="749"/>
      <c r="KPZ193" s="749"/>
      <c r="KQA193" s="749"/>
      <c r="KQB193" s="749"/>
      <c r="KQC193" s="749"/>
      <c r="KQD193" s="749"/>
      <c r="KQE193" s="749"/>
      <c r="KQF193" s="749"/>
      <c r="KQG193" s="749"/>
      <c r="KQH193" s="749"/>
      <c r="KQI193" s="749"/>
      <c r="KQJ193" s="749"/>
      <c r="KQK193" s="749"/>
      <c r="KQL193" s="749"/>
      <c r="KQM193" s="749"/>
      <c r="KQN193" s="749"/>
      <c r="KQO193" s="749"/>
      <c r="KQP193" s="749"/>
      <c r="KQQ193" s="749"/>
      <c r="KQR193" s="749"/>
      <c r="KQS193" s="749"/>
      <c r="KQT193" s="749"/>
      <c r="KQU193" s="749"/>
      <c r="KQV193" s="749"/>
      <c r="KQW193" s="749"/>
      <c r="KQX193" s="749"/>
      <c r="KQY193" s="749"/>
      <c r="KQZ193" s="749"/>
      <c r="KRA193" s="749"/>
      <c r="KRB193" s="749"/>
      <c r="KRC193" s="749"/>
      <c r="KRD193" s="749"/>
      <c r="KRE193" s="749"/>
      <c r="KRF193" s="749"/>
      <c r="KRG193" s="749"/>
      <c r="KRH193" s="749"/>
      <c r="KRI193" s="749"/>
      <c r="KRJ193" s="749"/>
      <c r="KRK193" s="749"/>
      <c r="KRL193" s="749"/>
      <c r="KRM193" s="749"/>
      <c r="KRN193" s="749"/>
      <c r="KRO193" s="749"/>
      <c r="KRP193" s="749"/>
      <c r="KRQ193" s="749"/>
      <c r="KRR193" s="749"/>
      <c r="KRS193" s="749"/>
      <c r="KRT193" s="749"/>
      <c r="KRU193" s="749"/>
      <c r="KRV193" s="749"/>
      <c r="KRW193" s="749"/>
      <c r="KRX193" s="749"/>
      <c r="KRY193" s="749"/>
      <c r="KRZ193" s="749"/>
      <c r="KSA193" s="749"/>
      <c r="KSB193" s="749"/>
      <c r="KSC193" s="749"/>
      <c r="KSD193" s="749"/>
      <c r="KSE193" s="749"/>
      <c r="KSF193" s="749"/>
      <c r="KSG193" s="749"/>
      <c r="KSH193" s="749"/>
      <c r="KSI193" s="749"/>
      <c r="KSJ193" s="749"/>
      <c r="KSK193" s="749"/>
      <c r="KSL193" s="749"/>
      <c r="KSM193" s="749"/>
      <c r="KSN193" s="749"/>
      <c r="KSO193" s="749"/>
      <c r="KSP193" s="749"/>
      <c r="KSQ193" s="749"/>
      <c r="KSR193" s="749"/>
      <c r="KSS193" s="749"/>
      <c r="KST193" s="749"/>
      <c r="KSU193" s="749"/>
      <c r="KSV193" s="749"/>
      <c r="KSW193" s="749"/>
      <c r="KSX193" s="749"/>
      <c r="KSY193" s="749"/>
      <c r="KSZ193" s="749"/>
      <c r="KTA193" s="749"/>
      <c r="KTB193" s="749"/>
      <c r="KTC193" s="749"/>
      <c r="KTD193" s="749"/>
      <c r="KTE193" s="749"/>
      <c r="KTF193" s="749"/>
      <c r="KTG193" s="749"/>
      <c r="KTH193" s="749"/>
      <c r="KTI193" s="749"/>
      <c r="KTJ193" s="749"/>
      <c r="KTK193" s="749"/>
      <c r="KTL193" s="749"/>
      <c r="KTM193" s="749"/>
      <c r="KTN193" s="749"/>
      <c r="KTO193" s="749"/>
      <c r="KTP193" s="749"/>
      <c r="KTQ193" s="749"/>
      <c r="KTR193" s="749"/>
      <c r="KTS193" s="749"/>
      <c r="KTT193" s="749"/>
      <c r="KTU193" s="749"/>
      <c r="KTV193" s="749"/>
      <c r="KTW193" s="749"/>
      <c r="KTX193" s="749"/>
      <c r="KTY193" s="749"/>
      <c r="KTZ193" s="749"/>
      <c r="KUA193" s="749"/>
      <c r="KUB193" s="749"/>
      <c r="KUC193" s="749"/>
      <c r="KUD193" s="749"/>
      <c r="KUE193" s="749"/>
      <c r="KUF193" s="749"/>
      <c r="KUG193" s="749"/>
      <c r="KUH193" s="749"/>
      <c r="KUI193" s="749"/>
      <c r="KUJ193" s="749"/>
      <c r="KUK193" s="749"/>
      <c r="KUL193" s="749"/>
      <c r="KUM193" s="749"/>
      <c r="KUN193" s="749"/>
      <c r="KUO193" s="749"/>
      <c r="KUP193" s="749"/>
      <c r="KUQ193" s="749"/>
      <c r="KUR193" s="749"/>
      <c r="KUS193" s="749"/>
      <c r="KUT193" s="749"/>
      <c r="KUU193" s="749"/>
      <c r="KUV193" s="749"/>
      <c r="KUW193" s="749"/>
      <c r="KUX193" s="749"/>
      <c r="KUY193" s="749"/>
      <c r="KUZ193" s="749"/>
      <c r="KVA193" s="749"/>
      <c r="KVB193" s="749"/>
      <c r="KVC193" s="749"/>
      <c r="KVD193" s="749"/>
      <c r="KVE193" s="749"/>
      <c r="KVF193" s="749"/>
      <c r="KVG193" s="749"/>
      <c r="KVH193" s="749"/>
      <c r="KVI193" s="749"/>
      <c r="KVJ193" s="749"/>
      <c r="KVK193" s="749"/>
      <c r="KVL193" s="749"/>
      <c r="KVM193" s="749"/>
      <c r="KVN193" s="749"/>
      <c r="KVO193" s="749"/>
      <c r="KVP193" s="749"/>
      <c r="KVQ193" s="749"/>
      <c r="KVR193" s="749"/>
      <c r="KVS193" s="749"/>
      <c r="KVT193" s="749"/>
      <c r="KVU193" s="749"/>
      <c r="KVV193" s="749"/>
      <c r="KVW193" s="749"/>
      <c r="KVX193" s="749"/>
      <c r="KVY193" s="749"/>
      <c r="KVZ193" s="749"/>
      <c r="KWA193" s="749"/>
      <c r="KWB193" s="749"/>
      <c r="KWC193" s="749"/>
      <c r="KWD193" s="749"/>
      <c r="KWE193" s="749"/>
      <c r="KWF193" s="749"/>
      <c r="KWG193" s="749"/>
      <c r="KWH193" s="749"/>
      <c r="KWI193" s="749"/>
      <c r="KWJ193" s="749"/>
      <c r="KWK193" s="749"/>
      <c r="KWL193" s="749"/>
      <c r="KWM193" s="749"/>
      <c r="KWN193" s="749"/>
      <c r="KWO193" s="749"/>
      <c r="KWP193" s="749"/>
      <c r="KWQ193" s="749"/>
      <c r="KWR193" s="749"/>
      <c r="KWS193" s="749"/>
      <c r="KWT193" s="749"/>
      <c r="KWU193" s="749"/>
      <c r="KWV193" s="749"/>
      <c r="KWW193" s="749"/>
      <c r="KWX193" s="749"/>
      <c r="KWY193" s="749"/>
      <c r="KWZ193" s="749"/>
      <c r="KXA193" s="749"/>
      <c r="KXB193" s="749"/>
      <c r="KXC193" s="749"/>
      <c r="KXD193" s="749"/>
      <c r="KXE193" s="749"/>
      <c r="KXF193" s="749"/>
      <c r="KXG193" s="749"/>
      <c r="KXH193" s="749"/>
      <c r="KXI193" s="749"/>
      <c r="KXJ193" s="749"/>
      <c r="KXK193" s="749"/>
      <c r="KXL193" s="749"/>
      <c r="KXM193" s="749"/>
      <c r="KXN193" s="749"/>
      <c r="KXO193" s="749"/>
      <c r="KXP193" s="749"/>
      <c r="KXQ193" s="749"/>
      <c r="KXR193" s="749"/>
      <c r="KXS193" s="749"/>
      <c r="KXT193" s="749"/>
      <c r="KXU193" s="749"/>
      <c r="KXV193" s="749"/>
      <c r="KXW193" s="749"/>
      <c r="KXX193" s="749"/>
      <c r="KXY193" s="749"/>
      <c r="KXZ193" s="749"/>
      <c r="KYA193" s="749"/>
      <c r="KYB193" s="749"/>
      <c r="KYC193" s="749"/>
      <c r="KYD193" s="749"/>
      <c r="KYE193" s="749"/>
      <c r="KYF193" s="749"/>
      <c r="KYG193" s="749"/>
      <c r="KYH193" s="749"/>
      <c r="KYI193" s="749"/>
      <c r="KYJ193" s="749"/>
      <c r="KYK193" s="749"/>
      <c r="KYL193" s="749"/>
      <c r="KYM193" s="749"/>
      <c r="KYN193" s="749"/>
      <c r="KYO193" s="749"/>
      <c r="KYP193" s="749"/>
      <c r="KYQ193" s="749"/>
      <c r="KYR193" s="749"/>
      <c r="KYS193" s="749"/>
      <c r="KYT193" s="749"/>
      <c r="KYU193" s="749"/>
      <c r="KYV193" s="749"/>
      <c r="KYW193" s="749"/>
      <c r="KYX193" s="749"/>
      <c r="KYY193" s="749"/>
      <c r="KYZ193" s="749"/>
      <c r="KZA193" s="749"/>
      <c r="KZB193" s="749"/>
      <c r="KZC193" s="749"/>
      <c r="KZD193" s="749"/>
      <c r="KZE193" s="749"/>
      <c r="KZF193" s="749"/>
      <c r="KZG193" s="749"/>
      <c r="KZH193" s="749"/>
      <c r="KZI193" s="749"/>
      <c r="KZJ193" s="749"/>
      <c r="KZK193" s="749"/>
      <c r="KZL193" s="749"/>
      <c r="KZM193" s="749"/>
      <c r="KZN193" s="749"/>
      <c r="KZO193" s="749"/>
      <c r="KZP193" s="749"/>
      <c r="KZQ193" s="749"/>
      <c r="KZR193" s="749"/>
      <c r="KZS193" s="749"/>
      <c r="KZT193" s="749"/>
      <c r="KZU193" s="749"/>
      <c r="KZV193" s="749"/>
      <c r="KZW193" s="749"/>
      <c r="KZX193" s="749"/>
      <c r="KZY193" s="749"/>
      <c r="KZZ193" s="749"/>
      <c r="LAA193" s="749"/>
      <c r="LAB193" s="749"/>
      <c r="LAC193" s="749"/>
      <c r="LAD193" s="749"/>
      <c r="LAE193" s="749"/>
      <c r="LAF193" s="749"/>
      <c r="LAG193" s="749"/>
      <c r="LAH193" s="749"/>
      <c r="LAI193" s="749"/>
      <c r="LAJ193" s="749"/>
      <c r="LAK193" s="749"/>
      <c r="LAL193" s="749"/>
      <c r="LAM193" s="749"/>
      <c r="LAN193" s="749"/>
      <c r="LAO193" s="749"/>
      <c r="LAP193" s="749"/>
      <c r="LAQ193" s="749"/>
      <c r="LAR193" s="749"/>
      <c r="LAS193" s="749"/>
      <c r="LAT193" s="749"/>
      <c r="LAU193" s="749"/>
      <c r="LAV193" s="749"/>
      <c r="LAW193" s="749"/>
      <c r="LAX193" s="749"/>
      <c r="LAY193" s="749"/>
      <c r="LAZ193" s="749"/>
      <c r="LBA193" s="749"/>
      <c r="LBB193" s="749"/>
      <c r="LBC193" s="749"/>
      <c r="LBD193" s="749"/>
      <c r="LBE193" s="749"/>
      <c r="LBF193" s="749"/>
      <c r="LBG193" s="749"/>
      <c r="LBH193" s="749"/>
      <c r="LBI193" s="749"/>
      <c r="LBJ193" s="749"/>
      <c r="LBK193" s="749"/>
      <c r="LBL193" s="749"/>
      <c r="LBM193" s="749"/>
      <c r="LBN193" s="749"/>
      <c r="LBO193" s="749"/>
      <c r="LBP193" s="749"/>
      <c r="LBQ193" s="749"/>
      <c r="LBR193" s="749"/>
      <c r="LBS193" s="749"/>
      <c r="LBT193" s="749"/>
      <c r="LBU193" s="749"/>
      <c r="LBV193" s="749"/>
      <c r="LBW193" s="749"/>
      <c r="LBX193" s="749"/>
      <c r="LBY193" s="749"/>
      <c r="LBZ193" s="749"/>
      <c r="LCA193" s="749"/>
      <c r="LCB193" s="749"/>
      <c r="LCC193" s="749"/>
      <c r="LCD193" s="749"/>
      <c r="LCE193" s="749"/>
      <c r="LCF193" s="749"/>
      <c r="LCG193" s="749"/>
      <c r="LCH193" s="749"/>
      <c r="LCI193" s="749"/>
      <c r="LCJ193" s="749"/>
      <c r="LCK193" s="749"/>
      <c r="LCL193" s="749"/>
      <c r="LCM193" s="749"/>
      <c r="LCN193" s="749"/>
      <c r="LCO193" s="749"/>
      <c r="LCP193" s="749"/>
      <c r="LCQ193" s="749"/>
      <c r="LCR193" s="749"/>
      <c r="LCS193" s="749"/>
      <c r="LCT193" s="749"/>
      <c r="LCU193" s="749"/>
      <c r="LCV193" s="749"/>
      <c r="LCW193" s="749"/>
      <c r="LCX193" s="749"/>
      <c r="LCY193" s="749"/>
      <c r="LCZ193" s="749"/>
      <c r="LDA193" s="749"/>
      <c r="LDB193" s="749"/>
      <c r="LDC193" s="749"/>
      <c r="LDD193" s="749"/>
      <c r="LDE193" s="749"/>
      <c r="LDF193" s="749"/>
      <c r="LDG193" s="749"/>
      <c r="LDH193" s="749"/>
      <c r="LDI193" s="749"/>
      <c r="LDJ193" s="749"/>
      <c r="LDK193" s="749"/>
      <c r="LDL193" s="749"/>
      <c r="LDM193" s="749"/>
      <c r="LDN193" s="749"/>
      <c r="LDO193" s="749"/>
      <c r="LDP193" s="749"/>
      <c r="LDQ193" s="749"/>
      <c r="LDR193" s="749"/>
      <c r="LDS193" s="749"/>
      <c r="LDT193" s="749"/>
      <c r="LDU193" s="749"/>
      <c r="LDV193" s="749"/>
      <c r="LDW193" s="749"/>
      <c r="LDX193" s="749"/>
      <c r="LDY193" s="749"/>
      <c r="LDZ193" s="749"/>
      <c r="LEA193" s="749"/>
      <c r="LEB193" s="749"/>
      <c r="LEC193" s="749"/>
      <c r="LED193" s="749"/>
      <c r="LEE193" s="749"/>
      <c r="LEF193" s="749"/>
      <c r="LEG193" s="749"/>
      <c r="LEH193" s="749"/>
      <c r="LEI193" s="749"/>
      <c r="LEJ193" s="749"/>
      <c r="LEK193" s="749"/>
      <c r="LEL193" s="749"/>
      <c r="LEM193" s="749"/>
      <c r="LEN193" s="749"/>
      <c r="LEO193" s="749"/>
      <c r="LEP193" s="749"/>
      <c r="LEQ193" s="749"/>
      <c r="LER193" s="749"/>
      <c r="LES193" s="749"/>
      <c r="LET193" s="749"/>
      <c r="LEU193" s="749"/>
      <c r="LEV193" s="749"/>
      <c r="LEW193" s="749"/>
      <c r="LEX193" s="749"/>
      <c r="LEY193" s="749"/>
      <c r="LEZ193" s="749"/>
      <c r="LFA193" s="749"/>
      <c r="LFB193" s="749"/>
      <c r="LFC193" s="749"/>
      <c r="LFD193" s="749"/>
      <c r="LFE193" s="749"/>
      <c r="LFF193" s="749"/>
      <c r="LFG193" s="749"/>
      <c r="LFH193" s="749"/>
      <c r="LFI193" s="749"/>
      <c r="LFJ193" s="749"/>
      <c r="LFK193" s="749"/>
      <c r="LFL193" s="749"/>
      <c r="LFM193" s="749"/>
      <c r="LFN193" s="749"/>
      <c r="LFO193" s="749"/>
      <c r="LFP193" s="749"/>
      <c r="LFQ193" s="749"/>
      <c r="LFR193" s="749"/>
      <c r="LFS193" s="749"/>
      <c r="LFT193" s="749"/>
      <c r="LFU193" s="749"/>
      <c r="LFV193" s="749"/>
      <c r="LFW193" s="749"/>
      <c r="LFX193" s="749"/>
      <c r="LFY193" s="749"/>
      <c r="LFZ193" s="749"/>
      <c r="LGA193" s="749"/>
      <c r="LGB193" s="749"/>
      <c r="LGC193" s="749"/>
      <c r="LGD193" s="749"/>
      <c r="LGE193" s="749"/>
      <c r="LGF193" s="749"/>
      <c r="LGG193" s="749"/>
      <c r="LGH193" s="749"/>
      <c r="LGI193" s="749"/>
      <c r="LGJ193" s="749"/>
      <c r="LGK193" s="749"/>
      <c r="LGL193" s="749"/>
      <c r="LGM193" s="749"/>
      <c r="LGN193" s="749"/>
      <c r="LGO193" s="749"/>
      <c r="LGP193" s="749"/>
      <c r="LGQ193" s="749"/>
      <c r="LGR193" s="749"/>
      <c r="LGS193" s="749"/>
      <c r="LGT193" s="749"/>
      <c r="LGU193" s="749"/>
      <c r="LGV193" s="749"/>
      <c r="LGW193" s="749"/>
      <c r="LGX193" s="749"/>
      <c r="LGY193" s="749"/>
      <c r="LGZ193" s="749"/>
      <c r="LHA193" s="749"/>
      <c r="LHB193" s="749"/>
      <c r="LHC193" s="749"/>
      <c r="LHD193" s="749"/>
      <c r="LHE193" s="749"/>
      <c r="LHF193" s="749"/>
      <c r="LHG193" s="749"/>
      <c r="LHH193" s="749"/>
      <c r="LHI193" s="749"/>
      <c r="LHJ193" s="749"/>
      <c r="LHK193" s="749"/>
      <c r="LHL193" s="749"/>
      <c r="LHM193" s="749"/>
      <c r="LHN193" s="749"/>
      <c r="LHO193" s="749"/>
      <c r="LHP193" s="749"/>
      <c r="LHQ193" s="749"/>
      <c r="LHR193" s="749"/>
      <c r="LHS193" s="749"/>
      <c r="LHT193" s="749"/>
      <c r="LHU193" s="749"/>
      <c r="LHV193" s="749"/>
      <c r="LHW193" s="749"/>
      <c r="LHX193" s="749"/>
      <c r="LHY193" s="749"/>
      <c r="LHZ193" s="749"/>
      <c r="LIA193" s="749"/>
      <c r="LIB193" s="749"/>
      <c r="LIC193" s="749"/>
      <c r="LID193" s="749"/>
      <c r="LIE193" s="749"/>
      <c r="LIF193" s="749"/>
      <c r="LIG193" s="749"/>
      <c r="LIH193" s="749"/>
      <c r="LII193" s="749"/>
      <c r="LIJ193" s="749"/>
      <c r="LIK193" s="749"/>
      <c r="LIL193" s="749"/>
      <c r="LIM193" s="749"/>
      <c r="LIN193" s="749"/>
      <c r="LIO193" s="749"/>
      <c r="LIP193" s="749"/>
      <c r="LIQ193" s="749"/>
      <c r="LIR193" s="749"/>
      <c r="LIS193" s="749"/>
      <c r="LIT193" s="749"/>
      <c r="LIU193" s="749"/>
      <c r="LIV193" s="749"/>
      <c r="LIW193" s="749"/>
      <c r="LIX193" s="749"/>
      <c r="LIY193" s="749"/>
      <c r="LIZ193" s="749"/>
      <c r="LJA193" s="749"/>
      <c r="LJB193" s="749"/>
      <c r="LJC193" s="749"/>
      <c r="LJD193" s="749"/>
      <c r="LJE193" s="749"/>
      <c r="LJF193" s="749"/>
      <c r="LJG193" s="749"/>
      <c r="LJH193" s="749"/>
      <c r="LJI193" s="749"/>
      <c r="LJJ193" s="749"/>
      <c r="LJK193" s="749"/>
      <c r="LJL193" s="749"/>
      <c r="LJM193" s="749"/>
      <c r="LJN193" s="749"/>
      <c r="LJO193" s="749"/>
      <c r="LJP193" s="749"/>
      <c r="LJQ193" s="749"/>
      <c r="LJR193" s="749"/>
      <c r="LJS193" s="749"/>
      <c r="LJT193" s="749"/>
      <c r="LJU193" s="749"/>
      <c r="LJV193" s="749"/>
      <c r="LJW193" s="749"/>
      <c r="LJX193" s="749"/>
      <c r="LJY193" s="749"/>
      <c r="LJZ193" s="749"/>
      <c r="LKA193" s="749"/>
      <c r="LKB193" s="749"/>
      <c r="LKC193" s="749"/>
      <c r="LKD193" s="749"/>
      <c r="LKE193" s="749"/>
      <c r="LKF193" s="749"/>
      <c r="LKG193" s="749"/>
      <c r="LKH193" s="749"/>
      <c r="LKI193" s="749"/>
      <c r="LKJ193" s="749"/>
      <c r="LKK193" s="749"/>
      <c r="LKL193" s="749"/>
      <c r="LKM193" s="749"/>
      <c r="LKN193" s="749"/>
      <c r="LKO193" s="749"/>
      <c r="LKP193" s="749"/>
      <c r="LKQ193" s="749"/>
      <c r="LKR193" s="749"/>
      <c r="LKS193" s="749"/>
      <c r="LKT193" s="749"/>
      <c r="LKU193" s="749"/>
      <c r="LKV193" s="749"/>
      <c r="LKW193" s="749"/>
      <c r="LKX193" s="749"/>
      <c r="LKY193" s="749"/>
      <c r="LKZ193" s="749"/>
      <c r="LLA193" s="749"/>
      <c r="LLB193" s="749"/>
      <c r="LLC193" s="749"/>
      <c r="LLD193" s="749"/>
      <c r="LLE193" s="749"/>
      <c r="LLF193" s="749"/>
      <c r="LLG193" s="749"/>
      <c r="LLH193" s="749"/>
      <c r="LLI193" s="749"/>
      <c r="LLJ193" s="749"/>
      <c r="LLK193" s="749"/>
      <c r="LLL193" s="749"/>
      <c r="LLM193" s="749"/>
      <c r="LLN193" s="749"/>
      <c r="LLO193" s="749"/>
      <c r="LLP193" s="749"/>
      <c r="LLQ193" s="749"/>
      <c r="LLR193" s="749"/>
      <c r="LLS193" s="749"/>
      <c r="LLT193" s="749"/>
      <c r="LLU193" s="749"/>
      <c r="LLV193" s="749"/>
      <c r="LLW193" s="749"/>
      <c r="LLX193" s="749"/>
      <c r="LLY193" s="749"/>
      <c r="LLZ193" s="749"/>
      <c r="LMA193" s="749"/>
      <c r="LMB193" s="749"/>
      <c r="LMC193" s="749"/>
      <c r="LMD193" s="749"/>
      <c r="LME193" s="749"/>
      <c r="LMF193" s="749"/>
      <c r="LMG193" s="749"/>
      <c r="LMH193" s="749"/>
      <c r="LMI193" s="749"/>
      <c r="LMJ193" s="749"/>
      <c r="LMK193" s="749"/>
      <c r="LML193" s="749"/>
      <c r="LMM193" s="749"/>
      <c r="LMN193" s="749"/>
      <c r="LMO193" s="749"/>
      <c r="LMP193" s="749"/>
      <c r="LMQ193" s="749"/>
      <c r="LMR193" s="749"/>
      <c r="LMS193" s="749"/>
      <c r="LMT193" s="749"/>
      <c r="LMU193" s="749"/>
      <c r="LMV193" s="749"/>
      <c r="LMW193" s="749"/>
      <c r="LMX193" s="749"/>
      <c r="LMY193" s="749"/>
      <c r="LMZ193" s="749"/>
      <c r="LNA193" s="749"/>
      <c r="LNB193" s="749"/>
      <c r="LNC193" s="749"/>
      <c r="LND193" s="749"/>
      <c r="LNE193" s="749"/>
      <c r="LNF193" s="749"/>
      <c r="LNG193" s="749"/>
      <c r="LNH193" s="749"/>
      <c r="LNI193" s="749"/>
      <c r="LNJ193" s="749"/>
      <c r="LNK193" s="749"/>
      <c r="LNL193" s="749"/>
      <c r="LNM193" s="749"/>
      <c r="LNN193" s="749"/>
      <c r="LNO193" s="749"/>
      <c r="LNP193" s="749"/>
      <c r="LNQ193" s="749"/>
      <c r="LNR193" s="749"/>
      <c r="LNS193" s="749"/>
      <c r="LNT193" s="749"/>
      <c r="LNU193" s="749"/>
      <c r="LNV193" s="749"/>
      <c r="LNW193" s="749"/>
      <c r="LNX193" s="749"/>
      <c r="LNY193" s="749"/>
      <c r="LNZ193" s="749"/>
      <c r="LOA193" s="749"/>
      <c r="LOB193" s="749"/>
      <c r="LOC193" s="749"/>
      <c r="LOD193" s="749"/>
      <c r="LOE193" s="749"/>
      <c r="LOF193" s="749"/>
      <c r="LOG193" s="749"/>
      <c r="LOH193" s="749"/>
      <c r="LOI193" s="749"/>
      <c r="LOJ193" s="749"/>
      <c r="LOK193" s="749"/>
      <c r="LOL193" s="749"/>
      <c r="LOM193" s="749"/>
      <c r="LON193" s="749"/>
      <c r="LOO193" s="749"/>
      <c r="LOP193" s="749"/>
      <c r="LOQ193" s="749"/>
      <c r="LOR193" s="749"/>
      <c r="LOS193" s="749"/>
      <c r="LOT193" s="749"/>
      <c r="LOU193" s="749"/>
      <c r="LOV193" s="749"/>
      <c r="LOW193" s="749"/>
      <c r="LOX193" s="749"/>
      <c r="LOY193" s="749"/>
      <c r="LOZ193" s="749"/>
      <c r="LPA193" s="749"/>
      <c r="LPB193" s="749"/>
      <c r="LPC193" s="749"/>
      <c r="LPD193" s="749"/>
      <c r="LPE193" s="749"/>
      <c r="LPF193" s="749"/>
      <c r="LPG193" s="749"/>
      <c r="LPH193" s="749"/>
      <c r="LPI193" s="749"/>
      <c r="LPJ193" s="749"/>
      <c r="LPK193" s="749"/>
      <c r="LPL193" s="749"/>
      <c r="LPM193" s="749"/>
      <c r="LPN193" s="749"/>
      <c r="LPO193" s="749"/>
      <c r="LPP193" s="749"/>
      <c r="LPQ193" s="749"/>
      <c r="LPR193" s="749"/>
      <c r="LPS193" s="749"/>
      <c r="LPT193" s="749"/>
      <c r="LPU193" s="749"/>
      <c r="LPV193" s="749"/>
      <c r="LPW193" s="749"/>
      <c r="LPX193" s="749"/>
      <c r="LPY193" s="749"/>
      <c r="LPZ193" s="749"/>
      <c r="LQA193" s="749"/>
      <c r="LQB193" s="749"/>
      <c r="LQC193" s="749"/>
      <c r="LQD193" s="749"/>
      <c r="LQE193" s="749"/>
      <c r="LQF193" s="749"/>
      <c r="LQG193" s="749"/>
      <c r="LQH193" s="749"/>
      <c r="LQI193" s="749"/>
      <c r="LQJ193" s="749"/>
      <c r="LQK193" s="749"/>
      <c r="LQL193" s="749"/>
      <c r="LQM193" s="749"/>
      <c r="LQN193" s="749"/>
      <c r="LQO193" s="749"/>
      <c r="LQP193" s="749"/>
      <c r="LQQ193" s="749"/>
      <c r="LQR193" s="749"/>
      <c r="LQS193" s="749"/>
      <c r="LQT193" s="749"/>
      <c r="LQU193" s="749"/>
      <c r="LQV193" s="749"/>
      <c r="LQW193" s="749"/>
      <c r="LQX193" s="749"/>
      <c r="LQY193" s="749"/>
      <c r="LQZ193" s="749"/>
      <c r="LRA193" s="749"/>
      <c r="LRB193" s="749"/>
      <c r="LRC193" s="749"/>
      <c r="LRD193" s="749"/>
      <c r="LRE193" s="749"/>
      <c r="LRF193" s="749"/>
      <c r="LRG193" s="749"/>
      <c r="LRH193" s="749"/>
      <c r="LRI193" s="749"/>
      <c r="LRJ193" s="749"/>
      <c r="LRK193" s="749"/>
      <c r="LRL193" s="749"/>
      <c r="LRM193" s="749"/>
      <c r="LRN193" s="749"/>
      <c r="LRO193" s="749"/>
      <c r="LRP193" s="749"/>
      <c r="LRQ193" s="749"/>
      <c r="LRR193" s="749"/>
      <c r="LRS193" s="749"/>
      <c r="LRT193" s="749"/>
      <c r="LRU193" s="749"/>
      <c r="LRV193" s="749"/>
      <c r="LRW193" s="749"/>
      <c r="LRX193" s="749"/>
      <c r="LRY193" s="749"/>
      <c r="LRZ193" s="749"/>
      <c r="LSA193" s="749"/>
      <c r="LSB193" s="749"/>
      <c r="LSC193" s="749"/>
      <c r="LSD193" s="749"/>
      <c r="LSE193" s="749"/>
      <c r="LSF193" s="749"/>
      <c r="LSG193" s="749"/>
      <c r="LSH193" s="749"/>
      <c r="LSI193" s="749"/>
      <c r="LSJ193" s="749"/>
      <c r="LSK193" s="749"/>
      <c r="LSL193" s="749"/>
      <c r="LSM193" s="749"/>
      <c r="LSN193" s="749"/>
      <c r="LSO193" s="749"/>
      <c r="LSP193" s="749"/>
      <c r="LSQ193" s="749"/>
      <c r="LSR193" s="749"/>
      <c r="LSS193" s="749"/>
      <c r="LST193" s="749"/>
      <c r="LSU193" s="749"/>
      <c r="LSV193" s="749"/>
      <c r="LSW193" s="749"/>
      <c r="LSX193" s="749"/>
      <c r="LSY193" s="749"/>
      <c r="LSZ193" s="749"/>
      <c r="LTA193" s="749"/>
      <c r="LTB193" s="749"/>
      <c r="LTC193" s="749"/>
      <c r="LTD193" s="749"/>
      <c r="LTE193" s="749"/>
      <c r="LTF193" s="749"/>
      <c r="LTG193" s="749"/>
      <c r="LTH193" s="749"/>
      <c r="LTI193" s="749"/>
      <c r="LTJ193" s="749"/>
      <c r="LTK193" s="749"/>
      <c r="LTL193" s="749"/>
      <c r="LTM193" s="749"/>
      <c r="LTN193" s="749"/>
      <c r="LTO193" s="749"/>
      <c r="LTP193" s="749"/>
      <c r="LTQ193" s="749"/>
      <c r="LTR193" s="749"/>
      <c r="LTS193" s="749"/>
      <c r="LTT193" s="749"/>
      <c r="LTU193" s="749"/>
      <c r="LTV193" s="749"/>
      <c r="LTW193" s="749"/>
      <c r="LTX193" s="749"/>
      <c r="LTY193" s="749"/>
      <c r="LTZ193" s="749"/>
      <c r="LUA193" s="749"/>
      <c r="LUB193" s="749"/>
      <c r="LUC193" s="749"/>
      <c r="LUD193" s="749"/>
      <c r="LUE193" s="749"/>
      <c r="LUF193" s="749"/>
      <c r="LUG193" s="749"/>
      <c r="LUH193" s="749"/>
      <c r="LUI193" s="749"/>
      <c r="LUJ193" s="749"/>
      <c r="LUK193" s="749"/>
      <c r="LUL193" s="749"/>
      <c r="LUM193" s="749"/>
      <c r="LUN193" s="749"/>
      <c r="LUO193" s="749"/>
      <c r="LUP193" s="749"/>
      <c r="LUQ193" s="749"/>
      <c r="LUR193" s="749"/>
      <c r="LUS193" s="749"/>
      <c r="LUT193" s="749"/>
      <c r="LUU193" s="749"/>
      <c r="LUV193" s="749"/>
      <c r="LUW193" s="749"/>
      <c r="LUX193" s="749"/>
      <c r="LUY193" s="749"/>
      <c r="LUZ193" s="749"/>
      <c r="LVA193" s="749"/>
      <c r="LVB193" s="749"/>
      <c r="LVC193" s="749"/>
      <c r="LVD193" s="749"/>
      <c r="LVE193" s="749"/>
      <c r="LVF193" s="749"/>
      <c r="LVG193" s="749"/>
      <c r="LVH193" s="749"/>
      <c r="LVI193" s="749"/>
      <c r="LVJ193" s="749"/>
      <c r="LVK193" s="749"/>
      <c r="LVL193" s="749"/>
      <c r="LVM193" s="749"/>
      <c r="LVN193" s="749"/>
      <c r="LVO193" s="749"/>
      <c r="LVP193" s="749"/>
      <c r="LVQ193" s="749"/>
      <c r="LVR193" s="749"/>
      <c r="LVS193" s="749"/>
      <c r="LVT193" s="749"/>
      <c r="LVU193" s="749"/>
      <c r="LVV193" s="749"/>
      <c r="LVW193" s="749"/>
      <c r="LVX193" s="749"/>
      <c r="LVY193" s="749"/>
      <c r="LVZ193" s="749"/>
      <c r="LWA193" s="749"/>
      <c r="LWB193" s="749"/>
      <c r="LWC193" s="749"/>
      <c r="LWD193" s="749"/>
      <c r="LWE193" s="749"/>
      <c r="LWF193" s="749"/>
      <c r="LWG193" s="749"/>
      <c r="LWH193" s="749"/>
      <c r="LWI193" s="749"/>
      <c r="LWJ193" s="749"/>
      <c r="LWK193" s="749"/>
      <c r="LWL193" s="749"/>
      <c r="LWM193" s="749"/>
      <c r="LWN193" s="749"/>
      <c r="LWO193" s="749"/>
      <c r="LWP193" s="749"/>
      <c r="LWQ193" s="749"/>
      <c r="LWR193" s="749"/>
      <c r="LWS193" s="749"/>
      <c r="LWT193" s="749"/>
      <c r="LWU193" s="749"/>
      <c r="LWV193" s="749"/>
      <c r="LWW193" s="749"/>
      <c r="LWX193" s="749"/>
      <c r="LWY193" s="749"/>
      <c r="LWZ193" s="749"/>
      <c r="LXA193" s="749"/>
      <c r="LXB193" s="749"/>
      <c r="LXC193" s="749"/>
      <c r="LXD193" s="749"/>
      <c r="LXE193" s="749"/>
      <c r="LXF193" s="749"/>
      <c r="LXG193" s="749"/>
      <c r="LXH193" s="749"/>
      <c r="LXI193" s="749"/>
      <c r="LXJ193" s="749"/>
      <c r="LXK193" s="749"/>
      <c r="LXL193" s="749"/>
      <c r="LXM193" s="749"/>
      <c r="LXN193" s="749"/>
      <c r="LXO193" s="749"/>
      <c r="LXP193" s="749"/>
      <c r="LXQ193" s="749"/>
      <c r="LXR193" s="749"/>
      <c r="LXS193" s="749"/>
      <c r="LXT193" s="749"/>
      <c r="LXU193" s="749"/>
      <c r="LXV193" s="749"/>
      <c r="LXW193" s="749"/>
      <c r="LXX193" s="749"/>
      <c r="LXY193" s="749"/>
      <c r="LXZ193" s="749"/>
      <c r="LYA193" s="749"/>
      <c r="LYB193" s="749"/>
      <c r="LYC193" s="749"/>
      <c r="LYD193" s="749"/>
      <c r="LYE193" s="749"/>
      <c r="LYF193" s="749"/>
      <c r="LYG193" s="749"/>
      <c r="LYH193" s="749"/>
      <c r="LYI193" s="749"/>
      <c r="LYJ193" s="749"/>
      <c r="LYK193" s="749"/>
      <c r="LYL193" s="749"/>
      <c r="LYM193" s="749"/>
      <c r="LYN193" s="749"/>
      <c r="LYO193" s="749"/>
      <c r="LYP193" s="749"/>
      <c r="LYQ193" s="749"/>
      <c r="LYR193" s="749"/>
      <c r="LYS193" s="749"/>
      <c r="LYT193" s="749"/>
      <c r="LYU193" s="749"/>
      <c r="LYV193" s="749"/>
      <c r="LYW193" s="749"/>
      <c r="LYX193" s="749"/>
      <c r="LYY193" s="749"/>
      <c r="LYZ193" s="749"/>
      <c r="LZA193" s="749"/>
      <c r="LZB193" s="749"/>
      <c r="LZC193" s="749"/>
      <c r="LZD193" s="749"/>
      <c r="LZE193" s="749"/>
      <c r="LZF193" s="749"/>
      <c r="LZG193" s="749"/>
      <c r="LZH193" s="749"/>
      <c r="LZI193" s="749"/>
      <c r="LZJ193" s="749"/>
      <c r="LZK193" s="749"/>
      <c r="LZL193" s="749"/>
      <c r="LZM193" s="749"/>
      <c r="LZN193" s="749"/>
      <c r="LZO193" s="749"/>
      <c r="LZP193" s="749"/>
      <c r="LZQ193" s="749"/>
      <c r="LZR193" s="749"/>
      <c r="LZS193" s="749"/>
      <c r="LZT193" s="749"/>
      <c r="LZU193" s="749"/>
      <c r="LZV193" s="749"/>
      <c r="LZW193" s="749"/>
      <c r="LZX193" s="749"/>
      <c r="LZY193" s="749"/>
      <c r="LZZ193" s="749"/>
      <c r="MAA193" s="749"/>
      <c r="MAB193" s="749"/>
      <c r="MAC193" s="749"/>
      <c r="MAD193" s="749"/>
      <c r="MAE193" s="749"/>
      <c r="MAF193" s="749"/>
      <c r="MAG193" s="749"/>
      <c r="MAH193" s="749"/>
      <c r="MAI193" s="749"/>
      <c r="MAJ193" s="749"/>
      <c r="MAK193" s="749"/>
      <c r="MAL193" s="749"/>
      <c r="MAM193" s="749"/>
      <c r="MAN193" s="749"/>
      <c r="MAO193" s="749"/>
      <c r="MAP193" s="749"/>
      <c r="MAQ193" s="749"/>
      <c r="MAR193" s="749"/>
      <c r="MAS193" s="749"/>
      <c r="MAT193" s="749"/>
      <c r="MAU193" s="749"/>
      <c r="MAV193" s="749"/>
      <c r="MAW193" s="749"/>
      <c r="MAX193" s="749"/>
      <c r="MAY193" s="749"/>
      <c r="MAZ193" s="749"/>
      <c r="MBA193" s="749"/>
      <c r="MBB193" s="749"/>
      <c r="MBC193" s="749"/>
      <c r="MBD193" s="749"/>
      <c r="MBE193" s="749"/>
      <c r="MBF193" s="749"/>
      <c r="MBG193" s="749"/>
      <c r="MBH193" s="749"/>
      <c r="MBI193" s="749"/>
      <c r="MBJ193" s="749"/>
      <c r="MBK193" s="749"/>
      <c r="MBL193" s="749"/>
      <c r="MBM193" s="749"/>
      <c r="MBN193" s="749"/>
      <c r="MBO193" s="749"/>
      <c r="MBP193" s="749"/>
      <c r="MBQ193" s="749"/>
      <c r="MBR193" s="749"/>
      <c r="MBS193" s="749"/>
      <c r="MBT193" s="749"/>
      <c r="MBU193" s="749"/>
      <c r="MBV193" s="749"/>
      <c r="MBW193" s="749"/>
      <c r="MBX193" s="749"/>
      <c r="MBY193" s="749"/>
      <c r="MBZ193" s="749"/>
      <c r="MCA193" s="749"/>
      <c r="MCB193" s="749"/>
      <c r="MCC193" s="749"/>
      <c r="MCD193" s="749"/>
      <c r="MCE193" s="749"/>
      <c r="MCF193" s="749"/>
      <c r="MCG193" s="749"/>
      <c r="MCH193" s="749"/>
      <c r="MCI193" s="749"/>
      <c r="MCJ193" s="749"/>
      <c r="MCK193" s="749"/>
      <c r="MCL193" s="749"/>
      <c r="MCM193" s="749"/>
      <c r="MCN193" s="749"/>
      <c r="MCO193" s="749"/>
      <c r="MCP193" s="749"/>
      <c r="MCQ193" s="749"/>
      <c r="MCR193" s="749"/>
      <c r="MCS193" s="749"/>
      <c r="MCT193" s="749"/>
      <c r="MCU193" s="749"/>
      <c r="MCV193" s="749"/>
      <c r="MCW193" s="749"/>
      <c r="MCX193" s="749"/>
      <c r="MCY193" s="749"/>
      <c r="MCZ193" s="749"/>
      <c r="MDA193" s="749"/>
      <c r="MDB193" s="749"/>
      <c r="MDC193" s="749"/>
      <c r="MDD193" s="749"/>
      <c r="MDE193" s="749"/>
      <c r="MDF193" s="749"/>
      <c r="MDG193" s="749"/>
      <c r="MDH193" s="749"/>
      <c r="MDI193" s="749"/>
      <c r="MDJ193" s="749"/>
      <c r="MDK193" s="749"/>
      <c r="MDL193" s="749"/>
      <c r="MDM193" s="749"/>
      <c r="MDN193" s="749"/>
      <c r="MDO193" s="749"/>
      <c r="MDP193" s="749"/>
      <c r="MDQ193" s="749"/>
      <c r="MDR193" s="749"/>
      <c r="MDS193" s="749"/>
      <c r="MDT193" s="749"/>
      <c r="MDU193" s="749"/>
      <c r="MDV193" s="749"/>
      <c r="MDW193" s="749"/>
      <c r="MDX193" s="749"/>
      <c r="MDY193" s="749"/>
      <c r="MDZ193" s="749"/>
      <c r="MEA193" s="749"/>
      <c r="MEB193" s="749"/>
      <c r="MEC193" s="749"/>
      <c r="MED193" s="749"/>
      <c r="MEE193" s="749"/>
      <c r="MEF193" s="749"/>
      <c r="MEG193" s="749"/>
      <c r="MEH193" s="749"/>
      <c r="MEI193" s="749"/>
      <c r="MEJ193" s="749"/>
      <c r="MEK193" s="749"/>
      <c r="MEL193" s="749"/>
      <c r="MEM193" s="749"/>
      <c r="MEN193" s="749"/>
      <c r="MEO193" s="749"/>
      <c r="MEP193" s="749"/>
      <c r="MEQ193" s="749"/>
      <c r="MER193" s="749"/>
      <c r="MES193" s="749"/>
      <c r="MET193" s="749"/>
      <c r="MEU193" s="749"/>
      <c r="MEV193" s="749"/>
      <c r="MEW193" s="749"/>
      <c r="MEX193" s="749"/>
      <c r="MEY193" s="749"/>
      <c r="MEZ193" s="749"/>
      <c r="MFA193" s="749"/>
      <c r="MFB193" s="749"/>
      <c r="MFC193" s="749"/>
      <c r="MFD193" s="749"/>
      <c r="MFE193" s="749"/>
      <c r="MFF193" s="749"/>
      <c r="MFG193" s="749"/>
      <c r="MFH193" s="749"/>
      <c r="MFI193" s="749"/>
      <c r="MFJ193" s="749"/>
      <c r="MFK193" s="749"/>
      <c r="MFL193" s="749"/>
      <c r="MFM193" s="749"/>
      <c r="MFN193" s="749"/>
      <c r="MFO193" s="749"/>
      <c r="MFP193" s="749"/>
      <c r="MFQ193" s="749"/>
      <c r="MFR193" s="749"/>
      <c r="MFS193" s="749"/>
      <c r="MFT193" s="749"/>
      <c r="MFU193" s="749"/>
      <c r="MFV193" s="749"/>
      <c r="MFW193" s="749"/>
      <c r="MFX193" s="749"/>
      <c r="MFY193" s="749"/>
      <c r="MFZ193" s="749"/>
      <c r="MGA193" s="749"/>
      <c r="MGB193" s="749"/>
      <c r="MGC193" s="749"/>
      <c r="MGD193" s="749"/>
      <c r="MGE193" s="749"/>
      <c r="MGF193" s="749"/>
      <c r="MGG193" s="749"/>
      <c r="MGH193" s="749"/>
      <c r="MGI193" s="749"/>
      <c r="MGJ193" s="749"/>
      <c r="MGK193" s="749"/>
      <c r="MGL193" s="749"/>
      <c r="MGM193" s="749"/>
      <c r="MGN193" s="749"/>
      <c r="MGO193" s="749"/>
      <c r="MGP193" s="749"/>
      <c r="MGQ193" s="749"/>
      <c r="MGR193" s="749"/>
      <c r="MGS193" s="749"/>
      <c r="MGT193" s="749"/>
      <c r="MGU193" s="749"/>
      <c r="MGV193" s="749"/>
      <c r="MGW193" s="749"/>
      <c r="MGX193" s="749"/>
      <c r="MGY193" s="749"/>
      <c r="MGZ193" s="749"/>
      <c r="MHA193" s="749"/>
      <c r="MHB193" s="749"/>
      <c r="MHC193" s="749"/>
      <c r="MHD193" s="749"/>
      <c r="MHE193" s="749"/>
      <c r="MHF193" s="749"/>
      <c r="MHG193" s="749"/>
      <c r="MHH193" s="749"/>
      <c r="MHI193" s="749"/>
      <c r="MHJ193" s="749"/>
      <c r="MHK193" s="749"/>
      <c r="MHL193" s="749"/>
      <c r="MHM193" s="749"/>
      <c r="MHN193" s="749"/>
      <c r="MHO193" s="749"/>
      <c r="MHP193" s="749"/>
      <c r="MHQ193" s="749"/>
      <c r="MHR193" s="749"/>
      <c r="MHS193" s="749"/>
      <c r="MHT193" s="749"/>
      <c r="MHU193" s="749"/>
      <c r="MHV193" s="749"/>
      <c r="MHW193" s="749"/>
      <c r="MHX193" s="749"/>
      <c r="MHY193" s="749"/>
      <c r="MHZ193" s="749"/>
      <c r="MIA193" s="749"/>
      <c r="MIB193" s="749"/>
      <c r="MIC193" s="749"/>
      <c r="MID193" s="749"/>
      <c r="MIE193" s="749"/>
      <c r="MIF193" s="749"/>
      <c r="MIG193" s="749"/>
      <c r="MIH193" s="749"/>
      <c r="MII193" s="749"/>
      <c r="MIJ193" s="749"/>
      <c r="MIK193" s="749"/>
      <c r="MIL193" s="749"/>
      <c r="MIM193" s="749"/>
      <c r="MIN193" s="749"/>
      <c r="MIO193" s="749"/>
      <c r="MIP193" s="749"/>
      <c r="MIQ193" s="749"/>
      <c r="MIR193" s="749"/>
      <c r="MIS193" s="749"/>
      <c r="MIT193" s="749"/>
      <c r="MIU193" s="749"/>
      <c r="MIV193" s="749"/>
      <c r="MIW193" s="749"/>
      <c r="MIX193" s="749"/>
      <c r="MIY193" s="749"/>
      <c r="MIZ193" s="749"/>
      <c r="MJA193" s="749"/>
      <c r="MJB193" s="749"/>
      <c r="MJC193" s="749"/>
      <c r="MJD193" s="749"/>
      <c r="MJE193" s="749"/>
      <c r="MJF193" s="749"/>
      <c r="MJG193" s="749"/>
      <c r="MJH193" s="749"/>
      <c r="MJI193" s="749"/>
      <c r="MJJ193" s="749"/>
      <c r="MJK193" s="749"/>
      <c r="MJL193" s="749"/>
      <c r="MJM193" s="749"/>
      <c r="MJN193" s="749"/>
      <c r="MJO193" s="749"/>
      <c r="MJP193" s="749"/>
      <c r="MJQ193" s="749"/>
      <c r="MJR193" s="749"/>
      <c r="MJS193" s="749"/>
      <c r="MJT193" s="749"/>
      <c r="MJU193" s="749"/>
      <c r="MJV193" s="749"/>
      <c r="MJW193" s="749"/>
      <c r="MJX193" s="749"/>
      <c r="MJY193" s="749"/>
      <c r="MJZ193" s="749"/>
      <c r="MKA193" s="749"/>
      <c r="MKB193" s="749"/>
      <c r="MKC193" s="749"/>
      <c r="MKD193" s="749"/>
      <c r="MKE193" s="749"/>
      <c r="MKF193" s="749"/>
      <c r="MKG193" s="749"/>
      <c r="MKH193" s="749"/>
      <c r="MKI193" s="749"/>
      <c r="MKJ193" s="749"/>
      <c r="MKK193" s="749"/>
      <c r="MKL193" s="749"/>
      <c r="MKM193" s="749"/>
      <c r="MKN193" s="749"/>
      <c r="MKO193" s="749"/>
      <c r="MKP193" s="749"/>
      <c r="MKQ193" s="749"/>
      <c r="MKR193" s="749"/>
      <c r="MKS193" s="749"/>
      <c r="MKT193" s="749"/>
      <c r="MKU193" s="749"/>
      <c r="MKV193" s="749"/>
      <c r="MKW193" s="749"/>
      <c r="MKX193" s="749"/>
      <c r="MKY193" s="749"/>
      <c r="MKZ193" s="749"/>
      <c r="MLA193" s="749"/>
      <c r="MLB193" s="749"/>
      <c r="MLC193" s="749"/>
      <c r="MLD193" s="749"/>
      <c r="MLE193" s="749"/>
      <c r="MLF193" s="749"/>
      <c r="MLG193" s="749"/>
      <c r="MLH193" s="749"/>
      <c r="MLI193" s="749"/>
      <c r="MLJ193" s="749"/>
      <c r="MLK193" s="749"/>
      <c r="MLL193" s="749"/>
      <c r="MLM193" s="749"/>
      <c r="MLN193" s="749"/>
      <c r="MLO193" s="749"/>
      <c r="MLP193" s="749"/>
      <c r="MLQ193" s="749"/>
      <c r="MLR193" s="749"/>
      <c r="MLS193" s="749"/>
      <c r="MLT193" s="749"/>
      <c r="MLU193" s="749"/>
      <c r="MLV193" s="749"/>
      <c r="MLW193" s="749"/>
      <c r="MLX193" s="749"/>
      <c r="MLY193" s="749"/>
      <c r="MLZ193" s="749"/>
      <c r="MMA193" s="749"/>
      <c r="MMB193" s="749"/>
      <c r="MMC193" s="749"/>
      <c r="MMD193" s="749"/>
      <c r="MME193" s="749"/>
      <c r="MMF193" s="749"/>
      <c r="MMG193" s="749"/>
      <c r="MMH193" s="749"/>
      <c r="MMI193" s="749"/>
      <c r="MMJ193" s="749"/>
      <c r="MMK193" s="749"/>
      <c r="MML193" s="749"/>
      <c r="MMM193" s="749"/>
      <c r="MMN193" s="749"/>
      <c r="MMO193" s="749"/>
      <c r="MMP193" s="749"/>
      <c r="MMQ193" s="749"/>
      <c r="MMR193" s="749"/>
      <c r="MMS193" s="749"/>
      <c r="MMT193" s="749"/>
      <c r="MMU193" s="749"/>
      <c r="MMV193" s="749"/>
      <c r="MMW193" s="749"/>
      <c r="MMX193" s="749"/>
      <c r="MMY193" s="749"/>
      <c r="MMZ193" s="749"/>
      <c r="MNA193" s="749"/>
      <c r="MNB193" s="749"/>
      <c r="MNC193" s="749"/>
      <c r="MND193" s="749"/>
      <c r="MNE193" s="749"/>
      <c r="MNF193" s="749"/>
      <c r="MNG193" s="749"/>
      <c r="MNH193" s="749"/>
      <c r="MNI193" s="749"/>
      <c r="MNJ193" s="749"/>
      <c r="MNK193" s="749"/>
      <c r="MNL193" s="749"/>
      <c r="MNM193" s="749"/>
      <c r="MNN193" s="749"/>
      <c r="MNO193" s="749"/>
      <c r="MNP193" s="749"/>
      <c r="MNQ193" s="749"/>
      <c r="MNR193" s="749"/>
      <c r="MNS193" s="749"/>
      <c r="MNT193" s="749"/>
      <c r="MNU193" s="749"/>
      <c r="MNV193" s="749"/>
      <c r="MNW193" s="749"/>
      <c r="MNX193" s="749"/>
      <c r="MNY193" s="749"/>
      <c r="MNZ193" s="749"/>
      <c r="MOA193" s="749"/>
      <c r="MOB193" s="749"/>
      <c r="MOC193" s="749"/>
      <c r="MOD193" s="749"/>
      <c r="MOE193" s="749"/>
      <c r="MOF193" s="749"/>
      <c r="MOG193" s="749"/>
      <c r="MOH193" s="749"/>
      <c r="MOI193" s="749"/>
      <c r="MOJ193" s="749"/>
      <c r="MOK193" s="749"/>
      <c r="MOL193" s="749"/>
      <c r="MOM193" s="749"/>
      <c r="MON193" s="749"/>
      <c r="MOO193" s="749"/>
      <c r="MOP193" s="749"/>
      <c r="MOQ193" s="749"/>
      <c r="MOR193" s="749"/>
      <c r="MOS193" s="749"/>
      <c r="MOT193" s="749"/>
      <c r="MOU193" s="749"/>
      <c r="MOV193" s="749"/>
      <c r="MOW193" s="749"/>
      <c r="MOX193" s="749"/>
      <c r="MOY193" s="749"/>
      <c r="MOZ193" s="749"/>
      <c r="MPA193" s="749"/>
      <c r="MPB193" s="749"/>
      <c r="MPC193" s="749"/>
      <c r="MPD193" s="749"/>
      <c r="MPE193" s="749"/>
      <c r="MPF193" s="749"/>
      <c r="MPG193" s="749"/>
      <c r="MPH193" s="749"/>
      <c r="MPI193" s="749"/>
      <c r="MPJ193" s="749"/>
      <c r="MPK193" s="749"/>
      <c r="MPL193" s="749"/>
      <c r="MPM193" s="749"/>
      <c r="MPN193" s="749"/>
      <c r="MPO193" s="749"/>
      <c r="MPP193" s="749"/>
      <c r="MPQ193" s="749"/>
      <c r="MPR193" s="749"/>
      <c r="MPS193" s="749"/>
      <c r="MPT193" s="749"/>
      <c r="MPU193" s="749"/>
      <c r="MPV193" s="749"/>
      <c r="MPW193" s="749"/>
      <c r="MPX193" s="749"/>
      <c r="MPY193" s="749"/>
      <c r="MPZ193" s="749"/>
      <c r="MQA193" s="749"/>
      <c r="MQB193" s="749"/>
      <c r="MQC193" s="749"/>
      <c r="MQD193" s="749"/>
      <c r="MQE193" s="749"/>
      <c r="MQF193" s="749"/>
      <c r="MQG193" s="749"/>
      <c r="MQH193" s="749"/>
      <c r="MQI193" s="749"/>
      <c r="MQJ193" s="749"/>
      <c r="MQK193" s="749"/>
      <c r="MQL193" s="749"/>
      <c r="MQM193" s="749"/>
      <c r="MQN193" s="749"/>
      <c r="MQO193" s="749"/>
      <c r="MQP193" s="749"/>
      <c r="MQQ193" s="749"/>
      <c r="MQR193" s="749"/>
      <c r="MQS193" s="749"/>
      <c r="MQT193" s="749"/>
      <c r="MQU193" s="749"/>
      <c r="MQV193" s="749"/>
      <c r="MQW193" s="749"/>
      <c r="MQX193" s="749"/>
      <c r="MQY193" s="749"/>
      <c r="MQZ193" s="749"/>
      <c r="MRA193" s="749"/>
      <c r="MRB193" s="749"/>
      <c r="MRC193" s="749"/>
      <c r="MRD193" s="749"/>
      <c r="MRE193" s="749"/>
      <c r="MRF193" s="749"/>
      <c r="MRG193" s="749"/>
      <c r="MRH193" s="749"/>
      <c r="MRI193" s="749"/>
      <c r="MRJ193" s="749"/>
      <c r="MRK193" s="749"/>
      <c r="MRL193" s="749"/>
      <c r="MRM193" s="749"/>
      <c r="MRN193" s="749"/>
      <c r="MRO193" s="749"/>
      <c r="MRP193" s="749"/>
      <c r="MRQ193" s="749"/>
      <c r="MRR193" s="749"/>
      <c r="MRS193" s="749"/>
      <c r="MRT193" s="749"/>
      <c r="MRU193" s="749"/>
      <c r="MRV193" s="749"/>
      <c r="MRW193" s="749"/>
      <c r="MRX193" s="749"/>
      <c r="MRY193" s="749"/>
      <c r="MRZ193" s="749"/>
      <c r="MSA193" s="749"/>
      <c r="MSB193" s="749"/>
      <c r="MSC193" s="749"/>
      <c r="MSD193" s="749"/>
      <c r="MSE193" s="749"/>
      <c r="MSF193" s="749"/>
      <c r="MSG193" s="749"/>
      <c r="MSH193" s="749"/>
      <c r="MSI193" s="749"/>
      <c r="MSJ193" s="749"/>
      <c r="MSK193" s="749"/>
      <c r="MSL193" s="749"/>
      <c r="MSM193" s="749"/>
      <c r="MSN193" s="749"/>
      <c r="MSO193" s="749"/>
      <c r="MSP193" s="749"/>
      <c r="MSQ193" s="749"/>
      <c r="MSR193" s="749"/>
      <c r="MSS193" s="749"/>
      <c r="MST193" s="749"/>
      <c r="MSU193" s="749"/>
      <c r="MSV193" s="749"/>
      <c r="MSW193" s="749"/>
      <c r="MSX193" s="749"/>
      <c r="MSY193" s="749"/>
      <c r="MSZ193" s="749"/>
      <c r="MTA193" s="749"/>
      <c r="MTB193" s="749"/>
      <c r="MTC193" s="749"/>
      <c r="MTD193" s="749"/>
      <c r="MTE193" s="749"/>
      <c r="MTF193" s="749"/>
      <c r="MTG193" s="749"/>
      <c r="MTH193" s="749"/>
      <c r="MTI193" s="749"/>
      <c r="MTJ193" s="749"/>
      <c r="MTK193" s="749"/>
      <c r="MTL193" s="749"/>
      <c r="MTM193" s="749"/>
      <c r="MTN193" s="749"/>
      <c r="MTO193" s="749"/>
      <c r="MTP193" s="749"/>
      <c r="MTQ193" s="749"/>
      <c r="MTR193" s="749"/>
      <c r="MTS193" s="749"/>
      <c r="MTT193" s="749"/>
      <c r="MTU193" s="749"/>
      <c r="MTV193" s="749"/>
      <c r="MTW193" s="749"/>
      <c r="MTX193" s="749"/>
      <c r="MTY193" s="749"/>
      <c r="MTZ193" s="749"/>
      <c r="MUA193" s="749"/>
      <c r="MUB193" s="749"/>
      <c r="MUC193" s="749"/>
      <c r="MUD193" s="749"/>
      <c r="MUE193" s="749"/>
      <c r="MUF193" s="749"/>
      <c r="MUG193" s="749"/>
      <c r="MUH193" s="749"/>
      <c r="MUI193" s="749"/>
      <c r="MUJ193" s="749"/>
      <c r="MUK193" s="749"/>
      <c r="MUL193" s="749"/>
      <c r="MUM193" s="749"/>
      <c r="MUN193" s="749"/>
      <c r="MUO193" s="749"/>
      <c r="MUP193" s="749"/>
      <c r="MUQ193" s="749"/>
      <c r="MUR193" s="749"/>
      <c r="MUS193" s="749"/>
      <c r="MUT193" s="749"/>
      <c r="MUU193" s="749"/>
      <c r="MUV193" s="749"/>
      <c r="MUW193" s="749"/>
      <c r="MUX193" s="749"/>
      <c r="MUY193" s="749"/>
      <c r="MUZ193" s="749"/>
      <c r="MVA193" s="749"/>
      <c r="MVB193" s="749"/>
      <c r="MVC193" s="749"/>
      <c r="MVD193" s="749"/>
      <c r="MVE193" s="749"/>
      <c r="MVF193" s="749"/>
      <c r="MVG193" s="749"/>
      <c r="MVH193" s="749"/>
      <c r="MVI193" s="749"/>
      <c r="MVJ193" s="749"/>
      <c r="MVK193" s="749"/>
      <c r="MVL193" s="749"/>
      <c r="MVM193" s="749"/>
      <c r="MVN193" s="749"/>
      <c r="MVO193" s="749"/>
      <c r="MVP193" s="749"/>
      <c r="MVQ193" s="749"/>
      <c r="MVR193" s="749"/>
      <c r="MVS193" s="749"/>
      <c r="MVT193" s="749"/>
      <c r="MVU193" s="749"/>
      <c r="MVV193" s="749"/>
      <c r="MVW193" s="749"/>
      <c r="MVX193" s="749"/>
      <c r="MVY193" s="749"/>
      <c r="MVZ193" s="749"/>
      <c r="MWA193" s="749"/>
      <c r="MWB193" s="749"/>
      <c r="MWC193" s="749"/>
      <c r="MWD193" s="749"/>
      <c r="MWE193" s="749"/>
      <c r="MWF193" s="749"/>
      <c r="MWG193" s="749"/>
      <c r="MWH193" s="749"/>
      <c r="MWI193" s="749"/>
      <c r="MWJ193" s="749"/>
      <c r="MWK193" s="749"/>
      <c r="MWL193" s="749"/>
      <c r="MWM193" s="749"/>
      <c r="MWN193" s="749"/>
      <c r="MWO193" s="749"/>
      <c r="MWP193" s="749"/>
      <c r="MWQ193" s="749"/>
      <c r="MWR193" s="749"/>
      <c r="MWS193" s="749"/>
      <c r="MWT193" s="749"/>
      <c r="MWU193" s="749"/>
      <c r="MWV193" s="749"/>
      <c r="MWW193" s="749"/>
      <c r="MWX193" s="749"/>
      <c r="MWY193" s="749"/>
      <c r="MWZ193" s="749"/>
      <c r="MXA193" s="749"/>
      <c r="MXB193" s="749"/>
      <c r="MXC193" s="749"/>
      <c r="MXD193" s="749"/>
      <c r="MXE193" s="749"/>
      <c r="MXF193" s="749"/>
      <c r="MXG193" s="749"/>
      <c r="MXH193" s="749"/>
      <c r="MXI193" s="749"/>
      <c r="MXJ193" s="749"/>
      <c r="MXK193" s="749"/>
      <c r="MXL193" s="749"/>
      <c r="MXM193" s="749"/>
      <c r="MXN193" s="749"/>
      <c r="MXO193" s="749"/>
      <c r="MXP193" s="749"/>
      <c r="MXQ193" s="749"/>
      <c r="MXR193" s="749"/>
      <c r="MXS193" s="749"/>
      <c r="MXT193" s="749"/>
      <c r="MXU193" s="749"/>
      <c r="MXV193" s="749"/>
      <c r="MXW193" s="749"/>
      <c r="MXX193" s="749"/>
      <c r="MXY193" s="749"/>
      <c r="MXZ193" s="749"/>
      <c r="MYA193" s="749"/>
      <c r="MYB193" s="749"/>
      <c r="MYC193" s="749"/>
      <c r="MYD193" s="749"/>
      <c r="MYE193" s="749"/>
      <c r="MYF193" s="749"/>
      <c r="MYG193" s="749"/>
      <c r="MYH193" s="749"/>
      <c r="MYI193" s="749"/>
      <c r="MYJ193" s="749"/>
      <c r="MYK193" s="749"/>
      <c r="MYL193" s="749"/>
      <c r="MYM193" s="749"/>
      <c r="MYN193" s="749"/>
      <c r="MYO193" s="749"/>
      <c r="MYP193" s="749"/>
      <c r="MYQ193" s="749"/>
      <c r="MYR193" s="749"/>
      <c r="MYS193" s="749"/>
      <c r="MYT193" s="749"/>
      <c r="MYU193" s="749"/>
      <c r="MYV193" s="749"/>
      <c r="MYW193" s="749"/>
      <c r="MYX193" s="749"/>
      <c r="MYY193" s="749"/>
      <c r="MYZ193" s="749"/>
      <c r="MZA193" s="749"/>
      <c r="MZB193" s="749"/>
      <c r="MZC193" s="749"/>
      <c r="MZD193" s="749"/>
      <c r="MZE193" s="749"/>
      <c r="MZF193" s="749"/>
      <c r="MZG193" s="749"/>
      <c r="MZH193" s="749"/>
      <c r="MZI193" s="749"/>
      <c r="MZJ193" s="749"/>
      <c r="MZK193" s="749"/>
      <c r="MZL193" s="749"/>
      <c r="MZM193" s="749"/>
      <c r="MZN193" s="749"/>
      <c r="MZO193" s="749"/>
      <c r="MZP193" s="749"/>
      <c r="MZQ193" s="749"/>
      <c r="MZR193" s="749"/>
      <c r="MZS193" s="749"/>
      <c r="MZT193" s="749"/>
      <c r="MZU193" s="749"/>
      <c r="MZV193" s="749"/>
      <c r="MZW193" s="749"/>
      <c r="MZX193" s="749"/>
      <c r="MZY193" s="749"/>
      <c r="MZZ193" s="749"/>
      <c r="NAA193" s="749"/>
      <c r="NAB193" s="749"/>
      <c r="NAC193" s="749"/>
      <c r="NAD193" s="749"/>
      <c r="NAE193" s="749"/>
      <c r="NAF193" s="749"/>
      <c r="NAG193" s="749"/>
      <c r="NAH193" s="749"/>
      <c r="NAI193" s="749"/>
      <c r="NAJ193" s="749"/>
      <c r="NAK193" s="749"/>
      <c r="NAL193" s="749"/>
      <c r="NAM193" s="749"/>
      <c r="NAN193" s="749"/>
      <c r="NAO193" s="749"/>
      <c r="NAP193" s="749"/>
      <c r="NAQ193" s="749"/>
      <c r="NAR193" s="749"/>
      <c r="NAS193" s="749"/>
      <c r="NAT193" s="749"/>
      <c r="NAU193" s="749"/>
      <c r="NAV193" s="749"/>
      <c r="NAW193" s="749"/>
      <c r="NAX193" s="749"/>
      <c r="NAY193" s="749"/>
      <c r="NAZ193" s="749"/>
      <c r="NBA193" s="749"/>
      <c r="NBB193" s="749"/>
      <c r="NBC193" s="749"/>
      <c r="NBD193" s="749"/>
      <c r="NBE193" s="749"/>
      <c r="NBF193" s="749"/>
      <c r="NBG193" s="749"/>
      <c r="NBH193" s="749"/>
      <c r="NBI193" s="749"/>
      <c r="NBJ193" s="749"/>
      <c r="NBK193" s="749"/>
      <c r="NBL193" s="749"/>
      <c r="NBM193" s="749"/>
      <c r="NBN193" s="749"/>
      <c r="NBO193" s="749"/>
      <c r="NBP193" s="749"/>
      <c r="NBQ193" s="749"/>
      <c r="NBR193" s="749"/>
      <c r="NBS193" s="749"/>
      <c r="NBT193" s="749"/>
      <c r="NBU193" s="749"/>
      <c r="NBV193" s="749"/>
      <c r="NBW193" s="749"/>
      <c r="NBX193" s="749"/>
      <c r="NBY193" s="749"/>
      <c r="NBZ193" s="749"/>
      <c r="NCA193" s="749"/>
      <c r="NCB193" s="749"/>
      <c r="NCC193" s="749"/>
      <c r="NCD193" s="749"/>
      <c r="NCE193" s="749"/>
      <c r="NCF193" s="749"/>
      <c r="NCG193" s="749"/>
      <c r="NCH193" s="749"/>
      <c r="NCI193" s="749"/>
      <c r="NCJ193" s="749"/>
      <c r="NCK193" s="749"/>
      <c r="NCL193" s="749"/>
      <c r="NCM193" s="749"/>
      <c r="NCN193" s="749"/>
      <c r="NCO193" s="749"/>
      <c r="NCP193" s="749"/>
      <c r="NCQ193" s="749"/>
      <c r="NCR193" s="749"/>
      <c r="NCS193" s="749"/>
      <c r="NCT193" s="749"/>
      <c r="NCU193" s="749"/>
      <c r="NCV193" s="749"/>
      <c r="NCW193" s="749"/>
      <c r="NCX193" s="749"/>
      <c r="NCY193" s="749"/>
      <c r="NCZ193" s="749"/>
      <c r="NDA193" s="749"/>
      <c r="NDB193" s="749"/>
      <c r="NDC193" s="749"/>
      <c r="NDD193" s="749"/>
      <c r="NDE193" s="749"/>
      <c r="NDF193" s="749"/>
      <c r="NDG193" s="749"/>
      <c r="NDH193" s="749"/>
      <c r="NDI193" s="749"/>
      <c r="NDJ193" s="749"/>
      <c r="NDK193" s="749"/>
      <c r="NDL193" s="749"/>
      <c r="NDM193" s="749"/>
      <c r="NDN193" s="749"/>
      <c r="NDO193" s="749"/>
      <c r="NDP193" s="749"/>
      <c r="NDQ193" s="749"/>
      <c r="NDR193" s="749"/>
      <c r="NDS193" s="749"/>
      <c r="NDT193" s="749"/>
      <c r="NDU193" s="749"/>
      <c r="NDV193" s="749"/>
      <c r="NDW193" s="749"/>
      <c r="NDX193" s="749"/>
      <c r="NDY193" s="749"/>
      <c r="NDZ193" s="749"/>
      <c r="NEA193" s="749"/>
      <c r="NEB193" s="749"/>
      <c r="NEC193" s="749"/>
      <c r="NED193" s="749"/>
      <c r="NEE193" s="749"/>
      <c r="NEF193" s="749"/>
      <c r="NEG193" s="749"/>
      <c r="NEH193" s="749"/>
      <c r="NEI193" s="749"/>
      <c r="NEJ193" s="749"/>
      <c r="NEK193" s="749"/>
      <c r="NEL193" s="749"/>
      <c r="NEM193" s="749"/>
      <c r="NEN193" s="749"/>
      <c r="NEO193" s="749"/>
      <c r="NEP193" s="749"/>
      <c r="NEQ193" s="749"/>
      <c r="NER193" s="749"/>
      <c r="NES193" s="749"/>
      <c r="NET193" s="749"/>
      <c r="NEU193" s="749"/>
      <c r="NEV193" s="749"/>
      <c r="NEW193" s="749"/>
      <c r="NEX193" s="749"/>
      <c r="NEY193" s="749"/>
      <c r="NEZ193" s="749"/>
      <c r="NFA193" s="749"/>
      <c r="NFB193" s="749"/>
      <c r="NFC193" s="749"/>
      <c r="NFD193" s="749"/>
      <c r="NFE193" s="749"/>
      <c r="NFF193" s="749"/>
      <c r="NFG193" s="749"/>
      <c r="NFH193" s="749"/>
      <c r="NFI193" s="749"/>
      <c r="NFJ193" s="749"/>
      <c r="NFK193" s="749"/>
      <c r="NFL193" s="749"/>
      <c r="NFM193" s="749"/>
      <c r="NFN193" s="749"/>
      <c r="NFO193" s="749"/>
      <c r="NFP193" s="749"/>
      <c r="NFQ193" s="749"/>
      <c r="NFR193" s="749"/>
      <c r="NFS193" s="749"/>
      <c r="NFT193" s="749"/>
      <c r="NFU193" s="749"/>
      <c r="NFV193" s="749"/>
      <c r="NFW193" s="749"/>
      <c r="NFX193" s="749"/>
      <c r="NFY193" s="749"/>
      <c r="NFZ193" s="749"/>
      <c r="NGA193" s="749"/>
      <c r="NGB193" s="749"/>
      <c r="NGC193" s="749"/>
      <c r="NGD193" s="749"/>
      <c r="NGE193" s="749"/>
      <c r="NGF193" s="749"/>
      <c r="NGG193" s="749"/>
      <c r="NGH193" s="749"/>
      <c r="NGI193" s="749"/>
      <c r="NGJ193" s="749"/>
      <c r="NGK193" s="749"/>
      <c r="NGL193" s="749"/>
      <c r="NGM193" s="749"/>
      <c r="NGN193" s="749"/>
      <c r="NGO193" s="749"/>
      <c r="NGP193" s="749"/>
      <c r="NGQ193" s="749"/>
      <c r="NGR193" s="749"/>
      <c r="NGS193" s="749"/>
      <c r="NGT193" s="749"/>
      <c r="NGU193" s="749"/>
      <c r="NGV193" s="749"/>
      <c r="NGW193" s="749"/>
      <c r="NGX193" s="749"/>
      <c r="NGY193" s="749"/>
      <c r="NGZ193" s="749"/>
      <c r="NHA193" s="749"/>
      <c r="NHB193" s="749"/>
      <c r="NHC193" s="749"/>
      <c r="NHD193" s="749"/>
      <c r="NHE193" s="749"/>
      <c r="NHF193" s="749"/>
      <c r="NHG193" s="749"/>
      <c r="NHH193" s="749"/>
      <c r="NHI193" s="749"/>
      <c r="NHJ193" s="749"/>
      <c r="NHK193" s="749"/>
      <c r="NHL193" s="749"/>
      <c r="NHM193" s="749"/>
      <c r="NHN193" s="749"/>
      <c r="NHO193" s="749"/>
      <c r="NHP193" s="749"/>
      <c r="NHQ193" s="749"/>
      <c r="NHR193" s="749"/>
      <c r="NHS193" s="749"/>
      <c r="NHT193" s="749"/>
      <c r="NHU193" s="749"/>
      <c r="NHV193" s="749"/>
      <c r="NHW193" s="749"/>
      <c r="NHX193" s="749"/>
      <c r="NHY193" s="749"/>
      <c r="NHZ193" s="749"/>
      <c r="NIA193" s="749"/>
      <c r="NIB193" s="749"/>
      <c r="NIC193" s="749"/>
      <c r="NID193" s="749"/>
      <c r="NIE193" s="749"/>
      <c r="NIF193" s="749"/>
      <c r="NIG193" s="749"/>
      <c r="NIH193" s="749"/>
      <c r="NII193" s="749"/>
      <c r="NIJ193" s="749"/>
      <c r="NIK193" s="749"/>
      <c r="NIL193" s="749"/>
      <c r="NIM193" s="749"/>
      <c r="NIN193" s="749"/>
      <c r="NIO193" s="749"/>
      <c r="NIP193" s="749"/>
      <c r="NIQ193" s="749"/>
      <c r="NIR193" s="749"/>
      <c r="NIS193" s="749"/>
      <c r="NIT193" s="749"/>
      <c r="NIU193" s="749"/>
      <c r="NIV193" s="749"/>
      <c r="NIW193" s="749"/>
      <c r="NIX193" s="749"/>
      <c r="NIY193" s="749"/>
      <c r="NIZ193" s="749"/>
      <c r="NJA193" s="749"/>
      <c r="NJB193" s="749"/>
      <c r="NJC193" s="749"/>
      <c r="NJD193" s="749"/>
      <c r="NJE193" s="749"/>
      <c r="NJF193" s="749"/>
      <c r="NJG193" s="749"/>
      <c r="NJH193" s="749"/>
      <c r="NJI193" s="749"/>
      <c r="NJJ193" s="749"/>
      <c r="NJK193" s="749"/>
      <c r="NJL193" s="749"/>
      <c r="NJM193" s="749"/>
      <c r="NJN193" s="749"/>
      <c r="NJO193" s="749"/>
      <c r="NJP193" s="749"/>
      <c r="NJQ193" s="749"/>
      <c r="NJR193" s="749"/>
      <c r="NJS193" s="749"/>
      <c r="NJT193" s="749"/>
      <c r="NJU193" s="749"/>
      <c r="NJV193" s="749"/>
      <c r="NJW193" s="749"/>
      <c r="NJX193" s="749"/>
      <c r="NJY193" s="749"/>
      <c r="NJZ193" s="749"/>
      <c r="NKA193" s="749"/>
      <c r="NKB193" s="749"/>
      <c r="NKC193" s="749"/>
      <c r="NKD193" s="749"/>
      <c r="NKE193" s="749"/>
      <c r="NKF193" s="749"/>
      <c r="NKG193" s="749"/>
      <c r="NKH193" s="749"/>
      <c r="NKI193" s="749"/>
      <c r="NKJ193" s="749"/>
      <c r="NKK193" s="749"/>
      <c r="NKL193" s="749"/>
      <c r="NKM193" s="749"/>
      <c r="NKN193" s="749"/>
      <c r="NKO193" s="749"/>
      <c r="NKP193" s="749"/>
      <c r="NKQ193" s="749"/>
      <c r="NKR193" s="749"/>
      <c r="NKS193" s="749"/>
      <c r="NKT193" s="749"/>
      <c r="NKU193" s="749"/>
      <c r="NKV193" s="749"/>
      <c r="NKW193" s="749"/>
      <c r="NKX193" s="749"/>
      <c r="NKY193" s="749"/>
      <c r="NKZ193" s="749"/>
      <c r="NLA193" s="749"/>
      <c r="NLB193" s="749"/>
      <c r="NLC193" s="749"/>
      <c r="NLD193" s="749"/>
      <c r="NLE193" s="749"/>
      <c r="NLF193" s="749"/>
      <c r="NLG193" s="749"/>
      <c r="NLH193" s="749"/>
      <c r="NLI193" s="749"/>
      <c r="NLJ193" s="749"/>
      <c r="NLK193" s="749"/>
      <c r="NLL193" s="749"/>
      <c r="NLM193" s="749"/>
      <c r="NLN193" s="749"/>
      <c r="NLO193" s="749"/>
      <c r="NLP193" s="749"/>
      <c r="NLQ193" s="749"/>
      <c r="NLR193" s="749"/>
      <c r="NLS193" s="749"/>
      <c r="NLT193" s="749"/>
      <c r="NLU193" s="749"/>
      <c r="NLV193" s="749"/>
      <c r="NLW193" s="749"/>
      <c r="NLX193" s="749"/>
      <c r="NLY193" s="749"/>
      <c r="NLZ193" s="749"/>
      <c r="NMA193" s="749"/>
      <c r="NMB193" s="749"/>
      <c r="NMC193" s="749"/>
      <c r="NMD193" s="749"/>
      <c r="NME193" s="749"/>
      <c r="NMF193" s="749"/>
      <c r="NMG193" s="749"/>
      <c r="NMH193" s="749"/>
      <c r="NMI193" s="749"/>
      <c r="NMJ193" s="749"/>
      <c r="NMK193" s="749"/>
      <c r="NML193" s="749"/>
      <c r="NMM193" s="749"/>
      <c r="NMN193" s="749"/>
      <c r="NMO193" s="749"/>
      <c r="NMP193" s="749"/>
      <c r="NMQ193" s="749"/>
      <c r="NMR193" s="749"/>
      <c r="NMS193" s="749"/>
      <c r="NMT193" s="749"/>
      <c r="NMU193" s="749"/>
      <c r="NMV193" s="749"/>
      <c r="NMW193" s="749"/>
      <c r="NMX193" s="749"/>
      <c r="NMY193" s="749"/>
      <c r="NMZ193" s="749"/>
      <c r="NNA193" s="749"/>
      <c r="NNB193" s="749"/>
      <c r="NNC193" s="749"/>
      <c r="NND193" s="749"/>
      <c r="NNE193" s="749"/>
      <c r="NNF193" s="749"/>
      <c r="NNG193" s="749"/>
      <c r="NNH193" s="749"/>
      <c r="NNI193" s="749"/>
      <c r="NNJ193" s="749"/>
      <c r="NNK193" s="749"/>
      <c r="NNL193" s="749"/>
      <c r="NNM193" s="749"/>
      <c r="NNN193" s="749"/>
      <c r="NNO193" s="749"/>
      <c r="NNP193" s="749"/>
      <c r="NNQ193" s="749"/>
      <c r="NNR193" s="749"/>
      <c r="NNS193" s="749"/>
      <c r="NNT193" s="749"/>
      <c r="NNU193" s="749"/>
      <c r="NNV193" s="749"/>
      <c r="NNW193" s="749"/>
      <c r="NNX193" s="749"/>
      <c r="NNY193" s="749"/>
      <c r="NNZ193" s="749"/>
      <c r="NOA193" s="749"/>
      <c r="NOB193" s="749"/>
      <c r="NOC193" s="749"/>
      <c r="NOD193" s="749"/>
      <c r="NOE193" s="749"/>
      <c r="NOF193" s="749"/>
      <c r="NOG193" s="749"/>
      <c r="NOH193" s="749"/>
      <c r="NOI193" s="749"/>
      <c r="NOJ193" s="749"/>
      <c r="NOK193" s="749"/>
      <c r="NOL193" s="749"/>
      <c r="NOM193" s="749"/>
      <c r="NON193" s="749"/>
      <c r="NOO193" s="749"/>
      <c r="NOP193" s="749"/>
      <c r="NOQ193" s="749"/>
      <c r="NOR193" s="749"/>
      <c r="NOS193" s="749"/>
      <c r="NOT193" s="749"/>
      <c r="NOU193" s="749"/>
      <c r="NOV193" s="749"/>
      <c r="NOW193" s="749"/>
      <c r="NOX193" s="749"/>
      <c r="NOY193" s="749"/>
      <c r="NOZ193" s="749"/>
      <c r="NPA193" s="749"/>
      <c r="NPB193" s="749"/>
      <c r="NPC193" s="749"/>
      <c r="NPD193" s="749"/>
      <c r="NPE193" s="749"/>
      <c r="NPF193" s="749"/>
      <c r="NPG193" s="749"/>
      <c r="NPH193" s="749"/>
      <c r="NPI193" s="749"/>
      <c r="NPJ193" s="749"/>
      <c r="NPK193" s="749"/>
      <c r="NPL193" s="749"/>
      <c r="NPM193" s="749"/>
      <c r="NPN193" s="749"/>
      <c r="NPO193" s="749"/>
      <c r="NPP193" s="749"/>
      <c r="NPQ193" s="749"/>
      <c r="NPR193" s="749"/>
      <c r="NPS193" s="749"/>
      <c r="NPT193" s="749"/>
      <c r="NPU193" s="749"/>
      <c r="NPV193" s="749"/>
      <c r="NPW193" s="749"/>
      <c r="NPX193" s="749"/>
      <c r="NPY193" s="749"/>
      <c r="NPZ193" s="749"/>
      <c r="NQA193" s="749"/>
      <c r="NQB193" s="749"/>
      <c r="NQC193" s="749"/>
      <c r="NQD193" s="749"/>
      <c r="NQE193" s="749"/>
      <c r="NQF193" s="749"/>
      <c r="NQG193" s="749"/>
      <c r="NQH193" s="749"/>
      <c r="NQI193" s="749"/>
      <c r="NQJ193" s="749"/>
      <c r="NQK193" s="749"/>
      <c r="NQL193" s="749"/>
      <c r="NQM193" s="749"/>
      <c r="NQN193" s="749"/>
      <c r="NQO193" s="749"/>
      <c r="NQP193" s="749"/>
      <c r="NQQ193" s="749"/>
      <c r="NQR193" s="749"/>
      <c r="NQS193" s="749"/>
      <c r="NQT193" s="749"/>
      <c r="NQU193" s="749"/>
      <c r="NQV193" s="749"/>
      <c r="NQW193" s="749"/>
      <c r="NQX193" s="749"/>
      <c r="NQY193" s="749"/>
      <c r="NQZ193" s="749"/>
      <c r="NRA193" s="749"/>
      <c r="NRB193" s="749"/>
      <c r="NRC193" s="749"/>
      <c r="NRD193" s="749"/>
      <c r="NRE193" s="749"/>
      <c r="NRF193" s="749"/>
      <c r="NRG193" s="749"/>
      <c r="NRH193" s="749"/>
      <c r="NRI193" s="749"/>
      <c r="NRJ193" s="749"/>
      <c r="NRK193" s="749"/>
      <c r="NRL193" s="749"/>
      <c r="NRM193" s="749"/>
      <c r="NRN193" s="749"/>
      <c r="NRO193" s="749"/>
      <c r="NRP193" s="749"/>
      <c r="NRQ193" s="749"/>
      <c r="NRR193" s="749"/>
      <c r="NRS193" s="749"/>
      <c r="NRT193" s="749"/>
      <c r="NRU193" s="749"/>
      <c r="NRV193" s="749"/>
      <c r="NRW193" s="749"/>
      <c r="NRX193" s="749"/>
      <c r="NRY193" s="749"/>
      <c r="NRZ193" s="749"/>
      <c r="NSA193" s="749"/>
      <c r="NSB193" s="749"/>
      <c r="NSC193" s="749"/>
      <c r="NSD193" s="749"/>
      <c r="NSE193" s="749"/>
      <c r="NSF193" s="749"/>
      <c r="NSG193" s="749"/>
      <c r="NSH193" s="749"/>
      <c r="NSI193" s="749"/>
      <c r="NSJ193" s="749"/>
      <c r="NSK193" s="749"/>
      <c r="NSL193" s="749"/>
      <c r="NSM193" s="749"/>
      <c r="NSN193" s="749"/>
      <c r="NSO193" s="749"/>
      <c r="NSP193" s="749"/>
      <c r="NSQ193" s="749"/>
      <c r="NSR193" s="749"/>
      <c r="NSS193" s="749"/>
      <c r="NST193" s="749"/>
      <c r="NSU193" s="749"/>
      <c r="NSV193" s="749"/>
      <c r="NSW193" s="749"/>
      <c r="NSX193" s="749"/>
      <c r="NSY193" s="749"/>
      <c r="NSZ193" s="749"/>
      <c r="NTA193" s="749"/>
      <c r="NTB193" s="749"/>
      <c r="NTC193" s="749"/>
      <c r="NTD193" s="749"/>
      <c r="NTE193" s="749"/>
      <c r="NTF193" s="749"/>
      <c r="NTG193" s="749"/>
      <c r="NTH193" s="749"/>
      <c r="NTI193" s="749"/>
      <c r="NTJ193" s="749"/>
      <c r="NTK193" s="749"/>
      <c r="NTL193" s="749"/>
      <c r="NTM193" s="749"/>
      <c r="NTN193" s="749"/>
      <c r="NTO193" s="749"/>
      <c r="NTP193" s="749"/>
      <c r="NTQ193" s="749"/>
      <c r="NTR193" s="749"/>
      <c r="NTS193" s="749"/>
      <c r="NTT193" s="749"/>
      <c r="NTU193" s="749"/>
      <c r="NTV193" s="749"/>
      <c r="NTW193" s="749"/>
      <c r="NTX193" s="749"/>
      <c r="NTY193" s="749"/>
      <c r="NTZ193" s="749"/>
      <c r="NUA193" s="749"/>
      <c r="NUB193" s="749"/>
      <c r="NUC193" s="749"/>
      <c r="NUD193" s="749"/>
      <c r="NUE193" s="749"/>
      <c r="NUF193" s="749"/>
      <c r="NUG193" s="749"/>
      <c r="NUH193" s="749"/>
      <c r="NUI193" s="749"/>
      <c r="NUJ193" s="749"/>
      <c r="NUK193" s="749"/>
      <c r="NUL193" s="749"/>
      <c r="NUM193" s="749"/>
      <c r="NUN193" s="749"/>
      <c r="NUO193" s="749"/>
      <c r="NUP193" s="749"/>
      <c r="NUQ193" s="749"/>
      <c r="NUR193" s="749"/>
      <c r="NUS193" s="749"/>
      <c r="NUT193" s="749"/>
      <c r="NUU193" s="749"/>
      <c r="NUV193" s="749"/>
      <c r="NUW193" s="749"/>
      <c r="NUX193" s="749"/>
      <c r="NUY193" s="749"/>
      <c r="NUZ193" s="749"/>
      <c r="NVA193" s="749"/>
      <c r="NVB193" s="749"/>
      <c r="NVC193" s="749"/>
      <c r="NVD193" s="749"/>
      <c r="NVE193" s="749"/>
      <c r="NVF193" s="749"/>
      <c r="NVG193" s="749"/>
      <c r="NVH193" s="749"/>
      <c r="NVI193" s="749"/>
      <c r="NVJ193" s="749"/>
      <c r="NVK193" s="749"/>
      <c r="NVL193" s="749"/>
      <c r="NVM193" s="749"/>
      <c r="NVN193" s="749"/>
      <c r="NVO193" s="749"/>
      <c r="NVP193" s="749"/>
      <c r="NVQ193" s="749"/>
      <c r="NVR193" s="749"/>
      <c r="NVS193" s="749"/>
      <c r="NVT193" s="749"/>
      <c r="NVU193" s="749"/>
      <c r="NVV193" s="749"/>
      <c r="NVW193" s="749"/>
      <c r="NVX193" s="749"/>
      <c r="NVY193" s="749"/>
      <c r="NVZ193" s="749"/>
      <c r="NWA193" s="749"/>
      <c r="NWB193" s="749"/>
      <c r="NWC193" s="749"/>
      <c r="NWD193" s="749"/>
      <c r="NWE193" s="749"/>
      <c r="NWF193" s="749"/>
      <c r="NWG193" s="749"/>
      <c r="NWH193" s="749"/>
      <c r="NWI193" s="749"/>
      <c r="NWJ193" s="749"/>
      <c r="NWK193" s="749"/>
      <c r="NWL193" s="749"/>
      <c r="NWM193" s="749"/>
      <c r="NWN193" s="749"/>
      <c r="NWO193" s="749"/>
      <c r="NWP193" s="749"/>
      <c r="NWQ193" s="749"/>
      <c r="NWR193" s="749"/>
      <c r="NWS193" s="749"/>
      <c r="NWT193" s="749"/>
      <c r="NWU193" s="749"/>
      <c r="NWV193" s="749"/>
      <c r="NWW193" s="749"/>
      <c r="NWX193" s="749"/>
      <c r="NWY193" s="749"/>
      <c r="NWZ193" s="749"/>
      <c r="NXA193" s="749"/>
      <c r="NXB193" s="749"/>
      <c r="NXC193" s="749"/>
      <c r="NXD193" s="749"/>
      <c r="NXE193" s="749"/>
      <c r="NXF193" s="749"/>
      <c r="NXG193" s="749"/>
      <c r="NXH193" s="749"/>
      <c r="NXI193" s="749"/>
      <c r="NXJ193" s="749"/>
      <c r="NXK193" s="749"/>
      <c r="NXL193" s="749"/>
      <c r="NXM193" s="749"/>
      <c r="NXN193" s="749"/>
      <c r="NXO193" s="749"/>
      <c r="NXP193" s="749"/>
      <c r="NXQ193" s="749"/>
      <c r="NXR193" s="749"/>
      <c r="NXS193" s="749"/>
      <c r="NXT193" s="749"/>
      <c r="NXU193" s="749"/>
      <c r="NXV193" s="749"/>
      <c r="NXW193" s="749"/>
      <c r="NXX193" s="749"/>
      <c r="NXY193" s="749"/>
      <c r="NXZ193" s="749"/>
      <c r="NYA193" s="749"/>
      <c r="NYB193" s="749"/>
      <c r="NYC193" s="749"/>
      <c r="NYD193" s="749"/>
      <c r="NYE193" s="749"/>
      <c r="NYF193" s="749"/>
      <c r="NYG193" s="749"/>
      <c r="NYH193" s="749"/>
      <c r="NYI193" s="749"/>
      <c r="NYJ193" s="749"/>
      <c r="NYK193" s="749"/>
      <c r="NYL193" s="749"/>
      <c r="NYM193" s="749"/>
      <c r="NYN193" s="749"/>
      <c r="NYO193" s="749"/>
      <c r="NYP193" s="749"/>
      <c r="NYQ193" s="749"/>
      <c r="NYR193" s="749"/>
      <c r="NYS193" s="749"/>
      <c r="NYT193" s="749"/>
      <c r="NYU193" s="749"/>
      <c r="NYV193" s="749"/>
      <c r="NYW193" s="749"/>
      <c r="NYX193" s="749"/>
      <c r="NYY193" s="749"/>
      <c r="NYZ193" s="749"/>
      <c r="NZA193" s="749"/>
      <c r="NZB193" s="749"/>
      <c r="NZC193" s="749"/>
      <c r="NZD193" s="749"/>
      <c r="NZE193" s="749"/>
      <c r="NZF193" s="749"/>
      <c r="NZG193" s="749"/>
      <c r="NZH193" s="749"/>
      <c r="NZI193" s="749"/>
      <c r="NZJ193" s="749"/>
      <c r="NZK193" s="749"/>
      <c r="NZL193" s="749"/>
      <c r="NZM193" s="749"/>
      <c r="NZN193" s="749"/>
      <c r="NZO193" s="749"/>
      <c r="NZP193" s="749"/>
      <c r="NZQ193" s="749"/>
      <c r="NZR193" s="749"/>
      <c r="NZS193" s="749"/>
      <c r="NZT193" s="749"/>
      <c r="NZU193" s="749"/>
      <c r="NZV193" s="749"/>
      <c r="NZW193" s="749"/>
      <c r="NZX193" s="749"/>
      <c r="NZY193" s="749"/>
      <c r="NZZ193" s="749"/>
      <c r="OAA193" s="749"/>
      <c r="OAB193" s="749"/>
      <c r="OAC193" s="749"/>
      <c r="OAD193" s="749"/>
      <c r="OAE193" s="749"/>
      <c r="OAF193" s="749"/>
      <c r="OAG193" s="749"/>
      <c r="OAH193" s="749"/>
      <c r="OAI193" s="749"/>
      <c r="OAJ193" s="749"/>
      <c r="OAK193" s="749"/>
      <c r="OAL193" s="749"/>
      <c r="OAM193" s="749"/>
      <c r="OAN193" s="749"/>
      <c r="OAO193" s="749"/>
      <c r="OAP193" s="749"/>
      <c r="OAQ193" s="749"/>
      <c r="OAR193" s="749"/>
      <c r="OAS193" s="749"/>
      <c r="OAT193" s="749"/>
      <c r="OAU193" s="749"/>
      <c r="OAV193" s="749"/>
      <c r="OAW193" s="749"/>
      <c r="OAX193" s="749"/>
      <c r="OAY193" s="749"/>
      <c r="OAZ193" s="749"/>
      <c r="OBA193" s="749"/>
      <c r="OBB193" s="749"/>
      <c r="OBC193" s="749"/>
      <c r="OBD193" s="749"/>
      <c r="OBE193" s="749"/>
      <c r="OBF193" s="749"/>
      <c r="OBG193" s="749"/>
      <c r="OBH193" s="749"/>
      <c r="OBI193" s="749"/>
      <c r="OBJ193" s="749"/>
      <c r="OBK193" s="749"/>
      <c r="OBL193" s="749"/>
      <c r="OBM193" s="749"/>
      <c r="OBN193" s="749"/>
      <c r="OBO193" s="749"/>
      <c r="OBP193" s="749"/>
      <c r="OBQ193" s="749"/>
      <c r="OBR193" s="749"/>
      <c r="OBS193" s="749"/>
      <c r="OBT193" s="749"/>
      <c r="OBU193" s="749"/>
      <c r="OBV193" s="749"/>
      <c r="OBW193" s="749"/>
      <c r="OBX193" s="749"/>
      <c r="OBY193" s="749"/>
      <c r="OBZ193" s="749"/>
      <c r="OCA193" s="749"/>
      <c r="OCB193" s="749"/>
      <c r="OCC193" s="749"/>
      <c r="OCD193" s="749"/>
      <c r="OCE193" s="749"/>
      <c r="OCF193" s="749"/>
      <c r="OCG193" s="749"/>
      <c r="OCH193" s="749"/>
      <c r="OCI193" s="749"/>
      <c r="OCJ193" s="749"/>
      <c r="OCK193" s="749"/>
      <c r="OCL193" s="749"/>
      <c r="OCM193" s="749"/>
      <c r="OCN193" s="749"/>
      <c r="OCO193" s="749"/>
      <c r="OCP193" s="749"/>
      <c r="OCQ193" s="749"/>
      <c r="OCR193" s="749"/>
      <c r="OCS193" s="749"/>
      <c r="OCT193" s="749"/>
      <c r="OCU193" s="749"/>
      <c r="OCV193" s="749"/>
      <c r="OCW193" s="749"/>
      <c r="OCX193" s="749"/>
      <c r="OCY193" s="749"/>
      <c r="OCZ193" s="749"/>
      <c r="ODA193" s="749"/>
      <c r="ODB193" s="749"/>
      <c r="ODC193" s="749"/>
      <c r="ODD193" s="749"/>
      <c r="ODE193" s="749"/>
      <c r="ODF193" s="749"/>
      <c r="ODG193" s="749"/>
      <c r="ODH193" s="749"/>
      <c r="ODI193" s="749"/>
      <c r="ODJ193" s="749"/>
      <c r="ODK193" s="749"/>
      <c r="ODL193" s="749"/>
      <c r="ODM193" s="749"/>
      <c r="ODN193" s="749"/>
      <c r="ODO193" s="749"/>
      <c r="ODP193" s="749"/>
      <c r="ODQ193" s="749"/>
      <c r="ODR193" s="749"/>
      <c r="ODS193" s="749"/>
      <c r="ODT193" s="749"/>
      <c r="ODU193" s="749"/>
      <c r="ODV193" s="749"/>
      <c r="ODW193" s="749"/>
      <c r="ODX193" s="749"/>
      <c r="ODY193" s="749"/>
      <c r="ODZ193" s="749"/>
      <c r="OEA193" s="749"/>
      <c r="OEB193" s="749"/>
      <c r="OEC193" s="749"/>
      <c r="OED193" s="749"/>
      <c r="OEE193" s="749"/>
      <c r="OEF193" s="749"/>
      <c r="OEG193" s="749"/>
      <c r="OEH193" s="749"/>
      <c r="OEI193" s="749"/>
      <c r="OEJ193" s="749"/>
      <c r="OEK193" s="749"/>
      <c r="OEL193" s="749"/>
      <c r="OEM193" s="749"/>
      <c r="OEN193" s="749"/>
      <c r="OEO193" s="749"/>
      <c r="OEP193" s="749"/>
      <c r="OEQ193" s="749"/>
      <c r="OER193" s="749"/>
      <c r="OES193" s="749"/>
      <c r="OET193" s="749"/>
      <c r="OEU193" s="749"/>
      <c r="OEV193" s="749"/>
      <c r="OEW193" s="749"/>
      <c r="OEX193" s="749"/>
      <c r="OEY193" s="749"/>
      <c r="OEZ193" s="749"/>
      <c r="OFA193" s="749"/>
      <c r="OFB193" s="749"/>
      <c r="OFC193" s="749"/>
      <c r="OFD193" s="749"/>
      <c r="OFE193" s="749"/>
      <c r="OFF193" s="749"/>
      <c r="OFG193" s="749"/>
      <c r="OFH193" s="749"/>
      <c r="OFI193" s="749"/>
      <c r="OFJ193" s="749"/>
      <c r="OFK193" s="749"/>
      <c r="OFL193" s="749"/>
      <c r="OFM193" s="749"/>
      <c r="OFN193" s="749"/>
      <c r="OFO193" s="749"/>
      <c r="OFP193" s="749"/>
      <c r="OFQ193" s="749"/>
      <c r="OFR193" s="749"/>
      <c r="OFS193" s="749"/>
      <c r="OFT193" s="749"/>
      <c r="OFU193" s="749"/>
      <c r="OFV193" s="749"/>
      <c r="OFW193" s="749"/>
      <c r="OFX193" s="749"/>
      <c r="OFY193" s="749"/>
      <c r="OFZ193" s="749"/>
      <c r="OGA193" s="749"/>
      <c r="OGB193" s="749"/>
      <c r="OGC193" s="749"/>
      <c r="OGD193" s="749"/>
      <c r="OGE193" s="749"/>
      <c r="OGF193" s="749"/>
      <c r="OGG193" s="749"/>
      <c r="OGH193" s="749"/>
      <c r="OGI193" s="749"/>
      <c r="OGJ193" s="749"/>
      <c r="OGK193" s="749"/>
      <c r="OGL193" s="749"/>
      <c r="OGM193" s="749"/>
      <c r="OGN193" s="749"/>
      <c r="OGO193" s="749"/>
      <c r="OGP193" s="749"/>
      <c r="OGQ193" s="749"/>
      <c r="OGR193" s="749"/>
      <c r="OGS193" s="749"/>
      <c r="OGT193" s="749"/>
      <c r="OGU193" s="749"/>
      <c r="OGV193" s="749"/>
      <c r="OGW193" s="749"/>
      <c r="OGX193" s="749"/>
      <c r="OGY193" s="749"/>
      <c r="OGZ193" s="749"/>
      <c r="OHA193" s="749"/>
      <c r="OHB193" s="749"/>
      <c r="OHC193" s="749"/>
      <c r="OHD193" s="749"/>
      <c r="OHE193" s="749"/>
      <c r="OHF193" s="749"/>
      <c r="OHG193" s="749"/>
      <c r="OHH193" s="749"/>
      <c r="OHI193" s="749"/>
      <c r="OHJ193" s="749"/>
      <c r="OHK193" s="749"/>
      <c r="OHL193" s="749"/>
      <c r="OHM193" s="749"/>
      <c r="OHN193" s="749"/>
      <c r="OHO193" s="749"/>
      <c r="OHP193" s="749"/>
      <c r="OHQ193" s="749"/>
      <c r="OHR193" s="749"/>
      <c r="OHS193" s="749"/>
      <c r="OHT193" s="749"/>
      <c r="OHU193" s="749"/>
      <c r="OHV193" s="749"/>
      <c r="OHW193" s="749"/>
      <c r="OHX193" s="749"/>
      <c r="OHY193" s="749"/>
      <c r="OHZ193" s="749"/>
      <c r="OIA193" s="749"/>
      <c r="OIB193" s="749"/>
      <c r="OIC193" s="749"/>
      <c r="OID193" s="749"/>
      <c r="OIE193" s="749"/>
      <c r="OIF193" s="749"/>
      <c r="OIG193" s="749"/>
      <c r="OIH193" s="749"/>
      <c r="OII193" s="749"/>
      <c r="OIJ193" s="749"/>
      <c r="OIK193" s="749"/>
      <c r="OIL193" s="749"/>
      <c r="OIM193" s="749"/>
      <c r="OIN193" s="749"/>
      <c r="OIO193" s="749"/>
      <c r="OIP193" s="749"/>
      <c r="OIQ193" s="749"/>
      <c r="OIR193" s="749"/>
      <c r="OIS193" s="749"/>
      <c r="OIT193" s="749"/>
      <c r="OIU193" s="749"/>
      <c r="OIV193" s="749"/>
      <c r="OIW193" s="749"/>
      <c r="OIX193" s="749"/>
      <c r="OIY193" s="749"/>
      <c r="OIZ193" s="749"/>
      <c r="OJA193" s="749"/>
      <c r="OJB193" s="749"/>
      <c r="OJC193" s="749"/>
      <c r="OJD193" s="749"/>
      <c r="OJE193" s="749"/>
      <c r="OJF193" s="749"/>
      <c r="OJG193" s="749"/>
      <c r="OJH193" s="749"/>
      <c r="OJI193" s="749"/>
      <c r="OJJ193" s="749"/>
      <c r="OJK193" s="749"/>
      <c r="OJL193" s="749"/>
      <c r="OJM193" s="749"/>
      <c r="OJN193" s="749"/>
      <c r="OJO193" s="749"/>
      <c r="OJP193" s="749"/>
      <c r="OJQ193" s="749"/>
      <c r="OJR193" s="749"/>
      <c r="OJS193" s="749"/>
      <c r="OJT193" s="749"/>
      <c r="OJU193" s="749"/>
      <c r="OJV193" s="749"/>
      <c r="OJW193" s="749"/>
      <c r="OJX193" s="749"/>
      <c r="OJY193" s="749"/>
      <c r="OJZ193" s="749"/>
      <c r="OKA193" s="749"/>
      <c r="OKB193" s="749"/>
      <c r="OKC193" s="749"/>
      <c r="OKD193" s="749"/>
      <c r="OKE193" s="749"/>
      <c r="OKF193" s="749"/>
      <c r="OKG193" s="749"/>
      <c r="OKH193" s="749"/>
      <c r="OKI193" s="749"/>
      <c r="OKJ193" s="749"/>
      <c r="OKK193" s="749"/>
      <c r="OKL193" s="749"/>
      <c r="OKM193" s="749"/>
      <c r="OKN193" s="749"/>
      <c r="OKO193" s="749"/>
      <c r="OKP193" s="749"/>
      <c r="OKQ193" s="749"/>
      <c r="OKR193" s="749"/>
      <c r="OKS193" s="749"/>
      <c r="OKT193" s="749"/>
      <c r="OKU193" s="749"/>
      <c r="OKV193" s="749"/>
      <c r="OKW193" s="749"/>
      <c r="OKX193" s="749"/>
      <c r="OKY193" s="749"/>
      <c r="OKZ193" s="749"/>
      <c r="OLA193" s="749"/>
      <c r="OLB193" s="749"/>
      <c r="OLC193" s="749"/>
      <c r="OLD193" s="749"/>
      <c r="OLE193" s="749"/>
      <c r="OLF193" s="749"/>
      <c r="OLG193" s="749"/>
      <c r="OLH193" s="749"/>
      <c r="OLI193" s="749"/>
      <c r="OLJ193" s="749"/>
      <c r="OLK193" s="749"/>
      <c r="OLL193" s="749"/>
      <c r="OLM193" s="749"/>
      <c r="OLN193" s="749"/>
      <c r="OLO193" s="749"/>
      <c r="OLP193" s="749"/>
      <c r="OLQ193" s="749"/>
      <c r="OLR193" s="749"/>
      <c r="OLS193" s="749"/>
      <c r="OLT193" s="749"/>
      <c r="OLU193" s="749"/>
      <c r="OLV193" s="749"/>
      <c r="OLW193" s="749"/>
      <c r="OLX193" s="749"/>
      <c r="OLY193" s="749"/>
      <c r="OLZ193" s="749"/>
      <c r="OMA193" s="749"/>
      <c r="OMB193" s="749"/>
      <c r="OMC193" s="749"/>
      <c r="OMD193" s="749"/>
      <c r="OME193" s="749"/>
      <c r="OMF193" s="749"/>
      <c r="OMG193" s="749"/>
      <c r="OMH193" s="749"/>
      <c r="OMI193" s="749"/>
      <c r="OMJ193" s="749"/>
      <c r="OMK193" s="749"/>
      <c r="OML193" s="749"/>
      <c r="OMM193" s="749"/>
      <c r="OMN193" s="749"/>
      <c r="OMO193" s="749"/>
      <c r="OMP193" s="749"/>
      <c r="OMQ193" s="749"/>
      <c r="OMR193" s="749"/>
      <c r="OMS193" s="749"/>
      <c r="OMT193" s="749"/>
      <c r="OMU193" s="749"/>
      <c r="OMV193" s="749"/>
      <c r="OMW193" s="749"/>
      <c r="OMX193" s="749"/>
      <c r="OMY193" s="749"/>
      <c r="OMZ193" s="749"/>
      <c r="ONA193" s="749"/>
      <c r="ONB193" s="749"/>
      <c r="ONC193" s="749"/>
      <c r="OND193" s="749"/>
      <c r="ONE193" s="749"/>
      <c r="ONF193" s="749"/>
      <c r="ONG193" s="749"/>
      <c r="ONH193" s="749"/>
      <c r="ONI193" s="749"/>
      <c r="ONJ193" s="749"/>
      <c r="ONK193" s="749"/>
      <c r="ONL193" s="749"/>
      <c r="ONM193" s="749"/>
      <c r="ONN193" s="749"/>
      <c r="ONO193" s="749"/>
      <c r="ONP193" s="749"/>
      <c r="ONQ193" s="749"/>
      <c r="ONR193" s="749"/>
      <c r="ONS193" s="749"/>
      <c r="ONT193" s="749"/>
      <c r="ONU193" s="749"/>
      <c r="ONV193" s="749"/>
      <c r="ONW193" s="749"/>
      <c r="ONX193" s="749"/>
      <c r="ONY193" s="749"/>
      <c r="ONZ193" s="749"/>
      <c r="OOA193" s="749"/>
      <c r="OOB193" s="749"/>
      <c r="OOC193" s="749"/>
      <c r="OOD193" s="749"/>
      <c r="OOE193" s="749"/>
      <c r="OOF193" s="749"/>
      <c r="OOG193" s="749"/>
      <c r="OOH193" s="749"/>
      <c r="OOI193" s="749"/>
      <c r="OOJ193" s="749"/>
      <c r="OOK193" s="749"/>
      <c r="OOL193" s="749"/>
      <c r="OOM193" s="749"/>
      <c r="OON193" s="749"/>
      <c r="OOO193" s="749"/>
      <c r="OOP193" s="749"/>
      <c r="OOQ193" s="749"/>
      <c r="OOR193" s="749"/>
      <c r="OOS193" s="749"/>
      <c r="OOT193" s="749"/>
      <c r="OOU193" s="749"/>
      <c r="OOV193" s="749"/>
      <c r="OOW193" s="749"/>
      <c r="OOX193" s="749"/>
      <c r="OOY193" s="749"/>
      <c r="OOZ193" s="749"/>
      <c r="OPA193" s="749"/>
      <c r="OPB193" s="749"/>
      <c r="OPC193" s="749"/>
      <c r="OPD193" s="749"/>
      <c r="OPE193" s="749"/>
      <c r="OPF193" s="749"/>
      <c r="OPG193" s="749"/>
      <c r="OPH193" s="749"/>
      <c r="OPI193" s="749"/>
      <c r="OPJ193" s="749"/>
      <c r="OPK193" s="749"/>
      <c r="OPL193" s="749"/>
      <c r="OPM193" s="749"/>
      <c r="OPN193" s="749"/>
      <c r="OPO193" s="749"/>
      <c r="OPP193" s="749"/>
      <c r="OPQ193" s="749"/>
      <c r="OPR193" s="749"/>
      <c r="OPS193" s="749"/>
      <c r="OPT193" s="749"/>
      <c r="OPU193" s="749"/>
      <c r="OPV193" s="749"/>
      <c r="OPW193" s="749"/>
      <c r="OPX193" s="749"/>
      <c r="OPY193" s="749"/>
      <c r="OPZ193" s="749"/>
      <c r="OQA193" s="749"/>
      <c r="OQB193" s="749"/>
      <c r="OQC193" s="749"/>
      <c r="OQD193" s="749"/>
      <c r="OQE193" s="749"/>
      <c r="OQF193" s="749"/>
      <c r="OQG193" s="749"/>
      <c r="OQH193" s="749"/>
      <c r="OQI193" s="749"/>
      <c r="OQJ193" s="749"/>
      <c r="OQK193" s="749"/>
      <c r="OQL193" s="749"/>
      <c r="OQM193" s="749"/>
      <c r="OQN193" s="749"/>
      <c r="OQO193" s="749"/>
      <c r="OQP193" s="749"/>
      <c r="OQQ193" s="749"/>
      <c r="OQR193" s="749"/>
      <c r="OQS193" s="749"/>
      <c r="OQT193" s="749"/>
      <c r="OQU193" s="749"/>
      <c r="OQV193" s="749"/>
      <c r="OQW193" s="749"/>
      <c r="OQX193" s="749"/>
      <c r="OQY193" s="749"/>
      <c r="OQZ193" s="749"/>
      <c r="ORA193" s="749"/>
      <c r="ORB193" s="749"/>
      <c r="ORC193" s="749"/>
      <c r="ORD193" s="749"/>
      <c r="ORE193" s="749"/>
      <c r="ORF193" s="749"/>
      <c r="ORG193" s="749"/>
      <c r="ORH193" s="749"/>
      <c r="ORI193" s="749"/>
      <c r="ORJ193" s="749"/>
      <c r="ORK193" s="749"/>
      <c r="ORL193" s="749"/>
      <c r="ORM193" s="749"/>
      <c r="ORN193" s="749"/>
      <c r="ORO193" s="749"/>
      <c r="ORP193" s="749"/>
      <c r="ORQ193" s="749"/>
      <c r="ORR193" s="749"/>
      <c r="ORS193" s="749"/>
      <c r="ORT193" s="749"/>
      <c r="ORU193" s="749"/>
      <c r="ORV193" s="749"/>
      <c r="ORW193" s="749"/>
      <c r="ORX193" s="749"/>
      <c r="ORY193" s="749"/>
      <c r="ORZ193" s="749"/>
      <c r="OSA193" s="749"/>
      <c r="OSB193" s="749"/>
      <c r="OSC193" s="749"/>
      <c r="OSD193" s="749"/>
      <c r="OSE193" s="749"/>
      <c r="OSF193" s="749"/>
      <c r="OSG193" s="749"/>
      <c r="OSH193" s="749"/>
      <c r="OSI193" s="749"/>
      <c r="OSJ193" s="749"/>
      <c r="OSK193" s="749"/>
      <c r="OSL193" s="749"/>
      <c r="OSM193" s="749"/>
      <c r="OSN193" s="749"/>
      <c r="OSO193" s="749"/>
      <c r="OSP193" s="749"/>
      <c r="OSQ193" s="749"/>
      <c r="OSR193" s="749"/>
      <c r="OSS193" s="749"/>
      <c r="OST193" s="749"/>
      <c r="OSU193" s="749"/>
      <c r="OSV193" s="749"/>
      <c r="OSW193" s="749"/>
      <c r="OSX193" s="749"/>
      <c r="OSY193" s="749"/>
      <c r="OSZ193" s="749"/>
      <c r="OTA193" s="749"/>
      <c r="OTB193" s="749"/>
      <c r="OTC193" s="749"/>
      <c r="OTD193" s="749"/>
      <c r="OTE193" s="749"/>
      <c r="OTF193" s="749"/>
      <c r="OTG193" s="749"/>
      <c r="OTH193" s="749"/>
      <c r="OTI193" s="749"/>
      <c r="OTJ193" s="749"/>
      <c r="OTK193" s="749"/>
      <c r="OTL193" s="749"/>
      <c r="OTM193" s="749"/>
      <c r="OTN193" s="749"/>
      <c r="OTO193" s="749"/>
      <c r="OTP193" s="749"/>
      <c r="OTQ193" s="749"/>
      <c r="OTR193" s="749"/>
      <c r="OTS193" s="749"/>
      <c r="OTT193" s="749"/>
      <c r="OTU193" s="749"/>
      <c r="OTV193" s="749"/>
      <c r="OTW193" s="749"/>
      <c r="OTX193" s="749"/>
      <c r="OTY193" s="749"/>
      <c r="OTZ193" s="749"/>
      <c r="OUA193" s="749"/>
      <c r="OUB193" s="749"/>
      <c r="OUC193" s="749"/>
      <c r="OUD193" s="749"/>
      <c r="OUE193" s="749"/>
      <c r="OUF193" s="749"/>
      <c r="OUG193" s="749"/>
      <c r="OUH193" s="749"/>
      <c r="OUI193" s="749"/>
      <c r="OUJ193" s="749"/>
      <c r="OUK193" s="749"/>
      <c r="OUL193" s="749"/>
      <c r="OUM193" s="749"/>
      <c r="OUN193" s="749"/>
      <c r="OUO193" s="749"/>
      <c r="OUP193" s="749"/>
      <c r="OUQ193" s="749"/>
      <c r="OUR193" s="749"/>
      <c r="OUS193" s="749"/>
      <c r="OUT193" s="749"/>
      <c r="OUU193" s="749"/>
      <c r="OUV193" s="749"/>
      <c r="OUW193" s="749"/>
      <c r="OUX193" s="749"/>
      <c r="OUY193" s="749"/>
      <c r="OUZ193" s="749"/>
      <c r="OVA193" s="749"/>
      <c r="OVB193" s="749"/>
      <c r="OVC193" s="749"/>
      <c r="OVD193" s="749"/>
      <c r="OVE193" s="749"/>
      <c r="OVF193" s="749"/>
      <c r="OVG193" s="749"/>
      <c r="OVH193" s="749"/>
      <c r="OVI193" s="749"/>
      <c r="OVJ193" s="749"/>
      <c r="OVK193" s="749"/>
      <c r="OVL193" s="749"/>
      <c r="OVM193" s="749"/>
      <c r="OVN193" s="749"/>
      <c r="OVO193" s="749"/>
      <c r="OVP193" s="749"/>
      <c r="OVQ193" s="749"/>
      <c r="OVR193" s="749"/>
      <c r="OVS193" s="749"/>
      <c r="OVT193" s="749"/>
      <c r="OVU193" s="749"/>
      <c r="OVV193" s="749"/>
      <c r="OVW193" s="749"/>
      <c r="OVX193" s="749"/>
      <c r="OVY193" s="749"/>
      <c r="OVZ193" s="749"/>
      <c r="OWA193" s="749"/>
      <c r="OWB193" s="749"/>
      <c r="OWC193" s="749"/>
      <c r="OWD193" s="749"/>
      <c r="OWE193" s="749"/>
      <c r="OWF193" s="749"/>
      <c r="OWG193" s="749"/>
      <c r="OWH193" s="749"/>
      <c r="OWI193" s="749"/>
      <c r="OWJ193" s="749"/>
      <c r="OWK193" s="749"/>
      <c r="OWL193" s="749"/>
      <c r="OWM193" s="749"/>
      <c r="OWN193" s="749"/>
      <c r="OWO193" s="749"/>
      <c r="OWP193" s="749"/>
      <c r="OWQ193" s="749"/>
      <c r="OWR193" s="749"/>
      <c r="OWS193" s="749"/>
      <c r="OWT193" s="749"/>
      <c r="OWU193" s="749"/>
      <c r="OWV193" s="749"/>
      <c r="OWW193" s="749"/>
      <c r="OWX193" s="749"/>
      <c r="OWY193" s="749"/>
      <c r="OWZ193" s="749"/>
      <c r="OXA193" s="749"/>
      <c r="OXB193" s="749"/>
      <c r="OXC193" s="749"/>
      <c r="OXD193" s="749"/>
      <c r="OXE193" s="749"/>
      <c r="OXF193" s="749"/>
      <c r="OXG193" s="749"/>
      <c r="OXH193" s="749"/>
      <c r="OXI193" s="749"/>
      <c r="OXJ193" s="749"/>
      <c r="OXK193" s="749"/>
      <c r="OXL193" s="749"/>
      <c r="OXM193" s="749"/>
      <c r="OXN193" s="749"/>
      <c r="OXO193" s="749"/>
      <c r="OXP193" s="749"/>
      <c r="OXQ193" s="749"/>
      <c r="OXR193" s="749"/>
      <c r="OXS193" s="749"/>
      <c r="OXT193" s="749"/>
      <c r="OXU193" s="749"/>
      <c r="OXV193" s="749"/>
      <c r="OXW193" s="749"/>
      <c r="OXX193" s="749"/>
      <c r="OXY193" s="749"/>
      <c r="OXZ193" s="749"/>
      <c r="OYA193" s="749"/>
      <c r="OYB193" s="749"/>
      <c r="OYC193" s="749"/>
      <c r="OYD193" s="749"/>
      <c r="OYE193" s="749"/>
      <c r="OYF193" s="749"/>
      <c r="OYG193" s="749"/>
      <c r="OYH193" s="749"/>
      <c r="OYI193" s="749"/>
      <c r="OYJ193" s="749"/>
      <c r="OYK193" s="749"/>
      <c r="OYL193" s="749"/>
      <c r="OYM193" s="749"/>
      <c r="OYN193" s="749"/>
      <c r="OYO193" s="749"/>
      <c r="OYP193" s="749"/>
      <c r="OYQ193" s="749"/>
      <c r="OYR193" s="749"/>
      <c r="OYS193" s="749"/>
      <c r="OYT193" s="749"/>
      <c r="OYU193" s="749"/>
      <c r="OYV193" s="749"/>
      <c r="OYW193" s="749"/>
      <c r="OYX193" s="749"/>
      <c r="OYY193" s="749"/>
      <c r="OYZ193" s="749"/>
      <c r="OZA193" s="749"/>
      <c r="OZB193" s="749"/>
      <c r="OZC193" s="749"/>
      <c r="OZD193" s="749"/>
      <c r="OZE193" s="749"/>
      <c r="OZF193" s="749"/>
      <c r="OZG193" s="749"/>
      <c r="OZH193" s="749"/>
      <c r="OZI193" s="749"/>
      <c r="OZJ193" s="749"/>
      <c r="OZK193" s="749"/>
      <c r="OZL193" s="749"/>
      <c r="OZM193" s="749"/>
      <c r="OZN193" s="749"/>
      <c r="OZO193" s="749"/>
      <c r="OZP193" s="749"/>
      <c r="OZQ193" s="749"/>
      <c r="OZR193" s="749"/>
      <c r="OZS193" s="749"/>
      <c r="OZT193" s="749"/>
      <c r="OZU193" s="749"/>
      <c r="OZV193" s="749"/>
      <c r="OZW193" s="749"/>
      <c r="OZX193" s="749"/>
      <c r="OZY193" s="749"/>
      <c r="OZZ193" s="749"/>
      <c r="PAA193" s="749"/>
      <c r="PAB193" s="749"/>
      <c r="PAC193" s="749"/>
      <c r="PAD193" s="749"/>
      <c r="PAE193" s="749"/>
      <c r="PAF193" s="749"/>
      <c r="PAG193" s="749"/>
      <c r="PAH193" s="749"/>
      <c r="PAI193" s="749"/>
      <c r="PAJ193" s="749"/>
      <c r="PAK193" s="749"/>
      <c r="PAL193" s="749"/>
      <c r="PAM193" s="749"/>
      <c r="PAN193" s="749"/>
      <c r="PAO193" s="749"/>
      <c r="PAP193" s="749"/>
      <c r="PAQ193" s="749"/>
      <c r="PAR193" s="749"/>
      <c r="PAS193" s="749"/>
      <c r="PAT193" s="749"/>
      <c r="PAU193" s="749"/>
      <c r="PAV193" s="749"/>
      <c r="PAW193" s="749"/>
      <c r="PAX193" s="749"/>
      <c r="PAY193" s="749"/>
      <c r="PAZ193" s="749"/>
      <c r="PBA193" s="749"/>
      <c r="PBB193" s="749"/>
      <c r="PBC193" s="749"/>
      <c r="PBD193" s="749"/>
      <c r="PBE193" s="749"/>
      <c r="PBF193" s="749"/>
      <c r="PBG193" s="749"/>
      <c r="PBH193" s="749"/>
      <c r="PBI193" s="749"/>
      <c r="PBJ193" s="749"/>
      <c r="PBK193" s="749"/>
      <c r="PBL193" s="749"/>
      <c r="PBM193" s="749"/>
      <c r="PBN193" s="749"/>
      <c r="PBO193" s="749"/>
      <c r="PBP193" s="749"/>
      <c r="PBQ193" s="749"/>
      <c r="PBR193" s="749"/>
      <c r="PBS193" s="749"/>
      <c r="PBT193" s="749"/>
      <c r="PBU193" s="749"/>
      <c r="PBV193" s="749"/>
      <c r="PBW193" s="749"/>
      <c r="PBX193" s="749"/>
      <c r="PBY193" s="749"/>
      <c r="PBZ193" s="749"/>
      <c r="PCA193" s="749"/>
      <c r="PCB193" s="749"/>
      <c r="PCC193" s="749"/>
      <c r="PCD193" s="749"/>
      <c r="PCE193" s="749"/>
      <c r="PCF193" s="749"/>
      <c r="PCG193" s="749"/>
      <c r="PCH193" s="749"/>
      <c r="PCI193" s="749"/>
      <c r="PCJ193" s="749"/>
      <c r="PCK193" s="749"/>
      <c r="PCL193" s="749"/>
      <c r="PCM193" s="749"/>
      <c r="PCN193" s="749"/>
      <c r="PCO193" s="749"/>
      <c r="PCP193" s="749"/>
      <c r="PCQ193" s="749"/>
      <c r="PCR193" s="749"/>
      <c r="PCS193" s="749"/>
      <c r="PCT193" s="749"/>
      <c r="PCU193" s="749"/>
      <c r="PCV193" s="749"/>
      <c r="PCW193" s="749"/>
      <c r="PCX193" s="749"/>
      <c r="PCY193" s="749"/>
      <c r="PCZ193" s="749"/>
      <c r="PDA193" s="749"/>
      <c r="PDB193" s="749"/>
      <c r="PDC193" s="749"/>
      <c r="PDD193" s="749"/>
      <c r="PDE193" s="749"/>
      <c r="PDF193" s="749"/>
      <c r="PDG193" s="749"/>
      <c r="PDH193" s="749"/>
      <c r="PDI193" s="749"/>
      <c r="PDJ193" s="749"/>
      <c r="PDK193" s="749"/>
      <c r="PDL193" s="749"/>
      <c r="PDM193" s="749"/>
      <c r="PDN193" s="749"/>
      <c r="PDO193" s="749"/>
      <c r="PDP193" s="749"/>
      <c r="PDQ193" s="749"/>
      <c r="PDR193" s="749"/>
      <c r="PDS193" s="749"/>
      <c r="PDT193" s="749"/>
      <c r="PDU193" s="749"/>
      <c r="PDV193" s="749"/>
      <c r="PDW193" s="749"/>
      <c r="PDX193" s="749"/>
      <c r="PDY193" s="749"/>
      <c r="PDZ193" s="749"/>
      <c r="PEA193" s="749"/>
      <c r="PEB193" s="749"/>
      <c r="PEC193" s="749"/>
      <c r="PED193" s="749"/>
      <c r="PEE193" s="749"/>
      <c r="PEF193" s="749"/>
      <c r="PEG193" s="749"/>
      <c r="PEH193" s="749"/>
      <c r="PEI193" s="749"/>
      <c r="PEJ193" s="749"/>
      <c r="PEK193" s="749"/>
      <c r="PEL193" s="749"/>
      <c r="PEM193" s="749"/>
      <c r="PEN193" s="749"/>
      <c r="PEO193" s="749"/>
      <c r="PEP193" s="749"/>
      <c r="PEQ193" s="749"/>
      <c r="PER193" s="749"/>
      <c r="PES193" s="749"/>
      <c r="PET193" s="749"/>
      <c r="PEU193" s="749"/>
      <c r="PEV193" s="749"/>
      <c r="PEW193" s="749"/>
      <c r="PEX193" s="749"/>
      <c r="PEY193" s="749"/>
      <c r="PEZ193" s="749"/>
      <c r="PFA193" s="749"/>
      <c r="PFB193" s="749"/>
      <c r="PFC193" s="749"/>
      <c r="PFD193" s="749"/>
      <c r="PFE193" s="749"/>
      <c r="PFF193" s="749"/>
      <c r="PFG193" s="749"/>
      <c r="PFH193" s="749"/>
      <c r="PFI193" s="749"/>
      <c r="PFJ193" s="749"/>
      <c r="PFK193" s="749"/>
      <c r="PFL193" s="749"/>
      <c r="PFM193" s="749"/>
      <c r="PFN193" s="749"/>
      <c r="PFO193" s="749"/>
      <c r="PFP193" s="749"/>
      <c r="PFQ193" s="749"/>
      <c r="PFR193" s="749"/>
      <c r="PFS193" s="749"/>
      <c r="PFT193" s="749"/>
      <c r="PFU193" s="749"/>
      <c r="PFV193" s="749"/>
      <c r="PFW193" s="749"/>
      <c r="PFX193" s="749"/>
      <c r="PFY193" s="749"/>
      <c r="PFZ193" s="749"/>
      <c r="PGA193" s="749"/>
      <c r="PGB193" s="749"/>
      <c r="PGC193" s="749"/>
      <c r="PGD193" s="749"/>
      <c r="PGE193" s="749"/>
      <c r="PGF193" s="749"/>
      <c r="PGG193" s="749"/>
      <c r="PGH193" s="749"/>
      <c r="PGI193" s="749"/>
      <c r="PGJ193" s="749"/>
      <c r="PGK193" s="749"/>
      <c r="PGL193" s="749"/>
      <c r="PGM193" s="749"/>
      <c r="PGN193" s="749"/>
      <c r="PGO193" s="749"/>
      <c r="PGP193" s="749"/>
      <c r="PGQ193" s="749"/>
      <c r="PGR193" s="749"/>
      <c r="PGS193" s="749"/>
      <c r="PGT193" s="749"/>
      <c r="PGU193" s="749"/>
      <c r="PGV193" s="749"/>
      <c r="PGW193" s="749"/>
      <c r="PGX193" s="749"/>
      <c r="PGY193" s="749"/>
      <c r="PGZ193" s="749"/>
      <c r="PHA193" s="749"/>
      <c r="PHB193" s="749"/>
      <c r="PHC193" s="749"/>
      <c r="PHD193" s="749"/>
      <c r="PHE193" s="749"/>
      <c r="PHF193" s="749"/>
      <c r="PHG193" s="749"/>
      <c r="PHH193" s="749"/>
      <c r="PHI193" s="749"/>
      <c r="PHJ193" s="749"/>
      <c r="PHK193" s="749"/>
      <c r="PHL193" s="749"/>
      <c r="PHM193" s="749"/>
      <c r="PHN193" s="749"/>
      <c r="PHO193" s="749"/>
      <c r="PHP193" s="749"/>
      <c r="PHQ193" s="749"/>
      <c r="PHR193" s="749"/>
      <c r="PHS193" s="749"/>
      <c r="PHT193" s="749"/>
      <c r="PHU193" s="749"/>
      <c r="PHV193" s="749"/>
      <c r="PHW193" s="749"/>
      <c r="PHX193" s="749"/>
      <c r="PHY193" s="749"/>
      <c r="PHZ193" s="749"/>
      <c r="PIA193" s="749"/>
      <c r="PIB193" s="749"/>
      <c r="PIC193" s="749"/>
      <c r="PID193" s="749"/>
      <c r="PIE193" s="749"/>
      <c r="PIF193" s="749"/>
      <c r="PIG193" s="749"/>
      <c r="PIH193" s="749"/>
      <c r="PII193" s="749"/>
      <c r="PIJ193" s="749"/>
      <c r="PIK193" s="749"/>
      <c r="PIL193" s="749"/>
      <c r="PIM193" s="749"/>
      <c r="PIN193" s="749"/>
      <c r="PIO193" s="749"/>
      <c r="PIP193" s="749"/>
      <c r="PIQ193" s="749"/>
      <c r="PIR193" s="749"/>
      <c r="PIS193" s="749"/>
      <c r="PIT193" s="749"/>
      <c r="PIU193" s="749"/>
      <c r="PIV193" s="749"/>
      <c r="PIW193" s="749"/>
      <c r="PIX193" s="749"/>
      <c r="PIY193" s="749"/>
      <c r="PIZ193" s="749"/>
      <c r="PJA193" s="749"/>
      <c r="PJB193" s="749"/>
      <c r="PJC193" s="749"/>
      <c r="PJD193" s="749"/>
      <c r="PJE193" s="749"/>
      <c r="PJF193" s="749"/>
      <c r="PJG193" s="749"/>
      <c r="PJH193" s="749"/>
      <c r="PJI193" s="749"/>
      <c r="PJJ193" s="749"/>
      <c r="PJK193" s="749"/>
      <c r="PJL193" s="749"/>
      <c r="PJM193" s="749"/>
      <c r="PJN193" s="749"/>
      <c r="PJO193" s="749"/>
      <c r="PJP193" s="749"/>
      <c r="PJQ193" s="749"/>
      <c r="PJR193" s="749"/>
      <c r="PJS193" s="749"/>
      <c r="PJT193" s="749"/>
      <c r="PJU193" s="749"/>
      <c r="PJV193" s="749"/>
      <c r="PJW193" s="749"/>
      <c r="PJX193" s="749"/>
      <c r="PJY193" s="749"/>
      <c r="PJZ193" s="749"/>
      <c r="PKA193" s="749"/>
      <c r="PKB193" s="749"/>
      <c r="PKC193" s="749"/>
      <c r="PKD193" s="749"/>
      <c r="PKE193" s="749"/>
      <c r="PKF193" s="749"/>
      <c r="PKG193" s="749"/>
      <c r="PKH193" s="749"/>
      <c r="PKI193" s="749"/>
      <c r="PKJ193" s="749"/>
      <c r="PKK193" s="749"/>
      <c r="PKL193" s="749"/>
      <c r="PKM193" s="749"/>
      <c r="PKN193" s="749"/>
      <c r="PKO193" s="749"/>
      <c r="PKP193" s="749"/>
      <c r="PKQ193" s="749"/>
      <c r="PKR193" s="749"/>
      <c r="PKS193" s="749"/>
      <c r="PKT193" s="749"/>
      <c r="PKU193" s="749"/>
      <c r="PKV193" s="749"/>
      <c r="PKW193" s="749"/>
      <c r="PKX193" s="749"/>
      <c r="PKY193" s="749"/>
      <c r="PKZ193" s="749"/>
      <c r="PLA193" s="749"/>
      <c r="PLB193" s="749"/>
      <c r="PLC193" s="749"/>
      <c r="PLD193" s="749"/>
      <c r="PLE193" s="749"/>
      <c r="PLF193" s="749"/>
      <c r="PLG193" s="749"/>
      <c r="PLH193" s="749"/>
      <c r="PLI193" s="749"/>
      <c r="PLJ193" s="749"/>
      <c r="PLK193" s="749"/>
      <c r="PLL193" s="749"/>
      <c r="PLM193" s="749"/>
      <c r="PLN193" s="749"/>
      <c r="PLO193" s="749"/>
      <c r="PLP193" s="749"/>
      <c r="PLQ193" s="749"/>
      <c r="PLR193" s="749"/>
      <c r="PLS193" s="749"/>
      <c r="PLT193" s="749"/>
      <c r="PLU193" s="749"/>
      <c r="PLV193" s="749"/>
      <c r="PLW193" s="749"/>
      <c r="PLX193" s="749"/>
      <c r="PLY193" s="749"/>
      <c r="PLZ193" s="749"/>
      <c r="PMA193" s="749"/>
      <c r="PMB193" s="749"/>
      <c r="PMC193" s="749"/>
      <c r="PMD193" s="749"/>
      <c r="PME193" s="749"/>
      <c r="PMF193" s="749"/>
      <c r="PMG193" s="749"/>
      <c r="PMH193" s="749"/>
      <c r="PMI193" s="749"/>
      <c r="PMJ193" s="749"/>
      <c r="PMK193" s="749"/>
      <c r="PML193" s="749"/>
      <c r="PMM193" s="749"/>
      <c r="PMN193" s="749"/>
      <c r="PMO193" s="749"/>
      <c r="PMP193" s="749"/>
      <c r="PMQ193" s="749"/>
      <c r="PMR193" s="749"/>
      <c r="PMS193" s="749"/>
      <c r="PMT193" s="749"/>
      <c r="PMU193" s="749"/>
      <c r="PMV193" s="749"/>
      <c r="PMW193" s="749"/>
      <c r="PMX193" s="749"/>
      <c r="PMY193" s="749"/>
      <c r="PMZ193" s="749"/>
      <c r="PNA193" s="749"/>
      <c r="PNB193" s="749"/>
      <c r="PNC193" s="749"/>
      <c r="PND193" s="749"/>
      <c r="PNE193" s="749"/>
      <c r="PNF193" s="749"/>
      <c r="PNG193" s="749"/>
      <c r="PNH193" s="749"/>
      <c r="PNI193" s="749"/>
      <c r="PNJ193" s="749"/>
      <c r="PNK193" s="749"/>
      <c r="PNL193" s="749"/>
      <c r="PNM193" s="749"/>
      <c r="PNN193" s="749"/>
      <c r="PNO193" s="749"/>
      <c r="PNP193" s="749"/>
      <c r="PNQ193" s="749"/>
      <c r="PNR193" s="749"/>
      <c r="PNS193" s="749"/>
      <c r="PNT193" s="749"/>
      <c r="PNU193" s="749"/>
      <c r="PNV193" s="749"/>
      <c r="PNW193" s="749"/>
      <c r="PNX193" s="749"/>
      <c r="PNY193" s="749"/>
      <c r="PNZ193" s="749"/>
      <c r="POA193" s="749"/>
      <c r="POB193" s="749"/>
      <c r="POC193" s="749"/>
      <c r="POD193" s="749"/>
      <c r="POE193" s="749"/>
      <c r="POF193" s="749"/>
      <c r="POG193" s="749"/>
      <c r="POH193" s="749"/>
      <c r="POI193" s="749"/>
      <c r="POJ193" s="749"/>
      <c r="POK193" s="749"/>
      <c r="POL193" s="749"/>
      <c r="POM193" s="749"/>
      <c r="PON193" s="749"/>
      <c r="POO193" s="749"/>
      <c r="POP193" s="749"/>
      <c r="POQ193" s="749"/>
      <c r="POR193" s="749"/>
      <c r="POS193" s="749"/>
      <c r="POT193" s="749"/>
      <c r="POU193" s="749"/>
      <c r="POV193" s="749"/>
      <c r="POW193" s="749"/>
      <c r="POX193" s="749"/>
      <c r="POY193" s="749"/>
      <c r="POZ193" s="749"/>
      <c r="PPA193" s="749"/>
      <c r="PPB193" s="749"/>
      <c r="PPC193" s="749"/>
      <c r="PPD193" s="749"/>
      <c r="PPE193" s="749"/>
      <c r="PPF193" s="749"/>
      <c r="PPG193" s="749"/>
      <c r="PPH193" s="749"/>
      <c r="PPI193" s="749"/>
      <c r="PPJ193" s="749"/>
      <c r="PPK193" s="749"/>
      <c r="PPL193" s="749"/>
      <c r="PPM193" s="749"/>
      <c r="PPN193" s="749"/>
      <c r="PPO193" s="749"/>
      <c r="PPP193" s="749"/>
      <c r="PPQ193" s="749"/>
      <c r="PPR193" s="749"/>
      <c r="PPS193" s="749"/>
      <c r="PPT193" s="749"/>
      <c r="PPU193" s="749"/>
      <c r="PPV193" s="749"/>
      <c r="PPW193" s="749"/>
      <c r="PPX193" s="749"/>
      <c r="PPY193" s="749"/>
      <c r="PPZ193" s="749"/>
      <c r="PQA193" s="749"/>
      <c r="PQB193" s="749"/>
      <c r="PQC193" s="749"/>
      <c r="PQD193" s="749"/>
      <c r="PQE193" s="749"/>
      <c r="PQF193" s="749"/>
      <c r="PQG193" s="749"/>
      <c r="PQH193" s="749"/>
      <c r="PQI193" s="749"/>
      <c r="PQJ193" s="749"/>
      <c r="PQK193" s="749"/>
      <c r="PQL193" s="749"/>
      <c r="PQM193" s="749"/>
      <c r="PQN193" s="749"/>
      <c r="PQO193" s="749"/>
      <c r="PQP193" s="749"/>
      <c r="PQQ193" s="749"/>
      <c r="PQR193" s="749"/>
      <c r="PQS193" s="749"/>
      <c r="PQT193" s="749"/>
      <c r="PQU193" s="749"/>
      <c r="PQV193" s="749"/>
      <c r="PQW193" s="749"/>
      <c r="PQX193" s="749"/>
      <c r="PQY193" s="749"/>
      <c r="PQZ193" s="749"/>
      <c r="PRA193" s="749"/>
      <c r="PRB193" s="749"/>
      <c r="PRC193" s="749"/>
      <c r="PRD193" s="749"/>
      <c r="PRE193" s="749"/>
      <c r="PRF193" s="749"/>
      <c r="PRG193" s="749"/>
      <c r="PRH193" s="749"/>
      <c r="PRI193" s="749"/>
      <c r="PRJ193" s="749"/>
      <c r="PRK193" s="749"/>
      <c r="PRL193" s="749"/>
      <c r="PRM193" s="749"/>
      <c r="PRN193" s="749"/>
      <c r="PRO193" s="749"/>
      <c r="PRP193" s="749"/>
      <c r="PRQ193" s="749"/>
      <c r="PRR193" s="749"/>
      <c r="PRS193" s="749"/>
      <c r="PRT193" s="749"/>
      <c r="PRU193" s="749"/>
      <c r="PRV193" s="749"/>
      <c r="PRW193" s="749"/>
      <c r="PRX193" s="749"/>
      <c r="PRY193" s="749"/>
      <c r="PRZ193" s="749"/>
      <c r="PSA193" s="749"/>
      <c r="PSB193" s="749"/>
      <c r="PSC193" s="749"/>
      <c r="PSD193" s="749"/>
      <c r="PSE193" s="749"/>
      <c r="PSF193" s="749"/>
      <c r="PSG193" s="749"/>
      <c r="PSH193" s="749"/>
      <c r="PSI193" s="749"/>
      <c r="PSJ193" s="749"/>
      <c r="PSK193" s="749"/>
      <c r="PSL193" s="749"/>
      <c r="PSM193" s="749"/>
      <c r="PSN193" s="749"/>
      <c r="PSO193" s="749"/>
      <c r="PSP193" s="749"/>
      <c r="PSQ193" s="749"/>
      <c r="PSR193" s="749"/>
      <c r="PSS193" s="749"/>
      <c r="PST193" s="749"/>
      <c r="PSU193" s="749"/>
      <c r="PSV193" s="749"/>
      <c r="PSW193" s="749"/>
      <c r="PSX193" s="749"/>
      <c r="PSY193" s="749"/>
      <c r="PSZ193" s="749"/>
      <c r="PTA193" s="749"/>
      <c r="PTB193" s="749"/>
      <c r="PTC193" s="749"/>
      <c r="PTD193" s="749"/>
      <c r="PTE193" s="749"/>
      <c r="PTF193" s="749"/>
      <c r="PTG193" s="749"/>
      <c r="PTH193" s="749"/>
      <c r="PTI193" s="749"/>
      <c r="PTJ193" s="749"/>
      <c r="PTK193" s="749"/>
      <c r="PTL193" s="749"/>
      <c r="PTM193" s="749"/>
      <c r="PTN193" s="749"/>
      <c r="PTO193" s="749"/>
      <c r="PTP193" s="749"/>
      <c r="PTQ193" s="749"/>
      <c r="PTR193" s="749"/>
      <c r="PTS193" s="749"/>
      <c r="PTT193" s="749"/>
      <c r="PTU193" s="749"/>
      <c r="PTV193" s="749"/>
      <c r="PTW193" s="749"/>
      <c r="PTX193" s="749"/>
      <c r="PTY193" s="749"/>
      <c r="PTZ193" s="749"/>
      <c r="PUA193" s="749"/>
      <c r="PUB193" s="749"/>
      <c r="PUC193" s="749"/>
      <c r="PUD193" s="749"/>
      <c r="PUE193" s="749"/>
      <c r="PUF193" s="749"/>
      <c r="PUG193" s="749"/>
      <c r="PUH193" s="749"/>
      <c r="PUI193" s="749"/>
      <c r="PUJ193" s="749"/>
      <c r="PUK193" s="749"/>
      <c r="PUL193" s="749"/>
      <c r="PUM193" s="749"/>
      <c r="PUN193" s="749"/>
      <c r="PUO193" s="749"/>
      <c r="PUP193" s="749"/>
      <c r="PUQ193" s="749"/>
      <c r="PUR193" s="749"/>
      <c r="PUS193" s="749"/>
      <c r="PUT193" s="749"/>
      <c r="PUU193" s="749"/>
      <c r="PUV193" s="749"/>
      <c r="PUW193" s="749"/>
      <c r="PUX193" s="749"/>
      <c r="PUY193" s="749"/>
      <c r="PUZ193" s="749"/>
      <c r="PVA193" s="749"/>
      <c r="PVB193" s="749"/>
      <c r="PVC193" s="749"/>
      <c r="PVD193" s="749"/>
      <c r="PVE193" s="749"/>
      <c r="PVF193" s="749"/>
      <c r="PVG193" s="749"/>
      <c r="PVH193" s="749"/>
      <c r="PVI193" s="749"/>
      <c r="PVJ193" s="749"/>
      <c r="PVK193" s="749"/>
      <c r="PVL193" s="749"/>
      <c r="PVM193" s="749"/>
      <c r="PVN193" s="749"/>
      <c r="PVO193" s="749"/>
      <c r="PVP193" s="749"/>
      <c r="PVQ193" s="749"/>
      <c r="PVR193" s="749"/>
      <c r="PVS193" s="749"/>
      <c r="PVT193" s="749"/>
      <c r="PVU193" s="749"/>
      <c r="PVV193" s="749"/>
      <c r="PVW193" s="749"/>
      <c r="PVX193" s="749"/>
      <c r="PVY193" s="749"/>
      <c r="PVZ193" s="749"/>
      <c r="PWA193" s="749"/>
      <c r="PWB193" s="749"/>
      <c r="PWC193" s="749"/>
      <c r="PWD193" s="749"/>
      <c r="PWE193" s="749"/>
      <c r="PWF193" s="749"/>
      <c r="PWG193" s="749"/>
      <c r="PWH193" s="749"/>
      <c r="PWI193" s="749"/>
      <c r="PWJ193" s="749"/>
      <c r="PWK193" s="749"/>
      <c r="PWL193" s="749"/>
      <c r="PWM193" s="749"/>
      <c r="PWN193" s="749"/>
      <c r="PWO193" s="749"/>
      <c r="PWP193" s="749"/>
      <c r="PWQ193" s="749"/>
      <c r="PWR193" s="749"/>
      <c r="PWS193" s="749"/>
      <c r="PWT193" s="749"/>
      <c r="PWU193" s="749"/>
      <c r="PWV193" s="749"/>
      <c r="PWW193" s="749"/>
      <c r="PWX193" s="749"/>
      <c r="PWY193" s="749"/>
      <c r="PWZ193" s="749"/>
      <c r="PXA193" s="749"/>
      <c r="PXB193" s="749"/>
      <c r="PXC193" s="749"/>
      <c r="PXD193" s="749"/>
      <c r="PXE193" s="749"/>
      <c r="PXF193" s="749"/>
      <c r="PXG193" s="749"/>
      <c r="PXH193" s="749"/>
      <c r="PXI193" s="749"/>
      <c r="PXJ193" s="749"/>
      <c r="PXK193" s="749"/>
      <c r="PXL193" s="749"/>
      <c r="PXM193" s="749"/>
      <c r="PXN193" s="749"/>
      <c r="PXO193" s="749"/>
      <c r="PXP193" s="749"/>
      <c r="PXQ193" s="749"/>
      <c r="PXR193" s="749"/>
      <c r="PXS193" s="749"/>
      <c r="PXT193" s="749"/>
      <c r="PXU193" s="749"/>
      <c r="PXV193" s="749"/>
      <c r="PXW193" s="749"/>
      <c r="PXX193" s="749"/>
      <c r="PXY193" s="749"/>
      <c r="PXZ193" s="749"/>
      <c r="PYA193" s="749"/>
      <c r="PYB193" s="749"/>
      <c r="PYC193" s="749"/>
      <c r="PYD193" s="749"/>
      <c r="PYE193" s="749"/>
      <c r="PYF193" s="749"/>
      <c r="PYG193" s="749"/>
      <c r="PYH193" s="749"/>
      <c r="PYI193" s="749"/>
      <c r="PYJ193" s="749"/>
      <c r="PYK193" s="749"/>
      <c r="PYL193" s="749"/>
      <c r="PYM193" s="749"/>
      <c r="PYN193" s="749"/>
      <c r="PYO193" s="749"/>
      <c r="PYP193" s="749"/>
      <c r="PYQ193" s="749"/>
      <c r="PYR193" s="749"/>
      <c r="PYS193" s="749"/>
      <c r="PYT193" s="749"/>
      <c r="PYU193" s="749"/>
      <c r="PYV193" s="749"/>
      <c r="PYW193" s="749"/>
      <c r="PYX193" s="749"/>
      <c r="PYY193" s="749"/>
      <c r="PYZ193" s="749"/>
      <c r="PZA193" s="749"/>
      <c r="PZB193" s="749"/>
      <c r="PZC193" s="749"/>
      <c r="PZD193" s="749"/>
      <c r="PZE193" s="749"/>
      <c r="PZF193" s="749"/>
      <c r="PZG193" s="749"/>
      <c r="PZH193" s="749"/>
      <c r="PZI193" s="749"/>
      <c r="PZJ193" s="749"/>
      <c r="PZK193" s="749"/>
      <c r="PZL193" s="749"/>
      <c r="PZM193" s="749"/>
      <c r="PZN193" s="749"/>
      <c r="PZO193" s="749"/>
      <c r="PZP193" s="749"/>
      <c r="PZQ193" s="749"/>
      <c r="PZR193" s="749"/>
      <c r="PZS193" s="749"/>
      <c r="PZT193" s="749"/>
      <c r="PZU193" s="749"/>
      <c r="PZV193" s="749"/>
      <c r="PZW193" s="749"/>
      <c r="PZX193" s="749"/>
      <c r="PZY193" s="749"/>
      <c r="PZZ193" s="749"/>
      <c r="QAA193" s="749"/>
      <c r="QAB193" s="749"/>
      <c r="QAC193" s="749"/>
      <c r="QAD193" s="749"/>
      <c r="QAE193" s="749"/>
      <c r="QAF193" s="749"/>
      <c r="QAG193" s="749"/>
      <c r="QAH193" s="749"/>
      <c r="QAI193" s="749"/>
      <c r="QAJ193" s="749"/>
      <c r="QAK193" s="749"/>
      <c r="QAL193" s="749"/>
      <c r="QAM193" s="749"/>
      <c r="QAN193" s="749"/>
      <c r="QAO193" s="749"/>
      <c r="QAP193" s="749"/>
      <c r="QAQ193" s="749"/>
      <c r="QAR193" s="749"/>
      <c r="QAS193" s="749"/>
      <c r="QAT193" s="749"/>
      <c r="QAU193" s="749"/>
      <c r="QAV193" s="749"/>
      <c r="QAW193" s="749"/>
      <c r="QAX193" s="749"/>
      <c r="QAY193" s="749"/>
      <c r="QAZ193" s="749"/>
      <c r="QBA193" s="749"/>
      <c r="QBB193" s="749"/>
      <c r="QBC193" s="749"/>
      <c r="QBD193" s="749"/>
      <c r="QBE193" s="749"/>
      <c r="QBF193" s="749"/>
      <c r="QBG193" s="749"/>
      <c r="QBH193" s="749"/>
      <c r="QBI193" s="749"/>
      <c r="QBJ193" s="749"/>
      <c r="QBK193" s="749"/>
      <c r="QBL193" s="749"/>
      <c r="QBM193" s="749"/>
      <c r="QBN193" s="749"/>
      <c r="QBO193" s="749"/>
      <c r="QBP193" s="749"/>
      <c r="QBQ193" s="749"/>
      <c r="QBR193" s="749"/>
      <c r="QBS193" s="749"/>
      <c r="QBT193" s="749"/>
      <c r="QBU193" s="749"/>
      <c r="QBV193" s="749"/>
      <c r="QBW193" s="749"/>
      <c r="QBX193" s="749"/>
      <c r="QBY193" s="749"/>
      <c r="QBZ193" s="749"/>
      <c r="QCA193" s="749"/>
      <c r="QCB193" s="749"/>
      <c r="QCC193" s="749"/>
      <c r="QCD193" s="749"/>
      <c r="QCE193" s="749"/>
      <c r="QCF193" s="749"/>
      <c r="QCG193" s="749"/>
      <c r="QCH193" s="749"/>
      <c r="QCI193" s="749"/>
      <c r="QCJ193" s="749"/>
      <c r="QCK193" s="749"/>
      <c r="QCL193" s="749"/>
      <c r="QCM193" s="749"/>
      <c r="QCN193" s="749"/>
      <c r="QCO193" s="749"/>
      <c r="QCP193" s="749"/>
      <c r="QCQ193" s="749"/>
      <c r="QCR193" s="749"/>
      <c r="QCS193" s="749"/>
      <c r="QCT193" s="749"/>
      <c r="QCU193" s="749"/>
      <c r="QCV193" s="749"/>
      <c r="QCW193" s="749"/>
      <c r="QCX193" s="749"/>
      <c r="QCY193" s="749"/>
      <c r="QCZ193" s="749"/>
      <c r="QDA193" s="749"/>
      <c r="QDB193" s="749"/>
      <c r="QDC193" s="749"/>
      <c r="QDD193" s="749"/>
      <c r="QDE193" s="749"/>
      <c r="QDF193" s="749"/>
      <c r="QDG193" s="749"/>
      <c r="QDH193" s="749"/>
      <c r="QDI193" s="749"/>
      <c r="QDJ193" s="749"/>
      <c r="QDK193" s="749"/>
      <c r="QDL193" s="749"/>
      <c r="QDM193" s="749"/>
      <c r="QDN193" s="749"/>
      <c r="QDO193" s="749"/>
      <c r="QDP193" s="749"/>
      <c r="QDQ193" s="749"/>
      <c r="QDR193" s="749"/>
      <c r="QDS193" s="749"/>
      <c r="QDT193" s="749"/>
      <c r="QDU193" s="749"/>
      <c r="QDV193" s="749"/>
      <c r="QDW193" s="749"/>
      <c r="QDX193" s="749"/>
      <c r="QDY193" s="749"/>
      <c r="QDZ193" s="749"/>
      <c r="QEA193" s="749"/>
      <c r="QEB193" s="749"/>
      <c r="QEC193" s="749"/>
      <c r="QED193" s="749"/>
      <c r="QEE193" s="749"/>
      <c r="QEF193" s="749"/>
      <c r="QEG193" s="749"/>
      <c r="QEH193" s="749"/>
      <c r="QEI193" s="749"/>
      <c r="QEJ193" s="749"/>
      <c r="QEK193" s="749"/>
      <c r="QEL193" s="749"/>
      <c r="QEM193" s="749"/>
      <c r="QEN193" s="749"/>
      <c r="QEO193" s="749"/>
      <c r="QEP193" s="749"/>
      <c r="QEQ193" s="749"/>
      <c r="QER193" s="749"/>
      <c r="QES193" s="749"/>
      <c r="QET193" s="749"/>
      <c r="QEU193" s="749"/>
      <c r="QEV193" s="749"/>
      <c r="QEW193" s="749"/>
      <c r="QEX193" s="749"/>
      <c r="QEY193" s="749"/>
      <c r="QEZ193" s="749"/>
      <c r="QFA193" s="749"/>
      <c r="QFB193" s="749"/>
      <c r="QFC193" s="749"/>
      <c r="QFD193" s="749"/>
      <c r="QFE193" s="749"/>
      <c r="QFF193" s="749"/>
      <c r="QFG193" s="749"/>
      <c r="QFH193" s="749"/>
      <c r="QFI193" s="749"/>
      <c r="QFJ193" s="749"/>
      <c r="QFK193" s="749"/>
      <c r="QFL193" s="749"/>
      <c r="QFM193" s="749"/>
      <c r="QFN193" s="749"/>
      <c r="QFO193" s="749"/>
      <c r="QFP193" s="749"/>
      <c r="QFQ193" s="749"/>
      <c r="QFR193" s="749"/>
      <c r="QFS193" s="749"/>
      <c r="QFT193" s="749"/>
      <c r="QFU193" s="749"/>
      <c r="QFV193" s="749"/>
      <c r="QFW193" s="749"/>
      <c r="QFX193" s="749"/>
      <c r="QFY193" s="749"/>
      <c r="QFZ193" s="749"/>
      <c r="QGA193" s="749"/>
      <c r="QGB193" s="749"/>
      <c r="QGC193" s="749"/>
      <c r="QGD193" s="749"/>
      <c r="QGE193" s="749"/>
      <c r="QGF193" s="749"/>
      <c r="QGG193" s="749"/>
      <c r="QGH193" s="749"/>
      <c r="QGI193" s="749"/>
      <c r="QGJ193" s="749"/>
      <c r="QGK193" s="749"/>
      <c r="QGL193" s="749"/>
      <c r="QGM193" s="749"/>
      <c r="QGN193" s="749"/>
      <c r="QGO193" s="749"/>
      <c r="QGP193" s="749"/>
      <c r="QGQ193" s="749"/>
      <c r="QGR193" s="749"/>
      <c r="QGS193" s="749"/>
      <c r="QGT193" s="749"/>
      <c r="QGU193" s="749"/>
      <c r="QGV193" s="749"/>
      <c r="QGW193" s="749"/>
      <c r="QGX193" s="749"/>
      <c r="QGY193" s="749"/>
      <c r="QGZ193" s="749"/>
      <c r="QHA193" s="749"/>
      <c r="QHB193" s="749"/>
      <c r="QHC193" s="749"/>
      <c r="QHD193" s="749"/>
      <c r="QHE193" s="749"/>
      <c r="QHF193" s="749"/>
      <c r="QHG193" s="749"/>
      <c r="QHH193" s="749"/>
      <c r="QHI193" s="749"/>
      <c r="QHJ193" s="749"/>
      <c r="QHK193" s="749"/>
      <c r="QHL193" s="749"/>
      <c r="QHM193" s="749"/>
      <c r="QHN193" s="749"/>
      <c r="QHO193" s="749"/>
      <c r="QHP193" s="749"/>
      <c r="QHQ193" s="749"/>
      <c r="QHR193" s="749"/>
      <c r="QHS193" s="749"/>
      <c r="QHT193" s="749"/>
      <c r="QHU193" s="749"/>
      <c r="QHV193" s="749"/>
      <c r="QHW193" s="749"/>
      <c r="QHX193" s="749"/>
      <c r="QHY193" s="749"/>
      <c r="QHZ193" s="749"/>
      <c r="QIA193" s="749"/>
      <c r="QIB193" s="749"/>
      <c r="QIC193" s="749"/>
      <c r="QID193" s="749"/>
      <c r="QIE193" s="749"/>
      <c r="QIF193" s="749"/>
      <c r="QIG193" s="749"/>
      <c r="QIH193" s="749"/>
      <c r="QII193" s="749"/>
      <c r="QIJ193" s="749"/>
      <c r="QIK193" s="749"/>
      <c r="QIL193" s="749"/>
      <c r="QIM193" s="749"/>
      <c r="QIN193" s="749"/>
      <c r="QIO193" s="749"/>
      <c r="QIP193" s="749"/>
      <c r="QIQ193" s="749"/>
      <c r="QIR193" s="749"/>
      <c r="QIS193" s="749"/>
      <c r="QIT193" s="749"/>
      <c r="QIU193" s="749"/>
      <c r="QIV193" s="749"/>
      <c r="QIW193" s="749"/>
      <c r="QIX193" s="749"/>
      <c r="QIY193" s="749"/>
      <c r="QIZ193" s="749"/>
      <c r="QJA193" s="749"/>
      <c r="QJB193" s="749"/>
      <c r="QJC193" s="749"/>
      <c r="QJD193" s="749"/>
      <c r="QJE193" s="749"/>
      <c r="QJF193" s="749"/>
      <c r="QJG193" s="749"/>
      <c r="QJH193" s="749"/>
      <c r="QJI193" s="749"/>
      <c r="QJJ193" s="749"/>
      <c r="QJK193" s="749"/>
      <c r="QJL193" s="749"/>
      <c r="QJM193" s="749"/>
      <c r="QJN193" s="749"/>
      <c r="QJO193" s="749"/>
      <c r="QJP193" s="749"/>
      <c r="QJQ193" s="749"/>
      <c r="QJR193" s="749"/>
      <c r="QJS193" s="749"/>
      <c r="QJT193" s="749"/>
      <c r="QJU193" s="749"/>
      <c r="QJV193" s="749"/>
      <c r="QJW193" s="749"/>
      <c r="QJX193" s="749"/>
      <c r="QJY193" s="749"/>
      <c r="QJZ193" s="749"/>
      <c r="QKA193" s="749"/>
      <c r="QKB193" s="749"/>
      <c r="QKC193" s="749"/>
      <c r="QKD193" s="749"/>
      <c r="QKE193" s="749"/>
      <c r="QKF193" s="749"/>
      <c r="QKG193" s="749"/>
      <c r="QKH193" s="749"/>
      <c r="QKI193" s="749"/>
      <c r="QKJ193" s="749"/>
      <c r="QKK193" s="749"/>
      <c r="QKL193" s="749"/>
      <c r="QKM193" s="749"/>
      <c r="QKN193" s="749"/>
      <c r="QKO193" s="749"/>
      <c r="QKP193" s="749"/>
      <c r="QKQ193" s="749"/>
      <c r="QKR193" s="749"/>
      <c r="QKS193" s="749"/>
      <c r="QKT193" s="749"/>
      <c r="QKU193" s="749"/>
      <c r="QKV193" s="749"/>
      <c r="QKW193" s="749"/>
      <c r="QKX193" s="749"/>
      <c r="QKY193" s="749"/>
      <c r="QKZ193" s="749"/>
      <c r="QLA193" s="749"/>
      <c r="QLB193" s="749"/>
      <c r="QLC193" s="749"/>
      <c r="QLD193" s="749"/>
      <c r="QLE193" s="749"/>
      <c r="QLF193" s="749"/>
      <c r="QLG193" s="749"/>
      <c r="QLH193" s="749"/>
      <c r="QLI193" s="749"/>
      <c r="QLJ193" s="749"/>
      <c r="QLK193" s="749"/>
      <c r="QLL193" s="749"/>
      <c r="QLM193" s="749"/>
      <c r="QLN193" s="749"/>
      <c r="QLO193" s="749"/>
      <c r="QLP193" s="749"/>
      <c r="QLQ193" s="749"/>
      <c r="QLR193" s="749"/>
      <c r="QLS193" s="749"/>
      <c r="QLT193" s="749"/>
      <c r="QLU193" s="749"/>
      <c r="QLV193" s="749"/>
      <c r="QLW193" s="749"/>
      <c r="QLX193" s="749"/>
      <c r="QLY193" s="749"/>
      <c r="QLZ193" s="749"/>
      <c r="QMA193" s="749"/>
      <c r="QMB193" s="749"/>
      <c r="QMC193" s="749"/>
      <c r="QMD193" s="749"/>
      <c r="QME193" s="749"/>
      <c r="QMF193" s="749"/>
      <c r="QMG193" s="749"/>
      <c r="QMH193" s="749"/>
      <c r="QMI193" s="749"/>
      <c r="QMJ193" s="749"/>
      <c r="QMK193" s="749"/>
      <c r="QML193" s="749"/>
      <c r="QMM193" s="749"/>
      <c r="QMN193" s="749"/>
      <c r="QMO193" s="749"/>
      <c r="QMP193" s="749"/>
      <c r="QMQ193" s="749"/>
      <c r="QMR193" s="749"/>
      <c r="QMS193" s="749"/>
      <c r="QMT193" s="749"/>
      <c r="QMU193" s="749"/>
      <c r="QMV193" s="749"/>
      <c r="QMW193" s="749"/>
      <c r="QMX193" s="749"/>
      <c r="QMY193" s="749"/>
      <c r="QMZ193" s="749"/>
      <c r="QNA193" s="749"/>
      <c r="QNB193" s="749"/>
      <c r="QNC193" s="749"/>
      <c r="QND193" s="749"/>
      <c r="QNE193" s="749"/>
      <c r="QNF193" s="749"/>
      <c r="QNG193" s="749"/>
      <c r="QNH193" s="749"/>
      <c r="QNI193" s="749"/>
      <c r="QNJ193" s="749"/>
      <c r="QNK193" s="749"/>
      <c r="QNL193" s="749"/>
      <c r="QNM193" s="749"/>
      <c r="QNN193" s="749"/>
      <c r="QNO193" s="749"/>
      <c r="QNP193" s="749"/>
      <c r="QNQ193" s="749"/>
      <c r="QNR193" s="749"/>
      <c r="QNS193" s="749"/>
      <c r="QNT193" s="749"/>
      <c r="QNU193" s="749"/>
      <c r="QNV193" s="749"/>
      <c r="QNW193" s="749"/>
      <c r="QNX193" s="749"/>
      <c r="QNY193" s="749"/>
      <c r="QNZ193" s="749"/>
      <c r="QOA193" s="749"/>
      <c r="QOB193" s="749"/>
      <c r="QOC193" s="749"/>
      <c r="QOD193" s="749"/>
      <c r="QOE193" s="749"/>
      <c r="QOF193" s="749"/>
      <c r="QOG193" s="749"/>
      <c r="QOH193" s="749"/>
      <c r="QOI193" s="749"/>
      <c r="QOJ193" s="749"/>
      <c r="QOK193" s="749"/>
      <c r="QOL193" s="749"/>
      <c r="QOM193" s="749"/>
      <c r="QON193" s="749"/>
      <c r="QOO193" s="749"/>
      <c r="QOP193" s="749"/>
      <c r="QOQ193" s="749"/>
      <c r="QOR193" s="749"/>
      <c r="QOS193" s="749"/>
      <c r="QOT193" s="749"/>
      <c r="QOU193" s="749"/>
      <c r="QOV193" s="749"/>
      <c r="QOW193" s="749"/>
      <c r="QOX193" s="749"/>
      <c r="QOY193" s="749"/>
      <c r="QOZ193" s="749"/>
      <c r="QPA193" s="749"/>
      <c r="QPB193" s="749"/>
      <c r="QPC193" s="749"/>
      <c r="QPD193" s="749"/>
      <c r="QPE193" s="749"/>
      <c r="QPF193" s="749"/>
      <c r="QPG193" s="749"/>
      <c r="QPH193" s="749"/>
      <c r="QPI193" s="749"/>
      <c r="QPJ193" s="749"/>
      <c r="QPK193" s="749"/>
      <c r="QPL193" s="749"/>
      <c r="QPM193" s="749"/>
      <c r="QPN193" s="749"/>
      <c r="QPO193" s="749"/>
      <c r="QPP193" s="749"/>
      <c r="QPQ193" s="749"/>
      <c r="QPR193" s="749"/>
      <c r="QPS193" s="749"/>
      <c r="QPT193" s="749"/>
      <c r="QPU193" s="749"/>
      <c r="QPV193" s="749"/>
      <c r="QPW193" s="749"/>
      <c r="QPX193" s="749"/>
      <c r="QPY193" s="749"/>
      <c r="QPZ193" s="749"/>
      <c r="QQA193" s="749"/>
      <c r="QQB193" s="749"/>
      <c r="QQC193" s="749"/>
      <c r="QQD193" s="749"/>
      <c r="QQE193" s="749"/>
      <c r="QQF193" s="749"/>
      <c r="QQG193" s="749"/>
      <c r="QQH193" s="749"/>
      <c r="QQI193" s="749"/>
      <c r="QQJ193" s="749"/>
      <c r="QQK193" s="749"/>
      <c r="QQL193" s="749"/>
      <c r="QQM193" s="749"/>
      <c r="QQN193" s="749"/>
      <c r="QQO193" s="749"/>
      <c r="QQP193" s="749"/>
      <c r="QQQ193" s="749"/>
      <c r="QQR193" s="749"/>
      <c r="QQS193" s="749"/>
      <c r="QQT193" s="749"/>
      <c r="QQU193" s="749"/>
      <c r="QQV193" s="749"/>
      <c r="QQW193" s="749"/>
      <c r="QQX193" s="749"/>
      <c r="QQY193" s="749"/>
      <c r="QQZ193" s="749"/>
      <c r="QRA193" s="749"/>
      <c r="QRB193" s="749"/>
      <c r="QRC193" s="749"/>
      <c r="QRD193" s="749"/>
      <c r="QRE193" s="749"/>
      <c r="QRF193" s="749"/>
      <c r="QRG193" s="749"/>
      <c r="QRH193" s="749"/>
      <c r="QRI193" s="749"/>
      <c r="QRJ193" s="749"/>
      <c r="QRK193" s="749"/>
      <c r="QRL193" s="749"/>
      <c r="QRM193" s="749"/>
      <c r="QRN193" s="749"/>
      <c r="QRO193" s="749"/>
      <c r="QRP193" s="749"/>
      <c r="QRQ193" s="749"/>
      <c r="QRR193" s="749"/>
      <c r="QRS193" s="749"/>
      <c r="QRT193" s="749"/>
      <c r="QRU193" s="749"/>
      <c r="QRV193" s="749"/>
      <c r="QRW193" s="749"/>
      <c r="QRX193" s="749"/>
      <c r="QRY193" s="749"/>
      <c r="QRZ193" s="749"/>
      <c r="QSA193" s="749"/>
      <c r="QSB193" s="749"/>
      <c r="QSC193" s="749"/>
      <c r="QSD193" s="749"/>
      <c r="QSE193" s="749"/>
      <c r="QSF193" s="749"/>
      <c r="QSG193" s="749"/>
      <c r="QSH193" s="749"/>
      <c r="QSI193" s="749"/>
      <c r="QSJ193" s="749"/>
      <c r="QSK193" s="749"/>
      <c r="QSL193" s="749"/>
      <c r="QSM193" s="749"/>
      <c r="QSN193" s="749"/>
      <c r="QSO193" s="749"/>
      <c r="QSP193" s="749"/>
      <c r="QSQ193" s="749"/>
      <c r="QSR193" s="749"/>
      <c r="QSS193" s="749"/>
      <c r="QST193" s="749"/>
      <c r="QSU193" s="749"/>
      <c r="QSV193" s="749"/>
      <c r="QSW193" s="749"/>
      <c r="QSX193" s="749"/>
      <c r="QSY193" s="749"/>
      <c r="QSZ193" s="749"/>
      <c r="QTA193" s="749"/>
      <c r="QTB193" s="749"/>
      <c r="QTC193" s="749"/>
      <c r="QTD193" s="749"/>
      <c r="QTE193" s="749"/>
      <c r="QTF193" s="749"/>
      <c r="QTG193" s="749"/>
      <c r="QTH193" s="749"/>
      <c r="QTI193" s="749"/>
      <c r="QTJ193" s="749"/>
      <c r="QTK193" s="749"/>
      <c r="QTL193" s="749"/>
      <c r="QTM193" s="749"/>
      <c r="QTN193" s="749"/>
      <c r="QTO193" s="749"/>
      <c r="QTP193" s="749"/>
      <c r="QTQ193" s="749"/>
      <c r="QTR193" s="749"/>
      <c r="QTS193" s="749"/>
      <c r="QTT193" s="749"/>
      <c r="QTU193" s="749"/>
      <c r="QTV193" s="749"/>
      <c r="QTW193" s="749"/>
      <c r="QTX193" s="749"/>
      <c r="QTY193" s="749"/>
      <c r="QTZ193" s="749"/>
      <c r="QUA193" s="749"/>
      <c r="QUB193" s="749"/>
      <c r="QUC193" s="749"/>
      <c r="QUD193" s="749"/>
      <c r="QUE193" s="749"/>
      <c r="QUF193" s="749"/>
      <c r="QUG193" s="749"/>
      <c r="QUH193" s="749"/>
      <c r="QUI193" s="749"/>
      <c r="QUJ193" s="749"/>
      <c r="QUK193" s="749"/>
      <c r="QUL193" s="749"/>
      <c r="QUM193" s="749"/>
      <c r="QUN193" s="749"/>
      <c r="QUO193" s="749"/>
      <c r="QUP193" s="749"/>
      <c r="QUQ193" s="749"/>
      <c r="QUR193" s="749"/>
      <c r="QUS193" s="749"/>
      <c r="QUT193" s="749"/>
      <c r="QUU193" s="749"/>
      <c r="QUV193" s="749"/>
      <c r="QUW193" s="749"/>
      <c r="QUX193" s="749"/>
      <c r="QUY193" s="749"/>
      <c r="QUZ193" s="749"/>
      <c r="QVA193" s="749"/>
      <c r="QVB193" s="749"/>
      <c r="QVC193" s="749"/>
      <c r="QVD193" s="749"/>
      <c r="QVE193" s="749"/>
      <c r="QVF193" s="749"/>
      <c r="QVG193" s="749"/>
      <c r="QVH193" s="749"/>
      <c r="QVI193" s="749"/>
      <c r="QVJ193" s="749"/>
      <c r="QVK193" s="749"/>
      <c r="QVL193" s="749"/>
      <c r="QVM193" s="749"/>
      <c r="QVN193" s="749"/>
      <c r="QVO193" s="749"/>
      <c r="QVP193" s="749"/>
      <c r="QVQ193" s="749"/>
      <c r="QVR193" s="749"/>
      <c r="QVS193" s="749"/>
      <c r="QVT193" s="749"/>
      <c r="QVU193" s="749"/>
      <c r="QVV193" s="749"/>
      <c r="QVW193" s="749"/>
      <c r="QVX193" s="749"/>
      <c r="QVY193" s="749"/>
      <c r="QVZ193" s="749"/>
      <c r="QWA193" s="749"/>
      <c r="QWB193" s="749"/>
      <c r="QWC193" s="749"/>
      <c r="QWD193" s="749"/>
      <c r="QWE193" s="749"/>
      <c r="QWF193" s="749"/>
      <c r="QWG193" s="749"/>
      <c r="QWH193" s="749"/>
      <c r="QWI193" s="749"/>
      <c r="QWJ193" s="749"/>
      <c r="QWK193" s="749"/>
      <c r="QWL193" s="749"/>
      <c r="QWM193" s="749"/>
      <c r="QWN193" s="749"/>
      <c r="QWO193" s="749"/>
      <c r="QWP193" s="749"/>
      <c r="QWQ193" s="749"/>
      <c r="QWR193" s="749"/>
      <c r="QWS193" s="749"/>
      <c r="QWT193" s="749"/>
      <c r="QWU193" s="749"/>
      <c r="QWV193" s="749"/>
      <c r="QWW193" s="749"/>
      <c r="QWX193" s="749"/>
      <c r="QWY193" s="749"/>
      <c r="QWZ193" s="749"/>
      <c r="QXA193" s="749"/>
      <c r="QXB193" s="749"/>
      <c r="QXC193" s="749"/>
      <c r="QXD193" s="749"/>
      <c r="QXE193" s="749"/>
      <c r="QXF193" s="749"/>
      <c r="QXG193" s="749"/>
      <c r="QXH193" s="749"/>
      <c r="QXI193" s="749"/>
      <c r="QXJ193" s="749"/>
      <c r="QXK193" s="749"/>
      <c r="QXL193" s="749"/>
      <c r="QXM193" s="749"/>
      <c r="QXN193" s="749"/>
      <c r="QXO193" s="749"/>
      <c r="QXP193" s="749"/>
      <c r="QXQ193" s="749"/>
      <c r="QXR193" s="749"/>
      <c r="QXS193" s="749"/>
      <c r="QXT193" s="749"/>
      <c r="QXU193" s="749"/>
      <c r="QXV193" s="749"/>
      <c r="QXW193" s="749"/>
      <c r="QXX193" s="749"/>
      <c r="QXY193" s="749"/>
      <c r="QXZ193" s="749"/>
      <c r="QYA193" s="749"/>
      <c r="QYB193" s="749"/>
      <c r="QYC193" s="749"/>
      <c r="QYD193" s="749"/>
      <c r="QYE193" s="749"/>
      <c r="QYF193" s="749"/>
      <c r="QYG193" s="749"/>
      <c r="QYH193" s="749"/>
      <c r="QYI193" s="749"/>
      <c r="QYJ193" s="749"/>
      <c r="QYK193" s="749"/>
      <c r="QYL193" s="749"/>
      <c r="QYM193" s="749"/>
      <c r="QYN193" s="749"/>
      <c r="QYO193" s="749"/>
      <c r="QYP193" s="749"/>
      <c r="QYQ193" s="749"/>
      <c r="QYR193" s="749"/>
      <c r="QYS193" s="749"/>
      <c r="QYT193" s="749"/>
      <c r="QYU193" s="749"/>
      <c r="QYV193" s="749"/>
      <c r="QYW193" s="749"/>
      <c r="QYX193" s="749"/>
      <c r="QYY193" s="749"/>
      <c r="QYZ193" s="749"/>
      <c r="QZA193" s="749"/>
      <c r="QZB193" s="749"/>
      <c r="QZC193" s="749"/>
      <c r="QZD193" s="749"/>
      <c r="QZE193" s="749"/>
      <c r="QZF193" s="749"/>
      <c r="QZG193" s="749"/>
      <c r="QZH193" s="749"/>
      <c r="QZI193" s="749"/>
      <c r="QZJ193" s="749"/>
      <c r="QZK193" s="749"/>
      <c r="QZL193" s="749"/>
      <c r="QZM193" s="749"/>
      <c r="QZN193" s="749"/>
      <c r="QZO193" s="749"/>
      <c r="QZP193" s="749"/>
      <c r="QZQ193" s="749"/>
      <c r="QZR193" s="749"/>
      <c r="QZS193" s="749"/>
      <c r="QZT193" s="749"/>
      <c r="QZU193" s="749"/>
      <c r="QZV193" s="749"/>
      <c r="QZW193" s="749"/>
      <c r="QZX193" s="749"/>
      <c r="QZY193" s="749"/>
      <c r="QZZ193" s="749"/>
      <c r="RAA193" s="749"/>
      <c r="RAB193" s="749"/>
      <c r="RAC193" s="749"/>
      <c r="RAD193" s="749"/>
      <c r="RAE193" s="749"/>
      <c r="RAF193" s="749"/>
      <c r="RAG193" s="749"/>
      <c r="RAH193" s="749"/>
      <c r="RAI193" s="749"/>
      <c r="RAJ193" s="749"/>
      <c r="RAK193" s="749"/>
      <c r="RAL193" s="749"/>
      <c r="RAM193" s="749"/>
      <c r="RAN193" s="749"/>
      <c r="RAO193" s="749"/>
      <c r="RAP193" s="749"/>
      <c r="RAQ193" s="749"/>
      <c r="RAR193" s="749"/>
      <c r="RAS193" s="749"/>
      <c r="RAT193" s="749"/>
      <c r="RAU193" s="749"/>
      <c r="RAV193" s="749"/>
      <c r="RAW193" s="749"/>
      <c r="RAX193" s="749"/>
      <c r="RAY193" s="749"/>
      <c r="RAZ193" s="749"/>
      <c r="RBA193" s="749"/>
      <c r="RBB193" s="749"/>
      <c r="RBC193" s="749"/>
      <c r="RBD193" s="749"/>
      <c r="RBE193" s="749"/>
      <c r="RBF193" s="749"/>
      <c r="RBG193" s="749"/>
      <c r="RBH193" s="749"/>
      <c r="RBI193" s="749"/>
      <c r="RBJ193" s="749"/>
      <c r="RBK193" s="749"/>
      <c r="RBL193" s="749"/>
      <c r="RBM193" s="749"/>
      <c r="RBN193" s="749"/>
      <c r="RBO193" s="749"/>
      <c r="RBP193" s="749"/>
      <c r="RBQ193" s="749"/>
      <c r="RBR193" s="749"/>
      <c r="RBS193" s="749"/>
      <c r="RBT193" s="749"/>
      <c r="RBU193" s="749"/>
      <c r="RBV193" s="749"/>
      <c r="RBW193" s="749"/>
      <c r="RBX193" s="749"/>
      <c r="RBY193" s="749"/>
      <c r="RBZ193" s="749"/>
      <c r="RCA193" s="749"/>
      <c r="RCB193" s="749"/>
      <c r="RCC193" s="749"/>
      <c r="RCD193" s="749"/>
      <c r="RCE193" s="749"/>
      <c r="RCF193" s="749"/>
      <c r="RCG193" s="749"/>
      <c r="RCH193" s="749"/>
      <c r="RCI193" s="749"/>
      <c r="RCJ193" s="749"/>
      <c r="RCK193" s="749"/>
      <c r="RCL193" s="749"/>
      <c r="RCM193" s="749"/>
      <c r="RCN193" s="749"/>
      <c r="RCO193" s="749"/>
      <c r="RCP193" s="749"/>
      <c r="RCQ193" s="749"/>
      <c r="RCR193" s="749"/>
      <c r="RCS193" s="749"/>
      <c r="RCT193" s="749"/>
      <c r="RCU193" s="749"/>
      <c r="RCV193" s="749"/>
      <c r="RCW193" s="749"/>
      <c r="RCX193" s="749"/>
      <c r="RCY193" s="749"/>
      <c r="RCZ193" s="749"/>
      <c r="RDA193" s="749"/>
      <c r="RDB193" s="749"/>
      <c r="RDC193" s="749"/>
      <c r="RDD193" s="749"/>
      <c r="RDE193" s="749"/>
      <c r="RDF193" s="749"/>
      <c r="RDG193" s="749"/>
      <c r="RDH193" s="749"/>
      <c r="RDI193" s="749"/>
      <c r="RDJ193" s="749"/>
      <c r="RDK193" s="749"/>
      <c r="RDL193" s="749"/>
      <c r="RDM193" s="749"/>
      <c r="RDN193" s="749"/>
      <c r="RDO193" s="749"/>
      <c r="RDP193" s="749"/>
      <c r="RDQ193" s="749"/>
      <c r="RDR193" s="749"/>
      <c r="RDS193" s="749"/>
      <c r="RDT193" s="749"/>
      <c r="RDU193" s="749"/>
      <c r="RDV193" s="749"/>
      <c r="RDW193" s="749"/>
      <c r="RDX193" s="749"/>
      <c r="RDY193" s="749"/>
      <c r="RDZ193" s="749"/>
      <c r="REA193" s="749"/>
      <c r="REB193" s="749"/>
      <c r="REC193" s="749"/>
      <c r="RED193" s="749"/>
      <c r="REE193" s="749"/>
      <c r="REF193" s="749"/>
      <c r="REG193" s="749"/>
      <c r="REH193" s="749"/>
      <c r="REI193" s="749"/>
      <c r="REJ193" s="749"/>
      <c r="REK193" s="749"/>
      <c r="REL193" s="749"/>
      <c r="REM193" s="749"/>
      <c r="REN193" s="749"/>
      <c r="REO193" s="749"/>
      <c r="REP193" s="749"/>
      <c r="REQ193" s="749"/>
      <c r="RER193" s="749"/>
      <c r="RES193" s="749"/>
      <c r="RET193" s="749"/>
      <c r="REU193" s="749"/>
      <c r="REV193" s="749"/>
      <c r="REW193" s="749"/>
      <c r="REX193" s="749"/>
      <c r="REY193" s="749"/>
      <c r="REZ193" s="749"/>
      <c r="RFA193" s="749"/>
      <c r="RFB193" s="749"/>
      <c r="RFC193" s="749"/>
      <c r="RFD193" s="749"/>
      <c r="RFE193" s="749"/>
      <c r="RFF193" s="749"/>
      <c r="RFG193" s="749"/>
      <c r="RFH193" s="749"/>
      <c r="RFI193" s="749"/>
      <c r="RFJ193" s="749"/>
      <c r="RFK193" s="749"/>
      <c r="RFL193" s="749"/>
      <c r="RFM193" s="749"/>
      <c r="RFN193" s="749"/>
      <c r="RFO193" s="749"/>
      <c r="RFP193" s="749"/>
      <c r="RFQ193" s="749"/>
      <c r="RFR193" s="749"/>
      <c r="RFS193" s="749"/>
      <c r="RFT193" s="749"/>
      <c r="RFU193" s="749"/>
      <c r="RFV193" s="749"/>
      <c r="RFW193" s="749"/>
      <c r="RFX193" s="749"/>
      <c r="RFY193" s="749"/>
      <c r="RFZ193" s="749"/>
      <c r="RGA193" s="749"/>
      <c r="RGB193" s="749"/>
      <c r="RGC193" s="749"/>
      <c r="RGD193" s="749"/>
      <c r="RGE193" s="749"/>
      <c r="RGF193" s="749"/>
      <c r="RGG193" s="749"/>
      <c r="RGH193" s="749"/>
      <c r="RGI193" s="749"/>
      <c r="RGJ193" s="749"/>
      <c r="RGK193" s="749"/>
      <c r="RGL193" s="749"/>
      <c r="RGM193" s="749"/>
      <c r="RGN193" s="749"/>
      <c r="RGO193" s="749"/>
      <c r="RGP193" s="749"/>
      <c r="RGQ193" s="749"/>
      <c r="RGR193" s="749"/>
      <c r="RGS193" s="749"/>
      <c r="RGT193" s="749"/>
      <c r="RGU193" s="749"/>
      <c r="RGV193" s="749"/>
      <c r="RGW193" s="749"/>
      <c r="RGX193" s="749"/>
      <c r="RGY193" s="749"/>
      <c r="RGZ193" s="749"/>
      <c r="RHA193" s="749"/>
      <c r="RHB193" s="749"/>
      <c r="RHC193" s="749"/>
      <c r="RHD193" s="749"/>
      <c r="RHE193" s="749"/>
      <c r="RHF193" s="749"/>
      <c r="RHG193" s="749"/>
      <c r="RHH193" s="749"/>
      <c r="RHI193" s="749"/>
      <c r="RHJ193" s="749"/>
      <c r="RHK193" s="749"/>
      <c r="RHL193" s="749"/>
      <c r="RHM193" s="749"/>
      <c r="RHN193" s="749"/>
      <c r="RHO193" s="749"/>
      <c r="RHP193" s="749"/>
      <c r="RHQ193" s="749"/>
      <c r="RHR193" s="749"/>
      <c r="RHS193" s="749"/>
      <c r="RHT193" s="749"/>
      <c r="RHU193" s="749"/>
      <c r="RHV193" s="749"/>
      <c r="RHW193" s="749"/>
      <c r="RHX193" s="749"/>
      <c r="RHY193" s="749"/>
      <c r="RHZ193" s="749"/>
      <c r="RIA193" s="749"/>
      <c r="RIB193" s="749"/>
      <c r="RIC193" s="749"/>
      <c r="RID193" s="749"/>
      <c r="RIE193" s="749"/>
      <c r="RIF193" s="749"/>
      <c r="RIG193" s="749"/>
      <c r="RIH193" s="749"/>
      <c r="RII193" s="749"/>
      <c r="RIJ193" s="749"/>
      <c r="RIK193" s="749"/>
      <c r="RIL193" s="749"/>
      <c r="RIM193" s="749"/>
      <c r="RIN193" s="749"/>
      <c r="RIO193" s="749"/>
      <c r="RIP193" s="749"/>
      <c r="RIQ193" s="749"/>
      <c r="RIR193" s="749"/>
      <c r="RIS193" s="749"/>
      <c r="RIT193" s="749"/>
      <c r="RIU193" s="749"/>
      <c r="RIV193" s="749"/>
      <c r="RIW193" s="749"/>
      <c r="RIX193" s="749"/>
      <c r="RIY193" s="749"/>
      <c r="RIZ193" s="749"/>
      <c r="RJA193" s="749"/>
      <c r="RJB193" s="749"/>
      <c r="RJC193" s="749"/>
      <c r="RJD193" s="749"/>
      <c r="RJE193" s="749"/>
      <c r="RJF193" s="749"/>
      <c r="RJG193" s="749"/>
      <c r="RJH193" s="749"/>
      <c r="RJI193" s="749"/>
      <c r="RJJ193" s="749"/>
      <c r="RJK193" s="749"/>
      <c r="RJL193" s="749"/>
      <c r="RJM193" s="749"/>
      <c r="RJN193" s="749"/>
      <c r="RJO193" s="749"/>
      <c r="RJP193" s="749"/>
      <c r="RJQ193" s="749"/>
      <c r="RJR193" s="749"/>
      <c r="RJS193" s="749"/>
      <c r="RJT193" s="749"/>
      <c r="RJU193" s="749"/>
      <c r="RJV193" s="749"/>
      <c r="RJW193" s="749"/>
      <c r="RJX193" s="749"/>
      <c r="RJY193" s="749"/>
      <c r="RJZ193" s="749"/>
      <c r="RKA193" s="749"/>
      <c r="RKB193" s="749"/>
      <c r="RKC193" s="749"/>
      <c r="RKD193" s="749"/>
      <c r="RKE193" s="749"/>
      <c r="RKF193" s="749"/>
      <c r="RKG193" s="749"/>
      <c r="RKH193" s="749"/>
      <c r="RKI193" s="749"/>
      <c r="RKJ193" s="749"/>
      <c r="RKK193" s="749"/>
      <c r="RKL193" s="749"/>
      <c r="RKM193" s="749"/>
      <c r="RKN193" s="749"/>
      <c r="RKO193" s="749"/>
      <c r="RKP193" s="749"/>
      <c r="RKQ193" s="749"/>
      <c r="RKR193" s="749"/>
      <c r="RKS193" s="749"/>
      <c r="RKT193" s="749"/>
      <c r="RKU193" s="749"/>
      <c r="RKV193" s="749"/>
      <c r="RKW193" s="749"/>
      <c r="RKX193" s="749"/>
      <c r="RKY193" s="749"/>
      <c r="RKZ193" s="749"/>
      <c r="RLA193" s="749"/>
      <c r="RLB193" s="749"/>
      <c r="RLC193" s="749"/>
      <c r="RLD193" s="749"/>
      <c r="RLE193" s="749"/>
      <c r="RLF193" s="749"/>
      <c r="RLG193" s="749"/>
      <c r="RLH193" s="749"/>
      <c r="RLI193" s="749"/>
      <c r="RLJ193" s="749"/>
      <c r="RLK193" s="749"/>
      <c r="RLL193" s="749"/>
      <c r="RLM193" s="749"/>
      <c r="RLN193" s="749"/>
      <c r="RLO193" s="749"/>
      <c r="RLP193" s="749"/>
      <c r="RLQ193" s="749"/>
      <c r="RLR193" s="749"/>
      <c r="RLS193" s="749"/>
      <c r="RLT193" s="749"/>
      <c r="RLU193" s="749"/>
      <c r="RLV193" s="749"/>
      <c r="RLW193" s="749"/>
      <c r="RLX193" s="749"/>
      <c r="RLY193" s="749"/>
      <c r="RLZ193" s="749"/>
      <c r="RMA193" s="749"/>
      <c r="RMB193" s="749"/>
      <c r="RMC193" s="749"/>
      <c r="RMD193" s="749"/>
      <c r="RME193" s="749"/>
      <c r="RMF193" s="749"/>
      <c r="RMG193" s="749"/>
      <c r="RMH193" s="749"/>
      <c r="RMI193" s="749"/>
      <c r="RMJ193" s="749"/>
      <c r="RMK193" s="749"/>
      <c r="RML193" s="749"/>
      <c r="RMM193" s="749"/>
      <c r="RMN193" s="749"/>
      <c r="RMO193" s="749"/>
      <c r="RMP193" s="749"/>
      <c r="RMQ193" s="749"/>
      <c r="RMR193" s="749"/>
      <c r="RMS193" s="749"/>
      <c r="RMT193" s="749"/>
      <c r="RMU193" s="749"/>
      <c r="RMV193" s="749"/>
      <c r="RMW193" s="749"/>
      <c r="RMX193" s="749"/>
      <c r="RMY193" s="749"/>
      <c r="RMZ193" s="749"/>
      <c r="RNA193" s="749"/>
      <c r="RNB193" s="749"/>
      <c r="RNC193" s="749"/>
      <c r="RND193" s="749"/>
      <c r="RNE193" s="749"/>
      <c r="RNF193" s="749"/>
      <c r="RNG193" s="749"/>
      <c r="RNH193" s="749"/>
      <c r="RNI193" s="749"/>
      <c r="RNJ193" s="749"/>
      <c r="RNK193" s="749"/>
      <c r="RNL193" s="749"/>
      <c r="RNM193" s="749"/>
      <c r="RNN193" s="749"/>
      <c r="RNO193" s="749"/>
      <c r="RNP193" s="749"/>
      <c r="RNQ193" s="749"/>
      <c r="RNR193" s="749"/>
      <c r="RNS193" s="749"/>
      <c r="RNT193" s="749"/>
      <c r="RNU193" s="749"/>
      <c r="RNV193" s="749"/>
      <c r="RNW193" s="749"/>
      <c r="RNX193" s="749"/>
      <c r="RNY193" s="749"/>
      <c r="RNZ193" s="749"/>
      <c r="ROA193" s="749"/>
      <c r="ROB193" s="749"/>
      <c r="ROC193" s="749"/>
      <c r="ROD193" s="749"/>
      <c r="ROE193" s="749"/>
      <c r="ROF193" s="749"/>
      <c r="ROG193" s="749"/>
      <c r="ROH193" s="749"/>
      <c r="ROI193" s="749"/>
      <c r="ROJ193" s="749"/>
      <c r="ROK193" s="749"/>
      <c r="ROL193" s="749"/>
      <c r="ROM193" s="749"/>
      <c r="RON193" s="749"/>
      <c r="ROO193" s="749"/>
      <c r="ROP193" s="749"/>
      <c r="ROQ193" s="749"/>
      <c r="ROR193" s="749"/>
      <c r="ROS193" s="749"/>
      <c r="ROT193" s="749"/>
      <c r="ROU193" s="749"/>
      <c r="ROV193" s="749"/>
      <c r="ROW193" s="749"/>
      <c r="ROX193" s="749"/>
      <c r="ROY193" s="749"/>
      <c r="ROZ193" s="749"/>
      <c r="RPA193" s="749"/>
      <c r="RPB193" s="749"/>
      <c r="RPC193" s="749"/>
      <c r="RPD193" s="749"/>
      <c r="RPE193" s="749"/>
      <c r="RPF193" s="749"/>
      <c r="RPG193" s="749"/>
      <c r="RPH193" s="749"/>
      <c r="RPI193" s="749"/>
      <c r="RPJ193" s="749"/>
      <c r="RPK193" s="749"/>
      <c r="RPL193" s="749"/>
      <c r="RPM193" s="749"/>
      <c r="RPN193" s="749"/>
      <c r="RPO193" s="749"/>
      <c r="RPP193" s="749"/>
      <c r="RPQ193" s="749"/>
      <c r="RPR193" s="749"/>
      <c r="RPS193" s="749"/>
      <c r="RPT193" s="749"/>
      <c r="RPU193" s="749"/>
      <c r="RPV193" s="749"/>
      <c r="RPW193" s="749"/>
      <c r="RPX193" s="749"/>
      <c r="RPY193" s="749"/>
      <c r="RPZ193" s="749"/>
      <c r="RQA193" s="749"/>
      <c r="RQB193" s="749"/>
      <c r="RQC193" s="749"/>
      <c r="RQD193" s="749"/>
      <c r="RQE193" s="749"/>
      <c r="RQF193" s="749"/>
      <c r="RQG193" s="749"/>
      <c r="RQH193" s="749"/>
      <c r="RQI193" s="749"/>
      <c r="RQJ193" s="749"/>
      <c r="RQK193" s="749"/>
      <c r="RQL193" s="749"/>
      <c r="RQM193" s="749"/>
      <c r="RQN193" s="749"/>
      <c r="RQO193" s="749"/>
      <c r="RQP193" s="749"/>
      <c r="RQQ193" s="749"/>
      <c r="RQR193" s="749"/>
      <c r="RQS193" s="749"/>
      <c r="RQT193" s="749"/>
      <c r="RQU193" s="749"/>
      <c r="RQV193" s="749"/>
      <c r="RQW193" s="749"/>
      <c r="RQX193" s="749"/>
      <c r="RQY193" s="749"/>
      <c r="RQZ193" s="749"/>
      <c r="RRA193" s="749"/>
      <c r="RRB193" s="749"/>
      <c r="RRC193" s="749"/>
      <c r="RRD193" s="749"/>
      <c r="RRE193" s="749"/>
      <c r="RRF193" s="749"/>
      <c r="RRG193" s="749"/>
      <c r="RRH193" s="749"/>
      <c r="RRI193" s="749"/>
      <c r="RRJ193" s="749"/>
      <c r="RRK193" s="749"/>
      <c r="RRL193" s="749"/>
      <c r="RRM193" s="749"/>
      <c r="RRN193" s="749"/>
      <c r="RRO193" s="749"/>
      <c r="RRP193" s="749"/>
      <c r="RRQ193" s="749"/>
      <c r="RRR193" s="749"/>
      <c r="RRS193" s="749"/>
      <c r="RRT193" s="749"/>
      <c r="RRU193" s="749"/>
      <c r="RRV193" s="749"/>
      <c r="RRW193" s="749"/>
      <c r="RRX193" s="749"/>
      <c r="RRY193" s="749"/>
      <c r="RRZ193" s="749"/>
      <c r="RSA193" s="749"/>
      <c r="RSB193" s="749"/>
      <c r="RSC193" s="749"/>
      <c r="RSD193" s="749"/>
      <c r="RSE193" s="749"/>
      <c r="RSF193" s="749"/>
      <c r="RSG193" s="749"/>
      <c r="RSH193" s="749"/>
      <c r="RSI193" s="749"/>
      <c r="RSJ193" s="749"/>
      <c r="RSK193" s="749"/>
      <c r="RSL193" s="749"/>
      <c r="RSM193" s="749"/>
      <c r="RSN193" s="749"/>
      <c r="RSO193" s="749"/>
      <c r="RSP193" s="749"/>
      <c r="RSQ193" s="749"/>
      <c r="RSR193" s="749"/>
      <c r="RSS193" s="749"/>
      <c r="RST193" s="749"/>
      <c r="RSU193" s="749"/>
      <c r="RSV193" s="749"/>
      <c r="RSW193" s="749"/>
      <c r="RSX193" s="749"/>
      <c r="RSY193" s="749"/>
      <c r="RSZ193" s="749"/>
      <c r="RTA193" s="749"/>
      <c r="RTB193" s="749"/>
      <c r="RTC193" s="749"/>
      <c r="RTD193" s="749"/>
      <c r="RTE193" s="749"/>
      <c r="RTF193" s="749"/>
      <c r="RTG193" s="749"/>
      <c r="RTH193" s="749"/>
      <c r="RTI193" s="749"/>
      <c r="RTJ193" s="749"/>
      <c r="RTK193" s="749"/>
      <c r="RTL193" s="749"/>
      <c r="RTM193" s="749"/>
      <c r="RTN193" s="749"/>
      <c r="RTO193" s="749"/>
      <c r="RTP193" s="749"/>
      <c r="RTQ193" s="749"/>
      <c r="RTR193" s="749"/>
      <c r="RTS193" s="749"/>
      <c r="RTT193" s="749"/>
      <c r="RTU193" s="749"/>
      <c r="RTV193" s="749"/>
      <c r="RTW193" s="749"/>
      <c r="RTX193" s="749"/>
      <c r="RTY193" s="749"/>
      <c r="RTZ193" s="749"/>
      <c r="RUA193" s="749"/>
      <c r="RUB193" s="749"/>
      <c r="RUC193" s="749"/>
      <c r="RUD193" s="749"/>
      <c r="RUE193" s="749"/>
      <c r="RUF193" s="749"/>
      <c r="RUG193" s="749"/>
      <c r="RUH193" s="749"/>
      <c r="RUI193" s="749"/>
      <c r="RUJ193" s="749"/>
      <c r="RUK193" s="749"/>
      <c r="RUL193" s="749"/>
      <c r="RUM193" s="749"/>
      <c r="RUN193" s="749"/>
      <c r="RUO193" s="749"/>
      <c r="RUP193" s="749"/>
      <c r="RUQ193" s="749"/>
      <c r="RUR193" s="749"/>
      <c r="RUS193" s="749"/>
      <c r="RUT193" s="749"/>
      <c r="RUU193" s="749"/>
      <c r="RUV193" s="749"/>
      <c r="RUW193" s="749"/>
      <c r="RUX193" s="749"/>
      <c r="RUY193" s="749"/>
      <c r="RUZ193" s="749"/>
      <c r="RVA193" s="749"/>
      <c r="RVB193" s="749"/>
      <c r="RVC193" s="749"/>
      <c r="RVD193" s="749"/>
      <c r="RVE193" s="749"/>
      <c r="RVF193" s="749"/>
      <c r="RVG193" s="749"/>
      <c r="RVH193" s="749"/>
      <c r="RVI193" s="749"/>
      <c r="RVJ193" s="749"/>
      <c r="RVK193" s="749"/>
      <c r="RVL193" s="749"/>
      <c r="RVM193" s="749"/>
      <c r="RVN193" s="749"/>
      <c r="RVO193" s="749"/>
      <c r="RVP193" s="749"/>
      <c r="RVQ193" s="749"/>
      <c r="RVR193" s="749"/>
      <c r="RVS193" s="749"/>
      <c r="RVT193" s="749"/>
      <c r="RVU193" s="749"/>
      <c r="RVV193" s="749"/>
      <c r="RVW193" s="749"/>
      <c r="RVX193" s="749"/>
      <c r="RVY193" s="749"/>
      <c r="RVZ193" s="749"/>
      <c r="RWA193" s="749"/>
      <c r="RWB193" s="749"/>
      <c r="RWC193" s="749"/>
      <c r="RWD193" s="749"/>
      <c r="RWE193" s="749"/>
      <c r="RWF193" s="749"/>
      <c r="RWG193" s="749"/>
      <c r="RWH193" s="749"/>
      <c r="RWI193" s="749"/>
      <c r="RWJ193" s="749"/>
      <c r="RWK193" s="749"/>
      <c r="RWL193" s="749"/>
      <c r="RWM193" s="749"/>
      <c r="RWN193" s="749"/>
      <c r="RWO193" s="749"/>
      <c r="RWP193" s="749"/>
      <c r="RWQ193" s="749"/>
      <c r="RWR193" s="749"/>
      <c r="RWS193" s="749"/>
      <c r="RWT193" s="749"/>
      <c r="RWU193" s="749"/>
      <c r="RWV193" s="749"/>
      <c r="RWW193" s="749"/>
      <c r="RWX193" s="749"/>
      <c r="RWY193" s="749"/>
      <c r="RWZ193" s="749"/>
      <c r="RXA193" s="749"/>
      <c r="RXB193" s="749"/>
      <c r="RXC193" s="749"/>
      <c r="RXD193" s="749"/>
      <c r="RXE193" s="749"/>
      <c r="RXF193" s="749"/>
      <c r="RXG193" s="749"/>
      <c r="RXH193" s="749"/>
      <c r="RXI193" s="749"/>
      <c r="RXJ193" s="749"/>
      <c r="RXK193" s="749"/>
      <c r="RXL193" s="749"/>
      <c r="RXM193" s="749"/>
      <c r="RXN193" s="749"/>
      <c r="RXO193" s="749"/>
      <c r="RXP193" s="749"/>
      <c r="RXQ193" s="749"/>
      <c r="RXR193" s="749"/>
      <c r="RXS193" s="749"/>
      <c r="RXT193" s="749"/>
      <c r="RXU193" s="749"/>
      <c r="RXV193" s="749"/>
      <c r="RXW193" s="749"/>
      <c r="RXX193" s="749"/>
      <c r="RXY193" s="749"/>
      <c r="RXZ193" s="749"/>
      <c r="RYA193" s="749"/>
      <c r="RYB193" s="749"/>
      <c r="RYC193" s="749"/>
      <c r="RYD193" s="749"/>
      <c r="RYE193" s="749"/>
      <c r="RYF193" s="749"/>
      <c r="RYG193" s="749"/>
      <c r="RYH193" s="749"/>
      <c r="RYI193" s="749"/>
      <c r="RYJ193" s="749"/>
      <c r="RYK193" s="749"/>
      <c r="RYL193" s="749"/>
      <c r="RYM193" s="749"/>
      <c r="RYN193" s="749"/>
      <c r="RYO193" s="749"/>
      <c r="RYP193" s="749"/>
      <c r="RYQ193" s="749"/>
      <c r="RYR193" s="749"/>
      <c r="RYS193" s="749"/>
      <c r="RYT193" s="749"/>
      <c r="RYU193" s="749"/>
      <c r="RYV193" s="749"/>
      <c r="RYW193" s="749"/>
      <c r="RYX193" s="749"/>
      <c r="RYY193" s="749"/>
      <c r="RYZ193" s="749"/>
      <c r="RZA193" s="749"/>
      <c r="RZB193" s="749"/>
      <c r="RZC193" s="749"/>
      <c r="RZD193" s="749"/>
      <c r="RZE193" s="749"/>
      <c r="RZF193" s="749"/>
      <c r="RZG193" s="749"/>
      <c r="RZH193" s="749"/>
      <c r="RZI193" s="749"/>
      <c r="RZJ193" s="749"/>
      <c r="RZK193" s="749"/>
      <c r="RZL193" s="749"/>
      <c r="RZM193" s="749"/>
      <c r="RZN193" s="749"/>
      <c r="RZO193" s="749"/>
      <c r="RZP193" s="749"/>
      <c r="RZQ193" s="749"/>
      <c r="RZR193" s="749"/>
      <c r="RZS193" s="749"/>
      <c r="RZT193" s="749"/>
      <c r="RZU193" s="749"/>
      <c r="RZV193" s="749"/>
      <c r="RZW193" s="749"/>
      <c r="RZX193" s="749"/>
      <c r="RZY193" s="749"/>
      <c r="RZZ193" s="749"/>
      <c r="SAA193" s="749"/>
      <c r="SAB193" s="749"/>
      <c r="SAC193" s="749"/>
      <c r="SAD193" s="749"/>
      <c r="SAE193" s="749"/>
      <c r="SAF193" s="749"/>
      <c r="SAG193" s="749"/>
      <c r="SAH193" s="749"/>
      <c r="SAI193" s="749"/>
      <c r="SAJ193" s="749"/>
      <c r="SAK193" s="749"/>
      <c r="SAL193" s="749"/>
      <c r="SAM193" s="749"/>
      <c r="SAN193" s="749"/>
      <c r="SAO193" s="749"/>
      <c r="SAP193" s="749"/>
      <c r="SAQ193" s="749"/>
      <c r="SAR193" s="749"/>
      <c r="SAS193" s="749"/>
      <c r="SAT193" s="749"/>
      <c r="SAU193" s="749"/>
      <c r="SAV193" s="749"/>
      <c r="SAW193" s="749"/>
      <c r="SAX193" s="749"/>
      <c r="SAY193" s="749"/>
      <c r="SAZ193" s="749"/>
      <c r="SBA193" s="749"/>
      <c r="SBB193" s="749"/>
      <c r="SBC193" s="749"/>
      <c r="SBD193" s="749"/>
      <c r="SBE193" s="749"/>
      <c r="SBF193" s="749"/>
      <c r="SBG193" s="749"/>
      <c r="SBH193" s="749"/>
      <c r="SBI193" s="749"/>
      <c r="SBJ193" s="749"/>
      <c r="SBK193" s="749"/>
      <c r="SBL193" s="749"/>
      <c r="SBM193" s="749"/>
      <c r="SBN193" s="749"/>
      <c r="SBO193" s="749"/>
      <c r="SBP193" s="749"/>
      <c r="SBQ193" s="749"/>
      <c r="SBR193" s="749"/>
      <c r="SBS193" s="749"/>
      <c r="SBT193" s="749"/>
      <c r="SBU193" s="749"/>
      <c r="SBV193" s="749"/>
      <c r="SBW193" s="749"/>
      <c r="SBX193" s="749"/>
      <c r="SBY193" s="749"/>
      <c r="SBZ193" s="749"/>
      <c r="SCA193" s="749"/>
      <c r="SCB193" s="749"/>
      <c r="SCC193" s="749"/>
      <c r="SCD193" s="749"/>
      <c r="SCE193" s="749"/>
      <c r="SCF193" s="749"/>
      <c r="SCG193" s="749"/>
      <c r="SCH193" s="749"/>
      <c r="SCI193" s="749"/>
      <c r="SCJ193" s="749"/>
      <c r="SCK193" s="749"/>
      <c r="SCL193" s="749"/>
      <c r="SCM193" s="749"/>
      <c r="SCN193" s="749"/>
      <c r="SCO193" s="749"/>
      <c r="SCP193" s="749"/>
      <c r="SCQ193" s="749"/>
      <c r="SCR193" s="749"/>
      <c r="SCS193" s="749"/>
      <c r="SCT193" s="749"/>
      <c r="SCU193" s="749"/>
      <c r="SCV193" s="749"/>
      <c r="SCW193" s="749"/>
      <c r="SCX193" s="749"/>
      <c r="SCY193" s="749"/>
      <c r="SCZ193" s="749"/>
      <c r="SDA193" s="749"/>
      <c r="SDB193" s="749"/>
      <c r="SDC193" s="749"/>
      <c r="SDD193" s="749"/>
      <c r="SDE193" s="749"/>
      <c r="SDF193" s="749"/>
      <c r="SDG193" s="749"/>
      <c r="SDH193" s="749"/>
      <c r="SDI193" s="749"/>
      <c r="SDJ193" s="749"/>
      <c r="SDK193" s="749"/>
      <c r="SDL193" s="749"/>
      <c r="SDM193" s="749"/>
      <c r="SDN193" s="749"/>
      <c r="SDO193" s="749"/>
      <c r="SDP193" s="749"/>
      <c r="SDQ193" s="749"/>
      <c r="SDR193" s="749"/>
      <c r="SDS193" s="749"/>
      <c r="SDT193" s="749"/>
      <c r="SDU193" s="749"/>
      <c r="SDV193" s="749"/>
      <c r="SDW193" s="749"/>
      <c r="SDX193" s="749"/>
      <c r="SDY193" s="749"/>
      <c r="SDZ193" s="749"/>
      <c r="SEA193" s="749"/>
      <c r="SEB193" s="749"/>
      <c r="SEC193" s="749"/>
      <c r="SED193" s="749"/>
      <c r="SEE193" s="749"/>
      <c r="SEF193" s="749"/>
      <c r="SEG193" s="749"/>
      <c r="SEH193" s="749"/>
      <c r="SEI193" s="749"/>
      <c r="SEJ193" s="749"/>
      <c r="SEK193" s="749"/>
      <c r="SEL193" s="749"/>
      <c r="SEM193" s="749"/>
      <c r="SEN193" s="749"/>
      <c r="SEO193" s="749"/>
      <c r="SEP193" s="749"/>
      <c r="SEQ193" s="749"/>
      <c r="SER193" s="749"/>
      <c r="SES193" s="749"/>
      <c r="SET193" s="749"/>
      <c r="SEU193" s="749"/>
      <c r="SEV193" s="749"/>
      <c r="SEW193" s="749"/>
      <c r="SEX193" s="749"/>
      <c r="SEY193" s="749"/>
      <c r="SEZ193" s="749"/>
      <c r="SFA193" s="749"/>
      <c r="SFB193" s="749"/>
      <c r="SFC193" s="749"/>
      <c r="SFD193" s="749"/>
      <c r="SFE193" s="749"/>
      <c r="SFF193" s="749"/>
      <c r="SFG193" s="749"/>
      <c r="SFH193" s="749"/>
      <c r="SFI193" s="749"/>
      <c r="SFJ193" s="749"/>
      <c r="SFK193" s="749"/>
      <c r="SFL193" s="749"/>
      <c r="SFM193" s="749"/>
      <c r="SFN193" s="749"/>
      <c r="SFO193" s="749"/>
      <c r="SFP193" s="749"/>
      <c r="SFQ193" s="749"/>
      <c r="SFR193" s="749"/>
      <c r="SFS193" s="749"/>
      <c r="SFT193" s="749"/>
      <c r="SFU193" s="749"/>
      <c r="SFV193" s="749"/>
      <c r="SFW193" s="749"/>
      <c r="SFX193" s="749"/>
      <c r="SFY193" s="749"/>
      <c r="SFZ193" s="749"/>
      <c r="SGA193" s="749"/>
      <c r="SGB193" s="749"/>
      <c r="SGC193" s="749"/>
      <c r="SGD193" s="749"/>
      <c r="SGE193" s="749"/>
      <c r="SGF193" s="749"/>
      <c r="SGG193" s="749"/>
      <c r="SGH193" s="749"/>
      <c r="SGI193" s="749"/>
      <c r="SGJ193" s="749"/>
      <c r="SGK193" s="749"/>
      <c r="SGL193" s="749"/>
      <c r="SGM193" s="749"/>
      <c r="SGN193" s="749"/>
      <c r="SGO193" s="749"/>
      <c r="SGP193" s="749"/>
      <c r="SGQ193" s="749"/>
      <c r="SGR193" s="749"/>
      <c r="SGS193" s="749"/>
      <c r="SGT193" s="749"/>
      <c r="SGU193" s="749"/>
      <c r="SGV193" s="749"/>
      <c r="SGW193" s="749"/>
      <c r="SGX193" s="749"/>
      <c r="SGY193" s="749"/>
      <c r="SGZ193" s="749"/>
      <c r="SHA193" s="749"/>
      <c r="SHB193" s="749"/>
      <c r="SHC193" s="749"/>
      <c r="SHD193" s="749"/>
      <c r="SHE193" s="749"/>
      <c r="SHF193" s="749"/>
      <c r="SHG193" s="749"/>
      <c r="SHH193" s="749"/>
      <c r="SHI193" s="749"/>
      <c r="SHJ193" s="749"/>
      <c r="SHK193" s="749"/>
      <c r="SHL193" s="749"/>
      <c r="SHM193" s="749"/>
      <c r="SHN193" s="749"/>
      <c r="SHO193" s="749"/>
      <c r="SHP193" s="749"/>
      <c r="SHQ193" s="749"/>
      <c r="SHR193" s="749"/>
      <c r="SHS193" s="749"/>
      <c r="SHT193" s="749"/>
      <c r="SHU193" s="749"/>
      <c r="SHV193" s="749"/>
      <c r="SHW193" s="749"/>
      <c r="SHX193" s="749"/>
      <c r="SHY193" s="749"/>
      <c r="SHZ193" s="749"/>
      <c r="SIA193" s="749"/>
      <c r="SIB193" s="749"/>
      <c r="SIC193" s="749"/>
      <c r="SID193" s="749"/>
      <c r="SIE193" s="749"/>
      <c r="SIF193" s="749"/>
      <c r="SIG193" s="749"/>
      <c r="SIH193" s="749"/>
      <c r="SII193" s="749"/>
      <c r="SIJ193" s="749"/>
      <c r="SIK193" s="749"/>
      <c r="SIL193" s="749"/>
      <c r="SIM193" s="749"/>
      <c r="SIN193" s="749"/>
      <c r="SIO193" s="749"/>
      <c r="SIP193" s="749"/>
      <c r="SIQ193" s="749"/>
      <c r="SIR193" s="749"/>
      <c r="SIS193" s="749"/>
      <c r="SIT193" s="749"/>
      <c r="SIU193" s="749"/>
      <c r="SIV193" s="749"/>
      <c r="SIW193" s="749"/>
      <c r="SIX193" s="749"/>
      <c r="SIY193" s="749"/>
      <c r="SIZ193" s="749"/>
      <c r="SJA193" s="749"/>
      <c r="SJB193" s="749"/>
      <c r="SJC193" s="749"/>
      <c r="SJD193" s="749"/>
      <c r="SJE193" s="749"/>
      <c r="SJF193" s="749"/>
      <c r="SJG193" s="749"/>
      <c r="SJH193" s="749"/>
      <c r="SJI193" s="749"/>
      <c r="SJJ193" s="749"/>
      <c r="SJK193" s="749"/>
      <c r="SJL193" s="749"/>
      <c r="SJM193" s="749"/>
      <c r="SJN193" s="749"/>
      <c r="SJO193" s="749"/>
      <c r="SJP193" s="749"/>
      <c r="SJQ193" s="749"/>
      <c r="SJR193" s="749"/>
      <c r="SJS193" s="749"/>
      <c r="SJT193" s="749"/>
      <c r="SJU193" s="749"/>
      <c r="SJV193" s="749"/>
      <c r="SJW193" s="749"/>
      <c r="SJX193" s="749"/>
      <c r="SJY193" s="749"/>
      <c r="SJZ193" s="749"/>
      <c r="SKA193" s="749"/>
      <c r="SKB193" s="749"/>
      <c r="SKC193" s="749"/>
      <c r="SKD193" s="749"/>
      <c r="SKE193" s="749"/>
      <c r="SKF193" s="749"/>
      <c r="SKG193" s="749"/>
      <c r="SKH193" s="749"/>
      <c r="SKI193" s="749"/>
      <c r="SKJ193" s="749"/>
      <c r="SKK193" s="749"/>
      <c r="SKL193" s="749"/>
      <c r="SKM193" s="749"/>
      <c r="SKN193" s="749"/>
      <c r="SKO193" s="749"/>
      <c r="SKP193" s="749"/>
      <c r="SKQ193" s="749"/>
      <c r="SKR193" s="749"/>
      <c r="SKS193" s="749"/>
      <c r="SKT193" s="749"/>
      <c r="SKU193" s="749"/>
      <c r="SKV193" s="749"/>
      <c r="SKW193" s="749"/>
      <c r="SKX193" s="749"/>
      <c r="SKY193" s="749"/>
      <c r="SKZ193" s="749"/>
      <c r="SLA193" s="749"/>
      <c r="SLB193" s="749"/>
      <c r="SLC193" s="749"/>
      <c r="SLD193" s="749"/>
      <c r="SLE193" s="749"/>
      <c r="SLF193" s="749"/>
      <c r="SLG193" s="749"/>
      <c r="SLH193" s="749"/>
      <c r="SLI193" s="749"/>
      <c r="SLJ193" s="749"/>
      <c r="SLK193" s="749"/>
      <c r="SLL193" s="749"/>
      <c r="SLM193" s="749"/>
      <c r="SLN193" s="749"/>
      <c r="SLO193" s="749"/>
      <c r="SLP193" s="749"/>
      <c r="SLQ193" s="749"/>
      <c r="SLR193" s="749"/>
      <c r="SLS193" s="749"/>
      <c r="SLT193" s="749"/>
      <c r="SLU193" s="749"/>
      <c r="SLV193" s="749"/>
      <c r="SLW193" s="749"/>
      <c r="SLX193" s="749"/>
      <c r="SLY193" s="749"/>
      <c r="SLZ193" s="749"/>
      <c r="SMA193" s="749"/>
      <c r="SMB193" s="749"/>
      <c r="SMC193" s="749"/>
      <c r="SMD193" s="749"/>
      <c r="SME193" s="749"/>
      <c r="SMF193" s="749"/>
      <c r="SMG193" s="749"/>
      <c r="SMH193" s="749"/>
      <c r="SMI193" s="749"/>
      <c r="SMJ193" s="749"/>
      <c r="SMK193" s="749"/>
      <c r="SML193" s="749"/>
      <c r="SMM193" s="749"/>
      <c r="SMN193" s="749"/>
      <c r="SMO193" s="749"/>
      <c r="SMP193" s="749"/>
      <c r="SMQ193" s="749"/>
      <c r="SMR193" s="749"/>
      <c r="SMS193" s="749"/>
      <c r="SMT193" s="749"/>
      <c r="SMU193" s="749"/>
      <c r="SMV193" s="749"/>
      <c r="SMW193" s="749"/>
      <c r="SMX193" s="749"/>
      <c r="SMY193" s="749"/>
      <c r="SMZ193" s="749"/>
      <c r="SNA193" s="749"/>
      <c r="SNB193" s="749"/>
      <c r="SNC193" s="749"/>
      <c r="SND193" s="749"/>
      <c r="SNE193" s="749"/>
      <c r="SNF193" s="749"/>
      <c r="SNG193" s="749"/>
      <c r="SNH193" s="749"/>
      <c r="SNI193" s="749"/>
      <c r="SNJ193" s="749"/>
      <c r="SNK193" s="749"/>
      <c r="SNL193" s="749"/>
      <c r="SNM193" s="749"/>
      <c r="SNN193" s="749"/>
      <c r="SNO193" s="749"/>
      <c r="SNP193" s="749"/>
      <c r="SNQ193" s="749"/>
      <c r="SNR193" s="749"/>
      <c r="SNS193" s="749"/>
      <c r="SNT193" s="749"/>
      <c r="SNU193" s="749"/>
      <c r="SNV193" s="749"/>
      <c r="SNW193" s="749"/>
      <c r="SNX193" s="749"/>
      <c r="SNY193" s="749"/>
      <c r="SNZ193" s="749"/>
      <c r="SOA193" s="749"/>
      <c r="SOB193" s="749"/>
      <c r="SOC193" s="749"/>
      <c r="SOD193" s="749"/>
      <c r="SOE193" s="749"/>
      <c r="SOF193" s="749"/>
      <c r="SOG193" s="749"/>
      <c r="SOH193" s="749"/>
      <c r="SOI193" s="749"/>
      <c r="SOJ193" s="749"/>
      <c r="SOK193" s="749"/>
      <c r="SOL193" s="749"/>
      <c r="SOM193" s="749"/>
      <c r="SON193" s="749"/>
      <c r="SOO193" s="749"/>
      <c r="SOP193" s="749"/>
      <c r="SOQ193" s="749"/>
      <c r="SOR193" s="749"/>
      <c r="SOS193" s="749"/>
      <c r="SOT193" s="749"/>
      <c r="SOU193" s="749"/>
      <c r="SOV193" s="749"/>
      <c r="SOW193" s="749"/>
      <c r="SOX193" s="749"/>
      <c r="SOY193" s="749"/>
      <c r="SOZ193" s="749"/>
      <c r="SPA193" s="749"/>
      <c r="SPB193" s="749"/>
      <c r="SPC193" s="749"/>
      <c r="SPD193" s="749"/>
      <c r="SPE193" s="749"/>
      <c r="SPF193" s="749"/>
      <c r="SPG193" s="749"/>
      <c r="SPH193" s="749"/>
      <c r="SPI193" s="749"/>
      <c r="SPJ193" s="749"/>
      <c r="SPK193" s="749"/>
      <c r="SPL193" s="749"/>
      <c r="SPM193" s="749"/>
      <c r="SPN193" s="749"/>
      <c r="SPO193" s="749"/>
      <c r="SPP193" s="749"/>
      <c r="SPQ193" s="749"/>
      <c r="SPR193" s="749"/>
      <c r="SPS193" s="749"/>
      <c r="SPT193" s="749"/>
      <c r="SPU193" s="749"/>
      <c r="SPV193" s="749"/>
      <c r="SPW193" s="749"/>
      <c r="SPX193" s="749"/>
      <c r="SPY193" s="749"/>
      <c r="SPZ193" s="749"/>
      <c r="SQA193" s="749"/>
      <c r="SQB193" s="749"/>
      <c r="SQC193" s="749"/>
      <c r="SQD193" s="749"/>
      <c r="SQE193" s="749"/>
      <c r="SQF193" s="749"/>
      <c r="SQG193" s="749"/>
      <c r="SQH193" s="749"/>
      <c r="SQI193" s="749"/>
      <c r="SQJ193" s="749"/>
      <c r="SQK193" s="749"/>
      <c r="SQL193" s="749"/>
      <c r="SQM193" s="749"/>
      <c r="SQN193" s="749"/>
      <c r="SQO193" s="749"/>
      <c r="SQP193" s="749"/>
      <c r="SQQ193" s="749"/>
      <c r="SQR193" s="749"/>
      <c r="SQS193" s="749"/>
      <c r="SQT193" s="749"/>
      <c r="SQU193" s="749"/>
      <c r="SQV193" s="749"/>
      <c r="SQW193" s="749"/>
      <c r="SQX193" s="749"/>
      <c r="SQY193" s="749"/>
      <c r="SQZ193" s="749"/>
      <c r="SRA193" s="749"/>
      <c r="SRB193" s="749"/>
      <c r="SRC193" s="749"/>
      <c r="SRD193" s="749"/>
      <c r="SRE193" s="749"/>
      <c r="SRF193" s="749"/>
      <c r="SRG193" s="749"/>
      <c r="SRH193" s="749"/>
      <c r="SRI193" s="749"/>
      <c r="SRJ193" s="749"/>
      <c r="SRK193" s="749"/>
      <c r="SRL193" s="749"/>
      <c r="SRM193" s="749"/>
      <c r="SRN193" s="749"/>
      <c r="SRO193" s="749"/>
      <c r="SRP193" s="749"/>
      <c r="SRQ193" s="749"/>
      <c r="SRR193" s="749"/>
      <c r="SRS193" s="749"/>
      <c r="SRT193" s="749"/>
      <c r="SRU193" s="749"/>
      <c r="SRV193" s="749"/>
      <c r="SRW193" s="749"/>
      <c r="SRX193" s="749"/>
      <c r="SRY193" s="749"/>
      <c r="SRZ193" s="749"/>
      <c r="SSA193" s="749"/>
      <c r="SSB193" s="749"/>
      <c r="SSC193" s="749"/>
      <c r="SSD193" s="749"/>
      <c r="SSE193" s="749"/>
      <c r="SSF193" s="749"/>
      <c r="SSG193" s="749"/>
      <c r="SSH193" s="749"/>
      <c r="SSI193" s="749"/>
      <c r="SSJ193" s="749"/>
      <c r="SSK193" s="749"/>
      <c r="SSL193" s="749"/>
      <c r="SSM193" s="749"/>
      <c r="SSN193" s="749"/>
      <c r="SSO193" s="749"/>
      <c r="SSP193" s="749"/>
      <c r="SSQ193" s="749"/>
      <c r="SSR193" s="749"/>
      <c r="SSS193" s="749"/>
      <c r="SST193" s="749"/>
      <c r="SSU193" s="749"/>
      <c r="SSV193" s="749"/>
      <c r="SSW193" s="749"/>
      <c r="SSX193" s="749"/>
      <c r="SSY193" s="749"/>
      <c r="SSZ193" s="749"/>
      <c r="STA193" s="749"/>
      <c r="STB193" s="749"/>
      <c r="STC193" s="749"/>
      <c r="STD193" s="749"/>
      <c r="STE193" s="749"/>
      <c r="STF193" s="749"/>
      <c r="STG193" s="749"/>
      <c r="STH193" s="749"/>
      <c r="STI193" s="749"/>
      <c r="STJ193" s="749"/>
      <c r="STK193" s="749"/>
      <c r="STL193" s="749"/>
      <c r="STM193" s="749"/>
      <c r="STN193" s="749"/>
      <c r="STO193" s="749"/>
      <c r="STP193" s="749"/>
      <c r="STQ193" s="749"/>
      <c r="STR193" s="749"/>
      <c r="STS193" s="749"/>
      <c r="STT193" s="749"/>
      <c r="STU193" s="749"/>
      <c r="STV193" s="749"/>
      <c r="STW193" s="749"/>
      <c r="STX193" s="749"/>
      <c r="STY193" s="749"/>
      <c r="STZ193" s="749"/>
      <c r="SUA193" s="749"/>
      <c r="SUB193" s="749"/>
      <c r="SUC193" s="749"/>
      <c r="SUD193" s="749"/>
      <c r="SUE193" s="749"/>
      <c r="SUF193" s="749"/>
      <c r="SUG193" s="749"/>
      <c r="SUH193" s="749"/>
      <c r="SUI193" s="749"/>
      <c r="SUJ193" s="749"/>
      <c r="SUK193" s="749"/>
      <c r="SUL193" s="749"/>
      <c r="SUM193" s="749"/>
      <c r="SUN193" s="749"/>
      <c r="SUO193" s="749"/>
      <c r="SUP193" s="749"/>
      <c r="SUQ193" s="749"/>
      <c r="SUR193" s="749"/>
      <c r="SUS193" s="749"/>
      <c r="SUT193" s="749"/>
      <c r="SUU193" s="749"/>
      <c r="SUV193" s="749"/>
      <c r="SUW193" s="749"/>
      <c r="SUX193" s="749"/>
      <c r="SUY193" s="749"/>
      <c r="SUZ193" s="749"/>
      <c r="SVA193" s="749"/>
      <c r="SVB193" s="749"/>
      <c r="SVC193" s="749"/>
      <c r="SVD193" s="749"/>
      <c r="SVE193" s="749"/>
      <c r="SVF193" s="749"/>
      <c r="SVG193" s="749"/>
      <c r="SVH193" s="749"/>
      <c r="SVI193" s="749"/>
      <c r="SVJ193" s="749"/>
      <c r="SVK193" s="749"/>
      <c r="SVL193" s="749"/>
      <c r="SVM193" s="749"/>
      <c r="SVN193" s="749"/>
      <c r="SVO193" s="749"/>
      <c r="SVP193" s="749"/>
      <c r="SVQ193" s="749"/>
      <c r="SVR193" s="749"/>
      <c r="SVS193" s="749"/>
      <c r="SVT193" s="749"/>
      <c r="SVU193" s="749"/>
      <c r="SVV193" s="749"/>
      <c r="SVW193" s="749"/>
      <c r="SVX193" s="749"/>
      <c r="SVY193" s="749"/>
      <c r="SVZ193" s="749"/>
      <c r="SWA193" s="749"/>
      <c r="SWB193" s="749"/>
      <c r="SWC193" s="749"/>
      <c r="SWD193" s="749"/>
      <c r="SWE193" s="749"/>
      <c r="SWF193" s="749"/>
      <c r="SWG193" s="749"/>
      <c r="SWH193" s="749"/>
      <c r="SWI193" s="749"/>
      <c r="SWJ193" s="749"/>
      <c r="SWK193" s="749"/>
      <c r="SWL193" s="749"/>
      <c r="SWM193" s="749"/>
      <c r="SWN193" s="749"/>
      <c r="SWO193" s="749"/>
      <c r="SWP193" s="749"/>
      <c r="SWQ193" s="749"/>
      <c r="SWR193" s="749"/>
      <c r="SWS193" s="749"/>
      <c r="SWT193" s="749"/>
      <c r="SWU193" s="749"/>
      <c r="SWV193" s="749"/>
      <c r="SWW193" s="749"/>
      <c r="SWX193" s="749"/>
      <c r="SWY193" s="749"/>
      <c r="SWZ193" s="749"/>
      <c r="SXA193" s="749"/>
      <c r="SXB193" s="749"/>
      <c r="SXC193" s="749"/>
      <c r="SXD193" s="749"/>
      <c r="SXE193" s="749"/>
      <c r="SXF193" s="749"/>
      <c r="SXG193" s="749"/>
      <c r="SXH193" s="749"/>
      <c r="SXI193" s="749"/>
      <c r="SXJ193" s="749"/>
      <c r="SXK193" s="749"/>
      <c r="SXL193" s="749"/>
      <c r="SXM193" s="749"/>
      <c r="SXN193" s="749"/>
      <c r="SXO193" s="749"/>
      <c r="SXP193" s="749"/>
      <c r="SXQ193" s="749"/>
      <c r="SXR193" s="749"/>
      <c r="SXS193" s="749"/>
      <c r="SXT193" s="749"/>
      <c r="SXU193" s="749"/>
      <c r="SXV193" s="749"/>
      <c r="SXW193" s="749"/>
      <c r="SXX193" s="749"/>
      <c r="SXY193" s="749"/>
      <c r="SXZ193" s="749"/>
      <c r="SYA193" s="749"/>
      <c r="SYB193" s="749"/>
      <c r="SYC193" s="749"/>
      <c r="SYD193" s="749"/>
      <c r="SYE193" s="749"/>
      <c r="SYF193" s="749"/>
      <c r="SYG193" s="749"/>
      <c r="SYH193" s="749"/>
      <c r="SYI193" s="749"/>
      <c r="SYJ193" s="749"/>
      <c r="SYK193" s="749"/>
      <c r="SYL193" s="749"/>
      <c r="SYM193" s="749"/>
      <c r="SYN193" s="749"/>
      <c r="SYO193" s="749"/>
      <c r="SYP193" s="749"/>
      <c r="SYQ193" s="749"/>
      <c r="SYR193" s="749"/>
      <c r="SYS193" s="749"/>
      <c r="SYT193" s="749"/>
      <c r="SYU193" s="749"/>
      <c r="SYV193" s="749"/>
      <c r="SYW193" s="749"/>
      <c r="SYX193" s="749"/>
      <c r="SYY193" s="749"/>
      <c r="SYZ193" s="749"/>
      <c r="SZA193" s="749"/>
      <c r="SZB193" s="749"/>
      <c r="SZC193" s="749"/>
      <c r="SZD193" s="749"/>
      <c r="SZE193" s="749"/>
      <c r="SZF193" s="749"/>
      <c r="SZG193" s="749"/>
      <c r="SZH193" s="749"/>
      <c r="SZI193" s="749"/>
      <c r="SZJ193" s="749"/>
      <c r="SZK193" s="749"/>
      <c r="SZL193" s="749"/>
      <c r="SZM193" s="749"/>
      <c r="SZN193" s="749"/>
      <c r="SZO193" s="749"/>
      <c r="SZP193" s="749"/>
      <c r="SZQ193" s="749"/>
      <c r="SZR193" s="749"/>
      <c r="SZS193" s="749"/>
      <c r="SZT193" s="749"/>
      <c r="SZU193" s="749"/>
      <c r="SZV193" s="749"/>
      <c r="SZW193" s="749"/>
      <c r="SZX193" s="749"/>
      <c r="SZY193" s="749"/>
      <c r="SZZ193" s="749"/>
      <c r="TAA193" s="749"/>
      <c r="TAB193" s="749"/>
      <c r="TAC193" s="749"/>
      <c r="TAD193" s="749"/>
      <c r="TAE193" s="749"/>
      <c r="TAF193" s="749"/>
      <c r="TAG193" s="749"/>
      <c r="TAH193" s="749"/>
      <c r="TAI193" s="749"/>
      <c r="TAJ193" s="749"/>
      <c r="TAK193" s="749"/>
      <c r="TAL193" s="749"/>
      <c r="TAM193" s="749"/>
      <c r="TAN193" s="749"/>
      <c r="TAO193" s="749"/>
      <c r="TAP193" s="749"/>
      <c r="TAQ193" s="749"/>
      <c r="TAR193" s="749"/>
      <c r="TAS193" s="749"/>
      <c r="TAT193" s="749"/>
      <c r="TAU193" s="749"/>
      <c r="TAV193" s="749"/>
      <c r="TAW193" s="749"/>
      <c r="TAX193" s="749"/>
      <c r="TAY193" s="749"/>
      <c r="TAZ193" s="749"/>
      <c r="TBA193" s="749"/>
      <c r="TBB193" s="749"/>
      <c r="TBC193" s="749"/>
      <c r="TBD193" s="749"/>
      <c r="TBE193" s="749"/>
      <c r="TBF193" s="749"/>
      <c r="TBG193" s="749"/>
      <c r="TBH193" s="749"/>
      <c r="TBI193" s="749"/>
      <c r="TBJ193" s="749"/>
      <c r="TBK193" s="749"/>
      <c r="TBL193" s="749"/>
      <c r="TBM193" s="749"/>
      <c r="TBN193" s="749"/>
      <c r="TBO193" s="749"/>
      <c r="TBP193" s="749"/>
      <c r="TBQ193" s="749"/>
      <c r="TBR193" s="749"/>
      <c r="TBS193" s="749"/>
      <c r="TBT193" s="749"/>
      <c r="TBU193" s="749"/>
      <c r="TBV193" s="749"/>
      <c r="TBW193" s="749"/>
      <c r="TBX193" s="749"/>
      <c r="TBY193" s="749"/>
      <c r="TBZ193" s="749"/>
      <c r="TCA193" s="749"/>
      <c r="TCB193" s="749"/>
      <c r="TCC193" s="749"/>
      <c r="TCD193" s="749"/>
      <c r="TCE193" s="749"/>
      <c r="TCF193" s="749"/>
      <c r="TCG193" s="749"/>
      <c r="TCH193" s="749"/>
      <c r="TCI193" s="749"/>
      <c r="TCJ193" s="749"/>
      <c r="TCK193" s="749"/>
      <c r="TCL193" s="749"/>
      <c r="TCM193" s="749"/>
      <c r="TCN193" s="749"/>
      <c r="TCO193" s="749"/>
      <c r="TCP193" s="749"/>
      <c r="TCQ193" s="749"/>
      <c r="TCR193" s="749"/>
      <c r="TCS193" s="749"/>
      <c r="TCT193" s="749"/>
      <c r="TCU193" s="749"/>
      <c r="TCV193" s="749"/>
      <c r="TCW193" s="749"/>
      <c r="TCX193" s="749"/>
      <c r="TCY193" s="749"/>
      <c r="TCZ193" s="749"/>
      <c r="TDA193" s="749"/>
      <c r="TDB193" s="749"/>
      <c r="TDC193" s="749"/>
      <c r="TDD193" s="749"/>
      <c r="TDE193" s="749"/>
      <c r="TDF193" s="749"/>
      <c r="TDG193" s="749"/>
      <c r="TDH193" s="749"/>
      <c r="TDI193" s="749"/>
      <c r="TDJ193" s="749"/>
      <c r="TDK193" s="749"/>
      <c r="TDL193" s="749"/>
      <c r="TDM193" s="749"/>
      <c r="TDN193" s="749"/>
      <c r="TDO193" s="749"/>
      <c r="TDP193" s="749"/>
      <c r="TDQ193" s="749"/>
      <c r="TDR193" s="749"/>
      <c r="TDS193" s="749"/>
      <c r="TDT193" s="749"/>
      <c r="TDU193" s="749"/>
      <c r="TDV193" s="749"/>
      <c r="TDW193" s="749"/>
      <c r="TDX193" s="749"/>
      <c r="TDY193" s="749"/>
      <c r="TDZ193" s="749"/>
      <c r="TEA193" s="749"/>
      <c r="TEB193" s="749"/>
      <c r="TEC193" s="749"/>
      <c r="TED193" s="749"/>
      <c r="TEE193" s="749"/>
      <c r="TEF193" s="749"/>
      <c r="TEG193" s="749"/>
      <c r="TEH193" s="749"/>
      <c r="TEI193" s="749"/>
      <c r="TEJ193" s="749"/>
      <c r="TEK193" s="749"/>
      <c r="TEL193" s="749"/>
      <c r="TEM193" s="749"/>
      <c r="TEN193" s="749"/>
      <c r="TEO193" s="749"/>
      <c r="TEP193" s="749"/>
      <c r="TEQ193" s="749"/>
      <c r="TER193" s="749"/>
      <c r="TES193" s="749"/>
      <c r="TET193" s="749"/>
      <c r="TEU193" s="749"/>
      <c r="TEV193" s="749"/>
      <c r="TEW193" s="749"/>
      <c r="TEX193" s="749"/>
      <c r="TEY193" s="749"/>
      <c r="TEZ193" s="749"/>
      <c r="TFA193" s="749"/>
      <c r="TFB193" s="749"/>
      <c r="TFC193" s="749"/>
      <c r="TFD193" s="749"/>
      <c r="TFE193" s="749"/>
      <c r="TFF193" s="749"/>
      <c r="TFG193" s="749"/>
      <c r="TFH193" s="749"/>
      <c r="TFI193" s="749"/>
      <c r="TFJ193" s="749"/>
      <c r="TFK193" s="749"/>
      <c r="TFL193" s="749"/>
      <c r="TFM193" s="749"/>
      <c r="TFN193" s="749"/>
      <c r="TFO193" s="749"/>
      <c r="TFP193" s="749"/>
      <c r="TFQ193" s="749"/>
      <c r="TFR193" s="749"/>
      <c r="TFS193" s="749"/>
      <c r="TFT193" s="749"/>
      <c r="TFU193" s="749"/>
      <c r="TFV193" s="749"/>
      <c r="TFW193" s="749"/>
      <c r="TFX193" s="749"/>
      <c r="TFY193" s="749"/>
      <c r="TFZ193" s="749"/>
      <c r="TGA193" s="749"/>
      <c r="TGB193" s="749"/>
      <c r="TGC193" s="749"/>
      <c r="TGD193" s="749"/>
      <c r="TGE193" s="749"/>
      <c r="TGF193" s="749"/>
      <c r="TGG193" s="749"/>
      <c r="TGH193" s="749"/>
      <c r="TGI193" s="749"/>
      <c r="TGJ193" s="749"/>
      <c r="TGK193" s="749"/>
      <c r="TGL193" s="749"/>
      <c r="TGM193" s="749"/>
      <c r="TGN193" s="749"/>
      <c r="TGO193" s="749"/>
      <c r="TGP193" s="749"/>
      <c r="TGQ193" s="749"/>
      <c r="TGR193" s="749"/>
      <c r="TGS193" s="749"/>
      <c r="TGT193" s="749"/>
      <c r="TGU193" s="749"/>
      <c r="TGV193" s="749"/>
      <c r="TGW193" s="749"/>
      <c r="TGX193" s="749"/>
      <c r="TGY193" s="749"/>
      <c r="TGZ193" s="749"/>
      <c r="THA193" s="749"/>
      <c r="THB193" s="749"/>
      <c r="THC193" s="749"/>
      <c r="THD193" s="749"/>
      <c r="THE193" s="749"/>
      <c r="THF193" s="749"/>
      <c r="THG193" s="749"/>
      <c r="THH193" s="749"/>
      <c r="THI193" s="749"/>
      <c r="THJ193" s="749"/>
      <c r="THK193" s="749"/>
      <c r="THL193" s="749"/>
      <c r="THM193" s="749"/>
      <c r="THN193" s="749"/>
      <c r="THO193" s="749"/>
      <c r="THP193" s="749"/>
      <c r="THQ193" s="749"/>
      <c r="THR193" s="749"/>
      <c r="THS193" s="749"/>
      <c r="THT193" s="749"/>
      <c r="THU193" s="749"/>
      <c r="THV193" s="749"/>
      <c r="THW193" s="749"/>
      <c r="THX193" s="749"/>
      <c r="THY193" s="749"/>
      <c r="THZ193" s="749"/>
      <c r="TIA193" s="749"/>
      <c r="TIB193" s="749"/>
      <c r="TIC193" s="749"/>
      <c r="TID193" s="749"/>
      <c r="TIE193" s="749"/>
      <c r="TIF193" s="749"/>
      <c r="TIG193" s="749"/>
      <c r="TIH193" s="749"/>
      <c r="TII193" s="749"/>
      <c r="TIJ193" s="749"/>
      <c r="TIK193" s="749"/>
      <c r="TIL193" s="749"/>
      <c r="TIM193" s="749"/>
      <c r="TIN193" s="749"/>
      <c r="TIO193" s="749"/>
      <c r="TIP193" s="749"/>
      <c r="TIQ193" s="749"/>
      <c r="TIR193" s="749"/>
      <c r="TIS193" s="749"/>
      <c r="TIT193" s="749"/>
      <c r="TIU193" s="749"/>
      <c r="TIV193" s="749"/>
      <c r="TIW193" s="749"/>
      <c r="TIX193" s="749"/>
      <c r="TIY193" s="749"/>
      <c r="TIZ193" s="749"/>
      <c r="TJA193" s="749"/>
      <c r="TJB193" s="749"/>
      <c r="TJC193" s="749"/>
      <c r="TJD193" s="749"/>
      <c r="TJE193" s="749"/>
      <c r="TJF193" s="749"/>
      <c r="TJG193" s="749"/>
      <c r="TJH193" s="749"/>
      <c r="TJI193" s="749"/>
      <c r="TJJ193" s="749"/>
      <c r="TJK193" s="749"/>
      <c r="TJL193" s="749"/>
      <c r="TJM193" s="749"/>
      <c r="TJN193" s="749"/>
      <c r="TJO193" s="749"/>
      <c r="TJP193" s="749"/>
      <c r="TJQ193" s="749"/>
      <c r="TJR193" s="749"/>
      <c r="TJS193" s="749"/>
      <c r="TJT193" s="749"/>
      <c r="TJU193" s="749"/>
      <c r="TJV193" s="749"/>
      <c r="TJW193" s="749"/>
      <c r="TJX193" s="749"/>
      <c r="TJY193" s="749"/>
      <c r="TJZ193" s="749"/>
      <c r="TKA193" s="749"/>
      <c r="TKB193" s="749"/>
      <c r="TKC193" s="749"/>
      <c r="TKD193" s="749"/>
      <c r="TKE193" s="749"/>
      <c r="TKF193" s="749"/>
      <c r="TKG193" s="749"/>
      <c r="TKH193" s="749"/>
      <c r="TKI193" s="749"/>
      <c r="TKJ193" s="749"/>
      <c r="TKK193" s="749"/>
      <c r="TKL193" s="749"/>
      <c r="TKM193" s="749"/>
      <c r="TKN193" s="749"/>
      <c r="TKO193" s="749"/>
      <c r="TKP193" s="749"/>
      <c r="TKQ193" s="749"/>
      <c r="TKR193" s="749"/>
      <c r="TKS193" s="749"/>
      <c r="TKT193" s="749"/>
      <c r="TKU193" s="749"/>
      <c r="TKV193" s="749"/>
      <c r="TKW193" s="749"/>
      <c r="TKX193" s="749"/>
      <c r="TKY193" s="749"/>
      <c r="TKZ193" s="749"/>
      <c r="TLA193" s="749"/>
      <c r="TLB193" s="749"/>
      <c r="TLC193" s="749"/>
      <c r="TLD193" s="749"/>
      <c r="TLE193" s="749"/>
      <c r="TLF193" s="749"/>
      <c r="TLG193" s="749"/>
      <c r="TLH193" s="749"/>
      <c r="TLI193" s="749"/>
      <c r="TLJ193" s="749"/>
      <c r="TLK193" s="749"/>
      <c r="TLL193" s="749"/>
      <c r="TLM193" s="749"/>
      <c r="TLN193" s="749"/>
      <c r="TLO193" s="749"/>
      <c r="TLP193" s="749"/>
      <c r="TLQ193" s="749"/>
      <c r="TLR193" s="749"/>
      <c r="TLS193" s="749"/>
      <c r="TLT193" s="749"/>
      <c r="TLU193" s="749"/>
      <c r="TLV193" s="749"/>
      <c r="TLW193" s="749"/>
      <c r="TLX193" s="749"/>
      <c r="TLY193" s="749"/>
      <c r="TLZ193" s="749"/>
      <c r="TMA193" s="749"/>
      <c r="TMB193" s="749"/>
      <c r="TMC193" s="749"/>
      <c r="TMD193" s="749"/>
      <c r="TME193" s="749"/>
      <c r="TMF193" s="749"/>
      <c r="TMG193" s="749"/>
      <c r="TMH193" s="749"/>
      <c r="TMI193" s="749"/>
      <c r="TMJ193" s="749"/>
      <c r="TMK193" s="749"/>
      <c r="TML193" s="749"/>
      <c r="TMM193" s="749"/>
      <c r="TMN193" s="749"/>
      <c r="TMO193" s="749"/>
      <c r="TMP193" s="749"/>
      <c r="TMQ193" s="749"/>
      <c r="TMR193" s="749"/>
      <c r="TMS193" s="749"/>
      <c r="TMT193" s="749"/>
      <c r="TMU193" s="749"/>
      <c r="TMV193" s="749"/>
      <c r="TMW193" s="749"/>
      <c r="TMX193" s="749"/>
      <c r="TMY193" s="749"/>
      <c r="TMZ193" s="749"/>
      <c r="TNA193" s="749"/>
      <c r="TNB193" s="749"/>
      <c r="TNC193" s="749"/>
      <c r="TND193" s="749"/>
      <c r="TNE193" s="749"/>
      <c r="TNF193" s="749"/>
      <c r="TNG193" s="749"/>
      <c r="TNH193" s="749"/>
      <c r="TNI193" s="749"/>
      <c r="TNJ193" s="749"/>
      <c r="TNK193" s="749"/>
      <c r="TNL193" s="749"/>
      <c r="TNM193" s="749"/>
      <c r="TNN193" s="749"/>
      <c r="TNO193" s="749"/>
      <c r="TNP193" s="749"/>
      <c r="TNQ193" s="749"/>
      <c r="TNR193" s="749"/>
      <c r="TNS193" s="749"/>
      <c r="TNT193" s="749"/>
      <c r="TNU193" s="749"/>
      <c r="TNV193" s="749"/>
      <c r="TNW193" s="749"/>
      <c r="TNX193" s="749"/>
      <c r="TNY193" s="749"/>
      <c r="TNZ193" s="749"/>
      <c r="TOA193" s="749"/>
      <c r="TOB193" s="749"/>
      <c r="TOC193" s="749"/>
      <c r="TOD193" s="749"/>
      <c r="TOE193" s="749"/>
      <c r="TOF193" s="749"/>
      <c r="TOG193" s="749"/>
      <c r="TOH193" s="749"/>
      <c r="TOI193" s="749"/>
      <c r="TOJ193" s="749"/>
      <c r="TOK193" s="749"/>
      <c r="TOL193" s="749"/>
      <c r="TOM193" s="749"/>
      <c r="TON193" s="749"/>
      <c r="TOO193" s="749"/>
      <c r="TOP193" s="749"/>
      <c r="TOQ193" s="749"/>
      <c r="TOR193" s="749"/>
      <c r="TOS193" s="749"/>
      <c r="TOT193" s="749"/>
      <c r="TOU193" s="749"/>
      <c r="TOV193" s="749"/>
      <c r="TOW193" s="749"/>
      <c r="TOX193" s="749"/>
      <c r="TOY193" s="749"/>
      <c r="TOZ193" s="749"/>
      <c r="TPA193" s="749"/>
      <c r="TPB193" s="749"/>
      <c r="TPC193" s="749"/>
      <c r="TPD193" s="749"/>
      <c r="TPE193" s="749"/>
      <c r="TPF193" s="749"/>
      <c r="TPG193" s="749"/>
      <c r="TPH193" s="749"/>
      <c r="TPI193" s="749"/>
      <c r="TPJ193" s="749"/>
      <c r="TPK193" s="749"/>
      <c r="TPL193" s="749"/>
      <c r="TPM193" s="749"/>
      <c r="TPN193" s="749"/>
      <c r="TPO193" s="749"/>
      <c r="TPP193" s="749"/>
      <c r="TPQ193" s="749"/>
      <c r="TPR193" s="749"/>
      <c r="TPS193" s="749"/>
      <c r="TPT193" s="749"/>
      <c r="TPU193" s="749"/>
      <c r="TPV193" s="749"/>
      <c r="TPW193" s="749"/>
      <c r="TPX193" s="749"/>
      <c r="TPY193" s="749"/>
      <c r="TPZ193" s="749"/>
      <c r="TQA193" s="749"/>
      <c r="TQB193" s="749"/>
      <c r="TQC193" s="749"/>
      <c r="TQD193" s="749"/>
      <c r="TQE193" s="749"/>
      <c r="TQF193" s="749"/>
      <c r="TQG193" s="749"/>
      <c r="TQH193" s="749"/>
      <c r="TQI193" s="749"/>
      <c r="TQJ193" s="749"/>
      <c r="TQK193" s="749"/>
      <c r="TQL193" s="749"/>
      <c r="TQM193" s="749"/>
      <c r="TQN193" s="749"/>
      <c r="TQO193" s="749"/>
      <c r="TQP193" s="749"/>
      <c r="TQQ193" s="749"/>
      <c r="TQR193" s="749"/>
      <c r="TQS193" s="749"/>
      <c r="TQT193" s="749"/>
      <c r="TQU193" s="749"/>
      <c r="TQV193" s="749"/>
      <c r="TQW193" s="749"/>
      <c r="TQX193" s="749"/>
      <c r="TQY193" s="749"/>
      <c r="TQZ193" s="749"/>
      <c r="TRA193" s="749"/>
      <c r="TRB193" s="749"/>
      <c r="TRC193" s="749"/>
      <c r="TRD193" s="749"/>
      <c r="TRE193" s="749"/>
      <c r="TRF193" s="749"/>
      <c r="TRG193" s="749"/>
      <c r="TRH193" s="749"/>
      <c r="TRI193" s="749"/>
      <c r="TRJ193" s="749"/>
      <c r="TRK193" s="749"/>
      <c r="TRL193" s="749"/>
      <c r="TRM193" s="749"/>
      <c r="TRN193" s="749"/>
      <c r="TRO193" s="749"/>
      <c r="TRP193" s="749"/>
      <c r="TRQ193" s="749"/>
      <c r="TRR193" s="749"/>
      <c r="TRS193" s="749"/>
      <c r="TRT193" s="749"/>
      <c r="TRU193" s="749"/>
      <c r="TRV193" s="749"/>
      <c r="TRW193" s="749"/>
      <c r="TRX193" s="749"/>
      <c r="TRY193" s="749"/>
      <c r="TRZ193" s="749"/>
      <c r="TSA193" s="749"/>
      <c r="TSB193" s="749"/>
      <c r="TSC193" s="749"/>
      <c r="TSD193" s="749"/>
      <c r="TSE193" s="749"/>
      <c r="TSF193" s="749"/>
      <c r="TSG193" s="749"/>
      <c r="TSH193" s="749"/>
      <c r="TSI193" s="749"/>
      <c r="TSJ193" s="749"/>
      <c r="TSK193" s="749"/>
      <c r="TSL193" s="749"/>
      <c r="TSM193" s="749"/>
      <c r="TSN193" s="749"/>
      <c r="TSO193" s="749"/>
      <c r="TSP193" s="749"/>
      <c r="TSQ193" s="749"/>
      <c r="TSR193" s="749"/>
      <c r="TSS193" s="749"/>
      <c r="TST193" s="749"/>
      <c r="TSU193" s="749"/>
      <c r="TSV193" s="749"/>
      <c r="TSW193" s="749"/>
      <c r="TSX193" s="749"/>
      <c r="TSY193" s="749"/>
      <c r="TSZ193" s="749"/>
      <c r="TTA193" s="749"/>
      <c r="TTB193" s="749"/>
      <c r="TTC193" s="749"/>
      <c r="TTD193" s="749"/>
      <c r="TTE193" s="749"/>
      <c r="TTF193" s="749"/>
      <c r="TTG193" s="749"/>
      <c r="TTH193" s="749"/>
      <c r="TTI193" s="749"/>
      <c r="TTJ193" s="749"/>
      <c r="TTK193" s="749"/>
      <c r="TTL193" s="749"/>
      <c r="TTM193" s="749"/>
      <c r="TTN193" s="749"/>
      <c r="TTO193" s="749"/>
      <c r="TTP193" s="749"/>
      <c r="TTQ193" s="749"/>
      <c r="TTR193" s="749"/>
      <c r="TTS193" s="749"/>
      <c r="TTT193" s="749"/>
      <c r="TTU193" s="749"/>
      <c r="TTV193" s="749"/>
      <c r="TTW193" s="749"/>
      <c r="TTX193" s="749"/>
      <c r="TTY193" s="749"/>
      <c r="TTZ193" s="749"/>
      <c r="TUA193" s="749"/>
      <c r="TUB193" s="749"/>
      <c r="TUC193" s="749"/>
      <c r="TUD193" s="749"/>
      <c r="TUE193" s="749"/>
      <c r="TUF193" s="749"/>
      <c r="TUG193" s="749"/>
      <c r="TUH193" s="749"/>
      <c r="TUI193" s="749"/>
      <c r="TUJ193" s="749"/>
      <c r="TUK193" s="749"/>
      <c r="TUL193" s="749"/>
      <c r="TUM193" s="749"/>
      <c r="TUN193" s="749"/>
      <c r="TUO193" s="749"/>
      <c r="TUP193" s="749"/>
      <c r="TUQ193" s="749"/>
      <c r="TUR193" s="749"/>
      <c r="TUS193" s="749"/>
      <c r="TUT193" s="749"/>
      <c r="TUU193" s="749"/>
      <c r="TUV193" s="749"/>
      <c r="TUW193" s="749"/>
      <c r="TUX193" s="749"/>
      <c r="TUY193" s="749"/>
      <c r="TUZ193" s="749"/>
      <c r="TVA193" s="749"/>
      <c r="TVB193" s="749"/>
      <c r="TVC193" s="749"/>
      <c r="TVD193" s="749"/>
      <c r="TVE193" s="749"/>
      <c r="TVF193" s="749"/>
      <c r="TVG193" s="749"/>
      <c r="TVH193" s="749"/>
      <c r="TVI193" s="749"/>
      <c r="TVJ193" s="749"/>
      <c r="TVK193" s="749"/>
      <c r="TVL193" s="749"/>
      <c r="TVM193" s="749"/>
      <c r="TVN193" s="749"/>
      <c r="TVO193" s="749"/>
      <c r="TVP193" s="749"/>
      <c r="TVQ193" s="749"/>
      <c r="TVR193" s="749"/>
      <c r="TVS193" s="749"/>
      <c r="TVT193" s="749"/>
      <c r="TVU193" s="749"/>
      <c r="TVV193" s="749"/>
      <c r="TVW193" s="749"/>
      <c r="TVX193" s="749"/>
      <c r="TVY193" s="749"/>
      <c r="TVZ193" s="749"/>
      <c r="TWA193" s="749"/>
      <c r="TWB193" s="749"/>
      <c r="TWC193" s="749"/>
      <c r="TWD193" s="749"/>
      <c r="TWE193" s="749"/>
      <c r="TWF193" s="749"/>
      <c r="TWG193" s="749"/>
      <c r="TWH193" s="749"/>
      <c r="TWI193" s="749"/>
      <c r="TWJ193" s="749"/>
      <c r="TWK193" s="749"/>
      <c r="TWL193" s="749"/>
      <c r="TWM193" s="749"/>
      <c r="TWN193" s="749"/>
      <c r="TWO193" s="749"/>
      <c r="TWP193" s="749"/>
      <c r="TWQ193" s="749"/>
      <c r="TWR193" s="749"/>
      <c r="TWS193" s="749"/>
      <c r="TWT193" s="749"/>
      <c r="TWU193" s="749"/>
      <c r="TWV193" s="749"/>
      <c r="TWW193" s="749"/>
      <c r="TWX193" s="749"/>
      <c r="TWY193" s="749"/>
      <c r="TWZ193" s="749"/>
      <c r="TXA193" s="749"/>
      <c r="TXB193" s="749"/>
      <c r="TXC193" s="749"/>
      <c r="TXD193" s="749"/>
      <c r="TXE193" s="749"/>
      <c r="TXF193" s="749"/>
      <c r="TXG193" s="749"/>
      <c r="TXH193" s="749"/>
      <c r="TXI193" s="749"/>
      <c r="TXJ193" s="749"/>
      <c r="TXK193" s="749"/>
      <c r="TXL193" s="749"/>
      <c r="TXM193" s="749"/>
      <c r="TXN193" s="749"/>
      <c r="TXO193" s="749"/>
      <c r="TXP193" s="749"/>
      <c r="TXQ193" s="749"/>
      <c r="TXR193" s="749"/>
      <c r="TXS193" s="749"/>
      <c r="TXT193" s="749"/>
      <c r="TXU193" s="749"/>
      <c r="TXV193" s="749"/>
      <c r="TXW193" s="749"/>
      <c r="TXX193" s="749"/>
      <c r="TXY193" s="749"/>
      <c r="TXZ193" s="749"/>
      <c r="TYA193" s="749"/>
      <c r="TYB193" s="749"/>
      <c r="TYC193" s="749"/>
      <c r="TYD193" s="749"/>
      <c r="TYE193" s="749"/>
      <c r="TYF193" s="749"/>
      <c r="TYG193" s="749"/>
      <c r="TYH193" s="749"/>
      <c r="TYI193" s="749"/>
      <c r="TYJ193" s="749"/>
      <c r="TYK193" s="749"/>
      <c r="TYL193" s="749"/>
      <c r="TYM193" s="749"/>
      <c r="TYN193" s="749"/>
      <c r="TYO193" s="749"/>
      <c r="TYP193" s="749"/>
      <c r="TYQ193" s="749"/>
      <c r="TYR193" s="749"/>
      <c r="TYS193" s="749"/>
      <c r="TYT193" s="749"/>
      <c r="TYU193" s="749"/>
      <c r="TYV193" s="749"/>
      <c r="TYW193" s="749"/>
      <c r="TYX193" s="749"/>
      <c r="TYY193" s="749"/>
      <c r="TYZ193" s="749"/>
      <c r="TZA193" s="749"/>
      <c r="TZB193" s="749"/>
      <c r="TZC193" s="749"/>
      <c r="TZD193" s="749"/>
      <c r="TZE193" s="749"/>
      <c r="TZF193" s="749"/>
      <c r="TZG193" s="749"/>
      <c r="TZH193" s="749"/>
      <c r="TZI193" s="749"/>
      <c r="TZJ193" s="749"/>
      <c r="TZK193" s="749"/>
      <c r="TZL193" s="749"/>
      <c r="TZM193" s="749"/>
      <c r="TZN193" s="749"/>
      <c r="TZO193" s="749"/>
      <c r="TZP193" s="749"/>
      <c r="TZQ193" s="749"/>
      <c r="TZR193" s="749"/>
      <c r="TZS193" s="749"/>
      <c r="TZT193" s="749"/>
      <c r="TZU193" s="749"/>
      <c r="TZV193" s="749"/>
      <c r="TZW193" s="749"/>
      <c r="TZX193" s="749"/>
      <c r="TZY193" s="749"/>
      <c r="TZZ193" s="749"/>
      <c r="UAA193" s="749"/>
      <c r="UAB193" s="749"/>
      <c r="UAC193" s="749"/>
      <c r="UAD193" s="749"/>
      <c r="UAE193" s="749"/>
      <c r="UAF193" s="749"/>
      <c r="UAG193" s="749"/>
      <c r="UAH193" s="749"/>
      <c r="UAI193" s="749"/>
      <c r="UAJ193" s="749"/>
      <c r="UAK193" s="749"/>
      <c r="UAL193" s="749"/>
      <c r="UAM193" s="749"/>
      <c r="UAN193" s="749"/>
      <c r="UAO193" s="749"/>
      <c r="UAP193" s="749"/>
      <c r="UAQ193" s="749"/>
      <c r="UAR193" s="749"/>
      <c r="UAS193" s="749"/>
      <c r="UAT193" s="749"/>
      <c r="UAU193" s="749"/>
      <c r="UAV193" s="749"/>
      <c r="UAW193" s="749"/>
      <c r="UAX193" s="749"/>
      <c r="UAY193" s="749"/>
      <c r="UAZ193" s="749"/>
      <c r="UBA193" s="749"/>
      <c r="UBB193" s="749"/>
      <c r="UBC193" s="749"/>
      <c r="UBD193" s="749"/>
      <c r="UBE193" s="749"/>
      <c r="UBF193" s="749"/>
      <c r="UBG193" s="749"/>
      <c r="UBH193" s="749"/>
      <c r="UBI193" s="749"/>
      <c r="UBJ193" s="749"/>
      <c r="UBK193" s="749"/>
      <c r="UBL193" s="749"/>
      <c r="UBM193" s="749"/>
      <c r="UBN193" s="749"/>
      <c r="UBO193" s="749"/>
      <c r="UBP193" s="749"/>
      <c r="UBQ193" s="749"/>
      <c r="UBR193" s="749"/>
      <c r="UBS193" s="749"/>
      <c r="UBT193" s="749"/>
      <c r="UBU193" s="749"/>
      <c r="UBV193" s="749"/>
      <c r="UBW193" s="749"/>
      <c r="UBX193" s="749"/>
      <c r="UBY193" s="749"/>
      <c r="UBZ193" s="749"/>
      <c r="UCA193" s="749"/>
      <c r="UCB193" s="749"/>
      <c r="UCC193" s="749"/>
      <c r="UCD193" s="749"/>
      <c r="UCE193" s="749"/>
      <c r="UCF193" s="749"/>
      <c r="UCG193" s="749"/>
      <c r="UCH193" s="749"/>
      <c r="UCI193" s="749"/>
      <c r="UCJ193" s="749"/>
      <c r="UCK193" s="749"/>
      <c r="UCL193" s="749"/>
      <c r="UCM193" s="749"/>
      <c r="UCN193" s="749"/>
      <c r="UCO193" s="749"/>
      <c r="UCP193" s="749"/>
      <c r="UCQ193" s="749"/>
      <c r="UCR193" s="749"/>
      <c r="UCS193" s="749"/>
      <c r="UCT193" s="749"/>
      <c r="UCU193" s="749"/>
      <c r="UCV193" s="749"/>
      <c r="UCW193" s="749"/>
      <c r="UCX193" s="749"/>
      <c r="UCY193" s="749"/>
      <c r="UCZ193" s="749"/>
      <c r="UDA193" s="749"/>
      <c r="UDB193" s="749"/>
      <c r="UDC193" s="749"/>
      <c r="UDD193" s="749"/>
      <c r="UDE193" s="749"/>
      <c r="UDF193" s="749"/>
      <c r="UDG193" s="749"/>
      <c r="UDH193" s="749"/>
      <c r="UDI193" s="749"/>
      <c r="UDJ193" s="749"/>
      <c r="UDK193" s="749"/>
      <c r="UDL193" s="749"/>
      <c r="UDM193" s="749"/>
      <c r="UDN193" s="749"/>
      <c r="UDO193" s="749"/>
      <c r="UDP193" s="749"/>
      <c r="UDQ193" s="749"/>
      <c r="UDR193" s="749"/>
      <c r="UDS193" s="749"/>
      <c r="UDT193" s="749"/>
      <c r="UDU193" s="749"/>
      <c r="UDV193" s="749"/>
      <c r="UDW193" s="749"/>
      <c r="UDX193" s="749"/>
      <c r="UDY193" s="749"/>
      <c r="UDZ193" s="749"/>
      <c r="UEA193" s="749"/>
      <c r="UEB193" s="749"/>
      <c r="UEC193" s="749"/>
      <c r="UED193" s="749"/>
      <c r="UEE193" s="749"/>
      <c r="UEF193" s="749"/>
      <c r="UEG193" s="749"/>
      <c r="UEH193" s="749"/>
      <c r="UEI193" s="749"/>
      <c r="UEJ193" s="749"/>
      <c r="UEK193" s="749"/>
      <c r="UEL193" s="749"/>
      <c r="UEM193" s="749"/>
      <c r="UEN193" s="749"/>
      <c r="UEO193" s="749"/>
      <c r="UEP193" s="749"/>
      <c r="UEQ193" s="749"/>
      <c r="UER193" s="749"/>
      <c r="UES193" s="749"/>
      <c r="UET193" s="749"/>
      <c r="UEU193" s="749"/>
      <c r="UEV193" s="749"/>
      <c r="UEW193" s="749"/>
      <c r="UEX193" s="749"/>
      <c r="UEY193" s="749"/>
      <c r="UEZ193" s="749"/>
      <c r="UFA193" s="749"/>
      <c r="UFB193" s="749"/>
      <c r="UFC193" s="749"/>
      <c r="UFD193" s="749"/>
      <c r="UFE193" s="749"/>
      <c r="UFF193" s="749"/>
      <c r="UFG193" s="749"/>
      <c r="UFH193" s="749"/>
      <c r="UFI193" s="749"/>
      <c r="UFJ193" s="749"/>
      <c r="UFK193" s="749"/>
      <c r="UFL193" s="749"/>
      <c r="UFM193" s="749"/>
      <c r="UFN193" s="749"/>
      <c r="UFO193" s="749"/>
      <c r="UFP193" s="749"/>
      <c r="UFQ193" s="749"/>
      <c r="UFR193" s="749"/>
      <c r="UFS193" s="749"/>
      <c r="UFT193" s="749"/>
      <c r="UFU193" s="749"/>
      <c r="UFV193" s="749"/>
      <c r="UFW193" s="749"/>
      <c r="UFX193" s="749"/>
      <c r="UFY193" s="749"/>
      <c r="UFZ193" s="749"/>
      <c r="UGA193" s="749"/>
      <c r="UGB193" s="749"/>
      <c r="UGC193" s="749"/>
      <c r="UGD193" s="749"/>
      <c r="UGE193" s="749"/>
      <c r="UGF193" s="749"/>
      <c r="UGG193" s="749"/>
      <c r="UGH193" s="749"/>
      <c r="UGI193" s="749"/>
      <c r="UGJ193" s="749"/>
      <c r="UGK193" s="749"/>
      <c r="UGL193" s="749"/>
      <c r="UGM193" s="749"/>
      <c r="UGN193" s="749"/>
      <c r="UGO193" s="749"/>
      <c r="UGP193" s="749"/>
      <c r="UGQ193" s="749"/>
      <c r="UGR193" s="749"/>
      <c r="UGS193" s="749"/>
      <c r="UGT193" s="749"/>
      <c r="UGU193" s="749"/>
      <c r="UGV193" s="749"/>
      <c r="UGW193" s="749"/>
      <c r="UGX193" s="749"/>
      <c r="UGY193" s="749"/>
      <c r="UGZ193" s="749"/>
      <c r="UHA193" s="749"/>
      <c r="UHB193" s="749"/>
      <c r="UHC193" s="749"/>
      <c r="UHD193" s="749"/>
      <c r="UHE193" s="749"/>
      <c r="UHF193" s="749"/>
      <c r="UHG193" s="749"/>
      <c r="UHH193" s="749"/>
      <c r="UHI193" s="749"/>
      <c r="UHJ193" s="749"/>
      <c r="UHK193" s="749"/>
      <c r="UHL193" s="749"/>
      <c r="UHM193" s="749"/>
      <c r="UHN193" s="749"/>
      <c r="UHO193" s="749"/>
      <c r="UHP193" s="749"/>
      <c r="UHQ193" s="749"/>
      <c r="UHR193" s="749"/>
      <c r="UHS193" s="749"/>
      <c r="UHT193" s="749"/>
      <c r="UHU193" s="749"/>
      <c r="UHV193" s="749"/>
      <c r="UHW193" s="749"/>
      <c r="UHX193" s="749"/>
      <c r="UHY193" s="749"/>
      <c r="UHZ193" s="749"/>
      <c r="UIA193" s="749"/>
      <c r="UIB193" s="749"/>
      <c r="UIC193" s="749"/>
      <c r="UID193" s="749"/>
      <c r="UIE193" s="749"/>
      <c r="UIF193" s="749"/>
      <c r="UIG193" s="749"/>
      <c r="UIH193" s="749"/>
      <c r="UII193" s="749"/>
      <c r="UIJ193" s="749"/>
      <c r="UIK193" s="749"/>
      <c r="UIL193" s="749"/>
      <c r="UIM193" s="749"/>
      <c r="UIN193" s="749"/>
      <c r="UIO193" s="749"/>
      <c r="UIP193" s="749"/>
      <c r="UIQ193" s="749"/>
      <c r="UIR193" s="749"/>
      <c r="UIS193" s="749"/>
      <c r="UIT193" s="749"/>
      <c r="UIU193" s="749"/>
      <c r="UIV193" s="749"/>
      <c r="UIW193" s="749"/>
      <c r="UIX193" s="749"/>
      <c r="UIY193" s="749"/>
      <c r="UIZ193" s="749"/>
      <c r="UJA193" s="749"/>
      <c r="UJB193" s="749"/>
      <c r="UJC193" s="749"/>
      <c r="UJD193" s="749"/>
      <c r="UJE193" s="749"/>
      <c r="UJF193" s="749"/>
      <c r="UJG193" s="749"/>
      <c r="UJH193" s="749"/>
      <c r="UJI193" s="749"/>
      <c r="UJJ193" s="749"/>
      <c r="UJK193" s="749"/>
      <c r="UJL193" s="749"/>
      <c r="UJM193" s="749"/>
      <c r="UJN193" s="749"/>
      <c r="UJO193" s="749"/>
      <c r="UJP193" s="749"/>
      <c r="UJQ193" s="749"/>
      <c r="UJR193" s="749"/>
      <c r="UJS193" s="749"/>
      <c r="UJT193" s="749"/>
      <c r="UJU193" s="749"/>
      <c r="UJV193" s="749"/>
      <c r="UJW193" s="749"/>
      <c r="UJX193" s="749"/>
      <c r="UJY193" s="749"/>
      <c r="UJZ193" s="749"/>
      <c r="UKA193" s="749"/>
      <c r="UKB193" s="749"/>
      <c r="UKC193" s="749"/>
      <c r="UKD193" s="749"/>
      <c r="UKE193" s="749"/>
      <c r="UKF193" s="749"/>
      <c r="UKG193" s="749"/>
      <c r="UKH193" s="749"/>
      <c r="UKI193" s="749"/>
      <c r="UKJ193" s="749"/>
      <c r="UKK193" s="749"/>
      <c r="UKL193" s="749"/>
      <c r="UKM193" s="749"/>
      <c r="UKN193" s="749"/>
      <c r="UKO193" s="749"/>
      <c r="UKP193" s="749"/>
      <c r="UKQ193" s="749"/>
      <c r="UKR193" s="749"/>
      <c r="UKS193" s="749"/>
      <c r="UKT193" s="749"/>
      <c r="UKU193" s="749"/>
      <c r="UKV193" s="749"/>
      <c r="UKW193" s="749"/>
      <c r="UKX193" s="749"/>
      <c r="UKY193" s="749"/>
      <c r="UKZ193" s="749"/>
      <c r="ULA193" s="749"/>
      <c r="ULB193" s="749"/>
      <c r="ULC193" s="749"/>
      <c r="ULD193" s="749"/>
      <c r="ULE193" s="749"/>
      <c r="ULF193" s="749"/>
      <c r="ULG193" s="749"/>
      <c r="ULH193" s="749"/>
      <c r="ULI193" s="749"/>
      <c r="ULJ193" s="749"/>
      <c r="ULK193" s="749"/>
      <c r="ULL193" s="749"/>
      <c r="ULM193" s="749"/>
      <c r="ULN193" s="749"/>
      <c r="ULO193" s="749"/>
      <c r="ULP193" s="749"/>
      <c r="ULQ193" s="749"/>
      <c r="ULR193" s="749"/>
      <c r="ULS193" s="749"/>
      <c r="ULT193" s="749"/>
      <c r="ULU193" s="749"/>
      <c r="ULV193" s="749"/>
      <c r="ULW193" s="749"/>
      <c r="ULX193" s="749"/>
      <c r="ULY193" s="749"/>
      <c r="ULZ193" s="749"/>
      <c r="UMA193" s="749"/>
      <c r="UMB193" s="749"/>
      <c r="UMC193" s="749"/>
      <c r="UMD193" s="749"/>
      <c r="UME193" s="749"/>
      <c r="UMF193" s="749"/>
      <c r="UMG193" s="749"/>
      <c r="UMH193" s="749"/>
      <c r="UMI193" s="749"/>
      <c r="UMJ193" s="749"/>
      <c r="UMK193" s="749"/>
      <c r="UML193" s="749"/>
      <c r="UMM193" s="749"/>
      <c r="UMN193" s="749"/>
      <c r="UMO193" s="749"/>
      <c r="UMP193" s="749"/>
      <c r="UMQ193" s="749"/>
      <c r="UMR193" s="749"/>
      <c r="UMS193" s="749"/>
      <c r="UMT193" s="749"/>
      <c r="UMU193" s="749"/>
      <c r="UMV193" s="749"/>
      <c r="UMW193" s="749"/>
      <c r="UMX193" s="749"/>
      <c r="UMY193" s="749"/>
      <c r="UMZ193" s="749"/>
      <c r="UNA193" s="749"/>
      <c r="UNB193" s="749"/>
      <c r="UNC193" s="749"/>
      <c r="UND193" s="749"/>
      <c r="UNE193" s="749"/>
      <c r="UNF193" s="749"/>
      <c r="UNG193" s="749"/>
      <c r="UNH193" s="749"/>
      <c r="UNI193" s="749"/>
      <c r="UNJ193" s="749"/>
      <c r="UNK193" s="749"/>
      <c r="UNL193" s="749"/>
      <c r="UNM193" s="749"/>
      <c r="UNN193" s="749"/>
      <c r="UNO193" s="749"/>
      <c r="UNP193" s="749"/>
      <c r="UNQ193" s="749"/>
      <c r="UNR193" s="749"/>
      <c r="UNS193" s="749"/>
      <c r="UNT193" s="749"/>
      <c r="UNU193" s="749"/>
      <c r="UNV193" s="749"/>
      <c r="UNW193" s="749"/>
      <c r="UNX193" s="749"/>
      <c r="UNY193" s="749"/>
      <c r="UNZ193" s="749"/>
      <c r="UOA193" s="749"/>
      <c r="UOB193" s="749"/>
      <c r="UOC193" s="749"/>
      <c r="UOD193" s="749"/>
      <c r="UOE193" s="749"/>
      <c r="UOF193" s="749"/>
      <c r="UOG193" s="749"/>
      <c r="UOH193" s="749"/>
      <c r="UOI193" s="749"/>
      <c r="UOJ193" s="749"/>
      <c r="UOK193" s="749"/>
      <c r="UOL193" s="749"/>
      <c r="UOM193" s="749"/>
      <c r="UON193" s="749"/>
      <c r="UOO193" s="749"/>
      <c r="UOP193" s="749"/>
      <c r="UOQ193" s="749"/>
      <c r="UOR193" s="749"/>
      <c r="UOS193" s="749"/>
      <c r="UOT193" s="749"/>
      <c r="UOU193" s="749"/>
      <c r="UOV193" s="749"/>
      <c r="UOW193" s="749"/>
      <c r="UOX193" s="749"/>
      <c r="UOY193" s="749"/>
      <c r="UOZ193" s="749"/>
      <c r="UPA193" s="749"/>
      <c r="UPB193" s="749"/>
      <c r="UPC193" s="749"/>
      <c r="UPD193" s="749"/>
      <c r="UPE193" s="749"/>
      <c r="UPF193" s="749"/>
      <c r="UPG193" s="749"/>
      <c r="UPH193" s="749"/>
      <c r="UPI193" s="749"/>
      <c r="UPJ193" s="749"/>
      <c r="UPK193" s="749"/>
      <c r="UPL193" s="749"/>
      <c r="UPM193" s="749"/>
      <c r="UPN193" s="749"/>
      <c r="UPO193" s="749"/>
      <c r="UPP193" s="749"/>
      <c r="UPQ193" s="749"/>
      <c r="UPR193" s="749"/>
      <c r="UPS193" s="749"/>
      <c r="UPT193" s="749"/>
      <c r="UPU193" s="749"/>
      <c r="UPV193" s="749"/>
      <c r="UPW193" s="749"/>
      <c r="UPX193" s="749"/>
      <c r="UPY193" s="749"/>
      <c r="UPZ193" s="749"/>
      <c r="UQA193" s="749"/>
      <c r="UQB193" s="749"/>
      <c r="UQC193" s="749"/>
      <c r="UQD193" s="749"/>
      <c r="UQE193" s="749"/>
      <c r="UQF193" s="749"/>
      <c r="UQG193" s="749"/>
      <c r="UQH193" s="749"/>
      <c r="UQI193" s="749"/>
      <c r="UQJ193" s="749"/>
      <c r="UQK193" s="749"/>
      <c r="UQL193" s="749"/>
      <c r="UQM193" s="749"/>
      <c r="UQN193" s="749"/>
      <c r="UQO193" s="749"/>
      <c r="UQP193" s="749"/>
      <c r="UQQ193" s="749"/>
      <c r="UQR193" s="749"/>
      <c r="UQS193" s="749"/>
      <c r="UQT193" s="749"/>
      <c r="UQU193" s="749"/>
      <c r="UQV193" s="749"/>
      <c r="UQW193" s="749"/>
      <c r="UQX193" s="749"/>
      <c r="UQY193" s="749"/>
      <c r="UQZ193" s="749"/>
      <c r="URA193" s="749"/>
      <c r="URB193" s="749"/>
      <c r="URC193" s="749"/>
      <c r="URD193" s="749"/>
      <c r="URE193" s="749"/>
      <c r="URF193" s="749"/>
      <c r="URG193" s="749"/>
      <c r="URH193" s="749"/>
      <c r="URI193" s="749"/>
      <c r="URJ193" s="749"/>
      <c r="URK193" s="749"/>
      <c r="URL193" s="749"/>
      <c r="URM193" s="749"/>
      <c r="URN193" s="749"/>
      <c r="URO193" s="749"/>
      <c r="URP193" s="749"/>
      <c r="URQ193" s="749"/>
      <c r="URR193" s="749"/>
      <c r="URS193" s="749"/>
      <c r="URT193" s="749"/>
      <c r="URU193" s="749"/>
      <c r="URV193" s="749"/>
      <c r="URW193" s="749"/>
      <c r="URX193" s="749"/>
      <c r="URY193" s="749"/>
      <c r="URZ193" s="749"/>
      <c r="USA193" s="749"/>
      <c r="USB193" s="749"/>
      <c r="USC193" s="749"/>
      <c r="USD193" s="749"/>
      <c r="USE193" s="749"/>
      <c r="USF193" s="749"/>
      <c r="USG193" s="749"/>
      <c r="USH193" s="749"/>
      <c r="USI193" s="749"/>
      <c r="USJ193" s="749"/>
      <c r="USK193" s="749"/>
      <c r="USL193" s="749"/>
      <c r="USM193" s="749"/>
      <c r="USN193" s="749"/>
      <c r="USO193" s="749"/>
      <c r="USP193" s="749"/>
      <c r="USQ193" s="749"/>
      <c r="USR193" s="749"/>
      <c r="USS193" s="749"/>
      <c r="UST193" s="749"/>
      <c r="USU193" s="749"/>
      <c r="USV193" s="749"/>
      <c r="USW193" s="749"/>
      <c r="USX193" s="749"/>
      <c r="USY193" s="749"/>
      <c r="USZ193" s="749"/>
      <c r="UTA193" s="749"/>
      <c r="UTB193" s="749"/>
      <c r="UTC193" s="749"/>
      <c r="UTD193" s="749"/>
      <c r="UTE193" s="749"/>
      <c r="UTF193" s="749"/>
      <c r="UTG193" s="749"/>
      <c r="UTH193" s="749"/>
      <c r="UTI193" s="749"/>
      <c r="UTJ193" s="749"/>
      <c r="UTK193" s="749"/>
      <c r="UTL193" s="749"/>
      <c r="UTM193" s="749"/>
      <c r="UTN193" s="749"/>
      <c r="UTO193" s="749"/>
      <c r="UTP193" s="749"/>
      <c r="UTQ193" s="749"/>
      <c r="UTR193" s="749"/>
      <c r="UTS193" s="749"/>
      <c r="UTT193" s="749"/>
      <c r="UTU193" s="749"/>
      <c r="UTV193" s="749"/>
      <c r="UTW193" s="749"/>
      <c r="UTX193" s="749"/>
      <c r="UTY193" s="749"/>
      <c r="UTZ193" s="749"/>
      <c r="UUA193" s="749"/>
      <c r="UUB193" s="749"/>
      <c r="UUC193" s="749"/>
      <c r="UUD193" s="749"/>
      <c r="UUE193" s="749"/>
      <c r="UUF193" s="749"/>
      <c r="UUG193" s="749"/>
      <c r="UUH193" s="749"/>
      <c r="UUI193" s="749"/>
      <c r="UUJ193" s="749"/>
      <c r="UUK193" s="749"/>
      <c r="UUL193" s="749"/>
      <c r="UUM193" s="749"/>
      <c r="UUN193" s="749"/>
      <c r="UUO193" s="749"/>
      <c r="UUP193" s="749"/>
      <c r="UUQ193" s="749"/>
      <c r="UUR193" s="749"/>
      <c r="UUS193" s="749"/>
      <c r="UUT193" s="749"/>
      <c r="UUU193" s="749"/>
      <c r="UUV193" s="749"/>
      <c r="UUW193" s="749"/>
      <c r="UUX193" s="749"/>
      <c r="UUY193" s="749"/>
      <c r="UUZ193" s="749"/>
      <c r="UVA193" s="749"/>
      <c r="UVB193" s="749"/>
      <c r="UVC193" s="749"/>
      <c r="UVD193" s="749"/>
      <c r="UVE193" s="749"/>
      <c r="UVF193" s="749"/>
      <c r="UVG193" s="749"/>
      <c r="UVH193" s="749"/>
      <c r="UVI193" s="749"/>
      <c r="UVJ193" s="749"/>
      <c r="UVK193" s="749"/>
      <c r="UVL193" s="749"/>
      <c r="UVM193" s="749"/>
      <c r="UVN193" s="749"/>
      <c r="UVO193" s="749"/>
      <c r="UVP193" s="749"/>
      <c r="UVQ193" s="749"/>
      <c r="UVR193" s="749"/>
      <c r="UVS193" s="749"/>
      <c r="UVT193" s="749"/>
      <c r="UVU193" s="749"/>
      <c r="UVV193" s="749"/>
      <c r="UVW193" s="749"/>
      <c r="UVX193" s="749"/>
      <c r="UVY193" s="749"/>
      <c r="UVZ193" s="749"/>
      <c r="UWA193" s="749"/>
      <c r="UWB193" s="749"/>
      <c r="UWC193" s="749"/>
      <c r="UWD193" s="749"/>
      <c r="UWE193" s="749"/>
      <c r="UWF193" s="749"/>
      <c r="UWG193" s="749"/>
      <c r="UWH193" s="749"/>
      <c r="UWI193" s="749"/>
      <c r="UWJ193" s="749"/>
      <c r="UWK193" s="749"/>
      <c r="UWL193" s="749"/>
      <c r="UWM193" s="749"/>
      <c r="UWN193" s="749"/>
      <c r="UWO193" s="749"/>
      <c r="UWP193" s="749"/>
      <c r="UWQ193" s="749"/>
      <c r="UWR193" s="749"/>
      <c r="UWS193" s="749"/>
      <c r="UWT193" s="749"/>
      <c r="UWU193" s="749"/>
      <c r="UWV193" s="749"/>
      <c r="UWW193" s="749"/>
      <c r="UWX193" s="749"/>
      <c r="UWY193" s="749"/>
      <c r="UWZ193" s="749"/>
      <c r="UXA193" s="749"/>
      <c r="UXB193" s="749"/>
      <c r="UXC193" s="749"/>
      <c r="UXD193" s="749"/>
      <c r="UXE193" s="749"/>
      <c r="UXF193" s="749"/>
      <c r="UXG193" s="749"/>
      <c r="UXH193" s="749"/>
      <c r="UXI193" s="749"/>
      <c r="UXJ193" s="749"/>
      <c r="UXK193" s="749"/>
      <c r="UXL193" s="749"/>
      <c r="UXM193" s="749"/>
      <c r="UXN193" s="749"/>
      <c r="UXO193" s="749"/>
      <c r="UXP193" s="749"/>
      <c r="UXQ193" s="749"/>
      <c r="UXR193" s="749"/>
      <c r="UXS193" s="749"/>
      <c r="UXT193" s="749"/>
      <c r="UXU193" s="749"/>
      <c r="UXV193" s="749"/>
      <c r="UXW193" s="749"/>
      <c r="UXX193" s="749"/>
      <c r="UXY193" s="749"/>
      <c r="UXZ193" s="749"/>
      <c r="UYA193" s="749"/>
      <c r="UYB193" s="749"/>
      <c r="UYC193" s="749"/>
      <c r="UYD193" s="749"/>
      <c r="UYE193" s="749"/>
      <c r="UYF193" s="749"/>
      <c r="UYG193" s="749"/>
      <c r="UYH193" s="749"/>
      <c r="UYI193" s="749"/>
      <c r="UYJ193" s="749"/>
      <c r="UYK193" s="749"/>
      <c r="UYL193" s="749"/>
      <c r="UYM193" s="749"/>
      <c r="UYN193" s="749"/>
      <c r="UYO193" s="749"/>
      <c r="UYP193" s="749"/>
      <c r="UYQ193" s="749"/>
      <c r="UYR193" s="749"/>
      <c r="UYS193" s="749"/>
      <c r="UYT193" s="749"/>
      <c r="UYU193" s="749"/>
      <c r="UYV193" s="749"/>
      <c r="UYW193" s="749"/>
      <c r="UYX193" s="749"/>
      <c r="UYY193" s="749"/>
      <c r="UYZ193" s="749"/>
      <c r="UZA193" s="749"/>
      <c r="UZB193" s="749"/>
      <c r="UZC193" s="749"/>
      <c r="UZD193" s="749"/>
      <c r="UZE193" s="749"/>
      <c r="UZF193" s="749"/>
      <c r="UZG193" s="749"/>
      <c r="UZH193" s="749"/>
      <c r="UZI193" s="749"/>
      <c r="UZJ193" s="749"/>
      <c r="UZK193" s="749"/>
      <c r="UZL193" s="749"/>
      <c r="UZM193" s="749"/>
      <c r="UZN193" s="749"/>
      <c r="UZO193" s="749"/>
      <c r="UZP193" s="749"/>
      <c r="UZQ193" s="749"/>
      <c r="UZR193" s="749"/>
      <c r="UZS193" s="749"/>
      <c r="UZT193" s="749"/>
      <c r="UZU193" s="749"/>
      <c r="UZV193" s="749"/>
      <c r="UZW193" s="749"/>
      <c r="UZX193" s="749"/>
      <c r="UZY193" s="749"/>
      <c r="UZZ193" s="749"/>
      <c r="VAA193" s="749"/>
      <c r="VAB193" s="749"/>
      <c r="VAC193" s="749"/>
      <c r="VAD193" s="749"/>
      <c r="VAE193" s="749"/>
      <c r="VAF193" s="749"/>
      <c r="VAG193" s="749"/>
      <c r="VAH193" s="749"/>
      <c r="VAI193" s="749"/>
      <c r="VAJ193" s="749"/>
      <c r="VAK193" s="749"/>
      <c r="VAL193" s="749"/>
      <c r="VAM193" s="749"/>
      <c r="VAN193" s="749"/>
      <c r="VAO193" s="749"/>
      <c r="VAP193" s="749"/>
      <c r="VAQ193" s="749"/>
      <c r="VAR193" s="749"/>
      <c r="VAS193" s="749"/>
      <c r="VAT193" s="749"/>
      <c r="VAU193" s="749"/>
      <c r="VAV193" s="749"/>
      <c r="VAW193" s="749"/>
      <c r="VAX193" s="749"/>
      <c r="VAY193" s="749"/>
      <c r="VAZ193" s="749"/>
      <c r="VBA193" s="749"/>
      <c r="VBB193" s="749"/>
      <c r="VBC193" s="749"/>
      <c r="VBD193" s="749"/>
      <c r="VBE193" s="749"/>
      <c r="VBF193" s="749"/>
      <c r="VBG193" s="749"/>
      <c r="VBH193" s="749"/>
      <c r="VBI193" s="749"/>
      <c r="VBJ193" s="749"/>
      <c r="VBK193" s="749"/>
      <c r="VBL193" s="749"/>
      <c r="VBM193" s="749"/>
      <c r="VBN193" s="749"/>
      <c r="VBO193" s="749"/>
      <c r="VBP193" s="749"/>
      <c r="VBQ193" s="749"/>
      <c r="VBR193" s="749"/>
      <c r="VBS193" s="749"/>
      <c r="VBT193" s="749"/>
      <c r="VBU193" s="749"/>
      <c r="VBV193" s="749"/>
      <c r="VBW193" s="749"/>
      <c r="VBX193" s="749"/>
      <c r="VBY193" s="749"/>
      <c r="VBZ193" s="749"/>
      <c r="VCA193" s="749"/>
      <c r="VCB193" s="749"/>
      <c r="VCC193" s="749"/>
      <c r="VCD193" s="749"/>
      <c r="VCE193" s="749"/>
      <c r="VCF193" s="749"/>
      <c r="VCG193" s="749"/>
      <c r="VCH193" s="749"/>
      <c r="VCI193" s="749"/>
      <c r="VCJ193" s="749"/>
      <c r="VCK193" s="749"/>
      <c r="VCL193" s="749"/>
      <c r="VCM193" s="749"/>
      <c r="VCN193" s="749"/>
      <c r="VCO193" s="749"/>
      <c r="VCP193" s="749"/>
      <c r="VCQ193" s="749"/>
      <c r="VCR193" s="749"/>
      <c r="VCS193" s="749"/>
      <c r="VCT193" s="749"/>
      <c r="VCU193" s="749"/>
      <c r="VCV193" s="749"/>
      <c r="VCW193" s="749"/>
      <c r="VCX193" s="749"/>
      <c r="VCY193" s="749"/>
      <c r="VCZ193" s="749"/>
      <c r="VDA193" s="749"/>
      <c r="VDB193" s="749"/>
      <c r="VDC193" s="749"/>
      <c r="VDD193" s="749"/>
      <c r="VDE193" s="749"/>
      <c r="VDF193" s="749"/>
      <c r="VDG193" s="749"/>
      <c r="VDH193" s="749"/>
      <c r="VDI193" s="749"/>
      <c r="VDJ193" s="749"/>
      <c r="VDK193" s="749"/>
      <c r="VDL193" s="749"/>
      <c r="VDM193" s="749"/>
      <c r="VDN193" s="749"/>
      <c r="VDO193" s="749"/>
      <c r="VDP193" s="749"/>
      <c r="VDQ193" s="749"/>
      <c r="VDR193" s="749"/>
      <c r="VDS193" s="749"/>
      <c r="VDT193" s="749"/>
      <c r="VDU193" s="749"/>
      <c r="VDV193" s="749"/>
      <c r="VDW193" s="749"/>
      <c r="VDX193" s="749"/>
      <c r="VDY193" s="749"/>
      <c r="VDZ193" s="749"/>
      <c r="VEA193" s="749"/>
      <c r="VEB193" s="749"/>
      <c r="VEC193" s="749"/>
      <c r="VED193" s="749"/>
      <c r="VEE193" s="749"/>
      <c r="VEF193" s="749"/>
      <c r="VEG193" s="749"/>
      <c r="VEH193" s="749"/>
      <c r="VEI193" s="749"/>
      <c r="VEJ193" s="749"/>
      <c r="VEK193" s="749"/>
      <c r="VEL193" s="749"/>
      <c r="VEM193" s="749"/>
      <c r="VEN193" s="749"/>
      <c r="VEO193" s="749"/>
      <c r="VEP193" s="749"/>
      <c r="VEQ193" s="749"/>
      <c r="VER193" s="749"/>
      <c r="VES193" s="749"/>
      <c r="VET193" s="749"/>
      <c r="VEU193" s="749"/>
      <c r="VEV193" s="749"/>
      <c r="VEW193" s="749"/>
      <c r="VEX193" s="749"/>
      <c r="VEY193" s="749"/>
      <c r="VEZ193" s="749"/>
      <c r="VFA193" s="749"/>
      <c r="VFB193" s="749"/>
      <c r="VFC193" s="749"/>
      <c r="VFD193" s="749"/>
      <c r="VFE193" s="749"/>
      <c r="VFF193" s="749"/>
      <c r="VFG193" s="749"/>
      <c r="VFH193" s="749"/>
      <c r="VFI193" s="749"/>
      <c r="VFJ193" s="749"/>
      <c r="VFK193" s="749"/>
      <c r="VFL193" s="749"/>
      <c r="VFM193" s="749"/>
      <c r="VFN193" s="749"/>
      <c r="VFO193" s="749"/>
      <c r="VFP193" s="749"/>
      <c r="VFQ193" s="749"/>
      <c r="VFR193" s="749"/>
      <c r="VFS193" s="749"/>
      <c r="VFT193" s="749"/>
      <c r="VFU193" s="749"/>
      <c r="VFV193" s="749"/>
      <c r="VFW193" s="749"/>
      <c r="VFX193" s="749"/>
      <c r="VFY193" s="749"/>
      <c r="VFZ193" s="749"/>
      <c r="VGA193" s="749"/>
      <c r="VGB193" s="749"/>
      <c r="VGC193" s="749"/>
      <c r="VGD193" s="749"/>
      <c r="VGE193" s="749"/>
      <c r="VGF193" s="749"/>
      <c r="VGG193" s="749"/>
      <c r="VGH193" s="749"/>
      <c r="VGI193" s="749"/>
      <c r="VGJ193" s="749"/>
      <c r="VGK193" s="749"/>
      <c r="VGL193" s="749"/>
      <c r="VGM193" s="749"/>
      <c r="VGN193" s="749"/>
      <c r="VGO193" s="749"/>
      <c r="VGP193" s="749"/>
      <c r="VGQ193" s="749"/>
      <c r="VGR193" s="749"/>
      <c r="VGS193" s="749"/>
      <c r="VGT193" s="749"/>
      <c r="VGU193" s="749"/>
      <c r="VGV193" s="749"/>
      <c r="VGW193" s="749"/>
      <c r="VGX193" s="749"/>
      <c r="VGY193" s="749"/>
      <c r="VGZ193" s="749"/>
      <c r="VHA193" s="749"/>
      <c r="VHB193" s="749"/>
      <c r="VHC193" s="749"/>
      <c r="VHD193" s="749"/>
      <c r="VHE193" s="749"/>
      <c r="VHF193" s="749"/>
      <c r="VHG193" s="749"/>
      <c r="VHH193" s="749"/>
      <c r="VHI193" s="749"/>
      <c r="VHJ193" s="749"/>
      <c r="VHK193" s="749"/>
      <c r="VHL193" s="749"/>
      <c r="VHM193" s="749"/>
      <c r="VHN193" s="749"/>
      <c r="VHO193" s="749"/>
      <c r="VHP193" s="749"/>
      <c r="VHQ193" s="749"/>
      <c r="VHR193" s="749"/>
      <c r="VHS193" s="749"/>
      <c r="VHT193" s="749"/>
      <c r="VHU193" s="749"/>
      <c r="VHV193" s="749"/>
      <c r="VHW193" s="749"/>
      <c r="VHX193" s="749"/>
      <c r="VHY193" s="749"/>
      <c r="VHZ193" s="749"/>
      <c r="VIA193" s="749"/>
      <c r="VIB193" s="749"/>
      <c r="VIC193" s="749"/>
      <c r="VID193" s="749"/>
      <c r="VIE193" s="749"/>
      <c r="VIF193" s="749"/>
      <c r="VIG193" s="749"/>
      <c r="VIH193" s="749"/>
      <c r="VII193" s="749"/>
      <c r="VIJ193" s="749"/>
      <c r="VIK193" s="749"/>
      <c r="VIL193" s="749"/>
      <c r="VIM193" s="749"/>
      <c r="VIN193" s="749"/>
      <c r="VIO193" s="749"/>
      <c r="VIP193" s="749"/>
      <c r="VIQ193" s="749"/>
      <c r="VIR193" s="749"/>
      <c r="VIS193" s="749"/>
      <c r="VIT193" s="749"/>
      <c r="VIU193" s="749"/>
      <c r="VIV193" s="749"/>
      <c r="VIW193" s="749"/>
      <c r="VIX193" s="749"/>
      <c r="VIY193" s="749"/>
      <c r="VIZ193" s="749"/>
      <c r="VJA193" s="749"/>
      <c r="VJB193" s="749"/>
      <c r="VJC193" s="749"/>
      <c r="VJD193" s="749"/>
      <c r="VJE193" s="749"/>
      <c r="VJF193" s="749"/>
      <c r="VJG193" s="749"/>
      <c r="VJH193" s="749"/>
      <c r="VJI193" s="749"/>
      <c r="VJJ193" s="749"/>
      <c r="VJK193" s="749"/>
      <c r="VJL193" s="749"/>
      <c r="VJM193" s="749"/>
      <c r="VJN193" s="749"/>
      <c r="VJO193" s="749"/>
      <c r="VJP193" s="749"/>
      <c r="VJQ193" s="749"/>
      <c r="VJR193" s="749"/>
      <c r="VJS193" s="749"/>
      <c r="VJT193" s="749"/>
      <c r="VJU193" s="749"/>
      <c r="VJV193" s="749"/>
      <c r="VJW193" s="749"/>
      <c r="VJX193" s="749"/>
      <c r="VJY193" s="749"/>
      <c r="VJZ193" s="749"/>
      <c r="VKA193" s="749"/>
      <c r="VKB193" s="749"/>
      <c r="VKC193" s="749"/>
      <c r="VKD193" s="749"/>
      <c r="VKE193" s="749"/>
      <c r="VKF193" s="749"/>
      <c r="VKG193" s="749"/>
      <c r="VKH193" s="749"/>
      <c r="VKI193" s="749"/>
      <c r="VKJ193" s="749"/>
      <c r="VKK193" s="749"/>
      <c r="VKL193" s="749"/>
      <c r="VKM193" s="749"/>
      <c r="VKN193" s="749"/>
      <c r="VKO193" s="749"/>
      <c r="VKP193" s="749"/>
      <c r="VKQ193" s="749"/>
      <c r="VKR193" s="749"/>
      <c r="VKS193" s="749"/>
      <c r="VKT193" s="749"/>
      <c r="VKU193" s="749"/>
      <c r="VKV193" s="749"/>
      <c r="VKW193" s="749"/>
      <c r="VKX193" s="749"/>
      <c r="VKY193" s="749"/>
      <c r="VKZ193" s="749"/>
      <c r="VLA193" s="749"/>
      <c r="VLB193" s="749"/>
      <c r="VLC193" s="749"/>
      <c r="VLD193" s="749"/>
      <c r="VLE193" s="749"/>
      <c r="VLF193" s="749"/>
      <c r="VLG193" s="749"/>
      <c r="VLH193" s="749"/>
      <c r="VLI193" s="749"/>
      <c r="VLJ193" s="749"/>
      <c r="VLK193" s="749"/>
      <c r="VLL193" s="749"/>
      <c r="VLM193" s="749"/>
      <c r="VLN193" s="749"/>
      <c r="VLO193" s="749"/>
      <c r="VLP193" s="749"/>
      <c r="VLQ193" s="749"/>
      <c r="VLR193" s="749"/>
      <c r="VLS193" s="749"/>
      <c r="VLT193" s="749"/>
      <c r="VLU193" s="749"/>
      <c r="VLV193" s="749"/>
      <c r="VLW193" s="749"/>
      <c r="VLX193" s="749"/>
      <c r="VLY193" s="749"/>
      <c r="VLZ193" s="749"/>
      <c r="VMA193" s="749"/>
      <c r="VMB193" s="749"/>
      <c r="VMC193" s="749"/>
      <c r="VMD193" s="749"/>
      <c r="VME193" s="749"/>
      <c r="VMF193" s="749"/>
      <c r="VMG193" s="749"/>
      <c r="VMH193" s="749"/>
      <c r="VMI193" s="749"/>
      <c r="VMJ193" s="749"/>
      <c r="VMK193" s="749"/>
      <c r="VML193" s="749"/>
      <c r="VMM193" s="749"/>
      <c r="VMN193" s="749"/>
      <c r="VMO193" s="749"/>
      <c r="VMP193" s="749"/>
      <c r="VMQ193" s="749"/>
      <c r="VMR193" s="749"/>
      <c r="VMS193" s="749"/>
      <c r="VMT193" s="749"/>
      <c r="VMU193" s="749"/>
      <c r="VMV193" s="749"/>
      <c r="VMW193" s="749"/>
      <c r="VMX193" s="749"/>
      <c r="VMY193" s="749"/>
      <c r="VMZ193" s="749"/>
      <c r="VNA193" s="749"/>
      <c r="VNB193" s="749"/>
      <c r="VNC193" s="749"/>
      <c r="VND193" s="749"/>
      <c r="VNE193" s="749"/>
      <c r="VNF193" s="749"/>
      <c r="VNG193" s="749"/>
      <c r="VNH193" s="749"/>
      <c r="VNI193" s="749"/>
      <c r="VNJ193" s="749"/>
      <c r="VNK193" s="749"/>
      <c r="VNL193" s="749"/>
      <c r="VNM193" s="749"/>
      <c r="VNN193" s="749"/>
      <c r="VNO193" s="749"/>
      <c r="VNP193" s="749"/>
      <c r="VNQ193" s="749"/>
      <c r="VNR193" s="749"/>
      <c r="VNS193" s="749"/>
      <c r="VNT193" s="749"/>
      <c r="VNU193" s="749"/>
      <c r="VNV193" s="749"/>
      <c r="VNW193" s="749"/>
      <c r="VNX193" s="749"/>
      <c r="VNY193" s="749"/>
      <c r="VNZ193" s="749"/>
      <c r="VOA193" s="749"/>
      <c r="VOB193" s="749"/>
      <c r="VOC193" s="749"/>
      <c r="VOD193" s="749"/>
      <c r="VOE193" s="749"/>
      <c r="VOF193" s="749"/>
      <c r="VOG193" s="749"/>
      <c r="VOH193" s="749"/>
      <c r="VOI193" s="749"/>
      <c r="VOJ193" s="749"/>
      <c r="VOK193" s="749"/>
      <c r="VOL193" s="749"/>
      <c r="VOM193" s="749"/>
      <c r="VON193" s="749"/>
      <c r="VOO193" s="749"/>
      <c r="VOP193" s="749"/>
      <c r="VOQ193" s="749"/>
      <c r="VOR193" s="749"/>
      <c r="VOS193" s="749"/>
      <c r="VOT193" s="749"/>
      <c r="VOU193" s="749"/>
      <c r="VOV193" s="749"/>
      <c r="VOW193" s="749"/>
      <c r="VOX193" s="749"/>
      <c r="VOY193" s="749"/>
      <c r="VOZ193" s="749"/>
      <c r="VPA193" s="749"/>
      <c r="VPB193" s="749"/>
      <c r="VPC193" s="749"/>
      <c r="VPD193" s="749"/>
      <c r="VPE193" s="749"/>
      <c r="VPF193" s="749"/>
      <c r="VPG193" s="749"/>
      <c r="VPH193" s="749"/>
      <c r="VPI193" s="749"/>
      <c r="VPJ193" s="749"/>
      <c r="VPK193" s="749"/>
      <c r="VPL193" s="749"/>
      <c r="VPM193" s="749"/>
      <c r="VPN193" s="749"/>
      <c r="VPO193" s="749"/>
      <c r="VPP193" s="749"/>
      <c r="VPQ193" s="749"/>
      <c r="VPR193" s="749"/>
      <c r="VPS193" s="749"/>
      <c r="VPT193" s="749"/>
      <c r="VPU193" s="749"/>
      <c r="VPV193" s="749"/>
      <c r="VPW193" s="749"/>
      <c r="VPX193" s="749"/>
      <c r="VPY193" s="749"/>
      <c r="VPZ193" s="749"/>
      <c r="VQA193" s="749"/>
      <c r="VQB193" s="749"/>
      <c r="VQC193" s="749"/>
      <c r="VQD193" s="749"/>
      <c r="VQE193" s="749"/>
      <c r="VQF193" s="749"/>
      <c r="VQG193" s="749"/>
      <c r="VQH193" s="749"/>
      <c r="VQI193" s="749"/>
      <c r="VQJ193" s="749"/>
      <c r="VQK193" s="749"/>
      <c r="VQL193" s="749"/>
      <c r="VQM193" s="749"/>
      <c r="VQN193" s="749"/>
      <c r="VQO193" s="749"/>
      <c r="VQP193" s="749"/>
      <c r="VQQ193" s="749"/>
      <c r="VQR193" s="749"/>
      <c r="VQS193" s="749"/>
      <c r="VQT193" s="749"/>
      <c r="VQU193" s="749"/>
      <c r="VQV193" s="749"/>
      <c r="VQW193" s="749"/>
      <c r="VQX193" s="749"/>
      <c r="VQY193" s="749"/>
      <c r="VQZ193" s="749"/>
      <c r="VRA193" s="749"/>
      <c r="VRB193" s="749"/>
      <c r="VRC193" s="749"/>
      <c r="VRD193" s="749"/>
      <c r="VRE193" s="749"/>
      <c r="VRF193" s="749"/>
      <c r="VRG193" s="749"/>
      <c r="VRH193" s="749"/>
      <c r="VRI193" s="749"/>
      <c r="VRJ193" s="749"/>
      <c r="VRK193" s="749"/>
      <c r="VRL193" s="749"/>
      <c r="VRM193" s="749"/>
      <c r="VRN193" s="749"/>
      <c r="VRO193" s="749"/>
      <c r="VRP193" s="749"/>
      <c r="VRQ193" s="749"/>
      <c r="VRR193" s="749"/>
      <c r="VRS193" s="749"/>
      <c r="VRT193" s="749"/>
      <c r="VRU193" s="749"/>
      <c r="VRV193" s="749"/>
      <c r="VRW193" s="749"/>
      <c r="VRX193" s="749"/>
      <c r="VRY193" s="749"/>
      <c r="VRZ193" s="749"/>
      <c r="VSA193" s="749"/>
      <c r="VSB193" s="749"/>
      <c r="VSC193" s="749"/>
      <c r="VSD193" s="749"/>
      <c r="VSE193" s="749"/>
      <c r="VSF193" s="749"/>
      <c r="VSG193" s="749"/>
      <c r="VSH193" s="749"/>
      <c r="VSI193" s="749"/>
      <c r="VSJ193" s="749"/>
      <c r="VSK193" s="749"/>
      <c r="VSL193" s="749"/>
      <c r="VSM193" s="749"/>
      <c r="VSN193" s="749"/>
      <c r="VSO193" s="749"/>
      <c r="VSP193" s="749"/>
      <c r="VSQ193" s="749"/>
      <c r="VSR193" s="749"/>
      <c r="VSS193" s="749"/>
      <c r="VST193" s="749"/>
      <c r="VSU193" s="749"/>
      <c r="VSV193" s="749"/>
      <c r="VSW193" s="749"/>
      <c r="VSX193" s="749"/>
      <c r="VSY193" s="749"/>
      <c r="VSZ193" s="749"/>
      <c r="VTA193" s="749"/>
      <c r="VTB193" s="749"/>
      <c r="VTC193" s="749"/>
      <c r="VTD193" s="749"/>
      <c r="VTE193" s="749"/>
      <c r="VTF193" s="749"/>
      <c r="VTG193" s="749"/>
      <c r="VTH193" s="749"/>
      <c r="VTI193" s="749"/>
      <c r="VTJ193" s="749"/>
      <c r="VTK193" s="749"/>
      <c r="VTL193" s="749"/>
      <c r="VTM193" s="749"/>
      <c r="VTN193" s="749"/>
      <c r="VTO193" s="749"/>
      <c r="VTP193" s="749"/>
      <c r="VTQ193" s="749"/>
      <c r="VTR193" s="749"/>
      <c r="VTS193" s="749"/>
      <c r="VTT193" s="749"/>
      <c r="VTU193" s="749"/>
      <c r="VTV193" s="749"/>
      <c r="VTW193" s="749"/>
      <c r="VTX193" s="749"/>
      <c r="VTY193" s="749"/>
      <c r="VTZ193" s="749"/>
      <c r="VUA193" s="749"/>
      <c r="VUB193" s="749"/>
      <c r="VUC193" s="749"/>
      <c r="VUD193" s="749"/>
      <c r="VUE193" s="749"/>
      <c r="VUF193" s="749"/>
      <c r="VUG193" s="749"/>
      <c r="VUH193" s="749"/>
      <c r="VUI193" s="749"/>
      <c r="VUJ193" s="749"/>
      <c r="VUK193" s="749"/>
      <c r="VUL193" s="749"/>
      <c r="VUM193" s="749"/>
      <c r="VUN193" s="749"/>
      <c r="VUO193" s="749"/>
      <c r="VUP193" s="749"/>
      <c r="VUQ193" s="749"/>
      <c r="VUR193" s="749"/>
      <c r="VUS193" s="749"/>
      <c r="VUT193" s="749"/>
      <c r="VUU193" s="749"/>
      <c r="VUV193" s="749"/>
      <c r="VUW193" s="749"/>
      <c r="VUX193" s="749"/>
      <c r="VUY193" s="749"/>
      <c r="VUZ193" s="749"/>
      <c r="VVA193" s="749"/>
      <c r="VVB193" s="749"/>
      <c r="VVC193" s="749"/>
      <c r="VVD193" s="749"/>
      <c r="VVE193" s="749"/>
      <c r="VVF193" s="749"/>
      <c r="VVG193" s="749"/>
      <c r="VVH193" s="749"/>
      <c r="VVI193" s="749"/>
      <c r="VVJ193" s="749"/>
      <c r="VVK193" s="749"/>
      <c r="VVL193" s="749"/>
      <c r="VVM193" s="749"/>
      <c r="VVN193" s="749"/>
      <c r="VVO193" s="749"/>
      <c r="VVP193" s="749"/>
      <c r="VVQ193" s="749"/>
      <c r="VVR193" s="749"/>
      <c r="VVS193" s="749"/>
      <c r="VVT193" s="749"/>
      <c r="VVU193" s="749"/>
      <c r="VVV193" s="749"/>
      <c r="VVW193" s="749"/>
      <c r="VVX193" s="749"/>
      <c r="VVY193" s="749"/>
      <c r="VVZ193" s="749"/>
      <c r="VWA193" s="749"/>
      <c r="VWB193" s="749"/>
      <c r="VWC193" s="749"/>
      <c r="VWD193" s="749"/>
      <c r="VWE193" s="749"/>
      <c r="VWF193" s="749"/>
      <c r="VWG193" s="749"/>
      <c r="VWH193" s="749"/>
      <c r="VWI193" s="749"/>
      <c r="VWJ193" s="749"/>
      <c r="VWK193" s="749"/>
      <c r="VWL193" s="749"/>
      <c r="VWM193" s="749"/>
      <c r="VWN193" s="749"/>
      <c r="VWO193" s="749"/>
      <c r="VWP193" s="749"/>
      <c r="VWQ193" s="749"/>
      <c r="VWR193" s="749"/>
      <c r="VWS193" s="749"/>
      <c r="VWT193" s="749"/>
      <c r="VWU193" s="749"/>
      <c r="VWV193" s="749"/>
      <c r="VWW193" s="749"/>
      <c r="VWX193" s="749"/>
      <c r="VWY193" s="749"/>
      <c r="VWZ193" s="749"/>
      <c r="VXA193" s="749"/>
      <c r="VXB193" s="749"/>
      <c r="VXC193" s="749"/>
      <c r="VXD193" s="749"/>
      <c r="VXE193" s="749"/>
      <c r="VXF193" s="749"/>
      <c r="VXG193" s="749"/>
      <c r="VXH193" s="749"/>
      <c r="VXI193" s="749"/>
      <c r="VXJ193" s="749"/>
      <c r="VXK193" s="749"/>
      <c r="VXL193" s="749"/>
      <c r="VXM193" s="749"/>
      <c r="VXN193" s="749"/>
      <c r="VXO193" s="749"/>
      <c r="VXP193" s="749"/>
      <c r="VXQ193" s="749"/>
      <c r="VXR193" s="749"/>
      <c r="VXS193" s="749"/>
      <c r="VXT193" s="749"/>
      <c r="VXU193" s="749"/>
      <c r="VXV193" s="749"/>
      <c r="VXW193" s="749"/>
      <c r="VXX193" s="749"/>
      <c r="VXY193" s="749"/>
      <c r="VXZ193" s="749"/>
      <c r="VYA193" s="749"/>
      <c r="VYB193" s="749"/>
      <c r="VYC193" s="749"/>
      <c r="VYD193" s="749"/>
      <c r="VYE193" s="749"/>
      <c r="VYF193" s="749"/>
      <c r="VYG193" s="749"/>
      <c r="VYH193" s="749"/>
      <c r="VYI193" s="749"/>
      <c r="VYJ193" s="749"/>
      <c r="VYK193" s="749"/>
      <c r="VYL193" s="749"/>
      <c r="VYM193" s="749"/>
      <c r="VYN193" s="749"/>
      <c r="VYO193" s="749"/>
      <c r="VYP193" s="749"/>
      <c r="VYQ193" s="749"/>
      <c r="VYR193" s="749"/>
      <c r="VYS193" s="749"/>
      <c r="VYT193" s="749"/>
      <c r="VYU193" s="749"/>
      <c r="VYV193" s="749"/>
      <c r="VYW193" s="749"/>
      <c r="VYX193" s="749"/>
      <c r="VYY193" s="749"/>
      <c r="VYZ193" s="749"/>
      <c r="VZA193" s="749"/>
      <c r="VZB193" s="749"/>
      <c r="VZC193" s="749"/>
      <c r="VZD193" s="749"/>
      <c r="VZE193" s="749"/>
      <c r="VZF193" s="749"/>
      <c r="VZG193" s="749"/>
      <c r="VZH193" s="749"/>
      <c r="VZI193" s="749"/>
      <c r="VZJ193" s="749"/>
      <c r="VZK193" s="749"/>
      <c r="VZL193" s="749"/>
      <c r="VZM193" s="749"/>
      <c r="VZN193" s="749"/>
      <c r="VZO193" s="749"/>
      <c r="VZP193" s="749"/>
      <c r="VZQ193" s="749"/>
      <c r="VZR193" s="749"/>
      <c r="VZS193" s="749"/>
      <c r="VZT193" s="749"/>
      <c r="VZU193" s="749"/>
      <c r="VZV193" s="749"/>
      <c r="VZW193" s="749"/>
      <c r="VZX193" s="749"/>
      <c r="VZY193" s="749"/>
      <c r="VZZ193" s="749"/>
      <c r="WAA193" s="749"/>
      <c r="WAB193" s="749"/>
      <c r="WAC193" s="749"/>
      <c r="WAD193" s="749"/>
      <c r="WAE193" s="749"/>
      <c r="WAF193" s="749"/>
      <c r="WAG193" s="749"/>
      <c r="WAH193" s="749"/>
      <c r="WAI193" s="749"/>
      <c r="WAJ193" s="749"/>
      <c r="WAK193" s="749"/>
      <c r="WAL193" s="749"/>
      <c r="WAM193" s="749"/>
      <c r="WAN193" s="749"/>
      <c r="WAO193" s="749"/>
      <c r="WAP193" s="749"/>
      <c r="WAQ193" s="749"/>
      <c r="WAR193" s="749"/>
      <c r="WAS193" s="749"/>
      <c r="WAT193" s="749"/>
      <c r="WAU193" s="749"/>
      <c r="WAV193" s="749"/>
      <c r="WAW193" s="749"/>
      <c r="WAX193" s="749"/>
      <c r="WAY193" s="749"/>
      <c r="WAZ193" s="749"/>
      <c r="WBA193" s="749"/>
      <c r="WBB193" s="749"/>
      <c r="WBC193" s="749"/>
      <c r="WBD193" s="749"/>
      <c r="WBE193" s="749"/>
      <c r="WBF193" s="749"/>
      <c r="WBG193" s="749"/>
      <c r="WBH193" s="749"/>
      <c r="WBI193" s="749"/>
      <c r="WBJ193" s="749"/>
      <c r="WBK193" s="749"/>
      <c r="WBL193" s="749"/>
      <c r="WBM193" s="749"/>
      <c r="WBN193" s="749"/>
      <c r="WBO193" s="749"/>
      <c r="WBP193" s="749"/>
      <c r="WBQ193" s="749"/>
      <c r="WBR193" s="749"/>
      <c r="WBS193" s="749"/>
      <c r="WBT193" s="749"/>
      <c r="WBU193" s="749"/>
      <c r="WBV193" s="749"/>
      <c r="WBW193" s="749"/>
      <c r="WBX193" s="749"/>
      <c r="WBY193" s="749"/>
      <c r="WBZ193" s="749"/>
      <c r="WCA193" s="749"/>
      <c r="WCB193" s="749"/>
      <c r="WCC193" s="749"/>
      <c r="WCD193" s="749"/>
      <c r="WCE193" s="749"/>
      <c r="WCF193" s="749"/>
      <c r="WCG193" s="749"/>
      <c r="WCH193" s="749"/>
      <c r="WCI193" s="749"/>
      <c r="WCJ193" s="749"/>
      <c r="WCK193" s="749"/>
      <c r="WCL193" s="749"/>
      <c r="WCM193" s="749"/>
      <c r="WCN193" s="749"/>
      <c r="WCO193" s="749"/>
      <c r="WCP193" s="749"/>
      <c r="WCQ193" s="749"/>
      <c r="WCR193" s="749"/>
      <c r="WCS193" s="749"/>
      <c r="WCT193" s="749"/>
      <c r="WCU193" s="749"/>
      <c r="WCV193" s="749"/>
      <c r="WCW193" s="749"/>
      <c r="WCX193" s="749"/>
      <c r="WCY193" s="749"/>
      <c r="WCZ193" s="749"/>
      <c r="WDA193" s="749"/>
      <c r="WDB193" s="749"/>
      <c r="WDC193" s="749"/>
      <c r="WDD193" s="749"/>
      <c r="WDE193" s="749"/>
      <c r="WDF193" s="749"/>
      <c r="WDG193" s="749"/>
      <c r="WDH193" s="749"/>
      <c r="WDI193" s="749"/>
      <c r="WDJ193" s="749"/>
      <c r="WDK193" s="749"/>
      <c r="WDL193" s="749"/>
      <c r="WDM193" s="749"/>
      <c r="WDN193" s="749"/>
      <c r="WDO193" s="749"/>
      <c r="WDP193" s="749"/>
      <c r="WDQ193" s="749"/>
      <c r="WDR193" s="749"/>
      <c r="WDS193" s="749"/>
      <c r="WDT193" s="749"/>
      <c r="WDU193" s="749"/>
      <c r="WDV193" s="749"/>
      <c r="WDW193" s="749"/>
      <c r="WDX193" s="749"/>
      <c r="WDY193" s="749"/>
      <c r="WDZ193" s="749"/>
      <c r="WEA193" s="749"/>
      <c r="WEB193" s="749"/>
      <c r="WEC193" s="749"/>
      <c r="WED193" s="749"/>
      <c r="WEE193" s="749"/>
      <c r="WEF193" s="749"/>
      <c r="WEG193" s="749"/>
      <c r="WEH193" s="749"/>
      <c r="WEI193" s="749"/>
      <c r="WEJ193" s="749"/>
      <c r="WEK193" s="749"/>
      <c r="WEL193" s="749"/>
      <c r="WEM193" s="749"/>
      <c r="WEN193" s="749"/>
      <c r="WEO193" s="749"/>
      <c r="WEP193" s="749"/>
      <c r="WEQ193" s="749"/>
      <c r="WER193" s="749"/>
      <c r="WES193" s="749"/>
      <c r="WET193" s="749"/>
      <c r="WEU193" s="749"/>
      <c r="WEV193" s="749"/>
      <c r="WEW193" s="749"/>
      <c r="WEX193" s="749"/>
      <c r="WEY193" s="749"/>
      <c r="WEZ193" s="749"/>
      <c r="WFA193" s="749"/>
      <c r="WFB193" s="749"/>
      <c r="WFC193" s="749"/>
      <c r="WFD193" s="749"/>
      <c r="WFE193" s="749"/>
      <c r="WFF193" s="749"/>
      <c r="WFG193" s="749"/>
      <c r="WFH193" s="749"/>
      <c r="WFI193" s="749"/>
      <c r="WFJ193" s="749"/>
      <c r="WFK193" s="749"/>
      <c r="WFL193" s="749"/>
      <c r="WFM193" s="749"/>
      <c r="WFN193" s="749"/>
      <c r="WFO193" s="749"/>
      <c r="WFP193" s="749"/>
      <c r="WFQ193" s="749"/>
      <c r="WFR193" s="749"/>
      <c r="WFS193" s="749"/>
      <c r="WFT193" s="749"/>
      <c r="WFU193" s="749"/>
      <c r="WFV193" s="749"/>
      <c r="WFW193" s="749"/>
      <c r="WFX193" s="749"/>
      <c r="WFY193" s="749"/>
      <c r="WFZ193" s="749"/>
      <c r="WGA193" s="749"/>
      <c r="WGB193" s="749"/>
      <c r="WGC193" s="749"/>
      <c r="WGD193" s="749"/>
      <c r="WGE193" s="749"/>
      <c r="WGF193" s="749"/>
      <c r="WGG193" s="749"/>
      <c r="WGH193" s="749"/>
      <c r="WGI193" s="749"/>
      <c r="WGJ193" s="749"/>
      <c r="WGK193" s="749"/>
      <c r="WGL193" s="749"/>
      <c r="WGM193" s="749"/>
      <c r="WGN193" s="749"/>
      <c r="WGO193" s="749"/>
      <c r="WGP193" s="749"/>
      <c r="WGQ193" s="749"/>
      <c r="WGR193" s="749"/>
      <c r="WGS193" s="749"/>
      <c r="WGT193" s="749"/>
      <c r="WGU193" s="749"/>
      <c r="WGV193" s="749"/>
      <c r="WGW193" s="749"/>
      <c r="WGX193" s="749"/>
      <c r="WGY193" s="749"/>
      <c r="WGZ193" s="749"/>
      <c r="WHA193" s="749"/>
      <c r="WHB193" s="749"/>
      <c r="WHC193" s="749"/>
      <c r="WHD193" s="749"/>
      <c r="WHE193" s="749"/>
      <c r="WHF193" s="749"/>
      <c r="WHG193" s="749"/>
      <c r="WHH193" s="749"/>
      <c r="WHI193" s="749"/>
      <c r="WHJ193" s="749"/>
      <c r="WHK193" s="749"/>
      <c r="WHL193" s="749"/>
      <c r="WHM193" s="749"/>
      <c r="WHN193" s="749"/>
      <c r="WHO193" s="749"/>
      <c r="WHP193" s="749"/>
      <c r="WHQ193" s="749"/>
      <c r="WHR193" s="749"/>
      <c r="WHS193" s="749"/>
      <c r="WHT193" s="749"/>
      <c r="WHU193" s="749"/>
      <c r="WHV193" s="749"/>
      <c r="WHW193" s="749"/>
      <c r="WHX193" s="749"/>
      <c r="WHY193" s="749"/>
      <c r="WHZ193" s="749"/>
      <c r="WIA193" s="749"/>
      <c r="WIB193" s="749"/>
      <c r="WIC193" s="749"/>
      <c r="WID193" s="749"/>
      <c r="WIE193" s="749"/>
      <c r="WIF193" s="749"/>
      <c r="WIG193" s="749"/>
      <c r="WIH193" s="749"/>
      <c r="WII193" s="749"/>
      <c r="WIJ193" s="749"/>
      <c r="WIK193" s="749"/>
      <c r="WIL193" s="749"/>
      <c r="WIM193" s="749"/>
      <c r="WIN193" s="749"/>
      <c r="WIO193" s="749"/>
      <c r="WIP193" s="749"/>
      <c r="WIQ193" s="749"/>
      <c r="WIR193" s="749"/>
      <c r="WIS193" s="749"/>
      <c r="WIT193" s="749"/>
      <c r="WIU193" s="749"/>
      <c r="WIV193" s="749"/>
      <c r="WIW193" s="749"/>
      <c r="WIX193" s="749"/>
      <c r="WIY193" s="749"/>
      <c r="WIZ193" s="749"/>
      <c r="WJA193" s="749"/>
      <c r="WJB193" s="749"/>
      <c r="WJC193" s="749"/>
      <c r="WJD193" s="749"/>
      <c r="WJE193" s="749"/>
      <c r="WJF193" s="749"/>
      <c r="WJG193" s="749"/>
      <c r="WJH193" s="749"/>
      <c r="WJI193" s="749"/>
      <c r="WJJ193" s="749"/>
      <c r="WJK193" s="749"/>
      <c r="WJL193" s="749"/>
      <c r="WJM193" s="749"/>
      <c r="WJN193" s="749"/>
      <c r="WJO193" s="749"/>
      <c r="WJP193" s="749"/>
      <c r="WJQ193" s="749"/>
      <c r="WJR193" s="749"/>
      <c r="WJS193" s="749"/>
      <c r="WJT193" s="749"/>
      <c r="WJU193" s="749"/>
      <c r="WJV193" s="749"/>
      <c r="WJW193" s="749"/>
      <c r="WJX193" s="749"/>
      <c r="WJY193" s="749"/>
      <c r="WJZ193" s="749"/>
      <c r="WKA193" s="749"/>
      <c r="WKB193" s="749"/>
      <c r="WKC193" s="749"/>
      <c r="WKD193" s="749"/>
      <c r="WKE193" s="749"/>
      <c r="WKF193" s="749"/>
      <c r="WKG193" s="749"/>
      <c r="WKH193" s="749"/>
      <c r="WKI193" s="749"/>
      <c r="WKJ193" s="749"/>
      <c r="WKK193" s="749"/>
      <c r="WKL193" s="749"/>
      <c r="WKM193" s="749"/>
      <c r="WKN193" s="749"/>
      <c r="WKO193" s="749"/>
      <c r="WKP193" s="749"/>
      <c r="WKQ193" s="749"/>
      <c r="WKR193" s="749"/>
      <c r="WKS193" s="749"/>
      <c r="WKT193" s="749"/>
      <c r="WKU193" s="749"/>
      <c r="WKV193" s="749"/>
      <c r="WKW193" s="749"/>
      <c r="WKX193" s="749"/>
      <c r="WKY193" s="749"/>
      <c r="WKZ193" s="749"/>
      <c r="WLA193" s="749"/>
      <c r="WLB193" s="749"/>
      <c r="WLC193" s="749"/>
      <c r="WLD193" s="749"/>
      <c r="WLE193" s="749"/>
      <c r="WLF193" s="749"/>
      <c r="WLG193" s="749"/>
      <c r="WLH193" s="749"/>
      <c r="WLI193" s="749"/>
      <c r="WLJ193" s="749"/>
      <c r="WLK193" s="749"/>
      <c r="WLL193" s="749"/>
      <c r="WLM193" s="749"/>
      <c r="WLN193" s="749"/>
      <c r="WLO193" s="749"/>
      <c r="WLP193" s="749"/>
      <c r="WLQ193" s="749"/>
      <c r="WLR193" s="749"/>
      <c r="WLS193" s="749"/>
      <c r="WLT193" s="749"/>
      <c r="WLU193" s="749"/>
      <c r="WLV193" s="749"/>
      <c r="WLW193" s="749"/>
      <c r="WLX193" s="749"/>
      <c r="WLY193" s="749"/>
      <c r="WLZ193" s="749"/>
      <c r="WMA193" s="749"/>
      <c r="WMB193" s="749"/>
      <c r="WMC193" s="749"/>
      <c r="WMD193" s="749"/>
      <c r="WME193" s="749"/>
      <c r="WMF193" s="749"/>
      <c r="WMG193" s="749"/>
      <c r="WMH193" s="749"/>
      <c r="WMI193" s="749"/>
      <c r="WMJ193" s="749"/>
      <c r="WMK193" s="749"/>
      <c r="WML193" s="749"/>
      <c r="WMM193" s="749"/>
      <c r="WMN193" s="749"/>
      <c r="WMO193" s="749"/>
      <c r="WMP193" s="749"/>
      <c r="WMQ193" s="749"/>
      <c r="WMR193" s="749"/>
      <c r="WMS193" s="749"/>
      <c r="WMT193" s="749"/>
      <c r="WMU193" s="749"/>
      <c r="WMV193" s="749"/>
      <c r="WMW193" s="749"/>
      <c r="WMX193" s="749"/>
      <c r="WMY193" s="749"/>
      <c r="WMZ193" s="749"/>
      <c r="WNA193" s="749"/>
      <c r="WNB193" s="749"/>
      <c r="WNC193" s="749"/>
      <c r="WND193" s="749"/>
      <c r="WNE193" s="749"/>
      <c r="WNF193" s="749"/>
      <c r="WNG193" s="749"/>
      <c r="WNH193" s="749"/>
      <c r="WNI193" s="749"/>
      <c r="WNJ193" s="749"/>
      <c r="WNK193" s="749"/>
      <c r="WNL193" s="749"/>
      <c r="WNM193" s="749"/>
      <c r="WNN193" s="749"/>
      <c r="WNO193" s="749"/>
      <c r="WNP193" s="749"/>
      <c r="WNQ193" s="749"/>
      <c r="WNR193" s="749"/>
      <c r="WNS193" s="749"/>
      <c r="WNT193" s="749"/>
      <c r="WNU193" s="749"/>
      <c r="WNV193" s="749"/>
      <c r="WNW193" s="749"/>
      <c r="WNX193" s="749"/>
      <c r="WNY193" s="749"/>
      <c r="WNZ193" s="749"/>
      <c r="WOA193" s="749"/>
      <c r="WOB193" s="749"/>
      <c r="WOC193" s="749"/>
      <c r="WOD193" s="749"/>
      <c r="WOE193" s="749"/>
      <c r="WOF193" s="749"/>
      <c r="WOG193" s="749"/>
      <c r="WOH193" s="749"/>
      <c r="WOI193" s="749"/>
      <c r="WOJ193" s="749"/>
      <c r="WOK193" s="749"/>
      <c r="WOL193" s="749"/>
      <c r="WOM193" s="749"/>
      <c r="WON193" s="749"/>
      <c r="WOO193" s="749"/>
      <c r="WOP193" s="749"/>
      <c r="WOQ193" s="749"/>
      <c r="WOR193" s="749"/>
      <c r="WOS193" s="749"/>
      <c r="WOT193" s="749"/>
      <c r="WOU193" s="749"/>
      <c r="WOV193" s="749"/>
      <c r="WOW193" s="749"/>
      <c r="WOX193" s="749"/>
      <c r="WOY193" s="749"/>
      <c r="WOZ193" s="749"/>
      <c r="WPA193" s="749"/>
      <c r="WPB193" s="749"/>
      <c r="WPC193" s="749"/>
      <c r="WPD193" s="749"/>
      <c r="WPE193" s="749"/>
      <c r="WPF193" s="749"/>
      <c r="WPG193" s="749"/>
      <c r="WPH193" s="749"/>
      <c r="WPI193" s="749"/>
      <c r="WPJ193" s="749"/>
      <c r="WPK193" s="749"/>
      <c r="WPL193" s="749"/>
      <c r="WPM193" s="749"/>
      <c r="WPN193" s="749"/>
      <c r="WPO193" s="749"/>
      <c r="WPP193" s="749"/>
      <c r="WPQ193" s="749"/>
      <c r="WPR193" s="749"/>
      <c r="WPS193" s="749"/>
      <c r="WPT193" s="749"/>
      <c r="WPU193" s="749"/>
      <c r="WPV193" s="749"/>
      <c r="WPW193" s="749"/>
      <c r="WPX193" s="749"/>
      <c r="WPY193" s="749"/>
      <c r="WPZ193" s="749"/>
      <c r="WQA193" s="749"/>
      <c r="WQB193" s="749"/>
      <c r="WQC193" s="749"/>
      <c r="WQD193" s="749"/>
      <c r="WQE193" s="749"/>
      <c r="WQF193" s="749"/>
      <c r="WQG193" s="749"/>
      <c r="WQH193" s="749"/>
      <c r="WQI193" s="749"/>
      <c r="WQJ193" s="749"/>
      <c r="WQK193" s="749"/>
      <c r="WQL193" s="749"/>
      <c r="WQM193" s="749"/>
      <c r="WQN193" s="749"/>
      <c r="WQO193" s="749"/>
      <c r="WQP193" s="749"/>
      <c r="WQQ193" s="749"/>
      <c r="WQR193" s="749"/>
      <c r="WQS193" s="749"/>
      <c r="WQT193" s="749"/>
      <c r="WQU193" s="749"/>
      <c r="WQV193" s="749"/>
      <c r="WQW193" s="749"/>
      <c r="WQX193" s="749"/>
      <c r="WQY193" s="749"/>
      <c r="WQZ193" s="749"/>
      <c r="WRA193" s="749"/>
      <c r="WRB193" s="749"/>
      <c r="WRC193" s="749"/>
      <c r="WRD193" s="749"/>
      <c r="WRE193" s="749"/>
      <c r="WRF193" s="749"/>
      <c r="WRG193" s="749"/>
      <c r="WRH193" s="749"/>
      <c r="WRI193" s="749"/>
      <c r="WRJ193" s="749"/>
      <c r="WRK193" s="749"/>
      <c r="WRL193" s="749"/>
      <c r="WRM193" s="749"/>
      <c r="WRN193" s="749"/>
      <c r="WRO193" s="749"/>
      <c r="WRP193" s="749"/>
      <c r="WRQ193" s="749"/>
      <c r="WRR193" s="749"/>
      <c r="WRS193" s="749"/>
      <c r="WRT193" s="749"/>
      <c r="WRU193" s="749"/>
      <c r="WRV193" s="749"/>
      <c r="WRW193" s="749"/>
      <c r="WRX193" s="749"/>
      <c r="WRY193" s="749"/>
      <c r="WRZ193" s="749"/>
      <c r="WSA193" s="749"/>
      <c r="WSB193" s="749"/>
      <c r="WSC193" s="749"/>
      <c r="WSD193" s="749"/>
      <c r="WSE193" s="749"/>
      <c r="WSF193" s="749"/>
      <c r="WSG193" s="749"/>
      <c r="WSH193" s="749"/>
      <c r="WSI193" s="749"/>
      <c r="WSJ193" s="749"/>
      <c r="WSK193" s="749"/>
      <c r="WSL193" s="749"/>
      <c r="WSM193" s="749"/>
      <c r="WSN193" s="749"/>
      <c r="WSO193" s="749"/>
      <c r="WSP193" s="749"/>
      <c r="WSQ193" s="749"/>
      <c r="WSR193" s="749"/>
      <c r="WSS193" s="749"/>
      <c r="WST193" s="749"/>
      <c r="WSU193" s="749"/>
      <c r="WSV193" s="749"/>
      <c r="WSW193" s="749"/>
      <c r="WSX193" s="749"/>
      <c r="WSY193" s="749"/>
      <c r="WSZ193" s="749"/>
      <c r="WTA193" s="749"/>
      <c r="WTB193" s="749"/>
      <c r="WTC193" s="749"/>
      <c r="WTD193" s="749"/>
      <c r="WTE193" s="749"/>
      <c r="WTF193" s="749"/>
      <c r="WTG193" s="749"/>
      <c r="WTH193" s="749"/>
      <c r="WTI193" s="749"/>
      <c r="WTJ193" s="749"/>
      <c r="WTK193" s="749"/>
      <c r="WTL193" s="749"/>
      <c r="WTM193" s="749"/>
      <c r="WTN193" s="749"/>
      <c r="WTO193" s="749"/>
      <c r="WTP193" s="749"/>
      <c r="WTQ193" s="749"/>
      <c r="WTR193" s="749"/>
      <c r="WTS193" s="749"/>
      <c r="WTT193" s="749"/>
      <c r="WTU193" s="749"/>
      <c r="WTV193" s="749"/>
      <c r="WTW193" s="749"/>
      <c r="WTX193" s="749"/>
      <c r="WTY193" s="749"/>
      <c r="WTZ193" s="749"/>
      <c r="WUA193" s="749"/>
      <c r="WUB193" s="749"/>
      <c r="WUC193" s="749"/>
      <c r="WUD193" s="749"/>
      <c r="WUE193" s="749"/>
      <c r="WUF193" s="749"/>
      <c r="WUG193" s="749"/>
      <c r="WUH193" s="749"/>
      <c r="WUI193" s="749"/>
      <c r="WUJ193" s="749"/>
      <c r="WUK193" s="749"/>
      <c r="WUL193" s="749"/>
      <c r="WUM193" s="749"/>
      <c r="WUN193" s="749"/>
      <c r="WUO193" s="749"/>
      <c r="WUP193" s="749"/>
      <c r="WUQ193" s="749"/>
      <c r="WUR193" s="749"/>
      <c r="WUS193" s="749"/>
      <c r="WUT193" s="749"/>
      <c r="WUU193" s="749"/>
      <c r="WUV193" s="749"/>
      <c r="WUW193" s="749"/>
      <c r="WUX193" s="749"/>
      <c r="WUY193" s="749"/>
      <c r="WUZ193" s="749"/>
      <c r="WVA193" s="749"/>
      <c r="WVB193" s="749"/>
      <c r="WVC193" s="749"/>
      <c r="WVD193" s="749"/>
      <c r="WVE193" s="749"/>
      <c r="WVF193" s="749"/>
      <c r="WVG193" s="749"/>
      <c r="WVH193" s="749"/>
      <c r="WVI193" s="749"/>
      <c r="WVJ193" s="749"/>
      <c r="WVK193" s="749"/>
      <c r="WVL193" s="749"/>
      <c r="WVM193" s="749"/>
      <c r="WVN193" s="749"/>
      <c r="WVO193" s="749"/>
      <c r="WVP193" s="749"/>
      <c r="WVQ193" s="749"/>
      <c r="WVR193" s="749"/>
      <c r="WVS193" s="749"/>
      <c r="WVT193" s="749"/>
      <c r="WVU193" s="749"/>
      <c r="WVV193" s="749"/>
      <c r="WVW193" s="749"/>
      <c r="WVX193" s="749"/>
      <c r="WVY193" s="749"/>
      <c r="WVZ193" s="749"/>
      <c r="WWA193" s="749"/>
      <c r="WWB193" s="749"/>
      <c r="WWC193" s="749"/>
      <c r="WWD193" s="749"/>
      <c r="WWE193" s="749"/>
      <c r="WWF193" s="749"/>
      <c r="WWG193" s="749"/>
      <c r="WWH193" s="749"/>
      <c r="WWI193" s="749"/>
      <c r="WWJ193" s="749"/>
      <c r="WWK193" s="749"/>
      <c r="WWL193" s="749"/>
      <c r="WWM193" s="749"/>
      <c r="WWN193" s="749"/>
      <c r="WWO193" s="749"/>
      <c r="WWP193" s="749"/>
      <c r="WWQ193" s="749"/>
      <c r="WWR193" s="749"/>
      <c r="WWS193" s="749"/>
      <c r="WWT193" s="749"/>
      <c r="WWU193" s="749"/>
      <c r="WWV193" s="749"/>
      <c r="WWW193" s="749"/>
      <c r="WWX193" s="749"/>
      <c r="WWY193" s="749"/>
      <c r="WWZ193" s="749"/>
      <c r="WXA193" s="749"/>
      <c r="WXB193" s="749"/>
      <c r="WXC193" s="749"/>
      <c r="WXD193" s="749"/>
      <c r="WXE193" s="749"/>
      <c r="WXF193" s="749"/>
      <c r="WXG193" s="749"/>
      <c r="WXH193" s="749"/>
      <c r="WXI193" s="749"/>
      <c r="WXJ193" s="749"/>
      <c r="WXK193" s="749"/>
      <c r="WXL193" s="749"/>
      <c r="WXM193" s="749"/>
      <c r="WXN193" s="749"/>
      <c r="WXO193" s="749"/>
      <c r="WXP193" s="749"/>
      <c r="WXQ193" s="749"/>
      <c r="WXR193" s="749"/>
      <c r="WXS193" s="749"/>
      <c r="WXT193" s="749"/>
      <c r="WXU193" s="749"/>
      <c r="WXV193" s="749"/>
      <c r="WXW193" s="749"/>
      <c r="WXX193" s="749"/>
      <c r="WXY193" s="749"/>
      <c r="WXZ193" s="749"/>
      <c r="WYA193" s="749"/>
      <c r="WYB193" s="749"/>
      <c r="WYC193" s="749"/>
      <c r="WYD193" s="749"/>
      <c r="WYE193" s="749"/>
      <c r="WYF193" s="749"/>
      <c r="WYG193" s="749"/>
      <c r="WYH193" s="749"/>
      <c r="WYI193" s="749"/>
      <c r="WYJ193" s="749"/>
      <c r="WYK193" s="749"/>
      <c r="WYL193" s="749"/>
      <c r="WYM193" s="749"/>
      <c r="WYN193" s="749"/>
      <c r="WYO193" s="749"/>
      <c r="WYP193" s="749"/>
      <c r="WYQ193" s="749"/>
      <c r="WYR193" s="749"/>
      <c r="WYS193" s="749"/>
      <c r="WYT193" s="749"/>
      <c r="WYU193" s="749"/>
      <c r="WYV193" s="749"/>
      <c r="WYW193" s="749"/>
      <c r="WYX193" s="749"/>
      <c r="WYY193" s="749"/>
      <c r="WYZ193" s="749"/>
      <c r="WZA193" s="749"/>
      <c r="WZB193" s="749"/>
      <c r="WZC193" s="749"/>
      <c r="WZD193" s="749"/>
      <c r="WZE193" s="749"/>
      <c r="WZF193" s="749"/>
      <c r="WZG193" s="749"/>
      <c r="WZH193" s="749"/>
      <c r="WZI193" s="749"/>
      <c r="WZJ193" s="749"/>
      <c r="WZK193" s="749"/>
      <c r="WZL193" s="749"/>
      <c r="WZM193" s="749"/>
      <c r="WZN193" s="749"/>
      <c r="WZO193" s="749"/>
      <c r="WZP193" s="749"/>
      <c r="WZQ193" s="749"/>
      <c r="WZR193" s="749"/>
      <c r="WZS193" s="749"/>
      <c r="WZT193" s="749"/>
      <c r="WZU193" s="749"/>
      <c r="WZV193" s="749"/>
      <c r="WZW193" s="749"/>
      <c r="WZX193" s="749"/>
      <c r="WZY193" s="749"/>
      <c r="WZZ193" s="749"/>
      <c r="XAA193" s="749"/>
      <c r="XAB193" s="749"/>
      <c r="XAC193" s="749"/>
      <c r="XAD193" s="749"/>
      <c r="XAE193" s="749"/>
      <c r="XAF193" s="749"/>
      <c r="XAG193" s="749"/>
      <c r="XAH193" s="749"/>
      <c r="XAI193" s="749"/>
      <c r="XAJ193" s="749"/>
      <c r="XAK193" s="749"/>
      <c r="XAL193" s="749"/>
      <c r="XAM193" s="749"/>
      <c r="XAN193" s="749"/>
      <c r="XAO193" s="749"/>
      <c r="XAP193" s="749"/>
      <c r="XAQ193" s="749"/>
      <c r="XAR193" s="749"/>
      <c r="XAS193" s="749"/>
      <c r="XAT193" s="749"/>
      <c r="XAU193" s="749"/>
      <c r="XAV193" s="749"/>
      <c r="XAW193" s="749"/>
      <c r="XAX193" s="749"/>
      <c r="XAY193" s="749"/>
      <c r="XAZ193" s="749"/>
      <c r="XBA193" s="749"/>
      <c r="XBB193" s="749"/>
      <c r="XBC193" s="749"/>
      <c r="XBD193" s="749"/>
      <c r="XBE193" s="749"/>
      <c r="XBF193" s="749"/>
      <c r="XBG193" s="749"/>
      <c r="XBH193" s="749"/>
      <c r="XBI193" s="749"/>
      <c r="XBJ193" s="749"/>
      <c r="XBK193" s="749"/>
      <c r="XBL193" s="749"/>
      <c r="XBM193" s="749"/>
      <c r="XBN193" s="749"/>
      <c r="XBO193" s="749"/>
      <c r="XBP193" s="749"/>
      <c r="XBQ193" s="749"/>
      <c r="XBR193" s="749"/>
      <c r="XBS193" s="749"/>
      <c r="XBT193" s="749"/>
      <c r="XBU193" s="749"/>
      <c r="XBV193" s="749"/>
      <c r="XBW193" s="749"/>
      <c r="XBX193" s="749"/>
      <c r="XBY193" s="749"/>
      <c r="XBZ193" s="749"/>
      <c r="XCA193" s="749"/>
      <c r="XCB193" s="749"/>
      <c r="XCC193" s="749"/>
      <c r="XCD193" s="749"/>
      <c r="XCE193" s="749"/>
      <c r="XCF193" s="749"/>
      <c r="XCG193" s="749"/>
      <c r="XCH193" s="749"/>
      <c r="XCI193" s="749"/>
      <c r="XCJ193" s="749"/>
      <c r="XCK193" s="749"/>
      <c r="XCL193" s="749"/>
      <c r="XCM193" s="749"/>
      <c r="XCN193" s="749"/>
      <c r="XCO193" s="749"/>
      <c r="XCP193" s="749"/>
      <c r="XCQ193" s="749"/>
      <c r="XCR193" s="749"/>
      <c r="XCS193" s="749"/>
      <c r="XCT193" s="749"/>
      <c r="XCU193" s="749"/>
      <c r="XCV193" s="749"/>
      <c r="XCW193" s="749"/>
      <c r="XCX193" s="749"/>
      <c r="XCY193" s="749"/>
      <c r="XCZ193" s="749"/>
      <c r="XDA193" s="749"/>
      <c r="XDB193" s="749"/>
      <c r="XDC193" s="749"/>
      <c r="XDD193" s="749"/>
      <c r="XDE193" s="749"/>
      <c r="XDF193" s="749"/>
      <c r="XDG193" s="749"/>
      <c r="XDH193" s="749"/>
      <c r="XDI193" s="749"/>
      <c r="XDJ193" s="749"/>
      <c r="XDK193" s="749"/>
      <c r="XDL193" s="749"/>
      <c r="XDM193" s="749"/>
      <c r="XDN193" s="749"/>
      <c r="XDO193" s="749"/>
      <c r="XDP193" s="749"/>
      <c r="XDQ193" s="749"/>
      <c r="XDR193" s="749"/>
      <c r="XDS193" s="749"/>
      <c r="XDT193" s="749"/>
      <c r="XDU193" s="749"/>
      <c r="XDV193" s="749"/>
      <c r="XDW193" s="749"/>
      <c r="XDX193" s="749"/>
      <c r="XDY193" s="749"/>
      <c r="XDZ193" s="749"/>
      <c r="XEA193" s="749"/>
      <c r="XEB193" s="749"/>
      <c r="XEC193" s="749"/>
      <c r="XED193" s="749"/>
      <c r="XEE193" s="749"/>
      <c r="XEF193" s="749"/>
      <c r="XEG193" s="749"/>
      <c r="XEH193" s="749"/>
      <c r="XEI193" s="749"/>
      <c r="XEJ193" s="749"/>
      <c r="XEK193" s="749"/>
      <c r="XEL193" s="749"/>
      <c r="XEM193" s="749"/>
      <c r="XEN193" s="749"/>
      <c r="XEO193" s="749"/>
      <c r="XEP193" s="749"/>
      <c r="XEQ193" s="749"/>
      <c r="XER193" s="749"/>
      <c r="XES193" s="749"/>
      <c r="XET193" s="749"/>
      <c r="XEU193" s="749"/>
      <c r="XEV193" s="749"/>
      <c r="XEW193" s="749"/>
      <c r="XEX193" s="749"/>
      <c r="XEY193" s="749"/>
      <c r="XEZ193" s="749"/>
      <c r="XFA193" s="749"/>
      <c r="XFB193" s="749"/>
      <c r="XFC193" s="749"/>
      <c r="XFD193" s="749"/>
    </row>
    <row r="194" spans="1:16384" s="101" customFormat="1" ht="13.5">
      <c r="A194" s="1071" t="s">
        <v>1375</v>
      </c>
      <c r="B194" s="1072"/>
      <c r="C194" s="1072"/>
      <c r="D194" s="1072"/>
      <c r="E194" s="1072"/>
      <c r="F194" s="1072"/>
      <c r="G194" s="1072"/>
      <c r="H194" s="1072"/>
      <c r="I194" s="1072"/>
      <c r="J194" s="1072"/>
      <c r="K194" s="1072"/>
      <c r="L194" s="1072"/>
      <c r="M194" s="1072"/>
      <c r="N194" s="1072"/>
      <c r="O194" s="1072"/>
      <c r="P194" s="1072"/>
      <c r="Q194" s="1072"/>
      <c r="R194" s="1072"/>
      <c r="S194" s="1072"/>
      <c r="T194" s="1072"/>
      <c r="U194" s="1072"/>
      <c r="V194" s="1072"/>
      <c r="W194" s="1072"/>
      <c r="X194" s="1072"/>
      <c r="Y194" s="1072"/>
      <c r="Z194" s="1072"/>
      <c r="AA194" s="1072"/>
      <c r="AB194" s="1072"/>
      <c r="AC194" s="1072"/>
      <c r="AD194" s="1072"/>
      <c r="AE194" s="1072"/>
      <c r="AF194" s="1072"/>
      <c r="AG194" s="1072"/>
      <c r="AH194" s="1072"/>
      <c r="AI194" s="1072"/>
      <c r="AJ194" s="1072"/>
      <c r="AK194" s="1072"/>
      <c r="AL194" s="1072"/>
      <c r="AM194" s="1072"/>
      <c r="AN194" s="1072"/>
      <c r="AO194" s="1072"/>
      <c r="AP194" s="1072"/>
      <c r="AQ194" s="1072"/>
      <c r="AR194" s="1072"/>
      <c r="AS194" s="1072"/>
      <c r="AT194" s="1072"/>
      <c r="AU194" s="1072"/>
      <c r="AV194" s="1072"/>
      <c r="AW194" s="1072"/>
      <c r="AX194" s="1072"/>
      <c r="AY194" s="1072"/>
      <c r="AZ194" s="102"/>
      <c r="BA194" s="102"/>
      <c r="BB194" s="102"/>
    </row>
    <row r="195" spans="1:16384" s="101" customFormat="1" ht="59.25" customHeight="1">
      <c r="A195" s="749" t="s">
        <v>1376</v>
      </c>
      <c r="B195" s="749"/>
      <c r="C195" s="749"/>
      <c r="D195" s="749"/>
      <c r="E195" s="749"/>
      <c r="F195" s="749"/>
      <c r="G195" s="749"/>
      <c r="H195" s="749"/>
      <c r="I195" s="749"/>
      <c r="J195" s="749"/>
      <c r="K195" s="749"/>
      <c r="L195" s="749"/>
      <c r="M195" s="749"/>
      <c r="N195" s="749"/>
      <c r="O195" s="749"/>
      <c r="P195" s="749"/>
      <c r="Q195" s="749"/>
      <c r="R195" s="749"/>
      <c r="S195" s="749"/>
      <c r="T195" s="749"/>
      <c r="U195" s="749"/>
      <c r="V195" s="749"/>
      <c r="W195" s="749"/>
      <c r="X195" s="749"/>
      <c r="Y195" s="749"/>
      <c r="Z195" s="749"/>
      <c r="AA195" s="749"/>
      <c r="AB195" s="749"/>
      <c r="AC195" s="749"/>
      <c r="AD195" s="749"/>
      <c r="AE195" s="749"/>
      <c r="AF195" s="749"/>
      <c r="AG195" s="749"/>
      <c r="AH195" s="749"/>
      <c r="AI195" s="749"/>
      <c r="AJ195" s="749"/>
      <c r="AK195" s="749"/>
      <c r="AL195" s="749"/>
      <c r="AM195" s="749"/>
      <c r="AN195" s="749"/>
      <c r="AO195" s="749"/>
      <c r="AP195" s="749"/>
      <c r="AQ195" s="749"/>
      <c r="AR195" s="749"/>
      <c r="AS195" s="749"/>
      <c r="AT195" s="749"/>
      <c r="AU195" s="749"/>
      <c r="AV195" s="749"/>
      <c r="AW195" s="749"/>
      <c r="AX195" s="749"/>
      <c r="AY195" s="749"/>
      <c r="AZ195" s="102"/>
      <c r="BA195" s="102"/>
      <c r="BB195" s="102"/>
    </row>
    <row r="196" spans="1:16384" s="127" customFormat="1" ht="13.5">
      <c r="A196" s="124" t="s">
        <v>5010</v>
      </c>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124"/>
      <c r="AI196" s="124"/>
      <c r="AJ196" s="124"/>
      <c r="AK196" s="124"/>
      <c r="AL196" s="124"/>
      <c r="AM196" s="124"/>
      <c r="AN196" s="124"/>
      <c r="AO196" s="124"/>
      <c r="AP196" s="124"/>
      <c r="AQ196" s="124"/>
      <c r="AR196" s="124"/>
      <c r="AS196" s="124"/>
      <c r="AT196" s="124"/>
      <c r="AU196" s="124"/>
      <c r="AV196" s="124"/>
      <c r="AW196" s="124"/>
      <c r="AX196" s="124"/>
      <c r="AY196" s="124"/>
      <c r="AZ196" s="124"/>
      <c r="BA196" s="124"/>
      <c r="BB196" s="124"/>
    </row>
    <row r="197" spans="1:16384" s="101" customFormat="1" ht="13.15" customHeight="1">
      <c r="A197" s="1069" t="s">
        <v>1377</v>
      </c>
      <c r="B197" s="1069"/>
      <c r="C197" s="712" t="s">
        <v>1242</v>
      </c>
      <c r="D197" s="712"/>
      <c r="E197" s="1070" t="s">
        <v>1378</v>
      </c>
      <c r="F197" s="1070"/>
      <c r="G197" s="1070"/>
      <c r="H197" s="1070"/>
      <c r="I197" s="1070"/>
      <c r="J197" s="1070"/>
      <c r="K197" s="1070"/>
      <c r="L197" s="1070"/>
      <c r="M197" s="1070"/>
      <c r="N197" s="1070"/>
      <c r="O197" s="1070"/>
      <c r="P197" s="1070"/>
      <c r="Q197" s="1070"/>
      <c r="R197" s="1070"/>
      <c r="S197" s="1070"/>
      <c r="T197" s="1070"/>
      <c r="U197" s="1070"/>
      <c r="V197" s="1070"/>
      <c r="W197" s="1070"/>
      <c r="X197" s="1070"/>
      <c r="Y197" s="1070"/>
      <c r="Z197" s="1070"/>
      <c r="AA197" s="1070"/>
      <c r="AB197" s="1070"/>
      <c r="AC197" s="1070"/>
      <c r="AD197" s="1070"/>
      <c r="AE197" s="1070"/>
      <c r="AF197" s="1070"/>
      <c r="AG197" s="1070"/>
      <c r="AH197" s="1070"/>
      <c r="AI197" s="1070"/>
      <c r="AJ197" s="1070"/>
      <c r="AK197" s="1070"/>
      <c r="AL197" s="1070"/>
      <c r="AM197" s="1070"/>
      <c r="AN197" s="128"/>
      <c r="AO197" s="128"/>
      <c r="AP197" s="128"/>
      <c r="AQ197" s="128"/>
      <c r="AR197" s="128"/>
      <c r="AS197" s="128"/>
      <c r="AT197" s="128"/>
      <c r="AU197" s="128"/>
      <c r="AV197" s="128"/>
      <c r="AW197" s="128"/>
      <c r="AX197" s="128"/>
      <c r="AY197" s="128"/>
      <c r="AZ197" s="102"/>
      <c r="BA197" s="102"/>
      <c r="BB197" s="102"/>
    </row>
    <row r="198" spans="1:16384" s="127" customFormat="1" ht="13.5">
      <c r="A198" s="124" t="s">
        <v>1379</v>
      </c>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124"/>
      <c r="AI198" s="124"/>
      <c r="AJ198" s="124"/>
      <c r="AK198" s="124"/>
      <c r="AL198" s="124"/>
      <c r="AM198" s="124"/>
      <c r="AN198" s="124"/>
      <c r="AO198" s="124"/>
      <c r="AP198" s="124"/>
      <c r="AQ198" s="124"/>
      <c r="AR198" s="124"/>
      <c r="AS198" s="124"/>
      <c r="AT198" s="124"/>
      <c r="AU198" s="124"/>
      <c r="AV198" s="124"/>
      <c r="AW198" s="124"/>
      <c r="AX198" s="124"/>
      <c r="AY198" s="124"/>
      <c r="AZ198" s="124"/>
      <c r="BA198" s="124"/>
      <c r="BB198" s="124"/>
    </row>
    <row r="199" spans="1:16384" s="101" customFormat="1" ht="27" customHeight="1">
      <c r="A199" s="749" t="s">
        <v>5011</v>
      </c>
      <c r="B199" s="749"/>
      <c r="C199" s="749"/>
      <c r="D199" s="749"/>
      <c r="E199" s="749"/>
      <c r="F199" s="749"/>
      <c r="G199" s="749"/>
      <c r="H199" s="749"/>
      <c r="I199" s="749"/>
      <c r="J199" s="749"/>
      <c r="K199" s="749"/>
      <c r="L199" s="749"/>
      <c r="M199" s="749"/>
      <c r="N199" s="749"/>
      <c r="O199" s="749"/>
      <c r="P199" s="749"/>
      <c r="Q199" s="749"/>
      <c r="R199" s="749"/>
      <c r="S199" s="749"/>
      <c r="T199" s="749"/>
      <c r="U199" s="749"/>
      <c r="V199" s="749"/>
      <c r="W199" s="749"/>
      <c r="X199" s="749"/>
      <c r="Y199" s="749"/>
      <c r="Z199" s="749"/>
      <c r="AA199" s="749"/>
      <c r="AB199" s="749"/>
      <c r="AC199" s="749"/>
      <c r="AD199" s="749"/>
      <c r="AE199" s="749"/>
      <c r="AF199" s="749"/>
      <c r="AG199" s="749"/>
      <c r="AH199" s="749"/>
      <c r="AI199" s="749"/>
      <c r="AJ199" s="749"/>
      <c r="AK199" s="749"/>
      <c r="AL199" s="749"/>
      <c r="AM199" s="749"/>
      <c r="AN199" s="749"/>
      <c r="AO199" s="749"/>
      <c r="AP199" s="749"/>
      <c r="AQ199" s="749"/>
      <c r="AR199" s="749"/>
      <c r="AS199" s="749"/>
      <c r="AT199" s="749"/>
      <c r="AU199" s="749"/>
      <c r="AV199" s="749"/>
      <c r="AW199" s="749"/>
      <c r="AX199" s="749"/>
      <c r="AY199" s="749"/>
      <c r="AZ199" s="128"/>
      <c r="BA199" s="128"/>
      <c r="BB199" s="128"/>
      <c r="BC199" s="128"/>
      <c r="BD199" s="128"/>
      <c r="BE199" s="128"/>
      <c r="BF199" s="128"/>
      <c r="BG199" s="128"/>
      <c r="BH199" s="128"/>
      <c r="BI199" s="128"/>
      <c r="BJ199" s="128"/>
      <c r="BK199" s="128"/>
      <c r="BL199" s="128"/>
      <c r="BM199" s="128"/>
      <c r="BN199" s="128"/>
      <c r="BO199" s="128"/>
      <c r="BP199" s="128"/>
      <c r="BQ199" s="128"/>
      <c r="BR199" s="128"/>
      <c r="BS199" s="128"/>
      <c r="BT199" s="128"/>
      <c r="BU199" s="128"/>
      <c r="BV199" s="128"/>
      <c r="BW199" s="128"/>
      <c r="BX199" s="128"/>
      <c r="BY199" s="128"/>
      <c r="BZ199" s="128"/>
      <c r="CA199" s="128"/>
      <c r="CB199" s="128"/>
      <c r="CC199" s="128"/>
      <c r="CD199" s="128"/>
      <c r="CE199" s="128"/>
      <c r="CF199" s="128"/>
      <c r="CG199" s="128"/>
      <c r="CH199" s="128"/>
      <c r="CI199" s="128"/>
      <c r="CJ199" s="128"/>
      <c r="CK199" s="128"/>
      <c r="CL199" s="128"/>
      <c r="CM199" s="128"/>
      <c r="CN199" s="128"/>
      <c r="CO199" s="128"/>
      <c r="CP199" s="128"/>
      <c r="CQ199" s="128"/>
      <c r="CR199" s="128"/>
      <c r="CS199" s="128"/>
      <c r="CT199" s="128"/>
      <c r="CU199" s="128"/>
      <c r="CV199" s="128"/>
      <c r="CW199" s="128"/>
      <c r="CX199" s="128"/>
      <c r="CY199" s="749"/>
      <c r="CZ199" s="749"/>
      <c r="DA199" s="749"/>
      <c r="DB199" s="749"/>
      <c r="DC199" s="749"/>
      <c r="DD199" s="749"/>
      <c r="DE199" s="749"/>
      <c r="DF199" s="749"/>
      <c r="DG199" s="749"/>
      <c r="DH199" s="749"/>
      <c r="DI199" s="749"/>
      <c r="DJ199" s="749"/>
      <c r="DK199" s="749"/>
      <c r="DL199" s="749"/>
      <c r="DM199" s="749"/>
      <c r="DN199" s="749"/>
      <c r="DO199" s="749"/>
      <c r="DP199" s="749"/>
      <c r="DQ199" s="749"/>
      <c r="DR199" s="749"/>
      <c r="DS199" s="749"/>
      <c r="DT199" s="749"/>
      <c r="DU199" s="749"/>
      <c r="DV199" s="749"/>
      <c r="DW199" s="749"/>
      <c r="DX199" s="749"/>
      <c r="DY199" s="749"/>
      <c r="DZ199" s="749"/>
      <c r="EA199" s="749"/>
      <c r="EB199" s="749"/>
      <c r="EC199" s="749"/>
      <c r="ED199" s="749"/>
      <c r="EE199" s="749"/>
      <c r="EF199" s="749"/>
      <c r="EG199" s="749"/>
      <c r="EH199" s="749"/>
      <c r="EI199" s="749"/>
      <c r="EJ199" s="749"/>
      <c r="EK199" s="749"/>
      <c r="EL199" s="749"/>
      <c r="EM199" s="749"/>
      <c r="EN199" s="749"/>
      <c r="EO199" s="749"/>
      <c r="EP199" s="749"/>
      <c r="EQ199" s="749"/>
      <c r="ER199" s="749"/>
      <c r="ES199" s="749"/>
      <c r="ET199" s="749"/>
      <c r="EU199" s="749"/>
      <c r="EV199" s="749"/>
      <c r="EW199" s="749"/>
      <c r="EX199" s="749"/>
      <c r="EY199" s="749"/>
      <c r="EZ199" s="749"/>
      <c r="FA199" s="749"/>
      <c r="FB199" s="749"/>
      <c r="FC199" s="749"/>
      <c r="FD199" s="749"/>
      <c r="FE199" s="749"/>
      <c r="FF199" s="749"/>
      <c r="FG199" s="749"/>
      <c r="FH199" s="749"/>
      <c r="FI199" s="749"/>
      <c r="FJ199" s="749"/>
      <c r="FK199" s="749"/>
      <c r="FL199" s="749"/>
      <c r="FM199" s="749"/>
      <c r="FN199" s="749"/>
      <c r="FO199" s="749"/>
      <c r="FP199" s="749"/>
      <c r="FQ199" s="749"/>
      <c r="FR199" s="749"/>
      <c r="FS199" s="749"/>
      <c r="FT199" s="749"/>
      <c r="FU199" s="749"/>
      <c r="FV199" s="749"/>
      <c r="FW199" s="749"/>
      <c r="FX199" s="749"/>
      <c r="FY199" s="749"/>
      <c r="FZ199" s="749"/>
      <c r="GA199" s="749"/>
      <c r="GB199" s="749"/>
      <c r="GC199" s="749"/>
      <c r="GD199" s="749"/>
      <c r="GE199" s="749"/>
      <c r="GF199" s="749"/>
      <c r="GG199" s="749"/>
      <c r="GH199" s="749"/>
      <c r="GI199" s="749"/>
      <c r="GJ199" s="749"/>
      <c r="GK199" s="749"/>
      <c r="GL199" s="749"/>
      <c r="GM199" s="749"/>
      <c r="GN199" s="749"/>
      <c r="GO199" s="749"/>
      <c r="GP199" s="749"/>
      <c r="GQ199" s="749"/>
      <c r="GR199" s="749"/>
      <c r="GS199" s="749"/>
      <c r="GT199" s="749"/>
      <c r="GU199" s="749"/>
      <c r="GV199" s="749"/>
      <c r="GW199" s="749"/>
      <c r="GX199" s="749"/>
      <c r="GY199" s="749"/>
      <c r="GZ199" s="749"/>
      <c r="HA199" s="749"/>
      <c r="HB199" s="749"/>
      <c r="HC199" s="749"/>
      <c r="HD199" s="749"/>
      <c r="HE199" s="749"/>
      <c r="HF199" s="749"/>
      <c r="HG199" s="749"/>
      <c r="HH199" s="749"/>
      <c r="HI199" s="749"/>
      <c r="HJ199" s="749"/>
      <c r="HK199" s="749"/>
      <c r="HL199" s="749"/>
      <c r="HM199" s="749"/>
      <c r="HN199" s="749"/>
      <c r="HO199" s="749"/>
      <c r="HP199" s="749"/>
      <c r="HQ199" s="749"/>
      <c r="HR199" s="749"/>
      <c r="HS199" s="749"/>
      <c r="HT199" s="749"/>
      <c r="HU199" s="749"/>
      <c r="HV199" s="749"/>
      <c r="HW199" s="749"/>
      <c r="HX199" s="749"/>
      <c r="HY199" s="749"/>
      <c r="HZ199" s="749"/>
      <c r="IA199" s="749"/>
      <c r="IB199" s="749"/>
      <c r="IC199" s="749"/>
      <c r="ID199" s="749"/>
      <c r="IE199" s="749"/>
      <c r="IF199" s="749"/>
      <c r="IG199" s="749"/>
      <c r="IH199" s="749"/>
      <c r="II199" s="749"/>
      <c r="IJ199" s="749"/>
      <c r="IK199" s="749"/>
      <c r="IL199" s="749"/>
      <c r="IM199" s="749"/>
      <c r="IN199" s="749"/>
      <c r="IO199" s="749"/>
      <c r="IP199" s="749"/>
      <c r="IQ199" s="749"/>
      <c r="IR199" s="749"/>
      <c r="IS199" s="749"/>
      <c r="IT199" s="749"/>
      <c r="IU199" s="749"/>
      <c r="IV199" s="749"/>
      <c r="IW199" s="749"/>
      <c r="IX199" s="749"/>
      <c r="IY199" s="749"/>
      <c r="IZ199" s="749"/>
      <c r="JA199" s="749"/>
      <c r="JB199" s="749"/>
      <c r="JC199" s="749"/>
      <c r="JD199" s="749"/>
      <c r="JE199" s="749"/>
      <c r="JF199" s="749"/>
      <c r="JG199" s="749"/>
      <c r="JH199" s="749"/>
      <c r="JI199" s="749"/>
      <c r="JJ199" s="749"/>
      <c r="JK199" s="749"/>
      <c r="JL199" s="749"/>
      <c r="JM199" s="749"/>
      <c r="JN199" s="749"/>
      <c r="JO199" s="749"/>
      <c r="JP199" s="749"/>
      <c r="JQ199" s="749"/>
      <c r="JR199" s="749"/>
      <c r="JS199" s="749"/>
      <c r="JT199" s="749"/>
      <c r="JU199" s="749"/>
      <c r="JV199" s="749"/>
      <c r="JW199" s="749"/>
      <c r="JX199" s="749"/>
      <c r="JY199" s="749"/>
      <c r="JZ199" s="749"/>
      <c r="KA199" s="749"/>
      <c r="KB199" s="749"/>
      <c r="KC199" s="749"/>
      <c r="KD199" s="749"/>
      <c r="KE199" s="749"/>
      <c r="KF199" s="749"/>
      <c r="KG199" s="749"/>
      <c r="KH199" s="749"/>
      <c r="KI199" s="749"/>
      <c r="KJ199" s="749"/>
      <c r="KK199" s="749"/>
      <c r="KL199" s="749"/>
      <c r="KM199" s="749"/>
      <c r="KN199" s="749"/>
      <c r="KO199" s="749"/>
      <c r="KP199" s="749"/>
      <c r="KQ199" s="749"/>
      <c r="KR199" s="749"/>
      <c r="KS199" s="749"/>
      <c r="KT199" s="749"/>
      <c r="KU199" s="749"/>
      <c r="KV199" s="749"/>
      <c r="KW199" s="749"/>
      <c r="KX199" s="749"/>
      <c r="KY199" s="749"/>
      <c r="KZ199" s="749"/>
      <c r="LA199" s="749"/>
      <c r="LB199" s="749"/>
      <c r="LC199" s="749"/>
      <c r="LD199" s="749"/>
      <c r="LE199" s="749"/>
      <c r="LF199" s="749"/>
      <c r="LG199" s="749"/>
      <c r="LH199" s="749"/>
      <c r="LI199" s="749"/>
      <c r="LJ199" s="749"/>
      <c r="LK199" s="749"/>
      <c r="LL199" s="749"/>
      <c r="LM199" s="749"/>
      <c r="LN199" s="749"/>
      <c r="LO199" s="749"/>
      <c r="LP199" s="749"/>
      <c r="LQ199" s="749"/>
      <c r="LR199" s="749"/>
      <c r="LS199" s="749"/>
      <c r="LT199" s="749"/>
      <c r="LU199" s="749"/>
      <c r="LV199" s="749"/>
      <c r="LW199" s="749"/>
      <c r="LX199" s="749"/>
      <c r="LY199" s="749"/>
      <c r="LZ199" s="749"/>
      <c r="MA199" s="749"/>
      <c r="MB199" s="749"/>
      <c r="MC199" s="749"/>
      <c r="MD199" s="749"/>
      <c r="ME199" s="749"/>
      <c r="MF199" s="749"/>
      <c r="MG199" s="749"/>
      <c r="MH199" s="749"/>
      <c r="MI199" s="749"/>
      <c r="MJ199" s="749"/>
      <c r="MK199" s="749"/>
      <c r="ML199" s="749"/>
      <c r="MM199" s="749"/>
      <c r="MN199" s="749"/>
      <c r="MO199" s="749"/>
      <c r="MP199" s="749"/>
      <c r="MQ199" s="749"/>
      <c r="MR199" s="749"/>
      <c r="MS199" s="749"/>
      <c r="MT199" s="749"/>
      <c r="MU199" s="749"/>
      <c r="MV199" s="749"/>
      <c r="MW199" s="749"/>
      <c r="MX199" s="749"/>
      <c r="MY199" s="749"/>
      <c r="MZ199" s="749"/>
      <c r="NA199" s="749"/>
      <c r="NB199" s="749"/>
      <c r="NC199" s="749"/>
      <c r="ND199" s="749"/>
      <c r="NE199" s="749"/>
      <c r="NF199" s="749"/>
      <c r="NG199" s="749"/>
      <c r="NH199" s="749"/>
      <c r="NI199" s="749"/>
      <c r="NJ199" s="749"/>
      <c r="NK199" s="749"/>
      <c r="NL199" s="749"/>
      <c r="NM199" s="749"/>
      <c r="NN199" s="749"/>
      <c r="NO199" s="749"/>
      <c r="NP199" s="749"/>
      <c r="NQ199" s="749"/>
      <c r="NR199" s="749"/>
      <c r="NS199" s="749"/>
      <c r="NT199" s="749"/>
      <c r="NU199" s="749"/>
      <c r="NV199" s="749"/>
      <c r="NW199" s="749"/>
      <c r="NX199" s="749"/>
      <c r="NY199" s="749"/>
      <c r="NZ199" s="749"/>
      <c r="OA199" s="749"/>
      <c r="OB199" s="749"/>
      <c r="OC199" s="749"/>
      <c r="OD199" s="749"/>
      <c r="OE199" s="749"/>
      <c r="OF199" s="749"/>
      <c r="OG199" s="749"/>
      <c r="OH199" s="749"/>
      <c r="OI199" s="749"/>
      <c r="OJ199" s="749"/>
      <c r="OK199" s="749"/>
      <c r="OL199" s="749"/>
      <c r="OM199" s="749"/>
      <c r="ON199" s="749"/>
      <c r="OO199" s="749"/>
      <c r="OP199" s="749"/>
      <c r="OQ199" s="749"/>
      <c r="OR199" s="749"/>
      <c r="OS199" s="749"/>
      <c r="OT199" s="749"/>
      <c r="OU199" s="749"/>
      <c r="OV199" s="749"/>
      <c r="OW199" s="749"/>
      <c r="OX199" s="749"/>
      <c r="OY199" s="749"/>
      <c r="OZ199" s="749"/>
      <c r="PA199" s="749"/>
      <c r="PB199" s="749"/>
      <c r="PC199" s="749"/>
      <c r="PD199" s="749"/>
      <c r="PE199" s="749"/>
      <c r="PF199" s="749"/>
      <c r="PG199" s="749"/>
      <c r="PH199" s="749"/>
      <c r="PI199" s="749"/>
      <c r="PJ199" s="749"/>
      <c r="PK199" s="749"/>
      <c r="PL199" s="749"/>
      <c r="PM199" s="749"/>
      <c r="PN199" s="749"/>
      <c r="PO199" s="749"/>
      <c r="PP199" s="749"/>
      <c r="PQ199" s="749"/>
      <c r="PR199" s="749"/>
      <c r="PS199" s="749"/>
      <c r="PT199" s="749"/>
      <c r="PU199" s="749"/>
      <c r="PV199" s="749"/>
      <c r="PW199" s="749"/>
      <c r="PX199" s="749"/>
      <c r="PY199" s="749"/>
      <c r="PZ199" s="749"/>
      <c r="QA199" s="749"/>
      <c r="QB199" s="749"/>
      <c r="QC199" s="749"/>
      <c r="QD199" s="749"/>
      <c r="QE199" s="749"/>
      <c r="QF199" s="749"/>
      <c r="QG199" s="749"/>
      <c r="QH199" s="749"/>
      <c r="QI199" s="749"/>
      <c r="QJ199" s="749"/>
      <c r="QK199" s="749"/>
      <c r="QL199" s="749"/>
      <c r="QM199" s="749"/>
      <c r="QN199" s="749"/>
      <c r="QO199" s="749"/>
      <c r="QP199" s="749"/>
      <c r="QQ199" s="749"/>
      <c r="QR199" s="749"/>
      <c r="QS199" s="749"/>
      <c r="QT199" s="749"/>
      <c r="QU199" s="749"/>
      <c r="QV199" s="749"/>
      <c r="QW199" s="749"/>
      <c r="QX199" s="749"/>
      <c r="QY199" s="749"/>
      <c r="QZ199" s="749"/>
      <c r="RA199" s="749"/>
      <c r="RB199" s="749"/>
      <c r="RC199" s="749"/>
      <c r="RD199" s="749"/>
      <c r="RE199" s="749"/>
      <c r="RF199" s="749"/>
      <c r="RG199" s="749"/>
      <c r="RH199" s="749"/>
      <c r="RI199" s="749"/>
      <c r="RJ199" s="749"/>
      <c r="RK199" s="749"/>
      <c r="RL199" s="749"/>
      <c r="RM199" s="749"/>
      <c r="RN199" s="749"/>
      <c r="RO199" s="749"/>
      <c r="RP199" s="749"/>
      <c r="RQ199" s="749"/>
      <c r="RR199" s="749"/>
      <c r="RS199" s="749"/>
      <c r="RT199" s="749"/>
      <c r="RU199" s="749"/>
      <c r="RV199" s="749"/>
      <c r="RW199" s="749"/>
      <c r="RX199" s="749"/>
      <c r="RY199" s="749"/>
      <c r="RZ199" s="749"/>
      <c r="SA199" s="749"/>
      <c r="SB199" s="749"/>
      <c r="SC199" s="749"/>
      <c r="SD199" s="749"/>
      <c r="SE199" s="749"/>
      <c r="SF199" s="749"/>
      <c r="SG199" s="749"/>
      <c r="SH199" s="749"/>
      <c r="SI199" s="749"/>
      <c r="SJ199" s="749"/>
      <c r="SK199" s="749"/>
      <c r="SL199" s="749"/>
      <c r="SM199" s="749"/>
      <c r="SN199" s="749"/>
      <c r="SO199" s="749"/>
      <c r="SP199" s="749"/>
      <c r="SQ199" s="749"/>
      <c r="SR199" s="749"/>
      <c r="SS199" s="749"/>
      <c r="ST199" s="749"/>
      <c r="SU199" s="749"/>
      <c r="SV199" s="749"/>
      <c r="SW199" s="749"/>
      <c r="SX199" s="749"/>
      <c r="SY199" s="749"/>
      <c r="SZ199" s="749"/>
      <c r="TA199" s="749"/>
      <c r="TB199" s="749"/>
      <c r="TC199" s="749"/>
      <c r="TD199" s="749"/>
      <c r="TE199" s="749"/>
      <c r="TF199" s="749"/>
      <c r="TG199" s="749"/>
      <c r="TH199" s="749"/>
      <c r="TI199" s="749"/>
      <c r="TJ199" s="749"/>
      <c r="TK199" s="749"/>
      <c r="TL199" s="749"/>
      <c r="TM199" s="749"/>
      <c r="TN199" s="749"/>
      <c r="TO199" s="749"/>
      <c r="TP199" s="749"/>
      <c r="TQ199" s="749"/>
      <c r="TR199" s="749"/>
      <c r="TS199" s="749"/>
      <c r="TT199" s="749"/>
      <c r="TU199" s="749"/>
      <c r="TV199" s="749"/>
      <c r="TW199" s="749"/>
      <c r="TX199" s="749"/>
      <c r="TY199" s="749"/>
      <c r="TZ199" s="749"/>
      <c r="UA199" s="749"/>
      <c r="UB199" s="749"/>
      <c r="UC199" s="749"/>
      <c r="UD199" s="749"/>
      <c r="UE199" s="749"/>
      <c r="UF199" s="749"/>
      <c r="UG199" s="749"/>
      <c r="UH199" s="749"/>
      <c r="UI199" s="749"/>
      <c r="UJ199" s="749"/>
      <c r="UK199" s="749"/>
      <c r="UL199" s="749"/>
      <c r="UM199" s="749"/>
      <c r="UN199" s="749"/>
      <c r="UO199" s="749"/>
      <c r="UP199" s="749"/>
      <c r="UQ199" s="749"/>
      <c r="UR199" s="749"/>
      <c r="US199" s="749"/>
      <c r="UT199" s="749"/>
      <c r="UU199" s="749"/>
      <c r="UV199" s="749"/>
      <c r="UW199" s="749"/>
      <c r="UX199" s="749"/>
      <c r="UY199" s="749"/>
      <c r="UZ199" s="749"/>
      <c r="VA199" s="749"/>
      <c r="VB199" s="749"/>
      <c r="VC199" s="749"/>
      <c r="VD199" s="749"/>
      <c r="VE199" s="749"/>
      <c r="VF199" s="749"/>
      <c r="VG199" s="749"/>
      <c r="VH199" s="749"/>
      <c r="VI199" s="749"/>
      <c r="VJ199" s="749"/>
      <c r="VK199" s="749"/>
      <c r="VL199" s="749"/>
      <c r="VM199" s="749"/>
      <c r="VN199" s="749"/>
      <c r="VO199" s="749"/>
      <c r="VP199" s="749"/>
      <c r="VQ199" s="749"/>
      <c r="VR199" s="749"/>
      <c r="VS199" s="749"/>
      <c r="VT199" s="749"/>
      <c r="VU199" s="749"/>
      <c r="VV199" s="749"/>
      <c r="VW199" s="749"/>
      <c r="VX199" s="749"/>
      <c r="VY199" s="749"/>
      <c r="VZ199" s="749"/>
      <c r="WA199" s="749"/>
      <c r="WB199" s="749"/>
      <c r="WC199" s="749"/>
      <c r="WD199" s="749"/>
      <c r="WE199" s="749"/>
      <c r="WF199" s="749"/>
      <c r="WG199" s="749"/>
      <c r="WH199" s="749"/>
      <c r="WI199" s="749"/>
      <c r="WJ199" s="749"/>
      <c r="WK199" s="749"/>
      <c r="WL199" s="749"/>
      <c r="WM199" s="749"/>
      <c r="WN199" s="749"/>
      <c r="WO199" s="749"/>
      <c r="WP199" s="749"/>
      <c r="WQ199" s="749"/>
      <c r="WR199" s="749"/>
      <c r="WS199" s="749"/>
      <c r="WT199" s="749"/>
      <c r="WU199" s="749"/>
      <c r="WV199" s="749"/>
      <c r="WW199" s="749"/>
      <c r="WX199" s="749"/>
      <c r="WY199" s="749"/>
      <c r="WZ199" s="749"/>
      <c r="XA199" s="749"/>
      <c r="XB199" s="749"/>
      <c r="XC199" s="749"/>
      <c r="XD199" s="749"/>
      <c r="XE199" s="749"/>
      <c r="XF199" s="749"/>
      <c r="XG199" s="749"/>
      <c r="XH199" s="749"/>
      <c r="XI199" s="749"/>
      <c r="XJ199" s="749"/>
      <c r="XK199" s="749"/>
      <c r="XL199" s="749"/>
      <c r="XM199" s="749"/>
      <c r="XN199" s="749"/>
      <c r="XO199" s="749"/>
      <c r="XP199" s="749"/>
      <c r="XQ199" s="749"/>
      <c r="XR199" s="749"/>
      <c r="XS199" s="749"/>
      <c r="XT199" s="749"/>
      <c r="XU199" s="749"/>
      <c r="XV199" s="749"/>
      <c r="XW199" s="749"/>
      <c r="XX199" s="749"/>
      <c r="XY199" s="749"/>
      <c r="XZ199" s="749"/>
      <c r="YA199" s="749"/>
      <c r="YB199" s="749"/>
      <c r="YC199" s="749"/>
      <c r="YD199" s="749"/>
      <c r="YE199" s="749"/>
      <c r="YF199" s="749"/>
      <c r="YG199" s="749"/>
      <c r="YH199" s="749"/>
      <c r="YI199" s="749"/>
      <c r="YJ199" s="749"/>
      <c r="YK199" s="749"/>
      <c r="YL199" s="749"/>
      <c r="YM199" s="749"/>
      <c r="YN199" s="749"/>
      <c r="YO199" s="749"/>
      <c r="YP199" s="749"/>
      <c r="YQ199" s="749"/>
      <c r="YR199" s="749"/>
      <c r="YS199" s="749"/>
      <c r="YT199" s="749"/>
      <c r="YU199" s="749"/>
      <c r="YV199" s="749"/>
      <c r="YW199" s="749"/>
      <c r="YX199" s="749"/>
      <c r="YY199" s="749"/>
      <c r="YZ199" s="749"/>
      <c r="ZA199" s="749"/>
      <c r="ZB199" s="749"/>
      <c r="ZC199" s="749"/>
      <c r="ZD199" s="749"/>
      <c r="ZE199" s="749"/>
      <c r="ZF199" s="749"/>
      <c r="ZG199" s="749"/>
      <c r="ZH199" s="749"/>
      <c r="ZI199" s="749"/>
      <c r="ZJ199" s="749"/>
      <c r="ZK199" s="749"/>
      <c r="ZL199" s="749"/>
      <c r="ZM199" s="749"/>
      <c r="ZN199" s="749"/>
      <c r="ZO199" s="749"/>
      <c r="ZP199" s="749"/>
      <c r="ZQ199" s="749"/>
      <c r="ZR199" s="749"/>
      <c r="ZS199" s="749"/>
      <c r="ZT199" s="749"/>
      <c r="ZU199" s="749"/>
      <c r="ZV199" s="749"/>
      <c r="ZW199" s="749"/>
      <c r="ZX199" s="749"/>
      <c r="ZY199" s="749"/>
      <c r="ZZ199" s="749"/>
      <c r="AAA199" s="749"/>
      <c r="AAB199" s="749"/>
      <c r="AAC199" s="749"/>
      <c r="AAD199" s="749"/>
      <c r="AAE199" s="749"/>
      <c r="AAF199" s="749"/>
      <c r="AAG199" s="749"/>
      <c r="AAH199" s="749"/>
      <c r="AAI199" s="749"/>
      <c r="AAJ199" s="749"/>
      <c r="AAK199" s="749"/>
      <c r="AAL199" s="749"/>
      <c r="AAM199" s="749"/>
      <c r="AAN199" s="749"/>
      <c r="AAO199" s="749"/>
      <c r="AAP199" s="749"/>
      <c r="AAQ199" s="749"/>
      <c r="AAR199" s="749"/>
      <c r="AAS199" s="749"/>
      <c r="AAT199" s="749"/>
      <c r="AAU199" s="749"/>
      <c r="AAV199" s="749"/>
      <c r="AAW199" s="749"/>
      <c r="AAX199" s="749"/>
      <c r="AAY199" s="749"/>
      <c r="AAZ199" s="749"/>
      <c r="ABA199" s="749"/>
      <c r="ABB199" s="749"/>
      <c r="ABC199" s="749"/>
      <c r="ABD199" s="749"/>
      <c r="ABE199" s="749"/>
      <c r="ABF199" s="749"/>
      <c r="ABG199" s="749"/>
      <c r="ABH199" s="749"/>
      <c r="ABI199" s="749"/>
      <c r="ABJ199" s="749"/>
      <c r="ABK199" s="749"/>
      <c r="ABL199" s="749"/>
      <c r="ABM199" s="749"/>
      <c r="ABN199" s="749"/>
      <c r="ABO199" s="749"/>
      <c r="ABP199" s="749"/>
      <c r="ABQ199" s="749"/>
      <c r="ABR199" s="749"/>
      <c r="ABS199" s="749"/>
      <c r="ABT199" s="749"/>
      <c r="ABU199" s="749"/>
      <c r="ABV199" s="749"/>
      <c r="ABW199" s="749"/>
      <c r="ABX199" s="749"/>
      <c r="ABY199" s="749"/>
      <c r="ABZ199" s="749"/>
      <c r="ACA199" s="749"/>
      <c r="ACB199" s="749"/>
      <c r="ACC199" s="749"/>
      <c r="ACD199" s="749"/>
      <c r="ACE199" s="749"/>
      <c r="ACF199" s="749"/>
      <c r="ACG199" s="749"/>
      <c r="ACH199" s="749"/>
      <c r="ACI199" s="749"/>
      <c r="ACJ199" s="749"/>
      <c r="ACK199" s="749"/>
      <c r="ACL199" s="749"/>
      <c r="ACM199" s="749"/>
      <c r="ACN199" s="749"/>
      <c r="ACO199" s="749"/>
      <c r="ACP199" s="749"/>
      <c r="ACQ199" s="749"/>
      <c r="ACR199" s="749"/>
      <c r="ACS199" s="749"/>
      <c r="ACT199" s="749"/>
      <c r="ACU199" s="749"/>
      <c r="ACV199" s="749"/>
      <c r="ACW199" s="749"/>
      <c r="ACX199" s="749"/>
      <c r="ACY199" s="749"/>
      <c r="ACZ199" s="749"/>
      <c r="ADA199" s="749"/>
      <c r="ADB199" s="749"/>
      <c r="ADC199" s="749"/>
      <c r="ADD199" s="749"/>
      <c r="ADE199" s="749"/>
      <c r="ADF199" s="749"/>
      <c r="ADG199" s="749"/>
      <c r="ADH199" s="749"/>
      <c r="ADI199" s="749"/>
      <c r="ADJ199" s="749"/>
      <c r="ADK199" s="749"/>
      <c r="ADL199" s="749"/>
      <c r="ADM199" s="749"/>
      <c r="ADN199" s="749"/>
      <c r="ADO199" s="749"/>
      <c r="ADP199" s="749"/>
      <c r="ADQ199" s="749"/>
      <c r="ADR199" s="749"/>
      <c r="ADS199" s="749"/>
      <c r="ADT199" s="749"/>
      <c r="ADU199" s="749"/>
      <c r="ADV199" s="749"/>
      <c r="ADW199" s="749"/>
      <c r="ADX199" s="749"/>
      <c r="ADY199" s="749"/>
      <c r="ADZ199" s="749"/>
      <c r="AEA199" s="749"/>
      <c r="AEB199" s="749"/>
      <c r="AEC199" s="749"/>
      <c r="AED199" s="749"/>
      <c r="AEE199" s="749"/>
      <c r="AEF199" s="749"/>
      <c r="AEG199" s="749"/>
      <c r="AEH199" s="749"/>
      <c r="AEI199" s="749"/>
      <c r="AEJ199" s="749"/>
      <c r="AEK199" s="749"/>
      <c r="AEL199" s="749"/>
      <c r="AEM199" s="749"/>
      <c r="AEN199" s="749"/>
      <c r="AEO199" s="749"/>
      <c r="AEP199" s="749"/>
      <c r="AEQ199" s="749"/>
      <c r="AER199" s="749"/>
      <c r="AES199" s="749"/>
      <c r="AET199" s="749"/>
      <c r="AEU199" s="749"/>
      <c r="AEV199" s="749"/>
      <c r="AEW199" s="749"/>
      <c r="AEX199" s="749"/>
      <c r="AEY199" s="749"/>
      <c r="AEZ199" s="749"/>
      <c r="AFA199" s="749"/>
      <c r="AFB199" s="749"/>
      <c r="AFC199" s="749"/>
      <c r="AFD199" s="749"/>
      <c r="AFE199" s="749"/>
      <c r="AFF199" s="749"/>
      <c r="AFG199" s="749"/>
      <c r="AFH199" s="749"/>
      <c r="AFI199" s="749"/>
      <c r="AFJ199" s="749"/>
      <c r="AFK199" s="749"/>
      <c r="AFL199" s="749"/>
      <c r="AFM199" s="749"/>
      <c r="AFN199" s="749"/>
      <c r="AFO199" s="749"/>
      <c r="AFP199" s="749"/>
      <c r="AFQ199" s="749"/>
      <c r="AFR199" s="749"/>
      <c r="AFS199" s="749"/>
      <c r="AFT199" s="749"/>
      <c r="AFU199" s="749"/>
      <c r="AFV199" s="749"/>
      <c r="AFW199" s="749"/>
      <c r="AFX199" s="749"/>
      <c r="AFY199" s="749"/>
      <c r="AFZ199" s="749"/>
      <c r="AGA199" s="749"/>
      <c r="AGB199" s="749"/>
      <c r="AGC199" s="749"/>
      <c r="AGD199" s="749"/>
      <c r="AGE199" s="749"/>
      <c r="AGF199" s="749"/>
      <c r="AGG199" s="749"/>
      <c r="AGH199" s="749"/>
      <c r="AGI199" s="749"/>
      <c r="AGJ199" s="749"/>
      <c r="AGK199" s="749"/>
      <c r="AGL199" s="749"/>
      <c r="AGM199" s="749"/>
      <c r="AGN199" s="749"/>
      <c r="AGO199" s="749"/>
      <c r="AGP199" s="749"/>
      <c r="AGQ199" s="749"/>
      <c r="AGR199" s="749"/>
      <c r="AGS199" s="749"/>
      <c r="AGT199" s="749"/>
      <c r="AGU199" s="749"/>
      <c r="AGV199" s="749"/>
      <c r="AGW199" s="749"/>
      <c r="AGX199" s="749"/>
      <c r="AGY199" s="749"/>
      <c r="AGZ199" s="749"/>
      <c r="AHA199" s="749"/>
      <c r="AHB199" s="749"/>
      <c r="AHC199" s="749"/>
      <c r="AHD199" s="749"/>
      <c r="AHE199" s="749"/>
      <c r="AHF199" s="749"/>
      <c r="AHG199" s="749"/>
      <c r="AHH199" s="749"/>
      <c r="AHI199" s="749"/>
      <c r="AHJ199" s="749"/>
      <c r="AHK199" s="749"/>
      <c r="AHL199" s="749"/>
      <c r="AHM199" s="749"/>
      <c r="AHN199" s="749"/>
      <c r="AHO199" s="749"/>
      <c r="AHP199" s="749"/>
      <c r="AHQ199" s="749"/>
      <c r="AHR199" s="749"/>
      <c r="AHS199" s="749"/>
      <c r="AHT199" s="749"/>
      <c r="AHU199" s="749"/>
      <c r="AHV199" s="749"/>
      <c r="AHW199" s="749"/>
      <c r="AHX199" s="749"/>
      <c r="AHY199" s="749"/>
      <c r="AHZ199" s="749"/>
      <c r="AIA199" s="749"/>
      <c r="AIB199" s="749"/>
      <c r="AIC199" s="749"/>
      <c r="AID199" s="749"/>
      <c r="AIE199" s="749"/>
      <c r="AIF199" s="749"/>
      <c r="AIG199" s="749"/>
      <c r="AIH199" s="749"/>
      <c r="AII199" s="749"/>
      <c r="AIJ199" s="749"/>
      <c r="AIK199" s="749"/>
      <c r="AIL199" s="749"/>
      <c r="AIM199" s="749"/>
      <c r="AIN199" s="749"/>
      <c r="AIO199" s="749"/>
      <c r="AIP199" s="749"/>
      <c r="AIQ199" s="749"/>
      <c r="AIR199" s="749"/>
      <c r="AIS199" s="749"/>
      <c r="AIT199" s="749"/>
      <c r="AIU199" s="749"/>
      <c r="AIV199" s="749"/>
      <c r="AIW199" s="749"/>
      <c r="AIX199" s="749"/>
      <c r="AIY199" s="749"/>
      <c r="AIZ199" s="749"/>
      <c r="AJA199" s="749"/>
      <c r="AJB199" s="749"/>
      <c r="AJC199" s="749"/>
      <c r="AJD199" s="749"/>
      <c r="AJE199" s="749"/>
      <c r="AJF199" s="749"/>
      <c r="AJG199" s="749"/>
      <c r="AJH199" s="749"/>
      <c r="AJI199" s="749"/>
      <c r="AJJ199" s="749"/>
      <c r="AJK199" s="749"/>
      <c r="AJL199" s="749"/>
      <c r="AJM199" s="749"/>
      <c r="AJN199" s="749"/>
      <c r="AJO199" s="749"/>
      <c r="AJP199" s="749"/>
      <c r="AJQ199" s="749"/>
      <c r="AJR199" s="749"/>
      <c r="AJS199" s="749"/>
      <c r="AJT199" s="749"/>
      <c r="AJU199" s="749"/>
      <c r="AJV199" s="749"/>
      <c r="AJW199" s="749"/>
      <c r="AJX199" s="749"/>
      <c r="AJY199" s="749"/>
      <c r="AJZ199" s="749"/>
      <c r="AKA199" s="749"/>
      <c r="AKB199" s="749"/>
      <c r="AKC199" s="749"/>
      <c r="AKD199" s="749"/>
      <c r="AKE199" s="749"/>
      <c r="AKF199" s="749"/>
      <c r="AKG199" s="749"/>
      <c r="AKH199" s="749"/>
      <c r="AKI199" s="749"/>
      <c r="AKJ199" s="749"/>
      <c r="AKK199" s="749"/>
      <c r="AKL199" s="749"/>
      <c r="AKM199" s="749"/>
      <c r="AKN199" s="749"/>
      <c r="AKO199" s="749"/>
      <c r="AKP199" s="749"/>
      <c r="AKQ199" s="749"/>
      <c r="AKR199" s="749"/>
      <c r="AKS199" s="749"/>
      <c r="AKT199" s="749"/>
      <c r="AKU199" s="749"/>
      <c r="AKV199" s="749"/>
      <c r="AKW199" s="749"/>
      <c r="AKX199" s="749"/>
      <c r="AKY199" s="749"/>
      <c r="AKZ199" s="749"/>
      <c r="ALA199" s="749"/>
      <c r="ALB199" s="749"/>
      <c r="ALC199" s="749"/>
      <c r="ALD199" s="749"/>
      <c r="ALE199" s="749"/>
      <c r="ALF199" s="749"/>
      <c r="ALG199" s="749"/>
      <c r="ALH199" s="749"/>
      <c r="ALI199" s="749"/>
      <c r="ALJ199" s="749"/>
      <c r="ALK199" s="749"/>
      <c r="ALL199" s="749"/>
      <c r="ALM199" s="749"/>
      <c r="ALN199" s="749"/>
      <c r="ALO199" s="749"/>
      <c r="ALP199" s="749"/>
      <c r="ALQ199" s="749"/>
      <c r="ALR199" s="749"/>
      <c r="ALS199" s="749"/>
      <c r="ALT199" s="749"/>
      <c r="ALU199" s="749"/>
      <c r="ALV199" s="749"/>
      <c r="ALW199" s="749"/>
      <c r="ALX199" s="749"/>
      <c r="ALY199" s="749"/>
      <c r="ALZ199" s="749"/>
      <c r="AMA199" s="749"/>
      <c r="AMB199" s="749"/>
      <c r="AMC199" s="749"/>
      <c r="AMD199" s="749"/>
      <c r="AME199" s="749"/>
      <c r="AMF199" s="749"/>
      <c r="AMG199" s="749"/>
      <c r="AMH199" s="749"/>
      <c r="AMI199" s="749"/>
      <c r="AMJ199" s="749"/>
      <c r="AMK199" s="749"/>
      <c r="AML199" s="749"/>
      <c r="AMM199" s="749"/>
      <c r="AMN199" s="749"/>
      <c r="AMO199" s="749"/>
      <c r="AMP199" s="749"/>
      <c r="AMQ199" s="749"/>
      <c r="AMR199" s="749"/>
      <c r="AMS199" s="749"/>
      <c r="AMT199" s="749"/>
      <c r="AMU199" s="749"/>
      <c r="AMV199" s="749"/>
      <c r="AMW199" s="749"/>
      <c r="AMX199" s="749"/>
      <c r="AMY199" s="749"/>
      <c r="AMZ199" s="749"/>
      <c r="ANA199" s="749"/>
      <c r="ANB199" s="749"/>
      <c r="ANC199" s="749"/>
      <c r="AND199" s="749"/>
      <c r="ANE199" s="749"/>
      <c r="ANF199" s="749"/>
      <c r="ANG199" s="749"/>
      <c r="ANH199" s="749"/>
      <c r="ANI199" s="749"/>
      <c r="ANJ199" s="749"/>
      <c r="ANK199" s="749"/>
      <c r="ANL199" s="749"/>
      <c r="ANM199" s="749"/>
      <c r="ANN199" s="749"/>
      <c r="ANO199" s="749"/>
      <c r="ANP199" s="749"/>
      <c r="ANQ199" s="749"/>
      <c r="ANR199" s="749"/>
      <c r="ANS199" s="749"/>
      <c r="ANT199" s="749"/>
      <c r="ANU199" s="749"/>
      <c r="ANV199" s="749"/>
      <c r="ANW199" s="749"/>
      <c r="ANX199" s="749"/>
      <c r="ANY199" s="749"/>
      <c r="ANZ199" s="749"/>
      <c r="AOA199" s="749"/>
      <c r="AOB199" s="749"/>
      <c r="AOC199" s="749"/>
      <c r="AOD199" s="749"/>
      <c r="AOE199" s="749"/>
      <c r="AOF199" s="749"/>
      <c r="AOG199" s="749"/>
      <c r="AOH199" s="749"/>
      <c r="AOI199" s="749"/>
      <c r="AOJ199" s="749"/>
      <c r="AOK199" s="749"/>
      <c r="AOL199" s="749"/>
      <c r="AOM199" s="749"/>
      <c r="AON199" s="749"/>
      <c r="AOO199" s="749"/>
      <c r="AOP199" s="749"/>
      <c r="AOQ199" s="749"/>
      <c r="AOR199" s="749"/>
      <c r="AOS199" s="749"/>
      <c r="AOT199" s="749"/>
      <c r="AOU199" s="749"/>
      <c r="AOV199" s="749"/>
      <c r="AOW199" s="749"/>
      <c r="AOX199" s="749"/>
      <c r="AOY199" s="749"/>
      <c r="AOZ199" s="749"/>
      <c r="APA199" s="749"/>
      <c r="APB199" s="749"/>
      <c r="APC199" s="749"/>
      <c r="APD199" s="749"/>
      <c r="APE199" s="749"/>
      <c r="APF199" s="749"/>
      <c r="APG199" s="749"/>
      <c r="APH199" s="749"/>
      <c r="API199" s="749"/>
      <c r="APJ199" s="749"/>
      <c r="APK199" s="749"/>
      <c r="APL199" s="749"/>
      <c r="APM199" s="749"/>
      <c r="APN199" s="749"/>
      <c r="APO199" s="749"/>
      <c r="APP199" s="749"/>
      <c r="APQ199" s="749"/>
      <c r="APR199" s="749"/>
      <c r="APS199" s="749"/>
      <c r="APT199" s="749"/>
      <c r="APU199" s="749"/>
      <c r="APV199" s="749"/>
      <c r="APW199" s="749"/>
      <c r="APX199" s="749"/>
      <c r="APY199" s="749"/>
      <c r="APZ199" s="749"/>
      <c r="AQA199" s="749"/>
      <c r="AQB199" s="749"/>
      <c r="AQC199" s="749"/>
      <c r="AQD199" s="749"/>
      <c r="AQE199" s="749"/>
      <c r="AQF199" s="749"/>
      <c r="AQG199" s="749"/>
      <c r="AQH199" s="749"/>
      <c r="AQI199" s="749"/>
      <c r="AQJ199" s="749"/>
      <c r="AQK199" s="749"/>
      <c r="AQL199" s="749"/>
      <c r="AQM199" s="749"/>
      <c r="AQN199" s="749"/>
      <c r="AQO199" s="749"/>
      <c r="AQP199" s="749"/>
      <c r="AQQ199" s="749"/>
      <c r="AQR199" s="749"/>
      <c r="AQS199" s="749"/>
      <c r="AQT199" s="749"/>
      <c r="AQU199" s="749"/>
      <c r="AQV199" s="749"/>
      <c r="AQW199" s="749"/>
      <c r="AQX199" s="749"/>
      <c r="AQY199" s="749"/>
      <c r="AQZ199" s="749"/>
      <c r="ARA199" s="749"/>
      <c r="ARB199" s="749"/>
      <c r="ARC199" s="749"/>
      <c r="ARD199" s="749"/>
      <c r="ARE199" s="749"/>
      <c r="ARF199" s="749"/>
      <c r="ARG199" s="749"/>
      <c r="ARH199" s="749"/>
      <c r="ARI199" s="749"/>
      <c r="ARJ199" s="749"/>
      <c r="ARK199" s="749"/>
      <c r="ARL199" s="749"/>
      <c r="ARM199" s="749"/>
      <c r="ARN199" s="749"/>
      <c r="ARO199" s="749"/>
      <c r="ARP199" s="749"/>
      <c r="ARQ199" s="749"/>
      <c r="ARR199" s="749"/>
      <c r="ARS199" s="749"/>
      <c r="ART199" s="749"/>
      <c r="ARU199" s="749"/>
      <c r="ARV199" s="749"/>
      <c r="ARW199" s="749"/>
      <c r="ARX199" s="749"/>
      <c r="ARY199" s="749"/>
      <c r="ARZ199" s="749"/>
      <c r="ASA199" s="749"/>
      <c r="ASB199" s="749"/>
      <c r="ASC199" s="749"/>
      <c r="ASD199" s="749"/>
      <c r="ASE199" s="749"/>
      <c r="ASF199" s="749"/>
      <c r="ASG199" s="749"/>
      <c r="ASH199" s="749"/>
      <c r="ASI199" s="749"/>
      <c r="ASJ199" s="749"/>
      <c r="ASK199" s="749"/>
      <c r="ASL199" s="749"/>
      <c r="ASM199" s="749"/>
      <c r="ASN199" s="749"/>
      <c r="ASO199" s="749"/>
      <c r="ASP199" s="749"/>
      <c r="ASQ199" s="749"/>
      <c r="ASR199" s="749"/>
      <c r="ASS199" s="749"/>
      <c r="AST199" s="749"/>
      <c r="ASU199" s="749"/>
      <c r="ASV199" s="749"/>
      <c r="ASW199" s="749"/>
      <c r="ASX199" s="749"/>
      <c r="ASY199" s="749"/>
      <c r="ASZ199" s="749"/>
      <c r="ATA199" s="749"/>
      <c r="ATB199" s="749"/>
      <c r="ATC199" s="749"/>
      <c r="ATD199" s="749"/>
      <c r="ATE199" s="749"/>
      <c r="ATF199" s="749"/>
      <c r="ATG199" s="749"/>
      <c r="ATH199" s="749"/>
      <c r="ATI199" s="749"/>
      <c r="ATJ199" s="749"/>
      <c r="ATK199" s="749"/>
      <c r="ATL199" s="749"/>
      <c r="ATM199" s="749"/>
      <c r="ATN199" s="749"/>
      <c r="ATO199" s="749"/>
      <c r="ATP199" s="749"/>
      <c r="ATQ199" s="749"/>
      <c r="ATR199" s="749"/>
      <c r="ATS199" s="749"/>
      <c r="ATT199" s="749"/>
      <c r="ATU199" s="749"/>
      <c r="ATV199" s="749"/>
      <c r="ATW199" s="749"/>
      <c r="ATX199" s="749"/>
      <c r="ATY199" s="749"/>
      <c r="ATZ199" s="749"/>
      <c r="AUA199" s="749"/>
      <c r="AUB199" s="749"/>
      <c r="AUC199" s="749"/>
      <c r="AUD199" s="749"/>
      <c r="AUE199" s="749"/>
      <c r="AUF199" s="749"/>
      <c r="AUG199" s="749"/>
      <c r="AUH199" s="749"/>
      <c r="AUI199" s="749"/>
      <c r="AUJ199" s="749"/>
      <c r="AUK199" s="749"/>
      <c r="AUL199" s="749"/>
      <c r="AUM199" s="749"/>
      <c r="AUN199" s="749"/>
      <c r="AUO199" s="749"/>
      <c r="AUP199" s="749"/>
      <c r="AUQ199" s="749"/>
      <c r="AUR199" s="749"/>
      <c r="AUS199" s="749"/>
      <c r="AUT199" s="749"/>
      <c r="AUU199" s="749"/>
      <c r="AUV199" s="749"/>
      <c r="AUW199" s="749"/>
      <c r="AUX199" s="749"/>
      <c r="AUY199" s="749"/>
      <c r="AUZ199" s="749"/>
      <c r="AVA199" s="749"/>
      <c r="AVB199" s="749"/>
      <c r="AVC199" s="749"/>
      <c r="AVD199" s="749"/>
      <c r="AVE199" s="749"/>
      <c r="AVF199" s="749"/>
      <c r="AVG199" s="749"/>
      <c r="AVH199" s="749"/>
      <c r="AVI199" s="749"/>
      <c r="AVJ199" s="749"/>
      <c r="AVK199" s="749"/>
      <c r="AVL199" s="749"/>
      <c r="AVM199" s="749"/>
      <c r="AVN199" s="749"/>
      <c r="AVO199" s="749"/>
      <c r="AVP199" s="749"/>
      <c r="AVQ199" s="749"/>
      <c r="AVR199" s="749"/>
      <c r="AVS199" s="749"/>
      <c r="AVT199" s="749"/>
      <c r="AVU199" s="749"/>
      <c r="AVV199" s="749"/>
      <c r="AVW199" s="749"/>
      <c r="AVX199" s="749"/>
      <c r="AVY199" s="749"/>
      <c r="AVZ199" s="749"/>
      <c r="AWA199" s="749"/>
      <c r="AWB199" s="749"/>
      <c r="AWC199" s="749"/>
      <c r="AWD199" s="749"/>
      <c r="AWE199" s="749"/>
      <c r="AWF199" s="749"/>
      <c r="AWG199" s="749"/>
      <c r="AWH199" s="749"/>
      <c r="AWI199" s="749"/>
      <c r="AWJ199" s="749"/>
      <c r="AWK199" s="749"/>
      <c r="AWL199" s="749"/>
      <c r="AWM199" s="749"/>
      <c r="AWN199" s="749"/>
      <c r="AWO199" s="749"/>
      <c r="AWP199" s="749"/>
      <c r="AWQ199" s="749"/>
      <c r="AWR199" s="749"/>
      <c r="AWS199" s="749"/>
      <c r="AWT199" s="749"/>
      <c r="AWU199" s="749"/>
      <c r="AWV199" s="749"/>
      <c r="AWW199" s="749"/>
      <c r="AWX199" s="749"/>
      <c r="AWY199" s="749"/>
      <c r="AWZ199" s="749"/>
      <c r="AXA199" s="749"/>
      <c r="AXB199" s="749"/>
      <c r="AXC199" s="749"/>
      <c r="AXD199" s="749"/>
      <c r="AXE199" s="749"/>
      <c r="AXF199" s="749"/>
      <c r="AXG199" s="749"/>
      <c r="AXH199" s="749"/>
      <c r="AXI199" s="749"/>
      <c r="AXJ199" s="749"/>
      <c r="AXK199" s="749"/>
      <c r="AXL199" s="749"/>
      <c r="AXM199" s="749"/>
      <c r="AXN199" s="749"/>
      <c r="AXO199" s="749"/>
      <c r="AXP199" s="749"/>
      <c r="AXQ199" s="749"/>
      <c r="AXR199" s="749"/>
      <c r="AXS199" s="749"/>
      <c r="AXT199" s="749"/>
      <c r="AXU199" s="749"/>
      <c r="AXV199" s="749"/>
      <c r="AXW199" s="749"/>
      <c r="AXX199" s="749"/>
      <c r="AXY199" s="749"/>
      <c r="AXZ199" s="749"/>
      <c r="AYA199" s="749"/>
      <c r="AYB199" s="749"/>
      <c r="AYC199" s="749"/>
      <c r="AYD199" s="749"/>
      <c r="AYE199" s="749"/>
      <c r="AYF199" s="749"/>
      <c r="AYG199" s="749"/>
      <c r="AYH199" s="749"/>
      <c r="AYI199" s="749"/>
      <c r="AYJ199" s="749"/>
      <c r="AYK199" s="749"/>
      <c r="AYL199" s="749"/>
      <c r="AYM199" s="749"/>
      <c r="AYN199" s="749"/>
      <c r="AYO199" s="749"/>
      <c r="AYP199" s="749"/>
      <c r="AYQ199" s="749"/>
      <c r="AYR199" s="749"/>
      <c r="AYS199" s="749"/>
      <c r="AYT199" s="749"/>
      <c r="AYU199" s="749"/>
      <c r="AYV199" s="749"/>
      <c r="AYW199" s="749"/>
      <c r="AYX199" s="749"/>
      <c r="AYY199" s="749"/>
      <c r="AYZ199" s="749"/>
      <c r="AZA199" s="749"/>
      <c r="AZB199" s="749"/>
      <c r="AZC199" s="749"/>
      <c r="AZD199" s="749"/>
      <c r="AZE199" s="749"/>
      <c r="AZF199" s="749"/>
      <c r="AZG199" s="749"/>
      <c r="AZH199" s="749"/>
      <c r="AZI199" s="749"/>
      <c r="AZJ199" s="749"/>
      <c r="AZK199" s="749"/>
      <c r="AZL199" s="749"/>
      <c r="AZM199" s="749"/>
      <c r="AZN199" s="749"/>
      <c r="AZO199" s="749"/>
      <c r="AZP199" s="749"/>
      <c r="AZQ199" s="749"/>
      <c r="AZR199" s="749"/>
      <c r="AZS199" s="749"/>
      <c r="AZT199" s="749"/>
      <c r="AZU199" s="749"/>
      <c r="AZV199" s="749"/>
      <c r="AZW199" s="749"/>
      <c r="AZX199" s="749"/>
      <c r="AZY199" s="749"/>
      <c r="AZZ199" s="749"/>
      <c r="BAA199" s="749"/>
      <c r="BAB199" s="749"/>
      <c r="BAC199" s="749"/>
      <c r="BAD199" s="749"/>
      <c r="BAE199" s="749"/>
      <c r="BAF199" s="749"/>
      <c r="BAG199" s="749"/>
      <c r="BAH199" s="749"/>
      <c r="BAI199" s="749"/>
      <c r="BAJ199" s="749"/>
      <c r="BAK199" s="749"/>
      <c r="BAL199" s="749"/>
      <c r="BAM199" s="749"/>
      <c r="BAN199" s="749"/>
      <c r="BAO199" s="749"/>
      <c r="BAP199" s="749"/>
      <c r="BAQ199" s="749"/>
      <c r="BAR199" s="749"/>
      <c r="BAS199" s="749"/>
      <c r="BAT199" s="749"/>
      <c r="BAU199" s="749"/>
      <c r="BAV199" s="749"/>
      <c r="BAW199" s="749"/>
      <c r="BAX199" s="749"/>
      <c r="BAY199" s="749"/>
      <c r="BAZ199" s="749"/>
      <c r="BBA199" s="749"/>
      <c r="BBB199" s="749"/>
      <c r="BBC199" s="749"/>
      <c r="BBD199" s="749"/>
      <c r="BBE199" s="749"/>
      <c r="BBF199" s="749"/>
      <c r="BBG199" s="749"/>
      <c r="BBH199" s="749"/>
      <c r="BBI199" s="749"/>
      <c r="BBJ199" s="749"/>
      <c r="BBK199" s="749"/>
      <c r="BBL199" s="749"/>
      <c r="BBM199" s="749"/>
      <c r="BBN199" s="749"/>
      <c r="BBO199" s="749"/>
      <c r="BBP199" s="749"/>
      <c r="BBQ199" s="749"/>
      <c r="BBR199" s="749"/>
      <c r="BBS199" s="749"/>
      <c r="BBT199" s="749"/>
      <c r="BBU199" s="749"/>
      <c r="BBV199" s="749"/>
      <c r="BBW199" s="749"/>
      <c r="BBX199" s="749"/>
      <c r="BBY199" s="749"/>
      <c r="BBZ199" s="749"/>
      <c r="BCA199" s="749"/>
      <c r="BCB199" s="749"/>
      <c r="BCC199" s="749"/>
      <c r="BCD199" s="749"/>
      <c r="BCE199" s="749"/>
      <c r="BCF199" s="749"/>
      <c r="BCG199" s="749"/>
      <c r="BCH199" s="749"/>
      <c r="BCI199" s="749"/>
      <c r="BCJ199" s="749"/>
      <c r="BCK199" s="749"/>
      <c r="BCL199" s="749"/>
      <c r="BCM199" s="749"/>
      <c r="BCN199" s="749"/>
      <c r="BCO199" s="749"/>
      <c r="BCP199" s="749"/>
      <c r="BCQ199" s="749"/>
      <c r="BCR199" s="749"/>
      <c r="BCS199" s="749"/>
      <c r="BCT199" s="749"/>
      <c r="BCU199" s="749"/>
      <c r="BCV199" s="749"/>
      <c r="BCW199" s="749"/>
      <c r="BCX199" s="749"/>
      <c r="BCY199" s="749"/>
      <c r="BCZ199" s="749"/>
      <c r="BDA199" s="749"/>
      <c r="BDB199" s="749"/>
      <c r="BDC199" s="749"/>
      <c r="BDD199" s="749"/>
      <c r="BDE199" s="749"/>
      <c r="BDF199" s="749"/>
      <c r="BDG199" s="749"/>
      <c r="BDH199" s="749"/>
      <c r="BDI199" s="749"/>
      <c r="BDJ199" s="749"/>
      <c r="BDK199" s="749"/>
      <c r="BDL199" s="749"/>
      <c r="BDM199" s="749"/>
      <c r="BDN199" s="749"/>
      <c r="BDO199" s="749"/>
      <c r="BDP199" s="749"/>
      <c r="BDQ199" s="749"/>
      <c r="BDR199" s="749"/>
      <c r="BDS199" s="749"/>
      <c r="BDT199" s="749"/>
      <c r="BDU199" s="749"/>
      <c r="BDV199" s="749"/>
      <c r="BDW199" s="749"/>
      <c r="BDX199" s="749"/>
      <c r="BDY199" s="749"/>
      <c r="BDZ199" s="749"/>
      <c r="BEA199" s="749"/>
      <c r="BEB199" s="749"/>
      <c r="BEC199" s="749"/>
      <c r="BED199" s="749"/>
      <c r="BEE199" s="749"/>
      <c r="BEF199" s="749"/>
      <c r="BEG199" s="749"/>
      <c r="BEH199" s="749"/>
      <c r="BEI199" s="749"/>
      <c r="BEJ199" s="749"/>
      <c r="BEK199" s="749"/>
      <c r="BEL199" s="749"/>
      <c r="BEM199" s="749"/>
      <c r="BEN199" s="749"/>
      <c r="BEO199" s="749"/>
      <c r="BEP199" s="749"/>
      <c r="BEQ199" s="749"/>
      <c r="BER199" s="749"/>
      <c r="BES199" s="749"/>
      <c r="BET199" s="749"/>
      <c r="BEU199" s="749"/>
      <c r="BEV199" s="749"/>
      <c r="BEW199" s="749"/>
      <c r="BEX199" s="749"/>
      <c r="BEY199" s="749"/>
      <c r="BEZ199" s="749"/>
      <c r="BFA199" s="749"/>
      <c r="BFB199" s="749"/>
      <c r="BFC199" s="749"/>
      <c r="BFD199" s="749"/>
      <c r="BFE199" s="749"/>
      <c r="BFF199" s="749"/>
      <c r="BFG199" s="749"/>
      <c r="BFH199" s="749"/>
      <c r="BFI199" s="749"/>
      <c r="BFJ199" s="749"/>
      <c r="BFK199" s="749"/>
      <c r="BFL199" s="749"/>
      <c r="BFM199" s="749"/>
      <c r="BFN199" s="749"/>
      <c r="BFO199" s="749"/>
      <c r="BFP199" s="749"/>
      <c r="BFQ199" s="749"/>
      <c r="BFR199" s="749"/>
      <c r="BFS199" s="749"/>
      <c r="BFT199" s="749"/>
      <c r="BFU199" s="749"/>
      <c r="BFV199" s="749"/>
      <c r="BFW199" s="749"/>
      <c r="BFX199" s="749"/>
      <c r="BFY199" s="749"/>
      <c r="BFZ199" s="749"/>
      <c r="BGA199" s="749"/>
      <c r="BGB199" s="749"/>
      <c r="BGC199" s="749"/>
      <c r="BGD199" s="749"/>
      <c r="BGE199" s="749"/>
      <c r="BGF199" s="749"/>
      <c r="BGG199" s="749"/>
      <c r="BGH199" s="749"/>
      <c r="BGI199" s="749"/>
      <c r="BGJ199" s="749"/>
      <c r="BGK199" s="749"/>
      <c r="BGL199" s="749"/>
      <c r="BGM199" s="749"/>
      <c r="BGN199" s="749"/>
      <c r="BGO199" s="749"/>
      <c r="BGP199" s="749"/>
      <c r="BGQ199" s="749"/>
      <c r="BGR199" s="749"/>
      <c r="BGS199" s="749"/>
      <c r="BGT199" s="749"/>
      <c r="BGU199" s="749"/>
      <c r="BGV199" s="749"/>
      <c r="BGW199" s="749"/>
      <c r="BGX199" s="749"/>
      <c r="BGY199" s="749"/>
      <c r="BGZ199" s="749"/>
      <c r="BHA199" s="749"/>
      <c r="BHB199" s="749"/>
      <c r="BHC199" s="749"/>
      <c r="BHD199" s="749"/>
      <c r="BHE199" s="749"/>
      <c r="BHF199" s="749"/>
      <c r="BHG199" s="749"/>
      <c r="BHH199" s="749"/>
      <c r="BHI199" s="749"/>
      <c r="BHJ199" s="749"/>
      <c r="BHK199" s="749"/>
      <c r="BHL199" s="749"/>
      <c r="BHM199" s="749"/>
      <c r="BHN199" s="749"/>
      <c r="BHO199" s="749"/>
      <c r="BHP199" s="749"/>
      <c r="BHQ199" s="749"/>
      <c r="BHR199" s="749"/>
      <c r="BHS199" s="749"/>
      <c r="BHT199" s="749"/>
      <c r="BHU199" s="749"/>
      <c r="BHV199" s="749"/>
      <c r="BHW199" s="749"/>
      <c r="BHX199" s="749"/>
      <c r="BHY199" s="749"/>
      <c r="BHZ199" s="749"/>
      <c r="BIA199" s="749"/>
      <c r="BIB199" s="749"/>
      <c r="BIC199" s="749"/>
      <c r="BID199" s="749"/>
      <c r="BIE199" s="749"/>
      <c r="BIF199" s="749"/>
      <c r="BIG199" s="749"/>
      <c r="BIH199" s="749"/>
      <c r="BII199" s="749"/>
      <c r="BIJ199" s="749"/>
      <c r="BIK199" s="749"/>
      <c r="BIL199" s="749"/>
      <c r="BIM199" s="749"/>
      <c r="BIN199" s="749"/>
      <c r="BIO199" s="749"/>
      <c r="BIP199" s="749"/>
      <c r="BIQ199" s="749"/>
      <c r="BIR199" s="749"/>
      <c r="BIS199" s="749"/>
      <c r="BIT199" s="749"/>
      <c r="BIU199" s="749"/>
      <c r="BIV199" s="749"/>
      <c r="BIW199" s="749"/>
      <c r="BIX199" s="749"/>
      <c r="BIY199" s="749"/>
      <c r="BIZ199" s="749"/>
      <c r="BJA199" s="749"/>
      <c r="BJB199" s="749"/>
      <c r="BJC199" s="749"/>
      <c r="BJD199" s="749"/>
      <c r="BJE199" s="749"/>
      <c r="BJF199" s="749"/>
      <c r="BJG199" s="749"/>
      <c r="BJH199" s="749"/>
      <c r="BJI199" s="749"/>
      <c r="BJJ199" s="749"/>
      <c r="BJK199" s="749"/>
      <c r="BJL199" s="749"/>
      <c r="BJM199" s="749"/>
      <c r="BJN199" s="749"/>
      <c r="BJO199" s="749"/>
      <c r="BJP199" s="749"/>
      <c r="BJQ199" s="749"/>
      <c r="BJR199" s="749"/>
      <c r="BJS199" s="749"/>
      <c r="BJT199" s="749"/>
      <c r="BJU199" s="749"/>
      <c r="BJV199" s="749"/>
      <c r="BJW199" s="749"/>
      <c r="BJX199" s="749"/>
      <c r="BJY199" s="749"/>
      <c r="BJZ199" s="749"/>
      <c r="BKA199" s="749"/>
      <c r="BKB199" s="749"/>
      <c r="BKC199" s="749"/>
      <c r="BKD199" s="749"/>
      <c r="BKE199" s="749"/>
      <c r="BKF199" s="749"/>
      <c r="BKG199" s="749"/>
      <c r="BKH199" s="749"/>
      <c r="BKI199" s="749"/>
      <c r="BKJ199" s="749"/>
      <c r="BKK199" s="749"/>
      <c r="BKL199" s="749"/>
      <c r="BKM199" s="749"/>
      <c r="BKN199" s="749"/>
      <c r="BKO199" s="749"/>
      <c r="BKP199" s="749"/>
      <c r="BKQ199" s="749"/>
      <c r="BKR199" s="749"/>
      <c r="BKS199" s="749"/>
      <c r="BKT199" s="749"/>
      <c r="BKU199" s="749"/>
      <c r="BKV199" s="749"/>
      <c r="BKW199" s="749"/>
      <c r="BKX199" s="749"/>
      <c r="BKY199" s="749"/>
      <c r="BKZ199" s="749"/>
      <c r="BLA199" s="749"/>
      <c r="BLB199" s="749"/>
      <c r="BLC199" s="749"/>
      <c r="BLD199" s="749"/>
      <c r="BLE199" s="749"/>
      <c r="BLF199" s="749"/>
      <c r="BLG199" s="749"/>
      <c r="BLH199" s="749"/>
      <c r="BLI199" s="749"/>
      <c r="BLJ199" s="749"/>
      <c r="BLK199" s="749"/>
      <c r="BLL199" s="749"/>
      <c r="BLM199" s="749"/>
      <c r="BLN199" s="749"/>
      <c r="BLO199" s="749"/>
      <c r="BLP199" s="749"/>
      <c r="BLQ199" s="749"/>
      <c r="BLR199" s="749"/>
      <c r="BLS199" s="749"/>
      <c r="BLT199" s="749"/>
      <c r="BLU199" s="749"/>
      <c r="BLV199" s="749"/>
      <c r="BLW199" s="749"/>
      <c r="BLX199" s="749"/>
      <c r="BLY199" s="749"/>
      <c r="BLZ199" s="749"/>
      <c r="BMA199" s="749"/>
      <c r="BMB199" s="749"/>
      <c r="BMC199" s="749"/>
      <c r="BMD199" s="749"/>
      <c r="BME199" s="749"/>
      <c r="BMF199" s="749"/>
      <c r="BMG199" s="749"/>
      <c r="BMH199" s="749"/>
      <c r="BMI199" s="749"/>
      <c r="BMJ199" s="749"/>
      <c r="BMK199" s="749"/>
      <c r="BML199" s="749"/>
      <c r="BMM199" s="749"/>
      <c r="BMN199" s="749"/>
      <c r="BMO199" s="749"/>
      <c r="BMP199" s="749"/>
      <c r="BMQ199" s="749"/>
      <c r="BMR199" s="749"/>
      <c r="BMS199" s="749"/>
      <c r="BMT199" s="749"/>
      <c r="BMU199" s="749"/>
      <c r="BMV199" s="749"/>
      <c r="BMW199" s="749"/>
      <c r="BMX199" s="749"/>
      <c r="BMY199" s="749"/>
      <c r="BMZ199" s="749"/>
      <c r="BNA199" s="749"/>
      <c r="BNB199" s="749"/>
      <c r="BNC199" s="749"/>
      <c r="BND199" s="749"/>
      <c r="BNE199" s="749"/>
      <c r="BNF199" s="749"/>
      <c r="BNG199" s="749"/>
      <c r="BNH199" s="749"/>
      <c r="BNI199" s="749"/>
      <c r="BNJ199" s="749"/>
      <c r="BNK199" s="749"/>
      <c r="BNL199" s="749"/>
      <c r="BNM199" s="749"/>
      <c r="BNN199" s="749"/>
      <c r="BNO199" s="749"/>
      <c r="BNP199" s="749"/>
      <c r="BNQ199" s="749"/>
      <c r="BNR199" s="749"/>
      <c r="BNS199" s="749"/>
      <c r="BNT199" s="749"/>
      <c r="BNU199" s="749"/>
      <c r="BNV199" s="749"/>
      <c r="BNW199" s="749"/>
      <c r="BNX199" s="749"/>
      <c r="BNY199" s="749"/>
      <c r="BNZ199" s="749"/>
      <c r="BOA199" s="749"/>
      <c r="BOB199" s="749"/>
      <c r="BOC199" s="749"/>
      <c r="BOD199" s="749"/>
      <c r="BOE199" s="749"/>
      <c r="BOF199" s="749"/>
      <c r="BOG199" s="749"/>
      <c r="BOH199" s="749"/>
      <c r="BOI199" s="749"/>
      <c r="BOJ199" s="749"/>
      <c r="BOK199" s="749"/>
      <c r="BOL199" s="749"/>
      <c r="BOM199" s="749"/>
      <c r="BON199" s="749"/>
      <c r="BOO199" s="749"/>
      <c r="BOP199" s="749"/>
      <c r="BOQ199" s="749"/>
      <c r="BOR199" s="749"/>
      <c r="BOS199" s="749"/>
      <c r="BOT199" s="749"/>
      <c r="BOU199" s="749"/>
      <c r="BOV199" s="749"/>
      <c r="BOW199" s="749"/>
      <c r="BOX199" s="749"/>
      <c r="BOY199" s="749"/>
      <c r="BOZ199" s="749"/>
      <c r="BPA199" s="749"/>
      <c r="BPB199" s="749"/>
      <c r="BPC199" s="749"/>
      <c r="BPD199" s="749"/>
      <c r="BPE199" s="749"/>
      <c r="BPF199" s="749"/>
      <c r="BPG199" s="749"/>
      <c r="BPH199" s="749"/>
      <c r="BPI199" s="749"/>
      <c r="BPJ199" s="749"/>
      <c r="BPK199" s="749"/>
      <c r="BPL199" s="749"/>
      <c r="BPM199" s="749"/>
      <c r="BPN199" s="749"/>
      <c r="BPO199" s="749"/>
      <c r="BPP199" s="749"/>
      <c r="BPQ199" s="749"/>
      <c r="BPR199" s="749"/>
      <c r="BPS199" s="749"/>
      <c r="BPT199" s="749"/>
      <c r="BPU199" s="749"/>
      <c r="BPV199" s="749"/>
      <c r="BPW199" s="749"/>
      <c r="BPX199" s="749"/>
      <c r="BPY199" s="749"/>
      <c r="BPZ199" s="749"/>
      <c r="BQA199" s="749"/>
      <c r="BQB199" s="749"/>
      <c r="BQC199" s="749"/>
      <c r="BQD199" s="749"/>
      <c r="BQE199" s="749"/>
      <c r="BQF199" s="749"/>
      <c r="BQG199" s="749"/>
      <c r="BQH199" s="749"/>
      <c r="BQI199" s="749"/>
      <c r="BQJ199" s="749"/>
      <c r="BQK199" s="749"/>
      <c r="BQL199" s="749"/>
      <c r="BQM199" s="749"/>
      <c r="BQN199" s="749"/>
      <c r="BQO199" s="749"/>
      <c r="BQP199" s="749"/>
      <c r="BQQ199" s="749"/>
      <c r="BQR199" s="749"/>
      <c r="BQS199" s="749"/>
      <c r="BQT199" s="749"/>
      <c r="BQU199" s="749"/>
      <c r="BQV199" s="749"/>
      <c r="BQW199" s="749"/>
      <c r="BQX199" s="749"/>
      <c r="BQY199" s="749"/>
      <c r="BQZ199" s="749"/>
      <c r="BRA199" s="749"/>
      <c r="BRB199" s="749"/>
      <c r="BRC199" s="749"/>
      <c r="BRD199" s="749"/>
      <c r="BRE199" s="749"/>
      <c r="BRF199" s="749"/>
      <c r="BRG199" s="749"/>
      <c r="BRH199" s="749"/>
      <c r="BRI199" s="749"/>
      <c r="BRJ199" s="749"/>
      <c r="BRK199" s="749"/>
      <c r="BRL199" s="749"/>
      <c r="BRM199" s="749"/>
      <c r="BRN199" s="749"/>
      <c r="BRO199" s="749"/>
      <c r="BRP199" s="749"/>
      <c r="BRQ199" s="749"/>
      <c r="BRR199" s="749"/>
      <c r="BRS199" s="749"/>
      <c r="BRT199" s="749"/>
      <c r="BRU199" s="749"/>
      <c r="BRV199" s="749"/>
      <c r="BRW199" s="749"/>
      <c r="BRX199" s="749"/>
      <c r="BRY199" s="749"/>
      <c r="BRZ199" s="749"/>
      <c r="BSA199" s="749"/>
      <c r="BSB199" s="749"/>
      <c r="BSC199" s="749"/>
      <c r="BSD199" s="749"/>
      <c r="BSE199" s="749"/>
      <c r="BSF199" s="749"/>
      <c r="BSG199" s="749"/>
      <c r="BSH199" s="749"/>
      <c r="BSI199" s="749"/>
      <c r="BSJ199" s="749"/>
      <c r="BSK199" s="749"/>
      <c r="BSL199" s="749"/>
      <c r="BSM199" s="749"/>
      <c r="BSN199" s="749"/>
      <c r="BSO199" s="749"/>
      <c r="BSP199" s="749"/>
      <c r="BSQ199" s="749"/>
      <c r="BSR199" s="749"/>
      <c r="BSS199" s="749"/>
      <c r="BST199" s="749"/>
      <c r="BSU199" s="749"/>
      <c r="BSV199" s="749"/>
      <c r="BSW199" s="749"/>
      <c r="BSX199" s="749"/>
      <c r="BSY199" s="749"/>
      <c r="BSZ199" s="749"/>
      <c r="BTA199" s="749"/>
      <c r="BTB199" s="749"/>
      <c r="BTC199" s="749"/>
      <c r="BTD199" s="749"/>
      <c r="BTE199" s="749"/>
      <c r="BTF199" s="749"/>
      <c r="BTG199" s="749"/>
      <c r="BTH199" s="749"/>
      <c r="BTI199" s="749"/>
      <c r="BTJ199" s="749"/>
      <c r="BTK199" s="749"/>
      <c r="BTL199" s="749"/>
      <c r="BTM199" s="749"/>
      <c r="BTN199" s="749"/>
      <c r="BTO199" s="749"/>
      <c r="BTP199" s="749"/>
      <c r="BTQ199" s="749"/>
      <c r="BTR199" s="749"/>
      <c r="BTS199" s="749"/>
      <c r="BTT199" s="749"/>
      <c r="BTU199" s="749"/>
      <c r="BTV199" s="749"/>
      <c r="BTW199" s="749"/>
      <c r="BTX199" s="749"/>
      <c r="BTY199" s="749"/>
      <c r="BTZ199" s="749"/>
      <c r="BUA199" s="749"/>
      <c r="BUB199" s="749"/>
      <c r="BUC199" s="749"/>
      <c r="BUD199" s="749"/>
      <c r="BUE199" s="749"/>
      <c r="BUF199" s="749"/>
      <c r="BUG199" s="749"/>
      <c r="BUH199" s="749"/>
      <c r="BUI199" s="749"/>
      <c r="BUJ199" s="749"/>
      <c r="BUK199" s="749"/>
      <c r="BUL199" s="749"/>
      <c r="BUM199" s="749"/>
      <c r="BUN199" s="749"/>
      <c r="BUO199" s="749"/>
      <c r="BUP199" s="749"/>
      <c r="BUQ199" s="749"/>
      <c r="BUR199" s="749"/>
      <c r="BUS199" s="749"/>
      <c r="BUT199" s="749"/>
      <c r="BUU199" s="749"/>
      <c r="BUV199" s="749"/>
      <c r="BUW199" s="749"/>
      <c r="BUX199" s="749"/>
      <c r="BUY199" s="749"/>
      <c r="BUZ199" s="749"/>
      <c r="BVA199" s="749"/>
      <c r="BVB199" s="749"/>
      <c r="BVC199" s="749"/>
      <c r="BVD199" s="749"/>
      <c r="BVE199" s="749"/>
      <c r="BVF199" s="749"/>
      <c r="BVG199" s="749"/>
      <c r="BVH199" s="749"/>
      <c r="BVI199" s="749"/>
      <c r="BVJ199" s="749"/>
      <c r="BVK199" s="749"/>
      <c r="BVL199" s="749"/>
      <c r="BVM199" s="749"/>
      <c r="BVN199" s="749"/>
      <c r="BVO199" s="749"/>
      <c r="BVP199" s="749"/>
      <c r="BVQ199" s="749"/>
      <c r="BVR199" s="749"/>
      <c r="BVS199" s="749"/>
      <c r="BVT199" s="749"/>
      <c r="BVU199" s="749"/>
      <c r="BVV199" s="749"/>
      <c r="BVW199" s="749"/>
      <c r="BVX199" s="749"/>
      <c r="BVY199" s="749"/>
      <c r="BVZ199" s="749"/>
      <c r="BWA199" s="749"/>
      <c r="BWB199" s="749"/>
      <c r="BWC199" s="749"/>
      <c r="BWD199" s="749"/>
      <c r="BWE199" s="749"/>
      <c r="BWF199" s="749"/>
      <c r="BWG199" s="749"/>
      <c r="BWH199" s="749"/>
      <c r="BWI199" s="749"/>
      <c r="BWJ199" s="749"/>
      <c r="BWK199" s="749"/>
      <c r="BWL199" s="749"/>
      <c r="BWM199" s="749"/>
      <c r="BWN199" s="749"/>
      <c r="BWO199" s="749"/>
      <c r="BWP199" s="749"/>
      <c r="BWQ199" s="749"/>
      <c r="BWR199" s="749"/>
      <c r="BWS199" s="749"/>
      <c r="BWT199" s="749"/>
      <c r="BWU199" s="749"/>
      <c r="BWV199" s="749"/>
      <c r="BWW199" s="749"/>
      <c r="BWX199" s="749"/>
      <c r="BWY199" s="749"/>
      <c r="BWZ199" s="749"/>
      <c r="BXA199" s="749"/>
      <c r="BXB199" s="749"/>
      <c r="BXC199" s="749"/>
      <c r="BXD199" s="749"/>
      <c r="BXE199" s="749"/>
      <c r="BXF199" s="749"/>
      <c r="BXG199" s="749"/>
      <c r="BXH199" s="749"/>
      <c r="BXI199" s="749"/>
      <c r="BXJ199" s="749"/>
      <c r="BXK199" s="749"/>
      <c r="BXL199" s="749"/>
      <c r="BXM199" s="749"/>
      <c r="BXN199" s="749"/>
      <c r="BXO199" s="749"/>
      <c r="BXP199" s="749"/>
      <c r="BXQ199" s="749"/>
      <c r="BXR199" s="749"/>
      <c r="BXS199" s="749"/>
      <c r="BXT199" s="749"/>
      <c r="BXU199" s="749"/>
      <c r="BXV199" s="749"/>
      <c r="BXW199" s="749"/>
      <c r="BXX199" s="749"/>
      <c r="BXY199" s="749"/>
      <c r="BXZ199" s="749"/>
      <c r="BYA199" s="749"/>
      <c r="BYB199" s="749"/>
      <c r="BYC199" s="749"/>
      <c r="BYD199" s="749"/>
      <c r="BYE199" s="749"/>
      <c r="BYF199" s="749"/>
      <c r="BYG199" s="749"/>
      <c r="BYH199" s="749"/>
      <c r="BYI199" s="749"/>
      <c r="BYJ199" s="749"/>
      <c r="BYK199" s="749"/>
      <c r="BYL199" s="749"/>
      <c r="BYM199" s="749"/>
      <c r="BYN199" s="749"/>
      <c r="BYO199" s="749"/>
      <c r="BYP199" s="749"/>
      <c r="BYQ199" s="749"/>
      <c r="BYR199" s="749"/>
      <c r="BYS199" s="749"/>
      <c r="BYT199" s="749"/>
      <c r="BYU199" s="749"/>
      <c r="BYV199" s="749"/>
      <c r="BYW199" s="749"/>
      <c r="BYX199" s="749"/>
      <c r="BYY199" s="749"/>
      <c r="BYZ199" s="749"/>
      <c r="BZA199" s="749"/>
      <c r="BZB199" s="749"/>
      <c r="BZC199" s="749"/>
      <c r="BZD199" s="749"/>
      <c r="BZE199" s="749"/>
      <c r="BZF199" s="749"/>
      <c r="BZG199" s="749"/>
      <c r="BZH199" s="749"/>
      <c r="BZI199" s="749"/>
      <c r="BZJ199" s="749"/>
      <c r="BZK199" s="749"/>
      <c r="BZL199" s="749"/>
      <c r="BZM199" s="749"/>
      <c r="BZN199" s="749"/>
      <c r="BZO199" s="749"/>
      <c r="BZP199" s="749"/>
      <c r="BZQ199" s="749"/>
      <c r="BZR199" s="749"/>
      <c r="BZS199" s="749"/>
      <c r="BZT199" s="749"/>
      <c r="BZU199" s="749"/>
      <c r="BZV199" s="749"/>
      <c r="BZW199" s="749"/>
      <c r="BZX199" s="749"/>
      <c r="BZY199" s="749"/>
      <c r="BZZ199" s="749"/>
      <c r="CAA199" s="749"/>
      <c r="CAB199" s="749"/>
      <c r="CAC199" s="749"/>
      <c r="CAD199" s="749"/>
      <c r="CAE199" s="749"/>
      <c r="CAF199" s="749"/>
      <c r="CAG199" s="749"/>
      <c r="CAH199" s="749"/>
      <c r="CAI199" s="749"/>
      <c r="CAJ199" s="749"/>
      <c r="CAK199" s="749"/>
      <c r="CAL199" s="749"/>
      <c r="CAM199" s="749"/>
      <c r="CAN199" s="749"/>
      <c r="CAO199" s="749"/>
      <c r="CAP199" s="749"/>
      <c r="CAQ199" s="749"/>
      <c r="CAR199" s="749"/>
      <c r="CAS199" s="749"/>
      <c r="CAT199" s="749"/>
      <c r="CAU199" s="749"/>
      <c r="CAV199" s="749"/>
      <c r="CAW199" s="749"/>
      <c r="CAX199" s="749"/>
      <c r="CAY199" s="749"/>
      <c r="CAZ199" s="749"/>
      <c r="CBA199" s="749"/>
      <c r="CBB199" s="749"/>
      <c r="CBC199" s="749"/>
      <c r="CBD199" s="749"/>
      <c r="CBE199" s="749"/>
      <c r="CBF199" s="749"/>
      <c r="CBG199" s="749"/>
      <c r="CBH199" s="749"/>
      <c r="CBI199" s="749"/>
      <c r="CBJ199" s="749"/>
      <c r="CBK199" s="749"/>
      <c r="CBL199" s="749"/>
      <c r="CBM199" s="749"/>
      <c r="CBN199" s="749"/>
      <c r="CBO199" s="749"/>
      <c r="CBP199" s="749"/>
      <c r="CBQ199" s="749"/>
      <c r="CBR199" s="749"/>
      <c r="CBS199" s="749"/>
      <c r="CBT199" s="749"/>
      <c r="CBU199" s="749"/>
      <c r="CBV199" s="749"/>
      <c r="CBW199" s="749"/>
      <c r="CBX199" s="749"/>
      <c r="CBY199" s="749"/>
      <c r="CBZ199" s="749"/>
      <c r="CCA199" s="749"/>
      <c r="CCB199" s="749"/>
      <c r="CCC199" s="749"/>
      <c r="CCD199" s="749"/>
      <c r="CCE199" s="749"/>
      <c r="CCF199" s="749"/>
      <c r="CCG199" s="749"/>
      <c r="CCH199" s="749"/>
      <c r="CCI199" s="749"/>
      <c r="CCJ199" s="749"/>
      <c r="CCK199" s="749"/>
      <c r="CCL199" s="749"/>
      <c r="CCM199" s="749"/>
      <c r="CCN199" s="749"/>
      <c r="CCO199" s="749"/>
      <c r="CCP199" s="749"/>
      <c r="CCQ199" s="749"/>
      <c r="CCR199" s="749"/>
      <c r="CCS199" s="749"/>
      <c r="CCT199" s="749"/>
      <c r="CCU199" s="749"/>
      <c r="CCV199" s="749"/>
      <c r="CCW199" s="749"/>
      <c r="CCX199" s="749"/>
      <c r="CCY199" s="749"/>
      <c r="CCZ199" s="749"/>
      <c r="CDA199" s="749"/>
      <c r="CDB199" s="749"/>
      <c r="CDC199" s="749"/>
      <c r="CDD199" s="749"/>
      <c r="CDE199" s="749"/>
      <c r="CDF199" s="749"/>
      <c r="CDG199" s="749"/>
      <c r="CDH199" s="749"/>
      <c r="CDI199" s="749"/>
      <c r="CDJ199" s="749"/>
      <c r="CDK199" s="749"/>
      <c r="CDL199" s="749"/>
      <c r="CDM199" s="749"/>
      <c r="CDN199" s="749"/>
      <c r="CDO199" s="749"/>
      <c r="CDP199" s="749"/>
      <c r="CDQ199" s="749"/>
      <c r="CDR199" s="749"/>
      <c r="CDS199" s="749"/>
      <c r="CDT199" s="749"/>
      <c r="CDU199" s="749"/>
      <c r="CDV199" s="749"/>
      <c r="CDW199" s="749"/>
      <c r="CDX199" s="749"/>
      <c r="CDY199" s="749"/>
      <c r="CDZ199" s="749"/>
      <c r="CEA199" s="749"/>
      <c r="CEB199" s="749"/>
      <c r="CEC199" s="749"/>
      <c r="CED199" s="749"/>
      <c r="CEE199" s="749"/>
      <c r="CEF199" s="749"/>
      <c r="CEG199" s="749"/>
      <c r="CEH199" s="749"/>
      <c r="CEI199" s="749"/>
      <c r="CEJ199" s="749"/>
      <c r="CEK199" s="749"/>
      <c r="CEL199" s="749"/>
      <c r="CEM199" s="749"/>
      <c r="CEN199" s="749"/>
      <c r="CEO199" s="749"/>
      <c r="CEP199" s="749"/>
      <c r="CEQ199" s="749"/>
      <c r="CER199" s="749"/>
      <c r="CES199" s="749"/>
      <c r="CET199" s="749"/>
      <c r="CEU199" s="749"/>
      <c r="CEV199" s="749"/>
      <c r="CEW199" s="749"/>
      <c r="CEX199" s="749"/>
      <c r="CEY199" s="749"/>
      <c r="CEZ199" s="749"/>
      <c r="CFA199" s="749"/>
      <c r="CFB199" s="749"/>
      <c r="CFC199" s="749"/>
      <c r="CFD199" s="749"/>
      <c r="CFE199" s="749"/>
      <c r="CFF199" s="749"/>
      <c r="CFG199" s="749"/>
      <c r="CFH199" s="749"/>
      <c r="CFI199" s="749"/>
      <c r="CFJ199" s="749"/>
      <c r="CFK199" s="749"/>
      <c r="CFL199" s="749"/>
      <c r="CFM199" s="749"/>
      <c r="CFN199" s="749"/>
      <c r="CFO199" s="749"/>
      <c r="CFP199" s="749"/>
      <c r="CFQ199" s="749"/>
      <c r="CFR199" s="749"/>
      <c r="CFS199" s="749"/>
      <c r="CFT199" s="749"/>
      <c r="CFU199" s="749"/>
      <c r="CFV199" s="749"/>
      <c r="CFW199" s="749"/>
      <c r="CFX199" s="749"/>
      <c r="CFY199" s="749"/>
      <c r="CFZ199" s="749"/>
      <c r="CGA199" s="749"/>
      <c r="CGB199" s="749"/>
      <c r="CGC199" s="749"/>
      <c r="CGD199" s="749"/>
      <c r="CGE199" s="749"/>
      <c r="CGF199" s="749"/>
      <c r="CGG199" s="749"/>
      <c r="CGH199" s="749"/>
      <c r="CGI199" s="749"/>
      <c r="CGJ199" s="749"/>
      <c r="CGK199" s="749"/>
      <c r="CGL199" s="749"/>
      <c r="CGM199" s="749"/>
      <c r="CGN199" s="749"/>
      <c r="CGO199" s="749"/>
      <c r="CGP199" s="749"/>
      <c r="CGQ199" s="749"/>
      <c r="CGR199" s="749"/>
      <c r="CGS199" s="749"/>
      <c r="CGT199" s="749"/>
      <c r="CGU199" s="749"/>
      <c r="CGV199" s="749"/>
      <c r="CGW199" s="749"/>
      <c r="CGX199" s="749"/>
      <c r="CGY199" s="749"/>
      <c r="CGZ199" s="749"/>
      <c r="CHA199" s="749"/>
      <c r="CHB199" s="749"/>
      <c r="CHC199" s="749"/>
      <c r="CHD199" s="749"/>
      <c r="CHE199" s="749"/>
      <c r="CHF199" s="749"/>
      <c r="CHG199" s="749"/>
      <c r="CHH199" s="749"/>
      <c r="CHI199" s="749"/>
      <c r="CHJ199" s="749"/>
      <c r="CHK199" s="749"/>
      <c r="CHL199" s="749"/>
      <c r="CHM199" s="749"/>
      <c r="CHN199" s="749"/>
      <c r="CHO199" s="749"/>
      <c r="CHP199" s="749"/>
      <c r="CHQ199" s="749"/>
      <c r="CHR199" s="749"/>
      <c r="CHS199" s="749"/>
      <c r="CHT199" s="749"/>
      <c r="CHU199" s="749"/>
      <c r="CHV199" s="749"/>
      <c r="CHW199" s="749"/>
      <c r="CHX199" s="749"/>
      <c r="CHY199" s="749"/>
      <c r="CHZ199" s="749"/>
      <c r="CIA199" s="749"/>
      <c r="CIB199" s="749"/>
      <c r="CIC199" s="749"/>
      <c r="CID199" s="749"/>
      <c r="CIE199" s="749"/>
      <c r="CIF199" s="749"/>
      <c r="CIG199" s="749"/>
      <c r="CIH199" s="749"/>
      <c r="CII199" s="749"/>
      <c r="CIJ199" s="749"/>
      <c r="CIK199" s="749"/>
      <c r="CIL199" s="749"/>
      <c r="CIM199" s="749"/>
      <c r="CIN199" s="749"/>
      <c r="CIO199" s="749"/>
      <c r="CIP199" s="749"/>
      <c r="CIQ199" s="749"/>
      <c r="CIR199" s="749"/>
      <c r="CIS199" s="749"/>
      <c r="CIT199" s="749"/>
      <c r="CIU199" s="749"/>
      <c r="CIV199" s="749"/>
      <c r="CIW199" s="749"/>
      <c r="CIX199" s="749"/>
      <c r="CIY199" s="749"/>
      <c r="CIZ199" s="749"/>
      <c r="CJA199" s="749"/>
      <c r="CJB199" s="749"/>
      <c r="CJC199" s="749"/>
      <c r="CJD199" s="749"/>
      <c r="CJE199" s="749"/>
      <c r="CJF199" s="749"/>
      <c r="CJG199" s="749"/>
      <c r="CJH199" s="749"/>
      <c r="CJI199" s="749"/>
      <c r="CJJ199" s="749"/>
      <c r="CJK199" s="749"/>
      <c r="CJL199" s="749"/>
      <c r="CJM199" s="749"/>
      <c r="CJN199" s="749"/>
      <c r="CJO199" s="749"/>
      <c r="CJP199" s="749"/>
      <c r="CJQ199" s="749"/>
      <c r="CJR199" s="749"/>
      <c r="CJS199" s="749"/>
      <c r="CJT199" s="749"/>
      <c r="CJU199" s="749"/>
      <c r="CJV199" s="749"/>
      <c r="CJW199" s="749"/>
      <c r="CJX199" s="749"/>
      <c r="CJY199" s="749"/>
      <c r="CJZ199" s="749"/>
      <c r="CKA199" s="749"/>
      <c r="CKB199" s="749"/>
      <c r="CKC199" s="749"/>
      <c r="CKD199" s="749"/>
      <c r="CKE199" s="749"/>
      <c r="CKF199" s="749"/>
      <c r="CKG199" s="749"/>
      <c r="CKH199" s="749"/>
      <c r="CKI199" s="749"/>
      <c r="CKJ199" s="749"/>
      <c r="CKK199" s="749"/>
      <c r="CKL199" s="749"/>
      <c r="CKM199" s="749"/>
      <c r="CKN199" s="749"/>
      <c r="CKO199" s="749"/>
      <c r="CKP199" s="749"/>
      <c r="CKQ199" s="749"/>
      <c r="CKR199" s="749"/>
      <c r="CKS199" s="749"/>
      <c r="CKT199" s="749"/>
      <c r="CKU199" s="749"/>
      <c r="CKV199" s="749"/>
      <c r="CKW199" s="749"/>
      <c r="CKX199" s="749"/>
      <c r="CKY199" s="749"/>
      <c r="CKZ199" s="749"/>
      <c r="CLA199" s="749"/>
      <c r="CLB199" s="749"/>
      <c r="CLC199" s="749"/>
      <c r="CLD199" s="749"/>
      <c r="CLE199" s="749"/>
      <c r="CLF199" s="749"/>
      <c r="CLG199" s="749"/>
      <c r="CLH199" s="749"/>
      <c r="CLI199" s="749"/>
      <c r="CLJ199" s="749"/>
      <c r="CLK199" s="749"/>
      <c r="CLL199" s="749"/>
      <c r="CLM199" s="749"/>
      <c r="CLN199" s="749"/>
      <c r="CLO199" s="749"/>
      <c r="CLP199" s="749"/>
      <c r="CLQ199" s="749"/>
      <c r="CLR199" s="749"/>
      <c r="CLS199" s="749"/>
      <c r="CLT199" s="749"/>
      <c r="CLU199" s="749"/>
      <c r="CLV199" s="749"/>
      <c r="CLW199" s="749"/>
      <c r="CLX199" s="749"/>
      <c r="CLY199" s="749"/>
      <c r="CLZ199" s="749"/>
      <c r="CMA199" s="749"/>
      <c r="CMB199" s="749"/>
      <c r="CMC199" s="749"/>
      <c r="CMD199" s="749"/>
      <c r="CME199" s="749"/>
      <c r="CMF199" s="749"/>
      <c r="CMG199" s="749"/>
      <c r="CMH199" s="749"/>
      <c r="CMI199" s="749"/>
      <c r="CMJ199" s="749"/>
      <c r="CMK199" s="749"/>
      <c r="CML199" s="749"/>
      <c r="CMM199" s="749"/>
      <c r="CMN199" s="749"/>
      <c r="CMO199" s="749"/>
      <c r="CMP199" s="749"/>
      <c r="CMQ199" s="749"/>
      <c r="CMR199" s="749"/>
      <c r="CMS199" s="749"/>
      <c r="CMT199" s="749"/>
      <c r="CMU199" s="749"/>
      <c r="CMV199" s="749"/>
      <c r="CMW199" s="749"/>
      <c r="CMX199" s="749"/>
      <c r="CMY199" s="749"/>
      <c r="CMZ199" s="749"/>
      <c r="CNA199" s="749"/>
      <c r="CNB199" s="749"/>
      <c r="CNC199" s="749"/>
      <c r="CND199" s="749"/>
      <c r="CNE199" s="749"/>
      <c r="CNF199" s="749"/>
      <c r="CNG199" s="749"/>
      <c r="CNH199" s="749"/>
      <c r="CNI199" s="749"/>
      <c r="CNJ199" s="749"/>
      <c r="CNK199" s="749"/>
      <c r="CNL199" s="749"/>
      <c r="CNM199" s="749"/>
      <c r="CNN199" s="749"/>
      <c r="CNO199" s="749"/>
      <c r="CNP199" s="749"/>
      <c r="CNQ199" s="749"/>
      <c r="CNR199" s="749"/>
      <c r="CNS199" s="749"/>
      <c r="CNT199" s="749"/>
      <c r="CNU199" s="749"/>
      <c r="CNV199" s="749"/>
      <c r="CNW199" s="749"/>
      <c r="CNX199" s="749"/>
      <c r="CNY199" s="749"/>
      <c r="CNZ199" s="749"/>
      <c r="COA199" s="749"/>
      <c r="COB199" s="749"/>
      <c r="COC199" s="749"/>
      <c r="COD199" s="749"/>
      <c r="COE199" s="749"/>
      <c r="COF199" s="749"/>
      <c r="COG199" s="749"/>
      <c r="COH199" s="749"/>
      <c r="COI199" s="749"/>
      <c r="COJ199" s="749"/>
      <c r="COK199" s="749"/>
      <c r="COL199" s="749"/>
      <c r="COM199" s="749"/>
      <c r="CON199" s="749"/>
      <c r="COO199" s="749"/>
      <c r="COP199" s="749"/>
      <c r="COQ199" s="749"/>
      <c r="COR199" s="749"/>
      <c r="COS199" s="749"/>
      <c r="COT199" s="749"/>
      <c r="COU199" s="749"/>
      <c r="COV199" s="749"/>
      <c r="COW199" s="749"/>
      <c r="COX199" s="749"/>
      <c r="COY199" s="749"/>
      <c r="COZ199" s="749"/>
      <c r="CPA199" s="749"/>
      <c r="CPB199" s="749"/>
      <c r="CPC199" s="749"/>
      <c r="CPD199" s="749"/>
      <c r="CPE199" s="749"/>
      <c r="CPF199" s="749"/>
      <c r="CPG199" s="749"/>
      <c r="CPH199" s="749"/>
      <c r="CPI199" s="749"/>
      <c r="CPJ199" s="749"/>
      <c r="CPK199" s="749"/>
      <c r="CPL199" s="749"/>
      <c r="CPM199" s="749"/>
      <c r="CPN199" s="749"/>
      <c r="CPO199" s="749"/>
      <c r="CPP199" s="749"/>
      <c r="CPQ199" s="749"/>
      <c r="CPR199" s="749"/>
      <c r="CPS199" s="749"/>
      <c r="CPT199" s="749"/>
      <c r="CPU199" s="749"/>
      <c r="CPV199" s="749"/>
      <c r="CPW199" s="749"/>
      <c r="CPX199" s="749"/>
      <c r="CPY199" s="749"/>
      <c r="CPZ199" s="749"/>
      <c r="CQA199" s="749"/>
      <c r="CQB199" s="749"/>
      <c r="CQC199" s="749"/>
      <c r="CQD199" s="749"/>
      <c r="CQE199" s="749"/>
      <c r="CQF199" s="749"/>
      <c r="CQG199" s="749"/>
      <c r="CQH199" s="749"/>
      <c r="CQI199" s="749"/>
      <c r="CQJ199" s="749"/>
      <c r="CQK199" s="749"/>
      <c r="CQL199" s="749"/>
      <c r="CQM199" s="749"/>
      <c r="CQN199" s="749"/>
      <c r="CQO199" s="749"/>
      <c r="CQP199" s="749"/>
      <c r="CQQ199" s="749"/>
      <c r="CQR199" s="749"/>
      <c r="CQS199" s="749"/>
      <c r="CQT199" s="749"/>
      <c r="CQU199" s="749"/>
      <c r="CQV199" s="749"/>
      <c r="CQW199" s="749"/>
      <c r="CQX199" s="749"/>
      <c r="CQY199" s="749"/>
      <c r="CQZ199" s="749"/>
      <c r="CRA199" s="749"/>
      <c r="CRB199" s="749"/>
      <c r="CRC199" s="749"/>
      <c r="CRD199" s="749"/>
      <c r="CRE199" s="749"/>
      <c r="CRF199" s="749"/>
      <c r="CRG199" s="749"/>
      <c r="CRH199" s="749"/>
      <c r="CRI199" s="749"/>
      <c r="CRJ199" s="749"/>
      <c r="CRK199" s="749"/>
      <c r="CRL199" s="749"/>
      <c r="CRM199" s="749"/>
      <c r="CRN199" s="749"/>
      <c r="CRO199" s="749"/>
      <c r="CRP199" s="749"/>
      <c r="CRQ199" s="749"/>
      <c r="CRR199" s="749"/>
      <c r="CRS199" s="749"/>
      <c r="CRT199" s="749"/>
      <c r="CRU199" s="749"/>
      <c r="CRV199" s="749"/>
      <c r="CRW199" s="749"/>
      <c r="CRX199" s="749"/>
      <c r="CRY199" s="749"/>
      <c r="CRZ199" s="749"/>
      <c r="CSA199" s="749"/>
      <c r="CSB199" s="749"/>
      <c r="CSC199" s="749"/>
      <c r="CSD199" s="749"/>
      <c r="CSE199" s="749"/>
      <c r="CSF199" s="749"/>
      <c r="CSG199" s="749"/>
      <c r="CSH199" s="749"/>
      <c r="CSI199" s="749"/>
      <c r="CSJ199" s="749"/>
      <c r="CSK199" s="749"/>
      <c r="CSL199" s="749"/>
      <c r="CSM199" s="749"/>
      <c r="CSN199" s="749"/>
      <c r="CSO199" s="749"/>
      <c r="CSP199" s="749"/>
      <c r="CSQ199" s="749"/>
      <c r="CSR199" s="749"/>
      <c r="CSS199" s="749"/>
      <c r="CST199" s="749"/>
      <c r="CSU199" s="749"/>
      <c r="CSV199" s="749"/>
      <c r="CSW199" s="749"/>
      <c r="CSX199" s="749"/>
      <c r="CSY199" s="749"/>
      <c r="CSZ199" s="749"/>
      <c r="CTA199" s="749"/>
      <c r="CTB199" s="749"/>
      <c r="CTC199" s="749"/>
      <c r="CTD199" s="749"/>
      <c r="CTE199" s="749"/>
      <c r="CTF199" s="749"/>
      <c r="CTG199" s="749"/>
      <c r="CTH199" s="749"/>
      <c r="CTI199" s="749"/>
      <c r="CTJ199" s="749"/>
      <c r="CTK199" s="749"/>
      <c r="CTL199" s="749"/>
      <c r="CTM199" s="749"/>
      <c r="CTN199" s="749"/>
      <c r="CTO199" s="749"/>
      <c r="CTP199" s="749"/>
      <c r="CTQ199" s="749"/>
      <c r="CTR199" s="749"/>
      <c r="CTS199" s="749"/>
      <c r="CTT199" s="749"/>
      <c r="CTU199" s="749"/>
      <c r="CTV199" s="749"/>
      <c r="CTW199" s="749"/>
      <c r="CTX199" s="749"/>
      <c r="CTY199" s="749"/>
      <c r="CTZ199" s="749"/>
      <c r="CUA199" s="749"/>
      <c r="CUB199" s="749"/>
      <c r="CUC199" s="749"/>
      <c r="CUD199" s="749"/>
      <c r="CUE199" s="749"/>
      <c r="CUF199" s="749"/>
      <c r="CUG199" s="749"/>
      <c r="CUH199" s="749"/>
      <c r="CUI199" s="749"/>
      <c r="CUJ199" s="749"/>
      <c r="CUK199" s="749"/>
      <c r="CUL199" s="749"/>
      <c r="CUM199" s="749"/>
      <c r="CUN199" s="749"/>
      <c r="CUO199" s="749"/>
      <c r="CUP199" s="749"/>
      <c r="CUQ199" s="749"/>
      <c r="CUR199" s="749"/>
      <c r="CUS199" s="749"/>
      <c r="CUT199" s="749"/>
      <c r="CUU199" s="749"/>
      <c r="CUV199" s="749"/>
      <c r="CUW199" s="749"/>
      <c r="CUX199" s="749"/>
      <c r="CUY199" s="749"/>
      <c r="CUZ199" s="749"/>
      <c r="CVA199" s="749"/>
      <c r="CVB199" s="749"/>
      <c r="CVC199" s="749"/>
      <c r="CVD199" s="749"/>
      <c r="CVE199" s="749"/>
      <c r="CVF199" s="749"/>
      <c r="CVG199" s="749"/>
      <c r="CVH199" s="749"/>
      <c r="CVI199" s="749"/>
      <c r="CVJ199" s="749"/>
      <c r="CVK199" s="749"/>
      <c r="CVL199" s="749"/>
      <c r="CVM199" s="749"/>
      <c r="CVN199" s="749"/>
      <c r="CVO199" s="749"/>
      <c r="CVP199" s="749"/>
      <c r="CVQ199" s="749"/>
      <c r="CVR199" s="749"/>
      <c r="CVS199" s="749"/>
      <c r="CVT199" s="749"/>
      <c r="CVU199" s="749"/>
      <c r="CVV199" s="749"/>
      <c r="CVW199" s="749"/>
      <c r="CVX199" s="749"/>
      <c r="CVY199" s="749"/>
      <c r="CVZ199" s="749"/>
      <c r="CWA199" s="749"/>
      <c r="CWB199" s="749"/>
      <c r="CWC199" s="749"/>
      <c r="CWD199" s="749"/>
      <c r="CWE199" s="749"/>
      <c r="CWF199" s="749"/>
      <c r="CWG199" s="749"/>
      <c r="CWH199" s="749"/>
      <c r="CWI199" s="749"/>
      <c r="CWJ199" s="749"/>
      <c r="CWK199" s="749"/>
      <c r="CWL199" s="749"/>
      <c r="CWM199" s="749"/>
      <c r="CWN199" s="749"/>
      <c r="CWO199" s="749"/>
      <c r="CWP199" s="749"/>
      <c r="CWQ199" s="749"/>
      <c r="CWR199" s="749"/>
      <c r="CWS199" s="749"/>
      <c r="CWT199" s="749"/>
      <c r="CWU199" s="749"/>
      <c r="CWV199" s="749"/>
      <c r="CWW199" s="749"/>
      <c r="CWX199" s="749"/>
      <c r="CWY199" s="749"/>
      <c r="CWZ199" s="749"/>
      <c r="CXA199" s="749"/>
      <c r="CXB199" s="749"/>
      <c r="CXC199" s="749"/>
      <c r="CXD199" s="749"/>
      <c r="CXE199" s="749"/>
      <c r="CXF199" s="749"/>
      <c r="CXG199" s="749"/>
      <c r="CXH199" s="749"/>
      <c r="CXI199" s="749"/>
      <c r="CXJ199" s="749"/>
      <c r="CXK199" s="749"/>
      <c r="CXL199" s="749"/>
      <c r="CXM199" s="749"/>
      <c r="CXN199" s="749"/>
      <c r="CXO199" s="749"/>
      <c r="CXP199" s="749"/>
      <c r="CXQ199" s="749"/>
      <c r="CXR199" s="749"/>
      <c r="CXS199" s="749"/>
      <c r="CXT199" s="749"/>
      <c r="CXU199" s="749"/>
      <c r="CXV199" s="749"/>
      <c r="CXW199" s="749"/>
      <c r="CXX199" s="749"/>
      <c r="CXY199" s="749"/>
      <c r="CXZ199" s="749"/>
      <c r="CYA199" s="749"/>
      <c r="CYB199" s="749"/>
      <c r="CYC199" s="749"/>
      <c r="CYD199" s="749"/>
      <c r="CYE199" s="749"/>
      <c r="CYF199" s="749"/>
      <c r="CYG199" s="749"/>
      <c r="CYH199" s="749"/>
      <c r="CYI199" s="749"/>
      <c r="CYJ199" s="749"/>
      <c r="CYK199" s="749"/>
      <c r="CYL199" s="749"/>
      <c r="CYM199" s="749"/>
      <c r="CYN199" s="749"/>
      <c r="CYO199" s="749"/>
      <c r="CYP199" s="749"/>
      <c r="CYQ199" s="749"/>
      <c r="CYR199" s="749"/>
      <c r="CYS199" s="749"/>
      <c r="CYT199" s="749"/>
      <c r="CYU199" s="749"/>
      <c r="CYV199" s="749"/>
      <c r="CYW199" s="749"/>
      <c r="CYX199" s="749"/>
      <c r="CYY199" s="749"/>
      <c r="CYZ199" s="749"/>
      <c r="CZA199" s="749"/>
      <c r="CZB199" s="749"/>
      <c r="CZC199" s="749"/>
      <c r="CZD199" s="749"/>
      <c r="CZE199" s="749"/>
      <c r="CZF199" s="749"/>
      <c r="CZG199" s="749"/>
      <c r="CZH199" s="749"/>
      <c r="CZI199" s="749"/>
      <c r="CZJ199" s="749"/>
      <c r="CZK199" s="749"/>
      <c r="CZL199" s="749"/>
      <c r="CZM199" s="749"/>
      <c r="CZN199" s="749"/>
      <c r="CZO199" s="749"/>
      <c r="CZP199" s="749"/>
      <c r="CZQ199" s="749"/>
      <c r="CZR199" s="749"/>
      <c r="CZS199" s="749"/>
      <c r="CZT199" s="749"/>
      <c r="CZU199" s="749"/>
      <c r="CZV199" s="749"/>
      <c r="CZW199" s="749"/>
      <c r="CZX199" s="749"/>
      <c r="CZY199" s="749"/>
      <c r="CZZ199" s="749"/>
      <c r="DAA199" s="749"/>
      <c r="DAB199" s="749"/>
      <c r="DAC199" s="749"/>
      <c r="DAD199" s="749"/>
      <c r="DAE199" s="749"/>
      <c r="DAF199" s="749"/>
      <c r="DAG199" s="749"/>
      <c r="DAH199" s="749"/>
      <c r="DAI199" s="749"/>
      <c r="DAJ199" s="749"/>
      <c r="DAK199" s="749"/>
      <c r="DAL199" s="749"/>
      <c r="DAM199" s="749"/>
      <c r="DAN199" s="749"/>
      <c r="DAO199" s="749"/>
      <c r="DAP199" s="749"/>
      <c r="DAQ199" s="749"/>
      <c r="DAR199" s="749"/>
      <c r="DAS199" s="749"/>
      <c r="DAT199" s="749"/>
      <c r="DAU199" s="749"/>
      <c r="DAV199" s="749"/>
      <c r="DAW199" s="749"/>
      <c r="DAX199" s="749"/>
      <c r="DAY199" s="749"/>
      <c r="DAZ199" s="749"/>
      <c r="DBA199" s="749"/>
      <c r="DBB199" s="749"/>
      <c r="DBC199" s="749"/>
      <c r="DBD199" s="749"/>
      <c r="DBE199" s="749"/>
      <c r="DBF199" s="749"/>
      <c r="DBG199" s="749"/>
      <c r="DBH199" s="749"/>
      <c r="DBI199" s="749"/>
      <c r="DBJ199" s="749"/>
      <c r="DBK199" s="749"/>
      <c r="DBL199" s="749"/>
      <c r="DBM199" s="749"/>
      <c r="DBN199" s="749"/>
      <c r="DBO199" s="749"/>
      <c r="DBP199" s="749"/>
      <c r="DBQ199" s="749"/>
      <c r="DBR199" s="749"/>
      <c r="DBS199" s="749"/>
      <c r="DBT199" s="749"/>
      <c r="DBU199" s="749"/>
      <c r="DBV199" s="749"/>
      <c r="DBW199" s="749"/>
      <c r="DBX199" s="749"/>
      <c r="DBY199" s="749"/>
      <c r="DBZ199" s="749"/>
      <c r="DCA199" s="749"/>
      <c r="DCB199" s="749"/>
      <c r="DCC199" s="749"/>
      <c r="DCD199" s="749"/>
      <c r="DCE199" s="749"/>
      <c r="DCF199" s="749"/>
      <c r="DCG199" s="749"/>
      <c r="DCH199" s="749"/>
      <c r="DCI199" s="749"/>
      <c r="DCJ199" s="749"/>
      <c r="DCK199" s="749"/>
      <c r="DCL199" s="749"/>
      <c r="DCM199" s="749"/>
      <c r="DCN199" s="749"/>
      <c r="DCO199" s="749"/>
      <c r="DCP199" s="749"/>
      <c r="DCQ199" s="749"/>
      <c r="DCR199" s="749"/>
      <c r="DCS199" s="749"/>
      <c r="DCT199" s="749"/>
      <c r="DCU199" s="749"/>
      <c r="DCV199" s="749"/>
      <c r="DCW199" s="749"/>
      <c r="DCX199" s="749"/>
      <c r="DCY199" s="749"/>
      <c r="DCZ199" s="749"/>
      <c r="DDA199" s="749"/>
      <c r="DDB199" s="749"/>
      <c r="DDC199" s="749"/>
      <c r="DDD199" s="749"/>
      <c r="DDE199" s="749"/>
      <c r="DDF199" s="749"/>
      <c r="DDG199" s="749"/>
      <c r="DDH199" s="749"/>
      <c r="DDI199" s="749"/>
      <c r="DDJ199" s="749"/>
      <c r="DDK199" s="749"/>
      <c r="DDL199" s="749"/>
      <c r="DDM199" s="749"/>
      <c r="DDN199" s="749"/>
      <c r="DDO199" s="749"/>
      <c r="DDP199" s="749"/>
      <c r="DDQ199" s="749"/>
      <c r="DDR199" s="749"/>
      <c r="DDS199" s="749"/>
      <c r="DDT199" s="749"/>
      <c r="DDU199" s="749"/>
      <c r="DDV199" s="749"/>
      <c r="DDW199" s="749"/>
      <c r="DDX199" s="749"/>
      <c r="DDY199" s="749"/>
      <c r="DDZ199" s="749"/>
      <c r="DEA199" s="749"/>
      <c r="DEB199" s="749"/>
      <c r="DEC199" s="749"/>
      <c r="DED199" s="749"/>
      <c r="DEE199" s="749"/>
      <c r="DEF199" s="749"/>
      <c r="DEG199" s="749"/>
      <c r="DEH199" s="749"/>
      <c r="DEI199" s="749"/>
      <c r="DEJ199" s="749"/>
      <c r="DEK199" s="749"/>
      <c r="DEL199" s="749"/>
      <c r="DEM199" s="749"/>
      <c r="DEN199" s="749"/>
      <c r="DEO199" s="749"/>
      <c r="DEP199" s="749"/>
      <c r="DEQ199" s="749"/>
      <c r="DER199" s="749"/>
      <c r="DES199" s="749"/>
      <c r="DET199" s="749"/>
      <c r="DEU199" s="749"/>
      <c r="DEV199" s="749"/>
      <c r="DEW199" s="749"/>
      <c r="DEX199" s="749"/>
      <c r="DEY199" s="749"/>
      <c r="DEZ199" s="749"/>
      <c r="DFA199" s="749"/>
      <c r="DFB199" s="749"/>
      <c r="DFC199" s="749"/>
      <c r="DFD199" s="749"/>
      <c r="DFE199" s="749"/>
      <c r="DFF199" s="749"/>
      <c r="DFG199" s="749"/>
      <c r="DFH199" s="749"/>
      <c r="DFI199" s="749"/>
      <c r="DFJ199" s="749"/>
      <c r="DFK199" s="749"/>
      <c r="DFL199" s="749"/>
      <c r="DFM199" s="749"/>
      <c r="DFN199" s="749"/>
      <c r="DFO199" s="749"/>
      <c r="DFP199" s="749"/>
      <c r="DFQ199" s="749"/>
      <c r="DFR199" s="749"/>
      <c r="DFS199" s="749"/>
      <c r="DFT199" s="749"/>
      <c r="DFU199" s="749"/>
      <c r="DFV199" s="749"/>
      <c r="DFW199" s="749"/>
      <c r="DFX199" s="749"/>
      <c r="DFY199" s="749"/>
      <c r="DFZ199" s="749"/>
      <c r="DGA199" s="749"/>
      <c r="DGB199" s="749"/>
      <c r="DGC199" s="749"/>
      <c r="DGD199" s="749"/>
      <c r="DGE199" s="749"/>
      <c r="DGF199" s="749"/>
      <c r="DGG199" s="749"/>
      <c r="DGH199" s="749"/>
      <c r="DGI199" s="749"/>
      <c r="DGJ199" s="749"/>
      <c r="DGK199" s="749"/>
      <c r="DGL199" s="749"/>
      <c r="DGM199" s="749"/>
      <c r="DGN199" s="749"/>
      <c r="DGO199" s="749"/>
      <c r="DGP199" s="749"/>
      <c r="DGQ199" s="749"/>
      <c r="DGR199" s="749"/>
      <c r="DGS199" s="749"/>
      <c r="DGT199" s="749"/>
      <c r="DGU199" s="749"/>
      <c r="DGV199" s="749"/>
      <c r="DGW199" s="749"/>
      <c r="DGX199" s="749"/>
      <c r="DGY199" s="749"/>
      <c r="DGZ199" s="749"/>
      <c r="DHA199" s="749"/>
      <c r="DHB199" s="749"/>
      <c r="DHC199" s="749"/>
      <c r="DHD199" s="749"/>
      <c r="DHE199" s="749"/>
      <c r="DHF199" s="749"/>
      <c r="DHG199" s="749"/>
      <c r="DHH199" s="749"/>
      <c r="DHI199" s="749"/>
      <c r="DHJ199" s="749"/>
      <c r="DHK199" s="749"/>
      <c r="DHL199" s="749"/>
      <c r="DHM199" s="749"/>
      <c r="DHN199" s="749"/>
      <c r="DHO199" s="749"/>
      <c r="DHP199" s="749"/>
      <c r="DHQ199" s="749"/>
      <c r="DHR199" s="749"/>
      <c r="DHS199" s="749"/>
      <c r="DHT199" s="749"/>
      <c r="DHU199" s="749"/>
      <c r="DHV199" s="749"/>
      <c r="DHW199" s="749"/>
      <c r="DHX199" s="749"/>
      <c r="DHY199" s="749"/>
      <c r="DHZ199" s="749"/>
      <c r="DIA199" s="749"/>
      <c r="DIB199" s="749"/>
      <c r="DIC199" s="749"/>
      <c r="DID199" s="749"/>
      <c r="DIE199" s="749"/>
      <c r="DIF199" s="749"/>
      <c r="DIG199" s="749"/>
      <c r="DIH199" s="749"/>
      <c r="DII199" s="749"/>
      <c r="DIJ199" s="749"/>
      <c r="DIK199" s="749"/>
      <c r="DIL199" s="749"/>
      <c r="DIM199" s="749"/>
      <c r="DIN199" s="749"/>
      <c r="DIO199" s="749"/>
      <c r="DIP199" s="749"/>
      <c r="DIQ199" s="749"/>
      <c r="DIR199" s="749"/>
      <c r="DIS199" s="749"/>
      <c r="DIT199" s="749"/>
      <c r="DIU199" s="749"/>
      <c r="DIV199" s="749"/>
      <c r="DIW199" s="749"/>
      <c r="DIX199" s="749"/>
      <c r="DIY199" s="749"/>
      <c r="DIZ199" s="749"/>
      <c r="DJA199" s="749"/>
      <c r="DJB199" s="749"/>
      <c r="DJC199" s="749"/>
      <c r="DJD199" s="749"/>
      <c r="DJE199" s="749"/>
      <c r="DJF199" s="749"/>
      <c r="DJG199" s="749"/>
      <c r="DJH199" s="749"/>
      <c r="DJI199" s="749"/>
      <c r="DJJ199" s="749"/>
      <c r="DJK199" s="749"/>
      <c r="DJL199" s="749"/>
      <c r="DJM199" s="749"/>
      <c r="DJN199" s="749"/>
      <c r="DJO199" s="749"/>
      <c r="DJP199" s="749"/>
      <c r="DJQ199" s="749"/>
      <c r="DJR199" s="749"/>
      <c r="DJS199" s="749"/>
      <c r="DJT199" s="749"/>
      <c r="DJU199" s="749"/>
      <c r="DJV199" s="749"/>
      <c r="DJW199" s="749"/>
      <c r="DJX199" s="749"/>
      <c r="DJY199" s="749"/>
      <c r="DJZ199" s="749"/>
      <c r="DKA199" s="749"/>
      <c r="DKB199" s="749"/>
      <c r="DKC199" s="749"/>
      <c r="DKD199" s="749"/>
      <c r="DKE199" s="749"/>
      <c r="DKF199" s="749"/>
      <c r="DKG199" s="749"/>
      <c r="DKH199" s="749"/>
      <c r="DKI199" s="749"/>
      <c r="DKJ199" s="749"/>
      <c r="DKK199" s="749"/>
      <c r="DKL199" s="749"/>
      <c r="DKM199" s="749"/>
      <c r="DKN199" s="749"/>
      <c r="DKO199" s="749"/>
      <c r="DKP199" s="749"/>
      <c r="DKQ199" s="749"/>
      <c r="DKR199" s="749"/>
      <c r="DKS199" s="749"/>
      <c r="DKT199" s="749"/>
      <c r="DKU199" s="749"/>
      <c r="DKV199" s="749"/>
      <c r="DKW199" s="749"/>
      <c r="DKX199" s="749"/>
      <c r="DKY199" s="749"/>
      <c r="DKZ199" s="749"/>
      <c r="DLA199" s="749"/>
      <c r="DLB199" s="749"/>
      <c r="DLC199" s="749"/>
      <c r="DLD199" s="749"/>
      <c r="DLE199" s="749"/>
      <c r="DLF199" s="749"/>
      <c r="DLG199" s="749"/>
      <c r="DLH199" s="749"/>
      <c r="DLI199" s="749"/>
      <c r="DLJ199" s="749"/>
      <c r="DLK199" s="749"/>
      <c r="DLL199" s="749"/>
      <c r="DLM199" s="749"/>
      <c r="DLN199" s="749"/>
      <c r="DLO199" s="749"/>
      <c r="DLP199" s="749"/>
      <c r="DLQ199" s="749"/>
      <c r="DLR199" s="749"/>
      <c r="DLS199" s="749"/>
      <c r="DLT199" s="749"/>
      <c r="DLU199" s="749"/>
      <c r="DLV199" s="749"/>
      <c r="DLW199" s="749"/>
      <c r="DLX199" s="749"/>
      <c r="DLY199" s="749"/>
      <c r="DLZ199" s="749"/>
      <c r="DMA199" s="749"/>
      <c r="DMB199" s="749"/>
      <c r="DMC199" s="749"/>
      <c r="DMD199" s="749"/>
      <c r="DME199" s="749"/>
      <c r="DMF199" s="749"/>
      <c r="DMG199" s="749"/>
      <c r="DMH199" s="749"/>
      <c r="DMI199" s="749"/>
      <c r="DMJ199" s="749"/>
      <c r="DMK199" s="749"/>
      <c r="DML199" s="749"/>
      <c r="DMM199" s="749"/>
      <c r="DMN199" s="749"/>
      <c r="DMO199" s="749"/>
      <c r="DMP199" s="749"/>
      <c r="DMQ199" s="749"/>
      <c r="DMR199" s="749"/>
      <c r="DMS199" s="749"/>
      <c r="DMT199" s="749"/>
      <c r="DMU199" s="749"/>
      <c r="DMV199" s="749"/>
      <c r="DMW199" s="749"/>
      <c r="DMX199" s="749"/>
      <c r="DMY199" s="749"/>
      <c r="DMZ199" s="749"/>
      <c r="DNA199" s="749"/>
      <c r="DNB199" s="749"/>
      <c r="DNC199" s="749"/>
      <c r="DND199" s="749"/>
      <c r="DNE199" s="749"/>
      <c r="DNF199" s="749"/>
      <c r="DNG199" s="749"/>
      <c r="DNH199" s="749"/>
      <c r="DNI199" s="749"/>
      <c r="DNJ199" s="749"/>
      <c r="DNK199" s="749"/>
      <c r="DNL199" s="749"/>
      <c r="DNM199" s="749"/>
      <c r="DNN199" s="749"/>
      <c r="DNO199" s="749"/>
      <c r="DNP199" s="749"/>
      <c r="DNQ199" s="749"/>
      <c r="DNR199" s="749"/>
      <c r="DNS199" s="749"/>
      <c r="DNT199" s="749"/>
      <c r="DNU199" s="749"/>
      <c r="DNV199" s="749"/>
      <c r="DNW199" s="749"/>
      <c r="DNX199" s="749"/>
      <c r="DNY199" s="749"/>
      <c r="DNZ199" s="749"/>
      <c r="DOA199" s="749"/>
      <c r="DOB199" s="749"/>
      <c r="DOC199" s="749"/>
      <c r="DOD199" s="749"/>
      <c r="DOE199" s="749"/>
      <c r="DOF199" s="749"/>
      <c r="DOG199" s="749"/>
      <c r="DOH199" s="749"/>
      <c r="DOI199" s="749"/>
      <c r="DOJ199" s="749"/>
      <c r="DOK199" s="749"/>
      <c r="DOL199" s="749"/>
      <c r="DOM199" s="749"/>
      <c r="DON199" s="749"/>
      <c r="DOO199" s="749"/>
      <c r="DOP199" s="749"/>
      <c r="DOQ199" s="749"/>
      <c r="DOR199" s="749"/>
      <c r="DOS199" s="749"/>
      <c r="DOT199" s="749"/>
      <c r="DOU199" s="749"/>
      <c r="DOV199" s="749"/>
      <c r="DOW199" s="749"/>
      <c r="DOX199" s="749"/>
      <c r="DOY199" s="749"/>
      <c r="DOZ199" s="749"/>
      <c r="DPA199" s="749"/>
      <c r="DPB199" s="749"/>
      <c r="DPC199" s="749"/>
      <c r="DPD199" s="749"/>
      <c r="DPE199" s="749"/>
      <c r="DPF199" s="749"/>
      <c r="DPG199" s="749"/>
      <c r="DPH199" s="749"/>
      <c r="DPI199" s="749"/>
      <c r="DPJ199" s="749"/>
      <c r="DPK199" s="749"/>
      <c r="DPL199" s="749"/>
      <c r="DPM199" s="749"/>
      <c r="DPN199" s="749"/>
      <c r="DPO199" s="749"/>
      <c r="DPP199" s="749"/>
      <c r="DPQ199" s="749"/>
      <c r="DPR199" s="749"/>
      <c r="DPS199" s="749"/>
      <c r="DPT199" s="749"/>
      <c r="DPU199" s="749"/>
      <c r="DPV199" s="749"/>
      <c r="DPW199" s="749"/>
      <c r="DPX199" s="749"/>
      <c r="DPY199" s="749"/>
      <c r="DPZ199" s="749"/>
      <c r="DQA199" s="749"/>
      <c r="DQB199" s="749"/>
      <c r="DQC199" s="749"/>
      <c r="DQD199" s="749"/>
      <c r="DQE199" s="749"/>
      <c r="DQF199" s="749"/>
      <c r="DQG199" s="749"/>
      <c r="DQH199" s="749"/>
      <c r="DQI199" s="749"/>
      <c r="DQJ199" s="749"/>
      <c r="DQK199" s="749"/>
      <c r="DQL199" s="749"/>
      <c r="DQM199" s="749"/>
      <c r="DQN199" s="749"/>
      <c r="DQO199" s="749"/>
      <c r="DQP199" s="749"/>
      <c r="DQQ199" s="749"/>
      <c r="DQR199" s="749"/>
      <c r="DQS199" s="749"/>
      <c r="DQT199" s="749"/>
      <c r="DQU199" s="749"/>
      <c r="DQV199" s="749"/>
      <c r="DQW199" s="749"/>
      <c r="DQX199" s="749"/>
      <c r="DQY199" s="749"/>
      <c r="DQZ199" s="749"/>
      <c r="DRA199" s="749"/>
      <c r="DRB199" s="749"/>
      <c r="DRC199" s="749"/>
      <c r="DRD199" s="749"/>
      <c r="DRE199" s="749"/>
      <c r="DRF199" s="749"/>
      <c r="DRG199" s="749"/>
      <c r="DRH199" s="749"/>
      <c r="DRI199" s="749"/>
      <c r="DRJ199" s="749"/>
      <c r="DRK199" s="749"/>
      <c r="DRL199" s="749"/>
      <c r="DRM199" s="749"/>
      <c r="DRN199" s="749"/>
      <c r="DRO199" s="749"/>
      <c r="DRP199" s="749"/>
      <c r="DRQ199" s="749"/>
      <c r="DRR199" s="749"/>
      <c r="DRS199" s="749"/>
      <c r="DRT199" s="749"/>
      <c r="DRU199" s="749"/>
      <c r="DRV199" s="749"/>
      <c r="DRW199" s="749"/>
      <c r="DRX199" s="749"/>
      <c r="DRY199" s="749"/>
      <c r="DRZ199" s="749"/>
      <c r="DSA199" s="749"/>
      <c r="DSB199" s="749"/>
      <c r="DSC199" s="749"/>
      <c r="DSD199" s="749"/>
      <c r="DSE199" s="749"/>
      <c r="DSF199" s="749"/>
      <c r="DSG199" s="749"/>
      <c r="DSH199" s="749"/>
      <c r="DSI199" s="749"/>
      <c r="DSJ199" s="749"/>
      <c r="DSK199" s="749"/>
      <c r="DSL199" s="749"/>
      <c r="DSM199" s="749"/>
      <c r="DSN199" s="749"/>
      <c r="DSO199" s="749"/>
      <c r="DSP199" s="749"/>
      <c r="DSQ199" s="749"/>
      <c r="DSR199" s="749"/>
      <c r="DSS199" s="749"/>
      <c r="DST199" s="749"/>
      <c r="DSU199" s="749"/>
      <c r="DSV199" s="749"/>
      <c r="DSW199" s="749"/>
      <c r="DSX199" s="749"/>
      <c r="DSY199" s="749"/>
      <c r="DSZ199" s="749"/>
      <c r="DTA199" s="749"/>
      <c r="DTB199" s="749"/>
      <c r="DTC199" s="749"/>
      <c r="DTD199" s="749"/>
      <c r="DTE199" s="749"/>
      <c r="DTF199" s="749"/>
      <c r="DTG199" s="749"/>
      <c r="DTH199" s="749"/>
      <c r="DTI199" s="749"/>
      <c r="DTJ199" s="749"/>
      <c r="DTK199" s="749"/>
      <c r="DTL199" s="749"/>
      <c r="DTM199" s="749"/>
      <c r="DTN199" s="749"/>
      <c r="DTO199" s="749"/>
      <c r="DTP199" s="749"/>
      <c r="DTQ199" s="749"/>
      <c r="DTR199" s="749"/>
      <c r="DTS199" s="749"/>
      <c r="DTT199" s="749"/>
      <c r="DTU199" s="749"/>
      <c r="DTV199" s="749"/>
      <c r="DTW199" s="749"/>
      <c r="DTX199" s="749"/>
      <c r="DTY199" s="749"/>
      <c r="DTZ199" s="749"/>
      <c r="DUA199" s="749"/>
      <c r="DUB199" s="749"/>
      <c r="DUC199" s="749"/>
      <c r="DUD199" s="749"/>
      <c r="DUE199" s="749"/>
      <c r="DUF199" s="749"/>
      <c r="DUG199" s="749"/>
      <c r="DUH199" s="749"/>
      <c r="DUI199" s="749"/>
      <c r="DUJ199" s="749"/>
      <c r="DUK199" s="749"/>
      <c r="DUL199" s="749"/>
      <c r="DUM199" s="749"/>
      <c r="DUN199" s="749"/>
      <c r="DUO199" s="749"/>
      <c r="DUP199" s="749"/>
      <c r="DUQ199" s="749"/>
      <c r="DUR199" s="749"/>
      <c r="DUS199" s="749"/>
      <c r="DUT199" s="749"/>
      <c r="DUU199" s="749"/>
      <c r="DUV199" s="749"/>
      <c r="DUW199" s="749"/>
      <c r="DUX199" s="749"/>
      <c r="DUY199" s="749"/>
      <c r="DUZ199" s="749"/>
      <c r="DVA199" s="749"/>
      <c r="DVB199" s="749"/>
      <c r="DVC199" s="749"/>
      <c r="DVD199" s="749"/>
      <c r="DVE199" s="749"/>
      <c r="DVF199" s="749"/>
      <c r="DVG199" s="749"/>
      <c r="DVH199" s="749"/>
      <c r="DVI199" s="749"/>
      <c r="DVJ199" s="749"/>
      <c r="DVK199" s="749"/>
      <c r="DVL199" s="749"/>
      <c r="DVM199" s="749"/>
      <c r="DVN199" s="749"/>
      <c r="DVO199" s="749"/>
      <c r="DVP199" s="749"/>
      <c r="DVQ199" s="749"/>
      <c r="DVR199" s="749"/>
      <c r="DVS199" s="749"/>
      <c r="DVT199" s="749"/>
      <c r="DVU199" s="749"/>
      <c r="DVV199" s="749"/>
      <c r="DVW199" s="749"/>
      <c r="DVX199" s="749"/>
      <c r="DVY199" s="749"/>
      <c r="DVZ199" s="749"/>
      <c r="DWA199" s="749"/>
      <c r="DWB199" s="749"/>
      <c r="DWC199" s="749"/>
      <c r="DWD199" s="749"/>
      <c r="DWE199" s="749"/>
      <c r="DWF199" s="749"/>
      <c r="DWG199" s="749"/>
      <c r="DWH199" s="749"/>
      <c r="DWI199" s="749"/>
      <c r="DWJ199" s="749"/>
      <c r="DWK199" s="749"/>
      <c r="DWL199" s="749"/>
      <c r="DWM199" s="749"/>
      <c r="DWN199" s="749"/>
      <c r="DWO199" s="749"/>
      <c r="DWP199" s="749"/>
      <c r="DWQ199" s="749"/>
      <c r="DWR199" s="749"/>
      <c r="DWS199" s="749"/>
      <c r="DWT199" s="749"/>
      <c r="DWU199" s="749"/>
      <c r="DWV199" s="749"/>
      <c r="DWW199" s="749"/>
      <c r="DWX199" s="749"/>
      <c r="DWY199" s="749"/>
      <c r="DWZ199" s="749"/>
      <c r="DXA199" s="749"/>
      <c r="DXB199" s="749"/>
      <c r="DXC199" s="749"/>
      <c r="DXD199" s="749"/>
      <c r="DXE199" s="749"/>
      <c r="DXF199" s="749"/>
      <c r="DXG199" s="749"/>
      <c r="DXH199" s="749"/>
      <c r="DXI199" s="749"/>
      <c r="DXJ199" s="749"/>
      <c r="DXK199" s="749"/>
      <c r="DXL199" s="749"/>
      <c r="DXM199" s="749"/>
      <c r="DXN199" s="749"/>
      <c r="DXO199" s="749"/>
      <c r="DXP199" s="749"/>
      <c r="DXQ199" s="749"/>
      <c r="DXR199" s="749"/>
      <c r="DXS199" s="749"/>
      <c r="DXT199" s="749"/>
      <c r="DXU199" s="749"/>
      <c r="DXV199" s="749"/>
      <c r="DXW199" s="749"/>
      <c r="DXX199" s="749"/>
      <c r="DXY199" s="749"/>
      <c r="DXZ199" s="749"/>
      <c r="DYA199" s="749"/>
      <c r="DYB199" s="749"/>
      <c r="DYC199" s="749"/>
      <c r="DYD199" s="749"/>
      <c r="DYE199" s="749"/>
      <c r="DYF199" s="749"/>
      <c r="DYG199" s="749"/>
      <c r="DYH199" s="749"/>
      <c r="DYI199" s="749"/>
      <c r="DYJ199" s="749"/>
      <c r="DYK199" s="749"/>
      <c r="DYL199" s="749"/>
      <c r="DYM199" s="749"/>
      <c r="DYN199" s="749"/>
      <c r="DYO199" s="749"/>
      <c r="DYP199" s="749"/>
      <c r="DYQ199" s="749"/>
      <c r="DYR199" s="749"/>
      <c r="DYS199" s="749"/>
      <c r="DYT199" s="749"/>
      <c r="DYU199" s="749"/>
      <c r="DYV199" s="749"/>
      <c r="DYW199" s="749"/>
      <c r="DYX199" s="749"/>
      <c r="DYY199" s="749"/>
      <c r="DYZ199" s="749"/>
      <c r="DZA199" s="749"/>
      <c r="DZB199" s="749"/>
      <c r="DZC199" s="749"/>
      <c r="DZD199" s="749"/>
      <c r="DZE199" s="749"/>
      <c r="DZF199" s="749"/>
      <c r="DZG199" s="749"/>
      <c r="DZH199" s="749"/>
      <c r="DZI199" s="749"/>
      <c r="DZJ199" s="749"/>
      <c r="DZK199" s="749"/>
      <c r="DZL199" s="749"/>
      <c r="DZM199" s="749"/>
      <c r="DZN199" s="749"/>
      <c r="DZO199" s="749"/>
      <c r="DZP199" s="749"/>
      <c r="DZQ199" s="749"/>
      <c r="DZR199" s="749"/>
      <c r="DZS199" s="749"/>
      <c r="DZT199" s="749"/>
      <c r="DZU199" s="749"/>
      <c r="DZV199" s="749"/>
      <c r="DZW199" s="749"/>
      <c r="DZX199" s="749"/>
      <c r="DZY199" s="749"/>
      <c r="DZZ199" s="749"/>
      <c r="EAA199" s="749"/>
      <c r="EAB199" s="749"/>
      <c r="EAC199" s="749"/>
      <c r="EAD199" s="749"/>
      <c r="EAE199" s="749"/>
      <c r="EAF199" s="749"/>
      <c r="EAG199" s="749"/>
      <c r="EAH199" s="749"/>
      <c r="EAI199" s="749"/>
      <c r="EAJ199" s="749"/>
      <c r="EAK199" s="749"/>
      <c r="EAL199" s="749"/>
      <c r="EAM199" s="749"/>
      <c r="EAN199" s="749"/>
      <c r="EAO199" s="749"/>
      <c r="EAP199" s="749"/>
      <c r="EAQ199" s="749"/>
      <c r="EAR199" s="749"/>
      <c r="EAS199" s="749"/>
      <c r="EAT199" s="749"/>
      <c r="EAU199" s="749"/>
      <c r="EAV199" s="749"/>
      <c r="EAW199" s="749"/>
      <c r="EAX199" s="749"/>
      <c r="EAY199" s="749"/>
      <c r="EAZ199" s="749"/>
      <c r="EBA199" s="749"/>
      <c r="EBB199" s="749"/>
      <c r="EBC199" s="749"/>
      <c r="EBD199" s="749"/>
      <c r="EBE199" s="749"/>
      <c r="EBF199" s="749"/>
      <c r="EBG199" s="749"/>
      <c r="EBH199" s="749"/>
      <c r="EBI199" s="749"/>
      <c r="EBJ199" s="749"/>
      <c r="EBK199" s="749"/>
      <c r="EBL199" s="749"/>
      <c r="EBM199" s="749"/>
      <c r="EBN199" s="749"/>
      <c r="EBO199" s="749"/>
      <c r="EBP199" s="749"/>
      <c r="EBQ199" s="749"/>
      <c r="EBR199" s="749"/>
      <c r="EBS199" s="749"/>
      <c r="EBT199" s="749"/>
      <c r="EBU199" s="749"/>
      <c r="EBV199" s="749"/>
      <c r="EBW199" s="749"/>
      <c r="EBX199" s="749"/>
      <c r="EBY199" s="749"/>
      <c r="EBZ199" s="749"/>
      <c r="ECA199" s="749"/>
      <c r="ECB199" s="749"/>
      <c r="ECC199" s="749"/>
      <c r="ECD199" s="749"/>
      <c r="ECE199" s="749"/>
      <c r="ECF199" s="749"/>
      <c r="ECG199" s="749"/>
      <c r="ECH199" s="749"/>
      <c r="ECI199" s="749"/>
      <c r="ECJ199" s="749"/>
      <c r="ECK199" s="749"/>
      <c r="ECL199" s="749"/>
      <c r="ECM199" s="749"/>
      <c r="ECN199" s="749"/>
      <c r="ECO199" s="749"/>
      <c r="ECP199" s="749"/>
      <c r="ECQ199" s="749"/>
      <c r="ECR199" s="749"/>
      <c r="ECS199" s="749"/>
      <c r="ECT199" s="749"/>
      <c r="ECU199" s="749"/>
      <c r="ECV199" s="749"/>
      <c r="ECW199" s="749"/>
      <c r="ECX199" s="749"/>
      <c r="ECY199" s="749"/>
      <c r="ECZ199" s="749"/>
      <c r="EDA199" s="749"/>
      <c r="EDB199" s="749"/>
      <c r="EDC199" s="749"/>
      <c r="EDD199" s="749"/>
      <c r="EDE199" s="749"/>
      <c r="EDF199" s="749"/>
      <c r="EDG199" s="749"/>
      <c r="EDH199" s="749"/>
      <c r="EDI199" s="749"/>
      <c r="EDJ199" s="749"/>
      <c r="EDK199" s="749"/>
      <c r="EDL199" s="749"/>
      <c r="EDM199" s="749"/>
      <c r="EDN199" s="749"/>
      <c r="EDO199" s="749"/>
      <c r="EDP199" s="749"/>
      <c r="EDQ199" s="749"/>
      <c r="EDR199" s="749"/>
      <c r="EDS199" s="749"/>
      <c r="EDT199" s="749"/>
      <c r="EDU199" s="749"/>
      <c r="EDV199" s="749"/>
      <c r="EDW199" s="749"/>
      <c r="EDX199" s="749"/>
      <c r="EDY199" s="749"/>
      <c r="EDZ199" s="749"/>
      <c r="EEA199" s="749"/>
      <c r="EEB199" s="749"/>
      <c r="EEC199" s="749"/>
      <c r="EED199" s="749"/>
      <c r="EEE199" s="749"/>
      <c r="EEF199" s="749"/>
      <c r="EEG199" s="749"/>
      <c r="EEH199" s="749"/>
      <c r="EEI199" s="749"/>
      <c r="EEJ199" s="749"/>
      <c r="EEK199" s="749"/>
      <c r="EEL199" s="749"/>
      <c r="EEM199" s="749"/>
      <c r="EEN199" s="749"/>
      <c r="EEO199" s="749"/>
      <c r="EEP199" s="749"/>
      <c r="EEQ199" s="749"/>
      <c r="EER199" s="749"/>
      <c r="EES199" s="749"/>
      <c r="EET199" s="749"/>
      <c r="EEU199" s="749"/>
      <c r="EEV199" s="749"/>
      <c r="EEW199" s="749"/>
      <c r="EEX199" s="749"/>
      <c r="EEY199" s="749"/>
      <c r="EEZ199" s="749"/>
      <c r="EFA199" s="749"/>
      <c r="EFB199" s="749"/>
      <c r="EFC199" s="749"/>
      <c r="EFD199" s="749"/>
      <c r="EFE199" s="749"/>
      <c r="EFF199" s="749"/>
      <c r="EFG199" s="749"/>
      <c r="EFH199" s="749"/>
      <c r="EFI199" s="749"/>
      <c r="EFJ199" s="749"/>
      <c r="EFK199" s="749"/>
      <c r="EFL199" s="749"/>
      <c r="EFM199" s="749"/>
      <c r="EFN199" s="749"/>
      <c r="EFO199" s="749"/>
      <c r="EFP199" s="749"/>
      <c r="EFQ199" s="749"/>
      <c r="EFR199" s="749"/>
      <c r="EFS199" s="749"/>
      <c r="EFT199" s="749"/>
      <c r="EFU199" s="749"/>
      <c r="EFV199" s="749"/>
      <c r="EFW199" s="749"/>
      <c r="EFX199" s="749"/>
      <c r="EFY199" s="749"/>
      <c r="EFZ199" s="749"/>
      <c r="EGA199" s="749"/>
      <c r="EGB199" s="749"/>
      <c r="EGC199" s="749"/>
      <c r="EGD199" s="749"/>
      <c r="EGE199" s="749"/>
      <c r="EGF199" s="749"/>
      <c r="EGG199" s="749"/>
      <c r="EGH199" s="749"/>
      <c r="EGI199" s="749"/>
      <c r="EGJ199" s="749"/>
      <c r="EGK199" s="749"/>
      <c r="EGL199" s="749"/>
      <c r="EGM199" s="749"/>
      <c r="EGN199" s="749"/>
      <c r="EGO199" s="749"/>
      <c r="EGP199" s="749"/>
      <c r="EGQ199" s="749"/>
      <c r="EGR199" s="749"/>
      <c r="EGS199" s="749"/>
      <c r="EGT199" s="749"/>
      <c r="EGU199" s="749"/>
      <c r="EGV199" s="749"/>
      <c r="EGW199" s="749"/>
      <c r="EGX199" s="749"/>
      <c r="EGY199" s="749"/>
      <c r="EGZ199" s="749"/>
      <c r="EHA199" s="749"/>
      <c r="EHB199" s="749"/>
      <c r="EHC199" s="749"/>
      <c r="EHD199" s="749"/>
      <c r="EHE199" s="749"/>
      <c r="EHF199" s="749"/>
      <c r="EHG199" s="749"/>
      <c r="EHH199" s="749"/>
      <c r="EHI199" s="749"/>
      <c r="EHJ199" s="749"/>
      <c r="EHK199" s="749"/>
      <c r="EHL199" s="749"/>
      <c r="EHM199" s="749"/>
      <c r="EHN199" s="749"/>
      <c r="EHO199" s="749"/>
      <c r="EHP199" s="749"/>
      <c r="EHQ199" s="749"/>
      <c r="EHR199" s="749"/>
      <c r="EHS199" s="749"/>
      <c r="EHT199" s="749"/>
      <c r="EHU199" s="749"/>
      <c r="EHV199" s="749"/>
      <c r="EHW199" s="749"/>
      <c r="EHX199" s="749"/>
      <c r="EHY199" s="749"/>
      <c r="EHZ199" s="749"/>
      <c r="EIA199" s="749"/>
      <c r="EIB199" s="749"/>
      <c r="EIC199" s="749"/>
      <c r="EID199" s="749"/>
      <c r="EIE199" s="749"/>
      <c r="EIF199" s="749"/>
      <c r="EIG199" s="749"/>
      <c r="EIH199" s="749"/>
      <c r="EII199" s="749"/>
      <c r="EIJ199" s="749"/>
      <c r="EIK199" s="749"/>
      <c r="EIL199" s="749"/>
      <c r="EIM199" s="749"/>
      <c r="EIN199" s="749"/>
      <c r="EIO199" s="749"/>
      <c r="EIP199" s="749"/>
      <c r="EIQ199" s="749"/>
      <c r="EIR199" s="749"/>
      <c r="EIS199" s="749"/>
      <c r="EIT199" s="749"/>
      <c r="EIU199" s="749"/>
      <c r="EIV199" s="749"/>
      <c r="EIW199" s="749"/>
      <c r="EIX199" s="749"/>
      <c r="EIY199" s="749"/>
      <c r="EIZ199" s="749"/>
      <c r="EJA199" s="749"/>
      <c r="EJB199" s="749"/>
      <c r="EJC199" s="749"/>
      <c r="EJD199" s="749"/>
      <c r="EJE199" s="749"/>
      <c r="EJF199" s="749"/>
      <c r="EJG199" s="749"/>
      <c r="EJH199" s="749"/>
      <c r="EJI199" s="749"/>
      <c r="EJJ199" s="749"/>
      <c r="EJK199" s="749"/>
      <c r="EJL199" s="749"/>
      <c r="EJM199" s="749"/>
      <c r="EJN199" s="749"/>
      <c r="EJO199" s="749"/>
      <c r="EJP199" s="749"/>
      <c r="EJQ199" s="749"/>
      <c r="EJR199" s="749"/>
      <c r="EJS199" s="749"/>
      <c r="EJT199" s="749"/>
      <c r="EJU199" s="749"/>
      <c r="EJV199" s="749"/>
      <c r="EJW199" s="749"/>
      <c r="EJX199" s="749"/>
      <c r="EJY199" s="749"/>
      <c r="EJZ199" s="749"/>
      <c r="EKA199" s="749"/>
      <c r="EKB199" s="749"/>
      <c r="EKC199" s="749"/>
      <c r="EKD199" s="749"/>
      <c r="EKE199" s="749"/>
      <c r="EKF199" s="749"/>
      <c r="EKG199" s="749"/>
      <c r="EKH199" s="749"/>
      <c r="EKI199" s="749"/>
      <c r="EKJ199" s="749"/>
      <c r="EKK199" s="749"/>
      <c r="EKL199" s="749"/>
      <c r="EKM199" s="749"/>
      <c r="EKN199" s="749"/>
      <c r="EKO199" s="749"/>
      <c r="EKP199" s="749"/>
      <c r="EKQ199" s="749"/>
      <c r="EKR199" s="749"/>
      <c r="EKS199" s="749"/>
      <c r="EKT199" s="749"/>
      <c r="EKU199" s="749"/>
      <c r="EKV199" s="749"/>
      <c r="EKW199" s="749"/>
      <c r="EKX199" s="749"/>
      <c r="EKY199" s="749"/>
      <c r="EKZ199" s="749"/>
      <c r="ELA199" s="749"/>
      <c r="ELB199" s="749"/>
      <c r="ELC199" s="749"/>
      <c r="ELD199" s="749"/>
      <c r="ELE199" s="749"/>
      <c r="ELF199" s="749"/>
      <c r="ELG199" s="749"/>
      <c r="ELH199" s="749"/>
      <c r="ELI199" s="749"/>
      <c r="ELJ199" s="749"/>
      <c r="ELK199" s="749"/>
      <c r="ELL199" s="749"/>
      <c r="ELM199" s="749"/>
      <c r="ELN199" s="749"/>
      <c r="ELO199" s="749"/>
      <c r="ELP199" s="749"/>
      <c r="ELQ199" s="749"/>
      <c r="ELR199" s="749"/>
      <c r="ELS199" s="749"/>
      <c r="ELT199" s="749"/>
      <c r="ELU199" s="749"/>
      <c r="ELV199" s="749"/>
      <c r="ELW199" s="749"/>
      <c r="ELX199" s="749"/>
      <c r="ELY199" s="749"/>
      <c r="ELZ199" s="749"/>
      <c r="EMA199" s="749"/>
      <c r="EMB199" s="749"/>
      <c r="EMC199" s="749"/>
      <c r="EMD199" s="749"/>
      <c r="EME199" s="749"/>
      <c r="EMF199" s="749"/>
      <c r="EMG199" s="749"/>
      <c r="EMH199" s="749"/>
      <c r="EMI199" s="749"/>
      <c r="EMJ199" s="749"/>
      <c r="EMK199" s="749"/>
      <c r="EML199" s="749"/>
      <c r="EMM199" s="749"/>
      <c r="EMN199" s="749"/>
      <c r="EMO199" s="749"/>
      <c r="EMP199" s="749"/>
      <c r="EMQ199" s="749"/>
      <c r="EMR199" s="749"/>
      <c r="EMS199" s="749"/>
      <c r="EMT199" s="749"/>
      <c r="EMU199" s="749"/>
      <c r="EMV199" s="749"/>
      <c r="EMW199" s="749"/>
      <c r="EMX199" s="749"/>
      <c r="EMY199" s="749"/>
      <c r="EMZ199" s="749"/>
      <c r="ENA199" s="749"/>
      <c r="ENB199" s="749"/>
      <c r="ENC199" s="749"/>
      <c r="END199" s="749"/>
      <c r="ENE199" s="749"/>
      <c r="ENF199" s="749"/>
      <c r="ENG199" s="749"/>
      <c r="ENH199" s="749"/>
      <c r="ENI199" s="749"/>
      <c r="ENJ199" s="749"/>
      <c r="ENK199" s="749"/>
      <c r="ENL199" s="749"/>
      <c r="ENM199" s="749"/>
      <c r="ENN199" s="749"/>
      <c r="ENO199" s="749"/>
      <c r="ENP199" s="749"/>
      <c r="ENQ199" s="749"/>
      <c r="ENR199" s="749"/>
      <c r="ENS199" s="749"/>
      <c r="ENT199" s="749"/>
      <c r="ENU199" s="749"/>
      <c r="ENV199" s="749"/>
      <c r="ENW199" s="749"/>
      <c r="ENX199" s="749"/>
      <c r="ENY199" s="749"/>
      <c r="ENZ199" s="749"/>
      <c r="EOA199" s="749"/>
      <c r="EOB199" s="749"/>
      <c r="EOC199" s="749"/>
      <c r="EOD199" s="749"/>
      <c r="EOE199" s="749"/>
      <c r="EOF199" s="749"/>
      <c r="EOG199" s="749"/>
      <c r="EOH199" s="749"/>
      <c r="EOI199" s="749"/>
      <c r="EOJ199" s="749"/>
      <c r="EOK199" s="749"/>
      <c r="EOL199" s="749"/>
      <c r="EOM199" s="749"/>
      <c r="EON199" s="749"/>
      <c r="EOO199" s="749"/>
      <c r="EOP199" s="749"/>
      <c r="EOQ199" s="749"/>
      <c r="EOR199" s="749"/>
      <c r="EOS199" s="749"/>
      <c r="EOT199" s="749"/>
      <c r="EOU199" s="749"/>
      <c r="EOV199" s="749"/>
      <c r="EOW199" s="749"/>
      <c r="EOX199" s="749"/>
      <c r="EOY199" s="749"/>
      <c r="EOZ199" s="749"/>
      <c r="EPA199" s="749"/>
      <c r="EPB199" s="749"/>
      <c r="EPC199" s="749"/>
      <c r="EPD199" s="749"/>
      <c r="EPE199" s="749"/>
      <c r="EPF199" s="749"/>
      <c r="EPG199" s="749"/>
      <c r="EPH199" s="749"/>
      <c r="EPI199" s="749"/>
      <c r="EPJ199" s="749"/>
      <c r="EPK199" s="749"/>
      <c r="EPL199" s="749"/>
      <c r="EPM199" s="749"/>
      <c r="EPN199" s="749"/>
      <c r="EPO199" s="749"/>
      <c r="EPP199" s="749"/>
      <c r="EPQ199" s="749"/>
      <c r="EPR199" s="749"/>
      <c r="EPS199" s="749"/>
      <c r="EPT199" s="749"/>
      <c r="EPU199" s="749"/>
      <c r="EPV199" s="749"/>
      <c r="EPW199" s="749"/>
      <c r="EPX199" s="749"/>
      <c r="EPY199" s="749"/>
      <c r="EPZ199" s="749"/>
      <c r="EQA199" s="749"/>
      <c r="EQB199" s="749"/>
      <c r="EQC199" s="749"/>
      <c r="EQD199" s="749"/>
      <c r="EQE199" s="749"/>
      <c r="EQF199" s="749"/>
      <c r="EQG199" s="749"/>
      <c r="EQH199" s="749"/>
      <c r="EQI199" s="749"/>
      <c r="EQJ199" s="749"/>
      <c r="EQK199" s="749"/>
      <c r="EQL199" s="749"/>
      <c r="EQM199" s="749"/>
      <c r="EQN199" s="749"/>
      <c r="EQO199" s="749"/>
      <c r="EQP199" s="749"/>
      <c r="EQQ199" s="749"/>
      <c r="EQR199" s="749"/>
      <c r="EQS199" s="749"/>
      <c r="EQT199" s="749"/>
      <c r="EQU199" s="749"/>
      <c r="EQV199" s="749"/>
      <c r="EQW199" s="749"/>
      <c r="EQX199" s="749"/>
      <c r="EQY199" s="749"/>
      <c r="EQZ199" s="749"/>
      <c r="ERA199" s="749"/>
      <c r="ERB199" s="749"/>
      <c r="ERC199" s="749"/>
      <c r="ERD199" s="749"/>
      <c r="ERE199" s="749"/>
      <c r="ERF199" s="749"/>
      <c r="ERG199" s="749"/>
      <c r="ERH199" s="749"/>
      <c r="ERI199" s="749"/>
      <c r="ERJ199" s="749"/>
      <c r="ERK199" s="749"/>
      <c r="ERL199" s="749"/>
      <c r="ERM199" s="749"/>
      <c r="ERN199" s="749"/>
      <c r="ERO199" s="749"/>
      <c r="ERP199" s="749"/>
      <c r="ERQ199" s="749"/>
      <c r="ERR199" s="749"/>
      <c r="ERS199" s="749"/>
      <c r="ERT199" s="749"/>
      <c r="ERU199" s="749"/>
      <c r="ERV199" s="749"/>
      <c r="ERW199" s="749"/>
      <c r="ERX199" s="749"/>
      <c r="ERY199" s="749"/>
      <c r="ERZ199" s="749"/>
      <c r="ESA199" s="749"/>
      <c r="ESB199" s="749"/>
      <c r="ESC199" s="749"/>
      <c r="ESD199" s="749"/>
      <c r="ESE199" s="749"/>
      <c r="ESF199" s="749"/>
      <c r="ESG199" s="749"/>
      <c r="ESH199" s="749"/>
      <c r="ESI199" s="749"/>
      <c r="ESJ199" s="749"/>
      <c r="ESK199" s="749"/>
      <c r="ESL199" s="749"/>
      <c r="ESM199" s="749"/>
      <c r="ESN199" s="749"/>
      <c r="ESO199" s="749"/>
      <c r="ESP199" s="749"/>
      <c r="ESQ199" s="749"/>
      <c r="ESR199" s="749"/>
      <c r="ESS199" s="749"/>
      <c r="EST199" s="749"/>
      <c r="ESU199" s="749"/>
      <c r="ESV199" s="749"/>
      <c r="ESW199" s="749"/>
      <c r="ESX199" s="749"/>
      <c r="ESY199" s="749"/>
      <c r="ESZ199" s="749"/>
      <c r="ETA199" s="749"/>
      <c r="ETB199" s="749"/>
      <c r="ETC199" s="749"/>
      <c r="ETD199" s="749"/>
      <c r="ETE199" s="749"/>
      <c r="ETF199" s="749"/>
      <c r="ETG199" s="749"/>
      <c r="ETH199" s="749"/>
      <c r="ETI199" s="749"/>
      <c r="ETJ199" s="749"/>
      <c r="ETK199" s="749"/>
      <c r="ETL199" s="749"/>
      <c r="ETM199" s="749"/>
      <c r="ETN199" s="749"/>
      <c r="ETO199" s="749"/>
      <c r="ETP199" s="749"/>
      <c r="ETQ199" s="749"/>
      <c r="ETR199" s="749"/>
      <c r="ETS199" s="749"/>
      <c r="ETT199" s="749"/>
      <c r="ETU199" s="749"/>
      <c r="ETV199" s="749"/>
      <c r="ETW199" s="749"/>
      <c r="ETX199" s="749"/>
      <c r="ETY199" s="749"/>
      <c r="ETZ199" s="749"/>
      <c r="EUA199" s="749"/>
      <c r="EUB199" s="749"/>
      <c r="EUC199" s="749"/>
      <c r="EUD199" s="749"/>
      <c r="EUE199" s="749"/>
      <c r="EUF199" s="749"/>
      <c r="EUG199" s="749"/>
      <c r="EUH199" s="749"/>
      <c r="EUI199" s="749"/>
      <c r="EUJ199" s="749"/>
      <c r="EUK199" s="749"/>
      <c r="EUL199" s="749"/>
      <c r="EUM199" s="749"/>
      <c r="EUN199" s="749"/>
      <c r="EUO199" s="749"/>
      <c r="EUP199" s="749"/>
      <c r="EUQ199" s="749"/>
      <c r="EUR199" s="749"/>
      <c r="EUS199" s="749"/>
      <c r="EUT199" s="749"/>
      <c r="EUU199" s="749"/>
      <c r="EUV199" s="749"/>
      <c r="EUW199" s="749"/>
      <c r="EUX199" s="749"/>
      <c r="EUY199" s="749"/>
      <c r="EUZ199" s="749"/>
      <c r="EVA199" s="749"/>
      <c r="EVB199" s="749"/>
      <c r="EVC199" s="749"/>
      <c r="EVD199" s="749"/>
      <c r="EVE199" s="749"/>
      <c r="EVF199" s="749"/>
      <c r="EVG199" s="749"/>
      <c r="EVH199" s="749"/>
      <c r="EVI199" s="749"/>
      <c r="EVJ199" s="749"/>
      <c r="EVK199" s="749"/>
      <c r="EVL199" s="749"/>
      <c r="EVM199" s="749"/>
      <c r="EVN199" s="749"/>
      <c r="EVO199" s="749"/>
      <c r="EVP199" s="749"/>
      <c r="EVQ199" s="749"/>
      <c r="EVR199" s="749"/>
      <c r="EVS199" s="749"/>
      <c r="EVT199" s="749"/>
      <c r="EVU199" s="749"/>
      <c r="EVV199" s="749"/>
      <c r="EVW199" s="749"/>
      <c r="EVX199" s="749"/>
      <c r="EVY199" s="749"/>
      <c r="EVZ199" s="749"/>
      <c r="EWA199" s="749"/>
      <c r="EWB199" s="749"/>
      <c r="EWC199" s="749"/>
      <c r="EWD199" s="749"/>
      <c r="EWE199" s="749"/>
      <c r="EWF199" s="749"/>
      <c r="EWG199" s="749"/>
      <c r="EWH199" s="749"/>
      <c r="EWI199" s="749"/>
      <c r="EWJ199" s="749"/>
      <c r="EWK199" s="749"/>
      <c r="EWL199" s="749"/>
      <c r="EWM199" s="749"/>
      <c r="EWN199" s="749"/>
      <c r="EWO199" s="749"/>
      <c r="EWP199" s="749"/>
      <c r="EWQ199" s="749"/>
      <c r="EWR199" s="749"/>
      <c r="EWS199" s="749"/>
      <c r="EWT199" s="749"/>
      <c r="EWU199" s="749"/>
      <c r="EWV199" s="749"/>
      <c r="EWW199" s="749"/>
      <c r="EWX199" s="749"/>
      <c r="EWY199" s="749"/>
      <c r="EWZ199" s="749"/>
      <c r="EXA199" s="749"/>
      <c r="EXB199" s="749"/>
      <c r="EXC199" s="749"/>
      <c r="EXD199" s="749"/>
      <c r="EXE199" s="749"/>
      <c r="EXF199" s="749"/>
      <c r="EXG199" s="749"/>
      <c r="EXH199" s="749"/>
      <c r="EXI199" s="749"/>
      <c r="EXJ199" s="749"/>
      <c r="EXK199" s="749"/>
      <c r="EXL199" s="749"/>
      <c r="EXM199" s="749"/>
      <c r="EXN199" s="749"/>
      <c r="EXO199" s="749"/>
      <c r="EXP199" s="749"/>
      <c r="EXQ199" s="749"/>
      <c r="EXR199" s="749"/>
      <c r="EXS199" s="749"/>
      <c r="EXT199" s="749"/>
      <c r="EXU199" s="749"/>
      <c r="EXV199" s="749"/>
      <c r="EXW199" s="749"/>
      <c r="EXX199" s="749"/>
      <c r="EXY199" s="749"/>
      <c r="EXZ199" s="749"/>
      <c r="EYA199" s="749"/>
      <c r="EYB199" s="749"/>
      <c r="EYC199" s="749"/>
      <c r="EYD199" s="749"/>
      <c r="EYE199" s="749"/>
      <c r="EYF199" s="749"/>
      <c r="EYG199" s="749"/>
      <c r="EYH199" s="749"/>
      <c r="EYI199" s="749"/>
      <c r="EYJ199" s="749"/>
      <c r="EYK199" s="749"/>
      <c r="EYL199" s="749"/>
      <c r="EYM199" s="749"/>
      <c r="EYN199" s="749"/>
      <c r="EYO199" s="749"/>
      <c r="EYP199" s="749"/>
      <c r="EYQ199" s="749"/>
      <c r="EYR199" s="749"/>
      <c r="EYS199" s="749"/>
      <c r="EYT199" s="749"/>
      <c r="EYU199" s="749"/>
      <c r="EYV199" s="749"/>
      <c r="EYW199" s="749"/>
      <c r="EYX199" s="749"/>
      <c r="EYY199" s="749"/>
      <c r="EYZ199" s="749"/>
      <c r="EZA199" s="749"/>
      <c r="EZB199" s="749"/>
      <c r="EZC199" s="749"/>
      <c r="EZD199" s="749"/>
      <c r="EZE199" s="749"/>
      <c r="EZF199" s="749"/>
      <c r="EZG199" s="749"/>
      <c r="EZH199" s="749"/>
      <c r="EZI199" s="749"/>
      <c r="EZJ199" s="749"/>
      <c r="EZK199" s="749"/>
      <c r="EZL199" s="749"/>
      <c r="EZM199" s="749"/>
      <c r="EZN199" s="749"/>
      <c r="EZO199" s="749"/>
      <c r="EZP199" s="749"/>
      <c r="EZQ199" s="749"/>
      <c r="EZR199" s="749"/>
      <c r="EZS199" s="749"/>
      <c r="EZT199" s="749"/>
      <c r="EZU199" s="749"/>
      <c r="EZV199" s="749"/>
      <c r="EZW199" s="749"/>
      <c r="EZX199" s="749"/>
      <c r="EZY199" s="749"/>
      <c r="EZZ199" s="749"/>
      <c r="FAA199" s="749"/>
      <c r="FAB199" s="749"/>
      <c r="FAC199" s="749"/>
      <c r="FAD199" s="749"/>
      <c r="FAE199" s="749"/>
      <c r="FAF199" s="749"/>
      <c r="FAG199" s="749"/>
      <c r="FAH199" s="749"/>
      <c r="FAI199" s="749"/>
      <c r="FAJ199" s="749"/>
      <c r="FAK199" s="749"/>
      <c r="FAL199" s="749"/>
      <c r="FAM199" s="749"/>
      <c r="FAN199" s="749"/>
      <c r="FAO199" s="749"/>
      <c r="FAP199" s="749"/>
      <c r="FAQ199" s="749"/>
      <c r="FAR199" s="749"/>
      <c r="FAS199" s="749"/>
      <c r="FAT199" s="749"/>
      <c r="FAU199" s="749"/>
      <c r="FAV199" s="749"/>
      <c r="FAW199" s="749"/>
      <c r="FAX199" s="749"/>
      <c r="FAY199" s="749"/>
      <c r="FAZ199" s="749"/>
      <c r="FBA199" s="749"/>
      <c r="FBB199" s="749"/>
      <c r="FBC199" s="749"/>
      <c r="FBD199" s="749"/>
      <c r="FBE199" s="749"/>
      <c r="FBF199" s="749"/>
      <c r="FBG199" s="749"/>
      <c r="FBH199" s="749"/>
      <c r="FBI199" s="749"/>
      <c r="FBJ199" s="749"/>
      <c r="FBK199" s="749"/>
      <c r="FBL199" s="749"/>
      <c r="FBM199" s="749"/>
      <c r="FBN199" s="749"/>
      <c r="FBO199" s="749"/>
      <c r="FBP199" s="749"/>
      <c r="FBQ199" s="749"/>
      <c r="FBR199" s="749"/>
      <c r="FBS199" s="749"/>
      <c r="FBT199" s="749"/>
      <c r="FBU199" s="749"/>
      <c r="FBV199" s="749"/>
      <c r="FBW199" s="749"/>
      <c r="FBX199" s="749"/>
      <c r="FBY199" s="749"/>
      <c r="FBZ199" s="749"/>
      <c r="FCA199" s="749"/>
      <c r="FCB199" s="749"/>
      <c r="FCC199" s="749"/>
      <c r="FCD199" s="749"/>
      <c r="FCE199" s="749"/>
      <c r="FCF199" s="749"/>
      <c r="FCG199" s="749"/>
      <c r="FCH199" s="749"/>
      <c r="FCI199" s="749"/>
      <c r="FCJ199" s="749"/>
      <c r="FCK199" s="749"/>
      <c r="FCL199" s="749"/>
      <c r="FCM199" s="749"/>
      <c r="FCN199" s="749"/>
      <c r="FCO199" s="749"/>
      <c r="FCP199" s="749"/>
      <c r="FCQ199" s="749"/>
      <c r="FCR199" s="749"/>
      <c r="FCS199" s="749"/>
      <c r="FCT199" s="749"/>
      <c r="FCU199" s="749"/>
      <c r="FCV199" s="749"/>
      <c r="FCW199" s="749"/>
      <c r="FCX199" s="749"/>
      <c r="FCY199" s="749"/>
      <c r="FCZ199" s="749"/>
      <c r="FDA199" s="749"/>
      <c r="FDB199" s="749"/>
      <c r="FDC199" s="749"/>
      <c r="FDD199" s="749"/>
      <c r="FDE199" s="749"/>
      <c r="FDF199" s="749"/>
      <c r="FDG199" s="749"/>
      <c r="FDH199" s="749"/>
      <c r="FDI199" s="749"/>
      <c r="FDJ199" s="749"/>
      <c r="FDK199" s="749"/>
      <c r="FDL199" s="749"/>
      <c r="FDM199" s="749"/>
      <c r="FDN199" s="749"/>
      <c r="FDO199" s="749"/>
      <c r="FDP199" s="749"/>
      <c r="FDQ199" s="749"/>
      <c r="FDR199" s="749"/>
      <c r="FDS199" s="749"/>
      <c r="FDT199" s="749"/>
      <c r="FDU199" s="749"/>
      <c r="FDV199" s="749"/>
      <c r="FDW199" s="749"/>
      <c r="FDX199" s="749"/>
      <c r="FDY199" s="749"/>
      <c r="FDZ199" s="749"/>
      <c r="FEA199" s="749"/>
      <c r="FEB199" s="749"/>
      <c r="FEC199" s="749"/>
      <c r="FED199" s="749"/>
      <c r="FEE199" s="749"/>
      <c r="FEF199" s="749"/>
      <c r="FEG199" s="749"/>
      <c r="FEH199" s="749"/>
      <c r="FEI199" s="749"/>
      <c r="FEJ199" s="749"/>
      <c r="FEK199" s="749"/>
      <c r="FEL199" s="749"/>
      <c r="FEM199" s="749"/>
      <c r="FEN199" s="749"/>
      <c r="FEO199" s="749"/>
      <c r="FEP199" s="749"/>
      <c r="FEQ199" s="749"/>
      <c r="FER199" s="749"/>
      <c r="FES199" s="749"/>
      <c r="FET199" s="749"/>
      <c r="FEU199" s="749"/>
      <c r="FEV199" s="749"/>
      <c r="FEW199" s="749"/>
      <c r="FEX199" s="749"/>
      <c r="FEY199" s="749"/>
      <c r="FEZ199" s="749"/>
      <c r="FFA199" s="749"/>
      <c r="FFB199" s="749"/>
      <c r="FFC199" s="749"/>
      <c r="FFD199" s="749"/>
      <c r="FFE199" s="749"/>
      <c r="FFF199" s="749"/>
      <c r="FFG199" s="749"/>
      <c r="FFH199" s="749"/>
      <c r="FFI199" s="749"/>
      <c r="FFJ199" s="749"/>
      <c r="FFK199" s="749"/>
      <c r="FFL199" s="749"/>
      <c r="FFM199" s="749"/>
      <c r="FFN199" s="749"/>
      <c r="FFO199" s="749"/>
      <c r="FFP199" s="749"/>
      <c r="FFQ199" s="749"/>
      <c r="FFR199" s="749"/>
      <c r="FFS199" s="749"/>
      <c r="FFT199" s="749"/>
      <c r="FFU199" s="749"/>
      <c r="FFV199" s="749"/>
      <c r="FFW199" s="749"/>
      <c r="FFX199" s="749"/>
      <c r="FFY199" s="749"/>
      <c r="FFZ199" s="749"/>
      <c r="FGA199" s="749"/>
      <c r="FGB199" s="749"/>
      <c r="FGC199" s="749"/>
      <c r="FGD199" s="749"/>
      <c r="FGE199" s="749"/>
      <c r="FGF199" s="749"/>
      <c r="FGG199" s="749"/>
      <c r="FGH199" s="749"/>
      <c r="FGI199" s="749"/>
      <c r="FGJ199" s="749"/>
      <c r="FGK199" s="749"/>
      <c r="FGL199" s="749"/>
      <c r="FGM199" s="749"/>
      <c r="FGN199" s="749"/>
      <c r="FGO199" s="749"/>
      <c r="FGP199" s="749"/>
      <c r="FGQ199" s="749"/>
      <c r="FGR199" s="749"/>
      <c r="FGS199" s="749"/>
      <c r="FGT199" s="749"/>
      <c r="FGU199" s="749"/>
      <c r="FGV199" s="749"/>
      <c r="FGW199" s="749"/>
      <c r="FGX199" s="749"/>
      <c r="FGY199" s="749"/>
      <c r="FGZ199" s="749"/>
      <c r="FHA199" s="749"/>
      <c r="FHB199" s="749"/>
      <c r="FHC199" s="749"/>
      <c r="FHD199" s="749"/>
      <c r="FHE199" s="749"/>
      <c r="FHF199" s="749"/>
      <c r="FHG199" s="749"/>
      <c r="FHH199" s="749"/>
      <c r="FHI199" s="749"/>
      <c r="FHJ199" s="749"/>
      <c r="FHK199" s="749"/>
      <c r="FHL199" s="749"/>
      <c r="FHM199" s="749"/>
      <c r="FHN199" s="749"/>
      <c r="FHO199" s="749"/>
      <c r="FHP199" s="749"/>
      <c r="FHQ199" s="749"/>
      <c r="FHR199" s="749"/>
      <c r="FHS199" s="749"/>
      <c r="FHT199" s="749"/>
      <c r="FHU199" s="749"/>
      <c r="FHV199" s="749"/>
      <c r="FHW199" s="749"/>
      <c r="FHX199" s="749"/>
      <c r="FHY199" s="749"/>
      <c r="FHZ199" s="749"/>
      <c r="FIA199" s="749"/>
      <c r="FIB199" s="749"/>
      <c r="FIC199" s="749"/>
      <c r="FID199" s="749"/>
      <c r="FIE199" s="749"/>
      <c r="FIF199" s="749"/>
      <c r="FIG199" s="749"/>
      <c r="FIH199" s="749"/>
      <c r="FII199" s="749"/>
      <c r="FIJ199" s="749"/>
      <c r="FIK199" s="749"/>
      <c r="FIL199" s="749"/>
      <c r="FIM199" s="749"/>
      <c r="FIN199" s="749"/>
      <c r="FIO199" s="749"/>
      <c r="FIP199" s="749"/>
      <c r="FIQ199" s="749"/>
      <c r="FIR199" s="749"/>
      <c r="FIS199" s="749"/>
      <c r="FIT199" s="749"/>
      <c r="FIU199" s="749"/>
      <c r="FIV199" s="749"/>
      <c r="FIW199" s="749"/>
      <c r="FIX199" s="749"/>
      <c r="FIY199" s="749"/>
      <c r="FIZ199" s="749"/>
      <c r="FJA199" s="749"/>
      <c r="FJB199" s="749"/>
      <c r="FJC199" s="749"/>
      <c r="FJD199" s="749"/>
      <c r="FJE199" s="749"/>
      <c r="FJF199" s="749"/>
      <c r="FJG199" s="749"/>
      <c r="FJH199" s="749"/>
      <c r="FJI199" s="749"/>
      <c r="FJJ199" s="749"/>
      <c r="FJK199" s="749"/>
      <c r="FJL199" s="749"/>
      <c r="FJM199" s="749"/>
      <c r="FJN199" s="749"/>
      <c r="FJO199" s="749"/>
      <c r="FJP199" s="749"/>
      <c r="FJQ199" s="749"/>
      <c r="FJR199" s="749"/>
      <c r="FJS199" s="749"/>
      <c r="FJT199" s="749"/>
      <c r="FJU199" s="749"/>
      <c r="FJV199" s="749"/>
      <c r="FJW199" s="749"/>
      <c r="FJX199" s="749"/>
      <c r="FJY199" s="749"/>
      <c r="FJZ199" s="749"/>
      <c r="FKA199" s="749"/>
      <c r="FKB199" s="749"/>
      <c r="FKC199" s="749"/>
      <c r="FKD199" s="749"/>
      <c r="FKE199" s="749"/>
      <c r="FKF199" s="749"/>
      <c r="FKG199" s="749"/>
      <c r="FKH199" s="749"/>
      <c r="FKI199" s="749"/>
      <c r="FKJ199" s="749"/>
      <c r="FKK199" s="749"/>
      <c r="FKL199" s="749"/>
      <c r="FKM199" s="749"/>
      <c r="FKN199" s="749"/>
      <c r="FKO199" s="749"/>
      <c r="FKP199" s="749"/>
      <c r="FKQ199" s="749"/>
      <c r="FKR199" s="749"/>
      <c r="FKS199" s="749"/>
      <c r="FKT199" s="749"/>
      <c r="FKU199" s="749"/>
      <c r="FKV199" s="749"/>
      <c r="FKW199" s="749"/>
      <c r="FKX199" s="749"/>
      <c r="FKY199" s="749"/>
      <c r="FKZ199" s="749"/>
      <c r="FLA199" s="749"/>
      <c r="FLB199" s="749"/>
      <c r="FLC199" s="749"/>
      <c r="FLD199" s="749"/>
      <c r="FLE199" s="749"/>
      <c r="FLF199" s="749"/>
      <c r="FLG199" s="749"/>
      <c r="FLH199" s="749"/>
      <c r="FLI199" s="749"/>
      <c r="FLJ199" s="749"/>
      <c r="FLK199" s="749"/>
      <c r="FLL199" s="749"/>
      <c r="FLM199" s="749"/>
      <c r="FLN199" s="749"/>
      <c r="FLO199" s="749"/>
      <c r="FLP199" s="749"/>
      <c r="FLQ199" s="749"/>
      <c r="FLR199" s="749"/>
      <c r="FLS199" s="749"/>
      <c r="FLT199" s="749"/>
      <c r="FLU199" s="749"/>
      <c r="FLV199" s="749"/>
      <c r="FLW199" s="749"/>
      <c r="FLX199" s="749"/>
      <c r="FLY199" s="749"/>
      <c r="FLZ199" s="749"/>
      <c r="FMA199" s="749"/>
      <c r="FMB199" s="749"/>
      <c r="FMC199" s="749"/>
      <c r="FMD199" s="749"/>
      <c r="FME199" s="749"/>
      <c r="FMF199" s="749"/>
      <c r="FMG199" s="749"/>
      <c r="FMH199" s="749"/>
      <c r="FMI199" s="749"/>
      <c r="FMJ199" s="749"/>
      <c r="FMK199" s="749"/>
      <c r="FML199" s="749"/>
      <c r="FMM199" s="749"/>
      <c r="FMN199" s="749"/>
      <c r="FMO199" s="749"/>
      <c r="FMP199" s="749"/>
      <c r="FMQ199" s="749"/>
      <c r="FMR199" s="749"/>
      <c r="FMS199" s="749"/>
      <c r="FMT199" s="749"/>
      <c r="FMU199" s="749"/>
      <c r="FMV199" s="749"/>
      <c r="FMW199" s="749"/>
      <c r="FMX199" s="749"/>
      <c r="FMY199" s="749"/>
      <c r="FMZ199" s="749"/>
      <c r="FNA199" s="749"/>
      <c r="FNB199" s="749"/>
      <c r="FNC199" s="749"/>
      <c r="FND199" s="749"/>
      <c r="FNE199" s="749"/>
      <c r="FNF199" s="749"/>
      <c r="FNG199" s="749"/>
      <c r="FNH199" s="749"/>
      <c r="FNI199" s="749"/>
      <c r="FNJ199" s="749"/>
      <c r="FNK199" s="749"/>
      <c r="FNL199" s="749"/>
      <c r="FNM199" s="749"/>
      <c r="FNN199" s="749"/>
      <c r="FNO199" s="749"/>
      <c r="FNP199" s="749"/>
      <c r="FNQ199" s="749"/>
      <c r="FNR199" s="749"/>
      <c r="FNS199" s="749"/>
      <c r="FNT199" s="749"/>
      <c r="FNU199" s="749"/>
      <c r="FNV199" s="749"/>
      <c r="FNW199" s="749"/>
      <c r="FNX199" s="749"/>
      <c r="FNY199" s="749"/>
      <c r="FNZ199" s="749"/>
      <c r="FOA199" s="749"/>
      <c r="FOB199" s="749"/>
      <c r="FOC199" s="749"/>
      <c r="FOD199" s="749"/>
      <c r="FOE199" s="749"/>
      <c r="FOF199" s="749"/>
      <c r="FOG199" s="749"/>
      <c r="FOH199" s="749"/>
      <c r="FOI199" s="749"/>
      <c r="FOJ199" s="749"/>
      <c r="FOK199" s="749"/>
      <c r="FOL199" s="749"/>
      <c r="FOM199" s="749"/>
      <c r="FON199" s="749"/>
      <c r="FOO199" s="749"/>
      <c r="FOP199" s="749"/>
      <c r="FOQ199" s="749"/>
      <c r="FOR199" s="749"/>
      <c r="FOS199" s="749"/>
      <c r="FOT199" s="749"/>
      <c r="FOU199" s="749"/>
      <c r="FOV199" s="749"/>
      <c r="FOW199" s="749"/>
      <c r="FOX199" s="749"/>
      <c r="FOY199" s="749"/>
      <c r="FOZ199" s="749"/>
      <c r="FPA199" s="749"/>
      <c r="FPB199" s="749"/>
      <c r="FPC199" s="749"/>
      <c r="FPD199" s="749"/>
      <c r="FPE199" s="749"/>
      <c r="FPF199" s="749"/>
      <c r="FPG199" s="749"/>
      <c r="FPH199" s="749"/>
      <c r="FPI199" s="749"/>
      <c r="FPJ199" s="749"/>
      <c r="FPK199" s="749"/>
      <c r="FPL199" s="749"/>
      <c r="FPM199" s="749"/>
      <c r="FPN199" s="749"/>
      <c r="FPO199" s="749"/>
      <c r="FPP199" s="749"/>
      <c r="FPQ199" s="749"/>
      <c r="FPR199" s="749"/>
      <c r="FPS199" s="749"/>
      <c r="FPT199" s="749"/>
      <c r="FPU199" s="749"/>
      <c r="FPV199" s="749"/>
      <c r="FPW199" s="749"/>
      <c r="FPX199" s="749"/>
      <c r="FPY199" s="749"/>
      <c r="FPZ199" s="749"/>
      <c r="FQA199" s="749"/>
      <c r="FQB199" s="749"/>
      <c r="FQC199" s="749"/>
      <c r="FQD199" s="749"/>
      <c r="FQE199" s="749"/>
      <c r="FQF199" s="749"/>
      <c r="FQG199" s="749"/>
      <c r="FQH199" s="749"/>
      <c r="FQI199" s="749"/>
      <c r="FQJ199" s="749"/>
      <c r="FQK199" s="749"/>
      <c r="FQL199" s="749"/>
      <c r="FQM199" s="749"/>
      <c r="FQN199" s="749"/>
      <c r="FQO199" s="749"/>
      <c r="FQP199" s="749"/>
      <c r="FQQ199" s="749"/>
      <c r="FQR199" s="749"/>
      <c r="FQS199" s="749"/>
      <c r="FQT199" s="749"/>
      <c r="FQU199" s="749"/>
      <c r="FQV199" s="749"/>
      <c r="FQW199" s="749"/>
      <c r="FQX199" s="749"/>
      <c r="FQY199" s="749"/>
      <c r="FQZ199" s="749"/>
      <c r="FRA199" s="749"/>
      <c r="FRB199" s="749"/>
      <c r="FRC199" s="749"/>
      <c r="FRD199" s="749"/>
      <c r="FRE199" s="749"/>
      <c r="FRF199" s="749"/>
      <c r="FRG199" s="749"/>
      <c r="FRH199" s="749"/>
      <c r="FRI199" s="749"/>
      <c r="FRJ199" s="749"/>
      <c r="FRK199" s="749"/>
      <c r="FRL199" s="749"/>
      <c r="FRM199" s="749"/>
      <c r="FRN199" s="749"/>
      <c r="FRO199" s="749"/>
      <c r="FRP199" s="749"/>
      <c r="FRQ199" s="749"/>
      <c r="FRR199" s="749"/>
      <c r="FRS199" s="749"/>
      <c r="FRT199" s="749"/>
      <c r="FRU199" s="749"/>
      <c r="FRV199" s="749"/>
      <c r="FRW199" s="749"/>
      <c r="FRX199" s="749"/>
      <c r="FRY199" s="749"/>
      <c r="FRZ199" s="749"/>
      <c r="FSA199" s="749"/>
      <c r="FSB199" s="749"/>
      <c r="FSC199" s="749"/>
      <c r="FSD199" s="749"/>
      <c r="FSE199" s="749"/>
      <c r="FSF199" s="749"/>
      <c r="FSG199" s="749"/>
      <c r="FSH199" s="749"/>
      <c r="FSI199" s="749"/>
      <c r="FSJ199" s="749"/>
      <c r="FSK199" s="749"/>
      <c r="FSL199" s="749"/>
      <c r="FSM199" s="749"/>
      <c r="FSN199" s="749"/>
      <c r="FSO199" s="749"/>
      <c r="FSP199" s="749"/>
      <c r="FSQ199" s="749"/>
      <c r="FSR199" s="749"/>
      <c r="FSS199" s="749"/>
      <c r="FST199" s="749"/>
      <c r="FSU199" s="749"/>
      <c r="FSV199" s="749"/>
      <c r="FSW199" s="749"/>
      <c r="FSX199" s="749"/>
      <c r="FSY199" s="749"/>
      <c r="FSZ199" s="749"/>
      <c r="FTA199" s="749"/>
      <c r="FTB199" s="749"/>
      <c r="FTC199" s="749"/>
      <c r="FTD199" s="749"/>
      <c r="FTE199" s="749"/>
      <c r="FTF199" s="749"/>
      <c r="FTG199" s="749"/>
      <c r="FTH199" s="749"/>
      <c r="FTI199" s="749"/>
      <c r="FTJ199" s="749"/>
      <c r="FTK199" s="749"/>
      <c r="FTL199" s="749"/>
      <c r="FTM199" s="749"/>
      <c r="FTN199" s="749"/>
      <c r="FTO199" s="749"/>
      <c r="FTP199" s="749"/>
      <c r="FTQ199" s="749"/>
      <c r="FTR199" s="749"/>
      <c r="FTS199" s="749"/>
      <c r="FTT199" s="749"/>
      <c r="FTU199" s="749"/>
      <c r="FTV199" s="749"/>
      <c r="FTW199" s="749"/>
      <c r="FTX199" s="749"/>
      <c r="FTY199" s="749"/>
      <c r="FTZ199" s="749"/>
      <c r="FUA199" s="749"/>
      <c r="FUB199" s="749"/>
      <c r="FUC199" s="749"/>
      <c r="FUD199" s="749"/>
      <c r="FUE199" s="749"/>
      <c r="FUF199" s="749"/>
      <c r="FUG199" s="749"/>
      <c r="FUH199" s="749"/>
      <c r="FUI199" s="749"/>
      <c r="FUJ199" s="749"/>
      <c r="FUK199" s="749"/>
      <c r="FUL199" s="749"/>
      <c r="FUM199" s="749"/>
      <c r="FUN199" s="749"/>
      <c r="FUO199" s="749"/>
      <c r="FUP199" s="749"/>
      <c r="FUQ199" s="749"/>
      <c r="FUR199" s="749"/>
      <c r="FUS199" s="749"/>
      <c r="FUT199" s="749"/>
      <c r="FUU199" s="749"/>
      <c r="FUV199" s="749"/>
      <c r="FUW199" s="749"/>
      <c r="FUX199" s="749"/>
      <c r="FUY199" s="749"/>
      <c r="FUZ199" s="749"/>
      <c r="FVA199" s="749"/>
      <c r="FVB199" s="749"/>
      <c r="FVC199" s="749"/>
      <c r="FVD199" s="749"/>
      <c r="FVE199" s="749"/>
      <c r="FVF199" s="749"/>
      <c r="FVG199" s="749"/>
      <c r="FVH199" s="749"/>
      <c r="FVI199" s="749"/>
      <c r="FVJ199" s="749"/>
      <c r="FVK199" s="749"/>
      <c r="FVL199" s="749"/>
      <c r="FVM199" s="749"/>
      <c r="FVN199" s="749"/>
      <c r="FVO199" s="749"/>
      <c r="FVP199" s="749"/>
      <c r="FVQ199" s="749"/>
      <c r="FVR199" s="749"/>
      <c r="FVS199" s="749"/>
      <c r="FVT199" s="749"/>
      <c r="FVU199" s="749"/>
      <c r="FVV199" s="749"/>
      <c r="FVW199" s="749"/>
      <c r="FVX199" s="749"/>
      <c r="FVY199" s="749"/>
      <c r="FVZ199" s="749"/>
      <c r="FWA199" s="749"/>
      <c r="FWB199" s="749"/>
      <c r="FWC199" s="749"/>
      <c r="FWD199" s="749"/>
      <c r="FWE199" s="749"/>
      <c r="FWF199" s="749"/>
      <c r="FWG199" s="749"/>
      <c r="FWH199" s="749"/>
      <c r="FWI199" s="749"/>
      <c r="FWJ199" s="749"/>
      <c r="FWK199" s="749"/>
      <c r="FWL199" s="749"/>
      <c r="FWM199" s="749"/>
      <c r="FWN199" s="749"/>
      <c r="FWO199" s="749"/>
      <c r="FWP199" s="749"/>
      <c r="FWQ199" s="749"/>
      <c r="FWR199" s="749"/>
      <c r="FWS199" s="749"/>
      <c r="FWT199" s="749"/>
      <c r="FWU199" s="749"/>
      <c r="FWV199" s="749"/>
      <c r="FWW199" s="749"/>
      <c r="FWX199" s="749"/>
      <c r="FWY199" s="749"/>
      <c r="FWZ199" s="749"/>
      <c r="FXA199" s="749"/>
      <c r="FXB199" s="749"/>
      <c r="FXC199" s="749"/>
      <c r="FXD199" s="749"/>
      <c r="FXE199" s="749"/>
      <c r="FXF199" s="749"/>
      <c r="FXG199" s="749"/>
      <c r="FXH199" s="749"/>
      <c r="FXI199" s="749"/>
      <c r="FXJ199" s="749"/>
      <c r="FXK199" s="749"/>
      <c r="FXL199" s="749"/>
      <c r="FXM199" s="749"/>
      <c r="FXN199" s="749"/>
      <c r="FXO199" s="749"/>
      <c r="FXP199" s="749"/>
      <c r="FXQ199" s="749"/>
      <c r="FXR199" s="749"/>
      <c r="FXS199" s="749"/>
      <c r="FXT199" s="749"/>
      <c r="FXU199" s="749"/>
      <c r="FXV199" s="749"/>
      <c r="FXW199" s="749"/>
      <c r="FXX199" s="749"/>
      <c r="FXY199" s="749"/>
      <c r="FXZ199" s="749"/>
      <c r="FYA199" s="749"/>
      <c r="FYB199" s="749"/>
      <c r="FYC199" s="749"/>
      <c r="FYD199" s="749"/>
      <c r="FYE199" s="749"/>
      <c r="FYF199" s="749"/>
      <c r="FYG199" s="749"/>
      <c r="FYH199" s="749"/>
      <c r="FYI199" s="749"/>
      <c r="FYJ199" s="749"/>
      <c r="FYK199" s="749"/>
      <c r="FYL199" s="749"/>
      <c r="FYM199" s="749"/>
      <c r="FYN199" s="749"/>
      <c r="FYO199" s="749"/>
      <c r="FYP199" s="749"/>
      <c r="FYQ199" s="749"/>
      <c r="FYR199" s="749"/>
      <c r="FYS199" s="749"/>
      <c r="FYT199" s="749"/>
      <c r="FYU199" s="749"/>
      <c r="FYV199" s="749"/>
      <c r="FYW199" s="749"/>
      <c r="FYX199" s="749"/>
      <c r="FYY199" s="749"/>
      <c r="FYZ199" s="749"/>
      <c r="FZA199" s="749"/>
      <c r="FZB199" s="749"/>
      <c r="FZC199" s="749"/>
      <c r="FZD199" s="749"/>
      <c r="FZE199" s="749"/>
      <c r="FZF199" s="749"/>
      <c r="FZG199" s="749"/>
      <c r="FZH199" s="749"/>
      <c r="FZI199" s="749"/>
      <c r="FZJ199" s="749"/>
      <c r="FZK199" s="749"/>
      <c r="FZL199" s="749"/>
      <c r="FZM199" s="749"/>
      <c r="FZN199" s="749"/>
      <c r="FZO199" s="749"/>
      <c r="FZP199" s="749"/>
      <c r="FZQ199" s="749"/>
      <c r="FZR199" s="749"/>
      <c r="FZS199" s="749"/>
      <c r="FZT199" s="749"/>
      <c r="FZU199" s="749"/>
      <c r="FZV199" s="749"/>
      <c r="FZW199" s="749"/>
      <c r="FZX199" s="749"/>
      <c r="FZY199" s="749"/>
      <c r="FZZ199" s="749"/>
      <c r="GAA199" s="749"/>
      <c r="GAB199" s="749"/>
      <c r="GAC199" s="749"/>
      <c r="GAD199" s="749"/>
      <c r="GAE199" s="749"/>
      <c r="GAF199" s="749"/>
      <c r="GAG199" s="749"/>
      <c r="GAH199" s="749"/>
      <c r="GAI199" s="749"/>
      <c r="GAJ199" s="749"/>
      <c r="GAK199" s="749"/>
      <c r="GAL199" s="749"/>
      <c r="GAM199" s="749"/>
      <c r="GAN199" s="749"/>
      <c r="GAO199" s="749"/>
      <c r="GAP199" s="749"/>
      <c r="GAQ199" s="749"/>
      <c r="GAR199" s="749"/>
      <c r="GAS199" s="749"/>
      <c r="GAT199" s="749"/>
      <c r="GAU199" s="749"/>
      <c r="GAV199" s="749"/>
      <c r="GAW199" s="749"/>
      <c r="GAX199" s="749"/>
      <c r="GAY199" s="749"/>
      <c r="GAZ199" s="749"/>
      <c r="GBA199" s="749"/>
      <c r="GBB199" s="749"/>
      <c r="GBC199" s="749"/>
      <c r="GBD199" s="749"/>
      <c r="GBE199" s="749"/>
      <c r="GBF199" s="749"/>
      <c r="GBG199" s="749"/>
      <c r="GBH199" s="749"/>
      <c r="GBI199" s="749"/>
      <c r="GBJ199" s="749"/>
      <c r="GBK199" s="749"/>
      <c r="GBL199" s="749"/>
      <c r="GBM199" s="749"/>
      <c r="GBN199" s="749"/>
      <c r="GBO199" s="749"/>
      <c r="GBP199" s="749"/>
      <c r="GBQ199" s="749"/>
      <c r="GBR199" s="749"/>
      <c r="GBS199" s="749"/>
      <c r="GBT199" s="749"/>
      <c r="GBU199" s="749"/>
      <c r="GBV199" s="749"/>
      <c r="GBW199" s="749"/>
      <c r="GBX199" s="749"/>
      <c r="GBY199" s="749"/>
      <c r="GBZ199" s="749"/>
      <c r="GCA199" s="749"/>
      <c r="GCB199" s="749"/>
      <c r="GCC199" s="749"/>
      <c r="GCD199" s="749"/>
      <c r="GCE199" s="749"/>
      <c r="GCF199" s="749"/>
      <c r="GCG199" s="749"/>
      <c r="GCH199" s="749"/>
      <c r="GCI199" s="749"/>
      <c r="GCJ199" s="749"/>
      <c r="GCK199" s="749"/>
      <c r="GCL199" s="749"/>
      <c r="GCM199" s="749"/>
      <c r="GCN199" s="749"/>
      <c r="GCO199" s="749"/>
      <c r="GCP199" s="749"/>
      <c r="GCQ199" s="749"/>
      <c r="GCR199" s="749"/>
      <c r="GCS199" s="749"/>
      <c r="GCT199" s="749"/>
      <c r="GCU199" s="749"/>
      <c r="GCV199" s="749"/>
      <c r="GCW199" s="749"/>
      <c r="GCX199" s="749"/>
      <c r="GCY199" s="749"/>
      <c r="GCZ199" s="749"/>
      <c r="GDA199" s="749"/>
      <c r="GDB199" s="749"/>
      <c r="GDC199" s="749"/>
      <c r="GDD199" s="749"/>
      <c r="GDE199" s="749"/>
      <c r="GDF199" s="749"/>
      <c r="GDG199" s="749"/>
      <c r="GDH199" s="749"/>
      <c r="GDI199" s="749"/>
      <c r="GDJ199" s="749"/>
      <c r="GDK199" s="749"/>
      <c r="GDL199" s="749"/>
      <c r="GDM199" s="749"/>
      <c r="GDN199" s="749"/>
      <c r="GDO199" s="749"/>
      <c r="GDP199" s="749"/>
      <c r="GDQ199" s="749"/>
      <c r="GDR199" s="749"/>
      <c r="GDS199" s="749"/>
      <c r="GDT199" s="749"/>
      <c r="GDU199" s="749"/>
      <c r="GDV199" s="749"/>
      <c r="GDW199" s="749"/>
      <c r="GDX199" s="749"/>
      <c r="GDY199" s="749"/>
      <c r="GDZ199" s="749"/>
      <c r="GEA199" s="749"/>
      <c r="GEB199" s="749"/>
      <c r="GEC199" s="749"/>
      <c r="GED199" s="749"/>
      <c r="GEE199" s="749"/>
      <c r="GEF199" s="749"/>
      <c r="GEG199" s="749"/>
      <c r="GEH199" s="749"/>
      <c r="GEI199" s="749"/>
      <c r="GEJ199" s="749"/>
      <c r="GEK199" s="749"/>
      <c r="GEL199" s="749"/>
      <c r="GEM199" s="749"/>
      <c r="GEN199" s="749"/>
      <c r="GEO199" s="749"/>
      <c r="GEP199" s="749"/>
      <c r="GEQ199" s="749"/>
      <c r="GER199" s="749"/>
      <c r="GES199" s="749"/>
      <c r="GET199" s="749"/>
      <c r="GEU199" s="749"/>
      <c r="GEV199" s="749"/>
      <c r="GEW199" s="749"/>
      <c r="GEX199" s="749"/>
      <c r="GEY199" s="749"/>
      <c r="GEZ199" s="749"/>
      <c r="GFA199" s="749"/>
      <c r="GFB199" s="749"/>
      <c r="GFC199" s="749"/>
      <c r="GFD199" s="749"/>
      <c r="GFE199" s="749"/>
      <c r="GFF199" s="749"/>
      <c r="GFG199" s="749"/>
      <c r="GFH199" s="749"/>
      <c r="GFI199" s="749"/>
      <c r="GFJ199" s="749"/>
      <c r="GFK199" s="749"/>
      <c r="GFL199" s="749"/>
      <c r="GFM199" s="749"/>
      <c r="GFN199" s="749"/>
      <c r="GFO199" s="749"/>
      <c r="GFP199" s="749"/>
      <c r="GFQ199" s="749"/>
      <c r="GFR199" s="749"/>
      <c r="GFS199" s="749"/>
      <c r="GFT199" s="749"/>
      <c r="GFU199" s="749"/>
      <c r="GFV199" s="749"/>
      <c r="GFW199" s="749"/>
      <c r="GFX199" s="749"/>
      <c r="GFY199" s="749"/>
      <c r="GFZ199" s="749"/>
      <c r="GGA199" s="749"/>
      <c r="GGB199" s="749"/>
      <c r="GGC199" s="749"/>
      <c r="GGD199" s="749"/>
      <c r="GGE199" s="749"/>
      <c r="GGF199" s="749"/>
      <c r="GGG199" s="749"/>
      <c r="GGH199" s="749"/>
      <c r="GGI199" s="749"/>
      <c r="GGJ199" s="749"/>
      <c r="GGK199" s="749"/>
      <c r="GGL199" s="749"/>
      <c r="GGM199" s="749"/>
      <c r="GGN199" s="749"/>
      <c r="GGO199" s="749"/>
      <c r="GGP199" s="749"/>
      <c r="GGQ199" s="749"/>
      <c r="GGR199" s="749"/>
      <c r="GGS199" s="749"/>
      <c r="GGT199" s="749"/>
      <c r="GGU199" s="749"/>
      <c r="GGV199" s="749"/>
      <c r="GGW199" s="749"/>
      <c r="GGX199" s="749"/>
      <c r="GGY199" s="749"/>
      <c r="GGZ199" s="749"/>
      <c r="GHA199" s="749"/>
      <c r="GHB199" s="749"/>
      <c r="GHC199" s="749"/>
      <c r="GHD199" s="749"/>
      <c r="GHE199" s="749"/>
      <c r="GHF199" s="749"/>
      <c r="GHG199" s="749"/>
      <c r="GHH199" s="749"/>
      <c r="GHI199" s="749"/>
      <c r="GHJ199" s="749"/>
      <c r="GHK199" s="749"/>
      <c r="GHL199" s="749"/>
      <c r="GHM199" s="749"/>
      <c r="GHN199" s="749"/>
      <c r="GHO199" s="749"/>
      <c r="GHP199" s="749"/>
      <c r="GHQ199" s="749"/>
      <c r="GHR199" s="749"/>
      <c r="GHS199" s="749"/>
      <c r="GHT199" s="749"/>
      <c r="GHU199" s="749"/>
      <c r="GHV199" s="749"/>
      <c r="GHW199" s="749"/>
      <c r="GHX199" s="749"/>
      <c r="GHY199" s="749"/>
      <c r="GHZ199" s="749"/>
      <c r="GIA199" s="749"/>
      <c r="GIB199" s="749"/>
      <c r="GIC199" s="749"/>
      <c r="GID199" s="749"/>
      <c r="GIE199" s="749"/>
      <c r="GIF199" s="749"/>
      <c r="GIG199" s="749"/>
      <c r="GIH199" s="749"/>
      <c r="GII199" s="749"/>
      <c r="GIJ199" s="749"/>
      <c r="GIK199" s="749"/>
      <c r="GIL199" s="749"/>
      <c r="GIM199" s="749"/>
      <c r="GIN199" s="749"/>
      <c r="GIO199" s="749"/>
      <c r="GIP199" s="749"/>
      <c r="GIQ199" s="749"/>
      <c r="GIR199" s="749"/>
      <c r="GIS199" s="749"/>
      <c r="GIT199" s="749"/>
      <c r="GIU199" s="749"/>
      <c r="GIV199" s="749"/>
      <c r="GIW199" s="749"/>
      <c r="GIX199" s="749"/>
      <c r="GIY199" s="749"/>
      <c r="GIZ199" s="749"/>
      <c r="GJA199" s="749"/>
      <c r="GJB199" s="749"/>
      <c r="GJC199" s="749"/>
      <c r="GJD199" s="749"/>
      <c r="GJE199" s="749"/>
      <c r="GJF199" s="749"/>
      <c r="GJG199" s="749"/>
      <c r="GJH199" s="749"/>
      <c r="GJI199" s="749"/>
      <c r="GJJ199" s="749"/>
      <c r="GJK199" s="749"/>
      <c r="GJL199" s="749"/>
      <c r="GJM199" s="749"/>
      <c r="GJN199" s="749"/>
      <c r="GJO199" s="749"/>
      <c r="GJP199" s="749"/>
      <c r="GJQ199" s="749"/>
      <c r="GJR199" s="749"/>
      <c r="GJS199" s="749"/>
      <c r="GJT199" s="749"/>
      <c r="GJU199" s="749"/>
      <c r="GJV199" s="749"/>
      <c r="GJW199" s="749"/>
      <c r="GJX199" s="749"/>
      <c r="GJY199" s="749"/>
      <c r="GJZ199" s="749"/>
      <c r="GKA199" s="749"/>
      <c r="GKB199" s="749"/>
      <c r="GKC199" s="749"/>
      <c r="GKD199" s="749"/>
      <c r="GKE199" s="749"/>
      <c r="GKF199" s="749"/>
      <c r="GKG199" s="749"/>
      <c r="GKH199" s="749"/>
      <c r="GKI199" s="749"/>
      <c r="GKJ199" s="749"/>
      <c r="GKK199" s="749"/>
      <c r="GKL199" s="749"/>
      <c r="GKM199" s="749"/>
      <c r="GKN199" s="749"/>
      <c r="GKO199" s="749"/>
      <c r="GKP199" s="749"/>
      <c r="GKQ199" s="749"/>
      <c r="GKR199" s="749"/>
      <c r="GKS199" s="749"/>
      <c r="GKT199" s="749"/>
      <c r="GKU199" s="749"/>
      <c r="GKV199" s="749"/>
      <c r="GKW199" s="749"/>
      <c r="GKX199" s="749"/>
      <c r="GKY199" s="749"/>
      <c r="GKZ199" s="749"/>
      <c r="GLA199" s="749"/>
      <c r="GLB199" s="749"/>
      <c r="GLC199" s="749"/>
      <c r="GLD199" s="749"/>
      <c r="GLE199" s="749"/>
      <c r="GLF199" s="749"/>
      <c r="GLG199" s="749"/>
      <c r="GLH199" s="749"/>
      <c r="GLI199" s="749"/>
      <c r="GLJ199" s="749"/>
      <c r="GLK199" s="749"/>
      <c r="GLL199" s="749"/>
      <c r="GLM199" s="749"/>
      <c r="GLN199" s="749"/>
      <c r="GLO199" s="749"/>
      <c r="GLP199" s="749"/>
      <c r="GLQ199" s="749"/>
      <c r="GLR199" s="749"/>
      <c r="GLS199" s="749"/>
      <c r="GLT199" s="749"/>
      <c r="GLU199" s="749"/>
      <c r="GLV199" s="749"/>
      <c r="GLW199" s="749"/>
      <c r="GLX199" s="749"/>
      <c r="GLY199" s="749"/>
      <c r="GLZ199" s="749"/>
      <c r="GMA199" s="749"/>
      <c r="GMB199" s="749"/>
      <c r="GMC199" s="749"/>
      <c r="GMD199" s="749"/>
      <c r="GME199" s="749"/>
      <c r="GMF199" s="749"/>
      <c r="GMG199" s="749"/>
      <c r="GMH199" s="749"/>
      <c r="GMI199" s="749"/>
      <c r="GMJ199" s="749"/>
      <c r="GMK199" s="749"/>
      <c r="GML199" s="749"/>
      <c r="GMM199" s="749"/>
      <c r="GMN199" s="749"/>
      <c r="GMO199" s="749"/>
      <c r="GMP199" s="749"/>
      <c r="GMQ199" s="749"/>
      <c r="GMR199" s="749"/>
      <c r="GMS199" s="749"/>
      <c r="GMT199" s="749"/>
      <c r="GMU199" s="749"/>
      <c r="GMV199" s="749"/>
      <c r="GMW199" s="749"/>
      <c r="GMX199" s="749"/>
      <c r="GMY199" s="749"/>
      <c r="GMZ199" s="749"/>
      <c r="GNA199" s="749"/>
      <c r="GNB199" s="749"/>
      <c r="GNC199" s="749"/>
      <c r="GND199" s="749"/>
      <c r="GNE199" s="749"/>
      <c r="GNF199" s="749"/>
      <c r="GNG199" s="749"/>
      <c r="GNH199" s="749"/>
      <c r="GNI199" s="749"/>
      <c r="GNJ199" s="749"/>
      <c r="GNK199" s="749"/>
      <c r="GNL199" s="749"/>
      <c r="GNM199" s="749"/>
      <c r="GNN199" s="749"/>
      <c r="GNO199" s="749"/>
      <c r="GNP199" s="749"/>
      <c r="GNQ199" s="749"/>
      <c r="GNR199" s="749"/>
      <c r="GNS199" s="749"/>
      <c r="GNT199" s="749"/>
      <c r="GNU199" s="749"/>
      <c r="GNV199" s="749"/>
      <c r="GNW199" s="749"/>
      <c r="GNX199" s="749"/>
      <c r="GNY199" s="749"/>
      <c r="GNZ199" s="749"/>
      <c r="GOA199" s="749"/>
      <c r="GOB199" s="749"/>
      <c r="GOC199" s="749"/>
      <c r="GOD199" s="749"/>
      <c r="GOE199" s="749"/>
      <c r="GOF199" s="749"/>
      <c r="GOG199" s="749"/>
      <c r="GOH199" s="749"/>
      <c r="GOI199" s="749"/>
      <c r="GOJ199" s="749"/>
      <c r="GOK199" s="749"/>
      <c r="GOL199" s="749"/>
      <c r="GOM199" s="749"/>
      <c r="GON199" s="749"/>
      <c r="GOO199" s="749"/>
      <c r="GOP199" s="749"/>
      <c r="GOQ199" s="749"/>
      <c r="GOR199" s="749"/>
      <c r="GOS199" s="749"/>
      <c r="GOT199" s="749"/>
      <c r="GOU199" s="749"/>
      <c r="GOV199" s="749"/>
      <c r="GOW199" s="749"/>
      <c r="GOX199" s="749"/>
      <c r="GOY199" s="749"/>
      <c r="GOZ199" s="749"/>
      <c r="GPA199" s="749"/>
      <c r="GPB199" s="749"/>
      <c r="GPC199" s="749"/>
      <c r="GPD199" s="749"/>
      <c r="GPE199" s="749"/>
      <c r="GPF199" s="749"/>
      <c r="GPG199" s="749"/>
      <c r="GPH199" s="749"/>
      <c r="GPI199" s="749"/>
      <c r="GPJ199" s="749"/>
      <c r="GPK199" s="749"/>
      <c r="GPL199" s="749"/>
      <c r="GPM199" s="749"/>
      <c r="GPN199" s="749"/>
      <c r="GPO199" s="749"/>
      <c r="GPP199" s="749"/>
      <c r="GPQ199" s="749"/>
      <c r="GPR199" s="749"/>
      <c r="GPS199" s="749"/>
      <c r="GPT199" s="749"/>
      <c r="GPU199" s="749"/>
      <c r="GPV199" s="749"/>
      <c r="GPW199" s="749"/>
      <c r="GPX199" s="749"/>
      <c r="GPY199" s="749"/>
      <c r="GPZ199" s="749"/>
      <c r="GQA199" s="749"/>
      <c r="GQB199" s="749"/>
      <c r="GQC199" s="749"/>
      <c r="GQD199" s="749"/>
      <c r="GQE199" s="749"/>
      <c r="GQF199" s="749"/>
      <c r="GQG199" s="749"/>
      <c r="GQH199" s="749"/>
      <c r="GQI199" s="749"/>
      <c r="GQJ199" s="749"/>
      <c r="GQK199" s="749"/>
      <c r="GQL199" s="749"/>
      <c r="GQM199" s="749"/>
      <c r="GQN199" s="749"/>
      <c r="GQO199" s="749"/>
      <c r="GQP199" s="749"/>
      <c r="GQQ199" s="749"/>
      <c r="GQR199" s="749"/>
      <c r="GQS199" s="749"/>
      <c r="GQT199" s="749"/>
      <c r="GQU199" s="749"/>
      <c r="GQV199" s="749"/>
      <c r="GQW199" s="749"/>
      <c r="GQX199" s="749"/>
      <c r="GQY199" s="749"/>
      <c r="GQZ199" s="749"/>
      <c r="GRA199" s="749"/>
      <c r="GRB199" s="749"/>
      <c r="GRC199" s="749"/>
      <c r="GRD199" s="749"/>
      <c r="GRE199" s="749"/>
      <c r="GRF199" s="749"/>
      <c r="GRG199" s="749"/>
      <c r="GRH199" s="749"/>
      <c r="GRI199" s="749"/>
      <c r="GRJ199" s="749"/>
      <c r="GRK199" s="749"/>
      <c r="GRL199" s="749"/>
      <c r="GRM199" s="749"/>
      <c r="GRN199" s="749"/>
      <c r="GRO199" s="749"/>
      <c r="GRP199" s="749"/>
      <c r="GRQ199" s="749"/>
      <c r="GRR199" s="749"/>
      <c r="GRS199" s="749"/>
      <c r="GRT199" s="749"/>
      <c r="GRU199" s="749"/>
      <c r="GRV199" s="749"/>
      <c r="GRW199" s="749"/>
      <c r="GRX199" s="749"/>
      <c r="GRY199" s="749"/>
      <c r="GRZ199" s="749"/>
      <c r="GSA199" s="749"/>
      <c r="GSB199" s="749"/>
      <c r="GSC199" s="749"/>
      <c r="GSD199" s="749"/>
      <c r="GSE199" s="749"/>
      <c r="GSF199" s="749"/>
      <c r="GSG199" s="749"/>
      <c r="GSH199" s="749"/>
      <c r="GSI199" s="749"/>
      <c r="GSJ199" s="749"/>
      <c r="GSK199" s="749"/>
      <c r="GSL199" s="749"/>
      <c r="GSM199" s="749"/>
      <c r="GSN199" s="749"/>
      <c r="GSO199" s="749"/>
      <c r="GSP199" s="749"/>
      <c r="GSQ199" s="749"/>
      <c r="GSR199" s="749"/>
      <c r="GSS199" s="749"/>
      <c r="GST199" s="749"/>
      <c r="GSU199" s="749"/>
      <c r="GSV199" s="749"/>
      <c r="GSW199" s="749"/>
      <c r="GSX199" s="749"/>
      <c r="GSY199" s="749"/>
      <c r="GSZ199" s="749"/>
      <c r="GTA199" s="749"/>
      <c r="GTB199" s="749"/>
      <c r="GTC199" s="749"/>
      <c r="GTD199" s="749"/>
      <c r="GTE199" s="749"/>
      <c r="GTF199" s="749"/>
      <c r="GTG199" s="749"/>
      <c r="GTH199" s="749"/>
      <c r="GTI199" s="749"/>
      <c r="GTJ199" s="749"/>
      <c r="GTK199" s="749"/>
      <c r="GTL199" s="749"/>
      <c r="GTM199" s="749"/>
      <c r="GTN199" s="749"/>
      <c r="GTO199" s="749"/>
      <c r="GTP199" s="749"/>
      <c r="GTQ199" s="749"/>
      <c r="GTR199" s="749"/>
      <c r="GTS199" s="749"/>
      <c r="GTT199" s="749"/>
      <c r="GTU199" s="749"/>
      <c r="GTV199" s="749"/>
      <c r="GTW199" s="749"/>
      <c r="GTX199" s="749"/>
      <c r="GTY199" s="749"/>
      <c r="GTZ199" s="749"/>
      <c r="GUA199" s="749"/>
      <c r="GUB199" s="749"/>
      <c r="GUC199" s="749"/>
      <c r="GUD199" s="749"/>
      <c r="GUE199" s="749"/>
      <c r="GUF199" s="749"/>
      <c r="GUG199" s="749"/>
      <c r="GUH199" s="749"/>
      <c r="GUI199" s="749"/>
      <c r="GUJ199" s="749"/>
      <c r="GUK199" s="749"/>
      <c r="GUL199" s="749"/>
      <c r="GUM199" s="749"/>
      <c r="GUN199" s="749"/>
      <c r="GUO199" s="749"/>
      <c r="GUP199" s="749"/>
      <c r="GUQ199" s="749"/>
      <c r="GUR199" s="749"/>
      <c r="GUS199" s="749"/>
      <c r="GUT199" s="749"/>
      <c r="GUU199" s="749"/>
      <c r="GUV199" s="749"/>
      <c r="GUW199" s="749"/>
      <c r="GUX199" s="749"/>
      <c r="GUY199" s="749"/>
      <c r="GUZ199" s="749"/>
      <c r="GVA199" s="749"/>
      <c r="GVB199" s="749"/>
      <c r="GVC199" s="749"/>
      <c r="GVD199" s="749"/>
      <c r="GVE199" s="749"/>
      <c r="GVF199" s="749"/>
      <c r="GVG199" s="749"/>
      <c r="GVH199" s="749"/>
      <c r="GVI199" s="749"/>
      <c r="GVJ199" s="749"/>
      <c r="GVK199" s="749"/>
      <c r="GVL199" s="749"/>
      <c r="GVM199" s="749"/>
      <c r="GVN199" s="749"/>
      <c r="GVO199" s="749"/>
      <c r="GVP199" s="749"/>
      <c r="GVQ199" s="749"/>
      <c r="GVR199" s="749"/>
      <c r="GVS199" s="749"/>
      <c r="GVT199" s="749"/>
      <c r="GVU199" s="749"/>
      <c r="GVV199" s="749"/>
      <c r="GVW199" s="749"/>
      <c r="GVX199" s="749"/>
      <c r="GVY199" s="749"/>
      <c r="GVZ199" s="749"/>
      <c r="GWA199" s="749"/>
      <c r="GWB199" s="749"/>
      <c r="GWC199" s="749"/>
      <c r="GWD199" s="749"/>
      <c r="GWE199" s="749"/>
      <c r="GWF199" s="749"/>
      <c r="GWG199" s="749"/>
      <c r="GWH199" s="749"/>
      <c r="GWI199" s="749"/>
      <c r="GWJ199" s="749"/>
      <c r="GWK199" s="749"/>
      <c r="GWL199" s="749"/>
      <c r="GWM199" s="749"/>
      <c r="GWN199" s="749"/>
      <c r="GWO199" s="749"/>
      <c r="GWP199" s="749"/>
      <c r="GWQ199" s="749"/>
      <c r="GWR199" s="749"/>
      <c r="GWS199" s="749"/>
      <c r="GWT199" s="749"/>
      <c r="GWU199" s="749"/>
      <c r="GWV199" s="749"/>
      <c r="GWW199" s="749"/>
      <c r="GWX199" s="749"/>
      <c r="GWY199" s="749"/>
      <c r="GWZ199" s="749"/>
      <c r="GXA199" s="749"/>
      <c r="GXB199" s="749"/>
      <c r="GXC199" s="749"/>
      <c r="GXD199" s="749"/>
      <c r="GXE199" s="749"/>
      <c r="GXF199" s="749"/>
      <c r="GXG199" s="749"/>
      <c r="GXH199" s="749"/>
      <c r="GXI199" s="749"/>
      <c r="GXJ199" s="749"/>
      <c r="GXK199" s="749"/>
      <c r="GXL199" s="749"/>
      <c r="GXM199" s="749"/>
      <c r="GXN199" s="749"/>
      <c r="GXO199" s="749"/>
      <c r="GXP199" s="749"/>
      <c r="GXQ199" s="749"/>
      <c r="GXR199" s="749"/>
      <c r="GXS199" s="749"/>
      <c r="GXT199" s="749"/>
      <c r="GXU199" s="749"/>
      <c r="GXV199" s="749"/>
      <c r="GXW199" s="749"/>
      <c r="GXX199" s="749"/>
      <c r="GXY199" s="749"/>
      <c r="GXZ199" s="749"/>
      <c r="GYA199" s="749"/>
      <c r="GYB199" s="749"/>
      <c r="GYC199" s="749"/>
      <c r="GYD199" s="749"/>
      <c r="GYE199" s="749"/>
      <c r="GYF199" s="749"/>
      <c r="GYG199" s="749"/>
      <c r="GYH199" s="749"/>
      <c r="GYI199" s="749"/>
      <c r="GYJ199" s="749"/>
      <c r="GYK199" s="749"/>
      <c r="GYL199" s="749"/>
      <c r="GYM199" s="749"/>
      <c r="GYN199" s="749"/>
      <c r="GYO199" s="749"/>
      <c r="GYP199" s="749"/>
      <c r="GYQ199" s="749"/>
      <c r="GYR199" s="749"/>
      <c r="GYS199" s="749"/>
      <c r="GYT199" s="749"/>
      <c r="GYU199" s="749"/>
      <c r="GYV199" s="749"/>
      <c r="GYW199" s="749"/>
      <c r="GYX199" s="749"/>
      <c r="GYY199" s="749"/>
      <c r="GYZ199" s="749"/>
      <c r="GZA199" s="749"/>
      <c r="GZB199" s="749"/>
      <c r="GZC199" s="749"/>
      <c r="GZD199" s="749"/>
      <c r="GZE199" s="749"/>
      <c r="GZF199" s="749"/>
      <c r="GZG199" s="749"/>
      <c r="GZH199" s="749"/>
      <c r="GZI199" s="749"/>
      <c r="GZJ199" s="749"/>
      <c r="GZK199" s="749"/>
      <c r="GZL199" s="749"/>
      <c r="GZM199" s="749"/>
      <c r="GZN199" s="749"/>
      <c r="GZO199" s="749"/>
      <c r="GZP199" s="749"/>
      <c r="GZQ199" s="749"/>
      <c r="GZR199" s="749"/>
      <c r="GZS199" s="749"/>
      <c r="GZT199" s="749"/>
      <c r="GZU199" s="749"/>
      <c r="GZV199" s="749"/>
      <c r="GZW199" s="749"/>
      <c r="GZX199" s="749"/>
      <c r="GZY199" s="749"/>
      <c r="GZZ199" s="749"/>
      <c r="HAA199" s="749"/>
      <c r="HAB199" s="749"/>
      <c r="HAC199" s="749"/>
      <c r="HAD199" s="749"/>
      <c r="HAE199" s="749"/>
      <c r="HAF199" s="749"/>
      <c r="HAG199" s="749"/>
      <c r="HAH199" s="749"/>
      <c r="HAI199" s="749"/>
      <c r="HAJ199" s="749"/>
      <c r="HAK199" s="749"/>
      <c r="HAL199" s="749"/>
      <c r="HAM199" s="749"/>
      <c r="HAN199" s="749"/>
      <c r="HAO199" s="749"/>
      <c r="HAP199" s="749"/>
      <c r="HAQ199" s="749"/>
      <c r="HAR199" s="749"/>
      <c r="HAS199" s="749"/>
      <c r="HAT199" s="749"/>
      <c r="HAU199" s="749"/>
      <c r="HAV199" s="749"/>
      <c r="HAW199" s="749"/>
      <c r="HAX199" s="749"/>
      <c r="HAY199" s="749"/>
      <c r="HAZ199" s="749"/>
      <c r="HBA199" s="749"/>
      <c r="HBB199" s="749"/>
      <c r="HBC199" s="749"/>
      <c r="HBD199" s="749"/>
      <c r="HBE199" s="749"/>
      <c r="HBF199" s="749"/>
      <c r="HBG199" s="749"/>
      <c r="HBH199" s="749"/>
      <c r="HBI199" s="749"/>
      <c r="HBJ199" s="749"/>
      <c r="HBK199" s="749"/>
      <c r="HBL199" s="749"/>
      <c r="HBM199" s="749"/>
      <c r="HBN199" s="749"/>
      <c r="HBO199" s="749"/>
      <c r="HBP199" s="749"/>
      <c r="HBQ199" s="749"/>
      <c r="HBR199" s="749"/>
      <c r="HBS199" s="749"/>
      <c r="HBT199" s="749"/>
      <c r="HBU199" s="749"/>
      <c r="HBV199" s="749"/>
      <c r="HBW199" s="749"/>
      <c r="HBX199" s="749"/>
      <c r="HBY199" s="749"/>
      <c r="HBZ199" s="749"/>
      <c r="HCA199" s="749"/>
      <c r="HCB199" s="749"/>
      <c r="HCC199" s="749"/>
      <c r="HCD199" s="749"/>
      <c r="HCE199" s="749"/>
      <c r="HCF199" s="749"/>
      <c r="HCG199" s="749"/>
      <c r="HCH199" s="749"/>
      <c r="HCI199" s="749"/>
      <c r="HCJ199" s="749"/>
      <c r="HCK199" s="749"/>
      <c r="HCL199" s="749"/>
      <c r="HCM199" s="749"/>
      <c r="HCN199" s="749"/>
      <c r="HCO199" s="749"/>
      <c r="HCP199" s="749"/>
      <c r="HCQ199" s="749"/>
      <c r="HCR199" s="749"/>
      <c r="HCS199" s="749"/>
      <c r="HCT199" s="749"/>
      <c r="HCU199" s="749"/>
      <c r="HCV199" s="749"/>
      <c r="HCW199" s="749"/>
      <c r="HCX199" s="749"/>
      <c r="HCY199" s="749"/>
      <c r="HCZ199" s="749"/>
      <c r="HDA199" s="749"/>
      <c r="HDB199" s="749"/>
      <c r="HDC199" s="749"/>
      <c r="HDD199" s="749"/>
      <c r="HDE199" s="749"/>
      <c r="HDF199" s="749"/>
      <c r="HDG199" s="749"/>
      <c r="HDH199" s="749"/>
      <c r="HDI199" s="749"/>
      <c r="HDJ199" s="749"/>
      <c r="HDK199" s="749"/>
      <c r="HDL199" s="749"/>
      <c r="HDM199" s="749"/>
      <c r="HDN199" s="749"/>
      <c r="HDO199" s="749"/>
      <c r="HDP199" s="749"/>
      <c r="HDQ199" s="749"/>
      <c r="HDR199" s="749"/>
      <c r="HDS199" s="749"/>
      <c r="HDT199" s="749"/>
      <c r="HDU199" s="749"/>
      <c r="HDV199" s="749"/>
      <c r="HDW199" s="749"/>
      <c r="HDX199" s="749"/>
      <c r="HDY199" s="749"/>
      <c r="HDZ199" s="749"/>
      <c r="HEA199" s="749"/>
      <c r="HEB199" s="749"/>
      <c r="HEC199" s="749"/>
      <c r="HED199" s="749"/>
      <c r="HEE199" s="749"/>
      <c r="HEF199" s="749"/>
      <c r="HEG199" s="749"/>
      <c r="HEH199" s="749"/>
      <c r="HEI199" s="749"/>
      <c r="HEJ199" s="749"/>
      <c r="HEK199" s="749"/>
      <c r="HEL199" s="749"/>
      <c r="HEM199" s="749"/>
      <c r="HEN199" s="749"/>
      <c r="HEO199" s="749"/>
      <c r="HEP199" s="749"/>
      <c r="HEQ199" s="749"/>
      <c r="HER199" s="749"/>
      <c r="HES199" s="749"/>
      <c r="HET199" s="749"/>
      <c r="HEU199" s="749"/>
      <c r="HEV199" s="749"/>
      <c r="HEW199" s="749"/>
      <c r="HEX199" s="749"/>
      <c r="HEY199" s="749"/>
      <c r="HEZ199" s="749"/>
      <c r="HFA199" s="749"/>
      <c r="HFB199" s="749"/>
      <c r="HFC199" s="749"/>
      <c r="HFD199" s="749"/>
      <c r="HFE199" s="749"/>
      <c r="HFF199" s="749"/>
      <c r="HFG199" s="749"/>
      <c r="HFH199" s="749"/>
      <c r="HFI199" s="749"/>
      <c r="HFJ199" s="749"/>
      <c r="HFK199" s="749"/>
      <c r="HFL199" s="749"/>
      <c r="HFM199" s="749"/>
      <c r="HFN199" s="749"/>
      <c r="HFO199" s="749"/>
      <c r="HFP199" s="749"/>
      <c r="HFQ199" s="749"/>
      <c r="HFR199" s="749"/>
      <c r="HFS199" s="749"/>
      <c r="HFT199" s="749"/>
      <c r="HFU199" s="749"/>
      <c r="HFV199" s="749"/>
      <c r="HFW199" s="749"/>
      <c r="HFX199" s="749"/>
      <c r="HFY199" s="749"/>
      <c r="HFZ199" s="749"/>
      <c r="HGA199" s="749"/>
      <c r="HGB199" s="749"/>
      <c r="HGC199" s="749"/>
      <c r="HGD199" s="749"/>
      <c r="HGE199" s="749"/>
      <c r="HGF199" s="749"/>
      <c r="HGG199" s="749"/>
      <c r="HGH199" s="749"/>
      <c r="HGI199" s="749"/>
      <c r="HGJ199" s="749"/>
      <c r="HGK199" s="749"/>
      <c r="HGL199" s="749"/>
      <c r="HGM199" s="749"/>
      <c r="HGN199" s="749"/>
      <c r="HGO199" s="749"/>
      <c r="HGP199" s="749"/>
      <c r="HGQ199" s="749"/>
      <c r="HGR199" s="749"/>
      <c r="HGS199" s="749"/>
      <c r="HGT199" s="749"/>
      <c r="HGU199" s="749"/>
      <c r="HGV199" s="749"/>
      <c r="HGW199" s="749"/>
      <c r="HGX199" s="749"/>
      <c r="HGY199" s="749"/>
      <c r="HGZ199" s="749"/>
      <c r="HHA199" s="749"/>
      <c r="HHB199" s="749"/>
      <c r="HHC199" s="749"/>
      <c r="HHD199" s="749"/>
      <c r="HHE199" s="749"/>
      <c r="HHF199" s="749"/>
      <c r="HHG199" s="749"/>
      <c r="HHH199" s="749"/>
      <c r="HHI199" s="749"/>
      <c r="HHJ199" s="749"/>
      <c r="HHK199" s="749"/>
      <c r="HHL199" s="749"/>
      <c r="HHM199" s="749"/>
      <c r="HHN199" s="749"/>
      <c r="HHO199" s="749"/>
      <c r="HHP199" s="749"/>
      <c r="HHQ199" s="749"/>
      <c r="HHR199" s="749"/>
      <c r="HHS199" s="749"/>
      <c r="HHT199" s="749"/>
      <c r="HHU199" s="749"/>
      <c r="HHV199" s="749"/>
      <c r="HHW199" s="749"/>
      <c r="HHX199" s="749"/>
      <c r="HHY199" s="749"/>
      <c r="HHZ199" s="749"/>
      <c r="HIA199" s="749"/>
      <c r="HIB199" s="749"/>
      <c r="HIC199" s="749"/>
      <c r="HID199" s="749"/>
      <c r="HIE199" s="749"/>
      <c r="HIF199" s="749"/>
      <c r="HIG199" s="749"/>
      <c r="HIH199" s="749"/>
      <c r="HII199" s="749"/>
      <c r="HIJ199" s="749"/>
      <c r="HIK199" s="749"/>
      <c r="HIL199" s="749"/>
      <c r="HIM199" s="749"/>
      <c r="HIN199" s="749"/>
      <c r="HIO199" s="749"/>
      <c r="HIP199" s="749"/>
      <c r="HIQ199" s="749"/>
      <c r="HIR199" s="749"/>
      <c r="HIS199" s="749"/>
      <c r="HIT199" s="749"/>
      <c r="HIU199" s="749"/>
      <c r="HIV199" s="749"/>
      <c r="HIW199" s="749"/>
      <c r="HIX199" s="749"/>
      <c r="HIY199" s="749"/>
      <c r="HIZ199" s="749"/>
      <c r="HJA199" s="749"/>
      <c r="HJB199" s="749"/>
      <c r="HJC199" s="749"/>
      <c r="HJD199" s="749"/>
      <c r="HJE199" s="749"/>
      <c r="HJF199" s="749"/>
      <c r="HJG199" s="749"/>
      <c r="HJH199" s="749"/>
      <c r="HJI199" s="749"/>
      <c r="HJJ199" s="749"/>
      <c r="HJK199" s="749"/>
      <c r="HJL199" s="749"/>
      <c r="HJM199" s="749"/>
      <c r="HJN199" s="749"/>
      <c r="HJO199" s="749"/>
      <c r="HJP199" s="749"/>
      <c r="HJQ199" s="749"/>
      <c r="HJR199" s="749"/>
      <c r="HJS199" s="749"/>
      <c r="HJT199" s="749"/>
      <c r="HJU199" s="749"/>
      <c r="HJV199" s="749"/>
      <c r="HJW199" s="749"/>
      <c r="HJX199" s="749"/>
      <c r="HJY199" s="749"/>
      <c r="HJZ199" s="749"/>
      <c r="HKA199" s="749"/>
      <c r="HKB199" s="749"/>
      <c r="HKC199" s="749"/>
      <c r="HKD199" s="749"/>
      <c r="HKE199" s="749"/>
      <c r="HKF199" s="749"/>
      <c r="HKG199" s="749"/>
      <c r="HKH199" s="749"/>
      <c r="HKI199" s="749"/>
      <c r="HKJ199" s="749"/>
      <c r="HKK199" s="749"/>
      <c r="HKL199" s="749"/>
      <c r="HKM199" s="749"/>
      <c r="HKN199" s="749"/>
      <c r="HKO199" s="749"/>
      <c r="HKP199" s="749"/>
      <c r="HKQ199" s="749"/>
      <c r="HKR199" s="749"/>
      <c r="HKS199" s="749"/>
      <c r="HKT199" s="749"/>
      <c r="HKU199" s="749"/>
      <c r="HKV199" s="749"/>
      <c r="HKW199" s="749"/>
      <c r="HKX199" s="749"/>
      <c r="HKY199" s="749"/>
      <c r="HKZ199" s="749"/>
      <c r="HLA199" s="749"/>
      <c r="HLB199" s="749"/>
      <c r="HLC199" s="749"/>
      <c r="HLD199" s="749"/>
      <c r="HLE199" s="749"/>
      <c r="HLF199" s="749"/>
      <c r="HLG199" s="749"/>
      <c r="HLH199" s="749"/>
      <c r="HLI199" s="749"/>
      <c r="HLJ199" s="749"/>
      <c r="HLK199" s="749"/>
      <c r="HLL199" s="749"/>
      <c r="HLM199" s="749"/>
      <c r="HLN199" s="749"/>
      <c r="HLO199" s="749"/>
      <c r="HLP199" s="749"/>
      <c r="HLQ199" s="749"/>
      <c r="HLR199" s="749"/>
      <c r="HLS199" s="749"/>
      <c r="HLT199" s="749"/>
      <c r="HLU199" s="749"/>
      <c r="HLV199" s="749"/>
      <c r="HLW199" s="749"/>
      <c r="HLX199" s="749"/>
      <c r="HLY199" s="749"/>
      <c r="HLZ199" s="749"/>
      <c r="HMA199" s="749"/>
      <c r="HMB199" s="749"/>
      <c r="HMC199" s="749"/>
      <c r="HMD199" s="749"/>
      <c r="HME199" s="749"/>
      <c r="HMF199" s="749"/>
      <c r="HMG199" s="749"/>
      <c r="HMH199" s="749"/>
      <c r="HMI199" s="749"/>
      <c r="HMJ199" s="749"/>
      <c r="HMK199" s="749"/>
      <c r="HML199" s="749"/>
      <c r="HMM199" s="749"/>
      <c r="HMN199" s="749"/>
      <c r="HMO199" s="749"/>
      <c r="HMP199" s="749"/>
      <c r="HMQ199" s="749"/>
      <c r="HMR199" s="749"/>
      <c r="HMS199" s="749"/>
      <c r="HMT199" s="749"/>
      <c r="HMU199" s="749"/>
      <c r="HMV199" s="749"/>
      <c r="HMW199" s="749"/>
      <c r="HMX199" s="749"/>
      <c r="HMY199" s="749"/>
      <c r="HMZ199" s="749"/>
      <c r="HNA199" s="749"/>
      <c r="HNB199" s="749"/>
      <c r="HNC199" s="749"/>
      <c r="HND199" s="749"/>
      <c r="HNE199" s="749"/>
      <c r="HNF199" s="749"/>
      <c r="HNG199" s="749"/>
      <c r="HNH199" s="749"/>
      <c r="HNI199" s="749"/>
      <c r="HNJ199" s="749"/>
      <c r="HNK199" s="749"/>
      <c r="HNL199" s="749"/>
      <c r="HNM199" s="749"/>
      <c r="HNN199" s="749"/>
      <c r="HNO199" s="749"/>
      <c r="HNP199" s="749"/>
      <c r="HNQ199" s="749"/>
      <c r="HNR199" s="749"/>
      <c r="HNS199" s="749"/>
      <c r="HNT199" s="749"/>
      <c r="HNU199" s="749"/>
      <c r="HNV199" s="749"/>
      <c r="HNW199" s="749"/>
      <c r="HNX199" s="749"/>
      <c r="HNY199" s="749"/>
      <c r="HNZ199" s="749"/>
      <c r="HOA199" s="749"/>
      <c r="HOB199" s="749"/>
      <c r="HOC199" s="749"/>
      <c r="HOD199" s="749"/>
      <c r="HOE199" s="749"/>
      <c r="HOF199" s="749"/>
      <c r="HOG199" s="749"/>
      <c r="HOH199" s="749"/>
      <c r="HOI199" s="749"/>
      <c r="HOJ199" s="749"/>
      <c r="HOK199" s="749"/>
      <c r="HOL199" s="749"/>
      <c r="HOM199" s="749"/>
      <c r="HON199" s="749"/>
      <c r="HOO199" s="749"/>
      <c r="HOP199" s="749"/>
      <c r="HOQ199" s="749"/>
      <c r="HOR199" s="749"/>
      <c r="HOS199" s="749"/>
      <c r="HOT199" s="749"/>
      <c r="HOU199" s="749"/>
      <c r="HOV199" s="749"/>
      <c r="HOW199" s="749"/>
      <c r="HOX199" s="749"/>
      <c r="HOY199" s="749"/>
      <c r="HOZ199" s="749"/>
      <c r="HPA199" s="749"/>
      <c r="HPB199" s="749"/>
      <c r="HPC199" s="749"/>
      <c r="HPD199" s="749"/>
      <c r="HPE199" s="749"/>
      <c r="HPF199" s="749"/>
      <c r="HPG199" s="749"/>
      <c r="HPH199" s="749"/>
      <c r="HPI199" s="749"/>
      <c r="HPJ199" s="749"/>
      <c r="HPK199" s="749"/>
      <c r="HPL199" s="749"/>
      <c r="HPM199" s="749"/>
      <c r="HPN199" s="749"/>
      <c r="HPO199" s="749"/>
      <c r="HPP199" s="749"/>
      <c r="HPQ199" s="749"/>
      <c r="HPR199" s="749"/>
      <c r="HPS199" s="749"/>
      <c r="HPT199" s="749"/>
      <c r="HPU199" s="749"/>
      <c r="HPV199" s="749"/>
      <c r="HPW199" s="749"/>
      <c r="HPX199" s="749"/>
      <c r="HPY199" s="749"/>
      <c r="HPZ199" s="749"/>
      <c r="HQA199" s="749"/>
      <c r="HQB199" s="749"/>
      <c r="HQC199" s="749"/>
      <c r="HQD199" s="749"/>
      <c r="HQE199" s="749"/>
      <c r="HQF199" s="749"/>
      <c r="HQG199" s="749"/>
      <c r="HQH199" s="749"/>
      <c r="HQI199" s="749"/>
      <c r="HQJ199" s="749"/>
      <c r="HQK199" s="749"/>
      <c r="HQL199" s="749"/>
      <c r="HQM199" s="749"/>
      <c r="HQN199" s="749"/>
      <c r="HQO199" s="749"/>
      <c r="HQP199" s="749"/>
      <c r="HQQ199" s="749"/>
      <c r="HQR199" s="749"/>
      <c r="HQS199" s="749"/>
      <c r="HQT199" s="749"/>
      <c r="HQU199" s="749"/>
      <c r="HQV199" s="749"/>
      <c r="HQW199" s="749"/>
      <c r="HQX199" s="749"/>
      <c r="HQY199" s="749"/>
      <c r="HQZ199" s="749"/>
      <c r="HRA199" s="749"/>
      <c r="HRB199" s="749"/>
      <c r="HRC199" s="749"/>
      <c r="HRD199" s="749"/>
      <c r="HRE199" s="749"/>
      <c r="HRF199" s="749"/>
      <c r="HRG199" s="749"/>
      <c r="HRH199" s="749"/>
      <c r="HRI199" s="749"/>
      <c r="HRJ199" s="749"/>
      <c r="HRK199" s="749"/>
      <c r="HRL199" s="749"/>
      <c r="HRM199" s="749"/>
      <c r="HRN199" s="749"/>
      <c r="HRO199" s="749"/>
      <c r="HRP199" s="749"/>
      <c r="HRQ199" s="749"/>
      <c r="HRR199" s="749"/>
      <c r="HRS199" s="749"/>
      <c r="HRT199" s="749"/>
      <c r="HRU199" s="749"/>
      <c r="HRV199" s="749"/>
      <c r="HRW199" s="749"/>
      <c r="HRX199" s="749"/>
      <c r="HRY199" s="749"/>
      <c r="HRZ199" s="749"/>
      <c r="HSA199" s="749"/>
      <c r="HSB199" s="749"/>
      <c r="HSC199" s="749"/>
      <c r="HSD199" s="749"/>
      <c r="HSE199" s="749"/>
      <c r="HSF199" s="749"/>
      <c r="HSG199" s="749"/>
      <c r="HSH199" s="749"/>
      <c r="HSI199" s="749"/>
      <c r="HSJ199" s="749"/>
      <c r="HSK199" s="749"/>
      <c r="HSL199" s="749"/>
      <c r="HSM199" s="749"/>
      <c r="HSN199" s="749"/>
      <c r="HSO199" s="749"/>
      <c r="HSP199" s="749"/>
      <c r="HSQ199" s="749"/>
      <c r="HSR199" s="749"/>
      <c r="HSS199" s="749"/>
      <c r="HST199" s="749"/>
      <c r="HSU199" s="749"/>
      <c r="HSV199" s="749"/>
      <c r="HSW199" s="749"/>
      <c r="HSX199" s="749"/>
      <c r="HSY199" s="749"/>
      <c r="HSZ199" s="749"/>
      <c r="HTA199" s="749"/>
      <c r="HTB199" s="749"/>
      <c r="HTC199" s="749"/>
      <c r="HTD199" s="749"/>
      <c r="HTE199" s="749"/>
      <c r="HTF199" s="749"/>
      <c r="HTG199" s="749"/>
      <c r="HTH199" s="749"/>
      <c r="HTI199" s="749"/>
      <c r="HTJ199" s="749"/>
      <c r="HTK199" s="749"/>
      <c r="HTL199" s="749"/>
      <c r="HTM199" s="749"/>
      <c r="HTN199" s="749"/>
      <c r="HTO199" s="749"/>
      <c r="HTP199" s="749"/>
      <c r="HTQ199" s="749"/>
      <c r="HTR199" s="749"/>
      <c r="HTS199" s="749"/>
      <c r="HTT199" s="749"/>
      <c r="HTU199" s="749"/>
      <c r="HTV199" s="749"/>
      <c r="HTW199" s="749"/>
      <c r="HTX199" s="749"/>
      <c r="HTY199" s="749"/>
      <c r="HTZ199" s="749"/>
      <c r="HUA199" s="749"/>
      <c r="HUB199" s="749"/>
      <c r="HUC199" s="749"/>
      <c r="HUD199" s="749"/>
      <c r="HUE199" s="749"/>
      <c r="HUF199" s="749"/>
      <c r="HUG199" s="749"/>
      <c r="HUH199" s="749"/>
      <c r="HUI199" s="749"/>
      <c r="HUJ199" s="749"/>
      <c r="HUK199" s="749"/>
      <c r="HUL199" s="749"/>
      <c r="HUM199" s="749"/>
      <c r="HUN199" s="749"/>
      <c r="HUO199" s="749"/>
      <c r="HUP199" s="749"/>
      <c r="HUQ199" s="749"/>
      <c r="HUR199" s="749"/>
      <c r="HUS199" s="749"/>
      <c r="HUT199" s="749"/>
      <c r="HUU199" s="749"/>
      <c r="HUV199" s="749"/>
      <c r="HUW199" s="749"/>
      <c r="HUX199" s="749"/>
      <c r="HUY199" s="749"/>
      <c r="HUZ199" s="749"/>
      <c r="HVA199" s="749"/>
      <c r="HVB199" s="749"/>
      <c r="HVC199" s="749"/>
      <c r="HVD199" s="749"/>
      <c r="HVE199" s="749"/>
      <c r="HVF199" s="749"/>
      <c r="HVG199" s="749"/>
      <c r="HVH199" s="749"/>
      <c r="HVI199" s="749"/>
      <c r="HVJ199" s="749"/>
      <c r="HVK199" s="749"/>
      <c r="HVL199" s="749"/>
      <c r="HVM199" s="749"/>
      <c r="HVN199" s="749"/>
      <c r="HVO199" s="749"/>
      <c r="HVP199" s="749"/>
      <c r="HVQ199" s="749"/>
      <c r="HVR199" s="749"/>
      <c r="HVS199" s="749"/>
      <c r="HVT199" s="749"/>
      <c r="HVU199" s="749"/>
      <c r="HVV199" s="749"/>
      <c r="HVW199" s="749"/>
      <c r="HVX199" s="749"/>
      <c r="HVY199" s="749"/>
      <c r="HVZ199" s="749"/>
      <c r="HWA199" s="749"/>
      <c r="HWB199" s="749"/>
      <c r="HWC199" s="749"/>
      <c r="HWD199" s="749"/>
      <c r="HWE199" s="749"/>
      <c r="HWF199" s="749"/>
      <c r="HWG199" s="749"/>
      <c r="HWH199" s="749"/>
      <c r="HWI199" s="749"/>
      <c r="HWJ199" s="749"/>
      <c r="HWK199" s="749"/>
      <c r="HWL199" s="749"/>
      <c r="HWM199" s="749"/>
      <c r="HWN199" s="749"/>
      <c r="HWO199" s="749"/>
      <c r="HWP199" s="749"/>
      <c r="HWQ199" s="749"/>
      <c r="HWR199" s="749"/>
      <c r="HWS199" s="749"/>
      <c r="HWT199" s="749"/>
      <c r="HWU199" s="749"/>
      <c r="HWV199" s="749"/>
      <c r="HWW199" s="749"/>
      <c r="HWX199" s="749"/>
      <c r="HWY199" s="749"/>
      <c r="HWZ199" s="749"/>
      <c r="HXA199" s="749"/>
      <c r="HXB199" s="749"/>
      <c r="HXC199" s="749"/>
      <c r="HXD199" s="749"/>
      <c r="HXE199" s="749"/>
      <c r="HXF199" s="749"/>
      <c r="HXG199" s="749"/>
      <c r="HXH199" s="749"/>
      <c r="HXI199" s="749"/>
      <c r="HXJ199" s="749"/>
      <c r="HXK199" s="749"/>
      <c r="HXL199" s="749"/>
      <c r="HXM199" s="749"/>
      <c r="HXN199" s="749"/>
      <c r="HXO199" s="749"/>
      <c r="HXP199" s="749"/>
      <c r="HXQ199" s="749"/>
      <c r="HXR199" s="749"/>
      <c r="HXS199" s="749"/>
      <c r="HXT199" s="749"/>
      <c r="HXU199" s="749"/>
      <c r="HXV199" s="749"/>
      <c r="HXW199" s="749"/>
      <c r="HXX199" s="749"/>
      <c r="HXY199" s="749"/>
      <c r="HXZ199" s="749"/>
      <c r="HYA199" s="749"/>
      <c r="HYB199" s="749"/>
      <c r="HYC199" s="749"/>
      <c r="HYD199" s="749"/>
      <c r="HYE199" s="749"/>
      <c r="HYF199" s="749"/>
      <c r="HYG199" s="749"/>
      <c r="HYH199" s="749"/>
      <c r="HYI199" s="749"/>
      <c r="HYJ199" s="749"/>
      <c r="HYK199" s="749"/>
      <c r="HYL199" s="749"/>
      <c r="HYM199" s="749"/>
      <c r="HYN199" s="749"/>
      <c r="HYO199" s="749"/>
      <c r="HYP199" s="749"/>
      <c r="HYQ199" s="749"/>
      <c r="HYR199" s="749"/>
      <c r="HYS199" s="749"/>
      <c r="HYT199" s="749"/>
      <c r="HYU199" s="749"/>
      <c r="HYV199" s="749"/>
      <c r="HYW199" s="749"/>
      <c r="HYX199" s="749"/>
      <c r="HYY199" s="749"/>
      <c r="HYZ199" s="749"/>
      <c r="HZA199" s="749"/>
      <c r="HZB199" s="749"/>
      <c r="HZC199" s="749"/>
      <c r="HZD199" s="749"/>
      <c r="HZE199" s="749"/>
      <c r="HZF199" s="749"/>
      <c r="HZG199" s="749"/>
      <c r="HZH199" s="749"/>
      <c r="HZI199" s="749"/>
      <c r="HZJ199" s="749"/>
      <c r="HZK199" s="749"/>
      <c r="HZL199" s="749"/>
      <c r="HZM199" s="749"/>
      <c r="HZN199" s="749"/>
      <c r="HZO199" s="749"/>
      <c r="HZP199" s="749"/>
      <c r="HZQ199" s="749"/>
      <c r="HZR199" s="749"/>
      <c r="HZS199" s="749"/>
      <c r="HZT199" s="749"/>
      <c r="HZU199" s="749"/>
      <c r="HZV199" s="749"/>
      <c r="HZW199" s="749"/>
      <c r="HZX199" s="749"/>
      <c r="HZY199" s="749"/>
      <c r="HZZ199" s="749"/>
      <c r="IAA199" s="749"/>
      <c r="IAB199" s="749"/>
      <c r="IAC199" s="749"/>
      <c r="IAD199" s="749"/>
      <c r="IAE199" s="749"/>
      <c r="IAF199" s="749"/>
      <c r="IAG199" s="749"/>
      <c r="IAH199" s="749"/>
      <c r="IAI199" s="749"/>
      <c r="IAJ199" s="749"/>
      <c r="IAK199" s="749"/>
      <c r="IAL199" s="749"/>
      <c r="IAM199" s="749"/>
      <c r="IAN199" s="749"/>
      <c r="IAO199" s="749"/>
      <c r="IAP199" s="749"/>
      <c r="IAQ199" s="749"/>
      <c r="IAR199" s="749"/>
      <c r="IAS199" s="749"/>
      <c r="IAT199" s="749"/>
      <c r="IAU199" s="749"/>
      <c r="IAV199" s="749"/>
      <c r="IAW199" s="749"/>
      <c r="IAX199" s="749"/>
      <c r="IAY199" s="749"/>
      <c r="IAZ199" s="749"/>
      <c r="IBA199" s="749"/>
      <c r="IBB199" s="749"/>
      <c r="IBC199" s="749"/>
      <c r="IBD199" s="749"/>
      <c r="IBE199" s="749"/>
      <c r="IBF199" s="749"/>
      <c r="IBG199" s="749"/>
      <c r="IBH199" s="749"/>
      <c r="IBI199" s="749"/>
      <c r="IBJ199" s="749"/>
      <c r="IBK199" s="749"/>
      <c r="IBL199" s="749"/>
      <c r="IBM199" s="749"/>
      <c r="IBN199" s="749"/>
      <c r="IBO199" s="749"/>
      <c r="IBP199" s="749"/>
      <c r="IBQ199" s="749"/>
      <c r="IBR199" s="749"/>
      <c r="IBS199" s="749"/>
      <c r="IBT199" s="749"/>
      <c r="IBU199" s="749"/>
      <c r="IBV199" s="749"/>
      <c r="IBW199" s="749"/>
      <c r="IBX199" s="749"/>
      <c r="IBY199" s="749"/>
      <c r="IBZ199" s="749"/>
      <c r="ICA199" s="749"/>
      <c r="ICB199" s="749"/>
      <c r="ICC199" s="749"/>
      <c r="ICD199" s="749"/>
      <c r="ICE199" s="749"/>
      <c r="ICF199" s="749"/>
      <c r="ICG199" s="749"/>
      <c r="ICH199" s="749"/>
      <c r="ICI199" s="749"/>
      <c r="ICJ199" s="749"/>
      <c r="ICK199" s="749"/>
      <c r="ICL199" s="749"/>
      <c r="ICM199" s="749"/>
      <c r="ICN199" s="749"/>
      <c r="ICO199" s="749"/>
      <c r="ICP199" s="749"/>
      <c r="ICQ199" s="749"/>
      <c r="ICR199" s="749"/>
      <c r="ICS199" s="749"/>
      <c r="ICT199" s="749"/>
      <c r="ICU199" s="749"/>
      <c r="ICV199" s="749"/>
      <c r="ICW199" s="749"/>
      <c r="ICX199" s="749"/>
      <c r="ICY199" s="749"/>
      <c r="ICZ199" s="749"/>
      <c r="IDA199" s="749"/>
      <c r="IDB199" s="749"/>
      <c r="IDC199" s="749"/>
      <c r="IDD199" s="749"/>
      <c r="IDE199" s="749"/>
      <c r="IDF199" s="749"/>
      <c r="IDG199" s="749"/>
      <c r="IDH199" s="749"/>
      <c r="IDI199" s="749"/>
      <c r="IDJ199" s="749"/>
      <c r="IDK199" s="749"/>
      <c r="IDL199" s="749"/>
      <c r="IDM199" s="749"/>
      <c r="IDN199" s="749"/>
      <c r="IDO199" s="749"/>
      <c r="IDP199" s="749"/>
      <c r="IDQ199" s="749"/>
      <c r="IDR199" s="749"/>
      <c r="IDS199" s="749"/>
      <c r="IDT199" s="749"/>
      <c r="IDU199" s="749"/>
      <c r="IDV199" s="749"/>
      <c r="IDW199" s="749"/>
      <c r="IDX199" s="749"/>
      <c r="IDY199" s="749"/>
      <c r="IDZ199" s="749"/>
      <c r="IEA199" s="749"/>
      <c r="IEB199" s="749"/>
      <c r="IEC199" s="749"/>
      <c r="IED199" s="749"/>
      <c r="IEE199" s="749"/>
      <c r="IEF199" s="749"/>
      <c r="IEG199" s="749"/>
      <c r="IEH199" s="749"/>
      <c r="IEI199" s="749"/>
      <c r="IEJ199" s="749"/>
      <c r="IEK199" s="749"/>
      <c r="IEL199" s="749"/>
      <c r="IEM199" s="749"/>
      <c r="IEN199" s="749"/>
      <c r="IEO199" s="749"/>
      <c r="IEP199" s="749"/>
      <c r="IEQ199" s="749"/>
      <c r="IER199" s="749"/>
      <c r="IES199" s="749"/>
      <c r="IET199" s="749"/>
      <c r="IEU199" s="749"/>
      <c r="IEV199" s="749"/>
      <c r="IEW199" s="749"/>
      <c r="IEX199" s="749"/>
      <c r="IEY199" s="749"/>
      <c r="IEZ199" s="749"/>
      <c r="IFA199" s="749"/>
      <c r="IFB199" s="749"/>
      <c r="IFC199" s="749"/>
      <c r="IFD199" s="749"/>
      <c r="IFE199" s="749"/>
      <c r="IFF199" s="749"/>
      <c r="IFG199" s="749"/>
      <c r="IFH199" s="749"/>
      <c r="IFI199" s="749"/>
      <c r="IFJ199" s="749"/>
      <c r="IFK199" s="749"/>
      <c r="IFL199" s="749"/>
      <c r="IFM199" s="749"/>
      <c r="IFN199" s="749"/>
      <c r="IFO199" s="749"/>
      <c r="IFP199" s="749"/>
      <c r="IFQ199" s="749"/>
      <c r="IFR199" s="749"/>
      <c r="IFS199" s="749"/>
      <c r="IFT199" s="749"/>
      <c r="IFU199" s="749"/>
      <c r="IFV199" s="749"/>
      <c r="IFW199" s="749"/>
      <c r="IFX199" s="749"/>
      <c r="IFY199" s="749"/>
      <c r="IFZ199" s="749"/>
      <c r="IGA199" s="749"/>
      <c r="IGB199" s="749"/>
      <c r="IGC199" s="749"/>
      <c r="IGD199" s="749"/>
      <c r="IGE199" s="749"/>
      <c r="IGF199" s="749"/>
      <c r="IGG199" s="749"/>
      <c r="IGH199" s="749"/>
      <c r="IGI199" s="749"/>
      <c r="IGJ199" s="749"/>
      <c r="IGK199" s="749"/>
      <c r="IGL199" s="749"/>
      <c r="IGM199" s="749"/>
      <c r="IGN199" s="749"/>
      <c r="IGO199" s="749"/>
      <c r="IGP199" s="749"/>
      <c r="IGQ199" s="749"/>
      <c r="IGR199" s="749"/>
      <c r="IGS199" s="749"/>
      <c r="IGT199" s="749"/>
      <c r="IGU199" s="749"/>
      <c r="IGV199" s="749"/>
      <c r="IGW199" s="749"/>
      <c r="IGX199" s="749"/>
      <c r="IGY199" s="749"/>
      <c r="IGZ199" s="749"/>
      <c r="IHA199" s="749"/>
      <c r="IHB199" s="749"/>
      <c r="IHC199" s="749"/>
      <c r="IHD199" s="749"/>
      <c r="IHE199" s="749"/>
      <c r="IHF199" s="749"/>
      <c r="IHG199" s="749"/>
      <c r="IHH199" s="749"/>
      <c r="IHI199" s="749"/>
      <c r="IHJ199" s="749"/>
      <c r="IHK199" s="749"/>
      <c r="IHL199" s="749"/>
      <c r="IHM199" s="749"/>
      <c r="IHN199" s="749"/>
      <c r="IHO199" s="749"/>
      <c r="IHP199" s="749"/>
      <c r="IHQ199" s="749"/>
      <c r="IHR199" s="749"/>
      <c r="IHS199" s="749"/>
      <c r="IHT199" s="749"/>
      <c r="IHU199" s="749"/>
      <c r="IHV199" s="749"/>
      <c r="IHW199" s="749"/>
      <c r="IHX199" s="749"/>
      <c r="IHY199" s="749"/>
      <c r="IHZ199" s="749"/>
      <c r="IIA199" s="749"/>
      <c r="IIB199" s="749"/>
      <c r="IIC199" s="749"/>
      <c r="IID199" s="749"/>
      <c r="IIE199" s="749"/>
      <c r="IIF199" s="749"/>
      <c r="IIG199" s="749"/>
      <c r="IIH199" s="749"/>
      <c r="III199" s="749"/>
      <c r="IIJ199" s="749"/>
      <c r="IIK199" s="749"/>
      <c r="IIL199" s="749"/>
      <c r="IIM199" s="749"/>
      <c r="IIN199" s="749"/>
      <c r="IIO199" s="749"/>
      <c r="IIP199" s="749"/>
      <c r="IIQ199" s="749"/>
      <c r="IIR199" s="749"/>
      <c r="IIS199" s="749"/>
      <c r="IIT199" s="749"/>
      <c r="IIU199" s="749"/>
      <c r="IIV199" s="749"/>
      <c r="IIW199" s="749"/>
      <c r="IIX199" s="749"/>
      <c r="IIY199" s="749"/>
      <c r="IIZ199" s="749"/>
      <c r="IJA199" s="749"/>
      <c r="IJB199" s="749"/>
      <c r="IJC199" s="749"/>
      <c r="IJD199" s="749"/>
      <c r="IJE199" s="749"/>
      <c r="IJF199" s="749"/>
      <c r="IJG199" s="749"/>
      <c r="IJH199" s="749"/>
      <c r="IJI199" s="749"/>
      <c r="IJJ199" s="749"/>
      <c r="IJK199" s="749"/>
      <c r="IJL199" s="749"/>
      <c r="IJM199" s="749"/>
      <c r="IJN199" s="749"/>
      <c r="IJO199" s="749"/>
      <c r="IJP199" s="749"/>
      <c r="IJQ199" s="749"/>
      <c r="IJR199" s="749"/>
      <c r="IJS199" s="749"/>
      <c r="IJT199" s="749"/>
      <c r="IJU199" s="749"/>
      <c r="IJV199" s="749"/>
      <c r="IJW199" s="749"/>
      <c r="IJX199" s="749"/>
      <c r="IJY199" s="749"/>
      <c r="IJZ199" s="749"/>
      <c r="IKA199" s="749"/>
      <c r="IKB199" s="749"/>
      <c r="IKC199" s="749"/>
      <c r="IKD199" s="749"/>
      <c r="IKE199" s="749"/>
      <c r="IKF199" s="749"/>
      <c r="IKG199" s="749"/>
      <c r="IKH199" s="749"/>
      <c r="IKI199" s="749"/>
      <c r="IKJ199" s="749"/>
      <c r="IKK199" s="749"/>
      <c r="IKL199" s="749"/>
      <c r="IKM199" s="749"/>
      <c r="IKN199" s="749"/>
      <c r="IKO199" s="749"/>
      <c r="IKP199" s="749"/>
      <c r="IKQ199" s="749"/>
      <c r="IKR199" s="749"/>
      <c r="IKS199" s="749"/>
      <c r="IKT199" s="749"/>
      <c r="IKU199" s="749"/>
      <c r="IKV199" s="749"/>
      <c r="IKW199" s="749"/>
      <c r="IKX199" s="749"/>
      <c r="IKY199" s="749"/>
      <c r="IKZ199" s="749"/>
      <c r="ILA199" s="749"/>
      <c r="ILB199" s="749"/>
      <c r="ILC199" s="749"/>
      <c r="ILD199" s="749"/>
      <c r="ILE199" s="749"/>
      <c r="ILF199" s="749"/>
      <c r="ILG199" s="749"/>
      <c r="ILH199" s="749"/>
      <c r="ILI199" s="749"/>
      <c r="ILJ199" s="749"/>
      <c r="ILK199" s="749"/>
      <c r="ILL199" s="749"/>
      <c r="ILM199" s="749"/>
      <c r="ILN199" s="749"/>
      <c r="ILO199" s="749"/>
      <c r="ILP199" s="749"/>
      <c r="ILQ199" s="749"/>
      <c r="ILR199" s="749"/>
      <c r="ILS199" s="749"/>
      <c r="ILT199" s="749"/>
      <c r="ILU199" s="749"/>
      <c r="ILV199" s="749"/>
      <c r="ILW199" s="749"/>
      <c r="ILX199" s="749"/>
      <c r="ILY199" s="749"/>
      <c r="ILZ199" s="749"/>
      <c r="IMA199" s="749"/>
      <c r="IMB199" s="749"/>
      <c r="IMC199" s="749"/>
      <c r="IMD199" s="749"/>
      <c r="IME199" s="749"/>
      <c r="IMF199" s="749"/>
      <c r="IMG199" s="749"/>
      <c r="IMH199" s="749"/>
      <c r="IMI199" s="749"/>
      <c r="IMJ199" s="749"/>
      <c r="IMK199" s="749"/>
      <c r="IML199" s="749"/>
      <c r="IMM199" s="749"/>
      <c r="IMN199" s="749"/>
      <c r="IMO199" s="749"/>
      <c r="IMP199" s="749"/>
      <c r="IMQ199" s="749"/>
      <c r="IMR199" s="749"/>
      <c r="IMS199" s="749"/>
      <c r="IMT199" s="749"/>
      <c r="IMU199" s="749"/>
      <c r="IMV199" s="749"/>
      <c r="IMW199" s="749"/>
      <c r="IMX199" s="749"/>
      <c r="IMY199" s="749"/>
      <c r="IMZ199" s="749"/>
      <c r="INA199" s="749"/>
      <c r="INB199" s="749"/>
      <c r="INC199" s="749"/>
      <c r="IND199" s="749"/>
      <c r="INE199" s="749"/>
      <c r="INF199" s="749"/>
      <c r="ING199" s="749"/>
      <c r="INH199" s="749"/>
      <c r="INI199" s="749"/>
      <c r="INJ199" s="749"/>
      <c r="INK199" s="749"/>
      <c r="INL199" s="749"/>
      <c r="INM199" s="749"/>
      <c r="INN199" s="749"/>
      <c r="INO199" s="749"/>
      <c r="INP199" s="749"/>
      <c r="INQ199" s="749"/>
      <c r="INR199" s="749"/>
      <c r="INS199" s="749"/>
      <c r="INT199" s="749"/>
      <c r="INU199" s="749"/>
      <c r="INV199" s="749"/>
      <c r="INW199" s="749"/>
      <c r="INX199" s="749"/>
      <c r="INY199" s="749"/>
      <c r="INZ199" s="749"/>
      <c r="IOA199" s="749"/>
      <c r="IOB199" s="749"/>
      <c r="IOC199" s="749"/>
      <c r="IOD199" s="749"/>
      <c r="IOE199" s="749"/>
      <c r="IOF199" s="749"/>
      <c r="IOG199" s="749"/>
      <c r="IOH199" s="749"/>
      <c r="IOI199" s="749"/>
      <c r="IOJ199" s="749"/>
      <c r="IOK199" s="749"/>
      <c r="IOL199" s="749"/>
      <c r="IOM199" s="749"/>
      <c r="ION199" s="749"/>
      <c r="IOO199" s="749"/>
      <c r="IOP199" s="749"/>
      <c r="IOQ199" s="749"/>
      <c r="IOR199" s="749"/>
      <c r="IOS199" s="749"/>
      <c r="IOT199" s="749"/>
      <c r="IOU199" s="749"/>
      <c r="IOV199" s="749"/>
      <c r="IOW199" s="749"/>
      <c r="IOX199" s="749"/>
      <c r="IOY199" s="749"/>
      <c r="IOZ199" s="749"/>
      <c r="IPA199" s="749"/>
      <c r="IPB199" s="749"/>
      <c r="IPC199" s="749"/>
      <c r="IPD199" s="749"/>
      <c r="IPE199" s="749"/>
      <c r="IPF199" s="749"/>
      <c r="IPG199" s="749"/>
      <c r="IPH199" s="749"/>
      <c r="IPI199" s="749"/>
      <c r="IPJ199" s="749"/>
      <c r="IPK199" s="749"/>
      <c r="IPL199" s="749"/>
      <c r="IPM199" s="749"/>
      <c r="IPN199" s="749"/>
      <c r="IPO199" s="749"/>
      <c r="IPP199" s="749"/>
      <c r="IPQ199" s="749"/>
      <c r="IPR199" s="749"/>
      <c r="IPS199" s="749"/>
      <c r="IPT199" s="749"/>
      <c r="IPU199" s="749"/>
      <c r="IPV199" s="749"/>
      <c r="IPW199" s="749"/>
      <c r="IPX199" s="749"/>
      <c r="IPY199" s="749"/>
      <c r="IPZ199" s="749"/>
      <c r="IQA199" s="749"/>
      <c r="IQB199" s="749"/>
      <c r="IQC199" s="749"/>
      <c r="IQD199" s="749"/>
      <c r="IQE199" s="749"/>
      <c r="IQF199" s="749"/>
      <c r="IQG199" s="749"/>
      <c r="IQH199" s="749"/>
      <c r="IQI199" s="749"/>
      <c r="IQJ199" s="749"/>
      <c r="IQK199" s="749"/>
      <c r="IQL199" s="749"/>
      <c r="IQM199" s="749"/>
      <c r="IQN199" s="749"/>
      <c r="IQO199" s="749"/>
      <c r="IQP199" s="749"/>
      <c r="IQQ199" s="749"/>
      <c r="IQR199" s="749"/>
      <c r="IQS199" s="749"/>
      <c r="IQT199" s="749"/>
      <c r="IQU199" s="749"/>
      <c r="IQV199" s="749"/>
      <c r="IQW199" s="749"/>
      <c r="IQX199" s="749"/>
      <c r="IQY199" s="749"/>
      <c r="IQZ199" s="749"/>
      <c r="IRA199" s="749"/>
      <c r="IRB199" s="749"/>
      <c r="IRC199" s="749"/>
      <c r="IRD199" s="749"/>
      <c r="IRE199" s="749"/>
      <c r="IRF199" s="749"/>
      <c r="IRG199" s="749"/>
      <c r="IRH199" s="749"/>
      <c r="IRI199" s="749"/>
      <c r="IRJ199" s="749"/>
      <c r="IRK199" s="749"/>
      <c r="IRL199" s="749"/>
      <c r="IRM199" s="749"/>
      <c r="IRN199" s="749"/>
      <c r="IRO199" s="749"/>
      <c r="IRP199" s="749"/>
      <c r="IRQ199" s="749"/>
      <c r="IRR199" s="749"/>
      <c r="IRS199" s="749"/>
      <c r="IRT199" s="749"/>
      <c r="IRU199" s="749"/>
      <c r="IRV199" s="749"/>
      <c r="IRW199" s="749"/>
      <c r="IRX199" s="749"/>
      <c r="IRY199" s="749"/>
      <c r="IRZ199" s="749"/>
      <c r="ISA199" s="749"/>
      <c r="ISB199" s="749"/>
      <c r="ISC199" s="749"/>
      <c r="ISD199" s="749"/>
      <c r="ISE199" s="749"/>
      <c r="ISF199" s="749"/>
      <c r="ISG199" s="749"/>
      <c r="ISH199" s="749"/>
      <c r="ISI199" s="749"/>
      <c r="ISJ199" s="749"/>
      <c r="ISK199" s="749"/>
      <c r="ISL199" s="749"/>
      <c r="ISM199" s="749"/>
      <c r="ISN199" s="749"/>
      <c r="ISO199" s="749"/>
      <c r="ISP199" s="749"/>
      <c r="ISQ199" s="749"/>
      <c r="ISR199" s="749"/>
      <c r="ISS199" s="749"/>
      <c r="IST199" s="749"/>
      <c r="ISU199" s="749"/>
      <c r="ISV199" s="749"/>
      <c r="ISW199" s="749"/>
      <c r="ISX199" s="749"/>
      <c r="ISY199" s="749"/>
      <c r="ISZ199" s="749"/>
      <c r="ITA199" s="749"/>
      <c r="ITB199" s="749"/>
      <c r="ITC199" s="749"/>
      <c r="ITD199" s="749"/>
      <c r="ITE199" s="749"/>
      <c r="ITF199" s="749"/>
      <c r="ITG199" s="749"/>
      <c r="ITH199" s="749"/>
      <c r="ITI199" s="749"/>
      <c r="ITJ199" s="749"/>
      <c r="ITK199" s="749"/>
      <c r="ITL199" s="749"/>
      <c r="ITM199" s="749"/>
      <c r="ITN199" s="749"/>
      <c r="ITO199" s="749"/>
      <c r="ITP199" s="749"/>
      <c r="ITQ199" s="749"/>
      <c r="ITR199" s="749"/>
      <c r="ITS199" s="749"/>
      <c r="ITT199" s="749"/>
      <c r="ITU199" s="749"/>
      <c r="ITV199" s="749"/>
      <c r="ITW199" s="749"/>
      <c r="ITX199" s="749"/>
      <c r="ITY199" s="749"/>
      <c r="ITZ199" s="749"/>
      <c r="IUA199" s="749"/>
      <c r="IUB199" s="749"/>
      <c r="IUC199" s="749"/>
      <c r="IUD199" s="749"/>
      <c r="IUE199" s="749"/>
      <c r="IUF199" s="749"/>
      <c r="IUG199" s="749"/>
      <c r="IUH199" s="749"/>
      <c r="IUI199" s="749"/>
      <c r="IUJ199" s="749"/>
      <c r="IUK199" s="749"/>
      <c r="IUL199" s="749"/>
      <c r="IUM199" s="749"/>
      <c r="IUN199" s="749"/>
      <c r="IUO199" s="749"/>
      <c r="IUP199" s="749"/>
      <c r="IUQ199" s="749"/>
      <c r="IUR199" s="749"/>
      <c r="IUS199" s="749"/>
      <c r="IUT199" s="749"/>
      <c r="IUU199" s="749"/>
      <c r="IUV199" s="749"/>
      <c r="IUW199" s="749"/>
      <c r="IUX199" s="749"/>
      <c r="IUY199" s="749"/>
      <c r="IUZ199" s="749"/>
      <c r="IVA199" s="749"/>
      <c r="IVB199" s="749"/>
      <c r="IVC199" s="749"/>
      <c r="IVD199" s="749"/>
      <c r="IVE199" s="749"/>
      <c r="IVF199" s="749"/>
      <c r="IVG199" s="749"/>
      <c r="IVH199" s="749"/>
      <c r="IVI199" s="749"/>
      <c r="IVJ199" s="749"/>
      <c r="IVK199" s="749"/>
      <c r="IVL199" s="749"/>
      <c r="IVM199" s="749"/>
      <c r="IVN199" s="749"/>
      <c r="IVO199" s="749"/>
      <c r="IVP199" s="749"/>
      <c r="IVQ199" s="749"/>
      <c r="IVR199" s="749"/>
      <c r="IVS199" s="749"/>
      <c r="IVT199" s="749"/>
      <c r="IVU199" s="749"/>
      <c r="IVV199" s="749"/>
      <c r="IVW199" s="749"/>
      <c r="IVX199" s="749"/>
      <c r="IVY199" s="749"/>
      <c r="IVZ199" s="749"/>
      <c r="IWA199" s="749"/>
      <c r="IWB199" s="749"/>
      <c r="IWC199" s="749"/>
      <c r="IWD199" s="749"/>
      <c r="IWE199" s="749"/>
      <c r="IWF199" s="749"/>
      <c r="IWG199" s="749"/>
      <c r="IWH199" s="749"/>
      <c r="IWI199" s="749"/>
      <c r="IWJ199" s="749"/>
      <c r="IWK199" s="749"/>
      <c r="IWL199" s="749"/>
      <c r="IWM199" s="749"/>
      <c r="IWN199" s="749"/>
      <c r="IWO199" s="749"/>
      <c r="IWP199" s="749"/>
      <c r="IWQ199" s="749"/>
      <c r="IWR199" s="749"/>
      <c r="IWS199" s="749"/>
      <c r="IWT199" s="749"/>
      <c r="IWU199" s="749"/>
      <c r="IWV199" s="749"/>
      <c r="IWW199" s="749"/>
      <c r="IWX199" s="749"/>
      <c r="IWY199" s="749"/>
      <c r="IWZ199" s="749"/>
      <c r="IXA199" s="749"/>
      <c r="IXB199" s="749"/>
      <c r="IXC199" s="749"/>
      <c r="IXD199" s="749"/>
      <c r="IXE199" s="749"/>
      <c r="IXF199" s="749"/>
      <c r="IXG199" s="749"/>
      <c r="IXH199" s="749"/>
      <c r="IXI199" s="749"/>
      <c r="IXJ199" s="749"/>
      <c r="IXK199" s="749"/>
      <c r="IXL199" s="749"/>
      <c r="IXM199" s="749"/>
      <c r="IXN199" s="749"/>
      <c r="IXO199" s="749"/>
      <c r="IXP199" s="749"/>
      <c r="IXQ199" s="749"/>
      <c r="IXR199" s="749"/>
      <c r="IXS199" s="749"/>
      <c r="IXT199" s="749"/>
      <c r="IXU199" s="749"/>
      <c r="IXV199" s="749"/>
      <c r="IXW199" s="749"/>
      <c r="IXX199" s="749"/>
      <c r="IXY199" s="749"/>
      <c r="IXZ199" s="749"/>
      <c r="IYA199" s="749"/>
      <c r="IYB199" s="749"/>
      <c r="IYC199" s="749"/>
      <c r="IYD199" s="749"/>
      <c r="IYE199" s="749"/>
      <c r="IYF199" s="749"/>
      <c r="IYG199" s="749"/>
      <c r="IYH199" s="749"/>
      <c r="IYI199" s="749"/>
      <c r="IYJ199" s="749"/>
      <c r="IYK199" s="749"/>
      <c r="IYL199" s="749"/>
      <c r="IYM199" s="749"/>
      <c r="IYN199" s="749"/>
      <c r="IYO199" s="749"/>
      <c r="IYP199" s="749"/>
      <c r="IYQ199" s="749"/>
      <c r="IYR199" s="749"/>
      <c r="IYS199" s="749"/>
      <c r="IYT199" s="749"/>
      <c r="IYU199" s="749"/>
      <c r="IYV199" s="749"/>
      <c r="IYW199" s="749"/>
      <c r="IYX199" s="749"/>
      <c r="IYY199" s="749"/>
      <c r="IYZ199" s="749"/>
      <c r="IZA199" s="749"/>
      <c r="IZB199" s="749"/>
      <c r="IZC199" s="749"/>
      <c r="IZD199" s="749"/>
      <c r="IZE199" s="749"/>
      <c r="IZF199" s="749"/>
      <c r="IZG199" s="749"/>
      <c r="IZH199" s="749"/>
      <c r="IZI199" s="749"/>
      <c r="IZJ199" s="749"/>
      <c r="IZK199" s="749"/>
      <c r="IZL199" s="749"/>
      <c r="IZM199" s="749"/>
      <c r="IZN199" s="749"/>
      <c r="IZO199" s="749"/>
      <c r="IZP199" s="749"/>
      <c r="IZQ199" s="749"/>
      <c r="IZR199" s="749"/>
      <c r="IZS199" s="749"/>
      <c r="IZT199" s="749"/>
      <c r="IZU199" s="749"/>
      <c r="IZV199" s="749"/>
      <c r="IZW199" s="749"/>
      <c r="IZX199" s="749"/>
      <c r="IZY199" s="749"/>
      <c r="IZZ199" s="749"/>
      <c r="JAA199" s="749"/>
      <c r="JAB199" s="749"/>
      <c r="JAC199" s="749"/>
      <c r="JAD199" s="749"/>
      <c r="JAE199" s="749"/>
      <c r="JAF199" s="749"/>
      <c r="JAG199" s="749"/>
      <c r="JAH199" s="749"/>
      <c r="JAI199" s="749"/>
      <c r="JAJ199" s="749"/>
      <c r="JAK199" s="749"/>
      <c r="JAL199" s="749"/>
      <c r="JAM199" s="749"/>
      <c r="JAN199" s="749"/>
      <c r="JAO199" s="749"/>
      <c r="JAP199" s="749"/>
      <c r="JAQ199" s="749"/>
      <c r="JAR199" s="749"/>
      <c r="JAS199" s="749"/>
      <c r="JAT199" s="749"/>
      <c r="JAU199" s="749"/>
      <c r="JAV199" s="749"/>
      <c r="JAW199" s="749"/>
      <c r="JAX199" s="749"/>
      <c r="JAY199" s="749"/>
      <c r="JAZ199" s="749"/>
      <c r="JBA199" s="749"/>
      <c r="JBB199" s="749"/>
      <c r="JBC199" s="749"/>
      <c r="JBD199" s="749"/>
      <c r="JBE199" s="749"/>
      <c r="JBF199" s="749"/>
      <c r="JBG199" s="749"/>
      <c r="JBH199" s="749"/>
      <c r="JBI199" s="749"/>
      <c r="JBJ199" s="749"/>
      <c r="JBK199" s="749"/>
      <c r="JBL199" s="749"/>
      <c r="JBM199" s="749"/>
      <c r="JBN199" s="749"/>
      <c r="JBO199" s="749"/>
      <c r="JBP199" s="749"/>
      <c r="JBQ199" s="749"/>
      <c r="JBR199" s="749"/>
      <c r="JBS199" s="749"/>
      <c r="JBT199" s="749"/>
      <c r="JBU199" s="749"/>
      <c r="JBV199" s="749"/>
      <c r="JBW199" s="749"/>
      <c r="JBX199" s="749"/>
      <c r="JBY199" s="749"/>
      <c r="JBZ199" s="749"/>
      <c r="JCA199" s="749"/>
      <c r="JCB199" s="749"/>
      <c r="JCC199" s="749"/>
      <c r="JCD199" s="749"/>
      <c r="JCE199" s="749"/>
      <c r="JCF199" s="749"/>
      <c r="JCG199" s="749"/>
      <c r="JCH199" s="749"/>
      <c r="JCI199" s="749"/>
      <c r="JCJ199" s="749"/>
      <c r="JCK199" s="749"/>
      <c r="JCL199" s="749"/>
      <c r="JCM199" s="749"/>
      <c r="JCN199" s="749"/>
      <c r="JCO199" s="749"/>
      <c r="JCP199" s="749"/>
      <c r="JCQ199" s="749"/>
      <c r="JCR199" s="749"/>
      <c r="JCS199" s="749"/>
      <c r="JCT199" s="749"/>
      <c r="JCU199" s="749"/>
      <c r="JCV199" s="749"/>
      <c r="JCW199" s="749"/>
      <c r="JCX199" s="749"/>
      <c r="JCY199" s="749"/>
      <c r="JCZ199" s="749"/>
      <c r="JDA199" s="749"/>
      <c r="JDB199" s="749"/>
      <c r="JDC199" s="749"/>
      <c r="JDD199" s="749"/>
      <c r="JDE199" s="749"/>
      <c r="JDF199" s="749"/>
      <c r="JDG199" s="749"/>
      <c r="JDH199" s="749"/>
      <c r="JDI199" s="749"/>
      <c r="JDJ199" s="749"/>
      <c r="JDK199" s="749"/>
      <c r="JDL199" s="749"/>
      <c r="JDM199" s="749"/>
      <c r="JDN199" s="749"/>
      <c r="JDO199" s="749"/>
      <c r="JDP199" s="749"/>
      <c r="JDQ199" s="749"/>
      <c r="JDR199" s="749"/>
      <c r="JDS199" s="749"/>
      <c r="JDT199" s="749"/>
      <c r="JDU199" s="749"/>
      <c r="JDV199" s="749"/>
      <c r="JDW199" s="749"/>
      <c r="JDX199" s="749"/>
      <c r="JDY199" s="749"/>
      <c r="JDZ199" s="749"/>
      <c r="JEA199" s="749"/>
      <c r="JEB199" s="749"/>
      <c r="JEC199" s="749"/>
      <c r="JED199" s="749"/>
      <c r="JEE199" s="749"/>
      <c r="JEF199" s="749"/>
      <c r="JEG199" s="749"/>
      <c r="JEH199" s="749"/>
      <c r="JEI199" s="749"/>
      <c r="JEJ199" s="749"/>
      <c r="JEK199" s="749"/>
      <c r="JEL199" s="749"/>
      <c r="JEM199" s="749"/>
      <c r="JEN199" s="749"/>
      <c r="JEO199" s="749"/>
      <c r="JEP199" s="749"/>
      <c r="JEQ199" s="749"/>
      <c r="JER199" s="749"/>
      <c r="JES199" s="749"/>
      <c r="JET199" s="749"/>
      <c r="JEU199" s="749"/>
      <c r="JEV199" s="749"/>
      <c r="JEW199" s="749"/>
      <c r="JEX199" s="749"/>
      <c r="JEY199" s="749"/>
      <c r="JEZ199" s="749"/>
      <c r="JFA199" s="749"/>
      <c r="JFB199" s="749"/>
      <c r="JFC199" s="749"/>
      <c r="JFD199" s="749"/>
      <c r="JFE199" s="749"/>
      <c r="JFF199" s="749"/>
      <c r="JFG199" s="749"/>
      <c r="JFH199" s="749"/>
      <c r="JFI199" s="749"/>
      <c r="JFJ199" s="749"/>
      <c r="JFK199" s="749"/>
      <c r="JFL199" s="749"/>
      <c r="JFM199" s="749"/>
      <c r="JFN199" s="749"/>
      <c r="JFO199" s="749"/>
      <c r="JFP199" s="749"/>
      <c r="JFQ199" s="749"/>
      <c r="JFR199" s="749"/>
      <c r="JFS199" s="749"/>
      <c r="JFT199" s="749"/>
      <c r="JFU199" s="749"/>
      <c r="JFV199" s="749"/>
      <c r="JFW199" s="749"/>
      <c r="JFX199" s="749"/>
      <c r="JFY199" s="749"/>
      <c r="JFZ199" s="749"/>
      <c r="JGA199" s="749"/>
      <c r="JGB199" s="749"/>
      <c r="JGC199" s="749"/>
      <c r="JGD199" s="749"/>
      <c r="JGE199" s="749"/>
      <c r="JGF199" s="749"/>
      <c r="JGG199" s="749"/>
      <c r="JGH199" s="749"/>
      <c r="JGI199" s="749"/>
      <c r="JGJ199" s="749"/>
      <c r="JGK199" s="749"/>
      <c r="JGL199" s="749"/>
      <c r="JGM199" s="749"/>
      <c r="JGN199" s="749"/>
      <c r="JGO199" s="749"/>
      <c r="JGP199" s="749"/>
      <c r="JGQ199" s="749"/>
      <c r="JGR199" s="749"/>
      <c r="JGS199" s="749"/>
      <c r="JGT199" s="749"/>
      <c r="JGU199" s="749"/>
      <c r="JGV199" s="749"/>
      <c r="JGW199" s="749"/>
      <c r="JGX199" s="749"/>
      <c r="JGY199" s="749"/>
      <c r="JGZ199" s="749"/>
      <c r="JHA199" s="749"/>
      <c r="JHB199" s="749"/>
      <c r="JHC199" s="749"/>
      <c r="JHD199" s="749"/>
      <c r="JHE199" s="749"/>
      <c r="JHF199" s="749"/>
      <c r="JHG199" s="749"/>
      <c r="JHH199" s="749"/>
      <c r="JHI199" s="749"/>
      <c r="JHJ199" s="749"/>
      <c r="JHK199" s="749"/>
      <c r="JHL199" s="749"/>
      <c r="JHM199" s="749"/>
      <c r="JHN199" s="749"/>
      <c r="JHO199" s="749"/>
      <c r="JHP199" s="749"/>
      <c r="JHQ199" s="749"/>
      <c r="JHR199" s="749"/>
      <c r="JHS199" s="749"/>
      <c r="JHT199" s="749"/>
      <c r="JHU199" s="749"/>
      <c r="JHV199" s="749"/>
      <c r="JHW199" s="749"/>
      <c r="JHX199" s="749"/>
      <c r="JHY199" s="749"/>
      <c r="JHZ199" s="749"/>
      <c r="JIA199" s="749"/>
      <c r="JIB199" s="749"/>
      <c r="JIC199" s="749"/>
      <c r="JID199" s="749"/>
      <c r="JIE199" s="749"/>
      <c r="JIF199" s="749"/>
      <c r="JIG199" s="749"/>
      <c r="JIH199" s="749"/>
      <c r="JII199" s="749"/>
      <c r="JIJ199" s="749"/>
      <c r="JIK199" s="749"/>
      <c r="JIL199" s="749"/>
      <c r="JIM199" s="749"/>
      <c r="JIN199" s="749"/>
      <c r="JIO199" s="749"/>
      <c r="JIP199" s="749"/>
      <c r="JIQ199" s="749"/>
      <c r="JIR199" s="749"/>
      <c r="JIS199" s="749"/>
      <c r="JIT199" s="749"/>
      <c r="JIU199" s="749"/>
      <c r="JIV199" s="749"/>
      <c r="JIW199" s="749"/>
      <c r="JIX199" s="749"/>
      <c r="JIY199" s="749"/>
      <c r="JIZ199" s="749"/>
      <c r="JJA199" s="749"/>
      <c r="JJB199" s="749"/>
      <c r="JJC199" s="749"/>
      <c r="JJD199" s="749"/>
      <c r="JJE199" s="749"/>
      <c r="JJF199" s="749"/>
      <c r="JJG199" s="749"/>
      <c r="JJH199" s="749"/>
      <c r="JJI199" s="749"/>
      <c r="JJJ199" s="749"/>
      <c r="JJK199" s="749"/>
      <c r="JJL199" s="749"/>
      <c r="JJM199" s="749"/>
      <c r="JJN199" s="749"/>
      <c r="JJO199" s="749"/>
      <c r="JJP199" s="749"/>
      <c r="JJQ199" s="749"/>
      <c r="JJR199" s="749"/>
      <c r="JJS199" s="749"/>
      <c r="JJT199" s="749"/>
      <c r="JJU199" s="749"/>
      <c r="JJV199" s="749"/>
      <c r="JJW199" s="749"/>
      <c r="JJX199" s="749"/>
      <c r="JJY199" s="749"/>
      <c r="JJZ199" s="749"/>
      <c r="JKA199" s="749"/>
      <c r="JKB199" s="749"/>
      <c r="JKC199" s="749"/>
      <c r="JKD199" s="749"/>
      <c r="JKE199" s="749"/>
      <c r="JKF199" s="749"/>
      <c r="JKG199" s="749"/>
      <c r="JKH199" s="749"/>
      <c r="JKI199" s="749"/>
      <c r="JKJ199" s="749"/>
      <c r="JKK199" s="749"/>
      <c r="JKL199" s="749"/>
      <c r="JKM199" s="749"/>
      <c r="JKN199" s="749"/>
      <c r="JKO199" s="749"/>
      <c r="JKP199" s="749"/>
      <c r="JKQ199" s="749"/>
      <c r="JKR199" s="749"/>
      <c r="JKS199" s="749"/>
      <c r="JKT199" s="749"/>
      <c r="JKU199" s="749"/>
      <c r="JKV199" s="749"/>
      <c r="JKW199" s="749"/>
      <c r="JKX199" s="749"/>
      <c r="JKY199" s="749"/>
      <c r="JKZ199" s="749"/>
      <c r="JLA199" s="749"/>
      <c r="JLB199" s="749"/>
      <c r="JLC199" s="749"/>
      <c r="JLD199" s="749"/>
      <c r="JLE199" s="749"/>
      <c r="JLF199" s="749"/>
      <c r="JLG199" s="749"/>
      <c r="JLH199" s="749"/>
      <c r="JLI199" s="749"/>
      <c r="JLJ199" s="749"/>
      <c r="JLK199" s="749"/>
      <c r="JLL199" s="749"/>
      <c r="JLM199" s="749"/>
      <c r="JLN199" s="749"/>
      <c r="JLO199" s="749"/>
      <c r="JLP199" s="749"/>
      <c r="JLQ199" s="749"/>
      <c r="JLR199" s="749"/>
      <c r="JLS199" s="749"/>
      <c r="JLT199" s="749"/>
      <c r="JLU199" s="749"/>
      <c r="JLV199" s="749"/>
      <c r="JLW199" s="749"/>
      <c r="JLX199" s="749"/>
      <c r="JLY199" s="749"/>
      <c r="JLZ199" s="749"/>
      <c r="JMA199" s="749"/>
      <c r="JMB199" s="749"/>
      <c r="JMC199" s="749"/>
      <c r="JMD199" s="749"/>
      <c r="JME199" s="749"/>
      <c r="JMF199" s="749"/>
      <c r="JMG199" s="749"/>
      <c r="JMH199" s="749"/>
      <c r="JMI199" s="749"/>
      <c r="JMJ199" s="749"/>
      <c r="JMK199" s="749"/>
      <c r="JML199" s="749"/>
      <c r="JMM199" s="749"/>
      <c r="JMN199" s="749"/>
      <c r="JMO199" s="749"/>
      <c r="JMP199" s="749"/>
      <c r="JMQ199" s="749"/>
      <c r="JMR199" s="749"/>
      <c r="JMS199" s="749"/>
      <c r="JMT199" s="749"/>
      <c r="JMU199" s="749"/>
      <c r="JMV199" s="749"/>
      <c r="JMW199" s="749"/>
      <c r="JMX199" s="749"/>
      <c r="JMY199" s="749"/>
      <c r="JMZ199" s="749"/>
      <c r="JNA199" s="749"/>
      <c r="JNB199" s="749"/>
      <c r="JNC199" s="749"/>
      <c r="JND199" s="749"/>
      <c r="JNE199" s="749"/>
      <c r="JNF199" s="749"/>
      <c r="JNG199" s="749"/>
      <c r="JNH199" s="749"/>
      <c r="JNI199" s="749"/>
      <c r="JNJ199" s="749"/>
      <c r="JNK199" s="749"/>
      <c r="JNL199" s="749"/>
      <c r="JNM199" s="749"/>
      <c r="JNN199" s="749"/>
      <c r="JNO199" s="749"/>
      <c r="JNP199" s="749"/>
      <c r="JNQ199" s="749"/>
      <c r="JNR199" s="749"/>
      <c r="JNS199" s="749"/>
      <c r="JNT199" s="749"/>
      <c r="JNU199" s="749"/>
      <c r="JNV199" s="749"/>
      <c r="JNW199" s="749"/>
      <c r="JNX199" s="749"/>
      <c r="JNY199" s="749"/>
      <c r="JNZ199" s="749"/>
      <c r="JOA199" s="749"/>
      <c r="JOB199" s="749"/>
      <c r="JOC199" s="749"/>
      <c r="JOD199" s="749"/>
      <c r="JOE199" s="749"/>
      <c r="JOF199" s="749"/>
      <c r="JOG199" s="749"/>
      <c r="JOH199" s="749"/>
      <c r="JOI199" s="749"/>
      <c r="JOJ199" s="749"/>
      <c r="JOK199" s="749"/>
      <c r="JOL199" s="749"/>
      <c r="JOM199" s="749"/>
      <c r="JON199" s="749"/>
      <c r="JOO199" s="749"/>
      <c r="JOP199" s="749"/>
      <c r="JOQ199" s="749"/>
      <c r="JOR199" s="749"/>
      <c r="JOS199" s="749"/>
      <c r="JOT199" s="749"/>
      <c r="JOU199" s="749"/>
      <c r="JOV199" s="749"/>
      <c r="JOW199" s="749"/>
      <c r="JOX199" s="749"/>
      <c r="JOY199" s="749"/>
      <c r="JOZ199" s="749"/>
      <c r="JPA199" s="749"/>
      <c r="JPB199" s="749"/>
      <c r="JPC199" s="749"/>
      <c r="JPD199" s="749"/>
      <c r="JPE199" s="749"/>
      <c r="JPF199" s="749"/>
      <c r="JPG199" s="749"/>
      <c r="JPH199" s="749"/>
      <c r="JPI199" s="749"/>
      <c r="JPJ199" s="749"/>
      <c r="JPK199" s="749"/>
      <c r="JPL199" s="749"/>
      <c r="JPM199" s="749"/>
      <c r="JPN199" s="749"/>
      <c r="JPO199" s="749"/>
      <c r="JPP199" s="749"/>
      <c r="JPQ199" s="749"/>
      <c r="JPR199" s="749"/>
      <c r="JPS199" s="749"/>
      <c r="JPT199" s="749"/>
      <c r="JPU199" s="749"/>
      <c r="JPV199" s="749"/>
      <c r="JPW199" s="749"/>
      <c r="JPX199" s="749"/>
      <c r="JPY199" s="749"/>
      <c r="JPZ199" s="749"/>
      <c r="JQA199" s="749"/>
      <c r="JQB199" s="749"/>
      <c r="JQC199" s="749"/>
      <c r="JQD199" s="749"/>
      <c r="JQE199" s="749"/>
      <c r="JQF199" s="749"/>
      <c r="JQG199" s="749"/>
      <c r="JQH199" s="749"/>
      <c r="JQI199" s="749"/>
      <c r="JQJ199" s="749"/>
      <c r="JQK199" s="749"/>
      <c r="JQL199" s="749"/>
      <c r="JQM199" s="749"/>
      <c r="JQN199" s="749"/>
      <c r="JQO199" s="749"/>
      <c r="JQP199" s="749"/>
      <c r="JQQ199" s="749"/>
      <c r="JQR199" s="749"/>
      <c r="JQS199" s="749"/>
      <c r="JQT199" s="749"/>
      <c r="JQU199" s="749"/>
      <c r="JQV199" s="749"/>
      <c r="JQW199" s="749"/>
      <c r="JQX199" s="749"/>
      <c r="JQY199" s="749"/>
      <c r="JQZ199" s="749"/>
      <c r="JRA199" s="749"/>
      <c r="JRB199" s="749"/>
      <c r="JRC199" s="749"/>
      <c r="JRD199" s="749"/>
      <c r="JRE199" s="749"/>
      <c r="JRF199" s="749"/>
      <c r="JRG199" s="749"/>
      <c r="JRH199" s="749"/>
      <c r="JRI199" s="749"/>
      <c r="JRJ199" s="749"/>
      <c r="JRK199" s="749"/>
      <c r="JRL199" s="749"/>
      <c r="JRM199" s="749"/>
      <c r="JRN199" s="749"/>
      <c r="JRO199" s="749"/>
      <c r="JRP199" s="749"/>
      <c r="JRQ199" s="749"/>
      <c r="JRR199" s="749"/>
      <c r="JRS199" s="749"/>
      <c r="JRT199" s="749"/>
      <c r="JRU199" s="749"/>
      <c r="JRV199" s="749"/>
      <c r="JRW199" s="749"/>
      <c r="JRX199" s="749"/>
      <c r="JRY199" s="749"/>
      <c r="JRZ199" s="749"/>
      <c r="JSA199" s="749"/>
      <c r="JSB199" s="749"/>
      <c r="JSC199" s="749"/>
      <c r="JSD199" s="749"/>
      <c r="JSE199" s="749"/>
      <c r="JSF199" s="749"/>
      <c r="JSG199" s="749"/>
      <c r="JSH199" s="749"/>
      <c r="JSI199" s="749"/>
      <c r="JSJ199" s="749"/>
      <c r="JSK199" s="749"/>
      <c r="JSL199" s="749"/>
      <c r="JSM199" s="749"/>
      <c r="JSN199" s="749"/>
      <c r="JSO199" s="749"/>
      <c r="JSP199" s="749"/>
      <c r="JSQ199" s="749"/>
      <c r="JSR199" s="749"/>
      <c r="JSS199" s="749"/>
      <c r="JST199" s="749"/>
      <c r="JSU199" s="749"/>
      <c r="JSV199" s="749"/>
      <c r="JSW199" s="749"/>
      <c r="JSX199" s="749"/>
      <c r="JSY199" s="749"/>
      <c r="JSZ199" s="749"/>
      <c r="JTA199" s="749"/>
      <c r="JTB199" s="749"/>
      <c r="JTC199" s="749"/>
      <c r="JTD199" s="749"/>
      <c r="JTE199" s="749"/>
      <c r="JTF199" s="749"/>
      <c r="JTG199" s="749"/>
      <c r="JTH199" s="749"/>
      <c r="JTI199" s="749"/>
      <c r="JTJ199" s="749"/>
      <c r="JTK199" s="749"/>
      <c r="JTL199" s="749"/>
      <c r="JTM199" s="749"/>
      <c r="JTN199" s="749"/>
      <c r="JTO199" s="749"/>
      <c r="JTP199" s="749"/>
      <c r="JTQ199" s="749"/>
      <c r="JTR199" s="749"/>
      <c r="JTS199" s="749"/>
      <c r="JTT199" s="749"/>
      <c r="JTU199" s="749"/>
      <c r="JTV199" s="749"/>
      <c r="JTW199" s="749"/>
      <c r="JTX199" s="749"/>
      <c r="JTY199" s="749"/>
      <c r="JTZ199" s="749"/>
      <c r="JUA199" s="749"/>
      <c r="JUB199" s="749"/>
      <c r="JUC199" s="749"/>
      <c r="JUD199" s="749"/>
      <c r="JUE199" s="749"/>
      <c r="JUF199" s="749"/>
      <c r="JUG199" s="749"/>
      <c r="JUH199" s="749"/>
      <c r="JUI199" s="749"/>
      <c r="JUJ199" s="749"/>
      <c r="JUK199" s="749"/>
      <c r="JUL199" s="749"/>
      <c r="JUM199" s="749"/>
      <c r="JUN199" s="749"/>
      <c r="JUO199" s="749"/>
      <c r="JUP199" s="749"/>
      <c r="JUQ199" s="749"/>
      <c r="JUR199" s="749"/>
      <c r="JUS199" s="749"/>
      <c r="JUT199" s="749"/>
      <c r="JUU199" s="749"/>
      <c r="JUV199" s="749"/>
      <c r="JUW199" s="749"/>
      <c r="JUX199" s="749"/>
      <c r="JUY199" s="749"/>
      <c r="JUZ199" s="749"/>
      <c r="JVA199" s="749"/>
      <c r="JVB199" s="749"/>
      <c r="JVC199" s="749"/>
      <c r="JVD199" s="749"/>
      <c r="JVE199" s="749"/>
      <c r="JVF199" s="749"/>
      <c r="JVG199" s="749"/>
      <c r="JVH199" s="749"/>
      <c r="JVI199" s="749"/>
      <c r="JVJ199" s="749"/>
      <c r="JVK199" s="749"/>
      <c r="JVL199" s="749"/>
      <c r="JVM199" s="749"/>
      <c r="JVN199" s="749"/>
      <c r="JVO199" s="749"/>
      <c r="JVP199" s="749"/>
      <c r="JVQ199" s="749"/>
      <c r="JVR199" s="749"/>
      <c r="JVS199" s="749"/>
      <c r="JVT199" s="749"/>
      <c r="JVU199" s="749"/>
      <c r="JVV199" s="749"/>
      <c r="JVW199" s="749"/>
      <c r="JVX199" s="749"/>
      <c r="JVY199" s="749"/>
      <c r="JVZ199" s="749"/>
      <c r="JWA199" s="749"/>
      <c r="JWB199" s="749"/>
      <c r="JWC199" s="749"/>
      <c r="JWD199" s="749"/>
      <c r="JWE199" s="749"/>
      <c r="JWF199" s="749"/>
      <c r="JWG199" s="749"/>
      <c r="JWH199" s="749"/>
      <c r="JWI199" s="749"/>
      <c r="JWJ199" s="749"/>
      <c r="JWK199" s="749"/>
      <c r="JWL199" s="749"/>
      <c r="JWM199" s="749"/>
      <c r="JWN199" s="749"/>
      <c r="JWO199" s="749"/>
      <c r="JWP199" s="749"/>
      <c r="JWQ199" s="749"/>
      <c r="JWR199" s="749"/>
      <c r="JWS199" s="749"/>
      <c r="JWT199" s="749"/>
      <c r="JWU199" s="749"/>
      <c r="JWV199" s="749"/>
      <c r="JWW199" s="749"/>
      <c r="JWX199" s="749"/>
      <c r="JWY199" s="749"/>
      <c r="JWZ199" s="749"/>
      <c r="JXA199" s="749"/>
      <c r="JXB199" s="749"/>
      <c r="JXC199" s="749"/>
      <c r="JXD199" s="749"/>
      <c r="JXE199" s="749"/>
      <c r="JXF199" s="749"/>
      <c r="JXG199" s="749"/>
      <c r="JXH199" s="749"/>
      <c r="JXI199" s="749"/>
      <c r="JXJ199" s="749"/>
      <c r="JXK199" s="749"/>
      <c r="JXL199" s="749"/>
      <c r="JXM199" s="749"/>
      <c r="JXN199" s="749"/>
      <c r="JXO199" s="749"/>
      <c r="JXP199" s="749"/>
      <c r="JXQ199" s="749"/>
      <c r="JXR199" s="749"/>
      <c r="JXS199" s="749"/>
      <c r="JXT199" s="749"/>
      <c r="JXU199" s="749"/>
      <c r="JXV199" s="749"/>
      <c r="JXW199" s="749"/>
      <c r="JXX199" s="749"/>
      <c r="JXY199" s="749"/>
      <c r="JXZ199" s="749"/>
      <c r="JYA199" s="749"/>
      <c r="JYB199" s="749"/>
      <c r="JYC199" s="749"/>
      <c r="JYD199" s="749"/>
      <c r="JYE199" s="749"/>
      <c r="JYF199" s="749"/>
      <c r="JYG199" s="749"/>
      <c r="JYH199" s="749"/>
      <c r="JYI199" s="749"/>
      <c r="JYJ199" s="749"/>
      <c r="JYK199" s="749"/>
      <c r="JYL199" s="749"/>
      <c r="JYM199" s="749"/>
      <c r="JYN199" s="749"/>
      <c r="JYO199" s="749"/>
      <c r="JYP199" s="749"/>
      <c r="JYQ199" s="749"/>
      <c r="JYR199" s="749"/>
      <c r="JYS199" s="749"/>
      <c r="JYT199" s="749"/>
      <c r="JYU199" s="749"/>
      <c r="JYV199" s="749"/>
      <c r="JYW199" s="749"/>
      <c r="JYX199" s="749"/>
      <c r="JYY199" s="749"/>
      <c r="JYZ199" s="749"/>
      <c r="JZA199" s="749"/>
      <c r="JZB199" s="749"/>
      <c r="JZC199" s="749"/>
      <c r="JZD199" s="749"/>
      <c r="JZE199" s="749"/>
      <c r="JZF199" s="749"/>
      <c r="JZG199" s="749"/>
      <c r="JZH199" s="749"/>
      <c r="JZI199" s="749"/>
      <c r="JZJ199" s="749"/>
      <c r="JZK199" s="749"/>
      <c r="JZL199" s="749"/>
      <c r="JZM199" s="749"/>
      <c r="JZN199" s="749"/>
      <c r="JZO199" s="749"/>
      <c r="JZP199" s="749"/>
      <c r="JZQ199" s="749"/>
      <c r="JZR199" s="749"/>
      <c r="JZS199" s="749"/>
      <c r="JZT199" s="749"/>
      <c r="JZU199" s="749"/>
      <c r="JZV199" s="749"/>
      <c r="JZW199" s="749"/>
      <c r="JZX199" s="749"/>
      <c r="JZY199" s="749"/>
      <c r="JZZ199" s="749"/>
      <c r="KAA199" s="749"/>
      <c r="KAB199" s="749"/>
      <c r="KAC199" s="749"/>
      <c r="KAD199" s="749"/>
      <c r="KAE199" s="749"/>
      <c r="KAF199" s="749"/>
      <c r="KAG199" s="749"/>
      <c r="KAH199" s="749"/>
      <c r="KAI199" s="749"/>
      <c r="KAJ199" s="749"/>
      <c r="KAK199" s="749"/>
      <c r="KAL199" s="749"/>
      <c r="KAM199" s="749"/>
      <c r="KAN199" s="749"/>
      <c r="KAO199" s="749"/>
      <c r="KAP199" s="749"/>
      <c r="KAQ199" s="749"/>
      <c r="KAR199" s="749"/>
      <c r="KAS199" s="749"/>
      <c r="KAT199" s="749"/>
      <c r="KAU199" s="749"/>
      <c r="KAV199" s="749"/>
      <c r="KAW199" s="749"/>
      <c r="KAX199" s="749"/>
      <c r="KAY199" s="749"/>
      <c r="KAZ199" s="749"/>
      <c r="KBA199" s="749"/>
      <c r="KBB199" s="749"/>
      <c r="KBC199" s="749"/>
      <c r="KBD199" s="749"/>
      <c r="KBE199" s="749"/>
      <c r="KBF199" s="749"/>
      <c r="KBG199" s="749"/>
      <c r="KBH199" s="749"/>
      <c r="KBI199" s="749"/>
      <c r="KBJ199" s="749"/>
      <c r="KBK199" s="749"/>
      <c r="KBL199" s="749"/>
      <c r="KBM199" s="749"/>
      <c r="KBN199" s="749"/>
      <c r="KBO199" s="749"/>
      <c r="KBP199" s="749"/>
      <c r="KBQ199" s="749"/>
      <c r="KBR199" s="749"/>
      <c r="KBS199" s="749"/>
      <c r="KBT199" s="749"/>
      <c r="KBU199" s="749"/>
      <c r="KBV199" s="749"/>
      <c r="KBW199" s="749"/>
      <c r="KBX199" s="749"/>
      <c r="KBY199" s="749"/>
      <c r="KBZ199" s="749"/>
      <c r="KCA199" s="749"/>
      <c r="KCB199" s="749"/>
      <c r="KCC199" s="749"/>
      <c r="KCD199" s="749"/>
      <c r="KCE199" s="749"/>
      <c r="KCF199" s="749"/>
      <c r="KCG199" s="749"/>
      <c r="KCH199" s="749"/>
      <c r="KCI199" s="749"/>
      <c r="KCJ199" s="749"/>
      <c r="KCK199" s="749"/>
      <c r="KCL199" s="749"/>
      <c r="KCM199" s="749"/>
      <c r="KCN199" s="749"/>
      <c r="KCO199" s="749"/>
      <c r="KCP199" s="749"/>
      <c r="KCQ199" s="749"/>
      <c r="KCR199" s="749"/>
      <c r="KCS199" s="749"/>
      <c r="KCT199" s="749"/>
      <c r="KCU199" s="749"/>
      <c r="KCV199" s="749"/>
      <c r="KCW199" s="749"/>
      <c r="KCX199" s="749"/>
      <c r="KCY199" s="749"/>
      <c r="KCZ199" s="749"/>
      <c r="KDA199" s="749"/>
      <c r="KDB199" s="749"/>
      <c r="KDC199" s="749"/>
      <c r="KDD199" s="749"/>
      <c r="KDE199" s="749"/>
      <c r="KDF199" s="749"/>
      <c r="KDG199" s="749"/>
      <c r="KDH199" s="749"/>
      <c r="KDI199" s="749"/>
      <c r="KDJ199" s="749"/>
      <c r="KDK199" s="749"/>
      <c r="KDL199" s="749"/>
      <c r="KDM199" s="749"/>
      <c r="KDN199" s="749"/>
      <c r="KDO199" s="749"/>
      <c r="KDP199" s="749"/>
      <c r="KDQ199" s="749"/>
      <c r="KDR199" s="749"/>
      <c r="KDS199" s="749"/>
      <c r="KDT199" s="749"/>
      <c r="KDU199" s="749"/>
      <c r="KDV199" s="749"/>
      <c r="KDW199" s="749"/>
      <c r="KDX199" s="749"/>
      <c r="KDY199" s="749"/>
      <c r="KDZ199" s="749"/>
      <c r="KEA199" s="749"/>
      <c r="KEB199" s="749"/>
      <c r="KEC199" s="749"/>
      <c r="KED199" s="749"/>
      <c r="KEE199" s="749"/>
      <c r="KEF199" s="749"/>
      <c r="KEG199" s="749"/>
      <c r="KEH199" s="749"/>
      <c r="KEI199" s="749"/>
      <c r="KEJ199" s="749"/>
      <c r="KEK199" s="749"/>
      <c r="KEL199" s="749"/>
      <c r="KEM199" s="749"/>
      <c r="KEN199" s="749"/>
      <c r="KEO199" s="749"/>
      <c r="KEP199" s="749"/>
      <c r="KEQ199" s="749"/>
      <c r="KER199" s="749"/>
      <c r="KES199" s="749"/>
      <c r="KET199" s="749"/>
      <c r="KEU199" s="749"/>
      <c r="KEV199" s="749"/>
      <c r="KEW199" s="749"/>
      <c r="KEX199" s="749"/>
      <c r="KEY199" s="749"/>
      <c r="KEZ199" s="749"/>
      <c r="KFA199" s="749"/>
      <c r="KFB199" s="749"/>
      <c r="KFC199" s="749"/>
      <c r="KFD199" s="749"/>
      <c r="KFE199" s="749"/>
      <c r="KFF199" s="749"/>
      <c r="KFG199" s="749"/>
      <c r="KFH199" s="749"/>
      <c r="KFI199" s="749"/>
      <c r="KFJ199" s="749"/>
      <c r="KFK199" s="749"/>
      <c r="KFL199" s="749"/>
      <c r="KFM199" s="749"/>
      <c r="KFN199" s="749"/>
      <c r="KFO199" s="749"/>
      <c r="KFP199" s="749"/>
      <c r="KFQ199" s="749"/>
      <c r="KFR199" s="749"/>
      <c r="KFS199" s="749"/>
      <c r="KFT199" s="749"/>
      <c r="KFU199" s="749"/>
      <c r="KFV199" s="749"/>
      <c r="KFW199" s="749"/>
      <c r="KFX199" s="749"/>
      <c r="KFY199" s="749"/>
      <c r="KFZ199" s="749"/>
      <c r="KGA199" s="749"/>
      <c r="KGB199" s="749"/>
      <c r="KGC199" s="749"/>
      <c r="KGD199" s="749"/>
      <c r="KGE199" s="749"/>
      <c r="KGF199" s="749"/>
      <c r="KGG199" s="749"/>
      <c r="KGH199" s="749"/>
      <c r="KGI199" s="749"/>
      <c r="KGJ199" s="749"/>
      <c r="KGK199" s="749"/>
      <c r="KGL199" s="749"/>
      <c r="KGM199" s="749"/>
      <c r="KGN199" s="749"/>
      <c r="KGO199" s="749"/>
      <c r="KGP199" s="749"/>
      <c r="KGQ199" s="749"/>
      <c r="KGR199" s="749"/>
      <c r="KGS199" s="749"/>
      <c r="KGT199" s="749"/>
      <c r="KGU199" s="749"/>
      <c r="KGV199" s="749"/>
      <c r="KGW199" s="749"/>
      <c r="KGX199" s="749"/>
      <c r="KGY199" s="749"/>
      <c r="KGZ199" s="749"/>
      <c r="KHA199" s="749"/>
      <c r="KHB199" s="749"/>
      <c r="KHC199" s="749"/>
      <c r="KHD199" s="749"/>
      <c r="KHE199" s="749"/>
      <c r="KHF199" s="749"/>
      <c r="KHG199" s="749"/>
      <c r="KHH199" s="749"/>
      <c r="KHI199" s="749"/>
      <c r="KHJ199" s="749"/>
      <c r="KHK199" s="749"/>
      <c r="KHL199" s="749"/>
      <c r="KHM199" s="749"/>
      <c r="KHN199" s="749"/>
      <c r="KHO199" s="749"/>
      <c r="KHP199" s="749"/>
      <c r="KHQ199" s="749"/>
      <c r="KHR199" s="749"/>
      <c r="KHS199" s="749"/>
      <c r="KHT199" s="749"/>
      <c r="KHU199" s="749"/>
      <c r="KHV199" s="749"/>
      <c r="KHW199" s="749"/>
      <c r="KHX199" s="749"/>
      <c r="KHY199" s="749"/>
      <c r="KHZ199" s="749"/>
      <c r="KIA199" s="749"/>
      <c r="KIB199" s="749"/>
      <c r="KIC199" s="749"/>
      <c r="KID199" s="749"/>
      <c r="KIE199" s="749"/>
      <c r="KIF199" s="749"/>
      <c r="KIG199" s="749"/>
      <c r="KIH199" s="749"/>
      <c r="KII199" s="749"/>
      <c r="KIJ199" s="749"/>
      <c r="KIK199" s="749"/>
      <c r="KIL199" s="749"/>
      <c r="KIM199" s="749"/>
      <c r="KIN199" s="749"/>
      <c r="KIO199" s="749"/>
      <c r="KIP199" s="749"/>
      <c r="KIQ199" s="749"/>
      <c r="KIR199" s="749"/>
      <c r="KIS199" s="749"/>
      <c r="KIT199" s="749"/>
      <c r="KIU199" s="749"/>
      <c r="KIV199" s="749"/>
      <c r="KIW199" s="749"/>
      <c r="KIX199" s="749"/>
      <c r="KIY199" s="749"/>
      <c r="KIZ199" s="749"/>
      <c r="KJA199" s="749"/>
      <c r="KJB199" s="749"/>
      <c r="KJC199" s="749"/>
      <c r="KJD199" s="749"/>
      <c r="KJE199" s="749"/>
      <c r="KJF199" s="749"/>
      <c r="KJG199" s="749"/>
      <c r="KJH199" s="749"/>
      <c r="KJI199" s="749"/>
      <c r="KJJ199" s="749"/>
      <c r="KJK199" s="749"/>
      <c r="KJL199" s="749"/>
      <c r="KJM199" s="749"/>
      <c r="KJN199" s="749"/>
      <c r="KJO199" s="749"/>
      <c r="KJP199" s="749"/>
      <c r="KJQ199" s="749"/>
      <c r="KJR199" s="749"/>
      <c r="KJS199" s="749"/>
      <c r="KJT199" s="749"/>
      <c r="KJU199" s="749"/>
      <c r="KJV199" s="749"/>
      <c r="KJW199" s="749"/>
      <c r="KJX199" s="749"/>
      <c r="KJY199" s="749"/>
      <c r="KJZ199" s="749"/>
      <c r="KKA199" s="749"/>
      <c r="KKB199" s="749"/>
      <c r="KKC199" s="749"/>
      <c r="KKD199" s="749"/>
      <c r="KKE199" s="749"/>
      <c r="KKF199" s="749"/>
      <c r="KKG199" s="749"/>
      <c r="KKH199" s="749"/>
      <c r="KKI199" s="749"/>
      <c r="KKJ199" s="749"/>
      <c r="KKK199" s="749"/>
      <c r="KKL199" s="749"/>
      <c r="KKM199" s="749"/>
      <c r="KKN199" s="749"/>
      <c r="KKO199" s="749"/>
      <c r="KKP199" s="749"/>
      <c r="KKQ199" s="749"/>
      <c r="KKR199" s="749"/>
      <c r="KKS199" s="749"/>
      <c r="KKT199" s="749"/>
      <c r="KKU199" s="749"/>
      <c r="KKV199" s="749"/>
      <c r="KKW199" s="749"/>
      <c r="KKX199" s="749"/>
      <c r="KKY199" s="749"/>
      <c r="KKZ199" s="749"/>
      <c r="KLA199" s="749"/>
      <c r="KLB199" s="749"/>
      <c r="KLC199" s="749"/>
      <c r="KLD199" s="749"/>
      <c r="KLE199" s="749"/>
      <c r="KLF199" s="749"/>
      <c r="KLG199" s="749"/>
      <c r="KLH199" s="749"/>
      <c r="KLI199" s="749"/>
      <c r="KLJ199" s="749"/>
      <c r="KLK199" s="749"/>
      <c r="KLL199" s="749"/>
      <c r="KLM199" s="749"/>
      <c r="KLN199" s="749"/>
      <c r="KLO199" s="749"/>
      <c r="KLP199" s="749"/>
      <c r="KLQ199" s="749"/>
      <c r="KLR199" s="749"/>
      <c r="KLS199" s="749"/>
      <c r="KLT199" s="749"/>
      <c r="KLU199" s="749"/>
      <c r="KLV199" s="749"/>
      <c r="KLW199" s="749"/>
      <c r="KLX199" s="749"/>
      <c r="KLY199" s="749"/>
      <c r="KLZ199" s="749"/>
      <c r="KMA199" s="749"/>
      <c r="KMB199" s="749"/>
      <c r="KMC199" s="749"/>
      <c r="KMD199" s="749"/>
      <c r="KME199" s="749"/>
      <c r="KMF199" s="749"/>
      <c r="KMG199" s="749"/>
      <c r="KMH199" s="749"/>
      <c r="KMI199" s="749"/>
      <c r="KMJ199" s="749"/>
      <c r="KMK199" s="749"/>
      <c r="KML199" s="749"/>
      <c r="KMM199" s="749"/>
      <c r="KMN199" s="749"/>
      <c r="KMO199" s="749"/>
      <c r="KMP199" s="749"/>
      <c r="KMQ199" s="749"/>
      <c r="KMR199" s="749"/>
      <c r="KMS199" s="749"/>
      <c r="KMT199" s="749"/>
      <c r="KMU199" s="749"/>
      <c r="KMV199" s="749"/>
      <c r="KMW199" s="749"/>
      <c r="KMX199" s="749"/>
      <c r="KMY199" s="749"/>
      <c r="KMZ199" s="749"/>
      <c r="KNA199" s="749"/>
      <c r="KNB199" s="749"/>
      <c r="KNC199" s="749"/>
      <c r="KND199" s="749"/>
      <c r="KNE199" s="749"/>
      <c r="KNF199" s="749"/>
      <c r="KNG199" s="749"/>
      <c r="KNH199" s="749"/>
      <c r="KNI199" s="749"/>
      <c r="KNJ199" s="749"/>
      <c r="KNK199" s="749"/>
      <c r="KNL199" s="749"/>
      <c r="KNM199" s="749"/>
      <c r="KNN199" s="749"/>
      <c r="KNO199" s="749"/>
      <c r="KNP199" s="749"/>
      <c r="KNQ199" s="749"/>
      <c r="KNR199" s="749"/>
      <c r="KNS199" s="749"/>
      <c r="KNT199" s="749"/>
      <c r="KNU199" s="749"/>
      <c r="KNV199" s="749"/>
      <c r="KNW199" s="749"/>
      <c r="KNX199" s="749"/>
      <c r="KNY199" s="749"/>
      <c r="KNZ199" s="749"/>
      <c r="KOA199" s="749"/>
      <c r="KOB199" s="749"/>
      <c r="KOC199" s="749"/>
      <c r="KOD199" s="749"/>
      <c r="KOE199" s="749"/>
      <c r="KOF199" s="749"/>
      <c r="KOG199" s="749"/>
      <c r="KOH199" s="749"/>
      <c r="KOI199" s="749"/>
      <c r="KOJ199" s="749"/>
      <c r="KOK199" s="749"/>
      <c r="KOL199" s="749"/>
      <c r="KOM199" s="749"/>
      <c r="KON199" s="749"/>
      <c r="KOO199" s="749"/>
      <c r="KOP199" s="749"/>
      <c r="KOQ199" s="749"/>
      <c r="KOR199" s="749"/>
      <c r="KOS199" s="749"/>
      <c r="KOT199" s="749"/>
      <c r="KOU199" s="749"/>
      <c r="KOV199" s="749"/>
      <c r="KOW199" s="749"/>
      <c r="KOX199" s="749"/>
      <c r="KOY199" s="749"/>
      <c r="KOZ199" s="749"/>
      <c r="KPA199" s="749"/>
      <c r="KPB199" s="749"/>
      <c r="KPC199" s="749"/>
      <c r="KPD199" s="749"/>
      <c r="KPE199" s="749"/>
      <c r="KPF199" s="749"/>
      <c r="KPG199" s="749"/>
      <c r="KPH199" s="749"/>
      <c r="KPI199" s="749"/>
      <c r="KPJ199" s="749"/>
      <c r="KPK199" s="749"/>
      <c r="KPL199" s="749"/>
      <c r="KPM199" s="749"/>
      <c r="KPN199" s="749"/>
      <c r="KPO199" s="749"/>
      <c r="KPP199" s="749"/>
      <c r="KPQ199" s="749"/>
      <c r="KPR199" s="749"/>
      <c r="KPS199" s="749"/>
      <c r="KPT199" s="749"/>
      <c r="KPU199" s="749"/>
      <c r="KPV199" s="749"/>
      <c r="KPW199" s="749"/>
      <c r="KPX199" s="749"/>
      <c r="KPY199" s="749"/>
      <c r="KPZ199" s="749"/>
      <c r="KQA199" s="749"/>
      <c r="KQB199" s="749"/>
      <c r="KQC199" s="749"/>
      <c r="KQD199" s="749"/>
      <c r="KQE199" s="749"/>
      <c r="KQF199" s="749"/>
      <c r="KQG199" s="749"/>
      <c r="KQH199" s="749"/>
      <c r="KQI199" s="749"/>
      <c r="KQJ199" s="749"/>
      <c r="KQK199" s="749"/>
      <c r="KQL199" s="749"/>
      <c r="KQM199" s="749"/>
      <c r="KQN199" s="749"/>
      <c r="KQO199" s="749"/>
      <c r="KQP199" s="749"/>
      <c r="KQQ199" s="749"/>
      <c r="KQR199" s="749"/>
      <c r="KQS199" s="749"/>
      <c r="KQT199" s="749"/>
      <c r="KQU199" s="749"/>
      <c r="KQV199" s="749"/>
      <c r="KQW199" s="749"/>
      <c r="KQX199" s="749"/>
      <c r="KQY199" s="749"/>
      <c r="KQZ199" s="749"/>
      <c r="KRA199" s="749"/>
      <c r="KRB199" s="749"/>
      <c r="KRC199" s="749"/>
      <c r="KRD199" s="749"/>
      <c r="KRE199" s="749"/>
      <c r="KRF199" s="749"/>
      <c r="KRG199" s="749"/>
      <c r="KRH199" s="749"/>
      <c r="KRI199" s="749"/>
      <c r="KRJ199" s="749"/>
      <c r="KRK199" s="749"/>
      <c r="KRL199" s="749"/>
      <c r="KRM199" s="749"/>
      <c r="KRN199" s="749"/>
      <c r="KRO199" s="749"/>
      <c r="KRP199" s="749"/>
      <c r="KRQ199" s="749"/>
      <c r="KRR199" s="749"/>
      <c r="KRS199" s="749"/>
      <c r="KRT199" s="749"/>
      <c r="KRU199" s="749"/>
      <c r="KRV199" s="749"/>
      <c r="KRW199" s="749"/>
      <c r="KRX199" s="749"/>
      <c r="KRY199" s="749"/>
      <c r="KRZ199" s="749"/>
      <c r="KSA199" s="749"/>
      <c r="KSB199" s="749"/>
      <c r="KSC199" s="749"/>
      <c r="KSD199" s="749"/>
      <c r="KSE199" s="749"/>
      <c r="KSF199" s="749"/>
      <c r="KSG199" s="749"/>
      <c r="KSH199" s="749"/>
      <c r="KSI199" s="749"/>
      <c r="KSJ199" s="749"/>
      <c r="KSK199" s="749"/>
      <c r="KSL199" s="749"/>
      <c r="KSM199" s="749"/>
      <c r="KSN199" s="749"/>
      <c r="KSO199" s="749"/>
      <c r="KSP199" s="749"/>
      <c r="KSQ199" s="749"/>
      <c r="KSR199" s="749"/>
      <c r="KSS199" s="749"/>
      <c r="KST199" s="749"/>
      <c r="KSU199" s="749"/>
      <c r="KSV199" s="749"/>
      <c r="KSW199" s="749"/>
      <c r="KSX199" s="749"/>
      <c r="KSY199" s="749"/>
      <c r="KSZ199" s="749"/>
      <c r="KTA199" s="749"/>
      <c r="KTB199" s="749"/>
      <c r="KTC199" s="749"/>
      <c r="KTD199" s="749"/>
      <c r="KTE199" s="749"/>
      <c r="KTF199" s="749"/>
      <c r="KTG199" s="749"/>
      <c r="KTH199" s="749"/>
      <c r="KTI199" s="749"/>
      <c r="KTJ199" s="749"/>
      <c r="KTK199" s="749"/>
      <c r="KTL199" s="749"/>
      <c r="KTM199" s="749"/>
      <c r="KTN199" s="749"/>
      <c r="KTO199" s="749"/>
      <c r="KTP199" s="749"/>
      <c r="KTQ199" s="749"/>
      <c r="KTR199" s="749"/>
      <c r="KTS199" s="749"/>
      <c r="KTT199" s="749"/>
      <c r="KTU199" s="749"/>
      <c r="KTV199" s="749"/>
      <c r="KTW199" s="749"/>
      <c r="KTX199" s="749"/>
      <c r="KTY199" s="749"/>
      <c r="KTZ199" s="749"/>
      <c r="KUA199" s="749"/>
      <c r="KUB199" s="749"/>
      <c r="KUC199" s="749"/>
      <c r="KUD199" s="749"/>
      <c r="KUE199" s="749"/>
      <c r="KUF199" s="749"/>
      <c r="KUG199" s="749"/>
      <c r="KUH199" s="749"/>
      <c r="KUI199" s="749"/>
      <c r="KUJ199" s="749"/>
      <c r="KUK199" s="749"/>
      <c r="KUL199" s="749"/>
      <c r="KUM199" s="749"/>
      <c r="KUN199" s="749"/>
      <c r="KUO199" s="749"/>
      <c r="KUP199" s="749"/>
      <c r="KUQ199" s="749"/>
      <c r="KUR199" s="749"/>
      <c r="KUS199" s="749"/>
      <c r="KUT199" s="749"/>
      <c r="KUU199" s="749"/>
      <c r="KUV199" s="749"/>
      <c r="KUW199" s="749"/>
      <c r="KUX199" s="749"/>
      <c r="KUY199" s="749"/>
      <c r="KUZ199" s="749"/>
      <c r="KVA199" s="749"/>
      <c r="KVB199" s="749"/>
      <c r="KVC199" s="749"/>
      <c r="KVD199" s="749"/>
      <c r="KVE199" s="749"/>
      <c r="KVF199" s="749"/>
      <c r="KVG199" s="749"/>
      <c r="KVH199" s="749"/>
      <c r="KVI199" s="749"/>
      <c r="KVJ199" s="749"/>
      <c r="KVK199" s="749"/>
      <c r="KVL199" s="749"/>
      <c r="KVM199" s="749"/>
      <c r="KVN199" s="749"/>
      <c r="KVO199" s="749"/>
      <c r="KVP199" s="749"/>
      <c r="KVQ199" s="749"/>
      <c r="KVR199" s="749"/>
      <c r="KVS199" s="749"/>
      <c r="KVT199" s="749"/>
      <c r="KVU199" s="749"/>
      <c r="KVV199" s="749"/>
      <c r="KVW199" s="749"/>
      <c r="KVX199" s="749"/>
      <c r="KVY199" s="749"/>
      <c r="KVZ199" s="749"/>
      <c r="KWA199" s="749"/>
      <c r="KWB199" s="749"/>
      <c r="KWC199" s="749"/>
      <c r="KWD199" s="749"/>
      <c r="KWE199" s="749"/>
      <c r="KWF199" s="749"/>
      <c r="KWG199" s="749"/>
      <c r="KWH199" s="749"/>
      <c r="KWI199" s="749"/>
      <c r="KWJ199" s="749"/>
      <c r="KWK199" s="749"/>
      <c r="KWL199" s="749"/>
      <c r="KWM199" s="749"/>
      <c r="KWN199" s="749"/>
      <c r="KWO199" s="749"/>
      <c r="KWP199" s="749"/>
      <c r="KWQ199" s="749"/>
      <c r="KWR199" s="749"/>
      <c r="KWS199" s="749"/>
      <c r="KWT199" s="749"/>
      <c r="KWU199" s="749"/>
      <c r="KWV199" s="749"/>
      <c r="KWW199" s="749"/>
      <c r="KWX199" s="749"/>
      <c r="KWY199" s="749"/>
      <c r="KWZ199" s="749"/>
      <c r="KXA199" s="749"/>
      <c r="KXB199" s="749"/>
      <c r="KXC199" s="749"/>
      <c r="KXD199" s="749"/>
      <c r="KXE199" s="749"/>
      <c r="KXF199" s="749"/>
      <c r="KXG199" s="749"/>
      <c r="KXH199" s="749"/>
      <c r="KXI199" s="749"/>
      <c r="KXJ199" s="749"/>
      <c r="KXK199" s="749"/>
      <c r="KXL199" s="749"/>
      <c r="KXM199" s="749"/>
      <c r="KXN199" s="749"/>
      <c r="KXO199" s="749"/>
      <c r="KXP199" s="749"/>
      <c r="KXQ199" s="749"/>
      <c r="KXR199" s="749"/>
      <c r="KXS199" s="749"/>
      <c r="KXT199" s="749"/>
      <c r="KXU199" s="749"/>
      <c r="KXV199" s="749"/>
      <c r="KXW199" s="749"/>
      <c r="KXX199" s="749"/>
      <c r="KXY199" s="749"/>
      <c r="KXZ199" s="749"/>
      <c r="KYA199" s="749"/>
      <c r="KYB199" s="749"/>
      <c r="KYC199" s="749"/>
      <c r="KYD199" s="749"/>
      <c r="KYE199" s="749"/>
      <c r="KYF199" s="749"/>
      <c r="KYG199" s="749"/>
      <c r="KYH199" s="749"/>
      <c r="KYI199" s="749"/>
      <c r="KYJ199" s="749"/>
      <c r="KYK199" s="749"/>
      <c r="KYL199" s="749"/>
      <c r="KYM199" s="749"/>
      <c r="KYN199" s="749"/>
      <c r="KYO199" s="749"/>
      <c r="KYP199" s="749"/>
      <c r="KYQ199" s="749"/>
      <c r="KYR199" s="749"/>
      <c r="KYS199" s="749"/>
      <c r="KYT199" s="749"/>
      <c r="KYU199" s="749"/>
      <c r="KYV199" s="749"/>
      <c r="KYW199" s="749"/>
      <c r="KYX199" s="749"/>
      <c r="KYY199" s="749"/>
      <c r="KYZ199" s="749"/>
      <c r="KZA199" s="749"/>
      <c r="KZB199" s="749"/>
      <c r="KZC199" s="749"/>
      <c r="KZD199" s="749"/>
      <c r="KZE199" s="749"/>
      <c r="KZF199" s="749"/>
      <c r="KZG199" s="749"/>
      <c r="KZH199" s="749"/>
      <c r="KZI199" s="749"/>
      <c r="KZJ199" s="749"/>
      <c r="KZK199" s="749"/>
      <c r="KZL199" s="749"/>
      <c r="KZM199" s="749"/>
      <c r="KZN199" s="749"/>
      <c r="KZO199" s="749"/>
      <c r="KZP199" s="749"/>
      <c r="KZQ199" s="749"/>
      <c r="KZR199" s="749"/>
      <c r="KZS199" s="749"/>
      <c r="KZT199" s="749"/>
      <c r="KZU199" s="749"/>
      <c r="KZV199" s="749"/>
      <c r="KZW199" s="749"/>
      <c r="KZX199" s="749"/>
      <c r="KZY199" s="749"/>
      <c r="KZZ199" s="749"/>
      <c r="LAA199" s="749"/>
      <c r="LAB199" s="749"/>
      <c r="LAC199" s="749"/>
      <c r="LAD199" s="749"/>
      <c r="LAE199" s="749"/>
      <c r="LAF199" s="749"/>
      <c r="LAG199" s="749"/>
      <c r="LAH199" s="749"/>
      <c r="LAI199" s="749"/>
      <c r="LAJ199" s="749"/>
      <c r="LAK199" s="749"/>
      <c r="LAL199" s="749"/>
      <c r="LAM199" s="749"/>
      <c r="LAN199" s="749"/>
      <c r="LAO199" s="749"/>
      <c r="LAP199" s="749"/>
      <c r="LAQ199" s="749"/>
      <c r="LAR199" s="749"/>
      <c r="LAS199" s="749"/>
      <c r="LAT199" s="749"/>
      <c r="LAU199" s="749"/>
      <c r="LAV199" s="749"/>
      <c r="LAW199" s="749"/>
      <c r="LAX199" s="749"/>
      <c r="LAY199" s="749"/>
      <c r="LAZ199" s="749"/>
      <c r="LBA199" s="749"/>
      <c r="LBB199" s="749"/>
      <c r="LBC199" s="749"/>
      <c r="LBD199" s="749"/>
      <c r="LBE199" s="749"/>
      <c r="LBF199" s="749"/>
      <c r="LBG199" s="749"/>
      <c r="LBH199" s="749"/>
      <c r="LBI199" s="749"/>
      <c r="LBJ199" s="749"/>
      <c r="LBK199" s="749"/>
      <c r="LBL199" s="749"/>
      <c r="LBM199" s="749"/>
      <c r="LBN199" s="749"/>
      <c r="LBO199" s="749"/>
      <c r="LBP199" s="749"/>
      <c r="LBQ199" s="749"/>
      <c r="LBR199" s="749"/>
      <c r="LBS199" s="749"/>
      <c r="LBT199" s="749"/>
      <c r="LBU199" s="749"/>
      <c r="LBV199" s="749"/>
      <c r="LBW199" s="749"/>
      <c r="LBX199" s="749"/>
      <c r="LBY199" s="749"/>
      <c r="LBZ199" s="749"/>
      <c r="LCA199" s="749"/>
      <c r="LCB199" s="749"/>
      <c r="LCC199" s="749"/>
      <c r="LCD199" s="749"/>
      <c r="LCE199" s="749"/>
      <c r="LCF199" s="749"/>
      <c r="LCG199" s="749"/>
      <c r="LCH199" s="749"/>
      <c r="LCI199" s="749"/>
      <c r="LCJ199" s="749"/>
      <c r="LCK199" s="749"/>
      <c r="LCL199" s="749"/>
      <c r="LCM199" s="749"/>
      <c r="LCN199" s="749"/>
      <c r="LCO199" s="749"/>
      <c r="LCP199" s="749"/>
      <c r="LCQ199" s="749"/>
      <c r="LCR199" s="749"/>
      <c r="LCS199" s="749"/>
      <c r="LCT199" s="749"/>
      <c r="LCU199" s="749"/>
      <c r="LCV199" s="749"/>
      <c r="LCW199" s="749"/>
      <c r="LCX199" s="749"/>
      <c r="LCY199" s="749"/>
      <c r="LCZ199" s="749"/>
      <c r="LDA199" s="749"/>
      <c r="LDB199" s="749"/>
      <c r="LDC199" s="749"/>
      <c r="LDD199" s="749"/>
      <c r="LDE199" s="749"/>
      <c r="LDF199" s="749"/>
      <c r="LDG199" s="749"/>
      <c r="LDH199" s="749"/>
      <c r="LDI199" s="749"/>
      <c r="LDJ199" s="749"/>
      <c r="LDK199" s="749"/>
      <c r="LDL199" s="749"/>
      <c r="LDM199" s="749"/>
      <c r="LDN199" s="749"/>
      <c r="LDO199" s="749"/>
      <c r="LDP199" s="749"/>
      <c r="LDQ199" s="749"/>
      <c r="LDR199" s="749"/>
      <c r="LDS199" s="749"/>
      <c r="LDT199" s="749"/>
      <c r="LDU199" s="749"/>
      <c r="LDV199" s="749"/>
      <c r="LDW199" s="749"/>
      <c r="LDX199" s="749"/>
      <c r="LDY199" s="749"/>
      <c r="LDZ199" s="749"/>
      <c r="LEA199" s="749"/>
      <c r="LEB199" s="749"/>
      <c r="LEC199" s="749"/>
      <c r="LED199" s="749"/>
      <c r="LEE199" s="749"/>
      <c r="LEF199" s="749"/>
      <c r="LEG199" s="749"/>
      <c r="LEH199" s="749"/>
      <c r="LEI199" s="749"/>
      <c r="LEJ199" s="749"/>
      <c r="LEK199" s="749"/>
      <c r="LEL199" s="749"/>
      <c r="LEM199" s="749"/>
      <c r="LEN199" s="749"/>
      <c r="LEO199" s="749"/>
      <c r="LEP199" s="749"/>
      <c r="LEQ199" s="749"/>
      <c r="LER199" s="749"/>
      <c r="LES199" s="749"/>
      <c r="LET199" s="749"/>
      <c r="LEU199" s="749"/>
      <c r="LEV199" s="749"/>
      <c r="LEW199" s="749"/>
      <c r="LEX199" s="749"/>
      <c r="LEY199" s="749"/>
      <c r="LEZ199" s="749"/>
      <c r="LFA199" s="749"/>
      <c r="LFB199" s="749"/>
      <c r="LFC199" s="749"/>
      <c r="LFD199" s="749"/>
      <c r="LFE199" s="749"/>
      <c r="LFF199" s="749"/>
      <c r="LFG199" s="749"/>
      <c r="LFH199" s="749"/>
      <c r="LFI199" s="749"/>
      <c r="LFJ199" s="749"/>
      <c r="LFK199" s="749"/>
      <c r="LFL199" s="749"/>
      <c r="LFM199" s="749"/>
      <c r="LFN199" s="749"/>
      <c r="LFO199" s="749"/>
      <c r="LFP199" s="749"/>
      <c r="LFQ199" s="749"/>
      <c r="LFR199" s="749"/>
      <c r="LFS199" s="749"/>
      <c r="LFT199" s="749"/>
      <c r="LFU199" s="749"/>
      <c r="LFV199" s="749"/>
      <c r="LFW199" s="749"/>
      <c r="LFX199" s="749"/>
      <c r="LFY199" s="749"/>
      <c r="LFZ199" s="749"/>
      <c r="LGA199" s="749"/>
      <c r="LGB199" s="749"/>
      <c r="LGC199" s="749"/>
      <c r="LGD199" s="749"/>
      <c r="LGE199" s="749"/>
      <c r="LGF199" s="749"/>
      <c r="LGG199" s="749"/>
      <c r="LGH199" s="749"/>
      <c r="LGI199" s="749"/>
      <c r="LGJ199" s="749"/>
      <c r="LGK199" s="749"/>
      <c r="LGL199" s="749"/>
      <c r="LGM199" s="749"/>
      <c r="LGN199" s="749"/>
      <c r="LGO199" s="749"/>
      <c r="LGP199" s="749"/>
      <c r="LGQ199" s="749"/>
      <c r="LGR199" s="749"/>
      <c r="LGS199" s="749"/>
      <c r="LGT199" s="749"/>
      <c r="LGU199" s="749"/>
      <c r="LGV199" s="749"/>
      <c r="LGW199" s="749"/>
      <c r="LGX199" s="749"/>
      <c r="LGY199" s="749"/>
      <c r="LGZ199" s="749"/>
      <c r="LHA199" s="749"/>
      <c r="LHB199" s="749"/>
      <c r="LHC199" s="749"/>
      <c r="LHD199" s="749"/>
      <c r="LHE199" s="749"/>
      <c r="LHF199" s="749"/>
      <c r="LHG199" s="749"/>
      <c r="LHH199" s="749"/>
      <c r="LHI199" s="749"/>
      <c r="LHJ199" s="749"/>
      <c r="LHK199" s="749"/>
      <c r="LHL199" s="749"/>
      <c r="LHM199" s="749"/>
      <c r="LHN199" s="749"/>
      <c r="LHO199" s="749"/>
      <c r="LHP199" s="749"/>
      <c r="LHQ199" s="749"/>
      <c r="LHR199" s="749"/>
      <c r="LHS199" s="749"/>
      <c r="LHT199" s="749"/>
      <c r="LHU199" s="749"/>
      <c r="LHV199" s="749"/>
      <c r="LHW199" s="749"/>
      <c r="LHX199" s="749"/>
      <c r="LHY199" s="749"/>
      <c r="LHZ199" s="749"/>
      <c r="LIA199" s="749"/>
      <c r="LIB199" s="749"/>
      <c r="LIC199" s="749"/>
      <c r="LID199" s="749"/>
      <c r="LIE199" s="749"/>
      <c r="LIF199" s="749"/>
      <c r="LIG199" s="749"/>
      <c r="LIH199" s="749"/>
      <c r="LII199" s="749"/>
      <c r="LIJ199" s="749"/>
      <c r="LIK199" s="749"/>
      <c r="LIL199" s="749"/>
      <c r="LIM199" s="749"/>
      <c r="LIN199" s="749"/>
      <c r="LIO199" s="749"/>
      <c r="LIP199" s="749"/>
      <c r="LIQ199" s="749"/>
      <c r="LIR199" s="749"/>
      <c r="LIS199" s="749"/>
      <c r="LIT199" s="749"/>
      <c r="LIU199" s="749"/>
      <c r="LIV199" s="749"/>
      <c r="LIW199" s="749"/>
      <c r="LIX199" s="749"/>
      <c r="LIY199" s="749"/>
      <c r="LIZ199" s="749"/>
      <c r="LJA199" s="749"/>
      <c r="LJB199" s="749"/>
      <c r="LJC199" s="749"/>
      <c r="LJD199" s="749"/>
      <c r="LJE199" s="749"/>
      <c r="LJF199" s="749"/>
      <c r="LJG199" s="749"/>
      <c r="LJH199" s="749"/>
      <c r="LJI199" s="749"/>
      <c r="LJJ199" s="749"/>
      <c r="LJK199" s="749"/>
      <c r="LJL199" s="749"/>
      <c r="LJM199" s="749"/>
      <c r="LJN199" s="749"/>
      <c r="LJO199" s="749"/>
      <c r="LJP199" s="749"/>
      <c r="LJQ199" s="749"/>
      <c r="LJR199" s="749"/>
      <c r="LJS199" s="749"/>
      <c r="LJT199" s="749"/>
      <c r="LJU199" s="749"/>
      <c r="LJV199" s="749"/>
      <c r="LJW199" s="749"/>
      <c r="LJX199" s="749"/>
      <c r="LJY199" s="749"/>
      <c r="LJZ199" s="749"/>
      <c r="LKA199" s="749"/>
      <c r="LKB199" s="749"/>
      <c r="LKC199" s="749"/>
      <c r="LKD199" s="749"/>
      <c r="LKE199" s="749"/>
      <c r="LKF199" s="749"/>
      <c r="LKG199" s="749"/>
      <c r="LKH199" s="749"/>
      <c r="LKI199" s="749"/>
      <c r="LKJ199" s="749"/>
      <c r="LKK199" s="749"/>
      <c r="LKL199" s="749"/>
      <c r="LKM199" s="749"/>
      <c r="LKN199" s="749"/>
      <c r="LKO199" s="749"/>
      <c r="LKP199" s="749"/>
      <c r="LKQ199" s="749"/>
      <c r="LKR199" s="749"/>
      <c r="LKS199" s="749"/>
      <c r="LKT199" s="749"/>
      <c r="LKU199" s="749"/>
      <c r="LKV199" s="749"/>
      <c r="LKW199" s="749"/>
      <c r="LKX199" s="749"/>
      <c r="LKY199" s="749"/>
      <c r="LKZ199" s="749"/>
      <c r="LLA199" s="749"/>
      <c r="LLB199" s="749"/>
      <c r="LLC199" s="749"/>
      <c r="LLD199" s="749"/>
      <c r="LLE199" s="749"/>
      <c r="LLF199" s="749"/>
      <c r="LLG199" s="749"/>
      <c r="LLH199" s="749"/>
      <c r="LLI199" s="749"/>
      <c r="LLJ199" s="749"/>
      <c r="LLK199" s="749"/>
      <c r="LLL199" s="749"/>
      <c r="LLM199" s="749"/>
      <c r="LLN199" s="749"/>
      <c r="LLO199" s="749"/>
      <c r="LLP199" s="749"/>
      <c r="LLQ199" s="749"/>
      <c r="LLR199" s="749"/>
      <c r="LLS199" s="749"/>
      <c r="LLT199" s="749"/>
      <c r="LLU199" s="749"/>
      <c r="LLV199" s="749"/>
      <c r="LLW199" s="749"/>
      <c r="LLX199" s="749"/>
      <c r="LLY199" s="749"/>
      <c r="LLZ199" s="749"/>
      <c r="LMA199" s="749"/>
      <c r="LMB199" s="749"/>
      <c r="LMC199" s="749"/>
      <c r="LMD199" s="749"/>
      <c r="LME199" s="749"/>
      <c r="LMF199" s="749"/>
      <c r="LMG199" s="749"/>
      <c r="LMH199" s="749"/>
      <c r="LMI199" s="749"/>
      <c r="LMJ199" s="749"/>
      <c r="LMK199" s="749"/>
      <c r="LML199" s="749"/>
      <c r="LMM199" s="749"/>
      <c r="LMN199" s="749"/>
      <c r="LMO199" s="749"/>
      <c r="LMP199" s="749"/>
      <c r="LMQ199" s="749"/>
      <c r="LMR199" s="749"/>
      <c r="LMS199" s="749"/>
      <c r="LMT199" s="749"/>
      <c r="LMU199" s="749"/>
      <c r="LMV199" s="749"/>
      <c r="LMW199" s="749"/>
      <c r="LMX199" s="749"/>
      <c r="LMY199" s="749"/>
      <c r="LMZ199" s="749"/>
      <c r="LNA199" s="749"/>
      <c r="LNB199" s="749"/>
      <c r="LNC199" s="749"/>
      <c r="LND199" s="749"/>
      <c r="LNE199" s="749"/>
      <c r="LNF199" s="749"/>
      <c r="LNG199" s="749"/>
      <c r="LNH199" s="749"/>
      <c r="LNI199" s="749"/>
      <c r="LNJ199" s="749"/>
      <c r="LNK199" s="749"/>
      <c r="LNL199" s="749"/>
      <c r="LNM199" s="749"/>
      <c r="LNN199" s="749"/>
      <c r="LNO199" s="749"/>
      <c r="LNP199" s="749"/>
      <c r="LNQ199" s="749"/>
      <c r="LNR199" s="749"/>
      <c r="LNS199" s="749"/>
      <c r="LNT199" s="749"/>
      <c r="LNU199" s="749"/>
      <c r="LNV199" s="749"/>
      <c r="LNW199" s="749"/>
      <c r="LNX199" s="749"/>
      <c r="LNY199" s="749"/>
      <c r="LNZ199" s="749"/>
      <c r="LOA199" s="749"/>
      <c r="LOB199" s="749"/>
      <c r="LOC199" s="749"/>
      <c r="LOD199" s="749"/>
      <c r="LOE199" s="749"/>
      <c r="LOF199" s="749"/>
      <c r="LOG199" s="749"/>
      <c r="LOH199" s="749"/>
      <c r="LOI199" s="749"/>
      <c r="LOJ199" s="749"/>
      <c r="LOK199" s="749"/>
      <c r="LOL199" s="749"/>
      <c r="LOM199" s="749"/>
      <c r="LON199" s="749"/>
      <c r="LOO199" s="749"/>
      <c r="LOP199" s="749"/>
      <c r="LOQ199" s="749"/>
      <c r="LOR199" s="749"/>
      <c r="LOS199" s="749"/>
      <c r="LOT199" s="749"/>
      <c r="LOU199" s="749"/>
      <c r="LOV199" s="749"/>
      <c r="LOW199" s="749"/>
      <c r="LOX199" s="749"/>
      <c r="LOY199" s="749"/>
      <c r="LOZ199" s="749"/>
      <c r="LPA199" s="749"/>
      <c r="LPB199" s="749"/>
      <c r="LPC199" s="749"/>
      <c r="LPD199" s="749"/>
      <c r="LPE199" s="749"/>
      <c r="LPF199" s="749"/>
      <c r="LPG199" s="749"/>
      <c r="LPH199" s="749"/>
      <c r="LPI199" s="749"/>
      <c r="LPJ199" s="749"/>
      <c r="LPK199" s="749"/>
      <c r="LPL199" s="749"/>
      <c r="LPM199" s="749"/>
      <c r="LPN199" s="749"/>
      <c r="LPO199" s="749"/>
      <c r="LPP199" s="749"/>
      <c r="LPQ199" s="749"/>
      <c r="LPR199" s="749"/>
      <c r="LPS199" s="749"/>
      <c r="LPT199" s="749"/>
      <c r="LPU199" s="749"/>
      <c r="LPV199" s="749"/>
      <c r="LPW199" s="749"/>
      <c r="LPX199" s="749"/>
      <c r="LPY199" s="749"/>
      <c r="LPZ199" s="749"/>
      <c r="LQA199" s="749"/>
      <c r="LQB199" s="749"/>
      <c r="LQC199" s="749"/>
      <c r="LQD199" s="749"/>
      <c r="LQE199" s="749"/>
      <c r="LQF199" s="749"/>
      <c r="LQG199" s="749"/>
      <c r="LQH199" s="749"/>
      <c r="LQI199" s="749"/>
      <c r="LQJ199" s="749"/>
      <c r="LQK199" s="749"/>
      <c r="LQL199" s="749"/>
      <c r="LQM199" s="749"/>
      <c r="LQN199" s="749"/>
      <c r="LQO199" s="749"/>
      <c r="LQP199" s="749"/>
      <c r="LQQ199" s="749"/>
      <c r="LQR199" s="749"/>
      <c r="LQS199" s="749"/>
      <c r="LQT199" s="749"/>
      <c r="LQU199" s="749"/>
      <c r="LQV199" s="749"/>
      <c r="LQW199" s="749"/>
      <c r="LQX199" s="749"/>
      <c r="LQY199" s="749"/>
      <c r="LQZ199" s="749"/>
      <c r="LRA199" s="749"/>
      <c r="LRB199" s="749"/>
      <c r="LRC199" s="749"/>
      <c r="LRD199" s="749"/>
      <c r="LRE199" s="749"/>
      <c r="LRF199" s="749"/>
      <c r="LRG199" s="749"/>
      <c r="LRH199" s="749"/>
      <c r="LRI199" s="749"/>
      <c r="LRJ199" s="749"/>
      <c r="LRK199" s="749"/>
      <c r="LRL199" s="749"/>
      <c r="LRM199" s="749"/>
      <c r="LRN199" s="749"/>
      <c r="LRO199" s="749"/>
      <c r="LRP199" s="749"/>
      <c r="LRQ199" s="749"/>
      <c r="LRR199" s="749"/>
      <c r="LRS199" s="749"/>
      <c r="LRT199" s="749"/>
      <c r="LRU199" s="749"/>
      <c r="LRV199" s="749"/>
      <c r="LRW199" s="749"/>
      <c r="LRX199" s="749"/>
      <c r="LRY199" s="749"/>
      <c r="LRZ199" s="749"/>
      <c r="LSA199" s="749"/>
      <c r="LSB199" s="749"/>
      <c r="LSC199" s="749"/>
      <c r="LSD199" s="749"/>
      <c r="LSE199" s="749"/>
      <c r="LSF199" s="749"/>
      <c r="LSG199" s="749"/>
      <c r="LSH199" s="749"/>
      <c r="LSI199" s="749"/>
      <c r="LSJ199" s="749"/>
      <c r="LSK199" s="749"/>
      <c r="LSL199" s="749"/>
      <c r="LSM199" s="749"/>
      <c r="LSN199" s="749"/>
      <c r="LSO199" s="749"/>
      <c r="LSP199" s="749"/>
      <c r="LSQ199" s="749"/>
      <c r="LSR199" s="749"/>
      <c r="LSS199" s="749"/>
      <c r="LST199" s="749"/>
      <c r="LSU199" s="749"/>
      <c r="LSV199" s="749"/>
      <c r="LSW199" s="749"/>
      <c r="LSX199" s="749"/>
      <c r="LSY199" s="749"/>
      <c r="LSZ199" s="749"/>
      <c r="LTA199" s="749"/>
      <c r="LTB199" s="749"/>
      <c r="LTC199" s="749"/>
      <c r="LTD199" s="749"/>
      <c r="LTE199" s="749"/>
      <c r="LTF199" s="749"/>
      <c r="LTG199" s="749"/>
      <c r="LTH199" s="749"/>
      <c r="LTI199" s="749"/>
      <c r="LTJ199" s="749"/>
      <c r="LTK199" s="749"/>
      <c r="LTL199" s="749"/>
      <c r="LTM199" s="749"/>
      <c r="LTN199" s="749"/>
      <c r="LTO199" s="749"/>
      <c r="LTP199" s="749"/>
      <c r="LTQ199" s="749"/>
      <c r="LTR199" s="749"/>
      <c r="LTS199" s="749"/>
      <c r="LTT199" s="749"/>
      <c r="LTU199" s="749"/>
      <c r="LTV199" s="749"/>
      <c r="LTW199" s="749"/>
      <c r="LTX199" s="749"/>
      <c r="LTY199" s="749"/>
      <c r="LTZ199" s="749"/>
      <c r="LUA199" s="749"/>
      <c r="LUB199" s="749"/>
      <c r="LUC199" s="749"/>
      <c r="LUD199" s="749"/>
      <c r="LUE199" s="749"/>
      <c r="LUF199" s="749"/>
      <c r="LUG199" s="749"/>
      <c r="LUH199" s="749"/>
      <c r="LUI199" s="749"/>
      <c r="LUJ199" s="749"/>
      <c r="LUK199" s="749"/>
      <c r="LUL199" s="749"/>
      <c r="LUM199" s="749"/>
      <c r="LUN199" s="749"/>
      <c r="LUO199" s="749"/>
      <c r="LUP199" s="749"/>
      <c r="LUQ199" s="749"/>
      <c r="LUR199" s="749"/>
      <c r="LUS199" s="749"/>
      <c r="LUT199" s="749"/>
      <c r="LUU199" s="749"/>
      <c r="LUV199" s="749"/>
      <c r="LUW199" s="749"/>
      <c r="LUX199" s="749"/>
      <c r="LUY199" s="749"/>
      <c r="LUZ199" s="749"/>
      <c r="LVA199" s="749"/>
      <c r="LVB199" s="749"/>
      <c r="LVC199" s="749"/>
      <c r="LVD199" s="749"/>
      <c r="LVE199" s="749"/>
      <c r="LVF199" s="749"/>
      <c r="LVG199" s="749"/>
      <c r="LVH199" s="749"/>
      <c r="LVI199" s="749"/>
      <c r="LVJ199" s="749"/>
      <c r="LVK199" s="749"/>
      <c r="LVL199" s="749"/>
      <c r="LVM199" s="749"/>
      <c r="LVN199" s="749"/>
      <c r="LVO199" s="749"/>
      <c r="LVP199" s="749"/>
      <c r="LVQ199" s="749"/>
      <c r="LVR199" s="749"/>
      <c r="LVS199" s="749"/>
      <c r="LVT199" s="749"/>
      <c r="LVU199" s="749"/>
      <c r="LVV199" s="749"/>
      <c r="LVW199" s="749"/>
      <c r="LVX199" s="749"/>
      <c r="LVY199" s="749"/>
      <c r="LVZ199" s="749"/>
      <c r="LWA199" s="749"/>
      <c r="LWB199" s="749"/>
      <c r="LWC199" s="749"/>
      <c r="LWD199" s="749"/>
      <c r="LWE199" s="749"/>
      <c r="LWF199" s="749"/>
      <c r="LWG199" s="749"/>
      <c r="LWH199" s="749"/>
      <c r="LWI199" s="749"/>
      <c r="LWJ199" s="749"/>
      <c r="LWK199" s="749"/>
      <c r="LWL199" s="749"/>
      <c r="LWM199" s="749"/>
      <c r="LWN199" s="749"/>
      <c r="LWO199" s="749"/>
      <c r="LWP199" s="749"/>
      <c r="LWQ199" s="749"/>
      <c r="LWR199" s="749"/>
      <c r="LWS199" s="749"/>
      <c r="LWT199" s="749"/>
      <c r="LWU199" s="749"/>
      <c r="LWV199" s="749"/>
      <c r="LWW199" s="749"/>
      <c r="LWX199" s="749"/>
      <c r="LWY199" s="749"/>
      <c r="LWZ199" s="749"/>
      <c r="LXA199" s="749"/>
      <c r="LXB199" s="749"/>
      <c r="LXC199" s="749"/>
      <c r="LXD199" s="749"/>
      <c r="LXE199" s="749"/>
      <c r="LXF199" s="749"/>
      <c r="LXG199" s="749"/>
      <c r="LXH199" s="749"/>
      <c r="LXI199" s="749"/>
      <c r="LXJ199" s="749"/>
      <c r="LXK199" s="749"/>
      <c r="LXL199" s="749"/>
      <c r="LXM199" s="749"/>
      <c r="LXN199" s="749"/>
      <c r="LXO199" s="749"/>
      <c r="LXP199" s="749"/>
      <c r="LXQ199" s="749"/>
      <c r="LXR199" s="749"/>
      <c r="LXS199" s="749"/>
      <c r="LXT199" s="749"/>
      <c r="LXU199" s="749"/>
      <c r="LXV199" s="749"/>
      <c r="LXW199" s="749"/>
      <c r="LXX199" s="749"/>
      <c r="LXY199" s="749"/>
      <c r="LXZ199" s="749"/>
      <c r="LYA199" s="749"/>
      <c r="LYB199" s="749"/>
      <c r="LYC199" s="749"/>
      <c r="LYD199" s="749"/>
      <c r="LYE199" s="749"/>
      <c r="LYF199" s="749"/>
      <c r="LYG199" s="749"/>
      <c r="LYH199" s="749"/>
      <c r="LYI199" s="749"/>
      <c r="LYJ199" s="749"/>
      <c r="LYK199" s="749"/>
      <c r="LYL199" s="749"/>
      <c r="LYM199" s="749"/>
      <c r="LYN199" s="749"/>
      <c r="LYO199" s="749"/>
      <c r="LYP199" s="749"/>
      <c r="LYQ199" s="749"/>
      <c r="LYR199" s="749"/>
      <c r="LYS199" s="749"/>
      <c r="LYT199" s="749"/>
      <c r="LYU199" s="749"/>
      <c r="LYV199" s="749"/>
      <c r="LYW199" s="749"/>
      <c r="LYX199" s="749"/>
      <c r="LYY199" s="749"/>
      <c r="LYZ199" s="749"/>
      <c r="LZA199" s="749"/>
      <c r="LZB199" s="749"/>
      <c r="LZC199" s="749"/>
      <c r="LZD199" s="749"/>
      <c r="LZE199" s="749"/>
      <c r="LZF199" s="749"/>
      <c r="LZG199" s="749"/>
      <c r="LZH199" s="749"/>
      <c r="LZI199" s="749"/>
      <c r="LZJ199" s="749"/>
      <c r="LZK199" s="749"/>
      <c r="LZL199" s="749"/>
      <c r="LZM199" s="749"/>
      <c r="LZN199" s="749"/>
      <c r="LZO199" s="749"/>
      <c r="LZP199" s="749"/>
      <c r="LZQ199" s="749"/>
      <c r="LZR199" s="749"/>
      <c r="LZS199" s="749"/>
      <c r="LZT199" s="749"/>
      <c r="LZU199" s="749"/>
      <c r="LZV199" s="749"/>
      <c r="LZW199" s="749"/>
      <c r="LZX199" s="749"/>
      <c r="LZY199" s="749"/>
      <c r="LZZ199" s="749"/>
      <c r="MAA199" s="749"/>
      <c r="MAB199" s="749"/>
      <c r="MAC199" s="749"/>
      <c r="MAD199" s="749"/>
      <c r="MAE199" s="749"/>
      <c r="MAF199" s="749"/>
      <c r="MAG199" s="749"/>
      <c r="MAH199" s="749"/>
      <c r="MAI199" s="749"/>
      <c r="MAJ199" s="749"/>
      <c r="MAK199" s="749"/>
      <c r="MAL199" s="749"/>
      <c r="MAM199" s="749"/>
      <c r="MAN199" s="749"/>
      <c r="MAO199" s="749"/>
      <c r="MAP199" s="749"/>
      <c r="MAQ199" s="749"/>
      <c r="MAR199" s="749"/>
      <c r="MAS199" s="749"/>
      <c r="MAT199" s="749"/>
      <c r="MAU199" s="749"/>
      <c r="MAV199" s="749"/>
      <c r="MAW199" s="749"/>
      <c r="MAX199" s="749"/>
      <c r="MAY199" s="749"/>
      <c r="MAZ199" s="749"/>
      <c r="MBA199" s="749"/>
      <c r="MBB199" s="749"/>
      <c r="MBC199" s="749"/>
      <c r="MBD199" s="749"/>
      <c r="MBE199" s="749"/>
      <c r="MBF199" s="749"/>
      <c r="MBG199" s="749"/>
      <c r="MBH199" s="749"/>
      <c r="MBI199" s="749"/>
      <c r="MBJ199" s="749"/>
      <c r="MBK199" s="749"/>
      <c r="MBL199" s="749"/>
      <c r="MBM199" s="749"/>
      <c r="MBN199" s="749"/>
      <c r="MBO199" s="749"/>
      <c r="MBP199" s="749"/>
      <c r="MBQ199" s="749"/>
      <c r="MBR199" s="749"/>
      <c r="MBS199" s="749"/>
      <c r="MBT199" s="749"/>
      <c r="MBU199" s="749"/>
      <c r="MBV199" s="749"/>
      <c r="MBW199" s="749"/>
      <c r="MBX199" s="749"/>
      <c r="MBY199" s="749"/>
      <c r="MBZ199" s="749"/>
      <c r="MCA199" s="749"/>
      <c r="MCB199" s="749"/>
      <c r="MCC199" s="749"/>
      <c r="MCD199" s="749"/>
      <c r="MCE199" s="749"/>
      <c r="MCF199" s="749"/>
      <c r="MCG199" s="749"/>
      <c r="MCH199" s="749"/>
      <c r="MCI199" s="749"/>
      <c r="MCJ199" s="749"/>
      <c r="MCK199" s="749"/>
      <c r="MCL199" s="749"/>
      <c r="MCM199" s="749"/>
      <c r="MCN199" s="749"/>
      <c r="MCO199" s="749"/>
      <c r="MCP199" s="749"/>
      <c r="MCQ199" s="749"/>
      <c r="MCR199" s="749"/>
      <c r="MCS199" s="749"/>
      <c r="MCT199" s="749"/>
      <c r="MCU199" s="749"/>
      <c r="MCV199" s="749"/>
      <c r="MCW199" s="749"/>
      <c r="MCX199" s="749"/>
      <c r="MCY199" s="749"/>
      <c r="MCZ199" s="749"/>
      <c r="MDA199" s="749"/>
      <c r="MDB199" s="749"/>
      <c r="MDC199" s="749"/>
      <c r="MDD199" s="749"/>
      <c r="MDE199" s="749"/>
      <c r="MDF199" s="749"/>
      <c r="MDG199" s="749"/>
      <c r="MDH199" s="749"/>
      <c r="MDI199" s="749"/>
      <c r="MDJ199" s="749"/>
      <c r="MDK199" s="749"/>
      <c r="MDL199" s="749"/>
      <c r="MDM199" s="749"/>
      <c r="MDN199" s="749"/>
      <c r="MDO199" s="749"/>
      <c r="MDP199" s="749"/>
      <c r="MDQ199" s="749"/>
      <c r="MDR199" s="749"/>
      <c r="MDS199" s="749"/>
      <c r="MDT199" s="749"/>
      <c r="MDU199" s="749"/>
      <c r="MDV199" s="749"/>
      <c r="MDW199" s="749"/>
      <c r="MDX199" s="749"/>
      <c r="MDY199" s="749"/>
      <c r="MDZ199" s="749"/>
      <c r="MEA199" s="749"/>
      <c r="MEB199" s="749"/>
      <c r="MEC199" s="749"/>
      <c r="MED199" s="749"/>
      <c r="MEE199" s="749"/>
      <c r="MEF199" s="749"/>
      <c r="MEG199" s="749"/>
      <c r="MEH199" s="749"/>
      <c r="MEI199" s="749"/>
      <c r="MEJ199" s="749"/>
      <c r="MEK199" s="749"/>
      <c r="MEL199" s="749"/>
      <c r="MEM199" s="749"/>
      <c r="MEN199" s="749"/>
      <c r="MEO199" s="749"/>
      <c r="MEP199" s="749"/>
      <c r="MEQ199" s="749"/>
      <c r="MER199" s="749"/>
      <c r="MES199" s="749"/>
      <c r="MET199" s="749"/>
      <c r="MEU199" s="749"/>
      <c r="MEV199" s="749"/>
      <c r="MEW199" s="749"/>
      <c r="MEX199" s="749"/>
      <c r="MEY199" s="749"/>
      <c r="MEZ199" s="749"/>
      <c r="MFA199" s="749"/>
      <c r="MFB199" s="749"/>
      <c r="MFC199" s="749"/>
      <c r="MFD199" s="749"/>
      <c r="MFE199" s="749"/>
      <c r="MFF199" s="749"/>
      <c r="MFG199" s="749"/>
      <c r="MFH199" s="749"/>
      <c r="MFI199" s="749"/>
      <c r="MFJ199" s="749"/>
      <c r="MFK199" s="749"/>
      <c r="MFL199" s="749"/>
      <c r="MFM199" s="749"/>
      <c r="MFN199" s="749"/>
      <c r="MFO199" s="749"/>
      <c r="MFP199" s="749"/>
      <c r="MFQ199" s="749"/>
      <c r="MFR199" s="749"/>
      <c r="MFS199" s="749"/>
      <c r="MFT199" s="749"/>
      <c r="MFU199" s="749"/>
      <c r="MFV199" s="749"/>
      <c r="MFW199" s="749"/>
      <c r="MFX199" s="749"/>
      <c r="MFY199" s="749"/>
      <c r="MFZ199" s="749"/>
      <c r="MGA199" s="749"/>
      <c r="MGB199" s="749"/>
      <c r="MGC199" s="749"/>
      <c r="MGD199" s="749"/>
      <c r="MGE199" s="749"/>
      <c r="MGF199" s="749"/>
      <c r="MGG199" s="749"/>
      <c r="MGH199" s="749"/>
      <c r="MGI199" s="749"/>
      <c r="MGJ199" s="749"/>
      <c r="MGK199" s="749"/>
      <c r="MGL199" s="749"/>
      <c r="MGM199" s="749"/>
      <c r="MGN199" s="749"/>
      <c r="MGO199" s="749"/>
      <c r="MGP199" s="749"/>
      <c r="MGQ199" s="749"/>
      <c r="MGR199" s="749"/>
      <c r="MGS199" s="749"/>
      <c r="MGT199" s="749"/>
      <c r="MGU199" s="749"/>
      <c r="MGV199" s="749"/>
      <c r="MGW199" s="749"/>
      <c r="MGX199" s="749"/>
      <c r="MGY199" s="749"/>
      <c r="MGZ199" s="749"/>
      <c r="MHA199" s="749"/>
      <c r="MHB199" s="749"/>
      <c r="MHC199" s="749"/>
      <c r="MHD199" s="749"/>
      <c r="MHE199" s="749"/>
      <c r="MHF199" s="749"/>
      <c r="MHG199" s="749"/>
      <c r="MHH199" s="749"/>
      <c r="MHI199" s="749"/>
      <c r="MHJ199" s="749"/>
      <c r="MHK199" s="749"/>
      <c r="MHL199" s="749"/>
      <c r="MHM199" s="749"/>
      <c r="MHN199" s="749"/>
      <c r="MHO199" s="749"/>
      <c r="MHP199" s="749"/>
      <c r="MHQ199" s="749"/>
      <c r="MHR199" s="749"/>
      <c r="MHS199" s="749"/>
      <c r="MHT199" s="749"/>
      <c r="MHU199" s="749"/>
      <c r="MHV199" s="749"/>
      <c r="MHW199" s="749"/>
      <c r="MHX199" s="749"/>
      <c r="MHY199" s="749"/>
      <c r="MHZ199" s="749"/>
      <c r="MIA199" s="749"/>
      <c r="MIB199" s="749"/>
      <c r="MIC199" s="749"/>
      <c r="MID199" s="749"/>
      <c r="MIE199" s="749"/>
      <c r="MIF199" s="749"/>
      <c r="MIG199" s="749"/>
      <c r="MIH199" s="749"/>
      <c r="MII199" s="749"/>
      <c r="MIJ199" s="749"/>
      <c r="MIK199" s="749"/>
      <c r="MIL199" s="749"/>
      <c r="MIM199" s="749"/>
      <c r="MIN199" s="749"/>
      <c r="MIO199" s="749"/>
      <c r="MIP199" s="749"/>
      <c r="MIQ199" s="749"/>
      <c r="MIR199" s="749"/>
      <c r="MIS199" s="749"/>
      <c r="MIT199" s="749"/>
      <c r="MIU199" s="749"/>
      <c r="MIV199" s="749"/>
      <c r="MIW199" s="749"/>
      <c r="MIX199" s="749"/>
      <c r="MIY199" s="749"/>
      <c r="MIZ199" s="749"/>
      <c r="MJA199" s="749"/>
      <c r="MJB199" s="749"/>
      <c r="MJC199" s="749"/>
      <c r="MJD199" s="749"/>
      <c r="MJE199" s="749"/>
      <c r="MJF199" s="749"/>
      <c r="MJG199" s="749"/>
      <c r="MJH199" s="749"/>
      <c r="MJI199" s="749"/>
      <c r="MJJ199" s="749"/>
      <c r="MJK199" s="749"/>
      <c r="MJL199" s="749"/>
      <c r="MJM199" s="749"/>
      <c r="MJN199" s="749"/>
      <c r="MJO199" s="749"/>
      <c r="MJP199" s="749"/>
      <c r="MJQ199" s="749"/>
      <c r="MJR199" s="749"/>
      <c r="MJS199" s="749"/>
      <c r="MJT199" s="749"/>
      <c r="MJU199" s="749"/>
      <c r="MJV199" s="749"/>
      <c r="MJW199" s="749"/>
      <c r="MJX199" s="749"/>
      <c r="MJY199" s="749"/>
      <c r="MJZ199" s="749"/>
      <c r="MKA199" s="749"/>
      <c r="MKB199" s="749"/>
      <c r="MKC199" s="749"/>
      <c r="MKD199" s="749"/>
      <c r="MKE199" s="749"/>
      <c r="MKF199" s="749"/>
      <c r="MKG199" s="749"/>
      <c r="MKH199" s="749"/>
      <c r="MKI199" s="749"/>
      <c r="MKJ199" s="749"/>
      <c r="MKK199" s="749"/>
      <c r="MKL199" s="749"/>
      <c r="MKM199" s="749"/>
      <c r="MKN199" s="749"/>
      <c r="MKO199" s="749"/>
      <c r="MKP199" s="749"/>
      <c r="MKQ199" s="749"/>
      <c r="MKR199" s="749"/>
      <c r="MKS199" s="749"/>
      <c r="MKT199" s="749"/>
      <c r="MKU199" s="749"/>
      <c r="MKV199" s="749"/>
      <c r="MKW199" s="749"/>
      <c r="MKX199" s="749"/>
      <c r="MKY199" s="749"/>
      <c r="MKZ199" s="749"/>
      <c r="MLA199" s="749"/>
      <c r="MLB199" s="749"/>
      <c r="MLC199" s="749"/>
      <c r="MLD199" s="749"/>
      <c r="MLE199" s="749"/>
      <c r="MLF199" s="749"/>
      <c r="MLG199" s="749"/>
      <c r="MLH199" s="749"/>
      <c r="MLI199" s="749"/>
      <c r="MLJ199" s="749"/>
      <c r="MLK199" s="749"/>
      <c r="MLL199" s="749"/>
      <c r="MLM199" s="749"/>
      <c r="MLN199" s="749"/>
      <c r="MLO199" s="749"/>
      <c r="MLP199" s="749"/>
      <c r="MLQ199" s="749"/>
      <c r="MLR199" s="749"/>
      <c r="MLS199" s="749"/>
      <c r="MLT199" s="749"/>
      <c r="MLU199" s="749"/>
      <c r="MLV199" s="749"/>
      <c r="MLW199" s="749"/>
      <c r="MLX199" s="749"/>
      <c r="MLY199" s="749"/>
      <c r="MLZ199" s="749"/>
      <c r="MMA199" s="749"/>
      <c r="MMB199" s="749"/>
      <c r="MMC199" s="749"/>
      <c r="MMD199" s="749"/>
      <c r="MME199" s="749"/>
      <c r="MMF199" s="749"/>
      <c r="MMG199" s="749"/>
      <c r="MMH199" s="749"/>
      <c r="MMI199" s="749"/>
      <c r="MMJ199" s="749"/>
      <c r="MMK199" s="749"/>
      <c r="MML199" s="749"/>
      <c r="MMM199" s="749"/>
      <c r="MMN199" s="749"/>
      <c r="MMO199" s="749"/>
      <c r="MMP199" s="749"/>
      <c r="MMQ199" s="749"/>
      <c r="MMR199" s="749"/>
      <c r="MMS199" s="749"/>
      <c r="MMT199" s="749"/>
      <c r="MMU199" s="749"/>
      <c r="MMV199" s="749"/>
      <c r="MMW199" s="749"/>
      <c r="MMX199" s="749"/>
      <c r="MMY199" s="749"/>
      <c r="MMZ199" s="749"/>
      <c r="MNA199" s="749"/>
      <c r="MNB199" s="749"/>
      <c r="MNC199" s="749"/>
      <c r="MND199" s="749"/>
      <c r="MNE199" s="749"/>
      <c r="MNF199" s="749"/>
      <c r="MNG199" s="749"/>
      <c r="MNH199" s="749"/>
      <c r="MNI199" s="749"/>
      <c r="MNJ199" s="749"/>
      <c r="MNK199" s="749"/>
      <c r="MNL199" s="749"/>
      <c r="MNM199" s="749"/>
      <c r="MNN199" s="749"/>
      <c r="MNO199" s="749"/>
      <c r="MNP199" s="749"/>
      <c r="MNQ199" s="749"/>
      <c r="MNR199" s="749"/>
      <c r="MNS199" s="749"/>
      <c r="MNT199" s="749"/>
      <c r="MNU199" s="749"/>
      <c r="MNV199" s="749"/>
      <c r="MNW199" s="749"/>
      <c r="MNX199" s="749"/>
      <c r="MNY199" s="749"/>
      <c r="MNZ199" s="749"/>
      <c r="MOA199" s="749"/>
      <c r="MOB199" s="749"/>
      <c r="MOC199" s="749"/>
      <c r="MOD199" s="749"/>
      <c r="MOE199" s="749"/>
      <c r="MOF199" s="749"/>
      <c r="MOG199" s="749"/>
      <c r="MOH199" s="749"/>
      <c r="MOI199" s="749"/>
      <c r="MOJ199" s="749"/>
      <c r="MOK199" s="749"/>
      <c r="MOL199" s="749"/>
      <c r="MOM199" s="749"/>
      <c r="MON199" s="749"/>
      <c r="MOO199" s="749"/>
      <c r="MOP199" s="749"/>
      <c r="MOQ199" s="749"/>
      <c r="MOR199" s="749"/>
      <c r="MOS199" s="749"/>
      <c r="MOT199" s="749"/>
      <c r="MOU199" s="749"/>
      <c r="MOV199" s="749"/>
      <c r="MOW199" s="749"/>
      <c r="MOX199" s="749"/>
      <c r="MOY199" s="749"/>
      <c r="MOZ199" s="749"/>
      <c r="MPA199" s="749"/>
      <c r="MPB199" s="749"/>
      <c r="MPC199" s="749"/>
      <c r="MPD199" s="749"/>
      <c r="MPE199" s="749"/>
      <c r="MPF199" s="749"/>
      <c r="MPG199" s="749"/>
      <c r="MPH199" s="749"/>
      <c r="MPI199" s="749"/>
      <c r="MPJ199" s="749"/>
      <c r="MPK199" s="749"/>
      <c r="MPL199" s="749"/>
      <c r="MPM199" s="749"/>
      <c r="MPN199" s="749"/>
      <c r="MPO199" s="749"/>
      <c r="MPP199" s="749"/>
      <c r="MPQ199" s="749"/>
      <c r="MPR199" s="749"/>
      <c r="MPS199" s="749"/>
      <c r="MPT199" s="749"/>
      <c r="MPU199" s="749"/>
      <c r="MPV199" s="749"/>
      <c r="MPW199" s="749"/>
      <c r="MPX199" s="749"/>
      <c r="MPY199" s="749"/>
      <c r="MPZ199" s="749"/>
      <c r="MQA199" s="749"/>
      <c r="MQB199" s="749"/>
      <c r="MQC199" s="749"/>
      <c r="MQD199" s="749"/>
      <c r="MQE199" s="749"/>
      <c r="MQF199" s="749"/>
      <c r="MQG199" s="749"/>
      <c r="MQH199" s="749"/>
      <c r="MQI199" s="749"/>
      <c r="MQJ199" s="749"/>
      <c r="MQK199" s="749"/>
      <c r="MQL199" s="749"/>
      <c r="MQM199" s="749"/>
      <c r="MQN199" s="749"/>
      <c r="MQO199" s="749"/>
      <c r="MQP199" s="749"/>
      <c r="MQQ199" s="749"/>
      <c r="MQR199" s="749"/>
      <c r="MQS199" s="749"/>
      <c r="MQT199" s="749"/>
      <c r="MQU199" s="749"/>
      <c r="MQV199" s="749"/>
      <c r="MQW199" s="749"/>
      <c r="MQX199" s="749"/>
      <c r="MQY199" s="749"/>
      <c r="MQZ199" s="749"/>
      <c r="MRA199" s="749"/>
      <c r="MRB199" s="749"/>
      <c r="MRC199" s="749"/>
      <c r="MRD199" s="749"/>
      <c r="MRE199" s="749"/>
      <c r="MRF199" s="749"/>
      <c r="MRG199" s="749"/>
      <c r="MRH199" s="749"/>
      <c r="MRI199" s="749"/>
      <c r="MRJ199" s="749"/>
      <c r="MRK199" s="749"/>
      <c r="MRL199" s="749"/>
      <c r="MRM199" s="749"/>
      <c r="MRN199" s="749"/>
      <c r="MRO199" s="749"/>
      <c r="MRP199" s="749"/>
      <c r="MRQ199" s="749"/>
      <c r="MRR199" s="749"/>
      <c r="MRS199" s="749"/>
      <c r="MRT199" s="749"/>
      <c r="MRU199" s="749"/>
      <c r="MRV199" s="749"/>
      <c r="MRW199" s="749"/>
      <c r="MRX199" s="749"/>
      <c r="MRY199" s="749"/>
      <c r="MRZ199" s="749"/>
      <c r="MSA199" s="749"/>
      <c r="MSB199" s="749"/>
      <c r="MSC199" s="749"/>
      <c r="MSD199" s="749"/>
      <c r="MSE199" s="749"/>
      <c r="MSF199" s="749"/>
      <c r="MSG199" s="749"/>
      <c r="MSH199" s="749"/>
      <c r="MSI199" s="749"/>
      <c r="MSJ199" s="749"/>
      <c r="MSK199" s="749"/>
      <c r="MSL199" s="749"/>
      <c r="MSM199" s="749"/>
      <c r="MSN199" s="749"/>
      <c r="MSO199" s="749"/>
      <c r="MSP199" s="749"/>
      <c r="MSQ199" s="749"/>
      <c r="MSR199" s="749"/>
      <c r="MSS199" s="749"/>
      <c r="MST199" s="749"/>
      <c r="MSU199" s="749"/>
      <c r="MSV199" s="749"/>
      <c r="MSW199" s="749"/>
      <c r="MSX199" s="749"/>
      <c r="MSY199" s="749"/>
      <c r="MSZ199" s="749"/>
      <c r="MTA199" s="749"/>
      <c r="MTB199" s="749"/>
      <c r="MTC199" s="749"/>
      <c r="MTD199" s="749"/>
      <c r="MTE199" s="749"/>
      <c r="MTF199" s="749"/>
      <c r="MTG199" s="749"/>
      <c r="MTH199" s="749"/>
      <c r="MTI199" s="749"/>
      <c r="MTJ199" s="749"/>
      <c r="MTK199" s="749"/>
      <c r="MTL199" s="749"/>
      <c r="MTM199" s="749"/>
      <c r="MTN199" s="749"/>
      <c r="MTO199" s="749"/>
      <c r="MTP199" s="749"/>
      <c r="MTQ199" s="749"/>
      <c r="MTR199" s="749"/>
      <c r="MTS199" s="749"/>
      <c r="MTT199" s="749"/>
      <c r="MTU199" s="749"/>
      <c r="MTV199" s="749"/>
      <c r="MTW199" s="749"/>
      <c r="MTX199" s="749"/>
      <c r="MTY199" s="749"/>
      <c r="MTZ199" s="749"/>
      <c r="MUA199" s="749"/>
      <c r="MUB199" s="749"/>
      <c r="MUC199" s="749"/>
      <c r="MUD199" s="749"/>
      <c r="MUE199" s="749"/>
      <c r="MUF199" s="749"/>
      <c r="MUG199" s="749"/>
      <c r="MUH199" s="749"/>
      <c r="MUI199" s="749"/>
      <c r="MUJ199" s="749"/>
      <c r="MUK199" s="749"/>
      <c r="MUL199" s="749"/>
      <c r="MUM199" s="749"/>
      <c r="MUN199" s="749"/>
      <c r="MUO199" s="749"/>
      <c r="MUP199" s="749"/>
      <c r="MUQ199" s="749"/>
      <c r="MUR199" s="749"/>
      <c r="MUS199" s="749"/>
      <c r="MUT199" s="749"/>
      <c r="MUU199" s="749"/>
      <c r="MUV199" s="749"/>
      <c r="MUW199" s="749"/>
      <c r="MUX199" s="749"/>
      <c r="MUY199" s="749"/>
      <c r="MUZ199" s="749"/>
      <c r="MVA199" s="749"/>
      <c r="MVB199" s="749"/>
      <c r="MVC199" s="749"/>
      <c r="MVD199" s="749"/>
      <c r="MVE199" s="749"/>
      <c r="MVF199" s="749"/>
      <c r="MVG199" s="749"/>
      <c r="MVH199" s="749"/>
      <c r="MVI199" s="749"/>
      <c r="MVJ199" s="749"/>
      <c r="MVK199" s="749"/>
      <c r="MVL199" s="749"/>
      <c r="MVM199" s="749"/>
      <c r="MVN199" s="749"/>
      <c r="MVO199" s="749"/>
      <c r="MVP199" s="749"/>
      <c r="MVQ199" s="749"/>
      <c r="MVR199" s="749"/>
      <c r="MVS199" s="749"/>
      <c r="MVT199" s="749"/>
      <c r="MVU199" s="749"/>
      <c r="MVV199" s="749"/>
      <c r="MVW199" s="749"/>
      <c r="MVX199" s="749"/>
      <c r="MVY199" s="749"/>
      <c r="MVZ199" s="749"/>
      <c r="MWA199" s="749"/>
      <c r="MWB199" s="749"/>
      <c r="MWC199" s="749"/>
      <c r="MWD199" s="749"/>
      <c r="MWE199" s="749"/>
      <c r="MWF199" s="749"/>
      <c r="MWG199" s="749"/>
      <c r="MWH199" s="749"/>
      <c r="MWI199" s="749"/>
      <c r="MWJ199" s="749"/>
      <c r="MWK199" s="749"/>
      <c r="MWL199" s="749"/>
      <c r="MWM199" s="749"/>
      <c r="MWN199" s="749"/>
      <c r="MWO199" s="749"/>
      <c r="MWP199" s="749"/>
      <c r="MWQ199" s="749"/>
      <c r="MWR199" s="749"/>
      <c r="MWS199" s="749"/>
      <c r="MWT199" s="749"/>
      <c r="MWU199" s="749"/>
      <c r="MWV199" s="749"/>
      <c r="MWW199" s="749"/>
      <c r="MWX199" s="749"/>
      <c r="MWY199" s="749"/>
      <c r="MWZ199" s="749"/>
      <c r="MXA199" s="749"/>
      <c r="MXB199" s="749"/>
      <c r="MXC199" s="749"/>
      <c r="MXD199" s="749"/>
      <c r="MXE199" s="749"/>
      <c r="MXF199" s="749"/>
      <c r="MXG199" s="749"/>
      <c r="MXH199" s="749"/>
      <c r="MXI199" s="749"/>
      <c r="MXJ199" s="749"/>
      <c r="MXK199" s="749"/>
      <c r="MXL199" s="749"/>
      <c r="MXM199" s="749"/>
      <c r="MXN199" s="749"/>
      <c r="MXO199" s="749"/>
      <c r="MXP199" s="749"/>
      <c r="MXQ199" s="749"/>
      <c r="MXR199" s="749"/>
      <c r="MXS199" s="749"/>
      <c r="MXT199" s="749"/>
      <c r="MXU199" s="749"/>
      <c r="MXV199" s="749"/>
      <c r="MXW199" s="749"/>
      <c r="MXX199" s="749"/>
      <c r="MXY199" s="749"/>
      <c r="MXZ199" s="749"/>
      <c r="MYA199" s="749"/>
      <c r="MYB199" s="749"/>
      <c r="MYC199" s="749"/>
      <c r="MYD199" s="749"/>
      <c r="MYE199" s="749"/>
      <c r="MYF199" s="749"/>
      <c r="MYG199" s="749"/>
      <c r="MYH199" s="749"/>
      <c r="MYI199" s="749"/>
      <c r="MYJ199" s="749"/>
      <c r="MYK199" s="749"/>
      <c r="MYL199" s="749"/>
      <c r="MYM199" s="749"/>
      <c r="MYN199" s="749"/>
      <c r="MYO199" s="749"/>
      <c r="MYP199" s="749"/>
      <c r="MYQ199" s="749"/>
      <c r="MYR199" s="749"/>
      <c r="MYS199" s="749"/>
      <c r="MYT199" s="749"/>
      <c r="MYU199" s="749"/>
      <c r="MYV199" s="749"/>
      <c r="MYW199" s="749"/>
      <c r="MYX199" s="749"/>
      <c r="MYY199" s="749"/>
      <c r="MYZ199" s="749"/>
      <c r="MZA199" s="749"/>
      <c r="MZB199" s="749"/>
      <c r="MZC199" s="749"/>
      <c r="MZD199" s="749"/>
      <c r="MZE199" s="749"/>
      <c r="MZF199" s="749"/>
      <c r="MZG199" s="749"/>
      <c r="MZH199" s="749"/>
      <c r="MZI199" s="749"/>
      <c r="MZJ199" s="749"/>
      <c r="MZK199" s="749"/>
      <c r="MZL199" s="749"/>
      <c r="MZM199" s="749"/>
      <c r="MZN199" s="749"/>
      <c r="MZO199" s="749"/>
      <c r="MZP199" s="749"/>
      <c r="MZQ199" s="749"/>
      <c r="MZR199" s="749"/>
      <c r="MZS199" s="749"/>
      <c r="MZT199" s="749"/>
      <c r="MZU199" s="749"/>
      <c r="MZV199" s="749"/>
      <c r="MZW199" s="749"/>
      <c r="MZX199" s="749"/>
      <c r="MZY199" s="749"/>
      <c r="MZZ199" s="749"/>
      <c r="NAA199" s="749"/>
      <c r="NAB199" s="749"/>
      <c r="NAC199" s="749"/>
      <c r="NAD199" s="749"/>
      <c r="NAE199" s="749"/>
      <c r="NAF199" s="749"/>
      <c r="NAG199" s="749"/>
      <c r="NAH199" s="749"/>
      <c r="NAI199" s="749"/>
      <c r="NAJ199" s="749"/>
      <c r="NAK199" s="749"/>
      <c r="NAL199" s="749"/>
      <c r="NAM199" s="749"/>
      <c r="NAN199" s="749"/>
      <c r="NAO199" s="749"/>
      <c r="NAP199" s="749"/>
      <c r="NAQ199" s="749"/>
      <c r="NAR199" s="749"/>
      <c r="NAS199" s="749"/>
      <c r="NAT199" s="749"/>
      <c r="NAU199" s="749"/>
      <c r="NAV199" s="749"/>
      <c r="NAW199" s="749"/>
      <c r="NAX199" s="749"/>
      <c r="NAY199" s="749"/>
      <c r="NAZ199" s="749"/>
      <c r="NBA199" s="749"/>
      <c r="NBB199" s="749"/>
      <c r="NBC199" s="749"/>
      <c r="NBD199" s="749"/>
      <c r="NBE199" s="749"/>
      <c r="NBF199" s="749"/>
      <c r="NBG199" s="749"/>
      <c r="NBH199" s="749"/>
      <c r="NBI199" s="749"/>
      <c r="NBJ199" s="749"/>
      <c r="NBK199" s="749"/>
      <c r="NBL199" s="749"/>
      <c r="NBM199" s="749"/>
      <c r="NBN199" s="749"/>
      <c r="NBO199" s="749"/>
      <c r="NBP199" s="749"/>
      <c r="NBQ199" s="749"/>
      <c r="NBR199" s="749"/>
      <c r="NBS199" s="749"/>
      <c r="NBT199" s="749"/>
      <c r="NBU199" s="749"/>
      <c r="NBV199" s="749"/>
      <c r="NBW199" s="749"/>
      <c r="NBX199" s="749"/>
      <c r="NBY199" s="749"/>
      <c r="NBZ199" s="749"/>
      <c r="NCA199" s="749"/>
      <c r="NCB199" s="749"/>
      <c r="NCC199" s="749"/>
      <c r="NCD199" s="749"/>
      <c r="NCE199" s="749"/>
      <c r="NCF199" s="749"/>
      <c r="NCG199" s="749"/>
      <c r="NCH199" s="749"/>
      <c r="NCI199" s="749"/>
      <c r="NCJ199" s="749"/>
      <c r="NCK199" s="749"/>
      <c r="NCL199" s="749"/>
      <c r="NCM199" s="749"/>
      <c r="NCN199" s="749"/>
      <c r="NCO199" s="749"/>
      <c r="NCP199" s="749"/>
      <c r="NCQ199" s="749"/>
      <c r="NCR199" s="749"/>
      <c r="NCS199" s="749"/>
      <c r="NCT199" s="749"/>
      <c r="NCU199" s="749"/>
      <c r="NCV199" s="749"/>
      <c r="NCW199" s="749"/>
      <c r="NCX199" s="749"/>
      <c r="NCY199" s="749"/>
      <c r="NCZ199" s="749"/>
      <c r="NDA199" s="749"/>
      <c r="NDB199" s="749"/>
      <c r="NDC199" s="749"/>
      <c r="NDD199" s="749"/>
      <c r="NDE199" s="749"/>
      <c r="NDF199" s="749"/>
      <c r="NDG199" s="749"/>
      <c r="NDH199" s="749"/>
      <c r="NDI199" s="749"/>
      <c r="NDJ199" s="749"/>
      <c r="NDK199" s="749"/>
      <c r="NDL199" s="749"/>
      <c r="NDM199" s="749"/>
      <c r="NDN199" s="749"/>
      <c r="NDO199" s="749"/>
      <c r="NDP199" s="749"/>
      <c r="NDQ199" s="749"/>
      <c r="NDR199" s="749"/>
      <c r="NDS199" s="749"/>
      <c r="NDT199" s="749"/>
      <c r="NDU199" s="749"/>
      <c r="NDV199" s="749"/>
      <c r="NDW199" s="749"/>
      <c r="NDX199" s="749"/>
      <c r="NDY199" s="749"/>
      <c r="NDZ199" s="749"/>
      <c r="NEA199" s="749"/>
      <c r="NEB199" s="749"/>
      <c r="NEC199" s="749"/>
      <c r="NED199" s="749"/>
      <c r="NEE199" s="749"/>
      <c r="NEF199" s="749"/>
      <c r="NEG199" s="749"/>
      <c r="NEH199" s="749"/>
      <c r="NEI199" s="749"/>
      <c r="NEJ199" s="749"/>
      <c r="NEK199" s="749"/>
      <c r="NEL199" s="749"/>
      <c r="NEM199" s="749"/>
      <c r="NEN199" s="749"/>
      <c r="NEO199" s="749"/>
      <c r="NEP199" s="749"/>
      <c r="NEQ199" s="749"/>
      <c r="NER199" s="749"/>
      <c r="NES199" s="749"/>
      <c r="NET199" s="749"/>
      <c r="NEU199" s="749"/>
      <c r="NEV199" s="749"/>
      <c r="NEW199" s="749"/>
      <c r="NEX199" s="749"/>
      <c r="NEY199" s="749"/>
      <c r="NEZ199" s="749"/>
      <c r="NFA199" s="749"/>
      <c r="NFB199" s="749"/>
      <c r="NFC199" s="749"/>
      <c r="NFD199" s="749"/>
      <c r="NFE199" s="749"/>
      <c r="NFF199" s="749"/>
      <c r="NFG199" s="749"/>
      <c r="NFH199" s="749"/>
      <c r="NFI199" s="749"/>
      <c r="NFJ199" s="749"/>
      <c r="NFK199" s="749"/>
      <c r="NFL199" s="749"/>
      <c r="NFM199" s="749"/>
      <c r="NFN199" s="749"/>
      <c r="NFO199" s="749"/>
      <c r="NFP199" s="749"/>
      <c r="NFQ199" s="749"/>
      <c r="NFR199" s="749"/>
      <c r="NFS199" s="749"/>
      <c r="NFT199" s="749"/>
      <c r="NFU199" s="749"/>
      <c r="NFV199" s="749"/>
      <c r="NFW199" s="749"/>
      <c r="NFX199" s="749"/>
      <c r="NFY199" s="749"/>
      <c r="NFZ199" s="749"/>
      <c r="NGA199" s="749"/>
      <c r="NGB199" s="749"/>
      <c r="NGC199" s="749"/>
      <c r="NGD199" s="749"/>
      <c r="NGE199" s="749"/>
      <c r="NGF199" s="749"/>
      <c r="NGG199" s="749"/>
      <c r="NGH199" s="749"/>
      <c r="NGI199" s="749"/>
      <c r="NGJ199" s="749"/>
      <c r="NGK199" s="749"/>
      <c r="NGL199" s="749"/>
      <c r="NGM199" s="749"/>
      <c r="NGN199" s="749"/>
      <c r="NGO199" s="749"/>
      <c r="NGP199" s="749"/>
      <c r="NGQ199" s="749"/>
      <c r="NGR199" s="749"/>
      <c r="NGS199" s="749"/>
      <c r="NGT199" s="749"/>
      <c r="NGU199" s="749"/>
      <c r="NGV199" s="749"/>
      <c r="NGW199" s="749"/>
      <c r="NGX199" s="749"/>
      <c r="NGY199" s="749"/>
      <c r="NGZ199" s="749"/>
      <c r="NHA199" s="749"/>
      <c r="NHB199" s="749"/>
      <c r="NHC199" s="749"/>
      <c r="NHD199" s="749"/>
      <c r="NHE199" s="749"/>
      <c r="NHF199" s="749"/>
      <c r="NHG199" s="749"/>
      <c r="NHH199" s="749"/>
      <c r="NHI199" s="749"/>
      <c r="NHJ199" s="749"/>
      <c r="NHK199" s="749"/>
      <c r="NHL199" s="749"/>
      <c r="NHM199" s="749"/>
      <c r="NHN199" s="749"/>
      <c r="NHO199" s="749"/>
      <c r="NHP199" s="749"/>
      <c r="NHQ199" s="749"/>
      <c r="NHR199" s="749"/>
      <c r="NHS199" s="749"/>
      <c r="NHT199" s="749"/>
      <c r="NHU199" s="749"/>
      <c r="NHV199" s="749"/>
      <c r="NHW199" s="749"/>
      <c r="NHX199" s="749"/>
      <c r="NHY199" s="749"/>
      <c r="NHZ199" s="749"/>
      <c r="NIA199" s="749"/>
      <c r="NIB199" s="749"/>
      <c r="NIC199" s="749"/>
      <c r="NID199" s="749"/>
      <c r="NIE199" s="749"/>
      <c r="NIF199" s="749"/>
      <c r="NIG199" s="749"/>
      <c r="NIH199" s="749"/>
      <c r="NII199" s="749"/>
      <c r="NIJ199" s="749"/>
      <c r="NIK199" s="749"/>
      <c r="NIL199" s="749"/>
      <c r="NIM199" s="749"/>
      <c r="NIN199" s="749"/>
      <c r="NIO199" s="749"/>
      <c r="NIP199" s="749"/>
      <c r="NIQ199" s="749"/>
      <c r="NIR199" s="749"/>
      <c r="NIS199" s="749"/>
      <c r="NIT199" s="749"/>
      <c r="NIU199" s="749"/>
      <c r="NIV199" s="749"/>
      <c r="NIW199" s="749"/>
      <c r="NIX199" s="749"/>
      <c r="NIY199" s="749"/>
      <c r="NIZ199" s="749"/>
      <c r="NJA199" s="749"/>
      <c r="NJB199" s="749"/>
      <c r="NJC199" s="749"/>
      <c r="NJD199" s="749"/>
      <c r="NJE199" s="749"/>
      <c r="NJF199" s="749"/>
      <c r="NJG199" s="749"/>
      <c r="NJH199" s="749"/>
      <c r="NJI199" s="749"/>
      <c r="NJJ199" s="749"/>
      <c r="NJK199" s="749"/>
      <c r="NJL199" s="749"/>
      <c r="NJM199" s="749"/>
      <c r="NJN199" s="749"/>
      <c r="NJO199" s="749"/>
      <c r="NJP199" s="749"/>
      <c r="NJQ199" s="749"/>
      <c r="NJR199" s="749"/>
      <c r="NJS199" s="749"/>
      <c r="NJT199" s="749"/>
      <c r="NJU199" s="749"/>
      <c r="NJV199" s="749"/>
      <c r="NJW199" s="749"/>
      <c r="NJX199" s="749"/>
      <c r="NJY199" s="749"/>
      <c r="NJZ199" s="749"/>
      <c r="NKA199" s="749"/>
      <c r="NKB199" s="749"/>
      <c r="NKC199" s="749"/>
      <c r="NKD199" s="749"/>
      <c r="NKE199" s="749"/>
      <c r="NKF199" s="749"/>
      <c r="NKG199" s="749"/>
      <c r="NKH199" s="749"/>
      <c r="NKI199" s="749"/>
      <c r="NKJ199" s="749"/>
      <c r="NKK199" s="749"/>
      <c r="NKL199" s="749"/>
      <c r="NKM199" s="749"/>
      <c r="NKN199" s="749"/>
      <c r="NKO199" s="749"/>
      <c r="NKP199" s="749"/>
      <c r="NKQ199" s="749"/>
      <c r="NKR199" s="749"/>
      <c r="NKS199" s="749"/>
      <c r="NKT199" s="749"/>
      <c r="NKU199" s="749"/>
      <c r="NKV199" s="749"/>
      <c r="NKW199" s="749"/>
      <c r="NKX199" s="749"/>
      <c r="NKY199" s="749"/>
      <c r="NKZ199" s="749"/>
      <c r="NLA199" s="749"/>
      <c r="NLB199" s="749"/>
      <c r="NLC199" s="749"/>
      <c r="NLD199" s="749"/>
      <c r="NLE199" s="749"/>
      <c r="NLF199" s="749"/>
      <c r="NLG199" s="749"/>
      <c r="NLH199" s="749"/>
      <c r="NLI199" s="749"/>
      <c r="NLJ199" s="749"/>
      <c r="NLK199" s="749"/>
      <c r="NLL199" s="749"/>
      <c r="NLM199" s="749"/>
      <c r="NLN199" s="749"/>
      <c r="NLO199" s="749"/>
      <c r="NLP199" s="749"/>
      <c r="NLQ199" s="749"/>
      <c r="NLR199" s="749"/>
      <c r="NLS199" s="749"/>
      <c r="NLT199" s="749"/>
      <c r="NLU199" s="749"/>
      <c r="NLV199" s="749"/>
      <c r="NLW199" s="749"/>
      <c r="NLX199" s="749"/>
      <c r="NLY199" s="749"/>
      <c r="NLZ199" s="749"/>
      <c r="NMA199" s="749"/>
      <c r="NMB199" s="749"/>
      <c r="NMC199" s="749"/>
      <c r="NMD199" s="749"/>
      <c r="NME199" s="749"/>
      <c r="NMF199" s="749"/>
      <c r="NMG199" s="749"/>
      <c r="NMH199" s="749"/>
      <c r="NMI199" s="749"/>
      <c r="NMJ199" s="749"/>
      <c r="NMK199" s="749"/>
      <c r="NML199" s="749"/>
      <c r="NMM199" s="749"/>
      <c r="NMN199" s="749"/>
      <c r="NMO199" s="749"/>
      <c r="NMP199" s="749"/>
      <c r="NMQ199" s="749"/>
      <c r="NMR199" s="749"/>
      <c r="NMS199" s="749"/>
      <c r="NMT199" s="749"/>
      <c r="NMU199" s="749"/>
      <c r="NMV199" s="749"/>
      <c r="NMW199" s="749"/>
      <c r="NMX199" s="749"/>
      <c r="NMY199" s="749"/>
      <c r="NMZ199" s="749"/>
      <c r="NNA199" s="749"/>
      <c r="NNB199" s="749"/>
      <c r="NNC199" s="749"/>
      <c r="NND199" s="749"/>
      <c r="NNE199" s="749"/>
      <c r="NNF199" s="749"/>
      <c r="NNG199" s="749"/>
      <c r="NNH199" s="749"/>
      <c r="NNI199" s="749"/>
      <c r="NNJ199" s="749"/>
      <c r="NNK199" s="749"/>
      <c r="NNL199" s="749"/>
      <c r="NNM199" s="749"/>
      <c r="NNN199" s="749"/>
      <c r="NNO199" s="749"/>
      <c r="NNP199" s="749"/>
      <c r="NNQ199" s="749"/>
      <c r="NNR199" s="749"/>
      <c r="NNS199" s="749"/>
      <c r="NNT199" s="749"/>
      <c r="NNU199" s="749"/>
      <c r="NNV199" s="749"/>
      <c r="NNW199" s="749"/>
      <c r="NNX199" s="749"/>
      <c r="NNY199" s="749"/>
      <c r="NNZ199" s="749"/>
      <c r="NOA199" s="749"/>
      <c r="NOB199" s="749"/>
      <c r="NOC199" s="749"/>
      <c r="NOD199" s="749"/>
      <c r="NOE199" s="749"/>
      <c r="NOF199" s="749"/>
      <c r="NOG199" s="749"/>
      <c r="NOH199" s="749"/>
      <c r="NOI199" s="749"/>
      <c r="NOJ199" s="749"/>
      <c r="NOK199" s="749"/>
      <c r="NOL199" s="749"/>
      <c r="NOM199" s="749"/>
      <c r="NON199" s="749"/>
      <c r="NOO199" s="749"/>
      <c r="NOP199" s="749"/>
      <c r="NOQ199" s="749"/>
      <c r="NOR199" s="749"/>
      <c r="NOS199" s="749"/>
      <c r="NOT199" s="749"/>
      <c r="NOU199" s="749"/>
      <c r="NOV199" s="749"/>
      <c r="NOW199" s="749"/>
      <c r="NOX199" s="749"/>
      <c r="NOY199" s="749"/>
      <c r="NOZ199" s="749"/>
      <c r="NPA199" s="749"/>
      <c r="NPB199" s="749"/>
      <c r="NPC199" s="749"/>
      <c r="NPD199" s="749"/>
      <c r="NPE199" s="749"/>
      <c r="NPF199" s="749"/>
      <c r="NPG199" s="749"/>
      <c r="NPH199" s="749"/>
      <c r="NPI199" s="749"/>
      <c r="NPJ199" s="749"/>
      <c r="NPK199" s="749"/>
      <c r="NPL199" s="749"/>
      <c r="NPM199" s="749"/>
      <c r="NPN199" s="749"/>
      <c r="NPO199" s="749"/>
      <c r="NPP199" s="749"/>
      <c r="NPQ199" s="749"/>
      <c r="NPR199" s="749"/>
      <c r="NPS199" s="749"/>
      <c r="NPT199" s="749"/>
      <c r="NPU199" s="749"/>
      <c r="NPV199" s="749"/>
      <c r="NPW199" s="749"/>
      <c r="NPX199" s="749"/>
      <c r="NPY199" s="749"/>
      <c r="NPZ199" s="749"/>
      <c r="NQA199" s="749"/>
      <c r="NQB199" s="749"/>
      <c r="NQC199" s="749"/>
      <c r="NQD199" s="749"/>
      <c r="NQE199" s="749"/>
      <c r="NQF199" s="749"/>
      <c r="NQG199" s="749"/>
      <c r="NQH199" s="749"/>
      <c r="NQI199" s="749"/>
      <c r="NQJ199" s="749"/>
      <c r="NQK199" s="749"/>
      <c r="NQL199" s="749"/>
      <c r="NQM199" s="749"/>
      <c r="NQN199" s="749"/>
      <c r="NQO199" s="749"/>
      <c r="NQP199" s="749"/>
      <c r="NQQ199" s="749"/>
      <c r="NQR199" s="749"/>
      <c r="NQS199" s="749"/>
      <c r="NQT199" s="749"/>
      <c r="NQU199" s="749"/>
      <c r="NQV199" s="749"/>
      <c r="NQW199" s="749"/>
      <c r="NQX199" s="749"/>
      <c r="NQY199" s="749"/>
      <c r="NQZ199" s="749"/>
      <c r="NRA199" s="749"/>
      <c r="NRB199" s="749"/>
      <c r="NRC199" s="749"/>
      <c r="NRD199" s="749"/>
      <c r="NRE199" s="749"/>
      <c r="NRF199" s="749"/>
      <c r="NRG199" s="749"/>
      <c r="NRH199" s="749"/>
      <c r="NRI199" s="749"/>
      <c r="NRJ199" s="749"/>
      <c r="NRK199" s="749"/>
      <c r="NRL199" s="749"/>
      <c r="NRM199" s="749"/>
      <c r="NRN199" s="749"/>
      <c r="NRO199" s="749"/>
      <c r="NRP199" s="749"/>
      <c r="NRQ199" s="749"/>
      <c r="NRR199" s="749"/>
      <c r="NRS199" s="749"/>
      <c r="NRT199" s="749"/>
      <c r="NRU199" s="749"/>
      <c r="NRV199" s="749"/>
      <c r="NRW199" s="749"/>
      <c r="NRX199" s="749"/>
      <c r="NRY199" s="749"/>
      <c r="NRZ199" s="749"/>
      <c r="NSA199" s="749"/>
      <c r="NSB199" s="749"/>
      <c r="NSC199" s="749"/>
      <c r="NSD199" s="749"/>
      <c r="NSE199" s="749"/>
      <c r="NSF199" s="749"/>
      <c r="NSG199" s="749"/>
      <c r="NSH199" s="749"/>
      <c r="NSI199" s="749"/>
      <c r="NSJ199" s="749"/>
      <c r="NSK199" s="749"/>
      <c r="NSL199" s="749"/>
      <c r="NSM199" s="749"/>
      <c r="NSN199" s="749"/>
      <c r="NSO199" s="749"/>
      <c r="NSP199" s="749"/>
      <c r="NSQ199" s="749"/>
      <c r="NSR199" s="749"/>
      <c r="NSS199" s="749"/>
      <c r="NST199" s="749"/>
      <c r="NSU199" s="749"/>
      <c r="NSV199" s="749"/>
      <c r="NSW199" s="749"/>
      <c r="NSX199" s="749"/>
      <c r="NSY199" s="749"/>
      <c r="NSZ199" s="749"/>
      <c r="NTA199" s="749"/>
      <c r="NTB199" s="749"/>
      <c r="NTC199" s="749"/>
      <c r="NTD199" s="749"/>
      <c r="NTE199" s="749"/>
      <c r="NTF199" s="749"/>
      <c r="NTG199" s="749"/>
      <c r="NTH199" s="749"/>
      <c r="NTI199" s="749"/>
      <c r="NTJ199" s="749"/>
      <c r="NTK199" s="749"/>
      <c r="NTL199" s="749"/>
      <c r="NTM199" s="749"/>
      <c r="NTN199" s="749"/>
      <c r="NTO199" s="749"/>
      <c r="NTP199" s="749"/>
      <c r="NTQ199" s="749"/>
      <c r="NTR199" s="749"/>
      <c r="NTS199" s="749"/>
      <c r="NTT199" s="749"/>
      <c r="NTU199" s="749"/>
      <c r="NTV199" s="749"/>
      <c r="NTW199" s="749"/>
      <c r="NTX199" s="749"/>
      <c r="NTY199" s="749"/>
      <c r="NTZ199" s="749"/>
      <c r="NUA199" s="749"/>
      <c r="NUB199" s="749"/>
      <c r="NUC199" s="749"/>
      <c r="NUD199" s="749"/>
      <c r="NUE199" s="749"/>
      <c r="NUF199" s="749"/>
      <c r="NUG199" s="749"/>
      <c r="NUH199" s="749"/>
      <c r="NUI199" s="749"/>
      <c r="NUJ199" s="749"/>
      <c r="NUK199" s="749"/>
      <c r="NUL199" s="749"/>
      <c r="NUM199" s="749"/>
      <c r="NUN199" s="749"/>
      <c r="NUO199" s="749"/>
      <c r="NUP199" s="749"/>
      <c r="NUQ199" s="749"/>
      <c r="NUR199" s="749"/>
      <c r="NUS199" s="749"/>
      <c r="NUT199" s="749"/>
      <c r="NUU199" s="749"/>
      <c r="NUV199" s="749"/>
      <c r="NUW199" s="749"/>
      <c r="NUX199" s="749"/>
      <c r="NUY199" s="749"/>
      <c r="NUZ199" s="749"/>
      <c r="NVA199" s="749"/>
      <c r="NVB199" s="749"/>
      <c r="NVC199" s="749"/>
      <c r="NVD199" s="749"/>
      <c r="NVE199" s="749"/>
      <c r="NVF199" s="749"/>
      <c r="NVG199" s="749"/>
      <c r="NVH199" s="749"/>
      <c r="NVI199" s="749"/>
      <c r="NVJ199" s="749"/>
      <c r="NVK199" s="749"/>
      <c r="NVL199" s="749"/>
      <c r="NVM199" s="749"/>
      <c r="NVN199" s="749"/>
      <c r="NVO199" s="749"/>
      <c r="NVP199" s="749"/>
      <c r="NVQ199" s="749"/>
      <c r="NVR199" s="749"/>
      <c r="NVS199" s="749"/>
      <c r="NVT199" s="749"/>
      <c r="NVU199" s="749"/>
      <c r="NVV199" s="749"/>
      <c r="NVW199" s="749"/>
      <c r="NVX199" s="749"/>
      <c r="NVY199" s="749"/>
      <c r="NVZ199" s="749"/>
      <c r="NWA199" s="749"/>
      <c r="NWB199" s="749"/>
      <c r="NWC199" s="749"/>
      <c r="NWD199" s="749"/>
      <c r="NWE199" s="749"/>
      <c r="NWF199" s="749"/>
      <c r="NWG199" s="749"/>
      <c r="NWH199" s="749"/>
      <c r="NWI199" s="749"/>
      <c r="NWJ199" s="749"/>
      <c r="NWK199" s="749"/>
      <c r="NWL199" s="749"/>
      <c r="NWM199" s="749"/>
      <c r="NWN199" s="749"/>
      <c r="NWO199" s="749"/>
      <c r="NWP199" s="749"/>
      <c r="NWQ199" s="749"/>
      <c r="NWR199" s="749"/>
      <c r="NWS199" s="749"/>
      <c r="NWT199" s="749"/>
      <c r="NWU199" s="749"/>
      <c r="NWV199" s="749"/>
      <c r="NWW199" s="749"/>
      <c r="NWX199" s="749"/>
      <c r="NWY199" s="749"/>
      <c r="NWZ199" s="749"/>
      <c r="NXA199" s="749"/>
      <c r="NXB199" s="749"/>
      <c r="NXC199" s="749"/>
      <c r="NXD199" s="749"/>
      <c r="NXE199" s="749"/>
      <c r="NXF199" s="749"/>
      <c r="NXG199" s="749"/>
      <c r="NXH199" s="749"/>
      <c r="NXI199" s="749"/>
      <c r="NXJ199" s="749"/>
      <c r="NXK199" s="749"/>
      <c r="NXL199" s="749"/>
      <c r="NXM199" s="749"/>
      <c r="NXN199" s="749"/>
      <c r="NXO199" s="749"/>
      <c r="NXP199" s="749"/>
      <c r="NXQ199" s="749"/>
      <c r="NXR199" s="749"/>
      <c r="NXS199" s="749"/>
      <c r="NXT199" s="749"/>
      <c r="NXU199" s="749"/>
      <c r="NXV199" s="749"/>
      <c r="NXW199" s="749"/>
      <c r="NXX199" s="749"/>
      <c r="NXY199" s="749"/>
      <c r="NXZ199" s="749"/>
      <c r="NYA199" s="749"/>
      <c r="NYB199" s="749"/>
      <c r="NYC199" s="749"/>
      <c r="NYD199" s="749"/>
      <c r="NYE199" s="749"/>
      <c r="NYF199" s="749"/>
      <c r="NYG199" s="749"/>
      <c r="NYH199" s="749"/>
      <c r="NYI199" s="749"/>
      <c r="NYJ199" s="749"/>
      <c r="NYK199" s="749"/>
      <c r="NYL199" s="749"/>
      <c r="NYM199" s="749"/>
      <c r="NYN199" s="749"/>
      <c r="NYO199" s="749"/>
      <c r="NYP199" s="749"/>
      <c r="NYQ199" s="749"/>
      <c r="NYR199" s="749"/>
      <c r="NYS199" s="749"/>
      <c r="NYT199" s="749"/>
      <c r="NYU199" s="749"/>
      <c r="NYV199" s="749"/>
      <c r="NYW199" s="749"/>
      <c r="NYX199" s="749"/>
      <c r="NYY199" s="749"/>
      <c r="NYZ199" s="749"/>
      <c r="NZA199" s="749"/>
      <c r="NZB199" s="749"/>
      <c r="NZC199" s="749"/>
      <c r="NZD199" s="749"/>
      <c r="NZE199" s="749"/>
      <c r="NZF199" s="749"/>
      <c r="NZG199" s="749"/>
      <c r="NZH199" s="749"/>
      <c r="NZI199" s="749"/>
      <c r="NZJ199" s="749"/>
      <c r="NZK199" s="749"/>
      <c r="NZL199" s="749"/>
      <c r="NZM199" s="749"/>
      <c r="NZN199" s="749"/>
      <c r="NZO199" s="749"/>
      <c r="NZP199" s="749"/>
      <c r="NZQ199" s="749"/>
      <c r="NZR199" s="749"/>
      <c r="NZS199" s="749"/>
      <c r="NZT199" s="749"/>
      <c r="NZU199" s="749"/>
      <c r="NZV199" s="749"/>
      <c r="NZW199" s="749"/>
      <c r="NZX199" s="749"/>
      <c r="NZY199" s="749"/>
      <c r="NZZ199" s="749"/>
      <c r="OAA199" s="749"/>
      <c r="OAB199" s="749"/>
      <c r="OAC199" s="749"/>
      <c r="OAD199" s="749"/>
      <c r="OAE199" s="749"/>
      <c r="OAF199" s="749"/>
      <c r="OAG199" s="749"/>
      <c r="OAH199" s="749"/>
      <c r="OAI199" s="749"/>
      <c r="OAJ199" s="749"/>
      <c r="OAK199" s="749"/>
      <c r="OAL199" s="749"/>
      <c r="OAM199" s="749"/>
      <c r="OAN199" s="749"/>
      <c r="OAO199" s="749"/>
      <c r="OAP199" s="749"/>
      <c r="OAQ199" s="749"/>
      <c r="OAR199" s="749"/>
      <c r="OAS199" s="749"/>
      <c r="OAT199" s="749"/>
      <c r="OAU199" s="749"/>
      <c r="OAV199" s="749"/>
      <c r="OAW199" s="749"/>
      <c r="OAX199" s="749"/>
      <c r="OAY199" s="749"/>
      <c r="OAZ199" s="749"/>
      <c r="OBA199" s="749"/>
      <c r="OBB199" s="749"/>
      <c r="OBC199" s="749"/>
      <c r="OBD199" s="749"/>
      <c r="OBE199" s="749"/>
      <c r="OBF199" s="749"/>
      <c r="OBG199" s="749"/>
      <c r="OBH199" s="749"/>
      <c r="OBI199" s="749"/>
      <c r="OBJ199" s="749"/>
      <c r="OBK199" s="749"/>
      <c r="OBL199" s="749"/>
      <c r="OBM199" s="749"/>
      <c r="OBN199" s="749"/>
      <c r="OBO199" s="749"/>
      <c r="OBP199" s="749"/>
      <c r="OBQ199" s="749"/>
      <c r="OBR199" s="749"/>
      <c r="OBS199" s="749"/>
      <c r="OBT199" s="749"/>
      <c r="OBU199" s="749"/>
      <c r="OBV199" s="749"/>
      <c r="OBW199" s="749"/>
      <c r="OBX199" s="749"/>
      <c r="OBY199" s="749"/>
      <c r="OBZ199" s="749"/>
      <c r="OCA199" s="749"/>
      <c r="OCB199" s="749"/>
      <c r="OCC199" s="749"/>
      <c r="OCD199" s="749"/>
      <c r="OCE199" s="749"/>
      <c r="OCF199" s="749"/>
      <c r="OCG199" s="749"/>
      <c r="OCH199" s="749"/>
      <c r="OCI199" s="749"/>
      <c r="OCJ199" s="749"/>
      <c r="OCK199" s="749"/>
      <c r="OCL199" s="749"/>
      <c r="OCM199" s="749"/>
      <c r="OCN199" s="749"/>
      <c r="OCO199" s="749"/>
      <c r="OCP199" s="749"/>
      <c r="OCQ199" s="749"/>
      <c r="OCR199" s="749"/>
      <c r="OCS199" s="749"/>
      <c r="OCT199" s="749"/>
      <c r="OCU199" s="749"/>
      <c r="OCV199" s="749"/>
      <c r="OCW199" s="749"/>
      <c r="OCX199" s="749"/>
      <c r="OCY199" s="749"/>
      <c r="OCZ199" s="749"/>
      <c r="ODA199" s="749"/>
      <c r="ODB199" s="749"/>
      <c r="ODC199" s="749"/>
      <c r="ODD199" s="749"/>
      <c r="ODE199" s="749"/>
      <c r="ODF199" s="749"/>
      <c r="ODG199" s="749"/>
      <c r="ODH199" s="749"/>
      <c r="ODI199" s="749"/>
      <c r="ODJ199" s="749"/>
      <c r="ODK199" s="749"/>
      <c r="ODL199" s="749"/>
      <c r="ODM199" s="749"/>
      <c r="ODN199" s="749"/>
      <c r="ODO199" s="749"/>
      <c r="ODP199" s="749"/>
      <c r="ODQ199" s="749"/>
      <c r="ODR199" s="749"/>
      <c r="ODS199" s="749"/>
      <c r="ODT199" s="749"/>
      <c r="ODU199" s="749"/>
      <c r="ODV199" s="749"/>
      <c r="ODW199" s="749"/>
      <c r="ODX199" s="749"/>
      <c r="ODY199" s="749"/>
      <c r="ODZ199" s="749"/>
      <c r="OEA199" s="749"/>
      <c r="OEB199" s="749"/>
      <c r="OEC199" s="749"/>
      <c r="OED199" s="749"/>
      <c r="OEE199" s="749"/>
      <c r="OEF199" s="749"/>
      <c r="OEG199" s="749"/>
      <c r="OEH199" s="749"/>
      <c r="OEI199" s="749"/>
      <c r="OEJ199" s="749"/>
      <c r="OEK199" s="749"/>
      <c r="OEL199" s="749"/>
      <c r="OEM199" s="749"/>
      <c r="OEN199" s="749"/>
      <c r="OEO199" s="749"/>
      <c r="OEP199" s="749"/>
      <c r="OEQ199" s="749"/>
      <c r="OER199" s="749"/>
      <c r="OES199" s="749"/>
      <c r="OET199" s="749"/>
      <c r="OEU199" s="749"/>
      <c r="OEV199" s="749"/>
      <c r="OEW199" s="749"/>
      <c r="OEX199" s="749"/>
      <c r="OEY199" s="749"/>
      <c r="OEZ199" s="749"/>
      <c r="OFA199" s="749"/>
      <c r="OFB199" s="749"/>
      <c r="OFC199" s="749"/>
      <c r="OFD199" s="749"/>
      <c r="OFE199" s="749"/>
      <c r="OFF199" s="749"/>
      <c r="OFG199" s="749"/>
      <c r="OFH199" s="749"/>
      <c r="OFI199" s="749"/>
      <c r="OFJ199" s="749"/>
      <c r="OFK199" s="749"/>
      <c r="OFL199" s="749"/>
      <c r="OFM199" s="749"/>
      <c r="OFN199" s="749"/>
      <c r="OFO199" s="749"/>
      <c r="OFP199" s="749"/>
      <c r="OFQ199" s="749"/>
      <c r="OFR199" s="749"/>
      <c r="OFS199" s="749"/>
      <c r="OFT199" s="749"/>
      <c r="OFU199" s="749"/>
      <c r="OFV199" s="749"/>
      <c r="OFW199" s="749"/>
      <c r="OFX199" s="749"/>
      <c r="OFY199" s="749"/>
      <c r="OFZ199" s="749"/>
      <c r="OGA199" s="749"/>
      <c r="OGB199" s="749"/>
      <c r="OGC199" s="749"/>
      <c r="OGD199" s="749"/>
      <c r="OGE199" s="749"/>
      <c r="OGF199" s="749"/>
      <c r="OGG199" s="749"/>
      <c r="OGH199" s="749"/>
      <c r="OGI199" s="749"/>
      <c r="OGJ199" s="749"/>
      <c r="OGK199" s="749"/>
      <c r="OGL199" s="749"/>
      <c r="OGM199" s="749"/>
      <c r="OGN199" s="749"/>
      <c r="OGO199" s="749"/>
      <c r="OGP199" s="749"/>
      <c r="OGQ199" s="749"/>
      <c r="OGR199" s="749"/>
      <c r="OGS199" s="749"/>
      <c r="OGT199" s="749"/>
      <c r="OGU199" s="749"/>
      <c r="OGV199" s="749"/>
      <c r="OGW199" s="749"/>
      <c r="OGX199" s="749"/>
      <c r="OGY199" s="749"/>
      <c r="OGZ199" s="749"/>
      <c r="OHA199" s="749"/>
      <c r="OHB199" s="749"/>
      <c r="OHC199" s="749"/>
      <c r="OHD199" s="749"/>
      <c r="OHE199" s="749"/>
      <c r="OHF199" s="749"/>
      <c r="OHG199" s="749"/>
      <c r="OHH199" s="749"/>
      <c r="OHI199" s="749"/>
      <c r="OHJ199" s="749"/>
      <c r="OHK199" s="749"/>
      <c r="OHL199" s="749"/>
      <c r="OHM199" s="749"/>
      <c r="OHN199" s="749"/>
      <c r="OHO199" s="749"/>
      <c r="OHP199" s="749"/>
      <c r="OHQ199" s="749"/>
      <c r="OHR199" s="749"/>
      <c r="OHS199" s="749"/>
      <c r="OHT199" s="749"/>
      <c r="OHU199" s="749"/>
      <c r="OHV199" s="749"/>
      <c r="OHW199" s="749"/>
      <c r="OHX199" s="749"/>
      <c r="OHY199" s="749"/>
      <c r="OHZ199" s="749"/>
      <c r="OIA199" s="749"/>
      <c r="OIB199" s="749"/>
      <c r="OIC199" s="749"/>
      <c r="OID199" s="749"/>
      <c r="OIE199" s="749"/>
      <c r="OIF199" s="749"/>
      <c r="OIG199" s="749"/>
      <c r="OIH199" s="749"/>
      <c r="OII199" s="749"/>
      <c r="OIJ199" s="749"/>
      <c r="OIK199" s="749"/>
      <c r="OIL199" s="749"/>
      <c r="OIM199" s="749"/>
      <c r="OIN199" s="749"/>
      <c r="OIO199" s="749"/>
      <c r="OIP199" s="749"/>
      <c r="OIQ199" s="749"/>
      <c r="OIR199" s="749"/>
      <c r="OIS199" s="749"/>
      <c r="OIT199" s="749"/>
      <c r="OIU199" s="749"/>
      <c r="OIV199" s="749"/>
      <c r="OIW199" s="749"/>
      <c r="OIX199" s="749"/>
      <c r="OIY199" s="749"/>
      <c r="OIZ199" s="749"/>
      <c r="OJA199" s="749"/>
      <c r="OJB199" s="749"/>
      <c r="OJC199" s="749"/>
      <c r="OJD199" s="749"/>
      <c r="OJE199" s="749"/>
      <c r="OJF199" s="749"/>
      <c r="OJG199" s="749"/>
      <c r="OJH199" s="749"/>
      <c r="OJI199" s="749"/>
      <c r="OJJ199" s="749"/>
      <c r="OJK199" s="749"/>
      <c r="OJL199" s="749"/>
      <c r="OJM199" s="749"/>
      <c r="OJN199" s="749"/>
      <c r="OJO199" s="749"/>
      <c r="OJP199" s="749"/>
      <c r="OJQ199" s="749"/>
      <c r="OJR199" s="749"/>
      <c r="OJS199" s="749"/>
      <c r="OJT199" s="749"/>
      <c r="OJU199" s="749"/>
      <c r="OJV199" s="749"/>
      <c r="OJW199" s="749"/>
      <c r="OJX199" s="749"/>
      <c r="OJY199" s="749"/>
      <c r="OJZ199" s="749"/>
      <c r="OKA199" s="749"/>
      <c r="OKB199" s="749"/>
      <c r="OKC199" s="749"/>
      <c r="OKD199" s="749"/>
      <c r="OKE199" s="749"/>
      <c r="OKF199" s="749"/>
      <c r="OKG199" s="749"/>
      <c r="OKH199" s="749"/>
      <c r="OKI199" s="749"/>
      <c r="OKJ199" s="749"/>
      <c r="OKK199" s="749"/>
      <c r="OKL199" s="749"/>
      <c r="OKM199" s="749"/>
      <c r="OKN199" s="749"/>
      <c r="OKO199" s="749"/>
      <c r="OKP199" s="749"/>
      <c r="OKQ199" s="749"/>
      <c r="OKR199" s="749"/>
      <c r="OKS199" s="749"/>
      <c r="OKT199" s="749"/>
      <c r="OKU199" s="749"/>
      <c r="OKV199" s="749"/>
      <c r="OKW199" s="749"/>
      <c r="OKX199" s="749"/>
      <c r="OKY199" s="749"/>
      <c r="OKZ199" s="749"/>
      <c r="OLA199" s="749"/>
      <c r="OLB199" s="749"/>
      <c r="OLC199" s="749"/>
      <c r="OLD199" s="749"/>
      <c r="OLE199" s="749"/>
      <c r="OLF199" s="749"/>
      <c r="OLG199" s="749"/>
      <c r="OLH199" s="749"/>
      <c r="OLI199" s="749"/>
      <c r="OLJ199" s="749"/>
      <c r="OLK199" s="749"/>
      <c r="OLL199" s="749"/>
      <c r="OLM199" s="749"/>
      <c r="OLN199" s="749"/>
      <c r="OLO199" s="749"/>
      <c r="OLP199" s="749"/>
      <c r="OLQ199" s="749"/>
      <c r="OLR199" s="749"/>
      <c r="OLS199" s="749"/>
      <c r="OLT199" s="749"/>
      <c r="OLU199" s="749"/>
      <c r="OLV199" s="749"/>
      <c r="OLW199" s="749"/>
      <c r="OLX199" s="749"/>
      <c r="OLY199" s="749"/>
      <c r="OLZ199" s="749"/>
      <c r="OMA199" s="749"/>
      <c r="OMB199" s="749"/>
      <c r="OMC199" s="749"/>
      <c r="OMD199" s="749"/>
      <c r="OME199" s="749"/>
      <c r="OMF199" s="749"/>
      <c r="OMG199" s="749"/>
      <c r="OMH199" s="749"/>
      <c r="OMI199" s="749"/>
      <c r="OMJ199" s="749"/>
      <c r="OMK199" s="749"/>
      <c r="OML199" s="749"/>
      <c r="OMM199" s="749"/>
      <c r="OMN199" s="749"/>
      <c r="OMO199" s="749"/>
      <c r="OMP199" s="749"/>
      <c r="OMQ199" s="749"/>
      <c r="OMR199" s="749"/>
      <c r="OMS199" s="749"/>
      <c r="OMT199" s="749"/>
      <c r="OMU199" s="749"/>
      <c r="OMV199" s="749"/>
      <c r="OMW199" s="749"/>
      <c r="OMX199" s="749"/>
      <c r="OMY199" s="749"/>
      <c r="OMZ199" s="749"/>
      <c r="ONA199" s="749"/>
      <c r="ONB199" s="749"/>
      <c r="ONC199" s="749"/>
      <c r="OND199" s="749"/>
      <c r="ONE199" s="749"/>
      <c r="ONF199" s="749"/>
      <c r="ONG199" s="749"/>
      <c r="ONH199" s="749"/>
      <c r="ONI199" s="749"/>
      <c r="ONJ199" s="749"/>
      <c r="ONK199" s="749"/>
      <c r="ONL199" s="749"/>
      <c r="ONM199" s="749"/>
      <c r="ONN199" s="749"/>
      <c r="ONO199" s="749"/>
      <c r="ONP199" s="749"/>
      <c r="ONQ199" s="749"/>
      <c r="ONR199" s="749"/>
      <c r="ONS199" s="749"/>
      <c r="ONT199" s="749"/>
      <c r="ONU199" s="749"/>
      <c r="ONV199" s="749"/>
      <c r="ONW199" s="749"/>
      <c r="ONX199" s="749"/>
      <c r="ONY199" s="749"/>
      <c r="ONZ199" s="749"/>
      <c r="OOA199" s="749"/>
      <c r="OOB199" s="749"/>
      <c r="OOC199" s="749"/>
      <c r="OOD199" s="749"/>
      <c r="OOE199" s="749"/>
      <c r="OOF199" s="749"/>
      <c r="OOG199" s="749"/>
      <c r="OOH199" s="749"/>
      <c r="OOI199" s="749"/>
      <c r="OOJ199" s="749"/>
      <c r="OOK199" s="749"/>
      <c r="OOL199" s="749"/>
      <c r="OOM199" s="749"/>
      <c r="OON199" s="749"/>
      <c r="OOO199" s="749"/>
      <c r="OOP199" s="749"/>
      <c r="OOQ199" s="749"/>
      <c r="OOR199" s="749"/>
      <c r="OOS199" s="749"/>
      <c r="OOT199" s="749"/>
      <c r="OOU199" s="749"/>
      <c r="OOV199" s="749"/>
      <c r="OOW199" s="749"/>
      <c r="OOX199" s="749"/>
      <c r="OOY199" s="749"/>
      <c r="OOZ199" s="749"/>
      <c r="OPA199" s="749"/>
      <c r="OPB199" s="749"/>
      <c r="OPC199" s="749"/>
      <c r="OPD199" s="749"/>
      <c r="OPE199" s="749"/>
      <c r="OPF199" s="749"/>
      <c r="OPG199" s="749"/>
      <c r="OPH199" s="749"/>
      <c r="OPI199" s="749"/>
      <c r="OPJ199" s="749"/>
      <c r="OPK199" s="749"/>
      <c r="OPL199" s="749"/>
      <c r="OPM199" s="749"/>
      <c r="OPN199" s="749"/>
      <c r="OPO199" s="749"/>
      <c r="OPP199" s="749"/>
      <c r="OPQ199" s="749"/>
      <c r="OPR199" s="749"/>
      <c r="OPS199" s="749"/>
      <c r="OPT199" s="749"/>
      <c r="OPU199" s="749"/>
      <c r="OPV199" s="749"/>
      <c r="OPW199" s="749"/>
      <c r="OPX199" s="749"/>
      <c r="OPY199" s="749"/>
      <c r="OPZ199" s="749"/>
      <c r="OQA199" s="749"/>
      <c r="OQB199" s="749"/>
      <c r="OQC199" s="749"/>
      <c r="OQD199" s="749"/>
      <c r="OQE199" s="749"/>
      <c r="OQF199" s="749"/>
      <c r="OQG199" s="749"/>
      <c r="OQH199" s="749"/>
      <c r="OQI199" s="749"/>
      <c r="OQJ199" s="749"/>
      <c r="OQK199" s="749"/>
      <c r="OQL199" s="749"/>
      <c r="OQM199" s="749"/>
      <c r="OQN199" s="749"/>
      <c r="OQO199" s="749"/>
      <c r="OQP199" s="749"/>
      <c r="OQQ199" s="749"/>
      <c r="OQR199" s="749"/>
      <c r="OQS199" s="749"/>
      <c r="OQT199" s="749"/>
      <c r="OQU199" s="749"/>
      <c r="OQV199" s="749"/>
      <c r="OQW199" s="749"/>
      <c r="OQX199" s="749"/>
      <c r="OQY199" s="749"/>
      <c r="OQZ199" s="749"/>
      <c r="ORA199" s="749"/>
      <c r="ORB199" s="749"/>
      <c r="ORC199" s="749"/>
      <c r="ORD199" s="749"/>
      <c r="ORE199" s="749"/>
      <c r="ORF199" s="749"/>
      <c r="ORG199" s="749"/>
      <c r="ORH199" s="749"/>
      <c r="ORI199" s="749"/>
      <c r="ORJ199" s="749"/>
      <c r="ORK199" s="749"/>
      <c r="ORL199" s="749"/>
      <c r="ORM199" s="749"/>
      <c r="ORN199" s="749"/>
      <c r="ORO199" s="749"/>
      <c r="ORP199" s="749"/>
      <c r="ORQ199" s="749"/>
      <c r="ORR199" s="749"/>
      <c r="ORS199" s="749"/>
      <c r="ORT199" s="749"/>
      <c r="ORU199" s="749"/>
      <c r="ORV199" s="749"/>
      <c r="ORW199" s="749"/>
      <c r="ORX199" s="749"/>
      <c r="ORY199" s="749"/>
      <c r="ORZ199" s="749"/>
      <c r="OSA199" s="749"/>
      <c r="OSB199" s="749"/>
      <c r="OSC199" s="749"/>
      <c r="OSD199" s="749"/>
      <c r="OSE199" s="749"/>
      <c r="OSF199" s="749"/>
      <c r="OSG199" s="749"/>
      <c r="OSH199" s="749"/>
      <c r="OSI199" s="749"/>
      <c r="OSJ199" s="749"/>
      <c r="OSK199" s="749"/>
      <c r="OSL199" s="749"/>
      <c r="OSM199" s="749"/>
      <c r="OSN199" s="749"/>
      <c r="OSO199" s="749"/>
      <c r="OSP199" s="749"/>
      <c r="OSQ199" s="749"/>
      <c r="OSR199" s="749"/>
      <c r="OSS199" s="749"/>
      <c r="OST199" s="749"/>
      <c r="OSU199" s="749"/>
      <c r="OSV199" s="749"/>
      <c r="OSW199" s="749"/>
      <c r="OSX199" s="749"/>
      <c r="OSY199" s="749"/>
      <c r="OSZ199" s="749"/>
      <c r="OTA199" s="749"/>
      <c r="OTB199" s="749"/>
      <c r="OTC199" s="749"/>
      <c r="OTD199" s="749"/>
      <c r="OTE199" s="749"/>
      <c r="OTF199" s="749"/>
      <c r="OTG199" s="749"/>
      <c r="OTH199" s="749"/>
      <c r="OTI199" s="749"/>
      <c r="OTJ199" s="749"/>
      <c r="OTK199" s="749"/>
      <c r="OTL199" s="749"/>
      <c r="OTM199" s="749"/>
      <c r="OTN199" s="749"/>
      <c r="OTO199" s="749"/>
      <c r="OTP199" s="749"/>
      <c r="OTQ199" s="749"/>
      <c r="OTR199" s="749"/>
      <c r="OTS199" s="749"/>
      <c r="OTT199" s="749"/>
      <c r="OTU199" s="749"/>
      <c r="OTV199" s="749"/>
      <c r="OTW199" s="749"/>
      <c r="OTX199" s="749"/>
      <c r="OTY199" s="749"/>
      <c r="OTZ199" s="749"/>
      <c r="OUA199" s="749"/>
      <c r="OUB199" s="749"/>
      <c r="OUC199" s="749"/>
      <c r="OUD199" s="749"/>
      <c r="OUE199" s="749"/>
      <c r="OUF199" s="749"/>
      <c r="OUG199" s="749"/>
      <c r="OUH199" s="749"/>
      <c r="OUI199" s="749"/>
      <c r="OUJ199" s="749"/>
      <c r="OUK199" s="749"/>
      <c r="OUL199" s="749"/>
      <c r="OUM199" s="749"/>
      <c r="OUN199" s="749"/>
      <c r="OUO199" s="749"/>
      <c r="OUP199" s="749"/>
      <c r="OUQ199" s="749"/>
      <c r="OUR199" s="749"/>
      <c r="OUS199" s="749"/>
      <c r="OUT199" s="749"/>
      <c r="OUU199" s="749"/>
      <c r="OUV199" s="749"/>
      <c r="OUW199" s="749"/>
      <c r="OUX199" s="749"/>
      <c r="OUY199" s="749"/>
      <c r="OUZ199" s="749"/>
      <c r="OVA199" s="749"/>
      <c r="OVB199" s="749"/>
      <c r="OVC199" s="749"/>
      <c r="OVD199" s="749"/>
      <c r="OVE199" s="749"/>
      <c r="OVF199" s="749"/>
      <c r="OVG199" s="749"/>
      <c r="OVH199" s="749"/>
      <c r="OVI199" s="749"/>
      <c r="OVJ199" s="749"/>
      <c r="OVK199" s="749"/>
      <c r="OVL199" s="749"/>
      <c r="OVM199" s="749"/>
      <c r="OVN199" s="749"/>
      <c r="OVO199" s="749"/>
      <c r="OVP199" s="749"/>
      <c r="OVQ199" s="749"/>
      <c r="OVR199" s="749"/>
      <c r="OVS199" s="749"/>
      <c r="OVT199" s="749"/>
      <c r="OVU199" s="749"/>
      <c r="OVV199" s="749"/>
      <c r="OVW199" s="749"/>
      <c r="OVX199" s="749"/>
      <c r="OVY199" s="749"/>
      <c r="OVZ199" s="749"/>
      <c r="OWA199" s="749"/>
      <c r="OWB199" s="749"/>
      <c r="OWC199" s="749"/>
      <c r="OWD199" s="749"/>
      <c r="OWE199" s="749"/>
      <c r="OWF199" s="749"/>
      <c r="OWG199" s="749"/>
      <c r="OWH199" s="749"/>
      <c r="OWI199" s="749"/>
      <c r="OWJ199" s="749"/>
      <c r="OWK199" s="749"/>
      <c r="OWL199" s="749"/>
      <c r="OWM199" s="749"/>
      <c r="OWN199" s="749"/>
      <c r="OWO199" s="749"/>
      <c r="OWP199" s="749"/>
      <c r="OWQ199" s="749"/>
      <c r="OWR199" s="749"/>
      <c r="OWS199" s="749"/>
      <c r="OWT199" s="749"/>
      <c r="OWU199" s="749"/>
      <c r="OWV199" s="749"/>
      <c r="OWW199" s="749"/>
      <c r="OWX199" s="749"/>
      <c r="OWY199" s="749"/>
      <c r="OWZ199" s="749"/>
      <c r="OXA199" s="749"/>
      <c r="OXB199" s="749"/>
      <c r="OXC199" s="749"/>
      <c r="OXD199" s="749"/>
      <c r="OXE199" s="749"/>
      <c r="OXF199" s="749"/>
      <c r="OXG199" s="749"/>
      <c r="OXH199" s="749"/>
      <c r="OXI199" s="749"/>
      <c r="OXJ199" s="749"/>
      <c r="OXK199" s="749"/>
      <c r="OXL199" s="749"/>
      <c r="OXM199" s="749"/>
      <c r="OXN199" s="749"/>
      <c r="OXO199" s="749"/>
      <c r="OXP199" s="749"/>
      <c r="OXQ199" s="749"/>
      <c r="OXR199" s="749"/>
      <c r="OXS199" s="749"/>
      <c r="OXT199" s="749"/>
      <c r="OXU199" s="749"/>
      <c r="OXV199" s="749"/>
      <c r="OXW199" s="749"/>
      <c r="OXX199" s="749"/>
      <c r="OXY199" s="749"/>
      <c r="OXZ199" s="749"/>
      <c r="OYA199" s="749"/>
      <c r="OYB199" s="749"/>
      <c r="OYC199" s="749"/>
      <c r="OYD199" s="749"/>
      <c r="OYE199" s="749"/>
      <c r="OYF199" s="749"/>
      <c r="OYG199" s="749"/>
      <c r="OYH199" s="749"/>
      <c r="OYI199" s="749"/>
      <c r="OYJ199" s="749"/>
      <c r="OYK199" s="749"/>
      <c r="OYL199" s="749"/>
      <c r="OYM199" s="749"/>
      <c r="OYN199" s="749"/>
      <c r="OYO199" s="749"/>
      <c r="OYP199" s="749"/>
      <c r="OYQ199" s="749"/>
      <c r="OYR199" s="749"/>
      <c r="OYS199" s="749"/>
      <c r="OYT199" s="749"/>
      <c r="OYU199" s="749"/>
      <c r="OYV199" s="749"/>
      <c r="OYW199" s="749"/>
      <c r="OYX199" s="749"/>
      <c r="OYY199" s="749"/>
      <c r="OYZ199" s="749"/>
      <c r="OZA199" s="749"/>
      <c r="OZB199" s="749"/>
      <c r="OZC199" s="749"/>
      <c r="OZD199" s="749"/>
      <c r="OZE199" s="749"/>
      <c r="OZF199" s="749"/>
      <c r="OZG199" s="749"/>
      <c r="OZH199" s="749"/>
      <c r="OZI199" s="749"/>
      <c r="OZJ199" s="749"/>
      <c r="OZK199" s="749"/>
      <c r="OZL199" s="749"/>
      <c r="OZM199" s="749"/>
      <c r="OZN199" s="749"/>
      <c r="OZO199" s="749"/>
      <c r="OZP199" s="749"/>
      <c r="OZQ199" s="749"/>
      <c r="OZR199" s="749"/>
      <c r="OZS199" s="749"/>
      <c r="OZT199" s="749"/>
      <c r="OZU199" s="749"/>
      <c r="OZV199" s="749"/>
      <c r="OZW199" s="749"/>
      <c r="OZX199" s="749"/>
      <c r="OZY199" s="749"/>
      <c r="OZZ199" s="749"/>
      <c r="PAA199" s="749"/>
      <c r="PAB199" s="749"/>
      <c r="PAC199" s="749"/>
      <c r="PAD199" s="749"/>
      <c r="PAE199" s="749"/>
      <c r="PAF199" s="749"/>
      <c r="PAG199" s="749"/>
      <c r="PAH199" s="749"/>
      <c r="PAI199" s="749"/>
      <c r="PAJ199" s="749"/>
      <c r="PAK199" s="749"/>
      <c r="PAL199" s="749"/>
      <c r="PAM199" s="749"/>
      <c r="PAN199" s="749"/>
      <c r="PAO199" s="749"/>
      <c r="PAP199" s="749"/>
      <c r="PAQ199" s="749"/>
      <c r="PAR199" s="749"/>
      <c r="PAS199" s="749"/>
      <c r="PAT199" s="749"/>
      <c r="PAU199" s="749"/>
      <c r="PAV199" s="749"/>
      <c r="PAW199" s="749"/>
      <c r="PAX199" s="749"/>
      <c r="PAY199" s="749"/>
      <c r="PAZ199" s="749"/>
      <c r="PBA199" s="749"/>
      <c r="PBB199" s="749"/>
      <c r="PBC199" s="749"/>
      <c r="PBD199" s="749"/>
      <c r="PBE199" s="749"/>
      <c r="PBF199" s="749"/>
      <c r="PBG199" s="749"/>
      <c r="PBH199" s="749"/>
      <c r="PBI199" s="749"/>
      <c r="PBJ199" s="749"/>
      <c r="PBK199" s="749"/>
      <c r="PBL199" s="749"/>
      <c r="PBM199" s="749"/>
      <c r="PBN199" s="749"/>
      <c r="PBO199" s="749"/>
      <c r="PBP199" s="749"/>
      <c r="PBQ199" s="749"/>
      <c r="PBR199" s="749"/>
      <c r="PBS199" s="749"/>
      <c r="PBT199" s="749"/>
      <c r="PBU199" s="749"/>
      <c r="PBV199" s="749"/>
      <c r="PBW199" s="749"/>
      <c r="PBX199" s="749"/>
      <c r="PBY199" s="749"/>
      <c r="PBZ199" s="749"/>
      <c r="PCA199" s="749"/>
      <c r="PCB199" s="749"/>
      <c r="PCC199" s="749"/>
      <c r="PCD199" s="749"/>
      <c r="PCE199" s="749"/>
      <c r="PCF199" s="749"/>
      <c r="PCG199" s="749"/>
      <c r="PCH199" s="749"/>
      <c r="PCI199" s="749"/>
      <c r="PCJ199" s="749"/>
      <c r="PCK199" s="749"/>
      <c r="PCL199" s="749"/>
      <c r="PCM199" s="749"/>
      <c r="PCN199" s="749"/>
      <c r="PCO199" s="749"/>
      <c r="PCP199" s="749"/>
      <c r="PCQ199" s="749"/>
      <c r="PCR199" s="749"/>
      <c r="PCS199" s="749"/>
      <c r="PCT199" s="749"/>
      <c r="PCU199" s="749"/>
      <c r="PCV199" s="749"/>
      <c r="PCW199" s="749"/>
      <c r="PCX199" s="749"/>
      <c r="PCY199" s="749"/>
      <c r="PCZ199" s="749"/>
      <c r="PDA199" s="749"/>
      <c r="PDB199" s="749"/>
      <c r="PDC199" s="749"/>
      <c r="PDD199" s="749"/>
      <c r="PDE199" s="749"/>
      <c r="PDF199" s="749"/>
      <c r="PDG199" s="749"/>
      <c r="PDH199" s="749"/>
      <c r="PDI199" s="749"/>
      <c r="PDJ199" s="749"/>
      <c r="PDK199" s="749"/>
      <c r="PDL199" s="749"/>
      <c r="PDM199" s="749"/>
      <c r="PDN199" s="749"/>
      <c r="PDO199" s="749"/>
      <c r="PDP199" s="749"/>
      <c r="PDQ199" s="749"/>
      <c r="PDR199" s="749"/>
      <c r="PDS199" s="749"/>
      <c r="PDT199" s="749"/>
      <c r="PDU199" s="749"/>
      <c r="PDV199" s="749"/>
      <c r="PDW199" s="749"/>
      <c r="PDX199" s="749"/>
      <c r="PDY199" s="749"/>
      <c r="PDZ199" s="749"/>
      <c r="PEA199" s="749"/>
      <c r="PEB199" s="749"/>
      <c r="PEC199" s="749"/>
      <c r="PED199" s="749"/>
      <c r="PEE199" s="749"/>
      <c r="PEF199" s="749"/>
      <c r="PEG199" s="749"/>
      <c r="PEH199" s="749"/>
      <c r="PEI199" s="749"/>
      <c r="PEJ199" s="749"/>
      <c r="PEK199" s="749"/>
      <c r="PEL199" s="749"/>
      <c r="PEM199" s="749"/>
      <c r="PEN199" s="749"/>
      <c r="PEO199" s="749"/>
      <c r="PEP199" s="749"/>
      <c r="PEQ199" s="749"/>
      <c r="PER199" s="749"/>
      <c r="PES199" s="749"/>
      <c r="PET199" s="749"/>
      <c r="PEU199" s="749"/>
      <c r="PEV199" s="749"/>
      <c r="PEW199" s="749"/>
      <c r="PEX199" s="749"/>
      <c r="PEY199" s="749"/>
      <c r="PEZ199" s="749"/>
      <c r="PFA199" s="749"/>
      <c r="PFB199" s="749"/>
      <c r="PFC199" s="749"/>
      <c r="PFD199" s="749"/>
      <c r="PFE199" s="749"/>
      <c r="PFF199" s="749"/>
      <c r="PFG199" s="749"/>
      <c r="PFH199" s="749"/>
      <c r="PFI199" s="749"/>
      <c r="PFJ199" s="749"/>
      <c r="PFK199" s="749"/>
      <c r="PFL199" s="749"/>
      <c r="PFM199" s="749"/>
      <c r="PFN199" s="749"/>
      <c r="PFO199" s="749"/>
      <c r="PFP199" s="749"/>
      <c r="PFQ199" s="749"/>
      <c r="PFR199" s="749"/>
      <c r="PFS199" s="749"/>
      <c r="PFT199" s="749"/>
      <c r="PFU199" s="749"/>
      <c r="PFV199" s="749"/>
      <c r="PFW199" s="749"/>
      <c r="PFX199" s="749"/>
      <c r="PFY199" s="749"/>
      <c r="PFZ199" s="749"/>
      <c r="PGA199" s="749"/>
      <c r="PGB199" s="749"/>
      <c r="PGC199" s="749"/>
      <c r="PGD199" s="749"/>
      <c r="PGE199" s="749"/>
      <c r="PGF199" s="749"/>
      <c r="PGG199" s="749"/>
      <c r="PGH199" s="749"/>
      <c r="PGI199" s="749"/>
      <c r="PGJ199" s="749"/>
      <c r="PGK199" s="749"/>
      <c r="PGL199" s="749"/>
      <c r="PGM199" s="749"/>
      <c r="PGN199" s="749"/>
      <c r="PGO199" s="749"/>
      <c r="PGP199" s="749"/>
      <c r="PGQ199" s="749"/>
      <c r="PGR199" s="749"/>
      <c r="PGS199" s="749"/>
      <c r="PGT199" s="749"/>
      <c r="PGU199" s="749"/>
      <c r="PGV199" s="749"/>
      <c r="PGW199" s="749"/>
      <c r="PGX199" s="749"/>
      <c r="PGY199" s="749"/>
      <c r="PGZ199" s="749"/>
      <c r="PHA199" s="749"/>
      <c r="PHB199" s="749"/>
      <c r="PHC199" s="749"/>
      <c r="PHD199" s="749"/>
      <c r="PHE199" s="749"/>
      <c r="PHF199" s="749"/>
      <c r="PHG199" s="749"/>
      <c r="PHH199" s="749"/>
      <c r="PHI199" s="749"/>
      <c r="PHJ199" s="749"/>
      <c r="PHK199" s="749"/>
      <c r="PHL199" s="749"/>
      <c r="PHM199" s="749"/>
      <c r="PHN199" s="749"/>
      <c r="PHO199" s="749"/>
      <c r="PHP199" s="749"/>
      <c r="PHQ199" s="749"/>
      <c r="PHR199" s="749"/>
      <c r="PHS199" s="749"/>
      <c r="PHT199" s="749"/>
      <c r="PHU199" s="749"/>
      <c r="PHV199" s="749"/>
      <c r="PHW199" s="749"/>
      <c r="PHX199" s="749"/>
      <c r="PHY199" s="749"/>
      <c r="PHZ199" s="749"/>
      <c r="PIA199" s="749"/>
      <c r="PIB199" s="749"/>
      <c r="PIC199" s="749"/>
      <c r="PID199" s="749"/>
      <c r="PIE199" s="749"/>
      <c r="PIF199" s="749"/>
      <c r="PIG199" s="749"/>
      <c r="PIH199" s="749"/>
      <c r="PII199" s="749"/>
      <c r="PIJ199" s="749"/>
      <c r="PIK199" s="749"/>
      <c r="PIL199" s="749"/>
      <c r="PIM199" s="749"/>
      <c r="PIN199" s="749"/>
      <c r="PIO199" s="749"/>
      <c r="PIP199" s="749"/>
      <c r="PIQ199" s="749"/>
      <c r="PIR199" s="749"/>
      <c r="PIS199" s="749"/>
      <c r="PIT199" s="749"/>
      <c r="PIU199" s="749"/>
      <c r="PIV199" s="749"/>
      <c r="PIW199" s="749"/>
      <c r="PIX199" s="749"/>
      <c r="PIY199" s="749"/>
      <c r="PIZ199" s="749"/>
      <c r="PJA199" s="749"/>
      <c r="PJB199" s="749"/>
      <c r="PJC199" s="749"/>
      <c r="PJD199" s="749"/>
      <c r="PJE199" s="749"/>
      <c r="PJF199" s="749"/>
      <c r="PJG199" s="749"/>
      <c r="PJH199" s="749"/>
      <c r="PJI199" s="749"/>
      <c r="PJJ199" s="749"/>
      <c r="PJK199" s="749"/>
      <c r="PJL199" s="749"/>
      <c r="PJM199" s="749"/>
      <c r="PJN199" s="749"/>
      <c r="PJO199" s="749"/>
      <c r="PJP199" s="749"/>
      <c r="PJQ199" s="749"/>
      <c r="PJR199" s="749"/>
      <c r="PJS199" s="749"/>
      <c r="PJT199" s="749"/>
      <c r="PJU199" s="749"/>
      <c r="PJV199" s="749"/>
      <c r="PJW199" s="749"/>
      <c r="PJX199" s="749"/>
      <c r="PJY199" s="749"/>
      <c r="PJZ199" s="749"/>
      <c r="PKA199" s="749"/>
      <c r="PKB199" s="749"/>
      <c r="PKC199" s="749"/>
      <c r="PKD199" s="749"/>
      <c r="PKE199" s="749"/>
      <c r="PKF199" s="749"/>
      <c r="PKG199" s="749"/>
      <c r="PKH199" s="749"/>
      <c r="PKI199" s="749"/>
      <c r="PKJ199" s="749"/>
      <c r="PKK199" s="749"/>
      <c r="PKL199" s="749"/>
      <c r="PKM199" s="749"/>
      <c r="PKN199" s="749"/>
      <c r="PKO199" s="749"/>
      <c r="PKP199" s="749"/>
      <c r="PKQ199" s="749"/>
      <c r="PKR199" s="749"/>
      <c r="PKS199" s="749"/>
      <c r="PKT199" s="749"/>
      <c r="PKU199" s="749"/>
      <c r="PKV199" s="749"/>
      <c r="PKW199" s="749"/>
      <c r="PKX199" s="749"/>
      <c r="PKY199" s="749"/>
      <c r="PKZ199" s="749"/>
      <c r="PLA199" s="749"/>
      <c r="PLB199" s="749"/>
      <c r="PLC199" s="749"/>
      <c r="PLD199" s="749"/>
      <c r="PLE199" s="749"/>
      <c r="PLF199" s="749"/>
      <c r="PLG199" s="749"/>
      <c r="PLH199" s="749"/>
      <c r="PLI199" s="749"/>
      <c r="PLJ199" s="749"/>
      <c r="PLK199" s="749"/>
      <c r="PLL199" s="749"/>
      <c r="PLM199" s="749"/>
      <c r="PLN199" s="749"/>
      <c r="PLO199" s="749"/>
      <c r="PLP199" s="749"/>
      <c r="PLQ199" s="749"/>
      <c r="PLR199" s="749"/>
      <c r="PLS199" s="749"/>
      <c r="PLT199" s="749"/>
      <c r="PLU199" s="749"/>
      <c r="PLV199" s="749"/>
      <c r="PLW199" s="749"/>
      <c r="PLX199" s="749"/>
      <c r="PLY199" s="749"/>
      <c r="PLZ199" s="749"/>
      <c r="PMA199" s="749"/>
      <c r="PMB199" s="749"/>
      <c r="PMC199" s="749"/>
      <c r="PMD199" s="749"/>
      <c r="PME199" s="749"/>
      <c r="PMF199" s="749"/>
      <c r="PMG199" s="749"/>
      <c r="PMH199" s="749"/>
      <c r="PMI199" s="749"/>
      <c r="PMJ199" s="749"/>
      <c r="PMK199" s="749"/>
      <c r="PML199" s="749"/>
      <c r="PMM199" s="749"/>
      <c r="PMN199" s="749"/>
      <c r="PMO199" s="749"/>
      <c r="PMP199" s="749"/>
      <c r="PMQ199" s="749"/>
      <c r="PMR199" s="749"/>
      <c r="PMS199" s="749"/>
      <c r="PMT199" s="749"/>
      <c r="PMU199" s="749"/>
      <c r="PMV199" s="749"/>
      <c r="PMW199" s="749"/>
      <c r="PMX199" s="749"/>
      <c r="PMY199" s="749"/>
      <c r="PMZ199" s="749"/>
      <c r="PNA199" s="749"/>
      <c r="PNB199" s="749"/>
      <c r="PNC199" s="749"/>
      <c r="PND199" s="749"/>
      <c r="PNE199" s="749"/>
      <c r="PNF199" s="749"/>
      <c r="PNG199" s="749"/>
      <c r="PNH199" s="749"/>
      <c r="PNI199" s="749"/>
      <c r="PNJ199" s="749"/>
      <c r="PNK199" s="749"/>
      <c r="PNL199" s="749"/>
      <c r="PNM199" s="749"/>
      <c r="PNN199" s="749"/>
      <c r="PNO199" s="749"/>
      <c r="PNP199" s="749"/>
      <c r="PNQ199" s="749"/>
      <c r="PNR199" s="749"/>
      <c r="PNS199" s="749"/>
      <c r="PNT199" s="749"/>
      <c r="PNU199" s="749"/>
      <c r="PNV199" s="749"/>
      <c r="PNW199" s="749"/>
      <c r="PNX199" s="749"/>
      <c r="PNY199" s="749"/>
      <c r="PNZ199" s="749"/>
      <c r="POA199" s="749"/>
      <c r="POB199" s="749"/>
      <c r="POC199" s="749"/>
      <c r="POD199" s="749"/>
      <c r="POE199" s="749"/>
      <c r="POF199" s="749"/>
      <c r="POG199" s="749"/>
      <c r="POH199" s="749"/>
      <c r="POI199" s="749"/>
      <c r="POJ199" s="749"/>
      <c r="POK199" s="749"/>
      <c r="POL199" s="749"/>
      <c r="POM199" s="749"/>
      <c r="PON199" s="749"/>
      <c r="POO199" s="749"/>
      <c r="POP199" s="749"/>
      <c r="POQ199" s="749"/>
      <c r="POR199" s="749"/>
      <c r="POS199" s="749"/>
      <c r="POT199" s="749"/>
      <c r="POU199" s="749"/>
      <c r="POV199" s="749"/>
      <c r="POW199" s="749"/>
      <c r="POX199" s="749"/>
      <c r="POY199" s="749"/>
      <c r="POZ199" s="749"/>
      <c r="PPA199" s="749"/>
      <c r="PPB199" s="749"/>
      <c r="PPC199" s="749"/>
      <c r="PPD199" s="749"/>
      <c r="PPE199" s="749"/>
      <c r="PPF199" s="749"/>
      <c r="PPG199" s="749"/>
      <c r="PPH199" s="749"/>
      <c r="PPI199" s="749"/>
      <c r="PPJ199" s="749"/>
      <c r="PPK199" s="749"/>
      <c r="PPL199" s="749"/>
      <c r="PPM199" s="749"/>
      <c r="PPN199" s="749"/>
      <c r="PPO199" s="749"/>
      <c r="PPP199" s="749"/>
      <c r="PPQ199" s="749"/>
      <c r="PPR199" s="749"/>
      <c r="PPS199" s="749"/>
      <c r="PPT199" s="749"/>
      <c r="PPU199" s="749"/>
      <c r="PPV199" s="749"/>
      <c r="PPW199" s="749"/>
      <c r="PPX199" s="749"/>
      <c r="PPY199" s="749"/>
      <c r="PPZ199" s="749"/>
      <c r="PQA199" s="749"/>
      <c r="PQB199" s="749"/>
      <c r="PQC199" s="749"/>
      <c r="PQD199" s="749"/>
      <c r="PQE199" s="749"/>
      <c r="PQF199" s="749"/>
      <c r="PQG199" s="749"/>
      <c r="PQH199" s="749"/>
      <c r="PQI199" s="749"/>
      <c r="PQJ199" s="749"/>
      <c r="PQK199" s="749"/>
      <c r="PQL199" s="749"/>
      <c r="PQM199" s="749"/>
      <c r="PQN199" s="749"/>
      <c r="PQO199" s="749"/>
      <c r="PQP199" s="749"/>
      <c r="PQQ199" s="749"/>
      <c r="PQR199" s="749"/>
      <c r="PQS199" s="749"/>
      <c r="PQT199" s="749"/>
      <c r="PQU199" s="749"/>
      <c r="PQV199" s="749"/>
      <c r="PQW199" s="749"/>
      <c r="PQX199" s="749"/>
      <c r="PQY199" s="749"/>
      <c r="PQZ199" s="749"/>
      <c r="PRA199" s="749"/>
      <c r="PRB199" s="749"/>
      <c r="PRC199" s="749"/>
      <c r="PRD199" s="749"/>
      <c r="PRE199" s="749"/>
      <c r="PRF199" s="749"/>
      <c r="PRG199" s="749"/>
      <c r="PRH199" s="749"/>
      <c r="PRI199" s="749"/>
      <c r="PRJ199" s="749"/>
      <c r="PRK199" s="749"/>
      <c r="PRL199" s="749"/>
      <c r="PRM199" s="749"/>
      <c r="PRN199" s="749"/>
      <c r="PRO199" s="749"/>
      <c r="PRP199" s="749"/>
      <c r="PRQ199" s="749"/>
      <c r="PRR199" s="749"/>
      <c r="PRS199" s="749"/>
      <c r="PRT199" s="749"/>
      <c r="PRU199" s="749"/>
      <c r="PRV199" s="749"/>
      <c r="PRW199" s="749"/>
      <c r="PRX199" s="749"/>
      <c r="PRY199" s="749"/>
      <c r="PRZ199" s="749"/>
      <c r="PSA199" s="749"/>
      <c r="PSB199" s="749"/>
      <c r="PSC199" s="749"/>
      <c r="PSD199" s="749"/>
      <c r="PSE199" s="749"/>
      <c r="PSF199" s="749"/>
      <c r="PSG199" s="749"/>
      <c r="PSH199" s="749"/>
      <c r="PSI199" s="749"/>
      <c r="PSJ199" s="749"/>
      <c r="PSK199" s="749"/>
      <c r="PSL199" s="749"/>
      <c r="PSM199" s="749"/>
      <c r="PSN199" s="749"/>
      <c r="PSO199" s="749"/>
      <c r="PSP199" s="749"/>
      <c r="PSQ199" s="749"/>
      <c r="PSR199" s="749"/>
      <c r="PSS199" s="749"/>
      <c r="PST199" s="749"/>
      <c r="PSU199" s="749"/>
      <c r="PSV199" s="749"/>
      <c r="PSW199" s="749"/>
      <c r="PSX199" s="749"/>
      <c r="PSY199" s="749"/>
      <c r="PSZ199" s="749"/>
      <c r="PTA199" s="749"/>
      <c r="PTB199" s="749"/>
      <c r="PTC199" s="749"/>
      <c r="PTD199" s="749"/>
      <c r="PTE199" s="749"/>
      <c r="PTF199" s="749"/>
      <c r="PTG199" s="749"/>
      <c r="PTH199" s="749"/>
      <c r="PTI199" s="749"/>
      <c r="PTJ199" s="749"/>
      <c r="PTK199" s="749"/>
      <c r="PTL199" s="749"/>
      <c r="PTM199" s="749"/>
      <c r="PTN199" s="749"/>
      <c r="PTO199" s="749"/>
      <c r="PTP199" s="749"/>
      <c r="PTQ199" s="749"/>
      <c r="PTR199" s="749"/>
      <c r="PTS199" s="749"/>
      <c r="PTT199" s="749"/>
      <c r="PTU199" s="749"/>
      <c r="PTV199" s="749"/>
      <c r="PTW199" s="749"/>
      <c r="PTX199" s="749"/>
      <c r="PTY199" s="749"/>
      <c r="PTZ199" s="749"/>
      <c r="PUA199" s="749"/>
      <c r="PUB199" s="749"/>
      <c r="PUC199" s="749"/>
      <c r="PUD199" s="749"/>
      <c r="PUE199" s="749"/>
      <c r="PUF199" s="749"/>
      <c r="PUG199" s="749"/>
      <c r="PUH199" s="749"/>
      <c r="PUI199" s="749"/>
      <c r="PUJ199" s="749"/>
      <c r="PUK199" s="749"/>
      <c r="PUL199" s="749"/>
      <c r="PUM199" s="749"/>
      <c r="PUN199" s="749"/>
      <c r="PUO199" s="749"/>
      <c r="PUP199" s="749"/>
      <c r="PUQ199" s="749"/>
      <c r="PUR199" s="749"/>
      <c r="PUS199" s="749"/>
      <c r="PUT199" s="749"/>
      <c r="PUU199" s="749"/>
      <c r="PUV199" s="749"/>
      <c r="PUW199" s="749"/>
      <c r="PUX199" s="749"/>
      <c r="PUY199" s="749"/>
      <c r="PUZ199" s="749"/>
      <c r="PVA199" s="749"/>
      <c r="PVB199" s="749"/>
      <c r="PVC199" s="749"/>
      <c r="PVD199" s="749"/>
      <c r="PVE199" s="749"/>
      <c r="PVF199" s="749"/>
      <c r="PVG199" s="749"/>
      <c r="PVH199" s="749"/>
      <c r="PVI199" s="749"/>
      <c r="PVJ199" s="749"/>
      <c r="PVK199" s="749"/>
      <c r="PVL199" s="749"/>
      <c r="PVM199" s="749"/>
      <c r="PVN199" s="749"/>
      <c r="PVO199" s="749"/>
      <c r="PVP199" s="749"/>
      <c r="PVQ199" s="749"/>
      <c r="PVR199" s="749"/>
      <c r="PVS199" s="749"/>
      <c r="PVT199" s="749"/>
      <c r="PVU199" s="749"/>
      <c r="PVV199" s="749"/>
      <c r="PVW199" s="749"/>
      <c r="PVX199" s="749"/>
      <c r="PVY199" s="749"/>
      <c r="PVZ199" s="749"/>
      <c r="PWA199" s="749"/>
      <c r="PWB199" s="749"/>
      <c r="PWC199" s="749"/>
      <c r="PWD199" s="749"/>
      <c r="PWE199" s="749"/>
      <c r="PWF199" s="749"/>
      <c r="PWG199" s="749"/>
      <c r="PWH199" s="749"/>
      <c r="PWI199" s="749"/>
      <c r="PWJ199" s="749"/>
      <c r="PWK199" s="749"/>
      <c r="PWL199" s="749"/>
      <c r="PWM199" s="749"/>
      <c r="PWN199" s="749"/>
      <c r="PWO199" s="749"/>
      <c r="PWP199" s="749"/>
      <c r="PWQ199" s="749"/>
      <c r="PWR199" s="749"/>
      <c r="PWS199" s="749"/>
      <c r="PWT199" s="749"/>
      <c r="PWU199" s="749"/>
      <c r="PWV199" s="749"/>
      <c r="PWW199" s="749"/>
      <c r="PWX199" s="749"/>
      <c r="PWY199" s="749"/>
      <c r="PWZ199" s="749"/>
      <c r="PXA199" s="749"/>
      <c r="PXB199" s="749"/>
      <c r="PXC199" s="749"/>
      <c r="PXD199" s="749"/>
      <c r="PXE199" s="749"/>
      <c r="PXF199" s="749"/>
      <c r="PXG199" s="749"/>
      <c r="PXH199" s="749"/>
      <c r="PXI199" s="749"/>
      <c r="PXJ199" s="749"/>
      <c r="PXK199" s="749"/>
      <c r="PXL199" s="749"/>
      <c r="PXM199" s="749"/>
      <c r="PXN199" s="749"/>
      <c r="PXO199" s="749"/>
      <c r="PXP199" s="749"/>
      <c r="PXQ199" s="749"/>
      <c r="PXR199" s="749"/>
      <c r="PXS199" s="749"/>
      <c r="PXT199" s="749"/>
      <c r="PXU199" s="749"/>
      <c r="PXV199" s="749"/>
      <c r="PXW199" s="749"/>
      <c r="PXX199" s="749"/>
      <c r="PXY199" s="749"/>
      <c r="PXZ199" s="749"/>
      <c r="PYA199" s="749"/>
      <c r="PYB199" s="749"/>
      <c r="PYC199" s="749"/>
      <c r="PYD199" s="749"/>
      <c r="PYE199" s="749"/>
      <c r="PYF199" s="749"/>
      <c r="PYG199" s="749"/>
      <c r="PYH199" s="749"/>
      <c r="PYI199" s="749"/>
      <c r="PYJ199" s="749"/>
      <c r="PYK199" s="749"/>
      <c r="PYL199" s="749"/>
      <c r="PYM199" s="749"/>
      <c r="PYN199" s="749"/>
      <c r="PYO199" s="749"/>
      <c r="PYP199" s="749"/>
      <c r="PYQ199" s="749"/>
      <c r="PYR199" s="749"/>
      <c r="PYS199" s="749"/>
      <c r="PYT199" s="749"/>
      <c r="PYU199" s="749"/>
      <c r="PYV199" s="749"/>
      <c r="PYW199" s="749"/>
      <c r="PYX199" s="749"/>
      <c r="PYY199" s="749"/>
      <c r="PYZ199" s="749"/>
      <c r="PZA199" s="749"/>
      <c r="PZB199" s="749"/>
      <c r="PZC199" s="749"/>
      <c r="PZD199" s="749"/>
      <c r="PZE199" s="749"/>
      <c r="PZF199" s="749"/>
      <c r="PZG199" s="749"/>
      <c r="PZH199" s="749"/>
      <c r="PZI199" s="749"/>
      <c r="PZJ199" s="749"/>
      <c r="PZK199" s="749"/>
      <c r="PZL199" s="749"/>
      <c r="PZM199" s="749"/>
      <c r="PZN199" s="749"/>
      <c r="PZO199" s="749"/>
      <c r="PZP199" s="749"/>
      <c r="PZQ199" s="749"/>
      <c r="PZR199" s="749"/>
      <c r="PZS199" s="749"/>
      <c r="PZT199" s="749"/>
      <c r="PZU199" s="749"/>
      <c r="PZV199" s="749"/>
      <c r="PZW199" s="749"/>
      <c r="PZX199" s="749"/>
      <c r="PZY199" s="749"/>
      <c r="PZZ199" s="749"/>
      <c r="QAA199" s="749"/>
      <c r="QAB199" s="749"/>
      <c r="QAC199" s="749"/>
      <c r="QAD199" s="749"/>
      <c r="QAE199" s="749"/>
      <c r="QAF199" s="749"/>
      <c r="QAG199" s="749"/>
      <c r="QAH199" s="749"/>
      <c r="QAI199" s="749"/>
      <c r="QAJ199" s="749"/>
      <c r="QAK199" s="749"/>
      <c r="QAL199" s="749"/>
      <c r="QAM199" s="749"/>
      <c r="QAN199" s="749"/>
      <c r="QAO199" s="749"/>
      <c r="QAP199" s="749"/>
      <c r="QAQ199" s="749"/>
      <c r="QAR199" s="749"/>
      <c r="QAS199" s="749"/>
      <c r="QAT199" s="749"/>
      <c r="QAU199" s="749"/>
      <c r="QAV199" s="749"/>
      <c r="QAW199" s="749"/>
      <c r="QAX199" s="749"/>
      <c r="QAY199" s="749"/>
      <c r="QAZ199" s="749"/>
      <c r="QBA199" s="749"/>
      <c r="QBB199" s="749"/>
      <c r="QBC199" s="749"/>
      <c r="QBD199" s="749"/>
      <c r="QBE199" s="749"/>
      <c r="QBF199" s="749"/>
      <c r="QBG199" s="749"/>
      <c r="QBH199" s="749"/>
      <c r="QBI199" s="749"/>
      <c r="QBJ199" s="749"/>
      <c r="QBK199" s="749"/>
      <c r="QBL199" s="749"/>
      <c r="QBM199" s="749"/>
      <c r="QBN199" s="749"/>
      <c r="QBO199" s="749"/>
      <c r="QBP199" s="749"/>
      <c r="QBQ199" s="749"/>
      <c r="QBR199" s="749"/>
      <c r="QBS199" s="749"/>
      <c r="QBT199" s="749"/>
      <c r="QBU199" s="749"/>
      <c r="QBV199" s="749"/>
      <c r="QBW199" s="749"/>
      <c r="QBX199" s="749"/>
      <c r="QBY199" s="749"/>
      <c r="QBZ199" s="749"/>
      <c r="QCA199" s="749"/>
      <c r="QCB199" s="749"/>
      <c r="QCC199" s="749"/>
      <c r="QCD199" s="749"/>
      <c r="QCE199" s="749"/>
      <c r="QCF199" s="749"/>
      <c r="QCG199" s="749"/>
      <c r="QCH199" s="749"/>
      <c r="QCI199" s="749"/>
      <c r="QCJ199" s="749"/>
      <c r="QCK199" s="749"/>
      <c r="QCL199" s="749"/>
      <c r="QCM199" s="749"/>
      <c r="QCN199" s="749"/>
      <c r="QCO199" s="749"/>
      <c r="QCP199" s="749"/>
      <c r="QCQ199" s="749"/>
      <c r="QCR199" s="749"/>
      <c r="QCS199" s="749"/>
      <c r="QCT199" s="749"/>
      <c r="QCU199" s="749"/>
      <c r="QCV199" s="749"/>
      <c r="QCW199" s="749"/>
      <c r="QCX199" s="749"/>
      <c r="QCY199" s="749"/>
      <c r="QCZ199" s="749"/>
      <c r="QDA199" s="749"/>
      <c r="QDB199" s="749"/>
      <c r="QDC199" s="749"/>
      <c r="QDD199" s="749"/>
      <c r="QDE199" s="749"/>
      <c r="QDF199" s="749"/>
      <c r="QDG199" s="749"/>
      <c r="QDH199" s="749"/>
      <c r="QDI199" s="749"/>
      <c r="QDJ199" s="749"/>
      <c r="QDK199" s="749"/>
      <c r="QDL199" s="749"/>
      <c r="QDM199" s="749"/>
      <c r="QDN199" s="749"/>
      <c r="QDO199" s="749"/>
      <c r="QDP199" s="749"/>
      <c r="QDQ199" s="749"/>
      <c r="QDR199" s="749"/>
      <c r="QDS199" s="749"/>
      <c r="QDT199" s="749"/>
      <c r="QDU199" s="749"/>
      <c r="QDV199" s="749"/>
      <c r="QDW199" s="749"/>
      <c r="QDX199" s="749"/>
      <c r="QDY199" s="749"/>
      <c r="QDZ199" s="749"/>
      <c r="QEA199" s="749"/>
      <c r="QEB199" s="749"/>
      <c r="QEC199" s="749"/>
      <c r="QED199" s="749"/>
      <c r="QEE199" s="749"/>
      <c r="QEF199" s="749"/>
      <c r="QEG199" s="749"/>
      <c r="QEH199" s="749"/>
      <c r="QEI199" s="749"/>
      <c r="QEJ199" s="749"/>
      <c r="QEK199" s="749"/>
      <c r="QEL199" s="749"/>
      <c r="QEM199" s="749"/>
      <c r="QEN199" s="749"/>
      <c r="QEO199" s="749"/>
      <c r="QEP199" s="749"/>
      <c r="QEQ199" s="749"/>
      <c r="QER199" s="749"/>
      <c r="QES199" s="749"/>
      <c r="QET199" s="749"/>
      <c r="QEU199" s="749"/>
      <c r="QEV199" s="749"/>
      <c r="QEW199" s="749"/>
      <c r="QEX199" s="749"/>
      <c r="QEY199" s="749"/>
      <c r="QEZ199" s="749"/>
      <c r="QFA199" s="749"/>
      <c r="QFB199" s="749"/>
      <c r="QFC199" s="749"/>
      <c r="QFD199" s="749"/>
      <c r="QFE199" s="749"/>
      <c r="QFF199" s="749"/>
      <c r="QFG199" s="749"/>
      <c r="QFH199" s="749"/>
      <c r="QFI199" s="749"/>
      <c r="QFJ199" s="749"/>
      <c r="QFK199" s="749"/>
      <c r="QFL199" s="749"/>
      <c r="QFM199" s="749"/>
      <c r="QFN199" s="749"/>
      <c r="QFO199" s="749"/>
      <c r="QFP199" s="749"/>
      <c r="QFQ199" s="749"/>
      <c r="QFR199" s="749"/>
      <c r="QFS199" s="749"/>
      <c r="QFT199" s="749"/>
      <c r="QFU199" s="749"/>
      <c r="QFV199" s="749"/>
      <c r="QFW199" s="749"/>
      <c r="QFX199" s="749"/>
      <c r="QFY199" s="749"/>
      <c r="QFZ199" s="749"/>
      <c r="QGA199" s="749"/>
      <c r="QGB199" s="749"/>
      <c r="QGC199" s="749"/>
      <c r="QGD199" s="749"/>
      <c r="QGE199" s="749"/>
      <c r="QGF199" s="749"/>
      <c r="QGG199" s="749"/>
      <c r="QGH199" s="749"/>
      <c r="QGI199" s="749"/>
      <c r="QGJ199" s="749"/>
      <c r="QGK199" s="749"/>
      <c r="QGL199" s="749"/>
      <c r="QGM199" s="749"/>
      <c r="QGN199" s="749"/>
      <c r="QGO199" s="749"/>
      <c r="QGP199" s="749"/>
      <c r="QGQ199" s="749"/>
      <c r="QGR199" s="749"/>
      <c r="QGS199" s="749"/>
      <c r="QGT199" s="749"/>
      <c r="QGU199" s="749"/>
      <c r="QGV199" s="749"/>
      <c r="QGW199" s="749"/>
      <c r="QGX199" s="749"/>
      <c r="QGY199" s="749"/>
      <c r="QGZ199" s="749"/>
      <c r="QHA199" s="749"/>
      <c r="QHB199" s="749"/>
      <c r="QHC199" s="749"/>
      <c r="QHD199" s="749"/>
      <c r="QHE199" s="749"/>
      <c r="QHF199" s="749"/>
      <c r="QHG199" s="749"/>
      <c r="QHH199" s="749"/>
      <c r="QHI199" s="749"/>
      <c r="QHJ199" s="749"/>
      <c r="QHK199" s="749"/>
      <c r="QHL199" s="749"/>
      <c r="QHM199" s="749"/>
      <c r="QHN199" s="749"/>
      <c r="QHO199" s="749"/>
      <c r="QHP199" s="749"/>
      <c r="QHQ199" s="749"/>
      <c r="QHR199" s="749"/>
      <c r="QHS199" s="749"/>
      <c r="QHT199" s="749"/>
      <c r="QHU199" s="749"/>
      <c r="QHV199" s="749"/>
      <c r="QHW199" s="749"/>
      <c r="QHX199" s="749"/>
      <c r="QHY199" s="749"/>
      <c r="QHZ199" s="749"/>
      <c r="QIA199" s="749"/>
      <c r="QIB199" s="749"/>
      <c r="QIC199" s="749"/>
      <c r="QID199" s="749"/>
      <c r="QIE199" s="749"/>
      <c r="QIF199" s="749"/>
      <c r="QIG199" s="749"/>
      <c r="QIH199" s="749"/>
      <c r="QII199" s="749"/>
      <c r="QIJ199" s="749"/>
      <c r="QIK199" s="749"/>
      <c r="QIL199" s="749"/>
      <c r="QIM199" s="749"/>
      <c r="QIN199" s="749"/>
      <c r="QIO199" s="749"/>
      <c r="QIP199" s="749"/>
      <c r="QIQ199" s="749"/>
      <c r="QIR199" s="749"/>
      <c r="QIS199" s="749"/>
      <c r="QIT199" s="749"/>
      <c r="QIU199" s="749"/>
      <c r="QIV199" s="749"/>
      <c r="QIW199" s="749"/>
      <c r="QIX199" s="749"/>
      <c r="QIY199" s="749"/>
      <c r="QIZ199" s="749"/>
      <c r="QJA199" s="749"/>
      <c r="QJB199" s="749"/>
      <c r="QJC199" s="749"/>
      <c r="QJD199" s="749"/>
      <c r="QJE199" s="749"/>
      <c r="QJF199" s="749"/>
      <c r="QJG199" s="749"/>
      <c r="QJH199" s="749"/>
      <c r="QJI199" s="749"/>
      <c r="QJJ199" s="749"/>
      <c r="QJK199" s="749"/>
      <c r="QJL199" s="749"/>
      <c r="QJM199" s="749"/>
      <c r="QJN199" s="749"/>
      <c r="QJO199" s="749"/>
      <c r="QJP199" s="749"/>
      <c r="QJQ199" s="749"/>
      <c r="QJR199" s="749"/>
      <c r="QJS199" s="749"/>
      <c r="QJT199" s="749"/>
      <c r="QJU199" s="749"/>
      <c r="QJV199" s="749"/>
      <c r="QJW199" s="749"/>
      <c r="QJX199" s="749"/>
      <c r="QJY199" s="749"/>
      <c r="QJZ199" s="749"/>
      <c r="QKA199" s="749"/>
      <c r="QKB199" s="749"/>
      <c r="QKC199" s="749"/>
      <c r="QKD199" s="749"/>
      <c r="QKE199" s="749"/>
      <c r="QKF199" s="749"/>
      <c r="QKG199" s="749"/>
      <c r="QKH199" s="749"/>
      <c r="QKI199" s="749"/>
      <c r="QKJ199" s="749"/>
      <c r="QKK199" s="749"/>
      <c r="QKL199" s="749"/>
      <c r="QKM199" s="749"/>
      <c r="QKN199" s="749"/>
      <c r="QKO199" s="749"/>
      <c r="QKP199" s="749"/>
      <c r="QKQ199" s="749"/>
      <c r="QKR199" s="749"/>
      <c r="QKS199" s="749"/>
      <c r="QKT199" s="749"/>
      <c r="QKU199" s="749"/>
      <c r="QKV199" s="749"/>
      <c r="QKW199" s="749"/>
      <c r="QKX199" s="749"/>
      <c r="QKY199" s="749"/>
      <c r="QKZ199" s="749"/>
      <c r="QLA199" s="749"/>
      <c r="QLB199" s="749"/>
      <c r="QLC199" s="749"/>
      <c r="QLD199" s="749"/>
      <c r="QLE199" s="749"/>
      <c r="QLF199" s="749"/>
      <c r="QLG199" s="749"/>
      <c r="QLH199" s="749"/>
      <c r="QLI199" s="749"/>
      <c r="QLJ199" s="749"/>
      <c r="QLK199" s="749"/>
      <c r="QLL199" s="749"/>
      <c r="QLM199" s="749"/>
      <c r="QLN199" s="749"/>
      <c r="QLO199" s="749"/>
      <c r="QLP199" s="749"/>
      <c r="QLQ199" s="749"/>
      <c r="QLR199" s="749"/>
      <c r="QLS199" s="749"/>
      <c r="QLT199" s="749"/>
      <c r="QLU199" s="749"/>
      <c r="QLV199" s="749"/>
      <c r="QLW199" s="749"/>
      <c r="QLX199" s="749"/>
      <c r="QLY199" s="749"/>
      <c r="QLZ199" s="749"/>
      <c r="QMA199" s="749"/>
      <c r="QMB199" s="749"/>
      <c r="QMC199" s="749"/>
      <c r="QMD199" s="749"/>
      <c r="QME199" s="749"/>
      <c r="QMF199" s="749"/>
      <c r="QMG199" s="749"/>
      <c r="QMH199" s="749"/>
      <c r="QMI199" s="749"/>
      <c r="QMJ199" s="749"/>
      <c r="QMK199" s="749"/>
      <c r="QML199" s="749"/>
      <c r="QMM199" s="749"/>
      <c r="QMN199" s="749"/>
      <c r="QMO199" s="749"/>
      <c r="QMP199" s="749"/>
      <c r="QMQ199" s="749"/>
      <c r="QMR199" s="749"/>
      <c r="QMS199" s="749"/>
      <c r="QMT199" s="749"/>
      <c r="QMU199" s="749"/>
      <c r="QMV199" s="749"/>
      <c r="QMW199" s="749"/>
      <c r="QMX199" s="749"/>
      <c r="QMY199" s="749"/>
      <c r="QMZ199" s="749"/>
      <c r="QNA199" s="749"/>
      <c r="QNB199" s="749"/>
      <c r="QNC199" s="749"/>
      <c r="QND199" s="749"/>
      <c r="QNE199" s="749"/>
      <c r="QNF199" s="749"/>
      <c r="QNG199" s="749"/>
      <c r="QNH199" s="749"/>
      <c r="QNI199" s="749"/>
      <c r="QNJ199" s="749"/>
      <c r="QNK199" s="749"/>
      <c r="QNL199" s="749"/>
      <c r="QNM199" s="749"/>
      <c r="QNN199" s="749"/>
      <c r="QNO199" s="749"/>
      <c r="QNP199" s="749"/>
      <c r="QNQ199" s="749"/>
      <c r="QNR199" s="749"/>
      <c r="QNS199" s="749"/>
      <c r="QNT199" s="749"/>
      <c r="QNU199" s="749"/>
      <c r="QNV199" s="749"/>
      <c r="QNW199" s="749"/>
      <c r="QNX199" s="749"/>
      <c r="QNY199" s="749"/>
      <c r="QNZ199" s="749"/>
      <c r="QOA199" s="749"/>
      <c r="QOB199" s="749"/>
      <c r="QOC199" s="749"/>
      <c r="QOD199" s="749"/>
      <c r="QOE199" s="749"/>
      <c r="QOF199" s="749"/>
      <c r="QOG199" s="749"/>
      <c r="QOH199" s="749"/>
      <c r="QOI199" s="749"/>
      <c r="QOJ199" s="749"/>
      <c r="QOK199" s="749"/>
      <c r="QOL199" s="749"/>
      <c r="QOM199" s="749"/>
      <c r="QON199" s="749"/>
      <c r="QOO199" s="749"/>
      <c r="QOP199" s="749"/>
      <c r="QOQ199" s="749"/>
      <c r="QOR199" s="749"/>
      <c r="QOS199" s="749"/>
      <c r="QOT199" s="749"/>
      <c r="QOU199" s="749"/>
      <c r="QOV199" s="749"/>
      <c r="QOW199" s="749"/>
      <c r="QOX199" s="749"/>
      <c r="QOY199" s="749"/>
      <c r="QOZ199" s="749"/>
      <c r="QPA199" s="749"/>
      <c r="QPB199" s="749"/>
      <c r="QPC199" s="749"/>
      <c r="QPD199" s="749"/>
      <c r="QPE199" s="749"/>
      <c r="QPF199" s="749"/>
      <c r="QPG199" s="749"/>
      <c r="QPH199" s="749"/>
      <c r="QPI199" s="749"/>
      <c r="QPJ199" s="749"/>
      <c r="QPK199" s="749"/>
      <c r="QPL199" s="749"/>
      <c r="QPM199" s="749"/>
      <c r="QPN199" s="749"/>
      <c r="QPO199" s="749"/>
      <c r="QPP199" s="749"/>
      <c r="QPQ199" s="749"/>
      <c r="QPR199" s="749"/>
      <c r="QPS199" s="749"/>
      <c r="QPT199" s="749"/>
      <c r="QPU199" s="749"/>
      <c r="QPV199" s="749"/>
      <c r="QPW199" s="749"/>
      <c r="QPX199" s="749"/>
      <c r="QPY199" s="749"/>
      <c r="QPZ199" s="749"/>
      <c r="QQA199" s="749"/>
      <c r="QQB199" s="749"/>
      <c r="QQC199" s="749"/>
      <c r="QQD199" s="749"/>
      <c r="QQE199" s="749"/>
      <c r="QQF199" s="749"/>
      <c r="QQG199" s="749"/>
      <c r="QQH199" s="749"/>
      <c r="QQI199" s="749"/>
      <c r="QQJ199" s="749"/>
      <c r="QQK199" s="749"/>
      <c r="QQL199" s="749"/>
      <c r="QQM199" s="749"/>
      <c r="QQN199" s="749"/>
      <c r="QQO199" s="749"/>
      <c r="QQP199" s="749"/>
      <c r="QQQ199" s="749"/>
      <c r="QQR199" s="749"/>
      <c r="QQS199" s="749"/>
      <c r="QQT199" s="749"/>
      <c r="QQU199" s="749"/>
      <c r="QQV199" s="749"/>
      <c r="QQW199" s="749"/>
      <c r="QQX199" s="749"/>
      <c r="QQY199" s="749"/>
      <c r="QQZ199" s="749"/>
      <c r="QRA199" s="749"/>
      <c r="QRB199" s="749"/>
      <c r="QRC199" s="749"/>
      <c r="QRD199" s="749"/>
      <c r="QRE199" s="749"/>
      <c r="QRF199" s="749"/>
      <c r="QRG199" s="749"/>
      <c r="QRH199" s="749"/>
      <c r="QRI199" s="749"/>
      <c r="QRJ199" s="749"/>
      <c r="QRK199" s="749"/>
      <c r="QRL199" s="749"/>
      <c r="QRM199" s="749"/>
      <c r="QRN199" s="749"/>
      <c r="QRO199" s="749"/>
      <c r="QRP199" s="749"/>
      <c r="QRQ199" s="749"/>
      <c r="QRR199" s="749"/>
      <c r="QRS199" s="749"/>
      <c r="QRT199" s="749"/>
      <c r="QRU199" s="749"/>
      <c r="QRV199" s="749"/>
      <c r="QRW199" s="749"/>
      <c r="QRX199" s="749"/>
      <c r="QRY199" s="749"/>
      <c r="QRZ199" s="749"/>
      <c r="QSA199" s="749"/>
      <c r="QSB199" s="749"/>
      <c r="QSC199" s="749"/>
      <c r="QSD199" s="749"/>
      <c r="QSE199" s="749"/>
      <c r="QSF199" s="749"/>
      <c r="QSG199" s="749"/>
      <c r="QSH199" s="749"/>
      <c r="QSI199" s="749"/>
      <c r="QSJ199" s="749"/>
      <c r="QSK199" s="749"/>
      <c r="QSL199" s="749"/>
      <c r="QSM199" s="749"/>
      <c r="QSN199" s="749"/>
      <c r="QSO199" s="749"/>
      <c r="QSP199" s="749"/>
      <c r="QSQ199" s="749"/>
      <c r="QSR199" s="749"/>
      <c r="QSS199" s="749"/>
      <c r="QST199" s="749"/>
      <c r="QSU199" s="749"/>
      <c r="QSV199" s="749"/>
      <c r="QSW199" s="749"/>
      <c r="QSX199" s="749"/>
      <c r="QSY199" s="749"/>
      <c r="QSZ199" s="749"/>
      <c r="QTA199" s="749"/>
      <c r="QTB199" s="749"/>
      <c r="QTC199" s="749"/>
      <c r="QTD199" s="749"/>
      <c r="QTE199" s="749"/>
      <c r="QTF199" s="749"/>
      <c r="QTG199" s="749"/>
      <c r="QTH199" s="749"/>
      <c r="QTI199" s="749"/>
      <c r="QTJ199" s="749"/>
      <c r="QTK199" s="749"/>
      <c r="QTL199" s="749"/>
      <c r="QTM199" s="749"/>
      <c r="QTN199" s="749"/>
      <c r="QTO199" s="749"/>
      <c r="QTP199" s="749"/>
      <c r="QTQ199" s="749"/>
      <c r="QTR199" s="749"/>
      <c r="QTS199" s="749"/>
      <c r="QTT199" s="749"/>
      <c r="QTU199" s="749"/>
      <c r="QTV199" s="749"/>
      <c r="QTW199" s="749"/>
      <c r="QTX199" s="749"/>
      <c r="QTY199" s="749"/>
      <c r="QTZ199" s="749"/>
      <c r="QUA199" s="749"/>
      <c r="QUB199" s="749"/>
      <c r="QUC199" s="749"/>
      <c r="QUD199" s="749"/>
      <c r="QUE199" s="749"/>
      <c r="QUF199" s="749"/>
      <c r="QUG199" s="749"/>
      <c r="QUH199" s="749"/>
      <c r="QUI199" s="749"/>
      <c r="QUJ199" s="749"/>
      <c r="QUK199" s="749"/>
      <c r="QUL199" s="749"/>
      <c r="QUM199" s="749"/>
      <c r="QUN199" s="749"/>
      <c r="QUO199" s="749"/>
      <c r="QUP199" s="749"/>
      <c r="QUQ199" s="749"/>
      <c r="QUR199" s="749"/>
      <c r="QUS199" s="749"/>
      <c r="QUT199" s="749"/>
      <c r="QUU199" s="749"/>
      <c r="QUV199" s="749"/>
      <c r="QUW199" s="749"/>
      <c r="QUX199" s="749"/>
      <c r="QUY199" s="749"/>
      <c r="QUZ199" s="749"/>
      <c r="QVA199" s="749"/>
      <c r="QVB199" s="749"/>
      <c r="QVC199" s="749"/>
      <c r="QVD199" s="749"/>
      <c r="QVE199" s="749"/>
      <c r="QVF199" s="749"/>
      <c r="QVG199" s="749"/>
      <c r="QVH199" s="749"/>
      <c r="QVI199" s="749"/>
      <c r="QVJ199" s="749"/>
      <c r="QVK199" s="749"/>
      <c r="QVL199" s="749"/>
      <c r="QVM199" s="749"/>
      <c r="QVN199" s="749"/>
      <c r="QVO199" s="749"/>
      <c r="QVP199" s="749"/>
      <c r="QVQ199" s="749"/>
      <c r="QVR199" s="749"/>
      <c r="QVS199" s="749"/>
      <c r="QVT199" s="749"/>
      <c r="QVU199" s="749"/>
      <c r="QVV199" s="749"/>
      <c r="QVW199" s="749"/>
      <c r="QVX199" s="749"/>
      <c r="QVY199" s="749"/>
      <c r="QVZ199" s="749"/>
      <c r="QWA199" s="749"/>
      <c r="QWB199" s="749"/>
      <c r="QWC199" s="749"/>
      <c r="QWD199" s="749"/>
      <c r="QWE199" s="749"/>
      <c r="QWF199" s="749"/>
      <c r="QWG199" s="749"/>
      <c r="QWH199" s="749"/>
      <c r="QWI199" s="749"/>
      <c r="QWJ199" s="749"/>
      <c r="QWK199" s="749"/>
      <c r="QWL199" s="749"/>
      <c r="QWM199" s="749"/>
      <c r="QWN199" s="749"/>
      <c r="QWO199" s="749"/>
      <c r="QWP199" s="749"/>
      <c r="QWQ199" s="749"/>
      <c r="QWR199" s="749"/>
      <c r="QWS199" s="749"/>
      <c r="QWT199" s="749"/>
      <c r="QWU199" s="749"/>
      <c r="QWV199" s="749"/>
      <c r="QWW199" s="749"/>
      <c r="QWX199" s="749"/>
      <c r="QWY199" s="749"/>
      <c r="QWZ199" s="749"/>
      <c r="QXA199" s="749"/>
      <c r="QXB199" s="749"/>
      <c r="QXC199" s="749"/>
      <c r="QXD199" s="749"/>
      <c r="QXE199" s="749"/>
      <c r="QXF199" s="749"/>
      <c r="QXG199" s="749"/>
      <c r="QXH199" s="749"/>
      <c r="QXI199" s="749"/>
      <c r="QXJ199" s="749"/>
      <c r="QXK199" s="749"/>
      <c r="QXL199" s="749"/>
      <c r="QXM199" s="749"/>
      <c r="QXN199" s="749"/>
      <c r="QXO199" s="749"/>
      <c r="QXP199" s="749"/>
      <c r="QXQ199" s="749"/>
      <c r="QXR199" s="749"/>
      <c r="QXS199" s="749"/>
      <c r="QXT199" s="749"/>
      <c r="QXU199" s="749"/>
      <c r="QXV199" s="749"/>
      <c r="QXW199" s="749"/>
      <c r="QXX199" s="749"/>
      <c r="QXY199" s="749"/>
      <c r="QXZ199" s="749"/>
      <c r="QYA199" s="749"/>
      <c r="QYB199" s="749"/>
      <c r="QYC199" s="749"/>
      <c r="QYD199" s="749"/>
      <c r="QYE199" s="749"/>
      <c r="QYF199" s="749"/>
      <c r="QYG199" s="749"/>
      <c r="QYH199" s="749"/>
      <c r="QYI199" s="749"/>
      <c r="QYJ199" s="749"/>
      <c r="QYK199" s="749"/>
      <c r="QYL199" s="749"/>
      <c r="QYM199" s="749"/>
      <c r="QYN199" s="749"/>
      <c r="QYO199" s="749"/>
      <c r="QYP199" s="749"/>
      <c r="QYQ199" s="749"/>
      <c r="QYR199" s="749"/>
      <c r="QYS199" s="749"/>
      <c r="QYT199" s="749"/>
      <c r="QYU199" s="749"/>
      <c r="QYV199" s="749"/>
      <c r="QYW199" s="749"/>
      <c r="QYX199" s="749"/>
      <c r="QYY199" s="749"/>
      <c r="QYZ199" s="749"/>
      <c r="QZA199" s="749"/>
      <c r="QZB199" s="749"/>
      <c r="QZC199" s="749"/>
      <c r="QZD199" s="749"/>
      <c r="QZE199" s="749"/>
      <c r="QZF199" s="749"/>
      <c r="QZG199" s="749"/>
      <c r="QZH199" s="749"/>
      <c r="QZI199" s="749"/>
      <c r="QZJ199" s="749"/>
      <c r="QZK199" s="749"/>
      <c r="QZL199" s="749"/>
      <c r="QZM199" s="749"/>
      <c r="QZN199" s="749"/>
      <c r="QZO199" s="749"/>
      <c r="QZP199" s="749"/>
      <c r="QZQ199" s="749"/>
      <c r="QZR199" s="749"/>
      <c r="QZS199" s="749"/>
      <c r="QZT199" s="749"/>
      <c r="QZU199" s="749"/>
      <c r="QZV199" s="749"/>
      <c r="QZW199" s="749"/>
      <c r="QZX199" s="749"/>
      <c r="QZY199" s="749"/>
      <c r="QZZ199" s="749"/>
      <c r="RAA199" s="749"/>
      <c r="RAB199" s="749"/>
      <c r="RAC199" s="749"/>
      <c r="RAD199" s="749"/>
      <c r="RAE199" s="749"/>
      <c r="RAF199" s="749"/>
      <c r="RAG199" s="749"/>
      <c r="RAH199" s="749"/>
      <c r="RAI199" s="749"/>
      <c r="RAJ199" s="749"/>
      <c r="RAK199" s="749"/>
      <c r="RAL199" s="749"/>
      <c r="RAM199" s="749"/>
      <c r="RAN199" s="749"/>
      <c r="RAO199" s="749"/>
      <c r="RAP199" s="749"/>
      <c r="RAQ199" s="749"/>
      <c r="RAR199" s="749"/>
      <c r="RAS199" s="749"/>
      <c r="RAT199" s="749"/>
      <c r="RAU199" s="749"/>
      <c r="RAV199" s="749"/>
      <c r="RAW199" s="749"/>
      <c r="RAX199" s="749"/>
      <c r="RAY199" s="749"/>
      <c r="RAZ199" s="749"/>
      <c r="RBA199" s="749"/>
      <c r="RBB199" s="749"/>
      <c r="RBC199" s="749"/>
      <c r="RBD199" s="749"/>
      <c r="RBE199" s="749"/>
      <c r="RBF199" s="749"/>
      <c r="RBG199" s="749"/>
      <c r="RBH199" s="749"/>
      <c r="RBI199" s="749"/>
      <c r="RBJ199" s="749"/>
      <c r="RBK199" s="749"/>
      <c r="RBL199" s="749"/>
      <c r="RBM199" s="749"/>
      <c r="RBN199" s="749"/>
      <c r="RBO199" s="749"/>
      <c r="RBP199" s="749"/>
      <c r="RBQ199" s="749"/>
      <c r="RBR199" s="749"/>
      <c r="RBS199" s="749"/>
      <c r="RBT199" s="749"/>
      <c r="RBU199" s="749"/>
      <c r="RBV199" s="749"/>
      <c r="RBW199" s="749"/>
      <c r="RBX199" s="749"/>
      <c r="RBY199" s="749"/>
      <c r="RBZ199" s="749"/>
      <c r="RCA199" s="749"/>
      <c r="RCB199" s="749"/>
      <c r="RCC199" s="749"/>
      <c r="RCD199" s="749"/>
      <c r="RCE199" s="749"/>
      <c r="RCF199" s="749"/>
      <c r="RCG199" s="749"/>
      <c r="RCH199" s="749"/>
      <c r="RCI199" s="749"/>
      <c r="RCJ199" s="749"/>
      <c r="RCK199" s="749"/>
      <c r="RCL199" s="749"/>
      <c r="RCM199" s="749"/>
      <c r="RCN199" s="749"/>
      <c r="RCO199" s="749"/>
      <c r="RCP199" s="749"/>
      <c r="RCQ199" s="749"/>
      <c r="RCR199" s="749"/>
      <c r="RCS199" s="749"/>
      <c r="RCT199" s="749"/>
      <c r="RCU199" s="749"/>
      <c r="RCV199" s="749"/>
      <c r="RCW199" s="749"/>
      <c r="RCX199" s="749"/>
      <c r="RCY199" s="749"/>
      <c r="RCZ199" s="749"/>
      <c r="RDA199" s="749"/>
      <c r="RDB199" s="749"/>
      <c r="RDC199" s="749"/>
      <c r="RDD199" s="749"/>
      <c r="RDE199" s="749"/>
      <c r="RDF199" s="749"/>
      <c r="RDG199" s="749"/>
      <c r="RDH199" s="749"/>
      <c r="RDI199" s="749"/>
      <c r="RDJ199" s="749"/>
      <c r="RDK199" s="749"/>
      <c r="RDL199" s="749"/>
      <c r="RDM199" s="749"/>
      <c r="RDN199" s="749"/>
      <c r="RDO199" s="749"/>
      <c r="RDP199" s="749"/>
      <c r="RDQ199" s="749"/>
      <c r="RDR199" s="749"/>
      <c r="RDS199" s="749"/>
      <c r="RDT199" s="749"/>
      <c r="RDU199" s="749"/>
      <c r="RDV199" s="749"/>
      <c r="RDW199" s="749"/>
      <c r="RDX199" s="749"/>
      <c r="RDY199" s="749"/>
      <c r="RDZ199" s="749"/>
      <c r="REA199" s="749"/>
      <c r="REB199" s="749"/>
      <c r="REC199" s="749"/>
      <c r="RED199" s="749"/>
      <c r="REE199" s="749"/>
      <c r="REF199" s="749"/>
      <c r="REG199" s="749"/>
      <c r="REH199" s="749"/>
      <c r="REI199" s="749"/>
      <c r="REJ199" s="749"/>
      <c r="REK199" s="749"/>
      <c r="REL199" s="749"/>
      <c r="REM199" s="749"/>
      <c r="REN199" s="749"/>
      <c r="REO199" s="749"/>
      <c r="REP199" s="749"/>
      <c r="REQ199" s="749"/>
      <c r="RER199" s="749"/>
      <c r="RES199" s="749"/>
      <c r="RET199" s="749"/>
      <c r="REU199" s="749"/>
      <c r="REV199" s="749"/>
      <c r="REW199" s="749"/>
      <c r="REX199" s="749"/>
      <c r="REY199" s="749"/>
      <c r="REZ199" s="749"/>
      <c r="RFA199" s="749"/>
      <c r="RFB199" s="749"/>
      <c r="RFC199" s="749"/>
      <c r="RFD199" s="749"/>
      <c r="RFE199" s="749"/>
      <c r="RFF199" s="749"/>
      <c r="RFG199" s="749"/>
      <c r="RFH199" s="749"/>
      <c r="RFI199" s="749"/>
      <c r="RFJ199" s="749"/>
      <c r="RFK199" s="749"/>
      <c r="RFL199" s="749"/>
      <c r="RFM199" s="749"/>
      <c r="RFN199" s="749"/>
      <c r="RFO199" s="749"/>
      <c r="RFP199" s="749"/>
      <c r="RFQ199" s="749"/>
      <c r="RFR199" s="749"/>
      <c r="RFS199" s="749"/>
      <c r="RFT199" s="749"/>
      <c r="RFU199" s="749"/>
      <c r="RFV199" s="749"/>
      <c r="RFW199" s="749"/>
      <c r="RFX199" s="749"/>
      <c r="RFY199" s="749"/>
      <c r="RFZ199" s="749"/>
      <c r="RGA199" s="749"/>
      <c r="RGB199" s="749"/>
      <c r="RGC199" s="749"/>
      <c r="RGD199" s="749"/>
      <c r="RGE199" s="749"/>
      <c r="RGF199" s="749"/>
      <c r="RGG199" s="749"/>
      <c r="RGH199" s="749"/>
      <c r="RGI199" s="749"/>
      <c r="RGJ199" s="749"/>
      <c r="RGK199" s="749"/>
      <c r="RGL199" s="749"/>
      <c r="RGM199" s="749"/>
      <c r="RGN199" s="749"/>
      <c r="RGO199" s="749"/>
      <c r="RGP199" s="749"/>
      <c r="RGQ199" s="749"/>
      <c r="RGR199" s="749"/>
      <c r="RGS199" s="749"/>
      <c r="RGT199" s="749"/>
      <c r="RGU199" s="749"/>
      <c r="RGV199" s="749"/>
      <c r="RGW199" s="749"/>
      <c r="RGX199" s="749"/>
      <c r="RGY199" s="749"/>
      <c r="RGZ199" s="749"/>
      <c r="RHA199" s="749"/>
      <c r="RHB199" s="749"/>
      <c r="RHC199" s="749"/>
      <c r="RHD199" s="749"/>
      <c r="RHE199" s="749"/>
      <c r="RHF199" s="749"/>
      <c r="RHG199" s="749"/>
      <c r="RHH199" s="749"/>
      <c r="RHI199" s="749"/>
      <c r="RHJ199" s="749"/>
      <c r="RHK199" s="749"/>
      <c r="RHL199" s="749"/>
      <c r="RHM199" s="749"/>
      <c r="RHN199" s="749"/>
      <c r="RHO199" s="749"/>
      <c r="RHP199" s="749"/>
      <c r="RHQ199" s="749"/>
      <c r="RHR199" s="749"/>
      <c r="RHS199" s="749"/>
      <c r="RHT199" s="749"/>
      <c r="RHU199" s="749"/>
      <c r="RHV199" s="749"/>
      <c r="RHW199" s="749"/>
      <c r="RHX199" s="749"/>
      <c r="RHY199" s="749"/>
      <c r="RHZ199" s="749"/>
      <c r="RIA199" s="749"/>
      <c r="RIB199" s="749"/>
      <c r="RIC199" s="749"/>
      <c r="RID199" s="749"/>
      <c r="RIE199" s="749"/>
      <c r="RIF199" s="749"/>
      <c r="RIG199" s="749"/>
      <c r="RIH199" s="749"/>
      <c r="RII199" s="749"/>
      <c r="RIJ199" s="749"/>
      <c r="RIK199" s="749"/>
      <c r="RIL199" s="749"/>
      <c r="RIM199" s="749"/>
      <c r="RIN199" s="749"/>
      <c r="RIO199" s="749"/>
      <c r="RIP199" s="749"/>
      <c r="RIQ199" s="749"/>
      <c r="RIR199" s="749"/>
      <c r="RIS199" s="749"/>
      <c r="RIT199" s="749"/>
      <c r="RIU199" s="749"/>
      <c r="RIV199" s="749"/>
      <c r="RIW199" s="749"/>
      <c r="RIX199" s="749"/>
      <c r="RIY199" s="749"/>
      <c r="RIZ199" s="749"/>
      <c r="RJA199" s="749"/>
      <c r="RJB199" s="749"/>
      <c r="RJC199" s="749"/>
      <c r="RJD199" s="749"/>
      <c r="RJE199" s="749"/>
      <c r="RJF199" s="749"/>
      <c r="RJG199" s="749"/>
      <c r="RJH199" s="749"/>
      <c r="RJI199" s="749"/>
      <c r="RJJ199" s="749"/>
      <c r="RJK199" s="749"/>
      <c r="RJL199" s="749"/>
      <c r="RJM199" s="749"/>
      <c r="RJN199" s="749"/>
      <c r="RJO199" s="749"/>
      <c r="RJP199" s="749"/>
      <c r="RJQ199" s="749"/>
      <c r="RJR199" s="749"/>
      <c r="RJS199" s="749"/>
      <c r="RJT199" s="749"/>
      <c r="RJU199" s="749"/>
      <c r="RJV199" s="749"/>
      <c r="RJW199" s="749"/>
      <c r="RJX199" s="749"/>
      <c r="RJY199" s="749"/>
      <c r="RJZ199" s="749"/>
      <c r="RKA199" s="749"/>
      <c r="RKB199" s="749"/>
      <c r="RKC199" s="749"/>
      <c r="RKD199" s="749"/>
      <c r="RKE199" s="749"/>
      <c r="RKF199" s="749"/>
      <c r="RKG199" s="749"/>
      <c r="RKH199" s="749"/>
      <c r="RKI199" s="749"/>
      <c r="RKJ199" s="749"/>
      <c r="RKK199" s="749"/>
      <c r="RKL199" s="749"/>
      <c r="RKM199" s="749"/>
      <c r="RKN199" s="749"/>
      <c r="RKO199" s="749"/>
      <c r="RKP199" s="749"/>
      <c r="RKQ199" s="749"/>
      <c r="RKR199" s="749"/>
      <c r="RKS199" s="749"/>
      <c r="RKT199" s="749"/>
      <c r="RKU199" s="749"/>
      <c r="RKV199" s="749"/>
      <c r="RKW199" s="749"/>
      <c r="RKX199" s="749"/>
      <c r="RKY199" s="749"/>
      <c r="RKZ199" s="749"/>
      <c r="RLA199" s="749"/>
      <c r="RLB199" s="749"/>
      <c r="RLC199" s="749"/>
      <c r="RLD199" s="749"/>
      <c r="RLE199" s="749"/>
      <c r="RLF199" s="749"/>
      <c r="RLG199" s="749"/>
      <c r="RLH199" s="749"/>
      <c r="RLI199" s="749"/>
      <c r="RLJ199" s="749"/>
      <c r="RLK199" s="749"/>
      <c r="RLL199" s="749"/>
      <c r="RLM199" s="749"/>
      <c r="RLN199" s="749"/>
      <c r="RLO199" s="749"/>
      <c r="RLP199" s="749"/>
      <c r="RLQ199" s="749"/>
      <c r="RLR199" s="749"/>
      <c r="RLS199" s="749"/>
      <c r="RLT199" s="749"/>
      <c r="RLU199" s="749"/>
      <c r="RLV199" s="749"/>
      <c r="RLW199" s="749"/>
      <c r="RLX199" s="749"/>
      <c r="RLY199" s="749"/>
      <c r="RLZ199" s="749"/>
      <c r="RMA199" s="749"/>
      <c r="RMB199" s="749"/>
      <c r="RMC199" s="749"/>
      <c r="RMD199" s="749"/>
      <c r="RME199" s="749"/>
      <c r="RMF199" s="749"/>
      <c r="RMG199" s="749"/>
      <c r="RMH199" s="749"/>
      <c r="RMI199" s="749"/>
      <c r="RMJ199" s="749"/>
      <c r="RMK199" s="749"/>
      <c r="RML199" s="749"/>
      <c r="RMM199" s="749"/>
      <c r="RMN199" s="749"/>
      <c r="RMO199" s="749"/>
      <c r="RMP199" s="749"/>
      <c r="RMQ199" s="749"/>
      <c r="RMR199" s="749"/>
      <c r="RMS199" s="749"/>
      <c r="RMT199" s="749"/>
      <c r="RMU199" s="749"/>
      <c r="RMV199" s="749"/>
      <c r="RMW199" s="749"/>
      <c r="RMX199" s="749"/>
      <c r="RMY199" s="749"/>
      <c r="RMZ199" s="749"/>
      <c r="RNA199" s="749"/>
      <c r="RNB199" s="749"/>
      <c r="RNC199" s="749"/>
      <c r="RND199" s="749"/>
      <c r="RNE199" s="749"/>
      <c r="RNF199" s="749"/>
      <c r="RNG199" s="749"/>
      <c r="RNH199" s="749"/>
      <c r="RNI199" s="749"/>
      <c r="RNJ199" s="749"/>
      <c r="RNK199" s="749"/>
      <c r="RNL199" s="749"/>
      <c r="RNM199" s="749"/>
      <c r="RNN199" s="749"/>
      <c r="RNO199" s="749"/>
      <c r="RNP199" s="749"/>
      <c r="RNQ199" s="749"/>
      <c r="RNR199" s="749"/>
      <c r="RNS199" s="749"/>
      <c r="RNT199" s="749"/>
      <c r="RNU199" s="749"/>
      <c r="RNV199" s="749"/>
      <c r="RNW199" s="749"/>
      <c r="RNX199" s="749"/>
      <c r="RNY199" s="749"/>
      <c r="RNZ199" s="749"/>
      <c r="ROA199" s="749"/>
      <c r="ROB199" s="749"/>
      <c r="ROC199" s="749"/>
      <c r="ROD199" s="749"/>
      <c r="ROE199" s="749"/>
      <c r="ROF199" s="749"/>
      <c r="ROG199" s="749"/>
      <c r="ROH199" s="749"/>
      <c r="ROI199" s="749"/>
      <c r="ROJ199" s="749"/>
      <c r="ROK199" s="749"/>
      <c r="ROL199" s="749"/>
      <c r="ROM199" s="749"/>
      <c r="RON199" s="749"/>
      <c r="ROO199" s="749"/>
      <c r="ROP199" s="749"/>
      <c r="ROQ199" s="749"/>
      <c r="ROR199" s="749"/>
      <c r="ROS199" s="749"/>
      <c r="ROT199" s="749"/>
      <c r="ROU199" s="749"/>
      <c r="ROV199" s="749"/>
      <c r="ROW199" s="749"/>
      <c r="ROX199" s="749"/>
      <c r="ROY199" s="749"/>
      <c r="ROZ199" s="749"/>
      <c r="RPA199" s="749"/>
      <c r="RPB199" s="749"/>
      <c r="RPC199" s="749"/>
      <c r="RPD199" s="749"/>
      <c r="RPE199" s="749"/>
      <c r="RPF199" s="749"/>
      <c r="RPG199" s="749"/>
      <c r="RPH199" s="749"/>
      <c r="RPI199" s="749"/>
      <c r="RPJ199" s="749"/>
      <c r="RPK199" s="749"/>
      <c r="RPL199" s="749"/>
      <c r="RPM199" s="749"/>
      <c r="RPN199" s="749"/>
      <c r="RPO199" s="749"/>
      <c r="RPP199" s="749"/>
      <c r="RPQ199" s="749"/>
      <c r="RPR199" s="749"/>
      <c r="RPS199" s="749"/>
      <c r="RPT199" s="749"/>
      <c r="RPU199" s="749"/>
      <c r="RPV199" s="749"/>
      <c r="RPW199" s="749"/>
      <c r="RPX199" s="749"/>
      <c r="RPY199" s="749"/>
      <c r="RPZ199" s="749"/>
      <c r="RQA199" s="749"/>
      <c r="RQB199" s="749"/>
      <c r="RQC199" s="749"/>
      <c r="RQD199" s="749"/>
      <c r="RQE199" s="749"/>
      <c r="RQF199" s="749"/>
      <c r="RQG199" s="749"/>
      <c r="RQH199" s="749"/>
      <c r="RQI199" s="749"/>
      <c r="RQJ199" s="749"/>
      <c r="RQK199" s="749"/>
      <c r="RQL199" s="749"/>
      <c r="RQM199" s="749"/>
      <c r="RQN199" s="749"/>
      <c r="RQO199" s="749"/>
      <c r="RQP199" s="749"/>
      <c r="RQQ199" s="749"/>
      <c r="RQR199" s="749"/>
      <c r="RQS199" s="749"/>
      <c r="RQT199" s="749"/>
      <c r="RQU199" s="749"/>
      <c r="RQV199" s="749"/>
      <c r="RQW199" s="749"/>
      <c r="RQX199" s="749"/>
      <c r="RQY199" s="749"/>
      <c r="RQZ199" s="749"/>
      <c r="RRA199" s="749"/>
      <c r="RRB199" s="749"/>
      <c r="RRC199" s="749"/>
      <c r="RRD199" s="749"/>
      <c r="RRE199" s="749"/>
      <c r="RRF199" s="749"/>
      <c r="RRG199" s="749"/>
      <c r="RRH199" s="749"/>
      <c r="RRI199" s="749"/>
      <c r="RRJ199" s="749"/>
      <c r="RRK199" s="749"/>
      <c r="RRL199" s="749"/>
      <c r="RRM199" s="749"/>
      <c r="RRN199" s="749"/>
      <c r="RRO199" s="749"/>
      <c r="RRP199" s="749"/>
      <c r="RRQ199" s="749"/>
      <c r="RRR199" s="749"/>
      <c r="RRS199" s="749"/>
      <c r="RRT199" s="749"/>
      <c r="RRU199" s="749"/>
      <c r="RRV199" s="749"/>
      <c r="RRW199" s="749"/>
      <c r="RRX199" s="749"/>
      <c r="RRY199" s="749"/>
      <c r="RRZ199" s="749"/>
      <c r="RSA199" s="749"/>
      <c r="RSB199" s="749"/>
      <c r="RSC199" s="749"/>
      <c r="RSD199" s="749"/>
      <c r="RSE199" s="749"/>
      <c r="RSF199" s="749"/>
      <c r="RSG199" s="749"/>
      <c r="RSH199" s="749"/>
      <c r="RSI199" s="749"/>
      <c r="RSJ199" s="749"/>
      <c r="RSK199" s="749"/>
      <c r="RSL199" s="749"/>
      <c r="RSM199" s="749"/>
      <c r="RSN199" s="749"/>
      <c r="RSO199" s="749"/>
      <c r="RSP199" s="749"/>
      <c r="RSQ199" s="749"/>
      <c r="RSR199" s="749"/>
      <c r="RSS199" s="749"/>
      <c r="RST199" s="749"/>
      <c r="RSU199" s="749"/>
      <c r="RSV199" s="749"/>
      <c r="RSW199" s="749"/>
      <c r="RSX199" s="749"/>
      <c r="RSY199" s="749"/>
      <c r="RSZ199" s="749"/>
      <c r="RTA199" s="749"/>
      <c r="RTB199" s="749"/>
      <c r="RTC199" s="749"/>
      <c r="RTD199" s="749"/>
      <c r="RTE199" s="749"/>
      <c r="RTF199" s="749"/>
      <c r="RTG199" s="749"/>
      <c r="RTH199" s="749"/>
      <c r="RTI199" s="749"/>
      <c r="RTJ199" s="749"/>
      <c r="RTK199" s="749"/>
      <c r="RTL199" s="749"/>
      <c r="RTM199" s="749"/>
      <c r="RTN199" s="749"/>
      <c r="RTO199" s="749"/>
      <c r="RTP199" s="749"/>
      <c r="RTQ199" s="749"/>
      <c r="RTR199" s="749"/>
      <c r="RTS199" s="749"/>
      <c r="RTT199" s="749"/>
      <c r="RTU199" s="749"/>
      <c r="RTV199" s="749"/>
      <c r="RTW199" s="749"/>
      <c r="RTX199" s="749"/>
      <c r="RTY199" s="749"/>
      <c r="RTZ199" s="749"/>
      <c r="RUA199" s="749"/>
      <c r="RUB199" s="749"/>
      <c r="RUC199" s="749"/>
      <c r="RUD199" s="749"/>
      <c r="RUE199" s="749"/>
      <c r="RUF199" s="749"/>
      <c r="RUG199" s="749"/>
      <c r="RUH199" s="749"/>
      <c r="RUI199" s="749"/>
      <c r="RUJ199" s="749"/>
      <c r="RUK199" s="749"/>
      <c r="RUL199" s="749"/>
      <c r="RUM199" s="749"/>
      <c r="RUN199" s="749"/>
      <c r="RUO199" s="749"/>
      <c r="RUP199" s="749"/>
      <c r="RUQ199" s="749"/>
      <c r="RUR199" s="749"/>
      <c r="RUS199" s="749"/>
      <c r="RUT199" s="749"/>
      <c r="RUU199" s="749"/>
      <c r="RUV199" s="749"/>
      <c r="RUW199" s="749"/>
      <c r="RUX199" s="749"/>
      <c r="RUY199" s="749"/>
      <c r="RUZ199" s="749"/>
      <c r="RVA199" s="749"/>
      <c r="RVB199" s="749"/>
      <c r="RVC199" s="749"/>
      <c r="RVD199" s="749"/>
      <c r="RVE199" s="749"/>
      <c r="RVF199" s="749"/>
      <c r="RVG199" s="749"/>
      <c r="RVH199" s="749"/>
      <c r="RVI199" s="749"/>
      <c r="RVJ199" s="749"/>
      <c r="RVK199" s="749"/>
      <c r="RVL199" s="749"/>
      <c r="RVM199" s="749"/>
      <c r="RVN199" s="749"/>
      <c r="RVO199" s="749"/>
      <c r="RVP199" s="749"/>
      <c r="RVQ199" s="749"/>
      <c r="RVR199" s="749"/>
      <c r="RVS199" s="749"/>
      <c r="RVT199" s="749"/>
      <c r="RVU199" s="749"/>
      <c r="RVV199" s="749"/>
      <c r="RVW199" s="749"/>
      <c r="RVX199" s="749"/>
      <c r="RVY199" s="749"/>
      <c r="RVZ199" s="749"/>
      <c r="RWA199" s="749"/>
      <c r="RWB199" s="749"/>
      <c r="RWC199" s="749"/>
      <c r="RWD199" s="749"/>
      <c r="RWE199" s="749"/>
      <c r="RWF199" s="749"/>
      <c r="RWG199" s="749"/>
      <c r="RWH199" s="749"/>
      <c r="RWI199" s="749"/>
      <c r="RWJ199" s="749"/>
      <c r="RWK199" s="749"/>
      <c r="RWL199" s="749"/>
      <c r="RWM199" s="749"/>
      <c r="RWN199" s="749"/>
      <c r="RWO199" s="749"/>
      <c r="RWP199" s="749"/>
      <c r="RWQ199" s="749"/>
      <c r="RWR199" s="749"/>
      <c r="RWS199" s="749"/>
      <c r="RWT199" s="749"/>
      <c r="RWU199" s="749"/>
      <c r="RWV199" s="749"/>
      <c r="RWW199" s="749"/>
      <c r="RWX199" s="749"/>
      <c r="RWY199" s="749"/>
      <c r="RWZ199" s="749"/>
      <c r="RXA199" s="749"/>
      <c r="RXB199" s="749"/>
      <c r="RXC199" s="749"/>
      <c r="RXD199" s="749"/>
      <c r="RXE199" s="749"/>
      <c r="RXF199" s="749"/>
      <c r="RXG199" s="749"/>
      <c r="RXH199" s="749"/>
      <c r="RXI199" s="749"/>
      <c r="RXJ199" s="749"/>
      <c r="RXK199" s="749"/>
      <c r="RXL199" s="749"/>
      <c r="RXM199" s="749"/>
      <c r="RXN199" s="749"/>
      <c r="RXO199" s="749"/>
      <c r="RXP199" s="749"/>
      <c r="RXQ199" s="749"/>
      <c r="RXR199" s="749"/>
      <c r="RXS199" s="749"/>
      <c r="RXT199" s="749"/>
      <c r="RXU199" s="749"/>
      <c r="RXV199" s="749"/>
      <c r="RXW199" s="749"/>
      <c r="RXX199" s="749"/>
      <c r="RXY199" s="749"/>
      <c r="RXZ199" s="749"/>
      <c r="RYA199" s="749"/>
      <c r="RYB199" s="749"/>
      <c r="RYC199" s="749"/>
      <c r="RYD199" s="749"/>
      <c r="RYE199" s="749"/>
      <c r="RYF199" s="749"/>
      <c r="RYG199" s="749"/>
      <c r="RYH199" s="749"/>
      <c r="RYI199" s="749"/>
      <c r="RYJ199" s="749"/>
      <c r="RYK199" s="749"/>
      <c r="RYL199" s="749"/>
      <c r="RYM199" s="749"/>
      <c r="RYN199" s="749"/>
      <c r="RYO199" s="749"/>
      <c r="RYP199" s="749"/>
      <c r="RYQ199" s="749"/>
      <c r="RYR199" s="749"/>
      <c r="RYS199" s="749"/>
      <c r="RYT199" s="749"/>
      <c r="RYU199" s="749"/>
      <c r="RYV199" s="749"/>
      <c r="RYW199" s="749"/>
      <c r="RYX199" s="749"/>
      <c r="RYY199" s="749"/>
      <c r="RYZ199" s="749"/>
      <c r="RZA199" s="749"/>
      <c r="RZB199" s="749"/>
      <c r="RZC199" s="749"/>
      <c r="RZD199" s="749"/>
      <c r="RZE199" s="749"/>
      <c r="RZF199" s="749"/>
      <c r="RZG199" s="749"/>
      <c r="RZH199" s="749"/>
      <c r="RZI199" s="749"/>
      <c r="RZJ199" s="749"/>
      <c r="RZK199" s="749"/>
      <c r="RZL199" s="749"/>
      <c r="RZM199" s="749"/>
      <c r="RZN199" s="749"/>
      <c r="RZO199" s="749"/>
      <c r="RZP199" s="749"/>
      <c r="RZQ199" s="749"/>
      <c r="RZR199" s="749"/>
      <c r="RZS199" s="749"/>
      <c r="RZT199" s="749"/>
      <c r="RZU199" s="749"/>
      <c r="RZV199" s="749"/>
      <c r="RZW199" s="749"/>
      <c r="RZX199" s="749"/>
      <c r="RZY199" s="749"/>
      <c r="RZZ199" s="749"/>
      <c r="SAA199" s="749"/>
      <c r="SAB199" s="749"/>
      <c r="SAC199" s="749"/>
      <c r="SAD199" s="749"/>
      <c r="SAE199" s="749"/>
      <c r="SAF199" s="749"/>
      <c r="SAG199" s="749"/>
      <c r="SAH199" s="749"/>
      <c r="SAI199" s="749"/>
      <c r="SAJ199" s="749"/>
      <c r="SAK199" s="749"/>
      <c r="SAL199" s="749"/>
      <c r="SAM199" s="749"/>
      <c r="SAN199" s="749"/>
      <c r="SAO199" s="749"/>
      <c r="SAP199" s="749"/>
      <c r="SAQ199" s="749"/>
      <c r="SAR199" s="749"/>
      <c r="SAS199" s="749"/>
      <c r="SAT199" s="749"/>
      <c r="SAU199" s="749"/>
      <c r="SAV199" s="749"/>
      <c r="SAW199" s="749"/>
      <c r="SAX199" s="749"/>
      <c r="SAY199" s="749"/>
      <c r="SAZ199" s="749"/>
      <c r="SBA199" s="749"/>
      <c r="SBB199" s="749"/>
      <c r="SBC199" s="749"/>
      <c r="SBD199" s="749"/>
      <c r="SBE199" s="749"/>
      <c r="SBF199" s="749"/>
      <c r="SBG199" s="749"/>
      <c r="SBH199" s="749"/>
      <c r="SBI199" s="749"/>
      <c r="SBJ199" s="749"/>
      <c r="SBK199" s="749"/>
      <c r="SBL199" s="749"/>
      <c r="SBM199" s="749"/>
      <c r="SBN199" s="749"/>
      <c r="SBO199" s="749"/>
      <c r="SBP199" s="749"/>
      <c r="SBQ199" s="749"/>
      <c r="SBR199" s="749"/>
      <c r="SBS199" s="749"/>
      <c r="SBT199" s="749"/>
      <c r="SBU199" s="749"/>
      <c r="SBV199" s="749"/>
      <c r="SBW199" s="749"/>
      <c r="SBX199" s="749"/>
      <c r="SBY199" s="749"/>
      <c r="SBZ199" s="749"/>
      <c r="SCA199" s="749"/>
      <c r="SCB199" s="749"/>
      <c r="SCC199" s="749"/>
      <c r="SCD199" s="749"/>
      <c r="SCE199" s="749"/>
      <c r="SCF199" s="749"/>
      <c r="SCG199" s="749"/>
      <c r="SCH199" s="749"/>
      <c r="SCI199" s="749"/>
      <c r="SCJ199" s="749"/>
      <c r="SCK199" s="749"/>
      <c r="SCL199" s="749"/>
      <c r="SCM199" s="749"/>
      <c r="SCN199" s="749"/>
      <c r="SCO199" s="749"/>
      <c r="SCP199" s="749"/>
      <c r="SCQ199" s="749"/>
      <c r="SCR199" s="749"/>
      <c r="SCS199" s="749"/>
      <c r="SCT199" s="749"/>
      <c r="SCU199" s="749"/>
      <c r="SCV199" s="749"/>
      <c r="SCW199" s="749"/>
      <c r="SCX199" s="749"/>
      <c r="SCY199" s="749"/>
      <c r="SCZ199" s="749"/>
      <c r="SDA199" s="749"/>
      <c r="SDB199" s="749"/>
      <c r="SDC199" s="749"/>
      <c r="SDD199" s="749"/>
      <c r="SDE199" s="749"/>
      <c r="SDF199" s="749"/>
      <c r="SDG199" s="749"/>
      <c r="SDH199" s="749"/>
      <c r="SDI199" s="749"/>
      <c r="SDJ199" s="749"/>
      <c r="SDK199" s="749"/>
      <c r="SDL199" s="749"/>
      <c r="SDM199" s="749"/>
      <c r="SDN199" s="749"/>
      <c r="SDO199" s="749"/>
      <c r="SDP199" s="749"/>
      <c r="SDQ199" s="749"/>
      <c r="SDR199" s="749"/>
      <c r="SDS199" s="749"/>
      <c r="SDT199" s="749"/>
      <c r="SDU199" s="749"/>
      <c r="SDV199" s="749"/>
      <c r="SDW199" s="749"/>
      <c r="SDX199" s="749"/>
      <c r="SDY199" s="749"/>
      <c r="SDZ199" s="749"/>
      <c r="SEA199" s="749"/>
      <c r="SEB199" s="749"/>
      <c r="SEC199" s="749"/>
      <c r="SED199" s="749"/>
      <c r="SEE199" s="749"/>
      <c r="SEF199" s="749"/>
      <c r="SEG199" s="749"/>
      <c r="SEH199" s="749"/>
      <c r="SEI199" s="749"/>
      <c r="SEJ199" s="749"/>
      <c r="SEK199" s="749"/>
      <c r="SEL199" s="749"/>
      <c r="SEM199" s="749"/>
      <c r="SEN199" s="749"/>
      <c r="SEO199" s="749"/>
      <c r="SEP199" s="749"/>
      <c r="SEQ199" s="749"/>
      <c r="SER199" s="749"/>
      <c r="SES199" s="749"/>
      <c r="SET199" s="749"/>
      <c r="SEU199" s="749"/>
      <c r="SEV199" s="749"/>
      <c r="SEW199" s="749"/>
      <c r="SEX199" s="749"/>
      <c r="SEY199" s="749"/>
      <c r="SEZ199" s="749"/>
      <c r="SFA199" s="749"/>
      <c r="SFB199" s="749"/>
      <c r="SFC199" s="749"/>
      <c r="SFD199" s="749"/>
      <c r="SFE199" s="749"/>
      <c r="SFF199" s="749"/>
      <c r="SFG199" s="749"/>
      <c r="SFH199" s="749"/>
      <c r="SFI199" s="749"/>
      <c r="SFJ199" s="749"/>
      <c r="SFK199" s="749"/>
      <c r="SFL199" s="749"/>
      <c r="SFM199" s="749"/>
      <c r="SFN199" s="749"/>
      <c r="SFO199" s="749"/>
      <c r="SFP199" s="749"/>
      <c r="SFQ199" s="749"/>
      <c r="SFR199" s="749"/>
      <c r="SFS199" s="749"/>
      <c r="SFT199" s="749"/>
      <c r="SFU199" s="749"/>
      <c r="SFV199" s="749"/>
      <c r="SFW199" s="749"/>
      <c r="SFX199" s="749"/>
      <c r="SFY199" s="749"/>
      <c r="SFZ199" s="749"/>
      <c r="SGA199" s="749"/>
      <c r="SGB199" s="749"/>
      <c r="SGC199" s="749"/>
      <c r="SGD199" s="749"/>
      <c r="SGE199" s="749"/>
      <c r="SGF199" s="749"/>
      <c r="SGG199" s="749"/>
      <c r="SGH199" s="749"/>
      <c r="SGI199" s="749"/>
      <c r="SGJ199" s="749"/>
      <c r="SGK199" s="749"/>
      <c r="SGL199" s="749"/>
      <c r="SGM199" s="749"/>
      <c r="SGN199" s="749"/>
      <c r="SGO199" s="749"/>
      <c r="SGP199" s="749"/>
      <c r="SGQ199" s="749"/>
      <c r="SGR199" s="749"/>
      <c r="SGS199" s="749"/>
      <c r="SGT199" s="749"/>
      <c r="SGU199" s="749"/>
      <c r="SGV199" s="749"/>
      <c r="SGW199" s="749"/>
      <c r="SGX199" s="749"/>
      <c r="SGY199" s="749"/>
      <c r="SGZ199" s="749"/>
      <c r="SHA199" s="749"/>
      <c r="SHB199" s="749"/>
      <c r="SHC199" s="749"/>
      <c r="SHD199" s="749"/>
      <c r="SHE199" s="749"/>
      <c r="SHF199" s="749"/>
      <c r="SHG199" s="749"/>
      <c r="SHH199" s="749"/>
      <c r="SHI199" s="749"/>
      <c r="SHJ199" s="749"/>
      <c r="SHK199" s="749"/>
      <c r="SHL199" s="749"/>
      <c r="SHM199" s="749"/>
      <c r="SHN199" s="749"/>
      <c r="SHO199" s="749"/>
      <c r="SHP199" s="749"/>
      <c r="SHQ199" s="749"/>
      <c r="SHR199" s="749"/>
      <c r="SHS199" s="749"/>
      <c r="SHT199" s="749"/>
      <c r="SHU199" s="749"/>
      <c r="SHV199" s="749"/>
      <c r="SHW199" s="749"/>
      <c r="SHX199" s="749"/>
      <c r="SHY199" s="749"/>
      <c r="SHZ199" s="749"/>
      <c r="SIA199" s="749"/>
      <c r="SIB199" s="749"/>
      <c r="SIC199" s="749"/>
      <c r="SID199" s="749"/>
      <c r="SIE199" s="749"/>
      <c r="SIF199" s="749"/>
      <c r="SIG199" s="749"/>
      <c r="SIH199" s="749"/>
      <c r="SII199" s="749"/>
      <c r="SIJ199" s="749"/>
      <c r="SIK199" s="749"/>
      <c r="SIL199" s="749"/>
      <c r="SIM199" s="749"/>
      <c r="SIN199" s="749"/>
      <c r="SIO199" s="749"/>
      <c r="SIP199" s="749"/>
      <c r="SIQ199" s="749"/>
      <c r="SIR199" s="749"/>
      <c r="SIS199" s="749"/>
      <c r="SIT199" s="749"/>
      <c r="SIU199" s="749"/>
      <c r="SIV199" s="749"/>
      <c r="SIW199" s="749"/>
      <c r="SIX199" s="749"/>
      <c r="SIY199" s="749"/>
      <c r="SIZ199" s="749"/>
      <c r="SJA199" s="749"/>
      <c r="SJB199" s="749"/>
      <c r="SJC199" s="749"/>
      <c r="SJD199" s="749"/>
      <c r="SJE199" s="749"/>
      <c r="SJF199" s="749"/>
      <c r="SJG199" s="749"/>
      <c r="SJH199" s="749"/>
      <c r="SJI199" s="749"/>
      <c r="SJJ199" s="749"/>
      <c r="SJK199" s="749"/>
      <c r="SJL199" s="749"/>
      <c r="SJM199" s="749"/>
      <c r="SJN199" s="749"/>
      <c r="SJO199" s="749"/>
      <c r="SJP199" s="749"/>
      <c r="SJQ199" s="749"/>
      <c r="SJR199" s="749"/>
      <c r="SJS199" s="749"/>
      <c r="SJT199" s="749"/>
      <c r="SJU199" s="749"/>
      <c r="SJV199" s="749"/>
      <c r="SJW199" s="749"/>
      <c r="SJX199" s="749"/>
      <c r="SJY199" s="749"/>
      <c r="SJZ199" s="749"/>
      <c r="SKA199" s="749"/>
      <c r="SKB199" s="749"/>
      <c r="SKC199" s="749"/>
      <c r="SKD199" s="749"/>
      <c r="SKE199" s="749"/>
      <c r="SKF199" s="749"/>
      <c r="SKG199" s="749"/>
      <c r="SKH199" s="749"/>
      <c r="SKI199" s="749"/>
      <c r="SKJ199" s="749"/>
      <c r="SKK199" s="749"/>
      <c r="SKL199" s="749"/>
      <c r="SKM199" s="749"/>
      <c r="SKN199" s="749"/>
      <c r="SKO199" s="749"/>
      <c r="SKP199" s="749"/>
      <c r="SKQ199" s="749"/>
      <c r="SKR199" s="749"/>
      <c r="SKS199" s="749"/>
      <c r="SKT199" s="749"/>
      <c r="SKU199" s="749"/>
      <c r="SKV199" s="749"/>
      <c r="SKW199" s="749"/>
      <c r="SKX199" s="749"/>
      <c r="SKY199" s="749"/>
      <c r="SKZ199" s="749"/>
      <c r="SLA199" s="749"/>
      <c r="SLB199" s="749"/>
      <c r="SLC199" s="749"/>
      <c r="SLD199" s="749"/>
      <c r="SLE199" s="749"/>
      <c r="SLF199" s="749"/>
      <c r="SLG199" s="749"/>
      <c r="SLH199" s="749"/>
      <c r="SLI199" s="749"/>
      <c r="SLJ199" s="749"/>
      <c r="SLK199" s="749"/>
      <c r="SLL199" s="749"/>
      <c r="SLM199" s="749"/>
      <c r="SLN199" s="749"/>
      <c r="SLO199" s="749"/>
      <c r="SLP199" s="749"/>
      <c r="SLQ199" s="749"/>
      <c r="SLR199" s="749"/>
      <c r="SLS199" s="749"/>
      <c r="SLT199" s="749"/>
      <c r="SLU199" s="749"/>
      <c r="SLV199" s="749"/>
      <c r="SLW199" s="749"/>
      <c r="SLX199" s="749"/>
      <c r="SLY199" s="749"/>
      <c r="SLZ199" s="749"/>
      <c r="SMA199" s="749"/>
      <c r="SMB199" s="749"/>
      <c r="SMC199" s="749"/>
      <c r="SMD199" s="749"/>
      <c r="SME199" s="749"/>
      <c r="SMF199" s="749"/>
      <c r="SMG199" s="749"/>
      <c r="SMH199" s="749"/>
      <c r="SMI199" s="749"/>
      <c r="SMJ199" s="749"/>
      <c r="SMK199" s="749"/>
      <c r="SML199" s="749"/>
      <c r="SMM199" s="749"/>
      <c r="SMN199" s="749"/>
      <c r="SMO199" s="749"/>
      <c r="SMP199" s="749"/>
      <c r="SMQ199" s="749"/>
      <c r="SMR199" s="749"/>
      <c r="SMS199" s="749"/>
      <c r="SMT199" s="749"/>
      <c r="SMU199" s="749"/>
      <c r="SMV199" s="749"/>
      <c r="SMW199" s="749"/>
      <c r="SMX199" s="749"/>
      <c r="SMY199" s="749"/>
      <c r="SMZ199" s="749"/>
      <c r="SNA199" s="749"/>
      <c r="SNB199" s="749"/>
      <c r="SNC199" s="749"/>
      <c r="SND199" s="749"/>
      <c r="SNE199" s="749"/>
      <c r="SNF199" s="749"/>
      <c r="SNG199" s="749"/>
      <c r="SNH199" s="749"/>
      <c r="SNI199" s="749"/>
      <c r="SNJ199" s="749"/>
      <c r="SNK199" s="749"/>
      <c r="SNL199" s="749"/>
      <c r="SNM199" s="749"/>
      <c r="SNN199" s="749"/>
      <c r="SNO199" s="749"/>
      <c r="SNP199" s="749"/>
      <c r="SNQ199" s="749"/>
      <c r="SNR199" s="749"/>
      <c r="SNS199" s="749"/>
      <c r="SNT199" s="749"/>
      <c r="SNU199" s="749"/>
      <c r="SNV199" s="749"/>
      <c r="SNW199" s="749"/>
      <c r="SNX199" s="749"/>
      <c r="SNY199" s="749"/>
      <c r="SNZ199" s="749"/>
      <c r="SOA199" s="749"/>
      <c r="SOB199" s="749"/>
      <c r="SOC199" s="749"/>
      <c r="SOD199" s="749"/>
      <c r="SOE199" s="749"/>
      <c r="SOF199" s="749"/>
      <c r="SOG199" s="749"/>
      <c r="SOH199" s="749"/>
      <c r="SOI199" s="749"/>
      <c r="SOJ199" s="749"/>
      <c r="SOK199" s="749"/>
      <c r="SOL199" s="749"/>
      <c r="SOM199" s="749"/>
      <c r="SON199" s="749"/>
      <c r="SOO199" s="749"/>
      <c r="SOP199" s="749"/>
      <c r="SOQ199" s="749"/>
      <c r="SOR199" s="749"/>
      <c r="SOS199" s="749"/>
      <c r="SOT199" s="749"/>
      <c r="SOU199" s="749"/>
      <c r="SOV199" s="749"/>
      <c r="SOW199" s="749"/>
      <c r="SOX199" s="749"/>
      <c r="SOY199" s="749"/>
      <c r="SOZ199" s="749"/>
      <c r="SPA199" s="749"/>
      <c r="SPB199" s="749"/>
      <c r="SPC199" s="749"/>
      <c r="SPD199" s="749"/>
      <c r="SPE199" s="749"/>
      <c r="SPF199" s="749"/>
      <c r="SPG199" s="749"/>
      <c r="SPH199" s="749"/>
      <c r="SPI199" s="749"/>
      <c r="SPJ199" s="749"/>
      <c r="SPK199" s="749"/>
      <c r="SPL199" s="749"/>
      <c r="SPM199" s="749"/>
      <c r="SPN199" s="749"/>
      <c r="SPO199" s="749"/>
      <c r="SPP199" s="749"/>
      <c r="SPQ199" s="749"/>
      <c r="SPR199" s="749"/>
      <c r="SPS199" s="749"/>
      <c r="SPT199" s="749"/>
      <c r="SPU199" s="749"/>
      <c r="SPV199" s="749"/>
      <c r="SPW199" s="749"/>
      <c r="SPX199" s="749"/>
      <c r="SPY199" s="749"/>
      <c r="SPZ199" s="749"/>
      <c r="SQA199" s="749"/>
      <c r="SQB199" s="749"/>
      <c r="SQC199" s="749"/>
      <c r="SQD199" s="749"/>
      <c r="SQE199" s="749"/>
      <c r="SQF199" s="749"/>
      <c r="SQG199" s="749"/>
      <c r="SQH199" s="749"/>
      <c r="SQI199" s="749"/>
      <c r="SQJ199" s="749"/>
      <c r="SQK199" s="749"/>
      <c r="SQL199" s="749"/>
      <c r="SQM199" s="749"/>
      <c r="SQN199" s="749"/>
      <c r="SQO199" s="749"/>
      <c r="SQP199" s="749"/>
      <c r="SQQ199" s="749"/>
      <c r="SQR199" s="749"/>
      <c r="SQS199" s="749"/>
      <c r="SQT199" s="749"/>
      <c r="SQU199" s="749"/>
      <c r="SQV199" s="749"/>
      <c r="SQW199" s="749"/>
      <c r="SQX199" s="749"/>
      <c r="SQY199" s="749"/>
      <c r="SQZ199" s="749"/>
      <c r="SRA199" s="749"/>
      <c r="SRB199" s="749"/>
      <c r="SRC199" s="749"/>
      <c r="SRD199" s="749"/>
      <c r="SRE199" s="749"/>
      <c r="SRF199" s="749"/>
      <c r="SRG199" s="749"/>
      <c r="SRH199" s="749"/>
      <c r="SRI199" s="749"/>
      <c r="SRJ199" s="749"/>
      <c r="SRK199" s="749"/>
      <c r="SRL199" s="749"/>
      <c r="SRM199" s="749"/>
      <c r="SRN199" s="749"/>
      <c r="SRO199" s="749"/>
      <c r="SRP199" s="749"/>
      <c r="SRQ199" s="749"/>
      <c r="SRR199" s="749"/>
      <c r="SRS199" s="749"/>
      <c r="SRT199" s="749"/>
      <c r="SRU199" s="749"/>
      <c r="SRV199" s="749"/>
      <c r="SRW199" s="749"/>
      <c r="SRX199" s="749"/>
      <c r="SRY199" s="749"/>
      <c r="SRZ199" s="749"/>
      <c r="SSA199" s="749"/>
      <c r="SSB199" s="749"/>
      <c r="SSC199" s="749"/>
      <c r="SSD199" s="749"/>
      <c r="SSE199" s="749"/>
      <c r="SSF199" s="749"/>
      <c r="SSG199" s="749"/>
      <c r="SSH199" s="749"/>
      <c r="SSI199" s="749"/>
      <c r="SSJ199" s="749"/>
      <c r="SSK199" s="749"/>
      <c r="SSL199" s="749"/>
      <c r="SSM199" s="749"/>
      <c r="SSN199" s="749"/>
      <c r="SSO199" s="749"/>
      <c r="SSP199" s="749"/>
      <c r="SSQ199" s="749"/>
      <c r="SSR199" s="749"/>
      <c r="SSS199" s="749"/>
      <c r="SST199" s="749"/>
      <c r="SSU199" s="749"/>
      <c r="SSV199" s="749"/>
      <c r="SSW199" s="749"/>
      <c r="SSX199" s="749"/>
      <c r="SSY199" s="749"/>
      <c r="SSZ199" s="749"/>
      <c r="STA199" s="749"/>
      <c r="STB199" s="749"/>
      <c r="STC199" s="749"/>
      <c r="STD199" s="749"/>
      <c r="STE199" s="749"/>
      <c r="STF199" s="749"/>
      <c r="STG199" s="749"/>
      <c r="STH199" s="749"/>
      <c r="STI199" s="749"/>
      <c r="STJ199" s="749"/>
      <c r="STK199" s="749"/>
      <c r="STL199" s="749"/>
      <c r="STM199" s="749"/>
      <c r="STN199" s="749"/>
      <c r="STO199" s="749"/>
      <c r="STP199" s="749"/>
      <c r="STQ199" s="749"/>
      <c r="STR199" s="749"/>
      <c r="STS199" s="749"/>
      <c r="STT199" s="749"/>
      <c r="STU199" s="749"/>
      <c r="STV199" s="749"/>
      <c r="STW199" s="749"/>
      <c r="STX199" s="749"/>
      <c r="STY199" s="749"/>
      <c r="STZ199" s="749"/>
      <c r="SUA199" s="749"/>
      <c r="SUB199" s="749"/>
      <c r="SUC199" s="749"/>
      <c r="SUD199" s="749"/>
      <c r="SUE199" s="749"/>
      <c r="SUF199" s="749"/>
      <c r="SUG199" s="749"/>
      <c r="SUH199" s="749"/>
      <c r="SUI199" s="749"/>
      <c r="SUJ199" s="749"/>
      <c r="SUK199" s="749"/>
      <c r="SUL199" s="749"/>
      <c r="SUM199" s="749"/>
      <c r="SUN199" s="749"/>
      <c r="SUO199" s="749"/>
      <c r="SUP199" s="749"/>
      <c r="SUQ199" s="749"/>
      <c r="SUR199" s="749"/>
      <c r="SUS199" s="749"/>
      <c r="SUT199" s="749"/>
      <c r="SUU199" s="749"/>
      <c r="SUV199" s="749"/>
      <c r="SUW199" s="749"/>
      <c r="SUX199" s="749"/>
      <c r="SUY199" s="749"/>
      <c r="SUZ199" s="749"/>
      <c r="SVA199" s="749"/>
      <c r="SVB199" s="749"/>
      <c r="SVC199" s="749"/>
      <c r="SVD199" s="749"/>
      <c r="SVE199" s="749"/>
      <c r="SVF199" s="749"/>
      <c r="SVG199" s="749"/>
      <c r="SVH199" s="749"/>
      <c r="SVI199" s="749"/>
      <c r="SVJ199" s="749"/>
      <c r="SVK199" s="749"/>
      <c r="SVL199" s="749"/>
      <c r="SVM199" s="749"/>
      <c r="SVN199" s="749"/>
      <c r="SVO199" s="749"/>
      <c r="SVP199" s="749"/>
      <c r="SVQ199" s="749"/>
      <c r="SVR199" s="749"/>
      <c r="SVS199" s="749"/>
      <c r="SVT199" s="749"/>
      <c r="SVU199" s="749"/>
      <c r="SVV199" s="749"/>
      <c r="SVW199" s="749"/>
      <c r="SVX199" s="749"/>
      <c r="SVY199" s="749"/>
      <c r="SVZ199" s="749"/>
      <c r="SWA199" s="749"/>
      <c r="SWB199" s="749"/>
      <c r="SWC199" s="749"/>
      <c r="SWD199" s="749"/>
      <c r="SWE199" s="749"/>
      <c r="SWF199" s="749"/>
      <c r="SWG199" s="749"/>
      <c r="SWH199" s="749"/>
      <c r="SWI199" s="749"/>
      <c r="SWJ199" s="749"/>
      <c r="SWK199" s="749"/>
      <c r="SWL199" s="749"/>
      <c r="SWM199" s="749"/>
      <c r="SWN199" s="749"/>
      <c r="SWO199" s="749"/>
      <c r="SWP199" s="749"/>
      <c r="SWQ199" s="749"/>
      <c r="SWR199" s="749"/>
      <c r="SWS199" s="749"/>
      <c r="SWT199" s="749"/>
      <c r="SWU199" s="749"/>
      <c r="SWV199" s="749"/>
      <c r="SWW199" s="749"/>
      <c r="SWX199" s="749"/>
      <c r="SWY199" s="749"/>
      <c r="SWZ199" s="749"/>
      <c r="SXA199" s="749"/>
      <c r="SXB199" s="749"/>
      <c r="SXC199" s="749"/>
      <c r="SXD199" s="749"/>
      <c r="SXE199" s="749"/>
      <c r="SXF199" s="749"/>
      <c r="SXG199" s="749"/>
      <c r="SXH199" s="749"/>
      <c r="SXI199" s="749"/>
      <c r="SXJ199" s="749"/>
      <c r="SXK199" s="749"/>
      <c r="SXL199" s="749"/>
      <c r="SXM199" s="749"/>
      <c r="SXN199" s="749"/>
      <c r="SXO199" s="749"/>
      <c r="SXP199" s="749"/>
      <c r="SXQ199" s="749"/>
      <c r="SXR199" s="749"/>
      <c r="SXS199" s="749"/>
      <c r="SXT199" s="749"/>
      <c r="SXU199" s="749"/>
      <c r="SXV199" s="749"/>
      <c r="SXW199" s="749"/>
      <c r="SXX199" s="749"/>
      <c r="SXY199" s="749"/>
      <c r="SXZ199" s="749"/>
      <c r="SYA199" s="749"/>
      <c r="SYB199" s="749"/>
      <c r="SYC199" s="749"/>
      <c r="SYD199" s="749"/>
      <c r="SYE199" s="749"/>
      <c r="SYF199" s="749"/>
      <c r="SYG199" s="749"/>
      <c r="SYH199" s="749"/>
      <c r="SYI199" s="749"/>
      <c r="SYJ199" s="749"/>
      <c r="SYK199" s="749"/>
      <c r="SYL199" s="749"/>
      <c r="SYM199" s="749"/>
      <c r="SYN199" s="749"/>
      <c r="SYO199" s="749"/>
      <c r="SYP199" s="749"/>
      <c r="SYQ199" s="749"/>
      <c r="SYR199" s="749"/>
      <c r="SYS199" s="749"/>
      <c r="SYT199" s="749"/>
      <c r="SYU199" s="749"/>
      <c r="SYV199" s="749"/>
      <c r="SYW199" s="749"/>
      <c r="SYX199" s="749"/>
      <c r="SYY199" s="749"/>
      <c r="SYZ199" s="749"/>
      <c r="SZA199" s="749"/>
      <c r="SZB199" s="749"/>
      <c r="SZC199" s="749"/>
      <c r="SZD199" s="749"/>
      <c r="SZE199" s="749"/>
      <c r="SZF199" s="749"/>
      <c r="SZG199" s="749"/>
      <c r="SZH199" s="749"/>
      <c r="SZI199" s="749"/>
      <c r="SZJ199" s="749"/>
      <c r="SZK199" s="749"/>
      <c r="SZL199" s="749"/>
      <c r="SZM199" s="749"/>
      <c r="SZN199" s="749"/>
      <c r="SZO199" s="749"/>
      <c r="SZP199" s="749"/>
      <c r="SZQ199" s="749"/>
      <c r="SZR199" s="749"/>
      <c r="SZS199" s="749"/>
      <c r="SZT199" s="749"/>
      <c r="SZU199" s="749"/>
      <c r="SZV199" s="749"/>
      <c r="SZW199" s="749"/>
      <c r="SZX199" s="749"/>
      <c r="SZY199" s="749"/>
      <c r="SZZ199" s="749"/>
      <c r="TAA199" s="749"/>
      <c r="TAB199" s="749"/>
      <c r="TAC199" s="749"/>
      <c r="TAD199" s="749"/>
      <c r="TAE199" s="749"/>
      <c r="TAF199" s="749"/>
      <c r="TAG199" s="749"/>
      <c r="TAH199" s="749"/>
      <c r="TAI199" s="749"/>
      <c r="TAJ199" s="749"/>
      <c r="TAK199" s="749"/>
      <c r="TAL199" s="749"/>
      <c r="TAM199" s="749"/>
      <c r="TAN199" s="749"/>
      <c r="TAO199" s="749"/>
      <c r="TAP199" s="749"/>
      <c r="TAQ199" s="749"/>
      <c r="TAR199" s="749"/>
      <c r="TAS199" s="749"/>
      <c r="TAT199" s="749"/>
      <c r="TAU199" s="749"/>
      <c r="TAV199" s="749"/>
      <c r="TAW199" s="749"/>
      <c r="TAX199" s="749"/>
      <c r="TAY199" s="749"/>
      <c r="TAZ199" s="749"/>
      <c r="TBA199" s="749"/>
      <c r="TBB199" s="749"/>
      <c r="TBC199" s="749"/>
      <c r="TBD199" s="749"/>
      <c r="TBE199" s="749"/>
      <c r="TBF199" s="749"/>
      <c r="TBG199" s="749"/>
      <c r="TBH199" s="749"/>
      <c r="TBI199" s="749"/>
      <c r="TBJ199" s="749"/>
      <c r="TBK199" s="749"/>
      <c r="TBL199" s="749"/>
      <c r="TBM199" s="749"/>
      <c r="TBN199" s="749"/>
      <c r="TBO199" s="749"/>
      <c r="TBP199" s="749"/>
      <c r="TBQ199" s="749"/>
      <c r="TBR199" s="749"/>
      <c r="TBS199" s="749"/>
      <c r="TBT199" s="749"/>
      <c r="TBU199" s="749"/>
      <c r="TBV199" s="749"/>
      <c r="TBW199" s="749"/>
      <c r="TBX199" s="749"/>
      <c r="TBY199" s="749"/>
      <c r="TBZ199" s="749"/>
      <c r="TCA199" s="749"/>
      <c r="TCB199" s="749"/>
      <c r="TCC199" s="749"/>
      <c r="TCD199" s="749"/>
      <c r="TCE199" s="749"/>
      <c r="TCF199" s="749"/>
      <c r="TCG199" s="749"/>
      <c r="TCH199" s="749"/>
      <c r="TCI199" s="749"/>
      <c r="TCJ199" s="749"/>
      <c r="TCK199" s="749"/>
      <c r="TCL199" s="749"/>
      <c r="TCM199" s="749"/>
      <c r="TCN199" s="749"/>
      <c r="TCO199" s="749"/>
      <c r="TCP199" s="749"/>
      <c r="TCQ199" s="749"/>
      <c r="TCR199" s="749"/>
      <c r="TCS199" s="749"/>
      <c r="TCT199" s="749"/>
      <c r="TCU199" s="749"/>
      <c r="TCV199" s="749"/>
      <c r="TCW199" s="749"/>
      <c r="TCX199" s="749"/>
      <c r="TCY199" s="749"/>
      <c r="TCZ199" s="749"/>
      <c r="TDA199" s="749"/>
      <c r="TDB199" s="749"/>
      <c r="TDC199" s="749"/>
      <c r="TDD199" s="749"/>
      <c r="TDE199" s="749"/>
      <c r="TDF199" s="749"/>
      <c r="TDG199" s="749"/>
      <c r="TDH199" s="749"/>
      <c r="TDI199" s="749"/>
      <c r="TDJ199" s="749"/>
      <c r="TDK199" s="749"/>
      <c r="TDL199" s="749"/>
      <c r="TDM199" s="749"/>
      <c r="TDN199" s="749"/>
      <c r="TDO199" s="749"/>
      <c r="TDP199" s="749"/>
      <c r="TDQ199" s="749"/>
      <c r="TDR199" s="749"/>
      <c r="TDS199" s="749"/>
      <c r="TDT199" s="749"/>
      <c r="TDU199" s="749"/>
      <c r="TDV199" s="749"/>
      <c r="TDW199" s="749"/>
      <c r="TDX199" s="749"/>
      <c r="TDY199" s="749"/>
      <c r="TDZ199" s="749"/>
      <c r="TEA199" s="749"/>
      <c r="TEB199" s="749"/>
      <c r="TEC199" s="749"/>
      <c r="TED199" s="749"/>
      <c r="TEE199" s="749"/>
      <c r="TEF199" s="749"/>
      <c r="TEG199" s="749"/>
      <c r="TEH199" s="749"/>
      <c r="TEI199" s="749"/>
      <c r="TEJ199" s="749"/>
      <c r="TEK199" s="749"/>
      <c r="TEL199" s="749"/>
      <c r="TEM199" s="749"/>
      <c r="TEN199" s="749"/>
      <c r="TEO199" s="749"/>
      <c r="TEP199" s="749"/>
      <c r="TEQ199" s="749"/>
      <c r="TER199" s="749"/>
      <c r="TES199" s="749"/>
      <c r="TET199" s="749"/>
      <c r="TEU199" s="749"/>
      <c r="TEV199" s="749"/>
      <c r="TEW199" s="749"/>
      <c r="TEX199" s="749"/>
      <c r="TEY199" s="749"/>
      <c r="TEZ199" s="749"/>
      <c r="TFA199" s="749"/>
      <c r="TFB199" s="749"/>
      <c r="TFC199" s="749"/>
      <c r="TFD199" s="749"/>
      <c r="TFE199" s="749"/>
      <c r="TFF199" s="749"/>
      <c r="TFG199" s="749"/>
      <c r="TFH199" s="749"/>
      <c r="TFI199" s="749"/>
      <c r="TFJ199" s="749"/>
      <c r="TFK199" s="749"/>
      <c r="TFL199" s="749"/>
      <c r="TFM199" s="749"/>
      <c r="TFN199" s="749"/>
      <c r="TFO199" s="749"/>
      <c r="TFP199" s="749"/>
      <c r="TFQ199" s="749"/>
      <c r="TFR199" s="749"/>
      <c r="TFS199" s="749"/>
      <c r="TFT199" s="749"/>
      <c r="TFU199" s="749"/>
      <c r="TFV199" s="749"/>
      <c r="TFW199" s="749"/>
      <c r="TFX199" s="749"/>
      <c r="TFY199" s="749"/>
      <c r="TFZ199" s="749"/>
      <c r="TGA199" s="749"/>
      <c r="TGB199" s="749"/>
      <c r="TGC199" s="749"/>
      <c r="TGD199" s="749"/>
      <c r="TGE199" s="749"/>
      <c r="TGF199" s="749"/>
      <c r="TGG199" s="749"/>
      <c r="TGH199" s="749"/>
      <c r="TGI199" s="749"/>
      <c r="TGJ199" s="749"/>
      <c r="TGK199" s="749"/>
      <c r="TGL199" s="749"/>
      <c r="TGM199" s="749"/>
      <c r="TGN199" s="749"/>
      <c r="TGO199" s="749"/>
      <c r="TGP199" s="749"/>
      <c r="TGQ199" s="749"/>
      <c r="TGR199" s="749"/>
      <c r="TGS199" s="749"/>
      <c r="TGT199" s="749"/>
      <c r="TGU199" s="749"/>
      <c r="TGV199" s="749"/>
      <c r="TGW199" s="749"/>
      <c r="TGX199" s="749"/>
      <c r="TGY199" s="749"/>
      <c r="TGZ199" s="749"/>
      <c r="THA199" s="749"/>
      <c r="THB199" s="749"/>
      <c r="THC199" s="749"/>
      <c r="THD199" s="749"/>
      <c r="THE199" s="749"/>
      <c r="THF199" s="749"/>
      <c r="THG199" s="749"/>
      <c r="THH199" s="749"/>
      <c r="THI199" s="749"/>
      <c r="THJ199" s="749"/>
      <c r="THK199" s="749"/>
      <c r="THL199" s="749"/>
      <c r="THM199" s="749"/>
      <c r="THN199" s="749"/>
      <c r="THO199" s="749"/>
      <c r="THP199" s="749"/>
      <c r="THQ199" s="749"/>
      <c r="THR199" s="749"/>
      <c r="THS199" s="749"/>
      <c r="THT199" s="749"/>
      <c r="THU199" s="749"/>
      <c r="THV199" s="749"/>
      <c r="THW199" s="749"/>
      <c r="THX199" s="749"/>
      <c r="THY199" s="749"/>
      <c r="THZ199" s="749"/>
      <c r="TIA199" s="749"/>
      <c r="TIB199" s="749"/>
      <c r="TIC199" s="749"/>
      <c r="TID199" s="749"/>
      <c r="TIE199" s="749"/>
      <c r="TIF199" s="749"/>
      <c r="TIG199" s="749"/>
      <c r="TIH199" s="749"/>
      <c r="TII199" s="749"/>
      <c r="TIJ199" s="749"/>
      <c r="TIK199" s="749"/>
      <c r="TIL199" s="749"/>
      <c r="TIM199" s="749"/>
      <c r="TIN199" s="749"/>
      <c r="TIO199" s="749"/>
      <c r="TIP199" s="749"/>
      <c r="TIQ199" s="749"/>
      <c r="TIR199" s="749"/>
      <c r="TIS199" s="749"/>
      <c r="TIT199" s="749"/>
      <c r="TIU199" s="749"/>
      <c r="TIV199" s="749"/>
      <c r="TIW199" s="749"/>
      <c r="TIX199" s="749"/>
      <c r="TIY199" s="749"/>
      <c r="TIZ199" s="749"/>
      <c r="TJA199" s="749"/>
      <c r="TJB199" s="749"/>
      <c r="TJC199" s="749"/>
      <c r="TJD199" s="749"/>
      <c r="TJE199" s="749"/>
      <c r="TJF199" s="749"/>
      <c r="TJG199" s="749"/>
      <c r="TJH199" s="749"/>
      <c r="TJI199" s="749"/>
      <c r="TJJ199" s="749"/>
      <c r="TJK199" s="749"/>
      <c r="TJL199" s="749"/>
      <c r="TJM199" s="749"/>
      <c r="TJN199" s="749"/>
      <c r="TJO199" s="749"/>
      <c r="TJP199" s="749"/>
      <c r="TJQ199" s="749"/>
      <c r="TJR199" s="749"/>
      <c r="TJS199" s="749"/>
      <c r="TJT199" s="749"/>
      <c r="TJU199" s="749"/>
      <c r="TJV199" s="749"/>
      <c r="TJW199" s="749"/>
      <c r="TJX199" s="749"/>
      <c r="TJY199" s="749"/>
      <c r="TJZ199" s="749"/>
      <c r="TKA199" s="749"/>
      <c r="TKB199" s="749"/>
      <c r="TKC199" s="749"/>
      <c r="TKD199" s="749"/>
      <c r="TKE199" s="749"/>
      <c r="TKF199" s="749"/>
      <c r="TKG199" s="749"/>
      <c r="TKH199" s="749"/>
      <c r="TKI199" s="749"/>
      <c r="TKJ199" s="749"/>
      <c r="TKK199" s="749"/>
      <c r="TKL199" s="749"/>
      <c r="TKM199" s="749"/>
      <c r="TKN199" s="749"/>
      <c r="TKO199" s="749"/>
      <c r="TKP199" s="749"/>
      <c r="TKQ199" s="749"/>
      <c r="TKR199" s="749"/>
      <c r="TKS199" s="749"/>
      <c r="TKT199" s="749"/>
      <c r="TKU199" s="749"/>
      <c r="TKV199" s="749"/>
      <c r="TKW199" s="749"/>
      <c r="TKX199" s="749"/>
      <c r="TKY199" s="749"/>
      <c r="TKZ199" s="749"/>
      <c r="TLA199" s="749"/>
      <c r="TLB199" s="749"/>
      <c r="TLC199" s="749"/>
      <c r="TLD199" s="749"/>
      <c r="TLE199" s="749"/>
      <c r="TLF199" s="749"/>
      <c r="TLG199" s="749"/>
      <c r="TLH199" s="749"/>
      <c r="TLI199" s="749"/>
      <c r="TLJ199" s="749"/>
      <c r="TLK199" s="749"/>
      <c r="TLL199" s="749"/>
      <c r="TLM199" s="749"/>
      <c r="TLN199" s="749"/>
      <c r="TLO199" s="749"/>
      <c r="TLP199" s="749"/>
      <c r="TLQ199" s="749"/>
      <c r="TLR199" s="749"/>
      <c r="TLS199" s="749"/>
      <c r="TLT199" s="749"/>
      <c r="TLU199" s="749"/>
      <c r="TLV199" s="749"/>
      <c r="TLW199" s="749"/>
      <c r="TLX199" s="749"/>
      <c r="TLY199" s="749"/>
      <c r="TLZ199" s="749"/>
      <c r="TMA199" s="749"/>
      <c r="TMB199" s="749"/>
      <c r="TMC199" s="749"/>
      <c r="TMD199" s="749"/>
      <c r="TME199" s="749"/>
      <c r="TMF199" s="749"/>
      <c r="TMG199" s="749"/>
      <c r="TMH199" s="749"/>
      <c r="TMI199" s="749"/>
      <c r="TMJ199" s="749"/>
      <c r="TMK199" s="749"/>
      <c r="TML199" s="749"/>
      <c r="TMM199" s="749"/>
      <c r="TMN199" s="749"/>
      <c r="TMO199" s="749"/>
      <c r="TMP199" s="749"/>
      <c r="TMQ199" s="749"/>
      <c r="TMR199" s="749"/>
      <c r="TMS199" s="749"/>
      <c r="TMT199" s="749"/>
      <c r="TMU199" s="749"/>
      <c r="TMV199" s="749"/>
      <c r="TMW199" s="749"/>
      <c r="TMX199" s="749"/>
      <c r="TMY199" s="749"/>
      <c r="TMZ199" s="749"/>
      <c r="TNA199" s="749"/>
      <c r="TNB199" s="749"/>
      <c r="TNC199" s="749"/>
      <c r="TND199" s="749"/>
      <c r="TNE199" s="749"/>
      <c r="TNF199" s="749"/>
      <c r="TNG199" s="749"/>
      <c r="TNH199" s="749"/>
      <c r="TNI199" s="749"/>
      <c r="TNJ199" s="749"/>
      <c r="TNK199" s="749"/>
      <c r="TNL199" s="749"/>
      <c r="TNM199" s="749"/>
      <c r="TNN199" s="749"/>
      <c r="TNO199" s="749"/>
      <c r="TNP199" s="749"/>
      <c r="TNQ199" s="749"/>
      <c r="TNR199" s="749"/>
      <c r="TNS199" s="749"/>
      <c r="TNT199" s="749"/>
      <c r="TNU199" s="749"/>
      <c r="TNV199" s="749"/>
      <c r="TNW199" s="749"/>
      <c r="TNX199" s="749"/>
      <c r="TNY199" s="749"/>
      <c r="TNZ199" s="749"/>
      <c r="TOA199" s="749"/>
      <c r="TOB199" s="749"/>
      <c r="TOC199" s="749"/>
      <c r="TOD199" s="749"/>
      <c r="TOE199" s="749"/>
      <c r="TOF199" s="749"/>
      <c r="TOG199" s="749"/>
      <c r="TOH199" s="749"/>
      <c r="TOI199" s="749"/>
      <c r="TOJ199" s="749"/>
      <c r="TOK199" s="749"/>
      <c r="TOL199" s="749"/>
      <c r="TOM199" s="749"/>
      <c r="TON199" s="749"/>
      <c r="TOO199" s="749"/>
      <c r="TOP199" s="749"/>
      <c r="TOQ199" s="749"/>
      <c r="TOR199" s="749"/>
      <c r="TOS199" s="749"/>
      <c r="TOT199" s="749"/>
      <c r="TOU199" s="749"/>
      <c r="TOV199" s="749"/>
      <c r="TOW199" s="749"/>
      <c r="TOX199" s="749"/>
      <c r="TOY199" s="749"/>
      <c r="TOZ199" s="749"/>
      <c r="TPA199" s="749"/>
      <c r="TPB199" s="749"/>
      <c r="TPC199" s="749"/>
      <c r="TPD199" s="749"/>
      <c r="TPE199" s="749"/>
      <c r="TPF199" s="749"/>
      <c r="TPG199" s="749"/>
      <c r="TPH199" s="749"/>
      <c r="TPI199" s="749"/>
      <c r="TPJ199" s="749"/>
      <c r="TPK199" s="749"/>
      <c r="TPL199" s="749"/>
      <c r="TPM199" s="749"/>
      <c r="TPN199" s="749"/>
      <c r="TPO199" s="749"/>
      <c r="TPP199" s="749"/>
      <c r="TPQ199" s="749"/>
      <c r="TPR199" s="749"/>
      <c r="TPS199" s="749"/>
      <c r="TPT199" s="749"/>
      <c r="TPU199" s="749"/>
      <c r="TPV199" s="749"/>
      <c r="TPW199" s="749"/>
      <c r="TPX199" s="749"/>
      <c r="TPY199" s="749"/>
      <c r="TPZ199" s="749"/>
      <c r="TQA199" s="749"/>
      <c r="TQB199" s="749"/>
      <c r="TQC199" s="749"/>
      <c r="TQD199" s="749"/>
      <c r="TQE199" s="749"/>
      <c r="TQF199" s="749"/>
      <c r="TQG199" s="749"/>
      <c r="TQH199" s="749"/>
      <c r="TQI199" s="749"/>
      <c r="TQJ199" s="749"/>
      <c r="TQK199" s="749"/>
      <c r="TQL199" s="749"/>
      <c r="TQM199" s="749"/>
      <c r="TQN199" s="749"/>
      <c r="TQO199" s="749"/>
      <c r="TQP199" s="749"/>
      <c r="TQQ199" s="749"/>
      <c r="TQR199" s="749"/>
      <c r="TQS199" s="749"/>
      <c r="TQT199" s="749"/>
      <c r="TQU199" s="749"/>
      <c r="TQV199" s="749"/>
      <c r="TQW199" s="749"/>
      <c r="TQX199" s="749"/>
      <c r="TQY199" s="749"/>
      <c r="TQZ199" s="749"/>
      <c r="TRA199" s="749"/>
      <c r="TRB199" s="749"/>
      <c r="TRC199" s="749"/>
      <c r="TRD199" s="749"/>
      <c r="TRE199" s="749"/>
      <c r="TRF199" s="749"/>
      <c r="TRG199" s="749"/>
      <c r="TRH199" s="749"/>
      <c r="TRI199" s="749"/>
      <c r="TRJ199" s="749"/>
      <c r="TRK199" s="749"/>
      <c r="TRL199" s="749"/>
      <c r="TRM199" s="749"/>
      <c r="TRN199" s="749"/>
      <c r="TRO199" s="749"/>
      <c r="TRP199" s="749"/>
      <c r="TRQ199" s="749"/>
      <c r="TRR199" s="749"/>
      <c r="TRS199" s="749"/>
      <c r="TRT199" s="749"/>
      <c r="TRU199" s="749"/>
      <c r="TRV199" s="749"/>
      <c r="TRW199" s="749"/>
      <c r="TRX199" s="749"/>
      <c r="TRY199" s="749"/>
      <c r="TRZ199" s="749"/>
      <c r="TSA199" s="749"/>
      <c r="TSB199" s="749"/>
      <c r="TSC199" s="749"/>
      <c r="TSD199" s="749"/>
      <c r="TSE199" s="749"/>
      <c r="TSF199" s="749"/>
      <c r="TSG199" s="749"/>
      <c r="TSH199" s="749"/>
      <c r="TSI199" s="749"/>
      <c r="TSJ199" s="749"/>
      <c r="TSK199" s="749"/>
      <c r="TSL199" s="749"/>
      <c r="TSM199" s="749"/>
      <c r="TSN199" s="749"/>
      <c r="TSO199" s="749"/>
      <c r="TSP199" s="749"/>
      <c r="TSQ199" s="749"/>
      <c r="TSR199" s="749"/>
      <c r="TSS199" s="749"/>
      <c r="TST199" s="749"/>
      <c r="TSU199" s="749"/>
      <c r="TSV199" s="749"/>
      <c r="TSW199" s="749"/>
      <c r="TSX199" s="749"/>
      <c r="TSY199" s="749"/>
      <c r="TSZ199" s="749"/>
      <c r="TTA199" s="749"/>
      <c r="TTB199" s="749"/>
      <c r="TTC199" s="749"/>
      <c r="TTD199" s="749"/>
      <c r="TTE199" s="749"/>
      <c r="TTF199" s="749"/>
      <c r="TTG199" s="749"/>
      <c r="TTH199" s="749"/>
      <c r="TTI199" s="749"/>
      <c r="TTJ199" s="749"/>
      <c r="TTK199" s="749"/>
      <c r="TTL199" s="749"/>
      <c r="TTM199" s="749"/>
      <c r="TTN199" s="749"/>
      <c r="TTO199" s="749"/>
      <c r="TTP199" s="749"/>
      <c r="TTQ199" s="749"/>
      <c r="TTR199" s="749"/>
      <c r="TTS199" s="749"/>
      <c r="TTT199" s="749"/>
      <c r="TTU199" s="749"/>
      <c r="TTV199" s="749"/>
      <c r="TTW199" s="749"/>
      <c r="TTX199" s="749"/>
      <c r="TTY199" s="749"/>
      <c r="TTZ199" s="749"/>
      <c r="TUA199" s="749"/>
      <c r="TUB199" s="749"/>
      <c r="TUC199" s="749"/>
      <c r="TUD199" s="749"/>
      <c r="TUE199" s="749"/>
      <c r="TUF199" s="749"/>
      <c r="TUG199" s="749"/>
      <c r="TUH199" s="749"/>
      <c r="TUI199" s="749"/>
      <c r="TUJ199" s="749"/>
      <c r="TUK199" s="749"/>
      <c r="TUL199" s="749"/>
      <c r="TUM199" s="749"/>
      <c r="TUN199" s="749"/>
      <c r="TUO199" s="749"/>
      <c r="TUP199" s="749"/>
      <c r="TUQ199" s="749"/>
      <c r="TUR199" s="749"/>
      <c r="TUS199" s="749"/>
      <c r="TUT199" s="749"/>
      <c r="TUU199" s="749"/>
      <c r="TUV199" s="749"/>
      <c r="TUW199" s="749"/>
      <c r="TUX199" s="749"/>
      <c r="TUY199" s="749"/>
      <c r="TUZ199" s="749"/>
      <c r="TVA199" s="749"/>
      <c r="TVB199" s="749"/>
      <c r="TVC199" s="749"/>
      <c r="TVD199" s="749"/>
      <c r="TVE199" s="749"/>
      <c r="TVF199" s="749"/>
      <c r="TVG199" s="749"/>
      <c r="TVH199" s="749"/>
      <c r="TVI199" s="749"/>
      <c r="TVJ199" s="749"/>
      <c r="TVK199" s="749"/>
      <c r="TVL199" s="749"/>
      <c r="TVM199" s="749"/>
      <c r="TVN199" s="749"/>
      <c r="TVO199" s="749"/>
      <c r="TVP199" s="749"/>
      <c r="TVQ199" s="749"/>
      <c r="TVR199" s="749"/>
      <c r="TVS199" s="749"/>
      <c r="TVT199" s="749"/>
      <c r="TVU199" s="749"/>
      <c r="TVV199" s="749"/>
      <c r="TVW199" s="749"/>
      <c r="TVX199" s="749"/>
      <c r="TVY199" s="749"/>
      <c r="TVZ199" s="749"/>
      <c r="TWA199" s="749"/>
      <c r="TWB199" s="749"/>
      <c r="TWC199" s="749"/>
      <c r="TWD199" s="749"/>
      <c r="TWE199" s="749"/>
      <c r="TWF199" s="749"/>
      <c r="TWG199" s="749"/>
      <c r="TWH199" s="749"/>
      <c r="TWI199" s="749"/>
      <c r="TWJ199" s="749"/>
      <c r="TWK199" s="749"/>
      <c r="TWL199" s="749"/>
      <c r="TWM199" s="749"/>
      <c r="TWN199" s="749"/>
      <c r="TWO199" s="749"/>
      <c r="TWP199" s="749"/>
      <c r="TWQ199" s="749"/>
      <c r="TWR199" s="749"/>
      <c r="TWS199" s="749"/>
      <c r="TWT199" s="749"/>
      <c r="TWU199" s="749"/>
      <c r="TWV199" s="749"/>
      <c r="TWW199" s="749"/>
      <c r="TWX199" s="749"/>
      <c r="TWY199" s="749"/>
      <c r="TWZ199" s="749"/>
      <c r="TXA199" s="749"/>
      <c r="TXB199" s="749"/>
      <c r="TXC199" s="749"/>
      <c r="TXD199" s="749"/>
      <c r="TXE199" s="749"/>
      <c r="TXF199" s="749"/>
      <c r="TXG199" s="749"/>
      <c r="TXH199" s="749"/>
      <c r="TXI199" s="749"/>
      <c r="TXJ199" s="749"/>
      <c r="TXK199" s="749"/>
      <c r="TXL199" s="749"/>
      <c r="TXM199" s="749"/>
      <c r="TXN199" s="749"/>
      <c r="TXO199" s="749"/>
      <c r="TXP199" s="749"/>
      <c r="TXQ199" s="749"/>
      <c r="TXR199" s="749"/>
      <c r="TXS199" s="749"/>
      <c r="TXT199" s="749"/>
      <c r="TXU199" s="749"/>
      <c r="TXV199" s="749"/>
      <c r="TXW199" s="749"/>
      <c r="TXX199" s="749"/>
      <c r="TXY199" s="749"/>
      <c r="TXZ199" s="749"/>
      <c r="TYA199" s="749"/>
      <c r="TYB199" s="749"/>
      <c r="TYC199" s="749"/>
      <c r="TYD199" s="749"/>
      <c r="TYE199" s="749"/>
      <c r="TYF199" s="749"/>
      <c r="TYG199" s="749"/>
      <c r="TYH199" s="749"/>
      <c r="TYI199" s="749"/>
      <c r="TYJ199" s="749"/>
      <c r="TYK199" s="749"/>
      <c r="TYL199" s="749"/>
      <c r="TYM199" s="749"/>
      <c r="TYN199" s="749"/>
      <c r="TYO199" s="749"/>
      <c r="TYP199" s="749"/>
      <c r="TYQ199" s="749"/>
      <c r="TYR199" s="749"/>
      <c r="TYS199" s="749"/>
      <c r="TYT199" s="749"/>
      <c r="TYU199" s="749"/>
      <c r="TYV199" s="749"/>
      <c r="TYW199" s="749"/>
      <c r="TYX199" s="749"/>
      <c r="TYY199" s="749"/>
      <c r="TYZ199" s="749"/>
      <c r="TZA199" s="749"/>
      <c r="TZB199" s="749"/>
      <c r="TZC199" s="749"/>
      <c r="TZD199" s="749"/>
      <c r="TZE199" s="749"/>
      <c r="TZF199" s="749"/>
      <c r="TZG199" s="749"/>
      <c r="TZH199" s="749"/>
      <c r="TZI199" s="749"/>
      <c r="TZJ199" s="749"/>
      <c r="TZK199" s="749"/>
      <c r="TZL199" s="749"/>
      <c r="TZM199" s="749"/>
      <c r="TZN199" s="749"/>
      <c r="TZO199" s="749"/>
      <c r="TZP199" s="749"/>
      <c r="TZQ199" s="749"/>
      <c r="TZR199" s="749"/>
      <c r="TZS199" s="749"/>
      <c r="TZT199" s="749"/>
      <c r="TZU199" s="749"/>
      <c r="TZV199" s="749"/>
      <c r="TZW199" s="749"/>
      <c r="TZX199" s="749"/>
      <c r="TZY199" s="749"/>
      <c r="TZZ199" s="749"/>
      <c r="UAA199" s="749"/>
      <c r="UAB199" s="749"/>
      <c r="UAC199" s="749"/>
      <c r="UAD199" s="749"/>
      <c r="UAE199" s="749"/>
      <c r="UAF199" s="749"/>
      <c r="UAG199" s="749"/>
      <c r="UAH199" s="749"/>
      <c r="UAI199" s="749"/>
      <c r="UAJ199" s="749"/>
      <c r="UAK199" s="749"/>
      <c r="UAL199" s="749"/>
      <c r="UAM199" s="749"/>
      <c r="UAN199" s="749"/>
      <c r="UAO199" s="749"/>
      <c r="UAP199" s="749"/>
      <c r="UAQ199" s="749"/>
      <c r="UAR199" s="749"/>
      <c r="UAS199" s="749"/>
      <c r="UAT199" s="749"/>
      <c r="UAU199" s="749"/>
      <c r="UAV199" s="749"/>
      <c r="UAW199" s="749"/>
      <c r="UAX199" s="749"/>
      <c r="UAY199" s="749"/>
      <c r="UAZ199" s="749"/>
      <c r="UBA199" s="749"/>
      <c r="UBB199" s="749"/>
      <c r="UBC199" s="749"/>
      <c r="UBD199" s="749"/>
      <c r="UBE199" s="749"/>
      <c r="UBF199" s="749"/>
      <c r="UBG199" s="749"/>
      <c r="UBH199" s="749"/>
      <c r="UBI199" s="749"/>
      <c r="UBJ199" s="749"/>
      <c r="UBK199" s="749"/>
      <c r="UBL199" s="749"/>
      <c r="UBM199" s="749"/>
      <c r="UBN199" s="749"/>
      <c r="UBO199" s="749"/>
      <c r="UBP199" s="749"/>
      <c r="UBQ199" s="749"/>
      <c r="UBR199" s="749"/>
      <c r="UBS199" s="749"/>
      <c r="UBT199" s="749"/>
      <c r="UBU199" s="749"/>
      <c r="UBV199" s="749"/>
      <c r="UBW199" s="749"/>
      <c r="UBX199" s="749"/>
      <c r="UBY199" s="749"/>
      <c r="UBZ199" s="749"/>
      <c r="UCA199" s="749"/>
      <c r="UCB199" s="749"/>
      <c r="UCC199" s="749"/>
      <c r="UCD199" s="749"/>
      <c r="UCE199" s="749"/>
      <c r="UCF199" s="749"/>
      <c r="UCG199" s="749"/>
      <c r="UCH199" s="749"/>
      <c r="UCI199" s="749"/>
      <c r="UCJ199" s="749"/>
      <c r="UCK199" s="749"/>
      <c r="UCL199" s="749"/>
      <c r="UCM199" s="749"/>
      <c r="UCN199" s="749"/>
      <c r="UCO199" s="749"/>
      <c r="UCP199" s="749"/>
      <c r="UCQ199" s="749"/>
      <c r="UCR199" s="749"/>
      <c r="UCS199" s="749"/>
      <c r="UCT199" s="749"/>
      <c r="UCU199" s="749"/>
      <c r="UCV199" s="749"/>
      <c r="UCW199" s="749"/>
      <c r="UCX199" s="749"/>
      <c r="UCY199" s="749"/>
      <c r="UCZ199" s="749"/>
      <c r="UDA199" s="749"/>
      <c r="UDB199" s="749"/>
      <c r="UDC199" s="749"/>
      <c r="UDD199" s="749"/>
      <c r="UDE199" s="749"/>
      <c r="UDF199" s="749"/>
      <c r="UDG199" s="749"/>
      <c r="UDH199" s="749"/>
      <c r="UDI199" s="749"/>
      <c r="UDJ199" s="749"/>
      <c r="UDK199" s="749"/>
      <c r="UDL199" s="749"/>
      <c r="UDM199" s="749"/>
      <c r="UDN199" s="749"/>
      <c r="UDO199" s="749"/>
      <c r="UDP199" s="749"/>
      <c r="UDQ199" s="749"/>
      <c r="UDR199" s="749"/>
      <c r="UDS199" s="749"/>
      <c r="UDT199" s="749"/>
      <c r="UDU199" s="749"/>
      <c r="UDV199" s="749"/>
      <c r="UDW199" s="749"/>
      <c r="UDX199" s="749"/>
      <c r="UDY199" s="749"/>
      <c r="UDZ199" s="749"/>
      <c r="UEA199" s="749"/>
      <c r="UEB199" s="749"/>
      <c r="UEC199" s="749"/>
      <c r="UED199" s="749"/>
      <c r="UEE199" s="749"/>
      <c r="UEF199" s="749"/>
      <c r="UEG199" s="749"/>
      <c r="UEH199" s="749"/>
      <c r="UEI199" s="749"/>
      <c r="UEJ199" s="749"/>
      <c r="UEK199" s="749"/>
      <c r="UEL199" s="749"/>
      <c r="UEM199" s="749"/>
      <c r="UEN199" s="749"/>
      <c r="UEO199" s="749"/>
      <c r="UEP199" s="749"/>
      <c r="UEQ199" s="749"/>
      <c r="UER199" s="749"/>
      <c r="UES199" s="749"/>
      <c r="UET199" s="749"/>
      <c r="UEU199" s="749"/>
      <c r="UEV199" s="749"/>
      <c r="UEW199" s="749"/>
      <c r="UEX199" s="749"/>
      <c r="UEY199" s="749"/>
      <c r="UEZ199" s="749"/>
      <c r="UFA199" s="749"/>
      <c r="UFB199" s="749"/>
      <c r="UFC199" s="749"/>
      <c r="UFD199" s="749"/>
      <c r="UFE199" s="749"/>
      <c r="UFF199" s="749"/>
      <c r="UFG199" s="749"/>
      <c r="UFH199" s="749"/>
      <c r="UFI199" s="749"/>
      <c r="UFJ199" s="749"/>
      <c r="UFK199" s="749"/>
      <c r="UFL199" s="749"/>
      <c r="UFM199" s="749"/>
      <c r="UFN199" s="749"/>
      <c r="UFO199" s="749"/>
      <c r="UFP199" s="749"/>
      <c r="UFQ199" s="749"/>
      <c r="UFR199" s="749"/>
      <c r="UFS199" s="749"/>
      <c r="UFT199" s="749"/>
      <c r="UFU199" s="749"/>
      <c r="UFV199" s="749"/>
      <c r="UFW199" s="749"/>
      <c r="UFX199" s="749"/>
      <c r="UFY199" s="749"/>
      <c r="UFZ199" s="749"/>
      <c r="UGA199" s="749"/>
      <c r="UGB199" s="749"/>
      <c r="UGC199" s="749"/>
      <c r="UGD199" s="749"/>
      <c r="UGE199" s="749"/>
      <c r="UGF199" s="749"/>
      <c r="UGG199" s="749"/>
      <c r="UGH199" s="749"/>
      <c r="UGI199" s="749"/>
      <c r="UGJ199" s="749"/>
      <c r="UGK199" s="749"/>
      <c r="UGL199" s="749"/>
      <c r="UGM199" s="749"/>
      <c r="UGN199" s="749"/>
      <c r="UGO199" s="749"/>
      <c r="UGP199" s="749"/>
      <c r="UGQ199" s="749"/>
      <c r="UGR199" s="749"/>
      <c r="UGS199" s="749"/>
      <c r="UGT199" s="749"/>
      <c r="UGU199" s="749"/>
      <c r="UGV199" s="749"/>
      <c r="UGW199" s="749"/>
      <c r="UGX199" s="749"/>
      <c r="UGY199" s="749"/>
      <c r="UGZ199" s="749"/>
      <c r="UHA199" s="749"/>
      <c r="UHB199" s="749"/>
      <c r="UHC199" s="749"/>
      <c r="UHD199" s="749"/>
      <c r="UHE199" s="749"/>
      <c r="UHF199" s="749"/>
      <c r="UHG199" s="749"/>
      <c r="UHH199" s="749"/>
      <c r="UHI199" s="749"/>
      <c r="UHJ199" s="749"/>
      <c r="UHK199" s="749"/>
      <c r="UHL199" s="749"/>
      <c r="UHM199" s="749"/>
      <c r="UHN199" s="749"/>
      <c r="UHO199" s="749"/>
      <c r="UHP199" s="749"/>
      <c r="UHQ199" s="749"/>
      <c r="UHR199" s="749"/>
      <c r="UHS199" s="749"/>
      <c r="UHT199" s="749"/>
      <c r="UHU199" s="749"/>
      <c r="UHV199" s="749"/>
      <c r="UHW199" s="749"/>
      <c r="UHX199" s="749"/>
      <c r="UHY199" s="749"/>
      <c r="UHZ199" s="749"/>
      <c r="UIA199" s="749"/>
      <c r="UIB199" s="749"/>
      <c r="UIC199" s="749"/>
      <c r="UID199" s="749"/>
      <c r="UIE199" s="749"/>
      <c r="UIF199" s="749"/>
      <c r="UIG199" s="749"/>
      <c r="UIH199" s="749"/>
      <c r="UII199" s="749"/>
      <c r="UIJ199" s="749"/>
      <c r="UIK199" s="749"/>
      <c r="UIL199" s="749"/>
      <c r="UIM199" s="749"/>
      <c r="UIN199" s="749"/>
      <c r="UIO199" s="749"/>
      <c r="UIP199" s="749"/>
      <c r="UIQ199" s="749"/>
      <c r="UIR199" s="749"/>
      <c r="UIS199" s="749"/>
      <c r="UIT199" s="749"/>
      <c r="UIU199" s="749"/>
      <c r="UIV199" s="749"/>
      <c r="UIW199" s="749"/>
      <c r="UIX199" s="749"/>
      <c r="UIY199" s="749"/>
      <c r="UIZ199" s="749"/>
      <c r="UJA199" s="749"/>
      <c r="UJB199" s="749"/>
      <c r="UJC199" s="749"/>
      <c r="UJD199" s="749"/>
      <c r="UJE199" s="749"/>
      <c r="UJF199" s="749"/>
      <c r="UJG199" s="749"/>
      <c r="UJH199" s="749"/>
      <c r="UJI199" s="749"/>
      <c r="UJJ199" s="749"/>
      <c r="UJK199" s="749"/>
      <c r="UJL199" s="749"/>
      <c r="UJM199" s="749"/>
      <c r="UJN199" s="749"/>
      <c r="UJO199" s="749"/>
      <c r="UJP199" s="749"/>
      <c r="UJQ199" s="749"/>
      <c r="UJR199" s="749"/>
      <c r="UJS199" s="749"/>
      <c r="UJT199" s="749"/>
      <c r="UJU199" s="749"/>
      <c r="UJV199" s="749"/>
      <c r="UJW199" s="749"/>
      <c r="UJX199" s="749"/>
      <c r="UJY199" s="749"/>
      <c r="UJZ199" s="749"/>
      <c r="UKA199" s="749"/>
      <c r="UKB199" s="749"/>
      <c r="UKC199" s="749"/>
      <c r="UKD199" s="749"/>
      <c r="UKE199" s="749"/>
      <c r="UKF199" s="749"/>
      <c r="UKG199" s="749"/>
      <c r="UKH199" s="749"/>
      <c r="UKI199" s="749"/>
      <c r="UKJ199" s="749"/>
      <c r="UKK199" s="749"/>
      <c r="UKL199" s="749"/>
      <c r="UKM199" s="749"/>
      <c r="UKN199" s="749"/>
      <c r="UKO199" s="749"/>
      <c r="UKP199" s="749"/>
      <c r="UKQ199" s="749"/>
      <c r="UKR199" s="749"/>
      <c r="UKS199" s="749"/>
      <c r="UKT199" s="749"/>
      <c r="UKU199" s="749"/>
      <c r="UKV199" s="749"/>
      <c r="UKW199" s="749"/>
      <c r="UKX199" s="749"/>
      <c r="UKY199" s="749"/>
      <c r="UKZ199" s="749"/>
      <c r="ULA199" s="749"/>
      <c r="ULB199" s="749"/>
      <c r="ULC199" s="749"/>
      <c r="ULD199" s="749"/>
      <c r="ULE199" s="749"/>
      <c r="ULF199" s="749"/>
      <c r="ULG199" s="749"/>
      <c r="ULH199" s="749"/>
      <c r="ULI199" s="749"/>
      <c r="ULJ199" s="749"/>
      <c r="ULK199" s="749"/>
      <c r="ULL199" s="749"/>
      <c r="ULM199" s="749"/>
      <c r="ULN199" s="749"/>
      <c r="ULO199" s="749"/>
      <c r="ULP199" s="749"/>
      <c r="ULQ199" s="749"/>
      <c r="ULR199" s="749"/>
      <c r="ULS199" s="749"/>
      <c r="ULT199" s="749"/>
      <c r="ULU199" s="749"/>
      <c r="ULV199" s="749"/>
      <c r="ULW199" s="749"/>
      <c r="ULX199" s="749"/>
      <c r="ULY199" s="749"/>
      <c r="ULZ199" s="749"/>
      <c r="UMA199" s="749"/>
      <c r="UMB199" s="749"/>
      <c r="UMC199" s="749"/>
      <c r="UMD199" s="749"/>
      <c r="UME199" s="749"/>
      <c r="UMF199" s="749"/>
      <c r="UMG199" s="749"/>
      <c r="UMH199" s="749"/>
      <c r="UMI199" s="749"/>
      <c r="UMJ199" s="749"/>
      <c r="UMK199" s="749"/>
      <c r="UML199" s="749"/>
      <c r="UMM199" s="749"/>
      <c r="UMN199" s="749"/>
      <c r="UMO199" s="749"/>
      <c r="UMP199" s="749"/>
      <c r="UMQ199" s="749"/>
      <c r="UMR199" s="749"/>
      <c r="UMS199" s="749"/>
      <c r="UMT199" s="749"/>
      <c r="UMU199" s="749"/>
      <c r="UMV199" s="749"/>
      <c r="UMW199" s="749"/>
      <c r="UMX199" s="749"/>
      <c r="UMY199" s="749"/>
      <c r="UMZ199" s="749"/>
      <c r="UNA199" s="749"/>
      <c r="UNB199" s="749"/>
      <c r="UNC199" s="749"/>
      <c r="UND199" s="749"/>
      <c r="UNE199" s="749"/>
      <c r="UNF199" s="749"/>
      <c r="UNG199" s="749"/>
      <c r="UNH199" s="749"/>
      <c r="UNI199" s="749"/>
      <c r="UNJ199" s="749"/>
      <c r="UNK199" s="749"/>
      <c r="UNL199" s="749"/>
      <c r="UNM199" s="749"/>
      <c r="UNN199" s="749"/>
      <c r="UNO199" s="749"/>
      <c r="UNP199" s="749"/>
      <c r="UNQ199" s="749"/>
      <c r="UNR199" s="749"/>
      <c r="UNS199" s="749"/>
      <c r="UNT199" s="749"/>
      <c r="UNU199" s="749"/>
      <c r="UNV199" s="749"/>
      <c r="UNW199" s="749"/>
      <c r="UNX199" s="749"/>
      <c r="UNY199" s="749"/>
      <c r="UNZ199" s="749"/>
      <c r="UOA199" s="749"/>
      <c r="UOB199" s="749"/>
      <c r="UOC199" s="749"/>
      <c r="UOD199" s="749"/>
      <c r="UOE199" s="749"/>
      <c r="UOF199" s="749"/>
      <c r="UOG199" s="749"/>
      <c r="UOH199" s="749"/>
      <c r="UOI199" s="749"/>
      <c r="UOJ199" s="749"/>
      <c r="UOK199" s="749"/>
      <c r="UOL199" s="749"/>
      <c r="UOM199" s="749"/>
      <c r="UON199" s="749"/>
      <c r="UOO199" s="749"/>
      <c r="UOP199" s="749"/>
      <c r="UOQ199" s="749"/>
      <c r="UOR199" s="749"/>
      <c r="UOS199" s="749"/>
      <c r="UOT199" s="749"/>
      <c r="UOU199" s="749"/>
      <c r="UOV199" s="749"/>
      <c r="UOW199" s="749"/>
      <c r="UOX199" s="749"/>
      <c r="UOY199" s="749"/>
      <c r="UOZ199" s="749"/>
      <c r="UPA199" s="749"/>
      <c r="UPB199" s="749"/>
      <c r="UPC199" s="749"/>
      <c r="UPD199" s="749"/>
      <c r="UPE199" s="749"/>
      <c r="UPF199" s="749"/>
      <c r="UPG199" s="749"/>
      <c r="UPH199" s="749"/>
      <c r="UPI199" s="749"/>
      <c r="UPJ199" s="749"/>
      <c r="UPK199" s="749"/>
      <c r="UPL199" s="749"/>
      <c r="UPM199" s="749"/>
      <c r="UPN199" s="749"/>
      <c r="UPO199" s="749"/>
      <c r="UPP199" s="749"/>
      <c r="UPQ199" s="749"/>
      <c r="UPR199" s="749"/>
      <c r="UPS199" s="749"/>
      <c r="UPT199" s="749"/>
      <c r="UPU199" s="749"/>
      <c r="UPV199" s="749"/>
      <c r="UPW199" s="749"/>
      <c r="UPX199" s="749"/>
      <c r="UPY199" s="749"/>
      <c r="UPZ199" s="749"/>
      <c r="UQA199" s="749"/>
      <c r="UQB199" s="749"/>
      <c r="UQC199" s="749"/>
      <c r="UQD199" s="749"/>
      <c r="UQE199" s="749"/>
      <c r="UQF199" s="749"/>
      <c r="UQG199" s="749"/>
      <c r="UQH199" s="749"/>
      <c r="UQI199" s="749"/>
      <c r="UQJ199" s="749"/>
      <c r="UQK199" s="749"/>
      <c r="UQL199" s="749"/>
      <c r="UQM199" s="749"/>
      <c r="UQN199" s="749"/>
      <c r="UQO199" s="749"/>
      <c r="UQP199" s="749"/>
      <c r="UQQ199" s="749"/>
      <c r="UQR199" s="749"/>
      <c r="UQS199" s="749"/>
      <c r="UQT199" s="749"/>
      <c r="UQU199" s="749"/>
      <c r="UQV199" s="749"/>
      <c r="UQW199" s="749"/>
      <c r="UQX199" s="749"/>
      <c r="UQY199" s="749"/>
      <c r="UQZ199" s="749"/>
      <c r="URA199" s="749"/>
      <c r="URB199" s="749"/>
      <c r="URC199" s="749"/>
      <c r="URD199" s="749"/>
      <c r="URE199" s="749"/>
      <c r="URF199" s="749"/>
      <c r="URG199" s="749"/>
      <c r="URH199" s="749"/>
      <c r="URI199" s="749"/>
      <c r="URJ199" s="749"/>
      <c r="URK199" s="749"/>
      <c r="URL199" s="749"/>
      <c r="URM199" s="749"/>
      <c r="URN199" s="749"/>
      <c r="URO199" s="749"/>
      <c r="URP199" s="749"/>
      <c r="URQ199" s="749"/>
      <c r="URR199" s="749"/>
      <c r="URS199" s="749"/>
      <c r="URT199" s="749"/>
      <c r="URU199" s="749"/>
      <c r="URV199" s="749"/>
      <c r="URW199" s="749"/>
      <c r="URX199" s="749"/>
      <c r="URY199" s="749"/>
      <c r="URZ199" s="749"/>
      <c r="USA199" s="749"/>
      <c r="USB199" s="749"/>
      <c r="USC199" s="749"/>
      <c r="USD199" s="749"/>
      <c r="USE199" s="749"/>
      <c r="USF199" s="749"/>
      <c r="USG199" s="749"/>
      <c r="USH199" s="749"/>
      <c r="USI199" s="749"/>
      <c r="USJ199" s="749"/>
      <c r="USK199" s="749"/>
      <c r="USL199" s="749"/>
      <c r="USM199" s="749"/>
      <c r="USN199" s="749"/>
      <c r="USO199" s="749"/>
      <c r="USP199" s="749"/>
      <c r="USQ199" s="749"/>
      <c r="USR199" s="749"/>
      <c r="USS199" s="749"/>
      <c r="UST199" s="749"/>
      <c r="USU199" s="749"/>
      <c r="USV199" s="749"/>
      <c r="USW199" s="749"/>
      <c r="USX199" s="749"/>
      <c r="USY199" s="749"/>
      <c r="USZ199" s="749"/>
      <c r="UTA199" s="749"/>
      <c r="UTB199" s="749"/>
      <c r="UTC199" s="749"/>
      <c r="UTD199" s="749"/>
      <c r="UTE199" s="749"/>
      <c r="UTF199" s="749"/>
      <c r="UTG199" s="749"/>
      <c r="UTH199" s="749"/>
      <c r="UTI199" s="749"/>
      <c r="UTJ199" s="749"/>
      <c r="UTK199" s="749"/>
      <c r="UTL199" s="749"/>
      <c r="UTM199" s="749"/>
      <c r="UTN199" s="749"/>
      <c r="UTO199" s="749"/>
      <c r="UTP199" s="749"/>
      <c r="UTQ199" s="749"/>
      <c r="UTR199" s="749"/>
      <c r="UTS199" s="749"/>
      <c r="UTT199" s="749"/>
      <c r="UTU199" s="749"/>
      <c r="UTV199" s="749"/>
      <c r="UTW199" s="749"/>
      <c r="UTX199" s="749"/>
      <c r="UTY199" s="749"/>
      <c r="UTZ199" s="749"/>
      <c r="UUA199" s="749"/>
      <c r="UUB199" s="749"/>
      <c r="UUC199" s="749"/>
      <c r="UUD199" s="749"/>
      <c r="UUE199" s="749"/>
      <c r="UUF199" s="749"/>
      <c r="UUG199" s="749"/>
      <c r="UUH199" s="749"/>
      <c r="UUI199" s="749"/>
      <c r="UUJ199" s="749"/>
      <c r="UUK199" s="749"/>
      <c r="UUL199" s="749"/>
      <c r="UUM199" s="749"/>
      <c r="UUN199" s="749"/>
      <c r="UUO199" s="749"/>
      <c r="UUP199" s="749"/>
      <c r="UUQ199" s="749"/>
      <c r="UUR199" s="749"/>
      <c r="UUS199" s="749"/>
      <c r="UUT199" s="749"/>
      <c r="UUU199" s="749"/>
      <c r="UUV199" s="749"/>
      <c r="UUW199" s="749"/>
      <c r="UUX199" s="749"/>
      <c r="UUY199" s="749"/>
      <c r="UUZ199" s="749"/>
      <c r="UVA199" s="749"/>
      <c r="UVB199" s="749"/>
      <c r="UVC199" s="749"/>
      <c r="UVD199" s="749"/>
      <c r="UVE199" s="749"/>
      <c r="UVF199" s="749"/>
      <c r="UVG199" s="749"/>
      <c r="UVH199" s="749"/>
      <c r="UVI199" s="749"/>
      <c r="UVJ199" s="749"/>
      <c r="UVK199" s="749"/>
      <c r="UVL199" s="749"/>
      <c r="UVM199" s="749"/>
      <c r="UVN199" s="749"/>
      <c r="UVO199" s="749"/>
      <c r="UVP199" s="749"/>
      <c r="UVQ199" s="749"/>
      <c r="UVR199" s="749"/>
      <c r="UVS199" s="749"/>
      <c r="UVT199" s="749"/>
      <c r="UVU199" s="749"/>
      <c r="UVV199" s="749"/>
      <c r="UVW199" s="749"/>
      <c r="UVX199" s="749"/>
      <c r="UVY199" s="749"/>
      <c r="UVZ199" s="749"/>
      <c r="UWA199" s="749"/>
      <c r="UWB199" s="749"/>
      <c r="UWC199" s="749"/>
      <c r="UWD199" s="749"/>
      <c r="UWE199" s="749"/>
      <c r="UWF199" s="749"/>
      <c r="UWG199" s="749"/>
      <c r="UWH199" s="749"/>
      <c r="UWI199" s="749"/>
      <c r="UWJ199" s="749"/>
      <c r="UWK199" s="749"/>
      <c r="UWL199" s="749"/>
      <c r="UWM199" s="749"/>
      <c r="UWN199" s="749"/>
      <c r="UWO199" s="749"/>
      <c r="UWP199" s="749"/>
      <c r="UWQ199" s="749"/>
      <c r="UWR199" s="749"/>
      <c r="UWS199" s="749"/>
      <c r="UWT199" s="749"/>
      <c r="UWU199" s="749"/>
      <c r="UWV199" s="749"/>
      <c r="UWW199" s="749"/>
      <c r="UWX199" s="749"/>
      <c r="UWY199" s="749"/>
      <c r="UWZ199" s="749"/>
      <c r="UXA199" s="749"/>
      <c r="UXB199" s="749"/>
      <c r="UXC199" s="749"/>
      <c r="UXD199" s="749"/>
      <c r="UXE199" s="749"/>
      <c r="UXF199" s="749"/>
      <c r="UXG199" s="749"/>
      <c r="UXH199" s="749"/>
      <c r="UXI199" s="749"/>
      <c r="UXJ199" s="749"/>
      <c r="UXK199" s="749"/>
      <c r="UXL199" s="749"/>
      <c r="UXM199" s="749"/>
      <c r="UXN199" s="749"/>
      <c r="UXO199" s="749"/>
      <c r="UXP199" s="749"/>
      <c r="UXQ199" s="749"/>
      <c r="UXR199" s="749"/>
      <c r="UXS199" s="749"/>
      <c r="UXT199" s="749"/>
      <c r="UXU199" s="749"/>
      <c r="UXV199" s="749"/>
      <c r="UXW199" s="749"/>
      <c r="UXX199" s="749"/>
      <c r="UXY199" s="749"/>
      <c r="UXZ199" s="749"/>
      <c r="UYA199" s="749"/>
      <c r="UYB199" s="749"/>
      <c r="UYC199" s="749"/>
      <c r="UYD199" s="749"/>
      <c r="UYE199" s="749"/>
      <c r="UYF199" s="749"/>
      <c r="UYG199" s="749"/>
      <c r="UYH199" s="749"/>
      <c r="UYI199" s="749"/>
      <c r="UYJ199" s="749"/>
      <c r="UYK199" s="749"/>
      <c r="UYL199" s="749"/>
      <c r="UYM199" s="749"/>
      <c r="UYN199" s="749"/>
      <c r="UYO199" s="749"/>
      <c r="UYP199" s="749"/>
      <c r="UYQ199" s="749"/>
      <c r="UYR199" s="749"/>
      <c r="UYS199" s="749"/>
      <c r="UYT199" s="749"/>
      <c r="UYU199" s="749"/>
      <c r="UYV199" s="749"/>
      <c r="UYW199" s="749"/>
      <c r="UYX199" s="749"/>
      <c r="UYY199" s="749"/>
      <c r="UYZ199" s="749"/>
      <c r="UZA199" s="749"/>
      <c r="UZB199" s="749"/>
      <c r="UZC199" s="749"/>
      <c r="UZD199" s="749"/>
      <c r="UZE199" s="749"/>
      <c r="UZF199" s="749"/>
      <c r="UZG199" s="749"/>
      <c r="UZH199" s="749"/>
      <c r="UZI199" s="749"/>
      <c r="UZJ199" s="749"/>
      <c r="UZK199" s="749"/>
      <c r="UZL199" s="749"/>
      <c r="UZM199" s="749"/>
      <c r="UZN199" s="749"/>
      <c r="UZO199" s="749"/>
      <c r="UZP199" s="749"/>
      <c r="UZQ199" s="749"/>
      <c r="UZR199" s="749"/>
      <c r="UZS199" s="749"/>
      <c r="UZT199" s="749"/>
      <c r="UZU199" s="749"/>
      <c r="UZV199" s="749"/>
      <c r="UZW199" s="749"/>
      <c r="UZX199" s="749"/>
      <c r="UZY199" s="749"/>
      <c r="UZZ199" s="749"/>
      <c r="VAA199" s="749"/>
      <c r="VAB199" s="749"/>
      <c r="VAC199" s="749"/>
      <c r="VAD199" s="749"/>
      <c r="VAE199" s="749"/>
      <c r="VAF199" s="749"/>
      <c r="VAG199" s="749"/>
      <c r="VAH199" s="749"/>
      <c r="VAI199" s="749"/>
      <c r="VAJ199" s="749"/>
      <c r="VAK199" s="749"/>
      <c r="VAL199" s="749"/>
      <c r="VAM199" s="749"/>
      <c r="VAN199" s="749"/>
      <c r="VAO199" s="749"/>
      <c r="VAP199" s="749"/>
      <c r="VAQ199" s="749"/>
      <c r="VAR199" s="749"/>
      <c r="VAS199" s="749"/>
      <c r="VAT199" s="749"/>
      <c r="VAU199" s="749"/>
      <c r="VAV199" s="749"/>
      <c r="VAW199" s="749"/>
      <c r="VAX199" s="749"/>
      <c r="VAY199" s="749"/>
      <c r="VAZ199" s="749"/>
      <c r="VBA199" s="749"/>
      <c r="VBB199" s="749"/>
      <c r="VBC199" s="749"/>
      <c r="VBD199" s="749"/>
      <c r="VBE199" s="749"/>
      <c r="VBF199" s="749"/>
      <c r="VBG199" s="749"/>
      <c r="VBH199" s="749"/>
      <c r="VBI199" s="749"/>
      <c r="VBJ199" s="749"/>
      <c r="VBK199" s="749"/>
      <c r="VBL199" s="749"/>
      <c r="VBM199" s="749"/>
      <c r="VBN199" s="749"/>
      <c r="VBO199" s="749"/>
      <c r="VBP199" s="749"/>
      <c r="VBQ199" s="749"/>
      <c r="VBR199" s="749"/>
      <c r="VBS199" s="749"/>
      <c r="VBT199" s="749"/>
      <c r="VBU199" s="749"/>
      <c r="VBV199" s="749"/>
      <c r="VBW199" s="749"/>
      <c r="VBX199" s="749"/>
      <c r="VBY199" s="749"/>
      <c r="VBZ199" s="749"/>
      <c r="VCA199" s="749"/>
      <c r="VCB199" s="749"/>
      <c r="VCC199" s="749"/>
      <c r="VCD199" s="749"/>
      <c r="VCE199" s="749"/>
      <c r="VCF199" s="749"/>
      <c r="VCG199" s="749"/>
      <c r="VCH199" s="749"/>
      <c r="VCI199" s="749"/>
      <c r="VCJ199" s="749"/>
      <c r="VCK199" s="749"/>
      <c r="VCL199" s="749"/>
      <c r="VCM199" s="749"/>
      <c r="VCN199" s="749"/>
      <c r="VCO199" s="749"/>
      <c r="VCP199" s="749"/>
      <c r="VCQ199" s="749"/>
      <c r="VCR199" s="749"/>
      <c r="VCS199" s="749"/>
      <c r="VCT199" s="749"/>
      <c r="VCU199" s="749"/>
      <c r="VCV199" s="749"/>
      <c r="VCW199" s="749"/>
      <c r="VCX199" s="749"/>
      <c r="VCY199" s="749"/>
      <c r="VCZ199" s="749"/>
      <c r="VDA199" s="749"/>
      <c r="VDB199" s="749"/>
      <c r="VDC199" s="749"/>
      <c r="VDD199" s="749"/>
      <c r="VDE199" s="749"/>
      <c r="VDF199" s="749"/>
      <c r="VDG199" s="749"/>
      <c r="VDH199" s="749"/>
      <c r="VDI199" s="749"/>
      <c r="VDJ199" s="749"/>
      <c r="VDK199" s="749"/>
      <c r="VDL199" s="749"/>
      <c r="VDM199" s="749"/>
      <c r="VDN199" s="749"/>
      <c r="VDO199" s="749"/>
      <c r="VDP199" s="749"/>
      <c r="VDQ199" s="749"/>
      <c r="VDR199" s="749"/>
      <c r="VDS199" s="749"/>
      <c r="VDT199" s="749"/>
      <c r="VDU199" s="749"/>
      <c r="VDV199" s="749"/>
      <c r="VDW199" s="749"/>
      <c r="VDX199" s="749"/>
      <c r="VDY199" s="749"/>
      <c r="VDZ199" s="749"/>
      <c r="VEA199" s="749"/>
      <c r="VEB199" s="749"/>
      <c r="VEC199" s="749"/>
      <c r="VED199" s="749"/>
      <c r="VEE199" s="749"/>
      <c r="VEF199" s="749"/>
      <c r="VEG199" s="749"/>
      <c r="VEH199" s="749"/>
      <c r="VEI199" s="749"/>
      <c r="VEJ199" s="749"/>
      <c r="VEK199" s="749"/>
      <c r="VEL199" s="749"/>
      <c r="VEM199" s="749"/>
      <c r="VEN199" s="749"/>
      <c r="VEO199" s="749"/>
      <c r="VEP199" s="749"/>
      <c r="VEQ199" s="749"/>
      <c r="VER199" s="749"/>
      <c r="VES199" s="749"/>
      <c r="VET199" s="749"/>
      <c r="VEU199" s="749"/>
      <c r="VEV199" s="749"/>
      <c r="VEW199" s="749"/>
      <c r="VEX199" s="749"/>
      <c r="VEY199" s="749"/>
      <c r="VEZ199" s="749"/>
      <c r="VFA199" s="749"/>
      <c r="VFB199" s="749"/>
      <c r="VFC199" s="749"/>
      <c r="VFD199" s="749"/>
      <c r="VFE199" s="749"/>
      <c r="VFF199" s="749"/>
      <c r="VFG199" s="749"/>
      <c r="VFH199" s="749"/>
      <c r="VFI199" s="749"/>
      <c r="VFJ199" s="749"/>
      <c r="VFK199" s="749"/>
      <c r="VFL199" s="749"/>
      <c r="VFM199" s="749"/>
      <c r="VFN199" s="749"/>
      <c r="VFO199" s="749"/>
      <c r="VFP199" s="749"/>
      <c r="VFQ199" s="749"/>
      <c r="VFR199" s="749"/>
      <c r="VFS199" s="749"/>
      <c r="VFT199" s="749"/>
      <c r="VFU199" s="749"/>
      <c r="VFV199" s="749"/>
      <c r="VFW199" s="749"/>
      <c r="VFX199" s="749"/>
      <c r="VFY199" s="749"/>
      <c r="VFZ199" s="749"/>
      <c r="VGA199" s="749"/>
      <c r="VGB199" s="749"/>
      <c r="VGC199" s="749"/>
      <c r="VGD199" s="749"/>
      <c r="VGE199" s="749"/>
      <c r="VGF199" s="749"/>
      <c r="VGG199" s="749"/>
      <c r="VGH199" s="749"/>
      <c r="VGI199" s="749"/>
      <c r="VGJ199" s="749"/>
      <c r="VGK199" s="749"/>
      <c r="VGL199" s="749"/>
      <c r="VGM199" s="749"/>
      <c r="VGN199" s="749"/>
      <c r="VGO199" s="749"/>
      <c r="VGP199" s="749"/>
      <c r="VGQ199" s="749"/>
      <c r="VGR199" s="749"/>
      <c r="VGS199" s="749"/>
      <c r="VGT199" s="749"/>
      <c r="VGU199" s="749"/>
      <c r="VGV199" s="749"/>
      <c r="VGW199" s="749"/>
      <c r="VGX199" s="749"/>
      <c r="VGY199" s="749"/>
      <c r="VGZ199" s="749"/>
      <c r="VHA199" s="749"/>
      <c r="VHB199" s="749"/>
      <c r="VHC199" s="749"/>
      <c r="VHD199" s="749"/>
      <c r="VHE199" s="749"/>
      <c r="VHF199" s="749"/>
      <c r="VHG199" s="749"/>
      <c r="VHH199" s="749"/>
      <c r="VHI199" s="749"/>
      <c r="VHJ199" s="749"/>
      <c r="VHK199" s="749"/>
      <c r="VHL199" s="749"/>
      <c r="VHM199" s="749"/>
      <c r="VHN199" s="749"/>
      <c r="VHO199" s="749"/>
      <c r="VHP199" s="749"/>
      <c r="VHQ199" s="749"/>
      <c r="VHR199" s="749"/>
      <c r="VHS199" s="749"/>
      <c r="VHT199" s="749"/>
      <c r="VHU199" s="749"/>
      <c r="VHV199" s="749"/>
      <c r="VHW199" s="749"/>
      <c r="VHX199" s="749"/>
      <c r="VHY199" s="749"/>
      <c r="VHZ199" s="749"/>
      <c r="VIA199" s="749"/>
      <c r="VIB199" s="749"/>
      <c r="VIC199" s="749"/>
      <c r="VID199" s="749"/>
      <c r="VIE199" s="749"/>
      <c r="VIF199" s="749"/>
      <c r="VIG199" s="749"/>
      <c r="VIH199" s="749"/>
      <c r="VII199" s="749"/>
      <c r="VIJ199" s="749"/>
      <c r="VIK199" s="749"/>
      <c r="VIL199" s="749"/>
      <c r="VIM199" s="749"/>
      <c r="VIN199" s="749"/>
      <c r="VIO199" s="749"/>
      <c r="VIP199" s="749"/>
      <c r="VIQ199" s="749"/>
      <c r="VIR199" s="749"/>
      <c r="VIS199" s="749"/>
      <c r="VIT199" s="749"/>
      <c r="VIU199" s="749"/>
      <c r="VIV199" s="749"/>
      <c r="VIW199" s="749"/>
      <c r="VIX199" s="749"/>
      <c r="VIY199" s="749"/>
      <c r="VIZ199" s="749"/>
      <c r="VJA199" s="749"/>
      <c r="VJB199" s="749"/>
      <c r="VJC199" s="749"/>
      <c r="VJD199" s="749"/>
      <c r="VJE199" s="749"/>
      <c r="VJF199" s="749"/>
      <c r="VJG199" s="749"/>
      <c r="VJH199" s="749"/>
      <c r="VJI199" s="749"/>
      <c r="VJJ199" s="749"/>
      <c r="VJK199" s="749"/>
      <c r="VJL199" s="749"/>
      <c r="VJM199" s="749"/>
      <c r="VJN199" s="749"/>
      <c r="VJO199" s="749"/>
      <c r="VJP199" s="749"/>
      <c r="VJQ199" s="749"/>
      <c r="VJR199" s="749"/>
      <c r="VJS199" s="749"/>
      <c r="VJT199" s="749"/>
      <c r="VJU199" s="749"/>
      <c r="VJV199" s="749"/>
      <c r="VJW199" s="749"/>
      <c r="VJX199" s="749"/>
      <c r="VJY199" s="749"/>
      <c r="VJZ199" s="749"/>
      <c r="VKA199" s="749"/>
      <c r="VKB199" s="749"/>
      <c r="VKC199" s="749"/>
      <c r="VKD199" s="749"/>
      <c r="VKE199" s="749"/>
      <c r="VKF199" s="749"/>
      <c r="VKG199" s="749"/>
      <c r="VKH199" s="749"/>
      <c r="VKI199" s="749"/>
      <c r="VKJ199" s="749"/>
      <c r="VKK199" s="749"/>
      <c r="VKL199" s="749"/>
      <c r="VKM199" s="749"/>
      <c r="VKN199" s="749"/>
      <c r="VKO199" s="749"/>
      <c r="VKP199" s="749"/>
      <c r="VKQ199" s="749"/>
      <c r="VKR199" s="749"/>
      <c r="VKS199" s="749"/>
      <c r="VKT199" s="749"/>
      <c r="VKU199" s="749"/>
      <c r="VKV199" s="749"/>
      <c r="VKW199" s="749"/>
      <c r="VKX199" s="749"/>
      <c r="VKY199" s="749"/>
      <c r="VKZ199" s="749"/>
      <c r="VLA199" s="749"/>
      <c r="VLB199" s="749"/>
      <c r="VLC199" s="749"/>
      <c r="VLD199" s="749"/>
      <c r="VLE199" s="749"/>
      <c r="VLF199" s="749"/>
      <c r="VLG199" s="749"/>
      <c r="VLH199" s="749"/>
      <c r="VLI199" s="749"/>
      <c r="VLJ199" s="749"/>
      <c r="VLK199" s="749"/>
      <c r="VLL199" s="749"/>
      <c r="VLM199" s="749"/>
      <c r="VLN199" s="749"/>
      <c r="VLO199" s="749"/>
      <c r="VLP199" s="749"/>
      <c r="VLQ199" s="749"/>
      <c r="VLR199" s="749"/>
      <c r="VLS199" s="749"/>
      <c r="VLT199" s="749"/>
      <c r="VLU199" s="749"/>
      <c r="VLV199" s="749"/>
      <c r="VLW199" s="749"/>
      <c r="VLX199" s="749"/>
      <c r="VLY199" s="749"/>
      <c r="VLZ199" s="749"/>
      <c r="VMA199" s="749"/>
      <c r="VMB199" s="749"/>
      <c r="VMC199" s="749"/>
      <c r="VMD199" s="749"/>
      <c r="VME199" s="749"/>
      <c r="VMF199" s="749"/>
      <c r="VMG199" s="749"/>
      <c r="VMH199" s="749"/>
      <c r="VMI199" s="749"/>
      <c r="VMJ199" s="749"/>
      <c r="VMK199" s="749"/>
      <c r="VML199" s="749"/>
      <c r="VMM199" s="749"/>
      <c r="VMN199" s="749"/>
      <c r="VMO199" s="749"/>
      <c r="VMP199" s="749"/>
      <c r="VMQ199" s="749"/>
      <c r="VMR199" s="749"/>
      <c r="VMS199" s="749"/>
      <c r="VMT199" s="749"/>
      <c r="VMU199" s="749"/>
      <c r="VMV199" s="749"/>
      <c r="VMW199" s="749"/>
      <c r="VMX199" s="749"/>
      <c r="VMY199" s="749"/>
      <c r="VMZ199" s="749"/>
      <c r="VNA199" s="749"/>
      <c r="VNB199" s="749"/>
      <c r="VNC199" s="749"/>
      <c r="VND199" s="749"/>
      <c r="VNE199" s="749"/>
      <c r="VNF199" s="749"/>
      <c r="VNG199" s="749"/>
      <c r="VNH199" s="749"/>
      <c r="VNI199" s="749"/>
      <c r="VNJ199" s="749"/>
      <c r="VNK199" s="749"/>
      <c r="VNL199" s="749"/>
      <c r="VNM199" s="749"/>
      <c r="VNN199" s="749"/>
      <c r="VNO199" s="749"/>
      <c r="VNP199" s="749"/>
      <c r="VNQ199" s="749"/>
      <c r="VNR199" s="749"/>
      <c r="VNS199" s="749"/>
      <c r="VNT199" s="749"/>
      <c r="VNU199" s="749"/>
      <c r="VNV199" s="749"/>
      <c r="VNW199" s="749"/>
      <c r="VNX199" s="749"/>
      <c r="VNY199" s="749"/>
      <c r="VNZ199" s="749"/>
      <c r="VOA199" s="749"/>
      <c r="VOB199" s="749"/>
      <c r="VOC199" s="749"/>
      <c r="VOD199" s="749"/>
      <c r="VOE199" s="749"/>
      <c r="VOF199" s="749"/>
      <c r="VOG199" s="749"/>
      <c r="VOH199" s="749"/>
      <c r="VOI199" s="749"/>
      <c r="VOJ199" s="749"/>
      <c r="VOK199" s="749"/>
      <c r="VOL199" s="749"/>
      <c r="VOM199" s="749"/>
      <c r="VON199" s="749"/>
      <c r="VOO199" s="749"/>
      <c r="VOP199" s="749"/>
      <c r="VOQ199" s="749"/>
      <c r="VOR199" s="749"/>
      <c r="VOS199" s="749"/>
      <c r="VOT199" s="749"/>
      <c r="VOU199" s="749"/>
      <c r="VOV199" s="749"/>
      <c r="VOW199" s="749"/>
      <c r="VOX199" s="749"/>
      <c r="VOY199" s="749"/>
      <c r="VOZ199" s="749"/>
      <c r="VPA199" s="749"/>
      <c r="VPB199" s="749"/>
      <c r="VPC199" s="749"/>
      <c r="VPD199" s="749"/>
      <c r="VPE199" s="749"/>
      <c r="VPF199" s="749"/>
      <c r="VPG199" s="749"/>
      <c r="VPH199" s="749"/>
      <c r="VPI199" s="749"/>
      <c r="VPJ199" s="749"/>
      <c r="VPK199" s="749"/>
      <c r="VPL199" s="749"/>
      <c r="VPM199" s="749"/>
      <c r="VPN199" s="749"/>
      <c r="VPO199" s="749"/>
      <c r="VPP199" s="749"/>
      <c r="VPQ199" s="749"/>
      <c r="VPR199" s="749"/>
      <c r="VPS199" s="749"/>
      <c r="VPT199" s="749"/>
      <c r="VPU199" s="749"/>
      <c r="VPV199" s="749"/>
      <c r="VPW199" s="749"/>
      <c r="VPX199" s="749"/>
      <c r="VPY199" s="749"/>
      <c r="VPZ199" s="749"/>
      <c r="VQA199" s="749"/>
      <c r="VQB199" s="749"/>
      <c r="VQC199" s="749"/>
      <c r="VQD199" s="749"/>
      <c r="VQE199" s="749"/>
      <c r="VQF199" s="749"/>
      <c r="VQG199" s="749"/>
      <c r="VQH199" s="749"/>
      <c r="VQI199" s="749"/>
      <c r="VQJ199" s="749"/>
      <c r="VQK199" s="749"/>
      <c r="VQL199" s="749"/>
      <c r="VQM199" s="749"/>
      <c r="VQN199" s="749"/>
      <c r="VQO199" s="749"/>
      <c r="VQP199" s="749"/>
      <c r="VQQ199" s="749"/>
      <c r="VQR199" s="749"/>
      <c r="VQS199" s="749"/>
      <c r="VQT199" s="749"/>
      <c r="VQU199" s="749"/>
      <c r="VQV199" s="749"/>
      <c r="VQW199" s="749"/>
      <c r="VQX199" s="749"/>
      <c r="VQY199" s="749"/>
      <c r="VQZ199" s="749"/>
      <c r="VRA199" s="749"/>
      <c r="VRB199" s="749"/>
      <c r="VRC199" s="749"/>
      <c r="VRD199" s="749"/>
      <c r="VRE199" s="749"/>
      <c r="VRF199" s="749"/>
      <c r="VRG199" s="749"/>
      <c r="VRH199" s="749"/>
      <c r="VRI199" s="749"/>
      <c r="VRJ199" s="749"/>
      <c r="VRK199" s="749"/>
      <c r="VRL199" s="749"/>
      <c r="VRM199" s="749"/>
      <c r="VRN199" s="749"/>
      <c r="VRO199" s="749"/>
      <c r="VRP199" s="749"/>
      <c r="VRQ199" s="749"/>
      <c r="VRR199" s="749"/>
      <c r="VRS199" s="749"/>
      <c r="VRT199" s="749"/>
      <c r="VRU199" s="749"/>
      <c r="VRV199" s="749"/>
      <c r="VRW199" s="749"/>
      <c r="VRX199" s="749"/>
      <c r="VRY199" s="749"/>
      <c r="VRZ199" s="749"/>
      <c r="VSA199" s="749"/>
      <c r="VSB199" s="749"/>
      <c r="VSC199" s="749"/>
      <c r="VSD199" s="749"/>
      <c r="VSE199" s="749"/>
      <c r="VSF199" s="749"/>
      <c r="VSG199" s="749"/>
      <c r="VSH199" s="749"/>
      <c r="VSI199" s="749"/>
      <c r="VSJ199" s="749"/>
      <c r="VSK199" s="749"/>
      <c r="VSL199" s="749"/>
      <c r="VSM199" s="749"/>
      <c r="VSN199" s="749"/>
      <c r="VSO199" s="749"/>
      <c r="VSP199" s="749"/>
      <c r="VSQ199" s="749"/>
      <c r="VSR199" s="749"/>
      <c r="VSS199" s="749"/>
      <c r="VST199" s="749"/>
      <c r="VSU199" s="749"/>
      <c r="VSV199" s="749"/>
      <c r="VSW199" s="749"/>
      <c r="VSX199" s="749"/>
      <c r="VSY199" s="749"/>
      <c r="VSZ199" s="749"/>
      <c r="VTA199" s="749"/>
      <c r="VTB199" s="749"/>
      <c r="VTC199" s="749"/>
      <c r="VTD199" s="749"/>
      <c r="VTE199" s="749"/>
      <c r="VTF199" s="749"/>
      <c r="VTG199" s="749"/>
      <c r="VTH199" s="749"/>
      <c r="VTI199" s="749"/>
      <c r="VTJ199" s="749"/>
      <c r="VTK199" s="749"/>
      <c r="VTL199" s="749"/>
      <c r="VTM199" s="749"/>
      <c r="VTN199" s="749"/>
      <c r="VTO199" s="749"/>
      <c r="VTP199" s="749"/>
      <c r="VTQ199" s="749"/>
      <c r="VTR199" s="749"/>
      <c r="VTS199" s="749"/>
      <c r="VTT199" s="749"/>
      <c r="VTU199" s="749"/>
      <c r="VTV199" s="749"/>
      <c r="VTW199" s="749"/>
      <c r="VTX199" s="749"/>
      <c r="VTY199" s="749"/>
      <c r="VTZ199" s="749"/>
      <c r="VUA199" s="749"/>
      <c r="VUB199" s="749"/>
      <c r="VUC199" s="749"/>
      <c r="VUD199" s="749"/>
      <c r="VUE199" s="749"/>
      <c r="VUF199" s="749"/>
      <c r="VUG199" s="749"/>
      <c r="VUH199" s="749"/>
      <c r="VUI199" s="749"/>
      <c r="VUJ199" s="749"/>
      <c r="VUK199" s="749"/>
      <c r="VUL199" s="749"/>
      <c r="VUM199" s="749"/>
      <c r="VUN199" s="749"/>
      <c r="VUO199" s="749"/>
      <c r="VUP199" s="749"/>
      <c r="VUQ199" s="749"/>
      <c r="VUR199" s="749"/>
      <c r="VUS199" s="749"/>
      <c r="VUT199" s="749"/>
      <c r="VUU199" s="749"/>
      <c r="VUV199" s="749"/>
      <c r="VUW199" s="749"/>
      <c r="VUX199" s="749"/>
      <c r="VUY199" s="749"/>
      <c r="VUZ199" s="749"/>
      <c r="VVA199" s="749"/>
      <c r="VVB199" s="749"/>
      <c r="VVC199" s="749"/>
      <c r="VVD199" s="749"/>
      <c r="VVE199" s="749"/>
      <c r="VVF199" s="749"/>
      <c r="VVG199" s="749"/>
      <c r="VVH199" s="749"/>
      <c r="VVI199" s="749"/>
      <c r="VVJ199" s="749"/>
      <c r="VVK199" s="749"/>
      <c r="VVL199" s="749"/>
      <c r="VVM199" s="749"/>
      <c r="VVN199" s="749"/>
      <c r="VVO199" s="749"/>
      <c r="VVP199" s="749"/>
      <c r="VVQ199" s="749"/>
      <c r="VVR199" s="749"/>
      <c r="VVS199" s="749"/>
      <c r="VVT199" s="749"/>
      <c r="VVU199" s="749"/>
      <c r="VVV199" s="749"/>
      <c r="VVW199" s="749"/>
      <c r="VVX199" s="749"/>
      <c r="VVY199" s="749"/>
      <c r="VVZ199" s="749"/>
      <c r="VWA199" s="749"/>
      <c r="VWB199" s="749"/>
      <c r="VWC199" s="749"/>
      <c r="VWD199" s="749"/>
      <c r="VWE199" s="749"/>
      <c r="VWF199" s="749"/>
      <c r="VWG199" s="749"/>
      <c r="VWH199" s="749"/>
      <c r="VWI199" s="749"/>
      <c r="VWJ199" s="749"/>
      <c r="VWK199" s="749"/>
      <c r="VWL199" s="749"/>
      <c r="VWM199" s="749"/>
      <c r="VWN199" s="749"/>
      <c r="VWO199" s="749"/>
      <c r="VWP199" s="749"/>
      <c r="VWQ199" s="749"/>
      <c r="VWR199" s="749"/>
      <c r="VWS199" s="749"/>
      <c r="VWT199" s="749"/>
      <c r="VWU199" s="749"/>
      <c r="VWV199" s="749"/>
      <c r="VWW199" s="749"/>
      <c r="VWX199" s="749"/>
      <c r="VWY199" s="749"/>
      <c r="VWZ199" s="749"/>
      <c r="VXA199" s="749"/>
      <c r="VXB199" s="749"/>
      <c r="VXC199" s="749"/>
      <c r="VXD199" s="749"/>
      <c r="VXE199" s="749"/>
      <c r="VXF199" s="749"/>
      <c r="VXG199" s="749"/>
      <c r="VXH199" s="749"/>
      <c r="VXI199" s="749"/>
      <c r="VXJ199" s="749"/>
      <c r="VXK199" s="749"/>
      <c r="VXL199" s="749"/>
      <c r="VXM199" s="749"/>
      <c r="VXN199" s="749"/>
      <c r="VXO199" s="749"/>
      <c r="VXP199" s="749"/>
      <c r="VXQ199" s="749"/>
      <c r="VXR199" s="749"/>
      <c r="VXS199" s="749"/>
      <c r="VXT199" s="749"/>
      <c r="VXU199" s="749"/>
      <c r="VXV199" s="749"/>
      <c r="VXW199" s="749"/>
      <c r="VXX199" s="749"/>
      <c r="VXY199" s="749"/>
      <c r="VXZ199" s="749"/>
      <c r="VYA199" s="749"/>
      <c r="VYB199" s="749"/>
      <c r="VYC199" s="749"/>
      <c r="VYD199" s="749"/>
      <c r="VYE199" s="749"/>
      <c r="VYF199" s="749"/>
      <c r="VYG199" s="749"/>
      <c r="VYH199" s="749"/>
      <c r="VYI199" s="749"/>
      <c r="VYJ199" s="749"/>
      <c r="VYK199" s="749"/>
      <c r="VYL199" s="749"/>
      <c r="VYM199" s="749"/>
      <c r="VYN199" s="749"/>
      <c r="VYO199" s="749"/>
      <c r="VYP199" s="749"/>
      <c r="VYQ199" s="749"/>
      <c r="VYR199" s="749"/>
      <c r="VYS199" s="749"/>
      <c r="VYT199" s="749"/>
      <c r="VYU199" s="749"/>
      <c r="VYV199" s="749"/>
      <c r="VYW199" s="749"/>
      <c r="VYX199" s="749"/>
      <c r="VYY199" s="749"/>
      <c r="VYZ199" s="749"/>
      <c r="VZA199" s="749"/>
      <c r="VZB199" s="749"/>
      <c r="VZC199" s="749"/>
      <c r="VZD199" s="749"/>
      <c r="VZE199" s="749"/>
      <c r="VZF199" s="749"/>
      <c r="VZG199" s="749"/>
      <c r="VZH199" s="749"/>
      <c r="VZI199" s="749"/>
      <c r="VZJ199" s="749"/>
      <c r="VZK199" s="749"/>
      <c r="VZL199" s="749"/>
      <c r="VZM199" s="749"/>
      <c r="VZN199" s="749"/>
      <c r="VZO199" s="749"/>
      <c r="VZP199" s="749"/>
      <c r="VZQ199" s="749"/>
      <c r="VZR199" s="749"/>
      <c r="VZS199" s="749"/>
      <c r="VZT199" s="749"/>
      <c r="VZU199" s="749"/>
      <c r="VZV199" s="749"/>
      <c r="VZW199" s="749"/>
      <c r="VZX199" s="749"/>
      <c r="VZY199" s="749"/>
      <c r="VZZ199" s="749"/>
      <c r="WAA199" s="749"/>
      <c r="WAB199" s="749"/>
      <c r="WAC199" s="749"/>
      <c r="WAD199" s="749"/>
      <c r="WAE199" s="749"/>
      <c r="WAF199" s="749"/>
      <c r="WAG199" s="749"/>
      <c r="WAH199" s="749"/>
      <c r="WAI199" s="749"/>
      <c r="WAJ199" s="749"/>
      <c r="WAK199" s="749"/>
      <c r="WAL199" s="749"/>
      <c r="WAM199" s="749"/>
      <c r="WAN199" s="749"/>
      <c r="WAO199" s="749"/>
      <c r="WAP199" s="749"/>
      <c r="WAQ199" s="749"/>
      <c r="WAR199" s="749"/>
      <c r="WAS199" s="749"/>
      <c r="WAT199" s="749"/>
      <c r="WAU199" s="749"/>
      <c r="WAV199" s="749"/>
      <c r="WAW199" s="749"/>
      <c r="WAX199" s="749"/>
      <c r="WAY199" s="749"/>
      <c r="WAZ199" s="749"/>
      <c r="WBA199" s="749"/>
      <c r="WBB199" s="749"/>
      <c r="WBC199" s="749"/>
      <c r="WBD199" s="749"/>
      <c r="WBE199" s="749"/>
      <c r="WBF199" s="749"/>
      <c r="WBG199" s="749"/>
      <c r="WBH199" s="749"/>
      <c r="WBI199" s="749"/>
      <c r="WBJ199" s="749"/>
      <c r="WBK199" s="749"/>
      <c r="WBL199" s="749"/>
      <c r="WBM199" s="749"/>
      <c r="WBN199" s="749"/>
      <c r="WBO199" s="749"/>
      <c r="WBP199" s="749"/>
      <c r="WBQ199" s="749"/>
      <c r="WBR199" s="749"/>
      <c r="WBS199" s="749"/>
      <c r="WBT199" s="749"/>
      <c r="WBU199" s="749"/>
      <c r="WBV199" s="749"/>
      <c r="WBW199" s="749"/>
      <c r="WBX199" s="749"/>
      <c r="WBY199" s="749"/>
      <c r="WBZ199" s="749"/>
      <c r="WCA199" s="749"/>
      <c r="WCB199" s="749"/>
      <c r="WCC199" s="749"/>
      <c r="WCD199" s="749"/>
      <c r="WCE199" s="749"/>
      <c r="WCF199" s="749"/>
      <c r="WCG199" s="749"/>
      <c r="WCH199" s="749"/>
      <c r="WCI199" s="749"/>
      <c r="WCJ199" s="749"/>
      <c r="WCK199" s="749"/>
      <c r="WCL199" s="749"/>
      <c r="WCM199" s="749"/>
      <c r="WCN199" s="749"/>
      <c r="WCO199" s="749"/>
      <c r="WCP199" s="749"/>
      <c r="WCQ199" s="749"/>
      <c r="WCR199" s="749"/>
      <c r="WCS199" s="749"/>
      <c r="WCT199" s="749"/>
      <c r="WCU199" s="749"/>
      <c r="WCV199" s="749"/>
      <c r="WCW199" s="749"/>
      <c r="WCX199" s="749"/>
      <c r="WCY199" s="749"/>
      <c r="WCZ199" s="749"/>
      <c r="WDA199" s="749"/>
      <c r="WDB199" s="749"/>
      <c r="WDC199" s="749"/>
      <c r="WDD199" s="749"/>
      <c r="WDE199" s="749"/>
      <c r="WDF199" s="749"/>
      <c r="WDG199" s="749"/>
      <c r="WDH199" s="749"/>
      <c r="WDI199" s="749"/>
      <c r="WDJ199" s="749"/>
      <c r="WDK199" s="749"/>
      <c r="WDL199" s="749"/>
      <c r="WDM199" s="749"/>
      <c r="WDN199" s="749"/>
      <c r="WDO199" s="749"/>
      <c r="WDP199" s="749"/>
      <c r="WDQ199" s="749"/>
      <c r="WDR199" s="749"/>
      <c r="WDS199" s="749"/>
      <c r="WDT199" s="749"/>
      <c r="WDU199" s="749"/>
      <c r="WDV199" s="749"/>
      <c r="WDW199" s="749"/>
      <c r="WDX199" s="749"/>
      <c r="WDY199" s="749"/>
      <c r="WDZ199" s="749"/>
      <c r="WEA199" s="749"/>
      <c r="WEB199" s="749"/>
      <c r="WEC199" s="749"/>
      <c r="WED199" s="749"/>
      <c r="WEE199" s="749"/>
      <c r="WEF199" s="749"/>
      <c r="WEG199" s="749"/>
      <c r="WEH199" s="749"/>
      <c r="WEI199" s="749"/>
      <c r="WEJ199" s="749"/>
      <c r="WEK199" s="749"/>
      <c r="WEL199" s="749"/>
      <c r="WEM199" s="749"/>
      <c r="WEN199" s="749"/>
      <c r="WEO199" s="749"/>
      <c r="WEP199" s="749"/>
      <c r="WEQ199" s="749"/>
      <c r="WER199" s="749"/>
      <c r="WES199" s="749"/>
      <c r="WET199" s="749"/>
      <c r="WEU199" s="749"/>
      <c r="WEV199" s="749"/>
      <c r="WEW199" s="749"/>
      <c r="WEX199" s="749"/>
      <c r="WEY199" s="749"/>
      <c r="WEZ199" s="749"/>
      <c r="WFA199" s="749"/>
      <c r="WFB199" s="749"/>
      <c r="WFC199" s="749"/>
      <c r="WFD199" s="749"/>
      <c r="WFE199" s="749"/>
      <c r="WFF199" s="749"/>
      <c r="WFG199" s="749"/>
      <c r="WFH199" s="749"/>
      <c r="WFI199" s="749"/>
      <c r="WFJ199" s="749"/>
      <c r="WFK199" s="749"/>
      <c r="WFL199" s="749"/>
      <c r="WFM199" s="749"/>
      <c r="WFN199" s="749"/>
      <c r="WFO199" s="749"/>
      <c r="WFP199" s="749"/>
      <c r="WFQ199" s="749"/>
      <c r="WFR199" s="749"/>
      <c r="WFS199" s="749"/>
      <c r="WFT199" s="749"/>
      <c r="WFU199" s="749"/>
      <c r="WFV199" s="749"/>
      <c r="WFW199" s="749"/>
      <c r="WFX199" s="749"/>
      <c r="WFY199" s="749"/>
      <c r="WFZ199" s="749"/>
      <c r="WGA199" s="749"/>
      <c r="WGB199" s="749"/>
      <c r="WGC199" s="749"/>
      <c r="WGD199" s="749"/>
      <c r="WGE199" s="749"/>
      <c r="WGF199" s="749"/>
      <c r="WGG199" s="749"/>
      <c r="WGH199" s="749"/>
      <c r="WGI199" s="749"/>
      <c r="WGJ199" s="749"/>
      <c r="WGK199" s="749"/>
      <c r="WGL199" s="749"/>
      <c r="WGM199" s="749"/>
      <c r="WGN199" s="749"/>
      <c r="WGO199" s="749"/>
      <c r="WGP199" s="749"/>
      <c r="WGQ199" s="749"/>
      <c r="WGR199" s="749"/>
      <c r="WGS199" s="749"/>
      <c r="WGT199" s="749"/>
      <c r="WGU199" s="749"/>
      <c r="WGV199" s="749"/>
      <c r="WGW199" s="749"/>
      <c r="WGX199" s="749"/>
      <c r="WGY199" s="749"/>
      <c r="WGZ199" s="749"/>
      <c r="WHA199" s="749"/>
      <c r="WHB199" s="749"/>
      <c r="WHC199" s="749"/>
      <c r="WHD199" s="749"/>
      <c r="WHE199" s="749"/>
      <c r="WHF199" s="749"/>
      <c r="WHG199" s="749"/>
      <c r="WHH199" s="749"/>
      <c r="WHI199" s="749"/>
      <c r="WHJ199" s="749"/>
      <c r="WHK199" s="749"/>
      <c r="WHL199" s="749"/>
      <c r="WHM199" s="749"/>
      <c r="WHN199" s="749"/>
      <c r="WHO199" s="749"/>
      <c r="WHP199" s="749"/>
      <c r="WHQ199" s="749"/>
      <c r="WHR199" s="749"/>
      <c r="WHS199" s="749"/>
      <c r="WHT199" s="749"/>
      <c r="WHU199" s="749"/>
      <c r="WHV199" s="749"/>
      <c r="WHW199" s="749"/>
      <c r="WHX199" s="749"/>
      <c r="WHY199" s="749"/>
      <c r="WHZ199" s="749"/>
      <c r="WIA199" s="749"/>
      <c r="WIB199" s="749"/>
      <c r="WIC199" s="749"/>
      <c r="WID199" s="749"/>
      <c r="WIE199" s="749"/>
      <c r="WIF199" s="749"/>
      <c r="WIG199" s="749"/>
      <c r="WIH199" s="749"/>
      <c r="WII199" s="749"/>
      <c r="WIJ199" s="749"/>
      <c r="WIK199" s="749"/>
      <c r="WIL199" s="749"/>
      <c r="WIM199" s="749"/>
      <c r="WIN199" s="749"/>
      <c r="WIO199" s="749"/>
      <c r="WIP199" s="749"/>
      <c r="WIQ199" s="749"/>
      <c r="WIR199" s="749"/>
      <c r="WIS199" s="749"/>
      <c r="WIT199" s="749"/>
      <c r="WIU199" s="749"/>
      <c r="WIV199" s="749"/>
      <c r="WIW199" s="749"/>
      <c r="WIX199" s="749"/>
      <c r="WIY199" s="749"/>
      <c r="WIZ199" s="749"/>
      <c r="WJA199" s="749"/>
      <c r="WJB199" s="749"/>
      <c r="WJC199" s="749"/>
      <c r="WJD199" s="749"/>
      <c r="WJE199" s="749"/>
      <c r="WJF199" s="749"/>
      <c r="WJG199" s="749"/>
      <c r="WJH199" s="749"/>
      <c r="WJI199" s="749"/>
      <c r="WJJ199" s="749"/>
      <c r="WJK199" s="749"/>
      <c r="WJL199" s="749"/>
      <c r="WJM199" s="749"/>
      <c r="WJN199" s="749"/>
      <c r="WJO199" s="749"/>
      <c r="WJP199" s="749"/>
      <c r="WJQ199" s="749"/>
      <c r="WJR199" s="749"/>
      <c r="WJS199" s="749"/>
      <c r="WJT199" s="749"/>
      <c r="WJU199" s="749"/>
      <c r="WJV199" s="749"/>
      <c r="WJW199" s="749"/>
      <c r="WJX199" s="749"/>
      <c r="WJY199" s="749"/>
      <c r="WJZ199" s="749"/>
      <c r="WKA199" s="749"/>
      <c r="WKB199" s="749"/>
      <c r="WKC199" s="749"/>
      <c r="WKD199" s="749"/>
      <c r="WKE199" s="749"/>
      <c r="WKF199" s="749"/>
      <c r="WKG199" s="749"/>
      <c r="WKH199" s="749"/>
      <c r="WKI199" s="749"/>
      <c r="WKJ199" s="749"/>
      <c r="WKK199" s="749"/>
      <c r="WKL199" s="749"/>
      <c r="WKM199" s="749"/>
      <c r="WKN199" s="749"/>
      <c r="WKO199" s="749"/>
      <c r="WKP199" s="749"/>
      <c r="WKQ199" s="749"/>
      <c r="WKR199" s="749"/>
      <c r="WKS199" s="749"/>
      <c r="WKT199" s="749"/>
      <c r="WKU199" s="749"/>
      <c r="WKV199" s="749"/>
      <c r="WKW199" s="749"/>
      <c r="WKX199" s="749"/>
      <c r="WKY199" s="749"/>
      <c r="WKZ199" s="749"/>
      <c r="WLA199" s="749"/>
      <c r="WLB199" s="749"/>
      <c r="WLC199" s="749"/>
      <c r="WLD199" s="749"/>
      <c r="WLE199" s="749"/>
      <c r="WLF199" s="749"/>
      <c r="WLG199" s="749"/>
      <c r="WLH199" s="749"/>
      <c r="WLI199" s="749"/>
      <c r="WLJ199" s="749"/>
      <c r="WLK199" s="749"/>
      <c r="WLL199" s="749"/>
      <c r="WLM199" s="749"/>
      <c r="WLN199" s="749"/>
      <c r="WLO199" s="749"/>
      <c r="WLP199" s="749"/>
      <c r="WLQ199" s="749"/>
      <c r="WLR199" s="749"/>
      <c r="WLS199" s="749"/>
      <c r="WLT199" s="749"/>
      <c r="WLU199" s="749"/>
      <c r="WLV199" s="749"/>
      <c r="WLW199" s="749"/>
      <c r="WLX199" s="749"/>
      <c r="WLY199" s="749"/>
      <c r="WLZ199" s="749"/>
      <c r="WMA199" s="749"/>
      <c r="WMB199" s="749"/>
      <c r="WMC199" s="749"/>
      <c r="WMD199" s="749"/>
      <c r="WME199" s="749"/>
      <c r="WMF199" s="749"/>
      <c r="WMG199" s="749"/>
      <c r="WMH199" s="749"/>
      <c r="WMI199" s="749"/>
      <c r="WMJ199" s="749"/>
      <c r="WMK199" s="749"/>
      <c r="WML199" s="749"/>
      <c r="WMM199" s="749"/>
      <c r="WMN199" s="749"/>
      <c r="WMO199" s="749"/>
      <c r="WMP199" s="749"/>
      <c r="WMQ199" s="749"/>
      <c r="WMR199" s="749"/>
      <c r="WMS199" s="749"/>
      <c r="WMT199" s="749"/>
      <c r="WMU199" s="749"/>
      <c r="WMV199" s="749"/>
      <c r="WMW199" s="749"/>
      <c r="WMX199" s="749"/>
      <c r="WMY199" s="749"/>
      <c r="WMZ199" s="749"/>
      <c r="WNA199" s="749"/>
      <c r="WNB199" s="749"/>
      <c r="WNC199" s="749"/>
      <c r="WND199" s="749"/>
      <c r="WNE199" s="749"/>
      <c r="WNF199" s="749"/>
      <c r="WNG199" s="749"/>
      <c r="WNH199" s="749"/>
      <c r="WNI199" s="749"/>
      <c r="WNJ199" s="749"/>
      <c r="WNK199" s="749"/>
      <c r="WNL199" s="749"/>
      <c r="WNM199" s="749"/>
      <c r="WNN199" s="749"/>
      <c r="WNO199" s="749"/>
      <c r="WNP199" s="749"/>
      <c r="WNQ199" s="749"/>
      <c r="WNR199" s="749"/>
      <c r="WNS199" s="749"/>
      <c r="WNT199" s="749"/>
      <c r="WNU199" s="749"/>
      <c r="WNV199" s="749"/>
      <c r="WNW199" s="749"/>
      <c r="WNX199" s="749"/>
      <c r="WNY199" s="749"/>
      <c r="WNZ199" s="749"/>
      <c r="WOA199" s="749"/>
      <c r="WOB199" s="749"/>
      <c r="WOC199" s="749"/>
      <c r="WOD199" s="749"/>
      <c r="WOE199" s="749"/>
      <c r="WOF199" s="749"/>
      <c r="WOG199" s="749"/>
      <c r="WOH199" s="749"/>
      <c r="WOI199" s="749"/>
      <c r="WOJ199" s="749"/>
      <c r="WOK199" s="749"/>
      <c r="WOL199" s="749"/>
      <c r="WOM199" s="749"/>
      <c r="WON199" s="749"/>
      <c r="WOO199" s="749"/>
      <c r="WOP199" s="749"/>
      <c r="WOQ199" s="749"/>
      <c r="WOR199" s="749"/>
      <c r="WOS199" s="749"/>
      <c r="WOT199" s="749"/>
      <c r="WOU199" s="749"/>
      <c r="WOV199" s="749"/>
      <c r="WOW199" s="749"/>
      <c r="WOX199" s="749"/>
      <c r="WOY199" s="749"/>
      <c r="WOZ199" s="749"/>
      <c r="WPA199" s="749"/>
      <c r="WPB199" s="749"/>
      <c r="WPC199" s="749"/>
      <c r="WPD199" s="749"/>
      <c r="WPE199" s="749"/>
      <c r="WPF199" s="749"/>
      <c r="WPG199" s="749"/>
      <c r="WPH199" s="749"/>
      <c r="WPI199" s="749"/>
      <c r="WPJ199" s="749"/>
      <c r="WPK199" s="749"/>
      <c r="WPL199" s="749"/>
      <c r="WPM199" s="749"/>
      <c r="WPN199" s="749"/>
      <c r="WPO199" s="749"/>
      <c r="WPP199" s="749"/>
      <c r="WPQ199" s="749"/>
      <c r="WPR199" s="749"/>
      <c r="WPS199" s="749"/>
      <c r="WPT199" s="749"/>
      <c r="WPU199" s="749"/>
      <c r="WPV199" s="749"/>
      <c r="WPW199" s="749"/>
      <c r="WPX199" s="749"/>
      <c r="WPY199" s="749"/>
      <c r="WPZ199" s="749"/>
      <c r="WQA199" s="749"/>
      <c r="WQB199" s="749"/>
      <c r="WQC199" s="749"/>
      <c r="WQD199" s="749"/>
      <c r="WQE199" s="749"/>
      <c r="WQF199" s="749"/>
      <c r="WQG199" s="749"/>
      <c r="WQH199" s="749"/>
      <c r="WQI199" s="749"/>
      <c r="WQJ199" s="749"/>
      <c r="WQK199" s="749"/>
      <c r="WQL199" s="749"/>
      <c r="WQM199" s="749"/>
      <c r="WQN199" s="749"/>
      <c r="WQO199" s="749"/>
      <c r="WQP199" s="749"/>
      <c r="WQQ199" s="749"/>
      <c r="WQR199" s="749"/>
      <c r="WQS199" s="749"/>
      <c r="WQT199" s="749"/>
      <c r="WQU199" s="749"/>
      <c r="WQV199" s="749"/>
      <c r="WQW199" s="749"/>
      <c r="WQX199" s="749"/>
      <c r="WQY199" s="749"/>
      <c r="WQZ199" s="749"/>
      <c r="WRA199" s="749"/>
      <c r="WRB199" s="749"/>
      <c r="WRC199" s="749"/>
      <c r="WRD199" s="749"/>
      <c r="WRE199" s="749"/>
      <c r="WRF199" s="749"/>
      <c r="WRG199" s="749"/>
      <c r="WRH199" s="749"/>
      <c r="WRI199" s="749"/>
      <c r="WRJ199" s="749"/>
      <c r="WRK199" s="749"/>
      <c r="WRL199" s="749"/>
      <c r="WRM199" s="749"/>
      <c r="WRN199" s="749"/>
      <c r="WRO199" s="749"/>
      <c r="WRP199" s="749"/>
      <c r="WRQ199" s="749"/>
      <c r="WRR199" s="749"/>
      <c r="WRS199" s="749"/>
      <c r="WRT199" s="749"/>
      <c r="WRU199" s="749"/>
      <c r="WRV199" s="749"/>
      <c r="WRW199" s="749"/>
      <c r="WRX199" s="749"/>
      <c r="WRY199" s="749"/>
      <c r="WRZ199" s="749"/>
      <c r="WSA199" s="749"/>
      <c r="WSB199" s="749"/>
      <c r="WSC199" s="749"/>
      <c r="WSD199" s="749"/>
      <c r="WSE199" s="749"/>
      <c r="WSF199" s="749"/>
      <c r="WSG199" s="749"/>
      <c r="WSH199" s="749"/>
      <c r="WSI199" s="749"/>
      <c r="WSJ199" s="749"/>
      <c r="WSK199" s="749"/>
      <c r="WSL199" s="749"/>
      <c r="WSM199" s="749"/>
      <c r="WSN199" s="749"/>
      <c r="WSO199" s="749"/>
      <c r="WSP199" s="749"/>
      <c r="WSQ199" s="749"/>
      <c r="WSR199" s="749"/>
      <c r="WSS199" s="749"/>
      <c r="WST199" s="749"/>
      <c r="WSU199" s="749"/>
      <c r="WSV199" s="749"/>
      <c r="WSW199" s="749"/>
      <c r="WSX199" s="749"/>
      <c r="WSY199" s="749"/>
      <c r="WSZ199" s="749"/>
      <c r="WTA199" s="749"/>
      <c r="WTB199" s="749"/>
      <c r="WTC199" s="749"/>
      <c r="WTD199" s="749"/>
      <c r="WTE199" s="749"/>
      <c r="WTF199" s="749"/>
      <c r="WTG199" s="749"/>
      <c r="WTH199" s="749"/>
      <c r="WTI199" s="749"/>
      <c r="WTJ199" s="749"/>
      <c r="WTK199" s="749"/>
      <c r="WTL199" s="749"/>
      <c r="WTM199" s="749"/>
      <c r="WTN199" s="749"/>
      <c r="WTO199" s="749"/>
      <c r="WTP199" s="749"/>
      <c r="WTQ199" s="749"/>
      <c r="WTR199" s="749"/>
      <c r="WTS199" s="749"/>
      <c r="WTT199" s="749"/>
      <c r="WTU199" s="749"/>
      <c r="WTV199" s="749"/>
      <c r="WTW199" s="749"/>
      <c r="WTX199" s="749"/>
      <c r="WTY199" s="749"/>
      <c r="WTZ199" s="749"/>
      <c r="WUA199" s="749"/>
      <c r="WUB199" s="749"/>
      <c r="WUC199" s="749"/>
      <c r="WUD199" s="749"/>
      <c r="WUE199" s="749"/>
      <c r="WUF199" s="749"/>
      <c r="WUG199" s="749"/>
      <c r="WUH199" s="749"/>
      <c r="WUI199" s="749"/>
      <c r="WUJ199" s="749"/>
      <c r="WUK199" s="749"/>
      <c r="WUL199" s="749"/>
      <c r="WUM199" s="749"/>
      <c r="WUN199" s="749"/>
      <c r="WUO199" s="749"/>
      <c r="WUP199" s="749"/>
      <c r="WUQ199" s="749"/>
      <c r="WUR199" s="749"/>
      <c r="WUS199" s="749"/>
      <c r="WUT199" s="749"/>
      <c r="WUU199" s="749"/>
      <c r="WUV199" s="749"/>
      <c r="WUW199" s="749"/>
      <c r="WUX199" s="749"/>
      <c r="WUY199" s="749"/>
      <c r="WUZ199" s="749"/>
      <c r="WVA199" s="749"/>
      <c r="WVB199" s="749"/>
      <c r="WVC199" s="749"/>
      <c r="WVD199" s="749"/>
      <c r="WVE199" s="749"/>
      <c r="WVF199" s="749"/>
      <c r="WVG199" s="749"/>
      <c r="WVH199" s="749"/>
      <c r="WVI199" s="749"/>
      <c r="WVJ199" s="749"/>
      <c r="WVK199" s="749"/>
      <c r="WVL199" s="749"/>
      <c r="WVM199" s="749"/>
      <c r="WVN199" s="749"/>
      <c r="WVO199" s="749"/>
      <c r="WVP199" s="749"/>
      <c r="WVQ199" s="749"/>
      <c r="WVR199" s="749"/>
      <c r="WVS199" s="749"/>
      <c r="WVT199" s="749"/>
      <c r="WVU199" s="749"/>
      <c r="WVV199" s="749"/>
      <c r="WVW199" s="749"/>
      <c r="WVX199" s="749"/>
      <c r="WVY199" s="749"/>
      <c r="WVZ199" s="749"/>
      <c r="WWA199" s="749"/>
      <c r="WWB199" s="749"/>
      <c r="WWC199" s="749"/>
      <c r="WWD199" s="749"/>
      <c r="WWE199" s="749"/>
      <c r="WWF199" s="749"/>
      <c r="WWG199" s="749"/>
      <c r="WWH199" s="749"/>
      <c r="WWI199" s="749"/>
      <c r="WWJ199" s="749"/>
      <c r="WWK199" s="749"/>
      <c r="WWL199" s="749"/>
      <c r="WWM199" s="749"/>
      <c r="WWN199" s="749"/>
      <c r="WWO199" s="749"/>
      <c r="WWP199" s="749"/>
      <c r="WWQ199" s="749"/>
      <c r="WWR199" s="749"/>
      <c r="WWS199" s="749"/>
      <c r="WWT199" s="749"/>
      <c r="WWU199" s="749"/>
      <c r="WWV199" s="749"/>
      <c r="WWW199" s="749"/>
      <c r="WWX199" s="749"/>
      <c r="WWY199" s="749"/>
      <c r="WWZ199" s="749"/>
      <c r="WXA199" s="749"/>
      <c r="WXB199" s="749"/>
      <c r="WXC199" s="749"/>
      <c r="WXD199" s="749"/>
      <c r="WXE199" s="749"/>
      <c r="WXF199" s="749"/>
      <c r="WXG199" s="749"/>
      <c r="WXH199" s="749"/>
      <c r="WXI199" s="749"/>
      <c r="WXJ199" s="749"/>
      <c r="WXK199" s="749"/>
      <c r="WXL199" s="749"/>
      <c r="WXM199" s="749"/>
      <c r="WXN199" s="749"/>
      <c r="WXO199" s="749"/>
      <c r="WXP199" s="749"/>
      <c r="WXQ199" s="749"/>
      <c r="WXR199" s="749"/>
      <c r="WXS199" s="749"/>
      <c r="WXT199" s="749"/>
      <c r="WXU199" s="749"/>
      <c r="WXV199" s="749"/>
      <c r="WXW199" s="749"/>
      <c r="WXX199" s="749"/>
      <c r="WXY199" s="749"/>
      <c r="WXZ199" s="749"/>
      <c r="WYA199" s="749"/>
      <c r="WYB199" s="749"/>
      <c r="WYC199" s="749"/>
      <c r="WYD199" s="749"/>
      <c r="WYE199" s="749"/>
      <c r="WYF199" s="749"/>
      <c r="WYG199" s="749"/>
      <c r="WYH199" s="749"/>
      <c r="WYI199" s="749"/>
      <c r="WYJ199" s="749"/>
      <c r="WYK199" s="749"/>
      <c r="WYL199" s="749"/>
      <c r="WYM199" s="749"/>
      <c r="WYN199" s="749"/>
      <c r="WYO199" s="749"/>
      <c r="WYP199" s="749"/>
      <c r="WYQ199" s="749"/>
      <c r="WYR199" s="749"/>
      <c r="WYS199" s="749"/>
      <c r="WYT199" s="749"/>
      <c r="WYU199" s="749"/>
      <c r="WYV199" s="749"/>
      <c r="WYW199" s="749"/>
      <c r="WYX199" s="749"/>
      <c r="WYY199" s="749"/>
      <c r="WYZ199" s="749"/>
      <c r="WZA199" s="749"/>
      <c r="WZB199" s="749"/>
      <c r="WZC199" s="749"/>
      <c r="WZD199" s="749"/>
      <c r="WZE199" s="749"/>
      <c r="WZF199" s="749"/>
      <c r="WZG199" s="749"/>
      <c r="WZH199" s="749"/>
      <c r="WZI199" s="749"/>
      <c r="WZJ199" s="749"/>
      <c r="WZK199" s="749"/>
      <c r="WZL199" s="749"/>
      <c r="WZM199" s="749"/>
      <c r="WZN199" s="749"/>
      <c r="WZO199" s="749"/>
      <c r="WZP199" s="749"/>
      <c r="WZQ199" s="749"/>
      <c r="WZR199" s="749"/>
      <c r="WZS199" s="749"/>
      <c r="WZT199" s="749"/>
      <c r="WZU199" s="749"/>
      <c r="WZV199" s="749"/>
      <c r="WZW199" s="749"/>
      <c r="WZX199" s="749"/>
      <c r="WZY199" s="749"/>
      <c r="WZZ199" s="749"/>
      <c r="XAA199" s="749"/>
      <c r="XAB199" s="749"/>
      <c r="XAC199" s="749"/>
      <c r="XAD199" s="749"/>
      <c r="XAE199" s="749"/>
      <c r="XAF199" s="749"/>
      <c r="XAG199" s="749"/>
      <c r="XAH199" s="749"/>
      <c r="XAI199" s="749"/>
      <c r="XAJ199" s="749"/>
      <c r="XAK199" s="749"/>
      <c r="XAL199" s="749"/>
      <c r="XAM199" s="749"/>
      <c r="XAN199" s="749"/>
      <c r="XAO199" s="749"/>
      <c r="XAP199" s="749"/>
      <c r="XAQ199" s="749"/>
      <c r="XAR199" s="749"/>
      <c r="XAS199" s="749"/>
      <c r="XAT199" s="749"/>
      <c r="XAU199" s="749"/>
      <c r="XAV199" s="749"/>
      <c r="XAW199" s="749"/>
      <c r="XAX199" s="749"/>
      <c r="XAY199" s="749"/>
      <c r="XAZ199" s="749"/>
      <c r="XBA199" s="749"/>
      <c r="XBB199" s="749"/>
      <c r="XBC199" s="749"/>
      <c r="XBD199" s="749"/>
      <c r="XBE199" s="749"/>
      <c r="XBF199" s="749"/>
      <c r="XBG199" s="749"/>
      <c r="XBH199" s="749"/>
      <c r="XBI199" s="749"/>
      <c r="XBJ199" s="749"/>
      <c r="XBK199" s="749"/>
      <c r="XBL199" s="749"/>
      <c r="XBM199" s="749"/>
      <c r="XBN199" s="749"/>
      <c r="XBO199" s="749"/>
      <c r="XBP199" s="749"/>
      <c r="XBQ199" s="749"/>
      <c r="XBR199" s="749"/>
      <c r="XBS199" s="749"/>
      <c r="XBT199" s="749"/>
      <c r="XBU199" s="749"/>
      <c r="XBV199" s="749"/>
      <c r="XBW199" s="749"/>
      <c r="XBX199" s="749"/>
      <c r="XBY199" s="749"/>
      <c r="XBZ199" s="749"/>
      <c r="XCA199" s="749"/>
      <c r="XCB199" s="749"/>
      <c r="XCC199" s="749"/>
      <c r="XCD199" s="749"/>
      <c r="XCE199" s="749"/>
      <c r="XCF199" s="749"/>
      <c r="XCG199" s="749"/>
      <c r="XCH199" s="749"/>
      <c r="XCI199" s="749"/>
      <c r="XCJ199" s="749"/>
      <c r="XCK199" s="749"/>
      <c r="XCL199" s="749"/>
      <c r="XCM199" s="749"/>
      <c r="XCN199" s="749"/>
      <c r="XCO199" s="749"/>
      <c r="XCP199" s="749"/>
      <c r="XCQ199" s="749"/>
      <c r="XCR199" s="749"/>
      <c r="XCS199" s="749"/>
      <c r="XCT199" s="749"/>
      <c r="XCU199" s="749"/>
      <c r="XCV199" s="749"/>
      <c r="XCW199" s="749"/>
      <c r="XCX199" s="749"/>
      <c r="XCY199" s="749"/>
      <c r="XCZ199" s="749"/>
      <c r="XDA199" s="749"/>
      <c r="XDB199" s="749"/>
      <c r="XDC199" s="749"/>
      <c r="XDD199" s="749"/>
      <c r="XDE199" s="749"/>
      <c r="XDF199" s="749"/>
      <c r="XDG199" s="749"/>
      <c r="XDH199" s="749"/>
      <c r="XDI199" s="749"/>
      <c r="XDJ199" s="749"/>
      <c r="XDK199" s="749"/>
      <c r="XDL199" s="749"/>
      <c r="XDM199" s="749"/>
      <c r="XDN199" s="749"/>
      <c r="XDO199" s="749"/>
      <c r="XDP199" s="749"/>
      <c r="XDQ199" s="749"/>
      <c r="XDR199" s="749"/>
      <c r="XDS199" s="749"/>
      <c r="XDT199" s="749"/>
      <c r="XDU199" s="749"/>
      <c r="XDV199" s="749"/>
      <c r="XDW199" s="749"/>
      <c r="XDX199" s="749"/>
      <c r="XDY199" s="749"/>
      <c r="XDZ199" s="749"/>
      <c r="XEA199" s="749"/>
      <c r="XEB199" s="749"/>
      <c r="XEC199" s="749"/>
      <c r="XED199" s="749"/>
      <c r="XEE199" s="749"/>
      <c r="XEF199" s="749"/>
      <c r="XEG199" s="749"/>
      <c r="XEH199" s="749"/>
      <c r="XEI199" s="749"/>
      <c r="XEJ199" s="749"/>
      <c r="XEK199" s="749"/>
      <c r="XEL199" s="749"/>
      <c r="XEM199" s="749"/>
      <c r="XEN199" s="749"/>
      <c r="XEO199" s="749"/>
      <c r="XEP199" s="749"/>
      <c r="XEQ199" s="749"/>
      <c r="XER199" s="749"/>
      <c r="XES199" s="749"/>
      <c r="XET199" s="749"/>
      <c r="XEU199" s="749"/>
      <c r="XEV199" s="749"/>
      <c r="XEW199" s="749"/>
      <c r="XEX199" s="749"/>
      <c r="XEY199" s="749"/>
      <c r="XEZ199" s="749"/>
      <c r="XFA199" s="749"/>
      <c r="XFB199" s="749"/>
      <c r="XFC199" s="749"/>
      <c r="XFD199" s="749"/>
    </row>
    <row r="200" spans="1:16384" s="101" customFormat="1" ht="4.5" customHeight="1">
      <c r="A200" s="139"/>
      <c r="B200" s="139"/>
      <c r="C200" s="139"/>
      <c r="D200" s="139"/>
      <c r="E200" s="139"/>
      <c r="F200" s="139"/>
      <c r="G200" s="139"/>
      <c r="H200" s="139"/>
      <c r="I200" s="139"/>
      <c r="J200" s="139"/>
      <c r="K200" s="139"/>
      <c r="L200" s="139"/>
      <c r="M200" s="139"/>
      <c r="N200" s="139"/>
      <c r="O200" s="139"/>
      <c r="P200" s="139"/>
      <c r="Q200" s="139"/>
      <c r="R200" s="139"/>
      <c r="S200" s="139"/>
      <c r="T200" s="139"/>
      <c r="U200" s="139"/>
      <c r="V200" s="139"/>
      <c r="W200" s="139"/>
      <c r="X200" s="139"/>
      <c r="Y200" s="139"/>
      <c r="Z200" s="139"/>
      <c r="AA200" s="139"/>
      <c r="AB200" s="139"/>
      <c r="AC200" s="139"/>
      <c r="AD200" s="139"/>
      <c r="AE200" s="139"/>
      <c r="AF200" s="139"/>
      <c r="AG200" s="139"/>
      <c r="AH200" s="139"/>
      <c r="AI200" s="139"/>
      <c r="AJ200" s="139"/>
      <c r="AK200" s="139"/>
      <c r="AL200" s="139"/>
      <c r="AM200" s="139"/>
      <c r="AN200" s="139"/>
      <c r="AO200" s="139"/>
      <c r="AP200" s="139"/>
      <c r="AQ200" s="139"/>
      <c r="AR200" s="139"/>
      <c r="AS200" s="139"/>
      <c r="AT200" s="139"/>
      <c r="AU200" s="139"/>
      <c r="AV200" s="139"/>
      <c r="AW200" s="139"/>
      <c r="AX200" s="139"/>
      <c r="AY200" s="139"/>
      <c r="AZ200" s="139"/>
      <c r="BA200" s="139"/>
      <c r="BB200" s="139"/>
    </row>
    <row r="201" spans="1:16384" s="101" customFormat="1" ht="4.5" customHeight="1">
      <c r="A201" s="139"/>
      <c r="B201" s="139"/>
      <c r="C201" s="139"/>
      <c r="D201" s="139"/>
      <c r="E201" s="139"/>
      <c r="F201" s="139"/>
      <c r="G201" s="139"/>
      <c r="H201" s="139"/>
      <c r="I201" s="139"/>
      <c r="J201" s="139"/>
      <c r="K201" s="139"/>
      <c r="L201" s="139"/>
      <c r="M201" s="139"/>
      <c r="N201" s="139"/>
      <c r="O201" s="139"/>
      <c r="P201" s="139"/>
      <c r="Q201" s="139"/>
      <c r="R201" s="139"/>
      <c r="S201" s="139"/>
      <c r="T201" s="139"/>
      <c r="U201" s="139"/>
      <c r="V201" s="139"/>
      <c r="W201" s="139"/>
      <c r="X201" s="139"/>
      <c r="Y201" s="139"/>
      <c r="Z201" s="139"/>
      <c r="AA201" s="139"/>
      <c r="AB201" s="139"/>
      <c r="AC201" s="139"/>
      <c r="AD201" s="139"/>
      <c r="AE201" s="139"/>
      <c r="AF201" s="139"/>
      <c r="AG201" s="139"/>
      <c r="AH201" s="139"/>
      <c r="AI201" s="139"/>
      <c r="AJ201" s="139"/>
      <c r="AK201" s="139"/>
      <c r="AL201" s="139"/>
      <c r="AM201" s="139"/>
      <c r="AN201" s="139"/>
      <c r="AO201" s="139"/>
      <c r="AP201" s="139"/>
      <c r="AQ201" s="139"/>
      <c r="AR201" s="139"/>
      <c r="AS201" s="139"/>
      <c r="AT201" s="139"/>
      <c r="AU201" s="139"/>
      <c r="AV201" s="139"/>
      <c r="AW201" s="139"/>
      <c r="AX201" s="139"/>
      <c r="AY201" s="139"/>
      <c r="AZ201" s="139"/>
      <c r="BA201" s="139"/>
      <c r="BB201" s="139"/>
    </row>
    <row r="202" spans="1:16384" s="101" customFormat="1" ht="4.5" customHeight="1">
      <c r="A202" s="139"/>
      <c r="B202" s="139"/>
      <c r="C202" s="139"/>
      <c r="D202" s="139"/>
      <c r="E202" s="139"/>
      <c r="F202" s="139"/>
      <c r="G202" s="139"/>
      <c r="H202" s="139"/>
      <c r="I202" s="139"/>
      <c r="J202" s="139"/>
      <c r="K202" s="139"/>
      <c r="L202" s="139"/>
      <c r="M202" s="139"/>
      <c r="N202" s="139"/>
      <c r="O202" s="139"/>
      <c r="P202" s="139"/>
      <c r="Q202" s="139"/>
      <c r="R202" s="139"/>
      <c r="S202" s="139"/>
      <c r="T202" s="139"/>
      <c r="U202" s="139"/>
      <c r="V202" s="139"/>
      <c r="W202" s="139"/>
      <c r="X202" s="139"/>
      <c r="Y202" s="139"/>
      <c r="Z202" s="139"/>
      <c r="AA202" s="139"/>
      <c r="AB202" s="139"/>
      <c r="AC202" s="139"/>
      <c r="AD202" s="139"/>
      <c r="AE202" s="139"/>
      <c r="AF202" s="139"/>
      <c r="AG202" s="139"/>
      <c r="AH202" s="139"/>
      <c r="AI202" s="139"/>
      <c r="AJ202" s="139"/>
      <c r="AK202" s="139"/>
      <c r="AL202" s="139"/>
      <c r="AM202" s="139"/>
      <c r="AN202" s="139"/>
      <c r="AO202" s="139"/>
      <c r="AP202" s="139"/>
      <c r="AQ202" s="139"/>
      <c r="AR202" s="139"/>
      <c r="AS202" s="139"/>
      <c r="AT202" s="139"/>
      <c r="AU202" s="139"/>
      <c r="AV202" s="139"/>
      <c r="AW202" s="139"/>
      <c r="AX202" s="139"/>
      <c r="AY202" s="139"/>
      <c r="AZ202" s="139"/>
      <c r="BA202" s="139"/>
      <c r="BB202" s="139"/>
    </row>
    <row r="203" spans="1:16384" s="101" customFormat="1" ht="4.5" customHeight="1">
      <c r="A203" s="139"/>
      <c r="B203" s="139"/>
      <c r="C203" s="139"/>
      <c r="D203" s="139"/>
      <c r="E203" s="139"/>
      <c r="F203" s="139"/>
      <c r="G203" s="139"/>
      <c r="H203" s="139"/>
      <c r="I203" s="139"/>
      <c r="J203" s="139"/>
      <c r="K203" s="139"/>
      <c r="L203" s="139"/>
      <c r="M203" s="139"/>
      <c r="N203" s="139"/>
      <c r="O203" s="139"/>
      <c r="P203" s="139"/>
      <c r="Q203" s="139"/>
      <c r="R203" s="139"/>
      <c r="S203" s="139"/>
      <c r="T203" s="139"/>
      <c r="U203" s="139"/>
      <c r="V203" s="139"/>
      <c r="W203" s="139"/>
      <c r="X203" s="139"/>
      <c r="Y203" s="139"/>
      <c r="Z203" s="139"/>
      <c r="AA203" s="139"/>
      <c r="AB203" s="139"/>
      <c r="AC203" s="139"/>
      <c r="AD203" s="139"/>
      <c r="AE203" s="139"/>
      <c r="AF203" s="139"/>
      <c r="AG203" s="139"/>
      <c r="AH203" s="139"/>
      <c r="AI203" s="139"/>
      <c r="AJ203" s="139"/>
      <c r="AK203" s="139"/>
      <c r="AL203" s="139"/>
      <c r="AM203" s="139"/>
      <c r="AN203" s="139"/>
      <c r="AO203" s="139"/>
      <c r="AP203" s="139"/>
      <c r="AQ203" s="139"/>
      <c r="AR203" s="139"/>
      <c r="AS203" s="139"/>
      <c r="AT203" s="139"/>
      <c r="AU203" s="139"/>
      <c r="AV203" s="139"/>
      <c r="AW203" s="139"/>
      <c r="AX203" s="139"/>
      <c r="AY203" s="139"/>
      <c r="AZ203" s="139"/>
      <c r="BA203" s="139"/>
      <c r="BB203" s="139"/>
    </row>
    <row r="204" spans="1:16384" s="101" customFormat="1" ht="4.5" customHeight="1">
      <c r="A204" s="139"/>
      <c r="B204" s="139"/>
      <c r="C204" s="139"/>
      <c r="D204" s="139"/>
      <c r="E204" s="139"/>
      <c r="F204" s="139"/>
      <c r="G204" s="139"/>
      <c r="H204" s="139"/>
      <c r="I204" s="139"/>
      <c r="J204" s="139"/>
      <c r="K204" s="139"/>
      <c r="L204" s="139"/>
      <c r="M204" s="139"/>
      <c r="N204" s="139"/>
      <c r="O204" s="139"/>
      <c r="P204" s="139"/>
      <c r="Q204" s="139"/>
      <c r="R204" s="139"/>
      <c r="S204" s="139"/>
      <c r="T204" s="139"/>
      <c r="U204" s="139"/>
      <c r="V204" s="139"/>
      <c r="W204" s="139"/>
      <c r="X204" s="139"/>
      <c r="Y204" s="139"/>
      <c r="Z204" s="139"/>
      <c r="AA204" s="139"/>
      <c r="AB204" s="139"/>
      <c r="AC204" s="139"/>
      <c r="AD204" s="139"/>
      <c r="AE204" s="139"/>
      <c r="AF204" s="139"/>
      <c r="AG204" s="139"/>
      <c r="AH204" s="139"/>
      <c r="AI204" s="139"/>
      <c r="AJ204" s="139"/>
      <c r="AK204" s="139"/>
      <c r="AL204" s="139"/>
      <c r="AM204" s="139"/>
      <c r="AN204" s="139"/>
      <c r="AO204" s="139"/>
      <c r="AP204" s="139"/>
      <c r="AQ204" s="139"/>
      <c r="AR204" s="139"/>
      <c r="AS204" s="139"/>
      <c r="AT204" s="139"/>
      <c r="AU204" s="139"/>
      <c r="AV204" s="139"/>
      <c r="AW204" s="139"/>
      <c r="AX204" s="139"/>
      <c r="AY204" s="139"/>
      <c r="AZ204" s="139"/>
      <c r="BA204" s="139"/>
      <c r="BB204" s="139"/>
    </row>
    <row r="205" spans="1:16384" s="101" customFormat="1" ht="4.5" customHeight="1">
      <c r="A205" s="139"/>
      <c r="B205" s="139"/>
      <c r="C205" s="139"/>
      <c r="D205" s="139"/>
      <c r="E205" s="139"/>
      <c r="F205" s="139"/>
      <c r="G205" s="139"/>
      <c r="H205" s="139"/>
      <c r="I205" s="139"/>
      <c r="J205" s="139"/>
      <c r="K205" s="139"/>
      <c r="L205" s="139"/>
      <c r="M205" s="139"/>
      <c r="N205" s="139"/>
      <c r="O205" s="139"/>
      <c r="P205" s="139"/>
      <c r="Q205" s="139"/>
      <c r="R205" s="139"/>
      <c r="S205" s="139"/>
      <c r="T205" s="139"/>
      <c r="U205" s="139"/>
      <c r="V205" s="139"/>
      <c r="W205" s="139"/>
      <c r="X205" s="139"/>
      <c r="Y205" s="139"/>
      <c r="Z205" s="139"/>
      <c r="AA205" s="139"/>
      <c r="AB205" s="139"/>
      <c r="AC205" s="139"/>
      <c r="AD205" s="139"/>
      <c r="AE205" s="139"/>
      <c r="AF205" s="139"/>
      <c r="AG205" s="139"/>
      <c r="AH205" s="139"/>
      <c r="AI205" s="139"/>
      <c r="AJ205" s="139"/>
      <c r="AK205" s="139"/>
      <c r="AL205" s="139"/>
      <c r="AM205" s="139"/>
      <c r="AN205" s="139"/>
      <c r="AO205" s="139"/>
      <c r="AP205" s="139"/>
      <c r="AQ205" s="139"/>
      <c r="AR205" s="139"/>
      <c r="AS205" s="139"/>
      <c r="AT205" s="139"/>
      <c r="AU205" s="139"/>
      <c r="AV205" s="139"/>
      <c r="AW205" s="139"/>
      <c r="AX205" s="139"/>
      <c r="AY205" s="139"/>
      <c r="AZ205" s="139"/>
      <c r="BA205" s="139"/>
      <c r="BB205" s="139"/>
    </row>
    <row r="206" spans="1:16384" s="101" customFormat="1" ht="4.5" customHeight="1">
      <c r="A206" s="139"/>
      <c r="B206" s="139"/>
      <c r="C206" s="139"/>
      <c r="D206" s="139"/>
      <c r="E206" s="139"/>
      <c r="F206" s="139"/>
      <c r="G206" s="139"/>
      <c r="H206" s="139"/>
      <c r="I206" s="139"/>
      <c r="J206" s="139"/>
      <c r="K206" s="139"/>
      <c r="L206" s="139"/>
      <c r="M206" s="139"/>
      <c r="N206" s="139"/>
      <c r="O206" s="139"/>
      <c r="P206" s="139"/>
      <c r="Q206" s="139"/>
      <c r="R206" s="139"/>
      <c r="S206" s="139"/>
      <c r="T206" s="139"/>
      <c r="U206" s="139"/>
      <c r="V206" s="139"/>
      <c r="W206" s="139"/>
      <c r="X206" s="139"/>
      <c r="Y206" s="139"/>
      <c r="Z206" s="139"/>
      <c r="AA206" s="139"/>
      <c r="AB206" s="139"/>
      <c r="AC206" s="139"/>
      <c r="AD206" s="139"/>
      <c r="AE206" s="139"/>
      <c r="AF206" s="139"/>
      <c r="AG206" s="139"/>
      <c r="AH206" s="139"/>
      <c r="AI206" s="139"/>
      <c r="AJ206" s="139"/>
      <c r="AK206" s="139"/>
      <c r="AL206" s="139"/>
      <c r="AM206" s="139"/>
      <c r="AN206" s="139"/>
      <c r="AO206" s="139"/>
      <c r="AP206" s="139"/>
      <c r="AQ206" s="139"/>
      <c r="AR206" s="139"/>
      <c r="AS206" s="139"/>
      <c r="AT206" s="139"/>
      <c r="AU206" s="139"/>
      <c r="AV206" s="139"/>
      <c r="AW206" s="139"/>
      <c r="AX206" s="139"/>
      <c r="AY206" s="139"/>
      <c r="AZ206" s="139"/>
      <c r="BA206" s="139"/>
      <c r="BB206" s="139"/>
    </row>
    <row r="207" spans="1:16384" s="101" customFormat="1" ht="4.5" customHeight="1">
      <c r="A207" s="139"/>
      <c r="B207" s="139"/>
      <c r="C207" s="139"/>
      <c r="D207" s="139"/>
      <c r="E207" s="139"/>
      <c r="F207" s="139"/>
      <c r="G207" s="139"/>
      <c r="H207" s="139"/>
      <c r="I207" s="139"/>
      <c r="J207" s="139"/>
      <c r="K207" s="139"/>
      <c r="L207" s="139"/>
      <c r="M207" s="139"/>
      <c r="N207" s="139"/>
      <c r="O207" s="139"/>
      <c r="P207" s="139"/>
      <c r="Q207" s="139"/>
      <c r="R207" s="139"/>
      <c r="S207" s="139"/>
      <c r="T207" s="139"/>
      <c r="U207" s="139"/>
      <c r="V207" s="139"/>
      <c r="W207" s="139"/>
      <c r="X207" s="139"/>
      <c r="Y207" s="139"/>
      <c r="Z207" s="139"/>
      <c r="AA207" s="139"/>
      <c r="AB207" s="139"/>
      <c r="AC207" s="139"/>
      <c r="AD207" s="139"/>
      <c r="AE207" s="139"/>
      <c r="AF207" s="139"/>
      <c r="AG207" s="139"/>
      <c r="AH207" s="139"/>
      <c r="AI207" s="139"/>
      <c r="AJ207" s="139"/>
      <c r="AK207" s="139"/>
      <c r="AL207" s="139"/>
      <c r="AM207" s="139"/>
      <c r="AN207" s="139"/>
      <c r="AO207" s="139"/>
      <c r="AP207" s="139"/>
      <c r="AQ207" s="139"/>
      <c r="AR207" s="139"/>
      <c r="AS207" s="139"/>
      <c r="AT207" s="139"/>
      <c r="AU207" s="139"/>
      <c r="AV207" s="139"/>
      <c r="AW207" s="139"/>
      <c r="AX207" s="139"/>
      <c r="AY207" s="139"/>
      <c r="AZ207" s="139"/>
      <c r="BA207" s="139"/>
      <c r="BB207" s="139"/>
    </row>
    <row r="208" spans="1:16384" s="101" customFormat="1" ht="4.5" customHeight="1">
      <c r="A208" s="139"/>
      <c r="B208" s="139"/>
      <c r="C208" s="139"/>
      <c r="D208" s="139"/>
      <c r="E208" s="139"/>
      <c r="F208" s="139"/>
      <c r="G208" s="139"/>
      <c r="H208" s="139"/>
      <c r="I208" s="139"/>
      <c r="J208" s="139"/>
      <c r="K208" s="139"/>
      <c r="L208" s="139"/>
      <c r="M208" s="139"/>
      <c r="N208" s="139"/>
      <c r="O208" s="139"/>
      <c r="P208" s="139"/>
      <c r="Q208" s="139"/>
      <c r="R208" s="139"/>
      <c r="S208" s="139"/>
      <c r="T208" s="139"/>
      <c r="U208" s="139"/>
      <c r="V208" s="139"/>
      <c r="W208" s="139"/>
      <c r="X208" s="139"/>
      <c r="Y208" s="139"/>
      <c r="Z208" s="139"/>
      <c r="AA208" s="139"/>
      <c r="AB208" s="139"/>
      <c r="AC208" s="139"/>
      <c r="AD208" s="139"/>
      <c r="AE208" s="139"/>
      <c r="AF208" s="139"/>
      <c r="AG208" s="139"/>
      <c r="AH208" s="139"/>
      <c r="AI208" s="139"/>
      <c r="AJ208" s="139"/>
      <c r="AK208" s="139"/>
      <c r="AL208" s="139"/>
      <c r="AM208" s="139"/>
      <c r="AN208" s="139"/>
      <c r="AO208" s="139"/>
      <c r="AP208" s="139"/>
      <c r="AQ208" s="139"/>
      <c r="AR208" s="139"/>
      <c r="AS208" s="139"/>
      <c r="AT208" s="139"/>
      <c r="AU208" s="139"/>
      <c r="AV208" s="139"/>
      <c r="AW208" s="139"/>
      <c r="AX208" s="139"/>
      <c r="AY208" s="139"/>
      <c r="AZ208" s="139"/>
      <c r="BA208" s="139"/>
      <c r="BB208" s="139"/>
    </row>
    <row r="209" spans="1:54" s="101" customFormat="1" ht="4.5" customHeight="1">
      <c r="A209" s="139"/>
      <c r="B209" s="139"/>
      <c r="C209" s="139"/>
      <c r="D209" s="139"/>
      <c r="E209" s="139"/>
      <c r="F209" s="139"/>
      <c r="G209" s="139"/>
      <c r="H209" s="139"/>
      <c r="I209" s="139"/>
      <c r="J209" s="139"/>
      <c r="K209" s="139"/>
      <c r="L209" s="139"/>
      <c r="M209" s="139"/>
      <c r="N209" s="139"/>
      <c r="O209" s="139"/>
      <c r="P209" s="139"/>
      <c r="Q209" s="139"/>
      <c r="R209" s="139"/>
      <c r="S209" s="139"/>
      <c r="T209" s="139"/>
      <c r="U209" s="139"/>
      <c r="V209" s="139"/>
      <c r="W209" s="139"/>
      <c r="X209" s="139"/>
      <c r="Y209" s="139"/>
      <c r="Z209" s="139"/>
      <c r="AA209" s="139"/>
      <c r="AB209" s="139"/>
      <c r="AC209" s="139"/>
      <c r="AD209" s="139"/>
      <c r="AE209" s="139"/>
      <c r="AF209" s="139"/>
      <c r="AG209" s="139"/>
      <c r="AH209" s="139"/>
      <c r="AI209" s="139"/>
      <c r="AJ209" s="139"/>
      <c r="AK209" s="139"/>
      <c r="AL209" s="139"/>
      <c r="AM209" s="139"/>
      <c r="AN209" s="139"/>
      <c r="AO209" s="139"/>
      <c r="AP209" s="139"/>
      <c r="AQ209" s="139"/>
      <c r="AR209" s="139"/>
      <c r="AS209" s="139"/>
      <c r="AT209" s="139"/>
      <c r="AU209" s="139"/>
      <c r="AV209" s="139"/>
      <c r="AW209" s="139"/>
      <c r="AX209" s="139"/>
      <c r="AY209" s="139"/>
      <c r="AZ209" s="139"/>
      <c r="BA209" s="139"/>
      <c r="BB209" s="139"/>
    </row>
    <row r="210" spans="1:54" s="101" customFormat="1" ht="4.5" customHeight="1">
      <c r="A210" s="139"/>
      <c r="B210" s="139"/>
      <c r="C210" s="139"/>
      <c r="D210" s="139"/>
      <c r="E210" s="139"/>
      <c r="F210" s="139"/>
      <c r="G210" s="139"/>
      <c r="H210" s="139"/>
      <c r="I210" s="139"/>
      <c r="J210" s="139"/>
      <c r="K210" s="139"/>
      <c r="L210" s="139"/>
      <c r="M210" s="139"/>
      <c r="N210" s="139"/>
      <c r="O210" s="139"/>
      <c r="P210" s="139"/>
      <c r="Q210" s="139"/>
      <c r="R210" s="139"/>
      <c r="S210" s="139"/>
      <c r="T210" s="139"/>
      <c r="U210" s="139"/>
      <c r="V210" s="139"/>
      <c r="W210" s="139"/>
      <c r="X210" s="139"/>
      <c r="Y210" s="139"/>
      <c r="Z210" s="139"/>
      <c r="AA210" s="139"/>
      <c r="AB210" s="139"/>
      <c r="AC210" s="139"/>
      <c r="AD210" s="139"/>
      <c r="AE210" s="139"/>
      <c r="AF210" s="139"/>
      <c r="AG210" s="139"/>
      <c r="AH210" s="139"/>
      <c r="AI210" s="139"/>
      <c r="AJ210" s="139"/>
      <c r="AK210" s="139"/>
      <c r="AL210" s="139"/>
      <c r="AM210" s="139"/>
      <c r="AN210" s="139"/>
      <c r="AO210" s="139"/>
      <c r="AP210" s="139"/>
      <c r="AQ210" s="139"/>
      <c r="AR210" s="139"/>
      <c r="AS210" s="139"/>
      <c r="AT210" s="139"/>
      <c r="AU210" s="139"/>
      <c r="AV210" s="139"/>
      <c r="AW210" s="139"/>
      <c r="AX210" s="139"/>
      <c r="AY210" s="139"/>
      <c r="AZ210" s="139"/>
      <c r="BA210" s="139"/>
      <c r="BB210" s="139"/>
    </row>
    <row r="211" spans="1:54" s="101" customFormat="1" ht="4.5" customHeight="1">
      <c r="A211" s="139"/>
      <c r="B211" s="139"/>
      <c r="C211" s="139"/>
      <c r="D211" s="139"/>
      <c r="E211" s="139"/>
      <c r="F211" s="139"/>
      <c r="G211" s="139"/>
      <c r="H211" s="139"/>
      <c r="I211" s="139"/>
      <c r="J211" s="139"/>
      <c r="K211" s="139"/>
      <c r="L211" s="139"/>
      <c r="M211" s="139"/>
      <c r="N211" s="139"/>
      <c r="O211" s="139"/>
      <c r="P211" s="139"/>
      <c r="Q211" s="139"/>
      <c r="R211" s="139"/>
      <c r="S211" s="139"/>
      <c r="T211" s="139"/>
      <c r="U211" s="139"/>
      <c r="V211" s="139"/>
      <c r="W211" s="139"/>
      <c r="X211" s="139"/>
      <c r="Y211" s="139"/>
      <c r="Z211" s="139"/>
      <c r="AA211" s="139"/>
      <c r="AB211" s="139"/>
      <c r="AC211" s="139"/>
      <c r="AD211" s="139"/>
      <c r="AE211" s="139"/>
      <c r="AF211" s="139"/>
      <c r="AG211" s="139"/>
      <c r="AH211" s="139"/>
      <c r="AI211" s="139"/>
      <c r="AJ211" s="139"/>
      <c r="AK211" s="139"/>
      <c r="AL211" s="139"/>
      <c r="AM211" s="139"/>
      <c r="AN211" s="139"/>
      <c r="AO211" s="139"/>
      <c r="AP211" s="139"/>
      <c r="AQ211" s="139"/>
      <c r="AR211" s="139"/>
      <c r="AS211" s="139"/>
      <c r="AT211" s="139"/>
      <c r="AU211" s="139"/>
      <c r="AV211" s="139"/>
      <c r="AW211" s="139"/>
      <c r="AX211" s="139"/>
      <c r="AY211" s="139"/>
      <c r="AZ211" s="139"/>
      <c r="BA211" s="139"/>
      <c r="BB211" s="139"/>
    </row>
    <row r="212" spans="1:54" s="101" customFormat="1" ht="4.5" customHeight="1">
      <c r="A212" s="139"/>
      <c r="B212" s="139"/>
      <c r="C212" s="139"/>
      <c r="D212" s="139"/>
      <c r="E212" s="139"/>
      <c r="F212" s="139"/>
      <c r="G212" s="139"/>
      <c r="H212" s="139"/>
      <c r="I212" s="139"/>
      <c r="J212" s="139"/>
      <c r="K212" s="139"/>
      <c r="L212" s="139"/>
      <c r="M212" s="139"/>
      <c r="N212" s="139"/>
      <c r="O212" s="139"/>
      <c r="P212" s="139"/>
      <c r="Q212" s="139"/>
      <c r="R212" s="139"/>
      <c r="S212" s="139"/>
      <c r="T212" s="139"/>
      <c r="U212" s="139"/>
      <c r="V212" s="139"/>
      <c r="W212" s="139"/>
      <c r="X212" s="139"/>
      <c r="Y212" s="139"/>
      <c r="Z212" s="139"/>
      <c r="AA212" s="139"/>
      <c r="AB212" s="139"/>
      <c r="AC212" s="139"/>
      <c r="AD212" s="139"/>
      <c r="AE212" s="139"/>
      <c r="AF212" s="139"/>
      <c r="AG212" s="139"/>
      <c r="AH212" s="139"/>
      <c r="AI212" s="139"/>
      <c r="AJ212" s="139"/>
      <c r="AK212" s="139"/>
      <c r="AL212" s="139"/>
      <c r="AM212" s="139"/>
      <c r="AN212" s="139"/>
      <c r="AO212" s="139"/>
      <c r="AP212" s="139"/>
      <c r="AQ212" s="139"/>
      <c r="AR212" s="139"/>
      <c r="AS212" s="139"/>
      <c r="AT212" s="139"/>
      <c r="AU212" s="139"/>
      <c r="AV212" s="139"/>
      <c r="AW212" s="139"/>
      <c r="AX212" s="139"/>
      <c r="AY212" s="139"/>
      <c r="AZ212" s="139"/>
      <c r="BA212" s="139"/>
      <c r="BB212" s="139"/>
    </row>
    <row r="213" spans="1:54" s="101" customFormat="1" ht="4.5" customHeight="1">
      <c r="A213" s="139"/>
      <c r="B213" s="139"/>
      <c r="C213" s="139"/>
      <c r="D213" s="139"/>
      <c r="E213" s="139"/>
      <c r="F213" s="139"/>
      <c r="G213" s="139"/>
      <c r="H213" s="139"/>
      <c r="I213" s="139"/>
      <c r="J213" s="139"/>
      <c r="K213" s="139"/>
      <c r="L213" s="139"/>
      <c r="M213" s="139"/>
      <c r="N213" s="139"/>
      <c r="O213" s="139"/>
      <c r="P213" s="139"/>
      <c r="Q213" s="139"/>
      <c r="R213" s="139"/>
      <c r="S213" s="139"/>
      <c r="T213" s="139"/>
      <c r="U213" s="139"/>
      <c r="V213" s="139"/>
      <c r="W213" s="139"/>
      <c r="X213" s="139"/>
      <c r="Y213" s="139"/>
      <c r="Z213" s="139"/>
      <c r="AA213" s="139"/>
      <c r="AB213" s="139"/>
      <c r="AC213" s="139"/>
      <c r="AD213" s="139"/>
      <c r="AE213" s="139"/>
      <c r="AF213" s="139"/>
      <c r="AG213" s="139"/>
      <c r="AH213" s="139"/>
      <c r="AI213" s="139"/>
      <c r="AJ213" s="139"/>
      <c r="AK213" s="139"/>
      <c r="AL213" s="139"/>
      <c r="AM213" s="139"/>
      <c r="AN213" s="139"/>
      <c r="AO213" s="139"/>
      <c r="AP213" s="139"/>
      <c r="AQ213" s="139"/>
      <c r="AR213" s="139"/>
      <c r="AS213" s="139"/>
      <c r="AT213" s="139"/>
      <c r="AU213" s="139"/>
      <c r="AV213" s="139"/>
      <c r="AW213" s="139"/>
      <c r="AX213" s="139"/>
      <c r="AY213" s="139"/>
      <c r="AZ213" s="139"/>
      <c r="BA213" s="139"/>
      <c r="BB213" s="139"/>
    </row>
    <row r="214" spans="1:54" s="101" customFormat="1" ht="4.5" customHeight="1">
      <c r="A214" s="139"/>
      <c r="B214" s="139"/>
      <c r="C214" s="139"/>
      <c r="D214" s="139"/>
      <c r="E214" s="139"/>
      <c r="F214" s="139"/>
      <c r="G214" s="139"/>
      <c r="H214" s="139"/>
      <c r="I214" s="139"/>
      <c r="J214" s="139"/>
      <c r="K214" s="139"/>
      <c r="L214" s="139"/>
      <c r="M214" s="139"/>
      <c r="N214" s="139"/>
      <c r="O214" s="139"/>
      <c r="P214" s="139"/>
      <c r="Q214" s="139"/>
      <c r="R214" s="139"/>
      <c r="S214" s="139"/>
      <c r="T214" s="139"/>
      <c r="U214" s="139"/>
      <c r="V214" s="139"/>
      <c r="W214" s="139"/>
      <c r="X214" s="139"/>
      <c r="Y214" s="139"/>
      <c r="Z214" s="139"/>
      <c r="AA214" s="139"/>
      <c r="AB214" s="139"/>
      <c r="AC214" s="139"/>
      <c r="AD214" s="139"/>
      <c r="AE214" s="139"/>
      <c r="AF214" s="139"/>
      <c r="AG214" s="139"/>
      <c r="AH214" s="139"/>
      <c r="AI214" s="139"/>
      <c r="AJ214" s="139"/>
      <c r="AK214" s="139"/>
      <c r="AL214" s="139"/>
      <c r="AM214" s="139"/>
      <c r="AN214" s="139"/>
      <c r="AO214" s="139"/>
      <c r="AP214" s="139"/>
      <c r="AQ214" s="139"/>
      <c r="AR214" s="139"/>
      <c r="AS214" s="139"/>
      <c r="AT214" s="139"/>
      <c r="AU214" s="139"/>
      <c r="AV214" s="139"/>
      <c r="AW214" s="139"/>
      <c r="AX214" s="139"/>
      <c r="AY214" s="139"/>
      <c r="AZ214" s="139"/>
      <c r="BA214" s="139"/>
      <c r="BB214" s="139"/>
    </row>
    <row r="215" spans="1:54" s="101" customFormat="1" ht="4.5" customHeight="1">
      <c r="A215" s="139"/>
      <c r="B215" s="139"/>
      <c r="C215" s="139"/>
      <c r="D215" s="139"/>
      <c r="E215" s="139"/>
      <c r="F215" s="139"/>
      <c r="G215" s="139"/>
      <c r="H215" s="139"/>
      <c r="I215" s="139"/>
      <c r="J215" s="139"/>
      <c r="K215" s="139"/>
      <c r="L215" s="139"/>
      <c r="M215" s="139"/>
      <c r="N215" s="139"/>
      <c r="O215" s="139"/>
      <c r="P215" s="139"/>
      <c r="Q215" s="139"/>
      <c r="R215" s="139"/>
      <c r="S215" s="139"/>
      <c r="T215" s="139"/>
      <c r="U215" s="139"/>
      <c r="V215" s="139"/>
      <c r="W215" s="139"/>
      <c r="X215" s="139"/>
      <c r="Y215" s="139"/>
      <c r="Z215" s="139"/>
      <c r="AA215" s="139"/>
      <c r="AB215" s="139"/>
      <c r="AC215" s="139"/>
      <c r="AD215" s="139"/>
      <c r="AE215" s="139"/>
      <c r="AF215" s="139"/>
      <c r="AG215" s="139"/>
      <c r="AH215" s="139"/>
      <c r="AI215" s="139"/>
      <c r="AJ215" s="139"/>
      <c r="AK215" s="139"/>
      <c r="AL215" s="139"/>
      <c r="AM215" s="139"/>
      <c r="AN215" s="139"/>
      <c r="AO215" s="139"/>
      <c r="AP215" s="139"/>
      <c r="AQ215" s="139"/>
      <c r="AR215" s="139"/>
      <c r="AS215" s="139"/>
      <c r="AT215" s="139"/>
      <c r="AU215" s="139"/>
      <c r="AV215" s="139"/>
      <c r="AW215" s="139"/>
      <c r="AX215" s="139"/>
      <c r="AY215" s="139"/>
      <c r="AZ215" s="139"/>
      <c r="BA215" s="139"/>
      <c r="BB215" s="139"/>
    </row>
    <row r="216" spans="1:54" s="101" customFormat="1" ht="4.5" customHeight="1">
      <c r="A216" s="139"/>
      <c r="B216" s="139"/>
      <c r="C216" s="139"/>
      <c r="D216" s="139"/>
      <c r="E216" s="139"/>
      <c r="F216" s="139"/>
      <c r="G216" s="139"/>
      <c r="H216" s="139"/>
      <c r="I216" s="139"/>
      <c r="J216" s="139"/>
      <c r="K216" s="139"/>
      <c r="L216" s="139"/>
      <c r="M216" s="139"/>
      <c r="N216" s="139"/>
      <c r="O216" s="139"/>
      <c r="P216" s="139"/>
      <c r="Q216" s="139"/>
      <c r="R216" s="139"/>
      <c r="S216" s="139"/>
      <c r="T216" s="139"/>
      <c r="U216" s="139"/>
      <c r="V216" s="139"/>
      <c r="W216" s="139"/>
      <c r="X216" s="139"/>
      <c r="Y216" s="139"/>
      <c r="Z216" s="139"/>
      <c r="AA216" s="139"/>
      <c r="AB216" s="139"/>
      <c r="AC216" s="139"/>
      <c r="AD216" s="139"/>
      <c r="AE216" s="139"/>
      <c r="AF216" s="139"/>
      <c r="AG216" s="139"/>
      <c r="AH216" s="139"/>
      <c r="AI216" s="139"/>
      <c r="AJ216" s="139"/>
      <c r="AK216" s="139"/>
      <c r="AL216" s="139"/>
      <c r="AM216" s="139"/>
      <c r="AN216" s="139"/>
      <c r="AO216" s="139"/>
      <c r="AP216" s="139"/>
      <c r="AQ216" s="139"/>
      <c r="AR216" s="139"/>
      <c r="AS216" s="139"/>
      <c r="AT216" s="139"/>
      <c r="AU216" s="139"/>
      <c r="AV216" s="139"/>
      <c r="AW216" s="139"/>
      <c r="AX216" s="139"/>
      <c r="AY216" s="139"/>
      <c r="AZ216" s="139"/>
      <c r="BA216" s="139"/>
      <c r="BB216" s="139"/>
    </row>
    <row r="217" spans="1:54" s="101" customFormat="1" ht="4.5" customHeight="1">
      <c r="A217" s="139"/>
      <c r="B217" s="139"/>
      <c r="C217" s="139"/>
      <c r="D217" s="139"/>
      <c r="E217" s="139"/>
      <c r="F217" s="139"/>
      <c r="G217" s="139"/>
      <c r="H217" s="139"/>
      <c r="I217" s="139"/>
      <c r="J217" s="139"/>
      <c r="K217" s="139"/>
      <c r="L217" s="139"/>
      <c r="M217" s="139"/>
      <c r="N217" s="139"/>
      <c r="O217" s="139"/>
      <c r="P217" s="139"/>
      <c r="Q217" s="139"/>
      <c r="R217" s="139"/>
      <c r="S217" s="139"/>
      <c r="T217" s="139"/>
      <c r="U217" s="139"/>
      <c r="V217" s="139"/>
      <c r="W217" s="139"/>
      <c r="X217" s="139"/>
      <c r="Y217" s="139"/>
      <c r="Z217" s="139"/>
      <c r="AA217" s="139"/>
      <c r="AB217" s="139"/>
      <c r="AC217" s="139"/>
      <c r="AD217" s="139"/>
      <c r="AE217" s="139"/>
      <c r="AF217" s="139"/>
      <c r="AG217" s="139"/>
      <c r="AH217" s="139"/>
      <c r="AI217" s="139"/>
      <c r="AJ217" s="139"/>
      <c r="AK217" s="139"/>
      <c r="AL217" s="139"/>
      <c r="AM217" s="139"/>
      <c r="AN217" s="139"/>
      <c r="AO217" s="139"/>
      <c r="AP217" s="139"/>
      <c r="AQ217" s="139"/>
      <c r="AR217" s="139"/>
      <c r="AS217" s="139"/>
      <c r="AT217" s="139"/>
      <c r="AU217" s="139"/>
      <c r="AV217" s="139"/>
      <c r="AW217" s="139"/>
      <c r="AX217" s="139"/>
      <c r="AY217" s="139"/>
      <c r="AZ217" s="139"/>
      <c r="BA217" s="139"/>
      <c r="BB217" s="139"/>
    </row>
    <row r="218" spans="1:54" s="101" customFormat="1" ht="4.5" customHeight="1">
      <c r="A218" s="139"/>
      <c r="B218" s="139"/>
      <c r="C218" s="139"/>
      <c r="D218" s="139"/>
      <c r="E218" s="139"/>
      <c r="F218" s="139"/>
      <c r="G218" s="139"/>
      <c r="H218" s="139"/>
      <c r="I218" s="139"/>
      <c r="J218" s="139"/>
      <c r="K218" s="139"/>
      <c r="L218" s="139"/>
      <c r="M218" s="139"/>
      <c r="N218" s="139"/>
      <c r="O218" s="139"/>
      <c r="P218" s="139"/>
      <c r="Q218" s="139"/>
      <c r="R218" s="139"/>
      <c r="S218" s="139"/>
      <c r="T218" s="139"/>
      <c r="U218" s="139"/>
      <c r="V218" s="139"/>
      <c r="W218" s="139"/>
      <c r="X218" s="139"/>
      <c r="Y218" s="139"/>
      <c r="Z218" s="139"/>
      <c r="AA218" s="139"/>
      <c r="AB218" s="139"/>
      <c r="AC218" s="139"/>
      <c r="AD218" s="139"/>
      <c r="AE218" s="139"/>
      <c r="AF218" s="139"/>
      <c r="AG218" s="139"/>
      <c r="AH218" s="139"/>
      <c r="AI218" s="139"/>
      <c r="AJ218" s="139"/>
      <c r="AK218" s="139"/>
      <c r="AL218" s="139"/>
      <c r="AM218" s="139"/>
      <c r="AN218" s="139"/>
      <c r="AO218" s="139"/>
      <c r="AP218" s="139"/>
      <c r="AQ218" s="139"/>
      <c r="AR218" s="139"/>
      <c r="AS218" s="139"/>
      <c r="AT218" s="139"/>
      <c r="AU218" s="139"/>
      <c r="AV218" s="139"/>
      <c r="AW218" s="139"/>
      <c r="AX218" s="139"/>
      <c r="AY218" s="139"/>
      <c r="AZ218" s="139"/>
      <c r="BA218" s="139"/>
      <c r="BB218" s="139"/>
    </row>
    <row r="219" spans="1:54" s="101" customFormat="1" ht="4.5" customHeight="1">
      <c r="A219" s="139"/>
      <c r="B219" s="139"/>
      <c r="C219" s="139"/>
      <c r="D219" s="139"/>
      <c r="E219" s="139"/>
      <c r="F219" s="139"/>
      <c r="G219" s="139"/>
      <c r="H219" s="139"/>
      <c r="I219" s="139"/>
      <c r="J219" s="139"/>
      <c r="K219" s="139"/>
      <c r="L219" s="139"/>
      <c r="M219" s="139"/>
      <c r="N219" s="139"/>
      <c r="O219" s="139"/>
      <c r="P219" s="139"/>
      <c r="Q219" s="139"/>
      <c r="R219" s="139"/>
      <c r="S219" s="139"/>
      <c r="T219" s="139"/>
      <c r="U219" s="139"/>
      <c r="V219" s="139"/>
      <c r="W219" s="139"/>
      <c r="X219" s="139"/>
      <c r="Y219" s="139"/>
      <c r="Z219" s="139"/>
      <c r="AA219" s="139"/>
      <c r="AB219" s="139"/>
      <c r="AC219" s="139"/>
      <c r="AD219" s="139"/>
      <c r="AE219" s="139"/>
      <c r="AF219" s="139"/>
      <c r="AG219" s="139"/>
      <c r="AH219" s="139"/>
      <c r="AI219" s="139"/>
      <c r="AJ219" s="139"/>
      <c r="AK219" s="139"/>
      <c r="AL219" s="139"/>
      <c r="AM219" s="139"/>
      <c r="AN219" s="139"/>
      <c r="AO219" s="139"/>
      <c r="AP219" s="139"/>
      <c r="AQ219" s="139"/>
      <c r="AR219" s="139"/>
      <c r="AS219" s="139"/>
      <c r="AT219" s="139"/>
      <c r="AU219" s="139"/>
      <c r="AV219" s="139"/>
      <c r="AW219" s="139"/>
      <c r="AX219" s="139"/>
      <c r="AY219" s="139"/>
      <c r="AZ219" s="139"/>
      <c r="BA219" s="139"/>
      <c r="BB219" s="139"/>
    </row>
    <row r="220" spans="1:54" s="101" customFormat="1" ht="4.5" customHeight="1">
      <c r="A220" s="139"/>
      <c r="B220" s="139"/>
      <c r="C220" s="139"/>
      <c r="D220" s="139"/>
      <c r="E220" s="139"/>
      <c r="F220" s="139"/>
      <c r="G220" s="139"/>
      <c r="H220" s="139"/>
      <c r="I220" s="139"/>
      <c r="J220" s="139"/>
      <c r="K220" s="139"/>
      <c r="L220" s="139"/>
      <c r="M220" s="139"/>
      <c r="N220" s="139"/>
      <c r="O220" s="139"/>
      <c r="P220" s="139"/>
      <c r="Q220" s="139"/>
      <c r="R220" s="139"/>
      <c r="S220" s="139"/>
      <c r="T220" s="139"/>
      <c r="U220" s="139"/>
      <c r="V220" s="139"/>
      <c r="W220" s="139"/>
      <c r="X220" s="139"/>
      <c r="Y220" s="139"/>
      <c r="Z220" s="139"/>
      <c r="AA220" s="139"/>
      <c r="AB220" s="139"/>
      <c r="AC220" s="139"/>
      <c r="AD220" s="139"/>
      <c r="AE220" s="139"/>
      <c r="AF220" s="139"/>
      <c r="AG220" s="139"/>
      <c r="AH220" s="139"/>
      <c r="AI220" s="139"/>
      <c r="AJ220" s="139"/>
      <c r="AK220" s="139"/>
      <c r="AL220" s="139"/>
      <c r="AM220" s="139"/>
      <c r="AN220" s="139"/>
      <c r="AO220" s="139"/>
      <c r="AP220" s="139"/>
      <c r="AQ220" s="139"/>
      <c r="AR220" s="139"/>
      <c r="AS220" s="139"/>
      <c r="AT220" s="139"/>
      <c r="AU220" s="139"/>
      <c r="AV220" s="139"/>
      <c r="AW220" s="139"/>
      <c r="AX220" s="139"/>
      <c r="AY220" s="139"/>
      <c r="AZ220" s="139"/>
      <c r="BA220" s="139"/>
      <c r="BB220" s="139"/>
    </row>
    <row r="221" spans="1:54" s="101" customFormat="1" ht="4.5" customHeight="1">
      <c r="A221" s="139"/>
      <c r="B221" s="139"/>
      <c r="C221" s="139"/>
      <c r="D221" s="139"/>
      <c r="E221" s="139"/>
      <c r="F221" s="139"/>
      <c r="G221" s="139"/>
      <c r="H221" s="139"/>
      <c r="I221" s="139"/>
      <c r="J221" s="139"/>
      <c r="K221" s="139"/>
      <c r="L221" s="139"/>
      <c r="M221" s="139"/>
      <c r="N221" s="139"/>
      <c r="O221" s="139"/>
      <c r="P221" s="139"/>
      <c r="Q221" s="139"/>
      <c r="R221" s="139"/>
      <c r="S221" s="139"/>
      <c r="T221" s="139"/>
      <c r="U221" s="139"/>
      <c r="V221" s="139"/>
      <c r="W221" s="139"/>
      <c r="X221" s="139"/>
      <c r="Y221" s="139"/>
      <c r="Z221" s="139"/>
      <c r="AA221" s="139"/>
      <c r="AB221" s="139"/>
      <c r="AC221" s="139"/>
      <c r="AD221" s="139"/>
      <c r="AE221" s="139"/>
      <c r="AF221" s="139"/>
      <c r="AG221" s="139"/>
      <c r="AH221" s="139"/>
      <c r="AI221" s="139"/>
      <c r="AJ221" s="139"/>
      <c r="AK221" s="139"/>
      <c r="AL221" s="139"/>
      <c r="AM221" s="139"/>
      <c r="AN221" s="139"/>
      <c r="AO221" s="139"/>
      <c r="AP221" s="139"/>
      <c r="AQ221" s="139"/>
      <c r="AR221" s="139"/>
      <c r="AS221" s="139"/>
      <c r="AT221" s="139"/>
      <c r="AU221" s="139"/>
      <c r="AV221" s="139"/>
      <c r="AW221" s="139"/>
      <c r="AX221" s="139"/>
      <c r="AY221" s="139"/>
      <c r="AZ221" s="139"/>
      <c r="BA221" s="139"/>
      <c r="BB221" s="139"/>
    </row>
    <row r="222" spans="1:54" s="101" customFormat="1" ht="4.5" customHeight="1">
      <c r="A222" s="139"/>
      <c r="B222" s="139"/>
      <c r="C222" s="139"/>
      <c r="D222" s="139"/>
      <c r="E222" s="139"/>
      <c r="F222" s="139"/>
      <c r="G222" s="139"/>
      <c r="H222" s="139"/>
      <c r="I222" s="139"/>
      <c r="J222" s="139"/>
      <c r="K222" s="139"/>
      <c r="L222" s="139"/>
      <c r="M222" s="139"/>
      <c r="N222" s="139"/>
      <c r="O222" s="139"/>
      <c r="P222" s="139"/>
      <c r="Q222" s="139"/>
      <c r="R222" s="139"/>
      <c r="S222" s="139"/>
      <c r="T222" s="139"/>
      <c r="U222" s="139"/>
      <c r="V222" s="139"/>
      <c r="W222" s="139"/>
      <c r="X222" s="139"/>
      <c r="Y222" s="139"/>
      <c r="Z222" s="139"/>
      <c r="AA222" s="139"/>
      <c r="AB222" s="139"/>
      <c r="AC222" s="139"/>
      <c r="AD222" s="139"/>
      <c r="AE222" s="139"/>
      <c r="AF222" s="139"/>
      <c r="AG222" s="139"/>
      <c r="AH222" s="139"/>
      <c r="AI222" s="139"/>
      <c r="AJ222" s="139"/>
      <c r="AK222" s="139"/>
      <c r="AL222" s="139"/>
      <c r="AM222" s="139"/>
      <c r="AN222" s="139"/>
      <c r="AO222" s="139"/>
      <c r="AP222" s="139"/>
      <c r="AQ222" s="139"/>
      <c r="AR222" s="139"/>
      <c r="AS222" s="139"/>
      <c r="AT222" s="139"/>
      <c r="AU222" s="139"/>
      <c r="AV222" s="139"/>
      <c r="AW222" s="139"/>
      <c r="AX222" s="139"/>
      <c r="AY222" s="139"/>
      <c r="AZ222" s="139"/>
      <c r="BA222" s="139"/>
      <c r="BB222" s="139"/>
    </row>
    <row r="223" spans="1:54" s="101" customFormat="1" ht="4.5" customHeight="1">
      <c r="A223" s="139"/>
      <c r="B223" s="139"/>
      <c r="C223" s="139"/>
      <c r="D223" s="139"/>
      <c r="E223" s="139"/>
      <c r="F223" s="139"/>
      <c r="G223" s="139"/>
      <c r="H223" s="139"/>
      <c r="I223" s="139"/>
      <c r="J223" s="139"/>
      <c r="K223" s="139"/>
      <c r="L223" s="139"/>
      <c r="M223" s="139"/>
      <c r="N223" s="139"/>
      <c r="O223" s="139"/>
      <c r="P223" s="139"/>
      <c r="Q223" s="139"/>
      <c r="R223" s="139"/>
      <c r="S223" s="139"/>
      <c r="T223" s="139"/>
      <c r="U223" s="139"/>
      <c r="V223" s="139"/>
      <c r="W223" s="139"/>
      <c r="X223" s="139"/>
      <c r="Y223" s="139"/>
      <c r="Z223" s="139"/>
      <c r="AA223" s="139"/>
      <c r="AB223" s="139"/>
      <c r="AC223" s="139"/>
      <c r="AD223" s="139"/>
      <c r="AE223" s="139"/>
      <c r="AF223" s="139"/>
      <c r="AG223" s="139"/>
      <c r="AH223" s="139"/>
      <c r="AI223" s="139"/>
      <c r="AJ223" s="139"/>
      <c r="AK223" s="139"/>
      <c r="AL223" s="139"/>
      <c r="AM223" s="139"/>
      <c r="AN223" s="139"/>
      <c r="AO223" s="139"/>
      <c r="AP223" s="139"/>
      <c r="AQ223" s="139"/>
      <c r="AR223" s="139"/>
      <c r="AS223" s="139"/>
      <c r="AT223" s="139"/>
      <c r="AU223" s="139"/>
      <c r="AV223" s="139"/>
      <c r="AW223" s="139"/>
      <c r="AX223" s="139"/>
      <c r="AY223" s="139"/>
      <c r="AZ223" s="139"/>
      <c r="BA223" s="139"/>
      <c r="BB223" s="139"/>
    </row>
    <row r="224" spans="1:54" s="101" customFormat="1" ht="4.5" customHeight="1">
      <c r="A224" s="139"/>
      <c r="B224" s="139"/>
      <c r="C224" s="139"/>
      <c r="D224" s="139"/>
      <c r="E224" s="139"/>
      <c r="F224" s="139"/>
      <c r="G224" s="139"/>
      <c r="H224" s="139"/>
      <c r="I224" s="139"/>
      <c r="J224" s="139"/>
      <c r="K224" s="139"/>
      <c r="L224" s="139"/>
      <c r="M224" s="139"/>
      <c r="N224" s="139"/>
      <c r="O224" s="139"/>
      <c r="P224" s="139"/>
      <c r="Q224" s="139"/>
      <c r="R224" s="139"/>
      <c r="S224" s="139"/>
      <c r="T224" s="139"/>
      <c r="U224" s="139"/>
      <c r="V224" s="139"/>
      <c r="W224" s="139"/>
      <c r="X224" s="139"/>
      <c r="Y224" s="139"/>
      <c r="Z224" s="139"/>
      <c r="AA224" s="139"/>
      <c r="AB224" s="139"/>
      <c r="AC224" s="139"/>
      <c r="AD224" s="139"/>
      <c r="AE224" s="139"/>
      <c r="AF224" s="139"/>
      <c r="AG224" s="139"/>
      <c r="AH224" s="139"/>
      <c r="AI224" s="139"/>
      <c r="AJ224" s="139"/>
      <c r="AK224" s="139"/>
      <c r="AL224" s="139"/>
      <c r="AM224" s="139"/>
      <c r="AN224" s="139"/>
      <c r="AO224" s="139"/>
      <c r="AP224" s="139"/>
      <c r="AQ224" s="139"/>
      <c r="AR224" s="139"/>
      <c r="AS224" s="139"/>
      <c r="AT224" s="139"/>
      <c r="AU224" s="139"/>
      <c r="AV224" s="139"/>
      <c r="AW224" s="139"/>
      <c r="AX224" s="139"/>
      <c r="AY224" s="139"/>
      <c r="AZ224" s="139"/>
      <c r="BA224" s="139"/>
      <c r="BB224" s="139"/>
    </row>
    <row r="225" spans="1:54" s="101" customFormat="1" ht="4.5" customHeight="1">
      <c r="A225" s="139"/>
      <c r="B225" s="139"/>
      <c r="C225" s="139"/>
      <c r="D225" s="139"/>
      <c r="E225" s="139"/>
      <c r="F225" s="139"/>
      <c r="G225" s="139"/>
      <c r="H225" s="139"/>
      <c r="I225" s="139"/>
      <c r="J225" s="139"/>
      <c r="K225" s="139"/>
      <c r="L225" s="139"/>
      <c r="M225" s="139"/>
      <c r="N225" s="139"/>
      <c r="O225" s="139"/>
      <c r="P225" s="139"/>
      <c r="Q225" s="139"/>
      <c r="R225" s="139"/>
      <c r="S225" s="139"/>
      <c r="T225" s="139"/>
      <c r="U225" s="139"/>
      <c r="V225" s="139"/>
      <c r="W225" s="139"/>
      <c r="X225" s="139"/>
      <c r="Y225" s="139"/>
      <c r="Z225" s="139"/>
      <c r="AA225" s="139"/>
      <c r="AB225" s="139"/>
      <c r="AC225" s="139"/>
      <c r="AD225" s="139"/>
      <c r="AE225" s="139"/>
      <c r="AF225" s="139"/>
      <c r="AG225" s="139"/>
      <c r="AH225" s="139"/>
      <c r="AI225" s="139"/>
      <c r="AJ225" s="139"/>
      <c r="AK225" s="139"/>
      <c r="AL225" s="139"/>
      <c r="AM225" s="139"/>
      <c r="AN225" s="139"/>
      <c r="AO225" s="139"/>
      <c r="AP225" s="139"/>
      <c r="AQ225" s="139"/>
      <c r="AR225" s="139"/>
      <c r="AS225" s="139"/>
      <c r="AT225" s="139"/>
      <c r="AU225" s="139"/>
      <c r="AV225" s="139"/>
      <c r="AW225" s="139"/>
      <c r="AX225" s="139"/>
      <c r="AY225" s="139"/>
      <c r="AZ225" s="139"/>
      <c r="BA225" s="139"/>
      <c r="BB225" s="139"/>
    </row>
    <row r="226" spans="1:54" s="101" customFormat="1" ht="4.5" customHeight="1">
      <c r="A226" s="139"/>
      <c r="B226" s="139"/>
      <c r="C226" s="139"/>
      <c r="D226" s="139"/>
      <c r="E226" s="139"/>
      <c r="F226" s="139"/>
      <c r="G226" s="139"/>
      <c r="H226" s="139"/>
      <c r="I226" s="139"/>
      <c r="J226" s="139"/>
      <c r="K226" s="139"/>
      <c r="L226" s="139"/>
      <c r="M226" s="139"/>
      <c r="N226" s="139"/>
      <c r="O226" s="139"/>
      <c r="P226" s="139"/>
      <c r="Q226" s="139"/>
      <c r="R226" s="139"/>
      <c r="S226" s="139"/>
      <c r="T226" s="139"/>
      <c r="U226" s="139"/>
      <c r="V226" s="139"/>
      <c r="W226" s="139"/>
      <c r="X226" s="139"/>
      <c r="Y226" s="139"/>
      <c r="Z226" s="139"/>
      <c r="AA226" s="139"/>
      <c r="AB226" s="139"/>
      <c r="AC226" s="139"/>
      <c r="AD226" s="139"/>
      <c r="AE226" s="139"/>
      <c r="AF226" s="139"/>
      <c r="AG226" s="139"/>
      <c r="AH226" s="139"/>
      <c r="AI226" s="139"/>
      <c r="AJ226" s="139"/>
      <c r="AK226" s="139"/>
      <c r="AL226" s="139"/>
      <c r="AM226" s="139"/>
      <c r="AN226" s="139"/>
      <c r="AO226" s="139"/>
      <c r="AP226" s="139"/>
      <c r="AQ226" s="139"/>
      <c r="AR226" s="139"/>
      <c r="AS226" s="139"/>
      <c r="AT226" s="139"/>
      <c r="AU226" s="139"/>
      <c r="AV226" s="139"/>
      <c r="AW226" s="139"/>
      <c r="AX226" s="139"/>
      <c r="AY226" s="139"/>
      <c r="AZ226" s="139"/>
      <c r="BA226" s="139"/>
      <c r="BB226" s="139"/>
    </row>
    <row r="227" spans="1:54" s="101" customFormat="1" ht="4.5" customHeight="1">
      <c r="A227" s="139"/>
      <c r="B227" s="139"/>
      <c r="C227" s="139"/>
      <c r="D227" s="139"/>
      <c r="E227" s="139"/>
      <c r="F227" s="139"/>
      <c r="G227" s="139"/>
      <c r="H227" s="139"/>
      <c r="I227" s="139"/>
      <c r="J227" s="139"/>
      <c r="K227" s="139"/>
      <c r="L227" s="139"/>
      <c r="M227" s="139"/>
      <c r="N227" s="139"/>
      <c r="O227" s="139"/>
      <c r="P227" s="139"/>
      <c r="Q227" s="139"/>
      <c r="R227" s="139"/>
      <c r="S227" s="139"/>
      <c r="T227" s="139"/>
      <c r="U227" s="139"/>
      <c r="V227" s="139"/>
      <c r="W227" s="139"/>
      <c r="X227" s="139"/>
      <c r="Y227" s="139"/>
      <c r="Z227" s="139"/>
      <c r="AA227" s="139"/>
      <c r="AB227" s="139"/>
      <c r="AC227" s="139"/>
      <c r="AD227" s="139"/>
      <c r="AE227" s="139"/>
      <c r="AF227" s="139"/>
      <c r="AG227" s="139"/>
      <c r="AH227" s="139"/>
      <c r="AI227" s="139"/>
      <c r="AJ227" s="139"/>
      <c r="AK227" s="139"/>
      <c r="AL227" s="139"/>
      <c r="AM227" s="139"/>
      <c r="AN227" s="139"/>
      <c r="AO227" s="139"/>
      <c r="AP227" s="139"/>
      <c r="AQ227" s="139"/>
      <c r="AR227" s="139"/>
      <c r="AS227" s="139"/>
      <c r="AT227" s="139"/>
      <c r="AU227" s="139"/>
      <c r="AV227" s="139"/>
      <c r="AW227" s="139"/>
      <c r="AX227" s="139"/>
      <c r="AY227" s="139"/>
      <c r="AZ227" s="139"/>
      <c r="BA227" s="139"/>
      <c r="BB227" s="139"/>
    </row>
    <row r="228" spans="1:54" s="101" customFormat="1" ht="4.5" customHeight="1">
      <c r="A228" s="139"/>
      <c r="B228" s="139"/>
      <c r="C228" s="139"/>
      <c r="D228" s="139"/>
      <c r="E228" s="139"/>
      <c r="F228" s="139"/>
      <c r="G228" s="139"/>
      <c r="H228" s="139"/>
      <c r="I228" s="139"/>
      <c r="J228" s="139"/>
      <c r="K228" s="139"/>
      <c r="L228" s="139"/>
      <c r="M228" s="139"/>
      <c r="N228" s="139"/>
      <c r="O228" s="139"/>
      <c r="P228" s="139"/>
      <c r="Q228" s="139"/>
      <c r="R228" s="139"/>
      <c r="S228" s="139"/>
      <c r="T228" s="139"/>
      <c r="U228" s="139"/>
      <c r="V228" s="139"/>
      <c r="W228" s="139"/>
      <c r="X228" s="139"/>
      <c r="Y228" s="139"/>
      <c r="Z228" s="139"/>
      <c r="AA228" s="139"/>
      <c r="AB228" s="139"/>
      <c r="AC228" s="139"/>
      <c r="AD228" s="139"/>
      <c r="AE228" s="139"/>
      <c r="AF228" s="139"/>
      <c r="AG228" s="139"/>
      <c r="AH228" s="139"/>
      <c r="AI228" s="139"/>
      <c r="AJ228" s="139"/>
      <c r="AK228" s="139"/>
      <c r="AL228" s="139"/>
      <c r="AM228" s="139"/>
      <c r="AN228" s="139"/>
      <c r="AO228" s="139"/>
      <c r="AP228" s="139"/>
      <c r="AQ228" s="139"/>
      <c r="AR228" s="139"/>
      <c r="AS228" s="139"/>
      <c r="AT228" s="139"/>
      <c r="AU228" s="139"/>
      <c r="AV228" s="139"/>
      <c r="AW228" s="139"/>
      <c r="AX228" s="139"/>
      <c r="AY228" s="139"/>
      <c r="AZ228" s="139"/>
      <c r="BA228" s="139"/>
      <c r="BB228" s="139"/>
    </row>
    <row r="229" spans="1:54" s="101" customFormat="1" ht="4.5" customHeight="1">
      <c r="A229" s="139"/>
      <c r="B229" s="139"/>
      <c r="C229" s="139"/>
      <c r="D229" s="139"/>
      <c r="E229" s="139"/>
      <c r="F229" s="139"/>
      <c r="G229" s="139"/>
      <c r="H229" s="139"/>
      <c r="I229" s="139"/>
      <c r="J229" s="139"/>
      <c r="K229" s="139"/>
      <c r="L229" s="139"/>
      <c r="M229" s="139"/>
      <c r="N229" s="139"/>
      <c r="O229" s="139"/>
      <c r="P229" s="139"/>
      <c r="Q229" s="139"/>
      <c r="R229" s="139"/>
      <c r="S229" s="139"/>
      <c r="T229" s="139"/>
      <c r="U229" s="139"/>
      <c r="V229" s="139"/>
      <c r="W229" s="139"/>
      <c r="X229" s="139"/>
      <c r="Y229" s="139"/>
      <c r="Z229" s="139"/>
      <c r="AA229" s="139"/>
      <c r="AB229" s="139"/>
      <c r="AC229" s="139"/>
      <c r="AD229" s="139"/>
      <c r="AE229" s="139"/>
      <c r="AF229" s="139"/>
      <c r="AG229" s="139"/>
      <c r="AH229" s="139"/>
      <c r="AI229" s="139"/>
      <c r="AJ229" s="139"/>
      <c r="AK229" s="139"/>
      <c r="AL229" s="139"/>
      <c r="AM229" s="139"/>
      <c r="AN229" s="139"/>
      <c r="AO229" s="139"/>
      <c r="AP229" s="139"/>
      <c r="AQ229" s="139"/>
      <c r="AR229" s="139"/>
      <c r="AS229" s="139"/>
      <c r="AT229" s="139"/>
      <c r="AU229" s="139"/>
      <c r="AV229" s="139"/>
      <c r="AW229" s="139"/>
      <c r="AX229" s="139"/>
      <c r="AY229" s="139"/>
      <c r="AZ229" s="139"/>
      <c r="BA229" s="139"/>
      <c r="BB229" s="139"/>
    </row>
    <row r="230" spans="1:54" s="101" customFormat="1" ht="4.5" customHeight="1">
      <c r="A230" s="139"/>
      <c r="B230" s="139"/>
      <c r="C230" s="139"/>
      <c r="D230" s="139"/>
      <c r="E230" s="139"/>
      <c r="F230" s="139"/>
      <c r="G230" s="139"/>
      <c r="H230" s="139"/>
      <c r="I230" s="139"/>
      <c r="J230" s="139"/>
      <c r="K230" s="139"/>
      <c r="L230" s="139"/>
      <c r="M230" s="139"/>
      <c r="N230" s="139"/>
      <c r="O230" s="139"/>
      <c r="P230" s="139"/>
      <c r="Q230" s="139"/>
      <c r="R230" s="139"/>
      <c r="S230" s="139"/>
      <c r="T230" s="139"/>
      <c r="U230" s="139"/>
      <c r="V230" s="139"/>
      <c r="W230" s="139"/>
      <c r="X230" s="139"/>
      <c r="Y230" s="139"/>
      <c r="Z230" s="139"/>
      <c r="AA230" s="139"/>
      <c r="AB230" s="139"/>
      <c r="AC230" s="139"/>
      <c r="AD230" s="139"/>
      <c r="AE230" s="139"/>
      <c r="AF230" s="139"/>
      <c r="AG230" s="139"/>
      <c r="AH230" s="139"/>
      <c r="AI230" s="139"/>
      <c r="AJ230" s="139"/>
      <c r="AK230" s="139"/>
      <c r="AL230" s="139"/>
      <c r="AM230" s="139"/>
      <c r="AN230" s="139"/>
      <c r="AO230" s="139"/>
      <c r="AP230" s="139"/>
      <c r="AQ230" s="139"/>
      <c r="AR230" s="139"/>
      <c r="AS230" s="139"/>
      <c r="AT230" s="139"/>
      <c r="AU230" s="139"/>
      <c r="AV230" s="139"/>
      <c r="AW230" s="139"/>
      <c r="AX230" s="139"/>
      <c r="AY230" s="139"/>
      <c r="AZ230" s="139"/>
      <c r="BA230" s="139"/>
      <c r="BB230" s="139"/>
    </row>
    <row r="231" spans="1:54" s="101" customFormat="1" ht="4.5" customHeight="1">
      <c r="A231" s="139"/>
      <c r="B231" s="139"/>
      <c r="C231" s="139"/>
      <c r="D231" s="139"/>
      <c r="E231" s="139"/>
      <c r="F231" s="139"/>
      <c r="G231" s="139"/>
      <c r="H231" s="139"/>
      <c r="I231" s="139"/>
      <c r="J231" s="139"/>
      <c r="K231" s="139"/>
      <c r="L231" s="139"/>
      <c r="M231" s="139"/>
      <c r="N231" s="139"/>
      <c r="O231" s="139"/>
      <c r="P231" s="139"/>
      <c r="Q231" s="139"/>
      <c r="R231" s="139"/>
      <c r="S231" s="139"/>
      <c r="T231" s="139"/>
      <c r="U231" s="139"/>
      <c r="V231" s="139"/>
      <c r="W231" s="139"/>
      <c r="X231" s="139"/>
      <c r="Y231" s="139"/>
      <c r="Z231" s="139"/>
      <c r="AA231" s="139"/>
      <c r="AB231" s="139"/>
      <c r="AC231" s="139"/>
      <c r="AD231" s="139"/>
      <c r="AE231" s="139"/>
      <c r="AF231" s="139"/>
      <c r="AG231" s="139"/>
      <c r="AH231" s="139"/>
      <c r="AI231" s="139"/>
      <c r="AJ231" s="139"/>
      <c r="AK231" s="139"/>
      <c r="AL231" s="139"/>
      <c r="AM231" s="139"/>
      <c r="AN231" s="139"/>
      <c r="AO231" s="139"/>
      <c r="AP231" s="139"/>
      <c r="AQ231" s="139"/>
      <c r="AR231" s="139"/>
      <c r="AS231" s="139"/>
      <c r="AT231" s="139"/>
      <c r="AU231" s="139"/>
      <c r="AV231" s="139"/>
      <c r="AW231" s="139"/>
      <c r="AX231" s="139"/>
      <c r="AY231" s="139"/>
      <c r="AZ231" s="139"/>
      <c r="BA231" s="139"/>
      <c r="BB231" s="139"/>
    </row>
    <row r="232" spans="1:54" s="101" customFormat="1" ht="4.5" customHeight="1">
      <c r="A232" s="139"/>
      <c r="B232" s="139"/>
      <c r="C232" s="139"/>
      <c r="D232" s="139"/>
      <c r="E232" s="139"/>
      <c r="F232" s="139"/>
      <c r="G232" s="139"/>
      <c r="H232" s="139"/>
      <c r="I232" s="139"/>
      <c r="J232" s="139"/>
      <c r="K232" s="139"/>
      <c r="L232" s="139"/>
      <c r="M232" s="139"/>
      <c r="N232" s="139"/>
      <c r="O232" s="139"/>
      <c r="P232" s="139"/>
      <c r="Q232" s="139"/>
      <c r="R232" s="139"/>
      <c r="S232" s="139"/>
      <c r="T232" s="139"/>
      <c r="U232" s="139"/>
      <c r="V232" s="139"/>
      <c r="W232" s="139"/>
      <c r="X232" s="139"/>
      <c r="Y232" s="139"/>
      <c r="Z232" s="139"/>
      <c r="AA232" s="139"/>
      <c r="AB232" s="139"/>
      <c r="AC232" s="139"/>
      <c r="AD232" s="139"/>
      <c r="AE232" s="139"/>
      <c r="AF232" s="139"/>
      <c r="AG232" s="139"/>
      <c r="AH232" s="139"/>
      <c r="AI232" s="139"/>
      <c r="AJ232" s="139"/>
      <c r="AK232" s="139"/>
      <c r="AL232" s="139"/>
      <c r="AM232" s="139"/>
      <c r="AN232" s="139"/>
      <c r="AO232" s="139"/>
      <c r="AP232" s="139"/>
      <c r="AQ232" s="139"/>
      <c r="AR232" s="139"/>
      <c r="AS232" s="139"/>
      <c r="AT232" s="139"/>
      <c r="AU232" s="139"/>
      <c r="AV232" s="139"/>
      <c r="AW232" s="139"/>
      <c r="AX232" s="139"/>
      <c r="AY232" s="139"/>
      <c r="AZ232" s="139"/>
      <c r="BA232" s="139"/>
      <c r="BB232" s="139"/>
    </row>
    <row r="233" spans="1:54" s="101" customFormat="1" ht="4.5" customHeight="1">
      <c r="A233" s="139"/>
      <c r="B233" s="139"/>
      <c r="C233" s="139"/>
      <c r="D233" s="139"/>
      <c r="E233" s="139"/>
      <c r="F233" s="139"/>
      <c r="G233" s="139"/>
      <c r="H233" s="139"/>
      <c r="I233" s="139"/>
      <c r="J233" s="139"/>
      <c r="K233" s="139"/>
      <c r="L233" s="139"/>
      <c r="M233" s="139"/>
      <c r="N233" s="139"/>
      <c r="O233" s="139"/>
      <c r="P233" s="139"/>
      <c r="Q233" s="139"/>
      <c r="R233" s="139"/>
      <c r="S233" s="139"/>
      <c r="T233" s="139"/>
      <c r="U233" s="139"/>
      <c r="V233" s="139"/>
      <c r="W233" s="139"/>
      <c r="X233" s="139"/>
      <c r="Y233" s="139"/>
      <c r="Z233" s="139"/>
      <c r="AA233" s="139"/>
      <c r="AB233" s="139"/>
      <c r="AC233" s="139"/>
      <c r="AD233" s="139"/>
      <c r="AE233" s="139"/>
      <c r="AF233" s="139"/>
      <c r="AG233" s="139"/>
      <c r="AH233" s="139"/>
      <c r="AI233" s="139"/>
      <c r="AJ233" s="139"/>
      <c r="AK233" s="139"/>
      <c r="AL233" s="139"/>
      <c r="AM233" s="139"/>
      <c r="AN233" s="139"/>
      <c r="AO233" s="139"/>
      <c r="AP233" s="139"/>
      <c r="AQ233" s="139"/>
      <c r="AR233" s="139"/>
      <c r="AS233" s="139"/>
      <c r="AT233" s="139"/>
      <c r="AU233" s="139"/>
      <c r="AV233" s="139"/>
      <c r="AW233" s="139"/>
      <c r="AX233" s="139"/>
      <c r="AY233" s="139"/>
      <c r="AZ233" s="139"/>
      <c r="BA233" s="139"/>
      <c r="BB233" s="139"/>
    </row>
    <row r="234" spans="1:54" s="101" customFormat="1" ht="4.5" customHeight="1">
      <c r="A234" s="139"/>
      <c r="B234" s="139"/>
      <c r="C234" s="139"/>
      <c r="D234" s="139"/>
      <c r="E234" s="139"/>
      <c r="F234" s="139"/>
      <c r="G234" s="139"/>
      <c r="H234" s="139"/>
      <c r="I234" s="139"/>
      <c r="J234" s="139"/>
      <c r="K234" s="139"/>
      <c r="L234" s="139"/>
      <c r="M234" s="139"/>
      <c r="N234" s="139"/>
      <c r="O234" s="139"/>
      <c r="P234" s="139"/>
      <c r="Q234" s="139"/>
      <c r="R234" s="139"/>
      <c r="S234" s="139"/>
      <c r="T234" s="139"/>
      <c r="U234" s="139"/>
      <c r="V234" s="139"/>
      <c r="W234" s="139"/>
      <c r="X234" s="139"/>
      <c r="Y234" s="139"/>
      <c r="Z234" s="139"/>
      <c r="AA234" s="139"/>
      <c r="AB234" s="139"/>
      <c r="AC234" s="139"/>
      <c r="AD234" s="139"/>
      <c r="AE234" s="139"/>
      <c r="AF234" s="139"/>
      <c r="AG234" s="139"/>
      <c r="AH234" s="139"/>
      <c r="AI234" s="139"/>
      <c r="AJ234" s="139"/>
      <c r="AK234" s="139"/>
      <c r="AL234" s="139"/>
      <c r="AM234" s="139"/>
      <c r="AN234" s="139"/>
      <c r="AO234" s="139"/>
      <c r="AP234" s="139"/>
      <c r="AQ234" s="139"/>
      <c r="AR234" s="139"/>
      <c r="AS234" s="139"/>
      <c r="AT234" s="139"/>
      <c r="AU234" s="139"/>
      <c r="AV234" s="139"/>
      <c r="AW234" s="139"/>
      <c r="AX234" s="139"/>
      <c r="AY234" s="139"/>
      <c r="AZ234" s="139"/>
      <c r="BA234" s="139"/>
      <c r="BB234" s="139"/>
    </row>
    <row r="235" spans="1:54" s="101" customFormat="1" ht="4.5" customHeight="1">
      <c r="A235" s="139"/>
      <c r="B235" s="139"/>
      <c r="C235" s="139"/>
      <c r="D235" s="139"/>
      <c r="E235" s="139"/>
      <c r="F235" s="139"/>
      <c r="G235" s="139"/>
      <c r="H235" s="139"/>
      <c r="I235" s="139"/>
      <c r="J235" s="139"/>
      <c r="K235" s="139"/>
      <c r="L235" s="139"/>
      <c r="M235" s="139"/>
      <c r="N235" s="139"/>
      <c r="O235" s="139"/>
      <c r="P235" s="139"/>
      <c r="Q235" s="139"/>
      <c r="R235" s="139"/>
      <c r="S235" s="139"/>
      <c r="T235" s="139"/>
      <c r="U235" s="139"/>
      <c r="V235" s="139"/>
      <c r="W235" s="139"/>
      <c r="X235" s="139"/>
      <c r="Y235" s="139"/>
      <c r="Z235" s="139"/>
      <c r="AA235" s="139"/>
      <c r="AB235" s="139"/>
      <c r="AC235" s="139"/>
      <c r="AD235" s="139"/>
      <c r="AE235" s="139"/>
      <c r="AF235" s="139"/>
      <c r="AG235" s="139"/>
      <c r="AH235" s="139"/>
      <c r="AI235" s="139"/>
      <c r="AJ235" s="139"/>
      <c r="AK235" s="139"/>
      <c r="AL235" s="139"/>
      <c r="AM235" s="139"/>
      <c r="AN235" s="139"/>
      <c r="AO235" s="139"/>
      <c r="AP235" s="139"/>
      <c r="AQ235" s="139"/>
      <c r="AR235" s="139"/>
      <c r="AS235" s="139"/>
      <c r="AT235" s="139"/>
      <c r="AU235" s="139"/>
      <c r="AV235" s="139"/>
      <c r="AW235" s="139"/>
      <c r="AX235" s="139"/>
      <c r="AY235" s="139"/>
      <c r="AZ235" s="139"/>
      <c r="BA235" s="139"/>
      <c r="BB235" s="139"/>
    </row>
    <row r="236" spans="1:54" s="101" customFormat="1" ht="4.5" customHeight="1">
      <c r="A236" s="139"/>
      <c r="B236" s="139"/>
      <c r="C236" s="139"/>
      <c r="D236" s="139"/>
      <c r="E236" s="139"/>
      <c r="F236" s="139"/>
      <c r="G236" s="139"/>
      <c r="H236" s="139"/>
      <c r="I236" s="139"/>
      <c r="J236" s="139"/>
      <c r="K236" s="139"/>
      <c r="L236" s="139"/>
      <c r="M236" s="139"/>
      <c r="N236" s="139"/>
      <c r="O236" s="139"/>
      <c r="P236" s="139"/>
      <c r="Q236" s="139"/>
      <c r="R236" s="139"/>
      <c r="S236" s="139"/>
      <c r="T236" s="139"/>
      <c r="U236" s="139"/>
      <c r="V236" s="139"/>
      <c r="W236" s="139"/>
      <c r="X236" s="139"/>
      <c r="Y236" s="139"/>
      <c r="Z236" s="139"/>
      <c r="AA236" s="139"/>
      <c r="AB236" s="139"/>
      <c r="AC236" s="139"/>
      <c r="AD236" s="139"/>
      <c r="AE236" s="139"/>
      <c r="AF236" s="139"/>
      <c r="AG236" s="139"/>
      <c r="AH236" s="139"/>
      <c r="AI236" s="139"/>
      <c r="AJ236" s="139"/>
      <c r="AK236" s="139"/>
      <c r="AL236" s="139"/>
      <c r="AM236" s="139"/>
      <c r="AN236" s="139"/>
      <c r="AO236" s="139"/>
      <c r="AP236" s="139"/>
      <c r="AQ236" s="139"/>
      <c r="AR236" s="139"/>
      <c r="AS236" s="139"/>
      <c r="AT236" s="139"/>
      <c r="AU236" s="139"/>
      <c r="AV236" s="139"/>
      <c r="AW236" s="139"/>
      <c r="AX236" s="139"/>
      <c r="AY236" s="139"/>
      <c r="AZ236" s="139"/>
      <c r="BA236" s="139"/>
      <c r="BB236" s="139"/>
    </row>
    <row r="237" spans="1:54" s="101" customFormat="1" ht="4.5" customHeight="1">
      <c r="A237" s="139"/>
      <c r="B237" s="139"/>
      <c r="C237" s="139"/>
      <c r="D237" s="139"/>
      <c r="E237" s="139"/>
      <c r="F237" s="139"/>
      <c r="G237" s="139"/>
      <c r="H237" s="139"/>
      <c r="I237" s="139"/>
      <c r="J237" s="139"/>
      <c r="K237" s="139"/>
      <c r="L237" s="139"/>
      <c r="M237" s="139"/>
      <c r="N237" s="139"/>
      <c r="O237" s="139"/>
      <c r="P237" s="139"/>
      <c r="Q237" s="139"/>
      <c r="R237" s="139"/>
      <c r="S237" s="139"/>
      <c r="T237" s="139"/>
      <c r="U237" s="139"/>
      <c r="V237" s="139"/>
      <c r="W237" s="139"/>
      <c r="X237" s="139"/>
      <c r="Y237" s="139"/>
      <c r="Z237" s="139"/>
      <c r="AA237" s="139"/>
      <c r="AB237" s="139"/>
      <c r="AC237" s="139"/>
      <c r="AD237" s="139"/>
      <c r="AE237" s="139"/>
      <c r="AF237" s="139"/>
      <c r="AG237" s="139"/>
      <c r="AH237" s="139"/>
      <c r="AI237" s="139"/>
      <c r="AJ237" s="139"/>
      <c r="AK237" s="139"/>
      <c r="AL237" s="139"/>
      <c r="AM237" s="139"/>
      <c r="AN237" s="139"/>
      <c r="AO237" s="139"/>
      <c r="AP237" s="139"/>
      <c r="AQ237" s="139"/>
      <c r="AR237" s="139"/>
      <c r="AS237" s="139"/>
      <c r="AT237" s="139"/>
      <c r="AU237" s="139"/>
      <c r="AV237" s="139"/>
      <c r="AW237" s="139"/>
      <c r="AX237" s="139"/>
      <c r="AY237" s="139"/>
      <c r="AZ237" s="139"/>
      <c r="BA237" s="139"/>
      <c r="BB237" s="139"/>
    </row>
    <row r="238" spans="1:54" s="101" customFormat="1" ht="4.5" customHeight="1">
      <c r="A238" s="139"/>
      <c r="B238" s="139"/>
      <c r="C238" s="139"/>
      <c r="D238" s="139"/>
      <c r="E238" s="139"/>
      <c r="F238" s="139"/>
      <c r="G238" s="139"/>
      <c r="H238" s="139"/>
      <c r="I238" s="139"/>
      <c r="J238" s="139"/>
      <c r="K238" s="139"/>
      <c r="L238" s="139"/>
      <c r="M238" s="139"/>
      <c r="N238" s="139"/>
      <c r="O238" s="139"/>
      <c r="P238" s="139"/>
      <c r="Q238" s="139"/>
      <c r="R238" s="139"/>
      <c r="S238" s="139"/>
      <c r="T238" s="139"/>
      <c r="U238" s="139"/>
      <c r="V238" s="139"/>
      <c r="W238" s="139"/>
      <c r="X238" s="139"/>
      <c r="Y238" s="139"/>
      <c r="Z238" s="139"/>
      <c r="AA238" s="139"/>
      <c r="AB238" s="139"/>
      <c r="AC238" s="139"/>
      <c r="AD238" s="139"/>
      <c r="AE238" s="139"/>
      <c r="AF238" s="139"/>
      <c r="AG238" s="139"/>
      <c r="AH238" s="139"/>
      <c r="AI238" s="139"/>
      <c r="AJ238" s="139"/>
      <c r="AK238" s="139"/>
      <c r="AL238" s="139"/>
      <c r="AM238" s="139"/>
      <c r="AN238" s="139"/>
      <c r="AO238" s="139"/>
      <c r="AP238" s="139"/>
      <c r="AQ238" s="139"/>
      <c r="AR238" s="139"/>
      <c r="AS238" s="139"/>
      <c r="AT238" s="139"/>
      <c r="AU238" s="139"/>
      <c r="AV238" s="139"/>
      <c r="AW238" s="139"/>
      <c r="AX238" s="139"/>
      <c r="AY238" s="139"/>
      <c r="AZ238" s="139"/>
      <c r="BA238" s="139"/>
      <c r="BB238" s="139"/>
    </row>
    <row r="239" spans="1:54" s="101" customFormat="1" ht="4.5" customHeight="1">
      <c r="A239" s="139"/>
      <c r="B239" s="139"/>
      <c r="C239" s="139"/>
      <c r="D239" s="139"/>
      <c r="E239" s="139"/>
      <c r="F239" s="139"/>
      <c r="G239" s="139"/>
      <c r="H239" s="139"/>
      <c r="I239" s="139"/>
      <c r="J239" s="139"/>
      <c r="K239" s="139"/>
      <c r="L239" s="139"/>
      <c r="M239" s="139"/>
      <c r="N239" s="139"/>
      <c r="O239" s="139"/>
      <c r="P239" s="139"/>
      <c r="Q239" s="139"/>
      <c r="R239" s="139"/>
      <c r="S239" s="139"/>
      <c r="T239" s="139"/>
      <c r="U239" s="139"/>
      <c r="V239" s="139"/>
      <c r="W239" s="139"/>
      <c r="X239" s="139"/>
      <c r="Y239" s="139"/>
      <c r="Z239" s="139"/>
      <c r="AA239" s="139"/>
      <c r="AB239" s="139"/>
      <c r="AC239" s="139"/>
      <c r="AD239" s="139"/>
      <c r="AE239" s="139"/>
      <c r="AF239" s="139"/>
      <c r="AG239" s="139"/>
      <c r="AH239" s="139"/>
      <c r="AI239" s="139"/>
      <c r="AJ239" s="139"/>
      <c r="AK239" s="139"/>
      <c r="AL239" s="139"/>
      <c r="AM239" s="139"/>
      <c r="AN239" s="139"/>
      <c r="AO239" s="139"/>
      <c r="AP239" s="139"/>
      <c r="AQ239" s="139"/>
      <c r="AR239" s="139"/>
      <c r="AS239" s="139"/>
      <c r="AT239" s="139"/>
      <c r="AU239" s="139"/>
      <c r="AV239" s="139"/>
      <c r="AW239" s="139"/>
      <c r="AX239" s="139"/>
      <c r="AY239" s="139"/>
      <c r="AZ239" s="139"/>
      <c r="BA239" s="139"/>
      <c r="BB239" s="139"/>
    </row>
    <row r="240" spans="1:54" s="101" customFormat="1" ht="4.5" customHeight="1">
      <c r="A240" s="139"/>
      <c r="B240" s="139"/>
      <c r="C240" s="139"/>
      <c r="D240" s="139"/>
      <c r="E240" s="139"/>
      <c r="F240" s="139"/>
      <c r="G240" s="139"/>
      <c r="H240" s="139"/>
      <c r="I240" s="139"/>
      <c r="J240" s="139"/>
      <c r="K240" s="139"/>
      <c r="L240" s="139"/>
      <c r="M240" s="139"/>
      <c r="N240" s="139"/>
      <c r="O240" s="139"/>
      <c r="P240" s="139"/>
      <c r="Q240" s="139"/>
      <c r="R240" s="139"/>
      <c r="S240" s="139"/>
      <c r="T240" s="139"/>
      <c r="U240" s="139"/>
      <c r="V240" s="139"/>
      <c r="W240" s="139"/>
      <c r="X240" s="139"/>
      <c r="Y240" s="139"/>
      <c r="Z240" s="139"/>
      <c r="AA240" s="139"/>
      <c r="AB240" s="139"/>
      <c r="AC240" s="139"/>
      <c r="AD240" s="139"/>
      <c r="AE240" s="139"/>
      <c r="AF240" s="139"/>
      <c r="AG240" s="139"/>
      <c r="AH240" s="139"/>
      <c r="AI240" s="139"/>
      <c r="AJ240" s="139"/>
      <c r="AK240" s="139"/>
      <c r="AL240" s="139"/>
      <c r="AM240" s="139"/>
      <c r="AN240" s="139"/>
      <c r="AO240" s="139"/>
      <c r="AP240" s="139"/>
      <c r="AQ240" s="139"/>
      <c r="AR240" s="139"/>
      <c r="AS240" s="139"/>
      <c r="AT240" s="139"/>
      <c r="AU240" s="139"/>
      <c r="AV240" s="139"/>
      <c r="AW240" s="139"/>
      <c r="AX240" s="139"/>
      <c r="AY240" s="139"/>
      <c r="AZ240" s="139"/>
      <c r="BA240" s="139"/>
      <c r="BB240" s="139"/>
    </row>
    <row r="241" spans="1:54" s="101" customFormat="1" ht="4.5" customHeight="1">
      <c r="A241" s="139"/>
      <c r="B241" s="139"/>
      <c r="C241" s="139"/>
      <c r="D241" s="139"/>
      <c r="E241" s="139"/>
      <c r="F241" s="139"/>
      <c r="G241" s="139"/>
      <c r="H241" s="139"/>
      <c r="I241" s="139"/>
      <c r="J241" s="139"/>
      <c r="K241" s="139"/>
      <c r="L241" s="139"/>
      <c r="M241" s="139"/>
      <c r="N241" s="139"/>
      <c r="O241" s="139"/>
      <c r="P241" s="139"/>
      <c r="Q241" s="139"/>
      <c r="R241" s="139"/>
      <c r="S241" s="139"/>
      <c r="T241" s="139"/>
      <c r="U241" s="139"/>
      <c r="V241" s="139"/>
      <c r="W241" s="139"/>
      <c r="X241" s="139"/>
      <c r="Y241" s="139"/>
      <c r="Z241" s="139"/>
      <c r="AA241" s="139"/>
      <c r="AB241" s="139"/>
      <c r="AC241" s="139"/>
      <c r="AD241" s="139"/>
      <c r="AE241" s="139"/>
      <c r="AF241" s="139"/>
      <c r="AG241" s="139"/>
      <c r="AH241" s="139"/>
      <c r="AI241" s="139"/>
      <c r="AJ241" s="139"/>
      <c r="AK241" s="139"/>
      <c r="AL241" s="139"/>
      <c r="AM241" s="139"/>
      <c r="AN241" s="139"/>
      <c r="AO241" s="139"/>
      <c r="AP241" s="139"/>
      <c r="AQ241" s="139"/>
      <c r="AR241" s="139"/>
      <c r="AS241" s="139"/>
      <c r="AT241" s="139"/>
      <c r="AU241" s="139"/>
      <c r="AV241" s="139"/>
      <c r="AW241" s="139"/>
      <c r="AX241" s="139"/>
      <c r="AY241" s="139"/>
      <c r="AZ241" s="139"/>
      <c r="BA241" s="139"/>
      <c r="BB241" s="139"/>
    </row>
    <row r="242" spans="1:54" s="101" customFormat="1" ht="4.5" customHeight="1">
      <c r="A242" s="139"/>
      <c r="B242" s="139"/>
      <c r="C242" s="139"/>
      <c r="D242" s="139"/>
      <c r="E242" s="139"/>
      <c r="F242" s="139"/>
      <c r="G242" s="139"/>
      <c r="H242" s="139"/>
      <c r="I242" s="139"/>
      <c r="J242" s="139"/>
      <c r="K242" s="139"/>
      <c r="L242" s="139"/>
      <c r="M242" s="139"/>
      <c r="N242" s="139"/>
      <c r="O242" s="139"/>
      <c r="P242" s="139"/>
      <c r="Q242" s="139"/>
      <c r="R242" s="139"/>
      <c r="S242" s="139"/>
      <c r="T242" s="139"/>
      <c r="U242" s="139"/>
      <c r="V242" s="139"/>
      <c r="W242" s="139"/>
      <c r="X242" s="139"/>
      <c r="Y242" s="139"/>
      <c r="Z242" s="139"/>
      <c r="AA242" s="139"/>
      <c r="AB242" s="139"/>
      <c r="AC242" s="139"/>
      <c r="AD242" s="139"/>
      <c r="AE242" s="139"/>
      <c r="AF242" s="139"/>
      <c r="AG242" s="139"/>
      <c r="AH242" s="139"/>
      <c r="AI242" s="139"/>
      <c r="AJ242" s="139"/>
      <c r="AK242" s="139"/>
      <c r="AL242" s="139"/>
      <c r="AM242" s="139"/>
      <c r="AN242" s="139"/>
      <c r="AO242" s="139"/>
      <c r="AP242" s="139"/>
      <c r="AQ242" s="139"/>
      <c r="AR242" s="139"/>
      <c r="AS242" s="139"/>
      <c r="AT242" s="139"/>
      <c r="AU242" s="139"/>
      <c r="AV242" s="139"/>
      <c r="AW242" s="139"/>
      <c r="AX242" s="139"/>
      <c r="AY242" s="139"/>
      <c r="AZ242" s="139"/>
      <c r="BA242" s="139"/>
      <c r="BB242" s="139"/>
    </row>
    <row r="243" spans="1:54" s="101" customFormat="1" ht="4.5" customHeight="1">
      <c r="A243" s="139"/>
      <c r="B243" s="139"/>
      <c r="C243" s="139"/>
      <c r="D243" s="139"/>
      <c r="E243" s="139"/>
      <c r="F243" s="139"/>
      <c r="G243" s="139"/>
      <c r="H243" s="139"/>
      <c r="I243" s="139"/>
      <c r="J243" s="139"/>
      <c r="K243" s="139"/>
      <c r="L243" s="139"/>
      <c r="M243" s="139"/>
      <c r="N243" s="139"/>
      <c r="O243" s="139"/>
      <c r="P243" s="139"/>
      <c r="Q243" s="139"/>
      <c r="R243" s="139"/>
      <c r="S243" s="139"/>
      <c r="T243" s="139"/>
      <c r="U243" s="139"/>
      <c r="V243" s="139"/>
      <c r="W243" s="139"/>
      <c r="X243" s="139"/>
      <c r="Y243" s="139"/>
      <c r="Z243" s="139"/>
      <c r="AA243" s="139"/>
      <c r="AB243" s="139"/>
      <c r="AC243" s="139"/>
      <c r="AD243" s="139"/>
      <c r="AE243" s="139"/>
      <c r="AF243" s="139"/>
      <c r="AG243" s="139"/>
      <c r="AH243" s="139"/>
      <c r="AI243" s="139"/>
      <c r="AJ243" s="139"/>
      <c r="AK243" s="139"/>
      <c r="AL243" s="139"/>
      <c r="AM243" s="139"/>
      <c r="AN243" s="139"/>
      <c r="AO243" s="139"/>
      <c r="AP243" s="139"/>
      <c r="AQ243" s="139"/>
      <c r="AR243" s="139"/>
      <c r="AS243" s="139"/>
      <c r="AT243" s="139"/>
      <c r="AU243" s="139"/>
      <c r="AV243" s="139"/>
      <c r="AW243" s="139"/>
      <c r="AX243" s="139"/>
      <c r="AY243" s="139"/>
      <c r="AZ243" s="139"/>
      <c r="BA243" s="139"/>
      <c r="BB243" s="139"/>
    </row>
    <row r="244" spans="1:54" s="101" customFormat="1" ht="4.5" customHeight="1">
      <c r="A244" s="139"/>
      <c r="B244" s="139"/>
      <c r="C244" s="139"/>
      <c r="D244" s="139"/>
      <c r="E244" s="139"/>
      <c r="F244" s="139"/>
      <c r="G244" s="139"/>
      <c r="H244" s="139"/>
      <c r="I244" s="139"/>
      <c r="J244" s="139"/>
      <c r="K244" s="139"/>
      <c r="L244" s="139"/>
      <c r="M244" s="139"/>
      <c r="N244" s="139"/>
      <c r="O244" s="139"/>
      <c r="P244" s="139"/>
      <c r="Q244" s="139"/>
      <c r="R244" s="139"/>
      <c r="S244" s="139"/>
      <c r="T244" s="139"/>
      <c r="U244" s="139"/>
      <c r="V244" s="139"/>
      <c r="W244" s="139"/>
      <c r="X244" s="139"/>
      <c r="Y244" s="139"/>
      <c r="Z244" s="139"/>
      <c r="AA244" s="139"/>
      <c r="AB244" s="139"/>
      <c r="AC244" s="139"/>
      <c r="AD244" s="139"/>
      <c r="AE244" s="139"/>
      <c r="AF244" s="139"/>
      <c r="AG244" s="139"/>
      <c r="AH244" s="139"/>
      <c r="AI244" s="139"/>
      <c r="AJ244" s="139"/>
      <c r="AK244" s="139"/>
      <c r="AL244" s="139"/>
      <c r="AM244" s="139"/>
      <c r="AN244" s="139"/>
      <c r="AO244" s="139"/>
      <c r="AP244" s="139"/>
      <c r="AQ244" s="139"/>
      <c r="AR244" s="139"/>
      <c r="AS244" s="139"/>
      <c r="AT244" s="139"/>
      <c r="AU244" s="139"/>
      <c r="AV244" s="139"/>
      <c r="AW244" s="139"/>
      <c r="AX244" s="139"/>
      <c r="AY244" s="139"/>
      <c r="AZ244" s="139"/>
      <c r="BA244" s="139"/>
      <c r="BB244" s="139"/>
    </row>
    <row r="245" spans="1:54" s="101" customFormat="1" ht="4.5" customHeight="1">
      <c r="A245" s="139"/>
      <c r="B245" s="139"/>
      <c r="C245" s="139"/>
      <c r="D245" s="139"/>
      <c r="E245" s="139"/>
      <c r="F245" s="139"/>
      <c r="G245" s="139"/>
      <c r="H245" s="139"/>
      <c r="I245" s="139"/>
      <c r="J245" s="139"/>
      <c r="K245" s="139"/>
      <c r="L245" s="139"/>
      <c r="M245" s="139"/>
      <c r="N245" s="139"/>
      <c r="O245" s="139"/>
      <c r="P245" s="139"/>
      <c r="Q245" s="139"/>
      <c r="R245" s="139"/>
      <c r="S245" s="139"/>
      <c r="T245" s="139"/>
      <c r="U245" s="139"/>
      <c r="V245" s="139"/>
      <c r="W245" s="139"/>
      <c r="X245" s="139"/>
      <c r="Y245" s="139"/>
      <c r="Z245" s="139"/>
      <c r="AA245" s="139"/>
      <c r="AB245" s="139"/>
      <c r="AC245" s="139"/>
      <c r="AD245" s="139"/>
      <c r="AE245" s="139"/>
      <c r="AF245" s="139"/>
      <c r="AG245" s="139"/>
      <c r="AH245" s="139"/>
      <c r="AI245" s="139"/>
      <c r="AJ245" s="139"/>
      <c r="AK245" s="139"/>
      <c r="AL245" s="139"/>
      <c r="AM245" s="139"/>
      <c r="AN245" s="139"/>
      <c r="AO245" s="139"/>
      <c r="AP245" s="139"/>
      <c r="AQ245" s="139"/>
      <c r="AR245" s="139"/>
      <c r="AS245" s="139"/>
      <c r="AT245" s="139"/>
      <c r="AU245" s="139"/>
      <c r="AV245" s="139"/>
      <c r="AW245" s="139"/>
      <c r="AX245" s="139"/>
      <c r="AY245" s="139"/>
      <c r="AZ245" s="139"/>
      <c r="BA245" s="139"/>
      <c r="BB245" s="139"/>
    </row>
    <row r="246" spans="1:54" s="101" customFormat="1" ht="4.5" customHeight="1">
      <c r="A246" s="139"/>
      <c r="B246" s="139"/>
      <c r="C246" s="139"/>
      <c r="D246" s="139"/>
      <c r="E246" s="139"/>
      <c r="F246" s="139"/>
      <c r="G246" s="139"/>
      <c r="H246" s="139"/>
      <c r="I246" s="139"/>
      <c r="J246" s="139"/>
      <c r="K246" s="139"/>
      <c r="L246" s="139"/>
      <c r="M246" s="139"/>
      <c r="N246" s="139"/>
      <c r="O246" s="139"/>
      <c r="P246" s="139"/>
      <c r="Q246" s="139"/>
      <c r="R246" s="139"/>
      <c r="S246" s="139"/>
      <c r="T246" s="139"/>
      <c r="U246" s="139"/>
      <c r="V246" s="139"/>
      <c r="W246" s="139"/>
      <c r="X246" s="139"/>
      <c r="Y246" s="139"/>
      <c r="Z246" s="139"/>
      <c r="AA246" s="139"/>
      <c r="AB246" s="139"/>
      <c r="AC246" s="139"/>
      <c r="AD246" s="139"/>
      <c r="AE246" s="139"/>
      <c r="AF246" s="139"/>
      <c r="AG246" s="139"/>
      <c r="AH246" s="139"/>
      <c r="AI246" s="139"/>
      <c r="AJ246" s="139"/>
      <c r="AK246" s="139"/>
      <c r="AL246" s="139"/>
      <c r="AM246" s="139"/>
      <c r="AN246" s="139"/>
      <c r="AO246" s="139"/>
      <c r="AP246" s="139"/>
      <c r="AQ246" s="139"/>
      <c r="AR246" s="139"/>
      <c r="AS246" s="139"/>
      <c r="AT246" s="139"/>
      <c r="AU246" s="139"/>
      <c r="AV246" s="139"/>
      <c r="AW246" s="139"/>
      <c r="AX246" s="139"/>
      <c r="AY246" s="139"/>
      <c r="AZ246" s="139"/>
      <c r="BA246" s="139"/>
      <c r="BB246" s="139"/>
    </row>
    <row r="247" spans="1:54" s="101" customFormat="1" ht="4.5" customHeight="1">
      <c r="A247" s="139"/>
      <c r="B247" s="139"/>
      <c r="C247" s="139"/>
      <c r="D247" s="139"/>
      <c r="E247" s="139"/>
      <c r="F247" s="139"/>
      <c r="G247" s="139"/>
      <c r="H247" s="139"/>
      <c r="I247" s="139"/>
      <c r="J247" s="139"/>
      <c r="K247" s="139"/>
      <c r="L247" s="139"/>
      <c r="M247" s="139"/>
      <c r="N247" s="139"/>
      <c r="O247" s="139"/>
      <c r="P247" s="139"/>
      <c r="Q247" s="139"/>
      <c r="R247" s="139"/>
      <c r="S247" s="139"/>
      <c r="T247" s="139"/>
      <c r="U247" s="139"/>
      <c r="V247" s="139"/>
      <c r="W247" s="139"/>
      <c r="X247" s="139"/>
      <c r="Y247" s="139"/>
      <c r="Z247" s="139"/>
      <c r="AA247" s="139"/>
      <c r="AB247" s="139"/>
      <c r="AC247" s="139"/>
      <c r="AD247" s="139"/>
      <c r="AE247" s="139"/>
      <c r="AF247" s="139"/>
      <c r="AG247" s="139"/>
      <c r="AH247" s="139"/>
      <c r="AI247" s="139"/>
      <c r="AJ247" s="139"/>
      <c r="AK247" s="139"/>
      <c r="AL247" s="139"/>
      <c r="AM247" s="139"/>
      <c r="AN247" s="139"/>
      <c r="AO247" s="139"/>
      <c r="AP247" s="139"/>
      <c r="AQ247" s="139"/>
      <c r="AR247" s="139"/>
      <c r="AS247" s="139"/>
      <c r="AT247" s="139"/>
      <c r="AU247" s="139"/>
      <c r="AV247" s="139"/>
      <c r="AW247" s="139"/>
      <c r="AX247" s="139"/>
      <c r="AY247" s="139"/>
      <c r="AZ247" s="139"/>
      <c r="BA247" s="139"/>
      <c r="BB247" s="139"/>
    </row>
    <row r="248" spans="1:54" s="101" customFormat="1" ht="4.5" customHeight="1">
      <c r="A248" s="139"/>
      <c r="B248" s="139"/>
      <c r="C248" s="139"/>
      <c r="D248" s="139"/>
      <c r="E248" s="139"/>
      <c r="F248" s="139"/>
      <c r="G248" s="139"/>
      <c r="H248" s="139"/>
      <c r="I248" s="139"/>
      <c r="J248" s="139"/>
      <c r="K248" s="139"/>
      <c r="L248" s="139"/>
      <c r="M248" s="139"/>
      <c r="N248" s="139"/>
      <c r="O248" s="139"/>
      <c r="P248" s="139"/>
      <c r="Q248" s="139"/>
      <c r="R248" s="139"/>
      <c r="S248" s="139"/>
      <c r="T248" s="139"/>
      <c r="U248" s="139"/>
      <c r="V248" s="139"/>
      <c r="W248" s="139"/>
      <c r="X248" s="139"/>
      <c r="Y248" s="139"/>
      <c r="Z248" s="139"/>
      <c r="AA248" s="139"/>
      <c r="AB248" s="139"/>
      <c r="AC248" s="139"/>
      <c r="AD248" s="139"/>
      <c r="AE248" s="139"/>
      <c r="AF248" s="139"/>
      <c r="AG248" s="139"/>
      <c r="AH248" s="139"/>
      <c r="AI248" s="139"/>
      <c r="AJ248" s="139"/>
      <c r="AK248" s="139"/>
      <c r="AL248" s="139"/>
      <c r="AM248" s="139"/>
      <c r="AN248" s="139"/>
      <c r="AO248" s="139"/>
      <c r="AP248" s="139"/>
      <c r="AQ248" s="139"/>
      <c r="AR248" s="139"/>
      <c r="AS248" s="139"/>
      <c r="AT248" s="139"/>
      <c r="AU248" s="139"/>
      <c r="AV248" s="139"/>
      <c r="AW248" s="139"/>
      <c r="AX248" s="139"/>
      <c r="AY248" s="139"/>
      <c r="AZ248" s="139"/>
      <c r="BA248" s="139"/>
      <c r="BB248" s="139"/>
    </row>
    <row r="249" spans="1:54" s="101" customFormat="1" ht="4.5" customHeight="1">
      <c r="A249" s="139"/>
      <c r="B249" s="139"/>
      <c r="C249" s="139"/>
      <c r="D249" s="139"/>
      <c r="E249" s="139"/>
      <c r="F249" s="139"/>
      <c r="G249" s="139"/>
      <c r="H249" s="139"/>
      <c r="I249" s="139"/>
      <c r="J249" s="139"/>
      <c r="K249" s="139"/>
      <c r="L249" s="139"/>
      <c r="M249" s="139"/>
      <c r="N249" s="139"/>
      <c r="O249" s="139"/>
      <c r="P249" s="139"/>
      <c r="Q249" s="139"/>
      <c r="R249" s="139"/>
      <c r="S249" s="139"/>
      <c r="T249" s="139"/>
      <c r="U249" s="139"/>
      <c r="V249" s="139"/>
      <c r="W249" s="139"/>
      <c r="X249" s="139"/>
      <c r="Y249" s="139"/>
      <c r="Z249" s="139"/>
      <c r="AA249" s="139"/>
      <c r="AB249" s="139"/>
      <c r="AC249" s="139"/>
      <c r="AD249" s="139"/>
      <c r="AE249" s="139"/>
      <c r="AF249" s="139"/>
      <c r="AG249" s="139"/>
      <c r="AH249" s="139"/>
      <c r="AI249" s="139"/>
      <c r="AJ249" s="139"/>
      <c r="AK249" s="139"/>
      <c r="AL249" s="139"/>
      <c r="AM249" s="139"/>
      <c r="AN249" s="139"/>
      <c r="AO249" s="139"/>
      <c r="AP249" s="139"/>
      <c r="AQ249" s="139"/>
      <c r="AR249" s="139"/>
      <c r="AS249" s="139"/>
      <c r="AT249" s="139"/>
      <c r="AU249" s="139"/>
      <c r="AV249" s="139"/>
      <c r="AW249" s="139"/>
      <c r="AX249" s="139"/>
      <c r="AY249" s="139"/>
      <c r="AZ249" s="139"/>
      <c r="BA249" s="139"/>
      <c r="BB249" s="139"/>
    </row>
    <row r="250" spans="1:54" s="101" customFormat="1" ht="4.5" customHeight="1">
      <c r="A250" s="139"/>
      <c r="B250" s="139"/>
      <c r="C250" s="139"/>
      <c r="D250" s="139"/>
      <c r="E250" s="139"/>
      <c r="F250" s="139"/>
      <c r="G250" s="139"/>
      <c r="H250" s="139"/>
      <c r="I250" s="139"/>
      <c r="J250" s="139"/>
      <c r="K250" s="139"/>
      <c r="L250" s="139"/>
      <c r="M250" s="139"/>
      <c r="N250" s="139"/>
      <c r="O250" s="139"/>
      <c r="P250" s="139"/>
      <c r="Q250" s="139"/>
      <c r="R250" s="139"/>
      <c r="S250" s="139"/>
      <c r="T250" s="139"/>
      <c r="U250" s="139"/>
      <c r="V250" s="139"/>
      <c r="W250" s="139"/>
      <c r="X250" s="139"/>
      <c r="Y250" s="139"/>
      <c r="Z250" s="139"/>
      <c r="AA250" s="139"/>
      <c r="AB250" s="139"/>
      <c r="AC250" s="139"/>
      <c r="AD250" s="139"/>
      <c r="AE250" s="139"/>
      <c r="AF250" s="139"/>
      <c r="AG250" s="139"/>
      <c r="AH250" s="139"/>
      <c r="AI250" s="139"/>
      <c r="AJ250" s="139"/>
      <c r="AK250" s="139"/>
      <c r="AL250" s="139"/>
      <c r="AM250" s="139"/>
      <c r="AN250" s="139"/>
      <c r="AO250" s="139"/>
      <c r="AP250" s="139"/>
      <c r="AQ250" s="139"/>
      <c r="AR250" s="139"/>
      <c r="AS250" s="139"/>
      <c r="AT250" s="139"/>
      <c r="AU250" s="139"/>
      <c r="AV250" s="139"/>
      <c r="AW250" s="139"/>
      <c r="AX250" s="139"/>
      <c r="AY250" s="139"/>
      <c r="AZ250" s="139"/>
      <c r="BA250" s="139"/>
      <c r="BB250" s="139"/>
    </row>
    <row r="251" spans="1:54" s="101" customFormat="1" ht="4.5" customHeight="1">
      <c r="A251" s="139"/>
      <c r="B251" s="139"/>
      <c r="C251" s="139"/>
      <c r="D251" s="139"/>
      <c r="E251" s="139"/>
      <c r="F251" s="139"/>
      <c r="G251" s="139"/>
      <c r="H251" s="139"/>
      <c r="I251" s="139"/>
      <c r="J251" s="139"/>
      <c r="K251" s="139"/>
      <c r="L251" s="139"/>
      <c r="M251" s="139"/>
      <c r="N251" s="139"/>
      <c r="O251" s="139"/>
      <c r="P251" s="139"/>
      <c r="Q251" s="139"/>
      <c r="R251" s="139"/>
      <c r="S251" s="139"/>
      <c r="T251" s="139"/>
      <c r="U251" s="139"/>
      <c r="V251" s="139"/>
      <c r="W251" s="139"/>
      <c r="X251" s="139"/>
      <c r="Y251" s="139"/>
      <c r="Z251" s="139"/>
      <c r="AA251" s="139"/>
      <c r="AB251" s="139"/>
      <c r="AC251" s="139"/>
      <c r="AD251" s="139"/>
      <c r="AE251" s="139"/>
      <c r="AF251" s="139"/>
      <c r="AG251" s="139"/>
      <c r="AH251" s="139"/>
      <c r="AI251" s="139"/>
      <c r="AJ251" s="139"/>
      <c r="AK251" s="139"/>
      <c r="AL251" s="139"/>
      <c r="AM251" s="139"/>
      <c r="AN251" s="139"/>
      <c r="AO251" s="139"/>
      <c r="AP251" s="139"/>
      <c r="AQ251" s="139"/>
      <c r="AR251" s="139"/>
      <c r="AS251" s="139"/>
      <c r="AT251" s="139"/>
      <c r="AU251" s="139"/>
      <c r="AV251" s="139"/>
      <c r="AW251" s="139"/>
      <c r="AX251" s="139"/>
      <c r="AY251" s="139"/>
      <c r="AZ251" s="139"/>
      <c r="BA251" s="139"/>
      <c r="BB251" s="139"/>
    </row>
    <row r="252" spans="1:54" s="101" customFormat="1" ht="4.5" customHeight="1">
      <c r="A252" s="139"/>
      <c r="B252" s="139"/>
      <c r="C252" s="139"/>
      <c r="D252" s="139"/>
      <c r="E252" s="139"/>
      <c r="F252" s="139"/>
      <c r="G252" s="139"/>
      <c r="H252" s="139"/>
      <c r="I252" s="139"/>
      <c r="J252" s="139"/>
      <c r="K252" s="139"/>
      <c r="L252" s="139"/>
      <c r="M252" s="139"/>
      <c r="N252" s="139"/>
      <c r="O252" s="139"/>
      <c r="P252" s="139"/>
      <c r="Q252" s="139"/>
      <c r="R252" s="139"/>
      <c r="S252" s="139"/>
      <c r="T252" s="139"/>
      <c r="U252" s="139"/>
      <c r="V252" s="139"/>
      <c r="W252" s="139"/>
      <c r="X252" s="139"/>
      <c r="Y252" s="139"/>
      <c r="Z252" s="139"/>
      <c r="AA252" s="139"/>
      <c r="AB252" s="139"/>
      <c r="AC252" s="139"/>
      <c r="AD252" s="139"/>
      <c r="AE252" s="139"/>
      <c r="AF252" s="139"/>
      <c r="AG252" s="139"/>
      <c r="AH252" s="139"/>
      <c r="AI252" s="139"/>
      <c r="AJ252" s="139"/>
      <c r="AK252" s="139"/>
      <c r="AL252" s="139"/>
      <c r="AM252" s="139"/>
      <c r="AN252" s="139"/>
      <c r="AO252" s="139"/>
      <c r="AP252" s="139"/>
      <c r="AQ252" s="139"/>
      <c r="AR252" s="139"/>
      <c r="AS252" s="139"/>
      <c r="AT252" s="139"/>
      <c r="AU252" s="139"/>
      <c r="AV252" s="139"/>
      <c r="AW252" s="139"/>
      <c r="AX252" s="139"/>
      <c r="AY252" s="139"/>
      <c r="AZ252" s="139"/>
      <c r="BA252" s="139"/>
      <c r="BB252" s="139"/>
    </row>
    <row r="253" spans="1:54" s="101" customFormat="1" ht="4.5" customHeight="1">
      <c r="A253" s="139"/>
      <c r="B253" s="139"/>
      <c r="C253" s="139"/>
      <c r="D253" s="139"/>
      <c r="E253" s="139"/>
      <c r="F253" s="139"/>
      <c r="G253" s="139"/>
      <c r="H253" s="139"/>
      <c r="I253" s="139"/>
      <c r="J253" s="139"/>
      <c r="K253" s="139"/>
      <c r="L253" s="139"/>
      <c r="M253" s="139"/>
      <c r="N253" s="139"/>
      <c r="O253" s="139"/>
      <c r="P253" s="139"/>
      <c r="Q253" s="139"/>
      <c r="R253" s="139"/>
      <c r="S253" s="139"/>
      <c r="T253" s="139"/>
      <c r="U253" s="139"/>
      <c r="V253" s="139"/>
      <c r="W253" s="139"/>
      <c r="X253" s="139"/>
      <c r="Y253" s="139"/>
      <c r="Z253" s="139"/>
      <c r="AA253" s="139"/>
      <c r="AB253" s="139"/>
      <c r="AC253" s="139"/>
      <c r="AD253" s="139"/>
      <c r="AE253" s="139"/>
      <c r="AF253" s="139"/>
      <c r="AG253" s="139"/>
      <c r="AH253" s="139"/>
      <c r="AI253" s="139"/>
      <c r="AJ253" s="139"/>
      <c r="AK253" s="139"/>
      <c r="AL253" s="139"/>
      <c r="AM253" s="139"/>
      <c r="AN253" s="139"/>
      <c r="AO253" s="139"/>
      <c r="AP253" s="139"/>
      <c r="AQ253" s="139"/>
      <c r="AR253" s="139"/>
      <c r="AS253" s="139"/>
      <c r="AT253" s="139"/>
      <c r="AU253" s="139"/>
      <c r="AV253" s="139"/>
      <c r="AW253" s="139"/>
      <c r="AX253" s="139"/>
      <c r="AY253" s="139"/>
      <c r="AZ253" s="139"/>
      <c r="BA253" s="139"/>
      <c r="BB253" s="139"/>
    </row>
    <row r="254" spans="1:54" s="101" customFormat="1" ht="4.5" customHeight="1">
      <c r="A254" s="139"/>
      <c r="B254" s="139"/>
      <c r="C254" s="139"/>
      <c r="D254" s="139"/>
      <c r="E254" s="139"/>
      <c r="F254" s="139"/>
      <c r="G254" s="139"/>
      <c r="H254" s="139"/>
      <c r="I254" s="139"/>
      <c r="J254" s="139"/>
      <c r="K254" s="139"/>
      <c r="L254" s="139"/>
      <c r="M254" s="139"/>
      <c r="N254" s="139"/>
      <c r="O254" s="139"/>
      <c r="P254" s="139"/>
      <c r="Q254" s="139"/>
      <c r="R254" s="139"/>
      <c r="S254" s="139"/>
      <c r="T254" s="139"/>
      <c r="U254" s="139"/>
      <c r="V254" s="139"/>
      <c r="W254" s="139"/>
      <c r="X254" s="139"/>
      <c r="Y254" s="139"/>
      <c r="Z254" s="139"/>
      <c r="AA254" s="139"/>
      <c r="AB254" s="139"/>
      <c r="AC254" s="139"/>
      <c r="AD254" s="139"/>
      <c r="AE254" s="139"/>
      <c r="AF254" s="139"/>
      <c r="AG254" s="139"/>
      <c r="AH254" s="139"/>
      <c r="AI254" s="139"/>
      <c r="AJ254" s="139"/>
      <c r="AK254" s="139"/>
      <c r="AL254" s="139"/>
      <c r="AM254" s="139"/>
      <c r="AN254" s="139"/>
      <c r="AO254" s="139"/>
      <c r="AP254" s="139"/>
      <c r="AQ254" s="139"/>
      <c r="AR254" s="139"/>
      <c r="AS254" s="139"/>
      <c r="AT254" s="139"/>
      <c r="AU254" s="139"/>
      <c r="AV254" s="139"/>
      <c r="AW254" s="139"/>
      <c r="AX254" s="139"/>
      <c r="AY254" s="139"/>
      <c r="AZ254" s="139"/>
      <c r="BA254" s="139"/>
      <c r="BB254" s="139"/>
    </row>
    <row r="255" spans="1:54" s="101" customFormat="1" ht="4.5" customHeight="1">
      <c r="A255" s="139"/>
      <c r="B255" s="139"/>
      <c r="C255" s="139"/>
      <c r="D255" s="139"/>
      <c r="E255" s="139"/>
      <c r="F255" s="139"/>
      <c r="G255" s="139"/>
      <c r="H255" s="139"/>
      <c r="I255" s="139"/>
      <c r="J255" s="139"/>
      <c r="K255" s="139"/>
      <c r="L255" s="139"/>
      <c r="M255" s="139"/>
      <c r="N255" s="139"/>
      <c r="O255" s="139"/>
      <c r="P255" s="139"/>
      <c r="Q255" s="139"/>
      <c r="R255" s="139"/>
      <c r="S255" s="139"/>
      <c r="T255" s="139"/>
      <c r="U255" s="139"/>
      <c r="V255" s="139"/>
      <c r="W255" s="139"/>
      <c r="X255" s="139"/>
      <c r="Y255" s="139"/>
      <c r="Z255" s="139"/>
      <c r="AA255" s="139"/>
      <c r="AB255" s="139"/>
      <c r="AC255" s="139"/>
      <c r="AD255" s="139"/>
      <c r="AE255" s="139"/>
      <c r="AF255" s="139"/>
      <c r="AG255" s="139"/>
      <c r="AH255" s="139"/>
      <c r="AI255" s="139"/>
      <c r="AJ255" s="139"/>
      <c r="AK255" s="139"/>
      <c r="AL255" s="139"/>
      <c r="AM255" s="139"/>
      <c r="AN255" s="139"/>
      <c r="AO255" s="139"/>
      <c r="AP255" s="139"/>
      <c r="AQ255" s="139"/>
      <c r="AR255" s="139"/>
      <c r="AS255" s="139"/>
      <c r="AT255" s="139"/>
      <c r="AU255" s="139"/>
      <c r="AV255" s="139"/>
      <c r="AW255" s="139"/>
      <c r="AX255" s="139"/>
      <c r="AY255" s="139"/>
      <c r="AZ255" s="139"/>
      <c r="BA255" s="139"/>
      <c r="BB255" s="139"/>
    </row>
    <row r="256" spans="1:54" s="101" customFormat="1" ht="4.5" customHeight="1">
      <c r="A256" s="139"/>
      <c r="B256" s="139"/>
      <c r="C256" s="139"/>
      <c r="D256" s="139"/>
      <c r="E256" s="139"/>
      <c r="F256" s="139"/>
      <c r="G256" s="139"/>
      <c r="H256" s="139"/>
      <c r="I256" s="139"/>
      <c r="J256" s="139"/>
      <c r="K256" s="139"/>
      <c r="L256" s="139"/>
      <c r="M256" s="139"/>
      <c r="N256" s="139"/>
      <c r="O256" s="139"/>
      <c r="P256" s="139"/>
      <c r="Q256" s="139"/>
      <c r="R256" s="139"/>
      <c r="S256" s="139"/>
      <c r="T256" s="139"/>
      <c r="U256" s="139"/>
      <c r="V256" s="139"/>
      <c r="W256" s="139"/>
      <c r="X256" s="139"/>
      <c r="Y256" s="139"/>
      <c r="Z256" s="139"/>
      <c r="AA256" s="139"/>
      <c r="AB256" s="139"/>
      <c r="AC256" s="139"/>
      <c r="AD256" s="139"/>
      <c r="AE256" s="139"/>
      <c r="AF256" s="139"/>
      <c r="AG256" s="139"/>
      <c r="AH256" s="139"/>
      <c r="AI256" s="139"/>
      <c r="AJ256" s="139"/>
      <c r="AK256" s="139"/>
      <c r="AL256" s="139"/>
      <c r="AM256" s="139"/>
      <c r="AN256" s="139"/>
      <c r="AO256" s="139"/>
      <c r="AP256" s="139"/>
      <c r="AQ256" s="139"/>
      <c r="AR256" s="139"/>
      <c r="AS256" s="139"/>
      <c r="AT256" s="139"/>
      <c r="AU256" s="139"/>
      <c r="AV256" s="139"/>
      <c r="AW256" s="139"/>
      <c r="AX256" s="139"/>
      <c r="AY256" s="139"/>
      <c r="AZ256" s="139"/>
      <c r="BA256" s="139"/>
      <c r="BB256" s="139"/>
    </row>
    <row r="258" spans="1:55" ht="12.6" customHeight="1">
      <c r="A258" s="140" t="s">
        <v>4918</v>
      </c>
    </row>
    <row r="259" spans="1:55" ht="12.6" customHeight="1">
      <c r="A259" s="90" t="s">
        <v>1380</v>
      </c>
    </row>
    <row r="260" spans="1:55" ht="12.6" customHeight="1">
      <c r="A260" s="141"/>
      <c r="B260" s="142"/>
      <c r="C260" s="142"/>
      <c r="D260" s="142"/>
      <c r="E260" s="142"/>
      <c r="F260" s="142"/>
      <c r="G260" s="142"/>
      <c r="H260" s="142"/>
      <c r="I260" s="142"/>
      <c r="J260" s="142"/>
      <c r="K260" s="142"/>
      <c r="L260" s="795" t="s">
        <v>1254</v>
      </c>
      <c r="M260" s="796"/>
      <c r="N260" s="796"/>
      <c r="O260" s="796"/>
      <c r="P260" s="796"/>
      <c r="Q260" s="796"/>
      <c r="R260" s="796"/>
      <c r="S260" s="796"/>
      <c r="T260" s="796"/>
      <c r="U260" s="796"/>
      <c r="V260" s="796"/>
      <c r="W260" s="796"/>
      <c r="X260" s="796"/>
      <c r="Y260" s="796"/>
      <c r="Z260" s="796"/>
      <c r="AA260" s="796"/>
      <c r="AB260" s="796"/>
      <c r="AC260" s="796"/>
      <c r="AD260" s="796"/>
      <c r="AE260" s="796"/>
      <c r="AF260" s="796"/>
      <c r="AG260" s="796"/>
      <c r="AH260" s="796"/>
      <c r="AI260" s="796"/>
      <c r="AJ260" s="796"/>
      <c r="AK260" s="796"/>
      <c r="AL260" s="796"/>
      <c r="AM260" s="796"/>
      <c r="AN260" s="796"/>
      <c r="AO260" s="796"/>
      <c r="AP260" s="796"/>
      <c r="AQ260" s="796"/>
      <c r="AR260" s="796"/>
      <c r="AS260" s="796"/>
      <c r="AT260" s="796"/>
      <c r="AU260" s="796"/>
      <c r="AV260" s="796"/>
      <c r="AW260" s="796"/>
      <c r="AX260" s="797"/>
      <c r="AY260" s="106"/>
      <c r="AZ260" s="106"/>
      <c r="BA260" s="106"/>
      <c r="BB260" s="106"/>
      <c r="BC260" s="103"/>
    </row>
    <row r="261" spans="1:55" ht="12.6" customHeight="1">
      <c r="A261" s="143"/>
      <c r="B261" s="144"/>
      <c r="C261" s="144"/>
      <c r="D261" s="144"/>
      <c r="E261" s="144"/>
      <c r="F261" s="144"/>
      <c r="G261" s="144"/>
      <c r="H261" s="144"/>
      <c r="I261" s="144"/>
      <c r="J261" s="144"/>
      <c r="K261" s="144"/>
      <c r="L261" s="1002" t="s">
        <v>1381</v>
      </c>
      <c r="M261" s="1002"/>
      <c r="N261" s="1002"/>
      <c r="O261" s="1002"/>
      <c r="P261" s="1056" t="s">
        <v>1309</v>
      </c>
      <c r="Q261" s="1056"/>
      <c r="R261" s="1056"/>
      <c r="S261" s="1056"/>
      <c r="T261" s="1002" t="s">
        <v>1382</v>
      </c>
      <c r="U261" s="1002"/>
      <c r="V261" s="1002"/>
      <c r="W261" s="1002"/>
      <c r="X261" s="1056" t="s">
        <v>146</v>
      </c>
      <c r="Y261" s="1056"/>
      <c r="Z261" s="1056"/>
      <c r="AA261" s="1056"/>
      <c r="AB261" s="1056"/>
      <c r="AC261" s="1002" t="s">
        <v>1383</v>
      </c>
      <c r="AD261" s="1002"/>
      <c r="AE261" s="1002"/>
      <c r="AF261" s="1002"/>
      <c r="AG261" s="1002"/>
      <c r="AH261" s="1002" t="s">
        <v>1384</v>
      </c>
      <c r="AI261" s="1002"/>
      <c r="AJ261" s="1002"/>
      <c r="AK261" s="1002"/>
      <c r="AL261" s="580"/>
      <c r="AM261" s="580" t="s">
        <v>1385</v>
      </c>
      <c r="AN261" s="581"/>
      <c r="AO261" s="581"/>
      <c r="AP261" s="581"/>
      <c r="AQ261" s="581"/>
      <c r="AR261" s="581"/>
      <c r="AS261" s="582"/>
      <c r="AT261" s="1056" t="s">
        <v>1386</v>
      </c>
      <c r="AU261" s="1056"/>
      <c r="AV261" s="1056"/>
      <c r="AW261" s="756"/>
      <c r="AX261" s="145"/>
    </row>
    <row r="262" spans="1:55" ht="12.6" customHeight="1">
      <c r="A262" s="580" t="s">
        <v>1387</v>
      </c>
      <c r="B262" s="581"/>
      <c r="C262" s="581"/>
      <c r="D262" s="581"/>
      <c r="E262" s="581"/>
      <c r="F262" s="581"/>
      <c r="G262" s="581"/>
      <c r="H262" s="581"/>
      <c r="I262" s="581"/>
      <c r="J262" s="581"/>
      <c r="K262" s="581"/>
      <c r="L262" s="1002" t="s">
        <v>1388</v>
      </c>
      <c r="M262" s="1002"/>
      <c r="N262" s="1002"/>
      <c r="O262" s="1002"/>
      <c r="P262" s="1056"/>
      <c r="Q262" s="1056"/>
      <c r="R262" s="1056"/>
      <c r="S262" s="1056"/>
      <c r="T262" s="1002" t="s">
        <v>1389</v>
      </c>
      <c r="U262" s="1002"/>
      <c r="V262" s="1002"/>
      <c r="W262" s="1002"/>
      <c r="X262" s="1056"/>
      <c r="Y262" s="1056"/>
      <c r="Z262" s="1056"/>
      <c r="AA262" s="1056"/>
      <c r="AB262" s="1056"/>
      <c r="AC262" s="1002" t="s">
        <v>1390</v>
      </c>
      <c r="AD262" s="1002"/>
      <c r="AE262" s="1002"/>
      <c r="AF262" s="1002"/>
      <c r="AG262" s="1002"/>
      <c r="AH262" s="1002" t="s">
        <v>1391</v>
      </c>
      <c r="AI262" s="1002"/>
      <c r="AJ262" s="1002"/>
      <c r="AK262" s="1002"/>
      <c r="AL262" s="580"/>
      <c r="AM262" s="580" t="s">
        <v>1392</v>
      </c>
      <c r="AN262" s="581"/>
      <c r="AO262" s="581"/>
      <c r="AP262" s="581"/>
      <c r="AQ262" s="581"/>
      <c r="AR262" s="581"/>
      <c r="AS262" s="582"/>
      <c r="AT262" s="1056"/>
      <c r="AU262" s="1056"/>
      <c r="AV262" s="1056"/>
      <c r="AW262" s="756"/>
      <c r="AX262" s="145"/>
    </row>
    <row r="263" spans="1:55" ht="12.6" customHeight="1">
      <c r="A263" s="580" t="s">
        <v>1393</v>
      </c>
      <c r="B263" s="581"/>
      <c r="C263" s="581"/>
      <c r="D263" s="581"/>
      <c r="E263" s="581"/>
      <c r="F263" s="581"/>
      <c r="G263" s="581"/>
      <c r="H263" s="581"/>
      <c r="I263" s="581"/>
      <c r="J263" s="581"/>
      <c r="K263" s="581"/>
      <c r="L263" s="1002" t="s">
        <v>1394</v>
      </c>
      <c r="M263" s="1002"/>
      <c r="N263" s="1002"/>
      <c r="O263" s="1002"/>
      <c r="P263" s="1056"/>
      <c r="Q263" s="1056"/>
      <c r="R263" s="1056"/>
      <c r="S263" s="1056"/>
      <c r="T263" s="1002" t="s">
        <v>1395</v>
      </c>
      <c r="U263" s="1002"/>
      <c r="V263" s="1002"/>
      <c r="W263" s="1002"/>
      <c r="X263" s="1056"/>
      <c r="Y263" s="1056"/>
      <c r="Z263" s="1056"/>
      <c r="AA263" s="1056"/>
      <c r="AB263" s="1056"/>
      <c r="AC263" s="1002" t="s">
        <v>1396</v>
      </c>
      <c r="AD263" s="1002"/>
      <c r="AE263" s="1002"/>
      <c r="AF263" s="1002"/>
      <c r="AG263" s="1002"/>
      <c r="AH263" s="1002" t="s">
        <v>1396</v>
      </c>
      <c r="AI263" s="1002"/>
      <c r="AJ263" s="1002"/>
      <c r="AK263" s="1002"/>
      <c r="AL263" s="580"/>
      <c r="AM263" s="580" t="s">
        <v>1397</v>
      </c>
      <c r="AN263" s="581"/>
      <c r="AO263" s="581"/>
      <c r="AP263" s="581"/>
      <c r="AQ263" s="581"/>
      <c r="AR263" s="581"/>
      <c r="AS263" s="582"/>
      <c r="AT263" s="1056"/>
      <c r="AU263" s="1056"/>
      <c r="AV263" s="1056"/>
      <c r="AW263" s="756"/>
      <c r="AX263" s="145"/>
    </row>
    <row r="264" spans="1:55" ht="12.6" customHeight="1">
      <c r="A264" s="143"/>
      <c r="B264" s="144"/>
      <c r="C264" s="144"/>
      <c r="D264" s="144"/>
      <c r="E264" s="144"/>
      <c r="F264" s="144"/>
      <c r="G264" s="144"/>
      <c r="H264" s="144"/>
      <c r="I264" s="144"/>
      <c r="J264" s="144"/>
      <c r="K264" s="144"/>
      <c r="L264" s="1002" t="s">
        <v>1398</v>
      </c>
      <c r="M264" s="1002"/>
      <c r="N264" s="1002"/>
      <c r="O264" s="1002"/>
      <c r="P264" s="1056"/>
      <c r="Q264" s="1056"/>
      <c r="R264" s="1056"/>
      <c r="S264" s="1056"/>
      <c r="T264" s="1002"/>
      <c r="U264" s="1002"/>
      <c r="V264" s="1002"/>
      <c r="W264" s="1002"/>
      <c r="X264" s="1056"/>
      <c r="Y264" s="1056"/>
      <c r="Z264" s="1056"/>
      <c r="AA264" s="1056"/>
      <c r="AB264" s="1056"/>
      <c r="AC264" s="580"/>
      <c r="AD264" s="581"/>
      <c r="AE264" s="581"/>
      <c r="AF264" s="581"/>
      <c r="AG264" s="582"/>
      <c r="AH264" s="580"/>
      <c r="AI264" s="581"/>
      <c r="AJ264" s="581"/>
      <c r="AK264" s="581"/>
      <c r="AL264" s="581"/>
      <c r="AM264" s="105"/>
      <c r="AN264" s="106"/>
      <c r="AO264" s="106"/>
      <c r="AP264" s="106"/>
      <c r="AQ264" s="106"/>
      <c r="AR264" s="106"/>
      <c r="AS264" s="106"/>
      <c r="AT264" s="1056"/>
      <c r="AU264" s="1056"/>
      <c r="AV264" s="1056"/>
      <c r="AW264" s="756"/>
      <c r="AX264" s="145"/>
    </row>
    <row r="265" spans="1:55" ht="12.6" customHeight="1">
      <c r="A265" s="583" t="s">
        <v>1399</v>
      </c>
      <c r="B265" s="584"/>
      <c r="C265" s="584"/>
      <c r="D265" s="584"/>
      <c r="E265" s="584"/>
      <c r="F265" s="584"/>
      <c r="G265" s="584"/>
      <c r="H265" s="584"/>
      <c r="I265" s="584"/>
      <c r="J265" s="584"/>
      <c r="K265" s="584"/>
      <c r="L265" s="621" t="s">
        <v>1400</v>
      </c>
      <c r="M265" s="621"/>
      <c r="N265" s="621"/>
      <c r="O265" s="621"/>
      <c r="P265" s="621" t="s">
        <v>1401</v>
      </c>
      <c r="Q265" s="621"/>
      <c r="R265" s="621"/>
      <c r="S265" s="621"/>
      <c r="T265" s="621" t="s">
        <v>1402</v>
      </c>
      <c r="U265" s="621"/>
      <c r="V265" s="621"/>
      <c r="W265" s="621"/>
      <c r="X265" s="621" t="s">
        <v>1403</v>
      </c>
      <c r="Y265" s="621"/>
      <c r="Z265" s="621"/>
      <c r="AA265" s="621"/>
      <c r="AB265" s="621"/>
      <c r="AC265" s="621" t="s">
        <v>1404</v>
      </c>
      <c r="AD265" s="621"/>
      <c r="AE265" s="621"/>
      <c r="AF265" s="621"/>
      <c r="AG265" s="621"/>
      <c r="AH265" s="621" t="s">
        <v>1405</v>
      </c>
      <c r="AI265" s="621"/>
      <c r="AJ265" s="621"/>
      <c r="AK265" s="621"/>
      <c r="AL265" s="583"/>
      <c r="AM265" s="583" t="s">
        <v>1406</v>
      </c>
      <c r="AN265" s="584"/>
      <c r="AO265" s="584"/>
      <c r="AP265" s="584"/>
      <c r="AQ265" s="584"/>
      <c r="AR265" s="584"/>
      <c r="AS265" s="585"/>
      <c r="AT265" s="621" t="s">
        <v>1407</v>
      </c>
      <c r="AU265" s="621"/>
      <c r="AV265" s="621"/>
      <c r="AW265" s="583"/>
      <c r="AX265" s="145"/>
    </row>
    <row r="266" spans="1:55" ht="12.6" customHeight="1">
      <c r="A266" s="108" t="s">
        <v>1408</v>
      </c>
      <c r="B266" s="108"/>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08"/>
      <c r="AA266" s="108"/>
      <c r="AB266" s="108"/>
      <c r="AC266" s="108"/>
      <c r="AD266" s="108"/>
      <c r="AE266" s="108"/>
      <c r="AF266" s="108"/>
      <c r="AG266" s="108"/>
      <c r="AH266" s="108"/>
      <c r="AI266" s="108"/>
      <c r="AJ266" s="108"/>
      <c r="AK266" s="108"/>
      <c r="AL266" s="108"/>
      <c r="AM266" s="117"/>
      <c r="AN266" s="117"/>
      <c r="AO266" s="117"/>
      <c r="AP266" s="117"/>
      <c r="AQ266" s="117"/>
      <c r="AR266" s="117"/>
      <c r="AS266" s="117"/>
      <c r="AT266" s="108"/>
      <c r="AU266" s="108"/>
      <c r="AV266" s="108"/>
      <c r="AW266" s="108"/>
      <c r="AX266" s="109"/>
    </row>
    <row r="267" spans="1:55" ht="12.6" customHeight="1">
      <c r="A267" s="141" t="s">
        <v>1409</v>
      </c>
      <c r="B267" s="114"/>
      <c r="C267" s="114"/>
      <c r="D267" s="114"/>
      <c r="E267" s="114"/>
      <c r="F267" s="114"/>
      <c r="G267" s="114"/>
      <c r="H267" s="114"/>
      <c r="I267" s="114"/>
      <c r="J267" s="114"/>
      <c r="K267" s="115"/>
      <c r="L267" s="612">
        <f>SUM('HL KNIHA VYPOC'!$D$8)</f>
        <v>0</v>
      </c>
      <c r="M267" s="613"/>
      <c r="N267" s="613"/>
      <c r="O267" s="614"/>
      <c r="P267" s="613">
        <v>0</v>
      </c>
      <c r="Q267" s="613"/>
      <c r="R267" s="613"/>
      <c r="S267" s="614"/>
      <c r="T267" s="613">
        <v>0</v>
      </c>
      <c r="U267" s="613"/>
      <c r="V267" s="613"/>
      <c r="W267" s="614"/>
      <c r="X267" s="612">
        <f>SUM('HL KNIHA VYPOC'!$D$11)</f>
        <v>0</v>
      </c>
      <c r="Y267" s="613"/>
      <c r="Z267" s="613"/>
      <c r="AA267" s="613"/>
      <c r="AB267" s="614"/>
      <c r="AC267" s="612">
        <v>0</v>
      </c>
      <c r="AD267" s="613"/>
      <c r="AE267" s="613"/>
      <c r="AF267" s="613"/>
      <c r="AG267" s="614"/>
      <c r="AH267" s="612">
        <v>0</v>
      </c>
      <c r="AI267" s="613"/>
      <c r="AJ267" s="613"/>
      <c r="AK267" s="613"/>
      <c r="AL267" s="614"/>
      <c r="AM267" s="1057">
        <f>SUM('HL KNIHA VYPOC'!$D$37)</f>
        <v>0</v>
      </c>
      <c r="AN267" s="1058"/>
      <c r="AO267" s="1058"/>
      <c r="AP267" s="1058"/>
      <c r="AQ267" s="1058"/>
      <c r="AR267" s="1058"/>
      <c r="AS267" s="1059"/>
      <c r="AT267" s="699">
        <f>SUM(L267:AS268)</f>
        <v>0</v>
      </c>
      <c r="AU267" s="700"/>
      <c r="AV267" s="700"/>
      <c r="AW267" s="700"/>
      <c r="AX267" s="701"/>
    </row>
    <row r="268" spans="1:55" ht="12.6" customHeight="1">
      <c r="A268" s="146" t="s">
        <v>1410</v>
      </c>
      <c r="B268" s="117"/>
      <c r="C268" s="117"/>
      <c r="D268" s="117"/>
      <c r="E268" s="117"/>
      <c r="F268" s="117"/>
      <c r="G268" s="117"/>
      <c r="H268" s="117"/>
      <c r="I268" s="117"/>
      <c r="J268" s="117"/>
      <c r="K268" s="118"/>
      <c r="L268" s="618"/>
      <c r="M268" s="619"/>
      <c r="N268" s="619"/>
      <c r="O268" s="620"/>
      <c r="P268" s="619"/>
      <c r="Q268" s="619"/>
      <c r="R268" s="619"/>
      <c r="S268" s="620"/>
      <c r="T268" s="619"/>
      <c r="U268" s="619"/>
      <c r="V268" s="619"/>
      <c r="W268" s="620"/>
      <c r="X268" s="618"/>
      <c r="Y268" s="619"/>
      <c r="Z268" s="619"/>
      <c r="AA268" s="619"/>
      <c r="AB268" s="620"/>
      <c r="AC268" s="618"/>
      <c r="AD268" s="619"/>
      <c r="AE268" s="619"/>
      <c r="AF268" s="619"/>
      <c r="AG268" s="620"/>
      <c r="AH268" s="618"/>
      <c r="AI268" s="619"/>
      <c r="AJ268" s="619"/>
      <c r="AK268" s="619"/>
      <c r="AL268" s="620"/>
      <c r="AM268" s="1060"/>
      <c r="AN268" s="1061"/>
      <c r="AO268" s="1061"/>
      <c r="AP268" s="1061"/>
      <c r="AQ268" s="1061"/>
      <c r="AR268" s="1061"/>
      <c r="AS268" s="1062"/>
      <c r="AT268" s="705"/>
      <c r="AU268" s="706"/>
      <c r="AV268" s="706"/>
      <c r="AW268" s="706"/>
      <c r="AX268" s="707"/>
    </row>
    <row r="269" spans="1:55" ht="12.6" customHeight="1">
      <c r="A269" s="107" t="s">
        <v>1411</v>
      </c>
      <c r="B269" s="108"/>
      <c r="C269" s="108"/>
      <c r="D269" s="108"/>
      <c r="E269" s="108"/>
      <c r="F269" s="108"/>
      <c r="G269" s="108"/>
      <c r="H269" s="108"/>
      <c r="I269" s="108"/>
      <c r="J269" s="108"/>
      <c r="K269" s="109"/>
      <c r="L269" s="1053">
        <f>SUM('HL KNIHA VYPOC'!$E$8)</f>
        <v>0</v>
      </c>
      <c r="M269" s="1054"/>
      <c r="N269" s="1054"/>
      <c r="O269" s="1055"/>
      <c r="P269" s="1053">
        <f>SUM('HL KNIHA VYPOC'!$E$9)</f>
        <v>0</v>
      </c>
      <c r="Q269" s="1054"/>
      <c r="R269" s="1054"/>
      <c r="S269" s="1055"/>
      <c r="T269" s="1054">
        <f>SUM('HL KNIHA VYPOC'!$E$10)</f>
        <v>0</v>
      </c>
      <c r="U269" s="1054"/>
      <c r="V269" s="1054"/>
      <c r="W269" s="1055"/>
      <c r="X269" s="622">
        <f>SUM('HL KNIHA VYPOC'!$E$11)</f>
        <v>0</v>
      </c>
      <c r="Y269" s="623"/>
      <c r="Z269" s="623"/>
      <c r="AA269" s="623"/>
      <c r="AB269" s="624"/>
      <c r="AC269" s="622">
        <f>SUM('HL KNIHA VYPOC'!$E$13)</f>
        <v>0</v>
      </c>
      <c r="AD269" s="623"/>
      <c r="AE269" s="623"/>
      <c r="AF269" s="623"/>
      <c r="AG269" s="624"/>
      <c r="AH269" s="622">
        <f>SUM('HL KNIHA VYPOC'!$E$31)</f>
        <v>0</v>
      </c>
      <c r="AI269" s="623"/>
      <c r="AJ269" s="623"/>
      <c r="AK269" s="623"/>
      <c r="AL269" s="624"/>
      <c r="AM269" s="1066">
        <f>SUM('HL KNIHA VYPOC'!$E$37)</f>
        <v>0</v>
      </c>
      <c r="AN269" s="1067"/>
      <c r="AO269" s="1067"/>
      <c r="AP269" s="1067"/>
      <c r="AQ269" s="1067"/>
      <c r="AR269" s="1067"/>
      <c r="AS269" s="1068"/>
      <c r="AT269" s="1047">
        <f>SUM(L269:AS269)</f>
        <v>0</v>
      </c>
      <c r="AU269" s="1048"/>
      <c r="AV269" s="1048"/>
      <c r="AW269" s="1048"/>
      <c r="AX269" s="1049"/>
    </row>
    <row r="270" spans="1:55" ht="12.6" customHeight="1">
      <c r="A270" s="107" t="s">
        <v>1412</v>
      </c>
      <c r="B270" s="108"/>
      <c r="C270" s="108"/>
      <c r="D270" s="108"/>
      <c r="E270" s="108"/>
      <c r="F270" s="108"/>
      <c r="G270" s="108"/>
      <c r="H270" s="108"/>
      <c r="I270" s="108"/>
      <c r="J270" s="108"/>
      <c r="K270" s="109"/>
      <c r="L270" s="622">
        <f>SUM('HL KNIHA VYPOC'!$F$8)</f>
        <v>0</v>
      </c>
      <c r="M270" s="623"/>
      <c r="N270" s="623"/>
      <c r="O270" s="624"/>
      <c r="P270" s="1053">
        <f>SUM('HL KNIHA VYPOC'!$F$9)</f>
        <v>0</v>
      </c>
      <c r="Q270" s="1054"/>
      <c r="R270" s="1054"/>
      <c r="S270" s="1055"/>
      <c r="T270" s="1053">
        <f>SUM('HL KNIHA VYPOC'!$F$10)</f>
        <v>0</v>
      </c>
      <c r="U270" s="1054"/>
      <c r="V270" s="1054"/>
      <c r="W270" s="1055"/>
      <c r="X270" s="622">
        <f>SUM('HL KNIHA VYPOC'!$F$11)</f>
        <v>0</v>
      </c>
      <c r="Y270" s="623"/>
      <c r="Z270" s="623"/>
      <c r="AA270" s="623"/>
      <c r="AB270" s="624"/>
      <c r="AC270" s="622">
        <f>SUM('HL KNIHA VYPOC'!$F$13)</f>
        <v>0</v>
      </c>
      <c r="AD270" s="623"/>
      <c r="AE270" s="623"/>
      <c r="AF270" s="623"/>
      <c r="AG270" s="624"/>
      <c r="AH270" s="622">
        <f>SUM('HL KNIHA VYPOC'!$F$31)</f>
        <v>0</v>
      </c>
      <c r="AI270" s="623"/>
      <c r="AJ270" s="623"/>
      <c r="AK270" s="623"/>
      <c r="AL270" s="624"/>
      <c r="AM270" s="1066">
        <f>SUM('HL KNIHA VYPOC'!$F$37)</f>
        <v>0</v>
      </c>
      <c r="AN270" s="1067"/>
      <c r="AO270" s="1067"/>
      <c r="AP270" s="1067"/>
      <c r="AQ270" s="1067"/>
      <c r="AR270" s="1067"/>
      <c r="AS270" s="1068"/>
      <c r="AT270" s="1047">
        <f>SUM(L270:AS270)</f>
        <v>0</v>
      </c>
      <c r="AU270" s="1048"/>
      <c r="AV270" s="1048"/>
      <c r="AW270" s="1048"/>
      <c r="AX270" s="1049"/>
    </row>
    <row r="271" spans="1:55" ht="12.6" customHeight="1">
      <c r="A271" s="107" t="s">
        <v>1413</v>
      </c>
      <c r="B271" s="108"/>
      <c r="C271" s="108"/>
      <c r="D271" s="108"/>
      <c r="E271" s="108"/>
      <c r="F271" s="108"/>
      <c r="G271" s="108"/>
      <c r="H271" s="108"/>
      <c r="I271" s="108"/>
      <c r="J271" s="108"/>
      <c r="K271" s="109"/>
      <c r="L271" s="609"/>
      <c r="M271" s="610"/>
      <c r="N271" s="610"/>
      <c r="O271" s="611"/>
      <c r="P271" s="1050"/>
      <c r="Q271" s="1051"/>
      <c r="R271" s="1051"/>
      <c r="S271" s="1052"/>
      <c r="T271" s="1050"/>
      <c r="U271" s="1051"/>
      <c r="V271" s="1051"/>
      <c r="W271" s="1052"/>
      <c r="X271" s="609"/>
      <c r="Y271" s="610"/>
      <c r="Z271" s="610"/>
      <c r="AA271" s="610"/>
      <c r="AB271" s="611"/>
      <c r="AC271" s="609"/>
      <c r="AD271" s="610"/>
      <c r="AE271" s="610"/>
      <c r="AF271" s="610"/>
      <c r="AG271" s="611"/>
      <c r="AH271" s="609"/>
      <c r="AI271" s="610"/>
      <c r="AJ271" s="610"/>
      <c r="AK271" s="610"/>
      <c r="AL271" s="611"/>
      <c r="AM271" s="1063"/>
      <c r="AN271" s="1064"/>
      <c r="AO271" s="1064"/>
      <c r="AP271" s="1064"/>
      <c r="AQ271" s="1064"/>
      <c r="AR271" s="1064"/>
      <c r="AS271" s="1065"/>
      <c r="AT271" s="1047">
        <f>SUM(L271:AS271)</f>
        <v>0</v>
      </c>
      <c r="AU271" s="1048"/>
      <c r="AV271" s="1048"/>
      <c r="AW271" s="1048"/>
      <c r="AX271" s="1049"/>
    </row>
    <row r="272" spans="1:55" ht="12.6" customHeight="1">
      <c r="A272" s="143" t="s">
        <v>1414</v>
      </c>
      <c r="B272" s="103"/>
      <c r="C272" s="103"/>
      <c r="D272" s="103"/>
      <c r="E272" s="103"/>
      <c r="F272" s="103"/>
      <c r="G272" s="103"/>
      <c r="H272" s="103"/>
      <c r="I272" s="103"/>
      <c r="J272" s="103"/>
      <c r="K272" s="145"/>
      <c r="L272" s="615">
        <f>SUM(L267+L269-L270+L271)</f>
        <v>0</v>
      </c>
      <c r="M272" s="616"/>
      <c r="N272" s="616"/>
      <c r="O272" s="617"/>
      <c r="P272" s="616">
        <f>SUM(P267+P269-P270+P271)</f>
        <v>0</v>
      </c>
      <c r="Q272" s="616"/>
      <c r="R272" s="616"/>
      <c r="S272" s="617"/>
      <c r="T272" s="616">
        <v>0</v>
      </c>
      <c r="U272" s="616"/>
      <c r="V272" s="616"/>
      <c r="W272" s="617"/>
      <c r="X272" s="615">
        <f>SUM(X267+X269-X270+X271)</f>
        <v>0</v>
      </c>
      <c r="Y272" s="616"/>
      <c r="Z272" s="616"/>
      <c r="AA272" s="616"/>
      <c r="AB272" s="617"/>
      <c r="AC272" s="615">
        <v>0</v>
      </c>
      <c r="AD272" s="616"/>
      <c r="AE272" s="616"/>
      <c r="AF272" s="616"/>
      <c r="AG272" s="617"/>
      <c r="AH272" s="615">
        <v>0</v>
      </c>
      <c r="AI272" s="616"/>
      <c r="AJ272" s="616"/>
      <c r="AK272" s="616"/>
      <c r="AL272" s="617"/>
      <c r="AM272" s="1057">
        <f>SUM(AM267+AM269-AM270+AM271)</f>
        <v>0</v>
      </c>
      <c r="AN272" s="1058"/>
      <c r="AO272" s="1058"/>
      <c r="AP272" s="1058"/>
      <c r="AQ272" s="1058"/>
      <c r="AR272" s="1058"/>
      <c r="AS272" s="1059"/>
      <c r="AT272" s="699">
        <f>SUM(L272:AS273)</f>
        <v>0</v>
      </c>
      <c r="AU272" s="700"/>
      <c r="AV272" s="700"/>
      <c r="AW272" s="700"/>
      <c r="AX272" s="701"/>
    </row>
    <row r="273" spans="1:50" ht="12.6" customHeight="1">
      <c r="A273" s="146" t="s">
        <v>1410</v>
      </c>
      <c r="B273" s="117"/>
      <c r="C273" s="117"/>
      <c r="D273" s="117"/>
      <c r="E273" s="117"/>
      <c r="F273" s="117"/>
      <c r="G273" s="117"/>
      <c r="H273" s="117"/>
      <c r="I273" s="117"/>
      <c r="J273" s="117"/>
      <c r="K273" s="118"/>
      <c r="L273" s="618"/>
      <c r="M273" s="619"/>
      <c r="N273" s="619"/>
      <c r="O273" s="620"/>
      <c r="P273" s="619"/>
      <c r="Q273" s="619"/>
      <c r="R273" s="619"/>
      <c r="S273" s="620"/>
      <c r="T273" s="619"/>
      <c r="U273" s="619"/>
      <c r="V273" s="619"/>
      <c r="W273" s="620"/>
      <c r="X273" s="618"/>
      <c r="Y273" s="619"/>
      <c r="Z273" s="619"/>
      <c r="AA273" s="619"/>
      <c r="AB273" s="620"/>
      <c r="AC273" s="618"/>
      <c r="AD273" s="619"/>
      <c r="AE273" s="619"/>
      <c r="AF273" s="619"/>
      <c r="AG273" s="620"/>
      <c r="AH273" s="618"/>
      <c r="AI273" s="619"/>
      <c r="AJ273" s="619"/>
      <c r="AK273" s="619"/>
      <c r="AL273" s="620"/>
      <c r="AM273" s="1060"/>
      <c r="AN273" s="1061"/>
      <c r="AO273" s="1061"/>
      <c r="AP273" s="1061"/>
      <c r="AQ273" s="1061"/>
      <c r="AR273" s="1061"/>
      <c r="AS273" s="1062"/>
      <c r="AT273" s="705"/>
      <c r="AU273" s="706"/>
      <c r="AV273" s="706"/>
      <c r="AW273" s="706"/>
      <c r="AX273" s="707"/>
    </row>
    <row r="274" spans="1:50" ht="12.6" customHeight="1">
      <c r="A274" s="108" t="s">
        <v>1415</v>
      </c>
      <c r="B274" s="108"/>
      <c r="C274" s="108"/>
      <c r="D274" s="108"/>
      <c r="E274" s="108"/>
      <c r="F274" s="108"/>
      <c r="G274" s="108"/>
      <c r="H274" s="108"/>
      <c r="I274" s="108"/>
      <c r="J274" s="108"/>
      <c r="K274" s="108"/>
      <c r="L274" s="147"/>
      <c r="M274" s="147"/>
      <c r="N274" s="147"/>
      <c r="O274" s="147"/>
      <c r="P274" s="147"/>
      <c r="Q274" s="147"/>
      <c r="R274" s="147"/>
      <c r="S274" s="147"/>
      <c r="T274" s="147"/>
      <c r="U274" s="147"/>
      <c r="V274" s="147"/>
      <c r="W274" s="147"/>
      <c r="X274" s="147"/>
      <c r="Y274" s="147"/>
      <c r="Z274" s="147"/>
      <c r="AA274" s="147"/>
      <c r="AB274" s="147"/>
      <c r="AC274" s="147"/>
      <c r="AD274" s="147"/>
      <c r="AE274" s="147"/>
      <c r="AF274" s="147"/>
      <c r="AG274" s="147"/>
      <c r="AH274" s="147"/>
      <c r="AI274" s="147"/>
      <c r="AJ274" s="147"/>
      <c r="AK274" s="147"/>
      <c r="AL274" s="147"/>
      <c r="AM274" s="147"/>
      <c r="AN274" s="147"/>
      <c r="AO274" s="147"/>
      <c r="AP274" s="147"/>
      <c r="AQ274" s="147"/>
      <c r="AR274" s="147"/>
      <c r="AS274" s="147"/>
      <c r="AT274" s="148"/>
      <c r="AU274" s="148"/>
      <c r="AV274" s="148"/>
      <c r="AW274" s="148"/>
      <c r="AX274" s="149"/>
    </row>
    <row r="275" spans="1:50" ht="12.6" customHeight="1">
      <c r="A275" s="141" t="s">
        <v>1409</v>
      </c>
      <c r="B275" s="113"/>
      <c r="C275" s="114"/>
      <c r="D275" s="114"/>
      <c r="E275" s="114"/>
      <c r="F275" s="114"/>
      <c r="G275" s="114"/>
      <c r="H275" s="114"/>
      <c r="I275" s="114"/>
      <c r="J275" s="114"/>
      <c r="K275" s="115"/>
      <c r="L275" s="613">
        <f>SUM('HL KNIHA VYPOC'!$D$53)*-1</f>
        <v>0</v>
      </c>
      <c r="M275" s="613"/>
      <c r="N275" s="613"/>
      <c r="O275" s="614"/>
      <c r="P275" s="613">
        <v>0</v>
      </c>
      <c r="Q275" s="613"/>
      <c r="R275" s="613"/>
      <c r="S275" s="614"/>
      <c r="T275" s="613">
        <v>0</v>
      </c>
      <c r="U275" s="613"/>
      <c r="V275" s="613"/>
      <c r="W275" s="614"/>
      <c r="X275" s="612">
        <f>SUM('HL KNIHA VYPOC'!$D$56)*-1</f>
        <v>0</v>
      </c>
      <c r="Y275" s="613"/>
      <c r="Z275" s="613"/>
      <c r="AA275" s="613"/>
      <c r="AB275" s="614"/>
      <c r="AC275" s="612">
        <v>0</v>
      </c>
      <c r="AD275" s="613"/>
      <c r="AE275" s="613"/>
      <c r="AF275" s="613"/>
      <c r="AG275" s="614"/>
      <c r="AH275" s="612"/>
      <c r="AI275" s="613"/>
      <c r="AJ275" s="613"/>
      <c r="AK275" s="613"/>
      <c r="AL275" s="614"/>
      <c r="AM275" s="1057"/>
      <c r="AN275" s="1058"/>
      <c r="AO275" s="1058"/>
      <c r="AP275" s="1058"/>
      <c r="AQ275" s="1058"/>
      <c r="AR275" s="1058"/>
      <c r="AS275" s="1059"/>
      <c r="AT275" s="699">
        <f>SUM(L275:AS276)</f>
        <v>0</v>
      </c>
      <c r="AU275" s="700"/>
      <c r="AV275" s="700"/>
      <c r="AW275" s="700"/>
      <c r="AX275" s="701"/>
    </row>
    <row r="276" spans="1:50" ht="12.6" customHeight="1">
      <c r="A276" s="146" t="s">
        <v>1410</v>
      </c>
      <c r="B276" s="116"/>
      <c r="C276" s="117"/>
      <c r="D276" s="117"/>
      <c r="E276" s="117"/>
      <c r="F276" s="117"/>
      <c r="G276" s="117"/>
      <c r="H276" s="117"/>
      <c r="I276" s="117"/>
      <c r="J276" s="117"/>
      <c r="K276" s="118"/>
      <c r="L276" s="619"/>
      <c r="M276" s="619"/>
      <c r="N276" s="619"/>
      <c r="O276" s="620"/>
      <c r="P276" s="619"/>
      <c r="Q276" s="619"/>
      <c r="R276" s="619"/>
      <c r="S276" s="620"/>
      <c r="T276" s="619"/>
      <c r="U276" s="619"/>
      <c r="V276" s="619"/>
      <c r="W276" s="620"/>
      <c r="X276" s="618"/>
      <c r="Y276" s="619"/>
      <c r="Z276" s="619"/>
      <c r="AA276" s="619"/>
      <c r="AB276" s="620"/>
      <c r="AC276" s="618"/>
      <c r="AD276" s="619"/>
      <c r="AE276" s="619"/>
      <c r="AF276" s="619"/>
      <c r="AG276" s="620"/>
      <c r="AH276" s="618"/>
      <c r="AI276" s="619"/>
      <c r="AJ276" s="619"/>
      <c r="AK276" s="619"/>
      <c r="AL276" s="620"/>
      <c r="AM276" s="1060"/>
      <c r="AN276" s="1061"/>
      <c r="AO276" s="1061"/>
      <c r="AP276" s="1061"/>
      <c r="AQ276" s="1061"/>
      <c r="AR276" s="1061"/>
      <c r="AS276" s="1062"/>
      <c r="AT276" s="705"/>
      <c r="AU276" s="706"/>
      <c r="AV276" s="706"/>
      <c r="AW276" s="706"/>
      <c r="AX276" s="707"/>
    </row>
    <row r="277" spans="1:50" ht="12.6" customHeight="1">
      <c r="A277" s="107" t="s">
        <v>1411</v>
      </c>
      <c r="B277" s="107"/>
      <c r="C277" s="108"/>
      <c r="D277" s="108"/>
      <c r="E277" s="108"/>
      <c r="F277" s="108"/>
      <c r="G277" s="108"/>
      <c r="H277" s="108"/>
      <c r="I277" s="108"/>
      <c r="J277" s="108"/>
      <c r="K277" s="109"/>
      <c r="L277" s="1054">
        <f>SUM('HL KNIHA VYPOC'!$F$53)</f>
        <v>0</v>
      </c>
      <c r="M277" s="1054"/>
      <c r="N277" s="1054"/>
      <c r="O277" s="1055"/>
      <c r="P277" s="1053">
        <f>SUM('HL KNIHA VYPOC'!$F$54)</f>
        <v>0</v>
      </c>
      <c r="Q277" s="1054"/>
      <c r="R277" s="1054"/>
      <c r="S277" s="1055"/>
      <c r="T277" s="1054">
        <f>SUM('HL KNIHA VYPOC'!$F$55)</f>
        <v>0</v>
      </c>
      <c r="U277" s="1054"/>
      <c r="V277" s="1054"/>
      <c r="W277" s="1055"/>
      <c r="X277" s="622">
        <f>SUM('HL KNIHA VYPOC'!$F$56)</f>
        <v>0</v>
      </c>
      <c r="Y277" s="623"/>
      <c r="Z277" s="623"/>
      <c r="AA277" s="623"/>
      <c r="AB277" s="624"/>
      <c r="AC277" s="622">
        <f>SUM('HL KNIHA VYPOC'!$F$58)</f>
        <v>0</v>
      </c>
      <c r="AD277" s="623"/>
      <c r="AE277" s="623"/>
      <c r="AF277" s="623"/>
      <c r="AG277" s="624"/>
      <c r="AH277" s="622"/>
      <c r="AI277" s="623"/>
      <c r="AJ277" s="623"/>
      <c r="AK277" s="623"/>
      <c r="AL277" s="624"/>
      <c r="AM277" s="1066"/>
      <c r="AN277" s="1067"/>
      <c r="AO277" s="1067"/>
      <c r="AP277" s="1067"/>
      <c r="AQ277" s="1067"/>
      <c r="AR277" s="1067"/>
      <c r="AS277" s="1068"/>
      <c r="AT277" s="1047">
        <f>SUM(L277:AS277)</f>
        <v>0</v>
      </c>
      <c r="AU277" s="1048"/>
      <c r="AV277" s="1048"/>
      <c r="AW277" s="1048"/>
      <c r="AX277" s="1049"/>
    </row>
    <row r="278" spans="1:50" ht="12.6" customHeight="1">
      <c r="A278" s="107" t="s">
        <v>1412</v>
      </c>
      <c r="B278" s="150"/>
      <c r="C278" s="108"/>
      <c r="D278" s="108"/>
      <c r="E278" s="108"/>
      <c r="F278" s="108"/>
      <c r="G278" s="108"/>
      <c r="H278" s="108"/>
      <c r="I278" s="108"/>
      <c r="J278" s="108"/>
      <c r="K278" s="108"/>
      <c r="L278" s="622">
        <f>SUM('HL KNIHA VYPOC'!$E$53)</f>
        <v>0</v>
      </c>
      <c r="M278" s="623"/>
      <c r="N278" s="623"/>
      <c r="O278" s="624"/>
      <c r="P278" s="1053">
        <f>SUM('HL KNIHA VYPOC'!$E$54)</f>
        <v>0</v>
      </c>
      <c r="Q278" s="1054"/>
      <c r="R278" s="1054"/>
      <c r="S278" s="1055"/>
      <c r="T278" s="1054">
        <f>SUM('HL KNIHA VYPOC'!$E$55)</f>
        <v>0</v>
      </c>
      <c r="U278" s="1054"/>
      <c r="V278" s="1054"/>
      <c r="W278" s="1055"/>
      <c r="X278" s="622">
        <f>SUM('HL KNIHA VYPOC'!$E$56)</f>
        <v>0</v>
      </c>
      <c r="Y278" s="623"/>
      <c r="Z278" s="623"/>
      <c r="AA278" s="623"/>
      <c r="AB278" s="624"/>
      <c r="AC278" s="622">
        <f>SUM('HL KNIHA VYPOC'!$E$58)</f>
        <v>0</v>
      </c>
      <c r="AD278" s="623"/>
      <c r="AE278" s="623"/>
      <c r="AF278" s="623"/>
      <c r="AG278" s="624"/>
      <c r="AH278" s="622"/>
      <c r="AI278" s="623"/>
      <c r="AJ278" s="623"/>
      <c r="AK278" s="623"/>
      <c r="AL278" s="624"/>
      <c r="AM278" s="1066"/>
      <c r="AN278" s="1067"/>
      <c r="AO278" s="1067"/>
      <c r="AP278" s="1067"/>
      <c r="AQ278" s="1067"/>
      <c r="AR278" s="1067"/>
      <c r="AS278" s="1068"/>
      <c r="AT278" s="1047">
        <f>SUM(L278:AS278)</f>
        <v>0</v>
      </c>
      <c r="AU278" s="1048"/>
      <c r="AV278" s="1048"/>
      <c r="AW278" s="1048"/>
      <c r="AX278" s="1049"/>
    </row>
    <row r="279" spans="1:50" ht="12.6" customHeight="1">
      <c r="A279" s="107" t="s">
        <v>1413</v>
      </c>
      <c r="B279" s="150"/>
      <c r="C279" s="108"/>
      <c r="D279" s="108"/>
      <c r="E279" s="108"/>
      <c r="F279" s="108"/>
      <c r="G279" s="108"/>
      <c r="H279" s="108"/>
      <c r="I279" s="108"/>
      <c r="J279" s="108"/>
      <c r="K279" s="108"/>
      <c r="L279" s="609"/>
      <c r="M279" s="610"/>
      <c r="N279" s="610"/>
      <c r="O279" s="611"/>
      <c r="P279" s="1050"/>
      <c r="Q279" s="1051"/>
      <c r="R279" s="1051"/>
      <c r="S279" s="1052"/>
      <c r="T279" s="1051"/>
      <c r="U279" s="1051"/>
      <c r="V279" s="1051"/>
      <c r="W279" s="1052"/>
      <c r="X279" s="609"/>
      <c r="Y279" s="610"/>
      <c r="Z279" s="610"/>
      <c r="AA279" s="610"/>
      <c r="AB279" s="611"/>
      <c r="AC279" s="609"/>
      <c r="AD279" s="610"/>
      <c r="AE279" s="610"/>
      <c r="AF279" s="610"/>
      <c r="AG279" s="611"/>
      <c r="AH279" s="609"/>
      <c r="AI279" s="610"/>
      <c r="AJ279" s="610"/>
      <c r="AK279" s="610"/>
      <c r="AL279" s="611"/>
      <c r="AM279" s="1063"/>
      <c r="AN279" s="1064"/>
      <c r="AO279" s="1064"/>
      <c r="AP279" s="1064"/>
      <c r="AQ279" s="1064"/>
      <c r="AR279" s="1064"/>
      <c r="AS279" s="1065"/>
      <c r="AT279" s="1047">
        <f>SUM(L279:AS279)</f>
        <v>0</v>
      </c>
      <c r="AU279" s="1048"/>
      <c r="AV279" s="1048"/>
      <c r="AW279" s="1048"/>
      <c r="AX279" s="1049"/>
    </row>
    <row r="280" spans="1:50" ht="12.6" customHeight="1">
      <c r="A280" s="143" t="s">
        <v>1414</v>
      </c>
      <c r="B280" s="151"/>
      <c r="C280" s="103"/>
      <c r="D280" s="103"/>
      <c r="E280" s="103"/>
      <c r="F280" s="103"/>
      <c r="G280" s="103"/>
      <c r="H280" s="103"/>
      <c r="I280" s="103"/>
      <c r="J280" s="103"/>
      <c r="K280" s="103"/>
      <c r="L280" s="615">
        <v>0</v>
      </c>
      <c r="M280" s="616"/>
      <c r="N280" s="616"/>
      <c r="O280" s="617"/>
      <c r="P280" s="616">
        <v>0</v>
      </c>
      <c r="Q280" s="616"/>
      <c r="R280" s="616"/>
      <c r="S280" s="617"/>
      <c r="T280" s="616">
        <v>0</v>
      </c>
      <c r="U280" s="616"/>
      <c r="V280" s="616"/>
      <c r="W280" s="617"/>
      <c r="X280" s="615">
        <f>SUM(X275+X277-X278)</f>
        <v>0</v>
      </c>
      <c r="Y280" s="616"/>
      <c r="Z280" s="616"/>
      <c r="AA280" s="616"/>
      <c r="AB280" s="617"/>
      <c r="AC280" s="615">
        <v>0</v>
      </c>
      <c r="AD280" s="616"/>
      <c r="AE280" s="616"/>
      <c r="AF280" s="616"/>
      <c r="AG280" s="617"/>
      <c r="AH280" s="615"/>
      <c r="AI280" s="616"/>
      <c r="AJ280" s="616"/>
      <c r="AK280" s="616"/>
      <c r="AL280" s="617"/>
      <c r="AM280" s="1057"/>
      <c r="AN280" s="1058"/>
      <c r="AO280" s="1058"/>
      <c r="AP280" s="1058"/>
      <c r="AQ280" s="1058"/>
      <c r="AR280" s="1058"/>
      <c r="AS280" s="1059"/>
      <c r="AT280" s="699">
        <f>SUM(L280:AS281)</f>
        <v>0</v>
      </c>
      <c r="AU280" s="700"/>
      <c r="AV280" s="700"/>
      <c r="AW280" s="700"/>
      <c r="AX280" s="701"/>
    </row>
    <row r="281" spans="1:50" ht="12.6" customHeight="1">
      <c r="A281" s="146" t="s">
        <v>1410</v>
      </c>
      <c r="B281" s="152"/>
      <c r="C281" s="117"/>
      <c r="D281" s="117"/>
      <c r="E281" s="117"/>
      <c r="F281" s="117"/>
      <c r="G281" s="117"/>
      <c r="H281" s="117"/>
      <c r="I281" s="117"/>
      <c r="J281" s="117"/>
      <c r="K281" s="117"/>
      <c r="L281" s="618"/>
      <c r="M281" s="619"/>
      <c r="N281" s="619"/>
      <c r="O281" s="620"/>
      <c r="P281" s="619"/>
      <c r="Q281" s="619"/>
      <c r="R281" s="619"/>
      <c r="S281" s="620"/>
      <c r="T281" s="619"/>
      <c r="U281" s="619"/>
      <c r="V281" s="619"/>
      <c r="W281" s="620"/>
      <c r="X281" s="618"/>
      <c r="Y281" s="619"/>
      <c r="Z281" s="619"/>
      <c r="AA281" s="619"/>
      <c r="AB281" s="620"/>
      <c r="AC281" s="618"/>
      <c r="AD281" s="619"/>
      <c r="AE281" s="619"/>
      <c r="AF281" s="619"/>
      <c r="AG281" s="620"/>
      <c r="AH281" s="618"/>
      <c r="AI281" s="619"/>
      <c r="AJ281" s="619"/>
      <c r="AK281" s="619"/>
      <c r="AL281" s="620"/>
      <c r="AM281" s="1060"/>
      <c r="AN281" s="1061"/>
      <c r="AO281" s="1061"/>
      <c r="AP281" s="1061"/>
      <c r="AQ281" s="1061"/>
      <c r="AR281" s="1061"/>
      <c r="AS281" s="1062"/>
      <c r="AT281" s="705"/>
      <c r="AU281" s="706"/>
      <c r="AV281" s="706"/>
      <c r="AW281" s="706"/>
      <c r="AX281" s="707"/>
    </row>
    <row r="282" spans="1:50" ht="12.6" customHeight="1">
      <c r="A282" s="103" t="s">
        <v>1416</v>
      </c>
      <c r="B282" s="103"/>
      <c r="C282" s="103"/>
      <c r="D282" s="103"/>
      <c r="E282" s="103"/>
      <c r="F282" s="103"/>
      <c r="G282" s="103"/>
      <c r="H282" s="103"/>
      <c r="I282" s="103"/>
      <c r="J282" s="103"/>
      <c r="K282" s="103"/>
      <c r="L282" s="153"/>
      <c r="M282" s="153"/>
      <c r="N282" s="153"/>
      <c r="O282" s="153"/>
      <c r="P282" s="153"/>
      <c r="Q282" s="153"/>
      <c r="R282" s="153"/>
      <c r="S282" s="153"/>
      <c r="T282" s="153"/>
      <c r="U282" s="153"/>
      <c r="V282" s="153"/>
      <c r="W282" s="153"/>
      <c r="X282" s="153"/>
      <c r="Y282" s="153"/>
      <c r="Z282" s="153"/>
      <c r="AA282" s="153"/>
      <c r="AB282" s="153"/>
      <c r="AC282" s="153"/>
      <c r="AD282" s="153"/>
      <c r="AE282" s="153"/>
      <c r="AF282" s="153"/>
      <c r="AG282" s="153"/>
      <c r="AH282" s="153"/>
      <c r="AI282" s="153"/>
      <c r="AJ282" s="153"/>
      <c r="AK282" s="153"/>
      <c r="AL282" s="153"/>
      <c r="AM282" s="153"/>
      <c r="AN282" s="153"/>
      <c r="AO282" s="153"/>
      <c r="AP282" s="153"/>
      <c r="AQ282" s="153"/>
      <c r="AR282" s="153"/>
      <c r="AS282" s="153"/>
      <c r="AT282" s="154"/>
      <c r="AU282" s="154"/>
      <c r="AV282" s="154"/>
      <c r="AW282" s="154"/>
      <c r="AX282" s="149"/>
    </row>
    <row r="283" spans="1:50" ht="12.6" customHeight="1">
      <c r="A283" s="141" t="s">
        <v>1409</v>
      </c>
      <c r="B283" s="114"/>
      <c r="C283" s="114"/>
      <c r="D283" s="114"/>
      <c r="E283" s="114"/>
      <c r="F283" s="114"/>
      <c r="G283" s="114"/>
      <c r="H283" s="114"/>
      <c r="I283" s="114"/>
      <c r="J283" s="114"/>
      <c r="K283" s="114"/>
      <c r="L283" s="612"/>
      <c r="M283" s="613"/>
      <c r="N283" s="613"/>
      <c r="O283" s="614"/>
      <c r="P283" s="613"/>
      <c r="Q283" s="613"/>
      <c r="R283" s="613"/>
      <c r="S283" s="614"/>
      <c r="T283" s="613"/>
      <c r="U283" s="613"/>
      <c r="V283" s="613"/>
      <c r="W283" s="614"/>
      <c r="X283" s="612"/>
      <c r="Y283" s="613"/>
      <c r="Z283" s="613"/>
      <c r="AA283" s="613"/>
      <c r="AB283" s="614"/>
      <c r="AC283" s="612"/>
      <c r="AD283" s="613"/>
      <c r="AE283" s="613"/>
      <c r="AF283" s="613"/>
      <c r="AG283" s="614"/>
      <c r="AH283" s="612">
        <f>SUM(AH288-AH287+AH286-AH285)</f>
        <v>0</v>
      </c>
      <c r="AI283" s="613"/>
      <c r="AJ283" s="613"/>
      <c r="AK283" s="613"/>
      <c r="AL283" s="614"/>
      <c r="AM283" s="1057"/>
      <c r="AN283" s="1058"/>
      <c r="AO283" s="1058"/>
      <c r="AP283" s="1058"/>
      <c r="AQ283" s="1058"/>
      <c r="AR283" s="1058"/>
      <c r="AS283" s="1059"/>
      <c r="AT283" s="699">
        <f>SUM(L283:AS284)</f>
        <v>0</v>
      </c>
      <c r="AU283" s="700"/>
      <c r="AV283" s="700"/>
      <c r="AW283" s="700"/>
      <c r="AX283" s="701"/>
    </row>
    <row r="284" spans="1:50" ht="12.6" customHeight="1">
      <c r="A284" s="146" t="s">
        <v>1410</v>
      </c>
      <c r="B284" s="117"/>
      <c r="C284" s="117"/>
      <c r="D284" s="117"/>
      <c r="E284" s="117"/>
      <c r="F284" s="117"/>
      <c r="G284" s="117"/>
      <c r="H284" s="117"/>
      <c r="I284" s="117"/>
      <c r="J284" s="117"/>
      <c r="K284" s="117"/>
      <c r="L284" s="618"/>
      <c r="M284" s="619"/>
      <c r="N284" s="619"/>
      <c r="O284" s="620"/>
      <c r="P284" s="619"/>
      <c r="Q284" s="619"/>
      <c r="R284" s="619"/>
      <c r="S284" s="620"/>
      <c r="T284" s="619"/>
      <c r="U284" s="619"/>
      <c r="V284" s="619"/>
      <c r="W284" s="620"/>
      <c r="X284" s="618"/>
      <c r="Y284" s="619"/>
      <c r="Z284" s="619"/>
      <c r="AA284" s="619"/>
      <c r="AB284" s="620"/>
      <c r="AC284" s="618"/>
      <c r="AD284" s="619"/>
      <c r="AE284" s="619"/>
      <c r="AF284" s="619"/>
      <c r="AG284" s="620"/>
      <c r="AH284" s="618"/>
      <c r="AI284" s="619"/>
      <c r="AJ284" s="619"/>
      <c r="AK284" s="619"/>
      <c r="AL284" s="620"/>
      <c r="AM284" s="1060"/>
      <c r="AN284" s="1061"/>
      <c r="AO284" s="1061"/>
      <c r="AP284" s="1061"/>
      <c r="AQ284" s="1061"/>
      <c r="AR284" s="1061"/>
      <c r="AS284" s="1062"/>
      <c r="AT284" s="705"/>
      <c r="AU284" s="706"/>
      <c r="AV284" s="706"/>
      <c r="AW284" s="706"/>
      <c r="AX284" s="707"/>
    </row>
    <row r="285" spans="1:50" ht="12.6" customHeight="1">
      <c r="A285" s="107" t="s">
        <v>1411</v>
      </c>
      <c r="B285" s="108"/>
      <c r="C285" s="108"/>
      <c r="D285" s="108"/>
      <c r="E285" s="108"/>
      <c r="F285" s="108"/>
      <c r="G285" s="108"/>
      <c r="H285" s="108"/>
      <c r="I285" s="108"/>
      <c r="J285" s="108"/>
      <c r="K285" s="108"/>
      <c r="L285" s="1050"/>
      <c r="M285" s="1051"/>
      <c r="N285" s="1051"/>
      <c r="O285" s="1052"/>
      <c r="P285" s="1050"/>
      <c r="Q285" s="1051"/>
      <c r="R285" s="1051"/>
      <c r="S285" s="1052"/>
      <c r="T285" s="1051"/>
      <c r="U285" s="1051"/>
      <c r="V285" s="1051"/>
      <c r="W285" s="1052"/>
      <c r="X285" s="609"/>
      <c r="Y285" s="610"/>
      <c r="Z285" s="610"/>
      <c r="AA285" s="610"/>
      <c r="AB285" s="611"/>
      <c r="AC285" s="609"/>
      <c r="AD285" s="610"/>
      <c r="AE285" s="610"/>
      <c r="AF285" s="610"/>
      <c r="AG285" s="611"/>
      <c r="AH285" s="609"/>
      <c r="AI285" s="610"/>
      <c r="AJ285" s="610"/>
      <c r="AK285" s="610"/>
      <c r="AL285" s="611"/>
      <c r="AM285" s="1063"/>
      <c r="AN285" s="1064"/>
      <c r="AO285" s="1064"/>
      <c r="AP285" s="1064"/>
      <c r="AQ285" s="1064"/>
      <c r="AR285" s="1064"/>
      <c r="AS285" s="1065"/>
      <c r="AT285" s="1047">
        <f>SUM(L285:AS285)</f>
        <v>0</v>
      </c>
      <c r="AU285" s="1048"/>
      <c r="AV285" s="1048"/>
      <c r="AW285" s="1048"/>
      <c r="AX285" s="1049"/>
    </row>
    <row r="286" spans="1:50" ht="12.6" customHeight="1">
      <c r="A286" s="107" t="s">
        <v>1412</v>
      </c>
      <c r="B286" s="108"/>
      <c r="C286" s="108"/>
      <c r="D286" s="108"/>
      <c r="E286" s="108"/>
      <c r="F286" s="108"/>
      <c r="G286" s="108"/>
      <c r="H286" s="108"/>
      <c r="I286" s="108"/>
      <c r="J286" s="108"/>
      <c r="K286" s="108"/>
      <c r="L286" s="609"/>
      <c r="M286" s="610"/>
      <c r="N286" s="610"/>
      <c r="O286" s="611"/>
      <c r="P286" s="1050"/>
      <c r="Q286" s="1051"/>
      <c r="R286" s="1051"/>
      <c r="S286" s="1052"/>
      <c r="T286" s="1051"/>
      <c r="U286" s="1051"/>
      <c r="V286" s="1051"/>
      <c r="W286" s="1052"/>
      <c r="X286" s="609"/>
      <c r="Y286" s="610"/>
      <c r="Z286" s="610"/>
      <c r="AA286" s="610"/>
      <c r="AB286" s="611"/>
      <c r="AC286" s="609"/>
      <c r="AD286" s="610"/>
      <c r="AE286" s="610"/>
      <c r="AF286" s="610"/>
      <c r="AG286" s="611"/>
      <c r="AH286" s="609"/>
      <c r="AI286" s="610"/>
      <c r="AJ286" s="610"/>
      <c r="AK286" s="610"/>
      <c r="AL286" s="611"/>
      <c r="AM286" s="1063"/>
      <c r="AN286" s="1064"/>
      <c r="AO286" s="1064"/>
      <c r="AP286" s="1064"/>
      <c r="AQ286" s="1064"/>
      <c r="AR286" s="1064"/>
      <c r="AS286" s="1065"/>
      <c r="AT286" s="1047">
        <f>SUM(L286:AS286)</f>
        <v>0</v>
      </c>
      <c r="AU286" s="1048"/>
      <c r="AV286" s="1048"/>
      <c r="AW286" s="1048"/>
      <c r="AX286" s="1049"/>
    </row>
    <row r="287" spans="1:50" ht="12.6" customHeight="1">
      <c r="A287" s="107" t="s">
        <v>1413</v>
      </c>
      <c r="B287" s="108"/>
      <c r="C287" s="108"/>
      <c r="D287" s="108"/>
      <c r="E287" s="108"/>
      <c r="F287" s="108"/>
      <c r="G287" s="108"/>
      <c r="H287" s="108"/>
      <c r="I287" s="108"/>
      <c r="J287" s="108"/>
      <c r="K287" s="108"/>
      <c r="L287" s="609"/>
      <c r="M287" s="610"/>
      <c r="N287" s="610"/>
      <c r="O287" s="611"/>
      <c r="P287" s="1050"/>
      <c r="Q287" s="1051"/>
      <c r="R287" s="1051"/>
      <c r="S287" s="1052"/>
      <c r="T287" s="1051"/>
      <c r="U287" s="1051"/>
      <c r="V287" s="1051"/>
      <c r="W287" s="1052"/>
      <c r="X287" s="609"/>
      <c r="Y287" s="610"/>
      <c r="Z287" s="610"/>
      <c r="AA287" s="610"/>
      <c r="AB287" s="611"/>
      <c r="AC287" s="609"/>
      <c r="AD287" s="610"/>
      <c r="AE287" s="610"/>
      <c r="AF287" s="610"/>
      <c r="AG287" s="611"/>
      <c r="AH287" s="609"/>
      <c r="AI287" s="610"/>
      <c r="AJ287" s="610"/>
      <c r="AK287" s="610"/>
      <c r="AL287" s="611"/>
      <c r="AM287" s="1063"/>
      <c r="AN287" s="1064"/>
      <c r="AO287" s="1064"/>
      <c r="AP287" s="1064"/>
      <c r="AQ287" s="1064"/>
      <c r="AR287" s="1064"/>
      <c r="AS287" s="1065"/>
      <c r="AT287" s="1047">
        <f>SUM(L287:AS287)</f>
        <v>0</v>
      </c>
      <c r="AU287" s="1048"/>
      <c r="AV287" s="1048"/>
      <c r="AW287" s="1048"/>
      <c r="AX287" s="1049"/>
    </row>
    <row r="288" spans="1:50" ht="12.6" customHeight="1">
      <c r="A288" s="143" t="s">
        <v>1414</v>
      </c>
      <c r="B288" s="103"/>
      <c r="C288" s="103"/>
      <c r="D288" s="103"/>
      <c r="E288" s="103"/>
      <c r="F288" s="103"/>
      <c r="G288" s="103"/>
      <c r="H288" s="103"/>
      <c r="I288" s="103"/>
      <c r="J288" s="103"/>
      <c r="K288" s="103"/>
      <c r="L288" s="615"/>
      <c r="M288" s="616"/>
      <c r="N288" s="616"/>
      <c r="O288" s="617"/>
      <c r="P288" s="616"/>
      <c r="Q288" s="616"/>
      <c r="R288" s="616"/>
      <c r="S288" s="617"/>
      <c r="T288" s="616"/>
      <c r="U288" s="616"/>
      <c r="V288" s="616"/>
      <c r="W288" s="617"/>
      <c r="X288" s="615"/>
      <c r="Y288" s="616"/>
      <c r="Z288" s="616"/>
      <c r="AA288" s="616"/>
      <c r="AB288" s="617"/>
      <c r="AC288" s="615"/>
      <c r="AD288" s="616"/>
      <c r="AE288" s="616"/>
      <c r="AF288" s="616"/>
      <c r="AG288" s="617"/>
      <c r="AH288" s="615">
        <f>SUM('HL KNIHA VYPOC'!$G$73)*-1</f>
        <v>0</v>
      </c>
      <c r="AI288" s="616"/>
      <c r="AJ288" s="616"/>
      <c r="AK288" s="616"/>
      <c r="AL288" s="617"/>
      <c r="AM288" s="1057"/>
      <c r="AN288" s="1058"/>
      <c r="AO288" s="1058"/>
      <c r="AP288" s="1058"/>
      <c r="AQ288" s="1058"/>
      <c r="AR288" s="1058"/>
      <c r="AS288" s="1059"/>
      <c r="AT288" s="699">
        <f>SUM(L288:AS289)</f>
        <v>0</v>
      </c>
      <c r="AU288" s="700"/>
      <c r="AV288" s="700"/>
      <c r="AW288" s="700"/>
      <c r="AX288" s="701"/>
    </row>
    <row r="289" spans="1:55" ht="12.6" customHeight="1">
      <c r="A289" s="146" t="s">
        <v>1410</v>
      </c>
      <c r="B289" s="117"/>
      <c r="C289" s="117"/>
      <c r="D289" s="117"/>
      <c r="E289" s="117"/>
      <c r="F289" s="117"/>
      <c r="G289" s="117"/>
      <c r="H289" s="117"/>
      <c r="I289" s="117"/>
      <c r="J289" s="117"/>
      <c r="K289" s="117"/>
      <c r="L289" s="618"/>
      <c r="M289" s="619"/>
      <c r="N289" s="619"/>
      <c r="O289" s="620"/>
      <c r="P289" s="619"/>
      <c r="Q289" s="619"/>
      <c r="R289" s="619"/>
      <c r="S289" s="620"/>
      <c r="T289" s="619"/>
      <c r="U289" s="619"/>
      <c r="V289" s="619"/>
      <c r="W289" s="620"/>
      <c r="X289" s="618"/>
      <c r="Y289" s="619"/>
      <c r="Z289" s="619"/>
      <c r="AA289" s="619"/>
      <c r="AB289" s="620"/>
      <c r="AC289" s="618"/>
      <c r="AD289" s="619"/>
      <c r="AE289" s="619"/>
      <c r="AF289" s="619"/>
      <c r="AG289" s="620"/>
      <c r="AH289" s="618"/>
      <c r="AI289" s="619"/>
      <c r="AJ289" s="619"/>
      <c r="AK289" s="619"/>
      <c r="AL289" s="620"/>
      <c r="AM289" s="1060"/>
      <c r="AN289" s="1061"/>
      <c r="AO289" s="1061"/>
      <c r="AP289" s="1061"/>
      <c r="AQ289" s="1061"/>
      <c r="AR289" s="1061"/>
      <c r="AS289" s="1062"/>
      <c r="AT289" s="705"/>
      <c r="AU289" s="706"/>
      <c r="AV289" s="706"/>
      <c r="AW289" s="706"/>
      <c r="AX289" s="707"/>
    </row>
    <row r="290" spans="1:55" ht="12.6" customHeight="1">
      <c r="A290" s="103" t="s">
        <v>1417</v>
      </c>
      <c r="B290" s="103"/>
      <c r="C290" s="103"/>
      <c r="D290" s="103"/>
      <c r="E290" s="103"/>
      <c r="F290" s="103"/>
      <c r="G290" s="103"/>
      <c r="H290" s="103"/>
      <c r="I290" s="103"/>
      <c r="J290" s="103"/>
      <c r="K290" s="103"/>
      <c r="L290" s="153"/>
      <c r="M290" s="153"/>
      <c r="N290" s="153"/>
      <c r="O290" s="153"/>
      <c r="P290" s="153"/>
      <c r="Q290" s="153"/>
      <c r="R290" s="153"/>
      <c r="S290" s="153"/>
      <c r="T290" s="153"/>
      <c r="U290" s="153"/>
      <c r="V290" s="153"/>
      <c r="W290" s="153"/>
      <c r="X290" s="153"/>
      <c r="Y290" s="153"/>
      <c r="Z290" s="153"/>
      <c r="AA290" s="153"/>
      <c r="AB290" s="153"/>
      <c r="AC290" s="153"/>
      <c r="AD290" s="153"/>
      <c r="AE290" s="153"/>
      <c r="AF290" s="153"/>
      <c r="AG290" s="153"/>
      <c r="AH290" s="153"/>
      <c r="AI290" s="153"/>
      <c r="AJ290" s="153"/>
      <c r="AK290" s="153"/>
      <c r="AL290" s="153"/>
      <c r="AM290" s="153"/>
      <c r="AN290" s="153"/>
      <c r="AO290" s="153"/>
      <c r="AP290" s="153"/>
      <c r="AQ290" s="153"/>
      <c r="AR290" s="153"/>
      <c r="AS290" s="153"/>
      <c r="AT290" s="154"/>
      <c r="AU290" s="154"/>
      <c r="AV290" s="154"/>
      <c r="AW290" s="154"/>
      <c r="AX290" s="149"/>
    </row>
    <row r="291" spans="1:55" ht="12.6" customHeight="1">
      <c r="A291" s="141" t="s">
        <v>1409</v>
      </c>
      <c r="B291" s="114"/>
      <c r="C291" s="114"/>
      <c r="D291" s="114"/>
      <c r="E291" s="114"/>
      <c r="F291" s="114"/>
      <c r="G291" s="114"/>
      <c r="H291" s="114"/>
      <c r="I291" s="114"/>
      <c r="J291" s="114"/>
      <c r="K291" s="115"/>
      <c r="L291" s="612">
        <f>SUM(L267-L275-L283)</f>
        <v>0</v>
      </c>
      <c r="M291" s="613"/>
      <c r="N291" s="613"/>
      <c r="O291" s="614"/>
      <c r="P291" s="613">
        <f>SUM(P267-P275-P283)</f>
        <v>0</v>
      </c>
      <c r="Q291" s="613"/>
      <c r="R291" s="613"/>
      <c r="S291" s="614"/>
      <c r="T291" s="613">
        <f>SUM(T267-T275-T283)</f>
        <v>0</v>
      </c>
      <c r="U291" s="613"/>
      <c r="V291" s="613"/>
      <c r="W291" s="614"/>
      <c r="X291" s="612">
        <f>SUM(X267-X275-X283)</f>
        <v>0</v>
      </c>
      <c r="Y291" s="613"/>
      <c r="Z291" s="613"/>
      <c r="AA291" s="613"/>
      <c r="AB291" s="614"/>
      <c r="AC291" s="612">
        <f>SUM(AC267-AC275-AC283)</f>
        <v>0</v>
      </c>
      <c r="AD291" s="613"/>
      <c r="AE291" s="613"/>
      <c r="AF291" s="613"/>
      <c r="AG291" s="614"/>
      <c r="AH291" s="612">
        <f>SUM(AH267-AH275-AH283)</f>
        <v>0</v>
      </c>
      <c r="AI291" s="613"/>
      <c r="AJ291" s="613"/>
      <c r="AK291" s="613"/>
      <c r="AL291" s="614"/>
      <c r="AM291" s="1057">
        <f>SUM(AM267-AM275-AM283)</f>
        <v>0</v>
      </c>
      <c r="AN291" s="1058"/>
      <c r="AO291" s="1058"/>
      <c r="AP291" s="1058"/>
      <c r="AQ291" s="1058"/>
      <c r="AR291" s="1058"/>
      <c r="AS291" s="1059"/>
      <c r="AT291" s="699">
        <f>SUM(L291:AS292)</f>
        <v>0</v>
      </c>
      <c r="AU291" s="700"/>
      <c r="AV291" s="700"/>
      <c r="AW291" s="700"/>
      <c r="AX291" s="701"/>
    </row>
    <row r="292" spans="1:55" ht="12.6" customHeight="1">
      <c r="A292" s="146" t="s">
        <v>1410</v>
      </c>
      <c r="B292" s="117"/>
      <c r="C292" s="117"/>
      <c r="D292" s="117"/>
      <c r="E292" s="117"/>
      <c r="F292" s="117"/>
      <c r="G292" s="117"/>
      <c r="H292" s="117"/>
      <c r="I292" s="117"/>
      <c r="J292" s="117"/>
      <c r="K292" s="118"/>
      <c r="L292" s="618"/>
      <c r="M292" s="619"/>
      <c r="N292" s="619"/>
      <c r="O292" s="620"/>
      <c r="P292" s="619"/>
      <c r="Q292" s="619"/>
      <c r="R292" s="619"/>
      <c r="S292" s="620"/>
      <c r="T292" s="619"/>
      <c r="U292" s="619"/>
      <c r="V292" s="619"/>
      <c r="W292" s="620"/>
      <c r="X292" s="618"/>
      <c r="Y292" s="619"/>
      <c r="Z292" s="619"/>
      <c r="AA292" s="619"/>
      <c r="AB292" s="620"/>
      <c r="AC292" s="618"/>
      <c r="AD292" s="619"/>
      <c r="AE292" s="619"/>
      <c r="AF292" s="619"/>
      <c r="AG292" s="620"/>
      <c r="AH292" s="618"/>
      <c r="AI292" s="619"/>
      <c r="AJ292" s="619"/>
      <c r="AK292" s="619"/>
      <c r="AL292" s="620"/>
      <c r="AM292" s="1060"/>
      <c r="AN292" s="1061"/>
      <c r="AO292" s="1061"/>
      <c r="AP292" s="1061"/>
      <c r="AQ292" s="1061"/>
      <c r="AR292" s="1061"/>
      <c r="AS292" s="1062"/>
      <c r="AT292" s="705"/>
      <c r="AU292" s="706"/>
      <c r="AV292" s="706"/>
      <c r="AW292" s="706"/>
      <c r="AX292" s="707"/>
    </row>
    <row r="293" spans="1:55" ht="12.6" customHeight="1">
      <c r="A293" s="143" t="s">
        <v>1414</v>
      </c>
      <c r="B293" s="103"/>
      <c r="C293" s="103"/>
      <c r="D293" s="103"/>
      <c r="E293" s="103"/>
      <c r="F293" s="103"/>
      <c r="G293" s="103"/>
      <c r="H293" s="103"/>
      <c r="I293" s="103"/>
      <c r="J293" s="103"/>
      <c r="K293" s="145"/>
      <c r="L293" s="615">
        <f>SUM(L272-L280-L288)</f>
        <v>0</v>
      </c>
      <c r="M293" s="616"/>
      <c r="N293" s="616"/>
      <c r="O293" s="617"/>
      <c r="P293" s="616">
        <f>SUM(P272-P280-P288)</f>
        <v>0</v>
      </c>
      <c r="Q293" s="616"/>
      <c r="R293" s="616"/>
      <c r="S293" s="617"/>
      <c r="T293" s="616">
        <f>SUM(T272-T280-T288)</f>
        <v>0</v>
      </c>
      <c r="U293" s="616"/>
      <c r="V293" s="616"/>
      <c r="W293" s="617"/>
      <c r="X293" s="615">
        <f>SUM(X272-X280-X288)</f>
        <v>0</v>
      </c>
      <c r="Y293" s="616"/>
      <c r="Z293" s="616"/>
      <c r="AA293" s="616"/>
      <c r="AB293" s="617"/>
      <c r="AC293" s="615">
        <f>SUM(AC272-AC280-AC288)</f>
        <v>0</v>
      </c>
      <c r="AD293" s="616"/>
      <c r="AE293" s="616"/>
      <c r="AF293" s="616"/>
      <c r="AG293" s="617"/>
      <c r="AH293" s="615">
        <f>SUM(AH272-AH280-AH288)</f>
        <v>0</v>
      </c>
      <c r="AI293" s="616"/>
      <c r="AJ293" s="616"/>
      <c r="AK293" s="616"/>
      <c r="AL293" s="617"/>
      <c r="AM293" s="1057">
        <f>SUM(AM272-AM280-AM288)</f>
        <v>0</v>
      </c>
      <c r="AN293" s="1058"/>
      <c r="AO293" s="1058"/>
      <c r="AP293" s="1058"/>
      <c r="AQ293" s="1058"/>
      <c r="AR293" s="1058"/>
      <c r="AS293" s="1059"/>
      <c r="AT293" s="699">
        <f>SUM(L293:AS294)</f>
        <v>0</v>
      </c>
      <c r="AU293" s="700"/>
      <c r="AV293" s="700"/>
      <c r="AW293" s="700"/>
      <c r="AX293" s="701"/>
    </row>
    <row r="294" spans="1:55" ht="12.6" customHeight="1">
      <c r="A294" s="146" t="s">
        <v>1410</v>
      </c>
      <c r="B294" s="117"/>
      <c r="C294" s="117"/>
      <c r="D294" s="117"/>
      <c r="E294" s="117"/>
      <c r="F294" s="117"/>
      <c r="G294" s="117"/>
      <c r="H294" s="117"/>
      <c r="I294" s="117"/>
      <c r="J294" s="117"/>
      <c r="K294" s="118"/>
      <c r="L294" s="618"/>
      <c r="M294" s="619"/>
      <c r="N294" s="619"/>
      <c r="O294" s="620"/>
      <c r="P294" s="619"/>
      <c r="Q294" s="619"/>
      <c r="R294" s="619"/>
      <c r="S294" s="620"/>
      <c r="T294" s="619"/>
      <c r="U294" s="619"/>
      <c r="V294" s="619"/>
      <c r="W294" s="620"/>
      <c r="X294" s="618"/>
      <c r="Y294" s="619"/>
      <c r="Z294" s="619"/>
      <c r="AA294" s="619"/>
      <c r="AB294" s="620"/>
      <c r="AC294" s="618"/>
      <c r="AD294" s="619"/>
      <c r="AE294" s="619"/>
      <c r="AF294" s="619"/>
      <c r="AG294" s="620"/>
      <c r="AH294" s="618"/>
      <c r="AI294" s="619"/>
      <c r="AJ294" s="619"/>
      <c r="AK294" s="619"/>
      <c r="AL294" s="620"/>
      <c r="AM294" s="1060"/>
      <c r="AN294" s="1061"/>
      <c r="AO294" s="1061"/>
      <c r="AP294" s="1061"/>
      <c r="AQ294" s="1061"/>
      <c r="AR294" s="1061"/>
      <c r="AS294" s="1062"/>
      <c r="AT294" s="705"/>
      <c r="AU294" s="706"/>
      <c r="AV294" s="706"/>
      <c r="AW294" s="706"/>
      <c r="AX294" s="707"/>
    </row>
    <row r="295" spans="1:55" ht="12.6" customHeight="1">
      <c r="A295" s="144"/>
      <c r="B295" s="103"/>
      <c r="C295" s="103"/>
      <c r="D295" s="103"/>
      <c r="E295" s="103"/>
      <c r="F295" s="103"/>
      <c r="G295" s="103"/>
      <c r="H295" s="103"/>
      <c r="I295" s="103"/>
      <c r="J295" s="103"/>
      <c r="K295" s="103"/>
      <c r="L295" s="155"/>
      <c r="M295" s="155"/>
      <c r="N295" s="155"/>
      <c r="O295" s="155"/>
      <c r="P295" s="155"/>
      <c r="Q295" s="155"/>
      <c r="R295" s="155"/>
      <c r="S295" s="155"/>
      <c r="T295" s="155"/>
      <c r="U295" s="155"/>
      <c r="V295" s="155"/>
      <c r="W295" s="155"/>
      <c r="X295" s="155"/>
      <c r="Y295" s="155"/>
      <c r="Z295" s="155"/>
      <c r="AA295" s="155"/>
      <c r="AB295" s="155"/>
      <c r="AC295" s="155"/>
      <c r="AD295" s="155"/>
      <c r="AE295" s="155"/>
      <c r="AF295" s="155"/>
      <c r="AG295" s="155"/>
      <c r="AH295" s="155"/>
      <c r="AI295" s="155"/>
      <c r="AJ295" s="155"/>
      <c r="AK295" s="155"/>
      <c r="AL295" s="155"/>
      <c r="AM295" s="155"/>
      <c r="AN295" s="155"/>
      <c r="AO295" s="155"/>
      <c r="AP295" s="155"/>
      <c r="AQ295" s="155"/>
      <c r="AR295" s="155"/>
      <c r="AS295" s="155"/>
      <c r="AT295" s="155"/>
      <c r="AU295" s="155"/>
      <c r="AV295" s="155"/>
      <c r="AW295" s="155"/>
      <c r="AX295" s="155"/>
      <c r="AY295" s="155"/>
      <c r="AZ295" s="155"/>
      <c r="BA295" s="155"/>
      <c r="BB295" s="155"/>
    </row>
    <row r="296" spans="1:55" ht="12.6" customHeight="1">
      <c r="A296" s="90" t="s">
        <v>1418</v>
      </c>
    </row>
    <row r="297" spans="1:55" ht="12.6" customHeight="1">
      <c r="A297" s="141"/>
      <c r="B297" s="142"/>
      <c r="C297" s="142"/>
      <c r="D297" s="142"/>
      <c r="E297" s="142"/>
      <c r="F297" s="142"/>
      <c r="G297" s="142"/>
      <c r="H297" s="142"/>
      <c r="I297" s="142"/>
      <c r="J297" s="142"/>
      <c r="K297" s="142"/>
      <c r="L297" s="795" t="s">
        <v>1268</v>
      </c>
      <c r="M297" s="796"/>
      <c r="N297" s="796"/>
      <c r="O297" s="796"/>
      <c r="P297" s="796"/>
      <c r="Q297" s="796"/>
      <c r="R297" s="796"/>
      <c r="S297" s="796"/>
      <c r="T297" s="796"/>
      <c r="U297" s="796"/>
      <c r="V297" s="796"/>
      <c r="W297" s="796"/>
      <c r="X297" s="796"/>
      <c r="Y297" s="796"/>
      <c r="Z297" s="796"/>
      <c r="AA297" s="796"/>
      <c r="AB297" s="796"/>
      <c r="AC297" s="796"/>
      <c r="AD297" s="796"/>
      <c r="AE297" s="796"/>
      <c r="AF297" s="796"/>
      <c r="AG297" s="796"/>
      <c r="AH297" s="796"/>
      <c r="AI297" s="796"/>
      <c r="AJ297" s="796"/>
      <c r="AK297" s="796"/>
      <c r="AL297" s="796"/>
      <c r="AM297" s="796"/>
      <c r="AN297" s="796"/>
      <c r="AO297" s="796"/>
      <c r="AP297" s="796"/>
      <c r="AQ297" s="796"/>
      <c r="AR297" s="796"/>
      <c r="AS297" s="796"/>
      <c r="AT297" s="796"/>
      <c r="AU297" s="796"/>
      <c r="AV297" s="796"/>
      <c r="AW297" s="796"/>
      <c r="AX297" s="797"/>
      <c r="AY297" s="106"/>
      <c r="AZ297" s="106"/>
      <c r="BA297" s="106"/>
      <c r="BB297" s="106"/>
      <c r="BC297" s="103"/>
    </row>
    <row r="298" spans="1:55" ht="12.6" customHeight="1">
      <c r="A298" s="143"/>
      <c r="B298" s="144"/>
      <c r="C298" s="144"/>
      <c r="D298" s="144"/>
      <c r="E298" s="144"/>
      <c r="F298" s="144"/>
      <c r="G298" s="144"/>
      <c r="H298" s="144"/>
      <c r="I298" s="144"/>
      <c r="J298" s="144"/>
      <c r="K298" s="144"/>
      <c r="L298" s="1002" t="s">
        <v>1419</v>
      </c>
      <c r="M298" s="1002"/>
      <c r="N298" s="1002"/>
      <c r="O298" s="1002"/>
      <c r="P298" s="1056" t="s">
        <v>1309</v>
      </c>
      <c r="Q298" s="1056"/>
      <c r="R298" s="1056"/>
      <c r="S298" s="1056"/>
      <c r="T298" s="1002" t="s">
        <v>1382</v>
      </c>
      <c r="U298" s="1002"/>
      <c r="V298" s="1002"/>
      <c r="W298" s="1002"/>
      <c r="X298" s="1056" t="s">
        <v>146</v>
      </c>
      <c r="Y298" s="1056"/>
      <c r="Z298" s="1056"/>
      <c r="AA298" s="1056"/>
      <c r="AB298" s="1056"/>
      <c r="AC298" s="1002" t="s">
        <v>1383</v>
      </c>
      <c r="AD298" s="1002"/>
      <c r="AE298" s="1002"/>
      <c r="AF298" s="1002"/>
      <c r="AG298" s="1002"/>
      <c r="AH298" s="1002" t="s">
        <v>1384</v>
      </c>
      <c r="AI298" s="1002"/>
      <c r="AJ298" s="1002"/>
      <c r="AK298" s="1002"/>
      <c r="AL298" s="1002"/>
      <c r="AM298" s="1002" t="s">
        <v>1385</v>
      </c>
      <c r="AN298" s="1002"/>
      <c r="AO298" s="1002"/>
      <c r="AP298" s="1002"/>
      <c r="AQ298" s="1002"/>
      <c r="AR298" s="1002"/>
      <c r="AS298" s="1002"/>
      <c r="AT298" s="1056" t="s">
        <v>1386</v>
      </c>
      <c r="AU298" s="1056"/>
      <c r="AV298" s="1056"/>
      <c r="AW298" s="756"/>
      <c r="AX298" s="145"/>
    </row>
    <row r="299" spans="1:55" ht="12.6" customHeight="1">
      <c r="A299" s="580" t="s">
        <v>1387</v>
      </c>
      <c r="B299" s="581"/>
      <c r="C299" s="581"/>
      <c r="D299" s="581"/>
      <c r="E299" s="581"/>
      <c r="F299" s="581"/>
      <c r="G299" s="581"/>
      <c r="H299" s="581"/>
      <c r="I299" s="581"/>
      <c r="J299" s="581"/>
      <c r="K299" s="581"/>
      <c r="L299" s="1002" t="s">
        <v>1388</v>
      </c>
      <c r="M299" s="1002"/>
      <c r="N299" s="1002"/>
      <c r="O299" s="1002"/>
      <c r="P299" s="1056"/>
      <c r="Q299" s="1056"/>
      <c r="R299" s="1056"/>
      <c r="S299" s="1056"/>
      <c r="T299" s="1002" t="s">
        <v>1389</v>
      </c>
      <c r="U299" s="1002"/>
      <c r="V299" s="1002"/>
      <c r="W299" s="1002"/>
      <c r="X299" s="1056"/>
      <c r="Y299" s="1056"/>
      <c r="Z299" s="1056"/>
      <c r="AA299" s="1056"/>
      <c r="AB299" s="1056"/>
      <c r="AC299" s="1002" t="s">
        <v>1390</v>
      </c>
      <c r="AD299" s="1002"/>
      <c r="AE299" s="1002"/>
      <c r="AF299" s="1002"/>
      <c r="AG299" s="1002"/>
      <c r="AH299" s="1002" t="s">
        <v>1391</v>
      </c>
      <c r="AI299" s="1002"/>
      <c r="AJ299" s="1002"/>
      <c r="AK299" s="1002"/>
      <c r="AL299" s="1002"/>
      <c r="AM299" s="1002" t="s">
        <v>1392</v>
      </c>
      <c r="AN299" s="1002"/>
      <c r="AO299" s="1002"/>
      <c r="AP299" s="1002"/>
      <c r="AQ299" s="1002"/>
      <c r="AR299" s="1002"/>
      <c r="AS299" s="1002"/>
      <c r="AT299" s="1056"/>
      <c r="AU299" s="1056"/>
      <c r="AV299" s="1056"/>
      <c r="AW299" s="756"/>
      <c r="AX299" s="145"/>
    </row>
    <row r="300" spans="1:55" ht="12.6" customHeight="1">
      <c r="A300" s="580" t="s">
        <v>1393</v>
      </c>
      <c r="B300" s="581"/>
      <c r="C300" s="581"/>
      <c r="D300" s="581"/>
      <c r="E300" s="581"/>
      <c r="F300" s="581"/>
      <c r="G300" s="581"/>
      <c r="H300" s="581"/>
      <c r="I300" s="581"/>
      <c r="J300" s="581"/>
      <c r="K300" s="581"/>
      <c r="L300" s="1002" t="s">
        <v>1394</v>
      </c>
      <c r="M300" s="1002"/>
      <c r="N300" s="1002"/>
      <c r="O300" s="1002"/>
      <c r="P300" s="1056"/>
      <c r="Q300" s="1056"/>
      <c r="R300" s="1056"/>
      <c r="S300" s="1056"/>
      <c r="T300" s="1002" t="s">
        <v>1395</v>
      </c>
      <c r="U300" s="1002"/>
      <c r="V300" s="1002"/>
      <c r="W300" s="1002"/>
      <c r="X300" s="1056"/>
      <c r="Y300" s="1056"/>
      <c r="Z300" s="1056"/>
      <c r="AA300" s="1056"/>
      <c r="AB300" s="1056"/>
      <c r="AC300" s="1002" t="s">
        <v>1396</v>
      </c>
      <c r="AD300" s="1002"/>
      <c r="AE300" s="1002"/>
      <c r="AF300" s="1002"/>
      <c r="AG300" s="1002"/>
      <c r="AH300" s="1002" t="s">
        <v>1396</v>
      </c>
      <c r="AI300" s="1002"/>
      <c r="AJ300" s="1002"/>
      <c r="AK300" s="1002"/>
      <c r="AL300" s="1002"/>
      <c r="AM300" s="1002" t="s">
        <v>1397</v>
      </c>
      <c r="AN300" s="1002"/>
      <c r="AO300" s="1002"/>
      <c r="AP300" s="1002"/>
      <c r="AQ300" s="1002"/>
      <c r="AR300" s="1002"/>
      <c r="AS300" s="1002"/>
      <c r="AT300" s="1056"/>
      <c r="AU300" s="1056"/>
      <c r="AV300" s="1056"/>
      <c r="AW300" s="756"/>
      <c r="AX300" s="145"/>
    </row>
    <row r="301" spans="1:55" ht="12.6" customHeight="1">
      <c r="A301" s="143"/>
      <c r="B301" s="144"/>
      <c r="C301" s="144"/>
      <c r="D301" s="144"/>
      <c r="E301" s="144"/>
      <c r="F301" s="144"/>
      <c r="G301" s="144"/>
      <c r="H301" s="144"/>
      <c r="I301" s="144"/>
      <c r="J301" s="144"/>
      <c r="K301" s="144"/>
      <c r="L301" s="1002" t="s">
        <v>1398</v>
      </c>
      <c r="M301" s="1002"/>
      <c r="N301" s="1002"/>
      <c r="O301" s="1002"/>
      <c r="P301" s="1056"/>
      <c r="Q301" s="1056"/>
      <c r="R301" s="1056"/>
      <c r="S301" s="1056"/>
      <c r="T301" s="1002"/>
      <c r="U301" s="1002"/>
      <c r="V301" s="1002"/>
      <c r="W301" s="1002"/>
      <c r="X301" s="1056"/>
      <c r="Y301" s="1056"/>
      <c r="Z301" s="1056"/>
      <c r="AA301" s="1056"/>
      <c r="AB301" s="1056"/>
      <c r="AC301" s="580"/>
      <c r="AD301" s="581"/>
      <c r="AE301" s="581"/>
      <c r="AF301" s="581"/>
      <c r="AG301" s="582"/>
      <c r="AH301" s="580"/>
      <c r="AI301" s="581"/>
      <c r="AJ301" s="581"/>
      <c r="AK301" s="581"/>
      <c r="AL301" s="582"/>
      <c r="AM301" s="580"/>
      <c r="AN301" s="581"/>
      <c r="AO301" s="581"/>
      <c r="AP301" s="581"/>
      <c r="AQ301" s="581"/>
      <c r="AR301" s="581"/>
      <c r="AS301" s="582"/>
      <c r="AT301" s="1056"/>
      <c r="AU301" s="1056"/>
      <c r="AV301" s="1056"/>
      <c r="AW301" s="756"/>
      <c r="AX301" s="145"/>
    </row>
    <row r="302" spans="1:55" ht="12.6" customHeight="1">
      <c r="A302" s="583" t="s">
        <v>1399</v>
      </c>
      <c r="B302" s="584"/>
      <c r="C302" s="584"/>
      <c r="D302" s="584"/>
      <c r="E302" s="584"/>
      <c r="F302" s="584"/>
      <c r="G302" s="584"/>
      <c r="H302" s="584"/>
      <c r="I302" s="584"/>
      <c r="J302" s="584"/>
      <c r="K302" s="584"/>
      <c r="L302" s="621" t="s">
        <v>1400</v>
      </c>
      <c r="M302" s="621"/>
      <c r="N302" s="621"/>
      <c r="O302" s="621"/>
      <c r="P302" s="621" t="s">
        <v>1401</v>
      </c>
      <c r="Q302" s="621"/>
      <c r="R302" s="621"/>
      <c r="S302" s="621"/>
      <c r="T302" s="621" t="s">
        <v>1402</v>
      </c>
      <c r="U302" s="621"/>
      <c r="V302" s="621"/>
      <c r="W302" s="621"/>
      <c r="X302" s="621" t="s">
        <v>1403</v>
      </c>
      <c r="Y302" s="621"/>
      <c r="Z302" s="621"/>
      <c r="AA302" s="621"/>
      <c r="AB302" s="621"/>
      <c r="AC302" s="621" t="s">
        <v>1404</v>
      </c>
      <c r="AD302" s="621"/>
      <c r="AE302" s="621"/>
      <c r="AF302" s="621"/>
      <c r="AG302" s="621"/>
      <c r="AH302" s="621" t="s">
        <v>1405</v>
      </c>
      <c r="AI302" s="621"/>
      <c r="AJ302" s="621"/>
      <c r="AK302" s="621"/>
      <c r="AL302" s="621"/>
      <c r="AM302" s="621" t="s">
        <v>1406</v>
      </c>
      <c r="AN302" s="621"/>
      <c r="AO302" s="621"/>
      <c r="AP302" s="621"/>
      <c r="AQ302" s="621"/>
      <c r="AR302" s="621"/>
      <c r="AS302" s="621"/>
      <c r="AT302" s="621" t="s">
        <v>1407</v>
      </c>
      <c r="AU302" s="621"/>
      <c r="AV302" s="621"/>
      <c r="AW302" s="583"/>
      <c r="AX302" s="145"/>
    </row>
    <row r="303" spans="1:55" ht="12.6" customHeight="1">
      <c r="A303" s="108" t="s">
        <v>1408</v>
      </c>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c r="AG303" s="108"/>
      <c r="AH303" s="108"/>
      <c r="AI303" s="108"/>
      <c r="AJ303" s="108"/>
      <c r="AK303" s="108"/>
      <c r="AL303" s="108"/>
      <c r="AM303" s="108"/>
      <c r="AN303" s="108"/>
      <c r="AO303" s="108"/>
      <c r="AP303" s="108"/>
      <c r="AQ303" s="108"/>
      <c r="AR303" s="108"/>
      <c r="AS303" s="108"/>
      <c r="AT303" s="108"/>
      <c r="AU303" s="108"/>
      <c r="AV303" s="108"/>
      <c r="AW303" s="108"/>
      <c r="AX303" s="109"/>
    </row>
    <row r="304" spans="1:55" ht="12.6" customHeight="1">
      <c r="A304" s="141" t="s">
        <v>1409</v>
      </c>
      <c r="B304" s="114"/>
      <c r="C304" s="114"/>
      <c r="D304" s="114"/>
      <c r="E304" s="114"/>
      <c r="F304" s="114"/>
      <c r="G304" s="114"/>
      <c r="H304" s="114"/>
      <c r="I304" s="114"/>
      <c r="J304" s="114"/>
      <c r="K304" s="115"/>
      <c r="L304" s="612">
        <f>SUM('HL KNIHA VYPOC'!$H$8)</f>
        <v>0</v>
      </c>
      <c r="M304" s="613"/>
      <c r="N304" s="613"/>
      <c r="O304" s="614"/>
      <c r="P304" s="613">
        <v>0</v>
      </c>
      <c r="Q304" s="613"/>
      <c r="R304" s="613"/>
      <c r="S304" s="614"/>
      <c r="T304" s="613">
        <v>0</v>
      </c>
      <c r="U304" s="613"/>
      <c r="V304" s="613"/>
      <c r="W304" s="614"/>
      <c r="X304" s="612">
        <f>SUM('HL KNIHA VYPOC'!$H$11)</f>
        <v>0</v>
      </c>
      <c r="Y304" s="613"/>
      <c r="Z304" s="613"/>
      <c r="AA304" s="613"/>
      <c r="AB304" s="614"/>
      <c r="AC304" s="612">
        <v>0</v>
      </c>
      <c r="AD304" s="613"/>
      <c r="AE304" s="613"/>
      <c r="AF304" s="613"/>
      <c r="AG304" s="614"/>
      <c r="AH304" s="612">
        <v>0</v>
      </c>
      <c r="AI304" s="613"/>
      <c r="AJ304" s="613"/>
      <c r="AK304" s="613"/>
      <c r="AL304" s="614"/>
      <c r="AM304" s="612">
        <f>SUM('HL KNIHA VYPOC'!$H$38)</f>
        <v>0</v>
      </c>
      <c r="AN304" s="613"/>
      <c r="AO304" s="613"/>
      <c r="AP304" s="613"/>
      <c r="AQ304" s="613"/>
      <c r="AR304" s="613"/>
      <c r="AS304" s="614"/>
      <c r="AT304" s="699">
        <v>0</v>
      </c>
      <c r="AU304" s="700"/>
      <c r="AV304" s="700"/>
      <c r="AW304" s="700"/>
      <c r="AX304" s="701"/>
    </row>
    <row r="305" spans="1:50" ht="12.6" customHeight="1">
      <c r="A305" s="146" t="s">
        <v>1410</v>
      </c>
      <c r="B305" s="117"/>
      <c r="C305" s="117"/>
      <c r="D305" s="117"/>
      <c r="E305" s="117"/>
      <c r="F305" s="117"/>
      <c r="G305" s="117"/>
      <c r="H305" s="117"/>
      <c r="I305" s="117"/>
      <c r="J305" s="117"/>
      <c r="K305" s="118"/>
      <c r="L305" s="618"/>
      <c r="M305" s="619"/>
      <c r="N305" s="619"/>
      <c r="O305" s="620"/>
      <c r="P305" s="619"/>
      <c r="Q305" s="619"/>
      <c r="R305" s="619"/>
      <c r="S305" s="620"/>
      <c r="T305" s="619"/>
      <c r="U305" s="619"/>
      <c r="V305" s="619"/>
      <c r="W305" s="620"/>
      <c r="X305" s="618"/>
      <c r="Y305" s="619"/>
      <c r="Z305" s="619"/>
      <c r="AA305" s="619"/>
      <c r="AB305" s="620"/>
      <c r="AC305" s="618"/>
      <c r="AD305" s="619"/>
      <c r="AE305" s="619"/>
      <c r="AF305" s="619"/>
      <c r="AG305" s="620"/>
      <c r="AH305" s="618"/>
      <c r="AI305" s="619"/>
      <c r="AJ305" s="619"/>
      <c r="AK305" s="619"/>
      <c r="AL305" s="620"/>
      <c r="AM305" s="618"/>
      <c r="AN305" s="619"/>
      <c r="AO305" s="619"/>
      <c r="AP305" s="619"/>
      <c r="AQ305" s="619"/>
      <c r="AR305" s="619"/>
      <c r="AS305" s="620"/>
      <c r="AT305" s="705"/>
      <c r="AU305" s="706"/>
      <c r="AV305" s="706"/>
      <c r="AW305" s="706"/>
      <c r="AX305" s="707"/>
    </row>
    <row r="306" spans="1:50" ht="12.6" customHeight="1">
      <c r="A306" s="107" t="s">
        <v>1411</v>
      </c>
      <c r="B306" s="108"/>
      <c r="C306" s="108"/>
      <c r="D306" s="108"/>
      <c r="E306" s="108"/>
      <c r="F306" s="108"/>
      <c r="G306" s="108"/>
      <c r="H306" s="108"/>
      <c r="I306" s="108"/>
      <c r="J306" s="108"/>
      <c r="K306" s="109"/>
      <c r="L306" s="1053">
        <f>SUM('HL KNIHA VYPOC'!$I$8)</f>
        <v>0</v>
      </c>
      <c r="M306" s="1054"/>
      <c r="N306" s="1054"/>
      <c r="O306" s="1055"/>
      <c r="P306" s="1053">
        <f>SUM('HL KNIHA VYPOC'!$I$9)</f>
        <v>0</v>
      </c>
      <c r="Q306" s="1054"/>
      <c r="R306" s="1054"/>
      <c r="S306" s="1055"/>
      <c r="T306" s="1054">
        <f>SUM('HL KNIHA VYPOC'!$I$10)</f>
        <v>0</v>
      </c>
      <c r="U306" s="1054"/>
      <c r="V306" s="1054"/>
      <c r="W306" s="1055"/>
      <c r="X306" s="622">
        <f>SUM('HL KNIHA VYPOC'!$I$11)</f>
        <v>0</v>
      </c>
      <c r="Y306" s="623"/>
      <c r="Z306" s="623"/>
      <c r="AA306" s="623"/>
      <c r="AB306" s="624"/>
      <c r="AC306" s="622">
        <f>SUM('HL KNIHA VYPOC'!$I$13)</f>
        <v>0</v>
      </c>
      <c r="AD306" s="623"/>
      <c r="AE306" s="623"/>
      <c r="AF306" s="623"/>
      <c r="AG306" s="624"/>
      <c r="AH306" s="622">
        <f>SUM('HL KNIHA VYPOC'!$I$31)</f>
        <v>0</v>
      </c>
      <c r="AI306" s="623"/>
      <c r="AJ306" s="623"/>
      <c r="AK306" s="623"/>
      <c r="AL306" s="624"/>
      <c r="AM306" s="622">
        <f>SUM('HL KNIHA VYPOC'!$I$38)</f>
        <v>0</v>
      </c>
      <c r="AN306" s="623"/>
      <c r="AO306" s="623"/>
      <c r="AP306" s="623"/>
      <c r="AQ306" s="623"/>
      <c r="AR306" s="623"/>
      <c r="AS306" s="624"/>
      <c r="AT306" s="1047">
        <f>SUM(L306:AS306)</f>
        <v>0</v>
      </c>
      <c r="AU306" s="1048"/>
      <c r="AV306" s="1048"/>
      <c r="AW306" s="1048"/>
      <c r="AX306" s="1049"/>
    </row>
    <row r="307" spans="1:50" ht="12.6" customHeight="1">
      <c r="A307" s="107" t="s">
        <v>1412</v>
      </c>
      <c r="B307" s="108"/>
      <c r="C307" s="108"/>
      <c r="D307" s="108"/>
      <c r="E307" s="108"/>
      <c r="F307" s="108"/>
      <c r="G307" s="108"/>
      <c r="H307" s="108"/>
      <c r="I307" s="108"/>
      <c r="J307" s="108"/>
      <c r="K307" s="109"/>
      <c r="L307" s="622">
        <f>SUM('HL KNIHA VYPOC'!$J$8)</f>
        <v>0</v>
      </c>
      <c r="M307" s="623"/>
      <c r="N307" s="623"/>
      <c r="O307" s="624"/>
      <c r="P307" s="1053">
        <f>SUM('HL KNIHA VYPOC'!$J$9)</f>
        <v>0</v>
      </c>
      <c r="Q307" s="1054"/>
      <c r="R307" s="1054"/>
      <c r="S307" s="1055"/>
      <c r="T307" s="1053">
        <f>SUM('HL KNIHA VYPOC'!$J$10)</f>
        <v>0</v>
      </c>
      <c r="U307" s="1054"/>
      <c r="V307" s="1054"/>
      <c r="W307" s="1055"/>
      <c r="X307" s="622">
        <f>SUM('HL KNIHA VYPOC'!$J$11)</f>
        <v>0</v>
      </c>
      <c r="Y307" s="623"/>
      <c r="Z307" s="623"/>
      <c r="AA307" s="623"/>
      <c r="AB307" s="624"/>
      <c r="AC307" s="622">
        <f>SUM('HL KNIHA VYPOC'!$J$13)</f>
        <v>0</v>
      </c>
      <c r="AD307" s="623"/>
      <c r="AE307" s="623"/>
      <c r="AF307" s="623"/>
      <c r="AG307" s="624"/>
      <c r="AH307" s="622">
        <f>SUM('HL KNIHA VYPOC'!$J$31)</f>
        <v>0</v>
      </c>
      <c r="AI307" s="623"/>
      <c r="AJ307" s="623"/>
      <c r="AK307" s="623"/>
      <c r="AL307" s="624"/>
      <c r="AM307" s="622">
        <f>SUM('HL KNIHA VYPOC'!$J$38)</f>
        <v>0</v>
      </c>
      <c r="AN307" s="623"/>
      <c r="AO307" s="623"/>
      <c r="AP307" s="623"/>
      <c r="AQ307" s="623"/>
      <c r="AR307" s="623"/>
      <c r="AS307" s="624"/>
      <c r="AT307" s="1047">
        <f>SUM(L307:AS307)</f>
        <v>0</v>
      </c>
      <c r="AU307" s="1048"/>
      <c r="AV307" s="1048"/>
      <c r="AW307" s="1048"/>
      <c r="AX307" s="1049"/>
    </row>
    <row r="308" spans="1:50" ht="12.6" customHeight="1">
      <c r="A308" s="107" t="s">
        <v>1413</v>
      </c>
      <c r="B308" s="108"/>
      <c r="C308" s="108"/>
      <c r="D308" s="108"/>
      <c r="E308" s="108"/>
      <c r="F308" s="108"/>
      <c r="G308" s="108"/>
      <c r="H308" s="108"/>
      <c r="I308" s="108"/>
      <c r="J308" s="108"/>
      <c r="K308" s="109"/>
      <c r="L308" s="609"/>
      <c r="M308" s="610"/>
      <c r="N308" s="610"/>
      <c r="O308" s="611"/>
      <c r="P308" s="1050"/>
      <c r="Q308" s="1051"/>
      <c r="R308" s="1051"/>
      <c r="S308" s="1052"/>
      <c r="T308" s="1050"/>
      <c r="U308" s="1051"/>
      <c r="V308" s="1051"/>
      <c r="W308" s="1052"/>
      <c r="X308" s="609"/>
      <c r="Y308" s="610"/>
      <c r="Z308" s="610"/>
      <c r="AA308" s="610"/>
      <c r="AB308" s="611"/>
      <c r="AC308" s="609"/>
      <c r="AD308" s="610"/>
      <c r="AE308" s="610"/>
      <c r="AF308" s="610"/>
      <c r="AG308" s="611"/>
      <c r="AH308" s="609"/>
      <c r="AI308" s="610"/>
      <c r="AJ308" s="610"/>
      <c r="AK308" s="610"/>
      <c r="AL308" s="611"/>
      <c r="AM308" s="609"/>
      <c r="AN308" s="610"/>
      <c r="AO308" s="610"/>
      <c r="AP308" s="610"/>
      <c r="AQ308" s="610"/>
      <c r="AR308" s="610"/>
      <c r="AS308" s="611"/>
      <c r="AT308" s="1047">
        <f>SUM(L308:AS308)</f>
        <v>0</v>
      </c>
      <c r="AU308" s="1048"/>
      <c r="AV308" s="1048"/>
      <c r="AW308" s="1048"/>
      <c r="AX308" s="1049"/>
    </row>
    <row r="309" spans="1:50" ht="12.6" customHeight="1">
      <c r="A309" s="143" t="s">
        <v>1414</v>
      </c>
      <c r="B309" s="103"/>
      <c r="C309" s="103"/>
      <c r="D309" s="103"/>
      <c r="E309" s="103"/>
      <c r="F309" s="103"/>
      <c r="G309" s="103"/>
      <c r="H309" s="103"/>
      <c r="I309" s="103"/>
      <c r="J309" s="103"/>
      <c r="K309" s="145"/>
      <c r="L309" s="615">
        <f>SUM(L304+L306-L307+L308)</f>
        <v>0</v>
      </c>
      <c r="M309" s="616"/>
      <c r="N309" s="616"/>
      <c r="O309" s="617"/>
      <c r="P309" s="616">
        <f>SUM(P304+P306-P307+P308)</f>
        <v>0</v>
      </c>
      <c r="Q309" s="616"/>
      <c r="R309" s="616"/>
      <c r="S309" s="617"/>
      <c r="T309" s="616">
        <f>SUM(T304+T306-T307+T308)</f>
        <v>0</v>
      </c>
      <c r="U309" s="616"/>
      <c r="V309" s="616"/>
      <c r="W309" s="617"/>
      <c r="X309" s="615">
        <f>SUM(X304+X306-X307+X308)</f>
        <v>0</v>
      </c>
      <c r="Y309" s="616"/>
      <c r="Z309" s="616"/>
      <c r="AA309" s="616"/>
      <c r="AB309" s="617"/>
      <c r="AC309" s="615">
        <f>SUM(AC304+AC306-AC307+AC308)</f>
        <v>0</v>
      </c>
      <c r="AD309" s="616"/>
      <c r="AE309" s="616"/>
      <c r="AF309" s="616"/>
      <c r="AG309" s="617"/>
      <c r="AH309" s="615">
        <f>SUM(AH304+AH306-AH307+AH308)</f>
        <v>0</v>
      </c>
      <c r="AI309" s="616"/>
      <c r="AJ309" s="616"/>
      <c r="AK309" s="616"/>
      <c r="AL309" s="617"/>
      <c r="AM309" s="615">
        <f>SUM(AM304+AM306-AM307+AM308)</f>
        <v>0</v>
      </c>
      <c r="AN309" s="616"/>
      <c r="AO309" s="616"/>
      <c r="AP309" s="616"/>
      <c r="AQ309" s="616"/>
      <c r="AR309" s="616"/>
      <c r="AS309" s="617"/>
      <c r="AT309" s="699">
        <f>SUM(L309:AS310)</f>
        <v>0</v>
      </c>
      <c r="AU309" s="700"/>
      <c r="AV309" s="700"/>
      <c r="AW309" s="700"/>
      <c r="AX309" s="701"/>
    </row>
    <row r="310" spans="1:50" ht="12.6" customHeight="1">
      <c r="A310" s="146" t="s">
        <v>1410</v>
      </c>
      <c r="B310" s="117"/>
      <c r="C310" s="117"/>
      <c r="D310" s="117"/>
      <c r="E310" s="117"/>
      <c r="F310" s="117"/>
      <c r="G310" s="117"/>
      <c r="H310" s="117"/>
      <c r="I310" s="117"/>
      <c r="J310" s="117"/>
      <c r="K310" s="118"/>
      <c r="L310" s="618"/>
      <c r="M310" s="619"/>
      <c r="N310" s="619"/>
      <c r="O310" s="620"/>
      <c r="P310" s="619"/>
      <c r="Q310" s="619"/>
      <c r="R310" s="619"/>
      <c r="S310" s="620"/>
      <c r="T310" s="619"/>
      <c r="U310" s="619"/>
      <c r="V310" s="619"/>
      <c r="W310" s="620"/>
      <c r="X310" s="618"/>
      <c r="Y310" s="619"/>
      <c r="Z310" s="619"/>
      <c r="AA310" s="619"/>
      <c r="AB310" s="620"/>
      <c r="AC310" s="618"/>
      <c r="AD310" s="619"/>
      <c r="AE310" s="619"/>
      <c r="AF310" s="619"/>
      <c r="AG310" s="620"/>
      <c r="AH310" s="618"/>
      <c r="AI310" s="619"/>
      <c r="AJ310" s="619"/>
      <c r="AK310" s="619"/>
      <c r="AL310" s="620"/>
      <c r="AM310" s="618"/>
      <c r="AN310" s="619"/>
      <c r="AO310" s="619"/>
      <c r="AP310" s="619"/>
      <c r="AQ310" s="619"/>
      <c r="AR310" s="619"/>
      <c r="AS310" s="620"/>
      <c r="AT310" s="705"/>
      <c r="AU310" s="706"/>
      <c r="AV310" s="706"/>
      <c r="AW310" s="706"/>
      <c r="AX310" s="707"/>
    </row>
    <row r="311" spans="1:50" ht="12.6" customHeight="1">
      <c r="A311" s="108" t="s">
        <v>1415</v>
      </c>
      <c r="B311" s="108"/>
      <c r="C311" s="108"/>
      <c r="D311" s="108"/>
      <c r="E311" s="108"/>
      <c r="F311" s="108"/>
      <c r="G311" s="108"/>
      <c r="H311" s="108"/>
      <c r="I311" s="108"/>
      <c r="J311" s="108"/>
      <c r="K311" s="108"/>
      <c r="L311" s="147"/>
      <c r="M311" s="147"/>
      <c r="N311" s="147"/>
      <c r="O311" s="147"/>
      <c r="P311" s="147"/>
      <c r="Q311" s="147"/>
      <c r="R311" s="147"/>
      <c r="S311" s="147"/>
      <c r="T311" s="147"/>
      <c r="U311" s="147"/>
      <c r="V311" s="147"/>
      <c r="W311" s="147"/>
      <c r="X311" s="147"/>
      <c r="Y311" s="147"/>
      <c r="Z311" s="147"/>
      <c r="AA311" s="147"/>
      <c r="AB311" s="147"/>
      <c r="AC311" s="147"/>
      <c r="AD311" s="147"/>
      <c r="AE311" s="147"/>
      <c r="AF311" s="147"/>
      <c r="AG311" s="147"/>
      <c r="AH311" s="147"/>
      <c r="AI311" s="147"/>
      <c r="AJ311" s="147"/>
      <c r="AK311" s="147"/>
      <c r="AL311" s="147"/>
      <c r="AM311" s="147"/>
      <c r="AN311" s="147"/>
      <c r="AO311" s="147"/>
      <c r="AP311" s="147"/>
      <c r="AQ311" s="147"/>
      <c r="AR311" s="147"/>
      <c r="AS311" s="147"/>
      <c r="AT311" s="148"/>
      <c r="AU311" s="148"/>
      <c r="AV311" s="148"/>
      <c r="AW311" s="148"/>
      <c r="AX311" s="149"/>
    </row>
    <row r="312" spans="1:50" ht="12.6" customHeight="1">
      <c r="A312" s="141" t="s">
        <v>1409</v>
      </c>
      <c r="B312" s="113"/>
      <c r="C312" s="114"/>
      <c r="D312" s="114"/>
      <c r="E312" s="114"/>
      <c r="F312" s="114"/>
      <c r="G312" s="114"/>
      <c r="H312" s="114"/>
      <c r="I312" s="114"/>
      <c r="J312" s="114"/>
      <c r="K312" s="115"/>
      <c r="L312" s="613">
        <f>SUM('HL KNIHA VYPOC'!$H$53)*-1</f>
        <v>0</v>
      </c>
      <c r="M312" s="613"/>
      <c r="N312" s="613"/>
      <c r="O312" s="614"/>
      <c r="P312" s="613">
        <v>0</v>
      </c>
      <c r="Q312" s="613"/>
      <c r="R312" s="613"/>
      <c r="S312" s="614"/>
      <c r="T312" s="613">
        <v>0</v>
      </c>
      <c r="U312" s="613"/>
      <c r="V312" s="613"/>
      <c r="W312" s="614"/>
      <c r="X312" s="612">
        <f>SUM('HL KNIHA VYPOC'!$H$56)*-1</f>
        <v>0</v>
      </c>
      <c r="Y312" s="613"/>
      <c r="Z312" s="613"/>
      <c r="AA312" s="613"/>
      <c r="AB312" s="614"/>
      <c r="AC312" s="612">
        <v>0</v>
      </c>
      <c r="AD312" s="613"/>
      <c r="AE312" s="613"/>
      <c r="AF312" s="613"/>
      <c r="AG312" s="614"/>
      <c r="AH312" s="612"/>
      <c r="AI312" s="613"/>
      <c r="AJ312" s="613"/>
      <c r="AK312" s="613"/>
      <c r="AL312" s="614"/>
      <c r="AM312" s="612"/>
      <c r="AN312" s="613"/>
      <c r="AO312" s="613"/>
      <c r="AP312" s="613"/>
      <c r="AQ312" s="613"/>
      <c r="AR312" s="613"/>
      <c r="AS312" s="614"/>
      <c r="AT312" s="699">
        <f>SUM(L312:AS313)</f>
        <v>0</v>
      </c>
      <c r="AU312" s="700"/>
      <c r="AV312" s="700"/>
      <c r="AW312" s="700"/>
      <c r="AX312" s="701"/>
    </row>
    <row r="313" spans="1:50" ht="12.6" customHeight="1">
      <c r="A313" s="146" t="s">
        <v>1410</v>
      </c>
      <c r="B313" s="116"/>
      <c r="C313" s="117"/>
      <c r="D313" s="117"/>
      <c r="E313" s="117"/>
      <c r="F313" s="117"/>
      <c r="G313" s="117"/>
      <c r="H313" s="117"/>
      <c r="I313" s="117"/>
      <c r="J313" s="117"/>
      <c r="K313" s="118"/>
      <c r="L313" s="619"/>
      <c r="M313" s="619"/>
      <c r="N313" s="619"/>
      <c r="O313" s="620"/>
      <c r="P313" s="619"/>
      <c r="Q313" s="619"/>
      <c r="R313" s="619"/>
      <c r="S313" s="620"/>
      <c r="T313" s="619"/>
      <c r="U313" s="619"/>
      <c r="V313" s="619"/>
      <c r="W313" s="620"/>
      <c r="X313" s="618"/>
      <c r="Y313" s="619"/>
      <c r="Z313" s="619"/>
      <c r="AA313" s="619"/>
      <c r="AB313" s="620"/>
      <c r="AC313" s="618"/>
      <c r="AD313" s="619"/>
      <c r="AE313" s="619"/>
      <c r="AF313" s="619"/>
      <c r="AG313" s="620"/>
      <c r="AH313" s="618"/>
      <c r="AI313" s="619"/>
      <c r="AJ313" s="619"/>
      <c r="AK313" s="619"/>
      <c r="AL313" s="620"/>
      <c r="AM313" s="618"/>
      <c r="AN313" s="619"/>
      <c r="AO313" s="619"/>
      <c r="AP313" s="619"/>
      <c r="AQ313" s="619"/>
      <c r="AR313" s="619"/>
      <c r="AS313" s="620"/>
      <c r="AT313" s="705"/>
      <c r="AU313" s="706"/>
      <c r="AV313" s="706"/>
      <c r="AW313" s="706"/>
      <c r="AX313" s="707"/>
    </row>
    <row r="314" spans="1:50" ht="12.6" customHeight="1">
      <c r="A314" s="107" t="s">
        <v>1411</v>
      </c>
      <c r="B314" s="107"/>
      <c r="C314" s="108"/>
      <c r="D314" s="108"/>
      <c r="E314" s="108"/>
      <c r="F314" s="108"/>
      <c r="G314" s="108"/>
      <c r="H314" s="108"/>
      <c r="I314" s="108"/>
      <c r="J314" s="108"/>
      <c r="K314" s="109"/>
      <c r="L314" s="1054">
        <f>SUM('HL KNIHA VYPOC'!$J$53)</f>
        <v>0</v>
      </c>
      <c r="M314" s="1054"/>
      <c r="N314" s="1054"/>
      <c r="O314" s="1055"/>
      <c r="P314" s="1053">
        <f>SUM('HL KNIHA VYPOC'!$J$54)</f>
        <v>0</v>
      </c>
      <c r="Q314" s="1054"/>
      <c r="R314" s="1054"/>
      <c r="S314" s="1055"/>
      <c r="T314" s="1054">
        <f>SUM('HL KNIHA VYPOC'!$J$55)</f>
        <v>0</v>
      </c>
      <c r="U314" s="1054"/>
      <c r="V314" s="1054"/>
      <c r="W314" s="1055"/>
      <c r="X314" s="622">
        <f>SUM('HL KNIHA VYPOC'!$J$56)</f>
        <v>0</v>
      </c>
      <c r="Y314" s="623"/>
      <c r="Z314" s="623"/>
      <c r="AA314" s="623"/>
      <c r="AB314" s="624"/>
      <c r="AC314" s="622">
        <f>SUM('HL KNIHA VYPOC'!$J$58)</f>
        <v>0</v>
      </c>
      <c r="AD314" s="623"/>
      <c r="AE314" s="623"/>
      <c r="AF314" s="623"/>
      <c r="AG314" s="624"/>
      <c r="AH314" s="622"/>
      <c r="AI314" s="623"/>
      <c r="AJ314" s="623"/>
      <c r="AK314" s="623"/>
      <c r="AL314" s="624"/>
      <c r="AM314" s="622"/>
      <c r="AN314" s="623"/>
      <c r="AO314" s="623"/>
      <c r="AP314" s="623"/>
      <c r="AQ314" s="623"/>
      <c r="AR314" s="623"/>
      <c r="AS314" s="624"/>
      <c r="AT314" s="1047">
        <f>SUM(L314:AS314)</f>
        <v>0</v>
      </c>
      <c r="AU314" s="1048"/>
      <c r="AV314" s="1048"/>
      <c r="AW314" s="1048"/>
      <c r="AX314" s="1049"/>
    </row>
    <row r="315" spans="1:50" ht="12.6" customHeight="1">
      <c r="A315" s="107" t="s">
        <v>1412</v>
      </c>
      <c r="B315" s="150"/>
      <c r="C315" s="108"/>
      <c r="D315" s="108"/>
      <c r="E315" s="108"/>
      <c r="F315" s="108"/>
      <c r="G315" s="108"/>
      <c r="H315" s="108"/>
      <c r="I315" s="108"/>
      <c r="J315" s="108"/>
      <c r="K315" s="108"/>
      <c r="L315" s="622">
        <f>SUM('HL KNIHA VYPOC'!$I$53)</f>
        <v>0</v>
      </c>
      <c r="M315" s="623"/>
      <c r="N315" s="623"/>
      <c r="O315" s="624"/>
      <c r="P315" s="1053">
        <f>SUM('HL KNIHA VYPOC'!$I$54)</f>
        <v>0</v>
      </c>
      <c r="Q315" s="1054"/>
      <c r="R315" s="1054"/>
      <c r="S315" s="1055"/>
      <c r="T315" s="1054">
        <f>SUM('HL KNIHA VYPOC'!$I$55)</f>
        <v>0</v>
      </c>
      <c r="U315" s="1054"/>
      <c r="V315" s="1054"/>
      <c r="W315" s="1055"/>
      <c r="X315" s="622">
        <f>SUM('HL KNIHA VYPOC'!$I$56)</f>
        <v>0</v>
      </c>
      <c r="Y315" s="623"/>
      <c r="Z315" s="623"/>
      <c r="AA315" s="623"/>
      <c r="AB315" s="624"/>
      <c r="AC315" s="622">
        <f>SUM('HL KNIHA VYPOC'!$I$58)</f>
        <v>0</v>
      </c>
      <c r="AD315" s="623"/>
      <c r="AE315" s="623"/>
      <c r="AF315" s="623"/>
      <c r="AG315" s="624"/>
      <c r="AH315" s="622"/>
      <c r="AI315" s="623"/>
      <c r="AJ315" s="623"/>
      <c r="AK315" s="623"/>
      <c r="AL315" s="624"/>
      <c r="AM315" s="622"/>
      <c r="AN315" s="623"/>
      <c r="AO315" s="623"/>
      <c r="AP315" s="623"/>
      <c r="AQ315" s="623"/>
      <c r="AR315" s="623"/>
      <c r="AS315" s="624"/>
      <c r="AT315" s="1047">
        <f>SUM(L315:AS315)</f>
        <v>0</v>
      </c>
      <c r="AU315" s="1048"/>
      <c r="AV315" s="1048"/>
      <c r="AW315" s="1048"/>
      <c r="AX315" s="1049"/>
    </row>
    <row r="316" spans="1:50" ht="12.6" customHeight="1">
      <c r="A316" s="107" t="s">
        <v>1413</v>
      </c>
      <c r="B316" s="150"/>
      <c r="C316" s="108"/>
      <c r="D316" s="108"/>
      <c r="E316" s="108"/>
      <c r="F316" s="108"/>
      <c r="G316" s="108"/>
      <c r="H316" s="108"/>
      <c r="I316" s="108"/>
      <c r="J316" s="108"/>
      <c r="K316" s="108"/>
      <c r="L316" s="609"/>
      <c r="M316" s="610"/>
      <c r="N316" s="610"/>
      <c r="O316" s="611"/>
      <c r="P316" s="1050"/>
      <c r="Q316" s="1051"/>
      <c r="R316" s="1051"/>
      <c r="S316" s="1052"/>
      <c r="T316" s="1051"/>
      <c r="U316" s="1051"/>
      <c r="V316" s="1051"/>
      <c r="W316" s="1052"/>
      <c r="X316" s="609"/>
      <c r="Y316" s="610"/>
      <c r="Z316" s="610"/>
      <c r="AA316" s="610"/>
      <c r="AB316" s="611"/>
      <c r="AC316" s="609"/>
      <c r="AD316" s="610"/>
      <c r="AE316" s="610"/>
      <c r="AF316" s="610"/>
      <c r="AG316" s="611"/>
      <c r="AH316" s="609"/>
      <c r="AI316" s="610"/>
      <c r="AJ316" s="610"/>
      <c r="AK316" s="610"/>
      <c r="AL316" s="611"/>
      <c r="AM316" s="609"/>
      <c r="AN316" s="610"/>
      <c r="AO316" s="610"/>
      <c r="AP316" s="610"/>
      <c r="AQ316" s="610"/>
      <c r="AR316" s="610"/>
      <c r="AS316" s="611"/>
      <c r="AT316" s="1047">
        <f>SUM(L316:AS316)</f>
        <v>0</v>
      </c>
      <c r="AU316" s="1048"/>
      <c r="AV316" s="1048"/>
      <c r="AW316" s="1048"/>
      <c r="AX316" s="1049"/>
    </row>
    <row r="317" spans="1:50" ht="12.6" customHeight="1">
      <c r="A317" s="143" t="s">
        <v>1414</v>
      </c>
      <c r="B317" s="151"/>
      <c r="C317" s="103"/>
      <c r="D317" s="103"/>
      <c r="E317" s="103"/>
      <c r="F317" s="103"/>
      <c r="G317" s="103"/>
      <c r="H317" s="103"/>
      <c r="I317" s="103"/>
      <c r="J317" s="103"/>
      <c r="K317" s="103"/>
      <c r="L317" s="615">
        <f>SUM(L312+L314-L315+L316)</f>
        <v>0</v>
      </c>
      <c r="M317" s="616"/>
      <c r="N317" s="616"/>
      <c r="O317" s="617"/>
      <c r="P317" s="616">
        <f>SUM(P312+P314-P315)</f>
        <v>0</v>
      </c>
      <c r="Q317" s="616"/>
      <c r="R317" s="616"/>
      <c r="S317" s="617"/>
      <c r="T317" s="616">
        <f>SUM(T312+T314-T315)</f>
        <v>0</v>
      </c>
      <c r="U317" s="616"/>
      <c r="V317" s="616"/>
      <c r="W317" s="617"/>
      <c r="X317" s="615">
        <f>SUM(X312+X314-X315)</f>
        <v>0</v>
      </c>
      <c r="Y317" s="616"/>
      <c r="Z317" s="616"/>
      <c r="AA317" s="616"/>
      <c r="AB317" s="617"/>
      <c r="AC317" s="615">
        <v>0</v>
      </c>
      <c r="AD317" s="616"/>
      <c r="AE317" s="616"/>
      <c r="AF317" s="616"/>
      <c r="AG317" s="617"/>
      <c r="AH317" s="615"/>
      <c r="AI317" s="616"/>
      <c r="AJ317" s="616"/>
      <c r="AK317" s="616"/>
      <c r="AL317" s="617"/>
      <c r="AM317" s="615"/>
      <c r="AN317" s="616"/>
      <c r="AO317" s="616"/>
      <c r="AP317" s="616"/>
      <c r="AQ317" s="616"/>
      <c r="AR317" s="616"/>
      <c r="AS317" s="617"/>
      <c r="AT317" s="699">
        <f>SUM(L317:AS318)</f>
        <v>0</v>
      </c>
      <c r="AU317" s="700"/>
      <c r="AV317" s="700"/>
      <c r="AW317" s="700"/>
      <c r="AX317" s="701"/>
    </row>
    <row r="318" spans="1:50" ht="12.6" customHeight="1">
      <c r="A318" s="146" t="s">
        <v>1410</v>
      </c>
      <c r="B318" s="152"/>
      <c r="C318" s="117"/>
      <c r="D318" s="117"/>
      <c r="E318" s="117"/>
      <c r="F318" s="117"/>
      <c r="G318" s="117"/>
      <c r="H318" s="117"/>
      <c r="I318" s="117"/>
      <c r="J318" s="117"/>
      <c r="K318" s="117"/>
      <c r="L318" s="618"/>
      <c r="M318" s="619"/>
      <c r="N318" s="619"/>
      <c r="O318" s="620"/>
      <c r="P318" s="619"/>
      <c r="Q318" s="619"/>
      <c r="R318" s="619"/>
      <c r="S318" s="620"/>
      <c r="T318" s="619"/>
      <c r="U318" s="619"/>
      <c r="V318" s="619"/>
      <c r="W318" s="620"/>
      <c r="X318" s="618"/>
      <c r="Y318" s="619"/>
      <c r="Z318" s="619"/>
      <c r="AA318" s="619"/>
      <c r="AB318" s="620"/>
      <c r="AC318" s="618"/>
      <c r="AD318" s="619"/>
      <c r="AE318" s="619"/>
      <c r="AF318" s="619"/>
      <c r="AG318" s="620"/>
      <c r="AH318" s="618"/>
      <c r="AI318" s="619"/>
      <c r="AJ318" s="619"/>
      <c r="AK318" s="619"/>
      <c r="AL318" s="620"/>
      <c r="AM318" s="618"/>
      <c r="AN318" s="619"/>
      <c r="AO318" s="619"/>
      <c r="AP318" s="619"/>
      <c r="AQ318" s="619"/>
      <c r="AR318" s="619"/>
      <c r="AS318" s="620"/>
      <c r="AT318" s="705"/>
      <c r="AU318" s="706"/>
      <c r="AV318" s="706"/>
      <c r="AW318" s="706"/>
      <c r="AX318" s="707"/>
    </row>
    <row r="319" spans="1:50" ht="12.6" customHeight="1">
      <c r="A319" s="103" t="s">
        <v>1416</v>
      </c>
      <c r="B319" s="103"/>
      <c r="C319" s="103"/>
      <c r="D319" s="103"/>
      <c r="E319" s="103"/>
      <c r="F319" s="103"/>
      <c r="G319" s="103"/>
      <c r="H319" s="103"/>
      <c r="I319" s="103"/>
      <c r="J319" s="103"/>
      <c r="K319" s="103"/>
      <c r="L319" s="153"/>
      <c r="M319" s="153"/>
      <c r="N319" s="153"/>
      <c r="O319" s="153"/>
      <c r="P319" s="153"/>
      <c r="Q319" s="153"/>
      <c r="R319" s="153"/>
      <c r="S319" s="153"/>
      <c r="T319" s="153"/>
      <c r="U319" s="153"/>
      <c r="V319" s="153"/>
      <c r="W319" s="153"/>
      <c r="X319" s="153"/>
      <c r="Y319" s="153"/>
      <c r="Z319" s="153"/>
      <c r="AA319" s="153"/>
      <c r="AB319" s="153"/>
      <c r="AC319" s="153"/>
      <c r="AD319" s="153"/>
      <c r="AE319" s="153"/>
      <c r="AF319" s="153"/>
      <c r="AG319" s="153"/>
      <c r="AH319" s="153"/>
      <c r="AI319" s="153"/>
      <c r="AJ319" s="153"/>
      <c r="AK319" s="153"/>
      <c r="AL319" s="153"/>
      <c r="AM319" s="153"/>
      <c r="AN319" s="153"/>
      <c r="AO319" s="153"/>
      <c r="AP319" s="153"/>
      <c r="AQ319" s="153"/>
      <c r="AR319" s="153"/>
      <c r="AS319" s="153"/>
      <c r="AT319" s="154"/>
      <c r="AU319" s="154"/>
      <c r="AV319" s="154"/>
      <c r="AW319" s="154"/>
      <c r="AX319" s="149"/>
    </row>
    <row r="320" spans="1:50" ht="12.6" customHeight="1">
      <c r="A320" s="141" t="s">
        <v>1409</v>
      </c>
      <c r="B320" s="114"/>
      <c r="C320" s="114"/>
      <c r="D320" s="114"/>
      <c r="E320" s="114"/>
      <c r="F320" s="114"/>
      <c r="G320" s="114"/>
      <c r="H320" s="114"/>
      <c r="I320" s="114"/>
      <c r="J320" s="114"/>
      <c r="K320" s="114"/>
      <c r="L320" s="612"/>
      <c r="M320" s="613"/>
      <c r="N320" s="613"/>
      <c r="O320" s="614"/>
      <c r="P320" s="613"/>
      <c r="Q320" s="613"/>
      <c r="R320" s="613"/>
      <c r="S320" s="614"/>
      <c r="T320" s="613"/>
      <c r="U320" s="613"/>
      <c r="V320" s="613"/>
      <c r="W320" s="614"/>
      <c r="X320" s="612"/>
      <c r="Y320" s="613"/>
      <c r="Z320" s="613"/>
      <c r="AA320" s="613"/>
      <c r="AB320" s="614"/>
      <c r="AC320" s="612"/>
      <c r="AD320" s="613"/>
      <c r="AE320" s="613"/>
      <c r="AF320" s="613"/>
      <c r="AG320" s="614"/>
      <c r="AH320" s="612">
        <f>SUM(AH325-AH324+AH323-AH322)</f>
        <v>0</v>
      </c>
      <c r="AI320" s="613"/>
      <c r="AJ320" s="613"/>
      <c r="AK320" s="613"/>
      <c r="AL320" s="614"/>
      <c r="AM320" s="612"/>
      <c r="AN320" s="613"/>
      <c r="AO320" s="613"/>
      <c r="AP320" s="613"/>
      <c r="AQ320" s="613"/>
      <c r="AR320" s="613"/>
      <c r="AS320" s="614"/>
      <c r="AT320" s="699">
        <f>SUM(L320:AS321)</f>
        <v>0</v>
      </c>
      <c r="AU320" s="700"/>
      <c r="AV320" s="700"/>
      <c r="AW320" s="700"/>
      <c r="AX320" s="701"/>
    </row>
    <row r="321" spans="1:54" ht="12.6" customHeight="1">
      <c r="A321" s="146" t="s">
        <v>1410</v>
      </c>
      <c r="B321" s="117"/>
      <c r="C321" s="117"/>
      <c r="D321" s="117"/>
      <c r="E321" s="117"/>
      <c r="F321" s="117"/>
      <c r="G321" s="117"/>
      <c r="H321" s="117"/>
      <c r="I321" s="117"/>
      <c r="J321" s="117"/>
      <c r="K321" s="117"/>
      <c r="L321" s="618"/>
      <c r="M321" s="619"/>
      <c r="N321" s="619"/>
      <c r="O321" s="620"/>
      <c r="P321" s="619"/>
      <c r="Q321" s="619"/>
      <c r="R321" s="619"/>
      <c r="S321" s="620"/>
      <c r="T321" s="619"/>
      <c r="U321" s="619"/>
      <c r="V321" s="619"/>
      <c r="W321" s="620"/>
      <c r="X321" s="618"/>
      <c r="Y321" s="619"/>
      <c r="Z321" s="619"/>
      <c r="AA321" s="619"/>
      <c r="AB321" s="620"/>
      <c r="AC321" s="618"/>
      <c r="AD321" s="619"/>
      <c r="AE321" s="619"/>
      <c r="AF321" s="619"/>
      <c r="AG321" s="620"/>
      <c r="AH321" s="618"/>
      <c r="AI321" s="619"/>
      <c r="AJ321" s="619"/>
      <c r="AK321" s="619"/>
      <c r="AL321" s="620"/>
      <c r="AM321" s="618"/>
      <c r="AN321" s="619"/>
      <c r="AO321" s="619"/>
      <c r="AP321" s="619"/>
      <c r="AQ321" s="619"/>
      <c r="AR321" s="619"/>
      <c r="AS321" s="620"/>
      <c r="AT321" s="705"/>
      <c r="AU321" s="706"/>
      <c r="AV321" s="706"/>
      <c r="AW321" s="706"/>
      <c r="AX321" s="707"/>
    </row>
    <row r="322" spans="1:54" ht="12.6" customHeight="1">
      <c r="A322" s="107" t="s">
        <v>1411</v>
      </c>
      <c r="B322" s="108"/>
      <c r="C322" s="108"/>
      <c r="D322" s="108"/>
      <c r="E322" s="108"/>
      <c r="F322" s="108"/>
      <c r="G322" s="108"/>
      <c r="H322" s="108"/>
      <c r="I322" s="108"/>
      <c r="J322" s="108"/>
      <c r="K322" s="108"/>
      <c r="L322" s="1050"/>
      <c r="M322" s="1051"/>
      <c r="N322" s="1051"/>
      <c r="O322" s="1052"/>
      <c r="P322" s="1050"/>
      <c r="Q322" s="1051"/>
      <c r="R322" s="1051"/>
      <c r="S322" s="1052"/>
      <c r="T322" s="1051"/>
      <c r="U322" s="1051"/>
      <c r="V322" s="1051"/>
      <c r="W322" s="1052"/>
      <c r="X322" s="609"/>
      <c r="Y322" s="610"/>
      <c r="Z322" s="610"/>
      <c r="AA322" s="610"/>
      <c r="AB322" s="611"/>
      <c r="AC322" s="609"/>
      <c r="AD322" s="610"/>
      <c r="AE322" s="610"/>
      <c r="AF322" s="610"/>
      <c r="AG322" s="611"/>
      <c r="AH322" s="609"/>
      <c r="AI322" s="610"/>
      <c r="AJ322" s="610"/>
      <c r="AK322" s="610"/>
      <c r="AL322" s="611"/>
      <c r="AM322" s="609"/>
      <c r="AN322" s="610"/>
      <c r="AO322" s="610"/>
      <c r="AP322" s="610"/>
      <c r="AQ322" s="610"/>
      <c r="AR322" s="610"/>
      <c r="AS322" s="611"/>
      <c r="AT322" s="1047">
        <f>SUM(L322:AS322)</f>
        <v>0</v>
      </c>
      <c r="AU322" s="1048"/>
      <c r="AV322" s="1048"/>
      <c r="AW322" s="1048"/>
      <c r="AX322" s="1049"/>
    </row>
    <row r="323" spans="1:54" ht="12.6" customHeight="1">
      <c r="A323" s="107" t="s">
        <v>1412</v>
      </c>
      <c r="B323" s="108"/>
      <c r="C323" s="108"/>
      <c r="D323" s="108"/>
      <c r="E323" s="108"/>
      <c r="F323" s="108"/>
      <c r="G323" s="108"/>
      <c r="H323" s="108"/>
      <c r="I323" s="108"/>
      <c r="J323" s="108"/>
      <c r="K323" s="108"/>
      <c r="L323" s="609"/>
      <c r="M323" s="610"/>
      <c r="N323" s="610"/>
      <c r="O323" s="611"/>
      <c r="P323" s="1050"/>
      <c r="Q323" s="1051"/>
      <c r="R323" s="1051"/>
      <c r="S323" s="1052"/>
      <c r="T323" s="1051"/>
      <c r="U323" s="1051"/>
      <c r="V323" s="1051"/>
      <c r="W323" s="1052"/>
      <c r="X323" s="609"/>
      <c r="Y323" s="610"/>
      <c r="Z323" s="610"/>
      <c r="AA323" s="610"/>
      <c r="AB323" s="611"/>
      <c r="AC323" s="609"/>
      <c r="AD323" s="610"/>
      <c r="AE323" s="610"/>
      <c r="AF323" s="610"/>
      <c r="AG323" s="611"/>
      <c r="AH323" s="609"/>
      <c r="AI323" s="610"/>
      <c r="AJ323" s="610"/>
      <c r="AK323" s="610"/>
      <c r="AL323" s="611"/>
      <c r="AM323" s="609"/>
      <c r="AN323" s="610"/>
      <c r="AO323" s="610"/>
      <c r="AP323" s="610"/>
      <c r="AQ323" s="610"/>
      <c r="AR323" s="610"/>
      <c r="AS323" s="611"/>
      <c r="AT323" s="1047">
        <f>SUM(L323:AS323)</f>
        <v>0</v>
      </c>
      <c r="AU323" s="1048"/>
      <c r="AV323" s="1048"/>
      <c r="AW323" s="1048"/>
      <c r="AX323" s="1049"/>
    </row>
    <row r="324" spans="1:54" ht="12.6" customHeight="1">
      <c r="A324" s="107" t="s">
        <v>1413</v>
      </c>
      <c r="B324" s="108"/>
      <c r="C324" s="108"/>
      <c r="D324" s="108"/>
      <c r="E324" s="108"/>
      <c r="F324" s="108"/>
      <c r="G324" s="108"/>
      <c r="H324" s="108"/>
      <c r="I324" s="108"/>
      <c r="J324" s="108"/>
      <c r="K324" s="108"/>
      <c r="L324" s="609"/>
      <c r="M324" s="610"/>
      <c r="N324" s="610"/>
      <c r="O324" s="611"/>
      <c r="P324" s="1050"/>
      <c r="Q324" s="1051"/>
      <c r="R324" s="1051"/>
      <c r="S324" s="1052"/>
      <c r="T324" s="1051"/>
      <c r="U324" s="1051"/>
      <c r="V324" s="1051"/>
      <c r="W324" s="1052"/>
      <c r="X324" s="609"/>
      <c r="Y324" s="610"/>
      <c r="Z324" s="610"/>
      <c r="AA324" s="610"/>
      <c r="AB324" s="611"/>
      <c r="AC324" s="609"/>
      <c r="AD324" s="610"/>
      <c r="AE324" s="610"/>
      <c r="AF324" s="610"/>
      <c r="AG324" s="611"/>
      <c r="AH324" s="609"/>
      <c r="AI324" s="610"/>
      <c r="AJ324" s="610"/>
      <c r="AK324" s="610"/>
      <c r="AL324" s="611"/>
      <c r="AM324" s="609"/>
      <c r="AN324" s="610"/>
      <c r="AO324" s="610"/>
      <c r="AP324" s="610"/>
      <c r="AQ324" s="610"/>
      <c r="AR324" s="610"/>
      <c r="AS324" s="611"/>
      <c r="AT324" s="1047">
        <f>SUM(L324:AS324)</f>
        <v>0</v>
      </c>
      <c r="AU324" s="1048"/>
      <c r="AV324" s="1048"/>
      <c r="AW324" s="1048"/>
      <c r="AX324" s="1049"/>
    </row>
    <row r="325" spans="1:54" ht="12.6" customHeight="1">
      <c r="A325" s="143" t="s">
        <v>1414</v>
      </c>
      <c r="B325" s="103"/>
      <c r="C325" s="103"/>
      <c r="D325" s="103"/>
      <c r="E325" s="103"/>
      <c r="F325" s="103"/>
      <c r="G325" s="103"/>
      <c r="H325" s="103"/>
      <c r="I325" s="103"/>
      <c r="J325" s="103"/>
      <c r="K325" s="103"/>
      <c r="L325" s="615"/>
      <c r="M325" s="616"/>
      <c r="N325" s="616"/>
      <c r="O325" s="617"/>
      <c r="P325" s="616"/>
      <c r="Q325" s="616"/>
      <c r="R325" s="616"/>
      <c r="S325" s="617"/>
      <c r="T325" s="616"/>
      <c r="U325" s="616"/>
      <c r="V325" s="616"/>
      <c r="W325" s="617"/>
      <c r="X325" s="615"/>
      <c r="Y325" s="616"/>
      <c r="Z325" s="616"/>
      <c r="AA325" s="616"/>
      <c r="AB325" s="617"/>
      <c r="AC325" s="615"/>
      <c r="AD325" s="616"/>
      <c r="AE325" s="616"/>
      <c r="AF325" s="616"/>
      <c r="AG325" s="617"/>
      <c r="AH325" s="615">
        <f>SUM('HL KNIHA VYPOC'!$K$73)*-1</f>
        <v>0</v>
      </c>
      <c r="AI325" s="616"/>
      <c r="AJ325" s="616"/>
      <c r="AK325" s="616"/>
      <c r="AL325" s="617"/>
      <c r="AM325" s="615"/>
      <c r="AN325" s="616"/>
      <c r="AO325" s="616"/>
      <c r="AP325" s="616"/>
      <c r="AQ325" s="616"/>
      <c r="AR325" s="616"/>
      <c r="AS325" s="617"/>
      <c r="AT325" s="699">
        <f>SUM(L325:AS326)</f>
        <v>0</v>
      </c>
      <c r="AU325" s="700"/>
      <c r="AV325" s="700"/>
      <c r="AW325" s="700"/>
      <c r="AX325" s="701"/>
    </row>
    <row r="326" spans="1:54" ht="12.6" customHeight="1">
      <c r="A326" s="146" t="s">
        <v>1410</v>
      </c>
      <c r="B326" s="117"/>
      <c r="C326" s="117"/>
      <c r="D326" s="117"/>
      <c r="E326" s="117"/>
      <c r="F326" s="117"/>
      <c r="G326" s="117"/>
      <c r="H326" s="117"/>
      <c r="I326" s="117"/>
      <c r="J326" s="117"/>
      <c r="K326" s="117"/>
      <c r="L326" s="618"/>
      <c r="M326" s="619"/>
      <c r="N326" s="619"/>
      <c r="O326" s="620"/>
      <c r="P326" s="619"/>
      <c r="Q326" s="619"/>
      <c r="R326" s="619"/>
      <c r="S326" s="620"/>
      <c r="T326" s="619"/>
      <c r="U326" s="619"/>
      <c r="V326" s="619"/>
      <c r="W326" s="620"/>
      <c r="X326" s="618"/>
      <c r="Y326" s="619"/>
      <c r="Z326" s="619"/>
      <c r="AA326" s="619"/>
      <c r="AB326" s="620"/>
      <c r="AC326" s="618"/>
      <c r="AD326" s="619"/>
      <c r="AE326" s="619"/>
      <c r="AF326" s="619"/>
      <c r="AG326" s="620"/>
      <c r="AH326" s="618"/>
      <c r="AI326" s="619"/>
      <c r="AJ326" s="619"/>
      <c r="AK326" s="619"/>
      <c r="AL326" s="620"/>
      <c r="AM326" s="618"/>
      <c r="AN326" s="619"/>
      <c r="AO326" s="619"/>
      <c r="AP326" s="619"/>
      <c r="AQ326" s="619"/>
      <c r="AR326" s="619"/>
      <c r="AS326" s="620"/>
      <c r="AT326" s="705"/>
      <c r="AU326" s="706"/>
      <c r="AV326" s="706"/>
      <c r="AW326" s="706"/>
      <c r="AX326" s="707"/>
    </row>
    <row r="327" spans="1:54" ht="12.6" customHeight="1">
      <c r="A327" s="103" t="s">
        <v>1417</v>
      </c>
      <c r="B327" s="103"/>
      <c r="C327" s="103"/>
      <c r="D327" s="103"/>
      <c r="E327" s="103"/>
      <c r="F327" s="103"/>
      <c r="G327" s="103"/>
      <c r="H327" s="103"/>
      <c r="I327" s="103"/>
      <c r="J327" s="103"/>
      <c r="K327" s="103"/>
      <c r="L327" s="153"/>
      <c r="M327" s="153"/>
      <c r="N327" s="153"/>
      <c r="O327" s="153"/>
      <c r="P327" s="153"/>
      <c r="Q327" s="153"/>
      <c r="R327" s="153"/>
      <c r="S327" s="153"/>
      <c r="T327" s="153"/>
      <c r="U327" s="153"/>
      <c r="V327" s="153"/>
      <c r="W327" s="153"/>
      <c r="X327" s="153"/>
      <c r="Y327" s="153"/>
      <c r="Z327" s="153"/>
      <c r="AA327" s="153"/>
      <c r="AB327" s="153"/>
      <c r="AC327" s="153"/>
      <c r="AD327" s="153"/>
      <c r="AE327" s="153"/>
      <c r="AF327" s="153"/>
      <c r="AG327" s="153"/>
      <c r="AH327" s="153"/>
      <c r="AI327" s="153"/>
      <c r="AJ327" s="153"/>
      <c r="AK327" s="153"/>
      <c r="AL327" s="153"/>
      <c r="AM327" s="153"/>
      <c r="AN327" s="153"/>
      <c r="AO327" s="153"/>
      <c r="AP327" s="153"/>
      <c r="AQ327" s="153"/>
      <c r="AR327" s="153"/>
      <c r="AS327" s="153"/>
      <c r="AT327" s="154"/>
      <c r="AU327" s="154"/>
      <c r="AV327" s="154"/>
      <c r="AW327" s="154"/>
      <c r="AX327" s="149"/>
    </row>
    <row r="328" spans="1:54" ht="12.6" customHeight="1">
      <c r="A328" s="141" t="s">
        <v>1409</v>
      </c>
      <c r="B328" s="114"/>
      <c r="C328" s="114"/>
      <c r="D328" s="114"/>
      <c r="E328" s="114"/>
      <c r="F328" s="114"/>
      <c r="G328" s="114"/>
      <c r="H328" s="114"/>
      <c r="I328" s="114"/>
      <c r="J328" s="114"/>
      <c r="K328" s="115"/>
      <c r="L328" s="612">
        <f>SUM(L304-L312-L320)</f>
        <v>0</v>
      </c>
      <c r="M328" s="613"/>
      <c r="N328" s="613"/>
      <c r="O328" s="614"/>
      <c r="P328" s="613">
        <f>SUM(P304-P312-P320)</f>
        <v>0</v>
      </c>
      <c r="Q328" s="613"/>
      <c r="R328" s="613"/>
      <c r="S328" s="614"/>
      <c r="T328" s="613">
        <f>SUM(T304-T312-T320)</f>
        <v>0</v>
      </c>
      <c r="U328" s="613"/>
      <c r="V328" s="613"/>
      <c r="W328" s="614"/>
      <c r="X328" s="612">
        <f>SUM(X304-X312-X320)</f>
        <v>0</v>
      </c>
      <c r="Y328" s="613"/>
      <c r="Z328" s="613"/>
      <c r="AA328" s="613"/>
      <c r="AB328" s="614"/>
      <c r="AC328" s="612">
        <f>SUM(AC304-AC312-AC320)</f>
        <v>0</v>
      </c>
      <c r="AD328" s="613"/>
      <c r="AE328" s="613"/>
      <c r="AF328" s="613"/>
      <c r="AG328" s="614"/>
      <c r="AH328" s="612">
        <f>SUM(AH304-AH312-AH320)</f>
        <v>0</v>
      </c>
      <c r="AI328" s="613"/>
      <c r="AJ328" s="613"/>
      <c r="AK328" s="613"/>
      <c r="AL328" s="614"/>
      <c r="AM328" s="612">
        <f>SUM(AM304-AM312-AM320)</f>
        <v>0</v>
      </c>
      <c r="AN328" s="613"/>
      <c r="AO328" s="613"/>
      <c r="AP328" s="613"/>
      <c r="AQ328" s="613"/>
      <c r="AR328" s="613"/>
      <c r="AS328" s="614"/>
      <c r="AT328" s="699">
        <f>SUM(L328:AS329)</f>
        <v>0</v>
      </c>
      <c r="AU328" s="700"/>
      <c r="AV328" s="700"/>
      <c r="AW328" s="700"/>
      <c r="AX328" s="701"/>
    </row>
    <row r="329" spans="1:54" ht="12.6" customHeight="1">
      <c r="A329" s="146" t="s">
        <v>1410</v>
      </c>
      <c r="B329" s="117"/>
      <c r="C329" s="117"/>
      <c r="D329" s="117"/>
      <c r="E329" s="117"/>
      <c r="F329" s="117"/>
      <c r="G329" s="117"/>
      <c r="H329" s="117"/>
      <c r="I329" s="117"/>
      <c r="J329" s="117"/>
      <c r="K329" s="118"/>
      <c r="L329" s="618"/>
      <c r="M329" s="619"/>
      <c r="N329" s="619"/>
      <c r="O329" s="620"/>
      <c r="P329" s="619"/>
      <c r="Q329" s="619"/>
      <c r="R329" s="619"/>
      <c r="S329" s="620"/>
      <c r="T329" s="619"/>
      <c r="U329" s="619"/>
      <c r="V329" s="619"/>
      <c r="W329" s="620"/>
      <c r="X329" s="618"/>
      <c r="Y329" s="619"/>
      <c r="Z329" s="619"/>
      <c r="AA329" s="619"/>
      <c r="AB329" s="620"/>
      <c r="AC329" s="618"/>
      <c r="AD329" s="619"/>
      <c r="AE329" s="619"/>
      <c r="AF329" s="619"/>
      <c r="AG329" s="620"/>
      <c r="AH329" s="618"/>
      <c r="AI329" s="619"/>
      <c r="AJ329" s="619"/>
      <c r="AK329" s="619"/>
      <c r="AL329" s="620"/>
      <c r="AM329" s="618"/>
      <c r="AN329" s="619"/>
      <c r="AO329" s="619"/>
      <c r="AP329" s="619"/>
      <c r="AQ329" s="619"/>
      <c r="AR329" s="619"/>
      <c r="AS329" s="620"/>
      <c r="AT329" s="705"/>
      <c r="AU329" s="706"/>
      <c r="AV329" s="706"/>
      <c r="AW329" s="706"/>
      <c r="AX329" s="707"/>
    </row>
    <row r="330" spans="1:54" ht="12.6" customHeight="1">
      <c r="A330" s="143" t="s">
        <v>1414</v>
      </c>
      <c r="B330" s="103"/>
      <c r="C330" s="103"/>
      <c r="D330" s="103"/>
      <c r="E330" s="103"/>
      <c r="F330" s="103"/>
      <c r="G330" s="103"/>
      <c r="H330" s="103"/>
      <c r="I330" s="103"/>
      <c r="J330" s="103"/>
      <c r="K330" s="145"/>
      <c r="L330" s="615">
        <f>SUM(L309-L317-L325)</f>
        <v>0</v>
      </c>
      <c r="M330" s="616"/>
      <c r="N330" s="616"/>
      <c r="O330" s="617"/>
      <c r="P330" s="616">
        <f>SUM(P309-P317-P325)</f>
        <v>0</v>
      </c>
      <c r="Q330" s="616"/>
      <c r="R330" s="616"/>
      <c r="S330" s="617"/>
      <c r="T330" s="616">
        <f>SUM(T309-T317-T325)</f>
        <v>0</v>
      </c>
      <c r="U330" s="616"/>
      <c r="V330" s="616"/>
      <c r="W330" s="617"/>
      <c r="X330" s="615">
        <f>SUM(X309-X317-X325)</f>
        <v>0</v>
      </c>
      <c r="Y330" s="616"/>
      <c r="Z330" s="616"/>
      <c r="AA330" s="616"/>
      <c r="AB330" s="617"/>
      <c r="AC330" s="615">
        <f>SUM(AC309-AC317-AC325)</f>
        <v>0</v>
      </c>
      <c r="AD330" s="616"/>
      <c r="AE330" s="616"/>
      <c r="AF330" s="616"/>
      <c r="AG330" s="617"/>
      <c r="AH330" s="615">
        <f>SUM(AH309-AH317-AH325)</f>
        <v>0</v>
      </c>
      <c r="AI330" s="616"/>
      <c r="AJ330" s="616"/>
      <c r="AK330" s="616"/>
      <c r="AL330" s="617"/>
      <c r="AM330" s="615">
        <f>SUM(AM309-AM317-AM325)</f>
        <v>0</v>
      </c>
      <c r="AN330" s="616"/>
      <c r="AO330" s="616"/>
      <c r="AP330" s="616"/>
      <c r="AQ330" s="616"/>
      <c r="AR330" s="616"/>
      <c r="AS330" s="617"/>
      <c r="AT330" s="699">
        <f>SUM(L330:AS331)</f>
        <v>0</v>
      </c>
      <c r="AU330" s="700"/>
      <c r="AV330" s="700"/>
      <c r="AW330" s="700"/>
      <c r="AX330" s="701"/>
    </row>
    <row r="331" spans="1:54" ht="12.6" customHeight="1">
      <c r="A331" s="146" t="s">
        <v>1410</v>
      </c>
      <c r="B331" s="117"/>
      <c r="C331" s="117"/>
      <c r="D331" s="117"/>
      <c r="E331" s="117"/>
      <c r="F331" s="117"/>
      <c r="G331" s="117"/>
      <c r="H331" s="117"/>
      <c r="I331" s="117"/>
      <c r="J331" s="117"/>
      <c r="K331" s="118"/>
      <c r="L331" s="618"/>
      <c r="M331" s="619"/>
      <c r="N331" s="619"/>
      <c r="O331" s="620"/>
      <c r="P331" s="619"/>
      <c r="Q331" s="619"/>
      <c r="R331" s="619"/>
      <c r="S331" s="620"/>
      <c r="T331" s="619"/>
      <c r="U331" s="619"/>
      <c r="V331" s="619"/>
      <c r="W331" s="620"/>
      <c r="X331" s="618"/>
      <c r="Y331" s="619"/>
      <c r="Z331" s="619"/>
      <c r="AA331" s="619"/>
      <c r="AB331" s="620"/>
      <c r="AC331" s="618"/>
      <c r="AD331" s="619"/>
      <c r="AE331" s="619"/>
      <c r="AF331" s="619"/>
      <c r="AG331" s="620"/>
      <c r="AH331" s="618"/>
      <c r="AI331" s="619"/>
      <c r="AJ331" s="619"/>
      <c r="AK331" s="619"/>
      <c r="AL331" s="620"/>
      <c r="AM331" s="618"/>
      <c r="AN331" s="619"/>
      <c r="AO331" s="619"/>
      <c r="AP331" s="619"/>
      <c r="AQ331" s="619"/>
      <c r="AR331" s="619"/>
      <c r="AS331" s="620"/>
      <c r="AT331" s="705"/>
      <c r="AU331" s="706"/>
      <c r="AV331" s="706"/>
      <c r="AW331" s="706"/>
      <c r="AX331" s="707"/>
    </row>
    <row r="332" spans="1:54" ht="12.6" customHeight="1">
      <c r="A332" s="140" t="s">
        <v>4876</v>
      </c>
    </row>
    <row r="333" spans="1:54" ht="15" customHeight="1">
      <c r="A333" s="588"/>
      <c r="B333" s="589"/>
      <c r="C333" s="589"/>
      <c r="D333" s="589"/>
      <c r="E333" s="589"/>
      <c r="F333" s="589"/>
      <c r="G333" s="589"/>
      <c r="H333" s="589"/>
      <c r="I333" s="589"/>
      <c r="J333" s="589"/>
      <c r="K333" s="589"/>
      <c r="L333" s="589"/>
      <c r="M333" s="589"/>
      <c r="N333" s="589"/>
      <c r="O333" s="589"/>
      <c r="P333" s="589"/>
      <c r="Q333" s="589"/>
      <c r="R333" s="589"/>
      <c r="S333" s="589"/>
      <c r="T333" s="589"/>
      <c r="U333" s="589"/>
      <c r="V333" s="589"/>
      <c r="W333" s="589"/>
      <c r="X333" s="589"/>
      <c r="Y333" s="589"/>
      <c r="Z333" s="589"/>
      <c r="AA333" s="589"/>
      <c r="AB333" s="589"/>
      <c r="AC333" s="589"/>
      <c r="AD333" s="589"/>
      <c r="AE333" s="589"/>
      <c r="AF333" s="589"/>
      <c r="AG333" s="589"/>
      <c r="AH333" s="589"/>
      <c r="AI333" s="589"/>
      <c r="AJ333" s="589"/>
      <c r="AK333" s="589"/>
      <c r="AL333" s="589"/>
      <c r="AM333" s="589"/>
      <c r="AN333" s="589"/>
      <c r="AO333" s="589"/>
      <c r="AP333" s="589"/>
      <c r="AQ333" s="589"/>
      <c r="AR333" s="589"/>
      <c r="AS333" s="589"/>
      <c r="AT333" s="589"/>
      <c r="AU333" s="589"/>
      <c r="AV333" s="589"/>
      <c r="AW333" s="589"/>
      <c r="AX333" s="589"/>
      <c r="AY333" s="367"/>
      <c r="AZ333" s="367"/>
      <c r="BA333" s="367"/>
      <c r="BB333" s="367"/>
    </row>
    <row r="334" spans="1:54" ht="15" customHeight="1">
      <c r="A334" s="590"/>
      <c r="B334" s="591"/>
      <c r="C334" s="591"/>
      <c r="D334" s="591"/>
      <c r="E334" s="591"/>
      <c r="F334" s="591"/>
      <c r="G334" s="591"/>
      <c r="H334" s="591"/>
      <c r="I334" s="591"/>
      <c r="J334" s="591"/>
      <c r="K334" s="591"/>
      <c r="L334" s="591"/>
      <c r="M334" s="591"/>
      <c r="N334" s="591"/>
      <c r="O334" s="591"/>
      <c r="P334" s="591"/>
      <c r="Q334" s="591"/>
      <c r="R334" s="591"/>
      <c r="S334" s="591"/>
      <c r="T334" s="591"/>
      <c r="U334" s="591"/>
      <c r="V334" s="591"/>
      <c r="W334" s="591"/>
      <c r="X334" s="591"/>
      <c r="Y334" s="591"/>
      <c r="Z334" s="591"/>
      <c r="AA334" s="591"/>
      <c r="AB334" s="591"/>
      <c r="AC334" s="591"/>
      <c r="AD334" s="591"/>
      <c r="AE334" s="591"/>
      <c r="AF334" s="591"/>
      <c r="AG334" s="591"/>
      <c r="AH334" s="591"/>
      <c r="AI334" s="591"/>
      <c r="AJ334" s="591"/>
      <c r="AK334" s="591"/>
      <c r="AL334" s="591"/>
      <c r="AM334" s="591"/>
      <c r="AN334" s="591"/>
      <c r="AO334" s="591"/>
      <c r="AP334" s="591"/>
      <c r="AQ334" s="591"/>
      <c r="AR334" s="591"/>
      <c r="AS334" s="591"/>
      <c r="AT334" s="591"/>
      <c r="AU334" s="591"/>
      <c r="AV334" s="591"/>
      <c r="AW334" s="591"/>
      <c r="AX334" s="591"/>
      <c r="AY334" s="367"/>
      <c r="AZ334" s="367"/>
      <c r="BA334" s="367"/>
      <c r="BB334" s="367"/>
    </row>
    <row r="336" spans="1:54" ht="12.6" customHeight="1">
      <c r="A336" s="140" t="s">
        <v>4919</v>
      </c>
    </row>
    <row r="337" spans="1:57" ht="12.6" customHeight="1">
      <c r="A337" s="759" t="s">
        <v>1420</v>
      </c>
      <c r="B337" s="760"/>
      <c r="C337" s="760"/>
      <c r="D337" s="760"/>
      <c r="E337" s="760"/>
      <c r="F337" s="760"/>
      <c r="G337" s="760"/>
      <c r="H337" s="760"/>
      <c r="I337" s="760"/>
      <c r="J337" s="760"/>
      <c r="K337" s="760"/>
      <c r="L337" s="760"/>
      <c r="M337" s="760"/>
      <c r="N337" s="760"/>
      <c r="O337" s="760"/>
      <c r="P337" s="760"/>
      <c r="Q337" s="760"/>
      <c r="R337" s="760"/>
      <c r="S337" s="760"/>
      <c r="T337" s="760"/>
      <c r="U337" s="760"/>
      <c r="V337" s="760"/>
      <c r="W337" s="760"/>
      <c r="X337" s="760"/>
      <c r="Y337" s="760"/>
      <c r="Z337" s="760"/>
      <c r="AA337" s="760"/>
      <c r="AB337" s="760"/>
      <c r="AC337" s="760"/>
      <c r="AD337" s="760"/>
      <c r="AE337" s="760"/>
      <c r="AF337" s="760"/>
      <c r="AG337" s="761"/>
      <c r="AH337" s="678" t="s">
        <v>1421</v>
      </c>
      <c r="AI337" s="679"/>
      <c r="AJ337" s="679"/>
      <c r="AK337" s="679"/>
      <c r="AL337" s="679"/>
      <c r="AM337" s="679"/>
      <c r="AN337" s="679"/>
      <c r="AO337" s="679"/>
      <c r="AP337" s="679"/>
      <c r="AQ337" s="679"/>
      <c r="AR337" s="679"/>
      <c r="AS337" s="679"/>
      <c r="AT337" s="679"/>
      <c r="AU337" s="679"/>
      <c r="AV337" s="679"/>
      <c r="AW337" s="679"/>
      <c r="AX337" s="679"/>
      <c r="AY337" s="105"/>
      <c r="AZ337" s="106"/>
      <c r="BA337" s="106"/>
      <c r="BB337" s="106"/>
    </row>
    <row r="338" spans="1:57" ht="12.6" customHeight="1">
      <c r="A338" s="680"/>
      <c r="B338" s="681"/>
      <c r="C338" s="681"/>
      <c r="D338" s="681"/>
      <c r="E338" s="681"/>
      <c r="F338" s="681"/>
      <c r="G338" s="681"/>
      <c r="H338" s="681"/>
      <c r="I338" s="681"/>
      <c r="J338" s="681"/>
      <c r="K338" s="681"/>
      <c r="L338" s="681"/>
      <c r="M338" s="681"/>
      <c r="N338" s="681"/>
      <c r="O338" s="681"/>
      <c r="P338" s="681"/>
      <c r="Q338" s="681"/>
      <c r="R338" s="681"/>
      <c r="S338" s="681"/>
      <c r="T338" s="681"/>
      <c r="U338" s="681"/>
      <c r="V338" s="681"/>
      <c r="W338" s="681"/>
      <c r="X338" s="681"/>
      <c r="Y338" s="681"/>
      <c r="Z338" s="681"/>
      <c r="AA338" s="681"/>
      <c r="AB338" s="681"/>
      <c r="AC338" s="681"/>
      <c r="AD338" s="681"/>
      <c r="AE338" s="681"/>
      <c r="AF338" s="681"/>
      <c r="AG338" s="762"/>
      <c r="AH338" s="680" t="s">
        <v>1422</v>
      </c>
      <c r="AI338" s="681"/>
      <c r="AJ338" s="681"/>
      <c r="AK338" s="681"/>
      <c r="AL338" s="681"/>
      <c r="AM338" s="681"/>
      <c r="AN338" s="681"/>
      <c r="AO338" s="681"/>
      <c r="AP338" s="681"/>
      <c r="AQ338" s="681"/>
      <c r="AR338" s="681"/>
      <c r="AS338" s="681"/>
      <c r="AT338" s="681"/>
      <c r="AU338" s="681"/>
      <c r="AV338" s="681"/>
      <c r="AW338" s="681"/>
      <c r="AX338" s="681"/>
      <c r="AY338" s="368"/>
      <c r="AZ338" s="369"/>
      <c r="BA338" s="369"/>
      <c r="BB338" s="369"/>
    </row>
    <row r="339" spans="1:57" ht="12.6" customHeight="1">
      <c r="A339" s="107" t="s">
        <v>1423</v>
      </c>
      <c r="B339" s="108"/>
      <c r="C339" s="108"/>
      <c r="D339" s="108"/>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108"/>
      <c r="AA339" s="108"/>
      <c r="AB339" s="108"/>
      <c r="AC339" s="108"/>
      <c r="AD339" s="108"/>
      <c r="AE339" s="108"/>
      <c r="AF339" s="108"/>
      <c r="AG339" s="108"/>
      <c r="AH339" s="682"/>
      <c r="AI339" s="683"/>
      <c r="AJ339" s="683"/>
      <c r="AK339" s="683"/>
      <c r="AL339" s="683"/>
      <c r="AM339" s="683"/>
      <c r="AN339" s="683"/>
      <c r="AO339" s="683"/>
      <c r="AP339" s="683"/>
      <c r="AQ339" s="683"/>
      <c r="AR339" s="683"/>
      <c r="AS339" s="683"/>
      <c r="AT339" s="683"/>
      <c r="AU339" s="683"/>
      <c r="AV339" s="683"/>
      <c r="AW339" s="683"/>
      <c r="AX339" s="683"/>
      <c r="AY339" s="110"/>
      <c r="AZ339" s="111"/>
      <c r="BA339" s="111"/>
      <c r="BB339" s="111"/>
    </row>
    <row r="340" spans="1:57" ht="30.75" customHeight="1">
      <c r="A340" s="636" t="s">
        <v>4877</v>
      </c>
      <c r="B340" s="637"/>
      <c r="C340" s="637"/>
      <c r="D340" s="637"/>
      <c r="E340" s="637"/>
      <c r="F340" s="637"/>
      <c r="G340" s="637"/>
      <c r="H340" s="637"/>
      <c r="I340" s="637"/>
      <c r="J340" s="637"/>
      <c r="K340" s="637"/>
      <c r="L340" s="637"/>
      <c r="M340" s="637"/>
      <c r="N340" s="637"/>
      <c r="O340" s="637"/>
      <c r="P340" s="637"/>
      <c r="Q340" s="637"/>
      <c r="R340" s="637"/>
      <c r="S340" s="637"/>
      <c r="T340" s="637"/>
      <c r="U340" s="637"/>
      <c r="V340" s="637"/>
      <c r="W340" s="637"/>
      <c r="X340" s="637"/>
      <c r="Y340" s="637"/>
      <c r="Z340" s="637"/>
      <c r="AA340" s="637"/>
      <c r="AB340" s="637"/>
      <c r="AC340" s="637"/>
      <c r="AD340" s="637"/>
      <c r="AE340" s="637"/>
      <c r="AF340" s="637"/>
      <c r="AG340" s="638"/>
      <c r="AH340" s="682"/>
      <c r="AI340" s="683"/>
      <c r="AJ340" s="683"/>
      <c r="AK340" s="683"/>
      <c r="AL340" s="683"/>
      <c r="AM340" s="683"/>
      <c r="AN340" s="683"/>
      <c r="AO340" s="683"/>
      <c r="AP340" s="683"/>
      <c r="AQ340" s="683"/>
      <c r="AR340" s="683"/>
      <c r="AS340" s="683"/>
      <c r="AT340" s="683"/>
      <c r="AU340" s="683"/>
      <c r="AV340" s="683"/>
      <c r="AW340" s="683"/>
      <c r="AX340" s="683"/>
      <c r="AY340" s="110"/>
      <c r="AZ340" s="111"/>
      <c r="BA340" s="111"/>
      <c r="BB340" s="111"/>
    </row>
    <row r="341" spans="1:57" ht="12.6" customHeight="1">
      <c r="A341" s="140" t="s">
        <v>4847</v>
      </c>
    </row>
    <row r="342" spans="1:57" ht="15" customHeight="1">
      <c r="A342" s="588"/>
      <c r="B342" s="589"/>
      <c r="C342" s="589"/>
      <c r="D342" s="589"/>
      <c r="E342" s="589"/>
      <c r="F342" s="589"/>
      <c r="G342" s="589"/>
      <c r="H342" s="589"/>
      <c r="I342" s="589"/>
      <c r="J342" s="589"/>
      <c r="K342" s="589"/>
      <c r="L342" s="589"/>
      <c r="M342" s="589"/>
      <c r="N342" s="589"/>
      <c r="O342" s="589"/>
      <c r="P342" s="589"/>
      <c r="Q342" s="589"/>
      <c r="R342" s="589"/>
      <c r="S342" s="589"/>
      <c r="T342" s="589"/>
      <c r="U342" s="589"/>
      <c r="V342" s="589"/>
      <c r="W342" s="589"/>
      <c r="X342" s="589"/>
      <c r="Y342" s="589"/>
      <c r="Z342" s="589"/>
      <c r="AA342" s="589"/>
      <c r="AB342" s="589"/>
      <c r="AC342" s="589"/>
      <c r="AD342" s="589"/>
      <c r="AE342" s="589"/>
      <c r="AF342" s="589"/>
      <c r="AG342" s="589"/>
      <c r="AH342" s="589"/>
      <c r="AI342" s="589"/>
      <c r="AJ342" s="589"/>
      <c r="AK342" s="589"/>
      <c r="AL342" s="589"/>
      <c r="AM342" s="589"/>
      <c r="AN342" s="589"/>
      <c r="AO342" s="589"/>
      <c r="AP342" s="589"/>
      <c r="AQ342" s="589"/>
      <c r="AR342" s="589"/>
      <c r="AS342" s="589"/>
      <c r="AT342" s="589"/>
      <c r="AU342" s="589"/>
      <c r="AV342" s="589"/>
      <c r="AW342" s="589"/>
      <c r="AX342" s="589"/>
      <c r="AY342" s="367"/>
      <c r="AZ342" s="367"/>
      <c r="BA342" s="367"/>
      <c r="BB342" s="367"/>
    </row>
    <row r="343" spans="1:57" ht="15" customHeight="1">
      <c r="A343" s="590"/>
      <c r="B343" s="591"/>
      <c r="C343" s="591"/>
      <c r="D343" s="591"/>
      <c r="E343" s="591"/>
      <c r="F343" s="591"/>
      <c r="G343" s="591"/>
      <c r="H343" s="591"/>
      <c r="I343" s="591"/>
      <c r="J343" s="591"/>
      <c r="K343" s="591"/>
      <c r="L343" s="591"/>
      <c r="M343" s="591"/>
      <c r="N343" s="591"/>
      <c r="O343" s="591"/>
      <c r="P343" s="591"/>
      <c r="Q343" s="591"/>
      <c r="R343" s="591"/>
      <c r="S343" s="591"/>
      <c r="T343" s="591"/>
      <c r="U343" s="591"/>
      <c r="V343" s="591"/>
      <c r="W343" s="591"/>
      <c r="X343" s="591"/>
      <c r="Y343" s="591"/>
      <c r="Z343" s="591"/>
      <c r="AA343" s="591"/>
      <c r="AB343" s="591"/>
      <c r="AC343" s="591"/>
      <c r="AD343" s="591"/>
      <c r="AE343" s="591"/>
      <c r="AF343" s="591"/>
      <c r="AG343" s="591"/>
      <c r="AH343" s="591"/>
      <c r="AI343" s="591"/>
      <c r="AJ343" s="591"/>
      <c r="AK343" s="591"/>
      <c r="AL343" s="591"/>
      <c r="AM343" s="591"/>
      <c r="AN343" s="591"/>
      <c r="AO343" s="591"/>
      <c r="AP343" s="591"/>
      <c r="AQ343" s="591"/>
      <c r="AR343" s="591"/>
      <c r="AS343" s="591"/>
      <c r="AT343" s="591"/>
      <c r="AU343" s="591"/>
      <c r="AV343" s="591"/>
      <c r="AW343" s="591"/>
      <c r="AX343" s="591"/>
      <c r="AY343" s="367"/>
      <c r="AZ343" s="367"/>
      <c r="BA343" s="367"/>
      <c r="BB343" s="367"/>
    </row>
    <row r="344" spans="1:57" ht="0.75" customHeight="1">
      <c r="A344" s="156"/>
      <c r="B344" s="156"/>
      <c r="C344" s="156"/>
      <c r="D344" s="156"/>
      <c r="E344" s="156"/>
      <c r="F344" s="156"/>
      <c r="G344" s="156"/>
      <c r="H344" s="156"/>
      <c r="I344" s="156"/>
      <c r="J344" s="156"/>
      <c r="K344" s="156"/>
      <c r="L344" s="156"/>
      <c r="M344" s="156"/>
      <c r="N344" s="156"/>
      <c r="O344" s="156"/>
      <c r="P344" s="156"/>
      <c r="Q344" s="156"/>
      <c r="R344" s="156"/>
      <c r="S344" s="156"/>
      <c r="T344" s="156"/>
      <c r="U344" s="156"/>
      <c r="V344" s="156"/>
      <c r="W344" s="156"/>
      <c r="X344" s="156"/>
      <c r="Y344" s="156"/>
      <c r="Z344" s="156"/>
      <c r="AA344" s="156"/>
      <c r="AB344" s="156"/>
      <c r="AC344" s="156"/>
      <c r="AD344" s="156"/>
      <c r="AE344" s="156"/>
      <c r="AF344" s="156"/>
      <c r="AG344" s="156"/>
      <c r="AH344" s="156"/>
      <c r="AI344" s="156"/>
      <c r="AJ344" s="156"/>
      <c r="AK344" s="156"/>
      <c r="AL344" s="156"/>
      <c r="AM344" s="156"/>
      <c r="AN344" s="156"/>
      <c r="AO344" s="156"/>
      <c r="AP344" s="156"/>
      <c r="AQ344" s="156"/>
      <c r="AR344" s="156"/>
      <c r="AS344" s="156"/>
      <c r="AT344" s="156"/>
      <c r="AU344" s="156"/>
      <c r="AV344" s="156"/>
      <c r="AW344" s="156"/>
      <c r="AX344" s="156"/>
      <c r="AY344" s="156"/>
      <c r="AZ344" s="156"/>
      <c r="BA344" s="156"/>
      <c r="BB344" s="156"/>
    </row>
    <row r="345" spans="1:57" s="103" customFormat="1" ht="4.5" customHeight="1"/>
    <row r="346" spans="1:57" ht="12.6" customHeight="1">
      <c r="A346" s="140" t="s">
        <v>4920</v>
      </c>
    </row>
    <row r="347" spans="1:57" ht="12.6" customHeight="1">
      <c r="A347" s="90" t="s">
        <v>1380</v>
      </c>
    </row>
    <row r="348" spans="1:57" ht="12.6" customHeight="1">
      <c r="A348" s="141"/>
      <c r="B348" s="142"/>
      <c r="C348" s="142"/>
      <c r="D348" s="142"/>
      <c r="E348" s="142"/>
      <c r="F348" s="142"/>
      <c r="G348" s="142"/>
      <c r="H348" s="795" t="s">
        <v>1254</v>
      </c>
      <c r="I348" s="796"/>
      <c r="J348" s="796"/>
      <c r="K348" s="796"/>
      <c r="L348" s="796"/>
      <c r="M348" s="796"/>
      <c r="N348" s="796"/>
      <c r="O348" s="796"/>
      <c r="P348" s="796"/>
      <c r="Q348" s="796"/>
      <c r="R348" s="796"/>
      <c r="S348" s="796"/>
      <c r="T348" s="796"/>
      <c r="U348" s="796"/>
      <c r="V348" s="796"/>
      <c r="W348" s="796"/>
      <c r="X348" s="796"/>
      <c r="Y348" s="796"/>
      <c r="Z348" s="796"/>
      <c r="AA348" s="796"/>
      <c r="AB348" s="796"/>
      <c r="AC348" s="796"/>
      <c r="AD348" s="796"/>
      <c r="AE348" s="796"/>
      <c r="AF348" s="796"/>
      <c r="AG348" s="796"/>
      <c r="AH348" s="796"/>
      <c r="AI348" s="796"/>
      <c r="AJ348" s="796"/>
      <c r="AK348" s="796"/>
      <c r="AL348" s="796"/>
      <c r="AM348" s="796"/>
      <c r="AN348" s="796"/>
      <c r="AO348" s="796"/>
      <c r="AP348" s="796"/>
      <c r="AQ348" s="796"/>
      <c r="AR348" s="796"/>
      <c r="AS348" s="796"/>
      <c r="AT348" s="796"/>
      <c r="AU348" s="796"/>
      <c r="AV348" s="796"/>
      <c r="AW348" s="796"/>
      <c r="AX348" s="797"/>
      <c r="AY348" s="106"/>
      <c r="AZ348" s="106"/>
      <c r="BA348" s="106"/>
      <c r="BB348" s="106"/>
      <c r="BC348" s="106"/>
    </row>
    <row r="349" spans="1:57" ht="12.6" customHeight="1">
      <c r="A349" s="143"/>
      <c r="B349" s="144"/>
      <c r="C349" s="144"/>
      <c r="D349" s="144"/>
      <c r="E349" s="144"/>
      <c r="F349" s="144"/>
      <c r="G349" s="144"/>
      <c r="H349" s="752"/>
      <c r="I349" s="752"/>
      <c r="J349" s="752"/>
      <c r="K349" s="752"/>
      <c r="L349" s="752"/>
      <c r="M349" s="752"/>
      <c r="N349" s="752"/>
      <c r="O349" s="752"/>
      <c r="P349" s="752"/>
      <c r="Q349" s="752"/>
      <c r="R349" s="752" t="s">
        <v>1424</v>
      </c>
      <c r="S349" s="752"/>
      <c r="T349" s="752"/>
      <c r="U349" s="752"/>
      <c r="V349" s="752"/>
      <c r="W349" s="752"/>
      <c r="X349" s="752"/>
      <c r="Y349" s="752"/>
      <c r="Z349" s="752"/>
      <c r="AA349" s="752"/>
      <c r="AB349" s="752"/>
      <c r="AC349" s="752"/>
      <c r="AD349" s="752"/>
      <c r="AE349" s="752"/>
      <c r="AF349" s="752"/>
      <c r="AG349" s="141"/>
      <c r="AH349" s="142"/>
      <c r="AI349" s="142"/>
      <c r="AJ349" s="157"/>
      <c r="AK349" s="141"/>
      <c r="AL349" s="142"/>
      <c r="AM349" s="142"/>
      <c r="AN349" s="157"/>
      <c r="AO349" s="141"/>
      <c r="AP349" s="142"/>
      <c r="AQ349" s="142"/>
      <c r="AR349" s="142"/>
      <c r="AS349" s="157"/>
      <c r="AT349" s="141"/>
      <c r="AU349" s="142"/>
      <c r="AV349" s="142"/>
      <c r="AW349" s="142"/>
      <c r="AX349" s="145"/>
    </row>
    <row r="350" spans="1:57" ht="12.6" customHeight="1">
      <c r="A350" s="143"/>
      <c r="B350" s="144"/>
      <c r="C350" s="144"/>
      <c r="D350" s="144"/>
      <c r="E350" s="144"/>
      <c r="F350" s="144"/>
      <c r="G350" s="144"/>
      <c r="H350" s="1002"/>
      <c r="I350" s="1002"/>
      <c r="J350" s="1002"/>
      <c r="K350" s="1002"/>
      <c r="L350" s="1002"/>
      <c r="M350" s="1002"/>
      <c r="N350" s="1002"/>
      <c r="O350" s="1002"/>
      <c r="P350" s="1002"/>
      <c r="Q350" s="1002"/>
      <c r="R350" s="1002" t="s">
        <v>1425</v>
      </c>
      <c r="S350" s="1002"/>
      <c r="T350" s="1002"/>
      <c r="U350" s="1002"/>
      <c r="V350" s="1002"/>
      <c r="W350" s="1002"/>
      <c r="X350" s="1002"/>
      <c r="Y350" s="1002"/>
      <c r="Z350" s="1002"/>
      <c r="AA350" s="1002"/>
      <c r="AB350" s="1002"/>
      <c r="AC350" s="1002"/>
      <c r="AD350" s="1002"/>
      <c r="AE350" s="1002"/>
      <c r="AF350" s="1002"/>
      <c r="AG350" s="143"/>
      <c r="AH350" s="144"/>
      <c r="AI350" s="144"/>
      <c r="AJ350" s="158"/>
      <c r="AK350" s="143"/>
      <c r="AL350" s="144"/>
      <c r="AM350" s="144"/>
      <c r="AN350" s="158"/>
      <c r="AO350" s="580" t="s">
        <v>1426</v>
      </c>
      <c r="AP350" s="581"/>
      <c r="AQ350" s="581"/>
      <c r="AR350" s="581"/>
      <c r="AS350" s="582"/>
      <c r="AT350" s="143"/>
      <c r="AU350" s="144"/>
      <c r="AV350" s="144"/>
      <c r="AW350" s="144"/>
      <c r="AX350" s="145"/>
    </row>
    <row r="351" spans="1:57" ht="12.6" customHeight="1">
      <c r="A351" s="580" t="s">
        <v>1427</v>
      </c>
      <c r="B351" s="581"/>
      <c r="C351" s="581"/>
      <c r="D351" s="581"/>
      <c r="E351" s="581"/>
      <c r="F351" s="581"/>
      <c r="G351" s="581"/>
      <c r="H351" s="1002"/>
      <c r="I351" s="1002"/>
      <c r="J351" s="1002"/>
      <c r="K351" s="1002"/>
      <c r="L351" s="1002"/>
      <c r="M351" s="1002"/>
      <c r="N351" s="1002"/>
      <c r="O351" s="1002"/>
      <c r="P351" s="1002"/>
      <c r="Q351" s="1002"/>
      <c r="R351" s="1002" t="s">
        <v>1428</v>
      </c>
      <c r="S351" s="1002"/>
      <c r="T351" s="1002"/>
      <c r="U351" s="1002"/>
      <c r="V351" s="1002"/>
      <c r="W351" s="1002" t="s">
        <v>1429</v>
      </c>
      <c r="X351" s="1002"/>
      <c r="Y351" s="1002"/>
      <c r="Z351" s="1002"/>
      <c r="AA351" s="1002"/>
      <c r="AB351" s="1002"/>
      <c r="AC351" s="1002"/>
      <c r="AD351" s="1002"/>
      <c r="AE351" s="1002"/>
      <c r="AF351" s="1002"/>
      <c r="AG351" s="143"/>
      <c r="AH351" s="144"/>
      <c r="AI351" s="144"/>
      <c r="AJ351" s="158"/>
      <c r="AK351" s="143"/>
      <c r="AL351" s="144"/>
      <c r="AM351" s="144"/>
      <c r="AN351" s="158"/>
      <c r="AO351" s="580" t="s">
        <v>1430</v>
      </c>
      <c r="AP351" s="581"/>
      <c r="AQ351" s="581"/>
      <c r="AR351" s="581"/>
      <c r="AS351" s="582"/>
      <c r="AT351" s="143"/>
      <c r="AU351" s="144"/>
      <c r="AV351" s="144"/>
      <c r="AW351" s="144"/>
      <c r="AX351" s="145"/>
    </row>
    <row r="352" spans="1:57" ht="12.6" customHeight="1">
      <c r="A352" s="580" t="s">
        <v>1431</v>
      </c>
      <c r="B352" s="581"/>
      <c r="C352" s="581"/>
      <c r="D352" s="581"/>
      <c r="E352" s="581"/>
      <c r="F352" s="581"/>
      <c r="G352" s="581"/>
      <c r="H352" s="1002" t="s">
        <v>1432</v>
      </c>
      <c r="I352" s="1002"/>
      <c r="J352" s="1002"/>
      <c r="K352" s="1002"/>
      <c r="L352" s="1002"/>
      <c r="M352" s="1002" t="s">
        <v>1433</v>
      </c>
      <c r="N352" s="1002"/>
      <c r="O352" s="1002"/>
      <c r="P352" s="1002"/>
      <c r="Q352" s="1002"/>
      <c r="R352" s="1002" t="s">
        <v>1434</v>
      </c>
      <c r="S352" s="1002"/>
      <c r="T352" s="1002"/>
      <c r="U352" s="1002"/>
      <c r="V352" s="1002"/>
      <c r="W352" s="1002" t="s">
        <v>1435</v>
      </c>
      <c r="X352" s="1002"/>
      <c r="Y352" s="1002"/>
      <c r="Z352" s="1002"/>
      <c r="AA352" s="1002"/>
      <c r="AB352" s="1002" t="s">
        <v>1436</v>
      </c>
      <c r="AC352" s="1002"/>
      <c r="AD352" s="1002"/>
      <c r="AE352" s="1002"/>
      <c r="AF352" s="1002"/>
      <c r="AG352" s="580"/>
      <c r="AH352" s="581"/>
      <c r="AI352" s="581"/>
      <c r="AJ352" s="582"/>
      <c r="AK352" s="580" t="s">
        <v>1437</v>
      </c>
      <c r="AL352" s="581"/>
      <c r="AM352" s="581"/>
      <c r="AN352" s="582"/>
      <c r="AO352" s="580" t="s">
        <v>1438</v>
      </c>
      <c r="AP352" s="581"/>
      <c r="AQ352" s="581"/>
      <c r="AR352" s="581"/>
      <c r="AS352" s="582"/>
      <c r="AT352" s="580" t="s">
        <v>1386</v>
      </c>
      <c r="AU352" s="581"/>
      <c r="AV352" s="581"/>
      <c r="AW352" s="581"/>
      <c r="AX352" s="145"/>
      <c r="BD352" s="103"/>
      <c r="BE352" s="103"/>
    </row>
    <row r="353" spans="1:50" ht="12.6" customHeight="1">
      <c r="A353" s="143"/>
      <c r="B353" s="144"/>
      <c r="C353" s="144"/>
      <c r="D353" s="144"/>
      <c r="E353" s="144"/>
      <c r="F353" s="144"/>
      <c r="G353" s="144"/>
      <c r="H353" s="1002"/>
      <c r="I353" s="1002"/>
      <c r="J353" s="1002"/>
      <c r="K353" s="1002"/>
      <c r="L353" s="1002"/>
      <c r="M353" s="1002"/>
      <c r="N353" s="1002"/>
      <c r="O353" s="1002"/>
      <c r="P353" s="1002"/>
      <c r="Q353" s="1002"/>
      <c r="R353" s="1002" t="s">
        <v>1399</v>
      </c>
      <c r="S353" s="1002"/>
      <c r="T353" s="1002"/>
      <c r="U353" s="1002"/>
      <c r="V353" s="1002"/>
      <c r="W353" s="1002" t="s">
        <v>1439</v>
      </c>
      <c r="X353" s="1002"/>
      <c r="Y353" s="1002"/>
      <c r="Z353" s="1002"/>
      <c r="AA353" s="1002"/>
      <c r="AB353" s="1002" t="s">
        <v>1440</v>
      </c>
      <c r="AC353" s="1002"/>
      <c r="AD353" s="1002"/>
      <c r="AE353" s="1002"/>
      <c r="AF353" s="1002"/>
      <c r="AG353" s="580" t="s">
        <v>1441</v>
      </c>
      <c r="AH353" s="581"/>
      <c r="AI353" s="581"/>
      <c r="AJ353" s="582"/>
      <c r="AK353" s="580" t="s">
        <v>1442</v>
      </c>
      <c r="AL353" s="581"/>
      <c r="AM353" s="581"/>
      <c r="AN353" s="582"/>
      <c r="AO353" s="580" t="s">
        <v>1443</v>
      </c>
      <c r="AP353" s="581"/>
      <c r="AQ353" s="581"/>
      <c r="AR353" s="581"/>
      <c r="AS353" s="582"/>
      <c r="AT353" s="143"/>
      <c r="AU353" s="144"/>
      <c r="AV353" s="144"/>
      <c r="AW353" s="144"/>
      <c r="AX353" s="145"/>
    </row>
    <row r="354" spans="1:50" ht="12.6" customHeight="1">
      <c r="A354" s="143"/>
      <c r="B354" s="144"/>
      <c r="C354" s="144"/>
      <c r="D354" s="144"/>
      <c r="E354" s="144"/>
      <c r="F354" s="144"/>
      <c r="G354" s="144"/>
      <c r="H354" s="1002"/>
      <c r="I354" s="1002"/>
      <c r="J354" s="1002"/>
      <c r="K354" s="1002"/>
      <c r="L354" s="1002"/>
      <c r="M354" s="1002"/>
      <c r="N354" s="1002"/>
      <c r="O354" s="1002"/>
      <c r="P354" s="1002"/>
      <c r="Q354" s="1002"/>
      <c r="R354" s="1002" t="s">
        <v>1444</v>
      </c>
      <c r="S354" s="1002"/>
      <c r="T354" s="1002"/>
      <c r="U354" s="1002"/>
      <c r="V354" s="1002"/>
      <c r="W354" s="1002" t="s">
        <v>1445</v>
      </c>
      <c r="X354" s="1002"/>
      <c r="Y354" s="1002"/>
      <c r="Z354" s="1002"/>
      <c r="AA354" s="1002"/>
      <c r="AB354" s="1002" t="s">
        <v>1446</v>
      </c>
      <c r="AC354" s="1002"/>
      <c r="AD354" s="1002"/>
      <c r="AE354" s="1002"/>
      <c r="AF354" s="1002"/>
      <c r="AG354" s="580" t="s">
        <v>1447</v>
      </c>
      <c r="AH354" s="581"/>
      <c r="AI354" s="581"/>
      <c r="AJ354" s="582"/>
      <c r="AK354" s="580" t="s">
        <v>1448</v>
      </c>
      <c r="AL354" s="581"/>
      <c r="AM354" s="581"/>
      <c r="AN354" s="582"/>
      <c r="AO354" s="580" t="s">
        <v>1449</v>
      </c>
      <c r="AP354" s="581"/>
      <c r="AQ354" s="581"/>
      <c r="AR354" s="581"/>
      <c r="AS354" s="582"/>
      <c r="AT354" s="143"/>
      <c r="AU354" s="144"/>
      <c r="AV354" s="144"/>
      <c r="AW354" s="144"/>
      <c r="AX354" s="145"/>
    </row>
    <row r="355" spans="1:50" ht="12.6" customHeight="1">
      <c r="A355" s="143"/>
      <c r="B355" s="144"/>
      <c r="C355" s="144"/>
      <c r="D355" s="144"/>
      <c r="E355" s="144"/>
      <c r="F355" s="144"/>
      <c r="G355" s="144"/>
      <c r="H355" s="1002"/>
      <c r="I355" s="1002"/>
      <c r="J355" s="1002"/>
      <c r="K355" s="1002"/>
      <c r="L355" s="1002"/>
      <c r="M355" s="1002"/>
      <c r="N355" s="1002"/>
      <c r="O355" s="1002"/>
      <c r="P355" s="1002"/>
      <c r="Q355" s="1002"/>
      <c r="R355" s="1002" t="s">
        <v>1428</v>
      </c>
      <c r="S355" s="1002"/>
      <c r="T355" s="1002"/>
      <c r="U355" s="1002"/>
      <c r="V355" s="1002"/>
      <c r="W355" s="1002" t="s">
        <v>1450</v>
      </c>
      <c r="X355" s="1002"/>
      <c r="Y355" s="1002"/>
      <c r="Z355" s="1002"/>
      <c r="AA355" s="1002"/>
      <c r="AB355" s="1002" t="s">
        <v>1451</v>
      </c>
      <c r="AC355" s="1002"/>
      <c r="AD355" s="1002"/>
      <c r="AE355" s="1002"/>
      <c r="AF355" s="1002"/>
      <c r="AG355" s="580" t="s">
        <v>1452</v>
      </c>
      <c r="AH355" s="581"/>
      <c r="AI355" s="581"/>
      <c r="AJ355" s="582"/>
      <c r="AK355" s="580" t="s">
        <v>1452</v>
      </c>
      <c r="AL355" s="581"/>
      <c r="AM355" s="581"/>
      <c r="AN355" s="582"/>
      <c r="AO355" s="580" t="s">
        <v>1452</v>
      </c>
      <c r="AP355" s="581"/>
      <c r="AQ355" s="581"/>
      <c r="AR355" s="581"/>
      <c r="AS355" s="582"/>
      <c r="AT355" s="143"/>
      <c r="AU355" s="144"/>
      <c r="AV355" s="144"/>
      <c r="AW355" s="144"/>
      <c r="AX355" s="145"/>
    </row>
    <row r="356" spans="1:50" ht="12.6" customHeight="1">
      <c r="A356" s="143"/>
      <c r="B356" s="144"/>
      <c r="C356" s="144"/>
      <c r="D356" s="144"/>
      <c r="E356" s="144"/>
      <c r="F356" s="144"/>
      <c r="G356" s="144"/>
      <c r="H356" s="1002"/>
      <c r="I356" s="1002"/>
      <c r="J356" s="1002"/>
      <c r="K356" s="1002"/>
      <c r="L356" s="1002"/>
      <c r="M356" s="1002"/>
      <c r="N356" s="1002"/>
      <c r="O356" s="1002"/>
      <c r="P356" s="1002"/>
      <c r="Q356" s="1002"/>
      <c r="R356" s="1002" t="s">
        <v>1453</v>
      </c>
      <c r="S356" s="1002"/>
      <c r="T356" s="1002"/>
      <c r="U356" s="1002"/>
      <c r="V356" s="1002"/>
      <c r="W356" s="1002"/>
      <c r="X356" s="1002"/>
      <c r="Y356" s="1002"/>
      <c r="Z356" s="1002"/>
      <c r="AA356" s="1002"/>
      <c r="AB356" s="1002"/>
      <c r="AC356" s="1002"/>
      <c r="AD356" s="1002"/>
      <c r="AE356" s="1002"/>
      <c r="AF356" s="1002"/>
      <c r="AG356" s="143"/>
      <c r="AH356" s="144"/>
      <c r="AI356" s="144"/>
      <c r="AJ356" s="158"/>
      <c r="AK356" s="143"/>
      <c r="AL356" s="144"/>
      <c r="AM356" s="144"/>
      <c r="AN356" s="158"/>
      <c r="AO356" s="143"/>
      <c r="AP356" s="144"/>
      <c r="AQ356" s="144"/>
      <c r="AR356" s="144"/>
      <c r="AS356" s="158"/>
      <c r="AT356" s="143"/>
      <c r="AU356" s="144"/>
      <c r="AV356" s="144"/>
      <c r="AW356" s="144"/>
      <c r="AX356" s="145"/>
    </row>
    <row r="357" spans="1:50" ht="12.6" customHeight="1">
      <c r="A357" s="143"/>
      <c r="B357" s="144"/>
      <c r="C357" s="144"/>
      <c r="D357" s="144"/>
      <c r="E357" s="144"/>
      <c r="F357" s="144"/>
      <c r="G357" s="144"/>
      <c r="H357" s="1002"/>
      <c r="I357" s="1002"/>
      <c r="J357" s="1002"/>
      <c r="K357" s="1002"/>
      <c r="L357" s="1002"/>
      <c r="M357" s="1002"/>
      <c r="N357" s="1002"/>
      <c r="O357" s="1002"/>
      <c r="P357" s="1002"/>
      <c r="Q357" s="1002"/>
      <c r="R357" s="1002" t="s">
        <v>1454</v>
      </c>
      <c r="S357" s="1002"/>
      <c r="T357" s="1002"/>
      <c r="U357" s="1002"/>
      <c r="V357" s="1002"/>
      <c r="W357" s="1002"/>
      <c r="X357" s="1002"/>
      <c r="Y357" s="1002"/>
      <c r="Z357" s="1002"/>
      <c r="AA357" s="1002"/>
      <c r="AB357" s="1002"/>
      <c r="AC357" s="1002"/>
      <c r="AD357" s="1002"/>
      <c r="AE357" s="1002"/>
      <c r="AF357" s="1002"/>
      <c r="AG357" s="143"/>
      <c r="AH357" s="144"/>
      <c r="AI357" s="144"/>
      <c r="AJ357" s="158"/>
      <c r="AK357" s="143"/>
      <c r="AL357" s="144"/>
      <c r="AM357" s="144"/>
      <c r="AN357" s="158"/>
      <c r="AO357" s="143"/>
      <c r="AP357" s="144"/>
      <c r="AQ357" s="144"/>
      <c r="AR357" s="144"/>
      <c r="AS357" s="158"/>
      <c r="AT357" s="143"/>
      <c r="AU357" s="144"/>
      <c r="AV357" s="144"/>
      <c r="AW357" s="144"/>
      <c r="AX357" s="145"/>
    </row>
    <row r="358" spans="1:50" ht="12.6" customHeight="1">
      <c r="A358" s="583" t="s">
        <v>1399</v>
      </c>
      <c r="B358" s="584"/>
      <c r="C358" s="584"/>
      <c r="D358" s="584"/>
      <c r="E358" s="584"/>
      <c r="F358" s="584"/>
      <c r="G358" s="584"/>
      <c r="H358" s="621" t="s">
        <v>1400</v>
      </c>
      <c r="I358" s="621"/>
      <c r="J358" s="621"/>
      <c r="K358" s="621"/>
      <c r="L358" s="621"/>
      <c r="M358" s="621" t="s">
        <v>1401</v>
      </c>
      <c r="N358" s="621"/>
      <c r="O358" s="621"/>
      <c r="P358" s="621"/>
      <c r="Q358" s="621"/>
      <c r="R358" s="621" t="s">
        <v>1402</v>
      </c>
      <c r="S358" s="621"/>
      <c r="T358" s="621"/>
      <c r="U358" s="621"/>
      <c r="V358" s="621"/>
      <c r="W358" s="621" t="s">
        <v>1403</v>
      </c>
      <c r="X358" s="621"/>
      <c r="Y358" s="621"/>
      <c r="Z358" s="621"/>
      <c r="AA358" s="621"/>
      <c r="AB358" s="621" t="s">
        <v>1404</v>
      </c>
      <c r="AC358" s="621"/>
      <c r="AD358" s="621"/>
      <c r="AE358" s="621"/>
      <c r="AF358" s="621"/>
      <c r="AG358" s="583" t="s">
        <v>1405</v>
      </c>
      <c r="AH358" s="584"/>
      <c r="AI358" s="584"/>
      <c r="AJ358" s="585"/>
      <c r="AK358" s="583" t="s">
        <v>1406</v>
      </c>
      <c r="AL358" s="584"/>
      <c r="AM358" s="584"/>
      <c r="AN358" s="585"/>
      <c r="AO358" s="583" t="s">
        <v>1407</v>
      </c>
      <c r="AP358" s="584"/>
      <c r="AQ358" s="584"/>
      <c r="AR358" s="584"/>
      <c r="AS358" s="585"/>
      <c r="AT358" s="583" t="s">
        <v>1455</v>
      </c>
      <c r="AU358" s="584"/>
      <c r="AV358" s="584"/>
      <c r="AW358" s="584"/>
      <c r="AX358" s="145"/>
    </row>
    <row r="359" spans="1:50" ht="12.6" customHeight="1">
      <c r="A359" s="103" t="s">
        <v>1408</v>
      </c>
      <c r="B359" s="103"/>
      <c r="C359" s="103"/>
      <c r="D359" s="103"/>
      <c r="E359" s="103"/>
      <c r="F359" s="103"/>
      <c r="G359" s="103"/>
      <c r="H359" s="103"/>
      <c r="I359" s="103"/>
      <c r="J359" s="103"/>
      <c r="K359" s="103"/>
      <c r="L359" s="103"/>
      <c r="M359" s="103"/>
      <c r="N359" s="103"/>
      <c r="O359" s="103"/>
      <c r="P359" s="103"/>
      <c r="Q359" s="103"/>
      <c r="R359" s="103"/>
      <c r="S359" s="103"/>
      <c r="T359" s="103"/>
      <c r="U359" s="103"/>
      <c r="V359" s="103"/>
      <c r="W359" s="103"/>
      <c r="X359" s="103"/>
      <c r="Y359" s="103"/>
      <c r="Z359" s="103"/>
      <c r="AA359" s="103"/>
      <c r="AB359" s="103"/>
      <c r="AC359" s="103"/>
      <c r="AD359" s="103"/>
      <c r="AE359" s="103"/>
      <c r="AF359" s="103"/>
      <c r="AG359" s="103"/>
      <c r="AH359" s="103"/>
      <c r="AI359" s="103"/>
      <c r="AJ359" s="103"/>
      <c r="AK359" s="103"/>
      <c r="AL359" s="103"/>
      <c r="AM359" s="103"/>
      <c r="AN359" s="103"/>
      <c r="AO359" s="103"/>
      <c r="AP359" s="103"/>
      <c r="AQ359" s="103"/>
      <c r="AR359" s="103"/>
      <c r="AS359" s="103"/>
      <c r="AT359" s="103"/>
      <c r="AU359" s="103"/>
      <c r="AV359" s="103"/>
      <c r="AW359" s="103"/>
      <c r="AX359" s="109"/>
    </row>
    <row r="360" spans="1:50" ht="12.6" customHeight="1">
      <c r="A360" s="141" t="s">
        <v>1456</v>
      </c>
      <c r="B360" s="159"/>
      <c r="C360" s="114"/>
      <c r="D360" s="114"/>
      <c r="E360" s="114"/>
      <c r="F360" s="114"/>
      <c r="G360" s="114"/>
      <c r="H360" s="708">
        <v>105893</v>
      </c>
      <c r="I360" s="708"/>
      <c r="J360" s="708"/>
      <c r="K360" s="708"/>
      <c r="L360" s="708"/>
      <c r="M360" s="708">
        <v>3548774</v>
      </c>
      <c r="N360" s="708"/>
      <c r="O360" s="708"/>
      <c r="P360" s="708"/>
      <c r="Q360" s="708"/>
      <c r="R360" s="708">
        <v>3498937</v>
      </c>
      <c r="S360" s="708"/>
      <c r="T360" s="708"/>
      <c r="U360" s="708"/>
      <c r="V360" s="708"/>
      <c r="W360" s="708">
        <f>SUM('HL KNIHA VYPOC'!$D$20)</f>
        <v>0</v>
      </c>
      <c r="X360" s="708"/>
      <c r="Y360" s="708"/>
      <c r="Z360" s="708"/>
      <c r="AA360" s="708"/>
      <c r="AB360" s="708">
        <v>800255</v>
      </c>
      <c r="AC360" s="708"/>
      <c r="AD360" s="708"/>
      <c r="AE360" s="708"/>
      <c r="AF360" s="708"/>
      <c r="AG360" s="708">
        <f>SUM('HL KNIHA VYPOC'!$D$22+'HL KNIHA VYPOC'!$D$23+'HL KNIHA VYPOC'!D27)</f>
        <v>0</v>
      </c>
      <c r="AH360" s="708"/>
      <c r="AI360" s="708"/>
      <c r="AJ360" s="708"/>
      <c r="AK360" s="708">
        <v>511605</v>
      </c>
      <c r="AL360" s="708"/>
      <c r="AM360" s="708"/>
      <c r="AN360" s="708"/>
      <c r="AO360" s="708">
        <f>SUM('HL KNIHA VYPOC'!$D$38)</f>
        <v>0</v>
      </c>
      <c r="AP360" s="708"/>
      <c r="AQ360" s="708"/>
      <c r="AR360" s="708"/>
      <c r="AS360" s="708"/>
      <c r="AT360" s="612">
        <f>SUM(H360:AS363)</f>
        <v>8465464</v>
      </c>
      <c r="AU360" s="613"/>
      <c r="AV360" s="613"/>
      <c r="AW360" s="613"/>
      <c r="AX360" s="614"/>
    </row>
    <row r="361" spans="1:50" ht="12.6" customHeight="1">
      <c r="A361" s="143" t="s">
        <v>1457</v>
      </c>
      <c r="B361" s="151"/>
      <c r="C361" s="103"/>
      <c r="D361" s="103"/>
      <c r="E361" s="103"/>
      <c r="F361" s="103"/>
      <c r="G361" s="103"/>
      <c r="H361" s="708"/>
      <c r="I361" s="708"/>
      <c r="J361" s="708"/>
      <c r="K361" s="708"/>
      <c r="L361" s="708"/>
      <c r="M361" s="708"/>
      <c r="N361" s="708"/>
      <c r="O361" s="708"/>
      <c r="P361" s="708"/>
      <c r="Q361" s="708"/>
      <c r="R361" s="708"/>
      <c r="S361" s="708"/>
      <c r="T361" s="708"/>
      <c r="U361" s="708"/>
      <c r="V361" s="708"/>
      <c r="W361" s="708"/>
      <c r="X361" s="708"/>
      <c r="Y361" s="708"/>
      <c r="Z361" s="708"/>
      <c r="AA361" s="708"/>
      <c r="AB361" s="708"/>
      <c r="AC361" s="708"/>
      <c r="AD361" s="708"/>
      <c r="AE361" s="708"/>
      <c r="AF361" s="708"/>
      <c r="AG361" s="708"/>
      <c r="AH361" s="708"/>
      <c r="AI361" s="708"/>
      <c r="AJ361" s="708"/>
      <c r="AK361" s="708"/>
      <c r="AL361" s="708"/>
      <c r="AM361" s="708"/>
      <c r="AN361" s="708"/>
      <c r="AO361" s="708"/>
      <c r="AP361" s="708"/>
      <c r="AQ361" s="708"/>
      <c r="AR361" s="708"/>
      <c r="AS361" s="708"/>
      <c r="AT361" s="615"/>
      <c r="AU361" s="616"/>
      <c r="AV361" s="616"/>
      <c r="AW361" s="616"/>
      <c r="AX361" s="617"/>
    </row>
    <row r="362" spans="1:50" ht="12.6" customHeight="1">
      <c r="A362" s="143" t="s">
        <v>1458</v>
      </c>
      <c r="B362" s="151"/>
      <c r="C362" s="103"/>
      <c r="D362" s="103"/>
      <c r="E362" s="103"/>
      <c r="F362" s="103"/>
      <c r="G362" s="103"/>
      <c r="H362" s="708"/>
      <c r="I362" s="708"/>
      <c r="J362" s="708"/>
      <c r="K362" s="708"/>
      <c r="L362" s="708"/>
      <c r="M362" s="708"/>
      <c r="N362" s="708"/>
      <c r="O362" s="708"/>
      <c r="P362" s="708"/>
      <c r="Q362" s="708"/>
      <c r="R362" s="708"/>
      <c r="S362" s="708"/>
      <c r="T362" s="708"/>
      <c r="U362" s="708"/>
      <c r="V362" s="708"/>
      <c r="W362" s="708"/>
      <c r="X362" s="708"/>
      <c r="Y362" s="708"/>
      <c r="Z362" s="708"/>
      <c r="AA362" s="708"/>
      <c r="AB362" s="708"/>
      <c r="AC362" s="708"/>
      <c r="AD362" s="708"/>
      <c r="AE362" s="708"/>
      <c r="AF362" s="708"/>
      <c r="AG362" s="708"/>
      <c r="AH362" s="708"/>
      <c r="AI362" s="708"/>
      <c r="AJ362" s="708"/>
      <c r="AK362" s="708"/>
      <c r="AL362" s="708"/>
      <c r="AM362" s="708"/>
      <c r="AN362" s="708"/>
      <c r="AO362" s="708"/>
      <c r="AP362" s="708"/>
      <c r="AQ362" s="708"/>
      <c r="AR362" s="708"/>
      <c r="AS362" s="708"/>
      <c r="AT362" s="615"/>
      <c r="AU362" s="616"/>
      <c r="AV362" s="616"/>
      <c r="AW362" s="616"/>
      <c r="AX362" s="617"/>
    </row>
    <row r="363" spans="1:50" ht="12.6" customHeight="1">
      <c r="A363" s="143" t="s">
        <v>1459</v>
      </c>
      <c r="B363" s="151"/>
      <c r="C363" s="103"/>
      <c r="D363" s="103"/>
      <c r="E363" s="103"/>
      <c r="F363" s="103"/>
      <c r="G363" s="103"/>
      <c r="H363" s="708"/>
      <c r="I363" s="708"/>
      <c r="J363" s="708"/>
      <c r="K363" s="708"/>
      <c r="L363" s="708"/>
      <c r="M363" s="708"/>
      <c r="N363" s="708"/>
      <c r="O363" s="708"/>
      <c r="P363" s="708"/>
      <c r="Q363" s="708"/>
      <c r="R363" s="708"/>
      <c r="S363" s="708"/>
      <c r="T363" s="708"/>
      <c r="U363" s="708"/>
      <c r="V363" s="708"/>
      <c r="W363" s="708"/>
      <c r="X363" s="708"/>
      <c r="Y363" s="708"/>
      <c r="Z363" s="708"/>
      <c r="AA363" s="708"/>
      <c r="AB363" s="708"/>
      <c r="AC363" s="708"/>
      <c r="AD363" s="708"/>
      <c r="AE363" s="708"/>
      <c r="AF363" s="708"/>
      <c r="AG363" s="708"/>
      <c r="AH363" s="708"/>
      <c r="AI363" s="708"/>
      <c r="AJ363" s="708"/>
      <c r="AK363" s="708"/>
      <c r="AL363" s="708"/>
      <c r="AM363" s="708"/>
      <c r="AN363" s="708"/>
      <c r="AO363" s="708"/>
      <c r="AP363" s="708"/>
      <c r="AQ363" s="708"/>
      <c r="AR363" s="708"/>
      <c r="AS363" s="708"/>
      <c r="AT363" s="618"/>
      <c r="AU363" s="619"/>
      <c r="AV363" s="619"/>
      <c r="AW363" s="619"/>
      <c r="AX363" s="620"/>
    </row>
    <row r="364" spans="1:50" ht="12.6" customHeight="1">
      <c r="A364" s="107" t="s">
        <v>1411</v>
      </c>
      <c r="B364" s="150"/>
      <c r="C364" s="108"/>
      <c r="D364" s="108"/>
      <c r="E364" s="108"/>
      <c r="F364" s="108"/>
      <c r="G364" s="108"/>
      <c r="H364" s="708"/>
      <c r="I364" s="708"/>
      <c r="J364" s="708"/>
      <c r="K364" s="708"/>
      <c r="L364" s="708"/>
      <c r="M364" s="708">
        <v>255372</v>
      </c>
      <c r="N364" s="708"/>
      <c r="O364" s="708"/>
      <c r="P364" s="708"/>
      <c r="Q364" s="708"/>
      <c r="R364" s="708">
        <v>385271</v>
      </c>
      <c r="S364" s="708"/>
      <c r="T364" s="708"/>
      <c r="U364" s="708"/>
      <c r="V364" s="708"/>
      <c r="W364" s="708">
        <f>SUM('HL KNIHA VYPOC'!$E$20)</f>
        <v>0</v>
      </c>
      <c r="X364" s="708"/>
      <c r="Y364" s="708"/>
      <c r="Z364" s="708"/>
      <c r="AA364" s="708"/>
      <c r="AB364" s="708">
        <v>360871</v>
      </c>
      <c r="AC364" s="708"/>
      <c r="AD364" s="708"/>
      <c r="AE364" s="708"/>
      <c r="AF364" s="708"/>
      <c r="AG364" s="708">
        <f>SUM('HL KNIHA VYPOC'!$E$22+'HL KNIHA VYPOC'!$E$23+'HL KNIHA VYPOC'!E27)</f>
        <v>0</v>
      </c>
      <c r="AH364" s="708"/>
      <c r="AI364" s="708"/>
      <c r="AJ364" s="708"/>
      <c r="AK364" s="708"/>
      <c r="AL364" s="708"/>
      <c r="AM364" s="708"/>
      <c r="AN364" s="708"/>
      <c r="AO364" s="708">
        <f>SUM('HL KNIHA VYPOC'!$E$38)</f>
        <v>0</v>
      </c>
      <c r="AP364" s="708"/>
      <c r="AQ364" s="708"/>
      <c r="AR364" s="708"/>
      <c r="AS364" s="708"/>
      <c r="AT364" s="622">
        <f>SUM(H364:AS364)</f>
        <v>1001514</v>
      </c>
      <c r="AU364" s="623"/>
      <c r="AV364" s="623"/>
      <c r="AW364" s="623"/>
      <c r="AX364" s="624"/>
    </row>
    <row r="365" spans="1:50" ht="12.6" customHeight="1">
      <c r="A365" s="107" t="s">
        <v>1412</v>
      </c>
      <c r="B365" s="150"/>
      <c r="C365" s="108"/>
      <c r="D365" s="108"/>
      <c r="E365" s="108"/>
      <c r="F365" s="108"/>
      <c r="G365" s="108"/>
      <c r="H365" s="708"/>
      <c r="I365" s="708"/>
      <c r="J365" s="708"/>
      <c r="K365" s="708"/>
      <c r="L365" s="708"/>
      <c r="M365" s="708">
        <v>142000</v>
      </c>
      <c r="N365" s="708"/>
      <c r="O365" s="708"/>
      <c r="P365" s="708"/>
      <c r="Q365" s="708"/>
      <c r="R365" s="708">
        <v>51536</v>
      </c>
      <c r="S365" s="708"/>
      <c r="T365" s="708"/>
      <c r="U365" s="708"/>
      <c r="V365" s="708"/>
      <c r="W365" s="708">
        <f>SUM('HL KNIHA VYPOC'!$F$20)</f>
        <v>0</v>
      </c>
      <c r="X365" s="708"/>
      <c r="Y365" s="708"/>
      <c r="Z365" s="708"/>
      <c r="AA365" s="708"/>
      <c r="AB365" s="708">
        <v>310468</v>
      </c>
      <c r="AC365" s="708"/>
      <c r="AD365" s="708"/>
      <c r="AE365" s="708"/>
      <c r="AF365" s="708"/>
      <c r="AG365" s="708">
        <f>SUM('HL KNIHA VYPOC'!$F$22+'HL KNIHA VYPOC'!$F$23+'HL KNIHA VYPOC'!F27)</f>
        <v>0</v>
      </c>
      <c r="AH365" s="708"/>
      <c r="AI365" s="708"/>
      <c r="AJ365" s="708"/>
      <c r="AK365" s="708">
        <v>0</v>
      </c>
      <c r="AL365" s="708"/>
      <c r="AM365" s="708"/>
      <c r="AN365" s="708"/>
      <c r="AO365" s="708">
        <f>SUM('HL KNIHA VYPOC'!$F$38)</f>
        <v>0</v>
      </c>
      <c r="AP365" s="708"/>
      <c r="AQ365" s="708"/>
      <c r="AR365" s="708"/>
      <c r="AS365" s="708"/>
      <c r="AT365" s="622">
        <f>SUM(H365:AS365)</f>
        <v>504004</v>
      </c>
      <c r="AU365" s="623"/>
      <c r="AV365" s="623"/>
      <c r="AW365" s="623"/>
      <c r="AX365" s="624"/>
    </row>
    <row r="366" spans="1:50" ht="12.6" customHeight="1">
      <c r="A366" s="107" t="s">
        <v>1413</v>
      </c>
      <c r="B366" s="150"/>
      <c r="C366" s="108"/>
      <c r="D366" s="108"/>
      <c r="E366" s="108"/>
      <c r="F366" s="108"/>
      <c r="G366" s="108"/>
      <c r="H366" s="1043"/>
      <c r="I366" s="1043"/>
      <c r="J366" s="1043"/>
      <c r="K366" s="1043"/>
      <c r="L366" s="1043"/>
      <c r="M366" s="1043"/>
      <c r="N366" s="1043"/>
      <c r="O366" s="1043"/>
      <c r="P366" s="1043"/>
      <c r="Q366" s="1043"/>
      <c r="R366" s="1043"/>
      <c r="S366" s="1043"/>
      <c r="T366" s="1043"/>
      <c r="U366" s="1043"/>
      <c r="V366" s="1043"/>
      <c r="W366" s="1043"/>
      <c r="X366" s="1043"/>
      <c r="Y366" s="1043"/>
      <c r="Z366" s="1043"/>
      <c r="AA366" s="1043"/>
      <c r="AB366" s="1043"/>
      <c r="AC366" s="1043"/>
      <c r="AD366" s="1043"/>
      <c r="AE366" s="1043"/>
      <c r="AF366" s="1043"/>
      <c r="AG366" s="1043"/>
      <c r="AH366" s="1043"/>
      <c r="AI366" s="1043"/>
      <c r="AJ366" s="1043"/>
      <c r="AK366" s="1043"/>
      <c r="AL366" s="1043"/>
      <c r="AM366" s="1043"/>
      <c r="AN366" s="1043"/>
      <c r="AO366" s="1043"/>
      <c r="AP366" s="1043"/>
      <c r="AQ366" s="1043"/>
      <c r="AR366" s="1043"/>
      <c r="AS366" s="1043"/>
      <c r="AT366" s="622">
        <f>SUM(H366:AS366)</f>
        <v>0</v>
      </c>
      <c r="AU366" s="623"/>
      <c r="AV366" s="623"/>
      <c r="AW366" s="623"/>
      <c r="AX366" s="624"/>
    </row>
    <row r="367" spans="1:50" ht="12.6" customHeight="1">
      <c r="A367" s="143" t="s">
        <v>1414</v>
      </c>
      <c r="B367" s="151"/>
      <c r="C367" s="103"/>
      <c r="D367" s="103"/>
      <c r="E367" s="103"/>
      <c r="F367" s="103"/>
      <c r="G367" s="103"/>
      <c r="H367" s="708">
        <f>SUM(H360+H364-H365+H366)</f>
        <v>105893</v>
      </c>
      <c r="I367" s="708"/>
      <c r="J367" s="708"/>
      <c r="K367" s="708"/>
      <c r="L367" s="708"/>
      <c r="M367" s="708">
        <v>3999374</v>
      </c>
      <c r="N367" s="708"/>
      <c r="O367" s="708"/>
      <c r="P367" s="708"/>
      <c r="Q367" s="708"/>
      <c r="R367" s="708">
        <v>3532029</v>
      </c>
      <c r="S367" s="708"/>
      <c r="T367" s="708"/>
      <c r="U367" s="708"/>
      <c r="V367" s="708"/>
      <c r="W367" s="708">
        <f>SUM(W360+W364-W365+W366)</f>
        <v>0</v>
      </c>
      <c r="X367" s="708"/>
      <c r="Y367" s="708"/>
      <c r="Z367" s="708"/>
      <c r="AA367" s="708"/>
      <c r="AB367" s="708">
        <v>958447</v>
      </c>
      <c r="AC367" s="708"/>
      <c r="AD367" s="708"/>
      <c r="AE367" s="708"/>
      <c r="AF367" s="708"/>
      <c r="AG367" s="708">
        <f>SUM(AG360+AG364-AG365+AG366)</f>
        <v>0</v>
      </c>
      <c r="AH367" s="708"/>
      <c r="AI367" s="708"/>
      <c r="AJ367" s="708"/>
      <c r="AK367" s="708">
        <v>60370</v>
      </c>
      <c r="AL367" s="708"/>
      <c r="AM367" s="708"/>
      <c r="AN367" s="708"/>
      <c r="AO367" s="708">
        <f>SUM(AO360+AO364-AO365+AO366)</f>
        <v>0</v>
      </c>
      <c r="AP367" s="708"/>
      <c r="AQ367" s="708"/>
      <c r="AR367" s="708"/>
      <c r="AS367" s="708"/>
      <c r="AT367" s="612">
        <f>SUM(H367:AS369)</f>
        <v>8656113</v>
      </c>
      <c r="AU367" s="613"/>
      <c r="AV367" s="613"/>
      <c r="AW367" s="613"/>
      <c r="AX367" s="614"/>
    </row>
    <row r="368" spans="1:50" ht="12.6" customHeight="1">
      <c r="A368" s="143" t="s">
        <v>1458</v>
      </c>
      <c r="B368" s="151"/>
      <c r="C368" s="103"/>
      <c r="D368" s="103"/>
      <c r="E368" s="103"/>
      <c r="F368" s="103"/>
      <c r="G368" s="103"/>
      <c r="H368" s="708"/>
      <c r="I368" s="708"/>
      <c r="J368" s="708"/>
      <c r="K368" s="708"/>
      <c r="L368" s="708"/>
      <c r="M368" s="708"/>
      <c r="N368" s="708"/>
      <c r="O368" s="708"/>
      <c r="P368" s="708"/>
      <c r="Q368" s="708"/>
      <c r="R368" s="708"/>
      <c r="S368" s="708"/>
      <c r="T368" s="708"/>
      <c r="U368" s="708"/>
      <c r="V368" s="708"/>
      <c r="W368" s="708"/>
      <c r="X368" s="708"/>
      <c r="Y368" s="708"/>
      <c r="Z368" s="708"/>
      <c r="AA368" s="708"/>
      <c r="AB368" s="708"/>
      <c r="AC368" s="708"/>
      <c r="AD368" s="708"/>
      <c r="AE368" s="708"/>
      <c r="AF368" s="708"/>
      <c r="AG368" s="708"/>
      <c r="AH368" s="708"/>
      <c r="AI368" s="708"/>
      <c r="AJ368" s="708"/>
      <c r="AK368" s="708"/>
      <c r="AL368" s="708"/>
      <c r="AM368" s="708"/>
      <c r="AN368" s="708"/>
      <c r="AO368" s="708"/>
      <c r="AP368" s="708"/>
      <c r="AQ368" s="708"/>
      <c r="AR368" s="708"/>
      <c r="AS368" s="708"/>
      <c r="AT368" s="615"/>
      <c r="AU368" s="616"/>
      <c r="AV368" s="616"/>
      <c r="AW368" s="616"/>
      <c r="AX368" s="617"/>
    </row>
    <row r="369" spans="1:50" ht="12.6" customHeight="1">
      <c r="A369" s="146" t="s">
        <v>1459</v>
      </c>
      <c r="B369" s="152"/>
      <c r="C369" s="117"/>
      <c r="D369" s="117"/>
      <c r="E369" s="117"/>
      <c r="F369" s="117"/>
      <c r="G369" s="117"/>
      <c r="H369" s="708"/>
      <c r="I369" s="708"/>
      <c r="J369" s="708"/>
      <c r="K369" s="708"/>
      <c r="L369" s="708"/>
      <c r="M369" s="708"/>
      <c r="N369" s="708"/>
      <c r="O369" s="708"/>
      <c r="P369" s="708"/>
      <c r="Q369" s="708"/>
      <c r="R369" s="708"/>
      <c r="S369" s="708"/>
      <c r="T369" s="708"/>
      <c r="U369" s="708"/>
      <c r="V369" s="708"/>
      <c r="W369" s="708"/>
      <c r="X369" s="708"/>
      <c r="Y369" s="708"/>
      <c r="Z369" s="708"/>
      <c r="AA369" s="708"/>
      <c r="AB369" s="708"/>
      <c r="AC369" s="708"/>
      <c r="AD369" s="708"/>
      <c r="AE369" s="708"/>
      <c r="AF369" s="708"/>
      <c r="AG369" s="708"/>
      <c r="AH369" s="708"/>
      <c r="AI369" s="708"/>
      <c r="AJ369" s="708"/>
      <c r="AK369" s="708"/>
      <c r="AL369" s="708"/>
      <c r="AM369" s="708"/>
      <c r="AN369" s="708"/>
      <c r="AO369" s="708"/>
      <c r="AP369" s="708"/>
      <c r="AQ369" s="708"/>
      <c r="AR369" s="708"/>
      <c r="AS369" s="708"/>
      <c r="AT369" s="615"/>
      <c r="AU369" s="616"/>
      <c r="AV369" s="616"/>
      <c r="AW369" s="616"/>
      <c r="AX369" s="617"/>
    </row>
    <row r="370" spans="1:50" ht="12.6" customHeight="1">
      <c r="A370" s="114" t="s">
        <v>1415</v>
      </c>
      <c r="B370" s="114"/>
      <c r="C370" s="114"/>
      <c r="D370" s="114"/>
      <c r="E370" s="114"/>
      <c r="F370" s="114"/>
      <c r="G370" s="114"/>
      <c r="H370" s="160"/>
      <c r="I370" s="160"/>
      <c r="J370" s="160"/>
      <c r="K370" s="160"/>
      <c r="L370" s="160"/>
      <c r="M370" s="160"/>
      <c r="N370" s="160"/>
      <c r="O370" s="160"/>
      <c r="P370" s="160"/>
      <c r="Q370" s="160"/>
      <c r="R370" s="160"/>
      <c r="S370" s="160"/>
      <c r="T370" s="160"/>
      <c r="U370" s="160"/>
      <c r="V370" s="160"/>
      <c r="W370" s="160"/>
      <c r="X370" s="160"/>
      <c r="Y370" s="160"/>
      <c r="Z370" s="160"/>
      <c r="AA370" s="160"/>
      <c r="AB370" s="160"/>
      <c r="AC370" s="160"/>
      <c r="AD370" s="160"/>
      <c r="AE370" s="160"/>
      <c r="AF370" s="160"/>
      <c r="AG370" s="160"/>
      <c r="AH370" s="160"/>
      <c r="AI370" s="160"/>
      <c r="AJ370" s="160"/>
      <c r="AK370" s="160"/>
      <c r="AL370" s="160"/>
      <c r="AM370" s="160"/>
      <c r="AN370" s="160"/>
      <c r="AO370" s="160"/>
      <c r="AP370" s="160"/>
      <c r="AQ370" s="160"/>
      <c r="AR370" s="160"/>
      <c r="AS370" s="161"/>
      <c r="AT370" s="160"/>
      <c r="AU370" s="160"/>
      <c r="AV370" s="160"/>
      <c r="AW370" s="160"/>
      <c r="AX370" s="162"/>
    </row>
    <row r="371" spans="1:50" ht="12.6" customHeight="1">
      <c r="A371" s="141" t="s">
        <v>1456</v>
      </c>
      <c r="B371" s="114"/>
      <c r="C371" s="114"/>
      <c r="D371" s="114"/>
      <c r="E371" s="114"/>
      <c r="F371" s="114"/>
      <c r="G371" s="114"/>
      <c r="H371" s="1046"/>
      <c r="I371" s="1046"/>
      <c r="J371" s="1046"/>
      <c r="K371" s="1046"/>
      <c r="L371" s="1046"/>
      <c r="M371" s="708">
        <v>1882107</v>
      </c>
      <c r="N371" s="708"/>
      <c r="O371" s="708"/>
      <c r="P371" s="708"/>
      <c r="Q371" s="708"/>
      <c r="R371" s="708">
        <v>2607458</v>
      </c>
      <c r="S371" s="708"/>
      <c r="T371" s="708"/>
      <c r="U371" s="708"/>
      <c r="V371" s="708"/>
      <c r="W371" s="708">
        <f>SUM('HL KNIHA VYPOC'!$D$65)*-1</f>
        <v>0</v>
      </c>
      <c r="X371" s="708"/>
      <c r="Y371" s="708"/>
      <c r="Z371" s="708"/>
      <c r="AA371" s="708"/>
      <c r="AB371" s="708">
        <v>281502</v>
      </c>
      <c r="AC371" s="708"/>
      <c r="AD371" s="708"/>
      <c r="AE371" s="708"/>
      <c r="AF371" s="708"/>
      <c r="AG371" s="708">
        <f>SUM('HL KNIHA VYPOC'!$D$68)*-1+'HL KNIHA VYPOC'!$D$67</f>
        <v>0</v>
      </c>
      <c r="AH371" s="708"/>
      <c r="AI371" s="708"/>
      <c r="AJ371" s="708"/>
      <c r="AK371" s="708"/>
      <c r="AL371" s="708"/>
      <c r="AM371" s="708"/>
      <c r="AN371" s="708"/>
      <c r="AO371" s="708"/>
      <c r="AP371" s="708"/>
      <c r="AQ371" s="708"/>
      <c r="AR371" s="708"/>
      <c r="AS371" s="708"/>
      <c r="AT371" s="612">
        <v>4771067</v>
      </c>
      <c r="AU371" s="613"/>
      <c r="AV371" s="613"/>
      <c r="AW371" s="613"/>
      <c r="AX371" s="614"/>
    </row>
    <row r="372" spans="1:50" ht="12.6" customHeight="1">
      <c r="A372" s="143" t="s">
        <v>1457</v>
      </c>
      <c r="B372" s="103"/>
      <c r="C372" s="103"/>
      <c r="D372" s="103"/>
      <c r="E372" s="103"/>
      <c r="F372" s="103"/>
      <c r="G372" s="103"/>
      <c r="H372" s="1046"/>
      <c r="I372" s="1046"/>
      <c r="J372" s="1046"/>
      <c r="K372" s="1046"/>
      <c r="L372" s="1046"/>
      <c r="M372" s="708"/>
      <c r="N372" s="708"/>
      <c r="O372" s="708"/>
      <c r="P372" s="708"/>
      <c r="Q372" s="708"/>
      <c r="R372" s="708"/>
      <c r="S372" s="708"/>
      <c r="T372" s="708"/>
      <c r="U372" s="708"/>
      <c r="V372" s="708"/>
      <c r="W372" s="708"/>
      <c r="X372" s="708"/>
      <c r="Y372" s="708"/>
      <c r="Z372" s="708"/>
      <c r="AA372" s="708"/>
      <c r="AB372" s="708"/>
      <c r="AC372" s="708"/>
      <c r="AD372" s="708"/>
      <c r="AE372" s="708"/>
      <c r="AF372" s="708"/>
      <c r="AG372" s="708"/>
      <c r="AH372" s="708"/>
      <c r="AI372" s="708"/>
      <c r="AJ372" s="708"/>
      <c r="AK372" s="708"/>
      <c r="AL372" s="708"/>
      <c r="AM372" s="708"/>
      <c r="AN372" s="708"/>
      <c r="AO372" s="708"/>
      <c r="AP372" s="708"/>
      <c r="AQ372" s="708"/>
      <c r="AR372" s="708"/>
      <c r="AS372" s="708"/>
      <c r="AT372" s="615"/>
      <c r="AU372" s="616"/>
      <c r="AV372" s="616"/>
      <c r="AW372" s="616"/>
      <c r="AX372" s="617"/>
    </row>
    <row r="373" spans="1:50" ht="12.6" customHeight="1">
      <c r="A373" s="143" t="s">
        <v>1458</v>
      </c>
      <c r="B373" s="103"/>
      <c r="C373" s="103"/>
      <c r="D373" s="103"/>
      <c r="E373" s="103"/>
      <c r="F373" s="103"/>
      <c r="G373" s="103"/>
      <c r="H373" s="1046"/>
      <c r="I373" s="1046"/>
      <c r="J373" s="1046"/>
      <c r="K373" s="1046"/>
      <c r="L373" s="1046"/>
      <c r="M373" s="708"/>
      <c r="N373" s="708"/>
      <c r="O373" s="708"/>
      <c r="P373" s="708"/>
      <c r="Q373" s="708"/>
      <c r="R373" s="708"/>
      <c r="S373" s="708"/>
      <c r="T373" s="708"/>
      <c r="U373" s="708"/>
      <c r="V373" s="708"/>
      <c r="W373" s="708"/>
      <c r="X373" s="708"/>
      <c r="Y373" s="708"/>
      <c r="Z373" s="708"/>
      <c r="AA373" s="708"/>
      <c r="AB373" s="708"/>
      <c r="AC373" s="708"/>
      <c r="AD373" s="708"/>
      <c r="AE373" s="708"/>
      <c r="AF373" s="708"/>
      <c r="AG373" s="708"/>
      <c r="AH373" s="708"/>
      <c r="AI373" s="708"/>
      <c r="AJ373" s="708"/>
      <c r="AK373" s="708"/>
      <c r="AL373" s="708"/>
      <c r="AM373" s="708"/>
      <c r="AN373" s="708"/>
      <c r="AO373" s="708"/>
      <c r="AP373" s="708"/>
      <c r="AQ373" s="708"/>
      <c r="AR373" s="708"/>
      <c r="AS373" s="708"/>
      <c r="AT373" s="615"/>
      <c r="AU373" s="616"/>
      <c r="AV373" s="616"/>
      <c r="AW373" s="616"/>
      <c r="AX373" s="617"/>
    </row>
    <row r="374" spans="1:50" ht="12.6" customHeight="1">
      <c r="A374" s="146" t="s">
        <v>1459</v>
      </c>
      <c r="B374" s="117"/>
      <c r="C374" s="117"/>
      <c r="D374" s="117"/>
      <c r="E374" s="117"/>
      <c r="F374" s="117"/>
      <c r="G374" s="117"/>
      <c r="H374" s="1046"/>
      <c r="I374" s="1046"/>
      <c r="J374" s="1046"/>
      <c r="K374" s="1046"/>
      <c r="L374" s="1046"/>
      <c r="M374" s="708"/>
      <c r="N374" s="708"/>
      <c r="O374" s="708"/>
      <c r="P374" s="708"/>
      <c r="Q374" s="708"/>
      <c r="R374" s="708"/>
      <c r="S374" s="708"/>
      <c r="T374" s="708"/>
      <c r="U374" s="708"/>
      <c r="V374" s="708"/>
      <c r="W374" s="708"/>
      <c r="X374" s="708"/>
      <c r="Y374" s="708"/>
      <c r="Z374" s="708"/>
      <c r="AA374" s="708"/>
      <c r="AB374" s="708"/>
      <c r="AC374" s="708"/>
      <c r="AD374" s="708"/>
      <c r="AE374" s="708"/>
      <c r="AF374" s="708"/>
      <c r="AG374" s="708"/>
      <c r="AH374" s="708"/>
      <c r="AI374" s="708"/>
      <c r="AJ374" s="708"/>
      <c r="AK374" s="708"/>
      <c r="AL374" s="708"/>
      <c r="AM374" s="708"/>
      <c r="AN374" s="708"/>
      <c r="AO374" s="708"/>
      <c r="AP374" s="708"/>
      <c r="AQ374" s="708"/>
      <c r="AR374" s="708"/>
      <c r="AS374" s="708"/>
      <c r="AT374" s="618"/>
      <c r="AU374" s="619"/>
      <c r="AV374" s="619"/>
      <c r="AW374" s="619"/>
      <c r="AX374" s="620"/>
    </row>
    <row r="375" spans="1:50" ht="12.6" customHeight="1">
      <c r="A375" s="107" t="s">
        <v>1411</v>
      </c>
      <c r="B375" s="108"/>
      <c r="C375" s="108"/>
      <c r="D375" s="108"/>
      <c r="E375" s="108"/>
      <c r="F375" s="108"/>
      <c r="G375" s="108"/>
      <c r="H375" s="1046"/>
      <c r="I375" s="1046"/>
      <c r="J375" s="1046"/>
      <c r="K375" s="1046"/>
      <c r="L375" s="1046"/>
      <c r="M375" s="708">
        <v>187452</v>
      </c>
      <c r="N375" s="708"/>
      <c r="O375" s="708"/>
      <c r="P375" s="708"/>
      <c r="Q375" s="708"/>
      <c r="R375" s="708">
        <v>432072</v>
      </c>
      <c r="S375" s="708"/>
      <c r="T375" s="708"/>
      <c r="U375" s="708"/>
      <c r="V375" s="708"/>
      <c r="W375" s="708">
        <f>SUM('HL KNIHA VYPOC'!$F$65)</f>
        <v>0</v>
      </c>
      <c r="X375" s="708"/>
      <c r="Y375" s="708"/>
      <c r="Z375" s="708"/>
      <c r="AA375" s="708"/>
      <c r="AB375" s="708">
        <v>388924</v>
      </c>
      <c r="AC375" s="708"/>
      <c r="AD375" s="708"/>
      <c r="AE375" s="708"/>
      <c r="AF375" s="708"/>
      <c r="AG375" s="708">
        <f>SUM('HL KNIHA VYPOC'!$F$68+'HL KNIHA VYPOC'!$F$67)</f>
        <v>0</v>
      </c>
      <c r="AH375" s="708"/>
      <c r="AI375" s="708"/>
      <c r="AJ375" s="708"/>
      <c r="AK375" s="708"/>
      <c r="AL375" s="708"/>
      <c r="AM375" s="708"/>
      <c r="AN375" s="708"/>
      <c r="AO375" s="708"/>
      <c r="AP375" s="708"/>
      <c r="AQ375" s="708"/>
      <c r="AR375" s="708"/>
      <c r="AS375" s="708"/>
      <c r="AT375" s="622">
        <v>1008448</v>
      </c>
      <c r="AU375" s="623"/>
      <c r="AV375" s="623"/>
      <c r="AW375" s="623"/>
      <c r="AX375" s="624"/>
    </row>
    <row r="376" spans="1:50" ht="12.6" customHeight="1">
      <c r="A376" s="107" t="s">
        <v>1412</v>
      </c>
      <c r="B376" s="150"/>
      <c r="C376" s="108"/>
      <c r="D376" s="108"/>
      <c r="E376" s="108"/>
      <c r="F376" s="108"/>
      <c r="G376" s="108"/>
      <c r="H376" s="1046"/>
      <c r="I376" s="1046"/>
      <c r="J376" s="1046"/>
      <c r="K376" s="1046"/>
      <c r="L376" s="1046"/>
      <c r="M376" s="708">
        <v>635</v>
      </c>
      <c r="N376" s="708"/>
      <c r="O376" s="708"/>
      <c r="P376" s="708"/>
      <c r="Q376" s="708"/>
      <c r="R376" s="708">
        <v>304614</v>
      </c>
      <c r="S376" s="708"/>
      <c r="T376" s="708"/>
      <c r="U376" s="708"/>
      <c r="V376" s="708"/>
      <c r="W376" s="708">
        <f>SUM('HL KNIHA VYPOC'!$E$65)</f>
        <v>0</v>
      </c>
      <c r="X376" s="708"/>
      <c r="Y376" s="708"/>
      <c r="Z376" s="708"/>
      <c r="AA376" s="708"/>
      <c r="AB376" s="708">
        <v>322344</v>
      </c>
      <c r="AC376" s="708"/>
      <c r="AD376" s="708"/>
      <c r="AE376" s="708"/>
      <c r="AF376" s="708"/>
      <c r="AG376" s="708">
        <f>SUM('HL KNIHA VYPOC'!$E$68)+'HL KNIHA VYPOC'!$E$67</f>
        <v>0</v>
      </c>
      <c r="AH376" s="708"/>
      <c r="AI376" s="708"/>
      <c r="AJ376" s="708"/>
      <c r="AK376" s="708"/>
      <c r="AL376" s="708"/>
      <c r="AM376" s="708"/>
      <c r="AN376" s="708"/>
      <c r="AO376" s="708"/>
      <c r="AP376" s="708"/>
      <c r="AQ376" s="708"/>
      <c r="AR376" s="708"/>
      <c r="AS376" s="708"/>
      <c r="AT376" s="622">
        <f>SUM(H376:AS376)</f>
        <v>627593</v>
      </c>
      <c r="AU376" s="623"/>
      <c r="AV376" s="623"/>
      <c r="AW376" s="623"/>
      <c r="AX376" s="624"/>
    </row>
    <row r="377" spans="1:50" ht="12.6" customHeight="1">
      <c r="A377" s="107" t="s">
        <v>1413</v>
      </c>
      <c r="B377" s="150"/>
      <c r="C377" s="108"/>
      <c r="D377" s="108"/>
      <c r="E377" s="108"/>
      <c r="F377" s="108"/>
      <c r="G377" s="108"/>
      <c r="H377" s="1043"/>
      <c r="I377" s="1043"/>
      <c r="J377" s="1043"/>
      <c r="K377" s="1043"/>
      <c r="L377" s="1043"/>
      <c r="M377" s="1043"/>
      <c r="N377" s="1043"/>
      <c r="O377" s="1043"/>
      <c r="P377" s="1043"/>
      <c r="Q377" s="1043"/>
      <c r="R377" s="1043"/>
      <c r="S377" s="1043"/>
      <c r="T377" s="1043"/>
      <c r="U377" s="1043"/>
      <c r="V377" s="1043"/>
      <c r="W377" s="1043"/>
      <c r="X377" s="1043"/>
      <c r="Y377" s="1043"/>
      <c r="Z377" s="1043"/>
      <c r="AA377" s="1043"/>
      <c r="AB377" s="1043"/>
      <c r="AC377" s="1043"/>
      <c r="AD377" s="1043"/>
      <c r="AE377" s="1043"/>
      <c r="AF377" s="1043"/>
      <c r="AG377" s="1043"/>
      <c r="AH377" s="1043"/>
      <c r="AI377" s="1043"/>
      <c r="AJ377" s="1043"/>
      <c r="AK377" s="1043"/>
      <c r="AL377" s="1043"/>
      <c r="AM377" s="1043"/>
      <c r="AN377" s="1043"/>
      <c r="AO377" s="1043"/>
      <c r="AP377" s="1043"/>
      <c r="AQ377" s="1043"/>
      <c r="AR377" s="1043"/>
      <c r="AS377" s="1043"/>
      <c r="AT377" s="622">
        <f>SUM(H377:AS377)</f>
        <v>0</v>
      </c>
      <c r="AU377" s="623"/>
      <c r="AV377" s="623"/>
      <c r="AW377" s="623"/>
      <c r="AX377" s="624"/>
    </row>
    <row r="378" spans="1:50" ht="12.6" customHeight="1">
      <c r="A378" s="143" t="s">
        <v>1414</v>
      </c>
      <c r="B378" s="103"/>
      <c r="C378" s="103"/>
      <c r="D378" s="103"/>
      <c r="E378" s="103"/>
      <c r="F378" s="103"/>
      <c r="G378" s="103"/>
      <c r="H378" s="1046"/>
      <c r="I378" s="1046"/>
      <c r="J378" s="1046"/>
      <c r="K378" s="1046"/>
      <c r="L378" s="1046"/>
      <c r="M378" s="708">
        <f>SUM(M371+M375-M376+M377)</f>
        <v>2068924</v>
      </c>
      <c r="N378" s="708"/>
      <c r="O378" s="708"/>
      <c r="P378" s="708"/>
      <c r="Q378" s="708"/>
      <c r="R378" s="708">
        <f>SUM(R371+R375-R376+R377)</f>
        <v>2734916</v>
      </c>
      <c r="S378" s="708"/>
      <c r="T378" s="708"/>
      <c r="U378" s="708"/>
      <c r="V378" s="708"/>
      <c r="W378" s="708">
        <f>SUM(W371+W375-W376+W377)</f>
        <v>0</v>
      </c>
      <c r="X378" s="708"/>
      <c r="Y378" s="708"/>
      <c r="Z378" s="708"/>
      <c r="AA378" s="708"/>
      <c r="AB378" s="708">
        <f>SUM(AB371+AB375-AB376+AB377)</f>
        <v>348082</v>
      </c>
      <c r="AC378" s="708"/>
      <c r="AD378" s="708"/>
      <c r="AE378" s="708"/>
      <c r="AF378" s="708"/>
      <c r="AG378" s="708">
        <f>SUM(AG371+AG375-AG376+AG377)</f>
        <v>0</v>
      </c>
      <c r="AH378" s="708"/>
      <c r="AI378" s="708"/>
      <c r="AJ378" s="708"/>
      <c r="AK378" s="708"/>
      <c r="AL378" s="708"/>
      <c r="AM378" s="708"/>
      <c r="AN378" s="708"/>
      <c r="AO378" s="708"/>
      <c r="AP378" s="708"/>
      <c r="AQ378" s="708"/>
      <c r="AR378" s="708"/>
      <c r="AS378" s="708"/>
      <c r="AT378" s="612">
        <f>SUM(H378:AS380)</f>
        <v>5151922</v>
      </c>
      <c r="AU378" s="613"/>
      <c r="AV378" s="613"/>
      <c r="AW378" s="613"/>
      <c r="AX378" s="614"/>
    </row>
    <row r="379" spans="1:50" ht="12.6" customHeight="1">
      <c r="A379" s="143" t="s">
        <v>1458</v>
      </c>
      <c r="B379" s="103"/>
      <c r="C379" s="103"/>
      <c r="D379" s="103"/>
      <c r="E379" s="103"/>
      <c r="F379" s="103"/>
      <c r="G379" s="103"/>
      <c r="H379" s="1046"/>
      <c r="I379" s="1046"/>
      <c r="J379" s="1046"/>
      <c r="K379" s="1046"/>
      <c r="L379" s="1046"/>
      <c r="M379" s="708"/>
      <c r="N379" s="708"/>
      <c r="O379" s="708"/>
      <c r="P379" s="708"/>
      <c r="Q379" s="708"/>
      <c r="R379" s="708"/>
      <c r="S379" s="708"/>
      <c r="T379" s="708"/>
      <c r="U379" s="708"/>
      <c r="V379" s="708"/>
      <c r="W379" s="708"/>
      <c r="X379" s="708"/>
      <c r="Y379" s="708"/>
      <c r="Z379" s="708"/>
      <c r="AA379" s="708"/>
      <c r="AB379" s="708"/>
      <c r="AC379" s="708"/>
      <c r="AD379" s="708"/>
      <c r="AE379" s="708"/>
      <c r="AF379" s="708"/>
      <c r="AG379" s="708"/>
      <c r="AH379" s="708"/>
      <c r="AI379" s="708"/>
      <c r="AJ379" s="708"/>
      <c r="AK379" s="708"/>
      <c r="AL379" s="708"/>
      <c r="AM379" s="708"/>
      <c r="AN379" s="708"/>
      <c r="AO379" s="708"/>
      <c r="AP379" s="708"/>
      <c r="AQ379" s="708"/>
      <c r="AR379" s="708"/>
      <c r="AS379" s="708"/>
      <c r="AT379" s="615"/>
      <c r="AU379" s="616"/>
      <c r="AV379" s="616"/>
      <c r="AW379" s="616"/>
      <c r="AX379" s="617"/>
    </row>
    <row r="380" spans="1:50" ht="12.6" customHeight="1">
      <c r="A380" s="146" t="s">
        <v>1459</v>
      </c>
      <c r="B380" s="117"/>
      <c r="C380" s="117"/>
      <c r="D380" s="117"/>
      <c r="E380" s="117"/>
      <c r="F380" s="117"/>
      <c r="G380" s="117"/>
      <c r="H380" s="1046"/>
      <c r="I380" s="1046"/>
      <c r="J380" s="1046"/>
      <c r="K380" s="1046"/>
      <c r="L380" s="1046"/>
      <c r="M380" s="708"/>
      <c r="N380" s="708"/>
      <c r="O380" s="708"/>
      <c r="P380" s="708"/>
      <c r="Q380" s="708"/>
      <c r="R380" s="708"/>
      <c r="S380" s="708"/>
      <c r="T380" s="708"/>
      <c r="U380" s="708"/>
      <c r="V380" s="708"/>
      <c r="W380" s="708"/>
      <c r="X380" s="708"/>
      <c r="Y380" s="708"/>
      <c r="Z380" s="708"/>
      <c r="AA380" s="708"/>
      <c r="AB380" s="708"/>
      <c r="AC380" s="708"/>
      <c r="AD380" s="708"/>
      <c r="AE380" s="708"/>
      <c r="AF380" s="708"/>
      <c r="AG380" s="708"/>
      <c r="AH380" s="708"/>
      <c r="AI380" s="708"/>
      <c r="AJ380" s="708"/>
      <c r="AK380" s="708"/>
      <c r="AL380" s="708"/>
      <c r="AM380" s="708"/>
      <c r="AN380" s="708"/>
      <c r="AO380" s="708"/>
      <c r="AP380" s="708"/>
      <c r="AQ380" s="708"/>
      <c r="AR380" s="708"/>
      <c r="AS380" s="708"/>
      <c r="AT380" s="618"/>
      <c r="AU380" s="619"/>
      <c r="AV380" s="619"/>
      <c r="AW380" s="619"/>
      <c r="AX380" s="620"/>
    </row>
    <row r="381" spans="1:50" ht="12.6" customHeight="1">
      <c r="A381" s="103" t="s">
        <v>1416</v>
      </c>
      <c r="B381" s="103"/>
      <c r="C381" s="103"/>
      <c r="D381" s="103"/>
      <c r="E381" s="103"/>
      <c r="F381" s="103"/>
      <c r="G381" s="103"/>
      <c r="H381" s="153"/>
      <c r="I381" s="153"/>
      <c r="J381" s="153"/>
      <c r="K381" s="153"/>
      <c r="L381" s="153"/>
      <c r="M381" s="153"/>
      <c r="N381" s="153"/>
      <c r="O381" s="153"/>
      <c r="P381" s="153"/>
      <c r="Q381" s="153"/>
      <c r="R381" s="153"/>
      <c r="S381" s="153"/>
      <c r="T381" s="153"/>
      <c r="U381" s="153"/>
      <c r="V381" s="153"/>
      <c r="W381" s="153"/>
      <c r="X381" s="153"/>
      <c r="Y381" s="153"/>
      <c r="Z381" s="153"/>
      <c r="AA381" s="153"/>
      <c r="AB381" s="153"/>
      <c r="AC381" s="153"/>
      <c r="AD381" s="153"/>
      <c r="AE381" s="153"/>
      <c r="AF381" s="153"/>
      <c r="AG381" s="153"/>
      <c r="AH381" s="153"/>
      <c r="AI381" s="153"/>
      <c r="AJ381" s="153"/>
      <c r="AK381" s="153"/>
      <c r="AL381" s="153"/>
      <c r="AM381" s="153"/>
      <c r="AN381" s="153"/>
      <c r="AO381" s="153"/>
      <c r="AP381" s="153"/>
      <c r="AQ381" s="153"/>
      <c r="AR381" s="153"/>
      <c r="AS381" s="153"/>
      <c r="AT381" s="153"/>
      <c r="AU381" s="153"/>
      <c r="AV381" s="153"/>
      <c r="AW381" s="153"/>
      <c r="AX381" s="162"/>
    </row>
    <row r="382" spans="1:50" ht="12.6" customHeight="1">
      <c r="A382" s="141" t="s">
        <v>1456</v>
      </c>
      <c r="B382" s="114"/>
      <c r="C382" s="114"/>
      <c r="D382" s="114"/>
      <c r="E382" s="114"/>
      <c r="F382" s="114"/>
      <c r="G382" s="114"/>
      <c r="H382" s="708"/>
      <c r="I382" s="708"/>
      <c r="J382" s="708"/>
      <c r="K382" s="708"/>
      <c r="L382" s="708"/>
      <c r="M382" s="708"/>
      <c r="N382" s="708"/>
      <c r="O382" s="708"/>
      <c r="P382" s="708"/>
      <c r="Q382" s="708"/>
      <c r="R382" s="708"/>
      <c r="S382" s="708"/>
      <c r="T382" s="708"/>
      <c r="U382" s="708"/>
      <c r="V382" s="708"/>
      <c r="W382" s="708"/>
      <c r="X382" s="708"/>
      <c r="Y382" s="708"/>
      <c r="Z382" s="708"/>
      <c r="AA382" s="708"/>
      <c r="AB382" s="708"/>
      <c r="AC382" s="708"/>
      <c r="AD382" s="708"/>
      <c r="AE382" s="708"/>
      <c r="AF382" s="708"/>
      <c r="AG382" s="708"/>
      <c r="AH382" s="708"/>
      <c r="AI382" s="708"/>
      <c r="AJ382" s="708"/>
      <c r="AK382" s="708">
        <f>SUM(AK389-AK388+AK387-AK386)</f>
        <v>0</v>
      </c>
      <c r="AL382" s="708"/>
      <c r="AM382" s="708"/>
      <c r="AN382" s="708"/>
      <c r="AO382" s="708"/>
      <c r="AP382" s="708"/>
      <c r="AQ382" s="708"/>
      <c r="AR382" s="708"/>
      <c r="AS382" s="708"/>
      <c r="AT382" s="612">
        <f>SUM(H382:AS385)</f>
        <v>0</v>
      </c>
      <c r="AU382" s="613"/>
      <c r="AV382" s="613"/>
      <c r="AW382" s="613"/>
      <c r="AX382" s="614"/>
    </row>
    <row r="383" spans="1:50" ht="12.6" customHeight="1">
      <c r="A383" s="143" t="s">
        <v>1457</v>
      </c>
      <c r="B383" s="103"/>
      <c r="C383" s="103"/>
      <c r="D383" s="103"/>
      <c r="E383" s="103"/>
      <c r="F383" s="103"/>
      <c r="G383" s="103"/>
      <c r="H383" s="708"/>
      <c r="I383" s="708"/>
      <c r="J383" s="708"/>
      <c r="K383" s="708"/>
      <c r="L383" s="708"/>
      <c r="M383" s="708"/>
      <c r="N383" s="708"/>
      <c r="O383" s="708"/>
      <c r="P383" s="708"/>
      <c r="Q383" s="708"/>
      <c r="R383" s="708"/>
      <c r="S383" s="708"/>
      <c r="T383" s="708"/>
      <c r="U383" s="708"/>
      <c r="V383" s="708"/>
      <c r="W383" s="708"/>
      <c r="X383" s="708"/>
      <c r="Y383" s="708"/>
      <c r="Z383" s="708"/>
      <c r="AA383" s="708"/>
      <c r="AB383" s="708"/>
      <c r="AC383" s="708"/>
      <c r="AD383" s="708"/>
      <c r="AE383" s="708"/>
      <c r="AF383" s="708"/>
      <c r="AG383" s="708"/>
      <c r="AH383" s="708"/>
      <c r="AI383" s="708"/>
      <c r="AJ383" s="708"/>
      <c r="AK383" s="708"/>
      <c r="AL383" s="708"/>
      <c r="AM383" s="708"/>
      <c r="AN383" s="708"/>
      <c r="AO383" s="708"/>
      <c r="AP383" s="708"/>
      <c r="AQ383" s="708"/>
      <c r="AR383" s="708"/>
      <c r="AS383" s="708"/>
      <c r="AT383" s="615"/>
      <c r="AU383" s="616"/>
      <c r="AV383" s="616"/>
      <c r="AW383" s="616"/>
      <c r="AX383" s="617"/>
    </row>
    <row r="384" spans="1:50" ht="12.6" customHeight="1">
      <c r="A384" s="143" t="s">
        <v>1458</v>
      </c>
      <c r="B384" s="103"/>
      <c r="C384" s="103"/>
      <c r="D384" s="103"/>
      <c r="E384" s="103"/>
      <c r="F384" s="103"/>
      <c r="G384" s="103"/>
      <c r="H384" s="708"/>
      <c r="I384" s="708"/>
      <c r="J384" s="708"/>
      <c r="K384" s="708"/>
      <c r="L384" s="708"/>
      <c r="M384" s="708"/>
      <c r="N384" s="708"/>
      <c r="O384" s="708"/>
      <c r="P384" s="708"/>
      <c r="Q384" s="708"/>
      <c r="R384" s="708"/>
      <c r="S384" s="708"/>
      <c r="T384" s="708"/>
      <c r="U384" s="708"/>
      <c r="V384" s="708"/>
      <c r="W384" s="708"/>
      <c r="X384" s="708"/>
      <c r="Y384" s="708"/>
      <c r="Z384" s="708"/>
      <c r="AA384" s="708"/>
      <c r="AB384" s="708"/>
      <c r="AC384" s="708"/>
      <c r="AD384" s="708"/>
      <c r="AE384" s="708"/>
      <c r="AF384" s="708"/>
      <c r="AG384" s="708"/>
      <c r="AH384" s="708"/>
      <c r="AI384" s="708"/>
      <c r="AJ384" s="708"/>
      <c r="AK384" s="708"/>
      <c r="AL384" s="708"/>
      <c r="AM384" s="708"/>
      <c r="AN384" s="708"/>
      <c r="AO384" s="708"/>
      <c r="AP384" s="708"/>
      <c r="AQ384" s="708"/>
      <c r="AR384" s="708"/>
      <c r="AS384" s="708"/>
      <c r="AT384" s="615"/>
      <c r="AU384" s="616"/>
      <c r="AV384" s="616"/>
      <c r="AW384" s="616"/>
      <c r="AX384" s="617"/>
    </row>
    <row r="385" spans="1:50" ht="12.6" customHeight="1">
      <c r="A385" s="143" t="s">
        <v>1459</v>
      </c>
      <c r="B385" s="103"/>
      <c r="C385" s="103"/>
      <c r="D385" s="103"/>
      <c r="E385" s="103"/>
      <c r="F385" s="103"/>
      <c r="G385" s="103"/>
      <c r="H385" s="708"/>
      <c r="I385" s="708"/>
      <c r="J385" s="708"/>
      <c r="K385" s="708"/>
      <c r="L385" s="708"/>
      <c r="M385" s="708"/>
      <c r="N385" s="708"/>
      <c r="O385" s="708"/>
      <c r="P385" s="708"/>
      <c r="Q385" s="708"/>
      <c r="R385" s="708"/>
      <c r="S385" s="708"/>
      <c r="T385" s="708"/>
      <c r="U385" s="708"/>
      <c r="V385" s="708"/>
      <c r="W385" s="708"/>
      <c r="X385" s="708"/>
      <c r="Y385" s="708"/>
      <c r="Z385" s="708"/>
      <c r="AA385" s="708"/>
      <c r="AB385" s="708"/>
      <c r="AC385" s="708"/>
      <c r="AD385" s="708"/>
      <c r="AE385" s="708"/>
      <c r="AF385" s="708"/>
      <c r="AG385" s="708"/>
      <c r="AH385" s="708"/>
      <c r="AI385" s="708"/>
      <c r="AJ385" s="708"/>
      <c r="AK385" s="708"/>
      <c r="AL385" s="708"/>
      <c r="AM385" s="708"/>
      <c r="AN385" s="708"/>
      <c r="AO385" s="708"/>
      <c r="AP385" s="708"/>
      <c r="AQ385" s="708"/>
      <c r="AR385" s="708"/>
      <c r="AS385" s="708"/>
      <c r="AT385" s="618"/>
      <c r="AU385" s="619"/>
      <c r="AV385" s="619"/>
      <c r="AW385" s="619"/>
      <c r="AX385" s="620"/>
    </row>
    <row r="386" spans="1:50" ht="12.6" customHeight="1">
      <c r="A386" s="107" t="s">
        <v>1411</v>
      </c>
      <c r="B386" s="108"/>
      <c r="C386" s="108"/>
      <c r="D386" s="108"/>
      <c r="E386" s="108"/>
      <c r="F386" s="108"/>
      <c r="G386" s="108"/>
      <c r="H386" s="1043"/>
      <c r="I386" s="1043"/>
      <c r="J386" s="1043"/>
      <c r="K386" s="1043"/>
      <c r="L386" s="1043"/>
      <c r="M386" s="1043"/>
      <c r="N386" s="1043"/>
      <c r="O386" s="1043"/>
      <c r="P386" s="1043"/>
      <c r="Q386" s="1043"/>
      <c r="R386" s="1043"/>
      <c r="S386" s="1043"/>
      <c r="T386" s="1043"/>
      <c r="U386" s="1043"/>
      <c r="V386" s="1043"/>
      <c r="W386" s="1043"/>
      <c r="X386" s="1043"/>
      <c r="Y386" s="1043"/>
      <c r="Z386" s="1043"/>
      <c r="AA386" s="1043"/>
      <c r="AB386" s="1043"/>
      <c r="AC386" s="1043"/>
      <c r="AD386" s="1043"/>
      <c r="AE386" s="1043"/>
      <c r="AF386" s="1043"/>
      <c r="AG386" s="1043"/>
      <c r="AH386" s="1043"/>
      <c r="AI386" s="1043"/>
      <c r="AJ386" s="1043"/>
      <c r="AK386" s="1043"/>
      <c r="AL386" s="1043"/>
      <c r="AM386" s="1043"/>
      <c r="AN386" s="1043"/>
      <c r="AO386" s="1043"/>
      <c r="AP386" s="1043"/>
      <c r="AQ386" s="1043"/>
      <c r="AR386" s="1043"/>
      <c r="AS386" s="1043"/>
      <c r="AT386" s="622">
        <f>SUM(H386:AS386)</f>
        <v>0</v>
      </c>
      <c r="AU386" s="623"/>
      <c r="AV386" s="623"/>
      <c r="AW386" s="623"/>
      <c r="AX386" s="624"/>
    </row>
    <row r="387" spans="1:50" ht="12.6" customHeight="1">
      <c r="A387" s="107" t="s">
        <v>1412</v>
      </c>
      <c r="B387" s="150"/>
      <c r="C387" s="108"/>
      <c r="D387" s="108"/>
      <c r="E387" s="108"/>
      <c r="F387" s="108"/>
      <c r="G387" s="108"/>
      <c r="H387" s="1043"/>
      <c r="I387" s="1043"/>
      <c r="J387" s="1043"/>
      <c r="K387" s="1043"/>
      <c r="L387" s="1043"/>
      <c r="M387" s="1043"/>
      <c r="N387" s="1043"/>
      <c r="O387" s="1043"/>
      <c r="P387" s="1043"/>
      <c r="Q387" s="1043"/>
      <c r="R387" s="1043"/>
      <c r="S387" s="1043"/>
      <c r="T387" s="1043"/>
      <c r="U387" s="1043"/>
      <c r="V387" s="1043"/>
      <c r="W387" s="1043"/>
      <c r="X387" s="1043"/>
      <c r="Y387" s="1043"/>
      <c r="Z387" s="1043"/>
      <c r="AA387" s="1043"/>
      <c r="AB387" s="1043"/>
      <c r="AC387" s="1043"/>
      <c r="AD387" s="1043"/>
      <c r="AE387" s="1043"/>
      <c r="AF387" s="1043"/>
      <c r="AG387" s="1043"/>
      <c r="AH387" s="1043"/>
      <c r="AI387" s="1043"/>
      <c r="AJ387" s="1043"/>
      <c r="AK387" s="1043"/>
      <c r="AL387" s="1043"/>
      <c r="AM387" s="1043"/>
      <c r="AN387" s="1043"/>
      <c r="AO387" s="1043"/>
      <c r="AP387" s="1043"/>
      <c r="AQ387" s="1043"/>
      <c r="AR387" s="1043"/>
      <c r="AS387" s="1043"/>
      <c r="AT387" s="622">
        <f>SUM(H387:AS387)</f>
        <v>0</v>
      </c>
      <c r="AU387" s="623"/>
      <c r="AV387" s="623"/>
      <c r="AW387" s="623"/>
      <c r="AX387" s="624"/>
    </row>
    <row r="388" spans="1:50" ht="12.6" customHeight="1">
      <c r="A388" s="107" t="s">
        <v>1413</v>
      </c>
      <c r="B388" s="150"/>
      <c r="C388" s="108"/>
      <c r="D388" s="108"/>
      <c r="E388" s="108"/>
      <c r="F388" s="108"/>
      <c r="G388" s="108"/>
      <c r="H388" s="1043"/>
      <c r="I388" s="1043"/>
      <c r="J388" s="1043"/>
      <c r="K388" s="1043"/>
      <c r="L388" s="1043"/>
      <c r="M388" s="1043"/>
      <c r="N388" s="1043"/>
      <c r="O388" s="1043"/>
      <c r="P388" s="1043"/>
      <c r="Q388" s="1043"/>
      <c r="R388" s="1043"/>
      <c r="S388" s="1043"/>
      <c r="T388" s="1043"/>
      <c r="U388" s="1043"/>
      <c r="V388" s="1043"/>
      <c r="W388" s="1043"/>
      <c r="X388" s="1043"/>
      <c r="Y388" s="1043"/>
      <c r="Z388" s="1043"/>
      <c r="AA388" s="1043"/>
      <c r="AB388" s="1043"/>
      <c r="AC388" s="1043"/>
      <c r="AD388" s="1043"/>
      <c r="AE388" s="1043"/>
      <c r="AF388" s="1043"/>
      <c r="AG388" s="1043"/>
      <c r="AH388" s="1043"/>
      <c r="AI388" s="1043"/>
      <c r="AJ388" s="1043"/>
      <c r="AK388" s="1043"/>
      <c r="AL388" s="1043"/>
      <c r="AM388" s="1043"/>
      <c r="AN388" s="1043"/>
      <c r="AO388" s="1043"/>
      <c r="AP388" s="1043"/>
      <c r="AQ388" s="1043"/>
      <c r="AR388" s="1043"/>
      <c r="AS388" s="1043"/>
      <c r="AT388" s="622">
        <f>SUM(H388:AS388)</f>
        <v>0</v>
      </c>
      <c r="AU388" s="623"/>
      <c r="AV388" s="623"/>
      <c r="AW388" s="623"/>
      <c r="AX388" s="624"/>
    </row>
    <row r="389" spans="1:50" ht="12.6" customHeight="1">
      <c r="A389" s="143" t="s">
        <v>1414</v>
      </c>
      <c r="B389" s="103"/>
      <c r="C389" s="103"/>
      <c r="D389" s="103"/>
      <c r="E389" s="103"/>
      <c r="F389" s="103"/>
      <c r="G389" s="103"/>
      <c r="H389" s="708"/>
      <c r="I389" s="708"/>
      <c r="J389" s="708"/>
      <c r="K389" s="708"/>
      <c r="L389" s="708"/>
      <c r="M389" s="708"/>
      <c r="N389" s="708"/>
      <c r="O389" s="708"/>
      <c r="P389" s="708"/>
      <c r="Q389" s="708"/>
      <c r="R389" s="708"/>
      <c r="S389" s="708"/>
      <c r="T389" s="708"/>
      <c r="U389" s="708"/>
      <c r="V389" s="708"/>
      <c r="W389" s="708"/>
      <c r="X389" s="708"/>
      <c r="Y389" s="708"/>
      <c r="Z389" s="708"/>
      <c r="AA389" s="708"/>
      <c r="AB389" s="708"/>
      <c r="AC389" s="708"/>
      <c r="AD389" s="708"/>
      <c r="AE389" s="708"/>
      <c r="AF389" s="708"/>
      <c r="AG389" s="708"/>
      <c r="AH389" s="708"/>
      <c r="AI389" s="708"/>
      <c r="AJ389" s="708"/>
      <c r="AK389" s="708">
        <f>SUM('HL KNIHA VYPOC'!$G$74)*-1</f>
        <v>0</v>
      </c>
      <c r="AL389" s="708"/>
      <c r="AM389" s="708"/>
      <c r="AN389" s="708"/>
      <c r="AO389" s="708"/>
      <c r="AP389" s="708"/>
      <c r="AQ389" s="708"/>
      <c r="AR389" s="708"/>
      <c r="AS389" s="708"/>
      <c r="AT389" s="699">
        <f>SUM(H389:AS391)</f>
        <v>0</v>
      </c>
      <c r="AU389" s="700"/>
      <c r="AV389" s="700"/>
      <c r="AW389" s="700"/>
      <c r="AX389" s="701"/>
    </row>
    <row r="390" spans="1:50" ht="12.6" customHeight="1">
      <c r="A390" s="143" t="s">
        <v>1458</v>
      </c>
      <c r="B390" s="103"/>
      <c r="C390" s="103"/>
      <c r="D390" s="103"/>
      <c r="E390" s="103"/>
      <c r="F390" s="103"/>
      <c r="G390" s="103"/>
      <c r="H390" s="708"/>
      <c r="I390" s="708"/>
      <c r="J390" s="708"/>
      <c r="K390" s="708"/>
      <c r="L390" s="708"/>
      <c r="M390" s="708"/>
      <c r="N390" s="708"/>
      <c r="O390" s="708"/>
      <c r="P390" s="708"/>
      <c r="Q390" s="708"/>
      <c r="R390" s="708"/>
      <c r="S390" s="708"/>
      <c r="T390" s="708"/>
      <c r="U390" s="708"/>
      <c r="V390" s="708"/>
      <c r="W390" s="708"/>
      <c r="X390" s="708"/>
      <c r="Y390" s="708"/>
      <c r="Z390" s="708"/>
      <c r="AA390" s="708"/>
      <c r="AB390" s="708"/>
      <c r="AC390" s="708"/>
      <c r="AD390" s="708"/>
      <c r="AE390" s="708"/>
      <c r="AF390" s="708"/>
      <c r="AG390" s="708"/>
      <c r="AH390" s="708"/>
      <c r="AI390" s="708"/>
      <c r="AJ390" s="708"/>
      <c r="AK390" s="708"/>
      <c r="AL390" s="708"/>
      <c r="AM390" s="708"/>
      <c r="AN390" s="708"/>
      <c r="AO390" s="708"/>
      <c r="AP390" s="708"/>
      <c r="AQ390" s="708"/>
      <c r="AR390" s="708"/>
      <c r="AS390" s="708"/>
      <c r="AT390" s="702"/>
      <c r="AU390" s="703"/>
      <c r="AV390" s="703"/>
      <c r="AW390" s="703"/>
      <c r="AX390" s="704"/>
    </row>
    <row r="391" spans="1:50" ht="12.6" customHeight="1">
      <c r="A391" s="146" t="s">
        <v>1459</v>
      </c>
      <c r="B391" s="117"/>
      <c r="C391" s="117"/>
      <c r="D391" s="117"/>
      <c r="E391" s="117"/>
      <c r="F391" s="117"/>
      <c r="G391" s="117"/>
      <c r="H391" s="708"/>
      <c r="I391" s="708"/>
      <c r="J391" s="708"/>
      <c r="K391" s="708"/>
      <c r="L391" s="708"/>
      <c r="M391" s="708"/>
      <c r="N391" s="708"/>
      <c r="O391" s="708"/>
      <c r="P391" s="708"/>
      <c r="Q391" s="708"/>
      <c r="R391" s="708"/>
      <c r="S391" s="708"/>
      <c r="T391" s="708"/>
      <c r="U391" s="708"/>
      <c r="V391" s="708"/>
      <c r="W391" s="708"/>
      <c r="X391" s="708"/>
      <c r="Y391" s="708"/>
      <c r="Z391" s="708"/>
      <c r="AA391" s="708"/>
      <c r="AB391" s="708"/>
      <c r="AC391" s="708"/>
      <c r="AD391" s="708"/>
      <c r="AE391" s="708"/>
      <c r="AF391" s="708"/>
      <c r="AG391" s="708"/>
      <c r="AH391" s="708"/>
      <c r="AI391" s="708"/>
      <c r="AJ391" s="708"/>
      <c r="AK391" s="708"/>
      <c r="AL391" s="708"/>
      <c r="AM391" s="708"/>
      <c r="AN391" s="708"/>
      <c r="AO391" s="708"/>
      <c r="AP391" s="708"/>
      <c r="AQ391" s="708"/>
      <c r="AR391" s="708"/>
      <c r="AS391" s="708"/>
      <c r="AT391" s="705"/>
      <c r="AU391" s="706"/>
      <c r="AV391" s="706"/>
      <c r="AW391" s="706"/>
      <c r="AX391" s="707"/>
    </row>
    <row r="392" spans="1:50" ht="12.6" customHeight="1">
      <c r="A392" s="108" t="s">
        <v>1417</v>
      </c>
      <c r="B392" s="108"/>
      <c r="C392" s="108"/>
      <c r="D392" s="108"/>
      <c r="E392" s="108"/>
      <c r="F392" s="108"/>
      <c r="G392" s="108"/>
      <c r="H392" s="163"/>
      <c r="I392" s="163"/>
      <c r="J392" s="163"/>
      <c r="K392" s="163"/>
      <c r="L392" s="163"/>
      <c r="M392" s="163"/>
      <c r="N392" s="163"/>
      <c r="O392" s="163"/>
      <c r="P392" s="163"/>
      <c r="Q392" s="163"/>
      <c r="R392" s="163"/>
      <c r="S392" s="163"/>
      <c r="T392" s="163"/>
      <c r="U392" s="163"/>
      <c r="V392" s="163"/>
      <c r="W392" s="163"/>
      <c r="X392" s="163"/>
      <c r="Y392" s="163"/>
      <c r="Z392" s="163"/>
      <c r="AA392" s="163"/>
      <c r="AB392" s="163"/>
      <c r="AC392" s="163"/>
      <c r="AD392" s="163"/>
      <c r="AE392" s="163"/>
      <c r="AF392" s="163"/>
      <c r="AG392" s="163"/>
      <c r="AH392" s="163"/>
      <c r="AI392" s="163"/>
      <c r="AJ392" s="163"/>
      <c r="AK392" s="163"/>
      <c r="AL392" s="163"/>
      <c r="AM392" s="163"/>
      <c r="AN392" s="163"/>
      <c r="AO392" s="163"/>
      <c r="AP392" s="163"/>
      <c r="AQ392" s="163"/>
      <c r="AR392" s="163"/>
      <c r="AS392" s="163"/>
      <c r="AT392" s="163"/>
      <c r="AU392" s="163"/>
      <c r="AV392" s="163"/>
      <c r="AW392" s="163"/>
      <c r="AX392" s="162"/>
    </row>
    <row r="393" spans="1:50" ht="12.6" customHeight="1">
      <c r="A393" s="141" t="s">
        <v>1456</v>
      </c>
      <c r="B393" s="114"/>
      <c r="C393" s="114"/>
      <c r="D393" s="114"/>
      <c r="E393" s="114"/>
      <c r="F393" s="114"/>
      <c r="G393" s="114"/>
      <c r="H393" s="708">
        <f>SUM(H360-H371-H382)</f>
        <v>105893</v>
      </c>
      <c r="I393" s="708"/>
      <c r="J393" s="708"/>
      <c r="K393" s="708"/>
      <c r="L393" s="708"/>
      <c r="M393" s="708">
        <f>SUM(M360-M371-M382)</f>
        <v>1666667</v>
      </c>
      <c r="N393" s="708"/>
      <c r="O393" s="708"/>
      <c r="P393" s="708"/>
      <c r="Q393" s="708"/>
      <c r="R393" s="708">
        <f>SUM(R360-R371-R382)</f>
        <v>891479</v>
      </c>
      <c r="S393" s="708"/>
      <c r="T393" s="708"/>
      <c r="U393" s="708"/>
      <c r="V393" s="708"/>
      <c r="W393" s="708">
        <f>SUM(W360-W371-W382)</f>
        <v>0</v>
      </c>
      <c r="X393" s="708"/>
      <c r="Y393" s="708"/>
      <c r="Z393" s="708"/>
      <c r="AA393" s="708"/>
      <c r="AB393" s="708">
        <f>SUM(AB360-AB371-AB382)</f>
        <v>518753</v>
      </c>
      <c r="AC393" s="708"/>
      <c r="AD393" s="708"/>
      <c r="AE393" s="708"/>
      <c r="AF393" s="708"/>
      <c r="AG393" s="708">
        <f>SUM(AG360-AG371-AG382)</f>
        <v>0</v>
      </c>
      <c r="AH393" s="708"/>
      <c r="AI393" s="708"/>
      <c r="AJ393" s="708"/>
      <c r="AK393" s="708">
        <f>SUM(AK360-AK371-AK382)</f>
        <v>511605</v>
      </c>
      <c r="AL393" s="708"/>
      <c r="AM393" s="708"/>
      <c r="AN393" s="708"/>
      <c r="AO393" s="708">
        <f>SUM(AO360-AO371-AO382)</f>
        <v>0</v>
      </c>
      <c r="AP393" s="708"/>
      <c r="AQ393" s="708"/>
      <c r="AR393" s="708"/>
      <c r="AS393" s="708"/>
      <c r="AT393" s="1003">
        <f>SUM(AT360-AT371-AT382)</f>
        <v>3694397</v>
      </c>
      <c r="AU393" s="1004"/>
      <c r="AV393" s="1004"/>
      <c r="AW393" s="1004"/>
      <c r="AX393" s="1005"/>
    </row>
    <row r="394" spans="1:50" ht="12.6" customHeight="1">
      <c r="A394" s="143" t="s">
        <v>1457</v>
      </c>
      <c r="B394" s="103"/>
      <c r="C394" s="103"/>
      <c r="D394" s="103"/>
      <c r="E394" s="103"/>
      <c r="F394" s="103"/>
      <c r="G394" s="103"/>
      <c r="H394" s="708"/>
      <c r="I394" s="708"/>
      <c r="J394" s="708"/>
      <c r="K394" s="708"/>
      <c r="L394" s="708"/>
      <c r="M394" s="708"/>
      <c r="N394" s="708"/>
      <c r="O394" s="708"/>
      <c r="P394" s="708"/>
      <c r="Q394" s="708"/>
      <c r="R394" s="708"/>
      <c r="S394" s="708"/>
      <c r="T394" s="708"/>
      <c r="U394" s="708"/>
      <c r="V394" s="708"/>
      <c r="W394" s="708"/>
      <c r="X394" s="708"/>
      <c r="Y394" s="708"/>
      <c r="Z394" s="708"/>
      <c r="AA394" s="708"/>
      <c r="AB394" s="708"/>
      <c r="AC394" s="708"/>
      <c r="AD394" s="708"/>
      <c r="AE394" s="708"/>
      <c r="AF394" s="708"/>
      <c r="AG394" s="708"/>
      <c r="AH394" s="708"/>
      <c r="AI394" s="708"/>
      <c r="AJ394" s="708"/>
      <c r="AK394" s="708"/>
      <c r="AL394" s="708"/>
      <c r="AM394" s="708"/>
      <c r="AN394" s="708"/>
      <c r="AO394" s="708"/>
      <c r="AP394" s="708"/>
      <c r="AQ394" s="708"/>
      <c r="AR394" s="708"/>
      <c r="AS394" s="708"/>
      <c r="AT394" s="1006"/>
      <c r="AU394" s="1007"/>
      <c r="AV394" s="1007"/>
      <c r="AW394" s="1007"/>
      <c r="AX394" s="1008"/>
    </row>
    <row r="395" spans="1:50" ht="12.6" customHeight="1">
      <c r="A395" s="143" t="s">
        <v>1458</v>
      </c>
      <c r="B395" s="103"/>
      <c r="C395" s="103"/>
      <c r="D395" s="103"/>
      <c r="E395" s="103"/>
      <c r="F395" s="103"/>
      <c r="G395" s="103"/>
      <c r="H395" s="708"/>
      <c r="I395" s="708"/>
      <c r="J395" s="708"/>
      <c r="K395" s="708"/>
      <c r="L395" s="708"/>
      <c r="M395" s="708"/>
      <c r="N395" s="708"/>
      <c r="O395" s="708"/>
      <c r="P395" s="708"/>
      <c r="Q395" s="708"/>
      <c r="R395" s="708"/>
      <c r="S395" s="708"/>
      <c r="T395" s="708"/>
      <c r="U395" s="708"/>
      <c r="V395" s="708"/>
      <c r="W395" s="708"/>
      <c r="X395" s="708"/>
      <c r="Y395" s="708"/>
      <c r="Z395" s="708"/>
      <c r="AA395" s="708"/>
      <c r="AB395" s="708"/>
      <c r="AC395" s="708"/>
      <c r="AD395" s="708"/>
      <c r="AE395" s="708"/>
      <c r="AF395" s="708"/>
      <c r="AG395" s="708"/>
      <c r="AH395" s="708"/>
      <c r="AI395" s="708"/>
      <c r="AJ395" s="708"/>
      <c r="AK395" s="708"/>
      <c r="AL395" s="708"/>
      <c r="AM395" s="708"/>
      <c r="AN395" s="708"/>
      <c r="AO395" s="708"/>
      <c r="AP395" s="708"/>
      <c r="AQ395" s="708"/>
      <c r="AR395" s="708"/>
      <c r="AS395" s="708"/>
      <c r="AT395" s="1006"/>
      <c r="AU395" s="1007"/>
      <c r="AV395" s="1007"/>
      <c r="AW395" s="1007"/>
      <c r="AX395" s="1008"/>
    </row>
    <row r="396" spans="1:50" ht="12.6" customHeight="1">
      <c r="A396" s="143" t="s">
        <v>1459</v>
      </c>
      <c r="B396" s="103"/>
      <c r="C396" s="103"/>
      <c r="D396" s="103"/>
      <c r="E396" s="103"/>
      <c r="F396" s="103"/>
      <c r="G396" s="103"/>
      <c r="H396" s="708"/>
      <c r="I396" s="708"/>
      <c r="J396" s="708"/>
      <c r="K396" s="708"/>
      <c r="L396" s="708"/>
      <c r="M396" s="708"/>
      <c r="N396" s="708"/>
      <c r="O396" s="708"/>
      <c r="P396" s="708"/>
      <c r="Q396" s="708"/>
      <c r="R396" s="708"/>
      <c r="S396" s="708"/>
      <c r="T396" s="708"/>
      <c r="U396" s="708"/>
      <c r="V396" s="708"/>
      <c r="W396" s="708"/>
      <c r="X396" s="708"/>
      <c r="Y396" s="708"/>
      <c r="Z396" s="708"/>
      <c r="AA396" s="708"/>
      <c r="AB396" s="708"/>
      <c r="AC396" s="708"/>
      <c r="AD396" s="708"/>
      <c r="AE396" s="708"/>
      <c r="AF396" s="708"/>
      <c r="AG396" s="708"/>
      <c r="AH396" s="708"/>
      <c r="AI396" s="708"/>
      <c r="AJ396" s="708"/>
      <c r="AK396" s="708"/>
      <c r="AL396" s="708"/>
      <c r="AM396" s="708"/>
      <c r="AN396" s="708"/>
      <c r="AO396" s="708"/>
      <c r="AP396" s="708"/>
      <c r="AQ396" s="708"/>
      <c r="AR396" s="708"/>
      <c r="AS396" s="708"/>
      <c r="AT396" s="1009"/>
      <c r="AU396" s="1010"/>
      <c r="AV396" s="1010"/>
      <c r="AW396" s="1010"/>
      <c r="AX396" s="1011"/>
    </row>
    <row r="397" spans="1:50" ht="12.6" customHeight="1">
      <c r="A397" s="141" t="s">
        <v>1414</v>
      </c>
      <c r="B397" s="114"/>
      <c r="C397" s="114"/>
      <c r="D397" s="114"/>
      <c r="E397" s="114"/>
      <c r="F397" s="114"/>
      <c r="G397" s="115"/>
      <c r="H397" s="708">
        <f>SUM(H367-H378-H389)</f>
        <v>105893</v>
      </c>
      <c r="I397" s="708"/>
      <c r="J397" s="708"/>
      <c r="K397" s="708"/>
      <c r="L397" s="708"/>
      <c r="M397" s="708">
        <f>SUM(M367-M378-M389)</f>
        <v>1930450</v>
      </c>
      <c r="N397" s="708"/>
      <c r="O397" s="708"/>
      <c r="P397" s="708"/>
      <c r="Q397" s="708"/>
      <c r="R397" s="708">
        <f>SUM(R367-R378-R389)</f>
        <v>797113</v>
      </c>
      <c r="S397" s="708"/>
      <c r="T397" s="708"/>
      <c r="U397" s="708"/>
      <c r="V397" s="708"/>
      <c r="W397" s="708">
        <f>SUM(W367-W378-W389)</f>
        <v>0</v>
      </c>
      <c r="X397" s="708"/>
      <c r="Y397" s="708"/>
      <c r="Z397" s="708"/>
      <c r="AA397" s="708"/>
      <c r="AB397" s="708">
        <f>SUM(AB367-AB378-AB389)</f>
        <v>610365</v>
      </c>
      <c r="AC397" s="708"/>
      <c r="AD397" s="708"/>
      <c r="AE397" s="708"/>
      <c r="AF397" s="708"/>
      <c r="AG397" s="708">
        <f>SUM(AG367-AG378-AG389)</f>
        <v>0</v>
      </c>
      <c r="AH397" s="708"/>
      <c r="AI397" s="708"/>
      <c r="AJ397" s="708"/>
      <c r="AK397" s="708">
        <f>SUM(AK367-AK378-AK389)</f>
        <v>60370</v>
      </c>
      <c r="AL397" s="708"/>
      <c r="AM397" s="708"/>
      <c r="AN397" s="708"/>
      <c r="AO397" s="708">
        <f>SUM(AO367-AO378-AO389)</f>
        <v>0</v>
      </c>
      <c r="AP397" s="708"/>
      <c r="AQ397" s="708"/>
      <c r="AR397" s="708"/>
      <c r="AS397" s="708"/>
      <c r="AT397" s="1003">
        <f>SUM(H397:AS399)</f>
        <v>3504191</v>
      </c>
      <c r="AU397" s="1004"/>
      <c r="AV397" s="1004"/>
      <c r="AW397" s="1004"/>
      <c r="AX397" s="1005"/>
    </row>
    <row r="398" spans="1:50" ht="12.6" customHeight="1">
      <c r="A398" s="143" t="s">
        <v>1458</v>
      </c>
      <c r="B398" s="103"/>
      <c r="C398" s="103"/>
      <c r="D398" s="103"/>
      <c r="E398" s="103"/>
      <c r="F398" s="103"/>
      <c r="G398" s="145"/>
      <c r="H398" s="708"/>
      <c r="I398" s="708"/>
      <c r="J398" s="708"/>
      <c r="K398" s="708"/>
      <c r="L398" s="708"/>
      <c r="M398" s="708"/>
      <c r="N398" s="708"/>
      <c r="O398" s="708"/>
      <c r="P398" s="708"/>
      <c r="Q398" s="708"/>
      <c r="R398" s="708"/>
      <c r="S398" s="708"/>
      <c r="T398" s="708"/>
      <c r="U398" s="708"/>
      <c r="V398" s="708"/>
      <c r="W398" s="708"/>
      <c r="X398" s="708"/>
      <c r="Y398" s="708"/>
      <c r="Z398" s="708"/>
      <c r="AA398" s="708"/>
      <c r="AB398" s="708"/>
      <c r="AC398" s="708"/>
      <c r="AD398" s="708"/>
      <c r="AE398" s="708"/>
      <c r="AF398" s="708"/>
      <c r="AG398" s="708"/>
      <c r="AH398" s="708"/>
      <c r="AI398" s="708"/>
      <c r="AJ398" s="708"/>
      <c r="AK398" s="708"/>
      <c r="AL398" s="708"/>
      <c r="AM398" s="708"/>
      <c r="AN398" s="708"/>
      <c r="AO398" s="708"/>
      <c r="AP398" s="708"/>
      <c r="AQ398" s="708"/>
      <c r="AR398" s="708"/>
      <c r="AS398" s="708"/>
      <c r="AT398" s="1006"/>
      <c r="AU398" s="1007"/>
      <c r="AV398" s="1007"/>
      <c r="AW398" s="1007"/>
      <c r="AX398" s="1008"/>
    </row>
    <row r="399" spans="1:50" ht="12.6" customHeight="1">
      <c r="A399" s="146" t="s">
        <v>1459</v>
      </c>
      <c r="B399" s="117"/>
      <c r="C399" s="117"/>
      <c r="D399" s="117"/>
      <c r="E399" s="117"/>
      <c r="F399" s="117"/>
      <c r="G399" s="118"/>
      <c r="H399" s="708"/>
      <c r="I399" s="708"/>
      <c r="J399" s="708"/>
      <c r="K399" s="708"/>
      <c r="L399" s="708"/>
      <c r="M399" s="708"/>
      <c r="N399" s="708"/>
      <c r="O399" s="708"/>
      <c r="P399" s="708"/>
      <c r="Q399" s="708"/>
      <c r="R399" s="708"/>
      <c r="S399" s="708"/>
      <c r="T399" s="708"/>
      <c r="U399" s="708"/>
      <c r="V399" s="708"/>
      <c r="W399" s="708"/>
      <c r="X399" s="708"/>
      <c r="Y399" s="708"/>
      <c r="Z399" s="708"/>
      <c r="AA399" s="708"/>
      <c r="AB399" s="708"/>
      <c r="AC399" s="708"/>
      <c r="AD399" s="708"/>
      <c r="AE399" s="708"/>
      <c r="AF399" s="708"/>
      <c r="AG399" s="708"/>
      <c r="AH399" s="708"/>
      <c r="AI399" s="708"/>
      <c r="AJ399" s="708"/>
      <c r="AK399" s="708"/>
      <c r="AL399" s="708"/>
      <c r="AM399" s="708"/>
      <c r="AN399" s="708"/>
      <c r="AO399" s="708"/>
      <c r="AP399" s="708"/>
      <c r="AQ399" s="708"/>
      <c r="AR399" s="708"/>
      <c r="AS399" s="708"/>
      <c r="AT399" s="1009"/>
      <c r="AU399" s="1010"/>
      <c r="AV399" s="1010"/>
      <c r="AW399" s="1010"/>
      <c r="AX399" s="1011"/>
    </row>
    <row r="400" spans="1:50" s="103" customFormat="1" ht="12.6" customHeight="1"/>
    <row r="401" spans="1:55" ht="12.6" customHeight="1">
      <c r="A401" s="90" t="s">
        <v>1418</v>
      </c>
      <c r="B401" s="140"/>
      <c r="C401" s="140"/>
      <c r="D401" s="140"/>
      <c r="E401" s="140"/>
      <c r="F401" s="140"/>
      <c r="G401" s="140"/>
      <c r="H401" s="140"/>
      <c r="I401" s="140"/>
      <c r="J401" s="140"/>
      <c r="K401" s="140"/>
      <c r="L401" s="140"/>
      <c r="M401" s="140"/>
      <c r="N401" s="140"/>
      <c r="O401" s="140"/>
      <c r="P401" s="140"/>
      <c r="Q401" s="140"/>
      <c r="R401" s="140"/>
      <c r="S401" s="140"/>
      <c r="T401" s="140"/>
      <c r="U401" s="140"/>
      <c r="V401" s="140"/>
      <c r="W401" s="140"/>
      <c r="X401" s="140"/>
      <c r="Y401" s="140"/>
      <c r="Z401" s="140"/>
      <c r="AA401" s="140"/>
      <c r="AB401" s="140"/>
      <c r="AC401" s="140"/>
      <c r="AD401" s="140"/>
      <c r="AE401" s="140"/>
      <c r="AF401" s="140"/>
      <c r="AG401" s="140"/>
      <c r="AH401" s="140"/>
      <c r="AI401" s="140"/>
      <c r="AJ401" s="140"/>
      <c r="AK401" s="140"/>
      <c r="AL401" s="140"/>
      <c r="AM401" s="140"/>
      <c r="AN401" s="140"/>
      <c r="AO401" s="140"/>
      <c r="AP401" s="140"/>
      <c r="AQ401" s="140"/>
      <c r="AR401" s="140"/>
      <c r="AS401" s="140"/>
      <c r="AT401" s="140"/>
      <c r="AU401" s="140"/>
      <c r="AV401" s="140"/>
      <c r="AW401" s="140"/>
      <c r="AX401" s="140"/>
      <c r="AY401" s="140"/>
      <c r="AZ401" s="140"/>
      <c r="BA401" s="140"/>
      <c r="BB401" s="140"/>
    </row>
    <row r="402" spans="1:55" ht="12.6" customHeight="1">
      <c r="A402" s="141"/>
      <c r="B402" s="142"/>
      <c r="C402" s="142"/>
      <c r="D402" s="142"/>
      <c r="E402" s="142"/>
      <c r="F402" s="142"/>
      <c r="G402" s="142"/>
      <c r="H402" s="795" t="s">
        <v>1268</v>
      </c>
      <c r="I402" s="796"/>
      <c r="J402" s="796"/>
      <c r="K402" s="796"/>
      <c r="L402" s="796"/>
      <c r="M402" s="796"/>
      <c r="N402" s="796"/>
      <c r="O402" s="796"/>
      <c r="P402" s="796"/>
      <c r="Q402" s="796"/>
      <c r="R402" s="796"/>
      <c r="S402" s="796"/>
      <c r="T402" s="796"/>
      <c r="U402" s="796"/>
      <c r="V402" s="796"/>
      <c r="W402" s="796"/>
      <c r="X402" s="796"/>
      <c r="Y402" s="796"/>
      <c r="Z402" s="796"/>
      <c r="AA402" s="796"/>
      <c r="AB402" s="796"/>
      <c r="AC402" s="796"/>
      <c r="AD402" s="796"/>
      <c r="AE402" s="796"/>
      <c r="AF402" s="796"/>
      <c r="AG402" s="796"/>
      <c r="AH402" s="796"/>
      <c r="AI402" s="796"/>
      <c r="AJ402" s="796"/>
      <c r="AK402" s="796"/>
      <c r="AL402" s="796"/>
      <c r="AM402" s="796"/>
      <c r="AN402" s="796"/>
      <c r="AO402" s="796"/>
      <c r="AP402" s="796"/>
      <c r="AQ402" s="796"/>
      <c r="AR402" s="796"/>
      <c r="AS402" s="796"/>
      <c r="AT402" s="796"/>
      <c r="AU402" s="796"/>
      <c r="AV402" s="796"/>
      <c r="AW402" s="796"/>
      <c r="AX402" s="797"/>
      <c r="AY402" s="106"/>
      <c r="AZ402" s="106"/>
      <c r="BA402" s="106"/>
      <c r="BB402" s="106"/>
      <c r="BC402" s="103"/>
    </row>
    <row r="403" spans="1:55" ht="12.6" customHeight="1">
      <c r="A403" s="143"/>
      <c r="B403" s="144"/>
      <c r="C403" s="144"/>
      <c r="D403" s="144"/>
      <c r="E403" s="144"/>
      <c r="F403" s="144"/>
      <c r="G403" s="144"/>
      <c r="H403" s="1002"/>
      <c r="I403" s="1002"/>
      <c r="J403" s="1002"/>
      <c r="K403" s="1002"/>
      <c r="L403" s="1002"/>
      <c r="M403" s="1002"/>
      <c r="N403" s="1002"/>
      <c r="O403" s="1002"/>
      <c r="P403" s="1002"/>
      <c r="Q403" s="1002"/>
      <c r="R403" s="1002" t="s">
        <v>1424</v>
      </c>
      <c r="S403" s="1002"/>
      <c r="T403" s="1002"/>
      <c r="U403" s="1002"/>
      <c r="V403" s="1002"/>
      <c r="W403" s="1002"/>
      <c r="X403" s="1002"/>
      <c r="Y403" s="1002"/>
      <c r="Z403" s="1002"/>
      <c r="AA403" s="1002"/>
      <c r="AB403" s="1002"/>
      <c r="AC403" s="1002"/>
      <c r="AD403" s="1002"/>
      <c r="AE403" s="1002"/>
      <c r="AF403" s="1002"/>
      <c r="AG403" s="143"/>
      <c r="AH403" s="144"/>
      <c r="AI403" s="144"/>
      <c r="AJ403" s="158"/>
      <c r="AK403" s="143"/>
      <c r="AL403" s="144"/>
      <c r="AM403" s="144"/>
      <c r="AN403" s="158"/>
      <c r="AO403" s="143"/>
      <c r="AP403" s="144"/>
      <c r="AQ403" s="144"/>
      <c r="AR403" s="144"/>
      <c r="AS403" s="158"/>
      <c r="AT403" s="143"/>
      <c r="AU403" s="144"/>
      <c r="AV403" s="144"/>
      <c r="AW403" s="144"/>
      <c r="AX403" s="145"/>
    </row>
    <row r="404" spans="1:55" ht="12.6" customHeight="1">
      <c r="A404" s="143"/>
      <c r="B404" s="144"/>
      <c r="C404" s="144"/>
      <c r="D404" s="144"/>
      <c r="E404" s="144"/>
      <c r="F404" s="144"/>
      <c r="G404" s="144"/>
      <c r="H404" s="1002"/>
      <c r="I404" s="1002"/>
      <c r="J404" s="1002"/>
      <c r="K404" s="1002"/>
      <c r="L404" s="1002"/>
      <c r="M404" s="1002"/>
      <c r="N404" s="1002"/>
      <c r="O404" s="1002"/>
      <c r="P404" s="1002"/>
      <c r="Q404" s="1002"/>
      <c r="R404" s="1002" t="s">
        <v>1425</v>
      </c>
      <c r="S404" s="1002"/>
      <c r="T404" s="1002"/>
      <c r="U404" s="1002"/>
      <c r="V404" s="1002"/>
      <c r="W404" s="1002"/>
      <c r="X404" s="1002"/>
      <c r="Y404" s="1002"/>
      <c r="Z404" s="1002"/>
      <c r="AA404" s="1002"/>
      <c r="AB404" s="1002"/>
      <c r="AC404" s="1002"/>
      <c r="AD404" s="1002"/>
      <c r="AE404" s="1002"/>
      <c r="AF404" s="1002"/>
      <c r="AG404" s="143"/>
      <c r="AH404" s="144"/>
      <c r="AI404" s="144"/>
      <c r="AJ404" s="158"/>
      <c r="AK404" s="143"/>
      <c r="AL404" s="144"/>
      <c r="AM404" s="144"/>
      <c r="AN404" s="158"/>
      <c r="AO404" s="580" t="s">
        <v>1426</v>
      </c>
      <c r="AP404" s="581"/>
      <c r="AQ404" s="581"/>
      <c r="AR404" s="581"/>
      <c r="AS404" s="582"/>
      <c r="AT404" s="143"/>
      <c r="AU404" s="144"/>
      <c r="AV404" s="144"/>
      <c r="AW404" s="144"/>
      <c r="AX404" s="145"/>
    </row>
    <row r="405" spans="1:55" ht="12.6" customHeight="1">
      <c r="A405" s="580" t="s">
        <v>1427</v>
      </c>
      <c r="B405" s="581"/>
      <c r="C405" s="581"/>
      <c r="D405" s="581"/>
      <c r="E405" s="581"/>
      <c r="F405" s="581"/>
      <c r="G405" s="581"/>
      <c r="H405" s="1002"/>
      <c r="I405" s="1002"/>
      <c r="J405" s="1002"/>
      <c r="K405" s="1002"/>
      <c r="L405" s="1002"/>
      <c r="M405" s="1002"/>
      <c r="N405" s="1002"/>
      <c r="O405" s="1002"/>
      <c r="P405" s="1002"/>
      <c r="Q405" s="1002"/>
      <c r="R405" s="1002" t="s">
        <v>1428</v>
      </c>
      <c r="S405" s="1002"/>
      <c r="T405" s="1002"/>
      <c r="U405" s="1002"/>
      <c r="V405" s="1002"/>
      <c r="W405" s="1002" t="s">
        <v>1429</v>
      </c>
      <c r="X405" s="1002"/>
      <c r="Y405" s="1002"/>
      <c r="Z405" s="1002"/>
      <c r="AA405" s="1002"/>
      <c r="AB405" s="1002"/>
      <c r="AC405" s="1002"/>
      <c r="AD405" s="1002"/>
      <c r="AE405" s="1002"/>
      <c r="AF405" s="1002"/>
      <c r="AG405" s="143"/>
      <c r="AH405" s="144"/>
      <c r="AI405" s="144"/>
      <c r="AJ405" s="158"/>
      <c r="AK405" s="143"/>
      <c r="AL405" s="144"/>
      <c r="AM405" s="144"/>
      <c r="AN405" s="158"/>
      <c r="AO405" s="580" t="s">
        <v>1430</v>
      </c>
      <c r="AP405" s="581"/>
      <c r="AQ405" s="581"/>
      <c r="AR405" s="581"/>
      <c r="AS405" s="582"/>
      <c r="AT405" s="143"/>
      <c r="AU405" s="144"/>
      <c r="AV405" s="144"/>
      <c r="AW405" s="144"/>
      <c r="AX405" s="145"/>
    </row>
    <row r="406" spans="1:55" ht="12.6" customHeight="1">
      <c r="A406" s="580" t="s">
        <v>1431</v>
      </c>
      <c r="B406" s="581"/>
      <c r="C406" s="581"/>
      <c r="D406" s="581"/>
      <c r="E406" s="581"/>
      <c r="F406" s="581"/>
      <c r="G406" s="581"/>
      <c r="H406" s="1002" t="s">
        <v>1432</v>
      </c>
      <c r="I406" s="1002"/>
      <c r="J406" s="1002"/>
      <c r="K406" s="1002"/>
      <c r="L406" s="1002"/>
      <c r="M406" s="1002" t="s">
        <v>1433</v>
      </c>
      <c r="N406" s="1002"/>
      <c r="O406" s="1002"/>
      <c r="P406" s="1002"/>
      <c r="Q406" s="1002"/>
      <c r="R406" s="1002" t="s">
        <v>1434</v>
      </c>
      <c r="S406" s="1002"/>
      <c r="T406" s="1002"/>
      <c r="U406" s="1002"/>
      <c r="V406" s="1002"/>
      <c r="W406" s="1002" t="s">
        <v>1435</v>
      </c>
      <c r="X406" s="1002"/>
      <c r="Y406" s="1002"/>
      <c r="Z406" s="1002"/>
      <c r="AA406" s="1002"/>
      <c r="AB406" s="1002" t="s">
        <v>1436</v>
      </c>
      <c r="AC406" s="1002"/>
      <c r="AD406" s="1002"/>
      <c r="AE406" s="1002"/>
      <c r="AF406" s="1002"/>
      <c r="AG406" s="580"/>
      <c r="AH406" s="581"/>
      <c r="AI406" s="581"/>
      <c r="AJ406" s="582"/>
      <c r="AK406" s="580" t="s">
        <v>1437</v>
      </c>
      <c r="AL406" s="581"/>
      <c r="AM406" s="581"/>
      <c r="AN406" s="582"/>
      <c r="AO406" s="580" t="s">
        <v>1438</v>
      </c>
      <c r="AP406" s="581"/>
      <c r="AQ406" s="581"/>
      <c r="AR406" s="581"/>
      <c r="AS406" s="582"/>
      <c r="AT406" s="580" t="s">
        <v>1386</v>
      </c>
      <c r="AU406" s="581"/>
      <c r="AV406" s="581"/>
      <c r="AW406" s="581"/>
      <c r="AX406" s="145"/>
    </row>
    <row r="407" spans="1:55" ht="12.6" customHeight="1">
      <c r="A407" s="143"/>
      <c r="B407" s="144"/>
      <c r="C407" s="144"/>
      <c r="D407" s="144"/>
      <c r="E407" s="144"/>
      <c r="F407" s="144"/>
      <c r="G407" s="144"/>
      <c r="H407" s="1002"/>
      <c r="I407" s="1002"/>
      <c r="J407" s="1002"/>
      <c r="K407" s="1002"/>
      <c r="L407" s="1002"/>
      <c r="M407" s="1002"/>
      <c r="N407" s="1002"/>
      <c r="O407" s="1002"/>
      <c r="P407" s="1002"/>
      <c r="Q407" s="1002"/>
      <c r="R407" s="1002" t="s">
        <v>1399</v>
      </c>
      <c r="S407" s="1002"/>
      <c r="T407" s="1002"/>
      <c r="U407" s="1002"/>
      <c r="V407" s="1002"/>
      <c r="W407" s="1002" t="s">
        <v>1439</v>
      </c>
      <c r="X407" s="1002"/>
      <c r="Y407" s="1002"/>
      <c r="Z407" s="1002"/>
      <c r="AA407" s="1002"/>
      <c r="AB407" s="1002" t="s">
        <v>1440</v>
      </c>
      <c r="AC407" s="1002"/>
      <c r="AD407" s="1002"/>
      <c r="AE407" s="1002"/>
      <c r="AF407" s="1002"/>
      <c r="AG407" s="580" t="s">
        <v>1441</v>
      </c>
      <c r="AH407" s="581"/>
      <c r="AI407" s="581"/>
      <c r="AJ407" s="582"/>
      <c r="AK407" s="580" t="s">
        <v>1442</v>
      </c>
      <c r="AL407" s="581"/>
      <c r="AM407" s="581"/>
      <c r="AN407" s="582"/>
      <c r="AO407" s="580" t="s">
        <v>1460</v>
      </c>
      <c r="AP407" s="581"/>
      <c r="AQ407" s="581"/>
      <c r="AR407" s="581"/>
      <c r="AS407" s="582"/>
      <c r="AT407" s="143"/>
      <c r="AU407" s="144"/>
      <c r="AV407" s="144"/>
      <c r="AW407" s="144"/>
      <c r="AX407" s="145"/>
    </row>
    <row r="408" spans="1:55" ht="12.6" customHeight="1">
      <c r="A408" s="143"/>
      <c r="B408" s="144"/>
      <c r="C408" s="144"/>
      <c r="D408" s="144"/>
      <c r="E408" s="144"/>
      <c r="F408" s="144"/>
      <c r="G408" s="144"/>
      <c r="H408" s="1002"/>
      <c r="I408" s="1002"/>
      <c r="J408" s="1002"/>
      <c r="K408" s="1002"/>
      <c r="L408" s="1002"/>
      <c r="M408" s="1002"/>
      <c r="N408" s="1002"/>
      <c r="O408" s="1002"/>
      <c r="P408" s="1002"/>
      <c r="Q408" s="1002"/>
      <c r="R408" s="1002" t="s">
        <v>1444</v>
      </c>
      <c r="S408" s="1002"/>
      <c r="T408" s="1002"/>
      <c r="U408" s="1002"/>
      <c r="V408" s="1002"/>
      <c r="W408" s="1002" t="s">
        <v>1445</v>
      </c>
      <c r="X408" s="1002"/>
      <c r="Y408" s="1002"/>
      <c r="Z408" s="1002"/>
      <c r="AA408" s="1002"/>
      <c r="AB408" s="1002" t="s">
        <v>1446</v>
      </c>
      <c r="AC408" s="1002"/>
      <c r="AD408" s="1002"/>
      <c r="AE408" s="1002"/>
      <c r="AF408" s="1002"/>
      <c r="AG408" s="580" t="s">
        <v>1447</v>
      </c>
      <c r="AH408" s="581"/>
      <c r="AI408" s="581"/>
      <c r="AJ408" s="582"/>
      <c r="AK408" s="580" t="s">
        <v>1448</v>
      </c>
      <c r="AL408" s="581"/>
      <c r="AM408" s="581"/>
      <c r="AN408" s="582"/>
      <c r="AO408" s="580" t="s">
        <v>1449</v>
      </c>
      <c r="AP408" s="581"/>
      <c r="AQ408" s="581"/>
      <c r="AR408" s="581"/>
      <c r="AS408" s="582"/>
      <c r="AT408" s="143"/>
      <c r="AU408" s="144"/>
      <c r="AV408" s="144"/>
      <c r="AW408" s="144"/>
      <c r="AX408" s="145"/>
    </row>
    <row r="409" spans="1:55" ht="12.6" customHeight="1">
      <c r="A409" s="143"/>
      <c r="B409" s="144"/>
      <c r="C409" s="144"/>
      <c r="D409" s="144"/>
      <c r="E409" s="144"/>
      <c r="F409" s="144"/>
      <c r="G409" s="144"/>
      <c r="H409" s="1002"/>
      <c r="I409" s="1002"/>
      <c r="J409" s="1002"/>
      <c r="K409" s="1002"/>
      <c r="L409" s="1002"/>
      <c r="M409" s="1002"/>
      <c r="N409" s="1002"/>
      <c r="O409" s="1002"/>
      <c r="P409" s="1002"/>
      <c r="Q409" s="1002"/>
      <c r="R409" s="1002" t="s">
        <v>1428</v>
      </c>
      <c r="S409" s="1002"/>
      <c r="T409" s="1002"/>
      <c r="U409" s="1002"/>
      <c r="V409" s="1002"/>
      <c r="W409" s="1002" t="s">
        <v>1450</v>
      </c>
      <c r="X409" s="1002"/>
      <c r="Y409" s="1002"/>
      <c r="Z409" s="1002"/>
      <c r="AA409" s="1002"/>
      <c r="AB409" s="1002" t="s">
        <v>1451</v>
      </c>
      <c r="AC409" s="1002"/>
      <c r="AD409" s="1002"/>
      <c r="AE409" s="1002"/>
      <c r="AF409" s="1002"/>
      <c r="AG409" s="580" t="s">
        <v>1452</v>
      </c>
      <c r="AH409" s="581"/>
      <c r="AI409" s="581"/>
      <c r="AJ409" s="582"/>
      <c r="AK409" s="580" t="s">
        <v>1452</v>
      </c>
      <c r="AL409" s="581"/>
      <c r="AM409" s="581"/>
      <c r="AN409" s="582"/>
      <c r="AO409" s="580" t="s">
        <v>1452</v>
      </c>
      <c r="AP409" s="581"/>
      <c r="AQ409" s="581"/>
      <c r="AR409" s="581"/>
      <c r="AS409" s="582"/>
      <c r="AT409" s="143"/>
      <c r="AU409" s="144"/>
      <c r="AV409" s="144"/>
      <c r="AW409" s="144"/>
      <c r="AX409" s="145"/>
    </row>
    <row r="410" spans="1:55" ht="12.6" customHeight="1">
      <c r="A410" s="143"/>
      <c r="B410" s="144"/>
      <c r="C410" s="144"/>
      <c r="D410" s="144"/>
      <c r="E410" s="144"/>
      <c r="F410" s="144"/>
      <c r="G410" s="144"/>
      <c r="H410" s="1002"/>
      <c r="I410" s="1002"/>
      <c r="J410" s="1002"/>
      <c r="K410" s="1002"/>
      <c r="L410" s="1002"/>
      <c r="M410" s="1002"/>
      <c r="N410" s="1002"/>
      <c r="O410" s="1002"/>
      <c r="P410" s="1002"/>
      <c r="Q410" s="1002"/>
      <c r="R410" s="1002" t="s">
        <v>1453</v>
      </c>
      <c r="S410" s="1002"/>
      <c r="T410" s="1002"/>
      <c r="U410" s="1002"/>
      <c r="V410" s="1002"/>
      <c r="W410" s="1002"/>
      <c r="X410" s="1002"/>
      <c r="Y410" s="1002"/>
      <c r="Z410" s="1002"/>
      <c r="AA410" s="1002"/>
      <c r="AB410" s="1002"/>
      <c r="AC410" s="1002"/>
      <c r="AD410" s="1002"/>
      <c r="AE410" s="1002"/>
      <c r="AF410" s="1002"/>
      <c r="AG410" s="143"/>
      <c r="AH410" s="144"/>
      <c r="AI410" s="144"/>
      <c r="AJ410" s="158"/>
      <c r="AK410" s="143"/>
      <c r="AL410" s="144"/>
      <c r="AM410" s="144"/>
      <c r="AN410" s="158"/>
      <c r="AO410" s="143"/>
      <c r="AP410" s="144"/>
      <c r="AQ410" s="144"/>
      <c r="AR410" s="144"/>
      <c r="AS410" s="158"/>
      <c r="AT410" s="143"/>
      <c r="AU410" s="144"/>
      <c r="AV410" s="144"/>
      <c r="AW410" s="144"/>
      <c r="AX410" s="145"/>
    </row>
    <row r="411" spans="1:55" ht="12.6" customHeight="1">
      <c r="A411" s="143"/>
      <c r="B411" s="144"/>
      <c r="C411" s="144"/>
      <c r="D411" s="144"/>
      <c r="E411" s="144"/>
      <c r="F411" s="144"/>
      <c r="G411" s="144"/>
      <c r="H411" s="1002"/>
      <c r="I411" s="1002"/>
      <c r="J411" s="1002"/>
      <c r="K411" s="1002"/>
      <c r="L411" s="1002"/>
      <c r="M411" s="1002"/>
      <c r="N411" s="1002"/>
      <c r="O411" s="1002"/>
      <c r="P411" s="1002"/>
      <c r="Q411" s="1002"/>
      <c r="R411" s="1002" t="s">
        <v>1454</v>
      </c>
      <c r="S411" s="1002"/>
      <c r="T411" s="1002"/>
      <c r="U411" s="1002"/>
      <c r="V411" s="1002"/>
      <c r="W411" s="1002"/>
      <c r="X411" s="1002"/>
      <c r="Y411" s="1002"/>
      <c r="Z411" s="1002"/>
      <c r="AA411" s="1002"/>
      <c r="AB411" s="1002"/>
      <c r="AC411" s="1002"/>
      <c r="AD411" s="1002"/>
      <c r="AE411" s="1002"/>
      <c r="AF411" s="1002"/>
      <c r="AG411" s="143"/>
      <c r="AH411" s="144"/>
      <c r="AI411" s="144"/>
      <c r="AJ411" s="158"/>
      <c r="AK411" s="143"/>
      <c r="AL411" s="144"/>
      <c r="AM411" s="144"/>
      <c r="AN411" s="158"/>
      <c r="AO411" s="143"/>
      <c r="AP411" s="144"/>
      <c r="AQ411" s="144"/>
      <c r="AR411" s="144"/>
      <c r="AS411" s="158"/>
      <c r="AT411" s="143"/>
      <c r="AU411" s="144"/>
      <c r="AV411" s="144"/>
      <c r="AW411" s="144"/>
      <c r="AX411" s="145"/>
    </row>
    <row r="412" spans="1:55" ht="12.6" customHeight="1">
      <c r="A412" s="583" t="s">
        <v>1399</v>
      </c>
      <c r="B412" s="584"/>
      <c r="C412" s="584"/>
      <c r="D412" s="584"/>
      <c r="E412" s="584"/>
      <c r="F412" s="584"/>
      <c r="G412" s="584"/>
      <c r="H412" s="621" t="s">
        <v>1400</v>
      </c>
      <c r="I412" s="621"/>
      <c r="J412" s="621"/>
      <c r="K412" s="621"/>
      <c r="L412" s="621"/>
      <c r="M412" s="621" t="s">
        <v>1401</v>
      </c>
      <c r="N412" s="621"/>
      <c r="O412" s="621"/>
      <c r="P412" s="621"/>
      <c r="Q412" s="621"/>
      <c r="R412" s="621" t="s">
        <v>1402</v>
      </c>
      <c r="S412" s="621"/>
      <c r="T412" s="621"/>
      <c r="U412" s="621"/>
      <c r="V412" s="621"/>
      <c r="W412" s="621" t="s">
        <v>1403</v>
      </c>
      <c r="X412" s="621"/>
      <c r="Y412" s="621"/>
      <c r="Z412" s="621"/>
      <c r="AA412" s="621"/>
      <c r="AB412" s="621" t="s">
        <v>1404</v>
      </c>
      <c r="AC412" s="621"/>
      <c r="AD412" s="621"/>
      <c r="AE412" s="621"/>
      <c r="AF412" s="621"/>
      <c r="AG412" s="583" t="s">
        <v>1405</v>
      </c>
      <c r="AH412" s="584"/>
      <c r="AI412" s="584"/>
      <c r="AJ412" s="585"/>
      <c r="AK412" s="583" t="s">
        <v>1406</v>
      </c>
      <c r="AL412" s="584"/>
      <c r="AM412" s="584"/>
      <c r="AN412" s="585"/>
      <c r="AO412" s="583" t="s">
        <v>1407</v>
      </c>
      <c r="AP412" s="584"/>
      <c r="AQ412" s="584"/>
      <c r="AR412" s="584"/>
      <c r="AS412" s="585"/>
      <c r="AT412" s="583" t="s">
        <v>1455</v>
      </c>
      <c r="AU412" s="584"/>
      <c r="AV412" s="584"/>
      <c r="AW412" s="584"/>
      <c r="AX412" s="145"/>
    </row>
    <row r="413" spans="1:55" ht="12.6" customHeight="1">
      <c r="A413" s="103" t="s">
        <v>1408</v>
      </c>
      <c r="B413" s="103"/>
      <c r="C413" s="103"/>
      <c r="D413" s="103"/>
      <c r="E413" s="103"/>
      <c r="F413" s="103"/>
      <c r="G413" s="103"/>
      <c r="H413" s="103"/>
      <c r="I413" s="103"/>
      <c r="J413" s="103"/>
      <c r="K413" s="103"/>
      <c r="L413" s="103"/>
      <c r="M413" s="103"/>
      <c r="N413" s="103"/>
      <c r="O413" s="103"/>
      <c r="P413" s="103"/>
      <c r="Q413" s="103"/>
      <c r="R413" s="103"/>
      <c r="S413" s="103"/>
      <c r="T413" s="103"/>
      <c r="U413" s="103"/>
      <c r="V413" s="103"/>
      <c r="W413" s="103"/>
      <c r="X413" s="103"/>
      <c r="Y413" s="103"/>
      <c r="Z413" s="103"/>
      <c r="AA413" s="103"/>
      <c r="AB413" s="103"/>
      <c r="AC413" s="103"/>
      <c r="AD413" s="103"/>
      <c r="AE413" s="103"/>
      <c r="AF413" s="103"/>
      <c r="AG413" s="103"/>
      <c r="AH413" s="103"/>
      <c r="AI413" s="103"/>
      <c r="AJ413" s="103"/>
      <c r="AK413" s="103"/>
      <c r="AL413" s="103"/>
      <c r="AM413" s="103"/>
      <c r="AN413" s="103"/>
      <c r="AO413" s="103"/>
      <c r="AP413" s="103"/>
      <c r="AQ413" s="103"/>
      <c r="AR413" s="103"/>
      <c r="AS413" s="103"/>
      <c r="AT413" s="103"/>
      <c r="AU413" s="103"/>
      <c r="AV413" s="103"/>
      <c r="AW413" s="103"/>
      <c r="AX413" s="109"/>
    </row>
    <row r="414" spans="1:55" ht="12.6" customHeight="1">
      <c r="A414" s="141" t="s">
        <v>1456</v>
      </c>
      <c r="B414" s="159"/>
      <c r="C414" s="114"/>
      <c r="D414" s="114"/>
      <c r="E414" s="114"/>
      <c r="F414" s="114"/>
      <c r="G414" s="114"/>
      <c r="H414" s="708">
        <v>114498</v>
      </c>
      <c r="I414" s="708"/>
      <c r="J414" s="708"/>
      <c r="K414" s="708"/>
      <c r="L414" s="708"/>
      <c r="M414" s="708">
        <v>3490774</v>
      </c>
      <c r="N414" s="708"/>
      <c r="O414" s="708"/>
      <c r="P414" s="708"/>
      <c r="Q414" s="708"/>
      <c r="R414" s="708">
        <v>3288117</v>
      </c>
      <c r="S414" s="708"/>
      <c r="T414" s="708"/>
      <c r="U414" s="708"/>
      <c r="V414" s="708"/>
      <c r="W414" s="708">
        <f>SUM('HL KNIHA VYPOC'!$H$20)</f>
        <v>0</v>
      </c>
      <c r="X414" s="708"/>
      <c r="Y414" s="708"/>
      <c r="Z414" s="708"/>
      <c r="AA414" s="708"/>
      <c r="AB414" s="708">
        <v>708628</v>
      </c>
      <c r="AC414" s="708"/>
      <c r="AD414" s="708"/>
      <c r="AE414" s="708"/>
      <c r="AF414" s="708"/>
      <c r="AG414" s="708">
        <f>SUM('HL KNIHA VYPOC'!$H$22+'HL KNIHA VYPOC'!$H$23+'HL KNIHA VYPOC'!H27)</f>
        <v>0</v>
      </c>
      <c r="AH414" s="708"/>
      <c r="AI414" s="708"/>
      <c r="AJ414" s="708"/>
      <c r="AK414" s="708">
        <v>499470</v>
      </c>
      <c r="AL414" s="708"/>
      <c r="AM414" s="708"/>
      <c r="AN414" s="708"/>
      <c r="AO414" s="708">
        <f>SUM('HL KNIHA VYPOC'!$H$38)</f>
        <v>0</v>
      </c>
      <c r="AP414" s="708"/>
      <c r="AQ414" s="708"/>
      <c r="AR414" s="708"/>
      <c r="AS414" s="708"/>
      <c r="AT414" s="612">
        <f>SUM(H414:AS417)</f>
        <v>8101487</v>
      </c>
      <c r="AU414" s="613"/>
      <c r="AV414" s="613"/>
      <c r="AW414" s="613"/>
      <c r="AX414" s="614"/>
    </row>
    <row r="415" spans="1:55" ht="12.6" customHeight="1">
      <c r="A415" s="143" t="s">
        <v>1457</v>
      </c>
      <c r="B415" s="151"/>
      <c r="C415" s="103"/>
      <c r="D415" s="103"/>
      <c r="E415" s="103"/>
      <c r="F415" s="103"/>
      <c r="G415" s="103"/>
      <c r="H415" s="708"/>
      <c r="I415" s="708"/>
      <c r="J415" s="708"/>
      <c r="K415" s="708"/>
      <c r="L415" s="708"/>
      <c r="M415" s="708"/>
      <c r="N415" s="708"/>
      <c r="O415" s="708"/>
      <c r="P415" s="708"/>
      <c r="Q415" s="708"/>
      <c r="R415" s="708"/>
      <c r="S415" s="708"/>
      <c r="T415" s="708"/>
      <c r="U415" s="708"/>
      <c r="V415" s="708"/>
      <c r="W415" s="708"/>
      <c r="X415" s="708"/>
      <c r="Y415" s="708"/>
      <c r="Z415" s="708"/>
      <c r="AA415" s="708"/>
      <c r="AB415" s="708"/>
      <c r="AC415" s="708"/>
      <c r="AD415" s="708"/>
      <c r="AE415" s="708"/>
      <c r="AF415" s="708"/>
      <c r="AG415" s="708"/>
      <c r="AH415" s="708"/>
      <c r="AI415" s="708"/>
      <c r="AJ415" s="708"/>
      <c r="AK415" s="708"/>
      <c r="AL415" s="708"/>
      <c r="AM415" s="708"/>
      <c r="AN415" s="708"/>
      <c r="AO415" s="708"/>
      <c r="AP415" s="708"/>
      <c r="AQ415" s="708"/>
      <c r="AR415" s="708"/>
      <c r="AS415" s="708"/>
      <c r="AT415" s="615"/>
      <c r="AU415" s="616"/>
      <c r="AV415" s="616"/>
      <c r="AW415" s="616"/>
      <c r="AX415" s="617"/>
    </row>
    <row r="416" spans="1:55" ht="12.6" customHeight="1">
      <c r="A416" s="143" t="s">
        <v>1458</v>
      </c>
      <c r="B416" s="151"/>
      <c r="C416" s="103"/>
      <c r="D416" s="103"/>
      <c r="E416" s="103"/>
      <c r="F416" s="103"/>
      <c r="G416" s="103"/>
      <c r="H416" s="708"/>
      <c r="I416" s="708"/>
      <c r="J416" s="708"/>
      <c r="K416" s="708"/>
      <c r="L416" s="708"/>
      <c r="M416" s="708"/>
      <c r="N416" s="708"/>
      <c r="O416" s="708"/>
      <c r="P416" s="708"/>
      <c r="Q416" s="708"/>
      <c r="R416" s="708"/>
      <c r="S416" s="708"/>
      <c r="T416" s="708"/>
      <c r="U416" s="708"/>
      <c r="V416" s="708"/>
      <c r="W416" s="708"/>
      <c r="X416" s="708"/>
      <c r="Y416" s="708"/>
      <c r="Z416" s="708"/>
      <c r="AA416" s="708"/>
      <c r="AB416" s="708"/>
      <c r="AC416" s="708"/>
      <c r="AD416" s="708"/>
      <c r="AE416" s="708"/>
      <c r="AF416" s="708"/>
      <c r="AG416" s="708"/>
      <c r="AH416" s="708"/>
      <c r="AI416" s="708"/>
      <c r="AJ416" s="708"/>
      <c r="AK416" s="708"/>
      <c r="AL416" s="708"/>
      <c r="AM416" s="708"/>
      <c r="AN416" s="708"/>
      <c r="AO416" s="708"/>
      <c r="AP416" s="708"/>
      <c r="AQ416" s="708"/>
      <c r="AR416" s="708"/>
      <c r="AS416" s="708"/>
      <c r="AT416" s="615"/>
      <c r="AU416" s="616"/>
      <c r="AV416" s="616"/>
      <c r="AW416" s="616"/>
      <c r="AX416" s="617"/>
    </row>
    <row r="417" spans="1:50" ht="12.6" customHeight="1">
      <c r="A417" s="143" t="s">
        <v>1459</v>
      </c>
      <c r="B417" s="151"/>
      <c r="C417" s="103"/>
      <c r="D417" s="103"/>
      <c r="E417" s="103"/>
      <c r="F417" s="103"/>
      <c r="G417" s="103"/>
      <c r="H417" s="708"/>
      <c r="I417" s="708"/>
      <c r="J417" s="708"/>
      <c r="K417" s="708"/>
      <c r="L417" s="708"/>
      <c r="M417" s="708"/>
      <c r="N417" s="708"/>
      <c r="O417" s="708"/>
      <c r="P417" s="708"/>
      <c r="Q417" s="708"/>
      <c r="R417" s="708"/>
      <c r="S417" s="708"/>
      <c r="T417" s="708"/>
      <c r="U417" s="708"/>
      <c r="V417" s="708"/>
      <c r="W417" s="708"/>
      <c r="X417" s="708"/>
      <c r="Y417" s="708"/>
      <c r="Z417" s="708"/>
      <c r="AA417" s="708"/>
      <c r="AB417" s="708"/>
      <c r="AC417" s="708"/>
      <c r="AD417" s="708"/>
      <c r="AE417" s="708"/>
      <c r="AF417" s="708"/>
      <c r="AG417" s="708"/>
      <c r="AH417" s="708"/>
      <c r="AI417" s="708"/>
      <c r="AJ417" s="708"/>
      <c r="AK417" s="708"/>
      <c r="AL417" s="708"/>
      <c r="AM417" s="708"/>
      <c r="AN417" s="708"/>
      <c r="AO417" s="708"/>
      <c r="AP417" s="708"/>
      <c r="AQ417" s="708"/>
      <c r="AR417" s="708"/>
      <c r="AS417" s="708"/>
      <c r="AT417" s="618"/>
      <c r="AU417" s="619"/>
      <c r="AV417" s="619"/>
      <c r="AW417" s="619"/>
      <c r="AX417" s="620"/>
    </row>
    <row r="418" spans="1:50" ht="12.6" customHeight="1">
      <c r="A418" s="107" t="s">
        <v>1411</v>
      </c>
      <c r="B418" s="150"/>
      <c r="C418" s="108"/>
      <c r="D418" s="108"/>
      <c r="E418" s="108"/>
      <c r="F418" s="108"/>
      <c r="G418" s="108"/>
      <c r="H418" s="708"/>
      <c r="I418" s="708"/>
      <c r="J418" s="708"/>
      <c r="K418" s="708"/>
      <c r="L418" s="708"/>
      <c r="M418" s="708">
        <v>200000</v>
      </c>
      <c r="N418" s="708"/>
      <c r="O418" s="708"/>
      <c r="P418" s="708"/>
      <c r="Q418" s="708"/>
      <c r="R418" s="708">
        <v>262356</v>
      </c>
      <c r="S418" s="708"/>
      <c r="T418" s="708"/>
      <c r="U418" s="708"/>
      <c r="V418" s="708"/>
      <c r="W418" s="708">
        <f>SUM('HL KNIHA VYPOC'!$I$20)</f>
        <v>0</v>
      </c>
      <c r="X418" s="708"/>
      <c r="Y418" s="708"/>
      <c r="Z418" s="708"/>
      <c r="AA418" s="708"/>
      <c r="AB418" s="708">
        <v>402095</v>
      </c>
      <c r="AC418" s="708"/>
      <c r="AD418" s="708"/>
      <c r="AE418" s="708"/>
      <c r="AF418" s="708"/>
      <c r="AG418" s="708">
        <f>SUM('HL KNIHA VYPOC'!$I$22+'HL KNIHA VYPOC'!$I$23+'HL KNIHA VYPOC'!I27)</f>
        <v>0</v>
      </c>
      <c r="AH418" s="708"/>
      <c r="AI418" s="708"/>
      <c r="AJ418" s="708"/>
      <c r="AK418" s="708">
        <v>12135</v>
      </c>
      <c r="AL418" s="708"/>
      <c r="AM418" s="708"/>
      <c r="AN418" s="708"/>
      <c r="AO418" s="708">
        <f>SUM('HL KNIHA VYPOC'!$I$38)</f>
        <v>0</v>
      </c>
      <c r="AP418" s="708"/>
      <c r="AQ418" s="708"/>
      <c r="AR418" s="708"/>
      <c r="AS418" s="708"/>
      <c r="AT418" s="622">
        <f>SUM(H418:AS418)</f>
        <v>876586</v>
      </c>
      <c r="AU418" s="623"/>
      <c r="AV418" s="623"/>
      <c r="AW418" s="623"/>
      <c r="AX418" s="624"/>
    </row>
    <row r="419" spans="1:50" ht="12.6" customHeight="1">
      <c r="A419" s="107" t="s">
        <v>1412</v>
      </c>
      <c r="B419" s="150"/>
      <c r="C419" s="108"/>
      <c r="D419" s="108"/>
      <c r="E419" s="108"/>
      <c r="F419" s="108"/>
      <c r="G419" s="108"/>
      <c r="H419" s="708">
        <v>8605</v>
      </c>
      <c r="I419" s="708"/>
      <c r="J419" s="708"/>
      <c r="K419" s="708"/>
      <c r="L419" s="708"/>
      <c r="M419" s="708">
        <v>142000</v>
      </c>
      <c r="N419" s="708"/>
      <c r="O419" s="708"/>
      <c r="P419" s="708"/>
      <c r="Q419" s="708"/>
      <c r="R419" s="708">
        <v>51536</v>
      </c>
      <c r="S419" s="708"/>
      <c r="T419" s="708"/>
      <c r="U419" s="708"/>
      <c r="V419" s="708"/>
      <c r="W419" s="708">
        <f>SUM('HL KNIHA VYPOC'!$J$20)</f>
        <v>0</v>
      </c>
      <c r="X419" s="708"/>
      <c r="Y419" s="708"/>
      <c r="Z419" s="708"/>
      <c r="AA419" s="708"/>
      <c r="AB419" s="708">
        <v>310468</v>
      </c>
      <c r="AC419" s="708"/>
      <c r="AD419" s="708"/>
      <c r="AE419" s="708"/>
      <c r="AF419" s="708"/>
      <c r="AG419" s="708">
        <f>SUM('HL KNIHA VYPOC'!$J$22+'HL KNIHA VYPOC'!$J$23+'HL KNIHA VYPOC'!J27)</f>
        <v>0</v>
      </c>
      <c r="AH419" s="708"/>
      <c r="AI419" s="708"/>
      <c r="AJ419" s="708"/>
      <c r="AK419" s="708"/>
      <c r="AL419" s="708"/>
      <c r="AM419" s="708"/>
      <c r="AN419" s="708"/>
      <c r="AO419" s="708">
        <f>SUM('HL KNIHA VYPOC'!$J$38)</f>
        <v>0</v>
      </c>
      <c r="AP419" s="708"/>
      <c r="AQ419" s="708"/>
      <c r="AR419" s="708"/>
      <c r="AS419" s="708"/>
      <c r="AT419" s="622">
        <f>SUM(H419:AS419)</f>
        <v>512609</v>
      </c>
      <c r="AU419" s="623"/>
      <c r="AV419" s="623"/>
      <c r="AW419" s="623"/>
      <c r="AX419" s="624"/>
    </row>
    <row r="420" spans="1:50" ht="12.6" customHeight="1">
      <c r="A420" s="107" t="s">
        <v>1413</v>
      </c>
      <c r="B420" s="150"/>
      <c r="C420" s="108"/>
      <c r="D420" s="108"/>
      <c r="E420" s="108"/>
      <c r="F420" s="108"/>
      <c r="G420" s="108"/>
      <c r="H420" s="1043"/>
      <c r="I420" s="1043"/>
      <c r="J420" s="1043"/>
      <c r="K420" s="1043"/>
      <c r="L420" s="1043"/>
      <c r="M420" s="1043">
        <v>99609</v>
      </c>
      <c r="N420" s="1043"/>
      <c r="O420" s="1043"/>
      <c r="P420" s="1043"/>
      <c r="Q420" s="1043"/>
      <c r="R420" s="1043"/>
      <c r="S420" s="1043"/>
      <c r="T420" s="1043"/>
      <c r="U420" s="1043"/>
      <c r="V420" s="1043"/>
      <c r="W420" s="1043"/>
      <c r="X420" s="1043"/>
      <c r="Y420" s="1043"/>
      <c r="Z420" s="1043"/>
      <c r="AA420" s="1043"/>
      <c r="AB420" s="1043"/>
      <c r="AC420" s="1043"/>
      <c r="AD420" s="1043"/>
      <c r="AE420" s="1043"/>
      <c r="AF420" s="1043"/>
      <c r="AG420" s="1043"/>
      <c r="AH420" s="1043"/>
      <c r="AI420" s="1043"/>
      <c r="AJ420" s="1043"/>
      <c r="AK420" s="1043">
        <v>-99609</v>
      </c>
      <c r="AL420" s="1043"/>
      <c r="AM420" s="1043"/>
      <c r="AN420" s="1043"/>
      <c r="AO420" s="1043"/>
      <c r="AP420" s="1043"/>
      <c r="AQ420" s="1043"/>
      <c r="AR420" s="1043"/>
      <c r="AS420" s="1043"/>
      <c r="AT420" s="622">
        <f>SUM(H420:AS420)</f>
        <v>0</v>
      </c>
      <c r="AU420" s="623"/>
      <c r="AV420" s="623"/>
      <c r="AW420" s="623"/>
      <c r="AX420" s="624"/>
    </row>
    <row r="421" spans="1:50" ht="12.6" customHeight="1">
      <c r="A421" s="143" t="s">
        <v>1414</v>
      </c>
      <c r="B421" s="151"/>
      <c r="C421" s="103"/>
      <c r="D421" s="103"/>
      <c r="E421" s="103"/>
      <c r="F421" s="103"/>
      <c r="G421" s="103"/>
      <c r="H421" s="708">
        <f>SUM(H414+H418-H419+H420)</f>
        <v>105893</v>
      </c>
      <c r="I421" s="708"/>
      <c r="J421" s="708"/>
      <c r="K421" s="708"/>
      <c r="L421" s="708"/>
      <c r="M421" s="708">
        <f>SUM(M414+M418-M419+M420)</f>
        <v>3648383</v>
      </c>
      <c r="N421" s="708"/>
      <c r="O421" s="708"/>
      <c r="P421" s="708"/>
      <c r="Q421" s="708"/>
      <c r="R421" s="708">
        <f>SUM(R414+R418-R419+R420)</f>
        <v>3498937</v>
      </c>
      <c r="S421" s="708"/>
      <c r="T421" s="708"/>
      <c r="U421" s="708"/>
      <c r="V421" s="708"/>
      <c r="W421" s="708">
        <f>SUM(W414+W418-W419+W420)</f>
        <v>0</v>
      </c>
      <c r="X421" s="708"/>
      <c r="Y421" s="708"/>
      <c r="Z421" s="708"/>
      <c r="AA421" s="708"/>
      <c r="AB421" s="708">
        <f>SUM(AB414+AB418-AB419+AB420)</f>
        <v>800255</v>
      </c>
      <c r="AC421" s="708"/>
      <c r="AD421" s="708"/>
      <c r="AE421" s="708"/>
      <c r="AF421" s="708"/>
      <c r="AG421" s="708">
        <f>SUM(AG414+AG418-AG419+AG420)</f>
        <v>0</v>
      </c>
      <c r="AH421" s="708"/>
      <c r="AI421" s="708"/>
      <c r="AJ421" s="708"/>
      <c r="AK421" s="708">
        <f>SUM(AK414+AK418-AK419+AK420)</f>
        <v>411996</v>
      </c>
      <c r="AL421" s="708"/>
      <c r="AM421" s="708"/>
      <c r="AN421" s="708"/>
      <c r="AO421" s="708">
        <f>SUM(AO414+AO418-AO419+AO420)</f>
        <v>0</v>
      </c>
      <c r="AP421" s="708"/>
      <c r="AQ421" s="708"/>
      <c r="AR421" s="708"/>
      <c r="AS421" s="708"/>
      <c r="AT421" s="612">
        <f>SUM(H421:AS423)</f>
        <v>8465464</v>
      </c>
      <c r="AU421" s="613"/>
      <c r="AV421" s="613"/>
      <c r="AW421" s="613"/>
      <c r="AX421" s="614"/>
    </row>
    <row r="422" spans="1:50" ht="12.6" customHeight="1">
      <c r="A422" s="143" t="s">
        <v>1458</v>
      </c>
      <c r="B422" s="151"/>
      <c r="C422" s="103"/>
      <c r="D422" s="103"/>
      <c r="E422" s="103"/>
      <c r="F422" s="103"/>
      <c r="G422" s="103"/>
      <c r="H422" s="708"/>
      <c r="I422" s="708"/>
      <c r="J422" s="708"/>
      <c r="K422" s="708"/>
      <c r="L422" s="708"/>
      <c r="M422" s="708"/>
      <c r="N422" s="708"/>
      <c r="O422" s="708"/>
      <c r="P422" s="708"/>
      <c r="Q422" s="708"/>
      <c r="R422" s="708"/>
      <c r="S422" s="708"/>
      <c r="T422" s="708"/>
      <c r="U422" s="708"/>
      <c r="V422" s="708"/>
      <c r="W422" s="708"/>
      <c r="X422" s="708"/>
      <c r="Y422" s="708"/>
      <c r="Z422" s="708"/>
      <c r="AA422" s="708"/>
      <c r="AB422" s="708"/>
      <c r="AC422" s="708"/>
      <c r="AD422" s="708"/>
      <c r="AE422" s="708"/>
      <c r="AF422" s="708"/>
      <c r="AG422" s="708"/>
      <c r="AH422" s="708"/>
      <c r="AI422" s="708"/>
      <c r="AJ422" s="708"/>
      <c r="AK422" s="708"/>
      <c r="AL422" s="708"/>
      <c r="AM422" s="708"/>
      <c r="AN422" s="708"/>
      <c r="AO422" s="708"/>
      <c r="AP422" s="708"/>
      <c r="AQ422" s="708"/>
      <c r="AR422" s="708"/>
      <c r="AS422" s="708"/>
      <c r="AT422" s="615"/>
      <c r="AU422" s="616"/>
      <c r="AV422" s="616"/>
      <c r="AW422" s="616"/>
      <c r="AX422" s="617"/>
    </row>
    <row r="423" spans="1:50" ht="12.6" customHeight="1">
      <c r="A423" s="146" t="s">
        <v>1459</v>
      </c>
      <c r="B423" s="152"/>
      <c r="C423" s="117"/>
      <c r="D423" s="117"/>
      <c r="E423" s="117"/>
      <c r="F423" s="117"/>
      <c r="G423" s="117"/>
      <c r="H423" s="708"/>
      <c r="I423" s="708"/>
      <c r="J423" s="708"/>
      <c r="K423" s="708"/>
      <c r="L423" s="708"/>
      <c r="M423" s="708"/>
      <c r="N423" s="708"/>
      <c r="O423" s="708"/>
      <c r="P423" s="708"/>
      <c r="Q423" s="708"/>
      <c r="R423" s="708"/>
      <c r="S423" s="708"/>
      <c r="T423" s="708"/>
      <c r="U423" s="708"/>
      <c r="V423" s="708"/>
      <c r="W423" s="708"/>
      <c r="X423" s="708"/>
      <c r="Y423" s="708"/>
      <c r="Z423" s="708"/>
      <c r="AA423" s="708"/>
      <c r="AB423" s="708"/>
      <c r="AC423" s="708"/>
      <c r="AD423" s="708"/>
      <c r="AE423" s="708"/>
      <c r="AF423" s="708"/>
      <c r="AG423" s="708"/>
      <c r="AH423" s="708"/>
      <c r="AI423" s="708"/>
      <c r="AJ423" s="708"/>
      <c r="AK423" s="708"/>
      <c r="AL423" s="708"/>
      <c r="AM423" s="708"/>
      <c r="AN423" s="708"/>
      <c r="AO423" s="708"/>
      <c r="AP423" s="708"/>
      <c r="AQ423" s="708"/>
      <c r="AR423" s="708"/>
      <c r="AS423" s="708"/>
      <c r="AT423" s="615"/>
      <c r="AU423" s="616"/>
      <c r="AV423" s="616"/>
      <c r="AW423" s="616"/>
      <c r="AX423" s="617"/>
    </row>
    <row r="424" spans="1:50" ht="12.6" customHeight="1">
      <c r="A424" s="103" t="s">
        <v>1415</v>
      </c>
      <c r="B424" s="103"/>
      <c r="C424" s="103"/>
      <c r="D424" s="103"/>
      <c r="E424" s="103"/>
      <c r="F424" s="103"/>
      <c r="G424" s="103"/>
      <c r="H424" s="153"/>
      <c r="I424" s="153"/>
      <c r="J424" s="153"/>
      <c r="K424" s="153"/>
      <c r="L424" s="153"/>
      <c r="M424" s="153"/>
      <c r="N424" s="153"/>
      <c r="O424" s="153"/>
      <c r="P424" s="153"/>
      <c r="Q424" s="153"/>
      <c r="R424" s="153"/>
      <c r="S424" s="153"/>
      <c r="T424" s="153"/>
      <c r="U424" s="153"/>
      <c r="V424" s="153"/>
      <c r="W424" s="153"/>
      <c r="X424" s="153"/>
      <c r="Y424" s="153"/>
      <c r="Z424" s="153"/>
      <c r="AA424" s="153"/>
      <c r="AB424" s="153"/>
      <c r="AC424" s="153"/>
      <c r="AD424" s="153"/>
      <c r="AE424" s="153"/>
      <c r="AF424" s="153"/>
      <c r="AG424" s="153"/>
      <c r="AH424" s="153"/>
      <c r="AI424" s="153"/>
      <c r="AJ424" s="153"/>
      <c r="AK424" s="153"/>
      <c r="AL424" s="153"/>
      <c r="AM424" s="153"/>
      <c r="AN424" s="153"/>
      <c r="AO424" s="153"/>
      <c r="AP424" s="153"/>
      <c r="AQ424" s="153"/>
      <c r="AR424" s="153"/>
      <c r="AS424" s="153"/>
      <c r="AT424" s="160"/>
      <c r="AU424" s="160"/>
      <c r="AV424" s="160"/>
      <c r="AW424" s="160"/>
      <c r="AX424" s="162"/>
    </row>
    <row r="425" spans="1:50" ht="12.6" customHeight="1">
      <c r="A425" s="141" t="s">
        <v>1456</v>
      </c>
      <c r="B425" s="114"/>
      <c r="C425" s="114"/>
      <c r="D425" s="114"/>
      <c r="E425" s="114"/>
      <c r="F425" s="114"/>
      <c r="G425" s="114"/>
      <c r="H425" s="1045"/>
      <c r="I425" s="1045"/>
      <c r="J425" s="1045"/>
      <c r="K425" s="1045"/>
      <c r="L425" s="1045"/>
      <c r="M425" s="1045">
        <v>1768735</v>
      </c>
      <c r="N425" s="1045"/>
      <c r="O425" s="1045"/>
      <c r="P425" s="1045"/>
      <c r="Q425" s="1045"/>
      <c r="R425" s="1045">
        <v>2273723</v>
      </c>
      <c r="S425" s="1045"/>
      <c r="T425" s="1045"/>
      <c r="U425" s="1045"/>
      <c r="V425" s="1045"/>
      <c r="W425" s="1045">
        <f>SUM('HL KNIHA VYPOC'!$H$65)*-1</f>
        <v>0</v>
      </c>
      <c r="X425" s="1045"/>
      <c r="Y425" s="1045"/>
      <c r="Z425" s="1045"/>
      <c r="AA425" s="1045"/>
      <c r="AB425" s="1045">
        <v>231098</v>
      </c>
      <c r="AC425" s="1045"/>
      <c r="AD425" s="1045"/>
      <c r="AE425" s="1045"/>
      <c r="AF425" s="1045"/>
      <c r="AG425" s="1045">
        <f>SUM('HL KNIHA VYPOC'!$H$68)*-1+'HL KNIHA VYPOC'!$H$67</f>
        <v>0</v>
      </c>
      <c r="AH425" s="1045"/>
      <c r="AI425" s="1045"/>
      <c r="AJ425" s="1045"/>
      <c r="AK425" s="1045"/>
      <c r="AL425" s="1045"/>
      <c r="AM425" s="1045"/>
      <c r="AN425" s="1045"/>
      <c r="AO425" s="1045"/>
      <c r="AP425" s="1045"/>
      <c r="AQ425" s="1045"/>
      <c r="AR425" s="1045"/>
      <c r="AS425" s="1045"/>
      <c r="AT425" s="612">
        <f>SUM(H425:AS428)</f>
        <v>4273556</v>
      </c>
      <c r="AU425" s="613"/>
      <c r="AV425" s="613"/>
      <c r="AW425" s="613"/>
      <c r="AX425" s="614"/>
    </row>
    <row r="426" spans="1:50" ht="12.6" customHeight="1">
      <c r="A426" s="143" t="s">
        <v>1457</v>
      </c>
      <c r="B426" s="103"/>
      <c r="C426" s="103"/>
      <c r="D426" s="103"/>
      <c r="E426" s="103"/>
      <c r="F426" s="103"/>
      <c r="G426" s="103"/>
      <c r="H426" s="1045"/>
      <c r="I426" s="1045"/>
      <c r="J426" s="1045"/>
      <c r="K426" s="1045"/>
      <c r="L426" s="1045"/>
      <c r="M426" s="1045"/>
      <c r="N426" s="1045"/>
      <c r="O426" s="1045"/>
      <c r="P426" s="1045"/>
      <c r="Q426" s="1045"/>
      <c r="R426" s="1045"/>
      <c r="S426" s="1045"/>
      <c r="T426" s="1045"/>
      <c r="U426" s="1045"/>
      <c r="V426" s="1045"/>
      <c r="W426" s="1045"/>
      <c r="X426" s="1045"/>
      <c r="Y426" s="1045"/>
      <c r="Z426" s="1045"/>
      <c r="AA426" s="1045"/>
      <c r="AB426" s="1045"/>
      <c r="AC426" s="1045"/>
      <c r="AD426" s="1045"/>
      <c r="AE426" s="1045"/>
      <c r="AF426" s="1045"/>
      <c r="AG426" s="1045"/>
      <c r="AH426" s="1045"/>
      <c r="AI426" s="1045"/>
      <c r="AJ426" s="1045"/>
      <c r="AK426" s="1045"/>
      <c r="AL426" s="1045"/>
      <c r="AM426" s="1045"/>
      <c r="AN426" s="1045"/>
      <c r="AO426" s="1045"/>
      <c r="AP426" s="1045"/>
      <c r="AQ426" s="1045"/>
      <c r="AR426" s="1045"/>
      <c r="AS426" s="1045"/>
      <c r="AT426" s="615"/>
      <c r="AU426" s="616"/>
      <c r="AV426" s="616"/>
      <c r="AW426" s="616"/>
      <c r="AX426" s="617"/>
    </row>
    <row r="427" spans="1:50" ht="12.6" customHeight="1">
      <c r="A427" s="143" t="s">
        <v>1458</v>
      </c>
      <c r="B427" s="103"/>
      <c r="C427" s="103"/>
      <c r="D427" s="103"/>
      <c r="E427" s="103"/>
      <c r="F427" s="103"/>
      <c r="G427" s="103"/>
      <c r="H427" s="1045"/>
      <c r="I427" s="1045"/>
      <c r="J427" s="1045"/>
      <c r="K427" s="1045"/>
      <c r="L427" s="1045"/>
      <c r="M427" s="1045"/>
      <c r="N427" s="1045"/>
      <c r="O427" s="1045"/>
      <c r="P427" s="1045"/>
      <c r="Q427" s="1045"/>
      <c r="R427" s="1045"/>
      <c r="S427" s="1045"/>
      <c r="T427" s="1045"/>
      <c r="U427" s="1045"/>
      <c r="V427" s="1045"/>
      <c r="W427" s="1045"/>
      <c r="X427" s="1045"/>
      <c r="Y427" s="1045"/>
      <c r="Z427" s="1045"/>
      <c r="AA427" s="1045"/>
      <c r="AB427" s="1045"/>
      <c r="AC427" s="1045"/>
      <c r="AD427" s="1045"/>
      <c r="AE427" s="1045"/>
      <c r="AF427" s="1045"/>
      <c r="AG427" s="1045"/>
      <c r="AH427" s="1045"/>
      <c r="AI427" s="1045"/>
      <c r="AJ427" s="1045"/>
      <c r="AK427" s="1045"/>
      <c r="AL427" s="1045"/>
      <c r="AM427" s="1045"/>
      <c r="AN427" s="1045"/>
      <c r="AO427" s="1045"/>
      <c r="AP427" s="1045"/>
      <c r="AQ427" s="1045"/>
      <c r="AR427" s="1045"/>
      <c r="AS427" s="1045"/>
      <c r="AT427" s="615"/>
      <c r="AU427" s="616"/>
      <c r="AV427" s="616"/>
      <c r="AW427" s="616"/>
      <c r="AX427" s="617"/>
    </row>
    <row r="428" spans="1:50" ht="12.6" customHeight="1">
      <c r="A428" s="143" t="s">
        <v>1459</v>
      </c>
      <c r="B428" s="103"/>
      <c r="C428" s="103"/>
      <c r="D428" s="103"/>
      <c r="E428" s="103"/>
      <c r="F428" s="103"/>
      <c r="G428" s="103"/>
      <c r="H428" s="1045"/>
      <c r="I428" s="1045"/>
      <c r="J428" s="1045"/>
      <c r="K428" s="1045"/>
      <c r="L428" s="1045"/>
      <c r="M428" s="1045"/>
      <c r="N428" s="1045"/>
      <c r="O428" s="1045"/>
      <c r="P428" s="1045"/>
      <c r="Q428" s="1045"/>
      <c r="R428" s="1045"/>
      <c r="S428" s="1045"/>
      <c r="T428" s="1045"/>
      <c r="U428" s="1045"/>
      <c r="V428" s="1045"/>
      <c r="W428" s="1045"/>
      <c r="X428" s="1045"/>
      <c r="Y428" s="1045"/>
      <c r="Z428" s="1045"/>
      <c r="AA428" s="1045"/>
      <c r="AB428" s="1045"/>
      <c r="AC428" s="1045"/>
      <c r="AD428" s="1045"/>
      <c r="AE428" s="1045"/>
      <c r="AF428" s="1045"/>
      <c r="AG428" s="1045"/>
      <c r="AH428" s="1045"/>
      <c r="AI428" s="1045"/>
      <c r="AJ428" s="1045"/>
      <c r="AK428" s="1045"/>
      <c r="AL428" s="1045"/>
      <c r="AM428" s="1045"/>
      <c r="AN428" s="1045"/>
      <c r="AO428" s="1045"/>
      <c r="AP428" s="1045"/>
      <c r="AQ428" s="1045"/>
      <c r="AR428" s="1045"/>
      <c r="AS428" s="1045"/>
      <c r="AT428" s="618"/>
      <c r="AU428" s="619"/>
      <c r="AV428" s="619"/>
      <c r="AW428" s="619"/>
      <c r="AX428" s="620"/>
    </row>
    <row r="429" spans="1:50" ht="12.6" customHeight="1">
      <c r="A429" s="107" t="s">
        <v>1411</v>
      </c>
      <c r="B429" s="108"/>
      <c r="C429" s="108"/>
      <c r="D429" s="108"/>
      <c r="E429" s="108"/>
      <c r="F429" s="108"/>
      <c r="G429" s="108"/>
      <c r="H429" s="1045"/>
      <c r="I429" s="1045"/>
      <c r="J429" s="1045"/>
      <c r="K429" s="1045"/>
      <c r="L429" s="1045"/>
      <c r="M429" s="1045">
        <v>255372</v>
      </c>
      <c r="N429" s="1045"/>
      <c r="O429" s="1045"/>
      <c r="P429" s="1045"/>
      <c r="Q429" s="1045"/>
      <c r="R429" s="1045">
        <v>385271</v>
      </c>
      <c r="S429" s="1045"/>
      <c r="T429" s="1045"/>
      <c r="U429" s="1045"/>
      <c r="V429" s="1045"/>
      <c r="W429" s="1045">
        <f>SUM('HL KNIHA VYPOC'!$J$65)</f>
        <v>0</v>
      </c>
      <c r="X429" s="1045"/>
      <c r="Y429" s="1045"/>
      <c r="Z429" s="1045"/>
      <c r="AA429" s="1045"/>
      <c r="AB429" s="1045">
        <v>360871</v>
      </c>
      <c r="AC429" s="1045"/>
      <c r="AD429" s="1045"/>
      <c r="AE429" s="1045"/>
      <c r="AF429" s="1045"/>
      <c r="AG429" s="1045">
        <f>SUM('HL KNIHA VYPOC'!$J$68+'HL KNIHA VYPOC'!$J$67)</f>
        <v>0</v>
      </c>
      <c r="AH429" s="1045"/>
      <c r="AI429" s="1045"/>
      <c r="AJ429" s="1045"/>
      <c r="AK429" s="1045"/>
      <c r="AL429" s="1045"/>
      <c r="AM429" s="1045"/>
      <c r="AN429" s="1045"/>
      <c r="AO429" s="1045"/>
      <c r="AP429" s="1045"/>
      <c r="AQ429" s="1045"/>
      <c r="AR429" s="1045"/>
      <c r="AS429" s="1045"/>
      <c r="AT429" s="622">
        <f>SUM(H429:AS429)</f>
        <v>1001514</v>
      </c>
      <c r="AU429" s="623"/>
      <c r="AV429" s="623"/>
      <c r="AW429" s="623"/>
      <c r="AX429" s="624"/>
    </row>
    <row r="430" spans="1:50" ht="12.6" customHeight="1">
      <c r="A430" s="107" t="s">
        <v>1412</v>
      </c>
      <c r="B430" s="150"/>
      <c r="C430" s="108"/>
      <c r="D430" s="108"/>
      <c r="E430" s="108"/>
      <c r="F430" s="108"/>
      <c r="G430" s="108"/>
      <c r="H430" s="1045"/>
      <c r="I430" s="1045"/>
      <c r="J430" s="1045"/>
      <c r="K430" s="1045"/>
      <c r="L430" s="1045"/>
      <c r="M430" s="1045">
        <v>142000</v>
      </c>
      <c r="N430" s="1045"/>
      <c r="O430" s="1045"/>
      <c r="P430" s="1045"/>
      <c r="Q430" s="1045"/>
      <c r="R430" s="1045">
        <v>51536</v>
      </c>
      <c r="S430" s="1045"/>
      <c r="T430" s="1045"/>
      <c r="U430" s="1045"/>
      <c r="V430" s="1045"/>
      <c r="W430" s="1045">
        <f>SUM('HL KNIHA VYPOC'!$I$65)</f>
        <v>0</v>
      </c>
      <c r="X430" s="1045"/>
      <c r="Y430" s="1045"/>
      <c r="Z430" s="1045"/>
      <c r="AA430" s="1045"/>
      <c r="AB430" s="1045">
        <v>310468</v>
      </c>
      <c r="AC430" s="1045"/>
      <c r="AD430" s="1045"/>
      <c r="AE430" s="1045"/>
      <c r="AF430" s="1045"/>
      <c r="AG430" s="1045">
        <f>SUM('HL KNIHA VYPOC'!$I$68)+'HL KNIHA VYPOC'!$I$67</f>
        <v>0</v>
      </c>
      <c r="AH430" s="1045"/>
      <c r="AI430" s="1045"/>
      <c r="AJ430" s="1045"/>
      <c r="AK430" s="1045"/>
      <c r="AL430" s="1045"/>
      <c r="AM430" s="1045"/>
      <c r="AN430" s="1045"/>
      <c r="AO430" s="1045"/>
      <c r="AP430" s="1045"/>
      <c r="AQ430" s="1045"/>
      <c r="AR430" s="1045"/>
      <c r="AS430" s="1045"/>
      <c r="AT430" s="622">
        <f>SUM(H430:AS430)</f>
        <v>504004</v>
      </c>
      <c r="AU430" s="623"/>
      <c r="AV430" s="623"/>
      <c r="AW430" s="623"/>
      <c r="AX430" s="624"/>
    </row>
    <row r="431" spans="1:50" ht="12.6" customHeight="1">
      <c r="A431" s="107" t="s">
        <v>1413</v>
      </c>
      <c r="B431" s="150"/>
      <c r="C431" s="108"/>
      <c r="D431" s="108"/>
      <c r="E431" s="108"/>
      <c r="F431" s="108"/>
      <c r="G431" s="108"/>
      <c r="H431" s="1044"/>
      <c r="I431" s="1044"/>
      <c r="J431" s="1044"/>
      <c r="K431" s="1044"/>
      <c r="L431" s="1044"/>
      <c r="M431" s="1044"/>
      <c r="N431" s="1044"/>
      <c r="O431" s="1044"/>
      <c r="P431" s="1044"/>
      <c r="Q431" s="1044"/>
      <c r="R431" s="1044"/>
      <c r="S431" s="1044"/>
      <c r="T431" s="1044"/>
      <c r="U431" s="1044"/>
      <c r="V431" s="1044"/>
      <c r="W431" s="1044"/>
      <c r="X431" s="1044"/>
      <c r="Y431" s="1044"/>
      <c r="Z431" s="1044"/>
      <c r="AA431" s="1044"/>
      <c r="AB431" s="1044"/>
      <c r="AC431" s="1044"/>
      <c r="AD431" s="1044"/>
      <c r="AE431" s="1044"/>
      <c r="AF431" s="1044"/>
      <c r="AG431" s="1044"/>
      <c r="AH431" s="1044"/>
      <c r="AI431" s="1044"/>
      <c r="AJ431" s="1044"/>
      <c r="AK431" s="1044"/>
      <c r="AL431" s="1044"/>
      <c r="AM431" s="1044"/>
      <c r="AN431" s="1044"/>
      <c r="AO431" s="1044"/>
      <c r="AP431" s="1044"/>
      <c r="AQ431" s="1044"/>
      <c r="AR431" s="1044"/>
      <c r="AS431" s="1044"/>
      <c r="AT431" s="622">
        <f>SUM(H431:AS431)</f>
        <v>0</v>
      </c>
      <c r="AU431" s="623"/>
      <c r="AV431" s="623"/>
      <c r="AW431" s="623"/>
      <c r="AX431" s="624"/>
    </row>
    <row r="432" spans="1:50" ht="12.6" customHeight="1">
      <c r="A432" s="143" t="s">
        <v>1414</v>
      </c>
      <c r="B432" s="103"/>
      <c r="C432" s="103"/>
      <c r="D432" s="103"/>
      <c r="E432" s="103"/>
      <c r="F432" s="103"/>
      <c r="G432" s="103"/>
      <c r="H432" s="1045"/>
      <c r="I432" s="1045"/>
      <c r="J432" s="1045"/>
      <c r="K432" s="1045"/>
      <c r="L432" s="1045"/>
      <c r="M432" s="1045">
        <f>SUM(M425+M429-M430+M431)</f>
        <v>1882107</v>
      </c>
      <c r="N432" s="1045"/>
      <c r="O432" s="1045"/>
      <c r="P432" s="1045"/>
      <c r="Q432" s="1045"/>
      <c r="R432" s="1045">
        <f>SUM(R425+R429-R430+R431)</f>
        <v>2607458</v>
      </c>
      <c r="S432" s="1045"/>
      <c r="T432" s="1045"/>
      <c r="U432" s="1045"/>
      <c r="V432" s="1045"/>
      <c r="W432" s="1045">
        <f>SUM(W425+W429-W430+W431)</f>
        <v>0</v>
      </c>
      <c r="X432" s="1045"/>
      <c r="Y432" s="1045"/>
      <c r="Z432" s="1045"/>
      <c r="AA432" s="1045"/>
      <c r="AB432" s="1045">
        <f>SUM(AB425+AB429-AB430+AB431)</f>
        <v>281501</v>
      </c>
      <c r="AC432" s="1045"/>
      <c r="AD432" s="1045"/>
      <c r="AE432" s="1045"/>
      <c r="AF432" s="1045"/>
      <c r="AG432" s="1045">
        <f>SUM(AG425+AG429-AG430+AG431)</f>
        <v>0</v>
      </c>
      <c r="AH432" s="1045"/>
      <c r="AI432" s="1045"/>
      <c r="AJ432" s="1045"/>
      <c r="AK432" s="1045"/>
      <c r="AL432" s="1045"/>
      <c r="AM432" s="1045"/>
      <c r="AN432" s="1045"/>
      <c r="AO432" s="1045"/>
      <c r="AP432" s="1045"/>
      <c r="AQ432" s="1045"/>
      <c r="AR432" s="1045"/>
      <c r="AS432" s="1045"/>
      <c r="AT432" s="612">
        <f>SUM(H432:AS434)</f>
        <v>4771066</v>
      </c>
      <c r="AU432" s="613"/>
      <c r="AV432" s="613"/>
      <c r="AW432" s="613"/>
      <c r="AX432" s="614"/>
    </row>
    <row r="433" spans="1:50" ht="12.6" customHeight="1">
      <c r="A433" s="143" t="s">
        <v>1458</v>
      </c>
      <c r="B433" s="103"/>
      <c r="C433" s="103"/>
      <c r="D433" s="103"/>
      <c r="E433" s="103"/>
      <c r="F433" s="103"/>
      <c r="G433" s="103"/>
      <c r="H433" s="1045"/>
      <c r="I433" s="1045"/>
      <c r="J433" s="1045"/>
      <c r="K433" s="1045"/>
      <c r="L433" s="1045"/>
      <c r="M433" s="1045"/>
      <c r="N433" s="1045"/>
      <c r="O433" s="1045"/>
      <c r="P433" s="1045"/>
      <c r="Q433" s="1045"/>
      <c r="R433" s="1045"/>
      <c r="S433" s="1045"/>
      <c r="T433" s="1045"/>
      <c r="U433" s="1045"/>
      <c r="V433" s="1045"/>
      <c r="W433" s="1045"/>
      <c r="X433" s="1045"/>
      <c r="Y433" s="1045"/>
      <c r="Z433" s="1045"/>
      <c r="AA433" s="1045"/>
      <c r="AB433" s="1045"/>
      <c r="AC433" s="1045"/>
      <c r="AD433" s="1045"/>
      <c r="AE433" s="1045"/>
      <c r="AF433" s="1045"/>
      <c r="AG433" s="1045"/>
      <c r="AH433" s="1045"/>
      <c r="AI433" s="1045"/>
      <c r="AJ433" s="1045"/>
      <c r="AK433" s="1045"/>
      <c r="AL433" s="1045"/>
      <c r="AM433" s="1045"/>
      <c r="AN433" s="1045"/>
      <c r="AO433" s="1045"/>
      <c r="AP433" s="1045"/>
      <c r="AQ433" s="1045"/>
      <c r="AR433" s="1045"/>
      <c r="AS433" s="1045"/>
      <c r="AT433" s="615"/>
      <c r="AU433" s="616"/>
      <c r="AV433" s="616"/>
      <c r="AW433" s="616"/>
      <c r="AX433" s="617"/>
    </row>
    <row r="434" spans="1:50" ht="12.6" customHeight="1">
      <c r="A434" s="146" t="s">
        <v>1459</v>
      </c>
      <c r="B434" s="117"/>
      <c r="C434" s="117"/>
      <c r="D434" s="117"/>
      <c r="E434" s="117"/>
      <c r="F434" s="117"/>
      <c r="G434" s="117"/>
      <c r="H434" s="1045"/>
      <c r="I434" s="1045"/>
      <c r="J434" s="1045"/>
      <c r="K434" s="1045"/>
      <c r="L434" s="1045"/>
      <c r="M434" s="1045"/>
      <c r="N434" s="1045"/>
      <c r="O434" s="1045"/>
      <c r="P434" s="1045"/>
      <c r="Q434" s="1045"/>
      <c r="R434" s="1045"/>
      <c r="S434" s="1045"/>
      <c r="T434" s="1045"/>
      <c r="U434" s="1045"/>
      <c r="V434" s="1045"/>
      <c r="W434" s="1045"/>
      <c r="X434" s="1045"/>
      <c r="Y434" s="1045"/>
      <c r="Z434" s="1045"/>
      <c r="AA434" s="1045"/>
      <c r="AB434" s="1045"/>
      <c r="AC434" s="1045"/>
      <c r="AD434" s="1045"/>
      <c r="AE434" s="1045"/>
      <c r="AF434" s="1045"/>
      <c r="AG434" s="1045"/>
      <c r="AH434" s="1045"/>
      <c r="AI434" s="1045"/>
      <c r="AJ434" s="1045"/>
      <c r="AK434" s="1045"/>
      <c r="AL434" s="1045"/>
      <c r="AM434" s="1045"/>
      <c r="AN434" s="1045"/>
      <c r="AO434" s="1045"/>
      <c r="AP434" s="1045"/>
      <c r="AQ434" s="1045"/>
      <c r="AR434" s="1045"/>
      <c r="AS434" s="1045"/>
      <c r="AT434" s="618"/>
      <c r="AU434" s="619"/>
      <c r="AV434" s="619"/>
      <c r="AW434" s="619"/>
      <c r="AX434" s="620"/>
    </row>
    <row r="435" spans="1:50" ht="12.6" customHeight="1">
      <c r="A435" s="103" t="s">
        <v>1416</v>
      </c>
      <c r="B435" s="103"/>
      <c r="C435" s="103"/>
      <c r="D435" s="103"/>
      <c r="E435" s="103"/>
      <c r="F435" s="103"/>
      <c r="G435" s="103"/>
      <c r="H435" s="153"/>
      <c r="I435" s="153"/>
      <c r="J435" s="153"/>
      <c r="K435" s="153"/>
      <c r="L435" s="153"/>
      <c r="M435" s="153"/>
      <c r="N435" s="153"/>
      <c r="O435" s="153"/>
      <c r="P435" s="153"/>
      <c r="Q435" s="153"/>
      <c r="R435" s="153"/>
      <c r="S435" s="153"/>
      <c r="T435" s="153"/>
      <c r="U435" s="153"/>
      <c r="V435" s="153"/>
      <c r="W435" s="153"/>
      <c r="X435" s="153"/>
      <c r="Y435" s="153"/>
      <c r="Z435" s="153"/>
      <c r="AA435" s="153"/>
      <c r="AB435" s="153"/>
      <c r="AC435" s="153"/>
      <c r="AD435" s="153"/>
      <c r="AE435" s="153"/>
      <c r="AF435" s="153"/>
      <c r="AG435" s="153"/>
      <c r="AH435" s="153"/>
      <c r="AI435" s="153"/>
      <c r="AJ435" s="153"/>
      <c r="AK435" s="153"/>
      <c r="AL435" s="153"/>
      <c r="AM435" s="153"/>
      <c r="AN435" s="153"/>
      <c r="AO435" s="153"/>
      <c r="AP435" s="153"/>
      <c r="AQ435" s="153"/>
      <c r="AR435" s="153"/>
      <c r="AS435" s="153"/>
      <c r="AT435" s="147"/>
      <c r="AU435" s="147"/>
      <c r="AV435" s="147"/>
      <c r="AW435" s="147"/>
      <c r="AX435" s="163"/>
    </row>
    <row r="436" spans="1:50" ht="12.6" customHeight="1">
      <c r="A436" s="141" t="s">
        <v>1456</v>
      </c>
      <c r="B436" s="114"/>
      <c r="C436" s="114"/>
      <c r="D436" s="114"/>
      <c r="E436" s="114"/>
      <c r="F436" s="114"/>
      <c r="G436" s="114"/>
      <c r="H436" s="1045"/>
      <c r="I436" s="1045"/>
      <c r="J436" s="1045"/>
      <c r="K436" s="1045"/>
      <c r="L436" s="1045"/>
      <c r="M436" s="1045"/>
      <c r="N436" s="1045"/>
      <c r="O436" s="1045"/>
      <c r="P436" s="1045"/>
      <c r="Q436" s="1045"/>
      <c r="R436" s="1045"/>
      <c r="S436" s="1045"/>
      <c r="T436" s="1045"/>
      <c r="U436" s="1045"/>
      <c r="V436" s="1045"/>
      <c r="W436" s="1045"/>
      <c r="X436" s="1045"/>
      <c r="Y436" s="1045"/>
      <c r="Z436" s="1045"/>
      <c r="AA436" s="1045"/>
      <c r="AB436" s="1045"/>
      <c r="AC436" s="1045"/>
      <c r="AD436" s="1045"/>
      <c r="AE436" s="1045"/>
      <c r="AF436" s="1045"/>
      <c r="AG436" s="1045"/>
      <c r="AH436" s="1045"/>
      <c r="AI436" s="1045"/>
      <c r="AJ436" s="1045"/>
      <c r="AK436" s="1045">
        <f>SUM(AK443-AK442+AK441-AK440)</f>
        <v>0</v>
      </c>
      <c r="AL436" s="1045"/>
      <c r="AM436" s="1045"/>
      <c r="AN436" s="1045"/>
      <c r="AO436" s="1045"/>
      <c r="AP436" s="1045"/>
      <c r="AQ436" s="1045"/>
      <c r="AR436" s="1045"/>
      <c r="AS436" s="1045"/>
      <c r="AT436" s="612">
        <f>SUM(H436:AS439)</f>
        <v>0</v>
      </c>
      <c r="AU436" s="613"/>
      <c r="AV436" s="613"/>
      <c r="AW436" s="613"/>
      <c r="AX436" s="614"/>
    </row>
    <row r="437" spans="1:50" ht="12.6" customHeight="1">
      <c r="A437" s="143" t="s">
        <v>1457</v>
      </c>
      <c r="B437" s="103"/>
      <c r="C437" s="103"/>
      <c r="D437" s="103"/>
      <c r="E437" s="103"/>
      <c r="F437" s="103"/>
      <c r="G437" s="103"/>
      <c r="H437" s="1045"/>
      <c r="I437" s="1045"/>
      <c r="J437" s="1045"/>
      <c r="K437" s="1045"/>
      <c r="L437" s="1045"/>
      <c r="M437" s="1045"/>
      <c r="N437" s="1045"/>
      <c r="O437" s="1045"/>
      <c r="P437" s="1045"/>
      <c r="Q437" s="1045"/>
      <c r="R437" s="1045"/>
      <c r="S437" s="1045"/>
      <c r="T437" s="1045"/>
      <c r="U437" s="1045"/>
      <c r="V437" s="1045"/>
      <c r="W437" s="1045"/>
      <c r="X437" s="1045"/>
      <c r="Y437" s="1045"/>
      <c r="Z437" s="1045"/>
      <c r="AA437" s="1045"/>
      <c r="AB437" s="1045"/>
      <c r="AC437" s="1045"/>
      <c r="AD437" s="1045"/>
      <c r="AE437" s="1045"/>
      <c r="AF437" s="1045"/>
      <c r="AG437" s="1045"/>
      <c r="AH437" s="1045"/>
      <c r="AI437" s="1045"/>
      <c r="AJ437" s="1045"/>
      <c r="AK437" s="1045"/>
      <c r="AL437" s="1045"/>
      <c r="AM437" s="1045"/>
      <c r="AN437" s="1045"/>
      <c r="AO437" s="1045"/>
      <c r="AP437" s="1045"/>
      <c r="AQ437" s="1045"/>
      <c r="AR437" s="1045"/>
      <c r="AS437" s="1045"/>
      <c r="AT437" s="615"/>
      <c r="AU437" s="616"/>
      <c r="AV437" s="616"/>
      <c r="AW437" s="616"/>
      <c r="AX437" s="617"/>
    </row>
    <row r="438" spans="1:50" ht="12.6" customHeight="1">
      <c r="A438" s="143" t="s">
        <v>1458</v>
      </c>
      <c r="B438" s="103"/>
      <c r="C438" s="103"/>
      <c r="D438" s="103"/>
      <c r="E438" s="103"/>
      <c r="F438" s="103"/>
      <c r="G438" s="103"/>
      <c r="H438" s="1045"/>
      <c r="I438" s="1045"/>
      <c r="J438" s="1045"/>
      <c r="K438" s="1045"/>
      <c r="L438" s="1045"/>
      <c r="M438" s="1045"/>
      <c r="N438" s="1045"/>
      <c r="O438" s="1045"/>
      <c r="P438" s="1045"/>
      <c r="Q438" s="1045"/>
      <c r="R438" s="1045"/>
      <c r="S438" s="1045"/>
      <c r="T438" s="1045"/>
      <c r="U438" s="1045"/>
      <c r="V438" s="1045"/>
      <c r="W438" s="1045"/>
      <c r="X438" s="1045"/>
      <c r="Y438" s="1045"/>
      <c r="Z438" s="1045"/>
      <c r="AA438" s="1045"/>
      <c r="AB438" s="1045"/>
      <c r="AC438" s="1045"/>
      <c r="AD438" s="1045"/>
      <c r="AE438" s="1045"/>
      <c r="AF438" s="1045"/>
      <c r="AG438" s="1045"/>
      <c r="AH438" s="1045"/>
      <c r="AI438" s="1045"/>
      <c r="AJ438" s="1045"/>
      <c r="AK438" s="1045"/>
      <c r="AL438" s="1045"/>
      <c r="AM438" s="1045"/>
      <c r="AN438" s="1045"/>
      <c r="AO438" s="1045"/>
      <c r="AP438" s="1045"/>
      <c r="AQ438" s="1045"/>
      <c r="AR438" s="1045"/>
      <c r="AS438" s="1045"/>
      <c r="AT438" s="615"/>
      <c r="AU438" s="616"/>
      <c r="AV438" s="616"/>
      <c r="AW438" s="616"/>
      <c r="AX438" s="617"/>
    </row>
    <row r="439" spans="1:50" ht="12.6" customHeight="1">
      <c r="A439" s="143" t="s">
        <v>1459</v>
      </c>
      <c r="B439" s="103"/>
      <c r="C439" s="103"/>
      <c r="D439" s="103"/>
      <c r="E439" s="103"/>
      <c r="F439" s="103"/>
      <c r="G439" s="103"/>
      <c r="H439" s="1045"/>
      <c r="I439" s="1045"/>
      <c r="J439" s="1045"/>
      <c r="K439" s="1045"/>
      <c r="L439" s="1045"/>
      <c r="M439" s="1045"/>
      <c r="N439" s="1045"/>
      <c r="O439" s="1045"/>
      <c r="P439" s="1045"/>
      <c r="Q439" s="1045"/>
      <c r="R439" s="1045"/>
      <c r="S439" s="1045"/>
      <c r="T439" s="1045"/>
      <c r="U439" s="1045"/>
      <c r="V439" s="1045"/>
      <c r="W439" s="1045"/>
      <c r="X439" s="1045"/>
      <c r="Y439" s="1045"/>
      <c r="Z439" s="1045"/>
      <c r="AA439" s="1045"/>
      <c r="AB439" s="1045"/>
      <c r="AC439" s="1045"/>
      <c r="AD439" s="1045"/>
      <c r="AE439" s="1045"/>
      <c r="AF439" s="1045"/>
      <c r="AG439" s="1045"/>
      <c r="AH439" s="1045"/>
      <c r="AI439" s="1045"/>
      <c r="AJ439" s="1045"/>
      <c r="AK439" s="1045"/>
      <c r="AL439" s="1045"/>
      <c r="AM439" s="1045"/>
      <c r="AN439" s="1045"/>
      <c r="AO439" s="1045"/>
      <c r="AP439" s="1045"/>
      <c r="AQ439" s="1045"/>
      <c r="AR439" s="1045"/>
      <c r="AS439" s="1045"/>
      <c r="AT439" s="618"/>
      <c r="AU439" s="619"/>
      <c r="AV439" s="619"/>
      <c r="AW439" s="619"/>
      <c r="AX439" s="620"/>
    </row>
    <row r="440" spans="1:50" ht="12.6" customHeight="1">
      <c r="A440" s="107" t="s">
        <v>1411</v>
      </c>
      <c r="B440" s="108"/>
      <c r="C440" s="108"/>
      <c r="D440" s="108"/>
      <c r="E440" s="108"/>
      <c r="F440" s="108"/>
      <c r="G440" s="108"/>
      <c r="H440" s="1044"/>
      <c r="I440" s="1044"/>
      <c r="J440" s="1044"/>
      <c r="K440" s="1044"/>
      <c r="L440" s="1044"/>
      <c r="M440" s="1044"/>
      <c r="N440" s="1044"/>
      <c r="O440" s="1044"/>
      <c r="P440" s="1044"/>
      <c r="Q440" s="1044"/>
      <c r="R440" s="1044"/>
      <c r="S440" s="1044"/>
      <c r="T440" s="1044"/>
      <c r="U440" s="1044"/>
      <c r="V440" s="1044"/>
      <c r="W440" s="1044"/>
      <c r="X440" s="1044"/>
      <c r="Y440" s="1044"/>
      <c r="Z440" s="1044"/>
      <c r="AA440" s="1044"/>
      <c r="AB440" s="1044"/>
      <c r="AC440" s="1044"/>
      <c r="AD440" s="1044"/>
      <c r="AE440" s="1044"/>
      <c r="AF440" s="1044"/>
      <c r="AG440" s="1044"/>
      <c r="AH440" s="1044"/>
      <c r="AI440" s="1044"/>
      <c r="AJ440" s="1044"/>
      <c r="AK440" s="1044"/>
      <c r="AL440" s="1044"/>
      <c r="AM440" s="1044"/>
      <c r="AN440" s="1044"/>
      <c r="AO440" s="1044"/>
      <c r="AP440" s="1044"/>
      <c r="AQ440" s="1044"/>
      <c r="AR440" s="1044"/>
      <c r="AS440" s="1044"/>
      <c r="AT440" s="622">
        <f>SUM(H440:AS440)</f>
        <v>0</v>
      </c>
      <c r="AU440" s="623"/>
      <c r="AV440" s="623"/>
      <c r="AW440" s="623"/>
      <c r="AX440" s="624"/>
    </row>
    <row r="441" spans="1:50" ht="12.6" customHeight="1">
      <c r="A441" s="107" t="s">
        <v>1412</v>
      </c>
      <c r="B441" s="150"/>
      <c r="C441" s="108"/>
      <c r="D441" s="108"/>
      <c r="E441" s="108"/>
      <c r="F441" s="108"/>
      <c r="G441" s="108"/>
      <c r="H441" s="1044"/>
      <c r="I441" s="1044"/>
      <c r="J441" s="1044"/>
      <c r="K441" s="1044"/>
      <c r="L441" s="1044"/>
      <c r="M441" s="1043"/>
      <c r="N441" s="1043"/>
      <c r="O441" s="1043"/>
      <c r="P441" s="1043"/>
      <c r="Q441" s="1043"/>
      <c r="R441" s="1043"/>
      <c r="S441" s="1043"/>
      <c r="T441" s="1043"/>
      <c r="U441" s="1043"/>
      <c r="V441" s="1043"/>
      <c r="W441" s="1043"/>
      <c r="X441" s="1043"/>
      <c r="Y441" s="1043"/>
      <c r="Z441" s="1043"/>
      <c r="AA441" s="1043"/>
      <c r="AB441" s="1043"/>
      <c r="AC441" s="1043"/>
      <c r="AD441" s="1043"/>
      <c r="AE441" s="1043"/>
      <c r="AF441" s="1043"/>
      <c r="AG441" s="1043"/>
      <c r="AH441" s="1043"/>
      <c r="AI441" s="1043"/>
      <c r="AJ441" s="1043"/>
      <c r="AK441" s="1043"/>
      <c r="AL441" s="1043"/>
      <c r="AM441" s="1043"/>
      <c r="AN441" s="1043"/>
      <c r="AO441" s="1043"/>
      <c r="AP441" s="1043"/>
      <c r="AQ441" s="1043"/>
      <c r="AR441" s="1043"/>
      <c r="AS441" s="1043"/>
      <c r="AT441" s="622">
        <f>SUM(H441:AS441)</f>
        <v>0</v>
      </c>
      <c r="AU441" s="623"/>
      <c r="AV441" s="623"/>
      <c r="AW441" s="623"/>
      <c r="AX441" s="624"/>
    </row>
    <row r="442" spans="1:50" ht="12.6" customHeight="1">
      <c r="A442" s="107" t="s">
        <v>1413</v>
      </c>
      <c r="B442" s="150"/>
      <c r="C442" s="108"/>
      <c r="D442" s="108"/>
      <c r="E442" s="108"/>
      <c r="F442" s="108"/>
      <c r="G442" s="108"/>
      <c r="H442" s="1043"/>
      <c r="I442" s="1043"/>
      <c r="J442" s="1043"/>
      <c r="K442" s="1043"/>
      <c r="L442" s="1043"/>
      <c r="M442" s="1043"/>
      <c r="N442" s="1043"/>
      <c r="O442" s="1043"/>
      <c r="P442" s="1043"/>
      <c r="Q442" s="1043"/>
      <c r="R442" s="1043"/>
      <c r="S442" s="1043"/>
      <c r="T442" s="1043"/>
      <c r="U442" s="1043"/>
      <c r="V442" s="1043"/>
      <c r="W442" s="1043"/>
      <c r="X442" s="1043"/>
      <c r="Y442" s="1043"/>
      <c r="Z442" s="1043"/>
      <c r="AA442" s="1043"/>
      <c r="AB442" s="1043"/>
      <c r="AC442" s="1043"/>
      <c r="AD442" s="1043"/>
      <c r="AE442" s="1043"/>
      <c r="AF442" s="1043"/>
      <c r="AG442" s="1043"/>
      <c r="AH442" s="1043"/>
      <c r="AI442" s="1043"/>
      <c r="AJ442" s="1043"/>
      <c r="AK442" s="1043"/>
      <c r="AL442" s="1043"/>
      <c r="AM442" s="1043"/>
      <c r="AN442" s="1043"/>
      <c r="AO442" s="1043"/>
      <c r="AP442" s="1043"/>
      <c r="AQ442" s="1043"/>
      <c r="AR442" s="1043"/>
      <c r="AS442" s="1043"/>
      <c r="AT442" s="622">
        <f>SUM(H442:AS442)</f>
        <v>0</v>
      </c>
      <c r="AU442" s="623"/>
      <c r="AV442" s="623"/>
      <c r="AW442" s="623"/>
      <c r="AX442" s="624"/>
    </row>
    <row r="443" spans="1:50" ht="12.6" customHeight="1">
      <c r="A443" s="143" t="s">
        <v>1414</v>
      </c>
      <c r="B443" s="103"/>
      <c r="C443" s="103"/>
      <c r="D443" s="103"/>
      <c r="E443" s="103"/>
      <c r="F443" s="103"/>
      <c r="G443" s="103"/>
      <c r="H443" s="708"/>
      <c r="I443" s="708"/>
      <c r="J443" s="708"/>
      <c r="K443" s="708"/>
      <c r="L443" s="708"/>
      <c r="M443" s="708"/>
      <c r="N443" s="708"/>
      <c r="O443" s="708"/>
      <c r="P443" s="708"/>
      <c r="Q443" s="708"/>
      <c r="R443" s="708"/>
      <c r="S443" s="708"/>
      <c r="T443" s="708"/>
      <c r="U443" s="708"/>
      <c r="V443" s="708"/>
      <c r="W443" s="708"/>
      <c r="X443" s="708"/>
      <c r="Y443" s="708"/>
      <c r="Z443" s="708"/>
      <c r="AA443" s="708"/>
      <c r="AB443" s="708"/>
      <c r="AC443" s="708"/>
      <c r="AD443" s="708"/>
      <c r="AE443" s="708"/>
      <c r="AF443" s="708"/>
      <c r="AG443" s="708"/>
      <c r="AH443" s="708"/>
      <c r="AI443" s="708"/>
      <c r="AJ443" s="708"/>
      <c r="AK443" s="708">
        <f>SUM('HL KNIHA VYPOC'!$K$74)*-1</f>
        <v>0</v>
      </c>
      <c r="AL443" s="708"/>
      <c r="AM443" s="708"/>
      <c r="AN443" s="708"/>
      <c r="AO443" s="708"/>
      <c r="AP443" s="708"/>
      <c r="AQ443" s="708"/>
      <c r="AR443" s="708"/>
      <c r="AS443" s="708"/>
      <c r="AT443" s="699">
        <f>SUM(H443:AS445)</f>
        <v>0</v>
      </c>
      <c r="AU443" s="700"/>
      <c r="AV443" s="700"/>
      <c r="AW443" s="700"/>
      <c r="AX443" s="701"/>
    </row>
    <row r="444" spans="1:50" ht="12.6" customHeight="1">
      <c r="A444" s="143" t="s">
        <v>1458</v>
      </c>
      <c r="B444" s="103"/>
      <c r="C444" s="103"/>
      <c r="D444" s="103"/>
      <c r="E444" s="103"/>
      <c r="F444" s="103"/>
      <c r="G444" s="103"/>
      <c r="H444" s="708"/>
      <c r="I444" s="708"/>
      <c r="J444" s="708"/>
      <c r="K444" s="708"/>
      <c r="L444" s="708"/>
      <c r="M444" s="708"/>
      <c r="N444" s="708"/>
      <c r="O444" s="708"/>
      <c r="P444" s="708"/>
      <c r="Q444" s="708"/>
      <c r="R444" s="708"/>
      <c r="S444" s="708"/>
      <c r="T444" s="708"/>
      <c r="U444" s="708"/>
      <c r="V444" s="708"/>
      <c r="W444" s="708"/>
      <c r="X444" s="708"/>
      <c r="Y444" s="708"/>
      <c r="Z444" s="708"/>
      <c r="AA444" s="708"/>
      <c r="AB444" s="708"/>
      <c r="AC444" s="708"/>
      <c r="AD444" s="708"/>
      <c r="AE444" s="708"/>
      <c r="AF444" s="708"/>
      <c r="AG444" s="708"/>
      <c r="AH444" s="708"/>
      <c r="AI444" s="708"/>
      <c r="AJ444" s="708"/>
      <c r="AK444" s="708"/>
      <c r="AL444" s="708"/>
      <c r="AM444" s="708"/>
      <c r="AN444" s="708"/>
      <c r="AO444" s="708"/>
      <c r="AP444" s="708"/>
      <c r="AQ444" s="708"/>
      <c r="AR444" s="708"/>
      <c r="AS444" s="708"/>
      <c r="AT444" s="702"/>
      <c r="AU444" s="703"/>
      <c r="AV444" s="703"/>
      <c r="AW444" s="703"/>
      <c r="AX444" s="704"/>
    </row>
    <row r="445" spans="1:50" ht="12.6" customHeight="1">
      <c r="A445" s="146" t="s">
        <v>1459</v>
      </c>
      <c r="B445" s="117"/>
      <c r="C445" s="117"/>
      <c r="D445" s="117"/>
      <c r="E445" s="117"/>
      <c r="F445" s="117"/>
      <c r="G445" s="117"/>
      <c r="H445" s="708"/>
      <c r="I445" s="708"/>
      <c r="J445" s="708"/>
      <c r="K445" s="708"/>
      <c r="L445" s="708"/>
      <c r="M445" s="708"/>
      <c r="N445" s="708"/>
      <c r="O445" s="708"/>
      <c r="P445" s="708"/>
      <c r="Q445" s="708"/>
      <c r="R445" s="708"/>
      <c r="S445" s="708"/>
      <c r="T445" s="708"/>
      <c r="U445" s="708"/>
      <c r="V445" s="708"/>
      <c r="W445" s="708"/>
      <c r="X445" s="708"/>
      <c r="Y445" s="708"/>
      <c r="Z445" s="708"/>
      <c r="AA445" s="708"/>
      <c r="AB445" s="708"/>
      <c r="AC445" s="708"/>
      <c r="AD445" s="708"/>
      <c r="AE445" s="708"/>
      <c r="AF445" s="708"/>
      <c r="AG445" s="708"/>
      <c r="AH445" s="708"/>
      <c r="AI445" s="708"/>
      <c r="AJ445" s="708"/>
      <c r="AK445" s="708"/>
      <c r="AL445" s="708"/>
      <c r="AM445" s="708"/>
      <c r="AN445" s="708"/>
      <c r="AO445" s="708"/>
      <c r="AP445" s="708"/>
      <c r="AQ445" s="708"/>
      <c r="AR445" s="708"/>
      <c r="AS445" s="708"/>
      <c r="AT445" s="705"/>
      <c r="AU445" s="706"/>
      <c r="AV445" s="706"/>
      <c r="AW445" s="706"/>
      <c r="AX445" s="707"/>
    </row>
    <row r="446" spans="1:50" ht="12.6" customHeight="1">
      <c r="A446" s="108" t="s">
        <v>1417</v>
      </c>
      <c r="B446" s="108"/>
      <c r="C446" s="108"/>
      <c r="D446" s="108"/>
      <c r="E446" s="108"/>
      <c r="F446" s="108"/>
      <c r="G446" s="108"/>
      <c r="H446" s="148"/>
      <c r="I446" s="148"/>
      <c r="J446" s="148"/>
      <c r="K446" s="148"/>
      <c r="L446" s="148"/>
      <c r="M446" s="148"/>
      <c r="N446" s="148"/>
      <c r="O446" s="148"/>
      <c r="P446" s="148"/>
      <c r="Q446" s="148"/>
      <c r="R446" s="148"/>
      <c r="S446" s="148"/>
      <c r="T446" s="148"/>
      <c r="U446" s="148"/>
      <c r="V446" s="148"/>
      <c r="W446" s="148"/>
      <c r="X446" s="148"/>
      <c r="Y446" s="148"/>
      <c r="Z446" s="148"/>
      <c r="AA446" s="148"/>
      <c r="AB446" s="148"/>
      <c r="AC446" s="148"/>
      <c r="AD446" s="148"/>
      <c r="AE446" s="148"/>
      <c r="AF446" s="148"/>
      <c r="AG446" s="148"/>
      <c r="AH446" s="148"/>
      <c r="AI446" s="148"/>
      <c r="AJ446" s="148"/>
      <c r="AK446" s="148"/>
      <c r="AL446" s="148"/>
      <c r="AM446" s="148"/>
      <c r="AN446" s="148"/>
      <c r="AO446" s="148"/>
      <c r="AP446" s="148"/>
      <c r="AQ446" s="148"/>
      <c r="AR446" s="148"/>
      <c r="AS446" s="148"/>
      <c r="AT446" s="163"/>
      <c r="AU446" s="163"/>
      <c r="AV446" s="163"/>
      <c r="AW446" s="163"/>
      <c r="AX446" s="162"/>
    </row>
    <row r="447" spans="1:50" ht="12.6" customHeight="1">
      <c r="A447" s="141" t="s">
        <v>1456</v>
      </c>
      <c r="B447" s="114"/>
      <c r="C447" s="114"/>
      <c r="D447" s="114"/>
      <c r="E447" s="114"/>
      <c r="F447" s="114"/>
      <c r="G447" s="115"/>
      <c r="H447" s="708">
        <f>SUM(H414-H425--H436)</f>
        <v>114498</v>
      </c>
      <c r="I447" s="708"/>
      <c r="J447" s="708"/>
      <c r="K447" s="708"/>
      <c r="L447" s="708"/>
      <c r="M447" s="708">
        <f>SUM(M414-M425--M436)</f>
        <v>1722039</v>
      </c>
      <c r="N447" s="708"/>
      <c r="O447" s="708"/>
      <c r="P447" s="708"/>
      <c r="Q447" s="708"/>
      <c r="R447" s="708">
        <f>SUM(R414-R425-R436)</f>
        <v>1014394</v>
      </c>
      <c r="S447" s="708"/>
      <c r="T447" s="708"/>
      <c r="U447" s="708"/>
      <c r="V447" s="708"/>
      <c r="W447" s="708">
        <f>SUM(W414-W425--W436)</f>
        <v>0</v>
      </c>
      <c r="X447" s="708"/>
      <c r="Y447" s="708"/>
      <c r="Z447" s="708"/>
      <c r="AA447" s="708"/>
      <c r="AB447" s="708">
        <f>SUM(AB414-AB425--AB436)</f>
        <v>477530</v>
      </c>
      <c r="AC447" s="708"/>
      <c r="AD447" s="708"/>
      <c r="AE447" s="708"/>
      <c r="AF447" s="708"/>
      <c r="AG447" s="708">
        <f>SUM(AG414-AG425-AG436)</f>
        <v>0</v>
      </c>
      <c r="AH447" s="708"/>
      <c r="AI447" s="708"/>
      <c r="AJ447" s="708"/>
      <c r="AK447" s="708">
        <f>SUM(AK414-AK425-AK436)</f>
        <v>499470</v>
      </c>
      <c r="AL447" s="708"/>
      <c r="AM447" s="708"/>
      <c r="AN447" s="708"/>
      <c r="AO447" s="708">
        <f>SUM(AO414-AO425--AO436)</f>
        <v>0</v>
      </c>
      <c r="AP447" s="708"/>
      <c r="AQ447" s="708"/>
      <c r="AR447" s="708"/>
      <c r="AS447" s="708"/>
      <c r="AT447" s="612">
        <f>SUM(H447:AS450)</f>
        <v>3827931</v>
      </c>
      <c r="AU447" s="613"/>
      <c r="AV447" s="613"/>
      <c r="AW447" s="613"/>
      <c r="AX447" s="614"/>
    </row>
    <row r="448" spans="1:50" ht="12.6" customHeight="1">
      <c r="A448" s="143" t="s">
        <v>1457</v>
      </c>
      <c r="B448" s="103"/>
      <c r="C448" s="103"/>
      <c r="D448" s="103"/>
      <c r="E448" s="103"/>
      <c r="F448" s="103"/>
      <c r="G448" s="145"/>
      <c r="H448" s="708"/>
      <c r="I448" s="708"/>
      <c r="J448" s="708"/>
      <c r="K448" s="708"/>
      <c r="L448" s="708"/>
      <c r="M448" s="708"/>
      <c r="N448" s="708"/>
      <c r="O448" s="708"/>
      <c r="P448" s="708"/>
      <c r="Q448" s="708"/>
      <c r="R448" s="708"/>
      <c r="S448" s="708"/>
      <c r="T448" s="708"/>
      <c r="U448" s="708"/>
      <c r="V448" s="708"/>
      <c r="W448" s="708"/>
      <c r="X448" s="708"/>
      <c r="Y448" s="708"/>
      <c r="Z448" s="708"/>
      <c r="AA448" s="708"/>
      <c r="AB448" s="708"/>
      <c r="AC448" s="708"/>
      <c r="AD448" s="708"/>
      <c r="AE448" s="708"/>
      <c r="AF448" s="708"/>
      <c r="AG448" s="708"/>
      <c r="AH448" s="708"/>
      <c r="AI448" s="708"/>
      <c r="AJ448" s="708"/>
      <c r="AK448" s="708"/>
      <c r="AL448" s="708"/>
      <c r="AM448" s="708"/>
      <c r="AN448" s="708"/>
      <c r="AO448" s="708"/>
      <c r="AP448" s="708"/>
      <c r="AQ448" s="708"/>
      <c r="AR448" s="708"/>
      <c r="AS448" s="708"/>
      <c r="AT448" s="615"/>
      <c r="AU448" s="616"/>
      <c r="AV448" s="616"/>
      <c r="AW448" s="616"/>
      <c r="AX448" s="617"/>
    </row>
    <row r="449" spans="1:54" ht="12.6" customHeight="1">
      <c r="A449" s="143" t="s">
        <v>1458</v>
      </c>
      <c r="B449" s="103"/>
      <c r="C449" s="103"/>
      <c r="D449" s="103"/>
      <c r="E449" s="103"/>
      <c r="F449" s="103"/>
      <c r="G449" s="145"/>
      <c r="H449" s="708"/>
      <c r="I449" s="708"/>
      <c r="J449" s="708"/>
      <c r="K449" s="708"/>
      <c r="L449" s="708"/>
      <c r="M449" s="708"/>
      <c r="N449" s="708"/>
      <c r="O449" s="708"/>
      <c r="P449" s="708"/>
      <c r="Q449" s="708"/>
      <c r="R449" s="708"/>
      <c r="S449" s="708"/>
      <c r="T449" s="708"/>
      <c r="U449" s="708"/>
      <c r="V449" s="708"/>
      <c r="W449" s="708"/>
      <c r="X449" s="708"/>
      <c r="Y449" s="708"/>
      <c r="Z449" s="708"/>
      <c r="AA449" s="708"/>
      <c r="AB449" s="708"/>
      <c r="AC449" s="708"/>
      <c r="AD449" s="708"/>
      <c r="AE449" s="708"/>
      <c r="AF449" s="708"/>
      <c r="AG449" s="708"/>
      <c r="AH449" s="708"/>
      <c r="AI449" s="708"/>
      <c r="AJ449" s="708"/>
      <c r="AK449" s="708"/>
      <c r="AL449" s="708"/>
      <c r="AM449" s="708"/>
      <c r="AN449" s="708"/>
      <c r="AO449" s="708"/>
      <c r="AP449" s="708"/>
      <c r="AQ449" s="708"/>
      <c r="AR449" s="708"/>
      <c r="AS449" s="708"/>
      <c r="AT449" s="615"/>
      <c r="AU449" s="616"/>
      <c r="AV449" s="616"/>
      <c r="AW449" s="616"/>
      <c r="AX449" s="617"/>
    </row>
    <row r="450" spans="1:54" ht="12.6" customHeight="1">
      <c r="A450" s="146" t="s">
        <v>1459</v>
      </c>
      <c r="B450" s="117"/>
      <c r="C450" s="117"/>
      <c r="D450" s="117"/>
      <c r="E450" s="117"/>
      <c r="F450" s="117"/>
      <c r="G450" s="118"/>
      <c r="H450" s="708"/>
      <c r="I450" s="708"/>
      <c r="J450" s="708"/>
      <c r="K450" s="708"/>
      <c r="L450" s="708"/>
      <c r="M450" s="708"/>
      <c r="N450" s="708"/>
      <c r="O450" s="708"/>
      <c r="P450" s="708"/>
      <c r="Q450" s="708"/>
      <c r="R450" s="708"/>
      <c r="S450" s="708"/>
      <c r="T450" s="708"/>
      <c r="U450" s="708"/>
      <c r="V450" s="708"/>
      <c r="W450" s="708"/>
      <c r="X450" s="708"/>
      <c r="Y450" s="708"/>
      <c r="Z450" s="708"/>
      <c r="AA450" s="708"/>
      <c r="AB450" s="708"/>
      <c r="AC450" s="708"/>
      <c r="AD450" s="708"/>
      <c r="AE450" s="708"/>
      <c r="AF450" s="708"/>
      <c r="AG450" s="708"/>
      <c r="AH450" s="708"/>
      <c r="AI450" s="708"/>
      <c r="AJ450" s="708"/>
      <c r="AK450" s="708"/>
      <c r="AL450" s="708"/>
      <c r="AM450" s="708"/>
      <c r="AN450" s="708"/>
      <c r="AO450" s="708"/>
      <c r="AP450" s="708"/>
      <c r="AQ450" s="708"/>
      <c r="AR450" s="708"/>
      <c r="AS450" s="708"/>
      <c r="AT450" s="618"/>
      <c r="AU450" s="619"/>
      <c r="AV450" s="619"/>
      <c r="AW450" s="619"/>
      <c r="AX450" s="620"/>
    </row>
    <row r="451" spans="1:54" ht="12.6" customHeight="1">
      <c r="A451" s="143" t="s">
        <v>1414</v>
      </c>
      <c r="B451" s="103"/>
      <c r="C451" s="103"/>
      <c r="D451" s="103"/>
      <c r="E451" s="103"/>
      <c r="F451" s="103"/>
      <c r="G451" s="103"/>
      <c r="H451" s="708">
        <f>SUM(H421-H432-H443)</f>
        <v>105893</v>
      </c>
      <c r="I451" s="708"/>
      <c r="J451" s="708"/>
      <c r="K451" s="708"/>
      <c r="L451" s="708"/>
      <c r="M451" s="708">
        <v>1666667</v>
      </c>
      <c r="N451" s="708"/>
      <c r="O451" s="708"/>
      <c r="P451" s="708"/>
      <c r="Q451" s="708"/>
      <c r="R451" s="708">
        <f>SUM(R421-R432-R443)</f>
        <v>891479</v>
      </c>
      <c r="S451" s="708"/>
      <c r="T451" s="708"/>
      <c r="U451" s="708"/>
      <c r="V451" s="708"/>
      <c r="W451" s="708">
        <f>SUM(W421-W432-W443)</f>
        <v>0</v>
      </c>
      <c r="X451" s="708"/>
      <c r="Y451" s="708"/>
      <c r="Z451" s="708"/>
      <c r="AA451" s="708"/>
      <c r="AB451" s="708">
        <f>SUM(AB421-AB432-AB443)</f>
        <v>518754</v>
      </c>
      <c r="AC451" s="708"/>
      <c r="AD451" s="708"/>
      <c r="AE451" s="708"/>
      <c r="AF451" s="708"/>
      <c r="AG451" s="708">
        <f>SUM(AG421-AG432-AG443)</f>
        <v>0</v>
      </c>
      <c r="AH451" s="708"/>
      <c r="AI451" s="708"/>
      <c r="AJ451" s="708"/>
      <c r="AK451" s="708">
        <v>511605</v>
      </c>
      <c r="AL451" s="708"/>
      <c r="AM451" s="708"/>
      <c r="AN451" s="708"/>
      <c r="AO451" s="708">
        <f>SUM(AO421-AO432-AO443)</f>
        <v>0</v>
      </c>
      <c r="AP451" s="708"/>
      <c r="AQ451" s="708"/>
      <c r="AR451" s="708"/>
      <c r="AS451" s="708"/>
      <c r="AT451" s="1003">
        <v>3694398</v>
      </c>
      <c r="AU451" s="1004"/>
      <c r="AV451" s="1004"/>
      <c r="AW451" s="1004"/>
      <c r="AX451" s="1005"/>
    </row>
    <row r="452" spans="1:54" ht="12.6" customHeight="1">
      <c r="A452" s="143" t="s">
        <v>1458</v>
      </c>
      <c r="B452" s="103"/>
      <c r="C452" s="103"/>
      <c r="D452" s="103"/>
      <c r="E452" s="103"/>
      <c r="F452" s="103"/>
      <c r="G452" s="103"/>
      <c r="H452" s="708"/>
      <c r="I452" s="708"/>
      <c r="J452" s="708"/>
      <c r="K452" s="708"/>
      <c r="L452" s="708"/>
      <c r="M452" s="708"/>
      <c r="N452" s="708"/>
      <c r="O452" s="708"/>
      <c r="P452" s="708"/>
      <c r="Q452" s="708"/>
      <c r="R452" s="708"/>
      <c r="S452" s="708"/>
      <c r="T452" s="708"/>
      <c r="U452" s="708"/>
      <c r="V452" s="708"/>
      <c r="W452" s="708"/>
      <c r="X452" s="708"/>
      <c r="Y452" s="708"/>
      <c r="Z452" s="708"/>
      <c r="AA452" s="708"/>
      <c r="AB452" s="708"/>
      <c r="AC452" s="708"/>
      <c r="AD452" s="708"/>
      <c r="AE452" s="708"/>
      <c r="AF452" s="708"/>
      <c r="AG452" s="708"/>
      <c r="AH452" s="708"/>
      <c r="AI452" s="708"/>
      <c r="AJ452" s="708"/>
      <c r="AK452" s="708"/>
      <c r="AL452" s="708"/>
      <c r="AM452" s="708"/>
      <c r="AN452" s="708"/>
      <c r="AO452" s="708"/>
      <c r="AP452" s="708"/>
      <c r="AQ452" s="708"/>
      <c r="AR452" s="708"/>
      <c r="AS452" s="708"/>
      <c r="AT452" s="1006"/>
      <c r="AU452" s="1007"/>
      <c r="AV452" s="1007"/>
      <c r="AW452" s="1007"/>
      <c r="AX452" s="1008"/>
    </row>
    <row r="453" spans="1:54" ht="12.6" customHeight="1">
      <c r="A453" s="146" t="s">
        <v>1459</v>
      </c>
      <c r="B453" s="117"/>
      <c r="C453" s="117"/>
      <c r="D453" s="117"/>
      <c r="E453" s="117"/>
      <c r="F453" s="117"/>
      <c r="G453" s="117"/>
      <c r="H453" s="708"/>
      <c r="I453" s="708"/>
      <c r="J453" s="708"/>
      <c r="K453" s="708"/>
      <c r="L453" s="708"/>
      <c r="M453" s="708"/>
      <c r="N453" s="708"/>
      <c r="O453" s="708"/>
      <c r="P453" s="708"/>
      <c r="Q453" s="708"/>
      <c r="R453" s="708"/>
      <c r="S453" s="708"/>
      <c r="T453" s="708"/>
      <c r="U453" s="708"/>
      <c r="V453" s="708"/>
      <c r="W453" s="708"/>
      <c r="X453" s="708"/>
      <c r="Y453" s="708"/>
      <c r="Z453" s="708"/>
      <c r="AA453" s="708"/>
      <c r="AB453" s="708"/>
      <c r="AC453" s="708"/>
      <c r="AD453" s="708"/>
      <c r="AE453" s="708"/>
      <c r="AF453" s="708"/>
      <c r="AG453" s="708"/>
      <c r="AH453" s="708"/>
      <c r="AI453" s="708"/>
      <c r="AJ453" s="708"/>
      <c r="AK453" s="708"/>
      <c r="AL453" s="708"/>
      <c r="AM453" s="708"/>
      <c r="AN453" s="708"/>
      <c r="AO453" s="708"/>
      <c r="AP453" s="708"/>
      <c r="AQ453" s="708"/>
      <c r="AR453" s="708"/>
      <c r="AS453" s="708"/>
      <c r="AT453" s="1009"/>
      <c r="AU453" s="1010"/>
      <c r="AV453" s="1010"/>
      <c r="AW453" s="1010"/>
      <c r="AX453" s="1011"/>
    </row>
    <row r="454" spans="1:54" ht="12.6" customHeight="1">
      <c r="A454" s="140" t="s">
        <v>4876</v>
      </c>
    </row>
    <row r="455" spans="1:54" ht="15" customHeight="1">
      <c r="A455" s="588"/>
      <c r="B455" s="589"/>
      <c r="C455" s="589"/>
      <c r="D455" s="589"/>
      <c r="E455" s="589"/>
      <c r="F455" s="589"/>
      <c r="G455" s="589"/>
      <c r="H455" s="589"/>
      <c r="I455" s="589"/>
      <c r="J455" s="589"/>
      <c r="K455" s="589"/>
      <c r="L455" s="589"/>
      <c r="M455" s="589"/>
      <c r="N455" s="589"/>
      <c r="O455" s="589"/>
      <c r="P455" s="589"/>
      <c r="Q455" s="589"/>
      <c r="R455" s="589"/>
      <c r="S455" s="589"/>
      <c r="T455" s="589"/>
      <c r="U455" s="589"/>
      <c r="V455" s="589"/>
      <c r="W455" s="589"/>
      <c r="X455" s="589"/>
      <c r="Y455" s="589"/>
      <c r="Z455" s="589"/>
      <c r="AA455" s="589"/>
      <c r="AB455" s="589"/>
      <c r="AC455" s="589"/>
      <c r="AD455" s="589"/>
      <c r="AE455" s="589"/>
      <c r="AF455" s="589"/>
      <c r="AG455" s="589"/>
      <c r="AH455" s="589"/>
      <c r="AI455" s="589"/>
      <c r="AJ455" s="589"/>
      <c r="AK455" s="589"/>
      <c r="AL455" s="589"/>
      <c r="AM455" s="589"/>
      <c r="AN455" s="589"/>
      <c r="AO455" s="589"/>
      <c r="AP455" s="589"/>
      <c r="AQ455" s="589"/>
      <c r="AR455" s="589"/>
      <c r="AS455" s="589"/>
      <c r="AT455" s="589"/>
      <c r="AU455" s="589"/>
      <c r="AV455" s="589"/>
      <c r="AW455" s="589"/>
      <c r="AX455" s="589"/>
      <c r="AY455" s="367"/>
      <c r="AZ455" s="367"/>
      <c r="BA455" s="367"/>
      <c r="BB455" s="367"/>
    </row>
    <row r="456" spans="1:54" ht="15" customHeight="1">
      <c r="A456" s="590"/>
      <c r="B456" s="591"/>
      <c r="C456" s="591"/>
      <c r="D456" s="591"/>
      <c r="E456" s="591"/>
      <c r="F456" s="591"/>
      <c r="G456" s="591"/>
      <c r="H456" s="591"/>
      <c r="I456" s="591"/>
      <c r="J456" s="591"/>
      <c r="K456" s="591"/>
      <c r="L456" s="591"/>
      <c r="M456" s="591"/>
      <c r="N456" s="591"/>
      <c r="O456" s="591"/>
      <c r="P456" s="591"/>
      <c r="Q456" s="591"/>
      <c r="R456" s="591"/>
      <c r="S456" s="591"/>
      <c r="T456" s="591"/>
      <c r="U456" s="591"/>
      <c r="V456" s="591"/>
      <c r="W456" s="591"/>
      <c r="X456" s="591"/>
      <c r="Y456" s="591"/>
      <c r="Z456" s="591"/>
      <c r="AA456" s="591"/>
      <c r="AB456" s="591"/>
      <c r="AC456" s="591"/>
      <c r="AD456" s="591"/>
      <c r="AE456" s="591"/>
      <c r="AF456" s="591"/>
      <c r="AG456" s="591"/>
      <c r="AH456" s="591"/>
      <c r="AI456" s="591"/>
      <c r="AJ456" s="591"/>
      <c r="AK456" s="591"/>
      <c r="AL456" s="591"/>
      <c r="AM456" s="591"/>
      <c r="AN456" s="591"/>
      <c r="AO456" s="591"/>
      <c r="AP456" s="591"/>
      <c r="AQ456" s="591"/>
      <c r="AR456" s="591"/>
      <c r="AS456" s="591"/>
      <c r="AT456" s="591"/>
      <c r="AU456" s="591"/>
      <c r="AV456" s="591"/>
      <c r="AW456" s="591"/>
      <c r="AX456" s="591"/>
      <c r="AY456" s="367"/>
      <c r="AZ456" s="367"/>
      <c r="BA456" s="367"/>
      <c r="BB456" s="367"/>
    </row>
    <row r="457" spans="1:54" s="103" customFormat="1" ht="12.6" customHeight="1"/>
    <row r="458" spans="1:54" ht="12.6" customHeight="1">
      <c r="A458" s="140" t="s">
        <v>4921</v>
      </c>
    </row>
    <row r="459" spans="1:54" ht="12.6" customHeight="1">
      <c r="A459" s="759" t="s">
        <v>1461</v>
      </c>
      <c r="B459" s="760"/>
      <c r="C459" s="760"/>
      <c r="D459" s="760"/>
      <c r="E459" s="760"/>
      <c r="F459" s="760"/>
      <c r="G459" s="760"/>
      <c r="H459" s="760"/>
      <c r="I459" s="760"/>
      <c r="J459" s="760"/>
      <c r="K459" s="760"/>
      <c r="L459" s="760"/>
      <c r="M459" s="760"/>
      <c r="N459" s="760"/>
      <c r="O459" s="760"/>
      <c r="P459" s="760"/>
      <c r="Q459" s="760"/>
      <c r="R459" s="760"/>
      <c r="S459" s="760"/>
      <c r="T459" s="760"/>
      <c r="U459" s="760"/>
      <c r="V459" s="760"/>
      <c r="W459" s="760"/>
      <c r="X459" s="760"/>
      <c r="Y459" s="760"/>
      <c r="Z459" s="760"/>
      <c r="AA459" s="760"/>
      <c r="AB459" s="760"/>
      <c r="AC459" s="760"/>
      <c r="AD459" s="760"/>
      <c r="AE459" s="760"/>
      <c r="AF459" s="760"/>
      <c r="AG459" s="761"/>
      <c r="AH459" s="678" t="s">
        <v>1421</v>
      </c>
      <c r="AI459" s="679"/>
      <c r="AJ459" s="679"/>
      <c r="AK459" s="679"/>
      <c r="AL459" s="679"/>
      <c r="AM459" s="679"/>
      <c r="AN459" s="679"/>
      <c r="AO459" s="679"/>
      <c r="AP459" s="679"/>
      <c r="AQ459" s="679"/>
      <c r="AR459" s="679"/>
      <c r="AS459" s="679"/>
      <c r="AT459" s="679"/>
      <c r="AU459" s="679"/>
      <c r="AV459" s="679"/>
      <c r="AW459" s="679"/>
      <c r="AX459" s="679"/>
      <c r="AY459" s="105"/>
      <c r="AZ459" s="106"/>
      <c r="BA459" s="106"/>
      <c r="BB459" s="106"/>
    </row>
    <row r="460" spans="1:54" ht="12.6" customHeight="1">
      <c r="A460" s="680"/>
      <c r="B460" s="681"/>
      <c r="C460" s="681"/>
      <c r="D460" s="681"/>
      <c r="E460" s="681"/>
      <c r="F460" s="681"/>
      <c r="G460" s="681"/>
      <c r="H460" s="681"/>
      <c r="I460" s="681"/>
      <c r="J460" s="681"/>
      <c r="K460" s="681"/>
      <c r="L460" s="681"/>
      <c r="M460" s="681"/>
      <c r="N460" s="681"/>
      <c r="O460" s="681"/>
      <c r="P460" s="681"/>
      <c r="Q460" s="681"/>
      <c r="R460" s="681"/>
      <c r="S460" s="681"/>
      <c r="T460" s="681"/>
      <c r="U460" s="681"/>
      <c r="V460" s="681"/>
      <c r="W460" s="681"/>
      <c r="X460" s="681"/>
      <c r="Y460" s="681"/>
      <c r="Z460" s="681"/>
      <c r="AA460" s="681"/>
      <c r="AB460" s="681"/>
      <c r="AC460" s="681"/>
      <c r="AD460" s="681"/>
      <c r="AE460" s="681"/>
      <c r="AF460" s="681"/>
      <c r="AG460" s="762"/>
      <c r="AH460" s="680" t="s">
        <v>1422</v>
      </c>
      <c r="AI460" s="681"/>
      <c r="AJ460" s="681"/>
      <c r="AK460" s="681"/>
      <c r="AL460" s="681"/>
      <c r="AM460" s="681"/>
      <c r="AN460" s="681"/>
      <c r="AO460" s="681"/>
      <c r="AP460" s="681"/>
      <c r="AQ460" s="681"/>
      <c r="AR460" s="681"/>
      <c r="AS460" s="681"/>
      <c r="AT460" s="681"/>
      <c r="AU460" s="681"/>
      <c r="AV460" s="681"/>
      <c r="AW460" s="681"/>
      <c r="AX460" s="681"/>
      <c r="AY460" s="368"/>
      <c r="AZ460" s="369"/>
      <c r="BA460" s="369"/>
      <c r="BB460" s="369"/>
    </row>
    <row r="461" spans="1:54" ht="12.6" customHeight="1">
      <c r="A461" s="107" t="s">
        <v>1462</v>
      </c>
      <c r="B461" s="108"/>
      <c r="C461" s="108"/>
      <c r="D461" s="108"/>
      <c r="E461" s="108"/>
      <c r="F461" s="108"/>
      <c r="G461" s="108"/>
      <c r="H461" s="108"/>
      <c r="I461" s="108"/>
      <c r="J461" s="108"/>
      <c r="K461" s="108"/>
      <c r="L461" s="108"/>
      <c r="M461" s="108"/>
      <c r="N461" s="108"/>
      <c r="O461" s="108"/>
      <c r="P461" s="108"/>
      <c r="Q461" s="108"/>
      <c r="R461" s="108"/>
      <c r="S461" s="108"/>
      <c r="T461" s="108"/>
      <c r="U461" s="108"/>
      <c r="V461" s="108"/>
      <c r="W461" s="108"/>
      <c r="X461" s="108"/>
      <c r="Y461" s="108"/>
      <c r="Z461" s="108"/>
      <c r="AA461" s="108"/>
      <c r="AB461" s="108"/>
      <c r="AC461" s="108"/>
      <c r="AD461" s="108"/>
      <c r="AE461" s="108"/>
      <c r="AF461" s="108"/>
      <c r="AG461" s="108"/>
      <c r="AH461" s="682"/>
      <c r="AI461" s="683"/>
      <c r="AJ461" s="683"/>
      <c r="AK461" s="683"/>
      <c r="AL461" s="683"/>
      <c r="AM461" s="683"/>
      <c r="AN461" s="683"/>
      <c r="AO461" s="683"/>
      <c r="AP461" s="683"/>
      <c r="AQ461" s="683"/>
      <c r="AR461" s="683"/>
      <c r="AS461" s="683"/>
      <c r="AT461" s="683"/>
      <c r="AU461" s="683"/>
      <c r="AV461" s="683"/>
      <c r="AW461" s="683"/>
      <c r="AX461" s="683"/>
      <c r="AY461" s="110"/>
      <c r="AZ461" s="111"/>
      <c r="BA461" s="111"/>
      <c r="BB461" s="111"/>
    </row>
    <row r="462" spans="1:54" ht="27.75" customHeight="1">
      <c r="A462" s="636" t="s">
        <v>4878</v>
      </c>
      <c r="B462" s="637"/>
      <c r="C462" s="637"/>
      <c r="D462" s="637"/>
      <c r="E462" s="637"/>
      <c r="F462" s="637"/>
      <c r="G462" s="637"/>
      <c r="H462" s="637"/>
      <c r="I462" s="637"/>
      <c r="J462" s="637"/>
      <c r="K462" s="637"/>
      <c r="L462" s="637"/>
      <c r="M462" s="637"/>
      <c r="N462" s="637"/>
      <c r="O462" s="637"/>
      <c r="P462" s="637"/>
      <c r="Q462" s="637"/>
      <c r="R462" s="637"/>
      <c r="S462" s="637"/>
      <c r="T462" s="637"/>
      <c r="U462" s="637"/>
      <c r="V462" s="637"/>
      <c r="W462" s="637"/>
      <c r="X462" s="637"/>
      <c r="Y462" s="637"/>
      <c r="Z462" s="637"/>
      <c r="AA462" s="637"/>
      <c r="AB462" s="637"/>
      <c r="AC462" s="637"/>
      <c r="AD462" s="637"/>
      <c r="AE462" s="637"/>
      <c r="AF462" s="637"/>
      <c r="AG462" s="638"/>
      <c r="AH462" s="682"/>
      <c r="AI462" s="683"/>
      <c r="AJ462" s="683"/>
      <c r="AK462" s="683"/>
      <c r="AL462" s="683"/>
      <c r="AM462" s="683"/>
      <c r="AN462" s="683"/>
      <c r="AO462" s="683"/>
      <c r="AP462" s="683"/>
      <c r="AQ462" s="683"/>
      <c r="AR462" s="683"/>
      <c r="AS462" s="683"/>
      <c r="AT462" s="683"/>
      <c r="AU462" s="683"/>
      <c r="AV462" s="683"/>
      <c r="AW462" s="683"/>
      <c r="AX462" s="683"/>
      <c r="AY462" s="110"/>
      <c r="AZ462" s="111"/>
      <c r="BA462" s="111"/>
      <c r="BB462" s="111"/>
    </row>
    <row r="463" spans="1:54" ht="12.6" customHeight="1">
      <c r="A463" s="144" t="s">
        <v>4847</v>
      </c>
      <c r="B463" s="103"/>
      <c r="C463" s="103"/>
      <c r="D463" s="103"/>
      <c r="E463" s="103"/>
      <c r="F463" s="103"/>
      <c r="G463" s="103"/>
      <c r="H463" s="103"/>
      <c r="I463" s="103"/>
      <c r="J463" s="103"/>
      <c r="K463" s="103"/>
      <c r="L463" s="103"/>
      <c r="M463" s="103"/>
      <c r="N463" s="103"/>
      <c r="O463" s="103"/>
      <c r="P463" s="103"/>
      <c r="Q463" s="103"/>
      <c r="R463" s="103"/>
      <c r="S463" s="103"/>
      <c r="T463" s="103"/>
      <c r="U463" s="103"/>
      <c r="V463" s="103"/>
      <c r="W463" s="103"/>
      <c r="X463" s="103"/>
      <c r="Y463" s="103"/>
      <c r="Z463" s="103"/>
      <c r="AA463" s="103"/>
      <c r="AB463" s="103"/>
      <c r="AC463" s="103"/>
      <c r="AD463" s="103"/>
      <c r="AE463" s="103"/>
      <c r="AF463" s="103"/>
      <c r="AG463" s="103"/>
      <c r="AH463" s="111"/>
      <c r="AI463" s="111"/>
      <c r="AJ463" s="111"/>
      <c r="AK463" s="111"/>
      <c r="AL463" s="111"/>
      <c r="AM463" s="111"/>
      <c r="AN463" s="111"/>
      <c r="AO463" s="111"/>
      <c r="AP463" s="111"/>
      <c r="AQ463" s="111"/>
      <c r="AR463" s="111"/>
      <c r="AS463" s="111"/>
      <c r="AT463" s="111"/>
      <c r="AU463" s="111"/>
      <c r="AV463" s="111"/>
      <c r="AW463" s="111"/>
      <c r="AX463" s="111"/>
      <c r="AY463" s="111"/>
      <c r="AZ463" s="111"/>
      <c r="BA463" s="111"/>
      <c r="BB463" s="111"/>
    </row>
    <row r="464" spans="1:54" ht="15" customHeight="1">
      <c r="A464" s="588"/>
      <c r="B464" s="589"/>
      <c r="C464" s="589"/>
      <c r="D464" s="589"/>
      <c r="E464" s="589"/>
      <c r="F464" s="589"/>
      <c r="G464" s="589"/>
      <c r="H464" s="589"/>
      <c r="I464" s="589"/>
      <c r="J464" s="589"/>
      <c r="K464" s="589"/>
      <c r="L464" s="589"/>
      <c r="M464" s="589"/>
      <c r="N464" s="589"/>
      <c r="O464" s="589"/>
      <c r="P464" s="589"/>
      <c r="Q464" s="589"/>
      <c r="R464" s="589"/>
      <c r="S464" s="589"/>
      <c r="T464" s="589"/>
      <c r="U464" s="589"/>
      <c r="V464" s="589"/>
      <c r="W464" s="589"/>
      <c r="X464" s="589"/>
      <c r="Y464" s="589"/>
      <c r="Z464" s="589"/>
      <c r="AA464" s="589"/>
      <c r="AB464" s="589"/>
      <c r="AC464" s="589"/>
      <c r="AD464" s="589"/>
      <c r="AE464" s="589"/>
      <c r="AF464" s="589"/>
      <c r="AG464" s="589"/>
      <c r="AH464" s="589"/>
      <c r="AI464" s="589"/>
      <c r="AJ464" s="589"/>
      <c r="AK464" s="589"/>
      <c r="AL464" s="589"/>
      <c r="AM464" s="589"/>
      <c r="AN464" s="589"/>
      <c r="AO464" s="589"/>
      <c r="AP464" s="589"/>
      <c r="AQ464" s="589"/>
      <c r="AR464" s="589"/>
      <c r="AS464" s="589"/>
      <c r="AT464" s="589"/>
      <c r="AU464" s="589"/>
      <c r="AV464" s="589"/>
      <c r="AW464" s="589"/>
      <c r="AX464" s="589"/>
      <c r="AY464" s="367"/>
      <c r="AZ464" s="367"/>
      <c r="BA464" s="367"/>
      <c r="BB464" s="367"/>
    </row>
    <row r="465" spans="1:100" ht="15" customHeight="1">
      <c r="A465" s="590"/>
      <c r="B465" s="591"/>
      <c r="C465" s="591"/>
      <c r="D465" s="591"/>
      <c r="E465" s="591"/>
      <c r="F465" s="591"/>
      <c r="G465" s="591"/>
      <c r="H465" s="591"/>
      <c r="I465" s="591"/>
      <c r="J465" s="591"/>
      <c r="K465" s="591"/>
      <c r="L465" s="591"/>
      <c r="M465" s="591"/>
      <c r="N465" s="591"/>
      <c r="O465" s="591"/>
      <c r="P465" s="591"/>
      <c r="Q465" s="591"/>
      <c r="R465" s="591"/>
      <c r="S465" s="591"/>
      <c r="T465" s="591"/>
      <c r="U465" s="591"/>
      <c r="V465" s="591"/>
      <c r="W465" s="591"/>
      <c r="X465" s="591"/>
      <c r="Y465" s="591"/>
      <c r="Z465" s="591"/>
      <c r="AA465" s="591"/>
      <c r="AB465" s="591"/>
      <c r="AC465" s="591"/>
      <c r="AD465" s="591"/>
      <c r="AE465" s="591"/>
      <c r="AF465" s="591"/>
      <c r="AG465" s="591"/>
      <c r="AH465" s="591"/>
      <c r="AI465" s="591"/>
      <c r="AJ465" s="591"/>
      <c r="AK465" s="591"/>
      <c r="AL465" s="591"/>
      <c r="AM465" s="591"/>
      <c r="AN465" s="591"/>
      <c r="AO465" s="591"/>
      <c r="AP465" s="591"/>
      <c r="AQ465" s="591"/>
      <c r="AR465" s="591"/>
      <c r="AS465" s="591"/>
      <c r="AT465" s="591"/>
      <c r="AU465" s="591"/>
      <c r="AV465" s="591"/>
      <c r="AW465" s="591"/>
      <c r="AX465" s="591"/>
      <c r="AY465" s="367"/>
      <c r="AZ465" s="367"/>
      <c r="BA465" s="367"/>
      <c r="BB465" s="367"/>
    </row>
    <row r="466" spans="1:100" ht="12.6" customHeight="1">
      <c r="A466" s="140" t="s">
        <v>4922</v>
      </c>
    </row>
    <row r="467" spans="1:100" ht="12.6" customHeight="1">
      <c r="A467" s="90" t="s">
        <v>1380</v>
      </c>
    </row>
    <row r="468" spans="1:100" ht="12.6" customHeight="1">
      <c r="A468" s="164"/>
      <c r="B468" s="165"/>
      <c r="C468" s="165"/>
      <c r="D468" s="165"/>
      <c r="E468" s="165"/>
      <c r="F468" s="1034" t="s">
        <v>1254</v>
      </c>
      <c r="G468" s="1035"/>
      <c r="H468" s="1035"/>
      <c r="I468" s="1035"/>
      <c r="J468" s="1035"/>
      <c r="K468" s="1035"/>
      <c r="L468" s="1035"/>
      <c r="M468" s="1035"/>
      <c r="N468" s="1035"/>
      <c r="O468" s="1035"/>
      <c r="P468" s="1035"/>
      <c r="Q468" s="1035"/>
      <c r="R468" s="1035"/>
      <c r="S468" s="1035"/>
      <c r="T468" s="1035"/>
      <c r="U468" s="1035"/>
      <c r="V468" s="1035"/>
      <c r="W468" s="1035"/>
      <c r="X468" s="1035"/>
      <c r="Y468" s="1035"/>
      <c r="Z468" s="1035"/>
      <c r="AA468" s="1035"/>
      <c r="AB468" s="1035"/>
      <c r="AC468" s="1035"/>
      <c r="AD468" s="1035"/>
      <c r="AE468" s="1035"/>
      <c r="AF468" s="1035"/>
      <c r="AG468" s="1035"/>
      <c r="AH468" s="1035"/>
      <c r="AI468" s="1035"/>
      <c r="AJ468" s="1035"/>
      <c r="AK468" s="1035"/>
      <c r="AL468" s="1035"/>
      <c r="AM468" s="1035"/>
      <c r="AN468" s="1035"/>
      <c r="AO468" s="1035"/>
      <c r="AP468" s="1035"/>
      <c r="AQ468" s="1035"/>
      <c r="AR468" s="1035"/>
      <c r="AS468" s="1035"/>
      <c r="AT468" s="1035"/>
      <c r="AU468" s="1035"/>
      <c r="AV468" s="1035"/>
      <c r="AW468" s="1035"/>
      <c r="AX468" s="1035"/>
      <c r="AY468" s="1036"/>
      <c r="AZ468" s="166"/>
      <c r="BA468" s="166"/>
      <c r="BB468" s="166"/>
      <c r="BC468" s="166"/>
      <c r="BD468" s="166"/>
      <c r="BE468" s="166"/>
      <c r="BF468" s="167"/>
      <c r="BG468" s="168"/>
      <c r="BH468" s="168"/>
      <c r="BI468" s="168"/>
      <c r="BJ468" s="168"/>
      <c r="BK468" s="168"/>
      <c r="BL468" s="168"/>
      <c r="BM468" s="168"/>
      <c r="BN468" s="168"/>
      <c r="BO468" s="168"/>
      <c r="BP468" s="168"/>
      <c r="BQ468" s="168"/>
      <c r="BR468" s="168"/>
      <c r="BS468" s="168"/>
      <c r="BT468" s="168"/>
      <c r="BU468" s="168"/>
      <c r="BV468" s="168"/>
      <c r="BW468" s="168"/>
      <c r="BX468" s="168"/>
      <c r="BY468" s="168"/>
      <c r="BZ468" s="168"/>
      <c r="CA468" s="168"/>
      <c r="CB468" s="168"/>
      <c r="CC468" s="168"/>
      <c r="CD468" s="168"/>
      <c r="CE468" s="168"/>
      <c r="CF468" s="168"/>
      <c r="CG468" s="168"/>
      <c r="CH468" s="168"/>
      <c r="CI468" s="168"/>
      <c r="CJ468" s="168"/>
      <c r="CK468" s="168"/>
      <c r="CL468" s="168"/>
      <c r="CM468" s="168"/>
      <c r="CN468" s="168"/>
      <c r="CO468" s="168"/>
      <c r="CP468" s="168"/>
      <c r="CQ468" s="168"/>
      <c r="CR468" s="168"/>
      <c r="CS468" s="168"/>
      <c r="CT468" s="168"/>
      <c r="CU468" s="168"/>
      <c r="CV468" s="168"/>
    </row>
    <row r="469" spans="1:100" ht="12.6" customHeight="1">
      <c r="A469" s="169"/>
      <c r="B469" s="170"/>
      <c r="C469" s="170"/>
      <c r="D469" s="170"/>
      <c r="E469" s="170"/>
      <c r="F469" s="1037" t="s">
        <v>1463</v>
      </c>
      <c r="G469" s="1038"/>
      <c r="H469" s="1039"/>
      <c r="I469" s="1017" t="s">
        <v>1464</v>
      </c>
      <c r="J469" s="1017"/>
      <c r="K469" s="1017"/>
      <c r="L469" s="1017"/>
      <c r="M469" s="1017" t="s">
        <v>1465</v>
      </c>
      <c r="N469" s="1017"/>
      <c r="O469" s="1017"/>
      <c r="P469" s="1017"/>
      <c r="Q469" s="1017" t="s">
        <v>1466</v>
      </c>
      <c r="R469" s="1017"/>
      <c r="S469" s="1017"/>
      <c r="T469" s="1017"/>
      <c r="U469" s="1017" t="s">
        <v>1467</v>
      </c>
      <c r="V469" s="1017"/>
      <c r="W469" s="1017"/>
      <c r="X469" s="1017"/>
      <c r="Y469" s="1017" t="s">
        <v>1468</v>
      </c>
      <c r="Z469" s="1017"/>
      <c r="AA469" s="1017"/>
      <c r="AB469" s="1017"/>
      <c r="AC469" s="1017" t="s">
        <v>1469</v>
      </c>
      <c r="AD469" s="1017"/>
      <c r="AE469" s="1017"/>
      <c r="AF469" s="1017"/>
      <c r="AG469" s="1017" t="s">
        <v>1470</v>
      </c>
      <c r="AH469" s="1017"/>
      <c r="AI469" s="1017"/>
      <c r="AJ469" s="1017"/>
      <c r="AK469" s="1017" t="s">
        <v>1471</v>
      </c>
      <c r="AL469" s="1017"/>
      <c r="AM469" s="1017"/>
      <c r="AN469" s="1017"/>
      <c r="AO469" s="1017" t="s">
        <v>1472</v>
      </c>
      <c r="AP469" s="1017"/>
      <c r="AQ469" s="1017"/>
      <c r="AR469" s="1017"/>
      <c r="AS469" s="1017" t="s">
        <v>1473</v>
      </c>
      <c r="AT469" s="1017"/>
      <c r="AU469" s="1017"/>
      <c r="AV469" s="1017"/>
      <c r="AW469" s="690" t="s">
        <v>1386</v>
      </c>
      <c r="AX469" s="691"/>
      <c r="AY469" s="692"/>
      <c r="AZ469" s="373"/>
      <c r="BA469" s="694"/>
      <c r="BB469" s="694"/>
      <c r="BC469" s="694"/>
      <c r="BD469" s="694"/>
      <c r="BE469" s="694"/>
    </row>
    <row r="470" spans="1:100" ht="12.6" customHeight="1">
      <c r="A470" s="169"/>
      <c r="B470" s="170"/>
      <c r="C470" s="170"/>
      <c r="D470" s="170"/>
      <c r="E470" s="170"/>
      <c r="F470" s="1040"/>
      <c r="G470" s="1041"/>
      <c r="H470" s="1042"/>
      <c r="I470" s="1018"/>
      <c r="J470" s="1018"/>
      <c r="K470" s="1018"/>
      <c r="L470" s="1018"/>
      <c r="M470" s="1018"/>
      <c r="N470" s="1018"/>
      <c r="O470" s="1018"/>
      <c r="P470" s="1018"/>
      <c r="Q470" s="1018"/>
      <c r="R470" s="1018"/>
      <c r="S470" s="1018"/>
      <c r="T470" s="1018"/>
      <c r="U470" s="1018"/>
      <c r="V470" s="1018"/>
      <c r="W470" s="1018"/>
      <c r="X470" s="1018"/>
      <c r="Y470" s="1018"/>
      <c r="Z470" s="1018"/>
      <c r="AA470" s="1018"/>
      <c r="AB470" s="1018"/>
      <c r="AC470" s="1018"/>
      <c r="AD470" s="1018"/>
      <c r="AE470" s="1018"/>
      <c r="AF470" s="1018"/>
      <c r="AG470" s="1018"/>
      <c r="AH470" s="1018"/>
      <c r="AI470" s="1018"/>
      <c r="AJ470" s="1018"/>
      <c r="AK470" s="1018"/>
      <c r="AL470" s="1018"/>
      <c r="AM470" s="1018"/>
      <c r="AN470" s="1018"/>
      <c r="AO470" s="1018"/>
      <c r="AP470" s="1018"/>
      <c r="AQ470" s="1018"/>
      <c r="AR470" s="1018"/>
      <c r="AS470" s="1018"/>
      <c r="AT470" s="1018"/>
      <c r="AU470" s="1018"/>
      <c r="AV470" s="1018"/>
      <c r="AW470" s="693"/>
      <c r="AX470" s="694"/>
      <c r="AY470" s="695"/>
      <c r="AZ470" s="373"/>
      <c r="BA470" s="694"/>
      <c r="BB470" s="694"/>
      <c r="BC470" s="694"/>
      <c r="BD470" s="694"/>
      <c r="BE470" s="694"/>
    </row>
    <row r="471" spans="1:100" ht="12.6" customHeight="1">
      <c r="A471" s="687" t="s">
        <v>1427</v>
      </c>
      <c r="B471" s="688"/>
      <c r="C471" s="688"/>
      <c r="D471" s="688"/>
      <c r="E471" s="689"/>
      <c r="F471" s="1040"/>
      <c r="G471" s="1041"/>
      <c r="H471" s="1042"/>
      <c r="I471" s="1018"/>
      <c r="J471" s="1018"/>
      <c r="K471" s="1018"/>
      <c r="L471" s="1018"/>
      <c r="M471" s="1018"/>
      <c r="N471" s="1018"/>
      <c r="O471" s="1018"/>
      <c r="P471" s="1018"/>
      <c r="Q471" s="1018"/>
      <c r="R471" s="1018"/>
      <c r="S471" s="1018"/>
      <c r="T471" s="1018"/>
      <c r="U471" s="1018"/>
      <c r="V471" s="1018"/>
      <c r="W471" s="1018"/>
      <c r="X471" s="1018"/>
      <c r="Y471" s="1018"/>
      <c r="Z471" s="1018"/>
      <c r="AA471" s="1018"/>
      <c r="AB471" s="1018"/>
      <c r="AC471" s="1018"/>
      <c r="AD471" s="1018"/>
      <c r="AE471" s="1018"/>
      <c r="AF471" s="1018"/>
      <c r="AG471" s="1018"/>
      <c r="AH471" s="1018"/>
      <c r="AI471" s="1018"/>
      <c r="AJ471" s="1018"/>
      <c r="AK471" s="1018"/>
      <c r="AL471" s="1018"/>
      <c r="AM471" s="1018"/>
      <c r="AN471" s="1018"/>
      <c r="AO471" s="1018"/>
      <c r="AP471" s="1018"/>
      <c r="AQ471" s="1018"/>
      <c r="AR471" s="1018"/>
      <c r="AS471" s="1018"/>
      <c r="AT471" s="1018"/>
      <c r="AU471" s="1018"/>
      <c r="AV471" s="1018"/>
      <c r="AW471" s="693"/>
      <c r="AX471" s="694"/>
      <c r="AY471" s="695"/>
      <c r="AZ471" s="373"/>
      <c r="BA471" s="694"/>
      <c r="BB471" s="694"/>
      <c r="BC471" s="694"/>
      <c r="BD471" s="694"/>
      <c r="BE471" s="694"/>
    </row>
    <row r="472" spans="1:100" ht="12.6" customHeight="1">
      <c r="A472" s="687" t="s">
        <v>1474</v>
      </c>
      <c r="B472" s="688"/>
      <c r="C472" s="688"/>
      <c r="D472" s="688"/>
      <c r="E472" s="689"/>
      <c r="F472" s="1040"/>
      <c r="G472" s="1041"/>
      <c r="H472" s="1042"/>
      <c r="I472" s="1018"/>
      <c r="J472" s="1018"/>
      <c r="K472" s="1018"/>
      <c r="L472" s="1018"/>
      <c r="M472" s="1018"/>
      <c r="N472" s="1018"/>
      <c r="O472" s="1018"/>
      <c r="P472" s="1018"/>
      <c r="Q472" s="1018"/>
      <c r="R472" s="1018"/>
      <c r="S472" s="1018"/>
      <c r="T472" s="1018"/>
      <c r="U472" s="1018"/>
      <c r="V472" s="1018"/>
      <c r="W472" s="1018"/>
      <c r="X472" s="1018"/>
      <c r="Y472" s="1018"/>
      <c r="Z472" s="1018"/>
      <c r="AA472" s="1018"/>
      <c r="AB472" s="1018"/>
      <c r="AC472" s="1018"/>
      <c r="AD472" s="1018"/>
      <c r="AE472" s="1018"/>
      <c r="AF472" s="1018"/>
      <c r="AG472" s="1018"/>
      <c r="AH472" s="1018"/>
      <c r="AI472" s="1018"/>
      <c r="AJ472" s="1018"/>
      <c r="AK472" s="1018"/>
      <c r="AL472" s="1018"/>
      <c r="AM472" s="1018"/>
      <c r="AN472" s="1018"/>
      <c r="AO472" s="1018"/>
      <c r="AP472" s="1018"/>
      <c r="AQ472" s="1018"/>
      <c r="AR472" s="1018"/>
      <c r="AS472" s="1018"/>
      <c r="AT472" s="1018"/>
      <c r="AU472" s="1018"/>
      <c r="AV472" s="1018"/>
      <c r="AW472" s="693"/>
      <c r="AX472" s="694"/>
      <c r="AY472" s="695"/>
      <c r="AZ472" s="373"/>
      <c r="BA472" s="694"/>
      <c r="BB472" s="694"/>
      <c r="BC472" s="694"/>
      <c r="BD472" s="694"/>
      <c r="BE472" s="694"/>
    </row>
    <row r="473" spans="1:100" ht="12.6" customHeight="1">
      <c r="A473" s="687" t="s">
        <v>1393</v>
      </c>
      <c r="B473" s="688"/>
      <c r="C473" s="688"/>
      <c r="D473" s="688"/>
      <c r="E473" s="689"/>
      <c r="F473" s="1040"/>
      <c r="G473" s="1041"/>
      <c r="H473" s="1042"/>
      <c r="I473" s="1018"/>
      <c r="J473" s="1018"/>
      <c r="K473" s="1018"/>
      <c r="L473" s="1018"/>
      <c r="M473" s="1018"/>
      <c r="N473" s="1018"/>
      <c r="O473" s="1018"/>
      <c r="P473" s="1018"/>
      <c r="Q473" s="1018"/>
      <c r="R473" s="1018"/>
      <c r="S473" s="1018"/>
      <c r="T473" s="1018"/>
      <c r="U473" s="1018"/>
      <c r="V473" s="1018"/>
      <c r="W473" s="1018"/>
      <c r="X473" s="1018"/>
      <c r="Y473" s="1018"/>
      <c r="Z473" s="1018"/>
      <c r="AA473" s="1018"/>
      <c r="AB473" s="1018"/>
      <c r="AC473" s="1018"/>
      <c r="AD473" s="1018"/>
      <c r="AE473" s="1018"/>
      <c r="AF473" s="1018"/>
      <c r="AG473" s="1018"/>
      <c r="AH473" s="1018"/>
      <c r="AI473" s="1018"/>
      <c r="AJ473" s="1018"/>
      <c r="AK473" s="1018"/>
      <c r="AL473" s="1018"/>
      <c r="AM473" s="1018"/>
      <c r="AN473" s="1018"/>
      <c r="AO473" s="1018"/>
      <c r="AP473" s="1018"/>
      <c r="AQ473" s="1018"/>
      <c r="AR473" s="1018"/>
      <c r="AS473" s="1018"/>
      <c r="AT473" s="1018"/>
      <c r="AU473" s="1018"/>
      <c r="AV473" s="1018"/>
      <c r="AW473" s="693"/>
      <c r="AX473" s="694"/>
      <c r="AY473" s="695"/>
      <c r="AZ473" s="373"/>
      <c r="BA473" s="694"/>
      <c r="BB473" s="694"/>
      <c r="BC473" s="694"/>
      <c r="BD473" s="694"/>
      <c r="BE473" s="694"/>
    </row>
    <row r="474" spans="1:100" ht="12.6" customHeight="1">
      <c r="A474" s="169"/>
      <c r="B474" s="170"/>
      <c r="C474" s="170"/>
      <c r="D474" s="170"/>
      <c r="E474" s="170"/>
      <c r="F474" s="1040"/>
      <c r="G474" s="1041"/>
      <c r="H474" s="1042"/>
      <c r="I474" s="1018"/>
      <c r="J474" s="1018"/>
      <c r="K474" s="1018"/>
      <c r="L474" s="1018"/>
      <c r="M474" s="1018"/>
      <c r="N474" s="1018"/>
      <c r="O474" s="1018"/>
      <c r="P474" s="1018"/>
      <c r="Q474" s="1018"/>
      <c r="R474" s="1018"/>
      <c r="S474" s="1018"/>
      <c r="T474" s="1018"/>
      <c r="U474" s="1018"/>
      <c r="V474" s="1018"/>
      <c r="W474" s="1018"/>
      <c r="X474" s="1018"/>
      <c r="Y474" s="1018"/>
      <c r="Z474" s="1018"/>
      <c r="AA474" s="1018"/>
      <c r="AB474" s="1018"/>
      <c r="AC474" s="1018"/>
      <c r="AD474" s="1018"/>
      <c r="AE474" s="1018"/>
      <c r="AF474" s="1018"/>
      <c r="AG474" s="1018"/>
      <c r="AH474" s="1018"/>
      <c r="AI474" s="1018"/>
      <c r="AJ474" s="1018"/>
      <c r="AK474" s="1018"/>
      <c r="AL474" s="1018"/>
      <c r="AM474" s="1018"/>
      <c r="AN474" s="1018"/>
      <c r="AO474" s="1018"/>
      <c r="AP474" s="1018"/>
      <c r="AQ474" s="1018"/>
      <c r="AR474" s="1018"/>
      <c r="AS474" s="1018"/>
      <c r="AT474" s="1018"/>
      <c r="AU474" s="1018"/>
      <c r="AV474" s="1018"/>
      <c r="AW474" s="693"/>
      <c r="AX474" s="694"/>
      <c r="AY474" s="695"/>
      <c r="AZ474" s="373"/>
      <c r="BA474" s="694"/>
      <c r="BB474" s="694"/>
      <c r="BC474" s="694"/>
      <c r="BD474" s="694"/>
      <c r="BE474" s="694"/>
    </row>
    <row r="475" spans="1:100" ht="12.6" customHeight="1">
      <c r="A475" s="169"/>
      <c r="B475" s="170"/>
      <c r="C475" s="170"/>
      <c r="D475" s="170"/>
      <c r="E475" s="170"/>
      <c r="F475" s="1040"/>
      <c r="G475" s="1041"/>
      <c r="H475" s="1042"/>
      <c r="I475" s="1018"/>
      <c r="J475" s="1018"/>
      <c r="K475" s="1018"/>
      <c r="L475" s="1018"/>
      <c r="M475" s="1018"/>
      <c r="N475" s="1018"/>
      <c r="O475" s="1018"/>
      <c r="P475" s="1018"/>
      <c r="Q475" s="1018"/>
      <c r="R475" s="1018"/>
      <c r="S475" s="1018"/>
      <c r="T475" s="1018"/>
      <c r="U475" s="1018"/>
      <c r="V475" s="1018"/>
      <c r="W475" s="1018"/>
      <c r="X475" s="1018"/>
      <c r="Y475" s="1018"/>
      <c r="Z475" s="1018"/>
      <c r="AA475" s="1018"/>
      <c r="AB475" s="1018"/>
      <c r="AC475" s="1018"/>
      <c r="AD475" s="1018"/>
      <c r="AE475" s="1018"/>
      <c r="AF475" s="1018"/>
      <c r="AG475" s="1018"/>
      <c r="AH475" s="1018"/>
      <c r="AI475" s="1018"/>
      <c r="AJ475" s="1018"/>
      <c r="AK475" s="1018"/>
      <c r="AL475" s="1018"/>
      <c r="AM475" s="1018"/>
      <c r="AN475" s="1018"/>
      <c r="AO475" s="1018"/>
      <c r="AP475" s="1018"/>
      <c r="AQ475" s="1018"/>
      <c r="AR475" s="1018"/>
      <c r="AS475" s="1018"/>
      <c r="AT475" s="1018"/>
      <c r="AU475" s="1018"/>
      <c r="AV475" s="1018"/>
      <c r="AW475" s="693"/>
      <c r="AX475" s="694"/>
      <c r="AY475" s="695"/>
      <c r="AZ475" s="373"/>
      <c r="BA475" s="694"/>
      <c r="BB475" s="694"/>
      <c r="BC475" s="694"/>
      <c r="BD475" s="694"/>
      <c r="BE475" s="694"/>
    </row>
    <row r="476" spans="1:100" ht="12.6" customHeight="1">
      <c r="A476" s="169"/>
      <c r="B476" s="170"/>
      <c r="C476" s="170"/>
      <c r="D476" s="170"/>
      <c r="E476" s="170"/>
      <c r="F476" s="1040"/>
      <c r="G476" s="1041"/>
      <c r="H476" s="1042"/>
      <c r="I476" s="1018"/>
      <c r="J476" s="1018"/>
      <c r="K476" s="1018"/>
      <c r="L476" s="1018"/>
      <c r="M476" s="1018"/>
      <c r="N476" s="1018"/>
      <c r="O476" s="1018"/>
      <c r="P476" s="1018"/>
      <c r="Q476" s="1018"/>
      <c r="R476" s="1018"/>
      <c r="S476" s="1018"/>
      <c r="T476" s="1018"/>
      <c r="U476" s="1018"/>
      <c r="V476" s="1018"/>
      <c r="W476" s="1018"/>
      <c r="X476" s="1018"/>
      <c r="Y476" s="1018"/>
      <c r="Z476" s="1018"/>
      <c r="AA476" s="1018"/>
      <c r="AB476" s="1018"/>
      <c r="AC476" s="1018"/>
      <c r="AD476" s="1018"/>
      <c r="AE476" s="1018"/>
      <c r="AF476" s="1018"/>
      <c r="AG476" s="1018"/>
      <c r="AH476" s="1018"/>
      <c r="AI476" s="1018"/>
      <c r="AJ476" s="1018"/>
      <c r="AK476" s="1018"/>
      <c r="AL476" s="1018"/>
      <c r="AM476" s="1018"/>
      <c r="AN476" s="1018"/>
      <c r="AO476" s="1018"/>
      <c r="AP476" s="1018"/>
      <c r="AQ476" s="1018"/>
      <c r="AR476" s="1018"/>
      <c r="AS476" s="1018"/>
      <c r="AT476" s="1018"/>
      <c r="AU476" s="1018"/>
      <c r="AV476" s="1018"/>
      <c r="AW476" s="693"/>
      <c r="AX476" s="694"/>
      <c r="AY476" s="695"/>
      <c r="AZ476" s="373"/>
      <c r="BA476" s="694"/>
      <c r="BB476" s="694"/>
      <c r="BC476" s="694"/>
      <c r="BD476" s="694"/>
      <c r="BE476" s="694"/>
    </row>
    <row r="477" spans="1:100" ht="19.5" customHeight="1">
      <c r="A477" s="169"/>
      <c r="B477" s="170"/>
      <c r="C477" s="170"/>
      <c r="D477" s="170"/>
      <c r="E477" s="170"/>
      <c r="F477" s="1040"/>
      <c r="G477" s="1041"/>
      <c r="H477" s="1042"/>
      <c r="I477" s="1018"/>
      <c r="J477" s="1018"/>
      <c r="K477" s="1018"/>
      <c r="L477" s="1018"/>
      <c r="M477" s="1018"/>
      <c r="N477" s="1018"/>
      <c r="O477" s="1018"/>
      <c r="P477" s="1018"/>
      <c r="Q477" s="1018"/>
      <c r="R477" s="1018"/>
      <c r="S477" s="1018"/>
      <c r="T477" s="1018"/>
      <c r="U477" s="1018"/>
      <c r="V477" s="1018"/>
      <c r="W477" s="1018"/>
      <c r="X477" s="1018"/>
      <c r="Y477" s="1018"/>
      <c r="Z477" s="1018"/>
      <c r="AA477" s="1018"/>
      <c r="AB477" s="1018"/>
      <c r="AC477" s="1018"/>
      <c r="AD477" s="1018"/>
      <c r="AE477" s="1018"/>
      <c r="AF477" s="1018"/>
      <c r="AG477" s="1018"/>
      <c r="AH477" s="1018"/>
      <c r="AI477" s="1018"/>
      <c r="AJ477" s="1018"/>
      <c r="AK477" s="1018"/>
      <c r="AL477" s="1018"/>
      <c r="AM477" s="1018"/>
      <c r="AN477" s="1018"/>
      <c r="AO477" s="1018"/>
      <c r="AP477" s="1018"/>
      <c r="AQ477" s="1018"/>
      <c r="AR477" s="1018"/>
      <c r="AS477" s="1018"/>
      <c r="AT477" s="1018"/>
      <c r="AU477" s="1018"/>
      <c r="AV477" s="1018"/>
      <c r="AW477" s="693"/>
      <c r="AX477" s="694"/>
      <c r="AY477" s="695"/>
      <c r="AZ477" s="373"/>
      <c r="BA477" s="694"/>
      <c r="BB477" s="694"/>
      <c r="BC477" s="694"/>
      <c r="BD477" s="694"/>
      <c r="BE477" s="694"/>
    </row>
    <row r="478" spans="1:100" ht="12.6" customHeight="1">
      <c r="A478" s="1012" t="s">
        <v>1399</v>
      </c>
      <c r="B478" s="1013"/>
      <c r="C478" s="1013"/>
      <c r="D478" s="1013"/>
      <c r="E478" s="1014"/>
      <c r="F478" s="660" t="s">
        <v>1400</v>
      </c>
      <c r="G478" s="661"/>
      <c r="H478" s="662"/>
      <c r="I478" s="621" t="s">
        <v>1401</v>
      </c>
      <c r="J478" s="621"/>
      <c r="K478" s="621"/>
      <c r="L478" s="621"/>
      <c r="M478" s="621" t="s">
        <v>1402</v>
      </c>
      <c r="N478" s="621"/>
      <c r="O478" s="621"/>
      <c r="P478" s="621"/>
      <c r="Q478" s="621" t="s">
        <v>1403</v>
      </c>
      <c r="R478" s="621"/>
      <c r="S478" s="621"/>
      <c r="T478" s="621"/>
      <c r="U478" s="621" t="s">
        <v>1404</v>
      </c>
      <c r="V478" s="621"/>
      <c r="W478" s="621"/>
      <c r="X478" s="621"/>
      <c r="Y478" s="621" t="s">
        <v>1405</v>
      </c>
      <c r="Z478" s="621"/>
      <c r="AA478" s="621"/>
      <c r="AB478" s="621"/>
      <c r="AC478" s="621" t="s">
        <v>1406</v>
      </c>
      <c r="AD478" s="621"/>
      <c r="AE478" s="621"/>
      <c r="AF478" s="621"/>
      <c r="AG478" s="621" t="s">
        <v>1407</v>
      </c>
      <c r="AH478" s="621"/>
      <c r="AI478" s="621"/>
      <c r="AJ478" s="621"/>
      <c r="AK478" s="621" t="s">
        <v>1455</v>
      </c>
      <c r="AL478" s="621"/>
      <c r="AM478" s="621"/>
      <c r="AN478" s="621"/>
      <c r="AO478" s="621" t="s">
        <v>1475</v>
      </c>
      <c r="AP478" s="621"/>
      <c r="AQ478" s="621"/>
      <c r="AR478" s="621"/>
      <c r="AS478" s="621" t="s">
        <v>1476</v>
      </c>
      <c r="AT478" s="621"/>
      <c r="AU478" s="621"/>
      <c r="AV478" s="621"/>
      <c r="AW478" s="583" t="s">
        <v>1477</v>
      </c>
      <c r="AX478" s="584"/>
      <c r="AY478" s="585"/>
      <c r="AZ478" s="106"/>
      <c r="BA478" s="581"/>
      <c r="BB478" s="581"/>
      <c r="BC478" s="581"/>
      <c r="BD478" s="581"/>
      <c r="BE478" s="581"/>
    </row>
    <row r="479" spans="1:100" ht="12.6" customHeight="1">
      <c r="A479" s="103" t="s">
        <v>1408</v>
      </c>
      <c r="B479" s="103"/>
      <c r="C479" s="103"/>
      <c r="D479" s="103"/>
      <c r="E479" s="103"/>
      <c r="F479" s="132"/>
      <c r="G479" s="132"/>
      <c r="H479" s="132"/>
      <c r="I479" s="103"/>
      <c r="J479" s="103"/>
      <c r="K479" s="103"/>
      <c r="L479" s="103"/>
      <c r="M479" s="103"/>
      <c r="N479" s="103"/>
      <c r="O479" s="103"/>
      <c r="P479" s="103"/>
      <c r="Q479" s="103"/>
      <c r="R479" s="103"/>
      <c r="S479" s="103"/>
      <c r="T479" s="103"/>
      <c r="U479" s="103"/>
      <c r="V479" s="103"/>
      <c r="W479" s="103"/>
      <c r="X479" s="103"/>
      <c r="Y479" s="103"/>
      <c r="Z479" s="103"/>
      <c r="AA479" s="103"/>
      <c r="AB479" s="103"/>
      <c r="AC479" s="103"/>
      <c r="AD479" s="103"/>
      <c r="AE479" s="103"/>
      <c r="AF479" s="103"/>
      <c r="AG479" s="103"/>
      <c r="AH479" s="103"/>
      <c r="AI479" s="103"/>
      <c r="AJ479" s="103"/>
      <c r="AK479" s="103"/>
      <c r="AL479" s="103"/>
      <c r="AM479" s="103"/>
      <c r="AN479" s="103"/>
      <c r="AO479" s="103"/>
      <c r="AP479" s="103"/>
      <c r="AQ479" s="103"/>
      <c r="AR479" s="103"/>
      <c r="AS479" s="103"/>
      <c r="AT479" s="103"/>
      <c r="AU479" s="103"/>
      <c r="AV479" s="103"/>
      <c r="AW479" s="103"/>
      <c r="AX479" s="103"/>
      <c r="AY479" s="103"/>
      <c r="AZ479" s="103"/>
      <c r="BA479" s="103"/>
      <c r="BB479" s="103"/>
      <c r="BC479" s="103"/>
      <c r="BD479" s="103"/>
      <c r="BE479" s="103"/>
    </row>
    <row r="480" spans="1:100" ht="12.6" customHeight="1">
      <c r="A480" s="141" t="s">
        <v>1456</v>
      </c>
      <c r="B480" s="113"/>
      <c r="C480" s="114"/>
      <c r="D480" s="114"/>
      <c r="E480" s="115"/>
      <c r="F480" s="645"/>
      <c r="G480" s="646"/>
      <c r="H480" s="647"/>
      <c r="I480" s="663"/>
      <c r="J480" s="664"/>
      <c r="K480" s="664"/>
      <c r="L480" s="665"/>
      <c r="M480" s="663">
        <v>0</v>
      </c>
      <c r="N480" s="664"/>
      <c r="O480" s="664"/>
      <c r="P480" s="665"/>
      <c r="Q480" s="663"/>
      <c r="R480" s="664"/>
      <c r="S480" s="664"/>
      <c r="T480" s="665"/>
      <c r="U480" s="663"/>
      <c r="V480" s="664"/>
      <c r="W480" s="664"/>
      <c r="X480" s="665"/>
      <c r="Y480" s="663">
        <v>0</v>
      </c>
      <c r="Z480" s="664"/>
      <c r="AA480" s="664"/>
      <c r="AB480" s="665"/>
      <c r="AC480" s="663"/>
      <c r="AD480" s="664"/>
      <c r="AE480" s="664"/>
      <c r="AF480" s="665"/>
      <c r="AG480" s="663"/>
      <c r="AH480" s="664"/>
      <c r="AI480" s="664"/>
      <c r="AJ480" s="665"/>
      <c r="AK480" s="663"/>
      <c r="AL480" s="664"/>
      <c r="AM480" s="664"/>
      <c r="AN480" s="665"/>
      <c r="AO480" s="663">
        <f>SUM('HL KNIHA VYPOC'!D390)</f>
        <v>0</v>
      </c>
      <c r="AP480" s="664"/>
      <c r="AQ480" s="664"/>
      <c r="AR480" s="665"/>
      <c r="AS480" s="663">
        <f>SUM('HL KNIHA VYPOC'!D396)</f>
        <v>0</v>
      </c>
      <c r="AT480" s="664"/>
      <c r="AU480" s="664"/>
      <c r="AV480" s="665"/>
      <c r="AW480" s="645">
        <f>SUM(F480:AV483)</f>
        <v>0</v>
      </c>
      <c r="AX480" s="646"/>
      <c r="AY480" s="647"/>
      <c r="AZ480" s="154"/>
      <c r="BA480" s="824"/>
      <c r="BB480" s="824"/>
      <c r="BC480" s="824"/>
      <c r="BD480" s="824"/>
      <c r="BE480" s="824"/>
    </row>
    <row r="481" spans="1:57" ht="12.6" customHeight="1">
      <c r="A481" s="143" t="s">
        <v>1457</v>
      </c>
      <c r="B481" s="176"/>
      <c r="C481" s="103"/>
      <c r="D481" s="103"/>
      <c r="E481" s="145"/>
      <c r="F481" s="648"/>
      <c r="G481" s="649"/>
      <c r="H481" s="650"/>
      <c r="I481" s="666"/>
      <c r="J481" s="667"/>
      <c r="K481" s="667"/>
      <c r="L481" s="668"/>
      <c r="M481" s="666"/>
      <c r="N481" s="667"/>
      <c r="O481" s="667"/>
      <c r="P481" s="668"/>
      <c r="Q481" s="666"/>
      <c r="R481" s="667"/>
      <c r="S481" s="667"/>
      <c r="T481" s="668"/>
      <c r="U481" s="666"/>
      <c r="V481" s="667"/>
      <c r="W481" s="667"/>
      <c r="X481" s="668"/>
      <c r="Y481" s="666"/>
      <c r="Z481" s="667"/>
      <c r="AA481" s="667"/>
      <c r="AB481" s="668"/>
      <c r="AC481" s="666"/>
      <c r="AD481" s="667"/>
      <c r="AE481" s="667"/>
      <c r="AF481" s="668"/>
      <c r="AG481" s="666"/>
      <c r="AH481" s="667"/>
      <c r="AI481" s="667"/>
      <c r="AJ481" s="668"/>
      <c r="AK481" s="666"/>
      <c r="AL481" s="667"/>
      <c r="AM481" s="667"/>
      <c r="AN481" s="668"/>
      <c r="AO481" s="666"/>
      <c r="AP481" s="667"/>
      <c r="AQ481" s="667"/>
      <c r="AR481" s="668"/>
      <c r="AS481" s="666"/>
      <c r="AT481" s="667"/>
      <c r="AU481" s="667"/>
      <c r="AV481" s="668"/>
      <c r="AW481" s="648"/>
      <c r="AX481" s="649"/>
      <c r="AY481" s="650"/>
      <c r="AZ481" s="154"/>
      <c r="BA481" s="824"/>
      <c r="BB481" s="824"/>
      <c r="BC481" s="824"/>
      <c r="BD481" s="824"/>
      <c r="BE481" s="824"/>
    </row>
    <row r="482" spans="1:57" ht="12.6" customHeight="1">
      <c r="A482" s="143" t="s">
        <v>1458</v>
      </c>
      <c r="B482" s="176"/>
      <c r="C482" s="103"/>
      <c r="D482" s="103"/>
      <c r="E482" s="145"/>
      <c r="F482" s="648"/>
      <c r="G482" s="649"/>
      <c r="H482" s="650"/>
      <c r="I482" s="666"/>
      <c r="J482" s="667"/>
      <c r="K482" s="667"/>
      <c r="L482" s="668"/>
      <c r="M482" s="666"/>
      <c r="N482" s="667"/>
      <c r="O482" s="667"/>
      <c r="P482" s="668"/>
      <c r="Q482" s="666"/>
      <c r="R482" s="667"/>
      <c r="S482" s="667"/>
      <c r="T482" s="668"/>
      <c r="U482" s="666"/>
      <c r="V482" s="667"/>
      <c r="W482" s="667"/>
      <c r="X482" s="668"/>
      <c r="Y482" s="666"/>
      <c r="Z482" s="667"/>
      <c r="AA482" s="667"/>
      <c r="AB482" s="668"/>
      <c r="AC482" s="666"/>
      <c r="AD482" s="667"/>
      <c r="AE482" s="667"/>
      <c r="AF482" s="668"/>
      <c r="AG482" s="666"/>
      <c r="AH482" s="667"/>
      <c r="AI482" s="667"/>
      <c r="AJ482" s="668"/>
      <c r="AK482" s="666"/>
      <c r="AL482" s="667"/>
      <c r="AM482" s="667"/>
      <c r="AN482" s="668"/>
      <c r="AO482" s="666"/>
      <c r="AP482" s="667"/>
      <c r="AQ482" s="667"/>
      <c r="AR482" s="668"/>
      <c r="AS482" s="666"/>
      <c r="AT482" s="667"/>
      <c r="AU482" s="667"/>
      <c r="AV482" s="668"/>
      <c r="AW482" s="648"/>
      <c r="AX482" s="649"/>
      <c r="AY482" s="650"/>
      <c r="AZ482" s="154"/>
      <c r="BA482" s="824"/>
      <c r="BB482" s="824"/>
      <c r="BC482" s="824"/>
      <c r="BD482" s="824"/>
      <c r="BE482" s="824"/>
    </row>
    <row r="483" spans="1:57" ht="12.6" customHeight="1">
      <c r="A483" s="143" t="s">
        <v>1459</v>
      </c>
      <c r="B483" s="176"/>
      <c r="C483" s="103"/>
      <c r="D483" s="103"/>
      <c r="E483" s="145"/>
      <c r="F483" s="651"/>
      <c r="G483" s="652"/>
      <c r="H483" s="653"/>
      <c r="I483" s="669"/>
      <c r="J483" s="670"/>
      <c r="K483" s="670"/>
      <c r="L483" s="671"/>
      <c r="M483" s="669"/>
      <c r="N483" s="670"/>
      <c r="O483" s="670"/>
      <c r="P483" s="671"/>
      <c r="Q483" s="669"/>
      <c r="R483" s="670"/>
      <c r="S483" s="670"/>
      <c r="T483" s="671"/>
      <c r="U483" s="669"/>
      <c r="V483" s="670"/>
      <c r="W483" s="670"/>
      <c r="X483" s="671"/>
      <c r="Y483" s="669"/>
      <c r="Z483" s="670"/>
      <c r="AA483" s="670"/>
      <c r="AB483" s="671"/>
      <c r="AC483" s="669"/>
      <c r="AD483" s="670"/>
      <c r="AE483" s="670"/>
      <c r="AF483" s="671"/>
      <c r="AG483" s="669"/>
      <c r="AH483" s="670"/>
      <c r="AI483" s="670"/>
      <c r="AJ483" s="671"/>
      <c r="AK483" s="669"/>
      <c r="AL483" s="670"/>
      <c r="AM483" s="670"/>
      <c r="AN483" s="671"/>
      <c r="AO483" s="669"/>
      <c r="AP483" s="670"/>
      <c r="AQ483" s="670"/>
      <c r="AR483" s="671"/>
      <c r="AS483" s="669"/>
      <c r="AT483" s="670"/>
      <c r="AU483" s="670"/>
      <c r="AV483" s="671"/>
      <c r="AW483" s="651"/>
      <c r="AX483" s="652"/>
      <c r="AY483" s="653"/>
      <c r="AZ483" s="154"/>
      <c r="BA483" s="824"/>
      <c r="BB483" s="824"/>
      <c r="BC483" s="824"/>
      <c r="BD483" s="824"/>
      <c r="BE483" s="824"/>
    </row>
    <row r="484" spans="1:57" ht="12.6" customHeight="1">
      <c r="A484" s="107" t="s">
        <v>1411</v>
      </c>
      <c r="B484" s="107"/>
      <c r="C484" s="108"/>
      <c r="D484" s="108"/>
      <c r="E484" s="109"/>
      <c r="F484" s="675"/>
      <c r="G484" s="676"/>
      <c r="H484" s="677"/>
      <c r="I484" s="1031"/>
      <c r="J484" s="1032"/>
      <c r="K484" s="1032"/>
      <c r="L484" s="1033"/>
      <c r="M484" s="1031"/>
      <c r="N484" s="1032"/>
      <c r="O484" s="1032"/>
      <c r="P484" s="1033"/>
      <c r="Q484" s="1031"/>
      <c r="R484" s="1032"/>
      <c r="S484" s="1032"/>
      <c r="T484" s="1033"/>
      <c r="U484" s="1031"/>
      <c r="V484" s="1032"/>
      <c r="W484" s="1032"/>
      <c r="X484" s="1033"/>
      <c r="Y484" s="1031"/>
      <c r="Z484" s="1032"/>
      <c r="AA484" s="1032"/>
      <c r="AB484" s="1033"/>
      <c r="AC484" s="1031"/>
      <c r="AD484" s="1032"/>
      <c r="AE484" s="1032"/>
      <c r="AF484" s="1033"/>
      <c r="AG484" s="1031"/>
      <c r="AH484" s="1032"/>
      <c r="AI484" s="1032"/>
      <c r="AJ484" s="1033"/>
      <c r="AK484" s="1031"/>
      <c r="AL484" s="1032"/>
      <c r="AM484" s="1032"/>
      <c r="AN484" s="1033"/>
      <c r="AO484" s="1031">
        <f>SUM('HL KNIHA VYPOC'!$E$33)</f>
        <v>0</v>
      </c>
      <c r="AP484" s="1032"/>
      <c r="AQ484" s="1032"/>
      <c r="AR484" s="1033"/>
      <c r="AS484" s="1031">
        <f>SUM('HL KNIHA VYPOC'!$E$39)</f>
        <v>0</v>
      </c>
      <c r="AT484" s="1032"/>
      <c r="AU484" s="1032"/>
      <c r="AV484" s="1033"/>
      <c r="AW484" s="675">
        <f>SUM(F484:AV484)</f>
        <v>0</v>
      </c>
      <c r="AX484" s="676"/>
      <c r="AY484" s="677"/>
      <c r="AZ484" s="154"/>
      <c r="BA484" s="824"/>
      <c r="BB484" s="824"/>
      <c r="BC484" s="824"/>
      <c r="BD484" s="824"/>
      <c r="BE484" s="824"/>
    </row>
    <row r="485" spans="1:57" ht="12.6" customHeight="1">
      <c r="A485" s="107" t="s">
        <v>1412</v>
      </c>
      <c r="B485" s="107"/>
      <c r="C485" s="108"/>
      <c r="D485" s="108"/>
      <c r="E485" s="109"/>
      <c r="F485" s="675"/>
      <c r="G485" s="676"/>
      <c r="H485" s="677"/>
      <c r="I485" s="1031"/>
      <c r="J485" s="1032"/>
      <c r="K485" s="1032"/>
      <c r="L485" s="1033"/>
      <c r="M485" s="1031"/>
      <c r="N485" s="1032"/>
      <c r="O485" s="1032"/>
      <c r="P485" s="1033"/>
      <c r="Q485" s="1031"/>
      <c r="R485" s="1032"/>
      <c r="S485" s="1032"/>
      <c r="T485" s="1033"/>
      <c r="U485" s="1031"/>
      <c r="V485" s="1032"/>
      <c r="W485" s="1032"/>
      <c r="X485" s="1033"/>
      <c r="Y485" s="1031"/>
      <c r="Z485" s="1032"/>
      <c r="AA485" s="1032"/>
      <c r="AB485" s="1033"/>
      <c r="AC485" s="1031"/>
      <c r="AD485" s="1032"/>
      <c r="AE485" s="1032"/>
      <c r="AF485" s="1033"/>
      <c r="AG485" s="1031"/>
      <c r="AH485" s="1032"/>
      <c r="AI485" s="1032"/>
      <c r="AJ485" s="1033"/>
      <c r="AK485" s="1031"/>
      <c r="AL485" s="1032"/>
      <c r="AM485" s="1032"/>
      <c r="AN485" s="1033"/>
      <c r="AO485" s="1031">
        <f>SUM('HL KNIHA VYPOC'!$F$33)</f>
        <v>0</v>
      </c>
      <c r="AP485" s="1032"/>
      <c r="AQ485" s="1032"/>
      <c r="AR485" s="1033"/>
      <c r="AS485" s="1031">
        <f>SUM('HL KNIHA VYPOC'!$F$39)</f>
        <v>0</v>
      </c>
      <c r="AT485" s="1032"/>
      <c r="AU485" s="1032"/>
      <c r="AV485" s="1033"/>
      <c r="AW485" s="675">
        <f>SUM(F485:AV485)</f>
        <v>0</v>
      </c>
      <c r="AX485" s="676"/>
      <c r="AY485" s="677"/>
      <c r="AZ485" s="154"/>
      <c r="BA485" s="824"/>
      <c r="BB485" s="824"/>
      <c r="BC485" s="824"/>
      <c r="BD485" s="824"/>
      <c r="BE485" s="824"/>
    </row>
    <row r="486" spans="1:57" ht="12.6" customHeight="1">
      <c r="A486" s="107" t="s">
        <v>1413</v>
      </c>
      <c r="B486" s="107"/>
      <c r="C486" s="108"/>
      <c r="D486" s="108"/>
      <c r="E486" s="109"/>
      <c r="F486" s="672"/>
      <c r="G486" s="673"/>
      <c r="H486" s="674"/>
      <c r="I486" s="696"/>
      <c r="J486" s="697"/>
      <c r="K486" s="697"/>
      <c r="L486" s="698"/>
      <c r="M486" s="696"/>
      <c r="N486" s="697"/>
      <c r="O486" s="697"/>
      <c r="P486" s="698"/>
      <c r="Q486" s="696"/>
      <c r="R486" s="697"/>
      <c r="S486" s="697"/>
      <c r="T486" s="698"/>
      <c r="U486" s="696"/>
      <c r="V486" s="697"/>
      <c r="W486" s="697"/>
      <c r="X486" s="698"/>
      <c r="Y486" s="696"/>
      <c r="Z486" s="697"/>
      <c r="AA486" s="697"/>
      <c r="AB486" s="698"/>
      <c r="AC486" s="696"/>
      <c r="AD486" s="697"/>
      <c r="AE486" s="697"/>
      <c r="AF486" s="698"/>
      <c r="AG486" s="696"/>
      <c r="AH486" s="697"/>
      <c r="AI486" s="697"/>
      <c r="AJ486" s="698"/>
      <c r="AK486" s="696"/>
      <c r="AL486" s="697"/>
      <c r="AM486" s="697"/>
      <c r="AN486" s="698"/>
      <c r="AO486" s="696"/>
      <c r="AP486" s="697"/>
      <c r="AQ486" s="697"/>
      <c r="AR486" s="698"/>
      <c r="AS486" s="696"/>
      <c r="AT486" s="697"/>
      <c r="AU486" s="697"/>
      <c r="AV486" s="698"/>
      <c r="AW486" s="675">
        <f>SUM(F486:AV486)</f>
        <v>0</v>
      </c>
      <c r="AX486" s="676"/>
      <c r="AY486" s="677"/>
      <c r="AZ486" s="372"/>
      <c r="BA486" s="824"/>
      <c r="BB486" s="824"/>
      <c r="BC486" s="824"/>
      <c r="BD486" s="824"/>
      <c r="BE486" s="824"/>
    </row>
    <row r="487" spans="1:57" ht="12.6" customHeight="1">
      <c r="A487" s="141" t="s">
        <v>1414</v>
      </c>
      <c r="B487" s="113"/>
      <c r="C487" s="114"/>
      <c r="D487" s="114"/>
      <c r="E487" s="115"/>
      <c r="F487" s="645"/>
      <c r="G487" s="646"/>
      <c r="H487" s="647"/>
      <c r="I487" s="663"/>
      <c r="J487" s="664"/>
      <c r="K487" s="664"/>
      <c r="L487" s="665"/>
      <c r="M487" s="663">
        <v>0</v>
      </c>
      <c r="N487" s="664"/>
      <c r="O487" s="664"/>
      <c r="P487" s="665"/>
      <c r="Q487" s="663"/>
      <c r="R487" s="664"/>
      <c r="S487" s="664"/>
      <c r="T487" s="665"/>
      <c r="U487" s="663"/>
      <c r="V487" s="664"/>
      <c r="W487" s="664"/>
      <c r="X487" s="665"/>
      <c r="Y487" s="663">
        <v>0</v>
      </c>
      <c r="Z487" s="664"/>
      <c r="AA487" s="664"/>
      <c r="AB487" s="665"/>
      <c r="AC487" s="663"/>
      <c r="AD487" s="664"/>
      <c r="AE487" s="664"/>
      <c r="AF487" s="665"/>
      <c r="AG487" s="663"/>
      <c r="AH487" s="664"/>
      <c r="AI487" s="664"/>
      <c r="AJ487" s="665"/>
      <c r="AK487" s="663"/>
      <c r="AL487" s="664"/>
      <c r="AM487" s="664"/>
      <c r="AN487" s="665"/>
      <c r="AO487" s="663">
        <f>SUM('HL KNIHA VYPOC'!$G$33)</f>
        <v>0</v>
      </c>
      <c r="AP487" s="664"/>
      <c r="AQ487" s="664"/>
      <c r="AR487" s="665"/>
      <c r="AS487" s="663">
        <f>SUM('HL KNIHA VYPOC'!$G$39)</f>
        <v>0</v>
      </c>
      <c r="AT487" s="664"/>
      <c r="AU487" s="664"/>
      <c r="AV487" s="665"/>
      <c r="AW487" s="645">
        <v>0</v>
      </c>
      <c r="AX487" s="646"/>
      <c r="AY487" s="647"/>
      <c r="AZ487" s="154"/>
      <c r="BA487" s="824"/>
      <c r="BB487" s="824"/>
      <c r="BC487" s="824"/>
      <c r="BD487" s="824"/>
      <c r="BE487" s="824"/>
    </row>
    <row r="488" spans="1:57" ht="12.6" customHeight="1">
      <c r="A488" s="143" t="s">
        <v>1458</v>
      </c>
      <c r="B488" s="176"/>
      <c r="C488" s="103"/>
      <c r="D488" s="103"/>
      <c r="E488" s="145"/>
      <c r="F488" s="648"/>
      <c r="G488" s="649"/>
      <c r="H488" s="650"/>
      <c r="I488" s="666"/>
      <c r="J488" s="667"/>
      <c r="K488" s="667"/>
      <c r="L488" s="668"/>
      <c r="M488" s="666"/>
      <c r="N488" s="667"/>
      <c r="O488" s="667"/>
      <c r="P488" s="668"/>
      <c r="Q488" s="666"/>
      <c r="R488" s="667"/>
      <c r="S488" s="667"/>
      <c r="T488" s="668"/>
      <c r="U488" s="666"/>
      <c r="V488" s="667"/>
      <c r="W488" s="667"/>
      <c r="X488" s="668"/>
      <c r="Y488" s="666"/>
      <c r="Z488" s="667"/>
      <c r="AA488" s="667"/>
      <c r="AB488" s="668"/>
      <c r="AC488" s="666"/>
      <c r="AD488" s="667"/>
      <c r="AE488" s="667"/>
      <c r="AF488" s="668"/>
      <c r="AG488" s="666"/>
      <c r="AH488" s="667"/>
      <c r="AI488" s="667"/>
      <c r="AJ488" s="668"/>
      <c r="AK488" s="666"/>
      <c r="AL488" s="667"/>
      <c r="AM488" s="667"/>
      <c r="AN488" s="668"/>
      <c r="AO488" s="666"/>
      <c r="AP488" s="667"/>
      <c r="AQ488" s="667"/>
      <c r="AR488" s="668"/>
      <c r="AS488" s="666"/>
      <c r="AT488" s="667"/>
      <c r="AU488" s="667"/>
      <c r="AV488" s="668"/>
      <c r="AW488" s="648"/>
      <c r="AX488" s="649"/>
      <c r="AY488" s="650"/>
      <c r="AZ488" s="154"/>
      <c r="BA488" s="824"/>
      <c r="BB488" s="824"/>
      <c r="BC488" s="824"/>
      <c r="BD488" s="824"/>
      <c r="BE488" s="824"/>
    </row>
    <row r="489" spans="1:57" ht="12.6" customHeight="1">
      <c r="A489" s="146" t="s">
        <v>1459</v>
      </c>
      <c r="B489" s="116"/>
      <c r="C489" s="117"/>
      <c r="D489" s="117"/>
      <c r="E489" s="118"/>
      <c r="F489" s="651"/>
      <c r="G489" s="652"/>
      <c r="H489" s="653"/>
      <c r="I489" s="669"/>
      <c r="J489" s="670"/>
      <c r="K489" s="670"/>
      <c r="L489" s="671"/>
      <c r="M489" s="669"/>
      <c r="N489" s="670"/>
      <c r="O489" s="670"/>
      <c r="P489" s="671"/>
      <c r="Q489" s="669"/>
      <c r="R489" s="670"/>
      <c r="S489" s="670"/>
      <c r="T489" s="671"/>
      <c r="U489" s="669"/>
      <c r="V489" s="670"/>
      <c r="W489" s="670"/>
      <c r="X489" s="671"/>
      <c r="Y489" s="669"/>
      <c r="Z489" s="670"/>
      <c r="AA489" s="670"/>
      <c r="AB489" s="671"/>
      <c r="AC489" s="669"/>
      <c r="AD489" s="670"/>
      <c r="AE489" s="670"/>
      <c r="AF489" s="671"/>
      <c r="AG489" s="669"/>
      <c r="AH489" s="670"/>
      <c r="AI489" s="670"/>
      <c r="AJ489" s="671"/>
      <c r="AK489" s="669"/>
      <c r="AL489" s="670"/>
      <c r="AM489" s="670"/>
      <c r="AN489" s="671"/>
      <c r="AO489" s="669"/>
      <c r="AP489" s="670"/>
      <c r="AQ489" s="670"/>
      <c r="AR489" s="671"/>
      <c r="AS489" s="669"/>
      <c r="AT489" s="670"/>
      <c r="AU489" s="670"/>
      <c r="AV489" s="671"/>
      <c r="AW489" s="651"/>
      <c r="AX489" s="652"/>
      <c r="AY489" s="653"/>
      <c r="AZ489" s="154"/>
      <c r="BA489" s="824"/>
      <c r="BB489" s="824"/>
      <c r="BC489" s="824"/>
      <c r="BD489" s="824"/>
      <c r="BE489" s="824"/>
    </row>
    <row r="490" spans="1:57" ht="12.6" customHeight="1">
      <c r="A490" s="103" t="s">
        <v>1416</v>
      </c>
      <c r="B490" s="103"/>
      <c r="C490" s="103"/>
      <c r="D490" s="103"/>
      <c r="E490" s="103"/>
      <c r="F490" s="370"/>
      <c r="G490" s="370"/>
      <c r="H490" s="370"/>
      <c r="I490" s="370"/>
      <c r="J490" s="370"/>
      <c r="K490" s="370"/>
      <c r="L490" s="370"/>
      <c r="M490" s="370"/>
      <c r="N490" s="370"/>
      <c r="O490" s="370"/>
      <c r="P490" s="370"/>
      <c r="Q490" s="370"/>
      <c r="R490" s="370"/>
      <c r="S490" s="370"/>
      <c r="T490" s="370"/>
      <c r="U490" s="370"/>
      <c r="V490" s="370"/>
      <c r="W490" s="370"/>
      <c r="X490" s="370"/>
      <c r="Y490" s="370"/>
      <c r="Z490" s="370"/>
      <c r="AA490" s="370"/>
      <c r="AB490" s="370"/>
      <c r="AC490" s="370"/>
      <c r="AD490" s="370"/>
      <c r="AE490" s="370"/>
      <c r="AF490" s="370"/>
      <c r="AG490" s="370"/>
      <c r="AH490" s="370"/>
      <c r="AI490" s="370"/>
      <c r="AJ490" s="370"/>
      <c r="AK490" s="370"/>
      <c r="AL490" s="370"/>
      <c r="AM490" s="370"/>
      <c r="AN490" s="370"/>
      <c r="AO490" s="370"/>
      <c r="AP490" s="370"/>
      <c r="AQ490" s="370"/>
      <c r="AR490" s="370"/>
      <c r="AS490" s="370"/>
      <c r="AT490" s="370"/>
      <c r="AU490" s="370"/>
      <c r="AV490" s="370"/>
      <c r="AW490" s="370"/>
      <c r="AX490" s="370"/>
      <c r="AY490" s="370"/>
      <c r="AZ490" s="154"/>
      <c r="BA490" s="111"/>
      <c r="BB490" s="111"/>
      <c r="BC490" s="111"/>
      <c r="BD490" s="111"/>
      <c r="BE490" s="171"/>
    </row>
    <row r="491" spans="1:57" ht="12.6" customHeight="1">
      <c r="A491" s="141" t="s">
        <v>1456</v>
      </c>
      <c r="B491" s="114"/>
      <c r="C491" s="114"/>
      <c r="D491" s="114"/>
      <c r="E491" s="114"/>
      <c r="F491" s="663"/>
      <c r="G491" s="664"/>
      <c r="H491" s="665"/>
      <c r="I491" s="663"/>
      <c r="J491" s="664"/>
      <c r="K491" s="664"/>
      <c r="L491" s="665"/>
      <c r="M491" s="663"/>
      <c r="N491" s="664"/>
      <c r="O491" s="664"/>
      <c r="P491" s="665"/>
      <c r="Q491" s="663"/>
      <c r="R491" s="664"/>
      <c r="S491" s="664"/>
      <c r="T491" s="665"/>
      <c r="U491" s="663"/>
      <c r="V491" s="664"/>
      <c r="W491" s="664"/>
      <c r="X491" s="665"/>
      <c r="Y491" s="663"/>
      <c r="Z491" s="664"/>
      <c r="AA491" s="664"/>
      <c r="AB491" s="665"/>
      <c r="AC491" s="663"/>
      <c r="AD491" s="664"/>
      <c r="AE491" s="664"/>
      <c r="AF491" s="665"/>
      <c r="AG491" s="663"/>
      <c r="AH491" s="664"/>
      <c r="AI491" s="664"/>
      <c r="AJ491" s="665"/>
      <c r="AK491" s="663"/>
      <c r="AL491" s="664"/>
      <c r="AM491" s="664"/>
      <c r="AN491" s="665"/>
      <c r="AO491" s="663"/>
      <c r="AP491" s="664"/>
      <c r="AQ491" s="664"/>
      <c r="AR491" s="665"/>
      <c r="AS491" s="663"/>
      <c r="AT491" s="664"/>
      <c r="AU491" s="664"/>
      <c r="AV491" s="665"/>
      <c r="AW491" s="663">
        <f>SUM(F491:AV494)</f>
        <v>0</v>
      </c>
      <c r="AX491" s="664"/>
      <c r="AY491" s="665"/>
      <c r="AZ491" s="154"/>
      <c r="BA491" s="824"/>
      <c r="BB491" s="824"/>
      <c r="BC491" s="824"/>
      <c r="BD491" s="824"/>
      <c r="BE491" s="824"/>
    </row>
    <row r="492" spans="1:57" ht="12.6" customHeight="1">
      <c r="A492" s="143" t="s">
        <v>1457</v>
      </c>
      <c r="B492" s="103"/>
      <c r="C492" s="103"/>
      <c r="D492" s="103"/>
      <c r="E492" s="103"/>
      <c r="F492" s="666"/>
      <c r="G492" s="667"/>
      <c r="H492" s="668"/>
      <c r="I492" s="666"/>
      <c r="J492" s="667"/>
      <c r="K492" s="667"/>
      <c r="L492" s="668"/>
      <c r="M492" s="666"/>
      <c r="N492" s="667"/>
      <c r="O492" s="667"/>
      <c r="P492" s="668"/>
      <c r="Q492" s="666"/>
      <c r="R492" s="667"/>
      <c r="S492" s="667"/>
      <c r="T492" s="668"/>
      <c r="U492" s="666"/>
      <c r="V492" s="667"/>
      <c r="W492" s="667"/>
      <c r="X492" s="668"/>
      <c r="Y492" s="666"/>
      <c r="Z492" s="667"/>
      <c r="AA492" s="667"/>
      <c r="AB492" s="668"/>
      <c r="AC492" s="666"/>
      <c r="AD492" s="667"/>
      <c r="AE492" s="667"/>
      <c r="AF492" s="668"/>
      <c r="AG492" s="666"/>
      <c r="AH492" s="667"/>
      <c r="AI492" s="667"/>
      <c r="AJ492" s="668"/>
      <c r="AK492" s="666"/>
      <c r="AL492" s="667"/>
      <c r="AM492" s="667"/>
      <c r="AN492" s="668"/>
      <c r="AO492" s="666"/>
      <c r="AP492" s="667"/>
      <c r="AQ492" s="667"/>
      <c r="AR492" s="668"/>
      <c r="AS492" s="666"/>
      <c r="AT492" s="667"/>
      <c r="AU492" s="667"/>
      <c r="AV492" s="668"/>
      <c r="AW492" s="666"/>
      <c r="AX492" s="667"/>
      <c r="AY492" s="668"/>
      <c r="AZ492" s="154"/>
      <c r="BA492" s="824"/>
      <c r="BB492" s="824"/>
      <c r="BC492" s="824"/>
      <c r="BD492" s="824"/>
      <c r="BE492" s="824"/>
    </row>
    <row r="493" spans="1:57" ht="12.6" customHeight="1">
      <c r="A493" s="143" t="s">
        <v>1458</v>
      </c>
      <c r="B493" s="103"/>
      <c r="C493" s="103"/>
      <c r="D493" s="103"/>
      <c r="E493" s="103"/>
      <c r="F493" s="666"/>
      <c r="G493" s="667"/>
      <c r="H493" s="668"/>
      <c r="I493" s="666"/>
      <c r="J493" s="667"/>
      <c r="K493" s="667"/>
      <c r="L493" s="668"/>
      <c r="M493" s="666"/>
      <c r="N493" s="667"/>
      <c r="O493" s="667"/>
      <c r="P493" s="668"/>
      <c r="Q493" s="666"/>
      <c r="R493" s="667"/>
      <c r="S493" s="667"/>
      <c r="T493" s="668"/>
      <c r="U493" s="666"/>
      <c r="V493" s="667"/>
      <c r="W493" s="667"/>
      <c r="X493" s="668"/>
      <c r="Y493" s="666"/>
      <c r="Z493" s="667"/>
      <c r="AA493" s="667"/>
      <c r="AB493" s="668"/>
      <c r="AC493" s="666"/>
      <c r="AD493" s="667"/>
      <c r="AE493" s="667"/>
      <c r="AF493" s="668"/>
      <c r="AG493" s="666"/>
      <c r="AH493" s="667"/>
      <c r="AI493" s="667"/>
      <c r="AJ493" s="668"/>
      <c r="AK493" s="666"/>
      <c r="AL493" s="667"/>
      <c r="AM493" s="667"/>
      <c r="AN493" s="668"/>
      <c r="AO493" s="666"/>
      <c r="AP493" s="667"/>
      <c r="AQ493" s="667"/>
      <c r="AR493" s="668"/>
      <c r="AS493" s="666"/>
      <c r="AT493" s="667"/>
      <c r="AU493" s="667"/>
      <c r="AV493" s="668"/>
      <c r="AW493" s="666"/>
      <c r="AX493" s="667"/>
      <c r="AY493" s="668"/>
      <c r="AZ493" s="154"/>
      <c r="BA493" s="824"/>
      <c r="BB493" s="824"/>
      <c r="BC493" s="824"/>
      <c r="BD493" s="824"/>
      <c r="BE493" s="824"/>
    </row>
    <row r="494" spans="1:57" ht="12.6" customHeight="1">
      <c r="A494" s="146" t="s">
        <v>1459</v>
      </c>
      <c r="B494" s="117"/>
      <c r="C494" s="117"/>
      <c r="D494" s="117"/>
      <c r="E494" s="117"/>
      <c r="F494" s="669"/>
      <c r="G494" s="670"/>
      <c r="H494" s="671"/>
      <c r="I494" s="669"/>
      <c r="J494" s="670"/>
      <c r="K494" s="670"/>
      <c r="L494" s="671"/>
      <c r="M494" s="669"/>
      <c r="N494" s="670"/>
      <c r="O494" s="670"/>
      <c r="P494" s="671"/>
      <c r="Q494" s="669"/>
      <c r="R494" s="670"/>
      <c r="S494" s="670"/>
      <c r="T494" s="671"/>
      <c r="U494" s="669"/>
      <c r="V494" s="670"/>
      <c r="W494" s="670"/>
      <c r="X494" s="671"/>
      <c r="Y494" s="669"/>
      <c r="Z494" s="670"/>
      <c r="AA494" s="670"/>
      <c r="AB494" s="671"/>
      <c r="AC494" s="669"/>
      <c r="AD494" s="670"/>
      <c r="AE494" s="670"/>
      <c r="AF494" s="671"/>
      <c r="AG494" s="669"/>
      <c r="AH494" s="670"/>
      <c r="AI494" s="670"/>
      <c r="AJ494" s="671"/>
      <c r="AK494" s="669"/>
      <c r="AL494" s="670"/>
      <c r="AM494" s="670"/>
      <c r="AN494" s="671"/>
      <c r="AO494" s="669"/>
      <c r="AP494" s="670"/>
      <c r="AQ494" s="670"/>
      <c r="AR494" s="671"/>
      <c r="AS494" s="669"/>
      <c r="AT494" s="670"/>
      <c r="AU494" s="670"/>
      <c r="AV494" s="671"/>
      <c r="AW494" s="669"/>
      <c r="AX494" s="670"/>
      <c r="AY494" s="671"/>
      <c r="AZ494" s="154"/>
      <c r="BA494" s="824"/>
      <c r="BB494" s="824"/>
      <c r="BC494" s="824"/>
      <c r="BD494" s="824"/>
      <c r="BE494" s="824"/>
    </row>
    <row r="495" spans="1:57" ht="12.6" customHeight="1">
      <c r="A495" s="107" t="s">
        <v>1411</v>
      </c>
      <c r="B495" s="108"/>
      <c r="C495" s="108"/>
      <c r="D495" s="108"/>
      <c r="E495" s="108"/>
      <c r="F495" s="672"/>
      <c r="G495" s="673"/>
      <c r="H495" s="674"/>
      <c r="I495" s="696"/>
      <c r="J495" s="697"/>
      <c r="K495" s="697"/>
      <c r="L495" s="698"/>
      <c r="M495" s="696"/>
      <c r="N495" s="697"/>
      <c r="O495" s="697"/>
      <c r="P495" s="698"/>
      <c r="Q495" s="696"/>
      <c r="R495" s="697"/>
      <c r="S495" s="697"/>
      <c r="T495" s="698"/>
      <c r="U495" s="696"/>
      <c r="V495" s="697"/>
      <c r="W495" s="697"/>
      <c r="X495" s="698"/>
      <c r="Y495" s="696"/>
      <c r="Z495" s="697"/>
      <c r="AA495" s="697"/>
      <c r="AB495" s="698"/>
      <c r="AC495" s="696"/>
      <c r="AD495" s="697"/>
      <c r="AE495" s="697"/>
      <c r="AF495" s="698"/>
      <c r="AG495" s="696"/>
      <c r="AH495" s="697"/>
      <c r="AI495" s="697"/>
      <c r="AJ495" s="698"/>
      <c r="AK495" s="696"/>
      <c r="AL495" s="697"/>
      <c r="AM495" s="697"/>
      <c r="AN495" s="698"/>
      <c r="AO495" s="696"/>
      <c r="AP495" s="697"/>
      <c r="AQ495" s="697"/>
      <c r="AR495" s="698"/>
      <c r="AS495" s="696"/>
      <c r="AT495" s="697"/>
      <c r="AU495" s="697"/>
      <c r="AV495" s="698"/>
      <c r="AW495" s="1028">
        <f>SUM(F495:AV495)</f>
        <v>0</v>
      </c>
      <c r="AX495" s="1029"/>
      <c r="AY495" s="1030"/>
      <c r="AZ495" s="372"/>
      <c r="BA495" s="824"/>
      <c r="BB495" s="824"/>
      <c r="BC495" s="824"/>
      <c r="BD495" s="824"/>
      <c r="BE495" s="824"/>
    </row>
    <row r="496" spans="1:57" ht="12.6" customHeight="1">
      <c r="A496" s="107" t="s">
        <v>1412</v>
      </c>
      <c r="B496" s="150"/>
      <c r="C496" s="108"/>
      <c r="D496" s="108"/>
      <c r="E496" s="108"/>
      <c r="F496" s="672"/>
      <c r="G496" s="673"/>
      <c r="H496" s="674"/>
      <c r="I496" s="696"/>
      <c r="J496" s="697"/>
      <c r="K496" s="697"/>
      <c r="L496" s="698"/>
      <c r="M496" s="696"/>
      <c r="N496" s="697"/>
      <c r="O496" s="697"/>
      <c r="P496" s="698"/>
      <c r="Q496" s="696"/>
      <c r="R496" s="697"/>
      <c r="S496" s="697"/>
      <c r="T496" s="698"/>
      <c r="U496" s="696"/>
      <c r="V496" s="697"/>
      <c r="W496" s="697"/>
      <c r="X496" s="698"/>
      <c r="Y496" s="696"/>
      <c r="Z496" s="697"/>
      <c r="AA496" s="697"/>
      <c r="AB496" s="698"/>
      <c r="AC496" s="696"/>
      <c r="AD496" s="697"/>
      <c r="AE496" s="697"/>
      <c r="AF496" s="698"/>
      <c r="AG496" s="696"/>
      <c r="AH496" s="697"/>
      <c r="AI496" s="697"/>
      <c r="AJ496" s="698"/>
      <c r="AK496" s="696"/>
      <c r="AL496" s="697"/>
      <c r="AM496" s="697"/>
      <c r="AN496" s="698"/>
      <c r="AO496" s="696"/>
      <c r="AP496" s="697"/>
      <c r="AQ496" s="697"/>
      <c r="AR496" s="698"/>
      <c r="AS496" s="696"/>
      <c r="AT496" s="697"/>
      <c r="AU496" s="697"/>
      <c r="AV496" s="698"/>
      <c r="AW496" s="1028">
        <f>SUM(F496:AV496)</f>
        <v>0</v>
      </c>
      <c r="AX496" s="1029"/>
      <c r="AY496" s="1030"/>
      <c r="AZ496" s="372"/>
      <c r="BA496" s="824"/>
      <c r="BB496" s="824"/>
      <c r="BC496" s="824"/>
      <c r="BD496" s="824"/>
      <c r="BE496" s="824"/>
    </row>
    <row r="497" spans="1:57" ht="12.6" customHeight="1">
      <c r="A497" s="107" t="s">
        <v>1413</v>
      </c>
      <c r="B497" s="150"/>
      <c r="C497" s="108"/>
      <c r="D497" s="108"/>
      <c r="E497" s="108"/>
      <c r="F497" s="672"/>
      <c r="G497" s="673"/>
      <c r="H497" s="674"/>
      <c r="I497" s="696"/>
      <c r="J497" s="697"/>
      <c r="K497" s="697"/>
      <c r="L497" s="698"/>
      <c r="M497" s="696"/>
      <c r="N497" s="697"/>
      <c r="O497" s="697"/>
      <c r="P497" s="698"/>
      <c r="Q497" s="696"/>
      <c r="R497" s="697"/>
      <c r="S497" s="697"/>
      <c r="T497" s="698"/>
      <c r="U497" s="696"/>
      <c r="V497" s="697"/>
      <c r="W497" s="697"/>
      <c r="X497" s="698"/>
      <c r="Y497" s="696"/>
      <c r="Z497" s="697"/>
      <c r="AA497" s="697"/>
      <c r="AB497" s="698"/>
      <c r="AC497" s="696"/>
      <c r="AD497" s="697"/>
      <c r="AE497" s="697"/>
      <c r="AF497" s="698"/>
      <c r="AG497" s="696"/>
      <c r="AH497" s="697"/>
      <c r="AI497" s="697"/>
      <c r="AJ497" s="698"/>
      <c r="AK497" s="696"/>
      <c r="AL497" s="697"/>
      <c r="AM497" s="697"/>
      <c r="AN497" s="698"/>
      <c r="AO497" s="696"/>
      <c r="AP497" s="697"/>
      <c r="AQ497" s="697"/>
      <c r="AR497" s="698"/>
      <c r="AS497" s="696"/>
      <c r="AT497" s="697"/>
      <c r="AU497" s="697"/>
      <c r="AV497" s="698"/>
      <c r="AW497" s="1028">
        <f>SUM(F497:AV497)</f>
        <v>0</v>
      </c>
      <c r="AX497" s="1029"/>
      <c r="AY497" s="1030"/>
      <c r="AZ497" s="372"/>
      <c r="BA497" s="824"/>
      <c r="BB497" s="824"/>
      <c r="BC497" s="824"/>
      <c r="BD497" s="824"/>
      <c r="BE497" s="824"/>
    </row>
    <row r="498" spans="1:57" ht="12.6" customHeight="1">
      <c r="A498" s="143" t="s">
        <v>1414</v>
      </c>
      <c r="B498" s="103"/>
      <c r="C498" s="103"/>
      <c r="D498" s="103"/>
      <c r="E498" s="103"/>
      <c r="F498" s="645"/>
      <c r="G498" s="646"/>
      <c r="H498" s="647"/>
      <c r="I498" s="663"/>
      <c r="J498" s="664"/>
      <c r="K498" s="664"/>
      <c r="L498" s="665"/>
      <c r="M498" s="663"/>
      <c r="N498" s="664"/>
      <c r="O498" s="664"/>
      <c r="P498" s="665"/>
      <c r="Q498" s="663"/>
      <c r="R498" s="664"/>
      <c r="S498" s="664"/>
      <c r="T498" s="665"/>
      <c r="U498" s="663"/>
      <c r="V498" s="664"/>
      <c r="W498" s="664"/>
      <c r="X498" s="665"/>
      <c r="Y498" s="663"/>
      <c r="Z498" s="664"/>
      <c r="AA498" s="664"/>
      <c r="AB498" s="665"/>
      <c r="AC498" s="663"/>
      <c r="AD498" s="664"/>
      <c r="AE498" s="664"/>
      <c r="AF498" s="665"/>
      <c r="AG498" s="663"/>
      <c r="AH498" s="664"/>
      <c r="AI498" s="664"/>
      <c r="AJ498" s="665"/>
      <c r="AK498" s="663"/>
      <c r="AL498" s="664"/>
      <c r="AM498" s="664"/>
      <c r="AN498" s="665"/>
      <c r="AO498" s="663"/>
      <c r="AP498" s="664"/>
      <c r="AQ498" s="664"/>
      <c r="AR498" s="665"/>
      <c r="AS498" s="663"/>
      <c r="AT498" s="664"/>
      <c r="AU498" s="664"/>
      <c r="AV498" s="665"/>
      <c r="AW498" s="645">
        <f>SUM(F498:AV500)</f>
        <v>0</v>
      </c>
      <c r="AX498" s="646"/>
      <c r="AY498" s="647"/>
      <c r="AZ498" s="154"/>
      <c r="BA498" s="824"/>
      <c r="BB498" s="824"/>
      <c r="BC498" s="824"/>
      <c r="BD498" s="824"/>
      <c r="BE498" s="824"/>
    </row>
    <row r="499" spans="1:57" ht="12.6" customHeight="1">
      <c r="A499" s="143" t="s">
        <v>1458</v>
      </c>
      <c r="B499" s="103"/>
      <c r="C499" s="103"/>
      <c r="D499" s="103"/>
      <c r="E499" s="103"/>
      <c r="F499" s="648"/>
      <c r="G499" s="649"/>
      <c r="H499" s="650"/>
      <c r="I499" s="666"/>
      <c r="J499" s="667"/>
      <c r="K499" s="667"/>
      <c r="L499" s="668"/>
      <c r="M499" s="666"/>
      <c r="N499" s="667"/>
      <c r="O499" s="667"/>
      <c r="P499" s="668"/>
      <c r="Q499" s="666"/>
      <c r="R499" s="667"/>
      <c r="S499" s="667"/>
      <c r="T499" s="668"/>
      <c r="U499" s="666"/>
      <c r="V499" s="667"/>
      <c r="W499" s="667"/>
      <c r="X499" s="668"/>
      <c r="Y499" s="666"/>
      <c r="Z499" s="667"/>
      <c r="AA499" s="667"/>
      <c r="AB499" s="668"/>
      <c r="AC499" s="666"/>
      <c r="AD499" s="667"/>
      <c r="AE499" s="667"/>
      <c r="AF499" s="668"/>
      <c r="AG499" s="666"/>
      <c r="AH499" s="667"/>
      <c r="AI499" s="667"/>
      <c r="AJ499" s="668"/>
      <c r="AK499" s="666"/>
      <c r="AL499" s="667"/>
      <c r="AM499" s="667"/>
      <c r="AN499" s="668"/>
      <c r="AO499" s="666"/>
      <c r="AP499" s="667"/>
      <c r="AQ499" s="667"/>
      <c r="AR499" s="668"/>
      <c r="AS499" s="666"/>
      <c r="AT499" s="667"/>
      <c r="AU499" s="667"/>
      <c r="AV499" s="668"/>
      <c r="AW499" s="648"/>
      <c r="AX499" s="649"/>
      <c r="AY499" s="650"/>
      <c r="AZ499" s="154"/>
      <c r="BA499" s="824"/>
      <c r="BB499" s="824"/>
      <c r="BC499" s="824"/>
      <c r="BD499" s="824"/>
      <c r="BE499" s="824"/>
    </row>
    <row r="500" spans="1:57" ht="12.6" customHeight="1">
      <c r="A500" s="146" t="s">
        <v>1459</v>
      </c>
      <c r="B500" s="117"/>
      <c r="C500" s="117"/>
      <c r="D500" s="117"/>
      <c r="E500" s="117"/>
      <c r="F500" s="651"/>
      <c r="G500" s="652"/>
      <c r="H500" s="653"/>
      <c r="I500" s="669"/>
      <c r="J500" s="670"/>
      <c r="K500" s="670"/>
      <c r="L500" s="671"/>
      <c r="M500" s="669"/>
      <c r="N500" s="670"/>
      <c r="O500" s="670"/>
      <c r="P500" s="671"/>
      <c r="Q500" s="669"/>
      <c r="R500" s="670"/>
      <c r="S500" s="670"/>
      <c r="T500" s="671"/>
      <c r="U500" s="669"/>
      <c r="V500" s="670"/>
      <c r="W500" s="670"/>
      <c r="X500" s="671"/>
      <c r="Y500" s="669"/>
      <c r="Z500" s="670"/>
      <c r="AA500" s="670"/>
      <c r="AB500" s="671"/>
      <c r="AC500" s="669"/>
      <c r="AD500" s="670"/>
      <c r="AE500" s="670"/>
      <c r="AF500" s="671"/>
      <c r="AG500" s="669"/>
      <c r="AH500" s="670"/>
      <c r="AI500" s="670"/>
      <c r="AJ500" s="671"/>
      <c r="AK500" s="669"/>
      <c r="AL500" s="670"/>
      <c r="AM500" s="670"/>
      <c r="AN500" s="671"/>
      <c r="AO500" s="669"/>
      <c r="AP500" s="670"/>
      <c r="AQ500" s="670"/>
      <c r="AR500" s="671"/>
      <c r="AS500" s="669"/>
      <c r="AT500" s="670"/>
      <c r="AU500" s="670"/>
      <c r="AV500" s="671"/>
      <c r="AW500" s="651"/>
      <c r="AX500" s="652"/>
      <c r="AY500" s="653"/>
      <c r="AZ500" s="154"/>
      <c r="BA500" s="824"/>
      <c r="BB500" s="824"/>
      <c r="BC500" s="824"/>
      <c r="BD500" s="824"/>
      <c r="BE500" s="824"/>
    </row>
    <row r="501" spans="1:57" ht="12.6" customHeight="1">
      <c r="A501" s="108" t="s">
        <v>1478</v>
      </c>
      <c r="B501" s="108"/>
      <c r="C501" s="108"/>
      <c r="D501" s="108"/>
      <c r="E501" s="108"/>
      <c r="F501" s="371"/>
      <c r="G501" s="371"/>
      <c r="H501" s="371"/>
      <c r="I501" s="371"/>
      <c r="J501" s="371"/>
      <c r="K501" s="371"/>
      <c r="L501" s="371"/>
      <c r="M501" s="371"/>
      <c r="N501" s="371"/>
      <c r="O501" s="371"/>
      <c r="P501" s="371"/>
      <c r="Q501" s="371"/>
      <c r="R501" s="371"/>
      <c r="S501" s="371"/>
      <c r="T501" s="371"/>
      <c r="U501" s="371"/>
      <c r="V501" s="371"/>
      <c r="W501" s="371"/>
      <c r="X501" s="371"/>
      <c r="Y501" s="371"/>
      <c r="Z501" s="371"/>
      <c r="AA501" s="371"/>
      <c r="AB501" s="371"/>
      <c r="AC501" s="371"/>
      <c r="AD501" s="371"/>
      <c r="AE501" s="371"/>
      <c r="AF501" s="371"/>
      <c r="AG501" s="371"/>
      <c r="AH501" s="371"/>
      <c r="AI501" s="371"/>
      <c r="AJ501" s="371"/>
      <c r="AK501" s="371"/>
      <c r="AL501" s="371"/>
      <c r="AM501" s="371"/>
      <c r="AN501" s="371"/>
      <c r="AO501" s="371"/>
      <c r="AP501" s="371"/>
      <c r="AQ501" s="371"/>
      <c r="AR501" s="371"/>
      <c r="AS501" s="371"/>
      <c r="AT501" s="371"/>
      <c r="AU501" s="371"/>
      <c r="AV501" s="371"/>
      <c r="AW501" s="371"/>
      <c r="AX501" s="371"/>
      <c r="AY501" s="371"/>
      <c r="AZ501" s="154"/>
      <c r="BA501" s="171"/>
      <c r="BB501" s="171"/>
      <c r="BC501" s="171"/>
      <c r="BD501" s="171"/>
      <c r="BE501" s="171"/>
    </row>
    <row r="502" spans="1:57" ht="12.6" customHeight="1">
      <c r="A502" s="141" t="s">
        <v>1456</v>
      </c>
      <c r="B502" s="114"/>
      <c r="C502" s="114"/>
      <c r="D502" s="114"/>
      <c r="E502" s="114"/>
      <c r="F502" s="645">
        <f>SUM(F480-F491)</f>
        <v>0</v>
      </c>
      <c r="G502" s="646"/>
      <c r="H502" s="647"/>
      <c r="I502" s="663">
        <f>SUM(I480-I491)</f>
        <v>0</v>
      </c>
      <c r="J502" s="664"/>
      <c r="K502" s="664"/>
      <c r="L502" s="665"/>
      <c r="M502" s="663">
        <f>SUM(M480-M491)</f>
        <v>0</v>
      </c>
      <c r="N502" s="664"/>
      <c r="O502" s="664"/>
      <c r="P502" s="665"/>
      <c r="Q502" s="663">
        <f>SUM(Q480-Q491)</f>
        <v>0</v>
      </c>
      <c r="R502" s="664"/>
      <c r="S502" s="664"/>
      <c r="T502" s="665"/>
      <c r="U502" s="663">
        <f>SUM(U480-U491)</f>
        <v>0</v>
      </c>
      <c r="V502" s="664"/>
      <c r="W502" s="664"/>
      <c r="X502" s="665"/>
      <c r="Y502" s="663">
        <f>SUM(Y480-Y491)</f>
        <v>0</v>
      </c>
      <c r="Z502" s="664"/>
      <c r="AA502" s="664"/>
      <c r="AB502" s="665"/>
      <c r="AC502" s="663">
        <f>SUM(AC480-AC491)</f>
        <v>0</v>
      </c>
      <c r="AD502" s="664"/>
      <c r="AE502" s="664"/>
      <c r="AF502" s="665"/>
      <c r="AG502" s="663">
        <f>SUM(AG480-AG491)</f>
        <v>0</v>
      </c>
      <c r="AH502" s="664"/>
      <c r="AI502" s="664"/>
      <c r="AJ502" s="665"/>
      <c r="AK502" s="663">
        <f>SUM(AK480-AK491)</f>
        <v>0</v>
      </c>
      <c r="AL502" s="664"/>
      <c r="AM502" s="664"/>
      <c r="AN502" s="665"/>
      <c r="AO502" s="663">
        <f>SUM(AO480-AO491)</f>
        <v>0</v>
      </c>
      <c r="AP502" s="664"/>
      <c r="AQ502" s="664"/>
      <c r="AR502" s="665"/>
      <c r="AS502" s="663">
        <f>SUM(AS480-AS491)</f>
        <v>0</v>
      </c>
      <c r="AT502" s="664"/>
      <c r="AU502" s="664"/>
      <c r="AV502" s="665"/>
      <c r="AW502" s="645">
        <f>SUM(F502:AV505)</f>
        <v>0</v>
      </c>
      <c r="AX502" s="646"/>
      <c r="AY502" s="647"/>
      <c r="AZ502" s="154"/>
      <c r="BA502" s="817"/>
      <c r="BB502" s="817"/>
      <c r="BC502" s="817"/>
      <c r="BD502" s="817"/>
      <c r="BE502" s="817"/>
    </row>
    <row r="503" spans="1:57" ht="12.6" customHeight="1">
      <c r="A503" s="143" t="s">
        <v>1457</v>
      </c>
      <c r="B503" s="103"/>
      <c r="C503" s="103"/>
      <c r="D503" s="103"/>
      <c r="E503" s="103"/>
      <c r="F503" s="648"/>
      <c r="G503" s="649"/>
      <c r="H503" s="650"/>
      <c r="I503" s="666"/>
      <c r="J503" s="667"/>
      <c r="K503" s="667"/>
      <c r="L503" s="668"/>
      <c r="M503" s="666"/>
      <c r="N503" s="667"/>
      <c r="O503" s="667"/>
      <c r="P503" s="668"/>
      <c r="Q503" s="666"/>
      <c r="R503" s="667"/>
      <c r="S503" s="667"/>
      <c r="T503" s="668"/>
      <c r="U503" s="666"/>
      <c r="V503" s="667"/>
      <c r="W503" s="667"/>
      <c r="X503" s="668"/>
      <c r="Y503" s="666"/>
      <c r="Z503" s="667"/>
      <c r="AA503" s="667"/>
      <c r="AB503" s="668"/>
      <c r="AC503" s="666"/>
      <c r="AD503" s="667"/>
      <c r="AE503" s="667"/>
      <c r="AF503" s="668"/>
      <c r="AG503" s="666"/>
      <c r="AH503" s="667"/>
      <c r="AI503" s="667"/>
      <c r="AJ503" s="668"/>
      <c r="AK503" s="666"/>
      <c r="AL503" s="667"/>
      <c r="AM503" s="667"/>
      <c r="AN503" s="668"/>
      <c r="AO503" s="666"/>
      <c r="AP503" s="667"/>
      <c r="AQ503" s="667"/>
      <c r="AR503" s="668"/>
      <c r="AS503" s="666"/>
      <c r="AT503" s="667"/>
      <c r="AU503" s="667"/>
      <c r="AV503" s="668"/>
      <c r="AW503" s="648"/>
      <c r="AX503" s="649"/>
      <c r="AY503" s="650"/>
      <c r="AZ503" s="154"/>
      <c r="BA503" s="817"/>
      <c r="BB503" s="817"/>
      <c r="BC503" s="817"/>
      <c r="BD503" s="817"/>
      <c r="BE503" s="817"/>
    </row>
    <row r="504" spans="1:57" ht="12.6" customHeight="1">
      <c r="A504" s="143" t="s">
        <v>1458</v>
      </c>
      <c r="B504" s="103"/>
      <c r="C504" s="103"/>
      <c r="D504" s="103"/>
      <c r="E504" s="103"/>
      <c r="F504" s="648"/>
      <c r="G504" s="649"/>
      <c r="H504" s="650"/>
      <c r="I504" s="666"/>
      <c r="J504" s="667"/>
      <c r="K504" s="667"/>
      <c r="L504" s="668"/>
      <c r="M504" s="666"/>
      <c r="N504" s="667"/>
      <c r="O504" s="667"/>
      <c r="P504" s="668"/>
      <c r="Q504" s="666"/>
      <c r="R504" s="667"/>
      <c r="S504" s="667"/>
      <c r="T504" s="668"/>
      <c r="U504" s="666"/>
      <c r="V504" s="667"/>
      <c r="W504" s="667"/>
      <c r="X504" s="668"/>
      <c r="Y504" s="666"/>
      <c r="Z504" s="667"/>
      <c r="AA504" s="667"/>
      <c r="AB504" s="668"/>
      <c r="AC504" s="666"/>
      <c r="AD504" s="667"/>
      <c r="AE504" s="667"/>
      <c r="AF504" s="668"/>
      <c r="AG504" s="666"/>
      <c r="AH504" s="667"/>
      <c r="AI504" s="667"/>
      <c r="AJ504" s="668"/>
      <c r="AK504" s="666"/>
      <c r="AL504" s="667"/>
      <c r="AM504" s="667"/>
      <c r="AN504" s="668"/>
      <c r="AO504" s="666"/>
      <c r="AP504" s="667"/>
      <c r="AQ504" s="667"/>
      <c r="AR504" s="668"/>
      <c r="AS504" s="666"/>
      <c r="AT504" s="667"/>
      <c r="AU504" s="667"/>
      <c r="AV504" s="668"/>
      <c r="AW504" s="648"/>
      <c r="AX504" s="649"/>
      <c r="AY504" s="650"/>
      <c r="AZ504" s="154"/>
      <c r="BA504" s="817"/>
      <c r="BB504" s="817"/>
      <c r="BC504" s="817"/>
      <c r="BD504" s="817"/>
      <c r="BE504" s="817"/>
    </row>
    <row r="505" spans="1:57" ht="12.6" customHeight="1">
      <c r="A505" s="143" t="s">
        <v>1459</v>
      </c>
      <c r="B505" s="103"/>
      <c r="C505" s="103"/>
      <c r="D505" s="103"/>
      <c r="E505" s="103"/>
      <c r="F505" s="651"/>
      <c r="G505" s="652"/>
      <c r="H505" s="653"/>
      <c r="I505" s="669"/>
      <c r="J505" s="670"/>
      <c r="K505" s="670"/>
      <c r="L505" s="671"/>
      <c r="M505" s="669"/>
      <c r="N505" s="670"/>
      <c r="O505" s="670"/>
      <c r="P505" s="671"/>
      <c r="Q505" s="669"/>
      <c r="R505" s="670"/>
      <c r="S505" s="670"/>
      <c r="T505" s="671"/>
      <c r="U505" s="669"/>
      <c r="V505" s="670"/>
      <c r="W505" s="670"/>
      <c r="X505" s="671"/>
      <c r="Y505" s="669"/>
      <c r="Z505" s="670"/>
      <c r="AA505" s="670"/>
      <c r="AB505" s="671"/>
      <c r="AC505" s="669"/>
      <c r="AD505" s="670"/>
      <c r="AE505" s="670"/>
      <c r="AF505" s="671"/>
      <c r="AG505" s="669"/>
      <c r="AH505" s="670"/>
      <c r="AI505" s="670"/>
      <c r="AJ505" s="671"/>
      <c r="AK505" s="669"/>
      <c r="AL505" s="670"/>
      <c r="AM505" s="670"/>
      <c r="AN505" s="671"/>
      <c r="AO505" s="669"/>
      <c r="AP505" s="670"/>
      <c r="AQ505" s="670"/>
      <c r="AR505" s="671"/>
      <c r="AS505" s="669"/>
      <c r="AT505" s="670"/>
      <c r="AU505" s="670"/>
      <c r="AV505" s="671"/>
      <c r="AW505" s="651"/>
      <c r="AX505" s="652"/>
      <c r="AY505" s="653"/>
      <c r="AZ505" s="154"/>
      <c r="BA505" s="817"/>
      <c r="BB505" s="817"/>
      <c r="BC505" s="817"/>
      <c r="BD505" s="817"/>
      <c r="BE505" s="817"/>
    </row>
    <row r="506" spans="1:57" ht="12.6" customHeight="1">
      <c r="A506" s="141" t="s">
        <v>1414</v>
      </c>
      <c r="B506" s="114"/>
      <c r="C506" s="114"/>
      <c r="D506" s="114"/>
      <c r="E506" s="114"/>
      <c r="F506" s="645">
        <f>SUM(F487-F498)</f>
        <v>0</v>
      </c>
      <c r="G506" s="646"/>
      <c r="H506" s="647"/>
      <c r="I506" s="663">
        <f>SUM(I487-I498)</f>
        <v>0</v>
      </c>
      <c r="J506" s="664"/>
      <c r="K506" s="664"/>
      <c r="L506" s="665"/>
      <c r="M506" s="663">
        <f>SUM(M487-M498)</f>
        <v>0</v>
      </c>
      <c r="N506" s="664"/>
      <c r="O506" s="664"/>
      <c r="P506" s="665"/>
      <c r="Q506" s="663">
        <f>SUM(Q487-Q498)</f>
        <v>0</v>
      </c>
      <c r="R506" s="664"/>
      <c r="S506" s="664"/>
      <c r="T506" s="665"/>
      <c r="U506" s="663">
        <f>SUM(U487-U498)</f>
        <v>0</v>
      </c>
      <c r="V506" s="664"/>
      <c r="W506" s="664"/>
      <c r="X506" s="665"/>
      <c r="Y506" s="663">
        <f>SUM(Y487-Y498)</f>
        <v>0</v>
      </c>
      <c r="Z506" s="664"/>
      <c r="AA506" s="664"/>
      <c r="AB506" s="665"/>
      <c r="AC506" s="663">
        <f>SUM(AC487-AC498)</f>
        <v>0</v>
      </c>
      <c r="AD506" s="664"/>
      <c r="AE506" s="664"/>
      <c r="AF506" s="665"/>
      <c r="AG506" s="663">
        <f>SUM(AG487-AG498)</f>
        <v>0</v>
      </c>
      <c r="AH506" s="664"/>
      <c r="AI506" s="664"/>
      <c r="AJ506" s="665"/>
      <c r="AK506" s="663">
        <f>SUM(AK487-AK498)</f>
        <v>0</v>
      </c>
      <c r="AL506" s="664"/>
      <c r="AM506" s="664"/>
      <c r="AN506" s="665"/>
      <c r="AO506" s="663">
        <f>SUM(AO487-AO498)</f>
        <v>0</v>
      </c>
      <c r="AP506" s="664"/>
      <c r="AQ506" s="664"/>
      <c r="AR506" s="665"/>
      <c r="AS506" s="663">
        <f>SUM(AS487-AS498)</f>
        <v>0</v>
      </c>
      <c r="AT506" s="664"/>
      <c r="AU506" s="664"/>
      <c r="AV506" s="665"/>
      <c r="AW506" s="1019">
        <f>SUM(F506:AV508)</f>
        <v>0</v>
      </c>
      <c r="AX506" s="1020"/>
      <c r="AY506" s="1021"/>
      <c r="AZ506" s="154"/>
      <c r="BA506" s="817"/>
      <c r="BB506" s="817"/>
      <c r="BC506" s="817"/>
      <c r="BD506" s="817"/>
      <c r="BE506" s="817"/>
    </row>
    <row r="507" spans="1:57" ht="12.6" customHeight="1">
      <c r="A507" s="143" t="s">
        <v>1458</v>
      </c>
      <c r="B507" s="103"/>
      <c r="C507" s="103"/>
      <c r="D507" s="103"/>
      <c r="E507" s="103"/>
      <c r="F507" s="648"/>
      <c r="G507" s="649"/>
      <c r="H507" s="650"/>
      <c r="I507" s="666"/>
      <c r="J507" s="667"/>
      <c r="K507" s="667"/>
      <c r="L507" s="668"/>
      <c r="M507" s="666"/>
      <c r="N507" s="667"/>
      <c r="O507" s="667"/>
      <c r="P507" s="668"/>
      <c r="Q507" s="666"/>
      <c r="R507" s="667"/>
      <c r="S507" s="667"/>
      <c r="T507" s="668"/>
      <c r="U507" s="666"/>
      <c r="V507" s="667"/>
      <c r="W507" s="667"/>
      <c r="X507" s="668"/>
      <c r="Y507" s="666"/>
      <c r="Z507" s="667"/>
      <c r="AA507" s="667"/>
      <c r="AB507" s="668"/>
      <c r="AC507" s="666"/>
      <c r="AD507" s="667"/>
      <c r="AE507" s="667"/>
      <c r="AF507" s="668"/>
      <c r="AG507" s="666"/>
      <c r="AH507" s="667"/>
      <c r="AI507" s="667"/>
      <c r="AJ507" s="668"/>
      <c r="AK507" s="666"/>
      <c r="AL507" s="667"/>
      <c r="AM507" s="667"/>
      <c r="AN507" s="668"/>
      <c r="AO507" s="666"/>
      <c r="AP507" s="667"/>
      <c r="AQ507" s="667"/>
      <c r="AR507" s="668"/>
      <c r="AS507" s="666"/>
      <c r="AT507" s="667"/>
      <c r="AU507" s="667"/>
      <c r="AV507" s="668"/>
      <c r="AW507" s="1022"/>
      <c r="AX507" s="1023"/>
      <c r="AY507" s="1024"/>
      <c r="AZ507" s="154"/>
      <c r="BA507" s="817"/>
      <c r="BB507" s="817"/>
      <c r="BC507" s="817"/>
      <c r="BD507" s="817"/>
      <c r="BE507" s="817"/>
    </row>
    <row r="508" spans="1:57" ht="12.6" customHeight="1">
      <c r="A508" s="146" t="s">
        <v>1459</v>
      </c>
      <c r="B508" s="117"/>
      <c r="C508" s="117"/>
      <c r="D508" s="117"/>
      <c r="E508" s="117"/>
      <c r="F508" s="651"/>
      <c r="G508" s="652"/>
      <c r="H508" s="653"/>
      <c r="I508" s="669"/>
      <c r="J508" s="670"/>
      <c r="K508" s="670"/>
      <c r="L508" s="671"/>
      <c r="M508" s="669"/>
      <c r="N508" s="670"/>
      <c r="O508" s="670"/>
      <c r="P508" s="671"/>
      <c r="Q508" s="669"/>
      <c r="R508" s="670"/>
      <c r="S508" s="670"/>
      <c r="T508" s="671"/>
      <c r="U508" s="669"/>
      <c r="V508" s="670"/>
      <c r="W508" s="670"/>
      <c r="X508" s="671"/>
      <c r="Y508" s="669"/>
      <c r="Z508" s="670"/>
      <c r="AA508" s="670"/>
      <c r="AB508" s="671"/>
      <c r="AC508" s="669"/>
      <c r="AD508" s="670"/>
      <c r="AE508" s="670"/>
      <c r="AF508" s="671"/>
      <c r="AG508" s="669"/>
      <c r="AH508" s="670"/>
      <c r="AI508" s="670"/>
      <c r="AJ508" s="671"/>
      <c r="AK508" s="669"/>
      <c r="AL508" s="670"/>
      <c r="AM508" s="670"/>
      <c r="AN508" s="671"/>
      <c r="AO508" s="669"/>
      <c r="AP508" s="670"/>
      <c r="AQ508" s="670"/>
      <c r="AR508" s="671"/>
      <c r="AS508" s="669"/>
      <c r="AT508" s="670"/>
      <c r="AU508" s="670"/>
      <c r="AV508" s="671"/>
      <c r="AW508" s="1025"/>
      <c r="AX508" s="1026"/>
      <c r="AY508" s="1027"/>
      <c r="AZ508" s="154"/>
      <c r="BA508" s="817"/>
      <c r="BB508" s="817"/>
      <c r="BC508" s="817"/>
      <c r="BD508" s="817"/>
      <c r="BE508" s="817"/>
    </row>
    <row r="509" spans="1:57" ht="12.6" customHeight="1">
      <c r="A509" s="144"/>
      <c r="B509" s="103"/>
      <c r="C509" s="103"/>
      <c r="D509" s="103"/>
      <c r="E509" s="103"/>
      <c r="F509" s="417"/>
      <c r="G509" s="417"/>
      <c r="H509" s="417"/>
      <c r="I509" s="418"/>
      <c r="J509" s="418"/>
      <c r="K509" s="418"/>
      <c r="L509" s="418"/>
      <c r="M509" s="418"/>
      <c r="N509" s="418"/>
      <c r="O509" s="418"/>
      <c r="P509" s="418"/>
      <c r="Q509" s="418"/>
      <c r="R509" s="418"/>
      <c r="S509" s="418"/>
      <c r="T509" s="418"/>
      <c r="U509" s="418"/>
      <c r="V509" s="418"/>
      <c r="W509" s="418"/>
      <c r="X509" s="418"/>
      <c r="Y509" s="418"/>
      <c r="Z509" s="418"/>
      <c r="AA509" s="418"/>
      <c r="AB509" s="418"/>
      <c r="AC509" s="418"/>
      <c r="AD509" s="418"/>
      <c r="AE509" s="418"/>
      <c r="AF509" s="418"/>
      <c r="AG509" s="418"/>
      <c r="AH509" s="418"/>
      <c r="AI509" s="418"/>
      <c r="AJ509" s="418"/>
      <c r="AK509" s="418"/>
      <c r="AL509" s="418"/>
      <c r="AM509" s="418"/>
      <c r="AN509" s="418"/>
      <c r="AO509" s="418"/>
      <c r="AP509" s="418"/>
      <c r="AQ509" s="418"/>
      <c r="AR509" s="418"/>
      <c r="AS509" s="418"/>
      <c r="AT509" s="418"/>
      <c r="AU509" s="418"/>
      <c r="AV509" s="418"/>
      <c r="AW509" s="422"/>
      <c r="AX509" s="422"/>
      <c r="AY509" s="422"/>
      <c r="AZ509" s="423"/>
      <c r="BA509" s="421"/>
      <c r="BB509" s="421"/>
      <c r="BC509" s="421"/>
      <c r="BD509" s="421"/>
      <c r="BE509" s="421"/>
    </row>
    <row r="510" spans="1:57" ht="12.6" customHeight="1">
      <c r="A510" s="144"/>
      <c r="B510" s="103"/>
      <c r="C510" s="103"/>
      <c r="D510" s="103"/>
      <c r="E510" s="103"/>
      <c r="F510" s="417"/>
      <c r="G510" s="417"/>
      <c r="H510" s="417"/>
      <c r="I510" s="418"/>
      <c r="J510" s="418"/>
      <c r="K510" s="418"/>
      <c r="L510" s="418"/>
      <c r="M510" s="418"/>
      <c r="N510" s="418"/>
      <c r="O510" s="418"/>
      <c r="P510" s="418"/>
      <c r="Q510" s="418"/>
      <c r="R510" s="418"/>
      <c r="S510" s="418"/>
      <c r="T510" s="418"/>
      <c r="U510" s="418"/>
      <c r="V510" s="418"/>
      <c r="W510" s="418"/>
      <c r="X510" s="418"/>
      <c r="Y510" s="418"/>
      <c r="Z510" s="418"/>
      <c r="AA510" s="418"/>
      <c r="AB510" s="418"/>
      <c r="AC510" s="418"/>
      <c r="AD510" s="418"/>
      <c r="AE510" s="418"/>
      <c r="AF510" s="418"/>
      <c r="AG510" s="418"/>
      <c r="AH510" s="418"/>
      <c r="AI510" s="418"/>
      <c r="AJ510" s="418"/>
      <c r="AK510" s="418"/>
      <c r="AL510" s="418"/>
      <c r="AM510" s="418"/>
      <c r="AN510" s="418"/>
      <c r="AO510" s="418"/>
      <c r="AP510" s="418"/>
      <c r="AQ510" s="418"/>
      <c r="AR510" s="418"/>
      <c r="AS510" s="418"/>
      <c r="AT510" s="418"/>
      <c r="AU510" s="418"/>
      <c r="AV510" s="418"/>
      <c r="AW510" s="422"/>
      <c r="AX510" s="422"/>
      <c r="AY510" s="422"/>
      <c r="AZ510" s="423"/>
      <c r="BA510" s="421"/>
      <c r="BB510" s="421"/>
      <c r="BC510" s="421"/>
      <c r="BD510" s="421"/>
      <c r="BE510" s="421"/>
    </row>
    <row r="511" spans="1:57" ht="12.6" customHeight="1">
      <c r="A511" s="144"/>
      <c r="B511" s="103"/>
      <c r="C511" s="103"/>
      <c r="D511" s="103"/>
      <c r="E511" s="103"/>
      <c r="F511" s="417"/>
      <c r="G511" s="417"/>
      <c r="H511" s="417"/>
      <c r="I511" s="418"/>
      <c r="J511" s="418"/>
      <c r="K511" s="418"/>
      <c r="L511" s="418"/>
      <c r="M511" s="418"/>
      <c r="N511" s="418"/>
      <c r="O511" s="418"/>
      <c r="P511" s="418"/>
      <c r="Q511" s="418"/>
      <c r="R511" s="418"/>
      <c r="S511" s="418"/>
      <c r="T511" s="418"/>
      <c r="U511" s="418"/>
      <c r="V511" s="418"/>
      <c r="W511" s="418"/>
      <c r="X511" s="418"/>
      <c r="Y511" s="418"/>
      <c r="Z511" s="418"/>
      <c r="AA511" s="418"/>
      <c r="AB511" s="418"/>
      <c r="AC511" s="418"/>
      <c r="AD511" s="418"/>
      <c r="AE511" s="418"/>
      <c r="AF511" s="418"/>
      <c r="AG511" s="418"/>
      <c r="AH511" s="418"/>
      <c r="AI511" s="418"/>
      <c r="AJ511" s="418"/>
      <c r="AK511" s="418"/>
      <c r="AL511" s="418"/>
      <c r="AM511" s="418"/>
      <c r="AN511" s="418"/>
      <c r="AO511" s="418"/>
      <c r="AP511" s="418"/>
      <c r="AQ511" s="418"/>
      <c r="AR511" s="418"/>
      <c r="AS511" s="418"/>
      <c r="AT511" s="418"/>
      <c r="AU511" s="418"/>
      <c r="AV511" s="418"/>
      <c r="AW511" s="422"/>
      <c r="AX511" s="422"/>
      <c r="AY511" s="422"/>
      <c r="AZ511" s="423"/>
      <c r="BA511" s="421"/>
      <c r="BB511" s="421"/>
      <c r="BC511" s="421"/>
      <c r="BD511" s="421"/>
      <c r="BE511" s="421"/>
    </row>
    <row r="512" spans="1:57" ht="12.6" customHeight="1">
      <c r="A512" s="144"/>
      <c r="B512" s="103"/>
      <c r="C512" s="103"/>
      <c r="D512" s="103"/>
      <c r="E512" s="103"/>
      <c r="F512" s="417"/>
      <c r="G512" s="417"/>
      <c r="H512" s="417"/>
      <c r="I512" s="418"/>
      <c r="J512" s="418"/>
      <c r="K512" s="418"/>
      <c r="L512" s="418"/>
      <c r="M512" s="418"/>
      <c r="N512" s="418"/>
      <c r="O512" s="418"/>
      <c r="P512" s="418"/>
      <c r="Q512" s="418"/>
      <c r="R512" s="418"/>
      <c r="S512" s="418"/>
      <c r="T512" s="418"/>
      <c r="U512" s="418"/>
      <c r="V512" s="418"/>
      <c r="W512" s="418"/>
      <c r="X512" s="418"/>
      <c r="Y512" s="418"/>
      <c r="Z512" s="418"/>
      <c r="AA512" s="418"/>
      <c r="AB512" s="418"/>
      <c r="AC512" s="418"/>
      <c r="AD512" s="418"/>
      <c r="AE512" s="418"/>
      <c r="AF512" s="418"/>
      <c r="AG512" s="418"/>
      <c r="AH512" s="418"/>
      <c r="AI512" s="418"/>
      <c r="AJ512" s="418"/>
      <c r="AK512" s="418"/>
      <c r="AL512" s="418"/>
      <c r="AM512" s="418"/>
      <c r="AN512" s="418"/>
      <c r="AO512" s="418"/>
      <c r="AP512" s="418"/>
      <c r="AQ512" s="418"/>
      <c r="AR512" s="418"/>
      <c r="AS512" s="418"/>
      <c r="AT512" s="418"/>
      <c r="AU512" s="418"/>
      <c r="AV512" s="418"/>
      <c r="AW512" s="422"/>
      <c r="AX512" s="422"/>
      <c r="AY512" s="422"/>
      <c r="AZ512" s="423"/>
      <c r="BA512" s="421"/>
      <c r="BB512" s="421"/>
      <c r="BC512" s="421"/>
      <c r="BD512" s="421"/>
      <c r="BE512" s="421"/>
    </row>
    <row r="513" spans="1:57" ht="12.6" customHeight="1">
      <c r="A513" s="144"/>
      <c r="B513" s="103"/>
      <c r="C513" s="103"/>
      <c r="D513" s="103"/>
      <c r="E513" s="103"/>
      <c r="F513" s="417"/>
      <c r="G513" s="417"/>
      <c r="H513" s="417"/>
      <c r="I513" s="418"/>
      <c r="J513" s="418"/>
      <c r="K513" s="418"/>
      <c r="L513" s="418"/>
      <c r="M513" s="418"/>
      <c r="N513" s="418"/>
      <c r="O513" s="418"/>
      <c r="P513" s="418"/>
      <c r="Q513" s="418"/>
      <c r="R513" s="418"/>
      <c r="S513" s="418"/>
      <c r="T513" s="418"/>
      <c r="U513" s="418"/>
      <c r="V513" s="418"/>
      <c r="W513" s="418"/>
      <c r="X513" s="418"/>
      <c r="Y513" s="418"/>
      <c r="Z513" s="418"/>
      <c r="AA513" s="418"/>
      <c r="AB513" s="418"/>
      <c r="AC513" s="418"/>
      <c r="AD513" s="418"/>
      <c r="AE513" s="418"/>
      <c r="AF513" s="418"/>
      <c r="AG513" s="418"/>
      <c r="AH513" s="418"/>
      <c r="AI513" s="418"/>
      <c r="AJ513" s="418"/>
      <c r="AK513" s="418"/>
      <c r="AL513" s="418"/>
      <c r="AM513" s="418"/>
      <c r="AN513" s="418"/>
      <c r="AO513" s="418"/>
      <c r="AP513" s="418"/>
      <c r="AQ513" s="418"/>
      <c r="AR513" s="418"/>
      <c r="AS513" s="418"/>
      <c r="AT513" s="418"/>
      <c r="AU513" s="418"/>
      <c r="AV513" s="418"/>
      <c r="AW513" s="422"/>
      <c r="AX513" s="422"/>
      <c r="AY513" s="422"/>
      <c r="AZ513" s="423"/>
      <c r="BA513" s="421"/>
      <c r="BB513" s="421"/>
      <c r="BC513" s="421"/>
      <c r="BD513" s="421"/>
      <c r="BE513" s="421"/>
    </row>
    <row r="514" spans="1:57" ht="12.6" customHeight="1">
      <c r="A514" s="144"/>
      <c r="B514" s="103"/>
      <c r="C514" s="103"/>
      <c r="D514" s="103"/>
      <c r="E514" s="103"/>
      <c r="F514" s="417"/>
      <c r="G514" s="417"/>
      <c r="H514" s="417"/>
      <c r="I514" s="418"/>
      <c r="J514" s="418"/>
      <c r="K514" s="418"/>
      <c r="L514" s="418"/>
      <c r="M514" s="418"/>
      <c r="N514" s="418"/>
      <c r="O514" s="418"/>
      <c r="P514" s="418"/>
      <c r="Q514" s="418"/>
      <c r="R514" s="418"/>
      <c r="S514" s="418"/>
      <c r="T514" s="418"/>
      <c r="U514" s="418"/>
      <c r="V514" s="418"/>
      <c r="W514" s="418"/>
      <c r="X514" s="418"/>
      <c r="Y514" s="418"/>
      <c r="Z514" s="418"/>
      <c r="AA514" s="418"/>
      <c r="AB514" s="418"/>
      <c r="AC514" s="418"/>
      <c r="AD514" s="418"/>
      <c r="AE514" s="418"/>
      <c r="AF514" s="418"/>
      <c r="AG514" s="418"/>
      <c r="AH514" s="418"/>
      <c r="AI514" s="418"/>
      <c r="AJ514" s="418"/>
      <c r="AK514" s="418"/>
      <c r="AL514" s="418"/>
      <c r="AM514" s="418"/>
      <c r="AN514" s="418"/>
      <c r="AO514" s="418"/>
      <c r="AP514" s="418"/>
      <c r="AQ514" s="418"/>
      <c r="AR514" s="418"/>
      <c r="AS514" s="418"/>
      <c r="AT514" s="418"/>
      <c r="AU514" s="418"/>
      <c r="AV514" s="418"/>
      <c r="AW514" s="422"/>
      <c r="AX514" s="422"/>
      <c r="AY514" s="422"/>
      <c r="AZ514" s="423"/>
      <c r="BA514" s="421"/>
      <c r="BB514" s="421"/>
      <c r="BC514" s="421"/>
      <c r="BD514" s="421"/>
      <c r="BE514" s="421"/>
    </row>
    <row r="515" spans="1:57" ht="12.6" customHeight="1">
      <c r="A515" s="144"/>
      <c r="B515" s="103"/>
      <c r="C515" s="103"/>
      <c r="D515" s="103"/>
      <c r="E515" s="103"/>
      <c r="F515" s="417"/>
      <c r="G515" s="417"/>
      <c r="H515" s="417"/>
      <c r="I515" s="418"/>
      <c r="J515" s="418"/>
      <c r="K515" s="418"/>
      <c r="L515" s="418"/>
      <c r="M515" s="418"/>
      <c r="N515" s="418"/>
      <c r="O515" s="418"/>
      <c r="P515" s="418"/>
      <c r="Q515" s="418"/>
      <c r="R515" s="418"/>
      <c r="S515" s="418"/>
      <c r="T515" s="418"/>
      <c r="U515" s="418"/>
      <c r="V515" s="418"/>
      <c r="W515" s="418"/>
      <c r="X515" s="418"/>
      <c r="Y515" s="418"/>
      <c r="Z515" s="418"/>
      <c r="AA515" s="418"/>
      <c r="AB515" s="418"/>
      <c r="AC515" s="418"/>
      <c r="AD515" s="418"/>
      <c r="AE515" s="418"/>
      <c r="AF515" s="418"/>
      <c r="AG515" s="418"/>
      <c r="AH515" s="418"/>
      <c r="AI515" s="418"/>
      <c r="AJ515" s="418"/>
      <c r="AK515" s="418"/>
      <c r="AL515" s="418"/>
      <c r="AM515" s="418"/>
      <c r="AN515" s="418"/>
      <c r="AO515" s="418"/>
      <c r="AP515" s="418"/>
      <c r="AQ515" s="418"/>
      <c r="AR515" s="418"/>
      <c r="AS515" s="418"/>
      <c r="AT515" s="418"/>
      <c r="AU515" s="418"/>
      <c r="AV515" s="418"/>
      <c r="AW515" s="422"/>
      <c r="AX515" s="422"/>
      <c r="AY515" s="422"/>
      <c r="AZ515" s="423"/>
      <c r="BA515" s="421"/>
      <c r="BB515" s="421"/>
      <c r="BC515" s="421"/>
      <c r="BD515" s="421"/>
      <c r="BE515" s="421"/>
    </row>
    <row r="516" spans="1:57" ht="12.6" customHeight="1">
      <c r="A516" s="144"/>
      <c r="B516" s="103"/>
      <c r="C516" s="103"/>
      <c r="D516" s="103"/>
      <c r="E516" s="103"/>
      <c r="F516" s="417"/>
      <c r="G516" s="417"/>
      <c r="H516" s="417"/>
      <c r="I516" s="418"/>
      <c r="J516" s="418"/>
      <c r="K516" s="418"/>
      <c r="L516" s="418"/>
      <c r="M516" s="418"/>
      <c r="N516" s="418"/>
      <c r="O516" s="418"/>
      <c r="P516" s="418"/>
      <c r="Q516" s="418"/>
      <c r="R516" s="418"/>
      <c r="S516" s="418"/>
      <c r="T516" s="418"/>
      <c r="U516" s="418"/>
      <c r="V516" s="418"/>
      <c r="W516" s="418"/>
      <c r="X516" s="418"/>
      <c r="Y516" s="418"/>
      <c r="Z516" s="418"/>
      <c r="AA516" s="418"/>
      <c r="AB516" s="418"/>
      <c r="AC516" s="418"/>
      <c r="AD516" s="418"/>
      <c r="AE516" s="418"/>
      <c r="AF516" s="418"/>
      <c r="AG516" s="418"/>
      <c r="AH516" s="418"/>
      <c r="AI516" s="418"/>
      <c r="AJ516" s="418"/>
      <c r="AK516" s="418"/>
      <c r="AL516" s="418"/>
      <c r="AM516" s="418"/>
      <c r="AN516" s="418"/>
      <c r="AO516" s="418"/>
      <c r="AP516" s="418"/>
      <c r="AQ516" s="418"/>
      <c r="AR516" s="418"/>
      <c r="AS516" s="418"/>
      <c r="AT516" s="418"/>
      <c r="AU516" s="418"/>
      <c r="AV516" s="418"/>
      <c r="AW516" s="422"/>
      <c r="AX516" s="422"/>
      <c r="AY516" s="422"/>
      <c r="AZ516" s="423"/>
      <c r="BA516" s="421"/>
      <c r="BB516" s="421"/>
      <c r="BC516" s="421"/>
      <c r="BD516" s="421"/>
      <c r="BE516" s="421"/>
    </row>
    <row r="517" spans="1:57" ht="12.6" customHeight="1">
      <c r="A517" s="144"/>
      <c r="B517" s="103"/>
      <c r="C517" s="103"/>
      <c r="D517" s="103"/>
      <c r="E517" s="103"/>
      <c r="F517" s="417"/>
      <c r="G517" s="417"/>
      <c r="H517" s="417"/>
      <c r="I517" s="418"/>
      <c r="J517" s="418"/>
      <c r="K517" s="418"/>
      <c r="L517" s="418"/>
      <c r="M517" s="418"/>
      <c r="N517" s="418"/>
      <c r="O517" s="418"/>
      <c r="P517" s="418"/>
      <c r="Q517" s="418"/>
      <c r="R517" s="418"/>
      <c r="S517" s="418"/>
      <c r="T517" s="418"/>
      <c r="U517" s="418"/>
      <c r="V517" s="418"/>
      <c r="W517" s="418"/>
      <c r="X517" s="418"/>
      <c r="Y517" s="418"/>
      <c r="Z517" s="418"/>
      <c r="AA517" s="418"/>
      <c r="AB517" s="418"/>
      <c r="AC517" s="418"/>
      <c r="AD517" s="418"/>
      <c r="AE517" s="418"/>
      <c r="AF517" s="418"/>
      <c r="AG517" s="418"/>
      <c r="AH517" s="418"/>
      <c r="AI517" s="418"/>
      <c r="AJ517" s="418"/>
      <c r="AK517" s="418"/>
      <c r="AL517" s="418"/>
      <c r="AM517" s="418"/>
      <c r="AN517" s="418"/>
      <c r="AO517" s="418"/>
      <c r="AP517" s="418"/>
      <c r="AQ517" s="418"/>
      <c r="AR517" s="418"/>
      <c r="AS517" s="418"/>
      <c r="AT517" s="418"/>
      <c r="AU517" s="418"/>
      <c r="AV517" s="418"/>
      <c r="AW517" s="422"/>
      <c r="AX517" s="422"/>
      <c r="AY517" s="422"/>
      <c r="AZ517" s="423"/>
      <c r="BA517" s="421"/>
      <c r="BB517" s="421"/>
      <c r="BC517" s="421"/>
      <c r="BD517" s="421"/>
      <c r="BE517" s="421"/>
    </row>
    <row r="518" spans="1:57" ht="12.6" customHeight="1">
      <c r="A518" s="144"/>
      <c r="B518" s="103"/>
      <c r="C518" s="103"/>
      <c r="D518" s="103"/>
      <c r="E518" s="103"/>
      <c r="F518" s="417"/>
      <c r="G518" s="417"/>
      <c r="H518" s="417"/>
      <c r="I518" s="418"/>
      <c r="J518" s="418"/>
      <c r="K518" s="418"/>
      <c r="L518" s="418"/>
      <c r="M518" s="418"/>
      <c r="N518" s="418"/>
      <c r="O518" s="418"/>
      <c r="P518" s="418"/>
      <c r="Q518" s="418"/>
      <c r="R518" s="418"/>
      <c r="S518" s="418"/>
      <c r="T518" s="418"/>
      <c r="U518" s="418"/>
      <c r="V518" s="418"/>
      <c r="W518" s="418"/>
      <c r="X518" s="418"/>
      <c r="Y518" s="418"/>
      <c r="Z518" s="418"/>
      <c r="AA518" s="418"/>
      <c r="AB518" s="418"/>
      <c r="AC518" s="418"/>
      <c r="AD518" s="418"/>
      <c r="AE518" s="418"/>
      <c r="AF518" s="418"/>
      <c r="AG518" s="418"/>
      <c r="AH518" s="418"/>
      <c r="AI518" s="418"/>
      <c r="AJ518" s="418"/>
      <c r="AK518" s="418"/>
      <c r="AL518" s="418"/>
      <c r="AM518" s="418"/>
      <c r="AN518" s="418"/>
      <c r="AO518" s="418"/>
      <c r="AP518" s="418"/>
      <c r="AQ518" s="418"/>
      <c r="AR518" s="418"/>
      <c r="AS518" s="418"/>
      <c r="AT518" s="418"/>
      <c r="AU518" s="418"/>
      <c r="AV518" s="418"/>
      <c r="AW518" s="422"/>
      <c r="AX518" s="422"/>
      <c r="AY518" s="422"/>
      <c r="AZ518" s="423"/>
      <c r="BA518" s="421"/>
      <c r="BB518" s="421"/>
      <c r="BC518" s="421"/>
      <c r="BD518" s="421"/>
      <c r="BE518" s="421"/>
    </row>
    <row r="519" spans="1:57" ht="12.6" customHeight="1">
      <c r="A519" s="144"/>
      <c r="B519" s="103"/>
      <c r="C519" s="103"/>
      <c r="D519" s="103"/>
      <c r="E519" s="103"/>
      <c r="F519" s="417"/>
      <c r="G519" s="417"/>
      <c r="H519" s="417"/>
      <c r="I519" s="418"/>
      <c r="J519" s="418"/>
      <c r="K519" s="418"/>
      <c r="L519" s="418"/>
      <c r="M519" s="418"/>
      <c r="N519" s="418"/>
      <c r="O519" s="418"/>
      <c r="P519" s="418"/>
      <c r="Q519" s="418"/>
      <c r="R519" s="418"/>
      <c r="S519" s="418"/>
      <c r="T519" s="418"/>
      <c r="U519" s="418"/>
      <c r="V519" s="418"/>
      <c r="W519" s="418"/>
      <c r="X519" s="418"/>
      <c r="Y519" s="418"/>
      <c r="Z519" s="418"/>
      <c r="AA519" s="418"/>
      <c r="AB519" s="418"/>
      <c r="AC519" s="418"/>
      <c r="AD519" s="418"/>
      <c r="AE519" s="418"/>
      <c r="AF519" s="418"/>
      <c r="AG519" s="418"/>
      <c r="AH519" s="418"/>
      <c r="AI519" s="418"/>
      <c r="AJ519" s="418"/>
      <c r="AK519" s="418"/>
      <c r="AL519" s="418"/>
      <c r="AM519" s="418"/>
      <c r="AN519" s="418"/>
      <c r="AO519" s="418"/>
      <c r="AP519" s="418"/>
      <c r="AQ519" s="418"/>
      <c r="AR519" s="418"/>
      <c r="AS519" s="418"/>
      <c r="AT519" s="418"/>
      <c r="AU519" s="418"/>
      <c r="AV519" s="418"/>
      <c r="AW519" s="422"/>
      <c r="AX519" s="422"/>
      <c r="AY519" s="422"/>
      <c r="AZ519" s="423"/>
      <c r="BA519" s="421"/>
      <c r="BB519" s="421"/>
      <c r="BC519" s="421"/>
      <c r="BD519" s="421"/>
      <c r="BE519" s="421"/>
    </row>
    <row r="520" spans="1:57" ht="12.6" customHeight="1">
      <c r="A520" s="144"/>
      <c r="B520" s="103"/>
      <c r="C520" s="103"/>
      <c r="D520" s="103"/>
      <c r="E520" s="103"/>
      <c r="F520" s="417"/>
      <c r="G520" s="417"/>
      <c r="H520" s="417"/>
      <c r="I520" s="418"/>
      <c r="J520" s="418"/>
      <c r="K520" s="418"/>
      <c r="L520" s="418"/>
      <c r="M520" s="418"/>
      <c r="N520" s="418"/>
      <c r="O520" s="418"/>
      <c r="P520" s="418"/>
      <c r="Q520" s="418"/>
      <c r="R520" s="418"/>
      <c r="S520" s="418"/>
      <c r="T520" s="418"/>
      <c r="U520" s="418"/>
      <c r="V520" s="418"/>
      <c r="W520" s="418"/>
      <c r="X520" s="418"/>
      <c r="Y520" s="418"/>
      <c r="Z520" s="418"/>
      <c r="AA520" s="418"/>
      <c r="AB520" s="418"/>
      <c r="AC520" s="418"/>
      <c r="AD520" s="418"/>
      <c r="AE520" s="418"/>
      <c r="AF520" s="418"/>
      <c r="AG520" s="418"/>
      <c r="AH520" s="418"/>
      <c r="AI520" s="418"/>
      <c r="AJ520" s="418"/>
      <c r="AK520" s="418"/>
      <c r="AL520" s="418"/>
      <c r="AM520" s="418"/>
      <c r="AN520" s="418"/>
      <c r="AO520" s="418"/>
      <c r="AP520" s="418"/>
      <c r="AQ520" s="418"/>
      <c r="AR520" s="418"/>
      <c r="AS520" s="418"/>
      <c r="AT520" s="418"/>
      <c r="AU520" s="418"/>
      <c r="AV520" s="418"/>
      <c r="AW520" s="422"/>
      <c r="AX520" s="422"/>
      <c r="AY520" s="422"/>
      <c r="AZ520" s="423"/>
      <c r="BA520" s="421"/>
      <c r="BB520" s="421"/>
      <c r="BC520" s="421"/>
      <c r="BD520" s="421"/>
      <c r="BE520" s="421"/>
    </row>
    <row r="521" spans="1:57" ht="12.6" customHeight="1">
      <c r="F521" s="207"/>
      <c r="G521" s="207"/>
      <c r="H521" s="207"/>
      <c r="AW521" s="628"/>
      <c r="AX521" s="628"/>
      <c r="AY521" s="628"/>
    </row>
    <row r="522" spans="1:57" s="103" customFormat="1" ht="12.6" customHeight="1">
      <c r="F522" s="132"/>
      <c r="G522" s="132"/>
      <c r="H522" s="132"/>
    </row>
    <row r="523" spans="1:57" ht="12.6" customHeight="1">
      <c r="A523" s="90" t="s">
        <v>1418</v>
      </c>
      <c r="F523" s="207"/>
      <c r="G523" s="207"/>
      <c r="H523" s="207"/>
    </row>
    <row r="524" spans="1:57" ht="12.6" customHeight="1">
      <c r="A524" s="172"/>
      <c r="B524" s="173"/>
      <c r="C524" s="173"/>
      <c r="D524" s="173"/>
      <c r="E524" s="173"/>
      <c r="F524" s="629" t="s">
        <v>1268</v>
      </c>
      <c r="G524" s="630"/>
      <c r="H524" s="630"/>
      <c r="I524" s="630"/>
      <c r="J524" s="630"/>
      <c r="K524" s="630"/>
      <c r="L524" s="630"/>
      <c r="M524" s="630"/>
      <c r="N524" s="630"/>
      <c r="O524" s="630"/>
      <c r="P524" s="630"/>
      <c r="Q524" s="630"/>
      <c r="R524" s="630"/>
      <c r="S524" s="630"/>
      <c r="T524" s="630"/>
      <c r="U524" s="630"/>
      <c r="V524" s="630"/>
      <c r="W524" s="630"/>
      <c r="X524" s="630"/>
      <c r="Y524" s="630"/>
      <c r="Z524" s="630"/>
      <c r="AA524" s="630"/>
      <c r="AB524" s="630"/>
      <c r="AC524" s="630"/>
      <c r="AD524" s="630"/>
      <c r="AE524" s="630"/>
      <c r="AF524" s="630"/>
      <c r="AG524" s="630"/>
      <c r="AH524" s="630"/>
      <c r="AI524" s="630"/>
      <c r="AJ524" s="630"/>
      <c r="AK524" s="630"/>
      <c r="AL524" s="630"/>
      <c r="AM524" s="630"/>
      <c r="AN524" s="630"/>
      <c r="AO524" s="630"/>
      <c r="AP524" s="630"/>
      <c r="AQ524" s="630"/>
      <c r="AR524" s="630"/>
      <c r="AS524" s="630"/>
      <c r="AT524" s="630"/>
      <c r="AU524" s="630"/>
      <c r="AV524" s="630"/>
      <c r="AW524" s="630"/>
      <c r="AX524" s="630"/>
      <c r="AY524" s="630"/>
      <c r="AZ524" s="631"/>
      <c r="BA524" s="166"/>
      <c r="BB524" s="166"/>
      <c r="BC524" s="166"/>
      <c r="BD524" s="166"/>
      <c r="BE524" s="166"/>
    </row>
    <row r="525" spans="1:57" ht="12.6" customHeight="1">
      <c r="A525" s="174" t="s">
        <v>1427</v>
      </c>
      <c r="B525" s="175"/>
      <c r="C525" s="175"/>
      <c r="D525" s="175"/>
      <c r="E525" s="175"/>
      <c r="F525" s="654" t="s">
        <v>1479</v>
      </c>
      <c r="G525" s="655"/>
      <c r="H525" s="656"/>
      <c r="I525" s="1015" t="s">
        <v>1480</v>
      </c>
      <c r="J525" s="1015"/>
      <c r="K525" s="1015"/>
      <c r="L525" s="1015"/>
      <c r="M525" s="1015" t="s">
        <v>1481</v>
      </c>
      <c r="N525" s="1015"/>
      <c r="O525" s="1015"/>
      <c r="P525" s="1015"/>
      <c r="Q525" s="1015" t="s">
        <v>1466</v>
      </c>
      <c r="R525" s="1015"/>
      <c r="S525" s="1015"/>
      <c r="T525" s="1015"/>
      <c r="U525" s="1015" t="s">
        <v>1482</v>
      </c>
      <c r="V525" s="1015"/>
      <c r="W525" s="1015"/>
      <c r="X525" s="1015"/>
      <c r="Y525" s="1015" t="s">
        <v>1468</v>
      </c>
      <c r="Z525" s="1015"/>
      <c r="AA525" s="1015"/>
      <c r="AB525" s="1015"/>
      <c r="AC525" s="1015" t="s">
        <v>1469</v>
      </c>
      <c r="AD525" s="1015"/>
      <c r="AE525" s="1015"/>
      <c r="AF525" s="1015"/>
      <c r="AG525" s="1015" t="s">
        <v>1483</v>
      </c>
      <c r="AH525" s="1015"/>
      <c r="AI525" s="1015"/>
      <c r="AJ525" s="1015"/>
      <c r="AK525" s="1015" t="s">
        <v>1471</v>
      </c>
      <c r="AL525" s="1015"/>
      <c r="AM525" s="1015"/>
      <c r="AN525" s="1015"/>
      <c r="AO525" s="1015" t="s">
        <v>1484</v>
      </c>
      <c r="AP525" s="1015"/>
      <c r="AQ525" s="1015"/>
      <c r="AR525" s="1015"/>
      <c r="AS525" s="1017" t="s">
        <v>1473</v>
      </c>
      <c r="AT525" s="1017"/>
      <c r="AU525" s="1017"/>
      <c r="AV525" s="1017"/>
      <c r="AW525" s="1015" t="s">
        <v>1485</v>
      </c>
      <c r="AX525" s="1015"/>
      <c r="AY525" s="1015"/>
      <c r="AZ525" s="1015"/>
      <c r="BA525" s="693"/>
      <c r="BB525" s="694"/>
      <c r="BC525" s="694"/>
      <c r="BD525" s="694"/>
      <c r="BE525" s="694"/>
    </row>
    <row r="526" spans="1:57" ht="12.6" customHeight="1">
      <c r="A526" s="174" t="s">
        <v>1474</v>
      </c>
      <c r="B526" s="175"/>
      <c r="C526" s="175"/>
      <c r="D526" s="175"/>
      <c r="E526" s="175"/>
      <c r="F526" s="657"/>
      <c r="G526" s="658"/>
      <c r="H526" s="659"/>
      <c r="I526" s="1016"/>
      <c r="J526" s="1016"/>
      <c r="K526" s="1016"/>
      <c r="L526" s="1016"/>
      <c r="M526" s="1016"/>
      <c r="N526" s="1016"/>
      <c r="O526" s="1016"/>
      <c r="P526" s="1016"/>
      <c r="Q526" s="1016"/>
      <c r="R526" s="1016"/>
      <c r="S526" s="1016"/>
      <c r="T526" s="1016"/>
      <c r="U526" s="1016"/>
      <c r="V526" s="1016"/>
      <c r="W526" s="1016"/>
      <c r="X526" s="1016"/>
      <c r="Y526" s="1016"/>
      <c r="Z526" s="1016"/>
      <c r="AA526" s="1016"/>
      <c r="AB526" s="1016"/>
      <c r="AC526" s="1016"/>
      <c r="AD526" s="1016"/>
      <c r="AE526" s="1016"/>
      <c r="AF526" s="1016"/>
      <c r="AG526" s="1016"/>
      <c r="AH526" s="1016"/>
      <c r="AI526" s="1016"/>
      <c r="AJ526" s="1016"/>
      <c r="AK526" s="1016"/>
      <c r="AL526" s="1016"/>
      <c r="AM526" s="1016"/>
      <c r="AN526" s="1016"/>
      <c r="AO526" s="1016"/>
      <c r="AP526" s="1016"/>
      <c r="AQ526" s="1016"/>
      <c r="AR526" s="1016"/>
      <c r="AS526" s="1018"/>
      <c r="AT526" s="1018"/>
      <c r="AU526" s="1018"/>
      <c r="AV526" s="1018"/>
      <c r="AW526" s="1016"/>
      <c r="AX526" s="1016"/>
      <c r="AY526" s="1016"/>
      <c r="AZ526" s="1016"/>
      <c r="BA526" s="693"/>
      <c r="BB526" s="694"/>
      <c r="BC526" s="694"/>
      <c r="BD526" s="694"/>
      <c r="BE526" s="694"/>
    </row>
    <row r="527" spans="1:57" ht="12.6" customHeight="1">
      <c r="A527" s="174" t="s">
        <v>1393</v>
      </c>
      <c r="B527" s="166"/>
      <c r="C527" s="166"/>
      <c r="D527" s="166"/>
      <c r="E527" s="166"/>
      <c r="F527" s="657"/>
      <c r="G527" s="658"/>
      <c r="H527" s="659"/>
      <c r="I527" s="1016"/>
      <c r="J527" s="1016"/>
      <c r="K527" s="1016"/>
      <c r="L527" s="1016"/>
      <c r="M527" s="1016"/>
      <c r="N527" s="1016"/>
      <c r="O527" s="1016"/>
      <c r="P527" s="1016"/>
      <c r="Q527" s="1016"/>
      <c r="R527" s="1016"/>
      <c r="S527" s="1016"/>
      <c r="T527" s="1016"/>
      <c r="U527" s="1016"/>
      <c r="V527" s="1016"/>
      <c r="W527" s="1016"/>
      <c r="X527" s="1016"/>
      <c r="Y527" s="1016"/>
      <c r="Z527" s="1016"/>
      <c r="AA527" s="1016"/>
      <c r="AB527" s="1016"/>
      <c r="AC527" s="1016"/>
      <c r="AD527" s="1016"/>
      <c r="AE527" s="1016"/>
      <c r="AF527" s="1016"/>
      <c r="AG527" s="1016"/>
      <c r="AH527" s="1016"/>
      <c r="AI527" s="1016"/>
      <c r="AJ527" s="1016"/>
      <c r="AK527" s="1016"/>
      <c r="AL527" s="1016"/>
      <c r="AM527" s="1016"/>
      <c r="AN527" s="1016"/>
      <c r="AO527" s="1016"/>
      <c r="AP527" s="1016"/>
      <c r="AQ527" s="1016"/>
      <c r="AR527" s="1016"/>
      <c r="AS527" s="1018"/>
      <c r="AT527" s="1018"/>
      <c r="AU527" s="1018"/>
      <c r="AV527" s="1018"/>
      <c r="AW527" s="1016"/>
      <c r="AX527" s="1016"/>
      <c r="AY527" s="1016"/>
      <c r="AZ527" s="1016"/>
      <c r="BA527" s="693"/>
      <c r="BB527" s="694"/>
      <c r="BC527" s="694"/>
      <c r="BD527" s="694"/>
      <c r="BE527" s="694"/>
    </row>
    <row r="528" spans="1:57" ht="12.6" customHeight="1">
      <c r="A528" s="176"/>
      <c r="B528" s="166"/>
      <c r="C528" s="166"/>
      <c r="D528" s="166"/>
      <c r="E528" s="166"/>
      <c r="F528" s="657"/>
      <c r="G528" s="658"/>
      <c r="H528" s="659"/>
      <c r="I528" s="1016"/>
      <c r="J528" s="1016"/>
      <c r="K528" s="1016"/>
      <c r="L528" s="1016"/>
      <c r="M528" s="1016"/>
      <c r="N528" s="1016"/>
      <c r="O528" s="1016"/>
      <c r="P528" s="1016"/>
      <c r="Q528" s="1016"/>
      <c r="R528" s="1016"/>
      <c r="S528" s="1016"/>
      <c r="T528" s="1016"/>
      <c r="U528" s="1016"/>
      <c r="V528" s="1016"/>
      <c r="W528" s="1016"/>
      <c r="X528" s="1016"/>
      <c r="Y528" s="1016"/>
      <c r="Z528" s="1016"/>
      <c r="AA528" s="1016"/>
      <c r="AB528" s="1016"/>
      <c r="AC528" s="1016"/>
      <c r="AD528" s="1016"/>
      <c r="AE528" s="1016"/>
      <c r="AF528" s="1016"/>
      <c r="AG528" s="1016"/>
      <c r="AH528" s="1016"/>
      <c r="AI528" s="1016"/>
      <c r="AJ528" s="1016"/>
      <c r="AK528" s="1016"/>
      <c r="AL528" s="1016"/>
      <c r="AM528" s="1016"/>
      <c r="AN528" s="1016"/>
      <c r="AO528" s="1016"/>
      <c r="AP528" s="1016"/>
      <c r="AQ528" s="1016"/>
      <c r="AR528" s="1016"/>
      <c r="AS528" s="1018"/>
      <c r="AT528" s="1018"/>
      <c r="AU528" s="1018"/>
      <c r="AV528" s="1018"/>
      <c r="AW528" s="1016"/>
      <c r="AX528" s="1016"/>
      <c r="AY528" s="1016"/>
      <c r="AZ528" s="1016"/>
      <c r="BA528" s="693"/>
      <c r="BB528" s="694"/>
      <c r="BC528" s="694"/>
      <c r="BD528" s="694"/>
      <c r="BE528" s="694"/>
    </row>
    <row r="529" spans="1:57" ht="12.6" customHeight="1">
      <c r="A529" s="176"/>
      <c r="B529" s="166"/>
      <c r="C529" s="166"/>
      <c r="D529" s="166"/>
      <c r="E529" s="166"/>
      <c r="F529" s="657"/>
      <c r="G529" s="658"/>
      <c r="H529" s="659"/>
      <c r="I529" s="1016"/>
      <c r="J529" s="1016"/>
      <c r="K529" s="1016"/>
      <c r="L529" s="1016"/>
      <c r="M529" s="1016"/>
      <c r="N529" s="1016"/>
      <c r="O529" s="1016"/>
      <c r="P529" s="1016"/>
      <c r="Q529" s="1016"/>
      <c r="R529" s="1016"/>
      <c r="S529" s="1016"/>
      <c r="T529" s="1016"/>
      <c r="U529" s="1016"/>
      <c r="V529" s="1016"/>
      <c r="W529" s="1016"/>
      <c r="X529" s="1016"/>
      <c r="Y529" s="1016"/>
      <c r="Z529" s="1016"/>
      <c r="AA529" s="1016"/>
      <c r="AB529" s="1016"/>
      <c r="AC529" s="1016"/>
      <c r="AD529" s="1016"/>
      <c r="AE529" s="1016"/>
      <c r="AF529" s="1016"/>
      <c r="AG529" s="1016"/>
      <c r="AH529" s="1016"/>
      <c r="AI529" s="1016"/>
      <c r="AJ529" s="1016"/>
      <c r="AK529" s="1016"/>
      <c r="AL529" s="1016"/>
      <c r="AM529" s="1016"/>
      <c r="AN529" s="1016"/>
      <c r="AO529" s="1016"/>
      <c r="AP529" s="1016"/>
      <c r="AQ529" s="1016"/>
      <c r="AR529" s="1016"/>
      <c r="AS529" s="1018"/>
      <c r="AT529" s="1018"/>
      <c r="AU529" s="1018"/>
      <c r="AV529" s="1018"/>
      <c r="AW529" s="1016"/>
      <c r="AX529" s="1016"/>
      <c r="AY529" s="1016"/>
      <c r="AZ529" s="1016"/>
      <c r="BA529" s="693"/>
      <c r="BB529" s="694"/>
      <c r="BC529" s="694"/>
      <c r="BD529" s="694"/>
      <c r="BE529" s="694"/>
    </row>
    <row r="530" spans="1:57" ht="12.6" customHeight="1">
      <c r="A530" s="177"/>
      <c r="B530" s="175"/>
      <c r="C530" s="175"/>
      <c r="D530" s="175"/>
      <c r="E530" s="175"/>
      <c r="F530" s="657"/>
      <c r="G530" s="658"/>
      <c r="H530" s="659"/>
      <c r="I530" s="1016"/>
      <c r="J530" s="1016"/>
      <c r="K530" s="1016"/>
      <c r="L530" s="1016"/>
      <c r="M530" s="1016"/>
      <c r="N530" s="1016"/>
      <c r="O530" s="1016"/>
      <c r="P530" s="1016"/>
      <c r="Q530" s="1016"/>
      <c r="R530" s="1016"/>
      <c r="S530" s="1016"/>
      <c r="T530" s="1016"/>
      <c r="U530" s="1016"/>
      <c r="V530" s="1016"/>
      <c r="W530" s="1016"/>
      <c r="X530" s="1016"/>
      <c r="Y530" s="1016"/>
      <c r="Z530" s="1016"/>
      <c r="AA530" s="1016"/>
      <c r="AB530" s="1016"/>
      <c r="AC530" s="1016"/>
      <c r="AD530" s="1016"/>
      <c r="AE530" s="1016"/>
      <c r="AF530" s="1016"/>
      <c r="AG530" s="1016"/>
      <c r="AH530" s="1016"/>
      <c r="AI530" s="1016"/>
      <c r="AJ530" s="1016"/>
      <c r="AK530" s="1016"/>
      <c r="AL530" s="1016"/>
      <c r="AM530" s="1016"/>
      <c r="AN530" s="1016"/>
      <c r="AO530" s="1016"/>
      <c r="AP530" s="1016"/>
      <c r="AQ530" s="1016"/>
      <c r="AR530" s="1016"/>
      <c r="AS530" s="1018"/>
      <c r="AT530" s="1018"/>
      <c r="AU530" s="1018"/>
      <c r="AV530" s="1018"/>
      <c r="AW530" s="1016"/>
      <c r="AX530" s="1016"/>
      <c r="AY530" s="1016"/>
      <c r="AZ530" s="1016"/>
      <c r="BA530" s="693"/>
      <c r="BB530" s="694"/>
      <c r="BC530" s="694"/>
      <c r="BD530" s="694"/>
      <c r="BE530" s="694"/>
    </row>
    <row r="531" spans="1:57" ht="12.6" customHeight="1">
      <c r="A531" s="177"/>
      <c r="B531" s="175"/>
      <c r="C531" s="175"/>
      <c r="D531" s="175"/>
      <c r="E531" s="175"/>
      <c r="F531" s="657"/>
      <c r="G531" s="658"/>
      <c r="H531" s="659"/>
      <c r="I531" s="1016"/>
      <c r="J531" s="1016"/>
      <c r="K531" s="1016"/>
      <c r="L531" s="1016"/>
      <c r="M531" s="1016"/>
      <c r="N531" s="1016"/>
      <c r="O531" s="1016"/>
      <c r="P531" s="1016"/>
      <c r="Q531" s="1016"/>
      <c r="R531" s="1016"/>
      <c r="S531" s="1016"/>
      <c r="T531" s="1016"/>
      <c r="U531" s="1016"/>
      <c r="V531" s="1016"/>
      <c r="W531" s="1016"/>
      <c r="X531" s="1016"/>
      <c r="Y531" s="1016"/>
      <c r="Z531" s="1016"/>
      <c r="AA531" s="1016"/>
      <c r="AB531" s="1016"/>
      <c r="AC531" s="1016"/>
      <c r="AD531" s="1016"/>
      <c r="AE531" s="1016"/>
      <c r="AF531" s="1016"/>
      <c r="AG531" s="1016"/>
      <c r="AH531" s="1016"/>
      <c r="AI531" s="1016"/>
      <c r="AJ531" s="1016"/>
      <c r="AK531" s="1016"/>
      <c r="AL531" s="1016"/>
      <c r="AM531" s="1016"/>
      <c r="AN531" s="1016"/>
      <c r="AO531" s="1016"/>
      <c r="AP531" s="1016"/>
      <c r="AQ531" s="1016"/>
      <c r="AR531" s="1016"/>
      <c r="AS531" s="1018"/>
      <c r="AT531" s="1018"/>
      <c r="AU531" s="1018"/>
      <c r="AV531" s="1018"/>
      <c r="AW531" s="1016"/>
      <c r="AX531" s="1016"/>
      <c r="AY531" s="1016"/>
      <c r="AZ531" s="1016"/>
      <c r="BA531" s="693"/>
      <c r="BB531" s="694"/>
      <c r="BC531" s="694"/>
      <c r="BD531" s="694"/>
      <c r="BE531" s="694"/>
    </row>
    <row r="532" spans="1:57" ht="12.6" customHeight="1">
      <c r="A532" s="177"/>
      <c r="B532" s="175"/>
      <c r="C532" s="175"/>
      <c r="D532" s="175"/>
      <c r="E532" s="175"/>
      <c r="F532" s="657"/>
      <c r="G532" s="658"/>
      <c r="H532" s="659"/>
      <c r="I532" s="1016"/>
      <c r="J532" s="1016"/>
      <c r="K532" s="1016"/>
      <c r="L532" s="1016"/>
      <c r="M532" s="1016"/>
      <c r="N532" s="1016"/>
      <c r="O532" s="1016"/>
      <c r="P532" s="1016"/>
      <c r="Q532" s="1016"/>
      <c r="R532" s="1016"/>
      <c r="S532" s="1016"/>
      <c r="T532" s="1016"/>
      <c r="U532" s="1016"/>
      <c r="V532" s="1016"/>
      <c r="W532" s="1016"/>
      <c r="X532" s="1016"/>
      <c r="Y532" s="1016"/>
      <c r="Z532" s="1016"/>
      <c r="AA532" s="1016"/>
      <c r="AB532" s="1016"/>
      <c r="AC532" s="1016"/>
      <c r="AD532" s="1016"/>
      <c r="AE532" s="1016"/>
      <c r="AF532" s="1016"/>
      <c r="AG532" s="1016"/>
      <c r="AH532" s="1016"/>
      <c r="AI532" s="1016"/>
      <c r="AJ532" s="1016"/>
      <c r="AK532" s="1016"/>
      <c r="AL532" s="1016"/>
      <c r="AM532" s="1016"/>
      <c r="AN532" s="1016"/>
      <c r="AO532" s="1016"/>
      <c r="AP532" s="1016"/>
      <c r="AQ532" s="1016"/>
      <c r="AR532" s="1016"/>
      <c r="AS532" s="1018"/>
      <c r="AT532" s="1018"/>
      <c r="AU532" s="1018"/>
      <c r="AV532" s="1018"/>
      <c r="AW532" s="1016"/>
      <c r="AX532" s="1016"/>
      <c r="AY532" s="1016"/>
      <c r="AZ532" s="1016"/>
      <c r="BA532" s="693"/>
      <c r="BB532" s="694"/>
      <c r="BC532" s="694"/>
      <c r="BD532" s="694"/>
      <c r="BE532" s="694"/>
    </row>
    <row r="533" spans="1:57" ht="12.6" customHeight="1">
      <c r="A533" s="177"/>
      <c r="B533" s="175"/>
      <c r="C533" s="175"/>
      <c r="D533" s="175"/>
      <c r="E533" s="175"/>
      <c r="F533" s="657"/>
      <c r="G533" s="658"/>
      <c r="H533" s="659"/>
      <c r="I533" s="1016"/>
      <c r="J533" s="1016"/>
      <c r="K533" s="1016"/>
      <c r="L533" s="1016"/>
      <c r="M533" s="1016"/>
      <c r="N533" s="1016"/>
      <c r="O533" s="1016"/>
      <c r="P533" s="1016"/>
      <c r="Q533" s="1016"/>
      <c r="R533" s="1016"/>
      <c r="S533" s="1016"/>
      <c r="T533" s="1016"/>
      <c r="U533" s="1016"/>
      <c r="V533" s="1016"/>
      <c r="W533" s="1016"/>
      <c r="X533" s="1016"/>
      <c r="Y533" s="1016"/>
      <c r="Z533" s="1016"/>
      <c r="AA533" s="1016"/>
      <c r="AB533" s="1016"/>
      <c r="AC533" s="1016"/>
      <c r="AD533" s="1016"/>
      <c r="AE533" s="1016"/>
      <c r="AF533" s="1016"/>
      <c r="AG533" s="1016"/>
      <c r="AH533" s="1016"/>
      <c r="AI533" s="1016"/>
      <c r="AJ533" s="1016"/>
      <c r="AK533" s="1016"/>
      <c r="AL533" s="1016"/>
      <c r="AM533" s="1016"/>
      <c r="AN533" s="1016"/>
      <c r="AO533" s="1016"/>
      <c r="AP533" s="1016"/>
      <c r="AQ533" s="1016"/>
      <c r="AR533" s="1016"/>
      <c r="AS533" s="1018"/>
      <c r="AT533" s="1018"/>
      <c r="AU533" s="1018"/>
      <c r="AV533" s="1018"/>
      <c r="AW533" s="1016"/>
      <c r="AX533" s="1016"/>
      <c r="AY533" s="1016"/>
      <c r="AZ533" s="1016"/>
      <c r="BA533" s="693"/>
      <c r="BB533" s="694"/>
      <c r="BC533" s="694"/>
      <c r="BD533" s="694"/>
      <c r="BE533" s="694"/>
    </row>
    <row r="534" spans="1:57" ht="12.6" customHeight="1">
      <c r="A534" s="1012" t="s">
        <v>1399</v>
      </c>
      <c r="B534" s="1013"/>
      <c r="C534" s="1013"/>
      <c r="D534" s="1013"/>
      <c r="E534" s="1014"/>
      <c r="F534" s="660" t="s">
        <v>1400</v>
      </c>
      <c r="G534" s="661"/>
      <c r="H534" s="662"/>
      <c r="I534" s="621" t="s">
        <v>1401</v>
      </c>
      <c r="J534" s="621"/>
      <c r="K534" s="621"/>
      <c r="L534" s="621"/>
      <c r="M534" s="621" t="s">
        <v>1402</v>
      </c>
      <c r="N534" s="621"/>
      <c r="O534" s="621"/>
      <c r="P534" s="621"/>
      <c r="Q534" s="621" t="s">
        <v>1403</v>
      </c>
      <c r="R534" s="621"/>
      <c r="S534" s="621"/>
      <c r="T534" s="621"/>
      <c r="U534" s="621" t="s">
        <v>1404</v>
      </c>
      <c r="V534" s="621"/>
      <c r="W534" s="621"/>
      <c r="X534" s="621"/>
      <c r="Y534" s="621" t="s">
        <v>1405</v>
      </c>
      <c r="Z534" s="621"/>
      <c r="AA534" s="621"/>
      <c r="AB534" s="621"/>
      <c r="AC534" s="621" t="s">
        <v>1406</v>
      </c>
      <c r="AD534" s="621"/>
      <c r="AE534" s="621"/>
      <c r="AF534" s="621"/>
      <c r="AG534" s="621" t="s">
        <v>1407</v>
      </c>
      <c r="AH534" s="621"/>
      <c r="AI534" s="621"/>
      <c r="AJ534" s="621"/>
      <c r="AK534" s="621" t="s">
        <v>1455</v>
      </c>
      <c r="AL534" s="621"/>
      <c r="AM534" s="621"/>
      <c r="AN534" s="621"/>
      <c r="AO534" s="621" t="s">
        <v>1475</v>
      </c>
      <c r="AP534" s="621"/>
      <c r="AQ534" s="621"/>
      <c r="AR534" s="621"/>
      <c r="AS534" s="621" t="s">
        <v>1476</v>
      </c>
      <c r="AT534" s="621"/>
      <c r="AU534" s="621"/>
      <c r="AV534" s="621"/>
      <c r="AW534" s="621" t="s">
        <v>1477</v>
      </c>
      <c r="AX534" s="621"/>
      <c r="AY534" s="621"/>
      <c r="AZ534" s="621"/>
      <c r="BA534" s="580"/>
      <c r="BB534" s="581"/>
      <c r="BC534" s="581"/>
      <c r="BD534" s="581"/>
      <c r="BE534" s="581"/>
    </row>
    <row r="535" spans="1:57" ht="12.6" customHeight="1">
      <c r="A535" s="103" t="s">
        <v>1408</v>
      </c>
      <c r="B535" s="103"/>
      <c r="C535" s="103"/>
      <c r="D535" s="103"/>
      <c r="E535" s="103"/>
      <c r="F535" s="132"/>
      <c r="G535" s="132"/>
      <c r="H535" s="132"/>
      <c r="I535" s="103"/>
      <c r="J535" s="103"/>
      <c r="K535" s="103"/>
      <c r="L535" s="103"/>
      <c r="M535" s="103"/>
      <c r="N535" s="103"/>
      <c r="O535" s="103"/>
      <c r="P535" s="103"/>
      <c r="Q535" s="103"/>
      <c r="R535" s="103"/>
      <c r="S535" s="103"/>
      <c r="T535" s="103"/>
      <c r="U535" s="103"/>
      <c r="V535" s="103"/>
      <c r="W535" s="103"/>
      <c r="X535" s="103"/>
      <c r="Y535" s="103"/>
      <c r="Z535" s="103"/>
      <c r="AA535" s="103"/>
      <c r="AB535" s="103"/>
      <c r="AC535" s="103"/>
      <c r="AD535" s="103"/>
      <c r="AE535" s="103"/>
      <c r="AF535" s="103"/>
      <c r="AG535" s="103"/>
      <c r="AH535" s="103"/>
      <c r="AI535" s="103"/>
      <c r="AJ535" s="103"/>
      <c r="AK535" s="103"/>
      <c r="AL535" s="103"/>
      <c r="AM535" s="103"/>
      <c r="AN535" s="103"/>
      <c r="AO535" s="103"/>
      <c r="AP535" s="103"/>
      <c r="AQ535" s="103"/>
      <c r="AR535" s="103"/>
      <c r="AS535" s="103"/>
      <c r="AT535" s="103"/>
      <c r="AU535" s="103"/>
      <c r="AV535" s="103"/>
      <c r="AW535" s="103"/>
      <c r="AX535" s="103"/>
      <c r="AY535" s="103"/>
      <c r="AZ535" s="103"/>
      <c r="BA535" s="103"/>
      <c r="BB535" s="103"/>
      <c r="BC535" s="103"/>
      <c r="BD535" s="103"/>
      <c r="BE535" s="103"/>
    </row>
    <row r="536" spans="1:57" ht="12.6" customHeight="1">
      <c r="A536" s="141" t="s">
        <v>1456</v>
      </c>
      <c r="B536" s="159"/>
      <c r="C536" s="114"/>
      <c r="D536" s="114"/>
      <c r="E536" s="115"/>
      <c r="F536" s="612"/>
      <c r="G536" s="613"/>
      <c r="H536" s="614"/>
      <c r="I536" s="612"/>
      <c r="J536" s="613"/>
      <c r="K536" s="613"/>
      <c r="L536" s="614"/>
      <c r="M536" s="612"/>
      <c r="N536" s="613"/>
      <c r="O536" s="613"/>
      <c r="P536" s="614"/>
      <c r="Q536" s="612"/>
      <c r="R536" s="613"/>
      <c r="S536" s="613"/>
      <c r="T536" s="614"/>
      <c r="U536" s="612"/>
      <c r="V536" s="613"/>
      <c r="W536" s="613"/>
      <c r="X536" s="614"/>
      <c r="Y536" s="612"/>
      <c r="Z536" s="613"/>
      <c r="AA536" s="613"/>
      <c r="AB536" s="614"/>
      <c r="AC536" s="612"/>
      <c r="AD536" s="613"/>
      <c r="AE536" s="613"/>
      <c r="AF536" s="614"/>
      <c r="AG536" s="612"/>
      <c r="AH536" s="613"/>
      <c r="AI536" s="613"/>
      <c r="AJ536" s="614"/>
      <c r="AK536" s="612"/>
      <c r="AL536" s="613"/>
      <c r="AM536" s="613"/>
      <c r="AN536" s="614"/>
      <c r="AO536" s="612">
        <f>SUM('HL KNIHA VYPOC'!H434)</f>
        <v>0</v>
      </c>
      <c r="AP536" s="613"/>
      <c r="AQ536" s="613"/>
      <c r="AR536" s="614"/>
      <c r="AS536" s="612">
        <f>SUM('HL KNIHA VYPOC'!H440)</f>
        <v>0</v>
      </c>
      <c r="AT536" s="613"/>
      <c r="AU536" s="613"/>
      <c r="AV536" s="614"/>
      <c r="AW536" s="612">
        <v>0</v>
      </c>
      <c r="AX536" s="613"/>
      <c r="AY536" s="613"/>
      <c r="AZ536" s="614"/>
      <c r="BA536" s="823"/>
      <c r="BB536" s="824"/>
      <c r="BC536" s="824"/>
      <c r="BD536" s="824"/>
      <c r="BE536" s="824"/>
    </row>
    <row r="537" spans="1:57" ht="12.6" customHeight="1">
      <c r="A537" s="143" t="s">
        <v>1457</v>
      </c>
      <c r="B537" s="151"/>
      <c r="C537" s="103"/>
      <c r="D537" s="103"/>
      <c r="E537" s="145"/>
      <c r="F537" s="615"/>
      <c r="G537" s="616"/>
      <c r="H537" s="617"/>
      <c r="I537" s="615"/>
      <c r="J537" s="616"/>
      <c r="K537" s="616"/>
      <c r="L537" s="617"/>
      <c r="M537" s="615"/>
      <c r="N537" s="616"/>
      <c r="O537" s="616"/>
      <c r="P537" s="617"/>
      <c r="Q537" s="615"/>
      <c r="R537" s="616"/>
      <c r="S537" s="616"/>
      <c r="T537" s="617"/>
      <c r="U537" s="615"/>
      <c r="V537" s="616"/>
      <c r="W537" s="616"/>
      <c r="X537" s="617"/>
      <c r="Y537" s="615"/>
      <c r="Z537" s="616"/>
      <c r="AA537" s="616"/>
      <c r="AB537" s="617"/>
      <c r="AC537" s="615"/>
      <c r="AD537" s="616"/>
      <c r="AE537" s="616"/>
      <c r="AF537" s="617"/>
      <c r="AG537" s="615"/>
      <c r="AH537" s="616"/>
      <c r="AI537" s="616"/>
      <c r="AJ537" s="617"/>
      <c r="AK537" s="615"/>
      <c r="AL537" s="616"/>
      <c r="AM537" s="616"/>
      <c r="AN537" s="617"/>
      <c r="AO537" s="615"/>
      <c r="AP537" s="616"/>
      <c r="AQ537" s="616"/>
      <c r="AR537" s="617"/>
      <c r="AS537" s="615"/>
      <c r="AT537" s="616"/>
      <c r="AU537" s="616"/>
      <c r="AV537" s="617"/>
      <c r="AW537" s="615"/>
      <c r="AX537" s="616"/>
      <c r="AY537" s="616"/>
      <c r="AZ537" s="617"/>
      <c r="BA537" s="823"/>
      <c r="BB537" s="824"/>
      <c r="BC537" s="824"/>
      <c r="BD537" s="824"/>
      <c r="BE537" s="824"/>
    </row>
    <row r="538" spans="1:57" ht="12.6" customHeight="1">
      <c r="A538" s="143" t="s">
        <v>1458</v>
      </c>
      <c r="B538" s="151"/>
      <c r="C538" s="103"/>
      <c r="D538" s="103"/>
      <c r="E538" s="145"/>
      <c r="F538" s="615"/>
      <c r="G538" s="616"/>
      <c r="H538" s="617"/>
      <c r="I538" s="615"/>
      <c r="J538" s="616"/>
      <c r="K538" s="616"/>
      <c r="L538" s="617"/>
      <c r="M538" s="615"/>
      <c r="N538" s="616"/>
      <c r="O538" s="616"/>
      <c r="P538" s="617"/>
      <c r="Q538" s="615"/>
      <c r="R538" s="616"/>
      <c r="S538" s="616"/>
      <c r="T538" s="617"/>
      <c r="U538" s="615"/>
      <c r="V538" s="616"/>
      <c r="W538" s="616"/>
      <c r="X538" s="617"/>
      <c r="Y538" s="615"/>
      <c r="Z538" s="616"/>
      <c r="AA538" s="616"/>
      <c r="AB538" s="617"/>
      <c r="AC538" s="615"/>
      <c r="AD538" s="616"/>
      <c r="AE538" s="616"/>
      <c r="AF538" s="617"/>
      <c r="AG538" s="615"/>
      <c r="AH538" s="616"/>
      <c r="AI538" s="616"/>
      <c r="AJ538" s="617"/>
      <c r="AK538" s="615"/>
      <c r="AL538" s="616"/>
      <c r="AM538" s="616"/>
      <c r="AN538" s="617"/>
      <c r="AO538" s="615"/>
      <c r="AP538" s="616"/>
      <c r="AQ538" s="616"/>
      <c r="AR538" s="617"/>
      <c r="AS538" s="615"/>
      <c r="AT538" s="616"/>
      <c r="AU538" s="616"/>
      <c r="AV538" s="617"/>
      <c r="AW538" s="615"/>
      <c r="AX538" s="616"/>
      <c r="AY538" s="616"/>
      <c r="AZ538" s="617"/>
      <c r="BA538" s="823"/>
      <c r="BB538" s="824"/>
      <c r="BC538" s="824"/>
      <c r="BD538" s="824"/>
      <c r="BE538" s="824"/>
    </row>
    <row r="539" spans="1:57" ht="12.6" customHeight="1">
      <c r="A539" s="143" t="s">
        <v>1459</v>
      </c>
      <c r="B539" s="151"/>
      <c r="C539" s="103"/>
      <c r="D539" s="103"/>
      <c r="E539" s="145"/>
      <c r="F539" s="618"/>
      <c r="G539" s="619"/>
      <c r="H539" s="620"/>
      <c r="I539" s="618"/>
      <c r="J539" s="619"/>
      <c r="K539" s="619"/>
      <c r="L539" s="620"/>
      <c r="M539" s="618"/>
      <c r="N539" s="619"/>
      <c r="O539" s="619"/>
      <c r="P539" s="620"/>
      <c r="Q539" s="618"/>
      <c r="R539" s="619"/>
      <c r="S539" s="619"/>
      <c r="T539" s="620"/>
      <c r="U539" s="618"/>
      <c r="V539" s="619"/>
      <c r="W539" s="619"/>
      <c r="X539" s="620"/>
      <c r="Y539" s="618"/>
      <c r="Z539" s="619"/>
      <c r="AA539" s="619"/>
      <c r="AB539" s="620"/>
      <c r="AC539" s="618"/>
      <c r="AD539" s="619"/>
      <c r="AE539" s="619"/>
      <c r="AF539" s="620"/>
      <c r="AG539" s="618"/>
      <c r="AH539" s="619"/>
      <c r="AI539" s="619"/>
      <c r="AJ539" s="620"/>
      <c r="AK539" s="618"/>
      <c r="AL539" s="619"/>
      <c r="AM539" s="619"/>
      <c r="AN539" s="620"/>
      <c r="AO539" s="618"/>
      <c r="AP539" s="619"/>
      <c r="AQ539" s="619"/>
      <c r="AR539" s="620"/>
      <c r="AS539" s="618"/>
      <c r="AT539" s="619"/>
      <c r="AU539" s="619"/>
      <c r="AV539" s="620"/>
      <c r="AW539" s="618"/>
      <c r="AX539" s="619"/>
      <c r="AY539" s="619"/>
      <c r="AZ539" s="620"/>
      <c r="BA539" s="823"/>
      <c r="BB539" s="824"/>
      <c r="BC539" s="824"/>
      <c r="BD539" s="824"/>
      <c r="BE539" s="824"/>
    </row>
    <row r="540" spans="1:57" ht="12.6" customHeight="1">
      <c r="A540" s="107" t="s">
        <v>1411</v>
      </c>
      <c r="B540" s="150"/>
      <c r="C540" s="108"/>
      <c r="D540" s="108"/>
      <c r="E540" s="109"/>
      <c r="F540" s="622"/>
      <c r="G540" s="623"/>
      <c r="H540" s="624"/>
      <c r="I540" s="622"/>
      <c r="J540" s="623"/>
      <c r="K540" s="623"/>
      <c r="L540" s="624"/>
      <c r="M540" s="622"/>
      <c r="N540" s="623"/>
      <c r="O540" s="623"/>
      <c r="P540" s="624"/>
      <c r="Q540" s="622"/>
      <c r="R540" s="623"/>
      <c r="S540" s="623"/>
      <c r="T540" s="624"/>
      <c r="U540" s="622"/>
      <c r="V540" s="623"/>
      <c r="W540" s="623"/>
      <c r="X540" s="624"/>
      <c r="Y540" s="622"/>
      <c r="Z540" s="623"/>
      <c r="AA540" s="623"/>
      <c r="AB540" s="624"/>
      <c r="AC540" s="622"/>
      <c r="AD540" s="623"/>
      <c r="AE540" s="623"/>
      <c r="AF540" s="624"/>
      <c r="AG540" s="622"/>
      <c r="AH540" s="623"/>
      <c r="AI540" s="623"/>
      <c r="AJ540" s="624"/>
      <c r="AK540" s="622"/>
      <c r="AL540" s="623"/>
      <c r="AM540" s="623"/>
      <c r="AN540" s="624"/>
      <c r="AO540" s="622">
        <f>SUM('HL KNIHA VYPOC'!$I$33)</f>
        <v>0</v>
      </c>
      <c r="AP540" s="623"/>
      <c r="AQ540" s="623"/>
      <c r="AR540" s="624"/>
      <c r="AS540" s="622">
        <f>SUM('HL KNIHA VYPOC'!$I$39)</f>
        <v>0</v>
      </c>
      <c r="AT540" s="623"/>
      <c r="AU540" s="623"/>
      <c r="AV540" s="624"/>
      <c r="AW540" s="622">
        <f>SUM(F540:AV540)</f>
        <v>0</v>
      </c>
      <c r="AX540" s="623"/>
      <c r="AY540" s="623"/>
      <c r="AZ540" s="624"/>
      <c r="BA540" s="823"/>
      <c r="BB540" s="824"/>
      <c r="BC540" s="824"/>
      <c r="BD540" s="824"/>
      <c r="BE540" s="824"/>
    </row>
    <row r="541" spans="1:57" ht="12.6" customHeight="1">
      <c r="A541" s="107" t="s">
        <v>1412</v>
      </c>
      <c r="B541" s="150"/>
      <c r="C541" s="108"/>
      <c r="D541" s="108"/>
      <c r="E541" s="109"/>
      <c r="F541" s="622"/>
      <c r="G541" s="623"/>
      <c r="H541" s="624"/>
      <c r="I541" s="622"/>
      <c r="J541" s="623"/>
      <c r="K541" s="623"/>
      <c r="L541" s="624"/>
      <c r="M541" s="622"/>
      <c r="N541" s="623"/>
      <c r="O541" s="623"/>
      <c r="P541" s="624"/>
      <c r="Q541" s="622"/>
      <c r="R541" s="623"/>
      <c r="S541" s="623"/>
      <c r="T541" s="624"/>
      <c r="U541" s="622"/>
      <c r="V541" s="623"/>
      <c r="W541" s="623"/>
      <c r="X541" s="624"/>
      <c r="Y541" s="622"/>
      <c r="Z541" s="623"/>
      <c r="AA541" s="623"/>
      <c r="AB541" s="624"/>
      <c r="AC541" s="622"/>
      <c r="AD541" s="623"/>
      <c r="AE541" s="623"/>
      <c r="AF541" s="624"/>
      <c r="AG541" s="622"/>
      <c r="AH541" s="623"/>
      <c r="AI541" s="623"/>
      <c r="AJ541" s="624"/>
      <c r="AK541" s="622"/>
      <c r="AL541" s="623"/>
      <c r="AM541" s="623"/>
      <c r="AN541" s="624"/>
      <c r="AO541" s="622">
        <f>SUM('HL KNIHA VYPOC'!$J$33)</f>
        <v>0</v>
      </c>
      <c r="AP541" s="623"/>
      <c r="AQ541" s="623"/>
      <c r="AR541" s="624"/>
      <c r="AS541" s="622">
        <f>SUM('HL KNIHA VYPOC'!$J$39)</f>
        <v>0</v>
      </c>
      <c r="AT541" s="623"/>
      <c r="AU541" s="623"/>
      <c r="AV541" s="624"/>
      <c r="AW541" s="622">
        <f>SUM(F541:AV541)</f>
        <v>0</v>
      </c>
      <c r="AX541" s="623"/>
      <c r="AY541" s="623"/>
      <c r="AZ541" s="624"/>
      <c r="BA541" s="823"/>
      <c r="BB541" s="824"/>
      <c r="BC541" s="824"/>
      <c r="BD541" s="824"/>
      <c r="BE541" s="824"/>
    </row>
    <row r="542" spans="1:57" ht="12.6" customHeight="1">
      <c r="A542" s="107" t="s">
        <v>1413</v>
      </c>
      <c r="B542" s="150"/>
      <c r="C542" s="108"/>
      <c r="D542" s="108"/>
      <c r="E542" s="109"/>
      <c r="F542" s="609"/>
      <c r="G542" s="610"/>
      <c r="H542" s="611"/>
      <c r="I542" s="609"/>
      <c r="J542" s="610"/>
      <c r="K542" s="610"/>
      <c r="L542" s="611"/>
      <c r="M542" s="609"/>
      <c r="N542" s="610"/>
      <c r="O542" s="610"/>
      <c r="P542" s="611"/>
      <c r="Q542" s="609"/>
      <c r="R542" s="610"/>
      <c r="S542" s="610"/>
      <c r="T542" s="611"/>
      <c r="U542" s="609"/>
      <c r="V542" s="610"/>
      <c r="W542" s="610"/>
      <c r="X542" s="611"/>
      <c r="Y542" s="609"/>
      <c r="Z542" s="610"/>
      <c r="AA542" s="610"/>
      <c r="AB542" s="611"/>
      <c r="AC542" s="609"/>
      <c r="AD542" s="610"/>
      <c r="AE542" s="610"/>
      <c r="AF542" s="611"/>
      <c r="AG542" s="609"/>
      <c r="AH542" s="610"/>
      <c r="AI542" s="610"/>
      <c r="AJ542" s="611"/>
      <c r="AK542" s="609"/>
      <c r="AL542" s="610"/>
      <c r="AM542" s="610"/>
      <c r="AN542" s="611"/>
      <c r="AO542" s="609"/>
      <c r="AP542" s="610"/>
      <c r="AQ542" s="610"/>
      <c r="AR542" s="611"/>
      <c r="AS542" s="609"/>
      <c r="AT542" s="610"/>
      <c r="AU542" s="610"/>
      <c r="AV542" s="611"/>
      <c r="AW542" s="684">
        <f>SUM(F542:AV542)</f>
        <v>0</v>
      </c>
      <c r="AX542" s="685"/>
      <c r="AY542" s="685"/>
      <c r="AZ542" s="686"/>
      <c r="BA542" s="823"/>
      <c r="BB542" s="824"/>
      <c r="BC542" s="824"/>
      <c r="BD542" s="824"/>
      <c r="BE542" s="824"/>
    </row>
    <row r="543" spans="1:57" ht="12.6" customHeight="1">
      <c r="A543" s="141" t="s">
        <v>1414</v>
      </c>
      <c r="B543" s="159"/>
      <c r="C543" s="114"/>
      <c r="D543" s="114"/>
      <c r="E543" s="115"/>
      <c r="F543" s="612"/>
      <c r="G543" s="613"/>
      <c r="H543" s="614"/>
      <c r="I543" s="612"/>
      <c r="J543" s="613"/>
      <c r="K543" s="613"/>
      <c r="L543" s="614"/>
      <c r="M543" s="612"/>
      <c r="N543" s="613"/>
      <c r="O543" s="613"/>
      <c r="P543" s="614"/>
      <c r="Q543" s="612"/>
      <c r="R543" s="613"/>
      <c r="S543" s="613"/>
      <c r="T543" s="614"/>
      <c r="U543" s="612"/>
      <c r="V543" s="613"/>
      <c r="W543" s="613"/>
      <c r="X543" s="614"/>
      <c r="Y543" s="612"/>
      <c r="Z543" s="613"/>
      <c r="AA543" s="613"/>
      <c r="AB543" s="614"/>
      <c r="AC543" s="612"/>
      <c r="AD543" s="613"/>
      <c r="AE543" s="613"/>
      <c r="AF543" s="614"/>
      <c r="AG543" s="612"/>
      <c r="AH543" s="613"/>
      <c r="AI543" s="613"/>
      <c r="AJ543" s="614"/>
      <c r="AK543" s="612"/>
      <c r="AL543" s="613"/>
      <c r="AM543" s="613"/>
      <c r="AN543" s="614"/>
      <c r="AO543" s="612">
        <f>SUM('HL KNIHA VYPOC'!$K$33)</f>
        <v>0</v>
      </c>
      <c r="AP543" s="613"/>
      <c r="AQ543" s="613"/>
      <c r="AR543" s="614"/>
      <c r="AS543" s="612">
        <f>SUM('HL KNIHA VYPOC'!$K$39)</f>
        <v>0</v>
      </c>
      <c r="AT543" s="613"/>
      <c r="AU543" s="613"/>
      <c r="AV543" s="614"/>
      <c r="AW543" s="612">
        <v>0</v>
      </c>
      <c r="AX543" s="613"/>
      <c r="AY543" s="613"/>
      <c r="AZ543" s="614"/>
      <c r="BA543" s="823"/>
      <c r="BB543" s="824"/>
      <c r="BC543" s="824"/>
      <c r="BD543" s="824"/>
      <c r="BE543" s="824"/>
    </row>
    <row r="544" spans="1:57" ht="12.6" customHeight="1">
      <c r="A544" s="143" t="s">
        <v>1458</v>
      </c>
      <c r="B544" s="151"/>
      <c r="C544" s="103"/>
      <c r="D544" s="103"/>
      <c r="E544" s="145"/>
      <c r="F544" s="615"/>
      <c r="G544" s="616"/>
      <c r="H544" s="617"/>
      <c r="I544" s="615"/>
      <c r="J544" s="616"/>
      <c r="K544" s="616"/>
      <c r="L544" s="617"/>
      <c r="M544" s="615"/>
      <c r="N544" s="616"/>
      <c r="O544" s="616"/>
      <c r="P544" s="617"/>
      <c r="Q544" s="615"/>
      <c r="R544" s="616"/>
      <c r="S544" s="616"/>
      <c r="T544" s="617"/>
      <c r="U544" s="615"/>
      <c r="V544" s="616"/>
      <c r="W544" s="616"/>
      <c r="X544" s="617"/>
      <c r="Y544" s="615"/>
      <c r="Z544" s="616"/>
      <c r="AA544" s="616"/>
      <c r="AB544" s="617"/>
      <c r="AC544" s="615"/>
      <c r="AD544" s="616"/>
      <c r="AE544" s="616"/>
      <c r="AF544" s="617"/>
      <c r="AG544" s="615"/>
      <c r="AH544" s="616"/>
      <c r="AI544" s="616"/>
      <c r="AJ544" s="617"/>
      <c r="AK544" s="615"/>
      <c r="AL544" s="616"/>
      <c r="AM544" s="616"/>
      <c r="AN544" s="617"/>
      <c r="AO544" s="615"/>
      <c r="AP544" s="616"/>
      <c r="AQ544" s="616"/>
      <c r="AR544" s="617"/>
      <c r="AS544" s="615"/>
      <c r="AT544" s="616"/>
      <c r="AU544" s="616"/>
      <c r="AV544" s="617"/>
      <c r="AW544" s="615"/>
      <c r="AX544" s="616"/>
      <c r="AY544" s="616"/>
      <c r="AZ544" s="617"/>
      <c r="BA544" s="823"/>
      <c r="BB544" s="824"/>
      <c r="BC544" s="824"/>
      <c r="BD544" s="824"/>
      <c r="BE544" s="824"/>
    </row>
    <row r="545" spans="1:57" ht="12.6" customHeight="1">
      <c r="A545" s="146" t="s">
        <v>1459</v>
      </c>
      <c r="B545" s="152"/>
      <c r="C545" s="117"/>
      <c r="D545" s="117"/>
      <c r="E545" s="118"/>
      <c r="F545" s="618"/>
      <c r="G545" s="619"/>
      <c r="H545" s="620"/>
      <c r="I545" s="618"/>
      <c r="J545" s="619"/>
      <c r="K545" s="619"/>
      <c r="L545" s="620"/>
      <c r="M545" s="618"/>
      <c r="N545" s="619"/>
      <c r="O545" s="619"/>
      <c r="P545" s="620"/>
      <c r="Q545" s="618"/>
      <c r="R545" s="619"/>
      <c r="S545" s="619"/>
      <c r="T545" s="620"/>
      <c r="U545" s="618"/>
      <c r="V545" s="619"/>
      <c r="W545" s="619"/>
      <c r="X545" s="620"/>
      <c r="Y545" s="618"/>
      <c r="Z545" s="619"/>
      <c r="AA545" s="619"/>
      <c r="AB545" s="620"/>
      <c r="AC545" s="618"/>
      <c r="AD545" s="619"/>
      <c r="AE545" s="619"/>
      <c r="AF545" s="620"/>
      <c r="AG545" s="618"/>
      <c r="AH545" s="619"/>
      <c r="AI545" s="619"/>
      <c r="AJ545" s="620"/>
      <c r="AK545" s="618"/>
      <c r="AL545" s="619"/>
      <c r="AM545" s="619"/>
      <c r="AN545" s="620"/>
      <c r="AO545" s="618"/>
      <c r="AP545" s="619"/>
      <c r="AQ545" s="619"/>
      <c r="AR545" s="620"/>
      <c r="AS545" s="618"/>
      <c r="AT545" s="619"/>
      <c r="AU545" s="619"/>
      <c r="AV545" s="620"/>
      <c r="AW545" s="618"/>
      <c r="AX545" s="619"/>
      <c r="AY545" s="619"/>
      <c r="AZ545" s="620"/>
      <c r="BA545" s="823"/>
      <c r="BB545" s="824"/>
      <c r="BC545" s="824"/>
      <c r="BD545" s="824"/>
      <c r="BE545" s="824"/>
    </row>
    <row r="546" spans="1:57" ht="12.6" customHeight="1">
      <c r="A546" s="103" t="s">
        <v>1416</v>
      </c>
      <c r="B546" s="103"/>
      <c r="C546" s="103"/>
      <c r="D546" s="103"/>
      <c r="E546" s="103"/>
      <c r="F546" s="153"/>
      <c r="G546" s="153"/>
      <c r="H546" s="153"/>
      <c r="I546" s="153"/>
      <c r="J546" s="153"/>
      <c r="K546" s="153"/>
      <c r="L546" s="153"/>
      <c r="M546" s="153"/>
      <c r="N546" s="153"/>
      <c r="O546" s="153"/>
      <c r="P546" s="153"/>
      <c r="Q546" s="153"/>
      <c r="R546" s="153"/>
      <c r="S546" s="153"/>
      <c r="T546" s="153"/>
      <c r="U546" s="153"/>
      <c r="V546" s="153"/>
      <c r="W546" s="153"/>
      <c r="X546" s="153"/>
      <c r="Y546" s="153"/>
      <c r="Z546" s="153"/>
      <c r="AA546" s="153"/>
      <c r="AB546" s="153"/>
      <c r="AC546" s="153"/>
      <c r="AD546" s="153"/>
      <c r="AE546" s="153"/>
      <c r="AF546" s="153"/>
      <c r="AG546" s="153"/>
      <c r="AH546" s="153"/>
      <c r="AI546" s="153"/>
      <c r="AJ546" s="153"/>
      <c r="AK546" s="153"/>
      <c r="AL546" s="153"/>
      <c r="AM546" s="153"/>
      <c r="AN546" s="153"/>
      <c r="AO546" s="153"/>
      <c r="AP546" s="153"/>
      <c r="AQ546" s="153"/>
      <c r="AR546" s="153"/>
      <c r="AS546" s="153"/>
      <c r="AT546" s="153"/>
      <c r="AU546" s="153"/>
      <c r="AV546" s="153"/>
      <c r="AW546" s="153"/>
      <c r="AX546" s="153"/>
      <c r="AY546" s="153"/>
      <c r="AZ546" s="153"/>
      <c r="BA546" s="111"/>
      <c r="BB546" s="111"/>
      <c r="BC546" s="111"/>
      <c r="BD546" s="111"/>
      <c r="BE546" s="171"/>
    </row>
    <row r="547" spans="1:57" ht="12.6" customHeight="1">
      <c r="A547" s="141" t="s">
        <v>1456</v>
      </c>
      <c r="B547" s="114"/>
      <c r="C547" s="114"/>
      <c r="D547" s="114"/>
      <c r="E547" s="114"/>
      <c r="F547" s="612"/>
      <c r="G547" s="613"/>
      <c r="H547" s="614"/>
      <c r="I547" s="612"/>
      <c r="J547" s="613"/>
      <c r="K547" s="613"/>
      <c r="L547" s="614"/>
      <c r="M547" s="612"/>
      <c r="N547" s="613"/>
      <c r="O547" s="613"/>
      <c r="P547" s="614"/>
      <c r="Q547" s="612"/>
      <c r="R547" s="613"/>
      <c r="S547" s="613"/>
      <c r="T547" s="614"/>
      <c r="U547" s="612"/>
      <c r="V547" s="613"/>
      <c r="W547" s="613"/>
      <c r="X547" s="614"/>
      <c r="Y547" s="612"/>
      <c r="Z547" s="613"/>
      <c r="AA547" s="613"/>
      <c r="AB547" s="614"/>
      <c r="AC547" s="612"/>
      <c r="AD547" s="613"/>
      <c r="AE547" s="613"/>
      <c r="AF547" s="614"/>
      <c r="AG547" s="612"/>
      <c r="AH547" s="613"/>
      <c r="AI547" s="613"/>
      <c r="AJ547" s="614"/>
      <c r="AK547" s="612"/>
      <c r="AL547" s="613"/>
      <c r="AM547" s="613"/>
      <c r="AN547" s="614"/>
      <c r="AO547" s="612"/>
      <c r="AP547" s="613"/>
      <c r="AQ547" s="613"/>
      <c r="AR547" s="614"/>
      <c r="AS547" s="612"/>
      <c r="AT547" s="613"/>
      <c r="AU547" s="613"/>
      <c r="AV547" s="614"/>
      <c r="AW547" s="612">
        <f>SUM(F547:AV550)</f>
        <v>0</v>
      </c>
      <c r="AX547" s="613"/>
      <c r="AY547" s="613"/>
      <c r="AZ547" s="614"/>
      <c r="BA547" s="823"/>
      <c r="BB547" s="824"/>
      <c r="BC547" s="824"/>
      <c r="BD547" s="824"/>
      <c r="BE547" s="824"/>
    </row>
    <row r="548" spans="1:57" ht="12.6" customHeight="1">
      <c r="A548" s="143" t="s">
        <v>1457</v>
      </c>
      <c r="B548" s="103"/>
      <c r="C548" s="103"/>
      <c r="D548" s="103"/>
      <c r="E548" s="103"/>
      <c r="F548" s="615"/>
      <c r="G548" s="616"/>
      <c r="H548" s="617"/>
      <c r="I548" s="615"/>
      <c r="J548" s="616"/>
      <c r="K548" s="616"/>
      <c r="L548" s="617"/>
      <c r="M548" s="615"/>
      <c r="N548" s="616"/>
      <c r="O548" s="616"/>
      <c r="P548" s="617"/>
      <c r="Q548" s="615"/>
      <c r="R548" s="616"/>
      <c r="S548" s="616"/>
      <c r="T548" s="617"/>
      <c r="U548" s="615"/>
      <c r="V548" s="616"/>
      <c r="W548" s="616"/>
      <c r="X548" s="617"/>
      <c r="Y548" s="615"/>
      <c r="Z548" s="616"/>
      <c r="AA548" s="616"/>
      <c r="AB548" s="617"/>
      <c r="AC548" s="615"/>
      <c r="AD548" s="616"/>
      <c r="AE548" s="616"/>
      <c r="AF548" s="617"/>
      <c r="AG548" s="615"/>
      <c r="AH548" s="616"/>
      <c r="AI548" s="616"/>
      <c r="AJ548" s="617"/>
      <c r="AK548" s="615"/>
      <c r="AL548" s="616"/>
      <c r="AM548" s="616"/>
      <c r="AN548" s="617"/>
      <c r="AO548" s="615"/>
      <c r="AP548" s="616"/>
      <c r="AQ548" s="616"/>
      <c r="AR548" s="617"/>
      <c r="AS548" s="615"/>
      <c r="AT548" s="616"/>
      <c r="AU548" s="616"/>
      <c r="AV548" s="617"/>
      <c r="AW548" s="615"/>
      <c r="AX548" s="616"/>
      <c r="AY548" s="616"/>
      <c r="AZ548" s="617"/>
      <c r="BA548" s="823"/>
      <c r="BB548" s="824"/>
      <c r="BC548" s="824"/>
      <c r="BD548" s="824"/>
      <c r="BE548" s="824"/>
    </row>
    <row r="549" spans="1:57" ht="12.6" customHeight="1">
      <c r="A549" s="143" t="s">
        <v>1458</v>
      </c>
      <c r="B549" s="103"/>
      <c r="C549" s="103"/>
      <c r="D549" s="103"/>
      <c r="E549" s="103"/>
      <c r="F549" s="615"/>
      <c r="G549" s="616"/>
      <c r="H549" s="617"/>
      <c r="I549" s="615"/>
      <c r="J549" s="616"/>
      <c r="K549" s="616"/>
      <c r="L549" s="617"/>
      <c r="M549" s="615"/>
      <c r="N549" s="616"/>
      <c r="O549" s="616"/>
      <c r="P549" s="617"/>
      <c r="Q549" s="615"/>
      <c r="R549" s="616"/>
      <c r="S549" s="616"/>
      <c r="T549" s="617"/>
      <c r="U549" s="615"/>
      <c r="V549" s="616"/>
      <c r="W549" s="616"/>
      <c r="X549" s="617"/>
      <c r="Y549" s="615"/>
      <c r="Z549" s="616"/>
      <c r="AA549" s="616"/>
      <c r="AB549" s="617"/>
      <c r="AC549" s="615"/>
      <c r="AD549" s="616"/>
      <c r="AE549" s="616"/>
      <c r="AF549" s="617"/>
      <c r="AG549" s="615"/>
      <c r="AH549" s="616"/>
      <c r="AI549" s="616"/>
      <c r="AJ549" s="617"/>
      <c r="AK549" s="615"/>
      <c r="AL549" s="616"/>
      <c r="AM549" s="616"/>
      <c r="AN549" s="617"/>
      <c r="AO549" s="615"/>
      <c r="AP549" s="616"/>
      <c r="AQ549" s="616"/>
      <c r="AR549" s="617"/>
      <c r="AS549" s="615"/>
      <c r="AT549" s="616"/>
      <c r="AU549" s="616"/>
      <c r="AV549" s="617"/>
      <c r="AW549" s="615"/>
      <c r="AX549" s="616"/>
      <c r="AY549" s="616"/>
      <c r="AZ549" s="617"/>
      <c r="BA549" s="823"/>
      <c r="BB549" s="824"/>
      <c r="BC549" s="824"/>
      <c r="BD549" s="824"/>
      <c r="BE549" s="824"/>
    </row>
    <row r="550" spans="1:57" ht="12.6" customHeight="1">
      <c r="A550" s="146" t="s">
        <v>1459</v>
      </c>
      <c r="B550" s="117"/>
      <c r="C550" s="117"/>
      <c r="D550" s="117"/>
      <c r="E550" s="117"/>
      <c r="F550" s="618"/>
      <c r="G550" s="619"/>
      <c r="H550" s="620"/>
      <c r="I550" s="618"/>
      <c r="J550" s="619"/>
      <c r="K550" s="619"/>
      <c r="L550" s="620"/>
      <c r="M550" s="618"/>
      <c r="N550" s="619"/>
      <c r="O550" s="619"/>
      <c r="P550" s="620"/>
      <c r="Q550" s="618"/>
      <c r="R550" s="619"/>
      <c r="S550" s="619"/>
      <c r="T550" s="620"/>
      <c r="U550" s="618"/>
      <c r="V550" s="619"/>
      <c r="W550" s="619"/>
      <c r="X550" s="620"/>
      <c r="Y550" s="618"/>
      <c r="Z550" s="619"/>
      <c r="AA550" s="619"/>
      <c r="AB550" s="620"/>
      <c r="AC550" s="618"/>
      <c r="AD550" s="619"/>
      <c r="AE550" s="619"/>
      <c r="AF550" s="620"/>
      <c r="AG550" s="618"/>
      <c r="AH550" s="619"/>
      <c r="AI550" s="619"/>
      <c r="AJ550" s="620"/>
      <c r="AK550" s="618"/>
      <c r="AL550" s="619"/>
      <c r="AM550" s="619"/>
      <c r="AN550" s="620"/>
      <c r="AO550" s="618"/>
      <c r="AP550" s="619"/>
      <c r="AQ550" s="619"/>
      <c r="AR550" s="620"/>
      <c r="AS550" s="618"/>
      <c r="AT550" s="619"/>
      <c r="AU550" s="619"/>
      <c r="AV550" s="620"/>
      <c r="AW550" s="618"/>
      <c r="AX550" s="619"/>
      <c r="AY550" s="619"/>
      <c r="AZ550" s="620"/>
      <c r="BA550" s="823"/>
      <c r="BB550" s="824"/>
      <c r="BC550" s="824"/>
      <c r="BD550" s="824"/>
      <c r="BE550" s="824"/>
    </row>
    <row r="551" spans="1:57" ht="12.6" customHeight="1">
      <c r="A551" s="107" t="s">
        <v>1411</v>
      </c>
      <c r="B551" s="108"/>
      <c r="C551" s="108"/>
      <c r="D551" s="108"/>
      <c r="E551" s="108"/>
      <c r="F551" s="609"/>
      <c r="G551" s="610"/>
      <c r="H551" s="611"/>
      <c r="I551" s="609"/>
      <c r="J551" s="610"/>
      <c r="K551" s="610"/>
      <c r="L551" s="611"/>
      <c r="M551" s="609"/>
      <c r="N551" s="610"/>
      <c r="O551" s="610"/>
      <c r="P551" s="611"/>
      <c r="Q551" s="609"/>
      <c r="R551" s="610"/>
      <c r="S551" s="610"/>
      <c r="T551" s="611"/>
      <c r="U551" s="609"/>
      <c r="V551" s="610"/>
      <c r="W551" s="610"/>
      <c r="X551" s="611"/>
      <c r="Y551" s="609"/>
      <c r="Z551" s="610"/>
      <c r="AA551" s="610"/>
      <c r="AB551" s="611"/>
      <c r="AC551" s="609"/>
      <c r="AD551" s="610"/>
      <c r="AE551" s="610"/>
      <c r="AF551" s="611"/>
      <c r="AG551" s="609"/>
      <c r="AH551" s="610"/>
      <c r="AI551" s="610"/>
      <c r="AJ551" s="611"/>
      <c r="AK551" s="609"/>
      <c r="AL551" s="610"/>
      <c r="AM551" s="610"/>
      <c r="AN551" s="611"/>
      <c r="AO551" s="609"/>
      <c r="AP551" s="610"/>
      <c r="AQ551" s="610"/>
      <c r="AR551" s="611"/>
      <c r="AS551" s="609"/>
      <c r="AT551" s="610"/>
      <c r="AU551" s="610"/>
      <c r="AV551" s="611"/>
      <c r="AW551" s="684">
        <f>SUM(F551:AV551)</f>
        <v>0</v>
      </c>
      <c r="AX551" s="685"/>
      <c r="AY551" s="685"/>
      <c r="AZ551" s="686"/>
      <c r="BA551" s="823"/>
      <c r="BB551" s="824"/>
      <c r="BC551" s="824"/>
      <c r="BD551" s="824"/>
      <c r="BE551" s="824"/>
    </row>
    <row r="552" spans="1:57" ht="12.6" customHeight="1">
      <c r="A552" s="107" t="s">
        <v>1412</v>
      </c>
      <c r="B552" s="150"/>
      <c r="C552" s="108"/>
      <c r="D552" s="108"/>
      <c r="E552" s="108"/>
      <c r="F552" s="609"/>
      <c r="G552" s="610"/>
      <c r="H552" s="611"/>
      <c r="I552" s="609"/>
      <c r="J552" s="610"/>
      <c r="K552" s="610"/>
      <c r="L552" s="611"/>
      <c r="M552" s="609"/>
      <c r="N552" s="610"/>
      <c r="O552" s="610"/>
      <c r="P552" s="611"/>
      <c r="Q552" s="609"/>
      <c r="R552" s="610"/>
      <c r="S552" s="610"/>
      <c r="T552" s="611"/>
      <c r="U552" s="609"/>
      <c r="V552" s="610"/>
      <c r="W552" s="610"/>
      <c r="X552" s="611"/>
      <c r="Y552" s="609"/>
      <c r="Z552" s="610"/>
      <c r="AA552" s="610"/>
      <c r="AB552" s="611"/>
      <c r="AC552" s="609"/>
      <c r="AD552" s="610"/>
      <c r="AE552" s="610"/>
      <c r="AF552" s="611"/>
      <c r="AG552" s="609"/>
      <c r="AH552" s="610"/>
      <c r="AI552" s="610"/>
      <c r="AJ552" s="611"/>
      <c r="AK552" s="609"/>
      <c r="AL552" s="610"/>
      <c r="AM552" s="610"/>
      <c r="AN552" s="611"/>
      <c r="AO552" s="609"/>
      <c r="AP552" s="610"/>
      <c r="AQ552" s="610"/>
      <c r="AR552" s="611"/>
      <c r="AS552" s="609"/>
      <c r="AT552" s="610"/>
      <c r="AU552" s="610"/>
      <c r="AV552" s="611"/>
      <c r="AW552" s="684">
        <f>SUM(F552:AV552)</f>
        <v>0</v>
      </c>
      <c r="AX552" s="685"/>
      <c r="AY552" s="685"/>
      <c r="AZ552" s="686"/>
      <c r="BA552" s="823"/>
      <c r="BB552" s="824"/>
      <c r="BC552" s="824"/>
      <c r="BD552" s="824"/>
      <c r="BE552" s="824"/>
    </row>
    <row r="553" spans="1:57" ht="12.6" customHeight="1">
      <c r="A553" s="107" t="s">
        <v>1413</v>
      </c>
      <c r="B553" s="150"/>
      <c r="C553" s="108"/>
      <c r="D553" s="108"/>
      <c r="E553" s="108"/>
      <c r="F553" s="609"/>
      <c r="G553" s="610"/>
      <c r="H553" s="611"/>
      <c r="I553" s="609"/>
      <c r="J553" s="610"/>
      <c r="K553" s="610"/>
      <c r="L553" s="611"/>
      <c r="M553" s="609"/>
      <c r="N553" s="610"/>
      <c r="O553" s="610"/>
      <c r="P553" s="611"/>
      <c r="Q553" s="609"/>
      <c r="R553" s="610"/>
      <c r="S553" s="610"/>
      <c r="T553" s="611"/>
      <c r="U553" s="609"/>
      <c r="V553" s="610"/>
      <c r="W553" s="610"/>
      <c r="X553" s="611"/>
      <c r="Y553" s="609"/>
      <c r="Z553" s="610"/>
      <c r="AA553" s="610"/>
      <c r="AB553" s="611"/>
      <c r="AC553" s="609"/>
      <c r="AD553" s="610"/>
      <c r="AE553" s="610"/>
      <c r="AF553" s="611"/>
      <c r="AG553" s="609"/>
      <c r="AH553" s="610"/>
      <c r="AI553" s="610"/>
      <c r="AJ553" s="611"/>
      <c r="AK553" s="609"/>
      <c r="AL553" s="610"/>
      <c r="AM553" s="610"/>
      <c r="AN553" s="611"/>
      <c r="AO553" s="609"/>
      <c r="AP553" s="610"/>
      <c r="AQ553" s="610"/>
      <c r="AR553" s="611"/>
      <c r="AS553" s="609"/>
      <c r="AT553" s="610"/>
      <c r="AU553" s="610"/>
      <c r="AV553" s="611"/>
      <c r="AW553" s="684">
        <f>SUM(F553:AV553)</f>
        <v>0</v>
      </c>
      <c r="AX553" s="685"/>
      <c r="AY553" s="685"/>
      <c r="AZ553" s="686"/>
      <c r="BA553" s="823"/>
      <c r="BB553" s="824"/>
      <c r="BC553" s="824"/>
      <c r="BD553" s="824"/>
      <c r="BE553" s="824"/>
    </row>
    <row r="554" spans="1:57" ht="12.6" customHeight="1">
      <c r="A554" s="143" t="s">
        <v>1414</v>
      </c>
      <c r="B554" s="103"/>
      <c r="C554" s="103"/>
      <c r="D554" s="103"/>
      <c r="E554" s="103"/>
      <c r="F554" s="612"/>
      <c r="G554" s="613"/>
      <c r="H554" s="614"/>
      <c r="I554" s="612"/>
      <c r="J554" s="613"/>
      <c r="K554" s="613"/>
      <c r="L554" s="614"/>
      <c r="M554" s="612"/>
      <c r="N554" s="613"/>
      <c r="O554" s="613"/>
      <c r="P554" s="614"/>
      <c r="Q554" s="612"/>
      <c r="R554" s="613"/>
      <c r="S554" s="613"/>
      <c r="T554" s="614"/>
      <c r="U554" s="612"/>
      <c r="V554" s="613"/>
      <c r="W554" s="613"/>
      <c r="X554" s="614"/>
      <c r="Y554" s="612"/>
      <c r="Z554" s="613"/>
      <c r="AA554" s="613"/>
      <c r="AB554" s="614"/>
      <c r="AC554" s="612"/>
      <c r="AD554" s="613"/>
      <c r="AE554" s="613"/>
      <c r="AF554" s="614"/>
      <c r="AG554" s="612"/>
      <c r="AH554" s="613"/>
      <c r="AI554" s="613"/>
      <c r="AJ554" s="614"/>
      <c r="AK554" s="612"/>
      <c r="AL554" s="613"/>
      <c r="AM554" s="613"/>
      <c r="AN554" s="614"/>
      <c r="AO554" s="612"/>
      <c r="AP554" s="613"/>
      <c r="AQ554" s="613"/>
      <c r="AR554" s="614"/>
      <c r="AS554" s="612"/>
      <c r="AT554" s="613"/>
      <c r="AU554" s="613"/>
      <c r="AV554" s="614"/>
      <c r="AW554" s="612"/>
      <c r="AX554" s="613"/>
      <c r="AY554" s="613"/>
      <c r="AZ554" s="614"/>
      <c r="BA554" s="823"/>
      <c r="BB554" s="824"/>
      <c r="BC554" s="824"/>
      <c r="BD554" s="824"/>
      <c r="BE554" s="824"/>
    </row>
    <row r="555" spans="1:57" ht="12.6" customHeight="1">
      <c r="A555" s="143" t="s">
        <v>1458</v>
      </c>
      <c r="B555" s="103"/>
      <c r="C555" s="103"/>
      <c r="D555" s="103"/>
      <c r="E555" s="103"/>
      <c r="F555" s="615"/>
      <c r="G555" s="616"/>
      <c r="H555" s="617"/>
      <c r="I555" s="615"/>
      <c r="J555" s="616"/>
      <c r="K555" s="616"/>
      <c r="L555" s="617"/>
      <c r="M555" s="615"/>
      <c r="N555" s="616"/>
      <c r="O555" s="616"/>
      <c r="P555" s="617"/>
      <c r="Q555" s="615"/>
      <c r="R555" s="616"/>
      <c r="S555" s="616"/>
      <c r="T555" s="617"/>
      <c r="U555" s="615"/>
      <c r="V555" s="616"/>
      <c r="W555" s="616"/>
      <c r="X555" s="617"/>
      <c r="Y555" s="615"/>
      <c r="Z555" s="616"/>
      <c r="AA555" s="616"/>
      <c r="AB555" s="617"/>
      <c r="AC555" s="615"/>
      <c r="AD555" s="616"/>
      <c r="AE555" s="616"/>
      <c r="AF555" s="617"/>
      <c r="AG555" s="615"/>
      <c r="AH555" s="616"/>
      <c r="AI555" s="616"/>
      <c r="AJ555" s="617"/>
      <c r="AK555" s="615"/>
      <c r="AL555" s="616"/>
      <c r="AM555" s="616"/>
      <c r="AN555" s="617"/>
      <c r="AO555" s="615"/>
      <c r="AP555" s="616"/>
      <c r="AQ555" s="616"/>
      <c r="AR555" s="617"/>
      <c r="AS555" s="615"/>
      <c r="AT555" s="616"/>
      <c r="AU555" s="616"/>
      <c r="AV555" s="617"/>
      <c r="AW555" s="615"/>
      <c r="AX555" s="616"/>
      <c r="AY555" s="616"/>
      <c r="AZ555" s="617"/>
      <c r="BA555" s="823"/>
      <c r="BB555" s="824"/>
      <c r="BC555" s="824"/>
      <c r="BD555" s="824"/>
      <c r="BE555" s="824"/>
    </row>
    <row r="556" spans="1:57" ht="12.6" customHeight="1">
      <c r="A556" s="146" t="s">
        <v>1459</v>
      </c>
      <c r="B556" s="117"/>
      <c r="C556" s="117"/>
      <c r="D556" s="117"/>
      <c r="E556" s="117"/>
      <c r="F556" s="618"/>
      <c r="G556" s="619"/>
      <c r="H556" s="620"/>
      <c r="I556" s="618"/>
      <c r="J556" s="619"/>
      <c r="K556" s="619"/>
      <c r="L556" s="620"/>
      <c r="M556" s="618"/>
      <c r="N556" s="619"/>
      <c r="O556" s="619"/>
      <c r="P556" s="620"/>
      <c r="Q556" s="618"/>
      <c r="R556" s="619"/>
      <c r="S556" s="619"/>
      <c r="T556" s="620"/>
      <c r="U556" s="618"/>
      <c r="V556" s="619"/>
      <c r="W556" s="619"/>
      <c r="X556" s="620"/>
      <c r="Y556" s="618"/>
      <c r="Z556" s="619"/>
      <c r="AA556" s="619"/>
      <c r="AB556" s="620"/>
      <c r="AC556" s="618"/>
      <c r="AD556" s="619"/>
      <c r="AE556" s="619"/>
      <c r="AF556" s="620"/>
      <c r="AG556" s="618"/>
      <c r="AH556" s="619"/>
      <c r="AI556" s="619"/>
      <c r="AJ556" s="620"/>
      <c r="AK556" s="618"/>
      <c r="AL556" s="619"/>
      <c r="AM556" s="619"/>
      <c r="AN556" s="620"/>
      <c r="AO556" s="618"/>
      <c r="AP556" s="619"/>
      <c r="AQ556" s="619"/>
      <c r="AR556" s="620"/>
      <c r="AS556" s="618"/>
      <c r="AT556" s="619"/>
      <c r="AU556" s="619"/>
      <c r="AV556" s="620"/>
      <c r="AW556" s="618"/>
      <c r="AX556" s="619"/>
      <c r="AY556" s="619"/>
      <c r="AZ556" s="620"/>
      <c r="BA556" s="823"/>
      <c r="BB556" s="824"/>
      <c r="BC556" s="824"/>
      <c r="BD556" s="824"/>
      <c r="BE556" s="824"/>
    </row>
    <row r="557" spans="1:57" ht="12.6" customHeight="1">
      <c r="A557" s="108" t="s">
        <v>1478</v>
      </c>
      <c r="B557" s="108"/>
      <c r="C557" s="108"/>
      <c r="D557" s="108"/>
      <c r="E557" s="108"/>
      <c r="F557" s="147"/>
      <c r="G557" s="147"/>
      <c r="H557" s="147"/>
      <c r="I557" s="147"/>
      <c r="J557" s="147"/>
      <c r="K557" s="147"/>
      <c r="L557" s="147"/>
      <c r="M557" s="147"/>
      <c r="N557" s="147"/>
      <c r="O557" s="147"/>
      <c r="P557" s="147"/>
      <c r="Q557" s="147"/>
      <c r="R557" s="147"/>
      <c r="S557" s="147"/>
      <c r="T557" s="147"/>
      <c r="U557" s="147"/>
      <c r="V557" s="147"/>
      <c r="W557" s="147"/>
      <c r="X557" s="147"/>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71"/>
      <c r="BB557" s="171"/>
      <c r="BC557" s="171"/>
      <c r="BD557" s="171"/>
      <c r="BE557" s="171"/>
    </row>
    <row r="558" spans="1:57" ht="12.6" customHeight="1">
      <c r="A558" s="141" t="s">
        <v>1456</v>
      </c>
      <c r="B558" s="114"/>
      <c r="C558" s="114"/>
      <c r="D558" s="114"/>
      <c r="E558" s="114"/>
      <c r="F558" s="612">
        <f>SUM(F536-F547)</f>
        <v>0</v>
      </c>
      <c r="G558" s="613"/>
      <c r="H558" s="614"/>
      <c r="I558" s="612">
        <f>SUM(I536-I547)</f>
        <v>0</v>
      </c>
      <c r="J558" s="613"/>
      <c r="K558" s="613"/>
      <c r="L558" s="614"/>
      <c r="M558" s="612">
        <f>SUM(M536-M547)</f>
        <v>0</v>
      </c>
      <c r="N558" s="613"/>
      <c r="O558" s="613"/>
      <c r="P558" s="614"/>
      <c r="Q558" s="612">
        <f>SUM(Q536-Q547)</f>
        <v>0</v>
      </c>
      <c r="R558" s="613"/>
      <c r="S558" s="613"/>
      <c r="T558" s="614"/>
      <c r="U558" s="612">
        <f>SUM(U536-U547)</f>
        <v>0</v>
      </c>
      <c r="V558" s="613"/>
      <c r="W558" s="613"/>
      <c r="X558" s="614"/>
      <c r="Y558" s="612">
        <f>SUM(Y536-Y547)</f>
        <v>0</v>
      </c>
      <c r="Z558" s="613"/>
      <c r="AA558" s="613"/>
      <c r="AB558" s="614"/>
      <c r="AC558" s="612">
        <f>SUM(AC536-AC547)</f>
        <v>0</v>
      </c>
      <c r="AD558" s="613"/>
      <c r="AE558" s="613"/>
      <c r="AF558" s="614"/>
      <c r="AG558" s="612">
        <f>SUM(AG536-AG547)</f>
        <v>0</v>
      </c>
      <c r="AH558" s="613"/>
      <c r="AI558" s="613"/>
      <c r="AJ558" s="614"/>
      <c r="AK558" s="612">
        <f>SUM(AK536-AK547)</f>
        <v>0</v>
      </c>
      <c r="AL558" s="613"/>
      <c r="AM558" s="613"/>
      <c r="AN558" s="614"/>
      <c r="AO558" s="612">
        <f>SUM(AO536-AO547)</f>
        <v>0</v>
      </c>
      <c r="AP558" s="613"/>
      <c r="AQ558" s="613"/>
      <c r="AR558" s="614"/>
      <c r="AS558" s="612">
        <f>SUM(AS536-AS547)</f>
        <v>0</v>
      </c>
      <c r="AT558" s="613"/>
      <c r="AU558" s="613"/>
      <c r="AV558" s="614"/>
      <c r="AW558" s="612">
        <f>SUM(F558:AV561)</f>
        <v>0</v>
      </c>
      <c r="AX558" s="613"/>
      <c r="AY558" s="613"/>
      <c r="AZ558" s="614"/>
      <c r="BA558" s="816"/>
      <c r="BB558" s="817"/>
      <c r="BC558" s="817"/>
      <c r="BD558" s="817"/>
      <c r="BE558" s="817"/>
    </row>
    <row r="559" spans="1:57" ht="12.6" customHeight="1">
      <c r="A559" s="143" t="s">
        <v>1457</v>
      </c>
      <c r="B559" s="103"/>
      <c r="C559" s="103"/>
      <c r="D559" s="103"/>
      <c r="E559" s="103"/>
      <c r="F559" s="615"/>
      <c r="G559" s="616"/>
      <c r="H559" s="617"/>
      <c r="I559" s="615"/>
      <c r="J559" s="616"/>
      <c r="K559" s="616"/>
      <c r="L559" s="617"/>
      <c r="M559" s="615"/>
      <c r="N559" s="616"/>
      <c r="O559" s="616"/>
      <c r="P559" s="617"/>
      <c r="Q559" s="615"/>
      <c r="R559" s="616"/>
      <c r="S559" s="616"/>
      <c r="T559" s="617"/>
      <c r="U559" s="615"/>
      <c r="V559" s="616"/>
      <c r="W559" s="616"/>
      <c r="X559" s="617"/>
      <c r="Y559" s="615"/>
      <c r="Z559" s="616"/>
      <c r="AA559" s="616"/>
      <c r="AB559" s="617"/>
      <c r="AC559" s="615"/>
      <c r="AD559" s="616"/>
      <c r="AE559" s="616"/>
      <c r="AF559" s="617"/>
      <c r="AG559" s="615"/>
      <c r="AH559" s="616"/>
      <c r="AI559" s="616"/>
      <c r="AJ559" s="617"/>
      <c r="AK559" s="615"/>
      <c r="AL559" s="616"/>
      <c r="AM559" s="616"/>
      <c r="AN559" s="617"/>
      <c r="AO559" s="615"/>
      <c r="AP559" s="616"/>
      <c r="AQ559" s="616"/>
      <c r="AR559" s="617"/>
      <c r="AS559" s="615"/>
      <c r="AT559" s="616"/>
      <c r="AU559" s="616"/>
      <c r="AV559" s="617"/>
      <c r="AW559" s="615"/>
      <c r="AX559" s="616"/>
      <c r="AY559" s="616"/>
      <c r="AZ559" s="617"/>
      <c r="BA559" s="816"/>
      <c r="BB559" s="817"/>
      <c r="BC559" s="817"/>
      <c r="BD559" s="817"/>
      <c r="BE559" s="817"/>
    </row>
    <row r="560" spans="1:57" ht="12.6" customHeight="1">
      <c r="A560" s="143" t="s">
        <v>1458</v>
      </c>
      <c r="B560" s="103"/>
      <c r="C560" s="103"/>
      <c r="D560" s="103"/>
      <c r="E560" s="103"/>
      <c r="F560" s="615"/>
      <c r="G560" s="616"/>
      <c r="H560" s="617"/>
      <c r="I560" s="615"/>
      <c r="J560" s="616"/>
      <c r="K560" s="616"/>
      <c r="L560" s="617"/>
      <c r="M560" s="615"/>
      <c r="N560" s="616"/>
      <c r="O560" s="616"/>
      <c r="P560" s="617"/>
      <c r="Q560" s="615"/>
      <c r="R560" s="616"/>
      <c r="S560" s="616"/>
      <c r="T560" s="617"/>
      <c r="U560" s="615"/>
      <c r="V560" s="616"/>
      <c r="W560" s="616"/>
      <c r="X560" s="617"/>
      <c r="Y560" s="615"/>
      <c r="Z560" s="616"/>
      <c r="AA560" s="616"/>
      <c r="AB560" s="617"/>
      <c r="AC560" s="615"/>
      <c r="AD560" s="616"/>
      <c r="AE560" s="616"/>
      <c r="AF560" s="617"/>
      <c r="AG560" s="615"/>
      <c r="AH560" s="616"/>
      <c r="AI560" s="616"/>
      <c r="AJ560" s="617"/>
      <c r="AK560" s="615"/>
      <c r="AL560" s="616"/>
      <c r="AM560" s="616"/>
      <c r="AN560" s="617"/>
      <c r="AO560" s="615"/>
      <c r="AP560" s="616"/>
      <c r="AQ560" s="616"/>
      <c r="AR560" s="617"/>
      <c r="AS560" s="615"/>
      <c r="AT560" s="616"/>
      <c r="AU560" s="616"/>
      <c r="AV560" s="617"/>
      <c r="AW560" s="615"/>
      <c r="AX560" s="616"/>
      <c r="AY560" s="616"/>
      <c r="AZ560" s="617"/>
      <c r="BA560" s="816"/>
      <c r="BB560" s="817"/>
      <c r="BC560" s="817"/>
      <c r="BD560" s="817"/>
      <c r="BE560" s="817"/>
    </row>
    <row r="561" spans="1:57" ht="12.6" customHeight="1">
      <c r="A561" s="143" t="s">
        <v>1459</v>
      </c>
      <c r="B561" s="103"/>
      <c r="C561" s="103"/>
      <c r="D561" s="103"/>
      <c r="E561" s="103"/>
      <c r="F561" s="618"/>
      <c r="G561" s="619"/>
      <c r="H561" s="620"/>
      <c r="I561" s="618"/>
      <c r="J561" s="619"/>
      <c r="K561" s="619"/>
      <c r="L561" s="620"/>
      <c r="M561" s="618"/>
      <c r="N561" s="619"/>
      <c r="O561" s="619"/>
      <c r="P561" s="620"/>
      <c r="Q561" s="618"/>
      <c r="R561" s="619"/>
      <c r="S561" s="619"/>
      <c r="T561" s="620"/>
      <c r="U561" s="618"/>
      <c r="V561" s="619"/>
      <c r="W561" s="619"/>
      <c r="X561" s="620"/>
      <c r="Y561" s="618"/>
      <c r="Z561" s="619"/>
      <c r="AA561" s="619"/>
      <c r="AB561" s="620"/>
      <c r="AC561" s="618"/>
      <c r="AD561" s="619"/>
      <c r="AE561" s="619"/>
      <c r="AF561" s="620"/>
      <c r="AG561" s="618"/>
      <c r="AH561" s="619"/>
      <c r="AI561" s="619"/>
      <c r="AJ561" s="620"/>
      <c r="AK561" s="618"/>
      <c r="AL561" s="619"/>
      <c r="AM561" s="619"/>
      <c r="AN561" s="620"/>
      <c r="AO561" s="618"/>
      <c r="AP561" s="619"/>
      <c r="AQ561" s="619"/>
      <c r="AR561" s="620"/>
      <c r="AS561" s="618"/>
      <c r="AT561" s="619"/>
      <c r="AU561" s="619"/>
      <c r="AV561" s="620"/>
      <c r="AW561" s="618"/>
      <c r="AX561" s="619"/>
      <c r="AY561" s="619"/>
      <c r="AZ561" s="620"/>
      <c r="BA561" s="816"/>
      <c r="BB561" s="817"/>
      <c r="BC561" s="817"/>
      <c r="BD561" s="817"/>
      <c r="BE561" s="817"/>
    </row>
    <row r="562" spans="1:57" ht="12.6" customHeight="1">
      <c r="A562" s="141" t="s">
        <v>1414</v>
      </c>
      <c r="B562" s="114"/>
      <c r="C562" s="114"/>
      <c r="D562" s="114"/>
      <c r="E562" s="114"/>
      <c r="F562" s="612">
        <f>SUM(F543-F554)</f>
        <v>0</v>
      </c>
      <c r="G562" s="613"/>
      <c r="H562" s="614"/>
      <c r="I562" s="612">
        <f>SUM(I543-I554)</f>
        <v>0</v>
      </c>
      <c r="J562" s="613"/>
      <c r="K562" s="613"/>
      <c r="L562" s="614"/>
      <c r="M562" s="612">
        <f>SUM(M543-M554)</f>
        <v>0</v>
      </c>
      <c r="N562" s="613"/>
      <c r="O562" s="613"/>
      <c r="P562" s="614"/>
      <c r="Q562" s="612">
        <f>SUM(Q543-Q554)</f>
        <v>0</v>
      </c>
      <c r="R562" s="613"/>
      <c r="S562" s="613"/>
      <c r="T562" s="614"/>
      <c r="U562" s="612">
        <f>SUM(U543-U554)</f>
        <v>0</v>
      </c>
      <c r="V562" s="613"/>
      <c r="W562" s="613"/>
      <c r="X562" s="614"/>
      <c r="Y562" s="612">
        <f>SUM(Y543-Y554)</f>
        <v>0</v>
      </c>
      <c r="Z562" s="613"/>
      <c r="AA562" s="613"/>
      <c r="AB562" s="614"/>
      <c r="AC562" s="612">
        <f>SUM(AC543-AC554)</f>
        <v>0</v>
      </c>
      <c r="AD562" s="613"/>
      <c r="AE562" s="613"/>
      <c r="AF562" s="614"/>
      <c r="AG562" s="612">
        <f>SUM(AG543-AG554)</f>
        <v>0</v>
      </c>
      <c r="AH562" s="613"/>
      <c r="AI562" s="613"/>
      <c r="AJ562" s="614"/>
      <c r="AK562" s="612">
        <f>SUM(AK543-AK554)</f>
        <v>0</v>
      </c>
      <c r="AL562" s="613"/>
      <c r="AM562" s="613"/>
      <c r="AN562" s="614"/>
      <c r="AO562" s="612">
        <f>SUM(AO543-AO554)</f>
        <v>0</v>
      </c>
      <c r="AP562" s="613"/>
      <c r="AQ562" s="613"/>
      <c r="AR562" s="614"/>
      <c r="AS562" s="612">
        <f>SUM(AS543-AS554)</f>
        <v>0</v>
      </c>
      <c r="AT562" s="613"/>
      <c r="AU562" s="613"/>
      <c r="AV562" s="614"/>
      <c r="AW562" s="1003">
        <v>0</v>
      </c>
      <c r="AX562" s="1004"/>
      <c r="AY562" s="1004"/>
      <c r="AZ562" s="1005"/>
      <c r="BA562" s="816"/>
      <c r="BB562" s="817"/>
      <c r="BC562" s="817"/>
      <c r="BD562" s="817"/>
      <c r="BE562" s="817"/>
    </row>
    <row r="563" spans="1:57" ht="12.6" customHeight="1">
      <c r="A563" s="143" t="s">
        <v>1458</v>
      </c>
      <c r="B563" s="103"/>
      <c r="C563" s="103"/>
      <c r="D563" s="103"/>
      <c r="E563" s="103"/>
      <c r="F563" s="615"/>
      <c r="G563" s="616"/>
      <c r="H563" s="617"/>
      <c r="I563" s="615"/>
      <c r="J563" s="616"/>
      <c r="K563" s="616"/>
      <c r="L563" s="617"/>
      <c r="M563" s="615"/>
      <c r="N563" s="616"/>
      <c r="O563" s="616"/>
      <c r="P563" s="617"/>
      <c r="Q563" s="615"/>
      <c r="R563" s="616"/>
      <c r="S563" s="616"/>
      <c r="T563" s="617"/>
      <c r="U563" s="615"/>
      <c r="V563" s="616"/>
      <c r="W563" s="616"/>
      <c r="X563" s="617"/>
      <c r="Y563" s="615"/>
      <c r="Z563" s="616"/>
      <c r="AA563" s="616"/>
      <c r="AB563" s="617"/>
      <c r="AC563" s="615"/>
      <c r="AD563" s="616"/>
      <c r="AE563" s="616"/>
      <c r="AF563" s="617"/>
      <c r="AG563" s="615"/>
      <c r="AH563" s="616"/>
      <c r="AI563" s="616"/>
      <c r="AJ563" s="617"/>
      <c r="AK563" s="615"/>
      <c r="AL563" s="616"/>
      <c r="AM563" s="616"/>
      <c r="AN563" s="617"/>
      <c r="AO563" s="615"/>
      <c r="AP563" s="616"/>
      <c r="AQ563" s="616"/>
      <c r="AR563" s="617"/>
      <c r="AS563" s="615"/>
      <c r="AT563" s="616"/>
      <c r="AU563" s="616"/>
      <c r="AV563" s="617"/>
      <c r="AW563" s="1006"/>
      <c r="AX563" s="1007"/>
      <c r="AY563" s="1007"/>
      <c r="AZ563" s="1008"/>
      <c r="BA563" s="816"/>
      <c r="BB563" s="817"/>
      <c r="BC563" s="817"/>
      <c r="BD563" s="817"/>
      <c r="BE563" s="817"/>
    </row>
    <row r="564" spans="1:57" ht="12.6" customHeight="1">
      <c r="A564" s="146" t="s">
        <v>1459</v>
      </c>
      <c r="B564" s="117"/>
      <c r="C564" s="117"/>
      <c r="D564" s="117"/>
      <c r="E564" s="117"/>
      <c r="F564" s="618"/>
      <c r="G564" s="619"/>
      <c r="H564" s="620"/>
      <c r="I564" s="618"/>
      <c r="J564" s="619"/>
      <c r="K564" s="619"/>
      <c r="L564" s="620"/>
      <c r="M564" s="618"/>
      <c r="N564" s="619"/>
      <c r="O564" s="619"/>
      <c r="P564" s="620"/>
      <c r="Q564" s="618"/>
      <c r="R564" s="619"/>
      <c r="S564" s="619"/>
      <c r="T564" s="620"/>
      <c r="U564" s="618"/>
      <c r="V564" s="619"/>
      <c r="W564" s="619"/>
      <c r="X564" s="620"/>
      <c r="Y564" s="618"/>
      <c r="Z564" s="619"/>
      <c r="AA564" s="619"/>
      <c r="AB564" s="620"/>
      <c r="AC564" s="618"/>
      <c r="AD564" s="619"/>
      <c r="AE564" s="619"/>
      <c r="AF564" s="620"/>
      <c r="AG564" s="618"/>
      <c r="AH564" s="619"/>
      <c r="AI564" s="619"/>
      <c r="AJ564" s="620"/>
      <c r="AK564" s="618"/>
      <c r="AL564" s="619"/>
      <c r="AM564" s="619"/>
      <c r="AN564" s="620"/>
      <c r="AO564" s="618"/>
      <c r="AP564" s="619"/>
      <c r="AQ564" s="619"/>
      <c r="AR564" s="620"/>
      <c r="AS564" s="618"/>
      <c r="AT564" s="619"/>
      <c r="AU564" s="619"/>
      <c r="AV564" s="620"/>
      <c r="AW564" s="1009"/>
      <c r="AX564" s="1010"/>
      <c r="AY564" s="1010"/>
      <c r="AZ564" s="1011"/>
      <c r="BA564" s="816"/>
      <c r="BB564" s="817"/>
      <c r="BC564" s="817"/>
      <c r="BD564" s="817"/>
      <c r="BE564" s="817"/>
    </row>
    <row r="565" spans="1:57" ht="12.6" customHeight="1">
      <c r="A565" s="144" t="s">
        <v>4847</v>
      </c>
      <c r="B565" s="103"/>
      <c r="C565" s="103"/>
      <c r="D565" s="103"/>
      <c r="E565" s="374"/>
      <c r="F565" s="103"/>
      <c r="G565" s="103"/>
      <c r="H565" s="111"/>
      <c r="I565" s="111"/>
      <c r="J565" s="111"/>
      <c r="K565" s="111"/>
      <c r="L565" s="111"/>
      <c r="M565" s="111"/>
      <c r="N565" s="111"/>
      <c r="O565" s="111"/>
      <c r="P565" s="111"/>
      <c r="Q565" s="111"/>
      <c r="R565" s="111"/>
      <c r="S565" s="111"/>
      <c r="T565" s="111"/>
      <c r="U565" s="111"/>
      <c r="V565" s="111"/>
      <c r="W565" s="111"/>
      <c r="X565" s="111"/>
      <c r="Y565" s="111"/>
      <c r="Z565" s="111"/>
      <c r="AA565" s="111"/>
      <c r="AB565" s="111"/>
      <c r="AC565" s="111"/>
      <c r="AD565" s="111"/>
      <c r="AE565" s="111"/>
      <c r="AF565" s="111"/>
      <c r="AG565" s="111"/>
      <c r="AH565" s="111"/>
      <c r="AI565" s="111"/>
      <c r="AJ565" s="111"/>
      <c r="AK565" s="111"/>
      <c r="AL565" s="111"/>
      <c r="AM565" s="111"/>
      <c r="AN565" s="111"/>
      <c r="AO565" s="111"/>
      <c r="AP565" s="111"/>
      <c r="AQ565" s="111"/>
      <c r="AR565" s="111"/>
      <c r="AS565" s="111"/>
      <c r="AT565" s="111"/>
      <c r="AU565" s="111"/>
      <c r="AV565" s="111"/>
      <c r="AW565" s="111"/>
      <c r="AX565" s="111"/>
      <c r="AY565" s="111"/>
      <c r="AZ565" s="111"/>
      <c r="BA565" s="111"/>
      <c r="BB565" s="111"/>
    </row>
    <row r="566" spans="1:57" ht="15" customHeight="1">
      <c r="A566" s="588"/>
      <c r="B566" s="589"/>
      <c r="C566" s="589"/>
      <c r="D566" s="589"/>
      <c r="E566" s="589"/>
      <c r="F566" s="589"/>
      <c r="G566" s="589"/>
      <c r="H566" s="589"/>
      <c r="I566" s="589"/>
      <c r="J566" s="589"/>
      <c r="K566" s="589"/>
      <c r="L566" s="589"/>
      <c r="M566" s="589"/>
      <c r="N566" s="589"/>
      <c r="O566" s="589"/>
      <c r="P566" s="589"/>
      <c r="Q566" s="589"/>
      <c r="R566" s="589"/>
      <c r="S566" s="589"/>
      <c r="T566" s="589"/>
      <c r="U566" s="589"/>
      <c r="V566" s="589"/>
      <c r="W566" s="589"/>
      <c r="X566" s="589"/>
      <c r="Y566" s="589"/>
      <c r="Z566" s="589"/>
      <c r="AA566" s="589"/>
      <c r="AB566" s="589"/>
      <c r="AC566" s="589"/>
      <c r="AD566" s="589"/>
      <c r="AE566" s="589"/>
      <c r="AF566" s="589"/>
      <c r="AG566" s="589"/>
      <c r="AH566" s="589"/>
      <c r="AI566" s="589"/>
      <c r="AJ566" s="589"/>
      <c r="AK566" s="589"/>
      <c r="AL566" s="589"/>
      <c r="AM566" s="589"/>
      <c r="AN566" s="589"/>
      <c r="AO566" s="589"/>
      <c r="AP566" s="589"/>
      <c r="AQ566" s="589"/>
      <c r="AR566" s="589"/>
      <c r="AS566" s="589"/>
      <c r="AT566" s="589"/>
      <c r="AU566" s="589"/>
      <c r="AV566" s="589"/>
      <c r="AW566" s="589"/>
      <c r="AX566" s="589"/>
      <c r="AY566" s="367"/>
      <c r="AZ566" s="367"/>
      <c r="BA566" s="367"/>
      <c r="BB566" s="367"/>
    </row>
    <row r="567" spans="1:57" ht="15" customHeight="1">
      <c r="A567" s="590"/>
      <c r="B567" s="591"/>
      <c r="C567" s="591"/>
      <c r="D567" s="591"/>
      <c r="E567" s="591"/>
      <c r="F567" s="591"/>
      <c r="G567" s="591"/>
      <c r="H567" s="591"/>
      <c r="I567" s="591"/>
      <c r="J567" s="591"/>
      <c r="K567" s="591"/>
      <c r="L567" s="591"/>
      <c r="M567" s="591"/>
      <c r="N567" s="591"/>
      <c r="O567" s="591"/>
      <c r="P567" s="591"/>
      <c r="Q567" s="591"/>
      <c r="R567" s="591"/>
      <c r="S567" s="591"/>
      <c r="T567" s="591"/>
      <c r="U567" s="591"/>
      <c r="V567" s="591"/>
      <c r="W567" s="591"/>
      <c r="X567" s="591"/>
      <c r="Y567" s="591"/>
      <c r="Z567" s="591"/>
      <c r="AA567" s="591"/>
      <c r="AB567" s="591"/>
      <c r="AC567" s="591"/>
      <c r="AD567" s="591"/>
      <c r="AE567" s="591"/>
      <c r="AF567" s="591"/>
      <c r="AG567" s="591"/>
      <c r="AH567" s="591"/>
      <c r="AI567" s="591"/>
      <c r="AJ567" s="591"/>
      <c r="AK567" s="591"/>
      <c r="AL567" s="591"/>
      <c r="AM567" s="591"/>
      <c r="AN567" s="591"/>
      <c r="AO567" s="591"/>
      <c r="AP567" s="591"/>
      <c r="AQ567" s="591"/>
      <c r="AR567" s="591"/>
      <c r="AS567" s="591"/>
      <c r="AT567" s="591"/>
      <c r="AU567" s="591"/>
      <c r="AV567" s="591"/>
      <c r="AW567" s="591"/>
      <c r="AX567" s="591"/>
      <c r="AY567" s="367"/>
      <c r="AZ567" s="367"/>
      <c r="BA567" s="367"/>
      <c r="BB567" s="367"/>
    </row>
    <row r="568" spans="1:57" ht="12.6" customHeight="1">
      <c r="A568" s="140" t="s">
        <v>4923</v>
      </c>
    </row>
    <row r="569" spans="1:57" ht="12.6" customHeight="1">
      <c r="A569" s="678" t="s">
        <v>1486</v>
      </c>
      <c r="B569" s="679"/>
      <c r="C569" s="679"/>
      <c r="D569" s="679"/>
      <c r="E569" s="679"/>
      <c r="F569" s="679"/>
      <c r="G569" s="679"/>
      <c r="H569" s="679"/>
      <c r="I569" s="679"/>
      <c r="J569" s="679"/>
      <c r="K569" s="679"/>
      <c r="L569" s="679"/>
      <c r="M569" s="679"/>
      <c r="N569" s="679"/>
      <c r="O569" s="679"/>
      <c r="P569" s="679"/>
      <c r="Q569" s="679"/>
      <c r="R569" s="679"/>
      <c r="S569" s="679"/>
      <c r="T569" s="679"/>
      <c r="U569" s="679"/>
      <c r="V569" s="679"/>
      <c r="W569" s="679"/>
      <c r="X569" s="679"/>
      <c r="Y569" s="679"/>
      <c r="Z569" s="679"/>
      <c r="AA569" s="679"/>
      <c r="AB569" s="679"/>
      <c r="AC569" s="679"/>
      <c r="AD569" s="679"/>
      <c r="AE569" s="679"/>
      <c r="AF569" s="679"/>
      <c r="AG569" s="679"/>
      <c r="AH569" s="678" t="s">
        <v>1421</v>
      </c>
      <c r="AI569" s="679"/>
      <c r="AJ569" s="679"/>
      <c r="AK569" s="679"/>
      <c r="AL569" s="679"/>
      <c r="AM569" s="679"/>
      <c r="AN569" s="679"/>
      <c r="AO569" s="679"/>
      <c r="AP569" s="679"/>
      <c r="AQ569" s="679"/>
      <c r="AR569" s="679"/>
      <c r="AS569" s="679"/>
      <c r="AT569" s="679"/>
      <c r="AU569" s="679"/>
      <c r="AV569" s="679"/>
      <c r="AW569" s="679"/>
      <c r="AX569" s="679"/>
      <c r="AY569" s="679"/>
      <c r="AZ569" s="679"/>
      <c r="BA569" s="679"/>
      <c r="BB569" s="819"/>
    </row>
    <row r="570" spans="1:57" ht="12.6" customHeight="1">
      <c r="A570" s="176"/>
      <c r="B570" s="103"/>
      <c r="C570" s="103"/>
      <c r="D570" s="103"/>
      <c r="E570" s="103"/>
      <c r="F570" s="103"/>
      <c r="G570" s="103"/>
      <c r="H570" s="103"/>
      <c r="I570" s="103"/>
      <c r="J570" s="103"/>
      <c r="K570" s="103"/>
      <c r="L570" s="103"/>
      <c r="M570" s="103"/>
      <c r="N570" s="103"/>
      <c r="O570" s="103"/>
      <c r="P570" s="103"/>
      <c r="Q570" s="103"/>
      <c r="R570" s="103"/>
      <c r="S570" s="103"/>
      <c r="T570" s="103"/>
      <c r="U570" s="103"/>
      <c r="V570" s="103"/>
      <c r="W570" s="103"/>
      <c r="X570" s="103"/>
      <c r="Y570" s="103"/>
      <c r="Z570" s="103"/>
      <c r="AA570" s="103"/>
      <c r="AB570" s="103"/>
      <c r="AC570" s="103"/>
      <c r="AD570" s="103"/>
      <c r="AE570" s="103"/>
      <c r="AF570" s="103"/>
      <c r="AG570" s="103"/>
      <c r="AH570" s="580" t="s">
        <v>1422</v>
      </c>
      <c r="AI570" s="581"/>
      <c r="AJ570" s="581"/>
      <c r="AK570" s="581"/>
      <c r="AL570" s="581"/>
      <c r="AM570" s="581"/>
      <c r="AN570" s="581"/>
      <c r="AO570" s="581"/>
      <c r="AP570" s="581"/>
      <c r="AQ570" s="581"/>
      <c r="AR570" s="581"/>
      <c r="AS570" s="581"/>
      <c r="AT570" s="581"/>
      <c r="AU570" s="581"/>
      <c r="AV570" s="581"/>
      <c r="AW570" s="581"/>
      <c r="AX570" s="581"/>
      <c r="AY570" s="581"/>
      <c r="AZ570" s="581"/>
      <c r="BA570" s="581"/>
      <c r="BB570" s="582"/>
    </row>
    <row r="571" spans="1:57" ht="12.6" customHeight="1">
      <c r="A571" s="107" t="s">
        <v>1487</v>
      </c>
      <c r="B571" s="108"/>
      <c r="C571" s="108"/>
      <c r="D571" s="108"/>
      <c r="E571" s="108"/>
      <c r="F571" s="108"/>
      <c r="G571" s="108"/>
      <c r="H571" s="108"/>
      <c r="I571" s="108"/>
      <c r="J571" s="108"/>
      <c r="K571" s="108"/>
      <c r="L571" s="108"/>
      <c r="M571" s="108"/>
      <c r="N571" s="108"/>
      <c r="O571" s="108"/>
      <c r="P571" s="108"/>
      <c r="Q571" s="108"/>
      <c r="R571" s="108"/>
      <c r="S571" s="108"/>
      <c r="T571" s="108"/>
      <c r="U571" s="108"/>
      <c r="V571" s="108"/>
      <c r="W571" s="108"/>
      <c r="X571" s="108"/>
      <c r="Y571" s="108"/>
      <c r="Z571" s="108"/>
      <c r="AA571" s="108"/>
      <c r="AB571" s="108"/>
      <c r="AC571" s="108"/>
      <c r="AD571" s="108"/>
      <c r="AE571" s="108"/>
      <c r="AF571" s="108"/>
      <c r="AG571" s="108"/>
      <c r="AH571" s="682"/>
      <c r="AI571" s="683"/>
      <c r="AJ571" s="683"/>
      <c r="AK571" s="683"/>
      <c r="AL571" s="683"/>
      <c r="AM571" s="683"/>
      <c r="AN571" s="683"/>
      <c r="AO571" s="683"/>
      <c r="AP571" s="683"/>
      <c r="AQ571" s="683"/>
      <c r="AR571" s="683"/>
      <c r="AS571" s="683"/>
      <c r="AT571" s="683"/>
      <c r="AU571" s="683"/>
      <c r="AV571" s="683"/>
      <c r="AW571" s="683"/>
      <c r="AX571" s="683"/>
      <c r="AY571" s="683"/>
      <c r="AZ571" s="683"/>
      <c r="BA571" s="683"/>
      <c r="BB571" s="801"/>
    </row>
    <row r="572" spans="1:57" ht="28.5" customHeight="1">
      <c r="A572" s="636" t="s">
        <v>4879</v>
      </c>
      <c r="B572" s="637"/>
      <c r="C572" s="637"/>
      <c r="D572" s="637"/>
      <c r="E572" s="637"/>
      <c r="F572" s="637"/>
      <c r="G572" s="637"/>
      <c r="H572" s="637"/>
      <c r="I572" s="637"/>
      <c r="J572" s="637"/>
      <c r="K572" s="637"/>
      <c r="L572" s="637"/>
      <c r="M572" s="637"/>
      <c r="N572" s="637"/>
      <c r="O572" s="637"/>
      <c r="P572" s="637"/>
      <c r="Q572" s="637"/>
      <c r="R572" s="637"/>
      <c r="S572" s="637"/>
      <c r="T572" s="637"/>
      <c r="U572" s="637"/>
      <c r="V572" s="637"/>
      <c r="W572" s="637"/>
      <c r="X572" s="637"/>
      <c r="Y572" s="637"/>
      <c r="Z572" s="637"/>
      <c r="AA572" s="637"/>
      <c r="AB572" s="637"/>
      <c r="AC572" s="637"/>
      <c r="AD572" s="637"/>
      <c r="AE572" s="637"/>
      <c r="AF572" s="637"/>
      <c r="AG572" s="638"/>
      <c r="AH572" s="682"/>
      <c r="AI572" s="683"/>
      <c r="AJ572" s="683"/>
      <c r="AK572" s="683"/>
      <c r="AL572" s="683"/>
      <c r="AM572" s="683"/>
      <c r="AN572" s="683"/>
      <c r="AO572" s="683"/>
      <c r="AP572" s="683"/>
      <c r="AQ572" s="683"/>
      <c r="AR572" s="683"/>
      <c r="AS572" s="683"/>
      <c r="AT572" s="683"/>
      <c r="AU572" s="683"/>
      <c r="AV572" s="683"/>
      <c r="AW572" s="683"/>
      <c r="AX572" s="683"/>
      <c r="AY572" s="683"/>
      <c r="AZ572" s="683"/>
      <c r="BA572" s="683"/>
      <c r="BB572" s="801"/>
    </row>
    <row r="573" spans="1:57" ht="12.6" customHeight="1">
      <c r="A573" s="140" t="s">
        <v>4847</v>
      </c>
    </row>
    <row r="574" spans="1:57" ht="15" customHeight="1">
      <c r="A574" s="588"/>
      <c r="B574" s="589"/>
      <c r="C574" s="589"/>
      <c r="D574" s="589"/>
      <c r="E574" s="589"/>
      <c r="F574" s="589"/>
      <c r="G574" s="589"/>
      <c r="H574" s="589"/>
      <c r="I574" s="589"/>
      <c r="J574" s="589"/>
      <c r="K574" s="589"/>
      <c r="L574" s="589"/>
      <c r="M574" s="589"/>
      <c r="N574" s="589"/>
      <c r="O574" s="589"/>
      <c r="P574" s="589"/>
      <c r="Q574" s="589"/>
      <c r="R574" s="589"/>
      <c r="S574" s="589"/>
      <c r="T574" s="589"/>
      <c r="U574" s="589"/>
      <c r="V574" s="589"/>
      <c r="W574" s="589"/>
      <c r="X574" s="589"/>
      <c r="Y574" s="589"/>
      <c r="Z574" s="589"/>
      <c r="AA574" s="589"/>
      <c r="AB574" s="589"/>
      <c r="AC574" s="589"/>
      <c r="AD574" s="589"/>
      <c r="AE574" s="589"/>
      <c r="AF574" s="589"/>
      <c r="AG574" s="589"/>
      <c r="AH574" s="589"/>
      <c r="AI574" s="589"/>
      <c r="AJ574" s="589"/>
      <c r="AK574" s="589"/>
      <c r="AL574" s="589"/>
      <c r="AM574" s="589"/>
      <c r="AN574" s="589"/>
      <c r="AO574" s="589"/>
      <c r="AP574" s="589"/>
      <c r="AQ574" s="589"/>
      <c r="AR574" s="589"/>
      <c r="AS574" s="589"/>
      <c r="AT574" s="589"/>
      <c r="AU574" s="589"/>
      <c r="AV574" s="589"/>
      <c r="AW574" s="589"/>
      <c r="AX574" s="589"/>
      <c r="AY574" s="367"/>
      <c r="AZ574" s="367"/>
      <c r="BA574" s="367"/>
      <c r="BB574" s="367"/>
    </row>
    <row r="575" spans="1:57" ht="15" customHeight="1">
      <c r="A575" s="590"/>
      <c r="B575" s="591"/>
      <c r="C575" s="591"/>
      <c r="D575" s="591"/>
      <c r="E575" s="591"/>
      <c r="F575" s="591"/>
      <c r="G575" s="591"/>
      <c r="H575" s="591"/>
      <c r="I575" s="591"/>
      <c r="J575" s="591"/>
      <c r="K575" s="591"/>
      <c r="L575" s="591"/>
      <c r="M575" s="591"/>
      <c r="N575" s="591"/>
      <c r="O575" s="591"/>
      <c r="P575" s="591"/>
      <c r="Q575" s="591"/>
      <c r="R575" s="591"/>
      <c r="S575" s="591"/>
      <c r="T575" s="591"/>
      <c r="U575" s="591"/>
      <c r="V575" s="591"/>
      <c r="W575" s="591"/>
      <c r="X575" s="591"/>
      <c r="Y575" s="591"/>
      <c r="Z575" s="591"/>
      <c r="AA575" s="591"/>
      <c r="AB575" s="591"/>
      <c r="AC575" s="591"/>
      <c r="AD575" s="591"/>
      <c r="AE575" s="591"/>
      <c r="AF575" s="591"/>
      <c r="AG575" s="591"/>
      <c r="AH575" s="591"/>
      <c r="AI575" s="591"/>
      <c r="AJ575" s="591"/>
      <c r="AK575" s="591"/>
      <c r="AL575" s="591"/>
      <c r="AM575" s="591"/>
      <c r="AN575" s="591"/>
      <c r="AO575" s="591"/>
      <c r="AP575" s="591"/>
      <c r="AQ575" s="591"/>
      <c r="AR575" s="591"/>
      <c r="AS575" s="591"/>
      <c r="AT575" s="591"/>
      <c r="AU575" s="591"/>
      <c r="AV575" s="591"/>
      <c r="AW575" s="591"/>
      <c r="AX575" s="591"/>
      <c r="AY575" s="367"/>
      <c r="AZ575" s="367"/>
      <c r="BA575" s="367"/>
      <c r="BB575" s="367"/>
    </row>
    <row r="576" spans="1:57" s="103" customFormat="1" ht="7.5" customHeight="1"/>
    <row r="577" spans="1:54" ht="12.6" customHeight="1">
      <c r="A577" s="140" t="s">
        <v>4924</v>
      </c>
    </row>
    <row r="578" spans="1:54" ht="12.6" customHeight="1">
      <c r="A578" s="678"/>
      <c r="B578" s="679"/>
      <c r="C578" s="679"/>
      <c r="D578" s="679"/>
      <c r="E578" s="679"/>
      <c r="F578" s="679"/>
      <c r="G578" s="679"/>
      <c r="H578" s="679"/>
      <c r="I578" s="679"/>
      <c r="J578" s="679"/>
      <c r="K578" s="795" t="s">
        <v>1254</v>
      </c>
      <c r="L578" s="796"/>
      <c r="M578" s="796"/>
      <c r="N578" s="796"/>
      <c r="O578" s="796"/>
      <c r="P578" s="796"/>
      <c r="Q578" s="796"/>
      <c r="R578" s="796"/>
      <c r="S578" s="796"/>
      <c r="T578" s="796"/>
      <c r="U578" s="796"/>
      <c r="V578" s="796"/>
      <c r="W578" s="796"/>
      <c r="X578" s="796"/>
      <c r="Y578" s="796"/>
      <c r="Z578" s="796"/>
      <c r="AA578" s="796"/>
      <c r="AB578" s="796"/>
      <c r="AC578" s="796"/>
      <c r="AD578" s="796"/>
      <c r="AE578" s="796"/>
      <c r="AF578" s="796"/>
      <c r="AG578" s="796"/>
      <c r="AH578" s="796"/>
      <c r="AI578" s="796"/>
      <c r="AJ578" s="796"/>
      <c r="AK578" s="796"/>
      <c r="AL578" s="796"/>
      <c r="AM578" s="796"/>
      <c r="AN578" s="796"/>
      <c r="AO578" s="796"/>
      <c r="AP578" s="796"/>
      <c r="AQ578" s="796"/>
      <c r="AR578" s="796"/>
      <c r="AS578" s="796"/>
      <c r="AT578" s="796"/>
      <c r="AU578" s="796"/>
      <c r="AV578" s="796"/>
      <c r="AW578" s="796"/>
      <c r="AX578" s="796"/>
      <c r="AY578" s="796"/>
      <c r="AZ578" s="796"/>
      <c r="BA578" s="796"/>
      <c r="BB578" s="797"/>
    </row>
    <row r="579" spans="1:54" ht="12.6" customHeight="1">
      <c r="A579" s="580" t="s">
        <v>1488</v>
      </c>
      <c r="B579" s="581"/>
      <c r="C579" s="581"/>
      <c r="D579" s="581"/>
      <c r="E579" s="581"/>
      <c r="F579" s="581"/>
      <c r="G579" s="581"/>
      <c r="H579" s="581"/>
      <c r="I579" s="581"/>
      <c r="J579" s="581"/>
      <c r="K579" s="678"/>
      <c r="L579" s="679"/>
      <c r="M579" s="679"/>
      <c r="N579" s="679"/>
      <c r="O579" s="819"/>
      <c r="P579" s="752"/>
      <c r="Q579" s="752"/>
      <c r="R579" s="752"/>
      <c r="S579" s="752"/>
      <c r="T579" s="752"/>
      <c r="U579" s="752"/>
      <c r="V579" s="752"/>
      <c r="W579" s="752"/>
      <c r="X579" s="752" t="s">
        <v>1489</v>
      </c>
      <c r="Y579" s="752"/>
      <c r="Z579" s="752"/>
      <c r="AA579" s="752"/>
      <c r="AB579" s="752"/>
      <c r="AC579" s="752"/>
      <c r="AD579" s="752"/>
      <c r="AE579" s="752"/>
      <c r="AF579" s="752"/>
      <c r="AG579" s="752"/>
      <c r="AH579" s="752"/>
      <c r="AI579" s="752"/>
      <c r="AJ579" s="752"/>
      <c r="AK579" s="752"/>
      <c r="AL579" s="752"/>
      <c r="AM579" s="752"/>
      <c r="AN579" s="752"/>
      <c r="AO579" s="752"/>
      <c r="AP579" s="752"/>
      <c r="AQ579" s="752"/>
      <c r="AR579" s="752"/>
      <c r="AS579" s="752"/>
      <c r="AT579" s="752"/>
      <c r="AU579" s="752"/>
      <c r="AV579" s="752"/>
      <c r="AW579" s="752"/>
      <c r="AX579" s="752"/>
      <c r="AY579" s="752"/>
      <c r="AZ579" s="752"/>
      <c r="BA579" s="752"/>
      <c r="BB579" s="752"/>
    </row>
    <row r="580" spans="1:54" ht="12.6" customHeight="1">
      <c r="A580" s="580" t="s">
        <v>1490</v>
      </c>
      <c r="B580" s="581"/>
      <c r="C580" s="581"/>
      <c r="D580" s="581"/>
      <c r="E580" s="581"/>
      <c r="F580" s="581"/>
      <c r="G580" s="581"/>
      <c r="H580" s="581"/>
      <c r="I580" s="581"/>
      <c r="J580" s="581"/>
      <c r="K580" s="580" t="s">
        <v>1491</v>
      </c>
      <c r="L580" s="581"/>
      <c r="M580" s="581"/>
      <c r="N580" s="581"/>
      <c r="O580" s="582"/>
      <c r="P580" s="1002" t="s">
        <v>1491</v>
      </c>
      <c r="Q580" s="1002"/>
      <c r="R580" s="1002"/>
      <c r="S580" s="1002"/>
      <c r="T580" s="1002"/>
      <c r="U580" s="1002"/>
      <c r="V580" s="1002"/>
      <c r="W580" s="1002"/>
      <c r="X580" s="1002" t="s">
        <v>1492</v>
      </c>
      <c r="Y580" s="1002"/>
      <c r="Z580" s="1002"/>
      <c r="AA580" s="1002"/>
      <c r="AB580" s="1002"/>
      <c r="AC580" s="1002"/>
      <c r="AD580" s="1002"/>
      <c r="AE580" s="1002"/>
      <c r="AF580" s="1002"/>
      <c r="AG580" s="1002" t="s">
        <v>1493</v>
      </c>
      <c r="AH580" s="1002"/>
      <c r="AI580" s="1002"/>
      <c r="AJ580" s="1002"/>
      <c r="AK580" s="1002"/>
      <c r="AL580" s="1002"/>
      <c r="AM580" s="1002"/>
      <c r="AN580" s="1002"/>
      <c r="AO580" s="1002"/>
      <c r="AP580" s="1002" t="s">
        <v>1494</v>
      </c>
      <c r="AQ580" s="1002"/>
      <c r="AR580" s="1002"/>
      <c r="AS580" s="1002"/>
      <c r="AT580" s="1002"/>
      <c r="AU580" s="1002"/>
      <c r="AV580" s="1002"/>
      <c r="AW580" s="1002"/>
      <c r="AX580" s="1002"/>
      <c r="AY580" s="1002"/>
      <c r="AZ580" s="1002"/>
      <c r="BA580" s="1002"/>
      <c r="BB580" s="1002"/>
    </row>
    <row r="581" spans="1:54" ht="12.6" customHeight="1">
      <c r="A581" s="580" t="s">
        <v>1495</v>
      </c>
      <c r="B581" s="581"/>
      <c r="C581" s="581"/>
      <c r="D581" s="581"/>
      <c r="E581" s="581"/>
      <c r="F581" s="581"/>
      <c r="G581" s="581"/>
      <c r="H581" s="581"/>
      <c r="I581" s="581"/>
      <c r="J581" s="581"/>
      <c r="K581" s="580" t="s">
        <v>1496</v>
      </c>
      <c r="L581" s="581"/>
      <c r="M581" s="581"/>
      <c r="N581" s="581"/>
      <c r="O581" s="582"/>
      <c r="P581" s="1002" t="s">
        <v>1497</v>
      </c>
      <c r="Q581" s="1002"/>
      <c r="R581" s="1002"/>
      <c r="S581" s="1002"/>
      <c r="T581" s="1002"/>
      <c r="U581" s="1002"/>
      <c r="V581" s="1002"/>
      <c r="W581" s="1002"/>
      <c r="X581" s="1002" t="s">
        <v>1498</v>
      </c>
      <c r="Y581" s="1002"/>
      <c r="Z581" s="1002"/>
      <c r="AA581" s="1002"/>
      <c r="AB581" s="1002"/>
      <c r="AC581" s="1002"/>
      <c r="AD581" s="1002"/>
      <c r="AE581" s="1002"/>
      <c r="AF581" s="1002"/>
      <c r="AG581" s="1002" t="s">
        <v>1499</v>
      </c>
      <c r="AH581" s="1002"/>
      <c r="AI581" s="1002"/>
      <c r="AJ581" s="1002"/>
      <c r="AK581" s="1002"/>
      <c r="AL581" s="1002"/>
      <c r="AM581" s="1002"/>
      <c r="AN581" s="1002"/>
      <c r="AO581" s="1002"/>
      <c r="AP581" s="1002" t="s">
        <v>1500</v>
      </c>
      <c r="AQ581" s="1002"/>
      <c r="AR581" s="1002"/>
      <c r="AS581" s="1002"/>
      <c r="AT581" s="1002"/>
      <c r="AU581" s="1002"/>
      <c r="AV581" s="1002"/>
      <c r="AW581" s="1002"/>
      <c r="AX581" s="1002"/>
      <c r="AY581" s="1002"/>
      <c r="AZ581" s="1002"/>
      <c r="BA581" s="1002"/>
      <c r="BB581" s="1002"/>
    </row>
    <row r="582" spans="1:54" ht="12.6" customHeight="1">
      <c r="A582" s="580" t="s">
        <v>1501</v>
      </c>
      <c r="B582" s="581"/>
      <c r="C582" s="581"/>
      <c r="D582" s="581"/>
      <c r="E582" s="581"/>
      <c r="F582" s="581"/>
      <c r="G582" s="581"/>
      <c r="H582" s="581"/>
      <c r="I582" s="581"/>
      <c r="J582" s="581"/>
      <c r="K582" s="580" t="s">
        <v>1502</v>
      </c>
      <c r="L582" s="581"/>
      <c r="M582" s="581"/>
      <c r="N582" s="581"/>
      <c r="O582" s="582"/>
      <c r="P582" s="1002" t="s">
        <v>1503</v>
      </c>
      <c r="Q582" s="1002"/>
      <c r="R582" s="1002"/>
      <c r="S582" s="1002"/>
      <c r="T582" s="1002"/>
      <c r="U582" s="1002"/>
      <c r="V582" s="1002"/>
      <c r="W582" s="1002"/>
      <c r="X582" s="1002" t="s">
        <v>1495</v>
      </c>
      <c r="Y582" s="1002"/>
      <c r="Z582" s="1002"/>
      <c r="AA582" s="1002"/>
      <c r="AB582" s="1002"/>
      <c r="AC582" s="1002"/>
      <c r="AD582" s="1002"/>
      <c r="AE582" s="1002"/>
      <c r="AF582" s="1002"/>
      <c r="AG582" s="1002" t="s">
        <v>1495</v>
      </c>
      <c r="AH582" s="1002"/>
      <c r="AI582" s="1002"/>
      <c r="AJ582" s="1002"/>
      <c r="AK582" s="1002"/>
      <c r="AL582" s="1002"/>
      <c r="AM582" s="1002"/>
      <c r="AN582" s="1002"/>
      <c r="AO582" s="1002"/>
      <c r="AP582" s="1002" t="s">
        <v>1504</v>
      </c>
      <c r="AQ582" s="1002"/>
      <c r="AR582" s="1002"/>
      <c r="AS582" s="1002"/>
      <c r="AT582" s="1002"/>
      <c r="AU582" s="1002"/>
      <c r="AV582" s="1002"/>
      <c r="AW582" s="1002"/>
      <c r="AX582" s="1002"/>
      <c r="AY582" s="1002"/>
      <c r="AZ582" s="1002"/>
      <c r="BA582" s="1002"/>
      <c r="BB582" s="1002"/>
    </row>
    <row r="583" spans="1:54" ht="12.6" customHeight="1">
      <c r="A583" s="580"/>
      <c r="B583" s="581"/>
      <c r="C583" s="581"/>
      <c r="D583" s="581"/>
      <c r="E583" s="581"/>
      <c r="F583" s="581"/>
      <c r="G583" s="581"/>
      <c r="H583" s="581"/>
      <c r="I583" s="581"/>
      <c r="J583" s="581"/>
      <c r="K583" s="580"/>
      <c r="L583" s="581"/>
      <c r="M583" s="581"/>
      <c r="N583" s="581"/>
      <c r="O583" s="582"/>
      <c r="P583" s="1002" t="s">
        <v>1502</v>
      </c>
      <c r="Q583" s="1002"/>
      <c r="R583" s="1002"/>
      <c r="S583" s="1002"/>
      <c r="T583" s="1002"/>
      <c r="U583" s="1002"/>
      <c r="V583" s="1002"/>
      <c r="W583" s="1002"/>
      <c r="X583" s="1002" t="s">
        <v>1501</v>
      </c>
      <c r="Y583" s="1002"/>
      <c r="Z583" s="1002"/>
      <c r="AA583" s="1002"/>
      <c r="AB583" s="1002"/>
      <c r="AC583" s="1002"/>
      <c r="AD583" s="1002"/>
      <c r="AE583" s="1002"/>
      <c r="AF583" s="1002"/>
      <c r="AG583" s="1002" t="s">
        <v>1501</v>
      </c>
      <c r="AH583" s="1002"/>
      <c r="AI583" s="1002"/>
      <c r="AJ583" s="1002"/>
      <c r="AK583" s="1002"/>
      <c r="AL583" s="1002"/>
      <c r="AM583" s="1002"/>
      <c r="AN583" s="1002"/>
      <c r="AO583" s="1002"/>
      <c r="AP583" s="1002"/>
      <c r="AQ583" s="1002"/>
      <c r="AR583" s="1002"/>
      <c r="AS583" s="1002"/>
      <c r="AT583" s="1002"/>
      <c r="AU583" s="1002"/>
      <c r="AV583" s="1002"/>
      <c r="AW583" s="1002"/>
      <c r="AX583" s="1002"/>
      <c r="AY583" s="1002"/>
      <c r="AZ583" s="1002"/>
      <c r="BA583" s="1002"/>
      <c r="BB583" s="1002"/>
    </row>
    <row r="584" spans="1:54" ht="12.6" customHeight="1">
      <c r="A584" s="583" t="s">
        <v>1399</v>
      </c>
      <c r="B584" s="584"/>
      <c r="C584" s="584"/>
      <c r="D584" s="584"/>
      <c r="E584" s="584"/>
      <c r="F584" s="584"/>
      <c r="G584" s="584"/>
      <c r="H584" s="584"/>
      <c r="I584" s="584"/>
      <c r="J584" s="584"/>
      <c r="K584" s="583" t="s">
        <v>1400</v>
      </c>
      <c r="L584" s="584"/>
      <c r="M584" s="584"/>
      <c r="N584" s="584"/>
      <c r="O584" s="585"/>
      <c r="P584" s="621" t="s">
        <v>1401</v>
      </c>
      <c r="Q584" s="621"/>
      <c r="R584" s="621"/>
      <c r="S584" s="621"/>
      <c r="T584" s="621"/>
      <c r="U584" s="621"/>
      <c r="V584" s="621"/>
      <c r="W584" s="621"/>
      <c r="X584" s="621" t="s">
        <v>1402</v>
      </c>
      <c r="Y584" s="621"/>
      <c r="Z584" s="621"/>
      <c r="AA584" s="621"/>
      <c r="AB584" s="621"/>
      <c r="AC584" s="621"/>
      <c r="AD584" s="621"/>
      <c r="AE584" s="621"/>
      <c r="AF584" s="621"/>
      <c r="AG584" s="621" t="s">
        <v>1403</v>
      </c>
      <c r="AH584" s="621"/>
      <c r="AI584" s="621"/>
      <c r="AJ584" s="621"/>
      <c r="AK584" s="621"/>
      <c r="AL584" s="621"/>
      <c r="AM584" s="621"/>
      <c r="AN584" s="621"/>
      <c r="AO584" s="621"/>
      <c r="AP584" s="621" t="s">
        <v>1404</v>
      </c>
      <c r="AQ584" s="621"/>
      <c r="AR584" s="621"/>
      <c r="AS584" s="621"/>
      <c r="AT584" s="621"/>
      <c r="AU584" s="621"/>
      <c r="AV584" s="621"/>
      <c r="AW584" s="621"/>
      <c r="AX584" s="621"/>
      <c r="AY584" s="621"/>
      <c r="AZ584" s="621"/>
      <c r="BA584" s="621"/>
      <c r="BB584" s="621"/>
    </row>
    <row r="585" spans="1:54" ht="12.6" customHeight="1">
      <c r="A585" s="90" t="s">
        <v>1505</v>
      </c>
      <c r="AP585" s="1094"/>
      <c r="AQ585" s="1094"/>
      <c r="AR585" s="1094"/>
      <c r="AS585" s="1094"/>
      <c r="AT585" s="1094"/>
      <c r="AU585" s="1094"/>
      <c r="AV585" s="1094"/>
      <c r="AW585" s="1094"/>
      <c r="AX585" s="1094"/>
      <c r="AY585" s="1094"/>
      <c r="AZ585" s="1094"/>
      <c r="BA585" s="1094"/>
      <c r="BB585" s="1094"/>
    </row>
    <row r="586" spans="1:54" ht="12.6" customHeight="1">
      <c r="A586" s="607"/>
      <c r="B586" s="607"/>
      <c r="C586" s="607"/>
      <c r="D586" s="607"/>
      <c r="E586" s="607"/>
      <c r="F586" s="607"/>
      <c r="G586" s="607"/>
      <c r="H586" s="607"/>
      <c r="I586" s="607"/>
      <c r="J586" s="607"/>
      <c r="K586" s="608"/>
      <c r="L586" s="608"/>
      <c r="M586" s="608"/>
      <c r="N586" s="608"/>
      <c r="O586" s="608"/>
      <c r="P586" s="608"/>
      <c r="Q586" s="608"/>
      <c r="R586" s="608"/>
      <c r="S586" s="608"/>
      <c r="T586" s="608"/>
      <c r="U586" s="608"/>
      <c r="V586" s="608"/>
      <c r="W586" s="608"/>
      <c r="X586" s="608"/>
      <c r="Y586" s="608"/>
      <c r="Z586" s="608"/>
      <c r="AA586" s="608"/>
      <c r="AB586" s="608"/>
      <c r="AC586" s="608"/>
      <c r="AD586" s="608"/>
      <c r="AE586" s="608"/>
      <c r="AF586" s="608"/>
      <c r="AG586" s="608"/>
      <c r="AH586" s="608"/>
      <c r="AI586" s="608"/>
      <c r="AJ586" s="608"/>
      <c r="AK586" s="608"/>
      <c r="AL586" s="608"/>
      <c r="AM586" s="608"/>
      <c r="AN586" s="608"/>
      <c r="AO586" s="608"/>
      <c r="AP586" s="608"/>
      <c r="AQ586" s="608"/>
      <c r="AR586" s="608"/>
      <c r="AS586" s="608"/>
      <c r="AT586" s="608"/>
      <c r="AU586" s="608"/>
      <c r="AV586" s="608"/>
      <c r="AW586" s="608"/>
      <c r="AX586" s="608"/>
      <c r="AY586" s="608"/>
      <c r="AZ586" s="608"/>
      <c r="BA586" s="608"/>
      <c r="BB586" s="608"/>
    </row>
    <row r="587" spans="1:54" ht="12.6" customHeight="1">
      <c r="A587" s="607"/>
      <c r="B587" s="607"/>
      <c r="C587" s="607"/>
      <c r="D587" s="607"/>
      <c r="E587" s="607"/>
      <c r="F587" s="607"/>
      <c r="G587" s="607"/>
      <c r="H587" s="607"/>
      <c r="I587" s="607"/>
      <c r="J587" s="607"/>
      <c r="K587" s="608"/>
      <c r="L587" s="608"/>
      <c r="M587" s="608"/>
      <c r="N587" s="608"/>
      <c r="O587" s="608"/>
      <c r="P587" s="608"/>
      <c r="Q587" s="608"/>
      <c r="R587" s="608"/>
      <c r="S587" s="608"/>
      <c r="T587" s="608"/>
      <c r="U587" s="608"/>
      <c r="V587" s="608"/>
      <c r="W587" s="608"/>
      <c r="X587" s="608"/>
      <c r="Y587" s="608"/>
      <c r="Z587" s="608"/>
      <c r="AA587" s="608"/>
      <c r="AB587" s="608"/>
      <c r="AC587" s="608"/>
      <c r="AD587" s="608"/>
      <c r="AE587" s="608"/>
      <c r="AF587" s="608"/>
      <c r="AG587" s="608"/>
      <c r="AH587" s="608"/>
      <c r="AI587" s="608"/>
      <c r="AJ587" s="608"/>
      <c r="AK587" s="608"/>
      <c r="AL587" s="608"/>
      <c r="AM587" s="608"/>
      <c r="AN587" s="608"/>
      <c r="AO587" s="608"/>
      <c r="AP587" s="608"/>
      <c r="AQ587" s="608"/>
      <c r="AR587" s="608"/>
      <c r="AS587" s="608"/>
      <c r="AT587" s="608"/>
      <c r="AU587" s="608"/>
      <c r="AV587" s="608"/>
      <c r="AW587" s="608"/>
      <c r="AX587" s="608"/>
      <c r="AY587" s="608"/>
      <c r="AZ587" s="608"/>
      <c r="BA587" s="608"/>
      <c r="BB587" s="608"/>
    </row>
    <row r="588" spans="1:54" ht="12.6" customHeight="1">
      <c r="A588" s="607"/>
      <c r="B588" s="607"/>
      <c r="C588" s="607"/>
      <c r="D588" s="607"/>
      <c r="E588" s="607"/>
      <c r="F588" s="607"/>
      <c r="G588" s="607"/>
      <c r="H588" s="607"/>
      <c r="I588" s="607"/>
      <c r="J588" s="607"/>
      <c r="K588" s="608"/>
      <c r="L588" s="608"/>
      <c r="M588" s="608"/>
      <c r="N588" s="608"/>
      <c r="O588" s="608"/>
      <c r="P588" s="608"/>
      <c r="Q588" s="608"/>
      <c r="R588" s="608"/>
      <c r="S588" s="608"/>
      <c r="T588" s="608"/>
      <c r="U588" s="608"/>
      <c r="V588" s="608"/>
      <c r="W588" s="608"/>
      <c r="X588" s="608"/>
      <c r="Y588" s="608"/>
      <c r="Z588" s="608"/>
      <c r="AA588" s="608"/>
      <c r="AB588" s="608"/>
      <c r="AC588" s="608"/>
      <c r="AD588" s="608"/>
      <c r="AE588" s="608"/>
      <c r="AF588" s="608"/>
      <c r="AG588" s="608"/>
      <c r="AH588" s="608"/>
      <c r="AI588" s="608"/>
      <c r="AJ588" s="608"/>
      <c r="AK588" s="608"/>
      <c r="AL588" s="608"/>
      <c r="AM588" s="608"/>
      <c r="AN588" s="608"/>
      <c r="AO588" s="608"/>
      <c r="AP588" s="608"/>
      <c r="AQ588" s="608"/>
      <c r="AR588" s="608"/>
      <c r="AS588" s="608"/>
      <c r="AT588" s="608"/>
      <c r="AU588" s="608"/>
      <c r="AV588" s="608"/>
      <c r="AW588" s="608"/>
      <c r="AX588" s="608"/>
      <c r="AY588" s="608"/>
      <c r="AZ588" s="608"/>
      <c r="BA588" s="608"/>
      <c r="BB588" s="608"/>
    </row>
    <row r="589" spans="1:54" ht="12.6" customHeight="1">
      <c r="A589" s="90" t="s">
        <v>1506</v>
      </c>
      <c r="K589" s="178"/>
      <c r="L589" s="178"/>
      <c r="M589" s="178"/>
      <c r="N589" s="178"/>
      <c r="O589" s="178"/>
      <c r="P589" s="178"/>
      <c r="Q589" s="178"/>
      <c r="R589" s="178"/>
      <c r="S589" s="178"/>
      <c r="T589" s="178"/>
      <c r="U589" s="178"/>
      <c r="V589" s="178"/>
      <c r="W589" s="178"/>
      <c r="X589" s="178"/>
      <c r="Y589" s="178"/>
      <c r="Z589" s="178"/>
      <c r="AA589" s="178"/>
      <c r="AB589" s="178"/>
      <c r="AC589" s="178"/>
      <c r="AD589" s="178"/>
      <c r="AE589" s="178"/>
      <c r="AF589" s="178"/>
      <c r="AG589" s="178"/>
      <c r="AH589" s="178"/>
      <c r="AI589" s="178"/>
      <c r="AJ589" s="178"/>
      <c r="AK589" s="178"/>
      <c r="AL589" s="178"/>
      <c r="AM589" s="178"/>
      <c r="AN589" s="178"/>
      <c r="AO589" s="178"/>
      <c r="AP589" s="1094">
        <v>0</v>
      </c>
      <c r="AQ589" s="1094"/>
      <c r="AR589" s="1094"/>
      <c r="AS589" s="1094"/>
      <c r="AT589" s="1094"/>
      <c r="AU589" s="1094"/>
      <c r="AV589" s="1094"/>
      <c r="AW589" s="1094"/>
      <c r="AX589" s="1094"/>
      <c r="AY589" s="1094"/>
      <c r="AZ589" s="1094"/>
      <c r="BA589" s="1094"/>
      <c r="BB589" s="1094"/>
    </row>
    <row r="590" spans="1:54" ht="12.6" customHeight="1">
      <c r="A590" s="607"/>
      <c r="B590" s="607"/>
      <c r="C590" s="607"/>
      <c r="D590" s="607"/>
      <c r="E590" s="607"/>
      <c r="F590" s="607"/>
      <c r="G590" s="607"/>
      <c r="H590" s="607"/>
      <c r="I590" s="607"/>
      <c r="J590" s="607"/>
      <c r="K590" s="608"/>
      <c r="L590" s="608"/>
      <c r="M590" s="608"/>
      <c r="N590" s="608"/>
      <c r="O590" s="608"/>
      <c r="P590" s="608"/>
      <c r="Q590" s="608"/>
      <c r="R590" s="608"/>
      <c r="S590" s="608"/>
      <c r="T590" s="608"/>
      <c r="U590" s="608"/>
      <c r="V590" s="608"/>
      <c r="W590" s="608"/>
      <c r="X590" s="608"/>
      <c r="Y590" s="608"/>
      <c r="Z590" s="608"/>
      <c r="AA590" s="608"/>
      <c r="AB590" s="608"/>
      <c r="AC590" s="608"/>
      <c r="AD590" s="608"/>
      <c r="AE590" s="608"/>
      <c r="AF590" s="608"/>
      <c r="AG590" s="608"/>
      <c r="AH590" s="608"/>
      <c r="AI590" s="608"/>
      <c r="AJ590" s="608"/>
      <c r="AK590" s="608"/>
      <c r="AL590" s="608"/>
      <c r="AM590" s="608"/>
      <c r="AN590" s="608"/>
      <c r="AO590" s="608"/>
      <c r="AP590" s="608"/>
      <c r="AQ590" s="608"/>
      <c r="AR590" s="608"/>
      <c r="AS590" s="608"/>
      <c r="AT590" s="608"/>
      <c r="AU590" s="608"/>
      <c r="AV590" s="608"/>
      <c r="AW590" s="608"/>
      <c r="AX590" s="608"/>
      <c r="AY590" s="608"/>
      <c r="AZ590" s="608"/>
      <c r="BA590" s="608"/>
      <c r="BB590" s="608"/>
    </row>
    <row r="591" spans="1:54" ht="12.6" customHeight="1">
      <c r="A591" s="607"/>
      <c r="B591" s="607"/>
      <c r="C591" s="607"/>
      <c r="D591" s="607"/>
      <c r="E591" s="607"/>
      <c r="F591" s="607"/>
      <c r="G591" s="607"/>
      <c r="H591" s="607"/>
      <c r="I591" s="607"/>
      <c r="J591" s="607"/>
      <c r="K591" s="608"/>
      <c r="L591" s="608"/>
      <c r="M591" s="608"/>
      <c r="N591" s="608"/>
      <c r="O591" s="608"/>
      <c r="P591" s="608"/>
      <c r="Q591" s="608"/>
      <c r="R591" s="608"/>
      <c r="S591" s="608"/>
      <c r="T591" s="608"/>
      <c r="U591" s="608"/>
      <c r="V591" s="608"/>
      <c r="W591" s="608"/>
      <c r="X591" s="608"/>
      <c r="Y591" s="608"/>
      <c r="Z591" s="608"/>
      <c r="AA591" s="608"/>
      <c r="AB591" s="608"/>
      <c r="AC591" s="608"/>
      <c r="AD591" s="608"/>
      <c r="AE591" s="608"/>
      <c r="AF591" s="608"/>
      <c r="AG591" s="608"/>
      <c r="AH591" s="608"/>
      <c r="AI591" s="608"/>
      <c r="AJ591" s="608"/>
      <c r="AK591" s="608"/>
      <c r="AL591" s="608"/>
      <c r="AM591" s="608"/>
      <c r="AN591" s="608"/>
      <c r="AO591" s="608"/>
      <c r="AP591" s="608"/>
      <c r="AQ591" s="608"/>
      <c r="AR591" s="608"/>
      <c r="AS591" s="608"/>
      <c r="AT591" s="608"/>
      <c r="AU591" s="608"/>
      <c r="AV591" s="608"/>
      <c r="AW591" s="608"/>
      <c r="AX591" s="608"/>
      <c r="AY591" s="608"/>
      <c r="AZ591" s="608"/>
      <c r="BA591" s="608"/>
      <c r="BB591" s="608"/>
    </row>
    <row r="592" spans="1:54" ht="12.6" customHeight="1">
      <c r="A592" s="607"/>
      <c r="B592" s="607"/>
      <c r="C592" s="607"/>
      <c r="D592" s="607"/>
      <c r="E592" s="607"/>
      <c r="F592" s="607"/>
      <c r="G592" s="607"/>
      <c r="H592" s="607"/>
      <c r="I592" s="607"/>
      <c r="J592" s="607"/>
      <c r="K592" s="608"/>
      <c r="L592" s="608"/>
      <c r="M592" s="608"/>
      <c r="N592" s="608"/>
      <c r="O592" s="608"/>
      <c r="P592" s="608"/>
      <c r="Q592" s="608"/>
      <c r="R592" s="608"/>
      <c r="S592" s="608"/>
      <c r="T592" s="608"/>
      <c r="U592" s="608"/>
      <c r="V592" s="608"/>
      <c r="W592" s="608"/>
      <c r="X592" s="608"/>
      <c r="Y592" s="608"/>
      <c r="Z592" s="608"/>
      <c r="AA592" s="608"/>
      <c r="AB592" s="608"/>
      <c r="AC592" s="608"/>
      <c r="AD592" s="608"/>
      <c r="AE592" s="608"/>
      <c r="AF592" s="608"/>
      <c r="AG592" s="608"/>
      <c r="AH592" s="608"/>
      <c r="AI592" s="608"/>
      <c r="AJ592" s="608"/>
      <c r="AK592" s="608"/>
      <c r="AL592" s="608"/>
      <c r="AM592" s="608"/>
      <c r="AN592" s="608"/>
      <c r="AO592" s="608"/>
      <c r="AP592" s="608"/>
      <c r="AQ592" s="608"/>
      <c r="AR592" s="608"/>
      <c r="AS592" s="608"/>
      <c r="AT592" s="608"/>
      <c r="AU592" s="608"/>
      <c r="AV592" s="608"/>
      <c r="AW592" s="608"/>
      <c r="AX592" s="608"/>
      <c r="AY592" s="608"/>
      <c r="AZ592" s="608"/>
      <c r="BA592" s="608"/>
      <c r="BB592" s="608"/>
    </row>
    <row r="593" spans="1:54" ht="12.6" customHeight="1">
      <c r="A593" s="90" t="s">
        <v>1481</v>
      </c>
      <c r="K593" s="178"/>
      <c r="L593" s="178"/>
      <c r="M593" s="178"/>
      <c r="N593" s="178"/>
      <c r="O593" s="178"/>
      <c r="P593" s="178"/>
      <c r="Q593" s="178"/>
      <c r="R593" s="178"/>
      <c r="S593" s="178"/>
      <c r="T593" s="178"/>
      <c r="U593" s="178"/>
      <c r="V593" s="178"/>
      <c r="W593" s="178"/>
      <c r="X593" s="178"/>
      <c r="Y593" s="178"/>
      <c r="Z593" s="178"/>
      <c r="AA593" s="178"/>
      <c r="AB593" s="178"/>
      <c r="AC593" s="178"/>
      <c r="AD593" s="178"/>
      <c r="AE593" s="178"/>
      <c r="AF593" s="178"/>
      <c r="AG593" s="178"/>
      <c r="AH593" s="178"/>
      <c r="AI593" s="178"/>
      <c r="AJ593" s="178"/>
      <c r="AK593" s="178"/>
      <c r="AL593" s="178"/>
      <c r="AM593" s="178"/>
      <c r="AN593" s="178"/>
      <c r="AO593" s="178"/>
      <c r="AP593" s="1094">
        <v>0</v>
      </c>
      <c r="AQ593" s="1094"/>
      <c r="AR593" s="1094"/>
      <c r="AS593" s="1094"/>
      <c r="AT593" s="1094"/>
      <c r="AU593" s="1094"/>
      <c r="AV593" s="1094"/>
      <c r="AW593" s="1094"/>
      <c r="AX593" s="1094"/>
      <c r="AY593" s="1094"/>
      <c r="AZ593" s="1094"/>
      <c r="BA593" s="1094"/>
      <c r="BB593" s="1094"/>
    </row>
    <row r="594" spans="1:54" ht="12.6" customHeight="1">
      <c r="A594" s="607"/>
      <c r="B594" s="607"/>
      <c r="C594" s="607"/>
      <c r="D594" s="607"/>
      <c r="E594" s="607"/>
      <c r="F594" s="607"/>
      <c r="G594" s="607"/>
      <c r="H594" s="607"/>
      <c r="I594" s="607"/>
      <c r="J594" s="607"/>
      <c r="K594" s="608"/>
      <c r="L594" s="608"/>
      <c r="M594" s="608"/>
      <c r="N594" s="608"/>
      <c r="O594" s="608"/>
      <c r="P594" s="608"/>
      <c r="Q594" s="608"/>
      <c r="R594" s="608"/>
      <c r="S594" s="608"/>
      <c r="T594" s="608"/>
      <c r="U594" s="608"/>
      <c r="V594" s="608"/>
      <c r="W594" s="608"/>
      <c r="X594" s="608"/>
      <c r="Y594" s="608"/>
      <c r="Z594" s="608"/>
      <c r="AA594" s="608"/>
      <c r="AB594" s="608"/>
      <c r="AC594" s="608"/>
      <c r="AD594" s="608"/>
      <c r="AE594" s="608"/>
      <c r="AF594" s="608"/>
      <c r="AG594" s="608"/>
      <c r="AH594" s="608"/>
      <c r="AI594" s="608"/>
      <c r="AJ594" s="608"/>
      <c r="AK594" s="608"/>
      <c r="AL594" s="608"/>
      <c r="AM594" s="608"/>
      <c r="AN594" s="608"/>
      <c r="AO594" s="608"/>
      <c r="AP594" s="608"/>
      <c r="AQ594" s="608"/>
      <c r="AR594" s="608"/>
      <c r="AS594" s="608"/>
      <c r="AT594" s="608"/>
      <c r="AU594" s="608"/>
      <c r="AV594" s="608"/>
      <c r="AW594" s="608"/>
      <c r="AX594" s="608"/>
      <c r="AY594" s="608"/>
      <c r="AZ594" s="608"/>
      <c r="BA594" s="608"/>
      <c r="BB594" s="608"/>
    </row>
    <row r="595" spans="1:54" ht="12.6" customHeight="1">
      <c r="A595" s="607"/>
      <c r="B595" s="607"/>
      <c r="C595" s="607"/>
      <c r="D595" s="607"/>
      <c r="E595" s="607"/>
      <c r="F595" s="607"/>
      <c r="G595" s="607"/>
      <c r="H595" s="607"/>
      <c r="I595" s="607"/>
      <c r="J595" s="607"/>
      <c r="K595" s="608"/>
      <c r="L595" s="608"/>
      <c r="M595" s="608"/>
      <c r="N595" s="608"/>
      <c r="O595" s="608"/>
      <c r="P595" s="608"/>
      <c r="Q595" s="608"/>
      <c r="R595" s="608"/>
      <c r="S595" s="608"/>
      <c r="T595" s="608"/>
      <c r="U595" s="608"/>
      <c r="V595" s="608"/>
      <c r="W595" s="608"/>
      <c r="X595" s="608"/>
      <c r="Y595" s="608"/>
      <c r="Z595" s="608"/>
      <c r="AA595" s="608"/>
      <c r="AB595" s="608"/>
      <c r="AC595" s="608"/>
      <c r="AD595" s="608"/>
      <c r="AE595" s="608"/>
      <c r="AF595" s="608"/>
      <c r="AG595" s="608"/>
      <c r="AH595" s="608"/>
      <c r="AI595" s="608"/>
      <c r="AJ595" s="608"/>
      <c r="AK595" s="608"/>
      <c r="AL595" s="608"/>
      <c r="AM595" s="608"/>
      <c r="AN595" s="608"/>
      <c r="AO595" s="608"/>
      <c r="AP595" s="608"/>
      <c r="AQ595" s="608"/>
      <c r="AR595" s="608"/>
      <c r="AS595" s="608"/>
      <c r="AT595" s="608"/>
      <c r="AU595" s="608"/>
      <c r="AV595" s="608"/>
      <c r="AW595" s="608"/>
      <c r="AX595" s="608"/>
      <c r="AY595" s="608"/>
      <c r="AZ595" s="608"/>
      <c r="BA595" s="608"/>
      <c r="BB595" s="608"/>
    </row>
    <row r="596" spans="1:54" ht="12.6" customHeight="1">
      <c r="A596" s="607"/>
      <c r="B596" s="607"/>
      <c r="C596" s="607"/>
      <c r="D596" s="607"/>
      <c r="E596" s="607"/>
      <c r="F596" s="607"/>
      <c r="G596" s="607"/>
      <c r="H596" s="607"/>
      <c r="I596" s="607"/>
      <c r="J596" s="607"/>
      <c r="K596" s="608"/>
      <c r="L596" s="608"/>
      <c r="M596" s="608"/>
      <c r="N596" s="608"/>
      <c r="O596" s="608"/>
      <c r="P596" s="608"/>
      <c r="Q596" s="608"/>
      <c r="R596" s="608"/>
      <c r="S596" s="608"/>
      <c r="T596" s="608"/>
      <c r="U596" s="608"/>
      <c r="V596" s="608"/>
      <c r="W596" s="608"/>
      <c r="X596" s="608"/>
      <c r="Y596" s="608"/>
      <c r="Z596" s="608"/>
      <c r="AA596" s="608"/>
      <c r="AB596" s="608"/>
      <c r="AC596" s="608"/>
      <c r="AD596" s="608"/>
      <c r="AE596" s="608"/>
      <c r="AF596" s="608"/>
      <c r="AG596" s="608"/>
      <c r="AH596" s="608"/>
      <c r="AI596" s="608"/>
      <c r="AJ596" s="608"/>
      <c r="AK596" s="608"/>
      <c r="AL596" s="608"/>
      <c r="AM596" s="608"/>
      <c r="AN596" s="608"/>
      <c r="AO596" s="608"/>
      <c r="AP596" s="608"/>
      <c r="AQ596" s="608"/>
      <c r="AR596" s="608"/>
      <c r="AS596" s="608"/>
      <c r="AT596" s="608"/>
      <c r="AU596" s="608"/>
      <c r="AV596" s="608"/>
      <c r="AW596" s="608"/>
      <c r="AX596" s="608"/>
      <c r="AY596" s="608"/>
      <c r="AZ596" s="608"/>
      <c r="BA596" s="608"/>
      <c r="BB596" s="608"/>
    </row>
    <row r="597" spans="1:54" ht="12.6" customHeight="1">
      <c r="A597" s="90" t="s">
        <v>1507</v>
      </c>
      <c r="K597" s="178"/>
      <c r="L597" s="178"/>
      <c r="M597" s="178"/>
      <c r="N597" s="178"/>
      <c r="O597" s="178"/>
      <c r="P597" s="178"/>
      <c r="Q597" s="178"/>
      <c r="R597" s="178"/>
      <c r="S597" s="178"/>
      <c r="T597" s="178"/>
      <c r="U597" s="178"/>
      <c r="V597" s="178"/>
      <c r="W597" s="178"/>
      <c r="X597" s="178"/>
      <c r="Y597" s="178"/>
      <c r="Z597" s="178"/>
      <c r="AA597" s="178"/>
      <c r="AB597" s="178"/>
      <c r="AC597" s="178"/>
      <c r="AD597" s="178"/>
      <c r="AE597" s="178"/>
      <c r="AF597" s="178"/>
      <c r="AG597" s="178"/>
      <c r="AH597" s="178"/>
      <c r="AI597" s="178"/>
      <c r="AJ597" s="178"/>
      <c r="AK597" s="178"/>
      <c r="AL597" s="178"/>
      <c r="AM597" s="178"/>
      <c r="AN597" s="178"/>
      <c r="AO597" s="178"/>
      <c r="AP597" s="1094"/>
      <c r="AQ597" s="1094"/>
      <c r="AR597" s="1094"/>
      <c r="AS597" s="1094"/>
      <c r="AT597" s="1094"/>
      <c r="AU597" s="1094"/>
      <c r="AV597" s="1094"/>
      <c r="AW597" s="1094"/>
      <c r="AX597" s="1094"/>
      <c r="AY597" s="1094"/>
      <c r="AZ597" s="1094"/>
      <c r="BA597" s="1094"/>
      <c r="BB597" s="1094"/>
    </row>
    <row r="598" spans="1:54" ht="12.6" customHeight="1">
      <c r="A598" s="607"/>
      <c r="B598" s="607"/>
      <c r="C598" s="607"/>
      <c r="D598" s="607"/>
      <c r="E598" s="607"/>
      <c r="F598" s="607"/>
      <c r="G598" s="607"/>
      <c r="H598" s="607"/>
      <c r="I598" s="607"/>
      <c r="J598" s="607"/>
      <c r="K598" s="608"/>
      <c r="L598" s="608"/>
      <c r="M598" s="608"/>
      <c r="N598" s="608"/>
      <c r="O598" s="608"/>
      <c r="P598" s="608"/>
      <c r="Q598" s="608"/>
      <c r="R598" s="608"/>
      <c r="S598" s="608"/>
      <c r="T598" s="608"/>
      <c r="U598" s="608"/>
      <c r="V598" s="608"/>
      <c r="W598" s="608"/>
      <c r="X598" s="608"/>
      <c r="Y598" s="608"/>
      <c r="Z598" s="608"/>
      <c r="AA598" s="608"/>
      <c r="AB598" s="608"/>
      <c r="AC598" s="608"/>
      <c r="AD598" s="608"/>
      <c r="AE598" s="608"/>
      <c r="AF598" s="608"/>
      <c r="AG598" s="608"/>
      <c r="AH598" s="608"/>
      <c r="AI598" s="608"/>
      <c r="AJ598" s="608"/>
      <c r="AK598" s="608"/>
      <c r="AL598" s="608"/>
      <c r="AM598" s="608"/>
      <c r="AN598" s="608"/>
      <c r="AO598" s="608"/>
      <c r="AP598" s="608"/>
      <c r="AQ598" s="608"/>
      <c r="AR598" s="608"/>
      <c r="AS598" s="608"/>
      <c r="AT598" s="608"/>
      <c r="AU598" s="608"/>
      <c r="AV598" s="608"/>
      <c r="AW598" s="608"/>
      <c r="AX598" s="608"/>
      <c r="AY598" s="608"/>
      <c r="AZ598" s="608"/>
      <c r="BA598" s="608"/>
      <c r="BB598" s="608"/>
    </row>
    <row r="599" spans="1:54" ht="12.6" customHeight="1">
      <c r="A599" s="607"/>
      <c r="B599" s="607"/>
      <c r="C599" s="607"/>
      <c r="D599" s="607"/>
      <c r="E599" s="607"/>
      <c r="F599" s="607"/>
      <c r="G599" s="607"/>
      <c r="H599" s="607"/>
      <c r="I599" s="607"/>
      <c r="J599" s="607"/>
      <c r="K599" s="608"/>
      <c r="L599" s="608"/>
      <c r="M599" s="608"/>
      <c r="N599" s="608"/>
      <c r="O599" s="608"/>
      <c r="P599" s="608"/>
      <c r="Q599" s="608"/>
      <c r="R599" s="608"/>
      <c r="S599" s="608"/>
      <c r="T599" s="608"/>
      <c r="U599" s="608"/>
      <c r="V599" s="608"/>
      <c r="W599" s="608"/>
      <c r="X599" s="608"/>
      <c r="Y599" s="608"/>
      <c r="Z599" s="608"/>
      <c r="AA599" s="608"/>
      <c r="AB599" s="608"/>
      <c r="AC599" s="608"/>
      <c r="AD599" s="608"/>
      <c r="AE599" s="608"/>
      <c r="AF599" s="608"/>
      <c r="AG599" s="608"/>
      <c r="AH599" s="608"/>
      <c r="AI599" s="608"/>
      <c r="AJ599" s="608"/>
      <c r="AK599" s="608"/>
      <c r="AL599" s="608"/>
      <c r="AM599" s="608"/>
      <c r="AN599" s="608"/>
      <c r="AO599" s="608"/>
      <c r="AP599" s="608"/>
      <c r="AQ599" s="608"/>
      <c r="AR599" s="608"/>
      <c r="AS599" s="608"/>
      <c r="AT599" s="608"/>
      <c r="AU599" s="608"/>
      <c r="AV599" s="608"/>
      <c r="AW599" s="608"/>
      <c r="AX599" s="608"/>
      <c r="AY599" s="608"/>
      <c r="AZ599" s="608"/>
      <c r="BA599" s="608"/>
      <c r="BB599" s="608"/>
    </row>
    <row r="600" spans="1:54" ht="12.6" customHeight="1">
      <c r="A600" s="794" t="s">
        <v>1508</v>
      </c>
      <c r="B600" s="794"/>
      <c r="C600" s="794"/>
      <c r="D600" s="794"/>
      <c r="E600" s="794"/>
      <c r="F600" s="794"/>
      <c r="G600" s="794"/>
      <c r="H600" s="794"/>
      <c r="I600" s="794"/>
      <c r="J600" s="794"/>
      <c r="K600" s="794" t="s">
        <v>18</v>
      </c>
      <c r="L600" s="794"/>
      <c r="M600" s="794"/>
      <c r="N600" s="794"/>
      <c r="O600" s="794"/>
      <c r="P600" s="794" t="s">
        <v>18</v>
      </c>
      <c r="Q600" s="794"/>
      <c r="R600" s="794"/>
      <c r="S600" s="794"/>
      <c r="T600" s="794"/>
      <c r="U600" s="794"/>
      <c r="V600" s="794"/>
      <c r="W600" s="794"/>
      <c r="X600" s="794" t="s">
        <v>18</v>
      </c>
      <c r="Y600" s="794"/>
      <c r="Z600" s="794"/>
      <c r="AA600" s="794"/>
      <c r="AB600" s="794"/>
      <c r="AC600" s="794"/>
      <c r="AD600" s="794"/>
      <c r="AE600" s="794"/>
      <c r="AF600" s="794"/>
      <c r="AG600" s="794" t="s">
        <v>18</v>
      </c>
      <c r="AH600" s="794"/>
      <c r="AI600" s="794"/>
      <c r="AJ600" s="794"/>
      <c r="AK600" s="794"/>
      <c r="AL600" s="794"/>
      <c r="AM600" s="794"/>
      <c r="AN600" s="794"/>
      <c r="AO600" s="794"/>
      <c r="AP600" s="929">
        <v>0</v>
      </c>
      <c r="AQ600" s="929"/>
      <c r="AR600" s="929"/>
      <c r="AS600" s="929"/>
      <c r="AT600" s="929"/>
      <c r="AU600" s="929"/>
      <c r="AV600" s="929"/>
      <c r="AW600" s="929"/>
      <c r="AX600" s="929"/>
      <c r="AY600" s="929"/>
      <c r="AZ600" s="929"/>
      <c r="BA600" s="929"/>
      <c r="BB600" s="929"/>
    </row>
    <row r="601" spans="1:54" ht="12.6" customHeight="1">
      <c r="A601" s="140" t="s">
        <v>4847</v>
      </c>
    </row>
    <row r="602" spans="1:54" ht="15" customHeight="1">
      <c r="A602" s="588"/>
      <c r="B602" s="589"/>
      <c r="C602" s="589"/>
      <c r="D602" s="589"/>
      <c r="E602" s="589"/>
      <c r="F602" s="589"/>
      <c r="G602" s="589"/>
      <c r="H602" s="589"/>
      <c r="I602" s="589"/>
      <c r="J602" s="589"/>
      <c r="K602" s="589"/>
      <c r="L602" s="589"/>
      <c r="M602" s="589"/>
      <c r="N602" s="589"/>
      <c r="O602" s="589"/>
      <c r="P602" s="589"/>
      <c r="Q602" s="589"/>
      <c r="R602" s="589"/>
      <c r="S602" s="589"/>
      <c r="T602" s="589"/>
      <c r="U602" s="589"/>
      <c r="V602" s="589"/>
      <c r="W602" s="589"/>
      <c r="X602" s="589"/>
      <c r="Y602" s="589"/>
      <c r="Z602" s="589"/>
      <c r="AA602" s="589"/>
      <c r="AB602" s="589"/>
      <c r="AC602" s="589"/>
      <c r="AD602" s="589"/>
      <c r="AE602" s="589"/>
      <c r="AF602" s="589"/>
      <c r="AG602" s="589"/>
      <c r="AH602" s="589"/>
      <c r="AI602" s="589"/>
      <c r="AJ602" s="589"/>
      <c r="AK602" s="589"/>
      <c r="AL602" s="589"/>
      <c r="AM602" s="589"/>
      <c r="AN602" s="589"/>
      <c r="AO602" s="589"/>
      <c r="AP602" s="589"/>
      <c r="AQ602" s="589"/>
      <c r="AR602" s="589"/>
      <c r="AS602" s="589"/>
      <c r="AT602" s="589"/>
      <c r="AU602" s="589"/>
      <c r="AV602" s="589"/>
      <c r="AW602" s="589"/>
      <c r="AX602" s="589"/>
      <c r="AY602" s="367"/>
      <c r="AZ602" s="367"/>
      <c r="BA602" s="367"/>
      <c r="BB602" s="367"/>
    </row>
    <row r="603" spans="1:54" ht="15" customHeight="1">
      <c r="A603" s="590"/>
      <c r="B603" s="591"/>
      <c r="C603" s="591"/>
      <c r="D603" s="591"/>
      <c r="E603" s="591"/>
      <c r="F603" s="591"/>
      <c r="G603" s="591"/>
      <c r="H603" s="591"/>
      <c r="I603" s="591"/>
      <c r="J603" s="591"/>
      <c r="K603" s="591"/>
      <c r="L603" s="591"/>
      <c r="M603" s="591"/>
      <c r="N603" s="591"/>
      <c r="O603" s="591"/>
      <c r="P603" s="591"/>
      <c r="Q603" s="591"/>
      <c r="R603" s="591"/>
      <c r="S603" s="591"/>
      <c r="T603" s="591"/>
      <c r="U603" s="591"/>
      <c r="V603" s="591"/>
      <c r="W603" s="591"/>
      <c r="X603" s="591"/>
      <c r="Y603" s="591"/>
      <c r="Z603" s="591"/>
      <c r="AA603" s="591"/>
      <c r="AB603" s="591"/>
      <c r="AC603" s="591"/>
      <c r="AD603" s="591"/>
      <c r="AE603" s="591"/>
      <c r="AF603" s="591"/>
      <c r="AG603" s="591"/>
      <c r="AH603" s="591"/>
      <c r="AI603" s="591"/>
      <c r="AJ603" s="591"/>
      <c r="AK603" s="591"/>
      <c r="AL603" s="591"/>
      <c r="AM603" s="591"/>
      <c r="AN603" s="591"/>
      <c r="AO603" s="591"/>
      <c r="AP603" s="591"/>
      <c r="AQ603" s="591"/>
      <c r="AR603" s="591"/>
      <c r="AS603" s="591"/>
      <c r="AT603" s="591"/>
      <c r="AU603" s="591"/>
      <c r="AV603" s="591"/>
      <c r="AW603" s="591"/>
      <c r="AX603" s="591"/>
      <c r="AY603" s="367"/>
      <c r="AZ603" s="367"/>
      <c r="BA603" s="367"/>
      <c r="BB603" s="367"/>
    </row>
    <row r="604" spans="1:54" ht="12.6" customHeight="1">
      <c r="A604" s="140" t="s">
        <v>4925</v>
      </c>
    </row>
    <row r="605" spans="1:54" s="103" customFormat="1" ht="12.6" customHeight="1">
      <c r="A605" s="752"/>
      <c r="B605" s="752"/>
      <c r="C605" s="752"/>
      <c r="D605" s="752"/>
      <c r="E605" s="752"/>
      <c r="F605" s="752"/>
      <c r="G605" s="752"/>
      <c r="H605" s="752"/>
      <c r="I605" s="752"/>
      <c r="J605" s="752"/>
      <c r="K605" s="752"/>
      <c r="L605" s="752"/>
      <c r="M605" s="752"/>
      <c r="N605" s="752"/>
      <c r="O605" s="752"/>
      <c r="P605" s="752" t="s">
        <v>1509</v>
      </c>
      <c r="Q605" s="752"/>
      <c r="R605" s="752"/>
      <c r="S605" s="752"/>
      <c r="T605" s="752"/>
      <c r="U605" s="752"/>
      <c r="V605" s="752"/>
      <c r="W605" s="752"/>
      <c r="X605" s="752"/>
      <c r="Y605" s="752"/>
      <c r="Z605" s="752"/>
      <c r="AA605" s="752"/>
      <c r="AB605" s="752"/>
      <c r="AC605" s="752"/>
      <c r="AD605" s="752"/>
      <c r="AE605" s="752"/>
      <c r="AF605" s="752"/>
      <c r="AG605" s="752"/>
      <c r="AH605" s="752"/>
      <c r="AI605" s="752"/>
      <c r="AJ605" s="752"/>
      <c r="AK605" s="752" t="s">
        <v>1510</v>
      </c>
      <c r="AL605" s="752"/>
      <c r="AM605" s="752"/>
      <c r="AN605" s="752"/>
      <c r="AO605" s="752"/>
      <c r="AP605" s="752"/>
      <c r="AQ605" s="752"/>
      <c r="AR605" s="752" t="s">
        <v>1456</v>
      </c>
      <c r="AS605" s="752"/>
      <c r="AT605" s="752"/>
      <c r="AU605" s="752"/>
      <c r="AV605" s="752"/>
      <c r="AW605" s="752"/>
      <c r="AX605" s="752"/>
      <c r="AY605" s="752"/>
      <c r="AZ605" s="752"/>
      <c r="BA605" s="752"/>
      <c r="BB605" s="752"/>
    </row>
    <row r="606" spans="1:54" ht="12.6" customHeight="1">
      <c r="A606" s="1002"/>
      <c r="B606" s="1002"/>
      <c r="C606" s="1002"/>
      <c r="D606" s="1002"/>
      <c r="E606" s="1002"/>
      <c r="F606" s="1002"/>
      <c r="G606" s="1002"/>
      <c r="H606" s="1002"/>
      <c r="I606" s="1002"/>
      <c r="J606" s="1002"/>
      <c r="K606" s="1002"/>
      <c r="L606" s="1002"/>
      <c r="M606" s="1002"/>
      <c r="N606" s="1002"/>
      <c r="O606" s="1002"/>
      <c r="P606" s="1002" t="s">
        <v>1511</v>
      </c>
      <c r="Q606" s="1002"/>
      <c r="R606" s="1002"/>
      <c r="S606" s="1002"/>
      <c r="T606" s="1002"/>
      <c r="U606" s="1002"/>
      <c r="V606" s="1002"/>
      <c r="W606" s="1002" t="s">
        <v>1512</v>
      </c>
      <c r="X606" s="1002"/>
      <c r="Y606" s="1002"/>
      <c r="Z606" s="1002"/>
      <c r="AA606" s="1002"/>
      <c r="AB606" s="1002"/>
      <c r="AC606" s="1002"/>
      <c r="AD606" s="1002" t="s">
        <v>1513</v>
      </c>
      <c r="AE606" s="1002"/>
      <c r="AF606" s="1002"/>
      <c r="AG606" s="1002"/>
      <c r="AH606" s="1002"/>
      <c r="AI606" s="1002"/>
      <c r="AJ606" s="1002"/>
      <c r="AK606" s="1002" t="s">
        <v>1514</v>
      </c>
      <c r="AL606" s="1002"/>
      <c r="AM606" s="1002"/>
      <c r="AN606" s="1002"/>
      <c r="AO606" s="1002"/>
      <c r="AP606" s="1002"/>
      <c r="AQ606" s="1002"/>
      <c r="AR606" s="1002" t="s">
        <v>1515</v>
      </c>
      <c r="AS606" s="1002"/>
      <c r="AT606" s="1002"/>
      <c r="AU606" s="1002"/>
      <c r="AV606" s="1002"/>
      <c r="AW606" s="1002"/>
      <c r="AX606" s="1002"/>
      <c r="AY606" s="1002"/>
      <c r="AZ606" s="1002"/>
      <c r="BA606" s="1002"/>
      <c r="BB606" s="1002"/>
    </row>
    <row r="607" spans="1:54" ht="12.6" customHeight="1">
      <c r="A607" s="1002" t="s">
        <v>1516</v>
      </c>
      <c r="B607" s="1002"/>
      <c r="C607" s="1002"/>
      <c r="D607" s="1002"/>
      <c r="E607" s="1002"/>
      <c r="F607" s="1002"/>
      <c r="G607" s="1002"/>
      <c r="H607" s="1002"/>
      <c r="I607" s="1002"/>
      <c r="J607" s="1002"/>
      <c r="K607" s="1002"/>
      <c r="L607" s="1002" t="s">
        <v>1517</v>
      </c>
      <c r="M607" s="1002"/>
      <c r="N607" s="1002"/>
      <c r="O607" s="1002"/>
      <c r="P607" s="1002" t="s">
        <v>1458</v>
      </c>
      <c r="Q607" s="1002"/>
      <c r="R607" s="1002"/>
      <c r="S607" s="1002"/>
      <c r="T607" s="1002"/>
      <c r="U607" s="1002"/>
      <c r="V607" s="1002"/>
      <c r="W607" s="1002" t="s">
        <v>1518</v>
      </c>
      <c r="X607" s="1002"/>
      <c r="Y607" s="1002"/>
      <c r="Z607" s="1002"/>
      <c r="AA607" s="1002"/>
      <c r="AB607" s="1002"/>
      <c r="AC607" s="1002"/>
      <c r="AD607" s="1002" t="s">
        <v>1518</v>
      </c>
      <c r="AE607" s="1002"/>
      <c r="AF607" s="1002"/>
      <c r="AG607" s="1002"/>
      <c r="AH607" s="1002"/>
      <c r="AI607" s="1002"/>
      <c r="AJ607" s="1002"/>
      <c r="AK607" s="1002" t="s">
        <v>1519</v>
      </c>
      <c r="AL607" s="1002"/>
      <c r="AM607" s="1002"/>
      <c r="AN607" s="1002"/>
      <c r="AO607" s="1002"/>
      <c r="AP607" s="1002"/>
      <c r="AQ607" s="1002"/>
      <c r="AR607" s="1002" t="s">
        <v>1458</v>
      </c>
      <c r="AS607" s="1002"/>
      <c r="AT607" s="1002"/>
      <c r="AU607" s="1002"/>
      <c r="AV607" s="1002"/>
      <c r="AW607" s="1002"/>
      <c r="AX607" s="1002"/>
      <c r="AY607" s="1002"/>
      <c r="AZ607" s="1002"/>
      <c r="BA607" s="1002"/>
      <c r="BB607" s="1002"/>
    </row>
    <row r="608" spans="1:54" ht="12.6" customHeight="1">
      <c r="A608" s="1002" t="s">
        <v>1520</v>
      </c>
      <c r="B608" s="1002"/>
      <c r="C608" s="1002"/>
      <c r="D608" s="1002"/>
      <c r="E608" s="1002"/>
      <c r="F608" s="1002"/>
      <c r="G608" s="1002"/>
      <c r="H608" s="1002"/>
      <c r="I608" s="1002"/>
      <c r="J608" s="1002"/>
      <c r="K608" s="1002"/>
      <c r="L608" s="1002" t="s">
        <v>1521</v>
      </c>
      <c r="M608" s="1002"/>
      <c r="N608" s="1002"/>
      <c r="O608" s="1002"/>
      <c r="P608" s="1002" t="s">
        <v>1459</v>
      </c>
      <c r="Q608" s="1002"/>
      <c r="R608" s="1002"/>
      <c r="S608" s="1002"/>
      <c r="T608" s="1002"/>
      <c r="U608" s="1002"/>
      <c r="V608" s="1002"/>
      <c r="W608" s="1002"/>
      <c r="X608" s="1002"/>
      <c r="Y608" s="1002"/>
      <c r="Z608" s="1002"/>
      <c r="AA608" s="1002"/>
      <c r="AB608" s="1002"/>
      <c r="AC608" s="1002"/>
      <c r="AD608" s="1002"/>
      <c r="AE608" s="1002"/>
      <c r="AF608" s="1002"/>
      <c r="AG608" s="1002"/>
      <c r="AH608" s="1002"/>
      <c r="AI608" s="1002"/>
      <c r="AJ608" s="1002"/>
      <c r="AK608" s="1002" t="s">
        <v>1522</v>
      </c>
      <c r="AL608" s="1002"/>
      <c r="AM608" s="1002"/>
      <c r="AN608" s="1002"/>
      <c r="AO608" s="1002"/>
      <c r="AP608" s="1002"/>
      <c r="AQ608" s="1002"/>
      <c r="AR608" s="1002" t="s">
        <v>1459</v>
      </c>
      <c r="AS608" s="1002"/>
      <c r="AT608" s="1002"/>
      <c r="AU608" s="1002"/>
      <c r="AV608" s="1002"/>
      <c r="AW608" s="1002"/>
      <c r="AX608" s="1002"/>
      <c r="AY608" s="1002"/>
      <c r="AZ608" s="1002"/>
      <c r="BA608" s="1002"/>
      <c r="BB608" s="1002"/>
    </row>
    <row r="609" spans="1:54" ht="12.6" customHeight="1">
      <c r="A609" s="1002"/>
      <c r="B609" s="1002"/>
      <c r="C609" s="1002"/>
      <c r="D609" s="1002"/>
      <c r="E609" s="1002"/>
      <c r="F609" s="1002"/>
      <c r="G609" s="1002"/>
      <c r="H609" s="1002"/>
      <c r="I609" s="1002"/>
      <c r="J609" s="1002"/>
      <c r="K609" s="1002"/>
      <c r="L609" s="1002"/>
      <c r="M609" s="1002"/>
      <c r="N609" s="1002"/>
      <c r="O609" s="1002"/>
      <c r="P609" s="1002"/>
      <c r="Q609" s="1002"/>
      <c r="R609" s="1002"/>
      <c r="S609" s="1002"/>
      <c r="T609" s="1002"/>
      <c r="U609" s="1002"/>
      <c r="V609" s="1002"/>
      <c r="W609" s="1002"/>
      <c r="X609" s="1002"/>
      <c r="Y609" s="1002"/>
      <c r="Z609" s="1002"/>
      <c r="AA609" s="1002"/>
      <c r="AB609" s="1002"/>
      <c r="AC609" s="1002"/>
      <c r="AD609" s="1002"/>
      <c r="AE609" s="1002"/>
      <c r="AF609" s="1002"/>
      <c r="AG609" s="1002"/>
      <c r="AH609" s="1002"/>
      <c r="AI609" s="1002"/>
      <c r="AJ609" s="1002"/>
      <c r="AK609" s="1002" t="s">
        <v>1523</v>
      </c>
      <c r="AL609" s="1002"/>
      <c r="AM609" s="1002"/>
      <c r="AN609" s="1002"/>
      <c r="AO609" s="1002"/>
      <c r="AP609" s="1002"/>
      <c r="AQ609" s="1002"/>
      <c r="AR609" s="1002"/>
      <c r="AS609" s="1002"/>
      <c r="AT609" s="1002"/>
      <c r="AU609" s="1002"/>
      <c r="AV609" s="1002"/>
      <c r="AW609" s="1002"/>
      <c r="AX609" s="1002"/>
      <c r="AY609" s="1002"/>
      <c r="AZ609" s="1002"/>
      <c r="BA609" s="1002"/>
      <c r="BB609" s="1002"/>
    </row>
    <row r="610" spans="1:54" ht="12.6" customHeight="1">
      <c r="A610" s="621" t="s">
        <v>1399</v>
      </c>
      <c r="B610" s="621"/>
      <c r="C610" s="621"/>
      <c r="D610" s="621"/>
      <c r="E610" s="621"/>
      <c r="F610" s="621"/>
      <c r="G610" s="621"/>
      <c r="H610" s="621"/>
      <c r="I610" s="621"/>
      <c r="J610" s="621"/>
      <c r="K610" s="621"/>
      <c r="L610" s="621" t="s">
        <v>1400</v>
      </c>
      <c r="M610" s="621"/>
      <c r="N610" s="621"/>
      <c r="O610" s="621"/>
      <c r="P610" s="621" t="s">
        <v>1401</v>
      </c>
      <c r="Q610" s="621"/>
      <c r="R610" s="621"/>
      <c r="S610" s="621"/>
      <c r="T610" s="621"/>
      <c r="U610" s="621"/>
      <c r="V610" s="621"/>
      <c r="W610" s="621" t="s">
        <v>1402</v>
      </c>
      <c r="X610" s="621"/>
      <c r="Y610" s="621"/>
      <c r="Z610" s="621"/>
      <c r="AA610" s="621"/>
      <c r="AB610" s="621"/>
      <c r="AC610" s="621"/>
      <c r="AD610" s="621" t="s">
        <v>1403</v>
      </c>
      <c r="AE610" s="621"/>
      <c r="AF610" s="621"/>
      <c r="AG610" s="621"/>
      <c r="AH610" s="621"/>
      <c r="AI610" s="621"/>
      <c r="AJ610" s="621"/>
      <c r="AK610" s="621" t="s">
        <v>1404</v>
      </c>
      <c r="AL610" s="621"/>
      <c r="AM610" s="621"/>
      <c r="AN610" s="621"/>
      <c r="AO610" s="621"/>
      <c r="AP610" s="621"/>
      <c r="AQ610" s="621"/>
      <c r="AR610" s="621" t="s">
        <v>1405</v>
      </c>
      <c r="AS610" s="621"/>
      <c r="AT610" s="621"/>
      <c r="AU610" s="621"/>
      <c r="AV610" s="621"/>
      <c r="AW610" s="621"/>
      <c r="AX610" s="621"/>
      <c r="AY610" s="621"/>
      <c r="AZ610" s="621"/>
      <c r="BA610" s="621"/>
      <c r="BB610" s="621"/>
    </row>
    <row r="611" spans="1:54" ht="12.6" customHeight="1">
      <c r="A611" s="598" t="s">
        <v>1524</v>
      </c>
      <c r="B611" s="599"/>
      <c r="C611" s="599"/>
      <c r="D611" s="599"/>
      <c r="E611" s="599"/>
      <c r="F611" s="599"/>
      <c r="G611" s="599"/>
      <c r="H611" s="599"/>
      <c r="I611" s="599"/>
      <c r="J611" s="599"/>
      <c r="K611" s="600"/>
      <c r="L611" s="607"/>
      <c r="M611" s="607"/>
      <c r="N611" s="607"/>
      <c r="O611" s="607"/>
      <c r="P611" s="608"/>
      <c r="Q611" s="608"/>
      <c r="R611" s="608"/>
      <c r="S611" s="608"/>
      <c r="T611" s="608"/>
      <c r="U611" s="608"/>
      <c r="V611" s="608"/>
      <c r="W611" s="608"/>
      <c r="X611" s="608"/>
      <c r="Y611" s="608"/>
      <c r="Z611" s="608"/>
      <c r="AA611" s="608"/>
      <c r="AB611" s="608"/>
      <c r="AC611" s="608"/>
      <c r="AD611" s="608"/>
      <c r="AE611" s="608"/>
      <c r="AF611" s="608"/>
      <c r="AG611" s="608"/>
      <c r="AH611" s="608"/>
      <c r="AI611" s="608"/>
      <c r="AJ611" s="608"/>
      <c r="AK611" s="608"/>
      <c r="AL611" s="608"/>
      <c r="AM611" s="608"/>
      <c r="AN611" s="608"/>
      <c r="AO611" s="608"/>
      <c r="AP611" s="608"/>
      <c r="AQ611" s="608"/>
      <c r="AR611" s="608"/>
      <c r="AS611" s="608"/>
      <c r="AT611" s="608"/>
      <c r="AU611" s="608"/>
      <c r="AV611" s="608"/>
      <c r="AW611" s="608"/>
      <c r="AX611" s="608"/>
      <c r="AY611" s="608"/>
      <c r="AZ611" s="608"/>
      <c r="BA611" s="608"/>
      <c r="BB611" s="608"/>
    </row>
    <row r="612" spans="1:54" ht="12.6" customHeight="1">
      <c r="A612" s="601" t="s">
        <v>1525</v>
      </c>
      <c r="B612" s="602"/>
      <c r="C612" s="602"/>
      <c r="D612" s="602"/>
      <c r="E612" s="602"/>
      <c r="F612" s="602"/>
      <c r="G612" s="602"/>
      <c r="H612" s="602"/>
      <c r="I612" s="602"/>
      <c r="J612" s="602"/>
      <c r="K612" s="603"/>
      <c r="L612" s="607"/>
      <c r="M612" s="607"/>
      <c r="N612" s="607"/>
      <c r="O612" s="607"/>
      <c r="P612" s="608"/>
      <c r="Q612" s="608"/>
      <c r="R612" s="608"/>
      <c r="S612" s="608"/>
      <c r="T612" s="608"/>
      <c r="U612" s="608"/>
      <c r="V612" s="608"/>
      <c r="W612" s="608"/>
      <c r="X612" s="608"/>
      <c r="Y612" s="608"/>
      <c r="Z612" s="608"/>
      <c r="AA612" s="608"/>
      <c r="AB612" s="608"/>
      <c r="AC612" s="608"/>
      <c r="AD612" s="608"/>
      <c r="AE612" s="608"/>
      <c r="AF612" s="608"/>
      <c r="AG612" s="608"/>
      <c r="AH612" s="608"/>
      <c r="AI612" s="608"/>
      <c r="AJ612" s="608"/>
      <c r="AK612" s="608"/>
      <c r="AL612" s="608"/>
      <c r="AM612" s="608"/>
      <c r="AN612" s="608"/>
      <c r="AO612" s="608"/>
      <c r="AP612" s="608"/>
      <c r="AQ612" s="608"/>
      <c r="AR612" s="608"/>
      <c r="AS612" s="608"/>
      <c r="AT612" s="608"/>
      <c r="AU612" s="608"/>
      <c r="AV612" s="608"/>
      <c r="AW612" s="608"/>
      <c r="AX612" s="608"/>
      <c r="AY612" s="608"/>
      <c r="AZ612" s="608"/>
      <c r="BA612" s="608"/>
      <c r="BB612" s="608"/>
    </row>
    <row r="613" spans="1:54" ht="12.6" customHeight="1">
      <c r="A613" s="598" t="s">
        <v>1526</v>
      </c>
      <c r="B613" s="599"/>
      <c r="C613" s="599"/>
      <c r="D613" s="599"/>
      <c r="E613" s="599"/>
      <c r="F613" s="599"/>
      <c r="G613" s="599"/>
      <c r="H613" s="599"/>
      <c r="I613" s="599"/>
      <c r="J613" s="599"/>
      <c r="K613" s="600"/>
      <c r="L613" s="607"/>
      <c r="M613" s="607"/>
      <c r="N613" s="607"/>
      <c r="O613" s="607"/>
      <c r="P613" s="608"/>
      <c r="Q613" s="608"/>
      <c r="R613" s="608"/>
      <c r="S613" s="608"/>
      <c r="T613" s="608"/>
      <c r="U613" s="608"/>
      <c r="V613" s="608"/>
      <c r="W613" s="608"/>
      <c r="X613" s="608"/>
      <c r="Y613" s="608"/>
      <c r="Z613" s="608"/>
      <c r="AA613" s="608"/>
      <c r="AB613" s="608"/>
      <c r="AC613" s="608"/>
      <c r="AD613" s="608"/>
      <c r="AE613" s="608"/>
      <c r="AF613" s="608"/>
      <c r="AG613" s="608"/>
      <c r="AH613" s="608"/>
      <c r="AI613" s="608"/>
      <c r="AJ613" s="608"/>
      <c r="AK613" s="608"/>
      <c r="AL613" s="608"/>
      <c r="AM613" s="608"/>
      <c r="AN613" s="608"/>
      <c r="AO613" s="608"/>
      <c r="AP613" s="608"/>
      <c r="AQ613" s="608"/>
      <c r="AR613" s="608"/>
      <c r="AS613" s="608"/>
      <c r="AT613" s="608"/>
      <c r="AU613" s="608"/>
      <c r="AV613" s="608"/>
      <c r="AW613" s="608"/>
      <c r="AX613" s="608"/>
      <c r="AY613" s="608"/>
      <c r="AZ613" s="608"/>
      <c r="BA613" s="608"/>
      <c r="BB613" s="608"/>
    </row>
    <row r="614" spans="1:54" ht="12.6" customHeight="1">
      <c r="A614" s="642" t="s">
        <v>1527</v>
      </c>
      <c r="B614" s="643"/>
      <c r="C614" s="643"/>
      <c r="D614" s="643"/>
      <c r="E614" s="643"/>
      <c r="F614" s="643"/>
      <c r="G614" s="643"/>
      <c r="H614" s="643"/>
      <c r="I614" s="643"/>
      <c r="J614" s="643"/>
      <c r="K614" s="644"/>
      <c r="L614" s="607"/>
      <c r="M614" s="607"/>
      <c r="N614" s="607"/>
      <c r="O614" s="607"/>
      <c r="P614" s="608"/>
      <c r="Q614" s="608"/>
      <c r="R614" s="608"/>
      <c r="S614" s="608"/>
      <c r="T614" s="608"/>
      <c r="U614" s="608"/>
      <c r="V614" s="608"/>
      <c r="W614" s="608"/>
      <c r="X614" s="608"/>
      <c r="Y614" s="608"/>
      <c r="Z614" s="608"/>
      <c r="AA614" s="608"/>
      <c r="AB614" s="608"/>
      <c r="AC614" s="608"/>
      <c r="AD614" s="608"/>
      <c r="AE614" s="608"/>
      <c r="AF614" s="608"/>
      <c r="AG614" s="608"/>
      <c r="AH614" s="608"/>
      <c r="AI614" s="608"/>
      <c r="AJ614" s="608"/>
      <c r="AK614" s="608"/>
      <c r="AL614" s="608"/>
      <c r="AM614" s="608"/>
      <c r="AN614" s="608"/>
      <c r="AO614" s="608"/>
      <c r="AP614" s="608"/>
      <c r="AQ614" s="608"/>
      <c r="AR614" s="608"/>
      <c r="AS614" s="608"/>
      <c r="AT614" s="608"/>
      <c r="AU614" s="608"/>
      <c r="AV614" s="608"/>
      <c r="AW614" s="608"/>
      <c r="AX614" s="608"/>
      <c r="AY614" s="608"/>
      <c r="AZ614" s="608"/>
      <c r="BA614" s="608"/>
      <c r="BB614" s="608"/>
    </row>
    <row r="615" spans="1:54" ht="12.6" customHeight="1">
      <c r="A615" s="601" t="s">
        <v>1528</v>
      </c>
      <c r="B615" s="602"/>
      <c r="C615" s="602"/>
      <c r="D615" s="602"/>
      <c r="E615" s="602"/>
      <c r="F615" s="602"/>
      <c r="G615" s="602"/>
      <c r="H615" s="602"/>
      <c r="I615" s="602"/>
      <c r="J615" s="602"/>
      <c r="K615" s="603"/>
      <c r="L615" s="607"/>
      <c r="M615" s="607"/>
      <c r="N615" s="607"/>
      <c r="O615" s="607"/>
      <c r="P615" s="608"/>
      <c r="Q615" s="608"/>
      <c r="R615" s="608"/>
      <c r="S615" s="608"/>
      <c r="T615" s="608"/>
      <c r="U615" s="608"/>
      <c r="V615" s="608"/>
      <c r="W615" s="608"/>
      <c r="X615" s="608"/>
      <c r="Y615" s="608"/>
      <c r="Z615" s="608"/>
      <c r="AA615" s="608"/>
      <c r="AB615" s="608"/>
      <c r="AC615" s="608"/>
      <c r="AD615" s="608"/>
      <c r="AE615" s="608"/>
      <c r="AF615" s="608"/>
      <c r="AG615" s="608"/>
      <c r="AH615" s="608"/>
      <c r="AI615" s="608"/>
      <c r="AJ615" s="608"/>
      <c r="AK615" s="608"/>
      <c r="AL615" s="608"/>
      <c r="AM615" s="608"/>
      <c r="AN615" s="608"/>
      <c r="AO615" s="608"/>
      <c r="AP615" s="608"/>
      <c r="AQ615" s="608"/>
      <c r="AR615" s="608"/>
      <c r="AS615" s="608"/>
      <c r="AT615" s="608"/>
      <c r="AU615" s="608"/>
      <c r="AV615" s="608"/>
      <c r="AW615" s="608"/>
      <c r="AX615" s="608"/>
      <c r="AY615" s="608"/>
      <c r="AZ615" s="608"/>
      <c r="BA615" s="608"/>
      <c r="BB615" s="608"/>
    </row>
    <row r="616" spans="1:54" ht="12.6" customHeight="1">
      <c r="A616" s="598" t="s">
        <v>1529</v>
      </c>
      <c r="B616" s="599"/>
      <c r="C616" s="599"/>
      <c r="D616" s="599"/>
      <c r="E616" s="599"/>
      <c r="F616" s="599"/>
      <c r="G616" s="599"/>
      <c r="H616" s="599"/>
      <c r="I616" s="599"/>
      <c r="J616" s="599"/>
      <c r="K616" s="600"/>
      <c r="L616" s="607"/>
      <c r="M616" s="607"/>
      <c r="N616" s="607"/>
      <c r="O616" s="607"/>
      <c r="P616" s="608"/>
      <c r="Q616" s="608"/>
      <c r="R616" s="608"/>
      <c r="S616" s="608"/>
      <c r="T616" s="608"/>
      <c r="U616" s="608"/>
      <c r="V616" s="608"/>
      <c r="W616" s="608"/>
      <c r="X616" s="608"/>
      <c r="Y616" s="608"/>
      <c r="Z616" s="608"/>
      <c r="AA616" s="608"/>
      <c r="AB616" s="608"/>
      <c r="AC616" s="608"/>
      <c r="AD616" s="608"/>
      <c r="AE616" s="608"/>
      <c r="AF616" s="608"/>
      <c r="AG616" s="608"/>
      <c r="AH616" s="608"/>
      <c r="AI616" s="608"/>
      <c r="AJ616" s="608"/>
      <c r="AK616" s="608"/>
      <c r="AL616" s="608"/>
      <c r="AM616" s="608"/>
      <c r="AN616" s="608"/>
      <c r="AO616" s="608"/>
      <c r="AP616" s="608"/>
      <c r="AQ616" s="608"/>
      <c r="AR616" s="608"/>
      <c r="AS616" s="608"/>
      <c r="AT616" s="608"/>
      <c r="AU616" s="608"/>
      <c r="AV616" s="608"/>
      <c r="AW616" s="608"/>
      <c r="AX616" s="608"/>
      <c r="AY616" s="608"/>
      <c r="AZ616" s="608"/>
      <c r="BA616" s="608"/>
      <c r="BB616" s="608"/>
    </row>
    <row r="617" spans="1:54" ht="12.6" customHeight="1">
      <c r="A617" s="601" t="s">
        <v>1530</v>
      </c>
      <c r="B617" s="602"/>
      <c r="C617" s="602"/>
      <c r="D617" s="602"/>
      <c r="E617" s="602"/>
      <c r="F617" s="602"/>
      <c r="G617" s="602"/>
      <c r="H617" s="602"/>
      <c r="I617" s="602"/>
      <c r="J617" s="602"/>
      <c r="K617" s="603"/>
      <c r="L617" s="607"/>
      <c r="M617" s="607"/>
      <c r="N617" s="607"/>
      <c r="O617" s="607"/>
      <c r="P617" s="608"/>
      <c r="Q617" s="608"/>
      <c r="R617" s="608"/>
      <c r="S617" s="608"/>
      <c r="T617" s="608"/>
      <c r="U617" s="608"/>
      <c r="V617" s="608"/>
      <c r="W617" s="608"/>
      <c r="X617" s="608"/>
      <c r="Y617" s="608"/>
      <c r="Z617" s="608"/>
      <c r="AA617" s="608"/>
      <c r="AB617" s="608"/>
      <c r="AC617" s="608"/>
      <c r="AD617" s="608"/>
      <c r="AE617" s="608"/>
      <c r="AF617" s="608"/>
      <c r="AG617" s="608"/>
      <c r="AH617" s="608"/>
      <c r="AI617" s="608"/>
      <c r="AJ617" s="608"/>
      <c r="AK617" s="608"/>
      <c r="AL617" s="608"/>
      <c r="AM617" s="608"/>
      <c r="AN617" s="608"/>
      <c r="AO617" s="608"/>
      <c r="AP617" s="608"/>
      <c r="AQ617" s="608"/>
      <c r="AR617" s="608"/>
      <c r="AS617" s="608"/>
      <c r="AT617" s="608"/>
      <c r="AU617" s="608"/>
      <c r="AV617" s="608"/>
      <c r="AW617" s="608"/>
      <c r="AX617" s="608"/>
      <c r="AY617" s="608"/>
      <c r="AZ617" s="608"/>
      <c r="BA617" s="608"/>
      <c r="BB617" s="608"/>
    </row>
    <row r="618" spans="1:54" ht="12.6" customHeight="1">
      <c r="A618" s="598" t="s">
        <v>1531</v>
      </c>
      <c r="B618" s="599"/>
      <c r="C618" s="599"/>
      <c r="D618" s="599"/>
      <c r="E618" s="599"/>
      <c r="F618" s="599"/>
      <c r="G618" s="599"/>
      <c r="H618" s="599"/>
      <c r="I618" s="599"/>
      <c r="J618" s="599"/>
      <c r="K618" s="600"/>
      <c r="L618" s="607"/>
      <c r="M618" s="607"/>
      <c r="N618" s="607"/>
      <c r="O618" s="607"/>
      <c r="P618" s="608"/>
      <c r="Q618" s="608"/>
      <c r="R618" s="608"/>
      <c r="S618" s="608"/>
      <c r="T618" s="608"/>
      <c r="U618" s="608"/>
      <c r="V618" s="608"/>
      <c r="W618" s="608"/>
      <c r="X618" s="608"/>
      <c r="Y618" s="608"/>
      <c r="Z618" s="608"/>
      <c r="AA618" s="608"/>
      <c r="AB618" s="608"/>
      <c r="AC618" s="608"/>
      <c r="AD618" s="608"/>
      <c r="AE618" s="608"/>
      <c r="AF618" s="608"/>
      <c r="AG618" s="608"/>
      <c r="AH618" s="608"/>
      <c r="AI618" s="608"/>
      <c r="AJ618" s="608"/>
      <c r="AK618" s="608"/>
      <c r="AL618" s="608"/>
      <c r="AM618" s="608"/>
      <c r="AN618" s="608"/>
      <c r="AO618" s="608"/>
      <c r="AP618" s="608"/>
      <c r="AQ618" s="608"/>
      <c r="AR618" s="608"/>
      <c r="AS618" s="608"/>
      <c r="AT618" s="608"/>
      <c r="AU618" s="608"/>
      <c r="AV618" s="608"/>
      <c r="AW618" s="608"/>
      <c r="AX618" s="608"/>
      <c r="AY618" s="608"/>
      <c r="AZ618" s="608"/>
      <c r="BA618" s="608"/>
      <c r="BB618" s="608"/>
    </row>
    <row r="619" spans="1:54" ht="12.6" customHeight="1">
      <c r="A619" s="601" t="s">
        <v>1532</v>
      </c>
      <c r="B619" s="602"/>
      <c r="C619" s="602"/>
      <c r="D619" s="602"/>
      <c r="E619" s="602"/>
      <c r="F619" s="602"/>
      <c r="G619" s="602"/>
      <c r="H619" s="602"/>
      <c r="I619" s="602"/>
      <c r="J619" s="602"/>
      <c r="K619" s="603"/>
      <c r="L619" s="607"/>
      <c r="M619" s="607"/>
      <c r="N619" s="607"/>
      <c r="O619" s="607"/>
      <c r="P619" s="608"/>
      <c r="Q619" s="608"/>
      <c r="R619" s="608"/>
      <c r="S619" s="608"/>
      <c r="T619" s="608"/>
      <c r="U619" s="608"/>
      <c r="V619" s="608"/>
      <c r="W619" s="608"/>
      <c r="X619" s="608"/>
      <c r="Y619" s="608"/>
      <c r="Z619" s="608"/>
      <c r="AA619" s="608"/>
      <c r="AB619" s="608"/>
      <c r="AC619" s="608"/>
      <c r="AD619" s="608"/>
      <c r="AE619" s="608"/>
      <c r="AF619" s="608"/>
      <c r="AG619" s="608"/>
      <c r="AH619" s="608"/>
      <c r="AI619" s="608"/>
      <c r="AJ619" s="608"/>
      <c r="AK619" s="608"/>
      <c r="AL619" s="608"/>
      <c r="AM619" s="608"/>
      <c r="AN619" s="608"/>
      <c r="AO619" s="608"/>
      <c r="AP619" s="608"/>
      <c r="AQ619" s="608"/>
      <c r="AR619" s="608"/>
      <c r="AS619" s="608"/>
      <c r="AT619" s="608"/>
      <c r="AU619" s="608"/>
      <c r="AV619" s="608"/>
      <c r="AW619" s="608"/>
      <c r="AX619" s="608"/>
      <c r="AY619" s="608"/>
      <c r="AZ619" s="608"/>
      <c r="BA619" s="608"/>
      <c r="BB619" s="608"/>
    </row>
    <row r="620" spans="1:54" ht="12.6" customHeight="1">
      <c r="A620" s="999" t="s">
        <v>1533</v>
      </c>
      <c r="B620" s="1000"/>
      <c r="C620" s="1000"/>
      <c r="D620" s="1000"/>
      <c r="E620" s="1000"/>
      <c r="F620" s="1000"/>
      <c r="G620" s="1000"/>
      <c r="H620" s="1000"/>
      <c r="I620" s="1000"/>
      <c r="J620" s="1000"/>
      <c r="K620" s="1001"/>
      <c r="L620" s="843" t="s">
        <v>18</v>
      </c>
      <c r="M620" s="843"/>
      <c r="N620" s="843"/>
      <c r="O620" s="843"/>
      <c r="P620" s="608"/>
      <c r="Q620" s="608"/>
      <c r="R620" s="608"/>
      <c r="S620" s="608"/>
      <c r="T620" s="608"/>
      <c r="U620" s="608"/>
      <c r="V620" s="608"/>
      <c r="W620" s="608"/>
      <c r="X620" s="608"/>
      <c r="Y620" s="608"/>
      <c r="Z620" s="608"/>
      <c r="AA620" s="608"/>
      <c r="AB620" s="608"/>
      <c r="AC620" s="608"/>
      <c r="AD620" s="608"/>
      <c r="AE620" s="608"/>
      <c r="AF620" s="608"/>
      <c r="AG620" s="608"/>
      <c r="AH620" s="608"/>
      <c r="AI620" s="608"/>
      <c r="AJ620" s="608"/>
      <c r="AK620" s="608"/>
      <c r="AL620" s="608"/>
      <c r="AM620" s="608"/>
      <c r="AN620" s="608"/>
      <c r="AO620" s="608"/>
      <c r="AP620" s="608"/>
      <c r="AQ620" s="608"/>
      <c r="AR620" s="608"/>
      <c r="AS620" s="608"/>
      <c r="AT620" s="608"/>
      <c r="AU620" s="608"/>
      <c r="AV620" s="608"/>
      <c r="AW620" s="608"/>
      <c r="AX620" s="608"/>
      <c r="AY620" s="608"/>
      <c r="AZ620" s="608"/>
      <c r="BA620" s="608"/>
      <c r="BB620" s="608"/>
    </row>
    <row r="621" spans="1:54" ht="12.6" customHeight="1">
      <c r="A621" s="996" t="s">
        <v>1534</v>
      </c>
      <c r="B621" s="997"/>
      <c r="C621" s="997"/>
      <c r="D621" s="997"/>
      <c r="E621" s="997"/>
      <c r="F621" s="997"/>
      <c r="G621" s="997"/>
      <c r="H621" s="997"/>
      <c r="I621" s="997"/>
      <c r="J621" s="997"/>
      <c r="K621" s="998"/>
      <c r="L621" s="843"/>
      <c r="M621" s="843"/>
      <c r="N621" s="843"/>
      <c r="O621" s="843"/>
      <c r="P621" s="608"/>
      <c r="Q621" s="608"/>
      <c r="R621" s="608"/>
      <c r="S621" s="608"/>
      <c r="T621" s="608"/>
      <c r="U621" s="608"/>
      <c r="V621" s="608"/>
      <c r="W621" s="608"/>
      <c r="X621" s="608"/>
      <c r="Y621" s="608"/>
      <c r="Z621" s="608"/>
      <c r="AA621" s="608"/>
      <c r="AB621" s="608"/>
      <c r="AC621" s="608"/>
      <c r="AD621" s="608"/>
      <c r="AE621" s="608"/>
      <c r="AF621" s="608"/>
      <c r="AG621" s="608"/>
      <c r="AH621" s="608"/>
      <c r="AI621" s="608"/>
      <c r="AJ621" s="608"/>
      <c r="AK621" s="608"/>
      <c r="AL621" s="608"/>
      <c r="AM621" s="608"/>
      <c r="AN621" s="608"/>
      <c r="AO621" s="608"/>
      <c r="AP621" s="608"/>
      <c r="AQ621" s="608"/>
      <c r="AR621" s="608"/>
      <c r="AS621" s="608"/>
      <c r="AT621" s="608"/>
      <c r="AU621" s="608"/>
      <c r="AV621" s="608"/>
      <c r="AW621" s="608"/>
      <c r="AX621" s="608"/>
      <c r="AY621" s="608"/>
      <c r="AZ621" s="608"/>
      <c r="BA621" s="608"/>
      <c r="BB621" s="608"/>
    </row>
    <row r="622" spans="1:54" ht="12.6" customHeight="1">
      <c r="A622" s="140" t="s">
        <v>4847</v>
      </c>
    </row>
    <row r="623" spans="1:54" ht="15" customHeight="1">
      <c r="A623" s="588"/>
      <c r="B623" s="589"/>
      <c r="C623" s="589"/>
      <c r="D623" s="589"/>
      <c r="E623" s="589"/>
      <c r="F623" s="589"/>
      <c r="G623" s="589"/>
      <c r="H623" s="589"/>
      <c r="I623" s="589"/>
      <c r="J623" s="589"/>
      <c r="K623" s="589"/>
      <c r="L623" s="589"/>
      <c r="M623" s="589"/>
      <c r="N623" s="589"/>
      <c r="O623" s="589"/>
      <c r="P623" s="589"/>
      <c r="Q623" s="589"/>
      <c r="R623" s="589"/>
      <c r="S623" s="589"/>
      <c r="T623" s="589"/>
      <c r="U623" s="589"/>
      <c r="V623" s="589"/>
      <c r="W623" s="589"/>
      <c r="X623" s="589"/>
      <c r="Y623" s="589"/>
      <c r="Z623" s="589"/>
      <c r="AA623" s="589"/>
      <c r="AB623" s="589"/>
      <c r="AC623" s="589"/>
      <c r="AD623" s="589"/>
      <c r="AE623" s="589"/>
      <c r="AF623" s="589"/>
      <c r="AG623" s="589"/>
      <c r="AH623" s="589"/>
      <c r="AI623" s="589"/>
      <c r="AJ623" s="589"/>
      <c r="AK623" s="589"/>
      <c r="AL623" s="589"/>
      <c r="AM623" s="589"/>
      <c r="AN623" s="589"/>
      <c r="AO623" s="589"/>
      <c r="AP623" s="589"/>
      <c r="AQ623" s="589"/>
      <c r="AR623" s="589"/>
      <c r="AS623" s="589"/>
      <c r="AT623" s="589"/>
      <c r="AU623" s="589"/>
      <c r="AV623" s="589"/>
      <c r="AW623" s="589"/>
      <c r="AX623" s="589"/>
      <c r="AY623" s="367"/>
      <c r="AZ623" s="367"/>
      <c r="BA623" s="367"/>
      <c r="BB623" s="367"/>
    </row>
    <row r="624" spans="1:54" ht="15" customHeight="1">
      <c r="A624" s="590"/>
      <c r="B624" s="591"/>
      <c r="C624" s="591"/>
      <c r="D624" s="591"/>
      <c r="E624" s="591"/>
      <c r="F624" s="591"/>
      <c r="G624" s="591"/>
      <c r="H624" s="591"/>
      <c r="I624" s="591"/>
      <c r="J624" s="591"/>
      <c r="K624" s="591"/>
      <c r="L624" s="591"/>
      <c r="M624" s="591"/>
      <c r="N624" s="591"/>
      <c r="O624" s="591"/>
      <c r="P624" s="591"/>
      <c r="Q624" s="591"/>
      <c r="R624" s="591"/>
      <c r="S624" s="591"/>
      <c r="T624" s="591"/>
      <c r="U624" s="591"/>
      <c r="V624" s="591"/>
      <c r="W624" s="591"/>
      <c r="X624" s="591"/>
      <c r="Y624" s="591"/>
      <c r="Z624" s="591"/>
      <c r="AA624" s="591"/>
      <c r="AB624" s="591"/>
      <c r="AC624" s="591"/>
      <c r="AD624" s="591"/>
      <c r="AE624" s="591"/>
      <c r="AF624" s="591"/>
      <c r="AG624" s="591"/>
      <c r="AH624" s="591"/>
      <c r="AI624" s="591"/>
      <c r="AJ624" s="591"/>
      <c r="AK624" s="591"/>
      <c r="AL624" s="591"/>
      <c r="AM624" s="591"/>
      <c r="AN624" s="591"/>
      <c r="AO624" s="591"/>
      <c r="AP624" s="591"/>
      <c r="AQ624" s="591"/>
      <c r="AR624" s="591"/>
      <c r="AS624" s="591"/>
      <c r="AT624" s="591"/>
      <c r="AU624" s="591"/>
      <c r="AV624" s="591"/>
      <c r="AW624" s="591"/>
      <c r="AX624" s="591"/>
      <c r="AY624" s="367"/>
      <c r="AZ624" s="367"/>
      <c r="BA624" s="367"/>
      <c r="BB624" s="367"/>
    </row>
    <row r="625" spans="1:54" ht="12.6" customHeight="1">
      <c r="A625" s="179" t="s">
        <v>4926</v>
      </c>
    </row>
    <row r="626" spans="1:54" ht="12.6" customHeight="1">
      <c r="A626" s="141"/>
      <c r="B626" s="142"/>
      <c r="C626" s="142"/>
      <c r="D626" s="142"/>
      <c r="E626" s="142"/>
      <c r="F626" s="142"/>
      <c r="G626" s="142"/>
      <c r="H626" s="142"/>
      <c r="I626" s="142"/>
      <c r="J626" s="142"/>
      <c r="K626" s="142"/>
      <c r="L626" s="142"/>
      <c r="M626" s="157"/>
      <c r="N626" s="141"/>
      <c r="O626" s="142"/>
      <c r="P626" s="142"/>
      <c r="Q626" s="142"/>
      <c r="R626" s="142"/>
      <c r="S626" s="157"/>
      <c r="T626" s="141"/>
      <c r="U626" s="142"/>
      <c r="V626" s="142"/>
      <c r="W626" s="142"/>
      <c r="X626" s="142"/>
      <c r="Y626" s="142"/>
      <c r="Z626" s="157"/>
      <c r="AA626" s="141"/>
      <c r="AB626" s="142"/>
      <c r="AC626" s="142"/>
      <c r="AD626" s="142"/>
      <c r="AE626" s="142"/>
      <c r="AF626" s="142"/>
      <c r="AG626" s="157"/>
      <c r="AH626" s="678" t="s">
        <v>1510</v>
      </c>
      <c r="AI626" s="679"/>
      <c r="AJ626" s="679"/>
      <c r="AK626" s="679"/>
      <c r="AL626" s="679"/>
      <c r="AM626" s="679"/>
      <c r="AN626" s="679"/>
      <c r="AO626" s="679"/>
      <c r="AP626" s="819"/>
      <c r="AQ626" s="141"/>
      <c r="AR626" s="142"/>
      <c r="AS626" s="142"/>
      <c r="AT626" s="142"/>
      <c r="AU626" s="142"/>
      <c r="AV626" s="142"/>
      <c r="AW626" s="142"/>
      <c r="AX626" s="142"/>
      <c r="AY626" s="142"/>
      <c r="AZ626" s="142"/>
      <c r="BA626" s="142"/>
      <c r="BB626" s="157"/>
    </row>
    <row r="627" spans="1:54" ht="12.6" customHeight="1">
      <c r="A627" s="143"/>
      <c r="B627" s="144"/>
      <c r="C627" s="144"/>
      <c r="D627" s="144"/>
      <c r="E627" s="144"/>
      <c r="F627" s="144"/>
      <c r="G627" s="144"/>
      <c r="H627" s="144"/>
      <c r="I627" s="144"/>
      <c r="J627" s="144"/>
      <c r="K627" s="144"/>
      <c r="L627" s="144"/>
      <c r="M627" s="158"/>
      <c r="N627" s="580" t="s">
        <v>1456</v>
      </c>
      <c r="O627" s="581"/>
      <c r="P627" s="581"/>
      <c r="Q627" s="581"/>
      <c r="R627" s="581"/>
      <c r="S627" s="582"/>
      <c r="T627" s="143"/>
      <c r="U627" s="144"/>
      <c r="V627" s="144"/>
      <c r="W627" s="144"/>
      <c r="X627" s="144"/>
      <c r="Y627" s="144"/>
      <c r="Z627" s="158"/>
      <c r="AA627" s="143"/>
      <c r="AB627" s="144"/>
      <c r="AC627" s="144"/>
      <c r="AD627" s="144"/>
      <c r="AE627" s="144"/>
      <c r="AF627" s="144"/>
      <c r="AG627" s="158"/>
      <c r="AH627" s="580" t="s">
        <v>1535</v>
      </c>
      <c r="AI627" s="581"/>
      <c r="AJ627" s="581"/>
      <c r="AK627" s="581"/>
      <c r="AL627" s="581"/>
      <c r="AM627" s="581"/>
      <c r="AN627" s="581"/>
      <c r="AO627" s="581"/>
      <c r="AP627" s="582"/>
      <c r="AQ627" s="580" t="s">
        <v>1456</v>
      </c>
      <c r="AR627" s="581"/>
      <c r="AS627" s="581"/>
      <c r="AT627" s="581"/>
      <c r="AU627" s="581"/>
      <c r="AV627" s="581"/>
      <c r="AW627" s="581"/>
      <c r="AX627" s="581"/>
      <c r="AY627" s="581"/>
      <c r="AZ627" s="581"/>
      <c r="BA627" s="581"/>
      <c r="BB627" s="582"/>
    </row>
    <row r="628" spans="1:54" ht="12.6" customHeight="1">
      <c r="A628" s="580" t="s">
        <v>1536</v>
      </c>
      <c r="B628" s="581"/>
      <c r="C628" s="581"/>
      <c r="D628" s="581"/>
      <c r="E628" s="581"/>
      <c r="F628" s="581"/>
      <c r="G628" s="581"/>
      <c r="H628" s="581"/>
      <c r="I628" s="581"/>
      <c r="J628" s="581"/>
      <c r="K628" s="581"/>
      <c r="L628" s="581"/>
      <c r="M628" s="582"/>
      <c r="N628" s="580" t="s">
        <v>1457</v>
      </c>
      <c r="O628" s="581"/>
      <c r="P628" s="581"/>
      <c r="Q628" s="581"/>
      <c r="R628" s="581"/>
      <c r="S628" s="582"/>
      <c r="T628" s="580" t="s">
        <v>1512</v>
      </c>
      <c r="U628" s="581"/>
      <c r="V628" s="581"/>
      <c r="W628" s="581"/>
      <c r="X628" s="581"/>
      <c r="Y628" s="581"/>
      <c r="Z628" s="582"/>
      <c r="AA628" s="580" t="s">
        <v>1513</v>
      </c>
      <c r="AB628" s="581"/>
      <c r="AC628" s="581"/>
      <c r="AD628" s="581"/>
      <c r="AE628" s="581"/>
      <c r="AF628" s="581"/>
      <c r="AG628" s="582"/>
      <c r="AH628" s="580" t="s">
        <v>1537</v>
      </c>
      <c r="AI628" s="581"/>
      <c r="AJ628" s="581"/>
      <c r="AK628" s="581"/>
      <c r="AL628" s="581"/>
      <c r="AM628" s="581"/>
      <c r="AN628" s="581"/>
      <c r="AO628" s="581"/>
      <c r="AP628" s="582"/>
      <c r="AQ628" s="580" t="s">
        <v>1515</v>
      </c>
      <c r="AR628" s="581"/>
      <c r="AS628" s="581"/>
      <c r="AT628" s="581"/>
      <c r="AU628" s="581"/>
      <c r="AV628" s="581"/>
      <c r="AW628" s="581"/>
      <c r="AX628" s="581"/>
      <c r="AY628" s="581"/>
      <c r="AZ628" s="581"/>
      <c r="BA628" s="581"/>
      <c r="BB628" s="582"/>
    </row>
    <row r="629" spans="1:54" ht="12.6" customHeight="1">
      <c r="A629" s="143"/>
      <c r="B629" s="144"/>
      <c r="C629" s="144"/>
      <c r="D629" s="144"/>
      <c r="E629" s="144"/>
      <c r="F629" s="144"/>
      <c r="G629" s="144"/>
      <c r="H629" s="144"/>
      <c r="I629" s="144"/>
      <c r="J629" s="144"/>
      <c r="K629" s="144"/>
      <c r="L629" s="144"/>
      <c r="M629" s="158"/>
      <c r="N629" s="580" t="s">
        <v>1458</v>
      </c>
      <c r="O629" s="581"/>
      <c r="P629" s="581"/>
      <c r="Q629" s="581"/>
      <c r="R629" s="581"/>
      <c r="S629" s="582"/>
      <c r="T629" s="580" t="s">
        <v>1518</v>
      </c>
      <c r="U629" s="581"/>
      <c r="V629" s="581"/>
      <c r="W629" s="581"/>
      <c r="X629" s="581"/>
      <c r="Y629" s="581"/>
      <c r="Z629" s="582"/>
      <c r="AA629" s="580" t="s">
        <v>1518</v>
      </c>
      <c r="AB629" s="581"/>
      <c r="AC629" s="581"/>
      <c r="AD629" s="581"/>
      <c r="AE629" s="581"/>
      <c r="AF629" s="581"/>
      <c r="AG629" s="582"/>
      <c r="AH629" s="580" t="s">
        <v>1538</v>
      </c>
      <c r="AI629" s="581"/>
      <c r="AJ629" s="581"/>
      <c r="AK629" s="581"/>
      <c r="AL629" s="581"/>
      <c r="AM629" s="581"/>
      <c r="AN629" s="581"/>
      <c r="AO629" s="581"/>
      <c r="AP629" s="582"/>
      <c r="AQ629" s="580" t="s">
        <v>1458</v>
      </c>
      <c r="AR629" s="581"/>
      <c r="AS629" s="581"/>
      <c r="AT629" s="581"/>
      <c r="AU629" s="581"/>
      <c r="AV629" s="581"/>
      <c r="AW629" s="581"/>
      <c r="AX629" s="581"/>
      <c r="AY629" s="581"/>
      <c r="AZ629" s="581"/>
      <c r="BA629" s="581"/>
      <c r="BB629" s="582"/>
    </row>
    <row r="630" spans="1:54" ht="12.6" customHeight="1">
      <c r="A630" s="143"/>
      <c r="B630" s="144"/>
      <c r="C630" s="144"/>
      <c r="D630" s="144"/>
      <c r="E630" s="144"/>
      <c r="F630" s="144"/>
      <c r="G630" s="144"/>
      <c r="H630" s="144"/>
      <c r="I630" s="144"/>
      <c r="J630" s="144"/>
      <c r="K630" s="144"/>
      <c r="L630" s="144"/>
      <c r="M630" s="158"/>
      <c r="N630" s="580" t="s">
        <v>1459</v>
      </c>
      <c r="O630" s="581"/>
      <c r="P630" s="581"/>
      <c r="Q630" s="581"/>
      <c r="R630" s="581"/>
      <c r="S630" s="582"/>
      <c r="T630" s="143"/>
      <c r="U630" s="144"/>
      <c r="V630" s="144"/>
      <c r="W630" s="144"/>
      <c r="X630" s="144"/>
      <c r="Y630" s="144"/>
      <c r="Z630" s="158"/>
      <c r="AA630" s="143"/>
      <c r="AB630" s="144"/>
      <c r="AC630" s="144"/>
      <c r="AD630" s="144"/>
      <c r="AE630" s="144"/>
      <c r="AF630" s="144"/>
      <c r="AG630" s="158"/>
      <c r="AH630" s="580" t="s">
        <v>1523</v>
      </c>
      <c r="AI630" s="581"/>
      <c r="AJ630" s="581"/>
      <c r="AK630" s="581"/>
      <c r="AL630" s="581"/>
      <c r="AM630" s="581"/>
      <c r="AN630" s="581"/>
      <c r="AO630" s="581"/>
      <c r="AP630" s="582"/>
      <c r="AQ630" s="580" t="s">
        <v>1459</v>
      </c>
      <c r="AR630" s="581"/>
      <c r="AS630" s="581"/>
      <c r="AT630" s="581"/>
      <c r="AU630" s="581"/>
      <c r="AV630" s="581"/>
      <c r="AW630" s="581"/>
      <c r="AX630" s="581"/>
      <c r="AY630" s="581"/>
      <c r="AZ630" s="581"/>
      <c r="BA630" s="581"/>
      <c r="BB630" s="582"/>
    </row>
    <row r="631" spans="1:54" ht="12.6" customHeight="1">
      <c r="A631" s="583" t="s">
        <v>1399</v>
      </c>
      <c r="B631" s="584"/>
      <c r="C631" s="584"/>
      <c r="D631" s="584"/>
      <c r="E631" s="584"/>
      <c r="F631" s="584"/>
      <c r="G631" s="584"/>
      <c r="H631" s="584"/>
      <c r="I631" s="584"/>
      <c r="J631" s="584"/>
      <c r="K631" s="584"/>
      <c r="L631" s="584"/>
      <c r="M631" s="585"/>
      <c r="N631" s="583" t="s">
        <v>1400</v>
      </c>
      <c r="O631" s="584"/>
      <c r="P631" s="584"/>
      <c r="Q631" s="584"/>
      <c r="R631" s="584"/>
      <c r="S631" s="585"/>
      <c r="T631" s="583" t="s">
        <v>1401</v>
      </c>
      <c r="U631" s="584"/>
      <c r="V631" s="584"/>
      <c r="W631" s="584"/>
      <c r="X631" s="584"/>
      <c r="Y631" s="584"/>
      <c r="Z631" s="585"/>
      <c r="AA631" s="583" t="s">
        <v>1402</v>
      </c>
      <c r="AB631" s="584"/>
      <c r="AC631" s="584"/>
      <c r="AD631" s="584"/>
      <c r="AE631" s="584"/>
      <c r="AF631" s="584"/>
      <c r="AG631" s="585"/>
      <c r="AH631" s="583" t="s">
        <v>1403</v>
      </c>
      <c r="AI631" s="584"/>
      <c r="AJ631" s="584"/>
      <c r="AK631" s="584"/>
      <c r="AL631" s="584"/>
      <c r="AM631" s="584"/>
      <c r="AN631" s="584"/>
      <c r="AO631" s="584"/>
      <c r="AP631" s="585"/>
      <c r="AQ631" s="583" t="s">
        <v>1404</v>
      </c>
      <c r="AR631" s="584"/>
      <c r="AS631" s="584"/>
      <c r="AT631" s="584"/>
      <c r="AU631" s="584"/>
      <c r="AV631" s="584"/>
      <c r="AW631" s="584"/>
      <c r="AX631" s="584"/>
      <c r="AY631" s="584"/>
      <c r="AZ631" s="584"/>
      <c r="BA631" s="584"/>
      <c r="BB631" s="585"/>
    </row>
    <row r="632" spans="1:54" ht="12.6" customHeight="1">
      <c r="A632" s="625"/>
      <c r="B632" s="626"/>
      <c r="C632" s="626"/>
      <c r="D632" s="626"/>
      <c r="E632" s="626"/>
      <c r="F632" s="626"/>
      <c r="G632" s="626"/>
      <c r="H632" s="626"/>
      <c r="I632" s="626"/>
      <c r="J632" s="626"/>
      <c r="K632" s="626"/>
      <c r="L632" s="626"/>
      <c r="M632" s="626"/>
      <c r="N632" s="627"/>
      <c r="O632" s="627"/>
      <c r="P632" s="627"/>
      <c r="Q632" s="627"/>
      <c r="R632" s="627"/>
      <c r="S632" s="627"/>
      <c r="T632" s="627"/>
      <c r="U632" s="627"/>
      <c r="V632" s="627"/>
      <c r="W632" s="627"/>
      <c r="X632" s="627"/>
      <c r="Y632" s="627"/>
      <c r="Z632" s="627"/>
      <c r="AA632" s="627"/>
      <c r="AB632" s="627"/>
      <c r="AC632" s="627"/>
      <c r="AD632" s="627"/>
      <c r="AE632" s="627"/>
      <c r="AF632" s="627"/>
      <c r="AG632" s="627"/>
      <c r="AH632" s="627"/>
      <c r="AI632" s="627"/>
      <c r="AJ632" s="627"/>
      <c r="AK632" s="627"/>
      <c r="AL632" s="627"/>
      <c r="AM632" s="627"/>
      <c r="AN632" s="627"/>
      <c r="AO632" s="627"/>
      <c r="AP632" s="627"/>
      <c r="AQ632" s="627"/>
      <c r="AR632" s="627"/>
      <c r="AS632" s="627"/>
      <c r="AT632" s="627"/>
      <c r="AU632" s="627"/>
      <c r="AV632" s="627"/>
      <c r="AW632" s="627"/>
      <c r="AX632" s="627"/>
      <c r="AY632" s="627"/>
      <c r="AZ632" s="627"/>
      <c r="BA632" s="627"/>
      <c r="BB632" s="627"/>
    </row>
    <row r="633" spans="1:54" ht="12.6" customHeight="1">
      <c r="A633" s="625" t="s">
        <v>4880</v>
      </c>
      <c r="B633" s="626"/>
      <c r="C633" s="626"/>
      <c r="D633" s="626"/>
      <c r="E633" s="626"/>
      <c r="F633" s="626"/>
      <c r="G633" s="626"/>
      <c r="H633" s="626"/>
      <c r="I633" s="626"/>
      <c r="J633" s="626"/>
      <c r="K633" s="626"/>
      <c r="L633" s="626"/>
      <c r="M633" s="626"/>
      <c r="N633" s="593"/>
      <c r="O633" s="593"/>
      <c r="P633" s="593"/>
      <c r="Q633" s="593"/>
      <c r="R633" s="593"/>
      <c r="S633" s="593"/>
      <c r="T633" s="593"/>
      <c r="U633" s="593"/>
      <c r="V633" s="593"/>
      <c r="W633" s="593"/>
      <c r="X633" s="593"/>
      <c r="Y633" s="593"/>
      <c r="Z633" s="593"/>
      <c r="AA633" s="593"/>
      <c r="AB633" s="593"/>
      <c r="AC633" s="593"/>
      <c r="AD633" s="593"/>
      <c r="AE633" s="593"/>
      <c r="AF633" s="593"/>
      <c r="AG633" s="593"/>
      <c r="AH633" s="593"/>
      <c r="AI633" s="593"/>
      <c r="AJ633" s="593"/>
      <c r="AK633" s="593"/>
      <c r="AL633" s="593"/>
      <c r="AM633" s="593"/>
      <c r="AN633" s="593"/>
      <c r="AO633" s="593"/>
      <c r="AP633" s="593"/>
      <c r="AQ633" s="593"/>
      <c r="AR633" s="593"/>
      <c r="AS633" s="593"/>
      <c r="AT633" s="593"/>
      <c r="AU633" s="593"/>
      <c r="AV633" s="593"/>
      <c r="AW633" s="593"/>
      <c r="AX633" s="593"/>
      <c r="AY633" s="593"/>
      <c r="AZ633" s="593"/>
      <c r="BA633" s="593"/>
      <c r="BB633" s="593"/>
    </row>
    <row r="634" spans="1:54" ht="12.6" customHeight="1">
      <c r="A634" s="982" t="s">
        <v>4881</v>
      </c>
      <c r="B634" s="983"/>
      <c r="C634" s="983"/>
      <c r="D634" s="983"/>
      <c r="E634" s="983"/>
      <c r="F634" s="983"/>
      <c r="G634" s="983"/>
      <c r="H634" s="983"/>
      <c r="I634" s="983"/>
      <c r="J634" s="983"/>
      <c r="K634" s="983"/>
      <c r="L634" s="983"/>
      <c r="M634" s="984"/>
      <c r="N634" s="597"/>
      <c r="O634" s="597"/>
      <c r="P634" s="597"/>
      <c r="Q634" s="597"/>
      <c r="R634" s="597"/>
      <c r="S634" s="597"/>
      <c r="T634" s="597"/>
      <c r="U634" s="597"/>
      <c r="V634" s="597"/>
      <c r="W634" s="597"/>
      <c r="X634" s="597"/>
      <c r="Y634" s="597"/>
      <c r="Z634" s="597"/>
      <c r="AA634" s="597"/>
      <c r="AB634" s="597"/>
      <c r="AC634" s="597"/>
      <c r="AD634" s="597"/>
      <c r="AE634" s="597"/>
      <c r="AF634" s="597"/>
      <c r="AG634" s="597"/>
      <c r="AH634" s="597"/>
      <c r="AI634" s="597"/>
      <c r="AJ634" s="597"/>
      <c r="AK634" s="597"/>
      <c r="AL634" s="597"/>
      <c r="AM634" s="597"/>
      <c r="AN634" s="597"/>
      <c r="AO634" s="597"/>
      <c r="AP634" s="597"/>
      <c r="AQ634" s="597"/>
      <c r="AR634" s="597"/>
      <c r="AS634" s="597"/>
      <c r="AT634" s="597"/>
      <c r="AU634" s="597"/>
      <c r="AV634" s="597"/>
      <c r="AW634" s="597"/>
      <c r="AX634" s="597"/>
      <c r="AY634" s="597"/>
      <c r="AZ634" s="597"/>
      <c r="BA634" s="597"/>
      <c r="BB634" s="597"/>
    </row>
    <row r="635" spans="1:54" ht="14.25" customHeight="1">
      <c r="A635" s="570"/>
      <c r="B635" s="571"/>
      <c r="C635" s="571"/>
      <c r="D635" s="571"/>
      <c r="E635" s="571"/>
      <c r="F635" s="571"/>
      <c r="G635" s="571"/>
      <c r="H635" s="571"/>
      <c r="I635" s="571"/>
      <c r="J635" s="571"/>
      <c r="K635" s="571"/>
      <c r="L635" s="571"/>
      <c r="M635" s="572"/>
      <c r="N635" s="597"/>
      <c r="O635" s="597"/>
      <c r="P635" s="597"/>
      <c r="Q635" s="597"/>
      <c r="R635" s="597"/>
      <c r="S635" s="597"/>
      <c r="T635" s="597"/>
      <c r="U635" s="597"/>
      <c r="V635" s="597"/>
      <c r="W635" s="597"/>
      <c r="X635" s="597"/>
      <c r="Y635" s="597"/>
      <c r="Z635" s="597"/>
      <c r="AA635" s="597"/>
      <c r="AB635" s="597"/>
      <c r="AC635" s="597"/>
      <c r="AD635" s="597"/>
      <c r="AE635" s="597"/>
      <c r="AF635" s="597"/>
      <c r="AG635" s="597"/>
      <c r="AH635" s="597"/>
      <c r="AI635" s="597"/>
      <c r="AJ635" s="597"/>
      <c r="AK635" s="597"/>
      <c r="AL635" s="597"/>
      <c r="AM635" s="597"/>
      <c r="AN635" s="597"/>
      <c r="AO635" s="597"/>
      <c r="AP635" s="597"/>
      <c r="AQ635" s="597"/>
      <c r="AR635" s="597"/>
      <c r="AS635" s="597"/>
      <c r="AT635" s="597"/>
      <c r="AU635" s="597"/>
      <c r="AV635" s="597"/>
      <c r="AW635" s="597"/>
      <c r="AX635" s="597"/>
      <c r="AY635" s="597"/>
      <c r="AZ635" s="597"/>
      <c r="BA635" s="597"/>
      <c r="BB635" s="597"/>
    </row>
    <row r="636" spans="1:54" ht="32.25" customHeight="1">
      <c r="A636" s="982" t="s">
        <v>4882</v>
      </c>
      <c r="B636" s="983"/>
      <c r="C636" s="983"/>
      <c r="D636" s="983"/>
      <c r="E636" s="983"/>
      <c r="F636" s="983"/>
      <c r="G636" s="983"/>
      <c r="H636" s="983"/>
      <c r="I636" s="983"/>
      <c r="J636" s="983"/>
      <c r="K636" s="983"/>
      <c r="L636" s="983"/>
      <c r="M636" s="984"/>
      <c r="N636" s="594"/>
      <c r="O636" s="595"/>
      <c r="P636" s="595"/>
      <c r="Q636" s="595"/>
      <c r="R636" s="595"/>
      <c r="S636" s="596"/>
      <c r="T636" s="594"/>
      <c r="U636" s="595"/>
      <c r="V636" s="595"/>
      <c r="W636" s="595"/>
      <c r="X636" s="595"/>
      <c r="Y636" s="595"/>
      <c r="Z636" s="596"/>
      <c r="AA636" s="594"/>
      <c r="AB636" s="595"/>
      <c r="AC636" s="595"/>
      <c r="AD636" s="595"/>
      <c r="AE636" s="595"/>
      <c r="AF636" s="595"/>
      <c r="AG636" s="596"/>
      <c r="AH636" s="594"/>
      <c r="AI636" s="595"/>
      <c r="AJ636" s="595"/>
      <c r="AK636" s="595"/>
      <c r="AL636" s="595"/>
      <c r="AM636" s="595"/>
      <c r="AN636" s="595"/>
      <c r="AO636" s="595"/>
      <c r="AP636" s="596"/>
      <c r="AQ636" s="594"/>
      <c r="AR636" s="595"/>
      <c r="AS636" s="595"/>
      <c r="AT636" s="595"/>
      <c r="AU636" s="595"/>
      <c r="AV636" s="595"/>
      <c r="AW636" s="595"/>
      <c r="AX636" s="595"/>
      <c r="AY636" s="595"/>
      <c r="AZ636" s="595"/>
      <c r="BA636" s="595"/>
      <c r="BB636" s="596"/>
    </row>
    <row r="637" spans="1:54" ht="25.5" customHeight="1">
      <c r="A637" s="970" t="s">
        <v>4883</v>
      </c>
      <c r="B637" s="971"/>
      <c r="C637" s="971"/>
      <c r="D637" s="971"/>
      <c r="E637" s="971"/>
      <c r="F637" s="971"/>
      <c r="G637" s="971"/>
      <c r="H637" s="971"/>
      <c r="I637" s="971"/>
      <c r="J637" s="971"/>
      <c r="K637" s="971"/>
      <c r="L637" s="971"/>
      <c r="M637" s="972"/>
      <c r="N637" s="935"/>
      <c r="O637" s="853"/>
      <c r="P637" s="853"/>
      <c r="Q637" s="853"/>
      <c r="R637" s="853"/>
      <c r="S637" s="936"/>
      <c r="T637" s="935"/>
      <c r="U637" s="853"/>
      <c r="V637" s="853"/>
      <c r="W637" s="853"/>
      <c r="X637" s="853"/>
      <c r="Y637" s="853"/>
      <c r="Z637" s="936"/>
      <c r="AA637" s="935"/>
      <c r="AB637" s="853"/>
      <c r="AC637" s="853"/>
      <c r="AD637" s="853"/>
      <c r="AE637" s="853"/>
      <c r="AF637" s="853"/>
      <c r="AG637" s="936"/>
      <c r="AH637" s="935"/>
      <c r="AI637" s="853"/>
      <c r="AJ637" s="853"/>
      <c r="AK637" s="853"/>
      <c r="AL637" s="853"/>
      <c r="AM637" s="853"/>
      <c r="AN637" s="853"/>
      <c r="AO637" s="853"/>
      <c r="AP637" s="936"/>
      <c r="AQ637" s="935"/>
      <c r="AR637" s="853"/>
      <c r="AS637" s="853"/>
      <c r="AT637" s="853"/>
      <c r="AU637" s="853"/>
      <c r="AV637" s="853"/>
      <c r="AW637" s="853"/>
      <c r="AX637" s="853"/>
      <c r="AY637" s="853"/>
      <c r="AZ637" s="853"/>
      <c r="BA637" s="853"/>
      <c r="BB637" s="936"/>
    </row>
    <row r="638" spans="1:54" ht="12.6" customHeight="1">
      <c r="A638" s="835" t="s">
        <v>1541</v>
      </c>
      <c r="B638" s="836"/>
      <c r="C638" s="836"/>
      <c r="D638" s="836"/>
      <c r="E638" s="836"/>
      <c r="F638" s="836"/>
      <c r="G638" s="836"/>
      <c r="H638" s="836"/>
      <c r="I638" s="836"/>
      <c r="J638" s="836"/>
      <c r="K638" s="836"/>
      <c r="L638" s="836"/>
      <c r="M638" s="836"/>
      <c r="N638" s="929">
        <f>SUM(N632:S637)</f>
        <v>0</v>
      </c>
      <c r="O638" s="929"/>
      <c r="P638" s="929"/>
      <c r="Q638" s="929"/>
      <c r="R638" s="929"/>
      <c r="S638" s="929"/>
      <c r="T638" s="929">
        <v>0</v>
      </c>
      <c r="U638" s="929"/>
      <c r="V638" s="929"/>
      <c r="W638" s="929"/>
      <c r="X638" s="929"/>
      <c r="Y638" s="929"/>
      <c r="Z638" s="929"/>
      <c r="AA638" s="929">
        <v>0</v>
      </c>
      <c r="AB638" s="929"/>
      <c r="AC638" s="929"/>
      <c r="AD638" s="929"/>
      <c r="AE638" s="929"/>
      <c r="AF638" s="929"/>
      <c r="AG638" s="929"/>
      <c r="AH638" s="929">
        <v>0</v>
      </c>
      <c r="AI638" s="929"/>
      <c r="AJ638" s="929"/>
      <c r="AK638" s="929"/>
      <c r="AL638" s="929"/>
      <c r="AM638" s="929"/>
      <c r="AN638" s="929"/>
      <c r="AO638" s="929"/>
      <c r="AP638" s="929"/>
      <c r="AQ638" s="929">
        <v>0</v>
      </c>
      <c r="AR638" s="929"/>
      <c r="AS638" s="929"/>
      <c r="AT638" s="929"/>
      <c r="AU638" s="929"/>
      <c r="AV638" s="929"/>
      <c r="AW638" s="929"/>
      <c r="AX638" s="929"/>
      <c r="AY638" s="929"/>
      <c r="AZ638" s="929"/>
      <c r="BA638" s="929"/>
      <c r="BB638" s="929"/>
    </row>
    <row r="639" spans="1:54" s="103" customFormat="1" ht="12" customHeight="1"/>
    <row r="640" spans="1:54" ht="12.6" customHeight="1">
      <c r="A640" s="141"/>
      <c r="B640" s="142"/>
      <c r="C640" s="142"/>
      <c r="D640" s="142"/>
      <c r="E640" s="142"/>
      <c r="F640" s="142"/>
      <c r="G640" s="142"/>
      <c r="H640" s="142"/>
      <c r="I640" s="142"/>
      <c r="J640" s="142"/>
      <c r="K640" s="142"/>
      <c r="L640" s="142"/>
      <c r="M640" s="157"/>
      <c r="N640" s="141"/>
      <c r="O640" s="142"/>
      <c r="P640" s="142"/>
      <c r="Q640" s="142"/>
      <c r="R640" s="142"/>
      <c r="S640" s="157"/>
      <c r="T640" s="141"/>
      <c r="U640" s="142"/>
      <c r="V640" s="142"/>
      <c r="W640" s="142"/>
      <c r="X640" s="142"/>
      <c r="Y640" s="142"/>
      <c r="Z640" s="157"/>
      <c r="AA640" s="141"/>
      <c r="AB640" s="142"/>
      <c r="AC640" s="142"/>
      <c r="AD640" s="142"/>
      <c r="AE640" s="142"/>
      <c r="AF640" s="142"/>
      <c r="AG640" s="157"/>
      <c r="AH640" s="678" t="s">
        <v>1510</v>
      </c>
      <c r="AI640" s="679"/>
      <c r="AJ640" s="679"/>
      <c r="AK640" s="679"/>
      <c r="AL640" s="679"/>
      <c r="AM640" s="679"/>
      <c r="AN640" s="679"/>
      <c r="AO640" s="679"/>
      <c r="AP640" s="819"/>
      <c r="AQ640" s="141"/>
      <c r="AR640" s="142"/>
      <c r="AS640" s="142"/>
      <c r="AT640" s="142"/>
      <c r="AU640" s="142"/>
      <c r="AV640" s="142"/>
      <c r="AW640" s="142"/>
      <c r="AX640" s="142"/>
      <c r="AY640" s="142"/>
      <c r="AZ640" s="142"/>
      <c r="BA640" s="142"/>
      <c r="BB640" s="157"/>
    </row>
    <row r="641" spans="1:54" ht="12.6" customHeight="1">
      <c r="A641" s="143"/>
      <c r="B641" s="144"/>
      <c r="C641" s="144"/>
      <c r="D641" s="144"/>
      <c r="E641" s="144"/>
      <c r="F641" s="144"/>
      <c r="G641" s="144"/>
      <c r="H641" s="144"/>
      <c r="I641" s="144"/>
      <c r="J641" s="144"/>
      <c r="K641" s="144"/>
      <c r="L641" s="144"/>
      <c r="M641" s="158"/>
      <c r="N641" s="580" t="s">
        <v>1456</v>
      </c>
      <c r="O641" s="581"/>
      <c r="P641" s="581"/>
      <c r="Q641" s="581"/>
      <c r="R641" s="581"/>
      <c r="S641" s="582"/>
      <c r="T641" s="143"/>
      <c r="U641" s="144"/>
      <c r="V641" s="144"/>
      <c r="W641" s="144"/>
      <c r="X641" s="144"/>
      <c r="Y641" s="144"/>
      <c r="Z641" s="158"/>
      <c r="AA641" s="143"/>
      <c r="AB641" s="144"/>
      <c r="AC641" s="144"/>
      <c r="AD641" s="144"/>
      <c r="AE641" s="144"/>
      <c r="AF641" s="144"/>
      <c r="AG641" s="158"/>
      <c r="AH641" s="580" t="s">
        <v>1535</v>
      </c>
      <c r="AI641" s="581"/>
      <c r="AJ641" s="581"/>
      <c r="AK641" s="581"/>
      <c r="AL641" s="581"/>
      <c r="AM641" s="581"/>
      <c r="AN641" s="581"/>
      <c r="AO641" s="581"/>
      <c r="AP641" s="582"/>
      <c r="AQ641" s="580" t="s">
        <v>1456</v>
      </c>
      <c r="AR641" s="581"/>
      <c r="AS641" s="581"/>
      <c r="AT641" s="581"/>
      <c r="AU641" s="581"/>
      <c r="AV641" s="581"/>
      <c r="AW641" s="581"/>
      <c r="AX641" s="581"/>
      <c r="AY641" s="581"/>
      <c r="AZ641" s="581"/>
      <c r="BA641" s="581"/>
      <c r="BB641" s="582"/>
    </row>
    <row r="642" spans="1:54" ht="12.6" customHeight="1">
      <c r="A642" s="580" t="s">
        <v>1536</v>
      </c>
      <c r="B642" s="581"/>
      <c r="C642" s="581"/>
      <c r="D642" s="581"/>
      <c r="E642" s="581"/>
      <c r="F642" s="581"/>
      <c r="G642" s="581"/>
      <c r="H642" s="581"/>
      <c r="I642" s="581"/>
      <c r="J642" s="581"/>
      <c r="K642" s="581"/>
      <c r="L642" s="581"/>
      <c r="M642" s="582"/>
      <c r="N642" s="580" t="s">
        <v>1457</v>
      </c>
      <c r="O642" s="581"/>
      <c r="P642" s="581"/>
      <c r="Q642" s="581"/>
      <c r="R642" s="581"/>
      <c r="S642" s="582"/>
      <c r="T642" s="580" t="s">
        <v>1512</v>
      </c>
      <c r="U642" s="581"/>
      <c r="V642" s="581"/>
      <c r="W642" s="581"/>
      <c r="X642" s="581"/>
      <c r="Y642" s="581"/>
      <c r="Z642" s="582"/>
      <c r="AA642" s="580" t="s">
        <v>1513</v>
      </c>
      <c r="AB642" s="581"/>
      <c r="AC642" s="581"/>
      <c r="AD642" s="581"/>
      <c r="AE642" s="581"/>
      <c r="AF642" s="581"/>
      <c r="AG642" s="582"/>
      <c r="AH642" s="580" t="s">
        <v>1537</v>
      </c>
      <c r="AI642" s="581"/>
      <c r="AJ642" s="581"/>
      <c r="AK642" s="581"/>
      <c r="AL642" s="581"/>
      <c r="AM642" s="581"/>
      <c r="AN642" s="581"/>
      <c r="AO642" s="581"/>
      <c r="AP642" s="582"/>
      <c r="AQ642" s="580" t="s">
        <v>1515</v>
      </c>
      <c r="AR642" s="581"/>
      <c r="AS642" s="581"/>
      <c r="AT642" s="581"/>
      <c r="AU642" s="581"/>
      <c r="AV642" s="581"/>
      <c r="AW642" s="581"/>
      <c r="AX642" s="581"/>
      <c r="AY642" s="581"/>
      <c r="AZ642" s="581"/>
      <c r="BA642" s="581"/>
      <c r="BB642" s="582"/>
    </row>
    <row r="643" spans="1:54" ht="12.6" customHeight="1">
      <c r="A643" s="143"/>
      <c r="B643" s="144"/>
      <c r="C643" s="144"/>
      <c r="D643" s="144"/>
      <c r="E643" s="144"/>
      <c r="F643" s="144"/>
      <c r="G643" s="144"/>
      <c r="H643" s="144"/>
      <c r="I643" s="144"/>
      <c r="J643" s="144"/>
      <c r="K643" s="144"/>
      <c r="L643" s="144"/>
      <c r="M643" s="158"/>
      <c r="N643" s="580" t="s">
        <v>1458</v>
      </c>
      <c r="O643" s="581"/>
      <c r="P643" s="581"/>
      <c r="Q643" s="581"/>
      <c r="R643" s="581"/>
      <c r="S643" s="582"/>
      <c r="T643" s="580" t="s">
        <v>1518</v>
      </c>
      <c r="U643" s="581"/>
      <c r="V643" s="581"/>
      <c r="W643" s="581"/>
      <c r="X643" s="581"/>
      <c r="Y643" s="581"/>
      <c r="Z643" s="582"/>
      <c r="AA643" s="580" t="s">
        <v>1518</v>
      </c>
      <c r="AB643" s="581"/>
      <c r="AC643" s="581"/>
      <c r="AD643" s="581"/>
      <c r="AE643" s="581"/>
      <c r="AF643" s="581"/>
      <c r="AG643" s="582"/>
      <c r="AH643" s="580" t="s">
        <v>1538</v>
      </c>
      <c r="AI643" s="581"/>
      <c r="AJ643" s="581"/>
      <c r="AK643" s="581"/>
      <c r="AL643" s="581"/>
      <c r="AM643" s="581"/>
      <c r="AN643" s="581"/>
      <c r="AO643" s="581"/>
      <c r="AP643" s="582"/>
      <c r="AQ643" s="580" t="s">
        <v>1458</v>
      </c>
      <c r="AR643" s="581"/>
      <c r="AS643" s="581"/>
      <c r="AT643" s="581"/>
      <c r="AU643" s="581"/>
      <c r="AV643" s="581"/>
      <c r="AW643" s="581"/>
      <c r="AX643" s="581"/>
      <c r="AY643" s="581"/>
      <c r="AZ643" s="581"/>
      <c r="BA643" s="581"/>
      <c r="BB643" s="582"/>
    </row>
    <row r="644" spans="1:54" ht="12.6" customHeight="1">
      <c r="A644" s="143"/>
      <c r="B644" s="144"/>
      <c r="C644" s="144"/>
      <c r="D644" s="144"/>
      <c r="E644" s="144"/>
      <c r="F644" s="144"/>
      <c r="G644" s="144"/>
      <c r="H644" s="144"/>
      <c r="I644" s="144"/>
      <c r="J644" s="144"/>
      <c r="K644" s="144"/>
      <c r="L644" s="144"/>
      <c r="M644" s="158"/>
      <c r="N644" s="580" t="s">
        <v>1459</v>
      </c>
      <c r="O644" s="581"/>
      <c r="P644" s="581"/>
      <c r="Q644" s="581"/>
      <c r="R644" s="581"/>
      <c r="S644" s="582"/>
      <c r="T644" s="143"/>
      <c r="U644" s="144"/>
      <c r="V644" s="144"/>
      <c r="W644" s="144"/>
      <c r="X644" s="144"/>
      <c r="Y644" s="144"/>
      <c r="Z644" s="158"/>
      <c r="AA644" s="143"/>
      <c r="AB644" s="144"/>
      <c r="AC644" s="144"/>
      <c r="AD644" s="144"/>
      <c r="AE644" s="144"/>
      <c r="AF644" s="144"/>
      <c r="AG644" s="158"/>
      <c r="AH644" s="580" t="s">
        <v>1523</v>
      </c>
      <c r="AI644" s="581"/>
      <c r="AJ644" s="581"/>
      <c r="AK644" s="581"/>
      <c r="AL644" s="581"/>
      <c r="AM644" s="581"/>
      <c r="AN644" s="581"/>
      <c r="AO644" s="581"/>
      <c r="AP644" s="582"/>
      <c r="AQ644" s="580" t="s">
        <v>1459</v>
      </c>
      <c r="AR644" s="581"/>
      <c r="AS644" s="581"/>
      <c r="AT644" s="581"/>
      <c r="AU644" s="581"/>
      <c r="AV644" s="581"/>
      <c r="AW644" s="581"/>
      <c r="AX644" s="581"/>
      <c r="AY644" s="581"/>
      <c r="AZ644" s="581"/>
      <c r="BA644" s="581"/>
      <c r="BB644" s="582"/>
    </row>
    <row r="645" spans="1:54" ht="12.6" customHeight="1">
      <c r="A645" s="583" t="s">
        <v>1399</v>
      </c>
      <c r="B645" s="584"/>
      <c r="C645" s="584"/>
      <c r="D645" s="584"/>
      <c r="E645" s="584"/>
      <c r="F645" s="584"/>
      <c r="G645" s="584"/>
      <c r="H645" s="584"/>
      <c r="I645" s="584"/>
      <c r="J645" s="584"/>
      <c r="K645" s="584"/>
      <c r="L645" s="584"/>
      <c r="M645" s="585"/>
      <c r="N645" s="583" t="s">
        <v>1400</v>
      </c>
      <c r="O645" s="584"/>
      <c r="P645" s="584"/>
      <c r="Q645" s="584"/>
      <c r="R645" s="584"/>
      <c r="S645" s="585"/>
      <c r="T645" s="583" t="s">
        <v>1401</v>
      </c>
      <c r="U645" s="584"/>
      <c r="V645" s="584"/>
      <c r="W645" s="584"/>
      <c r="X645" s="584"/>
      <c r="Y645" s="584"/>
      <c r="Z645" s="585"/>
      <c r="AA645" s="583" t="s">
        <v>1402</v>
      </c>
      <c r="AB645" s="584"/>
      <c r="AC645" s="584"/>
      <c r="AD645" s="584"/>
      <c r="AE645" s="584"/>
      <c r="AF645" s="584"/>
      <c r="AG645" s="585"/>
      <c r="AH645" s="583" t="s">
        <v>1403</v>
      </c>
      <c r="AI645" s="584"/>
      <c r="AJ645" s="584"/>
      <c r="AK645" s="584"/>
      <c r="AL645" s="584"/>
      <c r="AM645" s="584"/>
      <c r="AN645" s="584"/>
      <c r="AO645" s="584"/>
      <c r="AP645" s="585"/>
      <c r="AQ645" s="583" t="s">
        <v>1404</v>
      </c>
      <c r="AR645" s="584"/>
      <c r="AS645" s="584"/>
      <c r="AT645" s="584"/>
      <c r="AU645" s="584"/>
      <c r="AV645" s="584"/>
      <c r="AW645" s="584"/>
      <c r="AX645" s="584"/>
      <c r="AY645" s="584"/>
      <c r="AZ645" s="584"/>
      <c r="BA645" s="584"/>
      <c r="BB645" s="585"/>
    </row>
    <row r="646" spans="1:54" ht="12.6" customHeight="1">
      <c r="A646" s="625" t="s">
        <v>1539</v>
      </c>
      <c r="B646" s="626"/>
      <c r="C646" s="626"/>
      <c r="D646" s="626"/>
      <c r="E646" s="626"/>
      <c r="F646" s="626"/>
      <c r="G646" s="626"/>
      <c r="H646" s="626"/>
      <c r="I646" s="626"/>
      <c r="J646" s="626"/>
      <c r="K646" s="626"/>
      <c r="L646" s="626"/>
      <c r="M646" s="626"/>
      <c r="N646" s="627"/>
      <c r="O646" s="627"/>
      <c r="P646" s="627"/>
      <c r="Q646" s="627"/>
      <c r="R646" s="627"/>
      <c r="S646" s="627"/>
      <c r="T646" s="593"/>
      <c r="U646" s="593"/>
      <c r="V646" s="593"/>
      <c r="W646" s="593"/>
      <c r="X646" s="593"/>
      <c r="Y646" s="593"/>
      <c r="Z646" s="593"/>
      <c r="AA646" s="593"/>
      <c r="AB646" s="593"/>
      <c r="AC646" s="593"/>
      <c r="AD646" s="593"/>
      <c r="AE646" s="593"/>
      <c r="AF646" s="593"/>
      <c r="AG646" s="593"/>
      <c r="AH646" s="593"/>
      <c r="AI646" s="593"/>
      <c r="AJ646" s="593"/>
      <c r="AK646" s="593"/>
      <c r="AL646" s="593"/>
      <c r="AM646" s="593"/>
      <c r="AN646" s="593"/>
      <c r="AO646" s="593"/>
      <c r="AP646" s="593"/>
      <c r="AQ646" s="627"/>
      <c r="AR646" s="627"/>
      <c r="AS646" s="627"/>
      <c r="AT646" s="627"/>
      <c r="AU646" s="627"/>
      <c r="AV646" s="627"/>
      <c r="AW646" s="627"/>
      <c r="AX646" s="627"/>
      <c r="AY646" s="627"/>
      <c r="AZ646" s="627"/>
      <c r="BA646" s="627"/>
      <c r="BB646" s="627"/>
    </row>
    <row r="647" spans="1:54" ht="12.6" customHeight="1">
      <c r="A647" s="982" t="s">
        <v>1482</v>
      </c>
      <c r="B647" s="983"/>
      <c r="C647" s="983"/>
      <c r="D647" s="983"/>
      <c r="E647" s="983"/>
      <c r="F647" s="983"/>
      <c r="G647" s="983"/>
      <c r="H647" s="983"/>
      <c r="I647" s="983"/>
      <c r="J647" s="983"/>
      <c r="K647" s="983"/>
      <c r="L647" s="983"/>
      <c r="M647" s="984"/>
      <c r="N647" s="928"/>
      <c r="O647" s="928"/>
      <c r="P647" s="928"/>
      <c r="Q647" s="928"/>
      <c r="R647" s="928"/>
      <c r="S647" s="928"/>
      <c r="T647" s="597"/>
      <c r="U647" s="597"/>
      <c r="V647" s="597"/>
      <c r="W647" s="597"/>
      <c r="X647" s="597"/>
      <c r="Y647" s="597"/>
      <c r="Z647" s="597"/>
      <c r="AA647" s="597"/>
      <c r="AB647" s="597"/>
      <c r="AC647" s="597"/>
      <c r="AD647" s="597"/>
      <c r="AE647" s="597"/>
      <c r="AF647" s="597"/>
      <c r="AG647" s="597"/>
      <c r="AH647" s="597"/>
      <c r="AI647" s="597"/>
      <c r="AJ647" s="597"/>
      <c r="AK647" s="597"/>
      <c r="AL647" s="597"/>
      <c r="AM647" s="597"/>
      <c r="AN647" s="597"/>
      <c r="AO647" s="597"/>
      <c r="AP647" s="597"/>
      <c r="AQ647" s="928"/>
      <c r="AR647" s="928"/>
      <c r="AS647" s="928"/>
      <c r="AT647" s="928"/>
      <c r="AU647" s="928"/>
      <c r="AV647" s="928"/>
      <c r="AW647" s="928"/>
      <c r="AX647" s="928"/>
      <c r="AY647" s="928"/>
      <c r="AZ647" s="928"/>
      <c r="BA647" s="928"/>
      <c r="BB647" s="928"/>
    </row>
    <row r="648" spans="1:54" ht="14.25" customHeight="1">
      <c r="A648" s="570"/>
      <c r="B648" s="571"/>
      <c r="C648" s="571"/>
      <c r="D648" s="571"/>
      <c r="E648" s="571"/>
      <c r="F648" s="571"/>
      <c r="G648" s="571"/>
      <c r="H648" s="571"/>
      <c r="I648" s="571"/>
      <c r="J648" s="571"/>
      <c r="K648" s="571"/>
      <c r="L648" s="571"/>
      <c r="M648" s="572"/>
      <c r="N648" s="928"/>
      <c r="O648" s="928"/>
      <c r="P648" s="928"/>
      <c r="Q648" s="928"/>
      <c r="R648" s="928"/>
      <c r="S648" s="928"/>
      <c r="T648" s="597"/>
      <c r="U648" s="597"/>
      <c r="V648" s="597"/>
      <c r="W648" s="597"/>
      <c r="X648" s="597"/>
      <c r="Y648" s="597"/>
      <c r="Z648" s="597"/>
      <c r="AA648" s="597"/>
      <c r="AB648" s="597"/>
      <c r="AC648" s="597"/>
      <c r="AD648" s="597"/>
      <c r="AE648" s="597"/>
      <c r="AF648" s="597"/>
      <c r="AG648" s="597"/>
      <c r="AH648" s="597"/>
      <c r="AI648" s="597"/>
      <c r="AJ648" s="597"/>
      <c r="AK648" s="597"/>
      <c r="AL648" s="597"/>
      <c r="AM648" s="597"/>
      <c r="AN648" s="597"/>
      <c r="AO648" s="597"/>
      <c r="AP648" s="597"/>
      <c r="AQ648" s="928"/>
      <c r="AR648" s="928"/>
      <c r="AS648" s="928"/>
      <c r="AT648" s="928"/>
      <c r="AU648" s="928"/>
      <c r="AV648" s="928"/>
      <c r="AW648" s="928"/>
      <c r="AX648" s="928"/>
      <c r="AY648" s="928"/>
      <c r="AZ648" s="928"/>
      <c r="BA648" s="928"/>
      <c r="BB648" s="928"/>
    </row>
    <row r="649" spans="1:54" ht="12.6" customHeight="1">
      <c r="A649" s="993" t="s">
        <v>1468</v>
      </c>
      <c r="B649" s="994"/>
      <c r="C649" s="994"/>
      <c r="D649" s="994"/>
      <c r="E649" s="994"/>
      <c r="F649" s="994"/>
      <c r="G649" s="994"/>
      <c r="H649" s="994"/>
      <c r="I649" s="994"/>
      <c r="J649" s="994"/>
      <c r="K649" s="994"/>
      <c r="L649" s="994"/>
      <c r="M649" s="995"/>
      <c r="N649" s="935">
        <v>0</v>
      </c>
      <c r="O649" s="853"/>
      <c r="P649" s="853"/>
      <c r="Q649" s="853"/>
      <c r="R649" s="853"/>
      <c r="S649" s="936"/>
      <c r="T649" s="594"/>
      <c r="U649" s="595"/>
      <c r="V649" s="595"/>
      <c r="W649" s="595"/>
      <c r="X649" s="595"/>
      <c r="Y649" s="595"/>
      <c r="Z649" s="596"/>
      <c r="AA649" s="594"/>
      <c r="AB649" s="595"/>
      <c r="AC649" s="595"/>
      <c r="AD649" s="595"/>
      <c r="AE649" s="595"/>
      <c r="AF649" s="595"/>
      <c r="AG649" s="596"/>
      <c r="AH649" s="594"/>
      <c r="AI649" s="595"/>
      <c r="AJ649" s="595"/>
      <c r="AK649" s="595"/>
      <c r="AL649" s="595"/>
      <c r="AM649" s="595"/>
      <c r="AN649" s="595"/>
      <c r="AO649" s="595"/>
      <c r="AP649" s="596"/>
      <c r="AQ649" s="935">
        <v>0</v>
      </c>
      <c r="AR649" s="853"/>
      <c r="AS649" s="853"/>
      <c r="AT649" s="853"/>
      <c r="AU649" s="853"/>
      <c r="AV649" s="853"/>
      <c r="AW649" s="853"/>
      <c r="AX649" s="853"/>
      <c r="AY649" s="853"/>
      <c r="AZ649" s="853"/>
      <c r="BA649" s="853"/>
      <c r="BB649" s="936"/>
    </row>
    <row r="650" spans="1:54" ht="25.5" customHeight="1">
      <c r="A650" s="970" t="s">
        <v>1540</v>
      </c>
      <c r="B650" s="971"/>
      <c r="C650" s="971"/>
      <c r="D650" s="971"/>
      <c r="E650" s="971"/>
      <c r="F650" s="971"/>
      <c r="G650" s="971"/>
      <c r="H650" s="971"/>
      <c r="I650" s="971"/>
      <c r="J650" s="971"/>
      <c r="K650" s="971"/>
      <c r="L650" s="971"/>
      <c r="M650" s="972"/>
      <c r="N650" s="935"/>
      <c r="O650" s="853"/>
      <c r="P650" s="853"/>
      <c r="Q650" s="853"/>
      <c r="R650" s="853"/>
      <c r="S650" s="936"/>
      <c r="T650" s="594"/>
      <c r="U650" s="595"/>
      <c r="V650" s="595"/>
      <c r="W650" s="595"/>
      <c r="X650" s="595"/>
      <c r="Y650" s="595"/>
      <c r="Z650" s="596"/>
      <c r="AA650" s="594"/>
      <c r="AB650" s="595"/>
      <c r="AC650" s="595"/>
      <c r="AD650" s="595"/>
      <c r="AE650" s="595"/>
      <c r="AF650" s="595"/>
      <c r="AG650" s="596"/>
      <c r="AH650" s="594"/>
      <c r="AI650" s="595"/>
      <c r="AJ650" s="595"/>
      <c r="AK650" s="595"/>
      <c r="AL650" s="595"/>
      <c r="AM650" s="595"/>
      <c r="AN650" s="595"/>
      <c r="AO650" s="595"/>
      <c r="AP650" s="596"/>
      <c r="AQ650" s="935"/>
      <c r="AR650" s="853"/>
      <c r="AS650" s="853"/>
      <c r="AT650" s="853"/>
      <c r="AU650" s="853"/>
      <c r="AV650" s="853"/>
      <c r="AW650" s="853"/>
      <c r="AX650" s="853"/>
      <c r="AY650" s="853"/>
      <c r="AZ650" s="853"/>
      <c r="BA650" s="853"/>
      <c r="BB650" s="936"/>
    </row>
    <row r="651" spans="1:54" ht="12.6" customHeight="1">
      <c r="A651" s="982" t="s">
        <v>1483</v>
      </c>
      <c r="B651" s="983"/>
      <c r="C651" s="983"/>
      <c r="D651" s="983"/>
      <c r="E651" s="983"/>
      <c r="F651" s="983"/>
      <c r="G651" s="983"/>
      <c r="H651" s="983"/>
      <c r="I651" s="983"/>
      <c r="J651" s="983"/>
      <c r="K651" s="983"/>
      <c r="L651" s="983"/>
      <c r="M651" s="984"/>
      <c r="N651" s="928"/>
      <c r="O651" s="928"/>
      <c r="P651" s="928"/>
      <c r="Q651" s="928"/>
      <c r="R651" s="928"/>
      <c r="S651" s="928"/>
      <c r="T651" s="597"/>
      <c r="U651" s="597"/>
      <c r="V651" s="597"/>
      <c r="W651" s="597"/>
      <c r="X651" s="597"/>
      <c r="Y651" s="597"/>
      <c r="Z651" s="597"/>
      <c r="AA651" s="597"/>
      <c r="AB651" s="597"/>
      <c r="AC651" s="597"/>
      <c r="AD651" s="597"/>
      <c r="AE651" s="597"/>
      <c r="AF651" s="597"/>
      <c r="AG651" s="597"/>
      <c r="AH651" s="597"/>
      <c r="AI651" s="597"/>
      <c r="AJ651" s="597"/>
      <c r="AK651" s="597"/>
      <c r="AL651" s="597"/>
      <c r="AM651" s="597"/>
      <c r="AN651" s="597"/>
      <c r="AO651" s="597"/>
      <c r="AP651" s="597"/>
      <c r="AQ651" s="928"/>
      <c r="AR651" s="928"/>
      <c r="AS651" s="928"/>
      <c r="AT651" s="928"/>
      <c r="AU651" s="928"/>
      <c r="AV651" s="928"/>
      <c r="AW651" s="928"/>
      <c r="AX651" s="928"/>
      <c r="AY651" s="928"/>
      <c r="AZ651" s="928"/>
      <c r="BA651" s="928"/>
      <c r="BB651" s="928"/>
    </row>
    <row r="652" spans="1:54" ht="39" customHeight="1">
      <c r="A652" s="570"/>
      <c r="B652" s="571"/>
      <c r="C652" s="571"/>
      <c r="D652" s="571"/>
      <c r="E652" s="571"/>
      <c r="F652" s="571"/>
      <c r="G652" s="571"/>
      <c r="H652" s="571"/>
      <c r="I652" s="571"/>
      <c r="J652" s="571"/>
      <c r="K652" s="571"/>
      <c r="L652" s="571"/>
      <c r="M652" s="572"/>
      <c r="N652" s="928"/>
      <c r="O652" s="928"/>
      <c r="P652" s="928"/>
      <c r="Q652" s="928"/>
      <c r="R652" s="928"/>
      <c r="S652" s="928"/>
      <c r="T652" s="597"/>
      <c r="U652" s="597"/>
      <c r="V652" s="597"/>
      <c r="W652" s="597"/>
      <c r="X652" s="597"/>
      <c r="Y652" s="597"/>
      <c r="Z652" s="597"/>
      <c r="AA652" s="597"/>
      <c r="AB652" s="597"/>
      <c r="AC652" s="597"/>
      <c r="AD652" s="597"/>
      <c r="AE652" s="597"/>
      <c r="AF652" s="597"/>
      <c r="AG652" s="597"/>
      <c r="AH652" s="597"/>
      <c r="AI652" s="597"/>
      <c r="AJ652" s="597"/>
      <c r="AK652" s="597"/>
      <c r="AL652" s="597"/>
      <c r="AM652" s="597"/>
      <c r="AN652" s="597"/>
      <c r="AO652" s="597"/>
      <c r="AP652" s="597"/>
      <c r="AQ652" s="928"/>
      <c r="AR652" s="928"/>
      <c r="AS652" s="928"/>
      <c r="AT652" s="928"/>
      <c r="AU652" s="928"/>
      <c r="AV652" s="928"/>
      <c r="AW652" s="928"/>
      <c r="AX652" s="928"/>
      <c r="AY652" s="928"/>
      <c r="AZ652" s="928"/>
      <c r="BA652" s="928"/>
      <c r="BB652" s="928"/>
    </row>
    <row r="653" spans="1:54" ht="12.6" customHeight="1">
      <c r="A653" s="835" t="s">
        <v>1541</v>
      </c>
      <c r="B653" s="836"/>
      <c r="C653" s="836"/>
      <c r="D653" s="836"/>
      <c r="E653" s="836"/>
      <c r="F653" s="836"/>
      <c r="G653" s="836"/>
      <c r="H653" s="836"/>
      <c r="I653" s="836"/>
      <c r="J653" s="836"/>
      <c r="K653" s="836"/>
      <c r="L653" s="836"/>
      <c r="M653" s="836"/>
      <c r="N653" s="928">
        <f>SUM(N646:S652)</f>
        <v>0</v>
      </c>
      <c r="O653" s="928"/>
      <c r="P653" s="928"/>
      <c r="Q653" s="928"/>
      <c r="R653" s="928"/>
      <c r="S653" s="928"/>
      <c r="T653" s="928">
        <f>SUM(T646:Z652)</f>
        <v>0</v>
      </c>
      <c r="U653" s="928"/>
      <c r="V653" s="928"/>
      <c r="W653" s="928"/>
      <c r="X653" s="928"/>
      <c r="Y653" s="928"/>
      <c r="Z653" s="928"/>
      <c r="AA653" s="928">
        <f>SUM(AA646:AG652)</f>
        <v>0</v>
      </c>
      <c r="AB653" s="928"/>
      <c r="AC653" s="928"/>
      <c r="AD653" s="928"/>
      <c r="AE653" s="928"/>
      <c r="AF653" s="928"/>
      <c r="AG653" s="928"/>
      <c r="AH653" s="928">
        <f>SUM(AH646:AP652)</f>
        <v>0</v>
      </c>
      <c r="AI653" s="928"/>
      <c r="AJ653" s="928"/>
      <c r="AK653" s="928"/>
      <c r="AL653" s="928"/>
      <c r="AM653" s="928"/>
      <c r="AN653" s="928"/>
      <c r="AO653" s="928"/>
      <c r="AP653" s="928"/>
      <c r="AQ653" s="928">
        <v>0</v>
      </c>
      <c r="AR653" s="928"/>
      <c r="AS653" s="928"/>
      <c r="AT653" s="928"/>
      <c r="AU653" s="928"/>
      <c r="AV653" s="928"/>
      <c r="AW653" s="928"/>
      <c r="AX653" s="928"/>
      <c r="AY653" s="928"/>
      <c r="AZ653" s="928"/>
      <c r="BA653" s="928"/>
      <c r="BB653" s="928"/>
    </row>
    <row r="654" spans="1:54" ht="12.6" customHeight="1">
      <c r="A654" s="140" t="s">
        <v>4847</v>
      </c>
    </row>
    <row r="655" spans="1:54" ht="15" customHeight="1">
      <c r="A655" s="588"/>
      <c r="B655" s="589"/>
      <c r="C655" s="589"/>
      <c r="D655" s="589"/>
      <c r="E655" s="589"/>
      <c r="F655" s="589"/>
      <c r="G655" s="589"/>
      <c r="H655" s="589"/>
      <c r="I655" s="589"/>
      <c r="J655" s="589"/>
      <c r="K655" s="589"/>
      <c r="L655" s="589"/>
      <c r="M655" s="589"/>
      <c r="N655" s="589"/>
      <c r="O655" s="589"/>
      <c r="P655" s="589"/>
      <c r="Q655" s="589"/>
      <c r="R655" s="589"/>
      <c r="S655" s="589"/>
      <c r="T655" s="589"/>
      <c r="U655" s="589"/>
      <c r="V655" s="589"/>
      <c r="W655" s="589"/>
      <c r="X655" s="589"/>
      <c r="Y655" s="589"/>
      <c r="Z655" s="589"/>
      <c r="AA655" s="589"/>
      <c r="AB655" s="589"/>
      <c r="AC655" s="589"/>
      <c r="AD655" s="589"/>
      <c r="AE655" s="589"/>
      <c r="AF655" s="589"/>
      <c r="AG655" s="589"/>
      <c r="AH655" s="589"/>
      <c r="AI655" s="589"/>
      <c r="AJ655" s="589"/>
      <c r="AK655" s="589"/>
      <c r="AL655" s="589"/>
      <c r="AM655" s="589"/>
      <c r="AN655" s="589"/>
      <c r="AO655" s="589"/>
      <c r="AP655" s="589"/>
      <c r="AQ655" s="589"/>
      <c r="AR655" s="589"/>
      <c r="AS655" s="589"/>
      <c r="AT655" s="589"/>
      <c r="AU655" s="589"/>
      <c r="AV655" s="589"/>
      <c r="AW655" s="589"/>
      <c r="AX655" s="589"/>
      <c r="AY655" s="367"/>
      <c r="AZ655" s="367"/>
      <c r="BA655" s="367"/>
      <c r="BB655" s="367"/>
    </row>
    <row r="656" spans="1:54" ht="15" customHeight="1">
      <c r="A656" s="590"/>
      <c r="B656" s="591"/>
      <c r="C656" s="591"/>
      <c r="D656" s="591"/>
      <c r="E656" s="591"/>
      <c r="F656" s="591"/>
      <c r="G656" s="591"/>
      <c r="H656" s="591"/>
      <c r="I656" s="591"/>
      <c r="J656" s="591"/>
      <c r="K656" s="591"/>
      <c r="L656" s="591"/>
      <c r="M656" s="591"/>
      <c r="N656" s="591"/>
      <c r="O656" s="591"/>
      <c r="P656" s="591"/>
      <c r="Q656" s="591"/>
      <c r="R656" s="591"/>
      <c r="S656" s="591"/>
      <c r="T656" s="591"/>
      <c r="U656" s="591"/>
      <c r="V656" s="591"/>
      <c r="W656" s="591"/>
      <c r="X656" s="591"/>
      <c r="Y656" s="591"/>
      <c r="Z656" s="591"/>
      <c r="AA656" s="591"/>
      <c r="AB656" s="591"/>
      <c r="AC656" s="591"/>
      <c r="AD656" s="591"/>
      <c r="AE656" s="591"/>
      <c r="AF656" s="591"/>
      <c r="AG656" s="591"/>
      <c r="AH656" s="591"/>
      <c r="AI656" s="591"/>
      <c r="AJ656" s="591"/>
      <c r="AK656" s="591"/>
      <c r="AL656" s="591"/>
      <c r="AM656" s="591"/>
      <c r="AN656" s="591"/>
      <c r="AO656" s="591"/>
      <c r="AP656" s="591"/>
      <c r="AQ656" s="591"/>
      <c r="AR656" s="591"/>
      <c r="AS656" s="591"/>
      <c r="AT656" s="591"/>
      <c r="AU656" s="591"/>
      <c r="AV656" s="591"/>
      <c r="AW656" s="591"/>
      <c r="AX656" s="591"/>
      <c r="AY656" s="367"/>
      <c r="AZ656" s="367"/>
      <c r="BA656" s="367"/>
      <c r="BB656" s="367"/>
    </row>
    <row r="657" spans="1:54" ht="12.6" customHeight="1">
      <c r="A657" s="140" t="s">
        <v>4927</v>
      </c>
    </row>
    <row r="658" spans="1:54" ht="12.6" customHeight="1">
      <c r="A658" s="90" t="s">
        <v>1380</v>
      </c>
    </row>
    <row r="659" spans="1:54" ht="12.6" customHeight="1">
      <c r="A659" s="141"/>
      <c r="B659" s="142"/>
      <c r="C659" s="142"/>
      <c r="D659" s="142"/>
      <c r="E659" s="142"/>
      <c r="F659" s="142"/>
      <c r="G659" s="142"/>
      <c r="H659" s="142"/>
      <c r="I659" s="142"/>
      <c r="J659" s="142"/>
      <c r="K659" s="142"/>
      <c r="L659" s="142"/>
      <c r="M659" s="157"/>
      <c r="N659" s="679" t="s">
        <v>1254</v>
      </c>
      <c r="O659" s="679"/>
      <c r="P659" s="679"/>
      <c r="Q659" s="679"/>
      <c r="R659" s="679"/>
      <c r="S659" s="679"/>
      <c r="T659" s="679"/>
      <c r="U659" s="679"/>
      <c r="V659" s="679"/>
      <c r="W659" s="679"/>
      <c r="X659" s="679"/>
      <c r="Y659" s="679"/>
      <c r="Z659" s="679"/>
      <c r="AA659" s="679"/>
      <c r="AB659" s="679"/>
      <c r="AC659" s="679"/>
      <c r="AD659" s="679"/>
      <c r="AE659" s="679"/>
      <c r="AF659" s="679"/>
      <c r="AG659" s="679"/>
      <c r="AH659" s="679"/>
      <c r="AI659" s="679"/>
      <c r="AJ659" s="679"/>
      <c r="AK659" s="679"/>
      <c r="AL659" s="679"/>
      <c r="AM659" s="679"/>
      <c r="AN659" s="679"/>
      <c r="AO659" s="679"/>
      <c r="AP659" s="679"/>
      <c r="AQ659" s="679"/>
      <c r="AR659" s="679"/>
      <c r="AS659" s="679"/>
      <c r="AT659" s="679"/>
      <c r="AU659" s="679"/>
      <c r="AV659" s="679"/>
      <c r="AW659" s="679"/>
      <c r="AX659" s="679"/>
      <c r="AY659" s="679"/>
      <c r="AZ659" s="679"/>
      <c r="BA659" s="679"/>
      <c r="BB659" s="819"/>
    </row>
    <row r="660" spans="1:54" ht="12.6" customHeight="1">
      <c r="A660" s="143"/>
      <c r="B660" s="144"/>
      <c r="C660" s="144"/>
      <c r="D660" s="144"/>
      <c r="E660" s="144"/>
      <c r="F660" s="144"/>
      <c r="G660" s="144"/>
      <c r="H660" s="144"/>
      <c r="I660" s="144"/>
      <c r="J660" s="144"/>
      <c r="K660" s="144"/>
      <c r="L660" s="144"/>
      <c r="M660" s="158"/>
      <c r="N660" s="141"/>
      <c r="O660" s="142"/>
      <c r="P660" s="142"/>
      <c r="Q660" s="142"/>
      <c r="R660" s="142"/>
      <c r="S660" s="157"/>
      <c r="T660" s="141"/>
      <c r="U660" s="142"/>
      <c r="V660" s="142"/>
      <c r="W660" s="142"/>
      <c r="X660" s="142"/>
      <c r="Y660" s="142"/>
      <c r="Z660" s="157"/>
      <c r="AA660" s="141"/>
      <c r="AB660" s="142"/>
      <c r="AC660" s="142"/>
      <c r="AD660" s="142"/>
      <c r="AE660" s="142"/>
      <c r="AF660" s="142"/>
      <c r="AG660" s="157"/>
      <c r="AH660" s="678" t="s">
        <v>1542</v>
      </c>
      <c r="AI660" s="679"/>
      <c r="AJ660" s="679"/>
      <c r="AK660" s="679"/>
      <c r="AL660" s="679"/>
      <c r="AM660" s="679"/>
      <c r="AN660" s="679"/>
      <c r="AO660" s="679"/>
      <c r="AP660" s="819"/>
      <c r="AQ660" s="141"/>
      <c r="AR660" s="142"/>
      <c r="AS660" s="142"/>
      <c r="AT660" s="142"/>
      <c r="AU660" s="142"/>
      <c r="AV660" s="142"/>
      <c r="AW660" s="142"/>
      <c r="AX660" s="142"/>
      <c r="AY660" s="142"/>
      <c r="AZ660" s="142"/>
      <c r="BA660" s="142"/>
      <c r="BB660" s="157"/>
    </row>
    <row r="661" spans="1:54" ht="12.6" customHeight="1">
      <c r="A661" s="143"/>
      <c r="B661" s="144"/>
      <c r="C661" s="144"/>
      <c r="D661" s="144"/>
      <c r="E661" s="144"/>
      <c r="F661" s="144"/>
      <c r="G661" s="144"/>
      <c r="H661" s="144"/>
      <c r="I661" s="144"/>
      <c r="J661" s="144"/>
      <c r="K661" s="144"/>
      <c r="L661" s="144"/>
      <c r="M661" s="158"/>
      <c r="N661" s="580" t="s">
        <v>1543</v>
      </c>
      <c r="O661" s="581"/>
      <c r="P661" s="581"/>
      <c r="Q661" s="581"/>
      <c r="R661" s="581"/>
      <c r="S661" s="582"/>
      <c r="T661" s="143"/>
      <c r="U661" s="144"/>
      <c r="V661" s="144"/>
      <c r="W661" s="144"/>
      <c r="X661" s="144"/>
      <c r="Y661" s="144"/>
      <c r="Z661" s="158"/>
      <c r="AA661" s="143" t="s">
        <v>1542</v>
      </c>
      <c r="AB661" s="144"/>
      <c r="AC661" s="144"/>
      <c r="AD661" s="144"/>
      <c r="AE661" s="144"/>
      <c r="AF661" s="144"/>
      <c r="AG661" s="158"/>
      <c r="AH661" s="580" t="s">
        <v>1544</v>
      </c>
      <c r="AI661" s="581"/>
      <c r="AJ661" s="581"/>
      <c r="AK661" s="581"/>
      <c r="AL661" s="581"/>
      <c r="AM661" s="581"/>
      <c r="AN661" s="581"/>
      <c r="AO661" s="581"/>
      <c r="AP661" s="582"/>
      <c r="AQ661" s="580" t="s">
        <v>1543</v>
      </c>
      <c r="AR661" s="581"/>
      <c r="AS661" s="581"/>
      <c r="AT661" s="581"/>
      <c r="AU661" s="581"/>
      <c r="AV661" s="581"/>
      <c r="AW661" s="581"/>
      <c r="AX661" s="581"/>
      <c r="AY661" s="581"/>
      <c r="AZ661" s="581"/>
      <c r="BA661" s="581"/>
      <c r="BB661" s="582"/>
    </row>
    <row r="662" spans="1:54" ht="12.6" customHeight="1">
      <c r="A662" s="580" t="s">
        <v>1545</v>
      </c>
      <c r="B662" s="581"/>
      <c r="C662" s="581"/>
      <c r="D662" s="581"/>
      <c r="E662" s="581"/>
      <c r="F662" s="581"/>
      <c r="G662" s="581"/>
      <c r="H662" s="581"/>
      <c r="I662" s="581"/>
      <c r="J662" s="581"/>
      <c r="K662" s="581"/>
      <c r="L662" s="581"/>
      <c r="M662" s="582"/>
      <c r="N662" s="580" t="s">
        <v>1457</v>
      </c>
      <c r="O662" s="581"/>
      <c r="P662" s="581"/>
      <c r="Q662" s="581"/>
      <c r="R662" s="581"/>
      <c r="S662" s="582"/>
      <c r="T662" s="580" t="s">
        <v>1546</v>
      </c>
      <c r="U662" s="581"/>
      <c r="V662" s="581"/>
      <c r="W662" s="581"/>
      <c r="X662" s="581"/>
      <c r="Y662" s="581"/>
      <c r="Z662" s="582"/>
      <c r="AA662" s="580" t="s">
        <v>1547</v>
      </c>
      <c r="AB662" s="581"/>
      <c r="AC662" s="581"/>
      <c r="AD662" s="581"/>
      <c r="AE662" s="581"/>
      <c r="AF662" s="581"/>
      <c r="AG662" s="582"/>
      <c r="AH662" s="580" t="s">
        <v>1548</v>
      </c>
      <c r="AI662" s="581"/>
      <c r="AJ662" s="581"/>
      <c r="AK662" s="581"/>
      <c r="AL662" s="581"/>
      <c r="AM662" s="581"/>
      <c r="AN662" s="581"/>
      <c r="AO662" s="581"/>
      <c r="AP662" s="582"/>
      <c r="AQ662" s="580" t="s">
        <v>1515</v>
      </c>
      <c r="AR662" s="581"/>
      <c r="AS662" s="581"/>
      <c r="AT662" s="581"/>
      <c r="AU662" s="581"/>
      <c r="AV662" s="581"/>
      <c r="AW662" s="581"/>
      <c r="AX662" s="581"/>
      <c r="AY662" s="581"/>
      <c r="AZ662" s="581"/>
      <c r="BA662" s="581"/>
      <c r="BB662" s="582"/>
    </row>
    <row r="663" spans="1:54" ht="12.6" customHeight="1">
      <c r="A663" s="143"/>
      <c r="B663" s="144"/>
      <c r="C663" s="144"/>
      <c r="D663" s="144"/>
      <c r="E663" s="144"/>
      <c r="F663" s="144"/>
      <c r="G663" s="144"/>
      <c r="H663" s="144"/>
      <c r="I663" s="144"/>
      <c r="J663" s="144"/>
      <c r="K663" s="144"/>
      <c r="L663" s="144"/>
      <c r="M663" s="158"/>
      <c r="N663" s="580" t="s">
        <v>1458</v>
      </c>
      <c r="O663" s="581"/>
      <c r="P663" s="581"/>
      <c r="Q663" s="581"/>
      <c r="R663" s="581"/>
      <c r="S663" s="582"/>
      <c r="T663" s="580" t="s">
        <v>1549</v>
      </c>
      <c r="U663" s="581"/>
      <c r="V663" s="581"/>
      <c r="W663" s="581"/>
      <c r="X663" s="581"/>
      <c r="Y663" s="581"/>
      <c r="Z663" s="582"/>
      <c r="AA663" s="580" t="s">
        <v>1550</v>
      </c>
      <c r="AB663" s="581"/>
      <c r="AC663" s="581"/>
      <c r="AD663" s="581"/>
      <c r="AE663" s="581"/>
      <c r="AF663" s="581"/>
      <c r="AG663" s="582"/>
      <c r="AH663" s="580" t="s">
        <v>1551</v>
      </c>
      <c r="AI663" s="581"/>
      <c r="AJ663" s="581"/>
      <c r="AK663" s="581"/>
      <c r="AL663" s="581"/>
      <c r="AM663" s="581"/>
      <c r="AN663" s="581"/>
      <c r="AO663" s="581"/>
      <c r="AP663" s="582"/>
      <c r="AQ663" s="580" t="s">
        <v>1458</v>
      </c>
      <c r="AR663" s="581"/>
      <c r="AS663" s="581"/>
      <c r="AT663" s="581"/>
      <c r="AU663" s="581"/>
      <c r="AV663" s="581"/>
      <c r="AW663" s="581"/>
      <c r="AX663" s="581"/>
      <c r="AY663" s="581"/>
      <c r="AZ663" s="581"/>
      <c r="BA663" s="581"/>
      <c r="BB663" s="582"/>
    </row>
    <row r="664" spans="1:54" ht="12.6" customHeight="1">
      <c r="A664" s="143"/>
      <c r="B664" s="144"/>
      <c r="C664" s="144"/>
      <c r="D664" s="144"/>
      <c r="E664" s="144"/>
      <c r="F664" s="144"/>
      <c r="G664" s="144"/>
      <c r="H664" s="144"/>
      <c r="I664" s="144"/>
      <c r="J664" s="144"/>
      <c r="K664" s="144"/>
      <c r="L664" s="144"/>
      <c r="M664" s="158"/>
      <c r="N664" s="580" t="s">
        <v>1459</v>
      </c>
      <c r="O664" s="581"/>
      <c r="P664" s="581"/>
      <c r="Q664" s="581"/>
      <c r="R664" s="581"/>
      <c r="S664" s="582"/>
      <c r="T664" s="143"/>
      <c r="U664" s="144"/>
      <c r="V664" s="144"/>
      <c r="W664" s="144"/>
      <c r="X664" s="144"/>
      <c r="Y664" s="144"/>
      <c r="Z664" s="158"/>
      <c r="AA664" s="143"/>
      <c r="AB664" s="144"/>
      <c r="AC664" s="144"/>
      <c r="AD664" s="144"/>
      <c r="AE664" s="144"/>
      <c r="AF664" s="144"/>
      <c r="AG664" s="158"/>
      <c r="AH664" s="580" t="s">
        <v>1552</v>
      </c>
      <c r="AI664" s="581"/>
      <c r="AJ664" s="581"/>
      <c r="AK664" s="581"/>
      <c r="AL664" s="581"/>
      <c r="AM664" s="581"/>
      <c r="AN664" s="581"/>
      <c r="AO664" s="581"/>
      <c r="AP664" s="582"/>
      <c r="AQ664" s="580" t="s">
        <v>1459</v>
      </c>
      <c r="AR664" s="581"/>
      <c r="AS664" s="581"/>
      <c r="AT664" s="581"/>
      <c r="AU664" s="581"/>
      <c r="AV664" s="581"/>
      <c r="AW664" s="581"/>
      <c r="AX664" s="581"/>
      <c r="AY664" s="581"/>
      <c r="AZ664" s="581"/>
      <c r="BA664" s="581"/>
      <c r="BB664" s="582"/>
    </row>
    <row r="665" spans="1:54" ht="12.6" customHeight="1">
      <c r="A665" s="583" t="s">
        <v>1399</v>
      </c>
      <c r="B665" s="584"/>
      <c r="C665" s="584"/>
      <c r="D665" s="584"/>
      <c r="E665" s="584"/>
      <c r="F665" s="584"/>
      <c r="G665" s="584"/>
      <c r="H665" s="584"/>
      <c r="I665" s="584"/>
      <c r="J665" s="584"/>
      <c r="K665" s="584"/>
      <c r="L665" s="584"/>
      <c r="M665" s="585"/>
      <c r="N665" s="583" t="s">
        <v>1400</v>
      </c>
      <c r="O665" s="584"/>
      <c r="P665" s="584"/>
      <c r="Q665" s="584"/>
      <c r="R665" s="584"/>
      <c r="S665" s="585"/>
      <c r="T665" s="583" t="s">
        <v>1401</v>
      </c>
      <c r="U665" s="584"/>
      <c r="V665" s="584"/>
      <c r="W665" s="584"/>
      <c r="X665" s="584"/>
      <c r="Y665" s="584"/>
      <c r="Z665" s="585"/>
      <c r="AA665" s="583" t="s">
        <v>1402</v>
      </c>
      <c r="AB665" s="584"/>
      <c r="AC665" s="584"/>
      <c r="AD665" s="584"/>
      <c r="AE665" s="584"/>
      <c r="AF665" s="584"/>
      <c r="AG665" s="585"/>
      <c r="AH665" s="583" t="s">
        <v>1403</v>
      </c>
      <c r="AI665" s="584"/>
      <c r="AJ665" s="584"/>
      <c r="AK665" s="584"/>
      <c r="AL665" s="584"/>
      <c r="AM665" s="584"/>
      <c r="AN665" s="584"/>
      <c r="AO665" s="584"/>
      <c r="AP665" s="585"/>
      <c r="AQ665" s="583" t="s">
        <v>1404</v>
      </c>
      <c r="AR665" s="584"/>
      <c r="AS665" s="584"/>
      <c r="AT665" s="584"/>
      <c r="AU665" s="584"/>
      <c r="AV665" s="584"/>
      <c r="AW665" s="584"/>
      <c r="AX665" s="584"/>
      <c r="AY665" s="584"/>
      <c r="AZ665" s="584"/>
      <c r="BA665" s="584"/>
      <c r="BB665" s="585"/>
    </row>
    <row r="666" spans="1:54" ht="12.6" customHeight="1">
      <c r="A666" s="854" t="s">
        <v>1553</v>
      </c>
      <c r="B666" s="854"/>
      <c r="C666" s="854"/>
      <c r="D666" s="854"/>
      <c r="E666" s="854"/>
      <c r="F666" s="854"/>
      <c r="G666" s="854"/>
      <c r="H666" s="854"/>
      <c r="I666" s="854"/>
      <c r="J666" s="854"/>
      <c r="K666" s="854"/>
      <c r="L666" s="854"/>
      <c r="M666" s="854"/>
      <c r="N666" s="606"/>
      <c r="O666" s="593"/>
      <c r="P666" s="593"/>
      <c r="Q666" s="593"/>
      <c r="R666" s="593"/>
      <c r="S666" s="593"/>
      <c r="T666" s="593"/>
      <c r="U666" s="593"/>
      <c r="V666" s="593"/>
      <c r="W666" s="593"/>
      <c r="X666" s="593"/>
      <c r="Y666" s="593"/>
      <c r="Z666" s="593"/>
      <c r="AA666" s="593"/>
      <c r="AB666" s="593"/>
      <c r="AC666" s="593"/>
      <c r="AD666" s="593"/>
      <c r="AE666" s="593"/>
      <c r="AF666" s="593"/>
      <c r="AG666" s="593"/>
      <c r="AH666" s="593"/>
      <c r="AI666" s="593"/>
      <c r="AJ666" s="593"/>
      <c r="AK666" s="593"/>
      <c r="AL666" s="593"/>
      <c r="AM666" s="593"/>
      <c r="AN666" s="593"/>
      <c r="AO666" s="593"/>
      <c r="AP666" s="593"/>
      <c r="AQ666" s="593"/>
      <c r="AR666" s="593"/>
      <c r="AS666" s="593"/>
      <c r="AT666" s="593"/>
      <c r="AU666" s="593"/>
      <c r="AV666" s="593"/>
      <c r="AW666" s="593"/>
      <c r="AX666" s="593"/>
      <c r="AY666" s="593"/>
      <c r="AZ666" s="593"/>
      <c r="BA666" s="593"/>
      <c r="BB666" s="593"/>
    </row>
    <row r="667" spans="1:54" ht="12.6" customHeight="1">
      <c r="A667" s="598" t="s">
        <v>1554</v>
      </c>
      <c r="B667" s="599"/>
      <c r="C667" s="599"/>
      <c r="D667" s="599"/>
      <c r="E667" s="599"/>
      <c r="F667" s="599"/>
      <c r="G667" s="599"/>
      <c r="H667" s="599"/>
      <c r="I667" s="599"/>
      <c r="J667" s="599"/>
      <c r="K667" s="599"/>
      <c r="L667" s="599"/>
      <c r="M667" s="600"/>
      <c r="N667" s="596"/>
      <c r="O667" s="597"/>
      <c r="P667" s="597"/>
      <c r="Q667" s="597"/>
      <c r="R667" s="597"/>
      <c r="S667" s="597"/>
      <c r="T667" s="597"/>
      <c r="U667" s="597"/>
      <c r="V667" s="597"/>
      <c r="W667" s="597"/>
      <c r="X667" s="597"/>
      <c r="Y667" s="597"/>
      <c r="Z667" s="597"/>
      <c r="AA667" s="597"/>
      <c r="AB667" s="597"/>
      <c r="AC667" s="597"/>
      <c r="AD667" s="597"/>
      <c r="AE667" s="597"/>
      <c r="AF667" s="597"/>
      <c r="AG667" s="597"/>
      <c r="AH667" s="597"/>
      <c r="AI667" s="597"/>
      <c r="AJ667" s="597"/>
      <c r="AK667" s="597"/>
      <c r="AL667" s="597"/>
      <c r="AM667" s="597"/>
      <c r="AN667" s="597"/>
      <c r="AO667" s="597"/>
      <c r="AP667" s="597"/>
      <c r="AQ667" s="597"/>
      <c r="AR667" s="597"/>
      <c r="AS667" s="597"/>
      <c r="AT667" s="597"/>
      <c r="AU667" s="597"/>
      <c r="AV667" s="597"/>
      <c r="AW667" s="597"/>
      <c r="AX667" s="597"/>
      <c r="AY667" s="597"/>
      <c r="AZ667" s="597"/>
      <c r="BA667" s="597"/>
      <c r="BB667" s="597"/>
    </row>
    <row r="668" spans="1:54" ht="12.6" customHeight="1">
      <c r="A668" s="601" t="s">
        <v>1555</v>
      </c>
      <c r="B668" s="602"/>
      <c r="C668" s="602"/>
      <c r="D668" s="602"/>
      <c r="E668" s="602"/>
      <c r="F668" s="602"/>
      <c r="G668" s="602"/>
      <c r="H668" s="602"/>
      <c r="I668" s="602"/>
      <c r="J668" s="602"/>
      <c r="K668" s="602"/>
      <c r="L668" s="602"/>
      <c r="M668" s="603"/>
      <c r="N668" s="596"/>
      <c r="O668" s="597"/>
      <c r="P668" s="597"/>
      <c r="Q668" s="597"/>
      <c r="R668" s="597"/>
      <c r="S668" s="597"/>
      <c r="T668" s="597"/>
      <c r="U668" s="597"/>
      <c r="V668" s="597"/>
      <c r="W668" s="597"/>
      <c r="X668" s="597"/>
      <c r="Y668" s="597"/>
      <c r="Z668" s="597"/>
      <c r="AA668" s="597"/>
      <c r="AB668" s="597"/>
      <c r="AC668" s="597"/>
      <c r="AD668" s="597"/>
      <c r="AE668" s="597"/>
      <c r="AF668" s="597"/>
      <c r="AG668" s="597"/>
      <c r="AH668" s="597"/>
      <c r="AI668" s="597"/>
      <c r="AJ668" s="597"/>
      <c r="AK668" s="597"/>
      <c r="AL668" s="597"/>
      <c r="AM668" s="597"/>
      <c r="AN668" s="597"/>
      <c r="AO668" s="597"/>
      <c r="AP668" s="597"/>
      <c r="AQ668" s="597"/>
      <c r="AR668" s="597"/>
      <c r="AS668" s="597"/>
      <c r="AT668" s="597"/>
      <c r="AU668" s="597"/>
      <c r="AV668" s="597"/>
      <c r="AW668" s="597"/>
      <c r="AX668" s="597"/>
      <c r="AY668" s="597"/>
      <c r="AZ668" s="597"/>
      <c r="BA668" s="597"/>
      <c r="BB668" s="597"/>
    </row>
    <row r="669" spans="1:54" ht="12.6" customHeight="1">
      <c r="A669" s="607" t="s">
        <v>1556</v>
      </c>
      <c r="B669" s="607"/>
      <c r="C669" s="607"/>
      <c r="D669" s="607"/>
      <c r="E669" s="607"/>
      <c r="F669" s="607"/>
      <c r="G669" s="607"/>
      <c r="H669" s="607"/>
      <c r="I669" s="607"/>
      <c r="J669" s="607"/>
      <c r="K669" s="607"/>
      <c r="L669" s="607"/>
      <c r="M669" s="607"/>
      <c r="N669" s="596"/>
      <c r="O669" s="597"/>
      <c r="P669" s="597"/>
      <c r="Q669" s="597"/>
      <c r="R669" s="597"/>
      <c r="S669" s="597"/>
      <c r="T669" s="597"/>
      <c r="U669" s="597"/>
      <c r="V669" s="597"/>
      <c r="W669" s="597"/>
      <c r="X669" s="597"/>
      <c r="Y669" s="597"/>
      <c r="Z669" s="597"/>
      <c r="AA669" s="597"/>
      <c r="AB669" s="597"/>
      <c r="AC669" s="597"/>
      <c r="AD669" s="597"/>
      <c r="AE669" s="597"/>
      <c r="AF669" s="597"/>
      <c r="AG669" s="597"/>
      <c r="AH669" s="597"/>
      <c r="AI669" s="597"/>
      <c r="AJ669" s="597"/>
      <c r="AK669" s="597"/>
      <c r="AL669" s="597"/>
      <c r="AM669" s="597"/>
      <c r="AN669" s="597"/>
      <c r="AO669" s="597"/>
      <c r="AP669" s="597"/>
      <c r="AQ669" s="597"/>
      <c r="AR669" s="597"/>
      <c r="AS669" s="597"/>
      <c r="AT669" s="597"/>
      <c r="AU669" s="597"/>
      <c r="AV669" s="597"/>
      <c r="AW669" s="597"/>
      <c r="AX669" s="597"/>
      <c r="AY669" s="597"/>
      <c r="AZ669" s="597"/>
      <c r="BA669" s="597"/>
      <c r="BB669" s="597"/>
    </row>
    <row r="670" spans="1:54" ht="12.6" customHeight="1">
      <c r="A670" s="607" t="s">
        <v>1557</v>
      </c>
      <c r="B670" s="607"/>
      <c r="C670" s="607"/>
      <c r="D670" s="607"/>
      <c r="E670" s="607"/>
      <c r="F670" s="607"/>
      <c r="G670" s="607"/>
      <c r="H670" s="607"/>
      <c r="I670" s="607"/>
      <c r="J670" s="607"/>
      <c r="K670" s="607"/>
      <c r="L670" s="607"/>
      <c r="M670" s="607"/>
      <c r="N670" s="596"/>
      <c r="O670" s="597"/>
      <c r="P670" s="597"/>
      <c r="Q670" s="597"/>
      <c r="R670" s="597"/>
      <c r="S670" s="597"/>
      <c r="T670" s="597"/>
      <c r="U670" s="597"/>
      <c r="V670" s="597"/>
      <c r="W670" s="597"/>
      <c r="X670" s="597"/>
      <c r="Y670" s="597"/>
      <c r="Z670" s="597"/>
      <c r="AA670" s="597"/>
      <c r="AB670" s="597"/>
      <c r="AC670" s="597"/>
      <c r="AD670" s="597"/>
      <c r="AE670" s="597"/>
      <c r="AF670" s="597"/>
      <c r="AG670" s="597"/>
      <c r="AH670" s="597"/>
      <c r="AI670" s="597"/>
      <c r="AJ670" s="597"/>
      <c r="AK670" s="597"/>
      <c r="AL670" s="597"/>
      <c r="AM670" s="597"/>
      <c r="AN670" s="597"/>
      <c r="AO670" s="597"/>
      <c r="AP670" s="597"/>
      <c r="AQ670" s="597"/>
      <c r="AR670" s="597"/>
      <c r="AS670" s="597"/>
      <c r="AT670" s="597"/>
      <c r="AU670" s="597"/>
      <c r="AV670" s="597"/>
      <c r="AW670" s="597"/>
      <c r="AX670" s="597"/>
      <c r="AY670" s="597"/>
      <c r="AZ670" s="597"/>
      <c r="BA670" s="597"/>
      <c r="BB670" s="597"/>
    </row>
    <row r="671" spans="1:54" ht="12.6" customHeight="1">
      <c r="A671" s="607" t="s">
        <v>1558</v>
      </c>
      <c r="B671" s="607"/>
      <c r="C671" s="607"/>
      <c r="D671" s="607"/>
      <c r="E671" s="607"/>
      <c r="F671" s="607"/>
      <c r="G671" s="607"/>
      <c r="H671" s="607"/>
      <c r="I671" s="607"/>
      <c r="J671" s="607"/>
      <c r="K671" s="607"/>
      <c r="L671" s="607"/>
      <c r="M671" s="607"/>
      <c r="N671" s="596"/>
      <c r="O671" s="597"/>
      <c r="P671" s="597"/>
      <c r="Q671" s="597"/>
      <c r="R671" s="597"/>
      <c r="S671" s="597"/>
      <c r="T671" s="597"/>
      <c r="U671" s="597"/>
      <c r="V671" s="597"/>
      <c r="W671" s="597"/>
      <c r="X671" s="597"/>
      <c r="Y671" s="597"/>
      <c r="Z671" s="597"/>
      <c r="AA671" s="597"/>
      <c r="AB671" s="597"/>
      <c r="AC671" s="597"/>
      <c r="AD671" s="597"/>
      <c r="AE671" s="597"/>
      <c r="AF671" s="597"/>
      <c r="AG671" s="597"/>
      <c r="AH671" s="597"/>
      <c r="AI671" s="597"/>
      <c r="AJ671" s="597"/>
      <c r="AK671" s="597"/>
      <c r="AL671" s="597"/>
      <c r="AM671" s="597"/>
      <c r="AN671" s="597"/>
      <c r="AO671" s="597"/>
      <c r="AP671" s="597"/>
      <c r="AQ671" s="597"/>
      <c r="AR671" s="597"/>
      <c r="AS671" s="597"/>
      <c r="AT671" s="597"/>
      <c r="AU671" s="597"/>
      <c r="AV671" s="597"/>
      <c r="AW671" s="597"/>
      <c r="AX671" s="597"/>
      <c r="AY671" s="597"/>
      <c r="AZ671" s="597"/>
      <c r="BA671" s="597"/>
      <c r="BB671" s="597"/>
    </row>
    <row r="672" spans="1:54" ht="12.6" customHeight="1">
      <c r="A672" s="607" t="s">
        <v>1559</v>
      </c>
      <c r="B672" s="607"/>
      <c r="C672" s="607"/>
      <c r="D672" s="607"/>
      <c r="E672" s="607"/>
      <c r="F672" s="607"/>
      <c r="G672" s="607"/>
      <c r="H672" s="607"/>
      <c r="I672" s="607"/>
      <c r="J672" s="607"/>
      <c r="K672" s="607"/>
      <c r="L672" s="607"/>
      <c r="M672" s="607"/>
      <c r="N672" s="596"/>
      <c r="O672" s="597"/>
      <c r="P672" s="597"/>
      <c r="Q672" s="597"/>
      <c r="R672" s="597"/>
      <c r="S672" s="597"/>
      <c r="T672" s="597"/>
      <c r="U672" s="597"/>
      <c r="V672" s="597"/>
      <c r="W672" s="597"/>
      <c r="X672" s="597"/>
      <c r="Y672" s="597"/>
      <c r="Z672" s="597"/>
      <c r="AA672" s="597"/>
      <c r="AB672" s="597"/>
      <c r="AC672" s="597"/>
      <c r="AD672" s="597"/>
      <c r="AE672" s="597"/>
      <c r="AF672" s="597"/>
      <c r="AG672" s="597"/>
      <c r="AH672" s="597"/>
      <c r="AI672" s="597"/>
      <c r="AJ672" s="597"/>
      <c r="AK672" s="597"/>
      <c r="AL672" s="597"/>
      <c r="AM672" s="597"/>
      <c r="AN672" s="597"/>
      <c r="AO672" s="597"/>
      <c r="AP672" s="597"/>
      <c r="AQ672" s="597"/>
      <c r="AR672" s="597"/>
      <c r="AS672" s="597"/>
      <c r="AT672" s="597"/>
      <c r="AU672" s="597"/>
      <c r="AV672" s="597"/>
      <c r="AW672" s="597"/>
      <c r="AX672" s="597"/>
      <c r="AY672" s="597"/>
      <c r="AZ672" s="597"/>
      <c r="BA672" s="597"/>
      <c r="BB672" s="597"/>
    </row>
    <row r="673" spans="1:54" ht="12.6" customHeight="1">
      <c r="A673" s="598" t="s">
        <v>1560</v>
      </c>
      <c r="B673" s="599"/>
      <c r="C673" s="599"/>
      <c r="D673" s="599"/>
      <c r="E673" s="599"/>
      <c r="F673" s="599"/>
      <c r="G673" s="599"/>
      <c r="H673" s="599"/>
      <c r="I673" s="599"/>
      <c r="J673" s="599"/>
      <c r="K673" s="599"/>
      <c r="L673" s="599"/>
      <c r="M673" s="600"/>
      <c r="N673" s="596"/>
      <c r="O673" s="597"/>
      <c r="P673" s="597"/>
      <c r="Q673" s="597"/>
      <c r="R673" s="597"/>
      <c r="S673" s="597"/>
      <c r="T673" s="597"/>
      <c r="U673" s="597"/>
      <c r="V673" s="597"/>
      <c r="W673" s="597"/>
      <c r="X673" s="597"/>
      <c r="Y673" s="597"/>
      <c r="Z673" s="597"/>
      <c r="AA673" s="597"/>
      <c r="AB673" s="597"/>
      <c r="AC673" s="597"/>
      <c r="AD673" s="597"/>
      <c r="AE673" s="597"/>
      <c r="AF673" s="597"/>
      <c r="AG673" s="597"/>
      <c r="AH673" s="597"/>
      <c r="AI673" s="597"/>
      <c r="AJ673" s="597"/>
      <c r="AK673" s="597"/>
      <c r="AL673" s="597"/>
      <c r="AM673" s="597"/>
      <c r="AN673" s="597"/>
      <c r="AO673" s="597"/>
      <c r="AP673" s="597"/>
      <c r="AQ673" s="597"/>
      <c r="AR673" s="597"/>
      <c r="AS673" s="597"/>
      <c r="AT673" s="597"/>
      <c r="AU673" s="597"/>
      <c r="AV673" s="597"/>
      <c r="AW673" s="597"/>
      <c r="AX673" s="597"/>
      <c r="AY673" s="597"/>
      <c r="AZ673" s="597"/>
      <c r="BA673" s="597"/>
      <c r="BB673" s="597"/>
    </row>
    <row r="674" spans="1:54" ht="12.6" customHeight="1">
      <c r="A674" s="601" t="s">
        <v>1561</v>
      </c>
      <c r="B674" s="602"/>
      <c r="C674" s="602"/>
      <c r="D674" s="602"/>
      <c r="E674" s="602"/>
      <c r="F674" s="602"/>
      <c r="G674" s="602"/>
      <c r="H674" s="602"/>
      <c r="I674" s="602"/>
      <c r="J674" s="602"/>
      <c r="K674" s="602"/>
      <c r="L674" s="602"/>
      <c r="M674" s="603"/>
      <c r="N674" s="596"/>
      <c r="O674" s="597"/>
      <c r="P674" s="597"/>
      <c r="Q674" s="597"/>
      <c r="R674" s="597"/>
      <c r="S674" s="597"/>
      <c r="T674" s="597"/>
      <c r="U674" s="597"/>
      <c r="V674" s="597"/>
      <c r="W674" s="597"/>
      <c r="X674" s="597"/>
      <c r="Y674" s="597"/>
      <c r="Z674" s="597"/>
      <c r="AA674" s="597"/>
      <c r="AB674" s="597"/>
      <c r="AC674" s="597"/>
      <c r="AD674" s="597"/>
      <c r="AE674" s="597"/>
      <c r="AF674" s="597"/>
      <c r="AG674" s="597"/>
      <c r="AH674" s="597"/>
      <c r="AI674" s="597"/>
      <c r="AJ674" s="597"/>
      <c r="AK674" s="597"/>
      <c r="AL674" s="597"/>
      <c r="AM674" s="597"/>
      <c r="AN674" s="597"/>
      <c r="AO674" s="597"/>
      <c r="AP674" s="597"/>
      <c r="AQ674" s="597"/>
      <c r="AR674" s="597"/>
      <c r="AS674" s="597"/>
      <c r="AT674" s="597"/>
      <c r="AU674" s="597"/>
      <c r="AV674" s="597"/>
      <c r="AW674" s="597"/>
      <c r="AX674" s="597"/>
      <c r="AY674" s="597"/>
      <c r="AZ674" s="597"/>
      <c r="BA674" s="597"/>
      <c r="BB674" s="597"/>
    </row>
    <row r="675" spans="1:54" ht="12.6" customHeight="1">
      <c r="A675" s="607" t="s">
        <v>1562</v>
      </c>
      <c r="B675" s="607"/>
      <c r="C675" s="607"/>
      <c r="D675" s="607"/>
      <c r="E675" s="607"/>
      <c r="F675" s="607"/>
      <c r="G675" s="607"/>
      <c r="H675" s="607"/>
      <c r="I675" s="607"/>
      <c r="J675" s="607"/>
      <c r="K675" s="607"/>
      <c r="L675" s="607"/>
      <c r="M675" s="607"/>
      <c r="N675" s="596"/>
      <c r="O675" s="597"/>
      <c r="P675" s="597"/>
      <c r="Q675" s="597"/>
      <c r="R675" s="597"/>
      <c r="S675" s="597"/>
      <c r="T675" s="597"/>
      <c r="U675" s="597"/>
      <c r="V675" s="597"/>
      <c r="W675" s="597"/>
      <c r="X675" s="597"/>
      <c r="Y675" s="597"/>
      <c r="Z675" s="597"/>
      <c r="AA675" s="597"/>
      <c r="AB675" s="597"/>
      <c r="AC675" s="597"/>
      <c r="AD675" s="597"/>
      <c r="AE675" s="597"/>
      <c r="AF675" s="597"/>
      <c r="AG675" s="597"/>
      <c r="AH675" s="597"/>
      <c r="AI675" s="597"/>
      <c r="AJ675" s="597"/>
      <c r="AK675" s="597"/>
      <c r="AL675" s="597"/>
      <c r="AM675" s="597"/>
      <c r="AN675" s="597"/>
      <c r="AO675" s="597"/>
      <c r="AP675" s="597"/>
      <c r="AQ675" s="597"/>
      <c r="AR675" s="597"/>
      <c r="AS675" s="597"/>
      <c r="AT675" s="597"/>
      <c r="AU675" s="597"/>
      <c r="AV675" s="597"/>
      <c r="AW675" s="597"/>
      <c r="AX675" s="597"/>
      <c r="AY675" s="597"/>
      <c r="AZ675" s="597"/>
      <c r="BA675" s="597"/>
      <c r="BB675" s="597"/>
    </row>
    <row r="676" spans="1:54" ht="12.6" customHeight="1">
      <c r="A676" s="375"/>
      <c r="B676" s="375"/>
      <c r="C676" s="375"/>
      <c r="D676" s="375"/>
      <c r="E676" s="375"/>
      <c r="F676" s="375"/>
      <c r="G676" s="375"/>
      <c r="H676" s="375"/>
      <c r="I676" s="375"/>
      <c r="J676" s="375"/>
      <c r="K676" s="375"/>
      <c r="L676" s="375"/>
      <c r="M676" s="375"/>
      <c r="N676" s="155"/>
      <c r="O676" s="155"/>
      <c r="P676" s="155"/>
      <c r="Q676" s="155"/>
      <c r="R676" s="155"/>
      <c r="S676" s="155"/>
      <c r="T676" s="155"/>
      <c r="U676" s="155"/>
      <c r="V676" s="155"/>
      <c r="W676" s="155"/>
      <c r="X676" s="155"/>
      <c r="Y676" s="155"/>
      <c r="Z676" s="155"/>
      <c r="AA676" s="155"/>
      <c r="AB676" s="155"/>
      <c r="AC676" s="155"/>
      <c r="AD676" s="155"/>
      <c r="AE676" s="155"/>
      <c r="AF676" s="155"/>
      <c r="AG676" s="155"/>
      <c r="AH676" s="155"/>
      <c r="AI676" s="155"/>
      <c r="AJ676" s="155"/>
      <c r="AK676" s="155"/>
      <c r="AL676" s="155"/>
      <c r="AM676" s="155"/>
      <c r="AN676" s="155"/>
      <c r="AO676" s="155"/>
      <c r="AP676" s="155"/>
      <c r="AQ676" s="155"/>
      <c r="AR676" s="155"/>
      <c r="AS676" s="155"/>
      <c r="AT676" s="155"/>
      <c r="AU676" s="155"/>
      <c r="AV676" s="155"/>
      <c r="AW676" s="155"/>
      <c r="AX676" s="155"/>
      <c r="AY676" s="155"/>
      <c r="AZ676" s="155"/>
      <c r="BA676" s="155"/>
      <c r="BB676" s="155"/>
    </row>
    <row r="677" spans="1:54" ht="12.6" customHeight="1">
      <c r="A677" s="90" t="s">
        <v>1418</v>
      </c>
    </row>
    <row r="678" spans="1:54" ht="12.6" customHeight="1">
      <c r="A678" s="988" t="s">
        <v>1559</v>
      </c>
      <c r="B678" s="989"/>
      <c r="C678" s="989"/>
      <c r="D678" s="989"/>
      <c r="E678" s="989"/>
      <c r="F678" s="989"/>
      <c r="G678" s="989"/>
      <c r="H678" s="989"/>
      <c r="I678" s="989"/>
      <c r="J678" s="989"/>
      <c r="K678" s="989"/>
      <c r="L678" s="989"/>
      <c r="M678" s="989"/>
      <c r="N678" s="989"/>
      <c r="O678" s="989"/>
      <c r="P678" s="989"/>
      <c r="Q678" s="989"/>
      <c r="R678" s="989"/>
      <c r="S678" s="989"/>
      <c r="T678" s="989"/>
      <c r="U678" s="989"/>
      <c r="V678" s="989"/>
      <c r="W678" s="989"/>
      <c r="X678" s="989"/>
      <c r="Y678" s="989"/>
      <c r="Z678" s="989"/>
      <c r="AA678" s="989"/>
      <c r="AB678" s="989"/>
      <c r="AC678" s="989"/>
      <c r="AD678" s="989"/>
      <c r="AE678" s="989"/>
      <c r="AF678" s="989"/>
      <c r="AG678" s="989"/>
      <c r="AH678" s="989"/>
      <c r="AI678" s="989"/>
      <c r="AJ678" s="989"/>
      <c r="AK678" s="990"/>
      <c r="AL678" s="795" t="s">
        <v>1563</v>
      </c>
      <c r="AM678" s="796"/>
      <c r="AN678" s="796"/>
      <c r="AO678" s="796"/>
      <c r="AP678" s="796"/>
      <c r="AQ678" s="796"/>
      <c r="AR678" s="796"/>
      <c r="AS678" s="796"/>
      <c r="AT678" s="796"/>
      <c r="AU678" s="796"/>
      <c r="AV678" s="796"/>
      <c r="AW678" s="796"/>
      <c r="AX678" s="796"/>
      <c r="AY678" s="796"/>
      <c r="AZ678" s="796"/>
      <c r="BA678" s="796"/>
      <c r="BB678" s="797"/>
    </row>
    <row r="679" spans="1:54" s="140" customFormat="1" ht="12.6" customHeight="1">
      <c r="A679" s="991" t="s">
        <v>1564</v>
      </c>
      <c r="B679" s="991"/>
      <c r="C679" s="991"/>
      <c r="D679" s="991"/>
      <c r="E679" s="991"/>
      <c r="F679" s="991"/>
      <c r="G679" s="991"/>
      <c r="H679" s="991"/>
      <c r="I679" s="991"/>
      <c r="J679" s="991"/>
      <c r="K679" s="991"/>
      <c r="L679" s="991"/>
      <c r="M679" s="991"/>
      <c r="N679" s="991"/>
      <c r="O679" s="991"/>
      <c r="P679" s="991"/>
      <c r="Q679" s="991"/>
      <c r="R679" s="991"/>
      <c r="S679" s="991"/>
      <c r="T679" s="991"/>
      <c r="U679" s="991"/>
      <c r="V679" s="991"/>
      <c r="W679" s="991"/>
      <c r="X679" s="991"/>
      <c r="Y679" s="991"/>
      <c r="Z679" s="991"/>
      <c r="AA679" s="991"/>
      <c r="AB679" s="991"/>
      <c r="AC679" s="991"/>
      <c r="AD679" s="991"/>
      <c r="AE679" s="991"/>
      <c r="AF679" s="991"/>
      <c r="AG679" s="991"/>
      <c r="AH679" s="991"/>
      <c r="AI679" s="991"/>
      <c r="AJ679" s="991"/>
      <c r="AK679" s="991"/>
      <c r="AL679" s="815"/>
      <c r="AM679" s="815"/>
      <c r="AN679" s="815"/>
      <c r="AO679" s="815"/>
      <c r="AP679" s="815"/>
      <c r="AQ679" s="815"/>
      <c r="AR679" s="815"/>
      <c r="AS679" s="815"/>
      <c r="AT679" s="815"/>
      <c r="AU679" s="815"/>
      <c r="AV679" s="815"/>
      <c r="AW679" s="815"/>
      <c r="AX679" s="815"/>
      <c r="AY679" s="815"/>
      <c r="AZ679" s="815"/>
      <c r="BA679" s="815"/>
      <c r="BB679" s="815"/>
    </row>
    <row r="680" spans="1:54" s="140" customFormat="1" ht="12.6" customHeight="1">
      <c r="A680" s="992" t="s">
        <v>1565</v>
      </c>
      <c r="B680" s="992"/>
      <c r="C680" s="992"/>
      <c r="D680" s="992"/>
      <c r="E680" s="992"/>
      <c r="F680" s="992"/>
      <c r="G680" s="992"/>
      <c r="H680" s="992"/>
      <c r="I680" s="992"/>
      <c r="J680" s="992"/>
      <c r="K680" s="992"/>
      <c r="L680" s="992"/>
      <c r="M680" s="992"/>
      <c r="N680" s="992"/>
      <c r="O680" s="992"/>
      <c r="P680" s="992"/>
      <c r="Q680" s="992"/>
      <c r="R680" s="992"/>
      <c r="S680" s="992"/>
      <c r="T680" s="992"/>
      <c r="U680" s="992"/>
      <c r="V680" s="992"/>
      <c r="W680" s="992"/>
      <c r="X680" s="992"/>
      <c r="Y680" s="992"/>
      <c r="Z680" s="992"/>
      <c r="AA680" s="992"/>
      <c r="AB680" s="992"/>
      <c r="AC680" s="992"/>
      <c r="AD680" s="992"/>
      <c r="AE680" s="992"/>
      <c r="AF680" s="992"/>
      <c r="AG680" s="992"/>
      <c r="AH680" s="992"/>
      <c r="AI680" s="992"/>
      <c r="AJ680" s="992"/>
      <c r="AK680" s="992"/>
      <c r="AL680" s="815"/>
      <c r="AM680" s="815"/>
      <c r="AN680" s="815"/>
      <c r="AO680" s="815"/>
      <c r="AP680" s="815"/>
      <c r="AQ680" s="815"/>
      <c r="AR680" s="815"/>
      <c r="AS680" s="815"/>
      <c r="AT680" s="815"/>
      <c r="AU680" s="815"/>
      <c r="AV680" s="815"/>
      <c r="AW680" s="815"/>
      <c r="AX680" s="815"/>
      <c r="AY680" s="815"/>
      <c r="AZ680" s="815"/>
      <c r="BA680" s="815"/>
      <c r="BB680" s="815"/>
    </row>
    <row r="681" spans="1:54" ht="12.6" customHeight="1">
      <c r="A681" s="140" t="s">
        <v>4876</v>
      </c>
    </row>
    <row r="682" spans="1:54" ht="15" customHeight="1">
      <c r="A682" s="588"/>
      <c r="B682" s="589"/>
      <c r="C682" s="589"/>
      <c r="D682" s="589"/>
      <c r="E682" s="589"/>
      <c r="F682" s="589"/>
      <c r="G682" s="589"/>
      <c r="H682" s="589"/>
      <c r="I682" s="589"/>
      <c r="J682" s="589"/>
      <c r="K682" s="589"/>
      <c r="L682" s="589"/>
      <c r="M682" s="589"/>
      <c r="N682" s="589"/>
      <c r="O682" s="589"/>
      <c r="P682" s="589"/>
      <c r="Q682" s="589"/>
      <c r="R682" s="589"/>
      <c r="S682" s="589"/>
      <c r="T682" s="589"/>
      <c r="U682" s="589"/>
      <c r="V682" s="589"/>
      <c r="W682" s="589"/>
      <c r="X682" s="589"/>
      <c r="Y682" s="589"/>
      <c r="Z682" s="589"/>
      <c r="AA682" s="589"/>
      <c r="AB682" s="589"/>
      <c r="AC682" s="589"/>
      <c r="AD682" s="589"/>
      <c r="AE682" s="589"/>
      <c r="AF682" s="589"/>
      <c r="AG682" s="589"/>
      <c r="AH682" s="589"/>
      <c r="AI682" s="589"/>
      <c r="AJ682" s="589"/>
      <c r="AK682" s="589"/>
      <c r="AL682" s="589"/>
      <c r="AM682" s="589"/>
      <c r="AN682" s="589"/>
      <c r="AO682" s="589"/>
      <c r="AP682" s="589"/>
      <c r="AQ682" s="589"/>
      <c r="AR682" s="589"/>
      <c r="AS682" s="589"/>
      <c r="AT682" s="589"/>
      <c r="AU682" s="589"/>
      <c r="AV682" s="589"/>
      <c r="AW682" s="589"/>
      <c r="AX682" s="589"/>
      <c r="AY682" s="367"/>
      <c r="AZ682" s="367"/>
      <c r="BA682" s="367"/>
      <c r="BB682" s="367"/>
    </row>
    <row r="683" spans="1:54" ht="15" customHeight="1">
      <c r="A683" s="590"/>
      <c r="B683" s="591"/>
      <c r="C683" s="591"/>
      <c r="D683" s="591"/>
      <c r="E683" s="591"/>
      <c r="F683" s="591"/>
      <c r="G683" s="591"/>
      <c r="H683" s="591"/>
      <c r="I683" s="591"/>
      <c r="J683" s="591"/>
      <c r="K683" s="591"/>
      <c r="L683" s="591"/>
      <c r="M683" s="591"/>
      <c r="N683" s="591"/>
      <c r="O683" s="591"/>
      <c r="P683" s="591"/>
      <c r="Q683" s="591"/>
      <c r="R683" s="591"/>
      <c r="S683" s="591"/>
      <c r="T683" s="591"/>
      <c r="U683" s="591"/>
      <c r="V683" s="591"/>
      <c r="W683" s="591"/>
      <c r="X683" s="591"/>
      <c r="Y683" s="591"/>
      <c r="Z683" s="591"/>
      <c r="AA683" s="591"/>
      <c r="AB683" s="591"/>
      <c r="AC683" s="591"/>
      <c r="AD683" s="591"/>
      <c r="AE683" s="591"/>
      <c r="AF683" s="591"/>
      <c r="AG683" s="591"/>
      <c r="AH683" s="591"/>
      <c r="AI683" s="591"/>
      <c r="AJ683" s="591"/>
      <c r="AK683" s="591"/>
      <c r="AL683" s="591"/>
      <c r="AM683" s="591"/>
      <c r="AN683" s="591"/>
      <c r="AO683" s="591"/>
      <c r="AP683" s="591"/>
      <c r="AQ683" s="591"/>
      <c r="AR683" s="591"/>
      <c r="AS683" s="591"/>
      <c r="AT683" s="591"/>
      <c r="AU683" s="591"/>
      <c r="AV683" s="591"/>
      <c r="AW683" s="591"/>
      <c r="AX683" s="591"/>
      <c r="AY683" s="367"/>
      <c r="AZ683" s="367"/>
      <c r="BA683" s="367"/>
      <c r="BB683" s="367"/>
    </row>
    <row r="684" spans="1:54" s="103" customFormat="1" ht="12.6" customHeight="1"/>
    <row r="685" spans="1:54" s="103" customFormat="1" ht="12.6" customHeight="1"/>
    <row r="686" spans="1:54" s="103" customFormat="1" ht="12.6" customHeight="1"/>
    <row r="687" spans="1:54" s="103" customFormat="1" ht="12.6" customHeight="1"/>
    <row r="688" spans="1:54" s="103" customFormat="1" ht="12.6" customHeight="1"/>
    <row r="689" spans="1:53" s="103" customFormat="1" ht="12.6" customHeight="1"/>
    <row r="690" spans="1:53" s="103" customFormat="1" ht="12.6" customHeight="1"/>
    <row r="691" spans="1:53" s="103" customFormat="1" ht="12.6" customHeight="1"/>
    <row r="692" spans="1:53" s="103" customFormat="1" ht="12.6" customHeight="1"/>
    <row r="693" spans="1:53" s="103" customFormat="1" ht="12.6" customHeight="1"/>
    <row r="694" spans="1:53" s="103" customFormat="1" ht="12.6" customHeight="1"/>
    <row r="695" spans="1:53" s="103" customFormat="1" ht="12.6" customHeight="1"/>
    <row r="696" spans="1:53" s="103" customFormat="1" ht="12.6" customHeight="1"/>
    <row r="697" spans="1:53" s="103" customFormat="1" ht="12.6" customHeight="1"/>
    <row r="698" spans="1:53" s="103" customFormat="1" ht="12.6" customHeight="1"/>
    <row r="699" spans="1:53" s="103" customFormat="1" ht="12.6" customHeight="1"/>
    <row r="700" spans="1:53" s="103" customFormat="1" ht="12.6" customHeight="1"/>
    <row r="701" spans="1:53" s="103" customFormat="1" ht="12.6" customHeight="1"/>
    <row r="702" spans="1:53" s="103" customFormat="1" ht="12.6" customHeight="1"/>
    <row r="703" spans="1:53" s="103" customFormat="1" ht="12.6" customHeight="1"/>
    <row r="704" spans="1:53" ht="27.75" customHeight="1">
      <c r="A704" s="900" t="s">
        <v>4928</v>
      </c>
      <c r="B704" s="900"/>
      <c r="C704" s="900"/>
      <c r="D704" s="900"/>
      <c r="E704" s="900"/>
      <c r="F704" s="900"/>
      <c r="G704" s="900"/>
      <c r="H704" s="900"/>
      <c r="I704" s="900"/>
      <c r="J704" s="900"/>
      <c r="K704" s="900"/>
      <c r="L704" s="900"/>
      <c r="M704" s="900"/>
      <c r="N704" s="900"/>
      <c r="O704" s="900"/>
      <c r="P704" s="900"/>
      <c r="Q704" s="900"/>
      <c r="R704" s="900"/>
      <c r="S704" s="900"/>
      <c r="T704" s="900"/>
      <c r="U704" s="900"/>
      <c r="V704" s="900"/>
      <c r="W704" s="900"/>
      <c r="X704" s="900"/>
      <c r="Y704" s="900"/>
      <c r="Z704" s="900"/>
      <c r="AA704" s="900"/>
      <c r="AB704" s="900"/>
      <c r="AC704" s="900"/>
      <c r="AD704" s="900"/>
      <c r="AE704" s="900"/>
      <c r="AF704" s="900"/>
      <c r="AG704" s="900"/>
      <c r="AH704" s="900"/>
      <c r="AI704" s="900"/>
      <c r="AJ704" s="900"/>
      <c r="AK704" s="900"/>
      <c r="AL704" s="900"/>
      <c r="AM704" s="900"/>
      <c r="AN704" s="900"/>
      <c r="AO704" s="900"/>
      <c r="AP704" s="900"/>
      <c r="AQ704" s="900"/>
      <c r="AR704" s="900"/>
      <c r="AS704" s="900"/>
      <c r="AT704" s="900"/>
      <c r="AU704" s="900"/>
      <c r="AV704" s="900"/>
      <c r="AW704" s="900"/>
      <c r="AX704" s="900"/>
      <c r="AY704" s="900"/>
      <c r="AZ704" s="900"/>
      <c r="BA704" s="900"/>
    </row>
    <row r="705" spans="1:54" ht="12.6" customHeight="1">
      <c r="A705" s="759" t="s">
        <v>1545</v>
      </c>
      <c r="B705" s="760"/>
      <c r="C705" s="760"/>
      <c r="D705" s="760"/>
      <c r="E705" s="760"/>
      <c r="F705" s="760"/>
      <c r="G705" s="760"/>
      <c r="H705" s="760"/>
      <c r="I705" s="760"/>
      <c r="J705" s="760"/>
      <c r="K705" s="760"/>
      <c r="L705" s="760"/>
      <c r="M705" s="760"/>
      <c r="N705" s="760"/>
      <c r="O705" s="760"/>
      <c r="P705" s="760"/>
      <c r="Q705" s="760"/>
      <c r="R705" s="760"/>
      <c r="S705" s="760"/>
      <c r="T705" s="760"/>
      <c r="U705" s="760"/>
      <c r="V705" s="760"/>
      <c r="W705" s="760"/>
      <c r="X705" s="760"/>
      <c r="Y705" s="760"/>
      <c r="Z705" s="760"/>
      <c r="AA705" s="760"/>
      <c r="AB705" s="760"/>
      <c r="AC705" s="760"/>
      <c r="AD705" s="760"/>
      <c r="AE705" s="760"/>
      <c r="AF705" s="760"/>
      <c r="AG705" s="760"/>
      <c r="AH705" s="760"/>
      <c r="AI705" s="760"/>
      <c r="AJ705" s="760"/>
      <c r="AK705" s="760"/>
      <c r="AL705" s="678" t="s">
        <v>1566</v>
      </c>
      <c r="AM705" s="679"/>
      <c r="AN705" s="679"/>
      <c r="AO705" s="679"/>
      <c r="AP705" s="679"/>
      <c r="AQ705" s="679"/>
      <c r="AR705" s="679"/>
      <c r="AS705" s="679"/>
      <c r="AT705" s="679"/>
      <c r="AU705" s="679"/>
      <c r="AV705" s="679"/>
      <c r="AW705" s="679"/>
      <c r="AX705" s="679"/>
      <c r="AY705" s="679"/>
      <c r="AZ705" s="679"/>
      <c r="BA705" s="679"/>
      <c r="BB705" s="819"/>
    </row>
    <row r="706" spans="1:54" ht="12.6" customHeight="1">
      <c r="A706" s="680"/>
      <c r="B706" s="681"/>
      <c r="C706" s="681"/>
      <c r="D706" s="681"/>
      <c r="E706" s="681"/>
      <c r="F706" s="681"/>
      <c r="G706" s="681"/>
      <c r="H706" s="681"/>
      <c r="I706" s="681"/>
      <c r="J706" s="681"/>
      <c r="K706" s="681"/>
      <c r="L706" s="681"/>
      <c r="M706" s="681"/>
      <c r="N706" s="681"/>
      <c r="O706" s="681"/>
      <c r="P706" s="681"/>
      <c r="Q706" s="681"/>
      <c r="R706" s="681"/>
      <c r="S706" s="681"/>
      <c r="T706" s="681"/>
      <c r="U706" s="681"/>
      <c r="V706" s="681"/>
      <c r="W706" s="681"/>
      <c r="X706" s="681"/>
      <c r="Y706" s="681"/>
      <c r="Z706" s="681"/>
      <c r="AA706" s="681"/>
      <c r="AB706" s="681"/>
      <c r="AC706" s="681"/>
      <c r="AD706" s="681"/>
      <c r="AE706" s="681"/>
      <c r="AF706" s="681"/>
      <c r="AG706" s="681"/>
      <c r="AH706" s="681"/>
      <c r="AI706" s="681"/>
      <c r="AJ706" s="681"/>
      <c r="AK706" s="681"/>
      <c r="AL706" s="583" t="s">
        <v>1256</v>
      </c>
      <c r="AM706" s="584"/>
      <c r="AN706" s="584"/>
      <c r="AO706" s="584"/>
      <c r="AP706" s="584"/>
      <c r="AQ706" s="584"/>
      <c r="AR706" s="584"/>
      <c r="AS706" s="584"/>
      <c r="AT706" s="584"/>
      <c r="AU706" s="584"/>
      <c r="AV706" s="584"/>
      <c r="AW706" s="584"/>
      <c r="AX706" s="584"/>
      <c r="AY706" s="584"/>
      <c r="AZ706" s="584"/>
      <c r="BA706" s="584"/>
      <c r="BB706" s="585"/>
    </row>
    <row r="707" spans="1:54" ht="12.6" customHeight="1">
      <c r="A707" s="601" t="s">
        <v>1567</v>
      </c>
      <c r="B707" s="602"/>
      <c r="C707" s="602"/>
      <c r="D707" s="602"/>
      <c r="E707" s="602"/>
      <c r="F707" s="602"/>
      <c r="G707" s="602"/>
      <c r="H707" s="602"/>
      <c r="I707" s="602"/>
      <c r="J707" s="602"/>
      <c r="K707" s="602"/>
      <c r="L707" s="602"/>
      <c r="M707" s="602"/>
      <c r="N707" s="602"/>
      <c r="O707" s="602"/>
      <c r="P707" s="602"/>
      <c r="Q707" s="602"/>
      <c r="R707" s="602"/>
      <c r="S707" s="602"/>
      <c r="T707" s="602"/>
      <c r="U707" s="602"/>
      <c r="V707" s="602"/>
      <c r="W707" s="602"/>
      <c r="X707" s="602"/>
      <c r="Y707" s="602"/>
      <c r="Z707" s="602"/>
      <c r="AA707" s="602"/>
      <c r="AB707" s="602"/>
      <c r="AC707" s="602"/>
      <c r="AD707" s="602"/>
      <c r="AE707" s="602"/>
      <c r="AF707" s="602"/>
      <c r="AG707" s="602"/>
      <c r="AH707" s="602"/>
      <c r="AI707" s="602"/>
      <c r="AJ707" s="602"/>
      <c r="AK707" s="602"/>
      <c r="AL707" s="604"/>
      <c r="AM707" s="605"/>
      <c r="AN707" s="605"/>
      <c r="AO707" s="605"/>
      <c r="AP707" s="605"/>
      <c r="AQ707" s="605"/>
      <c r="AR707" s="605"/>
      <c r="AS707" s="605"/>
      <c r="AT707" s="605"/>
      <c r="AU707" s="605"/>
      <c r="AV707" s="605"/>
      <c r="AW707" s="605"/>
      <c r="AX707" s="605"/>
      <c r="AY707" s="605"/>
      <c r="AZ707" s="605"/>
      <c r="BA707" s="605"/>
      <c r="BB707" s="606"/>
    </row>
    <row r="708" spans="1:54" ht="12.6" customHeight="1">
      <c r="A708" s="601" t="s">
        <v>4884</v>
      </c>
      <c r="B708" s="602"/>
      <c r="C708" s="602"/>
      <c r="D708" s="602"/>
      <c r="E708" s="602"/>
      <c r="F708" s="602"/>
      <c r="G708" s="602"/>
      <c r="H708" s="602"/>
      <c r="I708" s="602"/>
      <c r="J708" s="602"/>
      <c r="K708" s="602"/>
      <c r="L708" s="602"/>
      <c r="M708" s="602"/>
      <c r="N708" s="602"/>
      <c r="O708" s="602"/>
      <c r="P708" s="602"/>
      <c r="Q708" s="602"/>
      <c r="R708" s="602"/>
      <c r="S708" s="602"/>
      <c r="T708" s="602"/>
      <c r="U708" s="602"/>
      <c r="V708" s="602"/>
      <c r="W708" s="602"/>
      <c r="X708" s="602"/>
      <c r="Y708" s="602"/>
      <c r="Z708" s="602"/>
      <c r="AA708" s="602"/>
      <c r="AB708" s="602"/>
      <c r="AC708" s="602"/>
      <c r="AD708" s="602"/>
      <c r="AE708" s="602"/>
      <c r="AF708" s="602"/>
      <c r="AG708" s="602"/>
      <c r="AH708" s="602"/>
      <c r="AI708" s="602"/>
      <c r="AJ708" s="602"/>
      <c r="AK708" s="602"/>
      <c r="AL708" s="604"/>
      <c r="AM708" s="605"/>
      <c r="AN708" s="605"/>
      <c r="AO708" s="605"/>
      <c r="AP708" s="605"/>
      <c r="AQ708" s="605"/>
      <c r="AR708" s="605"/>
      <c r="AS708" s="605"/>
      <c r="AT708" s="605"/>
      <c r="AU708" s="605"/>
      <c r="AV708" s="605"/>
      <c r="AW708" s="605"/>
      <c r="AX708" s="605"/>
      <c r="AY708" s="605"/>
      <c r="AZ708" s="605"/>
      <c r="BA708" s="605"/>
      <c r="BB708" s="606"/>
    </row>
    <row r="709" spans="1:54" ht="12.6" customHeight="1">
      <c r="A709" s="140" t="s">
        <v>4847</v>
      </c>
    </row>
    <row r="710" spans="1:54" ht="15" customHeight="1">
      <c r="A710" s="588"/>
      <c r="B710" s="589"/>
      <c r="C710" s="589"/>
      <c r="D710" s="589"/>
      <c r="E710" s="589"/>
      <c r="F710" s="589"/>
      <c r="G710" s="589"/>
      <c r="H710" s="589"/>
      <c r="I710" s="589"/>
      <c r="J710" s="589"/>
      <c r="K710" s="589"/>
      <c r="L710" s="589"/>
      <c r="M710" s="589"/>
      <c r="N710" s="589"/>
      <c r="O710" s="589"/>
      <c r="P710" s="589"/>
      <c r="Q710" s="589"/>
      <c r="R710" s="589"/>
      <c r="S710" s="589"/>
      <c r="T710" s="589"/>
      <c r="U710" s="589"/>
      <c r="V710" s="589"/>
      <c r="W710" s="589"/>
      <c r="X710" s="589"/>
      <c r="Y710" s="589"/>
      <c r="Z710" s="589"/>
      <c r="AA710" s="589"/>
      <c r="AB710" s="589"/>
      <c r="AC710" s="589"/>
      <c r="AD710" s="589"/>
      <c r="AE710" s="589"/>
      <c r="AF710" s="589"/>
      <c r="AG710" s="589"/>
      <c r="AH710" s="589"/>
      <c r="AI710" s="589"/>
      <c r="AJ710" s="589"/>
      <c r="AK710" s="589"/>
      <c r="AL710" s="589"/>
      <c r="AM710" s="589"/>
      <c r="AN710" s="589"/>
      <c r="AO710" s="589"/>
      <c r="AP710" s="589"/>
      <c r="AQ710" s="589"/>
      <c r="AR710" s="589"/>
      <c r="AS710" s="589"/>
      <c r="AT710" s="589"/>
      <c r="AU710" s="589"/>
      <c r="AV710" s="589"/>
      <c r="AW710" s="589"/>
      <c r="AX710" s="589"/>
      <c r="AY710" s="367"/>
      <c r="AZ710" s="367"/>
      <c r="BA710" s="367"/>
      <c r="BB710" s="367"/>
    </row>
    <row r="711" spans="1:54" ht="15" customHeight="1">
      <c r="A711" s="590"/>
      <c r="B711" s="591"/>
      <c r="C711" s="591"/>
      <c r="D711" s="591"/>
      <c r="E711" s="591"/>
      <c r="F711" s="591"/>
      <c r="G711" s="591"/>
      <c r="H711" s="591"/>
      <c r="I711" s="591"/>
      <c r="J711" s="591"/>
      <c r="K711" s="591"/>
      <c r="L711" s="591"/>
      <c r="M711" s="591"/>
      <c r="N711" s="591"/>
      <c r="O711" s="591"/>
      <c r="P711" s="591"/>
      <c r="Q711" s="591"/>
      <c r="R711" s="591"/>
      <c r="S711" s="591"/>
      <c r="T711" s="591"/>
      <c r="U711" s="591"/>
      <c r="V711" s="591"/>
      <c r="W711" s="591"/>
      <c r="X711" s="591"/>
      <c r="Y711" s="591"/>
      <c r="Z711" s="591"/>
      <c r="AA711" s="591"/>
      <c r="AB711" s="591"/>
      <c r="AC711" s="591"/>
      <c r="AD711" s="591"/>
      <c r="AE711" s="591"/>
      <c r="AF711" s="591"/>
      <c r="AG711" s="591"/>
      <c r="AH711" s="591"/>
      <c r="AI711" s="591"/>
      <c r="AJ711" s="591"/>
      <c r="AK711" s="591"/>
      <c r="AL711" s="591"/>
      <c r="AM711" s="591"/>
      <c r="AN711" s="591"/>
      <c r="AO711" s="591"/>
      <c r="AP711" s="591"/>
      <c r="AQ711" s="591"/>
      <c r="AR711" s="591"/>
      <c r="AS711" s="591"/>
      <c r="AT711" s="591"/>
      <c r="AU711" s="591"/>
      <c r="AV711" s="591"/>
      <c r="AW711" s="591"/>
      <c r="AX711" s="591"/>
      <c r="AY711" s="367"/>
      <c r="AZ711" s="367"/>
      <c r="BA711" s="367"/>
      <c r="BB711" s="367"/>
    </row>
    <row r="712" spans="1:54" s="181" customFormat="1" ht="17.25" customHeight="1">
      <c r="A712" s="180" t="s">
        <v>4929</v>
      </c>
      <c r="B712" s="180"/>
      <c r="C712" s="180"/>
      <c r="D712" s="180"/>
      <c r="E712" s="180"/>
      <c r="F712" s="180"/>
      <c r="G712" s="180"/>
      <c r="H712" s="180"/>
      <c r="I712" s="180"/>
      <c r="J712" s="180"/>
      <c r="K712" s="180"/>
      <c r="L712" s="180"/>
      <c r="M712" s="180"/>
      <c r="N712" s="180"/>
      <c r="O712" s="180"/>
      <c r="P712" s="180"/>
      <c r="Q712" s="180"/>
      <c r="R712" s="180"/>
      <c r="S712" s="180"/>
      <c r="T712" s="180"/>
      <c r="U712" s="180"/>
      <c r="V712" s="180"/>
      <c r="W712" s="180"/>
      <c r="X712" s="180"/>
      <c r="Y712" s="180"/>
      <c r="Z712" s="180"/>
      <c r="AA712" s="180"/>
      <c r="AB712" s="180"/>
      <c r="AC712" s="180"/>
      <c r="AD712" s="180"/>
      <c r="AE712" s="180"/>
      <c r="AF712" s="180"/>
      <c r="AG712" s="180"/>
      <c r="AH712" s="180"/>
      <c r="AI712" s="180"/>
      <c r="AJ712" s="180"/>
      <c r="AK712" s="180"/>
      <c r="AL712" s="180"/>
      <c r="AM712" s="180"/>
      <c r="AN712" s="180"/>
      <c r="AO712" s="180"/>
      <c r="AP712" s="180"/>
      <c r="AQ712" s="180"/>
      <c r="AR712" s="180"/>
      <c r="AS712" s="180"/>
      <c r="AT712" s="180"/>
      <c r="AU712" s="180"/>
      <c r="AV712" s="180"/>
      <c r="AW712" s="180"/>
      <c r="AX712" s="180"/>
      <c r="AY712" s="180"/>
      <c r="AZ712" s="180"/>
      <c r="BA712" s="180"/>
      <c r="BB712" s="180"/>
    </row>
    <row r="713" spans="1:54" ht="12.6" customHeight="1">
      <c r="A713" s="90" t="s">
        <v>1380</v>
      </c>
    </row>
    <row r="714" spans="1:54" ht="11.1" customHeight="1">
      <c r="A714" s="678"/>
      <c r="B714" s="679"/>
      <c r="C714" s="679"/>
      <c r="D714" s="679"/>
      <c r="E714" s="679"/>
      <c r="F714" s="679"/>
      <c r="G714" s="679"/>
      <c r="H714" s="679"/>
      <c r="I714" s="679"/>
      <c r="J714" s="679"/>
      <c r="K714" s="679"/>
      <c r="L714" s="679"/>
      <c r="M714" s="679"/>
      <c r="N714" s="679"/>
      <c r="O714" s="819"/>
      <c r="P714" s="678"/>
      <c r="Q714" s="679"/>
      <c r="R714" s="679"/>
      <c r="S714" s="679"/>
      <c r="T714" s="679"/>
      <c r="U714" s="679"/>
      <c r="V714" s="679"/>
      <c r="W714" s="679"/>
      <c r="X714" s="679"/>
      <c r="Y714" s="679"/>
      <c r="Z714" s="819"/>
      <c r="AA714" s="678"/>
      <c r="AB714" s="679"/>
      <c r="AC714" s="679"/>
      <c r="AD714" s="679"/>
      <c r="AE714" s="679"/>
      <c r="AF714" s="679"/>
      <c r="AG714" s="679"/>
      <c r="AH714" s="679"/>
      <c r="AI714" s="679"/>
      <c r="AJ714" s="679"/>
      <c r="AK714" s="819"/>
      <c r="AL714" s="678" t="s">
        <v>1568</v>
      </c>
      <c r="AM714" s="679"/>
      <c r="AN714" s="679"/>
      <c r="AO714" s="679"/>
      <c r="AP714" s="679"/>
      <c r="AQ714" s="679"/>
      <c r="AR714" s="679"/>
      <c r="AS714" s="679"/>
      <c r="AT714" s="679"/>
      <c r="AU714" s="679"/>
      <c r="AV714" s="679"/>
      <c r="AW714" s="679"/>
      <c r="AX714" s="679"/>
      <c r="AY714" s="679"/>
      <c r="AZ714" s="679"/>
      <c r="BA714" s="679"/>
      <c r="BB714" s="819"/>
    </row>
    <row r="715" spans="1:54" ht="11.1" customHeight="1">
      <c r="A715" s="580"/>
      <c r="B715" s="581"/>
      <c r="C715" s="581"/>
      <c r="D715" s="581"/>
      <c r="E715" s="581"/>
      <c r="F715" s="581"/>
      <c r="G715" s="581"/>
      <c r="H715" s="581"/>
      <c r="I715" s="581"/>
      <c r="J715" s="581"/>
      <c r="K715" s="581"/>
      <c r="L715" s="581"/>
      <c r="M715" s="581"/>
      <c r="N715" s="581"/>
      <c r="O715" s="582"/>
      <c r="P715" s="580"/>
      <c r="Q715" s="581"/>
      <c r="R715" s="581"/>
      <c r="S715" s="581"/>
      <c r="T715" s="581"/>
      <c r="U715" s="581"/>
      <c r="V715" s="581"/>
      <c r="W715" s="581"/>
      <c r="X715" s="581"/>
      <c r="Y715" s="581"/>
      <c r="Z715" s="582"/>
      <c r="AA715" s="580" t="s">
        <v>1569</v>
      </c>
      <c r="AB715" s="581"/>
      <c r="AC715" s="581"/>
      <c r="AD715" s="581"/>
      <c r="AE715" s="581"/>
      <c r="AF715" s="581"/>
      <c r="AG715" s="581"/>
      <c r="AH715" s="581"/>
      <c r="AI715" s="581"/>
      <c r="AJ715" s="581"/>
      <c r="AK715" s="582"/>
      <c r="AL715" s="580" t="s">
        <v>1570</v>
      </c>
      <c r="AM715" s="581"/>
      <c r="AN715" s="581"/>
      <c r="AO715" s="581"/>
      <c r="AP715" s="581"/>
      <c r="AQ715" s="581"/>
      <c r="AR715" s="581"/>
      <c r="AS715" s="581"/>
      <c r="AT715" s="581"/>
      <c r="AU715" s="581"/>
      <c r="AV715" s="581"/>
      <c r="AW715" s="581"/>
      <c r="AX715" s="581"/>
      <c r="AY715" s="581"/>
      <c r="AZ715" s="581"/>
      <c r="BA715" s="581"/>
      <c r="BB715" s="582"/>
    </row>
    <row r="716" spans="1:54" ht="11.1" customHeight="1">
      <c r="A716" s="580" t="s">
        <v>1253</v>
      </c>
      <c r="B716" s="581"/>
      <c r="C716" s="581"/>
      <c r="D716" s="581"/>
      <c r="E716" s="581"/>
      <c r="F716" s="581"/>
      <c r="G716" s="581"/>
      <c r="H716" s="581"/>
      <c r="I716" s="581"/>
      <c r="J716" s="581"/>
      <c r="K716" s="581"/>
      <c r="L716" s="581"/>
      <c r="M716" s="581"/>
      <c r="N716" s="581"/>
      <c r="O716" s="582"/>
      <c r="P716" s="580" t="s">
        <v>1571</v>
      </c>
      <c r="Q716" s="581"/>
      <c r="R716" s="581"/>
      <c r="S716" s="581"/>
      <c r="T716" s="581"/>
      <c r="U716" s="581"/>
      <c r="V716" s="581"/>
      <c r="W716" s="581"/>
      <c r="X716" s="581"/>
      <c r="Y716" s="581"/>
      <c r="Z716" s="582"/>
      <c r="AA716" s="580" t="s">
        <v>1572</v>
      </c>
      <c r="AB716" s="581"/>
      <c r="AC716" s="581"/>
      <c r="AD716" s="581"/>
      <c r="AE716" s="581"/>
      <c r="AF716" s="581"/>
      <c r="AG716" s="581"/>
      <c r="AH716" s="581"/>
      <c r="AI716" s="581"/>
      <c r="AJ716" s="581"/>
      <c r="AK716" s="582"/>
      <c r="AL716" s="580" t="s">
        <v>1573</v>
      </c>
      <c r="AM716" s="581"/>
      <c r="AN716" s="581"/>
      <c r="AO716" s="581"/>
      <c r="AP716" s="581"/>
      <c r="AQ716" s="581"/>
      <c r="AR716" s="581"/>
      <c r="AS716" s="581"/>
      <c r="AT716" s="581"/>
      <c r="AU716" s="581"/>
      <c r="AV716" s="581"/>
      <c r="AW716" s="581"/>
      <c r="AX716" s="581"/>
      <c r="AY716" s="581"/>
      <c r="AZ716" s="581"/>
      <c r="BA716" s="581"/>
      <c r="BB716" s="582"/>
    </row>
    <row r="717" spans="1:54" ht="11.1" customHeight="1">
      <c r="A717" s="580"/>
      <c r="B717" s="581"/>
      <c r="C717" s="581"/>
      <c r="D717" s="581"/>
      <c r="E717" s="581"/>
      <c r="F717" s="581"/>
      <c r="G717" s="581"/>
      <c r="H717" s="581"/>
      <c r="I717" s="581"/>
      <c r="J717" s="581"/>
      <c r="K717" s="581"/>
      <c r="L717" s="581"/>
      <c r="M717" s="581"/>
      <c r="N717" s="581"/>
      <c r="O717" s="582"/>
      <c r="P717" s="580" t="s">
        <v>1256</v>
      </c>
      <c r="Q717" s="581"/>
      <c r="R717" s="581"/>
      <c r="S717" s="581"/>
      <c r="T717" s="581"/>
      <c r="U717" s="581"/>
      <c r="V717" s="581"/>
      <c r="W717" s="581"/>
      <c r="X717" s="581"/>
      <c r="Y717" s="581"/>
      <c r="Z717" s="582"/>
      <c r="AA717" s="580" t="s">
        <v>1256</v>
      </c>
      <c r="AB717" s="581"/>
      <c r="AC717" s="581"/>
      <c r="AD717" s="581"/>
      <c r="AE717" s="581"/>
      <c r="AF717" s="581"/>
      <c r="AG717" s="581"/>
      <c r="AH717" s="581"/>
      <c r="AI717" s="581"/>
      <c r="AJ717" s="581"/>
      <c r="AK717" s="582"/>
      <c r="AL717" s="580" t="s">
        <v>1410</v>
      </c>
      <c r="AM717" s="581"/>
      <c r="AN717" s="581"/>
      <c r="AO717" s="581"/>
      <c r="AP717" s="581"/>
      <c r="AQ717" s="581"/>
      <c r="AR717" s="581"/>
      <c r="AS717" s="581"/>
      <c r="AT717" s="581"/>
      <c r="AU717" s="581"/>
      <c r="AV717" s="581"/>
      <c r="AW717" s="581"/>
      <c r="AX717" s="581"/>
      <c r="AY717" s="581"/>
      <c r="AZ717" s="581"/>
      <c r="BA717" s="581"/>
      <c r="BB717" s="582"/>
    </row>
    <row r="718" spans="1:54" ht="11.1" customHeight="1">
      <c r="A718" s="583" t="s">
        <v>1399</v>
      </c>
      <c r="B718" s="584"/>
      <c r="C718" s="584"/>
      <c r="D718" s="584"/>
      <c r="E718" s="584"/>
      <c r="F718" s="584"/>
      <c r="G718" s="584"/>
      <c r="H718" s="584"/>
      <c r="I718" s="584"/>
      <c r="J718" s="584"/>
      <c r="K718" s="584"/>
      <c r="L718" s="584"/>
      <c r="M718" s="584"/>
      <c r="N718" s="584"/>
      <c r="O718" s="585"/>
      <c r="P718" s="583" t="s">
        <v>1400</v>
      </c>
      <c r="Q718" s="584"/>
      <c r="R718" s="584"/>
      <c r="S718" s="584"/>
      <c r="T718" s="584"/>
      <c r="U718" s="584"/>
      <c r="V718" s="584"/>
      <c r="W718" s="584"/>
      <c r="X718" s="584"/>
      <c r="Y718" s="584"/>
      <c r="Z718" s="585"/>
      <c r="AA718" s="583" t="s">
        <v>1401</v>
      </c>
      <c r="AB718" s="584"/>
      <c r="AC718" s="584"/>
      <c r="AD718" s="584"/>
      <c r="AE718" s="584"/>
      <c r="AF718" s="584"/>
      <c r="AG718" s="584"/>
      <c r="AH718" s="584"/>
      <c r="AI718" s="584"/>
      <c r="AJ718" s="584"/>
      <c r="AK718" s="585"/>
      <c r="AL718" s="583" t="s">
        <v>1402</v>
      </c>
      <c r="AM718" s="584"/>
      <c r="AN718" s="584"/>
      <c r="AO718" s="584"/>
      <c r="AP718" s="584"/>
      <c r="AQ718" s="584"/>
      <c r="AR718" s="584"/>
      <c r="AS718" s="584"/>
      <c r="AT718" s="584"/>
      <c r="AU718" s="584"/>
      <c r="AV718" s="584"/>
      <c r="AW718" s="584"/>
      <c r="AX718" s="584"/>
      <c r="AY718" s="584"/>
      <c r="AZ718" s="584"/>
      <c r="BA718" s="584"/>
      <c r="BB718" s="585"/>
    </row>
    <row r="719" spans="1:54" ht="12.6" customHeight="1">
      <c r="A719" s="854" t="s">
        <v>1574</v>
      </c>
      <c r="B719" s="854"/>
      <c r="C719" s="854"/>
      <c r="D719" s="854"/>
      <c r="E719" s="854"/>
      <c r="F719" s="854"/>
      <c r="G719" s="854"/>
      <c r="H719" s="854"/>
      <c r="I719" s="854"/>
      <c r="J719" s="854"/>
      <c r="K719" s="854"/>
      <c r="L719" s="854"/>
      <c r="M719" s="854"/>
      <c r="N719" s="854"/>
      <c r="O719" s="854"/>
      <c r="P719" s="815"/>
      <c r="Q719" s="815"/>
      <c r="R719" s="815"/>
      <c r="S719" s="815"/>
      <c r="T719" s="815"/>
      <c r="U719" s="815"/>
      <c r="V719" s="815"/>
      <c r="W719" s="815"/>
      <c r="X719" s="815"/>
      <c r="Y719" s="815"/>
      <c r="Z719" s="815"/>
      <c r="AA719" s="815"/>
      <c r="AB719" s="815"/>
      <c r="AC719" s="815"/>
      <c r="AD719" s="815"/>
      <c r="AE719" s="815"/>
      <c r="AF719" s="815"/>
      <c r="AG719" s="815"/>
      <c r="AH719" s="815"/>
      <c r="AI719" s="815"/>
      <c r="AJ719" s="815"/>
      <c r="AK719" s="815"/>
      <c r="AL719" s="815"/>
      <c r="AM719" s="815"/>
      <c r="AN719" s="815"/>
      <c r="AO719" s="815"/>
      <c r="AP719" s="815"/>
      <c r="AQ719" s="815"/>
      <c r="AR719" s="815"/>
      <c r="AS719" s="815"/>
      <c r="AT719" s="815"/>
      <c r="AU719" s="815"/>
      <c r="AV719" s="815"/>
      <c r="AW719" s="815"/>
      <c r="AX719" s="815"/>
      <c r="AY719" s="815"/>
      <c r="AZ719" s="815"/>
      <c r="BA719" s="815"/>
      <c r="BB719" s="815"/>
    </row>
    <row r="720" spans="1:54" ht="12.6" customHeight="1">
      <c r="A720" s="607" t="s">
        <v>1575</v>
      </c>
      <c r="B720" s="607"/>
      <c r="C720" s="607"/>
      <c r="D720" s="607"/>
      <c r="E720" s="607"/>
      <c r="F720" s="607"/>
      <c r="G720" s="607"/>
      <c r="H720" s="607"/>
      <c r="I720" s="607"/>
      <c r="J720" s="607"/>
      <c r="K720" s="607"/>
      <c r="L720" s="607"/>
      <c r="M720" s="607"/>
      <c r="N720" s="607"/>
      <c r="O720" s="607"/>
      <c r="P720" s="608"/>
      <c r="Q720" s="608"/>
      <c r="R720" s="608"/>
      <c r="S720" s="608"/>
      <c r="T720" s="608"/>
      <c r="U720" s="608"/>
      <c r="V720" s="608"/>
      <c r="W720" s="608"/>
      <c r="X720" s="608"/>
      <c r="Y720" s="608"/>
      <c r="Z720" s="608"/>
      <c r="AA720" s="608"/>
      <c r="AB720" s="608"/>
      <c r="AC720" s="608"/>
      <c r="AD720" s="608"/>
      <c r="AE720" s="608"/>
      <c r="AF720" s="608"/>
      <c r="AG720" s="608"/>
      <c r="AH720" s="608"/>
      <c r="AI720" s="608"/>
      <c r="AJ720" s="608"/>
      <c r="AK720" s="608"/>
      <c r="AL720" s="608"/>
      <c r="AM720" s="608"/>
      <c r="AN720" s="608"/>
      <c r="AO720" s="608"/>
      <c r="AP720" s="608"/>
      <c r="AQ720" s="608"/>
      <c r="AR720" s="608"/>
      <c r="AS720" s="608"/>
      <c r="AT720" s="608"/>
      <c r="AU720" s="608"/>
      <c r="AV720" s="608"/>
      <c r="AW720" s="608"/>
      <c r="AX720" s="608"/>
      <c r="AY720" s="608"/>
      <c r="AZ720" s="608"/>
      <c r="BA720" s="608"/>
      <c r="BB720" s="608"/>
    </row>
    <row r="721" spans="1:54" ht="12.6" customHeight="1">
      <c r="A721" s="607" t="s">
        <v>1576</v>
      </c>
      <c r="B721" s="607"/>
      <c r="C721" s="607"/>
      <c r="D721" s="607"/>
      <c r="E721" s="607"/>
      <c r="F721" s="607"/>
      <c r="G721" s="607"/>
      <c r="H721" s="607"/>
      <c r="I721" s="607"/>
      <c r="J721" s="607"/>
      <c r="K721" s="607"/>
      <c r="L721" s="607"/>
      <c r="M721" s="607"/>
      <c r="N721" s="607"/>
      <c r="O721" s="607"/>
      <c r="P721" s="608"/>
      <c r="Q721" s="608"/>
      <c r="R721" s="608"/>
      <c r="S721" s="608"/>
      <c r="T721" s="608"/>
      <c r="U721" s="608"/>
      <c r="V721" s="608"/>
      <c r="W721" s="608"/>
      <c r="X721" s="608"/>
      <c r="Y721" s="608"/>
      <c r="Z721" s="608"/>
      <c r="AA721" s="608"/>
      <c r="AB721" s="608"/>
      <c r="AC721" s="608"/>
      <c r="AD721" s="608"/>
      <c r="AE721" s="608"/>
      <c r="AF721" s="608"/>
      <c r="AG721" s="608"/>
      <c r="AH721" s="608"/>
      <c r="AI721" s="608"/>
      <c r="AJ721" s="608"/>
      <c r="AK721" s="608"/>
      <c r="AL721" s="608"/>
      <c r="AM721" s="608"/>
      <c r="AN721" s="608"/>
      <c r="AO721" s="608"/>
      <c r="AP721" s="608"/>
      <c r="AQ721" s="608"/>
      <c r="AR721" s="608"/>
      <c r="AS721" s="608"/>
      <c r="AT721" s="608"/>
      <c r="AU721" s="608"/>
      <c r="AV721" s="608"/>
      <c r="AW721" s="608"/>
      <c r="AX721" s="608"/>
      <c r="AY721" s="608"/>
      <c r="AZ721" s="608"/>
      <c r="BA721" s="608"/>
      <c r="BB721" s="608"/>
    </row>
    <row r="722" spans="1:54" ht="12.6" customHeight="1">
      <c r="A722" s="90" t="s">
        <v>1418</v>
      </c>
    </row>
    <row r="723" spans="1:54" ht="11.1" customHeight="1">
      <c r="A723" s="678"/>
      <c r="B723" s="679"/>
      <c r="C723" s="679"/>
      <c r="D723" s="679"/>
      <c r="E723" s="679"/>
      <c r="F723" s="679"/>
      <c r="G723" s="679"/>
      <c r="H723" s="679"/>
      <c r="I723" s="679"/>
      <c r="J723" s="679"/>
      <c r="K723" s="679"/>
      <c r="L723" s="679"/>
      <c r="M723" s="679"/>
      <c r="N723" s="679"/>
      <c r="O723" s="679"/>
      <c r="P723" s="679"/>
      <c r="Q723" s="679"/>
      <c r="R723" s="679"/>
      <c r="S723" s="679"/>
      <c r="T723" s="819"/>
      <c r="U723" s="678"/>
      <c r="V723" s="679"/>
      <c r="W723" s="679"/>
      <c r="X723" s="679"/>
      <c r="Y723" s="679"/>
      <c r="Z723" s="679"/>
      <c r="AA723" s="679"/>
      <c r="AB723" s="679"/>
      <c r="AC723" s="679"/>
      <c r="AD723" s="679"/>
      <c r="AE723" s="679"/>
      <c r="AF723" s="679"/>
      <c r="AG723" s="819"/>
      <c r="AH723" s="678" t="s">
        <v>1568</v>
      </c>
      <c r="AI723" s="679"/>
      <c r="AJ723" s="679"/>
      <c r="AK723" s="679"/>
      <c r="AL723" s="679"/>
      <c r="AM723" s="679"/>
      <c r="AN723" s="679"/>
      <c r="AO723" s="679"/>
      <c r="AP723" s="679"/>
      <c r="AQ723" s="679"/>
      <c r="AR723" s="679"/>
      <c r="AS723" s="679"/>
      <c r="AT723" s="679"/>
      <c r="AU723" s="679"/>
      <c r="AV723" s="679"/>
      <c r="AW723" s="679"/>
      <c r="AX723" s="679"/>
      <c r="AY723" s="679"/>
      <c r="AZ723" s="679"/>
      <c r="BA723" s="679"/>
      <c r="BB723" s="819"/>
    </row>
    <row r="724" spans="1:54" ht="11.1" customHeight="1">
      <c r="A724" s="580"/>
      <c r="B724" s="581"/>
      <c r="C724" s="581"/>
      <c r="D724" s="581"/>
      <c r="E724" s="581"/>
      <c r="F724" s="581"/>
      <c r="G724" s="581"/>
      <c r="H724" s="581"/>
      <c r="I724" s="581"/>
      <c r="J724" s="581"/>
      <c r="K724" s="581"/>
      <c r="L724" s="581"/>
      <c r="M724" s="581"/>
      <c r="N724" s="581"/>
      <c r="O724" s="581"/>
      <c r="P724" s="581"/>
      <c r="Q724" s="581"/>
      <c r="R724" s="581"/>
      <c r="S724" s="581"/>
      <c r="T724" s="582"/>
      <c r="U724" s="580" t="s">
        <v>1577</v>
      </c>
      <c r="V724" s="581"/>
      <c r="W724" s="581"/>
      <c r="X724" s="581"/>
      <c r="Y724" s="581"/>
      <c r="Z724" s="581"/>
      <c r="AA724" s="581"/>
      <c r="AB724" s="581"/>
      <c r="AC724" s="581"/>
      <c r="AD724" s="581"/>
      <c r="AE724" s="581"/>
      <c r="AF724" s="581"/>
      <c r="AG724" s="582"/>
      <c r="AH724" s="580" t="s">
        <v>1578</v>
      </c>
      <c r="AI724" s="581"/>
      <c r="AJ724" s="581"/>
      <c r="AK724" s="581"/>
      <c r="AL724" s="581"/>
      <c r="AM724" s="581"/>
      <c r="AN724" s="581"/>
      <c r="AO724" s="581"/>
      <c r="AP724" s="581"/>
      <c r="AQ724" s="581"/>
      <c r="AR724" s="581"/>
      <c r="AS724" s="581"/>
      <c r="AT724" s="581"/>
      <c r="AU724" s="581"/>
      <c r="AV724" s="581"/>
      <c r="AW724" s="581"/>
      <c r="AX724" s="581"/>
      <c r="AY724" s="581"/>
      <c r="AZ724" s="581"/>
      <c r="BA724" s="581"/>
      <c r="BB724" s="582"/>
    </row>
    <row r="725" spans="1:54" ht="11.1" customHeight="1">
      <c r="A725" s="580" t="s">
        <v>1579</v>
      </c>
      <c r="B725" s="581"/>
      <c r="C725" s="581"/>
      <c r="D725" s="581"/>
      <c r="E725" s="581"/>
      <c r="F725" s="581"/>
      <c r="G725" s="581"/>
      <c r="H725" s="581"/>
      <c r="I725" s="581"/>
      <c r="J725" s="581"/>
      <c r="K725" s="581"/>
      <c r="L725" s="581"/>
      <c r="M725" s="581"/>
      <c r="N725" s="581"/>
      <c r="O725" s="581"/>
      <c r="P725" s="581"/>
      <c r="Q725" s="581"/>
      <c r="R725" s="581"/>
      <c r="S725" s="581"/>
      <c r="T725" s="582"/>
      <c r="U725" s="580" t="s">
        <v>1422</v>
      </c>
      <c r="V725" s="581"/>
      <c r="W725" s="581"/>
      <c r="X725" s="581"/>
      <c r="Y725" s="581"/>
      <c r="Z725" s="581"/>
      <c r="AA725" s="581"/>
      <c r="AB725" s="581"/>
      <c r="AC725" s="581"/>
      <c r="AD725" s="581"/>
      <c r="AE725" s="581"/>
      <c r="AF725" s="581"/>
      <c r="AG725" s="582"/>
      <c r="AH725" s="580" t="s">
        <v>1580</v>
      </c>
      <c r="AI725" s="581"/>
      <c r="AJ725" s="581"/>
      <c r="AK725" s="581"/>
      <c r="AL725" s="581"/>
      <c r="AM725" s="581"/>
      <c r="AN725" s="581"/>
      <c r="AO725" s="581"/>
      <c r="AP725" s="581"/>
      <c r="AQ725" s="581"/>
      <c r="AR725" s="581"/>
      <c r="AS725" s="581"/>
      <c r="AT725" s="581"/>
      <c r="AU725" s="581"/>
      <c r="AV725" s="581"/>
      <c r="AW725" s="581"/>
      <c r="AX725" s="581"/>
      <c r="AY725" s="581"/>
      <c r="AZ725" s="581"/>
      <c r="BA725" s="581"/>
      <c r="BB725" s="582"/>
    </row>
    <row r="726" spans="1:54" ht="11.1" customHeight="1">
      <c r="A726" s="580"/>
      <c r="B726" s="581"/>
      <c r="C726" s="581"/>
      <c r="D726" s="581"/>
      <c r="E726" s="581"/>
      <c r="F726" s="581"/>
      <c r="G726" s="581"/>
      <c r="H726" s="581"/>
      <c r="I726" s="581"/>
      <c r="J726" s="581"/>
      <c r="K726" s="581"/>
      <c r="L726" s="581"/>
      <c r="M726" s="581"/>
      <c r="N726" s="581"/>
      <c r="O726" s="581"/>
      <c r="P726" s="581"/>
      <c r="Q726" s="581"/>
      <c r="R726" s="581"/>
      <c r="S726" s="581"/>
      <c r="T726" s="582"/>
      <c r="U726" s="580"/>
      <c r="V726" s="581"/>
      <c r="W726" s="581"/>
      <c r="X726" s="581"/>
      <c r="Y726" s="581"/>
      <c r="Z726" s="581"/>
      <c r="AA726" s="581"/>
      <c r="AB726" s="581"/>
      <c r="AC726" s="581"/>
      <c r="AD726" s="581"/>
      <c r="AE726" s="581"/>
      <c r="AF726" s="581"/>
      <c r="AG726" s="582"/>
      <c r="AH726" s="580" t="s">
        <v>1459</v>
      </c>
      <c r="AI726" s="581"/>
      <c r="AJ726" s="581"/>
      <c r="AK726" s="581"/>
      <c r="AL726" s="581"/>
      <c r="AM726" s="581"/>
      <c r="AN726" s="581"/>
      <c r="AO726" s="581"/>
      <c r="AP726" s="581"/>
      <c r="AQ726" s="581"/>
      <c r="AR726" s="581"/>
      <c r="AS726" s="581"/>
      <c r="AT726" s="581"/>
      <c r="AU726" s="581"/>
      <c r="AV726" s="581"/>
      <c r="AW726" s="581"/>
      <c r="AX726" s="581"/>
      <c r="AY726" s="581"/>
      <c r="AZ726" s="581"/>
      <c r="BA726" s="581"/>
      <c r="BB726" s="582"/>
    </row>
    <row r="727" spans="1:54" ht="11.1" customHeight="1">
      <c r="A727" s="583" t="s">
        <v>1399</v>
      </c>
      <c r="B727" s="584"/>
      <c r="C727" s="584"/>
      <c r="D727" s="584"/>
      <c r="E727" s="584"/>
      <c r="F727" s="584"/>
      <c r="G727" s="584"/>
      <c r="H727" s="584"/>
      <c r="I727" s="584"/>
      <c r="J727" s="584"/>
      <c r="K727" s="584"/>
      <c r="L727" s="584"/>
      <c r="M727" s="584"/>
      <c r="N727" s="584"/>
      <c r="O727" s="584"/>
      <c r="P727" s="584"/>
      <c r="Q727" s="584"/>
      <c r="R727" s="584"/>
      <c r="S727" s="584"/>
      <c r="T727" s="585"/>
      <c r="U727" s="583" t="s">
        <v>1400</v>
      </c>
      <c r="V727" s="584"/>
      <c r="W727" s="584"/>
      <c r="X727" s="584"/>
      <c r="Y727" s="584"/>
      <c r="Z727" s="584"/>
      <c r="AA727" s="584"/>
      <c r="AB727" s="584"/>
      <c r="AC727" s="584"/>
      <c r="AD727" s="584"/>
      <c r="AE727" s="584"/>
      <c r="AF727" s="584"/>
      <c r="AG727" s="585"/>
      <c r="AH727" s="583" t="s">
        <v>1401</v>
      </c>
      <c r="AI727" s="584"/>
      <c r="AJ727" s="584"/>
      <c r="AK727" s="584"/>
      <c r="AL727" s="584"/>
      <c r="AM727" s="584"/>
      <c r="AN727" s="584"/>
      <c r="AO727" s="584"/>
      <c r="AP727" s="584"/>
      <c r="AQ727" s="584"/>
      <c r="AR727" s="584"/>
      <c r="AS727" s="584"/>
      <c r="AT727" s="584"/>
      <c r="AU727" s="584"/>
      <c r="AV727" s="584"/>
      <c r="AW727" s="584"/>
      <c r="AX727" s="584"/>
      <c r="AY727" s="584"/>
      <c r="AZ727" s="584"/>
      <c r="BA727" s="584"/>
      <c r="BB727" s="585"/>
    </row>
    <row r="728" spans="1:54" ht="12.75" customHeight="1">
      <c r="A728" s="598" t="s">
        <v>1581</v>
      </c>
      <c r="B728" s="599"/>
      <c r="C728" s="599"/>
      <c r="D728" s="599"/>
      <c r="E728" s="599"/>
      <c r="F728" s="599"/>
      <c r="G728" s="599"/>
      <c r="H728" s="599"/>
      <c r="I728" s="599"/>
      <c r="J728" s="599"/>
      <c r="K728" s="599"/>
      <c r="L728" s="599"/>
      <c r="M728" s="599"/>
      <c r="N728" s="599"/>
      <c r="O728" s="599"/>
      <c r="P728" s="599"/>
      <c r="Q728" s="599"/>
      <c r="R728" s="599"/>
      <c r="S728" s="599"/>
      <c r="T728" s="600"/>
      <c r="U728" s="608"/>
      <c r="V728" s="608"/>
      <c r="W728" s="608"/>
      <c r="X728" s="608"/>
      <c r="Y728" s="608"/>
      <c r="Z728" s="608"/>
      <c r="AA728" s="608"/>
      <c r="AB728" s="608"/>
      <c r="AC728" s="608"/>
      <c r="AD728" s="608"/>
      <c r="AE728" s="608"/>
      <c r="AF728" s="608"/>
      <c r="AG728" s="608"/>
      <c r="AH728" s="608"/>
      <c r="AI728" s="608"/>
      <c r="AJ728" s="608"/>
      <c r="AK728" s="608"/>
      <c r="AL728" s="608"/>
      <c r="AM728" s="608"/>
      <c r="AN728" s="608"/>
      <c r="AO728" s="608"/>
      <c r="AP728" s="608"/>
      <c r="AQ728" s="608"/>
      <c r="AR728" s="608"/>
      <c r="AS728" s="608"/>
      <c r="AT728" s="608"/>
      <c r="AU728" s="608"/>
      <c r="AV728" s="608"/>
      <c r="AW728" s="608"/>
      <c r="AX728" s="608"/>
      <c r="AY728" s="608"/>
      <c r="AZ728" s="608"/>
      <c r="BA728" s="608"/>
      <c r="BB728" s="608"/>
    </row>
    <row r="729" spans="1:54" ht="12.75" customHeight="1">
      <c r="A729" s="601" t="s">
        <v>1582</v>
      </c>
      <c r="B729" s="602"/>
      <c r="C729" s="602"/>
      <c r="D729" s="602"/>
      <c r="E729" s="602"/>
      <c r="F729" s="602"/>
      <c r="G729" s="602"/>
      <c r="H729" s="602"/>
      <c r="I729" s="602"/>
      <c r="J729" s="602"/>
      <c r="K729" s="602"/>
      <c r="L729" s="602"/>
      <c r="M729" s="602"/>
      <c r="N729" s="602"/>
      <c r="O729" s="602"/>
      <c r="P729" s="602"/>
      <c r="Q729" s="602"/>
      <c r="R729" s="602"/>
      <c r="S729" s="602"/>
      <c r="T729" s="603"/>
      <c r="U729" s="608"/>
      <c r="V729" s="608"/>
      <c r="W729" s="608"/>
      <c r="X729" s="608"/>
      <c r="Y729" s="608"/>
      <c r="Z729" s="608"/>
      <c r="AA729" s="608"/>
      <c r="AB729" s="608"/>
      <c r="AC729" s="608"/>
      <c r="AD729" s="608"/>
      <c r="AE729" s="608"/>
      <c r="AF729" s="608"/>
      <c r="AG729" s="608"/>
      <c r="AH729" s="608"/>
      <c r="AI729" s="608"/>
      <c r="AJ729" s="608"/>
      <c r="AK729" s="608"/>
      <c r="AL729" s="608"/>
      <c r="AM729" s="608"/>
      <c r="AN729" s="608"/>
      <c r="AO729" s="608"/>
      <c r="AP729" s="608"/>
      <c r="AQ729" s="608"/>
      <c r="AR729" s="608"/>
      <c r="AS729" s="608"/>
      <c r="AT729" s="608"/>
      <c r="AU729" s="608"/>
      <c r="AV729" s="608"/>
      <c r="AW729" s="608"/>
      <c r="AX729" s="608"/>
      <c r="AY729" s="608"/>
      <c r="AZ729" s="608"/>
      <c r="BA729" s="608"/>
      <c r="BB729" s="608"/>
    </row>
    <row r="730" spans="1:54" ht="12.75" customHeight="1">
      <c r="A730" s="598" t="s">
        <v>1583</v>
      </c>
      <c r="B730" s="599"/>
      <c r="C730" s="599"/>
      <c r="D730" s="599"/>
      <c r="E730" s="599"/>
      <c r="F730" s="599"/>
      <c r="G730" s="599"/>
      <c r="H730" s="599"/>
      <c r="I730" s="599"/>
      <c r="J730" s="599"/>
      <c r="K730" s="599"/>
      <c r="L730" s="599"/>
      <c r="M730" s="599"/>
      <c r="N730" s="599"/>
      <c r="O730" s="599"/>
      <c r="P730" s="599"/>
      <c r="Q730" s="599"/>
      <c r="R730" s="599"/>
      <c r="S730" s="599"/>
      <c r="T730" s="600"/>
      <c r="U730" s="608"/>
      <c r="V730" s="608"/>
      <c r="W730" s="608"/>
      <c r="X730" s="608"/>
      <c r="Y730" s="608"/>
      <c r="Z730" s="608"/>
      <c r="AA730" s="608"/>
      <c r="AB730" s="608"/>
      <c r="AC730" s="608"/>
      <c r="AD730" s="608"/>
      <c r="AE730" s="608"/>
      <c r="AF730" s="608"/>
      <c r="AG730" s="608"/>
      <c r="AH730" s="608"/>
      <c r="AI730" s="608"/>
      <c r="AJ730" s="608"/>
      <c r="AK730" s="608"/>
      <c r="AL730" s="608"/>
      <c r="AM730" s="608"/>
      <c r="AN730" s="608"/>
      <c r="AO730" s="608"/>
      <c r="AP730" s="608"/>
      <c r="AQ730" s="608"/>
      <c r="AR730" s="608"/>
      <c r="AS730" s="608"/>
      <c r="AT730" s="608"/>
      <c r="AU730" s="608"/>
      <c r="AV730" s="608"/>
      <c r="AW730" s="608"/>
      <c r="AX730" s="608"/>
      <c r="AY730" s="608"/>
      <c r="AZ730" s="608"/>
      <c r="BA730" s="608"/>
      <c r="BB730" s="608"/>
    </row>
    <row r="731" spans="1:54" ht="12.75" customHeight="1">
      <c r="A731" s="601" t="s">
        <v>1584</v>
      </c>
      <c r="B731" s="602"/>
      <c r="C731" s="602"/>
      <c r="D731" s="602"/>
      <c r="E731" s="602"/>
      <c r="F731" s="602"/>
      <c r="G731" s="602"/>
      <c r="H731" s="602"/>
      <c r="I731" s="602"/>
      <c r="J731" s="602"/>
      <c r="K731" s="602"/>
      <c r="L731" s="602"/>
      <c r="M731" s="602"/>
      <c r="N731" s="602"/>
      <c r="O731" s="602"/>
      <c r="P731" s="602"/>
      <c r="Q731" s="602"/>
      <c r="R731" s="602"/>
      <c r="S731" s="602"/>
      <c r="T731" s="603"/>
      <c r="U731" s="608"/>
      <c r="V731" s="608"/>
      <c r="W731" s="608"/>
      <c r="X731" s="608"/>
      <c r="Y731" s="608"/>
      <c r="Z731" s="608"/>
      <c r="AA731" s="608"/>
      <c r="AB731" s="608"/>
      <c r="AC731" s="608"/>
      <c r="AD731" s="608"/>
      <c r="AE731" s="608"/>
      <c r="AF731" s="608"/>
      <c r="AG731" s="608"/>
      <c r="AH731" s="608"/>
      <c r="AI731" s="608"/>
      <c r="AJ731" s="608"/>
      <c r="AK731" s="608"/>
      <c r="AL731" s="608"/>
      <c r="AM731" s="608"/>
      <c r="AN731" s="608"/>
      <c r="AO731" s="608"/>
      <c r="AP731" s="608"/>
      <c r="AQ731" s="608"/>
      <c r="AR731" s="608"/>
      <c r="AS731" s="608"/>
      <c r="AT731" s="608"/>
      <c r="AU731" s="608"/>
      <c r="AV731" s="608"/>
      <c r="AW731" s="608"/>
      <c r="AX731" s="608"/>
      <c r="AY731" s="608"/>
      <c r="AZ731" s="608"/>
      <c r="BA731" s="608"/>
      <c r="BB731" s="608"/>
    </row>
    <row r="732" spans="1:54" ht="12.6" customHeight="1">
      <c r="A732" s="607" t="s">
        <v>1585</v>
      </c>
      <c r="B732" s="607"/>
      <c r="C732" s="607"/>
      <c r="D732" s="607"/>
      <c r="E732" s="607"/>
      <c r="F732" s="607"/>
      <c r="G732" s="607"/>
      <c r="H732" s="607"/>
      <c r="I732" s="607"/>
      <c r="J732" s="607"/>
      <c r="K732" s="607"/>
      <c r="L732" s="607"/>
      <c r="M732" s="607"/>
      <c r="N732" s="607"/>
      <c r="O732" s="607"/>
      <c r="P732" s="607"/>
      <c r="Q732" s="607"/>
      <c r="R732" s="607"/>
      <c r="S732" s="607"/>
      <c r="T732" s="607"/>
      <c r="U732" s="608"/>
      <c r="V732" s="608"/>
      <c r="W732" s="608"/>
      <c r="X732" s="608"/>
      <c r="Y732" s="608"/>
      <c r="Z732" s="608"/>
      <c r="AA732" s="608"/>
      <c r="AB732" s="608"/>
      <c r="AC732" s="608"/>
      <c r="AD732" s="608"/>
      <c r="AE732" s="608"/>
      <c r="AF732" s="608"/>
      <c r="AG732" s="608"/>
      <c r="AH732" s="608"/>
      <c r="AI732" s="608"/>
      <c r="AJ732" s="608"/>
      <c r="AK732" s="608"/>
      <c r="AL732" s="608"/>
      <c r="AM732" s="608"/>
      <c r="AN732" s="608"/>
      <c r="AO732" s="608"/>
      <c r="AP732" s="608"/>
      <c r="AQ732" s="608"/>
      <c r="AR732" s="608"/>
      <c r="AS732" s="608"/>
      <c r="AT732" s="608"/>
      <c r="AU732" s="608"/>
      <c r="AV732" s="608"/>
      <c r="AW732" s="608"/>
      <c r="AX732" s="608"/>
      <c r="AY732" s="608"/>
      <c r="AZ732" s="608"/>
      <c r="BA732" s="608"/>
      <c r="BB732" s="608"/>
    </row>
    <row r="733" spans="1:54" ht="12.6" customHeight="1">
      <c r="A733" s="854" t="s">
        <v>1586</v>
      </c>
      <c r="B733" s="854"/>
      <c r="C733" s="854"/>
      <c r="D733" s="854"/>
      <c r="E733" s="854"/>
      <c r="F733" s="854"/>
      <c r="G733" s="854"/>
      <c r="H733" s="854"/>
      <c r="I733" s="854"/>
      <c r="J733" s="854"/>
      <c r="K733" s="854"/>
      <c r="L733" s="854"/>
      <c r="M733" s="854"/>
      <c r="N733" s="854"/>
      <c r="O733" s="854"/>
      <c r="P733" s="854"/>
      <c r="Q733" s="854"/>
      <c r="R733" s="854"/>
      <c r="S733" s="854"/>
      <c r="T733" s="854"/>
      <c r="U733" s="815"/>
      <c r="V733" s="815"/>
      <c r="W733" s="815"/>
      <c r="X733" s="815"/>
      <c r="Y733" s="815"/>
      <c r="Z733" s="815"/>
      <c r="AA733" s="815"/>
      <c r="AB733" s="815"/>
      <c r="AC733" s="815"/>
      <c r="AD733" s="815"/>
      <c r="AE733" s="815"/>
      <c r="AF733" s="815"/>
      <c r="AG733" s="815"/>
      <c r="AH733" s="815"/>
      <c r="AI733" s="815"/>
      <c r="AJ733" s="815"/>
      <c r="AK733" s="815"/>
      <c r="AL733" s="815"/>
      <c r="AM733" s="815"/>
      <c r="AN733" s="815"/>
      <c r="AO733" s="815"/>
      <c r="AP733" s="815"/>
      <c r="AQ733" s="815"/>
      <c r="AR733" s="815"/>
      <c r="AS733" s="815"/>
      <c r="AT733" s="815"/>
      <c r="AU733" s="815"/>
      <c r="AV733" s="815"/>
      <c r="AW733" s="815"/>
      <c r="AX733" s="815"/>
      <c r="AY733" s="815"/>
      <c r="AZ733" s="815"/>
      <c r="BA733" s="815"/>
      <c r="BB733" s="815"/>
    </row>
    <row r="734" spans="1:54" ht="12.6" customHeight="1">
      <c r="A734" s="90" t="s">
        <v>1587</v>
      </c>
    </row>
    <row r="735" spans="1:54" ht="11.1" customHeight="1">
      <c r="A735" s="141"/>
      <c r="B735" s="142"/>
      <c r="C735" s="142"/>
      <c r="D735" s="142"/>
      <c r="E735" s="142"/>
      <c r="F735" s="142"/>
      <c r="G735" s="142"/>
      <c r="H735" s="142"/>
      <c r="I735" s="142"/>
      <c r="J735" s="142"/>
      <c r="K735" s="142"/>
      <c r="L735" s="157"/>
      <c r="M735" s="141"/>
      <c r="N735" s="142"/>
      <c r="O735" s="142"/>
      <c r="P735" s="142"/>
      <c r="Q735" s="142"/>
      <c r="R735" s="142"/>
      <c r="S735" s="142"/>
      <c r="T735" s="142"/>
      <c r="U735" s="142"/>
      <c r="V735" s="142"/>
      <c r="W735" s="157"/>
      <c r="X735" s="141"/>
      <c r="Y735" s="142"/>
      <c r="Z735" s="142"/>
      <c r="AA735" s="142"/>
      <c r="AB735" s="142"/>
      <c r="AC735" s="142"/>
      <c r="AD735" s="142"/>
      <c r="AE735" s="142"/>
      <c r="AF735" s="142"/>
      <c r="AG735" s="142"/>
      <c r="AH735" s="157"/>
      <c r="AI735" s="678" t="s">
        <v>1568</v>
      </c>
      <c r="AJ735" s="679"/>
      <c r="AK735" s="679"/>
      <c r="AL735" s="679"/>
      <c r="AM735" s="679"/>
      <c r="AN735" s="679"/>
      <c r="AO735" s="679"/>
      <c r="AP735" s="679"/>
      <c r="AQ735" s="679"/>
      <c r="AR735" s="679"/>
      <c r="AS735" s="679"/>
      <c r="AT735" s="679"/>
      <c r="AU735" s="679"/>
      <c r="AV735" s="679"/>
      <c r="AW735" s="679"/>
      <c r="AX735" s="679"/>
      <c r="AY735" s="679"/>
      <c r="AZ735" s="679"/>
      <c r="BA735" s="679"/>
      <c r="BB735" s="819"/>
    </row>
    <row r="736" spans="1:54" ht="11.1" customHeight="1">
      <c r="A736" s="143"/>
      <c r="B736" s="144"/>
      <c r="C736" s="144"/>
      <c r="D736" s="144"/>
      <c r="E736" s="144"/>
      <c r="F736" s="144"/>
      <c r="G736" s="144"/>
      <c r="H736" s="144"/>
      <c r="I736" s="144"/>
      <c r="J736" s="144"/>
      <c r="K736" s="144"/>
      <c r="L736" s="158"/>
      <c r="M736" s="143"/>
      <c r="N736" s="144"/>
      <c r="O736" s="144"/>
      <c r="P736" s="144"/>
      <c r="Q736" s="144"/>
      <c r="R736" s="144"/>
      <c r="S736" s="144"/>
      <c r="T736" s="144"/>
      <c r="U736" s="144"/>
      <c r="V736" s="144"/>
      <c r="W736" s="158"/>
      <c r="X736" s="580" t="s">
        <v>1569</v>
      </c>
      <c r="Y736" s="581"/>
      <c r="Z736" s="581"/>
      <c r="AA736" s="581"/>
      <c r="AB736" s="581"/>
      <c r="AC736" s="581"/>
      <c r="AD736" s="581"/>
      <c r="AE736" s="581"/>
      <c r="AF736" s="581"/>
      <c r="AG736" s="581"/>
      <c r="AH736" s="582"/>
      <c r="AI736" s="580" t="s">
        <v>1588</v>
      </c>
      <c r="AJ736" s="581"/>
      <c r="AK736" s="581"/>
      <c r="AL736" s="581"/>
      <c r="AM736" s="581"/>
      <c r="AN736" s="581"/>
      <c r="AO736" s="581"/>
      <c r="AP736" s="581"/>
      <c r="AQ736" s="581"/>
      <c r="AR736" s="581"/>
      <c r="AS736" s="581"/>
      <c r="AT736" s="581"/>
      <c r="AU736" s="581"/>
      <c r="AV736" s="581"/>
      <c r="AW736" s="581"/>
      <c r="AX736" s="581"/>
      <c r="AY736" s="581"/>
      <c r="AZ736" s="581"/>
      <c r="BA736" s="581"/>
      <c r="BB736" s="582"/>
    </row>
    <row r="737" spans="1:54" ht="11.1" customHeight="1">
      <c r="A737" s="580" t="s">
        <v>1253</v>
      </c>
      <c r="B737" s="581"/>
      <c r="C737" s="581"/>
      <c r="D737" s="581"/>
      <c r="E737" s="581"/>
      <c r="F737" s="581"/>
      <c r="G737" s="581"/>
      <c r="H737" s="581"/>
      <c r="I737" s="581"/>
      <c r="J737" s="581"/>
      <c r="K737" s="581"/>
      <c r="L737" s="582"/>
      <c r="M737" s="580" t="s">
        <v>1577</v>
      </c>
      <c r="N737" s="581"/>
      <c r="O737" s="581"/>
      <c r="P737" s="581"/>
      <c r="Q737" s="581"/>
      <c r="R737" s="581"/>
      <c r="S737" s="581"/>
      <c r="T737" s="581"/>
      <c r="U737" s="581"/>
      <c r="V737" s="581"/>
      <c r="W737" s="582"/>
      <c r="X737" s="580" t="s">
        <v>1572</v>
      </c>
      <c r="Y737" s="581"/>
      <c r="Z737" s="581"/>
      <c r="AA737" s="581"/>
      <c r="AB737" s="581"/>
      <c r="AC737" s="581"/>
      <c r="AD737" s="581"/>
      <c r="AE737" s="581"/>
      <c r="AF737" s="581"/>
      <c r="AG737" s="581"/>
      <c r="AH737" s="582"/>
      <c r="AI737" s="580" t="s">
        <v>1589</v>
      </c>
      <c r="AJ737" s="581"/>
      <c r="AK737" s="581"/>
      <c r="AL737" s="581"/>
      <c r="AM737" s="581"/>
      <c r="AN737" s="581"/>
      <c r="AO737" s="581"/>
      <c r="AP737" s="581"/>
      <c r="AQ737" s="581"/>
      <c r="AR737" s="581"/>
      <c r="AS737" s="581"/>
      <c r="AT737" s="581"/>
      <c r="AU737" s="581"/>
      <c r="AV737" s="581"/>
      <c r="AW737" s="581"/>
      <c r="AX737" s="581"/>
      <c r="AY737" s="581"/>
      <c r="AZ737" s="581"/>
      <c r="BA737" s="581"/>
      <c r="BB737" s="582"/>
    </row>
    <row r="738" spans="1:54" ht="11.1" customHeight="1">
      <c r="A738" s="143"/>
      <c r="B738" s="144"/>
      <c r="C738" s="144"/>
      <c r="D738" s="144"/>
      <c r="E738" s="144"/>
      <c r="F738" s="144"/>
      <c r="G738" s="144"/>
      <c r="H738" s="144"/>
      <c r="I738" s="144"/>
      <c r="J738" s="144"/>
      <c r="K738" s="144"/>
      <c r="L738" s="158"/>
      <c r="M738" s="580" t="s">
        <v>1422</v>
      </c>
      <c r="N738" s="581"/>
      <c r="O738" s="581"/>
      <c r="P738" s="581"/>
      <c r="Q738" s="581"/>
      <c r="R738" s="581"/>
      <c r="S738" s="581"/>
      <c r="T738" s="581"/>
      <c r="U738" s="581"/>
      <c r="V738" s="581"/>
      <c r="W738" s="582"/>
      <c r="X738" s="580" t="s">
        <v>1256</v>
      </c>
      <c r="Y738" s="581"/>
      <c r="Z738" s="581"/>
      <c r="AA738" s="581"/>
      <c r="AB738" s="581"/>
      <c r="AC738" s="581"/>
      <c r="AD738" s="581"/>
      <c r="AE738" s="581"/>
      <c r="AF738" s="581"/>
      <c r="AG738" s="581"/>
      <c r="AH738" s="582"/>
      <c r="AI738" s="580" t="s">
        <v>1590</v>
      </c>
      <c r="AJ738" s="581"/>
      <c r="AK738" s="581"/>
      <c r="AL738" s="581"/>
      <c r="AM738" s="581"/>
      <c r="AN738" s="581"/>
      <c r="AO738" s="581"/>
      <c r="AP738" s="581"/>
      <c r="AQ738" s="581"/>
      <c r="AR738" s="581"/>
      <c r="AS738" s="581"/>
      <c r="AT738" s="581"/>
      <c r="AU738" s="581"/>
      <c r="AV738" s="581"/>
      <c r="AW738" s="581"/>
      <c r="AX738" s="581"/>
      <c r="AY738" s="581"/>
      <c r="AZ738" s="581"/>
      <c r="BA738" s="581"/>
      <c r="BB738" s="582"/>
    </row>
    <row r="739" spans="1:54" ht="11.1" customHeight="1">
      <c r="A739" s="143"/>
      <c r="B739" s="144"/>
      <c r="C739" s="144"/>
      <c r="D739" s="144"/>
      <c r="E739" s="144"/>
      <c r="F739" s="144"/>
      <c r="G739" s="144"/>
      <c r="H739" s="144"/>
      <c r="I739" s="144"/>
      <c r="J739" s="144"/>
      <c r="K739" s="144"/>
      <c r="L739" s="158"/>
      <c r="M739" s="143"/>
      <c r="N739" s="144"/>
      <c r="O739" s="144"/>
      <c r="P739" s="144"/>
      <c r="Q739" s="144"/>
      <c r="R739" s="144"/>
      <c r="S739" s="144"/>
      <c r="T739" s="144"/>
      <c r="U739" s="144"/>
      <c r="V739" s="144"/>
      <c r="W739" s="158"/>
      <c r="X739" s="143"/>
      <c r="Y739" s="144"/>
      <c r="Z739" s="144"/>
      <c r="AA739" s="144"/>
      <c r="AB739" s="144"/>
      <c r="AC739" s="144"/>
      <c r="AD739" s="144"/>
      <c r="AE739" s="144"/>
      <c r="AF739" s="144"/>
      <c r="AG739" s="144"/>
      <c r="AH739" s="158"/>
      <c r="AI739" s="580" t="s">
        <v>1410</v>
      </c>
      <c r="AJ739" s="581"/>
      <c r="AK739" s="581"/>
      <c r="AL739" s="581"/>
      <c r="AM739" s="581"/>
      <c r="AN739" s="581"/>
      <c r="AO739" s="581"/>
      <c r="AP739" s="581"/>
      <c r="AQ739" s="581"/>
      <c r="AR739" s="581"/>
      <c r="AS739" s="581"/>
      <c r="AT739" s="581"/>
      <c r="AU739" s="581"/>
      <c r="AV739" s="581"/>
      <c r="AW739" s="581"/>
      <c r="AX739" s="581"/>
      <c r="AY739" s="581"/>
      <c r="AZ739" s="581"/>
      <c r="BA739" s="581"/>
      <c r="BB739" s="582"/>
    </row>
    <row r="740" spans="1:54" ht="11.1" customHeight="1">
      <c r="A740" s="583" t="s">
        <v>1399</v>
      </c>
      <c r="B740" s="584"/>
      <c r="C740" s="584"/>
      <c r="D740" s="584"/>
      <c r="E740" s="584"/>
      <c r="F740" s="584"/>
      <c r="G740" s="584"/>
      <c r="H740" s="584"/>
      <c r="I740" s="584"/>
      <c r="J740" s="584"/>
      <c r="K740" s="584"/>
      <c r="L740" s="585"/>
      <c r="M740" s="583" t="s">
        <v>1400</v>
      </c>
      <c r="N740" s="584"/>
      <c r="O740" s="584"/>
      <c r="P740" s="584"/>
      <c r="Q740" s="584"/>
      <c r="R740" s="584"/>
      <c r="S740" s="584"/>
      <c r="T740" s="584"/>
      <c r="U740" s="584"/>
      <c r="V740" s="584"/>
      <c r="W740" s="585"/>
      <c r="X740" s="583" t="s">
        <v>1401</v>
      </c>
      <c r="Y740" s="584"/>
      <c r="Z740" s="584"/>
      <c r="AA740" s="584"/>
      <c r="AB740" s="584"/>
      <c r="AC740" s="584"/>
      <c r="AD740" s="584"/>
      <c r="AE740" s="584"/>
      <c r="AF740" s="584"/>
      <c r="AG740" s="584"/>
      <c r="AH740" s="585"/>
      <c r="AI740" s="583" t="s">
        <v>1402</v>
      </c>
      <c r="AJ740" s="584"/>
      <c r="AK740" s="584"/>
      <c r="AL740" s="584"/>
      <c r="AM740" s="584"/>
      <c r="AN740" s="584"/>
      <c r="AO740" s="584"/>
      <c r="AP740" s="584"/>
      <c r="AQ740" s="584"/>
      <c r="AR740" s="584"/>
      <c r="AS740" s="584"/>
      <c r="AT740" s="584"/>
      <c r="AU740" s="584"/>
      <c r="AV740" s="584"/>
      <c r="AW740" s="584"/>
      <c r="AX740" s="584"/>
      <c r="AY740" s="584"/>
      <c r="AZ740" s="584"/>
      <c r="BA740" s="584"/>
      <c r="BB740" s="585"/>
    </row>
    <row r="741" spans="1:54" ht="12.6" customHeight="1">
      <c r="A741" s="113" t="s">
        <v>1591</v>
      </c>
      <c r="B741" s="114"/>
      <c r="C741" s="114"/>
      <c r="D741" s="114"/>
      <c r="E741" s="114"/>
      <c r="F741" s="114"/>
      <c r="G741" s="114"/>
      <c r="H741" s="114"/>
      <c r="I741" s="114"/>
      <c r="J741" s="114"/>
      <c r="K741" s="114"/>
      <c r="L741" s="115"/>
      <c r="M741" s="608"/>
      <c r="N741" s="608"/>
      <c r="O741" s="608"/>
      <c r="P741" s="608"/>
      <c r="Q741" s="608"/>
      <c r="R741" s="608"/>
      <c r="S741" s="608"/>
      <c r="T741" s="608"/>
      <c r="U741" s="608"/>
      <c r="V741" s="608"/>
      <c r="W741" s="608"/>
      <c r="X741" s="608"/>
      <c r="Y741" s="608"/>
      <c r="Z741" s="608"/>
      <c r="AA741" s="608"/>
      <c r="AB741" s="608"/>
      <c r="AC741" s="608"/>
      <c r="AD741" s="608"/>
      <c r="AE741" s="608"/>
      <c r="AF741" s="608"/>
      <c r="AG741" s="608"/>
      <c r="AH741" s="608"/>
      <c r="AI741" s="608"/>
      <c r="AJ741" s="608"/>
      <c r="AK741" s="608"/>
      <c r="AL741" s="608"/>
      <c r="AM741" s="608"/>
      <c r="AN741" s="608"/>
      <c r="AO741" s="608"/>
      <c r="AP741" s="608"/>
      <c r="AQ741" s="608"/>
      <c r="AR741" s="608"/>
      <c r="AS741" s="608"/>
      <c r="AT741" s="608"/>
      <c r="AU741" s="608"/>
      <c r="AV741" s="608"/>
      <c r="AW741" s="608"/>
      <c r="AX741" s="608"/>
      <c r="AY741" s="608"/>
      <c r="AZ741" s="608"/>
      <c r="BA741" s="608"/>
      <c r="BB741" s="608"/>
    </row>
    <row r="742" spans="1:54" ht="12.6" customHeight="1">
      <c r="A742" s="116" t="s">
        <v>1592</v>
      </c>
      <c r="B742" s="117"/>
      <c r="C742" s="117"/>
      <c r="D742" s="117"/>
      <c r="E742" s="117"/>
      <c r="F742" s="117"/>
      <c r="G742" s="117"/>
      <c r="H742" s="117"/>
      <c r="I742" s="117"/>
      <c r="J742" s="117"/>
      <c r="K742" s="117"/>
      <c r="L742" s="118"/>
      <c r="M742" s="608"/>
      <c r="N742" s="608"/>
      <c r="O742" s="608"/>
      <c r="P742" s="608"/>
      <c r="Q742" s="608"/>
      <c r="R742" s="608"/>
      <c r="S742" s="608"/>
      <c r="T742" s="608"/>
      <c r="U742" s="608"/>
      <c r="V742" s="608"/>
      <c r="W742" s="608"/>
      <c r="X742" s="608"/>
      <c r="Y742" s="608"/>
      <c r="Z742" s="608"/>
      <c r="AA742" s="608"/>
      <c r="AB742" s="608"/>
      <c r="AC742" s="608"/>
      <c r="AD742" s="608"/>
      <c r="AE742" s="608"/>
      <c r="AF742" s="608"/>
      <c r="AG742" s="608"/>
      <c r="AH742" s="608"/>
      <c r="AI742" s="608"/>
      <c r="AJ742" s="608"/>
      <c r="AK742" s="608"/>
      <c r="AL742" s="608"/>
      <c r="AM742" s="608"/>
      <c r="AN742" s="608"/>
      <c r="AO742" s="608"/>
      <c r="AP742" s="608"/>
      <c r="AQ742" s="608"/>
      <c r="AR742" s="608"/>
      <c r="AS742" s="608"/>
      <c r="AT742" s="608"/>
      <c r="AU742" s="608"/>
      <c r="AV742" s="608"/>
      <c r="AW742" s="608"/>
      <c r="AX742" s="608"/>
      <c r="AY742" s="608"/>
      <c r="AZ742" s="608"/>
      <c r="BA742" s="608"/>
      <c r="BB742" s="608"/>
    </row>
    <row r="743" spans="1:54" ht="12.6" customHeight="1">
      <c r="A743" s="113" t="s">
        <v>1593</v>
      </c>
      <c r="B743" s="114"/>
      <c r="C743" s="114"/>
      <c r="D743" s="114"/>
      <c r="E743" s="114"/>
      <c r="F743" s="114"/>
      <c r="G743" s="114"/>
      <c r="H743" s="114"/>
      <c r="I743" s="114"/>
      <c r="J743" s="114"/>
      <c r="K743" s="114"/>
      <c r="L743" s="115"/>
      <c r="M743" s="608"/>
      <c r="N743" s="608"/>
      <c r="O743" s="608"/>
      <c r="P743" s="608"/>
      <c r="Q743" s="608"/>
      <c r="R743" s="608"/>
      <c r="S743" s="608"/>
      <c r="T743" s="608"/>
      <c r="U743" s="608"/>
      <c r="V743" s="608"/>
      <c r="W743" s="608"/>
      <c r="X743" s="608"/>
      <c r="Y743" s="608"/>
      <c r="Z743" s="608"/>
      <c r="AA743" s="608"/>
      <c r="AB743" s="608"/>
      <c r="AC743" s="608"/>
      <c r="AD743" s="608"/>
      <c r="AE743" s="608"/>
      <c r="AF743" s="608"/>
      <c r="AG743" s="608"/>
      <c r="AH743" s="608"/>
      <c r="AI743" s="608"/>
      <c r="AJ743" s="608"/>
      <c r="AK743" s="608"/>
      <c r="AL743" s="608"/>
      <c r="AM743" s="608"/>
      <c r="AN743" s="608"/>
      <c r="AO743" s="608"/>
      <c r="AP743" s="608"/>
      <c r="AQ743" s="608"/>
      <c r="AR743" s="608"/>
      <c r="AS743" s="608"/>
      <c r="AT743" s="608"/>
      <c r="AU743" s="608"/>
      <c r="AV743" s="608"/>
      <c r="AW743" s="608"/>
      <c r="AX743" s="608"/>
      <c r="AY743" s="608"/>
      <c r="AZ743" s="608"/>
      <c r="BA743" s="608"/>
      <c r="BB743" s="608"/>
    </row>
    <row r="744" spans="1:54" ht="12.6" customHeight="1">
      <c r="A744" s="116" t="s">
        <v>1592</v>
      </c>
      <c r="B744" s="117"/>
      <c r="C744" s="117"/>
      <c r="D744" s="117"/>
      <c r="E744" s="117"/>
      <c r="F744" s="117"/>
      <c r="G744" s="117"/>
      <c r="H744" s="117"/>
      <c r="I744" s="117"/>
      <c r="J744" s="117"/>
      <c r="K744" s="117"/>
      <c r="L744" s="118"/>
      <c r="M744" s="608"/>
      <c r="N744" s="608"/>
      <c r="O744" s="608"/>
      <c r="P744" s="608"/>
      <c r="Q744" s="608"/>
      <c r="R744" s="608"/>
      <c r="S744" s="608"/>
      <c r="T744" s="608"/>
      <c r="U744" s="608"/>
      <c r="V744" s="608"/>
      <c r="W744" s="608"/>
      <c r="X744" s="608"/>
      <c r="Y744" s="608"/>
      <c r="Z744" s="608"/>
      <c r="AA744" s="608"/>
      <c r="AB744" s="608"/>
      <c r="AC744" s="608"/>
      <c r="AD744" s="608"/>
      <c r="AE744" s="608"/>
      <c r="AF744" s="608"/>
      <c r="AG744" s="608"/>
      <c r="AH744" s="608"/>
      <c r="AI744" s="608"/>
      <c r="AJ744" s="608"/>
      <c r="AK744" s="608"/>
      <c r="AL744" s="608"/>
      <c r="AM744" s="608"/>
      <c r="AN744" s="608"/>
      <c r="AO744" s="608"/>
      <c r="AP744" s="608"/>
      <c r="AQ744" s="608"/>
      <c r="AR744" s="608"/>
      <c r="AS744" s="608"/>
      <c r="AT744" s="608"/>
      <c r="AU744" s="608"/>
      <c r="AV744" s="608"/>
      <c r="AW744" s="608"/>
      <c r="AX744" s="608"/>
      <c r="AY744" s="608"/>
      <c r="AZ744" s="608"/>
      <c r="BA744" s="608"/>
      <c r="BB744" s="608"/>
    </row>
    <row r="745" spans="1:54" ht="12.6" customHeight="1">
      <c r="A745" s="107" t="s">
        <v>1576</v>
      </c>
      <c r="B745" s="108"/>
      <c r="C745" s="108"/>
      <c r="D745" s="108"/>
      <c r="E745" s="108"/>
      <c r="F745" s="108"/>
      <c r="G745" s="108"/>
      <c r="H745" s="108"/>
      <c r="I745" s="108"/>
      <c r="J745" s="108"/>
      <c r="K745" s="108"/>
      <c r="L745" s="109"/>
      <c r="M745" s="608"/>
      <c r="N745" s="608"/>
      <c r="O745" s="608"/>
      <c r="P745" s="608"/>
      <c r="Q745" s="608"/>
      <c r="R745" s="608"/>
      <c r="S745" s="608"/>
      <c r="T745" s="608"/>
      <c r="U745" s="608"/>
      <c r="V745" s="608"/>
      <c r="W745" s="608"/>
      <c r="X745" s="608"/>
      <c r="Y745" s="608"/>
      <c r="Z745" s="608"/>
      <c r="AA745" s="608"/>
      <c r="AB745" s="608"/>
      <c r="AC745" s="608"/>
      <c r="AD745" s="608"/>
      <c r="AE745" s="608"/>
      <c r="AF745" s="608"/>
      <c r="AG745" s="608"/>
      <c r="AH745" s="608"/>
      <c r="AI745" s="608"/>
      <c r="AJ745" s="608"/>
      <c r="AK745" s="608"/>
      <c r="AL745" s="608"/>
      <c r="AM745" s="608"/>
      <c r="AN745" s="608"/>
      <c r="AO745" s="608"/>
      <c r="AP745" s="608"/>
      <c r="AQ745" s="608"/>
      <c r="AR745" s="608"/>
      <c r="AS745" s="608"/>
      <c r="AT745" s="608"/>
      <c r="AU745" s="608"/>
      <c r="AV745" s="608"/>
      <c r="AW745" s="608"/>
      <c r="AX745" s="608"/>
      <c r="AY745" s="608"/>
      <c r="AZ745" s="608"/>
      <c r="BA745" s="608"/>
      <c r="BB745" s="608"/>
    </row>
    <row r="746" spans="1:54" ht="12.6" customHeight="1">
      <c r="A746" s="90" t="s">
        <v>1594</v>
      </c>
    </row>
    <row r="747" spans="1:54" ht="11.1" customHeight="1">
      <c r="A747" s="182"/>
      <c r="B747" s="183"/>
      <c r="C747" s="183"/>
      <c r="D747" s="183"/>
      <c r="E747" s="183"/>
      <c r="F747" s="183"/>
      <c r="G747" s="183"/>
      <c r="H747" s="183"/>
      <c r="I747" s="183"/>
      <c r="J747" s="183"/>
      <c r="K747" s="183"/>
      <c r="L747" s="183"/>
      <c r="M747" s="183"/>
      <c r="N747" s="183"/>
      <c r="O747" s="183"/>
      <c r="P747" s="183"/>
      <c r="Q747" s="183"/>
      <c r="R747" s="183"/>
      <c r="S747" s="183"/>
      <c r="T747" s="184"/>
      <c r="U747" s="678"/>
      <c r="V747" s="679"/>
      <c r="W747" s="679"/>
      <c r="X747" s="679"/>
      <c r="Y747" s="679"/>
      <c r="Z747" s="679"/>
      <c r="AA747" s="679"/>
      <c r="AB747" s="679"/>
      <c r="AC747" s="679"/>
      <c r="AD747" s="679"/>
      <c r="AE747" s="679"/>
      <c r="AF747" s="679"/>
      <c r="AG747" s="819"/>
      <c r="AH747" s="678" t="s">
        <v>1568</v>
      </c>
      <c r="AI747" s="679"/>
      <c r="AJ747" s="679"/>
      <c r="AK747" s="679"/>
      <c r="AL747" s="679"/>
      <c r="AM747" s="679"/>
      <c r="AN747" s="679"/>
      <c r="AO747" s="679"/>
      <c r="AP747" s="679"/>
      <c r="AQ747" s="679"/>
      <c r="AR747" s="679"/>
      <c r="AS747" s="679"/>
      <c r="AT747" s="679"/>
      <c r="AU747" s="679"/>
      <c r="AV747" s="679"/>
      <c r="AW747" s="679"/>
      <c r="AX747" s="679"/>
      <c r="AY747" s="679"/>
      <c r="AZ747" s="679"/>
      <c r="BA747" s="679"/>
      <c r="BB747" s="819"/>
    </row>
    <row r="748" spans="1:54" ht="11.1" customHeight="1">
      <c r="A748" s="143"/>
      <c r="B748" s="144"/>
      <c r="C748" s="144"/>
      <c r="D748" s="144"/>
      <c r="E748" s="144"/>
      <c r="F748" s="144"/>
      <c r="G748" s="144"/>
      <c r="H748" s="144"/>
      <c r="I748" s="144"/>
      <c r="J748" s="144"/>
      <c r="K748" s="144"/>
      <c r="L748" s="144"/>
      <c r="M748" s="144"/>
      <c r="N748" s="144"/>
      <c r="O748" s="144"/>
      <c r="P748" s="144"/>
      <c r="Q748" s="144"/>
      <c r="R748" s="144"/>
      <c r="S748" s="144"/>
      <c r="T748" s="158"/>
      <c r="U748" s="580"/>
      <c r="V748" s="581"/>
      <c r="W748" s="581"/>
      <c r="X748" s="581"/>
      <c r="Y748" s="581"/>
      <c r="Z748" s="581"/>
      <c r="AA748" s="581"/>
      <c r="AB748" s="581"/>
      <c r="AC748" s="581"/>
      <c r="AD748" s="581"/>
      <c r="AE748" s="581"/>
      <c r="AF748" s="581"/>
      <c r="AG748" s="582"/>
      <c r="AH748" s="580" t="s">
        <v>1588</v>
      </c>
      <c r="AI748" s="581"/>
      <c r="AJ748" s="581"/>
      <c r="AK748" s="581"/>
      <c r="AL748" s="581"/>
      <c r="AM748" s="581"/>
      <c r="AN748" s="581"/>
      <c r="AO748" s="581"/>
      <c r="AP748" s="581"/>
      <c r="AQ748" s="581"/>
      <c r="AR748" s="581"/>
      <c r="AS748" s="581"/>
      <c r="AT748" s="581"/>
      <c r="AU748" s="581"/>
      <c r="AV748" s="581"/>
      <c r="AW748" s="581"/>
      <c r="AX748" s="581"/>
      <c r="AY748" s="581"/>
      <c r="AZ748" s="581"/>
      <c r="BA748" s="581"/>
      <c r="BB748" s="582"/>
    </row>
    <row r="749" spans="1:54" ht="11.1" customHeight="1">
      <c r="A749" s="580" t="s">
        <v>1595</v>
      </c>
      <c r="B749" s="581"/>
      <c r="C749" s="581"/>
      <c r="D749" s="581"/>
      <c r="E749" s="581"/>
      <c r="F749" s="581"/>
      <c r="G749" s="581"/>
      <c r="H749" s="581"/>
      <c r="I749" s="581"/>
      <c r="J749" s="581"/>
      <c r="K749" s="581"/>
      <c r="L749" s="581"/>
      <c r="M749" s="581"/>
      <c r="N749" s="581"/>
      <c r="O749" s="581"/>
      <c r="P749" s="581"/>
      <c r="Q749" s="581"/>
      <c r="R749" s="581"/>
      <c r="S749" s="581"/>
      <c r="T749" s="582"/>
      <c r="U749" s="580" t="s">
        <v>1577</v>
      </c>
      <c r="V749" s="581"/>
      <c r="W749" s="581"/>
      <c r="X749" s="581"/>
      <c r="Y749" s="581"/>
      <c r="Z749" s="581"/>
      <c r="AA749" s="581"/>
      <c r="AB749" s="581"/>
      <c r="AC749" s="581"/>
      <c r="AD749" s="581"/>
      <c r="AE749" s="581"/>
      <c r="AF749" s="581"/>
      <c r="AG749" s="582"/>
      <c r="AH749" s="580" t="s">
        <v>1589</v>
      </c>
      <c r="AI749" s="581"/>
      <c r="AJ749" s="581"/>
      <c r="AK749" s="581"/>
      <c r="AL749" s="581"/>
      <c r="AM749" s="581"/>
      <c r="AN749" s="581"/>
      <c r="AO749" s="581"/>
      <c r="AP749" s="581"/>
      <c r="AQ749" s="581"/>
      <c r="AR749" s="581"/>
      <c r="AS749" s="581"/>
      <c r="AT749" s="581"/>
      <c r="AU749" s="581"/>
      <c r="AV749" s="581"/>
      <c r="AW749" s="581"/>
      <c r="AX749" s="581"/>
      <c r="AY749" s="581"/>
      <c r="AZ749" s="581"/>
      <c r="BA749" s="581"/>
      <c r="BB749" s="582"/>
    </row>
    <row r="750" spans="1:54" ht="11.1" customHeight="1">
      <c r="A750" s="580" t="s">
        <v>1596</v>
      </c>
      <c r="B750" s="581"/>
      <c r="C750" s="581"/>
      <c r="D750" s="581"/>
      <c r="E750" s="581"/>
      <c r="F750" s="581"/>
      <c r="G750" s="581"/>
      <c r="H750" s="581"/>
      <c r="I750" s="581"/>
      <c r="J750" s="581"/>
      <c r="K750" s="581"/>
      <c r="L750" s="581"/>
      <c r="M750" s="581"/>
      <c r="N750" s="581"/>
      <c r="O750" s="581"/>
      <c r="P750" s="581"/>
      <c r="Q750" s="581"/>
      <c r="R750" s="581"/>
      <c r="S750" s="581"/>
      <c r="T750" s="582"/>
      <c r="U750" s="580" t="s">
        <v>1422</v>
      </c>
      <c r="V750" s="581"/>
      <c r="W750" s="581"/>
      <c r="X750" s="581"/>
      <c r="Y750" s="581"/>
      <c r="Z750" s="581"/>
      <c r="AA750" s="581"/>
      <c r="AB750" s="581"/>
      <c r="AC750" s="581"/>
      <c r="AD750" s="581"/>
      <c r="AE750" s="581"/>
      <c r="AF750" s="581"/>
      <c r="AG750" s="582"/>
      <c r="AH750" s="580" t="s">
        <v>1597</v>
      </c>
      <c r="AI750" s="581"/>
      <c r="AJ750" s="581"/>
      <c r="AK750" s="581"/>
      <c r="AL750" s="581"/>
      <c r="AM750" s="581"/>
      <c r="AN750" s="581"/>
      <c r="AO750" s="581"/>
      <c r="AP750" s="581"/>
      <c r="AQ750" s="581"/>
      <c r="AR750" s="581"/>
      <c r="AS750" s="581"/>
      <c r="AT750" s="581"/>
      <c r="AU750" s="581"/>
      <c r="AV750" s="581"/>
      <c r="AW750" s="581"/>
      <c r="AX750" s="581"/>
      <c r="AY750" s="581"/>
      <c r="AZ750" s="581"/>
      <c r="BA750" s="581"/>
      <c r="BB750" s="582"/>
    </row>
    <row r="751" spans="1:54" ht="11.1" customHeight="1">
      <c r="A751" s="143"/>
      <c r="B751" s="144"/>
      <c r="C751" s="144"/>
      <c r="D751" s="144"/>
      <c r="E751" s="144"/>
      <c r="F751" s="144"/>
      <c r="G751" s="144"/>
      <c r="H751" s="144"/>
      <c r="I751" s="144"/>
      <c r="J751" s="144"/>
      <c r="K751" s="144"/>
      <c r="L751" s="144"/>
      <c r="M751" s="144"/>
      <c r="N751" s="144"/>
      <c r="O751" s="144"/>
      <c r="P751" s="144"/>
      <c r="Q751" s="144"/>
      <c r="R751" s="144"/>
      <c r="S751" s="144"/>
      <c r="T751" s="158"/>
      <c r="U751" s="580"/>
      <c r="V751" s="581"/>
      <c r="W751" s="581"/>
      <c r="X751" s="581"/>
      <c r="Y751" s="581"/>
      <c r="Z751" s="581"/>
      <c r="AA751" s="581"/>
      <c r="AB751" s="581"/>
      <c r="AC751" s="581"/>
      <c r="AD751" s="581"/>
      <c r="AE751" s="581"/>
      <c r="AF751" s="581"/>
      <c r="AG751" s="582"/>
      <c r="AH751" s="580" t="s">
        <v>1598</v>
      </c>
      <c r="AI751" s="581"/>
      <c r="AJ751" s="581"/>
      <c r="AK751" s="581"/>
      <c r="AL751" s="581"/>
      <c r="AM751" s="581"/>
      <c r="AN751" s="581"/>
      <c r="AO751" s="581"/>
      <c r="AP751" s="581"/>
      <c r="AQ751" s="581"/>
      <c r="AR751" s="581"/>
      <c r="AS751" s="581"/>
      <c r="AT751" s="581"/>
      <c r="AU751" s="581"/>
      <c r="AV751" s="581"/>
      <c r="AW751" s="581"/>
      <c r="AX751" s="581"/>
      <c r="AY751" s="581"/>
      <c r="AZ751" s="581"/>
      <c r="BA751" s="581"/>
      <c r="BB751" s="582"/>
    </row>
    <row r="752" spans="1:54" ht="11.1" customHeight="1">
      <c r="A752" s="143"/>
      <c r="B752" s="144"/>
      <c r="C752" s="144"/>
      <c r="D752" s="144"/>
      <c r="E752" s="144"/>
      <c r="F752" s="144"/>
      <c r="G752" s="144"/>
      <c r="H752" s="144"/>
      <c r="I752" s="144"/>
      <c r="J752" s="144"/>
      <c r="K752" s="144"/>
      <c r="L752" s="144"/>
      <c r="M752" s="144"/>
      <c r="N752" s="144"/>
      <c r="O752" s="144"/>
      <c r="P752" s="144"/>
      <c r="Q752" s="144"/>
      <c r="R752" s="144"/>
      <c r="S752" s="144"/>
      <c r="T752" s="158"/>
      <c r="U752" s="580"/>
      <c r="V752" s="581"/>
      <c r="W752" s="581"/>
      <c r="X752" s="581"/>
      <c r="Y752" s="581"/>
      <c r="Z752" s="581"/>
      <c r="AA752" s="581"/>
      <c r="AB752" s="581"/>
      <c r="AC752" s="581"/>
      <c r="AD752" s="581"/>
      <c r="AE752" s="581"/>
      <c r="AF752" s="581"/>
      <c r="AG752" s="582"/>
      <c r="AH752" s="580" t="s">
        <v>1459</v>
      </c>
      <c r="AI752" s="581"/>
      <c r="AJ752" s="581"/>
      <c r="AK752" s="581"/>
      <c r="AL752" s="581"/>
      <c r="AM752" s="581"/>
      <c r="AN752" s="581"/>
      <c r="AO752" s="581"/>
      <c r="AP752" s="581"/>
      <c r="AQ752" s="581"/>
      <c r="AR752" s="581"/>
      <c r="AS752" s="581"/>
      <c r="AT752" s="581"/>
      <c r="AU752" s="581"/>
      <c r="AV752" s="581"/>
      <c r="AW752" s="581"/>
      <c r="AX752" s="581"/>
      <c r="AY752" s="581"/>
      <c r="AZ752" s="581"/>
      <c r="BA752" s="581"/>
      <c r="BB752" s="582"/>
    </row>
    <row r="753" spans="1:54" ht="11.1" customHeight="1">
      <c r="A753" s="583" t="s">
        <v>1399</v>
      </c>
      <c r="B753" s="584"/>
      <c r="C753" s="584"/>
      <c r="D753" s="584"/>
      <c r="E753" s="584"/>
      <c r="F753" s="584"/>
      <c r="G753" s="584"/>
      <c r="H753" s="584"/>
      <c r="I753" s="584"/>
      <c r="J753" s="584"/>
      <c r="K753" s="584"/>
      <c r="L753" s="584"/>
      <c r="M753" s="584"/>
      <c r="N753" s="584"/>
      <c r="O753" s="584"/>
      <c r="P753" s="584"/>
      <c r="Q753" s="584"/>
      <c r="R753" s="584"/>
      <c r="S753" s="584"/>
      <c r="T753" s="585"/>
      <c r="U753" s="583" t="s">
        <v>1400</v>
      </c>
      <c r="V753" s="584"/>
      <c r="W753" s="584"/>
      <c r="X753" s="584"/>
      <c r="Y753" s="584"/>
      <c r="Z753" s="584"/>
      <c r="AA753" s="584"/>
      <c r="AB753" s="584"/>
      <c r="AC753" s="584"/>
      <c r="AD753" s="584"/>
      <c r="AE753" s="584"/>
      <c r="AF753" s="584"/>
      <c r="AG753" s="585"/>
      <c r="AH753" s="583" t="s">
        <v>1401</v>
      </c>
      <c r="AI753" s="584"/>
      <c r="AJ753" s="584"/>
      <c r="AK753" s="584"/>
      <c r="AL753" s="584"/>
      <c r="AM753" s="584"/>
      <c r="AN753" s="584"/>
      <c r="AO753" s="584"/>
      <c r="AP753" s="584"/>
      <c r="AQ753" s="584"/>
      <c r="AR753" s="584"/>
      <c r="AS753" s="584"/>
      <c r="AT753" s="584"/>
      <c r="AU753" s="584"/>
      <c r="AV753" s="584"/>
      <c r="AW753" s="584"/>
      <c r="AX753" s="584"/>
      <c r="AY753" s="584"/>
      <c r="AZ753" s="584"/>
      <c r="BA753" s="584"/>
      <c r="BB753" s="585"/>
    </row>
    <row r="754" spans="1:54" ht="11.1" customHeight="1">
      <c r="A754" s="113" t="s">
        <v>1581</v>
      </c>
      <c r="B754" s="114"/>
      <c r="C754" s="114"/>
      <c r="D754" s="114"/>
      <c r="E754" s="114"/>
      <c r="F754" s="114"/>
      <c r="G754" s="114"/>
      <c r="H754" s="114"/>
      <c r="I754" s="114"/>
      <c r="J754" s="114"/>
      <c r="K754" s="114"/>
      <c r="L754" s="114"/>
      <c r="M754" s="114"/>
      <c r="N754" s="114"/>
      <c r="O754" s="114"/>
      <c r="P754" s="114"/>
      <c r="Q754" s="114"/>
      <c r="R754" s="114"/>
      <c r="S754" s="114"/>
      <c r="T754" s="115"/>
      <c r="U754" s="608"/>
      <c r="V754" s="608"/>
      <c r="W754" s="608"/>
      <c r="X754" s="608"/>
      <c r="Y754" s="608"/>
      <c r="Z754" s="608"/>
      <c r="AA754" s="608"/>
      <c r="AB754" s="608"/>
      <c r="AC754" s="608"/>
      <c r="AD754" s="608"/>
      <c r="AE754" s="608"/>
      <c r="AF754" s="608"/>
      <c r="AG754" s="608"/>
      <c r="AH754" s="608"/>
      <c r="AI754" s="608"/>
      <c r="AJ754" s="608"/>
      <c r="AK754" s="608"/>
      <c r="AL754" s="608"/>
      <c r="AM754" s="608"/>
      <c r="AN754" s="608"/>
      <c r="AO754" s="608"/>
      <c r="AP754" s="608"/>
      <c r="AQ754" s="608"/>
      <c r="AR754" s="608"/>
      <c r="AS754" s="608"/>
      <c r="AT754" s="608"/>
      <c r="AU754" s="608"/>
      <c r="AV754" s="608"/>
      <c r="AW754" s="608"/>
      <c r="AX754" s="608"/>
      <c r="AY754" s="608"/>
      <c r="AZ754" s="608"/>
      <c r="BA754" s="608"/>
      <c r="BB754" s="608"/>
    </row>
    <row r="755" spans="1:54" ht="11.1" customHeight="1">
      <c r="A755" s="176" t="s">
        <v>1599</v>
      </c>
      <c r="B755" s="103"/>
      <c r="C755" s="103"/>
      <c r="D755" s="103"/>
      <c r="E755" s="103"/>
      <c r="F755" s="103"/>
      <c r="G755" s="103"/>
      <c r="H755" s="103"/>
      <c r="I755" s="103"/>
      <c r="J755" s="103"/>
      <c r="K755" s="103"/>
      <c r="L755" s="103"/>
      <c r="M755" s="103"/>
      <c r="N755" s="103"/>
      <c r="O755" s="103"/>
      <c r="P755" s="103"/>
      <c r="Q755" s="103"/>
      <c r="R755" s="103"/>
      <c r="S755" s="103"/>
      <c r="T755" s="145"/>
      <c r="U755" s="608"/>
      <c r="V755" s="608"/>
      <c r="W755" s="608"/>
      <c r="X755" s="608"/>
      <c r="Y755" s="608"/>
      <c r="Z755" s="608"/>
      <c r="AA755" s="608"/>
      <c r="AB755" s="608"/>
      <c r="AC755" s="608"/>
      <c r="AD755" s="608"/>
      <c r="AE755" s="608"/>
      <c r="AF755" s="608"/>
      <c r="AG755" s="608"/>
      <c r="AH755" s="608"/>
      <c r="AI755" s="608"/>
      <c r="AJ755" s="608"/>
      <c r="AK755" s="608"/>
      <c r="AL755" s="608"/>
      <c r="AM755" s="608"/>
      <c r="AN755" s="608"/>
      <c r="AO755" s="608"/>
      <c r="AP755" s="608"/>
      <c r="AQ755" s="608"/>
      <c r="AR755" s="608"/>
      <c r="AS755" s="608"/>
      <c r="AT755" s="608"/>
      <c r="AU755" s="608"/>
      <c r="AV755" s="608"/>
      <c r="AW755" s="608"/>
      <c r="AX755" s="608"/>
      <c r="AY755" s="608"/>
      <c r="AZ755" s="608"/>
      <c r="BA755" s="608"/>
      <c r="BB755" s="608"/>
    </row>
    <row r="756" spans="1:54" ht="11.1" customHeight="1">
      <c r="A756" s="116" t="s">
        <v>1600</v>
      </c>
      <c r="B756" s="117"/>
      <c r="C756" s="117"/>
      <c r="D756" s="117"/>
      <c r="E756" s="117"/>
      <c r="F756" s="117"/>
      <c r="G756" s="117"/>
      <c r="H756" s="117"/>
      <c r="I756" s="117"/>
      <c r="J756" s="117"/>
      <c r="K756" s="117"/>
      <c r="L756" s="117"/>
      <c r="M756" s="117"/>
      <c r="N756" s="117"/>
      <c r="O756" s="117"/>
      <c r="P756" s="117"/>
      <c r="Q756" s="117"/>
      <c r="R756" s="117"/>
      <c r="S756" s="117"/>
      <c r="T756" s="118"/>
      <c r="U756" s="608"/>
      <c r="V756" s="608"/>
      <c r="W756" s="608"/>
      <c r="X756" s="608"/>
      <c r="Y756" s="608"/>
      <c r="Z756" s="608"/>
      <c r="AA756" s="608"/>
      <c r="AB756" s="608"/>
      <c r="AC756" s="608"/>
      <c r="AD756" s="608"/>
      <c r="AE756" s="608"/>
      <c r="AF756" s="608"/>
      <c r="AG756" s="608"/>
      <c r="AH756" s="608"/>
      <c r="AI756" s="608"/>
      <c r="AJ756" s="608"/>
      <c r="AK756" s="608"/>
      <c r="AL756" s="608"/>
      <c r="AM756" s="608"/>
      <c r="AN756" s="608"/>
      <c r="AO756" s="608"/>
      <c r="AP756" s="608"/>
      <c r="AQ756" s="608"/>
      <c r="AR756" s="608"/>
      <c r="AS756" s="608"/>
      <c r="AT756" s="608"/>
      <c r="AU756" s="608"/>
      <c r="AV756" s="608"/>
      <c r="AW756" s="608"/>
      <c r="AX756" s="608"/>
      <c r="AY756" s="608"/>
      <c r="AZ756" s="608"/>
      <c r="BA756" s="608"/>
      <c r="BB756" s="608"/>
    </row>
    <row r="757" spans="1:54" ht="11.1" customHeight="1">
      <c r="A757" s="113" t="s">
        <v>1583</v>
      </c>
      <c r="B757" s="114"/>
      <c r="C757" s="114"/>
      <c r="D757" s="114"/>
      <c r="E757" s="114"/>
      <c r="F757" s="114"/>
      <c r="G757" s="114"/>
      <c r="H757" s="114"/>
      <c r="I757" s="114"/>
      <c r="J757" s="114"/>
      <c r="K757" s="114"/>
      <c r="L757" s="114"/>
      <c r="M757" s="114"/>
      <c r="N757" s="114"/>
      <c r="O757" s="114"/>
      <c r="P757" s="114"/>
      <c r="Q757" s="114"/>
      <c r="R757" s="114"/>
      <c r="S757" s="114"/>
      <c r="T757" s="115"/>
      <c r="U757" s="608"/>
      <c r="V757" s="608"/>
      <c r="W757" s="608"/>
      <c r="X757" s="608"/>
      <c r="Y757" s="608"/>
      <c r="Z757" s="608"/>
      <c r="AA757" s="608"/>
      <c r="AB757" s="608"/>
      <c r="AC757" s="608"/>
      <c r="AD757" s="608"/>
      <c r="AE757" s="608"/>
      <c r="AF757" s="608"/>
      <c r="AG757" s="608"/>
      <c r="AH757" s="608"/>
      <c r="AI757" s="608"/>
      <c r="AJ757" s="608"/>
      <c r="AK757" s="608"/>
      <c r="AL757" s="608"/>
      <c r="AM757" s="608"/>
      <c r="AN757" s="608"/>
      <c r="AO757" s="608"/>
      <c r="AP757" s="608"/>
      <c r="AQ757" s="608"/>
      <c r="AR757" s="608"/>
      <c r="AS757" s="608"/>
      <c r="AT757" s="608"/>
      <c r="AU757" s="608"/>
      <c r="AV757" s="608"/>
      <c r="AW757" s="608"/>
      <c r="AX757" s="608"/>
      <c r="AY757" s="608"/>
      <c r="AZ757" s="608"/>
      <c r="BA757" s="608"/>
      <c r="BB757" s="608"/>
    </row>
    <row r="758" spans="1:54" ht="11.1" customHeight="1">
      <c r="A758" s="116" t="s">
        <v>1584</v>
      </c>
      <c r="B758" s="117"/>
      <c r="C758" s="117"/>
      <c r="D758" s="117"/>
      <c r="E758" s="117"/>
      <c r="F758" s="117"/>
      <c r="G758" s="117"/>
      <c r="H758" s="117"/>
      <c r="I758" s="117"/>
      <c r="J758" s="117"/>
      <c r="K758" s="117"/>
      <c r="L758" s="117"/>
      <c r="M758" s="117"/>
      <c r="N758" s="117"/>
      <c r="O758" s="117"/>
      <c r="P758" s="117"/>
      <c r="Q758" s="117"/>
      <c r="R758" s="117"/>
      <c r="S758" s="117"/>
      <c r="T758" s="118"/>
      <c r="U758" s="608"/>
      <c r="V758" s="608"/>
      <c r="W758" s="608"/>
      <c r="X758" s="608"/>
      <c r="Y758" s="608"/>
      <c r="Z758" s="608"/>
      <c r="AA758" s="608"/>
      <c r="AB758" s="608"/>
      <c r="AC758" s="608"/>
      <c r="AD758" s="608"/>
      <c r="AE758" s="608"/>
      <c r="AF758" s="608"/>
      <c r="AG758" s="608"/>
      <c r="AH758" s="608"/>
      <c r="AI758" s="608"/>
      <c r="AJ758" s="608"/>
      <c r="AK758" s="608"/>
      <c r="AL758" s="608"/>
      <c r="AM758" s="608"/>
      <c r="AN758" s="608"/>
      <c r="AO758" s="608"/>
      <c r="AP758" s="608"/>
      <c r="AQ758" s="608"/>
      <c r="AR758" s="608"/>
      <c r="AS758" s="608"/>
      <c r="AT758" s="608"/>
      <c r="AU758" s="608"/>
      <c r="AV758" s="608"/>
      <c r="AW758" s="608"/>
      <c r="AX758" s="608"/>
      <c r="AY758" s="608"/>
      <c r="AZ758" s="608"/>
      <c r="BA758" s="608"/>
      <c r="BB758" s="608"/>
    </row>
    <row r="759" spans="1:54" ht="12.6" customHeight="1">
      <c r="A759" s="107" t="s">
        <v>1585</v>
      </c>
      <c r="B759" s="108"/>
      <c r="C759" s="108"/>
      <c r="D759" s="108"/>
      <c r="E759" s="108"/>
      <c r="F759" s="108"/>
      <c r="G759" s="108"/>
      <c r="H759" s="108"/>
      <c r="I759" s="108"/>
      <c r="J759" s="108"/>
      <c r="K759" s="108"/>
      <c r="L759" s="108"/>
      <c r="M759" s="108"/>
      <c r="N759" s="108"/>
      <c r="O759" s="108"/>
      <c r="P759" s="108"/>
      <c r="Q759" s="108"/>
      <c r="R759" s="108"/>
      <c r="S759" s="108"/>
      <c r="T759" s="109"/>
      <c r="U759" s="608"/>
      <c r="V759" s="608"/>
      <c r="W759" s="608"/>
      <c r="X759" s="608"/>
      <c r="Y759" s="608"/>
      <c r="Z759" s="608"/>
      <c r="AA759" s="608"/>
      <c r="AB759" s="608"/>
      <c r="AC759" s="608"/>
      <c r="AD759" s="608"/>
      <c r="AE759" s="608"/>
      <c r="AF759" s="608"/>
      <c r="AG759" s="608"/>
      <c r="AH759" s="608"/>
      <c r="AI759" s="608"/>
      <c r="AJ759" s="608"/>
      <c r="AK759" s="608"/>
      <c r="AL759" s="608"/>
      <c r="AM759" s="608"/>
      <c r="AN759" s="608"/>
      <c r="AO759" s="608"/>
      <c r="AP759" s="608"/>
      <c r="AQ759" s="608"/>
      <c r="AR759" s="608"/>
      <c r="AS759" s="608"/>
      <c r="AT759" s="608"/>
      <c r="AU759" s="608"/>
      <c r="AV759" s="608"/>
      <c r="AW759" s="608"/>
      <c r="AX759" s="608"/>
      <c r="AY759" s="608"/>
      <c r="AZ759" s="608"/>
      <c r="BA759" s="608"/>
      <c r="BB759" s="608"/>
    </row>
    <row r="760" spans="1:54" ht="12.6" customHeight="1">
      <c r="A760" s="116" t="s">
        <v>1586</v>
      </c>
      <c r="B760" s="117"/>
      <c r="C760" s="117"/>
      <c r="D760" s="117"/>
      <c r="E760" s="117"/>
      <c r="F760" s="117"/>
      <c r="G760" s="117"/>
      <c r="H760" s="117"/>
      <c r="I760" s="117"/>
      <c r="J760" s="117"/>
      <c r="K760" s="117"/>
      <c r="L760" s="117"/>
      <c r="M760" s="117"/>
      <c r="N760" s="117"/>
      <c r="O760" s="117"/>
      <c r="P760" s="117"/>
      <c r="Q760" s="117"/>
      <c r="R760" s="117"/>
      <c r="S760" s="117"/>
      <c r="T760" s="118"/>
      <c r="U760" s="608"/>
      <c r="V760" s="608"/>
      <c r="W760" s="608"/>
      <c r="X760" s="608"/>
      <c r="Y760" s="608"/>
      <c r="Z760" s="608"/>
      <c r="AA760" s="608"/>
      <c r="AB760" s="608"/>
      <c r="AC760" s="608"/>
      <c r="AD760" s="608"/>
      <c r="AE760" s="608"/>
      <c r="AF760" s="608"/>
      <c r="AG760" s="608"/>
      <c r="AH760" s="608"/>
      <c r="AI760" s="608"/>
      <c r="AJ760" s="608"/>
      <c r="AK760" s="608"/>
      <c r="AL760" s="608"/>
      <c r="AM760" s="608"/>
      <c r="AN760" s="608"/>
      <c r="AO760" s="608"/>
      <c r="AP760" s="608"/>
      <c r="AQ760" s="608"/>
      <c r="AR760" s="608"/>
      <c r="AS760" s="608"/>
      <c r="AT760" s="608"/>
      <c r="AU760" s="608"/>
      <c r="AV760" s="608"/>
      <c r="AW760" s="608"/>
      <c r="AX760" s="608"/>
      <c r="AY760" s="608"/>
      <c r="AZ760" s="608"/>
      <c r="BA760" s="608"/>
      <c r="BB760" s="608"/>
    </row>
    <row r="761" spans="1:54" ht="13.5" customHeight="1">
      <c r="A761" s="140" t="s">
        <v>4876</v>
      </c>
    </row>
    <row r="762" spans="1:54" ht="15" customHeight="1">
      <c r="A762" s="588"/>
      <c r="B762" s="589"/>
      <c r="C762" s="589"/>
      <c r="D762" s="589"/>
      <c r="E762" s="589"/>
      <c r="F762" s="589"/>
      <c r="G762" s="589"/>
      <c r="H762" s="589"/>
      <c r="I762" s="589"/>
      <c r="J762" s="589"/>
      <c r="K762" s="589"/>
      <c r="L762" s="589"/>
      <c r="M762" s="589"/>
      <c r="N762" s="589"/>
      <c r="O762" s="589"/>
      <c r="P762" s="589"/>
      <c r="Q762" s="589"/>
      <c r="R762" s="589"/>
      <c r="S762" s="589"/>
      <c r="T762" s="589"/>
      <c r="U762" s="589"/>
      <c r="V762" s="589"/>
      <c r="W762" s="589"/>
      <c r="X762" s="589"/>
      <c r="Y762" s="589"/>
      <c r="Z762" s="589"/>
      <c r="AA762" s="589"/>
      <c r="AB762" s="589"/>
      <c r="AC762" s="589"/>
      <c r="AD762" s="589"/>
      <c r="AE762" s="589"/>
      <c r="AF762" s="589"/>
      <c r="AG762" s="589"/>
      <c r="AH762" s="589"/>
      <c r="AI762" s="589"/>
      <c r="AJ762" s="589"/>
      <c r="AK762" s="589"/>
      <c r="AL762" s="589"/>
      <c r="AM762" s="589"/>
      <c r="AN762" s="589"/>
      <c r="AO762" s="589"/>
      <c r="AP762" s="589"/>
      <c r="AQ762" s="589"/>
      <c r="AR762" s="589"/>
      <c r="AS762" s="589"/>
      <c r="AT762" s="589"/>
      <c r="AU762" s="589"/>
      <c r="AV762" s="589"/>
      <c r="AW762" s="589"/>
      <c r="AX762" s="589"/>
      <c r="AY762" s="367"/>
      <c r="AZ762" s="367"/>
      <c r="BA762" s="367"/>
      <c r="BB762" s="367"/>
    </row>
    <row r="763" spans="1:54" ht="15" customHeight="1">
      <c r="A763" s="590"/>
      <c r="B763" s="591"/>
      <c r="C763" s="591"/>
      <c r="D763" s="591"/>
      <c r="E763" s="591"/>
      <c r="F763" s="591"/>
      <c r="G763" s="591"/>
      <c r="H763" s="591"/>
      <c r="I763" s="591"/>
      <c r="J763" s="591"/>
      <c r="K763" s="591"/>
      <c r="L763" s="591"/>
      <c r="M763" s="591"/>
      <c r="N763" s="591"/>
      <c r="O763" s="591"/>
      <c r="P763" s="591"/>
      <c r="Q763" s="591"/>
      <c r="R763" s="591"/>
      <c r="S763" s="591"/>
      <c r="T763" s="591"/>
      <c r="U763" s="591"/>
      <c r="V763" s="591"/>
      <c r="W763" s="591"/>
      <c r="X763" s="591"/>
      <c r="Y763" s="591"/>
      <c r="Z763" s="591"/>
      <c r="AA763" s="591"/>
      <c r="AB763" s="591"/>
      <c r="AC763" s="591"/>
      <c r="AD763" s="591"/>
      <c r="AE763" s="591"/>
      <c r="AF763" s="591"/>
      <c r="AG763" s="591"/>
      <c r="AH763" s="591"/>
      <c r="AI763" s="591"/>
      <c r="AJ763" s="591"/>
      <c r="AK763" s="591"/>
      <c r="AL763" s="591"/>
      <c r="AM763" s="591"/>
      <c r="AN763" s="591"/>
      <c r="AO763" s="591"/>
      <c r="AP763" s="591"/>
      <c r="AQ763" s="591"/>
      <c r="AR763" s="591"/>
      <c r="AS763" s="591"/>
      <c r="AT763" s="591"/>
      <c r="AU763" s="591"/>
      <c r="AV763" s="591"/>
      <c r="AW763" s="591"/>
      <c r="AX763" s="591"/>
      <c r="AY763" s="367"/>
      <c r="AZ763" s="367"/>
      <c r="BA763" s="367"/>
      <c r="BB763" s="367"/>
    </row>
    <row r="764" spans="1:54" ht="12.6" customHeight="1">
      <c r="A764" s="103"/>
      <c r="B764" s="103"/>
      <c r="C764" s="103"/>
      <c r="D764" s="103"/>
      <c r="E764" s="103"/>
      <c r="F764" s="103"/>
      <c r="G764" s="103"/>
      <c r="H764" s="103"/>
      <c r="I764" s="103"/>
      <c r="J764" s="103"/>
      <c r="K764" s="103"/>
      <c r="L764" s="103"/>
      <c r="M764" s="103"/>
      <c r="N764" s="103"/>
      <c r="O764" s="103"/>
      <c r="P764" s="103"/>
      <c r="Q764" s="103"/>
      <c r="R764" s="103"/>
      <c r="S764" s="103"/>
      <c r="T764" s="103"/>
      <c r="U764" s="421"/>
      <c r="V764" s="421"/>
      <c r="W764" s="421"/>
      <c r="X764" s="421"/>
      <c r="Y764" s="421"/>
      <c r="Z764" s="421"/>
      <c r="AA764" s="421"/>
      <c r="AB764" s="421"/>
      <c r="AC764" s="421"/>
      <c r="AD764" s="421"/>
      <c r="AE764" s="421"/>
      <c r="AF764" s="421"/>
      <c r="AG764" s="421"/>
      <c r="AH764" s="421"/>
      <c r="AI764" s="421"/>
      <c r="AJ764" s="421"/>
      <c r="AK764" s="421"/>
      <c r="AL764" s="421"/>
      <c r="AM764" s="421"/>
      <c r="AN764" s="421"/>
      <c r="AO764" s="421"/>
      <c r="AP764" s="421"/>
      <c r="AQ764" s="421"/>
      <c r="AR764" s="421"/>
      <c r="AS764" s="421"/>
      <c r="AT764" s="421"/>
      <c r="AU764" s="421"/>
      <c r="AV764" s="421"/>
      <c r="AW764" s="421"/>
      <c r="AX764" s="421"/>
      <c r="AY764" s="421"/>
      <c r="AZ764" s="421"/>
      <c r="BA764" s="421"/>
      <c r="BB764" s="421"/>
    </row>
    <row r="765" spans="1:54" ht="12.6" customHeight="1">
      <c r="A765" s="103"/>
      <c r="B765" s="103"/>
      <c r="C765" s="103"/>
      <c r="D765" s="103"/>
      <c r="E765" s="103"/>
      <c r="F765" s="103"/>
      <c r="G765" s="103"/>
      <c r="H765" s="103"/>
      <c r="I765" s="103"/>
      <c r="J765" s="103"/>
      <c r="K765" s="103"/>
      <c r="L765" s="103"/>
      <c r="M765" s="103"/>
      <c r="N765" s="103"/>
      <c r="O765" s="103"/>
      <c r="P765" s="103"/>
      <c r="Q765" s="103"/>
      <c r="R765" s="103"/>
      <c r="S765" s="103"/>
      <c r="T765" s="103"/>
      <c r="U765" s="421"/>
      <c r="V765" s="421"/>
      <c r="W765" s="421"/>
      <c r="X765" s="421"/>
      <c r="Y765" s="421"/>
      <c r="Z765" s="421"/>
      <c r="AA765" s="421"/>
      <c r="AB765" s="421"/>
      <c r="AC765" s="421"/>
      <c r="AD765" s="421"/>
      <c r="AE765" s="421"/>
      <c r="AF765" s="421"/>
      <c r="AG765" s="421"/>
      <c r="AH765" s="421"/>
      <c r="AI765" s="421"/>
      <c r="AJ765" s="421"/>
      <c r="AK765" s="421"/>
      <c r="AL765" s="421"/>
      <c r="AM765" s="421"/>
      <c r="AN765" s="421"/>
      <c r="AO765" s="421"/>
      <c r="AP765" s="421"/>
      <c r="AQ765" s="421"/>
      <c r="AR765" s="421"/>
      <c r="AS765" s="421"/>
      <c r="AT765" s="421"/>
      <c r="AU765" s="421"/>
      <c r="AV765" s="421"/>
      <c r="AW765" s="421"/>
      <c r="AX765" s="421"/>
      <c r="AY765" s="421"/>
      <c r="AZ765" s="421"/>
      <c r="BA765" s="421"/>
      <c r="BB765" s="421"/>
    </row>
    <row r="766" spans="1:54" ht="12.6" customHeight="1">
      <c r="A766" s="103"/>
      <c r="B766" s="103"/>
      <c r="C766" s="103"/>
      <c r="D766" s="103"/>
      <c r="E766" s="103"/>
      <c r="F766" s="103"/>
      <c r="G766" s="103"/>
      <c r="H766" s="103"/>
      <c r="I766" s="103"/>
      <c r="J766" s="103"/>
      <c r="K766" s="103"/>
      <c r="L766" s="103"/>
      <c r="M766" s="103"/>
      <c r="N766" s="103"/>
      <c r="O766" s="103"/>
      <c r="P766" s="103"/>
      <c r="Q766" s="103"/>
      <c r="R766" s="103"/>
      <c r="S766" s="103"/>
      <c r="T766" s="103"/>
      <c r="U766" s="421"/>
      <c r="V766" s="421"/>
      <c r="W766" s="421"/>
      <c r="X766" s="421"/>
      <c r="Y766" s="421"/>
      <c r="Z766" s="421"/>
      <c r="AA766" s="421"/>
      <c r="AB766" s="421"/>
      <c r="AC766" s="421"/>
      <c r="AD766" s="421"/>
      <c r="AE766" s="421"/>
      <c r="AF766" s="421"/>
      <c r="AG766" s="421"/>
      <c r="AH766" s="421"/>
      <c r="AI766" s="421"/>
      <c r="AJ766" s="421"/>
      <c r="AK766" s="421"/>
      <c r="AL766" s="421"/>
      <c r="AM766" s="421"/>
      <c r="AN766" s="421"/>
      <c r="AO766" s="421"/>
      <c r="AP766" s="421"/>
      <c r="AQ766" s="421"/>
      <c r="AR766" s="421"/>
      <c r="AS766" s="421"/>
      <c r="AT766" s="421"/>
      <c r="AU766" s="421"/>
      <c r="AV766" s="421"/>
      <c r="AW766" s="421"/>
      <c r="AX766" s="421"/>
      <c r="AY766" s="421"/>
      <c r="AZ766" s="421"/>
      <c r="BA766" s="421"/>
      <c r="BB766" s="421"/>
    </row>
    <row r="767" spans="1:54" ht="12.6" customHeight="1">
      <c r="A767" s="103"/>
      <c r="B767" s="103"/>
      <c r="C767" s="103"/>
      <c r="D767" s="103"/>
      <c r="E767" s="103"/>
      <c r="F767" s="103"/>
      <c r="G767" s="103"/>
      <c r="H767" s="103"/>
      <c r="I767" s="103"/>
      <c r="J767" s="103"/>
      <c r="K767" s="103"/>
      <c r="L767" s="103"/>
      <c r="M767" s="103"/>
      <c r="N767" s="103"/>
      <c r="O767" s="103"/>
      <c r="P767" s="103"/>
      <c r="Q767" s="103"/>
      <c r="R767" s="103"/>
      <c r="S767" s="103"/>
      <c r="T767" s="103"/>
      <c r="U767" s="421"/>
      <c r="V767" s="421"/>
      <c r="W767" s="421"/>
      <c r="X767" s="421"/>
      <c r="Y767" s="421"/>
      <c r="Z767" s="421"/>
      <c r="AA767" s="421"/>
      <c r="AB767" s="421"/>
      <c r="AC767" s="421"/>
      <c r="AD767" s="421"/>
      <c r="AE767" s="421"/>
      <c r="AF767" s="421"/>
      <c r="AG767" s="421"/>
      <c r="AH767" s="421"/>
      <c r="AI767" s="421"/>
      <c r="AJ767" s="421"/>
      <c r="AK767" s="421"/>
      <c r="AL767" s="421"/>
      <c r="AM767" s="421"/>
      <c r="AN767" s="421"/>
      <c r="AO767" s="421"/>
      <c r="AP767" s="421"/>
      <c r="AQ767" s="421"/>
      <c r="AR767" s="421"/>
      <c r="AS767" s="421"/>
      <c r="AT767" s="421"/>
      <c r="AU767" s="421"/>
      <c r="AV767" s="421"/>
      <c r="AW767" s="421"/>
      <c r="AX767" s="421"/>
      <c r="AY767" s="421"/>
      <c r="AZ767" s="421"/>
      <c r="BA767" s="421"/>
      <c r="BB767" s="421"/>
    </row>
    <row r="768" spans="1:54" ht="12.6" customHeight="1">
      <c r="A768" s="103"/>
      <c r="B768" s="103"/>
      <c r="C768" s="103"/>
      <c r="D768" s="103"/>
      <c r="E768" s="103"/>
      <c r="F768" s="103"/>
      <c r="G768" s="103"/>
      <c r="H768" s="103"/>
      <c r="I768" s="103"/>
      <c r="J768" s="103"/>
      <c r="K768" s="103"/>
      <c r="L768" s="103"/>
      <c r="M768" s="103"/>
      <c r="N768" s="103"/>
      <c r="O768" s="103"/>
      <c r="P768" s="103"/>
      <c r="Q768" s="103"/>
      <c r="R768" s="103"/>
      <c r="S768" s="103"/>
      <c r="T768" s="103"/>
      <c r="U768" s="421"/>
      <c r="V768" s="421"/>
      <c r="W768" s="421"/>
      <c r="X768" s="421"/>
      <c r="Y768" s="421"/>
      <c r="Z768" s="421"/>
      <c r="AA768" s="421"/>
      <c r="AB768" s="421"/>
      <c r="AC768" s="421"/>
      <c r="AD768" s="421"/>
      <c r="AE768" s="421"/>
      <c r="AF768" s="421"/>
      <c r="AG768" s="421"/>
      <c r="AH768" s="421"/>
      <c r="AI768" s="421"/>
      <c r="AJ768" s="421"/>
      <c r="AK768" s="421"/>
      <c r="AL768" s="421"/>
      <c r="AM768" s="421"/>
      <c r="AN768" s="421"/>
      <c r="AO768" s="421"/>
      <c r="AP768" s="421"/>
      <c r="AQ768" s="421"/>
      <c r="AR768" s="421"/>
      <c r="AS768" s="421"/>
      <c r="AT768" s="421"/>
      <c r="AU768" s="421"/>
      <c r="AV768" s="421"/>
      <c r="AW768" s="421"/>
      <c r="AX768" s="421"/>
      <c r="AY768" s="421"/>
      <c r="AZ768" s="421"/>
      <c r="BA768" s="421"/>
      <c r="BB768" s="421"/>
    </row>
    <row r="769" spans="1:54" ht="12.6" customHeight="1">
      <c r="A769" s="103"/>
      <c r="B769" s="103"/>
      <c r="C769" s="103"/>
      <c r="D769" s="103"/>
      <c r="E769" s="103"/>
      <c r="F769" s="103"/>
      <c r="G769" s="103"/>
      <c r="H769" s="103"/>
      <c r="I769" s="103"/>
      <c r="J769" s="103"/>
      <c r="K769" s="103"/>
      <c r="L769" s="103"/>
      <c r="M769" s="103"/>
      <c r="N769" s="103"/>
      <c r="O769" s="103"/>
      <c r="P769" s="103"/>
      <c r="Q769" s="103"/>
      <c r="R769" s="103"/>
      <c r="S769" s="103"/>
      <c r="T769" s="103"/>
      <c r="U769" s="421"/>
      <c r="V769" s="421"/>
      <c r="W769" s="421"/>
      <c r="X769" s="421"/>
      <c r="Y769" s="421"/>
      <c r="Z769" s="421"/>
      <c r="AA769" s="421"/>
      <c r="AB769" s="421"/>
      <c r="AC769" s="421"/>
      <c r="AD769" s="421"/>
      <c r="AE769" s="421"/>
      <c r="AF769" s="421"/>
      <c r="AG769" s="421"/>
      <c r="AH769" s="421"/>
      <c r="AI769" s="421"/>
      <c r="AJ769" s="421"/>
      <c r="AK769" s="421"/>
      <c r="AL769" s="421"/>
      <c r="AM769" s="421"/>
      <c r="AN769" s="421"/>
      <c r="AO769" s="421"/>
      <c r="AP769" s="421"/>
      <c r="AQ769" s="421"/>
      <c r="AR769" s="421"/>
      <c r="AS769" s="421"/>
      <c r="AT769" s="421"/>
      <c r="AU769" s="421"/>
      <c r="AV769" s="421"/>
      <c r="AW769" s="421"/>
      <c r="AX769" s="421"/>
      <c r="AY769" s="421"/>
      <c r="AZ769" s="421"/>
      <c r="BA769" s="421"/>
      <c r="BB769" s="421"/>
    </row>
    <row r="770" spans="1:54" ht="12.6" customHeight="1">
      <c r="A770" s="103"/>
      <c r="B770" s="103"/>
      <c r="C770" s="103"/>
      <c r="D770" s="103"/>
      <c r="E770" s="103"/>
      <c r="F770" s="103"/>
      <c r="G770" s="103"/>
      <c r="H770" s="103"/>
      <c r="I770" s="103"/>
      <c r="J770" s="103"/>
      <c r="K770" s="103"/>
      <c r="L770" s="103"/>
      <c r="M770" s="103"/>
      <c r="N770" s="103"/>
      <c r="O770" s="103"/>
      <c r="P770" s="103"/>
      <c r="Q770" s="103"/>
      <c r="R770" s="103"/>
      <c r="S770" s="103"/>
      <c r="T770" s="103"/>
      <c r="U770" s="421"/>
      <c r="V770" s="421"/>
      <c r="W770" s="421"/>
      <c r="X770" s="421"/>
      <c r="Y770" s="421"/>
      <c r="Z770" s="421"/>
      <c r="AA770" s="421"/>
      <c r="AB770" s="421"/>
      <c r="AC770" s="421"/>
      <c r="AD770" s="421"/>
      <c r="AE770" s="421"/>
      <c r="AF770" s="421"/>
      <c r="AG770" s="421"/>
      <c r="AH770" s="421"/>
      <c r="AI770" s="421"/>
      <c r="AJ770" s="421"/>
      <c r="AK770" s="421"/>
      <c r="AL770" s="421"/>
      <c r="AM770" s="421"/>
      <c r="AN770" s="421"/>
      <c r="AO770" s="421"/>
      <c r="AP770" s="421"/>
      <c r="AQ770" s="421"/>
      <c r="AR770" s="421"/>
      <c r="AS770" s="421"/>
      <c r="AT770" s="421"/>
      <c r="AU770" s="421"/>
      <c r="AV770" s="421"/>
      <c r="AW770" s="421"/>
      <c r="AX770" s="421"/>
      <c r="AY770" s="421"/>
      <c r="AZ770" s="421"/>
      <c r="BA770" s="421"/>
      <c r="BB770" s="421"/>
    </row>
    <row r="771" spans="1:54" ht="12.6" customHeight="1">
      <c r="A771" s="103"/>
      <c r="B771" s="103"/>
      <c r="C771" s="103"/>
      <c r="D771" s="103"/>
      <c r="E771" s="103"/>
      <c r="F771" s="103"/>
      <c r="G771" s="103"/>
      <c r="H771" s="103"/>
      <c r="I771" s="103"/>
      <c r="J771" s="103"/>
      <c r="K771" s="103"/>
      <c r="L771" s="103"/>
      <c r="M771" s="103"/>
      <c r="N771" s="103"/>
      <c r="O771" s="103"/>
      <c r="P771" s="103"/>
      <c r="Q771" s="103"/>
      <c r="R771" s="103"/>
      <c r="S771" s="103"/>
      <c r="T771" s="103"/>
      <c r="U771" s="421"/>
      <c r="V771" s="421"/>
      <c r="W771" s="421"/>
      <c r="X771" s="421"/>
      <c r="Y771" s="421"/>
      <c r="Z771" s="421"/>
      <c r="AA771" s="421"/>
      <c r="AB771" s="421"/>
      <c r="AC771" s="421"/>
      <c r="AD771" s="421"/>
      <c r="AE771" s="421"/>
      <c r="AF771" s="421"/>
      <c r="AG771" s="421"/>
      <c r="AH771" s="421"/>
      <c r="AI771" s="421"/>
      <c r="AJ771" s="421"/>
      <c r="AK771" s="421"/>
      <c r="AL771" s="421"/>
      <c r="AM771" s="421"/>
      <c r="AN771" s="421"/>
      <c r="AO771" s="421"/>
      <c r="AP771" s="421"/>
      <c r="AQ771" s="421"/>
      <c r="AR771" s="421"/>
      <c r="AS771" s="421"/>
      <c r="AT771" s="421"/>
      <c r="AU771" s="421"/>
      <c r="AV771" s="421"/>
      <c r="AW771" s="421"/>
      <c r="AX771" s="421"/>
      <c r="AY771" s="421"/>
      <c r="AZ771" s="421"/>
      <c r="BA771" s="421"/>
      <c r="BB771" s="421"/>
    </row>
    <row r="772" spans="1:54" ht="12.6" customHeight="1">
      <c r="A772" s="103"/>
      <c r="B772" s="103"/>
      <c r="C772" s="103"/>
      <c r="D772" s="103"/>
      <c r="E772" s="103"/>
      <c r="F772" s="103"/>
      <c r="G772" s="103"/>
      <c r="H772" s="103"/>
      <c r="I772" s="103"/>
      <c r="J772" s="103"/>
      <c r="K772" s="103"/>
      <c r="L772" s="103"/>
      <c r="M772" s="103"/>
      <c r="N772" s="103"/>
      <c r="O772" s="103"/>
      <c r="P772" s="103"/>
      <c r="Q772" s="103"/>
      <c r="R772" s="103"/>
      <c r="S772" s="103"/>
      <c r="T772" s="103"/>
      <c r="U772" s="421"/>
      <c r="V772" s="421"/>
      <c r="W772" s="421"/>
      <c r="X772" s="421"/>
      <c r="Y772" s="421"/>
      <c r="Z772" s="421"/>
      <c r="AA772" s="421"/>
      <c r="AB772" s="421"/>
      <c r="AC772" s="421"/>
      <c r="AD772" s="421"/>
      <c r="AE772" s="421"/>
      <c r="AF772" s="421"/>
      <c r="AG772" s="421"/>
      <c r="AH772" s="421"/>
      <c r="AI772" s="421"/>
      <c r="AJ772" s="421"/>
      <c r="AK772" s="421"/>
      <c r="AL772" s="421"/>
      <c r="AM772" s="421"/>
      <c r="AN772" s="421"/>
      <c r="AO772" s="421"/>
      <c r="AP772" s="421"/>
      <c r="AQ772" s="421"/>
      <c r="AR772" s="421"/>
      <c r="AS772" s="421"/>
      <c r="AT772" s="421"/>
      <c r="AU772" s="421"/>
      <c r="AV772" s="421"/>
      <c r="AW772" s="421"/>
      <c r="AX772" s="421"/>
      <c r="AY772" s="421"/>
      <c r="AZ772" s="421"/>
      <c r="BA772" s="421"/>
      <c r="BB772" s="421"/>
    </row>
    <row r="773" spans="1:54" ht="12.6" customHeight="1">
      <c r="A773" s="103"/>
      <c r="B773" s="103"/>
      <c r="C773" s="103"/>
      <c r="D773" s="103"/>
      <c r="E773" s="103"/>
      <c r="F773" s="103"/>
      <c r="G773" s="103"/>
      <c r="H773" s="103"/>
      <c r="I773" s="103"/>
      <c r="J773" s="103"/>
      <c r="K773" s="103"/>
      <c r="L773" s="103"/>
      <c r="M773" s="103"/>
      <c r="N773" s="103"/>
      <c r="O773" s="103"/>
      <c r="P773" s="103"/>
      <c r="Q773" s="103"/>
      <c r="R773" s="103"/>
      <c r="S773" s="103"/>
      <c r="T773" s="103"/>
      <c r="U773" s="421"/>
      <c r="V773" s="421"/>
      <c r="W773" s="421"/>
      <c r="X773" s="421"/>
      <c r="Y773" s="421"/>
      <c r="Z773" s="421"/>
      <c r="AA773" s="421"/>
      <c r="AB773" s="421"/>
      <c r="AC773" s="421"/>
      <c r="AD773" s="421"/>
      <c r="AE773" s="421"/>
      <c r="AF773" s="421"/>
      <c r="AG773" s="421"/>
      <c r="AH773" s="421"/>
      <c r="AI773" s="421"/>
      <c r="AJ773" s="421"/>
      <c r="AK773" s="421"/>
      <c r="AL773" s="421"/>
      <c r="AM773" s="421"/>
      <c r="AN773" s="421"/>
      <c r="AO773" s="421"/>
      <c r="AP773" s="421"/>
      <c r="AQ773" s="421"/>
      <c r="AR773" s="421"/>
      <c r="AS773" s="421"/>
      <c r="AT773" s="421"/>
      <c r="AU773" s="421"/>
      <c r="AV773" s="421"/>
      <c r="AW773" s="421"/>
      <c r="AX773" s="421"/>
      <c r="AY773" s="421"/>
      <c r="AZ773" s="421"/>
      <c r="BA773" s="421"/>
      <c r="BB773" s="421"/>
    </row>
    <row r="774" spans="1:54" ht="11.1" customHeight="1">
      <c r="A774" s="199"/>
      <c r="B774" s="200"/>
      <c r="C774" s="200"/>
      <c r="D774" s="200"/>
      <c r="E774" s="200"/>
      <c r="F774" s="200"/>
      <c r="G774" s="200"/>
      <c r="H774" s="200"/>
      <c r="I774" s="200"/>
      <c r="J774" s="200"/>
      <c r="K774" s="200"/>
      <c r="L774" s="200"/>
      <c r="M774" s="200"/>
      <c r="N774" s="200"/>
      <c r="O774" s="200"/>
      <c r="P774" s="200"/>
      <c r="Q774" s="200"/>
      <c r="R774" s="200"/>
      <c r="S774" s="200"/>
      <c r="T774" s="200"/>
      <c r="U774" s="200"/>
      <c r="V774" s="200"/>
      <c r="W774" s="200"/>
      <c r="X774" s="200"/>
      <c r="Y774" s="200"/>
      <c r="Z774" s="200"/>
      <c r="AA774" s="200"/>
      <c r="AB774" s="200"/>
      <c r="AC774" s="200"/>
      <c r="AD774" s="200"/>
      <c r="AE774" s="200"/>
      <c r="AF774" s="200"/>
      <c r="AG774" s="200"/>
      <c r="AH774" s="200"/>
      <c r="AI774" s="200"/>
      <c r="AJ774" s="200"/>
      <c r="AK774" s="200"/>
      <c r="AL774" s="200"/>
      <c r="AM774" s="200"/>
      <c r="AN774" s="200"/>
      <c r="AO774" s="200"/>
      <c r="AP774" s="200"/>
      <c r="AQ774" s="200"/>
      <c r="AR774" s="200"/>
      <c r="AS774" s="200"/>
      <c r="AT774" s="200"/>
      <c r="AU774" s="200"/>
      <c r="AV774" s="200"/>
      <c r="AW774" s="200"/>
      <c r="AX774" s="200"/>
      <c r="AY774" s="200"/>
      <c r="AZ774" s="200"/>
      <c r="BA774" s="200"/>
      <c r="BB774" s="201"/>
    </row>
    <row r="775" spans="1:54" ht="12.6" customHeight="1">
      <c r="A775" s="140" t="s">
        <v>4930</v>
      </c>
    </row>
    <row r="776" spans="1:54" ht="14.25" customHeight="1">
      <c r="A776" s="141"/>
      <c r="B776" s="142"/>
      <c r="C776" s="142"/>
      <c r="D776" s="142"/>
      <c r="E776" s="142"/>
      <c r="F776" s="142"/>
      <c r="G776" s="142"/>
      <c r="H776" s="142"/>
      <c r="I776" s="142"/>
      <c r="J776" s="142"/>
      <c r="K776" s="142"/>
      <c r="L776" s="142"/>
      <c r="M776" s="157"/>
      <c r="N776" s="679" t="s">
        <v>1254</v>
      </c>
      <c r="O776" s="679"/>
      <c r="P776" s="679"/>
      <c r="Q776" s="679"/>
      <c r="R776" s="679"/>
      <c r="S776" s="679"/>
      <c r="T776" s="679"/>
      <c r="U776" s="679"/>
      <c r="V776" s="679"/>
      <c r="W776" s="679"/>
      <c r="X776" s="679"/>
      <c r="Y776" s="679"/>
      <c r="Z776" s="679"/>
      <c r="AA776" s="679"/>
      <c r="AB776" s="679"/>
      <c r="AC776" s="679"/>
      <c r="AD776" s="679"/>
      <c r="AE776" s="679"/>
      <c r="AF776" s="679"/>
      <c r="AG776" s="679"/>
      <c r="AH776" s="679"/>
      <c r="AI776" s="679"/>
      <c r="AJ776" s="679"/>
      <c r="AK776" s="679"/>
      <c r="AL776" s="679"/>
      <c r="AM776" s="679"/>
      <c r="AN776" s="679"/>
      <c r="AO776" s="679"/>
      <c r="AP776" s="679"/>
      <c r="AQ776" s="679"/>
      <c r="AR776" s="679"/>
      <c r="AS776" s="679"/>
      <c r="AT776" s="679"/>
      <c r="AU776" s="679"/>
      <c r="AV776" s="679"/>
      <c r="AW776" s="679"/>
      <c r="AX776" s="679"/>
      <c r="AY776" s="679"/>
      <c r="AZ776" s="679"/>
      <c r="BA776" s="679"/>
      <c r="BB776" s="819"/>
    </row>
    <row r="777" spans="1:54" ht="11.1" customHeight="1">
      <c r="A777" s="143"/>
      <c r="B777" s="144"/>
      <c r="C777" s="144"/>
      <c r="D777" s="144"/>
      <c r="E777" s="144"/>
      <c r="F777" s="144"/>
      <c r="G777" s="144"/>
      <c r="H777" s="144"/>
      <c r="I777" s="144"/>
      <c r="J777" s="144"/>
      <c r="K777" s="144"/>
      <c r="L777" s="144"/>
      <c r="M777" s="158"/>
      <c r="N777" s="141"/>
      <c r="O777" s="142"/>
      <c r="P777" s="142"/>
      <c r="Q777" s="142"/>
      <c r="R777" s="142"/>
      <c r="S777" s="157"/>
      <c r="T777" s="141"/>
      <c r="U777" s="142"/>
      <c r="V777" s="142"/>
      <c r="W777" s="142"/>
      <c r="X777" s="142"/>
      <c r="Y777" s="142"/>
      <c r="Z777" s="157"/>
      <c r="AA777" s="141"/>
      <c r="AB777" s="142"/>
      <c r="AC777" s="142"/>
      <c r="AD777" s="142"/>
      <c r="AE777" s="142"/>
      <c r="AF777" s="142"/>
      <c r="AG777" s="157"/>
      <c r="AH777" s="678" t="s">
        <v>1542</v>
      </c>
      <c r="AI777" s="679"/>
      <c r="AJ777" s="679"/>
      <c r="AK777" s="679"/>
      <c r="AL777" s="679"/>
      <c r="AM777" s="679"/>
      <c r="AN777" s="679"/>
      <c r="AO777" s="679"/>
      <c r="AP777" s="819"/>
      <c r="AQ777" s="141"/>
      <c r="AR777" s="142"/>
      <c r="AS777" s="142"/>
      <c r="AT777" s="142"/>
      <c r="AU777" s="142"/>
      <c r="AV777" s="142"/>
      <c r="AW777" s="142"/>
      <c r="AX777" s="142"/>
      <c r="AY777" s="142"/>
      <c r="AZ777" s="142"/>
      <c r="BA777" s="142"/>
      <c r="BB777" s="157"/>
    </row>
    <row r="778" spans="1:54" ht="11.1" customHeight="1">
      <c r="A778" s="143"/>
      <c r="B778" s="144"/>
      <c r="C778" s="144"/>
      <c r="D778" s="144"/>
      <c r="E778" s="144"/>
      <c r="F778" s="144"/>
      <c r="G778" s="144"/>
      <c r="H778" s="144"/>
      <c r="I778" s="144"/>
      <c r="J778" s="144"/>
      <c r="K778" s="144"/>
      <c r="L778" s="144"/>
      <c r="M778" s="158"/>
      <c r="N778" s="580" t="s">
        <v>1543</v>
      </c>
      <c r="O778" s="581"/>
      <c r="P778" s="581"/>
      <c r="Q778" s="581"/>
      <c r="R778" s="581"/>
      <c r="S778" s="582"/>
      <c r="T778" s="143"/>
      <c r="U778" s="144"/>
      <c r="V778" s="144"/>
      <c r="W778" s="144"/>
      <c r="X778" s="144"/>
      <c r="Y778" s="144"/>
      <c r="Z778" s="158"/>
      <c r="AA778" s="580" t="s">
        <v>1542</v>
      </c>
      <c r="AB778" s="581"/>
      <c r="AC778" s="581"/>
      <c r="AD778" s="581"/>
      <c r="AE778" s="581"/>
      <c r="AF778" s="581"/>
      <c r="AG778" s="582"/>
      <c r="AH778" s="580" t="s">
        <v>1544</v>
      </c>
      <c r="AI778" s="581"/>
      <c r="AJ778" s="581"/>
      <c r="AK778" s="581"/>
      <c r="AL778" s="581"/>
      <c r="AM778" s="581"/>
      <c r="AN778" s="581"/>
      <c r="AO778" s="581"/>
      <c r="AP778" s="582"/>
      <c r="AQ778" s="580" t="s">
        <v>1543</v>
      </c>
      <c r="AR778" s="581"/>
      <c r="AS778" s="581"/>
      <c r="AT778" s="581"/>
      <c r="AU778" s="581"/>
      <c r="AV778" s="581"/>
      <c r="AW778" s="581"/>
      <c r="AX778" s="581"/>
      <c r="AY778" s="581"/>
      <c r="AZ778" s="581"/>
      <c r="BA778" s="581"/>
      <c r="BB778" s="582"/>
    </row>
    <row r="779" spans="1:54" ht="11.1" customHeight="1">
      <c r="A779" s="580" t="s">
        <v>1601</v>
      </c>
      <c r="B779" s="581"/>
      <c r="C779" s="581"/>
      <c r="D779" s="581"/>
      <c r="E779" s="581"/>
      <c r="F779" s="581"/>
      <c r="G779" s="581"/>
      <c r="H779" s="581"/>
      <c r="I779" s="581"/>
      <c r="J779" s="581"/>
      <c r="K779" s="581"/>
      <c r="L779" s="581"/>
      <c r="M779" s="582"/>
      <c r="N779" s="580" t="s">
        <v>1457</v>
      </c>
      <c r="O779" s="581"/>
      <c r="P779" s="581"/>
      <c r="Q779" s="581"/>
      <c r="R779" s="581"/>
      <c r="S779" s="582"/>
      <c r="T779" s="580" t="s">
        <v>1546</v>
      </c>
      <c r="U779" s="581"/>
      <c r="V779" s="581"/>
      <c r="W779" s="581"/>
      <c r="X779" s="581"/>
      <c r="Y779" s="581"/>
      <c r="Z779" s="582"/>
      <c r="AA779" s="580" t="s">
        <v>1547</v>
      </c>
      <c r="AB779" s="581"/>
      <c r="AC779" s="581"/>
      <c r="AD779" s="581"/>
      <c r="AE779" s="581"/>
      <c r="AF779" s="581"/>
      <c r="AG779" s="582"/>
      <c r="AH779" s="580" t="s">
        <v>1548</v>
      </c>
      <c r="AI779" s="581"/>
      <c r="AJ779" s="581"/>
      <c r="AK779" s="581"/>
      <c r="AL779" s="581"/>
      <c r="AM779" s="581"/>
      <c r="AN779" s="581"/>
      <c r="AO779" s="581"/>
      <c r="AP779" s="582"/>
      <c r="AQ779" s="580" t="s">
        <v>1515</v>
      </c>
      <c r="AR779" s="581"/>
      <c r="AS779" s="581"/>
      <c r="AT779" s="581"/>
      <c r="AU779" s="581"/>
      <c r="AV779" s="581"/>
      <c r="AW779" s="581"/>
      <c r="AX779" s="581"/>
      <c r="AY779" s="581"/>
      <c r="AZ779" s="581"/>
      <c r="BA779" s="581"/>
      <c r="BB779" s="582"/>
    </row>
    <row r="780" spans="1:54" ht="11.1" customHeight="1">
      <c r="A780" s="143"/>
      <c r="B780" s="144"/>
      <c r="C780" s="144"/>
      <c r="D780" s="144"/>
      <c r="E780" s="144"/>
      <c r="F780" s="144"/>
      <c r="G780" s="144"/>
      <c r="H780" s="144"/>
      <c r="I780" s="144"/>
      <c r="J780" s="144"/>
      <c r="K780" s="144"/>
      <c r="L780" s="144"/>
      <c r="M780" s="158"/>
      <c r="N780" s="580" t="s">
        <v>1458</v>
      </c>
      <c r="O780" s="581"/>
      <c r="P780" s="581"/>
      <c r="Q780" s="581"/>
      <c r="R780" s="581"/>
      <c r="S780" s="582"/>
      <c r="T780" s="580" t="s">
        <v>1549</v>
      </c>
      <c r="U780" s="581"/>
      <c r="V780" s="581"/>
      <c r="W780" s="581"/>
      <c r="X780" s="581"/>
      <c r="Y780" s="581"/>
      <c r="Z780" s="582"/>
      <c r="AA780" s="580" t="s">
        <v>1550</v>
      </c>
      <c r="AB780" s="581"/>
      <c r="AC780" s="581"/>
      <c r="AD780" s="581"/>
      <c r="AE780" s="581"/>
      <c r="AF780" s="581"/>
      <c r="AG780" s="582"/>
      <c r="AH780" s="580" t="s">
        <v>1551</v>
      </c>
      <c r="AI780" s="581"/>
      <c r="AJ780" s="581"/>
      <c r="AK780" s="581"/>
      <c r="AL780" s="581"/>
      <c r="AM780" s="581"/>
      <c r="AN780" s="581"/>
      <c r="AO780" s="581"/>
      <c r="AP780" s="582"/>
      <c r="AQ780" s="580" t="s">
        <v>1458</v>
      </c>
      <c r="AR780" s="581"/>
      <c r="AS780" s="581"/>
      <c r="AT780" s="581"/>
      <c r="AU780" s="581"/>
      <c r="AV780" s="581"/>
      <c r="AW780" s="581"/>
      <c r="AX780" s="581"/>
      <c r="AY780" s="581"/>
      <c r="AZ780" s="581"/>
      <c r="BA780" s="581"/>
      <c r="BB780" s="582"/>
    </row>
    <row r="781" spans="1:54" ht="11.1" customHeight="1">
      <c r="A781" s="143"/>
      <c r="B781" s="144"/>
      <c r="C781" s="144"/>
      <c r="D781" s="144"/>
      <c r="E781" s="144"/>
      <c r="F781" s="144"/>
      <c r="G781" s="144"/>
      <c r="H781" s="144"/>
      <c r="I781" s="144"/>
      <c r="J781" s="144"/>
      <c r="K781" s="144"/>
      <c r="L781" s="144"/>
      <c r="M781" s="158"/>
      <c r="N781" s="580" t="s">
        <v>1459</v>
      </c>
      <c r="O781" s="581"/>
      <c r="P781" s="581"/>
      <c r="Q781" s="581"/>
      <c r="R781" s="581"/>
      <c r="S781" s="582"/>
      <c r="T781" s="143"/>
      <c r="U781" s="144"/>
      <c r="V781" s="144"/>
      <c r="W781" s="144"/>
      <c r="X781" s="144"/>
      <c r="Y781" s="144"/>
      <c r="Z781" s="158"/>
      <c r="AA781" s="143"/>
      <c r="AB781" s="144"/>
      <c r="AC781" s="144"/>
      <c r="AD781" s="144"/>
      <c r="AE781" s="144"/>
      <c r="AF781" s="144"/>
      <c r="AG781" s="158"/>
      <c r="AH781" s="580" t="s">
        <v>1552</v>
      </c>
      <c r="AI781" s="581"/>
      <c r="AJ781" s="581"/>
      <c r="AK781" s="581"/>
      <c r="AL781" s="581"/>
      <c r="AM781" s="581"/>
      <c r="AN781" s="581"/>
      <c r="AO781" s="581"/>
      <c r="AP781" s="582"/>
      <c r="AQ781" s="580" t="s">
        <v>1459</v>
      </c>
      <c r="AR781" s="581"/>
      <c r="AS781" s="581"/>
      <c r="AT781" s="581"/>
      <c r="AU781" s="581"/>
      <c r="AV781" s="581"/>
      <c r="AW781" s="581"/>
      <c r="AX781" s="581"/>
      <c r="AY781" s="581"/>
      <c r="AZ781" s="581"/>
      <c r="BA781" s="581"/>
      <c r="BB781" s="582"/>
    </row>
    <row r="782" spans="1:54" ht="11.1" customHeight="1">
      <c r="A782" s="583" t="s">
        <v>1399</v>
      </c>
      <c r="B782" s="584"/>
      <c r="C782" s="584"/>
      <c r="D782" s="584"/>
      <c r="E782" s="584"/>
      <c r="F782" s="584"/>
      <c r="G782" s="584"/>
      <c r="H782" s="584"/>
      <c r="I782" s="584"/>
      <c r="J782" s="584"/>
      <c r="K782" s="584"/>
      <c r="L782" s="584"/>
      <c r="M782" s="585"/>
      <c r="N782" s="583" t="s">
        <v>1400</v>
      </c>
      <c r="O782" s="584"/>
      <c r="P782" s="584"/>
      <c r="Q782" s="584"/>
      <c r="R782" s="584"/>
      <c r="S782" s="585"/>
      <c r="T782" s="583" t="s">
        <v>1401</v>
      </c>
      <c r="U782" s="584"/>
      <c r="V782" s="584"/>
      <c r="W782" s="584"/>
      <c r="X782" s="584"/>
      <c r="Y782" s="584"/>
      <c r="Z782" s="585"/>
      <c r="AA782" s="583" t="s">
        <v>1402</v>
      </c>
      <c r="AB782" s="584"/>
      <c r="AC782" s="584"/>
      <c r="AD782" s="584"/>
      <c r="AE782" s="584"/>
      <c r="AF782" s="584"/>
      <c r="AG782" s="585"/>
      <c r="AH782" s="583" t="s">
        <v>1403</v>
      </c>
      <c r="AI782" s="584"/>
      <c r="AJ782" s="584"/>
      <c r="AK782" s="584"/>
      <c r="AL782" s="584"/>
      <c r="AM782" s="584"/>
      <c r="AN782" s="584"/>
      <c r="AO782" s="584"/>
      <c r="AP782" s="585"/>
      <c r="AQ782" s="583" t="s">
        <v>1404</v>
      </c>
      <c r="AR782" s="584"/>
      <c r="AS782" s="584"/>
      <c r="AT782" s="584"/>
      <c r="AU782" s="584"/>
      <c r="AV782" s="584"/>
      <c r="AW782" s="584"/>
      <c r="AX782" s="584"/>
      <c r="AY782" s="584"/>
      <c r="AZ782" s="584"/>
      <c r="BA782" s="584"/>
      <c r="BB782" s="585"/>
    </row>
    <row r="783" spans="1:54" ht="12.6" customHeight="1">
      <c r="A783" s="709" t="s">
        <v>1602</v>
      </c>
      <c r="B783" s="709"/>
      <c r="C783" s="709"/>
      <c r="D783" s="709"/>
      <c r="E783" s="709"/>
      <c r="F783" s="709"/>
      <c r="G783" s="709"/>
      <c r="H783" s="709"/>
      <c r="I783" s="709"/>
      <c r="J783" s="709"/>
      <c r="K783" s="709"/>
      <c r="L783" s="709"/>
      <c r="M783" s="709"/>
      <c r="N783" s="608"/>
      <c r="O783" s="608"/>
      <c r="P783" s="608"/>
      <c r="Q783" s="608"/>
      <c r="R783" s="608"/>
      <c r="S783" s="608"/>
      <c r="T783" s="608"/>
      <c r="U783" s="608"/>
      <c r="V783" s="608"/>
      <c r="W783" s="608"/>
      <c r="X783" s="608"/>
      <c r="Y783" s="608"/>
      <c r="Z783" s="608"/>
      <c r="AA783" s="608"/>
      <c r="AB783" s="608"/>
      <c r="AC783" s="608"/>
      <c r="AD783" s="608"/>
      <c r="AE783" s="608"/>
      <c r="AF783" s="608"/>
      <c r="AG783" s="608"/>
      <c r="AH783" s="608"/>
      <c r="AI783" s="608"/>
      <c r="AJ783" s="608"/>
      <c r="AK783" s="608"/>
      <c r="AL783" s="608"/>
      <c r="AM783" s="608"/>
      <c r="AN783" s="608"/>
      <c r="AO783" s="608"/>
      <c r="AP783" s="608"/>
      <c r="AQ783" s="608"/>
      <c r="AR783" s="608"/>
      <c r="AS783" s="608"/>
      <c r="AT783" s="608"/>
      <c r="AU783" s="608"/>
      <c r="AV783" s="608"/>
      <c r="AW783" s="608"/>
      <c r="AX783" s="608"/>
      <c r="AY783" s="608"/>
      <c r="AZ783" s="608"/>
      <c r="BA783" s="608"/>
      <c r="BB783" s="608"/>
    </row>
    <row r="784" spans="1:54" ht="12.6" customHeight="1">
      <c r="A784" s="709"/>
      <c r="B784" s="709"/>
      <c r="C784" s="709"/>
      <c r="D784" s="709"/>
      <c r="E784" s="709"/>
      <c r="F784" s="709"/>
      <c r="G784" s="709"/>
      <c r="H784" s="709"/>
      <c r="I784" s="709"/>
      <c r="J784" s="709"/>
      <c r="K784" s="709"/>
      <c r="L784" s="709"/>
      <c r="M784" s="709"/>
      <c r="N784" s="608"/>
      <c r="O784" s="608"/>
      <c r="P784" s="608"/>
      <c r="Q784" s="608"/>
      <c r="R784" s="608"/>
      <c r="S784" s="608"/>
      <c r="T784" s="608"/>
      <c r="U784" s="608"/>
      <c r="V784" s="608"/>
      <c r="W784" s="608"/>
      <c r="X784" s="608"/>
      <c r="Y784" s="608"/>
      <c r="Z784" s="608"/>
      <c r="AA784" s="608"/>
      <c r="AB784" s="608"/>
      <c r="AC784" s="608"/>
      <c r="AD784" s="608"/>
      <c r="AE784" s="608"/>
      <c r="AF784" s="608"/>
      <c r="AG784" s="608"/>
      <c r="AH784" s="608"/>
      <c r="AI784" s="608"/>
      <c r="AJ784" s="608"/>
      <c r="AK784" s="608"/>
      <c r="AL784" s="608"/>
      <c r="AM784" s="608"/>
      <c r="AN784" s="608"/>
      <c r="AO784" s="608"/>
      <c r="AP784" s="608"/>
      <c r="AQ784" s="608"/>
      <c r="AR784" s="608"/>
      <c r="AS784" s="608"/>
      <c r="AT784" s="608"/>
      <c r="AU784" s="608"/>
      <c r="AV784" s="608"/>
      <c r="AW784" s="608"/>
      <c r="AX784" s="608"/>
      <c r="AY784" s="608"/>
      <c r="AZ784" s="608"/>
      <c r="BA784" s="608"/>
      <c r="BB784" s="608"/>
    </row>
    <row r="785" spans="1:54" ht="12.6" customHeight="1">
      <c r="A785" s="709" t="s">
        <v>1603</v>
      </c>
      <c r="B785" s="709"/>
      <c r="C785" s="709"/>
      <c r="D785" s="709"/>
      <c r="E785" s="709"/>
      <c r="F785" s="709"/>
      <c r="G785" s="709"/>
      <c r="H785" s="709"/>
      <c r="I785" s="709"/>
      <c r="J785" s="709"/>
      <c r="K785" s="709"/>
      <c r="L785" s="709"/>
      <c r="M785" s="709"/>
      <c r="N785" s="608"/>
      <c r="O785" s="608"/>
      <c r="P785" s="608"/>
      <c r="Q785" s="608"/>
      <c r="R785" s="608"/>
      <c r="S785" s="608"/>
      <c r="T785" s="608"/>
      <c r="U785" s="608"/>
      <c r="V785" s="608"/>
      <c r="W785" s="608"/>
      <c r="X785" s="608"/>
      <c r="Y785" s="608"/>
      <c r="Z785" s="608"/>
      <c r="AA785" s="608"/>
      <c r="AB785" s="608"/>
      <c r="AC785" s="608"/>
      <c r="AD785" s="608"/>
      <c r="AE785" s="608"/>
      <c r="AF785" s="608"/>
      <c r="AG785" s="608"/>
      <c r="AH785" s="608"/>
      <c r="AI785" s="608"/>
      <c r="AJ785" s="608"/>
      <c r="AK785" s="608"/>
      <c r="AL785" s="608"/>
      <c r="AM785" s="608"/>
      <c r="AN785" s="608"/>
      <c r="AO785" s="608"/>
      <c r="AP785" s="608"/>
      <c r="AQ785" s="608"/>
      <c r="AR785" s="608"/>
      <c r="AS785" s="608"/>
      <c r="AT785" s="608"/>
      <c r="AU785" s="608"/>
      <c r="AV785" s="608"/>
      <c r="AW785" s="608"/>
      <c r="AX785" s="608"/>
      <c r="AY785" s="608"/>
      <c r="AZ785" s="608"/>
      <c r="BA785" s="608"/>
      <c r="BB785" s="608"/>
    </row>
    <row r="786" spans="1:54" ht="27.75" customHeight="1">
      <c r="A786" s="709" t="s">
        <v>1604</v>
      </c>
      <c r="B786" s="709"/>
      <c r="C786" s="709"/>
      <c r="D786" s="709"/>
      <c r="E786" s="709"/>
      <c r="F786" s="709"/>
      <c r="G786" s="709"/>
      <c r="H786" s="709"/>
      <c r="I786" s="709"/>
      <c r="J786" s="709"/>
      <c r="K786" s="709"/>
      <c r="L786" s="709"/>
      <c r="M786" s="709"/>
      <c r="N786" s="608"/>
      <c r="O786" s="608"/>
      <c r="P786" s="608"/>
      <c r="Q786" s="608"/>
      <c r="R786" s="608"/>
      <c r="S786" s="608"/>
      <c r="T786" s="608"/>
      <c r="U786" s="608"/>
      <c r="V786" s="608"/>
      <c r="W786" s="608"/>
      <c r="X786" s="608"/>
      <c r="Y786" s="608"/>
      <c r="Z786" s="608"/>
      <c r="AA786" s="608"/>
      <c r="AB786" s="608"/>
      <c r="AC786" s="608"/>
      <c r="AD786" s="608"/>
      <c r="AE786" s="608"/>
      <c r="AF786" s="608"/>
      <c r="AG786" s="608"/>
      <c r="AH786" s="608"/>
      <c r="AI786" s="608"/>
      <c r="AJ786" s="608"/>
      <c r="AK786" s="608"/>
      <c r="AL786" s="608"/>
      <c r="AM786" s="608"/>
      <c r="AN786" s="608"/>
      <c r="AO786" s="608"/>
      <c r="AP786" s="608"/>
      <c r="AQ786" s="608"/>
      <c r="AR786" s="608"/>
      <c r="AS786" s="608"/>
      <c r="AT786" s="608"/>
      <c r="AU786" s="608"/>
      <c r="AV786" s="608"/>
      <c r="AW786" s="608"/>
      <c r="AX786" s="608"/>
      <c r="AY786" s="608"/>
      <c r="AZ786" s="608"/>
      <c r="BA786" s="608"/>
      <c r="BB786" s="608"/>
    </row>
    <row r="787" spans="1:54" ht="27" customHeight="1">
      <c r="A787" s="709" t="s">
        <v>1605</v>
      </c>
      <c r="B787" s="709"/>
      <c r="C787" s="709"/>
      <c r="D787" s="709"/>
      <c r="E787" s="709"/>
      <c r="F787" s="709"/>
      <c r="G787" s="709"/>
      <c r="H787" s="709"/>
      <c r="I787" s="709"/>
      <c r="J787" s="709"/>
      <c r="K787" s="709"/>
      <c r="L787" s="709"/>
      <c r="M787" s="709"/>
      <c r="N787" s="608"/>
      <c r="O787" s="608"/>
      <c r="P787" s="608"/>
      <c r="Q787" s="608"/>
      <c r="R787" s="608"/>
      <c r="S787" s="608"/>
      <c r="T787" s="608"/>
      <c r="U787" s="608"/>
      <c r="V787" s="608"/>
      <c r="W787" s="608"/>
      <c r="X787" s="608"/>
      <c r="Y787" s="608"/>
      <c r="Z787" s="608"/>
      <c r="AA787" s="608"/>
      <c r="AB787" s="608"/>
      <c r="AC787" s="608"/>
      <c r="AD787" s="608"/>
      <c r="AE787" s="608"/>
      <c r="AF787" s="608"/>
      <c r="AG787" s="608"/>
      <c r="AH787" s="608"/>
      <c r="AI787" s="608"/>
      <c r="AJ787" s="608"/>
      <c r="AK787" s="608"/>
      <c r="AL787" s="608"/>
      <c r="AM787" s="608"/>
      <c r="AN787" s="608"/>
      <c r="AO787" s="608"/>
      <c r="AP787" s="608"/>
      <c r="AQ787" s="608"/>
      <c r="AR787" s="608"/>
      <c r="AS787" s="608"/>
      <c r="AT787" s="608"/>
      <c r="AU787" s="608"/>
      <c r="AV787" s="608"/>
      <c r="AW787" s="608"/>
      <c r="AX787" s="608"/>
      <c r="AY787" s="608"/>
      <c r="AZ787" s="608"/>
      <c r="BA787" s="608"/>
      <c r="BB787" s="608"/>
    </row>
    <row r="788" spans="1:54" ht="11.1" customHeight="1">
      <c r="A788" s="987" t="s">
        <v>1606</v>
      </c>
      <c r="B788" s="987"/>
      <c r="C788" s="987"/>
      <c r="D788" s="987"/>
      <c r="E788" s="987"/>
      <c r="F788" s="987"/>
      <c r="G788" s="987"/>
      <c r="H788" s="987"/>
      <c r="I788" s="987"/>
      <c r="J788" s="987"/>
      <c r="K788" s="987"/>
      <c r="L788" s="987"/>
      <c r="M788" s="987"/>
      <c r="N788" s="608"/>
      <c r="O788" s="608"/>
      <c r="P788" s="608"/>
      <c r="Q788" s="608"/>
      <c r="R788" s="608"/>
      <c r="S788" s="608"/>
      <c r="T788" s="608"/>
      <c r="U788" s="608"/>
      <c r="V788" s="608"/>
      <c r="W788" s="608"/>
      <c r="X788" s="608"/>
      <c r="Y788" s="608"/>
      <c r="Z788" s="608"/>
      <c r="AA788" s="608"/>
      <c r="AB788" s="608"/>
      <c r="AC788" s="608"/>
      <c r="AD788" s="608"/>
      <c r="AE788" s="608"/>
      <c r="AF788" s="608"/>
      <c r="AG788" s="608"/>
      <c r="AH788" s="608"/>
      <c r="AI788" s="608"/>
      <c r="AJ788" s="608"/>
      <c r="AK788" s="608"/>
      <c r="AL788" s="608"/>
      <c r="AM788" s="608"/>
      <c r="AN788" s="608"/>
      <c r="AO788" s="608"/>
      <c r="AP788" s="608"/>
      <c r="AQ788" s="608"/>
      <c r="AR788" s="608"/>
      <c r="AS788" s="608"/>
      <c r="AT788" s="608"/>
      <c r="AU788" s="608"/>
      <c r="AV788" s="608"/>
      <c r="AW788" s="608"/>
      <c r="AX788" s="608"/>
      <c r="AY788" s="608"/>
      <c r="AZ788" s="608"/>
      <c r="BA788" s="608"/>
      <c r="BB788" s="608"/>
    </row>
    <row r="789" spans="1:54" ht="16.5" customHeight="1">
      <c r="A789" s="987"/>
      <c r="B789" s="987"/>
      <c r="C789" s="987"/>
      <c r="D789" s="987"/>
      <c r="E789" s="987"/>
      <c r="F789" s="987"/>
      <c r="G789" s="987"/>
      <c r="H789" s="987"/>
      <c r="I789" s="987"/>
      <c r="J789" s="987"/>
      <c r="K789" s="987"/>
      <c r="L789" s="987"/>
      <c r="M789" s="987"/>
      <c r="N789" s="608"/>
      <c r="O789" s="608"/>
      <c r="P789" s="608"/>
      <c r="Q789" s="608"/>
      <c r="R789" s="608"/>
      <c r="S789" s="608"/>
      <c r="T789" s="608"/>
      <c r="U789" s="608"/>
      <c r="V789" s="608"/>
      <c r="W789" s="608"/>
      <c r="X789" s="608"/>
      <c r="Y789" s="608"/>
      <c r="Z789" s="608"/>
      <c r="AA789" s="608"/>
      <c r="AB789" s="608"/>
      <c r="AC789" s="608"/>
      <c r="AD789" s="608"/>
      <c r="AE789" s="608"/>
      <c r="AF789" s="608"/>
      <c r="AG789" s="608"/>
      <c r="AH789" s="608"/>
      <c r="AI789" s="608"/>
      <c r="AJ789" s="608"/>
      <c r="AK789" s="608"/>
      <c r="AL789" s="608"/>
      <c r="AM789" s="608"/>
      <c r="AN789" s="608"/>
      <c r="AO789" s="608"/>
      <c r="AP789" s="608"/>
      <c r="AQ789" s="608"/>
      <c r="AR789" s="608"/>
      <c r="AS789" s="608"/>
      <c r="AT789" s="608"/>
      <c r="AU789" s="608"/>
      <c r="AV789" s="608"/>
      <c r="AW789" s="608"/>
      <c r="AX789" s="608"/>
      <c r="AY789" s="608"/>
      <c r="AZ789" s="608"/>
      <c r="BA789" s="608"/>
      <c r="BB789" s="608"/>
    </row>
    <row r="790" spans="1:54" ht="51.75" customHeight="1">
      <c r="A790" s="987" t="s">
        <v>1623</v>
      </c>
      <c r="B790" s="987"/>
      <c r="C790" s="987"/>
      <c r="D790" s="987"/>
      <c r="E790" s="987"/>
      <c r="F790" s="987"/>
      <c r="G790" s="987"/>
      <c r="H790" s="987"/>
      <c r="I790" s="987"/>
      <c r="J790" s="987"/>
      <c r="K790" s="987"/>
      <c r="L790" s="987"/>
      <c r="M790" s="987"/>
      <c r="N790" s="608"/>
      <c r="O790" s="608"/>
      <c r="P790" s="608"/>
      <c r="Q790" s="608"/>
      <c r="R790" s="608"/>
      <c r="S790" s="608"/>
      <c r="T790" s="608"/>
      <c r="U790" s="608"/>
      <c r="V790" s="608"/>
      <c r="W790" s="608"/>
      <c r="X790" s="608"/>
      <c r="Y790" s="608"/>
      <c r="Z790" s="608"/>
      <c r="AA790" s="608"/>
      <c r="AB790" s="608"/>
      <c r="AC790" s="608"/>
      <c r="AD790" s="608"/>
      <c r="AE790" s="608"/>
      <c r="AF790" s="608"/>
      <c r="AG790" s="608"/>
      <c r="AH790" s="608"/>
      <c r="AI790" s="608"/>
      <c r="AJ790" s="608"/>
      <c r="AK790" s="608"/>
      <c r="AL790" s="608"/>
      <c r="AM790" s="608"/>
      <c r="AN790" s="608"/>
      <c r="AO790" s="608"/>
      <c r="AP790" s="608"/>
      <c r="AQ790" s="608"/>
      <c r="AR790" s="608"/>
      <c r="AS790" s="608"/>
      <c r="AT790" s="608"/>
      <c r="AU790" s="608"/>
      <c r="AV790" s="608"/>
      <c r="AW790" s="608"/>
      <c r="AX790" s="608"/>
      <c r="AY790" s="608"/>
      <c r="AZ790" s="608"/>
      <c r="BA790" s="608"/>
      <c r="BB790" s="608"/>
    </row>
    <row r="791" spans="1:54" ht="24.75" customHeight="1">
      <c r="A791" s="987" t="s">
        <v>1607</v>
      </c>
      <c r="B791" s="987"/>
      <c r="C791" s="987"/>
      <c r="D791" s="987"/>
      <c r="E791" s="987"/>
      <c r="F791" s="987"/>
      <c r="G791" s="987"/>
      <c r="H791" s="987"/>
      <c r="I791" s="987"/>
      <c r="J791" s="987"/>
      <c r="K791" s="987"/>
      <c r="L791" s="987"/>
      <c r="M791" s="987"/>
      <c r="N791" s="608"/>
      <c r="O791" s="608"/>
      <c r="P791" s="608"/>
      <c r="Q791" s="608"/>
      <c r="R791" s="608"/>
      <c r="S791" s="608"/>
      <c r="T791" s="608"/>
      <c r="U791" s="608"/>
      <c r="V791" s="608"/>
      <c r="W791" s="608"/>
      <c r="X791" s="608"/>
      <c r="Y791" s="608"/>
      <c r="Z791" s="608"/>
      <c r="AA791" s="608"/>
      <c r="AB791" s="608"/>
      <c r="AC791" s="608"/>
      <c r="AD791" s="608"/>
      <c r="AE791" s="608"/>
      <c r="AF791" s="608"/>
      <c r="AG791" s="608"/>
      <c r="AH791" s="608"/>
      <c r="AI791" s="608"/>
      <c r="AJ791" s="608"/>
      <c r="AK791" s="608"/>
      <c r="AL791" s="608"/>
      <c r="AM791" s="608"/>
      <c r="AN791" s="608"/>
      <c r="AO791" s="608"/>
      <c r="AP791" s="608"/>
      <c r="AQ791" s="608"/>
      <c r="AR791" s="608"/>
      <c r="AS791" s="608"/>
      <c r="AT791" s="608"/>
      <c r="AU791" s="608"/>
      <c r="AV791" s="608"/>
      <c r="AW791" s="608"/>
      <c r="AX791" s="608"/>
      <c r="AY791" s="608"/>
      <c r="AZ791" s="608"/>
      <c r="BA791" s="608"/>
      <c r="BB791" s="608"/>
    </row>
    <row r="792" spans="1:54" ht="29.25" customHeight="1">
      <c r="A792" s="987" t="s">
        <v>1608</v>
      </c>
      <c r="B792" s="987"/>
      <c r="C792" s="987"/>
      <c r="D792" s="987"/>
      <c r="E792" s="987"/>
      <c r="F792" s="987"/>
      <c r="G792" s="987"/>
      <c r="H792" s="987"/>
      <c r="I792" s="987"/>
      <c r="J792" s="987"/>
      <c r="K792" s="987"/>
      <c r="L792" s="987"/>
      <c r="M792" s="987"/>
      <c r="N792" s="608"/>
      <c r="O792" s="608"/>
      <c r="P792" s="608"/>
      <c r="Q792" s="608"/>
      <c r="R792" s="608"/>
      <c r="S792" s="608"/>
      <c r="T792" s="608"/>
      <c r="U792" s="608"/>
      <c r="V792" s="608"/>
      <c r="W792" s="608"/>
      <c r="X792" s="608"/>
      <c r="Y792" s="608"/>
      <c r="Z792" s="608"/>
      <c r="AA792" s="608"/>
      <c r="AB792" s="608"/>
      <c r="AC792" s="608"/>
      <c r="AD792" s="608"/>
      <c r="AE792" s="608"/>
      <c r="AF792" s="608"/>
      <c r="AG792" s="608"/>
      <c r="AH792" s="608"/>
      <c r="AI792" s="608"/>
      <c r="AJ792" s="608"/>
      <c r="AK792" s="608"/>
      <c r="AL792" s="608"/>
      <c r="AM792" s="608"/>
      <c r="AN792" s="608"/>
      <c r="AO792" s="608"/>
      <c r="AP792" s="608"/>
      <c r="AQ792" s="608"/>
      <c r="AR792" s="608"/>
      <c r="AS792" s="608"/>
      <c r="AT792" s="608"/>
      <c r="AU792" s="608"/>
      <c r="AV792" s="608"/>
      <c r="AW792" s="608"/>
      <c r="AX792" s="608"/>
      <c r="AY792" s="608"/>
      <c r="AZ792" s="608"/>
      <c r="BA792" s="608"/>
      <c r="BB792" s="608"/>
    </row>
    <row r="793" spans="1:54" ht="12.6" customHeight="1">
      <c r="A793" s="633" t="s">
        <v>1609</v>
      </c>
      <c r="B793" s="634"/>
      <c r="C793" s="634"/>
      <c r="D793" s="634"/>
      <c r="E793" s="634"/>
      <c r="F793" s="634"/>
      <c r="G793" s="634"/>
      <c r="H793" s="634"/>
      <c r="I793" s="634"/>
      <c r="J793" s="634"/>
      <c r="K793" s="634"/>
      <c r="L793" s="634"/>
      <c r="M793" s="635"/>
      <c r="N793" s="608"/>
      <c r="O793" s="608"/>
      <c r="P793" s="608"/>
      <c r="Q793" s="608"/>
      <c r="R793" s="608"/>
      <c r="S793" s="608"/>
      <c r="T793" s="608"/>
      <c r="U793" s="608"/>
      <c r="V793" s="608"/>
      <c r="W793" s="608"/>
      <c r="X793" s="608"/>
      <c r="Y793" s="608"/>
      <c r="Z793" s="608"/>
      <c r="AA793" s="608"/>
      <c r="AB793" s="608"/>
      <c r="AC793" s="608"/>
      <c r="AD793" s="608"/>
      <c r="AE793" s="608"/>
      <c r="AF793" s="608"/>
      <c r="AG793" s="608"/>
      <c r="AH793" s="608"/>
      <c r="AI793" s="608"/>
      <c r="AJ793" s="608"/>
      <c r="AK793" s="608"/>
      <c r="AL793" s="608"/>
      <c r="AM793" s="608"/>
      <c r="AN793" s="608"/>
      <c r="AO793" s="608"/>
      <c r="AP793" s="608"/>
      <c r="AQ793" s="608"/>
      <c r="AR793" s="608"/>
      <c r="AS793" s="608"/>
      <c r="AT793" s="608"/>
      <c r="AU793" s="608"/>
      <c r="AV793" s="608"/>
      <c r="AW793" s="608"/>
      <c r="AX793" s="608"/>
      <c r="AY793" s="608"/>
      <c r="AZ793" s="608"/>
      <c r="BA793" s="608"/>
      <c r="BB793" s="608"/>
    </row>
    <row r="794" spans="1:54" ht="12.6" customHeight="1">
      <c r="A794" s="835" t="s">
        <v>1610</v>
      </c>
      <c r="B794" s="836"/>
      <c r="C794" s="836"/>
      <c r="D794" s="836"/>
      <c r="E794" s="836"/>
      <c r="F794" s="836"/>
      <c r="G794" s="836"/>
      <c r="H794" s="836"/>
      <c r="I794" s="836"/>
      <c r="J794" s="836"/>
      <c r="K794" s="836"/>
      <c r="L794" s="836"/>
      <c r="M794" s="837"/>
      <c r="N794" s="608"/>
      <c r="O794" s="608"/>
      <c r="P794" s="608"/>
      <c r="Q794" s="608"/>
      <c r="R794" s="608"/>
      <c r="S794" s="608"/>
      <c r="T794" s="608"/>
      <c r="U794" s="608"/>
      <c r="V794" s="608"/>
      <c r="W794" s="608"/>
      <c r="X794" s="608"/>
      <c r="Y794" s="608"/>
      <c r="Z794" s="608"/>
      <c r="AA794" s="608"/>
      <c r="AB794" s="608"/>
      <c r="AC794" s="608"/>
      <c r="AD794" s="608"/>
      <c r="AE794" s="608"/>
      <c r="AF794" s="608"/>
      <c r="AG794" s="608"/>
      <c r="AH794" s="608"/>
      <c r="AI794" s="608"/>
      <c r="AJ794" s="608"/>
      <c r="AK794" s="608"/>
      <c r="AL794" s="608"/>
      <c r="AM794" s="608"/>
      <c r="AN794" s="608"/>
      <c r="AO794" s="608"/>
      <c r="AP794" s="608"/>
      <c r="AQ794" s="608"/>
      <c r="AR794" s="608"/>
      <c r="AS794" s="608"/>
      <c r="AT794" s="608"/>
      <c r="AU794" s="608"/>
      <c r="AV794" s="608"/>
      <c r="AW794" s="608"/>
      <c r="AX794" s="608"/>
      <c r="AY794" s="608"/>
      <c r="AZ794" s="608"/>
      <c r="BA794" s="608"/>
      <c r="BB794" s="608"/>
    </row>
    <row r="795" spans="1:54" ht="12.6" customHeight="1">
      <c r="A795" s="140" t="s">
        <v>4847</v>
      </c>
    </row>
    <row r="796" spans="1:54" ht="15" customHeight="1">
      <c r="A796" s="588"/>
      <c r="B796" s="589"/>
      <c r="C796" s="589"/>
      <c r="D796" s="589"/>
      <c r="E796" s="589"/>
      <c r="F796" s="589"/>
      <c r="G796" s="589"/>
      <c r="H796" s="589"/>
      <c r="I796" s="589"/>
      <c r="J796" s="589"/>
      <c r="K796" s="589"/>
      <c r="L796" s="589"/>
      <c r="M796" s="589"/>
      <c r="N796" s="589"/>
      <c r="O796" s="589"/>
      <c r="P796" s="589"/>
      <c r="Q796" s="589"/>
      <c r="R796" s="589"/>
      <c r="S796" s="589"/>
      <c r="T796" s="589"/>
      <c r="U796" s="589"/>
      <c r="V796" s="589"/>
      <c r="W796" s="589"/>
      <c r="X796" s="589"/>
      <c r="Y796" s="589"/>
      <c r="Z796" s="589"/>
      <c r="AA796" s="589"/>
      <c r="AB796" s="589"/>
      <c r="AC796" s="589"/>
      <c r="AD796" s="589"/>
      <c r="AE796" s="589"/>
      <c r="AF796" s="589"/>
      <c r="AG796" s="589"/>
      <c r="AH796" s="589"/>
      <c r="AI796" s="589"/>
      <c r="AJ796" s="589"/>
      <c r="AK796" s="589"/>
      <c r="AL796" s="589"/>
      <c r="AM796" s="589"/>
      <c r="AN796" s="589"/>
      <c r="AO796" s="589"/>
      <c r="AP796" s="589"/>
      <c r="AQ796" s="589"/>
      <c r="AR796" s="589"/>
      <c r="AS796" s="589"/>
      <c r="AT796" s="589"/>
      <c r="AU796" s="589"/>
      <c r="AV796" s="589"/>
      <c r="AW796" s="589"/>
      <c r="AX796" s="589"/>
      <c r="AY796" s="367"/>
      <c r="AZ796" s="367"/>
      <c r="BA796" s="367"/>
      <c r="BB796" s="367"/>
    </row>
    <row r="797" spans="1:54" ht="15" customHeight="1">
      <c r="A797" s="590"/>
      <c r="B797" s="591"/>
      <c r="C797" s="591"/>
      <c r="D797" s="591"/>
      <c r="E797" s="591"/>
      <c r="F797" s="591"/>
      <c r="G797" s="591"/>
      <c r="H797" s="591"/>
      <c r="I797" s="591"/>
      <c r="J797" s="591"/>
      <c r="K797" s="591"/>
      <c r="L797" s="591"/>
      <c r="M797" s="591"/>
      <c r="N797" s="591"/>
      <c r="O797" s="591"/>
      <c r="P797" s="591"/>
      <c r="Q797" s="591"/>
      <c r="R797" s="591"/>
      <c r="S797" s="591"/>
      <c r="T797" s="591"/>
      <c r="U797" s="591"/>
      <c r="V797" s="591"/>
      <c r="W797" s="591"/>
      <c r="X797" s="591"/>
      <c r="Y797" s="591"/>
      <c r="Z797" s="591"/>
      <c r="AA797" s="591"/>
      <c r="AB797" s="591"/>
      <c r="AC797" s="591"/>
      <c r="AD797" s="591"/>
      <c r="AE797" s="591"/>
      <c r="AF797" s="591"/>
      <c r="AG797" s="591"/>
      <c r="AH797" s="591"/>
      <c r="AI797" s="591"/>
      <c r="AJ797" s="591"/>
      <c r="AK797" s="591"/>
      <c r="AL797" s="591"/>
      <c r="AM797" s="591"/>
      <c r="AN797" s="591"/>
      <c r="AO797" s="591"/>
      <c r="AP797" s="591"/>
      <c r="AQ797" s="591"/>
      <c r="AR797" s="591"/>
      <c r="AS797" s="591"/>
      <c r="AT797" s="591"/>
      <c r="AU797" s="591"/>
      <c r="AV797" s="591"/>
      <c r="AW797" s="591"/>
      <c r="AX797" s="591"/>
      <c r="AY797" s="367"/>
      <c r="AZ797" s="367"/>
      <c r="BA797" s="367"/>
      <c r="BB797" s="367"/>
    </row>
    <row r="798" spans="1:54" ht="12.6" customHeight="1">
      <c r="A798" s="179" t="s">
        <v>4931</v>
      </c>
    </row>
    <row r="799" spans="1:54" ht="11.1" customHeight="1">
      <c r="A799" s="678"/>
      <c r="B799" s="679"/>
      <c r="C799" s="679"/>
      <c r="D799" s="679"/>
      <c r="E799" s="679"/>
      <c r="F799" s="679"/>
      <c r="G799" s="679"/>
      <c r="H799" s="679"/>
      <c r="I799" s="679"/>
      <c r="J799" s="679"/>
      <c r="K799" s="679"/>
      <c r="L799" s="679"/>
      <c r="M799" s="679"/>
      <c r="N799" s="679"/>
      <c r="O799" s="679"/>
      <c r="P799" s="182"/>
      <c r="Q799" s="183"/>
      <c r="R799" s="183"/>
      <c r="S799" s="183"/>
      <c r="T799" s="183"/>
      <c r="U799" s="183"/>
      <c r="V799" s="183"/>
      <c r="W799" s="184"/>
      <c r="X799" s="678" t="s">
        <v>1611</v>
      </c>
      <c r="Y799" s="679"/>
      <c r="Z799" s="679"/>
      <c r="AA799" s="679"/>
      <c r="AB799" s="679"/>
      <c r="AC799" s="679"/>
      <c r="AD799" s="679"/>
      <c r="AE799" s="679"/>
      <c r="AF799" s="679"/>
      <c r="AG799" s="679"/>
      <c r="AH799" s="819"/>
      <c r="AI799" s="678"/>
      <c r="AJ799" s="679"/>
      <c r="AK799" s="679"/>
      <c r="AL799" s="679"/>
      <c r="AM799" s="679"/>
      <c r="AN799" s="679"/>
      <c r="AO799" s="679"/>
      <c r="AP799" s="679"/>
      <c r="AQ799" s="679"/>
      <c r="AR799" s="679"/>
      <c r="AS799" s="679"/>
      <c r="AT799" s="679"/>
      <c r="AU799" s="679"/>
      <c r="AV799" s="679"/>
      <c r="AW799" s="679"/>
      <c r="AX799" s="679"/>
      <c r="AY799" s="679"/>
      <c r="AZ799" s="679"/>
      <c r="BA799" s="679"/>
      <c r="BB799" s="819"/>
    </row>
    <row r="800" spans="1:54" ht="11.1" customHeight="1">
      <c r="A800" s="580" t="s">
        <v>1253</v>
      </c>
      <c r="B800" s="581"/>
      <c r="C800" s="581"/>
      <c r="D800" s="581"/>
      <c r="E800" s="581"/>
      <c r="F800" s="581"/>
      <c r="G800" s="581"/>
      <c r="H800" s="581"/>
      <c r="I800" s="581"/>
      <c r="J800" s="581"/>
      <c r="K800" s="581"/>
      <c r="L800" s="581"/>
      <c r="M800" s="581"/>
      <c r="N800" s="581"/>
      <c r="O800" s="581"/>
      <c r="P800" s="580" t="s">
        <v>1612</v>
      </c>
      <c r="Q800" s="581"/>
      <c r="R800" s="581"/>
      <c r="S800" s="581"/>
      <c r="T800" s="581"/>
      <c r="U800" s="581"/>
      <c r="V800" s="581"/>
      <c r="W800" s="582"/>
      <c r="X800" s="580" t="s">
        <v>1613</v>
      </c>
      <c r="Y800" s="581"/>
      <c r="Z800" s="581"/>
      <c r="AA800" s="581"/>
      <c r="AB800" s="581"/>
      <c r="AC800" s="581"/>
      <c r="AD800" s="581"/>
      <c r="AE800" s="581"/>
      <c r="AF800" s="581"/>
      <c r="AG800" s="581"/>
      <c r="AH800" s="582"/>
      <c r="AI800" s="580" t="s">
        <v>1610</v>
      </c>
      <c r="AJ800" s="581"/>
      <c r="AK800" s="581"/>
      <c r="AL800" s="581"/>
      <c r="AM800" s="581"/>
      <c r="AN800" s="581"/>
      <c r="AO800" s="581"/>
      <c r="AP800" s="581"/>
      <c r="AQ800" s="581"/>
      <c r="AR800" s="581"/>
      <c r="AS800" s="581"/>
      <c r="AT800" s="581"/>
      <c r="AU800" s="581"/>
      <c r="AV800" s="581"/>
      <c r="AW800" s="581"/>
      <c r="AX800" s="581"/>
      <c r="AY800" s="581"/>
      <c r="AZ800" s="581"/>
      <c r="BA800" s="581"/>
      <c r="BB800" s="582"/>
    </row>
    <row r="801" spans="1:54" ht="10.5" customHeight="1">
      <c r="A801" s="583" t="s">
        <v>1399</v>
      </c>
      <c r="B801" s="584"/>
      <c r="C801" s="584"/>
      <c r="D801" s="584"/>
      <c r="E801" s="584"/>
      <c r="F801" s="584"/>
      <c r="G801" s="584"/>
      <c r="H801" s="584"/>
      <c r="I801" s="584"/>
      <c r="J801" s="584"/>
      <c r="K801" s="584"/>
      <c r="L801" s="584"/>
      <c r="M801" s="584"/>
      <c r="N801" s="584"/>
      <c r="O801" s="584"/>
      <c r="P801" s="583" t="s">
        <v>1400</v>
      </c>
      <c r="Q801" s="584"/>
      <c r="R801" s="584"/>
      <c r="S801" s="584"/>
      <c r="T801" s="584"/>
      <c r="U801" s="584"/>
      <c r="V801" s="584"/>
      <c r="W801" s="585"/>
      <c r="X801" s="583" t="s">
        <v>1401</v>
      </c>
      <c r="Y801" s="584"/>
      <c r="Z801" s="584"/>
      <c r="AA801" s="584"/>
      <c r="AB801" s="584"/>
      <c r="AC801" s="584"/>
      <c r="AD801" s="584"/>
      <c r="AE801" s="584"/>
      <c r="AF801" s="584"/>
      <c r="AG801" s="584"/>
      <c r="AH801" s="585"/>
      <c r="AI801" s="583" t="s">
        <v>1402</v>
      </c>
      <c r="AJ801" s="584"/>
      <c r="AK801" s="584"/>
      <c r="AL801" s="584"/>
      <c r="AM801" s="584"/>
      <c r="AN801" s="584"/>
      <c r="AO801" s="584"/>
      <c r="AP801" s="584"/>
      <c r="AQ801" s="584"/>
      <c r="AR801" s="584"/>
      <c r="AS801" s="584"/>
      <c r="AT801" s="584"/>
      <c r="AU801" s="584"/>
      <c r="AV801" s="584"/>
      <c r="AW801" s="584"/>
      <c r="AX801" s="584"/>
      <c r="AY801" s="584"/>
      <c r="AZ801" s="584"/>
      <c r="BA801" s="584"/>
      <c r="BB801" s="585"/>
    </row>
    <row r="802" spans="1:54" ht="11.45" customHeight="1">
      <c r="A802" s="185" t="s">
        <v>1614</v>
      </c>
      <c r="B802" s="108"/>
      <c r="C802" s="108"/>
      <c r="D802" s="108"/>
      <c r="E802" s="108"/>
      <c r="F802" s="108"/>
      <c r="G802" s="108"/>
      <c r="H802" s="108"/>
      <c r="I802" s="108"/>
      <c r="J802" s="108"/>
      <c r="K802" s="108"/>
      <c r="L802" s="108"/>
      <c r="M802" s="108"/>
      <c r="N802" s="108"/>
      <c r="O802" s="108"/>
      <c r="P802" s="108"/>
      <c r="Q802" s="108"/>
      <c r="R802" s="108"/>
      <c r="S802" s="108"/>
      <c r="T802" s="108"/>
      <c r="U802" s="108"/>
      <c r="V802" s="108"/>
      <c r="W802" s="108"/>
      <c r="X802" s="108"/>
      <c r="Y802" s="108"/>
      <c r="Z802" s="108"/>
      <c r="AA802" s="108"/>
      <c r="AB802" s="108"/>
      <c r="AC802" s="108"/>
      <c r="AD802" s="108"/>
      <c r="AE802" s="108"/>
      <c r="AF802" s="108"/>
      <c r="AG802" s="108"/>
      <c r="AH802" s="108"/>
      <c r="AI802" s="108"/>
      <c r="AJ802" s="108"/>
      <c r="AK802" s="108"/>
      <c r="AL802" s="108"/>
      <c r="AM802" s="108"/>
      <c r="AN802" s="108"/>
      <c r="AO802" s="108"/>
      <c r="AP802" s="108"/>
      <c r="AQ802" s="108"/>
      <c r="AR802" s="108"/>
      <c r="AS802" s="108"/>
      <c r="AT802" s="108"/>
      <c r="AU802" s="108"/>
      <c r="AV802" s="108"/>
      <c r="AW802" s="108"/>
      <c r="AX802" s="108"/>
      <c r="AY802" s="108"/>
      <c r="AZ802" s="108"/>
      <c r="BA802" s="108"/>
      <c r="BB802" s="108"/>
    </row>
    <row r="803" spans="1:54" ht="27.75" customHeight="1">
      <c r="A803" s="636" t="s">
        <v>1615</v>
      </c>
      <c r="B803" s="637"/>
      <c r="C803" s="637"/>
      <c r="D803" s="637"/>
      <c r="E803" s="637"/>
      <c r="F803" s="637"/>
      <c r="G803" s="637"/>
      <c r="H803" s="637"/>
      <c r="I803" s="637"/>
      <c r="J803" s="637"/>
      <c r="K803" s="637"/>
      <c r="L803" s="637"/>
      <c r="M803" s="637"/>
      <c r="N803" s="637"/>
      <c r="O803" s="638"/>
      <c r="P803" s="641"/>
      <c r="Q803" s="592"/>
      <c r="R803" s="592"/>
      <c r="S803" s="592"/>
      <c r="T803" s="592"/>
      <c r="U803" s="592"/>
      <c r="V803" s="592"/>
      <c r="W803" s="592"/>
      <c r="X803" s="973"/>
      <c r="Y803" s="973"/>
      <c r="Z803" s="973"/>
      <c r="AA803" s="973"/>
      <c r="AB803" s="973"/>
      <c r="AC803" s="973"/>
      <c r="AD803" s="973"/>
      <c r="AE803" s="973"/>
      <c r="AF803" s="973"/>
      <c r="AG803" s="973"/>
      <c r="AH803" s="973"/>
      <c r="AI803" s="592"/>
      <c r="AJ803" s="592"/>
      <c r="AK803" s="592"/>
      <c r="AL803" s="592"/>
      <c r="AM803" s="592"/>
      <c r="AN803" s="592"/>
      <c r="AO803" s="592"/>
      <c r="AP803" s="592"/>
      <c r="AQ803" s="592"/>
      <c r="AR803" s="592"/>
      <c r="AS803" s="592"/>
      <c r="AT803" s="592"/>
      <c r="AU803" s="592"/>
      <c r="AV803" s="592"/>
      <c r="AW803" s="592"/>
      <c r="AX803" s="592"/>
      <c r="AY803" s="592"/>
      <c r="AZ803" s="592"/>
      <c r="BA803" s="592"/>
      <c r="BB803" s="592"/>
    </row>
    <row r="804" spans="1:54" ht="27" customHeight="1">
      <c r="A804" s="636" t="s">
        <v>1603</v>
      </c>
      <c r="B804" s="637"/>
      <c r="C804" s="637"/>
      <c r="D804" s="637"/>
      <c r="E804" s="637"/>
      <c r="F804" s="637"/>
      <c r="G804" s="637"/>
      <c r="H804" s="637"/>
      <c r="I804" s="637"/>
      <c r="J804" s="637"/>
      <c r="K804" s="637"/>
      <c r="L804" s="637"/>
      <c r="M804" s="637"/>
      <c r="N804" s="637"/>
      <c r="O804" s="638"/>
      <c r="P804" s="641"/>
      <c r="Q804" s="592"/>
      <c r="R804" s="592"/>
      <c r="S804" s="592"/>
      <c r="T804" s="592"/>
      <c r="U804" s="592"/>
      <c r="V804" s="592"/>
      <c r="W804" s="592"/>
      <c r="X804" s="973"/>
      <c r="Y804" s="973"/>
      <c r="Z804" s="973"/>
      <c r="AA804" s="973"/>
      <c r="AB804" s="973"/>
      <c r="AC804" s="973"/>
      <c r="AD804" s="973"/>
      <c r="AE804" s="973"/>
      <c r="AF804" s="973"/>
      <c r="AG804" s="973"/>
      <c r="AH804" s="973"/>
      <c r="AI804" s="592"/>
      <c r="AJ804" s="592"/>
      <c r="AK804" s="592"/>
      <c r="AL804" s="592"/>
      <c r="AM804" s="592"/>
      <c r="AN804" s="592"/>
      <c r="AO804" s="592"/>
      <c r="AP804" s="592"/>
      <c r="AQ804" s="592"/>
      <c r="AR804" s="592"/>
      <c r="AS804" s="592"/>
      <c r="AT804" s="592"/>
      <c r="AU804" s="592"/>
      <c r="AV804" s="592"/>
      <c r="AW804" s="592"/>
      <c r="AX804" s="592"/>
      <c r="AY804" s="592"/>
      <c r="AZ804" s="592"/>
      <c r="BA804" s="592"/>
      <c r="BB804" s="592"/>
    </row>
    <row r="805" spans="1:54" ht="11.45" customHeight="1">
      <c r="A805" s="107" t="s">
        <v>1616</v>
      </c>
      <c r="B805" s="108"/>
      <c r="C805" s="108"/>
      <c r="D805" s="108"/>
      <c r="E805" s="108"/>
      <c r="F805" s="108"/>
      <c r="G805" s="108"/>
      <c r="H805" s="108"/>
      <c r="I805" s="108"/>
      <c r="J805" s="108"/>
      <c r="K805" s="108"/>
      <c r="L805" s="108"/>
      <c r="M805" s="108"/>
      <c r="N805" s="108"/>
      <c r="O805" s="109"/>
      <c r="P805" s="641"/>
      <c r="Q805" s="592"/>
      <c r="R805" s="592"/>
      <c r="S805" s="592"/>
      <c r="T805" s="592"/>
      <c r="U805" s="592"/>
      <c r="V805" s="592"/>
      <c r="W805" s="592"/>
      <c r="X805" s="973"/>
      <c r="Y805" s="973"/>
      <c r="Z805" s="973"/>
      <c r="AA805" s="973"/>
      <c r="AB805" s="973"/>
      <c r="AC805" s="973"/>
      <c r="AD805" s="973"/>
      <c r="AE805" s="973"/>
      <c r="AF805" s="973"/>
      <c r="AG805" s="973"/>
      <c r="AH805" s="973"/>
      <c r="AI805" s="592">
        <f>P805</f>
        <v>0</v>
      </c>
      <c r="AJ805" s="592"/>
      <c r="AK805" s="592"/>
      <c r="AL805" s="592"/>
      <c r="AM805" s="592"/>
      <c r="AN805" s="592"/>
      <c r="AO805" s="592"/>
      <c r="AP805" s="592"/>
      <c r="AQ805" s="592"/>
      <c r="AR805" s="592"/>
      <c r="AS805" s="592"/>
      <c r="AT805" s="592"/>
      <c r="AU805" s="592"/>
      <c r="AV805" s="592"/>
      <c r="AW805" s="592"/>
      <c r="AX805" s="592"/>
      <c r="AY805" s="592"/>
      <c r="AZ805" s="592"/>
      <c r="BA805" s="592"/>
      <c r="BB805" s="592"/>
    </row>
    <row r="806" spans="1:54" ht="11.45" customHeight="1">
      <c r="A806" s="107" t="s">
        <v>1617</v>
      </c>
      <c r="B806" s="108"/>
      <c r="C806" s="108"/>
      <c r="D806" s="108"/>
      <c r="E806" s="108"/>
      <c r="F806" s="108"/>
      <c r="G806" s="108"/>
      <c r="H806" s="108"/>
      <c r="I806" s="108"/>
      <c r="J806" s="108"/>
      <c r="K806" s="108"/>
      <c r="L806" s="108"/>
      <c r="M806" s="108"/>
      <c r="N806" s="108"/>
      <c r="O806" s="109"/>
      <c r="P806" s="641"/>
      <c r="Q806" s="592"/>
      <c r="R806" s="592"/>
      <c r="S806" s="592"/>
      <c r="T806" s="592"/>
      <c r="U806" s="592"/>
      <c r="V806" s="592"/>
      <c r="W806" s="592"/>
      <c r="X806" s="985"/>
      <c r="Y806" s="985"/>
      <c r="Z806" s="985"/>
      <c r="AA806" s="985"/>
      <c r="AB806" s="985"/>
      <c r="AC806" s="985"/>
      <c r="AD806" s="985"/>
      <c r="AE806" s="985"/>
      <c r="AF806" s="985"/>
      <c r="AG806" s="985"/>
      <c r="AH806" s="985"/>
      <c r="AI806" s="986"/>
      <c r="AJ806" s="986"/>
      <c r="AK806" s="986"/>
      <c r="AL806" s="986"/>
      <c r="AM806" s="986"/>
      <c r="AN806" s="986"/>
      <c r="AO806" s="986"/>
      <c r="AP806" s="986"/>
      <c r="AQ806" s="986"/>
      <c r="AR806" s="986"/>
      <c r="AS806" s="986"/>
      <c r="AT806" s="986"/>
      <c r="AU806" s="986"/>
      <c r="AV806" s="986"/>
      <c r="AW806" s="986"/>
      <c r="AX806" s="986"/>
      <c r="AY806" s="986"/>
      <c r="AZ806" s="986"/>
      <c r="BA806" s="986"/>
      <c r="BB806" s="986"/>
    </row>
    <row r="807" spans="1:54" ht="11.45" customHeight="1">
      <c r="A807" s="982" t="s">
        <v>1618</v>
      </c>
      <c r="B807" s="983"/>
      <c r="C807" s="983"/>
      <c r="D807" s="983"/>
      <c r="E807" s="983"/>
      <c r="F807" s="983"/>
      <c r="G807" s="983"/>
      <c r="H807" s="983"/>
      <c r="I807" s="983"/>
      <c r="J807" s="983"/>
      <c r="K807" s="983"/>
      <c r="L807" s="983"/>
      <c r="M807" s="983"/>
      <c r="N807" s="983"/>
      <c r="O807" s="984"/>
      <c r="P807" s="641"/>
      <c r="Q807" s="592"/>
      <c r="R807" s="592"/>
      <c r="S807" s="592"/>
      <c r="T807" s="592"/>
      <c r="U807" s="592"/>
      <c r="V807" s="592"/>
      <c r="W807" s="592"/>
      <c r="X807" s="973"/>
      <c r="Y807" s="973"/>
      <c r="Z807" s="973"/>
      <c r="AA807" s="973"/>
      <c r="AB807" s="973"/>
      <c r="AC807" s="973"/>
      <c r="AD807" s="973"/>
      <c r="AE807" s="973"/>
      <c r="AF807" s="973"/>
      <c r="AG807" s="973"/>
      <c r="AH807" s="973"/>
      <c r="AI807" s="592"/>
      <c r="AJ807" s="592"/>
      <c r="AK807" s="592"/>
      <c r="AL807" s="592"/>
      <c r="AM807" s="592"/>
      <c r="AN807" s="592"/>
      <c r="AO807" s="592"/>
      <c r="AP807" s="592"/>
      <c r="AQ807" s="592"/>
      <c r="AR807" s="592"/>
      <c r="AS807" s="592"/>
      <c r="AT807" s="592"/>
      <c r="AU807" s="592"/>
      <c r="AV807" s="592"/>
      <c r="AW807" s="592"/>
      <c r="AX807" s="592"/>
      <c r="AY807" s="592"/>
      <c r="AZ807" s="592"/>
      <c r="BA807" s="592"/>
      <c r="BB807" s="592"/>
    </row>
    <row r="808" spans="1:54" ht="17.25" customHeight="1">
      <c r="A808" s="570"/>
      <c r="B808" s="571"/>
      <c r="C808" s="571"/>
      <c r="D808" s="571"/>
      <c r="E808" s="571"/>
      <c r="F808" s="571"/>
      <c r="G808" s="571"/>
      <c r="H808" s="571"/>
      <c r="I808" s="571"/>
      <c r="J808" s="571"/>
      <c r="K808" s="571"/>
      <c r="L808" s="571"/>
      <c r="M808" s="571"/>
      <c r="N808" s="571"/>
      <c r="O808" s="572"/>
      <c r="P808" s="641"/>
      <c r="Q808" s="592"/>
      <c r="R808" s="592"/>
      <c r="S808" s="592"/>
      <c r="T808" s="592"/>
      <c r="U808" s="592"/>
      <c r="V808" s="592"/>
      <c r="W808" s="592"/>
      <c r="X808" s="973"/>
      <c r="Y808" s="973"/>
      <c r="Z808" s="973"/>
      <c r="AA808" s="973"/>
      <c r="AB808" s="973"/>
      <c r="AC808" s="973"/>
      <c r="AD808" s="973"/>
      <c r="AE808" s="973"/>
      <c r="AF808" s="973"/>
      <c r="AG808" s="973"/>
      <c r="AH808" s="973"/>
      <c r="AI808" s="592"/>
      <c r="AJ808" s="592"/>
      <c r="AK808" s="592"/>
      <c r="AL808" s="592"/>
      <c r="AM808" s="592"/>
      <c r="AN808" s="592"/>
      <c r="AO808" s="592"/>
      <c r="AP808" s="592"/>
      <c r="AQ808" s="592"/>
      <c r="AR808" s="592"/>
      <c r="AS808" s="592"/>
      <c r="AT808" s="592"/>
      <c r="AU808" s="592"/>
      <c r="AV808" s="592"/>
      <c r="AW808" s="592"/>
      <c r="AX808" s="592"/>
      <c r="AY808" s="592"/>
      <c r="AZ808" s="592"/>
      <c r="BA808" s="592"/>
      <c r="BB808" s="592"/>
    </row>
    <row r="809" spans="1:54" ht="14.25" customHeight="1">
      <c r="A809" s="636" t="s">
        <v>1607</v>
      </c>
      <c r="B809" s="637"/>
      <c r="C809" s="637"/>
      <c r="D809" s="637"/>
      <c r="E809" s="637"/>
      <c r="F809" s="637"/>
      <c r="G809" s="637"/>
      <c r="H809" s="637"/>
      <c r="I809" s="637"/>
      <c r="J809" s="637"/>
      <c r="K809" s="637"/>
      <c r="L809" s="637"/>
      <c r="M809" s="637"/>
      <c r="N809" s="637"/>
      <c r="O809" s="638"/>
      <c r="P809" s="641"/>
      <c r="Q809" s="592"/>
      <c r="R809" s="592"/>
      <c r="S809" s="592"/>
      <c r="T809" s="592"/>
      <c r="U809" s="592"/>
      <c r="V809" s="592"/>
      <c r="W809" s="592"/>
      <c r="X809" s="973"/>
      <c r="Y809" s="973"/>
      <c r="Z809" s="973"/>
      <c r="AA809" s="973"/>
      <c r="AB809" s="973"/>
      <c r="AC809" s="973"/>
      <c r="AD809" s="973"/>
      <c r="AE809" s="973"/>
      <c r="AF809" s="973"/>
      <c r="AG809" s="973"/>
      <c r="AH809" s="973"/>
      <c r="AI809" s="592"/>
      <c r="AJ809" s="592"/>
      <c r="AK809" s="592"/>
      <c r="AL809" s="592"/>
      <c r="AM809" s="592"/>
      <c r="AN809" s="592"/>
      <c r="AO809" s="592"/>
      <c r="AP809" s="592"/>
      <c r="AQ809" s="592"/>
      <c r="AR809" s="592"/>
      <c r="AS809" s="592"/>
      <c r="AT809" s="592"/>
      <c r="AU809" s="592"/>
      <c r="AV809" s="592"/>
      <c r="AW809" s="592"/>
      <c r="AX809" s="592"/>
      <c r="AY809" s="592"/>
      <c r="AZ809" s="592"/>
      <c r="BA809" s="592"/>
      <c r="BB809" s="592"/>
    </row>
    <row r="810" spans="1:54" ht="11.45" customHeight="1">
      <c r="A810" s="636" t="s">
        <v>1608</v>
      </c>
      <c r="B810" s="637"/>
      <c r="C810" s="637"/>
      <c r="D810" s="637"/>
      <c r="E810" s="637"/>
      <c r="F810" s="637"/>
      <c r="G810" s="637"/>
      <c r="H810" s="637"/>
      <c r="I810" s="637"/>
      <c r="J810" s="637"/>
      <c r="K810" s="637"/>
      <c r="L810" s="637"/>
      <c r="M810" s="637"/>
      <c r="N810" s="637"/>
      <c r="O810" s="638"/>
      <c r="P810" s="641"/>
      <c r="Q810" s="592"/>
      <c r="R810" s="592"/>
      <c r="S810" s="592"/>
      <c r="T810" s="592"/>
      <c r="U810" s="592"/>
      <c r="V810" s="592"/>
      <c r="W810" s="592"/>
      <c r="X810" s="973"/>
      <c r="Y810" s="973"/>
      <c r="Z810" s="973"/>
      <c r="AA810" s="973"/>
      <c r="AB810" s="973"/>
      <c r="AC810" s="973"/>
      <c r="AD810" s="973"/>
      <c r="AE810" s="973"/>
      <c r="AF810" s="973"/>
      <c r="AG810" s="973"/>
      <c r="AH810" s="973"/>
      <c r="AI810" s="592"/>
      <c r="AJ810" s="592"/>
      <c r="AK810" s="592"/>
      <c r="AL810" s="592"/>
      <c r="AM810" s="592"/>
      <c r="AN810" s="592"/>
      <c r="AO810" s="592"/>
      <c r="AP810" s="592"/>
      <c r="AQ810" s="592"/>
      <c r="AR810" s="592"/>
      <c r="AS810" s="592"/>
      <c r="AT810" s="592"/>
      <c r="AU810" s="592"/>
      <c r="AV810" s="592"/>
      <c r="AW810" s="592"/>
      <c r="AX810" s="592"/>
      <c r="AY810" s="592"/>
      <c r="AZ810" s="592"/>
      <c r="BA810" s="592"/>
      <c r="BB810" s="592"/>
    </row>
    <row r="811" spans="1:54" ht="11.45" customHeight="1">
      <c r="A811" s="636" t="s">
        <v>1609</v>
      </c>
      <c r="B811" s="637"/>
      <c r="C811" s="637"/>
      <c r="D811" s="637"/>
      <c r="E811" s="637"/>
      <c r="F811" s="637"/>
      <c r="G811" s="637"/>
      <c r="H811" s="637"/>
      <c r="I811" s="637"/>
      <c r="J811" s="637"/>
      <c r="K811" s="637"/>
      <c r="L811" s="637"/>
      <c r="M811" s="637"/>
      <c r="N811" s="637"/>
      <c r="O811" s="638"/>
      <c r="P811" s="641"/>
      <c r="Q811" s="592"/>
      <c r="R811" s="592"/>
      <c r="S811" s="592"/>
      <c r="T811" s="592"/>
      <c r="U811" s="592"/>
      <c r="V811" s="592"/>
      <c r="W811" s="592"/>
      <c r="X811" s="973"/>
      <c r="Y811" s="973"/>
      <c r="Z811" s="973"/>
      <c r="AA811" s="973"/>
      <c r="AB811" s="973"/>
      <c r="AC811" s="973"/>
      <c r="AD811" s="973"/>
      <c r="AE811" s="973"/>
      <c r="AF811" s="973"/>
      <c r="AG811" s="973"/>
      <c r="AH811" s="973"/>
      <c r="AI811" s="592"/>
      <c r="AJ811" s="592"/>
      <c r="AK811" s="592"/>
      <c r="AL811" s="592"/>
      <c r="AM811" s="592"/>
      <c r="AN811" s="592"/>
      <c r="AO811" s="592"/>
      <c r="AP811" s="592"/>
      <c r="AQ811" s="592"/>
      <c r="AR811" s="592"/>
      <c r="AS811" s="592"/>
      <c r="AT811" s="592"/>
      <c r="AU811" s="592"/>
      <c r="AV811" s="592"/>
      <c r="AW811" s="592"/>
      <c r="AX811" s="592"/>
      <c r="AY811" s="592"/>
      <c r="AZ811" s="592"/>
      <c r="BA811" s="592"/>
      <c r="BB811" s="592"/>
    </row>
    <row r="812" spans="1:54" ht="11.45" customHeight="1">
      <c r="A812" s="982" t="s">
        <v>1619</v>
      </c>
      <c r="B812" s="983"/>
      <c r="C812" s="983"/>
      <c r="D812" s="983"/>
      <c r="E812" s="983"/>
      <c r="F812" s="983"/>
      <c r="G812" s="983"/>
      <c r="H812" s="983"/>
      <c r="I812" s="983"/>
      <c r="J812" s="983"/>
      <c r="K812" s="983"/>
      <c r="L812" s="983"/>
      <c r="M812" s="983"/>
      <c r="N812" s="983"/>
      <c r="O812" s="984"/>
      <c r="P812" s="641">
        <v>3457</v>
      </c>
      <c r="Q812" s="592"/>
      <c r="R812" s="592"/>
      <c r="S812" s="592"/>
      <c r="T812" s="592"/>
      <c r="U812" s="592"/>
      <c r="V812" s="592"/>
      <c r="W812" s="592"/>
      <c r="X812" s="985"/>
      <c r="Y812" s="985"/>
      <c r="Z812" s="985"/>
      <c r="AA812" s="985"/>
      <c r="AB812" s="985"/>
      <c r="AC812" s="985"/>
      <c r="AD812" s="985"/>
      <c r="AE812" s="985"/>
      <c r="AF812" s="985"/>
      <c r="AG812" s="985"/>
      <c r="AH812" s="985"/>
      <c r="AI812" s="986">
        <v>3457</v>
      </c>
      <c r="AJ812" s="986"/>
      <c r="AK812" s="986"/>
      <c r="AL812" s="986"/>
      <c r="AM812" s="986"/>
      <c r="AN812" s="986"/>
      <c r="AO812" s="986"/>
      <c r="AP812" s="986"/>
      <c r="AQ812" s="986"/>
      <c r="AR812" s="986"/>
      <c r="AS812" s="986"/>
      <c r="AT812" s="986"/>
      <c r="AU812" s="986"/>
      <c r="AV812" s="986"/>
      <c r="AW812" s="986"/>
      <c r="AX812" s="986"/>
      <c r="AY812" s="986"/>
      <c r="AZ812" s="986"/>
      <c r="BA812" s="986"/>
      <c r="BB812" s="986"/>
    </row>
    <row r="813" spans="1:54" ht="11.45" customHeight="1">
      <c r="A813" s="967" t="s">
        <v>1620</v>
      </c>
      <c r="B813" s="968"/>
      <c r="C813" s="968"/>
      <c r="D813" s="968"/>
      <c r="E813" s="968"/>
      <c r="F813" s="968"/>
      <c r="G813" s="968"/>
      <c r="H813" s="968"/>
      <c r="I813" s="968"/>
      <c r="J813" s="968"/>
      <c r="K813" s="968"/>
      <c r="L813" s="968"/>
      <c r="M813" s="968"/>
      <c r="N813" s="968"/>
      <c r="O813" s="969"/>
      <c r="P813" s="980">
        <v>3457</v>
      </c>
      <c r="Q813" s="856"/>
      <c r="R813" s="856"/>
      <c r="S813" s="856"/>
      <c r="T813" s="856"/>
      <c r="U813" s="856"/>
      <c r="V813" s="856"/>
      <c r="W813" s="856"/>
      <c r="X813" s="981">
        <f>SUM(X803:AH812)</f>
        <v>0</v>
      </c>
      <c r="Y813" s="981"/>
      <c r="Z813" s="981"/>
      <c r="AA813" s="981"/>
      <c r="AB813" s="981"/>
      <c r="AC813" s="981"/>
      <c r="AD813" s="981"/>
      <c r="AE813" s="981"/>
      <c r="AF813" s="981"/>
      <c r="AG813" s="981"/>
      <c r="AH813" s="981"/>
      <c r="AI813" s="856">
        <v>3457</v>
      </c>
      <c r="AJ813" s="856"/>
      <c r="AK813" s="856"/>
      <c r="AL813" s="856"/>
      <c r="AM813" s="856"/>
      <c r="AN813" s="856"/>
      <c r="AO813" s="856"/>
      <c r="AP813" s="856"/>
      <c r="AQ813" s="856"/>
      <c r="AR813" s="856"/>
      <c r="AS813" s="856"/>
      <c r="AT813" s="856"/>
      <c r="AU813" s="856"/>
      <c r="AV813" s="856"/>
      <c r="AW813" s="856"/>
      <c r="AX813" s="856"/>
      <c r="AY813" s="856"/>
      <c r="AZ813" s="856"/>
      <c r="BA813" s="856"/>
      <c r="BB813" s="856"/>
    </row>
    <row r="814" spans="1:54" s="103" customFormat="1" ht="11.45" customHeight="1">
      <c r="A814" s="144" t="s">
        <v>1621</v>
      </c>
      <c r="B814" s="117"/>
      <c r="C814" s="117"/>
      <c r="D814" s="117"/>
      <c r="E814" s="117"/>
      <c r="F814" s="117"/>
      <c r="G814" s="117"/>
      <c r="H814" s="117"/>
      <c r="I814" s="117"/>
      <c r="J814" s="117"/>
      <c r="K814" s="117"/>
      <c r="L814" s="117"/>
      <c r="M814" s="117"/>
      <c r="N814" s="117"/>
      <c r="O814" s="117"/>
      <c r="P814" s="186"/>
      <c r="Q814" s="186"/>
      <c r="R814" s="186"/>
      <c r="S814" s="186"/>
      <c r="T814" s="186"/>
      <c r="U814" s="186"/>
      <c r="V814" s="186"/>
      <c r="W814" s="186"/>
      <c r="X814" s="187"/>
      <c r="Y814" s="187"/>
      <c r="Z814" s="187"/>
      <c r="AA814" s="187"/>
      <c r="AB814" s="187"/>
      <c r="AC814" s="187"/>
      <c r="AD814" s="187"/>
      <c r="AE814" s="187"/>
      <c r="AF814" s="187"/>
      <c r="AG814" s="187"/>
      <c r="AH814" s="187"/>
      <c r="AI814" s="187"/>
      <c r="AJ814" s="187"/>
      <c r="AK814" s="187"/>
      <c r="AL814" s="187"/>
      <c r="AM814" s="187"/>
      <c r="AN814" s="187"/>
      <c r="AO814" s="187"/>
      <c r="AP814" s="187"/>
      <c r="AQ814" s="187"/>
      <c r="AR814" s="187"/>
      <c r="AS814" s="187"/>
      <c r="AT814" s="187"/>
      <c r="AU814" s="187"/>
      <c r="AV814" s="187"/>
      <c r="AW814" s="187"/>
      <c r="AX814" s="187"/>
      <c r="AY814" s="187"/>
      <c r="AZ814" s="187"/>
      <c r="BA814" s="187"/>
      <c r="BB814" s="187"/>
    </row>
    <row r="815" spans="1:54" ht="23.25" customHeight="1">
      <c r="A815" s="974" t="s">
        <v>1615</v>
      </c>
      <c r="B815" s="975"/>
      <c r="C815" s="975"/>
      <c r="D815" s="975"/>
      <c r="E815" s="975"/>
      <c r="F815" s="975"/>
      <c r="G815" s="975"/>
      <c r="H815" s="975"/>
      <c r="I815" s="975"/>
      <c r="J815" s="975"/>
      <c r="K815" s="975"/>
      <c r="L815" s="975"/>
      <c r="M815" s="975"/>
      <c r="N815" s="975"/>
      <c r="O815" s="976"/>
      <c r="P815" s="641"/>
      <c r="Q815" s="592"/>
      <c r="R815" s="592"/>
      <c r="S815" s="592"/>
      <c r="T815" s="592"/>
      <c r="U815" s="592"/>
      <c r="V815" s="592"/>
      <c r="W815" s="592"/>
      <c r="X815" s="973"/>
      <c r="Y815" s="973"/>
      <c r="Z815" s="973"/>
      <c r="AA815" s="973"/>
      <c r="AB815" s="973"/>
      <c r="AC815" s="973"/>
      <c r="AD815" s="973"/>
      <c r="AE815" s="973"/>
      <c r="AF815" s="973"/>
      <c r="AG815" s="973"/>
      <c r="AH815" s="973"/>
      <c r="AI815" s="592"/>
      <c r="AJ815" s="592"/>
      <c r="AK815" s="592"/>
      <c r="AL815" s="592"/>
      <c r="AM815" s="592"/>
      <c r="AN815" s="592"/>
      <c r="AO815" s="592"/>
      <c r="AP815" s="592"/>
      <c r="AQ815" s="592"/>
      <c r="AR815" s="592"/>
      <c r="AS815" s="592"/>
      <c r="AT815" s="592"/>
      <c r="AU815" s="592"/>
      <c r="AV815" s="592"/>
      <c r="AW815" s="592"/>
      <c r="AX815" s="592"/>
      <c r="AY815" s="592"/>
      <c r="AZ815" s="592"/>
      <c r="BA815" s="592"/>
      <c r="BB815" s="592"/>
    </row>
    <row r="816" spans="1:54" ht="23.25" customHeight="1">
      <c r="A816" s="974" t="s">
        <v>1603</v>
      </c>
      <c r="B816" s="975"/>
      <c r="C816" s="975"/>
      <c r="D816" s="975"/>
      <c r="E816" s="975"/>
      <c r="F816" s="975"/>
      <c r="G816" s="975"/>
      <c r="H816" s="975"/>
      <c r="I816" s="975"/>
      <c r="J816" s="975"/>
      <c r="K816" s="975"/>
      <c r="L816" s="975"/>
      <c r="M816" s="975"/>
      <c r="N816" s="975"/>
      <c r="O816" s="976"/>
      <c r="P816" s="641">
        <f t="shared" ref="P815:P824" si="0">SUM(AI816-X816)</f>
        <v>0</v>
      </c>
      <c r="Q816" s="592"/>
      <c r="R816" s="592"/>
      <c r="S816" s="592"/>
      <c r="T816" s="592"/>
      <c r="U816" s="592"/>
      <c r="V816" s="592"/>
      <c r="W816" s="592"/>
      <c r="X816" s="973"/>
      <c r="Y816" s="973"/>
      <c r="Z816" s="973"/>
      <c r="AA816" s="973"/>
      <c r="AB816" s="973"/>
      <c r="AC816" s="973"/>
      <c r="AD816" s="973"/>
      <c r="AE816" s="973"/>
      <c r="AF816" s="973"/>
      <c r="AG816" s="973"/>
      <c r="AH816" s="973"/>
      <c r="AI816" s="592"/>
      <c r="AJ816" s="592"/>
      <c r="AK816" s="592"/>
      <c r="AL816" s="592"/>
      <c r="AM816" s="592"/>
      <c r="AN816" s="592"/>
      <c r="AO816" s="592"/>
      <c r="AP816" s="592"/>
      <c r="AQ816" s="592"/>
      <c r="AR816" s="592"/>
      <c r="AS816" s="592"/>
      <c r="AT816" s="592"/>
      <c r="AU816" s="592"/>
      <c r="AV816" s="592"/>
      <c r="AW816" s="592"/>
      <c r="AX816" s="592"/>
      <c r="AY816" s="592"/>
      <c r="AZ816" s="592"/>
      <c r="BA816" s="592"/>
      <c r="BB816" s="592"/>
    </row>
    <row r="817" spans="1:54" ht="13.5" customHeight="1">
      <c r="A817" s="974" t="s">
        <v>1605</v>
      </c>
      <c r="B817" s="975"/>
      <c r="C817" s="975"/>
      <c r="D817" s="975"/>
      <c r="E817" s="975"/>
      <c r="F817" s="975"/>
      <c r="G817" s="975"/>
      <c r="H817" s="975"/>
      <c r="I817" s="975"/>
      <c r="J817" s="975"/>
      <c r="K817" s="975"/>
      <c r="L817" s="975"/>
      <c r="M817" s="975"/>
      <c r="N817" s="975"/>
      <c r="O817" s="976"/>
      <c r="P817" s="641">
        <v>509432</v>
      </c>
      <c r="Q817" s="592"/>
      <c r="R817" s="592"/>
      <c r="S817" s="592"/>
      <c r="T817" s="592"/>
      <c r="U817" s="592"/>
      <c r="V817" s="592"/>
      <c r="W817" s="592"/>
      <c r="X817" s="973"/>
      <c r="Y817" s="973"/>
      <c r="Z817" s="973"/>
      <c r="AA817" s="973"/>
      <c r="AB817" s="973"/>
      <c r="AC817" s="973"/>
      <c r="AD817" s="973"/>
      <c r="AE817" s="973"/>
      <c r="AF817" s="973"/>
      <c r="AG817" s="973"/>
      <c r="AH817" s="973"/>
      <c r="AI817" s="592">
        <v>509432</v>
      </c>
      <c r="AJ817" s="592"/>
      <c r="AK817" s="592"/>
      <c r="AL817" s="592"/>
      <c r="AM817" s="592"/>
      <c r="AN817" s="592"/>
      <c r="AO817" s="592"/>
      <c r="AP817" s="592"/>
      <c r="AQ817" s="592"/>
      <c r="AR817" s="592"/>
      <c r="AS817" s="592"/>
      <c r="AT817" s="592"/>
      <c r="AU817" s="592"/>
      <c r="AV817" s="592"/>
      <c r="AW817" s="592"/>
      <c r="AX817" s="592"/>
      <c r="AY817" s="592"/>
      <c r="AZ817" s="592"/>
      <c r="BA817" s="592"/>
      <c r="BB817" s="592"/>
    </row>
    <row r="818" spans="1:54" ht="11.45" customHeight="1">
      <c r="A818" s="974" t="s">
        <v>1617</v>
      </c>
      <c r="B818" s="975"/>
      <c r="C818" s="975"/>
      <c r="D818" s="975"/>
      <c r="E818" s="975"/>
      <c r="F818" s="975"/>
      <c r="G818" s="975"/>
      <c r="H818" s="975"/>
      <c r="I818" s="975"/>
      <c r="J818" s="975"/>
      <c r="K818" s="975"/>
      <c r="L818" s="975"/>
      <c r="M818" s="975"/>
      <c r="N818" s="975"/>
      <c r="O818" s="976"/>
      <c r="P818" s="641"/>
      <c r="Q818" s="592"/>
      <c r="R818" s="592"/>
      <c r="S818" s="592"/>
      <c r="T818" s="592"/>
      <c r="U818" s="592"/>
      <c r="V818" s="592"/>
      <c r="W818" s="592"/>
      <c r="X818" s="973"/>
      <c r="Y818" s="973"/>
      <c r="Z818" s="973"/>
      <c r="AA818" s="973"/>
      <c r="AB818" s="973"/>
      <c r="AC818" s="973"/>
      <c r="AD818" s="973"/>
      <c r="AE818" s="973"/>
      <c r="AF818" s="973"/>
      <c r="AG818" s="973"/>
      <c r="AH818" s="973"/>
      <c r="AI818" s="592"/>
      <c r="AJ818" s="592"/>
      <c r="AK818" s="592"/>
      <c r="AL818" s="592"/>
      <c r="AM818" s="592"/>
      <c r="AN818" s="592"/>
      <c r="AO818" s="592"/>
      <c r="AP818" s="592"/>
      <c r="AQ818" s="592"/>
      <c r="AR818" s="592"/>
      <c r="AS818" s="592"/>
      <c r="AT818" s="592"/>
      <c r="AU818" s="592"/>
      <c r="AV818" s="592"/>
      <c r="AW818" s="592"/>
      <c r="AX818" s="592"/>
      <c r="AY818" s="592"/>
      <c r="AZ818" s="592"/>
      <c r="BA818" s="592"/>
      <c r="BB818" s="592"/>
    </row>
    <row r="819" spans="1:54" s="140" customFormat="1" ht="11.45" customHeight="1">
      <c r="A819" s="974" t="s">
        <v>1622</v>
      </c>
      <c r="B819" s="975"/>
      <c r="C819" s="975"/>
      <c r="D819" s="975"/>
      <c r="E819" s="975"/>
      <c r="F819" s="975"/>
      <c r="G819" s="975"/>
      <c r="H819" s="975"/>
      <c r="I819" s="975"/>
      <c r="J819" s="975"/>
      <c r="K819" s="975"/>
      <c r="L819" s="975"/>
      <c r="M819" s="975"/>
      <c r="N819" s="975"/>
      <c r="O819" s="976"/>
      <c r="P819" s="641"/>
      <c r="Q819" s="592"/>
      <c r="R819" s="592"/>
      <c r="S819" s="592"/>
      <c r="T819" s="592"/>
      <c r="U819" s="592"/>
      <c r="V819" s="592"/>
      <c r="W819" s="592"/>
      <c r="X819" s="973"/>
      <c r="Y819" s="973"/>
      <c r="Z819" s="973"/>
      <c r="AA819" s="973"/>
      <c r="AB819" s="973"/>
      <c r="AC819" s="973"/>
      <c r="AD819" s="973"/>
      <c r="AE819" s="973"/>
      <c r="AF819" s="973"/>
      <c r="AG819" s="973"/>
      <c r="AH819" s="973"/>
      <c r="AI819" s="592"/>
      <c r="AJ819" s="592"/>
      <c r="AK819" s="592"/>
      <c r="AL819" s="592"/>
      <c r="AM819" s="592"/>
      <c r="AN819" s="592"/>
      <c r="AO819" s="592"/>
      <c r="AP819" s="592"/>
      <c r="AQ819" s="592"/>
      <c r="AR819" s="592"/>
      <c r="AS819" s="592"/>
      <c r="AT819" s="592"/>
      <c r="AU819" s="592"/>
      <c r="AV819" s="592"/>
      <c r="AW819" s="592"/>
      <c r="AX819" s="592"/>
      <c r="AY819" s="592"/>
      <c r="AZ819" s="592"/>
      <c r="BA819" s="592"/>
      <c r="BB819" s="592"/>
    </row>
    <row r="820" spans="1:54" s="140" customFormat="1" ht="11.45" customHeight="1">
      <c r="A820" s="974" t="s">
        <v>1623</v>
      </c>
      <c r="B820" s="975"/>
      <c r="C820" s="975"/>
      <c r="D820" s="975"/>
      <c r="E820" s="975"/>
      <c r="F820" s="975"/>
      <c r="G820" s="975"/>
      <c r="H820" s="975"/>
      <c r="I820" s="975"/>
      <c r="J820" s="975"/>
      <c r="K820" s="975"/>
      <c r="L820" s="975"/>
      <c r="M820" s="975"/>
      <c r="N820" s="975"/>
      <c r="O820" s="976"/>
      <c r="P820" s="641"/>
      <c r="Q820" s="592"/>
      <c r="R820" s="592"/>
      <c r="S820" s="592"/>
      <c r="T820" s="592"/>
      <c r="U820" s="592"/>
      <c r="V820" s="592"/>
      <c r="W820" s="592"/>
      <c r="X820" s="973"/>
      <c r="Y820" s="973"/>
      <c r="Z820" s="973"/>
      <c r="AA820" s="973"/>
      <c r="AB820" s="973"/>
      <c r="AC820" s="973"/>
      <c r="AD820" s="973"/>
      <c r="AE820" s="973"/>
      <c r="AF820" s="973"/>
      <c r="AG820" s="973"/>
      <c r="AH820" s="973"/>
      <c r="AI820" s="592"/>
      <c r="AJ820" s="592"/>
      <c r="AK820" s="592"/>
      <c r="AL820" s="592"/>
      <c r="AM820" s="592"/>
      <c r="AN820" s="592"/>
      <c r="AO820" s="592"/>
      <c r="AP820" s="592"/>
      <c r="AQ820" s="592"/>
      <c r="AR820" s="592"/>
      <c r="AS820" s="592"/>
      <c r="AT820" s="592"/>
      <c r="AU820" s="592"/>
      <c r="AV820" s="592"/>
      <c r="AW820" s="592"/>
      <c r="AX820" s="592"/>
      <c r="AY820" s="592"/>
      <c r="AZ820" s="592"/>
      <c r="BA820" s="592"/>
      <c r="BB820" s="592"/>
    </row>
    <row r="821" spans="1:54" s="140" customFormat="1" ht="24.75" customHeight="1">
      <c r="A821" s="977" t="s">
        <v>1607</v>
      </c>
      <c r="B821" s="978"/>
      <c r="C821" s="978"/>
      <c r="D821" s="978"/>
      <c r="E821" s="978"/>
      <c r="F821" s="978"/>
      <c r="G821" s="978"/>
      <c r="H821" s="978"/>
      <c r="I821" s="978"/>
      <c r="J821" s="978"/>
      <c r="K821" s="978"/>
      <c r="L821" s="978"/>
      <c r="M821" s="978"/>
      <c r="N821" s="978"/>
      <c r="O821" s="979"/>
      <c r="P821" s="641"/>
      <c r="Q821" s="592"/>
      <c r="R821" s="592"/>
      <c r="S821" s="592"/>
      <c r="T821" s="592"/>
      <c r="U821" s="592"/>
      <c r="V821" s="592"/>
      <c r="W821" s="592"/>
      <c r="X821" s="973"/>
      <c r="Y821" s="973"/>
      <c r="Z821" s="973"/>
      <c r="AA821" s="973"/>
      <c r="AB821" s="973"/>
      <c r="AC821" s="973"/>
      <c r="AD821" s="973"/>
      <c r="AE821" s="973"/>
      <c r="AF821" s="973"/>
      <c r="AG821" s="973"/>
      <c r="AH821" s="973"/>
      <c r="AI821" s="592"/>
      <c r="AJ821" s="592"/>
      <c r="AK821" s="592"/>
      <c r="AL821" s="592"/>
      <c r="AM821" s="592"/>
      <c r="AN821" s="592"/>
      <c r="AO821" s="592"/>
      <c r="AP821" s="592"/>
      <c r="AQ821" s="592"/>
      <c r="AR821" s="592"/>
      <c r="AS821" s="592"/>
      <c r="AT821" s="592"/>
      <c r="AU821" s="592"/>
      <c r="AV821" s="592"/>
      <c r="AW821" s="592"/>
      <c r="AX821" s="592"/>
      <c r="AY821" s="592"/>
      <c r="AZ821" s="592"/>
      <c r="BA821" s="592"/>
      <c r="BB821" s="592"/>
    </row>
    <row r="822" spans="1:54" s="140" customFormat="1" ht="11.45" customHeight="1">
      <c r="A822" s="188" t="s">
        <v>1624</v>
      </c>
      <c r="B822" s="189"/>
      <c r="C822" s="189"/>
      <c r="D822" s="189"/>
      <c r="E822" s="189"/>
      <c r="F822" s="189"/>
      <c r="G822" s="189"/>
      <c r="H822" s="189"/>
      <c r="I822" s="189"/>
      <c r="J822" s="189"/>
      <c r="K822" s="189"/>
      <c r="L822" s="189"/>
      <c r="M822" s="189"/>
      <c r="N822" s="189"/>
      <c r="O822" s="190"/>
      <c r="P822" s="641"/>
      <c r="Q822" s="592"/>
      <c r="R822" s="592"/>
      <c r="S822" s="592"/>
      <c r="T822" s="592"/>
      <c r="U822" s="592"/>
      <c r="V822" s="592"/>
      <c r="W822" s="592"/>
      <c r="X822" s="973"/>
      <c r="Y822" s="973"/>
      <c r="Z822" s="973"/>
      <c r="AA822" s="973"/>
      <c r="AB822" s="973"/>
      <c r="AC822" s="973"/>
      <c r="AD822" s="973"/>
      <c r="AE822" s="973"/>
      <c r="AF822" s="973"/>
      <c r="AG822" s="973"/>
      <c r="AH822" s="973"/>
      <c r="AI822" s="592"/>
      <c r="AJ822" s="592"/>
      <c r="AK822" s="592"/>
      <c r="AL822" s="592"/>
      <c r="AM822" s="592"/>
      <c r="AN822" s="592"/>
      <c r="AO822" s="592"/>
      <c r="AP822" s="592"/>
      <c r="AQ822" s="592"/>
      <c r="AR822" s="592"/>
      <c r="AS822" s="592"/>
      <c r="AT822" s="592"/>
      <c r="AU822" s="592"/>
      <c r="AV822" s="592"/>
      <c r="AW822" s="592"/>
      <c r="AX822" s="592"/>
      <c r="AY822" s="592"/>
      <c r="AZ822" s="592"/>
      <c r="BA822" s="592"/>
      <c r="BB822" s="592"/>
    </row>
    <row r="823" spans="1:54" s="140" customFormat="1" ht="11.45" customHeight="1">
      <c r="A823" s="188" t="s">
        <v>1625</v>
      </c>
      <c r="B823" s="189"/>
      <c r="C823" s="189"/>
      <c r="D823" s="189"/>
      <c r="E823" s="189"/>
      <c r="F823" s="189"/>
      <c r="G823" s="189"/>
      <c r="H823" s="189"/>
      <c r="I823" s="189"/>
      <c r="J823" s="189"/>
      <c r="K823" s="189"/>
      <c r="L823" s="189"/>
      <c r="M823" s="189"/>
      <c r="N823" s="189"/>
      <c r="O823" s="190"/>
      <c r="P823" s="641">
        <v>1075871</v>
      </c>
      <c r="Q823" s="592"/>
      <c r="R823" s="592"/>
      <c r="S823" s="592"/>
      <c r="T823" s="592"/>
      <c r="U823" s="592"/>
      <c r="V823" s="592"/>
      <c r="W823" s="592"/>
      <c r="X823" s="973"/>
      <c r="Y823" s="973"/>
      <c r="Z823" s="973"/>
      <c r="AA823" s="973"/>
      <c r="AB823" s="973"/>
      <c r="AC823" s="973"/>
      <c r="AD823" s="973"/>
      <c r="AE823" s="973"/>
      <c r="AF823" s="973"/>
      <c r="AG823" s="973"/>
      <c r="AH823" s="973"/>
      <c r="AI823" s="592">
        <f>P823</f>
        <v>1075871</v>
      </c>
      <c r="AJ823" s="592"/>
      <c r="AK823" s="592"/>
      <c r="AL823" s="592"/>
      <c r="AM823" s="592"/>
      <c r="AN823" s="592"/>
      <c r="AO823" s="592"/>
      <c r="AP823" s="592"/>
      <c r="AQ823" s="592"/>
      <c r="AR823" s="592"/>
      <c r="AS823" s="592"/>
      <c r="AT823" s="592"/>
      <c r="AU823" s="592"/>
      <c r="AV823" s="592"/>
      <c r="AW823" s="592"/>
      <c r="AX823" s="592"/>
      <c r="AY823" s="592"/>
      <c r="AZ823" s="592"/>
      <c r="BA823" s="592"/>
      <c r="BB823" s="592"/>
    </row>
    <row r="824" spans="1:54" ht="11.45" customHeight="1">
      <c r="A824" s="188" t="s">
        <v>1608</v>
      </c>
      <c r="B824" s="191"/>
      <c r="C824" s="189"/>
      <c r="D824" s="189"/>
      <c r="E824" s="189"/>
      <c r="F824" s="189"/>
      <c r="G824" s="189"/>
      <c r="H824" s="189"/>
      <c r="I824" s="189"/>
      <c r="J824" s="189"/>
      <c r="K824" s="189"/>
      <c r="L824" s="189"/>
      <c r="M824" s="189"/>
      <c r="N824" s="189"/>
      <c r="O824" s="190"/>
      <c r="P824" s="641"/>
      <c r="Q824" s="592"/>
      <c r="R824" s="592"/>
      <c r="S824" s="592"/>
      <c r="T824" s="592"/>
      <c r="U824" s="592"/>
      <c r="V824" s="592"/>
      <c r="W824" s="592"/>
      <c r="X824" s="973"/>
      <c r="Y824" s="973"/>
      <c r="Z824" s="973"/>
      <c r="AA824" s="973"/>
      <c r="AB824" s="973"/>
      <c r="AC824" s="973"/>
      <c r="AD824" s="973"/>
      <c r="AE824" s="973"/>
      <c r="AF824" s="973"/>
      <c r="AG824" s="973"/>
      <c r="AH824" s="973"/>
      <c r="AI824" s="592"/>
      <c r="AJ824" s="592"/>
      <c r="AK824" s="592"/>
      <c r="AL824" s="592"/>
      <c r="AM824" s="592"/>
      <c r="AN824" s="592"/>
      <c r="AO824" s="592"/>
      <c r="AP824" s="592"/>
      <c r="AQ824" s="592"/>
      <c r="AR824" s="592"/>
      <c r="AS824" s="592"/>
      <c r="AT824" s="592"/>
      <c r="AU824" s="592"/>
      <c r="AV824" s="592"/>
      <c r="AW824" s="592"/>
      <c r="AX824" s="592"/>
      <c r="AY824" s="592"/>
      <c r="AZ824" s="592"/>
      <c r="BA824" s="592"/>
      <c r="BB824" s="592"/>
    </row>
    <row r="825" spans="1:54" ht="11.45" customHeight="1">
      <c r="A825" s="188" t="s">
        <v>1609</v>
      </c>
      <c r="B825" s="191"/>
      <c r="C825" s="189"/>
      <c r="D825" s="189"/>
      <c r="E825" s="189"/>
      <c r="F825" s="189"/>
      <c r="G825" s="189"/>
      <c r="H825" s="189"/>
      <c r="I825" s="189"/>
      <c r="J825" s="189"/>
      <c r="K825" s="189"/>
      <c r="L825" s="189"/>
      <c r="M825" s="189"/>
      <c r="N825" s="189"/>
      <c r="O825" s="190"/>
      <c r="P825" s="641"/>
      <c r="Q825" s="592"/>
      <c r="R825" s="592"/>
      <c r="S825" s="592"/>
      <c r="T825" s="592"/>
      <c r="U825" s="592"/>
      <c r="V825" s="592"/>
      <c r="W825" s="592"/>
      <c r="X825" s="973"/>
      <c r="Y825" s="973"/>
      <c r="Z825" s="973"/>
      <c r="AA825" s="973"/>
      <c r="AB825" s="973"/>
      <c r="AC825" s="973"/>
      <c r="AD825" s="973"/>
      <c r="AE825" s="973"/>
      <c r="AF825" s="973"/>
      <c r="AG825" s="973"/>
      <c r="AH825" s="973"/>
      <c r="AI825" s="592">
        <f>P825</f>
        <v>0</v>
      </c>
      <c r="AJ825" s="592"/>
      <c r="AK825" s="592"/>
      <c r="AL825" s="592"/>
      <c r="AM825" s="592"/>
      <c r="AN825" s="592"/>
      <c r="AO825" s="592"/>
      <c r="AP825" s="592"/>
      <c r="AQ825" s="592"/>
      <c r="AR825" s="592"/>
      <c r="AS825" s="592"/>
      <c r="AT825" s="592"/>
      <c r="AU825" s="592"/>
      <c r="AV825" s="592"/>
      <c r="AW825" s="592"/>
      <c r="AX825" s="592"/>
      <c r="AY825" s="592"/>
      <c r="AZ825" s="592"/>
      <c r="BA825" s="592"/>
      <c r="BB825" s="592"/>
    </row>
    <row r="826" spans="1:54" ht="11.45" customHeight="1">
      <c r="A826" s="192" t="s">
        <v>1626</v>
      </c>
      <c r="B826" s="150"/>
      <c r="C826" s="108"/>
      <c r="D826" s="108"/>
      <c r="E826" s="108"/>
      <c r="F826" s="108"/>
      <c r="G826" s="108"/>
      <c r="H826" s="108"/>
      <c r="I826" s="108"/>
      <c r="J826" s="108"/>
      <c r="K826" s="108"/>
      <c r="L826" s="108"/>
      <c r="M826" s="108"/>
      <c r="N826" s="108"/>
      <c r="O826" s="109"/>
      <c r="P826" s="592">
        <v>1637013</v>
      </c>
      <c r="Q826" s="592"/>
      <c r="R826" s="592"/>
      <c r="S826" s="592"/>
      <c r="T826" s="592"/>
      <c r="U826" s="592"/>
      <c r="V826" s="592"/>
      <c r="W826" s="592"/>
      <c r="X826" s="973">
        <f>SUM(X815:AH825)</f>
        <v>0</v>
      </c>
      <c r="Y826" s="973"/>
      <c r="Z826" s="973"/>
      <c r="AA826" s="973"/>
      <c r="AB826" s="973"/>
      <c r="AC826" s="973"/>
      <c r="AD826" s="973"/>
      <c r="AE826" s="973"/>
      <c r="AF826" s="973"/>
      <c r="AG826" s="973"/>
      <c r="AH826" s="973"/>
      <c r="AI826" s="856">
        <f>P826</f>
        <v>1637013</v>
      </c>
      <c r="AJ826" s="856"/>
      <c r="AK826" s="856"/>
      <c r="AL826" s="856"/>
      <c r="AM826" s="856"/>
      <c r="AN826" s="856"/>
      <c r="AO826" s="856"/>
      <c r="AP826" s="856"/>
      <c r="AQ826" s="856"/>
      <c r="AR826" s="856"/>
      <c r="AS826" s="856"/>
      <c r="AT826" s="856"/>
      <c r="AU826" s="856"/>
      <c r="AV826" s="856"/>
      <c r="AW826" s="856"/>
      <c r="AX826" s="856"/>
      <c r="AY826" s="856"/>
      <c r="AZ826" s="856"/>
      <c r="BA826" s="856"/>
      <c r="BB826" s="856"/>
    </row>
    <row r="827" spans="1:54" ht="12.6" customHeight="1">
      <c r="A827" s="143" t="s">
        <v>4847</v>
      </c>
      <c r="B827" s="103"/>
      <c r="C827" s="103"/>
      <c r="D827" s="103"/>
      <c r="E827" s="103"/>
      <c r="F827" s="103"/>
      <c r="G827" s="103"/>
      <c r="H827" s="103"/>
      <c r="I827" s="103"/>
      <c r="J827" s="103"/>
      <c r="K827" s="103"/>
      <c r="L827" s="103"/>
      <c r="M827" s="103"/>
      <c r="N827" s="103"/>
      <c r="O827" s="103"/>
      <c r="P827" s="103"/>
      <c r="Q827" s="103"/>
      <c r="R827" s="103"/>
      <c r="S827" s="103"/>
      <c r="T827" s="103"/>
      <c r="U827" s="103"/>
      <c r="V827" s="103"/>
      <c r="W827" s="103"/>
      <c r="X827" s="103"/>
      <c r="Y827" s="103"/>
      <c r="Z827" s="103"/>
      <c r="AA827" s="103"/>
      <c r="AB827" s="103"/>
      <c r="AC827" s="103"/>
      <c r="AD827" s="103"/>
      <c r="AE827" s="103"/>
      <c r="AF827" s="103"/>
      <c r="AG827" s="103"/>
      <c r="AH827" s="103"/>
      <c r="AI827" s="103"/>
      <c r="AJ827" s="103"/>
      <c r="AK827" s="103"/>
      <c r="AL827" s="103"/>
      <c r="AM827" s="103"/>
      <c r="AN827" s="103"/>
      <c r="AO827" s="103"/>
      <c r="AP827" s="103"/>
      <c r="AQ827" s="103"/>
      <c r="AR827" s="103"/>
      <c r="AS827" s="103"/>
      <c r="AT827" s="103"/>
      <c r="AU827" s="103"/>
      <c r="AV827" s="103"/>
      <c r="AW827" s="103"/>
      <c r="AX827" s="103"/>
      <c r="AY827" s="103"/>
      <c r="AZ827" s="103"/>
      <c r="BA827" s="103"/>
      <c r="BB827" s="145"/>
    </row>
    <row r="828" spans="1:54" ht="15" customHeight="1">
      <c r="A828" s="588"/>
      <c r="B828" s="589"/>
      <c r="C828" s="589"/>
      <c r="D828" s="589"/>
      <c r="E828" s="589"/>
      <c r="F828" s="589"/>
      <c r="G828" s="589"/>
      <c r="H828" s="589"/>
      <c r="I828" s="589"/>
      <c r="J828" s="589"/>
      <c r="K828" s="589"/>
      <c r="L828" s="589"/>
      <c r="M828" s="589"/>
      <c r="N828" s="589"/>
      <c r="O828" s="589"/>
      <c r="P828" s="589"/>
      <c r="Q828" s="589"/>
      <c r="R828" s="589"/>
      <c r="S828" s="589"/>
      <c r="T828" s="589"/>
      <c r="U828" s="589"/>
      <c r="V828" s="589"/>
      <c r="W828" s="589"/>
      <c r="X828" s="589"/>
      <c r="Y828" s="589"/>
      <c r="Z828" s="589"/>
      <c r="AA828" s="589"/>
      <c r="AB828" s="589"/>
      <c r="AC828" s="589"/>
      <c r="AD828" s="589"/>
      <c r="AE828" s="589"/>
      <c r="AF828" s="589"/>
      <c r="AG828" s="589"/>
      <c r="AH828" s="589"/>
      <c r="AI828" s="589"/>
      <c r="AJ828" s="589"/>
      <c r="AK828" s="589"/>
      <c r="AL828" s="589"/>
      <c r="AM828" s="589"/>
      <c r="AN828" s="589"/>
      <c r="AO828" s="589"/>
      <c r="AP828" s="589"/>
      <c r="AQ828" s="589"/>
      <c r="AR828" s="589"/>
      <c r="AS828" s="589"/>
      <c r="AT828" s="589"/>
      <c r="AU828" s="589"/>
      <c r="AV828" s="589"/>
      <c r="AW828" s="589"/>
      <c r="AX828" s="589"/>
      <c r="AY828" s="367"/>
      <c r="AZ828" s="367"/>
      <c r="BA828" s="367"/>
      <c r="BB828" s="367"/>
    </row>
    <row r="829" spans="1:54" ht="15" customHeight="1">
      <c r="A829" s="590"/>
      <c r="B829" s="591"/>
      <c r="C829" s="591"/>
      <c r="D829" s="591"/>
      <c r="E829" s="591"/>
      <c r="F829" s="591"/>
      <c r="G829" s="591"/>
      <c r="H829" s="591"/>
      <c r="I829" s="591"/>
      <c r="J829" s="591"/>
      <c r="K829" s="591"/>
      <c r="L829" s="591"/>
      <c r="M829" s="591"/>
      <c r="N829" s="591"/>
      <c r="O829" s="591"/>
      <c r="P829" s="591"/>
      <c r="Q829" s="591"/>
      <c r="R829" s="591"/>
      <c r="S829" s="591"/>
      <c r="T829" s="591"/>
      <c r="U829" s="591"/>
      <c r="V829" s="591"/>
      <c r="W829" s="591"/>
      <c r="X829" s="591"/>
      <c r="Y829" s="591"/>
      <c r="Z829" s="591"/>
      <c r="AA829" s="591"/>
      <c r="AB829" s="591"/>
      <c r="AC829" s="591"/>
      <c r="AD829" s="591"/>
      <c r="AE829" s="591"/>
      <c r="AF829" s="591"/>
      <c r="AG829" s="591"/>
      <c r="AH829" s="591"/>
      <c r="AI829" s="591"/>
      <c r="AJ829" s="591"/>
      <c r="AK829" s="591"/>
      <c r="AL829" s="591"/>
      <c r="AM829" s="591"/>
      <c r="AN829" s="591"/>
      <c r="AO829" s="591"/>
      <c r="AP829" s="591"/>
      <c r="AQ829" s="591"/>
      <c r="AR829" s="591"/>
      <c r="AS829" s="591"/>
      <c r="AT829" s="591"/>
      <c r="AU829" s="591"/>
      <c r="AV829" s="591"/>
      <c r="AW829" s="591"/>
      <c r="AX829" s="591"/>
      <c r="AY829" s="367"/>
      <c r="AZ829" s="367"/>
      <c r="BA829" s="367"/>
      <c r="BB829" s="367"/>
    </row>
    <row r="830" spans="1:54" ht="12.6" customHeight="1">
      <c r="A830" s="140" t="s">
        <v>4932</v>
      </c>
      <c r="B830" s="140"/>
      <c r="C830" s="140"/>
      <c r="D830" s="140"/>
      <c r="E830" s="140"/>
      <c r="F830" s="140"/>
      <c r="G830" s="140"/>
      <c r="H830" s="140"/>
      <c r="I830" s="140"/>
      <c r="J830" s="140"/>
      <c r="K830" s="140"/>
      <c r="L830" s="140"/>
      <c r="M830" s="140"/>
      <c r="N830" s="140"/>
      <c r="O830" s="140"/>
      <c r="P830" s="140"/>
      <c r="Q830" s="140"/>
      <c r="R830" s="140"/>
      <c r="S830" s="140"/>
      <c r="T830" s="140"/>
      <c r="U830" s="140"/>
      <c r="V830" s="140"/>
      <c r="W830" s="140"/>
      <c r="X830" s="140"/>
      <c r="Y830" s="140"/>
      <c r="Z830" s="140"/>
      <c r="AA830" s="140"/>
      <c r="AB830" s="140"/>
      <c r="AC830" s="140"/>
      <c r="AD830" s="140"/>
      <c r="AE830" s="140"/>
      <c r="AF830" s="140"/>
      <c r="AG830" s="140"/>
      <c r="AH830" s="140"/>
      <c r="AI830" s="140"/>
      <c r="AJ830" s="140"/>
      <c r="AK830" s="140"/>
      <c r="AL830" s="140"/>
      <c r="AM830" s="140"/>
      <c r="AN830" s="140"/>
      <c r="AO830" s="140"/>
      <c r="AP830" s="140"/>
      <c r="AQ830" s="140"/>
      <c r="AR830" s="140"/>
      <c r="AS830" s="140"/>
      <c r="AT830" s="140"/>
      <c r="AU830" s="140"/>
      <c r="AV830" s="140"/>
      <c r="AW830" s="140"/>
      <c r="AX830" s="140"/>
      <c r="AY830" s="140"/>
      <c r="AZ830" s="140"/>
      <c r="BA830" s="140"/>
      <c r="BB830" s="140"/>
    </row>
    <row r="831" spans="1:54" ht="11.45" customHeight="1">
      <c r="A831" s="141"/>
      <c r="B831" s="142"/>
      <c r="C831" s="142"/>
      <c r="D831" s="142"/>
      <c r="E831" s="142"/>
      <c r="F831" s="142"/>
      <c r="G831" s="142"/>
      <c r="H831" s="142"/>
      <c r="I831" s="142"/>
      <c r="J831" s="142"/>
      <c r="K831" s="142"/>
      <c r="L831" s="142"/>
      <c r="M831" s="142"/>
      <c r="N831" s="142"/>
      <c r="O831" s="142"/>
      <c r="P831" s="142"/>
      <c r="Q831" s="142"/>
      <c r="R831" s="142"/>
      <c r="S831" s="142"/>
      <c r="T831" s="142"/>
      <c r="U831" s="183"/>
      <c r="V831" s="183"/>
      <c r="W831" s="795" t="s">
        <v>1254</v>
      </c>
      <c r="X831" s="796"/>
      <c r="Y831" s="796"/>
      <c r="Z831" s="796"/>
      <c r="AA831" s="796"/>
      <c r="AB831" s="796"/>
      <c r="AC831" s="796"/>
      <c r="AD831" s="796"/>
      <c r="AE831" s="796"/>
      <c r="AF831" s="796"/>
      <c r="AG831" s="796"/>
      <c r="AH831" s="796"/>
      <c r="AI831" s="796"/>
      <c r="AJ831" s="796"/>
      <c r="AK831" s="796"/>
      <c r="AL831" s="796"/>
      <c r="AM831" s="796"/>
      <c r="AN831" s="796"/>
      <c r="AO831" s="796"/>
      <c r="AP831" s="796"/>
      <c r="AQ831" s="796"/>
      <c r="AR831" s="796"/>
      <c r="AS831" s="796"/>
      <c r="AT831" s="796"/>
      <c r="AU831" s="796"/>
      <c r="AV831" s="796"/>
      <c r="AW831" s="796"/>
      <c r="AX831" s="796"/>
      <c r="AY831" s="796"/>
      <c r="AZ831" s="796"/>
      <c r="BA831" s="796"/>
      <c r="BB831" s="797"/>
    </row>
    <row r="832" spans="1:54" s="140" customFormat="1" ht="11.45" customHeight="1">
      <c r="A832" s="580" t="s">
        <v>1627</v>
      </c>
      <c r="B832" s="581"/>
      <c r="C832" s="581"/>
      <c r="D832" s="581"/>
      <c r="E832" s="581"/>
      <c r="F832" s="581"/>
      <c r="G832" s="581"/>
      <c r="H832" s="581"/>
      <c r="I832" s="581"/>
      <c r="J832" s="581"/>
      <c r="K832" s="581"/>
      <c r="L832" s="581"/>
      <c r="M832" s="581"/>
      <c r="N832" s="581"/>
      <c r="O832" s="581"/>
      <c r="P832" s="581"/>
      <c r="Q832" s="581"/>
      <c r="R832" s="581"/>
      <c r="S832" s="581"/>
      <c r="T832" s="581"/>
      <c r="U832" s="581"/>
      <c r="V832" s="581"/>
      <c r="W832" s="678" t="s">
        <v>1628</v>
      </c>
      <c r="X832" s="679"/>
      <c r="Y832" s="679"/>
      <c r="Z832" s="679"/>
      <c r="AA832" s="679"/>
      <c r="AB832" s="679"/>
      <c r="AC832" s="679"/>
      <c r="AD832" s="679"/>
      <c r="AE832" s="679"/>
      <c r="AF832" s="679"/>
      <c r="AG832" s="679"/>
      <c r="AH832" s="679"/>
      <c r="AI832" s="819"/>
      <c r="AJ832" s="678" t="s">
        <v>1489</v>
      </c>
      <c r="AK832" s="679"/>
      <c r="AL832" s="679"/>
      <c r="AM832" s="679"/>
      <c r="AN832" s="679"/>
      <c r="AO832" s="679"/>
      <c r="AP832" s="679"/>
      <c r="AQ832" s="679"/>
      <c r="AR832" s="679"/>
      <c r="AS832" s="679"/>
      <c r="AT832" s="679"/>
      <c r="AU832" s="679"/>
      <c r="AV832" s="679"/>
      <c r="AW832" s="679"/>
      <c r="AX832" s="679"/>
      <c r="AY832" s="679"/>
      <c r="AZ832" s="679"/>
      <c r="BA832" s="679"/>
      <c r="BB832" s="819"/>
    </row>
    <row r="833" spans="1:54" s="140" customFormat="1" ht="11.45" customHeight="1">
      <c r="A833" s="146"/>
      <c r="B833" s="193"/>
      <c r="C833" s="193"/>
      <c r="D833" s="193"/>
      <c r="E833" s="193"/>
      <c r="F833" s="193"/>
      <c r="G833" s="193"/>
      <c r="H833" s="193"/>
      <c r="I833" s="193"/>
      <c r="J833" s="193"/>
      <c r="K833" s="193"/>
      <c r="L833" s="193"/>
      <c r="M833" s="193"/>
      <c r="N833" s="193"/>
      <c r="O833" s="193"/>
      <c r="P833" s="193"/>
      <c r="Q833" s="193"/>
      <c r="R833" s="193"/>
      <c r="S833" s="193"/>
      <c r="T833" s="193"/>
      <c r="U833" s="193"/>
      <c r="V833" s="193"/>
      <c r="W833" s="583" t="s">
        <v>1629</v>
      </c>
      <c r="X833" s="584"/>
      <c r="Y833" s="584"/>
      <c r="Z833" s="584"/>
      <c r="AA833" s="584"/>
      <c r="AB833" s="584"/>
      <c r="AC833" s="584"/>
      <c r="AD833" s="584"/>
      <c r="AE833" s="584"/>
      <c r="AF833" s="584"/>
      <c r="AG833" s="584"/>
      <c r="AH833" s="584"/>
      <c r="AI833" s="585"/>
      <c r="AJ833" s="583" t="s">
        <v>1630</v>
      </c>
      <c r="AK833" s="584"/>
      <c r="AL833" s="584"/>
      <c r="AM833" s="584"/>
      <c r="AN833" s="584"/>
      <c r="AO833" s="584"/>
      <c r="AP833" s="584"/>
      <c r="AQ833" s="584"/>
      <c r="AR833" s="584"/>
      <c r="AS833" s="584"/>
      <c r="AT833" s="584"/>
      <c r="AU833" s="584"/>
      <c r="AV833" s="584"/>
      <c r="AW833" s="584"/>
      <c r="AX833" s="584"/>
      <c r="AY833" s="584"/>
      <c r="AZ833" s="584"/>
      <c r="BA833" s="584"/>
      <c r="BB833" s="585"/>
    </row>
    <row r="834" spans="1:54" ht="12.6" customHeight="1">
      <c r="A834" s="176" t="s">
        <v>1631</v>
      </c>
      <c r="B834" s="103"/>
      <c r="C834" s="103"/>
      <c r="D834" s="103"/>
      <c r="E834" s="103"/>
      <c r="F834" s="103"/>
      <c r="G834" s="103"/>
      <c r="H834" s="103"/>
      <c r="I834" s="103"/>
      <c r="J834" s="103"/>
      <c r="K834" s="103"/>
      <c r="L834" s="103"/>
      <c r="M834" s="103"/>
      <c r="N834" s="103"/>
      <c r="O834" s="103"/>
      <c r="P834" s="103"/>
      <c r="Q834" s="103"/>
      <c r="R834" s="103"/>
      <c r="S834" s="103"/>
      <c r="T834" s="103"/>
      <c r="U834" s="103"/>
      <c r="V834" s="103"/>
      <c r="W834" s="608"/>
      <c r="X834" s="608"/>
      <c r="Y834" s="608"/>
      <c r="Z834" s="608"/>
      <c r="AA834" s="608"/>
      <c r="AB834" s="608"/>
      <c r="AC834" s="608"/>
      <c r="AD834" s="608"/>
      <c r="AE834" s="608"/>
      <c r="AF834" s="608"/>
      <c r="AG834" s="608"/>
      <c r="AH834" s="608"/>
      <c r="AI834" s="608"/>
      <c r="AJ834" s="608"/>
      <c r="AK834" s="608"/>
      <c r="AL834" s="608"/>
      <c r="AM834" s="608"/>
      <c r="AN834" s="608"/>
      <c r="AO834" s="608"/>
      <c r="AP834" s="608"/>
      <c r="AQ834" s="608"/>
      <c r="AR834" s="608"/>
      <c r="AS834" s="608"/>
      <c r="AT834" s="608"/>
      <c r="AU834" s="608"/>
      <c r="AV834" s="608"/>
      <c r="AW834" s="608"/>
      <c r="AX834" s="608"/>
      <c r="AY834" s="608"/>
      <c r="AZ834" s="608"/>
      <c r="BA834" s="608"/>
      <c r="BB834" s="608"/>
    </row>
    <row r="835" spans="1:54" ht="12.6" customHeight="1">
      <c r="A835" s="116" t="s">
        <v>1632</v>
      </c>
      <c r="B835" s="117"/>
      <c r="C835" s="117"/>
      <c r="D835" s="117"/>
      <c r="E835" s="117"/>
      <c r="F835" s="117"/>
      <c r="G835" s="117"/>
      <c r="H835" s="117"/>
      <c r="I835" s="117"/>
      <c r="J835" s="117"/>
      <c r="K835" s="117"/>
      <c r="L835" s="117"/>
      <c r="M835" s="117"/>
      <c r="N835" s="117"/>
      <c r="O835" s="117"/>
      <c r="P835" s="117"/>
      <c r="Q835" s="117"/>
      <c r="R835" s="117"/>
      <c r="S835" s="117"/>
      <c r="T835" s="117"/>
      <c r="U835" s="117"/>
      <c r="V835" s="117"/>
      <c r="W835" s="608"/>
      <c r="X835" s="608"/>
      <c r="Y835" s="608"/>
      <c r="Z835" s="608"/>
      <c r="AA835" s="608"/>
      <c r="AB835" s="608"/>
      <c r="AC835" s="608"/>
      <c r="AD835" s="608"/>
      <c r="AE835" s="608"/>
      <c r="AF835" s="608"/>
      <c r="AG835" s="608"/>
      <c r="AH835" s="608"/>
      <c r="AI835" s="608"/>
      <c r="AJ835" s="608"/>
      <c r="AK835" s="608"/>
      <c r="AL835" s="608"/>
      <c r="AM835" s="608"/>
      <c r="AN835" s="608"/>
      <c r="AO835" s="608"/>
      <c r="AP835" s="608"/>
      <c r="AQ835" s="608"/>
      <c r="AR835" s="608"/>
      <c r="AS835" s="608"/>
      <c r="AT835" s="608"/>
      <c r="AU835" s="608"/>
      <c r="AV835" s="608"/>
      <c r="AW835" s="608"/>
      <c r="AX835" s="608"/>
      <c r="AY835" s="608"/>
      <c r="AZ835" s="608"/>
      <c r="BA835" s="608"/>
      <c r="BB835" s="608"/>
    </row>
    <row r="836" spans="1:54" ht="24.75" customHeight="1">
      <c r="A836" s="970" t="s">
        <v>1633</v>
      </c>
      <c r="B836" s="971"/>
      <c r="C836" s="971"/>
      <c r="D836" s="971"/>
      <c r="E836" s="971"/>
      <c r="F836" s="971"/>
      <c r="G836" s="971"/>
      <c r="H836" s="971"/>
      <c r="I836" s="971"/>
      <c r="J836" s="971"/>
      <c r="K836" s="971"/>
      <c r="L836" s="971"/>
      <c r="M836" s="971"/>
      <c r="N836" s="971"/>
      <c r="O836" s="971"/>
      <c r="P836" s="971"/>
      <c r="Q836" s="971"/>
      <c r="R836" s="971"/>
      <c r="S836" s="971"/>
      <c r="T836" s="971"/>
      <c r="U836" s="971"/>
      <c r="V836" s="972"/>
      <c r="W836" s="794" t="s">
        <v>18</v>
      </c>
      <c r="X836" s="794"/>
      <c r="Y836" s="794"/>
      <c r="Z836" s="794"/>
      <c r="AA836" s="794"/>
      <c r="AB836" s="794"/>
      <c r="AC836" s="794"/>
      <c r="AD836" s="794"/>
      <c r="AE836" s="794"/>
      <c r="AF836" s="794"/>
      <c r="AG836" s="794"/>
      <c r="AH836" s="794"/>
      <c r="AI836" s="794"/>
      <c r="AJ836" s="608"/>
      <c r="AK836" s="608"/>
      <c r="AL836" s="608"/>
      <c r="AM836" s="608"/>
      <c r="AN836" s="608"/>
      <c r="AO836" s="608"/>
      <c r="AP836" s="608"/>
      <c r="AQ836" s="608"/>
      <c r="AR836" s="608"/>
      <c r="AS836" s="608"/>
      <c r="AT836" s="608"/>
      <c r="AU836" s="608"/>
      <c r="AV836" s="608"/>
      <c r="AW836" s="608"/>
      <c r="AX836" s="608"/>
      <c r="AY836" s="608"/>
      <c r="AZ836" s="608"/>
      <c r="BA836" s="608"/>
      <c r="BB836" s="608"/>
    </row>
    <row r="837" spans="1:54" ht="24.75" customHeight="1">
      <c r="A837" s="970" t="s">
        <v>4885</v>
      </c>
      <c r="B837" s="971"/>
      <c r="C837" s="971"/>
      <c r="D837" s="971"/>
      <c r="E837" s="971"/>
      <c r="F837" s="971"/>
      <c r="G837" s="971"/>
      <c r="H837" s="971"/>
      <c r="I837" s="971"/>
      <c r="J837" s="971"/>
      <c r="K837" s="971"/>
      <c r="L837" s="971"/>
      <c r="M837" s="971"/>
      <c r="N837" s="971"/>
      <c r="O837" s="971"/>
      <c r="P837" s="971"/>
      <c r="Q837" s="971"/>
      <c r="R837" s="971"/>
      <c r="S837" s="971"/>
      <c r="T837" s="971"/>
      <c r="U837" s="971"/>
      <c r="V837" s="972"/>
      <c r="W837" s="794" t="s">
        <v>18</v>
      </c>
      <c r="X837" s="794"/>
      <c r="Y837" s="794"/>
      <c r="Z837" s="794"/>
      <c r="AA837" s="794"/>
      <c r="AB837" s="794"/>
      <c r="AC837" s="794"/>
      <c r="AD837" s="794"/>
      <c r="AE837" s="794"/>
      <c r="AF837" s="794"/>
      <c r="AG837" s="794"/>
      <c r="AH837" s="794"/>
      <c r="AI837" s="794"/>
      <c r="AJ837" s="608"/>
      <c r="AK837" s="608"/>
      <c r="AL837" s="608"/>
      <c r="AM837" s="608"/>
      <c r="AN837" s="608"/>
      <c r="AO837" s="608"/>
      <c r="AP837" s="608"/>
      <c r="AQ837" s="608"/>
      <c r="AR837" s="608"/>
      <c r="AS837" s="608"/>
      <c r="AT837" s="608"/>
      <c r="AU837" s="608"/>
      <c r="AV837" s="608"/>
      <c r="AW837" s="608"/>
      <c r="AX837" s="608"/>
      <c r="AY837" s="608"/>
      <c r="AZ837" s="608"/>
      <c r="BA837" s="608"/>
      <c r="BB837" s="608"/>
    </row>
    <row r="838" spans="1:54" ht="12.6" customHeight="1">
      <c r="A838" s="140" t="s">
        <v>4876</v>
      </c>
    </row>
    <row r="839" spans="1:54" ht="15" customHeight="1">
      <c r="A839" s="588"/>
      <c r="B839" s="589"/>
      <c r="C839" s="589"/>
      <c r="D839" s="589"/>
      <c r="E839" s="589"/>
      <c r="F839" s="589"/>
      <c r="G839" s="589"/>
      <c r="H839" s="589"/>
      <c r="I839" s="589"/>
      <c r="J839" s="589"/>
      <c r="K839" s="589"/>
      <c r="L839" s="589"/>
      <c r="M839" s="589"/>
      <c r="N839" s="589"/>
      <c r="O839" s="589"/>
      <c r="P839" s="589"/>
      <c r="Q839" s="589"/>
      <c r="R839" s="589"/>
      <c r="S839" s="589"/>
      <c r="T839" s="589"/>
      <c r="U839" s="589"/>
      <c r="V839" s="589"/>
      <c r="W839" s="589"/>
      <c r="X839" s="589"/>
      <c r="Y839" s="589"/>
      <c r="Z839" s="589"/>
      <c r="AA839" s="589"/>
      <c r="AB839" s="589"/>
      <c r="AC839" s="589"/>
      <c r="AD839" s="589"/>
      <c r="AE839" s="589"/>
      <c r="AF839" s="589"/>
      <c r="AG839" s="589"/>
      <c r="AH839" s="589"/>
      <c r="AI839" s="589"/>
      <c r="AJ839" s="589"/>
      <c r="AK839" s="589"/>
      <c r="AL839" s="589"/>
      <c r="AM839" s="589"/>
      <c r="AN839" s="589"/>
      <c r="AO839" s="589"/>
      <c r="AP839" s="589"/>
      <c r="AQ839" s="589"/>
      <c r="AR839" s="589"/>
      <c r="AS839" s="589"/>
      <c r="AT839" s="589"/>
      <c r="AU839" s="589"/>
      <c r="AV839" s="589"/>
      <c r="AW839" s="589"/>
      <c r="AX839" s="589"/>
      <c r="AY839" s="367"/>
      <c r="AZ839" s="367"/>
      <c r="BA839" s="367"/>
      <c r="BB839" s="367"/>
    </row>
    <row r="840" spans="1:54" ht="15" customHeight="1">
      <c r="A840" s="590"/>
      <c r="B840" s="591"/>
      <c r="C840" s="591"/>
      <c r="D840" s="591"/>
      <c r="E840" s="591"/>
      <c r="F840" s="591"/>
      <c r="G840" s="591"/>
      <c r="H840" s="591"/>
      <c r="I840" s="591"/>
      <c r="J840" s="591"/>
      <c r="K840" s="591"/>
      <c r="L840" s="591"/>
      <c r="M840" s="591"/>
      <c r="N840" s="591"/>
      <c r="O840" s="591"/>
      <c r="P840" s="591"/>
      <c r="Q840" s="591"/>
      <c r="R840" s="591"/>
      <c r="S840" s="591"/>
      <c r="T840" s="591"/>
      <c r="U840" s="591"/>
      <c r="V840" s="591"/>
      <c r="W840" s="591"/>
      <c r="X840" s="591"/>
      <c r="Y840" s="591"/>
      <c r="Z840" s="591"/>
      <c r="AA840" s="591"/>
      <c r="AB840" s="591"/>
      <c r="AC840" s="591"/>
      <c r="AD840" s="591"/>
      <c r="AE840" s="591"/>
      <c r="AF840" s="591"/>
      <c r="AG840" s="591"/>
      <c r="AH840" s="591"/>
      <c r="AI840" s="591"/>
      <c r="AJ840" s="591"/>
      <c r="AK840" s="591"/>
      <c r="AL840" s="591"/>
      <c r="AM840" s="591"/>
      <c r="AN840" s="591"/>
      <c r="AO840" s="591"/>
      <c r="AP840" s="591"/>
      <c r="AQ840" s="591"/>
      <c r="AR840" s="591"/>
      <c r="AS840" s="591"/>
      <c r="AT840" s="591"/>
      <c r="AU840" s="591"/>
      <c r="AV840" s="591"/>
      <c r="AW840" s="591"/>
      <c r="AX840" s="591"/>
      <c r="AY840" s="367"/>
      <c r="AZ840" s="367"/>
      <c r="BA840" s="367"/>
      <c r="BB840" s="367"/>
    </row>
    <row r="841" spans="1:54" ht="12.6" customHeight="1">
      <c r="A841" s="140" t="s">
        <v>4933</v>
      </c>
      <c r="B841" s="140"/>
      <c r="C841" s="140"/>
      <c r="D841" s="140"/>
      <c r="E841" s="140"/>
      <c r="F841" s="140"/>
      <c r="G841" s="140"/>
      <c r="H841" s="140"/>
      <c r="I841" s="140"/>
      <c r="J841" s="140"/>
      <c r="K841" s="140"/>
      <c r="L841" s="140"/>
      <c r="M841" s="140"/>
      <c r="N841" s="140"/>
      <c r="O841" s="140"/>
      <c r="P841" s="140"/>
      <c r="Q841" s="140"/>
      <c r="R841" s="140"/>
      <c r="S841" s="140"/>
      <c r="T841" s="140"/>
      <c r="U841" s="140"/>
      <c r="V841" s="140"/>
      <c r="W841" s="140"/>
      <c r="X841" s="140"/>
      <c r="Y841" s="140"/>
      <c r="Z841" s="140"/>
      <c r="AA841" s="140"/>
      <c r="AB841" s="140"/>
      <c r="AC841" s="140"/>
      <c r="AD841" s="140"/>
      <c r="AE841" s="140"/>
      <c r="AF841" s="140"/>
      <c r="AG841" s="140"/>
      <c r="AH841" s="140"/>
      <c r="AI841" s="140"/>
      <c r="AJ841" s="140"/>
      <c r="AK841" s="140"/>
      <c r="AL841" s="140"/>
      <c r="AM841" s="140"/>
      <c r="AN841" s="140"/>
      <c r="AO841" s="140"/>
      <c r="AP841" s="140"/>
      <c r="AQ841" s="140"/>
      <c r="AR841" s="140"/>
      <c r="AS841" s="140"/>
      <c r="AT841" s="140"/>
      <c r="AU841" s="140"/>
      <c r="AV841" s="140"/>
      <c r="AW841" s="140"/>
      <c r="AX841" s="140"/>
      <c r="AY841" s="140"/>
      <c r="AZ841" s="140"/>
      <c r="BA841" s="140"/>
      <c r="BB841" s="140"/>
    </row>
    <row r="842" spans="1:54" ht="12.6" customHeight="1">
      <c r="A842" s="90" t="s">
        <v>1380</v>
      </c>
      <c r="C842" s="140"/>
      <c r="D842" s="140"/>
      <c r="E842" s="140"/>
      <c r="F842" s="140"/>
      <c r="G842" s="140"/>
      <c r="H842" s="140"/>
      <c r="I842" s="140"/>
      <c r="J842" s="140"/>
      <c r="K842" s="140"/>
      <c r="L842" s="140"/>
      <c r="M842" s="140"/>
      <c r="N842" s="140"/>
      <c r="O842" s="140"/>
      <c r="P842" s="140"/>
      <c r="Q842" s="140"/>
      <c r="R842" s="140"/>
      <c r="S842" s="140"/>
      <c r="T842" s="140"/>
      <c r="U842" s="140"/>
      <c r="V842" s="140"/>
      <c r="W842" s="140"/>
      <c r="X842" s="140"/>
      <c r="Y842" s="140"/>
      <c r="Z842" s="140"/>
      <c r="AA842" s="140"/>
      <c r="AB842" s="140"/>
      <c r="AC842" s="140"/>
      <c r="AD842" s="140"/>
      <c r="AE842" s="140"/>
      <c r="AF842" s="140"/>
      <c r="AG842" s="140"/>
      <c r="AH842" s="140"/>
      <c r="AI842" s="140"/>
      <c r="AJ842" s="140"/>
      <c r="AK842" s="140"/>
      <c r="AL842" s="140"/>
      <c r="AM842" s="140"/>
      <c r="AN842" s="140"/>
      <c r="AO842" s="140"/>
      <c r="AP842" s="140"/>
      <c r="AQ842" s="140"/>
      <c r="AR842" s="140"/>
      <c r="AS842" s="140"/>
      <c r="AT842" s="140"/>
      <c r="AU842" s="140"/>
      <c r="AV842" s="140"/>
      <c r="AW842" s="140"/>
      <c r="AX842" s="140"/>
      <c r="AY842" s="140"/>
      <c r="AZ842" s="140"/>
      <c r="BA842" s="140"/>
      <c r="BB842" s="140"/>
    </row>
    <row r="843" spans="1:54" ht="11.45" customHeight="1">
      <c r="A843" s="182"/>
      <c r="B843" s="183"/>
      <c r="C843" s="183"/>
      <c r="D843" s="183"/>
      <c r="E843" s="183"/>
      <c r="F843" s="183"/>
      <c r="G843" s="183"/>
      <c r="H843" s="183"/>
      <c r="I843" s="183"/>
      <c r="J843" s="183"/>
      <c r="K843" s="183"/>
      <c r="L843" s="183"/>
      <c r="M843" s="183"/>
      <c r="N843" s="183"/>
      <c r="O843" s="183"/>
      <c r="P843" s="183"/>
      <c r="Q843" s="183"/>
      <c r="R843" s="183"/>
      <c r="S843" s="184"/>
      <c r="T843" s="182"/>
      <c r="U843" s="183"/>
      <c r="V843" s="183"/>
      <c r="W843" s="183"/>
      <c r="X843" s="183"/>
      <c r="Y843" s="183"/>
      <c r="Z843" s="183"/>
      <c r="AA843" s="183"/>
      <c r="AB843" s="183"/>
      <c r="AC843" s="183"/>
      <c r="AD843" s="183"/>
      <c r="AE843" s="183"/>
      <c r="AF843" s="184"/>
      <c r="AG843" s="679" t="s">
        <v>1634</v>
      </c>
      <c r="AH843" s="679"/>
      <c r="AI843" s="679"/>
      <c r="AJ843" s="679"/>
      <c r="AK843" s="679"/>
      <c r="AL843" s="679"/>
      <c r="AM843" s="679"/>
      <c r="AN843" s="679"/>
      <c r="AO843" s="679"/>
      <c r="AP843" s="679"/>
      <c r="AQ843" s="679"/>
      <c r="AR843" s="679"/>
      <c r="AS843" s="679"/>
      <c r="AT843" s="679"/>
      <c r="AU843" s="679"/>
      <c r="AV843" s="679"/>
      <c r="AW843" s="679"/>
      <c r="AX843" s="679"/>
      <c r="AY843" s="679"/>
      <c r="AZ843" s="679"/>
      <c r="BA843" s="679"/>
      <c r="BB843" s="819"/>
    </row>
    <row r="844" spans="1:54" ht="11.45" customHeight="1">
      <c r="A844" s="580" t="s">
        <v>1253</v>
      </c>
      <c r="B844" s="581"/>
      <c r="C844" s="581"/>
      <c r="D844" s="581"/>
      <c r="E844" s="581"/>
      <c r="F844" s="581"/>
      <c r="G844" s="581"/>
      <c r="H844" s="581"/>
      <c r="I844" s="581"/>
      <c r="J844" s="581"/>
      <c r="K844" s="581"/>
      <c r="L844" s="581"/>
      <c r="M844" s="581"/>
      <c r="N844" s="581"/>
      <c r="O844" s="581"/>
      <c r="P844" s="581"/>
      <c r="Q844" s="581"/>
      <c r="R844" s="581"/>
      <c r="S844" s="582"/>
      <c r="T844" s="580" t="s">
        <v>1254</v>
      </c>
      <c r="U844" s="581"/>
      <c r="V844" s="581"/>
      <c r="W844" s="581"/>
      <c r="X844" s="581"/>
      <c r="Y844" s="581"/>
      <c r="Z844" s="581"/>
      <c r="AA844" s="581"/>
      <c r="AB844" s="581"/>
      <c r="AC844" s="581"/>
      <c r="AD844" s="581"/>
      <c r="AE844" s="581"/>
      <c r="AF844" s="582"/>
      <c r="AG844" s="581" t="s">
        <v>1635</v>
      </c>
      <c r="AH844" s="581"/>
      <c r="AI844" s="581"/>
      <c r="AJ844" s="581"/>
      <c r="AK844" s="581"/>
      <c r="AL844" s="581"/>
      <c r="AM844" s="581"/>
      <c r="AN844" s="581"/>
      <c r="AO844" s="581"/>
      <c r="AP844" s="581"/>
      <c r="AQ844" s="581"/>
      <c r="AR844" s="581"/>
      <c r="AS844" s="581"/>
      <c r="AT844" s="581"/>
      <c r="AU844" s="581"/>
      <c r="AV844" s="581"/>
      <c r="AW844" s="581"/>
      <c r="AX844" s="581"/>
      <c r="AY844" s="581"/>
      <c r="AZ844" s="581"/>
      <c r="BA844" s="581"/>
      <c r="BB844" s="582"/>
    </row>
    <row r="845" spans="1:54" ht="11.45" customHeight="1">
      <c r="A845" s="194"/>
      <c r="B845" s="195"/>
      <c r="C845" s="195"/>
      <c r="D845" s="195"/>
      <c r="E845" s="195"/>
      <c r="F845" s="195"/>
      <c r="G845" s="195"/>
      <c r="H845" s="195"/>
      <c r="I845" s="195"/>
      <c r="J845" s="195"/>
      <c r="K845" s="195"/>
      <c r="L845" s="195"/>
      <c r="M845" s="195"/>
      <c r="N845" s="195"/>
      <c r="O845" s="195"/>
      <c r="P845" s="195"/>
      <c r="Q845" s="195"/>
      <c r="R845" s="195"/>
      <c r="S845" s="196"/>
      <c r="T845" s="194"/>
      <c r="U845" s="195"/>
      <c r="V845" s="195"/>
      <c r="W845" s="195"/>
      <c r="X845" s="195"/>
      <c r="Y845" s="195"/>
      <c r="Z845" s="195"/>
      <c r="AA845" s="195"/>
      <c r="AB845" s="195"/>
      <c r="AC845" s="195"/>
      <c r="AD845" s="195"/>
      <c r="AE845" s="195"/>
      <c r="AF845" s="196"/>
      <c r="AG845" s="584" t="s">
        <v>1422</v>
      </c>
      <c r="AH845" s="584"/>
      <c r="AI845" s="584"/>
      <c r="AJ845" s="584"/>
      <c r="AK845" s="584"/>
      <c r="AL845" s="584"/>
      <c r="AM845" s="584"/>
      <c r="AN845" s="584"/>
      <c r="AO845" s="584"/>
      <c r="AP845" s="584"/>
      <c r="AQ845" s="584"/>
      <c r="AR845" s="584"/>
      <c r="AS845" s="584"/>
      <c r="AT845" s="584"/>
      <c r="AU845" s="584"/>
      <c r="AV845" s="584"/>
      <c r="AW845" s="584"/>
      <c r="AX845" s="584"/>
      <c r="AY845" s="584"/>
      <c r="AZ845" s="584"/>
      <c r="BA845" s="584"/>
      <c r="BB845" s="585"/>
    </row>
    <row r="846" spans="1:54" ht="12.6" customHeight="1">
      <c r="A846" s="967" t="s">
        <v>5030</v>
      </c>
      <c r="B846" s="968"/>
      <c r="C846" s="968"/>
      <c r="D846" s="968"/>
      <c r="E846" s="968"/>
      <c r="F846" s="968"/>
      <c r="G846" s="968"/>
      <c r="H846" s="968"/>
      <c r="I846" s="968"/>
      <c r="J846" s="968"/>
      <c r="K846" s="968"/>
      <c r="L846" s="968"/>
      <c r="M846" s="968"/>
      <c r="N846" s="968"/>
      <c r="O846" s="968"/>
      <c r="P846" s="968"/>
      <c r="Q846" s="968"/>
      <c r="R846" s="968"/>
      <c r="S846" s="968"/>
      <c r="T846" s="968"/>
      <c r="U846" s="968"/>
      <c r="V846" s="968"/>
      <c r="W846" s="968"/>
      <c r="X846" s="968"/>
      <c r="Y846" s="968"/>
      <c r="Z846" s="968"/>
      <c r="AA846" s="968"/>
      <c r="AB846" s="968"/>
      <c r="AC846" s="968"/>
      <c r="AD846" s="968"/>
      <c r="AE846" s="968"/>
      <c r="AF846" s="968"/>
      <c r="AG846" s="968"/>
      <c r="AH846" s="968"/>
      <c r="AI846" s="968"/>
      <c r="AJ846" s="968"/>
      <c r="AK846" s="968"/>
      <c r="AL846" s="968"/>
      <c r="AM846" s="968"/>
      <c r="AN846" s="968"/>
      <c r="AO846" s="968"/>
      <c r="AP846" s="968"/>
      <c r="AQ846" s="968"/>
      <c r="AR846" s="968"/>
      <c r="AS846" s="968"/>
      <c r="AT846" s="968"/>
      <c r="AU846" s="968"/>
      <c r="AV846" s="968"/>
      <c r="AW846" s="968"/>
      <c r="AX846" s="968"/>
      <c r="AY846" s="968"/>
      <c r="AZ846" s="968"/>
      <c r="BA846" s="968"/>
      <c r="BB846" s="969"/>
    </row>
    <row r="847" spans="1:54" ht="12.6" customHeight="1">
      <c r="A847" s="607" t="s">
        <v>1636</v>
      </c>
      <c r="B847" s="607"/>
      <c r="C847" s="607"/>
      <c r="D847" s="607"/>
      <c r="E847" s="607"/>
      <c r="F847" s="607"/>
      <c r="G847" s="607"/>
      <c r="H847" s="607"/>
      <c r="I847" s="607"/>
      <c r="J847" s="607"/>
      <c r="K847" s="607"/>
      <c r="L847" s="607"/>
      <c r="M847" s="607"/>
      <c r="N847" s="607"/>
      <c r="O847" s="607"/>
      <c r="P847" s="607"/>
      <c r="Q847" s="607"/>
      <c r="R847" s="607"/>
      <c r="S847" s="607"/>
      <c r="T847" s="592">
        <v>198886</v>
      </c>
      <c r="U847" s="592"/>
      <c r="V847" s="592"/>
      <c r="W847" s="592"/>
      <c r="X847" s="592"/>
      <c r="Y847" s="592"/>
      <c r="Z847" s="592"/>
      <c r="AA847" s="592"/>
      <c r="AB847" s="592"/>
      <c r="AC847" s="592"/>
      <c r="AD847" s="592"/>
      <c r="AE847" s="592"/>
      <c r="AF847" s="592"/>
      <c r="AG847" s="592">
        <v>130321</v>
      </c>
      <c r="AH847" s="592"/>
      <c r="AI847" s="592"/>
      <c r="AJ847" s="592"/>
      <c r="AK847" s="592"/>
      <c r="AL847" s="592"/>
      <c r="AM847" s="592"/>
      <c r="AN847" s="592"/>
      <c r="AO847" s="592"/>
      <c r="AP847" s="592"/>
      <c r="AQ847" s="592"/>
      <c r="AR847" s="592"/>
      <c r="AS847" s="592"/>
      <c r="AT847" s="592"/>
      <c r="AU847" s="592"/>
      <c r="AV847" s="592"/>
      <c r="AW847" s="592"/>
      <c r="AX847" s="592"/>
      <c r="AY847" s="592"/>
      <c r="AZ847" s="592"/>
      <c r="BA847" s="592"/>
      <c r="BB847" s="592"/>
    </row>
    <row r="848" spans="1:54" ht="12.75" customHeight="1">
      <c r="A848" s="633" t="s">
        <v>1637</v>
      </c>
      <c r="B848" s="634"/>
      <c r="C848" s="634"/>
      <c r="D848" s="634"/>
      <c r="E848" s="634"/>
      <c r="F848" s="634"/>
      <c r="G848" s="634"/>
      <c r="H848" s="634"/>
      <c r="I848" s="634"/>
      <c r="J848" s="634"/>
      <c r="K848" s="634"/>
      <c r="L848" s="634"/>
      <c r="M848" s="634"/>
      <c r="N848" s="634"/>
      <c r="O848" s="634"/>
      <c r="P848" s="634"/>
      <c r="Q848" s="634"/>
      <c r="R848" s="634"/>
      <c r="S848" s="635"/>
      <c r="T848" s="592">
        <v>1603</v>
      </c>
      <c r="U848" s="592"/>
      <c r="V848" s="592"/>
      <c r="W848" s="592"/>
      <c r="X848" s="592"/>
      <c r="Y848" s="592"/>
      <c r="Z848" s="592"/>
      <c r="AA848" s="592"/>
      <c r="AB848" s="592"/>
      <c r="AC848" s="592"/>
      <c r="AD848" s="592"/>
      <c r="AE848" s="592"/>
      <c r="AF848" s="592"/>
      <c r="AG848" s="592">
        <v>78937</v>
      </c>
      <c r="AH848" s="592"/>
      <c r="AI848" s="592"/>
      <c r="AJ848" s="592"/>
      <c r="AK848" s="592"/>
      <c r="AL848" s="592"/>
      <c r="AM848" s="592"/>
      <c r="AN848" s="592"/>
      <c r="AO848" s="592"/>
      <c r="AP848" s="592"/>
      <c r="AQ848" s="592"/>
      <c r="AR848" s="592"/>
      <c r="AS848" s="592"/>
      <c r="AT848" s="592"/>
      <c r="AU848" s="592"/>
      <c r="AV848" s="592"/>
      <c r="AW848" s="592"/>
      <c r="AX848" s="592"/>
      <c r="AY848" s="592"/>
      <c r="AZ848" s="592"/>
      <c r="BA848" s="592"/>
      <c r="BB848" s="592"/>
    </row>
    <row r="849" spans="1:54" ht="12.75" customHeight="1">
      <c r="A849" s="633" t="s">
        <v>4911</v>
      </c>
      <c r="B849" s="634"/>
      <c r="C849" s="634"/>
      <c r="D849" s="634"/>
      <c r="E849" s="634"/>
      <c r="F849" s="634"/>
      <c r="G849" s="634"/>
      <c r="H849" s="634"/>
      <c r="I849" s="634"/>
      <c r="J849" s="634"/>
      <c r="K849" s="634"/>
      <c r="L849" s="634"/>
      <c r="M849" s="634"/>
      <c r="N849" s="634"/>
      <c r="O849" s="634"/>
      <c r="P849" s="634"/>
      <c r="Q849" s="634"/>
      <c r="R849" s="634"/>
      <c r="S849" s="635"/>
      <c r="T849" s="592"/>
      <c r="U849" s="592"/>
      <c r="V849" s="592"/>
      <c r="W849" s="592"/>
      <c r="X849" s="592"/>
      <c r="Y849" s="592"/>
      <c r="Z849" s="592"/>
      <c r="AA849" s="592"/>
      <c r="AB849" s="592"/>
      <c r="AC849" s="592"/>
      <c r="AD849" s="592"/>
      <c r="AE849" s="592"/>
      <c r="AF849" s="592"/>
      <c r="AG849" s="592"/>
      <c r="AH849" s="592"/>
      <c r="AI849" s="592"/>
      <c r="AJ849" s="592"/>
      <c r="AK849" s="592"/>
      <c r="AL849" s="592"/>
      <c r="AM849" s="592"/>
      <c r="AN849" s="592"/>
      <c r="AO849" s="592"/>
      <c r="AP849" s="592"/>
      <c r="AQ849" s="592"/>
      <c r="AR849" s="592"/>
      <c r="AS849" s="592"/>
      <c r="AT849" s="592"/>
      <c r="AU849" s="592"/>
      <c r="AV849" s="592"/>
      <c r="AW849" s="592"/>
      <c r="AX849" s="592"/>
      <c r="AY849" s="592"/>
      <c r="AZ849" s="592"/>
      <c r="BA849" s="592"/>
      <c r="BB849" s="592"/>
    </row>
    <row r="850" spans="1:54" ht="12.75" customHeight="1">
      <c r="A850" s="633" t="s">
        <v>2392</v>
      </c>
      <c r="B850" s="634"/>
      <c r="C850" s="634"/>
      <c r="D850" s="634"/>
      <c r="E850" s="634"/>
      <c r="F850" s="634"/>
      <c r="G850" s="634"/>
      <c r="H850" s="634"/>
      <c r="I850" s="634"/>
      <c r="J850" s="634"/>
      <c r="K850" s="634"/>
      <c r="L850" s="634"/>
      <c r="M850" s="634"/>
      <c r="N850" s="634"/>
      <c r="O850" s="634"/>
      <c r="P850" s="634"/>
      <c r="Q850" s="634"/>
      <c r="R850" s="634"/>
      <c r="S850" s="635"/>
      <c r="T850" s="592">
        <v>0</v>
      </c>
      <c r="U850" s="592"/>
      <c r="V850" s="592"/>
      <c r="W850" s="592"/>
      <c r="X850" s="592"/>
      <c r="Y850" s="592"/>
      <c r="Z850" s="592"/>
      <c r="AA850" s="592"/>
      <c r="AB850" s="592"/>
      <c r="AC850" s="592"/>
      <c r="AD850" s="592"/>
      <c r="AE850" s="592"/>
      <c r="AF850" s="592"/>
      <c r="AG850" s="592">
        <v>0</v>
      </c>
      <c r="AH850" s="592"/>
      <c r="AI850" s="592"/>
      <c r="AJ850" s="592"/>
      <c r="AK850" s="592"/>
      <c r="AL850" s="592"/>
      <c r="AM850" s="592"/>
      <c r="AN850" s="592"/>
      <c r="AO850" s="592"/>
      <c r="AP850" s="592"/>
      <c r="AQ850" s="592"/>
      <c r="AR850" s="592"/>
      <c r="AS850" s="592"/>
      <c r="AT850" s="592"/>
      <c r="AU850" s="592"/>
      <c r="AV850" s="592"/>
      <c r="AW850" s="592"/>
      <c r="AX850" s="592"/>
      <c r="AY850" s="592"/>
      <c r="AZ850" s="592"/>
      <c r="BA850" s="592"/>
      <c r="BB850" s="592"/>
    </row>
    <row r="851" spans="1:54" ht="12.6" customHeight="1">
      <c r="A851" s="90" t="s">
        <v>1418</v>
      </c>
    </row>
    <row r="852" spans="1:54" ht="11.45" customHeight="1">
      <c r="A852" s="141"/>
      <c r="B852" s="142"/>
      <c r="C852" s="142"/>
      <c r="D852" s="142"/>
      <c r="E852" s="142"/>
      <c r="F852" s="142"/>
      <c r="G852" s="142"/>
      <c r="H852" s="142"/>
      <c r="I852" s="142"/>
      <c r="J852" s="142"/>
      <c r="K852" s="142"/>
      <c r="L852" s="142"/>
      <c r="M852" s="157"/>
      <c r="N852" s="795" t="s">
        <v>1254</v>
      </c>
      <c r="O852" s="796"/>
      <c r="P852" s="796"/>
      <c r="Q852" s="796"/>
      <c r="R852" s="796"/>
      <c r="S852" s="796"/>
      <c r="T852" s="796"/>
      <c r="U852" s="796"/>
      <c r="V852" s="796"/>
      <c r="W852" s="796"/>
      <c r="X852" s="796"/>
      <c r="Y852" s="796"/>
      <c r="Z852" s="796"/>
      <c r="AA852" s="796"/>
      <c r="AB852" s="796"/>
      <c r="AC852" s="796"/>
      <c r="AD852" s="796"/>
      <c r="AE852" s="796"/>
      <c r="AF852" s="796"/>
      <c r="AG852" s="796"/>
      <c r="AH852" s="796"/>
      <c r="AI852" s="796"/>
      <c r="AJ852" s="796"/>
      <c r="AK852" s="796"/>
      <c r="AL852" s="796"/>
      <c r="AM852" s="796"/>
      <c r="AN852" s="796"/>
      <c r="AO852" s="796"/>
      <c r="AP852" s="796"/>
      <c r="AQ852" s="796"/>
      <c r="AR852" s="796"/>
      <c r="AS852" s="796"/>
      <c r="AT852" s="796"/>
      <c r="AU852" s="796"/>
      <c r="AV852" s="796"/>
      <c r="AW852" s="796"/>
      <c r="AX852" s="796"/>
      <c r="AY852" s="796"/>
      <c r="AZ852" s="796"/>
      <c r="BA852" s="796"/>
      <c r="BB852" s="797"/>
    </row>
    <row r="853" spans="1:54" ht="11.1" customHeight="1">
      <c r="A853" s="143"/>
      <c r="B853" s="144"/>
      <c r="C853" s="144"/>
      <c r="D853" s="144"/>
      <c r="E853" s="144"/>
      <c r="F853" s="144"/>
      <c r="G853" s="144"/>
      <c r="H853" s="144"/>
      <c r="I853" s="144"/>
      <c r="J853" s="144"/>
      <c r="K853" s="144"/>
      <c r="L853" s="144"/>
      <c r="M853" s="158"/>
      <c r="N853" s="678" t="s">
        <v>1642</v>
      </c>
      <c r="O853" s="679"/>
      <c r="P853" s="679"/>
      <c r="Q853" s="679"/>
      <c r="R853" s="679"/>
      <c r="S853" s="819"/>
      <c r="T853" s="141"/>
      <c r="U853" s="142"/>
      <c r="V853" s="142"/>
      <c r="W853" s="142"/>
      <c r="X853" s="142"/>
      <c r="Y853" s="142"/>
      <c r="Z853" s="157"/>
      <c r="AA853" s="141"/>
      <c r="AB853" s="142"/>
      <c r="AC853" s="142"/>
      <c r="AD853" s="142"/>
      <c r="AE853" s="142"/>
      <c r="AF853" s="142"/>
      <c r="AG853" s="157"/>
      <c r="AH853" s="678"/>
      <c r="AI853" s="679"/>
      <c r="AJ853" s="679"/>
      <c r="AK853" s="679"/>
      <c r="AL853" s="679"/>
      <c r="AM853" s="679"/>
      <c r="AN853" s="679"/>
      <c r="AO853" s="679"/>
      <c r="AP853" s="819"/>
      <c r="AQ853" s="678" t="s">
        <v>1414</v>
      </c>
      <c r="AR853" s="679"/>
      <c r="AS853" s="679"/>
      <c r="AT853" s="679"/>
      <c r="AU853" s="679"/>
      <c r="AV853" s="679"/>
      <c r="AW853" s="679"/>
      <c r="AX853" s="679"/>
      <c r="AY853" s="679"/>
      <c r="AZ853" s="679"/>
      <c r="BA853" s="679"/>
      <c r="BB853" s="819"/>
    </row>
    <row r="854" spans="1:54" ht="11.1" customHeight="1">
      <c r="A854" s="580" t="s">
        <v>1638</v>
      </c>
      <c r="B854" s="581"/>
      <c r="C854" s="581"/>
      <c r="D854" s="581"/>
      <c r="E854" s="581"/>
      <c r="F854" s="581"/>
      <c r="G854" s="581"/>
      <c r="H854" s="581"/>
      <c r="I854" s="581"/>
      <c r="J854" s="581"/>
      <c r="K854" s="581"/>
      <c r="L854" s="581"/>
      <c r="M854" s="582"/>
      <c r="N854" s="580" t="s">
        <v>1457</v>
      </c>
      <c r="O854" s="581"/>
      <c r="P854" s="581"/>
      <c r="Q854" s="581"/>
      <c r="R854" s="581"/>
      <c r="S854" s="582"/>
      <c r="T854" s="580" t="s">
        <v>1411</v>
      </c>
      <c r="U854" s="581"/>
      <c r="V854" s="581"/>
      <c r="W854" s="581"/>
      <c r="X854" s="581"/>
      <c r="Y854" s="581"/>
      <c r="Z854" s="582"/>
      <c r="AA854" s="580" t="s">
        <v>1412</v>
      </c>
      <c r="AB854" s="581"/>
      <c r="AC854" s="581"/>
      <c r="AD854" s="581"/>
      <c r="AE854" s="581"/>
      <c r="AF854" s="581"/>
      <c r="AG854" s="582"/>
      <c r="AH854" s="580" t="s">
        <v>1413</v>
      </c>
      <c r="AI854" s="581"/>
      <c r="AJ854" s="581"/>
      <c r="AK854" s="581"/>
      <c r="AL854" s="581"/>
      <c r="AM854" s="581"/>
      <c r="AN854" s="581"/>
      <c r="AO854" s="581"/>
      <c r="AP854" s="582"/>
      <c r="AQ854" s="580" t="s">
        <v>1458</v>
      </c>
      <c r="AR854" s="581"/>
      <c r="AS854" s="581"/>
      <c r="AT854" s="581"/>
      <c r="AU854" s="581"/>
      <c r="AV854" s="581"/>
      <c r="AW854" s="581"/>
      <c r="AX854" s="581"/>
      <c r="AY854" s="581"/>
      <c r="AZ854" s="581"/>
      <c r="BA854" s="581"/>
      <c r="BB854" s="582"/>
    </row>
    <row r="855" spans="1:54" ht="11.1" customHeight="1">
      <c r="A855" s="143"/>
      <c r="B855" s="144"/>
      <c r="C855" s="144"/>
      <c r="D855" s="144"/>
      <c r="E855" s="144"/>
      <c r="F855" s="144"/>
      <c r="G855" s="144"/>
      <c r="H855" s="144"/>
      <c r="I855" s="144"/>
      <c r="J855" s="144"/>
      <c r="K855" s="144"/>
      <c r="L855" s="144"/>
      <c r="M855" s="158"/>
      <c r="N855" s="580" t="s">
        <v>1458</v>
      </c>
      <c r="O855" s="581"/>
      <c r="P855" s="581"/>
      <c r="Q855" s="581"/>
      <c r="R855" s="581"/>
      <c r="S855" s="582"/>
      <c r="T855" s="580"/>
      <c r="U855" s="581"/>
      <c r="V855" s="581"/>
      <c r="W855" s="581"/>
      <c r="X855" s="581"/>
      <c r="Y855" s="581"/>
      <c r="Z855" s="582"/>
      <c r="AA855" s="580"/>
      <c r="AB855" s="581"/>
      <c r="AC855" s="581"/>
      <c r="AD855" s="581"/>
      <c r="AE855" s="581"/>
      <c r="AF855" s="581"/>
      <c r="AG855" s="582"/>
      <c r="AH855" s="580"/>
      <c r="AI855" s="581"/>
      <c r="AJ855" s="581"/>
      <c r="AK855" s="581"/>
      <c r="AL855" s="581"/>
      <c r="AM855" s="581"/>
      <c r="AN855" s="581"/>
      <c r="AO855" s="581"/>
      <c r="AP855" s="582"/>
      <c r="AQ855" s="580" t="s">
        <v>1459</v>
      </c>
      <c r="AR855" s="581"/>
      <c r="AS855" s="581"/>
      <c r="AT855" s="581"/>
      <c r="AU855" s="581"/>
      <c r="AV855" s="581"/>
      <c r="AW855" s="581"/>
      <c r="AX855" s="581"/>
      <c r="AY855" s="581"/>
      <c r="AZ855" s="581"/>
      <c r="BA855" s="581"/>
      <c r="BB855" s="582"/>
    </row>
    <row r="856" spans="1:54" ht="11.1" customHeight="1">
      <c r="A856" s="143"/>
      <c r="B856" s="144"/>
      <c r="C856" s="144"/>
      <c r="D856" s="144"/>
      <c r="E856" s="144"/>
      <c r="F856" s="144"/>
      <c r="G856" s="144"/>
      <c r="H856" s="144"/>
      <c r="I856" s="144"/>
      <c r="J856" s="144"/>
      <c r="K856" s="144"/>
      <c r="L856" s="144"/>
      <c r="M856" s="158"/>
      <c r="N856" s="580" t="s">
        <v>1459</v>
      </c>
      <c r="O856" s="581"/>
      <c r="P856" s="581"/>
      <c r="Q856" s="581"/>
      <c r="R856" s="581"/>
      <c r="S856" s="582"/>
      <c r="T856" s="143"/>
      <c r="U856" s="144"/>
      <c r="V856" s="144"/>
      <c r="W856" s="144"/>
      <c r="X856" s="144"/>
      <c r="Y856" s="144"/>
      <c r="Z856" s="158"/>
      <c r="AA856" s="143"/>
      <c r="AB856" s="144"/>
      <c r="AC856" s="144"/>
      <c r="AD856" s="144"/>
      <c r="AE856" s="144"/>
      <c r="AF856" s="144"/>
      <c r="AG856" s="158"/>
      <c r="AH856" s="580"/>
      <c r="AI856" s="581"/>
      <c r="AJ856" s="581"/>
      <c r="AK856" s="581"/>
      <c r="AL856" s="581"/>
      <c r="AM856" s="581"/>
      <c r="AN856" s="581"/>
      <c r="AO856" s="581"/>
      <c r="AP856" s="582"/>
      <c r="AQ856" s="580"/>
      <c r="AR856" s="581"/>
      <c r="AS856" s="581"/>
      <c r="AT856" s="581"/>
      <c r="AU856" s="581"/>
      <c r="AV856" s="581"/>
      <c r="AW856" s="581"/>
      <c r="AX856" s="581"/>
      <c r="AY856" s="581"/>
      <c r="AZ856" s="581"/>
      <c r="BA856" s="581"/>
      <c r="BB856" s="582"/>
    </row>
    <row r="857" spans="1:54" ht="11.1" customHeight="1">
      <c r="A857" s="583" t="s">
        <v>1399</v>
      </c>
      <c r="B857" s="584"/>
      <c r="C857" s="584"/>
      <c r="D857" s="584"/>
      <c r="E857" s="584"/>
      <c r="F857" s="584"/>
      <c r="G857" s="584"/>
      <c r="H857" s="584"/>
      <c r="I857" s="584"/>
      <c r="J857" s="584"/>
      <c r="K857" s="584"/>
      <c r="L857" s="584"/>
      <c r="M857" s="585"/>
      <c r="N857" s="583" t="s">
        <v>1400</v>
      </c>
      <c r="O857" s="584"/>
      <c r="P857" s="584"/>
      <c r="Q857" s="584"/>
      <c r="R857" s="584"/>
      <c r="S857" s="585"/>
      <c r="T857" s="583" t="s">
        <v>1401</v>
      </c>
      <c r="U857" s="584"/>
      <c r="V857" s="584"/>
      <c r="W857" s="584"/>
      <c r="X857" s="584"/>
      <c r="Y857" s="584"/>
      <c r="Z857" s="585"/>
      <c r="AA857" s="583" t="s">
        <v>1402</v>
      </c>
      <c r="AB857" s="584"/>
      <c r="AC857" s="584"/>
      <c r="AD857" s="584"/>
      <c r="AE857" s="584"/>
      <c r="AF857" s="584"/>
      <c r="AG857" s="585"/>
      <c r="AH857" s="583" t="s">
        <v>1403</v>
      </c>
      <c r="AI857" s="584"/>
      <c r="AJ857" s="584"/>
      <c r="AK857" s="584"/>
      <c r="AL857" s="584"/>
      <c r="AM857" s="584"/>
      <c r="AN857" s="584"/>
      <c r="AO857" s="584"/>
      <c r="AP857" s="585"/>
      <c r="AQ857" s="583" t="s">
        <v>1404</v>
      </c>
      <c r="AR857" s="584"/>
      <c r="AS857" s="584"/>
      <c r="AT857" s="584"/>
      <c r="AU857" s="584"/>
      <c r="AV857" s="584"/>
      <c r="AW857" s="584"/>
      <c r="AX857" s="584"/>
      <c r="AY857" s="584"/>
      <c r="AZ857" s="584"/>
      <c r="BA857" s="584"/>
      <c r="BB857" s="585"/>
    </row>
    <row r="858" spans="1:54" ht="12.6" customHeight="1">
      <c r="A858" s="107" t="s">
        <v>1659</v>
      </c>
      <c r="B858" s="108"/>
      <c r="C858" s="108"/>
      <c r="D858" s="108"/>
      <c r="E858" s="108"/>
      <c r="F858" s="108"/>
      <c r="G858" s="108"/>
      <c r="H858" s="108"/>
      <c r="I858" s="108"/>
      <c r="J858" s="108"/>
      <c r="K858" s="108"/>
      <c r="L858" s="108"/>
      <c r="M858" s="109"/>
      <c r="N858" s="641"/>
      <c r="O858" s="592"/>
      <c r="P858" s="592"/>
      <c r="Q858" s="592"/>
      <c r="R858" s="592"/>
      <c r="S858" s="592"/>
      <c r="T858" s="592"/>
      <c r="U858" s="592"/>
      <c r="V858" s="592"/>
      <c r="W858" s="592"/>
      <c r="X858" s="592"/>
      <c r="Y858" s="592"/>
      <c r="Z858" s="592"/>
      <c r="AA858" s="592"/>
      <c r="AB858" s="592"/>
      <c r="AC858" s="592"/>
      <c r="AD858" s="592"/>
      <c r="AE858" s="592"/>
      <c r="AF858" s="592"/>
      <c r="AG858" s="592"/>
      <c r="AH858" s="592"/>
      <c r="AI858" s="592"/>
      <c r="AJ858" s="592"/>
      <c r="AK858" s="592"/>
      <c r="AL858" s="592"/>
      <c r="AM858" s="592"/>
      <c r="AN858" s="592"/>
      <c r="AO858" s="592"/>
      <c r="AP858" s="592"/>
      <c r="AQ858" s="592"/>
      <c r="AR858" s="592"/>
      <c r="AS858" s="592"/>
      <c r="AT858" s="592"/>
      <c r="AU858" s="592"/>
      <c r="AV858" s="592"/>
      <c r="AW858" s="592"/>
      <c r="AX858" s="592"/>
      <c r="AY858" s="592"/>
      <c r="AZ858" s="592"/>
      <c r="BA858" s="592"/>
      <c r="BB858" s="592"/>
    </row>
    <row r="859" spans="1:54" s="140" customFormat="1" ht="12.6" customHeight="1">
      <c r="A859" s="636" t="s">
        <v>1660</v>
      </c>
      <c r="B859" s="637"/>
      <c r="C859" s="637"/>
      <c r="D859" s="637"/>
      <c r="E859" s="637"/>
      <c r="F859" s="637"/>
      <c r="G859" s="637"/>
      <c r="H859" s="637"/>
      <c r="I859" s="637"/>
      <c r="J859" s="637"/>
      <c r="K859" s="637"/>
      <c r="L859" s="637"/>
      <c r="M859" s="638"/>
      <c r="N859" s="639">
        <f>SUM('HL KNIHA VYPOC'!$D$125+'HL KNIHA VYPOC'!$D$127+'HL KNIHA VYPOC'!$D$129+'HL KNIHA VYPOC'!$D$130-'HL KNIHA VYPOC'!$D$137)</f>
        <v>0</v>
      </c>
      <c r="O859" s="640"/>
      <c r="P859" s="640"/>
      <c r="Q859" s="640"/>
      <c r="R859" s="640"/>
      <c r="S859" s="640"/>
      <c r="T859" s="640">
        <f>SUM('HL KNIHA VYPOC'!$E$125+'HL KNIHA VYPOC'!$E$127+'HL KNIHA VYPOC'!$E$129+'HL KNIHA VYPOC'!$E$130-'HL KNIHA VYPOC'!$E$137)</f>
        <v>0</v>
      </c>
      <c r="U859" s="640"/>
      <c r="V859" s="640"/>
      <c r="W859" s="640"/>
      <c r="X859" s="640"/>
      <c r="Y859" s="640"/>
      <c r="Z859" s="640"/>
      <c r="AA859" s="640">
        <f>SUM('HL KNIHA VYPOC'!$F$125+'HL KNIHA VYPOC'!$F$127+'HL KNIHA VYPOC'!$F$129+'HL KNIHA VYPOC'!$F$130-'HL KNIHA VYPOC'!$F$137)</f>
        <v>0</v>
      </c>
      <c r="AB859" s="640"/>
      <c r="AC859" s="640"/>
      <c r="AD859" s="640"/>
      <c r="AE859" s="640"/>
      <c r="AF859" s="640"/>
      <c r="AG859" s="640"/>
      <c r="AH859" s="592"/>
      <c r="AI859" s="592"/>
      <c r="AJ859" s="592"/>
      <c r="AK859" s="592"/>
      <c r="AL859" s="592"/>
      <c r="AM859" s="592"/>
      <c r="AN859" s="592"/>
      <c r="AO859" s="592"/>
      <c r="AP859" s="592"/>
      <c r="AQ859" s="592">
        <f>SUM(N859+T859-AA859+AH859)</f>
        <v>0</v>
      </c>
      <c r="AR859" s="592"/>
      <c r="AS859" s="592"/>
      <c r="AT859" s="592"/>
      <c r="AU859" s="592"/>
      <c r="AV859" s="592"/>
      <c r="AW859" s="592"/>
      <c r="AX859" s="592"/>
      <c r="AY859" s="592"/>
      <c r="AZ859" s="592"/>
      <c r="BA859" s="592"/>
      <c r="BB859" s="592"/>
    </row>
    <row r="860" spans="1:54" s="179" customFormat="1" ht="12.6" customHeight="1">
      <c r="A860" s="953" t="s">
        <v>4886</v>
      </c>
      <c r="B860" s="954"/>
      <c r="C860" s="954"/>
      <c r="D860" s="954"/>
      <c r="E860" s="954"/>
      <c r="F860" s="954"/>
      <c r="G860" s="954"/>
      <c r="H860" s="954"/>
      <c r="I860" s="954"/>
      <c r="J860" s="954"/>
      <c r="K860" s="954"/>
      <c r="L860" s="954"/>
      <c r="M860" s="955"/>
      <c r="N860" s="956"/>
      <c r="O860" s="957"/>
      <c r="P860" s="957"/>
      <c r="Q860" s="957"/>
      <c r="R860" s="957"/>
      <c r="S860" s="957"/>
      <c r="T860" s="957"/>
      <c r="U860" s="957"/>
      <c r="V860" s="957"/>
      <c r="W860" s="957"/>
      <c r="X860" s="957"/>
      <c r="Y860" s="957"/>
      <c r="Z860" s="957"/>
      <c r="AA860" s="957"/>
      <c r="AB860" s="957"/>
      <c r="AC860" s="957"/>
      <c r="AD860" s="957"/>
      <c r="AE860" s="957"/>
      <c r="AF860" s="957"/>
      <c r="AG860" s="957"/>
      <c r="AH860" s="632"/>
      <c r="AI860" s="632"/>
      <c r="AJ860" s="632"/>
      <c r="AK860" s="632"/>
      <c r="AL860" s="632"/>
      <c r="AM860" s="632"/>
      <c r="AN860" s="632"/>
      <c r="AO860" s="632"/>
      <c r="AP860" s="632"/>
      <c r="AQ860" s="632">
        <f>SUM(N860+T860-AA860+AH860)</f>
        <v>0</v>
      </c>
      <c r="AR860" s="632"/>
      <c r="AS860" s="632"/>
      <c r="AT860" s="632"/>
      <c r="AU860" s="632"/>
      <c r="AV860" s="632"/>
      <c r="AW860" s="632"/>
      <c r="AX860" s="632"/>
      <c r="AY860" s="632"/>
      <c r="AZ860" s="632"/>
      <c r="BA860" s="632"/>
      <c r="BB860" s="632"/>
    </row>
    <row r="861" spans="1:54" ht="26.25" customHeight="1">
      <c r="A861" s="964" t="s">
        <v>4887</v>
      </c>
      <c r="B861" s="965"/>
      <c r="C861" s="965"/>
      <c r="D861" s="965"/>
      <c r="E861" s="965"/>
      <c r="F861" s="965"/>
      <c r="G861" s="965"/>
      <c r="H861" s="965"/>
      <c r="I861" s="965"/>
      <c r="J861" s="965"/>
      <c r="K861" s="965"/>
      <c r="L861" s="965"/>
      <c r="M861" s="966"/>
      <c r="N861" s="641">
        <f>SUM('HL KNIHA VYPOC'!D126)</f>
        <v>0</v>
      </c>
      <c r="O861" s="592"/>
      <c r="P861" s="592"/>
      <c r="Q861" s="592"/>
      <c r="R861" s="592"/>
      <c r="S861" s="592"/>
      <c r="T861" s="592">
        <f>SUM('HL KNIHA VYPOC'!E126)</f>
        <v>0</v>
      </c>
      <c r="U861" s="592"/>
      <c r="V861" s="592"/>
      <c r="W861" s="592"/>
      <c r="X861" s="592"/>
      <c r="Y861" s="592"/>
      <c r="Z861" s="592"/>
      <c r="AA861" s="592">
        <f>SUM('HL KNIHA VYPOC'!F126)</f>
        <v>0</v>
      </c>
      <c r="AB861" s="592"/>
      <c r="AC861" s="592"/>
      <c r="AD861" s="592"/>
      <c r="AE861" s="592"/>
      <c r="AF861" s="592"/>
      <c r="AG861" s="592"/>
      <c r="AH861" s="592"/>
      <c r="AI861" s="592"/>
      <c r="AJ861" s="592"/>
      <c r="AK861" s="592"/>
      <c r="AL861" s="592"/>
      <c r="AM861" s="592"/>
      <c r="AN861" s="592"/>
      <c r="AO861" s="592"/>
      <c r="AP861" s="592"/>
      <c r="AQ861" s="592">
        <f>SUM(N861+T861-AA861+AH861)</f>
        <v>0</v>
      </c>
      <c r="AR861" s="592"/>
      <c r="AS861" s="592"/>
      <c r="AT861" s="592"/>
      <c r="AU861" s="592"/>
      <c r="AV861" s="592"/>
      <c r="AW861" s="592"/>
      <c r="AX861" s="592"/>
      <c r="AY861" s="592"/>
      <c r="AZ861" s="592"/>
      <c r="BA861" s="592"/>
      <c r="BB861" s="592"/>
    </row>
    <row r="862" spans="1:54" s="168" customFormat="1" ht="12.6" customHeight="1">
      <c r="A862" s="378" t="s">
        <v>4888</v>
      </c>
      <c r="B862" s="379"/>
      <c r="C862" s="379"/>
      <c r="D862" s="379"/>
      <c r="E862" s="379"/>
      <c r="F862" s="379"/>
      <c r="G862" s="379"/>
      <c r="H862" s="379"/>
      <c r="I862" s="379"/>
      <c r="J862" s="379"/>
      <c r="K862" s="379"/>
      <c r="L862" s="379"/>
      <c r="M862" s="380"/>
      <c r="N862" s="952"/>
      <c r="O862" s="632"/>
      <c r="P862" s="632"/>
      <c r="Q862" s="632"/>
      <c r="R862" s="632"/>
      <c r="S862" s="632"/>
      <c r="T862" s="632"/>
      <c r="U862" s="632"/>
      <c r="V862" s="632"/>
      <c r="W862" s="632"/>
      <c r="X862" s="632"/>
      <c r="Y862" s="632"/>
      <c r="Z862" s="632"/>
      <c r="AA862" s="632"/>
      <c r="AB862" s="632"/>
      <c r="AC862" s="632"/>
      <c r="AD862" s="632"/>
      <c r="AE862" s="632"/>
      <c r="AF862" s="632"/>
      <c r="AG862" s="632"/>
      <c r="AH862" s="632"/>
      <c r="AI862" s="632"/>
      <c r="AJ862" s="632"/>
      <c r="AK862" s="632"/>
      <c r="AL862" s="632"/>
      <c r="AM862" s="632"/>
      <c r="AN862" s="632"/>
      <c r="AO862" s="632"/>
      <c r="AP862" s="632"/>
      <c r="AQ862" s="632">
        <f>SUM(N862+T862-AA862+AH862)</f>
        <v>0</v>
      </c>
      <c r="AR862" s="632"/>
      <c r="AS862" s="632"/>
      <c r="AT862" s="632"/>
      <c r="AU862" s="632"/>
      <c r="AV862" s="632"/>
      <c r="AW862" s="632"/>
      <c r="AX862" s="632"/>
      <c r="AY862" s="632"/>
      <c r="AZ862" s="632"/>
      <c r="BA862" s="632"/>
      <c r="BB862" s="632"/>
    </row>
    <row r="863" spans="1:54" s="168" customFormat="1" ht="26.25" customHeight="1">
      <c r="A863" s="958" t="s">
        <v>4889</v>
      </c>
      <c r="B863" s="959"/>
      <c r="C863" s="959"/>
      <c r="D863" s="959"/>
      <c r="E863" s="959"/>
      <c r="F863" s="959"/>
      <c r="G863" s="959"/>
      <c r="H863" s="959"/>
      <c r="I863" s="959"/>
      <c r="J863" s="959"/>
      <c r="K863" s="959"/>
      <c r="L863" s="959"/>
      <c r="M863" s="960"/>
      <c r="N863" s="952"/>
      <c r="O863" s="632"/>
      <c r="P863" s="632"/>
      <c r="Q863" s="632"/>
      <c r="R863" s="632"/>
      <c r="S863" s="632"/>
      <c r="T863" s="632"/>
      <c r="U863" s="632"/>
      <c r="V863" s="632"/>
      <c r="W863" s="632"/>
      <c r="X863" s="632"/>
      <c r="Y863" s="632"/>
      <c r="Z863" s="632"/>
      <c r="AA863" s="632"/>
      <c r="AB863" s="632"/>
      <c r="AC863" s="632"/>
      <c r="AD863" s="632"/>
      <c r="AE863" s="632"/>
      <c r="AF863" s="632"/>
      <c r="AG863" s="632"/>
      <c r="AH863" s="632"/>
      <c r="AI863" s="632"/>
      <c r="AJ863" s="632"/>
      <c r="AK863" s="632"/>
      <c r="AL863" s="632"/>
      <c r="AM863" s="632"/>
      <c r="AN863" s="632"/>
      <c r="AO863" s="632"/>
      <c r="AP863" s="632"/>
      <c r="AQ863" s="632"/>
      <c r="AR863" s="632"/>
      <c r="AS863" s="632"/>
      <c r="AT863" s="632"/>
      <c r="AU863" s="632"/>
      <c r="AV863" s="632"/>
      <c r="AW863" s="632"/>
      <c r="AX863" s="632"/>
      <c r="AY863" s="632"/>
      <c r="AZ863" s="632"/>
      <c r="BA863" s="632"/>
      <c r="BB863" s="632"/>
    </row>
    <row r="864" spans="1:54" s="168" customFormat="1" ht="28.5" customHeight="1">
      <c r="A864" s="961" t="s">
        <v>1665</v>
      </c>
      <c r="B864" s="962"/>
      <c r="C864" s="962"/>
      <c r="D864" s="962"/>
      <c r="E864" s="962"/>
      <c r="F864" s="962"/>
      <c r="G864" s="962"/>
      <c r="H864" s="962"/>
      <c r="I864" s="962"/>
      <c r="J864" s="962"/>
      <c r="K864" s="962"/>
      <c r="L864" s="962"/>
      <c r="M864" s="963"/>
      <c r="N864" s="952"/>
      <c r="O864" s="632"/>
      <c r="P864" s="632"/>
      <c r="Q864" s="632"/>
      <c r="R864" s="632"/>
      <c r="S864" s="632"/>
      <c r="T864" s="632"/>
      <c r="U864" s="632"/>
      <c r="V864" s="632"/>
      <c r="W864" s="632"/>
      <c r="X864" s="632"/>
      <c r="Y864" s="632"/>
      <c r="Z864" s="632"/>
      <c r="AA864" s="632"/>
      <c r="AB864" s="632"/>
      <c r="AC864" s="632"/>
      <c r="AD864" s="632"/>
      <c r="AE864" s="632"/>
      <c r="AF864" s="632"/>
      <c r="AG864" s="632"/>
      <c r="AH864" s="632"/>
      <c r="AI864" s="632"/>
      <c r="AJ864" s="632"/>
      <c r="AK864" s="632"/>
      <c r="AL864" s="632"/>
      <c r="AM864" s="632"/>
      <c r="AN864" s="632"/>
      <c r="AO864" s="632"/>
      <c r="AP864" s="632"/>
      <c r="AQ864" s="632"/>
      <c r="AR864" s="632"/>
      <c r="AS864" s="632"/>
      <c r="AT864" s="632"/>
      <c r="AU864" s="632"/>
      <c r="AV864" s="632"/>
      <c r="AW864" s="632"/>
      <c r="AX864" s="632"/>
      <c r="AY864" s="632"/>
      <c r="AZ864" s="632"/>
      <c r="BA864" s="632"/>
      <c r="BB864" s="632"/>
    </row>
    <row r="865" spans="1:54" ht="12.6" customHeight="1">
      <c r="A865" s="140" t="s">
        <v>4847</v>
      </c>
    </row>
    <row r="866" spans="1:54" ht="15" customHeight="1">
      <c r="A866" s="588"/>
      <c r="B866" s="589"/>
      <c r="C866" s="589"/>
      <c r="D866" s="589"/>
      <c r="E866" s="589"/>
      <c r="F866" s="589"/>
      <c r="G866" s="589"/>
      <c r="H866" s="589"/>
      <c r="I866" s="589"/>
      <c r="J866" s="589"/>
      <c r="K866" s="589"/>
      <c r="L866" s="589"/>
      <c r="M866" s="589"/>
      <c r="N866" s="589"/>
      <c r="O866" s="589"/>
      <c r="P866" s="589"/>
      <c r="Q866" s="589"/>
      <c r="R866" s="589"/>
      <c r="S866" s="589"/>
      <c r="T866" s="589"/>
      <c r="U866" s="589"/>
      <c r="V866" s="589"/>
      <c r="W866" s="589"/>
      <c r="X866" s="589"/>
      <c r="Y866" s="589"/>
      <c r="Z866" s="589"/>
      <c r="AA866" s="589"/>
      <c r="AB866" s="589"/>
      <c r="AC866" s="589"/>
      <c r="AD866" s="589"/>
      <c r="AE866" s="589"/>
      <c r="AF866" s="589"/>
      <c r="AG866" s="589"/>
      <c r="AH866" s="589"/>
      <c r="AI866" s="589"/>
      <c r="AJ866" s="589"/>
      <c r="AK866" s="589"/>
      <c r="AL866" s="589"/>
      <c r="AM866" s="589"/>
      <c r="AN866" s="589"/>
      <c r="AO866" s="589"/>
      <c r="AP866" s="589"/>
      <c r="AQ866" s="589"/>
      <c r="AR866" s="589"/>
      <c r="AS866" s="589"/>
      <c r="AT866" s="589"/>
      <c r="AU866" s="589"/>
      <c r="AV866" s="589"/>
      <c r="AW866" s="589"/>
      <c r="AX866" s="589"/>
      <c r="AY866" s="367"/>
      <c r="AZ866" s="367"/>
      <c r="BA866" s="367"/>
      <c r="BB866" s="367"/>
    </row>
    <row r="867" spans="1:54" ht="15" customHeight="1">
      <c r="A867" s="590"/>
      <c r="B867" s="591"/>
      <c r="C867" s="591"/>
      <c r="D867" s="591"/>
      <c r="E867" s="591"/>
      <c r="F867" s="591"/>
      <c r="G867" s="591"/>
      <c r="H867" s="591"/>
      <c r="I867" s="591"/>
      <c r="J867" s="591"/>
      <c r="K867" s="591"/>
      <c r="L867" s="591"/>
      <c r="M867" s="591"/>
      <c r="N867" s="591"/>
      <c r="O867" s="591"/>
      <c r="P867" s="591"/>
      <c r="Q867" s="591"/>
      <c r="R867" s="591"/>
      <c r="S867" s="591"/>
      <c r="T867" s="591"/>
      <c r="U867" s="591"/>
      <c r="V867" s="591"/>
      <c r="W867" s="591"/>
      <c r="X867" s="591"/>
      <c r="Y867" s="591"/>
      <c r="Z867" s="591"/>
      <c r="AA867" s="591"/>
      <c r="AB867" s="591"/>
      <c r="AC867" s="591"/>
      <c r="AD867" s="591"/>
      <c r="AE867" s="591"/>
      <c r="AF867" s="591"/>
      <c r="AG867" s="591"/>
      <c r="AH867" s="591"/>
      <c r="AI867" s="591"/>
      <c r="AJ867" s="591"/>
      <c r="AK867" s="591"/>
      <c r="AL867" s="591"/>
      <c r="AM867" s="591"/>
      <c r="AN867" s="591"/>
      <c r="AO867" s="591"/>
      <c r="AP867" s="591"/>
      <c r="AQ867" s="591"/>
      <c r="AR867" s="591"/>
      <c r="AS867" s="591"/>
      <c r="AT867" s="591"/>
      <c r="AU867" s="591"/>
      <c r="AV867" s="591"/>
      <c r="AW867" s="591"/>
      <c r="AX867" s="591"/>
      <c r="AY867" s="367"/>
      <c r="AZ867" s="367"/>
      <c r="BA867" s="367"/>
      <c r="BB867" s="367"/>
    </row>
    <row r="868" spans="1:54" s="103" customFormat="1" ht="6.75" customHeight="1"/>
    <row r="869" spans="1:54" ht="12.6" customHeight="1">
      <c r="A869" s="140" t="s">
        <v>4934</v>
      </c>
      <c r="B869" s="140"/>
      <c r="C869" s="140"/>
      <c r="D869" s="140"/>
      <c r="E869" s="140"/>
      <c r="F869" s="140"/>
      <c r="G869" s="140"/>
      <c r="H869" s="140"/>
      <c r="I869" s="140"/>
      <c r="J869" s="140"/>
      <c r="K869" s="140"/>
      <c r="L869" s="140"/>
      <c r="M869" s="140"/>
      <c r="N869" s="140"/>
      <c r="O869" s="140"/>
      <c r="P869" s="140"/>
      <c r="Q869" s="140"/>
      <c r="R869" s="140"/>
      <c r="S869" s="140"/>
      <c r="T869" s="140"/>
      <c r="U869" s="140"/>
      <c r="V869" s="140"/>
      <c r="W869" s="140"/>
      <c r="X869" s="140"/>
      <c r="Y869" s="140"/>
      <c r="Z869" s="140"/>
      <c r="AA869" s="140"/>
      <c r="AB869" s="140"/>
      <c r="AC869" s="140"/>
      <c r="AD869" s="140"/>
      <c r="AE869" s="140"/>
      <c r="AF869" s="140"/>
      <c r="AG869" s="140"/>
      <c r="AH869" s="140"/>
      <c r="AI869" s="140"/>
      <c r="AJ869" s="140"/>
      <c r="AK869" s="140"/>
      <c r="AL869" s="140"/>
      <c r="AM869" s="140"/>
      <c r="AN869" s="140"/>
      <c r="AO869" s="140"/>
      <c r="AP869" s="140"/>
      <c r="AQ869" s="140"/>
      <c r="AR869" s="140"/>
      <c r="AS869" s="140"/>
      <c r="AT869" s="140"/>
      <c r="AU869" s="140"/>
      <c r="AV869" s="140"/>
      <c r="AW869" s="140"/>
      <c r="AX869" s="140"/>
      <c r="AY869" s="140"/>
      <c r="AZ869" s="140"/>
      <c r="BA869" s="140"/>
      <c r="BB869" s="140"/>
    </row>
    <row r="870" spans="1:54" ht="12.6" customHeight="1">
      <c r="A870" s="141"/>
      <c r="B870" s="142"/>
      <c r="C870" s="142"/>
      <c r="D870" s="142"/>
      <c r="E870" s="142"/>
      <c r="F870" s="142"/>
      <c r="G870" s="142"/>
      <c r="H870" s="142"/>
      <c r="I870" s="142"/>
      <c r="J870" s="142"/>
      <c r="K870" s="142"/>
      <c r="L870" s="142"/>
      <c r="M870" s="142"/>
      <c r="N870" s="114"/>
      <c r="O870" s="183"/>
      <c r="P870" s="184"/>
      <c r="Q870" s="678"/>
      <c r="R870" s="679"/>
      <c r="S870" s="679"/>
      <c r="T870" s="679"/>
      <c r="U870" s="679"/>
      <c r="V870" s="819"/>
      <c r="W870" s="678"/>
      <c r="X870" s="679"/>
      <c r="Y870" s="679"/>
      <c r="Z870" s="679"/>
      <c r="AA870" s="679"/>
      <c r="AB870" s="819"/>
      <c r="AC870" s="678" t="s">
        <v>1542</v>
      </c>
      <c r="AD870" s="679"/>
      <c r="AE870" s="679"/>
      <c r="AF870" s="679"/>
      <c r="AG870" s="679"/>
      <c r="AH870" s="679"/>
      <c r="AI870" s="819"/>
      <c r="AJ870" s="678" t="s">
        <v>1542</v>
      </c>
      <c r="AK870" s="679"/>
      <c r="AL870" s="679"/>
      <c r="AM870" s="679"/>
      <c r="AN870" s="679"/>
      <c r="AO870" s="679"/>
      <c r="AP870" s="819"/>
      <c r="AQ870" s="678"/>
      <c r="AR870" s="679"/>
      <c r="AS870" s="679"/>
      <c r="AT870" s="679"/>
      <c r="AU870" s="679"/>
      <c r="AV870" s="679"/>
      <c r="AW870" s="679"/>
      <c r="AX870" s="679"/>
      <c r="AY870" s="679"/>
      <c r="AZ870" s="679"/>
      <c r="BA870" s="679"/>
      <c r="BB870" s="819"/>
    </row>
    <row r="871" spans="1:54" ht="12.6" customHeight="1">
      <c r="A871" s="143"/>
      <c r="B871" s="144"/>
      <c r="C871" s="144"/>
      <c r="D871" s="144"/>
      <c r="E871" s="144"/>
      <c r="F871" s="144"/>
      <c r="G871" s="144"/>
      <c r="H871" s="144"/>
      <c r="I871" s="144"/>
      <c r="J871" s="144"/>
      <c r="K871" s="144"/>
      <c r="L871" s="144"/>
      <c r="M871" s="144"/>
      <c r="N871" s="103"/>
      <c r="O871" s="106"/>
      <c r="P871" s="197"/>
      <c r="Q871" s="580" t="s">
        <v>1543</v>
      </c>
      <c r="R871" s="581"/>
      <c r="S871" s="581"/>
      <c r="T871" s="581"/>
      <c r="U871" s="581"/>
      <c r="V871" s="582"/>
      <c r="W871" s="580"/>
      <c r="X871" s="581"/>
      <c r="Y871" s="581"/>
      <c r="Z871" s="581"/>
      <c r="AA871" s="581"/>
      <c r="AB871" s="582"/>
      <c r="AC871" s="580" t="s">
        <v>1544</v>
      </c>
      <c r="AD871" s="581"/>
      <c r="AE871" s="581"/>
      <c r="AF871" s="581"/>
      <c r="AG871" s="581"/>
      <c r="AH871" s="581"/>
      <c r="AI871" s="582"/>
      <c r="AJ871" s="580" t="s">
        <v>1544</v>
      </c>
      <c r="AK871" s="581"/>
      <c r="AL871" s="581"/>
      <c r="AM871" s="581"/>
      <c r="AN871" s="581"/>
      <c r="AO871" s="581"/>
      <c r="AP871" s="582"/>
      <c r="AQ871" s="580" t="s">
        <v>1543</v>
      </c>
      <c r="AR871" s="581"/>
      <c r="AS871" s="581"/>
      <c r="AT871" s="581"/>
      <c r="AU871" s="581"/>
      <c r="AV871" s="581"/>
      <c r="AW871" s="581"/>
      <c r="AX871" s="581"/>
      <c r="AY871" s="581"/>
      <c r="AZ871" s="581"/>
      <c r="BA871" s="581"/>
      <c r="BB871" s="582"/>
    </row>
    <row r="872" spans="1:54" ht="12.6" customHeight="1">
      <c r="A872" s="105" t="s">
        <v>1638</v>
      </c>
      <c r="B872" s="106"/>
      <c r="C872" s="106"/>
      <c r="D872" s="106"/>
      <c r="E872" s="106"/>
      <c r="F872" s="106"/>
      <c r="G872" s="106"/>
      <c r="H872" s="106"/>
      <c r="I872" s="106"/>
      <c r="J872" s="106"/>
      <c r="K872" s="106"/>
      <c r="L872" s="106"/>
      <c r="M872" s="106"/>
      <c r="N872" s="103"/>
      <c r="O872" s="106"/>
      <c r="P872" s="197"/>
      <c r="Q872" s="580" t="s">
        <v>1457</v>
      </c>
      <c r="R872" s="581"/>
      <c r="S872" s="581"/>
      <c r="T872" s="581"/>
      <c r="U872" s="581"/>
      <c r="V872" s="582"/>
      <c r="W872" s="580" t="s">
        <v>1546</v>
      </c>
      <c r="X872" s="581"/>
      <c r="Y872" s="581"/>
      <c r="Z872" s="581"/>
      <c r="AA872" s="581"/>
      <c r="AB872" s="582"/>
      <c r="AC872" s="580" t="s">
        <v>1643</v>
      </c>
      <c r="AD872" s="581"/>
      <c r="AE872" s="581"/>
      <c r="AF872" s="581"/>
      <c r="AG872" s="581"/>
      <c r="AH872" s="581"/>
      <c r="AI872" s="582"/>
      <c r="AJ872" s="580" t="s">
        <v>1548</v>
      </c>
      <c r="AK872" s="581"/>
      <c r="AL872" s="581"/>
      <c r="AM872" s="581"/>
      <c r="AN872" s="581"/>
      <c r="AO872" s="581"/>
      <c r="AP872" s="582"/>
      <c r="AQ872" s="580" t="s">
        <v>1515</v>
      </c>
      <c r="AR872" s="581"/>
      <c r="AS872" s="581"/>
      <c r="AT872" s="581"/>
      <c r="AU872" s="581"/>
      <c r="AV872" s="581"/>
      <c r="AW872" s="581"/>
      <c r="AX872" s="581"/>
      <c r="AY872" s="581"/>
      <c r="AZ872" s="581"/>
      <c r="BA872" s="581"/>
      <c r="BB872" s="582"/>
    </row>
    <row r="873" spans="1:54" ht="12.6" customHeight="1">
      <c r="A873" s="143"/>
      <c r="B873" s="144"/>
      <c r="C873" s="144"/>
      <c r="D873" s="144"/>
      <c r="E873" s="144"/>
      <c r="F873" s="144"/>
      <c r="G873" s="144"/>
      <c r="H873" s="144"/>
      <c r="I873" s="144"/>
      <c r="J873" s="144"/>
      <c r="K873" s="144"/>
      <c r="L873" s="144"/>
      <c r="M873" s="144"/>
      <c r="N873" s="103"/>
      <c r="O873" s="106"/>
      <c r="P873" s="197"/>
      <c r="Q873" s="580" t="s">
        <v>1458</v>
      </c>
      <c r="R873" s="581"/>
      <c r="S873" s="581"/>
      <c r="T873" s="581"/>
      <c r="U873" s="581"/>
      <c r="V873" s="582"/>
      <c r="W873" s="580" t="s">
        <v>1549</v>
      </c>
      <c r="X873" s="581"/>
      <c r="Y873" s="581"/>
      <c r="Z873" s="581"/>
      <c r="AA873" s="581"/>
      <c r="AB873" s="582"/>
      <c r="AC873" s="580" t="s">
        <v>1644</v>
      </c>
      <c r="AD873" s="581"/>
      <c r="AE873" s="581"/>
      <c r="AF873" s="581"/>
      <c r="AG873" s="581"/>
      <c r="AH873" s="581"/>
      <c r="AI873" s="582"/>
      <c r="AJ873" s="580" t="s">
        <v>1645</v>
      </c>
      <c r="AK873" s="581"/>
      <c r="AL873" s="581"/>
      <c r="AM873" s="581"/>
      <c r="AN873" s="581"/>
      <c r="AO873" s="581"/>
      <c r="AP873" s="582"/>
      <c r="AQ873" s="580" t="s">
        <v>1458</v>
      </c>
      <c r="AR873" s="581"/>
      <c r="AS873" s="581"/>
      <c r="AT873" s="581"/>
      <c r="AU873" s="581"/>
      <c r="AV873" s="581"/>
      <c r="AW873" s="581"/>
      <c r="AX873" s="581"/>
      <c r="AY873" s="581"/>
      <c r="AZ873" s="581"/>
      <c r="BA873" s="581"/>
      <c r="BB873" s="582"/>
    </row>
    <row r="874" spans="1:54" ht="12.6" customHeight="1">
      <c r="A874" s="143"/>
      <c r="B874" s="144"/>
      <c r="C874" s="144"/>
      <c r="D874" s="144"/>
      <c r="E874" s="144"/>
      <c r="F874" s="144"/>
      <c r="G874" s="144"/>
      <c r="H874" s="144"/>
      <c r="I874" s="144"/>
      <c r="J874" s="144"/>
      <c r="K874" s="144"/>
      <c r="L874" s="144"/>
      <c r="M874" s="144"/>
      <c r="N874" s="103"/>
      <c r="O874" s="106"/>
      <c r="P874" s="197"/>
      <c r="Q874" s="580" t="s">
        <v>1459</v>
      </c>
      <c r="R874" s="581"/>
      <c r="S874" s="581"/>
      <c r="T874" s="581"/>
      <c r="U874" s="581"/>
      <c r="V874" s="582"/>
      <c r="W874" s="580"/>
      <c r="X874" s="581"/>
      <c r="Y874" s="581"/>
      <c r="Z874" s="581"/>
      <c r="AA874" s="581"/>
      <c r="AB874" s="582"/>
      <c r="AC874" s="580" t="s">
        <v>1646</v>
      </c>
      <c r="AD874" s="581"/>
      <c r="AE874" s="581"/>
      <c r="AF874" s="581"/>
      <c r="AG874" s="581"/>
      <c r="AH874" s="581"/>
      <c r="AI874" s="582"/>
      <c r="AJ874" s="580" t="s">
        <v>1519</v>
      </c>
      <c r="AK874" s="581"/>
      <c r="AL874" s="581"/>
      <c r="AM874" s="581"/>
      <c r="AN874" s="581"/>
      <c r="AO874" s="581"/>
      <c r="AP874" s="582"/>
      <c r="AQ874" s="580" t="s">
        <v>1459</v>
      </c>
      <c r="AR874" s="581"/>
      <c r="AS874" s="581"/>
      <c r="AT874" s="581"/>
      <c r="AU874" s="581"/>
      <c r="AV874" s="581"/>
      <c r="AW874" s="581"/>
      <c r="AX874" s="581"/>
      <c r="AY874" s="581"/>
      <c r="AZ874" s="581"/>
      <c r="BA874" s="581"/>
      <c r="BB874" s="582"/>
    </row>
    <row r="875" spans="1:54" ht="12.6" customHeight="1">
      <c r="A875" s="583" t="s">
        <v>1399</v>
      </c>
      <c r="B875" s="584"/>
      <c r="C875" s="584"/>
      <c r="D875" s="584"/>
      <c r="E875" s="584"/>
      <c r="F875" s="584"/>
      <c r="G875" s="584"/>
      <c r="H875" s="584"/>
      <c r="I875" s="584"/>
      <c r="J875" s="584"/>
      <c r="K875" s="584"/>
      <c r="L875" s="584"/>
      <c r="M875" s="584"/>
      <c r="N875" s="584"/>
      <c r="O875" s="584"/>
      <c r="P875" s="585"/>
      <c r="Q875" s="583" t="s">
        <v>1400</v>
      </c>
      <c r="R875" s="584"/>
      <c r="S875" s="584"/>
      <c r="T875" s="584"/>
      <c r="U875" s="584"/>
      <c r="V875" s="585"/>
      <c r="W875" s="583" t="s">
        <v>1401</v>
      </c>
      <c r="X875" s="584"/>
      <c r="Y875" s="584"/>
      <c r="Z875" s="584"/>
      <c r="AA875" s="584"/>
      <c r="AB875" s="585"/>
      <c r="AC875" s="583" t="s">
        <v>1402</v>
      </c>
      <c r="AD875" s="584"/>
      <c r="AE875" s="584"/>
      <c r="AF875" s="584"/>
      <c r="AG875" s="584"/>
      <c r="AH875" s="584"/>
      <c r="AI875" s="585"/>
      <c r="AJ875" s="583" t="s">
        <v>1403</v>
      </c>
      <c r="AK875" s="584"/>
      <c r="AL875" s="584"/>
      <c r="AM875" s="584"/>
      <c r="AN875" s="584"/>
      <c r="AO875" s="584"/>
      <c r="AP875" s="585"/>
      <c r="AQ875" s="583" t="s">
        <v>1404</v>
      </c>
      <c r="AR875" s="584"/>
      <c r="AS875" s="584"/>
      <c r="AT875" s="584"/>
      <c r="AU875" s="584"/>
      <c r="AV875" s="584"/>
      <c r="AW875" s="584"/>
      <c r="AX875" s="584"/>
      <c r="AY875" s="584"/>
      <c r="AZ875" s="584"/>
      <c r="BA875" s="584"/>
      <c r="BB875" s="585"/>
    </row>
    <row r="876" spans="1:54" ht="12.6" customHeight="1">
      <c r="A876" s="570" t="s">
        <v>4888</v>
      </c>
      <c r="B876" s="571"/>
      <c r="C876" s="571"/>
      <c r="D876" s="571"/>
      <c r="E876" s="571"/>
      <c r="F876" s="571"/>
      <c r="G876" s="571"/>
      <c r="H876" s="571"/>
      <c r="I876" s="571"/>
      <c r="J876" s="571"/>
      <c r="K876" s="571"/>
      <c r="L876" s="571"/>
      <c r="M876" s="571"/>
      <c r="N876" s="571"/>
      <c r="O876" s="571"/>
      <c r="P876" s="572"/>
      <c r="Q876" s="949"/>
      <c r="R876" s="950"/>
      <c r="S876" s="950"/>
      <c r="T876" s="950"/>
      <c r="U876" s="950"/>
      <c r="V876" s="951"/>
      <c r="W876" s="949"/>
      <c r="X876" s="950"/>
      <c r="Y876" s="950"/>
      <c r="Z876" s="950"/>
      <c r="AA876" s="950"/>
      <c r="AB876" s="951"/>
      <c r="AC876" s="949"/>
      <c r="AD876" s="950"/>
      <c r="AE876" s="950"/>
      <c r="AF876" s="950"/>
      <c r="AG876" s="950"/>
      <c r="AH876" s="950"/>
      <c r="AI876" s="951"/>
      <c r="AJ876" s="949"/>
      <c r="AK876" s="950"/>
      <c r="AL876" s="950"/>
      <c r="AM876" s="950"/>
      <c r="AN876" s="950"/>
      <c r="AO876" s="950"/>
      <c r="AP876" s="951"/>
      <c r="AQ876" s="949"/>
      <c r="AR876" s="950"/>
      <c r="AS876" s="950"/>
      <c r="AT876" s="950"/>
      <c r="AU876" s="950"/>
      <c r="AV876" s="950"/>
      <c r="AW876" s="950"/>
      <c r="AX876" s="950"/>
      <c r="AY876" s="950"/>
      <c r="AZ876" s="950"/>
      <c r="BA876" s="950"/>
      <c r="BB876" s="951"/>
    </row>
    <row r="877" spans="1:54" ht="27" customHeight="1">
      <c r="A877" s="636" t="s">
        <v>4889</v>
      </c>
      <c r="B877" s="637"/>
      <c r="C877" s="637"/>
      <c r="D877" s="637"/>
      <c r="E877" s="637"/>
      <c r="F877" s="637"/>
      <c r="G877" s="637"/>
      <c r="H877" s="637"/>
      <c r="I877" s="637"/>
      <c r="J877" s="637"/>
      <c r="K877" s="637"/>
      <c r="L877" s="637"/>
      <c r="M877" s="637"/>
      <c r="N877" s="637" t="e">
        <f>SUM(#REF!)</f>
        <v>#REF!</v>
      </c>
      <c r="O877" s="637"/>
      <c r="P877" s="638"/>
      <c r="Q877" s="946"/>
      <c r="R877" s="947"/>
      <c r="S877" s="947"/>
      <c r="T877" s="947"/>
      <c r="U877" s="947"/>
      <c r="V877" s="948"/>
      <c r="W877" s="946"/>
      <c r="X877" s="947"/>
      <c r="Y877" s="947"/>
      <c r="Z877" s="947"/>
      <c r="AA877" s="947"/>
      <c r="AB877" s="948"/>
      <c r="AC877" s="946"/>
      <c r="AD877" s="947"/>
      <c r="AE877" s="947"/>
      <c r="AF877" s="947"/>
      <c r="AG877" s="947"/>
      <c r="AH877" s="947"/>
      <c r="AI877" s="948"/>
      <c r="AJ877" s="946"/>
      <c r="AK877" s="947"/>
      <c r="AL877" s="947"/>
      <c r="AM877" s="947"/>
      <c r="AN877" s="947"/>
      <c r="AO877" s="947"/>
      <c r="AP877" s="948"/>
      <c r="AQ877" s="946"/>
      <c r="AR877" s="947"/>
      <c r="AS877" s="947"/>
      <c r="AT877" s="947"/>
      <c r="AU877" s="947"/>
      <c r="AV877" s="947"/>
      <c r="AW877" s="947"/>
      <c r="AX877" s="947"/>
      <c r="AY877" s="947"/>
      <c r="AZ877" s="947"/>
      <c r="BA877" s="947"/>
      <c r="BB877" s="948"/>
    </row>
    <row r="878" spans="1:54" ht="12.6" customHeight="1">
      <c r="A878" s="943" t="s">
        <v>1665</v>
      </c>
      <c r="B878" s="944"/>
      <c r="C878" s="944"/>
      <c r="D878" s="944"/>
      <c r="E878" s="944"/>
      <c r="F878" s="944"/>
      <c r="G878" s="944"/>
      <c r="H878" s="944"/>
      <c r="I878" s="944"/>
      <c r="J878" s="944"/>
      <c r="K878" s="944"/>
      <c r="L878" s="944"/>
      <c r="M878" s="944"/>
      <c r="N878" s="944"/>
      <c r="O878" s="944"/>
      <c r="P878" s="945"/>
      <c r="Q878" s="946"/>
      <c r="R878" s="947"/>
      <c r="S878" s="947"/>
      <c r="T878" s="947"/>
      <c r="U878" s="947"/>
      <c r="V878" s="948"/>
      <c r="W878" s="946"/>
      <c r="X878" s="947"/>
      <c r="Y878" s="947"/>
      <c r="Z878" s="947"/>
      <c r="AA878" s="947"/>
      <c r="AB878" s="948"/>
      <c r="AC878" s="946"/>
      <c r="AD878" s="947"/>
      <c r="AE878" s="947"/>
      <c r="AF878" s="947"/>
      <c r="AG878" s="947"/>
      <c r="AH878" s="947"/>
      <c r="AI878" s="948"/>
      <c r="AJ878" s="946"/>
      <c r="AK878" s="947"/>
      <c r="AL878" s="947"/>
      <c r="AM878" s="947"/>
      <c r="AN878" s="947"/>
      <c r="AO878" s="947"/>
      <c r="AP878" s="948"/>
      <c r="AQ878" s="946"/>
      <c r="AR878" s="947"/>
      <c r="AS878" s="947"/>
      <c r="AT878" s="947"/>
      <c r="AU878" s="947"/>
      <c r="AV878" s="947"/>
      <c r="AW878" s="947"/>
      <c r="AX878" s="947"/>
      <c r="AY878" s="947"/>
      <c r="AZ878" s="947"/>
      <c r="BA878" s="947"/>
      <c r="BB878" s="948"/>
    </row>
    <row r="879" spans="1:54" s="140" customFormat="1" ht="12.6" customHeight="1">
      <c r="A879" s="140" t="s">
        <v>4847</v>
      </c>
      <c r="B879" s="90"/>
      <c r="C879" s="90"/>
      <c r="D879" s="90"/>
      <c r="E879" s="90"/>
      <c r="F879" s="90"/>
      <c r="G879" s="90"/>
      <c r="H879" s="90"/>
      <c r="I879" s="90"/>
      <c r="J879" s="90"/>
      <c r="K879" s="90"/>
      <c r="L879" s="90"/>
      <c r="M879" s="90"/>
      <c r="N879" s="90"/>
      <c r="O879" s="90"/>
      <c r="P879" s="90"/>
      <c r="Q879" s="90"/>
      <c r="R879" s="90"/>
      <c r="S879" s="90"/>
      <c r="T879" s="90"/>
      <c r="U879" s="90"/>
      <c r="V879" s="90"/>
      <c r="W879" s="90"/>
      <c r="X879" s="90"/>
      <c r="Y879" s="90"/>
      <c r="Z879" s="90"/>
      <c r="AA879" s="90"/>
      <c r="AB879" s="90"/>
      <c r="AC879" s="90"/>
      <c r="AD879" s="90"/>
      <c r="AE879" s="90"/>
      <c r="AF879" s="90"/>
      <c r="AG879" s="90"/>
      <c r="AH879" s="90"/>
      <c r="AI879" s="90"/>
      <c r="AJ879" s="90"/>
      <c r="AK879" s="90"/>
      <c r="AL879" s="90"/>
      <c r="AM879" s="90"/>
      <c r="AN879" s="90"/>
      <c r="AO879" s="90"/>
      <c r="AP879" s="90"/>
      <c r="AQ879" s="90"/>
      <c r="AR879" s="90"/>
      <c r="AS879" s="90"/>
      <c r="AT879" s="90"/>
      <c r="AU879" s="90"/>
      <c r="AV879" s="90"/>
      <c r="AW879" s="90"/>
      <c r="AX879" s="90"/>
      <c r="AY879" s="90"/>
      <c r="AZ879" s="90"/>
      <c r="BA879" s="90"/>
      <c r="BB879" s="90"/>
    </row>
    <row r="880" spans="1:54" ht="15" customHeight="1">
      <c r="A880" s="588"/>
      <c r="B880" s="589"/>
      <c r="C880" s="589"/>
      <c r="D880" s="589"/>
      <c r="E880" s="589"/>
      <c r="F880" s="589"/>
      <c r="G880" s="589"/>
      <c r="H880" s="589"/>
      <c r="I880" s="589"/>
      <c r="J880" s="589"/>
      <c r="K880" s="589"/>
      <c r="L880" s="589"/>
      <c r="M880" s="589"/>
      <c r="N880" s="589"/>
      <c r="O880" s="589"/>
      <c r="P880" s="589"/>
      <c r="Q880" s="589"/>
      <c r="R880" s="589"/>
      <c r="S880" s="589"/>
      <c r="T880" s="589"/>
      <c r="U880" s="589"/>
      <c r="V880" s="589"/>
      <c r="W880" s="589"/>
      <c r="X880" s="589"/>
      <c r="Y880" s="589"/>
      <c r="Z880" s="589"/>
      <c r="AA880" s="589"/>
      <c r="AB880" s="589"/>
      <c r="AC880" s="589"/>
      <c r="AD880" s="589"/>
      <c r="AE880" s="589"/>
      <c r="AF880" s="589"/>
      <c r="AG880" s="589"/>
      <c r="AH880" s="589"/>
      <c r="AI880" s="589"/>
      <c r="AJ880" s="589"/>
      <c r="AK880" s="589"/>
      <c r="AL880" s="589"/>
      <c r="AM880" s="589"/>
      <c r="AN880" s="589"/>
      <c r="AO880" s="589"/>
      <c r="AP880" s="589"/>
      <c r="AQ880" s="589"/>
      <c r="AR880" s="589"/>
      <c r="AS880" s="589"/>
      <c r="AT880" s="589"/>
      <c r="AU880" s="589"/>
      <c r="AV880" s="589"/>
      <c r="AW880" s="589"/>
      <c r="AX880" s="589"/>
      <c r="AY880" s="367"/>
      <c r="AZ880" s="367"/>
      <c r="BA880" s="367"/>
      <c r="BB880" s="367"/>
    </row>
    <row r="881" spans="1:54" ht="15" customHeight="1">
      <c r="A881" s="590"/>
      <c r="B881" s="591"/>
      <c r="C881" s="591"/>
      <c r="D881" s="591"/>
      <c r="E881" s="591"/>
      <c r="F881" s="591"/>
      <c r="G881" s="591"/>
      <c r="H881" s="591"/>
      <c r="I881" s="591"/>
      <c r="J881" s="591"/>
      <c r="K881" s="591"/>
      <c r="L881" s="591"/>
      <c r="M881" s="591"/>
      <c r="N881" s="591"/>
      <c r="O881" s="591"/>
      <c r="P881" s="591"/>
      <c r="Q881" s="591"/>
      <c r="R881" s="591"/>
      <c r="S881" s="591"/>
      <c r="T881" s="591"/>
      <c r="U881" s="591"/>
      <c r="V881" s="591"/>
      <c r="W881" s="591"/>
      <c r="X881" s="591"/>
      <c r="Y881" s="591"/>
      <c r="Z881" s="591"/>
      <c r="AA881" s="591"/>
      <c r="AB881" s="591"/>
      <c r="AC881" s="591"/>
      <c r="AD881" s="591"/>
      <c r="AE881" s="591"/>
      <c r="AF881" s="591"/>
      <c r="AG881" s="591"/>
      <c r="AH881" s="591"/>
      <c r="AI881" s="591"/>
      <c r="AJ881" s="591"/>
      <c r="AK881" s="591"/>
      <c r="AL881" s="591"/>
      <c r="AM881" s="591"/>
      <c r="AN881" s="591"/>
      <c r="AO881" s="591"/>
      <c r="AP881" s="591"/>
      <c r="AQ881" s="591"/>
      <c r="AR881" s="591"/>
      <c r="AS881" s="591"/>
      <c r="AT881" s="591"/>
      <c r="AU881" s="591"/>
      <c r="AV881" s="591"/>
      <c r="AW881" s="591"/>
      <c r="AX881" s="591"/>
      <c r="AY881" s="367"/>
      <c r="AZ881" s="367"/>
      <c r="BA881" s="367"/>
      <c r="BB881" s="367"/>
    </row>
    <row r="882" spans="1:54" ht="12.6" customHeight="1">
      <c r="A882" s="140"/>
    </row>
    <row r="883" spans="1:54" ht="12.6" customHeight="1">
      <c r="A883" s="140"/>
    </row>
    <row r="884" spans="1:54" ht="12.6" customHeight="1">
      <c r="A884" s="140"/>
    </row>
    <row r="885" spans="1:54" ht="12.6" customHeight="1">
      <c r="A885" s="140"/>
    </row>
    <row r="886" spans="1:54" ht="12.6" customHeight="1">
      <c r="A886" s="140"/>
    </row>
    <row r="887" spans="1:54" ht="12.6" customHeight="1">
      <c r="A887" s="140"/>
    </row>
    <row r="888" spans="1:54" ht="12.6" customHeight="1">
      <c r="A888" s="140"/>
    </row>
    <row r="889" spans="1:54" ht="12.6" customHeight="1">
      <c r="A889" s="140"/>
    </row>
    <row r="890" spans="1:54" ht="12.6" customHeight="1">
      <c r="A890" s="140"/>
    </row>
    <row r="891" spans="1:54" ht="12.6" customHeight="1">
      <c r="A891" s="140"/>
    </row>
    <row r="892" spans="1:54" ht="12.6" customHeight="1">
      <c r="A892" s="140"/>
    </row>
    <row r="893" spans="1:54" s="140" customFormat="1" ht="25.5" customHeight="1">
      <c r="A893" s="861" t="s">
        <v>4935</v>
      </c>
      <c r="B893" s="861"/>
      <c r="C893" s="861"/>
      <c r="D893" s="861"/>
      <c r="E893" s="861"/>
      <c r="F893" s="861"/>
      <c r="G893" s="861"/>
      <c r="H893" s="861"/>
      <c r="I893" s="861"/>
      <c r="J893" s="861"/>
      <c r="K893" s="861"/>
      <c r="L893" s="861"/>
      <c r="M893" s="861"/>
      <c r="N893" s="861"/>
      <c r="O893" s="861"/>
      <c r="P893" s="861"/>
      <c r="Q893" s="861"/>
      <c r="R893" s="861"/>
      <c r="S893" s="861"/>
      <c r="T893" s="861"/>
      <c r="U893" s="861"/>
      <c r="V893" s="861"/>
      <c r="W893" s="861"/>
      <c r="X893" s="861"/>
      <c r="Y893" s="861"/>
      <c r="Z893" s="861"/>
      <c r="AA893" s="861"/>
      <c r="AB893" s="861"/>
      <c r="AC893" s="861"/>
      <c r="AD893" s="861"/>
      <c r="AE893" s="861"/>
      <c r="AF893" s="861"/>
      <c r="AG893" s="861"/>
      <c r="AH893" s="861"/>
      <c r="AI893" s="861"/>
      <c r="AJ893" s="861"/>
      <c r="AK893" s="861"/>
      <c r="AL893" s="861"/>
      <c r="AM893" s="861"/>
      <c r="AN893" s="861"/>
      <c r="AO893" s="861"/>
      <c r="AP893" s="861"/>
      <c r="AQ893" s="861"/>
      <c r="AR893" s="861"/>
      <c r="AS893" s="861"/>
      <c r="AT893" s="861"/>
      <c r="AU893" s="861"/>
      <c r="AV893" s="861"/>
      <c r="AW893" s="861"/>
      <c r="AX893" s="861"/>
      <c r="AY893" s="861"/>
      <c r="AZ893" s="861"/>
      <c r="BA893" s="861"/>
      <c r="BB893" s="90"/>
    </row>
    <row r="894" spans="1:54" ht="12.6" customHeight="1">
      <c r="A894" s="140"/>
    </row>
    <row r="895" spans="1:54" ht="12.6" customHeight="1">
      <c r="A895" s="759" t="s">
        <v>1253</v>
      </c>
      <c r="B895" s="760"/>
      <c r="C895" s="760"/>
      <c r="D895" s="760"/>
      <c r="E895" s="760"/>
      <c r="F895" s="760"/>
      <c r="G895" s="760"/>
      <c r="H895" s="760"/>
      <c r="I895" s="760"/>
      <c r="J895" s="760"/>
      <c r="K895" s="760"/>
      <c r="L895" s="760"/>
      <c r="M895" s="760"/>
      <c r="N895" s="760"/>
      <c r="O895" s="760"/>
      <c r="P895" s="760"/>
      <c r="Q895" s="760"/>
      <c r="R895" s="760"/>
      <c r="S895" s="760"/>
      <c r="T895" s="760"/>
      <c r="U895" s="760"/>
      <c r="V895" s="760"/>
      <c r="W895" s="760"/>
      <c r="X895" s="760"/>
      <c r="Y895" s="760"/>
      <c r="Z895" s="760"/>
      <c r="AA895" s="760"/>
      <c r="AB895" s="760"/>
      <c r="AC895" s="760"/>
      <c r="AD895" s="760"/>
      <c r="AE895" s="760"/>
      <c r="AF895" s="760"/>
      <c r="AG895" s="760"/>
      <c r="AH895" s="760"/>
      <c r="AI895" s="760"/>
      <c r="AJ895" s="760"/>
      <c r="AK895" s="760"/>
      <c r="AL895" s="678" t="s">
        <v>1566</v>
      </c>
      <c r="AM895" s="679"/>
      <c r="AN895" s="679"/>
      <c r="AO895" s="679"/>
      <c r="AP895" s="679"/>
      <c r="AQ895" s="679"/>
      <c r="AR895" s="679"/>
      <c r="AS895" s="679"/>
      <c r="AT895" s="679"/>
      <c r="AU895" s="679"/>
      <c r="AV895" s="679"/>
      <c r="AW895" s="679"/>
      <c r="AX895" s="679"/>
      <c r="AY895" s="679"/>
      <c r="AZ895" s="679"/>
      <c r="BA895" s="679"/>
      <c r="BB895" s="819"/>
    </row>
    <row r="896" spans="1:54" ht="12.6" customHeight="1">
      <c r="A896" s="756"/>
      <c r="B896" s="757"/>
      <c r="C896" s="757"/>
      <c r="D896" s="757"/>
      <c r="E896" s="757"/>
      <c r="F896" s="757"/>
      <c r="G896" s="757"/>
      <c r="H896" s="757"/>
      <c r="I896" s="757"/>
      <c r="J896" s="757"/>
      <c r="K896" s="757"/>
      <c r="L896" s="757"/>
      <c r="M896" s="757"/>
      <c r="N896" s="757"/>
      <c r="O896" s="757"/>
      <c r="P896" s="757"/>
      <c r="Q896" s="757"/>
      <c r="R896" s="757"/>
      <c r="S896" s="757"/>
      <c r="T896" s="757"/>
      <c r="U896" s="757"/>
      <c r="V896" s="757"/>
      <c r="W896" s="757"/>
      <c r="X896" s="757"/>
      <c r="Y896" s="757"/>
      <c r="Z896" s="757"/>
      <c r="AA896" s="757"/>
      <c r="AB896" s="757"/>
      <c r="AC896" s="757"/>
      <c r="AD896" s="757"/>
      <c r="AE896" s="757"/>
      <c r="AF896" s="757"/>
      <c r="AG896" s="757"/>
      <c r="AH896" s="757"/>
      <c r="AI896" s="757"/>
      <c r="AJ896" s="757"/>
      <c r="AK896" s="757"/>
      <c r="AL896" s="580" t="s">
        <v>1256</v>
      </c>
      <c r="AM896" s="581"/>
      <c r="AN896" s="581"/>
      <c r="AO896" s="581"/>
      <c r="AP896" s="581"/>
      <c r="AQ896" s="581"/>
      <c r="AR896" s="581"/>
      <c r="AS896" s="581"/>
      <c r="AT896" s="581"/>
      <c r="AU896" s="581"/>
      <c r="AV896" s="581"/>
      <c r="AW896" s="581"/>
      <c r="AX896" s="581"/>
      <c r="AY896" s="581"/>
      <c r="AZ896" s="581"/>
      <c r="BA896" s="581"/>
      <c r="BB896" s="582"/>
    </row>
    <row r="897" spans="1:54" ht="12.6" customHeight="1">
      <c r="A897" s="826" t="s">
        <v>1647</v>
      </c>
      <c r="B897" s="827"/>
      <c r="C897" s="827"/>
      <c r="D897" s="827"/>
      <c r="E897" s="827"/>
      <c r="F897" s="827"/>
      <c r="G897" s="827"/>
      <c r="H897" s="827"/>
      <c r="I897" s="827"/>
      <c r="J897" s="827"/>
      <c r="K897" s="827"/>
      <c r="L897" s="827"/>
      <c r="M897" s="827"/>
      <c r="N897" s="827"/>
      <c r="O897" s="827"/>
      <c r="P897" s="827"/>
      <c r="Q897" s="827"/>
      <c r="R897" s="827"/>
      <c r="S897" s="827"/>
      <c r="T897" s="827"/>
      <c r="U897" s="827"/>
      <c r="V897" s="827"/>
      <c r="W897" s="827"/>
      <c r="X897" s="827"/>
      <c r="Y897" s="827"/>
      <c r="Z897" s="827"/>
      <c r="AA897" s="827"/>
      <c r="AB897" s="827"/>
      <c r="AC897" s="827"/>
      <c r="AD897" s="827"/>
      <c r="AE897" s="827"/>
      <c r="AF897" s="827"/>
      <c r="AG897" s="827"/>
      <c r="AH897" s="827"/>
      <c r="AI897" s="827"/>
      <c r="AJ897" s="827"/>
      <c r="AK897" s="827"/>
      <c r="AL897" s="682"/>
      <c r="AM897" s="683"/>
      <c r="AN897" s="683"/>
      <c r="AO897" s="683"/>
      <c r="AP897" s="683"/>
      <c r="AQ897" s="683"/>
      <c r="AR897" s="683"/>
      <c r="AS897" s="683"/>
      <c r="AT897" s="683"/>
      <c r="AU897" s="683"/>
      <c r="AV897" s="683"/>
      <c r="AW897" s="683"/>
      <c r="AX897" s="683"/>
      <c r="AY897" s="683"/>
      <c r="AZ897" s="683"/>
      <c r="BA897" s="683"/>
      <c r="BB897" s="801"/>
    </row>
    <row r="898" spans="1:54" ht="12.6" customHeight="1">
      <c r="A898" s="826" t="s">
        <v>4890</v>
      </c>
      <c r="B898" s="827"/>
      <c r="C898" s="827"/>
      <c r="D898" s="827"/>
      <c r="E898" s="827"/>
      <c r="F898" s="827"/>
      <c r="G898" s="827"/>
      <c r="H898" s="827"/>
      <c r="I898" s="827"/>
      <c r="J898" s="827"/>
      <c r="K898" s="827"/>
      <c r="L898" s="827"/>
      <c r="M898" s="827"/>
      <c r="N898" s="827"/>
      <c r="O898" s="827"/>
      <c r="P898" s="827"/>
      <c r="Q898" s="827"/>
      <c r="R898" s="827"/>
      <c r="S898" s="827"/>
      <c r="T898" s="827"/>
      <c r="U898" s="827"/>
      <c r="V898" s="827"/>
      <c r="W898" s="827"/>
      <c r="X898" s="827"/>
      <c r="Y898" s="827"/>
      <c r="Z898" s="827"/>
      <c r="AA898" s="827"/>
      <c r="AB898" s="827"/>
      <c r="AC898" s="827"/>
      <c r="AD898" s="827"/>
      <c r="AE898" s="827"/>
      <c r="AF898" s="827"/>
      <c r="AG898" s="827"/>
      <c r="AH898" s="827"/>
      <c r="AI898" s="827"/>
      <c r="AJ898" s="827"/>
      <c r="AK898" s="827"/>
      <c r="AL898" s="682"/>
      <c r="AM898" s="683"/>
      <c r="AN898" s="683"/>
      <c r="AO898" s="683"/>
      <c r="AP898" s="683"/>
      <c r="AQ898" s="683"/>
      <c r="AR898" s="683"/>
      <c r="AS898" s="683"/>
      <c r="AT898" s="683"/>
      <c r="AU898" s="683"/>
      <c r="AV898" s="683"/>
      <c r="AW898" s="683"/>
      <c r="AX898" s="683"/>
      <c r="AY898" s="683"/>
      <c r="AZ898" s="683"/>
      <c r="BA898" s="683"/>
      <c r="BB898" s="801"/>
    </row>
    <row r="899" spans="1:54" ht="12.6" customHeight="1">
      <c r="A899" s="140" t="s">
        <v>4876</v>
      </c>
    </row>
    <row r="900" spans="1:54" ht="15" customHeight="1">
      <c r="A900" s="588"/>
      <c r="B900" s="589"/>
      <c r="C900" s="589"/>
      <c r="D900" s="589"/>
      <c r="E900" s="589"/>
      <c r="F900" s="589"/>
      <c r="G900" s="589"/>
      <c r="H900" s="589"/>
      <c r="I900" s="589"/>
      <c r="J900" s="589"/>
      <c r="K900" s="589"/>
      <c r="L900" s="589"/>
      <c r="M900" s="589"/>
      <c r="N900" s="589"/>
      <c r="O900" s="589"/>
      <c r="P900" s="589"/>
      <c r="Q900" s="589"/>
      <c r="R900" s="589"/>
      <c r="S900" s="589"/>
      <c r="T900" s="589"/>
      <c r="U900" s="589"/>
      <c r="V900" s="589"/>
      <c r="W900" s="589"/>
      <c r="X900" s="589"/>
      <c r="Y900" s="589"/>
      <c r="Z900" s="589"/>
      <c r="AA900" s="589"/>
      <c r="AB900" s="589"/>
      <c r="AC900" s="589"/>
      <c r="AD900" s="589"/>
      <c r="AE900" s="589"/>
      <c r="AF900" s="589"/>
      <c r="AG900" s="589"/>
      <c r="AH900" s="589"/>
      <c r="AI900" s="589"/>
      <c r="AJ900" s="589"/>
      <c r="AK900" s="589"/>
      <c r="AL900" s="589"/>
      <c r="AM900" s="589"/>
      <c r="AN900" s="589"/>
      <c r="AO900" s="589"/>
      <c r="AP900" s="589"/>
      <c r="AQ900" s="589"/>
      <c r="AR900" s="589"/>
      <c r="AS900" s="589"/>
      <c r="AT900" s="589"/>
      <c r="AU900" s="589"/>
      <c r="AV900" s="589"/>
      <c r="AW900" s="589"/>
      <c r="AX900" s="589"/>
      <c r="AY900" s="367"/>
      <c r="AZ900" s="367"/>
      <c r="BA900" s="367"/>
      <c r="BB900" s="367"/>
    </row>
    <row r="901" spans="1:54" ht="15" customHeight="1">
      <c r="A901" s="590"/>
      <c r="B901" s="591"/>
      <c r="C901" s="591"/>
      <c r="D901" s="591"/>
      <c r="E901" s="591"/>
      <c r="F901" s="591"/>
      <c r="G901" s="591"/>
      <c r="H901" s="591"/>
      <c r="I901" s="591"/>
      <c r="J901" s="591"/>
      <c r="K901" s="591"/>
      <c r="L901" s="591"/>
      <c r="M901" s="591"/>
      <c r="N901" s="591"/>
      <c r="O901" s="591"/>
      <c r="P901" s="591"/>
      <c r="Q901" s="591"/>
      <c r="R901" s="591"/>
      <c r="S901" s="591"/>
      <c r="T901" s="591"/>
      <c r="U901" s="591"/>
      <c r="V901" s="591"/>
      <c r="W901" s="591"/>
      <c r="X901" s="591"/>
      <c r="Y901" s="591"/>
      <c r="Z901" s="591"/>
      <c r="AA901" s="591"/>
      <c r="AB901" s="591"/>
      <c r="AC901" s="591"/>
      <c r="AD901" s="591"/>
      <c r="AE901" s="591"/>
      <c r="AF901" s="591"/>
      <c r="AG901" s="591"/>
      <c r="AH901" s="591"/>
      <c r="AI901" s="591"/>
      <c r="AJ901" s="591"/>
      <c r="AK901" s="591"/>
      <c r="AL901" s="591"/>
      <c r="AM901" s="591"/>
      <c r="AN901" s="591"/>
      <c r="AO901" s="591"/>
      <c r="AP901" s="591"/>
      <c r="AQ901" s="591"/>
      <c r="AR901" s="591"/>
      <c r="AS901" s="591"/>
      <c r="AT901" s="591"/>
      <c r="AU901" s="591"/>
      <c r="AV901" s="591"/>
      <c r="AW901" s="591"/>
      <c r="AX901" s="591"/>
      <c r="AY901" s="367"/>
      <c r="AZ901" s="367"/>
      <c r="BA901" s="367"/>
      <c r="BB901" s="367"/>
    </row>
    <row r="902" spans="1:54" ht="12.6" customHeight="1">
      <c r="A902" s="140" t="s">
        <v>4936</v>
      </c>
      <c r="B902" s="140"/>
      <c r="C902" s="140"/>
      <c r="D902" s="140"/>
      <c r="E902" s="140"/>
      <c r="F902" s="140"/>
      <c r="G902" s="140"/>
      <c r="H902" s="140"/>
      <c r="I902" s="140"/>
      <c r="J902" s="140"/>
      <c r="K902" s="140"/>
      <c r="L902" s="140"/>
      <c r="M902" s="140"/>
      <c r="N902" s="140"/>
      <c r="O902" s="140"/>
      <c r="P902" s="140"/>
      <c r="Q902" s="140"/>
      <c r="R902" s="140"/>
      <c r="S902" s="140"/>
      <c r="T902" s="140"/>
      <c r="U902" s="140"/>
      <c r="V902" s="140"/>
      <c r="W902" s="140"/>
      <c r="X902" s="140"/>
      <c r="Y902" s="140"/>
      <c r="Z902" s="140"/>
      <c r="AA902" s="140"/>
      <c r="AB902" s="140"/>
      <c r="AC902" s="140"/>
      <c r="AD902" s="140"/>
      <c r="AE902" s="140"/>
      <c r="AF902" s="140"/>
      <c r="AG902" s="140"/>
      <c r="AH902" s="140"/>
      <c r="AI902" s="140"/>
      <c r="AJ902" s="140"/>
      <c r="AK902" s="140"/>
      <c r="AL902" s="140"/>
      <c r="AM902" s="140"/>
      <c r="AN902" s="140"/>
      <c r="AO902" s="140"/>
      <c r="AP902" s="140"/>
      <c r="AQ902" s="140"/>
      <c r="AR902" s="140"/>
      <c r="AS902" s="140"/>
      <c r="AT902" s="140"/>
      <c r="AU902" s="140"/>
      <c r="AV902" s="140"/>
      <c r="AW902" s="140"/>
      <c r="AX902" s="140"/>
      <c r="AY902" s="140"/>
      <c r="AZ902" s="140"/>
      <c r="BA902" s="140"/>
      <c r="BB902" s="140"/>
    </row>
    <row r="903" spans="1:54" ht="12.6" customHeight="1">
      <c r="A903" s="140"/>
      <c r="B903" s="140" t="s">
        <v>1648</v>
      </c>
      <c r="C903" s="140"/>
      <c r="D903" s="140"/>
      <c r="E903" s="140"/>
      <c r="F903" s="140"/>
      <c r="G903" s="140"/>
      <c r="H903" s="140"/>
      <c r="I903" s="140"/>
      <c r="J903" s="140"/>
      <c r="K903" s="140"/>
      <c r="L903" s="140"/>
      <c r="M903" s="140"/>
      <c r="N903" s="140"/>
      <c r="O903" s="140"/>
      <c r="P903" s="140"/>
      <c r="Q903" s="140"/>
      <c r="R903" s="140"/>
      <c r="S903" s="140"/>
      <c r="T903" s="140"/>
      <c r="U903" s="140"/>
      <c r="V903" s="140"/>
      <c r="W903" s="140"/>
      <c r="X903" s="140"/>
      <c r="Y903" s="140"/>
      <c r="Z903" s="140"/>
      <c r="AA903" s="140"/>
      <c r="AB903" s="140"/>
      <c r="AC903" s="140"/>
      <c r="AD903" s="140"/>
      <c r="AE903" s="140"/>
      <c r="AF903" s="140"/>
      <c r="AG903" s="140"/>
      <c r="AH903" s="140"/>
      <c r="AI903" s="140"/>
      <c r="AJ903" s="140"/>
      <c r="AK903" s="140"/>
      <c r="AL903" s="140"/>
      <c r="AM903" s="140"/>
      <c r="AN903" s="140"/>
      <c r="AO903" s="140"/>
      <c r="AP903" s="140"/>
      <c r="AQ903" s="140"/>
      <c r="AR903" s="140"/>
      <c r="AS903" s="140"/>
      <c r="AT903" s="140"/>
      <c r="AU903" s="140"/>
      <c r="AV903" s="140"/>
      <c r="AW903" s="140"/>
      <c r="AX903" s="140"/>
      <c r="AY903" s="140"/>
      <c r="AZ903" s="140"/>
      <c r="BA903" s="140"/>
      <c r="BB903" s="140"/>
    </row>
    <row r="904" spans="1:54" ht="12.6" customHeight="1">
      <c r="A904" s="141"/>
      <c r="B904" s="142"/>
      <c r="C904" s="142"/>
      <c r="D904" s="142"/>
      <c r="E904" s="142"/>
      <c r="F904" s="142"/>
      <c r="G904" s="142"/>
      <c r="H904" s="142"/>
      <c r="I904" s="142"/>
      <c r="J904" s="142"/>
      <c r="K904" s="142"/>
      <c r="L904" s="142"/>
      <c r="M904" s="142"/>
      <c r="N904" s="142"/>
      <c r="O904" s="142"/>
      <c r="P904" s="142"/>
      <c r="Q904" s="114"/>
      <c r="R904" s="142"/>
      <c r="S904" s="157"/>
      <c r="T904" s="940" t="s">
        <v>1649</v>
      </c>
      <c r="U904" s="941"/>
      <c r="V904" s="941"/>
      <c r="W904" s="941"/>
      <c r="X904" s="941"/>
      <c r="Y904" s="941"/>
      <c r="Z904" s="942"/>
      <c r="AA904" s="678" t="s">
        <v>1650</v>
      </c>
      <c r="AB904" s="679"/>
      <c r="AC904" s="679"/>
      <c r="AD904" s="679"/>
      <c r="AE904" s="679"/>
      <c r="AF904" s="679"/>
      <c r="AG904" s="679"/>
      <c r="AH904" s="679"/>
      <c r="AI904" s="679"/>
      <c r="AJ904" s="679"/>
      <c r="AK904" s="679"/>
      <c r="AL904" s="819"/>
      <c r="AM904" s="678"/>
      <c r="AN904" s="679"/>
      <c r="AO904" s="679"/>
      <c r="AP904" s="679"/>
      <c r="AQ904" s="679"/>
      <c r="AR904" s="679"/>
      <c r="AS904" s="679"/>
      <c r="AT904" s="679"/>
      <c r="AU904" s="679"/>
      <c r="AV904" s="679"/>
      <c r="AW904" s="679"/>
      <c r="AX904" s="679"/>
      <c r="AY904" s="679"/>
      <c r="AZ904" s="679"/>
      <c r="BA904" s="679"/>
      <c r="BB904" s="819"/>
    </row>
    <row r="905" spans="1:54" ht="12.6" customHeight="1">
      <c r="A905" s="143"/>
      <c r="B905" s="144"/>
      <c r="C905" s="144"/>
      <c r="D905" s="144"/>
      <c r="E905" s="144"/>
      <c r="F905" s="144"/>
      <c r="G905" s="144"/>
      <c r="H905" s="144"/>
      <c r="I905" s="144"/>
      <c r="J905" s="144"/>
      <c r="K905" s="144"/>
      <c r="L905" s="144"/>
      <c r="M905" s="144"/>
      <c r="N905" s="144"/>
      <c r="O905" s="144"/>
      <c r="P905" s="144"/>
      <c r="Q905" s="103"/>
      <c r="R905" s="106"/>
      <c r="S905" s="197"/>
      <c r="T905" s="753"/>
      <c r="U905" s="754"/>
      <c r="V905" s="754"/>
      <c r="W905" s="754"/>
      <c r="X905" s="754"/>
      <c r="Y905" s="754"/>
      <c r="Z905" s="755"/>
      <c r="AA905" s="580" t="s">
        <v>1651</v>
      </c>
      <c r="AB905" s="581"/>
      <c r="AC905" s="581"/>
      <c r="AD905" s="581"/>
      <c r="AE905" s="581"/>
      <c r="AF905" s="581"/>
      <c r="AG905" s="581"/>
      <c r="AH905" s="581"/>
      <c r="AI905" s="581"/>
      <c r="AJ905" s="581"/>
      <c r="AK905" s="581"/>
      <c r="AL905" s="582"/>
      <c r="AM905" s="580" t="s">
        <v>1652</v>
      </c>
      <c r="AN905" s="581"/>
      <c r="AO905" s="581"/>
      <c r="AP905" s="581"/>
      <c r="AQ905" s="581"/>
      <c r="AR905" s="581"/>
      <c r="AS905" s="581"/>
      <c r="AT905" s="581"/>
      <c r="AU905" s="581"/>
      <c r="AV905" s="581"/>
      <c r="AW905" s="581"/>
      <c r="AX905" s="581"/>
      <c r="AY905" s="581"/>
      <c r="AZ905" s="581"/>
      <c r="BA905" s="581"/>
      <c r="BB905" s="582"/>
    </row>
    <row r="906" spans="1:54" ht="12.6" customHeight="1">
      <c r="A906" s="580" t="s">
        <v>1653</v>
      </c>
      <c r="B906" s="581"/>
      <c r="C906" s="581"/>
      <c r="D906" s="581"/>
      <c r="E906" s="581"/>
      <c r="F906" s="581"/>
      <c r="G906" s="581"/>
      <c r="H906" s="581"/>
      <c r="I906" s="581"/>
      <c r="J906" s="581"/>
      <c r="K906" s="581"/>
      <c r="L906" s="581"/>
      <c r="M906" s="581"/>
      <c r="N906" s="581"/>
      <c r="O906" s="581"/>
      <c r="P906" s="581"/>
      <c r="Q906" s="581"/>
      <c r="R906" s="581"/>
      <c r="S906" s="582"/>
      <c r="T906" s="580" t="s">
        <v>1518</v>
      </c>
      <c r="U906" s="581"/>
      <c r="V906" s="581"/>
      <c r="W906" s="581"/>
      <c r="X906" s="581"/>
      <c r="Y906" s="581"/>
      <c r="Z906" s="582"/>
      <c r="AA906" s="580" t="s">
        <v>1654</v>
      </c>
      <c r="AB906" s="581"/>
      <c r="AC906" s="581"/>
      <c r="AD906" s="581"/>
      <c r="AE906" s="581"/>
      <c r="AF906" s="581"/>
      <c r="AG906" s="581"/>
      <c r="AH906" s="581"/>
      <c r="AI906" s="581"/>
      <c r="AJ906" s="581"/>
      <c r="AK906" s="581"/>
      <c r="AL906" s="582"/>
      <c r="AM906" s="580" t="s">
        <v>1655</v>
      </c>
      <c r="AN906" s="581"/>
      <c r="AO906" s="581"/>
      <c r="AP906" s="581"/>
      <c r="AQ906" s="581"/>
      <c r="AR906" s="581"/>
      <c r="AS906" s="581"/>
      <c r="AT906" s="581"/>
      <c r="AU906" s="581"/>
      <c r="AV906" s="581"/>
      <c r="AW906" s="581"/>
      <c r="AX906" s="581"/>
      <c r="AY906" s="581"/>
      <c r="AZ906" s="581"/>
      <c r="BA906" s="581"/>
      <c r="BB906" s="582"/>
    </row>
    <row r="907" spans="1:54" ht="12.6" customHeight="1">
      <c r="A907" s="143"/>
      <c r="B907" s="144"/>
      <c r="C907" s="144"/>
      <c r="D907" s="144"/>
      <c r="E907" s="144"/>
      <c r="F907" s="144"/>
      <c r="G907" s="144"/>
      <c r="H907" s="144"/>
      <c r="I907" s="144"/>
      <c r="J907" s="144"/>
      <c r="K907" s="144"/>
      <c r="L907" s="144"/>
      <c r="M907" s="144"/>
      <c r="N907" s="144"/>
      <c r="O907" s="144"/>
      <c r="P907" s="144"/>
      <c r="Q907" s="103"/>
      <c r="R907" s="106"/>
      <c r="S907" s="197"/>
      <c r="T907" s="580" t="s">
        <v>1656</v>
      </c>
      <c r="U907" s="581"/>
      <c r="V907" s="581"/>
      <c r="W907" s="581"/>
      <c r="X907" s="581"/>
      <c r="Y907" s="581"/>
      <c r="Z907" s="582"/>
      <c r="AA907" s="580" t="s">
        <v>1410</v>
      </c>
      <c r="AB907" s="581"/>
      <c r="AC907" s="581"/>
      <c r="AD907" s="581"/>
      <c r="AE907" s="581"/>
      <c r="AF907" s="581"/>
      <c r="AG907" s="581"/>
      <c r="AH907" s="581"/>
      <c r="AI907" s="581"/>
      <c r="AJ907" s="581"/>
      <c r="AK907" s="581"/>
      <c r="AL907" s="582"/>
      <c r="AM907" s="580" t="s">
        <v>1657</v>
      </c>
      <c r="AN907" s="581"/>
      <c r="AO907" s="581"/>
      <c r="AP907" s="581"/>
      <c r="AQ907" s="581"/>
      <c r="AR907" s="581"/>
      <c r="AS907" s="581"/>
      <c r="AT907" s="581"/>
      <c r="AU907" s="581"/>
      <c r="AV907" s="581"/>
      <c r="AW907" s="581"/>
      <c r="AX907" s="581"/>
      <c r="AY907" s="581"/>
      <c r="AZ907" s="581"/>
      <c r="BA907" s="581"/>
      <c r="BB907" s="582"/>
    </row>
    <row r="908" spans="1:54" ht="12.6" customHeight="1">
      <c r="A908" s="583" t="s">
        <v>1399</v>
      </c>
      <c r="B908" s="584"/>
      <c r="C908" s="584"/>
      <c r="D908" s="584"/>
      <c r="E908" s="584"/>
      <c r="F908" s="584"/>
      <c r="G908" s="584"/>
      <c r="H908" s="584"/>
      <c r="I908" s="584"/>
      <c r="J908" s="584"/>
      <c r="K908" s="584"/>
      <c r="L908" s="584"/>
      <c r="M908" s="584"/>
      <c r="N908" s="584"/>
      <c r="O908" s="584"/>
      <c r="P908" s="584"/>
      <c r="Q908" s="584"/>
      <c r="R908" s="584"/>
      <c r="S908" s="585"/>
      <c r="T908" s="583" t="s">
        <v>1400</v>
      </c>
      <c r="U908" s="584"/>
      <c r="V908" s="584"/>
      <c r="W908" s="584"/>
      <c r="X908" s="584"/>
      <c r="Y908" s="584"/>
      <c r="Z908" s="585"/>
      <c r="AA908" s="583" t="s">
        <v>1401</v>
      </c>
      <c r="AB908" s="584"/>
      <c r="AC908" s="584"/>
      <c r="AD908" s="584"/>
      <c r="AE908" s="584"/>
      <c r="AF908" s="584"/>
      <c r="AG908" s="584"/>
      <c r="AH908" s="584"/>
      <c r="AI908" s="584"/>
      <c r="AJ908" s="584"/>
      <c r="AK908" s="584"/>
      <c r="AL908" s="585"/>
      <c r="AM908" s="583" t="s">
        <v>1402</v>
      </c>
      <c r="AN908" s="584"/>
      <c r="AO908" s="584"/>
      <c r="AP908" s="584"/>
      <c r="AQ908" s="584"/>
      <c r="AR908" s="584"/>
      <c r="AS908" s="584"/>
      <c r="AT908" s="584"/>
      <c r="AU908" s="584"/>
      <c r="AV908" s="584"/>
      <c r="AW908" s="584"/>
      <c r="AX908" s="584"/>
      <c r="AY908" s="584"/>
      <c r="AZ908" s="584"/>
      <c r="BA908" s="584"/>
      <c r="BB908" s="585"/>
    </row>
    <row r="909" spans="1:54" ht="24.75" customHeight="1">
      <c r="A909" s="930" t="s">
        <v>1658</v>
      </c>
      <c r="B909" s="931"/>
      <c r="C909" s="931"/>
      <c r="D909" s="931"/>
      <c r="E909" s="931"/>
      <c r="F909" s="931"/>
      <c r="G909" s="931"/>
      <c r="H909" s="931"/>
      <c r="I909" s="931"/>
      <c r="J909" s="931"/>
      <c r="K909" s="931"/>
      <c r="L909" s="931"/>
      <c r="M909" s="931"/>
      <c r="N909" s="931"/>
      <c r="O909" s="931"/>
      <c r="P909" s="931"/>
      <c r="Q909" s="931"/>
      <c r="R909" s="931"/>
      <c r="S909" s="932"/>
      <c r="T909" s="933"/>
      <c r="U909" s="848"/>
      <c r="V909" s="848"/>
      <c r="W909" s="848"/>
      <c r="X909" s="848"/>
      <c r="Y909" s="848"/>
      <c r="Z909" s="934"/>
      <c r="AA909" s="928"/>
      <c r="AB909" s="928"/>
      <c r="AC909" s="928"/>
      <c r="AD909" s="928"/>
      <c r="AE909" s="928"/>
      <c r="AF909" s="928"/>
      <c r="AG909" s="928"/>
      <c r="AH909" s="928"/>
      <c r="AI909" s="928"/>
      <c r="AJ909" s="928"/>
      <c r="AK909" s="928"/>
      <c r="AL909" s="928"/>
      <c r="AM909" s="929"/>
      <c r="AN909" s="929"/>
      <c r="AO909" s="929"/>
      <c r="AP909" s="929"/>
      <c r="AQ909" s="929"/>
      <c r="AR909" s="929"/>
      <c r="AS909" s="929"/>
      <c r="AT909" s="929"/>
      <c r="AU909" s="929"/>
      <c r="AV909" s="929"/>
      <c r="AW909" s="929"/>
      <c r="AX909" s="929"/>
      <c r="AY909" s="929"/>
      <c r="AZ909" s="929"/>
      <c r="BA909" s="929"/>
      <c r="BB909" s="929"/>
    </row>
    <row r="910" spans="1:54" ht="24" customHeight="1">
      <c r="A910" s="937" t="s">
        <v>1658</v>
      </c>
      <c r="B910" s="938"/>
      <c r="C910" s="938"/>
      <c r="D910" s="938"/>
      <c r="E910" s="938"/>
      <c r="F910" s="938"/>
      <c r="G910" s="938"/>
      <c r="H910" s="938"/>
      <c r="I910" s="938"/>
      <c r="J910" s="938"/>
      <c r="K910" s="938"/>
      <c r="L910" s="938"/>
      <c r="M910" s="938"/>
      <c r="N910" s="938"/>
      <c r="O910" s="938"/>
      <c r="P910" s="938"/>
      <c r="Q910" s="938" t="e">
        <f>SUM(#REF!)</f>
        <v>#REF!</v>
      </c>
      <c r="R910" s="938"/>
      <c r="S910" s="939"/>
      <c r="T910" s="925"/>
      <c r="U910" s="926"/>
      <c r="V910" s="926"/>
      <c r="W910" s="926"/>
      <c r="X910" s="926"/>
      <c r="Y910" s="926"/>
      <c r="Z910" s="927"/>
      <c r="AA910" s="928"/>
      <c r="AB910" s="928"/>
      <c r="AC910" s="928"/>
      <c r="AD910" s="928"/>
      <c r="AE910" s="928"/>
      <c r="AF910" s="928"/>
      <c r="AG910" s="928"/>
      <c r="AH910" s="928"/>
      <c r="AI910" s="928"/>
      <c r="AJ910" s="928"/>
      <c r="AK910" s="928"/>
      <c r="AL910" s="928"/>
      <c r="AM910" s="929"/>
      <c r="AN910" s="929"/>
      <c r="AO910" s="929"/>
      <c r="AP910" s="929"/>
      <c r="AQ910" s="929"/>
      <c r="AR910" s="929"/>
      <c r="AS910" s="929"/>
      <c r="AT910" s="929"/>
      <c r="AU910" s="929"/>
      <c r="AV910" s="929"/>
      <c r="AW910" s="929"/>
      <c r="AX910" s="929"/>
      <c r="AY910" s="929"/>
      <c r="AZ910" s="929"/>
      <c r="BA910" s="929"/>
      <c r="BB910" s="929"/>
    </row>
    <row r="911" spans="1:54" ht="12.6" customHeight="1">
      <c r="A911" s="930" t="s">
        <v>1659</v>
      </c>
      <c r="B911" s="931"/>
      <c r="C911" s="931"/>
      <c r="D911" s="931"/>
      <c r="E911" s="931"/>
      <c r="F911" s="931"/>
      <c r="G911" s="931"/>
      <c r="H911" s="931"/>
      <c r="I911" s="931"/>
      <c r="J911" s="931"/>
      <c r="K911" s="931"/>
      <c r="L911" s="931"/>
      <c r="M911" s="931"/>
      <c r="N911" s="931"/>
      <c r="O911" s="931"/>
      <c r="P911" s="931"/>
      <c r="Q911" s="931" t="e">
        <f>SUM(#REF!)</f>
        <v>#REF!</v>
      </c>
      <c r="R911" s="931"/>
      <c r="S911" s="932"/>
      <c r="T911" s="933"/>
      <c r="U911" s="848"/>
      <c r="V911" s="848"/>
      <c r="W911" s="848"/>
      <c r="X911" s="848"/>
      <c r="Y911" s="848"/>
      <c r="Z911" s="934"/>
      <c r="AA911" s="935"/>
      <c r="AB911" s="853"/>
      <c r="AC911" s="853"/>
      <c r="AD911" s="853"/>
      <c r="AE911" s="853"/>
      <c r="AF911" s="853"/>
      <c r="AG911" s="853"/>
      <c r="AH911" s="853"/>
      <c r="AI911" s="853"/>
      <c r="AJ911" s="853"/>
      <c r="AK911" s="853"/>
      <c r="AL911" s="936"/>
      <c r="AM911" s="933"/>
      <c r="AN911" s="848"/>
      <c r="AO911" s="848"/>
      <c r="AP911" s="848"/>
      <c r="AQ911" s="848"/>
      <c r="AR911" s="848"/>
      <c r="AS911" s="848"/>
      <c r="AT911" s="848"/>
      <c r="AU911" s="848"/>
      <c r="AV911" s="848"/>
      <c r="AW911" s="848"/>
      <c r="AX911" s="848"/>
      <c r="AY911" s="848"/>
      <c r="AZ911" s="848"/>
      <c r="BA911" s="848"/>
      <c r="BB911" s="934"/>
    </row>
    <row r="912" spans="1:54" ht="12.6" customHeight="1">
      <c r="A912" s="930" t="s">
        <v>1660</v>
      </c>
      <c r="B912" s="931"/>
      <c r="C912" s="931"/>
      <c r="D912" s="931"/>
      <c r="E912" s="931"/>
      <c r="F912" s="931"/>
      <c r="G912" s="931"/>
      <c r="H912" s="931"/>
      <c r="I912" s="931"/>
      <c r="J912" s="931"/>
      <c r="K912" s="931"/>
      <c r="L912" s="931"/>
      <c r="M912" s="931"/>
      <c r="N912" s="931"/>
      <c r="O912" s="931"/>
      <c r="P912" s="931"/>
      <c r="Q912" s="931" t="e">
        <f>SUM(#REF!)</f>
        <v>#REF!</v>
      </c>
      <c r="R912" s="931"/>
      <c r="S912" s="932"/>
      <c r="T912" s="933"/>
      <c r="U912" s="848"/>
      <c r="V912" s="848"/>
      <c r="W912" s="848"/>
      <c r="X912" s="848"/>
      <c r="Y912" s="848"/>
      <c r="Z912" s="934"/>
      <c r="AA912" s="935"/>
      <c r="AB912" s="853"/>
      <c r="AC912" s="853"/>
      <c r="AD912" s="853"/>
      <c r="AE912" s="853"/>
      <c r="AF912" s="853"/>
      <c r="AG912" s="853"/>
      <c r="AH912" s="853"/>
      <c r="AI912" s="853"/>
      <c r="AJ912" s="853"/>
      <c r="AK912" s="853"/>
      <c r="AL912" s="936"/>
      <c r="AM912" s="933"/>
      <c r="AN912" s="848"/>
      <c r="AO912" s="848"/>
      <c r="AP912" s="848"/>
      <c r="AQ912" s="848"/>
      <c r="AR912" s="848"/>
      <c r="AS912" s="848"/>
      <c r="AT912" s="848"/>
      <c r="AU912" s="848"/>
      <c r="AV912" s="848"/>
      <c r="AW912" s="848"/>
      <c r="AX912" s="848"/>
      <c r="AY912" s="848"/>
      <c r="AZ912" s="848"/>
      <c r="BA912" s="848"/>
      <c r="BB912" s="934"/>
    </row>
    <row r="913" spans="1:54" ht="12.6" customHeight="1">
      <c r="A913" s="930" t="s">
        <v>1661</v>
      </c>
      <c r="B913" s="931"/>
      <c r="C913" s="931"/>
      <c r="D913" s="931"/>
      <c r="E913" s="931"/>
      <c r="F913" s="931"/>
      <c r="G913" s="931"/>
      <c r="H913" s="931"/>
      <c r="I913" s="931"/>
      <c r="J913" s="931"/>
      <c r="K913" s="931"/>
      <c r="L913" s="931"/>
      <c r="M913" s="931"/>
      <c r="N913" s="931"/>
      <c r="O913" s="931"/>
      <c r="P913" s="931"/>
      <c r="Q913" s="931" t="e">
        <f>SUM(#REF!)</f>
        <v>#REF!</v>
      </c>
      <c r="R913" s="931"/>
      <c r="S913" s="932"/>
      <c r="T913" s="933"/>
      <c r="U913" s="848"/>
      <c r="V913" s="848"/>
      <c r="W913" s="848"/>
      <c r="X913" s="848"/>
      <c r="Y913" s="848"/>
      <c r="Z913" s="934"/>
      <c r="AA913" s="935"/>
      <c r="AB913" s="853"/>
      <c r="AC913" s="853"/>
      <c r="AD913" s="853"/>
      <c r="AE913" s="853"/>
      <c r="AF913" s="853"/>
      <c r="AG913" s="853"/>
      <c r="AH913" s="853"/>
      <c r="AI913" s="853"/>
      <c r="AJ913" s="853"/>
      <c r="AK913" s="853"/>
      <c r="AL913" s="936"/>
      <c r="AM913" s="933"/>
      <c r="AN913" s="848"/>
      <c r="AO913" s="848"/>
      <c r="AP913" s="848"/>
      <c r="AQ913" s="848"/>
      <c r="AR913" s="848"/>
      <c r="AS913" s="848"/>
      <c r="AT913" s="848"/>
      <c r="AU913" s="848"/>
      <c r="AV913" s="848"/>
      <c r="AW913" s="848"/>
      <c r="AX913" s="848"/>
      <c r="AY913" s="848"/>
      <c r="AZ913" s="848"/>
      <c r="BA913" s="848"/>
      <c r="BB913" s="934"/>
    </row>
    <row r="914" spans="1:54" ht="12.6" customHeight="1">
      <c r="A914" s="930" t="s">
        <v>1662</v>
      </c>
      <c r="B914" s="931"/>
      <c r="C914" s="931"/>
      <c r="D914" s="931"/>
      <c r="E914" s="931"/>
      <c r="F914" s="931"/>
      <c r="G914" s="931"/>
      <c r="H914" s="931"/>
      <c r="I914" s="931"/>
      <c r="J914" s="931"/>
      <c r="K914" s="931"/>
      <c r="L914" s="931"/>
      <c r="M914" s="931"/>
      <c r="N914" s="931"/>
      <c r="O914" s="931"/>
      <c r="P914" s="931"/>
      <c r="Q914" s="931" t="e">
        <f>SUM(#REF!)</f>
        <v>#REF!</v>
      </c>
      <c r="R914" s="931"/>
      <c r="S914" s="932"/>
      <c r="T914" s="933"/>
      <c r="U914" s="848"/>
      <c r="V914" s="848"/>
      <c r="W914" s="848"/>
      <c r="X914" s="848"/>
      <c r="Y914" s="848"/>
      <c r="Z914" s="934"/>
      <c r="AA914" s="935"/>
      <c r="AB914" s="853"/>
      <c r="AC914" s="853"/>
      <c r="AD914" s="853"/>
      <c r="AE914" s="853"/>
      <c r="AF914" s="853"/>
      <c r="AG914" s="853"/>
      <c r="AH914" s="853"/>
      <c r="AI914" s="853"/>
      <c r="AJ914" s="853"/>
      <c r="AK914" s="853"/>
      <c r="AL914" s="936"/>
      <c r="AM914" s="933"/>
      <c r="AN914" s="848"/>
      <c r="AO914" s="848"/>
      <c r="AP914" s="848"/>
      <c r="AQ914" s="848"/>
      <c r="AR914" s="848"/>
      <c r="AS914" s="848"/>
      <c r="AT914" s="848"/>
      <c r="AU914" s="848"/>
      <c r="AV914" s="848"/>
      <c r="AW914" s="848"/>
      <c r="AX914" s="848"/>
      <c r="AY914" s="848"/>
      <c r="AZ914" s="848"/>
      <c r="BA914" s="848"/>
      <c r="BB914" s="934"/>
    </row>
    <row r="915" spans="1:54" ht="12.6" customHeight="1">
      <c r="A915" s="930" t="s">
        <v>1663</v>
      </c>
      <c r="B915" s="931"/>
      <c r="C915" s="931"/>
      <c r="D915" s="931"/>
      <c r="E915" s="931"/>
      <c r="F915" s="931"/>
      <c r="G915" s="931"/>
      <c r="H915" s="931"/>
      <c r="I915" s="931"/>
      <c r="J915" s="931"/>
      <c r="K915" s="931"/>
      <c r="L915" s="931"/>
      <c r="M915" s="931"/>
      <c r="N915" s="931"/>
      <c r="O915" s="931"/>
      <c r="P915" s="931"/>
      <c r="Q915" s="931" t="e">
        <f>SUM(#REF!)</f>
        <v>#REF!</v>
      </c>
      <c r="R915" s="931"/>
      <c r="S915" s="932"/>
      <c r="T915" s="925"/>
      <c r="U915" s="926"/>
      <c r="V915" s="926"/>
      <c r="W915" s="926"/>
      <c r="X915" s="926"/>
      <c r="Y915" s="926"/>
      <c r="Z915" s="927"/>
      <c r="AA915" s="928"/>
      <c r="AB915" s="928"/>
      <c r="AC915" s="928"/>
      <c r="AD915" s="928"/>
      <c r="AE915" s="928"/>
      <c r="AF915" s="928"/>
      <c r="AG915" s="928"/>
      <c r="AH915" s="928"/>
      <c r="AI915" s="928"/>
      <c r="AJ915" s="928"/>
      <c r="AK915" s="928"/>
      <c r="AL915" s="928"/>
      <c r="AM915" s="929"/>
      <c r="AN915" s="929"/>
      <c r="AO915" s="929"/>
      <c r="AP915" s="929"/>
      <c r="AQ915" s="929"/>
      <c r="AR915" s="929"/>
      <c r="AS915" s="929"/>
      <c r="AT915" s="929"/>
      <c r="AU915" s="929"/>
      <c r="AV915" s="929"/>
      <c r="AW915" s="929"/>
      <c r="AX915" s="929"/>
      <c r="AY915" s="929"/>
      <c r="AZ915" s="929"/>
      <c r="BA915" s="929"/>
      <c r="BB915" s="929"/>
    </row>
    <row r="916" spans="1:54" ht="12.6" customHeight="1">
      <c r="A916" s="922" t="s">
        <v>1664</v>
      </c>
      <c r="B916" s="923"/>
      <c r="C916" s="923"/>
      <c r="D916" s="923"/>
      <c r="E916" s="923"/>
      <c r="F916" s="923"/>
      <c r="G916" s="923"/>
      <c r="H916" s="923"/>
      <c r="I916" s="923"/>
      <c r="J916" s="923"/>
      <c r="K916" s="923"/>
      <c r="L916" s="923"/>
      <c r="M916" s="923"/>
      <c r="N916" s="923"/>
      <c r="O916" s="923"/>
      <c r="P916" s="923"/>
      <c r="Q916" s="923" t="e">
        <f>SUM(#REF!)</f>
        <v>#REF!</v>
      </c>
      <c r="R916" s="923"/>
      <c r="S916" s="924"/>
      <c r="T916" s="925"/>
      <c r="U916" s="926"/>
      <c r="V916" s="926"/>
      <c r="W916" s="926"/>
      <c r="X916" s="926"/>
      <c r="Y916" s="926"/>
      <c r="Z916" s="927"/>
      <c r="AA916" s="928"/>
      <c r="AB916" s="928"/>
      <c r="AC916" s="928"/>
      <c r="AD916" s="928"/>
      <c r="AE916" s="928"/>
      <c r="AF916" s="928"/>
      <c r="AG916" s="928"/>
      <c r="AH916" s="928"/>
      <c r="AI916" s="928"/>
      <c r="AJ916" s="928"/>
      <c r="AK916" s="928"/>
      <c r="AL916" s="928"/>
      <c r="AM916" s="929"/>
      <c r="AN916" s="929"/>
      <c r="AO916" s="929"/>
      <c r="AP916" s="929"/>
      <c r="AQ916" s="929"/>
      <c r="AR916" s="929"/>
      <c r="AS916" s="929"/>
      <c r="AT916" s="929"/>
      <c r="AU916" s="929"/>
      <c r="AV916" s="929"/>
      <c r="AW916" s="929"/>
      <c r="AX916" s="929"/>
      <c r="AY916" s="929"/>
      <c r="AZ916" s="929"/>
      <c r="BA916" s="929"/>
      <c r="BB916" s="929"/>
    </row>
    <row r="917" spans="1:54" ht="12.6" customHeight="1">
      <c r="A917" s="930" t="s">
        <v>1639</v>
      </c>
      <c r="B917" s="931"/>
      <c r="C917" s="931"/>
      <c r="D917" s="931"/>
      <c r="E917" s="931"/>
      <c r="F917" s="931"/>
      <c r="G917" s="931"/>
      <c r="H917" s="931"/>
      <c r="I917" s="931"/>
      <c r="J917" s="931"/>
      <c r="K917" s="931"/>
      <c r="L917" s="931"/>
      <c r="M917" s="931"/>
      <c r="N917" s="931"/>
      <c r="O917" s="931"/>
      <c r="P917" s="931"/>
      <c r="Q917" s="931" t="e">
        <f>SUM(#REF!)</f>
        <v>#REF!</v>
      </c>
      <c r="R917" s="931"/>
      <c r="S917" s="932"/>
      <c r="T917" s="933"/>
      <c r="U917" s="848"/>
      <c r="V917" s="848"/>
      <c r="W917" s="848"/>
      <c r="X917" s="848"/>
      <c r="Y917" s="848"/>
      <c r="Z917" s="934"/>
      <c r="AA917" s="935"/>
      <c r="AB917" s="853"/>
      <c r="AC917" s="853"/>
      <c r="AD917" s="853"/>
      <c r="AE917" s="853"/>
      <c r="AF917" s="853"/>
      <c r="AG917" s="853"/>
      <c r="AH917" s="853"/>
      <c r="AI917" s="853"/>
      <c r="AJ917" s="853"/>
      <c r="AK917" s="853"/>
      <c r="AL917" s="936"/>
      <c r="AM917" s="933"/>
      <c r="AN917" s="848"/>
      <c r="AO917" s="848"/>
      <c r="AP917" s="848"/>
      <c r="AQ917" s="848"/>
      <c r="AR917" s="848"/>
      <c r="AS917" s="848"/>
      <c r="AT917" s="848"/>
      <c r="AU917" s="848"/>
      <c r="AV917" s="848"/>
      <c r="AW917" s="848"/>
      <c r="AX917" s="848"/>
      <c r="AY917" s="848"/>
      <c r="AZ917" s="848"/>
      <c r="BA917" s="848"/>
      <c r="BB917" s="934"/>
    </row>
    <row r="918" spans="1:54" ht="26.25" customHeight="1">
      <c r="A918" s="930" t="s">
        <v>1640</v>
      </c>
      <c r="B918" s="931"/>
      <c r="C918" s="931"/>
      <c r="D918" s="931"/>
      <c r="E918" s="931"/>
      <c r="F918" s="931"/>
      <c r="G918" s="931"/>
      <c r="H918" s="931"/>
      <c r="I918" s="931"/>
      <c r="J918" s="931"/>
      <c r="K918" s="931"/>
      <c r="L918" s="931"/>
      <c r="M918" s="931"/>
      <c r="N918" s="931"/>
      <c r="O918" s="931"/>
      <c r="P918" s="931"/>
      <c r="Q918" s="931" t="e">
        <f>SUM(#REF!)</f>
        <v>#REF!</v>
      </c>
      <c r="R918" s="931"/>
      <c r="S918" s="932"/>
      <c r="T918" s="933"/>
      <c r="U918" s="848"/>
      <c r="V918" s="848"/>
      <c r="W918" s="848"/>
      <c r="X918" s="848"/>
      <c r="Y918" s="848"/>
      <c r="Z918" s="934"/>
      <c r="AA918" s="935"/>
      <c r="AB918" s="853"/>
      <c r="AC918" s="853"/>
      <c r="AD918" s="853"/>
      <c r="AE918" s="853"/>
      <c r="AF918" s="853"/>
      <c r="AG918" s="853"/>
      <c r="AH918" s="853"/>
      <c r="AI918" s="853"/>
      <c r="AJ918" s="853"/>
      <c r="AK918" s="853"/>
      <c r="AL918" s="936"/>
      <c r="AM918" s="933"/>
      <c r="AN918" s="848"/>
      <c r="AO918" s="848"/>
      <c r="AP918" s="848"/>
      <c r="AQ918" s="848"/>
      <c r="AR918" s="848"/>
      <c r="AS918" s="848"/>
      <c r="AT918" s="848"/>
      <c r="AU918" s="848"/>
      <c r="AV918" s="848"/>
      <c r="AW918" s="848"/>
      <c r="AX918" s="848"/>
      <c r="AY918" s="848"/>
      <c r="AZ918" s="848"/>
      <c r="BA918" s="848"/>
      <c r="BB918" s="934"/>
    </row>
    <row r="919" spans="1:54" ht="12.6" customHeight="1">
      <c r="A919" s="930" t="s">
        <v>1641</v>
      </c>
      <c r="B919" s="931"/>
      <c r="C919" s="931"/>
      <c r="D919" s="931"/>
      <c r="E919" s="931"/>
      <c r="F919" s="931"/>
      <c r="G919" s="931"/>
      <c r="H919" s="931"/>
      <c r="I919" s="931"/>
      <c r="J919" s="931"/>
      <c r="K919" s="931"/>
      <c r="L919" s="931"/>
      <c r="M919" s="931"/>
      <c r="N919" s="931"/>
      <c r="O919" s="931"/>
      <c r="P919" s="931"/>
      <c r="Q919" s="931" t="e">
        <f>SUM(#REF!)</f>
        <v>#REF!</v>
      </c>
      <c r="R919" s="931"/>
      <c r="S919" s="932"/>
      <c r="T919" s="925"/>
      <c r="U919" s="926"/>
      <c r="V919" s="926"/>
      <c r="W919" s="926"/>
      <c r="X919" s="926"/>
      <c r="Y919" s="926"/>
      <c r="Z919" s="927"/>
      <c r="AA919" s="928"/>
      <c r="AB919" s="928"/>
      <c r="AC919" s="928"/>
      <c r="AD919" s="928"/>
      <c r="AE919" s="928"/>
      <c r="AF919" s="928"/>
      <c r="AG919" s="928"/>
      <c r="AH919" s="928"/>
      <c r="AI919" s="928"/>
      <c r="AJ919" s="928"/>
      <c r="AK919" s="928"/>
      <c r="AL919" s="928"/>
      <c r="AM919" s="929"/>
      <c r="AN919" s="929"/>
      <c r="AO919" s="929"/>
      <c r="AP919" s="929"/>
      <c r="AQ919" s="929"/>
      <c r="AR919" s="929"/>
      <c r="AS919" s="929"/>
      <c r="AT919" s="929"/>
      <c r="AU919" s="929"/>
      <c r="AV919" s="929"/>
      <c r="AW919" s="929"/>
      <c r="AX919" s="929"/>
      <c r="AY919" s="929"/>
      <c r="AZ919" s="929"/>
      <c r="BA919" s="929"/>
      <c r="BB919" s="929"/>
    </row>
    <row r="920" spans="1:54" ht="12.6" customHeight="1">
      <c r="A920" s="922" t="s">
        <v>1665</v>
      </c>
      <c r="B920" s="923"/>
      <c r="C920" s="923"/>
      <c r="D920" s="923"/>
      <c r="E920" s="923"/>
      <c r="F920" s="923"/>
      <c r="G920" s="923"/>
      <c r="H920" s="923"/>
      <c r="I920" s="923"/>
      <c r="J920" s="923"/>
      <c r="K920" s="923"/>
      <c r="L920" s="923"/>
      <c r="M920" s="923"/>
      <c r="N920" s="923"/>
      <c r="O920" s="923"/>
      <c r="P920" s="923"/>
      <c r="Q920" s="923" t="e">
        <f>SUM(#REF!)</f>
        <v>#REF!</v>
      </c>
      <c r="R920" s="923"/>
      <c r="S920" s="924"/>
      <c r="T920" s="925"/>
      <c r="U920" s="926"/>
      <c r="V920" s="926"/>
      <c r="W920" s="926"/>
      <c r="X920" s="926"/>
      <c r="Y920" s="926"/>
      <c r="Z920" s="927"/>
      <c r="AA920" s="928"/>
      <c r="AB920" s="928"/>
      <c r="AC920" s="928"/>
      <c r="AD920" s="928"/>
      <c r="AE920" s="928"/>
      <c r="AF920" s="928"/>
      <c r="AG920" s="928"/>
      <c r="AH920" s="928"/>
      <c r="AI920" s="928"/>
      <c r="AJ920" s="928"/>
      <c r="AK920" s="928"/>
      <c r="AL920" s="928"/>
      <c r="AM920" s="929"/>
      <c r="AN920" s="929"/>
      <c r="AO920" s="929"/>
      <c r="AP920" s="929"/>
      <c r="AQ920" s="929"/>
      <c r="AR920" s="929"/>
      <c r="AS920" s="929"/>
      <c r="AT920" s="929"/>
      <c r="AU920" s="929"/>
      <c r="AV920" s="929"/>
      <c r="AW920" s="929"/>
      <c r="AX920" s="929"/>
      <c r="AY920" s="929"/>
      <c r="AZ920" s="929"/>
      <c r="BA920" s="929"/>
      <c r="BB920" s="929"/>
    </row>
    <row r="921" spans="1:54" ht="12.6" customHeight="1">
      <c r="A921" s="140" t="s">
        <v>4876</v>
      </c>
    </row>
    <row r="922" spans="1:54" ht="15" customHeight="1">
      <c r="A922" s="588"/>
      <c r="B922" s="589"/>
      <c r="C922" s="589"/>
      <c r="D922" s="589"/>
      <c r="E922" s="589"/>
      <c r="F922" s="589"/>
      <c r="G922" s="589"/>
      <c r="H922" s="589"/>
      <c r="I922" s="589"/>
      <c r="J922" s="589"/>
      <c r="K922" s="589"/>
      <c r="L922" s="589"/>
      <c r="M922" s="589"/>
      <c r="N922" s="589"/>
      <c r="O922" s="589"/>
      <c r="P922" s="589"/>
      <c r="Q922" s="589"/>
      <c r="R922" s="589"/>
      <c r="S922" s="589"/>
      <c r="T922" s="589"/>
      <c r="U922" s="589"/>
      <c r="V922" s="589"/>
      <c r="W922" s="589"/>
      <c r="X922" s="589"/>
      <c r="Y922" s="589"/>
      <c r="Z922" s="589"/>
      <c r="AA922" s="589"/>
      <c r="AB922" s="589"/>
      <c r="AC922" s="589"/>
      <c r="AD922" s="589"/>
      <c r="AE922" s="589"/>
      <c r="AF922" s="589"/>
      <c r="AG922" s="589"/>
      <c r="AH922" s="589"/>
      <c r="AI922" s="589"/>
      <c r="AJ922" s="589"/>
      <c r="AK922" s="589"/>
      <c r="AL922" s="589"/>
      <c r="AM922" s="589"/>
      <c r="AN922" s="589"/>
      <c r="AO922" s="589"/>
      <c r="AP922" s="589"/>
      <c r="AQ922" s="589"/>
      <c r="AR922" s="589"/>
      <c r="AS922" s="589"/>
      <c r="AT922" s="589"/>
      <c r="AU922" s="589"/>
      <c r="AV922" s="589"/>
      <c r="AW922" s="589"/>
      <c r="AX922" s="589"/>
      <c r="AY922" s="367"/>
      <c r="AZ922" s="367"/>
      <c r="BA922" s="367"/>
      <c r="BB922" s="367"/>
    </row>
    <row r="923" spans="1:54" ht="15" customHeight="1">
      <c r="A923" s="590"/>
      <c r="B923" s="591"/>
      <c r="C923" s="591"/>
      <c r="D923" s="591"/>
      <c r="E923" s="591"/>
      <c r="F923" s="591"/>
      <c r="G923" s="591"/>
      <c r="H923" s="591"/>
      <c r="I923" s="591"/>
      <c r="J923" s="591"/>
      <c r="K923" s="591"/>
      <c r="L923" s="591"/>
      <c r="M923" s="591"/>
      <c r="N923" s="591"/>
      <c r="O923" s="591"/>
      <c r="P923" s="591"/>
      <c r="Q923" s="591"/>
      <c r="R923" s="591"/>
      <c r="S923" s="591"/>
      <c r="T923" s="591"/>
      <c r="U923" s="591"/>
      <c r="V923" s="591"/>
      <c r="W923" s="591"/>
      <c r="X923" s="591"/>
      <c r="Y923" s="591"/>
      <c r="Z923" s="591"/>
      <c r="AA923" s="591"/>
      <c r="AB923" s="591"/>
      <c r="AC923" s="591"/>
      <c r="AD923" s="591"/>
      <c r="AE923" s="591"/>
      <c r="AF923" s="591"/>
      <c r="AG923" s="591"/>
      <c r="AH923" s="591"/>
      <c r="AI923" s="591"/>
      <c r="AJ923" s="591"/>
      <c r="AK923" s="591"/>
      <c r="AL923" s="591"/>
      <c r="AM923" s="591"/>
      <c r="AN923" s="591"/>
      <c r="AO923" s="591"/>
      <c r="AP923" s="591"/>
      <c r="AQ923" s="591"/>
      <c r="AR923" s="591"/>
      <c r="AS923" s="591"/>
      <c r="AT923" s="591"/>
      <c r="AU923" s="591"/>
      <c r="AV923" s="591"/>
      <c r="AW923" s="591"/>
      <c r="AX923" s="591"/>
      <c r="AY923" s="367"/>
      <c r="AZ923" s="367"/>
      <c r="BA923" s="367"/>
      <c r="BB923" s="367"/>
    </row>
    <row r="924" spans="1:54" s="95" customFormat="1" ht="12.6" customHeight="1">
      <c r="A924" s="125" t="s">
        <v>4983</v>
      </c>
      <c r="B924" s="125"/>
      <c r="C924" s="125"/>
      <c r="D924" s="125"/>
      <c r="E924" s="125"/>
      <c r="F924" s="125"/>
      <c r="G924" s="125"/>
      <c r="H924" s="125"/>
      <c r="I924" s="125"/>
      <c r="J924" s="125"/>
      <c r="K924" s="125"/>
      <c r="L924" s="125"/>
      <c r="M924" s="125"/>
      <c r="N924" s="125"/>
      <c r="O924" s="125"/>
      <c r="P924" s="125"/>
      <c r="Q924" s="125"/>
      <c r="R924" s="125"/>
      <c r="S924" s="125"/>
      <c r="T924" s="125"/>
      <c r="U924" s="125"/>
      <c r="V924" s="125"/>
      <c r="W924" s="125"/>
      <c r="X924" s="125"/>
      <c r="Y924" s="125"/>
      <c r="Z924" s="125"/>
      <c r="AA924" s="125"/>
      <c r="AB924" s="125"/>
      <c r="AC924" s="125"/>
      <c r="AD924" s="125"/>
      <c r="AE924" s="125"/>
      <c r="AF924" s="125"/>
      <c r="AG924" s="125"/>
      <c r="AH924" s="125"/>
      <c r="AI924" s="125"/>
      <c r="AJ924" s="125"/>
      <c r="AK924" s="125"/>
      <c r="AL924" s="125"/>
      <c r="AM924" s="125"/>
      <c r="AN924" s="125"/>
      <c r="AO924" s="125"/>
      <c r="AP924" s="125"/>
      <c r="AQ924" s="125"/>
      <c r="AR924" s="125"/>
      <c r="AS924" s="125"/>
      <c r="AT924" s="125"/>
      <c r="AU924" s="125"/>
      <c r="AV924" s="125"/>
      <c r="AW924" s="125"/>
      <c r="AX924" s="125"/>
      <c r="AY924" s="125"/>
      <c r="AZ924" s="125"/>
      <c r="BA924" s="125"/>
      <c r="BB924" s="125"/>
    </row>
    <row r="925" spans="1:54" s="95" customFormat="1" ht="12.6" customHeight="1">
      <c r="A925" s="125" t="s">
        <v>4991</v>
      </c>
      <c r="B925" s="125"/>
      <c r="C925" s="125"/>
      <c r="D925" s="125"/>
      <c r="E925" s="125"/>
      <c r="F925" s="125"/>
      <c r="G925" s="125"/>
      <c r="H925" s="125"/>
      <c r="I925" s="125"/>
      <c r="J925" s="125"/>
      <c r="K925" s="125"/>
      <c r="L925" s="125"/>
      <c r="M925" s="125"/>
      <c r="N925" s="125"/>
      <c r="O925" s="125"/>
      <c r="P925" s="125"/>
      <c r="Q925" s="125"/>
      <c r="R925" s="125"/>
      <c r="S925" s="125"/>
      <c r="T925" s="125"/>
      <c r="U925" s="125"/>
      <c r="V925" s="125"/>
      <c r="W925" s="125"/>
      <c r="X925" s="125"/>
      <c r="Y925" s="125"/>
      <c r="Z925" s="125"/>
      <c r="AA925" s="125"/>
      <c r="AB925" s="125"/>
      <c r="AC925" s="125"/>
      <c r="AD925" s="125"/>
      <c r="AE925" s="125"/>
      <c r="AF925" s="125"/>
      <c r="AG925" s="125"/>
      <c r="AH925" s="125"/>
      <c r="AI925" s="125"/>
      <c r="AJ925" s="125"/>
      <c r="AK925" s="125"/>
      <c r="AL925" s="125"/>
      <c r="AM925" s="125"/>
      <c r="AN925" s="125"/>
      <c r="AO925" s="125"/>
      <c r="AP925" s="125"/>
      <c r="AQ925" s="125"/>
      <c r="AR925" s="125"/>
      <c r="AS925" s="125"/>
      <c r="AT925" s="125"/>
      <c r="AU925" s="125"/>
      <c r="AV925" s="125"/>
      <c r="AW925" s="125"/>
      <c r="AX925" s="125"/>
      <c r="AY925" s="125"/>
      <c r="AZ925" s="125"/>
      <c r="BA925" s="125"/>
      <c r="BB925" s="125"/>
    </row>
    <row r="926" spans="1:54" ht="12.6" customHeight="1">
      <c r="A926" s="140" t="s">
        <v>4876</v>
      </c>
    </row>
    <row r="927" spans="1:54" ht="15" customHeight="1">
      <c r="A927" s="588"/>
      <c r="B927" s="589"/>
      <c r="C927" s="589"/>
      <c r="D927" s="589"/>
      <c r="E927" s="589"/>
      <c r="F927" s="589"/>
      <c r="G927" s="589"/>
      <c r="H927" s="589"/>
      <c r="I927" s="589"/>
      <c r="J927" s="589"/>
      <c r="K927" s="589"/>
      <c r="L927" s="589"/>
      <c r="M927" s="589"/>
      <c r="N927" s="589"/>
      <c r="O927" s="589"/>
      <c r="P927" s="589"/>
      <c r="Q927" s="589"/>
      <c r="R927" s="589"/>
      <c r="S927" s="589"/>
      <c r="T927" s="589"/>
      <c r="U927" s="589"/>
      <c r="V927" s="589"/>
      <c r="W927" s="589"/>
      <c r="X927" s="589"/>
      <c r="Y927" s="589"/>
      <c r="Z927" s="589"/>
      <c r="AA927" s="589"/>
      <c r="AB927" s="589"/>
      <c r="AC927" s="589"/>
      <c r="AD927" s="589"/>
      <c r="AE927" s="589"/>
      <c r="AF927" s="589"/>
      <c r="AG927" s="589"/>
      <c r="AH927" s="589"/>
      <c r="AI927" s="589"/>
      <c r="AJ927" s="589"/>
      <c r="AK927" s="589"/>
      <c r="AL927" s="589"/>
      <c r="AM927" s="589"/>
      <c r="AN927" s="589"/>
      <c r="AO927" s="589"/>
      <c r="AP927" s="589"/>
      <c r="AQ927" s="589"/>
      <c r="AR927" s="589"/>
      <c r="AS927" s="589"/>
      <c r="AT927" s="589"/>
      <c r="AU927" s="589"/>
      <c r="AV927" s="589"/>
      <c r="AW927" s="589"/>
      <c r="AX927" s="589"/>
      <c r="AY927" s="367"/>
      <c r="AZ927" s="367"/>
      <c r="BA927" s="367"/>
      <c r="BB927" s="367"/>
    </row>
    <row r="928" spans="1:54" ht="15" customHeight="1">
      <c r="A928" s="590"/>
      <c r="B928" s="591"/>
      <c r="C928" s="591"/>
      <c r="D928" s="591"/>
      <c r="E928" s="591"/>
      <c r="F928" s="591"/>
      <c r="G928" s="591"/>
      <c r="H928" s="591"/>
      <c r="I928" s="591"/>
      <c r="J928" s="591"/>
      <c r="K928" s="591"/>
      <c r="L928" s="591"/>
      <c r="M928" s="591"/>
      <c r="N928" s="591"/>
      <c r="O928" s="591"/>
      <c r="P928" s="591"/>
      <c r="Q928" s="591"/>
      <c r="R928" s="591"/>
      <c r="S928" s="591"/>
      <c r="T928" s="591"/>
      <c r="U928" s="591"/>
      <c r="V928" s="591"/>
      <c r="W928" s="591"/>
      <c r="X928" s="591"/>
      <c r="Y928" s="591"/>
      <c r="Z928" s="591"/>
      <c r="AA928" s="591"/>
      <c r="AB928" s="591"/>
      <c r="AC928" s="591"/>
      <c r="AD928" s="591"/>
      <c r="AE928" s="591"/>
      <c r="AF928" s="591"/>
      <c r="AG928" s="591"/>
      <c r="AH928" s="591"/>
      <c r="AI928" s="591"/>
      <c r="AJ928" s="591"/>
      <c r="AK928" s="591"/>
      <c r="AL928" s="591"/>
      <c r="AM928" s="591"/>
      <c r="AN928" s="591"/>
      <c r="AO928" s="591"/>
      <c r="AP928" s="591"/>
      <c r="AQ928" s="591"/>
      <c r="AR928" s="591"/>
      <c r="AS928" s="591"/>
      <c r="AT928" s="591"/>
      <c r="AU928" s="591"/>
      <c r="AV928" s="591"/>
      <c r="AW928" s="591"/>
      <c r="AX928" s="591"/>
      <c r="AY928" s="367"/>
      <c r="AZ928" s="367"/>
      <c r="BA928" s="367"/>
      <c r="BB928" s="367"/>
    </row>
    <row r="929" spans="1:54" ht="12.6" customHeight="1">
      <c r="A929" s="125" t="s">
        <v>4992</v>
      </c>
    </row>
    <row r="930" spans="1:54" ht="43.5" customHeight="1">
      <c r="A930" s="553" t="s">
        <v>4995</v>
      </c>
      <c r="B930" s="553"/>
      <c r="C930" s="553"/>
      <c r="D930" s="553"/>
      <c r="E930" s="553"/>
      <c r="F930" s="553"/>
      <c r="G930" s="553"/>
      <c r="H930" s="553"/>
      <c r="I930" s="553"/>
      <c r="J930" s="553"/>
      <c r="K930" s="553"/>
      <c r="L930" s="553"/>
      <c r="M930" s="553"/>
      <c r="N930" s="553"/>
      <c r="O930" s="553"/>
      <c r="P930" s="553"/>
      <c r="Q930" s="553"/>
      <c r="R930" s="553"/>
      <c r="S930" s="553"/>
      <c r="T930" s="553"/>
      <c r="U930" s="553"/>
      <c r="V930" s="553"/>
      <c r="W930" s="553"/>
      <c r="X930" s="553"/>
      <c r="Y930" s="553"/>
      <c r="Z930" s="553"/>
      <c r="AA930" s="553"/>
      <c r="AB930" s="553"/>
      <c r="AC930" s="553"/>
      <c r="AD930" s="553"/>
      <c r="AE930" s="553"/>
      <c r="AF930" s="553"/>
      <c r="AG930" s="553"/>
      <c r="AH930" s="553"/>
      <c r="AI930" s="553"/>
      <c r="AJ930" s="553"/>
      <c r="AK930" s="553"/>
      <c r="AL930" s="553"/>
      <c r="AM930" s="553"/>
      <c r="AN930" s="553"/>
      <c r="AO930" s="553"/>
      <c r="AP930" s="553"/>
      <c r="AQ930" s="553"/>
      <c r="AR930" s="553"/>
      <c r="AS930" s="553"/>
      <c r="AT930" s="553"/>
      <c r="AU930" s="553"/>
      <c r="AV930" s="553"/>
      <c r="AW930" s="553"/>
      <c r="AX930" s="553"/>
      <c r="AY930" s="553"/>
      <c r="AZ930" s="553"/>
    </row>
    <row r="931" spans="1:54" ht="26.25" customHeight="1">
      <c r="A931" s="552" t="s">
        <v>4987</v>
      </c>
      <c r="B931" s="552"/>
      <c r="C931" s="552"/>
      <c r="D931" s="552"/>
      <c r="E931" s="552"/>
      <c r="F931" s="552"/>
      <c r="G931" s="552"/>
      <c r="H931" s="552"/>
      <c r="I931" s="552"/>
      <c r="J931" s="552"/>
      <c r="K931" s="552"/>
      <c r="L931" s="552"/>
      <c r="M931" s="552"/>
      <c r="N931" s="552"/>
      <c r="O931" s="552"/>
      <c r="P931" s="552"/>
      <c r="Q931" s="552"/>
      <c r="R931" s="552"/>
      <c r="S931" s="552"/>
      <c r="T931" s="552"/>
      <c r="U931" s="552"/>
      <c r="V931" s="552"/>
      <c r="W931" s="552"/>
      <c r="X931" s="552"/>
      <c r="Y931" s="552"/>
      <c r="Z931" s="552"/>
      <c r="AA931" s="552"/>
      <c r="AB931" s="552"/>
      <c r="AC931" s="552"/>
      <c r="AD931" s="552"/>
      <c r="AE931" s="552" t="s">
        <v>4996</v>
      </c>
      <c r="AF931" s="552"/>
      <c r="AG931" s="552"/>
      <c r="AH931" s="552"/>
      <c r="AI931" s="552"/>
      <c r="AJ931" s="552"/>
      <c r="AK931" s="552"/>
      <c r="AL931" s="552"/>
      <c r="AM931" s="552"/>
      <c r="AN931" s="552"/>
      <c r="AO931" s="552"/>
      <c r="AP931" s="552"/>
      <c r="AQ931" s="552"/>
      <c r="AR931" s="552"/>
      <c r="AS931" s="552"/>
      <c r="AT931" s="552"/>
      <c r="AU931" s="552"/>
      <c r="AV931" s="552"/>
      <c r="AW931" s="552"/>
      <c r="AX931" s="552"/>
      <c r="AY931" s="431"/>
      <c r="AZ931" s="431"/>
      <c r="BA931" s="431"/>
      <c r="BB931" s="431"/>
    </row>
    <row r="932" spans="1:54" ht="38.25" customHeight="1">
      <c r="A932" s="554" t="s">
        <v>4984</v>
      </c>
      <c r="B932" s="554"/>
      <c r="C932" s="554"/>
      <c r="D932" s="554"/>
      <c r="E932" s="554"/>
      <c r="F932" s="554"/>
      <c r="G932" s="554"/>
      <c r="H932" s="554"/>
      <c r="I932" s="554"/>
      <c r="J932" s="554"/>
      <c r="K932" s="554"/>
      <c r="L932" s="554"/>
      <c r="M932" s="554"/>
      <c r="N932" s="554"/>
      <c r="O932" s="554"/>
      <c r="P932" s="554"/>
      <c r="Q932" s="554"/>
      <c r="R932" s="554"/>
      <c r="S932" s="554"/>
      <c r="T932" s="546" t="s">
        <v>4985</v>
      </c>
      <c r="U932" s="546"/>
      <c r="V932" s="546"/>
      <c r="W932" s="546"/>
      <c r="X932" s="546" t="s">
        <v>4986</v>
      </c>
      <c r="Y932" s="546"/>
      <c r="Z932" s="546"/>
      <c r="AA932" s="546"/>
      <c r="AB932" s="546"/>
      <c r="AC932" s="546"/>
      <c r="AD932" s="546"/>
      <c r="AE932" s="546" t="s">
        <v>4985</v>
      </c>
      <c r="AF932" s="546"/>
      <c r="AG932" s="546"/>
      <c r="AH932" s="546"/>
      <c r="AI932" s="546" t="s">
        <v>4986</v>
      </c>
      <c r="AJ932" s="546"/>
      <c r="AK932" s="546"/>
      <c r="AL932" s="546"/>
      <c r="AM932" s="546"/>
      <c r="AN932" s="546"/>
      <c r="AO932" s="546"/>
      <c r="AP932" s="547" t="s">
        <v>4988</v>
      </c>
      <c r="AQ932" s="547"/>
      <c r="AR932" s="547"/>
      <c r="AS932" s="547"/>
      <c r="AT932" s="547"/>
      <c r="AU932" s="547"/>
      <c r="AV932" s="547"/>
      <c r="AW932" s="547"/>
      <c r="AX932" s="547"/>
      <c r="AY932" s="430"/>
      <c r="AZ932" s="430"/>
      <c r="BA932" s="430"/>
      <c r="BB932" s="430"/>
    </row>
    <row r="933" spans="1:54" ht="12.6" customHeight="1">
      <c r="A933" s="548"/>
      <c r="B933" s="548"/>
      <c r="C933" s="548"/>
      <c r="D933" s="548"/>
      <c r="E933" s="548"/>
      <c r="F933" s="548"/>
      <c r="G933" s="548"/>
      <c r="H933" s="548"/>
      <c r="I933" s="548"/>
      <c r="J933" s="548"/>
      <c r="K933" s="548"/>
      <c r="L933" s="548"/>
      <c r="M933" s="548"/>
      <c r="N933" s="548"/>
      <c r="O933" s="548"/>
      <c r="P933" s="548"/>
      <c r="Q933" s="548"/>
      <c r="R933" s="548"/>
      <c r="S933" s="548"/>
      <c r="T933" s="549"/>
      <c r="U933" s="549"/>
      <c r="V933" s="549"/>
      <c r="W933" s="549"/>
      <c r="X933" s="549"/>
      <c r="Y933" s="549"/>
      <c r="Z933" s="549"/>
      <c r="AA933" s="549"/>
      <c r="AB933" s="549"/>
      <c r="AC933" s="549"/>
      <c r="AD933" s="549"/>
      <c r="AE933" s="549"/>
      <c r="AF933" s="549"/>
      <c r="AG933" s="549"/>
      <c r="AH933" s="549"/>
      <c r="AI933" s="549"/>
      <c r="AJ933" s="549"/>
      <c r="AK933" s="549"/>
      <c r="AL933" s="549"/>
      <c r="AM933" s="549"/>
      <c r="AN933" s="549"/>
      <c r="AO933" s="549"/>
      <c r="AP933" s="550"/>
      <c r="AQ933" s="550"/>
      <c r="AR933" s="550"/>
      <c r="AS933" s="550"/>
      <c r="AT933" s="550"/>
      <c r="AU933" s="550"/>
      <c r="AV933" s="550"/>
      <c r="AW933" s="550"/>
      <c r="AX933" s="550"/>
    </row>
    <row r="934" spans="1:54" ht="12.6" customHeight="1">
      <c r="A934" s="548"/>
      <c r="B934" s="548"/>
      <c r="C934" s="548"/>
      <c r="D934" s="548"/>
      <c r="E934" s="548"/>
      <c r="F934" s="548"/>
      <c r="G934" s="548"/>
      <c r="H934" s="548"/>
      <c r="I934" s="548"/>
      <c r="J934" s="548"/>
      <c r="K934" s="548"/>
      <c r="L934" s="548"/>
      <c r="M934" s="548"/>
      <c r="N934" s="548"/>
      <c r="O934" s="548"/>
      <c r="P934" s="548"/>
      <c r="Q934" s="548"/>
      <c r="R934" s="548"/>
      <c r="S934" s="548"/>
      <c r="T934" s="549"/>
      <c r="U934" s="549"/>
      <c r="V934" s="549"/>
      <c r="W934" s="549"/>
      <c r="X934" s="549"/>
      <c r="Y934" s="549"/>
      <c r="Z934" s="549"/>
      <c r="AA934" s="549"/>
      <c r="AB934" s="549"/>
      <c r="AC934" s="549"/>
      <c r="AD934" s="549"/>
      <c r="AE934" s="549"/>
      <c r="AF934" s="549"/>
      <c r="AG934" s="549"/>
      <c r="AH934" s="549"/>
      <c r="AI934" s="549"/>
      <c r="AJ934" s="549"/>
      <c r="AK934" s="549"/>
      <c r="AL934" s="549"/>
      <c r="AM934" s="549"/>
      <c r="AN934" s="549"/>
      <c r="AO934" s="549"/>
      <c r="AP934" s="550"/>
      <c r="AQ934" s="550"/>
      <c r="AR934" s="550"/>
      <c r="AS934" s="550"/>
      <c r="AT934" s="550"/>
      <c r="AU934" s="550"/>
      <c r="AV934" s="550"/>
      <c r="AW934" s="550"/>
      <c r="AX934" s="550"/>
    </row>
    <row r="935" spans="1:54" ht="12.6" customHeight="1">
      <c r="A935" s="548"/>
      <c r="B935" s="548"/>
      <c r="C935" s="548"/>
      <c r="D935" s="548"/>
      <c r="E935" s="548"/>
      <c r="F935" s="548"/>
      <c r="G935" s="548"/>
      <c r="H935" s="548"/>
      <c r="I935" s="548"/>
      <c r="J935" s="548"/>
      <c r="K935" s="548"/>
      <c r="L935" s="548"/>
      <c r="M935" s="548"/>
      <c r="N935" s="548"/>
      <c r="O935" s="548"/>
      <c r="P935" s="548"/>
      <c r="Q935" s="548"/>
      <c r="R935" s="548"/>
      <c r="S935" s="548"/>
      <c r="T935" s="549"/>
      <c r="U935" s="549"/>
      <c r="V935" s="549"/>
      <c r="W935" s="549"/>
      <c r="X935" s="549"/>
      <c r="Y935" s="549"/>
      <c r="Z935" s="549"/>
      <c r="AA935" s="549"/>
      <c r="AB935" s="549"/>
      <c r="AC935" s="549"/>
      <c r="AD935" s="549"/>
      <c r="AE935" s="549"/>
      <c r="AF935" s="549"/>
      <c r="AG935" s="549"/>
      <c r="AH935" s="549"/>
      <c r="AI935" s="549"/>
      <c r="AJ935" s="549"/>
      <c r="AK935" s="549"/>
      <c r="AL935" s="549"/>
      <c r="AM935" s="549"/>
      <c r="AN935" s="549"/>
      <c r="AO935" s="549"/>
      <c r="AP935" s="550"/>
      <c r="AQ935" s="550"/>
      <c r="AR935" s="550"/>
      <c r="AS935" s="550"/>
      <c r="AT935" s="550"/>
      <c r="AU935" s="550"/>
      <c r="AV935" s="550"/>
      <c r="AW935" s="550"/>
      <c r="AX935" s="550"/>
    </row>
    <row r="936" spans="1:54" ht="12.6" customHeight="1">
      <c r="A936" s="548"/>
      <c r="B936" s="548"/>
      <c r="C936" s="548"/>
      <c r="D936" s="548"/>
      <c r="E936" s="548"/>
      <c r="F936" s="548"/>
      <c r="G936" s="548"/>
      <c r="H936" s="548"/>
      <c r="I936" s="548"/>
      <c r="J936" s="548"/>
      <c r="K936" s="548"/>
      <c r="L936" s="548"/>
      <c r="M936" s="548"/>
      <c r="N936" s="548"/>
      <c r="O936" s="548"/>
      <c r="P936" s="548"/>
      <c r="Q936" s="548"/>
      <c r="R936" s="548"/>
      <c r="S936" s="548"/>
      <c r="T936" s="549"/>
      <c r="U936" s="549"/>
      <c r="V936" s="549"/>
      <c r="W936" s="549"/>
      <c r="X936" s="549"/>
      <c r="Y936" s="549"/>
      <c r="Z936" s="549"/>
      <c r="AA936" s="549"/>
      <c r="AB936" s="549"/>
      <c r="AC936" s="549"/>
      <c r="AD936" s="549"/>
      <c r="AE936" s="549"/>
      <c r="AF936" s="549"/>
      <c r="AG936" s="549"/>
      <c r="AH936" s="549"/>
      <c r="AI936" s="549"/>
      <c r="AJ936" s="549"/>
      <c r="AK936" s="549"/>
      <c r="AL936" s="549"/>
      <c r="AM936" s="549"/>
      <c r="AN936" s="549"/>
      <c r="AO936" s="549"/>
      <c r="AP936" s="550"/>
      <c r="AQ936" s="550"/>
      <c r="AR936" s="550"/>
      <c r="AS936" s="550"/>
      <c r="AT936" s="550"/>
      <c r="AU936" s="550"/>
      <c r="AV936" s="550"/>
      <c r="AW936" s="550"/>
      <c r="AX936" s="550"/>
    </row>
    <row r="937" spans="1:54" ht="12.6" customHeight="1">
      <c r="A937" s="548"/>
      <c r="B937" s="548"/>
      <c r="C937" s="548"/>
      <c r="D937" s="548"/>
      <c r="E937" s="548"/>
      <c r="F937" s="548"/>
      <c r="G937" s="548"/>
      <c r="H937" s="548"/>
      <c r="I937" s="548"/>
      <c r="J937" s="548"/>
      <c r="K937" s="548"/>
      <c r="L937" s="548"/>
      <c r="M937" s="548"/>
      <c r="N937" s="548"/>
      <c r="O937" s="548"/>
      <c r="P937" s="548"/>
      <c r="Q937" s="548"/>
      <c r="R937" s="548"/>
      <c r="S937" s="548"/>
      <c r="T937" s="549"/>
      <c r="U937" s="549"/>
      <c r="V937" s="549"/>
      <c r="W937" s="549"/>
      <c r="X937" s="549"/>
      <c r="Y937" s="549"/>
      <c r="Z937" s="549"/>
      <c r="AA937" s="549"/>
      <c r="AB937" s="549"/>
      <c r="AC937" s="549"/>
      <c r="AD937" s="549"/>
      <c r="AE937" s="549"/>
      <c r="AF937" s="549"/>
      <c r="AG937" s="549"/>
      <c r="AH937" s="549"/>
      <c r="AI937" s="549"/>
      <c r="AJ937" s="549"/>
      <c r="AK937" s="549"/>
      <c r="AL937" s="549"/>
      <c r="AM937" s="549"/>
      <c r="AN937" s="549"/>
      <c r="AO937" s="549"/>
      <c r="AP937" s="550"/>
      <c r="AQ937" s="550"/>
      <c r="AR937" s="550"/>
      <c r="AS937" s="550"/>
      <c r="AT937" s="550"/>
      <c r="AU937" s="550"/>
      <c r="AV937" s="550"/>
      <c r="AW937" s="550"/>
      <c r="AX937" s="550"/>
    </row>
    <row r="938" spans="1:54" ht="35.25" customHeight="1">
      <c r="A938" s="553" t="s">
        <v>4994</v>
      </c>
      <c r="B938" s="553"/>
      <c r="C938" s="553"/>
      <c r="D938" s="553"/>
      <c r="E938" s="553"/>
      <c r="F938" s="553"/>
      <c r="G938" s="553"/>
      <c r="H938" s="553"/>
      <c r="I938" s="553"/>
      <c r="J938" s="553"/>
      <c r="K938" s="553"/>
      <c r="L938" s="553"/>
      <c r="M938" s="553"/>
      <c r="N938" s="553"/>
      <c r="O938" s="553"/>
      <c r="P938" s="553"/>
      <c r="Q938" s="553"/>
      <c r="R938" s="553"/>
      <c r="S938" s="553"/>
      <c r="T938" s="553"/>
      <c r="U938" s="553"/>
      <c r="V938" s="553"/>
      <c r="W938" s="553"/>
      <c r="X938" s="553"/>
      <c r="Y938" s="553"/>
      <c r="Z938" s="553"/>
      <c r="AA938" s="553"/>
      <c r="AB938" s="553"/>
      <c r="AC938" s="553"/>
      <c r="AD938" s="553"/>
      <c r="AE938" s="553"/>
      <c r="AF938" s="553"/>
      <c r="AG938" s="553"/>
      <c r="AH938" s="553"/>
      <c r="AI938" s="553"/>
      <c r="AJ938" s="553"/>
      <c r="AK938" s="553"/>
      <c r="AL938" s="553"/>
      <c r="AM938" s="553"/>
      <c r="AN938" s="553"/>
      <c r="AO938" s="553"/>
      <c r="AP938" s="553"/>
      <c r="AQ938" s="553"/>
      <c r="AR938" s="553"/>
      <c r="AS938" s="553"/>
      <c r="AT938" s="553"/>
      <c r="AU938" s="553"/>
      <c r="AV938" s="553"/>
      <c r="AW938" s="553"/>
      <c r="AX938" s="553"/>
      <c r="AY938" s="553"/>
      <c r="AZ938" s="553"/>
    </row>
    <row r="939" spans="1:54" ht="26.25" customHeight="1">
      <c r="A939" s="552" t="s">
        <v>4987</v>
      </c>
      <c r="B939" s="552"/>
      <c r="C939" s="552"/>
      <c r="D939" s="552"/>
      <c r="E939" s="552"/>
      <c r="F939" s="552"/>
      <c r="G939" s="552"/>
      <c r="H939" s="552"/>
      <c r="I939" s="552"/>
      <c r="J939" s="552"/>
      <c r="K939" s="552"/>
      <c r="L939" s="552"/>
      <c r="M939" s="552"/>
      <c r="N939" s="552"/>
      <c r="O939" s="552"/>
      <c r="P939" s="552"/>
      <c r="Q939" s="552"/>
      <c r="R939" s="552"/>
      <c r="S939" s="552"/>
      <c r="T939" s="552"/>
      <c r="U939" s="552"/>
      <c r="V939" s="552"/>
      <c r="W939" s="552"/>
      <c r="X939" s="552"/>
      <c r="Y939" s="552"/>
      <c r="Z939" s="552"/>
      <c r="AA939" s="552"/>
      <c r="AB939" s="552"/>
      <c r="AC939" s="552"/>
      <c r="AD939" s="552"/>
      <c r="AE939" s="552" t="s">
        <v>4989</v>
      </c>
      <c r="AF939" s="552"/>
      <c r="AG939" s="552"/>
      <c r="AH939" s="552"/>
      <c r="AI939" s="552"/>
      <c r="AJ939" s="552"/>
      <c r="AK939" s="552"/>
      <c r="AL939" s="552"/>
      <c r="AM939" s="552"/>
      <c r="AN939" s="552"/>
      <c r="AO939" s="552"/>
      <c r="AP939" s="552"/>
      <c r="AQ939" s="552"/>
      <c r="AR939" s="552"/>
      <c r="AS939" s="552"/>
      <c r="AT939" s="552"/>
      <c r="AU939" s="552"/>
      <c r="AV939" s="552"/>
      <c r="AW939" s="552"/>
      <c r="AX939" s="552"/>
      <c r="AY939" s="431"/>
      <c r="AZ939" s="431"/>
      <c r="BA939" s="431"/>
      <c r="BB939" s="431"/>
    </row>
    <row r="940" spans="1:54" ht="38.25" customHeight="1">
      <c r="A940" s="554" t="s">
        <v>4984</v>
      </c>
      <c r="B940" s="554"/>
      <c r="C940" s="554"/>
      <c r="D940" s="554"/>
      <c r="E940" s="554"/>
      <c r="F940" s="554"/>
      <c r="G940" s="554"/>
      <c r="H940" s="554"/>
      <c r="I940" s="554"/>
      <c r="J940" s="554"/>
      <c r="K940" s="554"/>
      <c r="L940" s="554"/>
      <c r="M940" s="554"/>
      <c r="N940" s="554"/>
      <c r="O940" s="554"/>
      <c r="P940" s="554"/>
      <c r="Q940" s="554"/>
      <c r="R940" s="554"/>
      <c r="S940" s="554"/>
      <c r="T940" s="546" t="s">
        <v>4985</v>
      </c>
      <c r="U940" s="546"/>
      <c r="V940" s="546"/>
      <c r="W940" s="546"/>
      <c r="X940" s="546" t="s">
        <v>4986</v>
      </c>
      <c r="Y940" s="546"/>
      <c r="Z940" s="546"/>
      <c r="AA940" s="546"/>
      <c r="AB940" s="546"/>
      <c r="AC940" s="546"/>
      <c r="AD940" s="546"/>
      <c r="AE940" s="546" t="s">
        <v>4985</v>
      </c>
      <c r="AF940" s="546"/>
      <c r="AG940" s="546"/>
      <c r="AH940" s="546"/>
      <c r="AI940" s="546" t="s">
        <v>4986</v>
      </c>
      <c r="AJ940" s="546"/>
      <c r="AK940" s="546"/>
      <c r="AL940" s="546"/>
      <c r="AM940" s="546"/>
      <c r="AN940" s="546"/>
      <c r="AO940" s="546"/>
      <c r="AP940" s="547" t="s">
        <v>4988</v>
      </c>
      <c r="AQ940" s="547"/>
      <c r="AR940" s="547"/>
      <c r="AS940" s="547"/>
      <c r="AT940" s="547"/>
      <c r="AU940" s="547"/>
      <c r="AV940" s="547"/>
      <c r="AW940" s="547"/>
      <c r="AX940" s="547"/>
      <c r="AY940" s="430"/>
      <c r="AZ940" s="430"/>
      <c r="BA940" s="430"/>
      <c r="BB940" s="430"/>
    </row>
    <row r="941" spans="1:54" ht="12.6" customHeight="1">
      <c r="A941" s="548"/>
      <c r="B941" s="548"/>
      <c r="C941" s="548"/>
      <c r="D941" s="548"/>
      <c r="E941" s="548"/>
      <c r="F941" s="548"/>
      <c r="G941" s="548"/>
      <c r="H941" s="548"/>
      <c r="I941" s="548"/>
      <c r="J941" s="548"/>
      <c r="K941" s="548"/>
      <c r="L941" s="548"/>
      <c r="M941" s="548"/>
      <c r="N941" s="548"/>
      <c r="O941" s="548"/>
      <c r="P941" s="548"/>
      <c r="Q941" s="548"/>
      <c r="R941" s="548"/>
      <c r="S941" s="548"/>
      <c r="T941" s="549"/>
      <c r="U941" s="549"/>
      <c r="V941" s="549"/>
      <c r="W941" s="549"/>
      <c r="X941" s="549"/>
      <c r="Y941" s="549"/>
      <c r="Z941" s="549"/>
      <c r="AA941" s="549"/>
      <c r="AB941" s="549"/>
      <c r="AC941" s="549"/>
      <c r="AD941" s="549"/>
      <c r="AE941" s="549"/>
      <c r="AF941" s="549"/>
      <c r="AG941" s="549"/>
      <c r="AH941" s="549"/>
      <c r="AI941" s="549"/>
      <c r="AJ941" s="549"/>
      <c r="AK941" s="549"/>
      <c r="AL941" s="549"/>
      <c r="AM941" s="549"/>
      <c r="AN941" s="549"/>
      <c r="AO941" s="549"/>
      <c r="AP941" s="550"/>
      <c r="AQ941" s="550"/>
      <c r="AR941" s="550"/>
      <c r="AS941" s="550"/>
      <c r="AT941" s="550"/>
      <c r="AU941" s="550"/>
      <c r="AV941" s="550"/>
      <c r="AW941" s="550"/>
      <c r="AX941" s="550"/>
    </row>
    <row r="942" spans="1:54" ht="12.6" customHeight="1">
      <c r="A942" s="548"/>
      <c r="B942" s="548"/>
      <c r="C942" s="548"/>
      <c r="D942" s="548"/>
      <c r="E942" s="548"/>
      <c r="F942" s="548"/>
      <c r="G942" s="548"/>
      <c r="H942" s="548"/>
      <c r="I942" s="548"/>
      <c r="J942" s="548"/>
      <c r="K942" s="548"/>
      <c r="L942" s="548"/>
      <c r="M942" s="548"/>
      <c r="N942" s="548"/>
      <c r="O942" s="548"/>
      <c r="P942" s="548"/>
      <c r="Q942" s="548"/>
      <c r="R942" s="548"/>
      <c r="S942" s="548"/>
      <c r="T942" s="549"/>
      <c r="U942" s="549"/>
      <c r="V942" s="549"/>
      <c r="W942" s="549"/>
      <c r="X942" s="549"/>
      <c r="Y942" s="549"/>
      <c r="Z942" s="549"/>
      <c r="AA942" s="549"/>
      <c r="AB942" s="549"/>
      <c r="AC942" s="549"/>
      <c r="AD942" s="549"/>
      <c r="AE942" s="549"/>
      <c r="AF942" s="549"/>
      <c r="AG942" s="549"/>
      <c r="AH942" s="549"/>
      <c r="AI942" s="549"/>
      <c r="AJ942" s="549"/>
      <c r="AK942" s="549"/>
      <c r="AL942" s="549"/>
      <c r="AM942" s="549"/>
      <c r="AN942" s="549"/>
      <c r="AO942" s="549"/>
      <c r="AP942" s="550"/>
      <c r="AQ942" s="550"/>
      <c r="AR942" s="550"/>
      <c r="AS942" s="550"/>
      <c r="AT942" s="550"/>
      <c r="AU942" s="550"/>
      <c r="AV942" s="550"/>
      <c r="AW942" s="550"/>
      <c r="AX942" s="550"/>
    </row>
    <row r="943" spans="1:54" ht="12.6" customHeight="1">
      <c r="A943" s="548"/>
      <c r="B943" s="548"/>
      <c r="C943" s="548"/>
      <c r="D943" s="548"/>
      <c r="E943" s="548"/>
      <c r="F943" s="548"/>
      <c r="G943" s="548"/>
      <c r="H943" s="548"/>
      <c r="I943" s="548"/>
      <c r="J943" s="548"/>
      <c r="K943" s="548"/>
      <c r="L943" s="548"/>
      <c r="M943" s="548"/>
      <c r="N943" s="548"/>
      <c r="O943" s="548"/>
      <c r="P943" s="548"/>
      <c r="Q943" s="548"/>
      <c r="R943" s="548"/>
      <c r="S943" s="548"/>
      <c r="T943" s="549"/>
      <c r="U943" s="549"/>
      <c r="V943" s="549"/>
      <c r="W943" s="549"/>
      <c r="X943" s="549"/>
      <c r="Y943" s="549"/>
      <c r="Z943" s="549"/>
      <c r="AA943" s="549"/>
      <c r="AB943" s="549"/>
      <c r="AC943" s="549"/>
      <c r="AD943" s="549"/>
      <c r="AE943" s="549"/>
      <c r="AF943" s="549"/>
      <c r="AG943" s="549"/>
      <c r="AH943" s="549"/>
      <c r="AI943" s="549"/>
      <c r="AJ943" s="549"/>
      <c r="AK943" s="549"/>
      <c r="AL943" s="549"/>
      <c r="AM943" s="549"/>
      <c r="AN943" s="549"/>
      <c r="AO943" s="549"/>
      <c r="AP943" s="550"/>
      <c r="AQ943" s="550"/>
      <c r="AR943" s="550"/>
      <c r="AS943" s="550"/>
      <c r="AT943" s="550"/>
      <c r="AU943" s="550"/>
      <c r="AV943" s="550"/>
      <c r="AW943" s="550"/>
      <c r="AX943" s="550"/>
    </row>
    <row r="944" spans="1:54" ht="12.6" customHeight="1">
      <c r="A944" s="548"/>
      <c r="B944" s="548"/>
      <c r="C944" s="548"/>
      <c r="D944" s="548"/>
      <c r="E944" s="548"/>
      <c r="F944" s="548"/>
      <c r="G944" s="548"/>
      <c r="H944" s="548"/>
      <c r="I944" s="548"/>
      <c r="J944" s="548"/>
      <c r="K944" s="548"/>
      <c r="L944" s="548"/>
      <c r="M944" s="548"/>
      <c r="N944" s="548"/>
      <c r="O944" s="548"/>
      <c r="P944" s="548"/>
      <c r="Q944" s="548"/>
      <c r="R944" s="548"/>
      <c r="S944" s="548"/>
      <c r="T944" s="549"/>
      <c r="U944" s="549"/>
      <c r="V944" s="549"/>
      <c r="W944" s="549"/>
      <c r="X944" s="549"/>
      <c r="Y944" s="549"/>
      <c r="Z944" s="549"/>
      <c r="AA944" s="549"/>
      <c r="AB944" s="549"/>
      <c r="AC944" s="549"/>
      <c r="AD944" s="549"/>
      <c r="AE944" s="549"/>
      <c r="AF944" s="549"/>
      <c r="AG944" s="549"/>
      <c r="AH944" s="549"/>
      <c r="AI944" s="549"/>
      <c r="AJ944" s="549"/>
      <c r="AK944" s="549"/>
      <c r="AL944" s="549"/>
      <c r="AM944" s="549"/>
      <c r="AN944" s="549"/>
      <c r="AO944" s="549"/>
      <c r="AP944" s="550"/>
      <c r="AQ944" s="550"/>
      <c r="AR944" s="550"/>
      <c r="AS944" s="550"/>
      <c r="AT944" s="550"/>
      <c r="AU944" s="550"/>
      <c r="AV944" s="550"/>
      <c r="AW944" s="550"/>
      <c r="AX944" s="550"/>
    </row>
    <row r="945" spans="1:54" ht="12.6" customHeight="1">
      <c r="A945" s="548"/>
      <c r="B945" s="548"/>
      <c r="C945" s="548"/>
      <c r="D945" s="548"/>
      <c r="E945" s="548"/>
      <c r="F945" s="548"/>
      <c r="G945" s="548"/>
      <c r="H945" s="548"/>
      <c r="I945" s="548"/>
      <c r="J945" s="548"/>
      <c r="K945" s="548"/>
      <c r="L945" s="548"/>
      <c r="M945" s="548"/>
      <c r="N945" s="548"/>
      <c r="O945" s="548"/>
      <c r="P945" s="548"/>
      <c r="Q945" s="548"/>
      <c r="R945" s="548"/>
      <c r="S945" s="548"/>
      <c r="T945" s="549"/>
      <c r="U945" s="549"/>
      <c r="V945" s="549"/>
      <c r="W945" s="549"/>
      <c r="X945" s="549"/>
      <c r="Y945" s="549"/>
      <c r="Z945" s="549"/>
      <c r="AA945" s="549"/>
      <c r="AB945" s="549"/>
      <c r="AC945" s="549"/>
      <c r="AD945" s="549"/>
      <c r="AE945" s="549"/>
      <c r="AF945" s="549"/>
      <c r="AG945" s="549"/>
      <c r="AH945" s="549"/>
      <c r="AI945" s="549"/>
      <c r="AJ945" s="549"/>
      <c r="AK945" s="549"/>
      <c r="AL945" s="549"/>
      <c r="AM945" s="549"/>
      <c r="AN945" s="549"/>
      <c r="AO945" s="549"/>
      <c r="AP945" s="550"/>
      <c r="AQ945" s="550"/>
      <c r="AR945" s="550"/>
      <c r="AS945" s="550"/>
      <c r="AT945" s="550"/>
      <c r="AU945" s="550"/>
      <c r="AV945" s="550"/>
      <c r="AW945" s="550"/>
      <c r="AX945" s="550"/>
    </row>
    <row r="946" spans="1:54" ht="28.5" customHeight="1">
      <c r="A946" s="553" t="s">
        <v>4993</v>
      </c>
      <c r="B946" s="553"/>
      <c r="C946" s="553"/>
      <c r="D946" s="553"/>
      <c r="E946" s="553"/>
      <c r="F946" s="553"/>
      <c r="G946" s="553"/>
      <c r="H946" s="553"/>
      <c r="I946" s="553"/>
      <c r="J946" s="553"/>
      <c r="K946" s="553"/>
      <c r="L946" s="553"/>
      <c r="M946" s="553"/>
      <c r="N946" s="553"/>
      <c r="O946" s="553"/>
      <c r="P946" s="553"/>
      <c r="Q946" s="553"/>
      <c r="R946" s="553"/>
      <c r="S946" s="553"/>
      <c r="T946" s="553"/>
      <c r="U946" s="553"/>
      <c r="V946" s="553"/>
      <c r="W946" s="553"/>
      <c r="X946" s="553"/>
      <c r="Y946" s="553"/>
      <c r="Z946" s="553"/>
      <c r="AA946" s="553"/>
      <c r="AB946" s="553"/>
      <c r="AC946" s="553"/>
      <c r="AD946" s="553"/>
      <c r="AE946" s="553"/>
      <c r="AF946" s="553"/>
      <c r="AG946" s="553"/>
      <c r="AH946" s="553"/>
      <c r="AI946" s="553"/>
      <c r="AJ946" s="553"/>
      <c r="AK946" s="553"/>
      <c r="AL946" s="553"/>
      <c r="AM946" s="553"/>
      <c r="AN946" s="553"/>
      <c r="AO946" s="553"/>
      <c r="AP946" s="553"/>
      <c r="AQ946" s="553"/>
      <c r="AR946" s="553"/>
      <c r="AS946" s="553"/>
      <c r="AT946" s="553"/>
      <c r="AU946" s="553"/>
      <c r="AV946" s="553"/>
      <c r="AW946" s="553"/>
      <c r="AX946" s="553"/>
      <c r="AY946" s="553"/>
      <c r="AZ946" s="553"/>
    </row>
    <row r="947" spans="1:54" ht="26.25" customHeight="1">
      <c r="A947" s="552" t="s">
        <v>4987</v>
      </c>
      <c r="B947" s="552"/>
      <c r="C947" s="552"/>
      <c r="D947" s="552"/>
      <c r="E947" s="552"/>
      <c r="F947" s="552"/>
      <c r="G947" s="552"/>
      <c r="H947" s="552"/>
      <c r="I947" s="552"/>
      <c r="J947" s="552"/>
      <c r="K947" s="552"/>
      <c r="L947" s="552"/>
      <c r="M947" s="552"/>
      <c r="N947" s="552"/>
      <c r="O947" s="552"/>
      <c r="P947" s="552"/>
      <c r="Q947" s="552"/>
      <c r="R947" s="552"/>
      <c r="S947" s="552"/>
      <c r="T947" s="552"/>
      <c r="U947" s="552"/>
      <c r="V947" s="552"/>
      <c r="W947" s="552"/>
      <c r="X947" s="552"/>
      <c r="Y947" s="552"/>
      <c r="Z947" s="552"/>
      <c r="AA947" s="552"/>
      <c r="AB947" s="552"/>
      <c r="AC947" s="552"/>
      <c r="AD947" s="552"/>
      <c r="AE947" s="552" t="s">
        <v>4990</v>
      </c>
      <c r="AF947" s="552"/>
      <c r="AG947" s="552"/>
      <c r="AH947" s="552"/>
      <c r="AI947" s="552"/>
      <c r="AJ947" s="552"/>
      <c r="AK947" s="552"/>
      <c r="AL947" s="552"/>
      <c r="AM947" s="552"/>
      <c r="AN947" s="552"/>
      <c r="AO947" s="552"/>
      <c r="AP947" s="552"/>
      <c r="AQ947" s="552"/>
      <c r="AR947" s="552"/>
      <c r="AS947" s="552"/>
      <c r="AT947" s="552"/>
      <c r="AU947" s="552"/>
      <c r="AV947" s="552"/>
      <c r="AW947" s="552"/>
      <c r="AX947" s="552"/>
      <c r="AY947" s="431"/>
      <c r="AZ947" s="431"/>
      <c r="BA947" s="431"/>
      <c r="BB947" s="431"/>
    </row>
    <row r="948" spans="1:54" ht="38.25" customHeight="1">
      <c r="A948" s="554" t="s">
        <v>4984</v>
      </c>
      <c r="B948" s="554"/>
      <c r="C948" s="554"/>
      <c r="D948" s="554"/>
      <c r="E948" s="554"/>
      <c r="F948" s="554"/>
      <c r="G948" s="554"/>
      <c r="H948" s="554"/>
      <c r="I948" s="554"/>
      <c r="J948" s="554"/>
      <c r="K948" s="554"/>
      <c r="L948" s="554"/>
      <c r="M948" s="554"/>
      <c r="N948" s="554"/>
      <c r="O948" s="554"/>
      <c r="P948" s="554"/>
      <c r="Q948" s="554"/>
      <c r="R948" s="554"/>
      <c r="S948" s="554"/>
      <c r="T948" s="546" t="s">
        <v>4985</v>
      </c>
      <c r="U948" s="546"/>
      <c r="V948" s="546"/>
      <c r="W948" s="546"/>
      <c r="X948" s="546" t="s">
        <v>4986</v>
      </c>
      <c r="Y948" s="546"/>
      <c r="Z948" s="546"/>
      <c r="AA948" s="546"/>
      <c r="AB948" s="546"/>
      <c r="AC948" s="546"/>
      <c r="AD948" s="546"/>
      <c r="AE948" s="546" t="s">
        <v>4985</v>
      </c>
      <c r="AF948" s="546"/>
      <c r="AG948" s="546"/>
      <c r="AH948" s="546"/>
      <c r="AI948" s="546" t="s">
        <v>4986</v>
      </c>
      <c r="AJ948" s="546"/>
      <c r="AK948" s="546"/>
      <c r="AL948" s="546"/>
      <c r="AM948" s="546"/>
      <c r="AN948" s="546"/>
      <c r="AO948" s="546"/>
      <c r="AP948" s="547" t="s">
        <v>4988</v>
      </c>
      <c r="AQ948" s="547"/>
      <c r="AR948" s="547"/>
      <c r="AS948" s="547"/>
      <c r="AT948" s="547"/>
      <c r="AU948" s="547"/>
      <c r="AV948" s="547"/>
      <c r="AW948" s="547"/>
      <c r="AX948" s="547"/>
      <c r="AY948" s="430"/>
      <c r="AZ948" s="430"/>
      <c r="BA948" s="430"/>
      <c r="BB948" s="430"/>
    </row>
    <row r="949" spans="1:54" ht="12.6" customHeight="1">
      <c r="A949" s="548"/>
      <c r="B949" s="548"/>
      <c r="C949" s="548"/>
      <c r="D949" s="548"/>
      <c r="E949" s="548"/>
      <c r="F949" s="548"/>
      <c r="G949" s="548"/>
      <c r="H949" s="548"/>
      <c r="I949" s="548"/>
      <c r="J949" s="548"/>
      <c r="K949" s="548"/>
      <c r="L949" s="548"/>
      <c r="M949" s="548"/>
      <c r="N949" s="548"/>
      <c r="O949" s="548"/>
      <c r="P949" s="548"/>
      <c r="Q949" s="548"/>
      <c r="R949" s="548"/>
      <c r="S949" s="548"/>
      <c r="T949" s="549"/>
      <c r="U949" s="549"/>
      <c r="V949" s="549"/>
      <c r="W949" s="549"/>
      <c r="X949" s="549"/>
      <c r="Y949" s="549"/>
      <c r="Z949" s="549"/>
      <c r="AA949" s="549"/>
      <c r="AB949" s="549"/>
      <c r="AC949" s="549"/>
      <c r="AD949" s="549"/>
      <c r="AE949" s="549"/>
      <c r="AF949" s="549"/>
      <c r="AG949" s="549"/>
      <c r="AH949" s="549"/>
      <c r="AI949" s="549"/>
      <c r="AJ949" s="549"/>
      <c r="AK949" s="549"/>
      <c r="AL949" s="549"/>
      <c r="AM949" s="549"/>
      <c r="AN949" s="549"/>
      <c r="AO949" s="549"/>
      <c r="AP949" s="550"/>
      <c r="AQ949" s="550"/>
      <c r="AR949" s="550"/>
      <c r="AS949" s="550"/>
      <c r="AT949" s="550"/>
      <c r="AU949" s="550"/>
      <c r="AV949" s="550"/>
      <c r="AW949" s="550"/>
      <c r="AX949" s="550"/>
    </row>
    <row r="950" spans="1:54" ht="12.6" customHeight="1">
      <c r="A950" s="548"/>
      <c r="B950" s="548"/>
      <c r="C950" s="548"/>
      <c r="D950" s="548"/>
      <c r="E950" s="548"/>
      <c r="F950" s="548"/>
      <c r="G950" s="548"/>
      <c r="H950" s="548"/>
      <c r="I950" s="548"/>
      <c r="J950" s="548"/>
      <c r="K950" s="548"/>
      <c r="L950" s="548"/>
      <c r="M950" s="548"/>
      <c r="N950" s="548"/>
      <c r="O950" s="548"/>
      <c r="P950" s="548"/>
      <c r="Q950" s="548"/>
      <c r="R950" s="548"/>
      <c r="S950" s="548"/>
      <c r="T950" s="549"/>
      <c r="U950" s="549"/>
      <c r="V950" s="549"/>
      <c r="W950" s="549"/>
      <c r="X950" s="549"/>
      <c r="Y950" s="549"/>
      <c r="Z950" s="549"/>
      <c r="AA950" s="549"/>
      <c r="AB950" s="549"/>
      <c r="AC950" s="549"/>
      <c r="AD950" s="549"/>
      <c r="AE950" s="549"/>
      <c r="AF950" s="549"/>
      <c r="AG950" s="549"/>
      <c r="AH950" s="549"/>
      <c r="AI950" s="549"/>
      <c r="AJ950" s="549"/>
      <c r="AK950" s="549"/>
      <c r="AL950" s="549"/>
      <c r="AM950" s="549"/>
      <c r="AN950" s="549"/>
      <c r="AO950" s="549"/>
      <c r="AP950" s="550"/>
      <c r="AQ950" s="550"/>
      <c r="AR950" s="550"/>
      <c r="AS950" s="550"/>
      <c r="AT950" s="550"/>
      <c r="AU950" s="550"/>
      <c r="AV950" s="550"/>
      <c r="AW950" s="550"/>
      <c r="AX950" s="550"/>
    </row>
    <row r="951" spans="1:54" ht="12.6" customHeight="1">
      <c r="A951" s="548"/>
      <c r="B951" s="548"/>
      <c r="C951" s="548"/>
      <c r="D951" s="548"/>
      <c r="E951" s="548"/>
      <c r="F951" s="548"/>
      <c r="G951" s="548"/>
      <c r="H951" s="548"/>
      <c r="I951" s="548"/>
      <c r="J951" s="548"/>
      <c r="K951" s="548"/>
      <c r="L951" s="548"/>
      <c r="M951" s="548"/>
      <c r="N951" s="548"/>
      <c r="O951" s="548"/>
      <c r="P951" s="548"/>
      <c r="Q951" s="548"/>
      <c r="R951" s="548"/>
      <c r="S951" s="548"/>
      <c r="T951" s="549"/>
      <c r="U951" s="549"/>
      <c r="V951" s="549"/>
      <c r="W951" s="549"/>
      <c r="X951" s="549"/>
      <c r="Y951" s="549"/>
      <c r="Z951" s="549"/>
      <c r="AA951" s="549"/>
      <c r="AB951" s="549"/>
      <c r="AC951" s="549"/>
      <c r="AD951" s="549"/>
      <c r="AE951" s="549"/>
      <c r="AF951" s="549"/>
      <c r="AG951" s="549"/>
      <c r="AH951" s="549"/>
      <c r="AI951" s="549"/>
      <c r="AJ951" s="549"/>
      <c r="AK951" s="549"/>
      <c r="AL951" s="549"/>
      <c r="AM951" s="549"/>
      <c r="AN951" s="549"/>
      <c r="AO951" s="549"/>
      <c r="AP951" s="550"/>
      <c r="AQ951" s="550"/>
      <c r="AR951" s="550"/>
      <c r="AS951" s="550"/>
      <c r="AT951" s="550"/>
      <c r="AU951" s="550"/>
      <c r="AV951" s="550"/>
      <c r="AW951" s="550"/>
      <c r="AX951" s="550"/>
    </row>
    <row r="952" spans="1:54" ht="12.6" customHeight="1">
      <c r="A952" s="548"/>
      <c r="B952" s="548"/>
      <c r="C952" s="548"/>
      <c r="D952" s="548"/>
      <c r="E952" s="548"/>
      <c r="F952" s="548"/>
      <c r="G952" s="548"/>
      <c r="H952" s="548"/>
      <c r="I952" s="548"/>
      <c r="J952" s="548"/>
      <c r="K952" s="548"/>
      <c r="L952" s="548"/>
      <c r="M952" s="548"/>
      <c r="N952" s="548"/>
      <c r="O952" s="548"/>
      <c r="P952" s="548"/>
      <c r="Q952" s="548"/>
      <c r="R952" s="548"/>
      <c r="S952" s="548"/>
      <c r="T952" s="549"/>
      <c r="U952" s="549"/>
      <c r="V952" s="549"/>
      <c r="W952" s="549"/>
      <c r="X952" s="549"/>
      <c r="Y952" s="549"/>
      <c r="Z952" s="549"/>
      <c r="AA952" s="549"/>
      <c r="AB952" s="549"/>
      <c r="AC952" s="549"/>
      <c r="AD952" s="549"/>
      <c r="AE952" s="549"/>
      <c r="AF952" s="549"/>
      <c r="AG952" s="549"/>
      <c r="AH952" s="549"/>
      <c r="AI952" s="549"/>
      <c r="AJ952" s="549"/>
      <c r="AK952" s="549"/>
      <c r="AL952" s="549"/>
      <c r="AM952" s="549"/>
      <c r="AN952" s="549"/>
      <c r="AO952" s="549"/>
      <c r="AP952" s="550"/>
      <c r="AQ952" s="550"/>
      <c r="AR952" s="550"/>
      <c r="AS952" s="550"/>
      <c r="AT952" s="550"/>
      <c r="AU952" s="550"/>
      <c r="AV952" s="550"/>
      <c r="AW952" s="550"/>
      <c r="AX952" s="550"/>
    </row>
    <row r="953" spans="1:54" ht="12.6" customHeight="1">
      <c r="A953" s="548"/>
      <c r="B953" s="548"/>
      <c r="C953" s="548"/>
      <c r="D953" s="548"/>
      <c r="E953" s="548"/>
      <c r="F953" s="548"/>
      <c r="G953" s="548"/>
      <c r="H953" s="548"/>
      <c r="I953" s="548"/>
      <c r="J953" s="548"/>
      <c r="K953" s="548"/>
      <c r="L953" s="548"/>
      <c r="M953" s="548"/>
      <c r="N953" s="548"/>
      <c r="O953" s="548"/>
      <c r="P953" s="548"/>
      <c r="Q953" s="548"/>
      <c r="R953" s="548"/>
      <c r="S953" s="548"/>
      <c r="T953" s="549"/>
      <c r="U953" s="549"/>
      <c r="V953" s="549"/>
      <c r="W953" s="549"/>
      <c r="X953" s="549"/>
      <c r="Y953" s="549"/>
      <c r="Z953" s="549"/>
      <c r="AA953" s="549"/>
      <c r="AB953" s="549"/>
      <c r="AC953" s="549"/>
      <c r="AD953" s="549"/>
      <c r="AE953" s="549"/>
      <c r="AF953" s="549"/>
      <c r="AG953" s="549"/>
      <c r="AH953" s="549"/>
      <c r="AI953" s="549"/>
      <c r="AJ953" s="549"/>
      <c r="AK953" s="549"/>
      <c r="AL953" s="549"/>
      <c r="AM953" s="549"/>
      <c r="AN953" s="549"/>
      <c r="AO953" s="549"/>
      <c r="AP953" s="550"/>
      <c r="AQ953" s="550"/>
      <c r="AR953" s="550"/>
      <c r="AS953" s="550"/>
      <c r="AT953" s="550"/>
      <c r="AU953" s="550"/>
      <c r="AV953" s="550"/>
      <c r="AW953" s="550"/>
      <c r="AX953" s="550"/>
    </row>
    <row r="954" spans="1:54" ht="15" customHeight="1">
      <c r="A954" s="140" t="s">
        <v>4937</v>
      </c>
      <c r="B954" s="198"/>
      <c r="C954" s="198"/>
      <c r="D954" s="198"/>
      <c r="E954" s="198"/>
      <c r="F954" s="198"/>
      <c r="G954" s="198"/>
      <c r="H954" s="198"/>
      <c r="I954" s="198"/>
      <c r="J954" s="198"/>
      <c r="K954" s="198"/>
      <c r="L954" s="198"/>
      <c r="M954" s="198"/>
      <c r="N954" s="198"/>
      <c r="O954" s="198"/>
      <c r="P954" s="198"/>
      <c r="Q954" s="198"/>
      <c r="R954" s="198"/>
      <c r="S954" s="198"/>
      <c r="T954" s="198"/>
      <c r="U954" s="198"/>
      <c r="V954" s="198"/>
      <c r="W954" s="198"/>
      <c r="X954" s="198"/>
      <c r="Y954" s="198"/>
      <c r="Z954" s="198"/>
      <c r="AA954" s="198"/>
      <c r="AB954" s="198"/>
      <c r="AC954" s="198"/>
      <c r="AD954" s="198"/>
      <c r="AE954" s="198"/>
      <c r="AF954" s="198"/>
      <c r="AG954" s="198"/>
      <c r="AH954" s="198"/>
      <c r="AI954" s="198"/>
      <c r="AJ954" s="198"/>
      <c r="AK954" s="198"/>
      <c r="AL954" s="198"/>
      <c r="AM954" s="198"/>
      <c r="AN954" s="198"/>
      <c r="AO954" s="198"/>
      <c r="AP954" s="198"/>
      <c r="AQ954" s="198"/>
      <c r="AR954" s="198"/>
      <c r="AS954" s="198"/>
      <c r="AT954" s="198"/>
      <c r="AU954" s="198"/>
      <c r="AV954" s="198"/>
      <c r="AW954" s="198"/>
      <c r="AX954" s="198"/>
      <c r="AY954" s="198"/>
      <c r="AZ954" s="198"/>
      <c r="BA954" s="198"/>
      <c r="BB954" s="198"/>
    </row>
    <row r="955" spans="1:54" ht="22.5" customHeight="1">
      <c r="A955" s="778" t="s">
        <v>1666</v>
      </c>
      <c r="B955" s="779"/>
      <c r="C955" s="779"/>
      <c r="D955" s="779"/>
      <c r="E955" s="779"/>
      <c r="F955" s="779"/>
      <c r="G955" s="779"/>
      <c r="H955" s="779"/>
      <c r="I955" s="779"/>
      <c r="J955" s="779"/>
      <c r="K955" s="779"/>
      <c r="L955" s="779"/>
      <c r="M955" s="779"/>
      <c r="N955" s="779"/>
      <c r="O955" s="779"/>
      <c r="P955" s="779"/>
      <c r="Q955" s="779"/>
      <c r="R955" s="779"/>
      <c r="S955" s="779"/>
      <c r="T955" s="779"/>
      <c r="U955" s="779"/>
      <c r="V955" s="779"/>
      <c r="W955" s="779"/>
      <c r="X955" s="779"/>
      <c r="Y955" s="779"/>
      <c r="Z955" s="779"/>
      <c r="AA955" s="779"/>
      <c r="AB955" s="779"/>
      <c r="AC955" s="779"/>
      <c r="AD955" s="779"/>
      <c r="AE955" s="780"/>
      <c r="AF955" s="781" t="s">
        <v>1254</v>
      </c>
      <c r="AG955" s="782"/>
      <c r="AH955" s="782"/>
      <c r="AI955" s="782"/>
      <c r="AJ955" s="782"/>
      <c r="AK955" s="782"/>
      <c r="AL955" s="782"/>
      <c r="AM955" s="782"/>
      <c r="AN955" s="783"/>
      <c r="AO955" s="782" t="s">
        <v>1268</v>
      </c>
      <c r="AP955" s="782"/>
      <c r="AQ955" s="782"/>
      <c r="AR955" s="782"/>
      <c r="AS955" s="782"/>
      <c r="AT955" s="782"/>
      <c r="AU955" s="782"/>
      <c r="AV955" s="782"/>
      <c r="AW955" s="782"/>
      <c r="AX955" s="782"/>
      <c r="AY955" s="782"/>
      <c r="AZ955" s="782"/>
      <c r="BA955" s="782"/>
      <c r="BB955" s="783"/>
    </row>
    <row r="956" spans="1:54" ht="15" customHeight="1">
      <c r="A956" s="840" t="s">
        <v>1667</v>
      </c>
      <c r="B956" s="841"/>
      <c r="C956" s="841"/>
      <c r="D956" s="841"/>
      <c r="E956" s="841"/>
      <c r="F956" s="841"/>
      <c r="G956" s="841"/>
      <c r="H956" s="841"/>
      <c r="I956" s="841"/>
      <c r="J956" s="841"/>
      <c r="K956" s="841"/>
      <c r="L956" s="841"/>
      <c r="M956" s="841"/>
      <c r="N956" s="841"/>
      <c r="O956" s="841"/>
      <c r="P956" s="841"/>
      <c r="Q956" s="841"/>
      <c r="R956" s="841"/>
      <c r="S956" s="841"/>
      <c r="T956" s="841"/>
      <c r="U956" s="841"/>
      <c r="V956" s="841"/>
      <c r="W956" s="841"/>
      <c r="X956" s="841"/>
      <c r="Y956" s="841"/>
      <c r="Z956" s="841"/>
      <c r="AA956" s="841"/>
      <c r="AB956" s="841"/>
      <c r="AC956" s="841"/>
      <c r="AD956" s="841"/>
      <c r="AE956" s="842"/>
      <c r="AF956" s="919"/>
      <c r="AG956" s="920"/>
      <c r="AH956" s="920"/>
      <c r="AI956" s="920"/>
      <c r="AJ956" s="920"/>
      <c r="AK956" s="920"/>
      <c r="AL956" s="920"/>
      <c r="AM956" s="920"/>
      <c r="AN956" s="921"/>
      <c r="AO956" s="920"/>
      <c r="AP956" s="920"/>
      <c r="AQ956" s="920"/>
      <c r="AR956" s="920"/>
      <c r="AS956" s="920"/>
      <c r="AT956" s="920"/>
      <c r="AU956" s="920"/>
      <c r="AV956" s="920"/>
      <c r="AW956" s="920"/>
      <c r="AX956" s="920"/>
      <c r="AY956" s="920"/>
      <c r="AZ956" s="920"/>
      <c r="BA956" s="920"/>
      <c r="BB956" s="921"/>
    </row>
    <row r="957" spans="1:54" ht="15" customHeight="1">
      <c r="A957" s="772"/>
      <c r="B957" s="773"/>
      <c r="C957" s="773"/>
      <c r="D957" s="773"/>
      <c r="E957" s="773"/>
      <c r="F957" s="773"/>
      <c r="G957" s="773"/>
      <c r="H957" s="773"/>
      <c r="I957" s="773"/>
      <c r="J957" s="773"/>
      <c r="K957" s="773"/>
      <c r="L957" s="773"/>
      <c r="M957" s="773"/>
      <c r="N957" s="773"/>
      <c r="O957" s="773"/>
      <c r="P957" s="773"/>
      <c r="Q957" s="773"/>
      <c r="R957" s="773"/>
      <c r="S957" s="773"/>
      <c r="T957" s="773"/>
      <c r="U957" s="773"/>
      <c r="V957" s="773"/>
      <c r="W957" s="773"/>
      <c r="X957" s="773"/>
      <c r="Y957" s="773"/>
      <c r="Z957" s="773"/>
      <c r="AA957" s="773"/>
      <c r="AB957" s="773"/>
      <c r="AC957" s="773"/>
      <c r="AD957" s="773"/>
      <c r="AE957" s="774"/>
      <c r="AF957" s="785"/>
      <c r="AG957" s="786"/>
      <c r="AH957" s="786"/>
      <c r="AI957" s="786"/>
      <c r="AJ957" s="786"/>
      <c r="AK957" s="786"/>
      <c r="AL957" s="786"/>
      <c r="AM957" s="786"/>
      <c r="AN957" s="787"/>
      <c r="AO957" s="786"/>
      <c r="AP957" s="786"/>
      <c r="AQ957" s="786"/>
      <c r="AR957" s="786"/>
      <c r="AS957" s="786"/>
      <c r="AT957" s="786"/>
      <c r="AU957" s="786"/>
      <c r="AV957" s="786"/>
      <c r="AW957" s="786"/>
      <c r="AX957" s="786"/>
      <c r="AY957" s="786"/>
      <c r="AZ957" s="786"/>
      <c r="BA957" s="786"/>
      <c r="BB957" s="787"/>
    </row>
    <row r="958" spans="1:54" ht="15" customHeight="1">
      <c r="A958" s="772"/>
      <c r="B958" s="773"/>
      <c r="C958" s="773"/>
      <c r="D958" s="773"/>
      <c r="E958" s="773"/>
      <c r="F958" s="773"/>
      <c r="G958" s="773"/>
      <c r="H958" s="773"/>
      <c r="I958" s="773"/>
      <c r="J958" s="773"/>
      <c r="K958" s="773"/>
      <c r="L958" s="773"/>
      <c r="M958" s="773"/>
      <c r="N958" s="773"/>
      <c r="O958" s="773"/>
      <c r="P958" s="773"/>
      <c r="Q958" s="773"/>
      <c r="R958" s="773"/>
      <c r="S958" s="773"/>
      <c r="T958" s="773"/>
      <c r="U958" s="773"/>
      <c r="V958" s="773"/>
      <c r="W958" s="773"/>
      <c r="X958" s="773"/>
      <c r="Y958" s="773"/>
      <c r="Z958" s="773"/>
      <c r="AA958" s="773"/>
      <c r="AB958" s="773"/>
      <c r="AC958" s="773"/>
      <c r="AD958" s="773"/>
      <c r="AE958" s="774"/>
      <c r="AF958" s="785"/>
      <c r="AG958" s="786"/>
      <c r="AH958" s="786"/>
      <c r="AI958" s="786"/>
      <c r="AJ958" s="786"/>
      <c r="AK958" s="786"/>
      <c r="AL958" s="786"/>
      <c r="AM958" s="786"/>
      <c r="AN958" s="787"/>
      <c r="AO958" s="786"/>
      <c r="AP958" s="786"/>
      <c r="AQ958" s="786"/>
      <c r="AR958" s="786"/>
      <c r="AS958" s="786"/>
      <c r="AT958" s="786"/>
      <c r="AU958" s="786"/>
      <c r="AV958" s="786"/>
      <c r="AW958" s="786"/>
      <c r="AX958" s="786"/>
      <c r="AY958" s="786"/>
      <c r="AZ958" s="786"/>
      <c r="BA958" s="786"/>
      <c r="BB958" s="787"/>
    </row>
    <row r="959" spans="1:54" ht="15" customHeight="1">
      <c r="A959" s="840" t="s">
        <v>1668</v>
      </c>
      <c r="B959" s="841"/>
      <c r="C959" s="841"/>
      <c r="D959" s="841"/>
      <c r="E959" s="841"/>
      <c r="F959" s="841"/>
      <c r="G959" s="841"/>
      <c r="H959" s="841"/>
      <c r="I959" s="841"/>
      <c r="J959" s="841"/>
      <c r="K959" s="841"/>
      <c r="L959" s="841"/>
      <c r="M959" s="841"/>
      <c r="N959" s="841"/>
      <c r="O959" s="841"/>
      <c r="P959" s="841"/>
      <c r="Q959" s="841"/>
      <c r="R959" s="841"/>
      <c r="S959" s="841"/>
      <c r="T959" s="841"/>
      <c r="U959" s="841"/>
      <c r="V959" s="841"/>
      <c r="W959" s="841"/>
      <c r="X959" s="841"/>
      <c r="Y959" s="841"/>
      <c r="Z959" s="841"/>
      <c r="AA959" s="841"/>
      <c r="AB959" s="841"/>
      <c r="AC959" s="841"/>
      <c r="AD959" s="841"/>
      <c r="AE959" s="842"/>
      <c r="AF959" s="919">
        <v>43985</v>
      </c>
      <c r="AG959" s="920"/>
      <c r="AH959" s="920"/>
      <c r="AI959" s="920"/>
      <c r="AJ959" s="920"/>
      <c r="AK959" s="920"/>
      <c r="AL959" s="920"/>
      <c r="AM959" s="920"/>
      <c r="AN959" s="921"/>
      <c r="AO959" s="920">
        <v>69868</v>
      </c>
      <c r="AP959" s="920"/>
      <c r="AQ959" s="920"/>
      <c r="AR959" s="920"/>
      <c r="AS959" s="920"/>
      <c r="AT959" s="920"/>
      <c r="AU959" s="920"/>
      <c r="AV959" s="920"/>
      <c r="AW959" s="920"/>
      <c r="AX959" s="920"/>
      <c r="AY959" s="920"/>
      <c r="AZ959" s="920"/>
      <c r="BA959" s="920"/>
      <c r="BB959" s="921"/>
    </row>
    <row r="960" spans="1:54" ht="15" customHeight="1">
      <c r="A960" s="772"/>
      <c r="B960" s="773"/>
      <c r="C960" s="773"/>
      <c r="D960" s="773"/>
      <c r="E960" s="773"/>
      <c r="F960" s="773"/>
      <c r="G960" s="773"/>
      <c r="H960" s="773"/>
      <c r="I960" s="773"/>
      <c r="J960" s="773"/>
      <c r="K960" s="773"/>
      <c r="L960" s="773"/>
      <c r="M960" s="773"/>
      <c r="N960" s="773"/>
      <c r="O960" s="773"/>
      <c r="P960" s="773"/>
      <c r="Q960" s="773"/>
      <c r="R960" s="773"/>
      <c r="S960" s="773"/>
      <c r="T960" s="773"/>
      <c r="U960" s="773"/>
      <c r="V960" s="773"/>
      <c r="W960" s="773"/>
      <c r="X960" s="773"/>
      <c r="Y960" s="773"/>
      <c r="Z960" s="773"/>
      <c r="AA960" s="773"/>
      <c r="AB960" s="773"/>
      <c r="AC960" s="773"/>
      <c r="AD960" s="773"/>
      <c r="AE960" s="774"/>
      <c r="AF960" s="785"/>
      <c r="AG960" s="786"/>
      <c r="AH960" s="786"/>
      <c r="AI960" s="786"/>
      <c r="AJ960" s="786"/>
      <c r="AK960" s="786"/>
      <c r="AL960" s="786"/>
      <c r="AM960" s="786"/>
      <c r="AN960" s="787"/>
      <c r="AO960" s="786"/>
      <c r="AP960" s="786"/>
      <c r="AQ960" s="786"/>
      <c r="AR960" s="786"/>
      <c r="AS960" s="786"/>
      <c r="AT960" s="786"/>
      <c r="AU960" s="786"/>
      <c r="AV960" s="786"/>
      <c r="AW960" s="786"/>
      <c r="AX960" s="786"/>
      <c r="AY960" s="786"/>
      <c r="AZ960" s="786"/>
      <c r="BA960" s="786"/>
      <c r="BB960" s="787"/>
    </row>
    <row r="961" spans="1:54" ht="15" customHeight="1">
      <c r="A961" s="772"/>
      <c r="B961" s="773"/>
      <c r="C961" s="773"/>
      <c r="D961" s="773"/>
      <c r="E961" s="773"/>
      <c r="F961" s="773"/>
      <c r="G961" s="773"/>
      <c r="H961" s="773"/>
      <c r="I961" s="773"/>
      <c r="J961" s="773"/>
      <c r="K961" s="773"/>
      <c r="L961" s="773"/>
      <c r="M961" s="773"/>
      <c r="N961" s="773"/>
      <c r="O961" s="773"/>
      <c r="P961" s="773"/>
      <c r="Q961" s="773"/>
      <c r="R961" s="773"/>
      <c r="S961" s="773"/>
      <c r="T961" s="773"/>
      <c r="U961" s="773"/>
      <c r="V961" s="773"/>
      <c r="W961" s="773"/>
      <c r="X961" s="773"/>
      <c r="Y961" s="773"/>
      <c r="Z961" s="773"/>
      <c r="AA961" s="773"/>
      <c r="AB961" s="773"/>
      <c r="AC961" s="773"/>
      <c r="AD961" s="773"/>
      <c r="AE961" s="774"/>
      <c r="AF961" s="785"/>
      <c r="AG961" s="786"/>
      <c r="AH961" s="786"/>
      <c r="AI961" s="786"/>
      <c r="AJ961" s="786"/>
      <c r="AK961" s="786"/>
      <c r="AL961" s="786"/>
      <c r="AM961" s="786"/>
      <c r="AN961" s="787"/>
      <c r="AO961" s="786"/>
      <c r="AP961" s="786"/>
      <c r="AQ961" s="786"/>
      <c r="AR961" s="786"/>
      <c r="AS961" s="786"/>
      <c r="AT961" s="786"/>
      <c r="AU961" s="786"/>
      <c r="AV961" s="786"/>
      <c r="AW961" s="786"/>
      <c r="AX961" s="786"/>
      <c r="AY961" s="786"/>
      <c r="AZ961" s="786"/>
      <c r="BA961" s="786"/>
      <c r="BB961" s="787"/>
    </row>
    <row r="962" spans="1:54" ht="15" customHeight="1">
      <c r="A962" s="772"/>
      <c r="B962" s="773"/>
      <c r="C962" s="773"/>
      <c r="D962" s="773"/>
      <c r="E962" s="773"/>
      <c r="F962" s="773"/>
      <c r="G962" s="773"/>
      <c r="H962" s="773"/>
      <c r="I962" s="773"/>
      <c r="J962" s="773"/>
      <c r="K962" s="773"/>
      <c r="L962" s="773"/>
      <c r="M962" s="773"/>
      <c r="N962" s="773"/>
      <c r="O962" s="773"/>
      <c r="P962" s="773"/>
      <c r="Q962" s="773"/>
      <c r="R962" s="773"/>
      <c r="S962" s="773"/>
      <c r="T962" s="773"/>
      <c r="U962" s="773"/>
      <c r="V962" s="773"/>
      <c r="W962" s="773"/>
      <c r="X962" s="773"/>
      <c r="Y962" s="773"/>
      <c r="Z962" s="773"/>
      <c r="AA962" s="773"/>
      <c r="AB962" s="773"/>
      <c r="AC962" s="773"/>
      <c r="AD962" s="773"/>
      <c r="AE962" s="774"/>
      <c r="AF962" s="785"/>
      <c r="AG962" s="786"/>
      <c r="AH962" s="786"/>
      <c r="AI962" s="786"/>
      <c r="AJ962" s="786"/>
      <c r="AK962" s="786"/>
      <c r="AL962" s="786"/>
      <c r="AM962" s="786"/>
      <c r="AN962" s="787"/>
      <c r="AO962" s="786"/>
      <c r="AP962" s="786"/>
      <c r="AQ962" s="786"/>
      <c r="AR962" s="786"/>
      <c r="AS962" s="786"/>
      <c r="AT962" s="786"/>
      <c r="AU962" s="786"/>
      <c r="AV962" s="786"/>
      <c r="AW962" s="786"/>
      <c r="AX962" s="786"/>
      <c r="AY962" s="786"/>
      <c r="AZ962" s="786"/>
      <c r="BA962" s="786"/>
      <c r="BB962" s="787"/>
    </row>
    <row r="963" spans="1:54" ht="15" customHeight="1">
      <c r="A963" s="840" t="s">
        <v>1669</v>
      </c>
      <c r="B963" s="841"/>
      <c r="C963" s="841"/>
      <c r="D963" s="841"/>
      <c r="E963" s="841"/>
      <c r="F963" s="841"/>
      <c r="G963" s="841"/>
      <c r="H963" s="841"/>
      <c r="I963" s="841"/>
      <c r="J963" s="841"/>
      <c r="K963" s="841"/>
      <c r="L963" s="841"/>
      <c r="M963" s="841"/>
      <c r="N963" s="841"/>
      <c r="O963" s="841"/>
      <c r="P963" s="841"/>
      <c r="Q963" s="841"/>
      <c r="R963" s="841"/>
      <c r="S963" s="841"/>
      <c r="T963" s="841"/>
      <c r="U963" s="841"/>
      <c r="V963" s="841"/>
      <c r="W963" s="841"/>
      <c r="X963" s="841"/>
      <c r="Y963" s="841"/>
      <c r="Z963" s="841"/>
      <c r="AA963" s="841"/>
      <c r="AB963" s="841"/>
      <c r="AC963" s="841"/>
      <c r="AD963" s="841"/>
      <c r="AE963" s="842"/>
      <c r="AF963" s="919" t="e">
        <f>#REF!</f>
        <v>#REF!</v>
      </c>
      <c r="AG963" s="920"/>
      <c r="AH963" s="920"/>
      <c r="AI963" s="920"/>
      <c r="AJ963" s="920"/>
      <c r="AK963" s="920"/>
      <c r="AL963" s="920"/>
      <c r="AM963" s="920"/>
      <c r="AN963" s="921"/>
      <c r="AO963" s="920" t="e">
        <f>#REF!</f>
        <v>#REF!</v>
      </c>
      <c r="AP963" s="920"/>
      <c r="AQ963" s="920"/>
      <c r="AR963" s="920"/>
      <c r="AS963" s="920"/>
      <c r="AT963" s="920"/>
      <c r="AU963" s="920"/>
      <c r="AV963" s="920"/>
      <c r="AW963" s="920"/>
      <c r="AX963" s="920"/>
      <c r="AY963" s="920"/>
      <c r="AZ963" s="920"/>
      <c r="BA963" s="920"/>
      <c r="BB963" s="921"/>
    </row>
    <row r="964" spans="1:54" ht="15" customHeight="1">
      <c r="A964" s="772"/>
      <c r="B964" s="773"/>
      <c r="C964" s="773"/>
      <c r="D964" s="773"/>
      <c r="E964" s="773"/>
      <c r="F964" s="773"/>
      <c r="G964" s="773"/>
      <c r="H964" s="773"/>
      <c r="I964" s="773"/>
      <c r="J964" s="773"/>
      <c r="K964" s="773"/>
      <c r="L964" s="773"/>
      <c r="M964" s="773"/>
      <c r="N964" s="773"/>
      <c r="O964" s="773"/>
      <c r="P964" s="773"/>
      <c r="Q964" s="773"/>
      <c r="R964" s="773"/>
      <c r="S964" s="773"/>
      <c r="T964" s="773"/>
      <c r="U964" s="773"/>
      <c r="V964" s="773"/>
      <c r="W964" s="773"/>
      <c r="X964" s="773"/>
      <c r="Y964" s="773"/>
      <c r="Z964" s="773"/>
      <c r="AA964" s="773"/>
      <c r="AB964" s="773"/>
      <c r="AC964" s="773"/>
      <c r="AD964" s="773"/>
      <c r="AE964" s="774"/>
      <c r="AF964" s="785"/>
      <c r="AG964" s="786"/>
      <c r="AH964" s="786"/>
      <c r="AI964" s="786"/>
      <c r="AJ964" s="786"/>
      <c r="AK964" s="786"/>
      <c r="AL964" s="786"/>
      <c r="AM964" s="786"/>
      <c r="AN964" s="787"/>
      <c r="AO964" s="786"/>
      <c r="AP964" s="786"/>
      <c r="AQ964" s="786"/>
      <c r="AR964" s="786"/>
      <c r="AS964" s="786"/>
      <c r="AT964" s="786"/>
      <c r="AU964" s="786"/>
      <c r="AV964" s="786"/>
      <c r="AW964" s="786"/>
      <c r="AX964" s="786"/>
      <c r="AY964" s="786"/>
      <c r="AZ964" s="786"/>
      <c r="BA964" s="786"/>
      <c r="BB964" s="787"/>
    </row>
    <row r="965" spans="1:54" ht="15" customHeight="1">
      <c r="A965" s="772"/>
      <c r="B965" s="773"/>
      <c r="C965" s="773"/>
      <c r="D965" s="773"/>
      <c r="E965" s="773"/>
      <c r="F965" s="773"/>
      <c r="G965" s="773"/>
      <c r="H965" s="773"/>
      <c r="I965" s="773"/>
      <c r="J965" s="773"/>
      <c r="K965" s="773"/>
      <c r="L965" s="773"/>
      <c r="M965" s="773"/>
      <c r="N965" s="773"/>
      <c r="O965" s="773"/>
      <c r="P965" s="773"/>
      <c r="Q965" s="773"/>
      <c r="R965" s="773"/>
      <c r="S965" s="773"/>
      <c r="T965" s="773"/>
      <c r="U965" s="773"/>
      <c r="V965" s="773"/>
      <c r="W965" s="773"/>
      <c r="X965" s="773"/>
      <c r="Y965" s="773"/>
      <c r="Z965" s="773"/>
      <c r="AA965" s="773"/>
      <c r="AB965" s="773"/>
      <c r="AC965" s="773"/>
      <c r="AD965" s="773"/>
      <c r="AE965" s="774"/>
      <c r="AF965" s="785"/>
      <c r="AG965" s="786"/>
      <c r="AH965" s="786"/>
      <c r="AI965" s="786"/>
      <c r="AJ965" s="786"/>
      <c r="AK965" s="786"/>
      <c r="AL965" s="786"/>
      <c r="AM965" s="786"/>
      <c r="AN965" s="787"/>
      <c r="AO965" s="786"/>
      <c r="AP965" s="786"/>
      <c r="AQ965" s="786"/>
      <c r="AR965" s="786"/>
      <c r="AS965" s="786"/>
      <c r="AT965" s="786"/>
      <c r="AU965" s="786"/>
      <c r="AV965" s="786"/>
      <c r="AW965" s="786"/>
      <c r="AX965" s="786"/>
      <c r="AY965" s="786"/>
      <c r="AZ965" s="786"/>
      <c r="BA965" s="786"/>
      <c r="BB965" s="787"/>
    </row>
    <row r="966" spans="1:54" ht="15" customHeight="1">
      <c r="A966" s="772"/>
      <c r="B966" s="773"/>
      <c r="C966" s="773"/>
      <c r="D966" s="773"/>
      <c r="E966" s="773"/>
      <c r="F966" s="773"/>
      <c r="G966" s="773"/>
      <c r="H966" s="773"/>
      <c r="I966" s="773"/>
      <c r="J966" s="773"/>
      <c r="K966" s="773"/>
      <c r="L966" s="773"/>
      <c r="M966" s="773"/>
      <c r="N966" s="773"/>
      <c r="O966" s="773"/>
      <c r="P966" s="773"/>
      <c r="Q966" s="773"/>
      <c r="R966" s="773"/>
      <c r="S966" s="773"/>
      <c r="T966" s="773"/>
      <c r="U966" s="773"/>
      <c r="V966" s="773"/>
      <c r="W966" s="773"/>
      <c r="X966" s="773"/>
      <c r="Y966" s="773"/>
      <c r="Z966" s="773"/>
      <c r="AA966" s="773"/>
      <c r="AB966" s="773"/>
      <c r="AC966" s="773"/>
      <c r="AD966" s="773"/>
      <c r="AE966" s="774"/>
      <c r="AF966" s="785"/>
      <c r="AG966" s="786"/>
      <c r="AH966" s="786"/>
      <c r="AI966" s="786"/>
      <c r="AJ966" s="786"/>
      <c r="AK966" s="786"/>
      <c r="AL966" s="786"/>
      <c r="AM966" s="786"/>
      <c r="AN966" s="787"/>
      <c r="AO966" s="786"/>
      <c r="AP966" s="786"/>
      <c r="AQ966" s="786"/>
      <c r="AR966" s="786"/>
      <c r="AS966" s="786"/>
      <c r="AT966" s="786"/>
      <c r="AU966" s="786"/>
      <c r="AV966" s="786"/>
      <c r="AW966" s="786"/>
      <c r="AX966" s="786"/>
      <c r="AY966" s="786"/>
      <c r="AZ966" s="786"/>
      <c r="BA966" s="786"/>
      <c r="BB966" s="787"/>
    </row>
    <row r="967" spans="1:54" ht="15" customHeight="1">
      <c r="A967" s="840" t="s">
        <v>1670</v>
      </c>
      <c r="B967" s="841"/>
      <c r="C967" s="841"/>
      <c r="D967" s="841"/>
      <c r="E967" s="841"/>
      <c r="F967" s="841"/>
      <c r="G967" s="841"/>
      <c r="H967" s="841"/>
      <c r="I967" s="841"/>
      <c r="J967" s="841"/>
      <c r="K967" s="841"/>
      <c r="L967" s="841"/>
      <c r="M967" s="841"/>
      <c r="N967" s="841"/>
      <c r="O967" s="841"/>
      <c r="P967" s="841"/>
      <c r="Q967" s="841"/>
      <c r="R967" s="841"/>
      <c r="S967" s="841"/>
      <c r="T967" s="841"/>
      <c r="U967" s="841"/>
      <c r="V967" s="841"/>
      <c r="W967" s="841"/>
      <c r="X967" s="841"/>
      <c r="Y967" s="841"/>
      <c r="Z967" s="841"/>
      <c r="AA967" s="841"/>
      <c r="AB967" s="841"/>
      <c r="AC967" s="841"/>
      <c r="AD967" s="841"/>
      <c r="AE967" s="842"/>
      <c r="AF967" s="919">
        <v>0</v>
      </c>
      <c r="AG967" s="920"/>
      <c r="AH967" s="920"/>
      <c r="AI967" s="920"/>
      <c r="AJ967" s="920"/>
      <c r="AK967" s="920"/>
      <c r="AL967" s="920"/>
      <c r="AM967" s="920"/>
      <c r="AN967" s="921"/>
      <c r="AO967" s="920">
        <v>0</v>
      </c>
      <c r="AP967" s="920"/>
      <c r="AQ967" s="920"/>
      <c r="AR967" s="920"/>
      <c r="AS967" s="920"/>
      <c r="AT967" s="920"/>
      <c r="AU967" s="920"/>
      <c r="AV967" s="920"/>
      <c r="AW967" s="920"/>
      <c r="AX967" s="920"/>
      <c r="AY967" s="920"/>
      <c r="AZ967" s="920"/>
      <c r="BA967" s="920"/>
      <c r="BB967" s="921"/>
    </row>
    <row r="968" spans="1:54" ht="15" customHeight="1">
      <c r="A968" s="772"/>
      <c r="B968" s="773"/>
      <c r="C968" s="773"/>
      <c r="D968" s="773"/>
      <c r="E968" s="773"/>
      <c r="F968" s="773"/>
      <c r="G968" s="773"/>
      <c r="H968" s="773"/>
      <c r="I968" s="773"/>
      <c r="J968" s="773"/>
      <c r="K968" s="773"/>
      <c r="L968" s="773"/>
      <c r="M968" s="773"/>
      <c r="N968" s="773"/>
      <c r="O968" s="773"/>
      <c r="P968" s="773"/>
      <c r="Q968" s="773"/>
      <c r="R968" s="773"/>
      <c r="S968" s="773"/>
      <c r="T968" s="773"/>
      <c r="U968" s="773"/>
      <c r="V968" s="773"/>
      <c r="W968" s="773"/>
      <c r="X968" s="773"/>
      <c r="Y968" s="773"/>
      <c r="Z968" s="773"/>
      <c r="AA968" s="773"/>
      <c r="AB968" s="773"/>
      <c r="AC968" s="773"/>
      <c r="AD968" s="773"/>
      <c r="AE968" s="774"/>
      <c r="AF968" s="785"/>
      <c r="AG968" s="786"/>
      <c r="AH968" s="786"/>
      <c r="AI968" s="786"/>
      <c r="AJ968" s="786"/>
      <c r="AK968" s="786"/>
      <c r="AL968" s="786"/>
      <c r="AM968" s="786"/>
      <c r="AN968" s="787"/>
      <c r="AO968" s="786"/>
      <c r="AP968" s="786"/>
      <c r="AQ968" s="786"/>
      <c r="AR968" s="786"/>
      <c r="AS968" s="786"/>
      <c r="AT968" s="786"/>
      <c r="AU968" s="786"/>
      <c r="AV968" s="786"/>
      <c r="AW968" s="786"/>
      <c r="AX968" s="786"/>
      <c r="AY968" s="786"/>
      <c r="AZ968" s="786"/>
      <c r="BA968" s="786"/>
      <c r="BB968" s="787"/>
    </row>
    <row r="969" spans="1:54" ht="15" customHeight="1">
      <c r="A969" s="772"/>
      <c r="B969" s="773"/>
      <c r="C969" s="773"/>
      <c r="D969" s="773"/>
      <c r="E969" s="773"/>
      <c r="F969" s="773"/>
      <c r="G969" s="773"/>
      <c r="H969" s="773"/>
      <c r="I969" s="773"/>
      <c r="J969" s="773"/>
      <c r="K969" s="773"/>
      <c r="L969" s="773"/>
      <c r="M969" s="773"/>
      <c r="N969" s="773"/>
      <c r="O969" s="773"/>
      <c r="P969" s="773"/>
      <c r="Q969" s="773"/>
      <c r="R969" s="773"/>
      <c r="S969" s="773"/>
      <c r="T969" s="773"/>
      <c r="U969" s="773"/>
      <c r="V969" s="773"/>
      <c r="W969" s="773"/>
      <c r="X969" s="773"/>
      <c r="Y969" s="773"/>
      <c r="Z969" s="773"/>
      <c r="AA969" s="773"/>
      <c r="AB969" s="773"/>
      <c r="AC969" s="773"/>
      <c r="AD969" s="773"/>
      <c r="AE969" s="774"/>
      <c r="AF969" s="785"/>
      <c r="AG969" s="786"/>
      <c r="AH969" s="786"/>
      <c r="AI969" s="786"/>
      <c r="AJ969" s="786"/>
      <c r="AK969" s="786"/>
      <c r="AL969" s="786"/>
      <c r="AM969" s="786"/>
      <c r="AN969" s="787"/>
      <c r="AO969" s="786"/>
      <c r="AP969" s="786"/>
      <c r="AQ969" s="786"/>
      <c r="AR969" s="786"/>
      <c r="AS969" s="786"/>
      <c r="AT969" s="786"/>
      <c r="AU969" s="786"/>
      <c r="AV969" s="786"/>
      <c r="AW969" s="786"/>
      <c r="AX969" s="786"/>
      <c r="AY969" s="786"/>
      <c r="AZ969" s="786"/>
      <c r="BA969" s="786"/>
      <c r="BB969" s="787"/>
    </row>
    <row r="970" spans="1:54" ht="15" customHeight="1">
      <c r="A970" s="772"/>
      <c r="B970" s="773"/>
      <c r="C970" s="773"/>
      <c r="D970" s="773"/>
      <c r="E970" s="773"/>
      <c r="F970" s="773"/>
      <c r="G970" s="773"/>
      <c r="H970" s="773"/>
      <c r="I970" s="773"/>
      <c r="J970" s="773"/>
      <c r="K970" s="773"/>
      <c r="L970" s="773"/>
      <c r="M970" s="773"/>
      <c r="N970" s="773"/>
      <c r="O970" s="773"/>
      <c r="P970" s="773"/>
      <c r="Q970" s="773"/>
      <c r="R970" s="773"/>
      <c r="S970" s="773"/>
      <c r="T970" s="773"/>
      <c r="U970" s="773"/>
      <c r="V970" s="773"/>
      <c r="W970" s="773"/>
      <c r="X970" s="773"/>
      <c r="Y970" s="773"/>
      <c r="Z970" s="773"/>
      <c r="AA970" s="773"/>
      <c r="AB970" s="773"/>
      <c r="AC970" s="773"/>
      <c r="AD970" s="773"/>
      <c r="AE970" s="774"/>
      <c r="AF970" s="785"/>
      <c r="AG970" s="786"/>
      <c r="AH970" s="786"/>
      <c r="AI970" s="786"/>
      <c r="AJ970" s="786"/>
      <c r="AK970" s="786"/>
      <c r="AL970" s="786"/>
      <c r="AM970" s="786"/>
      <c r="AN970" s="787"/>
      <c r="AO970" s="786"/>
      <c r="AP970" s="786"/>
      <c r="AQ970" s="786"/>
      <c r="AR970" s="786"/>
      <c r="AS970" s="786"/>
      <c r="AT970" s="786"/>
      <c r="AU970" s="786"/>
      <c r="AV970" s="786"/>
      <c r="AW970" s="786"/>
      <c r="AX970" s="786"/>
      <c r="AY970" s="786"/>
      <c r="AZ970" s="786"/>
      <c r="BA970" s="786"/>
      <c r="BB970" s="787"/>
    </row>
    <row r="971" spans="1:54" ht="15" customHeight="1">
      <c r="A971" s="432"/>
      <c r="B971" s="432"/>
      <c r="C971" s="432"/>
      <c r="D971" s="432"/>
      <c r="E971" s="432"/>
      <c r="F971" s="432"/>
      <c r="G971" s="432"/>
      <c r="H971" s="432"/>
      <c r="I971" s="432"/>
      <c r="J971" s="432"/>
      <c r="K971" s="432"/>
      <c r="L971" s="432"/>
      <c r="M971" s="432"/>
      <c r="N971" s="432"/>
      <c r="O971" s="432"/>
      <c r="P971" s="432"/>
      <c r="Q971" s="432"/>
      <c r="R971" s="432"/>
      <c r="S971" s="432"/>
      <c r="T971" s="432"/>
      <c r="U971" s="432"/>
      <c r="V971" s="432"/>
      <c r="W971" s="432"/>
      <c r="X971" s="432"/>
      <c r="Y971" s="432"/>
      <c r="Z971" s="432"/>
      <c r="AA971" s="432"/>
      <c r="AB971" s="432"/>
      <c r="AC971" s="432"/>
      <c r="AD971" s="432"/>
      <c r="AE971" s="432"/>
      <c r="AF971" s="433"/>
      <c r="AG971" s="433"/>
      <c r="AH971" s="433"/>
      <c r="AI971" s="433"/>
      <c r="AJ971" s="433"/>
      <c r="AK971" s="433"/>
      <c r="AL971" s="433"/>
      <c r="AM971" s="433"/>
      <c r="AN971" s="433"/>
      <c r="AO971" s="433"/>
      <c r="AP971" s="433"/>
      <c r="AQ971" s="433"/>
      <c r="AR971" s="433"/>
      <c r="AS971" s="433"/>
      <c r="AT971" s="433"/>
      <c r="AU971" s="433"/>
      <c r="AV971" s="433"/>
      <c r="AW971" s="433"/>
      <c r="AX971" s="433"/>
      <c r="AY971" s="433"/>
      <c r="AZ971" s="433"/>
      <c r="BA971" s="433"/>
      <c r="BB971" s="433"/>
    </row>
    <row r="972" spans="1:54" s="140" customFormat="1" ht="12.75" customHeight="1">
      <c r="A972" s="140" t="s">
        <v>4876</v>
      </c>
      <c r="B972" s="90"/>
      <c r="C972" s="90"/>
      <c r="D972" s="90"/>
      <c r="E972" s="90"/>
      <c r="F972" s="90"/>
      <c r="G972" s="90"/>
      <c r="H972" s="90"/>
      <c r="I972" s="90"/>
      <c r="J972" s="90"/>
      <c r="K972" s="90"/>
      <c r="L972" s="90"/>
      <c r="M972" s="90"/>
      <c r="N972" s="90"/>
      <c r="O972" s="90"/>
      <c r="P972" s="90"/>
      <c r="Q972" s="90"/>
      <c r="R972" s="90"/>
      <c r="S972" s="90"/>
      <c r="T972" s="90"/>
      <c r="U972" s="90"/>
      <c r="V972" s="90"/>
      <c r="W972" s="90"/>
      <c r="X972" s="90"/>
      <c r="Y972" s="90"/>
      <c r="Z972" s="90"/>
      <c r="AA972" s="90"/>
      <c r="AB972" s="90"/>
      <c r="AC972" s="90"/>
      <c r="AD972" s="90"/>
      <c r="AE972" s="90"/>
      <c r="AF972" s="90"/>
      <c r="AG972" s="90"/>
      <c r="AH972" s="90"/>
      <c r="AI972" s="90"/>
      <c r="AJ972" s="90"/>
      <c r="AK972" s="90"/>
      <c r="AL972" s="90"/>
      <c r="AM972" s="90"/>
      <c r="AN972" s="90"/>
      <c r="AO972" s="90"/>
      <c r="AP972" s="90"/>
      <c r="AQ972" s="90"/>
      <c r="AR972" s="90"/>
      <c r="AS972" s="90"/>
      <c r="AT972" s="90"/>
      <c r="AU972" s="90"/>
      <c r="AV972" s="90"/>
      <c r="AW972" s="90"/>
      <c r="AX972" s="90"/>
      <c r="AY972" s="90"/>
      <c r="AZ972" s="90"/>
      <c r="BA972" s="90"/>
      <c r="BB972" s="90"/>
    </row>
    <row r="973" spans="1:54" ht="15" customHeight="1">
      <c r="A973" s="588"/>
      <c r="B973" s="589"/>
      <c r="C973" s="589"/>
      <c r="D973" s="589"/>
      <c r="E973" s="589"/>
      <c r="F973" s="589"/>
      <c r="G973" s="589"/>
      <c r="H973" s="589"/>
      <c r="I973" s="589"/>
      <c r="J973" s="589"/>
      <c r="K973" s="589"/>
      <c r="L973" s="589"/>
      <c r="M973" s="589"/>
      <c r="N973" s="589"/>
      <c r="O973" s="589"/>
      <c r="P973" s="589"/>
      <c r="Q973" s="589"/>
      <c r="R973" s="589"/>
      <c r="S973" s="589"/>
      <c r="T973" s="589"/>
      <c r="U973" s="589"/>
      <c r="V973" s="589"/>
      <c r="W973" s="589"/>
      <c r="X973" s="589"/>
      <c r="Y973" s="589"/>
      <c r="Z973" s="589"/>
      <c r="AA973" s="589"/>
      <c r="AB973" s="589"/>
      <c r="AC973" s="589"/>
      <c r="AD973" s="589"/>
      <c r="AE973" s="589"/>
      <c r="AF973" s="589"/>
      <c r="AG973" s="589"/>
      <c r="AH973" s="589"/>
      <c r="AI973" s="589"/>
      <c r="AJ973" s="589"/>
      <c r="AK973" s="589"/>
      <c r="AL973" s="589"/>
      <c r="AM973" s="589"/>
      <c r="AN973" s="589"/>
      <c r="AO973" s="589"/>
      <c r="AP973" s="589"/>
      <c r="AQ973" s="589"/>
      <c r="AR973" s="589"/>
      <c r="AS973" s="589"/>
      <c r="AT973" s="589"/>
      <c r="AU973" s="589"/>
      <c r="AV973" s="589"/>
      <c r="AW973" s="589"/>
      <c r="AX973" s="589"/>
      <c r="AY973" s="367"/>
      <c r="AZ973" s="367"/>
      <c r="BA973" s="367"/>
      <c r="BB973" s="367"/>
    </row>
    <row r="974" spans="1:54" ht="15" customHeight="1">
      <c r="A974" s="590"/>
      <c r="B974" s="591"/>
      <c r="C974" s="591"/>
      <c r="D974" s="591"/>
      <c r="E974" s="591"/>
      <c r="F974" s="591"/>
      <c r="G974" s="591"/>
      <c r="H974" s="591"/>
      <c r="I974" s="591"/>
      <c r="J974" s="591"/>
      <c r="K974" s="591"/>
      <c r="L974" s="591"/>
      <c r="M974" s="591"/>
      <c r="N974" s="591"/>
      <c r="O974" s="591"/>
      <c r="P974" s="591"/>
      <c r="Q974" s="591"/>
      <c r="R974" s="591"/>
      <c r="S974" s="591"/>
      <c r="T974" s="591"/>
      <c r="U974" s="591"/>
      <c r="V974" s="591"/>
      <c r="W974" s="591"/>
      <c r="X974" s="591"/>
      <c r="Y974" s="591"/>
      <c r="Z974" s="591"/>
      <c r="AA974" s="591"/>
      <c r="AB974" s="591"/>
      <c r="AC974" s="591"/>
      <c r="AD974" s="591"/>
      <c r="AE974" s="591"/>
      <c r="AF974" s="591"/>
      <c r="AG974" s="591"/>
      <c r="AH974" s="591"/>
      <c r="AI974" s="591"/>
      <c r="AJ974" s="591"/>
      <c r="AK974" s="591"/>
      <c r="AL974" s="591"/>
      <c r="AM974" s="591"/>
      <c r="AN974" s="591"/>
      <c r="AO974" s="591"/>
      <c r="AP974" s="591"/>
      <c r="AQ974" s="591"/>
      <c r="AR974" s="591"/>
      <c r="AS974" s="591"/>
      <c r="AT974" s="591"/>
      <c r="AU974" s="591"/>
      <c r="AV974" s="591"/>
      <c r="AW974" s="591"/>
      <c r="AX974" s="591"/>
      <c r="AY974" s="367"/>
      <c r="AZ974" s="367"/>
      <c r="BA974" s="367"/>
      <c r="BB974" s="367"/>
    </row>
    <row r="975" spans="1:54" ht="12.6" customHeight="1">
      <c r="A975" s="140" t="s">
        <v>4938</v>
      </c>
    </row>
    <row r="976" spans="1:54" ht="12.6" customHeight="1">
      <c r="A976" s="141"/>
      <c r="B976" s="142"/>
      <c r="C976" s="142"/>
      <c r="D976" s="142"/>
      <c r="E976" s="142"/>
      <c r="F976" s="142"/>
      <c r="G976" s="142"/>
      <c r="H976" s="157"/>
      <c r="I976" s="678" t="s">
        <v>1254</v>
      </c>
      <c r="J976" s="679"/>
      <c r="K976" s="679"/>
      <c r="L976" s="679"/>
      <c r="M976" s="679"/>
      <c r="N976" s="679"/>
      <c r="O976" s="679"/>
      <c r="P976" s="679"/>
      <c r="Q976" s="679"/>
      <c r="R976" s="679"/>
      <c r="S976" s="679"/>
      <c r="T976" s="679"/>
      <c r="U976" s="679"/>
      <c r="V976" s="679"/>
      <c r="W976" s="679"/>
      <c r="X976" s="679"/>
      <c r="Y976" s="679"/>
      <c r="Z976" s="679"/>
      <c r="AA976" s="679"/>
      <c r="AB976" s="679"/>
      <c r="AC976" s="678" t="s">
        <v>1671</v>
      </c>
      <c r="AD976" s="679"/>
      <c r="AE976" s="679"/>
      <c r="AF976" s="679"/>
      <c r="AG976" s="679"/>
      <c r="AH976" s="679"/>
      <c r="AI976" s="679"/>
      <c r="AJ976" s="679"/>
      <c r="AK976" s="679"/>
      <c r="AL976" s="679"/>
      <c r="AM976" s="679"/>
      <c r="AN976" s="679"/>
      <c r="AO976" s="679"/>
      <c r="AP976" s="679"/>
      <c r="AQ976" s="679"/>
      <c r="AR976" s="679"/>
      <c r="AS976" s="679"/>
      <c r="AT976" s="679"/>
      <c r="AU976" s="679"/>
      <c r="AV976" s="679"/>
      <c r="AW976" s="679"/>
      <c r="AX976" s="679"/>
      <c r="AY976" s="679"/>
      <c r="AZ976" s="679"/>
      <c r="BA976" s="679"/>
      <c r="BB976" s="819"/>
    </row>
    <row r="977" spans="1:54" ht="12.6" customHeight="1">
      <c r="A977" s="143"/>
      <c r="B977" s="144"/>
      <c r="C977" s="144"/>
      <c r="D977" s="144"/>
      <c r="E977" s="144"/>
      <c r="F977" s="144"/>
      <c r="G977" s="144"/>
      <c r="H977" s="158"/>
      <c r="I977" s="146"/>
      <c r="J977" s="193"/>
      <c r="K977" s="193"/>
      <c r="L977" s="193"/>
      <c r="M977" s="193"/>
      <c r="N977" s="193"/>
      <c r="O977" s="193"/>
      <c r="P977" s="193"/>
      <c r="Q977" s="193"/>
      <c r="R977" s="193"/>
      <c r="S977" s="193"/>
      <c r="T977" s="193"/>
      <c r="U977" s="193"/>
      <c r="V977" s="193"/>
      <c r="W977" s="193"/>
      <c r="X977" s="193"/>
      <c r="Y977" s="193"/>
      <c r="Z977" s="193"/>
      <c r="AA977" s="193"/>
      <c r="AB977" s="193"/>
      <c r="AC977" s="583" t="s">
        <v>1422</v>
      </c>
      <c r="AD977" s="584"/>
      <c r="AE977" s="584"/>
      <c r="AF977" s="584"/>
      <c r="AG977" s="584"/>
      <c r="AH977" s="584"/>
      <c r="AI977" s="584"/>
      <c r="AJ977" s="584"/>
      <c r="AK977" s="584"/>
      <c r="AL977" s="584"/>
      <c r="AM977" s="584"/>
      <c r="AN977" s="584"/>
      <c r="AO977" s="584"/>
      <c r="AP977" s="584"/>
      <c r="AQ977" s="584"/>
      <c r="AR977" s="584"/>
      <c r="AS977" s="584"/>
      <c r="AT977" s="584"/>
      <c r="AU977" s="584"/>
      <c r="AV977" s="584"/>
      <c r="AW977" s="584"/>
      <c r="AX977" s="584"/>
      <c r="AY977" s="584"/>
      <c r="AZ977" s="584"/>
      <c r="BA977" s="584"/>
      <c r="BB977" s="585"/>
    </row>
    <row r="978" spans="1:54" ht="12.6" customHeight="1">
      <c r="A978" s="580" t="s">
        <v>129</v>
      </c>
      <c r="B978" s="581"/>
      <c r="C978" s="581"/>
      <c r="D978" s="581"/>
      <c r="E978" s="581"/>
      <c r="F978" s="581"/>
      <c r="G978" s="581"/>
      <c r="H978" s="582"/>
      <c r="I978" s="583" t="s">
        <v>1672</v>
      </c>
      <c r="J978" s="584"/>
      <c r="K978" s="584"/>
      <c r="L978" s="584"/>
      <c r="M978" s="584"/>
      <c r="N978" s="584"/>
      <c r="O978" s="584"/>
      <c r="P978" s="584"/>
      <c r="Q978" s="584"/>
      <c r="R978" s="584"/>
      <c r="S978" s="584"/>
      <c r="T978" s="584"/>
      <c r="U978" s="584"/>
      <c r="V978" s="584"/>
      <c r="W978" s="584"/>
      <c r="X978" s="584"/>
      <c r="Y978" s="584"/>
      <c r="Z978" s="584"/>
      <c r="AA978" s="584"/>
      <c r="AB978" s="584"/>
      <c r="AC978" s="583" t="s">
        <v>1672</v>
      </c>
      <c r="AD978" s="584"/>
      <c r="AE978" s="584"/>
      <c r="AF978" s="584"/>
      <c r="AG978" s="584"/>
      <c r="AH978" s="584"/>
      <c r="AI978" s="584"/>
      <c r="AJ978" s="584"/>
      <c r="AK978" s="584"/>
      <c r="AL978" s="584"/>
      <c r="AM978" s="584"/>
      <c r="AN978" s="584"/>
      <c r="AO978" s="584"/>
      <c r="AP978" s="584"/>
      <c r="AQ978" s="584"/>
      <c r="AR978" s="584"/>
      <c r="AS978" s="584"/>
      <c r="AT978" s="584"/>
      <c r="AU978" s="584"/>
      <c r="AV978" s="584"/>
      <c r="AW978" s="584"/>
      <c r="AX978" s="584"/>
      <c r="AY978" s="584"/>
      <c r="AZ978" s="584"/>
      <c r="BA978" s="584"/>
      <c r="BB978" s="585"/>
    </row>
    <row r="979" spans="1:54" s="140" customFormat="1" ht="12.6" customHeight="1">
      <c r="A979" s="580" t="s">
        <v>1673</v>
      </c>
      <c r="B979" s="581"/>
      <c r="C979" s="581"/>
      <c r="D979" s="581"/>
      <c r="E979" s="581"/>
      <c r="F979" s="581"/>
      <c r="G979" s="581"/>
      <c r="H979" s="582"/>
      <c r="I979" s="678" t="s">
        <v>1674</v>
      </c>
      <c r="J979" s="679"/>
      <c r="K979" s="679"/>
      <c r="L979" s="679"/>
      <c r="M979" s="679"/>
      <c r="N979" s="819"/>
      <c r="O979" s="678" t="s">
        <v>1675</v>
      </c>
      <c r="P979" s="679"/>
      <c r="Q979" s="679"/>
      <c r="R979" s="679"/>
      <c r="S979" s="679"/>
      <c r="T979" s="679"/>
      <c r="U979" s="679"/>
      <c r="V979" s="819"/>
      <c r="W979" s="678" t="s">
        <v>1676</v>
      </c>
      <c r="X979" s="679"/>
      <c r="Y979" s="679"/>
      <c r="Z979" s="679"/>
      <c r="AA979" s="679"/>
      <c r="AB979" s="819"/>
      <c r="AC979" s="678" t="s">
        <v>1674</v>
      </c>
      <c r="AD979" s="679"/>
      <c r="AE979" s="679"/>
      <c r="AF979" s="679"/>
      <c r="AG979" s="679"/>
      <c r="AH979" s="819"/>
      <c r="AI979" s="678" t="s">
        <v>1675</v>
      </c>
      <c r="AJ979" s="679"/>
      <c r="AK979" s="679"/>
      <c r="AL979" s="679"/>
      <c r="AM979" s="679"/>
      <c r="AN979" s="679"/>
      <c r="AO979" s="679"/>
      <c r="AP979" s="819"/>
      <c r="AQ979" s="678" t="s">
        <v>1676</v>
      </c>
      <c r="AR979" s="679"/>
      <c r="AS979" s="679"/>
      <c r="AT979" s="679"/>
      <c r="AU979" s="679"/>
      <c r="AV979" s="679"/>
      <c r="AW979" s="679"/>
      <c r="AX979" s="679"/>
      <c r="AY979" s="679"/>
      <c r="AZ979" s="679"/>
      <c r="BA979" s="679"/>
      <c r="BB979" s="819"/>
    </row>
    <row r="980" spans="1:54" ht="12.6" customHeight="1">
      <c r="A980" s="143"/>
      <c r="B980" s="144"/>
      <c r="C980" s="144"/>
      <c r="D980" s="144"/>
      <c r="E980" s="144"/>
      <c r="F980" s="144"/>
      <c r="G980" s="144"/>
      <c r="H980" s="158"/>
      <c r="I980" s="580" t="s">
        <v>1677</v>
      </c>
      <c r="J980" s="581"/>
      <c r="K980" s="581"/>
      <c r="L980" s="581"/>
      <c r="M980" s="581"/>
      <c r="N980" s="582"/>
      <c r="O980" s="580" t="s">
        <v>1678</v>
      </c>
      <c r="P980" s="581"/>
      <c r="Q980" s="581"/>
      <c r="R980" s="581"/>
      <c r="S980" s="581"/>
      <c r="T980" s="581"/>
      <c r="U980" s="581"/>
      <c r="V980" s="582"/>
      <c r="W980" s="580" t="s">
        <v>1679</v>
      </c>
      <c r="X980" s="581"/>
      <c r="Y980" s="581"/>
      <c r="Z980" s="581"/>
      <c r="AA980" s="581"/>
      <c r="AB980" s="582"/>
      <c r="AC980" s="580" t="s">
        <v>1677</v>
      </c>
      <c r="AD980" s="581"/>
      <c r="AE980" s="581"/>
      <c r="AF980" s="581"/>
      <c r="AG980" s="581"/>
      <c r="AH980" s="582"/>
      <c r="AI980" s="580" t="s">
        <v>1678</v>
      </c>
      <c r="AJ980" s="581"/>
      <c r="AK980" s="581"/>
      <c r="AL980" s="581"/>
      <c r="AM980" s="581"/>
      <c r="AN980" s="581"/>
      <c r="AO980" s="581"/>
      <c r="AP980" s="582"/>
      <c r="AQ980" s="580" t="s">
        <v>1679</v>
      </c>
      <c r="AR980" s="581"/>
      <c r="AS980" s="581"/>
      <c r="AT980" s="581"/>
      <c r="AU980" s="581"/>
      <c r="AV980" s="581"/>
      <c r="AW980" s="581"/>
      <c r="AX980" s="581"/>
      <c r="AY980" s="581"/>
      <c r="AZ980" s="581"/>
      <c r="BA980" s="581"/>
      <c r="BB980" s="582"/>
    </row>
    <row r="981" spans="1:54" ht="12.6" customHeight="1">
      <c r="A981" s="143"/>
      <c r="B981" s="144"/>
      <c r="C981" s="144"/>
      <c r="D981" s="144"/>
      <c r="E981" s="144"/>
      <c r="F981" s="144"/>
      <c r="G981" s="144"/>
      <c r="H981" s="158"/>
      <c r="I981" s="580" t="s">
        <v>1528</v>
      </c>
      <c r="J981" s="581"/>
      <c r="K981" s="581"/>
      <c r="L981" s="581"/>
      <c r="M981" s="581"/>
      <c r="N981" s="582"/>
      <c r="O981" s="580" t="s">
        <v>1528</v>
      </c>
      <c r="P981" s="581"/>
      <c r="Q981" s="581"/>
      <c r="R981" s="581"/>
      <c r="S981" s="581"/>
      <c r="T981" s="581"/>
      <c r="U981" s="581"/>
      <c r="V981" s="582"/>
      <c r="W981" s="580"/>
      <c r="X981" s="581"/>
      <c r="Y981" s="581"/>
      <c r="Z981" s="581"/>
      <c r="AA981" s="581"/>
      <c r="AB981" s="582"/>
      <c r="AC981" s="580" t="s">
        <v>1528</v>
      </c>
      <c r="AD981" s="581"/>
      <c r="AE981" s="581"/>
      <c r="AF981" s="581"/>
      <c r="AG981" s="581"/>
      <c r="AH981" s="582"/>
      <c r="AI981" s="580" t="s">
        <v>1528</v>
      </c>
      <c r="AJ981" s="581"/>
      <c r="AK981" s="581"/>
      <c r="AL981" s="581"/>
      <c r="AM981" s="581"/>
      <c r="AN981" s="581"/>
      <c r="AO981" s="581"/>
      <c r="AP981" s="582"/>
      <c r="AQ981" s="580"/>
      <c r="AR981" s="581"/>
      <c r="AS981" s="581"/>
      <c r="AT981" s="581"/>
      <c r="AU981" s="581"/>
      <c r="AV981" s="581"/>
      <c r="AW981" s="581"/>
      <c r="AX981" s="581"/>
      <c r="AY981" s="581"/>
      <c r="AZ981" s="581"/>
      <c r="BA981" s="581"/>
      <c r="BB981" s="582"/>
    </row>
    <row r="982" spans="1:54" ht="12.6" customHeight="1">
      <c r="A982" s="583" t="s">
        <v>1399</v>
      </c>
      <c r="B982" s="584"/>
      <c r="C982" s="584"/>
      <c r="D982" s="584"/>
      <c r="E982" s="584"/>
      <c r="F982" s="584"/>
      <c r="G982" s="584"/>
      <c r="H982" s="585"/>
      <c r="I982" s="583" t="s">
        <v>1400</v>
      </c>
      <c r="J982" s="584"/>
      <c r="K982" s="584"/>
      <c r="L982" s="584"/>
      <c r="M982" s="584"/>
      <c r="N982" s="585"/>
      <c r="O982" s="583" t="s">
        <v>1401</v>
      </c>
      <c r="P982" s="584"/>
      <c r="Q982" s="584"/>
      <c r="R982" s="584"/>
      <c r="S982" s="584"/>
      <c r="T982" s="584"/>
      <c r="U982" s="584"/>
      <c r="V982" s="585"/>
      <c r="W982" s="583" t="s">
        <v>1402</v>
      </c>
      <c r="X982" s="584"/>
      <c r="Y982" s="584"/>
      <c r="Z982" s="584"/>
      <c r="AA982" s="584"/>
      <c r="AB982" s="585"/>
      <c r="AC982" s="583" t="s">
        <v>1403</v>
      </c>
      <c r="AD982" s="584"/>
      <c r="AE982" s="584"/>
      <c r="AF982" s="584"/>
      <c r="AG982" s="584"/>
      <c r="AH982" s="585"/>
      <c r="AI982" s="583" t="s">
        <v>1404</v>
      </c>
      <c r="AJ982" s="584"/>
      <c r="AK982" s="584"/>
      <c r="AL982" s="584"/>
      <c r="AM982" s="584"/>
      <c r="AN982" s="584"/>
      <c r="AO982" s="584"/>
      <c r="AP982" s="585"/>
      <c r="AQ982" s="583" t="s">
        <v>1405</v>
      </c>
      <c r="AR982" s="584"/>
      <c r="AS982" s="584"/>
      <c r="AT982" s="584"/>
      <c r="AU982" s="584"/>
      <c r="AV982" s="584"/>
      <c r="AW982" s="584"/>
      <c r="AX982" s="584"/>
      <c r="AY982" s="584"/>
      <c r="AZ982" s="584"/>
      <c r="BA982" s="584"/>
      <c r="BB982" s="585"/>
    </row>
    <row r="983" spans="1:54" ht="12.6" customHeight="1">
      <c r="A983" s="107" t="s">
        <v>1680</v>
      </c>
      <c r="B983" s="108"/>
      <c r="C983" s="108"/>
      <c r="D983" s="108"/>
      <c r="E983" s="108"/>
      <c r="F983" s="108"/>
      <c r="G983" s="108"/>
      <c r="H983" s="109"/>
      <c r="I983" s="815"/>
      <c r="J983" s="815"/>
      <c r="K983" s="815"/>
      <c r="L983" s="815"/>
      <c r="M983" s="815"/>
      <c r="N983" s="815"/>
      <c r="O983" s="815"/>
      <c r="P983" s="815"/>
      <c r="Q983" s="815"/>
      <c r="R983" s="815"/>
      <c r="S983" s="815"/>
      <c r="T983" s="815"/>
      <c r="U983" s="815"/>
      <c r="V983" s="815"/>
      <c r="W983" s="815"/>
      <c r="X983" s="815"/>
      <c r="Y983" s="815"/>
      <c r="Z983" s="815"/>
      <c r="AA983" s="815"/>
      <c r="AB983" s="815"/>
      <c r="AC983" s="815"/>
      <c r="AD983" s="815"/>
      <c r="AE983" s="815"/>
      <c r="AF983" s="815"/>
      <c r="AG983" s="815"/>
      <c r="AH983" s="815"/>
      <c r="AI983" s="815"/>
      <c r="AJ983" s="815"/>
      <c r="AK983" s="815"/>
      <c r="AL983" s="815"/>
      <c r="AM983" s="815"/>
      <c r="AN983" s="815"/>
      <c r="AO983" s="815"/>
      <c r="AP983" s="815"/>
      <c r="AQ983" s="815"/>
      <c r="AR983" s="815"/>
      <c r="AS983" s="815"/>
      <c r="AT983" s="815"/>
      <c r="AU983" s="815"/>
      <c r="AV983" s="815"/>
      <c r="AW983" s="815"/>
      <c r="AX983" s="815"/>
      <c r="AY983" s="815"/>
      <c r="AZ983" s="815"/>
      <c r="BA983" s="815"/>
      <c r="BB983" s="815"/>
    </row>
    <row r="984" spans="1:54" ht="12.6" customHeight="1">
      <c r="A984" s="107" t="s">
        <v>1681</v>
      </c>
      <c r="B984" s="108"/>
      <c r="C984" s="108"/>
      <c r="D984" s="108"/>
      <c r="E984" s="108"/>
      <c r="F984" s="108"/>
      <c r="G984" s="108"/>
      <c r="H984" s="109"/>
      <c r="I984" s="815"/>
      <c r="J984" s="815"/>
      <c r="K984" s="815"/>
      <c r="L984" s="815"/>
      <c r="M984" s="815"/>
      <c r="N984" s="815"/>
      <c r="O984" s="608"/>
      <c r="P984" s="608"/>
      <c r="Q984" s="608"/>
      <c r="R984" s="608"/>
      <c r="S984" s="608"/>
      <c r="T984" s="608"/>
      <c r="U984" s="608"/>
      <c r="V984" s="608"/>
      <c r="W984" s="608"/>
      <c r="X984" s="608"/>
      <c r="Y984" s="608"/>
      <c r="Z984" s="608"/>
      <c r="AA984" s="608"/>
      <c r="AB984" s="608"/>
      <c r="AC984" s="608"/>
      <c r="AD984" s="608"/>
      <c r="AE984" s="608"/>
      <c r="AF984" s="608"/>
      <c r="AG984" s="608"/>
      <c r="AH984" s="608"/>
      <c r="AI984" s="608"/>
      <c r="AJ984" s="608"/>
      <c r="AK984" s="608"/>
      <c r="AL984" s="608"/>
      <c r="AM984" s="608"/>
      <c r="AN984" s="608"/>
      <c r="AO984" s="608"/>
      <c r="AP984" s="608"/>
      <c r="AQ984" s="608"/>
      <c r="AR984" s="608"/>
      <c r="AS984" s="608"/>
      <c r="AT984" s="608"/>
      <c r="AU984" s="608"/>
      <c r="AV984" s="608"/>
      <c r="AW984" s="608"/>
      <c r="AX984" s="608"/>
      <c r="AY984" s="608"/>
      <c r="AZ984" s="608"/>
      <c r="BA984" s="608"/>
      <c r="BB984" s="608"/>
    </row>
    <row r="985" spans="1:54" s="140" customFormat="1" ht="12.6" customHeight="1">
      <c r="A985" s="192" t="s">
        <v>1386</v>
      </c>
      <c r="B985" s="108"/>
      <c r="C985" s="108"/>
      <c r="D985" s="108"/>
      <c r="E985" s="108"/>
      <c r="F985" s="108"/>
      <c r="G985" s="108"/>
      <c r="H985" s="109"/>
      <c r="I985" s="608"/>
      <c r="J985" s="608"/>
      <c r="K985" s="608"/>
      <c r="L985" s="608"/>
      <c r="M985" s="608"/>
      <c r="N985" s="608"/>
      <c r="O985" s="608"/>
      <c r="P985" s="608"/>
      <c r="Q985" s="608"/>
      <c r="R985" s="608"/>
      <c r="S985" s="608"/>
      <c r="T985" s="608"/>
      <c r="U985" s="608"/>
      <c r="V985" s="608"/>
      <c r="W985" s="801"/>
      <c r="X985" s="608"/>
      <c r="Y985" s="608"/>
      <c r="Z985" s="608"/>
      <c r="AA985" s="608"/>
      <c r="AB985" s="608"/>
      <c r="AC985" s="608"/>
      <c r="AD985" s="608"/>
      <c r="AE985" s="608"/>
      <c r="AF985" s="608"/>
      <c r="AG985" s="608"/>
      <c r="AH985" s="608"/>
      <c r="AI985" s="608"/>
      <c r="AJ985" s="608"/>
      <c r="AK985" s="608"/>
      <c r="AL985" s="608"/>
      <c r="AM985" s="608"/>
      <c r="AN985" s="608"/>
      <c r="AO985" s="608"/>
      <c r="AP985" s="608"/>
      <c r="AQ985" s="608"/>
      <c r="AR985" s="608"/>
      <c r="AS985" s="608"/>
      <c r="AT985" s="608"/>
      <c r="AU985" s="608"/>
      <c r="AV985" s="608"/>
      <c r="AW985" s="608"/>
      <c r="AX985" s="608"/>
      <c r="AY985" s="608"/>
      <c r="AZ985" s="608"/>
      <c r="BA985" s="608"/>
      <c r="BB985" s="608"/>
    </row>
    <row r="986" spans="1:54" s="140" customFormat="1" ht="12.6" customHeight="1">
      <c r="A986" s="140" t="s">
        <v>4847</v>
      </c>
      <c r="B986" s="90"/>
      <c r="C986" s="90"/>
      <c r="D986" s="90"/>
      <c r="E986" s="90"/>
      <c r="F986" s="90"/>
      <c r="G986" s="90"/>
      <c r="H986" s="90"/>
      <c r="I986" s="90"/>
      <c r="J986" s="90"/>
      <c r="K986" s="90"/>
      <c r="L986" s="90"/>
      <c r="M986" s="90"/>
      <c r="N986" s="90"/>
      <c r="O986" s="90"/>
      <c r="P986" s="90"/>
      <c r="Q986" s="90"/>
      <c r="R986" s="90"/>
      <c r="S986" s="90"/>
      <c r="T986" s="90"/>
      <c r="U986" s="90"/>
      <c r="V986" s="90"/>
      <c r="W986" s="90"/>
      <c r="X986" s="90"/>
      <c r="Y986" s="90"/>
      <c r="Z986" s="90"/>
      <c r="AA986" s="90"/>
      <c r="AB986" s="90"/>
      <c r="AC986" s="90"/>
      <c r="AD986" s="90"/>
      <c r="AE986" s="90"/>
      <c r="AF986" s="90"/>
      <c r="AG986" s="90"/>
      <c r="AH986" s="90"/>
      <c r="AI986" s="90"/>
      <c r="AJ986" s="90"/>
      <c r="AK986" s="90"/>
      <c r="AL986" s="90"/>
      <c r="AM986" s="90"/>
      <c r="AN986" s="90"/>
      <c r="AO986" s="90"/>
      <c r="AP986" s="90"/>
      <c r="AQ986" s="90"/>
      <c r="AR986" s="90"/>
      <c r="AS986" s="90"/>
      <c r="AT986" s="90"/>
      <c r="AU986" s="90"/>
      <c r="AV986" s="90"/>
      <c r="AW986" s="90"/>
      <c r="AX986" s="90"/>
      <c r="AY986" s="90"/>
      <c r="AZ986" s="90"/>
      <c r="BA986" s="90"/>
      <c r="BB986" s="90"/>
    </row>
    <row r="987" spans="1:54" ht="15" customHeight="1">
      <c r="A987" s="588"/>
      <c r="B987" s="589"/>
      <c r="C987" s="589"/>
      <c r="D987" s="589"/>
      <c r="E987" s="589"/>
      <c r="F987" s="589"/>
      <c r="G987" s="589"/>
      <c r="H987" s="589"/>
      <c r="I987" s="589"/>
      <c r="J987" s="589"/>
      <c r="K987" s="589"/>
      <c r="L987" s="589"/>
      <c r="M987" s="589"/>
      <c r="N987" s="589"/>
      <c r="O987" s="589"/>
      <c r="P987" s="589"/>
      <c r="Q987" s="589"/>
      <c r="R987" s="589"/>
      <c r="S987" s="589"/>
      <c r="T987" s="589"/>
      <c r="U987" s="589"/>
      <c r="V987" s="589"/>
      <c r="W987" s="589"/>
      <c r="X987" s="589"/>
      <c r="Y987" s="589"/>
      <c r="Z987" s="589"/>
      <c r="AA987" s="589"/>
      <c r="AB987" s="589"/>
      <c r="AC987" s="589"/>
      <c r="AD987" s="589"/>
      <c r="AE987" s="589"/>
      <c r="AF987" s="589"/>
      <c r="AG987" s="589"/>
      <c r="AH987" s="589"/>
      <c r="AI987" s="589"/>
      <c r="AJ987" s="589"/>
      <c r="AK987" s="589"/>
      <c r="AL987" s="589"/>
      <c r="AM987" s="589"/>
      <c r="AN987" s="589"/>
      <c r="AO987" s="589"/>
      <c r="AP987" s="589"/>
      <c r="AQ987" s="589"/>
      <c r="AR987" s="589"/>
      <c r="AS987" s="589"/>
      <c r="AT987" s="589"/>
      <c r="AU987" s="589"/>
      <c r="AV987" s="589"/>
      <c r="AW987" s="589"/>
      <c r="AX987" s="589"/>
      <c r="AY987" s="367"/>
      <c r="AZ987" s="367"/>
      <c r="BA987" s="367"/>
      <c r="BB987" s="367"/>
    </row>
    <row r="988" spans="1:54" ht="15" customHeight="1">
      <c r="A988" s="590"/>
      <c r="B988" s="591"/>
      <c r="C988" s="591"/>
      <c r="D988" s="591"/>
      <c r="E988" s="591"/>
      <c r="F988" s="591"/>
      <c r="G988" s="591"/>
      <c r="H988" s="591"/>
      <c r="I988" s="591"/>
      <c r="J988" s="591"/>
      <c r="K988" s="591"/>
      <c r="L988" s="591"/>
      <c r="M988" s="591"/>
      <c r="N988" s="591"/>
      <c r="O988" s="591"/>
      <c r="P988" s="591"/>
      <c r="Q988" s="591"/>
      <c r="R988" s="591"/>
      <c r="S988" s="591"/>
      <c r="T988" s="591"/>
      <c r="U988" s="591"/>
      <c r="V988" s="591"/>
      <c r="W988" s="591"/>
      <c r="X988" s="591"/>
      <c r="Y988" s="591"/>
      <c r="Z988" s="591"/>
      <c r="AA988" s="591"/>
      <c r="AB988" s="591"/>
      <c r="AC988" s="591"/>
      <c r="AD988" s="591"/>
      <c r="AE988" s="591"/>
      <c r="AF988" s="591"/>
      <c r="AG988" s="591"/>
      <c r="AH988" s="591"/>
      <c r="AI988" s="591"/>
      <c r="AJ988" s="591"/>
      <c r="AK988" s="591"/>
      <c r="AL988" s="591"/>
      <c r="AM988" s="591"/>
      <c r="AN988" s="591"/>
      <c r="AO988" s="591"/>
      <c r="AP988" s="591"/>
      <c r="AQ988" s="591"/>
      <c r="AR988" s="591"/>
      <c r="AS988" s="591"/>
      <c r="AT988" s="591"/>
      <c r="AU988" s="591"/>
      <c r="AV988" s="591"/>
      <c r="AW988" s="591"/>
      <c r="AX988" s="591"/>
      <c r="AY988" s="367"/>
      <c r="AZ988" s="367"/>
      <c r="BA988" s="367"/>
      <c r="BB988" s="367"/>
    </row>
    <row r="989" spans="1:54" s="140" customFormat="1" ht="12.6" customHeight="1">
      <c r="A989" s="199"/>
      <c r="B989" s="200"/>
      <c r="C989" s="200"/>
      <c r="D989" s="200"/>
      <c r="E989" s="200"/>
      <c r="F989" s="200"/>
      <c r="G989" s="200"/>
      <c r="H989" s="200"/>
      <c r="I989" s="200"/>
      <c r="J989" s="200"/>
      <c r="K989" s="200"/>
      <c r="L989" s="200"/>
      <c r="M989" s="200"/>
      <c r="N989" s="200"/>
      <c r="O989" s="200"/>
      <c r="P989" s="200"/>
      <c r="Q989" s="200"/>
      <c r="R989" s="200"/>
      <c r="S989" s="200"/>
      <c r="T989" s="200"/>
      <c r="U989" s="200"/>
      <c r="V989" s="200"/>
      <c r="W989" s="200"/>
      <c r="X989" s="200"/>
      <c r="Y989" s="200"/>
      <c r="Z989" s="200"/>
      <c r="AA989" s="200"/>
      <c r="AB989" s="200"/>
      <c r="AC989" s="200"/>
      <c r="AD989" s="200"/>
      <c r="AE989" s="200"/>
      <c r="AF989" s="200"/>
      <c r="AG989" s="200"/>
      <c r="AH989" s="200"/>
      <c r="AI989" s="200"/>
      <c r="AJ989" s="200"/>
      <c r="AK989" s="200"/>
      <c r="AL989" s="200"/>
      <c r="AM989" s="200"/>
      <c r="AN989" s="200"/>
      <c r="AO989" s="200"/>
      <c r="AP989" s="200"/>
      <c r="AQ989" s="200"/>
      <c r="AR989" s="200"/>
      <c r="AS989" s="200"/>
      <c r="AT989" s="200"/>
      <c r="AU989" s="200"/>
      <c r="AV989" s="200"/>
      <c r="AW989" s="200"/>
      <c r="AX989" s="200"/>
      <c r="AY989" s="200"/>
      <c r="AZ989" s="200"/>
      <c r="BA989" s="200"/>
      <c r="BB989" s="201"/>
    </row>
    <row r="990" spans="1:54" s="140" customFormat="1" ht="12.6" customHeight="1">
      <c r="A990" s="199"/>
      <c r="B990" s="200"/>
      <c r="C990" s="200"/>
      <c r="D990" s="200"/>
      <c r="E990" s="200"/>
      <c r="F990" s="200"/>
      <c r="G990" s="200"/>
      <c r="H990" s="200"/>
      <c r="I990" s="200"/>
      <c r="J990" s="200"/>
      <c r="K990" s="200"/>
      <c r="L990" s="200"/>
      <c r="M990" s="200"/>
      <c r="N990" s="200"/>
      <c r="O990" s="200"/>
      <c r="P990" s="200"/>
      <c r="Q990" s="200"/>
      <c r="R990" s="200"/>
      <c r="S990" s="200"/>
      <c r="T990" s="200"/>
      <c r="U990" s="200"/>
      <c r="V990" s="200"/>
      <c r="W990" s="200"/>
      <c r="X990" s="200"/>
      <c r="Y990" s="200"/>
      <c r="Z990" s="200"/>
      <c r="AA990" s="200"/>
      <c r="AB990" s="200"/>
      <c r="AC990" s="200"/>
      <c r="AD990" s="200"/>
      <c r="AE990" s="200"/>
      <c r="AF990" s="200"/>
      <c r="AG990" s="200"/>
      <c r="AH990" s="200"/>
      <c r="AI990" s="200"/>
      <c r="AJ990" s="200"/>
      <c r="AK990" s="200"/>
      <c r="AL990" s="200"/>
      <c r="AM990" s="200"/>
      <c r="AN990" s="200"/>
      <c r="AO990" s="200"/>
      <c r="AP990" s="200"/>
      <c r="AQ990" s="200"/>
      <c r="AR990" s="200"/>
      <c r="AS990" s="200"/>
      <c r="AT990" s="200"/>
      <c r="AU990" s="200"/>
      <c r="AV990" s="200"/>
      <c r="AW990" s="200"/>
      <c r="AX990" s="200"/>
      <c r="AY990" s="200"/>
      <c r="AZ990" s="200"/>
      <c r="BA990" s="200"/>
      <c r="BB990" s="201"/>
    </row>
    <row r="991" spans="1:54" s="140" customFormat="1" ht="12.6" customHeight="1">
      <c r="A991" s="199"/>
      <c r="B991" s="200"/>
      <c r="C991" s="200"/>
      <c r="D991" s="200"/>
      <c r="E991" s="200"/>
      <c r="F991" s="200"/>
      <c r="G991" s="200"/>
      <c r="H991" s="200"/>
      <c r="I991" s="200"/>
      <c r="J991" s="200"/>
      <c r="K991" s="200"/>
      <c r="L991" s="200"/>
      <c r="M991" s="200"/>
      <c r="N991" s="200"/>
      <c r="O991" s="200"/>
      <c r="P991" s="200"/>
      <c r="Q991" s="200"/>
      <c r="R991" s="200"/>
      <c r="S991" s="200"/>
      <c r="T991" s="200"/>
      <c r="U991" s="200"/>
      <c r="V991" s="200"/>
      <c r="W991" s="200"/>
      <c r="X991" s="200"/>
      <c r="Y991" s="200"/>
      <c r="Z991" s="200"/>
      <c r="AA991" s="200"/>
      <c r="AB991" s="200"/>
      <c r="AC991" s="200"/>
      <c r="AD991" s="200"/>
      <c r="AE991" s="200"/>
      <c r="AF991" s="200"/>
      <c r="AG991" s="200"/>
      <c r="AH991" s="200"/>
      <c r="AI991" s="200"/>
      <c r="AJ991" s="200"/>
      <c r="AK991" s="200"/>
      <c r="AL991" s="200"/>
      <c r="AM991" s="200"/>
      <c r="AN991" s="200"/>
      <c r="AO991" s="200"/>
      <c r="AP991" s="200"/>
      <c r="AQ991" s="200"/>
      <c r="AR991" s="200"/>
      <c r="AS991" s="200"/>
      <c r="AT991" s="200"/>
      <c r="AU991" s="200"/>
      <c r="AV991" s="200"/>
      <c r="AW991" s="200"/>
      <c r="AX991" s="200"/>
      <c r="AY991" s="200"/>
      <c r="AZ991" s="200"/>
      <c r="BA991" s="200"/>
      <c r="BB991" s="201"/>
    </row>
    <row r="992" spans="1:54" s="140" customFormat="1" ht="12.6" customHeight="1">
      <c r="A992" s="199"/>
      <c r="B992" s="200"/>
      <c r="C992" s="200"/>
      <c r="D992" s="200"/>
      <c r="E992" s="200"/>
      <c r="F992" s="200"/>
      <c r="G992" s="200"/>
      <c r="H992" s="200"/>
      <c r="I992" s="200"/>
      <c r="J992" s="200"/>
      <c r="K992" s="200"/>
      <c r="L992" s="200"/>
      <c r="M992" s="200"/>
      <c r="N992" s="200"/>
      <c r="O992" s="200"/>
      <c r="P992" s="200"/>
      <c r="Q992" s="200"/>
      <c r="R992" s="200"/>
      <c r="S992" s="200"/>
      <c r="T992" s="200"/>
      <c r="U992" s="200"/>
      <c r="V992" s="200"/>
      <c r="W992" s="200"/>
      <c r="X992" s="200"/>
      <c r="Y992" s="200"/>
      <c r="Z992" s="200"/>
      <c r="AA992" s="200"/>
      <c r="AB992" s="200"/>
      <c r="AC992" s="200"/>
      <c r="AD992" s="200"/>
      <c r="AE992" s="200"/>
      <c r="AF992" s="200"/>
      <c r="AG992" s="200"/>
      <c r="AH992" s="200"/>
      <c r="AI992" s="200"/>
      <c r="AJ992" s="200"/>
      <c r="AK992" s="200"/>
      <c r="AL992" s="200"/>
      <c r="AM992" s="200"/>
      <c r="AN992" s="200"/>
      <c r="AO992" s="200"/>
      <c r="AP992" s="200"/>
      <c r="AQ992" s="200"/>
      <c r="AR992" s="200"/>
      <c r="AS992" s="200"/>
      <c r="AT992" s="200"/>
      <c r="AU992" s="200"/>
      <c r="AV992" s="200"/>
      <c r="AW992" s="200"/>
      <c r="AX992" s="200"/>
      <c r="AY992" s="200"/>
      <c r="AZ992" s="200"/>
      <c r="BA992" s="200"/>
      <c r="BB992" s="201"/>
    </row>
    <row r="993" spans="1:54" s="140" customFormat="1" ht="12.6" customHeight="1">
      <c r="A993" s="199"/>
      <c r="B993" s="200"/>
      <c r="C993" s="200"/>
      <c r="D993" s="200"/>
      <c r="E993" s="200"/>
      <c r="F993" s="200"/>
      <c r="G993" s="200"/>
      <c r="H993" s="200"/>
      <c r="I993" s="200"/>
      <c r="J993" s="200"/>
      <c r="K993" s="200"/>
      <c r="L993" s="200"/>
      <c r="M993" s="200"/>
      <c r="N993" s="200"/>
      <c r="O993" s="200"/>
      <c r="P993" s="200"/>
      <c r="Q993" s="200"/>
      <c r="R993" s="200"/>
      <c r="S993" s="200"/>
      <c r="T993" s="200"/>
      <c r="U993" s="200"/>
      <c r="V993" s="200"/>
      <c r="W993" s="200"/>
      <c r="X993" s="200"/>
      <c r="Y993" s="200"/>
      <c r="Z993" s="200"/>
      <c r="AA993" s="200"/>
      <c r="AB993" s="200"/>
      <c r="AC993" s="200"/>
      <c r="AD993" s="200"/>
      <c r="AE993" s="200"/>
      <c r="AF993" s="200"/>
      <c r="AG993" s="200"/>
      <c r="AH993" s="200"/>
      <c r="AI993" s="200"/>
      <c r="AJ993" s="200"/>
      <c r="AK993" s="200"/>
      <c r="AL993" s="200"/>
      <c r="AM993" s="200"/>
      <c r="AN993" s="200"/>
      <c r="AO993" s="200"/>
      <c r="AP993" s="200"/>
      <c r="AQ993" s="200"/>
      <c r="AR993" s="200"/>
      <c r="AS993" s="200"/>
      <c r="AT993" s="200"/>
      <c r="AU993" s="200"/>
      <c r="AV993" s="200"/>
      <c r="AW993" s="200"/>
      <c r="AX993" s="200"/>
      <c r="AY993" s="200"/>
      <c r="AZ993" s="200"/>
      <c r="BA993" s="200"/>
      <c r="BB993" s="201"/>
    </row>
    <row r="994" spans="1:54" s="140" customFormat="1" ht="12.6" customHeight="1">
      <c r="A994" s="199"/>
      <c r="B994" s="200"/>
      <c r="C994" s="200"/>
      <c r="D994" s="200"/>
      <c r="E994" s="200"/>
      <c r="F994" s="200"/>
      <c r="G994" s="200"/>
      <c r="H994" s="200"/>
      <c r="I994" s="200"/>
      <c r="J994" s="200"/>
      <c r="K994" s="200"/>
      <c r="L994" s="200"/>
      <c r="M994" s="200"/>
      <c r="N994" s="200"/>
      <c r="O994" s="200"/>
      <c r="P994" s="200"/>
      <c r="Q994" s="200"/>
      <c r="R994" s="200"/>
      <c r="S994" s="200"/>
      <c r="T994" s="200"/>
      <c r="U994" s="200"/>
      <c r="V994" s="200"/>
      <c r="W994" s="200"/>
      <c r="X994" s="200"/>
      <c r="Y994" s="200"/>
      <c r="Z994" s="200"/>
      <c r="AA994" s="200"/>
      <c r="AB994" s="200"/>
      <c r="AC994" s="200"/>
      <c r="AD994" s="200"/>
      <c r="AE994" s="200"/>
      <c r="AF994" s="200"/>
      <c r="AG994" s="200"/>
      <c r="AH994" s="200"/>
      <c r="AI994" s="200"/>
      <c r="AJ994" s="200"/>
      <c r="AK994" s="200"/>
      <c r="AL994" s="200"/>
      <c r="AM994" s="200"/>
      <c r="AN994" s="200"/>
      <c r="AO994" s="200"/>
      <c r="AP994" s="200"/>
      <c r="AQ994" s="200"/>
      <c r="AR994" s="200"/>
      <c r="AS994" s="200"/>
      <c r="AT994" s="200"/>
      <c r="AU994" s="200"/>
      <c r="AV994" s="200"/>
      <c r="AW994" s="200"/>
      <c r="AX994" s="200"/>
      <c r="AY994" s="200"/>
      <c r="AZ994" s="200"/>
      <c r="BA994" s="200"/>
      <c r="BB994" s="201"/>
    </row>
    <row r="995" spans="1:54" s="140" customFormat="1" ht="12.6" customHeight="1">
      <c r="A995" s="199"/>
      <c r="B995" s="200"/>
      <c r="C995" s="200"/>
      <c r="D995" s="200"/>
      <c r="E995" s="200"/>
      <c r="F995" s="200"/>
      <c r="G995" s="200"/>
      <c r="H995" s="200"/>
      <c r="I995" s="200"/>
      <c r="J995" s="200"/>
      <c r="K995" s="200"/>
      <c r="L995" s="200"/>
      <c r="M995" s="200"/>
      <c r="N995" s="200"/>
      <c r="O995" s="200"/>
      <c r="P995" s="200"/>
      <c r="Q995" s="200"/>
      <c r="R995" s="200"/>
      <c r="S995" s="200"/>
      <c r="T995" s="200"/>
      <c r="U995" s="200"/>
      <c r="V995" s="200"/>
      <c r="W995" s="200"/>
      <c r="X995" s="200"/>
      <c r="Y995" s="200"/>
      <c r="Z995" s="200"/>
      <c r="AA995" s="200"/>
      <c r="AB995" s="200"/>
      <c r="AC995" s="200"/>
      <c r="AD995" s="200"/>
      <c r="AE995" s="200"/>
      <c r="AF995" s="200"/>
      <c r="AG995" s="200"/>
      <c r="AH995" s="200"/>
      <c r="AI995" s="200"/>
      <c r="AJ995" s="200"/>
      <c r="AK995" s="200"/>
      <c r="AL995" s="200"/>
      <c r="AM995" s="200"/>
      <c r="AN995" s="200"/>
      <c r="AO995" s="200"/>
      <c r="AP995" s="200"/>
      <c r="AQ995" s="200"/>
      <c r="AR995" s="200"/>
      <c r="AS995" s="200"/>
      <c r="AT995" s="200"/>
      <c r="AU995" s="200"/>
      <c r="AV995" s="200"/>
      <c r="AW995" s="200"/>
      <c r="AX995" s="200"/>
      <c r="AY995" s="200"/>
      <c r="AZ995" s="200"/>
      <c r="BA995" s="200"/>
      <c r="BB995" s="201"/>
    </row>
    <row r="996" spans="1:54" s="140" customFormat="1" ht="12.6" customHeight="1">
      <c r="A996" s="199"/>
      <c r="B996" s="200"/>
      <c r="C996" s="200"/>
      <c r="D996" s="200"/>
      <c r="E996" s="200"/>
      <c r="F996" s="200"/>
      <c r="G996" s="200"/>
      <c r="H996" s="200"/>
      <c r="I996" s="200"/>
      <c r="J996" s="200"/>
      <c r="K996" s="200"/>
      <c r="L996" s="200"/>
      <c r="M996" s="200"/>
      <c r="N996" s="200"/>
      <c r="O996" s="200"/>
      <c r="P996" s="200"/>
      <c r="Q996" s="200"/>
      <c r="R996" s="200"/>
      <c r="S996" s="200"/>
      <c r="T996" s="200"/>
      <c r="U996" s="200"/>
      <c r="V996" s="200"/>
      <c r="W996" s="200"/>
      <c r="X996" s="200"/>
      <c r="Y996" s="200"/>
      <c r="Z996" s="200"/>
      <c r="AA996" s="200"/>
      <c r="AB996" s="200"/>
      <c r="AC996" s="200"/>
      <c r="AD996" s="200"/>
      <c r="AE996" s="200"/>
      <c r="AF996" s="200"/>
      <c r="AG996" s="200"/>
      <c r="AH996" s="200"/>
      <c r="AI996" s="200"/>
      <c r="AJ996" s="200"/>
      <c r="AK996" s="200"/>
      <c r="AL996" s="200"/>
      <c r="AM996" s="200"/>
      <c r="AN996" s="200"/>
      <c r="AO996" s="200"/>
      <c r="AP996" s="200"/>
      <c r="AQ996" s="200"/>
      <c r="AR996" s="200"/>
      <c r="AS996" s="200"/>
      <c r="AT996" s="200"/>
      <c r="AU996" s="200"/>
      <c r="AV996" s="200"/>
      <c r="AW996" s="200"/>
      <c r="AX996" s="200"/>
      <c r="AY996" s="200"/>
      <c r="AZ996" s="200"/>
      <c r="BA996" s="200"/>
      <c r="BB996" s="201"/>
    </row>
    <row r="997" spans="1:54" s="140" customFormat="1" ht="12.6" customHeight="1">
      <c r="A997" s="199"/>
      <c r="B997" s="200"/>
      <c r="C997" s="200"/>
      <c r="D997" s="200"/>
      <c r="E997" s="200"/>
      <c r="F997" s="200"/>
      <c r="G997" s="200"/>
      <c r="H997" s="200"/>
      <c r="I997" s="200"/>
      <c r="J997" s="200"/>
      <c r="K997" s="200"/>
      <c r="L997" s="200"/>
      <c r="M997" s="200"/>
      <c r="N997" s="200"/>
      <c r="O997" s="200"/>
      <c r="P997" s="200"/>
      <c r="Q997" s="200"/>
      <c r="R997" s="200"/>
      <c r="S997" s="200"/>
      <c r="T997" s="200"/>
      <c r="U997" s="200"/>
      <c r="V997" s="200"/>
      <c r="W997" s="200"/>
      <c r="X997" s="200"/>
      <c r="Y997" s="200"/>
      <c r="Z997" s="200"/>
      <c r="AA997" s="200"/>
      <c r="AB997" s="200"/>
      <c r="AC997" s="200"/>
      <c r="AD997" s="200"/>
      <c r="AE997" s="200"/>
      <c r="AF997" s="200"/>
      <c r="AG997" s="200"/>
      <c r="AH997" s="200"/>
      <c r="AI997" s="200"/>
      <c r="AJ997" s="200"/>
      <c r="AK997" s="200"/>
      <c r="AL997" s="200"/>
      <c r="AM997" s="200"/>
      <c r="AN997" s="200"/>
      <c r="AO997" s="200"/>
      <c r="AP997" s="200"/>
      <c r="AQ997" s="200"/>
      <c r="AR997" s="200"/>
      <c r="AS997" s="200"/>
      <c r="AT997" s="200"/>
      <c r="AU997" s="200"/>
      <c r="AV997" s="200"/>
      <c r="AW997" s="200"/>
      <c r="AX997" s="200"/>
      <c r="AY997" s="200"/>
      <c r="AZ997" s="200"/>
      <c r="BA997" s="200"/>
      <c r="BB997" s="201"/>
    </row>
    <row r="998" spans="1:54" s="140" customFormat="1" ht="12.6" customHeight="1">
      <c r="A998" s="199"/>
      <c r="B998" s="200"/>
      <c r="C998" s="200"/>
      <c r="D998" s="200"/>
      <c r="E998" s="200"/>
      <c r="F998" s="200"/>
      <c r="G998" s="200"/>
      <c r="H998" s="200"/>
      <c r="I998" s="200"/>
      <c r="J998" s="200"/>
      <c r="K998" s="200"/>
      <c r="L998" s="200"/>
      <c r="M998" s="200"/>
      <c r="N998" s="200"/>
      <c r="O998" s="200"/>
      <c r="P998" s="200"/>
      <c r="Q998" s="200"/>
      <c r="R998" s="200"/>
      <c r="S998" s="200"/>
      <c r="T998" s="200"/>
      <c r="U998" s="200"/>
      <c r="V998" s="200"/>
      <c r="W998" s="200"/>
      <c r="X998" s="200"/>
      <c r="Y998" s="200"/>
      <c r="Z998" s="200"/>
      <c r="AA998" s="200"/>
      <c r="AB998" s="200"/>
      <c r="AC998" s="200"/>
      <c r="AD998" s="200"/>
      <c r="AE998" s="200"/>
      <c r="AF998" s="200"/>
      <c r="AG998" s="200"/>
      <c r="AH998" s="200"/>
      <c r="AI998" s="200"/>
      <c r="AJ998" s="200"/>
      <c r="AK998" s="200"/>
      <c r="AL998" s="200"/>
      <c r="AM998" s="200"/>
      <c r="AN998" s="200"/>
      <c r="AO998" s="200"/>
      <c r="AP998" s="200"/>
      <c r="AQ998" s="200"/>
      <c r="AR998" s="200"/>
      <c r="AS998" s="200"/>
      <c r="AT998" s="200"/>
      <c r="AU998" s="200"/>
      <c r="AV998" s="200"/>
      <c r="AW998" s="200"/>
      <c r="AX998" s="200"/>
      <c r="AY998" s="200"/>
      <c r="AZ998" s="200"/>
      <c r="BA998" s="200"/>
      <c r="BB998" s="201"/>
    </row>
    <row r="999" spans="1:54" s="140" customFormat="1" ht="12.6" customHeight="1">
      <c r="A999" s="199"/>
      <c r="B999" s="200"/>
      <c r="C999" s="200"/>
      <c r="D999" s="200"/>
      <c r="E999" s="200"/>
      <c r="F999" s="200"/>
      <c r="G999" s="200"/>
      <c r="H999" s="200"/>
      <c r="I999" s="200"/>
      <c r="J999" s="200"/>
      <c r="K999" s="200"/>
      <c r="L999" s="200"/>
      <c r="M999" s="200"/>
      <c r="N999" s="200"/>
      <c r="O999" s="200"/>
      <c r="P999" s="200"/>
      <c r="Q999" s="200"/>
      <c r="R999" s="200"/>
      <c r="S999" s="200"/>
      <c r="T999" s="200"/>
      <c r="U999" s="200"/>
      <c r="V999" s="200"/>
      <c r="W999" s="200"/>
      <c r="X999" s="200"/>
      <c r="Y999" s="200"/>
      <c r="Z999" s="200"/>
      <c r="AA999" s="200"/>
      <c r="AB999" s="200"/>
      <c r="AC999" s="200"/>
      <c r="AD999" s="200"/>
      <c r="AE999" s="200"/>
      <c r="AF999" s="200"/>
      <c r="AG999" s="200"/>
      <c r="AH999" s="200"/>
      <c r="AI999" s="200"/>
      <c r="AJ999" s="200"/>
      <c r="AK999" s="200"/>
      <c r="AL999" s="200"/>
      <c r="AM999" s="200"/>
      <c r="AN999" s="200"/>
      <c r="AO999" s="200"/>
      <c r="AP999" s="200"/>
      <c r="AQ999" s="200"/>
      <c r="AR999" s="200"/>
      <c r="AS999" s="200"/>
      <c r="AT999" s="200"/>
      <c r="AU999" s="200"/>
      <c r="AV999" s="200"/>
      <c r="AW999" s="200"/>
      <c r="AX999" s="200"/>
      <c r="AY999" s="200"/>
      <c r="AZ999" s="200"/>
      <c r="BA999" s="200"/>
      <c r="BB999" s="201"/>
    </row>
    <row r="1000" spans="1:54" s="140" customFormat="1" ht="12.6" customHeight="1">
      <c r="A1000" s="199"/>
      <c r="B1000" s="200"/>
      <c r="C1000" s="200"/>
      <c r="D1000" s="200"/>
      <c r="E1000" s="200"/>
      <c r="F1000" s="200"/>
      <c r="G1000" s="200"/>
      <c r="H1000" s="200"/>
      <c r="I1000" s="200"/>
      <c r="J1000" s="200"/>
      <c r="K1000" s="200"/>
      <c r="L1000" s="200"/>
      <c r="M1000" s="200"/>
      <c r="N1000" s="200"/>
      <c r="O1000" s="200"/>
      <c r="P1000" s="200"/>
      <c r="Q1000" s="200"/>
      <c r="R1000" s="200"/>
      <c r="S1000" s="200"/>
      <c r="T1000" s="200"/>
      <c r="U1000" s="200"/>
      <c r="V1000" s="200"/>
      <c r="W1000" s="200"/>
      <c r="X1000" s="200"/>
      <c r="Y1000" s="200"/>
      <c r="Z1000" s="200"/>
      <c r="AA1000" s="200"/>
      <c r="AB1000" s="200"/>
      <c r="AC1000" s="200"/>
      <c r="AD1000" s="200"/>
      <c r="AE1000" s="200"/>
      <c r="AF1000" s="200"/>
      <c r="AG1000" s="200"/>
      <c r="AH1000" s="200"/>
      <c r="AI1000" s="200"/>
      <c r="AJ1000" s="200"/>
      <c r="AK1000" s="200"/>
      <c r="AL1000" s="200"/>
      <c r="AM1000" s="200"/>
      <c r="AN1000" s="200"/>
      <c r="AO1000" s="200"/>
      <c r="AP1000" s="200"/>
      <c r="AQ1000" s="200"/>
      <c r="AR1000" s="200"/>
      <c r="AS1000" s="200"/>
      <c r="AT1000" s="200"/>
      <c r="AU1000" s="200"/>
      <c r="AV1000" s="200"/>
      <c r="AW1000" s="200"/>
      <c r="AX1000" s="200"/>
      <c r="AY1000" s="200"/>
      <c r="AZ1000" s="200"/>
      <c r="BA1000" s="200"/>
      <c r="BB1000" s="201"/>
    </row>
    <row r="1001" spans="1:54" s="140" customFormat="1" ht="12.6" customHeight="1">
      <c r="A1001" s="199"/>
      <c r="B1001" s="200"/>
      <c r="C1001" s="200"/>
      <c r="D1001" s="200"/>
      <c r="E1001" s="200"/>
      <c r="F1001" s="200"/>
      <c r="G1001" s="200"/>
      <c r="H1001" s="200"/>
      <c r="I1001" s="200"/>
      <c r="J1001" s="200"/>
      <c r="K1001" s="200"/>
      <c r="L1001" s="200"/>
      <c r="M1001" s="200"/>
      <c r="N1001" s="200"/>
      <c r="O1001" s="200"/>
      <c r="P1001" s="200"/>
      <c r="Q1001" s="200"/>
      <c r="R1001" s="200"/>
      <c r="S1001" s="200"/>
      <c r="T1001" s="200"/>
      <c r="U1001" s="200"/>
      <c r="V1001" s="200"/>
      <c r="W1001" s="200"/>
      <c r="X1001" s="200"/>
      <c r="Y1001" s="200"/>
      <c r="Z1001" s="200"/>
      <c r="AA1001" s="200"/>
      <c r="AB1001" s="200"/>
      <c r="AC1001" s="200"/>
      <c r="AD1001" s="200"/>
      <c r="AE1001" s="200"/>
      <c r="AF1001" s="200"/>
      <c r="AG1001" s="200"/>
      <c r="AH1001" s="200"/>
      <c r="AI1001" s="200"/>
      <c r="AJ1001" s="200"/>
      <c r="AK1001" s="200"/>
      <c r="AL1001" s="200"/>
      <c r="AM1001" s="200"/>
      <c r="AN1001" s="200"/>
      <c r="AO1001" s="200"/>
      <c r="AP1001" s="200"/>
      <c r="AQ1001" s="200"/>
      <c r="AR1001" s="200"/>
      <c r="AS1001" s="200"/>
      <c r="AT1001" s="200"/>
      <c r="AU1001" s="200"/>
      <c r="AV1001" s="200"/>
      <c r="AW1001" s="200"/>
      <c r="AX1001" s="200"/>
      <c r="AY1001" s="200"/>
      <c r="AZ1001" s="200"/>
      <c r="BA1001" s="200"/>
      <c r="BB1001" s="201"/>
    </row>
    <row r="1002" spans="1:54" s="140" customFormat="1" ht="12.6" customHeight="1">
      <c r="A1002" s="199"/>
      <c r="B1002" s="200"/>
      <c r="C1002" s="200"/>
      <c r="D1002" s="200"/>
      <c r="E1002" s="200"/>
      <c r="F1002" s="200"/>
      <c r="G1002" s="200"/>
      <c r="H1002" s="200"/>
      <c r="I1002" s="200"/>
      <c r="J1002" s="200"/>
      <c r="K1002" s="200"/>
      <c r="L1002" s="200"/>
      <c r="M1002" s="200"/>
      <c r="N1002" s="200"/>
      <c r="O1002" s="200"/>
      <c r="P1002" s="200"/>
      <c r="Q1002" s="200"/>
      <c r="R1002" s="200"/>
      <c r="S1002" s="200"/>
      <c r="T1002" s="200"/>
      <c r="U1002" s="200"/>
      <c r="V1002" s="200"/>
      <c r="W1002" s="200"/>
      <c r="X1002" s="200"/>
      <c r="Y1002" s="200"/>
      <c r="Z1002" s="200"/>
      <c r="AA1002" s="200"/>
      <c r="AB1002" s="200"/>
      <c r="AC1002" s="200"/>
      <c r="AD1002" s="200"/>
      <c r="AE1002" s="200"/>
      <c r="AF1002" s="200"/>
      <c r="AG1002" s="200"/>
      <c r="AH1002" s="200"/>
      <c r="AI1002" s="200"/>
      <c r="AJ1002" s="200"/>
      <c r="AK1002" s="200"/>
      <c r="AL1002" s="200"/>
      <c r="AM1002" s="200"/>
      <c r="AN1002" s="200"/>
      <c r="AO1002" s="200"/>
      <c r="AP1002" s="200"/>
      <c r="AQ1002" s="200"/>
      <c r="AR1002" s="200"/>
      <c r="AS1002" s="200"/>
      <c r="AT1002" s="200"/>
      <c r="AU1002" s="200"/>
      <c r="AV1002" s="200"/>
      <c r="AW1002" s="200"/>
      <c r="AX1002" s="200"/>
      <c r="AY1002" s="200"/>
      <c r="AZ1002" s="200"/>
      <c r="BA1002" s="200"/>
      <c r="BB1002" s="201"/>
    </row>
    <row r="1003" spans="1:54" s="140" customFormat="1" ht="12.6" customHeight="1">
      <c r="A1003" s="199"/>
      <c r="B1003" s="200"/>
      <c r="C1003" s="200"/>
      <c r="D1003" s="200"/>
      <c r="E1003" s="200"/>
      <c r="F1003" s="200"/>
      <c r="G1003" s="200"/>
      <c r="H1003" s="200"/>
      <c r="I1003" s="200"/>
      <c r="J1003" s="200"/>
      <c r="K1003" s="200"/>
      <c r="L1003" s="200"/>
      <c r="M1003" s="200"/>
      <c r="N1003" s="200"/>
      <c r="O1003" s="200"/>
      <c r="P1003" s="200"/>
      <c r="Q1003" s="200"/>
      <c r="R1003" s="200"/>
      <c r="S1003" s="200"/>
      <c r="T1003" s="200"/>
      <c r="U1003" s="200"/>
      <c r="V1003" s="200"/>
      <c r="W1003" s="200"/>
      <c r="X1003" s="200"/>
      <c r="Y1003" s="200"/>
      <c r="Z1003" s="200"/>
      <c r="AA1003" s="200"/>
      <c r="AB1003" s="200"/>
      <c r="AC1003" s="200"/>
      <c r="AD1003" s="200"/>
      <c r="AE1003" s="200"/>
      <c r="AF1003" s="200"/>
      <c r="AG1003" s="200"/>
      <c r="AH1003" s="200"/>
      <c r="AI1003" s="200"/>
      <c r="AJ1003" s="200"/>
      <c r="AK1003" s="200"/>
      <c r="AL1003" s="200"/>
      <c r="AM1003" s="200"/>
      <c r="AN1003" s="200"/>
      <c r="AO1003" s="200"/>
      <c r="AP1003" s="200"/>
      <c r="AQ1003" s="200"/>
      <c r="AR1003" s="200"/>
      <c r="AS1003" s="200"/>
      <c r="AT1003" s="200"/>
      <c r="AU1003" s="200"/>
      <c r="AV1003" s="200"/>
      <c r="AW1003" s="200"/>
      <c r="AX1003" s="200"/>
      <c r="AY1003" s="200"/>
      <c r="AZ1003" s="200"/>
      <c r="BA1003" s="200"/>
      <c r="BB1003" s="201"/>
    </row>
    <row r="1004" spans="1:54" s="140" customFormat="1" ht="12.6" customHeight="1">
      <c r="A1004" s="199"/>
      <c r="B1004" s="200"/>
      <c r="C1004" s="200"/>
      <c r="D1004" s="200"/>
      <c r="E1004" s="200"/>
      <c r="F1004" s="200"/>
      <c r="G1004" s="200"/>
      <c r="H1004" s="200"/>
      <c r="I1004" s="200"/>
      <c r="J1004" s="200"/>
      <c r="K1004" s="200"/>
      <c r="L1004" s="200"/>
      <c r="M1004" s="200"/>
      <c r="N1004" s="200"/>
      <c r="O1004" s="200"/>
      <c r="P1004" s="200"/>
      <c r="Q1004" s="200"/>
      <c r="R1004" s="200"/>
      <c r="S1004" s="200"/>
      <c r="T1004" s="200"/>
      <c r="U1004" s="200"/>
      <c r="V1004" s="200"/>
      <c r="W1004" s="200"/>
      <c r="X1004" s="200"/>
      <c r="Y1004" s="200"/>
      <c r="Z1004" s="200"/>
      <c r="AA1004" s="200"/>
      <c r="AB1004" s="200"/>
      <c r="AC1004" s="200"/>
      <c r="AD1004" s="200"/>
      <c r="AE1004" s="200"/>
      <c r="AF1004" s="200"/>
      <c r="AG1004" s="200"/>
      <c r="AH1004" s="200"/>
      <c r="AI1004" s="200"/>
      <c r="AJ1004" s="200"/>
      <c r="AK1004" s="200"/>
      <c r="AL1004" s="200"/>
      <c r="AM1004" s="200"/>
      <c r="AN1004" s="200"/>
      <c r="AO1004" s="200"/>
      <c r="AP1004" s="200"/>
      <c r="AQ1004" s="200"/>
      <c r="AR1004" s="200"/>
      <c r="AS1004" s="200"/>
      <c r="AT1004" s="200"/>
      <c r="AU1004" s="200"/>
      <c r="AV1004" s="200"/>
      <c r="AW1004" s="200"/>
      <c r="AX1004" s="200"/>
      <c r="AY1004" s="200"/>
      <c r="AZ1004" s="200"/>
      <c r="BA1004" s="200"/>
      <c r="BB1004" s="201"/>
    </row>
    <row r="1005" spans="1:54" s="140" customFormat="1" ht="12.6" customHeight="1">
      <c r="A1005" s="199"/>
      <c r="B1005" s="200"/>
      <c r="C1005" s="200"/>
      <c r="D1005" s="200"/>
      <c r="E1005" s="200"/>
      <c r="F1005" s="200"/>
      <c r="G1005" s="200"/>
      <c r="H1005" s="200"/>
      <c r="I1005" s="200"/>
      <c r="J1005" s="200"/>
      <c r="K1005" s="200"/>
      <c r="L1005" s="200"/>
      <c r="M1005" s="200"/>
      <c r="N1005" s="200"/>
      <c r="O1005" s="200"/>
      <c r="P1005" s="200"/>
      <c r="Q1005" s="200"/>
      <c r="R1005" s="200"/>
      <c r="S1005" s="200"/>
      <c r="T1005" s="200"/>
      <c r="U1005" s="200"/>
      <c r="V1005" s="200"/>
      <c r="W1005" s="200"/>
      <c r="X1005" s="200"/>
      <c r="Y1005" s="200"/>
      <c r="Z1005" s="200"/>
      <c r="AA1005" s="200"/>
      <c r="AB1005" s="200"/>
      <c r="AC1005" s="200"/>
      <c r="AD1005" s="200"/>
      <c r="AE1005" s="200"/>
      <c r="AF1005" s="200"/>
      <c r="AG1005" s="200"/>
      <c r="AH1005" s="200"/>
      <c r="AI1005" s="200"/>
      <c r="AJ1005" s="200"/>
      <c r="AK1005" s="200"/>
      <c r="AL1005" s="200"/>
      <c r="AM1005" s="200"/>
      <c r="AN1005" s="200"/>
      <c r="AO1005" s="200"/>
      <c r="AP1005" s="200"/>
      <c r="AQ1005" s="200"/>
      <c r="AR1005" s="200"/>
      <c r="AS1005" s="200"/>
      <c r="AT1005" s="200"/>
      <c r="AU1005" s="200"/>
      <c r="AV1005" s="200"/>
      <c r="AW1005" s="200"/>
      <c r="AX1005" s="200"/>
      <c r="AY1005" s="200"/>
      <c r="AZ1005" s="200"/>
      <c r="BA1005" s="200"/>
      <c r="BB1005" s="201"/>
    </row>
    <row r="1006" spans="1:54" s="127" customFormat="1" ht="12.6" customHeight="1">
      <c r="A1006" s="124" t="s">
        <v>1682</v>
      </c>
      <c r="B1006" s="124"/>
      <c r="C1006" s="124"/>
      <c r="D1006" s="124"/>
      <c r="E1006" s="124"/>
      <c r="F1006" s="124"/>
      <c r="G1006" s="124"/>
      <c r="H1006" s="124"/>
      <c r="I1006" s="124"/>
      <c r="J1006" s="124"/>
      <c r="K1006" s="124"/>
      <c r="L1006" s="124"/>
      <c r="M1006" s="124"/>
      <c r="N1006" s="124"/>
      <c r="O1006" s="124"/>
      <c r="P1006" s="124"/>
      <c r="Q1006" s="124"/>
      <c r="R1006" s="124"/>
      <c r="S1006" s="124"/>
      <c r="T1006" s="124"/>
      <c r="U1006" s="124"/>
      <c r="V1006" s="124"/>
      <c r="W1006" s="124"/>
      <c r="X1006" s="124"/>
      <c r="Y1006" s="124"/>
      <c r="Z1006" s="124"/>
      <c r="AA1006" s="124"/>
      <c r="AB1006" s="124"/>
      <c r="AC1006" s="124"/>
      <c r="AD1006" s="124"/>
      <c r="AE1006" s="124"/>
      <c r="AF1006" s="124"/>
      <c r="AG1006" s="124"/>
      <c r="AH1006" s="124"/>
      <c r="AI1006" s="124"/>
      <c r="AJ1006" s="124"/>
      <c r="AK1006" s="124"/>
      <c r="AL1006" s="124"/>
      <c r="AM1006" s="124"/>
      <c r="AN1006" s="124"/>
      <c r="AO1006" s="124"/>
      <c r="AP1006" s="124"/>
      <c r="AQ1006" s="124"/>
      <c r="AR1006" s="124"/>
      <c r="AS1006" s="124"/>
      <c r="AT1006" s="124"/>
      <c r="AU1006" s="124"/>
      <c r="AV1006" s="124"/>
      <c r="AW1006" s="124"/>
      <c r="AX1006" s="124"/>
      <c r="AY1006" s="124"/>
      <c r="AZ1006" s="124"/>
      <c r="BA1006" s="124"/>
      <c r="BB1006" s="124"/>
    </row>
    <row r="1007" spans="1:54" s="140" customFormat="1" ht="12.6" customHeight="1">
      <c r="A1007" s="199"/>
      <c r="B1007" s="200"/>
      <c r="C1007" s="200"/>
      <c r="D1007" s="200"/>
      <c r="E1007" s="200"/>
      <c r="F1007" s="200"/>
      <c r="G1007" s="200"/>
      <c r="H1007" s="200"/>
      <c r="I1007" s="200"/>
      <c r="J1007" s="200"/>
      <c r="K1007" s="200"/>
      <c r="L1007" s="200"/>
      <c r="M1007" s="200"/>
      <c r="N1007" s="200"/>
      <c r="O1007" s="200"/>
      <c r="P1007" s="200"/>
      <c r="Q1007" s="200"/>
      <c r="R1007" s="200"/>
      <c r="S1007" s="200"/>
      <c r="T1007" s="200"/>
      <c r="U1007" s="200"/>
      <c r="V1007" s="200"/>
      <c r="W1007" s="200"/>
      <c r="X1007" s="200"/>
      <c r="Y1007" s="200"/>
      <c r="Z1007" s="200"/>
      <c r="AA1007" s="200"/>
      <c r="AB1007" s="200"/>
      <c r="AC1007" s="200"/>
      <c r="AD1007" s="200"/>
      <c r="AE1007" s="200"/>
      <c r="AF1007" s="200"/>
      <c r="AG1007" s="200"/>
      <c r="AH1007" s="200"/>
      <c r="AI1007" s="200"/>
      <c r="AJ1007" s="200"/>
      <c r="AK1007" s="200"/>
      <c r="AL1007" s="200"/>
      <c r="AM1007" s="200"/>
      <c r="AN1007" s="200"/>
      <c r="AO1007" s="200"/>
      <c r="AP1007" s="200"/>
      <c r="AQ1007" s="200"/>
      <c r="AR1007" s="200"/>
      <c r="AS1007" s="200"/>
      <c r="AT1007" s="200"/>
      <c r="AU1007" s="200"/>
      <c r="AV1007" s="200"/>
      <c r="AW1007" s="200"/>
      <c r="AX1007" s="200"/>
      <c r="AY1007" s="200"/>
      <c r="AZ1007" s="200"/>
      <c r="BA1007" s="200"/>
      <c r="BB1007" s="201"/>
    </row>
    <row r="1008" spans="1:54" s="140" customFormat="1" ht="12.6" customHeight="1">
      <c r="A1008" s="140" t="s">
        <v>4939</v>
      </c>
      <c r="B1008" s="90"/>
      <c r="C1008" s="90"/>
      <c r="D1008" s="90"/>
      <c r="E1008" s="90"/>
      <c r="F1008" s="90"/>
      <c r="G1008" s="90"/>
      <c r="H1008" s="90"/>
      <c r="I1008" s="90"/>
      <c r="J1008" s="90"/>
      <c r="K1008" s="90"/>
      <c r="L1008" s="90"/>
      <c r="M1008" s="90"/>
      <c r="N1008" s="90"/>
      <c r="O1008" s="90"/>
      <c r="P1008" s="90"/>
      <c r="Q1008" s="90"/>
      <c r="R1008" s="90"/>
      <c r="S1008" s="90"/>
      <c r="T1008" s="90"/>
      <c r="U1008" s="90"/>
      <c r="V1008" s="90"/>
      <c r="W1008" s="90"/>
      <c r="X1008" s="90"/>
      <c r="Y1008" s="90"/>
      <c r="Z1008" s="90"/>
      <c r="AA1008" s="90"/>
      <c r="AB1008" s="90"/>
      <c r="AC1008" s="90"/>
      <c r="AD1008" s="90"/>
      <c r="AE1008" s="90"/>
      <c r="AF1008" s="90"/>
      <c r="AG1008" s="90"/>
      <c r="AH1008" s="90"/>
      <c r="AI1008" s="90"/>
      <c r="AJ1008" s="90"/>
      <c r="AK1008" s="90"/>
      <c r="AL1008" s="90"/>
      <c r="AM1008" s="90"/>
      <c r="AN1008" s="90"/>
      <c r="AO1008" s="90"/>
      <c r="AP1008" s="90"/>
      <c r="AQ1008" s="90"/>
      <c r="AR1008" s="90"/>
      <c r="AS1008" s="90"/>
      <c r="AT1008" s="90"/>
      <c r="AU1008" s="90"/>
      <c r="AV1008" s="90"/>
      <c r="AW1008" s="90"/>
      <c r="AX1008" s="90"/>
      <c r="AY1008" s="90"/>
      <c r="AZ1008" s="90"/>
      <c r="BA1008" s="90"/>
      <c r="BB1008" s="90"/>
    </row>
    <row r="1009" spans="1:63" ht="12.6" customHeight="1">
      <c r="A1009" s="90" t="s">
        <v>1380</v>
      </c>
    </row>
    <row r="1010" spans="1:63" ht="12.6" customHeight="1">
      <c r="A1010" s="678"/>
      <c r="B1010" s="679"/>
      <c r="C1010" s="679"/>
      <c r="D1010" s="679"/>
      <c r="E1010" s="679"/>
      <c r="F1010" s="679"/>
      <c r="G1010" s="679"/>
      <c r="H1010" s="679"/>
      <c r="I1010" s="679"/>
      <c r="J1010" s="679"/>
      <c r="K1010" s="679"/>
      <c r="L1010" s="679"/>
      <c r="M1010" s="679"/>
      <c r="N1010" s="679"/>
      <c r="O1010" s="679"/>
      <c r="P1010" s="679"/>
      <c r="Q1010" s="679"/>
      <c r="R1010" s="679"/>
      <c r="S1010" s="679"/>
      <c r="T1010" s="679"/>
      <c r="U1010" s="679"/>
      <c r="V1010" s="679"/>
      <c r="W1010" s="679"/>
      <c r="X1010" s="679"/>
      <c r="Y1010" s="679"/>
      <c r="Z1010" s="679"/>
      <c r="AA1010" s="679"/>
      <c r="AB1010" s="679"/>
      <c r="AC1010" s="679"/>
      <c r="AD1010" s="679"/>
      <c r="AE1010" s="679"/>
      <c r="AF1010" s="679"/>
      <c r="AG1010" s="679"/>
      <c r="AH1010" s="819"/>
      <c r="AI1010" s="679" t="s">
        <v>1634</v>
      </c>
      <c r="AJ1010" s="679"/>
      <c r="AK1010" s="679"/>
      <c r="AL1010" s="679"/>
      <c r="AM1010" s="679"/>
      <c r="AN1010" s="679"/>
      <c r="AO1010" s="679"/>
      <c r="AP1010" s="679"/>
      <c r="AQ1010" s="679"/>
      <c r="AR1010" s="679"/>
      <c r="AS1010" s="679"/>
      <c r="AT1010" s="679"/>
      <c r="AU1010" s="679"/>
      <c r="AV1010" s="679"/>
      <c r="AW1010" s="679"/>
      <c r="AX1010" s="679"/>
      <c r="AY1010" s="679"/>
      <c r="AZ1010" s="679"/>
      <c r="BA1010" s="679"/>
      <c r="BB1010" s="819"/>
      <c r="BG1010" s="918"/>
      <c r="BH1010" s="918"/>
      <c r="BI1010" s="918"/>
      <c r="BJ1010" s="918"/>
      <c r="BK1010" s="918"/>
    </row>
    <row r="1011" spans="1:63" ht="12.6" customHeight="1">
      <c r="A1011" s="580" t="s">
        <v>1253</v>
      </c>
      <c r="B1011" s="581"/>
      <c r="C1011" s="581"/>
      <c r="D1011" s="581"/>
      <c r="E1011" s="581"/>
      <c r="F1011" s="581"/>
      <c r="G1011" s="581"/>
      <c r="H1011" s="581"/>
      <c r="I1011" s="581"/>
      <c r="J1011" s="581"/>
      <c r="K1011" s="581"/>
      <c r="L1011" s="581"/>
      <c r="M1011" s="581"/>
      <c r="N1011" s="581"/>
      <c r="O1011" s="581"/>
      <c r="P1011" s="581"/>
      <c r="Q1011" s="581"/>
      <c r="R1011" s="581"/>
      <c r="S1011" s="581"/>
      <c r="T1011" s="581"/>
      <c r="U1011" s="581"/>
      <c r="V1011" s="581"/>
      <c r="W1011" s="581"/>
      <c r="X1011" s="581"/>
      <c r="Y1011" s="581"/>
      <c r="Z1011" s="581"/>
      <c r="AA1011" s="581"/>
      <c r="AB1011" s="581"/>
      <c r="AC1011" s="581"/>
      <c r="AD1011" s="581"/>
      <c r="AE1011" s="581"/>
      <c r="AF1011" s="581"/>
      <c r="AG1011" s="581"/>
      <c r="AH1011" s="582"/>
      <c r="AI1011" s="581" t="s">
        <v>1635</v>
      </c>
      <c r="AJ1011" s="581"/>
      <c r="AK1011" s="581"/>
      <c r="AL1011" s="581"/>
      <c r="AM1011" s="581"/>
      <c r="AN1011" s="581"/>
      <c r="AO1011" s="581"/>
      <c r="AP1011" s="581"/>
      <c r="AQ1011" s="581"/>
      <c r="AR1011" s="581"/>
      <c r="AS1011" s="581"/>
      <c r="AT1011" s="581"/>
      <c r="AU1011" s="581"/>
      <c r="AV1011" s="581"/>
      <c r="AW1011" s="581"/>
      <c r="AX1011" s="581"/>
      <c r="AY1011" s="581"/>
      <c r="AZ1011" s="581"/>
      <c r="BA1011" s="581"/>
      <c r="BB1011" s="582"/>
    </row>
    <row r="1012" spans="1:63" ht="12.6" customHeight="1">
      <c r="A1012" s="580"/>
      <c r="B1012" s="581"/>
      <c r="C1012" s="581"/>
      <c r="D1012" s="581"/>
      <c r="E1012" s="581"/>
      <c r="F1012" s="581"/>
      <c r="G1012" s="581"/>
      <c r="H1012" s="581"/>
      <c r="I1012" s="581"/>
      <c r="J1012" s="581"/>
      <c r="K1012" s="581"/>
      <c r="L1012" s="581"/>
      <c r="M1012" s="581"/>
      <c r="N1012" s="581"/>
      <c r="O1012" s="581"/>
      <c r="P1012" s="581"/>
      <c r="Q1012" s="581"/>
      <c r="R1012" s="581"/>
      <c r="S1012" s="581"/>
      <c r="T1012" s="581"/>
      <c r="U1012" s="581"/>
      <c r="V1012" s="581"/>
      <c r="W1012" s="581"/>
      <c r="X1012" s="581"/>
      <c r="Y1012" s="581"/>
      <c r="Z1012" s="581"/>
      <c r="AA1012" s="581"/>
      <c r="AB1012" s="581"/>
      <c r="AC1012" s="581"/>
      <c r="AD1012" s="581"/>
      <c r="AE1012" s="581"/>
      <c r="AF1012" s="581"/>
      <c r="AG1012" s="581"/>
      <c r="AH1012" s="582"/>
      <c r="AI1012" s="581" t="s">
        <v>1422</v>
      </c>
      <c r="AJ1012" s="581"/>
      <c r="AK1012" s="581"/>
      <c r="AL1012" s="581"/>
      <c r="AM1012" s="581"/>
      <c r="AN1012" s="581"/>
      <c r="AO1012" s="581"/>
      <c r="AP1012" s="581"/>
      <c r="AQ1012" s="581"/>
      <c r="AR1012" s="581"/>
      <c r="AS1012" s="581"/>
      <c r="AT1012" s="581"/>
      <c r="AU1012" s="581"/>
      <c r="AV1012" s="581"/>
      <c r="AW1012" s="581"/>
      <c r="AX1012" s="581"/>
      <c r="AY1012" s="581"/>
      <c r="AZ1012" s="581"/>
      <c r="BA1012" s="581"/>
      <c r="BB1012" s="582"/>
    </row>
    <row r="1013" spans="1:63" ht="12.6" customHeight="1">
      <c r="A1013" s="192" t="s">
        <v>1683</v>
      </c>
      <c r="B1013" s="185"/>
      <c r="C1013" s="185"/>
      <c r="D1013" s="185"/>
      <c r="E1013" s="185"/>
      <c r="F1013" s="185"/>
      <c r="G1013" s="185"/>
      <c r="H1013" s="185"/>
      <c r="I1013" s="185"/>
      <c r="J1013" s="185"/>
      <c r="K1013" s="185"/>
      <c r="L1013" s="185"/>
      <c r="M1013" s="185"/>
      <c r="N1013" s="185"/>
      <c r="O1013" s="185"/>
      <c r="P1013" s="185"/>
      <c r="Q1013" s="185"/>
      <c r="R1013" s="185"/>
      <c r="S1013" s="185"/>
      <c r="T1013" s="185"/>
      <c r="U1013" s="185"/>
      <c r="V1013" s="185"/>
      <c r="W1013" s="185"/>
      <c r="X1013" s="185"/>
      <c r="Y1013" s="185"/>
      <c r="Z1013" s="185"/>
      <c r="AA1013" s="185"/>
      <c r="AB1013" s="185"/>
      <c r="AC1013" s="185"/>
      <c r="AD1013" s="185"/>
      <c r="AE1013" s="185"/>
      <c r="AF1013" s="185"/>
      <c r="AG1013" s="185"/>
      <c r="AH1013" s="202"/>
      <c r="AI1013" s="916"/>
      <c r="AJ1013" s="907"/>
      <c r="AK1013" s="907"/>
      <c r="AL1013" s="907"/>
      <c r="AM1013" s="907"/>
      <c r="AN1013" s="907"/>
      <c r="AO1013" s="907"/>
      <c r="AP1013" s="907"/>
      <c r="AQ1013" s="907"/>
      <c r="AR1013" s="907"/>
      <c r="AS1013" s="907"/>
      <c r="AT1013" s="907"/>
      <c r="AU1013" s="907"/>
      <c r="AV1013" s="907"/>
      <c r="AW1013" s="907"/>
      <c r="AX1013" s="907"/>
      <c r="AY1013" s="907"/>
      <c r="AZ1013" s="907"/>
      <c r="BA1013" s="907"/>
      <c r="BB1013" s="908"/>
    </row>
    <row r="1014" spans="1:63" ht="12.6" customHeight="1">
      <c r="A1014" s="143" t="s">
        <v>1684</v>
      </c>
      <c r="B1014" s="144"/>
      <c r="C1014" s="144"/>
      <c r="D1014" s="144"/>
      <c r="E1014" s="144"/>
      <c r="F1014" s="144"/>
      <c r="G1014" s="144"/>
      <c r="H1014" s="144"/>
      <c r="I1014" s="144"/>
      <c r="J1014" s="144"/>
      <c r="K1014" s="144"/>
      <c r="L1014" s="144"/>
      <c r="M1014" s="144"/>
      <c r="N1014" s="144"/>
      <c r="O1014" s="144"/>
      <c r="P1014" s="144"/>
      <c r="Q1014" s="144"/>
      <c r="R1014" s="144"/>
      <c r="S1014" s="144"/>
      <c r="T1014" s="144"/>
      <c r="U1014" s="144"/>
      <c r="V1014" s="144"/>
      <c r="W1014" s="144"/>
      <c r="X1014" s="144"/>
      <c r="Y1014" s="144"/>
      <c r="Z1014" s="144"/>
      <c r="AA1014" s="144"/>
      <c r="AB1014" s="144"/>
      <c r="AC1014" s="144"/>
      <c r="AD1014" s="144"/>
      <c r="AE1014" s="144"/>
      <c r="AF1014" s="144"/>
      <c r="AG1014" s="144"/>
      <c r="AH1014" s="158"/>
      <c r="AI1014" s="917">
        <f>SUM(AI1013)</f>
        <v>0</v>
      </c>
      <c r="AJ1014" s="909"/>
      <c r="AK1014" s="909"/>
      <c r="AL1014" s="909"/>
      <c r="AM1014" s="909"/>
      <c r="AN1014" s="909"/>
      <c r="AO1014" s="909"/>
      <c r="AP1014" s="909"/>
      <c r="AQ1014" s="909"/>
      <c r="AR1014" s="909"/>
      <c r="AS1014" s="909"/>
      <c r="AT1014" s="909"/>
      <c r="AU1014" s="909"/>
      <c r="AV1014" s="909"/>
      <c r="AW1014" s="909"/>
      <c r="AX1014" s="909"/>
      <c r="AY1014" s="909"/>
      <c r="AZ1014" s="909"/>
      <c r="BA1014" s="909"/>
      <c r="BB1014" s="910"/>
    </row>
    <row r="1015" spans="1:63" ht="12.6" customHeight="1">
      <c r="A1015" s="107" t="s">
        <v>1685</v>
      </c>
      <c r="B1015" s="108"/>
      <c r="C1015" s="108"/>
      <c r="D1015" s="108"/>
      <c r="E1015" s="108"/>
      <c r="F1015" s="108"/>
      <c r="G1015" s="108"/>
      <c r="H1015" s="108"/>
      <c r="I1015" s="108"/>
      <c r="J1015" s="108"/>
      <c r="K1015" s="108"/>
      <c r="L1015" s="108"/>
      <c r="M1015" s="108"/>
      <c r="N1015" s="108"/>
      <c r="O1015" s="108"/>
      <c r="P1015" s="108"/>
      <c r="Q1015" s="108"/>
      <c r="R1015" s="108"/>
      <c r="S1015" s="108"/>
      <c r="T1015" s="108"/>
      <c r="U1015" s="108"/>
      <c r="V1015" s="108"/>
      <c r="W1015" s="108"/>
      <c r="X1015" s="108"/>
      <c r="Y1015" s="108"/>
      <c r="Z1015" s="108"/>
      <c r="AA1015" s="108"/>
      <c r="AB1015" s="108"/>
      <c r="AC1015" s="108"/>
      <c r="AD1015" s="108"/>
      <c r="AE1015" s="108"/>
      <c r="AF1015" s="108"/>
      <c r="AG1015" s="108"/>
      <c r="AH1015" s="109"/>
      <c r="AI1015" s="904"/>
      <c r="AJ1015" s="904"/>
      <c r="AK1015" s="904"/>
      <c r="AL1015" s="904"/>
      <c r="AM1015" s="904"/>
      <c r="AN1015" s="904"/>
      <c r="AO1015" s="904"/>
      <c r="AP1015" s="904"/>
      <c r="AQ1015" s="904"/>
      <c r="AR1015" s="904"/>
      <c r="AS1015" s="904"/>
      <c r="AT1015" s="904"/>
      <c r="AU1015" s="904"/>
      <c r="AV1015" s="904"/>
      <c r="AW1015" s="904"/>
      <c r="AX1015" s="904"/>
      <c r="AY1015" s="904"/>
      <c r="AZ1015" s="904"/>
      <c r="BA1015" s="904"/>
      <c r="BB1015" s="904"/>
    </row>
    <row r="1016" spans="1:63" ht="12.6" customHeight="1">
      <c r="A1016" s="107" t="s">
        <v>1686</v>
      </c>
      <c r="B1016" s="108"/>
      <c r="C1016" s="108"/>
      <c r="D1016" s="108"/>
      <c r="E1016" s="108"/>
      <c r="F1016" s="108"/>
      <c r="G1016" s="108"/>
      <c r="H1016" s="108"/>
      <c r="I1016" s="108"/>
      <c r="J1016" s="108"/>
      <c r="K1016" s="108"/>
      <c r="L1016" s="108"/>
      <c r="M1016" s="108"/>
      <c r="N1016" s="108"/>
      <c r="O1016" s="108"/>
      <c r="P1016" s="108"/>
      <c r="Q1016" s="108"/>
      <c r="R1016" s="108"/>
      <c r="S1016" s="108"/>
      <c r="T1016" s="108"/>
      <c r="U1016" s="108"/>
      <c r="V1016" s="108"/>
      <c r="W1016" s="108"/>
      <c r="X1016" s="108"/>
      <c r="Y1016" s="108"/>
      <c r="Z1016" s="108"/>
      <c r="AA1016" s="108"/>
      <c r="AB1016" s="108"/>
      <c r="AC1016" s="108"/>
      <c r="AD1016" s="108"/>
      <c r="AE1016" s="108"/>
      <c r="AF1016" s="108"/>
      <c r="AG1016" s="108"/>
      <c r="AH1016" s="109"/>
      <c r="AI1016" s="904"/>
      <c r="AJ1016" s="904"/>
      <c r="AK1016" s="904"/>
      <c r="AL1016" s="904"/>
      <c r="AM1016" s="904"/>
      <c r="AN1016" s="904"/>
      <c r="AO1016" s="904"/>
      <c r="AP1016" s="904"/>
      <c r="AQ1016" s="904"/>
      <c r="AR1016" s="904"/>
      <c r="AS1016" s="904"/>
      <c r="AT1016" s="904"/>
      <c r="AU1016" s="904"/>
      <c r="AV1016" s="904"/>
      <c r="AW1016" s="904"/>
      <c r="AX1016" s="904"/>
      <c r="AY1016" s="904"/>
      <c r="AZ1016" s="904"/>
      <c r="BA1016" s="904"/>
      <c r="BB1016" s="904"/>
    </row>
    <row r="1017" spans="1:63" ht="12.6" customHeight="1">
      <c r="A1017" s="107" t="s">
        <v>1687</v>
      </c>
      <c r="B1017" s="108"/>
      <c r="C1017" s="108"/>
      <c r="D1017" s="108"/>
      <c r="E1017" s="108"/>
      <c r="F1017" s="108"/>
      <c r="G1017" s="108"/>
      <c r="H1017" s="108"/>
      <c r="I1017" s="108"/>
      <c r="J1017" s="108"/>
      <c r="K1017" s="108"/>
      <c r="L1017" s="108"/>
      <c r="M1017" s="108"/>
      <c r="N1017" s="108"/>
      <c r="O1017" s="108"/>
      <c r="P1017" s="108"/>
      <c r="Q1017" s="108"/>
      <c r="R1017" s="108"/>
      <c r="S1017" s="108"/>
      <c r="T1017" s="108"/>
      <c r="U1017" s="108"/>
      <c r="V1017" s="108"/>
      <c r="W1017" s="108"/>
      <c r="X1017" s="108"/>
      <c r="Y1017" s="108"/>
      <c r="Z1017" s="108"/>
      <c r="AA1017" s="108"/>
      <c r="AB1017" s="108"/>
      <c r="AC1017" s="108"/>
      <c r="AD1017" s="108"/>
      <c r="AE1017" s="108"/>
      <c r="AF1017" s="108"/>
      <c r="AG1017" s="108"/>
      <c r="AH1017" s="109"/>
      <c r="AI1017" s="904"/>
      <c r="AJ1017" s="904"/>
      <c r="AK1017" s="904"/>
      <c r="AL1017" s="904"/>
      <c r="AM1017" s="904"/>
      <c r="AN1017" s="904"/>
      <c r="AO1017" s="904"/>
      <c r="AP1017" s="904"/>
      <c r="AQ1017" s="904"/>
      <c r="AR1017" s="904"/>
      <c r="AS1017" s="904"/>
      <c r="AT1017" s="904"/>
      <c r="AU1017" s="904"/>
      <c r="AV1017" s="904"/>
      <c r="AW1017" s="904"/>
      <c r="AX1017" s="904"/>
      <c r="AY1017" s="904"/>
      <c r="AZ1017" s="904"/>
      <c r="BA1017" s="904"/>
      <c r="BB1017" s="904"/>
    </row>
    <row r="1018" spans="1:63" ht="12.6" customHeight="1">
      <c r="A1018" s="107" t="s">
        <v>1688</v>
      </c>
      <c r="B1018" s="108"/>
      <c r="C1018" s="108"/>
      <c r="D1018" s="108"/>
      <c r="E1018" s="108"/>
      <c r="F1018" s="108"/>
      <c r="G1018" s="108"/>
      <c r="H1018" s="108"/>
      <c r="I1018" s="108"/>
      <c r="J1018" s="108"/>
      <c r="K1018" s="108"/>
      <c r="L1018" s="108"/>
      <c r="M1018" s="108"/>
      <c r="N1018" s="108"/>
      <c r="O1018" s="108"/>
      <c r="P1018" s="108"/>
      <c r="Q1018" s="108"/>
      <c r="R1018" s="108"/>
      <c r="S1018" s="108"/>
      <c r="T1018" s="108"/>
      <c r="U1018" s="108"/>
      <c r="V1018" s="108"/>
      <c r="W1018" s="108"/>
      <c r="X1018" s="108"/>
      <c r="Y1018" s="108"/>
      <c r="Z1018" s="108"/>
      <c r="AA1018" s="108"/>
      <c r="AB1018" s="108"/>
      <c r="AC1018" s="108"/>
      <c r="AD1018" s="108"/>
      <c r="AE1018" s="108"/>
      <c r="AF1018" s="108"/>
      <c r="AG1018" s="108"/>
      <c r="AH1018" s="109"/>
      <c r="AI1018" s="904"/>
      <c r="AJ1018" s="904"/>
      <c r="AK1018" s="904"/>
      <c r="AL1018" s="904"/>
      <c r="AM1018" s="904"/>
      <c r="AN1018" s="904"/>
      <c r="AO1018" s="904"/>
      <c r="AP1018" s="904"/>
      <c r="AQ1018" s="904"/>
      <c r="AR1018" s="904"/>
      <c r="AS1018" s="904"/>
      <c r="AT1018" s="904"/>
      <c r="AU1018" s="904"/>
      <c r="AV1018" s="904"/>
      <c r="AW1018" s="904"/>
      <c r="AX1018" s="904"/>
      <c r="AY1018" s="904"/>
      <c r="AZ1018" s="904"/>
      <c r="BA1018" s="904"/>
      <c r="BB1018" s="904"/>
    </row>
    <row r="1019" spans="1:63" ht="12.6" customHeight="1">
      <c r="A1019" s="107" t="s">
        <v>1689</v>
      </c>
      <c r="B1019" s="108"/>
      <c r="C1019" s="108"/>
      <c r="D1019" s="108"/>
      <c r="E1019" s="108"/>
      <c r="F1019" s="108"/>
      <c r="G1019" s="108"/>
      <c r="H1019" s="108"/>
      <c r="I1019" s="108"/>
      <c r="J1019" s="108"/>
      <c r="K1019" s="108"/>
      <c r="L1019" s="108"/>
      <c r="M1019" s="108"/>
      <c r="N1019" s="108"/>
      <c r="O1019" s="108"/>
      <c r="P1019" s="108"/>
      <c r="Q1019" s="108"/>
      <c r="R1019" s="108"/>
      <c r="S1019" s="108"/>
      <c r="T1019" s="108"/>
      <c r="U1019" s="108"/>
      <c r="V1019" s="108"/>
      <c r="W1019" s="108"/>
      <c r="X1019" s="108"/>
      <c r="Y1019" s="108"/>
      <c r="Z1019" s="108"/>
      <c r="AA1019" s="108"/>
      <c r="AB1019" s="108"/>
      <c r="AC1019" s="108"/>
      <c r="AD1019" s="108"/>
      <c r="AE1019" s="108"/>
      <c r="AF1019" s="108"/>
      <c r="AG1019" s="108"/>
      <c r="AH1019" s="109"/>
      <c r="AI1019" s="904"/>
      <c r="AJ1019" s="904"/>
      <c r="AK1019" s="904"/>
      <c r="AL1019" s="904"/>
      <c r="AM1019" s="904"/>
      <c r="AN1019" s="904"/>
      <c r="AO1019" s="904"/>
      <c r="AP1019" s="904"/>
      <c r="AQ1019" s="904"/>
      <c r="AR1019" s="904"/>
      <c r="AS1019" s="904"/>
      <c r="AT1019" s="904"/>
      <c r="AU1019" s="904"/>
      <c r="AV1019" s="904"/>
      <c r="AW1019" s="904"/>
      <c r="AX1019" s="904"/>
      <c r="AY1019" s="904"/>
      <c r="AZ1019" s="904"/>
      <c r="BA1019" s="904"/>
      <c r="BB1019" s="904"/>
    </row>
    <row r="1020" spans="1:63" ht="12.6" customHeight="1">
      <c r="A1020" s="107" t="s">
        <v>1690</v>
      </c>
      <c r="B1020" s="108"/>
      <c r="C1020" s="108"/>
      <c r="D1020" s="108"/>
      <c r="E1020" s="108"/>
      <c r="F1020" s="108"/>
      <c r="G1020" s="108"/>
      <c r="H1020" s="108"/>
      <c r="I1020" s="108"/>
      <c r="J1020" s="108"/>
      <c r="K1020" s="108"/>
      <c r="L1020" s="108"/>
      <c r="M1020" s="108"/>
      <c r="N1020" s="108"/>
      <c r="O1020" s="108"/>
      <c r="P1020" s="108"/>
      <c r="Q1020" s="108"/>
      <c r="R1020" s="108"/>
      <c r="S1020" s="108"/>
      <c r="T1020" s="108"/>
      <c r="U1020" s="108"/>
      <c r="V1020" s="108"/>
      <c r="W1020" s="108"/>
      <c r="X1020" s="108"/>
      <c r="Y1020" s="108"/>
      <c r="Z1020" s="108"/>
      <c r="AA1020" s="108"/>
      <c r="AB1020" s="108"/>
      <c r="AC1020" s="108"/>
      <c r="AD1020" s="108"/>
      <c r="AE1020" s="108"/>
      <c r="AF1020" s="108"/>
      <c r="AG1020" s="108"/>
      <c r="AH1020" s="109"/>
      <c r="AI1020" s="904"/>
      <c r="AJ1020" s="904"/>
      <c r="AK1020" s="904"/>
      <c r="AL1020" s="904"/>
      <c r="AM1020" s="904"/>
      <c r="AN1020" s="904"/>
      <c r="AO1020" s="904"/>
      <c r="AP1020" s="904"/>
      <c r="AQ1020" s="904"/>
      <c r="AR1020" s="904"/>
      <c r="AS1020" s="904"/>
      <c r="AT1020" s="904"/>
      <c r="AU1020" s="904"/>
      <c r="AV1020" s="904"/>
      <c r="AW1020" s="904"/>
      <c r="AX1020" s="904"/>
      <c r="AY1020" s="904"/>
      <c r="AZ1020" s="904"/>
      <c r="BA1020" s="904"/>
      <c r="BB1020" s="904"/>
    </row>
    <row r="1021" spans="1:63" ht="12.6" customHeight="1">
      <c r="A1021" s="107" t="s">
        <v>1691</v>
      </c>
      <c r="B1021" s="108"/>
      <c r="C1021" s="108"/>
      <c r="D1021" s="108"/>
      <c r="E1021" s="108"/>
      <c r="F1021" s="108"/>
      <c r="G1021" s="108"/>
      <c r="H1021" s="108"/>
      <c r="I1021" s="108"/>
      <c r="J1021" s="108"/>
      <c r="K1021" s="108"/>
      <c r="L1021" s="108"/>
      <c r="M1021" s="108"/>
      <c r="N1021" s="108"/>
      <c r="O1021" s="108"/>
      <c r="P1021" s="108"/>
      <c r="Q1021" s="108"/>
      <c r="R1021" s="108"/>
      <c r="S1021" s="108"/>
      <c r="T1021" s="108"/>
      <c r="U1021" s="108"/>
      <c r="V1021" s="108"/>
      <c r="W1021" s="108"/>
      <c r="X1021" s="108"/>
      <c r="Y1021" s="108"/>
      <c r="Z1021" s="108"/>
      <c r="AA1021" s="108"/>
      <c r="AB1021" s="108"/>
      <c r="AC1021" s="108"/>
      <c r="AD1021" s="108"/>
      <c r="AE1021" s="108"/>
      <c r="AF1021" s="108"/>
      <c r="AG1021" s="108"/>
      <c r="AH1021" s="109"/>
      <c r="AI1021" s="904"/>
      <c r="AJ1021" s="904"/>
      <c r="AK1021" s="904"/>
      <c r="AL1021" s="904"/>
      <c r="AM1021" s="904"/>
      <c r="AN1021" s="904"/>
      <c r="AO1021" s="904"/>
      <c r="AP1021" s="904"/>
      <c r="AQ1021" s="904"/>
      <c r="AR1021" s="904"/>
      <c r="AS1021" s="904"/>
      <c r="AT1021" s="904"/>
      <c r="AU1021" s="904"/>
      <c r="AV1021" s="904"/>
      <c r="AW1021" s="904"/>
      <c r="AX1021" s="904"/>
      <c r="AY1021" s="904"/>
      <c r="AZ1021" s="904"/>
      <c r="BA1021" s="904"/>
      <c r="BB1021" s="904"/>
    </row>
    <row r="1022" spans="1:63" ht="12.6" customHeight="1">
      <c r="A1022" s="107" t="s">
        <v>1692</v>
      </c>
      <c r="B1022" s="108"/>
      <c r="C1022" s="108"/>
      <c r="D1022" s="108"/>
      <c r="E1022" s="108"/>
      <c r="F1022" s="108"/>
      <c r="G1022" s="108"/>
      <c r="H1022" s="108"/>
      <c r="I1022" s="108"/>
      <c r="J1022" s="108"/>
      <c r="K1022" s="108"/>
      <c r="L1022" s="108"/>
      <c r="M1022" s="108"/>
      <c r="N1022" s="108"/>
      <c r="O1022" s="108"/>
      <c r="P1022" s="108"/>
      <c r="Q1022" s="108"/>
      <c r="R1022" s="108"/>
      <c r="S1022" s="108"/>
      <c r="T1022" s="108"/>
      <c r="U1022" s="108"/>
      <c r="V1022" s="108"/>
      <c r="W1022" s="108"/>
      <c r="X1022" s="108"/>
      <c r="Y1022" s="108"/>
      <c r="Z1022" s="108"/>
      <c r="AA1022" s="108"/>
      <c r="AB1022" s="108"/>
      <c r="AC1022" s="108"/>
      <c r="AD1022" s="108"/>
      <c r="AE1022" s="108"/>
      <c r="AF1022" s="108"/>
      <c r="AG1022" s="108"/>
      <c r="AH1022" s="109"/>
      <c r="AI1022" s="904"/>
      <c r="AJ1022" s="904"/>
      <c r="AK1022" s="904"/>
      <c r="AL1022" s="904"/>
      <c r="AM1022" s="904"/>
      <c r="AN1022" s="904"/>
      <c r="AO1022" s="904"/>
      <c r="AP1022" s="904"/>
      <c r="AQ1022" s="904"/>
      <c r="AR1022" s="904"/>
      <c r="AS1022" s="904"/>
      <c r="AT1022" s="904"/>
      <c r="AU1022" s="904"/>
      <c r="AV1022" s="904"/>
      <c r="AW1022" s="904"/>
      <c r="AX1022" s="904"/>
      <c r="AY1022" s="904"/>
      <c r="AZ1022" s="904"/>
      <c r="BA1022" s="904"/>
      <c r="BB1022" s="904"/>
    </row>
    <row r="1023" spans="1:63" ht="12.6" customHeight="1">
      <c r="A1023" s="107" t="s">
        <v>1386</v>
      </c>
      <c r="B1023" s="108"/>
      <c r="C1023" s="108"/>
      <c r="D1023" s="108"/>
      <c r="E1023" s="108"/>
      <c r="F1023" s="108"/>
      <c r="G1023" s="108"/>
      <c r="H1023" s="108"/>
      <c r="I1023" s="108"/>
      <c r="J1023" s="108"/>
      <c r="K1023" s="108"/>
      <c r="L1023" s="108"/>
      <c r="M1023" s="108"/>
      <c r="N1023" s="108"/>
      <c r="O1023" s="108"/>
      <c r="P1023" s="108"/>
      <c r="Q1023" s="108"/>
      <c r="R1023" s="108"/>
      <c r="S1023" s="108"/>
      <c r="T1023" s="108"/>
      <c r="U1023" s="108"/>
      <c r="V1023" s="108"/>
      <c r="W1023" s="108"/>
      <c r="X1023" s="108"/>
      <c r="Y1023" s="108"/>
      <c r="Z1023" s="108"/>
      <c r="AA1023" s="108"/>
      <c r="AB1023" s="108"/>
      <c r="AC1023" s="108"/>
      <c r="AD1023" s="108"/>
      <c r="AE1023" s="108"/>
      <c r="AF1023" s="108"/>
      <c r="AG1023" s="108"/>
      <c r="AH1023" s="109"/>
      <c r="AI1023" s="911">
        <f>SUM(AI1015:BB1022)</f>
        <v>0</v>
      </c>
      <c r="AJ1023" s="911"/>
      <c r="AK1023" s="911"/>
      <c r="AL1023" s="911"/>
      <c r="AM1023" s="911"/>
      <c r="AN1023" s="911"/>
      <c r="AO1023" s="911"/>
      <c r="AP1023" s="911"/>
      <c r="AQ1023" s="911"/>
      <c r="AR1023" s="911"/>
      <c r="AS1023" s="911"/>
      <c r="AT1023" s="911"/>
      <c r="AU1023" s="911"/>
      <c r="AV1023" s="911"/>
      <c r="AW1023" s="911"/>
      <c r="AX1023" s="911"/>
      <c r="AY1023" s="911"/>
      <c r="AZ1023" s="911"/>
      <c r="BA1023" s="911"/>
      <c r="BB1023" s="911"/>
    </row>
    <row r="1024" spans="1:63" ht="12.6" customHeight="1">
      <c r="AI1024" s="101"/>
      <c r="AJ1024" s="101"/>
      <c r="AK1024" s="101"/>
      <c r="AL1024" s="101"/>
      <c r="AM1024" s="101"/>
      <c r="AN1024" s="101"/>
      <c r="AO1024" s="101"/>
      <c r="AP1024" s="101"/>
      <c r="AQ1024" s="101"/>
      <c r="AR1024" s="101"/>
      <c r="AS1024" s="101"/>
      <c r="AT1024" s="101"/>
      <c r="AU1024" s="101"/>
      <c r="AV1024" s="101"/>
      <c r="AW1024" s="101"/>
      <c r="AX1024" s="101"/>
      <c r="AY1024" s="101"/>
      <c r="AZ1024" s="101"/>
      <c r="BA1024" s="101"/>
      <c r="BB1024" s="101"/>
    </row>
    <row r="1025" spans="1:54" ht="12.6" customHeight="1">
      <c r="A1025" s="90" t="s">
        <v>1418</v>
      </c>
      <c r="AI1025" s="101"/>
      <c r="AJ1025" s="101"/>
      <c r="AK1025" s="101"/>
      <c r="AL1025" s="101"/>
      <c r="AM1025" s="101"/>
      <c r="AN1025" s="101"/>
      <c r="AO1025" s="101"/>
      <c r="AP1025" s="101"/>
      <c r="AQ1025" s="101"/>
      <c r="AR1025" s="101"/>
      <c r="AS1025" s="101"/>
      <c r="AT1025" s="101"/>
      <c r="AU1025" s="101"/>
      <c r="AV1025" s="101"/>
      <c r="AW1025" s="101"/>
      <c r="AX1025" s="101"/>
      <c r="AY1025" s="101"/>
      <c r="AZ1025" s="101"/>
      <c r="BA1025" s="101"/>
      <c r="BB1025" s="101"/>
    </row>
    <row r="1026" spans="1:54" ht="12.6" customHeight="1">
      <c r="A1026" s="678"/>
      <c r="B1026" s="679"/>
      <c r="C1026" s="679"/>
      <c r="D1026" s="679"/>
      <c r="E1026" s="679"/>
      <c r="F1026" s="679"/>
      <c r="G1026" s="679"/>
      <c r="H1026" s="679"/>
      <c r="I1026" s="679"/>
      <c r="J1026" s="679"/>
      <c r="K1026" s="679"/>
      <c r="L1026" s="679"/>
      <c r="M1026" s="679"/>
      <c r="N1026" s="679"/>
      <c r="O1026" s="679"/>
      <c r="P1026" s="679"/>
      <c r="Q1026" s="679"/>
      <c r="R1026" s="679"/>
      <c r="S1026" s="679"/>
      <c r="T1026" s="679"/>
      <c r="U1026" s="679"/>
      <c r="V1026" s="679"/>
      <c r="W1026" s="679"/>
      <c r="X1026" s="679"/>
      <c r="Y1026" s="679"/>
      <c r="Z1026" s="679"/>
      <c r="AA1026" s="679"/>
      <c r="AB1026" s="679"/>
      <c r="AC1026" s="679"/>
      <c r="AD1026" s="679"/>
      <c r="AE1026" s="679"/>
      <c r="AF1026" s="679"/>
      <c r="AG1026" s="679"/>
      <c r="AH1026" s="819"/>
      <c r="AI1026" s="912" t="s">
        <v>1634</v>
      </c>
      <c r="AJ1026" s="912"/>
      <c r="AK1026" s="912"/>
      <c r="AL1026" s="912"/>
      <c r="AM1026" s="912"/>
      <c r="AN1026" s="912"/>
      <c r="AO1026" s="912"/>
      <c r="AP1026" s="912"/>
      <c r="AQ1026" s="912"/>
      <c r="AR1026" s="912"/>
      <c r="AS1026" s="912"/>
      <c r="AT1026" s="912"/>
      <c r="AU1026" s="912"/>
      <c r="AV1026" s="912"/>
      <c r="AW1026" s="912"/>
      <c r="AX1026" s="912"/>
      <c r="AY1026" s="912"/>
      <c r="AZ1026" s="912"/>
      <c r="BA1026" s="912"/>
      <c r="BB1026" s="913"/>
    </row>
    <row r="1027" spans="1:54" ht="12.6" customHeight="1">
      <c r="A1027" s="580" t="s">
        <v>1253</v>
      </c>
      <c r="B1027" s="581"/>
      <c r="C1027" s="581"/>
      <c r="D1027" s="581"/>
      <c r="E1027" s="581"/>
      <c r="F1027" s="581"/>
      <c r="G1027" s="581"/>
      <c r="H1027" s="581"/>
      <c r="I1027" s="581"/>
      <c r="J1027" s="581"/>
      <c r="K1027" s="581"/>
      <c r="L1027" s="581"/>
      <c r="M1027" s="581"/>
      <c r="N1027" s="581"/>
      <c r="O1027" s="581"/>
      <c r="P1027" s="581"/>
      <c r="Q1027" s="581"/>
      <c r="R1027" s="581"/>
      <c r="S1027" s="581"/>
      <c r="T1027" s="581"/>
      <c r="U1027" s="581"/>
      <c r="V1027" s="581"/>
      <c r="W1027" s="581"/>
      <c r="X1027" s="581"/>
      <c r="Y1027" s="581"/>
      <c r="Z1027" s="581"/>
      <c r="AA1027" s="581"/>
      <c r="AB1027" s="581"/>
      <c r="AC1027" s="581"/>
      <c r="AD1027" s="581"/>
      <c r="AE1027" s="581"/>
      <c r="AF1027" s="581"/>
      <c r="AG1027" s="581"/>
      <c r="AH1027" s="582"/>
      <c r="AI1027" s="914" t="s">
        <v>1635</v>
      </c>
      <c r="AJ1027" s="914"/>
      <c r="AK1027" s="914"/>
      <c r="AL1027" s="914"/>
      <c r="AM1027" s="914"/>
      <c r="AN1027" s="914"/>
      <c r="AO1027" s="914"/>
      <c r="AP1027" s="914"/>
      <c r="AQ1027" s="914"/>
      <c r="AR1027" s="914"/>
      <c r="AS1027" s="914"/>
      <c r="AT1027" s="914"/>
      <c r="AU1027" s="914"/>
      <c r="AV1027" s="914"/>
      <c r="AW1027" s="914"/>
      <c r="AX1027" s="914"/>
      <c r="AY1027" s="914"/>
      <c r="AZ1027" s="914"/>
      <c r="BA1027" s="914"/>
      <c r="BB1027" s="915"/>
    </row>
    <row r="1028" spans="1:54" ht="12.6" customHeight="1">
      <c r="A1028" s="580"/>
      <c r="B1028" s="581"/>
      <c r="C1028" s="581"/>
      <c r="D1028" s="581"/>
      <c r="E1028" s="581"/>
      <c r="F1028" s="581"/>
      <c r="G1028" s="581"/>
      <c r="H1028" s="581"/>
      <c r="I1028" s="581"/>
      <c r="J1028" s="581"/>
      <c r="K1028" s="581"/>
      <c r="L1028" s="581"/>
      <c r="M1028" s="581"/>
      <c r="N1028" s="581"/>
      <c r="O1028" s="581"/>
      <c r="P1028" s="581"/>
      <c r="Q1028" s="581"/>
      <c r="R1028" s="581"/>
      <c r="S1028" s="581"/>
      <c r="T1028" s="581"/>
      <c r="U1028" s="581"/>
      <c r="V1028" s="581"/>
      <c r="W1028" s="581"/>
      <c r="X1028" s="581"/>
      <c r="Y1028" s="581"/>
      <c r="Z1028" s="581"/>
      <c r="AA1028" s="581"/>
      <c r="AB1028" s="581"/>
      <c r="AC1028" s="581"/>
      <c r="AD1028" s="581"/>
      <c r="AE1028" s="581"/>
      <c r="AF1028" s="581"/>
      <c r="AG1028" s="581"/>
      <c r="AH1028" s="582"/>
      <c r="AI1028" s="914" t="s">
        <v>1422</v>
      </c>
      <c r="AJ1028" s="914"/>
      <c r="AK1028" s="914"/>
      <c r="AL1028" s="914"/>
      <c r="AM1028" s="914"/>
      <c r="AN1028" s="914"/>
      <c r="AO1028" s="914"/>
      <c r="AP1028" s="914"/>
      <c r="AQ1028" s="914"/>
      <c r="AR1028" s="914"/>
      <c r="AS1028" s="914"/>
      <c r="AT1028" s="914"/>
      <c r="AU1028" s="914"/>
      <c r="AV1028" s="914"/>
      <c r="AW1028" s="914"/>
      <c r="AX1028" s="914"/>
      <c r="AY1028" s="914"/>
      <c r="AZ1028" s="914"/>
      <c r="BA1028" s="914"/>
      <c r="BB1028" s="915"/>
    </row>
    <row r="1029" spans="1:54" ht="12.6" customHeight="1">
      <c r="A1029" s="192" t="s">
        <v>1693</v>
      </c>
      <c r="B1029" s="185"/>
      <c r="C1029" s="185"/>
      <c r="D1029" s="185"/>
      <c r="E1029" s="185"/>
      <c r="F1029" s="185"/>
      <c r="G1029" s="185"/>
      <c r="H1029" s="185"/>
      <c r="I1029" s="185"/>
      <c r="J1029" s="185"/>
      <c r="K1029" s="185"/>
      <c r="L1029" s="185"/>
      <c r="M1029" s="185"/>
      <c r="N1029" s="185"/>
      <c r="O1029" s="185"/>
      <c r="P1029" s="185"/>
      <c r="Q1029" s="185"/>
      <c r="R1029" s="185"/>
      <c r="S1029" s="185"/>
      <c r="T1029" s="185"/>
      <c r="U1029" s="185"/>
      <c r="V1029" s="185"/>
      <c r="W1029" s="185"/>
      <c r="X1029" s="185"/>
      <c r="Y1029" s="185"/>
      <c r="Z1029" s="185"/>
      <c r="AA1029" s="185"/>
      <c r="AB1029" s="185"/>
      <c r="AC1029" s="185"/>
      <c r="AD1029" s="185"/>
      <c r="AE1029" s="185"/>
      <c r="AF1029" s="185"/>
      <c r="AG1029" s="185"/>
      <c r="AH1029" s="202"/>
      <c r="AI1029" s="907">
        <f>SUM(IF(BG1010&lt;=0,BG1010,0))*-1</f>
        <v>0</v>
      </c>
      <c r="AJ1029" s="907"/>
      <c r="AK1029" s="907"/>
      <c r="AL1029" s="907"/>
      <c r="AM1029" s="907"/>
      <c r="AN1029" s="907"/>
      <c r="AO1029" s="907"/>
      <c r="AP1029" s="907"/>
      <c r="AQ1029" s="907"/>
      <c r="AR1029" s="907"/>
      <c r="AS1029" s="907"/>
      <c r="AT1029" s="907"/>
      <c r="AU1029" s="907"/>
      <c r="AV1029" s="907"/>
      <c r="AW1029" s="907"/>
      <c r="AX1029" s="907"/>
      <c r="AY1029" s="907"/>
      <c r="AZ1029" s="907"/>
      <c r="BA1029" s="907"/>
      <c r="BB1029" s="908"/>
    </row>
    <row r="1030" spans="1:54" ht="12.6" customHeight="1">
      <c r="A1030" s="143" t="s">
        <v>1694</v>
      </c>
      <c r="B1030" s="144"/>
      <c r="C1030" s="144"/>
      <c r="D1030" s="144"/>
      <c r="E1030" s="144"/>
      <c r="F1030" s="144"/>
      <c r="G1030" s="144"/>
      <c r="H1030" s="144"/>
      <c r="I1030" s="144"/>
      <c r="J1030" s="144"/>
      <c r="K1030" s="144"/>
      <c r="L1030" s="144"/>
      <c r="M1030" s="144"/>
      <c r="N1030" s="144"/>
      <c r="O1030" s="144"/>
      <c r="P1030" s="144"/>
      <c r="Q1030" s="144"/>
      <c r="R1030" s="144"/>
      <c r="S1030" s="144"/>
      <c r="T1030" s="144"/>
      <c r="U1030" s="144"/>
      <c r="V1030" s="144"/>
      <c r="W1030" s="144"/>
      <c r="X1030" s="144"/>
      <c r="Y1030" s="144"/>
      <c r="Z1030" s="144"/>
      <c r="AA1030" s="144"/>
      <c r="AB1030" s="144"/>
      <c r="AC1030" s="144"/>
      <c r="AD1030" s="144"/>
      <c r="AE1030" s="144"/>
      <c r="AF1030" s="144"/>
      <c r="AG1030" s="144"/>
      <c r="AH1030" s="158"/>
      <c r="AI1030" s="909">
        <f>SUM(AI1029)</f>
        <v>0</v>
      </c>
      <c r="AJ1030" s="909"/>
      <c r="AK1030" s="909"/>
      <c r="AL1030" s="909"/>
      <c r="AM1030" s="909"/>
      <c r="AN1030" s="909"/>
      <c r="AO1030" s="909"/>
      <c r="AP1030" s="909"/>
      <c r="AQ1030" s="909"/>
      <c r="AR1030" s="909"/>
      <c r="AS1030" s="909"/>
      <c r="AT1030" s="909"/>
      <c r="AU1030" s="909"/>
      <c r="AV1030" s="909"/>
      <c r="AW1030" s="909"/>
      <c r="AX1030" s="909"/>
      <c r="AY1030" s="909"/>
      <c r="AZ1030" s="909"/>
      <c r="BA1030" s="909"/>
      <c r="BB1030" s="910"/>
    </row>
    <row r="1031" spans="1:54" ht="12.6" customHeight="1">
      <c r="A1031" s="107" t="s">
        <v>1695</v>
      </c>
      <c r="B1031" s="108"/>
      <c r="C1031" s="108"/>
      <c r="D1031" s="108"/>
      <c r="E1031" s="108"/>
      <c r="F1031" s="108"/>
      <c r="G1031" s="108"/>
      <c r="H1031" s="108"/>
      <c r="I1031" s="108"/>
      <c r="J1031" s="108"/>
      <c r="K1031" s="108"/>
      <c r="L1031" s="108"/>
      <c r="M1031" s="108"/>
      <c r="N1031" s="108"/>
      <c r="O1031" s="108"/>
      <c r="P1031" s="108"/>
      <c r="Q1031" s="108"/>
      <c r="R1031" s="108"/>
      <c r="S1031" s="108"/>
      <c r="T1031" s="108"/>
      <c r="U1031" s="108"/>
      <c r="V1031" s="108"/>
      <c r="W1031" s="108"/>
      <c r="X1031" s="108"/>
      <c r="Y1031" s="108"/>
      <c r="Z1031" s="108"/>
      <c r="AA1031" s="108"/>
      <c r="AB1031" s="108"/>
      <c r="AC1031" s="108"/>
      <c r="AD1031" s="108"/>
      <c r="AE1031" s="108"/>
      <c r="AF1031" s="108"/>
      <c r="AG1031" s="108"/>
      <c r="AH1031" s="109"/>
      <c r="AI1031" s="903"/>
      <c r="AJ1031" s="904"/>
      <c r="AK1031" s="904"/>
      <c r="AL1031" s="904"/>
      <c r="AM1031" s="904"/>
      <c r="AN1031" s="904"/>
      <c r="AO1031" s="904"/>
      <c r="AP1031" s="904"/>
      <c r="AQ1031" s="904"/>
      <c r="AR1031" s="904"/>
      <c r="AS1031" s="904"/>
      <c r="AT1031" s="904"/>
      <c r="AU1031" s="904"/>
      <c r="AV1031" s="904"/>
      <c r="AW1031" s="904"/>
      <c r="AX1031" s="904"/>
      <c r="AY1031" s="904"/>
      <c r="AZ1031" s="904"/>
      <c r="BA1031" s="904"/>
      <c r="BB1031" s="904"/>
    </row>
    <row r="1032" spans="1:54" ht="12.6" customHeight="1">
      <c r="A1032" s="107" t="s">
        <v>1696</v>
      </c>
      <c r="B1032" s="108"/>
      <c r="C1032" s="108"/>
      <c r="D1032" s="108"/>
      <c r="E1032" s="108"/>
      <c r="F1032" s="108"/>
      <c r="G1032" s="108"/>
      <c r="H1032" s="108"/>
      <c r="I1032" s="108"/>
      <c r="J1032" s="108"/>
      <c r="K1032" s="108"/>
      <c r="L1032" s="108"/>
      <c r="M1032" s="108"/>
      <c r="N1032" s="108"/>
      <c r="O1032" s="108"/>
      <c r="P1032" s="108"/>
      <c r="Q1032" s="108"/>
      <c r="R1032" s="108"/>
      <c r="S1032" s="108"/>
      <c r="T1032" s="108"/>
      <c r="U1032" s="108"/>
      <c r="V1032" s="108"/>
      <c r="W1032" s="108"/>
      <c r="X1032" s="108"/>
      <c r="Y1032" s="108"/>
      <c r="Z1032" s="108"/>
      <c r="AA1032" s="108"/>
      <c r="AB1032" s="108"/>
      <c r="AC1032" s="108"/>
      <c r="AD1032" s="108"/>
      <c r="AE1032" s="108"/>
      <c r="AF1032" s="108"/>
      <c r="AG1032" s="108"/>
      <c r="AH1032" s="109"/>
      <c r="AI1032" s="903"/>
      <c r="AJ1032" s="904"/>
      <c r="AK1032" s="904"/>
      <c r="AL1032" s="904"/>
      <c r="AM1032" s="904"/>
      <c r="AN1032" s="904"/>
      <c r="AO1032" s="904"/>
      <c r="AP1032" s="904"/>
      <c r="AQ1032" s="904"/>
      <c r="AR1032" s="904"/>
      <c r="AS1032" s="904"/>
      <c r="AT1032" s="904"/>
      <c r="AU1032" s="904"/>
      <c r="AV1032" s="904"/>
      <c r="AW1032" s="904"/>
      <c r="AX1032" s="904"/>
      <c r="AY1032" s="904"/>
      <c r="AZ1032" s="904"/>
      <c r="BA1032" s="904"/>
      <c r="BB1032" s="904"/>
    </row>
    <row r="1033" spans="1:54" ht="12.6" customHeight="1">
      <c r="A1033" s="107" t="s">
        <v>1697</v>
      </c>
      <c r="B1033" s="108"/>
      <c r="C1033" s="108"/>
      <c r="D1033" s="108"/>
      <c r="E1033" s="108"/>
      <c r="F1033" s="108"/>
      <c r="G1033" s="108"/>
      <c r="H1033" s="108"/>
      <c r="I1033" s="108"/>
      <c r="J1033" s="108"/>
      <c r="K1033" s="108"/>
      <c r="L1033" s="108"/>
      <c r="M1033" s="108"/>
      <c r="N1033" s="108"/>
      <c r="O1033" s="108"/>
      <c r="P1033" s="108"/>
      <c r="Q1033" s="108"/>
      <c r="R1033" s="108"/>
      <c r="S1033" s="108"/>
      <c r="T1033" s="108"/>
      <c r="U1033" s="108"/>
      <c r="V1033" s="108"/>
      <c r="W1033" s="108"/>
      <c r="X1033" s="108"/>
      <c r="Y1033" s="108"/>
      <c r="Z1033" s="108"/>
      <c r="AA1033" s="108"/>
      <c r="AB1033" s="108"/>
      <c r="AC1033" s="108"/>
      <c r="AD1033" s="108"/>
      <c r="AE1033" s="108"/>
      <c r="AF1033" s="108"/>
      <c r="AG1033" s="108"/>
      <c r="AH1033" s="109"/>
      <c r="AI1033" s="903"/>
      <c r="AJ1033" s="904"/>
      <c r="AK1033" s="904"/>
      <c r="AL1033" s="904"/>
      <c r="AM1033" s="904"/>
      <c r="AN1033" s="904"/>
      <c r="AO1033" s="904"/>
      <c r="AP1033" s="904"/>
      <c r="AQ1033" s="904"/>
      <c r="AR1033" s="904"/>
      <c r="AS1033" s="904"/>
      <c r="AT1033" s="904"/>
      <c r="AU1033" s="904"/>
      <c r="AV1033" s="904"/>
      <c r="AW1033" s="904"/>
      <c r="AX1033" s="904"/>
      <c r="AY1033" s="904"/>
      <c r="AZ1033" s="904"/>
      <c r="BA1033" s="904"/>
      <c r="BB1033" s="904"/>
    </row>
    <row r="1034" spans="1:54" ht="12.6" customHeight="1">
      <c r="A1034" s="107" t="s">
        <v>1698</v>
      </c>
      <c r="B1034" s="108"/>
      <c r="C1034" s="108"/>
      <c r="D1034" s="108"/>
      <c r="E1034" s="108"/>
      <c r="F1034" s="108"/>
      <c r="G1034" s="108"/>
      <c r="H1034" s="108"/>
      <c r="I1034" s="108"/>
      <c r="J1034" s="108"/>
      <c r="K1034" s="108"/>
      <c r="L1034" s="108"/>
      <c r="M1034" s="108"/>
      <c r="N1034" s="108"/>
      <c r="O1034" s="108"/>
      <c r="P1034" s="108"/>
      <c r="Q1034" s="108"/>
      <c r="R1034" s="108"/>
      <c r="S1034" s="108"/>
      <c r="T1034" s="108"/>
      <c r="U1034" s="108"/>
      <c r="V1034" s="108"/>
      <c r="W1034" s="108"/>
      <c r="X1034" s="108"/>
      <c r="Y1034" s="108"/>
      <c r="Z1034" s="108"/>
      <c r="AA1034" s="108"/>
      <c r="AB1034" s="108"/>
      <c r="AC1034" s="108"/>
      <c r="AD1034" s="108"/>
      <c r="AE1034" s="108"/>
      <c r="AF1034" s="108"/>
      <c r="AG1034" s="108"/>
      <c r="AH1034" s="109"/>
      <c r="AI1034" s="903"/>
      <c r="AJ1034" s="904"/>
      <c r="AK1034" s="904"/>
      <c r="AL1034" s="904"/>
      <c r="AM1034" s="904"/>
      <c r="AN1034" s="904"/>
      <c r="AO1034" s="904"/>
      <c r="AP1034" s="904"/>
      <c r="AQ1034" s="904"/>
      <c r="AR1034" s="904"/>
      <c r="AS1034" s="904"/>
      <c r="AT1034" s="904"/>
      <c r="AU1034" s="904"/>
      <c r="AV1034" s="904"/>
      <c r="AW1034" s="904"/>
      <c r="AX1034" s="904"/>
      <c r="AY1034" s="904"/>
      <c r="AZ1034" s="904"/>
      <c r="BA1034" s="904"/>
      <c r="BB1034" s="904"/>
    </row>
    <row r="1035" spans="1:54" ht="12.6" customHeight="1">
      <c r="A1035" s="107" t="s">
        <v>1699</v>
      </c>
      <c r="B1035" s="108"/>
      <c r="C1035" s="108"/>
      <c r="D1035" s="108"/>
      <c r="E1035" s="108"/>
      <c r="F1035" s="108"/>
      <c r="G1035" s="108"/>
      <c r="H1035" s="108"/>
      <c r="I1035" s="108"/>
      <c r="J1035" s="108"/>
      <c r="K1035" s="108"/>
      <c r="L1035" s="108"/>
      <c r="M1035" s="108"/>
      <c r="N1035" s="108"/>
      <c r="O1035" s="108"/>
      <c r="P1035" s="108"/>
      <c r="Q1035" s="108"/>
      <c r="R1035" s="108"/>
      <c r="S1035" s="108"/>
      <c r="T1035" s="108"/>
      <c r="U1035" s="108"/>
      <c r="V1035" s="108"/>
      <c r="W1035" s="108"/>
      <c r="X1035" s="108"/>
      <c r="Y1035" s="108"/>
      <c r="Z1035" s="108"/>
      <c r="AA1035" s="108"/>
      <c r="AB1035" s="108"/>
      <c r="AC1035" s="108"/>
      <c r="AD1035" s="108"/>
      <c r="AE1035" s="108"/>
      <c r="AF1035" s="108"/>
      <c r="AG1035" s="108"/>
      <c r="AH1035" s="109"/>
      <c r="AI1035" s="903"/>
      <c r="AJ1035" s="904"/>
      <c r="AK1035" s="904"/>
      <c r="AL1035" s="904"/>
      <c r="AM1035" s="904"/>
      <c r="AN1035" s="904"/>
      <c r="AO1035" s="904"/>
      <c r="AP1035" s="904"/>
      <c r="AQ1035" s="904"/>
      <c r="AR1035" s="904"/>
      <c r="AS1035" s="904"/>
      <c r="AT1035" s="904"/>
      <c r="AU1035" s="904"/>
      <c r="AV1035" s="904"/>
      <c r="AW1035" s="904"/>
      <c r="AX1035" s="904"/>
      <c r="AY1035" s="904"/>
      <c r="AZ1035" s="904"/>
      <c r="BA1035" s="904"/>
      <c r="BB1035" s="904"/>
    </row>
    <row r="1036" spans="1:54" ht="12.6" customHeight="1">
      <c r="A1036" s="107" t="s">
        <v>1692</v>
      </c>
      <c r="B1036" s="108"/>
      <c r="C1036" s="108"/>
      <c r="D1036" s="108"/>
      <c r="E1036" s="108"/>
      <c r="F1036" s="108"/>
      <c r="G1036" s="108"/>
      <c r="H1036" s="108"/>
      <c r="I1036" s="108"/>
      <c r="J1036" s="108"/>
      <c r="K1036" s="108"/>
      <c r="L1036" s="108"/>
      <c r="M1036" s="108"/>
      <c r="N1036" s="108"/>
      <c r="O1036" s="108"/>
      <c r="P1036" s="108"/>
      <c r="Q1036" s="108"/>
      <c r="R1036" s="108"/>
      <c r="S1036" s="108"/>
      <c r="T1036" s="108"/>
      <c r="U1036" s="108"/>
      <c r="V1036" s="108"/>
      <c r="W1036" s="108"/>
      <c r="X1036" s="108"/>
      <c r="Y1036" s="108"/>
      <c r="Z1036" s="108"/>
      <c r="AA1036" s="108"/>
      <c r="AB1036" s="108"/>
      <c r="AC1036" s="108"/>
      <c r="AD1036" s="108"/>
      <c r="AE1036" s="108"/>
      <c r="AF1036" s="108"/>
      <c r="AG1036" s="108"/>
      <c r="AH1036" s="109"/>
      <c r="AI1036" s="903"/>
      <c r="AJ1036" s="904"/>
      <c r="AK1036" s="904"/>
      <c r="AL1036" s="904"/>
      <c r="AM1036" s="904"/>
      <c r="AN1036" s="904"/>
      <c r="AO1036" s="904"/>
      <c r="AP1036" s="904"/>
      <c r="AQ1036" s="904"/>
      <c r="AR1036" s="904"/>
      <c r="AS1036" s="904"/>
      <c r="AT1036" s="904"/>
      <c r="AU1036" s="904"/>
      <c r="AV1036" s="904"/>
      <c r="AW1036" s="904"/>
      <c r="AX1036" s="904"/>
      <c r="AY1036" s="904"/>
      <c r="AZ1036" s="904"/>
      <c r="BA1036" s="904"/>
      <c r="BB1036" s="904"/>
    </row>
    <row r="1037" spans="1:54" ht="12.6" customHeight="1">
      <c r="A1037" s="116" t="s">
        <v>1386</v>
      </c>
      <c r="B1037" s="117"/>
      <c r="C1037" s="117"/>
      <c r="D1037" s="117"/>
      <c r="E1037" s="117"/>
      <c r="F1037" s="117"/>
      <c r="G1037" s="117"/>
      <c r="H1037" s="117"/>
      <c r="I1037" s="117"/>
      <c r="J1037" s="117"/>
      <c r="K1037" s="117"/>
      <c r="L1037" s="117"/>
      <c r="M1037" s="117"/>
      <c r="N1037" s="117"/>
      <c r="O1037" s="117"/>
      <c r="P1037" s="117"/>
      <c r="Q1037" s="117"/>
      <c r="R1037" s="117"/>
      <c r="S1037" s="117"/>
      <c r="T1037" s="117"/>
      <c r="U1037" s="117"/>
      <c r="V1037" s="117"/>
      <c r="W1037" s="117"/>
      <c r="X1037" s="117"/>
      <c r="Y1037" s="117"/>
      <c r="Z1037" s="117"/>
      <c r="AA1037" s="117"/>
      <c r="AB1037" s="117"/>
      <c r="AC1037" s="117"/>
      <c r="AD1037" s="117"/>
      <c r="AE1037" s="117"/>
      <c r="AF1037" s="117"/>
      <c r="AG1037" s="117"/>
      <c r="AH1037" s="118"/>
      <c r="AI1037" s="905">
        <f>SUM(AI1031:BB1036)</f>
        <v>0</v>
      </c>
      <c r="AJ1037" s="906"/>
      <c r="AK1037" s="906"/>
      <c r="AL1037" s="906"/>
      <c r="AM1037" s="906"/>
      <c r="AN1037" s="906"/>
      <c r="AO1037" s="906"/>
      <c r="AP1037" s="906"/>
      <c r="AQ1037" s="906"/>
      <c r="AR1037" s="906"/>
      <c r="AS1037" s="906"/>
      <c r="AT1037" s="906"/>
      <c r="AU1037" s="906"/>
      <c r="AV1037" s="906"/>
      <c r="AW1037" s="906"/>
      <c r="AX1037" s="906"/>
      <c r="AY1037" s="906"/>
      <c r="AZ1037" s="906"/>
      <c r="BA1037" s="906"/>
      <c r="BB1037" s="906"/>
    </row>
    <row r="1038" spans="1:54" ht="12.6" customHeight="1">
      <c r="A1038" s="140" t="s">
        <v>4847</v>
      </c>
    </row>
    <row r="1039" spans="1:54" ht="15" customHeight="1">
      <c r="A1039" s="588"/>
      <c r="B1039" s="589"/>
      <c r="C1039" s="589"/>
      <c r="D1039" s="589"/>
      <c r="E1039" s="589"/>
      <c r="F1039" s="589"/>
      <c r="G1039" s="589"/>
      <c r="H1039" s="589"/>
      <c r="I1039" s="589"/>
      <c r="J1039" s="589"/>
      <c r="K1039" s="589"/>
      <c r="L1039" s="589"/>
      <c r="M1039" s="589"/>
      <c r="N1039" s="589"/>
      <c r="O1039" s="589"/>
      <c r="P1039" s="589"/>
      <c r="Q1039" s="589"/>
      <c r="R1039" s="589"/>
      <c r="S1039" s="589"/>
      <c r="T1039" s="589"/>
      <c r="U1039" s="589"/>
      <c r="V1039" s="589"/>
      <c r="W1039" s="589"/>
      <c r="X1039" s="589"/>
      <c r="Y1039" s="589"/>
      <c r="Z1039" s="589"/>
      <c r="AA1039" s="589"/>
      <c r="AB1039" s="589"/>
      <c r="AC1039" s="589"/>
      <c r="AD1039" s="589"/>
      <c r="AE1039" s="589"/>
      <c r="AF1039" s="589"/>
      <c r="AG1039" s="589"/>
      <c r="AH1039" s="589"/>
      <c r="AI1039" s="589"/>
      <c r="AJ1039" s="589"/>
      <c r="AK1039" s="589"/>
      <c r="AL1039" s="589"/>
      <c r="AM1039" s="589"/>
      <c r="AN1039" s="589"/>
      <c r="AO1039" s="589"/>
      <c r="AP1039" s="589"/>
      <c r="AQ1039" s="589"/>
      <c r="AR1039" s="589"/>
      <c r="AS1039" s="589"/>
      <c r="AT1039" s="589"/>
      <c r="AU1039" s="589"/>
      <c r="AV1039" s="589"/>
      <c r="AW1039" s="589"/>
      <c r="AX1039" s="589"/>
      <c r="AY1039" s="367"/>
      <c r="AZ1039" s="367"/>
      <c r="BA1039" s="367"/>
      <c r="BB1039" s="367"/>
    </row>
    <row r="1040" spans="1:54" ht="15" customHeight="1">
      <c r="A1040" s="590"/>
      <c r="B1040" s="591"/>
      <c r="C1040" s="591"/>
      <c r="D1040" s="591"/>
      <c r="E1040" s="591"/>
      <c r="F1040" s="591"/>
      <c r="G1040" s="591"/>
      <c r="H1040" s="591"/>
      <c r="I1040" s="591"/>
      <c r="J1040" s="591"/>
      <c r="K1040" s="591"/>
      <c r="L1040" s="591"/>
      <c r="M1040" s="591"/>
      <c r="N1040" s="591"/>
      <c r="O1040" s="591"/>
      <c r="P1040" s="591"/>
      <c r="Q1040" s="591"/>
      <c r="R1040" s="591"/>
      <c r="S1040" s="591"/>
      <c r="T1040" s="591"/>
      <c r="U1040" s="591"/>
      <c r="V1040" s="591"/>
      <c r="W1040" s="591"/>
      <c r="X1040" s="591"/>
      <c r="Y1040" s="591"/>
      <c r="Z1040" s="591"/>
      <c r="AA1040" s="591"/>
      <c r="AB1040" s="591"/>
      <c r="AC1040" s="591"/>
      <c r="AD1040" s="591"/>
      <c r="AE1040" s="591"/>
      <c r="AF1040" s="591"/>
      <c r="AG1040" s="591"/>
      <c r="AH1040" s="591"/>
      <c r="AI1040" s="591"/>
      <c r="AJ1040" s="591"/>
      <c r="AK1040" s="591"/>
      <c r="AL1040" s="591"/>
      <c r="AM1040" s="591"/>
      <c r="AN1040" s="591"/>
      <c r="AO1040" s="591"/>
      <c r="AP1040" s="591"/>
      <c r="AQ1040" s="591"/>
      <c r="AR1040" s="591"/>
      <c r="AS1040" s="591"/>
      <c r="AT1040" s="591"/>
      <c r="AU1040" s="591"/>
      <c r="AV1040" s="591"/>
      <c r="AW1040" s="591"/>
      <c r="AX1040" s="591"/>
      <c r="AY1040" s="367"/>
      <c r="AZ1040" s="367"/>
      <c r="BA1040" s="367"/>
      <c r="BB1040" s="367"/>
    </row>
    <row r="1041" spans="1:54" ht="0.75" customHeight="1"/>
    <row r="1042" spans="1:54" s="103" customFormat="1" ht="12" hidden="1" customHeight="1"/>
    <row r="1043" spans="1:54" s="140" customFormat="1" ht="12.6" customHeight="1">
      <c r="A1043" s="140" t="s">
        <v>4941</v>
      </c>
      <c r="B1043" s="90"/>
      <c r="C1043" s="90"/>
      <c r="D1043" s="90"/>
      <c r="E1043" s="90"/>
      <c r="F1043" s="90"/>
      <c r="G1043" s="90"/>
      <c r="H1043" s="90"/>
      <c r="I1043" s="90"/>
      <c r="J1043" s="90"/>
      <c r="K1043" s="90"/>
      <c r="L1043" s="90"/>
      <c r="M1043" s="90"/>
      <c r="N1043" s="90"/>
      <c r="O1043" s="90"/>
      <c r="P1043" s="90"/>
      <c r="Q1043" s="90"/>
      <c r="R1043" s="90"/>
      <c r="S1043" s="90"/>
      <c r="T1043" s="90"/>
      <c r="U1043" s="90"/>
      <c r="V1043" s="90"/>
      <c r="W1043" s="90"/>
      <c r="X1043" s="90"/>
      <c r="Y1043" s="90"/>
      <c r="Z1043" s="90"/>
      <c r="AA1043" s="90"/>
      <c r="AB1043" s="90"/>
      <c r="AC1043" s="90"/>
      <c r="AD1043" s="90"/>
      <c r="AE1043" s="90"/>
      <c r="AF1043" s="90"/>
      <c r="AG1043" s="90"/>
      <c r="AH1043" s="90"/>
      <c r="AI1043" s="90"/>
      <c r="AJ1043" s="90"/>
      <c r="AK1043" s="90"/>
      <c r="AL1043" s="90"/>
      <c r="AM1043" s="90"/>
      <c r="AN1043" s="90"/>
      <c r="AO1043" s="90"/>
      <c r="AP1043" s="90"/>
      <c r="AQ1043" s="90"/>
      <c r="AR1043" s="90"/>
      <c r="AS1043" s="90"/>
      <c r="AT1043" s="90"/>
      <c r="AU1043" s="90"/>
      <c r="AV1043" s="90"/>
      <c r="AW1043" s="90"/>
      <c r="AX1043" s="90"/>
      <c r="AY1043" s="90"/>
      <c r="AZ1043" s="90"/>
      <c r="BA1043" s="90"/>
      <c r="BB1043" s="90"/>
    </row>
    <row r="1044" spans="1:54" ht="12.6" customHeight="1">
      <c r="A1044" s="90" t="s">
        <v>1380</v>
      </c>
    </row>
    <row r="1045" spans="1:54" ht="12.6" customHeight="1">
      <c r="A1045" s="141"/>
      <c r="B1045" s="142"/>
      <c r="C1045" s="142"/>
      <c r="D1045" s="142"/>
      <c r="E1045" s="142"/>
      <c r="F1045" s="142"/>
      <c r="G1045" s="142"/>
      <c r="H1045" s="142"/>
      <c r="I1045" s="142"/>
      <c r="J1045" s="142"/>
      <c r="K1045" s="142"/>
      <c r="L1045" s="157"/>
      <c r="M1045" s="679" t="s">
        <v>1700</v>
      </c>
      <c r="N1045" s="679"/>
      <c r="O1045" s="679"/>
      <c r="P1045" s="679"/>
      <c r="Q1045" s="679"/>
      <c r="R1045" s="679"/>
      <c r="S1045" s="679"/>
      <c r="T1045" s="679"/>
      <c r="U1045" s="679"/>
      <c r="V1045" s="679"/>
      <c r="W1045" s="679"/>
      <c r="X1045" s="679"/>
      <c r="Y1045" s="679"/>
      <c r="Z1045" s="679"/>
      <c r="AA1045" s="679"/>
      <c r="AB1045" s="679"/>
      <c r="AC1045" s="679"/>
      <c r="AD1045" s="679"/>
      <c r="AE1045" s="679"/>
      <c r="AF1045" s="679"/>
      <c r="AG1045" s="679"/>
      <c r="AH1045" s="679"/>
      <c r="AI1045" s="679"/>
      <c r="AJ1045" s="679"/>
      <c r="AK1045" s="679"/>
      <c r="AL1045" s="679"/>
      <c r="AM1045" s="679"/>
      <c r="AN1045" s="679"/>
      <c r="AO1045" s="679"/>
      <c r="AP1045" s="679"/>
      <c r="AQ1045" s="679"/>
      <c r="AR1045" s="679"/>
      <c r="AS1045" s="679"/>
      <c r="AT1045" s="679"/>
      <c r="AU1045" s="679"/>
      <c r="AV1045" s="679"/>
      <c r="AW1045" s="679"/>
      <c r="AX1045" s="679"/>
      <c r="AY1045" s="679"/>
      <c r="AZ1045" s="679"/>
      <c r="BA1045" s="679"/>
      <c r="BB1045" s="819"/>
    </row>
    <row r="1046" spans="1:54" ht="12.6" customHeight="1">
      <c r="A1046" s="143"/>
      <c r="B1046" s="144"/>
      <c r="C1046" s="144"/>
      <c r="D1046" s="144"/>
      <c r="E1046" s="144"/>
      <c r="F1046" s="144"/>
      <c r="G1046" s="144"/>
      <c r="H1046" s="144"/>
      <c r="I1046" s="144"/>
      <c r="J1046" s="144"/>
      <c r="K1046" s="144"/>
      <c r="L1046" s="158"/>
      <c r="M1046" s="141"/>
      <c r="N1046" s="142"/>
      <c r="O1046" s="142"/>
      <c r="P1046" s="142"/>
      <c r="Q1046" s="142"/>
      <c r="R1046" s="142"/>
      <c r="S1046" s="142"/>
      <c r="T1046" s="157"/>
      <c r="U1046" s="141"/>
      <c r="V1046" s="142"/>
      <c r="W1046" s="142"/>
      <c r="X1046" s="142"/>
      <c r="Y1046" s="142"/>
      <c r="Z1046" s="142"/>
      <c r="AA1046" s="157"/>
      <c r="AB1046" s="141"/>
      <c r="AC1046" s="142"/>
      <c r="AD1046" s="142"/>
      <c r="AE1046" s="142"/>
      <c r="AF1046" s="142"/>
      <c r="AG1046" s="142"/>
      <c r="AH1046" s="157"/>
      <c r="AI1046" s="141"/>
      <c r="AJ1046" s="142"/>
      <c r="AK1046" s="142"/>
      <c r="AL1046" s="142"/>
      <c r="AM1046" s="142"/>
      <c r="AN1046" s="142"/>
      <c r="AO1046" s="157"/>
      <c r="AP1046" s="679" t="s">
        <v>1456</v>
      </c>
      <c r="AQ1046" s="679"/>
      <c r="AR1046" s="679"/>
      <c r="AS1046" s="679"/>
      <c r="AT1046" s="679"/>
      <c r="AU1046" s="679"/>
      <c r="AV1046" s="679"/>
      <c r="AW1046" s="679"/>
      <c r="AX1046" s="679"/>
      <c r="AY1046" s="679"/>
      <c r="AZ1046" s="679"/>
      <c r="BA1046" s="679"/>
      <c r="BB1046" s="819"/>
    </row>
    <row r="1047" spans="1:54" ht="12.6" customHeight="1">
      <c r="A1047" s="580" t="s">
        <v>1253</v>
      </c>
      <c r="B1047" s="581"/>
      <c r="C1047" s="581"/>
      <c r="D1047" s="581"/>
      <c r="E1047" s="581"/>
      <c r="F1047" s="581"/>
      <c r="G1047" s="581"/>
      <c r="H1047" s="581"/>
      <c r="I1047" s="581"/>
      <c r="J1047" s="581"/>
      <c r="K1047" s="581"/>
      <c r="L1047" s="582"/>
      <c r="M1047" s="580" t="s">
        <v>1409</v>
      </c>
      <c r="N1047" s="581"/>
      <c r="O1047" s="581"/>
      <c r="P1047" s="581"/>
      <c r="Q1047" s="581"/>
      <c r="R1047" s="581"/>
      <c r="S1047" s="581"/>
      <c r="T1047" s="582"/>
      <c r="U1047" s="580" t="s">
        <v>1546</v>
      </c>
      <c r="V1047" s="581"/>
      <c r="W1047" s="581"/>
      <c r="X1047" s="581"/>
      <c r="Y1047" s="581"/>
      <c r="Z1047" s="581"/>
      <c r="AA1047" s="582"/>
      <c r="AB1047" s="580" t="s">
        <v>1701</v>
      </c>
      <c r="AC1047" s="581"/>
      <c r="AD1047" s="581"/>
      <c r="AE1047" s="581"/>
      <c r="AF1047" s="581"/>
      <c r="AG1047" s="581"/>
      <c r="AH1047" s="582"/>
      <c r="AI1047" s="580" t="s">
        <v>1702</v>
      </c>
      <c r="AJ1047" s="581"/>
      <c r="AK1047" s="581"/>
      <c r="AL1047" s="581"/>
      <c r="AM1047" s="581"/>
      <c r="AN1047" s="581"/>
      <c r="AO1047" s="582"/>
      <c r="AP1047" s="581" t="s">
        <v>1515</v>
      </c>
      <c r="AQ1047" s="581"/>
      <c r="AR1047" s="581"/>
      <c r="AS1047" s="581"/>
      <c r="AT1047" s="581"/>
      <c r="AU1047" s="581"/>
      <c r="AV1047" s="581"/>
      <c r="AW1047" s="581"/>
      <c r="AX1047" s="581"/>
      <c r="AY1047" s="581"/>
      <c r="AZ1047" s="581"/>
      <c r="BA1047" s="581"/>
      <c r="BB1047" s="582"/>
    </row>
    <row r="1048" spans="1:54" ht="12.6" customHeight="1">
      <c r="A1048" s="143"/>
      <c r="B1048" s="144"/>
      <c r="C1048" s="144"/>
      <c r="D1048" s="144"/>
      <c r="E1048" s="144"/>
      <c r="F1048" s="144"/>
      <c r="G1048" s="144"/>
      <c r="H1048" s="144"/>
      <c r="I1048" s="144"/>
      <c r="J1048" s="144"/>
      <c r="K1048" s="144"/>
      <c r="L1048" s="158"/>
      <c r="M1048" s="580" t="s">
        <v>1410</v>
      </c>
      <c r="N1048" s="581"/>
      <c r="O1048" s="581"/>
      <c r="P1048" s="581"/>
      <c r="Q1048" s="581"/>
      <c r="R1048" s="581"/>
      <c r="S1048" s="581"/>
      <c r="T1048" s="582"/>
      <c r="U1048" s="143"/>
      <c r="V1048" s="144"/>
      <c r="W1048" s="144"/>
      <c r="X1048" s="144"/>
      <c r="Y1048" s="144"/>
      <c r="Z1048" s="144"/>
      <c r="AA1048" s="158"/>
      <c r="AB1048" s="143"/>
      <c r="AC1048" s="144"/>
      <c r="AD1048" s="144"/>
      <c r="AE1048" s="144"/>
      <c r="AF1048" s="144"/>
      <c r="AG1048" s="144"/>
      <c r="AH1048" s="158"/>
      <c r="AI1048" s="143"/>
      <c r="AJ1048" s="144"/>
      <c r="AK1048" s="144"/>
      <c r="AL1048" s="144"/>
      <c r="AM1048" s="144"/>
      <c r="AN1048" s="144"/>
      <c r="AO1048" s="158"/>
      <c r="AP1048" s="581" t="s">
        <v>1458</v>
      </c>
      <c r="AQ1048" s="581"/>
      <c r="AR1048" s="581"/>
      <c r="AS1048" s="581"/>
      <c r="AT1048" s="581"/>
      <c r="AU1048" s="581"/>
      <c r="AV1048" s="581"/>
      <c r="AW1048" s="581"/>
      <c r="AX1048" s="581"/>
      <c r="AY1048" s="581"/>
      <c r="AZ1048" s="581"/>
      <c r="BA1048" s="581"/>
      <c r="BB1048" s="582"/>
    </row>
    <row r="1049" spans="1:54" ht="12.6" customHeight="1">
      <c r="A1049" s="143"/>
      <c r="B1049" s="144"/>
      <c r="C1049" s="144"/>
      <c r="D1049" s="144"/>
      <c r="E1049" s="144"/>
      <c r="F1049" s="144"/>
      <c r="G1049" s="144"/>
      <c r="H1049" s="144"/>
      <c r="I1049" s="144"/>
      <c r="J1049" s="144"/>
      <c r="K1049" s="144"/>
      <c r="L1049" s="158"/>
      <c r="M1049" s="143"/>
      <c r="N1049" s="144"/>
      <c r="O1049" s="144"/>
      <c r="P1049" s="144"/>
      <c r="Q1049" s="144"/>
      <c r="R1049" s="144"/>
      <c r="S1049" s="144"/>
      <c r="T1049" s="158"/>
      <c r="U1049" s="143"/>
      <c r="V1049" s="144"/>
      <c r="W1049" s="144"/>
      <c r="X1049" s="144"/>
      <c r="Y1049" s="144"/>
      <c r="Z1049" s="144"/>
      <c r="AA1049" s="158"/>
      <c r="AB1049" s="143"/>
      <c r="AC1049" s="144"/>
      <c r="AD1049" s="144"/>
      <c r="AE1049" s="144"/>
      <c r="AF1049" s="144"/>
      <c r="AG1049" s="144"/>
      <c r="AH1049" s="158"/>
      <c r="AI1049" s="143"/>
      <c r="AJ1049" s="144"/>
      <c r="AK1049" s="144"/>
      <c r="AL1049" s="144"/>
      <c r="AM1049" s="144"/>
      <c r="AN1049" s="144"/>
      <c r="AO1049" s="158"/>
      <c r="AP1049" s="581" t="s">
        <v>1459</v>
      </c>
      <c r="AQ1049" s="581"/>
      <c r="AR1049" s="581"/>
      <c r="AS1049" s="581"/>
      <c r="AT1049" s="581"/>
      <c r="AU1049" s="581"/>
      <c r="AV1049" s="581"/>
      <c r="AW1049" s="581"/>
      <c r="AX1049" s="581"/>
      <c r="AY1049" s="581"/>
      <c r="AZ1049" s="581"/>
      <c r="BA1049" s="581"/>
      <c r="BB1049" s="582"/>
    </row>
    <row r="1050" spans="1:54" ht="12.6" customHeight="1">
      <c r="A1050" s="583" t="s">
        <v>1399</v>
      </c>
      <c r="B1050" s="584"/>
      <c r="C1050" s="584"/>
      <c r="D1050" s="584"/>
      <c r="E1050" s="584"/>
      <c r="F1050" s="584"/>
      <c r="G1050" s="584"/>
      <c r="H1050" s="584"/>
      <c r="I1050" s="584"/>
      <c r="J1050" s="584"/>
      <c r="K1050" s="584"/>
      <c r="L1050" s="585"/>
      <c r="M1050" s="583" t="s">
        <v>1703</v>
      </c>
      <c r="N1050" s="584"/>
      <c r="O1050" s="584"/>
      <c r="P1050" s="584"/>
      <c r="Q1050" s="584" t="s">
        <v>1704</v>
      </c>
      <c r="R1050" s="584"/>
      <c r="S1050" s="584"/>
      <c r="T1050" s="585"/>
      <c r="U1050" s="583" t="s">
        <v>1705</v>
      </c>
      <c r="V1050" s="584"/>
      <c r="W1050" s="584"/>
      <c r="X1050" s="584"/>
      <c r="Y1050" s="584" t="s">
        <v>1706</v>
      </c>
      <c r="Z1050" s="584"/>
      <c r="AA1050" s="585"/>
      <c r="AB1050" s="583" t="s">
        <v>1707</v>
      </c>
      <c r="AC1050" s="584"/>
      <c r="AD1050" s="584"/>
      <c r="AE1050" s="584"/>
      <c r="AF1050" s="584" t="s">
        <v>1708</v>
      </c>
      <c r="AG1050" s="584"/>
      <c r="AH1050" s="585"/>
      <c r="AI1050" s="583" t="s">
        <v>1709</v>
      </c>
      <c r="AJ1050" s="584"/>
      <c r="AK1050" s="584"/>
      <c r="AL1050" s="584"/>
      <c r="AM1050" s="584" t="s">
        <v>1710</v>
      </c>
      <c r="AN1050" s="584"/>
      <c r="AO1050" s="585"/>
      <c r="AP1050" s="583" t="s">
        <v>1711</v>
      </c>
      <c r="AQ1050" s="584"/>
      <c r="AR1050" s="584"/>
      <c r="AS1050" s="584"/>
      <c r="AT1050" s="584"/>
      <c r="AU1050" s="584"/>
      <c r="AV1050" s="584"/>
      <c r="AW1050" s="584" t="s">
        <v>1712</v>
      </c>
      <c r="AX1050" s="584"/>
      <c r="AY1050" s="584"/>
      <c r="AZ1050" s="584"/>
      <c r="BA1050" s="584"/>
      <c r="BB1050" s="585"/>
    </row>
    <row r="1051" spans="1:54" ht="12.6" customHeight="1">
      <c r="A1051" s="899" t="s">
        <v>1713</v>
      </c>
      <c r="B1051" s="900"/>
      <c r="C1051" s="900"/>
      <c r="D1051" s="900"/>
      <c r="E1051" s="900"/>
      <c r="F1051" s="900"/>
      <c r="G1051" s="900"/>
      <c r="H1051" s="900"/>
      <c r="I1051" s="900"/>
      <c r="J1051" s="900"/>
      <c r="K1051" s="900"/>
      <c r="L1051" s="901"/>
      <c r="M1051" s="902"/>
      <c r="N1051" s="902"/>
      <c r="O1051" s="902"/>
      <c r="P1051" s="902"/>
      <c r="Q1051" s="902"/>
      <c r="R1051" s="902"/>
      <c r="S1051" s="902"/>
      <c r="T1051" s="902"/>
      <c r="U1051" s="615"/>
      <c r="V1051" s="616"/>
      <c r="W1051" s="616"/>
      <c r="X1051" s="617"/>
      <c r="Y1051" s="615"/>
      <c r="Z1051" s="616"/>
      <c r="AA1051" s="617"/>
      <c r="AB1051" s="615"/>
      <c r="AC1051" s="616"/>
      <c r="AD1051" s="616"/>
      <c r="AE1051" s="617"/>
      <c r="AF1051" s="615"/>
      <c r="AG1051" s="616"/>
      <c r="AH1051" s="617"/>
      <c r="AI1051" s="615"/>
      <c r="AJ1051" s="616"/>
      <c r="AK1051" s="616"/>
      <c r="AL1051" s="617"/>
      <c r="AM1051" s="615"/>
      <c r="AN1051" s="616"/>
      <c r="AO1051" s="617"/>
      <c r="AP1051" s="893"/>
      <c r="AQ1051" s="894"/>
      <c r="AR1051" s="894"/>
      <c r="AS1051" s="894"/>
      <c r="AT1051" s="894"/>
      <c r="AU1051" s="894"/>
      <c r="AV1051" s="895"/>
      <c r="AW1051" s="893"/>
      <c r="AX1051" s="894"/>
      <c r="AY1051" s="894"/>
      <c r="AZ1051" s="894"/>
      <c r="BA1051" s="894"/>
      <c r="BB1051" s="895"/>
    </row>
    <row r="1052" spans="1:54" ht="12.6" customHeight="1">
      <c r="A1052" s="607"/>
      <c r="B1052" s="607"/>
      <c r="C1052" s="607"/>
      <c r="D1052" s="607"/>
      <c r="E1052" s="607"/>
      <c r="F1052" s="607"/>
      <c r="G1052" s="607"/>
      <c r="H1052" s="607"/>
      <c r="I1052" s="607"/>
      <c r="J1052" s="607"/>
      <c r="K1052" s="607"/>
      <c r="L1052" s="607"/>
      <c r="M1052" s="708"/>
      <c r="N1052" s="708"/>
      <c r="O1052" s="708"/>
      <c r="P1052" s="708"/>
      <c r="Q1052" s="708"/>
      <c r="R1052" s="708"/>
      <c r="S1052" s="708"/>
      <c r="T1052" s="708"/>
      <c r="U1052" s="622"/>
      <c r="V1052" s="623"/>
      <c r="W1052" s="623"/>
      <c r="X1052" s="624"/>
      <c r="Y1052" s="622"/>
      <c r="Z1052" s="623"/>
      <c r="AA1052" s="624"/>
      <c r="AB1052" s="622"/>
      <c r="AC1052" s="623"/>
      <c r="AD1052" s="623"/>
      <c r="AE1052" s="624"/>
      <c r="AF1052" s="622"/>
      <c r="AG1052" s="623"/>
      <c r="AH1052" s="624"/>
      <c r="AI1052" s="622"/>
      <c r="AJ1052" s="623"/>
      <c r="AK1052" s="623"/>
      <c r="AL1052" s="624"/>
      <c r="AM1052" s="622"/>
      <c r="AN1052" s="623"/>
      <c r="AO1052" s="624"/>
      <c r="AP1052" s="735"/>
      <c r="AQ1052" s="736"/>
      <c r="AR1052" s="736"/>
      <c r="AS1052" s="736"/>
      <c r="AT1052" s="736"/>
      <c r="AU1052" s="736"/>
      <c r="AV1052" s="737"/>
      <c r="AW1052" s="735"/>
      <c r="AX1052" s="736"/>
      <c r="AY1052" s="736"/>
      <c r="AZ1052" s="736"/>
      <c r="BA1052" s="736"/>
      <c r="BB1052" s="737"/>
    </row>
    <row r="1053" spans="1:54" ht="12.6" customHeight="1">
      <c r="A1053" s="607"/>
      <c r="B1053" s="607"/>
      <c r="C1053" s="607"/>
      <c r="D1053" s="607"/>
      <c r="E1053" s="607"/>
      <c r="F1053" s="607"/>
      <c r="G1053" s="607"/>
      <c r="H1053" s="607"/>
      <c r="I1053" s="607"/>
      <c r="J1053" s="607"/>
      <c r="K1053" s="607"/>
      <c r="L1053" s="607"/>
      <c r="M1053" s="708"/>
      <c r="N1053" s="708"/>
      <c r="O1053" s="708"/>
      <c r="P1053" s="708"/>
      <c r="Q1053" s="708"/>
      <c r="R1053" s="708"/>
      <c r="S1053" s="708"/>
      <c r="T1053" s="708"/>
      <c r="U1053" s="622"/>
      <c r="V1053" s="623"/>
      <c r="W1053" s="623"/>
      <c r="X1053" s="624"/>
      <c r="Y1053" s="622"/>
      <c r="Z1053" s="623"/>
      <c r="AA1053" s="624"/>
      <c r="AB1053" s="622"/>
      <c r="AC1053" s="623"/>
      <c r="AD1053" s="623"/>
      <c r="AE1053" s="624"/>
      <c r="AF1053" s="622"/>
      <c r="AG1053" s="623"/>
      <c r="AH1053" s="624"/>
      <c r="AI1053" s="622"/>
      <c r="AJ1053" s="623"/>
      <c r="AK1053" s="623"/>
      <c r="AL1053" s="624"/>
      <c r="AM1053" s="622"/>
      <c r="AN1053" s="623"/>
      <c r="AO1053" s="624"/>
      <c r="AP1053" s="735"/>
      <c r="AQ1053" s="736"/>
      <c r="AR1053" s="736"/>
      <c r="AS1053" s="736"/>
      <c r="AT1053" s="736"/>
      <c r="AU1053" s="736"/>
      <c r="AV1053" s="737"/>
      <c r="AW1053" s="735"/>
      <c r="AX1053" s="736"/>
      <c r="AY1053" s="736"/>
      <c r="AZ1053" s="736"/>
      <c r="BA1053" s="736"/>
      <c r="BB1053" s="737"/>
    </row>
    <row r="1054" spans="1:54" ht="12.6" customHeight="1">
      <c r="A1054" s="898" t="s">
        <v>1714</v>
      </c>
      <c r="B1054" s="898"/>
      <c r="C1054" s="898"/>
      <c r="D1054" s="898"/>
      <c r="E1054" s="898"/>
      <c r="F1054" s="898"/>
      <c r="G1054" s="898"/>
      <c r="H1054" s="898"/>
      <c r="I1054" s="898"/>
      <c r="J1054" s="898"/>
      <c r="K1054" s="898"/>
      <c r="L1054" s="898"/>
      <c r="M1054" s="708">
        <v>66924</v>
      </c>
      <c r="N1054" s="708"/>
      <c r="O1054" s="708"/>
      <c r="P1054" s="708"/>
      <c r="Q1054" s="708">
        <v>72221</v>
      </c>
      <c r="R1054" s="708"/>
      <c r="S1054" s="708"/>
      <c r="T1054" s="708"/>
      <c r="U1054" s="622">
        <v>79940</v>
      </c>
      <c r="V1054" s="623"/>
      <c r="W1054" s="623"/>
      <c r="X1054" s="624"/>
      <c r="Y1054" s="622">
        <v>72221</v>
      </c>
      <c r="Z1054" s="623"/>
      <c r="AA1054" s="624"/>
      <c r="AB1054" s="622">
        <v>72221</v>
      </c>
      <c r="AC1054" s="623"/>
      <c r="AD1054" s="623"/>
      <c r="AE1054" s="624"/>
      <c r="AF1054" s="622">
        <v>66924</v>
      </c>
      <c r="AG1054" s="623"/>
      <c r="AH1054" s="624"/>
      <c r="AI1054" s="622"/>
      <c r="AJ1054" s="623"/>
      <c r="AK1054" s="623"/>
      <c r="AL1054" s="624"/>
      <c r="AM1054" s="622"/>
      <c r="AN1054" s="623"/>
      <c r="AO1054" s="624"/>
      <c r="AP1054" s="893">
        <v>72221</v>
      </c>
      <c r="AQ1054" s="894"/>
      <c r="AR1054" s="894"/>
      <c r="AS1054" s="894"/>
      <c r="AT1054" s="894"/>
      <c r="AU1054" s="894"/>
      <c r="AV1054" s="895"/>
      <c r="AW1054" s="893">
        <v>79940</v>
      </c>
      <c r="AX1054" s="894"/>
      <c r="AY1054" s="894"/>
      <c r="AZ1054" s="894"/>
      <c r="BA1054" s="894"/>
      <c r="BB1054" s="895"/>
    </row>
    <row r="1055" spans="1:54" ht="12.6" customHeight="1">
      <c r="A1055" s="897" t="s">
        <v>1715</v>
      </c>
      <c r="B1055" s="897"/>
      <c r="C1055" s="897"/>
      <c r="D1055" s="897"/>
      <c r="E1055" s="897"/>
      <c r="F1055" s="897"/>
      <c r="G1055" s="897"/>
      <c r="H1055" s="897"/>
      <c r="I1055" s="897"/>
      <c r="J1055" s="897"/>
      <c r="K1055" s="897"/>
      <c r="L1055" s="897"/>
      <c r="M1055" s="708">
        <v>66924</v>
      </c>
      <c r="N1055" s="708"/>
      <c r="O1055" s="708"/>
      <c r="P1055" s="708"/>
      <c r="Q1055" s="708">
        <v>72221</v>
      </c>
      <c r="R1055" s="708"/>
      <c r="S1055" s="708"/>
      <c r="T1055" s="708"/>
      <c r="U1055" s="622">
        <v>79940</v>
      </c>
      <c r="V1055" s="623"/>
      <c r="W1055" s="623"/>
      <c r="X1055" s="624"/>
      <c r="Y1055" s="622">
        <v>72221</v>
      </c>
      <c r="Z1055" s="623"/>
      <c r="AA1055" s="624"/>
      <c r="AB1055" s="622">
        <v>72221</v>
      </c>
      <c r="AC1055" s="623"/>
      <c r="AD1055" s="623"/>
      <c r="AE1055" s="624"/>
      <c r="AF1055" s="622">
        <v>66924</v>
      </c>
      <c r="AG1055" s="623"/>
      <c r="AH1055" s="624"/>
      <c r="AI1055" s="622"/>
      <c r="AJ1055" s="623"/>
      <c r="AK1055" s="623"/>
      <c r="AL1055" s="624"/>
      <c r="AM1055" s="622"/>
      <c r="AN1055" s="623"/>
      <c r="AO1055" s="624"/>
      <c r="AP1055" s="893">
        <v>41484</v>
      </c>
      <c r="AQ1055" s="894"/>
      <c r="AR1055" s="894"/>
      <c r="AS1055" s="894"/>
      <c r="AT1055" s="894"/>
      <c r="AU1055" s="894"/>
      <c r="AV1055" s="895"/>
      <c r="AW1055" s="893">
        <v>79940</v>
      </c>
      <c r="AX1055" s="894"/>
      <c r="AY1055" s="894"/>
      <c r="AZ1055" s="894"/>
      <c r="BA1055" s="894"/>
      <c r="BB1055" s="895"/>
    </row>
    <row r="1056" spans="1:54" ht="12.6" customHeight="1">
      <c r="A1056" s="896" t="s">
        <v>1716</v>
      </c>
      <c r="B1056" s="896"/>
      <c r="C1056" s="896"/>
      <c r="D1056" s="896"/>
      <c r="E1056" s="896"/>
      <c r="F1056" s="896"/>
      <c r="G1056" s="896"/>
      <c r="H1056" s="896"/>
      <c r="I1056" s="896"/>
      <c r="J1056" s="896"/>
      <c r="K1056" s="896"/>
      <c r="L1056" s="896"/>
      <c r="M1056" s="708"/>
      <c r="N1056" s="708"/>
      <c r="O1056" s="708"/>
      <c r="P1056" s="708"/>
      <c r="Q1056" s="708"/>
      <c r="R1056" s="708"/>
      <c r="S1056" s="708"/>
      <c r="T1056" s="708"/>
      <c r="U1056" s="622"/>
      <c r="V1056" s="623"/>
      <c r="W1056" s="623"/>
      <c r="X1056" s="624"/>
      <c r="Y1056" s="622"/>
      <c r="Z1056" s="623"/>
      <c r="AA1056" s="624"/>
      <c r="AB1056" s="622"/>
      <c r="AC1056" s="623"/>
      <c r="AD1056" s="623"/>
      <c r="AE1056" s="624"/>
      <c r="AF1056" s="622"/>
      <c r="AG1056" s="623"/>
      <c r="AH1056" s="624"/>
      <c r="AI1056" s="622"/>
      <c r="AJ1056" s="623"/>
      <c r="AK1056" s="623"/>
      <c r="AL1056" s="624"/>
      <c r="AM1056" s="622"/>
      <c r="AN1056" s="623"/>
      <c r="AO1056" s="624"/>
      <c r="AP1056" s="735"/>
      <c r="AQ1056" s="736"/>
      <c r="AR1056" s="736"/>
      <c r="AS1056" s="736"/>
      <c r="AT1056" s="736"/>
      <c r="AU1056" s="736"/>
      <c r="AV1056" s="737"/>
      <c r="AW1056" s="735"/>
      <c r="AX1056" s="736"/>
      <c r="AY1056" s="736"/>
      <c r="AZ1056" s="736"/>
      <c r="BA1056" s="736"/>
      <c r="BB1056" s="737"/>
    </row>
    <row r="1057" spans="1:59" ht="12.6" customHeight="1">
      <c r="A1057" s="203" t="s">
        <v>1717</v>
      </c>
      <c r="B1057" s="204"/>
      <c r="C1057" s="204"/>
      <c r="D1057" s="204"/>
      <c r="E1057" s="204"/>
      <c r="F1057" s="204"/>
      <c r="G1057" s="204"/>
      <c r="H1057" s="204"/>
      <c r="I1057" s="204"/>
      <c r="J1057" s="204"/>
      <c r="K1057" s="204"/>
      <c r="L1057" s="205"/>
      <c r="M1057" s="708"/>
      <c r="N1057" s="708"/>
      <c r="O1057" s="708"/>
      <c r="P1057" s="708"/>
      <c r="Q1057" s="708"/>
      <c r="R1057" s="708"/>
      <c r="S1057" s="708"/>
      <c r="T1057" s="708"/>
      <c r="U1057" s="622"/>
      <c r="V1057" s="623"/>
      <c r="W1057" s="623"/>
      <c r="X1057" s="624"/>
      <c r="Y1057" s="622"/>
      <c r="Z1057" s="623"/>
      <c r="AA1057" s="624"/>
      <c r="AB1057" s="622"/>
      <c r="AC1057" s="623"/>
      <c r="AD1057" s="623"/>
      <c r="AE1057" s="624"/>
      <c r="AF1057" s="622"/>
      <c r="AG1057" s="623"/>
      <c r="AH1057" s="624"/>
      <c r="AI1057" s="622"/>
      <c r="AJ1057" s="623"/>
      <c r="AK1057" s="623"/>
      <c r="AL1057" s="624"/>
      <c r="AM1057" s="622"/>
      <c r="AN1057" s="623"/>
      <c r="AO1057" s="624"/>
      <c r="AP1057" s="735"/>
      <c r="AQ1057" s="736"/>
      <c r="AR1057" s="736"/>
      <c r="AS1057" s="736"/>
      <c r="AT1057" s="736"/>
      <c r="AU1057" s="736"/>
      <c r="AV1057" s="737"/>
      <c r="AW1057" s="735"/>
      <c r="AX1057" s="736"/>
      <c r="AY1057" s="736"/>
      <c r="AZ1057" s="736"/>
      <c r="BA1057" s="736"/>
      <c r="BB1057" s="737"/>
    </row>
    <row r="1058" spans="1:59" ht="12.6" customHeight="1">
      <c r="A1058" s="203" t="s">
        <v>1718</v>
      </c>
      <c r="B1058" s="204"/>
      <c r="C1058" s="204"/>
      <c r="D1058" s="204"/>
      <c r="E1058" s="204"/>
      <c r="F1058" s="204"/>
      <c r="G1058" s="204"/>
      <c r="H1058" s="204"/>
      <c r="I1058" s="204"/>
      <c r="J1058" s="204"/>
      <c r="K1058" s="204"/>
      <c r="L1058" s="205"/>
      <c r="M1058" s="708"/>
      <c r="N1058" s="708"/>
      <c r="O1058" s="708"/>
      <c r="P1058" s="708"/>
      <c r="Q1058" s="708"/>
      <c r="R1058" s="708"/>
      <c r="S1058" s="708"/>
      <c r="T1058" s="708"/>
      <c r="U1058" s="622"/>
      <c r="V1058" s="623"/>
      <c r="W1058" s="623"/>
      <c r="X1058" s="624"/>
      <c r="Y1058" s="622"/>
      <c r="Z1058" s="623"/>
      <c r="AA1058" s="624"/>
      <c r="AB1058" s="622"/>
      <c r="AC1058" s="623"/>
      <c r="AD1058" s="623"/>
      <c r="AE1058" s="624"/>
      <c r="AF1058" s="622"/>
      <c r="AG1058" s="623"/>
      <c r="AH1058" s="624"/>
      <c r="AI1058" s="622"/>
      <c r="AJ1058" s="623"/>
      <c r="AK1058" s="623"/>
      <c r="AL1058" s="624"/>
      <c r="AM1058" s="622"/>
      <c r="AN1058" s="623"/>
      <c r="AO1058" s="624"/>
      <c r="AP1058" s="735"/>
      <c r="AQ1058" s="736"/>
      <c r="AR1058" s="736"/>
      <c r="AS1058" s="736"/>
      <c r="AT1058" s="736"/>
      <c r="AU1058" s="736"/>
      <c r="AV1058" s="737"/>
      <c r="AW1058" s="735"/>
      <c r="AX1058" s="736"/>
      <c r="AY1058" s="736"/>
      <c r="AZ1058" s="736"/>
      <c r="BA1058" s="736"/>
      <c r="BB1058" s="737"/>
    </row>
    <row r="1059" spans="1:59" ht="12.6" customHeight="1">
      <c r="A1059" s="203" t="s">
        <v>1719</v>
      </c>
      <c r="B1059" s="204"/>
      <c r="C1059" s="204"/>
      <c r="D1059" s="204"/>
      <c r="E1059" s="204"/>
      <c r="F1059" s="204"/>
      <c r="G1059" s="204"/>
      <c r="H1059" s="204"/>
      <c r="I1059" s="204"/>
      <c r="J1059" s="204"/>
      <c r="K1059" s="204"/>
      <c r="L1059" s="205"/>
      <c r="M1059" s="708"/>
      <c r="N1059" s="708"/>
      <c r="O1059" s="708"/>
      <c r="P1059" s="708"/>
      <c r="Q1059" s="708"/>
      <c r="R1059" s="708"/>
      <c r="S1059" s="708"/>
      <c r="T1059" s="708"/>
      <c r="U1059" s="622"/>
      <c r="V1059" s="623"/>
      <c r="W1059" s="623"/>
      <c r="X1059" s="624"/>
      <c r="Y1059" s="622"/>
      <c r="Z1059" s="623"/>
      <c r="AA1059" s="624"/>
      <c r="AB1059" s="622"/>
      <c r="AC1059" s="623"/>
      <c r="AD1059" s="623"/>
      <c r="AE1059" s="624"/>
      <c r="AF1059" s="622"/>
      <c r="AG1059" s="623"/>
      <c r="AH1059" s="624"/>
      <c r="AI1059" s="622"/>
      <c r="AJ1059" s="623"/>
      <c r="AK1059" s="623"/>
      <c r="AL1059" s="624"/>
      <c r="AM1059" s="622"/>
      <c r="AN1059" s="623"/>
      <c r="AO1059" s="624"/>
      <c r="AP1059" s="893"/>
      <c r="AQ1059" s="894"/>
      <c r="AR1059" s="894"/>
      <c r="AS1059" s="894"/>
      <c r="AT1059" s="894"/>
      <c r="AU1059" s="894"/>
      <c r="AV1059" s="895"/>
      <c r="AW1059" s="893"/>
      <c r="AX1059" s="894"/>
      <c r="AY1059" s="894"/>
      <c r="AZ1059" s="894"/>
      <c r="BA1059" s="894"/>
      <c r="BB1059" s="895"/>
    </row>
    <row r="1060" spans="1:59" ht="12.6" customHeight="1">
      <c r="A1060" s="203" t="s">
        <v>1720</v>
      </c>
      <c r="B1060" s="204"/>
      <c r="C1060" s="204"/>
      <c r="D1060" s="204"/>
      <c r="E1060" s="204"/>
      <c r="F1060" s="204"/>
      <c r="G1060" s="204"/>
      <c r="H1060" s="204"/>
      <c r="I1060" s="204"/>
      <c r="J1060" s="204"/>
      <c r="K1060" s="204"/>
      <c r="L1060" s="205"/>
      <c r="M1060" s="708"/>
      <c r="N1060" s="708"/>
      <c r="O1060" s="708"/>
      <c r="P1060" s="708"/>
      <c r="Q1060" s="708"/>
      <c r="R1060" s="708"/>
      <c r="S1060" s="708"/>
      <c r="T1060" s="708"/>
      <c r="U1060" s="622"/>
      <c r="V1060" s="623"/>
      <c r="W1060" s="623"/>
      <c r="X1060" s="624"/>
      <c r="Y1060" s="622"/>
      <c r="Z1060" s="623"/>
      <c r="AA1060" s="624"/>
      <c r="AB1060" s="622"/>
      <c r="AC1060" s="623"/>
      <c r="AD1060" s="623"/>
      <c r="AE1060" s="624"/>
      <c r="AF1060" s="622"/>
      <c r="AG1060" s="623"/>
      <c r="AH1060" s="624"/>
      <c r="AI1060" s="622"/>
      <c r="AJ1060" s="623"/>
      <c r="AK1060" s="623"/>
      <c r="AL1060" s="624"/>
      <c r="AM1060" s="622"/>
      <c r="AN1060" s="623"/>
      <c r="AO1060" s="624"/>
      <c r="AP1060" s="735"/>
      <c r="AQ1060" s="736"/>
      <c r="AR1060" s="736"/>
      <c r="AS1060" s="736"/>
      <c r="AT1060" s="736"/>
      <c r="AU1060" s="736"/>
      <c r="AV1060" s="737"/>
      <c r="AW1060" s="735"/>
      <c r="AX1060" s="736"/>
      <c r="AY1060" s="736"/>
      <c r="AZ1060" s="736"/>
      <c r="BA1060" s="736"/>
      <c r="BB1060" s="737"/>
    </row>
    <row r="1061" spans="1:59" ht="12.6" customHeight="1">
      <c r="A1061" s="886" t="s">
        <v>1721</v>
      </c>
      <c r="B1061" s="887"/>
      <c r="C1061" s="887"/>
      <c r="D1061" s="887"/>
      <c r="E1061" s="887"/>
      <c r="F1061" s="887"/>
      <c r="G1061" s="887"/>
      <c r="H1061" s="887"/>
      <c r="I1061" s="887"/>
      <c r="J1061" s="887"/>
      <c r="K1061" s="887"/>
      <c r="L1061" s="888"/>
      <c r="M1061" s="708"/>
      <c r="N1061" s="708"/>
      <c r="O1061" s="708"/>
      <c r="P1061" s="708"/>
      <c r="Q1061" s="708"/>
      <c r="R1061" s="708"/>
      <c r="S1061" s="708"/>
      <c r="T1061" s="708"/>
      <c r="U1061" s="622"/>
      <c r="V1061" s="623"/>
      <c r="W1061" s="623"/>
      <c r="X1061" s="624"/>
      <c r="Y1061" s="622"/>
      <c r="Z1061" s="623"/>
      <c r="AA1061" s="624"/>
      <c r="AB1061" s="622"/>
      <c r="AC1061" s="623"/>
      <c r="AD1061" s="623"/>
      <c r="AE1061" s="624"/>
      <c r="AF1061" s="622"/>
      <c r="AG1061" s="623"/>
      <c r="AH1061" s="624"/>
      <c r="AI1061" s="622"/>
      <c r="AJ1061" s="623"/>
      <c r="AK1061" s="623"/>
      <c r="AL1061" s="624"/>
      <c r="AM1061" s="622"/>
      <c r="AN1061" s="623"/>
      <c r="AO1061" s="624"/>
      <c r="AP1061" s="735"/>
      <c r="AQ1061" s="736"/>
      <c r="AR1061" s="736"/>
      <c r="AS1061" s="736"/>
      <c r="AT1061" s="736"/>
      <c r="AU1061" s="736"/>
      <c r="AV1061" s="737"/>
      <c r="AW1061" s="735"/>
      <c r="AX1061" s="736"/>
      <c r="AY1061" s="736"/>
      <c r="AZ1061" s="736"/>
      <c r="BA1061" s="736"/>
      <c r="BB1061" s="737"/>
    </row>
    <row r="1062" spans="1:59" ht="12.6" customHeight="1">
      <c r="A1062" s="886" t="s">
        <v>1722</v>
      </c>
      <c r="B1062" s="887"/>
      <c r="C1062" s="887"/>
      <c r="D1062" s="887"/>
      <c r="E1062" s="887"/>
      <c r="F1062" s="887"/>
      <c r="G1062" s="887"/>
      <c r="H1062" s="887"/>
      <c r="I1062" s="887"/>
      <c r="J1062" s="887"/>
      <c r="K1062" s="887"/>
      <c r="L1062" s="888"/>
      <c r="M1062" s="708"/>
      <c r="N1062" s="708"/>
      <c r="O1062" s="708"/>
      <c r="P1062" s="708"/>
      <c r="Q1062" s="708"/>
      <c r="R1062" s="708"/>
      <c r="S1062" s="708"/>
      <c r="T1062" s="708"/>
      <c r="U1062" s="622"/>
      <c r="V1062" s="623"/>
      <c r="W1062" s="623"/>
      <c r="X1062" s="624"/>
      <c r="Y1062" s="622"/>
      <c r="Z1062" s="623"/>
      <c r="AA1062" s="624"/>
      <c r="AB1062" s="622"/>
      <c r="AC1062" s="623"/>
      <c r="AD1062" s="623"/>
      <c r="AE1062" s="624"/>
      <c r="AF1062" s="622"/>
      <c r="AG1062" s="623"/>
      <c r="AH1062" s="624"/>
      <c r="AI1062" s="622"/>
      <c r="AJ1062" s="623"/>
      <c r="AK1062" s="623"/>
      <c r="AL1062" s="624"/>
      <c r="AM1062" s="622"/>
      <c r="AN1062" s="623"/>
      <c r="AO1062" s="624"/>
      <c r="AP1062" s="735"/>
      <c r="AQ1062" s="736"/>
      <c r="AR1062" s="736"/>
      <c r="AS1062" s="736"/>
      <c r="AT1062" s="736"/>
      <c r="AU1062" s="736"/>
      <c r="AV1062" s="737"/>
      <c r="AW1062" s="735"/>
      <c r="AX1062" s="736"/>
      <c r="AY1062" s="736"/>
      <c r="AZ1062" s="736"/>
      <c r="BA1062" s="736"/>
      <c r="BB1062" s="737"/>
    </row>
    <row r="1063" spans="1:59" ht="12.6" customHeight="1">
      <c r="A1063" s="886" t="s">
        <v>1723</v>
      </c>
      <c r="B1063" s="887"/>
      <c r="C1063" s="887"/>
      <c r="D1063" s="887"/>
      <c r="E1063" s="887"/>
      <c r="F1063" s="887"/>
      <c r="G1063" s="887"/>
      <c r="H1063" s="887"/>
      <c r="I1063" s="887"/>
      <c r="J1063" s="887"/>
      <c r="K1063" s="887"/>
      <c r="L1063" s="888"/>
      <c r="M1063" s="708"/>
      <c r="N1063" s="708"/>
      <c r="O1063" s="708"/>
      <c r="P1063" s="708"/>
      <c r="Q1063" s="708"/>
      <c r="R1063" s="708"/>
      <c r="S1063" s="708"/>
      <c r="T1063" s="708"/>
      <c r="U1063" s="622"/>
      <c r="V1063" s="623"/>
      <c r="W1063" s="623"/>
      <c r="X1063" s="624"/>
      <c r="Y1063" s="622"/>
      <c r="Z1063" s="623"/>
      <c r="AA1063" s="624"/>
      <c r="AB1063" s="622"/>
      <c r="AC1063" s="623"/>
      <c r="AD1063" s="623"/>
      <c r="AE1063" s="624"/>
      <c r="AF1063" s="622"/>
      <c r="AG1063" s="623"/>
      <c r="AH1063" s="624"/>
      <c r="AI1063" s="622"/>
      <c r="AJ1063" s="623"/>
      <c r="AK1063" s="623"/>
      <c r="AL1063" s="624"/>
      <c r="AM1063" s="622"/>
      <c r="AN1063" s="623"/>
      <c r="AO1063" s="624"/>
      <c r="AP1063" s="735"/>
      <c r="AQ1063" s="736"/>
      <c r="AR1063" s="736"/>
      <c r="AS1063" s="736"/>
      <c r="AT1063" s="736"/>
      <c r="AU1063" s="736"/>
      <c r="AV1063" s="737"/>
      <c r="AW1063" s="735"/>
      <c r="AX1063" s="736"/>
      <c r="AY1063" s="736"/>
      <c r="AZ1063" s="736"/>
      <c r="BA1063" s="736"/>
      <c r="BB1063" s="737"/>
    </row>
    <row r="1064" spans="1:59" ht="12.6" customHeight="1">
      <c r="A1064" s="886" t="s">
        <v>1724</v>
      </c>
      <c r="B1064" s="887"/>
      <c r="C1064" s="887"/>
      <c r="D1064" s="887"/>
      <c r="E1064" s="887"/>
      <c r="F1064" s="887"/>
      <c r="G1064" s="887"/>
      <c r="H1064" s="887"/>
      <c r="I1064" s="887"/>
      <c r="J1064" s="887"/>
      <c r="K1064" s="887"/>
      <c r="L1064" s="888"/>
      <c r="M1064" s="708">
        <v>2000</v>
      </c>
      <c r="N1064" s="708"/>
      <c r="O1064" s="708"/>
      <c r="P1064" s="708"/>
      <c r="Q1064" s="708">
        <v>2000</v>
      </c>
      <c r="R1064" s="708"/>
      <c r="S1064" s="708"/>
      <c r="T1064" s="708"/>
      <c r="U1064" s="622">
        <v>5000</v>
      </c>
      <c r="V1064" s="623"/>
      <c r="W1064" s="623"/>
      <c r="X1064" s="624"/>
      <c r="Y1064" s="622">
        <v>5000</v>
      </c>
      <c r="Z1064" s="623"/>
      <c r="AA1064" s="624"/>
      <c r="AB1064" s="622">
        <v>2000</v>
      </c>
      <c r="AC1064" s="623"/>
      <c r="AD1064" s="623"/>
      <c r="AE1064" s="624"/>
      <c r="AF1064" s="622">
        <v>2000</v>
      </c>
      <c r="AG1064" s="623"/>
      <c r="AH1064" s="624"/>
      <c r="AI1064" s="622"/>
      <c r="AJ1064" s="623"/>
      <c r="AK1064" s="623"/>
      <c r="AL1064" s="624"/>
      <c r="AM1064" s="622"/>
      <c r="AN1064" s="623"/>
      <c r="AO1064" s="624"/>
      <c r="AP1064" s="735">
        <v>5000</v>
      </c>
      <c r="AQ1064" s="736"/>
      <c r="AR1064" s="736"/>
      <c r="AS1064" s="736"/>
      <c r="AT1064" s="736"/>
      <c r="AU1064" s="736"/>
      <c r="AV1064" s="737"/>
      <c r="AW1064" s="735">
        <v>5000</v>
      </c>
      <c r="AX1064" s="736"/>
      <c r="AY1064" s="736"/>
      <c r="AZ1064" s="736"/>
      <c r="BA1064" s="736"/>
      <c r="BB1064" s="737"/>
    </row>
    <row r="1065" spans="1:59" ht="12.6" customHeight="1">
      <c r="A1065" s="889" t="s">
        <v>1725</v>
      </c>
      <c r="B1065" s="890"/>
      <c r="C1065" s="890"/>
      <c r="D1065" s="890"/>
      <c r="E1065" s="890"/>
      <c r="F1065" s="890"/>
      <c r="G1065" s="890"/>
      <c r="H1065" s="890"/>
      <c r="I1065" s="890"/>
      <c r="J1065" s="890"/>
      <c r="K1065" s="890"/>
      <c r="L1065" s="891"/>
      <c r="M1065" s="892"/>
      <c r="N1065" s="892"/>
      <c r="O1065" s="892"/>
      <c r="P1065" s="892"/>
      <c r="Q1065" s="892"/>
      <c r="R1065" s="892"/>
      <c r="S1065" s="892"/>
      <c r="T1065" s="892"/>
      <c r="U1065" s="612"/>
      <c r="V1065" s="613"/>
      <c r="W1065" s="613"/>
      <c r="X1065" s="614"/>
      <c r="Y1065" s="612"/>
      <c r="Z1065" s="613"/>
      <c r="AA1065" s="614"/>
      <c r="AB1065" s="622"/>
      <c r="AC1065" s="623"/>
      <c r="AD1065" s="623"/>
      <c r="AE1065" s="624"/>
      <c r="AF1065" s="622"/>
      <c r="AG1065" s="623"/>
      <c r="AH1065" s="624"/>
      <c r="AI1065" s="612"/>
      <c r="AJ1065" s="613"/>
      <c r="AK1065" s="613"/>
      <c r="AL1065" s="614"/>
      <c r="AM1065" s="612"/>
      <c r="AN1065" s="613"/>
      <c r="AO1065" s="614"/>
      <c r="AP1065" s="735"/>
      <c r="AQ1065" s="736"/>
      <c r="AR1065" s="736"/>
      <c r="AS1065" s="736"/>
      <c r="AT1065" s="736"/>
      <c r="AU1065" s="736"/>
      <c r="AV1065" s="737"/>
      <c r="AW1065" s="735"/>
      <c r="AX1065" s="736"/>
      <c r="AY1065" s="736"/>
      <c r="AZ1065" s="736"/>
      <c r="BA1065" s="736"/>
      <c r="BB1065" s="737"/>
    </row>
    <row r="1066" spans="1:59" ht="12.6" customHeight="1">
      <c r="A1066" s="886" t="s">
        <v>1726</v>
      </c>
      <c r="B1066" s="887"/>
      <c r="C1066" s="887"/>
      <c r="D1066" s="887"/>
      <c r="E1066" s="887"/>
      <c r="F1066" s="887"/>
      <c r="G1066" s="887"/>
      <c r="H1066" s="887"/>
      <c r="I1066" s="887"/>
      <c r="J1066" s="887"/>
      <c r="K1066" s="887"/>
      <c r="L1066" s="888"/>
      <c r="M1066" s="708"/>
      <c r="N1066" s="708"/>
      <c r="O1066" s="708"/>
      <c r="P1066" s="708"/>
      <c r="Q1066" s="708"/>
      <c r="R1066" s="708"/>
      <c r="S1066" s="708"/>
      <c r="T1066" s="708"/>
      <c r="U1066" s="622"/>
      <c r="V1066" s="623"/>
      <c r="W1066" s="623"/>
      <c r="X1066" s="624"/>
      <c r="Y1066" s="622"/>
      <c r="Z1066" s="623"/>
      <c r="AA1066" s="624"/>
      <c r="AB1066" s="622"/>
      <c r="AC1066" s="623"/>
      <c r="AD1066" s="623"/>
      <c r="AE1066" s="624"/>
      <c r="AF1066" s="622"/>
      <c r="AG1066" s="623"/>
      <c r="AH1066" s="624"/>
      <c r="AI1066" s="622"/>
      <c r="AJ1066" s="623"/>
      <c r="AK1066" s="623"/>
      <c r="AL1066" s="624"/>
      <c r="AM1066" s="622"/>
      <c r="AN1066" s="623"/>
      <c r="AO1066" s="624"/>
      <c r="AP1066" s="735"/>
      <c r="AQ1066" s="736"/>
      <c r="AR1066" s="736"/>
      <c r="AS1066" s="736"/>
      <c r="AT1066" s="736"/>
      <c r="AU1066" s="736"/>
      <c r="AV1066" s="737"/>
      <c r="AW1066" s="735"/>
      <c r="AX1066" s="736"/>
      <c r="AY1066" s="736"/>
      <c r="AZ1066" s="736"/>
      <c r="BA1066" s="736"/>
      <c r="BB1066" s="737"/>
    </row>
    <row r="1067" spans="1:59" ht="12.6" customHeight="1">
      <c r="A1067" s="479" t="s">
        <v>4847</v>
      </c>
      <c r="B1067" s="480"/>
      <c r="C1067" s="480"/>
      <c r="D1067" s="480"/>
      <c r="E1067" s="480"/>
      <c r="F1067" s="480"/>
      <c r="G1067" s="480"/>
      <c r="H1067" s="480"/>
      <c r="I1067" s="480"/>
      <c r="J1067" s="480"/>
      <c r="K1067" s="480"/>
      <c r="L1067" s="480"/>
      <c r="M1067" s="480"/>
      <c r="N1067" s="480"/>
      <c r="O1067" s="480"/>
      <c r="P1067" s="480"/>
      <c r="Q1067" s="480"/>
      <c r="R1067" s="480"/>
      <c r="S1067" s="480"/>
      <c r="T1067" s="480"/>
      <c r="U1067" s="480"/>
      <c r="V1067" s="480"/>
      <c r="W1067" s="480"/>
      <c r="X1067" s="480"/>
      <c r="Y1067" s="480"/>
      <c r="Z1067" s="480"/>
      <c r="AA1067" s="480"/>
      <c r="AB1067" s="480"/>
      <c r="AC1067" s="480"/>
      <c r="AD1067" s="480"/>
      <c r="AE1067" s="480"/>
      <c r="AF1067" s="480"/>
      <c r="AG1067" s="480"/>
      <c r="AH1067" s="480"/>
      <c r="AI1067" s="480"/>
      <c r="AJ1067" s="480"/>
      <c r="AK1067" s="480"/>
      <c r="AL1067" s="480"/>
      <c r="AM1067" s="480"/>
      <c r="AN1067" s="480"/>
      <c r="AO1067" s="480"/>
      <c r="AP1067" s="480"/>
      <c r="AQ1067" s="480"/>
      <c r="AR1067" s="480"/>
      <c r="AS1067" s="480"/>
      <c r="AT1067" s="480"/>
      <c r="AU1067" s="480"/>
      <c r="AV1067" s="480"/>
      <c r="AW1067" s="480"/>
      <c r="AX1067" s="480"/>
      <c r="AY1067" s="480"/>
      <c r="AZ1067" s="480"/>
      <c r="BA1067" s="480"/>
      <c r="BB1067" s="480"/>
      <c r="BC1067" s="480"/>
    </row>
    <row r="1068" spans="1:59" ht="15" customHeight="1">
      <c r="A1068" s="862"/>
      <c r="B1068" s="863"/>
      <c r="C1068" s="863"/>
      <c r="D1068" s="863"/>
      <c r="E1068" s="863"/>
      <c r="F1068" s="863"/>
      <c r="G1068" s="863"/>
      <c r="H1068" s="863"/>
      <c r="I1068" s="863"/>
      <c r="J1068" s="863"/>
      <c r="K1068" s="863"/>
      <c r="L1068" s="863"/>
      <c r="M1068" s="863"/>
      <c r="N1068" s="863"/>
      <c r="O1068" s="863"/>
      <c r="P1068" s="863"/>
      <c r="Q1068" s="863"/>
      <c r="R1068" s="863"/>
      <c r="S1068" s="863"/>
      <c r="T1068" s="863"/>
      <c r="U1068" s="863"/>
      <c r="V1068" s="863"/>
      <c r="W1068" s="863"/>
      <c r="X1068" s="863"/>
      <c r="Y1068" s="863"/>
      <c r="Z1068" s="863"/>
      <c r="AA1068" s="863"/>
      <c r="AB1068" s="863"/>
      <c r="AC1068" s="863"/>
      <c r="AD1068" s="863"/>
      <c r="AE1068" s="863"/>
      <c r="AF1068" s="863"/>
      <c r="AG1068" s="863"/>
      <c r="AH1068" s="863"/>
      <c r="AI1068" s="863"/>
      <c r="AJ1068" s="863"/>
      <c r="AK1068" s="863"/>
      <c r="AL1068" s="863"/>
      <c r="AM1068" s="863"/>
      <c r="AN1068" s="863"/>
      <c r="AO1068" s="863"/>
      <c r="AP1068" s="863"/>
      <c r="AQ1068" s="863"/>
      <c r="AR1068" s="863"/>
      <c r="AS1068" s="863"/>
      <c r="AT1068" s="863"/>
      <c r="AU1068" s="863"/>
      <c r="AV1068" s="863"/>
      <c r="AW1068" s="863"/>
      <c r="AX1068" s="863"/>
      <c r="AY1068" s="481"/>
      <c r="AZ1068" s="481"/>
      <c r="BA1068" s="481"/>
      <c r="BB1068" s="481"/>
      <c r="BC1068" s="480"/>
      <c r="BD1068" s="480"/>
      <c r="BE1068" s="480"/>
      <c r="BF1068" s="480"/>
      <c r="BG1068" s="480"/>
    </row>
    <row r="1069" spans="1:59" ht="15" customHeight="1">
      <c r="A1069" s="864"/>
      <c r="B1069" s="865"/>
      <c r="C1069" s="865"/>
      <c r="D1069" s="865"/>
      <c r="E1069" s="865"/>
      <c r="F1069" s="865"/>
      <c r="G1069" s="865"/>
      <c r="H1069" s="865"/>
      <c r="I1069" s="865"/>
      <c r="J1069" s="865"/>
      <c r="K1069" s="865"/>
      <c r="L1069" s="865"/>
      <c r="M1069" s="865"/>
      <c r="N1069" s="865"/>
      <c r="O1069" s="865"/>
      <c r="P1069" s="865"/>
      <c r="Q1069" s="865"/>
      <c r="R1069" s="865"/>
      <c r="S1069" s="865"/>
      <c r="T1069" s="865"/>
      <c r="U1069" s="865"/>
      <c r="V1069" s="865"/>
      <c r="W1069" s="865"/>
      <c r="X1069" s="865"/>
      <c r="Y1069" s="865"/>
      <c r="Z1069" s="865"/>
      <c r="AA1069" s="865"/>
      <c r="AB1069" s="865"/>
      <c r="AC1069" s="865"/>
      <c r="AD1069" s="865"/>
      <c r="AE1069" s="865"/>
      <c r="AF1069" s="865"/>
      <c r="AG1069" s="865"/>
      <c r="AH1069" s="865"/>
      <c r="AI1069" s="865"/>
      <c r="AJ1069" s="865"/>
      <c r="AK1069" s="865"/>
      <c r="AL1069" s="865"/>
      <c r="AM1069" s="865"/>
      <c r="AN1069" s="865"/>
      <c r="AO1069" s="865"/>
      <c r="AP1069" s="865"/>
      <c r="AQ1069" s="865"/>
      <c r="AR1069" s="865"/>
      <c r="AS1069" s="865"/>
      <c r="AT1069" s="865"/>
      <c r="AU1069" s="865"/>
      <c r="AV1069" s="865"/>
      <c r="AW1069" s="865"/>
      <c r="AX1069" s="865"/>
      <c r="AY1069" s="481"/>
      <c r="AZ1069" s="481"/>
      <c r="BA1069" s="481"/>
      <c r="BB1069" s="481"/>
      <c r="BC1069" s="480"/>
      <c r="BD1069" s="480"/>
      <c r="BE1069" s="480"/>
      <c r="BF1069" s="480"/>
      <c r="BG1069" s="480"/>
    </row>
    <row r="1070" spans="1:59" ht="12.6" customHeight="1">
      <c r="A1070" s="479" t="s">
        <v>4940</v>
      </c>
      <c r="B1070" s="480"/>
      <c r="C1070" s="480"/>
      <c r="D1070" s="480"/>
      <c r="E1070" s="480"/>
      <c r="F1070" s="480"/>
      <c r="G1070" s="480"/>
      <c r="H1070" s="480"/>
      <c r="I1070" s="480"/>
      <c r="J1070" s="480"/>
      <c r="K1070" s="480"/>
      <c r="L1070" s="480"/>
      <c r="M1070" s="480"/>
      <c r="N1070" s="480"/>
      <c r="O1070" s="480"/>
      <c r="P1070" s="480"/>
      <c r="Q1070" s="480"/>
      <c r="R1070" s="480"/>
      <c r="S1070" s="480"/>
      <c r="T1070" s="480"/>
      <c r="U1070" s="480"/>
      <c r="V1070" s="480"/>
      <c r="W1070" s="480"/>
      <c r="X1070" s="480"/>
      <c r="Y1070" s="480"/>
      <c r="Z1070" s="480"/>
      <c r="AA1070" s="480"/>
      <c r="AB1070" s="480"/>
      <c r="AC1070" s="480"/>
      <c r="AD1070" s="480"/>
      <c r="AE1070" s="480"/>
      <c r="AF1070" s="480"/>
      <c r="AG1070" s="480"/>
      <c r="AH1070" s="480"/>
      <c r="AI1070" s="480"/>
      <c r="AJ1070" s="480"/>
      <c r="AK1070" s="480"/>
      <c r="AL1070" s="480"/>
      <c r="AM1070" s="480"/>
      <c r="AN1070" s="480"/>
      <c r="AO1070" s="480"/>
      <c r="AP1070" s="480"/>
      <c r="AQ1070" s="480"/>
      <c r="AR1070" s="480"/>
      <c r="AS1070" s="480"/>
      <c r="AT1070" s="480"/>
      <c r="AU1070" s="480"/>
      <c r="AV1070" s="480"/>
      <c r="AW1070" s="480"/>
      <c r="AX1070" s="480"/>
      <c r="AY1070" s="480"/>
      <c r="AZ1070" s="480"/>
      <c r="BA1070" s="480"/>
      <c r="BB1070" s="480"/>
      <c r="BC1070" s="480"/>
      <c r="BD1070" s="480"/>
      <c r="BE1070" s="480"/>
      <c r="BF1070" s="480"/>
      <c r="BG1070" s="480"/>
    </row>
    <row r="1071" spans="1:59" ht="12.6" customHeight="1">
      <c r="A1071" s="482"/>
      <c r="B1071" s="483"/>
      <c r="C1071" s="483"/>
      <c r="D1071" s="483"/>
      <c r="E1071" s="483"/>
      <c r="F1071" s="483"/>
      <c r="G1071" s="483"/>
      <c r="H1071" s="483"/>
      <c r="I1071" s="483"/>
      <c r="J1071" s="483"/>
      <c r="K1071" s="483"/>
      <c r="L1071" s="483"/>
      <c r="M1071" s="483"/>
      <c r="N1071" s="483"/>
      <c r="O1071" s="483"/>
      <c r="P1071" s="483"/>
      <c r="Q1071" s="483"/>
      <c r="R1071" s="483"/>
      <c r="S1071" s="484"/>
      <c r="T1071" s="482"/>
      <c r="U1071" s="483"/>
      <c r="V1071" s="483"/>
      <c r="W1071" s="483"/>
      <c r="X1071" s="483"/>
      <c r="Y1071" s="483"/>
      <c r="Z1071" s="483"/>
      <c r="AA1071" s="483"/>
      <c r="AB1071" s="483"/>
      <c r="AC1071" s="483"/>
      <c r="AD1071" s="483"/>
      <c r="AE1071" s="483"/>
      <c r="AF1071" s="484"/>
      <c r="AG1071" s="877" t="s">
        <v>1634</v>
      </c>
      <c r="AH1071" s="878"/>
      <c r="AI1071" s="878"/>
      <c r="AJ1071" s="878"/>
      <c r="AK1071" s="878"/>
      <c r="AL1071" s="878"/>
      <c r="AM1071" s="878"/>
      <c r="AN1071" s="878"/>
      <c r="AO1071" s="878"/>
      <c r="AP1071" s="878"/>
      <c r="AQ1071" s="878"/>
      <c r="AR1071" s="878"/>
      <c r="AS1071" s="878"/>
      <c r="AT1071" s="878"/>
      <c r="AU1071" s="878"/>
      <c r="AV1071" s="878"/>
      <c r="AW1071" s="878"/>
      <c r="AX1071" s="878"/>
      <c r="AY1071" s="878"/>
      <c r="AZ1071" s="878"/>
      <c r="BA1071" s="878"/>
      <c r="BB1071" s="879"/>
      <c r="BC1071" s="480"/>
      <c r="BD1071" s="480"/>
      <c r="BE1071" s="480"/>
      <c r="BF1071" s="480"/>
      <c r="BG1071" s="480"/>
    </row>
    <row r="1072" spans="1:59" ht="12.6" customHeight="1">
      <c r="A1072" s="880" t="s">
        <v>1253</v>
      </c>
      <c r="B1072" s="881"/>
      <c r="C1072" s="881"/>
      <c r="D1072" s="881"/>
      <c r="E1072" s="881"/>
      <c r="F1072" s="881"/>
      <c r="G1072" s="881"/>
      <c r="H1072" s="881"/>
      <c r="I1072" s="881"/>
      <c r="J1072" s="881"/>
      <c r="K1072" s="881"/>
      <c r="L1072" s="881"/>
      <c r="M1072" s="881"/>
      <c r="N1072" s="881"/>
      <c r="O1072" s="881"/>
      <c r="P1072" s="881"/>
      <c r="Q1072" s="881"/>
      <c r="R1072" s="881"/>
      <c r="S1072" s="882"/>
      <c r="T1072" s="880" t="s">
        <v>1254</v>
      </c>
      <c r="U1072" s="881"/>
      <c r="V1072" s="881"/>
      <c r="W1072" s="881"/>
      <c r="X1072" s="881"/>
      <c r="Y1072" s="881"/>
      <c r="Z1072" s="881"/>
      <c r="AA1072" s="881"/>
      <c r="AB1072" s="881"/>
      <c r="AC1072" s="881"/>
      <c r="AD1072" s="881"/>
      <c r="AE1072" s="881"/>
      <c r="AF1072" s="882"/>
      <c r="AG1072" s="880" t="s">
        <v>1635</v>
      </c>
      <c r="AH1072" s="881"/>
      <c r="AI1072" s="881"/>
      <c r="AJ1072" s="881"/>
      <c r="AK1072" s="881"/>
      <c r="AL1072" s="881"/>
      <c r="AM1072" s="881"/>
      <c r="AN1072" s="881"/>
      <c r="AO1072" s="881"/>
      <c r="AP1072" s="881"/>
      <c r="AQ1072" s="881"/>
      <c r="AR1072" s="881"/>
      <c r="AS1072" s="881"/>
      <c r="AT1072" s="881"/>
      <c r="AU1072" s="881"/>
      <c r="AV1072" s="881"/>
      <c r="AW1072" s="881"/>
      <c r="AX1072" s="881"/>
      <c r="AY1072" s="881"/>
      <c r="AZ1072" s="881"/>
      <c r="BA1072" s="881"/>
      <c r="BB1072" s="882"/>
      <c r="BC1072" s="480"/>
      <c r="BD1072" s="480"/>
      <c r="BE1072" s="480"/>
      <c r="BF1072" s="480"/>
      <c r="BG1072" s="480"/>
    </row>
    <row r="1073" spans="1:59" ht="12.6" customHeight="1">
      <c r="A1073" s="485"/>
      <c r="B1073" s="486"/>
      <c r="C1073" s="486"/>
      <c r="D1073" s="486"/>
      <c r="E1073" s="486"/>
      <c r="F1073" s="486"/>
      <c r="G1073" s="486"/>
      <c r="H1073" s="486"/>
      <c r="I1073" s="486"/>
      <c r="J1073" s="486"/>
      <c r="K1073" s="486"/>
      <c r="L1073" s="486"/>
      <c r="M1073" s="486"/>
      <c r="N1073" s="486"/>
      <c r="O1073" s="486"/>
      <c r="P1073" s="486"/>
      <c r="Q1073" s="486"/>
      <c r="R1073" s="486"/>
      <c r="S1073" s="487"/>
      <c r="T1073" s="485"/>
      <c r="U1073" s="486"/>
      <c r="V1073" s="486"/>
      <c r="W1073" s="486"/>
      <c r="X1073" s="486"/>
      <c r="Y1073" s="486"/>
      <c r="Z1073" s="486"/>
      <c r="AA1073" s="486"/>
      <c r="AB1073" s="486"/>
      <c r="AC1073" s="486"/>
      <c r="AD1073" s="486"/>
      <c r="AE1073" s="486"/>
      <c r="AF1073" s="487"/>
      <c r="AG1073" s="883" t="s">
        <v>1422</v>
      </c>
      <c r="AH1073" s="884"/>
      <c r="AI1073" s="884"/>
      <c r="AJ1073" s="884"/>
      <c r="AK1073" s="884"/>
      <c r="AL1073" s="884"/>
      <c r="AM1073" s="884"/>
      <c r="AN1073" s="884"/>
      <c r="AO1073" s="884"/>
      <c r="AP1073" s="884"/>
      <c r="AQ1073" s="884"/>
      <c r="AR1073" s="884"/>
      <c r="AS1073" s="884"/>
      <c r="AT1073" s="884"/>
      <c r="AU1073" s="884"/>
      <c r="AV1073" s="884"/>
      <c r="AW1073" s="884"/>
      <c r="AX1073" s="884"/>
      <c r="AY1073" s="884"/>
      <c r="AZ1073" s="884"/>
      <c r="BA1073" s="884"/>
      <c r="BB1073" s="885"/>
      <c r="BC1073" s="480"/>
      <c r="BD1073" s="480"/>
      <c r="BE1073" s="480"/>
      <c r="BF1073" s="480"/>
      <c r="BG1073" s="480"/>
    </row>
    <row r="1074" spans="1:59" ht="12.6" customHeight="1">
      <c r="A1074" s="869" t="s">
        <v>1727</v>
      </c>
      <c r="B1074" s="869"/>
      <c r="C1074" s="869"/>
      <c r="D1074" s="869"/>
      <c r="E1074" s="869"/>
      <c r="F1074" s="869"/>
      <c r="G1074" s="869"/>
      <c r="H1074" s="869"/>
      <c r="I1074" s="869"/>
      <c r="J1074" s="869"/>
      <c r="K1074" s="869"/>
      <c r="L1074" s="869"/>
      <c r="M1074" s="869"/>
      <c r="N1074" s="869"/>
      <c r="O1074" s="869"/>
      <c r="P1074" s="869"/>
      <c r="Q1074" s="869"/>
      <c r="R1074" s="869"/>
      <c r="S1074" s="870"/>
      <c r="T1074" s="866">
        <v>400211</v>
      </c>
      <c r="U1074" s="866"/>
      <c r="V1074" s="866"/>
      <c r="W1074" s="866"/>
      <c r="X1074" s="866"/>
      <c r="Y1074" s="866"/>
      <c r="Z1074" s="866"/>
      <c r="AA1074" s="866"/>
      <c r="AB1074" s="866"/>
      <c r="AC1074" s="866"/>
      <c r="AD1074" s="866"/>
      <c r="AE1074" s="866"/>
      <c r="AF1074" s="866"/>
      <c r="AG1074" s="866">
        <v>381532</v>
      </c>
      <c r="AH1074" s="866"/>
      <c r="AI1074" s="866"/>
      <c r="AJ1074" s="866"/>
      <c r="AK1074" s="866"/>
      <c r="AL1074" s="866"/>
      <c r="AM1074" s="866"/>
      <c r="AN1074" s="866"/>
      <c r="AO1074" s="866"/>
      <c r="AP1074" s="866"/>
      <c r="AQ1074" s="866"/>
      <c r="AR1074" s="866"/>
      <c r="AS1074" s="866"/>
      <c r="AT1074" s="866"/>
      <c r="AU1074" s="866"/>
      <c r="AV1074" s="866"/>
      <c r="AW1074" s="866"/>
      <c r="AX1074" s="866"/>
      <c r="AY1074" s="866"/>
      <c r="AZ1074" s="866"/>
      <c r="BA1074" s="866"/>
      <c r="BB1074" s="867"/>
      <c r="BC1074" s="480"/>
      <c r="BD1074" s="480"/>
      <c r="BE1074" s="480"/>
      <c r="BF1074" s="480"/>
      <c r="BG1074" s="480"/>
    </row>
    <row r="1075" spans="1:59" ht="12.6" customHeight="1">
      <c r="A1075" s="488" t="s">
        <v>1728</v>
      </c>
      <c r="B1075" s="489"/>
      <c r="C1075" s="489"/>
      <c r="D1075" s="489"/>
      <c r="E1075" s="489"/>
      <c r="F1075" s="489"/>
      <c r="G1075" s="489"/>
      <c r="H1075" s="489"/>
      <c r="I1075" s="489"/>
      <c r="J1075" s="489"/>
      <c r="K1075" s="489"/>
      <c r="L1075" s="489"/>
      <c r="M1075" s="489"/>
      <c r="N1075" s="489"/>
      <c r="O1075" s="489"/>
      <c r="P1075" s="489"/>
      <c r="Q1075" s="489"/>
      <c r="R1075" s="489"/>
      <c r="S1075" s="490"/>
      <c r="T1075" s="871"/>
      <c r="U1075" s="872"/>
      <c r="V1075" s="872"/>
      <c r="W1075" s="872"/>
      <c r="X1075" s="872"/>
      <c r="Y1075" s="872"/>
      <c r="Z1075" s="872"/>
      <c r="AA1075" s="872"/>
      <c r="AB1075" s="872"/>
      <c r="AC1075" s="872"/>
      <c r="AD1075" s="872"/>
      <c r="AE1075" s="872"/>
      <c r="AF1075" s="873"/>
      <c r="AG1075" s="868"/>
      <c r="AH1075" s="868"/>
      <c r="AI1075" s="868"/>
      <c r="AJ1075" s="868"/>
      <c r="AK1075" s="868"/>
      <c r="AL1075" s="868"/>
      <c r="AM1075" s="868"/>
      <c r="AN1075" s="868"/>
      <c r="AO1075" s="868"/>
      <c r="AP1075" s="868"/>
      <c r="AQ1075" s="868"/>
      <c r="AR1075" s="868"/>
      <c r="AS1075" s="868"/>
      <c r="AT1075" s="868"/>
      <c r="AU1075" s="868"/>
      <c r="AV1075" s="868"/>
      <c r="AW1075" s="868"/>
      <c r="AX1075" s="868"/>
      <c r="AY1075" s="868"/>
      <c r="AZ1075" s="868"/>
      <c r="BA1075" s="868"/>
      <c r="BB1075" s="868"/>
      <c r="BC1075" s="480"/>
      <c r="BD1075" s="480"/>
      <c r="BE1075" s="480"/>
      <c r="BF1075" s="480"/>
      <c r="BG1075" s="480"/>
    </row>
    <row r="1076" spans="1:59" ht="12.6" customHeight="1">
      <c r="A1076" s="491" t="s">
        <v>1729</v>
      </c>
      <c r="B1076" s="492"/>
      <c r="C1076" s="492"/>
      <c r="D1076" s="492"/>
      <c r="E1076" s="492"/>
      <c r="F1076" s="492"/>
      <c r="G1076" s="492"/>
      <c r="H1076" s="492"/>
      <c r="I1076" s="492"/>
      <c r="J1076" s="492"/>
      <c r="K1076" s="492"/>
      <c r="L1076" s="492"/>
      <c r="M1076" s="492"/>
      <c r="N1076" s="492"/>
      <c r="O1076" s="492"/>
      <c r="P1076" s="492"/>
      <c r="Q1076" s="492"/>
      <c r="R1076" s="492"/>
      <c r="S1076" s="493"/>
      <c r="T1076" s="874"/>
      <c r="U1076" s="875"/>
      <c r="V1076" s="875"/>
      <c r="W1076" s="875"/>
      <c r="X1076" s="875"/>
      <c r="Y1076" s="875"/>
      <c r="Z1076" s="875"/>
      <c r="AA1076" s="875"/>
      <c r="AB1076" s="875"/>
      <c r="AC1076" s="875"/>
      <c r="AD1076" s="875"/>
      <c r="AE1076" s="875"/>
      <c r="AF1076" s="876"/>
      <c r="AG1076" s="868"/>
      <c r="AH1076" s="868"/>
      <c r="AI1076" s="868"/>
      <c r="AJ1076" s="868"/>
      <c r="AK1076" s="868"/>
      <c r="AL1076" s="868"/>
      <c r="AM1076" s="868"/>
      <c r="AN1076" s="868"/>
      <c r="AO1076" s="868"/>
      <c r="AP1076" s="868"/>
      <c r="AQ1076" s="868"/>
      <c r="AR1076" s="868"/>
      <c r="AS1076" s="868"/>
      <c r="AT1076" s="868"/>
      <c r="AU1076" s="868"/>
      <c r="AV1076" s="868"/>
      <c r="AW1076" s="868"/>
      <c r="AX1076" s="868"/>
      <c r="AY1076" s="868"/>
      <c r="AZ1076" s="868"/>
      <c r="BA1076" s="868"/>
      <c r="BB1076" s="868"/>
      <c r="BC1076" s="480"/>
      <c r="BD1076" s="480"/>
      <c r="BE1076" s="480"/>
      <c r="BF1076" s="480"/>
      <c r="BG1076" s="480"/>
    </row>
    <row r="1077" spans="1:59" ht="12.6" customHeight="1">
      <c r="A1077" s="488" t="s">
        <v>1728</v>
      </c>
      <c r="B1077" s="489"/>
      <c r="C1077" s="489"/>
      <c r="D1077" s="489"/>
      <c r="E1077" s="489"/>
      <c r="F1077" s="489"/>
      <c r="G1077" s="489"/>
      <c r="H1077" s="489"/>
      <c r="I1077" s="489"/>
      <c r="J1077" s="489"/>
      <c r="K1077" s="489"/>
      <c r="L1077" s="489"/>
      <c r="M1077" s="489"/>
      <c r="N1077" s="489"/>
      <c r="O1077" s="489"/>
      <c r="P1077" s="489"/>
      <c r="Q1077" s="489"/>
      <c r="R1077" s="489"/>
      <c r="S1077" s="490"/>
      <c r="T1077" s="868">
        <f>SUM(T1074-T1075)</f>
        <v>400211</v>
      </c>
      <c r="U1077" s="868"/>
      <c r="V1077" s="868"/>
      <c r="W1077" s="868"/>
      <c r="X1077" s="868"/>
      <c r="Y1077" s="868"/>
      <c r="Z1077" s="868"/>
      <c r="AA1077" s="868"/>
      <c r="AB1077" s="868"/>
      <c r="AC1077" s="868"/>
      <c r="AD1077" s="868"/>
      <c r="AE1077" s="868"/>
      <c r="AF1077" s="868"/>
      <c r="AG1077" s="868">
        <f>SUM(AG1074-AG1075)</f>
        <v>381532</v>
      </c>
      <c r="AH1077" s="868"/>
      <c r="AI1077" s="868"/>
      <c r="AJ1077" s="868"/>
      <c r="AK1077" s="868"/>
      <c r="AL1077" s="868"/>
      <c r="AM1077" s="868"/>
      <c r="AN1077" s="868"/>
      <c r="AO1077" s="868"/>
      <c r="AP1077" s="868"/>
      <c r="AQ1077" s="868"/>
      <c r="AR1077" s="868"/>
      <c r="AS1077" s="868"/>
      <c r="AT1077" s="868"/>
      <c r="AU1077" s="868"/>
      <c r="AV1077" s="868"/>
      <c r="AW1077" s="868"/>
      <c r="AX1077" s="868"/>
      <c r="AY1077" s="868"/>
      <c r="AZ1077" s="868"/>
      <c r="BA1077" s="868"/>
      <c r="BB1077" s="868"/>
      <c r="BC1077" s="480"/>
      <c r="BD1077" s="480"/>
      <c r="BE1077" s="480"/>
      <c r="BF1077" s="480"/>
      <c r="BG1077" s="480"/>
    </row>
    <row r="1078" spans="1:59" ht="12.6" customHeight="1">
      <c r="A1078" s="491" t="s">
        <v>1730</v>
      </c>
      <c r="B1078" s="492"/>
      <c r="C1078" s="492"/>
      <c r="D1078" s="492"/>
      <c r="E1078" s="492"/>
      <c r="F1078" s="492"/>
      <c r="G1078" s="492"/>
      <c r="H1078" s="492"/>
      <c r="I1078" s="492"/>
      <c r="J1078" s="492"/>
      <c r="K1078" s="492"/>
      <c r="L1078" s="492"/>
      <c r="M1078" s="492"/>
      <c r="N1078" s="492"/>
      <c r="O1078" s="492"/>
      <c r="P1078" s="492"/>
      <c r="Q1078" s="492"/>
      <c r="R1078" s="492"/>
      <c r="S1078" s="493"/>
      <c r="T1078" s="868"/>
      <c r="U1078" s="868"/>
      <c r="V1078" s="868"/>
      <c r="W1078" s="868"/>
      <c r="X1078" s="868"/>
      <c r="Y1078" s="868"/>
      <c r="Z1078" s="868"/>
      <c r="AA1078" s="868"/>
      <c r="AB1078" s="868"/>
      <c r="AC1078" s="868"/>
      <c r="AD1078" s="868"/>
      <c r="AE1078" s="868"/>
      <c r="AF1078" s="868"/>
      <c r="AG1078" s="868"/>
      <c r="AH1078" s="868"/>
      <c r="AI1078" s="868"/>
      <c r="AJ1078" s="868"/>
      <c r="AK1078" s="868"/>
      <c r="AL1078" s="868"/>
      <c r="AM1078" s="868"/>
      <c r="AN1078" s="868"/>
      <c r="AO1078" s="868"/>
      <c r="AP1078" s="868"/>
      <c r="AQ1078" s="868"/>
      <c r="AR1078" s="868"/>
      <c r="AS1078" s="868"/>
      <c r="AT1078" s="868"/>
      <c r="AU1078" s="868"/>
      <c r="AV1078" s="868"/>
      <c r="AW1078" s="868"/>
      <c r="AX1078" s="868"/>
      <c r="AY1078" s="868"/>
      <c r="AZ1078" s="868"/>
      <c r="BA1078" s="868"/>
      <c r="BB1078" s="868"/>
      <c r="BC1078" s="480"/>
      <c r="BD1078" s="480"/>
      <c r="BE1078" s="480"/>
      <c r="BF1078" s="480"/>
      <c r="BG1078" s="480"/>
    </row>
    <row r="1079" spans="1:59" ht="12.6" customHeight="1">
      <c r="A1079" s="494" t="s">
        <v>1731</v>
      </c>
      <c r="B1079" s="495"/>
      <c r="C1079" s="495"/>
      <c r="D1079" s="495"/>
      <c r="E1079" s="495"/>
      <c r="F1079" s="495"/>
      <c r="G1079" s="495"/>
      <c r="H1079" s="495"/>
      <c r="I1079" s="495"/>
      <c r="J1079" s="495"/>
      <c r="K1079" s="495"/>
      <c r="L1079" s="495"/>
      <c r="M1079" s="495"/>
      <c r="N1079" s="495"/>
      <c r="O1079" s="495"/>
      <c r="P1079" s="495"/>
      <c r="Q1079" s="495"/>
      <c r="R1079" s="495"/>
      <c r="S1079" s="496"/>
      <c r="T1079" s="866">
        <v>1981530</v>
      </c>
      <c r="U1079" s="866"/>
      <c r="V1079" s="866"/>
      <c r="W1079" s="866"/>
      <c r="X1079" s="866"/>
      <c r="Y1079" s="866"/>
      <c r="Z1079" s="866"/>
      <c r="AA1079" s="866"/>
      <c r="AB1079" s="866"/>
      <c r="AC1079" s="866"/>
      <c r="AD1079" s="866"/>
      <c r="AE1079" s="866"/>
      <c r="AF1079" s="866"/>
      <c r="AG1079" s="866">
        <v>2866419</v>
      </c>
      <c r="AH1079" s="866"/>
      <c r="AI1079" s="866"/>
      <c r="AJ1079" s="866"/>
      <c r="AK1079" s="866"/>
      <c r="AL1079" s="866"/>
      <c r="AM1079" s="866"/>
      <c r="AN1079" s="866"/>
      <c r="AO1079" s="866"/>
      <c r="AP1079" s="866"/>
      <c r="AQ1079" s="866"/>
      <c r="AR1079" s="866"/>
      <c r="AS1079" s="866"/>
      <c r="AT1079" s="866"/>
      <c r="AU1079" s="866"/>
      <c r="AV1079" s="866"/>
      <c r="AW1079" s="866"/>
      <c r="AX1079" s="866"/>
      <c r="AY1079" s="866"/>
      <c r="AZ1079" s="866"/>
      <c r="BA1079" s="866"/>
      <c r="BB1079" s="867"/>
      <c r="BC1079" s="480"/>
      <c r="BD1079" s="480"/>
      <c r="BE1079" s="480"/>
      <c r="BF1079" s="480"/>
      <c r="BG1079" s="480"/>
    </row>
    <row r="1080" spans="1:59" ht="12.6" customHeight="1">
      <c r="A1080" s="488" t="s">
        <v>1728</v>
      </c>
      <c r="B1080" s="489"/>
      <c r="C1080" s="489"/>
      <c r="D1080" s="489"/>
      <c r="E1080" s="489"/>
      <c r="F1080" s="489"/>
      <c r="G1080" s="489"/>
      <c r="H1080" s="489"/>
      <c r="I1080" s="489"/>
      <c r="J1080" s="489"/>
      <c r="K1080" s="489"/>
      <c r="L1080" s="489"/>
      <c r="M1080" s="489"/>
      <c r="N1080" s="489"/>
      <c r="O1080" s="489"/>
      <c r="P1080" s="489"/>
      <c r="Q1080" s="489"/>
      <c r="R1080" s="489"/>
      <c r="S1080" s="490"/>
      <c r="T1080" s="868">
        <v>1981530</v>
      </c>
      <c r="U1080" s="868"/>
      <c r="V1080" s="868"/>
      <c r="W1080" s="868"/>
      <c r="X1080" s="868"/>
      <c r="Y1080" s="868"/>
      <c r="Z1080" s="868"/>
      <c r="AA1080" s="868"/>
      <c r="AB1080" s="868"/>
      <c r="AC1080" s="868"/>
      <c r="AD1080" s="868"/>
      <c r="AE1080" s="868"/>
      <c r="AF1080" s="868"/>
      <c r="AG1080" s="868">
        <v>2866419</v>
      </c>
      <c r="AH1080" s="868"/>
      <c r="AI1080" s="868"/>
      <c r="AJ1080" s="868"/>
      <c r="AK1080" s="868"/>
      <c r="AL1080" s="868"/>
      <c r="AM1080" s="868"/>
      <c r="AN1080" s="868"/>
      <c r="AO1080" s="868"/>
      <c r="AP1080" s="868"/>
      <c r="AQ1080" s="868"/>
      <c r="AR1080" s="868"/>
      <c r="AS1080" s="868"/>
      <c r="AT1080" s="868"/>
      <c r="AU1080" s="868"/>
      <c r="AV1080" s="868"/>
      <c r="AW1080" s="868"/>
      <c r="AX1080" s="868"/>
      <c r="AY1080" s="868"/>
      <c r="AZ1080" s="868"/>
      <c r="BA1080" s="868"/>
      <c r="BB1080" s="868"/>
      <c r="BC1080" s="480"/>
      <c r="BD1080" s="480"/>
      <c r="BE1080" s="480"/>
      <c r="BF1080" s="480"/>
      <c r="BG1080" s="480"/>
    </row>
    <row r="1081" spans="1:59" ht="12.6" customHeight="1">
      <c r="A1081" s="491" t="s">
        <v>1732</v>
      </c>
      <c r="B1081" s="492"/>
      <c r="C1081" s="492"/>
      <c r="D1081" s="492"/>
      <c r="E1081" s="492"/>
      <c r="F1081" s="492"/>
      <c r="G1081" s="492"/>
      <c r="H1081" s="492"/>
      <c r="I1081" s="492"/>
      <c r="J1081" s="492"/>
      <c r="K1081" s="492"/>
      <c r="L1081" s="492"/>
      <c r="M1081" s="492"/>
      <c r="N1081" s="492"/>
      <c r="O1081" s="492"/>
      <c r="P1081" s="492"/>
      <c r="Q1081" s="492"/>
      <c r="R1081" s="492"/>
      <c r="S1081" s="493"/>
      <c r="T1081" s="868"/>
      <c r="U1081" s="868"/>
      <c r="V1081" s="868"/>
      <c r="W1081" s="868"/>
      <c r="X1081" s="868"/>
      <c r="Y1081" s="868"/>
      <c r="Z1081" s="868"/>
      <c r="AA1081" s="868"/>
      <c r="AB1081" s="868"/>
      <c r="AC1081" s="868"/>
      <c r="AD1081" s="868"/>
      <c r="AE1081" s="868"/>
      <c r="AF1081" s="868"/>
      <c r="AG1081" s="868"/>
      <c r="AH1081" s="868"/>
      <c r="AI1081" s="868"/>
      <c r="AJ1081" s="868"/>
      <c r="AK1081" s="868"/>
      <c r="AL1081" s="868"/>
      <c r="AM1081" s="868"/>
      <c r="AN1081" s="868"/>
      <c r="AO1081" s="868"/>
      <c r="AP1081" s="868"/>
      <c r="AQ1081" s="868"/>
      <c r="AR1081" s="868"/>
      <c r="AS1081" s="868"/>
      <c r="AT1081" s="868"/>
      <c r="AU1081" s="868"/>
      <c r="AV1081" s="868"/>
      <c r="AW1081" s="868"/>
      <c r="AX1081" s="868"/>
      <c r="AY1081" s="868"/>
      <c r="AZ1081" s="868"/>
      <c r="BA1081" s="868"/>
      <c r="BB1081" s="868"/>
      <c r="BC1081" s="480"/>
      <c r="BD1081" s="480"/>
      <c r="BE1081" s="480"/>
      <c r="BF1081" s="480"/>
      <c r="BG1081" s="480"/>
    </row>
    <row r="1082" spans="1:59" ht="12.6" customHeight="1">
      <c r="A1082" s="497" t="s">
        <v>1733</v>
      </c>
      <c r="B1082" s="495"/>
      <c r="C1082" s="495"/>
      <c r="D1082" s="495"/>
      <c r="E1082" s="495"/>
      <c r="F1082" s="495"/>
      <c r="G1082" s="495"/>
      <c r="H1082" s="495"/>
      <c r="I1082" s="495"/>
      <c r="J1082" s="495"/>
      <c r="K1082" s="495"/>
      <c r="L1082" s="495"/>
      <c r="M1082" s="495"/>
      <c r="N1082" s="495"/>
      <c r="O1082" s="495"/>
      <c r="P1082" s="495"/>
      <c r="Q1082" s="495"/>
      <c r="R1082" s="495"/>
      <c r="S1082" s="496"/>
      <c r="T1082" s="868"/>
      <c r="U1082" s="868"/>
      <c r="V1082" s="868"/>
      <c r="W1082" s="868"/>
      <c r="X1082" s="868"/>
      <c r="Y1082" s="868"/>
      <c r="Z1082" s="868"/>
      <c r="AA1082" s="868"/>
      <c r="AB1082" s="868"/>
      <c r="AC1082" s="868"/>
      <c r="AD1082" s="868"/>
      <c r="AE1082" s="868"/>
      <c r="AF1082" s="868"/>
      <c r="AG1082" s="868"/>
      <c r="AH1082" s="868"/>
      <c r="AI1082" s="868"/>
      <c r="AJ1082" s="868"/>
      <c r="AK1082" s="868"/>
      <c r="AL1082" s="868"/>
      <c r="AM1082" s="868"/>
      <c r="AN1082" s="868"/>
      <c r="AO1082" s="868"/>
      <c r="AP1082" s="868"/>
      <c r="AQ1082" s="868"/>
      <c r="AR1082" s="868"/>
      <c r="AS1082" s="868"/>
      <c r="AT1082" s="868"/>
      <c r="AU1082" s="868"/>
      <c r="AV1082" s="868"/>
      <c r="AW1082" s="868"/>
      <c r="AX1082" s="868"/>
      <c r="AY1082" s="868"/>
      <c r="AZ1082" s="868"/>
      <c r="BA1082" s="868"/>
      <c r="BB1082" s="868"/>
      <c r="BC1082" s="480"/>
      <c r="BD1082" s="480"/>
      <c r="BE1082" s="480"/>
      <c r="BF1082" s="480"/>
      <c r="BG1082" s="480"/>
    </row>
    <row r="1083" spans="1:59" ht="12.6" customHeight="1">
      <c r="A1083" s="479" t="s">
        <v>4847</v>
      </c>
      <c r="B1083" s="480"/>
      <c r="C1083" s="480"/>
      <c r="D1083" s="480"/>
      <c r="E1083" s="480"/>
      <c r="F1083" s="480"/>
      <c r="G1083" s="480"/>
      <c r="H1083" s="480"/>
      <c r="I1083" s="480"/>
      <c r="J1083" s="480"/>
      <c r="K1083" s="480"/>
      <c r="L1083" s="480"/>
      <c r="M1083" s="480"/>
      <c r="N1083" s="480"/>
      <c r="O1083" s="480"/>
      <c r="P1083" s="480"/>
      <c r="Q1083" s="480"/>
      <c r="R1083" s="480"/>
      <c r="S1083" s="480"/>
      <c r="T1083" s="480"/>
      <c r="U1083" s="480"/>
      <c r="V1083" s="480"/>
      <c r="W1083" s="480"/>
      <c r="X1083" s="480"/>
      <c r="Y1083" s="480"/>
      <c r="Z1083" s="480"/>
      <c r="AA1083" s="480"/>
      <c r="AB1083" s="480"/>
      <c r="AC1083" s="480"/>
      <c r="AD1083" s="480"/>
      <c r="AE1083" s="480"/>
      <c r="AF1083" s="480"/>
      <c r="AG1083" s="480"/>
      <c r="AH1083" s="480"/>
      <c r="AI1083" s="480"/>
      <c r="AJ1083" s="480"/>
      <c r="AK1083" s="480"/>
      <c r="AL1083" s="480"/>
      <c r="AM1083" s="480"/>
      <c r="AN1083" s="480"/>
      <c r="AO1083" s="480"/>
      <c r="AP1083" s="480"/>
      <c r="AQ1083" s="480"/>
      <c r="AR1083" s="480"/>
      <c r="AS1083" s="480"/>
      <c r="AT1083" s="480"/>
      <c r="AU1083" s="480"/>
      <c r="AV1083" s="480"/>
      <c r="AW1083" s="480"/>
      <c r="AX1083" s="480"/>
      <c r="AY1083" s="480"/>
      <c r="AZ1083" s="480"/>
      <c r="BA1083" s="480"/>
      <c r="BB1083" s="480"/>
      <c r="BC1083" s="480"/>
      <c r="BD1083" s="480"/>
      <c r="BE1083" s="480"/>
      <c r="BF1083" s="480"/>
      <c r="BG1083" s="480"/>
    </row>
    <row r="1084" spans="1:59" ht="15" customHeight="1">
      <c r="A1084" s="862"/>
      <c r="B1084" s="863"/>
      <c r="C1084" s="863"/>
      <c r="D1084" s="863"/>
      <c r="E1084" s="863"/>
      <c r="F1084" s="863"/>
      <c r="G1084" s="863"/>
      <c r="H1084" s="863"/>
      <c r="I1084" s="863"/>
      <c r="J1084" s="863"/>
      <c r="K1084" s="863"/>
      <c r="L1084" s="863"/>
      <c r="M1084" s="863"/>
      <c r="N1084" s="863"/>
      <c r="O1084" s="863"/>
      <c r="P1084" s="863"/>
      <c r="Q1084" s="863"/>
      <c r="R1084" s="863"/>
      <c r="S1084" s="863"/>
      <c r="T1084" s="863"/>
      <c r="U1084" s="863"/>
      <c r="V1084" s="863"/>
      <c r="W1084" s="863"/>
      <c r="X1084" s="863"/>
      <c r="Y1084" s="863"/>
      <c r="Z1084" s="863"/>
      <c r="AA1084" s="863"/>
      <c r="AB1084" s="863"/>
      <c r="AC1084" s="863"/>
      <c r="AD1084" s="863"/>
      <c r="AE1084" s="863"/>
      <c r="AF1084" s="863"/>
      <c r="AG1084" s="863"/>
      <c r="AH1084" s="863"/>
      <c r="AI1084" s="863"/>
      <c r="AJ1084" s="863"/>
      <c r="AK1084" s="863"/>
      <c r="AL1084" s="863"/>
      <c r="AM1084" s="863"/>
      <c r="AN1084" s="863"/>
      <c r="AO1084" s="863"/>
      <c r="AP1084" s="863"/>
      <c r="AQ1084" s="863"/>
      <c r="AR1084" s="863"/>
      <c r="AS1084" s="863"/>
      <c r="AT1084" s="863"/>
      <c r="AU1084" s="863"/>
      <c r="AV1084" s="863"/>
      <c r="AW1084" s="863"/>
      <c r="AX1084" s="863"/>
      <c r="AY1084" s="481"/>
      <c r="AZ1084" s="481"/>
      <c r="BA1084" s="481"/>
      <c r="BB1084" s="481"/>
      <c r="BC1084" s="480"/>
      <c r="BD1084" s="480"/>
      <c r="BE1084" s="480"/>
      <c r="BF1084" s="480"/>
      <c r="BG1084" s="480"/>
    </row>
    <row r="1085" spans="1:59" ht="15" customHeight="1">
      <c r="A1085" s="864"/>
      <c r="B1085" s="865"/>
      <c r="C1085" s="865"/>
      <c r="D1085" s="865"/>
      <c r="E1085" s="865"/>
      <c r="F1085" s="865"/>
      <c r="G1085" s="865"/>
      <c r="H1085" s="865"/>
      <c r="I1085" s="865"/>
      <c r="J1085" s="865"/>
      <c r="K1085" s="865"/>
      <c r="L1085" s="865"/>
      <c r="M1085" s="865"/>
      <c r="N1085" s="865"/>
      <c r="O1085" s="865"/>
      <c r="P1085" s="865"/>
      <c r="Q1085" s="865"/>
      <c r="R1085" s="865"/>
      <c r="S1085" s="865"/>
      <c r="T1085" s="865"/>
      <c r="U1085" s="865"/>
      <c r="V1085" s="865"/>
      <c r="W1085" s="865"/>
      <c r="X1085" s="865"/>
      <c r="Y1085" s="865"/>
      <c r="Z1085" s="865"/>
      <c r="AA1085" s="865"/>
      <c r="AB1085" s="865"/>
      <c r="AC1085" s="865"/>
      <c r="AD1085" s="865"/>
      <c r="AE1085" s="865"/>
      <c r="AF1085" s="865"/>
      <c r="AG1085" s="865"/>
      <c r="AH1085" s="865"/>
      <c r="AI1085" s="865"/>
      <c r="AJ1085" s="865"/>
      <c r="AK1085" s="865"/>
      <c r="AL1085" s="865"/>
      <c r="AM1085" s="865"/>
      <c r="AN1085" s="865"/>
      <c r="AO1085" s="865"/>
      <c r="AP1085" s="865"/>
      <c r="AQ1085" s="865"/>
      <c r="AR1085" s="865"/>
      <c r="AS1085" s="865"/>
      <c r="AT1085" s="865"/>
      <c r="AU1085" s="865"/>
      <c r="AV1085" s="865"/>
      <c r="AW1085" s="865"/>
      <c r="AX1085" s="865"/>
      <c r="AY1085" s="481"/>
      <c r="AZ1085" s="481"/>
      <c r="BA1085" s="481"/>
      <c r="BB1085" s="481"/>
      <c r="BC1085" s="480"/>
      <c r="BD1085" s="480"/>
      <c r="BE1085" s="480"/>
      <c r="BF1085" s="480"/>
      <c r="BG1085" s="480"/>
    </row>
    <row r="1086" spans="1:59" s="103" customFormat="1" ht="12" customHeight="1">
      <c r="A1086" s="498"/>
      <c r="B1086" s="498"/>
      <c r="C1086" s="498"/>
      <c r="D1086" s="498"/>
      <c r="E1086" s="498"/>
      <c r="F1086" s="498"/>
      <c r="G1086" s="498"/>
      <c r="H1086" s="498"/>
      <c r="I1086" s="498"/>
      <c r="J1086" s="498"/>
      <c r="K1086" s="498"/>
      <c r="L1086" s="498"/>
      <c r="M1086" s="498"/>
      <c r="N1086" s="498"/>
      <c r="O1086" s="498"/>
      <c r="P1086" s="498"/>
      <c r="Q1086" s="498"/>
      <c r="R1086" s="498"/>
      <c r="S1086" s="498"/>
      <c r="T1086" s="498"/>
      <c r="U1086" s="498"/>
      <c r="V1086" s="498"/>
      <c r="W1086" s="498"/>
      <c r="X1086" s="498"/>
      <c r="Y1086" s="498"/>
      <c r="Z1086" s="498"/>
      <c r="AA1086" s="498"/>
      <c r="AB1086" s="498"/>
      <c r="AC1086" s="498"/>
      <c r="AD1086" s="498"/>
      <c r="AE1086" s="498"/>
      <c r="AF1086" s="498"/>
      <c r="AG1086" s="498"/>
      <c r="AH1086" s="498"/>
      <c r="AI1086" s="498"/>
      <c r="AJ1086" s="498"/>
      <c r="AK1086" s="498"/>
      <c r="AL1086" s="498"/>
      <c r="AM1086" s="498"/>
      <c r="AN1086" s="498"/>
      <c r="AO1086" s="498"/>
      <c r="AP1086" s="498"/>
      <c r="AQ1086" s="498"/>
      <c r="AR1086" s="498"/>
      <c r="AS1086" s="498"/>
      <c r="AT1086" s="498"/>
      <c r="AU1086" s="498"/>
      <c r="AV1086" s="498"/>
      <c r="AW1086" s="498"/>
      <c r="AX1086" s="498"/>
      <c r="AY1086" s="498"/>
      <c r="AZ1086" s="498"/>
      <c r="BA1086" s="498"/>
      <c r="BB1086" s="498"/>
      <c r="BC1086" s="498"/>
      <c r="BD1086" s="498"/>
      <c r="BE1086" s="498"/>
      <c r="BF1086" s="498"/>
      <c r="BG1086" s="498"/>
    </row>
    <row r="1087" spans="1:59" ht="27.75" customHeight="1">
      <c r="A1087" s="861" t="s">
        <v>4942</v>
      </c>
      <c r="B1087" s="861"/>
      <c r="C1087" s="861"/>
      <c r="D1087" s="861"/>
      <c r="E1087" s="861"/>
      <c r="F1087" s="861"/>
      <c r="G1087" s="861"/>
      <c r="H1087" s="861"/>
      <c r="I1087" s="861"/>
      <c r="J1087" s="861"/>
      <c r="K1087" s="861"/>
      <c r="L1087" s="861"/>
      <c r="M1087" s="861"/>
      <c r="N1087" s="861"/>
      <c r="O1087" s="861"/>
      <c r="P1087" s="861"/>
      <c r="Q1087" s="861"/>
      <c r="R1087" s="861"/>
      <c r="S1087" s="861"/>
      <c r="T1087" s="861"/>
      <c r="U1087" s="861"/>
      <c r="V1087" s="861"/>
      <c r="W1087" s="861"/>
      <c r="X1087" s="861"/>
      <c r="Y1087" s="861"/>
      <c r="Z1087" s="861"/>
      <c r="AA1087" s="861"/>
      <c r="AB1087" s="861"/>
      <c r="AC1087" s="861"/>
      <c r="AD1087" s="861"/>
      <c r="AE1087" s="861"/>
      <c r="AF1087" s="861"/>
      <c r="AG1087" s="861"/>
      <c r="AH1087" s="861"/>
      <c r="AI1087" s="861"/>
      <c r="AJ1087" s="861"/>
      <c r="AK1087" s="861"/>
      <c r="AL1087" s="861"/>
      <c r="AM1087" s="861"/>
      <c r="AN1087" s="861"/>
      <c r="AO1087" s="861"/>
      <c r="AP1087" s="861"/>
      <c r="AQ1087" s="861"/>
      <c r="AR1087" s="861"/>
      <c r="AS1087" s="861"/>
      <c r="AT1087" s="861"/>
      <c r="AU1087" s="861"/>
      <c r="AV1087" s="861"/>
      <c r="AW1087" s="861"/>
      <c r="AX1087" s="861"/>
      <c r="AY1087" s="861"/>
      <c r="AZ1087" s="861"/>
      <c r="BA1087" s="861"/>
      <c r="BD1087" s="480"/>
      <c r="BE1087" s="480"/>
      <c r="BF1087" s="480"/>
      <c r="BG1087" s="480"/>
    </row>
    <row r="1088" spans="1:59" ht="12.6" customHeight="1">
      <c r="A1088" s="140"/>
    </row>
    <row r="1089" spans="1:54" ht="12.6" customHeight="1">
      <c r="A1089" s="182"/>
      <c r="B1089" s="183"/>
      <c r="C1089" s="183"/>
      <c r="D1089" s="183"/>
      <c r="E1089" s="183"/>
      <c r="F1089" s="183"/>
      <c r="G1089" s="183"/>
      <c r="H1089" s="183"/>
      <c r="I1089" s="183"/>
      <c r="J1089" s="183"/>
      <c r="K1089" s="183"/>
      <c r="L1089" s="183"/>
      <c r="M1089" s="183"/>
      <c r="N1089" s="183"/>
      <c r="O1089" s="183"/>
      <c r="P1089" s="183"/>
      <c r="Q1089" s="183"/>
      <c r="R1089" s="183"/>
      <c r="S1089" s="183"/>
      <c r="T1089" s="183"/>
      <c r="U1089" s="183"/>
      <c r="V1089" s="183"/>
      <c r="W1089" s="183"/>
      <c r="X1089" s="184"/>
      <c r="Y1089" s="182"/>
      <c r="Z1089" s="183"/>
      <c r="AA1089" s="183"/>
      <c r="AB1089" s="183"/>
      <c r="AC1089" s="183"/>
      <c r="AD1089" s="183"/>
      <c r="AE1089" s="183"/>
      <c r="AF1089" s="183"/>
      <c r="AG1089" s="114"/>
      <c r="AH1089" s="183"/>
      <c r="AI1089" s="183"/>
      <c r="AJ1089" s="183"/>
      <c r="AK1089" s="184"/>
      <c r="AL1089" s="678" t="s">
        <v>1634</v>
      </c>
      <c r="AM1089" s="679"/>
      <c r="AN1089" s="679"/>
      <c r="AO1089" s="679"/>
      <c r="AP1089" s="679"/>
      <c r="AQ1089" s="679"/>
      <c r="AR1089" s="679"/>
      <c r="AS1089" s="679"/>
      <c r="AT1089" s="679"/>
      <c r="AU1089" s="679"/>
      <c r="AV1089" s="679"/>
      <c r="AW1089" s="679"/>
      <c r="AX1089" s="679"/>
      <c r="AY1089" s="679"/>
      <c r="AZ1089" s="679"/>
      <c r="BA1089" s="679"/>
      <c r="BB1089" s="819"/>
    </row>
    <row r="1090" spans="1:54" ht="12.6" customHeight="1">
      <c r="A1090" s="580" t="s">
        <v>1253</v>
      </c>
      <c r="B1090" s="581"/>
      <c r="C1090" s="581"/>
      <c r="D1090" s="581"/>
      <c r="E1090" s="581"/>
      <c r="F1090" s="581"/>
      <c r="G1090" s="581"/>
      <c r="H1090" s="581"/>
      <c r="I1090" s="581"/>
      <c r="J1090" s="581"/>
      <c r="K1090" s="581"/>
      <c r="L1090" s="581"/>
      <c r="M1090" s="581"/>
      <c r="N1090" s="581"/>
      <c r="O1090" s="581"/>
      <c r="P1090" s="581"/>
      <c r="Q1090" s="581"/>
      <c r="R1090" s="581"/>
      <c r="S1090" s="581"/>
      <c r="T1090" s="581"/>
      <c r="U1090" s="581"/>
      <c r="V1090" s="581"/>
      <c r="W1090" s="581"/>
      <c r="X1090" s="582"/>
      <c r="Y1090" s="580" t="s">
        <v>1734</v>
      </c>
      <c r="Z1090" s="581"/>
      <c r="AA1090" s="581"/>
      <c r="AB1090" s="581"/>
      <c r="AC1090" s="581"/>
      <c r="AD1090" s="581"/>
      <c r="AE1090" s="581"/>
      <c r="AF1090" s="581"/>
      <c r="AG1090" s="581"/>
      <c r="AH1090" s="581"/>
      <c r="AI1090" s="581"/>
      <c r="AJ1090" s="581"/>
      <c r="AK1090" s="582"/>
      <c r="AL1090" s="580" t="s">
        <v>1635</v>
      </c>
      <c r="AM1090" s="581"/>
      <c r="AN1090" s="581"/>
      <c r="AO1090" s="581"/>
      <c r="AP1090" s="581"/>
      <c r="AQ1090" s="581"/>
      <c r="AR1090" s="581"/>
      <c r="AS1090" s="581"/>
      <c r="AT1090" s="581"/>
      <c r="AU1090" s="581"/>
      <c r="AV1090" s="581"/>
      <c r="AW1090" s="581"/>
      <c r="AX1090" s="581"/>
      <c r="AY1090" s="581"/>
      <c r="AZ1090" s="581"/>
      <c r="BA1090" s="581"/>
      <c r="BB1090" s="582"/>
    </row>
    <row r="1091" spans="1:54" ht="12.6" customHeight="1">
      <c r="A1091" s="116"/>
      <c r="B1091" s="195"/>
      <c r="C1091" s="195"/>
      <c r="D1091" s="195"/>
      <c r="E1091" s="195"/>
      <c r="F1091" s="195"/>
      <c r="G1091" s="195"/>
      <c r="H1091" s="195"/>
      <c r="I1091" s="195"/>
      <c r="J1091" s="195"/>
      <c r="K1091" s="195"/>
      <c r="L1091" s="195"/>
      <c r="M1091" s="195"/>
      <c r="N1091" s="195"/>
      <c r="O1091" s="195"/>
      <c r="P1091" s="195"/>
      <c r="Q1091" s="195"/>
      <c r="R1091" s="195"/>
      <c r="S1091" s="195"/>
      <c r="T1091" s="117"/>
      <c r="U1091" s="195"/>
      <c r="V1091" s="195"/>
      <c r="W1091" s="195"/>
      <c r="X1091" s="196"/>
      <c r="Y1091" s="583" t="s">
        <v>1422</v>
      </c>
      <c r="Z1091" s="584"/>
      <c r="AA1091" s="584"/>
      <c r="AB1091" s="584"/>
      <c r="AC1091" s="584"/>
      <c r="AD1091" s="584"/>
      <c r="AE1091" s="584"/>
      <c r="AF1091" s="584"/>
      <c r="AG1091" s="584"/>
      <c r="AH1091" s="584"/>
      <c r="AI1091" s="584"/>
      <c r="AJ1091" s="584"/>
      <c r="AK1091" s="585"/>
      <c r="AL1091" s="583" t="s">
        <v>1422</v>
      </c>
      <c r="AM1091" s="584"/>
      <c r="AN1091" s="584"/>
      <c r="AO1091" s="584"/>
      <c r="AP1091" s="584"/>
      <c r="AQ1091" s="584"/>
      <c r="AR1091" s="584"/>
      <c r="AS1091" s="584"/>
      <c r="AT1091" s="584"/>
      <c r="AU1091" s="584"/>
      <c r="AV1091" s="584"/>
      <c r="AW1091" s="584"/>
      <c r="AX1091" s="584"/>
      <c r="AY1091" s="584"/>
      <c r="AZ1091" s="584"/>
      <c r="BA1091" s="584"/>
      <c r="BB1091" s="585"/>
    </row>
    <row r="1092" spans="1:54" ht="12.6" customHeight="1">
      <c r="A1092" s="105" t="s">
        <v>1735</v>
      </c>
      <c r="B1092" s="103"/>
      <c r="C1092" s="103"/>
      <c r="D1092" s="103"/>
      <c r="E1092" s="103"/>
      <c r="F1092" s="103"/>
      <c r="G1092" s="103"/>
      <c r="H1092" s="103"/>
      <c r="I1092" s="103"/>
      <c r="J1092" s="103"/>
      <c r="K1092" s="103"/>
      <c r="L1092" s="103"/>
      <c r="M1092" s="103"/>
      <c r="N1092" s="103"/>
      <c r="O1092" s="103"/>
      <c r="P1092" s="103"/>
      <c r="Q1092" s="103"/>
      <c r="R1092" s="103"/>
      <c r="S1092" s="103"/>
      <c r="T1092" s="103"/>
      <c r="U1092" s="103"/>
      <c r="V1092" s="103"/>
      <c r="W1092" s="103"/>
      <c r="X1092" s="145"/>
      <c r="Y1092" s="815">
        <v>90058</v>
      </c>
      <c r="Z1092" s="815"/>
      <c r="AA1092" s="815"/>
      <c r="AB1092" s="815"/>
      <c r="AC1092" s="815"/>
      <c r="AD1092" s="815"/>
      <c r="AE1092" s="815"/>
      <c r="AF1092" s="815"/>
      <c r="AG1092" s="815"/>
      <c r="AH1092" s="815"/>
      <c r="AI1092" s="815"/>
      <c r="AJ1092" s="815"/>
      <c r="AK1092" s="815"/>
      <c r="AL1092" s="815">
        <v>48837</v>
      </c>
      <c r="AM1092" s="815"/>
      <c r="AN1092" s="815"/>
      <c r="AO1092" s="815"/>
      <c r="AP1092" s="815"/>
      <c r="AQ1092" s="815"/>
      <c r="AR1092" s="815"/>
      <c r="AS1092" s="815"/>
      <c r="AT1092" s="815"/>
      <c r="AU1092" s="815"/>
      <c r="AV1092" s="815"/>
      <c r="AW1092" s="815"/>
      <c r="AX1092" s="815"/>
      <c r="AY1092" s="815"/>
      <c r="AZ1092" s="815"/>
      <c r="BA1092" s="815"/>
      <c r="BB1092" s="815"/>
    </row>
    <row r="1093" spans="1:54" ht="12.6" customHeight="1">
      <c r="A1093" s="146" t="s">
        <v>1736</v>
      </c>
      <c r="B1093" s="117"/>
      <c r="C1093" s="117"/>
      <c r="D1093" s="117"/>
      <c r="E1093" s="117"/>
      <c r="F1093" s="117"/>
      <c r="G1093" s="117"/>
      <c r="H1093" s="117"/>
      <c r="I1093" s="117"/>
      <c r="J1093" s="117"/>
      <c r="K1093" s="117"/>
      <c r="L1093" s="117"/>
      <c r="M1093" s="117"/>
      <c r="N1093" s="117"/>
      <c r="O1093" s="117"/>
      <c r="P1093" s="117"/>
      <c r="Q1093" s="117"/>
      <c r="R1093" s="117"/>
      <c r="S1093" s="117"/>
      <c r="T1093" s="117"/>
      <c r="U1093" s="117"/>
      <c r="V1093" s="117"/>
      <c r="W1093" s="117"/>
      <c r="X1093" s="118"/>
      <c r="Y1093" s="608"/>
      <c r="Z1093" s="608"/>
      <c r="AA1093" s="608"/>
      <c r="AB1093" s="608"/>
      <c r="AC1093" s="608"/>
      <c r="AD1093" s="608"/>
      <c r="AE1093" s="608"/>
      <c r="AF1093" s="608"/>
      <c r="AG1093" s="608"/>
      <c r="AH1093" s="608"/>
      <c r="AI1093" s="608"/>
      <c r="AJ1093" s="608"/>
      <c r="AK1093" s="608"/>
      <c r="AL1093" s="608"/>
      <c r="AM1093" s="608"/>
      <c r="AN1093" s="608"/>
      <c r="AO1093" s="608"/>
      <c r="AP1093" s="608"/>
      <c r="AQ1093" s="608"/>
      <c r="AR1093" s="608"/>
      <c r="AS1093" s="608"/>
      <c r="AT1093" s="608"/>
      <c r="AU1093" s="608"/>
      <c r="AV1093" s="608"/>
      <c r="AW1093" s="608"/>
      <c r="AX1093" s="608"/>
      <c r="AY1093" s="608"/>
      <c r="AZ1093" s="608"/>
      <c r="BA1093" s="608"/>
      <c r="BB1093" s="608"/>
    </row>
    <row r="1094" spans="1:54" ht="12.6" customHeight="1">
      <c r="A1094" s="107" t="s">
        <v>1737</v>
      </c>
      <c r="B1094" s="108"/>
      <c r="C1094" s="108"/>
      <c r="D1094" s="108"/>
      <c r="E1094" s="108"/>
      <c r="F1094" s="108"/>
      <c r="G1094" s="108"/>
      <c r="H1094" s="108"/>
      <c r="I1094" s="108"/>
      <c r="J1094" s="108"/>
      <c r="K1094" s="108"/>
      <c r="L1094" s="108"/>
      <c r="M1094" s="108"/>
      <c r="N1094" s="108"/>
      <c r="O1094" s="108"/>
      <c r="P1094" s="108"/>
      <c r="Q1094" s="108"/>
      <c r="R1094" s="108"/>
      <c r="S1094" s="108"/>
      <c r="T1094" s="108"/>
      <c r="U1094" s="108"/>
      <c r="V1094" s="108"/>
      <c r="W1094" s="108"/>
      <c r="X1094" s="109"/>
      <c r="Y1094" s="608"/>
      <c r="Z1094" s="608"/>
      <c r="AA1094" s="608"/>
      <c r="AB1094" s="608"/>
      <c r="AC1094" s="608"/>
      <c r="AD1094" s="608"/>
      <c r="AE1094" s="608"/>
      <c r="AF1094" s="608"/>
      <c r="AG1094" s="608"/>
      <c r="AH1094" s="608"/>
      <c r="AI1094" s="608"/>
      <c r="AJ1094" s="608"/>
      <c r="AK1094" s="608"/>
      <c r="AL1094" s="682"/>
      <c r="AM1094" s="683"/>
      <c r="AN1094" s="683"/>
      <c r="AO1094" s="683"/>
      <c r="AP1094" s="683"/>
      <c r="AQ1094" s="683"/>
      <c r="AR1094" s="683"/>
      <c r="AS1094" s="683"/>
      <c r="AT1094" s="683"/>
      <c r="AU1094" s="683"/>
      <c r="AV1094" s="683"/>
      <c r="AW1094" s="683"/>
      <c r="AX1094" s="683"/>
      <c r="AY1094" s="683"/>
      <c r="AZ1094" s="683"/>
      <c r="BA1094" s="683"/>
      <c r="BB1094" s="801"/>
    </row>
    <row r="1095" spans="1:54" ht="12.6" customHeight="1">
      <c r="A1095" s="107" t="s">
        <v>1738</v>
      </c>
      <c r="B1095" s="108"/>
      <c r="C1095" s="108"/>
      <c r="D1095" s="108"/>
      <c r="E1095" s="108"/>
      <c r="F1095" s="108"/>
      <c r="G1095" s="108"/>
      <c r="H1095" s="108"/>
      <c r="I1095" s="108"/>
      <c r="J1095" s="108"/>
      <c r="K1095" s="108"/>
      <c r="L1095" s="108"/>
      <c r="M1095" s="108"/>
      <c r="N1095" s="108"/>
      <c r="O1095" s="108"/>
      <c r="P1095" s="108"/>
      <c r="Q1095" s="108"/>
      <c r="R1095" s="108"/>
      <c r="S1095" s="108"/>
      <c r="T1095" s="108"/>
      <c r="U1095" s="108"/>
      <c r="V1095" s="108"/>
      <c r="W1095" s="108"/>
      <c r="X1095" s="109"/>
      <c r="Y1095" s="608">
        <v>90058</v>
      </c>
      <c r="Z1095" s="608"/>
      <c r="AA1095" s="608"/>
      <c r="AB1095" s="608"/>
      <c r="AC1095" s="608"/>
      <c r="AD1095" s="608"/>
      <c r="AE1095" s="608"/>
      <c r="AF1095" s="608"/>
      <c r="AG1095" s="608"/>
      <c r="AH1095" s="608"/>
      <c r="AI1095" s="608"/>
      <c r="AJ1095" s="608"/>
      <c r="AK1095" s="608"/>
      <c r="AL1095" s="682">
        <v>48837</v>
      </c>
      <c r="AM1095" s="683"/>
      <c r="AN1095" s="683"/>
      <c r="AO1095" s="683"/>
      <c r="AP1095" s="683"/>
      <c r="AQ1095" s="683"/>
      <c r="AR1095" s="683"/>
      <c r="AS1095" s="683"/>
      <c r="AT1095" s="683"/>
      <c r="AU1095" s="683"/>
      <c r="AV1095" s="683"/>
      <c r="AW1095" s="683"/>
      <c r="AX1095" s="683"/>
      <c r="AY1095" s="683"/>
      <c r="AZ1095" s="683"/>
      <c r="BA1095" s="683"/>
      <c r="BB1095" s="801"/>
    </row>
    <row r="1096" spans="1:54" ht="12.6" customHeight="1">
      <c r="A1096" s="141" t="s">
        <v>1739</v>
      </c>
      <c r="B1096" s="114"/>
      <c r="C1096" s="114"/>
      <c r="D1096" s="114"/>
      <c r="E1096" s="114"/>
      <c r="F1096" s="114"/>
      <c r="G1096" s="114"/>
      <c r="H1096" s="114"/>
      <c r="I1096" s="114"/>
      <c r="J1096" s="114"/>
      <c r="K1096" s="114"/>
      <c r="L1096" s="114"/>
      <c r="M1096" s="114"/>
      <c r="N1096" s="114"/>
      <c r="O1096" s="114"/>
      <c r="P1096" s="114"/>
      <c r="Q1096" s="114"/>
      <c r="R1096" s="114"/>
      <c r="S1096" s="114"/>
      <c r="T1096" s="114"/>
      <c r="U1096" s="114"/>
      <c r="V1096" s="114"/>
      <c r="W1096" s="114"/>
      <c r="X1096" s="115"/>
      <c r="Y1096" s="608">
        <v>11464</v>
      </c>
      <c r="Z1096" s="608"/>
      <c r="AA1096" s="608"/>
      <c r="AB1096" s="608"/>
      <c r="AC1096" s="608"/>
      <c r="AD1096" s="608"/>
      <c r="AE1096" s="608"/>
      <c r="AF1096" s="608"/>
      <c r="AG1096" s="608"/>
      <c r="AH1096" s="608"/>
      <c r="AI1096" s="608"/>
      <c r="AJ1096" s="608"/>
      <c r="AK1096" s="608"/>
      <c r="AL1096" s="608">
        <v>62661</v>
      </c>
      <c r="AM1096" s="608"/>
      <c r="AN1096" s="608"/>
      <c r="AO1096" s="608"/>
      <c r="AP1096" s="608"/>
      <c r="AQ1096" s="608"/>
      <c r="AR1096" s="608"/>
      <c r="AS1096" s="608"/>
      <c r="AT1096" s="608"/>
      <c r="AU1096" s="608"/>
      <c r="AV1096" s="608"/>
      <c r="AW1096" s="608"/>
      <c r="AX1096" s="608"/>
      <c r="AY1096" s="608"/>
      <c r="AZ1096" s="608"/>
      <c r="BA1096" s="608"/>
      <c r="BB1096" s="608"/>
    </row>
    <row r="1097" spans="1:54" ht="12.6" customHeight="1">
      <c r="A1097" s="146" t="s">
        <v>1740</v>
      </c>
      <c r="B1097" s="117"/>
      <c r="C1097" s="117"/>
      <c r="D1097" s="117"/>
      <c r="E1097" s="117"/>
      <c r="F1097" s="117"/>
      <c r="G1097" s="117"/>
      <c r="H1097" s="117"/>
      <c r="I1097" s="117"/>
      <c r="J1097" s="117"/>
      <c r="K1097" s="117"/>
      <c r="L1097" s="117"/>
      <c r="M1097" s="117"/>
      <c r="N1097" s="117"/>
      <c r="O1097" s="117"/>
      <c r="P1097" s="117"/>
      <c r="Q1097" s="117"/>
      <c r="R1097" s="117"/>
      <c r="S1097" s="117"/>
      <c r="T1097" s="117"/>
      <c r="U1097" s="117"/>
      <c r="V1097" s="117"/>
      <c r="W1097" s="117"/>
      <c r="X1097" s="118"/>
      <c r="Y1097" s="608"/>
      <c r="Z1097" s="608"/>
      <c r="AA1097" s="608"/>
      <c r="AB1097" s="608"/>
      <c r="AC1097" s="608"/>
      <c r="AD1097" s="608"/>
      <c r="AE1097" s="608"/>
      <c r="AF1097" s="608"/>
      <c r="AG1097" s="608"/>
      <c r="AH1097" s="608"/>
      <c r="AI1097" s="608"/>
      <c r="AJ1097" s="608"/>
      <c r="AK1097" s="608"/>
      <c r="AL1097" s="608"/>
      <c r="AM1097" s="608"/>
      <c r="AN1097" s="608"/>
      <c r="AO1097" s="608"/>
      <c r="AP1097" s="608"/>
      <c r="AQ1097" s="608"/>
      <c r="AR1097" s="608"/>
      <c r="AS1097" s="608"/>
      <c r="AT1097" s="608"/>
      <c r="AU1097" s="608"/>
      <c r="AV1097" s="608"/>
      <c r="AW1097" s="608"/>
      <c r="AX1097" s="608"/>
      <c r="AY1097" s="608"/>
      <c r="AZ1097" s="608"/>
      <c r="BA1097" s="608"/>
      <c r="BB1097" s="608"/>
    </row>
    <row r="1098" spans="1:54" ht="12.6" customHeight="1">
      <c r="A1098" s="107" t="s">
        <v>1737</v>
      </c>
      <c r="B1098" s="108"/>
      <c r="C1098" s="108"/>
      <c r="D1098" s="108"/>
      <c r="E1098" s="108"/>
      <c r="F1098" s="108"/>
      <c r="G1098" s="108"/>
      <c r="H1098" s="108"/>
      <c r="I1098" s="108"/>
      <c r="J1098" s="108"/>
      <c r="K1098" s="108"/>
      <c r="L1098" s="108"/>
      <c r="M1098" s="108"/>
      <c r="N1098" s="108"/>
      <c r="O1098" s="108"/>
      <c r="P1098" s="108"/>
      <c r="Q1098" s="108"/>
      <c r="R1098" s="108"/>
      <c r="S1098" s="108"/>
      <c r="T1098" s="108"/>
      <c r="U1098" s="108"/>
      <c r="V1098" s="108"/>
      <c r="W1098" s="108"/>
      <c r="X1098" s="109"/>
      <c r="Y1098" s="608">
        <v>11464</v>
      </c>
      <c r="Z1098" s="608"/>
      <c r="AA1098" s="608"/>
      <c r="AB1098" s="608"/>
      <c r="AC1098" s="608"/>
      <c r="AD1098" s="608"/>
      <c r="AE1098" s="608"/>
      <c r="AF1098" s="608"/>
      <c r="AG1098" s="608"/>
      <c r="AH1098" s="608"/>
      <c r="AI1098" s="608"/>
      <c r="AJ1098" s="608"/>
      <c r="AK1098" s="608"/>
      <c r="AL1098" s="608">
        <v>62661</v>
      </c>
      <c r="AM1098" s="608"/>
      <c r="AN1098" s="608"/>
      <c r="AO1098" s="608"/>
      <c r="AP1098" s="608"/>
      <c r="AQ1098" s="608"/>
      <c r="AR1098" s="608"/>
      <c r="AS1098" s="608"/>
      <c r="AT1098" s="608"/>
      <c r="AU1098" s="608"/>
      <c r="AV1098" s="608"/>
      <c r="AW1098" s="608"/>
      <c r="AX1098" s="608"/>
      <c r="AY1098" s="608"/>
      <c r="AZ1098" s="608"/>
      <c r="BA1098" s="608"/>
      <c r="BB1098" s="608"/>
    </row>
    <row r="1099" spans="1:54" ht="12.6" customHeight="1">
      <c r="A1099" s="107" t="s">
        <v>1738</v>
      </c>
      <c r="B1099" s="108"/>
      <c r="C1099" s="108"/>
      <c r="D1099" s="108"/>
      <c r="E1099" s="108"/>
      <c r="F1099" s="108"/>
      <c r="G1099" s="108"/>
      <c r="H1099" s="108"/>
      <c r="I1099" s="108"/>
      <c r="J1099" s="108"/>
      <c r="K1099" s="108"/>
      <c r="L1099" s="108"/>
      <c r="M1099" s="108"/>
      <c r="N1099" s="108"/>
      <c r="O1099" s="108"/>
      <c r="P1099" s="108"/>
      <c r="Q1099" s="108"/>
      <c r="R1099" s="108"/>
      <c r="S1099" s="108"/>
      <c r="T1099" s="108"/>
      <c r="U1099" s="108"/>
      <c r="V1099" s="108"/>
      <c r="W1099" s="108"/>
      <c r="X1099" s="109"/>
      <c r="Y1099" s="608"/>
      <c r="Z1099" s="608"/>
      <c r="AA1099" s="608"/>
      <c r="AB1099" s="608"/>
      <c r="AC1099" s="608"/>
      <c r="AD1099" s="608"/>
      <c r="AE1099" s="608"/>
      <c r="AF1099" s="608"/>
      <c r="AG1099" s="608"/>
      <c r="AH1099" s="608"/>
      <c r="AI1099" s="608"/>
      <c r="AJ1099" s="608"/>
      <c r="AK1099" s="608"/>
      <c r="AL1099" s="608"/>
      <c r="AM1099" s="608"/>
      <c r="AN1099" s="608"/>
      <c r="AO1099" s="608"/>
      <c r="AP1099" s="608"/>
      <c r="AQ1099" s="608"/>
      <c r="AR1099" s="608"/>
      <c r="AS1099" s="608"/>
      <c r="AT1099" s="608"/>
      <c r="AU1099" s="608"/>
      <c r="AV1099" s="608"/>
      <c r="AW1099" s="608"/>
      <c r="AX1099" s="608"/>
      <c r="AY1099" s="608"/>
      <c r="AZ1099" s="608"/>
      <c r="BA1099" s="608"/>
      <c r="BB1099" s="608"/>
    </row>
    <row r="1100" spans="1:54" ht="12.6" customHeight="1">
      <c r="A1100" s="192" t="s">
        <v>1741</v>
      </c>
      <c r="B1100" s="108"/>
      <c r="C1100" s="108"/>
      <c r="D1100" s="108"/>
      <c r="E1100" s="108"/>
      <c r="F1100" s="108"/>
      <c r="G1100" s="108"/>
      <c r="H1100" s="108"/>
      <c r="I1100" s="108"/>
      <c r="J1100" s="108"/>
      <c r="K1100" s="108"/>
      <c r="L1100" s="108"/>
      <c r="M1100" s="108"/>
      <c r="N1100" s="108"/>
      <c r="O1100" s="108"/>
      <c r="P1100" s="108"/>
      <c r="Q1100" s="108"/>
      <c r="R1100" s="108"/>
      <c r="S1100" s="108"/>
      <c r="T1100" s="108"/>
      <c r="U1100" s="108"/>
      <c r="V1100" s="108"/>
      <c r="W1100" s="108"/>
      <c r="X1100" s="109"/>
      <c r="Y1100" s="608"/>
      <c r="Z1100" s="608"/>
      <c r="AA1100" s="608"/>
      <c r="AB1100" s="608"/>
      <c r="AC1100" s="608"/>
      <c r="AD1100" s="608"/>
      <c r="AE1100" s="608"/>
      <c r="AF1100" s="608"/>
      <c r="AG1100" s="608"/>
      <c r="AH1100" s="608"/>
      <c r="AI1100" s="608"/>
      <c r="AJ1100" s="608"/>
      <c r="AK1100" s="608"/>
      <c r="AL1100" s="608"/>
      <c r="AM1100" s="608"/>
      <c r="AN1100" s="608"/>
      <c r="AO1100" s="608"/>
      <c r="AP1100" s="608"/>
      <c r="AQ1100" s="608"/>
      <c r="AR1100" s="608"/>
      <c r="AS1100" s="608"/>
      <c r="AT1100" s="608"/>
      <c r="AU1100" s="608"/>
      <c r="AV1100" s="608"/>
      <c r="AW1100" s="608"/>
      <c r="AX1100" s="608"/>
      <c r="AY1100" s="608"/>
      <c r="AZ1100" s="608"/>
      <c r="BA1100" s="608"/>
      <c r="BB1100" s="608"/>
    </row>
    <row r="1101" spans="1:54" ht="12.6" customHeight="1">
      <c r="A1101" s="192" t="s">
        <v>1742</v>
      </c>
      <c r="B1101" s="108"/>
      <c r="C1101" s="108"/>
      <c r="D1101" s="108"/>
      <c r="E1101" s="108"/>
      <c r="F1101" s="108"/>
      <c r="G1101" s="108"/>
      <c r="H1101" s="108"/>
      <c r="I1101" s="108"/>
      <c r="J1101" s="108"/>
      <c r="K1101" s="108"/>
      <c r="L1101" s="108"/>
      <c r="M1101" s="108"/>
      <c r="N1101" s="108"/>
      <c r="O1101" s="108"/>
      <c r="P1101" s="108"/>
      <c r="Q1101" s="108"/>
      <c r="R1101" s="108"/>
      <c r="S1101" s="108"/>
      <c r="T1101" s="108"/>
      <c r="U1101" s="108"/>
      <c r="V1101" s="108"/>
      <c r="W1101" s="108"/>
      <c r="X1101" s="109"/>
      <c r="Y1101" s="608"/>
      <c r="Z1101" s="608"/>
      <c r="AA1101" s="608"/>
      <c r="AB1101" s="608"/>
      <c r="AC1101" s="608"/>
      <c r="AD1101" s="608"/>
      <c r="AE1101" s="608"/>
      <c r="AF1101" s="608"/>
      <c r="AG1101" s="608"/>
      <c r="AH1101" s="608"/>
      <c r="AI1101" s="608"/>
      <c r="AJ1101" s="608"/>
      <c r="AK1101" s="608"/>
      <c r="AL1101" s="608"/>
      <c r="AM1101" s="608"/>
      <c r="AN1101" s="608"/>
      <c r="AO1101" s="608"/>
      <c r="AP1101" s="608"/>
      <c r="AQ1101" s="608"/>
      <c r="AR1101" s="608"/>
      <c r="AS1101" s="608"/>
      <c r="AT1101" s="608"/>
      <c r="AU1101" s="608"/>
      <c r="AV1101" s="608"/>
      <c r="AW1101" s="608"/>
      <c r="AX1101" s="608"/>
      <c r="AY1101" s="608"/>
      <c r="AZ1101" s="608"/>
      <c r="BA1101" s="608"/>
      <c r="BB1101" s="608"/>
    </row>
    <row r="1102" spans="1:54" ht="12.6" customHeight="1">
      <c r="A1102" s="141" t="s">
        <v>1743</v>
      </c>
      <c r="B1102" s="114"/>
      <c r="C1102" s="114"/>
      <c r="D1102" s="114"/>
      <c r="E1102" s="114"/>
      <c r="F1102" s="114"/>
      <c r="G1102" s="114"/>
      <c r="H1102" s="114"/>
      <c r="I1102" s="114"/>
      <c r="J1102" s="114"/>
      <c r="K1102" s="114"/>
      <c r="L1102" s="114"/>
      <c r="M1102" s="114"/>
      <c r="N1102" s="114"/>
      <c r="O1102" s="114"/>
      <c r="P1102" s="114"/>
      <c r="Q1102" s="114"/>
      <c r="R1102" s="114"/>
      <c r="S1102" s="114"/>
      <c r="T1102" s="114"/>
      <c r="U1102" s="114"/>
      <c r="V1102" s="114"/>
      <c r="W1102" s="114"/>
      <c r="X1102" s="114"/>
      <c r="Y1102" s="608">
        <v>21</v>
      </c>
      <c r="Z1102" s="608"/>
      <c r="AA1102" s="608"/>
      <c r="AB1102" s="608"/>
      <c r="AC1102" s="608"/>
      <c r="AD1102" s="608"/>
      <c r="AE1102" s="608"/>
      <c r="AF1102" s="608"/>
      <c r="AG1102" s="608"/>
      <c r="AH1102" s="608"/>
      <c r="AI1102" s="608"/>
      <c r="AJ1102" s="608"/>
      <c r="AK1102" s="608"/>
      <c r="AL1102" s="608">
        <v>21</v>
      </c>
      <c r="AM1102" s="608"/>
      <c r="AN1102" s="608"/>
      <c r="AO1102" s="608"/>
      <c r="AP1102" s="608"/>
      <c r="AQ1102" s="608"/>
      <c r="AR1102" s="608"/>
      <c r="AS1102" s="608"/>
      <c r="AT1102" s="608"/>
      <c r="AU1102" s="608"/>
      <c r="AV1102" s="608"/>
      <c r="AW1102" s="608"/>
      <c r="AX1102" s="608"/>
      <c r="AY1102" s="608"/>
      <c r="AZ1102" s="608"/>
      <c r="BA1102" s="608"/>
      <c r="BB1102" s="608"/>
    </row>
    <row r="1103" spans="1:54" ht="12.6" customHeight="1">
      <c r="A1103" s="192" t="s">
        <v>1619</v>
      </c>
      <c r="B1103" s="108"/>
      <c r="C1103" s="108"/>
      <c r="D1103" s="108"/>
      <c r="E1103" s="108"/>
      <c r="F1103" s="108"/>
      <c r="G1103" s="108"/>
      <c r="H1103" s="108"/>
      <c r="I1103" s="108"/>
      <c r="J1103" s="108"/>
      <c r="K1103" s="108"/>
      <c r="L1103" s="108"/>
      <c r="M1103" s="108"/>
      <c r="N1103" s="108"/>
      <c r="O1103" s="108"/>
      <c r="P1103" s="108"/>
      <c r="Q1103" s="108"/>
      <c r="R1103" s="108"/>
      <c r="S1103" s="108"/>
      <c r="T1103" s="108"/>
      <c r="U1103" s="108"/>
      <c r="V1103" s="108"/>
      <c r="W1103" s="108"/>
      <c r="X1103" s="108"/>
      <c r="Y1103" s="608">
        <v>101163</v>
      </c>
      <c r="Z1103" s="608"/>
      <c r="AA1103" s="608"/>
      <c r="AB1103" s="608"/>
      <c r="AC1103" s="608"/>
      <c r="AD1103" s="608"/>
      <c r="AE1103" s="608"/>
      <c r="AF1103" s="608"/>
      <c r="AG1103" s="608"/>
      <c r="AH1103" s="608"/>
      <c r="AI1103" s="608"/>
      <c r="AJ1103" s="608"/>
      <c r="AK1103" s="608"/>
      <c r="AL1103" s="608">
        <v>13621</v>
      </c>
      <c r="AM1103" s="608"/>
      <c r="AN1103" s="608"/>
      <c r="AO1103" s="608"/>
      <c r="AP1103" s="608"/>
      <c r="AQ1103" s="608"/>
      <c r="AR1103" s="608"/>
      <c r="AS1103" s="608"/>
      <c r="AT1103" s="608"/>
      <c r="AU1103" s="608"/>
      <c r="AV1103" s="608"/>
      <c r="AW1103" s="608"/>
      <c r="AX1103" s="608"/>
      <c r="AY1103" s="608"/>
      <c r="AZ1103" s="608"/>
      <c r="BA1103" s="608"/>
      <c r="BB1103" s="608"/>
    </row>
    <row r="1104" spans="1:54" ht="12.6" customHeight="1">
      <c r="A1104" s="192" t="s">
        <v>1744</v>
      </c>
      <c r="B1104" s="108"/>
      <c r="C1104" s="108"/>
      <c r="D1104" s="108"/>
      <c r="E1104" s="108"/>
      <c r="F1104" s="108"/>
      <c r="G1104" s="108"/>
      <c r="H1104" s="108"/>
      <c r="I1104" s="108"/>
      <c r="J1104" s="108"/>
      <c r="K1104" s="108"/>
      <c r="L1104" s="108"/>
      <c r="M1104" s="108"/>
      <c r="N1104" s="108"/>
      <c r="O1104" s="108"/>
      <c r="P1104" s="108"/>
      <c r="Q1104" s="108"/>
      <c r="R1104" s="108"/>
      <c r="S1104" s="108"/>
      <c r="T1104" s="108"/>
      <c r="U1104" s="108"/>
      <c r="V1104" s="108"/>
      <c r="W1104" s="108"/>
      <c r="X1104" s="108"/>
      <c r="Y1104" s="608"/>
      <c r="Z1104" s="608"/>
      <c r="AA1104" s="608"/>
      <c r="AB1104" s="608"/>
      <c r="AC1104" s="608"/>
      <c r="AD1104" s="608"/>
      <c r="AE1104" s="608"/>
      <c r="AF1104" s="608"/>
      <c r="AG1104" s="608"/>
      <c r="AH1104" s="608"/>
      <c r="AI1104" s="608"/>
      <c r="AJ1104" s="608"/>
      <c r="AK1104" s="608"/>
      <c r="AL1104" s="608"/>
      <c r="AM1104" s="608"/>
      <c r="AN1104" s="608"/>
      <c r="AO1104" s="608"/>
      <c r="AP1104" s="608"/>
      <c r="AQ1104" s="608"/>
      <c r="AR1104" s="608"/>
      <c r="AS1104" s="608"/>
      <c r="AT1104" s="608"/>
      <c r="AU1104" s="608"/>
      <c r="AV1104" s="608"/>
      <c r="AW1104" s="608"/>
      <c r="AX1104" s="608"/>
      <c r="AY1104" s="608"/>
      <c r="AZ1104" s="608"/>
      <c r="BA1104" s="608"/>
      <c r="BB1104" s="608"/>
    </row>
    <row r="1105" spans="1:54" ht="12.6" customHeight="1">
      <c r="A1105" s="107" t="s">
        <v>1745</v>
      </c>
      <c r="B1105" s="108"/>
      <c r="C1105" s="108"/>
      <c r="D1105" s="108"/>
      <c r="E1105" s="108"/>
      <c r="F1105" s="108"/>
      <c r="G1105" s="108"/>
      <c r="H1105" s="108"/>
      <c r="I1105" s="108"/>
      <c r="J1105" s="108"/>
      <c r="K1105" s="108"/>
      <c r="L1105" s="108"/>
      <c r="M1105" s="108"/>
      <c r="N1105" s="108"/>
      <c r="O1105" s="108"/>
      <c r="P1105" s="108"/>
      <c r="Q1105" s="108"/>
      <c r="R1105" s="108"/>
      <c r="S1105" s="108"/>
      <c r="T1105" s="108"/>
      <c r="U1105" s="108"/>
      <c r="V1105" s="108"/>
      <c r="W1105" s="108"/>
      <c r="X1105" s="108"/>
      <c r="Y1105" s="608">
        <v>3457</v>
      </c>
      <c r="Z1105" s="608"/>
      <c r="AA1105" s="608"/>
      <c r="AB1105" s="608"/>
      <c r="AC1105" s="608"/>
      <c r="AD1105" s="608"/>
      <c r="AE1105" s="608"/>
      <c r="AF1105" s="608"/>
      <c r="AG1105" s="608"/>
      <c r="AH1105" s="608"/>
      <c r="AI1105" s="608"/>
      <c r="AJ1105" s="608"/>
      <c r="AK1105" s="608"/>
      <c r="AL1105" s="608">
        <v>4554</v>
      </c>
      <c r="AM1105" s="608"/>
      <c r="AN1105" s="608"/>
      <c r="AO1105" s="608"/>
      <c r="AP1105" s="608"/>
      <c r="AQ1105" s="608"/>
      <c r="AR1105" s="608"/>
      <c r="AS1105" s="608"/>
      <c r="AT1105" s="608"/>
      <c r="AU1105" s="608"/>
      <c r="AV1105" s="608"/>
      <c r="AW1105" s="608"/>
      <c r="AX1105" s="608"/>
      <c r="AY1105" s="608"/>
      <c r="AZ1105" s="608"/>
      <c r="BA1105" s="608"/>
      <c r="BB1105" s="608"/>
    </row>
    <row r="1106" spans="1:54" ht="12.6" customHeight="1">
      <c r="A1106" s="107" t="s">
        <v>1746</v>
      </c>
      <c r="B1106" s="108"/>
      <c r="C1106" s="108"/>
      <c r="D1106" s="108"/>
      <c r="E1106" s="108"/>
      <c r="F1106" s="108"/>
      <c r="G1106" s="108"/>
      <c r="H1106" s="108"/>
      <c r="I1106" s="108"/>
      <c r="J1106" s="108"/>
      <c r="K1106" s="108"/>
      <c r="L1106" s="108"/>
      <c r="M1106" s="108"/>
      <c r="N1106" s="108"/>
      <c r="O1106" s="108"/>
      <c r="P1106" s="108"/>
      <c r="Q1106" s="108"/>
      <c r="R1106" s="108"/>
      <c r="S1106" s="108"/>
      <c r="T1106" s="108"/>
      <c r="U1106" s="108"/>
      <c r="V1106" s="108"/>
      <c r="W1106" s="108"/>
      <c r="X1106" s="108"/>
      <c r="Y1106" s="608"/>
      <c r="Z1106" s="608"/>
      <c r="AA1106" s="608"/>
      <c r="AB1106" s="608"/>
      <c r="AC1106" s="608"/>
      <c r="AD1106" s="608"/>
      <c r="AE1106" s="608"/>
      <c r="AF1106" s="608"/>
      <c r="AG1106" s="608"/>
      <c r="AH1106" s="608"/>
      <c r="AI1106" s="608"/>
      <c r="AJ1106" s="608"/>
      <c r="AK1106" s="608"/>
      <c r="AL1106" s="608"/>
      <c r="AM1106" s="608"/>
      <c r="AN1106" s="608"/>
      <c r="AO1106" s="608"/>
      <c r="AP1106" s="608"/>
      <c r="AQ1106" s="608"/>
      <c r="AR1106" s="608"/>
      <c r="AS1106" s="608"/>
      <c r="AT1106" s="608"/>
      <c r="AU1106" s="608"/>
      <c r="AV1106" s="608"/>
      <c r="AW1106" s="608"/>
      <c r="AX1106" s="608"/>
      <c r="AY1106" s="608"/>
      <c r="AZ1106" s="608"/>
      <c r="BA1106" s="608"/>
      <c r="BB1106" s="608"/>
    </row>
    <row r="1107" spans="1:54" ht="12.6" customHeight="1">
      <c r="A1107" s="192" t="s">
        <v>1747</v>
      </c>
      <c r="B1107" s="108"/>
      <c r="C1107" s="108"/>
      <c r="D1107" s="108"/>
      <c r="E1107" s="108"/>
      <c r="F1107" s="108"/>
      <c r="G1107" s="108"/>
      <c r="H1107" s="108"/>
      <c r="I1107" s="108"/>
      <c r="J1107" s="108"/>
      <c r="K1107" s="108"/>
      <c r="L1107" s="108"/>
      <c r="M1107" s="108"/>
      <c r="N1107" s="108"/>
      <c r="O1107" s="108"/>
      <c r="P1107" s="108"/>
      <c r="Q1107" s="108"/>
      <c r="R1107" s="108"/>
      <c r="S1107" s="108"/>
      <c r="T1107" s="108"/>
      <c r="U1107" s="108"/>
      <c r="V1107" s="108"/>
      <c r="W1107" s="108"/>
      <c r="X1107" s="108"/>
      <c r="Y1107" s="608">
        <v>8656</v>
      </c>
      <c r="Z1107" s="608"/>
      <c r="AA1107" s="608"/>
      <c r="AB1107" s="608"/>
      <c r="AC1107" s="608"/>
      <c r="AD1107" s="608"/>
      <c r="AE1107" s="608"/>
      <c r="AF1107" s="608"/>
      <c r="AG1107" s="608"/>
      <c r="AH1107" s="608"/>
      <c r="AI1107" s="608"/>
      <c r="AJ1107" s="608"/>
      <c r="AK1107" s="608"/>
      <c r="AL1107" s="608">
        <v>10256</v>
      </c>
      <c r="AM1107" s="608"/>
      <c r="AN1107" s="608"/>
      <c r="AO1107" s="608"/>
      <c r="AP1107" s="608"/>
      <c r="AQ1107" s="608"/>
      <c r="AR1107" s="608"/>
      <c r="AS1107" s="608"/>
      <c r="AT1107" s="608"/>
      <c r="AU1107" s="608"/>
      <c r="AV1107" s="608"/>
      <c r="AW1107" s="608"/>
      <c r="AX1107" s="608"/>
      <c r="AY1107" s="608"/>
      <c r="AZ1107" s="608"/>
      <c r="BA1107" s="608"/>
      <c r="BB1107" s="608"/>
    </row>
    <row r="1108" spans="1:54" ht="12.6" customHeight="1">
      <c r="A1108" s="192" t="s">
        <v>1748</v>
      </c>
      <c r="B1108" s="108"/>
      <c r="C1108" s="108"/>
      <c r="D1108" s="108"/>
      <c r="E1108" s="108"/>
      <c r="F1108" s="108"/>
      <c r="G1108" s="108"/>
      <c r="H1108" s="108"/>
      <c r="I1108" s="108"/>
      <c r="J1108" s="108"/>
      <c r="K1108" s="108"/>
      <c r="L1108" s="108"/>
      <c r="M1108" s="108"/>
      <c r="N1108" s="108"/>
      <c r="O1108" s="108"/>
      <c r="P1108" s="108"/>
      <c r="Q1108" s="108"/>
      <c r="R1108" s="108"/>
      <c r="S1108" s="108"/>
      <c r="T1108" s="108"/>
      <c r="U1108" s="108"/>
      <c r="V1108" s="108"/>
      <c r="W1108" s="108"/>
      <c r="X1108" s="108"/>
      <c r="Y1108" s="608">
        <v>18912</v>
      </c>
      <c r="Z1108" s="608"/>
      <c r="AA1108" s="608"/>
      <c r="AB1108" s="608"/>
      <c r="AC1108" s="608"/>
      <c r="AD1108" s="608"/>
      <c r="AE1108" s="608"/>
      <c r="AF1108" s="608"/>
      <c r="AG1108" s="608"/>
      <c r="AH1108" s="608"/>
      <c r="AI1108" s="608"/>
      <c r="AJ1108" s="608"/>
      <c r="AK1108" s="608"/>
      <c r="AL1108" s="608">
        <v>836</v>
      </c>
      <c r="AM1108" s="608"/>
      <c r="AN1108" s="608"/>
      <c r="AO1108" s="608"/>
      <c r="AP1108" s="608"/>
      <c r="AQ1108" s="608"/>
      <c r="AR1108" s="608"/>
      <c r="AS1108" s="608"/>
      <c r="AT1108" s="608"/>
      <c r="AU1108" s="608"/>
      <c r="AV1108" s="608"/>
      <c r="AW1108" s="608"/>
      <c r="AX1108" s="608"/>
      <c r="AY1108" s="608"/>
      <c r="AZ1108" s="608"/>
      <c r="BA1108" s="608"/>
      <c r="BB1108" s="608"/>
    </row>
    <row r="1109" spans="1:54" ht="12.6" customHeight="1">
      <c r="A1109" s="107" t="s">
        <v>1745</v>
      </c>
      <c r="B1109" s="108"/>
      <c r="C1109" s="108"/>
      <c r="D1109" s="108"/>
      <c r="E1109" s="108"/>
      <c r="F1109" s="108"/>
      <c r="G1109" s="108"/>
      <c r="H1109" s="108"/>
      <c r="I1109" s="108"/>
      <c r="J1109" s="108"/>
      <c r="K1109" s="108"/>
      <c r="L1109" s="108"/>
      <c r="M1109" s="108"/>
      <c r="N1109" s="108"/>
      <c r="O1109" s="108"/>
      <c r="P1109" s="108"/>
      <c r="Q1109" s="108"/>
      <c r="R1109" s="108"/>
      <c r="S1109" s="108"/>
      <c r="T1109" s="108"/>
      <c r="U1109" s="108"/>
      <c r="V1109" s="108"/>
      <c r="W1109" s="108"/>
      <c r="X1109" s="108"/>
      <c r="Y1109" s="608"/>
      <c r="Z1109" s="608"/>
      <c r="AA1109" s="608"/>
      <c r="AB1109" s="608"/>
      <c r="AC1109" s="608"/>
      <c r="AD1109" s="608"/>
      <c r="AE1109" s="608"/>
      <c r="AF1109" s="608"/>
      <c r="AG1109" s="608"/>
      <c r="AH1109" s="608"/>
      <c r="AI1109" s="608"/>
      <c r="AJ1109" s="608"/>
      <c r="AK1109" s="608"/>
      <c r="AL1109" s="608"/>
      <c r="AM1109" s="608"/>
      <c r="AN1109" s="608"/>
      <c r="AO1109" s="608"/>
      <c r="AP1109" s="608"/>
      <c r="AQ1109" s="608"/>
      <c r="AR1109" s="608"/>
      <c r="AS1109" s="608"/>
      <c r="AT1109" s="608"/>
      <c r="AU1109" s="608"/>
      <c r="AV1109" s="608"/>
      <c r="AW1109" s="608"/>
      <c r="AX1109" s="608"/>
      <c r="AY1109" s="608"/>
      <c r="AZ1109" s="608"/>
      <c r="BA1109" s="608"/>
      <c r="BB1109" s="608"/>
    </row>
    <row r="1110" spans="1:54" ht="12.6" customHeight="1">
      <c r="A1110" s="107" t="s">
        <v>1746</v>
      </c>
      <c r="B1110" s="108"/>
      <c r="C1110" s="108"/>
      <c r="D1110" s="108"/>
      <c r="E1110" s="108"/>
      <c r="F1110" s="108"/>
      <c r="G1110" s="108"/>
      <c r="H1110" s="108"/>
      <c r="I1110" s="108"/>
      <c r="J1110" s="108"/>
      <c r="K1110" s="108"/>
      <c r="L1110" s="108"/>
      <c r="M1110" s="108"/>
      <c r="N1110" s="108"/>
      <c r="O1110" s="108"/>
      <c r="P1110" s="108"/>
      <c r="Q1110" s="108"/>
      <c r="R1110" s="108"/>
      <c r="S1110" s="108"/>
      <c r="T1110" s="108"/>
      <c r="U1110" s="108"/>
      <c r="V1110" s="108"/>
      <c r="W1110" s="108"/>
      <c r="X1110" s="108"/>
      <c r="Y1110" s="608"/>
      <c r="Z1110" s="608"/>
      <c r="AA1110" s="608"/>
      <c r="AB1110" s="608"/>
      <c r="AC1110" s="608"/>
      <c r="AD1110" s="608"/>
      <c r="AE1110" s="608"/>
      <c r="AF1110" s="608"/>
      <c r="AG1110" s="608"/>
      <c r="AH1110" s="608"/>
      <c r="AI1110" s="608"/>
      <c r="AJ1110" s="608"/>
      <c r="AK1110" s="608"/>
      <c r="AL1110" s="608"/>
      <c r="AM1110" s="608"/>
      <c r="AN1110" s="608"/>
      <c r="AO1110" s="608"/>
      <c r="AP1110" s="608"/>
      <c r="AQ1110" s="608"/>
      <c r="AR1110" s="608"/>
      <c r="AS1110" s="608"/>
      <c r="AT1110" s="608"/>
      <c r="AU1110" s="608"/>
      <c r="AV1110" s="608"/>
      <c r="AW1110" s="608"/>
      <c r="AX1110" s="608"/>
      <c r="AY1110" s="608"/>
      <c r="AZ1110" s="608"/>
      <c r="BA1110" s="608"/>
      <c r="BB1110" s="608"/>
    </row>
    <row r="1111" spans="1:54" ht="12.6" customHeight="1">
      <c r="A1111" s="107" t="s">
        <v>1692</v>
      </c>
      <c r="B1111" s="108"/>
      <c r="C1111" s="108"/>
      <c r="D1111" s="108"/>
      <c r="E1111" s="108"/>
      <c r="F1111" s="108"/>
      <c r="G1111" s="108"/>
      <c r="H1111" s="108"/>
      <c r="I1111" s="108"/>
      <c r="J1111" s="108"/>
      <c r="K1111" s="108"/>
      <c r="L1111" s="108"/>
      <c r="M1111" s="108"/>
      <c r="N1111" s="108"/>
      <c r="O1111" s="108"/>
      <c r="P1111" s="108"/>
      <c r="Q1111" s="108"/>
      <c r="R1111" s="108"/>
      <c r="S1111" s="108"/>
      <c r="T1111" s="108"/>
      <c r="U1111" s="108"/>
      <c r="V1111" s="108"/>
      <c r="W1111" s="108"/>
      <c r="X1111" s="108"/>
      <c r="Y1111" s="608"/>
      <c r="Z1111" s="608"/>
      <c r="AA1111" s="608"/>
      <c r="AB1111" s="608"/>
      <c r="AC1111" s="608"/>
      <c r="AD1111" s="608"/>
      <c r="AE1111" s="608"/>
      <c r="AF1111" s="608"/>
      <c r="AG1111" s="608"/>
      <c r="AH1111" s="608"/>
      <c r="AI1111" s="608"/>
      <c r="AJ1111" s="608"/>
      <c r="AK1111" s="608"/>
      <c r="AL1111" s="608"/>
      <c r="AM1111" s="608"/>
      <c r="AN1111" s="608"/>
      <c r="AO1111" s="608"/>
      <c r="AP1111" s="608"/>
      <c r="AQ1111" s="608"/>
      <c r="AR1111" s="608"/>
      <c r="AS1111" s="608"/>
      <c r="AT1111" s="608"/>
      <c r="AU1111" s="608"/>
      <c r="AV1111" s="608"/>
      <c r="AW1111" s="608"/>
      <c r="AX1111" s="608"/>
      <c r="AY1111" s="608"/>
      <c r="AZ1111" s="608"/>
      <c r="BA1111" s="608"/>
      <c r="BB1111" s="608"/>
    </row>
    <row r="1112" spans="1:54" ht="12.6" customHeight="1">
      <c r="A1112" s="140" t="s">
        <v>4847</v>
      </c>
    </row>
    <row r="1113" spans="1:54" ht="15" customHeight="1">
      <c r="A1113" s="588"/>
      <c r="B1113" s="589"/>
      <c r="C1113" s="589"/>
      <c r="D1113" s="589"/>
      <c r="E1113" s="589"/>
      <c r="F1113" s="589"/>
      <c r="G1113" s="589"/>
      <c r="H1113" s="589"/>
      <c r="I1113" s="589"/>
      <c r="J1113" s="589"/>
      <c r="K1113" s="589"/>
      <c r="L1113" s="589"/>
      <c r="M1113" s="589"/>
      <c r="N1113" s="589"/>
      <c r="O1113" s="589"/>
      <c r="P1113" s="589"/>
      <c r="Q1113" s="589"/>
      <c r="R1113" s="589"/>
      <c r="S1113" s="589"/>
      <c r="T1113" s="589"/>
      <c r="U1113" s="589"/>
      <c r="V1113" s="589"/>
      <c r="W1113" s="589"/>
      <c r="X1113" s="589"/>
      <c r="Y1113" s="589"/>
      <c r="Z1113" s="589"/>
      <c r="AA1113" s="589"/>
      <c r="AB1113" s="589"/>
      <c r="AC1113" s="589"/>
      <c r="AD1113" s="589"/>
      <c r="AE1113" s="589"/>
      <c r="AF1113" s="589"/>
      <c r="AG1113" s="589"/>
      <c r="AH1113" s="589"/>
      <c r="AI1113" s="589"/>
      <c r="AJ1113" s="589"/>
      <c r="AK1113" s="589"/>
      <c r="AL1113" s="589"/>
      <c r="AM1113" s="589"/>
      <c r="AN1113" s="589"/>
      <c r="AO1113" s="589"/>
      <c r="AP1113" s="589"/>
      <c r="AQ1113" s="589"/>
      <c r="AR1113" s="589"/>
      <c r="AS1113" s="589"/>
      <c r="AT1113" s="589"/>
      <c r="AU1113" s="589"/>
      <c r="AV1113" s="589"/>
      <c r="AW1113" s="589"/>
      <c r="AX1113" s="589"/>
      <c r="AY1113" s="367"/>
      <c r="AZ1113" s="367"/>
      <c r="BA1113" s="367"/>
      <c r="BB1113" s="367"/>
    </row>
    <row r="1114" spans="1:54" ht="15" customHeight="1">
      <c r="A1114" s="590"/>
      <c r="B1114" s="591"/>
      <c r="C1114" s="591"/>
      <c r="D1114" s="591"/>
      <c r="E1114" s="591"/>
      <c r="F1114" s="591"/>
      <c r="G1114" s="591"/>
      <c r="H1114" s="591"/>
      <c r="I1114" s="591"/>
      <c r="J1114" s="591"/>
      <c r="K1114" s="591"/>
      <c r="L1114" s="591"/>
      <c r="M1114" s="591"/>
      <c r="N1114" s="591"/>
      <c r="O1114" s="591"/>
      <c r="P1114" s="591"/>
      <c r="Q1114" s="591"/>
      <c r="R1114" s="591"/>
      <c r="S1114" s="591"/>
      <c r="T1114" s="591"/>
      <c r="U1114" s="591"/>
      <c r="V1114" s="591"/>
      <c r="W1114" s="591"/>
      <c r="X1114" s="591"/>
      <c r="Y1114" s="591"/>
      <c r="Z1114" s="591"/>
      <c r="AA1114" s="591"/>
      <c r="AB1114" s="591"/>
      <c r="AC1114" s="591"/>
      <c r="AD1114" s="591"/>
      <c r="AE1114" s="591"/>
      <c r="AF1114" s="591"/>
      <c r="AG1114" s="591"/>
      <c r="AH1114" s="591"/>
      <c r="AI1114" s="591"/>
      <c r="AJ1114" s="591"/>
      <c r="AK1114" s="591"/>
      <c r="AL1114" s="591"/>
      <c r="AM1114" s="591"/>
      <c r="AN1114" s="591"/>
      <c r="AO1114" s="591"/>
      <c r="AP1114" s="591"/>
      <c r="AQ1114" s="591"/>
      <c r="AR1114" s="591"/>
      <c r="AS1114" s="591"/>
      <c r="AT1114" s="591"/>
      <c r="AU1114" s="591"/>
      <c r="AV1114" s="591"/>
      <c r="AW1114" s="591"/>
      <c r="AX1114" s="591"/>
      <c r="AY1114" s="367"/>
      <c r="AZ1114" s="367"/>
      <c r="BA1114" s="367"/>
      <c r="BB1114" s="367"/>
    </row>
    <row r="1115" spans="1:54" s="168" customFormat="1" ht="15" customHeight="1">
      <c r="A1115" s="156"/>
      <c r="B1115" s="156"/>
      <c r="C1115" s="156"/>
      <c r="D1115" s="156"/>
      <c r="E1115" s="156"/>
      <c r="F1115" s="156"/>
      <c r="G1115" s="156"/>
      <c r="H1115" s="156"/>
      <c r="I1115" s="156"/>
      <c r="J1115" s="156"/>
      <c r="K1115" s="156"/>
      <c r="L1115" s="156"/>
      <c r="M1115" s="156"/>
      <c r="N1115" s="156"/>
      <c r="O1115" s="156"/>
      <c r="P1115" s="156"/>
      <c r="Q1115" s="156"/>
      <c r="R1115" s="156"/>
      <c r="S1115" s="156"/>
      <c r="T1115" s="156"/>
      <c r="U1115" s="156"/>
      <c r="V1115" s="156"/>
      <c r="W1115" s="156"/>
      <c r="X1115" s="156"/>
      <c r="Y1115" s="156"/>
      <c r="Z1115" s="156"/>
      <c r="AA1115" s="156"/>
      <c r="AB1115" s="156"/>
      <c r="AC1115" s="156"/>
      <c r="AD1115" s="156"/>
      <c r="AE1115" s="156"/>
      <c r="AF1115" s="156"/>
      <c r="AG1115" s="156"/>
      <c r="AH1115" s="156"/>
      <c r="AI1115" s="156"/>
      <c r="AJ1115" s="156"/>
      <c r="AK1115" s="156"/>
      <c r="AL1115" s="156"/>
      <c r="AM1115" s="156"/>
      <c r="AN1115" s="156"/>
      <c r="AO1115" s="156"/>
      <c r="AP1115" s="156"/>
      <c r="AQ1115" s="156"/>
      <c r="AR1115" s="156"/>
      <c r="AS1115" s="156"/>
      <c r="AT1115" s="156"/>
      <c r="AU1115" s="156"/>
      <c r="AV1115" s="156"/>
      <c r="AW1115" s="156"/>
      <c r="AX1115" s="156"/>
      <c r="AY1115" s="367"/>
      <c r="AZ1115" s="367"/>
      <c r="BA1115" s="367"/>
      <c r="BB1115" s="367"/>
    </row>
    <row r="1116" spans="1:54" ht="12.6" customHeight="1">
      <c r="A1116" s="140" t="s">
        <v>4943</v>
      </c>
    </row>
    <row r="1117" spans="1:54" ht="12.6" customHeight="1">
      <c r="A1117" s="182"/>
      <c r="B1117" s="183"/>
      <c r="C1117" s="183"/>
      <c r="D1117" s="183"/>
      <c r="E1117" s="183"/>
      <c r="F1117" s="183"/>
      <c r="G1117" s="183"/>
      <c r="H1117" s="183"/>
      <c r="I1117" s="183"/>
      <c r="J1117" s="183"/>
      <c r="K1117" s="183"/>
      <c r="L1117" s="183"/>
      <c r="M1117" s="183"/>
      <c r="N1117" s="183"/>
      <c r="O1117" s="183"/>
      <c r="P1117" s="183"/>
      <c r="Q1117" s="183"/>
      <c r="R1117" s="183"/>
      <c r="S1117" s="184"/>
      <c r="T1117" s="182"/>
      <c r="U1117" s="183"/>
      <c r="V1117" s="183"/>
      <c r="W1117" s="183"/>
      <c r="X1117" s="183"/>
      <c r="Y1117" s="183"/>
      <c r="Z1117" s="183"/>
      <c r="AA1117" s="183"/>
      <c r="AB1117" s="183"/>
      <c r="AC1117" s="183"/>
      <c r="AD1117" s="183"/>
      <c r="AE1117" s="183"/>
      <c r="AF1117" s="184"/>
      <c r="AG1117" s="678" t="s">
        <v>1634</v>
      </c>
      <c r="AH1117" s="679"/>
      <c r="AI1117" s="679"/>
      <c r="AJ1117" s="679"/>
      <c r="AK1117" s="679"/>
      <c r="AL1117" s="679"/>
      <c r="AM1117" s="679"/>
      <c r="AN1117" s="679"/>
      <c r="AO1117" s="679"/>
      <c r="AP1117" s="679"/>
      <c r="AQ1117" s="679"/>
      <c r="AR1117" s="679"/>
      <c r="AS1117" s="679"/>
      <c r="AT1117" s="679"/>
      <c r="AU1117" s="679"/>
      <c r="AV1117" s="679"/>
      <c r="AW1117" s="679"/>
      <c r="AX1117" s="679"/>
      <c r="AY1117" s="679"/>
      <c r="AZ1117" s="679"/>
      <c r="BA1117" s="679"/>
      <c r="BB1117" s="819"/>
    </row>
    <row r="1118" spans="1:54" ht="12.6" customHeight="1">
      <c r="A1118" s="580" t="s">
        <v>1253</v>
      </c>
      <c r="B1118" s="581"/>
      <c r="C1118" s="581"/>
      <c r="D1118" s="581"/>
      <c r="E1118" s="581"/>
      <c r="F1118" s="581"/>
      <c r="G1118" s="581"/>
      <c r="H1118" s="581"/>
      <c r="I1118" s="581"/>
      <c r="J1118" s="581"/>
      <c r="K1118" s="581"/>
      <c r="L1118" s="581"/>
      <c r="M1118" s="581"/>
      <c r="N1118" s="581"/>
      <c r="O1118" s="581"/>
      <c r="P1118" s="581"/>
      <c r="Q1118" s="581"/>
      <c r="R1118" s="581"/>
      <c r="S1118" s="582"/>
      <c r="T1118" s="580" t="s">
        <v>1254</v>
      </c>
      <c r="U1118" s="581"/>
      <c r="V1118" s="581"/>
      <c r="W1118" s="581"/>
      <c r="X1118" s="581"/>
      <c r="Y1118" s="581"/>
      <c r="Z1118" s="581"/>
      <c r="AA1118" s="581"/>
      <c r="AB1118" s="581"/>
      <c r="AC1118" s="581"/>
      <c r="AD1118" s="581"/>
      <c r="AE1118" s="581"/>
      <c r="AF1118" s="582"/>
      <c r="AG1118" s="580" t="s">
        <v>1635</v>
      </c>
      <c r="AH1118" s="581"/>
      <c r="AI1118" s="581"/>
      <c r="AJ1118" s="581"/>
      <c r="AK1118" s="581"/>
      <c r="AL1118" s="581"/>
      <c r="AM1118" s="581"/>
      <c r="AN1118" s="581"/>
      <c r="AO1118" s="581"/>
      <c r="AP1118" s="581"/>
      <c r="AQ1118" s="581"/>
      <c r="AR1118" s="581"/>
      <c r="AS1118" s="581"/>
      <c r="AT1118" s="581"/>
      <c r="AU1118" s="581"/>
      <c r="AV1118" s="581"/>
      <c r="AW1118" s="581"/>
      <c r="AX1118" s="581"/>
      <c r="AY1118" s="581"/>
      <c r="AZ1118" s="581"/>
      <c r="BA1118" s="581"/>
      <c r="BB1118" s="582"/>
    </row>
    <row r="1119" spans="1:54" ht="12.6" customHeight="1">
      <c r="A1119" s="105"/>
      <c r="B1119" s="106"/>
      <c r="C1119" s="106"/>
      <c r="D1119" s="106"/>
      <c r="E1119" s="106"/>
      <c r="F1119" s="106"/>
      <c r="G1119" s="106"/>
      <c r="H1119" s="106"/>
      <c r="I1119" s="106"/>
      <c r="J1119" s="106"/>
      <c r="K1119" s="106"/>
      <c r="L1119" s="106"/>
      <c r="M1119" s="106"/>
      <c r="N1119" s="106"/>
      <c r="O1119" s="106"/>
      <c r="P1119" s="106"/>
      <c r="Q1119" s="106"/>
      <c r="R1119" s="106"/>
      <c r="S1119" s="197"/>
      <c r="T1119" s="105"/>
      <c r="U1119" s="106"/>
      <c r="V1119" s="106"/>
      <c r="W1119" s="106"/>
      <c r="X1119" s="106"/>
      <c r="Y1119" s="106"/>
      <c r="Z1119" s="106"/>
      <c r="AA1119" s="106"/>
      <c r="AB1119" s="106"/>
      <c r="AC1119" s="106"/>
      <c r="AD1119" s="106"/>
      <c r="AE1119" s="106"/>
      <c r="AF1119" s="197"/>
      <c r="AG1119" s="580" t="s">
        <v>1422</v>
      </c>
      <c r="AH1119" s="581"/>
      <c r="AI1119" s="581"/>
      <c r="AJ1119" s="581"/>
      <c r="AK1119" s="581"/>
      <c r="AL1119" s="581"/>
      <c r="AM1119" s="581"/>
      <c r="AN1119" s="581"/>
      <c r="AO1119" s="581"/>
      <c r="AP1119" s="581"/>
      <c r="AQ1119" s="581"/>
      <c r="AR1119" s="581"/>
      <c r="AS1119" s="581"/>
      <c r="AT1119" s="581"/>
      <c r="AU1119" s="581"/>
      <c r="AV1119" s="581"/>
      <c r="AW1119" s="581"/>
      <c r="AX1119" s="581"/>
      <c r="AY1119" s="581"/>
      <c r="AZ1119" s="581"/>
      <c r="BA1119" s="581"/>
      <c r="BB1119" s="582"/>
    </row>
    <row r="1120" spans="1:54" ht="12.6" customHeight="1">
      <c r="A1120" s="192" t="s">
        <v>1749</v>
      </c>
      <c r="B1120" s="108"/>
      <c r="C1120" s="108"/>
      <c r="D1120" s="108"/>
      <c r="E1120" s="108"/>
      <c r="F1120" s="108"/>
      <c r="G1120" s="108"/>
      <c r="H1120" s="108"/>
      <c r="I1120" s="108"/>
      <c r="J1120" s="108"/>
      <c r="K1120" s="108"/>
      <c r="L1120" s="108"/>
      <c r="M1120" s="108"/>
      <c r="N1120" s="108"/>
      <c r="O1120" s="108"/>
      <c r="P1120" s="108"/>
      <c r="Q1120" s="108"/>
      <c r="R1120" s="108"/>
      <c r="S1120" s="109"/>
      <c r="T1120" s="856">
        <v>31994</v>
      </c>
      <c r="U1120" s="856"/>
      <c r="V1120" s="856"/>
      <c r="W1120" s="856"/>
      <c r="X1120" s="856"/>
      <c r="Y1120" s="856"/>
      <c r="Z1120" s="856"/>
      <c r="AA1120" s="856"/>
      <c r="AB1120" s="856"/>
      <c r="AC1120" s="856"/>
      <c r="AD1120" s="856"/>
      <c r="AE1120" s="856"/>
      <c r="AF1120" s="856"/>
      <c r="AG1120" s="856">
        <v>29357</v>
      </c>
      <c r="AH1120" s="856"/>
      <c r="AI1120" s="856"/>
      <c r="AJ1120" s="856"/>
      <c r="AK1120" s="856"/>
      <c r="AL1120" s="856"/>
      <c r="AM1120" s="856"/>
      <c r="AN1120" s="856"/>
      <c r="AO1120" s="856"/>
      <c r="AP1120" s="856"/>
      <c r="AQ1120" s="856"/>
      <c r="AR1120" s="856"/>
      <c r="AS1120" s="856"/>
      <c r="AT1120" s="856"/>
      <c r="AU1120" s="856"/>
      <c r="AV1120" s="856"/>
      <c r="AW1120" s="856"/>
      <c r="AX1120" s="856"/>
      <c r="AY1120" s="856"/>
      <c r="AZ1120" s="856"/>
      <c r="BA1120" s="856"/>
      <c r="BB1120" s="856"/>
    </row>
    <row r="1121" spans="1:54" ht="12.6" customHeight="1">
      <c r="A1121" s="107" t="s">
        <v>1750</v>
      </c>
      <c r="B1121" s="108"/>
      <c r="C1121" s="108"/>
      <c r="D1121" s="108"/>
      <c r="E1121" s="108"/>
      <c r="F1121" s="108"/>
      <c r="G1121" s="108"/>
      <c r="H1121" s="108"/>
      <c r="I1121" s="108"/>
      <c r="J1121" s="108"/>
      <c r="K1121" s="108"/>
      <c r="L1121" s="108"/>
      <c r="M1121" s="108"/>
      <c r="N1121" s="108"/>
      <c r="O1121" s="108"/>
      <c r="P1121" s="108"/>
      <c r="Q1121" s="108"/>
      <c r="R1121" s="108"/>
      <c r="S1121" s="109"/>
      <c r="T1121" s="592"/>
      <c r="U1121" s="592"/>
      <c r="V1121" s="592"/>
      <c r="W1121" s="592"/>
      <c r="X1121" s="592"/>
      <c r="Y1121" s="592"/>
      <c r="Z1121" s="592"/>
      <c r="AA1121" s="592"/>
      <c r="AB1121" s="592"/>
      <c r="AC1121" s="592"/>
      <c r="AD1121" s="592"/>
      <c r="AE1121" s="592"/>
      <c r="AF1121" s="592"/>
      <c r="AG1121" s="592"/>
      <c r="AH1121" s="592"/>
      <c r="AI1121" s="592"/>
      <c r="AJ1121" s="592"/>
      <c r="AK1121" s="592"/>
      <c r="AL1121" s="592"/>
      <c r="AM1121" s="592"/>
      <c r="AN1121" s="592"/>
      <c r="AO1121" s="592"/>
      <c r="AP1121" s="592"/>
      <c r="AQ1121" s="592"/>
      <c r="AR1121" s="592"/>
      <c r="AS1121" s="592"/>
      <c r="AT1121" s="592"/>
      <c r="AU1121" s="592"/>
      <c r="AV1121" s="592"/>
      <c r="AW1121" s="592"/>
      <c r="AX1121" s="592"/>
      <c r="AY1121" s="592"/>
      <c r="AZ1121" s="592"/>
      <c r="BA1121" s="592"/>
      <c r="BB1121" s="592"/>
    </row>
    <row r="1122" spans="1:54" ht="12.6" customHeight="1">
      <c r="A1122" s="107" t="s">
        <v>1751</v>
      </c>
      <c r="B1122" s="108"/>
      <c r="C1122" s="108"/>
      <c r="D1122" s="108"/>
      <c r="E1122" s="108"/>
      <c r="F1122" s="108"/>
      <c r="G1122" s="108"/>
      <c r="H1122" s="108"/>
      <c r="I1122" s="108"/>
      <c r="J1122" s="108"/>
      <c r="K1122" s="108"/>
      <c r="L1122" s="108"/>
      <c r="M1122" s="108"/>
      <c r="N1122" s="108"/>
      <c r="O1122" s="108"/>
      <c r="P1122" s="108"/>
      <c r="Q1122" s="108"/>
      <c r="R1122" s="108"/>
      <c r="S1122" s="109"/>
      <c r="T1122" s="592"/>
      <c r="U1122" s="592"/>
      <c r="V1122" s="592"/>
      <c r="W1122" s="592"/>
      <c r="X1122" s="592"/>
      <c r="Y1122" s="592"/>
      <c r="Z1122" s="592"/>
      <c r="AA1122" s="592"/>
      <c r="AB1122" s="592"/>
      <c r="AC1122" s="592"/>
      <c r="AD1122" s="592"/>
      <c r="AE1122" s="592"/>
      <c r="AF1122" s="592"/>
      <c r="AG1122" s="592"/>
      <c r="AH1122" s="592"/>
      <c r="AI1122" s="592"/>
      <c r="AJ1122" s="592"/>
      <c r="AK1122" s="592"/>
      <c r="AL1122" s="592"/>
      <c r="AM1122" s="592"/>
      <c r="AN1122" s="592"/>
      <c r="AO1122" s="592"/>
      <c r="AP1122" s="592"/>
      <c r="AQ1122" s="592"/>
      <c r="AR1122" s="592"/>
      <c r="AS1122" s="592"/>
      <c r="AT1122" s="592"/>
      <c r="AU1122" s="592"/>
      <c r="AV1122" s="592"/>
      <c r="AW1122" s="592"/>
      <c r="AX1122" s="592"/>
      <c r="AY1122" s="592"/>
      <c r="AZ1122" s="592"/>
      <c r="BA1122" s="592"/>
      <c r="BB1122" s="592"/>
    </row>
    <row r="1123" spans="1:54" ht="12.6" customHeight="1">
      <c r="A1123" s="107" t="s">
        <v>1752</v>
      </c>
      <c r="B1123" s="108"/>
      <c r="C1123" s="108"/>
      <c r="D1123" s="108"/>
      <c r="E1123" s="108"/>
      <c r="F1123" s="108"/>
      <c r="G1123" s="108"/>
      <c r="H1123" s="108"/>
      <c r="I1123" s="108"/>
      <c r="J1123" s="108"/>
      <c r="K1123" s="108"/>
      <c r="L1123" s="108"/>
      <c r="M1123" s="108"/>
      <c r="N1123" s="108"/>
      <c r="O1123" s="108"/>
      <c r="P1123" s="108"/>
      <c r="Q1123" s="108"/>
      <c r="R1123" s="108"/>
      <c r="S1123" s="109"/>
      <c r="T1123" s="592"/>
      <c r="U1123" s="592"/>
      <c r="V1123" s="592"/>
      <c r="W1123" s="592"/>
      <c r="X1123" s="592"/>
      <c r="Y1123" s="592"/>
      <c r="Z1123" s="592"/>
      <c r="AA1123" s="592"/>
      <c r="AB1123" s="592"/>
      <c r="AC1123" s="592"/>
      <c r="AD1123" s="592"/>
      <c r="AE1123" s="592"/>
      <c r="AF1123" s="592"/>
      <c r="AG1123" s="592"/>
      <c r="AH1123" s="592"/>
      <c r="AI1123" s="592"/>
      <c r="AJ1123" s="592"/>
      <c r="AK1123" s="592"/>
      <c r="AL1123" s="592"/>
      <c r="AM1123" s="592"/>
      <c r="AN1123" s="592"/>
      <c r="AO1123" s="592"/>
      <c r="AP1123" s="592"/>
      <c r="AQ1123" s="592"/>
      <c r="AR1123" s="592"/>
      <c r="AS1123" s="592"/>
      <c r="AT1123" s="592"/>
      <c r="AU1123" s="592"/>
      <c r="AV1123" s="592"/>
      <c r="AW1123" s="592"/>
      <c r="AX1123" s="592"/>
      <c r="AY1123" s="592"/>
      <c r="AZ1123" s="592"/>
      <c r="BA1123" s="592"/>
      <c r="BB1123" s="592"/>
    </row>
    <row r="1124" spans="1:54" ht="12.6" customHeight="1">
      <c r="A1124" s="107" t="s">
        <v>1753</v>
      </c>
      <c r="B1124" s="108"/>
      <c r="C1124" s="108"/>
      <c r="D1124" s="108"/>
      <c r="E1124" s="108"/>
      <c r="F1124" s="108"/>
      <c r="G1124" s="108"/>
      <c r="H1124" s="108"/>
      <c r="I1124" s="108"/>
      <c r="J1124" s="108"/>
      <c r="K1124" s="108"/>
      <c r="L1124" s="108"/>
      <c r="M1124" s="108"/>
      <c r="N1124" s="108"/>
      <c r="O1124" s="108"/>
      <c r="P1124" s="108"/>
      <c r="Q1124" s="108"/>
      <c r="R1124" s="108"/>
      <c r="S1124" s="109"/>
      <c r="T1124" s="592">
        <v>4133</v>
      </c>
      <c r="U1124" s="592"/>
      <c r="V1124" s="592"/>
      <c r="W1124" s="592"/>
      <c r="X1124" s="592"/>
      <c r="Y1124" s="592"/>
      <c r="Z1124" s="592"/>
      <c r="AA1124" s="592"/>
      <c r="AB1124" s="592"/>
      <c r="AC1124" s="592"/>
      <c r="AD1124" s="592"/>
      <c r="AE1124" s="592"/>
      <c r="AF1124" s="592"/>
      <c r="AG1124" s="592">
        <v>3885</v>
      </c>
      <c r="AH1124" s="592"/>
      <c r="AI1124" s="592"/>
      <c r="AJ1124" s="592"/>
      <c r="AK1124" s="592"/>
      <c r="AL1124" s="592"/>
      <c r="AM1124" s="592"/>
      <c r="AN1124" s="592"/>
      <c r="AO1124" s="592"/>
      <c r="AP1124" s="592"/>
      <c r="AQ1124" s="592"/>
      <c r="AR1124" s="592"/>
      <c r="AS1124" s="592"/>
      <c r="AT1124" s="592"/>
      <c r="AU1124" s="592"/>
      <c r="AV1124" s="592"/>
      <c r="AW1124" s="592"/>
      <c r="AX1124" s="592"/>
      <c r="AY1124" s="592"/>
      <c r="AZ1124" s="592"/>
      <c r="BA1124" s="592"/>
      <c r="BB1124" s="592"/>
    </row>
    <row r="1125" spans="1:54" ht="12.6" customHeight="1">
      <c r="A1125" s="107" t="s">
        <v>1754</v>
      </c>
      <c r="B1125" s="108"/>
      <c r="C1125" s="108"/>
      <c r="D1125" s="108"/>
      <c r="E1125" s="108"/>
      <c r="F1125" s="108"/>
      <c r="G1125" s="108"/>
      <c r="H1125" s="108"/>
      <c r="I1125" s="108"/>
      <c r="J1125" s="108"/>
      <c r="K1125" s="108"/>
      <c r="L1125" s="108"/>
      <c r="M1125" s="108"/>
      <c r="N1125" s="108"/>
      <c r="O1125" s="108"/>
      <c r="P1125" s="108"/>
      <c r="Q1125" s="108"/>
      <c r="R1125" s="108"/>
      <c r="S1125" s="109"/>
      <c r="T1125" s="592">
        <v>1144</v>
      </c>
      <c r="U1125" s="592"/>
      <c r="V1125" s="592"/>
      <c r="W1125" s="592"/>
      <c r="X1125" s="592"/>
      <c r="Y1125" s="592"/>
      <c r="Z1125" s="592"/>
      <c r="AA1125" s="592"/>
      <c r="AB1125" s="592"/>
      <c r="AC1125" s="592"/>
      <c r="AD1125" s="592"/>
      <c r="AE1125" s="592"/>
      <c r="AF1125" s="592"/>
      <c r="AG1125" s="592">
        <v>1248</v>
      </c>
      <c r="AH1125" s="592"/>
      <c r="AI1125" s="592"/>
      <c r="AJ1125" s="592"/>
      <c r="AK1125" s="592"/>
      <c r="AL1125" s="592"/>
      <c r="AM1125" s="592"/>
      <c r="AN1125" s="592"/>
      <c r="AO1125" s="592"/>
      <c r="AP1125" s="592"/>
      <c r="AQ1125" s="592"/>
      <c r="AR1125" s="592"/>
      <c r="AS1125" s="592"/>
      <c r="AT1125" s="592"/>
      <c r="AU1125" s="592"/>
      <c r="AV1125" s="592"/>
      <c r="AW1125" s="592"/>
      <c r="AX1125" s="592"/>
      <c r="AY1125" s="592"/>
      <c r="AZ1125" s="592"/>
      <c r="BA1125" s="592"/>
      <c r="BB1125" s="592"/>
    </row>
    <row r="1126" spans="1:54" ht="12.6" customHeight="1">
      <c r="A1126" s="192" t="s">
        <v>1755</v>
      </c>
      <c r="B1126" s="108"/>
      <c r="C1126" s="108"/>
      <c r="D1126" s="108"/>
      <c r="E1126" s="108"/>
      <c r="F1126" s="108"/>
      <c r="G1126" s="108"/>
      <c r="H1126" s="108"/>
      <c r="I1126" s="108"/>
      <c r="J1126" s="108"/>
      <c r="K1126" s="108"/>
      <c r="L1126" s="108"/>
      <c r="M1126" s="108"/>
      <c r="N1126" s="108"/>
      <c r="O1126" s="108"/>
      <c r="P1126" s="108"/>
      <c r="Q1126" s="108"/>
      <c r="R1126" s="108"/>
      <c r="S1126" s="109"/>
      <c r="T1126" s="856">
        <v>34983</v>
      </c>
      <c r="U1126" s="856"/>
      <c r="V1126" s="856"/>
      <c r="W1126" s="856"/>
      <c r="X1126" s="856"/>
      <c r="Y1126" s="856"/>
      <c r="Z1126" s="856"/>
      <c r="AA1126" s="856"/>
      <c r="AB1126" s="856"/>
      <c r="AC1126" s="856"/>
      <c r="AD1126" s="856"/>
      <c r="AE1126" s="856"/>
      <c r="AF1126" s="856"/>
      <c r="AG1126" s="856">
        <v>31994</v>
      </c>
      <c r="AH1126" s="856"/>
      <c r="AI1126" s="856"/>
      <c r="AJ1126" s="856"/>
      <c r="AK1126" s="856"/>
      <c r="AL1126" s="856"/>
      <c r="AM1126" s="856"/>
      <c r="AN1126" s="856"/>
      <c r="AO1126" s="856"/>
      <c r="AP1126" s="856"/>
      <c r="AQ1126" s="856"/>
      <c r="AR1126" s="856"/>
      <c r="AS1126" s="856"/>
      <c r="AT1126" s="856"/>
      <c r="AU1126" s="856"/>
      <c r="AV1126" s="856"/>
      <c r="AW1126" s="856"/>
      <c r="AX1126" s="856"/>
      <c r="AY1126" s="856"/>
      <c r="AZ1126" s="856"/>
      <c r="BA1126" s="856"/>
      <c r="BB1126" s="856"/>
    </row>
    <row r="1127" spans="1:54" ht="12.6" customHeight="1">
      <c r="A1127" s="140" t="s">
        <v>4876</v>
      </c>
    </row>
    <row r="1128" spans="1:54" ht="15" customHeight="1">
      <c r="A1128" s="588"/>
      <c r="B1128" s="589"/>
      <c r="C1128" s="589"/>
      <c r="D1128" s="589"/>
      <c r="E1128" s="589"/>
      <c r="F1128" s="589"/>
      <c r="G1128" s="589"/>
      <c r="H1128" s="589"/>
      <c r="I1128" s="589"/>
      <c r="J1128" s="589"/>
      <c r="K1128" s="589"/>
      <c r="L1128" s="589"/>
      <c r="M1128" s="589"/>
      <c r="N1128" s="589"/>
      <c r="O1128" s="589"/>
      <c r="P1128" s="589"/>
      <c r="Q1128" s="589"/>
      <c r="R1128" s="589"/>
      <c r="S1128" s="589"/>
      <c r="T1128" s="589"/>
      <c r="U1128" s="589"/>
      <c r="V1128" s="589"/>
      <c r="W1128" s="589"/>
      <c r="X1128" s="589"/>
      <c r="Y1128" s="589"/>
      <c r="Z1128" s="589"/>
      <c r="AA1128" s="589"/>
      <c r="AB1128" s="589"/>
      <c r="AC1128" s="589"/>
      <c r="AD1128" s="589"/>
      <c r="AE1128" s="589"/>
      <c r="AF1128" s="589"/>
      <c r="AG1128" s="589"/>
      <c r="AH1128" s="589"/>
      <c r="AI1128" s="589"/>
      <c r="AJ1128" s="589"/>
      <c r="AK1128" s="589"/>
      <c r="AL1128" s="589"/>
      <c r="AM1128" s="589"/>
      <c r="AN1128" s="589"/>
      <c r="AO1128" s="589"/>
      <c r="AP1128" s="589"/>
      <c r="AQ1128" s="589"/>
      <c r="AR1128" s="589"/>
      <c r="AS1128" s="589"/>
      <c r="AT1128" s="589"/>
      <c r="AU1128" s="589"/>
      <c r="AV1128" s="589"/>
      <c r="AW1128" s="589"/>
      <c r="AX1128" s="589"/>
      <c r="AY1128" s="367"/>
      <c r="AZ1128" s="367"/>
      <c r="BA1128" s="367"/>
      <c r="BB1128" s="367"/>
    </row>
    <row r="1129" spans="1:54" ht="15" customHeight="1">
      <c r="A1129" s="590"/>
      <c r="B1129" s="591"/>
      <c r="C1129" s="591"/>
      <c r="D1129" s="591"/>
      <c r="E1129" s="591"/>
      <c r="F1129" s="591"/>
      <c r="G1129" s="591"/>
      <c r="H1129" s="591"/>
      <c r="I1129" s="591"/>
      <c r="J1129" s="591"/>
      <c r="K1129" s="591"/>
      <c r="L1129" s="591"/>
      <c r="M1129" s="591"/>
      <c r="N1129" s="591"/>
      <c r="O1129" s="591"/>
      <c r="P1129" s="591"/>
      <c r="Q1129" s="591"/>
      <c r="R1129" s="591"/>
      <c r="S1129" s="591"/>
      <c r="T1129" s="591"/>
      <c r="U1129" s="591"/>
      <c r="V1129" s="591"/>
      <c r="W1129" s="591"/>
      <c r="X1129" s="591"/>
      <c r="Y1129" s="591"/>
      <c r="Z1129" s="591"/>
      <c r="AA1129" s="591"/>
      <c r="AB1129" s="591"/>
      <c r="AC1129" s="591"/>
      <c r="AD1129" s="591"/>
      <c r="AE1129" s="591"/>
      <c r="AF1129" s="591"/>
      <c r="AG1129" s="591"/>
      <c r="AH1129" s="591"/>
      <c r="AI1129" s="591"/>
      <c r="AJ1129" s="591"/>
      <c r="AK1129" s="591"/>
      <c r="AL1129" s="591"/>
      <c r="AM1129" s="591"/>
      <c r="AN1129" s="591"/>
      <c r="AO1129" s="591"/>
      <c r="AP1129" s="591"/>
      <c r="AQ1129" s="591"/>
      <c r="AR1129" s="591"/>
      <c r="AS1129" s="591"/>
      <c r="AT1129" s="591"/>
      <c r="AU1129" s="591"/>
      <c r="AV1129" s="591"/>
      <c r="AW1129" s="591"/>
      <c r="AX1129" s="591"/>
      <c r="AY1129" s="367"/>
      <c r="AZ1129" s="367"/>
      <c r="BA1129" s="367"/>
      <c r="BB1129" s="367"/>
    </row>
    <row r="1130" spans="1:54" ht="12.6" customHeight="1">
      <c r="A1130" s="140" t="s">
        <v>4944</v>
      </c>
    </row>
    <row r="1131" spans="1:54" ht="12.6" customHeight="1">
      <c r="A1131" s="678" t="s">
        <v>1756</v>
      </c>
      <c r="B1131" s="679"/>
      <c r="C1131" s="679"/>
      <c r="D1131" s="679"/>
      <c r="E1131" s="679"/>
      <c r="F1131" s="679"/>
      <c r="G1131" s="679"/>
      <c r="H1131" s="679"/>
      <c r="I1131" s="679"/>
      <c r="J1131" s="679"/>
      <c r="K1131" s="679"/>
      <c r="L1131" s="819"/>
      <c r="M1131" s="752" t="s">
        <v>1757</v>
      </c>
      <c r="N1131" s="752"/>
      <c r="O1131" s="752"/>
      <c r="P1131" s="752"/>
      <c r="Q1131" s="752"/>
      <c r="R1131" s="752"/>
      <c r="S1131" s="752"/>
      <c r="T1131" s="752"/>
      <c r="U1131" s="857" t="s">
        <v>1758</v>
      </c>
      <c r="V1131" s="857"/>
      <c r="W1131" s="857"/>
      <c r="X1131" s="857"/>
      <c r="Y1131" s="857"/>
      <c r="Z1131" s="857"/>
      <c r="AA1131" s="857"/>
      <c r="AB1131" s="859" t="s">
        <v>1759</v>
      </c>
      <c r="AC1131" s="859"/>
      <c r="AD1131" s="859"/>
      <c r="AE1131" s="859"/>
      <c r="AF1131" s="859"/>
      <c r="AG1131" s="859"/>
      <c r="AH1131" s="859"/>
      <c r="AI1131" s="859" t="s">
        <v>1760</v>
      </c>
      <c r="AJ1131" s="859"/>
      <c r="AK1131" s="859"/>
      <c r="AL1131" s="859"/>
      <c r="AM1131" s="859"/>
      <c r="AN1131" s="859"/>
      <c r="AO1131" s="859"/>
      <c r="AP1131" s="859" t="s">
        <v>1672</v>
      </c>
      <c r="AQ1131" s="859"/>
      <c r="AR1131" s="859"/>
      <c r="AS1131" s="859"/>
      <c r="AT1131" s="859"/>
      <c r="AU1131" s="859"/>
      <c r="AV1131" s="859"/>
      <c r="AW1131" s="859"/>
      <c r="AX1131" s="859"/>
      <c r="AY1131" s="859"/>
      <c r="AZ1131" s="859"/>
      <c r="BA1131" s="859"/>
      <c r="BB1131" s="859"/>
    </row>
    <row r="1132" spans="1:54" ht="12.6" customHeight="1">
      <c r="A1132" s="583" t="s">
        <v>1761</v>
      </c>
      <c r="B1132" s="584"/>
      <c r="C1132" s="584"/>
      <c r="D1132" s="584"/>
      <c r="E1132" s="584"/>
      <c r="F1132" s="584"/>
      <c r="G1132" s="584"/>
      <c r="H1132" s="584"/>
      <c r="I1132" s="584"/>
      <c r="J1132" s="584"/>
      <c r="K1132" s="584"/>
      <c r="L1132" s="585"/>
      <c r="M1132" s="621" t="s">
        <v>1500</v>
      </c>
      <c r="N1132" s="621"/>
      <c r="O1132" s="621"/>
      <c r="P1132" s="621"/>
      <c r="Q1132" s="621"/>
      <c r="R1132" s="621"/>
      <c r="S1132" s="621"/>
      <c r="T1132" s="621"/>
      <c r="U1132" s="858"/>
      <c r="V1132" s="858"/>
      <c r="W1132" s="858"/>
      <c r="X1132" s="858"/>
      <c r="Y1132" s="858"/>
      <c r="Z1132" s="858"/>
      <c r="AA1132" s="858"/>
      <c r="AB1132" s="860"/>
      <c r="AC1132" s="860"/>
      <c r="AD1132" s="860"/>
      <c r="AE1132" s="860"/>
      <c r="AF1132" s="860"/>
      <c r="AG1132" s="860"/>
      <c r="AH1132" s="860"/>
      <c r="AI1132" s="860"/>
      <c r="AJ1132" s="860"/>
      <c r="AK1132" s="860"/>
      <c r="AL1132" s="860"/>
      <c r="AM1132" s="860"/>
      <c r="AN1132" s="860"/>
      <c r="AO1132" s="860"/>
      <c r="AP1132" s="860"/>
      <c r="AQ1132" s="860"/>
      <c r="AR1132" s="860"/>
      <c r="AS1132" s="860"/>
      <c r="AT1132" s="860"/>
      <c r="AU1132" s="860"/>
      <c r="AV1132" s="860"/>
      <c r="AW1132" s="860"/>
      <c r="AX1132" s="860"/>
      <c r="AY1132" s="860"/>
      <c r="AZ1132" s="860"/>
      <c r="BA1132" s="860"/>
      <c r="BB1132" s="860"/>
    </row>
    <row r="1133" spans="1:54" ht="12.6" customHeight="1">
      <c r="A1133" s="854"/>
      <c r="B1133" s="854"/>
      <c r="C1133" s="854"/>
      <c r="D1133" s="854"/>
      <c r="E1133" s="854"/>
      <c r="F1133" s="854"/>
      <c r="G1133" s="854"/>
      <c r="H1133" s="854"/>
      <c r="I1133" s="854"/>
      <c r="J1133" s="854"/>
      <c r="K1133" s="854"/>
      <c r="L1133" s="854"/>
      <c r="M1133" s="807"/>
      <c r="N1133" s="815"/>
      <c r="O1133" s="815"/>
      <c r="P1133" s="815"/>
      <c r="Q1133" s="815"/>
      <c r="R1133" s="815"/>
      <c r="S1133" s="815"/>
      <c r="T1133" s="815"/>
      <c r="U1133" s="815"/>
      <c r="V1133" s="815"/>
      <c r="W1133" s="815"/>
      <c r="X1133" s="815"/>
      <c r="Y1133" s="815"/>
      <c r="Z1133" s="815"/>
      <c r="AA1133" s="815"/>
      <c r="AB1133" s="815"/>
      <c r="AC1133" s="815"/>
      <c r="AD1133" s="815"/>
      <c r="AE1133" s="815"/>
      <c r="AF1133" s="815"/>
      <c r="AG1133" s="815"/>
      <c r="AH1133" s="815"/>
      <c r="AI1133" s="815"/>
      <c r="AJ1133" s="815"/>
      <c r="AK1133" s="815"/>
      <c r="AL1133" s="815"/>
      <c r="AM1133" s="815"/>
      <c r="AN1133" s="815"/>
      <c r="AO1133" s="815"/>
      <c r="AP1133" s="855"/>
      <c r="AQ1133" s="855"/>
      <c r="AR1133" s="855"/>
      <c r="AS1133" s="855"/>
      <c r="AT1133" s="855"/>
      <c r="AU1133" s="855"/>
      <c r="AV1133" s="855"/>
      <c r="AW1133" s="855"/>
      <c r="AX1133" s="855"/>
      <c r="AY1133" s="855"/>
      <c r="AZ1133" s="855"/>
      <c r="BA1133" s="855"/>
      <c r="BB1133" s="855"/>
    </row>
    <row r="1134" spans="1:54" ht="12.6" customHeight="1">
      <c r="A1134" s="854"/>
      <c r="B1134" s="854"/>
      <c r="C1134" s="854"/>
      <c r="D1134" s="854"/>
      <c r="E1134" s="854"/>
      <c r="F1134" s="854"/>
      <c r="G1134" s="854"/>
      <c r="H1134" s="854"/>
      <c r="I1134" s="854"/>
      <c r="J1134" s="854"/>
      <c r="K1134" s="854"/>
      <c r="L1134" s="854"/>
      <c r="M1134" s="807"/>
      <c r="N1134" s="815"/>
      <c r="O1134" s="815"/>
      <c r="P1134" s="815"/>
      <c r="Q1134" s="815"/>
      <c r="R1134" s="815"/>
      <c r="S1134" s="815"/>
      <c r="T1134" s="815"/>
      <c r="U1134" s="815"/>
      <c r="V1134" s="815"/>
      <c r="W1134" s="815"/>
      <c r="X1134" s="815"/>
      <c r="Y1134" s="815"/>
      <c r="Z1134" s="815"/>
      <c r="AA1134" s="815"/>
      <c r="AB1134" s="815"/>
      <c r="AC1134" s="815"/>
      <c r="AD1134" s="815"/>
      <c r="AE1134" s="815"/>
      <c r="AF1134" s="815"/>
      <c r="AG1134" s="815"/>
      <c r="AH1134" s="815"/>
      <c r="AI1134" s="815"/>
      <c r="AJ1134" s="815"/>
      <c r="AK1134" s="815"/>
      <c r="AL1134" s="815"/>
      <c r="AM1134" s="815"/>
      <c r="AN1134" s="815"/>
      <c r="AO1134" s="815"/>
      <c r="AP1134" s="855"/>
      <c r="AQ1134" s="855"/>
      <c r="AR1134" s="855"/>
      <c r="AS1134" s="855"/>
      <c r="AT1134" s="855"/>
      <c r="AU1134" s="855"/>
      <c r="AV1134" s="855"/>
      <c r="AW1134" s="855"/>
      <c r="AX1134" s="855"/>
      <c r="AY1134" s="855"/>
      <c r="AZ1134" s="855"/>
      <c r="BA1134" s="855"/>
      <c r="BB1134" s="855"/>
    </row>
    <row r="1135" spans="1:54" ht="12.6" customHeight="1">
      <c r="A1135" s="854"/>
      <c r="B1135" s="854"/>
      <c r="C1135" s="854"/>
      <c r="D1135" s="854"/>
      <c r="E1135" s="854"/>
      <c r="F1135" s="854"/>
      <c r="G1135" s="854"/>
      <c r="H1135" s="854"/>
      <c r="I1135" s="854"/>
      <c r="J1135" s="854"/>
      <c r="K1135" s="854"/>
      <c r="L1135" s="854"/>
      <c r="M1135" s="807"/>
      <c r="N1135" s="815"/>
      <c r="O1135" s="815"/>
      <c r="P1135" s="815"/>
      <c r="Q1135" s="815"/>
      <c r="R1135" s="815"/>
      <c r="S1135" s="815"/>
      <c r="T1135" s="815"/>
      <c r="U1135" s="815"/>
      <c r="V1135" s="815"/>
      <c r="W1135" s="815"/>
      <c r="X1135" s="815"/>
      <c r="Y1135" s="815"/>
      <c r="Z1135" s="815"/>
      <c r="AA1135" s="815"/>
      <c r="AB1135" s="815"/>
      <c r="AC1135" s="815"/>
      <c r="AD1135" s="815"/>
      <c r="AE1135" s="815"/>
      <c r="AF1135" s="815"/>
      <c r="AG1135" s="815"/>
      <c r="AH1135" s="815"/>
      <c r="AI1135" s="815"/>
      <c r="AJ1135" s="815"/>
      <c r="AK1135" s="815"/>
      <c r="AL1135" s="815"/>
      <c r="AM1135" s="815"/>
      <c r="AN1135" s="815"/>
      <c r="AO1135" s="815"/>
      <c r="AP1135" s="855"/>
      <c r="AQ1135" s="855"/>
      <c r="AR1135" s="855"/>
      <c r="AS1135" s="855"/>
      <c r="AT1135" s="855"/>
      <c r="AU1135" s="855"/>
      <c r="AV1135" s="855"/>
      <c r="AW1135" s="855"/>
      <c r="AX1135" s="855"/>
      <c r="AY1135" s="855"/>
      <c r="AZ1135" s="855"/>
      <c r="BA1135" s="855"/>
      <c r="BB1135" s="855"/>
    </row>
    <row r="1136" spans="1:54" ht="12.6" customHeight="1">
      <c r="A1136" s="854"/>
      <c r="B1136" s="854"/>
      <c r="C1136" s="854"/>
      <c r="D1136" s="854"/>
      <c r="E1136" s="854"/>
      <c r="F1136" s="854"/>
      <c r="G1136" s="854"/>
      <c r="H1136" s="854"/>
      <c r="I1136" s="854"/>
      <c r="J1136" s="854"/>
      <c r="K1136" s="854"/>
      <c r="L1136" s="854"/>
      <c r="M1136" s="807"/>
      <c r="N1136" s="815"/>
      <c r="O1136" s="815"/>
      <c r="P1136" s="815"/>
      <c r="Q1136" s="815"/>
      <c r="R1136" s="815"/>
      <c r="S1136" s="815"/>
      <c r="T1136" s="815"/>
      <c r="U1136" s="815"/>
      <c r="V1136" s="815"/>
      <c r="W1136" s="815"/>
      <c r="X1136" s="815"/>
      <c r="Y1136" s="815"/>
      <c r="Z1136" s="815"/>
      <c r="AA1136" s="815"/>
      <c r="AB1136" s="815"/>
      <c r="AC1136" s="815"/>
      <c r="AD1136" s="815"/>
      <c r="AE1136" s="815"/>
      <c r="AF1136" s="815"/>
      <c r="AG1136" s="815"/>
      <c r="AH1136" s="815"/>
      <c r="AI1136" s="815"/>
      <c r="AJ1136" s="815"/>
      <c r="AK1136" s="815"/>
      <c r="AL1136" s="815"/>
      <c r="AM1136" s="815"/>
      <c r="AN1136" s="815"/>
      <c r="AO1136" s="815"/>
      <c r="AP1136" s="855"/>
      <c r="AQ1136" s="855"/>
      <c r="AR1136" s="855"/>
      <c r="AS1136" s="855"/>
      <c r="AT1136" s="855"/>
      <c r="AU1136" s="855"/>
      <c r="AV1136" s="855"/>
      <c r="AW1136" s="855"/>
      <c r="AX1136" s="855"/>
      <c r="AY1136" s="855"/>
      <c r="AZ1136" s="855"/>
      <c r="BA1136" s="855"/>
      <c r="BB1136" s="855"/>
    </row>
    <row r="1137" spans="1:54" ht="12.6" customHeight="1">
      <c r="A1137" s="140" t="s">
        <v>4847</v>
      </c>
    </row>
    <row r="1138" spans="1:54" ht="15" customHeight="1">
      <c r="A1138" s="588"/>
      <c r="B1138" s="589"/>
      <c r="C1138" s="589"/>
      <c r="D1138" s="589"/>
      <c r="E1138" s="589"/>
      <c r="F1138" s="589"/>
      <c r="G1138" s="589"/>
      <c r="H1138" s="589"/>
      <c r="I1138" s="589"/>
      <c r="J1138" s="589"/>
      <c r="K1138" s="589"/>
      <c r="L1138" s="589"/>
      <c r="M1138" s="589"/>
      <c r="N1138" s="589"/>
      <c r="O1138" s="589"/>
      <c r="P1138" s="589"/>
      <c r="Q1138" s="589"/>
      <c r="R1138" s="589"/>
      <c r="S1138" s="589"/>
      <c r="T1138" s="589"/>
      <c r="U1138" s="589"/>
      <c r="V1138" s="589"/>
      <c r="W1138" s="589"/>
      <c r="X1138" s="589"/>
      <c r="Y1138" s="589"/>
      <c r="Z1138" s="589"/>
      <c r="AA1138" s="589"/>
      <c r="AB1138" s="589"/>
      <c r="AC1138" s="589"/>
      <c r="AD1138" s="589"/>
      <c r="AE1138" s="589"/>
      <c r="AF1138" s="589"/>
      <c r="AG1138" s="589"/>
      <c r="AH1138" s="589"/>
      <c r="AI1138" s="589"/>
      <c r="AJ1138" s="589"/>
      <c r="AK1138" s="589"/>
      <c r="AL1138" s="589"/>
      <c r="AM1138" s="589"/>
      <c r="AN1138" s="589"/>
      <c r="AO1138" s="589"/>
      <c r="AP1138" s="589"/>
      <c r="AQ1138" s="589"/>
      <c r="AR1138" s="589"/>
      <c r="AS1138" s="589"/>
      <c r="AT1138" s="589"/>
      <c r="AU1138" s="589"/>
      <c r="AV1138" s="589"/>
      <c r="AW1138" s="589"/>
      <c r="AX1138" s="589"/>
      <c r="AY1138" s="367"/>
      <c r="AZ1138" s="367"/>
      <c r="BA1138" s="367"/>
      <c r="BB1138" s="367"/>
    </row>
    <row r="1139" spans="1:54" ht="15" customHeight="1">
      <c r="A1139" s="590"/>
      <c r="B1139" s="591"/>
      <c r="C1139" s="591"/>
      <c r="D1139" s="591"/>
      <c r="E1139" s="591"/>
      <c r="F1139" s="591"/>
      <c r="G1139" s="591"/>
      <c r="H1139" s="591"/>
      <c r="I1139" s="591"/>
      <c r="J1139" s="591"/>
      <c r="K1139" s="591"/>
      <c r="L1139" s="591"/>
      <c r="M1139" s="591"/>
      <c r="N1139" s="591"/>
      <c r="O1139" s="591"/>
      <c r="P1139" s="591"/>
      <c r="Q1139" s="591"/>
      <c r="R1139" s="591"/>
      <c r="S1139" s="591"/>
      <c r="T1139" s="591"/>
      <c r="U1139" s="591"/>
      <c r="V1139" s="591"/>
      <c r="W1139" s="591"/>
      <c r="X1139" s="591"/>
      <c r="Y1139" s="591"/>
      <c r="Z1139" s="591"/>
      <c r="AA1139" s="591"/>
      <c r="AB1139" s="591"/>
      <c r="AC1139" s="591"/>
      <c r="AD1139" s="591"/>
      <c r="AE1139" s="591"/>
      <c r="AF1139" s="591"/>
      <c r="AG1139" s="591"/>
      <c r="AH1139" s="591"/>
      <c r="AI1139" s="591"/>
      <c r="AJ1139" s="591"/>
      <c r="AK1139" s="591"/>
      <c r="AL1139" s="591"/>
      <c r="AM1139" s="591"/>
      <c r="AN1139" s="591"/>
      <c r="AO1139" s="591"/>
      <c r="AP1139" s="591"/>
      <c r="AQ1139" s="591"/>
      <c r="AR1139" s="591"/>
      <c r="AS1139" s="591"/>
      <c r="AT1139" s="591"/>
      <c r="AU1139" s="591"/>
      <c r="AV1139" s="591"/>
      <c r="AW1139" s="591"/>
      <c r="AX1139" s="591"/>
      <c r="AY1139" s="367"/>
      <c r="AZ1139" s="367"/>
      <c r="BA1139" s="367"/>
      <c r="BB1139" s="367"/>
    </row>
    <row r="1140" spans="1:54" s="103" customFormat="1" ht="13.5" hidden="1" customHeight="1"/>
    <row r="1141" spans="1:54" ht="12.6" customHeight="1">
      <c r="A1141" s="140" t="s">
        <v>4945</v>
      </c>
    </row>
    <row r="1142" spans="1:54" ht="12.6" customHeight="1">
      <c r="A1142" s="90" t="s">
        <v>1380</v>
      </c>
    </row>
    <row r="1143" spans="1:54" ht="12.6" customHeight="1">
      <c r="A1143" s="678"/>
      <c r="B1143" s="679"/>
      <c r="C1143" s="679"/>
      <c r="D1143" s="679"/>
      <c r="E1143" s="679"/>
      <c r="F1143" s="679"/>
      <c r="G1143" s="679"/>
      <c r="H1143" s="679"/>
      <c r="I1143" s="114"/>
      <c r="J1143" s="183"/>
      <c r="K1143" s="183"/>
      <c r="L1143" s="183"/>
      <c r="M1143" s="184"/>
      <c r="N1143" s="182"/>
      <c r="O1143" s="114"/>
      <c r="P1143" s="183"/>
      <c r="Q1143" s="184"/>
      <c r="R1143" s="182"/>
      <c r="S1143" s="183"/>
      <c r="T1143" s="183"/>
      <c r="U1143" s="183"/>
      <c r="V1143" s="184"/>
      <c r="W1143" s="678"/>
      <c r="X1143" s="679"/>
      <c r="Y1143" s="679"/>
      <c r="Z1143" s="679"/>
      <c r="AA1143" s="679"/>
      <c r="AB1143" s="819"/>
      <c r="AC1143" s="678"/>
      <c r="AD1143" s="679"/>
      <c r="AE1143" s="679"/>
      <c r="AF1143" s="679"/>
      <c r="AG1143" s="679"/>
      <c r="AH1143" s="819"/>
      <c r="AI1143" s="678" t="s">
        <v>1762</v>
      </c>
      <c r="AJ1143" s="679"/>
      <c r="AK1143" s="679"/>
      <c r="AL1143" s="679"/>
      <c r="AM1143" s="679"/>
      <c r="AN1143" s="679"/>
      <c r="AO1143" s="679"/>
      <c r="AP1143" s="819"/>
      <c r="AQ1143" s="678" t="s">
        <v>1763</v>
      </c>
      <c r="AR1143" s="679"/>
      <c r="AS1143" s="679"/>
      <c r="AT1143" s="679"/>
      <c r="AU1143" s="679"/>
      <c r="AV1143" s="679"/>
      <c r="AW1143" s="679"/>
      <c r="AX1143" s="679"/>
      <c r="AY1143" s="679"/>
      <c r="AZ1143" s="679"/>
      <c r="BA1143" s="679"/>
      <c r="BB1143" s="819"/>
    </row>
    <row r="1144" spans="1:54" ht="12.6" customHeight="1">
      <c r="A1144" s="143"/>
      <c r="B1144" s="144"/>
      <c r="C1144" s="144"/>
      <c r="D1144" s="144"/>
      <c r="E1144" s="144"/>
      <c r="F1144" s="144"/>
      <c r="G1144" s="144"/>
      <c r="H1144" s="144"/>
      <c r="I1144" s="103"/>
      <c r="J1144" s="106"/>
      <c r="K1144" s="106"/>
      <c r="L1144" s="106"/>
      <c r="M1144" s="197"/>
      <c r="N1144" s="105"/>
      <c r="O1144" s="103"/>
      <c r="P1144" s="106"/>
      <c r="Q1144" s="197"/>
      <c r="R1144" s="105"/>
      <c r="S1144" s="106"/>
      <c r="T1144" s="106"/>
      <c r="U1144" s="106"/>
      <c r="V1144" s="197"/>
      <c r="W1144" s="580"/>
      <c r="X1144" s="581"/>
      <c r="Y1144" s="581"/>
      <c r="Z1144" s="581"/>
      <c r="AA1144" s="581"/>
      <c r="AB1144" s="582"/>
      <c r="AC1144" s="580" t="s">
        <v>1763</v>
      </c>
      <c r="AD1144" s="581"/>
      <c r="AE1144" s="581"/>
      <c r="AF1144" s="581"/>
      <c r="AG1144" s="581"/>
      <c r="AH1144" s="582"/>
      <c r="AI1144" s="580" t="s">
        <v>1764</v>
      </c>
      <c r="AJ1144" s="581"/>
      <c r="AK1144" s="581"/>
      <c r="AL1144" s="581"/>
      <c r="AM1144" s="581"/>
      <c r="AN1144" s="581"/>
      <c r="AO1144" s="581"/>
      <c r="AP1144" s="582"/>
      <c r="AQ1144" s="580" t="s">
        <v>1765</v>
      </c>
      <c r="AR1144" s="581"/>
      <c r="AS1144" s="581"/>
      <c r="AT1144" s="581"/>
      <c r="AU1144" s="581"/>
      <c r="AV1144" s="581"/>
      <c r="AW1144" s="581"/>
      <c r="AX1144" s="581"/>
      <c r="AY1144" s="581"/>
      <c r="AZ1144" s="581"/>
      <c r="BA1144" s="581"/>
      <c r="BB1144" s="582"/>
    </row>
    <row r="1145" spans="1:54" ht="12.6" customHeight="1">
      <c r="A1145" s="143"/>
      <c r="B1145" s="144"/>
      <c r="C1145" s="144"/>
      <c r="D1145" s="144"/>
      <c r="E1145" s="144"/>
      <c r="F1145" s="144"/>
      <c r="G1145" s="144"/>
      <c r="H1145" s="144"/>
      <c r="I1145" s="103"/>
      <c r="J1145" s="106"/>
      <c r="K1145" s="106"/>
      <c r="L1145" s="106"/>
      <c r="M1145" s="197"/>
      <c r="N1145" s="105"/>
      <c r="O1145" s="103"/>
      <c r="P1145" s="106"/>
      <c r="Q1145" s="197"/>
      <c r="R1145" s="105"/>
      <c r="S1145" s="106"/>
      <c r="T1145" s="106"/>
      <c r="U1145" s="106"/>
      <c r="V1145" s="197"/>
      <c r="W1145" s="580"/>
      <c r="X1145" s="581"/>
      <c r="Y1145" s="581"/>
      <c r="Z1145" s="581"/>
      <c r="AA1145" s="581"/>
      <c r="AB1145" s="582"/>
      <c r="AC1145" s="580" t="s">
        <v>1765</v>
      </c>
      <c r="AD1145" s="581"/>
      <c r="AE1145" s="581"/>
      <c r="AF1145" s="581"/>
      <c r="AG1145" s="581"/>
      <c r="AH1145" s="582"/>
      <c r="AI1145" s="580" t="s">
        <v>1766</v>
      </c>
      <c r="AJ1145" s="581"/>
      <c r="AK1145" s="581"/>
      <c r="AL1145" s="581"/>
      <c r="AM1145" s="581"/>
      <c r="AN1145" s="581"/>
      <c r="AO1145" s="581"/>
      <c r="AP1145" s="582"/>
      <c r="AQ1145" s="580" t="s">
        <v>1767</v>
      </c>
      <c r="AR1145" s="581"/>
      <c r="AS1145" s="581"/>
      <c r="AT1145" s="581"/>
      <c r="AU1145" s="581"/>
      <c r="AV1145" s="581"/>
      <c r="AW1145" s="581"/>
      <c r="AX1145" s="581"/>
      <c r="AY1145" s="581"/>
      <c r="AZ1145" s="581"/>
      <c r="BA1145" s="581"/>
      <c r="BB1145" s="582"/>
    </row>
    <row r="1146" spans="1:54" ht="12.6" customHeight="1">
      <c r="A1146" s="580" t="s">
        <v>1253</v>
      </c>
      <c r="B1146" s="581"/>
      <c r="C1146" s="581"/>
      <c r="D1146" s="581"/>
      <c r="E1146" s="581"/>
      <c r="F1146" s="581"/>
      <c r="G1146" s="581"/>
      <c r="H1146" s="581"/>
      <c r="I1146" s="581"/>
      <c r="J1146" s="581"/>
      <c r="K1146" s="581"/>
      <c r="L1146" s="581"/>
      <c r="M1146" s="582"/>
      <c r="N1146" s="580" t="s">
        <v>1768</v>
      </c>
      <c r="O1146" s="581"/>
      <c r="P1146" s="581"/>
      <c r="Q1146" s="582"/>
      <c r="R1146" s="580" t="s">
        <v>1760</v>
      </c>
      <c r="S1146" s="581"/>
      <c r="T1146" s="581"/>
      <c r="U1146" s="581"/>
      <c r="V1146" s="582"/>
      <c r="W1146" s="580" t="s">
        <v>1769</v>
      </c>
      <c r="X1146" s="581"/>
      <c r="Y1146" s="581"/>
      <c r="Z1146" s="581"/>
      <c r="AA1146" s="581"/>
      <c r="AB1146" s="582"/>
      <c r="AC1146" s="580" t="s">
        <v>1770</v>
      </c>
      <c r="AD1146" s="581"/>
      <c r="AE1146" s="581"/>
      <c r="AF1146" s="581"/>
      <c r="AG1146" s="581"/>
      <c r="AH1146" s="582"/>
      <c r="AI1146" s="580" t="s">
        <v>1771</v>
      </c>
      <c r="AJ1146" s="581"/>
      <c r="AK1146" s="581"/>
      <c r="AL1146" s="581"/>
      <c r="AM1146" s="581"/>
      <c r="AN1146" s="581"/>
      <c r="AO1146" s="581"/>
      <c r="AP1146" s="582"/>
      <c r="AQ1146" s="580" t="s">
        <v>1772</v>
      </c>
      <c r="AR1146" s="581"/>
      <c r="AS1146" s="581"/>
      <c r="AT1146" s="581"/>
      <c r="AU1146" s="581"/>
      <c r="AV1146" s="581"/>
      <c r="AW1146" s="581"/>
      <c r="AX1146" s="581"/>
      <c r="AY1146" s="581"/>
      <c r="AZ1146" s="581"/>
      <c r="BA1146" s="581"/>
      <c r="BB1146" s="582"/>
    </row>
    <row r="1147" spans="1:54" ht="12.6" customHeight="1">
      <c r="A1147" s="176"/>
      <c r="B1147" s="103"/>
      <c r="C1147" s="103"/>
      <c r="D1147" s="103"/>
      <c r="E1147" s="103"/>
      <c r="F1147" s="103"/>
      <c r="G1147" s="103"/>
      <c r="H1147" s="103"/>
      <c r="I1147" s="103"/>
      <c r="J1147" s="103"/>
      <c r="K1147" s="103"/>
      <c r="L1147" s="103"/>
      <c r="M1147" s="145"/>
      <c r="N1147" s="176"/>
      <c r="O1147" s="103"/>
      <c r="P1147" s="103"/>
      <c r="Q1147" s="145"/>
      <c r="R1147" s="580" t="s">
        <v>1773</v>
      </c>
      <c r="S1147" s="581"/>
      <c r="T1147" s="581"/>
      <c r="U1147" s="581"/>
      <c r="V1147" s="582"/>
      <c r="W1147" s="580" t="s">
        <v>1613</v>
      </c>
      <c r="X1147" s="581"/>
      <c r="Y1147" s="581"/>
      <c r="Z1147" s="581"/>
      <c r="AA1147" s="581"/>
      <c r="AB1147" s="582"/>
      <c r="AC1147" s="580" t="s">
        <v>1771</v>
      </c>
      <c r="AD1147" s="581"/>
      <c r="AE1147" s="581"/>
      <c r="AF1147" s="581"/>
      <c r="AG1147" s="581"/>
      <c r="AH1147" s="582"/>
      <c r="AI1147" s="580" t="s">
        <v>1774</v>
      </c>
      <c r="AJ1147" s="581"/>
      <c r="AK1147" s="581"/>
      <c r="AL1147" s="581"/>
      <c r="AM1147" s="581"/>
      <c r="AN1147" s="581"/>
      <c r="AO1147" s="581"/>
      <c r="AP1147" s="582"/>
      <c r="AQ1147" s="580" t="s">
        <v>1775</v>
      </c>
      <c r="AR1147" s="581"/>
      <c r="AS1147" s="581"/>
      <c r="AT1147" s="581"/>
      <c r="AU1147" s="581"/>
      <c r="AV1147" s="581"/>
      <c r="AW1147" s="581"/>
      <c r="AX1147" s="581"/>
      <c r="AY1147" s="581"/>
      <c r="AZ1147" s="581"/>
      <c r="BA1147" s="581"/>
      <c r="BB1147" s="582"/>
    </row>
    <row r="1148" spans="1:54" ht="12.6" customHeight="1">
      <c r="A1148" s="176"/>
      <c r="B1148" s="103"/>
      <c r="C1148" s="103"/>
      <c r="D1148" s="103"/>
      <c r="E1148" s="103"/>
      <c r="F1148" s="103"/>
      <c r="G1148" s="103"/>
      <c r="H1148" s="103"/>
      <c r="I1148" s="103"/>
      <c r="J1148" s="103"/>
      <c r="K1148" s="103"/>
      <c r="L1148" s="103"/>
      <c r="M1148" s="145"/>
      <c r="N1148" s="176"/>
      <c r="O1148" s="103"/>
      <c r="P1148" s="103"/>
      <c r="Q1148" s="145"/>
      <c r="R1148" s="580" t="s">
        <v>1502</v>
      </c>
      <c r="S1148" s="581"/>
      <c r="T1148" s="581"/>
      <c r="U1148" s="581"/>
      <c r="V1148" s="582"/>
      <c r="W1148" s="176"/>
      <c r="X1148" s="103"/>
      <c r="Y1148" s="103"/>
      <c r="Z1148" s="103"/>
      <c r="AA1148" s="103"/>
      <c r="AB1148" s="145"/>
      <c r="AC1148" s="580" t="s">
        <v>1774</v>
      </c>
      <c r="AD1148" s="581"/>
      <c r="AE1148" s="581"/>
      <c r="AF1148" s="581"/>
      <c r="AG1148" s="581"/>
      <c r="AH1148" s="582"/>
      <c r="AI1148" s="580" t="s">
        <v>1422</v>
      </c>
      <c r="AJ1148" s="581"/>
      <c r="AK1148" s="581"/>
      <c r="AL1148" s="581"/>
      <c r="AM1148" s="581"/>
      <c r="AN1148" s="581"/>
      <c r="AO1148" s="581"/>
      <c r="AP1148" s="582"/>
      <c r="AQ1148" s="580" t="s">
        <v>1776</v>
      </c>
      <c r="AR1148" s="581"/>
      <c r="AS1148" s="581"/>
      <c r="AT1148" s="581"/>
      <c r="AU1148" s="581"/>
      <c r="AV1148" s="581"/>
      <c r="AW1148" s="581"/>
      <c r="AX1148" s="581"/>
      <c r="AY1148" s="581"/>
      <c r="AZ1148" s="581"/>
      <c r="BA1148" s="581"/>
      <c r="BB1148" s="582"/>
    </row>
    <row r="1149" spans="1:54" ht="12.6" customHeight="1">
      <c r="A1149" s="176"/>
      <c r="B1149" s="103"/>
      <c r="C1149" s="103"/>
      <c r="D1149" s="103"/>
      <c r="E1149" s="103"/>
      <c r="F1149" s="103"/>
      <c r="G1149" s="103"/>
      <c r="H1149" s="103"/>
      <c r="I1149" s="103"/>
      <c r="J1149" s="103"/>
      <c r="K1149" s="103"/>
      <c r="L1149" s="103"/>
      <c r="M1149" s="145"/>
      <c r="N1149" s="176"/>
      <c r="O1149" s="103"/>
      <c r="P1149" s="103"/>
      <c r="Q1149" s="145"/>
      <c r="R1149" s="176"/>
      <c r="S1149" s="103"/>
      <c r="T1149" s="103"/>
      <c r="U1149" s="103"/>
      <c r="V1149" s="145"/>
      <c r="W1149" s="176"/>
      <c r="X1149" s="103"/>
      <c r="Y1149" s="103"/>
      <c r="Z1149" s="103"/>
      <c r="AA1149" s="103"/>
      <c r="AB1149" s="145"/>
      <c r="AC1149" s="580" t="s">
        <v>1422</v>
      </c>
      <c r="AD1149" s="581"/>
      <c r="AE1149" s="581"/>
      <c r="AF1149" s="581"/>
      <c r="AG1149" s="581"/>
      <c r="AH1149" s="582"/>
      <c r="AI1149" s="580"/>
      <c r="AJ1149" s="581"/>
      <c r="AK1149" s="581"/>
      <c r="AL1149" s="581"/>
      <c r="AM1149" s="581"/>
      <c r="AN1149" s="581"/>
      <c r="AO1149" s="581"/>
      <c r="AP1149" s="582"/>
      <c r="AQ1149" s="580" t="s">
        <v>1774</v>
      </c>
      <c r="AR1149" s="581"/>
      <c r="AS1149" s="581"/>
      <c r="AT1149" s="581"/>
      <c r="AU1149" s="581"/>
      <c r="AV1149" s="581"/>
      <c r="AW1149" s="581"/>
      <c r="AX1149" s="581"/>
      <c r="AY1149" s="581"/>
      <c r="AZ1149" s="581"/>
      <c r="BA1149" s="581"/>
      <c r="BB1149" s="582"/>
    </row>
    <row r="1150" spans="1:54" ht="12.6" customHeight="1">
      <c r="A1150" s="176"/>
      <c r="B1150" s="103"/>
      <c r="C1150" s="103"/>
      <c r="D1150" s="103"/>
      <c r="E1150" s="103"/>
      <c r="F1150" s="103"/>
      <c r="G1150" s="103"/>
      <c r="H1150" s="103"/>
      <c r="I1150" s="103"/>
      <c r="J1150" s="103"/>
      <c r="K1150" s="103"/>
      <c r="L1150" s="103"/>
      <c r="M1150" s="145"/>
      <c r="N1150" s="176"/>
      <c r="O1150" s="103"/>
      <c r="P1150" s="103"/>
      <c r="Q1150" s="145"/>
      <c r="R1150" s="176"/>
      <c r="S1150" s="103"/>
      <c r="T1150" s="103"/>
      <c r="U1150" s="103"/>
      <c r="V1150" s="145"/>
      <c r="W1150" s="176"/>
      <c r="X1150" s="103"/>
      <c r="Y1150" s="103"/>
      <c r="Z1150" s="103"/>
      <c r="AA1150" s="103"/>
      <c r="AB1150" s="145"/>
      <c r="AC1150" s="580"/>
      <c r="AD1150" s="581"/>
      <c r="AE1150" s="581"/>
      <c r="AF1150" s="581"/>
      <c r="AG1150" s="581"/>
      <c r="AH1150" s="582"/>
      <c r="AI1150" s="580"/>
      <c r="AJ1150" s="581"/>
      <c r="AK1150" s="581"/>
      <c r="AL1150" s="581"/>
      <c r="AM1150" s="581"/>
      <c r="AN1150" s="581"/>
      <c r="AO1150" s="581"/>
      <c r="AP1150" s="582"/>
      <c r="AQ1150" s="580" t="s">
        <v>1422</v>
      </c>
      <c r="AR1150" s="581"/>
      <c r="AS1150" s="581"/>
      <c r="AT1150" s="581"/>
      <c r="AU1150" s="581"/>
      <c r="AV1150" s="581"/>
      <c r="AW1150" s="581"/>
      <c r="AX1150" s="581"/>
      <c r="AY1150" s="581"/>
      <c r="AZ1150" s="581"/>
      <c r="BA1150" s="581"/>
      <c r="BB1150" s="582"/>
    </row>
    <row r="1151" spans="1:54" ht="12.6" customHeight="1">
      <c r="A1151" s="583" t="s">
        <v>1399</v>
      </c>
      <c r="B1151" s="584"/>
      <c r="C1151" s="584"/>
      <c r="D1151" s="584"/>
      <c r="E1151" s="584"/>
      <c r="F1151" s="584"/>
      <c r="G1151" s="584"/>
      <c r="H1151" s="584"/>
      <c r="I1151" s="584"/>
      <c r="J1151" s="584"/>
      <c r="K1151" s="584"/>
      <c r="L1151" s="584"/>
      <c r="M1151" s="585"/>
      <c r="N1151" s="583" t="s">
        <v>1400</v>
      </c>
      <c r="O1151" s="584"/>
      <c r="P1151" s="584"/>
      <c r="Q1151" s="585"/>
      <c r="R1151" s="583" t="s">
        <v>1401</v>
      </c>
      <c r="S1151" s="584"/>
      <c r="T1151" s="584"/>
      <c r="U1151" s="584"/>
      <c r="V1151" s="585"/>
      <c r="W1151" s="583" t="s">
        <v>1402</v>
      </c>
      <c r="X1151" s="584"/>
      <c r="Y1151" s="584"/>
      <c r="Z1151" s="584"/>
      <c r="AA1151" s="584"/>
      <c r="AB1151" s="585"/>
      <c r="AC1151" s="583" t="s">
        <v>1403</v>
      </c>
      <c r="AD1151" s="584"/>
      <c r="AE1151" s="584"/>
      <c r="AF1151" s="584"/>
      <c r="AG1151" s="584"/>
      <c r="AH1151" s="585"/>
      <c r="AI1151" s="583" t="s">
        <v>1404</v>
      </c>
      <c r="AJ1151" s="584"/>
      <c r="AK1151" s="584"/>
      <c r="AL1151" s="584"/>
      <c r="AM1151" s="584"/>
      <c r="AN1151" s="584"/>
      <c r="AO1151" s="584"/>
      <c r="AP1151" s="585"/>
      <c r="AQ1151" s="583" t="s">
        <v>1405</v>
      </c>
      <c r="AR1151" s="584"/>
      <c r="AS1151" s="584"/>
      <c r="AT1151" s="584"/>
      <c r="AU1151" s="584"/>
      <c r="AV1151" s="584"/>
      <c r="AW1151" s="584"/>
      <c r="AX1151" s="584"/>
      <c r="AY1151" s="584"/>
      <c r="AZ1151" s="584"/>
      <c r="BA1151" s="584"/>
      <c r="BB1151" s="585"/>
    </row>
    <row r="1152" spans="1:54" ht="12.6" customHeight="1">
      <c r="A1152" s="836" t="s">
        <v>1777</v>
      </c>
      <c r="B1152" s="836"/>
      <c r="C1152" s="836"/>
      <c r="D1152" s="836"/>
      <c r="E1152" s="836"/>
      <c r="F1152" s="836"/>
      <c r="G1152" s="836"/>
      <c r="H1152" s="836"/>
      <c r="I1152" s="836"/>
      <c r="J1152" s="836"/>
      <c r="K1152" s="836"/>
      <c r="L1152" s="836"/>
      <c r="M1152" s="836"/>
      <c r="N1152" s="852"/>
      <c r="O1152" s="852"/>
      <c r="P1152" s="852"/>
      <c r="Q1152" s="852"/>
      <c r="R1152" s="852"/>
      <c r="S1152" s="852"/>
      <c r="T1152" s="852"/>
      <c r="U1152" s="852"/>
      <c r="V1152" s="852"/>
      <c r="W1152" s="852"/>
      <c r="X1152" s="852"/>
      <c r="Y1152" s="852"/>
      <c r="Z1152" s="852"/>
      <c r="AA1152" s="852"/>
      <c r="AB1152" s="852"/>
      <c r="AC1152" s="852"/>
      <c r="AD1152" s="852"/>
      <c r="AE1152" s="852"/>
      <c r="AF1152" s="852"/>
      <c r="AG1152" s="852"/>
      <c r="AH1152" s="852"/>
      <c r="AI1152" s="853">
        <v>822511</v>
      </c>
      <c r="AJ1152" s="853"/>
      <c r="AK1152" s="853"/>
      <c r="AL1152" s="853"/>
      <c r="AM1152" s="853"/>
      <c r="AN1152" s="853"/>
      <c r="AO1152" s="853"/>
      <c r="AP1152" s="853"/>
      <c r="AQ1152" s="853">
        <v>526588</v>
      </c>
      <c r="AR1152" s="853"/>
      <c r="AS1152" s="853"/>
      <c r="AT1152" s="853"/>
      <c r="AU1152" s="853"/>
      <c r="AV1152" s="853"/>
      <c r="AW1152" s="853"/>
      <c r="AX1152" s="853"/>
      <c r="AY1152" s="853"/>
      <c r="AZ1152" s="853"/>
      <c r="BA1152" s="853"/>
      <c r="BB1152" s="853"/>
    </row>
    <row r="1153" spans="1:54" ht="12.6" customHeight="1">
      <c r="A1153" s="826" t="s">
        <v>5012</v>
      </c>
      <c r="B1153" s="827"/>
      <c r="C1153" s="827"/>
      <c r="D1153" s="827"/>
      <c r="E1153" s="827"/>
      <c r="F1153" s="827"/>
      <c r="G1153" s="827"/>
      <c r="H1153" s="827"/>
      <c r="I1153" s="827"/>
      <c r="J1153" s="827"/>
      <c r="K1153" s="827"/>
      <c r="L1153" s="827"/>
      <c r="M1153" s="828"/>
      <c r="N1153" s="608" t="s">
        <v>5013</v>
      </c>
      <c r="O1153" s="608"/>
      <c r="P1153" s="608"/>
      <c r="Q1153" s="608"/>
      <c r="R1153" s="608"/>
      <c r="S1153" s="608"/>
      <c r="T1153" s="608"/>
      <c r="U1153" s="608"/>
      <c r="V1153" s="608"/>
      <c r="W1153" s="850"/>
      <c r="X1153" s="850"/>
      <c r="Y1153" s="850"/>
      <c r="Z1153" s="850"/>
      <c r="AA1153" s="850"/>
      <c r="AB1153" s="850"/>
      <c r="AC1153" s="608"/>
      <c r="AD1153" s="608"/>
      <c r="AE1153" s="608"/>
      <c r="AF1153" s="608"/>
      <c r="AG1153" s="608"/>
      <c r="AH1153" s="608"/>
      <c r="AI1153" s="597">
        <v>822511</v>
      </c>
      <c r="AJ1153" s="597"/>
      <c r="AK1153" s="597"/>
      <c r="AL1153" s="597"/>
      <c r="AM1153" s="597"/>
      <c r="AN1153" s="597"/>
      <c r="AO1153" s="597"/>
      <c r="AP1153" s="597"/>
      <c r="AQ1153" s="597">
        <v>526588</v>
      </c>
      <c r="AR1153" s="597"/>
      <c r="AS1153" s="597"/>
      <c r="AT1153" s="597"/>
      <c r="AU1153" s="597"/>
      <c r="AV1153" s="597"/>
      <c r="AW1153" s="597"/>
      <c r="AX1153" s="597"/>
      <c r="AY1153" s="597"/>
      <c r="AZ1153" s="597"/>
      <c r="BA1153" s="597"/>
      <c r="BB1153" s="597"/>
    </row>
    <row r="1154" spans="1:54" ht="12.6" customHeight="1">
      <c r="A1154" s="826"/>
      <c r="B1154" s="827"/>
      <c r="C1154" s="827"/>
      <c r="D1154" s="827"/>
      <c r="E1154" s="827"/>
      <c r="F1154" s="827"/>
      <c r="G1154" s="827"/>
      <c r="H1154" s="827"/>
      <c r="I1154" s="827"/>
      <c r="J1154" s="827"/>
      <c r="K1154" s="827"/>
      <c r="L1154" s="827"/>
      <c r="M1154" s="828"/>
      <c r="N1154" s="608"/>
      <c r="O1154" s="608"/>
      <c r="P1154" s="608"/>
      <c r="Q1154" s="608"/>
      <c r="R1154" s="608"/>
      <c r="S1154" s="608"/>
      <c r="T1154" s="608"/>
      <c r="U1154" s="608"/>
      <c r="V1154" s="608"/>
      <c r="W1154" s="850"/>
      <c r="X1154" s="850"/>
      <c r="Y1154" s="850"/>
      <c r="Z1154" s="850"/>
      <c r="AA1154" s="850"/>
      <c r="AB1154" s="850"/>
      <c r="AC1154" s="608"/>
      <c r="AD1154" s="608"/>
      <c r="AE1154" s="608"/>
      <c r="AF1154" s="608"/>
      <c r="AG1154" s="608"/>
      <c r="AH1154" s="608"/>
      <c r="AI1154" s="597"/>
      <c r="AJ1154" s="597"/>
      <c r="AK1154" s="597"/>
      <c r="AL1154" s="597"/>
      <c r="AM1154" s="597"/>
      <c r="AN1154" s="597"/>
      <c r="AO1154" s="597"/>
      <c r="AP1154" s="597"/>
      <c r="AQ1154" s="597"/>
      <c r="AR1154" s="597"/>
      <c r="AS1154" s="597"/>
      <c r="AT1154" s="597"/>
      <c r="AU1154" s="597"/>
      <c r="AV1154" s="597"/>
      <c r="AW1154" s="597"/>
      <c r="AX1154" s="597"/>
      <c r="AY1154" s="597"/>
      <c r="AZ1154" s="597"/>
      <c r="BA1154" s="597"/>
      <c r="BB1154" s="597"/>
    </row>
    <row r="1155" spans="1:54" ht="12.6" customHeight="1">
      <c r="A1155" s="826"/>
      <c r="B1155" s="827"/>
      <c r="C1155" s="827"/>
      <c r="D1155" s="827"/>
      <c r="E1155" s="827"/>
      <c r="F1155" s="827"/>
      <c r="G1155" s="827"/>
      <c r="H1155" s="827"/>
      <c r="I1155" s="827"/>
      <c r="J1155" s="827"/>
      <c r="K1155" s="827"/>
      <c r="L1155" s="827"/>
      <c r="M1155" s="828"/>
      <c r="N1155" s="608"/>
      <c r="O1155" s="608"/>
      <c r="P1155" s="608"/>
      <c r="Q1155" s="608"/>
      <c r="R1155" s="608"/>
      <c r="S1155" s="608"/>
      <c r="T1155" s="608"/>
      <c r="U1155" s="608"/>
      <c r="V1155" s="608"/>
      <c r="W1155" s="850"/>
      <c r="X1155" s="850"/>
      <c r="Y1155" s="850"/>
      <c r="Z1155" s="850"/>
      <c r="AA1155" s="850"/>
      <c r="AB1155" s="850"/>
      <c r="AC1155" s="608"/>
      <c r="AD1155" s="608"/>
      <c r="AE1155" s="608"/>
      <c r="AF1155" s="608"/>
      <c r="AG1155" s="608"/>
      <c r="AH1155" s="608"/>
      <c r="AI1155" s="597"/>
      <c r="AJ1155" s="597"/>
      <c r="AK1155" s="597"/>
      <c r="AL1155" s="597"/>
      <c r="AM1155" s="597"/>
      <c r="AN1155" s="597"/>
      <c r="AO1155" s="597"/>
      <c r="AP1155" s="597"/>
      <c r="AQ1155" s="597"/>
      <c r="AR1155" s="597"/>
      <c r="AS1155" s="597"/>
      <c r="AT1155" s="597"/>
      <c r="AU1155" s="597"/>
      <c r="AV1155" s="597"/>
      <c r="AW1155" s="597"/>
      <c r="AX1155" s="597"/>
      <c r="AY1155" s="597"/>
      <c r="AZ1155" s="597"/>
      <c r="BA1155" s="597"/>
      <c r="BB1155" s="597"/>
    </row>
    <row r="1156" spans="1:54" ht="12.6" customHeight="1">
      <c r="A1156" s="836" t="s">
        <v>408</v>
      </c>
      <c r="B1156" s="836"/>
      <c r="C1156" s="836"/>
      <c r="D1156" s="836"/>
      <c r="E1156" s="836"/>
      <c r="F1156" s="836"/>
      <c r="G1156" s="836"/>
      <c r="H1156" s="836"/>
      <c r="I1156" s="836"/>
      <c r="J1156" s="836"/>
      <c r="K1156" s="836"/>
      <c r="L1156" s="836"/>
      <c r="M1156" s="836"/>
      <c r="N1156" s="852"/>
      <c r="O1156" s="852"/>
      <c r="P1156" s="852"/>
      <c r="Q1156" s="852"/>
      <c r="R1156" s="852"/>
      <c r="S1156" s="852"/>
      <c r="T1156" s="852"/>
      <c r="U1156" s="852"/>
      <c r="V1156" s="852"/>
      <c r="W1156" s="852"/>
      <c r="X1156" s="852"/>
      <c r="Y1156" s="852"/>
      <c r="Z1156" s="852"/>
      <c r="AA1156" s="852"/>
      <c r="AB1156" s="852"/>
      <c r="AC1156" s="852"/>
      <c r="AD1156" s="852"/>
      <c r="AE1156" s="852"/>
      <c r="AF1156" s="852"/>
      <c r="AG1156" s="852"/>
      <c r="AH1156" s="852"/>
      <c r="AI1156" s="853"/>
      <c r="AJ1156" s="853"/>
      <c r="AK1156" s="853"/>
      <c r="AL1156" s="853"/>
      <c r="AM1156" s="853"/>
      <c r="AN1156" s="853"/>
      <c r="AO1156" s="853"/>
      <c r="AP1156" s="853"/>
      <c r="AQ1156" s="853"/>
      <c r="AR1156" s="853"/>
      <c r="AS1156" s="853"/>
      <c r="AT1156" s="853"/>
      <c r="AU1156" s="853"/>
      <c r="AV1156" s="853"/>
      <c r="AW1156" s="853"/>
      <c r="AX1156" s="853"/>
      <c r="AY1156" s="853"/>
      <c r="AZ1156" s="853"/>
      <c r="BA1156" s="853"/>
      <c r="BB1156" s="853"/>
    </row>
    <row r="1157" spans="1:54" ht="12.6" customHeight="1">
      <c r="A1157" s="826"/>
      <c r="B1157" s="827"/>
      <c r="C1157" s="827"/>
      <c r="D1157" s="827"/>
      <c r="E1157" s="827"/>
      <c r="F1157" s="827"/>
      <c r="G1157" s="827"/>
      <c r="H1157" s="827"/>
      <c r="I1157" s="827"/>
      <c r="J1157" s="827"/>
      <c r="K1157" s="827"/>
      <c r="L1157" s="827"/>
      <c r="M1157" s="828"/>
      <c r="N1157" s="608" t="s">
        <v>5013</v>
      </c>
      <c r="O1157" s="608"/>
      <c r="P1157" s="608"/>
      <c r="Q1157" s="608"/>
      <c r="R1157" s="608"/>
      <c r="S1157" s="608"/>
      <c r="T1157" s="608"/>
      <c r="U1157" s="608"/>
      <c r="V1157" s="608"/>
      <c r="W1157" s="850"/>
      <c r="X1157" s="850"/>
      <c r="Y1157" s="850"/>
      <c r="Z1157" s="850"/>
      <c r="AA1157" s="850"/>
      <c r="AB1157" s="850"/>
      <c r="AC1157" s="608"/>
      <c r="AD1157" s="608"/>
      <c r="AE1157" s="608"/>
      <c r="AF1157" s="608"/>
      <c r="AG1157" s="608"/>
      <c r="AH1157" s="608"/>
      <c r="AI1157" s="597">
        <v>2427163</v>
      </c>
      <c r="AJ1157" s="597"/>
      <c r="AK1157" s="597"/>
      <c r="AL1157" s="597"/>
      <c r="AM1157" s="597"/>
      <c r="AN1157" s="597"/>
      <c r="AO1157" s="597"/>
      <c r="AP1157" s="597"/>
      <c r="AQ1157" s="597">
        <v>2117382</v>
      </c>
      <c r="AR1157" s="597"/>
      <c r="AS1157" s="597"/>
      <c r="AT1157" s="597"/>
      <c r="AU1157" s="597"/>
      <c r="AV1157" s="597"/>
      <c r="AW1157" s="597"/>
      <c r="AX1157" s="597"/>
      <c r="AY1157" s="597"/>
      <c r="AZ1157" s="597"/>
      <c r="BA1157" s="597"/>
      <c r="BB1157" s="597"/>
    </row>
    <row r="1158" spans="1:54" ht="12.6" customHeight="1">
      <c r="A1158" s="826"/>
      <c r="B1158" s="827"/>
      <c r="C1158" s="827"/>
      <c r="D1158" s="827"/>
      <c r="E1158" s="827"/>
      <c r="F1158" s="827"/>
      <c r="G1158" s="827"/>
      <c r="H1158" s="827"/>
      <c r="I1158" s="827"/>
      <c r="J1158" s="827"/>
      <c r="K1158" s="827"/>
      <c r="L1158" s="827"/>
      <c r="M1158" s="828"/>
      <c r="N1158" s="608"/>
      <c r="O1158" s="608"/>
      <c r="P1158" s="608"/>
      <c r="Q1158" s="608"/>
      <c r="R1158" s="608"/>
      <c r="S1158" s="608"/>
      <c r="T1158" s="608"/>
      <c r="U1158" s="608"/>
      <c r="V1158" s="608"/>
      <c r="W1158" s="850"/>
      <c r="X1158" s="850"/>
      <c r="Y1158" s="850"/>
      <c r="Z1158" s="850"/>
      <c r="AA1158" s="850"/>
      <c r="AB1158" s="850"/>
      <c r="AC1158" s="608"/>
      <c r="AD1158" s="608"/>
      <c r="AE1158" s="608"/>
      <c r="AF1158" s="608"/>
      <c r="AG1158" s="608"/>
      <c r="AH1158" s="608"/>
      <c r="AI1158" s="597">
        <v>2427163</v>
      </c>
      <c r="AJ1158" s="597"/>
      <c r="AK1158" s="597"/>
      <c r="AL1158" s="597"/>
      <c r="AM1158" s="597"/>
      <c r="AN1158" s="597"/>
      <c r="AO1158" s="597"/>
      <c r="AP1158" s="597"/>
      <c r="AQ1158" s="597">
        <v>2117382</v>
      </c>
      <c r="AR1158" s="597"/>
      <c r="AS1158" s="597"/>
      <c r="AT1158" s="597"/>
      <c r="AU1158" s="597"/>
      <c r="AV1158" s="597"/>
      <c r="AW1158" s="597"/>
      <c r="AX1158" s="597"/>
      <c r="AY1158" s="597"/>
      <c r="AZ1158" s="597"/>
      <c r="BA1158" s="597"/>
      <c r="BB1158" s="597"/>
    </row>
    <row r="1159" spans="1:54" ht="12.6" customHeight="1">
      <c r="A1159" s="826"/>
      <c r="B1159" s="827"/>
      <c r="C1159" s="827"/>
      <c r="D1159" s="827"/>
      <c r="E1159" s="827"/>
      <c r="F1159" s="827"/>
      <c r="G1159" s="827"/>
      <c r="H1159" s="827"/>
      <c r="I1159" s="827"/>
      <c r="J1159" s="827"/>
      <c r="K1159" s="827"/>
      <c r="L1159" s="827"/>
      <c r="M1159" s="828"/>
      <c r="N1159" s="608"/>
      <c r="O1159" s="608"/>
      <c r="P1159" s="608"/>
      <c r="Q1159" s="608"/>
      <c r="R1159" s="608"/>
      <c r="S1159" s="608"/>
      <c r="T1159" s="608"/>
      <c r="U1159" s="608"/>
      <c r="V1159" s="608"/>
      <c r="W1159" s="850"/>
      <c r="X1159" s="850"/>
      <c r="Y1159" s="850"/>
      <c r="Z1159" s="850"/>
      <c r="AA1159" s="850"/>
      <c r="AB1159" s="850"/>
      <c r="AC1159" s="608"/>
      <c r="AD1159" s="608"/>
      <c r="AE1159" s="608"/>
      <c r="AF1159" s="608"/>
      <c r="AG1159" s="608"/>
      <c r="AH1159" s="608"/>
      <c r="AI1159" s="597"/>
      <c r="AJ1159" s="597"/>
      <c r="AK1159" s="597"/>
      <c r="AL1159" s="597"/>
      <c r="AM1159" s="597"/>
      <c r="AN1159" s="597"/>
      <c r="AO1159" s="597"/>
      <c r="AP1159" s="597"/>
      <c r="AQ1159" s="597"/>
      <c r="AR1159" s="597"/>
      <c r="AS1159" s="597"/>
      <c r="AT1159" s="597"/>
      <c r="AU1159" s="597"/>
      <c r="AV1159" s="597"/>
      <c r="AW1159" s="597"/>
      <c r="AX1159" s="597"/>
      <c r="AY1159" s="597"/>
      <c r="AZ1159" s="597"/>
      <c r="BA1159" s="597"/>
      <c r="BB1159" s="597"/>
    </row>
    <row r="1161" spans="1:54" ht="12.6" customHeight="1">
      <c r="A1161" s="90" t="s">
        <v>1418</v>
      </c>
    </row>
    <row r="1162" spans="1:54" ht="12.6" customHeight="1">
      <c r="A1162" s="678"/>
      <c r="B1162" s="679"/>
      <c r="C1162" s="679"/>
      <c r="D1162" s="679"/>
      <c r="E1162" s="679"/>
      <c r="F1162" s="679"/>
      <c r="G1162" s="679"/>
      <c r="H1162" s="679"/>
      <c r="I1162" s="114"/>
      <c r="J1162" s="183"/>
      <c r="K1162" s="183"/>
      <c r="L1162" s="183"/>
      <c r="M1162" s="184"/>
      <c r="N1162" s="182"/>
      <c r="O1162" s="114"/>
      <c r="P1162" s="183"/>
      <c r="Q1162" s="184"/>
      <c r="R1162" s="182"/>
      <c r="S1162" s="183"/>
      <c r="T1162" s="183"/>
      <c r="U1162" s="183"/>
      <c r="V1162" s="184"/>
      <c r="W1162" s="678"/>
      <c r="X1162" s="679"/>
      <c r="Y1162" s="679"/>
      <c r="Z1162" s="679"/>
      <c r="AA1162" s="679"/>
      <c r="AB1162" s="819"/>
      <c r="AC1162" s="678"/>
      <c r="AD1162" s="679"/>
      <c r="AE1162" s="679"/>
      <c r="AF1162" s="679"/>
      <c r="AG1162" s="679"/>
      <c r="AH1162" s="819"/>
      <c r="AI1162" s="678" t="s">
        <v>1762</v>
      </c>
      <c r="AJ1162" s="679"/>
      <c r="AK1162" s="679"/>
      <c r="AL1162" s="679"/>
      <c r="AM1162" s="679"/>
      <c r="AN1162" s="679"/>
      <c r="AO1162" s="679"/>
      <c r="AP1162" s="819"/>
      <c r="AQ1162" s="678" t="s">
        <v>1763</v>
      </c>
      <c r="AR1162" s="679"/>
      <c r="AS1162" s="679"/>
      <c r="AT1162" s="679"/>
      <c r="AU1162" s="679"/>
      <c r="AV1162" s="679"/>
      <c r="AW1162" s="679"/>
      <c r="AX1162" s="679"/>
      <c r="AY1162" s="679"/>
      <c r="AZ1162" s="679"/>
      <c r="BA1162" s="679"/>
      <c r="BB1162" s="819"/>
    </row>
    <row r="1163" spans="1:54" ht="12.6" customHeight="1">
      <c r="A1163" s="143"/>
      <c r="B1163" s="144"/>
      <c r="C1163" s="144"/>
      <c r="D1163" s="144"/>
      <c r="E1163" s="144"/>
      <c r="F1163" s="144"/>
      <c r="G1163" s="144"/>
      <c r="H1163" s="144"/>
      <c r="I1163" s="103"/>
      <c r="J1163" s="106"/>
      <c r="K1163" s="106"/>
      <c r="L1163" s="106"/>
      <c r="M1163" s="197"/>
      <c r="N1163" s="105"/>
      <c r="O1163" s="103"/>
      <c r="P1163" s="106"/>
      <c r="Q1163" s="197"/>
      <c r="R1163" s="105"/>
      <c r="S1163" s="106"/>
      <c r="T1163" s="106"/>
      <c r="U1163" s="106"/>
      <c r="V1163" s="197"/>
      <c r="W1163" s="580"/>
      <c r="X1163" s="581"/>
      <c r="Y1163" s="581"/>
      <c r="Z1163" s="581"/>
      <c r="AA1163" s="581"/>
      <c r="AB1163" s="582"/>
      <c r="AC1163" s="580" t="s">
        <v>1763</v>
      </c>
      <c r="AD1163" s="581"/>
      <c r="AE1163" s="581"/>
      <c r="AF1163" s="581"/>
      <c r="AG1163" s="581"/>
      <c r="AH1163" s="582"/>
      <c r="AI1163" s="580" t="s">
        <v>1764</v>
      </c>
      <c r="AJ1163" s="581"/>
      <c r="AK1163" s="581"/>
      <c r="AL1163" s="581"/>
      <c r="AM1163" s="581"/>
      <c r="AN1163" s="581"/>
      <c r="AO1163" s="581"/>
      <c r="AP1163" s="582"/>
      <c r="AQ1163" s="580" t="s">
        <v>1765</v>
      </c>
      <c r="AR1163" s="581"/>
      <c r="AS1163" s="581"/>
      <c r="AT1163" s="581"/>
      <c r="AU1163" s="581"/>
      <c r="AV1163" s="581"/>
      <c r="AW1163" s="581"/>
      <c r="AX1163" s="581"/>
      <c r="AY1163" s="581"/>
      <c r="AZ1163" s="581"/>
      <c r="BA1163" s="581"/>
      <c r="BB1163" s="582"/>
    </row>
    <row r="1164" spans="1:54" ht="12.6" customHeight="1">
      <c r="A1164" s="143"/>
      <c r="B1164" s="144"/>
      <c r="C1164" s="144"/>
      <c r="D1164" s="144"/>
      <c r="E1164" s="144"/>
      <c r="F1164" s="144"/>
      <c r="G1164" s="144"/>
      <c r="H1164" s="144"/>
      <c r="I1164" s="103"/>
      <c r="J1164" s="106"/>
      <c r="K1164" s="106"/>
      <c r="L1164" s="106"/>
      <c r="M1164" s="197"/>
      <c r="N1164" s="105"/>
      <c r="O1164" s="103"/>
      <c r="P1164" s="106"/>
      <c r="Q1164" s="197"/>
      <c r="R1164" s="105"/>
      <c r="S1164" s="106"/>
      <c r="T1164" s="106"/>
      <c r="U1164" s="106"/>
      <c r="V1164" s="197"/>
      <c r="W1164" s="580"/>
      <c r="X1164" s="581"/>
      <c r="Y1164" s="581"/>
      <c r="Z1164" s="581"/>
      <c r="AA1164" s="581"/>
      <c r="AB1164" s="582"/>
      <c r="AC1164" s="580" t="s">
        <v>1765</v>
      </c>
      <c r="AD1164" s="581"/>
      <c r="AE1164" s="581"/>
      <c r="AF1164" s="581"/>
      <c r="AG1164" s="581"/>
      <c r="AH1164" s="582"/>
      <c r="AI1164" s="580" t="s">
        <v>1766</v>
      </c>
      <c r="AJ1164" s="581"/>
      <c r="AK1164" s="581"/>
      <c r="AL1164" s="581"/>
      <c r="AM1164" s="581"/>
      <c r="AN1164" s="581"/>
      <c r="AO1164" s="581"/>
      <c r="AP1164" s="582"/>
      <c r="AQ1164" s="580" t="s">
        <v>1767</v>
      </c>
      <c r="AR1164" s="581"/>
      <c r="AS1164" s="581"/>
      <c r="AT1164" s="581"/>
      <c r="AU1164" s="581"/>
      <c r="AV1164" s="581"/>
      <c r="AW1164" s="581"/>
      <c r="AX1164" s="581"/>
      <c r="AY1164" s="581"/>
      <c r="AZ1164" s="581"/>
      <c r="BA1164" s="581"/>
      <c r="BB1164" s="582"/>
    </row>
    <row r="1165" spans="1:54" ht="12.6" customHeight="1">
      <c r="A1165" s="580" t="s">
        <v>1253</v>
      </c>
      <c r="B1165" s="581"/>
      <c r="C1165" s="581"/>
      <c r="D1165" s="581"/>
      <c r="E1165" s="581"/>
      <c r="F1165" s="581"/>
      <c r="G1165" s="581"/>
      <c r="H1165" s="581"/>
      <c r="I1165" s="581"/>
      <c r="J1165" s="581"/>
      <c r="K1165" s="581"/>
      <c r="L1165" s="581"/>
      <c r="M1165" s="582"/>
      <c r="N1165" s="580" t="s">
        <v>1768</v>
      </c>
      <c r="O1165" s="581"/>
      <c r="P1165" s="581"/>
      <c r="Q1165" s="582"/>
      <c r="R1165" s="580" t="s">
        <v>1760</v>
      </c>
      <c r="S1165" s="581"/>
      <c r="T1165" s="581"/>
      <c r="U1165" s="581"/>
      <c r="V1165" s="582"/>
      <c r="W1165" s="580" t="s">
        <v>1769</v>
      </c>
      <c r="X1165" s="581"/>
      <c r="Y1165" s="581"/>
      <c r="Z1165" s="581"/>
      <c r="AA1165" s="581"/>
      <c r="AB1165" s="582"/>
      <c r="AC1165" s="580" t="s">
        <v>1770</v>
      </c>
      <c r="AD1165" s="581"/>
      <c r="AE1165" s="581"/>
      <c r="AF1165" s="581"/>
      <c r="AG1165" s="581"/>
      <c r="AH1165" s="582"/>
      <c r="AI1165" s="580" t="s">
        <v>1771</v>
      </c>
      <c r="AJ1165" s="581"/>
      <c r="AK1165" s="581"/>
      <c r="AL1165" s="581"/>
      <c r="AM1165" s="581"/>
      <c r="AN1165" s="581"/>
      <c r="AO1165" s="581"/>
      <c r="AP1165" s="582"/>
      <c r="AQ1165" s="580" t="s">
        <v>1772</v>
      </c>
      <c r="AR1165" s="581"/>
      <c r="AS1165" s="581"/>
      <c r="AT1165" s="581"/>
      <c r="AU1165" s="581"/>
      <c r="AV1165" s="581"/>
      <c r="AW1165" s="581"/>
      <c r="AX1165" s="581"/>
      <c r="AY1165" s="581"/>
      <c r="AZ1165" s="581"/>
      <c r="BA1165" s="581"/>
      <c r="BB1165" s="582"/>
    </row>
    <row r="1166" spans="1:54" ht="12.6" customHeight="1">
      <c r="A1166" s="176"/>
      <c r="B1166" s="103"/>
      <c r="C1166" s="103"/>
      <c r="D1166" s="103"/>
      <c r="E1166" s="103"/>
      <c r="F1166" s="103"/>
      <c r="G1166" s="103"/>
      <c r="H1166" s="103"/>
      <c r="I1166" s="103"/>
      <c r="J1166" s="103"/>
      <c r="K1166" s="103"/>
      <c r="L1166" s="103"/>
      <c r="M1166" s="145"/>
      <c r="N1166" s="176"/>
      <c r="O1166" s="103"/>
      <c r="P1166" s="103"/>
      <c r="Q1166" s="145"/>
      <c r="R1166" s="580" t="s">
        <v>1773</v>
      </c>
      <c r="S1166" s="581"/>
      <c r="T1166" s="581"/>
      <c r="U1166" s="581"/>
      <c r="V1166" s="582"/>
      <c r="W1166" s="580" t="s">
        <v>1613</v>
      </c>
      <c r="X1166" s="581"/>
      <c r="Y1166" s="581"/>
      <c r="Z1166" s="581"/>
      <c r="AA1166" s="581"/>
      <c r="AB1166" s="582"/>
      <c r="AC1166" s="580" t="s">
        <v>1771</v>
      </c>
      <c r="AD1166" s="581"/>
      <c r="AE1166" s="581"/>
      <c r="AF1166" s="581"/>
      <c r="AG1166" s="581"/>
      <c r="AH1166" s="582"/>
      <c r="AI1166" s="580" t="s">
        <v>1774</v>
      </c>
      <c r="AJ1166" s="581"/>
      <c r="AK1166" s="581"/>
      <c r="AL1166" s="581"/>
      <c r="AM1166" s="581"/>
      <c r="AN1166" s="581"/>
      <c r="AO1166" s="581"/>
      <c r="AP1166" s="582"/>
      <c r="AQ1166" s="580" t="s">
        <v>1775</v>
      </c>
      <c r="AR1166" s="581"/>
      <c r="AS1166" s="581"/>
      <c r="AT1166" s="581"/>
      <c r="AU1166" s="581"/>
      <c r="AV1166" s="581"/>
      <c r="AW1166" s="581"/>
      <c r="AX1166" s="581"/>
      <c r="AY1166" s="581"/>
      <c r="AZ1166" s="581"/>
      <c r="BA1166" s="581"/>
      <c r="BB1166" s="582"/>
    </row>
    <row r="1167" spans="1:54" ht="12.6" customHeight="1">
      <c r="A1167" s="176"/>
      <c r="B1167" s="103"/>
      <c r="C1167" s="103"/>
      <c r="D1167" s="103"/>
      <c r="E1167" s="103"/>
      <c r="F1167" s="103"/>
      <c r="G1167" s="103"/>
      <c r="H1167" s="103"/>
      <c r="I1167" s="103"/>
      <c r="J1167" s="103"/>
      <c r="K1167" s="103"/>
      <c r="L1167" s="103"/>
      <c r="M1167" s="145"/>
      <c r="N1167" s="176"/>
      <c r="O1167" s="103"/>
      <c r="P1167" s="103"/>
      <c r="Q1167" s="145"/>
      <c r="R1167" s="580" t="s">
        <v>1502</v>
      </c>
      <c r="S1167" s="581"/>
      <c r="T1167" s="581"/>
      <c r="U1167" s="581"/>
      <c r="V1167" s="582"/>
      <c r="W1167" s="176"/>
      <c r="X1167" s="103"/>
      <c r="Y1167" s="103"/>
      <c r="Z1167" s="103"/>
      <c r="AA1167" s="103"/>
      <c r="AB1167" s="145"/>
      <c r="AC1167" s="580" t="s">
        <v>1774</v>
      </c>
      <c r="AD1167" s="581"/>
      <c r="AE1167" s="581"/>
      <c r="AF1167" s="581"/>
      <c r="AG1167" s="581"/>
      <c r="AH1167" s="582"/>
      <c r="AI1167" s="580" t="s">
        <v>1422</v>
      </c>
      <c r="AJ1167" s="581"/>
      <c r="AK1167" s="581"/>
      <c r="AL1167" s="581"/>
      <c r="AM1167" s="581"/>
      <c r="AN1167" s="581"/>
      <c r="AO1167" s="581"/>
      <c r="AP1167" s="582"/>
      <c r="AQ1167" s="580" t="s">
        <v>1776</v>
      </c>
      <c r="AR1167" s="581"/>
      <c r="AS1167" s="581"/>
      <c r="AT1167" s="581"/>
      <c r="AU1167" s="581"/>
      <c r="AV1167" s="581"/>
      <c r="AW1167" s="581"/>
      <c r="AX1167" s="581"/>
      <c r="AY1167" s="581"/>
      <c r="AZ1167" s="581"/>
      <c r="BA1167" s="581"/>
      <c r="BB1167" s="582"/>
    </row>
    <row r="1168" spans="1:54" ht="12.6" customHeight="1">
      <c r="A1168" s="176"/>
      <c r="B1168" s="103"/>
      <c r="C1168" s="103"/>
      <c r="D1168" s="103"/>
      <c r="E1168" s="103"/>
      <c r="F1168" s="103"/>
      <c r="G1168" s="103"/>
      <c r="H1168" s="103"/>
      <c r="I1168" s="103"/>
      <c r="J1168" s="103"/>
      <c r="K1168" s="103"/>
      <c r="L1168" s="103"/>
      <c r="M1168" s="145"/>
      <c r="N1168" s="176"/>
      <c r="O1168" s="103"/>
      <c r="P1168" s="103"/>
      <c r="Q1168" s="145"/>
      <c r="R1168" s="176"/>
      <c r="S1168" s="103"/>
      <c r="T1168" s="103"/>
      <c r="U1168" s="103"/>
      <c r="V1168" s="145"/>
      <c r="W1168" s="176"/>
      <c r="X1168" s="103"/>
      <c r="Y1168" s="103"/>
      <c r="Z1168" s="103"/>
      <c r="AA1168" s="103"/>
      <c r="AB1168" s="145"/>
      <c r="AC1168" s="580" t="s">
        <v>1422</v>
      </c>
      <c r="AD1168" s="581"/>
      <c r="AE1168" s="581"/>
      <c r="AF1168" s="581"/>
      <c r="AG1168" s="581"/>
      <c r="AH1168" s="582"/>
      <c r="AI1168" s="580"/>
      <c r="AJ1168" s="581"/>
      <c r="AK1168" s="581"/>
      <c r="AL1168" s="581"/>
      <c r="AM1168" s="581"/>
      <c r="AN1168" s="581"/>
      <c r="AO1168" s="581"/>
      <c r="AP1168" s="582"/>
      <c r="AQ1168" s="580" t="s">
        <v>1774</v>
      </c>
      <c r="AR1168" s="581"/>
      <c r="AS1168" s="581"/>
      <c r="AT1168" s="581"/>
      <c r="AU1168" s="581"/>
      <c r="AV1168" s="581"/>
      <c r="AW1168" s="581"/>
      <c r="AX1168" s="581"/>
      <c r="AY1168" s="581"/>
      <c r="AZ1168" s="581"/>
      <c r="BA1168" s="581"/>
      <c r="BB1168" s="582"/>
    </row>
    <row r="1169" spans="1:54" ht="12.6" customHeight="1">
      <c r="A1169" s="176"/>
      <c r="B1169" s="103"/>
      <c r="C1169" s="103"/>
      <c r="D1169" s="103"/>
      <c r="E1169" s="103"/>
      <c r="F1169" s="103"/>
      <c r="G1169" s="103"/>
      <c r="H1169" s="103"/>
      <c r="I1169" s="103"/>
      <c r="J1169" s="103"/>
      <c r="K1169" s="103"/>
      <c r="L1169" s="103"/>
      <c r="M1169" s="145"/>
      <c r="N1169" s="176"/>
      <c r="O1169" s="103"/>
      <c r="P1169" s="103"/>
      <c r="Q1169" s="145"/>
      <c r="R1169" s="176"/>
      <c r="S1169" s="103"/>
      <c r="T1169" s="103"/>
      <c r="U1169" s="103"/>
      <c r="V1169" s="145"/>
      <c r="W1169" s="176"/>
      <c r="X1169" s="103"/>
      <c r="Y1169" s="103"/>
      <c r="Z1169" s="103"/>
      <c r="AA1169" s="103"/>
      <c r="AB1169" s="145"/>
      <c r="AC1169" s="580"/>
      <c r="AD1169" s="581"/>
      <c r="AE1169" s="581"/>
      <c r="AF1169" s="581"/>
      <c r="AG1169" s="581"/>
      <c r="AH1169" s="582"/>
      <c r="AI1169" s="580"/>
      <c r="AJ1169" s="581"/>
      <c r="AK1169" s="581"/>
      <c r="AL1169" s="581"/>
      <c r="AM1169" s="581"/>
      <c r="AN1169" s="581"/>
      <c r="AO1169" s="581"/>
      <c r="AP1169" s="582"/>
      <c r="AQ1169" s="580" t="s">
        <v>1422</v>
      </c>
      <c r="AR1169" s="581"/>
      <c r="AS1169" s="581"/>
      <c r="AT1169" s="581"/>
      <c r="AU1169" s="581"/>
      <c r="AV1169" s="581"/>
      <c r="AW1169" s="581"/>
      <c r="AX1169" s="581"/>
      <c r="AY1169" s="581"/>
      <c r="AZ1169" s="581"/>
      <c r="BA1169" s="581"/>
      <c r="BB1169" s="582"/>
    </row>
    <row r="1170" spans="1:54" s="140" customFormat="1" ht="12.6" customHeight="1">
      <c r="A1170" s="583" t="s">
        <v>1399</v>
      </c>
      <c r="B1170" s="584"/>
      <c r="C1170" s="584"/>
      <c r="D1170" s="584"/>
      <c r="E1170" s="584"/>
      <c r="F1170" s="584"/>
      <c r="G1170" s="584"/>
      <c r="H1170" s="584"/>
      <c r="I1170" s="584"/>
      <c r="J1170" s="584"/>
      <c r="K1170" s="584"/>
      <c r="L1170" s="584"/>
      <c r="M1170" s="585"/>
      <c r="N1170" s="583" t="s">
        <v>1400</v>
      </c>
      <c r="O1170" s="584"/>
      <c r="P1170" s="584"/>
      <c r="Q1170" s="585"/>
      <c r="R1170" s="583" t="s">
        <v>1401</v>
      </c>
      <c r="S1170" s="584"/>
      <c r="T1170" s="584"/>
      <c r="U1170" s="584"/>
      <c r="V1170" s="585"/>
      <c r="W1170" s="583" t="s">
        <v>1402</v>
      </c>
      <c r="X1170" s="584"/>
      <c r="Y1170" s="584"/>
      <c r="Z1170" s="584"/>
      <c r="AA1170" s="584"/>
      <c r="AB1170" s="585"/>
      <c r="AC1170" s="583" t="s">
        <v>1403</v>
      </c>
      <c r="AD1170" s="584"/>
      <c r="AE1170" s="584"/>
      <c r="AF1170" s="584"/>
      <c r="AG1170" s="584"/>
      <c r="AH1170" s="585"/>
      <c r="AI1170" s="583" t="s">
        <v>1404</v>
      </c>
      <c r="AJ1170" s="584"/>
      <c r="AK1170" s="584"/>
      <c r="AL1170" s="584"/>
      <c r="AM1170" s="584"/>
      <c r="AN1170" s="584"/>
      <c r="AO1170" s="584"/>
      <c r="AP1170" s="585"/>
      <c r="AQ1170" s="583" t="s">
        <v>1405</v>
      </c>
      <c r="AR1170" s="584"/>
      <c r="AS1170" s="584"/>
      <c r="AT1170" s="584"/>
      <c r="AU1170" s="584"/>
      <c r="AV1170" s="584"/>
      <c r="AW1170" s="584"/>
      <c r="AX1170" s="584"/>
      <c r="AY1170" s="584"/>
      <c r="AZ1170" s="584"/>
      <c r="BA1170" s="584"/>
      <c r="BB1170" s="585"/>
    </row>
    <row r="1171" spans="1:54" s="140" customFormat="1" ht="12.6" customHeight="1">
      <c r="A1171" s="836" t="s">
        <v>1536</v>
      </c>
      <c r="B1171" s="836"/>
      <c r="C1171" s="836"/>
      <c r="D1171" s="836"/>
      <c r="E1171" s="836"/>
      <c r="F1171" s="836"/>
      <c r="G1171" s="836"/>
      <c r="H1171" s="836"/>
      <c r="I1171" s="836"/>
      <c r="J1171" s="836"/>
      <c r="K1171" s="836"/>
      <c r="L1171" s="836"/>
      <c r="M1171" s="836"/>
      <c r="N1171" s="852"/>
      <c r="O1171" s="852"/>
      <c r="P1171" s="852"/>
      <c r="Q1171" s="852"/>
      <c r="R1171" s="852"/>
      <c r="S1171" s="852"/>
      <c r="T1171" s="852"/>
      <c r="U1171" s="852"/>
      <c r="V1171" s="852"/>
      <c r="W1171" s="852"/>
      <c r="X1171" s="852"/>
      <c r="Y1171" s="852"/>
      <c r="Z1171" s="852"/>
      <c r="AA1171" s="852"/>
      <c r="AB1171" s="852"/>
      <c r="AC1171" s="852"/>
      <c r="AD1171" s="852"/>
      <c r="AE1171" s="852"/>
      <c r="AF1171" s="852"/>
      <c r="AG1171" s="852"/>
      <c r="AH1171" s="852"/>
      <c r="AI1171" s="852"/>
      <c r="AJ1171" s="852"/>
      <c r="AK1171" s="852"/>
      <c r="AL1171" s="852"/>
      <c r="AM1171" s="852"/>
      <c r="AN1171" s="852"/>
      <c r="AO1171" s="852"/>
      <c r="AP1171" s="852"/>
      <c r="AQ1171" s="852"/>
      <c r="AR1171" s="852"/>
      <c r="AS1171" s="852"/>
      <c r="AT1171" s="852"/>
      <c r="AU1171" s="852"/>
      <c r="AV1171" s="852"/>
      <c r="AW1171" s="852"/>
      <c r="AX1171" s="852"/>
      <c r="AY1171" s="852"/>
      <c r="AZ1171" s="852"/>
      <c r="BA1171" s="852"/>
      <c r="BB1171" s="852"/>
    </row>
    <row r="1172" spans="1:54" ht="12.6" customHeight="1">
      <c r="A1172" s="826"/>
      <c r="B1172" s="827"/>
      <c r="C1172" s="827"/>
      <c r="D1172" s="827"/>
      <c r="E1172" s="827"/>
      <c r="F1172" s="827"/>
      <c r="G1172" s="827"/>
      <c r="H1172" s="827"/>
      <c r="I1172" s="827"/>
      <c r="J1172" s="827"/>
      <c r="K1172" s="827"/>
      <c r="L1172" s="827"/>
      <c r="M1172" s="828"/>
      <c r="N1172" s="608"/>
      <c r="O1172" s="608"/>
      <c r="P1172" s="608"/>
      <c r="Q1172" s="608"/>
      <c r="R1172" s="608"/>
      <c r="S1172" s="608"/>
      <c r="T1172" s="608"/>
      <c r="U1172" s="608"/>
      <c r="V1172" s="608"/>
      <c r="W1172" s="850"/>
      <c r="X1172" s="850"/>
      <c r="Y1172" s="850"/>
      <c r="Z1172" s="850"/>
      <c r="AA1172" s="850"/>
      <c r="AB1172" s="850"/>
      <c r="AC1172" s="608"/>
      <c r="AD1172" s="608"/>
      <c r="AE1172" s="608"/>
      <c r="AF1172" s="608"/>
      <c r="AG1172" s="608"/>
      <c r="AH1172" s="608"/>
      <c r="AI1172" s="608"/>
      <c r="AJ1172" s="608"/>
      <c r="AK1172" s="608"/>
      <c r="AL1172" s="608"/>
      <c r="AM1172" s="608"/>
      <c r="AN1172" s="608"/>
      <c r="AO1172" s="608"/>
      <c r="AP1172" s="608"/>
      <c r="AQ1172" s="608"/>
      <c r="AR1172" s="608"/>
      <c r="AS1172" s="608"/>
      <c r="AT1172" s="608"/>
      <c r="AU1172" s="608"/>
      <c r="AV1172" s="608"/>
      <c r="AW1172" s="608"/>
      <c r="AX1172" s="608"/>
      <c r="AY1172" s="608"/>
      <c r="AZ1172" s="608"/>
      <c r="BA1172" s="608"/>
      <c r="BB1172" s="608"/>
    </row>
    <row r="1173" spans="1:54" ht="12.6" customHeight="1">
      <c r="A1173" s="826"/>
      <c r="B1173" s="827"/>
      <c r="C1173" s="827"/>
      <c r="D1173" s="827"/>
      <c r="E1173" s="827"/>
      <c r="F1173" s="827"/>
      <c r="G1173" s="827"/>
      <c r="H1173" s="827"/>
      <c r="I1173" s="827"/>
      <c r="J1173" s="827"/>
      <c r="K1173" s="827"/>
      <c r="L1173" s="827"/>
      <c r="M1173" s="828"/>
      <c r="N1173" s="608"/>
      <c r="O1173" s="608"/>
      <c r="P1173" s="608"/>
      <c r="Q1173" s="608"/>
      <c r="R1173" s="608"/>
      <c r="S1173" s="608"/>
      <c r="T1173" s="608"/>
      <c r="U1173" s="608"/>
      <c r="V1173" s="608"/>
      <c r="W1173" s="850"/>
      <c r="X1173" s="850"/>
      <c r="Y1173" s="850"/>
      <c r="Z1173" s="850"/>
      <c r="AA1173" s="850"/>
      <c r="AB1173" s="850"/>
      <c r="AC1173" s="608"/>
      <c r="AD1173" s="608"/>
      <c r="AE1173" s="608"/>
      <c r="AF1173" s="608"/>
      <c r="AG1173" s="608"/>
      <c r="AH1173" s="608"/>
      <c r="AI1173" s="608"/>
      <c r="AJ1173" s="608"/>
      <c r="AK1173" s="608"/>
      <c r="AL1173" s="608"/>
      <c r="AM1173" s="608"/>
      <c r="AN1173" s="608"/>
      <c r="AO1173" s="608"/>
      <c r="AP1173" s="608"/>
      <c r="AQ1173" s="608"/>
      <c r="AR1173" s="608"/>
      <c r="AS1173" s="608"/>
      <c r="AT1173" s="608"/>
      <c r="AU1173" s="608"/>
      <c r="AV1173" s="608"/>
      <c r="AW1173" s="608"/>
      <c r="AX1173" s="608"/>
      <c r="AY1173" s="608"/>
      <c r="AZ1173" s="608"/>
      <c r="BA1173" s="608"/>
      <c r="BB1173" s="608"/>
    </row>
    <row r="1174" spans="1:54" ht="12.6" customHeight="1">
      <c r="A1174" s="826"/>
      <c r="B1174" s="827"/>
      <c r="C1174" s="827"/>
      <c r="D1174" s="827"/>
      <c r="E1174" s="827"/>
      <c r="F1174" s="827"/>
      <c r="G1174" s="827"/>
      <c r="H1174" s="827"/>
      <c r="I1174" s="827"/>
      <c r="J1174" s="827"/>
      <c r="K1174" s="827"/>
      <c r="L1174" s="827"/>
      <c r="M1174" s="828"/>
      <c r="N1174" s="608"/>
      <c r="O1174" s="608"/>
      <c r="P1174" s="608"/>
      <c r="Q1174" s="608"/>
      <c r="R1174" s="608"/>
      <c r="S1174" s="608"/>
      <c r="T1174" s="608"/>
      <c r="U1174" s="608"/>
      <c r="V1174" s="608"/>
      <c r="W1174" s="850"/>
      <c r="X1174" s="850"/>
      <c r="Y1174" s="850"/>
      <c r="Z1174" s="850"/>
      <c r="AA1174" s="850"/>
      <c r="AB1174" s="850"/>
      <c r="AC1174" s="608"/>
      <c r="AD1174" s="608"/>
      <c r="AE1174" s="608"/>
      <c r="AF1174" s="608"/>
      <c r="AG1174" s="608"/>
      <c r="AH1174" s="608"/>
      <c r="AI1174" s="608"/>
      <c r="AJ1174" s="608"/>
      <c r="AK1174" s="608"/>
      <c r="AL1174" s="608"/>
      <c r="AM1174" s="608"/>
      <c r="AN1174" s="608"/>
      <c r="AO1174" s="608"/>
      <c r="AP1174" s="608"/>
      <c r="AQ1174" s="608"/>
      <c r="AR1174" s="608"/>
      <c r="AS1174" s="608"/>
      <c r="AT1174" s="608"/>
      <c r="AU1174" s="608"/>
      <c r="AV1174" s="608"/>
      <c r="AW1174" s="608"/>
      <c r="AX1174" s="608"/>
      <c r="AY1174" s="608"/>
      <c r="AZ1174" s="608"/>
      <c r="BA1174" s="608"/>
      <c r="BB1174" s="608"/>
    </row>
    <row r="1175" spans="1:54" ht="12.6" customHeight="1">
      <c r="A1175" s="836" t="s">
        <v>1778</v>
      </c>
      <c r="B1175" s="836"/>
      <c r="C1175" s="836"/>
      <c r="D1175" s="836"/>
      <c r="E1175" s="836"/>
      <c r="F1175" s="836"/>
      <c r="G1175" s="836"/>
      <c r="H1175" s="836"/>
      <c r="I1175" s="836"/>
      <c r="J1175" s="836"/>
      <c r="K1175" s="836"/>
      <c r="L1175" s="836"/>
      <c r="M1175" s="836"/>
      <c r="N1175" s="852"/>
      <c r="O1175" s="852"/>
      <c r="P1175" s="852"/>
      <c r="Q1175" s="852"/>
      <c r="R1175" s="852"/>
      <c r="S1175" s="852"/>
      <c r="T1175" s="852"/>
      <c r="U1175" s="852"/>
      <c r="V1175" s="852"/>
      <c r="W1175" s="852"/>
      <c r="X1175" s="852"/>
      <c r="Y1175" s="852"/>
      <c r="Z1175" s="852"/>
      <c r="AA1175" s="852"/>
      <c r="AB1175" s="852"/>
      <c r="AC1175" s="852"/>
      <c r="AD1175" s="852"/>
      <c r="AE1175" s="852"/>
      <c r="AF1175" s="852"/>
      <c r="AG1175" s="852"/>
      <c r="AH1175" s="852"/>
      <c r="AI1175" s="852"/>
      <c r="AJ1175" s="852"/>
      <c r="AK1175" s="852"/>
      <c r="AL1175" s="852"/>
      <c r="AM1175" s="852"/>
      <c r="AN1175" s="852"/>
      <c r="AO1175" s="852"/>
      <c r="AP1175" s="852"/>
      <c r="AQ1175" s="852"/>
      <c r="AR1175" s="852"/>
      <c r="AS1175" s="852"/>
      <c r="AT1175" s="852"/>
      <c r="AU1175" s="852"/>
      <c r="AV1175" s="852"/>
      <c r="AW1175" s="852"/>
      <c r="AX1175" s="852"/>
      <c r="AY1175" s="852"/>
      <c r="AZ1175" s="852"/>
      <c r="BA1175" s="852"/>
      <c r="BB1175" s="852"/>
    </row>
    <row r="1176" spans="1:54" ht="12.6" customHeight="1">
      <c r="A1176" s="826"/>
      <c r="B1176" s="827"/>
      <c r="C1176" s="827"/>
      <c r="D1176" s="827"/>
      <c r="E1176" s="827"/>
      <c r="F1176" s="827"/>
      <c r="G1176" s="827"/>
      <c r="H1176" s="827"/>
      <c r="I1176" s="827"/>
      <c r="J1176" s="827"/>
      <c r="K1176" s="827"/>
      <c r="L1176" s="827"/>
      <c r="M1176" s="828"/>
      <c r="N1176" s="608"/>
      <c r="O1176" s="608"/>
      <c r="P1176" s="608"/>
      <c r="Q1176" s="608"/>
      <c r="R1176" s="608"/>
      <c r="S1176" s="608"/>
      <c r="T1176" s="608"/>
      <c r="U1176" s="608"/>
      <c r="V1176" s="608"/>
      <c r="W1176" s="850"/>
      <c r="X1176" s="850"/>
      <c r="Y1176" s="850"/>
      <c r="Z1176" s="850"/>
      <c r="AA1176" s="850"/>
      <c r="AB1176" s="850"/>
      <c r="AC1176" s="608"/>
      <c r="AD1176" s="608"/>
      <c r="AE1176" s="608"/>
      <c r="AF1176" s="608"/>
      <c r="AG1176" s="608"/>
      <c r="AH1176" s="608"/>
      <c r="AI1176" s="608"/>
      <c r="AJ1176" s="608"/>
      <c r="AK1176" s="608"/>
      <c r="AL1176" s="608"/>
      <c r="AM1176" s="608"/>
      <c r="AN1176" s="608"/>
      <c r="AO1176" s="608"/>
      <c r="AP1176" s="608"/>
      <c r="AQ1176" s="608"/>
      <c r="AR1176" s="608"/>
      <c r="AS1176" s="608"/>
      <c r="AT1176" s="608"/>
      <c r="AU1176" s="608"/>
      <c r="AV1176" s="608"/>
      <c r="AW1176" s="608"/>
      <c r="AX1176" s="608"/>
      <c r="AY1176" s="608"/>
      <c r="AZ1176" s="608"/>
      <c r="BA1176" s="608"/>
      <c r="BB1176" s="608"/>
    </row>
    <row r="1177" spans="1:54" ht="12.6" customHeight="1">
      <c r="A1177" s="826"/>
      <c r="B1177" s="827"/>
      <c r="C1177" s="827"/>
      <c r="D1177" s="827"/>
      <c r="E1177" s="827"/>
      <c r="F1177" s="827"/>
      <c r="G1177" s="827"/>
      <c r="H1177" s="827"/>
      <c r="I1177" s="827"/>
      <c r="J1177" s="827"/>
      <c r="K1177" s="827"/>
      <c r="L1177" s="827"/>
      <c r="M1177" s="828"/>
      <c r="N1177" s="608"/>
      <c r="O1177" s="608"/>
      <c r="P1177" s="608"/>
      <c r="Q1177" s="608"/>
      <c r="R1177" s="608"/>
      <c r="S1177" s="608"/>
      <c r="T1177" s="608"/>
      <c r="U1177" s="608"/>
      <c r="V1177" s="608"/>
      <c r="W1177" s="850"/>
      <c r="X1177" s="850"/>
      <c r="Y1177" s="850"/>
      <c r="Z1177" s="850"/>
      <c r="AA1177" s="850"/>
      <c r="AB1177" s="850"/>
      <c r="AC1177" s="608"/>
      <c r="AD1177" s="608"/>
      <c r="AE1177" s="608"/>
      <c r="AF1177" s="608"/>
      <c r="AG1177" s="608"/>
      <c r="AH1177" s="608"/>
      <c r="AI1177" s="608"/>
      <c r="AJ1177" s="608"/>
      <c r="AK1177" s="608"/>
      <c r="AL1177" s="608"/>
      <c r="AM1177" s="608"/>
      <c r="AN1177" s="608"/>
      <c r="AO1177" s="608"/>
      <c r="AP1177" s="608"/>
      <c r="AQ1177" s="608"/>
      <c r="AR1177" s="608"/>
      <c r="AS1177" s="608"/>
      <c r="AT1177" s="608"/>
      <c r="AU1177" s="608"/>
      <c r="AV1177" s="608"/>
      <c r="AW1177" s="608"/>
      <c r="AX1177" s="608"/>
      <c r="AY1177" s="608"/>
      <c r="AZ1177" s="608"/>
      <c r="BA1177" s="608"/>
      <c r="BB1177" s="608"/>
    </row>
    <row r="1178" spans="1:54" ht="12.6" customHeight="1">
      <c r="A1178" s="826"/>
      <c r="B1178" s="827"/>
      <c r="C1178" s="827"/>
      <c r="D1178" s="827"/>
      <c r="E1178" s="827"/>
      <c r="F1178" s="827"/>
      <c r="G1178" s="827"/>
      <c r="H1178" s="827"/>
      <c r="I1178" s="827"/>
      <c r="J1178" s="827"/>
      <c r="K1178" s="827"/>
      <c r="L1178" s="827"/>
      <c r="M1178" s="828"/>
      <c r="N1178" s="608"/>
      <c r="O1178" s="608"/>
      <c r="P1178" s="608"/>
      <c r="Q1178" s="608"/>
      <c r="R1178" s="608"/>
      <c r="S1178" s="608"/>
      <c r="T1178" s="608"/>
      <c r="U1178" s="608"/>
      <c r="V1178" s="608"/>
      <c r="W1178" s="850"/>
      <c r="X1178" s="850"/>
      <c r="Y1178" s="850"/>
      <c r="Z1178" s="850"/>
      <c r="AA1178" s="850"/>
      <c r="AB1178" s="850"/>
      <c r="AC1178" s="608"/>
      <c r="AD1178" s="608"/>
      <c r="AE1178" s="608"/>
      <c r="AF1178" s="608"/>
      <c r="AG1178" s="608"/>
      <c r="AH1178" s="608"/>
      <c r="AI1178" s="608"/>
      <c r="AJ1178" s="608"/>
      <c r="AK1178" s="608"/>
      <c r="AL1178" s="608"/>
      <c r="AM1178" s="608"/>
      <c r="AN1178" s="608"/>
      <c r="AO1178" s="608"/>
      <c r="AP1178" s="608"/>
      <c r="AQ1178" s="608"/>
      <c r="AR1178" s="608"/>
      <c r="AS1178" s="608"/>
      <c r="AT1178" s="608"/>
      <c r="AU1178" s="608"/>
      <c r="AV1178" s="608"/>
      <c r="AW1178" s="608"/>
      <c r="AX1178" s="608"/>
      <c r="AY1178" s="608"/>
      <c r="AZ1178" s="608"/>
      <c r="BA1178" s="608"/>
      <c r="BB1178" s="608"/>
    </row>
    <row r="1179" spans="1:54" ht="12.6" customHeight="1">
      <c r="A1179" s="849" t="s">
        <v>1779</v>
      </c>
      <c r="B1179" s="849"/>
      <c r="C1179" s="849"/>
      <c r="D1179" s="849"/>
      <c r="E1179" s="849"/>
      <c r="F1179" s="849"/>
      <c r="G1179" s="849"/>
      <c r="H1179" s="849"/>
      <c r="I1179" s="849"/>
      <c r="J1179" s="849"/>
      <c r="K1179" s="849"/>
      <c r="L1179" s="849"/>
      <c r="M1179" s="849"/>
      <c r="N1179" s="848"/>
      <c r="O1179" s="848"/>
      <c r="P1179" s="848"/>
      <c r="Q1179" s="848"/>
      <c r="R1179" s="848"/>
      <c r="S1179" s="848"/>
      <c r="T1179" s="848"/>
      <c r="U1179" s="848"/>
      <c r="V1179" s="848"/>
      <c r="W1179" s="851"/>
      <c r="X1179" s="851"/>
      <c r="Y1179" s="851"/>
      <c r="Z1179" s="851"/>
      <c r="AA1179" s="851"/>
      <c r="AB1179" s="851"/>
      <c r="AC1179" s="848"/>
      <c r="AD1179" s="848"/>
      <c r="AE1179" s="848"/>
      <c r="AF1179" s="848"/>
      <c r="AG1179" s="848"/>
      <c r="AH1179" s="848"/>
      <c r="AI1179" s="848">
        <v>312000</v>
      </c>
      <c r="AJ1179" s="848"/>
      <c r="AK1179" s="848"/>
      <c r="AL1179" s="848"/>
      <c r="AM1179" s="848"/>
      <c r="AN1179" s="848"/>
      <c r="AO1179" s="848"/>
      <c r="AP1179" s="848"/>
      <c r="AQ1179" s="848">
        <v>279912</v>
      </c>
      <c r="AR1179" s="848"/>
      <c r="AS1179" s="848"/>
      <c r="AT1179" s="848"/>
      <c r="AU1179" s="848"/>
      <c r="AV1179" s="848"/>
      <c r="AW1179" s="848"/>
      <c r="AX1179" s="848"/>
      <c r="AY1179" s="848"/>
      <c r="AZ1179" s="848"/>
      <c r="BA1179" s="848"/>
      <c r="BB1179" s="848"/>
    </row>
    <row r="1180" spans="1:54" ht="12.6" customHeight="1">
      <c r="A1180" s="826"/>
      <c r="B1180" s="827"/>
      <c r="C1180" s="827"/>
      <c r="D1180" s="827"/>
      <c r="E1180" s="827"/>
      <c r="F1180" s="827"/>
      <c r="G1180" s="827"/>
      <c r="H1180" s="827"/>
      <c r="I1180" s="827"/>
      <c r="J1180" s="827"/>
      <c r="K1180" s="827"/>
      <c r="L1180" s="827"/>
      <c r="M1180" s="828"/>
      <c r="N1180" s="608"/>
      <c r="O1180" s="608"/>
      <c r="P1180" s="608"/>
      <c r="Q1180" s="608"/>
      <c r="R1180" s="608"/>
      <c r="S1180" s="608"/>
      <c r="T1180" s="608"/>
      <c r="U1180" s="608"/>
      <c r="V1180" s="608"/>
      <c r="W1180" s="850"/>
      <c r="X1180" s="850"/>
      <c r="Y1180" s="850"/>
      <c r="Z1180" s="850"/>
      <c r="AA1180" s="850"/>
      <c r="AB1180" s="850"/>
      <c r="AC1180" s="608"/>
      <c r="AD1180" s="608"/>
      <c r="AE1180" s="608"/>
      <c r="AF1180" s="608"/>
      <c r="AG1180" s="608"/>
      <c r="AH1180" s="608"/>
      <c r="AI1180" s="608">
        <v>312000</v>
      </c>
      <c r="AJ1180" s="608"/>
      <c r="AK1180" s="608"/>
      <c r="AL1180" s="608"/>
      <c r="AM1180" s="608"/>
      <c r="AN1180" s="608"/>
      <c r="AO1180" s="608"/>
      <c r="AP1180" s="608"/>
      <c r="AQ1180" s="608">
        <v>379912</v>
      </c>
      <c r="AR1180" s="608"/>
      <c r="AS1180" s="608"/>
      <c r="AT1180" s="608"/>
      <c r="AU1180" s="608"/>
      <c r="AV1180" s="608"/>
      <c r="AW1180" s="608"/>
      <c r="AX1180" s="608"/>
      <c r="AY1180" s="608"/>
      <c r="AZ1180" s="608"/>
      <c r="BA1180" s="608"/>
      <c r="BB1180" s="608"/>
    </row>
    <row r="1181" spans="1:54" ht="12.6" customHeight="1">
      <c r="A1181" s="826"/>
      <c r="B1181" s="827"/>
      <c r="C1181" s="827"/>
      <c r="D1181" s="827"/>
      <c r="E1181" s="827"/>
      <c r="F1181" s="827"/>
      <c r="G1181" s="827"/>
      <c r="H1181" s="827"/>
      <c r="I1181" s="827"/>
      <c r="J1181" s="827"/>
      <c r="K1181" s="827"/>
      <c r="L1181" s="827"/>
      <c r="M1181" s="828"/>
      <c r="N1181" s="608"/>
      <c r="O1181" s="608"/>
      <c r="P1181" s="608"/>
      <c r="Q1181" s="608"/>
      <c r="R1181" s="608"/>
      <c r="S1181" s="608"/>
      <c r="T1181" s="608"/>
      <c r="U1181" s="608"/>
      <c r="V1181" s="608"/>
      <c r="W1181" s="850"/>
      <c r="X1181" s="850"/>
      <c r="Y1181" s="850"/>
      <c r="Z1181" s="850"/>
      <c r="AA1181" s="850"/>
      <c r="AB1181" s="850"/>
      <c r="AC1181" s="608"/>
      <c r="AD1181" s="608"/>
      <c r="AE1181" s="608"/>
      <c r="AF1181" s="608"/>
      <c r="AG1181" s="608"/>
      <c r="AH1181" s="608"/>
      <c r="AI1181" s="608"/>
      <c r="AJ1181" s="608"/>
      <c r="AK1181" s="608"/>
      <c r="AL1181" s="608"/>
      <c r="AM1181" s="608"/>
      <c r="AN1181" s="608"/>
      <c r="AO1181" s="608"/>
      <c r="AP1181" s="608"/>
      <c r="AQ1181" s="608"/>
      <c r="AR1181" s="608"/>
      <c r="AS1181" s="608"/>
      <c r="AT1181" s="608"/>
      <c r="AU1181" s="608"/>
      <c r="AV1181" s="608"/>
      <c r="AW1181" s="608"/>
      <c r="AX1181" s="608"/>
      <c r="AY1181" s="608"/>
      <c r="AZ1181" s="608"/>
      <c r="BA1181" s="608"/>
      <c r="BB1181" s="608"/>
    </row>
    <row r="1182" spans="1:54" ht="12.6" customHeight="1">
      <c r="A1182" s="140" t="s">
        <v>4876</v>
      </c>
    </row>
    <row r="1183" spans="1:54" ht="15" customHeight="1">
      <c r="A1183" s="588"/>
      <c r="B1183" s="589"/>
      <c r="C1183" s="589"/>
      <c r="D1183" s="589"/>
      <c r="E1183" s="589"/>
      <c r="F1183" s="589"/>
      <c r="G1183" s="589"/>
      <c r="H1183" s="589"/>
      <c r="I1183" s="589"/>
      <c r="J1183" s="589"/>
      <c r="K1183" s="589"/>
      <c r="L1183" s="589"/>
      <c r="M1183" s="589"/>
      <c r="N1183" s="589"/>
      <c r="O1183" s="589"/>
      <c r="P1183" s="589"/>
      <c r="Q1183" s="589"/>
      <c r="R1183" s="589"/>
      <c r="S1183" s="589"/>
      <c r="T1183" s="589"/>
      <c r="U1183" s="589"/>
      <c r="V1183" s="589"/>
      <c r="W1183" s="589"/>
      <c r="X1183" s="589"/>
      <c r="Y1183" s="589"/>
      <c r="Z1183" s="589"/>
      <c r="AA1183" s="589"/>
      <c r="AB1183" s="589"/>
      <c r="AC1183" s="589"/>
      <c r="AD1183" s="589"/>
      <c r="AE1183" s="589"/>
      <c r="AF1183" s="589"/>
      <c r="AG1183" s="589"/>
      <c r="AH1183" s="589"/>
      <c r="AI1183" s="589"/>
      <c r="AJ1183" s="589"/>
      <c r="AK1183" s="589"/>
      <c r="AL1183" s="589"/>
      <c r="AM1183" s="589"/>
      <c r="AN1183" s="589"/>
      <c r="AO1183" s="589"/>
      <c r="AP1183" s="589"/>
      <c r="AQ1183" s="589"/>
      <c r="AR1183" s="589"/>
      <c r="AS1183" s="589"/>
      <c r="AT1183" s="589"/>
      <c r="AU1183" s="589"/>
      <c r="AV1183" s="589"/>
      <c r="AW1183" s="589"/>
      <c r="AX1183" s="589"/>
      <c r="AY1183" s="367"/>
      <c r="AZ1183" s="367"/>
      <c r="BA1183" s="367"/>
      <c r="BB1183" s="367"/>
    </row>
    <row r="1184" spans="1:54" ht="15" customHeight="1">
      <c r="A1184" s="590"/>
      <c r="B1184" s="591"/>
      <c r="C1184" s="591"/>
      <c r="D1184" s="591"/>
      <c r="E1184" s="591"/>
      <c r="F1184" s="591"/>
      <c r="G1184" s="591"/>
      <c r="H1184" s="591"/>
      <c r="I1184" s="591"/>
      <c r="J1184" s="591"/>
      <c r="K1184" s="591"/>
      <c r="L1184" s="591"/>
      <c r="M1184" s="591"/>
      <c r="N1184" s="591"/>
      <c r="O1184" s="591"/>
      <c r="P1184" s="591"/>
      <c r="Q1184" s="591"/>
      <c r="R1184" s="591"/>
      <c r="S1184" s="591"/>
      <c r="T1184" s="591"/>
      <c r="U1184" s="591"/>
      <c r="V1184" s="591"/>
      <c r="W1184" s="591"/>
      <c r="X1184" s="591"/>
      <c r="Y1184" s="591"/>
      <c r="Z1184" s="591"/>
      <c r="AA1184" s="591"/>
      <c r="AB1184" s="591"/>
      <c r="AC1184" s="591"/>
      <c r="AD1184" s="591"/>
      <c r="AE1184" s="591"/>
      <c r="AF1184" s="591"/>
      <c r="AG1184" s="591"/>
      <c r="AH1184" s="591"/>
      <c r="AI1184" s="591"/>
      <c r="AJ1184" s="591"/>
      <c r="AK1184" s="591"/>
      <c r="AL1184" s="591"/>
      <c r="AM1184" s="591"/>
      <c r="AN1184" s="591"/>
      <c r="AO1184" s="591"/>
      <c r="AP1184" s="591"/>
      <c r="AQ1184" s="591"/>
      <c r="AR1184" s="591"/>
      <c r="AS1184" s="591"/>
      <c r="AT1184" s="591"/>
      <c r="AU1184" s="591"/>
      <c r="AV1184" s="591"/>
      <c r="AW1184" s="591"/>
      <c r="AX1184" s="591"/>
      <c r="AY1184" s="367"/>
      <c r="AZ1184" s="367"/>
      <c r="BA1184" s="367"/>
      <c r="BB1184" s="367"/>
    </row>
    <row r="1185" spans="1:54" s="103" customFormat="1" ht="12.6" customHeight="1">
      <c r="A1185" s="140" t="s">
        <v>4946</v>
      </c>
    </row>
    <row r="1186" spans="1:54" s="103" customFormat="1" ht="24" customHeight="1">
      <c r="A1186" s="778" t="s">
        <v>1253</v>
      </c>
      <c r="B1186" s="779"/>
      <c r="C1186" s="779"/>
      <c r="D1186" s="779"/>
      <c r="E1186" s="779"/>
      <c r="F1186" s="779"/>
      <c r="G1186" s="779"/>
      <c r="H1186" s="779"/>
      <c r="I1186" s="779"/>
      <c r="J1186" s="779"/>
      <c r="K1186" s="779"/>
      <c r="L1186" s="779"/>
      <c r="M1186" s="779"/>
      <c r="N1186" s="779"/>
      <c r="O1186" s="779"/>
      <c r="P1186" s="779"/>
      <c r="Q1186" s="779"/>
      <c r="R1186" s="779"/>
      <c r="S1186" s="779"/>
      <c r="T1186" s="779"/>
      <c r="U1186" s="779"/>
      <c r="V1186" s="779"/>
      <c r="W1186" s="779"/>
      <c r="X1186" s="779"/>
      <c r="Y1186" s="779"/>
      <c r="Z1186" s="779"/>
      <c r="AA1186" s="779"/>
      <c r="AB1186" s="779"/>
      <c r="AC1186" s="779"/>
      <c r="AD1186" s="779"/>
      <c r="AE1186" s="780"/>
      <c r="AF1186" s="781" t="s">
        <v>1254</v>
      </c>
      <c r="AG1186" s="782"/>
      <c r="AH1186" s="782"/>
      <c r="AI1186" s="782"/>
      <c r="AJ1186" s="782"/>
      <c r="AK1186" s="782"/>
      <c r="AL1186" s="782"/>
      <c r="AM1186" s="782"/>
      <c r="AN1186" s="783"/>
      <c r="AO1186" s="782" t="s">
        <v>1268</v>
      </c>
      <c r="AP1186" s="782"/>
      <c r="AQ1186" s="782"/>
      <c r="AR1186" s="782"/>
      <c r="AS1186" s="782"/>
      <c r="AT1186" s="782"/>
      <c r="AU1186" s="782"/>
      <c r="AV1186" s="782"/>
      <c r="AW1186" s="782"/>
      <c r="AX1186" s="782"/>
      <c r="AY1186" s="782"/>
      <c r="AZ1186" s="782"/>
      <c r="BA1186" s="782"/>
      <c r="BB1186" s="783"/>
    </row>
    <row r="1187" spans="1:54" s="103" customFormat="1" ht="12.6" customHeight="1">
      <c r="A1187" s="840" t="s">
        <v>1780</v>
      </c>
      <c r="B1187" s="841"/>
      <c r="C1187" s="841"/>
      <c r="D1187" s="841"/>
      <c r="E1187" s="841"/>
      <c r="F1187" s="841"/>
      <c r="G1187" s="841"/>
      <c r="H1187" s="841"/>
      <c r="I1187" s="841"/>
      <c r="J1187" s="841"/>
      <c r="K1187" s="841"/>
      <c r="L1187" s="841"/>
      <c r="M1187" s="841"/>
      <c r="N1187" s="841"/>
      <c r="O1187" s="841"/>
      <c r="P1187" s="841"/>
      <c r="Q1187" s="841"/>
      <c r="R1187" s="841"/>
      <c r="S1187" s="841"/>
      <c r="T1187" s="841"/>
      <c r="U1187" s="841"/>
      <c r="V1187" s="841"/>
      <c r="W1187" s="841"/>
      <c r="X1187" s="841"/>
      <c r="Y1187" s="841"/>
      <c r="Z1187" s="841"/>
      <c r="AA1187" s="841"/>
      <c r="AB1187" s="841"/>
      <c r="AC1187" s="841"/>
      <c r="AD1187" s="841"/>
      <c r="AE1187" s="842"/>
      <c r="AF1187" s="785"/>
      <c r="AG1187" s="786"/>
      <c r="AH1187" s="786"/>
      <c r="AI1187" s="786"/>
      <c r="AJ1187" s="786"/>
      <c r="AK1187" s="786"/>
      <c r="AL1187" s="786"/>
      <c r="AM1187" s="786"/>
      <c r="AN1187" s="787"/>
      <c r="AO1187" s="786"/>
      <c r="AP1187" s="786"/>
      <c r="AQ1187" s="786"/>
      <c r="AR1187" s="786"/>
      <c r="AS1187" s="786"/>
      <c r="AT1187" s="786"/>
      <c r="AU1187" s="786"/>
      <c r="AV1187" s="786"/>
      <c r="AW1187" s="786"/>
      <c r="AX1187" s="786"/>
      <c r="AY1187" s="786"/>
      <c r="AZ1187" s="786"/>
      <c r="BA1187" s="786"/>
      <c r="BB1187" s="787"/>
    </row>
    <row r="1188" spans="1:54" s="103" customFormat="1" ht="12.6" customHeight="1">
      <c r="A1188" s="772"/>
      <c r="B1188" s="773"/>
      <c r="C1188" s="773"/>
      <c r="D1188" s="773"/>
      <c r="E1188" s="773"/>
      <c r="F1188" s="773"/>
      <c r="G1188" s="773"/>
      <c r="H1188" s="773"/>
      <c r="I1188" s="773"/>
      <c r="J1188" s="773"/>
      <c r="K1188" s="773"/>
      <c r="L1188" s="773"/>
      <c r="M1188" s="773"/>
      <c r="N1188" s="773"/>
      <c r="O1188" s="773"/>
      <c r="P1188" s="773"/>
      <c r="Q1188" s="773"/>
      <c r="R1188" s="773"/>
      <c r="S1188" s="773"/>
      <c r="T1188" s="773"/>
      <c r="U1188" s="773"/>
      <c r="V1188" s="773"/>
      <c r="W1188" s="773"/>
      <c r="X1188" s="773"/>
      <c r="Y1188" s="773"/>
      <c r="Z1188" s="773"/>
      <c r="AA1188" s="773"/>
      <c r="AB1188" s="773"/>
      <c r="AC1188" s="773"/>
      <c r="AD1188" s="773"/>
      <c r="AE1188" s="774"/>
      <c r="AF1188" s="785"/>
      <c r="AG1188" s="786"/>
      <c r="AH1188" s="786"/>
      <c r="AI1188" s="786"/>
      <c r="AJ1188" s="786"/>
      <c r="AK1188" s="786"/>
      <c r="AL1188" s="786"/>
      <c r="AM1188" s="786"/>
      <c r="AN1188" s="787"/>
      <c r="AO1188" s="786"/>
      <c r="AP1188" s="786"/>
      <c r="AQ1188" s="786"/>
      <c r="AR1188" s="786"/>
      <c r="AS1188" s="786"/>
      <c r="AT1188" s="786"/>
      <c r="AU1188" s="786"/>
      <c r="AV1188" s="786"/>
      <c r="AW1188" s="786"/>
      <c r="AX1188" s="786"/>
      <c r="AY1188" s="786"/>
      <c r="AZ1188" s="786"/>
      <c r="BA1188" s="786"/>
      <c r="BB1188" s="787"/>
    </row>
    <row r="1189" spans="1:54" s="103" customFormat="1" ht="12.6" customHeight="1">
      <c r="A1189" s="772"/>
      <c r="B1189" s="773"/>
      <c r="C1189" s="773"/>
      <c r="D1189" s="773"/>
      <c r="E1189" s="773"/>
      <c r="F1189" s="773"/>
      <c r="G1189" s="773"/>
      <c r="H1189" s="773"/>
      <c r="I1189" s="773"/>
      <c r="J1189" s="773"/>
      <c r="K1189" s="773"/>
      <c r="L1189" s="773"/>
      <c r="M1189" s="773"/>
      <c r="N1189" s="773"/>
      <c r="O1189" s="773"/>
      <c r="P1189" s="773"/>
      <c r="Q1189" s="773"/>
      <c r="R1189" s="773"/>
      <c r="S1189" s="773"/>
      <c r="T1189" s="773"/>
      <c r="U1189" s="773"/>
      <c r="V1189" s="773"/>
      <c r="W1189" s="773"/>
      <c r="X1189" s="773"/>
      <c r="Y1189" s="773"/>
      <c r="Z1189" s="773"/>
      <c r="AA1189" s="773"/>
      <c r="AB1189" s="773"/>
      <c r="AC1189" s="773"/>
      <c r="AD1189" s="773"/>
      <c r="AE1189" s="774"/>
      <c r="AF1189" s="785"/>
      <c r="AG1189" s="786"/>
      <c r="AH1189" s="786"/>
      <c r="AI1189" s="786"/>
      <c r="AJ1189" s="786"/>
      <c r="AK1189" s="786"/>
      <c r="AL1189" s="786"/>
      <c r="AM1189" s="786"/>
      <c r="AN1189" s="787"/>
      <c r="AO1189" s="786"/>
      <c r="AP1189" s="786"/>
      <c r="AQ1189" s="786"/>
      <c r="AR1189" s="786"/>
      <c r="AS1189" s="786"/>
      <c r="AT1189" s="786"/>
      <c r="AU1189" s="786"/>
      <c r="AV1189" s="786"/>
      <c r="AW1189" s="786"/>
      <c r="AX1189" s="786"/>
      <c r="AY1189" s="786"/>
      <c r="AZ1189" s="786"/>
      <c r="BA1189" s="786"/>
      <c r="BB1189" s="787"/>
    </row>
    <row r="1190" spans="1:54" s="103" customFormat="1" ht="12.6" customHeight="1">
      <c r="A1190" s="840" t="s">
        <v>1781</v>
      </c>
      <c r="B1190" s="841"/>
      <c r="C1190" s="841"/>
      <c r="D1190" s="841"/>
      <c r="E1190" s="841"/>
      <c r="F1190" s="841"/>
      <c r="G1190" s="841"/>
      <c r="H1190" s="841"/>
      <c r="I1190" s="841"/>
      <c r="J1190" s="841"/>
      <c r="K1190" s="841"/>
      <c r="L1190" s="841"/>
      <c r="M1190" s="841"/>
      <c r="N1190" s="841"/>
      <c r="O1190" s="841"/>
      <c r="P1190" s="841"/>
      <c r="Q1190" s="841"/>
      <c r="R1190" s="841"/>
      <c r="S1190" s="841"/>
      <c r="T1190" s="841"/>
      <c r="U1190" s="841"/>
      <c r="V1190" s="841"/>
      <c r="W1190" s="841"/>
      <c r="X1190" s="841"/>
      <c r="Y1190" s="841"/>
      <c r="Z1190" s="841"/>
      <c r="AA1190" s="841"/>
      <c r="AB1190" s="841"/>
      <c r="AC1190" s="841"/>
      <c r="AD1190" s="841"/>
      <c r="AE1190" s="842"/>
      <c r="AF1190" s="785"/>
      <c r="AG1190" s="786"/>
      <c r="AH1190" s="786"/>
      <c r="AI1190" s="786"/>
      <c r="AJ1190" s="786"/>
      <c r="AK1190" s="786"/>
      <c r="AL1190" s="786"/>
      <c r="AM1190" s="786"/>
      <c r="AN1190" s="787"/>
      <c r="AO1190" s="786"/>
      <c r="AP1190" s="786"/>
      <c r="AQ1190" s="786"/>
      <c r="AR1190" s="786"/>
      <c r="AS1190" s="786"/>
      <c r="AT1190" s="786"/>
      <c r="AU1190" s="786"/>
      <c r="AV1190" s="786"/>
      <c r="AW1190" s="786"/>
      <c r="AX1190" s="786"/>
      <c r="AY1190" s="786"/>
      <c r="AZ1190" s="786"/>
      <c r="BA1190" s="786"/>
      <c r="BB1190" s="787"/>
    </row>
    <row r="1191" spans="1:54" s="103" customFormat="1" ht="12.6" customHeight="1">
      <c r="A1191" s="772"/>
      <c r="B1191" s="773"/>
      <c r="C1191" s="773"/>
      <c r="D1191" s="773"/>
      <c r="E1191" s="773"/>
      <c r="F1191" s="773"/>
      <c r="G1191" s="773"/>
      <c r="H1191" s="773"/>
      <c r="I1191" s="773"/>
      <c r="J1191" s="773"/>
      <c r="K1191" s="773"/>
      <c r="L1191" s="773"/>
      <c r="M1191" s="773"/>
      <c r="N1191" s="773"/>
      <c r="O1191" s="773"/>
      <c r="P1191" s="773"/>
      <c r="Q1191" s="773"/>
      <c r="R1191" s="773"/>
      <c r="S1191" s="773"/>
      <c r="T1191" s="773"/>
      <c r="U1191" s="773"/>
      <c r="V1191" s="773"/>
      <c r="W1191" s="773"/>
      <c r="X1191" s="773"/>
      <c r="Y1191" s="773"/>
      <c r="Z1191" s="773"/>
      <c r="AA1191" s="773"/>
      <c r="AB1191" s="773"/>
      <c r="AC1191" s="773"/>
      <c r="AD1191" s="773"/>
      <c r="AE1191" s="774"/>
      <c r="AF1191" s="785"/>
      <c r="AG1191" s="786"/>
      <c r="AH1191" s="786"/>
      <c r="AI1191" s="786"/>
      <c r="AJ1191" s="786"/>
      <c r="AK1191" s="786"/>
      <c r="AL1191" s="786"/>
      <c r="AM1191" s="786"/>
      <c r="AN1191" s="787"/>
      <c r="AO1191" s="786"/>
      <c r="AP1191" s="786"/>
      <c r="AQ1191" s="786"/>
      <c r="AR1191" s="786"/>
      <c r="AS1191" s="786"/>
      <c r="AT1191" s="786"/>
      <c r="AU1191" s="786"/>
      <c r="AV1191" s="786"/>
      <c r="AW1191" s="786"/>
      <c r="AX1191" s="786"/>
      <c r="AY1191" s="786"/>
      <c r="AZ1191" s="786"/>
      <c r="BA1191" s="786"/>
      <c r="BB1191" s="787"/>
    </row>
    <row r="1192" spans="1:54" s="103" customFormat="1" ht="12.6" customHeight="1">
      <c r="A1192" s="772"/>
      <c r="B1192" s="773"/>
      <c r="C1192" s="773"/>
      <c r="D1192" s="773"/>
      <c r="E1192" s="773"/>
      <c r="F1192" s="773"/>
      <c r="G1192" s="773"/>
      <c r="H1192" s="773"/>
      <c r="I1192" s="773"/>
      <c r="J1192" s="773"/>
      <c r="K1192" s="773"/>
      <c r="L1192" s="773"/>
      <c r="M1192" s="773"/>
      <c r="N1192" s="773"/>
      <c r="O1192" s="773"/>
      <c r="P1192" s="773"/>
      <c r="Q1192" s="773"/>
      <c r="R1192" s="773"/>
      <c r="S1192" s="773"/>
      <c r="T1192" s="773"/>
      <c r="U1192" s="773"/>
      <c r="V1192" s="773"/>
      <c r="W1192" s="773"/>
      <c r="X1192" s="773"/>
      <c r="Y1192" s="773"/>
      <c r="Z1192" s="773"/>
      <c r="AA1192" s="773"/>
      <c r="AB1192" s="773"/>
      <c r="AC1192" s="773"/>
      <c r="AD1192" s="773"/>
      <c r="AE1192" s="774"/>
      <c r="AF1192" s="785"/>
      <c r="AG1192" s="786"/>
      <c r="AH1192" s="786"/>
      <c r="AI1192" s="786"/>
      <c r="AJ1192" s="786"/>
      <c r="AK1192" s="786"/>
      <c r="AL1192" s="786"/>
      <c r="AM1192" s="786"/>
      <c r="AN1192" s="787"/>
      <c r="AO1192" s="786"/>
      <c r="AP1192" s="786"/>
      <c r="AQ1192" s="786"/>
      <c r="AR1192" s="786"/>
      <c r="AS1192" s="786"/>
      <c r="AT1192" s="786"/>
      <c r="AU1192" s="786"/>
      <c r="AV1192" s="786"/>
      <c r="AW1192" s="786"/>
      <c r="AX1192" s="786"/>
      <c r="AY1192" s="786"/>
      <c r="AZ1192" s="786"/>
      <c r="BA1192" s="786"/>
      <c r="BB1192" s="787"/>
    </row>
    <row r="1193" spans="1:54" s="103" customFormat="1" ht="12.6" customHeight="1">
      <c r="A1193" s="772"/>
      <c r="B1193" s="773"/>
      <c r="C1193" s="773"/>
      <c r="D1193" s="773"/>
      <c r="E1193" s="773"/>
      <c r="F1193" s="773"/>
      <c r="G1193" s="773"/>
      <c r="H1193" s="773"/>
      <c r="I1193" s="773"/>
      <c r="J1193" s="773"/>
      <c r="K1193" s="773"/>
      <c r="L1193" s="773"/>
      <c r="M1193" s="773"/>
      <c r="N1193" s="773"/>
      <c r="O1193" s="773"/>
      <c r="P1193" s="773"/>
      <c r="Q1193" s="773"/>
      <c r="R1193" s="773"/>
      <c r="S1193" s="773"/>
      <c r="T1193" s="773"/>
      <c r="U1193" s="773"/>
      <c r="V1193" s="773"/>
      <c r="W1193" s="773"/>
      <c r="X1193" s="773"/>
      <c r="Y1193" s="773"/>
      <c r="Z1193" s="773"/>
      <c r="AA1193" s="773"/>
      <c r="AB1193" s="773"/>
      <c r="AC1193" s="773"/>
      <c r="AD1193" s="773"/>
      <c r="AE1193" s="774"/>
      <c r="AF1193" s="785"/>
      <c r="AG1193" s="786"/>
      <c r="AH1193" s="786"/>
      <c r="AI1193" s="786"/>
      <c r="AJ1193" s="786"/>
      <c r="AK1193" s="786"/>
      <c r="AL1193" s="786"/>
      <c r="AM1193" s="786"/>
      <c r="AN1193" s="787"/>
      <c r="AO1193" s="786"/>
      <c r="AP1193" s="786"/>
      <c r="AQ1193" s="786"/>
      <c r="AR1193" s="786"/>
      <c r="AS1193" s="786"/>
      <c r="AT1193" s="786"/>
      <c r="AU1193" s="786"/>
      <c r="AV1193" s="786"/>
      <c r="AW1193" s="786"/>
      <c r="AX1193" s="786"/>
      <c r="AY1193" s="786"/>
      <c r="AZ1193" s="786"/>
      <c r="BA1193" s="786"/>
      <c r="BB1193" s="787"/>
    </row>
    <row r="1194" spans="1:54" s="103" customFormat="1" ht="12.6" customHeight="1">
      <c r="A1194" s="840" t="s">
        <v>1782</v>
      </c>
      <c r="B1194" s="841"/>
      <c r="C1194" s="841"/>
      <c r="D1194" s="841"/>
      <c r="E1194" s="841"/>
      <c r="F1194" s="841"/>
      <c r="G1194" s="841"/>
      <c r="H1194" s="841"/>
      <c r="I1194" s="841"/>
      <c r="J1194" s="841"/>
      <c r="K1194" s="841"/>
      <c r="L1194" s="841"/>
      <c r="M1194" s="841"/>
      <c r="N1194" s="841"/>
      <c r="O1194" s="841"/>
      <c r="P1194" s="841"/>
      <c r="Q1194" s="841"/>
      <c r="R1194" s="841"/>
      <c r="S1194" s="841"/>
      <c r="T1194" s="841"/>
      <c r="U1194" s="841"/>
      <c r="V1194" s="841"/>
      <c r="W1194" s="841"/>
      <c r="X1194" s="841"/>
      <c r="Y1194" s="841"/>
      <c r="Z1194" s="841"/>
      <c r="AA1194" s="841"/>
      <c r="AB1194" s="841"/>
      <c r="AC1194" s="841"/>
      <c r="AD1194" s="841"/>
      <c r="AE1194" s="842"/>
      <c r="AF1194" s="785">
        <v>553667</v>
      </c>
      <c r="AG1194" s="786"/>
      <c r="AH1194" s="786"/>
      <c r="AI1194" s="786"/>
      <c r="AJ1194" s="786"/>
      <c r="AK1194" s="786"/>
      <c r="AL1194" s="786"/>
      <c r="AM1194" s="786"/>
      <c r="AN1194" s="787"/>
      <c r="AO1194" s="786">
        <v>593048</v>
      </c>
      <c r="AP1194" s="786"/>
      <c r="AQ1194" s="786"/>
      <c r="AR1194" s="786"/>
      <c r="AS1194" s="786"/>
      <c r="AT1194" s="786"/>
      <c r="AU1194" s="786"/>
      <c r="AV1194" s="786"/>
      <c r="AW1194" s="786"/>
      <c r="AX1194" s="786"/>
      <c r="AY1194" s="786"/>
      <c r="AZ1194" s="786"/>
      <c r="BA1194" s="786"/>
      <c r="BB1194" s="787"/>
    </row>
    <row r="1195" spans="1:54" s="103" customFormat="1" ht="12.6" customHeight="1">
      <c r="A1195" s="772" t="s">
        <v>5014</v>
      </c>
      <c r="B1195" s="773"/>
      <c r="C1195" s="773"/>
      <c r="D1195" s="773"/>
      <c r="E1195" s="773"/>
      <c r="F1195" s="773"/>
      <c r="G1195" s="773"/>
      <c r="H1195" s="773"/>
      <c r="I1195" s="773"/>
      <c r="J1195" s="773"/>
      <c r="K1195" s="773"/>
      <c r="L1195" s="773"/>
      <c r="M1195" s="773"/>
      <c r="N1195" s="773"/>
      <c r="O1195" s="773"/>
      <c r="P1195" s="773"/>
      <c r="Q1195" s="773"/>
      <c r="R1195" s="773"/>
      <c r="S1195" s="773"/>
      <c r="T1195" s="773"/>
      <c r="U1195" s="773"/>
      <c r="V1195" s="773"/>
      <c r="W1195" s="773"/>
      <c r="X1195" s="773"/>
      <c r="Y1195" s="773"/>
      <c r="Z1195" s="773"/>
      <c r="AA1195" s="773"/>
      <c r="AB1195" s="773"/>
      <c r="AC1195" s="773"/>
      <c r="AD1195" s="773"/>
      <c r="AE1195" s="774"/>
      <c r="AF1195" s="785">
        <v>553667</v>
      </c>
      <c r="AG1195" s="786"/>
      <c r="AH1195" s="786"/>
      <c r="AI1195" s="786"/>
      <c r="AJ1195" s="786"/>
      <c r="AK1195" s="786"/>
      <c r="AL1195" s="786"/>
      <c r="AM1195" s="786"/>
      <c r="AN1195" s="787"/>
      <c r="AO1195" s="786">
        <v>593048</v>
      </c>
      <c r="AP1195" s="786"/>
      <c r="AQ1195" s="786"/>
      <c r="AR1195" s="786"/>
      <c r="AS1195" s="786"/>
      <c r="AT1195" s="786"/>
      <c r="AU1195" s="786"/>
      <c r="AV1195" s="786"/>
      <c r="AW1195" s="786"/>
      <c r="AX1195" s="786"/>
      <c r="AY1195" s="786"/>
      <c r="AZ1195" s="786"/>
      <c r="BA1195" s="786"/>
      <c r="BB1195" s="787"/>
    </row>
    <row r="1196" spans="1:54" s="103" customFormat="1" ht="12.6" customHeight="1">
      <c r="A1196" s="772"/>
      <c r="B1196" s="773"/>
      <c r="C1196" s="773"/>
      <c r="D1196" s="773"/>
      <c r="E1196" s="773"/>
      <c r="F1196" s="773"/>
      <c r="G1196" s="773"/>
      <c r="H1196" s="773"/>
      <c r="I1196" s="773"/>
      <c r="J1196" s="773"/>
      <c r="K1196" s="773"/>
      <c r="L1196" s="773"/>
      <c r="M1196" s="773"/>
      <c r="N1196" s="773"/>
      <c r="O1196" s="773"/>
      <c r="P1196" s="773"/>
      <c r="Q1196" s="773"/>
      <c r="R1196" s="773"/>
      <c r="S1196" s="773"/>
      <c r="T1196" s="773"/>
      <c r="U1196" s="773"/>
      <c r="V1196" s="773"/>
      <c r="W1196" s="773"/>
      <c r="X1196" s="773"/>
      <c r="Y1196" s="773"/>
      <c r="Z1196" s="773"/>
      <c r="AA1196" s="773"/>
      <c r="AB1196" s="773"/>
      <c r="AC1196" s="773"/>
      <c r="AD1196" s="773"/>
      <c r="AE1196" s="774"/>
      <c r="AF1196" s="785"/>
      <c r="AG1196" s="786"/>
      <c r="AH1196" s="786"/>
      <c r="AI1196" s="786"/>
      <c r="AJ1196" s="786"/>
      <c r="AK1196" s="786"/>
      <c r="AL1196" s="786"/>
      <c r="AM1196" s="786"/>
      <c r="AN1196" s="787"/>
      <c r="AO1196" s="786"/>
      <c r="AP1196" s="786"/>
      <c r="AQ1196" s="786"/>
      <c r="AR1196" s="786"/>
      <c r="AS1196" s="786"/>
      <c r="AT1196" s="786"/>
      <c r="AU1196" s="786"/>
      <c r="AV1196" s="786"/>
      <c r="AW1196" s="786"/>
      <c r="AX1196" s="786"/>
      <c r="AY1196" s="786"/>
      <c r="AZ1196" s="786"/>
      <c r="BA1196" s="786"/>
      <c r="BB1196" s="787"/>
    </row>
    <row r="1197" spans="1:54" s="103" customFormat="1" ht="12.6" customHeight="1">
      <c r="A1197" s="772"/>
      <c r="B1197" s="773"/>
      <c r="C1197" s="773"/>
      <c r="D1197" s="773"/>
      <c r="E1197" s="773"/>
      <c r="F1197" s="773"/>
      <c r="G1197" s="773"/>
      <c r="H1197" s="773"/>
      <c r="I1197" s="773"/>
      <c r="J1197" s="773"/>
      <c r="K1197" s="773"/>
      <c r="L1197" s="773"/>
      <c r="M1197" s="773"/>
      <c r="N1197" s="773"/>
      <c r="O1197" s="773"/>
      <c r="P1197" s="773"/>
      <c r="Q1197" s="773"/>
      <c r="R1197" s="773"/>
      <c r="S1197" s="773"/>
      <c r="T1197" s="773"/>
      <c r="U1197" s="773"/>
      <c r="V1197" s="773"/>
      <c r="W1197" s="773"/>
      <c r="X1197" s="773"/>
      <c r="Y1197" s="773"/>
      <c r="Z1197" s="773"/>
      <c r="AA1197" s="773"/>
      <c r="AB1197" s="773"/>
      <c r="AC1197" s="773"/>
      <c r="AD1197" s="773"/>
      <c r="AE1197" s="774"/>
      <c r="AF1197" s="785"/>
      <c r="AG1197" s="786"/>
      <c r="AH1197" s="786"/>
      <c r="AI1197" s="786"/>
      <c r="AJ1197" s="786"/>
      <c r="AK1197" s="786"/>
      <c r="AL1197" s="786"/>
      <c r="AM1197" s="786"/>
      <c r="AN1197" s="787"/>
      <c r="AO1197" s="786"/>
      <c r="AP1197" s="786"/>
      <c r="AQ1197" s="786"/>
      <c r="AR1197" s="786"/>
      <c r="AS1197" s="786"/>
      <c r="AT1197" s="786"/>
      <c r="AU1197" s="786"/>
      <c r="AV1197" s="786"/>
      <c r="AW1197" s="786"/>
      <c r="AX1197" s="786"/>
      <c r="AY1197" s="786"/>
      <c r="AZ1197" s="786"/>
      <c r="BA1197" s="786"/>
      <c r="BB1197" s="787"/>
    </row>
    <row r="1198" spans="1:54" s="103" customFormat="1" ht="12.6" customHeight="1">
      <c r="A1198" s="840" t="s">
        <v>1783</v>
      </c>
      <c r="B1198" s="841"/>
      <c r="C1198" s="841"/>
      <c r="D1198" s="841"/>
      <c r="E1198" s="841"/>
      <c r="F1198" s="841"/>
      <c r="G1198" s="841"/>
      <c r="H1198" s="841"/>
      <c r="I1198" s="841"/>
      <c r="J1198" s="841"/>
      <c r="K1198" s="841"/>
      <c r="L1198" s="841"/>
      <c r="M1198" s="841"/>
      <c r="N1198" s="841"/>
      <c r="O1198" s="841"/>
      <c r="P1198" s="841"/>
      <c r="Q1198" s="841"/>
      <c r="R1198" s="841"/>
      <c r="S1198" s="841"/>
      <c r="T1198" s="841"/>
      <c r="U1198" s="841"/>
      <c r="V1198" s="841"/>
      <c r="W1198" s="841"/>
      <c r="X1198" s="841"/>
      <c r="Y1198" s="841"/>
      <c r="Z1198" s="841"/>
      <c r="AA1198" s="841"/>
      <c r="AB1198" s="841"/>
      <c r="AC1198" s="841"/>
      <c r="AD1198" s="841"/>
      <c r="AE1198" s="842"/>
      <c r="AF1198" s="785"/>
      <c r="AG1198" s="786"/>
      <c r="AH1198" s="786"/>
      <c r="AI1198" s="786"/>
      <c r="AJ1198" s="786"/>
      <c r="AK1198" s="786"/>
      <c r="AL1198" s="786"/>
      <c r="AM1198" s="786"/>
      <c r="AN1198" s="787"/>
      <c r="AO1198" s="786"/>
      <c r="AP1198" s="786"/>
      <c r="AQ1198" s="786"/>
      <c r="AR1198" s="786"/>
      <c r="AS1198" s="786"/>
      <c r="AT1198" s="786"/>
      <c r="AU1198" s="786"/>
      <c r="AV1198" s="786"/>
      <c r="AW1198" s="786"/>
      <c r="AX1198" s="786"/>
      <c r="AY1198" s="786"/>
      <c r="AZ1198" s="786"/>
      <c r="BA1198" s="786"/>
      <c r="BB1198" s="787"/>
    </row>
    <row r="1199" spans="1:54" s="103" customFormat="1" ht="12.6" customHeight="1">
      <c r="A1199" s="772"/>
      <c r="B1199" s="773"/>
      <c r="C1199" s="773"/>
      <c r="D1199" s="773"/>
      <c r="E1199" s="773"/>
      <c r="F1199" s="773"/>
      <c r="G1199" s="773"/>
      <c r="H1199" s="773"/>
      <c r="I1199" s="773"/>
      <c r="J1199" s="773"/>
      <c r="K1199" s="773"/>
      <c r="L1199" s="773"/>
      <c r="M1199" s="773"/>
      <c r="N1199" s="773"/>
      <c r="O1199" s="773"/>
      <c r="P1199" s="773"/>
      <c r="Q1199" s="773"/>
      <c r="R1199" s="773"/>
      <c r="S1199" s="773"/>
      <c r="T1199" s="773"/>
      <c r="U1199" s="773"/>
      <c r="V1199" s="773"/>
      <c r="W1199" s="773"/>
      <c r="X1199" s="773"/>
      <c r="Y1199" s="773"/>
      <c r="Z1199" s="773"/>
      <c r="AA1199" s="773"/>
      <c r="AB1199" s="773"/>
      <c r="AC1199" s="773"/>
      <c r="AD1199" s="773"/>
      <c r="AE1199" s="774"/>
      <c r="AF1199" s="785"/>
      <c r="AG1199" s="786"/>
      <c r="AH1199" s="786"/>
      <c r="AI1199" s="786"/>
      <c r="AJ1199" s="786"/>
      <c r="AK1199" s="786"/>
      <c r="AL1199" s="786"/>
      <c r="AM1199" s="786"/>
      <c r="AN1199" s="787"/>
      <c r="AO1199" s="786"/>
      <c r="AP1199" s="786"/>
      <c r="AQ1199" s="786"/>
      <c r="AR1199" s="786"/>
      <c r="AS1199" s="786"/>
      <c r="AT1199" s="786"/>
      <c r="AU1199" s="786"/>
      <c r="AV1199" s="786"/>
      <c r="AW1199" s="786"/>
      <c r="AX1199" s="786"/>
      <c r="AY1199" s="786"/>
      <c r="AZ1199" s="786"/>
      <c r="BA1199" s="786"/>
      <c r="BB1199" s="787"/>
    </row>
    <row r="1200" spans="1:54" s="103" customFormat="1" ht="12.6" customHeight="1">
      <c r="A1200" s="772"/>
      <c r="B1200" s="773"/>
      <c r="C1200" s="773"/>
      <c r="D1200" s="773"/>
      <c r="E1200" s="773"/>
      <c r="F1200" s="773"/>
      <c r="G1200" s="773"/>
      <c r="H1200" s="773"/>
      <c r="I1200" s="773"/>
      <c r="J1200" s="773"/>
      <c r="K1200" s="773"/>
      <c r="L1200" s="773"/>
      <c r="M1200" s="773"/>
      <c r="N1200" s="773"/>
      <c r="O1200" s="773"/>
      <c r="P1200" s="773"/>
      <c r="Q1200" s="773"/>
      <c r="R1200" s="773"/>
      <c r="S1200" s="773"/>
      <c r="T1200" s="773"/>
      <c r="U1200" s="773"/>
      <c r="V1200" s="773"/>
      <c r="W1200" s="773"/>
      <c r="X1200" s="773"/>
      <c r="Y1200" s="773"/>
      <c r="Z1200" s="773"/>
      <c r="AA1200" s="773"/>
      <c r="AB1200" s="773"/>
      <c r="AC1200" s="773"/>
      <c r="AD1200" s="773"/>
      <c r="AE1200" s="774"/>
      <c r="AF1200" s="785"/>
      <c r="AG1200" s="786"/>
      <c r="AH1200" s="786"/>
      <c r="AI1200" s="786"/>
      <c r="AJ1200" s="786"/>
      <c r="AK1200" s="786"/>
      <c r="AL1200" s="786"/>
      <c r="AM1200" s="786"/>
      <c r="AN1200" s="787"/>
      <c r="AO1200" s="786"/>
      <c r="AP1200" s="786"/>
      <c r="AQ1200" s="786"/>
      <c r="AR1200" s="786"/>
      <c r="AS1200" s="786"/>
      <c r="AT1200" s="786"/>
      <c r="AU1200" s="786"/>
      <c r="AV1200" s="786"/>
      <c r="AW1200" s="786"/>
      <c r="AX1200" s="786"/>
      <c r="AY1200" s="786"/>
      <c r="AZ1200" s="786"/>
      <c r="BA1200" s="786"/>
      <c r="BB1200" s="787"/>
    </row>
    <row r="1201" spans="1:54" s="103" customFormat="1" ht="12.6" customHeight="1">
      <c r="A1201" s="772"/>
      <c r="B1201" s="773"/>
      <c r="C1201" s="773"/>
      <c r="D1201" s="773"/>
      <c r="E1201" s="773"/>
      <c r="F1201" s="773"/>
      <c r="G1201" s="773"/>
      <c r="H1201" s="773"/>
      <c r="I1201" s="773"/>
      <c r="J1201" s="773"/>
      <c r="K1201" s="773"/>
      <c r="L1201" s="773"/>
      <c r="M1201" s="773"/>
      <c r="N1201" s="773"/>
      <c r="O1201" s="773"/>
      <c r="P1201" s="773"/>
      <c r="Q1201" s="773"/>
      <c r="R1201" s="773"/>
      <c r="S1201" s="773"/>
      <c r="T1201" s="773"/>
      <c r="U1201" s="773"/>
      <c r="V1201" s="773"/>
      <c r="W1201" s="773"/>
      <c r="X1201" s="773"/>
      <c r="Y1201" s="773"/>
      <c r="Z1201" s="773"/>
      <c r="AA1201" s="773"/>
      <c r="AB1201" s="773"/>
      <c r="AC1201" s="773"/>
      <c r="AD1201" s="773"/>
      <c r="AE1201" s="774"/>
      <c r="AF1201" s="785"/>
      <c r="AG1201" s="786"/>
      <c r="AH1201" s="786"/>
      <c r="AI1201" s="786"/>
      <c r="AJ1201" s="786"/>
      <c r="AK1201" s="786"/>
      <c r="AL1201" s="786"/>
      <c r="AM1201" s="786"/>
      <c r="AN1201" s="787"/>
      <c r="AO1201" s="786"/>
      <c r="AP1201" s="786"/>
      <c r="AQ1201" s="786"/>
      <c r="AR1201" s="786"/>
      <c r="AS1201" s="786"/>
      <c r="AT1201" s="786"/>
      <c r="AU1201" s="786"/>
      <c r="AV1201" s="786"/>
      <c r="AW1201" s="786"/>
      <c r="AX1201" s="786"/>
      <c r="AY1201" s="786"/>
      <c r="AZ1201" s="786"/>
      <c r="BA1201" s="786"/>
      <c r="BB1201" s="787"/>
    </row>
    <row r="1202" spans="1:54" s="103" customFormat="1" ht="12.6" customHeight="1">
      <c r="A1202" s="772"/>
      <c r="B1202" s="773"/>
      <c r="C1202" s="773"/>
      <c r="D1202" s="773"/>
      <c r="E1202" s="773"/>
      <c r="F1202" s="773"/>
      <c r="G1202" s="773"/>
      <c r="H1202" s="773"/>
      <c r="I1202" s="773"/>
      <c r="J1202" s="773"/>
      <c r="K1202" s="773"/>
      <c r="L1202" s="773"/>
      <c r="M1202" s="773"/>
      <c r="N1202" s="773"/>
      <c r="O1202" s="773"/>
      <c r="P1202" s="773"/>
      <c r="Q1202" s="773"/>
      <c r="R1202" s="773"/>
      <c r="S1202" s="773"/>
      <c r="T1202" s="773"/>
      <c r="U1202" s="773"/>
      <c r="V1202" s="773"/>
      <c r="W1202" s="773"/>
      <c r="X1202" s="773"/>
      <c r="Y1202" s="773"/>
      <c r="Z1202" s="773"/>
      <c r="AA1202" s="773"/>
      <c r="AB1202" s="773"/>
      <c r="AC1202" s="773"/>
      <c r="AD1202" s="773"/>
      <c r="AE1202" s="774"/>
      <c r="AF1202" s="785"/>
      <c r="AG1202" s="786"/>
      <c r="AH1202" s="786"/>
      <c r="AI1202" s="786"/>
      <c r="AJ1202" s="786"/>
      <c r="AK1202" s="786"/>
      <c r="AL1202" s="786"/>
      <c r="AM1202" s="786"/>
      <c r="AN1202" s="787"/>
      <c r="AO1202" s="786"/>
      <c r="AP1202" s="786"/>
      <c r="AQ1202" s="786"/>
      <c r="AR1202" s="786"/>
      <c r="AS1202" s="786"/>
      <c r="AT1202" s="786"/>
      <c r="AU1202" s="786"/>
      <c r="AV1202" s="786"/>
      <c r="AW1202" s="786"/>
      <c r="AX1202" s="786"/>
      <c r="AY1202" s="786"/>
      <c r="AZ1202" s="786"/>
      <c r="BA1202" s="786"/>
      <c r="BB1202" s="787"/>
    </row>
    <row r="1203" spans="1:54" s="103" customFormat="1" ht="12.6" customHeight="1">
      <c r="A1203" s="772"/>
      <c r="B1203" s="773"/>
      <c r="C1203" s="773"/>
      <c r="D1203" s="773"/>
      <c r="E1203" s="773"/>
      <c r="F1203" s="773"/>
      <c r="G1203" s="773"/>
      <c r="H1203" s="773"/>
      <c r="I1203" s="773"/>
      <c r="J1203" s="773"/>
      <c r="K1203" s="773"/>
      <c r="L1203" s="773"/>
      <c r="M1203" s="773"/>
      <c r="N1203" s="773"/>
      <c r="O1203" s="773"/>
      <c r="P1203" s="773"/>
      <c r="Q1203" s="773"/>
      <c r="R1203" s="773"/>
      <c r="S1203" s="773"/>
      <c r="T1203" s="773"/>
      <c r="U1203" s="773"/>
      <c r="V1203" s="773"/>
      <c r="W1203" s="773"/>
      <c r="X1203" s="773"/>
      <c r="Y1203" s="773"/>
      <c r="Z1203" s="773"/>
      <c r="AA1203" s="773"/>
      <c r="AB1203" s="773"/>
      <c r="AC1203" s="773"/>
      <c r="AD1203" s="773"/>
      <c r="AE1203" s="774"/>
      <c r="AF1203" s="785"/>
      <c r="AG1203" s="786"/>
      <c r="AH1203" s="786"/>
      <c r="AI1203" s="786"/>
      <c r="AJ1203" s="786"/>
      <c r="AK1203" s="786"/>
      <c r="AL1203" s="786"/>
      <c r="AM1203" s="786"/>
      <c r="AN1203" s="787"/>
      <c r="AO1203" s="786"/>
      <c r="AP1203" s="786"/>
      <c r="AQ1203" s="786"/>
      <c r="AR1203" s="786"/>
      <c r="AS1203" s="786"/>
      <c r="AT1203" s="786"/>
      <c r="AU1203" s="786"/>
      <c r="AV1203" s="786"/>
      <c r="AW1203" s="786"/>
      <c r="AX1203" s="786"/>
      <c r="AY1203" s="786"/>
      <c r="AZ1203" s="786"/>
      <c r="BA1203" s="786"/>
      <c r="BB1203" s="787"/>
    </row>
    <row r="1204" spans="1:54" ht="12.6" customHeight="1">
      <c r="A1204" s="140" t="s">
        <v>1784</v>
      </c>
    </row>
    <row r="1205" spans="1:54" ht="15" customHeight="1">
      <c r="A1205" s="588"/>
      <c r="B1205" s="589"/>
      <c r="C1205" s="589"/>
      <c r="D1205" s="589"/>
      <c r="E1205" s="589"/>
      <c r="F1205" s="589"/>
      <c r="G1205" s="589"/>
      <c r="H1205" s="589"/>
      <c r="I1205" s="589"/>
      <c r="J1205" s="589"/>
      <c r="K1205" s="589"/>
      <c r="L1205" s="589"/>
      <c r="M1205" s="589"/>
      <c r="N1205" s="589"/>
      <c r="O1205" s="589"/>
      <c r="P1205" s="589"/>
      <c r="Q1205" s="589"/>
      <c r="R1205" s="589"/>
      <c r="S1205" s="589"/>
      <c r="T1205" s="589"/>
      <c r="U1205" s="589"/>
      <c r="V1205" s="589"/>
      <c r="W1205" s="589"/>
      <c r="X1205" s="589"/>
      <c r="Y1205" s="589"/>
      <c r="Z1205" s="589"/>
      <c r="AA1205" s="589"/>
      <c r="AB1205" s="589"/>
      <c r="AC1205" s="589"/>
      <c r="AD1205" s="589"/>
      <c r="AE1205" s="589"/>
      <c r="AF1205" s="589"/>
      <c r="AG1205" s="589"/>
      <c r="AH1205" s="589"/>
      <c r="AI1205" s="589"/>
      <c r="AJ1205" s="589"/>
      <c r="AK1205" s="589"/>
      <c r="AL1205" s="589"/>
      <c r="AM1205" s="589"/>
      <c r="AN1205" s="589"/>
      <c r="AO1205" s="589"/>
      <c r="AP1205" s="589"/>
      <c r="AQ1205" s="589"/>
      <c r="AR1205" s="589"/>
      <c r="AS1205" s="589"/>
      <c r="AT1205" s="589"/>
      <c r="AU1205" s="589"/>
      <c r="AV1205" s="589"/>
      <c r="AW1205" s="589"/>
      <c r="AX1205" s="589"/>
      <c r="AY1205" s="367"/>
      <c r="AZ1205" s="367"/>
      <c r="BA1205" s="367"/>
      <c r="BB1205" s="367"/>
    </row>
    <row r="1206" spans="1:54" ht="15" customHeight="1">
      <c r="A1206" s="590"/>
      <c r="B1206" s="591"/>
      <c r="C1206" s="591"/>
      <c r="D1206" s="591"/>
      <c r="E1206" s="591"/>
      <c r="F1206" s="591"/>
      <c r="G1206" s="591"/>
      <c r="H1206" s="591"/>
      <c r="I1206" s="591"/>
      <c r="J1206" s="591"/>
      <c r="K1206" s="591"/>
      <c r="L1206" s="591"/>
      <c r="M1206" s="591"/>
      <c r="N1206" s="591"/>
      <c r="O1206" s="591"/>
      <c r="P1206" s="591"/>
      <c r="Q1206" s="591"/>
      <c r="R1206" s="591"/>
      <c r="S1206" s="591"/>
      <c r="T1206" s="591"/>
      <c r="U1206" s="591"/>
      <c r="V1206" s="591"/>
      <c r="W1206" s="591"/>
      <c r="X1206" s="591"/>
      <c r="Y1206" s="591"/>
      <c r="Z1206" s="591"/>
      <c r="AA1206" s="591"/>
      <c r="AB1206" s="591"/>
      <c r="AC1206" s="591"/>
      <c r="AD1206" s="591"/>
      <c r="AE1206" s="591"/>
      <c r="AF1206" s="591"/>
      <c r="AG1206" s="591"/>
      <c r="AH1206" s="591"/>
      <c r="AI1206" s="591"/>
      <c r="AJ1206" s="591"/>
      <c r="AK1206" s="591"/>
      <c r="AL1206" s="591"/>
      <c r="AM1206" s="591"/>
      <c r="AN1206" s="591"/>
      <c r="AO1206" s="591"/>
      <c r="AP1206" s="591"/>
      <c r="AQ1206" s="591"/>
      <c r="AR1206" s="591"/>
      <c r="AS1206" s="591"/>
      <c r="AT1206" s="591"/>
      <c r="AU1206" s="591"/>
      <c r="AV1206" s="591"/>
      <c r="AW1206" s="591"/>
      <c r="AX1206" s="591"/>
      <c r="AY1206" s="367"/>
      <c r="AZ1206" s="367"/>
      <c r="BA1206" s="367"/>
      <c r="BB1206" s="367"/>
    </row>
    <row r="1207" spans="1:54" s="103" customFormat="1" ht="12.6" customHeight="1"/>
    <row r="1208" spans="1:54" ht="12.6" customHeight="1">
      <c r="A1208" s="140" t="s">
        <v>4947</v>
      </c>
      <c r="B1208" s="140"/>
      <c r="C1208" s="140"/>
      <c r="D1208" s="140"/>
      <c r="E1208" s="140"/>
      <c r="F1208" s="140"/>
      <c r="G1208" s="140"/>
      <c r="H1208" s="140"/>
      <c r="I1208" s="140"/>
      <c r="J1208" s="140"/>
      <c r="K1208" s="140"/>
      <c r="L1208" s="140"/>
      <c r="M1208" s="140"/>
      <c r="N1208" s="140"/>
      <c r="O1208" s="140"/>
      <c r="P1208" s="140"/>
      <c r="Q1208" s="140"/>
      <c r="R1208" s="140"/>
      <c r="S1208" s="140"/>
      <c r="T1208" s="140"/>
      <c r="U1208" s="140"/>
      <c r="V1208" s="140"/>
      <c r="W1208" s="140"/>
      <c r="X1208" s="140"/>
      <c r="Y1208" s="140"/>
      <c r="Z1208" s="140"/>
      <c r="AA1208" s="140"/>
      <c r="AB1208" s="140"/>
      <c r="AC1208" s="140"/>
      <c r="AD1208" s="140"/>
      <c r="AE1208" s="140"/>
      <c r="AF1208" s="140"/>
      <c r="AG1208" s="140"/>
      <c r="AH1208" s="140"/>
      <c r="AI1208" s="140"/>
      <c r="AJ1208" s="140"/>
      <c r="AK1208" s="140"/>
      <c r="AL1208" s="140"/>
      <c r="AM1208" s="140"/>
      <c r="AN1208" s="140"/>
      <c r="AO1208" s="140"/>
      <c r="AP1208" s="140"/>
      <c r="AQ1208" s="140"/>
      <c r="AR1208" s="140"/>
      <c r="AS1208" s="140"/>
      <c r="AT1208" s="140"/>
      <c r="AU1208" s="140"/>
      <c r="AV1208" s="140"/>
      <c r="AW1208" s="140"/>
      <c r="AX1208" s="140"/>
      <c r="AY1208" s="140"/>
      <c r="AZ1208" s="140"/>
      <c r="BA1208" s="140"/>
      <c r="BB1208" s="140"/>
    </row>
    <row r="1209" spans="1:54" ht="12.6" customHeight="1">
      <c r="A1209" s="90" t="s">
        <v>1380</v>
      </c>
    </row>
    <row r="1210" spans="1:54" ht="12.6" customHeight="1">
      <c r="A1210" s="759" t="s">
        <v>1253</v>
      </c>
      <c r="B1210" s="760"/>
      <c r="C1210" s="760"/>
      <c r="D1210" s="760"/>
      <c r="E1210" s="760"/>
      <c r="F1210" s="760"/>
      <c r="G1210" s="760"/>
      <c r="H1210" s="760"/>
      <c r="I1210" s="760"/>
      <c r="J1210" s="760"/>
      <c r="K1210" s="760"/>
      <c r="L1210" s="760"/>
      <c r="M1210" s="760"/>
      <c r="N1210" s="760"/>
      <c r="O1210" s="760"/>
      <c r="P1210" s="760"/>
      <c r="Q1210" s="760"/>
      <c r="R1210" s="760"/>
      <c r="S1210" s="760"/>
      <c r="T1210" s="760"/>
      <c r="U1210" s="760"/>
      <c r="V1210" s="760"/>
      <c r="W1210" s="794" t="s">
        <v>1478</v>
      </c>
      <c r="X1210" s="794"/>
      <c r="Y1210" s="794"/>
      <c r="Z1210" s="794"/>
      <c r="AA1210" s="794"/>
      <c r="AB1210" s="794"/>
      <c r="AC1210" s="794"/>
      <c r="AD1210" s="794"/>
      <c r="AE1210" s="794"/>
      <c r="AF1210" s="794"/>
      <c r="AG1210" s="794"/>
      <c r="AH1210" s="794"/>
      <c r="AI1210" s="794"/>
      <c r="AJ1210" s="794"/>
      <c r="AK1210" s="794"/>
      <c r="AL1210" s="794"/>
      <c r="AM1210" s="678" t="s">
        <v>1785</v>
      </c>
      <c r="AN1210" s="679"/>
      <c r="AO1210" s="679"/>
      <c r="AP1210" s="679"/>
      <c r="AQ1210" s="679"/>
      <c r="AR1210" s="679"/>
      <c r="AS1210" s="679"/>
      <c r="AT1210" s="679"/>
      <c r="AU1210" s="679"/>
      <c r="AV1210" s="679"/>
      <c r="AW1210" s="679"/>
      <c r="AX1210" s="679"/>
      <c r="AY1210" s="679"/>
      <c r="AZ1210" s="679"/>
      <c r="BA1210" s="679"/>
      <c r="BB1210" s="819"/>
    </row>
    <row r="1211" spans="1:54" ht="12.6" customHeight="1">
      <c r="A1211" s="756"/>
      <c r="B1211" s="757"/>
      <c r="C1211" s="757"/>
      <c r="D1211" s="757"/>
      <c r="E1211" s="757"/>
      <c r="F1211" s="757"/>
      <c r="G1211" s="757"/>
      <c r="H1211" s="757"/>
      <c r="I1211" s="757"/>
      <c r="J1211" s="757"/>
      <c r="K1211" s="757"/>
      <c r="L1211" s="757"/>
      <c r="M1211" s="757"/>
      <c r="N1211" s="757"/>
      <c r="O1211" s="757"/>
      <c r="P1211" s="757"/>
      <c r="Q1211" s="757"/>
      <c r="R1211" s="757"/>
      <c r="S1211" s="757"/>
      <c r="T1211" s="757"/>
      <c r="U1211" s="757"/>
      <c r="V1211" s="757"/>
      <c r="W1211" s="752" t="s">
        <v>1630</v>
      </c>
      <c r="X1211" s="752"/>
      <c r="Y1211" s="752"/>
      <c r="Z1211" s="752"/>
      <c r="AA1211" s="752"/>
      <c r="AB1211" s="752"/>
      <c r="AC1211" s="752"/>
      <c r="AD1211" s="752"/>
      <c r="AE1211" s="752" t="s">
        <v>1786</v>
      </c>
      <c r="AF1211" s="752"/>
      <c r="AG1211" s="752"/>
      <c r="AH1211" s="752"/>
      <c r="AI1211" s="752"/>
      <c r="AJ1211" s="752"/>
      <c r="AK1211" s="752"/>
      <c r="AL1211" s="752"/>
      <c r="AM1211" s="580" t="s">
        <v>1787</v>
      </c>
      <c r="AN1211" s="581"/>
      <c r="AO1211" s="581"/>
      <c r="AP1211" s="581"/>
      <c r="AQ1211" s="581"/>
      <c r="AR1211" s="581"/>
      <c r="AS1211" s="581"/>
      <c r="AT1211" s="581"/>
      <c r="AU1211" s="581"/>
      <c r="AV1211" s="581"/>
      <c r="AW1211" s="581"/>
      <c r="AX1211" s="581"/>
      <c r="AY1211" s="581"/>
      <c r="AZ1211" s="581"/>
      <c r="BA1211" s="581"/>
      <c r="BB1211" s="582"/>
    </row>
    <row r="1212" spans="1:54" ht="12.6" customHeight="1">
      <c r="A1212" s="795" t="s">
        <v>1399</v>
      </c>
      <c r="B1212" s="796"/>
      <c r="C1212" s="796"/>
      <c r="D1212" s="796"/>
      <c r="E1212" s="796"/>
      <c r="F1212" s="796"/>
      <c r="G1212" s="796"/>
      <c r="H1212" s="796"/>
      <c r="I1212" s="796"/>
      <c r="J1212" s="796"/>
      <c r="K1212" s="796"/>
      <c r="L1212" s="796"/>
      <c r="M1212" s="796"/>
      <c r="N1212" s="796"/>
      <c r="O1212" s="796"/>
      <c r="P1212" s="796"/>
      <c r="Q1212" s="796"/>
      <c r="R1212" s="796"/>
      <c r="S1212" s="796"/>
      <c r="T1212" s="796"/>
      <c r="U1212" s="796"/>
      <c r="V1212" s="797"/>
      <c r="W1212" s="797" t="s">
        <v>1400</v>
      </c>
      <c r="X1212" s="794"/>
      <c r="Y1212" s="794"/>
      <c r="Z1212" s="794"/>
      <c r="AA1212" s="794"/>
      <c r="AB1212" s="794"/>
      <c r="AC1212" s="794"/>
      <c r="AD1212" s="794"/>
      <c r="AE1212" s="795" t="s">
        <v>1401</v>
      </c>
      <c r="AF1212" s="796"/>
      <c r="AG1212" s="796"/>
      <c r="AH1212" s="796"/>
      <c r="AI1212" s="796"/>
      <c r="AJ1212" s="796"/>
      <c r="AK1212" s="796"/>
      <c r="AL1212" s="797"/>
      <c r="AM1212" s="795" t="s">
        <v>1788</v>
      </c>
      <c r="AN1212" s="796"/>
      <c r="AO1212" s="796"/>
      <c r="AP1212" s="796"/>
      <c r="AQ1212" s="796"/>
      <c r="AR1212" s="796"/>
      <c r="AS1212" s="796"/>
      <c r="AT1212" s="796"/>
      <c r="AU1212" s="796"/>
      <c r="AV1212" s="796"/>
      <c r="AW1212" s="796"/>
      <c r="AX1212" s="796"/>
      <c r="AY1212" s="796"/>
      <c r="AZ1212" s="796"/>
      <c r="BA1212" s="796"/>
      <c r="BB1212" s="797"/>
    </row>
    <row r="1213" spans="1:54" ht="12.6" customHeight="1">
      <c r="A1213" s="849" t="s">
        <v>1789</v>
      </c>
      <c r="B1213" s="849"/>
      <c r="C1213" s="849"/>
      <c r="D1213" s="849"/>
      <c r="E1213" s="849"/>
      <c r="F1213" s="849"/>
      <c r="G1213" s="849"/>
      <c r="H1213" s="849"/>
      <c r="I1213" s="849"/>
      <c r="J1213" s="849"/>
      <c r="K1213" s="849"/>
      <c r="L1213" s="849"/>
      <c r="M1213" s="849"/>
      <c r="N1213" s="849"/>
      <c r="O1213" s="849"/>
      <c r="P1213" s="849"/>
      <c r="Q1213" s="849"/>
      <c r="R1213" s="849"/>
      <c r="S1213" s="849"/>
      <c r="T1213" s="849"/>
      <c r="U1213" s="849"/>
      <c r="V1213" s="849"/>
      <c r="W1213" s="848"/>
      <c r="X1213" s="848"/>
      <c r="Y1213" s="848"/>
      <c r="Z1213" s="848"/>
      <c r="AA1213" s="848"/>
      <c r="AB1213" s="848"/>
      <c r="AC1213" s="848"/>
      <c r="AD1213" s="848"/>
      <c r="AE1213" s="683"/>
      <c r="AF1213" s="683"/>
      <c r="AG1213" s="683"/>
      <c r="AH1213" s="683"/>
      <c r="AI1213" s="683"/>
      <c r="AJ1213" s="683"/>
      <c r="AK1213" s="683"/>
      <c r="AL1213" s="683"/>
      <c r="AM1213" s="683"/>
      <c r="AN1213" s="683"/>
      <c r="AO1213" s="683"/>
      <c r="AP1213" s="683"/>
      <c r="AQ1213" s="683"/>
      <c r="AR1213" s="683"/>
      <c r="AS1213" s="683"/>
      <c r="AT1213" s="683"/>
      <c r="AU1213" s="683"/>
      <c r="AV1213" s="683"/>
      <c r="AW1213" s="683"/>
      <c r="AX1213" s="683"/>
      <c r="AY1213" s="683"/>
      <c r="AZ1213" s="683"/>
      <c r="BA1213" s="683"/>
      <c r="BB1213" s="683"/>
    </row>
    <row r="1214" spans="1:54" ht="12.6" customHeight="1">
      <c r="A1214" s="826"/>
      <c r="B1214" s="827"/>
      <c r="C1214" s="827"/>
      <c r="D1214" s="827"/>
      <c r="E1214" s="827"/>
      <c r="F1214" s="827"/>
      <c r="G1214" s="827"/>
      <c r="H1214" s="827"/>
      <c r="I1214" s="827"/>
      <c r="J1214" s="827"/>
      <c r="K1214" s="827"/>
      <c r="L1214" s="827"/>
      <c r="M1214" s="827"/>
      <c r="N1214" s="827"/>
      <c r="O1214" s="827"/>
      <c r="P1214" s="827"/>
      <c r="Q1214" s="827"/>
      <c r="R1214" s="827"/>
      <c r="S1214" s="827"/>
      <c r="T1214" s="827"/>
      <c r="U1214" s="827"/>
      <c r="V1214" s="828"/>
      <c r="W1214" s="801"/>
      <c r="X1214" s="608"/>
      <c r="Y1214" s="608"/>
      <c r="Z1214" s="608"/>
      <c r="AA1214" s="608"/>
      <c r="AB1214" s="608"/>
      <c r="AC1214" s="608"/>
      <c r="AD1214" s="608"/>
      <c r="AE1214" s="682"/>
      <c r="AF1214" s="683"/>
      <c r="AG1214" s="683"/>
      <c r="AH1214" s="683"/>
      <c r="AI1214" s="683"/>
      <c r="AJ1214" s="683"/>
      <c r="AK1214" s="683"/>
      <c r="AL1214" s="801"/>
      <c r="AM1214" s="682"/>
      <c r="AN1214" s="683"/>
      <c r="AO1214" s="683"/>
      <c r="AP1214" s="683"/>
      <c r="AQ1214" s="683"/>
      <c r="AR1214" s="683"/>
      <c r="AS1214" s="683"/>
      <c r="AT1214" s="683"/>
      <c r="AU1214" s="683"/>
      <c r="AV1214" s="683"/>
      <c r="AW1214" s="683"/>
      <c r="AX1214" s="683"/>
      <c r="AY1214" s="683"/>
      <c r="AZ1214" s="683"/>
      <c r="BA1214" s="683"/>
      <c r="BB1214" s="801"/>
    </row>
    <row r="1215" spans="1:54" ht="12.6" customHeight="1">
      <c r="A1215" s="826"/>
      <c r="B1215" s="827"/>
      <c r="C1215" s="827"/>
      <c r="D1215" s="827"/>
      <c r="E1215" s="827"/>
      <c r="F1215" s="827"/>
      <c r="G1215" s="827"/>
      <c r="H1215" s="827"/>
      <c r="I1215" s="827"/>
      <c r="J1215" s="827"/>
      <c r="K1215" s="827"/>
      <c r="L1215" s="827"/>
      <c r="M1215" s="827"/>
      <c r="N1215" s="827"/>
      <c r="O1215" s="827"/>
      <c r="P1215" s="827"/>
      <c r="Q1215" s="827"/>
      <c r="R1215" s="827"/>
      <c r="S1215" s="827"/>
      <c r="T1215" s="827"/>
      <c r="U1215" s="827"/>
      <c r="V1215" s="828"/>
      <c r="W1215" s="801"/>
      <c r="X1215" s="608"/>
      <c r="Y1215" s="608"/>
      <c r="Z1215" s="608"/>
      <c r="AA1215" s="608"/>
      <c r="AB1215" s="608"/>
      <c r="AC1215" s="608"/>
      <c r="AD1215" s="608"/>
      <c r="AE1215" s="682"/>
      <c r="AF1215" s="683"/>
      <c r="AG1215" s="683"/>
      <c r="AH1215" s="683"/>
      <c r="AI1215" s="683"/>
      <c r="AJ1215" s="683"/>
      <c r="AK1215" s="683"/>
      <c r="AL1215" s="801"/>
      <c r="AM1215" s="682"/>
      <c r="AN1215" s="683"/>
      <c r="AO1215" s="683"/>
      <c r="AP1215" s="683"/>
      <c r="AQ1215" s="683"/>
      <c r="AR1215" s="683"/>
      <c r="AS1215" s="683"/>
      <c r="AT1215" s="683"/>
      <c r="AU1215" s="683"/>
      <c r="AV1215" s="683"/>
      <c r="AW1215" s="683"/>
      <c r="AX1215" s="683"/>
      <c r="AY1215" s="683"/>
      <c r="AZ1215" s="683"/>
      <c r="BA1215" s="683"/>
      <c r="BB1215" s="801"/>
    </row>
    <row r="1216" spans="1:54" ht="12.6" customHeight="1">
      <c r="A1216" s="826"/>
      <c r="B1216" s="827"/>
      <c r="C1216" s="827"/>
      <c r="D1216" s="827"/>
      <c r="E1216" s="827"/>
      <c r="F1216" s="827"/>
      <c r="G1216" s="827"/>
      <c r="H1216" s="827"/>
      <c r="I1216" s="827"/>
      <c r="J1216" s="827"/>
      <c r="K1216" s="827"/>
      <c r="L1216" s="827"/>
      <c r="M1216" s="827"/>
      <c r="N1216" s="827"/>
      <c r="O1216" s="827"/>
      <c r="P1216" s="827"/>
      <c r="Q1216" s="827"/>
      <c r="R1216" s="827"/>
      <c r="S1216" s="827"/>
      <c r="T1216" s="827"/>
      <c r="U1216" s="827"/>
      <c r="V1216" s="828"/>
      <c r="W1216" s="801"/>
      <c r="X1216" s="608"/>
      <c r="Y1216" s="608"/>
      <c r="Z1216" s="608"/>
      <c r="AA1216" s="608"/>
      <c r="AB1216" s="608"/>
      <c r="AC1216" s="608"/>
      <c r="AD1216" s="608"/>
      <c r="AE1216" s="682"/>
      <c r="AF1216" s="683"/>
      <c r="AG1216" s="683"/>
      <c r="AH1216" s="683"/>
      <c r="AI1216" s="683"/>
      <c r="AJ1216" s="683"/>
      <c r="AK1216" s="683"/>
      <c r="AL1216" s="801"/>
      <c r="AM1216" s="682"/>
      <c r="AN1216" s="683"/>
      <c r="AO1216" s="683"/>
      <c r="AP1216" s="683"/>
      <c r="AQ1216" s="683"/>
      <c r="AR1216" s="683"/>
      <c r="AS1216" s="683"/>
      <c r="AT1216" s="683"/>
      <c r="AU1216" s="683"/>
      <c r="AV1216" s="683"/>
      <c r="AW1216" s="683"/>
      <c r="AX1216" s="683"/>
      <c r="AY1216" s="683"/>
      <c r="AZ1216" s="683"/>
      <c r="BA1216" s="683"/>
      <c r="BB1216" s="801"/>
    </row>
    <row r="1217" spans="1:54" ht="12.6" customHeight="1">
      <c r="A1217" s="826"/>
      <c r="B1217" s="827"/>
      <c r="C1217" s="827"/>
      <c r="D1217" s="827"/>
      <c r="E1217" s="827"/>
      <c r="F1217" s="827"/>
      <c r="G1217" s="827"/>
      <c r="H1217" s="827"/>
      <c r="I1217" s="827"/>
      <c r="J1217" s="827"/>
      <c r="K1217" s="827"/>
      <c r="L1217" s="827"/>
      <c r="M1217" s="827"/>
      <c r="N1217" s="827"/>
      <c r="O1217" s="827"/>
      <c r="P1217" s="827"/>
      <c r="Q1217" s="827"/>
      <c r="R1217" s="827"/>
      <c r="S1217" s="827"/>
      <c r="T1217" s="827"/>
      <c r="U1217" s="827"/>
      <c r="V1217" s="828"/>
      <c r="W1217" s="608"/>
      <c r="X1217" s="608"/>
      <c r="Y1217" s="608"/>
      <c r="Z1217" s="608"/>
      <c r="AA1217" s="608"/>
      <c r="AB1217" s="608"/>
      <c r="AC1217" s="608"/>
      <c r="AD1217" s="608"/>
      <c r="AE1217" s="682"/>
      <c r="AF1217" s="683"/>
      <c r="AG1217" s="683"/>
      <c r="AH1217" s="683"/>
      <c r="AI1217" s="683"/>
      <c r="AJ1217" s="683"/>
      <c r="AK1217" s="683"/>
      <c r="AL1217" s="801"/>
      <c r="AM1217" s="682"/>
      <c r="AN1217" s="683"/>
      <c r="AO1217" s="683"/>
      <c r="AP1217" s="683"/>
      <c r="AQ1217" s="683"/>
      <c r="AR1217" s="683"/>
      <c r="AS1217" s="683"/>
      <c r="AT1217" s="683"/>
      <c r="AU1217" s="683"/>
      <c r="AV1217" s="683"/>
      <c r="AW1217" s="683"/>
      <c r="AX1217" s="683"/>
      <c r="AY1217" s="683"/>
      <c r="AZ1217" s="683"/>
      <c r="BA1217" s="683"/>
      <c r="BB1217" s="801"/>
    </row>
    <row r="1218" spans="1:54" ht="12.6" customHeight="1">
      <c r="A1218" s="836" t="s">
        <v>1790</v>
      </c>
      <c r="B1218" s="836"/>
      <c r="C1218" s="836"/>
      <c r="D1218" s="836"/>
      <c r="E1218" s="836"/>
      <c r="F1218" s="836"/>
      <c r="G1218" s="836"/>
      <c r="H1218" s="836"/>
      <c r="I1218" s="836"/>
      <c r="J1218" s="836"/>
      <c r="K1218" s="836"/>
      <c r="L1218" s="836"/>
      <c r="M1218" s="836"/>
      <c r="N1218" s="836"/>
      <c r="O1218" s="836"/>
      <c r="P1218" s="836"/>
      <c r="Q1218" s="836"/>
      <c r="R1218" s="836"/>
      <c r="S1218" s="836"/>
      <c r="T1218" s="836"/>
      <c r="U1218" s="836"/>
      <c r="V1218" s="836"/>
      <c r="W1218" s="848"/>
      <c r="X1218" s="848"/>
      <c r="Y1218" s="848"/>
      <c r="Z1218" s="848"/>
      <c r="AA1218" s="848"/>
      <c r="AB1218" s="848"/>
      <c r="AC1218" s="848"/>
      <c r="AD1218" s="848"/>
      <c r="AE1218" s="683"/>
      <c r="AF1218" s="683"/>
      <c r="AG1218" s="683"/>
      <c r="AH1218" s="683"/>
      <c r="AI1218" s="683"/>
      <c r="AJ1218" s="683"/>
      <c r="AK1218" s="683"/>
      <c r="AL1218" s="683"/>
      <c r="AM1218" s="683"/>
      <c r="AN1218" s="683"/>
      <c r="AO1218" s="683"/>
      <c r="AP1218" s="683"/>
      <c r="AQ1218" s="683"/>
      <c r="AR1218" s="683"/>
      <c r="AS1218" s="683"/>
      <c r="AT1218" s="683"/>
      <c r="AU1218" s="683"/>
      <c r="AV1218" s="683"/>
      <c r="AW1218" s="683"/>
      <c r="AX1218" s="683"/>
      <c r="AY1218" s="683"/>
      <c r="AZ1218" s="683"/>
      <c r="BA1218" s="683"/>
      <c r="BB1218" s="683"/>
    </row>
    <row r="1219" spans="1:54" ht="12.6" customHeight="1">
      <c r="A1219" s="826"/>
      <c r="B1219" s="827"/>
      <c r="C1219" s="827"/>
      <c r="D1219" s="827"/>
      <c r="E1219" s="827"/>
      <c r="F1219" s="827"/>
      <c r="G1219" s="827"/>
      <c r="H1219" s="827"/>
      <c r="I1219" s="827"/>
      <c r="J1219" s="827"/>
      <c r="K1219" s="827"/>
      <c r="L1219" s="827"/>
      <c r="M1219" s="827"/>
      <c r="N1219" s="827"/>
      <c r="O1219" s="827"/>
      <c r="P1219" s="827"/>
      <c r="Q1219" s="827"/>
      <c r="R1219" s="827"/>
      <c r="S1219" s="827"/>
      <c r="T1219" s="827"/>
      <c r="U1219" s="827"/>
      <c r="V1219" s="828"/>
      <c r="W1219" s="801"/>
      <c r="X1219" s="608"/>
      <c r="Y1219" s="608"/>
      <c r="Z1219" s="608"/>
      <c r="AA1219" s="608"/>
      <c r="AB1219" s="608"/>
      <c r="AC1219" s="608"/>
      <c r="AD1219" s="608"/>
      <c r="AE1219" s="682"/>
      <c r="AF1219" s="683"/>
      <c r="AG1219" s="683"/>
      <c r="AH1219" s="683"/>
      <c r="AI1219" s="683"/>
      <c r="AJ1219" s="683"/>
      <c r="AK1219" s="683"/>
      <c r="AL1219" s="801"/>
      <c r="AM1219" s="682"/>
      <c r="AN1219" s="683"/>
      <c r="AO1219" s="683"/>
      <c r="AP1219" s="683"/>
      <c r="AQ1219" s="683"/>
      <c r="AR1219" s="683"/>
      <c r="AS1219" s="683"/>
      <c r="AT1219" s="683"/>
      <c r="AU1219" s="683"/>
      <c r="AV1219" s="683"/>
      <c r="AW1219" s="683"/>
      <c r="AX1219" s="683"/>
      <c r="AY1219" s="683"/>
      <c r="AZ1219" s="683"/>
      <c r="BA1219" s="683"/>
      <c r="BB1219" s="801"/>
    </row>
    <row r="1220" spans="1:54" ht="12.6" customHeight="1">
      <c r="A1220" s="826"/>
      <c r="B1220" s="827"/>
      <c r="C1220" s="827"/>
      <c r="D1220" s="827"/>
      <c r="E1220" s="827"/>
      <c r="F1220" s="827"/>
      <c r="G1220" s="827"/>
      <c r="H1220" s="827"/>
      <c r="I1220" s="827"/>
      <c r="J1220" s="827"/>
      <c r="K1220" s="827"/>
      <c r="L1220" s="827"/>
      <c r="M1220" s="827"/>
      <c r="N1220" s="827"/>
      <c r="O1220" s="827"/>
      <c r="P1220" s="827"/>
      <c r="Q1220" s="827"/>
      <c r="R1220" s="827"/>
      <c r="S1220" s="827"/>
      <c r="T1220" s="827"/>
      <c r="U1220" s="827"/>
      <c r="V1220" s="828"/>
      <c r="W1220" s="807"/>
      <c r="X1220" s="815"/>
      <c r="Y1220" s="815"/>
      <c r="Z1220" s="815"/>
      <c r="AA1220" s="815"/>
      <c r="AB1220" s="815"/>
      <c r="AC1220" s="815"/>
      <c r="AD1220" s="815"/>
      <c r="AE1220" s="682"/>
      <c r="AF1220" s="683"/>
      <c r="AG1220" s="683"/>
      <c r="AH1220" s="683"/>
      <c r="AI1220" s="683"/>
      <c r="AJ1220" s="683"/>
      <c r="AK1220" s="683"/>
      <c r="AL1220" s="801"/>
      <c r="AM1220" s="682"/>
      <c r="AN1220" s="683"/>
      <c r="AO1220" s="683"/>
      <c r="AP1220" s="683"/>
      <c r="AQ1220" s="683"/>
      <c r="AR1220" s="683"/>
      <c r="AS1220" s="683"/>
      <c r="AT1220" s="683"/>
      <c r="AU1220" s="683"/>
      <c r="AV1220" s="683"/>
      <c r="AW1220" s="683"/>
      <c r="AX1220" s="683"/>
      <c r="AY1220" s="683"/>
      <c r="AZ1220" s="683"/>
      <c r="BA1220" s="683"/>
      <c r="BB1220" s="801"/>
    </row>
    <row r="1221" spans="1:54" ht="12.6" customHeight="1">
      <c r="A1221" s="826"/>
      <c r="B1221" s="827"/>
      <c r="C1221" s="827"/>
      <c r="D1221" s="827"/>
      <c r="E1221" s="827"/>
      <c r="F1221" s="827"/>
      <c r="G1221" s="827"/>
      <c r="H1221" s="827"/>
      <c r="I1221" s="827"/>
      <c r="J1221" s="827"/>
      <c r="K1221" s="827"/>
      <c r="L1221" s="827"/>
      <c r="M1221" s="827"/>
      <c r="N1221" s="827"/>
      <c r="O1221" s="827"/>
      <c r="P1221" s="827"/>
      <c r="Q1221" s="827"/>
      <c r="R1221" s="827"/>
      <c r="S1221" s="827"/>
      <c r="T1221" s="827"/>
      <c r="U1221" s="827"/>
      <c r="V1221" s="828"/>
      <c r="W1221" s="807"/>
      <c r="X1221" s="815"/>
      <c r="Y1221" s="815"/>
      <c r="Z1221" s="815"/>
      <c r="AA1221" s="815"/>
      <c r="AB1221" s="815"/>
      <c r="AC1221" s="815"/>
      <c r="AD1221" s="815"/>
      <c r="AE1221" s="682"/>
      <c r="AF1221" s="683"/>
      <c r="AG1221" s="683"/>
      <c r="AH1221" s="683"/>
      <c r="AI1221" s="683"/>
      <c r="AJ1221" s="683"/>
      <c r="AK1221" s="683"/>
      <c r="AL1221" s="801"/>
      <c r="AM1221" s="682"/>
      <c r="AN1221" s="683"/>
      <c r="AO1221" s="683"/>
      <c r="AP1221" s="683"/>
      <c r="AQ1221" s="683"/>
      <c r="AR1221" s="683"/>
      <c r="AS1221" s="683"/>
      <c r="AT1221" s="683"/>
      <c r="AU1221" s="683"/>
      <c r="AV1221" s="683"/>
      <c r="AW1221" s="683"/>
      <c r="AX1221" s="683"/>
      <c r="AY1221" s="683"/>
      <c r="AZ1221" s="683"/>
      <c r="BA1221" s="683"/>
      <c r="BB1221" s="801"/>
    </row>
    <row r="1222" spans="1:54" ht="12.6" customHeight="1">
      <c r="A1222" s="826"/>
      <c r="B1222" s="827"/>
      <c r="C1222" s="827"/>
      <c r="D1222" s="827"/>
      <c r="E1222" s="827"/>
      <c r="F1222" s="827"/>
      <c r="G1222" s="827"/>
      <c r="H1222" s="827"/>
      <c r="I1222" s="827"/>
      <c r="J1222" s="827"/>
      <c r="K1222" s="827"/>
      <c r="L1222" s="827"/>
      <c r="M1222" s="827"/>
      <c r="N1222" s="827"/>
      <c r="O1222" s="827"/>
      <c r="P1222" s="827"/>
      <c r="Q1222" s="827"/>
      <c r="R1222" s="827"/>
      <c r="S1222" s="827"/>
      <c r="T1222" s="827"/>
      <c r="U1222" s="827"/>
      <c r="V1222" s="828"/>
      <c r="W1222" s="807"/>
      <c r="X1222" s="815"/>
      <c r="Y1222" s="815"/>
      <c r="Z1222" s="815"/>
      <c r="AA1222" s="815"/>
      <c r="AB1222" s="815"/>
      <c r="AC1222" s="815"/>
      <c r="AD1222" s="815"/>
      <c r="AE1222" s="682"/>
      <c r="AF1222" s="683"/>
      <c r="AG1222" s="683"/>
      <c r="AH1222" s="683"/>
      <c r="AI1222" s="683"/>
      <c r="AJ1222" s="683"/>
      <c r="AK1222" s="683"/>
      <c r="AL1222" s="801"/>
      <c r="AM1222" s="682"/>
      <c r="AN1222" s="683"/>
      <c r="AO1222" s="683"/>
      <c r="AP1222" s="683"/>
      <c r="AQ1222" s="683"/>
      <c r="AR1222" s="683"/>
      <c r="AS1222" s="683"/>
      <c r="AT1222" s="683"/>
      <c r="AU1222" s="683"/>
      <c r="AV1222" s="683"/>
      <c r="AW1222" s="683"/>
      <c r="AX1222" s="683"/>
      <c r="AY1222" s="683"/>
      <c r="AZ1222" s="683"/>
      <c r="BA1222" s="683"/>
      <c r="BB1222" s="801"/>
    </row>
    <row r="1224" spans="1:54" ht="12.6" customHeight="1">
      <c r="A1224" s="90" t="s">
        <v>1418</v>
      </c>
    </row>
    <row r="1225" spans="1:54" ht="12.6" customHeight="1">
      <c r="A1225" s="141"/>
      <c r="B1225" s="142"/>
      <c r="C1225" s="142"/>
      <c r="D1225" s="142"/>
      <c r="E1225" s="142"/>
      <c r="F1225" s="142"/>
      <c r="G1225" s="142"/>
      <c r="H1225" s="142"/>
      <c r="I1225" s="142"/>
      <c r="J1225" s="142"/>
      <c r="K1225" s="142"/>
      <c r="L1225" s="142"/>
      <c r="M1225" s="142"/>
      <c r="N1225" s="142"/>
      <c r="O1225" s="142"/>
      <c r="P1225" s="142"/>
      <c r="Q1225" s="142"/>
      <c r="R1225" s="142"/>
      <c r="S1225" s="142"/>
      <c r="T1225" s="157"/>
      <c r="U1225" s="678"/>
      <c r="V1225" s="679"/>
      <c r="W1225" s="679"/>
      <c r="X1225" s="679"/>
      <c r="Y1225" s="679"/>
      <c r="Z1225" s="679"/>
      <c r="AA1225" s="679"/>
      <c r="AB1225" s="679"/>
      <c r="AC1225" s="679"/>
      <c r="AD1225" s="679"/>
      <c r="AE1225" s="679"/>
      <c r="AF1225" s="679"/>
      <c r="AG1225" s="679"/>
      <c r="AH1225" s="679"/>
      <c r="AI1225" s="819"/>
      <c r="AJ1225" s="679" t="s">
        <v>1634</v>
      </c>
      <c r="AK1225" s="679"/>
      <c r="AL1225" s="679"/>
      <c r="AM1225" s="679"/>
      <c r="AN1225" s="679"/>
      <c r="AO1225" s="679"/>
      <c r="AP1225" s="679"/>
      <c r="AQ1225" s="679"/>
      <c r="AR1225" s="679"/>
      <c r="AS1225" s="679"/>
      <c r="AT1225" s="679"/>
      <c r="AU1225" s="679"/>
      <c r="AV1225" s="679"/>
      <c r="AW1225" s="679"/>
      <c r="AX1225" s="679"/>
      <c r="AY1225" s="679"/>
      <c r="AZ1225" s="679"/>
      <c r="BA1225" s="679"/>
      <c r="BB1225" s="819"/>
    </row>
    <row r="1226" spans="1:54" ht="12.6" customHeight="1">
      <c r="A1226" s="143"/>
      <c r="B1226" s="144"/>
      <c r="C1226" s="144"/>
      <c r="D1226" s="144"/>
      <c r="E1226" s="144"/>
      <c r="F1226" s="144"/>
      <c r="G1226" s="144"/>
      <c r="H1226" s="144"/>
      <c r="I1226" s="144"/>
      <c r="J1226" s="144"/>
      <c r="K1226" s="144"/>
      <c r="L1226" s="144"/>
      <c r="M1226" s="144"/>
      <c r="N1226" s="144"/>
      <c r="O1226" s="144"/>
      <c r="P1226" s="144"/>
      <c r="Q1226" s="144"/>
      <c r="R1226" s="144"/>
      <c r="S1226" s="144"/>
      <c r="T1226" s="158"/>
      <c r="U1226" s="580" t="s">
        <v>1254</v>
      </c>
      <c r="V1226" s="581"/>
      <c r="W1226" s="581"/>
      <c r="X1226" s="581"/>
      <c r="Y1226" s="581"/>
      <c r="Z1226" s="581"/>
      <c r="AA1226" s="581"/>
      <c r="AB1226" s="581"/>
      <c r="AC1226" s="581"/>
      <c r="AD1226" s="581"/>
      <c r="AE1226" s="581"/>
      <c r="AF1226" s="581"/>
      <c r="AG1226" s="581"/>
      <c r="AH1226" s="581"/>
      <c r="AI1226" s="582"/>
      <c r="AJ1226" s="581" t="s">
        <v>1635</v>
      </c>
      <c r="AK1226" s="581"/>
      <c r="AL1226" s="581"/>
      <c r="AM1226" s="581"/>
      <c r="AN1226" s="581"/>
      <c r="AO1226" s="581"/>
      <c r="AP1226" s="581"/>
      <c r="AQ1226" s="581"/>
      <c r="AR1226" s="581"/>
      <c r="AS1226" s="581"/>
      <c r="AT1226" s="581"/>
      <c r="AU1226" s="581"/>
      <c r="AV1226" s="581"/>
      <c r="AW1226" s="581"/>
      <c r="AX1226" s="581"/>
      <c r="AY1226" s="581"/>
      <c r="AZ1226" s="581"/>
      <c r="BA1226" s="581"/>
      <c r="BB1226" s="582"/>
    </row>
    <row r="1227" spans="1:54" ht="12.6" customHeight="1">
      <c r="A1227" s="580" t="s">
        <v>1253</v>
      </c>
      <c r="B1227" s="581"/>
      <c r="C1227" s="581"/>
      <c r="D1227" s="581"/>
      <c r="E1227" s="581"/>
      <c r="F1227" s="581"/>
      <c r="G1227" s="581"/>
      <c r="H1227" s="581"/>
      <c r="I1227" s="581"/>
      <c r="J1227" s="581"/>
      <c r="K1227" s="581"/>
      <c r="L1227" s="581"/>
      <c r="M1227" s="581"/>
      <c r="N1227" s="581"/>
      <c r="O1227" s="581"/>
      <c r="P1227" s="581"/>
      <c r="Q1227" s="581"/>
      <c r="R1227" s="581"/>
      <c r="S1227" s="581"/>
      <c r="T1227" s="582"/>
      <c r="U1227" s="583"/>
      <c r="V1227" s="584"/>
      <c r="W1227" s="584"/>
      <c r="X1227" s="584"/>
      <c r="Y1227" s="584"/>
      <c r="Z1227" s="584"/>
      <c r="AA1227" s="584"/>
      <c r="AB1227" s="584"/>
      <c r="AC1227" s="584"/>
      <c r="AD1227" s="584"/>
      <c r="AE1227" s="584"/>
      <c r="AF1227" s="584"/>
      <c r="AG1227" s="584"/>
      <c r="AH1227" s="584"/>
      <c r="AI1227" s="585"/>
      <c r="AJ1227" s="584" t="s">
        <v>1422</v>
      </c>
      <c r="AK1227" s="584"/>
      <c r="AL1227" s="584"/>
      <c r="AM1227" s="584"/>
      <c r="AN1227" s="584"/>
      <c r="AO1227" s="584"/>
      <c r="AP1227" s="584"/>
      <c r="AQ1227" s="584"/>
      <c r="AR1227" s="584"/>
      <c r="AS1227" s="584"/>
      <c r="AT1227" s="584"/>
      <c r="AU1227" s="584"/>
      <c r="AV1227" s="584"/>
      <c r="AW1227" s="584"/>
      <c r="AX1227" s="584"/>
      <c r="AY1227" s="584"/>
      <c r="AZ1227" s="584"/>
      <c r="BA1227" s="584"/>
      <c r="BB1227" s="585"/>
    </row>
    <row r="1228" spans="1:54" ht="12.6" customHeight="1">
      <c r="A1228" s="143"/>
      <c r="B1228" s="144"/>
      <c r="C1228" s="144"/>
      <c r="D1228" s="144"/>
      <c r="E1228" s="144"/>
      <c r="F1228" s="144"/>
      <c r="G1228" s="144"/>
      <c r="H1228" s="144"/>
      <c r="I1228" s="144"/>
      <c r="J1228" s="144"/>
      <c r="K1228" s="144"/>
      <c r="L1228" s="144"/>
      <c r="M1228" s="144"/>
      <c r="N1228" s="144"/>
      <c r="O1228" s="144"/>
      <c r="P1228" s="144"/>
      <c r="Q1228" s="144"/>
      <c r="R1228" s="144"/>
      <c r="S1228" s="144"/>
      <c r="T1228" s="158"/>
      <c r="U1228" s="678" t="s">
        <v>1791</v>
      </c>
      <c r="V1228" s="679"/>
      <c r="W1228" s="679"/>
      <c r="X1228" s="679"/>
      <c r="Y1228" s="679"/>
      <c r="Z1228" s="679"/>
      <c r="AA1228" s="679"/>
      <c r="AB1228" s="679"/>
      <c r="AC1228" s="679"/>
      <c r="AD1228" s="679"/>
      <c r="AE1228" s="679"/>
      <c r="AF1228" s="679"/>
      <c r="AG1228" s="679"/>
      <c r="AH1228" s="679"/>
      <c r="AI1228" s="819"/>
      <c r="AJ1228" s="679" t="s">
        <v>1791</v>
      </c>
      <c r="AK1228" s="679"/>
      <c r="AL1228" s="679"/>
      <c r="AM1228" s="679"/>
      <c r="AN1228" s="679"/>
      <c r="AO1228" s="679"/>
      <c r="AP1228" s="679"/>
      <c r="AQ1228" s="679"/>
      <c r="AR1228" s="679"/>
      <c r="AS1228" s="679"/>
      <c r="AT1228" s="679"/>
      <c r="AU1228" s="679"/>
      <c r="AV1228" s="679"/>
      <c r="AW1228" s="679"/>
      <c r="AX1228" s="679"/>
      <c r="AY1228" s="679"/>
      <c r="AZ1228" s="679"/>
      <c r="BA1228" s="679"/>
      <c r="BB1228" s="819"/>
    </row>
    <row r="1229" spans="1:54" ht="12.6" customHeight="1">
      <c r="A1229" s="143"/>
      <c r="B1229" s="144"/>
      <c r="C1229" s="144"/>
      <c r="D1229" s="144"/>
      <c r="E1229" s="144"/>
      <c r="F1229" s="144"/>
      <c r="G1229" s="144"/>
      <c r="H1229" s="144"/>
      <c r="I1229" s="144"/>
      <c r="J1229" s="144"/>
      <c r="K1229" s="144"/>
      <c r="L1229" s="144"/>
      <c r="M1229" s="144"/>
      <c r="N1229" s="144"/>
      <c r="O1229" s="144"/>
      <c r="P1229" s="144"/>
      <c r="Q1229" s="144"/>
      <c r="R1229" s="144"/>
      <c r="S1229" s="144"/>
      <c r="T1229" s="158"/>
      <c r="U1229" s="580" t="s">
        <v>1792</v>
      </c>
      <c r="V1229" s="581"/>
      <c r="W1229" s="581"/>
      <c r="X1229" s="581"/>
      <c r="Y1229" s="581"/>
      <c r="Z1229" s="581"/>
      <c r="AA1229" s="581"/>
      <c r="AB1229" s="581"/>
      <c r="AC1229" s="581"/>
      <c r="AD1229" s="581"/>
      <c r="AE1229" s="581"/>
      <c r="AF1229" s="581"/>
      <c r="AG1229" s="581"/>
      <c r="AH1229" s="581"/>
      <c r="AI1229" s="582"/>
      <c r="AJ1229" s="581" t="s">
        <v>1792</v>
      </c>
      <c r="AK1229" s="581"/>
      <c r="AL1229" s="581"/>
      <c r="AM1229" s="581"/>
      <c r="AN1229" s="581"/>
      <c r="AO1229" s="581"/>
      <c r="AP1229" s="581"/>
      <c r="AQ1229" s="581"/>
      <c r="AR1229" s="581"/>
      <c r="AS1229" s="581"/>
      <c r="AT1229" s="581"/>
      <c r="AU1229" s="581"/>
      <c r="AV1229" s="581"/>
      <c r="AW1229" s="581"/>
      <c r="AX1229" s="581"/>
      <c r="AY1229" s="581"/>
      <c r="AZ1229" s="581"/>
      <c r="BA1229" s="581"/>
      <c r="BB1229" s="582"/>
    </row>
    <row r="1230" spans="1:54" ht="12.6" customHeight="1">
      <c r="A1230" s="143"/>
      <c r="B1230" s="144"/>
      <c r="C1230" s="144"/>
      <c r="D1230" s="144"/>
      <c r="E1230" s="144"/>
      <c r="F1230" s="144"/>
      <c r="G1230" s="144"/>
      <c r="H1230" s="144"/>
      <c r="I1230" s="144"/>
      <c r="J1230" s="144"/>
      <c r="K1230" s="144"/>
      <c r="L1230" s="144"/>
      <c r="M1230" s="144"/>
      <c r="N1230" s="144"/>
      <c r="O1230" s="144"/>
      <c r="P1230" s="144"/>
      <c r="Q1230" s="144"/>
      <c r="R1230" s="144"/>
      <c r="S1230" s="144"/>
      <c r="T1230" s="158"/>
      <c r="U1230" s="146"/>
      <c r="V1230" s="193"/>
      <c r="W1230" s="193"/>
      <c r="X1230" s="193"/>
      <c r="Y1230" s="193"/>
      <c r="Z1230" s="193"/>
      <c r="AA1230" s="193"/>
      <c r="AB1230" s="193"/>
      <c r="AC1230" s="193"/>
      <c r="AD1230" s="193"/>
      <c r="AE1230" s="193"/>
      <c r="AF1230" s="193"/>
      <c r="AG1230" s="193"/>
      <c r="AH1230" s="193"/>
      <c r="AI1230" s="206"/>
      <c r="AJ1230" s="193"/>
      <c r="AK1230" s="193"/>
      <c r="AL1230" s="193"/>
      <c r="AM1230" s="193"/>
      <c r="AN1230" s="193"/>
      <c r="AO1230" s="193"/>
      <c r="AP1230" s="193"/>
      <c r="AQ1230" s="193"/>
      <c r="AR1230" s="193"/>
      <c r="AS1230" s="193"/>
      <c r="AT1230" s="193"/>
      <c r="AU1230" s="193"/>
      <c r="AV1230" s="193"/>
      <c r="AW1230" s="193"/>
      <c r="AX1230" s="193"/>
      <c r="AY1230" s="193"/>
      <c r="AZ1230" s="193"/>
      <c r="BA1230" s="193"/>
      <c r="BB1230" s="206"/>
    </row>
    <row r="1231" spans="1:54" ht="12.6" customHeight="1">
      <c r="A1231" s="143"/>
      <c r="B1231" s="144"/>
      <c r="C1231" s="144"/>
      <c r="D1231" s="144"/>
      <c r="E1231" s="144"/>
      <c r="F1231" s="144"/>
      <c r="G1231" s="144"/>
      <c r="H1231" s="144"/>
      <c r="I1231" s="144"/>
      <c r="J1231" s="144"/>
      <c r="K1231" s="144"/>
      <c r="L1231" s="144"/>
      <c r="M1231" s="144"/>
      <c r="N1231" s="144"/>
      <c r="O1231" s="144"/>
      <c r="P1231" s="144"/>
      <c r="Q1231" s="144"/>
      <c r="R1231" s="144"/>
      <c r="S1231" s="144"/>
      <c r="T1231" s="158"/>
      <c r="U1231" s="678" t="s">
        <v>1793</v>
      </c>
      <c r="V1231" s="679"/>
      <c r="W1231" s="679"/>
      <c r="X1231" s="679"/>
      <c r="Y1231" s="679"/>
      <c r="Z1231" s="679"/>
      <c r="AA1231" s="679"/>
      <c r="AB1231" s="679"/>
      <c r="AC1231" s="819"/>
      <c r="AD1231" s="678" t="s">
        <v>1794</v>
      </c>
      <c r="AE1231" s="679"/>
      <c r="AF1231" s="679"/>
      <c r="AG1231" s="679"/>
      <c r="AH1231" s="679"/>
      <c r="AI1231" s="819"/>
      <c r="AJ1231" s="678" t="s">
        <v>1793</v>
      </c>
      <c r="AK1231" s="679"/>
      <c r="AL1231" s="679"/>
      <c r="AM1231" s="679"/>
      <c r="AN1231" s="679"/>
      <c r="AO1231" s="679"/>
      <c r="AP1231" s="679"/>
      <c r="AQ1231" s="819"/>
      <c r="AR1231" s="678" t="s">
        <v>1794</v>
      </c>
      <c r="AS1231" s="679"/>
      <c r="AT1231" s="679"/>
      <c r="AU1231" s="679"/>
      <c r="AV1231" s="679"/>
      <c r="AW1231" s="679"/>
      <c r="AX1231" s="679"/>
      <c r="AY1231" s="679"/>
      <c r="AZ1231" s="679"/>
      <c r="BA1231" s="679"/>
      <c r="BB1231" s="819"/>
    </row>
    <row r="1232" spans="1:54" ht="12.6" customHeight="1">
      <c r="A1232" s="143"/>
      <c r="B1232" s="144"/>
      <c r="C1232" s="144"/>
      <c r="D1232" s="144"/>
      <c r="E1232" s="144"/>
      <c r="F1232" s="144"/>
      <c r="G1232" s="144"/>
      <c r="H1232" s="144"/>
      <c r="I1232" s="144"/>
      <c r="J1232" s="144"/>
      <c r="K1232" s="144"/>
      <c r="L1232" s="144"/>
      <c r="M1232" s="144"/>
      <c r="N1232" s="144"/>
      <c r="O1232" s="144"/>
      <c r="P1232" s="144"/>
      <c r="Q1232" s="144"/>
      <c r="R1232" s="144"/>
      <c r="S1232" s="144"/>
      <c r="T1232" s="158"/>
      <c r="U1232" s="580" t="s">
        <v>1795</v>
      </c>
      <c r="V1232" s="581"/>
      <c r="W1232" s="581"/>
      <c r="X1232" s="581"/>
      <c r="Y1232" s="581"/>
      <c r="Z1232" s="581"/>
      <c r="AA1232" s="581"/>
      <c r="AB1232" s="581"/>
      <c r="AC1232" s="582"/>
      <c r="AD1232" s="580" t="s">
        <v>1796</v>
      </c>
      <c r="AE1232" s="581"/>
      <c r="AF1232" s="581"/>
      <c r="AG1232" s="581"/>
      <c r="AH1232" s="581"/>
      <c r="AI1232" s="582"/>
      <c r="AJ1232" s="580" t="s">
        <v>1795</v>
      </c>
      <c r="AK1232" s="581"/>
      <c r="AL1232" s="581"/>
      <c r="AM1232" s="581"/>
      <c r="AN1232" s="581"/>
      <c r="AO1232" s="581"/>
      <c r="AP1232" s="581"/>
      <c r="AQ1232" s="582"/>
      <c r="AR1232" s="580" t="s">
        <v>1796</v>
      </c>
      <c r="AS1232" s="581"/>
      <c r="AT1232" s="581"/>
      <c r="AU1232" s="581"/>
      <c r="AV1232" s="581"/>
      <c r="AW1232" s="581"/>
      <c r="AX1232" s="581"/>
      <c r="AY1232" s="581"/>
      <c r="AZ1232" s="581"/>
      <c r="BA1232" s="581"/>
      <c r="BB1232" s="582"/>
    </row>
    <row r="1233" spans="1:54" ht="12.6" customHeight="1">
      <c r="A1233" s="583" t="s">
        <v>1399</v>
      </c>
      <c r="B1233" s="584"/>
      <c r="C1233" s="584"/>
      <c r="D1233" s="584"/>
      <c r="E1233" s="584"/>
      <c r="F1233" s="584"/>
      <c r="G1233" s="584"/>
      <c r="H1233" s="584"/>
      <c r="I1233" s="584"/>
      <c r="J1233" s="584"/>
      <c r="K1233" s="584"/>
      <c r="L1233" s="584"/>
      <c r="M1233" s="584"/>
      <c r="N1233" s="584"/>
      <c r="O1233" s="584"/>
      <c r="P1233" s="584"/>
      <c r="Q1233" s="584"/>
      <c r="R1233" s="584"/>
      <c r="S1233" s="584"/>
      <c r="T1233" s="585"/>
      <c r="U1233" s="583" t="s">
        <v>1400</v>
      </c>
      <c r="V1233" s="584"/>
      <c r="W1233" s="584"/>
      <c r="X1233" s="584"/>
      <c r="Y1233" s="584"/>
      <c r="Z1233" s="584"/>
      <c r="AA1233" s="584"/>
      <c r="AB1233" s="584"/>
      <c r="AC1233" s="585"/>
      <c r="AD1233" s="583" t="s">
        <v>1401</v>
      </c>
      <c r="AE1233" s="584"/>
      <c r="AF1233" s="584"/>
      <c r="AG1233" s="584"/>
      <c r="AH1233" s="584"/>
      <c r="AI1233" s="585"/>
      <c r="AJ1233" s="583" t="s">
        <v>1402</v>
      </c>
      <c r="AK1233" s="584"/>
      <c r="AL1233" s="584"/>
      <c r="AM1233" s="584"/>
      <c r="AN1233" s="584"/>
      <c r="AO1233" s="584"/>
      <c r="AP1233" s="584"/>
      <c r="AQ1233" s="585"/>
      <c r="AR1233" s="583" t="s">
        <v>1403</v>
      </c>
      <c r="AS1233" s="584"/>
      <c r="AT1233" s="584"/>
      <c r="AU1233" s="584"/>
      <c r="AV1233" s="584"/>
      <c r="AW1233" s="584"/>
      <c r="AX1233" s="584"/>
      <c r="AY1233" s="584"/>
      <c r="AZ1233" s="584"/>
      <c r="BA1233" s="584"/>
      <c r="BB1233" s="585"/>
    </row>
    <row r="1234" spans="1:54" ht="12.6" customHeight="1">
      <c r="A1234" s="143" t="s">
        <v>1789</v>
      </c>
      <c r="B1234" s="108"/>
      <c r="C1234" s="108"/>
      <c r="D1234" s="108"/>
      <c r="E1234" s="108"/>
      <c r="F1234" s="108"/>
      <c r="G1234" s="108"/>
      <c r="H1234" s="108"/>
      <c r="I1234" s="108"/>
      <c r="J1234" s="108"/>
      <c r="K1234" s="108"/>
      <c r="L1234" s="108"/>
      <c r="M1234" s="108"/>
      <c r="N1234" s="108"/>
      <c r="O1234" s="108"/>
      <c r="P1234" s="108"/>
      <c r="Q1234" s="108"/>
      <c r="R1234" s="108"/>
      <c r="S1234" s="108"/>
      <c r="T1234" s="108"/>
      <c r="U1234" s="683"/>
      <c r="V1234" s="683"/>
      <c r="W1234" s="683"/>
      <c r="X1234" s="683"/>
      <c r="Y1234" s="683"/>
      <c r="Z1234" s="683"/>
      <c r="AA1234" s="683"/>
      <c r="AB1234" s="683"/>
      <c r="AC1234" s="683"/>
      <c r="AD1234" s="683"/>
      <c r="AE1234" s="683"/>
      <c r="AF1234" s="683"/>
      <c r="AG1234" s="683"/>
      <c r="AH1234" s="683"/>
      <c r="AI1234" s="683"/>
      <c r="AJ1234" s="683"/>
      <c r="AK1234" s="683"/>
      <c r="AL1234" s="683"/>
      <c r="AM1234" s="683"/>
      <c r="AN1234" s="683"/>
      <c r="AO1234" s="683"/>
      <c r="AP1234" s="683"/>
      <c r="AQ1234" s="683"/>
      <c r="AR1234" s="683"/>
      <c r="AS1234" s="683"/>
      <c r="AT1234" s="683"/>
      <c r="AU1234" s="683"/>
      <c r="AV1234" s="683"/>
      <c r="AW1234" s="683"/>
      <c r="AX1234" s="683"/>
      <c r="AY1234" s="683"/>
      <c r="AZ1234" s="683"/>
      <c r="BA1234" s="683"/>
      <c r="BB1234" s="683"/>
    </row>
    <row r="1235" spans="1:54" ht="12.6" customHeight="1">
      <c r="A1235" s="826"/>
      <c r="B1235" s="827"/>
      <c r="C1235" s="827"/>
      <c r="D1235" s="827"/>
      <c r="E1235" s="827"/>
      <c r="F1235" s="827"/>
      <c r="G1235" s="827"/>
      <c r="H1235" s="827"/>
      <c r="I1235" s="827"/>
      <c r="J1235" s="827"/>
      <c r="K1235" s="827"/>
      <c r="L1235" s="827"/>
      <c r="M1235" s="827"/>
      <c r="N1235" s="827"/>
      <c r="O1235" s="827"/>
      <c r="P1235" s="827"/>
      <c r="Q1235" s="827"/>
      <c r="R1235" s="827"/>
      <c r="S1235" s="827"/>
      <c r="T1235" s="828"/>
      <c r="U1235" s="801"/>
      <c r="V1235" s="608"/>
      <c r="W1235" s="608"/>
      <c r="X1235" s="608"/>
      <c r="Y1235" s="608"/>
      <c r="Z1235" s="608"/>
      <c r="AA1235" s="608"/>
      <c r="AB1235" s="608"/>
      <c r="AC1235" s="608"/>
      <c r="AD1235" s="682"/>
      <c r="AE1235" s="683"/>
      <c r="AF1235" s="683"/>
      <c r="AG1235" s="683"/>
      <c r="AH1235" s="683"/>
      <c r="AI1235" s="801"/>
      <c r="AJ1235" s="682"/>
      <c r="AK1235" s="683"/>
      <c r="AL1235" s="683"/>
      <c r="AM1235" s="683"/>
      <c r="AN1235" s="683"/>
      <c r="AO1235" s="683"/>
      <c r="AP1235" s="683"/>
      <c r="AQ1235" s="801"/>
      <c r="AR1235" s="608"/>
      <c r="AS1235" s="608"/>
      <c r="AT1235" s="608"/>
      <c r="AU1235" s="608"/>
      <c r="AV1235" s="608"/>
      <c r="AW1235" s="608"/>
      <c r="AX1235" s="608"/>
      <c r="AY1235" s="608"/>
      <c r="AZ1235" s="608"/>
      <c r="BA1235" s="608"/>
      <c r="BB1235" s="608"/>
    </row>
    <row r="1236" spans="1:54" ht="12.6" customHeight="1">
      <c r="A1236" s="826"/>
      <c r="B1236" s="827"/>
      <c r="C1236" s="827"/>
      <c r="D1236" s="827"/>
      <c r="E1236" s="827"/>
      <c r="F1236" s="827"/>
      <c r="G1236" s="827"/>
      <c r="H1236" s="827"/>
      <c r="I1236" s="827"/>
      <c r="J1236" s="827"/>
      <c r="K1236" s="827"/>
      <c r="L1236" s="827"/>
      <c r="M1236" s="827"/>
      <c r="N1236" s="827"/>
      <c r="O1236" s="827"/>
      <c r="P1236" s="827"/>
      <c r="Q1236" s="827"/>
      <c r="R1236" s="827"/>
      <c r="S1236" s="827"/>
      <c r="T1236" s="828"/>
      <c r="U1236" s="801"/>
      <c r="V1236" s="608"/>
      <c r="W1236" s="608"/>
      <c r="X1236" s="608"/>
      <c r="Y1236" s="608"/>
      <c r="Z1236" s="608"/>
      <c r="AA1236" s="608"/>
      <c r="AB1236" s="608"/>
      <c r="AC1236" s="608"/>
      <c r="AD1236" s="682"/>
      <c r="AE1236" s="683"/>
      <c r="AF1236" s="683"/>
      <c r="AG1236" s="683"/>
      <c r="AH1236" s="683"/>
      <c r="AI1236" s="801"/>
      <c r="AJ1236" s="682"/>
      <c r="AK1236" s="683"/>
      <c r="AL1236" s="683"/>
      <c r="AM1236" s="683"/>
      <c r="AN1236" s="683"/>
      <c r="AO1236" s="683"/>
      <c r="AP1236" s="683"/>
      <c r="AQ1236" s="801"/>
      <c r="AR1236" s="608"/>
      <c r="AS1236" s="608"/>
      <c r="AT1236" s="608"/>
      <c r="AU1236" s="608"/>
      <c r="AV1236" s="608"/>
      <c r="AW1236" s="608"/>
      <c r="AX1236" s="608"/>
      <c r="AY1236" s="608"/>
      <c r="AZ1236" s="608"/>
      <c r="BA1236" s="608"/>
      <c r="BB1236" s="608"/>
    </row>
    <row r="1237" spans="1:54" ht="12.6" customHeight="1">
      <c r="A1237" s="826"/>
      <c r="B1237" s="827"/>
      <c r="C1237" s="827"/>
      <c r="D1237" s="827"/>
      <c r="E1237" s="827"/>
      <c r="F1237" s="827"/>
      <c r="G1237" s="827"/>
      <c r="H1237" s="827"/>
      <c r="I1237" s="827"/>
      <c r="J1237" s="827"/>
      <c r="K1237" s="827"/>
      <c r="L1237" s="827"/>
      <c r="M1237" s="827"/>
      <c r="N1237" s="827"/>
      <c r="O1237" s="827"/>
      <c r="P1237" s="827"/>
      <c r="Q1237" s="827"/>
      <c r="R1237" s="827"/>
      <c r="S1237" s="827"/>
      <c r="T1237" s="828"/>
      <c r="U1237" s="801"/>
      <c r="V1237" s="608"/>
      <c r="W1237" s="608"/>
      <c r="X1237" s="608"/>
      <c r="Y1237" s="608"/>
      <c r="Z1237" s="608"/>
      <c r="AA1237" s="608"/>
      <c r="AB1237" s="608"/>
      <c r="AC1237" s="608"/>
      <c r="AD1237" s="682"/>
      <c r="AE1237" s="683"/>
      <c r="AF1237" s="683"/>
      <c r="AG1237" s="683"/>
      <c r="AH1237" s="683"/>
      <c r="AI1237" s="801"/>
      <c r="AJ1237" s="682"/>
      <c r="AK1237" s="683"/>
      <c r="AL1237" s="683"/>
      <c r="AM1237" s="683"/>
      <c r="AN1237" s="683"/>
      <c r="AO1237" s="683"/>
      <c r="AP1237" s="683"/>
      <c r="AQ1237" s="801"/>
      <c r="AR1237" s="608"/>
      <c r="AS1237" s="608"/>
      <c r="AT1237" s="608"/>
      <c r="AU1237" s="608"/>
      <c r="AV1237" s="608"/>
      <c r="AW1237" s="608"/>
      <c r="AX1237" s="608"/>
      <c r="AY1237" s="608"/>
      <c r="AZ1237" s="608"/>
      <c r="BA1237" s="608"/>
      <c r="BB1237" s="608"/>
    </row>
    <row r="1238" spans="1:54" ht="12.6" customHeight="1">
      <c r="A1238" s="192" t="s">
        <v>1790</v>
      </c>
      <c r="B1238" s="108"/>
      <c r="C1238" s="108"/>
      <c r="D1238" s="108"/>
      <c r="E1238" s="108"/>
      <c r="F1238" s="108"/>
      <c r="G1238" s="108"/>
      <c r="H1238" s="108"/>
      <c r="I1238" s="108"/>
      <c r="J1238" s="108"/>
      <c r="K1238" s="108"/>
      <c r="L1238" s="108"/>
      <c r="M1238" s="108"/>
      <c r="N1238" s="108"/>
      <c r="O1238" s="108"/>
      <c r="P1238" s="108"/>
      <c r="Q1238" s="108"/>
      <c r="R1238" s="108"/>
      <c r="S1238" s="108"/>
      <c r="T1238" s="109"/>
      <c r="U1238" s="801"/>
      <c r="V1238" s="608"/>
      <c r="W1238" s="608"/>
      <c r="X1238" s="608"/>
      <c r="Y1238" s="608"/>
      <c r="Z1238" s="608"/>
      <c r="AA1238" s="608"/>
      <c r="AB1238" s="608"/>
      <c r="AC1238" s="608"/>
      <c r="AD1238" s="682"/>
      <c r="AE1238" s="683"/>
      <c r="AF1238" s="683"/>
      <c r="AG1238" s="683"/>
      <c r="AH1238" s="683"/>
      <c r="AI1238" s="801"/>
      <c r="AJ1238" s="682"/>
      <c r="AK1238" s="683"/>
      <c r="AL1238" s="683"/>
      <c r="AM1238" s="683"/>
      <c r="AN1238" s="683"/>
      <c r="AO1238" s="683"/>
      <c r="AP1238" s="683"/>
      <c r="AQ1238" s="801"/>
      <c r="AR1238" s="608"/>
      <c r="AS1238" s="608"/>
      <c r="AT1238" s="608"/>
      <c r="AU1238" s="608"/>
      <c r="AV1238" s="608"/>
      <c r="AW1238" s="608"/>
      <c r="AX1238" s="608"/>
      <c r="AY1238" s="608"/>
      <c r="AZ1238" s="608"/>
      <c r="BA1238" s="608"/>
      <c r="BB1238" s="682"/>
    </row>
    <row r="1239" spans="1:54" ht="12.6" customHeight="1">
      <c r="A1239" s="826"/>
      <c r="B1239" s="827"/>
      <c r="C1239" s="827"/>
      <c r="D1239" s="827"/>
      <c r="E1239" s="827"/>
      <c r="F1239" s="827"/>
      <c r="G1239" s="827"/>
      <c r="H1239" s="827"/>
      <c r="I1239" s="827"/>
      <c r="J1239" s="827"/>
      <c r="K1239" s="827"/>
      <c r="L1239" s="827"/>
      <c r="M1239" s="827"/>
      <c r="N1239" s="827"/>
      <c r="O1239" s="827"/>
      <c r="P1239" s="827"/>
      <c r="Q1239" s="827"/>
      <c r="R1239" s="827"/>
      <c r="S1239" s="827"/>
      <c r="T1239" s="828"/>
      <c r="U1239" s="801"/>
      <c r="V1239" s="608"/>
      <c r="W1239" s="608"/>
      <c r="X1239" s="608"/>
      <c r="Y1239" s="608"/>
      <c r="Z1239" s="608"/>
      <c r="AA1239" s="608"/>
      <c r="AB1239" s="608"/>
      <c r="AC1239" s="608"/>
      <c r="AD1239" s="682"/>
      <c r="AE1239" s="683"/>
      <c r="AF1239" s="683"/>
      <c r="AG1239" s="683"/>
      <c r="AH1239" s="683"/>
      <c r="AI1239" s="801"/>
      <c r="AJ1239" s="682"/>
      <c r="AK1239" s="683"/>
      <c r="AL1239" s="683"/>
      <c r="AM1239" s="683"/>
      <c r="AN1239" s="683"/>
      <c r="AO1239" s="683"/>
      <c r="AP1239" s="683"/>
      <c r="AQ1239" s="801"/>
      <c r="AR1239" s="608"/>
      <c r="AS1239" s="608"/>
      <c r="AT1239" s="608"/>
      <c r="AU1239" s="608"/>
      <c r="AV1239" s="608"/>
      <c r="AW1239" s="608"/>
      <c r="AX1239" s="608"/>
      <c r="AY1239" s="608"/>
      <c r="AZ1239" s="608"/>
      <c r="BA1239" s="608"/>
      <c r="BB1239" s="608"/>
    </row>
    <row r="1240" spans="1:54" ht="12.6" customHeight="1">
      <c r="A1240" s="826"/>
      <c r="B1240" s="827"/>
      <c r="C1240" s="827"/>
      <c r="D1240" s="827"/>
      <c r="E1240" s="827"/>
      <c r="F1240" s="827"/>
      <c r="G1240" s="827"/>
      <c r="H1240" s="827"/>
      <c r="I1240" s="827"/>
      <c r="J1240" s="827"/>
      <c r="K1240" s="827"/>
      <c r="L1240" s="827"/>
      <c r="M1240" s="827"/>
      <c r="N1240" s="827"/>
      <c r="O1240" s="827"/>
      <c r="P1240" s="827"/>
      <c r="Q1240" s="827"/>
      <c r="R1240" s="827"/>
      <c r="S1240" s="827"/>
      <c r="T1240" s="828"/>
      <c r="U1240" s="807"/>
      <c r="V1240" s="815"/>
      <c r="W1240" s="815"/>
      <c r="X1240" s="815"/>
      <c r="Y1240" s="815"/>
      <c r="Z1240" s="815"/>
      <c r="AA1240" s="815"/>
      <c r="AB1240" s="815"/>
      <c r="AC1240" s="815"/>
      <c r="AD1240" s="682"/>
      <c r="AE1240" s="683"/>
      <c r="AF1240" s="683"/>
      <c r="AG1240" s="683"/>
      <c r="AH1240" s="683"/>
      <c r="AI1240" s="801"/>
      <c r="AJ1240" s="682"/>
      <c r="AK1240" s="683"/>
      <c r="AL1240" s="683"/>
      <c r="AM1240" s="683"/>
      <c r="AN1240" s="683"/>
      <c r="AO1240" s="683"/>
      <c r="AP1240" s="683"/>
      <c r="AQ1240" s="801"/>
      <c r="AR1240" s="815"/>
      <c r="AS1240" s="815"/>
      <c r="AT1240" s="815"/>
      <c r="AU1240" s="815"/>
      <c r="AV1240" s="815"/>
      <c r="AW1240" s="815"/>
      <c r="AX1240" s="815"/>
      <c r="AY1240" s="815"/>
      <c r="AZ1240" s="815"/>
      <c r="BA1240" s="815"/>
      <c r="BB1240" s="815"/>
    </row>
    <row r="1241" spans="1:54" ht="12.6" customHeight="1">
      <c r="A1241" s="826"/>
      <c r="B1241" s="827"/>
      <c r="C1241" s="827"/>
      <c r="D1241" s="827"/>
      <c r="E1241" s="827"/>
      <c r="F1241" s="827"/>
      <c r="G1241" s="827"/>
      <c r="H1241" s="827"/>
      <c r="I1241" s="827"/>
      <c r="J1241" s="827"/>
      <c r="K1241" s="827"/>
      <c r="L1241" s="827"/>
      <c r="M1241" s="827"/>
      <c r="N1241" s="827"/>
      <c r="O1241" s="827"/>
      <c r="P1241" s="827"/>
      <c r="Q1241" s="827"/>
      <c r="R1241" s="827"/>
      <c r="S1241" s="827"/>
      <c r="T1241" s="828"/>
      <c r="U1241" s="807"/>
      <c r="V1241" s="815"/>
      <c r="W1241" s="815"/>
      <c r="X1241" s="815"/>
      <c r="Y1241" s="815"/>
      <c r="Z1241" s="815"/>
      <c r="AA1241" s="815"/>
      <c r="AB1241" s="815"/>
      <c r="AC1241" s="815"/>
      <c r="AD1241" s="682"/>
      <c r="AE1241" s="683"/>
      <c r="AF1241" s="683"/>
      <c r="AG1241" s="683"/>
      <c r="AH1241" s="683"/>
      <c r="AI1241" s="801"/>
      <c r="AJ1241" s="682"/>
      <c r="AK1241" s="683"/>
      <c r="AL1241" s="683"/>
      <c r="AM1241" s="683"/>
      <c r="AN1241" s="683"/>
      <c r="AO1241" s="683"/>
      <c r="AP1241" s="683"/>
      <c r="AQ1241" s="801"/>
      <c r="AR1241" s="815"/>
      <c r="AS1241" s="815"/>
      <c r="AT1241" s="815"/>
      <c r="AU1241" s="815"/>
      <c r="AV1241" s="815"/>
      <c r="AW1241" s="815"/>
      <c r="AX1241" s="815"/>
      <c r="AY1241" s="815"/>
      <c r="AZ1241" s="815"/>
      <c r="BA1241" s="815"/>
      <c r="BB1241" s="815"/>
    </row>
    <row r="1242" spans="1:54" ht="12.6" customHeight="1">
      <c r="A1242" s="140" t="s">
        <v>4847</v>
      </c>
    </row>
    <row r="1243" spans="1:54" ht="15" customHeight="1">
      <c r="A1243" s="588"/>
      <c r="B1243" s="589"/>
      <c r="C1243" s="589"/>
      <c r="D1243" s="589"/>
      <c r="E1243" s="589"/>
      <c r="F1243" s="589"/>
      <c r="G1243" s="589"/>
      <c r="H1243" s="589"/>
      <c r="I1243" s="589"/>
      <c r="J1243" s="589"/>
      <c r="K1243" s="589"/>
      <c r="L1243" s="589"/>
      <c r="M1243" s="589"/>
      <c r="N1243" s="589"/>
      <c r="O1243" s="589"/>
      <c r="P1243" s="589"/>
      <c r="Q1243" s="589"/>
      <c r="R1243" s="589"/>
      <c r="S1243" s="589"/>
      <c r="T1243" s="589"/>
      <c r="U1243" s="589"/>
      <c r="V1243" s="589"/>
      <c r="W1243" s="589"/>
      <c r="X1243" s="589"/>
      <c r="Y1243" s="589"/>
      <c r="Z1243" s="589"/>
      <c r="AA1243" s="589"/>
      <c r="AB1243" s="589"/>
      <c r="AC1243" s="589"/>
      <c r="AD1243" s="589"/>
      <c r="AE1243" s="589"/>
      <c r="AF1243" s="589"/>
      <c r="AG1243" s="589"/>
      <c r="AH1243" s="589"/>
      <c r="AI1243" s="589"/>
      <c r="AJ1243" s="589"/>
      <c r="AK1243" s="589"/>
      <c r="AL1243" s="589"/>
      <c r="AM1243" s="589"/>
      <c r="AN1243" s="589"/>
      <c r="AO1243" s="589"/>
      <c r="AP1243" s="589"/>
      <c r="AQ1243" s="589"/>
      <c r="AR1243" s="589"/>
      <c r="AS1243" s="589"/>
      <c r="AT1243" s="589"/>
      <c r="AU1243" s="589"/>
      <c r="AV1243" s="589"/>
      <c r="AW1243" s="589"/>
      <c r="AX1243" s="589"/>
      <c r="AY1243" s="367"/>
      <c r="AZ1243" s="367"/>
      <c r="BA1243" s="367"/>
      <c r="BB1243" s="367"/>
    </row>
    <row r="1244" spans="1:54" ht="15" customHeight="1">
      <c r="A1244" s="590"/>
      <c r="B1244" s="591"/>
      <c r="C1244" s="591"/>
      <c r="D1244" s="591"/>
      <c r="E1244" s="591"/>
      <c r="F1244" s="591"/>
      <c r="G1244" s="591"/>
      <c r="H1244" s="591"/>
      <c r="I1244" s="591"/>
      <c r="J1244" s="591"/>
      <c r="K1244" s="591"/>
      <c r="L1244" s="591"/>
      <c r="M1244" s="591"/>
      <c r="N1244" s="591"/>
      <c r="O1244" s="591"/>
      <c r="P1244" s="591"/>
      <c r="Q1244" s="591"/>
      <c r="R1244" s="591"/>
      <c r="S1244" s="591"/>
      <c r="T1244" s="591"/>
      <c r="U1244" s="591"/>
      <c r="V1244" s="591"/>
      <c r="W1244" s="591"/>
      <c r="X1244" s="591"/>
      <c r="Y1244" s="591"/>
      <c r="Z1244" s="591"/>
      <c r="AA1244" s="591"/>
      <c r="AB1244" s="591"/>
      <c r="AC1244" s="591"/>
      <c r="AD1244" s="591"/>
      <c r="AE1244" s="591"/>
      <c r="AF1244" s="591"/>
      <c r="AG1244" s="591"/>
      <c r="AH1244" s="591"/>
      <c r="AI1244" s="591"/>
      <c r="AJ1244" s="591"/>
      <c r="AK1244" s="591"/>
      <c r="AL1244" s="591"/>
      <c r="AM1244" s="591"/>
      <c r="AN1244" s="591"/>
      <c r="AO1244" s="591"/>
      <c r="AP1244" s="591"/>
      <c r="AQ1244" s="591"/>
      <c r="AR1244" s="591"/>
      <c r="AS1244" s="591"/>
      <c r="AT1244" s="591"/>
      <c r="AU1244" s="591"/>
      <c r="AV1244" s="591"/>
      <c r="AW1244" s="591"/>
      <c r="AX1244" s="591"/>
      <c r="AY1244" s="367"/>
      <c r="AZ1244" s="367"/>
      <c r="BA1244" s="367"/>
      <c r="BB1244" s="367"/>
    </row>
    <row r="1245" spans="1:54" ht="12.6" customHeight="1">
      <c r="A1245" s="140" t="s">
        <v>4948</v>
      </c>
    </row>
    <row r="1246" spans="1:54" ht="12.6" customHeight="1">
      <c r="A1246" s="141"/>
      <c r="B1246" s="142"/>
      <c r="C1246" s="142"/>
      <c r="D1246" s="142"/>
      <c r="E1246" s="142"/>
      <c r="F1246" s="142"/>
      <c r="G1246" s="142"/>
      <c r="H1246" s="142"/>
      <c r="I1246" s="142"/>
      <c r="J1246" s="142"/>
      <c r="K1246" s="142"/>
      <c r="L1246" s="142"/>
      <c r="M1246" s="142"/>
      <c r="N1246" s="142"/>
      <c r="O1246" s="142"/>
      <c r="P1246" s="142"/>
      <c r="Q1246" s="142"/>
      <c r="R1246" s="142"/>
      <c r="S1246" s="142"/>
      <c r="T1246" s="142"/>
      <c r="U1246" s="142"/>
      <c r="V1246" s="142"/>
      <c r="W1246" s="142"/>
      <c r="X1246" s="142"/>
      <c r="Y1246" s="142"/>
      <c r="Z1246" s="142"/>
      <c r="AA1246" s="142"/>
      <c r="AB1246" s="142"/>
      <c r="AC1246" s="157"/>
      <c r="AD1246" s="795" t="s">
        <v>1797</v>
      </c>
      <c r="AE1246" s="796"/>
      <c r="AF1246" s="796"/>
      <c r="AG1246" s="796"/>
      <c r="AH1246" s="796"/>
      <c r="AI1246" s="796"/>
      <c r="AJ1246" s="796"/>
      <c r="AK1246" s="796"/>
      <c r="AL1246" s="796"/>
      <c r="AM1246" s="796"/>
      <c r="AN1246" s="796"/>
      <c r="AO1246" s="796"/>
      <c r="AP1246" s="796"/>
      <c r="AQ1246" s="796"/>
      <c r="AR1246" s="796"/>
      <c r="AS1246" s="796"/>
      <c r="AT1246" s="796"/>
      <c r="AU1246" s="796"/>
      <c r="AV1246" s="796"/>
      <c r="AW1246" s="796"/>
      <c r="AX1246" s="796"/>
      <c r="AY1246" s="796"/>
      <c r="AZ1246" s="796"/>
      <c r="BA1246" s="796"/>
      <c r="BB1246" s="797"/>
    </row>
    <row r="1247" spans="1:54" ht="12.6" customHeight="1">
      <c r="A1247" s="143"/>
      <c r="B1247" s="144"/>
      <c r="C1247" s="144"/>
      <c r="D1247" s="144"/>
      <c r="E1247" s="144"/>
      <c r="F1247" s="144"/>
      <c r="G1247" s="144"/>
      <c r="H1247" s="144"/>
      <c r="I1247" s="144"/>
      <c r="J1247" s="144"/>
      <c r="K1247" s="144"/>
      <c r="L1247" s="144"/>
      <c r="M1247" s="144"/>
      <c r="N1247" s="144"/>
      <c r="O1247" s="144"/>
      <c r="P1247" s="144"/>
      <c r="Q1247" s="144"/>
      <c r="R1247" s="144"/>
      <c r="S1247" s="144"/>
      <c r="T1247" s="144"/>
      <c r="U1247" s="144"/>
      <c r="V1247" s="144"/>
      <c r="W1247" s="144"/>
      <c r="X1247" s="144"/>
      <c r="Y1247" s="144"/>
      <c r="Z1247" s="144"/>
      <c r="AA1247" s="144"/>
      <c r="AB1247" s="144"/>
      <c r="AC1247" s="158"/>
      <c r="AD1247" s="678"/>
      <c r="AE1247" s="679"/>
      <c r="AF1247" s="679"/>
      <c r="AG1247" s="679"/>
      <c r="AH1247" s="679"/>
      <c r="AI1247" s="679"/>
      <c r="AJ1247" s="679"/>
      <c r="AK1247" s="679"/>
      <c r="AL1247" s="679"/>
      <c r="AM1247" s="819"/>
      <c r="AN1247" s="678" t="s">
        <v>1634</v>
      </c>
      <c r="AO1247" s="679"/>
      <c r="AP1247" s="679"/>
      <c r="AQ1247" s="679"/>
      <c r="AR1247" s="679"/>
      <c r="AS1247" s="679"/>
      <c r="AT1247" s="679"/>
      <c r="AU1247" s="679"/>
      <c r="AV1247" s="679"/>
      <c r="AW1247" s="679"/>
      <c r="AX1247" s="679"/>
      <c r="AY1247" s="679"/>
      <c r="AZ1247" s="679"/>
      <c r="BA1247" s="679"/>
      <c r="BB1247" s="819"/>
    </row>
    <row r="1248" spans="1:54" ht="12.6" customHeight="1">
      <c r="A1248" s="143" t="s">
        <v>1798</v>
      </c>
      <c r="B1248" s="144"/>
      <c r="C1248" s="144"/>
      <c r="D1248" s="144"/>
      <c r="E1248" s="144"/>
      <c r="F1248" s="144"/>
      <c r="G1248" s="144"/>
      <c r="H1248" s="144"/>
      <c r="I1248" s="144"/>
      <c r="J1248" s="144"/>
      <c r="K1248" s="144"/>
      <c r="L1248" s="144"/>
      <c r="M1248" s="144"/>
      <c r="N1248" s="144"/>
      <c r="O1248" s="144"/>
      <c r="P1248" s="144"/>
      <c r="Q1248" s="144"/>
      <c r="R1248" s="144"/>
      <c r="S1248" s="144"/>
      <c r="T1248" s="144"/>
      <c r="U1248" s="144"/>
      <c r="V1248" s="144"/>
      <c r="W1248" s="144"/>
      <c r="X1248" s="144"/>
      <c r="Y1248" s="144"/>
      <c r="Z1248" s="144"/>
      <c r="AA1248" s="144"/>
      <c r="AB1248" s="144"/>
      <c r="AC1248" s="158"/>
      <c r="AD1248" s="580" t="s">
        <v>1799</v>
      </c>
      <c r="AE1248" s="581"/>
      <c r="AF1248" s="581"/>
      <c r="AG1248" s="581"/>
      <c r="AH1248" s="581"/>
      <c r="AI1248" s="581"/>
      <c r="AJ1248" s="581"/>
      <c r="AK1248" s="581"/>
      <c r="AL1248" s="581"/>
      <c r="AM1248" s="582"/>
      <c r="AN1248" s="580" t="s">
        <v>1572</v>
      </c>
      <c r="AO1248" s="581"/>
      <c r="AP1248" s="581"/>
      <c r="AQ1248" s="581"/>
      <c r="AR1248" s="581"/>
      <c r="AS1248" s="581"/>
      <c r="AT1248" s="581"/>
      <c r="AU1248" s="581"/>
      <c r="AV1248" s="581"/>
      <c r="AW1248" s="581"/>
      <c r="AX1248" s="581"/>
      <c r="AY1248" s="581"/>
      <c r="AZ1248" s="581"/>
      <c r="BA1248" s="581"/>
      <c r="BB1248" s="582"/>
    </row>
    <row r="1249" spans="1:54" ht="12.6" customHeight="1">
      <c r="A1249" s="143"/>
      <c r="B1249" s="144"/>
      <c r="C1249" s="144"/>
      <c r="D1249" s="144"/>
      <c r="E1249" s="144"/>
      <c r="F1249" s="144"/>
      <c r="G1249" s="144"/>
      <c r="H1249" s="144"/>
      <c r="I1249" s="144"/>
      <c r="J1249" s="144"/>
      <c r="K1249" s="144"/>
      <c r="L1249" s="144"/>
      <c r="M1249" s="144"/>
      <c r="N1249" s="144"/>
      <c r="O1249" s="144"/>
      <c r="P1249" s="144"/>
      <c r="Q1249" s="144"/>
      <c r="R1249" s="144"/>
      <c r="S1249" s="144"/>
      <c r="T1249" s="144"/>
      <c r="U1249" s="144"/>
      <c r="V1249" s="144"/>
      <c r="W1249" s="144"/>
      <c r="X1249" s="144"/>
      <c r="Y1249" s="144"/>
      <c r="Z1249" s="144"/>
      <c r="AA1249" s="144"/>
      <c r="AB1249" s="144"/>
      <c r="AC1249" s="158"/>
      <c r="AD1249" s="580" t="s">
        <v>1422</v>
      </c>
      <c r="AE1249" s="581"/>
      <c r="AF1249" s="581"/>
      <c r="AG1249" s="581"/>
      <c r="AH1249" s="581"/>
      <c r="AI1249" s="581"/>
      <c r="AJ1249" s="581"/>
      <c r="AK1249" s="581"/>
      <c r="AL1249" s="581"/>
      <c r="AM1249" s="582"/>
      <c r="AN1249" s="580" t="s">
        <v>1256</v>
      </c>
      <c r="AO1249" s="581"/>
      <c r="AP1249" s="581"/>
      <c r="AQ1249" s="581"/>
      <c r="AR1249" s="581"/>
      <c r="AS1249" s="581"/>
      <c r="AT1249" s="581"/>
      <c r="AU1249" s="581"/>
      <c r="AV1249" s="581"/>
      <c r="AW1249" s="581"/>
      <c r="AX1249" s="581"/>
      <c r="AY1249" s="581"/>
      <c r="AZ1249" s="581"/>
      <c r="BA1249" s="581"/>
      <c r="BB1249" s="582"/>
    </row>
    <row r="1250" spans="1:54" ht="12.6" customHeight="1">
      <c r="A1250" s="583" t="s">
        <v>1399</v>
      </c>
      <c r="B1250" s="584"/>
      <c r="C1250" s="584"/>
      <c r="D1250" s="584"/>
      <c r="E1250" s="584"/>
      <c r="F1250" s="584"/>
      <c r="G1250" s="584"/>
      <c r="H1250" s="584"/>
      <c r="I1250" s="584"/>
      <c r="J1250" s="584"/>
      <c r="K1250" s="584"/>
      <c r="L1250" s="584"/>
      <c r="M1250" s="584"/>
      <c r="N1250" s="584"/>
      <c r="O1250" s="584"/>
      <c r="P1250" s="584"/>
      <c r="Q1250" s="584"/>
      <c r="R1250" s="584"/>
      <c r="S1250" s="584"/>
      <c r="T1250" s="584"/>
      <c r="U1250" s="584"/>
      <c r="V1250" s="584"/>
      <c r="W1250" s="584"/>
      <c r="X1250" s="584"/>
      <c r="Y1250" s="584"/>
      <c r="Z1250" s="584"/>
      <c r="AA1250" s="584"/>
      <c r="AB1250" s="584"/>
      <c r="AC1250" s="585"/>
      <c r="AD1250" s="583" t="s">
        <v>1800</v>
      </c>
      <c r="AE1250" s="584"/>
      <c r="AF1250" s="584"/>
      <c r="AG1250" s="584"/>
      <c r="AH1250" s="584"/>
      <c r="AI1250" s="584"/>
      <c r="AJ1250" s="584"/>
      <c r="AK1250" s="584"/>
      <c r="AL1250" s="584"/>
      <c r="AM1250" s="585"/>
      <c r="AN1250" s="583" t="s">
        <v>1401</v>
      </c>
      <c r="AO1250" s="584"/>
      <c r="AP1250" s="584"/>
      <c r="AQ1250" s="584"/>
      <c r="AR1250" s="584"/>
      <c r="AS1250" s="584"/>
      <c r="AT1250" s="584"/>
      <c r="AU1250" s="584"/>
      <c r="AV1250" s="584"/>
      <c r="AW1250" s="584"/>
      <c r="AX1250" s="584"/>
      <c r="AY1250" s="584"/>
      <c r="AZ1250" s="584"/>
      <c r="BA1250" s="584"/>
      <c r="BB1250" s="585"/>
    </row>
    <row r="1251" spans="1:54" ht="12.6" customHeight="1">
      <c r="A1251" s="116" t="s">
        <v>1801</v>
      </c>
      <c r="B1251" s="117"/>
      <c r="C1251" s="117"/>
      <c r="D1251" s="117"/>
      <c r="E1251" s="117"/>
      <c r="F1251" s="117"/>
      <c r="G1251" s="117"/>
      <c r="H1251" s="117"/>
      <c r="I1251" s="117"/>
      <c r="J1251" s="117"/>
      <c r="K1251" s="117"/>
      <c r="L1251" s="117"/>
      <c r="M1251" s="117"/>
      <c r="N1251" s="117"/>
      <c r="O1251" s="117"/>
      <c r="P1251" s="117"/>
      <c r="Q1251" s="117"/>
      <c r="R1251" s="117"/>
      <c r="S1251" s="117"/>
      <c r="T1251" s="117"/>
      <c r="U1251" s="117"/>
      <c r="V1251" s="117"/>
      <c r="W1251" s="117"/>
      <c r="X1251" s="117"/>
      <c r="Y1251" s="117"/>
      <c r="Z1251" s="117"/>
      <c r="AA1251" s="117"/>
      <c r="AB1251" s="117"/>
      <c r="AC1251" s="118"/>
      <c r="AD1251" s="805"/>
      <c r="AE1251" s="806"/>
      <c r="AF1251" s="806"/>
      <c r="AG1251" s="806"/>
      <c r="AH1251" s="806"/>
      <c r="AI1251" s="806"/>
      <c r="AJ1251" s="806"/>
      <c r="AK1251" s="806"/>
      <c r="AL1251" s="806"/>
      <c r="AM1251" s="807"/>
      <c r="AN1251" s="805"/>
      <c r="AO1251" s="806"/>
      <c r="AP1251" s="806"/>
      <c r="AQ1251" s="806"/>
      <c r="AR1251" s="806"/>
      <c r="AS1251" s="806"/>
      <c r="AT1251" s="806"/>
      <c r="AU1251" s="806"/>
      <c r="AV1251" s="806"/>
      <c r="AW1251" s="806"/>
      <c r="AX1251" s="806"/>
      <c r="AY1251" s="806"/>
      <c r="AZ1251" s="806"/>
      <c r="BA1251" s="806"/>
      <c r="BB1251" s="807"/>
    </row>
    <row r="1252" spans="1:54" ht="12.6" customHeight="1">
      <c r="A1252" s="107" t="s">
        <v>1802</v>
      </c>
      <c r="B1252" s="108"/>
      <c r="C1252" s="108"/>
      <c r="D1252" s="108"/>
      <c r="E1252" s="108"/>
      <c r="F1252" s="108"/>
      <c r="G1252" s="108"/>
      <c r="H1252" s="108"/>
      <c r="I1252" s="108"/>
      <c r="J1252" s="108"/>
      <c r="K1252" s="108"/>
      <c r="L1252" s="108"/>
      <c r="M1252" s="108"/>
      <c r="N1252" s="108"/>
      <c r="O1252" s="108"/>
      <c r="P1252" s="108"/>
      <c r="Q1252" s="108"/>
      <c r="R1252" s="108"/>
      <c r="S1252" s="108"/>
      <c r="T1252" s="108"/>
      <c r="U1252" s="108"/>
      <c r="V1252" s="108"/>
      <c r="W1252" s="108"/>
      <c r="X1252" s="108"/>
      <c r="Y1252" s="108"/>
      <c r="Z1252" s="108"/>
      <c r="AA1252" s="108"/>
      <c r="AB1252" s="108"/>
      <c r="AC1252" s="109"/>
      <c r="AD1252" s="682"/>
      <c r="AE1252" s="683"/>
      <c r="AF1252" s="683"/>
      <c r="AG1252" s="683"/>
      <c r="AH1252" s="683"/>
      <c r="AI1252" s="683"/>
      <c r="AJ1252" s="683"/>
      <c r="AK1252" s="683"/>
      <c r="AL1252" s="683"/>
      <c r="AM1252" s="801"/>
      <c r="AN1252" s="682"/>
      <c r="AO1252" s="683"/>
      <c r="AP1252" s="683"/>
      <c r="AQ1252" s="683"/>
      <c r="AR1252" s="683"/>
      <c r="AS1252" s="683"/>
      <c r="AT1252" s="683"/>
      <c r="AU1252" s="683"/>
      <c r="AV1252" s="683"/>
      <c r="AW1252" s="683"/>
      <c r="AX1252" s="683"/>
      <c r="AY1252" s="683"/>
      <c r="AZ1252" s="683"/>
      <c r="BA1252" s="683"/>
      <c r="BB1252" s="801"/>
    </row>
    <row r="1253" spans="1:54" ht="12.6" customHeight="1">
      <c r="A1253" s="107" t="s">
        <v>1803</v>
      </c>
      <c r="B1253" s="108"/>
      <c r="C1253" s="108"/>
      <c r="D1253" s="108"/>
      <c r="E1253" s="108"/>
      <c r="F1253" s="108"/>
      <c r="G1253" s="108"/>
      <c r="H1253" s="108"/>
      <c r="I1253" s="108"/>
      <c r="J1253" s="108"/>
      <c r="K1253" s="108"/>
      <c r="L1253" s="108"/>
      <c r="M1253" s="108"/>
      <c r="N1253" s="108"/>
      <c r="O1253" s="108"/>
      <c r="P1253" s="108"/>
      <c r="Q1253" s="108"/>
      <c r="R1253" s="108"/>
      <c r="S1253" s="108"/>
      <c r="T1253" s="108"/>
      <c r="U1253" s="108"/>
      <c r="V1253" s="108"/>
      <c r="W1253" s="108"/>
      <c r="X1253" s="108"/>
      <c r="Y1253" s="108"/>
      <c r="Z1253" s="108"/>
      <c r="AA1253" s="108"/>
      <c r="AB1253" s="108"/>
      <c r="AC1253" s="109"/>
      <c r="AD1253" s="682"/>
      <c r="AE1253" s="683"/>
      <c r="AF1253" s="683"/>
      <c r="AG1253" s="683"/>
      <c r="AH1253" s="683"/>
      <c r="AI1253" s="683"/>
      <c r="AJ1253" s="683"/>
      <c r="AK1253" s="683"/>
      <c r="AL1253" s="683"/>
      <c r="AM1253" s="801"/>
      <c r="AN1253" s="682"/>
      <c r="AO1253" s="683"/>
      <c r="AP1253" s="683"/>
      <c r="AQ1253" s="683"/>
      <c r="AR1253" s="683"/>
      <c r="AS1253" s="683"/>
      <c r="AT1253" s="683"/>
      <c r="AU1253" s="683"/>
      <c r="AV1253" s="683"/>
      <c r="AW1253" s="683"/>
      <c r="AX1253" s="683"/>
      <c r="AY1253" s="683"/>
      <c r="AZ1253" s="683"/>
      <c r="BA1253" s="683"/>
      <c r="BB1253" s="801"/>
    </row>
    <row r="1254" spans="1:54" ht="12.6" customHeight="1">
      <c r="A1254" s="107" t="s">
        <v>1804</v>
      </c>
      <c r="B1254" s="108"/>
      <c r="C1254" s="108"/>
      <c r="D1254" s="108"/>
      <c r="E1254" s="108"/>
      <c r="F1254" s="108"/>
      <c r="G1254" s="108"/>
      <c r="H1254" s="108"/>
      <c r="I1254" s="108"/>
      <c r="J1254" s="108"/>
      <c r="K1254" s="108"/>
      <c r="L1254" s="108"/>
      <c r="M1254" s="108"/>
      <c r="N1254" s="108"/>
      <c r="O1254" s="108"/>
      <c r="P1254" s="108"/>
      <c r="Q1254" s="108"/>
      <c r="R1254" s="108"/>
      <c r="S1254" s="108"/>
      <c r="T1254" s="108"/>
      <c r="U1254" s="108"/>
      <c r="V1254" s="108"/>
      <c r="W1254" s="108"/>
      <c r="X1254" s="108"/>
      <c r="Y1254" s="108"/>
      <c r="Z1254" s="108"/>
      <c r="AA1254" s="108"/>
      <c r="AB1254" s="108"/>
      <c r="AC1254" s="109"/>
      <c r="AD1254" s="682"/>
      <c r="AE1254" s="683"/>
      <c r="AF1254" s="683"/>
      <c r="AG1254" s="683"/>
      <c r="AH1254" s="683"/>
      <c r="AI1254" s="683"/>
      <c r="AJ1254" s="683"/>
      <c r="AK1254" s="683"/>
      <c r="AL1254" s="683"/>
      <c r="AM1254" s="801"/>
      <c r="AN1254" s="682"/>
      <c r="AO1254" s="683"/>
      <c r="AP1254" s="683"/>
      <c r="AQ1254" s="683"/>
      <c r="AR1254" s="683"/>
      <c r="AS1254" s="683"/>
      <c r="AT1254" s="683"/>
      <c r="AU1254" s="683"/>
      <c r="AV1254" s="683"/>
      <c r="AW1254" s="683"/>
      <c r="AX1254" s="683"/>
      <c r="AY1254" s="683"/>
      <c r="AZ1254" s="683"/>
      <c r="BA1254" s="683"/>
      <c r="BB1254" s="801"/>
    </row>
    <row r="1255" spans="1:54" ht="12.6" customHeight="1">
      <c r="A1255" s="192" t="s">
        <v>1386</v>
      </c>
      <c r="B1255" s="108"/>
      <c r="C1255" s="108"/>
      <c r="D1255" s="108"/>
      <c r="E1255" s="108"/>
      <c r="F1255" s="108"/>
      <c r="G1255" s="108"/>
      <c r="H1255" s="108"/>
      <c r="I1255" s="108"/>
      <c r="J1255" s="108"/>
      <c r="K1255" s="108"/>
      <c r="L1255" s="108"/>
      <c r="M1255" s="108"/>
      <c r="N1255" s="108"/>
      <c r="O1255" s="108"/>
      <c r="P1255" s="108"/>
      <c r="Q1255" s="108"/>
      <c r="R1255" s="108"/>
      <c r="S1255" s="108"/>
      <c r="T1255" s="108"/>
      <c r="U1255" s="108"/>
      <c r="V1255" s="108"/>
      <c r="W1255" s="108"/>
      <c r="X1255" s="108"/>
      <c r="Y1255" s="108"/>
      <c r="Z1255" s="108"/>
      <c r="AA1255" s="108"/>
      <c r="AB1255" s="108"/>
      <c r="AC1255" s="109"/>
      <c r="AD1255" s="682"/>
      <c r="AE1255" s="683"/>
      <c r="AF1255" s="683"/>
      <c r="AG1255" s="683"/>
      <c r="AH1255" s="683"/>
      <c r="AI1255" s="683"/>
      <c r="AJ1255" s="683"/>
      <c r="AK1255" s="683"/>
      <c r="AL1255" s="683"/>
      <c r="AM1255" s="801"/>
      <c r="AN1255" s="682"/>
      <c r="AO1255" s="683"/>
      <c r="AP1255" s="683"/>
      <c r="AQ1255" s="683"/>
      <c r="AR1255" s="683"/>
      <c r="AS1255" s="683"/>
      <c r="AT1255" s="683"/>
      <c r="AU1255" s="683"/>
      <c r="AV1255" s="683"/>
      <c r="AW1255" s="683"/>
      <c r="AX1255" s="683"/>
      <c r="AY1255" s="683"/>
      <c r="AZ1255" s="683"/>
      <c r="BA1255" s="683"/>
      <c r="BB1255" s="801"/>
    </row>
    <row r="1256" spans="1:54" ht="12.6" customHeight="1">
      <c r="A1256" s="140" t="s">
        <v>4876</v>
      </c>
    </row>
    <row r="1257" spans="1:54" ht="15" customHeight="1">
      <c r="A1257" s="588"/>
      <c r="B1257" s="589"/>
      <c r="C1257" s="589"/>
      <c r="D1257" s="589"/>
      <c r="E1257" s="589"/>
      <c r="F1257" s="589"/>
      <c r="G1257" s="589"/>
      <c r="H1257" s="589"/>
      <c r="I1257" s="589"/>
      <c r="J1257" s="589"/>
      <c r="K1257" s="589"/>
      <c r="L1257" s="589"/>
      <c r="M1257" s="589"/>
      <c r="N1257" s="589"/>
      <c r="O1257" s="589"/>
      <c r="P1257" s="589"/>
      <c r="Q1257" s="589"/>
      <c r="R1257" s="589"/>
      <c r="S1257" s="589"/>
      <c r="T1257" s="589"/>
      <c r="U1257" s="589"/>
      <c r="V1257" s="589"/>
      <c r="W1257" s="589"/>
      <c r="X1257" s="589"/>
      <c r="Y1257" s="589"/>
      <c r="Z1257" s="589"/>
      <c r="AA1257" s="589"/>
      <c r="AB1257" s="589"/>
      <c r="AC1257" s="589"/>
      <c r="AD1257" s="589"/>
      <c r="AE1257" s="589"/>
      <c r="AF1257" s="589"/>
      <c r="AG1257" s="589"/>
      <c r="AH1257" s="589"/>
      <c r="AI1257" s="589"/>
      <c r="AJ1257" s="589"/>
      <c r="AK1257" s="589"/>
      <c r="AL1257" s="589"/>
      <c r="AM1257" s="589"/>
      <c r="AN1257" s="589"/>
      <c r="AO1257" s="589"/>
      <c r="AP1257" s="589"/>
      <c r="AQ1257" s="589"/>
      <c r="AR1257" s="589"/>
      <c r="AS1257" s="589"/>
      <c r="AT1257" s="589"/>
      <c r="AU1257" s="589"/>
      <c r="AV1257" s="589"/>
      <c r="AW1257" s="589"/>
      <c r="AX1257" s="589"/>
      <c r="AY1257" s="367"/>
      <c r="AZ1257" s="367"/>
      <c r="BA1257" s="367"/>
      <c r="BB1257" s="367"/>
    </row>
    <row r="1258" spans="1:54" ht="15" customHeight="1">
      <c r="A1258" s="590"/>
      <c r="B1258" s="591"/>
      <c r="C1258" s="591"/>
      <c r="D1258" s="591"/>
      <c r="E1258" s="591"/>
      <c r="F1258" s="591"/>
      <c r="G1258" s="591"/>
      <c r="H1258" s="591"/>
      <c r="I1258" s="591"/>
      <c r="J1258" s="591"/>
      <c r="K1258" s="591"/>
      <c r="L1258" s="591"/>
      <c r="M1258" s="591"/>
      <c r="N1258" s="591"/>
      <c r="O1258" s="591"/>
      <c r="P1258" s="591"/>
      <c r="Q1258" s="591"/>
      <c r="R1258" s="591"/>
      <c r="S1258" s="591"/>
      <c r="T1258" s="591"/>
      <c r="U1258" s="591"/>
      <c r="V1258" s="591"/>
      <c r="W1258" s="591"/>
      <c r="X1258" s="591"/>
      <c r="Y1258" s="591"/>
      <c r="Z1258" s="591"/>
      <c r="AA1258" s="591"/>
      <c r="AB1258" s="591"/>
      <c r="AC1258" s="591"/>
      <c r="AD1258" s="591"/>
      <c r="AE1258" s="591"/>
      <c r="AF1258" s="591"/>
      <c r="AG1258" s="591"/>
      <c r="AH1258" s="591"/>
      <c r="AI1258" s="591"/>
      <c r="AJ1258" s="591"/>
      <c r="AK1258" s="591"/>
      <c r="AL1258" s="591"/>
      <c r="AM1258" s="591"/>
      <c r="AN1258" s="591"/>
      <c r="AO1258" s="591"/>
      <c r="AP1258" s="591"/>
      <c r="AQ1258" s="591"/>
      <c r="AR1258" s="591"/>
      <c r="AS1258" s="591"/>
      <c r="AT1258" s="591"/>
      <c r="AU1258" s="591"/>
      <c r="AV1258" s="591"/>
      <c r="AW1258" s="591"/>
      <c r="AX1258" s="591"/>
      <c r="AY1258" s="367"/>
      <c r="AZ1258" s="367"/>
      <c r="BA1258" s="367"/>
      <c r="BB1258" s="367"/>
    </row>
    <row r="1259" spans="1:54" s="103" customFormat="1" ht="12.6" customHeight="1"/>
    <row r="1260" spans="1:54" ht="12.6" customHeight="1">
      <c r="A1260" s="140" t="s">
        <v>4949</v>
      </c>
    </row>
    <row r="1261" spans="1:54" ht="12.6" customHeight="1">
      <c r="A1261" s="141"/>
      <c r="B1261" s="142"/>
      <c r="C1261" s="142"/>
      <c r="D1261" s="142"/>
      <c r="E1261" s="142"/>
      <c r="F1261" s="142"/>
      <c r="G1261" s="142"/>
      <c r="H1261" s="157"/>
      <c r="I1261" s="678" t="s">
        <v>1254</v>
      </c>
      <c r="J1261" s="679"/>
      <c r="K1261" s="679"/>
      <c r="L1261" s="679"/>
      <c r="M1261" s="679"/>
      <c r="N1261" s="679"/>
      <c r="O1261" s="679"/>
      <c r="P1261" s="679"/>
      <c r="Q1261" s="679"/>
      <c r="R1261" s="679"/>
      <c r="S1261" s="679"/>
      <c r="T1261" s="679"/>
      <c r="U1261" s="679"/>
      <c r="V1261" s="679"/>
      <c r="W1261" s="679"/>
      <c r="X1261" s="679"/>
      <c r="Y1261" s="679"/>
      <c r="Z1261" s="679"/>
      <c r="AA1261" s="679"/>
      <c r="AB1261" s="679"/>
      <c r="AC1261" s="678" t="s">
        <v>1671</v>
      </c>
      <c r="AD1261" s="679"/>
      <c r="AE1261" s="679"/>
      <c r="AF1261" s="679"/>
      <c r="AG1261" s="679"/>
      <c r="AH1261" s="679"/>
      <c r="AI1261" s="679"/>
      <c r="AJ1261" s="679"/>
      <c r="AK1261" s="679"/>
      <c r="AL1261" s="679"/>
      <c r="AM1261" s="679"/>
      <c r="AN1261" s="679"/>
      <c r="AO1261" s="679"/>
      <c r="AP1261" s="679"/>
      <c r="AQ1261" s="679"/>
      <c r="AR1261" s="679"/>
      <c r="AS1261" s="679"/>
      <c r="AT1261" s="679"/>
      <c r="AU1261" s="679"/>
      <c r="AV1261" s="679"/>
      <c r="AW1261" s="679"/>
      <c r="AX1261" s="679"/>
      <c r="AY1261" s="679"/>
      <c r="AZ1261" s="679"/>
      <c r="BA1261" s="679"/>
      <c r="BB1261" s="819"/>
    </row>
    <row r="1262" spans="1:54" ht="12.6" customHeight="1">
      <c r="A1262" s="143"/>
      <c r="B1262" s="144"/>
      <c r="C1262" s="144"/>
      <c r="D1262" s="144"/>
      <c r="E1262" s="144"/>
      <c r="F1262" s="144"/>
      <c r="G1262" s="144"/>
      <c r="H1262" s="158"/>
      <c r="I1262" s="146"/>
      <c r="J1262" s="193"/>
      <c r="K1262" s="193"/>
      <c r="L1262" s="193"/>
      <c r="M1262" s="193"/>
      <c r="N1262" s="193"/>
      <c r="O1262" s="193"/>
      <c r="P1262" s="193"/>
      <c r="Q1262" s="193"/>
      <c r="R1262" s="193"/>
      <c r="S1262" s="193"/>
      <c r="T1262" s="193"/>
      <c r="U1262" s="193"/>
      <c r="V1262" s="193"/>
      <c r="W1262" s="193"/>
      <c r="X1262" s="193"/>
      <c r="Y1262" s="193"/>
      <c r="Z1262" s="193"/>
      <c r="AA1262" s="193"/>
      <c r="AB1262" s="193"/>
      <c r="AC1262" s="583" t="s">
        <v>1422</v>
      </c>
      <c r="AD1262" s="584"/>
      <c r="AE1262" s="584"/>
      <c r="AF1262" s="584"/>
      <c r="AG1262" s="584"/>
      <c r="AH1262" s="584"/>
      <c r="AI1262" s="584"/>
      <c r="AJ1262" s="584"/>
      <c r="AK1262" s="584"/>
      <c r="AL1262" s="584"/>
      <c r="AM1262" s="584"/>
      <c r="AN1262" s="584"/>
      <c r="AO1262" s="584"/>
      <c r="AP1262" s="584"/>
      <c r="AQ1262" s="584"/>
      <c r="AR1262" s="584"/>
      <c r="AS1262" s="584"/>
      <c r="AT1262" s="584"/>
      <c r="AU1262" s="584"/>
      <c r="AV1262" s="584"/>
      <c r="AW1262" s="584"/>
      <c r="AX1262" s="584"/>
      <c r="AY1262" s="584"/>
      <c r="AZ1262" s="584"/>
      <c r="BA1262" s="584"/>
      <c r="BB1262" s="585"/>
    </row>
    <row r="1263" spans="1:54" ht="12.6" customHeight="1">
      <c r="A1263" s="580" t="s">
        <v>129</v>
      </c>
      <c r="B1263" s="581"/>
      <c r="C1263" s="581"/>
      <c r="D1263" s="581"/>
      <c r="E1263" s="581"/>
      <c r="F1263" s="581"/>
      <c r="G1263" s="581"/>
      <c r="H1263" s="582"/>
      <c r="I1263" s="795" t="s">
        <v>1672</v>
      </c>
      <c r="J1263" s="796"/>
      <c r="K1263" s="796"/>
      <c r="L1263" s="796"/>
      <c r="M1263" s="796"/>
      <c r="N1263" s="796"/>
      <c r="O1263" s="796"/>
      <c r="P1263" s="796"/>
      <c r="Q1263" s="796"/>
      <c r="R1263" s="796"/>
      <c r="S1263" s="796"/>
      <c r="T1263" s="796"/>
      <c r="U1263" s="796"/>
      <c r="V1263" s="796"/>
      <c r="W1263" s="796"/>
      <c r="X1263" s="796"/>
      <c r="Y1263" s="796"/>
      <c r="Z1263" s="796"/>
      <c r="AA1263" s="796"/>
      <c r="AB1263" s="796"/>
      <c r="AC1263" s="795" t="s">
        <v>1672</v>
      </c>
      <c r="AD1263" s="796"/>
      <c r="AE1263" s="796"/>
      <c r="AF1263" s="796"/>
      <c r="AG1263" s="796"/>
      <c r="AH1263" s="796"/>
      <c r="AI1263" s="796"/>
      <c r="AJ1263" s="796"/>
      <c r="AK1263" s="796"/>
      <c r="AL1263" s="796"/>
      <c r="AM1263" s="796"/>
      <c r="AN1263" s="796"/>
      <c r="AO1263" s="796"/>
      <c r="AP1263" s="796"/>
      <c r="AQ1263" s="796"/>
      <c r="AR1263" s="796"/>
      <c r="AS1263" s="796"/>
      <c r="AT1263" s="796"/>
      <c r="AU1263" s="796"/>
      <c r="AV1263" s="796"/>
      <c r="AW1263" s="796"/>
      <c r="AX1263" s="796"/>
      <c r="AY1263" s="796"/>
      <c r="AZ1263" s="796"/>
      <c r="BA1263" s="796"/>
      <c r="BB1263" s="797"/>
    </row>
    <row r="1264" spans="1:54" ht="12.6" customHeight="1">
      <c r="A1264" s="580" t="s">
        <v>1673</v>
      </c>
      <c r="B1264" s="581"/>
      <c r="C1264" s="581"/>
      <c r="D1264" s="581"/>
      <c r="E1264" s="581"/>
      <c r="F1264" s="581"/>
      <c r="G1264" s="581"/>
      <c r="H1264" s="582"/>
      <c r="I1264" s="678" t="s">
        <v>1674</v>
      </c>
      <c r="J1264" s="679"/>
      <c r="K1264" s="679"/>
      <c r="L1264" s="679"/>
      <c r="M1264" s="679"/>
      <c r="N1264" s="819"/>
      <c r="O1264" s="678" t="s">
        <v>1675</v>
      </c>
      <c r="P1264" s="679"/>
      <c r="Q1264" s="679"/>
      <c r="R1264" s="679"/>
      <c r="S1264" s="679"/>
      <c r="T1264" s="679"/>
      <c r="U1264" s="679"/>
      <c r="V1264" s="819"/>
      <c r="W1264" s="678" t="s">
        <v>1676</v>
      </c>
      <c r="X1264" s="679"/>
      <c r="Y1264" s="679"/>
      <c r="Z1264" s="679"/>
      <c r="AA1264" s="679"/>
      <c r="AB1264" s="679"/>
      <c r="AC1264" s="678" t="s">
        <v>1674</v>
      </c>
      <c r="AD1264" s="679"/>
      <c r="AE1264" s="679"/>
      <c r="AF1264" s="679"/>
      <c r="AG1264" s="679"/>
      <c r="AH1264" s="819"/>
      <c r="AI1264" s="678" t="s">
        <v>1675</v>
      </c>
      <c r="AJ1264" s="679"/>
      <c r="AK1264" s="679"/>
      <c r="AL1264" s="679"/>
      <c r="AM1264" s="679"/>
      <c r="AN1264" s="679"/>
      <c r="AO1264" s="679"/>
      <c r="AP1264" s="819"/>
      <c r="AQ1264" s="678" t="s">
        <v>1676</v>
      </c>
      <c r="AR1264" s="679"/>
      <c r="AS1264" s="679"/>
      <c r="AT1264" s="679"/>
      <c r="AU1264" s="679"/>
      <c r="AV1264" s="679"/>
      <c r="AW1264" s="679"/>
      <c r="AX1264" s="679"/>
      <c r="AY1264" s="679"/>
      <c r="AZ1264" s="679"/>
      <c r="BA1264" s="679"/>
      <c r="BB1264" s="819"/>
    </row>
    <row r="1265" spans="1:54" ht="12.6" customHeight="1">
      <c r="A1265" s="143"/>
      <c r="B1265" s="144"/>
      <c r="C1265" s="144"/>
      <c r="D1265" s="144"/>
      <c r="E1265" s="144"/>
      <c r="F1265" s="144"/>
      <c r="G1265" s="144"/>
      <c r="H1265" s="158"/>
      <c r="I1265" s="580" t="s">
        <v>1677</v>
      </c>
      <c r="J1265" s="581"/>
      <c r="K1265" s="581"/>
      <c r="L1265" s="581"/>
      <c r="M1265" s="581"/>
      <c r="N1265" s="582"/>
      <c r="O1265" s="580" t="s">
        <v>1678</v>
      </c>
      <c r="P1265" s="581"/>
      <c r="Q1265" s="581"/>
      <c r="R1265" s="581"/>
      <c r="S1265" s="581"/>
      <c r="T1265" s="581"/>
      <c r="U1265" s="581"/>
      <c r="V1265" s="582"/>
      <c r="W1265" s="580" t="s">
        <v>1679</v>
      </c>
      <c r="X1265" s="581"/>
      <c r="Y1265" s="581"/>
      <c r="Z1265" s="581"/>
      <c r="AA1265" s="581"/>
      <c r="AB1265" s="581"/>
      <c r="AC1265" s="580" t="s">
        <v>1677</v>
      </c>
      <c r="AD1265" s="581"/>
      <c r="AE1265" s="581"/>
      <c r="AF1265" s="581"/>
      <c r="AG1265" s="581"/>
      <c r="AH1265" s="582"/>
      <c r="AI1265" s="580" t="s">
        <v>1678</v>
      </c>
      <c r="AJ1265" s="581"/>
      <c r="AK1265" s="581"/>
      <c r="AL1265" s="581"/>
      <c r="AM1265" s="581"/>
      <c r="AN1265" s="581"/>
      <c r="AO1265" s="581"/>
      <c r="AP1265" s="582"/>
      <c r="AQ1265" s="580" t="s">
        <v>1679</v>
      </c>
      <c r="AR1265" s="581"/>
      <c r="AS1265" s="581"/>
      <c r="AT1265" s="581"/>
      <c r="AU1265" s="581"/>
      <c r="AV1265" s="581"/>
      <c r="AW1265" s="581"/>
      <c r="AX1265" s="581"/>
      <c r="AY1265" s="581"/>
      <c r="AZ1265" s="581"/>
      <c r="BA1265" s="581"/>
      <c r="BB1265" s="582"/>
    </row>
    <row r="1266" spans="1:54" ht="12.6" customHeight="1">
      <c r="A1266" s="143"/>
      <c r="B1266" s="144"/>
      <c r="C1266" s="144"/>
      <c r="D1266" s="144"/>
      <c r="E1266" s="144"/>
      <c r="F1266" s="144"/>
      <c r="G1266" s="144"/>
      <c r="H1266" s="158"/>
      <c r="I1266" s="580" t="s">
        <v>1528</v>
      </c>
      <c r="J1266" s="581"/>
      <c r="K1266" s="581"/>
      <c r="L1266" s="581"/>
      <c r="M1266" s="581"/>
      <c r="N1266" s="582"/>
      <c r="O1266" s="580" t="s">
        <v>1528</v>
      </c>
      <c r="P1266" s="581"/>
      <c r="Q1266" s="581"/>
      <c r="R1266" s="581"/>
      <c r="S1266" s="581"/>
      <c r="T1266" s="581"/>
      <c r="U1266" s="581"/>
      <c r="V1266" s="582"/>
      <c r="W1266" s="580"/>
      <c r="X1266" s="581"/>
      <c r="Y1266" s="581"/>
      <c r="Z1266" s="581"/>
      <c r="AA1266" s="581"/>
      <c r="AB1266" s="581"/>
      <c r="AC1266" s="580" t="s">
        <v>1528</v>
      </c>
      <c r="AD1266" s="581"/>
      <c r="AE1266" s="581"/>
      <c r="AF1266" s="581"/>
      <c r="AG1266" s="581"/>
      <c r="AH1266" s="582"/>
      <c r="AI1266" s="580" t="s">
        <v>1528</v>
      </c>
      <c r="AJ1266" s="581"/>
      <c r="AK1266" s="581"/>
      <c r="AL1266" s="581"/>
      <c r="AM1266" s="581"/>
      <c r="AN1266" s="581"/>
      <c r="AO1266" s="581"/>
      <c r="AP1266" s="582"/>
      <c r="AQ1266" s="580"/>
      <c r="AR1266" s="581"/>
      <c r="AS1266" s="581"/>
      <c r="AT1266" s="581"/>
      <c r="AU1266" s="581"/>
      <c r="AV1266" s="581"/>
      <c r="AW1266" s="581"/>
      <c r="AX1266" s="581"/>
      <c r="AY1266" s="581"/>
      <c r="AZ1266" s="581"/>
      <c r="BA1266" s="581"/>
      <c r="BB1266" s="582"/>
    </row>
    <row r="1267" spans="1:54" ht="12.6" customHeight="1">
      <c r="A1267" s="583" t="s">
        <v>1399</v>
      </c>
      <c r="B1267" s="584"/>
      <c r="C1267" s="584"/>
      <c r="D1267" s="584"/>
      <c r="E1267" s="584"/>
      <c r="F1267" s="584"/>
      <c r="G1267" s="584"/>
      <c r="H1267" s="585"/>
      <c r="I1267" s="583" t="s">
        <v>1400</v>
      </c>
      <c r="J1267" s="584"/>
      <c r="K1267" s="584"/>
      <c r="L1267" s="584"/>
      <c r="M1267" s="584"/>
      <c r="N1267" s="585"/>
      <c r="O1267" s="583" t="s">
        <v>1401</v>
      </c>
      <c r="P1267" s="584"/>
      <c r="Q1267" s="584"/>
      <c r="R1267" s="584"/>
      <c r="S1267" s="584"/>
      <c r="T1267" s="584"/>
      <c r="U1267" s="584"/>
      <c r="V1267" s="585"/>
      <c r="W1267" s="583" t="s">
        <v>1402</v>
      </c>
      <c r="X1267" s="584"/>
      <c r="Y1267" s="584"/>
      <c r="Z1267" s="584"/>
      <c r="AA1267" s="584"/>
      <c r="AB1267" s="584"/>
      <c r="AC1267" s="583" t="s">
        <v>1403</v>
      </c>
      <c r="AD1267" s="584"/>
      <c r="AE1267" s="584"/>
      <c r="AF1267" s="584"/>
      <c r="AG1267" s="584"/>
      <c r="AH1267" s="585"/>
      <c r="AI1267" s="583" t="s">
        <v>1404</v>
      </c>
      <c r="AJ1267" s="584"/>
      <c r="AK1267" s="584"/>
      <c r="AL1267" s="584"/>
      <c r="AM1267" s="584"/>
      <c r="AN1267" s="584"/>
      <c r="AO1267" s="584"/>
      <c r="AP1267" s="585"/>
      <c r="AQ1267" s="583" t="s">
        <v>1405</v>
      </c>
      <c r="AR1267" s="584"/>
      <c r="AS1267" s="584"/>
      <c r="AT1267" s="584"/>
      <c r="AU1267" s="584"/>
      <c r="AV1267" s="584"/>
      <c r="AW1267" s="584"/>
      <c r="AX1267" s="584"/>
      <c r="AY1267" s="584"/>
      <c r="AZ1267" s="584"/>
      <c r="BA1267" s="584"/>
      <c r="BB1267" s="585"/>
    </row>
    <row r="1268" spans="1:54" ht="12.6" customHeight="1">
      <c r="A1268" s="116" t="s">
        <v>1680</v>
      </c>
      <c r="B1268" s="117"/>
      <c r="C1268" s="117"/>
      <c r="D1268" s="117"/>
      <c r="E1268" s="117"/>
      <c r="F1268" s="117"/>
      <c r="G1268" s="117"/>
      <c r="H1268" s="118"/>
      <c r="I1268" s="805">
        <v>22447</v>
      </c>
      <c r="J1268" s="806"/>
      <c r="K1268" s="806"/>
      <c r="L1268" s="806"/>
      <c r="M1268" s="806"/>
      <c r="N1268" s="807"/>
      <c r="O1268" s="815">
        <v>560107</v>
      </c>
      <c r="P1268" s="815"/>
      <c r="Q1268" s="815"/>
      <c r="R1268" s="815"/>
      <c r="S1268" s="815"/>
      <c r="T1268" s="815"/>
      <c r="U1268" s="815"/>
      <c r="V1268" s="815"/>
      <c r="W1268" s="815"/>
      <c r="X1268" s="815"/>
      <c r="Y1268" s="815"/>
      <c r="Z1268" s="815"/>
      <c r="AA1268" s="815"/>
      <c r="AB1268" s="805"/>
      <c r="AC1268" s="815">
        <v>145048</v>
      </c>
      <c r="AD1268" s="815"/>
      <c r="AE1268" s="815"/>
      <c r="AF1268" s="815"/>
      <c r="AG1268" s="815"/>
      <c r="AH1268" s="815"/>
      <c r="AI1268" s="815">
        <v>407712</v>
      </c>
      <c r="AJ1268" s="815"/>
      <c r="AK1268" s="815"/>
      <c r="AL1268" s="815"/>
      <c r="AM1268" s="815"/>
      <c r="AN1268" s="815"/>
      <c r="AO1268" s="815"/>
      <c r="AP1268" s="815"/>
      <c r="AQ1268" s="815"/>
      <c r="AR1268" s="815"/>
      <c r="AS1268" s="815"/>
      <c r="AT1268" s="815"/>
      <c r="AU1268" s="815"/>
      <c r="AV1268" s="815"/>
      <c r="AW1268" s="815"/>
      <c r="AX1268" s="815"/>
      <c r="AY1268" s="815"/>
      <c r="AZ1268" s="815"/>
      <c r="BA1268" s="815"/>
      <c r="BB1268" s="815"/>
    </row>
    <row r="1269" spans="1:54" ht="12.6" customHeight="1">
      <c r="A1269" s="107" t="s">
        <v>1805</v>
      </c>
      <c r="B1269" s="108"/>
      <c r="C1269" s="108"/>
      <c r="D1269" s="108"/>
      <c r="E1269" s="108"/>
      <c r="F1269" s="108"/>
      <c r="G1269" s="108"/>
      <c r="H1269" s="109"/>
      <c r="I1269" s="682"/>
      <c r="J1269" s="683"/>
      <c r="K1269" s="683"/>
      <c r="L1269" s="683"/>
      <c r="M1269" s="683"/>
      <c r="N1269" s="801"/>
      <c r="O1269" s="682"/>
      <c r="P1269" s="683"/>
      <c r="Q1269" s="683"/>
      <c r="R1269" s="683"/>
      <c r="S1269" s="683"/>
      <c r="T1269" s="683"/>
      <c r="U1269" s="683"/>
      <c r="V1269" s="801"/>
      <c r="W1269" s="608"/>
      <c r="X1269" s="608"/>
      <c r="Y1269" s="608"/>
      <c r="Z1269" s="608"/>
      <c r="AA1269" s="608"/>
      <c r="AB1269" s="682"/>
      <c r="AC1269" s="608"/>
      <c r="AD1269" s="608"/>
      <c r="AE1269" s="608"/>
      <c r="AF1269" s="608"/>
      <c r="AG1269" s="608"/>
      <c r="AH1269" s="608"/>
      <c r="AI1269" s="608"/>
      <c r="AJ1269" s="608"/>
      <c r="AK1269" s="608"/>
      <c r="AL1269" s="608"/>
      <c r="AM1269" s="608"/>
      <c r="AN1269" s="608"/>
      <c r="AO1269" s="608"/>
      <c r="AP1269" s="608"/>
      <c r="AQ1269" s="608"/>
      <c r="AR1269" s="608"/>
      <c r="AS1269" s="608"/>
      <c r="AT1269" s="608"/>
      <c r="AU1269" s="608"/>
      <c r="AV1269" s="608"/>
      <c r="AW1269" s="608"/>
      <c r="AX1269" s="608"/>
      <c r="AY1269" s="608"/>
      <c r="AZ1269" s="608"/>
      <c r="BA1269" s="608"/>
      <c r="BB1269" s="608"/>
    </row>
    <row r="1270" spans="1:54" ht="12.6" customHeight="1">
      <c r="A1270" s="192" t="s">
        <v>1386</v>
      </c>
      <c r="B1270" s="108"/>
      <c r="C1270" s="108"/>
      <c r="D1270" s="108"/>
      <c r="E1270" s="108"/>
      <c r="F1270" s="108"/>
      <c r="G1270" s="108"/>
      <c r="H1270" s="109"/>
      <c r="I1270" s="682">
        <f>SUM(I1268:N1269)</f>
        <v>22447</v>
      </c>
      <c r="J1270" s="683"/>
      <c r="K1270" s="683"/>
      <c r="L1270" s="683"/>
      <c r="M1270" s="683"/>
      <c r="N1270" s="801"/>
      <c r="O1270" s="682">
        <f>SUM(O1268:V1269)</f>
        <v>560107</v>
      </c>
      <c r="P1270" s="683"/>
      <c r="Q1270" s="683"/>
      <c r="R1270" s="683"/>
      <c r="S1270" s="683"/>
      <c r="T1270" s="683"/>
      <c r="U1270" s="683"/>
      <c r="V1270" s="801"/>
      <c r="W1270" s="608">
        <f>SUM(W1268:AB1269)</f>
        <v>0</v>
      </c>
      <c r="X1270" s="608"/>
      <c r="Y1270" s="608"/>
      <c r="Z1270" s="608"/>
      <c r="AA1270" s="608"/>
      <c r="AB1270" s="682"/>
      <c r="AC1270" s="608">
        <f>SUM(AC1268:AH1269)</f>
        <v>145048</v>
      </c>
      <c r="AD1270" s="608"/>
      <c r="AE1270" s="608"/>
      <c r="AF1270" s="608"/>
      <c r="AG1270" s="608"/>
      <c r="AH1270" s="608"/>
      <c r="AI1270" s="608">
        <f>SUM(AI1268:AP1269)</f>
        <v>407712</v>
      </c>
      <c r="AJ1270" s="608"/>
      <c r="AK1270" s="608"/>
      <c r="AL1270" s="608"/>
      <c r="AM1270" s="608"/>
      <c r="AN1270" s="608"/>
      <c r="AO1270" s="608"/>
      <c r="AP1270" s="608"/>
      <c r="AQ1270" s="608">
        <f>SUM(AQ1268:BB1269)</f>
        <v>0</v>
      </c>
      <c r="AR1270" s="608"/>
      <c r="AS1270" s="608"/>
      <c r="AT1270" s="608"/>
      <c r="AU1270" s="608"/>
      <c r="AV1270" s="608"/>
      <c r="AW1270" s="608"/>
      <c r="AX1270" s="608"/>
      <c r="AY1270" s="608"/>
      <c r="AZ1270" s="608"/>
      <c r="BA1270" s="608"/>
      <c r="BB1270" s="608"/>
    </row>
    <row r="1271" spans="1:54" ht="12.6" customHeight="1">
      <c r="A1271" s="140" t="s">
        <v>4847</v>
      </c>
      <c r="N1271" s="207"/>
      <c r="O1271" s="207"/>
      <c r="P1271" s="207"/>
      <c r="Q1271" s="207"/>
      <c r="R1271" s="207"/>
      <c r="S1271" s="207"/>
      <c r="T1271" s="207"/>
      <c r="U1271" s="207"/>
      <c r="V1271" s="207"/>
      <c r="W1271" s="207"/>
      <c r="X1271" s="207"/>
      <c r="Y1271" s="207"/>
      <c r="Z1271" s="207"/>
      <c r="AA1271" s="207"/>
      <c r="AB1271" s="207"/>
      <c r="AC1271" s="207"/>
      <c r="AD1271" s="207"/>
      <c r="AE1271" s="207"/>
      <c r="AF1271" s="207"/>
    </row>
    <row r="1272" spans="1:54" ht="15" customHeight="1">
      <c r="A1272" s="588"/>
      <c r="B1272" s="589"/>
      <c r="C1272" s="589"/>
      <c r="D1272" s="589"/>
      <c r="E1272" s="589"/>
      <c r="F1272" s="589"/>
      <c r="G1272" s="589"/>
      <c r="H1272" s="589"/>
      <c r="I1272" s="589"/>
      <c r="J1272" s="589"/>
      <c r="K1272" s="589"/>
      <c r="L1272" s="589"/>
      <c r="M1272" s="589"/>
      <c r="N1272" s="589"/>
      <c r="O1272" s="589"/>
      <c r="P1272" s="589"/>
      <c r="Q1272" s="589"/>
      <c r="R1272" s="589"/>
      <c r="S1272" s="589"/>
      <c r="T1272" s="589"/>
      <c r="U1272" s="589"/>
      <c r="V1272" s="589"/>
      <c r="W1272" s="589"/>
      <c r="X1272" s="589"/>
      <c r="Y1272" s="589"/>
      <c r="Z1272" s="589"/>
      <c r="AA1272" s="589"/>
      <c r="AB1272" s="589"/>
      <c r="AC1272" s="589"/>
      <c r="AD1272" s="589"/>
      <c r="AE1272" s="589"/>
      <c r="AF1272" s="589"/>
      <c r="AG1272" s="589"/>
      <c r="AH1272" s="589"/>
      <c r="AI1272" s="589"/>
      <c r="AJ1272" s="589"/>
      <c r="AK1272" s="589"/>
      <c r="AL1272" s="589"/>
      <c r="AM1272" s="589"/>
      <c r="AN1272" s="589"/>
      <c r="AO1272" s="589"/>
      <c r="AP1272" s="589"/>
      <c r="AQ1272" s="589"/>
      <c r="AR1272" s="589"/>
      <c r="AS1272" s="589"/>
      <c r="AT1272" s="589"/>
      <c r="AU1272" s="589"/>
      <c r="AV1272" s="589"/>
      <c r="AW1272" s="589"/>
      <c r="AX1272" s="589"/>
      <c r="AY1272" s="367"/>
      <c r="AZ1272" s="367"/>
      <c r="BA1272" s="367"/>
      <c r="BB1272" s="367"/>
    </row>
    <row r="1273" spans="1:54" ht="15" customHeight="1">
      <c r="A1273" s="590"/>
      <c r="B1273" s="591"/>
      <c r="C1273" s="591"/>
      <c r="D1273" s="591"/>
      <c r="E1273" s="591"/>
      <c r="F1273" s="591"/>
      <c r="G1273" s="591"/>
      <c r="H1273" s="591"/>
      <c r="I1273" s="591"/>
      <c r="J1273" s="591"/>
      <c r="K1273" s="591"/>
      <c r="L1273" s="591"/>
      <c r="M1273" s="591"/>
      <c r="N1273" s="591"/>
      <c r="O1273" s="591"/>
      <c r="P1273" s="591"/>
      <c r="Q1273" s="591"/>
      <c r="R1273" s="591"/>
      <c r="S1273" s="591"/>
      <c r="T1273" s="591"/>
      <c r="U1273" s="591"/>
      <c r="V1273" s="591"/>
      <c r="W1273" s="591"/>
      <c r="X1273" s="591"/>
      <c r="Y1273" s="591"/>
      <c r="Z1273" s="591"/>
      <c r="AA1273" s="591"/>
      <c r="AB1273" s="591"/>
      <c r="AC1273" s="591"/>
      <c r="AD1273" s="591"/>
      <c r="AE1273" s="591"/>
      <c r="AF1273" s="591"/>
      <c r="AG1273" s="591"/>
      <c r="AH1273" s="591"/>
      <c r="AI1273" s="591"/>
      <c r="AJ1273" s="591"/>
      <c r="AK1273" s="591"/>
      <c r="AL1273" s="591"/>
      <c r="AM1273" s="591"/>
      <c r="AN1273" s="591"/>
      <c r="AO1273" s="591"/>
      <c r="AP1273" s="591"/>
      <c r="AQ1273" s="591"/>
      <c r="AR1273" s="591"/>
      <c r="AS1273" s="591"/>
      <c r="AT1273" s="591"/>
      <c r="AU1273" s="591"/>
      <c r="AV1273" s="591"/>
      <c r="AW1273" s="591"/>
      <c r="AX1273" s="591"/>
      <c r="AY1273" s="367"/>
      <c r="AZ1273" s="367"/>
      <c r="BA1273" s="367"/>
      <c r="BB1273" s="367"/>
    </row>
    <row r="1274" spans="1:54" s="95" customFormat="1" ht="12.6" customHeight="1">
      <c r="A1274" s="124" t="s">
        <v>1810</v>
      </c>
      <c r="B1274" s="209"/>
      <c r="C1274" s="209"/>
      <c r="D1274" s="209"/>
      <c r="E1274" s="209"/>
      <c r="F1274" s="209"/>
      <c r="G1274" s="209"/>
      <c r="H1274" s="209"/>
      <c r="I1274" s="209"/>
      <c r="J1274" s="209"/>
      <c r="K1274" s="209"/>
      <c r="L1274" s="209"/>
      <c r="M1274" s="209"/>
      <c r="N1274" s="209"/>
      <c r="O1274" s="209"/>
      <c r="P1274" s="209"/>
      <c r="Q1274" s="209"/>
      <c r="R1274" s="209"/>
      <c r="S1274" s="209"/>
      <c r="T1274" s="209"/>
      <c r="U1274" s="209"/>
      <c r="V1274" s="209"/>
      <c r="W1274" s="209"/>
      <c r="X1274" s="209"/>
      <c r="Y1274" s="209"/>
      <c r="Z1274" s="209"/>
      <c r="AA1274" s="209"/>
      <c r="AB1274" s="209"/>
      <c r="AC1274" s="209"/>
      <c r="AD1274" s="209"/>
      <c r="AE1274" s="209"/>
      <c r="AF1274" s="209"/>
      <c r="AG1274" s="209"/>
      <c r="AH1274" s="209"/>
      <c r="AI1274" s="209"/>
      <c r="AJ1274" s="209"/>
      <c r="AK1274" s="209"/>
      <c r="AL1274" s="209"/>
      <c r="AM1274" s="209"/>
      <c r="AN1274" s="209"/>
      <c r="AO1274" s="209"/>
      <c r="AP1274" s="209"/>
      <c r="AQ1274" s="209"/>
      <c r="AR1274" s="209"/>
      <c r="AS1274" s="209"/>
      <c r="AT1274" s="209"/>
      <c r="AU1274" s="209"/>
      <c r="AV1274" s="209"/>
      <c r="AW1274" s="209"/>
      <c r="AX1274" s="209"/>
      <c r="AY1274" s="209"/>
      <c r="AZ1274" s="209"/>
      <c r="BA1274" s="209"/>
      <c r="BB1274" s="210"/>
    </row>
    <row r="1275" spans="1:54" ht="15" customHeight="1">
      <c r="A1275" s="140" t="s">
        <v>4950</v>
      </c>
      <c r="B1275" s="198"/>
      <c r="C1275" s="198"/>
      <c r="D1275" s="198"/>
      <c r="E1275" s="198"/>
      <c r="F1275" s="198"/>
      <c r="G1275" s="198"/>
      <c r="H1275" s="198"/>
      <c r="I1275" s="198"/>
      <c r="J1275" s="198"/>
      <c r="K1275" s="198"/>
      <c r="L1275" s="198"/>
      <c r="M1275" s="198"/>
      <c r="N1275" s="198"/>
      <c r="O1275" s="198"/>
      <c r="P1275" s="198"/>
      <c r="Q1275" s="198"/>
      <c r="R1275" s="198"/>
      <c r="S1275" s="198"/>
      <c r="T1275" s="198"/>
      <c r="U1275" s="198"/>
      <c r="V1275" s="198"/>
      <c r="W1275" s="198"/>
      <c r="X1275" s="198"/>
      <c r="Y1275" s="198"/>
      <c r="Z1275" s="198"/>
      <c r="AA1275" s="198"/>
      <c r="AB1275" s="198"/>
      <c r="AC1275" s="198"/>
      <c r="AD1275" s="198"/>
      <c r="AE1275" s="198"/>
      <c r="AF1275" s="198"/>
      <c r="AG1275" s="198"/>
      <c r="AH1275" s="198"/>
      <c r="AI1275" s="198"/>
      <c r="AJ1275" s="198"/>
      <c r="AK1275" s="198"/>
      <c r="AL1275" s="198"/>
      <c r="AM1275" s="198"/>
      <c r="AN1275" s="198"/>
      <c r="AO1275" s="198"/>
      <c r="AP1275" s="198"/>
      <c r="AQ1275" s="198"/>
      <c r="AR1275" s="198"/>
      <c r="AS1275" s="198"/>
      <c r="AT1275" s="198"/>
      <c r="AU1275" s="198"/>
      <c r="AV1275" s="198"/>
      <c r="AW1275" s="198"/>
      <c r="AX1275" s="198"/>
      <c r="AY1275" s="198"/>
      <c r="AZ1275" s="198"/>
      <c r="BA1275" s="198"/>
      <c r="BB1275" s="208"/>
    </row>
    <row r="1276" spans="1:54" ht="15" customHeight="1">
      <c r="A1276" s="759" t="s">
        <v>1806</v>
      </c>
      <c r="B1276" s="760"/>
      <c r="C1276" s="760"/>
      <c r="D1276" s="760"/>
      <c r="E1276" s="760"/>
      <c r="F1276" s="760"/>
      <c r="G1276" s="760"/>
      <c r="H1276" s="761"/>
      <c r="I1276" s="847" t="s">
        <v>1807</v>
      </c>
      <c r="J1276" s="847"/>
      <c r="K1276" s="847"/>
      <c r="L1276" s="847"/>
      <c r="M1276" s="847"/>
      <c r="N1276" s="847"/>
      <c r="O1276" s="847"/>
      <c r="P1276" s="847"/>
      <c r="Q1276" s="847"/>
      <c r="R1276" s="847"/>
      <c r="S1276" s="847"/>
      <c r="T1276" s="847"/>
      <c r="U1276" s="847"/>
      <c r="V1276" s="847"/>
      <c r="W1276" s="847" t="s">
        <v>1808</v>
      </c>
      <c r="X1276" s="847"/>
      <c r="Y1276" s="847"/>
      <c r="Z1276" s="847"/>
      <c r="AA1276" s="847"/>
      <c r="AB1276" s="847"/>
      <c r="AC1276" s="847"/>
      <c r="AD1276" s="847"/>
      <c r="AE1276" s="847"/>
      <c r="AF1276" s="847"/>
      <c r="AG1276" s="847"/>
      <c r="AH1276" s="847"/>
      <c r="AI1276" s="847" t="s">
        <v>1809</v>
      </c>
      <c r="AJ1276" s="847"/>
      <c r="AK1276" s="847"/>
      <c r="AL1276" s="847"/>
      <c r="AM1276" s="847"/>
      <c r="AN1276" s="847"/>
      <c r="AO1276" s="847"/>
      <c r="AP1276" s="847"/>
      <c r="AQ1276" s="847"/>
      <c r="AR1276" s="847"/>
      <c r="AS1276" s="847"/>
      <c r="AT1276" s="847"/>
      <c r="AU1276" s="847"/>
      <c r="AV1276" s="847"/>
      <c r="AW1276" s="847"/>
      <c r="AX1276" s="847"/>
      <c r="AY1276" s="847"/>
      <c r="AZ1276" s="847"/>
      <c r="BA1276" s="847"/>
      <c r="BB1276" s="847"/>
    </row>
    <row r="1277" spans="1:54" ht="15" customHeight="1">
      <c r="A1277" s="756"/>
      <c r="B1277" s="757"/>
      <c r="C1277" s="757"/>
      <c r="D1277" s="757"/>
      <c r="E1277" s="757"/>
      <c r="F1277" s="757"/>
      <c r="G1277" s="757"/>
      <c r="H1277" s="758"/>
      <c r="I1277" s="847"/>
      <c r="J1277" s="847"/>
      <c r="K1277" s="847"/>
      <c r="L1277" s="847"/>
      <c r="M1277" s="847"/>
      <c r="N1277" s="847"/>
      <c r="O1277" s="847"/>
      <c r="P1277" s="847"/>
      <c r="Q1277" s="847"/>
      <c r="R1277" s="847"/>
      <c r="S1277" s="847"/>
      <c r="T1277" s="847"/>
      <c r="U1277" s="847"/>
      <c r="V1277" s="847"/>
      <c r="W1277" s="847"/>
      <c r="X1277" s="847"/>
      <c r="Y1277" s="847"/>
      <c r="Z1277" s="847"/>
      <c r="AA1277" s="847"/>
      <c r="AB1277" s="847"/>
      <c r="AC1277" s="847"/>
      <c r="AD1277" s="847"/>
      <c r="AE1277" s="847"/>
      <c r="AF1277" s="847"/>
      <c r="AG1277" s="847"/>
      <c r="AH1277" s="847"/>
      <c r="AI1277" s="847"/>
      <c r="AJ1277" s="847"/>
      <c r="AK1277" s="847"/>
      <c r="AL1277" s="847"/>
      <c r="AM1277" s="847"/>
      <c r="AN1277" s="847"/>
      <c r="AO1277" s="847"/>
      <c r="AP1277" s="847"/>
      <c r="AQ1277" s="847"/>
      <c r="AR1277" s="847"/>
      <c r="AS1277" s="847"/>
      <c r="AT1277" s="847"/>
      <c r="AU1277" s="847"/>
      <c r="AV1277" s="847"/>
      <c r="AW1277" s="847"/>
      <c r="AX1277" s="847"/>
      <c r="AY1277" s="847"/>
      <c r="AZ1277" s="847"/>
      <c r="BA1277" s="847"/>
      <c r="BB1277" s="847"/>
    </row>
    <row r="1278" spans="1:54" ht="15" customHeight="1">
      <c r="A1278" s="756"/>
      <c r="B1278" s="757"/>
      <c r="C1278" s="757"/>
      <c r="D1278" s="757"/>
      <c r="E1278" s="757"/>
      <c r="F1278" s="757"/>
      <c r="G1278" s="757"/>
      <c r="H1278" s="758"/>
      <c r="I1278" s="763" t="s">
        <v>1254</v>
      </c>
      <c r="J1278" s="764"/>
      <c r="K1278" s="764"/>
      <c r="L1278" s="764"/>
      <c r="M1278" s="764"/>
      <c r="N1278" s="765"/>
      <c r="O1278" s="763" t="s">
        <v>1268</v>
      </c>
      <c r="P1278" s="764"/>
      <c r="Q1278" s="764"/>
      <c r="R1278" s="764"/>
      <c r="S1278" s="764"/>
      <c r="T1278" s="764"/>
      <c r="U1278" s="764"/>
      <c r="V1278" s="765"/>
      <c r="W1278" s="763" t="s">
        <v>1254</v>
      </c>
      <c r="X1278" s="764"/>
      <c r="Y1278" s="764"/>
      <c r="Z1278" s="764"/>
      <c r="AA1278" s="764"/>
      <c r="AB1278" s="765"/>
      <c r="AC1278" s="763" t="s">
        <v>1268</v>
      </c>
      <c r="AD1278" s="764"/>
      <c r="AE1278" s="764"/>
      <c r="AF1278" s="764"/>
      <c r="AG1278" s="764"/>
      <c r="AH1278" s="765"/>
      <c r="AI1278" s="763" t="s">
        <v>1254</v>
      </c>
      <c r="AJ1278" s="764"/>
      <c r="AK1278" s="764"/>
      <c r="AL1278" s="764"/>
      <c r="AM1278" s="764"/>
      <c r="AN1278" s="764"/>
      <c r="AO1278" s="764"/>
      <c r="AP1278" s="765"/>
      <c r="AQ1278" s="763" t="s">
        <v>1268</v>
      </c>
      <c r="AR1278" s="764"/>
      <c r="AS1278" s="764"/>
      <c r="AT1278" s="764"/>
      <c r="AU1278" s="764"/>
      <c r="AV1278" s="764"/>
      <c r="AW1278" s="764"/>
      <c r="AX1278" s="764"/>
      <c r="AY1278" s="764"/>
      <c r="AZ1278" s="764"/>
      <c r="BA1278" s="764"/>
      <c r="BB1278" s="765"/>
    </row>
    <row r="1279" spans="1:54" ht="15" customHeight="1">
      <c r="A1279" s="756"/>
      <c r="B1279" s="757"/>
      <c r="C1279" s="757"/>
      <c r="D1279" s="757"/>
      <c r="E1279" s="757"/>
      <c r="F1279" s="757"/>
      <c r="G1279" s="757"/>
      <c r="H1279" s="758"/>
      <c r="I1279" s="844"/>
      <c r="J1279" s="845"/>
      <c r="K1279" s="845"/>
      <c r="L1279" s="845"/>
      <c r="M1279" s="845"/>
      <c r="N1279" s="846"/>
      <c r="O1279" s="844"/>
      <c r="P1279" s="845"/>
      <c r="Q1279" s="845"/>
      <c r="R1279" s="845"/>
      <c r="S1279" s="845"/>
      <c r="T1279" s="845"/>
      <c r="U1279" s="845"/>
      <c r="V1279" s="846"/>
      <c r="W1279" s="844"/>
      <c r="X1279" s="845"/>
      <c r="Y1279" s="845"/>
      <c r="Z1279" s="845"/>
      <c r="AA1279" s="845"/>
      <c r="AB1279" s="846"/>
      <c r="AC1279" s="844"/>
      <c r="AD1279" s="845"/>
      <c r="AE1279" s="845"/>
      <c r="AF1279" s="845"/>
      <c r="AG1279" s="845"/>
      <c r="AH1279" s="846"/>
      <c r="AI1279" s="844"/>
      <c r="AJ1279" s="845"/>
      <c r="AK1279" s="845"/>
      <c r="AL1279" s="845"/>
      <c r="AM1279" s="845"/>
      <c r="AN1279" s="845"/>
      <c r="AO1279" s="845"/>
      <c r="AP1279" s="846"/>
      <c r="AQ1279" s="844"/>
      <c r="AR1279" s="845"/>
      <c r="AS1279" s="845"/>
      <c r="AT1279" s="845"/>
      <c r="AU1279" s="845"/>
      <c r="AV1279" s="845"/>
      <c r="AW1279" s="845"/>
      <c r="AX1279" s="845"/>
      <c r="AY1279" s="845"/>
      <c r="AZ1279" s="845"/>
      <c r="BA1279" s="845"/>
      <c r="BB1279" s="846"/>
    </row>
    <row r="1280" spans="1:54" ht="31.5" customHeight="1">
      <c r="A1280" s="756"/>
      <c r="B1280" s="757"/>
      <c r="C1280" s="757"/>
      <c r="D1280" s="757"/>
      <c r="E1280" s="757"/>
      <c r="F1280" s="757"/>
      <c r="G1280" s="757"/>
      <c r="H1280" s="758"/>
      <c r="I1280" s="844"/>
      <c r="J1280" s="845"/>
      <c r="K1280" s="845"/>
      <c r="L1280" s="845"/>
      <c r="M1280" s="845"/>
      <c r="N1280" s="846"/>
      <c r="O1280" s="844"/>
      <c r="P1280" s="845"/>
      <c r="Q1280" s="845"/>
      <c r="R1280" s="845"/>
      <c r="S1280" s="845"/>
      <c r="T1280" s="845"/>
      <c r="U1280" s="845"/>
      <c r="V1280" s="846"/>
      <c r="W1280" s="844"/>
      <c r="X1280" s="845"/>
      <c r="Y1280" s="845"/>
      <c r="Z1280" s="845"/>
      <c r="AA1280" s="845"/>
      <c r="AB1280" s="846"/>
      <c r="AC1280" s="844"/>
      <c r="AD1280" s="845"/>
      <c r="AE1280" s="845"/>
      <c r="AF1280" s="845"/>
      <c r="AG1280" s="845"/>
      <c r="AH1280" s="846"/>
      <c r="AI1280" s="844"/>
      <c r="AJ1280" s="845"/>
      <c r="AK1280" s="845"/>
      <c r="AL1280" s="845"/>
      <c r="AM1280" s="845"/>
      <c r="AN1280" s="845"/>
      <c r="AO1280" s="845"/>
      <c r="AP1280" s="846"/>
      <c r="AQ1280" s="844"/>
      <c r="AR1280" s="845"/>
      <c r="AS1280" s="845"/>
      <c r="AT1280" s="845"/>
      <c r="AU1280" s="845"/>
      <c r="AV1280" s="845"/>
      <c r="AW1280" s="845"/>
      <c r="AX1280" s="845"/>
      <c r="AY1280" s="845"/>
      <c r="AZ1280" s="845"/>
      <c r="BA1280" s="845"/>
      <c r="BB1280" s="846"/>
    </row>
    <row r="1281" spans="1:54" ht="15" customHeight="1">
      <c r="A1281" s="583" t="s">
        <v>1399</v>
      </c>
      <c r="B1281" s="584"/>
      <c r="C1281" s="584"/>
      <c r="D1281" s="584"/>
      <c r="E1281" s="584"/>
      <c r="F1281" s="584"/>
      <c r="G1281" s="584"/>
      <c r="H1281" s="585"/>
      <c r="I1281" s="583" t="s">
        <v>1400</v>
      </c>
      <c r="J1281" s="584"/>
      <c r="K1281" s="584"/>
      <c r="L1281" s="584"/>
      <c r="M1281" s="584"/>
      <c r="N1281" s="585"/>
      <c r="O1281" s="583" t="s">
        <v>1401</v>
      </c>
      <c r="P1281" s="584"/>
      <c r="Q1281" s="584"/>
      <c r="R1281" s="584"/>
      <c r="S1281" s="584"/>
      <c r="T1281" s="584"/>
      <c r="U1281" s="584"/>
      <c r="V1281" s="585"/>
      <c r="W1281" s="583" t="s">
        <v>1402</v>
      </c>
      <c r="X1281" s="584"/>
      <c r="Y1281" s="584"/>
      <c r="Z1281" s="584"/>
      <c r="AA1281" s="584"/>
      <c r="AB1281" s="584"/>
      <c r="AC1281" s="583" t="s">
        <v>1403</v>
      </c>
      <c r="AD1281" s="584"/>
      <c r="AE1281" s="584"/>
      <c r="AF1281" s="584"/>
      <c r="AG1281" s="584"/>
      <c r="AH1281" s="585"/>
      <c r="AI1281" s="583" t="s">
        <v>1404</v>
      </c>
      <c r="AJ1281" s="584"/>
      <c r="AK1281" s="584"/>
      <c r="AL1281" s="584"/>
      <c r="AM1281" s="584"/>
      <c r="AN1281" s="584"/>
      <c r="AO1281" s="584"/>
      <c r="AP1281" s="585"/>
      <c r="AQ1281" s="583" t="s">
        <v>1405</v>
      </c>
      <c r="AR1281" s="584"/>
      <c r="AS1281" s="584"/>
      <c r="AT1281" s="584"/>
      <c r="AU1281" s="584"/>
      <c r="AV1281" s="584"/>
      <c r="AW1281" s="584"/>
      <c r="AX1281" s="584"/>
      <c r="AY1281" s="584"/>
      <c r="AZ1281" s="584"/>
      <c r="BA1281" s="584"/>
      <c r="BB1281" s="585"/>
    </row>
    <row r="1282" spans="1:54" ht="15" customHeight="1">
      <c r="A1282" s="826"/>
      <c r="B1282" s="827"/>
      <c r="C1282" s="827"/>
      <c r="D1282" s="827"/>
      <c r="E1282" s="827"/>
      <c r="F1282" s="827"/>
      <c r="G1282" s="827"/>
      <c r="H1282" s="828"/>
      <c r="I1282" s="805"/>
      <c r="J1282" s="806"/>
      <c r="K1282" s="806"/>
      <c r="L1282" s="806"/>
      <c r="M1282" s="806"/>
      <c r="N1282" s="807"/>
      <c r="O1282" s="815"/>
      <c r="P1282" s="815"/>
      <c r="Q1282" s="815"/>
      <c r="R1282" s="815"/>
      <c r="S1282" s="815"/>
      <c r="T1282" s="815"/>
      <c r="U1282" s="815"/>
      <c r="V1282" s="815"/>
      <c r="W1282" s="815"/>
      <c r="X1282" s="815"/>
      <c r="Y1282" s="815"/>
      <c r="Z1282" s="815"/>
      <c r="AA1282" s="815"/>
      <c r="AB1282" s="805"/>
      <c r="AC1282" s="815"/>
      <c r="AD1282" s="815"/>
      <c r="AE1282" s="815"/>
      <c r="AF1282" s="815"/>
      <c r="AG1282" s="815"/>
      <c r="AH1282" s="815"/>
      <c r="AI1282" s="815"/>
      <c r="AJ1282" s="815"/>
      <c r="AK1282" s="815"/>
      <c r="AL1282" s="815"/>
      <c r="AM1282" s="815"/>
      <c r="AN1282" s="815"/>
      <c r="AO1282" s="815"/>
      <c r="AP1282" s="815"/>
      <c r="AQ1282" s="815"/>
      <c r="AR1282" s="815"/>
      <c r="AS1282" s="815"/>
      <c r="AT1282" s="815"/>
      <c r="AU1282" s="815"/>
      <c r="AV1282" s="815"/>
      <c r="AW1282" s="815"/>
      <c r="AX1282" s="815"/>
      <c r="AY1282" s="815"/>
      <c r="AZ1282" s="815"/>
      <c r="BA1282" s="815"/>
      <c r="BB1282" s="815"/>
    </row>
    <row r="1283" spans="1:54" ht="15" customHeight="1">
      <c r="A1283" s="826"/>
      <c r="B1283" s="827"/>
      <c r="C1283" s="827"/>
      <c r="D1283" s="827"/>
      <c r="E1283" s="827"/>
      <c r="F1283" s="827"/>
      <c r="G1283" s="827"/>
      <c r="H1283" s="828"/>
      <c r="I1283" s="682"/>
      <c r="J1283" s="683"/>
      <c r="K1283" s="683"/>
      <c r="L1283" s="683"/>
      <c r="M1283" s="683"/>
      <c r="N1283" s="801"/>
      <c r="O1283" s="682"/>
      <c r="P1283" s="683"/>
      <c r="Q1283" s="683"/>
      <c r="R1283" s="683"/>
      <c r="S1283" s="683"/>
      <c r="T1283" s="683"/>
      <c r="U1283" s="683"/>
      <c r="V1283" s="801"/>
      <c r="W1283" s="608"/>
      <c r="X1283" s="608"/>
      <c r="Y1283" s="608"/>
      <c r="Z1283" s="608"/>
      <c r="AA1283" s="608"/>
      <c r="AB1283" s="682"/>
      <c r="AC1283" s="608"/>
      <c r="AD1283" s="608"/>
      <c r="AE1283" s="608"/>
      <c r="AF1283" s="608"/>
      <c r="AG1283" s="608"/>
      <c r="AH1283" s="608"/>
      <c r="AI1283" s="608"/>
      <c r="AJ1283" s="608"/>
      <c r="AK1283" s="608"/>
      <c r="AL1283" s="608"/>
      <c r="AM1283" s="608"/>
      <c r="AN1283" s="608"/>
      <c r="AO1283" s="608"/>
      <c r="AP1283" s="608"/>
      <c r="AQ1283" s="608"/>
      <c r="AR1283" s="608"/>
      <c r="AS1283" s="608"/>
      <c r="AT1283" s="608"/>
      <c r="AU1283" s="608"/>
      <c r="AV1283" s="608"/>
      <c r="AW1283" s="608"/>
      <c r="AX1283" s="608"/>
      <c r="AY1283" s="608"/>
      <c r="AZ1283" s="608"/>
      <c r="BA1283" s="608"/>
      <c r="BB1283" s="608"/>
    </row>
    <row r="1284" spans="1:54" ht="15" customHeight="1">
      <c r="A1284" s="826"/>
      <c r="B1284" s="827"/>
      <c r="C1284" s="827"/>
      <c r="D1284" s="827"/>
      <c r="E1284" s="827"/>
      <c r="F1284" s="827"/>
      <c r="G1284" s="827"/>
      <c r="H1284" s="828"/>
      <c r="I1284" s="682"/>
      <c r="J1284" s="683"/>
      <c r="K1284" s="683"/>
      <c r="L1284" s="683"/>
      <c r="M1284" s="683"/>
      <c r="N1284" s="801"/>
      <c r="O1284" s="682"/>
      <c r="P1284" s="683"/>
      <c r="Q1284" s="683"/>
      <c r="R1284" s="683"/>
      <c r="S1284" s="683"/>
      <c r="T1284" s="683"/>
      <c r="U1284" s="683"/>
      <c r="V1284" s="801"/>
      <c r="W1284" s="608"/>
      <c r="X1284" s="608"/>
      <c r="Y1284" s="608"/>
      <c r="Z1284" s="608"/>
      <c r="AA1284" s="608"/>
      <c r="AB1284" s="682"/>
      <c r="AC1284" s="608"/>
      <c r="AD1284" s="608"/>
      <c r="AE1284" s="608"/>
      <c r="AF1284" s="608"/>
      <c r="AG1284" s="608"/>
      <c r="AH1284" s="608"/>
      <c r="AI1284" s="608"/>
      <c r="AJ1284" s="608"/>
      <c r="AK1284" s="608"/>
      <c r="AL1284" s="608"/>
      <c r="AM1284" s="608"/>
      <c r="AN1284" s="608"/>
      <c r="AO1284" s="608"/>
      <c r="AP1284" s="608"/>
      <c r="AQ1284" s="608"/>
      <c r="AR1284" s="608"/>
      <c r="AS1284" s="608"/>
      <c r="AT1284" s="608"/>
      <c r="AU1284" s="608"/>
      <c r="AV1284" s="608"/>
      <c r="AW1284" s="608"/>
      <c r="AX1284" s="608"/>
      <c r="AY1284" s="608"/>
      <c r="AZ1284" s="608"/>
      <c r="BA1284" s="608"/>
      <c r="BB1284" s="608"/>
    </row>
    <row r="1285" spans="1:54" ht="15" customHeight="1">
      <c r="A1285" s="826"/>
      <c r="B1285" s="827"/>
      <c r="C1285" s="827"/>
      <c r="D1285" s="827"/>
      <c r="E1285" s="827"/>
      <c r="F1285" s="827"/>
      <c r="G1285" s="827"/>
      <c r="H1285" s="828"/>
      <c r="I1285" s="805"/>
      <c r="J1285" s="806"/>
      <c r="K1285" s="806"/>
      <c r="L1285" s="806"/>
      <c r="M1285" s="806"/>
      <c r="N1285" s="807"/>
      <c r="O1285" s="815"/>
      <c r="P1285" s="815"/>
      <c r="Q1285" s="815"/>
      <c r="R1285" s="815"/>
      <c r="S1285" s="815"/>
      <c r="T1285" s="815"/>
      <c r="U1285" s="815"/>
      <c r="V1285" s="815"/>
      <c r="W1285" s="815"/>
      <c r="X1285" s="815"/>
      <c r="Y1285" s="815"/>
      <c r="Z1285" s="815"/>
      <c r="AA1285" s="815"/>
      <c r="AB1285" s="805"/>
      <c r="AC1285" s="815"/>
      <c r="AD1285" s="815"/>
      <c r="AE1285" s="815"/>
      <c r="AF1285" s="815"/>
      <c r="AG1285" s="815"/>
      <c r="AH1285" s="815"/>
      <c r="AI1285" s="815"/>
      <c r="AJ1285" s="815"/>
      <c r="AK1285" s="815"/>
      <c r="AL1285" s="815"/>
      <c r="AM1285" s="815"/>
      <c r="AN1285" s="815"/>
      <c r="AO1285" s="815"/>
      <c r="AP1285" s="815"/>
      <c r="AQ1285" s="815"/>
      <c r="AR1285" s="815"/>
      <c r="AS1285" s="815"/>
      <c r="AT1285" s="815"/>
      <c r="AU1285" s="815"/>
      <c r="AV1285" s="815"/>
      <c r="AW1285" s="815"/>
      <c r="AX1285" s="815"/>
      <c r="AY1285" s="815"/>
      <c r="AZ1285" s="815"/>
      <c r="BA1285" s="815"/>
      <c r="BB1285" s="815"/>
    </row>
    <row r="1286" spans="1:54" ht="15" customHeight="1">
      <c r="A1286" s="826"/>
      <c r="B1286" s="827"/>
      <c r="C1286" s="827"/>
      <c r="D1286" s="827"/>
      <c r="E1286" s="827"/>
      <c r="F1286" s="827"/>
      <c r="G1286" s="827"/>
      <c r="H1286" s="828"/>
      <c r="I1286" s="805"/>
      <c r="J1286" s="806"/>
      <c r="K1286" s="806"/>
      <c r="L1286" s="806"/>
      <c r="M1286" s="806"/>
      <c r="N1286" s="807"/>
      <c r="O1286" s="815"/>
      <c r="P1286" s="815"/>
      <c r="Q1286" s="815"/>
      <c r="R1286" s="815"/>
      <c r="S1286" s="815"/>
      <c r="T1286" s="815"/>
      <c r="U1286" s="815"/>
      <c r="V1286" s="815"/>
      <c r="W1286" s="815"/>
      <c r="X1286" s="815"/>
      <c r="Y1286" s="815"/>
      <c r="Z1286" s="815"/>
      <c r="AA1286" s="815"/>
      <c r="AB1286" s="805"/>
      <c r="AC1286" s="815"/>
      <c r="AD1286" s="815"/>
      <c r="AE1286" s="815"/>
      <c r="AF1286" s="815"/>
      <c r="AG1286" s="815"/>
      <c r="AH1286" s="815"/>
      <c r="AI1286" s="815"/>
      <c r="AJ1286" s="815"/>
      <c r="AK1286" s="815"/>
      <c r="AL1286" s="815"/>
      <c r="AM1286" s="815"/>
      <c r="AN1286" s="815"/>
      <c r="AO1286" s="815"/>
      <c r="AP1286" s="815"/>
      <c r="AQ1286" s="815"/>
      <c r="AR1286" s="815"/>
      <c r="AS1286" s="815"/>
      <c r="AT1286" s="815"/>
      <c r="AU1286" s="815"/>
      <c r="AV1286" s="815"/>
      <c r="AW1286" s="815"/>
      <c r="AX1286" s="815"/>
      <c r="AY1286" s="815"/>
      <c r="AZ1286" s="815"/>
      <c r="BA1286" s="815"/>
      <c r="BB1286" s="815"/>
    </row>
    <row r="1287" spans="1:54" ht="15" customHeight="1">
      <c r="A1287" s="826" t="s">
        <v>1386</v>
      </c>
      <c r="B1287" s="827"/>
      <c r="C1287" s="827"/>
      <c r="D1287" s="827"/>
      <c r="E1287" s="827"/>
      <c r="F1287" s="827"/>
      <c r="G1287" s="827"/>
      <c r="H1287" s="828"/>
      <c r="I1287" s="805">
        <f>SUM(I1282:N1286)</f>
        <v>0</v>
      </c>
      <c r="J1287" s="806"/>
      <c r="K1287" s="806"/>
      <c r="L1287" s="806"/>
      <c r="M1287" s="806"/>
      <c r="N1287" s="807"/>
      <c r="O1287" s="815">
        <f>SUM(O1282:V1286)</f>
        <v>0</v>
      </c>
      <c r="P1287" s="815"/>
      <c r="Q1287" s="815"/>
      <c r="R1287" s="815"/>
      <c r="S1287" s="815"/>
      <c r="T1287" s="815"/>
      <c r="U1287" s="815"/>
      <c r="V1287" s="815"/>
      <c r="W1287" s="815">
        <f>SUM(W1282:AB1286)</f>
        <v>0</v>
      </c>
      <c r="X1287" s="815"/>
      <c r="Y1287" s="815"/>
      <c r="Z1287" s="815"/>
      <c r="AA1287" s="815"/>
      <c r="AB1287" s="805"/>
      <c r="AC1287" s="815">
        <f>SUM(AC1282:AH1286)</f>
        <v>0</v>
      </c>
      <c r="AD1287" s="815"/>
      <c r="AE1287" s="815"/>
      <c r="AF1287" s="815"/>
      <c r="AG1287" s="815"/>
      <c r="AH1287" s="815"/>
      <c r="AI1287" s="815">
        <f>SUM(AI1282:AP1286)</f>
        <v>0</v>
      </c>
      <c r="AJ1287" s="815"/>
      <c r="AK1287" s="815"/>
      <c r="AL1287" s="815"/>
      <c r="AM1287" s="815"/>
      <c r="AN1287" s="815"/>
      <c r="AO1287" s="815"/>
      <c r="AP1287" s="815"/>
      <c r="AQ1287" s="815">
        <f>SUM(AQ1282:BB1286)</f>
        <v>0</v>
      </c>
      <c r="AR1287" s="815"/>
      <c r="AS1287" s="815"/>
      <c r="AT1287" s="815"/>
      <c r="AU1287" s="815"/>
      <c r="AV1287" s="815"/>
      <c r="AW1287" s="815"/>
      <c r="AX1287" s="815"/>
      <c r="AY1287" s="815"/>
      <c r="AZ1287" s="815"/>
      <c r="BA1287" s="815"/>
      <c r="BB1287" s="815"/>
    </row>
    <row r="1288" spans="1:54" ht="12.6" customHeight="1">
      <c r="A1288" s="140" t="s">
        <v>4876</v>
      </c>
      <c r="N1288" s="207"/>
      <c r="O1288" s="207"/>
      <c r="P1288" s="207"/>
      <c r="Q1288" s="207"/>
      <c r="R1288" s="207"/>
      <c r="S1288" s="207"/>
      <c r="T1288" s="207"/>
      <c r="U1288" s="207"/>
      <c r="V1288" s="207"/>
      <c r="W1288" s="207"/>
      <c r="X1288" s="207"/>
      <c r="Y1288" s="207"/>
      <c r="Z1288" s="207"/>
      <c r="AA1288" s="207"/>
      <c r="AB1288" s="207"/>
      <c r="AC1288" s="207"/>
      <c r="AD1288" s="207"/>
      <c r="AE1288" s="207"/>
      <c r="AF1288" s="207"/>
    </row>
    <row r="1289" spans="1:54" ht="15" customHeight="1">
      <c r="A1289" s="588"/>
      <c r="B1289" s="589"/>
      <c r="C1289" s="589"/>
      <c r="D1289" s="589"/>
      <c r="E1289" s="589"/>
      <c r="F1289" s="589"/>
      <c r="G1289" s="589"/>
      <c r="H1289" s="589"/>
      <c r="I1289" s="589"/>
      <c r="J1289" s="589"/>
      <c r="K1289" s="589"/>
      <c r="L1289" s="589"/>
      <c r="M1289" s="589"/>
      <c r="N1289" s="589"/>
      <c r="O1289" s="589"/>
      <c r="P1289" s="589"/>
      <c r="Q1289" s="589"/>
      <c r="R1289" s="589"/>
      <c r="S1289" s="589"/>
      <c r="T1289" s="589"/>
      <c r="U1289" s="589"/>
      <c r="V1289" s="589"/>
      <c r="W1289" s="589"/>
      <c r="X1289" s="589"/>
      <c r="Y1289" s="589"/>
      <c r="Z1289" s="589"/>
      <c r="AA1289" s="589"/>
      <c r="AB1289" s="589"/>
      <c r="AC1289" s="589"/>
      <c r="AD1289" s="589"/>
      <c r="AE1289" s="589"/>
      <c r="AF1289" s="589"/>
      <c r="AG1289" s="589"/>
      <c r="AH1289" s="589"/>
      <c r="AI1289" s="589"/>
      <c r="AJ1289" s="589"/>
      <c r="AK1289" s="589"/>
      <c r="AL1289" s="589"/>
      <c r="AM1289" s="589"/>
      <c r="AN1289" s="589"/>
      <c r="AO1289" s="589"/>
      <c r="AP1289" s="589"/>
      <c r="AQ1289" s="589"/>
      <c r="AR1289" s="589"/>
      <c r="AS1289" s="589"/>
      <c r="AT1289" s="589"/>
      <c r="AU1289" s="589"/>
      <c r="AV1289" s="589"/>
      <c r="AW1289" s="589"/>
      <c r="AX1289" s="589"/>
      <c r="AY1289" s="367"/>
      <c r="AZ1289" s="367"/>
      <c r="BA1289" s="367"/>
      <c r="BB1289" s="367"/>
    </row>
    <row r="1290" spans="1:54" ht="15" customHeight="1">
      <c r="A1290" s="590"/>
      <c r="B1290" s="591"/>
      <c r="C1290" s="591"/>
      <c r="D1290" s="591"/>
      <c r="E1290" s="591"/>
      <c r="F1290" s="591"/>
      <c r="G1290" s="591"/>
      <c r="H1290" s="591"/>
      <c r="I1290" s="591"/>
      <c r="J1290" s="591"/>
      <c r="K1290" s="591"/>
      <c r="L1290" s="591"/>
      <c r="M1290" s="591"/>
      <c r="N1290" s="591"/>
      <c r="O1290" s="591"/>
      <c r="P1290" s="591"/>
      <c r="Q1290" s="591"/>
      <c r="R1290" s="591"/>
      <c r="S1290" s="591"/>
      <c r="T1290" s="591"/>
      <c r="U1290" s="591"/>
      <c r="V1290" s="591"/>
      <c r="W1290" s="591"/>
      <c r="X1290" s="591"/>
      <c r="Y1290" s="591"/>
      <c r="Z1290" s="591"/>
      <c r="AA1290" s="591"/>
      <c r="AB1290" s="591"/>
      <c r="AC1290" s="591"/>
      <c r="AD1290" s="591"/>
      <c r="AE1290" s="591"/>
      <c r="AF1290" s="591"/>
      <c r="AG1290" s="591"/>
      <c r="AH1290" s="591"/>
      <c r="AI1290" s="591"/>
      <c r="AJ1290" s="591"/>
      <c r="AK1290" s="591"/>
      <c r="AL1290" s="591"/>
      <c r="AM1290" s="591"/>
      <c r="AN1290" s="591"/>
      <c r="AO1290" s="591"/>
      <c r="AP1290" s="591"/>
      <c r="AQ1290" s="591"/>
      <c r="AR1290" s="591"/>
      <c r="AS1290" s="591"/>
      <c r="AT1290" s="591"/>
      <c r="AU1290" s="591"/>
      <c r="AV1290" s="591"/>
      <c r="AW1290" s="591"/>
      <c r="AX1290" s="591"/>
      <c r="AY1290" s="367"/>
      <c r="AZ1290" s="367"/>
      <c r="BA1290" s="367"/>
      <c r="BB1290" s="367"/>
    </row>
    <row r="1291" spans="1:54" ht="15" customHeight="1">
      <c r="A1291" s="198"/>
      <c r="B1291" s="198"/>
      <c r="C1291" s="198"/>
      <c r="D1291" s="198"/>
      <c r="E1291" s="198"/>
      <c r="F1291" s="198"/>
      <c r="G1291" s="198"/>
      <c r="H1291" s="198"/>
      <c r="I1291" s="198"/>
      <c r="J1291" s="198"/>
      <c r="K1291" s="198"/>
      <c r="L1291" s="198"/>
      <c r="M1291" s="198"/>
      <c r="N1291" s="198"/>
      <c r="O1291" s="198"/>
      <c r="P1291" s="198"/>
      <c r="Q1291" s="198"/>
      <c r="R1291" s="198"/>
      <c r="S1291" s="198"/>
      <c r="T1291" s="198"/>
      <c r="U1291" s="198"/>
      <c r="V1291" s="198"/>
      <c r="W1291" s="198"/>
      <c r="X1291" s="198"/>
      <c r="Y1291" s="198"/>
      <c r="Z1291" s="198"/>
      <c r="AA1291" s="198"/>
      <c r="AB1291" s="198"/>
      <c r="AC1291" s="198"/>
      <c r="AD1291" s="198"/>
      <c r="AE1291" s="198"/>
      <c r="AF1291" s="198"/>
      <c r="AG1291" s="198"/>
      <c r="AH1291" s="198"/>
      <c r="AI1291" s="198"/>
      <c r="AJ1291" s="198"/>
      <c r="AK1291" s="198"/>
      <c r="AL1291" s="198"/>
      <c r="AM1291" s="198"/>
      <c r="AN1291" s="198"/>
      <c r="AO1291" s="198"/>
      <c r="AP1291" s="198"/>
      <c r="AQ1291" s="198"/>
      <c r="AR1291" s="198"/>
      <c r="AS1291" s="198"/>
      <c r="AT1291" s="198"/>
      <c r="AU1291" s="198"/>
      <c r="AV1291" s="198"/>
      <c r="AW1291" s="198"/>
      <c r="AX1291" s="198"/>
      <c r="AY1291" s="198"/>
      <c r="AZ1291" s="198"/>
      <c r="BA1291" s="198"/>
      <c r="BB1291" s="208"/>
    </row>
    <row r="1292" spans="1:54" ht="12.6" customHeight="1">
      <c r="A1292" s="140" t="s">
        <v>4951</v>
      </c>
    </row>
    <row r="1293" spans="1:54" ht="12.6" customHeight="1">
      <c r="A1293" s="759" t="s">
        <v>1253</v>
      </c>
      <c r="B1293" s="760"/>
      <c r="C1293" s="760"/>
      <c r="D1293" s="760"/>
      <c r="E1293" s="760"/>
      <c r="F1293" s="760"/>
      <c r="G1293" s="760"/>
      <c r="H1293" s="760"/>
      <c r="I1293" s="760"/>
      <c r="J1293" s="760"/>
      <c r="K1293" s="760"/>
      <c r="L1293" s="761"/>
      <c r="M1293" s="678" t="s">
        <v>1811</v>
      </c>
      <c r="N1293" s="679"/>
      <c r="O1293" s="679"/>
      <c r="P1293" s="679"/>
      <c r="Q1293" s="679"/>
      <c r="R1293" s="679"/>
      <c r="S1293" s="819"/>
      <c r="T1293" s="678" t="s">
        <v>1634</v>
      </c>
      <c r="U1293" s="679"/>
      <c r="V1293" s="679"/>
      <c r="W1293" s="679"/>
      <c r="X1293" s="679"/>
      <c r="Y1293" s="679"/>
      <c r="Z1293" s="679"/>
      <c r="AA1293" s="679"/>
      <c r="AB1293" s="679"/>
      <c r="AC1293" s="679"/>
      <c r="AD1293" s="679"/>
      <c r="AE1293" s="679"/>
      <c r="AF1293" s="679"/>
      <c r="AG1293" s="819"/>
      <c r="AH1293" s="679" t="s">
        <v>1812</v>
      </c>
      <c r="AI1293" s="679"/>
      <c r="AJ1293" s="679"/>
      <c r="AK1293" s="679"/>
      <c r="AL1293" s="679"/>
      <c r="AM1293" s="679"/>
      <c r="AN1293" s="679"/>
      <c r="AO1293" s="679"/>
      <c r="AP1293" s="679"/>
      <c r="AQ1293" s="679"/>
      <c r="AR1293" s="679"/>
      <c r="AS1293" s="679"/>
      <c r="AT1293" s="679"/>
      <c r="AU1293" s="679"/>
      <c r="AV1293" s="679"/>
      <c r="AW1293" s="679"/>
      <c r="AX1293" s="679"/>
      <c r="AY1293" s="679"/>
      <c r="AZ1293" s="679"/>
      <c r="BA1293" s="679"/>
      <c r="BB1293" s="819"/>
    </row>
    <row r="1294" spans="1:54" ht="12.6" customHeight="1">
      <c r="A1294" s="756"/>
      <c r="B1294" s="757"/>
      <c r="C1294" s="757"/>
      <c r="D1294" s="757"/>
      <c r="E1294" s="757"/>
      <c r="F1294" s="757"/>
      <c r="G1294" s="757"/>
      <c r="H1294" s="757"/>
      <c r="I1294" s="757"/>
      <c r="J1294" s="757"/>
      <c r="K1294" s="757"/>
      <c r="L1294" s="758"/>
      <c r="M1294" s="580" t="s">
        <v>1774</v>
      </c>
      <c r="N1294" s="581"/>
      <c r="O1294" s="581"/>
      <c r="P1294" s="581"/>
      <c r="Q1294" s="581"/>
      <c r="R1294" s="581"/>
      <c r="S1294" s="582"/>
      <c r="T1294" s="580" t="s">
        <v>1635</v>
      </c>
      <c r="U1294" s="581"/>
      <c r="V1294" s="581"/>
      <c r="W1294" s="581"/>
      <c r="X1294" s="581"/>
      <c r="Y1294" s="581"/>
      <c r="Z1294" s="581"/>
      <c r="AA1294" s="581"/>
      <c r="AB1294" s="581"/>
      <c r="AC1294" s="581"/>
      <c r="AD1294" s="581"/>
      <c r="AE1294" s="581"/>
      <c r="AF1294" s="581"/>
      <c r="AG1294" s="582"/>
      <c r="AH1294" s="581" t="s">
        <v>1813</v>
      </c>
      <c r="AI1294" s="581"/>
      <c r="AJ1294" s="581"/>
      <c r="AK1294" s="581"/>
      <c r="AL1294" s="581"/>
      <c r="AM1294" s="581"/>
      <c r="AN1294" s="581"/>
      <c r="AO1294" s="581"/>
      <c r="AP1294" s="581"/>
      <c r="AQ1294" s="581"/>
      <c r="AR1294" s="581"/>
      <c r="AS1294" s="581"/>
      <c r="AT1294" s="581"/>
      <c r="AU1294" s="581"/>
      <c r="AV1294" s="581"/>
      <c r="AW1294" s="581"/>
      <c r="AX1294" s="581"/>
      <c r="AY1294" s="581"/>
      <c r="AZ1294" s="581"/>
      <c r="BA1294" s="581"/>
      <c r="BB1294" s="582"/>
    </row>
    <row r="1295" spans="1:54" ht="12.6" customHeight="1">
      <c r="A1295" s="756"/>
      <c r="B1295" s="757"/>
      <c r="C1295" s="757"/>
      <c r="D1295" s="757"/>
      <c r="E1295" s="757"/>
      <c r="F1295" s="757"/>
      <c r="G1295" s="757"/>
      <c r="H1295" s="757"/>
      <c r="I1295" s="757"/>
      <c r="J1295" s="757"/>
      <c r="K1295" s="757"/>
      <c r="L1295" s="758"/>
      <c r="M1295" s="583" t="s">
        <v>1422</v>
      </c>
      <c r="N1295" s="584"/>
      <c r="O1295" s="584"/>
      <c r="P1295" s="584"/>
      <c r="Q1295" s="584"/>
      <c r="R1295" s="584"/>
      <c r="S1295" s="585"/>
      <c r="T1295" s="583" t="s">
        <v>1422</v>
      </c>
      <c r="U1295" s="584"/>
      <c r="V1295" s="584"/>
      <c r="W1295" s="584"/>
      <c r="X1295" s="584"/>
      <c r="Y1295" s="584"/>
      <c r="Z1295" s="584"/>
      <c r="AA1295" s="584"/>
      <c r="AB1295" s="584"/>
      <c r="AC1295" s="584"/>
      <c r="AD1295" s="584"/>
      <c r="AE1295" s="584"/>
      <c r="AF1295" s="584"/>
      <c r="AG1295" s="585"/>
      <c r="AH1295" s="584" t="s">
        <v>1814</v>
      </c>
      <c r="AI1295" s="584"/>
      <c r="AJ1295" s="584"/>
      <c r="AK1295" s="584"/>
      <c r="AL1295" s="584"/>
      <c r="AM1295" s="584"/>
      <c r="AN1295" s="584"/>
      <c r="AO1295" s="584"/>
      <c r="AP1295" s="584"/>
      <c r="AQ1295" s="584"/>
      <c r="AR1295" s="584"/>
      <c r="AS1295" s="584"/>
      <c r="AT1295" s="584"/>
      <c r="AU1295" s="584"/>
      <c r="AV1295" s="584"/>
      <c r="AW1295" s="584"/>
      <c r="AX1295" s="584"/>
      <c r="AY1295" s="584"/>
      <c r="AZ1295" s="584"/>
      <c r="BA1295" s="584"/>
      <c r="BB1295" s="585"/>
    </row>
    <row r="1296" spans="1:54" ht="12.6" customHeight="1">
      <c r="A1296" s="756"/>
      <c r="B1296" s="757"/>
      <c r="C1296" s="757"/>
      <c r="D1296" s="757"/>
      <c r="E1296" s="757"/>
      <c r="F1296" s="757"/>
      <c r="G1296" s="757"/>
      <c r="H1296" s="757"/>
      <c r="I1296" s="757"/>
      <c r="J1296" s="757"/>
      <c r="K1296" s="757"/>
      <c r="L1296" s="758"/>
      <c r="M1296" s="678" t="s">
        <v>1815</v>
      </c>
      <c r="N1296" s="679"/>
      <c r="O1296" s="679"/>
      <c r="P1296" s="679"/>
      <c r="Q1296" s="679"/>
      <c r="R1296" s="679"/>
      <c r="S1296" s="819"/>
      <c r="T1296" s="678" t="s">
        <v>1815</v>
      </c>
      <c r="U1296" s="679"/>
      <c r="V1296" s="679"/>
      <c r="W1296" s="679"/>
      <c r="X1296" s="679"/>
      <c r="Y1296" s="679"/>
      <c r="Z1296" s="819"/>
      <c r="AA1296" s="678" t="s">
        <v>1816</v>
      </c>
      <c r="AB1296" s="679"/>
      <c r="AC1296" s="679"/>
      <c r="AD1296" s="679"/>
      <c r="AE1296" s="679"/>
      <c r="AF1296" s="679"/>
      <c r="AG1296" s="819"/>
      <c r="AH1296" s="678" t="s">
        <v>1811</v>
      </c>
      <c r="AI1296" s="679"/>
      <c r="AJ1296" s="679"/>
      <c r="AK1296" s="679"/>
      <c r="AL1296" s="679"/>
      <c r="AM1296" s="679"/>
      <c r="AN1296" s="819"/>
      <c r="AO1296" s="678" t="s">
        <v>1634</v>
      </c>
      <c r="AP1296" s="679"/>
      <c r="AQ1296" s="679"/>
      <c r="AR1296" s="679"/>
      <c r="AS1296" s="679"/>
      <c r="AT1296" s="679"/>
      <c r="AU1296" s="679"/>
      <c r="AV1296" s="679"/>
      <c r="AW1296" s="679"/>
      <c r="AX1296" s="679"/>
      <c r="AY1296" s="679"/>
      <c r="AZ1296" s="679"/>
      <c r="BA1296" s="679"/>
      <c r="BB1296" s="819"/>
    </row>
    <row r="1297" spans="1:55" ht="12.6" customHeight="1">
      <c r="A1297" s="756"/>
      <c r="B1297" s="757"/>
      <c r="C1297" s="757"/>
      <c r="D1297" s="757"/>
      <c r="E1297" s="757"/>
      <c r="F1297" s="757"/>
      <c r="G1297" s="757"/>
      <c r="H1297" s="757"/>
      <c r="I1297" s="757"/>
      <c r="J1297" s="757"/>
      <c r="K1297" s="757"/>
      <c r="L1297" s="758"/>
      <c r="M1297" s="580" t="s">
        <v>1817</v>
      </c>
      <c r="N1297" s="581"/>
      <c r="O1297" s="581"/>
      <c r="P1297" s="581"/>
      <c r="Q1297" s="581"/>
      <c r="R1297" s="581"/>
      <c r="S1297" s="582"/>
      <c r="T1297" s="580" t="s">
        <v>1817</v>
      </c>
      <c r="U1297" s="581"/>
      <c r="V1297" s="581"/>
      <c r="W1297" s="581"/>
      <c r="X1297" s="581"/>
      <c r="Y1297" s="581"/>
      <c r="Z1297" s="582"/>
      <c r="AA1297" s="580" t="s">
        <v>1818</v>
      </c>
      <c r="AB1297" s="581"/>
      <c r="AC1297" s="581"/>
      <c r="AD1297" s="581"/>
      <c r="AE1297" s="581"/>
      <c r="AF1297" s="581"/>
      <c r="AG1297" s="582"/>
      <c r="AH1297" s="580" t="s">
        <v>1774</v>
      </c>
      <c r="AI1297" s="581"/>
      <c r="AJ1297" s="581"/>
      <c r="AK1297" s="581"/>
      <c r="AL1297" s="581"/>
      <c r="AM1297" s="581"/>
      <c r="AN1297" s="582"/>
      <c r="AO1297" s="580" t="s">
        <v>1572</v>
      </c>
      <c r="AP1297" s="581"/>
      <c r="AQ1297" s="581"/>
      <c r="AR1297" s="581"/>
      <c r="AS1297" s="581"/>
      <c r="AT1297" s="581"/>
      <c r="AU1297" s="581"/>
      <c r="AV1297" s="581"/>
      <c r="AW1297" s="581"/>
      <c r="AX1297" s="581"/>
      <c r="AY1297" s="581"/>
      <c r="AZ1297" s="581"/>
      <c r="BA1297" s="581"/>
      <c r="BB1297" s="582"/>
    </row>
    <row r="1298" spans="1:55" ht="12.6" customHeight="1">
      <c r="A1298" s="756"/>
      <c r="B1298" s="757"/>
      <c r="C1298" s="757"/>
      <c r="D1298" s="757"/>
      <c r="E1298" s="757"/>
      <c r="F1298" s="757"/>
      <c r="G1298" s="757"/>
      <c r="H1298" s="757"/>
      <c r="I1298" s="757"/>
      <c r="J1298" s="757"/>
      <c r="K1298" s="757"/>
      <c r="L1298" s="758"/>
      <c r="M1298" s="580"/>
      <c r="N1298" s="581"/>
      <c r="O1298" s="581"/>
      <c r="P1298" s="581"/>
      <c r="Q1298" s="581"/>
      <c r="R1298" s="581"/>
      <c r="S1298" s="582"/>
      <c r="T1298" s="580"/>
      <c r="U1298" s="581"/>
      <c r="V1298" s="581"/>
      <c r="W1298" s="581"/>
      <c r="X1298" s="581"/>
      <c r="Y1298" s="581"/>
      <c r="Z1298" s="582"/>
      <c r="AA1298" s="580"/>
      <c r="AB1298" s="581"/>
      <c r="AC1298" s="581"/>
      <c r="AD1298" s="581"/>
      <c r="AE1298" s="581"/>
      <c r="AF1298" s="581"/>
      <c r="AG1298" s="582"/>
      <c r="AH1298" s="580" t="s">
        <v>1422</v>
      </c>
      <c r="AI1298" s="581"/>
      <c r="AJ1298" s="581"/>
      <c r="AK1298" s="581"/>
      <c r="AL1298" s="581"/>
      <c r="AM1298" s="581"/>
      <c r="AN1298" s="582"/>
      <c r="AO1298" s="580" t="s">
        <v>1256</v>
      </c>
      <c r="AP1298" s="581"/>
      <c r="AQ1298" s="581"/>
      <c r="AR1298" s="581"/>
      <c r="AS1298" s="581"/>
      <c r="AT1298" s="581"/>
      <c r="AU1298" s="581"/>
      <c r="AV1298" s="581"/>
      <c r="AW1298" s="581"/>
      <c r="AX1298" s="581"/>
      <c r="AY1298" s="581"/>
      <c r="AZ1298" s="581"/>
      <c r="BA1298" s="581"/>
      <c r="BB1298" s="582"/>
    </row>
    <row r="1299" spans="1:55" ht="12.6" customHeight="1">
      <c r="A1299" s="580" t="s">
        <v>1399</v>
      </c>
      <c r="B1299" s="581"/>
      <c r="C1299" s="581"/>
      <c r="D1299" s="581"/>
      <c r="E1299" s="581"/>
      <c r="F1299" s="581"/>
      <c r="G1299" s="581"/>
      <c r="H1299" s="581"/>
      <c r="I1299" s="581"/>
      <c r="J1299" s="581"/>
      <c r="K1299" s="581"/>
      <c r="L1299" s="582"/>
      <c r="M1299" s="583" t="s">
        <v>1400</v>
      </c>
      <c r="N1299" s="584"/>
      <c r="O1299" s="584"/>
      <c r="P1299" s="584"/>
      <c r="Q1299" s="584"/>
      <c r="R1299" s="584"/>
      <c r="S1299" s="585"/>
      <c r="T1299" s="583" t="s">
        <v>1401</v>
      </c>
      <c r="U1299" s="584"/>
      <c r="V1299" s="584"/>
      <c r="W1299" s="584"/>
      <c r="X1299" s="584"/>
      <c r="Y1299" s="584"/>
      <c r="Z1299" s="585"/>
      <c r="AA1299" s="583" t="s">
        <v>1402</v>
      </c>
      <c r="AB1299" s="584"/>
      <c r="AC1299" s="584"/>
      <c r="AD1299" s="584"/>
      <c r="AE1299" s="584"/>
      <c r="AF1299" s="584"/>
      <c r="AG1299" s="585"/>
      <c r="AH1299" s="583" t="s">
        <v>1403</v>
      </c>
      <c r="AI1299" s="584"/>
      <c r="AJ1299" s="584"/>
      <c r="AK1299" s="584"/>
      <c r="AL1299" s="584"/>
      <c r="AM1299" s="584"/>
      <c r="AN1299" s="585"/>
      <c r="AO1299" s="583" t="s">
        <v>1404</v>
      </c>
      <c r="AP1299" s="584"/>
      <c r="AQ1299" s="584"/>
      <c r="AR1299" s="584"/>
      <c r="AS1299" s="584"/>
      <c r="AT1299" s="584"/>
      <c r="AU1299" s="584"/>
      <c r="AV1299" s="584"/>
      <c r="AW1299" s="584"/>
      <c r="AX1299" s="584"/>
      <c r="AY1299" s="584"/>
      <c r="AZ1299" s="584"/>
      <c r="BA1299" s="584"/>
      <c r="BB1299" s="585"/>
    </row>
    <row r="1300" spans="1:55" ht="12.6" customHeight="1">
      <c r="A1300" s="113" t="s">
        <v>1819</v>
      </c>
      <c r="B1300" s="114"/>
      <c r="C1300" s="114"/>
      <c r="D1300" s="114"/>
      <c r="E1300" s="114"/>
      <c r="F1300" s="114"/>
      <c r="G1300" s="114"/>
      <c r="H1300" s="114"/>
      <c r="I1300" s="114"/>
      <c r="J1300" s="114"/>
      <c r="K1300" s="114"/>
      <c r="L1300" s="115"/>
      <c r="M1300" s="608">
        <v>414761</v>
      </c>
      <c r="N1300" s="608"/>
      <c r="O1300" s="608"/>
      <c r="P1300" s="608"/>
      <c r="Q1300" s="608"/>
      <c r="R1300" s="608"/>
      <c r="S1300" s="608"/>
      <c r="T1300" s="608">
        <v>507631</v>
      </c>
      <c r="U1300" s="608"/>
      <c r="V1300" s="608"/>
      <c r="W1300" s="608"/>
      <c r="X1300" s="608"/>
      <c r="Y1300" s="608"/>
      <c r="Z1300" s="608"/>
      <c r="AA1300" s="608">
        <v>330259</v>
      </c>
      <c r="AB1300" s="608"/>
      <c r="AC1300" s="608"/>
      <c r="AD1300" s="608"/>
      <c r="AE1300" s="608"/>
      <c r="AF1300" s="608"/>
      <c r="AG1300" s="608"/>
      <c r="AH1300" s="802">
        <v>-92870</v>
      </c>
      <c r="AI1300" s="803"/>
      <c r="AJ1300" s="803"/>
      <c r="AK1300" s="803"/>
      <c r="AL1300" s="803"/>
      <c r="AM1300" s="803"/>
      <c r="AN1300" s="804"/>
      <c r="AO1300" s="802">
        <v>40034</v>
      </c>
      <c r="AP1300" s="803"/>
      <c r="AQ1300" s="803"/>
      <c r="AR1300" s="803"/>
      <c r="AS1300" s="803"/>
      <c r="AT1300" s="803"/>
      <c r="AU1300" s="803"/>
      <c r="AV1300" s="803"/>
      <c r="AW1300" s="803"/>
      <c r="AX1300" s="803"/>
      <c r="AY1300" s="803"/>
      <c r="AZ1300" s="803"/>
      <c r="BA1300" s="803"/>
      <c r="BB1300" s="804"/>
    </row>
    <row r="1301" spans="1:55" ht="12.6" customHeight="1">
      <c r="A1301" s="211" t="s">
        <v>1820</v>
      </c>
      <c r="B1301" s="212"/>
      <c r="C1301" s="212"/>
      <c r="D1301" s="212"/>
      <c r="E1301" s="212"/>
      <c r="F1301" s="212"/>
      <c r="G1301" s="212"/>
      <c r="H1301" s="212"/>
      <c r="I1301" s="212"/>
      <c r="J1301" s="212"/>
      <c r="K1301" s="212"/>
      <c r="L1301" s="213"/>
      <c r="M1301" s="608"/>
      <c r="N1301" s="608"/>
      <c r="O1301" s="608"/>
      <c r="P1301" s="608"/>
      <c r="Q1301" s="608"/>
      <c r="R1301" s="608"/>
      <c r="S1301" s="608"/>
      <c r="T1301" s="608"/>
      <c r="U1301" s="608"/>
      <c r="V1301" s="608"/>
      <c r="W1301" s="608"/>
      <c r="X1301" s="608"/>
      <c r="Y1301" s="608"/>
      <c r="Z1301" s="608"/>
      <c r="AA1301" s="608"/>
      <c r="AB1301" s="608"/>
      <c r="AC1301" s="608"/>
      <c r="AD1301" s="608"/>
      <c r="AE1301" s="608"/>
      <c r="AF1301" s="608"/>
      <c r="AG1301" s="608"/>
      <c r="AH1301" s="805"/>
      <c r="AI1301" s="806"/>
      <c r="AJ1301" s="806"/>
      <c r="AK1301" s="806"/>
      <c r="AL1301" s="806"/>
      <c r="AM1301" s="806"/>
      <c r="AN1301" s="807"/>
      <c r="AO1301" s="805"/>
      <c r="AP1301" s="806"/>
      <c r="AQ1301" s="806"/>
      <c r="AR1301" s="806"/>
      <c r="AS1301" s="806"/>
      <c r="AT1301" s="806"/>
      <c r="AU1301" s="806"/>
      <c r="AV1301" s="806"/>
      <c r="AW1301" s="806"/>
      <c r="AX1301" s="806"/>
      <c r="AY1301" s="806"/>
      <c r="AZ1301" s="806"/>
      <c r="BA1301" s="806"/>
      <c r="BB1301" s="807"/>
    </row>
    <row r="1302" spans="1:55" ht="12.6" customHeight="1">
      <c r="A1302" s="107" t="s">
        <v>1556</v>
      </c>
      <c r="B1302" s="108"/>
      <c r="C1302" s="108"/>
      <c r="D1302" s="108"/>
      <c r="E1302" s="108"/>
      <c r="F1302" s="108"/>
      <c r="G1302" s="108"/>
      <c r="H1302" s="108"/>
      <c r="I1302" s="108"/>
      <c r="J1302" s="108"/>
      <c r="K1302" s="108"/>
      <c r="L1302" s="109"/>
      <c r="M1302" s="608">
        <v>605832</v>
      </c>
      <c r="N1302" s="608"/>
      <c r="O1302" s="608"/>
      <c r="P1302" s="608"/>
      <c r="Q1302" s="608"/>
      <c r="R1302" s="608"/>
      <c r="S1302" s="608"/>
      <c r="T1302" s="608">
        <v>1053817</v>
      </c>
      <c r="U1302" s="608"/>
      <c r="V1302" s="608"/>
      <c r="W1302" s="608"/>
      <c r="X1302" s="608"/>
      <c r="Y1302" s="608"/>
      <c r="Z1302" s="608"/>
      <c r="AA1302" s="608">
        <v>964736</v>
      </c>
      <c r="AB1302" s="608"/>
      <c r="AC1302" s="608"/>
      <c r="AD1302" s="608"/>
      <c r="AE1302" s="608"/>
      <c r="AF1302" s="608"/>
      <c r="AG1302" s="608"/>
      <c r="AH1302" s="682">
        <v>-447985</v>
      </c>
      <c r="AI1302" s="683"/>
      <c r="AJ1302" s="683"/>
      <c r="AK1302" s="683"/>
      <c r="AL1302" s="683"/>
      <c r="AM1302" s="683"/>
      <c r="AN1302" s="801"/>
      <c r="AO1302" s="682">
        <v>89081</v>
      </c>
      <c r="AP1302" s="683"/>
      <c r="AQ1302" s="683"/>
      <c r="AR1302" s="683"/>
      <c r="AS1302" s="683"/>
      <c r="AT1302" s="683"/>
      <c r="AU1302" s="683"/>
      <c r="AV1302" s="683"/>
      <c r="AW1302" s="683"/>
      <c r="AX1302" s="683"/>
      <c r="AY1302" s="683"/>
      <c r="AZ1302" s="683"/>
      <c r="BA1302" s="683"/>
      <c r="BB1302" s="801"/>
    </row>
    <row r="1303" spans="1:55" ht="12.6" customHeight="1">
      <c r="A1303" s="107" t="s">
        <v>1557</v>
      </c>
      <c r="B1303" s="108"/>
      <c r="C1303" s="108"/>
      <c r="D1303" s="108"/>
      <c r="E1303" s="108"/>
      <c r="F1303" s="108"/>
      <c r="G1303" s="108"/>
      <c r="H1303" s="108"/>
      <c r="I1303" s="108"/>
      <c r="J1303" s="108"/>
      <c r="K1303" s="108"/>
      <c r="L1303" s="109"/>
      <c r="M1303" s="608">
        <v>603297</v>
      </c>
      <c r="N1303" s="608"/>
      <c r="O1303" s="608"/>
      <c r="P1303" s="608"/>
      <c r="Q1303" s="608"/>
      <c r="R1303" s="608"/>
      <c r="S1303" s="608"/>
      <c r="T1303" s="608">
        <v>563532</v>
      </c>
      <c r="U1303" s="608"/>
      <c r="V1303" s="608"/>
      <c r="W1303" s="608"/>
      <c r="X1303" s="608"/>
      <c r="Y1303" s="608"/>
      <c r="Z1303" s="608"/>
      <c r="AA1303" s="608">
        <v>489302</v>
      </c>
      <c r="AB1303" s="608"/>
      <c r="AC1303" s="608"/>
      <c r="AD1303" s="608"/>
      <c r="AE1303" s="608"/>
      <c r="AF1303" s="608"/>
      <c r="AG1303" s="608"/>
      <c r="AH1303" s="682">
        <v>39765</v>
      </c>
      <c r="AI1303" s="683"/>
      <c r="AJ1303" s="683"/>
      <c r="AK1303" s="683"/>
      <c r="AL1303" s="683"/>
      <c r="AM1303" s="683"/>
      <c r="AN1303" s="801"/>
      <c r="AO1303" s="682">
        <v>74230</v>
      </c>
      <c r="AP1303" s="683"/>
      <c r="AQ1303" s="683"/>
      <c r="AR1303" s="683"/>
      <c r="AS1303" s="683"/>
      <c r="AT1303" s="683"/>
      <c r="AU1303" s="683"/>
      <c r="AV1303" s="683"/>
      <c r="AW1303" s="683"/>
      <c r="AX1303" s="683"/>
      <c r="AY1303" s="683"/>
      <c r="AZ1303" s="683"/>
      <c r="BA1303" s="683"/>
      <c r="BB1303" s="801"/>
    </row>
    <row r="1304" spans="1:55" ht="12.6" customHeight="1">
      <c r="A1304" s="192" t="s">
        <v>1386</v>
      </c>
      <c r="B1304" s="108"/>
      <c r="C1304" s="108"/>
      <c r="D1304" s="108"/>
      <c r="E1304" s="108"/>
      <c r="F1304" s="108"/>
      <c r="G1304" s="108"/>
      <c r="H1304" s="108"/>
      <c r="I1304" s="108"/>
      <c r="J1304" s="108"/>
      <c r="K1304" s="108"/>
      <c r="L1304" s="109"/>
      <c r="M1304" s="608"/>
      <c r="N1304" s="608"/>
      <c r="O1304" s="608"/>
      <c r="P1304" s="608"/>
      <c r="Q1304" s="608"/>
      <c r="R1304" s="608"/>
      <c r="S1304" s="608"/>
      <c r="T1304" s="608"/>
      <c r="U1304" s="608"/>
      <c r="V1304" s="608"/>
      <c r="W1304" s="608"/>
      <c r="X1304" s="608"/>
      <c r="Y1304" s="608"/>
      <c r="Z1304" s="608"/>
      <c r="AA1304" s="608"/>
      <c r="AB1304" s="608"/>
      <c r="AC1304" s="608"/>
      <c r="AD1304" s="608"/>
      <c r="AE1304" s="608"/>
      <c r="AF1304" s="608"/>
      <c r="AG1304" s="608"/>
      <c r="AH1304" s="682">
        <v>-501087</v>
      </c>
      <c r="AI1304" s="683"/>
      <c r="AJ1304" s="683"/>
      <c r="AK1304" s="683"/>
      <c r="AL1304" s="683"/>
      <c r="AM1304" s="683"/>
      <c r="AN1304" s="801"/>
      <c r="AO1304" s="682">
        <v>203345</v>
      </c>
      <c r="AP1304" s="683"/>
      <c r="AQ1304" s="683"/>
      <c r="AR1304" s="683"/>
      <c r="AS1304" s="683"/>
      <c r="AT1304" s="683"/>
      <c r="AU1304" s="683"/>
      <c r="AV1304" s="683"/>
      <c r="AW1304" s="683"/>
      <c r="AX1304" s="683"/>
      <c r="AY1304" s="683"/>
      <c r="AZ1304" s="683"/>
      <c r="BA1304" s="683"/>
      <c r="BB1304" s="801"/>
    </row>
    <row r="1305" spans="1:55" ht="12.6" customHeight="1">
      <c r="A1305" s="107" t="s">
        <v>1821</v>
      </c>
      <c r="B1305" s="108"/>
      <c r="C1305" s="108"/>
      <c r="D1305" s="108"/>
      <c r="E1305" s="108"/>
      <c r="F1305" s="108"/>
      <c r="G1305" s="108"/>
      <c r="H1305" s="108"/>
      <c r="I1305" s="108"/>
      <c r="J1305" s="108"/>
      <c r="K1305" s="108"/>
      <c r="L1305" s="109"/>
      <c r="M1305" s="794" t="s">
        <v>18</v>
      </c>
      <c r="N1305" s="794"/>
      <c r="O1305" s="794"/>
      <c r="P1305" s="794"/>
      <c r="Q1305" s="794"/>
      <c r="R1305" s="794"/>
      <c r="S1305" s="794"/>
      <c r="T1305" s="794" t="s">
        <v>18</v>
      </c>
      <c r="U1305" s="794"/>
      <c r="V1305" s="794"/>
      <c r="W1305" s="794"/>
      <c r="X1305" s="794"/>
      <c r="Y1305" s="794"/>
      <c r="Z1305" s="794"/>
      <c r="AA1305" s="794" t="s">
        <v>18</v>
      </c>
      <c r="AB1305" s="794"/>
      <c r="AC1305" s="794"/>
      <c r="AD1305" s="794"/>
      <c r="AE1305" s="794"/>
      <c r="AF1305" s="794"/>
      <c r="AG1305" s="794"/>
      <c r="AH1305" s="682">
        <f>'HL KNIHA VYPOC'!$G$305</f>
        <v>0</v>
      </c>
      <c r="AI1305" s="683"/>
      <c r="AJ1305" s="683"/>
      <c r="AK1305" s="683"/>
      <c r="AL1305" s="683"/>
      <c r="AM1305" s="683"/>
      <c r="AN1305" s="801"/>
      <c r="AO1305" s="682">
        <f>'HL KNIHA VYPOC'!$K$305</f>
        <v>0</v>
      </c>
      <c r="AP1305" s="683"/>
      <c r="AQ1305" s="683"/>
      <c r="AR1305" s="683"/>
      <c r="AS1305" s="683"/>
      <c r="AT1305" s="683"/>
      <c r="AU1305" s="683"/>
      <c r="AV1305" s="683"/>
      <c r="AW1305" s="683"/>
      <c r="AX1305" s="683"/>
      <c r="AY1305" s="683"/>
      <c r="AZ1305" s="683"/>
      <c r="BA1305" s="683"/>
      <c r="BB1305" s="801"/>
    </row>
    <row r="1306" spans="1:55" ht="12.6" customHeight="1">
      <c r="A1306" s="107" t="s">
        <v>1822</v>
      </c>
      <c r="B1306" s="108"/>
      <c r="C1306" s="108"/>
      <c r="D1306" s="108"/>
      <c r="E1306" s="108"/>
      <c r="F1306" s="108"/>
      <c r="G1306" s="108"/>
      <c r="H1306" s="108"/>
      <c r="I1306" s="108"/>
      <c r="J1306" s="108"/>
      <c r="K1306" s="108"/>
      <c r="L1306" s="109"/>
      <c r="M1306" s="794" t="s">
        <v>18</v>
      </c>
      <c r="N1306" s="794"/>
      <c r="O1306" s="794"/>
      <c r="P1306" s="794"/>
      <c r="Q1306" s="794"/>
      <c r="R1306" s="794"/>
      <c r="S1306" s="794"/>
      <c r="T1306" s="794" t="s">
        <v>18</v>
      </c>
      <c r="U1306" s="794"/>
      <c r="V1306" s="794"/>
      <c r="W1306" s="794"/>
      <c r="X1306" s="794"/>
      <c r="Y1306" s="794"/>
      <c r="Z1306" s="794"/>
      <c r="AA1306" s="794" t="s">
        <v>18</v>
      </c>
      <c r="AB1306" s="794"/>
      <c r="AC1306" s="794"/>
      <c r="AD1306" s="794"/>
      <c r="AE1306" s="794"/>
      <c r="AF1306" s="794"/>
      <c r="AG1306" s="794"/>
      <c r="AH1306" s="682">
        <v>0</v>
      </c>
      <c r="AI1306" s="683"/>
      <c r="AJ1306" s="683"/>
      <c r="AK1306" s="683"/>
      <c r="AL1306" s="683"/>
      <c r="AM1306" s="683"/>
      <c r="AN1306" s="801"/>
      <c r="AO1306" s="682">
        <v>0</v>
      </c>
      <c r="AP1306" s="683"/>
      <c r="AQ1306" s="683"/>
      <c r="AR1306" s="683"/>
      <c r="AS1306" s="683"/>
      <c r="AT1306" s="683"/>
      <c r="AU1306" s="683"/>
      <c r="AV1306" s="683"/>
      <c r="AW1306" s="683"/>
      <c r="AX1306" s="683"/>
      <c r="AY1306" s="683"/>
      <c r="AZ1306" s="683"/>
      <c r="BA1306" s="683"/>
      <c r="BB1306" s="801"/>
    </row>
    <row r="1307" spans="1:55" ht="12.6" customHeight="1">
      <c r="A1307" s="107" t="s">
        <v>1823</v>
      </c>
      <c r="B1307" s="108"/>
      <c r="C1307" s="108"/>
      <c r="D1307" s="108"/>
      <c r="E1307" s="108"/>
      <c r="F1307" s="108"/>
      <c r="G1307" s="108"/>
      <c r="H1307" s="108"/>
      <c r="I1307" s="108"/>
      <c r="J1307" s="108"/>
      <c r="K1307" s="108"/>
      <c r="L1307" s="109"/>
      <c r="M1307" s="794" t="s">
        <v>18</v>
      </c>
      <c r="N1307" s="794"/>
      <c r="O1307" s="794"/>
      <c r="P1307" s="794"/>
      <c r="Q1307" s="794"/>
      <c r="R1307" s="794"/>
      <c r="S1307" s="794"/>
      <c r="T1307" s="794" t="s">
        <v>18</v>
      </c>
      <c r="U1307" s="794"/>
      <c r="V1307" s="794"/>
      <c r="W1307" s="794"/>
      <c r="X1307" s="794"/>
      <c r="Y1307" s="794"/>
      <c r="Z1307" s="794"/>
      <c r="AA1307" s="794" t="s">
        <v>18</v>
      </c>
      <c r="AB1307" s="794"/>
      <c r="AC1307" s="794"/>
      <c r="AD1307" s="794"/>
      <c r="AE1307" s="794"/>
      <c r="AF1307" s="794"/>
      <c r="AG1307" s="794"/>
      <c r="AH1307" s="682">
        <v>0</v>
      </c>
      <c r="AI1307" s="683"/>
      <c r="AJ1307" s="683"/>
      <c r="AK1307" s="683"/>
      <c r="AL1307" s="683"/>
      <c r="AM1307" s="683"/>
      <c r="AN1307" s="801"/>
      <c r="AO1307" s="682">
        <v>0</v>
      </c>
      <c r="AP1307" s="683"/>
      <c r="AQ1307" s="683"/>
      <c r="AR1307" s="683"/>
      <c r="AS1307" s="683"/>
      <c r="AT1307" s="683"/>
      <c r="AU1307" s="683"/>
      <c r="AV1307" s="683"/>
      <c r="AW1307" s="683"/>
      <c r="AX1307" s="683"/>
      <c r="AY1307" s="683"/>
      <c r="AZ1307" s="683"/>
      <c r="BA1307" s="683"/>
      <c r="BB1307" s="801"/>
      <c r="BC1307" s="90">
        <v>0</v>
      </c>
    </row>
    <row r="1308" spans="1:55" ht="12.6" customHeight="1">
      <c r="A1308" s="113" t="s">
        <v>1692</v>
      </c>
      <c r="B1308" s="114"/>
      <c r="C1308" s="114"/>
      <c r="D1308" s="114"/>
      <c r="E1308" s="114"/>
      <c r="F1308" s="114"/>
      <c r="G1308" s="114"/>
      <c r="H1308" s="114"/>
      <c r="I1308" s="114"/>
      <c r="J1308" s="114"/>
      <c r="K1308" s="114"/>
      <c r="L1308" s="115"/>
      <c r="M1308" s="752" t="s">
        <v>18</v>
      </c>
      <c r="N1308" s="752"/>
      <c r="O1308" s="752"/>
      <c r="P1308" s="752"/>
      <c r="Q1308" s="752"/>
      <c r="R1308" s="752"/>
      <c r="S1308" s="752"/>
      <c r="T1308" s="752" t="s">
        <v>18</v>
      </c>
      <c r="U1308" s="752"/>
      <c r="V1308" s="752"/>
      <c r="W1308" s="752"/>
      <c r="X1308" s="752"/>
      <c r="Y1308" s="752"/>
      <c r="Z1308" s="752"/>
      <c r="AA1308" s="752" t="s">
        <v>18</v>
      </c>
      <c r="AB1308" s="752"/>
      <c r="AC1308" s="752"/>
      <c r="AD1308" s="752"/>
      <c r="AE1308" s="752"/>
      <c r="AF1308" s="752"/>
      <c r="AG1308" s="752"/>
      <c r="AH1308" s="802">
        <v>-3</v>
      </c>
      <c r="AI1308" s="803"/>
      <c r="AJ1308" s="803"/>
      <c r="AK1308" s="803"/>
      <c r="AL1308" s="803"/>
      <c r="AM1308" s="803"/>
      <c r="AN1308" s="804"/>
      <c r="AO1308" s="802">
        <v>137338</v>
      </c>
      <c r="AP1308" s="803"/>
      <c r="AQ1308" s="803"/>
      <c r="AR1308" s="803"/>
      <c r="AS1308" s="803"/>
      <c r="AT1308" s="803"/>
      <c r="AU1308" s="803"/>
      <c r="AV1308" s="803"/>
      <c r="AW1308" s="803"/>
      <c r="AX1308" s="803"/>
      <c r="AY1308" s="803"/>
      <c r="AZ1308" s="803"/>
      <c r="BA1308" s="803"/>
      <c r="BB1308" s="804"/>
    </row>
    <row r="1309" spans="1:55" ht="12.6" customHeight="1">
      <c r="A1309" s="141" t="s">
        <v>1812</v>
      </c>
      <c r="B1309" s="114"/>
      <c r="C1309" s="114"/>
      <c r="D1309" s="114"/>
      <c r="E1309" s="114"/>
      <c r="F1309" s="114"/>
      <c r="G1309" s="114"/>
      <c r="H1309" s="114"/>
      <c r="I1309" s="114"/>
      <c r="J1309" s="114"/>
      <c r="K1309" s="114"/>
      <c r="L1309" s="115"/>
      <c r="M1309" s="843" t="s">
        <v>18</v>
      </c>
      <c r="N1309" s="843"/>
      <c r="O1309" s="843"/>
      <c r="P1309" s="843"/>
      <c r="Q1309" s="843"/>
      <c r="R1309" s="843"/>
      <c r="S1309" s="843"/>
      <c r="T1309" s="843" t="s">
        <v>18</v>
      </c>
      <c r="U1309" s="843"/>
      <c r="V1309" s="843"/>
      <c r="W1309" s="843"/>
      <c r="X1309" s="843"/>
      <c r="Y1309" s="843"/>
      <c r="Z1309" s="843"/>
      <c r="AA1309" s="843" t="s">
        <v>18</v>
      </c>
      <c r="AB1309" s="843"/>
      <c r="AC1309" s="843"/>
      <c r="AD1309" s="843"/>
      <c r="AE1309" s="843"/>
      <c r="AF1309" s="843"/>
      <c r="AG1309" s="843"/>
      <c r="AH1309" s="802">
        <v>-501087</v>
      </c>
      <c r="AI1309" s="803"/>
      <c r="AJ1309" s="803"/>
      <c r="AK1309" s="803"/>
      <c r="AL1309" s="803"/>
      <c r="AM1309" s="803"/>
      <c r="AN1309" s="804"/>
      <c r="AO1309" s="802">
        <v>340863</v>
      </c>
      <c r="AP1309" s="803"/>
      <c r="AQ1309" s="803"/>
      <c r="AR1309" s="803"/>
      <c r="AS1309" s="803"/>
      <c r="AT1309" s="803"/>
      <c r="AU1309" s="803"/>
      <c r="AV1309" s="803"/>
      <c r="AW1309" s="803"/>
      <c r="AX1309" s="803"/>
      <c r="AY1309" s="803"/>
      <c r="AZ1309" s="803"/>
      <c r="BA1309" s="803"/>
      <c r="BB1309" s="804"/>
    </row>
    <row r="1310" spans="1:55" ht="12.6" customHeight="1">
      <c r="A1310" s="143" t="s">
        <v>1813</v>
      </c>
      <c r="B1310" s="103"/>
      <c r="C1310" s="103"/>
      <c r="D1310" s="103"/>
      <c r="E1310" s="103"/>
      <c r="F1310" s="103"/>
      <c r="G1310" s="103"/>
      <c r="H1310" s="103"/>
      <c r="I1310" s="103"/>
      <c r="J1310" s="103"/>
      <c r="K1310" s="103"/>
      <c r="L1310" s="145"/>
      <c r="M1310" s="843"/>
      <c r="N1310" s="843"/>
      <c r="O1310" s="843"/>
      <c r="P1310" s="843"/>
      <c r="Q1310" s="843"/>
      <c r="R1310" s="843"/>
      <c r="S1310" s="843"/>
      <c r="T1310" s="843"/>
      <c r="U1310" s="843"/>
      <c r="V1310" s="843"/>
      <c r="W1310" s="843"/>
      <c r="X1310" s="843"/>
      <c r="Y1310" s="843"/>
      <c r="Z1310" s="843"/>
      <c r="AA1310" s="843"/>
      <c r="AB1310" s="843"/>
      <c r="AC1310" s="843"/>
      <c r="AD1310" s="843"/>
      <c r="AE1310" s="843"/>
      <c r="AF1310" s="843"/>
      <c r="AG1310" s="843"/>
      <c r="AH1310" s="816"/>
      <c r="AI1310" s="817"/>
      <c r="AJ1310" s="817"/>
      <c r="AK1310" s="817"/>
      <c r="AL1310" s="817"/>
      <c r="AM1310" s="817"/>
      <c r="AN1310" s="818"/>
      <c r="AO1310" s="816"/>
      <c r="AP1310" s="817"/>
      <c r="AQ1310" s="817"/>
      <c r="AR1310" s="817"/>
      <c r="AS1310" s="817"/>
      <c r="AT1310" s="817"/>
      <c r="AU1310" s="817"/>
      <c r="AV1310" s="817"/>
      <c r="AW1310" s="817"/>
      <c r="AX1310" s="817"/>
      <c r="AY1310" s="817"/>
      <c r="AZ1310" s="817"/>
      <c r="BA1310" s="817"/>
      <c r="BB1310" s="818"/>
    </row>
    <row r="1311" spans="1:55" ht="12.6" customHeight="1">
      <c r="A1311" s="143" t="s">
        <v>1824</v>
      </c>
      <c r="B1311" s="103"/>
      <c r="C1311" s="103"/>
      <c r="D1311" s="103"/>
      <c r="E1311" s="103"/>
      <c r="F1311" s="103"/>
      <c r="G1311" s="103"/>
      <c r="H1311" s="103"/>
      <c r="I1311" s="103"/>
      <c r="J1311" s="103"/>
      <c r="K1311" s="103"/>
      <c r="L1311" s="145"/>
      <c r="M1311" s="843"/>
      <c r="N1311" s="843"/>
      <c r="O1311" s="843"/>
      <c r="P1311" s="843"/>
      <c r="Q1311" s="843"/>
      <c r="R1311" s="843"/>
      <c r="S1311" s="843"/>
      <c r="T1311" s="843"/>
      <c r="U1311" s="843"/>
      <c r="V1311" s="843"/>
      <c r="W1311" s="843"/>
      <c r="X1311" s="843"/>
      <c r="Y1311" s="843"/>
      <c r="Z1311" s="843"/>
      <c r="AA1311" s="843"/>
      <c r="AB1311" s="843"/>
      <c r="AC1311" s="843"/>
      <c r="AD1311" s="843"/>
      <c r="AE1311" s="843"/>
      <c r="AF1311" s="843"/>
      <c r="AG1311" s="843"/>
      <c r="AH1311" s="816"/>
      <c r="AI1311" s="817"/>
      <c r="AJ1311" s="817"/>
      <c r="AK1311" s="817"/>
      <c r="AL1311" s="817"/>
      <c r="AM1311" s="817"/>
      <c r="AN1311" s="818"/>
      <c r="AO1311" s="816"/>
      <c r="AP1311" s="817"/>
      <c r="AQ1311" s="817"/>
      <c r="AR1311" s="817"/>
      <c r="AS1311" s="817"/>
      <c r="AT1311" s="817"/>
      <c r="AU1311" s="817"/>
      <c r="AV1311" s="817"/>
      <c r="AW1311" s="817"/>
      <c r="AX1311" s="817"/>
      <c r="AY1311" s="817"/>
      <c r="AZ1311" s="817"/>
      <c r="BA1311" s="817"/>
      <c r="BB1311" s="818"/>
    </row>
    <row r="1312" spans="1:55" ht="12.6" customHeight="1">
      <c r="A1312" s="146" t="s">
        <v>1825</v>
      </c>
      <c r="B1312" s="117"/>
      <c r="C1312" s="117"/>
      <c r="D1312" s="117"/>
      <c r="E1312" s="117"/>
      <c r="F1312" s="117"/>
      <c r="G1312" s="117"/>
      <c r="H1312" s="117"/>
      <c r="I1312" s="117"/>
      <c r="J1312" s="117"/>
      <c r="K1312" s="117"/>
      <c r="L1312" s="118"/>
      <c r="M1312" s="843"/>
      <c r="N1312" s="843"/>
      <c r="O1312" s="843"/>
      <c r="P1312" s="843"/>
      <c r="Q1312" s="843"/>
      <c r="R1312" s="843"/>
      <c r="S1312" s="843"/>
      <c r="T1312" s="843"/>
      <c r="U1312" s="843"/>
      <c r="V1312" s="843"/>
      <c r="W1312" s="843"/>
      <c r="X1312" s="843"/>
      <c r="Y1312" s="843"/>
      <c r="Z1312" s="843"/>
      <c r="AA1312" s="843"/>
      <c r="AB1312" s="843"/>
      <c r="AC1312" s="843"/>
      <c r="AD1312" s="843"/>
      <c r="AE1312" s="843"/>
      <c r="AF1312" s="843"/>
      <c r="AG1312" s="843"/>
      <c r="AH1312" s="805"/>
      <c r="AI1312" s="806"/>
      <c r="AJ1312" s="806"/>
      <c r="AK1312" s="806"/>
      <c r="AL1312" s="806"/>
      <c r="AM1312" s="806"/>
      <c r="AN1312" s="807"/>
      <c r="AO1312" s="805"/>
      <c r="AP1312" s="806"/>
      <c r="AQ1312" s="806"/>
      <c r="AR1312" s="806"/>
      <c r="AS1312" s="806"/>
      <c r="AT1312" s="806"/>
      <c r="AU1312" s="806"/>
      <c r="AV1312" s="806"/>
      <c r="AW1312" s="806"/>
      <c r="AX1312" s="806"/>
      <c r="AY1312" s="806"/>
      <c r="AZ1312" s="806"/>
      <c r="BA1312" s="806"/>
      <c r="BB1312" s="807"/>
    </row>
    <row r="1313" spans="1:54" ht="12.6" customHeight="1">
      <c r="A1313" s="140" t="s">
        <v>4847</v>
      </c>
    </row>
    <row r="1314" spans="1:54" ht="15" customHeight="1">
      <c r="A1314" s="588"/>
      <c r="B1314" s="589"/>
      <c r="C1314" s="589"/>
      <c r="D1314" s="589"/>
      <c r="E1314" s="589"/>
      <c r="F1314" s="589"/>
      <c r="G1314" s="589"/>
      <c r="H1314" s="589"/>
      <c r="I1314" s="589"/>
      <c r="J1314" s="589"/>
      <c r="K1314" s="589"/>
      <c r="L1314" s="589"/>
      <c r="M1314" s="589"/>
      <c r="N1314" s="589"/>
      <c r="O1314" s="589"/>
      <c r="P1314" s="589"/>
      <c r="Q1314" s="589"/>
      <c r="R1314" s="589"/>
      <c r="S1314" s="589"/>
      <c r="T1314" s="589"/>
      <c r="U1314" s="589"/>
      <c r="V1314" s="589"/>
      <c r="W1314" s="589"/>
      <c r="X1314" s="589"/>
      <c r="Y1314" s="589"/>
      <c r="Z1314" s="589"/>
      <c r="AA1314" s="589"/>
      <c r="AB1314" s="589"/>
      <c r="AC1314" s="589"/>
      <c r="AD1314" s="589"/>
      <c r="AE1314" s="589"/>
      <c r="AF1314" s="589"/>
      <c r="AG1314" s="589"/>
      <c r="AH1314" s="589"/>
      <c r="AI1314" s="589"/>
      <c r="AJ1314" s="589"/>
      <c r="AK1314" s="589"/>
      <c r="AL1314" s="589"/>
      <c r="AM1314" s="589"/>
      <c r="AN1314" s="589"/>
      <c r="AO1314" s="589"/>
      <c r="AP1314" s="589"/>
      <c r="AQ1314" s="589"/>
      <c r="AR1314" s="589"/>
      <c r="AS1314" s="589"/>
      <c r="AT1314" s="589"/>
      <c r="AU1314" s="589"/>
      <c r="AV1314" s="589"/>
      <c r="AW1314" s="589"/>
      <c r="AX1314" s="589"/>
      <c r="AY1314" s="367"/>
      <c r="AZ1314" s="367"/>
      <c r="BA1314" s="367"/>
      <c r="BB1314" s="367"/>
    </row>
    <row r="1315" spans="1:54" ht="15" customHeight="1">
      <c r="A1315" s="590"/>
      <c r="B1315" s="591"/>
      <c r="C1315" s="591"/>
      <c r="D1315" s="591"/>
      <c r="E1315" s="591"/>
      <c r="F1315" s="591"/>
      <c r="G1315" s="591"/>
      <c r="H1315" s="591"/>
      <c r="I1315" s="591"/>
      <c r="J1315" s="591"/>
      <c r="K1315" s="591"/>
      <c r="L1315" s="591"/>
      <c r="M1315" s="591"/>
      <c r="N1315" s="591"/>
      <c r="O1315" s="591"/>
      <c r="P1315" s="591"/>
      <c r="Q1315" s="591"/>
      <c r="R1315" s="591"/>
      <c r="S1315" s="591"/>
      <c r="T1315" s="591"/>
      <c r="U1315" s="591"/>
      <c r="V1315" s="591"/>
      <c r="W1315" s="591"/>
      <c r="X1315" s="591"/>
      <c r="Y1315" s="591"/>
      <c r="Z1315" s="591"/>
      <c r="AA1315" s="591"/>
      <c r="AB1315" s="591"/>
      <c r="AC1315" s="591"/>
      <c r="AD1315" s="591"/>
      <c r="AE1315" s="591"/>
      <c r="AF1315" s="591"/>
      <c r="AG1315" s="591"/>
      <c r="AH1315" s="591"/>
      <c r="AI1315" s="591"/>
      <c r="AJ1315" s="591"/>
      <c r="AK1315" s="591"/>
      <c r="AL1315" s="591"/>
      <c r="AM1315" s="591"/>
      <c r="AN1315" s="591"/>
      <c r="AO1315" s="591"/>
      <c r="AP1315" s="591"/>
      <c r="AQ1315" s="591"/>
      <c r="AR1315" s="591"/>
      <c r="AS1315" s="591"/>
      <c r="AT1315" s="591"/>
      <c r="AU1315" s="591"/>
      <c r="AV1315" s="591"/>
      <c r="AW1315" s="591"/>
      <c r="AX1315" s="591"/>
      <c r="AY1315" s="367"/>
      <c r="AZ1315" s="367"/>
      <c r="BA1315" s="367"/>
      <c r="BB1315" s="367"/>
    </row>
    <row r="1316" spans="1:54" ht="30" customHeight="1">
      <c r="A1316" s="556" t="s">
        <v>4952</v>
      </c>
      <c r="B1316" s="556"/>
      <c r="C1316" s="556"/>
      <c r="D1316" s="556"/>
      <c r="E1316" s="556"/>
      <c r="F1316" s="556"/>
      <c r="G1316" s="556"/>
      <c r="H1316" s="556"/>
      <c r="I1316" s="556"/>
      <c r="J1316" s="556"/>
      <c r="K1316" s="556"/>
      <c r="L1316" s="556"/>
      <c r="M1316" s="556"/>
      <c r="N1316" s="556"/>
      <c r="O1316" s="556"/>
      <c r="P1316" s="556"/>
      <c r="Q1316" s="556"/>
      <c r="R1316" s="556"/>
      <c r="S1316" s="556"/>
      <c r="T1316" s="556"/>
      <c r="U1316" s="556"/>
      <c r="V1316" s="556"/>
      <c r="W1316" s="556"/>
      <c r="X1316" s="556"/>
      <c r="Y1316" s="556"/>
      <c r="Z1316" s="556"/>
      <c r="AA1316" s="556"/>
      <c r="AB1316" s="556"/>
      <c r="AC1316" s="556"/>
      <c r="AD1316" s="556"/>
      <c r="AE1316" s="556"/>
      <c r="AF1316" s="556"/>
      <c r="AG1316" s="556"/>
      <c r="AH1316" s="556"/>
      <c r="AI1316" s="556"/>
      <c r="AJ1316" s="556"/>
      <c r="AK1316" s="556"/>
      <c r="AL1316" s="556"/>
      <c r="AM1316" s="556"/>
      <c r="AN1316" s="556"/>
      <c r="AO1316" s="556"/>
      <c r="AP1316" s="556"/>
      <c r="AQ1316" s="556"/>
      <c r="AR1316" s="556"/>
      <c r="AS1316" s="556"/>
      <c r="AT1316" s="556"/>
      <c r="AU1316" s="556"/>
      <c r="AV1316" s="556"/>
      <c r="AW1316" s="556"/>
      <c r="AX1316" s="556"/>
      <c r="AY1316" s="556"/>
      <c r="AZ1316" s="556"/>
      <c r="BA1316" s="556"/>
      <c r="BB1316" s="198"/>
    </row>
    <row r="1317" spans="1:54" ht="30.75" customHeight="1">
      <c r="A1317" s="778" t="s">
        <v>1253</v>
      </c>
      <c r="B1317" s="779"/>
      <c r="C1317" s="779"/>
      <c r="D1317" s="779"/>
      <c r="E1317" s="779"/>
      <c r="F1317" s="779"/>
      <c r="G1317" s="779"/>
      <c r="H1317" s="779"/>
      <c r="I1317" s="779"/>
      <c r="J1317" s="779"/>
      <c r="K1317" s="779"/>
      <c r="L1317" s="779"/>
      <c r="M1317" s="779"/>
      <c r="N1317" s="779"/>
      <c r="O1317" s="779"/>
      <c r="P1317" s="779"/>
      <c r="Q1317" s="779"/>
      <c r="R1317" s="779"/>
      <c r="S1317" s="779"/>
      <c r="T1317" s="779"/>
      <c r="U1317" s="779"/>
      <c r="V1317" s="779"/>
      <c r="W1317" s="779"/>
      <c r="X1317" s="779"/>
      <c r="Y1317" s="779"/>
      <c r="Z1317" s="779"/>
      <c r="AA1317" s="779"/>
      <c r="AB1317" s="779"/>
      <c r="AC1317" s="779"/>
      <c r="AD1317" s="779"/>
      <c r="AE1317" s="780"/>
      <c r="AF1317" s="781" t="s">
        <v>1254</v>
      </c>
      <c r="AG1317" s="782"/>
      <c r="AH1317" s="782"/>
      <c r="AI1317" s="782"/>
      <c r="AJ1317" s="782"/>
      <c r="AK1317" s="782"/>
      <c r="AL1317" s="782"/>
      <c r="AM1317" s="782"/>
      <c r="AN1317" s="783"/>
      <c r="AO1317" s="782" t="s">
        <v>1268</v>
      </c>
      <c r="AP1317" s="782"/>
      <c r="AQ1317" s="782"/>
      <c r="AR1317" s="782"/>
      <c r="AS1317" s="782"/>
      <c r="AT1317" s="782"/>
      <c r="AU1317" s="782"/>
      <c r="AV1317" s="782"/>
      <c r="AW1317" s="782"/>
      <c r="AX1317" s="782"/>
      <c r="AY1317" s="782"/>
      <c r="AZ1317" s="782"/>
      <c r="BA1317" s="782"/>
      <c r="BB1317" s="783"/>
    </row>
    <row r="1318" spans="1:54" ht="15" customHeight="1">
      <c r="A1318" s="840" t="s">
        <v>1826</v>
      </c>
      <c r="B1318" s="841"/>
      <c r="C1318" s="841"/>
      <c r="D1318" s="841"/>
      <c r="E1318" s="841"/>
      <c r="F1318" s="841"/>
      <c r="G1318" s="841"/>
      <c r="H1318" s="841"/>
      <c r="I1318" s="841"/>
      <c r="J1318" s="841"/>
      <c r="K1318" s="841"/>
      <c r="L1318" s="841"/>
      <c r="M1318" s="841"/>
      <c r="N1318" s="841"/>
      <c r="O1318" s="841"/>
      <c r="P1318" s="841"/>
      <c r="Q1318" s="841"/>
      <c r="R1318" s="841"/>
      <c r="S1318" s="841"/>
      <c r="T1318" s="841"/>
      <c r="U1318" s="841"/>
      <c r="V1318" s="841"/>
      <c r="W1318" s="841"/>
      <c r="X1318" s="841"/>
      <c r="Y1318" s="841"/>
      <c r="Z1318" s="841"/>
      <c r="AA1318" s="841"/>
      <c r="AB1318" s="841"/>
      <c r="AC1318" s="841"/>
      <c r="AD1318" s="841"/>
      <c r="AE1318" s="842"/>
      <c r="AF1318" s="785"/>
      <c r="AG1318" s="786"/>
      <c r="AH1318" s="786"/>
      <c r="AI1318" s="786"/>
      <c r="AJ1318" s="786"/>
      <c r="AK1318" s="786"/>
      <c r="AL1318" s="786"/>
      <c r="AM1318" s="786"/>
      <c r="AN1318" s="787"/>
      <c r="AO1318" s="786"/>
      <c r="AP1318" s="786"/>
      <c r="AQ1318" s="786"/>
      <c r="AR1318" s="786"/>
      <c r="AS1318" s="786"/>
      <c r="AT1318" s="786"/>
      <c r="AU1318" s="786"/>
      <c r="AV1318" s="786"/>
      <c r="AW1318" s="786"/>
      <c r="AX1318" s="786"/>
      <c r="AY1318" s="786"/>
      <c r="AZ1318" s="786"/>
      <c r="BA1318" s="786"/>
      <c r="BB1318" s="787"/>
    </row>
    <row r="1319" spans="1:54" ht="15" customHeight="1">
      <c r="A1319" s="772"/>
      <c r="B1319" s="773"/>
      <c r="C1319" s="773"/>
      <c r="D1319" s="773"/>
      <c r="E1319" s="773"/>
      <c r="F1319" s="773"/>
      <c r="G1319" s="773"/>
      <c r="H1319" s="773"/>
      <c r="I1319" s="773"/>
      <c r="J1319" s="773"/>
      <c r="K1319" s="773"/>
      <c r="L1319" s="773"/>
      <c r="M1319" s="773"/>
      <c r="N1319" s="773"/>
      <c r="O1319" s="773"/>
      <c r="P1319" s="773"/>
      <c r="Q1319" s="773"/>
      <c r="R1319" s="773"/>
      <c r="S1319" s="773"/>
      <c r="T1319" s="773"/>
      <c r="U1319" s="773"/>
      <c r="V1319" s="773"/>
      <c r="W1319" s="773"/>
      <c r="X1319" s="773"/>
      <c r="Y1319" s="773"/>
      <c r="Z1319" s="773"/>
      <c r="AA1319" s="773"/>
      <c r="AB1319" s="773"/>
      <c r="AC1319" s="773"/>
      <c r="AD1319" s="773"/>
      <c r="AE1319" s="774"/>
      <c r="AF1319" s="785"/>
      <c r="AG1319" s="786"/>
      <c r="AH1319" s="786"/>
      <c r="AI1319" s="786"/>
      <c r="AJ1319" s="786"/>
      <c r="AK1319" s="786"/>
      <c r="AL1319" s="786"/>
      <c r="AM1319" s="786"/>
      <c r="AN1319" s="787"/>
      <c r="AO1319" s="786"/>
      <c r="AP1319" s="786"/>
      <c r="AQ1319" s="786"/>
      <c r="AR1319" s="786"/>
      <c r="AS1319" s="786"/>
      <c r="AT1319" s="786"/>
      <c r="AU1319" s="786"/>
      <c r="AV1319" s="786"/>
      <c r="AW1319" s="786"/>
      <c r="AX1319" s="786"/>
      <c r="AY1319" s="786"/>
      <c r="AZ1319" s="786"/>
      <c r="BA1319" s="786"/>
      <c r="BB1319" s="787"/>
    </row>
    <row r="1320" spans="1:54" ht="15" customHeight="1">
      <c r="A1320" s="772"/>
      <c r="B1320" s="773"/>
      <c r="C1320" s="773"/>
      <c r="D1320" s="773"/>
      <c r="E1320" s="773"/>
      <c r="F1320" s="773"/>
      <c r="G1320" s="773"/>
      <c r="H1320" s="773"/>
      <c r="I1320" s="773"/>
      <c r="J1320" s="773"/>
      <c r="K1320" s="773"/>
      <c r="L1320" s="773"/>
      <c r="M1320" s="773"/>
      <c r="N1320" s="773"/>
      <c r="O1320" s="773"/>
      <c r="P1320" s="773"/>
      <c r="Q1320" s="773"/>
      <c r="R1320" s="773"/>
      <c r="S1320" s="773"/>
      <c r="T1320" s="773"/>
      <c r="U1320" s="773"/>
      <c r="V1320" s="773"/>
      <c r="W1320" s="773"/>
      <c r="X1320" s="773"/>
      <c r="Y1320" s="773"/>
      <c r="Z1320" s="773"/>
      <c r="AA1320" s="773"/>
      <c r="AB1320" s="773"/>
      <c r="AC1320" s="773"/>
      <c r="AD1320" s="773"/>
      <c r="AE1320" s="774"/>
      <c r="AF1320" s="785"/>
      <c r="AG1320" s="786"/>
      <c r="AH1320" s="786"/>
      <c r="AI1320" s="786"/>
      <c r="AJ1320" s="786"/>
      <c r="AK1320" s="786"/>
      <c r="AL1320" s="786"/>
      <c r="AM1320" s="786"/>
      <c r="AN1320" s="787"/>
      <c r="AO1320" s="786"/>
      <c r="AP1320" s="786"/>
      <c r="AQ1320" s="786"/>
      <c r="AR1320" s="786"/>
      <c r="AS1320" s="786"/>
      <c r="AT1320" s="786"/>
      <c r="AU1320" s="786"/>
      <c r="AV1320" s="786"/>
      <c r="AW1320" s="786"/>
      <c r="AX1320" s="786"/>
      <c r="AY1320" s="786"/>
      <c r="AZ1320" s="786"/>
      <c r="BA1320" s="786"/>
      <c r="BB1320" s="787"/>
    </row>
    <row r="1321" spans="1:54" ht="15" customHeight="1">
      <c r="A1321" s="840" t="s">
        <v>1827</v>
      </c>
      <c r="B1321" s="841"/>
      <c r="C1321" s="841"/>
      <c r="D1321" s="841"/>
      <c r="E1321" s="841"/>
      <c r="F1321" s="841"/>
      <c r="G1321" s="841"/>
      <c r="H1321" s="841"/>
      <c r="I1321" s="841"/>
      <c r="J1321" s="841"/>
      <c r="K1321" s="841"/>
      <c r="L1321" s="841"/>
      <c r="M1321" s="841"/>
      <c r="N1321" s="841"/>
      <c r="O1321" s="841"/>
      <c r="P1321" s="841"/>
      <c r="Q1321" s="841"/>
      <c r="R1321" s="841"/>
      <c r="S1321" s="841"/>
      <c r="T1321" s="841"/>
      <c r="U1321" s="841"/>
      <c r="V1321" s="841"/>
      <c r="W1321" s="841"/>
      <c r="X1321" s="841"/>
      <c r="Y1321" s="841"/>
      <c r="Z1321" s="841"/>
      <c r="AA1321" s="841"/>
      <c r="AB1321" s="841"/>
      <c r="AC1321" s="841"/>
      <c r="AD1321" s="841"/>
      <c r="AE1321" s="842"/>
      <c r="AF1321" s="785">
        <v>3486203</v>
      </c>
      <c r="AG1321" s="786"/>
      <c r="AH1321" s="786"/>
      <c r="AI1321" s="786"/>
      <c r="AJ1321" s="786"/>
      <c r="AK1321" s="786"/>
      <c r="AL1321" s="786"/>
      <c r="AM1321" s="786"/>
      <c r="AN1321" s="787"/>
      <c r="AO1321" s="786">
        <v>3006090</v>
      </c>
      <c r="AP1321" s="786"/>
      <c r="AQ1321" s="786"/>
      <c r="AR1321" s="786"/>
      <c r="AS1321" s="786"/>
      <c r="AT1321" s="786"/>
      <c r="AU1321" s="786"/>
      <c r="AV1321" s="786"/>
      <c r="AW1321" s="786"/>
      <c r="AX1321" s="786"/>
      <c r="AY1321" s="786"/>
      <c r="AZ1321" s="786"/>
      <c r="BA1321" s="786"/>
      <c r="BB1321" s="787"/>
    </row>
    <row r="1322" spans="1:54" ht="15" customHeight="1">
      <c r="A1322" s="772" t="s">
        <v>5015</v>
      </c>
      <c r="B1322" s="773"/>
      <c r="C1322" s="773"/>
      <c r="D1322" s="773"/>
      <c r="E1322" s="773"/>
      <c r="F1322" s="773"/>
      <c r="G1322" s="773"/>
      <c r="H1322" s="773"/>
      <c r="I1322" s="773"/>
      <c r="J1322" s="773"/>
      <c r="K1322" s="773"/>
      <c r="L1322" s="773"/>
      <c r="M1322" s="773"/>
      <c r="N1322" s="773"/>
      <c r="O1322" s="773"/>
      <c r="P1322" s="773"/>
      <c r="Q1322" s="773"/>
      <c r="R1322" s="773"/>
      <c r="S1322" s="773"/>
      <c r="T1322" s="773"/>
      <c r="U1322" s="773"/>
      <c r="V1322" s="773"/>
      <c r="W1322" s="773"/>
      <c r="X1322" s="773"/>
      <c r="Y1322" s="773"/>
      <c r="Z1322" s="773"/>
      <c r="AA1322" s="773"/>
      <c r="AB1322" s="773"/>
      <c r="AC1322" s="773"/>
      <c r="AD1322" s="773"/>
      <c r="AE1322" s="774"/>
      <c r="AF1322" s="785">
        <v>1106589</v>
      </c>
      <c r="AG1322" s="786"/>
      <c r="AH1322" s="786"/>
      <c r="AI1322" s="786"/>
      <c r="AJ1322" s="786"/>
      <c r="AK1322" s="786"/>
      <c r="AL1322" s="786"/>
      <c r="AM1322" s="786"/>
      <c r="AN1322" s="787"/>
      <c r="AO1322" s="786">
        <v>1012697</v>
      </c>
      <c r="AP1322" s="786"/>
      <c r="AQ1322" s="786"/>
      <c r="AR1322" s="786"/>
      <c r="AS1322" s="786"/>
      <c r="AT1322" s="786"/>
      <c r="AU1322" s="786"/>
      <c r="AV1322" s="786"/>
      <c r="AW1322" s="786"/>
      <c r="AX1322" s="786"/>
      <c r="AY1322" s="786"/>
      <c r="AZ1322" s="786"/>
      <c r="BA1322" s="786"/>
      <c r="BB1322" s="787"/>
    </row>
    <row r="1323" spans="1:54" ht="15" customHeight="1">
      <c r="A1323" s="772" t="s">
        <v>5020</v>
      </c>
      <c r="B1323" s="773"/>
      <c r="C1323" s="773"/>
      <c r="D1323" s="773"/>
      <c r="E1323" s="773"/>
      <c r="F1323" s="773"/>
      <c r="G1323" s="773"/>
      <c r="H1323" s="773"/>
      <c r="I1323" s="773"/>
      <c r="J1323" s="773"/>
      <c r="K1323" s="773"/>
      <c r="L1323" s="773"/>
      <c r="M1323" s="773"/>
      <c r="N1323" s="773"/>
      <c r="O1323" s="773"/>
      <c r="P1323" s="773"/>
      <c r="Q1323" s="773"/>
      <c r="R1323" s="773"/>
      <c r="S1323" s="773"/>
      <c r="T1323" s="773"/>
      <c r="U1323" s="773"/>
      <c r="V1323" s="773"/>
      <c r="W1323" s="773"/>
      <c r="X1323" s="773"/>
      <c r="Y1323" s="773"/>
      <c r="Z1323" s="773"/>
      <c r="AA1323" s="773"/>
      <c r="AB1323" s="773"/>
      <c r="AC1323" s="773"/>
      <c r="AD1323" s="773"/>
      <c r="AE1323" s="774"/>
      <c r="AF1323" s="785">
        <v>2184810</v>
      </c>
      <c r="AG1323" s="786"/>
      <c r="AH1323" s="786"/>
      <c r="AI1323" s="786"/>
      <c r="AJ1323" s="786"/>
      <c r="AK1323" s="786"/>
      <c r="AL1323" s="786"/>
      <c r="AM1323" s="786"/>
      <c r="AN1323" s="787"/>
      <c r="AO1323" s="786">
        <v>1932706</v>
      </c>
      <c r="AP1323" s="786"/>
      <c r="AQ1323" s="786"/>
      <c r="AR1323" s="786"/>
      <c r="AS1323" s="786"/>
      <c r="AT1323" s="786"/>
      <c r="AU1323" s="786"/>
      <c r="AV1323" s="786"/>
      <c r="AW1323" s="786"/>
      <c r="AX1323" s="786"/>
      <c r="AY1323" s="786"/>
      <c r="AZ1323" s="786"/>
      <c r="BA1323" s="786"/>
      <c r="BB1323" s="787"/>
    </row>
    <row r="1324" spans="1:54" ht="15" customHeight="1">
      <c r="A1324" s="772" t="s">
        <v>5021</v>
      </c>
      <c r="B1324" s="773"/>
      <c r="C1324" s="773"/>
      <c r="D1324" s="773"/>
      <c r="E1324" s="773"/>
      <c r="F1324" s="773"/>
      <c r="G1324" s="773"/>
      <c r="H1324" s="773"/>
      <c r="I1324" s="773"/>
      <c r="J1324" s="773"/>
      <c r="K1324" s="773"/>
      <c r="L1324" s="773"/>
      <c r="M1324" s="773"/>
      <c r="N1324" s="773"/>
      <c r="O1324" s="773"/>
      <c r="P1324" s="773"/>
      <c r="Q1324" s="773"/>
      <c r="R1324" s="773"/>
      <c r="S1324" s="773"/>
      <c r="T1324" s="773"/>
      <c r="U1324" s="773"/>
      <c r="V1324" s="773"/>
      <c r="W1324" s="773"/>
      <c r="X1324" s="773"/>
      <c r="Y1324" s="773"/>
      <c r="Z1324" s="773"/>
      <c r="AA1324" s="773"/>
      <c r="AB1324" s="773"/>
      <c r="AC1324" s="773"/>
      <c r="AD1324" s="773"/>
      <c r="AE1324" s="774"/>
      <c r="AF1324" s="785">
        <v>194804</v>
      </c>
      <c r="AG1324" s="786"/>
      <c r="AH1324" s="786"/>
      <c r="AI1324" s="786"/>
      <c r="AJ1324" s="786"/>
      <c r="AK1324" s="786"/>
      <c r="AL1324" s="786"/>
      <c r="AM1324" s="786"/>
      <c r="AN1324" s="787"/>
      <c r="AO1324" s="786">
        <v>60687</v>
      </c>
      <c r="AP1324" s="786"/>
      <c r="AQ1324" s="786"/>
      <c r="AR1324" s="786"/>
      <c r="AS1324" s="786"/>
      <c r="AT1324" s="786"/>
      <c r="AU1324" s="786"/>
      <c r="AV1324" s="786"/>
      <c r="AW1324" s="786"/>
      <c r="AX1324" s="786"/>
      <c r="AY1324" s="786"/>
      <c r="AZ1324" s="786"/>
      <c r="BA1324" s="786"/>
      <c r="BB1324" s="787"/>
    </row>
    <row r="1325" spans="1:54" ht="15" customHeight="1">
      <c r="A1325" s="840" t="s">
        <v>1828</v>
      </c>
      <c r="B1325" s="841"/>
      <c r="C1325" s="841"/>
      <c r="D1325" s="841"/>
      <c r="E1325" s="841"/>
      <c r="F1325" s="841"/>
      <c r="G1325" s="841"/>
      <c r="H1325" s="841"/>
      <c r="I1325" s="841"/>
      <c r="J1325" s="841"/>
      <c r="K1325" s="841"/>
      <c r="L1325" s="841"/>
      <c r="M1325" s="841"/>
      <c r="N1325" s="841"/>
      <c r="O1325" s="841"/>
      <c r="P1325" s="841"/>
      <c r="Q1325" s="841"/>
      <c r="R1325" s="841"/>
      <c r="S1325" s="841"/>
      <c r="T1325" s="841"/>
      <c r="U1325" s="841"/>
      <c r="V1325" s="841"/>
      <c r="W1325" s="841"/>
      <c r="X1325" s="841"/>
      <c r="Y1325" s="841"/>
      <c r="Z1325" s="841"/>
      <c r="AA1325" s="841"/>
      <c r="AB1325" s="841"/>
      <c r="AC1325" s="841"/>
      <c r="AD1325" s="841"/>
      <c r="AE1325" s="842"/>
      <c r="AF1325" s="785">
        <v>11165</v>
      </c>
      <c r="AG1325" s="786"/>
      <c r="AH1325" s="786"/>
      <c r="AI1325" s="786"/>
      <c r="AJ1325" s="786"/>
      <c r="AK1325" s="786"/>
      <c r="AL1325" s="786"/>
      <c r="AM1325" s="786"/>
      <c r="AN1325" s="787"/>
      <c r="AO1325" s="786">
        <v>11916</v>
      </c>
      <c r="AP1325" s="786"/>
      <c r="AQ1325" s="786"/>
      <c r="AR1325" s="786"/>
      <c r="AS1325" s="786"/>
      <c r="AT1325" s="786"/>
      <c r="AU1325" s="786"/>
      <c r="AV1325" s="786"/>
      <c r="AW1325" s="786"/>
      <c r="AX1325" s="786"/>
      <c r="AY1325" s="786"/>
      <c r="AZ1325" s="786"/>
      <c r="BA1325" s="786"/>
      <c r="BB1325" s="787"/>
    </row>
    <row r="1326" spans="1:54" ht="15" customHeight="1">
      <c r="A1326" s="772" t="s">
        <v>1829</v>
      </c>
      <c r="B1326" s="773"/>
      <c r="C1326" s="773"/>
      <c r="D1326" s="773"/>
      <c r="E1326" s="773"/>
      <c r="F1326" s="773"/>
      <c r="G1326" s="773"/>
      <c r="H1326" s="773"/>
      <c r="I1326" s="773"/>
      <c r="J1326" s="773"/>
      <c r="K1326" s="773"/>
      <c r="L1326" s="773"/>
      <c r="M1326" s="773"/>
      <c r="N1326" s="773"/>
      <c r="O1326" s="773"/>
      <c r="P1326" s="773"/>
      <c r="Q1326" s="773"/>
      <c r="R1326" s="773"/>
      <c r="S1326" s="773"/>
      <c r="T1326" s="773"/>
      <c r="U1326" s="773"/>
      <c r="V1326" s="773"/>
      <c r="W1326" s="773"/>
      <c r="X1326" s="773"/>
      <c r="Y1326" s="773"/>
      <c r="Z1326" s="773"/>
      <c r="AA1326" s="773"/>
      <c r="AB1326" s="773"/>
      <c r="AC1326" s="773"/>
      <c r="AD1326" s="773"/>
      <c r="AE1326" s="774"/>
      <c r="AF1326" s="785" t="e">
        <f>#REF!</f>
        <v>#REF!</v>
      </c>
      <c r="AG1326" s="786"/>
      <c r="AH1326" s="786"/>
      <c r="AI1326" s="786"/>
      <c r="AJ1326" s="786"/>
      <c r="AK1326" s="786"/>
      <c r="AL1326" s="786"/>
      <c r="AM1326" s="786"/>
      <c r="AN1326" s="787"/>
      <c r="AO1326" s="786">
        <v>0</v>
      </c>
      <c r="AP1326" s="786"/>
      <c r="AQ1326" s="786"/>
      <c r="AR1326" s="786"/>
      <c r="AS1326" s="786"/>
      <c r="AT1326" s="786"/>
      <c r="AU1326" s="786"/>
      <c r="AV1326" s="786"/>
      <c r="AW1326" s="786"/>
      <c r="AX1326" s="786"/>
      <c r="AY1326" s="786"/>
      <c r="AZ1326" s="786"/>
      <c r="BA1326" s="786"/>
      <c r="BB1326" s="787"/>
    </row>
    <row r="1327" spans="1:54" ht="15" customHeight="1">
      <c r="A1327" s="772" t="s">
        <v>1830</v>
      </c>
      <c r="B1327" s="773"/>
      <c r="C1327" s="773"/>
      <c r="D1327" s="773"/>
      <c r="E1327" s="773"/>
      <c r="F1327" s="773"/>
      <c r="G1327" s="773"/>
      <c r="H1327" s="773"/>
      <c r="I1327" s="773"/>
      <c r="J1327" s="773"/>
      <c r="K1327" s="773"/>
      <c r="L1327" s="773"/>
      <c r="M1327" s="773"/>
      <c r="N1327" s="773"/>
      <c r="O1327" s="773"/>
      <c r="P1327" s="773"/>
      <c r="Q1327" s="773"/>
      <c r="R1327" s="773"/>
      <c r="S1327" s="773"/>
      <c r="T1327" s="773"/>
      <c r="U1327" s="773"/>
      <c r="V1327" s="773"/>
      <c r="W1327" s="773"/>
      <c r="X1327" s="773"/>
      <c r="Y1327" s="773"/>
      <c r="Z1327" s="773"/>
      <c r="AA1327" s="773"/>
      <c r="AB1327" s="773"/>
      <c r="AC1327" s="773"/>
      <c r="AD1327" s="773"/>
      <c r="AE1327" s="774"/>
      <c r="AF1327" s="785">
        <v>0</v>
      </c>
      <c r="AG1327" s="786"/>
      <c r="AH1327" s="786"/>
      <c r="AI1327" s="786"/>
      <c r="AJ1327" s="786"/>
      <c r="AK1327" s="786"/>
      <c r="AL1327" s="786"/>
      <c r="AM1327" s="786"/>
      <c r="AN1327" s="787"/>
      <c r="AO1327" s="786">
        <v>0</v>
      </c>
      <c r="AP1327" s="786"/>
      <c r="AQ1327" s="786"/>
      <c r="AR1327" s="786"/>
      <c r="AS1327" s="786"/>
      <c r="AT1327" s="786"/>
      <c r="AU1327" s="786"/>
      <c r="AV1327" s="786"/>
      <c r="AW1327" s="786"/>
      <c r="AX1327" s="786"/>
      <c r="AY1327" s="786"/>
      <c r="AZ1327" s="786"/>
      <c r="BA1327" s="786"/>
      <c r="BB1327" s="787"/>
    </row>
    <row r="1328" spans="1:54" ht="15" customHeight="1">
      <c r="A1328" s="772" t="s">
        <v>1831</v>
      </c>
      <c r="B1328" s="773"/>
      <c r="C1328" s="773"/>
      <c r="D1328" s="773"/>
      <c r="E1328" s="773"/>
      <c r="F1328" s="773"/>
      <c r="G1328" s="773"/>
      <c r="H1328" s="773"/>
      <c r="I1328" s="773"/>
      <c r="J1328" s="773"/>
      <c r="K1328" s="773"/>
      <c r="L1328" s="773"/>
      <c r="M1328" s="773"/>
      <c r="N1328" s="773"/>
      <c r="O1328" s="773"/>
      <c r="P1328" s="773"/>
      <c r="Q1328" s="773"/>
      <c r="R1328" s="773"/>
      <c r="S1328" s="773"/>
      <c r="T1328" s="773"/>
      <c r="U1328" s="773"/>
      <c r="V1328" s="773"/>
      <c r="W1328" s="773"/>
      <c r="X1328" s="773"/>
      <c r="Y1328" s="773"/>
      <c r="Z1328" s="773"/>
      <c r="AA1328" s="773"/>
      <c r="AB1328" s="773"/>
      <c r="AC1328" s="773"/>
      <c r="AD1328" s="773"/>
      <c r="AE1328" s="774"/>
      <c r="AF1328" s="785"/>
      <c r="AG1328" s="786"/>
      <c r="AH1328" s="786"/>
      <c r="AI1328" s="786"/>
      <c r="AJ1328" s="786"/>
      <c r="AK1328" s="786"/>
      <c r="AL1328" s="786"/>
      <c r="AM1328" s="786"/>
      <c r="AN1328" s="787"/>
      <c r="AO1328" s="786"/>
      <c r="AP1328" s="786"/>
      <c r="AQ1328" s="786"/>
      <c r="AR1328" s="786"/>
      <c r="AS1328" s="786"/>
      <c r="AT1328" s="786"/>
      <c r="AU1328" s="786"/>
      <c r="AV1328" s="786"/>
      <c r="AW1328" s="786"/>
      <c r="AX1328" s="786"/>
      <c r="AY1328" s="786"/>
      <c r="AZ1328" s="786"/>
      <c r="BA1328" s="786"/>
      <c r="BB1328" s="787"/>
    </row>
    <row r="1329" spans="1:54" ht="15" customHeight="1">
      <c r="A1329" s="772"/>
      <c r="B1329" s="773"/>
      <c r="C1329" s="773"/>
      <c r="D1329" s="773"/>
      <c r="E1329" s="773"/>
      <c r="F1329" s="773"/>
      <c r="G1329" s="773"/>
      <c r="H1329" s="773"/>
      <c r="I1329" s="773"/>
      <c r="J1329" s="773"/>
      <c r="K1329" s="773"/>
      <c r="L1329" s="773"/>
      <c r="M1329" s="773"/>
      <c r="N1329" s="773"/>
      <c r="O1329" s="773"/>
      <c r="P1329" s="773"/>
      <c r="Q1329" s="773"/>
      <c r="R1329" s="773"/>
      <c r="S1329" s="773"/>
      <c r="T1329" s="773"/>
      <c r="U1329" s="773"/>
      <c r="V1329" s="773"/>
      <c r="W1329" s="773"/>
      <c r="X1329" s="773"/>
      <c r="Y1329" s="773"/>
      <c r="Z1329" s="773"/>
      <c r="AA1329" s="773"/>
      <c r="AB1329" s="773"/>
      <c r="AC1329" s="773"/>
      <c r="AD1329" s="773"/>
      <c r="AE1329" s="774"/>
      <c r="AF1329" s="785"/>
      <c r="AG1329" s="786"/>
      <c r="AH1329" s="786"/>
      <c r="AI1329" s="786"/>
      <c r="AJ1329" s="786"/>
      <c r="AK1329" s="786"/>
      <c r="AL1329" s="786"/>
      <c r="AM1329" s="786"/>
      <c r="AN1329" s="787"/>
      <c r="AO1329" s="786"/>
      <c r="AP1329" s="786"/>
      <c r="AQ1329" s="786"/>
      <c r="AR1329" s="786"/>
      <c r="AS1329" s="786"/>
      <c r="AT1329" s="786"/>
      <c r="AU1329" s="786"/>
      <c r="AV1329" s="786"/>
      <c r="AW1329" s="786"/>
      <c r="AX1329" s="786"/>
      <c r="AY1329" s="786"/>
      <c r="AZ1329" s="786"/>
      <c r="BA1329" s="786"/>
      <c r="BB1329" s="787"/>
    </row>
    <row r="1330" spans="1:54" ht="15" customHeight="1">
      <c r="A1330" s="772"/>
      <c r="B1330" s="773"/>
      <c r="C1330" s="773"/>
      <c r="D1330" s="773"/>
      <c r="E1330" s="773"/>
      <c r="F1330" s="773"/>
      <c r="G1330" s="773"/>
      <c r="H1330" s="773"/>
      <c r="I1330" s="773"/>
      <c r="J1330" s="773"/>
      <c r="K1330" s="773"/>
      <c r="L1330" s="773"/>
      <c r="M1330" s="773"/>
      <c r="N1330" s="773"/>
      <c r="O1330" s="773"/>
      <c r="P1330" s="773"/>
      <c r="Q1330" s="773"/>
      <c r="R1330" s="773"/>
      <c r="S1330" s="773"/>
      <c r="T1330" s="773"/>
      <c r="U1330" s="773"/>
      <c r="V1330" s="773"/>
      <c r="W1330" s="773"/>
      <c r="X1330" s="773"/>
      <c r="Y1330" s="773"/>
      <c r="Z1330" s="773"/>
      <c r="AA1330" s="773"/>
      <c r="AB1330" s="773"/>
      <c r="AC1330" s="773"/>
      <c r="AD1330" s="773"/>
      <c r="AE1330" s="774"/>
      <c r="AF1330" s="785"/>
      <c r="AG1330" s="786"/>
      <c r="AH1330" s="786"/>
      <c r="AI1330" s="786"/>
      <c r="AJ1330" s="786"/>
      <c r="AK1330" s="786"/>
      <c r="AL1330" s="786"/>
      <c r="AM1330" s="786"/>
      <c r="AN1330" s="787"/>
      <c r="AO1330" s="786"/>
      <c r="AP1330" s="786"/>
      <c r="AQ1330" s="786"/>
      <c r="AR1330" s="786"/>
      <c r="AS1330" s="786"/>
      <c r="AT1330" s="786"/>
      <c r="AU1330" s="786"/>
      <c r="AV1330" s="786"/>
      <c r="AW1330" s="786"/>
      <c r="AX1330" s="786"/>
      <c r="AY1330" s="786"/>
      <c r="AZ1330" s="786"/>
      <c r="BA1330" s="786"/>
      <c r="BB1330" s="787"/>
    </row>
    <row r="1331" spans="1:54" ht="15" customHeight="1">
      <c r="A1331" s="772"/>
      <c r="B1331" s="773"/>
      <c r="C1331" s="773"/>
      <c r="D1331" s="773"/>
      <c r="E1331" s="773"/>
      <c r="F1331" s="773"/>
      <c r="G1331" s="773"/>
      <c r="H1331" s="773"/>
      <c r="I1331" s="773"/>
      <c r="J1331" s="773"/>
      <c r="K1331" s="773"/>
      <c r="L1331" s="773"/>
      <c r="M1331" s="773"/>
      <c r="N1331" s="773"/>
      <c r="O1331" s="773"/>
      <c r="P1331" s="773"/>
      <c r="Q1331" s="773"/>
      <c r="R1331" s="773"/>
      <c r="S1331" s="773"/>
      <c r="T1331" s="773"/>
      <c r="U1331" s="773"/>
      <c r="V1331" s="773"/>
      <c r="W1331" s="773"/>
      <c r="X1331" s="773"/>
      <c r="Y1331" s="773"/>
      <c r="Z1331" s="773"/>
      <c r="AA1331" s="773"/>
      <c r="AB1331" s="773"/>
      <c r="AC1331" s="773"/>
      <c r="AD1331" s="773"/>
      <c r="AE1331" s="774"/>
      <c r="AF1331" s="785"/>
      <c r="AG1331" s="786"/>
      <c r="AH1331" s="786"/>
      <c r="AI1331" s="786"/>
      <c r="AJ1331" s="786"/>
      <c r="AK1331" s="786"/>
      <c r="AL1331" s="786"/>
      <c r="AM1331" s="786"/>
      <c r="AN1331" s="787"/>
      <c r="AO1331" s="786"/>
      <c r="AP1331" s="786"/>
      <c r="AQ1331" s="786"/>
      <c r="AR1331" s="786"/>
      <c r="AS1331" s="786"/>
      <c r="AT1331" s="786"/>
      <c r="AU1331" s="786"/>
      <c r="AV1331" s="786"/>
      <c r="AW1331" s="786"/>
      <c r="AX1331" s="786"/>
      <c r="AY1331" s="786"/>
      <c r="AZ1331" s="786"/>
      <c r="BA1331" s="786"/>
      <c r="BB1331" s="787"/>
    </row>
    <row r="1332" spans="1:54" ht="15" customHeight="1">
      <c r="A1332" s="840"/>
      <c r="B1332" s="841"/>
      <c r="C1332" s="841"/>
      <c r="D1332" s="841"/>
      <c r="E1332" s="841"/>
      <c r="F1332" s="841"/>
      <c r="G1332" s="841"/>
      <c r="H1332" s="841"/>
      <c r="I1332" s="841"/>
      <c r="J1332" s="841"/>
      <c r="K1332" s="841"/>
      <c r="L1332" s="841"/>
      <c r="M1332" s="841"/>
      <c r="N1332" s="841"/>
      <c r="O1332" s="841"/>
      <c r="P1332" s="841"/>
      <c r="Q1332" s="841"/>
      <c r="R1332" s="841"/>
      <c r="S1332" s="841"/>
      <c r="T1332" s="841"/>
      <c r="U1332" s="841"/>
      <c r="V1332" s="841"/>
      <c r="W1332" s="841"/>
      <c r="X1332" s="841"/>
      <c r="Y1332" s="841"/>
      <c r="Z1332" s="841"/>
      <c r="AA1332" s="841"/>
      <c r="AB1332" s="841"/>
      <c r="AC1332" s="841"/>
      <c r="AD1332" s="841"/>
      <c r="AE1332" s="842"/>
      <c r="AF1332" s="785"/>
      <c r="AG1332" s="786"/>
      <c r="AH1332" s="786"/>
      <c r="AI1332" s="786"/>
      <c r="AJ1332" s="786"/>
      <c r="AK1332" s="786"/>
      <c r="AL1332" s="786"/>
      <c r="AM1332" s="786"/>
      <c r="AN1332" s="787"/>
      <c r="AO1332" s="786"/>
      <c r="AP1332" s="786"/>
      <c r="AQ1332" s="786"/>
      <c r="AR1332" s="786"/>
      <c r="AS1332" s="786"/>
      <c r="AT1332" s="786"/>
      <c r="AU1332" s="786"/>
      <c r="AV1332" s="786"/>
      <c r="AW1332" s="786"/>
      <c r="AX1332" s="786"/>
      <c r="AY1332" s="786"/>
      <c r="AZ1332" s="786"/>
      <c r="BA1332" s="786"/>
      <c r="BB1332" s="787"/>
    </row>
    <row r="1333" spans="1:54" ht="15" customHeight="1">
      <c r="A1333" s="772"/>
      <c r="B1333" s="773"/>
      <c r="C1333" s="773"/>
      <c r="D1333" s="773"/>
      <c r="E1333" s="773"/>
      <c r="F1333" s="773"/>
      <c r="G1333" s="773"/>
      <c r="H1333" s="773"/>
      <c r="I1333" s="773"/>
      <c r="J1333" s="773"/>
      <c r="K1333" s="773"/>
      <c r="L1333" s="773"/>
      <c r="M1333" s="773"/>
      <c r="N1333" s="773"/>
      <c r="O1333" s="773"/>
      <c r="P1333" s="773"/>
      <c r="Q1333" s="773"/>
      <c r="R1333" s="773"/>
      <c r="S1333" s="773"/>
      <c r="T1333" s="773"/>
      <c r="U1333" s="773"/>
      <c r="V1333" s="773"/>
      <c r="W1333" s="773"/>
      <c r="X1333" s="773"/>
      <c r="Y1333" s="773"/>
      <c r="Z1333" s="773"/>
      <c r="AA1333" s="773"/>
      <c r="AB1333" s="773"/>
      <c r="AC1333" s="773"/>
      <c r="AD1333" s="773"/>
      <c r="AE1333" s="774"/>
      <c r="AF1333" s="785"/>
      <c r="AG1333" s="786"/>
      <c r="AH1333" s="786"/>
      <c r="AI1333" s="786"/>
      <c r="AJ1333" s="786"/>
      <c r="AK1333" s="786"/>
      <c r="AL1333" s="786"/>
      <c r="AM1333" s="786"/>
      <c r="AN1333" s="787"/>
      <c r="AO1333" s="786"/>
      <c r="AP1333" s="786"/>
      <c r="AQ1333" s="786"/>
      <c r="AR1333" s="786"/>
      <c r="AS1333" s="786"/>
      <c r="AT1333" s="786"/>
      <c r="AU1333" s="786"/>
      <c r="AV1333" s="786"/>
      <c r="AW1333" s="786"/>
      <c r="AX1333" s="786"/>
      <c r="AY1333" s="786"/>
      <c r="AZ1333" s="786"/>
      <c r="BA1333" s="786"/>
      <c r="BB1333" s="787"/>
    </row>
    <row r="1334" spans="1:54" ht="15" customHeight="1">
      <c r="A1334" s="772"/>
      <c r="B1334" s="773"/>
      <c r="C1334" s="773"/>
      <c r="D1334" s="773"/>
      <c r="E1334" s="773"/>
      <c r="F1334" s="773"/>
      <c r="G1334" s="773"/>
      <c r="H1334" s="773"/>
      <c r="I1334" s="773"/>
      <c r="J1334" s="773"/>
      <c r="K1334" s="773"/>
      <c r="L1334" s="773"/>
      <c r="M1334" s="773"/>
      <c r="N1334" s="773"/>
      <c r="O1334" s="773"/>
      <c r="P1334" s="773"/>
      <c r="Q1334" s="773"/>
      <c r="R1334" s="773"/>
      <c r="S1334" s="773"/>
      <c r="T1334" s="773"/>
      <c r="U1334" s="773"/>
      <c r="V1334" s="773"/>
      <c r="W1334" s="773"/>
      <c r="X1334" s="773"/>
      <c r="Y1334" s="773"/>
      <c r="Z1334" s="773"/>
      <c r="AA1334" s="773"/>
      <c r="AB1334" s="773"/>
      <c r="AC1334" s="773"/>
      <c r="AD1334" s="773"/>
      <c r="AE1334" s="774"/>
      <c r="AF1334" s="785"/>
      <c r="AG1334" s="786"/>
      <c r="AH1334" s="786"/>
      <c r="AI1334" s="786"/>
      <c r="AJ1334" s="786"/>
      <c r="AK1334" s="786"/>
      <c r="AL1334" s="786"/>
      <c r="AM1334" s="786"/>
      <c r="AN1334" s="787"/>
      <c r="AO1334" s="786"/>
      <c r="AP1334" s="786"/>
      <c r="AQ1334" s="786"/>
      <c r="AR1334" s="786"/>
      <c r="AS1334" s="786"/>
      <c r="AT1334" s="786"/>
      <c r="AU1334" s="786"/>
      <c r="AV1334" s="786"/>
      <c r="AW1334" s="786"/>
      <c r="AX1334" s="786"/>
      <c r="AY1334" s="786"/>
      <c r="AZ1334" s="786"/>
      <c r="BA1334" s="786"/>
      <c r="BB1334" s="787"/>
    </row>
    <row r="1335" spans="1:54" ht="11.25" customHeight="1">
      <c r="A1335" s="140" t="s">
        <v>4876</v>
      </c>
    </row>
    <row r="1336" spans="1:54" ht="15" customHeight="1">
      <c r="A1336" s="588"/>
      <c r="B1336" s="589"/>
      <c r="C1336" s="589"/>
      <c r="D1336" s="589"/>
      <c r="E1336" s="589"/>
      <c r="F1336" s="589"/>
      <c r="G1336" s="589"/>
      <c r="H1336" s="589"/>
      <c r="I1336" s="589"/>
      <c r="J1336" s="589"/>
      <c r="K1336" s="589"/>
      <c r="L1336" s="589"/>
      <c r="M1336" s="589"/>
      <c r="N1336" s="589"/>
      <c r="O1336" s="589"/>
      <c r="P1336" s="589"/>
      <c r="Q1336" s="589"/>
      <c r="R1336" s="589"/>
      <c r="S1336" s="589"/>
      <c r="T1336" s="589"/>
      <c r="U1336" s="589"/>
      <c r="V1336" s="589"/>
      <c r="W1336" s="589"/>
      <c r="X1336" s="589"/>
      <c r="Y1336" s="589"/>
      <c r="Z1336" s="589"/>
      <c r="AA1336" s="589"/>
      <c r="AB1336" s="589"/>
      <c r="AC1336" s="589"/>
      <c r="AD1336" s="589"/>
      <c r="AE1336" s="589"/>
      <c r="AF1336" s="589"/>
      <c r="AG1336" s="589"/>
      <c r="AH1336" s="589"/>
      <c r="AI1336" s="589"/>
      <c r="AJ1336" s="589"/>
      <c r="AK1336" s="589"/>
      <c r="AL1336" s="589"/>
      <c r="AM1336" s="589"/>
      <c r="AN1336" s="589"/>
      <c r="AO1336" s="589"/>
      <c r="AP1336" s="589"/>
      <c r="AQ1336" s="589"/>
      <c r="AR1336" s="589"/>
      <c r="AS1336" s="589"/>
      <c r="AT1336" s="589"/>
      <c r="AU1336" s="589"/>
      <c r="AV1336" s="589"/>
      <c r="AW1336" s="589"/>
      <c r="AX1336" s="589"/>
      <c r="AY1336" s="367"/>
      <c r="AZ1336" s="367"/>
      <c r="BA1336" s="367"/>
      <c r="BB1336" s="367"/>
    </row>
    <row r="1337" spans="1:54" ht="15" customHeight="1">
      <c r="A1337" s="590"/>
      <c r="B1337" s="591"/>
      <c r="C1337" s="591"/>
      <c r="D1337" s="591"/>
      <c r="E1337" s="591"/>
      <c r="F1337" s="591"/>
      <c r="G1337" s="591"/>
      <c r="H1337" s="591"/>
      <c r="I1337" s="591"/>
      <c r="J1337" s="591"/>
      <c r="K1337" s="591"/>
      <c r="L1337" s="591"/>
      <c r="M1337" s="591"/>
      <c r="N1337" s="591"/>
      <c r="O1337" s="591"/>
      <c r="P1337" s="591"/>
      <c r="Q1337" s="591"/>
      <c r="R1337" s="591"/>
      <c r="S1337" s="591"/>
      <c r="T1337" s="591"/>
      <c r="U1337" s="591"/>
      <c r="V1337" s="591"/>
      <c r="W1337" s="591"/>
      <c r="X1337" s="591"/>
      <c r="Y1337" s="591"/>
      <c r="Z1337" s="591"/>
      <c r="AA1337" s="591"/>
      <c r="AB1337" s="591"/>
      <c r="AC1337" s="591"/>
      <c r="AD1337" s="591"/>
      <c r="AE1337" s="591"/>
      <c r="AF1337" s="591"/>
      <c r="AG1337" s="591"/>
      <c r="AH1337" s="591"/>
      <c r="AI1337" s="591"/>
      <c r="AJ1337" s="591"/>
      <c r="AK1337" s="591"/>
      <c r="AL1337" s="591"/>
      <c r="AM1337" s="591"/>
      <c r="AN1337" s="591"/>
      <c r="AO1337" s="591"/>
      <c r="AP1337" s="591"/>
      <c r="AQ1337" s="591"/>
      <c r="AR1337" s="591"/>
      <c r="AS1337" s="591"/>
      <c r="AT1337" s="591"/>
      <c r="AU1337" s="591"/>
      <c r="AV1337" s="591"/>
      <c r="AW1337" s="591"/>
      <c r="AX1337" s="591"/>
      <c r="AY1337" s="367"/>
      <c r="AZ1337" s="367"/>
      <c r="BA1337" s="367"/>
      <c r="BB1337" s="367"/>
    </row>
    <row r="1338" spans="1:54" ht="12.6" customHeight="1">
      <c r="A1338" s="140" t="s">
        <v>4953</v>
      </c>
    </row>
    <row r="1339" spans="1:54" ht="12.6" customHeight="1">
      <c r="A1339" s="141"/>
      <c r="B1339" s="142"/>
      <c r="C1339" s="142"/>
      <c r="D1339" s="142"/>
      <c r="E1339" s="142"/>
      <c r="F1339" s="142"/>
      <c r="G1339" s="142"/>
      <c r="H1339" s="142"/>
      <c r="I1339" s="142"/>
      <c r="J1339" s="142"/>
      <c r="K1339" s="142"/>
      <c r="L1339" s="142"/>
      <c r="M1339" s="142"/>
      <c r="N1339" s="142"/>
      <c r="O1339" s="142"/>
      <c r="P1339" s="142"/>
      <c r="Q1339" s="142"/>
      <c r="R1339" s="142"/>
      <c r="S1339" s="142"/>
      <c r="T1339" s="142"/>
      <c r="U1339" s="142"/>
      <c r="V1339" s="142"/>
      <c r="W1339" s="142"/>
      <c r="X1339" s="142"/>
      <c r="Y1339" s="142"/>
      <c r="Z1339" s="142"/>
      <c r="AA1339" s="142"/>
      <c r="AB1339" s="142"/>
      <c r="AC1339" s="142"/>
      <c r="AD1339" s="142"/>
      <c r="AE1339" s="157"/>
      <c r="AF1339" s="141"/>
      <c r="AG1339" s="183"/>
      <c r="AH1339" s="183"/>
      <c r="AI1339" s="183"/>
      <c r="AJ1339" s="183"/>
      <c r="AK1339" s="183"/>
      <c r="AL1339" s="183"/>
      <c r="AM1339" s="183"/>
      <c r="AN1339" s="184"/>
      <c r="AO1339" s="679" t="s">
        <v>1634</v>
      </c>
      <c r="AP1339" s="679"/>
      <c r="AQ1339" s="679"/>
      <c r="AR1339" s="679"/>
      <c r="AS1339" s="679"/>
      <c r="AT1339" s="679"/>
      <c r="AU1339" s="679"/>
      <c r="AV1339" s="679"/>
      <c r="AW1339" s="679"/>
      <c r="AX1339" s="679"/>
      <c r="AY1339" s="679"/>
      <c r="AZ1339" s="679"/>
      <c r="BA1339" s="679"/>
      <c r="BB1339" s="819"/>
    </row>
    <row r="1340" spans="1:54" ht="12.6" customHeight="1">
      <c r="A1340" s="678" t="s">
        <v>1253</v>
      </c>
      <c r="B1340" s="679"/>
      <c r="C1340" s="679"/>
      <c r="D1340" s="679"/>
      <c r="E1340" s="679"/>
      <c r="F1340" s="679"/>
      <c r="G1340" s="679"/>
      <c r="H1340" s="679"/>
      <c r="I1340" s="679"/>
      <c r="J1340" s="679"/>
      <c r="K1340" s="679"/>
      <c r="L1340" s="679"/>
      <c r="M1340" s="679"/>
      <c r="N1340" s="679"/>
      <c r="O1340" s="679"/>
      <c r="P1340" s="679"/>
      <c r="Q1340" s="679"/>
      <c r="R1340" s="679"/>
      <c r="S1340" s="679"/>
      <c r="T1340" s="679"/>
      <c r="U1340" s="679"/>
      <c r="V1340" s="679"/>
      <c r="W1340" s="679"/>
      <c r="X1340" s="679"/>
      <c r="Y1340" s="679"/>
      <c r="Z1340" s="679"/>
      <c r="AA1340" s="679"/>
      <c r="AB1340" s="679"/>
      <c r="AC1340" s="679"/>
      <c r="AD1340" s="679"/>
      <c r="AE1340" s="819"/>
      <c r="AF1340" s="678" t="s">
        <v>1799</v>
      </c>
      <c r="AG1340" s="679"/>
      <c r="AH1340" s="679"/>
      <c r="AI1340" s="679"/>
      <c r="AJ1340" s="679"/>
      <c r="AK1340" s="679"/>
      <c r="AL1340" s="679"/>
      <c r="AM1340" s="679"/>
      <c r="AN1340" s="819"/>
      <c r="AO1340" s="679" t="s">
        <v>1572</v>
      </c>
      <c r="AP1340" s="679"/>
      <c r="AQ1340" s="679"/>
      <c r="AR1340" s="679"/>
      <c r="AS1340" s="679"/>
      <c r="AT1340" s="679"/>
      <c r="AU1340" s="679"/>
      <c r="AV1340" s="679"/>
      <c r="AW1340" s="679"/>
      <c r="AX1340" s="679"/>
      <c r="AY1340" s="679"/>
      <c r="AZ1340" s="679"/>
      <c r="BA1340" s="679"/>
      <c r="BB1340" s="819"/>
    </row>
    <row r="1341" spans="1:54" ht="12.6" customHeight="1">
      <c r="A1341" s="143"/>
      <c r="B1341" s="144"/>
      <c r="C1341" s="144"/>
      <c r="D1341" s="144"/>
      <c r="E1341" s="144"/>
      <c r="F1341" s="144"/>
      <c r="G1341" s="144"/>
      <c r="H1341" s="144"/>
      <c r="I1341" s="144"/>
      <c r="J1341" s="144"/>
      <c r="K1341" s="144"/>
      <c r="L1341" s="144"/>
      <c r="M1341" s="144"/>
      <c r="N1341" s="144"/>
      <c r="O1341" s="144"/>
      <c r="P1341" s="144"/>
      <c r="Q1341" s="144"/>
      <c r="R1341" s="144"/>
      <c r="S1341" s="144"/>
      <c r="T1341" s="144"/>
      <c r="U1341" s="144"/>
      <c r="V1341" s="144"/>
      <c r="W1341" s="144"/>
      <c r="X1341" s="144"/>
      <c r="Y1341" s="144"/>
      <c r="Z1341" s="144"/>
      <c r="AA1341" s="144"/>
      <c r="AB1341" s="144"/>
      <c r="AC1341" s="144"/>
      <c r="AD1341" s="144"/>
      <c r="AE1341" s="158"/>
      <c r="AF1341" s="583" t="s">
        <v>1422</v>
      </c>
      <c r="AG1341" s="584"/>
      <c r="AH1341" s="584"/>
      <c r="AI1341" s="584"/>
      <c r="AJ1341" s="584"/>
      <c r="AK1341" s="584"/>
      <c r="AL1341" s="584"/>
      <c r="AM1341" s="584"/>
      <c r="AN1341" s="585"/>
      <c r="AO1341" s="584" t="s">
        <v>1256</v>
      </c>
      <c r="AP1341" s="584"/>
      <c r="AQ1341" s="584"/>
      <c r="AR1341" s="584"/>
      <c r="AS1341" s="584"/>
      <c r="AT1341" s="584"/>
      <c r="AU1341" s="584"/>
      <c r="AV1341" s="584"/>
      <c r="AW1341" s="584"/>
      <c r="AX1341" s="584"/>
      <c r="AY1341" s="584"/>
      <c r="AZ1341" s="584"/>
      <c r="BA1341" s="584"/>
      <c r="BB1341" s="585"/>
    </row>
    <row r="1342" spans="1:54" ht="12.6" customHeight="1">
      <c r="A1342" s="826" t="s">
        <v>1832</v>
      </c>
      <c r="B1342" s="827"/>
      <c r="C1342" s="827"/>
      <c r="D1342" s="827"/>
      <c r="E1342" s="827"/>
      <c r="F1342" s="827"/>
      <c r="G1342" s="827"/>
      <c r="H1342" s="827"/>
      <c r="I1342" s="827"/>
      <c r="J1342" s="827"/>
      <c r="K1342" s="827"/>
      <c r="L1342" s="827"/>
      <c r="M1342" s="827"/>
      <c r="N1342" s="827"/>
      <c r="O1342" s="827"/>
      <c r="P1342" s="827"/>
      <c r="Q1342" s="827"/>
      <c r="R1342" s="827"/>
      <c r="S1342" s="827"/>
      <c r="T1342" s="827"/>
      <c r="U1342" s="827"/>
      <c r="V1342" s="827"/>
      <c r="W1342" s="827"/>
      <c r="X1342" s="827"/>
      <c r="Y1342" s="827"/>
      <c r="Z1342" s="827"/>
      <c r="AA1342" s="827"/>
      <c r="AB1342" s="827"/>
      <c r="AC1342" s="827"/>
      <c r="AD1342" s="827"/>
      <c r="AE1342" s="828"/>
      <c r="AF1342" s="735">
        <v>3918405</v>
      </c>
      <c r="AG1342" s="736"/>
      <c r="AH1342" s="736"/>
      <c r="AI1342" s="736"/>
      <c r="AJ1342" s="736"/>
      <c r="AK1342" s="736"/>
      <c r="AL1342" s="736"/>
      <c r="AM1342" s="736"/>
      <c r="AN1342" s="737"/>
      <c r="AO1342" s="736">
        <v>3040785</v>
      </c>
      <c r="AP1342" s="736"/>
      <c r="AQ1342" s="736"/>
      <c r="AR1342" s="736"/>
      <c r="AS1342" s="736"/>
      <c r="AT1342" s="736"/>
      <c r="AU1342" s="736"/>
      <c r="AV1342" s="736"/>
      <c r="AW1342" s="736"/>
      <c r="AX1342" s="736"/>
      <c r="AY1342" s="736"/>
      <c r="AZ1342" s="736"/>
      <c r="BA1342" s="736"/>
      <c r="BB1342" s="737"/>
    </row>
    <row r="1343" spans="1:54" ht="12.6" customHeight="1">
      <c r="A1343" s="826" t="s">
        <v>1833</v>
      </c>
      <c r="B1343" s="827"/>
      <c r="C1343" s="827"/>
      <c r="D1343" s="827"/>
      <c r="E1343" s="827"/>
      <c r="F1343" s="827"/>
      <c r="G1343" s="827"/>
      <c r="H1343" s="827"/>
      <c r="I1343" s="827"/>
      <c r="J1343" s="827"/>
      <c r="K1343" s="827"/>
      <c r="L1343" s="827"/>
      <c r="M1343" s="827"/>
      <c r="N1343" s="827"/>
      <c r="O1343" s="827"/>
      <c r="P1343" s="827"/>
      <c r="Q1343" s="827"/>
      <c r="R1343" s="827"/>
      <c r="S1343" s="827"/>
      <c r="T1343" s="827"/>
      <c r="U1343" s="827"/>
      <c r="V1343" s="827"/>
      <c r="W1343" s="827"/>
      <c r="X1343" s="827"/>
      <c r="Y1343" s="827"/>
      <c r="Z1343" s="827"/>
      <c r="AA1343" s="827"/>
      <c r="AB1343" s="827"/>
      <c r="AC1343" s="827"/>
      <c r="AD1343" s="827"/>
      <c r="AE1343" s="828"/>
      <c r="AF1343" s="735">
        <v>189413</v>
      </c>
      <c r="AG1343" s="736"/>
      <c r="AH1343" s="736"/>
      <c r="AI1343" s="736"/>
      <c r="AJ1343" s="736"/>
      <c r="AK1343" s="736"/>
      <c r="AL1343" s="736"/>
      <c r="AM1343" s="736"/>
      <c r="AN1343" s="737"/>
      <c r="AO1343" s="736">
        <v>82911</v>
      </c>
      <c r="AP1343" s="736"/>
      <c r="AQ1343" s="736"/>
      <c r="AR1343" s="736"/>
      <c r="AS1343" s="736"/>
      <c r="AT1343" s="736"/>
      <c r="AU1343" s="736"/>
      <c r="AV1343" s="736"/>
      <c r="AW1343" s="736"/>
      <c r="AX1343" s="736"/>
      <c r="AY1343" s="736"/>
      <c r="AZ1343" s="736"/>
      <c r="BA1343" s="736"/>
      <c r="BB1343" s="737"/>
    </row>
    <row r="1344" spans="1:54" ht="12.6" customHeight="1">
      <c r="A1344" s="826" t="s">
        <v>1834</v>
      </c>
      <c r="B1344" s="827"/>
      <c r="C1344" s="827"/>
      <c r="D1344" s="827"/>
      <c r="E1344" s="827"/>
      <c r="F1344" s="827"/>
      <c r="G1344" s="827"/>
      <c r="H1344" s="827"/>
      <c r="I1344" s="827"/>
      <c r="J1344" s="827"/>
      <c r="K1344" s="827"/>
      <c r="L1344" s="827"/>
      <c r="M1344" s="827"/>
      <c r="N1344" s="827"/>
      <c r="O1344" s="827"/>
      <c r="P1344" s="827"/>
      <c r="Q1344" s="827"/>
      <c r="R1344" s="827"/>
      <c r="S1344" s="827"/>
      <c r="T1344" s="827"/>
      <c r="U1344" s="827"/>
      <c r="V1344" s="827"/>
      <c r="W1344" s="827"/>
      <c r="X1344" s="827"/>
      <c r="Y1344" s="827"/>
      <c r="Z1344" s="827"/>
      <c r="AA1344" s="827"/>
      <c r="AB1344" s="827"/>
      <c r="AC1344" s="827"/>
      <c r="AD1344" s="827"/>
      <c r="AE1344" s="828"/>
      <c r="AF1344" s="735"/>
      <c r="AG1344" s="736"/>
      <c r="AH1344" s="736"/>
      <c r="AI1344" s="736"/>
      <c r="AJ1344" s="736"/>
      <c r="AK1344" s="736"/>
      <c r="AL1344" s="736"/>
      <c r="AM1344" s="736"/>
      <c r="AN1344" s="737"/>
      <c r="AO1344" s="736"/>
      <c r="AP1344" s="736"/>
      <c r="AQ1344" s="736"/>
      <c r="AR1344" s="736"/>
      <c r="AS1344" s="736"/>
      <c r="AT1344" s="736"/>
      <c r="AU1344" s="736"/>
      <c r="AV1344" s="736"/>
      <c r="AW1344" s="736"/>
      <c r="AX1344" s="736"/>
      <c r="AY1344" s="736"/>
      <c r="AZ1344" s="736"/>
      <c r="BA1344" s="736"/>
      <c r="BB1344" s="737"/>
    </row>
    <row r="1345" spans="1:69" ht="12.6" customHeight="1">
      <c r="A1345" s="826" t="s">
        <v>1835</v>
      </c>
      <c r="B1345" s="827"/>
      <c r="C1345" s="827"/>
      <c r="D1345" s="827"/>
      <c r="E1345" s="827"/>
      <c r="F1345" s="827"/>
      <c r="G1345" s="827"/>
      <c r="H1345" s="827"/>
      <c r="I1345" s="827"/>
      <c r="J1345" s="827"/>
      <c r="K1345" s="827"/>
      <c r="L1345" s="827"/>
      <c r="M1345" s="827"/>
      <c r="N1345" s="827"/>
      <c r="O1345" s="827"/>
      <c r="P1345" s="827"/>
      <c r="Q1345" s="827"/>
      <c r="R1345" s="827"/>
      <c r="S1345" s="827"/>
      <c r="T1345" s="827"/>
      <c r="U1345" s="827"/>
      <c r="V1345" s="827"/>
      <c r="W1345" s="827"/>
      <c r="X1345" s="827"/>
      <c r="Y1345" s="827"/>
      <c r="Z1345" s="827"/>
      <c r="AA1345" s="827"/>
      <c r="AB1345" s="827"/>
      <c r="AC1345" s="827"/>
      <c r="AD1345" s="827"/>
      <c r="AE1345" s="828"/>
      <c r="AF1345" s="735">
        <f>'HL KNIHA VYPOC'!$G$355*-1</f>
        <v>0</v>
      </c>
      <c r="AG1345" s="736"/>
      <c r="AH1345" s="736"/>
      <c r="AI1345" s="736"/>
      <c r="AJ1345" s="736"/>
      <c r="AK1345" s="736"/>
      <c r="AL1345" s="736"/>
      <c r="AM1345" s="736"/>
      <c r="AN1345" s="737"/>
      <c r="AO1345" s="736">
        <f>'HL KNIHA VYPOC'!$K$355*-1</f>
        <v>0</v>
      </c>
      <c r="AP1345" s="736"/>
      <c r="AQ1345" s="736"/>
      <c r="AR1345" s="736"/>
      <c r="AS1345" s="736"/>
      <c r="AT1345" s="736"/>
      <c r="AU1345" s="736"/>
      <c r="AV1345" s="736"/>
      <c r="AW1345" s="736"/>
      <c r="AX1345" s="736"/>
      <c r="AY1345" s="736"/>
      <c r="AZ1345" s="736"/>
      <c r="BA1345" s="736"/>
      <c r="BB1345" s="737"/>
    </row>
    <row r="1346" spans="1:69" ht="12.6" customHeight="1">
      <c r="A1346" s="826" t="s">
        <v>1836</v>
      </c>
      <c r="B1346" s="827"/>
      <c r="C1346" s="827"/>
      <c r="D1346" s="827"/>
      <c r="E1346" s="827"/>
      <c r="F1346" s="827"/>
      <c r="G1346" s="827"/>
      <c r="H1346" s="827"/>
      <c r="I1346" s="827"/>
      <c r="J1346" s="827"/>
      <c r="K1346" s="827"/>
      <c r="L1346" s="827"/>
      <c r="M1346" s="827"/>
      <c r="N1346" s="827"/>
      <c r="O1346" s="827"/>
      <c r="P1346" s="827"/>
      <c r="Q1346" s="827"/>
      <c r="R1346" s="827"/>
      <c r="S1346" s="827"/>
      <c r="T1346" s="827"/>
      <c r="U1346" s="827"/>
      <c r="V1346" s="827"/>
      <c r="W1346" s="827"/>
      <c r="X1346" s="827"/>
      <c r="Y1346" s="827"/>
      <c r="Z1346" s="827"/>
      <c r="AA1346" s="827"/>
      <c r="AB1346" s="827"/>
      <c r="AC1346" s="827"/>
      <c r="AD1346" s="827"/>
      <c r="AE1346" s="828"/>
      <c r="AF1346" s="735"/>
      <c r="AG1346" s="736"/>
      <c r="AH1346" s="736"/>
      <c r="AI1346" s="736"/>
      <c r="AJ1346" s="736"/>
      <c r="AK1346" s="736"/>
      <c r="AL1346" s="736"/>
      <c r="AM1346" s="736"/>
      <c r="AN1346" s="737"/>
      <c r="AO1346" s="736"/>
      <c r="AP1346" s="736"/>
      <c r="AQ1346" s="736"/>
      <c r="AR1346" s="736"/>
      <c r="AS1346" s="736"/>
      <c r="AT1346" s="736"/>
      <c r="AU1346" s="736"/>
      <c r="AV1346" s="736"/>
      <c r="AW1346" s="736"/>
      <c r="AX1346" s="736"/>
      <c r="AY1346" s="736"/>
      <c r="AZ1346" s="736"/>
      <c r="BA1346" s="736"/>
      <c r="BB1346" s="737"/>
    </row>
    <row r="1347" spans="1:69" ht="12.6" customHeight="1">
      <c r="A1347" s="826" t="s">
        <v>1837</v>
      </c>
      <c r="B1347" s="827"/>
      <c r="C1347" s="827"/>
      <c r="D1347" s="827"/>
      <c r="E1347" s="827"/>
      <c r="F1347" s="827"/>
      <c r="G1347" s="827"/>
      <c r="H1347" s="827"/>
      <c r="I1347" s="827"/>
      <c r="J1347" s="827"/>
      <c r="K1347" s="827"/>
      <c r="L1347" s="827"/>
      <c r="M1347" s="827"/>
      <c r="N1347" s="827"/>
      <c r="O1347" s="827"/>
      <c r="P1347" s="827"/>
      <c r="Q1347" s="827"/>
      <c r="R1347" s="827"/>
      <c r="S1347" s="827"/>
      <c r="T1347" s="827"/>
      <c r="U1347" s="827"/>
      <c r="V1347" s="827"/>
      <c r="W1347" s="827"/>
      <c r="X1347" s="827"/>
      <c r="Y1347" s="827"/>
      <c r="Z1347" s="827"/>
      <c r="AA1347" s="827"/>
      <c r="AB1347" s="827"/>
      <c r="AC1347" s="827"/>
      <c r="AD1347" s="827"/>
      <c r="AE1347" s="828"/>
      <c r="AF1347" s="735">
        <v>3778767</v>
      </c>
      <c r="AG1347" s="736"/>
      <c r="AH1347" s="736"/>
      <c r="AI1347" s="736"/>
      <c r="AJ1347" s="736"/>
      <c r="AK1347" s="736"/>
      <c r="AL1347" s="736"/>
      <c r="AM1347" s="736"/>
      <c r="AN1347" s="737"/>
      <c r="AO1347" s="736">
        <v>4181761</v>
      </c>
      <c r="AP1347" s="736"/>
      <c r="AQ1347" s="736"/>
      <c r="AR1347" s="736"/>
      <c r="AS1347" s="736"/>
      <c r="AT1347" s="736"/>
      <c r="AU1347" s="736"/>
      <c r="AV1347" s="736"/>
      <c r="AW1347" s="736"/>
      <c r="AX1347" s="736"/>
      <c r="AY1347" s="736"/>
      <c r="AZ1347" s="736"/>
      <c r="BA1347" s="736"/>
      <c r="BB1347" s="737"/>
      <c r="BF1347" s="838"/>
      <c r="BG1347" s="838"/>
      <c r="BH1347" s="838"/>
      <c r="BI1347" s="838"/>
      <c r="BJ1347" s="838"/>
      <c r="BK1347" s="838"/>
      <c r="BL1347" s="838"/>
      <c r="BM1347" s="838"/>
      <c r="BN1347" s="838"/>
    </row>
    <row r="1348" spans="1:69" ht="12.6" customHeight="1">
      <c r="A1348" s="835" t="s">
        <v>4910</v>
      </c>
      <c r="B1348" s="836"/>
      <c r="C1348" s="836"/>
      <c r="D1348" s="836"/>
      <c r="E1348" s="836"/>
      <c r="F1348" s="836"/>
      <c r="G1348" s="836"/>
      <c r="H1348" s="836"/>
      <c r="I1348" s="836"/>
      <c r="J1348" s="836"/>
      <c r="K1348" s="836"/>
      <c r="L1348" s="836"/>
      <c r="M1348" s="836"/>
      <c r="N1348" s="836"/>
      <c r="O1348" s="836"/>
      <c r="P1348" s="836"/>
      <c r="Q1348" s="836"/>
      <c r="R1348" s="836"/>
      <c r="S1348" s="836"/>
      <c r="T1348" s="836"/>
      <c r="U1348" s="836"/>
      <c r="V1348" s="836"/>
      <c r="W1348" s="836"/>
      <c r="X1348" s="836"/>
      <c r="Y1348" s="836"/>
      <c r="Z1348" s="836"/>
      <c r="AA1348" s="836"/>
      <c r="AB1348" s="836"/>
      <c r="AC1348" s="836"/>
      <c r="AD1348" s="836"/>
      <c r="AE1348" s="837"/>
      <c r="AF1348" s="735">
        <f>SUM(AF1342:AF1347)</f>
        <v>7886585</v>
      </c>
      <c r="AG1348" s="736"/>
      <c r="AH1348" s="736"/>
      <c r="AI1348" s="736"/>
      <c r="AJ1348" s="736"/>
      <c r="AK1348" s="736"/>
      <c r="AL1348" s="736"/>
      <c r="AM1348" s="736"/>
      <c r="AN1348" s="737"/>
      <c r="AO1348" s="736">
        <v>7305457</v>
      </c>
      <c r="AP1348" s="736"/>
      <c r="AQ1348" s="736"/>
      <c r="AR1348" s="736"/>
      <c r="AS1348" s="736"/>
      <c r="AT1348" s="736"/>
      <c r="AU1348" s="736"/>
      <c r="AV1348" s="736"/>
      <c r="AW1348" s="736"/>
      <c r="AX1348" s="736"/>
      <c r="AY1348" s="736"/>
      <c r="AZ1348" s="736"/>
      <c r="BA1348" s="736"/>
      <c r="BB1348" s="737"/>
      <c r="BF1348" s="838"/>
      <c r="BG1348" s="838"/>
      <c r="BH1348" s="838"/>
      <c r="BI1348" s="838"/>
      <c r="BJ1348" s="838"/>
      <c r="BK1348" s="838"/>
      <c r="BL1348" s="838"/>
      <c r="BM1348" s="838"/>
      <c r="BN1348" s="838"/>
    </row>
    <row r="1349" spans="1:69" ht="12.6" customHeight="1">
      <c r="A1349" s="835" t="s">
        <v>1838</v>
      </c>
      <c r="B1349" s="836"/>
      <c r="C1349" s="836"/>
      <c r="D1349" s="836"/>
      <c r="E1349" s="836"/>
      <c r="F1349" s="836"/>
      <c r="G1349" s="836"/>
      <c r="H1349" s="836"/>
      <c r="I1349" s="836"/>
      <c r="J1349" s="836"/>
      <c r="K1349" s="836"/>
      <c r="L1349" s="836"/>
      <c r="M1349" s="836"/>
      <c r="N1349" s="836"/>
      <c r="O1349" s="836"/>
      <c r="P1349" s="836"/>
      <c r="Q1349" s="836"/>
      <c r="R1349" s="836"/>
      <c r="S1349" s="836"/>
      <c r="T1349" s="836"/>
      <c r="U1349" s="836"/>
      <c r="V1349" s="836"/>
      <c r="W1349" s="836"/>
      <c r="X1349" s="836"/>
      <c r="Y1349" s="836"/>
      <c r="Z1349" s="836"/>
      <c r="AA1349" s="836"/>
      <c r="AB1349" s="836"/>
      <c r="AC1349" s="836"/>
      <c r="AD1349" s="836"/>
      <c r="AE1349" s="837"/>
      <c r="AF1349" s="735">
        <v>4420933</v>
      </c>
      <c r="AG1349" s="736"/>
      <c r="AH1349" s="736"/>
      <c r="AI1349" s="736"/>
      <c r="AJ1349" s="736"/>
      <c r="AK1349" s="736"/>
      <c r="AL1349" s="736"/>
      <c r="AM1349" s="736"/>
      <c r="AN1349" s="737"/>
      <c r="AO1349" s="736">
        <v>3559138</v>
      </c>
      <c r="AP1349" s="736"/>
      <c r="AQ1349" s="736"/>
      <c r="AR1349" s="736"/>
      <c r="AS1349" s="736"/>
      <c r="AT1349" s="736"/>
      <c r="AU1349" s="736"/>
      <c r="AV1349" s="736"/>
      <c r="AW1349" s="736"/>
      <c r="AX1349" s="736"/>
      <c r="AY1349" s="736"/>
      <c r="AZ1349" s="736"/>
      <c r="BA1349" s="736"/>
      <c r="BB1349" s="737"/>
      <c r="BF1349" s="838"/>
      <c r="BG1349" s="839"/>
      <c r="BH1349" s="839"/>
      <c r="BI1349" s="839"/>
      <c r="BJ1349" s="839"/>
      <c r="BK1349" s="839"/>
      <c r="BL1349" s="839"/>
      <c r="BM1349" s="839"/>
      <c r="BN1349" s="839"/>
      <c r="BO1349" s="839"/>
      <c r="BP1349" s="839"/>
      <c r="BQ1349" s="839"/>
    </row>
    <row r="1350" spans="1:69" ht="11.25" customHeight="1">
      <c r="A1350" s="140" t="s">
        <v>4876</v>
      </c>
    </row>
    <row r="1351" spans="1:69" ht="15" customHeight="1">
      <c r="A1351" s="588"/>
      <c r="B1351" s="589"/>
      <c r="C1351" s="589"/>
      <c r="D1351" s="589"/>
      <c r="E1351" s="589"/>
      <c r="F1351" s="589"/>
      <c r="G1351" s="589"/>
      <c r="H1351" s="589"/>
      <c r="I1351" s="589"/>
      <c r="J1351" s="589"/>
      <c r="K1351" s="589"/>
      <c r="L1351" s="589"/>
      <c r="M1351" s="589"/>
      <c r="N1351" s="589"/>
      <c r="O1351" s="589"/>
      <c r="P1351" s="589"/>
      <c r="Q1351" s="589"/>
      <c r="R1351" s="589"/>
      <c r="S1351" s="589"/>
      <c r="T1351" s="589"/>
      <c r="U1351" s="589"/>
      <c r="V1351" s="589"/>
      <c r="W1351" s="589"/>
      <c r="X1351" s="589"/>
      <c r="Y1351" s="589"/>
      <c r="Z1351" s="589"/>
      <c r="AA1351" s="589"/>
      <c r="AB1351" s="589"/>
      <c r="AC1351" s="589"/>
      <c r="AD1351" s="589"/>
      <c r="AE1351" s="589"/>
      <c r="AF1351" s="589"/>
      <c r="AG1351" s="589"/>
      <c r="AH1351" s="589"/>
      <c r="AI1351" s="589"/>
      <c r="AJ1351" s="589"/>
      <c r="AK1351" s="589"/>
      <c r="AL1351" s="589"/>
      <c r="AM1351" s="589"/>
      <c r="AN1351" s="589"/>
      <c r="AO1351" s="589"/>
      <c r="AP1351" s="589"/>
      <c r="AQ1351" s="589"/>
      <c r="AR1351" s="589"/>
      <c r="AS1351" s="589"/>
      <c r="AT1351" s="589"/>
      <c r="AU1351" s="589"/>
      <c r="AV1351" s="589"/>
      <c r="AW1351" s="589"/>
      <c r="AX1351" s="589"/>
      <c r="AY1351" s="367"/>
      <c r="AZ1351" s="367"/>
      <c r="BA1351" s="367"/>
      <c r="BB1351" s="367"/>
    </row>
    <row r="1352" spans="1:69" ht="15" customHeight="1">
      <c r="A1352" s="590"/>
      <c r="B1352" s="591"/>
      <c r="C1352" s="591"/>
      <c r="D1352" s="591"/>
      <c r="E1352" s="591"/>
      <c r="F1352" s="591"/>
      <c r="G1352" s="591"/>
      <c r="H1352" s="591"/>
      <c r="I1352" s="591"/>
      <c r="J1352" s="591"/>
      <c r="K1352" s="591"/>
      <c r="L1352" s="591"/>
      <c r="M1352" s="591"/>
      <c r="N1352" s="591"/>
      <c r="O1352" s="591"/>
      <c r="P1352" s="591"/>
      <c r="Q1352" s="591"/>
      <c r="R1352" s="591"/>
      <c r="S1352" s="591"/>
      <c r="T1352" s="591"/>
      <c r="U1352" s="591"/>
      <c r="V1352" s="591"/>
      <c r="W1352" s="591"/>
      <c r="X1352" s="591"/>
      <c r="Y1352" s="591"/>
      <c r="Z1352" s="591"/>
      <c r="AA1352" s="591"/>
      <c r="AB1352" s="591"/>
      <c r="AC1352" s="591"/>
      <c r="AD1352" s="591"/>
      <c r="AE1352" s="591"/>
      <c r="AF1352" s="591"/>
      <c r="AG1352" s="591"/>
      <c r="AH1352" s="591"/>
      <c r="AI1352" s="591"/>
      <c r="AJ1352" s="591"/>
      <c r="AK1352" s="591"/>
      <c r="AL1352" s="591"/>
      <c r="AM1352" s="591"/>
      <c r="AN1352" s="591"/>
      <c r="AO1352" s="591"/>
      <c r="AP1352" s="591"/>
      <c r="AQ1352" s="591"/>
      <c r="AR1352" s="591"/>
      <c r="AS1352" s="591"/>
      <c r="AT1352" s="591"/>
      <c r="AU1352" s="591"/>
      <c r="AV1352" s="591"/>
      <c r="AW1352" s="591"/>
      <c r="AX1352" s="591"/>
      <c r="AY1352" s="367"/>
      <c r="AZ1352" s="367"/>
      <c r="BA1352" s="367"/>
      <c r="BB1352" s="367"/>
    </row>
    <row r="1353" spans="1:69" s="95" customFormat="1" ht="12.6" customHeight="1">
      <c r="A1353" s="214" t="s">
        <v>1839</v>
      </c>
      <c r="B1353" s="215"/>
      <c r="C1353" s="215"/>
      <c r="D1353" s="215"/>
      <c r="E1353" s="215"/>
      <c r="F1353" s="215"/>
      <c r="G1353" s="215"/>
      <c r="H1353" s="215"/>
      <c r="I1353" s="215"/>
      <c r="J1353" s="215"/>
      <c r="K1353" s="215"/>
      <c r="L1353" s="215"/>
      <c r="M1353" s="215"/>
      <c r="N1353" s="215"/>
      <c r="O1353" s="215"/>
      <c r="P1353" s="215"/>
      <c r="Q1353" s="215"/>
      <c r="R1353" s="215"/>
      <c r="S1353" s="215"/>
      <c r="T1353" s="215"/>
      <c r="U1353" s="215"/>
      <c r="V1353" s="215"/>
      <c r="W1353" s="215"/>
      <c r="X1353" s="215"/>
      <c r="Y1353" s="215"/>
      <c r="Z1353" s="215"/>
      <c r="AA1353" s="215"/>
      <c r="AB1353" s="215"/>
      <c r="AC1353" s="215"/>
      <c r="AD1353" s="215"/>
      <c r="AE1353" s="215"/>
      <c r="AF1353" s="215"/>
      <c r="AG1353" s="215"/>
      <c r="AH1353" s="215"/>
      <c r="AI1353" s="215"/>
      <c r="AJ1353" s="215"/>
      <c r="AK1353" s="215"/>
      <c r="AL1353" s="215"/>
      <c r="AM1353" s="215"/>
      <c r="AN1353" s="215"/>
      <c r="AO1353" s="215"/>
      <c r="AP1353" s="215"/>
      <c r="AQ1353" s="215"/>
      <c r="AR1353" s="215"/>
      <c r="AS1353" s="215"/>
      <c r="AT1353" s="215"/>
      <c r="AU1353" s="215"/>
      <c r="AV1353" s="215"/>
      <c r="AW1353" s="215"/>
      <c r="AX1353" s="215"/>
      <c r="AY1353" s="215"/>
      <c r="AZ1353" s="215"/>
      <c r="BA1353" s="215"/>
      <c r="BB1353" s="215"/>
    </row>
    <row r="1354" spans="1:69" ht="12" hidden="1" customHeight="1">
      <c r="A1354" s="199"/>
      <c r="B1354" s="200"/>
      <c r="C1354" s="200"/>
      <c r="D1354" s="200"/>
      <c r="E1354" s="200"/>
      <c r="F1354" s="200"/>
      <c r="G1354" s="200"/>
      <c r="H1354" s="200"/>
      <c r="I1354" s="200"/>
      <c r="J1354" s="200"/>
      <c r="K1354" s="200"/>
      <c r="L1354" s="200"/>
      <c r="M1354" s="200"/>
      <c r="N1354" s="200"/>
      <c r="O1354" s="200"/>
      <c r="P1354" s="200"/>
      <c r="Q1354" s="200"/>
      <c r="R1354" s="200"/>
      <c r="S1354" s="200"/>
      <c r="T1354" s="200"/>
      <c r="U1354" s="200"/>
      <c r="V1354" s="200"/>
      <c r="W1354" s="200"/>
      <c r="X1354" s="200"/>
      <c r="Y1354" s="200"/>
      <c r="Z1354" s="200"/>
      <c r="AA1354" s="200"/>
      <c r="AB1354" s="200"/>
      <c r="AC1354" s="200"/>
      <c r="AD1354" s="200"/>
      <c r="AE1354" s="200"/>
      <c r="AF1354" s="200"/>
      <c r="AG1354" s="200"/>
      <c r="AH1354" s="200"/>
      <c r="AI1354" s="200"/>
      <c r="AJ1354" s="200"/>
      <c r="AK1354" s="200"/>
      <c r="AL1354" s="200"/>
      <c r="AM1354" s="200"/>
      <c r="AN1354" s="200"/>
      <c r="AO1354" s="200"/>
      <c r="AP1354" s="200"/>
      <c r="AQ1354" s="200"/>
      <c r="AR1354" s="200"/>
      <c r="AS1354" s="200"/>
      <c r="AT1354" s="200"/>
      <c r="AU1354" s="200"/>
      <c r="AV1354" s="200"/>
      <c r="AW1354" s="200"/>
      <c r="AX1354" s="200"/>
      <c r="AY1354" s="200"/>
      <c r="AZ1354" s="200"/>
      <c r="BA1354" s="200"/>
      <c r="BB1354" s="201"/>
    </row>
    <row r="1355" spans="1:69" ht="12.6" customHeight="1">
      <c r="A1355" s="140" t="s">
        <v>4891</v>
      </c>
    </row>
    <row r="1356" spans="1:69" ht="12.6" customHeight="1">
      <c r="A1356" s="141"/>
      <c r="B1356" s="142"/>
      <c r="C1356" s="142"/>
      <c r="D1356" s="142"/>
      <c r="E1356" s="142"/>
      <c r="F1356" s="142"/>
      <c r="G1356" s="142"/>
      <c r="H1356" s="142"/>
      <c r="I1356" s="142"/>
      <c r="J1356" s="142"/>
      <c r="K1356" s="142"/>
      <c r="L1356" s="142"/>
      <c r="M1356" s="142"/>
      <c r="N1356" s="142"/>
      <c r="O1356" s="142"/>
      <c r="P1356" s="142"/>
      <c r="Q1356" s="142"/>
      <c r="R1356" s="142"/>
      <c r="S1356" s="142"/>
      <c r="T1356" s="142"/>
      <c r="U1356" s="142"/>
      <c r="V1356" s="142"/>
      <c r="W1356" s="142"/>
      <c r="X1356" s="142"/>
      <c r="Y1356" s="142"/>
      <c r="Z1356" s="142"/>
      <c r="AA1356" s="142"/>
      <c r="AB1356" s="142"/>
      <c r="AC1356" s="142"/>
      <c r="AD1356" s="142"/>
      <c r="AE1356" s="157"/>
      <c r="AF1356" s="141"/>
      <c r="AG1356" s="183"/>
      <c r="AH1356" s="183"/>
      <c r="AI1356" s="183"/>
      <c r="AJ1356" s="183"/>
      <c r="AK1356" s="183"/>
      <c r="AL1356" s="183"/>
      <c r="AM1356" s="183"/>
      <c r="AN1356" s="184"/>
      <c r="AO1356" s="678" t="s">
        <v>1634</v>
      </c>
      <c r="AP1356" s="679"/>
      <c r="AQ1356" s="679"/>
      <c r="AR1356" s="679"/>
      <c r="AS1356" s="679"/>
      <c r="AT1356" s="679"/>
      <c r="AU1356" s="679"/>
      <c r="AV1356" s="679"/>
      <c r="AW1356" s="679"/>
      <c r="AX1356" s="679"/>
      <c r="AY1356" s="679"/>
      <c r="AZ1356" s="679"/>
      <c r="BA1356" s="679"/>
      <c r="BB1356" s="819"/>
    </row>
    <row r="1357" spans="1:69" ht="12.6" customHeight="1">
      <c r="A1357" s="580" t="s">
        <v>1253</v>
      </c>
      <c r="B1357" s="581"/>
      <c r="C1357" s="581"/>
      <c r="D1357" s="581"/>
      <c r="E1357" s="581"/>
      <c r="F1357" s="581"/>
      <c r="G1357" s="581"/>
      <c r="H1357" s="581"/>
      <c r="I1357" s="581"/>
      <c r="J1357" s="581"/>
      <c r="K1357" s="581"/>
      <c r="L1357" s="581"/>
      <c r="M1357" s="581"/>
      <c r="N1357" s="581"/>
      <c r="O1357" s="581"/>
      <c r="P1357" s="581"/>
      <c r="Q1357" s="581"/>
      <c r="R1357" s="581"/>
      <c r="S1357" s="581"/>
      <c r="T1357" s="581"/>
      <c r="U1357" s="581"/>
      <c r="V1357" s="581"/>
      <c r="W1357" s="581"/>
      <c r="X1357" s="581"/>
      <c r="Y1357" s="581"/>
      <c r="Z1357" s="581"/>
      <c r="AA1357" s="581"/>
      <c r="AB1357" s="581"/>
      <c r="AC1357" s="581"/>
      <c r="AD1357" s="581"/>
      <c r="AE1357" s="582"/>
      <c r="AF1357" s="580" t="s">
        <v>1799</v>
      </c>
      <c r="AG1357" s="581"/>
      <c r="AH1357" s="581"/>
      <c r="AI1357" s="581"/>
      <c r="AJ1357" s="581"/>
      <c r="AK1357" s="581"/>
      <c r="AL1357" s="581"/>
      <c r="AM1357" s="581"/>
      <c r="AN1357" s="582"/>
      <c r="AO1357" s="580" t="s">
        <v>1572</v>
      </c>
      <c r="AP1357" s="581"/>
      <c r="AQ1357" s="581"/>
      <c r="AR1357" s="581"/>
      <c r="AS1357" s="581"/>
      <c r="AT1357" s="581"/>
      <c r="AU1357" s="581"/>
      <c r="AV1357" s="581"/>
      <c r="AW1357" s="581"/>
      <c r="AX1357" s="581"/>
      <c r="AY1357" s="581"/>
      <c r="AZ1357" s="581"/>
      <c r="BA1357" s="581"/>
      <c r="BB1357" s="582"/>
    </row>
    <row r="1358" spans="1:69" ht="12.6" customHeight="1">
      <c r="A1358" s="146"/>
      <c r="B1358" s="193"/>
      <c r="C1358" s="193"/>
      <c r="D1358" s="193"/>
      <c r="E1358" s="193"/>
      <c r="F1358" s="193"/>
      <c r="G1358" s="193"/>
      <c r="H1358" s="193"/>
      <c r="I1358" s="193"/>
      <c r="J1358" s="193"/>
      <c r="K1358" s="193"/>
      <c r="L1358" s="193"/>
      <c r="M1358" s="193"/>
      <c r="N1358" s="193"/>
      <c r="O1358" s="193"/>
      <c r="P1358" s="193"/>
      <c r="Q1358" s="193"/>
      <c r="R1358" s="193"/>
      <c r="S1358" s="193"/>
      <c r="T1358" s="193"/>
      <c r="U1358" s="193"/>
      <c r="V1358" s="193"/>
      <c r="W1358" s="193"/>
      <c r="X1358" s="193"/>
      <c r="Y1358" s="193"/>
      <c r="Z1358" s="193"/>
      <c r="AA1358" s="193"/>
      <c r="AB1358" s="193"/>
      <c r="AC1358" s="193"/>
      <c r="AD1358" s="193"/>
      <c r="AE1358" s="206"/>
      <c r="AF1358" s="583" t="s">
        <v>1422</v>
      </c>
      <c r="AG1358" s="584"/>
      <c r="AH1358" s="584"/>
      <c r="AI1358" s="584"/>
      <c r="AJ1358" s="584"/>
      <c r="AK1358" s="584"/>
      <c r="AL1358" s="584"/>
      <c r="AM1358" s="584"/>
      <c r="AN1358" s="585"/>
      <c r="AO1358" s="583" t="s">
        <v>1256</v>
      </c>
      <c r="AP1358" s="584"/>
      <c r="AQ1358" s="584"/>
      <c r="AR1358" s="584"/>
      <c r="AS1358" s="584"/>
      <c r="AT1358" s="584"/>
      <c r="AU1358" s="584"/>
      <c r="AV1358" s="584"/>
      <c r="AW1358" s="584"/>
      <c r="AX1358" s="584"/>
      <c r="AY1358" s="584"/>
      <c r="AZ1358" s="584"/>
      <c r="BA1358" s="584"/>
      <c r="BB1358" s="585"/>
    </row>
    <row r="1359" spans="1:69" ht="12.6" customHeight="1">
      <c r="A1359" s="835" t="s">
        <v>1840</v>
      </c>
      <c r="B1359" s="836"/>
      <c r="C1359" s="836"/>
      <c r="D1359" s="836"/>
      <c r="E1359" s="836"/>
      <c r="F1359" s="836"/>
      <c r="G1359" s="836"/>
      <c r="H1359" s="836"/>
      <c r="I1359" s="836"/>
      <c r="J1359" s="836"/>
      <c r="K1359" s="836"/>
      <c r="L1359" s="836"/>
      <c r="M1359" s="836"/>
      <c r="N1359" s="836"/>
      <c r="O1359" s="836"/>
      <c r="P1359" s="836"/>
      <c r="Q1359" s="836"/>
      <c r="R1359" s="836"/>
      <c r="S1359" s="836"/>
      <c r="T1359" s="836"/>
      <c r="U1359" s="836"/>
      <c r="V1359" s="836"/>
      <c r="W1359" s="836"/>
      <c r="X1359" s="836"/>
      <c r="Y1359" s="836"/>
      <c r="Z1359" s="836"/>
      <c r="AA1359" s="836"/>
      <c r="AB1359" s="836"/>
      <c r="AC1359" s="836"/>
      <c r="AD1359" s="836"/>
      <c r="AE1359" s="837"/>
      <c r="AF1359" s="682">
        <v>816172</v>
      </c>
      <c r="AG1359" s="683"/>
      <c r="AH1359" s="683"/>
      <c r="AI1359" s="683"/>
      <c r="AJ1359" s="683"/>
      <c r="AK1359" s="683"/>
      <c r="AL1359" s="683"/>
      <c r="AM1359" s="683"/>
      <c r="AN1359" s="801"/>
      <c r="AO1359" s="682">
        <v>832015</v>
      </c>
      <c r="AP1359" s="683"/>
      <c r="AQ1359" s="683"/>
      <c r="AR1359" s="683"/>
      <c r="AS1359" s="683"/>
      <c r="AT1359" s="683"/>
      <c r="AU1359" s="683"/>
      <c r="AV1359" s="683"/>
      <c r="AW1359" s="683"/>
      <c r="AX1359" s="683"/>
      <c r="AY1359" s="683"/>
      <c r="AZ1359" s="683"/>
      <c r="BA1359" s="683"/>
      <c r="BB1359" s="801"/>
    </row>
    <row r="1360" spans="1:69" ht="12.6" customHeight="1">
      <c r="A1360" s="826" t="s">
        <v>1841</v>
      </c>
      <c r="B1360" s="827"/>
      <c r="C1360" s="827"/>
      <c r="D1360" s="827"/>
      <c r="E1360" s="827"/>
      <c r="F1360" s="827"/>
      <c r="G1360" s="827"/>
      <c r="H1360" s="827"/>
      <c r="I1360" s="827"/>
      <c r="J1360" s="827"/>
      <c r="K1360" s="827"/>
      <c r="L1360" s="827"/>
      <c r="M1360" s="827"/>
      <c r="N1360" s="827"/>
      <c r="O1360" s="827"/>
      <c r="P1360" s="827"/>
      <c r="Q1360" s="827"/>
      <c r="R1360" s="827"/>
      <c r="S1360" s="827"/>
      <c r="T1360" s="827"/>
      <c r="U1360" s="827"/>
      <c r="V1360" s="827"/>
      <c r="W1360" s="827"/>
      <c r="X1360" s="827"/>
      <c r="Y1360" s="827"/>
      <c r="Z1360" s="827"/>
      <c r="AA1360" s="827"/>
      <c r="AB1360" s="827"/>
      <c r="AC1360" s="827"/>
      <c r="AD1360" s="827"/>
      <c r="AE1360" s="828"/>
      <c r="AF1360" s="682">
        <v>5000</v>
      </c>
      <c r="AG1360" s="683"/>
      <c r="AH1360" s="683"/>
      <c r="AI1360" s="683"/>
      <c r="AJ1360" s="683"/>
      <c r="AK1360" s="683"/>
      <c r="AL1360" s="683"/>
      <c r="AM1360" s="683"/>
      <c r="AN1360" s="801"/>
      <c r="AO1360" s="682">
        <v>2000</v>
      </c>
      <c r="AP1360" s="683"/>
      <c r="AQ1360" s="683"/>
      <c r="AR1360" s="683"/>
      <c r="AS1360" s="683"/>
      <c r="AT1360" s="683"/>
      <c r="AU1360" s="683"/>
      <c r="AV1360" s="683"/>
      <c r="AW1360" s="683"/>
      <c r="AX1360" s="683"/>
      <c r="AY1360" s="683"/>
      <c r="AZ1360" s="683"/>
      <c r="BA1360" s="683"/>
      <c r="BB1360" s="801"/>
    </row>
    <row r="1361" spans="1:54" ht="12.6" customHeight="1">
      <c r="A1361" s="826" t="s">
        <v>1842</v>
      </c>
      <c r="B1361" s="827"/>
      <c r="C1361" s="827"/>
      <c r="D1361" s="827"/>
      <c r="E1361" s="827"/>
      <c r="F1361" s="827"/>
      <c r="G1361" s="827"/>
      <c r="H1361" s="827"/>
      <c r="I1361" s="827"/>
      <c r="J1361" s="827"/>
      <c r="K1361" s="827"/>
      <c r="L1361" s="827"/>
      <c r="M1361" s="827"/>
      <c r="N1361" s="827"/>
      <c r="O1361" s="827"/>
      <c r="P1361" s="827"/>
      <c r="Q1361" s="827"/>
      <c r="R1361" s="827"/>
      <c r="S1361" s="827"/>
      <c r="T1361" s="827"/>
      <c r="U1361" s="827"/>
      <c r="V1361" s="827"/>
      <c r="W1361" s="827"/>
      <c r="X1361" s="827"/>
      <c r="Y1361" s="827"/>
      <c r="Z1361" s="827"/>
      <c r="AA1361" s="827"/>
      <c r="AB1361" s="827"/>
      <c r="AC1361" s="827"/>
      <c r="AD1361" s="827"/>
      <c r="AE1361" s="828"/>
      <c r="AF1361" s="682"/>
      <c r="AG1361" s="683"/>
      <c r="AH1361" s="683"/>
      <c r="AI1361" s="683"/>
      <c r="AJ1361" s="683"/>
      <c r="AK1361" s="683"/>
      <c r="AL1361" s="683"/>
      <c r="AM1361" s="683"/>
      <c r="AN1361" s="801"/>
      <c r="AO1361" s="682"/>
      <c r="AP1361" s="683"/>
      <c r="AQ1361" s="683"/>
      <c r="AR1361" s="683"/>
      <c r="AS1361" s="683"/>
      <c r="AT1361" s="683"/>
      <c r="AU1361" s="683"/>
      <c r="AV1361" s="683"/>
      <c r="AW1361" s="683"/>
      <c r="AX1361" s="683"/>
      <c r="AY1361" s="683"/>
      <c r="AZ1361" s="683"/>
      <c r="BA1361" s="683"/>
      <c r="BB1361" s="801"/>
    </row>
    <row r="1362" spans="1:54" ht="12.6" customHeight="1">
      <c r="A1362" s="826" t="s">
        <v>1843</v>
      </c>
      <c r="B1362" s="827"/>
      <c r="C1362" s="827"/>
      <c r="D1362" s="827"/>
      <c r="E1362" s="827"/>
      <c r="F1362" s="827"/>
      <c r="G1362" s="827"/>
      <c r="H1362" s="827"/>
      <c r="I1362" s="827"/>
      <c r="J1362" s="827"/>
      <c r="K1362" s="827"/>
      <c r="L1362" s="827"/>
      <c r="M1362" s="827"/>
      <c r="N1362" s="827"/>
      <c r="O1362" s="827"/>
      <c r="P1362" s="827"/>
      <c r="Q1362" s="827"/>
      <c r="R1362" s="827"/>
      <c r="S1362" s="827"/>
      <c r="T1362" s="827"/>
      <c r="U1362" s="827"/>
      <c r="V1362" s="827"/>
      <c r="W1362" s="827"/>
      <c r="X1362" s="827"/>
      <c r="Y1362" s="827"/>
      <c r="Z1362" s="827"/>
      <c r="AA1362" s="827"/>
      <c r="AB1362" s="827"/>
      <c r="AC1362" s="827"/>
      <c r="AD1362" s="827"/>
      <c r="AE1362" s="828"/>
      <c r="AF1362" s="682"/>
      <c r="AG1362" s="683"/>
      <c r="AH1362" s="683"/>
      <c r="AI1362" s="683"/>
      <c r="AJ1362" s="683"/>
      <c r="AK1362" s="683"/>
      <c r="AL1362" s="683"/>
      <c r="AM1362" s="683"/>
      <c r="AN1362" s="801"/>
      <c r="AO1362" s="682"/>
      <c r="AP1362" s="683"/>
      <c r="AQ1362" s="683"/>
      <c r="AR1362" s="683"/>
      <c r="AS1362" s="683"/>
      <c r="AT1362" s="683"/>
      <c r="AU1362" s="683"/>
      <c r="AV1362" s="683"/>
      <c r="AW1362" s="683"/>
      <c r="AX1362" s="683"/>
      <c r="AY1362" s="683"/>
      <c r="AZ1362" s="683"/>
      <c r="BA1362" s="683"/>
      <c r="BB1362" s="801"/>
    </row>
    <row r="1363" spans="1:54" ht="12.6" customHeight="1">
      <c r="A1363" s="826" t="s">
        <v>5022</v>
      </c>
      <c r="B1363" s="827"/>
      <c r="C1363" s="827"/>
      <c r="D1363" s="827"/>
      <c r="E1363" s="827"/>
      <c r="F1363" s="827"/>
      <c r="G1363" s="827"/>
      <c r="H1363" s="827"/>
      <c r="I1363" s="827"/>
      <c r="J1363" s="827"/>
      <c r="K1363" s="827"/>
      <c r="L1363" s="827"/>
      <c r="M1363" s="827"/>
      <c r="N1363" s="827"/>
      <c r="O1363" s="827"/>
      <c r="P1363" s="827"/>
      <c r="Q1363" s="827"/>
      <c r="R1363" s="827"/>
      <c r="S1363" s="827"/>
      <c r="T1363" s="827"/>
      <c r="U1363" s="827"/>
      <c r="V1363" s="827"/>
      <c r="W1363" s="827"/>
      <c r="X1363" s="827"/>
      <c r="Y1363" s="827"/>
      <c r="Z1363" s="827"/>
      <c r="AA1363" s="827"/>
      <c r="AB1363" s="827"/>
      <c r="AC1363" s="827"/>
      <c r="AD1363" s="827"/>
      <c r="AE1363" s="828"/>
      <c r="AF1363" s="682">
        <v>246158</v>
      </c>
      <c r="AG1363" s="683"/>
      <c r="AH1363" s="683"/>
      <c r="AI1363" s="683"/>
      <c r="AJ1363" s="683"/>
      <c r="AK1363" s="683"/>
      <c r="AL1363" s="683"/>
      <c r="AM1363" s="683"/>
      <c r="AN1363" s="801"/>
      <c r="AO1363" s="682">
        <v>269496</v>
      </c>
      <c r="AP1363" s="683"/>
      <c r="AQ1363" s="683"/>
      <c r="AR1363" s="683"/>
      <c r="AS1363" s="683"/>
      <c r="AT1363" s="683"/>
      <c r="AU1363" s="683"/>
      <c r="AV1363" s="683"/>
      <c r="AW1363" s="683"/>
      <c r="AX1363" s="683"/>
      <c r="AY1363" s="683"/>
      <c r="AZ1363" s="683"/>
      <c r="BA1363" s="683"/>
      <c r="BB1363" s="801"/>
    </row>
    <row r="1364" spans="1:54" ht="12.6" customHeight="1">
      <c r="A1364" s="826" t="s">
        <v>5023</v>
      </c>
      <c r="B1364" s="827"/>
      <c r="C1364" s="827"/>
      <c r="D1364" s="827"/>
      <c r="E1364" s="827"/>
      <c r="F1364" s="827"/>
      <c r="G1364" s="827"/>
      <c r="H1364" s="827"/>
      <c r="I1364" s="827"/>
      <c r="J1364" s="827"/>
      <c r="K1364" s="827"/>
      <c r="L1364" s="827"/>
      <c r="M1364" s="827"/>
      <c r="N1364" s="827"/>
      <c r="O1364" s="827"/>
      <c r="P1364" s="827"/>
      <c r="Q1364" s="827"/>
      <c r="R1364" s="827"/>
      <c r="S1364" s="827"/>
      <c r="T1364" s="827"/>
      <c r="U1364" s="827"/>
      <c r="V1364" s="827"/>
      <c r="W1364" s="827"/>
      <c r="X1364" s="827"/>
      <c r="Y1364" s="827"/>
      <c r="Z1364" s="827"/>
      <c r="AA1364" s="827"/>
      <c r="AB1364" s="827"/>
      <c r="AC1364" s="827"/>
      <c r="AD1364" s="827"/>
      <c r="AE1364" s="828"/>
      <c r="AF1364" s="682">
        <v>229527</v>
      </c>
      <c r="AG1364" s="683"/>
      <c r="AH1364" s="683"/>
      <c r="AI1364" s="683"/>
      <c r="AJ1364" s="683"/>
      <c r="AK1364" s="683"/>
      <c r="AL1364" s="683"/>
      <c r="AM1364" s="683"/>
      <c r="AN1364" s="801"/>
      <c r="AO1364" s="682">
        <v>171539</v>
      </c>
      <c r="AP1364" s="683"/>
      <c r="AQ1364" s="683"/>
      <c r="AR1364" s="683"/>
      <c r="AS1364" s="683"/>
      <c r="AT1364" s="683"/>
      <c r="AU1364" s="683"/>
      <c r="AV1364" s="683"/>
      <c r="AW1364" s="683"/>
      <c r="AX1364" s="683"/>
      <c r="AY1364" s="683"/>
      <c r="AZ1364" s="683"/>
      <c r="BA1364" s="683"/>
      <c r="BB1364" s="801"/>
    </row>
    <row r="1365" spans="1:54" ht="12.6" customHeight="1">
      <c r="A1365" s="826" t="s">
        <v>1844</v>
      </c>
      <c r="B1365" s="827"/>
      <c r="C1365" s="827"/>
      <c r="D1365" s="827"/>
      <c r="E1365" s="827"/>
      <c r="F1365" s="827"/>
      <c r="G1365" s="827"/>
      <c r="H1365" s="827"/>
      <c r="I1365" s="827"/>
      <c r="J1365" s="827"/>
      <c r="K1365" s="827"/>
      <c r="L1365" s="827"/>
      <c r="M1365" s="827"/>
      <c r="N1365" s="827"/>
      <c r="O1365" s="827"/>
      <c r="P1365" s="827"/>
      <c r="Q1365" s="827"/>
      <c r="R1365" s="827"/>
      <c r="S1365" s="827"/>
      <c r="T1365" s="827"/>
      <c r="U1365" s="827"/>
      <c r="V1365" s="827"/>
      <c r="W1365" s="827"/>
      <c r="X1365" s="827"/>
      <c r="Y1365" s="827"/>
      <c r="Z1365" s="827"/>
      <c r="AA1365" s="827"/>
      <c r="AB1365" s="827"/>
      <c r="AC1365" s="827"/>
      <c r="AD1365" s="827"/>
      <c r="AE1365" s="828"/>
      <c r="AF1365" s="682"/>
      <c r="AG1365" s="683"/>
      <c r="AH1365" s="683"/>
      <c r="AI1365" s="683"/>
      <c r="AJ1365" s="683"/>
      <c r="AK1365" s="683"/>
      <c r="AL1365" s="683"/>
      <c r="AM1365" s="683"/>
      <c r="AN1365" s="801"/>
      <c r="AO1365" s="682"/>
      <c r="AP1365" s="683"/>
      <c r="AQ1365" s="683"/>
      <c r="AR1365" s="683"/>
      <c r="AS1365" s="683"/>
      <c r="AT1365" s="683"/>
      <c r="AU1365" s="683"/>
      <c r="AV1365" s="683"/>
      <c r="AW1365" s="683"/>
      <c r="AX1365" s="683"/>
      <c r="AY1365" s="683"/>
      <c r="AZ1365" s="683"/>
      <c r="BA1365" s="683"/>
      <c r="BB1365" s="801"/>
    </row>
    <row r="1366" spans="1:54" ht="12.6" customHeight="1">
      <c r="A1366" s="829" t="s">
        <v>1845</v>
      </c>
      <c r="B1366" s="830"/>
      <c r="C1366" s="830"/>
      <c r="D1366" s="830"/>
      <c r="E1366" s="830"/>
      <c r="F1366" s="830"/>
      <c r="G1366" s="830"/>
      <c r="H1366" s="830"/>
      <c r="I1366" s="830"/>
      <c r="J1366" s="830"/>
      <c r="K1366" s="830"/>
      <c r="L1366" s="830"/>
      <c r="M1366" s="830"/>
      <c r="N1366" s="830"/>
      <c r="O1366" s="830"/>
      <c r="P1366" s="830"/>
      <c r="Q1366" s="830"/>
      <c r="R1366" s="830"/>
      <c r="S1366" s="830"/>
      <c r="T1366" s="830"/>
      <c r="U1366" s="830"/>
      <c r="V1366" s="830"/>
      <c r="W1366" s="830"/>
      <c r="X1366" s="830"/>
      <c r="Y1366" s="830"/>
      <c r="Z1366" s="830"/>
      <c r="AA1366" s="830"/>
      <c r="AB1366" s="830"/>
      <c r="AC1366" s="830"/>
      <c r="AD1366" s="830"/>
      <c r="AE1366" s="831"/>
      <c r="AF1366" s="682"/>
      <c r="AG1366" s="683"/>
      <c r="AH1366" s="683"/>
      <c r="AI1366" s="683"/>
      <c r="AJ1366" s="683"/>
      <c r="AK1366" s="683"/>
      <c r="AL1366" s="683"/>
      <c r="AM1366" s="683"/>
      <c r="AN1366" s="801"/>
      <c r="AO1366" s="682"/>
      <c r="AP1366" s="683"/>
      <c r="AQ1366" s="683"/>
      <c r="AR1366" s="683"/>
      <c r="AS1366" s="683"/>
      <c r="AT1366" s="683"/>
      <c r="AU1366" s="683"/>
      <c r="AV1366" s="683"/>
      <c r="AW1366" s="683"/>
      <c r="AX1366" s="683"/>
      <c r="AY1366" s="683"/>
      <c r="AZ1366" s="683"/>
      <c r="BA1366" s="683"/>
      <c r="BB1366" s="801"/>
    </row>
    <row r="1367" spans="1:54" ht="12.6" customHeight="1">
      <c r="A1367" s="832" t="s">
        <v>5016</v>
      </c>
      <c r="B1367" s="833"/>
      <c r="C1367" s="833"/>
      <c r="D1367" s="833"/>
      <c r="E1367" s="833"/>
      <c r="F1367" s="833"/>
      <c r="G1367" s="833"/>
      <c r="H1367" s="833"/>
      <c r="I1367" s="833"/>
      <c r="J1367" s="833"/>
      <c r="K1367" s="833"/>
      <c r="L1367" s="833"/>
      <c r="M1367" s="833"/>
      <c r="N1367" s="833"/>
      <c r="O1367" s="833"/>
      <c r="P1367" s="833"/>
      <c r="Q1367" s="833"/>
      <c r="R1367" s="833"/>
      <c r="S1367" s="833"/>
      <c r="T1367" s="833"/>
      <c r="U1367" s="833"/>
      <c r="V1367" s="833"/>
      <c r="W1367" s="833"/>
      <c r="X1367" s="833"/>
      <c r="Y1367" s="833"/>
      <c r="Z1367" s="833"/>
      <c r="AA1367" s="833"/>
      <c r="AB1367" s="833"/>
      <c r="AC1367" s="833"/>
      <c r="AD1367" s="833"/>
      <c r="AE1367" s="834"/>
      <c r="AF1367" s="682">
        <v>105090</v>
      </c>
      <c r="AG1367" s="683"/>
      <c r="AH1367" s="683"/>
      <c r="AI1367" s="683"/>
      <c r="AJ1367" s="683"/>
      <c r="AK1367" s="683"/>
      <c r="AL1367" s="683"/>
      <c r="AM1367" s="683"/>
      <c r="AN1367" s="801"/>
      <c r="AO1367" s="682">
        <v>102610</v>
      </c>
      <c r="AP1367" s="683"/>
      <c r="AQ1367" s="683"/>
      <c r="AR1367" s="683"/>
      <c r="AS1367" s="683"/>
      <c r="AT1367" s="683"/>
      <c r="AU1367" s="683"/>
      <c r="AV1367" s="683"/>
      <c r="AW1367" s="683"/>
      <c r="AX1367" s="683"/>
      <c r="AY1367" s="683"/>
      <c r="AZ1367" s="683"/>
      <c r="BA1367" s="683"/>
      <c r="BB1367" s="801"/>
    </row>
    <row r="1368" spans="1:54" ht="12.6" customHeight="1">
      <c r="A1368" s="832" t="s">
        <v>5024</v>
      </c>
      <c r="B1368" s="833"/>
      <c r="C1368" s="833"/>
      <c r="D1368" s="833"/>
      <c r="E1368" s="833"/>
      <c r="F1368" s="833"/>
      <c r="G1368" s="833"/>
      <c r="H1368" s="833"/>
      <c r="I1368" s="833"/>
      <c r="J1368" s="833"/>
      <c r="K1368" s="833"/>
      <c r="L1368" s="833"/>
      <c r="M1368" s="833"/>
      <c r="N1368" s="833"/>
      <c r="O1368" s="833"/>
      <c r="P1368" s="833"/>
      <c r="Q1368" s="833"/>
      <c r="R1368" s="833"/>
      <c r="S1368" s="833"/>
      <c r="T1368" s="833"/>
      <c r="U1368" s="833"/>
      <c r="V1368" s="833"/>
      <c r="W1368" s="833"/>
      <c r="X1368" s="833"/>
      <c r="Y1368" s="833"/>
      <c r="Z1368" s="833"/>
      <c r="AA1368" s="833"/>
      <c r="AB1368" s="833"/>
      <c r="AC1368" s="833"/>
      <c r="AD1368" s="833"/>
      <c r="AE1368" s="834"/>
      <c r="AF1368" s="682">
        <v>106585</v>
      </c>
      <c r="AG1368" s="683"/>
      <c r="AH1368" s="683"/>
      <c r="AI1368" s="683"/>
      <c r="AJ1368" s="683"/>
      <c r="AK1368" s="683"/>
      <c r="AL1368" s="683"/>
      <c r="AM1368" s="683"/>
      <c r="AN1368" s="801"/>
      <c r="AO1368" s="682">
        <v>96404</v>
      </c>
      <c r="AP1368" s="683"/>
      <c r="AQ1368" s="683"/>
      <c r="AR1368" s="683"/>
      <c r="AS1368" s="683"/>
      <c r="AT1368" s="683"/>
      <c r="AU1368" s="683"/>
      <c r="AV1368" s="683"/>
      <c r="AW1368" s="683"/>
      <c r="AX1368" s="683"/>
      <c r="AY1368" s="683"/>
      <c r="AZ1368" s="683"/>
      <c r="BA1368" s="683"/>
      <c r="BB1368" s="801"/>
    </row>
    <row r="1369" spans="1:54" ht="12.6" customHeight="1">
      <c r="A1369" s="832" t="s">
        <v>5017</v>
      </c>
      <c r="B1369" s="833"/>
      <c r="C1369" s="833"/>
      <c r="D1369" s="833"/>
      <c r="E1369" s="833"/>
      <c r="F1369" s="833"/>
      <c r="G1369" s="833"/>
      <c r="H1369" s="833"/>
      <c r="I1369" s="833"/>
      <c r="J1369" s="833"/>
      <c r="K1369" s="833"/>
      <c r="L1369" s="833"/>
      <c r="M1369" s="833"/>
      <c r="N1369" s="833"/>
      <c r="O1369" s="833"/>
      <c r="P1369" s="833"/>
      <c r="Q1369" s="833"/>
      <c r="R1369" s="833"/>
      <c r="S1369" s="833"/>
      <c r="T1369" s="833"/>
      <c r="U1369" s="833"/>
      <c r="V1369" s="833"/>
      <c r="W1369" s="833"/>
      <c r="X1369" s="833"/>
      <c r="Y1369" s="833"/>
      <c r="Z1369" s="833"/>
      <c r="AA1369" s="833"/>
      <c r="AB1369" s="833"/>
      <c r="AC1369" s="833"/>
      <c r="AD1369" s="833"/>
      <c r="AE1369" s="834"/>
      <c r="AF1369" s="682">
        <v>123812</v>
      </c>
      <c r="AG1369" s="683"/>
      <c r="AH1369" s="683"/>
      <c r="AI1369" s="683"/>
      <c r="AJ1369" s="683"/>
      <c r="AK1369" s="683"/>
      <c r="AL1369" s="683"/>
      <c r="AM1369" s="683"/>
      <c r="AN1369" s="801"/>
      <c r="AO1369" s="682">
        <v>189966</v>
      </c>
      <c r="AP1369" s="683"/>
      <c r="AQ1369" s="683"/>
      <c r="AR1369" s="683"/>
      <c r="AS1369" s="683"/>
      <c r="AT1369" s="683"/>
      <c r="AU1369" s="683"/>
      <c r="AV1369" s="683"/>
      <c r="AW1369" s="683"/>
      <c r="AX1369" s="683"/>
      <c r="AY1369" s="683"/>
      <c r="AZ1369" s="683"/>
      <c r="BA1369" s="683"/>
      <c r="BB1369" s="801"/>
    </row>
    <row r="1370" spans="1:54" ht="12.6" customHeight="1">
      <c r="A1370" s="829" t="s">
        <v>1846</v>
      </c>
      <c r="B1370" s="830"/>
      <c r="C1370" s="830"/>
      <c r="D1370" s="830"/>
      <c r="E1370" s="830"/>
      <c r="F1370" s="830"/>
      <c r="G1370" s="830"/>
      <c r="H1370" s="830"/>
      <c r="I1370" s="830"/>
      <c r="J1370" s="830"/>
      <c r="K1370" s="830"/>
      <c r="L1370" s="830"/>
      <c r="M1370" s="830"/>
      <c r="N1370" s="830"/>
      <c r="O1370" s="830"/>
      <c r="P1370" s="830"/>
      <c r="Q1370" s="830"/>
      <c r="R1370" s="830"/>
      <c r="S1370" s="830"/>
      <c r="T1370" s="830"/>
      <c r="U1370" s="830"/>
      <c r="V1370" s="830"/>
      <c r="W1370" s="830"/>
      <c r="X1370" s="830"/>
      <c r="Y1370" s="830"/>
      <c r="Z1370" s="830"/>
      <c r="AA1370" s="830"/>
      <c r="AB1370" s="830"/>
      <c r="AC1370" s="830"/>
      <c r="AD1370" s="830"/>
      <c r="AE1370" s="831"/>
      <c r="AF1370" s="682"/>
      <c r="AG1370" s="683"/>
      <c r="AH1370" s="683"/>
      <c r="AI1370" s="683"/>
      <c r="AJ1370" s="683"/>
      <c r="AK1370" s="683"/>
      <c r="AL1370" s="683"/>
      <c r="AM1370" s="683"/>
      <c r="AN1370" s="801"/>
      <c r="AO1370" s="682"/>
      <c r="AP1370" s="683"/>
      <c r="AQ1370" s="683"/>
      <c r="AR1370" s="683"/>
      <c r="AS1370" s="683"/>
      <c r="AT1370" s="683"/>
      <c r="AU1370" s="683"/>
      <c r="AV1370" s="683"/>
      <c r="AW1370" s="683"/>
      <c r="AX1370" s="683"/>
      <c r="AY1370" s="683"/>
      <c r="AZ1370" s="683"/>
      <c r="BA1370" s="683"/>
      <c r="BB1370" s="801"/>
    </row>
    <row r="1371" spans="1:54" ht="12.6" customHeight="1">
      <c r="A1371" s="832"/>
      <c r="B1371" s="833"/>
      <c r="C1371" s="833"/>
      <c r="D1371" s="833"/>
      <c r="E1371" s="833"/>
      <c r="F1371" s="833"/>
      <c r="G1371" s="833"/>
      <c r="H1371" s="833"/>
      <c r="I1371" s="833"/>
      <c r="J1371" s="833"/>
      <c r="K1371" s="833"/>
      <c r="L1371" s="833"/>
      <c r="M1371" s="833"/>
      <c r="N1371" s="833"/>
      <c r="O1371" s="833"/>
      <c r="P1371" s="833"/>
      <c r="Q1371" s="833"/>
      <c r="R1371" s="833"/>
      <c r="S1371" s="833"/>
      <c r="T1371" s="833"/>
      <c r="U1371" s="833"/>
      <c r="V1371" s="833"/>
      <c r="W1371" s="833"/>
      <c r="X1371" s="833"/>
      <c r="Y1371" s="833"/>
      <c r="Z1371" s="833"/>
      <c r="AA1371" s="833"/>
      <c r="AB1371" s="833"/>
      <c r="AC1371" s="833"/>
      <c r="AD1371" s="833"/>
      <c r="AE1371" s="834"/>
      <c r="AF1371" s="682"/>
      <c r="AG1371" s="683"/>
      <c r="AH1371" s="683"/>
      <c r="AI1371" s="683"/>
      <c r="AJ1371" s="683"/>
      <c r="AK1371" s="683"/>
      <c r="AL1371" s="683"/>
      <c r="AM1371" s="683"/>
      <c r="AN1371" s="801"/>
      <c r="AO1371" s="682"/>
      <c r="AP1371" s="683"/>
      <c r="AQ1371" s="683"/>
      <c r="AR1371" s="683"/>
      <c r="AS1371" s="683"/>
      <c r="AT1371" s="683"/>
      <c r="AU1371" s="683"/>
      <c r="AV1371" s="683"/>
      <c r="AW1371" s="683"/>
      <c r="AX1371" s="683"/>
      <c r="AY1371" s="683"/>
      <c r="AZ1371" s="683"/>
      <c r="BA1371" s="683"/>
      <c r="BB1371" s="801"/>
    </row>
    <row r="1372" spans="1:54" ht="12.6" customHeight="1">
      <c r="A1372" s="829"/>
      <c r="B1372" s="830"/>
      <c r="C1372" s="830"/>
      <c r="D1372" s="830"/>
      <c r="E1372" s="830"/>
      <c r="F1372" s="830"/>
      <c r="G1372" s="830"/>
      <c r="H1372" s="830"/>
      <c r="I1372" s="830"/>
      <c r="J1372" s="830"/>
      <c r="K1372" s="830"/>
      <c r="L1372" s="830"/>
      <c r="M1372" s="830"/>
      <c r="N1372" s="830"/>
      <c r="O1372" s="830"/>
      <c r="P1372" s="830"/>
      <c r="Q1372" s="830"/>
      <c r="R1372" s="830"/>
      <c r="S1372" s="830"/>
      <c r="T1372" s="830"/>
      <c r="U1372" s="830"/>
      <c r="V1372" s="830"/>
      <c r="W1372" s="830"/>
      <c r="X1372" s="830"/>
      <c r="Y1372" s="830"/>
      <c r="Z1372" s="830"/>
      <c r="AA1372" s="830"/>
      <c r="AB1372" s="830"/>
      <c r="AC1372" s="830"/>
      <c r="AD1372" s="830"/>
      <c r="AE1372" s="831"/>
      <c r="AF1372" s="682"/>
      <c r="AG1372" s="683"/>
      <c r="AH1372" s="683"/>
      <c r="AI1372" s="683"/>
      <c r="AJ1372" s="683"/>
      <c r="AK1372" s="683"/>
      <c r="AL1372" s="683"/>
      <c r="AM1372" s="683"/>
      <c r="AN1372" s="801"/>
      <c r="AO1372" s="682"/>
      <c r="AP1372" s="683"/>
      <c r="AQ1372" s="683"/>
      <c r="AR1372" s="683"/>
      <c r="AS1372" s="683"/>
      <c r="AT1372" s="683"/>
      <c r="AU1372" s="683"/>
      <c r="AV1372" s="683"/>
      <c r="AW1372" s="683"/>
      <c r="AX1372" s="683"/>
      <c r="AY1372" s="683"/>
      <c r="AZ1372" s="683"/>
      <c r="BA1372" s="683"/>
      <c r="BB1372" s="801"/>
    </row>
    <row r="1373" spans="1:54" ht="12.6" customHeight="1">
      <c r="A1373" s="832"/>
      <c r="B1373" s="833"/>
      <c r="C1373" s="833"/>
      <c r="D1373" s="833"/>
      <c r="E1373" s="833"/>
      <c r="F1373" s="833"/>
      <c r="G1373" s="833"/>
      <c r="H1373" s="833"/>
      <c r="I1373" s="833"/>
      <c r="J1373" s="833"/>
      <c r="K1373" s="833"/>
      <c r="L1373" s="833"/>
      <c r="M1373" s="833"/>
      <c r="N1373" s="833"/>
      <c r="O1373" s="833"/>
      <c r="P1373" s="833"/>
      <c r="Q1373" s="833"/>
      <c r="R1373" s="833"/>
      <c r="S1373" s="833"/>
      <c r="T1373" s="833"/>
      <c r="U1373" s="833"/>
      <c r="V1373" s="833"/>
      <c r="W1373" s="833"/>
      <c r="X1373" s="833"/>
      <c r="Y1373" s="833"/>
      <c r="Z1373" s="833"/>
      <c r="AA1373" s="833"/>
      <c r="AB1373" s="833"/>
      <c r="AC1373" s="833"/>
      <c r="AD1373" s="833"/>
      <c r="AE1373" s="834"/>
      <c r="AF1373" s="682"/>
      <c r="AG1373" s="683"/>
      <c r="AH1373" s="683"/>
      <c r="AI1373" s="683"/>
      <c r="AJ1373" s="683"/>
      <c r="AK1373" s="683"/>
      <c r="AL1373" s="683"/>
      <c r="AM1373" s="683"/>
      <c r="AN1373" s="801"/>
      <c r="AO1373" s="682"/>
      <c r="AP1373" s="683"/>
      <c r="AQ1373" s="683"/>
      <c r="AR1373" s="683"/>
      <c r="AS1373" s="683"/>
      <c r="AT1373" s="683"/>
      <c r="AU1373" s="683"/>
      <c r="AV1373" s="683"/>
      <c r="AW1373" s="683"/>
      <c r="AX1373" s="683"/>
      <c r="AY1373" s="683"/>
      <c r="AZ1373" s="683"/>
      <c r="BA1373" s="683"/>
      <c r="BB1373" s="801"/>
    </row>
    <row r="1374" spans="1:54" ht="12.6" customHeight="1">
      <c r="A1374" s="832"/>
      <c r="B1374" s="833"/>
      <c r="C1374" s="833"/>
      <c r="D1374" s="833"/>
      <c r="E1374" s="833"/>
      <c r="F1374" s="833"/>
      <c r="G1374" s="833"/>
      <c r="H1374" s="833"/>
      <c r="I1374" s="833"/>
      <c r="J1374" s="833"/>
      <c r="K1374" s="833"/>
      <c r="L1374" s="833"/>
      <c r="M1374" s="833"/>
      <c r="N1374" s="833"/>
      <c r="O1374" s="833"/>
      <c r="P1374" s="833"/>
      <c r="Q1374" s="833"/>
      <c r="R1374" s="833"/>
      <c r="S1374" s="833"/>
      <c r="T1374" s="833"/>
      <c r="U1374" s="833"/>
      <c r="V1374" s="833"/>
      <c r="W1374" s="833"/>
      <c r="X1374" s="833"/>
      <c r="Y1374" s="833"/>
      <c r="Z1374" s="833"/>
      <c r="AA1374" s="833"/>
      <c r="AB1374" s="833"/>
      <c r="AC1374" s="833"/>
      <c r="AD1374" s="833"/>
      <c r="AE1374" s="834"/>
      <c r="AF1374" s="682"/>
      <c r="AG1374" s="683"/>
      <c r="AH1374" s="683"/>
      <c r="AI1374" s="683"/>
      <c r="AJ1374" s="683"/>
      <c r="AK1374" s="683"/>
      <c r="AL1374" s="683"/>
      <c r="AM1374" s="683"/>
      <c r="AN1374" s="801"/>
      <c r="AO1374" s="682"/>
      <c r="AP1374" s="683"/>
      <c r="AQ1374" s="683"/>
      <c r="AR1374" s="683"/>
      <c r="AS1374" s="683"/>
      <c r="AT1374" s="683"/>
      <c r="AU1374" s="683"/>
      <c r="AV1374" s="683"/>
      <c r="AW1374" s="683"/>
      <c r="AX1374" s="683"/>
      <c r="AY1374" s="683"/>
      <c r="AZ1374" s="683"/>
      <c r="BA1374" s="683"/>
      <c r="BB1374" s="801"/>
    </row>
    <row r="1375" spans="1:54" ht="12.6" customHeight="1">
      <c r="A1375" s="829" t="s">
        <v>1847</v>
      </c>
      <c r="B1375" s="830"/>
      <c r="C1375" s="830"/>
      <c r="D1375" s="830"/>
      <c r="E1375" s="830"/>
      <c r="F1375" s="830"/>
      <c r="G1375" s="830"/>
      <c r="H1375" s="830"/>
      <c r="I1375" s="830"/>
      <c r="J1375" s="830"/>
      <c r="K1375" s="830"/>
      <c r="L1375" s="830"/>
      <c r="M1375" s="830"/>
      <c r="N1375" s="830"/>
      <c r="O1375" s="830"/>
      <c r="P1375" s="830"/>
      <c r="Q1375" s="830"/>
      <c r="R1375" s="830"/>
      <c r="S1375" s="830"/>
      <c r="T1375" s="830"/>
      <c r="U1375" s="830"/>
      <c r="V1375" s="830"/>
      <c r="W1375" s="830"/>
      <c r="X1375" s="830"/>
      <c r="Y1375" s="830"/>
      <c r="Z1375" s="830"/>
      <c r="AA1375" s="830"/>
      <c r="AB1375" s="830"/>
      <c r="AC1375" s="830"/>
      <c r="AD1375" s="830"/>
      <c r="AE1375" s="831"/>
      <c r="AF1375" s="682">
        <v>-64990</v>
      </c>
      <c r="AG1375" s="683"/>
      <c r="AH1375" s="683"/>
      <c r="AI1375" s="683"/>
      <c r="AJ1375" s="683"/>
      <c r="AK1375" s="683"/>
      <c r="AL1375" s="683"/>
      <c r="AM1375" s="683"/>
      <c r="AN1375" s="801"/>
      <c r="AO1375" s="682">
        <v>-73300</v>
      </c>
      <c r="AP1375" s="683"/>
      <c r="AQ1375" s="683"/>
      <c r="AR1375" s="683"/>
      <c r="AS1375" s="683"/>
      <c r="AT1375" s="683"/>
      <c r="AU1375" s="683"/>
      <c r="AV1375" s="683"/>
      <c r="AW1375" s="683"/>
      <c r="AX1375" s="683"/>
      <c r="AY1375" s="683"/>
      <c r="AZ1375" s="683"/>
      <c r="BA1375" s="683"/>
      <c r="BB1375" s="801"/>
    </row>
    <row r="1376" spans="1:54" ht="12.6" customHeight="1">
      <c r="A1376" s="832" t="s">
        <v>1848</v>
      </c>
      <c r="B1376" s="833"/>
      <c r="C1376" s="833"/>
      <c r="D1376" s="833"/>
      <c r="E1376" s="833"/>
      <c r="F1376" s="833"/>
      <c r="G1376" s="833"/>
      <c r="H1376" s="833"/>
      <c r="I1376" s="833"/>
      <c r="J1376" s="833"/>
      <c r="K1376" s="833"/>
      <c r="L1376" s="833"/>
      <c r="M1376" s="833"/>
      <c r="N1376" s="833"/>
      <c r="O1376" s="833"/>
      <c r="P1376" s="833"/>
      <c r="Q1376" s="833"/>
      <c r="R1376" s="833"/>
      <c r="S1376" s="833"/>
      <c r="T1376" s="833"/>
      <c r="U1376" s="833"/>
      <c r="V1376" s="833"/>
      <c r="W1376" s="833"/>
      <c r="X1376" s="833"/>
      <c r="Y1376" s="833"/>
      <c r="Z1376" s="833"/>
      <c r="AA1376" s="833"/>
      <c r="AB1376" s="833"/>
      <c r="AC1376" s="833"/>
      <c r="AD1376" s="833"/>
      <c r="AE1376" s="834"/>
      <c r="AF1376" s="682"/>
      <c r="AG1376" s="683"/>
      <c r="AH1376" s="683"/>
      <c r="AI1376" s="683"/>
      <c r="AJ1376" s="683"/>
      <c r="AK1376" s="683"/>
      <c r="AL1376" s="683"/>
      <c r="AM1376" s="683"/>
      <c r="AN1376" s="801"/>
      <c r="AO1376" s="682"/>
      <c r="AP1376" s="683"/>
      <c r="AQ1376" s="683"/>
      <c r="AR1376" s="683"/>
      <c r="AS1376" s="683"/>
      <c r="AT1376" s="683"/>
      <c r="AU1376" s="683"/>
      <c r="AV1376" s="683"/>
      <c r="AW1376" s="683"/>
      <c r="AX1376" s="683"/>
      <c r="AY1376" s="683"/>
      <c r="AZ1376" s="683"/>
      <c r="BA1376" s="683"/>
      <c r="BB1376" s="801"/>
    </row>
    <row r="1377" spans="1:54" ht="12.6" customHeight="1">
      <c r="A1377" s="832" t="s">
        <v>1849</v>
      </c>
      <c r="B1377" s="833"/>
      <c r="C1377" s="833"/>
      <c r="D1377" s="833"/>
      <c r="E1377" s="833"/>
      <c r="F1377" s="833"/>
      <c r="G1377" s="833"/>
      <c r="H1377" s="833"/>
      <c r="I1377" s="833"/>
      <c r="J1377" s="833"/>
      <c r="K1377" s="833"/>
      <c r="L1377" s="833"/>
      <c r="M1377" s="833"/>
      <c r="N1377" s="833"/>
      <c r="O1377" s="833"/>
      <c r="P1377" s="833"/>
      <c r="Q1377" s="833"/>
      <c r="R1377" s="833"/>
      <c r="S1377" s="833"/>
      <c r="T1377" s="833"/>
      <c r="U1377" s="833"/>
      <c r="V1377" s="833"/>
      <c r="W1377" s="833"/>
      <c r="X1377" s="833"/>
      <c r="Y1377" s="833"/>
      <c r="Z1377" s="833"/>
      <c r="AA1377" s="833"/>
      <c r="AB1377" s="833"/>
      <c r="AC1377" s="833"/>
      <c r="AD1377" s="833"/>
      <c r="AE1377" s="834"/>
      <c r="AF1377" s="682"/>
      <c r="AG1377" s="683"/>
      <c r="AH1377" s="683"/>
      <c r="AI1377" s="683"/>
      <c r="AJ1377" s="683"/>
      <c r="AK1377" s="683"/>
      <c r="AL1377" s="683"/>
      <c r="AM1377" s="683"/>
      <c r="AN1377" s="801"/>
      <c r="AO1377" s="682"/>
      <c r="AP1377" s="683"/>
      <c r="AQ1377" s="683"/>
      <c r="AR1377" s="683"/>
      <c r="AS1377" s="683"/>
      <c r="AT1377" s="683"/>
      <c r="AU1377" s="683"/>
      <c r="AV1377" s="683"/>
      <c r="AW1377" s="683"/>
      <c r="AX1377" s="683"/>
      <c r="AY1377" s="683"/>
      <c r="AZ1377" s="683"/>
      <c r="BA1377" s="683"/>
      <c r="BB1377" s="801"/>
    </row>
    <row r="1378" spans="1:54" ht="12.6" customHeight="1">
      <c r="A1378" s="832" t="s">
        <v>1850</v>
      </c>
      <c r="B1378" s="833"/>
      <c r="C1378" s="833"/>
      <c r="D1378" s="833"/>
      <c r="E1378" s="833"/>
      <c r="F1378" s="833"/>
      <c r="G1378" s="833"/>
      <c r="H1378" s="833"/>
      <c r="I1378" s="833"/>
      <c r="J1378" s="833"/>
      <c r="K1378" s="833"/>
      <c r="L1378" s="833"/>
      <c r="M1378" s="833"/>
      <c r="N1378" s="833"/>
      <c r="O1378" s="833"/>
      <c r="P1378" s="833"/>
      <c r="Q1378" s="833"/>
      <c r="R1378" s="833"/>
      <c r="S1378" s="833"/>
      <c r="T1378" s="833"/>
      <c r="U1378" s="833"/>
      <c r="V1378" s="833"/>
      <c r="W1378" s="833"/>
      <c r="X1378" s="833"/>
      <c r="Y1378" s="833"/>
      <c r="Z1378" s="833"/>
      <c r="AA1378" s="833"/>
      <c r="AB1378" s="833"/>
      <c r="AC1378" s="833"/>
      <c r="AD1378" s="833"/>
      <c r="AE1378" s="834"/>
      <c r="AF1378" s="682"/>
      <c r="AG1378" s="683"/>
      <c r="AH1378" s="683"/>
      <c r="AI1378" s="683"/>
      <c r="AJ1378" s="683"/>
      <c r="AK1378" s="683"/>
      <c r="AL1378" s="683"/>
      <c r="AM1378" s="683"/>
      <c r="AN1378" s="801"/>
      <c r="AO1378" s="682"/>
      <c r="AP1378" s="683"/>
      <c r="AQ1378" s="683"/>
      <c r="AR1378" s="683"/>
      <c r="AS1378" s="683"/>
      <c r="AT1378" s="683"/>
      <c r="AU1378" s="683"/>
      <c r="AV1378" s="683"/>
      <c r="AW1378" s="683"/>
      <c r="AX1378" s="683"/>
      <c r="AY1378" s="683"/>
      <c r="AZ1378" s="683"/>
      <c r="BA1378" s="683"/>
      <c r="BB1378" s="801"/>
    </row>
    <row r="1379" spans="1:54" ht="12.6" customHeight="1">
      <c r="A1379" s="832" t="s">
        <v>2659</v>
      </c>
      <c r="B1379" s="833"/>
      <c r="C1379" s="833"/>
      <c r="D1379" s="833"/>
      <c r="E1379" s="833"/>
      <c r="F1379" s="833"/>
      <c r="G1379" s="833"/>
      <c r="H1379" s="833"/>
      <c r="I1379" s="833"/>
      <c r="J1379" s="833"/>
      <c r="K1379" s="833"/>
      <c r="L1379" s="833"/>
      <c r="M1379" s="833"/>
      <c r="N1379" s="833"/>
      <c r="O1379" s="833"/>
      <c r="P1379" s="833"/>
      <c r="Q1379" s="833"/>
      <c r="R1379" s="833"/>
      <c r="S1379" s="833"/>
      <c r="T1379" s="833"/>
      <c r="U1379" s="833"/>
      <c r="V1379" s="833"/>
      <c r="W1379" s="833"/>
      <c r="X1379" s="833"/>
      <c r="Y1379" s="833"/>
      <c r="Z1379" s="833"/>
      <c r="AA1379" s="833"/>
      <c r="AB1379" s="833"/>
      <c r="AC1379" s="833"/>
      <c r="AD1379" s="833"/>
      <c r="AE1379" s="834"/>
      <c r="AF1379" s="682"/>
      <c r="AG1379" s="683"/>
      <c r="AH1379" s="683"/>
      <c r="AI1379" s="683"/>
      <c r="AJ1379" s="683"/>
      <c r="AK1379" s="683"/>
      <c r="AL1379" s="683"/>
      <c r="AM1379" s="683"/>
      <c r="AN1379" s="801"/>
      <c r="AO1379" s="682"/>
      <c r="AP1379" s="683"/>
      <c r="AQ1379" s="683"/>
      <c r="AR1379" s="683"/>
      <c r="AS1379" s="683"/>
      <c r="AT1379" s="683"/>
      <c r="AU1379" s="683"/>
      <c r="AV1379" s="683"/>
      <c r="AW1379" s="683"/>
      <c r="AX1379" s="683"/>
      <c r="AY1379" s="683"/>
      <c r="AZ1379" s="683"/>
      <c r="BA1379" s="683"/>
      <c r="BB1379" s="801"/>
    </row>
    <row r="1380" spans="1:54" ht="12.6" customHeight="1">
      <c r="A1380" s="832"/>
      <c r="B1380" s="833"/>
      <c r="C1380" s="833"/>
      <c r="D1380" s="833"/>
      <c r="E1380" s="833"/>
      <c r="F1380" s="833"/>
      <c r="G1380" s="833"/>
      <c r="H1380" s="833"/>
      <c r="I1380" s="833"/>
      <c r="J1380" s="833"/>
      <c r="K1380" s="833"/>
      <c r="L1380" s="833"/>
      <c r="M1380" s="833"/>
      <c r="N1380" s="833"/>
      <c r="O1380" s="833"/>
      <c r="P1380" s="833"/>
      <c r="Q1380" s="833"/>
      <c r="R1380" s="833"/>
      <c r="S1380" s="833"/>
      <c r="T1380" s="833"/>
      <c r="U1380" s="833"/>
      <c r="V1380" s="833"/>
      <c r="W1380" s="833"/>
      <c r="X1380" s="833"/>
      <c r="Y1380" s="833"/>
      <c r="Z1380" s="833"/>
      <c r="AA1380" s="833"/>
      <c r="AB1380" s="833"/>
      <c r="AC1380" s="833"/>
      <c r="AD1380" s="833"/>
      <c r="AE1380" s="834"/>
      <c r="AF1380" s="682"/>
      <c r="AG1380" s="683"/>
      <c r="AH1380" s="683"/>
      <c r="AI1380" s="683"/>
      <c r="AJ1380" s="683"/>
      <c r="AK1380" s="683"/>
      <c r="AL1380" s="683"/>
      <c r="AM1380" s="683"/>
      <c r="AN1380" s="801"/>
      <c r="AO1380" s="682"/>
      <c r="AP1380" s="683"/>
      <c r="AQ1380" s="683"/>
      <c r="AR1380" s="683"/>
      <c r="AS1380" s="683"/>
      <c r="AT1380" s="683"/>
      <c r="AU1380" s="683"/>
      <c r="AV1380" s="683"/>
      <c r="AW1380" s="683"/>
      <c r="AX1380" s="683"/>
      <c r="AY1380" s="683"/>
      <c r="AZ1380" s="683"/>
      <c r="BA1380" s="683"/>
      <c r="BB1380" s="801"/>
    </row>
    <row r="1381" spans="1:54" ht="12.6" customHeight="1">
      <c r="A1381" s="829"/>
      <c r="B1381" s="830"/>
      <c r="C1381" s="830"/>
      <c r="D1381" s="830"/>
      <c r="E1381" s="830"/>
      <c r="F1381" s="830"/>
      <c r="G1381" s="830"/>
      <c r="H1381" s="830"/>
      <c r="I1381" s="830"/>
      <c r="J1381" s="830"/>
      <c r="K1381" s="830"/>
      <c r="L1381" s="830"/>
      <c r="M1381" s="830"/>
      <c r="N1381" s="830"/>
      <c r="O1381" s="830"/>
      <c r="P1381" s="830"/>
      <c r="Q1381" s="830"/>
      <c r="R1381" s="830"/>
      <c r="S1381" s="830"/>
      <c r="T1381" s="830"/>
      <c r="U1381" s="830"/>
      <c r="V1381" s="830"/>
      <c r="W1381" s="830"/>
      <c r="X1381" s="830"/>
      <c r="Y1381" s="830"/>
      <c r="Z1381" s="830"/>
      <c r="AA1381" s="830"/>
      <c r="AB1381" s="830"/>
      <c r="AC1381" s="830"/>
      <c r="AD1381" s="830"/>
      <c r="AE1381" s="831"/>
      <c r="AF1381" s="682"/>
      <c r="AG1381" s="683"/>
      <c r="AH1381" s="683"/>
      <c r="AI1381" s="683"/>
      <c r="AJ1381" s="683"/>
      <c r="AK1381" s="683"/>
      <c r="AL1381" s="683"/>
      <c r="AM1381" s="683"/>
      <c r="AN1381" s="801"/>
      <c r="AO1381" s="682"/>
      <c r="AP1381" s="683"/>
      <c r="AQ1381" s="683"/>
      <c r="AR1381" s="683"/>
      <c r="AS1381" s="683"/>
      <c r="AT1381" s="683"/>
      <c r="AU1381" s="683"/>
      <c r="AV1381" s="683"/>
      <c r="AW1381" s="683"/>
      <c r="AX1381" s="683"/>
      <c r="AY1381" s="683"/>
      <c r="AZ1381" s="683"/>
      <c r="BA1381" s="683"/>
      <c r="BB1381" s="801"/>
    </row>
    <row r="1382" spans="1:54" ht="12.6" customHeight="1">
      <c r="A1382" s="832"/>
      <c r="B1382" s="833"/>
      <c r="C1382" s="833"/>
      <c r="D1382" s="833"/>
      <c r="E1382" s="833"/>
      <c r="F1382" s="833"/>
      <c r="G1382" s="833"/>
      <c r="H1382" s="833"/>
      <c r="I1382" s="833"/>
      <c r="J1382" s="833"/>
      <c r="K1382" s="833"/>
      <c r="L1382" s="833"/>
      <c r="M1382" s="833"/>
      <c r="N1382" s="833"/>
      <c r="O1382" s="833"/>
      <c r="P1382" s="833"/>
      <c r="Q1382" s="833"/>
      <c r="R1382" s="833"/>
      <c r="S1382" s="833"/>
      <c r="T1382" s="833"/>
      <c r="U1382" s="833"/>
      <c r="V1382" s="833"/>
      <c r="W1382" s="833"/>
      <c r="X1382" s="833"/>
      <c r="Y1382" s="833"/>
      <c r="Z1382" s="833"/>
      <c r="AA1382" s="833"/>
      <c r="AB1382" s="833"/>
      <c r="AC1382" s="833"/>
      <c r="AD1382" s="833"/>
      <c r="AE1382" s="834"/>
      <c r="AF1382" s="682"/>
      <c r="AG1382" s="683"/>
      <c r="AH1382" s="683"/>
      <c r="AI1382" s="683"/>
      <c r="AJ1382" s="683"/>
      <c r="AK1382" s="683"/>
      <c r="AL1382" s="683"/>
      <c r="AM1382" s="683"/>
      <c r="AN1382" s="801"/>
      <c r="AO1382" s="682"/>
      <c r="AP1382" s="683"/>
      <c r="AQ1382" s="683"/>
      <c r="AR1382" s="683"/>
      <c r="AS1382" s="683"/>
      <c r="AT1382" s="683"/>
      <c r="AU1382" s="683"/>
      <c r="AV1382" s="683"/>
      <c r="AW1382" s="683"/>
      <c r="AX1382" s="683"/>
      <c r="AY1382" s="683"/>
      <c r="AZ1382" s="683"/>
      <c r="BA1382" s="683"/>
      <c r="BB1382" s="801"/>
    </row>
    <row r="1383" spans="1:54" ht="12.6" customHeight="1">
      <c r="A1383" s="826"/>
      <c r="B1383" s="827"/>
      <c r="C1383" s="827"/>
      <c r="D1383" s="827"/>
      <c r="E1383" s="827"/>
      <c r="F1383" s="827"/>
      <c r="G1383" s="827"/>
      <c r="H1383" s="827"/>
      <c r="I1383" s="827"/>
      <c r="J1383" s="827"/>
      <c r="K1383" s="827"/>
      <c r="L1383" s="827"/>
      <c r="M1383" s="827"/>
      <c r="N1383" s="827"/>
      <c r="O1383" s="827"/>
      <c r="P1383" s="827"/>
      <c r="Q1383" s="827"/>
      <c r="R1383" s="827"/>
      <c r="S1383" s="827"/>
      <c r="T1383" s="827"/>
      <c r="U1383" s="827"/>
      <c r="V1383" s="827"/>
      <c r="W1383" s="827"/>
      <c r="X1383" s="827"/>
      <c r="Y1383" s="827"/>
      <c r="Z1383" s="827"/>
      <c r="AA1383" s="827"/>
      <c r="AB1383" s="827"/>
      <c r="AC1383" s="827"/>
      <c r="AD1383" s="827"/>
      <c r="AE1383" s="828"/>
      <c r="AF1383" s="682"/>
      <c r="AG1383" s="683"/>
      <c r="AH1383" s="683"/>
      <c r="AI1383" s="683"/>
      <c r="AJ1383" s="683"/>
      <c r="AK1383" s="683"/>
      <c r="AL1383" s="683"/>
      <c r="AM1383" s="683"/>
      <c r="AN1383" s="801"/>
      <c r="AO1383" s="682"/>
      <c r="AP1383" s="683"/>
      <c r="AQ1383" s="683"/>
      <c r="AR1383" s="683"/>
      <c r="AS1383" s="683"/>
      <c r="AT1383" s="683"/>
      <c r="AU1383" s="683"/>
      <c r="AV1383" s="683"/>
      <c r="AW1383" s="683"/>
      <c r="AX1383" s="683"/>
      <c r="AY1383" s="683"/>
      <c r="AZ1383" s="683"/>
      <c r="BA1383" s="683"/>
      <c r="BB1383" s="801"/>
    </row>
    <row r="1384" spans="1:54" ht="12.6" customHeight="1">
      <c r="A1384" s="826"/>
      <c r="B1384" s="827"/>
      <c r="C1384" s="827"/>
      <c r="D1384" s="827"/>
      <c r="E1384" s="827"/>
      <c r="F1384" s="827"/>
      <c r="G1384" s="827"/>
      <c r="H1384" s="827"/>
      <c r="I1384" s="827"/>
      <c r="J1384" s="827"/>
      <c r="K1384" s="827"/>
      <c r="L1384" s="827"/>
      <c r="M1384" s="827"/>
      <c r="N1384" s="827"/>
      <c r="O1384" s="827"/>
      <c r="P1384" s="827"/>
      <c r="Q1384" s="827"/>
      <c r="R1384" s="827"/>
      <c r="S1384" s="827"/>
      <c r="T1384" s="827"/>
      <c r="U1384" s="827"/>
      <c r="V1384" s="827"/>
      <c r="W1384" s="827"/>
      <c r="X1384" s="827"/>
      <c r="Y1384" s="827"/>
      <c r="Z1384" s="827"/>
      <c r="AA1384" s="827"/>
      <c r="AB1384" s="827"/>
      <c r="AC1384" s="827"/>
      <c r="AD1384" s="827"/>
      <c r="AE1384" s="828"/>
      <c r="AF1384" s="682"/>
      <c r="AG1384" s="683"/>
      <c r="AH1384" s="683"/>
      <c r="AI1384" s="683"/>
      <c r="AJ1384" s="683"/>
      <c r="AK1384" s="683"/>
      <c r="AL1384" s="683"/>
      <c r="AM1384" s="683"/>
      <c r="AN1384" s="801"/>
      <c r="AO1384" s="682"/>
      <c r="AP1384" s="683"/>
      <c r="AQ1384" s="683"/>
      <c r="AR1384" s="683"/>
      <c r="AS1384" s="683"/>
      <c r="AT1384" s="683"/>
      <c r="AU1384" s="683"/>
      <c r="AV1384" s="683"/>
      <c r="AW1384" s="683"/>
      <c r="AX1384" s="683"/>
      <c r="AY1384" s="683"/>
      <c r="AZ1384" s="683"/>
      <c r="BA1384" s="683"/>
      <c r="BB1384" s="801"/>
    </row>
    <row r="1385" spans="1:54" ht="12.6" customHeight="1">
      <c r="A1385" s="140" t="s">
        <v>4876</v>
      </c>
    </row>
    <row r="1386" spans="1:54" ht="15" customHeight="1">
      <c r="A1386" s="588"/>
      <c r="B1386" s="589"/>
      <c r="C1386" s="589"/>
      <c r="D1386" s="589"/>
      <c r="E1386" s="589"/>
      <c r="F1386" s="589"/>
      <c r="G1386" s="589"/>
      <c r="H1386" s="589"/>
      <c r="I1386" s="589"/>
      <c r="J1386" s="589"/>
      <c r="K1386" s="589"/>
      <c r="L1386" s="589"/>
      <c r="M1386" s="589"/>
      <c r="N1386" s="589"/>
      <c r="O1386" s="589"/>
      <c r="P1386" s="589"/>
      <c r="Q1386" s="589"/>
      <c r="R1386" s="589"/>
      <c r="S1386" s="589"/>
      <c r="T1386" s="589"/>
      <c r="U1386" s="589"/>
      <c r="V1386" s="589"/>
      <c r="W1386" s="589"/>
      <c r="X1386" s="589"/>
      <c r="Y1386" s="589"/>
      <c r="Z1386" s="589"/>
      <c r="AA1386" s="589"/>
      <c r="AB1386" s="589"/>
      <c r="AC1386" s="589"/>
      <c r="AD1386" s="589"/>
      <c r="AE1386" s="589"/>
      <c r="AF1386" s="589"/>
      <c r="AG1386" s="589"/>
      <c r="AH1386" s="589"/>
      <c r="AI1386" s="589"/>
      <c r="AJ1386" s="589"/>
      <c r="AK1386" s="589"/>
      <c r="AL1386" s="589"/>
      <c r="AM1386" s="589"/>
      <c r="AN1386" s="589"/>
      <c r="AO1386" s="589"/>
      <c r="AP1386" s="589"/>
      <c r="AQ1386" s="589"/>
      <c r="AR1386" s="589"/>
      <c r="AS1386" s="589"/>
      <c r="AT1386" s="589"/>
      <c r="AU1386" s="589"/>
      <c r="AV1386" s="589"/>
      <c r="AW1386" s="589"/>
      <c r="AX1386" s="589"/>
      <c r="AY1386" s="367"/>
      <c r="AZ1386" s="367"/>
      <c r="BA1386" s="367"/>
      <c r="BB1386" s="367"/>
    </row>
    <row r="1387" spans="1:54" ht="15" customHeight="1">
      <c r="A1387" s="590"/>
      <c r="B1387" s="591"/>
      <c r="C1387" s="591"/>
      <c r="D1387" s="591"/>
      <c r="E1387" s="591"/>
      <c r="F1387" s="591"/>
      <c r="G1387" s="591"/>
      <c r="H1387" s="591"/>
      <c r="I1387" s="591"/>
      <c r="J1387" s="591"/>
      <c r="K1387" s="591"/>
      <c r="L1387" s="591"/>
      <c r="M1387" s="591"/>
      <c r="N1387" s="591"/>
      <c r="O1387" s="591"/>
      <c r="P1387" s="591"/>
      <c r="Q1387" s="591"/>
      <c r="R1387" s="591"/>
      <c r="S1387" s="591"/>
      <c r="T1387" s="591"/>
      <c r="U1387" s="591"/>
      <c r="V1387" s="591"/>
      <c r="W1387" s="591"/>
      <c r="X1387" s="591"/>
      <c r="Y1387" s="591"/>
      <c r="Z1387" s="591"/>
      <c r="AA1387" s="591"/>
      <c r="AB1387" s="591"/>
      <c r="AC1387" s="591"/>
      <c r="AD1387" s="591"/>
      <c r="AE1387" s="591"/>
      <c r="AF1387" s="591"/>
      <c r="AG1387" s="591"/>
      <c r="AH1387" s="591"/>
      <c r="AI1387" s="591"/>
      <c r="AJ1387" s="591"/>
      <c r="AK1387" s="591"/>
      <c r="AL1387" s="591"/>
      <c r="AM1387" s="591"/>
      <c r="AN1387" s="591"/>
      <c r="AO1387" s="591"/>
      <c r="AP1387" s="591"/>
      <c r="AQ1387" s="591"/>
      <c r="AR1387" s="591"/>
      <c r="AS1387" s="591"/>
      <c r="AT1387" s="591"/>
      <c r="AU1387" s="591"/>
      <c r="AV1387" s="591"/>
      <c r="AW1387" s="591"/>
      <c r="AX1387" s="591"/>
      <c r="AY1387" s="367"/>
      <c r="AZ1387" s="367"/>
      <c r="BA1387" s="367"/>
      <c r="BB1387" s="367"/>
    </row>
    <row r="1388" spans="1:54" ht="12" hidden="1" customHeight="1">
      <c r="A1388" s="216"/>
      <c r="B1388" s="120"/>
      <c r="C1388" s="120"/>
      <c r="D1388" s="120"/>
      <c r="E1388" s="120"/>
      <c r="F1388" s="120"/>
      <c r="G1388" s="120"/>
      <c r="H1388" s="120"/>
      <c r="I1388" s="120"/>
      <c r="J1388" s="120"/>
      <c r="K1388" s="120"/>
      <c r="L1388" s="120"/>
      <c r="M1388" s="120"/>
      <c r="N1388" s="120"/>
      <c r="O1388" s="120"/>
      <c r="P1388" s="120"/>
      <c r="Q1388" s="120"/>
      <c r="R1388" s="120"/>
      <c r="S1388" s="120"/>
      <c r="T1388" s="120"/>
      <c r="U1388" s="120"/>
      <c r="V1388" s="120"/>
      <c r="W1388" s="120"/>
      <c r="X1388" s="120"/>
      <c r="Y1388" s="120"/>
      <c r="Z1388" s="120"/>
      <c r="AA1388" s="120"/>
      <c r="AB1388" s="120"/>
      <c r="AC1388" s="120"/>
      <c r="AD1388" s="120"/>
      <c r="AE1388" s="120"/>
      <c r="AF1388" s="120"/>
      <c r="AG1388" s="120"/>
      <c r="AH1388" s="120"/>
      <c r="AI1388" s="120"/>
      <c r="AJ1388" s="120"/>
      <c r="AK1388" s="120"/>
      <c r="AL1388" s="120"/>
      <c r="AM1388" s="120"/>
      <c r="AN1388" s="120"/>
      <c r="AO1388" s="120"/>
      <c r="AP1388" s="120"/>
      <c r="AQ1388" s="120"/>
      <c r="AR1388" s="120"/>
      <c r="AS1388" s="120"/>
      <c r="AT1388" s="120"/>
      <c r="AU1388" s="120"/>
      <c r="AV1388" s="120"/>
      <c r="AW1388" s="120"/>
      <c r="AX1388" s="120"/>
      <c r="AY1388" s="120"/>
      <c r="AZ1388" s="120"/>
      <c r="BA1388" s="120"/>
      <c r="BB1388" s="217"/>
    </row>
    <row r="1389" spans="1:54" s="95" customFormat="1" ht="12.6" customHeight="1">
      <c r="A1389" s="124" t="s">
        <v>1851</v>
      </c>
      <c r="B1389" s="209"/>
      <c r="C1389" s="209"/>
      <c r="D1389" s="209"/>
      <c r="E1389" s="209"/>
      <c r="F1389" s="209"/>
      <c r="G1389" s="209"/>
      <c r="H1389" s="209"/>
      <c r="I1389" s="209"/>
      <c r="J1389" s="209"/>
      <c r="K1389" s="209"/>
      <c r="L1389" s="209"/>
      <c r="M1389" s="209"/>
      <c r="N1389" s="209"/>
      <c r="O1389" s="209"/>
      <c r="P1389" s="209"/>
      <c r="Q1389" s="209"/>
      <c r="R1389" s="209"/>
      <c r="S1389" s="209"/>
      <c r="T1389" s="209"/>
      <c r="U1389" s="209"/>
      <c r="V1389" s="209"/>
      <c r="W1389" s="209"/>
      <c r="X1389" s="209"/>
      <c r="Y1389" s="209"/>
      <c r="Z1389" s="209"/>
      <c r="AA1389" s="209"/>
      <c r="AB1389" s="209"/>
      <c r="AC1389" s="209"/>
      <c r="AD1389" s="209"/>
      <c r="AE1389" s="209"/>
      <c r="AF1389" s="209"/>
      <c r="AG1389" s="209"/>
      <c r="AH1389" s="209"/>
      <c r="AI1389" s="209"/>
      <c r="AJ1389" s="209"/>
      <c r="AK1389" s="209"/>
      <c r="AL1389" s="209"/>
      <c r="AM1389" s="209"/>
      <c r="AN1389" s="209"/>
      <c r="AO1389" s="209"/>
      <c r="AP1389" s="209"/>
      <c r="AQ1389" s="209"/>
      <c r="AR1389" s="209"/>
      <c r="AS1389" s="209"/>
      <c r="AT1389" s="209"/>
      <c r="AU1389" s="209"/>
      <c r="AV1389" s="209"/>
      <c r="AW1389" s="209"/>
      <c r="AX1389" s="209"/>
      <c r="AY1389" s="209"/>
      <c r="AZ1389" s="209"/>
      <c r="BA1389" s="209"/>
      <c r="BB1389" s="210"/>
    </row>
    <row r="1390" spans="1:54" ht="12" hidden="1" customHeight="1">
      <c r="A1390" s="199"/>
      <c r="B1390" s="200"/>
      <c r="C1390" s="200"/>
      <c r="D1390" s="200"/>
      <c r="E1390" s="200"/>
      <c r="F1390" s="200"/>
      <c r="G1390" s="200"/>
      <c r="H1390" s="200"/>
      <c r="I1390" s="200"/>
      <c r="J1390" s="200"/>
      <c r="K1390" s="200"/>
      <c r="L1390" s="200"/>
      <c r="M1390" s="200"/>
      <c r="N1390" s="200"/>
      <c r="O1390" s="200"/>
      <c r="P1390" s="200"/>
      <c r="Q1390" s="200"/>
      <c r="R1390" s="200"/>
      <c r="S1390" s="200"/>
      <c r="T1390" s="200"/>
      <c r="U1390" s="200"/>
      <c r="V1390" s="200"/>
      <c r="W1390" s="200"/>
      <c r="X1390" s="200"/>
      <c r="Y1390" s="200"/>
      <c r="Z1390" s="200"/>
      <c r="AA1390" s="200"/>
      <c r="AB1390" s="200"/>
      <c r="AC1390" s="200"/>
      <c r="AD1390" s="200"/>
      <c r="AE1390" s="200"/>
      <c r="AF1390" s="200"/>
      <c r="AG1390" s="200"/>
      <c r="AH1390" s="200"/>
      <c r="AI1390" s="200"/>
      <c r="AJ1390" s="200"/>
      <c r="AK1390" s="200"/>
      <c r="AL1390" s="200"/>
      <c r="AM1390" s="200"/>
      <c r="AN1390" s="200"/>
      <c r="AO1390" s="200"/>
      <c r="AP1390" s="200"/>
      <c r="AQ1390" s="200"/>
      <c r="AR1390" s="200"/>
      <c r="AS1390" s="200"/>
      <c r="AT1390" s="200"/>
      <c r="AU1390" s="200"/>
      <c r="AV1390" s="200"/>
      <c r="AW1390" s="200"/>
      <c r="AX1390" s="200"/>
      <c r="AY1390" s="200"/>
      <c r="AZ1390" s="200"/>
      <c r="BA1390" s="200"/>
      <c r="BB1390" s="201"/>
    </row>
    <row r="1391" spans="1:54" ht="12.6" customHeight="1">
      <c r="A1391" s="140" t="s">
        <v>4954</v>
      </c>
    </row>
    <row r="1392" spans="1:54" ht="12.6" customHeight="1">
      <c r="A1392" s="141"/>
      <c r="B1392" s="142"/>
      <c r="C1392" s="142"/>
      <c r="D1392" s="142"/>
      <c r="E1392" s="142"/>
      <c r="F1392" s="142"/>
      <c r="G1392" s="142"/>
      <c r="H1392" s="142"/>
      <c r="I1392" s="142"/>
      <c r="J1392" s="142"/>
      <c r="K1392" s="142"/>
      <c r="L1392" s="142"/>
      <c r="M1392" s="142"/>
      <c r="N1392" s="142"/>
      <c r="O1392" s="142"/>
      <c r="P1392" s="142"/>
      <c r="Q1392" s="142"/>
      <c r="R1392" s="142"/>
      <c r="S1392" s="142"/>
      <c r="T1392" s="142"/>
      <c r="U1392" s="142"/>
      <c r="V1392" s="142"/>
      <c r="W1392" s="142"/>
      <c r="X1392" s="142"/>
      <c r="Y1392" s="142"/>
      <c r="Z1392" s="142"/>
      <c r="AA1392" s="142"/>
      <c r="AB1392" s="142"/>
      <c r="AC1392" s="142"/>
      <c r="AD1392" s="142"/>
      <c r="AE1392" s="157"/>
      <c r="AF1392" s="141"/>
      <c r="AG1392" s="183"/>
      <c r="AH1392" s="183"/>
      <c r="AI1392" s="183"/>
      <c r="AJ1392" s="183"/>
      <c r="AK1392" s="183"/>
      <c r="AL1392" s="183"/>
      <c r="AM1392" s="183"/>
      <c r="AN1392" s="184"/>
      <c r="AO1392" s="678" t="s">
        <v>1634</v>
      </c>
      <c r="AP1392" s="679"/>
      <c r="AQ1392" s="679"/>
      <c r="AR1392" s="679"/>
      <c r="AS1392" s="679"/>
      <c r="AT1392" s="679"/>
      <c r="AU1392" s="679"/>
      <c r="AV1392" s="679"/>
      <c r="AW1392" s="679"/>
      <c r="AX1392" s="679"/>
      <c r="AY1392" s="679"/>
      <c r="AZ1392" s="679"/>
      <c r="BA1392" s="679"/>
      <c r="BB1392" s="819"/>
    </row>
    <row r="1393" spans="1:54" ht="12.6" customHeight="1">
      <c r="A1393" s="580" t="s">
        <v>1253</v>
      </c>
      <c r="B1393" s="581"/>
      <c r="C1393" s="581"/>
      <c r="D1393" s="581"/>
      <c r="E1393" s="581"/>
      <c r="F1393" s="581"/>
      <c r="G1393" s="581"/>
      <c r="H1393" s="581"/>
      <c r="I1393" s="581"/>
      <c r="J1393" s="581"/>
      <c r="K1393" s="581"/>
      <c r="L1393" s="581"/>
      <c r="M1393" s="581"/>
      <c r="N1393" s="581"/>
      <c r="O1393" s="581"/>
      <c r="P1393" s="581"/>
      <c r="Q1393" s="581"/>
      <c r="R1393" s="581"/>
      <c r="S1393" s="581"/>
      <c r="T1393" s="581"/>
      <c r="U1393" s="581"/>
      <c r="V1393" s="581"/>
      <c r="W1393" s="581"/>
      <c r="X1393" s="581"/>
      <c r="Y1393" s="581"/>
      <c r="Z1393" s="581"/>
      <c r="AA1393" s="581"/>
      <c r="AB1393" s="581"/>
      <c r="AC1393" s="581"/>
      <c r="AD1393" s="581"/>
      <c r="AE1393" s="582"/>
      <c r="AF1393" s="580" t="s">
        <v>1799</v>
      </c>
      <c r="AG1393" s="581"/>
      <c r="AH1393" s="581"/>
      <c r="AI1393" s="581"/>
      <c r="AJ1393" s="581"/>
      <c r="AK1393" s="581"/>
      <c r="AL1393" s="581"/>
      <c r="AM1393" s="581"/>
      <c r="AN1393" s="582"/>
      <c r="AO1393" s="580" t="s">
        <v>1572</v>
      </c>
      <c r="AP1393" s="581"/>
      <c r="AQ1393" s="581"/>
      <c r="AR1393" s="581"/>
      <c r="AS1393" s="581"/>
      <c r="AT1393" s="581"/>
      <c r="AU1393" s="581"/>
      <c r="AV1393" s="581"/>
      <c r="AW1393" s="581"/>
      <c r="AX1393" s="581"/>
      <c r="AY1393" s="581"/>
      <c r="AZ1393" s="581"/>
      <c r="BA1393" s="581"/>
      <c r="BB1393" s="582"/>
    </row>
    <row r="1394" spans="1:54" ht="12.6" customHeight="1">
      <c r="A1394" s="146"/>
      <c r="B1394" s="193"/>
      <c r="C1394" s="193"/>
      <c r="D1394" s="193"/>
      <c r="E1394" s="193"/>
      <c r="F1394" s="193"/>
      <c r="G1394" s="193"/>
      <c r="H1394" s="193"/>
      <c r="I1394" s="193"/>
      <c r="J1394" s="193"/>
      <c r="K1394" s="193"/>
      <c r="L1394" s="193"/>
      <c r="M1394" s="193"/>
      <c r="N1394" s="193"/>
      <c r="O1394" s="193"/>
      <c r="P1394" s="193"/>
      <c r="Q1394" s="193"/>
      <c r="R1394" s="193"/>
      <c r="S1394" s="193"/>
      <c r="T1394" s="193"/>
      <c r="U1394" s="193"/>
      <c r="V1394" s="193"/>
      <c r="W1394" s="193"/>
      <c r="X1394" s="193"/>
      <c r="Y1394" s="193"/>
      <c r="Z1394" s="193"/>
      <c r="AA1394" s="193"/>
      <c r="AB1394" s="193"/>
      <c r="AC1394" s="193"/>
      <c r="AD1394" s="193"/>
      <c r="AE1394" s="206"/>
      <c r="AF1394" s="583" t="s">
        <v>1422</v>
      </c>
      <c r="AG1394" s="584"/>
      <c r="AH1394" s="584"/>
      <c r="AI1394" s="584"/>
      <c r="AJ1394" s="584"/>
      <c r="AK1394" s="584"/>
      <c r="AL1394" s="584"/>
      <c r="AM1394" s="584"/>
      <c r="AN1394" s="585"/>
      <c r="AO1394" s="583" t="s">
        <v>1256</v>
      </c>
      <c r="AP1394" s="584"/>
      <c r="AQ1394" s="584"/>
      <c r="AR1394" s="584"/>
      <c r="AS1394" s="584"/>
      <c r="AT1394" s="584"/>
      <c r="AU1394" s="584"/>
      <c r="AV1394" s="584"/>
      <c r="AW1394" s="584"/>
      <c r="AX1394" s="584"/>
      <c r="AY1394" s="584"/>
      <c r="AZ1394" s="584"/>
      <c r="BA1394" s="584"/>
      <c r="BB1394" s="585"/>
    </row>
    <row r="1395" spans="1:54" ht="12.6" customHeight="1">
      <c r="A1395" s="176" t="s">
        <v>1852</v>
      </c>
      <c r="B1395" s="103"/>
      <c r="C1395" s="103"/>
      <c r="D1395" s="103"/>
      <c r="E1395" s="103"/>
      <c r="F1395" s="103"/>
      <c r="G1395" s="103"/>
      <c r="H1395" s="103"/>
      <c r="I1395" s="103"/>
      <c r="J1395" s="103"/>
      <c r="K1395" s="103"/>
      <c r="L1395" s="103"/>
      <c r="M1395" s="103"/>
      <c r="N1395" s="103"/>
      <c r="O1395" s="103"/>
      <c r="P1395" s="103"/>
      <c r="Q1395" s="103"/>
      <c r="R1395" s="103"/>
      <c r="S1395" s="103"/>
      <c r="T1395" s="103"/>
      <c r="U1395" s="103"/>
      <c r="V1395" s="103"/>
      <c r="W1395" s="103"/>
      <c r="X1395" s="103"/>
      <c r="Y1395" s="103"/>
      <c r="Z1395" s="103"/>
      <c r="AA1395" s="103"/>
      <c r="AB1395" s="103"/>
      <c r="AC1395" s="103"/>
      <c r="AD1395" s="103"/>
      <c r="AE1395" s="145"/>
      <c r="AF1395" s="823"/>
      <c r="AG1395" s="824"/>
      <c r="AH1395" s="824"/>
      <c r="AI1395" s="824"/>
      <c r="AJ1395" s="824"/>
      <c r="AK1395" s="824"/>
      <c r="AL1395" s="824"/>
      <c r="AM1395" s="824"/>
      <c r="AN1395" s="825"/>
      <c r="AO1395" s="823"/>
      <c r="AP1395" s="824"/>
      <c r="AQ1395" s="824"/>
      <c r="AR1395" s="824"/>
      <c r="AS1395" s="824"/>
      <c r="AT1395" s="824"/>
      <c r="AU1395" s="824"/>
      <c r="AV1395" s="824"/>
      <c r="AW1395" s="824"/>
      <c r="AX1395" s="824"/>
      <c r="AY1395" s="824"/>
      <c r="AZ1395" s="824"/>
      <c r="BA1395" s="824"/>
      <c r="BB1395" s="825"/>
    </row>
    <row r="1396" spans="1:54" ht="12.6" customHeight="1">
      <c r="A1396" s="116" t="s">
        <v>1853</v>
      </c>
      <c r="B1396" s="117"/>
      <c r="C1396" s="117"/>
      <c r="D1396" s="117"/>
      <c r="E1396" s="117"/>
      <c r="F1396" s="117"/>
      <c r="G1396" s="117"/>
      <c r="H1396" s="117"/>
      <c r="I1396" s="117"/>
      <c r="J1396" s="117"/>
      <c r="K1396" s="117"/>
      <c r="L1396" s="117"/>
      <c r="M1396" s="117"/>
      <c r="N1396" s="117"/>
      <c r="O1396" s="117"/>
      <c r="P1396" s="117"/>
      <c r="Q1396" s="117"/>
      <c r="R1396" s="117"/>
      <c r="S1396" s="117"/>
      <c r="T1396" s="117"/>
      <c r="U1396" s="117"/>
      <c r="V1396" s="117"/>
      <c r="W1396" s="117"/>
      <c r="X1396" s="117"/>
      <c r="Y1396" s="117"/>
      <c r="Z1396" s="117"/>
      <c r="AA1396" s="117"/>
      <c r="AB1396" s="117"/>
      <c r="AC1396" s="117"/>
      <c r="AD1396" s="117"/>
      <c r="AE1396" s="118"/>
      <c r="AF1396" s="604"/>
      <c r="AG1396" s="605"/>
      <c r="AH1396" s="605"/>
      <c r="AI1396" s="605"/>
      <c r="AJ1396" s="605"/>
      <c r="AK1396" s="605"/>
      <c r="AL1396" s="605"/>
      <c r="AM1396" s="605"/>
      <c r="AN1396" s="606"/>
      <c r="AO1396" s="604"/>
      <c r="AP1396" s="605"/>
      <c r="AQ1396" s="605"/>
      <c r="AR1396" s="605"/>
      <c r="AS1396" s="605"/>
      <c r="AT1396" s="605"/>
      <c r="AU1396" s="605"/>
      <c r="AV1396" s="605"/>
      <c r="AW1396" s="605"/>
      <c r="AX1396" s="605"/>
      <c r="AY1396" s="605"/>
      <c r="AZ1396" s="605"/>
      <c r="BA1396" s="605"/>
      <c r="BB1396" s="606"/>
    </row>
    <row r="1397" spans="1:54" ht="12.6" customHeight="1">
      <c r="A1397" s="113" t="s">
        <v>1854</v>
      </c>
      <c r="B1397" s="114"/>
      <c r="C1397" s="114"/>
      <c r="D1397" s="114"/>
      <c r="E1397" s="114"/>
      <c r="F1397" s="114"/>
      <c r="G1397" s="114"/>
      <c r="H1397" s="114"/>
      <c r="I1397" s="114"/>
      <c r="J1397" s="114"/>
      <c r="K1397" s="114"/>
      <c r="L1397" s="114"/>
      <c r="M1397" s="114"/>
      <c r="N1397" s="114"/>
      <c r="O1397" s="114"/>
      <c r="P1397" s="114"/>
      <c r="Q1397" s="114"/>
      <c r="R1397" s="114"/>
      <c r="S1397" s="114"/>
      <c r="T1397" s="114"/>
      <c r="U1397" s="114"/>
      <c r="V1397" s="114"/>
      <c r="W1397" s="114"/>
      <c r="X1397" s="114"/>
      <c r="Y1397" s="114"/>
      <c r="Z1397" s="114"/>
      <c r="AA1397" s="114"/>
      <c r="AB1397" s="114"/>
      <c r="AC1397" s="114"/>
      <c r="AD1397" s="114"/>
      <c r="AE1397" s="115"/>
      <c r="AF1397" s="820"/>
      <c r="AG1397" s="821"/>
      <c r="AH1397" s="821"/>
      <c r="AI1397" s="821"/>
      <c r="AJ1397" s="821"/>
      <c r="AK1397" s="821"/>
      <c r="AL1397" s="821"/>
      <c r="AM1397" s="821"/>
      <c r="AN1397" s="822"/>
      <c r="AO1397" s="820"/>
      <c r="AP1397" s="821"/>
      <c r="AQ1397" s="821"/>
      <c r="AR1397" s="821"/>
      <c r="AS1397" s="821"/>
      <c r="AT1397" s="821"/>
      <c r="AU1397" s="821"/>
      <c r="AV1397" s="821"/>
      <c r="AW1397" s="821"/>
      <c r="AX1397" s="821"/>
      <c r="AY1397" s="821"/>
      <c r="AZ1397" s="821"/>
      <c r="BA1397" s="821"/>
      <c r="BB1397" s="822"/>
    </row>
    <row r="1398" spans="1:54" ht="12.6" customHeight="1">
      <c r="A1398" s="116" t="s">
        <v>1855</v>
      </c>
      <c r="B1398" s="117"/>
      <c r="C1398" s="117"/>
      <c r="D1398" s="117"/>
      <c r="E1398" s="117"/>
      <c r="F1398" s="117"/>
      <c r="G1398" s="117"/>
      <c r="H1398" s="117"/>
      <c r="I1398" s="117"/>
      <c r="J1398" s="117"/>
      <c r="K1398" s="117"/>
      <c r="L1398" s="117"/>
      <c r="M1398" s="117"/>
      <c r="N1398" s="117"/>
      <c r="O1398" s="117"/>
      <c r="P1398" s="117"/>
      <c r="Q1398" s="117"/>
      <c r="R1398" s="117"/>
      <c r="S1398" s="117"/>
      <c r="T1398" s="117"/>
      <c r="U1398" s="117"/>
      <c r="V1398" s="117"/>
      <c r="W1398" s="117"/>
      <c r="X1398" s="117"/>
      <c r="Y1398" s="117"/>
      <c r="Z1398" s="117"/>
      <c r="AA1398" s="117"/>
      <c r="AB1398" s="117"/>
      <c r="AC1398" s="117"/>
      <c r="AD1398" s="117"/>
      <c r="AE1398" s="118"/>
      <c r="AF1398" s="604"/>
      <c r="AG1398" s="605"/>
      <c r="AH1398" s="605"/>
      <c r="AI1398" s="605"/>
      <c r="AJ1398" s="605"/>
      <c r="AK1398" s="605"/>
      <c r="AL1398" s="605"/>
      <c r="AM1398" s="605"/>
      <c r="AN1398" s="606"/>
      <c r="AO1398" s="604"/>
      <c r="AP1398" s="605"/>
      <c r="AQ1398" s="605"/>
      <c r="AR1398" s="605"/>
      <c r="AS1398" s="605"/>
      <c r="AT1398" s="605"/>
      <c r="AU1398" s="605"/>
      <c r="AV1398" s="605"/>
      <c r="AW1398" s="605"/>
      <c r="AX1398" s="605"/>
      <c r="AY1398" s="605"/>
      <c r="AZ1398" s="605"/>
      <c r="BA1398" s="605"/>
      <c r="BB1398" s="606"/>
    </row>
    <row r="1399" spans="1:54" ht="12.6" customHeight="1">
      <c r="A1399" s="113" t="s">
        <v>1856</v>
      </c>
      <c r="B1399" s="114"/>
      <c r="C1399" s="114"/>
      <c r="D1399" s="114"/>
      <c r="E1399" s="114"/>
      <c r="F1399" s="114"/>
      <c r="G1399" s="114"/>
      <c r="H1399" s="114"/>
      <c r="I1399" s="114"/>
      <c r="J1399" s="114"/>
      <c r="K1399" s="114"/>
      <c r="L1399" s="114"/>
      <c r="M1399" s="114"/>
      <c r="N1399" s="114"/>
      <c r="O1399" s="114"/>
      <c r="P1399" s="114"/>
      <c r="Q1399" s="114"/>
      <c r="R1399" s="114"/>
      <c r="S1399" s="114"/>
      <c r="T1399" s="114"/>
      <c r="U1399" s="114"/>
      <c r="V1399" s="114"/>
      <c r="W1399" s="114"/>
      <c r="X1399" s="114"/>
      <c r="Y1399" s="114"/>
      <c r="Z1399" s="114"/>
      <c r="AA1399" s="114"/>
      <c r="AB1399" s="114"/>
      <c r="AC1399" s="114"/>
      <c r="AD1399" s="114"/>
      <c r="AE1399" s="115"/>
      <c r="AF1399" s="820"/>
      <c r="AG1399" s="821"/>
      <c r="AH1399" s="821"/>
      <c r="AI1399" s="821"/>
      <c r="AJ1399" s="821"/>
      <c r="AK1399" s="821"/>
      <c r="AL1399" s="821"/>
      <c r="AM1399" s="821"/>
      <c r="AN1399" s="822"/>
      <c r="AO1399" s="820"/>
      <c r="AP1399" s="821"/>
      <c r="AQ1399" s="821"/>
      <c r="AR1399" s="821"/>
      <c r="AS1399" s="821"/>
      <c r="AT1399" s="821"/>
      <c r="AU1399" s="821"/>
      <c r="AV1399" s="821"/>
      <c r="AW1399" s="821"/>
      <c r="AX1399" s="821"/>
      <c r="AY1399" s="821"/>
      <c r="AZ1399" s="821"/>
      <c r="BA1399" s="821"/>
      <c r="BB1399" s="822"/>
    </row>
    <row r="1400" spans="1:54" ht="12.6" customHeight="1">
      <c r="A1400" s="176" t="s">
        <v>1857</v>
      </c>
      <c r="B1400" s="103"/>
      <c r="C1400" s="103"/>
      <c r="D1400" s="103"/>
      <c r="E1400" s="103"/>
      <c r="F1400" s="103"/>
      <c r="G1400" s="103"/>
      <c r="H1400" s="103"/>
      <c r="I1400" s="103"/>
      <c r="J1400" s="103"/>
      <c r="K1400" s="103"/>
      <c r="L1400" s="103"/>
      <c r="M1400" s="103"/>
      <c r="N1400" s="103"/>
      <c r="O1400" s="103"/>
      <c r="P1400" s="103"/>
      <c r="Q1400" s="103"/>
      <c r="R1400" s="103"/>
      <c r="S1400" s="103"/>
      <c r="T1400" s="103"/>
      <c r="U1400" s="103"/>
      <c r="V1400" s="103"/>
      <c r="W1400" s="103"/>
      <c r="X1400" s="103"/>
      <c r="Y1400" s="103"/>
      <c r="Z1400" s="103"/>
      <c r="AA1400" s="103"/>
      <c r="AB1400" s="103"/>
      <c r="AC1400" s="103"/>
      <c r="AD1400" s="103"/>
      <c r="AE1400" s="145"/>
      <c r="AF1400" s="823"/>
      <c r="AG1400" s="824"/>
      <c r="AH1400" s="824"/>
      <c r="AI1400" s="824"/>
      <c r="AJ1400" s="824"/>
      <c r="AK1400" s="824"/>
      <c r="AL1400" s="824"/>
      <c r="AM1400" s="824"/>
      <c r="AN1400" s="825"/>
      <c r="AO1400" s="823"/>
      <c r="AP1400" s="824"/>
      <c r="AQ1400" s="824"/>
      <c r="AR1400" s="824"/>
      <c r="AS1400" s="824"/>
      <c r="AT1400" s="824"/>
      <c r="AU1400" s="824"/>
      <c r="AV1400" s="824"/>
      <c r="AW1400" s="824"/>
      <c r="AX1400" s="824"/>
      <c r="AY1400" s="824"/>
      <c r="AZ1400" s="824"/>
      <c r="BA1400" s="824"/>
      <c r="BB1400" s="825"/>
    </row>
    <row r="1401" spans="1:54" ht="12.6" customHeight="1">
      <c r="A1401" s="176" t="s">
        <v>1858</v>
      </c>
      <c r="B1401" s="103"/>
      <c r="C1401" s="103"/>
      <c r="D1401" s="103"/>
      <c r="E1401" s="103"/>
      <c r="F1401" s="103"/>
      <c r="G1401" s="103"/>
      <c r="H1401" s="103"/>
      <c r="I1401" s="103"/>
      <c r="J1401" s="103"/>
      <c r="K1401" s="103"/>
      <c r="L1401" s="103"/>
      <c r="M1401" s="103"/>
      <c r="N1401" s="103"/>
      <c r="O1401" s="103"/>
      <c r="P1401" s="103"/>
      <c r="Q1401" s="103"/>
      <c r="R1401" s="103"/>
      <c r="S1401" s="103"/>
      <c r="T1401" s="103"/>
      <c r="U1401" s="103"/>
      <c r="V1401" s="103"/>
      <c r="W1401" s="103"/>
      <c r="X1401" s="103"/>
      <c r="Y1401" s="103"/>
      <c r="Z1401" s="103"/>
      <c r="AA1401" s="103"/>
      <c r="AB1401" s="103"/>
      <c r="AC1401" s="103"/>
      <c r="AD1401" s="103"/>
      <c r="AE1401" s="145"/>
      <c r="AF1401" s="823"/>
      <c r="AG1401" s="824"/>
      <c r="AH1401" s="824"/>
      <c r="AI1401" s="824"/>
      <c r="AJ1401" s="824"/>
      <c r="AK1401" s="824"/>
      <c r="AL1401" s="824"/>
      <c r="AM1401" s="824"/>
      <c r="AN1401" s="825"/>
      <c r="AO1401" s="823"/>
      <c r="AP1401" s="824"/>
      <c r="AQ1401" s="824"/>
      <c r="AR1401" s="824"/>
      <c r="AS1401" s="824"/>
      <c r="AT1401" s="824"/>
      <c r="AU1401" s="824"/>
      <c r="AV1401" s="824"/>
      <c r="AW1401" s="824"/>
      <c r="AX1401" s="824"/>
      <c r="AY1401" s="824"/>
      <c r="AZ1401" s="824"/>
      <c r="BA1401" s="824"/>
      <c r="BB1401" s="825"/>
    </row>
    <row r="1402" spans="1:54" ht="12.6" customHeight="1">
      <c r="A1402" s="176" t="s">
        <v>1859</v>
      </c>
      <c r="B1402" s="103"/>
      <c r="C1402" s="103"/>
      <c r="D1402" s="103"/>
      <c r="E1402" s="103"/>
      <c r="F1402" s="103"/>
      <c r="G1402" s="103"/>
      <c r="H1402" s="103"/>
      <c r="I1402" s="103"/>
      <c r="J1402" s="103"/>
      <c r="K1402" s="103"/>
      <c r="L1402" s="103"/>
      <c r="M1402" s="103"/>
      <c r="N1402" s="103"/>
      <c r="O1402" s="103"/>
      <c r="P1402" s="103"/>
      <c r="Q1402" s="103"/>
      <c r="R1402" s="103"/>
      <c r="S1402" s="103"/>
      <c r="T1402" s="103"/>
      <c r="U1402" s="103"/>
      <c r="V1402" s="103"/>
      <c r="W1402" s="103"/>
      <c r="X1402" s="103"/>
      <c r="Y1402" s="103"/>
      <c r="Z1402" s="103"/>
      <c r="AA1402" s="103"/>
      <c r="AB1402" s="103"/>
      <c r="AC1402" s="103"/>
      <c r="AD1402" s="103"/>
      <c r="AE1402" s="145"/>
      <c r="AF1402" s="823"/>
      <c r="AG1402" s="824"/>
      <c r="AH1402" s="824"/>
      <c r="AI1402" s="824"/>
      <c r="AJ1402" s="824"/>
      <c r="AK1402" s="824"/>
      <c r="AL1402" s="824"/>
      <c r="AM1402" s="824"/>
      <c r="AN1402" s="825"/>
      <c r="AO1402" s="823"/>
      <c r="AP1402" s="824"/>
      <c r="AQ1402" s="824"/>
      <c r="AR1402" s="824"/>
      <c r="AS1402" s="824"/>
      <c r="AT1402" s="824"/>
      <c r="AU1402" s="824"/>
      <c r="AV1402" s="824"/>
      <c r="AW1402" s="824"/>
      <c r="AX1402" s="824"/>
      <c r="AY1402" s="824"/>
      <c r="AZ1402" s="824"/>
      <c r="BA1402" s="824"/>
      <c r="BB1402" s="825"/>
    </row>
    <row r="1403" spans="1:54" ht="12.6" customHeight="1">
      <c r="A1403" s="116" t="s">
        <v>1860</v>
      </c>
      <c r="B1403" s="117"/>
      <c r="C1403" s="117"/>
      <c r="D1403" s="117"/>
      <c r="E1403" s="117"/>
      <c r="F1403" s="117"/>
      <c r="G1403" s="117"/>
      <c r="H1403" s="117"/>
      <c r="I1403" s="117"/>
      <c r="J1403" s="117"/>
      <c r="K1403" s="117"/>
      <c r="L1403" s="117"/>
      <c r="M1403" s="117"/>
      <c r="N1403" s="117"/>
      <c r="O1403" s="117"/>
      <c r="P1403" s="117"/>
      <c r="Q1403" s="117"/>
      <c r="R1403" s="117"/>
      <c r="S1403" s="117"/>
      <c r="T1403" s="117"/>
      <c r="U1403" s="117"/>
      <c r="V1403" s="117"/>
      <c r="W1403" s="117"/>
      <c r="X1403" s="117"/>
      <c r="Y1403" s="117"/>
      <c r="Z1403" s="117"/>
      <c r="AA1403" s="117"/>
      <c r="AB1403" s="117"/>
      <c r="AC1403" s="117"/>
      <c r="AD1403" s="117"/>
      <c r="AE1403" s="118"/>
      <c r="AF1403" s="604"/>
      <c r="AG1403" s="605"/>
      <c r="AH1403" s="605"/>
      <c r="AI1403" s="605"/>
      <c r="AJ1403" s="605"/>
      <c r="AK1403" s="605"/>
      <c r="AL1403" s="605"/>
      <c r="AM1403" s="605"/>
      <c r="AN1403" s="606"/>
      <c r="AO1403" s="604"/>
      <c r="AP1403" s="605"/>
      <c r="AQ1403" s="605"/>
      <c r="AR1403" s="605"/>
      <c r="AS1403" s="605"/>
      <c r="AT1403" s="605"/>
      <c r="AU1403" s="605"/>
      <c r="AV1403" s="605"/>
      <c r="AW1403" s="605"/>
      <c r="AX1403" s="605"/>
      <c r="AY1403" s="605"/>
      <c r="AZ1403" s="605"/>
      <c r="BA1403" s="605"/>
      <c r="BB1403" s="606"/>
    </row>
    <row r="1404" spans="1:54" ht="12.6" customHeight="1">
      <c r="A1404" s="113" t="s">
        <v>1861</v>
      </c>
      <c r="B1404" s="114"/>
      <c r="C1404" s="114"/>
      <c r="D1404" s="114"/>
      <c r="E1404" s="114"/>
      <c r="F1404" s="114"/>
      <c r="G1404" s="114"/>
      <c r="H1404" s="114"/>
      <c r="I1404" s="114"/>
      <c r="J1404" s="114"/>
      <c r="K1404" s="114"/>
      <c r="L1404" s="114"/>
      <c r="M1404" s="114"/>
      <c r="N1404" s="114"/>
      <c r="O1404" s="114"/>
      <c r="P1404" s="114"/>
      <c r="Q1404" s="114"/>
      <c r="R1404" s="114"/>
      <c r="S1404" s="114"/>
      <c r="T1404" s="114"/>
      <c r="U1404" s="114"/>
      <c r="V1404" s="114"/>
      <c r="W1404" s="114"/>
      <c r="X1404" s="114"/>
      <c r="Y1404" s="114"/>
      <c r="Z1404" s="114"/>
      <c r="AA1404" s="114"/>
      <c r="AB1404" s="114"/>
      <c r="AC1404" s="114"/>
      <c r="AD1404" s="114"/>
      <c r="AE1404" s="115"/>
      <c r="AF1404" s="820"/>
      <c r="AG1404" s="821"/>
      <c r="AH1404" s="821"/>
      <c r="AI1404" s="821"/>
      <c r="AJ1404" s="821"/>
      <c r="AK1404" s="821"/>
      <c r="AL1404" s="821"/>
      <c r="AM1404" s="821"/>
      <c r="AN1404" s="822"/>
      <c r="AO1404" s="820"/>
      <c r="AP1404" s="821"/>
      <c r="AQ1404" s="821"/>
      <c r="AR1404" s="821"/>
      <c r="AS1404" s="821"/>
      <c r="AT1404" s="821"/>
      <c r="AU1404" s="821"/>
      <c r="AV1404" s="821"/>
      <c r="AW1404" s="821"/>
      <c r="AX1404" s="821"/>
      <c r="AY1404" s="821"/>
      <c r="AZ1404" s="821"/>
      <c r="BA1404" s="821"/>
      <c r="BB1404" s="822"/>
    </row>
    <row r="1405" spans="1:54" ht="12.6" customHeight="1">
      <c r="A1405" s="176" t="s">
        <v>1862</v>
      </c>
      <c r="B1405" s="103"/>
      <c r="C1405" s="103"/>
      <c r="D1405" s="103"/>
      <c r="E1405" s="103"/>
      <c r="F1405" s="103"/>
      <c r="G1405" s="103"/>
      <c r="H1405" s="103"/>
      <c r="I1405" s="103"/>
      <c r="J1405" s="103"/>
      <c r="K1405" s="103"/>
      <c r="L1405" s="103"/>
      <c r="M1405" s="103"/>
      <c r="N1405" s="103"/>
      <c r="O1405" s="103"/>
      <c r="P1405" s="103"/>
      <c r="Q1405" s="103"/>
      <c r="R1405" s="103"/>
      <c r="S1405" s="103"/>
      <c r="T1405" s="103"/>
      <c r="U1405" s="103"/>
      <c r="V1405" s="103"/>
      <c r="W1405" s="103"/>
      <c r="X1405" s="103"/>
      <c r="Y1405" s="103"/>
      <c r="Z1405" s="103"/>
      <c r="AA1405" s="103"/>
      <c r="AB1405" s="103"/>
      <c r="AC1405" s="103"/>
      <c r="AD1405" s="103"/>
      <c r="AE1405" s="145"/>
      <c r="AF1405" s="823"/>
      <c r="AG1405" s="824"/>
      <c r="AH1405" s="824"/>
      <c r="AI1405" s="824"/>
      <c r="AJ1405" s="824"/>
      <c r="AK1405" s="824"/>
      <c r="AL1405" s="824"/>
      <c r="AM1405" s="824"/>
      <c r="AN1405" s="825"/>
      <c r="AO1405" s="823"/>
      <c r="AP1405" s="824"/>
      <c r="AQ1405" s="824"/>
      <c r="AR1405" s="824"/>
      <c r="AS1405" s="824"/>
      <c r="AT1405" s="824"/>
      <c r="AU1405" s="824"/>
      <c r="AV1405" s="824"/>
      <c r="AW1405" s="824"/>
      <c r="AX1405" s="824"/>
      <c r="AY1405" s="824"/>
      <c r="AZ1405" s="824"/>
      <c r="BA1405" s="824"/>
      <c r="BB1405" s="825"/>
    </row>
    <row r="1406" spans="1:54" ht="12.6" customHeight="1">
      <c r="A1406" s="176" t="s">
        <v>1863</v>
      </c>
      <c r="B1406" s="103"/>
      <c r="C1406" s="103"/>
      <c r="D1406" s="103"/>
      <c r="E1406" s="103"/>
      <c r="F1406" s="103"/>
      <c r="G1406" s="103"/>
      <c r="H1406" s="103"/>
      <c r="I1406" s="103"/>
      <c r="J1406" s="103"/>
      <c r="K1406" s="103"/>
      <c r="L1406" s="103"/>
      <c r="M1406" s="103"/>
      <c r="N1406" s="103"/>
      <c r="O1406" s="103"/>
      <c r="P1406" s="103"/>
      <c r="Q1406" s="103"/>
      <c r="R1406" s="103"/>
      <c r="S1406" s="103"/>
      <c r="T1406" s="103"/>
      <c r="U1406" s="103"/>
      <c r="V1406" s="103"/>
      <c r="W1406" s="103"/>
      <c r="X1406" s="103"/>
      <c r="Y1406" s="103"/>
      <c r="Z1406" s="103"/>
      <c r="AA1406" s="103"/>
      <c r="AB1406" s="103"/>
      <c r="AC1406" s="103"/>
      <c r="AD1406" s="103"/>
      <c r="AE1406" s="145"/>
      <c r="AF1406" s="823"/>
      <c r="AG1406" s="824"/>
      <c r="AH1406" s="824"/>
      <c r="AI1406" s="824"/>
      <c r="AJ1406" s="824"/>
      <c r="AK1406" s="824"/>
      <c r="AL1406" s="824"/>
      <c r="AM1406" s="824"/>
      <c r="AN1406" s="825"/>
      <c r="AO1406" s="823"/>
      <c r="AP1406" s="824"/>
      <c r="AQ1406" s="824"/>
      <c r="AR1406" s="824"/>
      <c r="AS1406" s="824"/>
      <c r="AT1406" s="824"/>
      <c r="AU1406" s="824"/>
      <c r="AV1406" s="824"/>
      <c r="AW1406" s="824"/>
      <c r="AX1406" s="824"/>
      <c r="AY1406" s="824"/>
      <c r="AZ1406" s="824"/>
      <c r="BA1406" s="824"/>
      <c r="BB1406" s="825"/>
    </row>
    <row r="1407" spans="1:54" ht="12.6" customHeight="1">
      <c r="A1407" s="116" t="s">
        <v>1864</v>
      </c>
      <c r="B1407" s="117"/>
      <c r="C1407" s="117"/>
      <c r="D1407" s="117"/>
      <c r="E1407" s="117"/>
      <c r="F1407" s="117"/>
      <c r="G1407" s="117"/>
      <c r="H1407" s="117"/>
      <c r="I1407" s="117"/>
      <c r="J1407" s="117"/>
      <c r="K1407" s="117"/>
      <c r="L1407" s="117"/>
      <c r="M1407" s="117"/>
      <c r="N1407" s="117"/>
      <c r="O1407" s="117"/>
      <c r="P1407" s="117"/>
      <c r="Q1407" s="117"/>
      <c r="R1407" s="117"/>
      <c r="S1407" s="117"/>
      <c r="T1407" s="117"/>
      <c r="U1407" s="117"/>
      <c r="V1407" s="117"/>
      <c r="W1407" s="117"/>
      <c r="X1407" s="117"/>
      <c r="Y1407" s="117"/>
      <c r="Z1407" s="117"/>
      <c r="AA1407" s="117"/>
      <c r="AB1407" s="117"/>
      <c r="AC1407" s="117"/>
      <c r="AD1407" s="117"/>
      <c r="AE1407" s="118"/>
      <c r="AF1407" s="604"/>
      <c r="AG1407" s="605"/>
      <c r="AH1407" s="605"/>
      <c r="AI1407" s="605"/>
      <c r="AJ1407" s="605"/>
      <c r="AK1407" s="605"/>
      <c r="AL1407" s="605"/>
      <c r="AM1407" s="605"/>
      <c r="AN1407" s="606"/>
      <c r="AO1407" s="604"/>
      <c r="AP1407" s="605"/>
      <c r="AQ1407" s="605"/>
      <c r="AR1407" s="605"/>
      <c r="AS1407" s="605"/>
      <c r="AT1407" s="605"/>
      <c r="AU1407" s="605"/>
      <c r="AV1407" s="605"/>
      <c r="AW1407" s="605"/>
      <c r="AX1407" s="605"/>
      <c r="AY1407" s="605"/>
      <c r="AZ1407" s="605"/>
      <c r="BA1407" s="605"/>
      <c r="BB1407" s="606"/>
    </row>
    <row r="1408" spans="1:54" ht="12.6" customHeight="1">
      <c r="A1408" s="113" t="s">
        <v>1865</v>
      </c>
      <c r="B1408" s="114"/>
      <c r="C1408" s="114"/>
      <c r="D1408" s="114"/>
      <c r="E1408" s="114"/>
      <c r="F1408" s="114"/>
      <c r="G1408" s="114"/>
      <c r="H1408" s="114"/>
      <c r="I1408" s="114"/>
      <c r="J1408" s="114"/>
      <c r="K1408" s="114"/>
      <c r="L1408" s="114"/>
      <c r="M1408" s="114"/>
      <c r="N1408" s="114"/>
      <c r="O1408" s="114"/>
      <c r="P1408" s="114"/>
      <c r="Q1408" s="114"/>
      <c r="R1408" s="114"/>
      <c r="S1408" s="114"/>
      <c r="T1408" s="114"/>
      <c r="U1408" s="114"/>
      <c r="V1408" s="114"/>
      <c r="W1408" s="114"/>
      <c r="X1408" s="114"/>
      <c r="Y1408" s="114"/>
      <c r="Z1408" s="114"/>
      <c r="AA1408" s="114"/>
      <c r="AB1408" s="114"/>
      <c r="AC1408" s="114"/>
      <c r="AD1408" s="114"/>
      <c r="AE1408" s="115"/>
      <c r="AF1408" s="820"/>
      <c r="AG1408" s="821"/>
      <c r="AH1408" s="821"/>
      <c r="AI1408" s="821"/>
      <c r="AJ1408" s="821"/>
      <c r="AK1408" s="821"/>
      <c r="AL1408" s="821"/>
      <c r="AM1408" s="821"/>
      <c r="AN1408" s="822"/>
      <c r="AO1408" s="820"/>
      <c r="AP1408" s="821"/>
      <c r="AQ1408" s="821"/>
      <c r="AR1408" s="821"/>
      <c r="AS1408" s="821"/>
      <c r="AT1408" s="821"/>
      <c r="AU1408" s="821"/>
      <c r="AV1408" s="821"/>
      <c r="AW1408" s="821"/>
      <c r="AX1408" s="821"/>
      <c r="AY1408" s="821"/>
      <c r="AZ1408" s="821"/>
      <c r="BA1408" s="821"/>
      <c r="BB1408" s="822"/>
    </row>
    <row r="1409" spans="1:54" ht="12.6" customHeight="1">
      <c r="A1409" s="176" t="s">
        <v>1866</v>
      </c>
      <c r="B1409" s="103"/>
      <c r="C1409" s="103"/>
      <c r="D1409" s="103"/>
      <c r="E1409" s="103"/>
      <c r="F1409" s="103"/>
      <c r="G1409" s="103"/>
      <c r="H1409" s="103"/>
      <c r="I1409" s="103"/>
      <c r="J1409" s="103"/>
      <c r="K1409" s="103"/>
      <c r="L1409" s="103"/>
      <c r="M1409" s="103"/>
      <c r="N1409" s="103"/>
      <c r="O1409" s="103"/>
      <c r="P1409" s="103"/>
      <c r="Q1409" s="103"/>
      <c r="R1409" s="103"/>
      <c r="S1409" s="103"/>
      <c r="T1409" s="103"/>
      <c r="U1409" s="103"/>
      <c r="V1409" s="103"/>
      <c r="W1409" s="103"/>
      <c r="X1409" s="103"/>
      <c r="Y1409" s="103"/>
      <c r="Z1409" s="103"/>
      <c r="AA1409" s="103"/>
      <c r="AB1409" s="103"/>
      <c r="AC1409" s="103"/>
      <c r="AD1409" s="103"/>
      <c r="AE1409" s="145"/>
      <c r="AF1409" s="823"/>
      <c r="AG1409" s="824"/>
      <c r="AH1409" s="824"/>
      <c r="AI1409" s="824"/>
      <c r="AJ1409" s="824"/>
      <c r="AK1409" s="824"/>
      <c r="AL1409" s="824"/>
      <c r="AM1409" s="824"/>
      <c r="AN1409" s="825"/>
      <c r="AO1409" s="823"/>
      <c r="AP1409" s="824"/>
      <c r="AQ1409" s="824"/>
      <c r="AR1409" s="824"/>
      <c r="AS1409" s="824"/>
      <c r="AT1409" s="824"/>
      <c r="AU1409" s="824"/>
      <c r="AV1409" s="824"/>
      <c r="AW1409" s="824"/>
      <c r="AX1409" s="824"/>
      <c r="AY1409" s="824"/>
      <c r="AZ1409" s="824"/>
      <c r="BA1409" s="824"/>
      <c r="BB1409" s="825"/>
    </row>
    <row r="1410" spans="1:54" ht="12.6" customHeight="1">
      <c r="A1410" s="116" t="s">
        <v>1867</v>
      </c>
      <c r="B1410" s="117"/>
      <c r="C1410" s="117"/>
      <c r="D1410" s="117"/>
      <c r="E1410" s="117"/>
      <c r="F1410" s="117"/>
      <c r="G1410" s="117"/>
      <c r="H1410" s="117"/>
      <c r="I1410" s="117"/>
      <c r="J1410" s="117"/>
      <c r="K1410" s="117"/>
      <c r="L1410" s="117"/>
      <c r="M1410" s="117"/>
      <c r="N1410" s="117"/>
      <c r="O1410" s="117"/>
      <c r="P1410" s="117"/>
      <c r="Q1410" s="117"/>
      <c r="R1410" s="117"/>
      <c r="S1410" s="117"/>
      <c r="T1410" s="117"/>
      <c r="U1410" s="117"/>
      <c r="V1410" s="117"/>
      <c r="W1410" s="117"/>
      <c r="X1410" s="117"/>
      <c r="Y1410" s="117"/>
      <c r="Z1410" s="117"/>
      <c r="AA1410" s="117"/>
      <c r="AB1410" s="117"/>
      <c r="AC1410" s="117"/>
      <c r="AD1410" s="117"/>
      <c r="AE1410" s="118"/>
      <c r="AF1410" s="604"/>
      <c r="AG1410" s="605"/>
      <c r="AH1410" s="605"/>
      <c r="AI1410" s="605"/>
      <c r="AJ1410" s="605"/>
      <c r="AK1410" s="605"/>
      <c r="AL1410" s="605"/>
      <c r="AM1410" s="605"/>
      <c r="AN1410" s="606"/>
      <c r="AO1410" s="604"/>
      <c r="AP1410" s="605"/>
      <c r="AQ1410" s="605"/>
      <c r="AR1410" s="605"/>
      <c r="AS1410" s="605"/>
      <c r="AT1410" s="605"/>
      <c r="AU1410" s="605"/>
      <c r="AV1410" s="605"/>
      <c r="AW1410" s="605"/>
      <c r="AX1410" s="605"/>
      <c r="AY1410" s="605"/>
      <c r="AZ1410" s="605"/>
      <c r="BA1410" s="605"/>
      <c r="BB1410" s="606"/>
    </row>
    <row r="1411" spans="1:54" ht="12.6" customHeight="1">
      <c r="A1411" s="113" t="s">
        <v>1868</v>
      </c>
      <c r="B1411" s="114"/>
      <c r="C1411" s="114"/>
      <c r="D1411" s="114"/>
      <c r="E1411" s="114"/>
      <c r="F1411" s="114"/>
      <c r="G1411" s="114"/>
      <c r="H1411" s="114"/>
      <c r="I1411" s="114"/>
      <c r="J1411" s="114"/>
      <c r="K1411" s="114"/>
      <c r="L1411" s="114"/>
      <c r="M1411" s="114"/>
      <c r="N1411" s="114"/>
      <c r="O1411" s="114"/>
      <c r="P1411" s="114"/>
      <c r="Q1411" s="114"/>
      <c r="R1411" s="114"/>
      <c r="S1411" s="114"/>
      <c r="T1411" s="114"/>
      <c r="U1411" s="114"/>
      <c r="V1411" s="114"/>
      <c r="W1411" s="114"/>
      <c r="X1411" s="114"/>
      <c r="Y1411" s="114"/>
      <c r="Z1411" s="114"/>
      <c r="AA1411" s="114"/>
      <c r="AB1411" s="114"/>
      <c r="AC1411" s="114"/>
      <c r="AD1411" s="114"/>
      <c r="AE1411" s="115"/>
      <c r="AF1411" s="820"/>
      <c r="AG1411" s="821"/>
      <c r="AH1411" s="821"/>
      <c r="AI1411" s="821"/>
      <c r="AJ1411" s="821"/>
      <c r="AK1411" s="821"/>
      <c r="AL1411" s="821"/>
      <c r="AM1411" s="821"/>
      <c r="AN1411" s="822"/>
      <c r="AO1411" s="820"/>
      <c r="AP1411" s="821"/>
      <c r="AQ1411" s="821"/>
      <c r="AR1411" s="821"/>
      <c r="AS1411" s="821"/>
      <c r="AT1411" s="821"/>
      <c r="AU1411" s="821"/>
      <c r="AV1411" s="821"/>
      <c r="AW1411" s="821"/>
      <c r="AX1411" s="821"/>
      <c r="AY1411" s="821"/>
      <c r="AZ1411" s="821"/>
      <c r="BA1411" s="821"/>
      <c r="BB1411" s="822"/>
    </row>
    <row r="1412" spans="1:54" ht="12.6" customHeight="1">
      <c r="A1412" s="176" t="s">
        <v>1869</v>
      </c>
      <c r="B1412" s="103"/>
      <c r="C1412" s="103"/>
      <c r="D1412" s="103"/>
      <c r="E1412" s="103"/>
      <c r="F1412" s="103"/>
      <c r="G1412" s="103"/>
      <c r="H1412" s="103"/>
      <c r="I1412" s="103"/>
      <c r="J1412" s="103"/>
      <c r="K1412" s="103"/>
      <c r="L1412" s="103"/>
      <c r="M1412" s="103"/>
      <c r="N1412" s="103"/>
      <c r="O1412" s="103"/>
      <c r="P1412" s="103"/>
      <c r="Q1412" s="103"/>
      <c r="R1412" s="103"/>
      <c r="S1412" s="103"/>
      <c r="T1412" s="103"/>
      <c r="U1412" s="103"/>
      <c r="V1412" s="103"/>
      <c r="W1412" s="103"/>
      <c r="X1412" s="103"/>
      <c r="Y1412" s="103"/>
      <c r="Z1412" s="103"/>
      <c r="AA1412" s="103"/>
      <c r="AB1412" s="103"/>
      <c r="AC1412" s="103"/>
      <c r="AD1412" s="103"/>
      <c r="AE1412" s="145"/>
      <c r="AF1412" s="823"/>
      <c r="AG1412" s="824"/>
      <c r="AH1412" s="824"/>
      <c r="AI1412" s="824"/>
      <c r="AJ1412" s="824"/>
      <c r="AK1412" s="824"/>
      <c r="AL1412" s="824"/>
      <c r="AM1412" s="824"/>
      <c r="AN1412" s="825"/>
      <c r="AO1412" s="823"/>
      <c r="AP1412" s="824"/>
      <c r="AQ1412" s="824"/>
      <c r="AR1412" s="824"/>
      <c r="AS1412" s="824"/>
      <c r="AT1412" s="824"/>
      <c r="AU1412" s="824"/>
      <c r="AV1412" s="824"/>
      <c r="AW1412" s="824"/>
      <c r="AX1412" s="824"/>
      <c r="AY1412" s="824"/>
      <c r="AZ1412" s="824"/>
      <c r="BA1412" s="824"/>
      <c r="BB1412" s="825"/>
    </row>
    <row r="1413" spans="1:54" ht="12.6" customHeight="1">
      <c r="A1413" s="116" t="s">
        <v>1870</v>
      </c>
      <c r="B1413" s="117"/>
      <c r="C1413" s="117"/>
      <c r="D1413" s="117"/>
      <c r="E1413" s="117"/>
      <c r="F1413" s="117"/>
      <c r="G1413" s="117"/>
      <c r="H1413" s="117"/>
      <c r="I1413" s="117"/>
      <c r="J1413" s="117"/>
      <c r="K1413" s="117"/>
      <c r="L1413" s="117"/>
      <c r="M1413" s="117"/>
      <c r="N1413" s="117"/>
      <c r="O1413" s="117"/>
      <c r="P1413" s="117"/>
      <c r="Q1413" s="117"/>
      <c r="R1413" s="117"/>
      <c r="S1413" s="117"/>
      <c r="T1413" s="117"/>
      <c r="U1413" s="117"/>
      <c r="V1413" s="117"/>
      <c r="W1413" s="117"/>
      <c r="X1413" s="117"/>
      <c r="Y1413" s="117"/>
      <c r="Z1413" s="117"/>
      <c r="AA1413" s="117"/>
      <c r="AB1413" s="117"/>
      <c r="AC1413" s="117"/>
      <c r="AD1413" s="117"/>
      <c r="AE1413" s="118"/>
      <c r="AF1413" s="604"/>
      <c r="AG1413" s="605"/>
      <c r="AH1413" s="605"/>
      <c r="AI1413" s="605"/>
      <c r="AJ1413" s="605"/>
      <c r="AK1413" s="605"/>
      <c r="AL1413" s="605"/>
      <c r="AM1413" s="605"/>
      <c r="AN1413" s="606"/>
      <c r="AO1413" s="604"/>
      <c r="AP1413" s="605"/>
      <c r="AQ1413" s="605"/>
      <c r="AR1413" s="605"/>
      <c r="AS1413" s="605"/>
      <c r="AT1413" s="605"/>
      <c r="AU1413" s="605"/>
      <c r="AV1413" s="605"/>
      <c r="AW1413" s="605"/>
      <c r="AX1413" s="605"/>
      <c r="AY1413" s="605"/>
      <c r="AZ1413" s="605"/>
      <c r="BA1413" s="605"/>
      <c r="BB1413" s="606"/>
    </row>
    <row r="1414" spans="1:54" ht="12.6" customHeight="1">
      <c r="A1414" s="140" t="s">
        <v>4847</v>
      </c>
    </row>
    <row r="1415" spans="1:54" ht="15" customHeight="1">
      <c r="A1415" s="588"/>
      <c r="B1415" s="589"/>
      <c r="C1415" s="589"/>
      <c r="D1415" s="589"/>
      <c r="E1415" s="589"/>
      <c r="F1415" s="589"/>
      <c r="G1415" s="589"/>
      <c r="H1415" s="589"/>
      <c r="I1415" s="589"/>
      <c r="J1415" s="589"/>
      <c r="K1415" s="589"/>
      <c r="L1415" s="589"/>
      <c r="M1415" s="589"/>
      <c r="N1415" s="589"/>
      <c r="O1415" s="589"/>
      <c r="P1415" s="589"/>
      <c r="Q1415" s="589"/>
      <c r="R1415" s="589"/>
      <c r="S1415" s="589"/>
      <c r="T1415" s="589"/>
      <c r="U1415" s="589"/>
      <c r="V1415" s="589"/>
      <c r="W1415" s="589"/>
      <c r="X1415" s="589"/>
      <c r="Y1415" s="589"/>
      <c r="Z1415" s="589"/>
      <c r="AA1415" s="589"/>
      <c r="AB1415" s="589"/>
      <c r="AC1415" s="589"/>
      <c r="AD1415" s="589"/>
      <c r="AE1415" s="589"/>
      <c r="AF1415" s="589"/>
      <c r="AG1415" s="589"/>
      <c r="AH1415" s="589"/>
      <c r="AI1415" s="589"/>
      <c r="AJ1415" s="589"/>
      <c r="AK1415" s="589"/>
      <c r="AL1415" s="589"/>
      <c r="AM1415" s="589"/>
      <c r="AN1415" s="589"/>
      <c r="AO1415" s="589"/>
      <c r="AP1415" s="589"/>
      <c r="AQ1415" s="589"/>
      <c r="AR1415" s="589"/>
      <c r="AS1415" s="589"/>
      <c r="AT1415" s="589"/>
      <c r="AU1415" s="589"/>
      <c r="AV1415" s="589"/>
      <c r="AW1415" s="589"/>
      <c r="AX1415" s="589"/>
      <c r="AY1415" s="367"/>
      <c r="AZ1415" s="367"/>
      <c r="BA1415" s="367"/>
      <c r="BB1415" s="367"/>
    </row>
    <row r="1416" spans="1:54" ht="15" customHeight="1">
      <c r="A1416" s="590"/>
      <c r="B1416" s="591"/>
      <c r="C1416" s="591"/>
      <c r="D1416" s="591"/>
      <c r="E1416" s="591"/>
      <c r="F1416" s="591"/>
      <c r="G1416" s="591"/>
      <c r="H1416" s="591"/>
      <c r="I1416" s="591"/>
      <c r="J1416" s="591"/>
      <c r="K1416" s="591"/>
      <c r="L1416" s="591"/>
      <c r="M1416" s="591"/>
      <c r="N1416" s="591"/>
      <c r="O1416" s="591"/>
      <c r="P1416" s="591"/>
      <c r="Q1416" s="591"/>
      <c r="R1416" s="591"/>
      <c r="S1416" s="591"/>
      <c r="T1416" s="591"/>
      <c r="U1416" s="591"/>
      <c r="V1416" s="591"/>
      <c r="W1416" s="591"/>
      <c r="X1416" s="591"/>
      <c r="Y1416" s="591"/>
      <c r="Z1416" s="591"/>
      <c r="AA1416" s="591"/>
      <c r="AB1416" s="591"/>
      <c r="AC1416" s="591"/>
      <c r="AD1416" s="591"/>
      <c r="AE1416" s="591"/>
      <c r="AF1416" s="591"/>
      <c r="AG1416" s="591"/>
      <c r="AH1416" s="591"/>
      <c r="AI1416" s="591"/>
      <c r="AJ1416" s="591"/>
      <c r="AK1416" s="591"/>
      <c r="AL1416" s="591"/>
      <c r="AM1416" s="591"/>
      <c r="AN1416" s="591"/>
      <c r="AO1416" s="591"/>
      <c r="AP1416" s="591"/>
      <c r="AQ1416" s="591"/>
      <c r="AR1416" s="591"/>
      <c r="AS1416" s="591"/>
      <c r="AT1416" s="591"/>
      <c r="AU1416" s="591"/>
      <c r="AV1416" s="591"/>
      <c r="AW1416" s="591"/>
      <c r="AX1416" s="591"/>
      <c r="AY1416" s="367"/>
      <c r="AZ1416" s="367"/>
      <c r="BA1416" s="367"/>
      <c r="BB1416" s="367"/>
    </row>
    <row r="1417" spans="1:54" s="103" customFormat="1" ht="0.75" customHeight="1"/>
    <row r="1418" spans="1:54" ht="12.6" customHeight="1">
      <c r="A1418" s="140" t="s">
        <v>4955</v>
      </c>
    </row>
    <row r="1419" spans="1:54" ht="11.25" customHeight="1">
      <c r="A1419" s="182"/>
      <c r="B1419" s="183"/>
      <c r="C1419" s="183"/>
      <c r="D1419" s="183"/>
      <c r="E1419" s="183"/>
      <c r="F1419" s="183"/>
      <c r="G1419" s="183"/>
      <c r="H1419" s="183"/>
      <c r="I1419" s="114"/>
      <c r="J1419" s="183"/>
      <c r="K1419" s="183"/>
      <c r="L1419" s="183"/>
      <c r="M1419" s="183"/>
      <c r="N1419" s="183"/>
      <c r="O1419" s="184"/>
      <c r="P1419" s="182"/>
      <c r="Q1419" s="183"/>
      <c r="R1419" s="183"/>
      <c r="S1419" s="183"/>
      <c r="T1419" s="183"/>
      <c r="U1419" s="183"/>
      <c r="V1419" s="183"/>
      <c r="W1419" s="183"/>
      <c r="X1419" s="183"/>
      <c r="Y1419" s="183"/>
      <c r="Z1419" s="183"/>
      <c r="AA1419" s="183"/>
      <c r="AB1419" s="183"/>
      <c r="AC1419" s="183"/>
      <c r="AD1419" s="183"/>
      <c r="AE1419" s="114"/>
      <c r="AF1419" s="184"/>
      <c r="AG1419" s="678" t="s">
        <v>1871</v>
      </c>
      <c r="AH1419" s="679"/>
      <c r="AI1419" s="679"/>
      <c r="AJ1419" s="679"/>
      <c r="AK1419" s="679"/>
      <c r="AL1419" s="679"/>
      <c r="AM1419" s="679"/>
      <c r="AN1419" s="679"/>
      <c r="AO1419" s="679"/>
      <c r="AP1419" s="679"/>
      <c r="AQ1419" s="679"/>
      <c r="AR1419" s="679"/>
      <c r="AS1419" s="679"/>
      <c r="AT1419" s="679"/>
      <c r="AU1419" s="679"/>
      <c r="AV1419" s="679"/>
      <c r="AW1419" s="679"/>
      <c r="AX1419" s="679"/>
      <c r="AY1419" s="679"/>
      <c r="AZ1419" s="679"/>
      <c r="BA1419" s="679"/>
      <c r="BB1419" s="819"/>
    </row>
    <row r="1420" spans="1:54" ht="11.25" customHeight="1">
      <c r="A1420" s="143"/>
      <c r="B1420" s="144"/>
      <c r="C1420" s="144"/>
      <c r="D1420" s="144"/>
      <c r="E1420" s="144"/>
      <c r="F1420" s="144"/>
      <c r="G1420" s="144"/>
      <c r="H1420" s="144"/>
      <c r="I1420" s="103"/>
      <c r="J1420" s="106"/>
      <c r="K1420" s="106"/>
      <c r="L1420" s="106"/>
      <c r="M1420" s="106"/>
      <c r="N1420" s="103"/>
      <c r="O1420" s="197"/>
      <c r="P1420" s="583" t="s">
        <v>1254</v>
      </c>
      <c r="Q1420" s="584"/>
      <c r="R1420" s="584"/>
      <c r="S1420" s="584"/>
      <c r="T1420" s="584"/>
      <c r="U1420" s="584"/>
      <c r="V1420" s="584"/>
      <c r="W1420" s="584"/>
      <c r="X1420" s="584"/>
      <c r="Y1420" s="584"/>
      <c r="Z1420" s="584"/>
      <c r="AA1420" s="584"/>
      <c r="AB1420" s="584"/>
      <c r="AC1420" s="584"/>
      <c r="AD1420" s="584"/>
      <c r="AE1420" s="584"/>
      <c r="AF1420" s="585"/>
      <c r="AG1420" s="583" t="s">
        <v>1256</v>
      </c>
      <c r="AH1420" s="584"/>
      <c r="AI1420" s="584"/>
      <c r="AJ1420" s="584"/>
      <c r="AK1420" s="584"/>
      <c r="AL1420" s="584"/>
      <c r="AM1420" s="584"/>
      <c r="AN1420" s="584"/>
      <c r="AO1420" s="584"/>
      <c r="AP1420" s="584"/>
      <c r="AQ1420" s="584"/>
      <c r="AR1420" s="584"/>
      <c r="AS1420" s="584"/>
      <c r="AT1420" s="584"/>
      <c r="AU1420" s="584"/>
      <c r="AV1420" s="584"/>
      <c r="AW1420" s="584"/>
      <c r="AX1420" s="584"/>
      <c r="AY1420" s="584"/>
      <c r="AZ1420" s="584"/>
      <c r="BA1420" s="584"/>
      <c r="BB1420" s="585"/>
    </row>
    <row r="1421" spans="1:54" ht="11.25" customHeight="1">
      <c r="A1421" s="580" t="s">
        <v>1253</v>
      </c>
      <c r="B1421" s="581"/>
      <c r="C1421" s="581"/>
      <c r="D1421" s="581"/>
      <c r="E1421" s="581"/>
      <c r="F1421" s="581"/>
      <c r="G1421" s="581"/>
      <c r="H1421" s="581"/>
      <c r="I1421" s="581"/>
      <c r="J1421" s="581"/>
      <c r="K1421" s="581"/>
      <c r="L1421" s="581"/>
      <c r="M1421" s="581"/>
      <c r="N1421" s="103"/>
      <c r="O1421" s="197"/>
      <c r="P1421" s="678" t="s">
        <v>1872</v>
      </c>
      <c r="Q1421" s="679"/>
      <c r="R1421" s="679"/>
      <c r="S1421" s="679"/>
      <c r="T1421" s="679"/>
      <c r="U1421" s="679"/>
      <c r="V1421" s="679"/>
      <c r="W1421" s="679"/>
      <c r="X1421" s="819"/>
      <c r="Y1421" s="678" t="s">
        <v>1873</v>
      </c>
      <c r="Z1421" s="679"/>
      <c r="AA1421" s="679"/>
      <c r="AB1421" s="819"/>
      <c r="AC1421" s="678" t="s">
        <v>1873</v>
      </c>
      <c r="AD1421" s="679"/>
      <c r="AE1421" s="679"/>
      <c r="AF1421" s="819"/>
      <c r="AG1421" s="678" t="s">
        <v>1872</v>
      </c>
      <c r="AH1421" s="679"/>
      <c r="AI1421" s="679"/>
      <c r="AJ1421" s="679"/>
      <c r="AK1421" s="679"/>
      <c r="AL1421" s="679"/>
      <c r="AM1421" s="679"/>
      <c r="AN1421" s="679"/>
      <c r="AO1421" s="819"/>
      <c r="AP1421" s="678" t="s">
        <v>1873</v>
      </c>
      <c r="AQ1421" s="679"/>
      <c r="AR1421" s="679"/>
      <c r="AS1421" s="679"/>
      <c r="AT1421" s="679"/>
      <c r="AU1421" s="679"/>
      <c r="AV1421" s="678" t="s">
        <v>1873</v>
      </c>
      <c r="AW1421" s="679"/>
      <c r="AX1421" s="679"/>
      <c r="AY1421" s="679"/>
      <c r="AZ1421" s="679"/>
      <c r="BA1421" s="679"/>
      <c r="BB1421" s="819"/>
    </row>
    <row r="1422" spans="1:54" ht="9.75" customHeight="1">
      <c r="A1422" s="176"/>
      <c r="B1422" s="103"/>
      <c r="C1422" s="103"/>
      <c r="D1422" s="103"/>
      <c r="E1422" s="103"/>
      <c r="F1422" s="103"/>
      <c r="G1422" s="103"/>
      <c r="H1422" s="103"/>
      <c r="I1422" s="103"/>
      <c r="J1422" s="103"/>
      <c r="K1422" s="103"/>
      <c r="L1422" s="103"/>
      <c r="M1422" s="103"/>
      <c r="N1422" s="106"/>
      <c r="O1422" s="197"/>
      <c r="P1422" s="105"/>
      <c r="Q1422" s="106"/>
      <c r="R1422" s="106"/>
      <c r="S1422" s="106"/>
      <c r="T1422" s="106"/>
      <c r="U1422" s="106"/>
      <c r="V1422" s="106"/>
      <c r="W1422" s="103"/>
      <c r="X1422" s="145"/>
      <c r="Y1422" s="105"/>
      <c r="Z1422" s="106"/>
      <c r="AA1422" s="106"/>
      <c r="AB1422" s="145"/>
      <c r="AC1422" s="580" t="s">
        <v>1502</v>
      </c>
      <c r="AD1422" s="581"/>
      <c r="AE1422" s="581"/>
      <c r="AF1422" s="582"/>
      <c r="AG1422" s="105"/>
      <c r="AH1422" s="106"/>
      <c r="AI1422" s="106"/>
      <c r="AJ1422" s="106"/>
      <c r="AK1422" s="106"/>
      <c r="AL1422" s="106"/>
      <c r="AM1422" s="106"/>
      <c r="AN1422" s="103"/>
      <c r="AO1422" s="145"/>
      <c r="AP1422" s="580"/>
      <c r="AQ1422" s="581"/>
      <c r="AR1422" s="581"/>
      <c r="AS1422" s="581"/>
      <c r="AT1422" s="581"/>
      <c r="AU1422" s="581"/>
      <c r="AV1422" s="580" t="s">
        <v>1502</v>
      </c>
      <c r="AW1422" s="581"/>
      <c r="AX1422" s="581"/>
      <c r="AY1422" s="581"/>
      <c r="AZ1422" s="581"/>
      <c r="BA1422" s="581"/>
      <c r="BB1422" s="582"/>
    </row>
    <row r="1423" spans="1:54" ht="9.75" customHeight="1">
      <c r="A1423" s="583" t="s">
        <v>1399</v>
      </c>
      <c r="B1423" s="584"/>
      <c r="C1423" s="584"/>
      <c r="D1423" s="584"/>
      <c r="E1423" s="584"/>
      <c r="F1423" s="584"/>
      <c r="G1423" s="584"/>
      <c r="H1423" s="584"/>
      <c r="I1423" s="584"/>
      <c r="J1423" s="584"/>
      <c r="K1423" s="584"/>
      <c r="L1423" s="584"/>
      <c r="M1423" s="584"/>
      <c r="N1423" s="584"/>
      <c r="O1423" s="585"/>
      <c r="P1423" s="583" t="s">
        <v>1400</v>
      </c>
      <c r="Q1423" s="584"/>
      <c r="R1423" s="584"/>
      <c r="S1423" s="584"/>
      <c r="T1423" s="584"/>
      <c r="U1423" s="584"/>
      <c r="V1423" s="584"/>
      <c r="W1423" s="584"/>
      <c r="X1423" s="585"/>
      <c r="Y1423" s="583" t="s">
        <v>1401</v>
      </c>
      <c r="Z1423" s="584"/>
      <c r="AA1423" s="584"/>
      <c r="AB1423" s="585"/>
      <c r="AC1423" s="583" t="s">
        <v>1788</v>
      </c>
      <c r="AD1423" s="584"/>
      <c r="AE1423" s="584"/>
      <c r="AF1423" s="585"/>
      <c r="AG1423" s="583" t="s">
        <v>1403</v>
      </c>
      <c r="AH1423" s="584"/>
      <c r="AI1423" s="584"/>
      <c r="AJ1423" s="584"/>
      <c r="AK1423" s="584"/>
      <c r="AL1423" s="584"/>
      <c r="AM1423" s="584"/>
      <c r="AN1423" s="584"/>
      <c r="AO1423" s="585"/>
      <c r="AP1423" s="583" t="s">
        <v>1404</v>
      </c>
      <c r="AQ1423" s="584"/>
      <c r="AR1423" s="584"/>
      <c r="AS1423" s="584"/>
      <c r="AT1423" s="584"/>
      <c r="AU1423" s="584"/>
      <c r="AV1423" s="583" t="s">
        <v>1405</v>
      </c>
      <c r="AW1423" s="584"/>
      <c r="AX1423" s="584"/>
      <c r="AY1423" s="584"/>
      <c r="AZ1423" s="584"/>
      <c r="BA1423" s="584"/>
      <c r="BB1423" s="585"/>
    </row>
    <row r="1424" spans="1:54" ht="12.6" customHeight="1">
      <c r="A1424" s="642"/>
      <c r="B1424" s="643"/>
      <c r="C1424" s="643"/>
      <c r="D1424" s="643"/>
      <c r="E1424" s="643"/>
      <c r="F1424" s="643"/>
      <c r="G1424" s="643"/>
      <c r="H1424" s="643"/>
      <c r="I1424" s="643"/>
      <c r="J1424" s="643"/>
      <c r="K1424" s="643"/>
      <c r="L1424" s="643"/>
      <c r="M1424" s="643"/>
      <c r="N1424" s="643"/>
      <c r="O1424" s="644"/>
      <c r="P1424" s="815">
        <v>74796</v>
      </c>
      <c r="Q1424" s="815"/>
      <c r="R1424" s="815"/>
      <c r="S1424" s="815"/>
      <c r="T1424" s="815"/>
      <c r="U1424" s="815"/>
      <c r="V1424" s="815"/>
      <c r="W1424" s="815"/>
      <c r="X1424" s="815"/>
      <c r="Y1424" s="621" t="s">
        <v>18</v>
      </c>
      <c r="Z1424" s="621"/>
      <c r="AA1424" s="621"/>
      <c r="AB1424" s="621"/>
      <c r="AC1424" s="621" t="s">
        <v>18</v>
      </c>
      <c r="AD1424" s="621"/>
      <c r="AE1424" s="621"/>
      <c r="AF1424" s="621"/>
      <c r="AG1424" s="816">
        <v>75095</v>
      </c>
      <c r="AH1424" s="817"/>
      <c r="AI1424" s="817"/>
      <c r="AJ1424" s="817"/>
      <c r="AK1424" s="817"/>
      <c r="AL1424" s="817"/>
      <c r="AM1424" s="817"/>
      <c r="AN1424" s="817"/>
      <c r="AO1424" s="818"/>
      <c r="AP1424" s="678" t="s">
        <v>18</v>
      </c>
      <c r="AQ1424" s="679"/>
      <c r="AR1424" s="679"/>
      <c r="AS1424" s="679"/>
      <c r="AT1424" s="679"/>
      <c r="AU1424" s="819"/>
      <c r="AV1424" s="678" t="s">
        <v>18</v>
      </c>
      <c r="AW1424" s="679"/>
      <c r="AX1424" s="679"/>
      <c r="AY1424" s="679"/>
      <c r="AZ1424" s="679"/>
      <c r="BA1424" s="679"/>
      <c r="BB1424" s="819"/>
    </row>
    <row r="1425" spans="1:54" ht="12.6" customHeight="1">
      <c r="A1425" s="116" t="s">
        <v>1875</v>
      </c>
      <c r="B1425" s="117"/>
      <c r="C1425" s="117"/>
      <c r="D1425" s="117"/>
      <c r="E1425" s="117"/>
      <c r="F1425" s="117"/>
      <c r="G1425" s="117"/>
      <c r="H1425" s="117"/>
      <c r="I1425" s="117"/>
      <c r="J1425" s="117"/>
      <c r="K1425" s="117"/>
      <c r="L1425" s="117"/>
      <c r="M1425" s="117"/>
      <c r="N1425" s="117"/>
      <c r="O1425" s="118"/>
      <c r="P1425" s="608"/>
      <c r="Q1425" s="608"/>
      <c r="R1425" s="608"/>
      <c r="S1425" s="608"/>
      <c r="T1425" s="608"/>
      <c r="U1425" s="608"/>
      <c r="V1425" s="608"/>
      <c r="W1425" s="608"/>
      <c r="X1425" s="608"/>
      <c r="Y1425" s="794"/>
      <c r="Z1425" s="794"/>
      <c r="AA1425" s="794"/>
      <c r="AB1425" s="794"/>
      <c r="AC1425" s="794"/>
      <c r="AD1425" s="794"/>
      <c r="AE1425" s="794"/>
      <c r="AF1425" s="794"/>
      <c r="AG1425" s="805"/>
      <c r="AH1425" s="806"/>
      <c r="AI1425" s="806"/>
      <c r="AJ1425" s="806"/>
      <c r="AK1425" s="806"/>
      <c r="AL1425" s="806"/>
      <c r="AM1425" s="806"/>
      <c r="AN1425" s="806"/>
      <c r="AO1425" s="807"/>
      <c r="AP1425" s="583"/>
      <c r="AQ1425" s="584"/>
      <c r="AR1425" s="584"/>
      <c r="AS1425" s="584"/>
      <c r="AT1425" s="584"/>
      <c r="AU1425" s="585"/>
      <c r="AV1425" s="583"/>
      <c r="AW1425" s="584"/>
      <c r="AX1425" s="584"/>
      <c r="AY1425" s="584"/>
      <c r="AZ1425" s="584"/>
      <c r="BA1425" s="584"/>
      <c r="BB1425" s="585"/>
    </row>
    <row r="1426" spans="1:54" ht="12.6" customHeight="1">
      <c r="A1426" s="107" t="s">
        <v>1876</v>
      </c>
      <c r="B1426" s="108"/>
      <c r="C1426" s="108"/>
      <c r="D1426" s="108"/>
      <c r="E1426" s="108"/>
      <c r="F1426" s="108"/>
      <c r="G1426" s="108"/>
      <c r="H1426" s="108"/>
      <c r="I1426" s="108"/>
      <c r="J1426" s="108"/>
      <c r="K1426" s="108"/>
      <c r="L1426" s="108"/>
      <c r="M1426" s="108"/>
      <c r="N1426" s="108"/>
      <c r="O1426" s="109"/>
      <c r="P1426" s="794" t="s">
        <v>18</v>
      </c>
      <c r="Q1426" s="794"/>
      <c r="R1426" s="794"/>
      <c r="S1426" s="794"/>
      <c r="T1426" s="794"/>
      <c r="U1426" s="794"/>
      <c r="V1426" s="794"/>
      <c r="W1426" s="794"/>
      <c r="X1426" s="794"/>
      <c r="Y1426" s="608"/>
      <c r="Z1426" s="608"/>
      <c r="AA1426" s="608"/>
      <c r="AB1426" s="608"/>
      <c r="AC1426" s="608">
        <v>21</v>
      </c>
      <c r="AD1426" s="608"/>
      <c r="AE1426" s="608"/>
      <c r="AF1426" s="608"/>
      <c r="AG1426" s="795" t="s">
        <v>18</v>
      </c>
      <c r="AH1426" s="796"/>
      <c r="AI1426" s="796"/>
      <c r="AJ1426" s="796"/>
      <c r="AK1426" s="796"/>
      <c r="AL1426" s="796"/>
      <c r="AM1426" s="796"/>
      <c r="AN1426" s="796"/>
      <c r="AO1426" s="797"/>
      <c r="AP1426" s="798"/>
      <c r="AQ1426" s="799"/>
      <c r="AR1426" s="799"/>
      <c r="AS1426" s="799"/>
      <c r="AT1426" s="799"/>
      <c r="AU1426" s="800"/>
      <c r="AV1426" s="798">
        <v>21</v>
      </c>
      <c r="AW1426" s="799"/>
      <c r="AX1426" s="799"/>
      <c r="AY1426" s="799"/>
      <c r="AZ1426" s="799"/>
      <c r="BA1426" s="799"/>
      <c r="BB1426" s="800"/>
    </row>
    <row r="1427" spans="1:54" ht="12.6" customHeight="1">
      <c r="A1427" s="107" t="s">
        <v>1877</v>
      </c>
      <c r="B1427" s="108"/>
      <c r="C1427" s="108"/>
      <c r="D1427" s="108"/>
      <c r="E1427" s="108"/>
      <c r="F1427" s="108"/>
      <c r="G1427" s="108"/>
      <c r="H1427" s="108"/>
      <c r="I1427" s="108"/>
      <c r="J1427" s="108"/>
      <c r="K1427" s="108"/>
      <c r="L1427" s="108"/>
      <c r="M1427" s="108"/>
      <c r="N1427" s="108"/>
      <c r="O1427" s="109"/>
      <c r="P1427" s="608">
        <v>20902</v>
      </c>
      <c r="Q1427" s="608"/>
      <c r="R1427" s="608"/>
      <c r="S1427" s="608"/>
      <c r="T1427" s="608"/>
      <c r="U1427" s="608"/>
      <c r="V1427" s="608"/>
      <c r="W1427" s="608"/>
      <c r="X1427" s="608"/>
      <c r="Y1427" s="608"/>
      <c r="Z1427" s="608"/>
      <c r="AA1427" s="608"/>
      <c r="AB1427" s="608"/>
      <c r="AC1427" s="608">
        <v>21</v>
      </c>
      <c r="AD1427" s="608"/>
      <c r="AE1427" s="608"/>
      <c r="AF1427" s="608"/>
      <c r="AG1427" s="682">
        <v>40740</v>
      </c>
      <c r="AH1427" s="683"/>
      <c r="AI1427" s="683"/>
      <c r="AJ1427" s="683"/>
      <c r="AK1427" s="683"/>
      <c r="AL1427" s="683"/>
      <c r="AM1427" s="683"/>
      <c r="AN1427" s="683"/>
      <c r="AO1427" s="801"/>
      <c r="AP1427" s="798"/>
      <c r="AQ1427" s="799"/>
      <c r="AR1427" s="799"/>
      <c r="AS1427" s="799"/>
      <c r="AT1427" s="799"/>
      <c r="AU1427" s="800"/>
      <c r="AV1427" s="798">
        <v>21</v>
      </c>
      <c r="AW1427" s="799"/>
      <c r="AX1427" s="799"/>
      <c r="AY1427" s="799"/>
      <c r="AZ1427" s="799"/>
      <c r="BA1427" s="799"/>
      <c r="BB1427" s="800"/>
    </row>
    <row r="1428" spans="1:54" ht="23.25" customHeight="1">
      <c r="A1428" s="107" t="s">
        <v>1878</v>
      </c>
      <c r="B1428" s="108"/>
      <c r="C1428" s="108"/>
      <c r="D1428" s="108"/>
      <c r="E1428" s="108"/>
      <c r="F1428" s="108"/>
      <c r="G1428" s="108"/>
      <c r="H1428" s="108"/>
      <c r="I1428" s="108"/>
      <c r="J1428" s="108"/>
      <c r="K1428" s="108"/>
      <c r="L1428" s="108"/>
      <c r="M1428" s="108"/>
      <c r="N1428" s="108"/>
      <c r="O1428" s="109"/>
      <c r="P1428" s="814" t="s">
        <v>1879</v>
      </c>
      <c r="Q1428" s="814"/>
      <c r="R1428" s="814"/>
      <c r="S1428" s="814"/>
      <c r="T1428" s="814"/>
      <c r="U1428" s="814"/>
      <c r="V1428" s="814"/>
      <c r="W1428" s="814"/>
      <c r="X1428" s="814"/>
      <c r="Y1428" s="608"/>
      <c r="Z1428" s="608"/>
      <c r="AA1428" s="608"/>
      <c r="AB1428" s="608"/>
      <c r="AC1428" s="608"/>
      <c r="AD1428" s="608"/>
      <c r="AE1428" s="608"/>
      <c r="AF1428" s="608"/>
      <c r="AG1428" s="814" t="s">
        <v>1879</v>
      </c>
      <c r="AH1428" s="814"/>
      <c r="AI1428" s="814"/>
      <c r="AJ1428" s="814"/>
      <c r="AK1428" s="814"/>
      <c r="AL1428" s="814"/>
      <c r="AM1428" s="814"/>
      <c r="AN1428" s="814"/>
      <c r="AO1428" s="814"/>
      <c r="AP1428" s="798"/>
      <c r="AQ1428" s="799"/>
      <c r="AR1428" s="799"/>
      <c r="AS1428" s="799"/>
      <c r="AT1428" s="799"/>
      <c r="AU1428" s="800"/>
      <c r="AV1428" s="798"/>
      <c r="AW1428" s="799"/>
      <c r="AX1428" s="799"/>
      <c r="AY1428" s="799"/>
      <c r="AZ1428" s="799"/>
      <c r="BA1428" s="799"/>
      <c r="BB1428" s="800"/>
    </row>
    <row r="1429" spans="1:54" ht="12.6" customHeight="1">
      <c r="A1429" s="113" t="s">
        <v>1880</v>
      </c>
      <c r="B1429" s="114"/>
      <c r="C1429" s="114"/>
      <c r="D1429" s="114"/>
      <c r="E1429" s="114"/>
      <c r="F1429" s="114"/>
      <c r="G1429" s="114"/>
      <c r="H1429" s="114"/>
      <c r="I1429" s="114"/>
      <c r="J1429" s="114"/>
      <c r="K1429" s="114"/>
      <c r="L1429" s="114"/>
      <c r="M1429" s="114"/>
      <c r="N1429" s="114"/>
      <c r="O1429" s="115"/>
      <c r="P1429" s="608"/>
      <c r="Q1429" s="608"/>
      <c r="R1429" s="608"/>
      <c r="S1429" s="608"/>
      <c r="T1429" s="608"/>
      <c r="U1429" s="608"/>
      <c r="V1429" s="608"/>
      <c r="W1429" s="608"/>
      <c r="X1429" s="608"/>
      <c r="Y1429" s="608"/>
      <c r="Z1429" s="608"/>
      <c r="AA1429" s="608"/>
      <c r="AB1429" s="608"/>
      <c r="AC1429" s="608"/>
      <c r="AD1429" s="608"/>
      <c r="AE1429" s="608"/>
      <c r="AF1429" s="608"/>
      <c r="AG1429" s="802"/>
      <c r="AH1429" s="803"/>
      <c r="AI1429" s="803"/>
      <c r="AJ1429" s="803"/>
      <c r="AK1429" s="803"/>
      <c r="AL1429" s="803"/>
      <c r="AM1429" s="803"/>
      <c r="AN1429" s="803"/>
      <c r="AO1429" s="804"/>
      <c r="AP1429" s="808"/>
      <c r="AQ1429" s="809"/>
      <c r="AR1429" s="809"/>
      <c r="AS1429" s="809"/>
      <c r="AT1429" s="809"/>
      <c r="AU1429" s="810"/>
      <c r="AV1429" s="808"/>
      <c r="AW1429" s="809"/>
      <c r="AX1429" s="809"/>
      <c r="AY1429" s="809"/>
      <c r="AZ1429" s="809"/>
      <c r="BA1429" s="809"/>
      <c r="BB1429" s="810"/>
    </row>
    <row r="1430" spans="1:54" ht="12.6" customHeight="1">
      <c r="A1430" s="116" t="s">
        <v>1881</v>
      </c>
      <c r="B1430" s="117"/>
      <c r="C1430" s="117"/>
      <c r="D1430" s="117"/>
      <c r="E1430" s="117"/>
      <c r="F1430" s="117"/>
      <c r="G1430" s="117"/>
      <c r="H1430" s="117"/>
      <c r="I1430" s="117"/>
      <c r="J1430" s="117"/>
      <c r="K1430" s="117"/>
      <c r="L1430" s="117"/>
      <c r="M1430" s="117"/>
      <c r="N1430" s="117"/>
      <c r="O1430" s="118"/>
      <c r="P1430" s="608"/>
      <c r="Q1430" s="608"/>
      <c r="R1430" s="608"/>
      <c r="S1430" s="608"/>
      <c r="T1430" s="608"/>
      <c r="U1430" s="608"/>
      <c r="V1430" s="608"/>
      <c r="W1430" s="608"/>
      <c r="X1430" s="608"/>
      <c r="Y1430" s="608"/>
      <c r="Z1430" s="608"/>
      <c r="AA1430" s="608"/>
      <c r="AB1430" s="608"/>
      <c r="AC1430" s="608"/>
      <c r="AD1430" s="608"/>
      <c r="AE1430" s="608"/>
      <c r="AF1430" s="608"/>
      <c r="AG1430" s="805"/>
      <c r="AH1430" s="806"/>
      <c r="AI1430" s="806"/>
      <c r="AJ1430" s="806"/>
      <c r="AK1430" s="806"/>
      <c r="AL1430" s="806"/>
      <c r="AM1430" s="806"/>
      <c r="AN1430" s="806"/>
      <c r="AO1430" s="807"/>
      <c r="AP1430" s="811"/>
      <c r="AQ1430" s="812"/>
      <c r="AR1430" s="812"/>
      <c r="AS1430" s="812"/>
      <c r="AT1430" s="812"/>
      <c r="AU1430" s="813"/>
      <c r="AV1430" s="811"/>
      <c r="AW1430" s="812"/>
      <c r="AX1430" s="812"/>
      <c r="AY1430" s="812"/>
      <c r="AZ1430" s="812"/>
      <c r="BA1430" s="812"/>
      <c r="BB1430" s="813"/>
    </row>
    <row r="1431" spans="1:54" ht="12.6" customHeight="1">
      <c r="A1431" s="107" t="s">
        <v>1882</v>
      </c>
      <c r="B1431" s="108"/>
      <c r="C1431" s="108"/>
      <c r="D1431" s="108"/>
      <c r="E1431" s="108"/>
      <c r="F1431" s="108"/>
      <c r="G1431" s="108"/>
      <c r="H1431" s="108"/>
      <c r="I1431" s="108"/>
      <c r="J1431" s="108"/>
      <c r="K1431" s="108"/>
      <c r="L1431" s="108"/>
      <c r="M1431" s="108"/>
      <c r="N1431" s="108"/>
      <c r="O1431" s="109"/>
      <c r="P1431" s="608"/>
      <c r="Q1431" s="608"/>
      <c r="R1431" s="608"/>
      <c r="S1431" s="608"/>
      <c r="T1431" s="608"/>
      <c r="U1431" s="608"/>
      <c r="V1431" s="608"/>
      <c r="W1431" s="608"/>
      <c r="X1431" s="608"/>
      <c r="Y1431" s="608"/>
      <c r="Z1431" s="608"/>
      <c r="AA1431" s="608"/>
      <c r="AB1431" s="608"/>
      <c r="AC1431" s="608"/>
      <c r="AD1431" s="608"/>
      <c r="AE1431" s="608"/>
      <c r="AF1431" s="608"/>
      <c r="AG1431" s="682"/>
      <c r="AH1431" s="683"/>
      <c r="AI1431" s="683"/>
      <c r="AJ1431" s="683"/>
      <c r="AK1431" s="683"/>
      <c r="AL1431" s="683"/>
      <c r="AM1431" s="683"/>
      <c r="AN1431" s="683"/>
      <c r="AO1431" s="801"/>
      <c r="AP1431" s="798"/>
      <c r="AQ1431" s="799"/>
      <c r="AR1431" s="799"/>
      <c r="AS1431" s="799"/>
      <c r="AT1431" s="799"/>
      <c r="AU1431" s="800"/>
      <c r="AV1431" s="798"/>
      <c r="AW1431" s="799"/>
      <c r="AX1431" s="799"/>
      <c r="AY1431" s="799"/>
      <c r="AZ1431" s="799"/>
      <c r="BA1431" s="799"/>
      <c r="BB1431" s="800"/>
    </row>
    <row r="1432" spans="1:54" ht="12.6" customHeight="1">
      <c r="A1432" s="107" t="s">
        <v>1883</v>
      </c>
      <c r="B1432" s="108"/>
      <c r="C1432" s="108"/>
      <c r="D1432" s="108"/>
      <c r="E1432" s="108"/>
      <c r="F1432" s="108"/>
      <c r="G1432" s="108"/>
      <c r="H1432" s="108"/>
      <c r="I1432" s="108"/>
      <c r="J1432" s="108"/>
      <c r="K1432" s="108"/>
      <c r="L1432" s="108"/>
      <c r="M1432" s="108"/>
      <c r="N1432" s="108"/>
      <c r="O1432" s="109"/>
      <c r="P1432" s="608"/>
      <c r="Q1432" s="608"/>
      <c r="R1432" s="608"/>
      <c r="S1432" s="608"/>
      <c r="T1432" s="608"/>
      <c r="U1432" s="608"/>
      <c r="V1432" s="608"/>
      <c r="W1432" s="608"/>
      <c r="X1432" s="608"/>
      <c r="Y1432" s="608"/>
      <c r="Z1432" s="608"/>
      <c r="AA1432" s="608"/>
      <c r="AB1432" s="608"/>
      <c r="AC1432" s="608"/>
      <c r="AD1432" s="608"/>
      <c r="AE1432" s="608"/>
      <c r="AF1432" s="608"/>
      <c r="AG1432" s="682"/>
      <c r="AH1432" s="683"/>
      <c r="AI1432" s="683"/>
      <c r="AJ1432" s="683"/>
      <c r="AK1432" s="683"/>
      <c r="AL1432" s="683"/>
      <c r="AM1432" s="683"/>
      <c r="AN1432" s="683"/>
      <c r="AO1432" s="801"/>
      <c r="AP1432" s="798"/>
      <c r="AQ1432" s="799"/>
      <c r="AR1432" s="799"/>
      <c r="AS1432" s="799"/>
      <c r="AT1432" s="799"/>
      <c r="AU1432" s="800"/>
      <c r="AV1432" s="798"/>
      <c r="AW1432" s="799"/>
      <c r="AX1432" s="799"/>
      <c r="AY1432" s="799"/>
      <c r="AZ1432" s="799"/>
      <c r="BA1432" s="799"/>
      <c r="BB1432" s="800"/>
    </row>
    <row r="1433" spans="1:54" ht="12.6" customHeight="1">
      <c r="A1433" s="107" t="s">
        <v>1692</v>
      </c>
      <c r="B1433" s="108"/>
      <c r="C1433" s="108"/>
      <c r="D1433" s="108"/>
      <c r="E1433" s="108"/>
      <c r="F1433" s="108"/>
      <c r="G1433" s="108"/>
      <c r="H1433" s="108"/>
      <c r="I1433" s="108"/>
      <c r="J1433" s="108"/>
      <c r="K1433" s="108"/>
      <c r="L1433" s="108"/>
      <c r="M1433" s="108"/>
      <c r="N1433" s="108"/>
      <c r="O1433" s="109"/>
      <c r="P1433" s="608"/>
      <c r="Q1433" s="608"/>
      <c r="R1433" s="608"/>
      <c r="S1433" s="608"/>
      <c r="T1433" s="608"/>
      <c r="U1433" s="608"/>
      <c r="V1433" s="608"/>
      <c r="W1433" s="608"/>
      <c r="X1433" s="608"/>
      <c r="Y1433" s="608"/>
      <c r="Z1433" s="608"/>
      <c r="AA1433" s="608"/>
      <c r="AB1433" s="608"/>
      <c r="AC1433" s="608"/>
      <c r="AD1433" s="608"/>
      <c r="AE1433" s="608"/>
      <c r="AF1433" s="608"/>
      <c r="AG1433" s="682"/>
      <c r="AH1433" s="683"/>
      <c r="AI1433" s="683"/>
      <c r="AJ1433" s="683"/>
      <c r="AK1433" s="683"/>
      <c r="AL1433" s="683"/>
      <c r="AM1433" s="683"/>
      <c r="AN1433" s="683"/>
      <c r="AO1433" s="801"/>
      <c r="AP1433" s="798"/>
      <c r="AQ1433" s="799"/>
      <c r="AR1433" s="799"/>
      <c r="AS1433" s="799"/>
      <c r="AT1433" s="799"/>
      <c r="AU1433" s="800"/>
      <c r="AV1433" s="798"/>
      <c r="AW1433" s="799"/>
      <c r="AX1433" s="799"/>
      <c r="AY1433" s="799"/>
      <c r="AZ1433" s="799"/>
      <c r="BA1433" s="799"/>
      <c r="BB1433" s="800"/>
    </row>
    <row r="1434" spans="1:54" ht="12.6" customHeight="1">
      <c r="A1434" s="107" t="s">
        <v>1386</v>
      </c>
      <c r="B1434" s="108"/>
      <c r="C1434" s="108"/>
      <c r="D1434" s="108"/>
      <c r="E1434" s="108"/>
      <c r="F1434" s="108"/>
      <c r="G1434" s="108"/>
      <c r="H1434" s="108"/>
      <c r="I1434" s="108"/>
      <c r="J1434" s="108"/>
      <c r="K1434" s="108"/>
      <c r="L1434" s="108"/>
      <c r="M1434" s="108"/>
      <c r="N1434" s="108"/>
      <c r="O1434" s="109"/>
      <c r="P1434" s="608">
        <f>P1424+P1427</f>
        <v>95698</v>
      </c>
      <c r="Q1434" s="608"/>
      <c r="R1434" s="608"/>
      <c r="S1434" s="608"/>
      <c r="T1434" s="608"/>
      <c r="U1434" s="608"/>
      <c r="V1434" s="608"/>
      <c r="W1434" s="608"/>
      <c r="X1434" s="608"/>
      <c r="Y1434" s="608">
        <f>Y1426+Y1427</f>
        <v>0</v>
      </c>
      <c r="Z1434" s="608"/>
      <c r="AA1434" s="608"/>
      <c r="AB1434" s="608"/>
      <c r="AC1434" s="608">
        <v>21</v>
      </c>
      <c r="AD1434" s="608"/>
      <c r="AE1434" s="608"/>
      <c r="AF1434" s="608"/>
      <c r="AG1434" s="682">
        <v>115835</v>
      </c>
      <c r="AH1434" s="683"/>
      <c r="AI1434" s="683"/>
      <c r="AJ1434" s="683"/>
      <c r="AK1434" s="683"/>
      <c r="AL1434" s="683"/>
      <c r="AM1434" s="683"/>
      <c r="AN1434" s="683"/>
      <c r="AO1434" s="801"/>
      <c r="AP1434" s="798">
        <f>AP1426+AP1427</f>
        <v>0</v>
      </c>
      <c r="AQ1434" s="799"/>
      <c r="AR1434" s="799"/>
      <c r="AS1434" s="799"/>
      <c r="AT1434" s="799"/>
      <c r="AU1434" s="800"/>
      <c r="AV1434" s="798">
        <v>21</v>
      </c>
      <c r="AW1434" s="799"/>
      <c r="AX1434" s="799"/>
      <c r="AY1434" s="799"/>
      <c r="AZ1434" s="799"/>
      <c r="BA1434" s="799"/>
      <c r="BB1434" s="800"/>
    </row>
    <row r="1435" spans="1:54" ht="12.6" customHeight="1">
      <c r="A1435" s="107" t="s">
        <v>1884</v>
      </c>
      <c r="B1435" s="108"/>
      <c r="C1435" s="108"/>
      <c r="D1435" s="108"/>
      <c r="E1435" s="108"/>
      <c r="F1435" s="108"/>
      <c r="G1435" s="108"/>
      <c r="H1435" s="108"/>
      <c r="I1435" s="108"/>
      <c r="J1435" s="108"/>
      <c r="K1435" s="108"/>
      <c r="L1435" s="108"/>
      <c r="M1435" s="108"/>
      <c r="N1435" s="108"/>
      <c r="O1435" s="109"/>
      <c r="P1435" s="794" t="s">
        <v>18</v>
      </c>
      <c r="Q1435" s="794"/>
      <c r="R1435" s="794"/>
      <c r="S1435" s="794"/>
      <c r="T1435" s="794"/>
      <c r="U1435" s="794"/>
      <c r="V1435" s="794"/>
      <c r="W1435" s="794"/>
      <c r="X1435" s="794"/>
      <c r="Y1435" s="608">
        <v>20096</v>
      </c>
      <c r="Z1435" s="608"/>
      <c r="AA1435" s="608"/>
      <c r="AB1435" s="608"/>
      <c r="AC1435" s="608"/>
      <c r="AD1435" s="608"/>
      <c r="AE1435" s="608"/>
      <c r="AF1435" s="608"/>
      <c r="AG1435" s="795" t="s">
        <v>18</v>
      </c>
      <c r="AH1435" s="796"/>
      <c r="AI1435" s="796"/>
      <c r="AJ1435" s="796"/>
      <c r="AK1435" s="796"/>
      <c r="AL1435" s="796"/>
      <c r="AM1435" s="796"/>
      <c r="AN1435" s="796"/>
      <c r="AO1435" s="797"/>
      <c r="AP1435" s="798">
        <v>24326</v>
      </c>
      <c r="AQ1435" s="799"/>
      <c r="AR1435" s="799"/>
      <c r="AS1435" s="799"/>
      <c r="AT1435" s="799"/>
      <c r="AU1435" s="800"/>
      <c r="AV1435" s="798"/>
      <c r="AW1435" s="799"/>
      <c r="AX1435" s="799"/>
      <c r="AY1435" s="799"/>
      <c r="AZ1435" s="799"/>
      <c r="BA1435" s="799"/>
      <c r="BB1435" s="800"/>
    </row>
    <row r="1436" spans="1:54" ht="12.6" customHeight="1">
      <c r="A1436" s="107" t="s">
        <v>1011</v>
      </c>
      <c r="B1436" s="108"/>
      <c r="C1436" s="108"/>
      <c r="D1436" s="108"/>
      <c r="E1436" s="108"/>
      <c r="F1436" s="108"/>
      <c r="G1436" s="108"/>
      <c r="H1436" s="108"/>
      <c r="I1436" s="108"/>
      <c r="J1436" s="108"/>
      <c r="K1436" s="108"/>
      <c r="L1436" s="108"/>
      <c r="M1436" s="108"/>
      <c r="N1436" s="108"/>
      <c r="O1436" s="109"/>
      <c r="P1436" s="794" t="s">
        <v>18</v>
      </c>
      <c r="Q1436" s="794"/>
      <c r="R1436" s="794"/>
      <c r="S1436" s="794"/>
      <c r="T1436" s="794"/>
      <c r="U1436" s="794"/>
      <c r="V1436" s="794"/>
      <c r="W1436" s="794"/>
      <c r="X1436" s="794"/>
      <c r="Y1436" s="608"/>
      <c r="Z1436" s="608"/>
      <c r="AA1436" s="608"/>
      <c r="AB1436" s="608"/>
      <c r="AC1436" s="608"/>
      <c r="AD1436" s="608"/>
      <c r="AE1436" s="608"/>
      <c r="AF1436" s="608"/>
      <c r="AG1436" s="795" t="s">
        <v>18</v>
      </c>
      <c r="AH1436" s="796"/>
      <c r="AI1436" s="796"/>
      <c r="AJ1436" s="796"/>
      <c r="AK1436" s="796"/>
      <c r="AL1436" s="796"/>
      <c r="AM1436" s="796"/>
      <c r="AN1436" s="796"/>
      <c r="AO1436" s="797"/>
      <c r="AP1436" s="798"/>
      <c r="AQ1436" s="799"/>
      <c r="AR1436" s="799"/>
      <c r="AS1436" s="799"/>
      <c r="AT1436" s="799"/>
      <c r="AU1436" s="800"/>
      <c r="AV1436" s="798"/>
      <c r="AW1436" s="799"/>
      <c r="AX1436" s="799"/>
      <c r="AY1436" s="799"/>
      <c r="AZ1436" s="799"/>
      <c r="BA1436" s="799"/>
      <c r="BB1436" s="800"/>
    </row>
    <row r="1437" spans="1:54" ht="12.6" customHeight="1">
      <c r="A1437" s="107" t="s">
        <v>1885</v>
      </c>
      <c r="B1437" s="108"/>
      <c r="C1437" s="108"/>
      <c r="D1437" s="108"/>
      <c r="E1437" s="108"/>
      <c r="F1437" s="108"/>
      <c r="G1437" s="108"/>
      <c r="H1437" s="108"/>
      <c r="I1437" s="108"/>
      <c r="J1437" s="108"/>
      <c r="K1437" s="108"/>
      <c r="L1437" s="108"/>
      <c r="M1437" s="108"/>
      <c r="N1437" s="108"/>
      <c r="O1437" s="109"/>
      <c r="P1437" s="794" t="s">
        <v>18</v>
      </c>
      <c r="Q1437" s="794"/>
      <c r="R1437" s="794"/>
      <c r="S1437" s="794"/>
      <c r="T1437" s="794"/>
      <c r="U1437" s="794"/>
      <c r="V1437" s="794"/>
      <c r="W1437" s="794"/>
      <c r="X1437" s="794"/>
      <c r="Y1437" s="608">
        <v>3815</v>
      </c>
      <c r="Z1437" s="608"/>
      <c r="AA1437" s="608"/>
      <c r="AB1437" s="608"/>
      <c r="AC1437" s="608"/>
      <c r="AD1437" s="608"/>
      <c r="AE1437" s="608"/>
      <c r="AF1437" s="608"/>
      <c r="AG1437" s="795" t="s">
        <v>18</v>
      </c>
      <c r="AH1437" s="796"/>
      <c r="AI1437" s="796"/>
      <c r="AJ1437" s="796"/>
      <c r="AK1437" s="796"/>
      <c r="AL1437" s="796"/>
      <c r="AM1437" s="796"/>
      <c r="AN1437" s="796"/>
      <c r="AO1437" s="797"/>
      <c r="AP1437" s="798">
        <v>-3717</v>
      </c>
      <c r="AQ1437" s="799"/>
      <c r="AR1437" s="799"/>
      <c r="AS1437" s="799"/>
      <c r="AT1437" s="799"/>
      <c r="AU1437" s="800"/>
      <c r="AV1437" s="798"/>
      <c r="AW1437" s="799"/>
      <c r="AX1437" s="799"/>
      <c r="AY1437" s="799"/>
      <c r="AZ1437" s="799"/>
      <c r="BA1437" s="799"/>
      <c r="BB1437" s="800"/>
    </row>
    <row r="1438" spans="1:54" ht="12.6" customHeight="1">
      <c r="A1438" s="140" t="s">
        <v>4876</v>
      </c>
    </row>
    <row r="1439" spans="1:54" ht="15" customHeight="1">
      <c r="A1439" s="588"/>
      <c r="B1439" s="589"/>
      <c r="C1439" s="589"/>
      <c r="D1439" s="589"/>
      <c r="E1439" s="589"/>
      <c r="F1439" s="589"/>
      <c r="G1439" s="589"/>
      <c r="H1439" s="589"/>
      <c r="I1439" s="589"/>
      <c r="J1439" s="589"/>
      <c r="K1439" s="589"/>
      <c r="L1439" s="589"/>
      <c r="M1439" s="589"/>
      <c r="N1439" s="589"/>
      <c r="O1439" s="589"/>
      <c r="P1439" s="589"/>
      <c r="Q1439" s="589"/>
      <c r="R1439" s="589"/>
      <c r="S1439" s="589"/>
      <c r="T1439" s="589"/>
      <c r="U1439" s="589"/>
      <c r="V1439" s="589"/>
      <c r="W1439" s="589"/>
      <c r="X1439" s="589"/>
      <c r="Y1439" s="589"/>
      <c r="Z1439" s="589"/>
      <c r="AA1439" s="589"/>
      <c r="AB1439" s="589"/>
      <c r="AC1439" s="589"/>
      <c r="AD1439" s="589"/>
      <c r="AE1439" s="589"/>
      <c r="AF1439" s="589"/>
      <c r="AG1439" s="589"/>
      <c r="AH1439" s="589"/>
      <c r="AI1439" s="589"/>
      <c r="AJ1439" s="589"/>
      <c r="AK1439" s="589"/>
      <c r="AL1439" s="589"/>
      <c r="AM1439" s="589"/>
      <c r="AN1439" s="589"/>
      <c r="AO1439" s="589"/>
      <c r="AP1439" s="589"/>
      <c r="AQ1439" s="589"/>
      <c r="AR1439" s="589"/>
      <c r="AS1439" s="589"/>
      <c r="AT1439" s="589"/>
      <c r="AU1439" s="589"/>
      <c r="AV1439" s="589"/>
      <c r="AW1439" s="589"/>
      <c r="AX1439" s="589"/>
      <c r="AY1439" s="367"/>
      <c r="AZ1439" s="367"/>
      <c r="BA1439" s="367"/>
      <c r="BB1439" s="367"/>
    </row>
    <row r="1440" spans="1:54" ht="15" customHeight="1">
      <c r="A1440" s="590"/>
      <c r="B1440" s="591"/>
      <c r="C1440" s="591"/>
      <c r="D1440" s="591"/>
      <c r="E1440" s="591"/>
      <c r="F1440" s="591"/>
      <c r="G1440" s="591"/>
      <c r="H1440" s="591"/>
      <c r="I1440" s="591"/>
      <c r="J1440" s="591"/>
      <c r="K1440" s="591"/>
      <c r="L1440" s="591"/>
      <c r="M1440" s="591"/>
      <c r="N1440" s="591"/>
      <c r="O1440" s="591"/>
      <c r="P1440" s="591"/>
      <c r="Q1440" s="591"/>
      <c r="R1440" s="591"/>
      <c r="S1440" s="591"/>
      <c r="T1440" s="591"/>
      <c r="U1440" s="591"/>
      <c r="V1440" s="591"/>
      <c r="W1440" s="591"/>
      <c r="X1440" s="591"/>
      <c r="Y1440" s="591"/>
      <c r="Z1440" s="591"/>
      <c r="AA1440" s="591"/>
      <c r="AB1440" s="591"/>
      <c r="AC1440" s="591"/>
      <c r="AD1440" s="591"/>
      <c r="AE1440" s="591"/>
      <c r="AF1440" s="591"/>
      <c r="AG1440" s="591"/>
      <c r="AH1440" s="591"/>
      <c r="AI1440" s="591"/>
      <c r="AJ1440" s="591"/>
      <c r="AK1440" s="591"/>
      <c r="AL1440" s="591"/>
      <c r="AM1440" s="591"/>
      <c r="AN1440" s="591"/>
      <c r="AO1440" s="591"/>
      <c r="AP1440" s="591"/>
      <c r="AQ1440" s="591"/>
      <c r="AR1440" s="591"/>
      <c r="AS1440" s="591"/>
      <c r="AT1440" s="591"/>
      <c r="AU1440" s="591"/>
      <c r="AV1440" s="591"/>
      <c r="AW1440" s="591"/>
      <c r="AX1440" s="591"/>
      <c r="AY1440" s="367"/>
      <c r="AZ1440" s="367"/>
      <c r="BA1440" s="367"/>
      <c r="BB1440" s="367"/>
    </row>
    <row r="1442" spans="1:54" s="95" customFormat="1" ht="13.5">
      <c r="A1442" s="719" t="s">
        <v>1886</v>
      </c>
      <c r="B1442" s="719"/>
      <c r="C1442" s="719"/>
      <c r="D1442" s="719"/>
      <c r="E1442" s="719"/>
      <c r="F1442" s="719"/>
      <c r="G1442" s="719"/>
      <c r="H1442" s="719"/>
      <c r="I1442" s="719"/>
      <c r="J1442" s="719"/>
      <c r="K1442" s="719"/>
      <c r="L1442" s="719"/>
      <c r="M1442" s="719"/>
      <c r="N1442" s="719"/>
      <c r="O1442" s="719"/>
      <c r="P1442" s="719"/>
      <c r="Q1442" s="719"/>
      <c r="R1442" s="719"/>
      <c r="S1442" s="719"/>
      <c r="T1442" s="719"/>
      <c r="U1442" s="719"/>
      <c r="V1442" s="719"/>
      <c r="W1442" s="719"/>
      <c r="X1442" s="719"/>
      <c r="Y1442" s="719"/>
      <c r="Z1442" s="719"/>
      <c r="AA1442" s="719"/>
      <c r="AB1442" s="719"/>
      <c r="AC1442" s="719"/>
      <c r="AD1442" s="719"/>
      <c r="AE1442" s="719"/>
      <c r="AF1442" s="719"/>
      <c r="AG1442" s="719"/>
      <c r="AH1442" s="719"/>
      <c r="AI1442" s="719"/>
      <c r="AJ1442" s="719"/>
      <c r="AK1442" s="719"/>
      <c r="AL1442" s="719"/>
      <c r="AM1442" s="719"/>
      <c r="AN1442" s="719"/>
      <c r="AO1442" s="719"/>
      <c r="AP1442" s="719"/>
      <c r="AQ1442" s="719"/>
      <c r="AR1442" s="719"/>
      <c r="AS1442" s="719"/>
      <c r="AT1442" s="719"/>
      <c r="AU1442" s="719"/>
      <c r="AV1442" s="719"/>
      <c r="AW1442" s="719"/>
      <c r="AX1442" s="719"/>
      <c r="AY1442" s="719"/>
      <c r="AZ1442" s="719"/>
      <c r="BA1442" s="719"/>
      <c r="BB1442" s="218"/>
    </row>
    <row r="1443" spans="1:54" ht="12.6" customHeight="1">
      <c r="B1443" s="219"/>
      <c r="C1443" s="219"/>
      <c r="D1443" s="219"/>
      <c r="E1443" s="219"/>
      <c r="F1443" s="219"/>
      <c r="G1443" s="219"/>
      <c r="H1443" s="219"/>
      <c r="I1443" s="219"/>
      <c r="J1443" s="219"/>
      <c r="K1443" s="219"/>
      <c r="L1443" s="219"/>
      <c r="M1443" s="219"/>
      <c r="N1443" s="219"/>
      <c r="O1443" s="219"/>
      <c r="P1443" s="219"/>
      <c r="Q1443" s="219"/>
      <c r="R1443" s="219"/>
      <c r="S1443" s="219"/>
      <c r="T1443" s="219"/>
      <c r="U1443" s="219"/>
      <c r="V1443" s="219"/>
      <c r="W1443" s="219"/>
      <c r="X1443" s="219"/>
      <c r="Y1443" s="219"/>
      <c r="Z1443" s="219"/>
      <c r="AA1443" s="219"/>
      <c r="AB1443" s="219"/>
      <c r="AC1443" s="219"/>
      <c r="AD1443" s="219"/>
      <c r="AE1443" s="219"/>
      <c r="AF1443" s="219"/>
      <c r="AG1443" s="219"/>
      <c r="AH1443" s="219"/>
      <c r="AI1443" s="219"/>
      <c r="AJ1443" s="219"/>
      <c r="AK1443" s="219"/>
      <c r="AL1443" s="219"/>
      <c r="AM1443" s="219"/>
      <c r="AN1443" s="219"/>
      <c r="AO1443" s="219"/>
      <c r="AP1443" s="219"/>
      <c r="AQ1443" s="219"/>
      <c r="AR1443" s="219"/>
      <c r="AS1443" s="219"/>
      <c r="AT1443" s="219"/>
      <c r="AU1443" s="219"/>
      <c r="AV1443" s="219"/>
      <c r="AW1443" s="219"/>
      <c r="AX1443" s="219"/>
      <c r="AY1443" s="219"/>
      <c r="AZ1443" s="219"/>
      <c r="BA1443" s="219"/>
      <c r="BB1443" s="220"/>
    </row>
    <row r="1444" spans="1:54" ht="12.6" customHeight="1">
      <c r="A1444" s="140" t="s">
        <v>1887</v>
      </c>
      <c r="B1444" s="120"/>
      <c r="C1444" s="120"/>
      <c r="D1444" s="120"/>
      <c r="E1444" s="120"/>
      <c r="F1444" s="120"/>
      <c r="G1444" s="120"/>
      <c r="H1444" s="120"/>
      <c r="I1444" s="120"/>
      <c r="J1444" s="120"/>
      <c r="K1444" s="120"/>
      <c r="L1444" s="120"/>
      <c r="M1444" s="120"/>
      <c r="N1444" s="120"/>
      <c r="O1444" s="120"/>
      <c r="P1444" s="120"/>
      <c r="Q1444" s="120"/>
      <c r="R1444" s="120"/>
      <c r="S1444" s="120"/>
      <c r="T1444" s="120"/>
      <c r="U1444" s="120"/>
      <c r="V1444" s="120"/>
      <c r="W1444" s="120"/>
      <c r="X1444" s="120"/>
      <c r="Y1444" s="120"/>
      <c r="Z1444" s="120"/>
      <c r="AA1444" s="120"/>
      <c r="AB1444" s="120"/>
      <c r="AC1444" s="120"/>
      <c r="AD1444" s="120"/>
      <c r="AE1444" s="120"/>
      <c r="AF1444" s="120"/>
      <c r="AG1444" s="120"/>
      <c r="AH1444" s="120"/>
      <c r="AI1444" s="120"/>
      <c r="AJ1444" s="120"/>
      <c r="AK1444" s="120"/>
      <c r="AL1444" s="120"/>
      <c r="AM1444" s="120"/>
      <c r="AN1444" s="120"/>
      <c r="AO1444" s="120"/>
      <c r="AP1444" s="120"/>
      <c r="AQ1444" s="120"/>
      <c r="AR1444" s="120"/>
      <c r="AS1444" s="120"/>
      <c r="AT1444" s="120"/>
      <c r="AU1444" s="120"/>
      <c r="AV1444" s="120"/>
      <c r="AW1444" s="120"/>
      <c r="AX1444" s="120"/>
      <c r="AY1444" s="120"/>
      <c r="AZ1444" s="120"/>
      <c r="BA1444" s="120"/>
      <c r="BB1444" s="120"/>
    </row>
    <row r="1445" spans="1:54" ht="24" customHeight="1">
      <c r="A1445" s="778" t="s">
        <v>1253</v>
      </c>
      <c r="B1445" s="779"/>
      <c r="C1445" s="779"/>
      <c r="D1445" s="779"/>
      <c r="E1445" s="779"/>
      <c r="F1445" s="779"/>
      <c r="G1445" s="779"/>
      <c r="H1445" s="779"/>
      <c r="I1445" s="779"/>
      <c r="J1445" s="779"/>
      <c r="K1445" s="779"/>
      <c r="L1445" s="779"/>
      <c r="M1445" s="779"/>
      <c r="N1445" s="779"/>
      <c r="O1445" s="779"/>
      <c r="P1445" s="779"/>
      <c r="Q1445" s="779"/>
      <c r="R1445" s="779"/>
      <c r="S1445" s="779"/>
      <c r="T1445" s="779"/>
      <c r="U1445" s="779"/>
      <c r="V1445" s="779"/>
      <c r="W1445" s="779"/>
      <c r="X1445" s="779"/>
      <c r="Y1445" s="779"/>
      <c r="Z1445" s="779"/>
      <c r="AA1445" s="779"/>
      <c r="AB1445" s="779"/>
      <c r="AC1445" s="779"/>
      <c r="AD1445" s="779"/>
      <c r="AE1445" s="780"/>
      <c r="AF1445" s="781" t="s">
        <v>1254</v>
      </c>
      <c r="AG1445" s="782"/>
      <c r="AH1445" s="782"/>
      <c r="AI1445" s="782"/>
      <c r="AJ1445" s="782"/>
      <c r="AK1445" s="782"/>
      <c r="AL1445" s="782"/>
      <c r="AM1445" s="782"/>
      <c r="AN1445" s="783"/>
      <c r="AO1445" s="782" t="s">
        <v>1268</v>
      </c>
      <c r="AP1445" s="782"/>
      <c r="AQ1445" s="782"/>
      <c r="AR1445" s="782"/>
      <c r="AS1445" s="782"/>
      <c r="AT1445" s="782"/>
      <c r="AU1445" s="782"/>
      <c r="AV1445" s="782"/>
      <c r="AW1445" s="782"/>
      <c r="AX1445" s="782"/>
      <c r="AY1445" s="782"/>
      <c r="AZ1445" s="782"/>
      <c r="BA1445" s="782"/>
      <c r="BB1445" s="783"/>
    </row>
    <row r="1446" spans="1:54" ht="12.6" customHeight="1">
      <c r="A1446" s="772" t="s">
        <v>1888</v>
      </c>
      <c r="B1446" s="773"/>
      <c r="C1446" s="773"/>
      <c r="D1446" s="773"/>
      <c r="E1446" s="773"/>
      <c r="F1446" s="773"/>
      <c r="G1446" s="773"/>
      <c r="H1446" s="773"/>
      <c r="I1446" s="773"/>
      <c r="J1446" s="773"/>
      <c r="K1446" s="773"/>
      <c r="L1446" s="773"/>
      <c r="M1446" s="773"/>
      <c r="N1446" s="773"/>
      <c r="O1446" s="773"/>
      <c r="P1446" s="773"/>
      <c r="Q1446" s="773"/>
      <c r="R1446" s="773"/>
      <c r="S1446" s="773"/>
      <c r="T1446" s="773"/>
      <c r="U1446" s="773"/>
      <c r="V1446" s="773"/>
      <c r="W1446" s="773"/>
      <c r="X1446" s="773"/>
      <c r="Y1446" s="773"/>
      <c r="Z1446" s="773"/>
      <c r="AA1446" s="773"/>
      <c r="AB1446" s="773"/>
      <c r="AC1446" s="773"/>
      <c r="AD1446" s="773"/>
      <c r="AE1446" s="774"/>
      <c r="AF1446" s="775"/>
      <c r="AG1446" s="776"/>
      <c r="AH1446" s="776"/>
      <c r="AI1446" s="776"/>
      <c r="AJ1446" s="776"/>
      <c r="AK1446" s="776"/>
      <c r="AL1446" s="776"/>
      <c r="AM1446" s="776"/>
      <c r="AN1446" s="777"/>
      <c r="AO1446" s="776"/>
      <c r="AP1446" s="776"/>
      <c r="AQ1446" s="776"/>
      <c r="AR1446" s="776"/>
      <c r="AS1446" s="776"/>
      <c r="AT1446" s="776"/>
      <c r="AU1446" s="776"/>
      <c r="AV1446" s="776"/>
      <c r="AW1446" s="776"/>
      <c r="AX1446" s="776"/>
      <c r="AY1446" s="776"/>
      <c r="AZ1446" s="776"/>
      <c r="BA1446" s="776"/>
      <c r="BB1446" s="777"/>
    </row>
    <row r="1447" spans="1:54" ht="12.6" customHeight="1">
      <c r="A1447" s="772" t="s">
        <v>1879</v>
      </c>
      <c r="B1447" s="773"/>
      <c r="C1447" s="773"/>
      <c r="D1447" s="773"/>
      <c r="E1447" s="773"/>
      <c r="F1447" s="773"/>
      <c r="G1447" s="773"/>
      <c r="H1447" s="773"/>
      <c r="I1447" s="773"/>
      <c r="J1447" s="773"/>
      <c r="K1447" s="773"/>
      <c r="L1447" s="773"/>
      <c r="M1447" s="773"/>
      <c r="N1447" s="773"/>
      <c r="O1447" s="773"/>
      <c r="P1447" s="773"/>
      <c r="Q1447" s="773"/>
      <c r="R1447" s="773"/>
      <c r="S1447" s="773"/>
      <c r="T1447" s="773"/>
      <c r="U1447" s="773"/>
      <c r="V1447" s="773"/>
      <c r="W1447" s="773"/>
      <c r="X1447" s="773"/>
      <c r="Y1447" s="773"/>
      <c r="Z1447" s="773"/>
      <c r="AA1447" s="773"/>
      <c r="AB1447" s="773"/>
      <c r="AC1447" s="773"/>
      <c r="AD1447" s="773"/>
      <c r="AE1447" s="774"/>
      <c r="AF1447" s="775"/>
      <c r="AG1447" s="776"/>
      <c r="AH1447" s="776"/>
      <c r="AI1447" s="776"/>
      <c r="AJ1447" s="776"/>
      <c r="AK1447" s="776"/>
      <c r="AL1447" s="776"/>
      <c r="AM1447" s="776"/>
      <c r="AN1447" s="777"/>
      <c r="AO1447" s="776"/>
      <c r="AP1447" s="776"/>
      <c r="AQ1447" s="776"/>
      <c r="AR1447" s="776"/>
      <c r="AS1447" s="776"/>
      <c r="AT1447" s="776"/>
      <c r="AU1447" s="776"/>
      <c r="AV1447" s="776"/>
      <c r="AW1447" s="776"/>
      <c r="AX1447" s="776"/>
      <c r="AY1447" s="776"/>
      <c r="AZ1447" s="776"/>
      <c r="BA1447" s="776"/>
      <c r="BB1447" s="777"/>
    </row>
    <row r="1448" spans="1:54" ht="12.6" customHeight="1">
      <c r="A1448" s="772" t="s">
        <v>1889</v>
      </c>
      <c r="B1448" s="773"/>
      <c r="C1448" s="773"/>
      <c r="D1448" s="773"/>
      <c r="E1448" s="773"/>
      <c r="F1448" s="773"/>
      <c r="G1448" s="773"/>
      <c r="H1448" s="773"/>
      <c r="I1448" s="773"/>
      <c r="J1448" s="773"/>
      <c r="K1448" s="773"/>
      <c r="L1448" s="773"/>
      <c r="M1448" s="773"/>
      <c r="N1448" s="773"/>
      <c r="O1448" s="773"/>
      <c r="P1448" s="773"/>
      <c r="Q1448" s="773"/>
      <c r="R1448" s="773"/>
      <c r="S1448" s="773"/>
      <c r="T1448" s="773"/>
      <c r="U1448" s="773"/>
      <c r="V1448" s="773"/>
      <c r="W1448" s="773"/>
      <c r="X1448" s="773"/>
      <c r="Y1448" s="773"/>
      <c r="Z1448" s="773"/>
      <c r="AA1448" s="773"/>
      <c r="AB1448" s="773"/>
      <c r="AC1448" s="773"/>
      <c r="AD1448" s="773"/>
      <c r="AE1448" s="774"/>
      <c r="AF1448" s="775"/>
      <c r="AG1448" s="776"/>
      <c r="AH1448" s="776"/>
      <c r="AI1448" s="776"/>
      <c r="AJ1448" s="776"/>
      <c r="AK1448" s="776"/>
      <c r="AL1448" s="776"/>
      <c r="AM1448" s="776"/>
      <c r="AN1448" s="777"/>
      <c r="AO1448" s="776"/>
      <c r="AP1448" s="776"/>
      <c r="AQ1448" s="776"/>
      <c r="AR1448" s="776"/>
      <c r="AS1448" s="776"/>
      <c r="AT1448" s="776"/>
      <c r="AU1448" s="776"/>
      <c r="AV1448" s="776"/>
      <c r="AW1448" s="776"/>
      <c r="AX1448" s="776"/>
      <c r="AY1448" s="776"/>
      <c r="AZ1448" s="776"/>
      <c r="BA1448" s="776"/>
      <c r="BB1448" s="777"/>
    </row>
    <row r="1449" spans="1:54" ht="12.6" customHeight="1">
      <c r="A1449" s="772" t="s">
        <v>1890</v>
      </c>
      <c r="B1449" s="773"/>
      <c r="C1449" s="773"/>
      <c r="D1449" s="773"/>
      <c r="E1449" s="773"/>
      <c r="F1449" s="773"/>
      <c r="G1449" s="773"/>
      <c r="H1449" s="773"/>
      <c r="I1449" s="773"/>
      <c r="J1449" s="773"/>
      <c r="K1449" s="773"/>
      <c r="L1449" s="773"/>
      <c r="M1449" s="773"/>
      <c r="N1449" s="773"/>
      <c r="O1449" s="773"/>
      <c r="P1449" s="773"/>
      <c r="Q1449" s="773"/>
      <c r="R1449" s="773"/>
      <c r="S1449" s="773"/>
      <c r="T1449" s="773"/>
      <c r="U1449" s="773"/>
      <c r="V1449" s="773"/>
      <c r="W1449" s="773"/>
      <c r="X1449" s="773"/>
      <c r="Y1449" s="773"/>
      <c r="Z1449" s="773"/>
      <c r="AA1449" s="773"/>
      <c r="AB1449" s="773"/>
      <c r="AC1449" s="773"/>
      <c r="AD1449" s="773"/>
      <c r="AE1449" s="774"/>
      <c r="AF1449" s="775"/>
      <c r="AG1449" s="776"/>
      <c r="AH1449" s="776"/>
      <c r="AI1449" s="776"/>
      <c r="AJ1449" s="776"/>
      <c r="AK1449" s="776"/>
      <c r="AL1449" s="776"/>
      <c r="AM1449" s="776"/>
      <c r="AN1449" s="777"/>
      <c r="AO1449" s="776"/>
      <c r="AP1449" s="776"/>
      <c r="AQ1449" s="776"/>
      <c r="AR1449" s="776"/>
      <c r="AS1449" s="776"/>
      <c r="AT1449" s="776"/>
      <c r="AU1449" s="776"/>
      <c r="AV1449" s="776"/>
      <c r="AW1449" s="776"/>
      <c r="AX1449" s="776"/>
      <c r="AY1449" s="776"/>
      <c r="AZ1449" s="776"/>
      <c r="BA1449" s="776"/>
      <c r="BB1449" s="777"/>
    </row>
    <row r="1450" spans="1:54" ht="12.6" customHeight="1">
      <c r="A1450" s="772" t="s">
        <v>1891</v>
      </c>
      <c r="B1450" s="773"/>
      <c r="C1450" s="773"/>
      <c r="D1450" s="773"/>
      <c r="E1450" s="773"/>
      <c r="F1450" s="773"/>
      <c r="G1450" s="773"/>
      <c r="H1450" s="773"/>
      <c r="I1450" s="773"/>
      <c r="J1450" s="773"/>
      <c r="K1450" s="773"/>
      <c r="L1450" s="773"/>
      <c r="M1450" s="773"/>
      <c r="N1450" s="773"/>
      <c r="O1450" s="773"/>
      <c r="P1450" s="773"/>
      <c r="Q1450" s="773"/>
      <c r="R1450" s="773"/>
      <c r="S1450" s="773"/>
      <c r="T1450" s="773"/>
      <c r="U1450" s="773"/>
      <c r="V1450" s="773"/>
      <c r="W1450" s="773"/>
      <c r="X1450" s="773"/>
      <c r="Y1450" s="773"/>
      <c r="Z1450" s="773"/>
      <c r="AA1450" s="773"/>
      <c r="AB1450" s="773"/>
      <c r="AC1450" s="773"/>
      <c r="AD1450" s="773"/>
      <c r="AE1450" s="774"/>
      <c r="AF1450" s="775"/>
      <c r="AG1450" s="776"/>
      <c r="AH1450" s="776"/>
      <c r="AI1450" s="776"/>
      <c r="AJ1450" s="776"/>
      <c r="AK1450" s="776"/>
      <c r="AL1450" s="776"/>
      <c r="AM1450" s="776"/>
      <c r="AN1450" s="777"/>
      <c r="AO1450" s="776"/>
      <c r="AP1450" s="776"/>
      <c r="AQ1450" s="776"/>
      <c r="AR1450" s="776"/>
      <c r="AS1450" s="776"/>
      <c r="AT1450" s="776"/>
      <c r="AU1450" s="776"/>
      <c r="AV1450" s="776"/>
      <c r="AW1450" s="776"/>
      <c r="AX1450" s="776"/>
      <c r="AY1450" s="776"/>
      <c r="AZ1450" s="776"/>
      <c r="BA1450" s="776"/>
      <c r="BB1450" s="777"/>
    </row>
    <row r="1451" spans="1:54" ht="12.6" customHeight="1">
      <c r="A1451" s="772" t="s">
        <v>1892</v>
      </c>
      <c r="B1451" s="773"/>
      <c r="C1451" s="773"/>
      <c r="D1451" s="773"/>
      <c r="E1451" s="773"/>
      <c r="F1451" s="773"/>
      <c r="G1451" s="773"/>
      <c r="H1451" s="773"/>
      <c r="I1451" s="773"/>
      <c r="J1451" s="773"/>
      <c r="K1451" s="773"/>
      <c r="L1451" s="773"/>
      <c r="M1451" s="773"/>
      <c r="N1451" s="773"/>
      <c r="O1451" s="773"/>
      <c r="P1451" s="773"/>
      <c r="Q1451" s="773"/>
      <c r="R1451" s="773"/>
      <c r="S1451" s="773"/>
      <c r="T1451" s="773"/>
      <c r="U1451" s="773"/>
      <c r="V1451" s="773"/>
      <c r="W1451" s="773"/>
      <c r="X1451" s="773"/>
      <c r="Y1451" s="773"/>
      <c r="Z1451" s="773"/>
      <c r="AA1451" s="773"/>
      <c r="AB1451" s="773"/>
      <c r="AC1451" s="773"/>
      <c r="AD1451" s="773"/>
      <c r="AE1451" s="774"/>
      <c r="AF1451" s="775"/>
      <c r="AG1451" s="776"/>
      <c r="AH1451" s="776"/>
      <c r="AI1451" s="776"/>
      <c r="AJ1451" s="776"/>
      <c r="AK1451" s="776"/>
      <c r="AL1451" s="776"/>
      <c r="AM1451" s="776"/>
      <c r="AN1451" s="777"/>
      <c r="AO1451" s="776"/>
      <c r="AP1451" s="776"/>
      <c r="AQ1451" s="776"/>
      <c r="AR1451" s="776"/>
      <c r="AS1451" s="776"/>
      <c r="AT1451" s="776"/>
      <c r="AU1451" s="776"/>
      <c r="AV1451" s="776"/>
      <c r="AW1451" s="776"/>
      <c r="AX1451" s="776"/>
      <c r="AY1451" s="776"/>
      <c r="AZ1451" s="776"/>
      <c r="BA1451" s="776"/>
      <c r="BB1451" s="777"/>
    </row>
    <row r="1452" spans="1:54" ht="12.6" customHeight="1">
      <c r="A1452" s="772" t="s">
        <v>1893</v>
      </c>
      <c r="B1452" s="773"/>
      <c r="C1452" s="773"/>
      <c r="D1452" s="773"/>
      <c r="E1452" s="773"/>
      <c r="F1452" s="773"/>
      <c r="G1452" s="773"/>
      <c r="H1452" s="773"/>
      <c r="I1452" s="773"/>
      <c r="J1452" s="773"/>
      <c r="K1452" s="773"/>
      <c r="L1452" s="773"/>
      <c r="M1452" s="773"/>
      <c r="N1452" s="773"/>
      <c r="O1452" s="773"/>
      <c r="P1452" s="773"/>
      <c r="Q1452" s="773"/>
      <c r="R1452" s="773"/>
      <c r="S1452" s="773"/>
      <c r="T1452" s="773"/>
      <c r="U1452" s="773"/>
      <c r="V1452" s="773"/>
      <c r="W1452" s="773"/>
      <c r="X1452" s="773"/>
      <c r="Y1452" s="773"/>
      <c r="Z1452" s="773"/>
      <c r="AA1452" s="773"/>
      <c r="AB1452" s="773"/>
      <c r="AC1452" s="773"/>
      <c r="AD1452" s="773"/>
      <c r="AE1452" s="774"/>
      <c r="AF1452" s="775"/>
      <c r="AG1452" s="776"/>
      <c r="AH1452" s="776"/>
      <c r="AI1452" s="776"/>
      <c r="AJ1452" s="776"/>
      <c r="AK1452" s="776"/>
      <c r="AL1452" s="776"/>
      <c r="AM1452" s="776"/>
      <c r="AN1452" s="777"/>
      <c r="AO1452" s="776"/>
      <c r="AP1452" s="776"/>
      <c r="AQ1452" s="776"/>
      <c r="AR1452" s="776"/>
      <c r="AS1452" s="776"/>
      <c r="AT1452" s="776"/>
      <c r="AU1452" s="776"/>
      <c r="AV1452" s="776"/>
      <c r="AW1452" s="776"/>
      <c r="AX1452" s="776"/>
      <c r="AY1452" s="776"/>
      <c r="AZ1452" s="776"/>
      <c r="BA1452" s="776"/>
      <c r="BB1452" s="777"/>
    </row>
    <row r="1453" spans="1:54" ht="12.6" customHeight="1">
      <c r="A1453" s="772" t="s">
        <v>1894</v>
      </c>
      <c r="B1453" s="773"/>
      <c r="C1453" s="773"/>
      <c r="D1453" s="773"/>
      <c r="E1453" s="773"/>
      <c r="F1453" s="773"/>
      <c r="G1453" s="773"/>
      <c r="H1453" s="773"/>
      <c r="I1453" s="773"/>
      <c r="J1453" s="773"/>
      <c r="K1453" s="773"/>
      <c r="L1453" s="773"/>
      <c r="M1453" s="773"/>
      <c r="N1453" s="773"/>
      <c r="O1453" s="773"/>
      <c r="P1453" s="773"/>
      <c r="Q1453" s="773"/>
      <c r="R1453" s="773"/>
      <c r="S1453" s="773"/>
      <c r="T1453" s="773"/>
      <c r="U1453" s="773"/>
      <c r="V1453" s="773"/>
      <c r="W1453" s="773"/>
      <c r="X1453" s="773"/>
      <c r="Y1453" s="773"/>
      <c r="Z1453" s="773"/>
      <c r="AA1453" s="773"/>
      <c r="AB1453" s="773"/>
      <c r="AC1453" s="773"/>
      <c r="AD1453" s="773"/>
      <c r="AE1453" s="774"/>
      <c r="AF1453" s="775"/>
      <c r="AG1453" s="776"/>
      <c r="AH1453" s="776"/>
      <c r="AI1453" s="776"/>
      <c r="AJ1453" s="776"/>
      <c r="AK1453" s="776"/>
      <c r="AL1453" s="776"/>
      <c r="AM1453" s="776"/>
      <c r="AN1453" s="777"/>
      <c r="AO1453" s="776"/>
      <c r="AP1453" s="776"/>
      <c r="AQ1453" s="776"/>
      <c r="AR1453" s="776"/>
      <c r="AS1453" s="776"/>
      <c r="AT1453" s="776"/>
      <c r="AU1453" s="776"/>
      <c r="AV1453" s="776"/>
      <c r="AW1453" s="776"/>
      <c r="AX1453" s="776"/>
      <c r="AY1453" s="776"/>
      <c r="AZ1453" s="776"/>
      <c r="BA1453" s="776"/>
      <c r="BB1453" s="777"/>
    </row>
    <row r="1454" spans="1:54" ht="12.6" customHeight="1">
      <c r="A1454" s="772" t="s">
        <v>1895</v>
      </c>
      <c r="B1454" s="773"/>
      <c r="C1454" s="773"/>
      <c r="D1454" s="773"/>
      <c r="E1454" s="773"/>
      <c r="F1454" s="773"/>
      <c r="G1454" s="773"/>
      <c r="H1454" s="773"/>
      <c r="I1454" s="773"/>
      <c r="J1454" s="773"/>
      <c r="K1454" s="773"/>
      <c r="L1454" s="773"/>
      <c r="M1454" s="773"/>
      <c r="N1454" s="773"/>
      <c r="O1454" s="773"/>
      <c r="P1454" s="773"/>
      <c r="Q1454" s="773"/>
      <c r="R1454" s="773"/>
      <c r="S1454" s="773"/>
      <c r="T1454" s="773"/>
      <c r="U1454" s="773"/>
      <c r="V1454" s="773"/>
      <c r="W1454" s="773"/>
      <c r="X1454" s="773"/>
      <c r="Y1454" s="773"/>
      <c r="Z1454" s="773"/>
      <c r="AA1454" s="773"/>
      <c r="AB1454" s="773"/>
      <c r="AC1454" s="773"/>
      <c r="AD1454" s="773"/>
      <c r="AE1454" s="774"/>
      <c r="AF1454" s="775"/>
      <c r="AG1454" s="776"/>
      <c r="AH1454" s="776"/>
      <c r="AI1454" s="776"/>
      <c r="AJ1454" s="776"/>
      <c r="AK1454" s="776"/>
      <c r="AL1454" s="776"/>
      <c r="AM1454" s="776"/>
      <c r="AN1454" s="777"/>
      <c r="AO1454" s="776"/>
      <c r="AP1454" s="776"/>
      <c r="AQ1454" s="776"/>
      <c r="AR1454" s="776"/>
      <c r="AS1454" s="776"/>
      <c r="AT1454" s="776"/>
      <c r="AU1454" s="776"/>
      <c r="AV1454" s="776"/>
      <c r="AW1454" s="776"/>
      <c r="AX1454" s="776"/>
      <c r="AY1454" s="776"/>
      <c r="AZ1454" s="776"/>
      <c r="BA1454" s="776"/>
      <c r="BB1454" s="777"/>
    </row>
    <row r="1455" spans="1:54" ht="12.6" customHeight="1">
      <c r="A1455" s="140" t="s">
        <v>4876</v>
      </c>
    </row>
    <row r="1456" spans="1:54" ht="15" customHeight="1">
      <c r="A1456" s="588"/>
      <c r="B1456" s="589"/>
      <c r="C1456" s="589"/>
      <c r="D1456" s="589"/>
      <c r="E1456" s="589"/>
      <c r="F1456" s="589"/>
      <c r="G1456" s="589"/>
      <c r="H1456" s="589"/>
      <c r="I1456" s="589"/>
      <c r="J1456" s="589"/>
      <c r="K1456" s="589"/>
      <c r="L1456" s="589"/>
      <c r="M1456" s="589"/>
      <c r="N1456" s="589"/>
      <c r="O1456" s="589"/>
      <c r="P1456" s="589"/>
      <c r="Q1456" s="589"/>
      <c r="R1456" s="589"/>
      <c r="S1456" s="589"/>
      <c r="T1456" s="589"/>
      <c r="U1456" s="589"/>
      <c r="V1456" s="589"/>
      <c r="W1456" s="589"/>
      <c r="X1456" s="589"/>
      <c r="Y1456" s="589"/>
      <c r="Z1456" s="589"/>
      <c r="AA1456" s="589"/>
      <c r="AB1456" s="589"/>
      <c r="AC1456" s="589"/>
      <c r="AD1456" s="589"/>
      <c r="AE1456" s="589"/>
      <c r="AF1456" s="589"/>
      <c r="AG1456" s="589"/>
      <c r="AH1456" s="589"/>
      <c r="AI1456" s="589"/>
      <c r="AJ1456" s="589"/>
      <c r="AK1456" s="589"/>
      <c r="AL1456" s="589"/>
      <c r="AM1456" s="589"/>
      <c r="AN1456" s="589"/>
      <c r="AO1456" s="589"/>
      <c r="AP1456" s="589"/>
      <c r="AQ1456" s="589"/>
      <c r="AR1456" s="589"/>
      <c r="AS1456" s="589"/>
      <c r="AT1456" s="589"/>
      <c r="AU1456" s="589"/>
      <c r="AV1456" s="589"/>
      <c r="AW1456" s="589"/>
      <c r="AX1456" s="589"/>
      <c r="AY1456" s="367"/>
      <c r="AZ1456" s="367"/>
      <c r="BA1456" s="367"/>
      <c r="BB1456" s="367"/>
    </row>
    <row r="1457" spans="1:16384" ht="15" customHeight="1">
      <c r="A1457" s="590"/>
      <c r="B1457" s="591"/>
      <c r="C1457" s="591"/>
      <c r="D1457" s="591"/>
      <c r="E1457" s="591"/>
      <c r="F1457" s="591"/>
      <c r="G1457" s="591"/>
      <c r="H1457" s="591"/>
      <c r="I1457" s="591"/>
      <c r="J1457" s="591"/>
      <c r="K1457" s="591"/>
      <c r="L1457" s="591"/>
      <c r="M1457" s="591"/>
      <c r="N1457" s="591"/>
      <c r="O1457" s="591"/>
      <c r="P1457" s="591"/>
      <c r="Q1457" s="591"/>
      <c r="R1457" s="591"/>
      <c r="S1457" s="591"/>
      <c r="T1457" s="591"/>
      <c r="U1457" s="591"/>
      <c r="V1457" s="591"/>
      <c r="W1457" s="591"/>
      <c r="X1457" s="591"/>
      <c r="Y1457" s="591"/>
      <c r="Z1457" s="591"/>
      <c r="AA1457" s="591"/>
      <c r="AB1457" s="591"/>
      <c r="AC1457" s="591"/>
      <c r="AD1457" s="591"/>
      <c r="AE1457" s="591"/>
      <c r="AF1457" s="591"/>
      <c r="AG1457" s="591"/>
      <c r="AH1457" s="591"/>
      <c r="AI1457" s="591"/>
      <c r="AJ1457" s="591"/>
      <c r="AK1457" s="591"/>
      <c r="AL1457" s="591"/>
      <c r="AM1457" s="591"/>
      <c r="AN1457" s="591"/>
      <c r="AO1457" s="591"/>
      <c r="AP1457" s="591"/>
      <c r="AQ1457" s="591"/>
      <c r="AR1457" s="591"/>
      <c r="AS1457" s="591"/>
      <c r="AT1457" s="591"/>
      <c r="AU1457" s="591"/>
      <c r="AV1457" s="591"/>
      <c r="AW1457" s="591"/>
      <c r="AX1457" s="591"/>
      <c r="AY1457" s="367"/>
      <c r="AZ1457" s="367"/>
      <c r="BA1457" s="367"/>
      <c r="BB1457" s="367"/>
    </row>
    <row r="1458" spans="1:16384" s="103" customFormat="1" ht="12.6" customHeight="1">
      <c r="A1458" s="221"/>
      <c r="B1458" s="221"/>
      <c r="C1458" s="221"/>
      <c r="D1458" s="221"/>
      <c r="E1458" s="221"/>
      <c r="F1458" s="221"/>
      <c r="G1458" s="221"/>
      <c r="H1458" s="221"/>
      <c r="I1458" s="221"/>
      <c r="J1458" s="221"/>
      <c r="K1458" s="221"/>
      <c r="L1458" s="221"/>
      <c r="M1458" s="221"/>
      <c r="N1458" s="221"/>
      <c r="O1458" s="221"/>
      <c r="P1458" s="221"/>
      <c r="Q1458" s="221"/>
      <c r="R1458" s="221"/>
      <c r="S1458" s="221"/>
      <c r="T1458" s="221"/>
      <c r="U1458" s="221"/>
      <c r="V1458" s="221"/>
      <c r="W1458" s="221"/>
      <c r="X1458" s="221"/>
      <c r="Y1458" s="221"/>
      <c r="Z1458" s="221"/>
      <c r="AA1458" s="221"/>
      <c r="AB1458" s="221"/>
      <c r="AC1458" s="221"/>
      <c r="AD1458" s="221"/>
      <c r="AE1458" s="221"/>
      <c r="AF1458" s="222"/>
      <c r="AG1458" s="222"/>
      <c r="AH1458" s="222"/>
      <c r="AI1458" s="222"/>
      <c r="AJ1458" s="222"/>
      <c r="AK1458" s="222"/>
      <c r="AL1458" s="222"/>
      <c r="AM1458" s="222"/>
      <c r="AN1458" s="222"/>
      <c r="AO1458" s="222"/>
      <c r="AP1458" s="222"/>
      <c r="AQ1458" s="222"/>
      <c r="AR1458" s="222"/>
      <c r="AS1458" s="222"/>
      <c r="AT1458" s="222"/>
      <c r="AU1458" s="222"/>
      <c r="AV1458" s="222"/>
      <c r="AW1458" s="222"/>
      <c r="AX1458" s="222"/>
      <c r="AY1458" s="222"/>
      <c r="AZ1458" s="222"/>
      <c r="BA1458" s="222"/>
      <c r="BB1458" s="222"/>
    </row>
    <row r="1459" spans="1:16384" ht="12.6" customHeight="1">
      <c r="A1459" s="140" t="s">
        <v>1896</v>
      </c>
      <c r="B1459" s="120"/>
      <c r="C1459" s="120"/>
      <c r="D1459" s="120"/>
      <c r="E1459" s="120"/>
      <c r="F1459" s="120"/>
      <c r="G1459" s="120"/>
      <c r="H1459" s="120"/>
      <c r="I1459" s="120"/>
      <c r="J1459" s="120"/>
      <c r="K1459" s="120"/>
      <c r="L1459" s="120"/>
      <c r="M1459" s="120"/>
      <c r="N1459" s="120"/>
      <c r="O1459" s="120"/>
      <c r="P1459" s="120"/>
      <c r="Q1459" s="120"/>
      <c r="R1459" s="120"/>
      <c r="S1459" s="120"/>
      <c r="T1459" s="120"/>
      <c r="U1459" s="120"/>
      <c r="V1459" s="120"/>
      <c r="W1459" s="120"/>
      <c r="X1459" s="120"/>
      <c r="Y1459" s="120"/>
      <c r="Z1459" s="120"/>
      <c r="AA1459" s="120"/>
      <c r="AB1459" s="120"/>
      <c r="AC1459" s="120"/>
      <c r="AD1459" s="120"/>
      <c r="AE1459" s="120"/>
      <c r="AF1459" s="120"/>
      <c r="AG1459" s="120"/>
      <c r="AH1459" s="120"/>
      <c r="AI1459" s="120"/>
      <c r="AJ1459" s="120"/>
      <c r="AK1459" s="120"/>
      <c r="AL1459" s="120"/>
      <c r="AM1459" s="120"/>
      <c r="AN1459" s="120"/>
      <c r="AO1459" s="120"/>
      <c r="AP1459" s="120"/>
      <c r="AQ1459" s="120"/>
      <c r="AR1459" s="120"/>
      <c r="AS1459" s="120"/>
      <c r="AT1459" s="120"/>
      <c r="AU1459" s="120"/>
      <c r="AV1459" s="120"/>
      <c r="AW1459" s="120"/>
      <c r="AX1459" s="120"/>
      <c r="AY1459" s="120"/>
      <c r="AZ1459" s="120"/>
      <c r="BA1459" s="120"/>
      <c r="BB1459" s="120"/>
    </row>
    <row r="1460" spans="1:16384" s="103" customFormat="1" ht="25.5" customHeight="1">
      <c r="A1460" s="750"/>
      <c r="B1460" s="750"/>
      <c r="C1460" s="750"/>
      <c r="D1460" s="750"/>
      <c r="E1460" s="750"/>
      <c r="F1460" s="750"/>
      <c r="G1460" s="750"/>
      <c r="H1460" s="750"/>
      <c r="I1460" s="750"/>
      <c r="J1460" s="750"/>
      <c r="K1460" s="750"/>
      <c r="L1460" s="750"/>
      <c r="M1460" s="750"/>
      <c r="N1460" s="750"/>
      <c r="O1460" s="750"/>
      <c r="P1460" s="750"/>
      <c r="Q1460" s="750"/>
      <c r="R1460" s="750"/>
      <c r="S1460" s="750"/>
      <c r="T1460" s="750"/>
      <c r="U1460" s="750"/>
      <c r="V1460" s="750"/>
      <c r="W1460" s="750"/>
      <c r="X1460" s="750"/>
      <c r="Y1460" s="750"/>
      <c r="Z1460" s="750"/>
      <c r="AA1460" s="750"/>
      <c r="AB1460" s="750"/>
      <c r="AC1460" s="750"/>
      <c r="AD1460" s="750"/>
      <c r="AE1460" s="750"/>
      <c r="AF1460" s="750"/>
      <c r="AG1460" s="750"/>
      <c r="AH1460" s="750"/>
      <c r="AI1460" s="750"/>
      <c r="AJ1460" s="750"/>
      <c r="AK1460" s="750"/>
      <c r="AL1460" s="750"/>
      <c r="AM1460" s="750"/>
      <c r="AN1460" s="750"/>
      <c r="AO1460" s="750"/>
      <c r="AP1460" s="750"/>
      <c r="AQ1460" s="750"/>
      <c r="AR1460" s="750"/>
      <c r="AS1460" s="750"/>
      <c r="AT1460" s="750"/>
      <c r="AU1460" s="750"/>
      <c r="AV1460" s="750"/>
      <c r="AW1460" s="750"/>
      <c r="AX1460" s="750"/>
      <c r="AY1460" s="750"/>
      <c r="AZ1460" s="138"/>
      <c r="BA1460" s="138"/>
      <c r="BB1460" s="138"/>
    </row>
    <row r="1461" spans="1:16384" ht="12.6" customHeight="1">
      <c r="A1461" s="199"/>
      <c r="B1461" s="200"/>
      <c r="C1461" s="200"/>
      <c r="D1461" s="200"/>
      <c r="E1461" s="200"/>
      <c r="F1461" s="200"/>
      <c r="G1461" s="200"/>
      <c r="H1461" s="200"/>
      <c r="I1461" s="200"/>
      <c r="J1461" s="200"/>
      <c r="K1461" s="200"/>
      <c r="L1461" s="200"/>
      <c r="M1461" s="200"/>
      <c r="N1461" s="200"/>
      <c r="O1461" s="200"/>
      <c r="P1461" s="200"/>
      <c r="Q1461" s="200"/>
      <c r="R1461" s="200"/>
      <c r="S1461" s="200"/>
      <c r="T1461" s="200"/>
      <c r="U1461" s="200"/>
      <c r="V1461" s="200"/>
      <c r="W1461" s="200"/>
      <c r="X1461" s="200"/>
      <c r="Y1461" s="200"/>
      <c r="Z1461" s="200"/>
      <c r="AA1461" s="200"/>
      <c r="AB1461" s="200"/>
      <c r="AC1461" s="200"/>
      <c r="AD1461" s="200"/>
      <c r="AE1461" s="200"/>
      <c r="AF1461" s="200"/>
      <c r="AG1461" s="200"/>
      <c r="AH1461" s="200"/>
      <c r="AI1461" s="200"/>
      <c r="AJ1461" s="200"/>
      <c r="AK1461" s="200"/>
      <c r="AL1461" s="200"/>
      <c r="AM1461" s="200"/>
      <c r="AN1461" s="200"/>
      <c r="AO1461" s="200"/>
      <c r="AP1461" s="200"/>
      <c r="AQ1461" s="200"/>
      <c r="AR1461" s="200"/>
      <c r="AS1461" s="200"/>
      <c r="AT1461" s="200"/>
      <c r="AU1461" s="200"/>
      <c r="AV1461" s="200"/>
      <c r="AW1461" s="200"/>
      <c r="AX1461" s="200"/>
      <c r="AY1461" s="200"/>
      <c r="AZ1461" s="200"/>
      <c r="BA1461" s="200"/>
      <c r="BB1461" s="201"/>
    </row>
    <row r="1462" spans="1:16384" s="95" customFormat="1" ht="13.5">
      <c r="A1462" s="719" t="s">
        <v>1897</v>
      </c>
      <c r="B1462" s="719"/>
      <c r="C1462" s="719"/>
      <c r="D1462" s="719"/>
      <c r="E1462" s="719"/>
      <c r="F1462" s="719"/>
      <c r="G1462" s="719"/>
      <c r="H1462" s="719"/>
      <c r="I1462" s="719"/>
      <c r="J1462" s="719"/>
      <c r="K1462" s="719"/>
      <c r="L1462" s="719"/>
      <c r="M1462" s="719"/>
      <c r="N1462" s="719"/>
      <c r="O1462" s="719"/>
      <c r="P1462" s="719"/>
      <c r="Q1462" s="719"/>
      <c r="R1462" s="719"/>
      <c r="S1462" s="719"/>
      <c r="T1462" s="719"/>
      <c r="U1462" s="719"/>
      <c r="V1462" s="719"/>
      <c r="W1462" s="719"/>
      <c r="X1462" s="719"/>
      <c r="Y1462" s="719"/>
      <c r="Z1462" s="719"/>
      <c r="AA1462" s="719"/>
      <c r="AB1462" s="719"/>
      <c r="AC1462" s="719"/>
      <c r="AD1462" s="719"/>
      <c r="AE1462" s="719"/>
      <c r="AF1462" s="719"/>
      <c r="AG1462" s="719"/>
      <c r="AH1462" s="719"/>
      <c r="AI1462" s="719"/>
      <c r="AJ1462" s="719"/>
      <c r="AK1462" s="719"/>
      <c r="AL1462" s="719"/>
      <c r="AM1462" s="719"/>
      <c r="AN1462" s="719"/>
      <c r="AO1462" s="719"/>
      <c r="AP1462" s="719"/>
      <c r="AQ1462" s="719"/>
      <c r="AR1462" s="719"/>
      <c r="AS1462" s="719"/>
      <c r="AT1462" s="719"/>
      <c r="AU1462" s="719"/>
      <c r="AV1462" s="719"/>
      <c r="AW1462" s="719"/>
      <c r="AX1462" s="719"/>
      <c r="AY1462" s="719"/>
      <c r="AZ1462" s="719"/>
      <c r="BA1462" s="719"/>
      <c r="BB1462" s="218"/>
    </row>
    <row r="1463" spans="1:16384" s="95" customFormat="1" ht="13.5">
      <c r="A1463" s="140" t="s">
        <v>4956</v>
      </c>
      <c r="B1463" s="223"/>
      <c r="C1463" s="223"/>
      <c r="D1463" s="223"/>
      <c r="E1463" s="223"/>
      <c r="F1463" s="223"/>
      <c r="G1463" s="223"/>
      <c r="H1463" s="223"/>
      <c r="I1463" s="223"/>
      <c r="J1463" s="223"/>
      <c r="K1463" s="223"/>
      <c r="L1463" s="223"/>
      <c r="M1463" s="223"/>
      <c r="N1463" s="223"/>
      <c r="O1463" s="223"/>
      <c r="P1463" s="223"/>
      <c r="Q1463" s="223"/>
      <c r="R1463" s="223"/>
      <c r="S1463" s="223"/>
      <c r="T1463" s="223"/>
      <c r="U1463" s="223"/>
      <c r="V1463" s="223"/>
      <c r="W1463" s="223"/>
      <c r="X1463" s="223"/>
      <c r="Y1463" s="223"/>
      <c r="Z1463" s="223"/>
      <c r="AA1463" s="223"/>
      <c r="AB1463" s="223"/>
      <c r="AC1463" s="223"/>
      <c r="AD1463" s="223"/>
      <c r="AE1463" s="223"/>
      <c r="AF1463" s="223"/>
      <c r="AG1463" s="223"/>
      <c r="AH1463" s="223"/>
      <c r="AI1463" s="223"/>
      <c r="AJ1463" s="223"/>
      <c r="AK1463" s="223"/>
      <c r="AL1463" s="223"/>
      <c r="AM1463" s="223"/>
      <c r="AN1463" s="223"/>
      <c r="AO1463" s="223"/>
      <c r="AP1463" s="223"/>
      <c r="AQ1463" s="223"/>
      <c r="AR1463" s="223"/>
      <c r="AS1463" s="223"/>
      <c r="AT1463" s="223"/>
      <c r="AU1463" s="223"/>
      <c r="AV1463" s="223"/>
      <c r="AW1463" s="223"/>
      <c r="AX1463" s="223"/>
      <c r="AY1463" s="223"/>
      <c r="AZ1463" s="223"/>
      <c r="BA1463" s="223"/>
      <c r="BB1463" s="218"/>
    </row>
    <row r="1464" spans="1:16384" ht="12.6" customHeight="1">
      <c r="A1464" s="224" t="s">
        <v>1898</v>
      </c>
      <c r="B1464" s="198"/>
      <c r="C1464" s="198"/>
      <c r="D1464" s="198"/>
      <c r="E1464" s="198"/>
      <c r="F1464" s="198"/>
      <c r="G1464" s="198"/>
      <c r="H1464" s="198"/>
      <c r="I1464" s="198"/>
      <c r="J1464" s="198"/>
      <c r="K1464" s="198"/>
      <c r="L1464" s="198"/>
      <c r="M1464" s="198"/>
      <c r="N1464" s="198"/>
      <c r="O1464" s="198"/>
      <c r="P1464" s="198"/>
      <c r="Q1464" s="198"/>
      <c r="R1464" s="198"/>
      <c r="S1464" s="198"/>
      <c r="T1464" s="198"/>
      <c r="U1464" s="198"/>
      <c r="V1464" s="198"/>
      <c r="W1464" s="198"/>
      <c r="X1464" s="198"/>
      <c r="Y1464" s="198"/>
      <c r="Z1464" s="198"/>
      <c r="AA1464" s="198"/>
      <c r="AB1464" s="198"/>
      <c r="AC1464" s="198"/>
      <c r="AD1464" s="198"/>
      <c r="AE1464" s="198"/>
      <c r="AF1464" s="198"/>
      <c r="AG1464" s="198"/>
      <c r="AH1464" s="198"/>
      <c r="AI1464" s="198"/>
      <c r="AJ1464" s="198"/>
      <c r="AK1464" s="198"/>
      <c r="AL1464" s="198"/>
      <c r="AM1464" s="198"/>
      <c r="AN1464" s="198"/>
      <c r="AO1464" s="198"/>
      <c r="AP1464" s="198"/>
      <c r="AQ1464" s="198"/>
      <c r="AR1464" s="198"/>
      <c r="AS1464" s="198"/>
      <c r="AT1464" s="198"/>
      <c r="AU1464" s="198"/>
      <c r="AV1464" s="198"/>
      <c r="AW1464" s="198"/>
      <c r="AX1464" s="198"/>
      <c r="AY1464" s="198"/>
      <c r="AZ1464" s="198"/>
      <c r="BA1464" s="198"/>
      <c r="BB1464" s="198"/>
    </row>
    <row r="1465" spans="1:16384" ht="12.6" customHeight="1">
      <c r="A1465" s="750"/>
      <c r="B1465" s="750"/>
      <c r="C1465" s="750"/>
      <c r="D1465" s="750"/>
      <c r="E1465" s="750"/>
      <c r="F1465" s="750"/>
      <c r="G1465" s="750"/>
      <c r="H1465" s="750"/>
      <c r="I1465" s="750"/>
      <c r="J1465" s="750"/>
      <c r="K1465" s="750"/>
      <c r="L1465" s="750"/>
      <c r="M1465" s="750"/>
      <c r="N1465" s="750"/>
      <c r="O1465" s="750"/>
      <c r="P1465" s="750"/>
      <c r="Q1465" s="750"/>
      <c r="R1465" s="750"/>
      <c r="S1465" s="750"/>
      <c r="T1465" s="750"/>
      <c r="U1465" s="750"/>
      <c r="V1465" s="750"/>
      <c r="W1465" s="750"/>
      <c r="X1465" s="750"/>
      <c r="Y1465" s="750"/>
      <c r="Z1465" s="750"/>
      <c r="AA1465" s="750"/>
      <c r="AB1465" s="750"/>
      <c r="AC1465" s="750"/>
      <c r="AD1465" s="750"/>
      <c r="AE1465" s="750"/>
      <c r="AF1465" s="750"/>
      <c r="AG1465" s="750"/>
      <c r="AH1465" s="750"/>
      <c r="AI1465" s="750"/>
      <c r="AJ1465" s="750"/>
      <c r="AK1465" s="750"/>
      <c r="AL1465" s="750"/>
      <c r="AM1465" s="750"/>
      <c r="AN1465" s="750"/>
      <c r="AO1465" s="750"/>
      <c r="AP1465" s="750"/>
      <c r="AQ1465" s="750"/>
      <c r="AR1465" s="750"/>
      <c r="AS1465" s="750"/>
      <c r="AT1465" s="750"/>
      <c r="AU1465" s="750"/>
      <c r="AV1465" s="750"/>
      <c r="AW1465" s="750"/>
      <c r="AX1465" s="750"/>
      <c r="AY1465" s="750"/>
      <c r="AZ1465" s="749"/>
      <c r="BA1465" s="749"/>
      <c r="BB1465" s="749"/>
      <c r="BC1465" s="749"/>
      <c r="BD1465" s="749"/>
      <c r="BE1465" s="749"/>
      <c r="BF1465" s="749"/>
      <c r="BG1465" s="749"/>
      <c r="BH1465" s="749"/>
      <c r="BI1465" s="749"/>
      <c r="BJ1465" s="749"/>
      <c r="BK1465" s="749"/>
      <c r="BL1465" s="749"/>
      <c r="BM1465" s="749"/>
      <c r="BN1465" s="749"/>
      <c r="BO1465" s="749"/>
      <c r="BP1465" s="749"/>
      <c r="BQ1465" s="749"/>
      <c r="BR1465" s="749"/>
      <c r="BS1465" s="749"/>
      <c r="BT1465" s="749"/>
      <c r="BU1465" s="749"/>
      <c r="BV1465" s="749"/>
      <c r="BW1465" s="749"/>
      <c r="BX1465" s="749"/>
      <c r="BY1465" s="749"/>
      <c r="BZ1465" s="749"/>
      <c r="CA1465" s="749"/>
      <c r="CB1465" s="749"/>
      <c r="CC1465" s="749"/>
      <c r="CD1465" s="749"/>
      <c r="CE1465" s="749"/>
      <c r="CF1465" s="749"/>
      <c r="CG1465" s="749"/>
      <c r="CH1465" s="749"/>
      <c r="CI1465" s="749"/>
      <c r="CJ1465" s="749"/>
      <c r="CK1465" s="749"/>
      <c r="CL1465" s="749"/>
      <c r="CM1465" s="749"/>
      <c r="CN1465" s="749"/>
      <c r="CO1465" s="749"/>
      <c r="CP1465" s="749"/>
      <c r="CQ1465" s="749"/>
      <c r="CR1465" s="749"/>
      <c r="CS1465" s="749"/>
      <c r="CT1465" s="749"/>
      <c r="CU1465" s="749"/>
      <c r="CV1465" s="749"/>
      <c r="CW1465" s="749"/>
      <c r="CX1465" s="749"/>
      <c r="CY1465" s="749"/>
      <c r="CZ1465" s="749"/>
      <c r="DA1465" s="749"/>
      <c r="DB1465" s="749"/>
      <c r="DC1465" s="749"/>
      <c r="DD1465" s="749"/>
      <c r="DE1465" s="749"/>
      <c r="DF1465" s="749"/>
      <c r="DG1465" s="749"/>
      <c r="DH1465" s="749"/>
      <c r="DI1465" s="749"/>
      <c r="DJ1465" s="749"/>
      <c r="DK1465" s="749"/>
      <c r="DL1465" s="749"/>
      <c r="DM1465" s="749"/>
      <c r="DN1465" s="749"/>
      <c r="DO1465" s="749"/>
      <c r="DP1465" s="749"/>
      <c r="DQ1465" s="749"/>
      <c r="DR1465" s="749"/>
      <c r="DS1465" s="749"/>
      <c r="DT1465" s="749"/>
      <c r="DU1465" s="749"/>
      <c r="DV1465" s="749"/>
      <c r="DW1465" s="749"/>
      <c r="DX1465" s="749"/>
      <c r="DY1465" s="749"/>
      <c r="DZ1465" s="749"/>
      <c r="EA1465" s="749"/>
      <c r="EB1465" s="749"/>
      <c r="EC1465" s="749"/>
      <c r="ED1465" s="749"/>
      <c r="EE1465" s="749"/>
      <c r="EF1465" s="749"/>
      <c r="EG1465" s="749"/>
      <c r="EH1465" s="749"/>
      <c r="EI1465" s="749"/>
      <c r="EJ1465" s="749"/>
      <c r="EK1465" s="749"/>
      <c r="EL1465" s="749"/>
      <c r="EM1465" s="749"/>
      <c r="EN1465" s="749"/>
      <c r="EO1465" s="749"/>
      <c r="EP1465" s="749"/>
      <c r="EQ1465" s="749"/>
      <c r="ER1465" s="749"/>
      <c r="ES1465" s="749"/>
      <c r="ET1465" s="749"/>
      <c r="EU1465" s="749"/>
      <c r="EV1465" s="749"/>
      <c r="EW1465" s="749"/>
      <c r="EX1465" s="749"/>
      <c r="EY1465" s="749"/>
      <c r="EZ1465" s="749"/>
      <c r="FA1465" s="749"/>
      <c r="FB1465" s="749"/>
      <c r="FC1465" s="749"/>
      <c r="FD1465" s="749"/>
      <c r="FE1465" s="749"/>
      <c r="FF1465" s="749"/>
      <c r="FG1465" s="749"/>
      <c r="FH1465" s="749"/>
      <c r="FI1465" s="749"/>
      <c r="FJ1465" s="749"/>
      <c r="FK1465" s="749"/>
      <c r="FL1465" s="749"/>
      <c r="FM1465" s="749"/>
      <c r="FN1465" s="749"/>
      <c r="FO1465" s="749"/>
      <c r="FP1465" s="749"/>
      <c r="FQ1465" s="749"/>
      <c r="FR1465" s="749"/>
      <c r="FS1465" s="749"/>
      <c r="FT1465" s="749"/>
      <c r="FU1465" s="749"/>
      <c r="FV1465" s="749"/>
      <c r="FW1465" s="749"/>
      <c r="FX1465" s="749"/>
      <c r="FY1465" s="749"/>
      <c r="FZ1465" s="749"/>
      <c r="GA1465" s="749"/>
      <c r="GB1465" s="749"/>
      <c r="GC1465" s="749"/>
      <c r="GD1465" s="749"/>
      <c r="GE1465" s="749"/>
      <c r="GF1465" s="749"/>
      <c r="GG1465" s="749"/>
      <c r="GH1465" s="749"/>
      <c r="GI1465" s="749"/>
      <c r="GJ1465" s="749"/>
      <c r="GK1465" s="749"/>
      <c r="GL1465" s="749"/>
      <c r="GM1465" s="749"/>
      <c r="GN1465" s="749"/>
      <c r="GO1465" s="749"/>
      <c r="GP1465" s="749"/>
      <c r="GQ1465" s="749"/>
      <c r="GR1465" s="749"/>
      <c r="GS1465" s="749"/>
      <c r="GT1465" s="749"/>
      <c r="GU1465" s="749"/>
      <c r="GV1465" s="749"/>
      <c r="GW1465" s="749"/>
      <c r="GX1465" s="749"/>
      <c r="GY1465" s="749"/>
      <c r="GZ1465" s="749"/>
      <c r="HA1465" s="749"/>
      <c r="HB1465" s="749"/>
      <c r="HC1465" s="749"/>
      <c r="HD1465" s="749"/>
      <c r="HE1465" s="749"/>
      <c r="HF1465" s="749"/>
      <c r="HG1465" s="749"/>
      <c r="HH1465" s="749"/>
      <c r="HI1465" s="749"/>
      <c r="HJ1465" s="749"/>
      <c r="HK1465" s="749"/>
      <c r="HL1465" s="749"/>
      <c r="HM1465" s="749"/>
      <c r="HN1465" s="749"/>
      <c r="HO1465" s="749"/>
      <c r="HP1465" s="749"/>
      <c r="HQ1465" s="749"/>
      <c r="HR1465" s="749"/>
      <c r="HS1465" s="749"/>
      <c r="HT1465" s="749"/>
      <c r="HU1465" s="749"/>
      <c r="HV1465" s="749"/>
      <c r="HW1465" s="749"/>
      <c r="HX1465" s="749"/>
      <c r="HY1465" s="749"/>
      <c r="HZ1465" s="749"/>
      <c r="IA1465" s="749"/>
      <c r="IB1465" s="749"/>
      <c r="IC1465" s="749"/>
      <c r="ID1465" s="749"/>
      <c r="IE1465" s="749"/>
      <c r="IF1465" s="749"/>
      <c r="IG1465" s="749"/>
      <c r="IH1465" s="749"/>
      <c r="II1465" s="749"/>
      <c r="IJ1465" s="749"/>
      <c r="IK1465" s="749"/>
      <c r="IL1465" s="749"/>
      <c r="IM1465" s="749"/>
      <c r="IN1465" s="749"/>
      <c r="IO1465" s="749"/>
      <c r="IP1465" s="749"/>
      <c r="IQ1465" s="749"/>
      <c r="IR1465" s="749"/>
      <c r="IS1465" s="749"/>
      <c r="IT1465" s="749"/>
      <c r="IU1465" s="749"/>
      <c r="IV1465" s="749"/>
      <c r="IW1465" s="749"/>
      <c r="IX1465" s="749"/>
      <c r="IY1465" s="749"/>
      <c r="IZ1465" s="749"/>
      <c r="JA1465" s="749"/>
      <c r="JB1465" s="749"/>
      <c r="JC1465" s="749"/>
      <c r="JD1465" s="749"/>
      <c r="JE1465" s="749"/>
      <c r="JF1465" s="749"/>
      <c r="JG1465" s="749"/>
      <c r="JH1465" s="749"/>
      <c r="JI1465" s="749"/>
      <c r="JJ1465" s="749"/>
      <c r="JK1465" s="749"/>
      <c r="JL1465" s="749"/>
      <c r="JM1465" s="749"/>
      <c r="JN1465" s="749"/>
      <c r="JO1465" s="749"/>
      <c r="JP1465" s="749"/>
      <c r="JQ1465" s="749"/>
      <c r="JR1465" s="749"/>
      <c r="JS1465" s="749"/>
      <c r="JT1465" s="749"/>
      <c r="JU1465" s="749"/>
      <c r="JV1465" s="749"/>
      <c r="JW1465" s="749"/>
      <c r="JX1465" s="749"/>
      <c r="JY1465" s="749"/>
      <c r="JZ1465" s="749"/>
      <c r="KA1465" s="749"/>
      <c r="KB1465" s="749"/>
      <c r="KC1465" s="749"/>
      <c r="KD1465" s="749"/>
      <c r="KE1465" s="749"/>
      <c r="KF1465" s="749"/>
      <c r="KG1465" s="749"/>
      <c r="KH1465" s="749"/>
      <c r="KI1465" s="749"/>
      <c r="KJ1465" s="749"/>
      <c r="KK1465" s="749"/>
      <c r="KL1465" s="749"/>
      <c r="KM1465" s="749"/>
      <c r="KN1465" s="749"/>
      <c r="KO1465" s="749"/>
      <c r="KP1465" s="749"/>
      <c r="KQ1465" s="749"/>
      <c r="KR1465" s="749"/>
      <c r="KS1465" s="749"/>
      <c r="KT1465" s="749"/>
      <c r="KU1465" s="749"/>
      <c r="KV1465" s="749"/>
      <c r="KW1465" s="749"/>
      <c r="KX1465" s="749"/>
      <c r="KY1465" s="749"/>
      <c r="KZ1465" s="749"/>
      <c r="LA1465" s="749"/>
      <c r="LB1465" s="749"/>
      <c r="LC1465" s="749"/>
      <c r="LD1465" s="749"/>
      <c r="LE1465" s="749"/>
      <c r="LF1465" s="749"/>
      <c r="LG1465" s="749"/>
      <c r="LH1465" s="749"/>
      <c r="LI1465" s="749"/>
      <c r="LJ1465" s="749"/>
      <c r="LK1465" s="749"/>
      <c r="LL1465" s="749"/>
      <c r="LM1465" s="749"/>
      <c r="LN1465" s="749"/>
      <c r="LO1465" s="749"/>
      <c r="LP1465" s="749"/>
      <c r="LQ1465" s="749"/>
      <c r="LR1465" s="749"/>
      <c r="LS1465" s="749"/>
      <c r="LT1465" s="749"/>
      <c r="LU1465" s="749"/>
      <c r="LV1465" s="749"/>
      <c r="LW1465" s="749"/>
      <c r="LX1465" s="749"/>
      <c r="LY1465" s="749"/>
      <c r="LZ1465" s="749"/>
      <c r="MA1465" s="749"/>
      <c r="MB1465" s="749"/>
      <c r="MC1465" s="749"/>
      <c r="MD1465" s="749"/>
      <c r="ME1465" s="749"/>
      <c r="MF1465" s="749"/>
      <c r="MG1465" s="749"/>
      <c r="MH1465" s="749"/>
      <c r="MI1465" s="749"/>
      <c r="MJ1465" s="749"/>
      <c r="MK1465" s="749"/>
      <c r="ML1465" s="749"/>
      <c r="MM1465" s="749"/>
      <c r="MN1465" s="749"/>
      <c r="MO1465" s="749"/>
      <c r="MP1465" s="749"/>
      <c r="MQ1465" s="749"/>
      <c r="MR1465" s="749"/>
      <c r="MS1465" s="749"/>
      <c r="MT1465" s="749"/>
      <c r="MU1465" s="749"/>
      <c r="MV1465" s="749"/>
      <c r="MW1465" s="749"/>
      <c r="MX1465" s="749"/>
      <c r="MY1465" s="749"/>
      <c r="MZ1465" s="749"/>
      <c r="NA1465" s="749"/>
      <c r="NB1465" s="749"/>
      <c r="NC1465" s="749"/>
      <c r="ND1465" s="749"/>
      <c r="NE1465" s="749"/>
      <c r="NF1465" s="749"/>
      <c r="NG1465" s="749"/>
      <c r="NH1465" s="749"/>
      <c r="NI1465" s="749"/>
      <c r="NJ1465" s="749"/>
      <c r="NK1465" s="749"/>
      <c r="NL1465" s="749"/>
      <c r="NM1465" s="749"/>
      <c r="NN1465" s="749"/>
      <c r="NO1465" s="749"/>
      <c r="NP1465" s="749"/>
      <c r="NQ1465" s="749"/>
      <c r="NR1465" s="749"/>
      <c r="NS1465" s="749"/>
      <c r="NT1465" s="749"/>
      <c r="NU1465" s="749"/>
      <c r="NV1465" s="749"/>
      <c r="NW1465" s="749"/>
      <c r="NX1465" s="749"/>
      <c r="NY1465" s="749"/>
      <c r="NZ1465" s="749"/>
      <c r="OA1465" s="749"/>
      <c r="OB1465" s="749"/>
      <c r="OC1465" s="749"/>
      <c r="OD1465" s="749"/>
      <c r="OE1465" s="749"/>
      <c r="OF1465" s="749"/>
      <c r="OG1465" s="749"/>
      <c r="OH1465" s="749"/>
      <c r="OI1465" s="749"/>
      <c r="OJ1465" s="749"/>
      <c r="OK1465" s="749"/>
      <c r="OL1465" s="749"/>
      <c r="OM1465" s="749"/>
      <c r="ON1465" s="749"/>
      <c r="OO1465" s="749"/>
      <c r="OP1465" s="749"/>
      <c r="OQ1465" s="749"/>
      <c r="OR1465" s="749"/>
      <c r="OS1465" s="749"/>
      <c r="OT1465" s="749"/>
      <c r="OU1465" s="749"/>
      <c r="OV1465" s="749"/>
      <c r="OW1465" s="749"/>
      <c r="OX1465" s="749"/>
      <c r="OY1465" s="749"/>
      <c r="OZ1465" s="749"/>
      <c r="PA1465" s="749"/>
      <c r="PB1465" s="749"/>
      <c r="PC1465" s="749"/>
      <c r="PD1465" s="749"/>
      <c r="PE1465" s="749"/>
      <c r="PF1465" s="749"/>
      <c r="PG1465" s="749"/>
      <c r="PH1465" s="749"/>
      <c r="PI1465" s="749"/>
      <c r="PJ1465" s="749"/>
      <c r="PK1465" s="749"/>
      <c r="PL1465" s="749"/>
      <c r="PM1465" s="749"/>
      <c r="PN1465" s="749"/>
      <c r="PO1465" s="749"/>
      <c r="PP1465" s="749"/>
      <c r="PQ1465" s="749"/>
      <c r="PR1465" s="749"/>
      <c r="PS1465" s="749"/>
      <c r="PT1465" s="749"/>
      <c r="PU1465" s="749"/>
      <c r="PV1465" s="749"/>
      <c r="PW1465" s="749"/>
      <c r="PX1465" s="749"/>
      <c r="PY1465" s="749"/>
      <c r="PZ1465" s="749"/>
      <c r="QA1465" s="749"/>
      <c r="QB1465" s="749"/>
      <c r="QC1465" s="749"/>
      <c r="QD1465" s="749"/>
      <c r="QE1465" s="749"/>
      <c r="QF1465" s="749"/>
      <c r="QG1465" s="749"/>
      <c r="QH1465" s="749"/>
      <c r="QI1465" s="749"/>
      <c r="QJ1465" s="749"/>
      <c r="QK1465" s="749"/>
      <c r="QL1465" s="749"/>
      <c r="QM1465" s="749"/>
      <c r="QN1465" s="749"/>
      <c r="QO1465" s="749"/>
      <c r="QP1465" s="749"/>
      <c r="QQ1465" s="749"/>
      <c r="QR1465" s="749"/>
      <c r="QS1465" s="749"/>
      <c r="QT1465" s="749"/>
      <c r="QU1465" s="749"/>
      <c r="QV1465" s="749"/>
      <c r="QW1465" s="749"/>
      <c r="QX1465" s="749"/>
      <c r="QY1465" s="749"/>
      <c r="QZ1465" s="749"/>
      <c r="RA1465" s="749"/>
      <c r="RB1465" s="749"/>
      <c r="RC1465" s="749"/>
      <c r="RD1465" s="749"/>
      <c r="RE1465" s="749"/>
      <c r="RF1465" s="749"/>
      <c r="RG1465" s="749"/>
      <c r="RH1465" s="749"/>
      <c r="RI1465" s="749"/>
      <c r="RJ1465" s="749"/>
      <c r="RK1465" s="749"/>
      <c r="RL1465" s="749"/>
      <c r="RM1465" s="749"/>
      <c r="RN1465" s="749"/>
      <c r="RO1465" s="749"/>
      <c r="RP1465" s="749"/>
      <c r="RQ1465" s="749"/>
      <c r="RR1465" s="749"/>
      <c r="RS1465" s="749"/>
      <c r="RT1465" s="749"/>
      <c r="RU1465" s="749"/>
      <c r="RV1465" s="749"/>
      <c r="RW1465" s="749"/>
      <c r="RX1465" s="749"/>
      <c r="RY1465" s="749"/>
      <c r="RZ1465" s="749"/>
      <c r="SA1465" s="749"/>
      <c r="SB1465" s="749"/>
      <c r="SC1465" s="749"/>
      <c r="SD1465" s="749"/>
      <c r="SE1465" s="749"/>
      <c r="SF1465" s="749"/>
      <c r="SG1465" s="749"/>
      <c r="SH1465" s="749"/>
      <c r="SI1465" s="749"/>
      <c r="SJ1465" s="749"/>
      <c r="SK1465" s="749"/>
      <c r="SL1465" s="749"/>
      <c r="SM1465" s="749"/>
      <c r="SN1465" s="749"/>
      <c r="SO1465" s="749"/>
      <c r="SP1465" s="749"/>
      <c r="SQ1465" s="749"/>
      <c r="SR1465" s="749"/>
      <c r="SS1465" s="749"/>
      <c r="ST1465" s="749"/>
      <c r="SU1465" s="749"/>
      <c r="SV1465" s="749"/>
      <c r="SW1465" s="749"/>
      <c r="SX1465" s="749"/>
      <c r="SY1465" s="749"/>
      <c r="SZ1465" s="749"/>
      <c r="TA1465" s="749"/>
      <c r="TB1465" s="749"/>
      <c r="TC1465" s="749"/>
      <c r="TD1465" s="749"/>
      <c r="TE1465" s="749"/>
      <c r="TF1465" s="749"/>
      <c r="TG1465" s="749"/>
      <c r="TH1465" s="749"/>
      <c r="TI1465" s="749"/>
      <c r="TJ1465" s="749"/>
      <c r="TK1465" s="749"/>
      <c r="TL1465" s="749"/>
      <c r="TM1465" s="749"/>
      <c r="TN1465" s="749"/>
      <c r="TO1465" s="749"/>
      <c r="TP1465" s="749"/>
      <c r="TQ1465" s="749"/>
      <c r="TR1465" s="749"/>
      <c r="TS1465" s="749"/>
      <c r="TT1465" s="749"/>
      <c r="TU1465" s="749"/>
      <c r="TV1465" s="749"/>
      <c r="TW1465" s="749"/>
      <c r="TX1465" s="749"/>
      <c r="TY1465" s="749"/>
      <c r="TZ1465" s="749"/>
      <c r="UA1465" s="749"/>
      <c r="UB1465" s="749"/>
      <c r="UC1465" s="749"/>
      <c r="UD1465" s="749"/>
      <c r="UE1465" s="749"/>
      <c r="UF1465" s="749"/>
      <c r="UG1465" s="749"/>
      <c r="UH1465" s="749"/>
      <c r="UI1465" s="749"/>
      <c r="UJ1465" s="749"/>
      <c r="UK1465" s="749"/>
      <c r="UL1465" s="749"/>
      <c r="UM1465" s="749"/>
      <c r="UN1465" s="749"/>
      <c r="UO1465" s="749"/>
      <c r="UP1465" s="749"/>
      <c r="UQ1465" s="749"/>
      <c r="UR1465" s="749"/>
      <c r="US1465" s="749"/>
      <c r="UT1465" s="749"/>
      <c r="UU1465" s="749"/>
      <c r="UV1465" s="749"/>
      <c r="UW1465" s="749"/>
      <c r="UX1465" s="749"/>
      <c r="UY1465" s="749"/>
      <c r="UZ1465" s="749"/>
      <c r="VA1465" s="749"/>
      <c r="VB1465" s="749"/>
      <c r="VC1465" s="749"/>
      <c r="VD1465" s="749"/>
      <c r="VE1465" s="749"/>
      <c r="VF1465" s="749"/>
      <c r="VG1465" s="749"/>
      <c r="VH1465" s="749"/>
      <c r="VI1465" s="749"/>
      <c r="VJ1465" s="749"/>
      <c r="VK1465" s="749"/>
      <c r="VL1465" s="749"/>
      <c r="VM1465" s="749"/>
      <c r="VN1465" s="749"/>
      <c r="VO1465" s="749"/>
      <c r="VP1465" s="749"/>
      <c r="VQ1465" s="749"/>
      <c r="VR1465" s="749"/>
      <c r="VS1465" s="749"/>
      <c r="VT1465" s="749"/>
      <c r="VU1465" s="749"/>
      <c r="VV1465" s="749"/>
      <c r="VW1465" s="749"/>
      <c r="VX1465" s="749"/>
      <c r="VY1465" s="749"/>
      <c r="VZ1465" s="749"/>
      <c r="WA1465" s="749"/>
      <c r="WB1465" s="749"/>
      <c r="WC1465" s="749"/>
      <c r="WD1465" s="749"/>
      <c r="WE1465" s="749"/>
      <c r="WF1465" s="749"/>
      <c r="WG1465" s="749"/>
      <c r="WH1465" s="749"/>
      <c r="WI1465" s="749"/>
      <c r="WJ1465" s="749"/>
      <c r="WK1465" s="749"/>
      <c r="WL1465" s="749"/>
      <c r="WM1465" s="749"/>
      <c r="WN1465" s="749"/>
      <c r="WO1465" s="749"/>
      <c r="WP1465" s="749"/>
      <c r="WQ1465" s="749"/>
      <c r="WR1465" s="749"/>
      <c r="WS1465" s="749"/>
      <c r="WT1465" s="749"/>
      <c r="WU1465" s="749"/>
      <c r="WV1465" s="749"/>
      <c r="WW1465" s="749"/>
      <c r="WX1465" s="749"/>
      <c r="WY1465" s="749"/>
      <c r="WZ1465" s="749"/>
      <c r="XA1465" s="749"/>
      <c r="XB1465" s="749"/>
      <c r="XC1465" s="749"/>
      <c r="XD1465" s="749"/>
      <c r="XE1465" s="749"/>
      <c r="XF1465" s="749"/>
      <c r="XG1465" s="749"/>
      <c r="XH1465" s="749"/>
      <c r="XI1465" s="749"/>
      <c r="XJ1465" s="749"/>
      <c r="XK1465" s="749"/>
      <c r="XL1465" s="749"/>
      <c r="XM1465" s="749"/>
      <c r="XN1465" s="749"/>
      <c r="XO1465" s="749"/>
      <c r="XP1465" s="749"/>
      <c r="XQ1465" s="749"/>
      <c r="XR1465" s="749"/>
      <c r="XS1465" s="749"/>
      <c r="XT1465" s="749"/>
      <c r="XU1465" s="749"/>
      <c r="XV1465" s="749"/>
      <c r="XW1465" s="749"/>
      <c r="XX1465" s="749"/>
      <c r="XY1465" s="749"/>
      <c r="XZ1465" s="749"/>
      <c r="YA1465" s="749"/>
      <c r="YB1465" s="749"/>
      <c r="YC1465" s="749"/>
      <c r="YD1465" s="749"/>
      <c r="YE1465" s="749"/>
      <c r="YF1465" s="749"/>
      <c r="YG1465" s="749"/>
      <c r="YH1465" s="749"/>
      <c r="YI1465" s="749"/>
      <c r="YJ1465" s="749"/>
      <c r="YK1465" s="749"/>
      <c r="YL1465" s="749"/>
      <c r="YM1465" s="749"/>
      <c r="YN1465" s="749"/>
      <c r="YO1465" s="749"/>
      <c r="YP1465" s="749"/>
      <c r="YQ1465" s="749"/>
      <c r="YR1465" s="749"/>
      <c r="YS1465" s="749"/>
      <c r="YT1465" s="749"/>
      <c r="YU1465" s="749"/>
      <c r="YV1465" s="749"/>
      <c r="YW1465" s="749"/>
      <c r="YX1465" s="749"/>
      <c r="YY1465" s="749"/>
      <c r="YZ1465" s="749"/>
      <c r="ZA1465" s="749"/>
      <c r="ZB1465" s="749"/>
      <c r="ZC1465" s="749"/>
      <c r="ZD1465" s="749"/>
      <c r="ZE1465" s="749"/>
      <c r="ZF1465" s="749"/>
      <c r="ZG1465" s="749"/>
      <c r="ZH1465" s="749"/>
      <c r="ZI1465" s="749"/>
      <c r="ZJ1465" s="749"/>
      <c r="ZK1465" s="749"/>
      <c r="ZL1465" s="749"/>
      <c r="ZM1465" s="749"/>
      <c r="ZN1465" s="749"/>
      <c r="ZO1465" s="749"/>
      <c r="ZP1465" s="749"/>
      <c r="ZQ1465" s="749"/>
      <c r="ZR1465" s="749"/>
      <c r="ZS1465" s="749"/>
      <c r="ZT1465" s="749"/>
      <c r="ZU1465" s="749"/>
      <c r="ZV1465" s="749"/>
      <c r="ZW1465" s="749"/>
      <c r="ZX1465" s="749"/>
      <c r="ZY1465" s="749"/>
      <c r="ZZ1465" s="749"/>
      <c r="AAA1465" s="749"/>
      <c r="AAB1465" s="749"/>
      <c r="AAC1465" s="749"/>
      <c r="AAD1465" s="749"/>
      <c r="AAE1465" s="749"/>
      <c r="AAF1465" s="749"/>
      <c r="AAG1465" s="749"/>
      <c r="AAH1465" s="749"/>
      <c r="AAI1465" s="749"/>
      <c r="AAJ1465" s="749"/>
      <c r="AAK1465" s="749"/>
      <c r="AAL1465" s="749"/>
      <c r="AAM1465" s="749"/>
      <c r="AAN1465" s="749"/>
      <c r="AAO1465" s="749"/>
      <c r="AAP1465" s="749"/>
      <c r="AAQ1465" s="749"/>
      <c r="AAR1465" s="749"/>
      <c r="AAS1465" s="749"/>
      <c r="AAT1465" s="749"/>
      <c r="AAU1465" s="749"/>
      <c r="AAV1465" s="749"/>
      <c r="AAW1465" s="749"/>
      <c r="AAX1465" s="749"/>
      <c r="AAY1465" s="749"/>
      <c r="AAZ1465" s="749"/>
      <c r="ABA1465" s="749"/>
      <c r="ABB1465" s="749"/>
      <c r="ABC1465" s="749"/>
      <c r="ABD1465" s="749"/>
      <c r="ABE1465" s="749"/>
      <c r="ABF1465" s="749"/>
      <c r="ABG1465" s="749"/>
      <c r="ABH1465" s="749"/>
      <c r="ABI1465" s="749"/>
      <c r="ABJ1465" s="749"/>
      <c r="ABK1465" s="749"/>
      <c r="ABL1465" s="749"/>
      <c r="ABM1465" s="749"/>
      <c r="ABN1465" s="749"/>
      <c r="ABO1465" s="749"/>
      <c r="ABP1465" s="749"/>
      <c r="ABQ1465" s="749"/>
      <c r="ABR1465" s="749"/>
      <c r="ABS1465" s="749"/>
      <c r="ABT1465" s="749"/>
      <c r="ABU1465" s="749"/>
      <c r="ABV1465" s="749"/>
      <c r="ABW1465" s="749"/>
      <c r="ABX1465" s="749"/>
      <c r="ABY1465" s="749"/>
      <c r="ABZ1465" s="749"/>
      <c r="ACA1465" s="749"/>
      <c r="ACB1465" s="749"/>
      <c r="ACC1465" s="749"/>
      <c r="ACD1465" s="749"/>
      <c r="ACE1465" s="749"/>
      <c r="ACF1465" s="749"/>
      <c r="ACG1465" s="749"/>
      <c r="ACH1465" s="749"/>
      <c r="ACI1465" s="749"/>
      <c r="ACJ1465" s="749"/>
      <c r="ACK1465" s="749"/>
      <c r="ACL1465" s="749"/>
      <c r="ACM1465" s="749"/>
      <c r="ACN1465" s="749"/>
      <c r="ACO1465" s="749"/>
      <c r="ACP1465" s="749"/>
      <c r="ACQ1465" s="749"/>
      <c r="ACR1465" s="749"/>
      <c r="ACS1465" s="749"/>
      <c r="ACT1465" s="749"/>
      <c r="ACU1465" s="749"/>
      <c r="ACV1465" s="749"/>
      <c r="ACW1465" s="749"/>
      <c r="ACX1465" s="749"/>
      <c r="ACY1465" s="749"/>
      <c r="ACZ1465" s="749"/>
      <c r="ADA1465" s="749"/>
      <c r="ADB1465" s="749"/>
      <c r="ADC1465" s="749"/>
      <c r="ADD1465" s="749"/>
      <c r="ADE1465" s="749"/>
      <c r="ADF1465" s="749"/>
      <c r="ADG1465" s="749"/>
      <c r="ADH1465" s="749"/>
      <c r="ADI1465" s="749"/>
      <c r="ADJ1465" s="749"/>
      <c r="ADK1465" s="749"/>
      <c r="ADL1465" s="749"/>
      <c r="ADM1465" s="749"/>
      <c r="ADN1465" s="749"/>
      <c r="ADO1465" s="749"/>
      <c r="ADP1465" s="749"/>
      <c r="ADQ1465" s="749"/>
      <c r="ADR1465" s="749"/>
      <c r="ADS1465" s="749"/>
      <c r="ADT1465" s="749"/>
      <c r="ADU1465" s="749"/>
      <c r="ADV1465" s="749"/>
      <c r="ADW1465" s="749"/>
      <c r="ADX1465" s="749"/>
      <c r="ADY1465" s="749"/>
      <c r="ADZ1465" s="749"/>
      <c r="AEA1465" s="749"/>
      <c r="AEB1465" s="749"/>
      <c r="AEC1465" s="749"/>
      <c r="AED1465" s="749"/>
      <c r="AEE1465" s="749"/>
      <c r="AEF1465" s="749"/>
      <c r="AEG1465" s="749"/>
      <c r="AEH1465" s="749"/>
      <c r="AEI1465" s="749"/>
      <c r="AEJ1465" s="749"/>
      <c r="AEK1465" s="749"/>
      <c r="AEL1465" s="749"/>
      <c r="AEM1465" s="749"/>
      <c r="AEN1465" s="749"/>
      <c r="AEO1465" s="749"/>
      <c r="AEP1465" s="749"/>
      <c r="AEQ1465" s="749"/>
      <c r="AER1465" s="749"/>
      <c r="AES1465" s="749"/>
      <c r="AET1465" s="749"/>
      <c r="AEU1465" s="749"/>
      <c r="AEV1465" s="749"/>
      <c r="AEW1465" s="749"/>
      <c r="AEX1465" s="749"/>
      <c r="AEY1465" s="749"/>
      <c r="AEZ1465" s="749"/>
      <c r="AFA1465" s="749"/>
      <c r="AFB1465" s="749"/>
      <c r="AFC1465" s="749"/>
      <c r="AFD1465" s="749"/>
      <c r="AFE1465" s="749"/>
      <c r="AFF1465" s="749"/>
      <c r="AFG1465" s="749"/>
      <c r="AFH1465" s="749"/>
      <c r="AFI1465" s="749"/>
      <c r="AFJ1465" s="749"/>
      <c r="AFK1465" s="749"/>
      <c r="AFL1465" s="749"/>
      <c r="AFM1465" s="749"/>
      <c r="AFN1465" s="749"/>
      <c r="AFO1465" s="749"/>
      <c r="AFP1465" s="749"/>
      <c r="AFQ1465" s="749"/>
      <c r="AFR1465" s="749"/>
      <c r="AFS1465" s="749"/>
      <c r="AFT1465" s="749"/>
      <c r="AFU1465" s="749"/>
      <c r="AFV1465" s="749"/>
      <c r="AFW1465" s="749"/>
      <c r="AFX1465" s="749"/>
      <c r="AFY1465" s="749"/>
      <c r="AFZ1465" s="749"/>
      <c r="AGA1465" s="749"/>
      <c r="AGB1465" s="749"/>
      <c r="AGC1465" s="749"/>
      <c r="AGD1465" s="749"/>
      <c r="AGE1465" s="749"/>
      <c r="AGF1465" s="749"/>
      <c r="AGG1465" s="749"/>
      <c r="AGH1465" s="749"/>
      <c r="AGI1465" s="749"/>
      <c r="AGJ1465" s="749"/>
      <c r="AGK1465" s="749"/>
      <c r="AGL1465" s="749"/>
      <c r="AGM1465" s="749"/>
      <c r="AGN1465" s="749"/>
      <c r="AGO1465" s="749"/>
      <c r="AGP1465" s="749"/>
      <c r="AGQ1465" s="749"/>
      <c r="AGR1465" s="749"/>
      <c r="AGS1465" s="749"/>
      <c r="AGT1465" s="749"/>
      <c r="AGU1465" s="749"/>
      <c r="AGV1465" s="749"/>
      <c r="AGW1465" s="749"/>
      <c r="AGX1465" s="749"/>
      <c r="AGY1465" s="749"/>
      <c r="AGZ1465" s="749"/>
      <c r="AHA1465" s="749"/>
      <c r="AHB1465" s="749"/>
      <c r="AHC1465" s="749"/>
      <c r="AHD1465" s="749"/>
      <c r="AHE1465" s="749"/>
      <c r="AHF1465" s="749"/>
      <c r="AHG1465" s="749"/>
      <c r="AHH1465" s="749"/>
      <c r="AHI1465" s="749"/>
      <c r="AHJ1465" s="749"/>
      <c r="AHK1465" s="749"/>
      <c r="AHL1465" s="749"/>
      <c r="AHM1465" s="749"/>
      <c r="AHN1465" s="749"/>
      <c r="AHO1465" s="749"/>
      <c r="AHP1465" s="749"/>
      <c r="AHQ1465" s="749"/>
      <c r="AHR1465" s="749"/>
      <c r="AHS1465" s="749"/>
      <c r="AHT1465" s="749"/>
      <c r="AHU1465" s="749"/>
      <c r="AHV1465" s="749"/>
      <c r="AHW1465" s="749"/>
      <c r="AHX1465" s="749"/>
      <c r="AHY1465" s="749"/>
      <c r="AHZ1465" s="749"/>
      <c r="AIA1465" s="749"/>
      <c r="AIB1465" s="749"/>
      <c r="AIC1465" s="749"/>
      <c r="AID1465" s="749"/>
      <c r="AIE1465" s="749"/>
      <c r="AIF1465" s="749"/>
      <c r="AIG1465" s="749"/>
      <c r="AIH1465" s="749"/>
      <c r="AII1465" s="749"/>
      <c r="AIJ1465" s="749"/>
      <c r="AIK1465" s="749"/>
      <c r="AIL1465" s="749"/>
      <c r="AIM1465" s="749"/>
      <c r="AIN1465" s="749"/>
      <c r="AIO1465" s="749"/>
      <c r="AIP1465" s="749"/>
      <c r="AIQ1465" s="749"/>
      <c r="AIR1465" s="749"/>
      <c r="AIS1465" s="749"/>
      <c r="AIT1465" s="749"/>
      <c r="AIU1465" s="749"/>
      <c r="AIV1465" s="749"/>
      <c r="AIW1465" s="749"/>
      <c r="AIX1465" s="749"/>
      <c r="AIY1465" s="749"/>
      <c r="AIZ1465" s="749"/>
      <c r="AJA1465" s="749"/>
      <c r="AJB1465" s="749"/>
      <c r="AJC1465" s="749"/>
      <c r="AJD1465" s="749"/>
      <c r="AJE1465" s="749"/>
      <c r="AJF1465" s="749"/>
      <c r="AJG1465" s="749"/>
      <c r="AJH1465" s="749"/>
      <c r="AJI1465" s="749"/>
      <c r="AJJ1465" s="749"/>
      <c r="AJK1465" s="749"/>
      <c r="AJL1465" s="749"/>
      <c r="AJM1465" s="749"/>
      <c r="AJN1465" s="749"/>
      <c r="AJO1465" s="749"/>
      <c r="AJP1465" s="749"/>
      <c r="AJQ1465" s="749"/>
      <c r="AJR1465" s="749"/>
      <c r="AJS1465" s="749"/>
      <c r="AJT1465" s="749"/>
      <c r="AJU1465" s="749"/>
      <c r="AJV1465" s="749"/>
      <c r="AJW1465" s="749"/>
      <c r="AJX1465" s="749"/>
      <c r="AJY1465" s="749"/>
      <c r="AJZ1465" s="749"/>
      <c r="AKA1465" s="749"/>
      <c r="AKB1465" s="749"/>
      <c r="AKC1465" s="749"/>
      <c r="AKD1465" s="749"/>
      <c r="AKE1465" s="749"/>
      <c r="AKF1465" s="749"/>
      <c r="AKG1465" s="749"/>
      <c r="AKH1465" s="749"/>
      <c r="AKI1465" s="749"/>
      <c r="AKJ1465" s="749"/>
      <c r="AKK1465" s="749"/>
      <c r="AKL1465" s="749"/>
      <c r="AKM1465" s="749"/>
      <c r="AKN1465" s="749"/>
      <c r="AKO1465" s="749"/>
      <c r="AKP1465" s="749"/>
      <c r="AKQ1465" s="749"/>
      <c r="AKR1465" s="749"/>
      <c r="AKS1465" s="749"/>
      <c r="AKT1465" s="749"/>
      <c r="AKU1465" s="749"/>
      <c r="AKV1465" s="749"/>
      <c r="AKW1465" s="749"/>
      <c r="AKX1465" s="749"/>
      <c r="AKY1465" s="749"/>
      <c r="AKZ1465" s="749"/>
      <c r="ALA1465" s="749"/>
      <c r="ALB1465" s="749"/>
      <c r="ALC1465" s="749"/>
      <c r="ALD1465" s="749"/>
      <c r="ALE1465" s="749"/>
      <c r="ALF1465" s="749"/>
      <c r="ALG1465" s="749"/>
      <c r="ALH1465" s="749"/>
      <c r="ALI1465" s="749"/>
      <c r="ALJ1465" s="749"/>
      <c r="ALK1465" s="749"/>
      <c r="ALL1465" s="749"/>
      <c r="ALM1465" s="749"/>
      <c r="ALN1465" s="749"/>
      <c r="ALO1465" s="749"/>
      <c r="ALP1465" s="749"/>
      <c r="ALQ1465" s="749"/>
      <c r="ALR1465" s="749"/>
      <c r="ALS1465" s="749"/>
      <c r="ALT1465" s="749"/>
      <c r="ALU1465" s="749"/>
      <c r="ALV1465" s="749"/>
      <c r="ALW1465" s="749"/>
      <c r="ALX1465" s="749"/>
      <c r="ALY1465" s="749"/>
      <c r="ALZ1465" s="749"/>
      <c r="AMA1465" s="749"/>
      <c r="AMB1465" s="749"/>
      <c r="AMC1465" s="749"/>
      <c r="AMD1465" s="749"/>
      <c r="AME1465" s="749"/>
      <c r="AMF1465" s="749"/>
      <c r="AMG1465" s="749"/>
      <c r="AMH1465" s="749"/>
      <c r="AMI1465" s="749"/>
      <c r="AMJ1465" s="749"/>
      <c r="AMK1465" s="749"/>
      <c r="AML1465" s="749"/>
      <c r="AMM1465" s="749"/>
      <c r="AMN1465" s="749"/>
      <c r="AMO1465" s="749"/>
      <c r="AMP1465" s="749"/>
      <c r="AMQ1465" s="749"/>
      <c r="AMR1465" s="749"/>
      <c r="AMS1465" s="749"/>
      <c r="AMT1465" s="749"/>
      <c r="AMU1465" s="749"/>
      <c r="AMV1465" s="749"/>
      <c r="AMW1465" s="749"/>
      <c r="AMX1465" s="749"/>
      <c r="AMY1465" s="749"/>
      <c r="AMZ1465" s="749"/>
      <c r="ANA1465" s="749"/>
      <c r="ANB1465" s="749"/>
      <c r="ANC1465" s="749"/>
      <c r="AND1465" s="749"/>
      <c r="ANE1465" s="749"/>
      <c r="ANF1465" s="749"/>
      <c r="ANG1465" s="749"/>
      <c r="ANH1465" s="749"/>
      <c r="ANI1465" s="749"/>
      <c r="ANJ1465" s="749"/>
      <c r="ANK1465" s="749"/>
      <c r="ANL1465" s="749"/>
      <c r="ANM1465" s="749"/>
      <c r="ANN1465" s="749"/>
      <c r="ANO1465" s="749"/>
      <c r="ANP1465" s="749"/>
      <c r="ANQ1465" s="749"/>
      <c r="ANR1465" s="749"/>
      <c r="ANS1465" s="749"/>
      <c r="ANT1465" s="749"/>
      <c r="ANU1465" s="749"/>
      <c r="ANV1465" s="749"/>
      <c r="ANW1465" s="749"/>
      <c r="ANX1465" s="749"/>
      <c r="ANY1465" s="749"/>
      <c r="ANZ1465" s="749"/>
      <c r="AOA1465" s="749"/>
      <c r="AOB1465" s="749"/>
      <c r="AOC1465" s="749"/>
      <c r="AOD1465" s="749"/>
      <c r="AOE1465" s="749"/>
      <c r="AOF1465" s="749"/>
      <c r="AOG1465" s="749"/>
      <c r="AOH1465" s="749"/>
      <c r="AOI1465" s="749"/>
      <c r="AOJ1465" s="749"/>
      <c r="AOK1465" s="749"/>
      <c r="AOL1465" s="749"/>
      <c r="AOM1465" s="749"/>
      <c r="AON1465" s="749"/>
      <c r="AOO1465" s="749"/>
      <c r="AOP1465" s="749"/>
      <c r="AOQ1465" s="749"/>
      <c r="AOR1465" s="749"/>
      <c r="AOS1465" s="749"/>
      <c r="AOT1465" s="749"/>
      <c r="AOU1465" s="749"/>
      <c r="AOV1465" s="749"/>
      <c r="AOW1465" s="749"/>
      <c r="AOX1465" s="749"/>
      <c r="AOY1465" s="749"/>
      <c r="AOZ1465" s="749"/>
      <c r="APA1465" s="749"/>
      <c r="APB1465" s="749"/>
      <c r="APC1465" s="749"/>
      <c r="APD1465" s="749"/>
      <c r="APE1465" s="749"/>
      <c r="APF1465" s="749"/>
      <c r="APG1465" s="749"/>
      <c r="APH1465" s="749"/>
      <c r="API1465" s="749"/>
      <c r="APJ1465" s="749"/>
      <c r="APK1465" s="749"/>
      <c r="APL1465" s="749"/>
      <c r="APM1465" s="749"/>
      <c r="APN1465" s="749"/>
      <c r="APO1465" s="749"/>
      <c r="APP1465" s="749"/>
      <c r="APQ1465" s="749"/>
      <c r="APR1465" s="749"/>
      <c r="APS1465" s="749"/>
      <c r="APT1465" s="749"/>
      <c r="APU1465" s="749"/>
      <c r="APV1465" s="749"/>
      <c r="APW1465" s="749"/>
      <c r="APX1465" s="749"/>
      <c r="APY1465" s="749"/>
      <c r="APZ1465" s="749"/>
      <c r="AQA1465" s="749"/>
      <c r="AQB1465" s="749"/>
      <c r="AQC1465" s="749"/>
      <c r="AQD1465" s="749"/>
      <c r="AQE1465" s="749"/>
      <c r="AQF1465" s="749"/>
      <c r="AQG1465" s="749"/>
      <c r="AQH1465" s="749"/>
      <c r="AQI1465" s="749"/>
      <c r="AQJ1465" s="749"/>
      <c r="AQK1465" s="749"/>
      <c r="AQL1465" s="749"/>
      <c r="AQM1465" s="749"/>
      <c r="AQN1465" s="749"/>
      <c r="AQO1465" s="749"/>
      <c r="AQP1465" s="749"/>
      <c r="AQQ1465" s="749"/>
      <c r="AQR1465" s="749"/>
      <c r="AQS1465" s="749"/>
      <c r="AQT1465" s="749"/>
      <c r="AQU1465" s="749"/>
      <c r="AQV1465" s="749"/>
      <c r="AQW1465" s="749"/>
      <c r="AQX1465" s="749"/>
      <c r="AQY1465" s="749"/>
      <c r="AQZ1465" s="749"/>
      <c r="ARA1465" s="749"/>
      <c r="ARB1465" s="749"/>
      <c r="ARC1465" s="749"/>
      <c r="ARD1465" s="749"/>
      <c r="ARE1465" s="749"/>
      <c r="ARF1465" s="749"/>
      <c r="ARG1465" s="749"/>
      <c r="ARH1465" s="749"/>
      <c r="ARI1465" s="749"/>
      <c r="ARJ1465" s="749"/>
      <c r="ARK1465" s="749"/>
      <c r="ARL1465" s="749"/>
      <c r="ARM1465" s="749"/>
      <c r="ARN1465" s="749"/>
      <c r="ARO1465" s="749"/>
      <c r="ARP1465" s="749"/>
      <c r="ARQ1465" s="749"/>
      <c r="ARR1465" s="749"/>
      <c r="ARS1465" s="749"/>
      <c r="ART1465" s="749"/>
      <c r="ARU1465" s="749"/>
      <c r="ARV1465" s="749"/>
      <c r="ARW1465" s="749"/>
      <c r="ARX1465" s="749"/>
      <c r="ARY1465" s="749"/>
      <c r="ARZ1465" s="749"/>
      <c r="ASA1465" s="749"/>
      <c r="ASB1465" s="749"/>
      <c r="ASC1465" s="749"/>
      <c r="ASD1465" s="749"/>
      <c r="ASE1465" s="749"/>
      <c r="ASF1465" s="749"/>
      <c r="ASG1465" s="749"/>
      <c r="ASH1465" s="749"/>
      <c r="ASI1465" s="749"/>
      <c r="ASJ1465" s="749"/>
      <c r="ASK1465" s="749"/>
      <c r="ASL1465" s="749"/>
      <c r="ASM1465" s="749"/>
      <c r="ASN1465" s="749"/>
      <c r="ASO1465" s="749"/>
      <c r="ASP1465" s="749"/>
      <c r="ASQ1465" s="749"/>
      <c r="ASR1465" s="749"/>
      <c r="ASS1465" s="749"/>
      <c r="AST1465" s="749"/>
      <c r="ASU1465" s="749"/>
      <c r="ASV1465" s="749"/>
      <c r="ASW1465" s="749"/>
      <c r="ASX1465" s="749"/>
      <c r="ASY1465" s="749"/>
      <c r="ASZ1465" s="749"/>
      <c r="ATA1465" s="749"/>
      <c r="ATB1465" s="749"/>
      <c r="ATC1465" s="749"/>
      <c r="ATD1465" s="749"/>
      <c r="ATE1465" s="749"/>
      <c r="ATF1465" s="749"/>
      <c r="ATG1465" s="749"/>
      <c r="ATH1465" s="749"/>
      <c r="ATI1465" s="749"/>
      <c r="ATJ1465" s="749"/>
      <c r="ATK1465" s="749"/>
      <c r="ATL1465" s="749"/>
      <c r="ATM1465" s="749"/>
      <c r="ATN1465" s="749"/>
      <c r="ATO1465" s="749"/>
      <c r="ATP1465" s="749"/>
      <c r="ATQ1465" s="749"/>
      <c r="ATR1465" s="749"/>
      <c r="ATS1465" s="749"/>
      <c r="ATT1465" s="749"/>
      <c r="ATU1465" s="749"/>
      <c r="ATV1465" s="749"/>
      <c r="ATW1465" s="749"/>
      <c r="ATX1465" s="749"/>
      <c r="ATY1465" s="749"/>
      <c r="ATZ1465" s="749"/>
      <c r="AUA1465" s="749"/>
      <c r="AUB1465" s="749"/>
      <c r="AUC1465" s="749"/>
      <c r="AUD1465" s="749"/>
      <c r="AUE1465" s="749"/>
      <c r="AUF1465" s="749"/>
      <c r="AUG1465" s="749"/>
      <c r="AUH1465" s="749"/>
      <c r="AUI1465" s="749"/>
      <c r="AUJ1465" s="749"/>
      <c r="AUK1465" s="749"/>
      <c r="AUL1465" s="749"/>
      <c r="AUM1465" s="749"/>
      <c r="AUN1465" s="749"/>
      <c r="AUO1465" s="749"/>
      <c r="AUP1465" s="749"/>
      <c r="AUQ1465" s="749"/>
      <c r="AUR1465" s="749"/>
      <c r="AUS1465" s="749"/>
      <c r="AUT1465" s="749"/>
      <c r="AUU1465" s="749"/>
      <c r="AUV1465" s="749"/>
      <c r="AUW1465" s="749"/>
      <c r="AUX1465" s="749"/>
      <c r="AUY1465" s="749"/>
      <c r="AUZ1465" s="749"/>
      <c r="AVA1465" s="749"/>
      <c r="AVB1465" s="749"/>
      <c r="AVC1465" s="749"/>
      <c r="AVD1465" s="749"/>
      <c r="AVE1465" s="749"/>
      <c r="AVF1465" s="749"/>
      <c r="AVG1465" s="749"/>
      <c r="AVH1465" s="749"/>
      <c r="AVI1465" s="749"/>
      <c r="AVJ1465" s="749"/>
      <c r="AVK1465" s="749"/>
      <c r="AVL1465" s="749"/>
      <c r="AVM1465" s="749"/>
      <c r="AVN1465" s="749"/>
      <c r="AVO1465" s="749"/>
      <c r="AVP1465" s="749"/>
      <c r="AVQ1465" s="749"/>
      <c r="AVR1465" s="749"/>
      <c r="AVS1465" s="749"/>
      <c r="AVT1465" s="749"/>
      <c r="AVU1465" s="749"/>
      <c r="AVV1465" s="749"/>
      <c r="AVW1465" s="749"/>
      <c r="AVX1465" s="749"/>
      <c r="AVY1465" s="749"/>
      <c r="AVZ1465" s="749"/>
      <c r="AWA1465" s="749"/>
      <c r="AWB1465" s="749"/>
      <c r="AWC1465" s="749"/>
      <c r="AWD1465" s="749"/>
      <c r="AWE1465" s="749"/>
      <c r="AWF1465" s="749"/>
      <c r="AWG1465" s="749"/>
      <c r="AWH1465" s="749"/>
      <c r="AWI1465" s="749"/>
      <c r="AWJ1465" s="749"/>
      <c r="AWK1465" s="749"/>
      <c r="AWL1465" s="749"/>
      <c r="AWM1465" s="749"/>
      <c r="AWN1465" s="749"/>
      <c r="AWO1465" s="749"/>
      <c r="AWP1465" s="749"/>
      <c r="AWQ1465" s="749"/>
      <c r="AWR1465" s="749"/>
      <c r="AWS1465" s="749"/>
      <c r="AWT1465" s="749"/>
      <c r="AWU1465" s="749"/>
      <c r="AWV1465" s="749"/>
      <c r="AWW1465" s="749"/>
      <c r="AWX1465" s="749"/>
      <c r="AWY1465" s="749"/>
      <c r="AWZ1465" s="749"/>
      <c r="AXA1465" s="749"/>
      <c r="AXB1465" s="749"/>
      <c r="AXC1465" s="749"/>
      <c r="AXD1465" s="749"/>
      <c r="AXE1465" s="749"/>
      <c r="AXF1465" s="749"/>
      <c r="AXG1465" s="749"/>
      <c r="AXH1465" s="749"/>
      <c r="AXI1465" s="749"/>
      <c r="AXJ1465" s="749"/>
      <c r="AXK1465" s="749"/>
      <c r="AXL1465" s="749"/>
      <c r="AXM1465" s="749"/>
      <c r="AXN1465" s="749"/>
      <c r="AXO1465" s="749"/>
      <c r="AXP1465" s="749"/>
      <c r="AXQ1465" s="749"/>
      <c r="AXR1465" s="749"/>
      <c r="AXS1465" s="749"/>
      <c r="AXT1465" s="749"/>
      <c r="AXU1465" s="749"/>
      <c r="AXV1465" s="749"/>
      <c r="AXW1465" s="749"/>
      <c r="AXX1465" s="749"/>
      <c r="AXY1465" s="749"/>
      <c r="AXZ1465" s="749"/>
      <c r="AYA1465" s="749"/>
      <c r="AYB1465" s="749"/>
      <c r="AYC1465" s="749"/>
      <c r="AYD1465" s="749"/>
      <c r="AYE1465" s="749"/>
      <c r="AYF1465" s="749"/>
      <c r="AYG1465" s="749"/>
      <c r="AYH1465" s="749"/>
      <c r="AYI1465" s="749"/>
      <c r="AYJ1465" s="749"/>
      <c r="AYK1465" s="749"/>
      <c r="AYL1465" s="749"/>
      <c r="AYM1465" s="749"/>
      <c r="AYN1465" s="749"/>
      <c r="AYO1465" s="749"/>
      <c r="AYP1465" s="749"/>
      <c r="AYQ1465" s="749"/>
      <c r="AYR1465" s="749"/>
      <c r="AYS1465" s="749"/>
      <c r="AYT1465" s="749"/>
      <c r="AYU1465" s="749"/>
      <c r="AYV1465" s="749"/>
      <c r="AYW1465" s="749"/>
      <c r="AYX1465" s="749"/>
      <c r="AYY1465" s="749"/>
      <c r="AYZ1465" s="749"/>
      <c r="AZA1465" s="749"/>
      <c r="AZB1465" s="749"/>
      <c r="AZC1465" s="749"/>
      <c r="AZD1465" s="749"/>
      <c r="AZE1465" s="749"/>
      <c r="AZF1465" s="749"/>
      <c r="AZG1465" s="749"/>
      <c r="AZH1465" s="749"/>
      <c r="AZI1465" s="749"/>
      <c r="AZJ1465" s="749"/>
      <c r="AZK1465" s="749"/>
      <c r="AZL1465" s="749"/>
      <c r="AZM1465" s="749"/>
      <c r="AZN1465" s="749"/>
      <c r="AZO1465" s="749"/>
      <c r="AZP1465" s="749"/>
      <c r="AZQ1465" s="749"/>
      <c r="AZR1465" s="749"/>
      <c r="AZS1465" s="749"/>
      <c r="AZT1465" s="749"/>
      <c r="AZU1465" s="749"/>
      <c r="AZV1465" s="749"/>
      <c r="AZW1465" s="749"/>
      <c r="AZX1465" s="749"/>
      <c r="AZY1465" s="749"/>
      <c r="AZZ1465" s="749"/>
      <c r="BAA1465" s="749"/>
      <c r="BAB1465" s="749"/>
      <c r="BAC1465" s="749"/>
      <c r="BAD1465" s="749"/>
      <c r="BAE1465" s="749"/>
      <c r="BAF1465" s="749"/>
      <c r="BAG1465" s="749"/>
      <c r="BAH1465" s="749"/>
      <c r="BAI1465" s="749"/>
      <c r="BAJ1465" s="749"/>
      <c r="BAK1465" s="749"/>
      <c r="BAL1465" s="749"/>
      <c r="BAM1465" s="749"/>
      <c r="BAN1465" s="749"/>
      <c r="BAO1465" s="749"/>
      <c r="BAP1465" s="749"/>
      <c r="BAQ1465" s="749"/>
      <c r="BAR1465" s="749"/>
      <c r="BAS1465" s="749"/>
      <c r="BAT1465" s="749"/>
      <c r="BAU1465" s="749"/>
      <c r="BAV1465" s="749"/>
      <c r="BAW1465" s="749"/>
      <c r="BAX1465" s="749"/>
      <c r="BAY1465" s="749"/>
      <c r="BAZ1465" s="749"/>
      <c r="BBA1465" s="749"/>
      <c r="BBB1465" s="749"/>
      <c r="BBC1465" s="749"/>
      <c r="BBD1465" s="749"/>
      <c r="BBE1465" s="749"/>
      <c r="BBF1465" s="749"/>
      <c r="BBG1465" s="749"/>
      <c r="BBH1465" s="749"/>
      <c r="BBI1465" s="749"/>
      <c r="BBJ1465" s="749"/>
      <c r="BBK1465" s="749"/>
      <c r="BBL1465" s="749"/>
      <c r="BBM1465" s="749"/>
      <c r="BBN1465" s="749"/>
      <c r="BBO1465" s="749"/>
      <c r="BBP1465" s="749"/>
      <c r="BBQ1465" s="749"/>
      <c r="BBR1465" s="749"/>
      <c r="BBS1465" s="749"/>
      <c r="BBT1465" s="749"/>
      <c r="BBU1465" s="749"/>
      <c r="BBV1465" s="749"/>
      <c r="BBW1465" s="749"/>
      <c r="BBX1465" s="749"/>
      <c r="BBY1465" s="749"/>
      <c r="BBZ1465" s="749"/>
      <c r="BCA1465" s="749"/>
      <c r="BCB1465" s="749"/>
      <c r="BCC1465" s="749"/>
      <c r="BCD1465" s="749"/>
      <c r="BCE1465" s="749"/>
      <c r="BCF1465" s="749"/>
      <c r="BCG1465" s="749"/>
      <c r="BCH1465" s="749"/>
      <c r="BCI1465" s="749"/>
      <c r="BCJ1465" s="749"/>
      <c r="BCK1465" s="749"/>
      <c r="BCL1465" s="749"/>
      <c r="BCM1465" s="749"/>
      <c r="BCN1465" s="749"/>
      <c r="BCO1465" s="749"/>
      <c r="BCP1465" s="749"/>
      <c r="BCQ1465" s="749"/>
      <c r="BCR1465" s="749"/>
      <c r="BCS1465" s="749"/>
      <c r="BCT1465" s="749"/>
      <c r="BCU1465" s="749"/>
      <c r="BCV1465" s="749"/>
      <c r="BCW1465" s="749"/>
      <c r="BCX1465" s="749"/>
      <c r="BCY1465" s="749"/>
      <c r="BCZ1465" s="749"/>
      <c r="BDA1465" s="749"/>
      <c r="BDB1465" s="749"/>
      <c r="BDC1465" s="749"/>
      <c r="BDD1465" s="749"/>
      <c r="BDE1465" s="749"/>
      <c r="BDF1465" s="749"/>
      <c r="BDG1465" s="749"/>
      <c r="BDH1465" s="749"/>
      <c r="BDI1465" s="749"/>
      <c r="BDJ1465" s="749"/>
      <c r="BDK1465" s="749"/>
      <c r="BDL1465" s="749"/>
      <c r="BDM1465" s="749"/>
      <c r="BDN1465" s="749"/>
      <c r="BDO1465" s="749"/>
      <c r="BDP1465" s="749"/>
      <c r="BDQ1465" s="749"/>
      <c r="BDR1465" s="749"/>
      <c r="BDS1465" s="749"/>
      <c r="BDT1465" s="749"/>
      <c r="BDU1465" s="749"/>
      <c r="BDV1465" s="749"/>
      <c r="BDW1465" s="749"/>
      <c r="BDX1465" s="749"/>
      <c r="BDY1465" s="749"/>
      <c r="BDZ1465" s="749"/>
      <c r="BEA1465" s="749"/>
      <c r="BEB1465" s="749"/>
      <c r="BEC1465" s="749"/>
      <c r="BED1465" s="749"/>
      <c r="BEE1465" s="749"/>
      <c r="BEF1465" s="749"/>
      <c r="BEG1465" s="749"/>
      <c r="BEH1465" s="749"/>
      <c r="BEI1465" s="749"/>
      <c r="BEJ1465" s="749"/>
      <c r="BEK1465" s="749"/>
      <c r="BEL1465" s="749"/>
      <c r="BEM1465" s="749"/>
      <c r="BEN1465" s="749"/>
      <c r="BEO1465" s="749"/>
      <c r="BEP1465" s="749"/>
      <c r="BEQ1465" s="749"/>
      <c r="BER1465" s="749"/>
      <c r="BES1465" s="749"/>
      <c r="BET1465" s="749"/>
      <c r="BEU1465" s="749"/>
      <c r="BEV1465" s="749"/>
      <c r="BEW1465" s="749"/>
      <c r="BEX1465" s="749"/>
      <c r="BEY1465" s="749"/>
      <c r="BEZ1465" s="749"/>
      <c r="BFA1465" s="749"/>
      <c r="BFB1465" s="749"/>
      <c r="BFC1465" s="749"/>
      <c r="BFD1465" s="749"/>
      <c r="BFE1465" s="749"/>
      <c r="BFF1465" s="749"/>
      <c r="BFG1465" s="749"/>
      <c r="BFH1465" s="749"/>
      <c r="BFI1465" s="749"/>
      <c r="BFJ1465" s="749"/>
      <c r="BFK1465" s="749"/>
      <c r="BFL1465" s="749"/>
      <c r="BFM1465" s="749"/>
      <c r="BFN1465" s="749"/>
      <c r="BFO1465" s="749"/>
      <c r="BFP1465" s="749"/>
      <c r="BFQ1465" s="749"/>
      <c r="BFR1465" s="749"/>
      <c r="BFS1465" s="749"/>
      <c r="BFT1465" s="749"/>
      <c r="BFU1465" s="749"/>
      <c r="BFV1465" s="749"/>
      <c r="BFW1465" s="749"/>
      <c r="BFX1465" s="749"/>
      <c r="BFY1465" s="749"/>
      <c r="BFZ1465" s="749"/>
      <c r="BGA1465" s="749"/>
      <c r="BGB1465" s="749"/>
      <c r="BGC1465" s="749"/>
      <c r="BGD1465" s="749"/>
      <c r="BGE1465" s="749"/>
      <c r="BGF1465" s="749"/>
      <c r="BGG1465" s="749"/>
      <c r="BGH1465" s="749"/>
      <c r="BGI1465" s="749"/>
      <c r="BGJ1465" s="749"/>
      <c r="BGK1465" s="749"/>
      <c r="BGL1465" s="749"/>
      <c r="BGM1465" s="749"/>
      <c r="BGN1465" s="749"/>
      <c r="BGO1465" s="749"/>
      <c r="BGP1465" s="749"/>
      <c r="BGQ1465" s="749"/>
      <c r="BGR1465" s="749"/>
      <c r="BGS1465" s="749"/>
      <c r="BGT1465" s="749"/>
      <c r="BGU1465" s="749"/>
      <c r="BGV1465" s="749"/>
      <c r="BGW1465" s="749"/>
      <c r="BGX1465" s="749"/>
      <c r="BGY1465" s="749"/>
      <c r="BGZ1465" s="749"/>
      <c r="BHA1465" s="749"/>
      <c r="BHB1465" s="749"/>
      <c r="BHC1465" s="749"/>
      <c r="BHD1465" s="749"/>
      <c r="BHE1465" s="749"/>
      <c r="BHF1465" s="749"/>
      <c r="BHG1465" s="749"/>
      <c r="BHH1465" s="749"/>
      <c r="BHI1465" s="749"/>
      <c r="BHJ1465" s="749"/>
      <c r="BHK1465" s="749"/>
      <c r="BHL1465" s="749"/>
      <c r="BHM1465" s="749"/>
      <c r="BHN1465" s="749"/>
      <c r="BHO1465" s="749"/>
      <c r="BHP1465" s="749"/>
      <c r="BHQ1465" s="749"/>
      <c r="BHR1465" s="749"/>
      <c r="BHS1465" s="749"/>
      <c r="BHT1465" s="749"/>
      <c r="BHU1465" s="749"/>
      <c r="BHV1465" s="749"/>
      <c r="BHW1465" s="749"/>
      <c r="BHX1465" s="749"/>
      <c r="BHY1465" s="749"/>
      <c r="BHZ1465" s="749"/>
      <c r="BIA1465" s="749"/>
      <c r="BIB1465" s="749"/>
      <c r="BIC1465" s="749"/>
      <c r="BID1465" s="749"/>
      <c r="BIE1465" s="749"/>
      <c r="BIF1465" s="749"/>
      <c r="BIG1465" s="749"/>
      <c r="BIH1465" s="749"/>
      <c r="BII1465" s="749"/>
      <c r="BIJ1465" s="749"/>
      <c r="BIK1465" s="749"/>
      <c r="BIL1465" s="749"/>
      <c r="BIM1465" s="749"/>
      <c r="BIN1465" s="749"/>
      <c r="BIO1465" s="749"/>
      <c r="BIP1465" s="749"/>
      <c r="BIQ1465" s="749"/>
      <c r="BIR1465" s="749"/>
      <c r="BIS1465" s="749"/>
      <c r="BIT1465" s="749"/>
      <c r="BIU1465" s="749"/>
      <c r="BIV1465" s="749"/>
      <c r="BIW1465" s="749"/>
      <c r="BIX1465" s="749"/>
      <c r="BIY1465" s="749"/>
      <c r="BIZ1465" s="749"/>
      <c r="BJA1465" s="749"/>
      <c r="BJB1465" s="749"/>
      <c r="BJC1465" s="749"/>
      <c r="BJD1465" s="749"/>
      <c r="BJE1465" s="749"/>
      <c r="BJF1465" s="749"/>
      <c r="BJG1465" s="749"/>
      <c r="BJH1465" s="749"/>
      <c r="BJI1465" s="749"/>
      <c r="BJJ1465" s="749"/>
      <c r="BJK1465" s="749"/>
      <c r="BJL1465" s="749"/>
      <c r="BJM1465" s="749"/>
      <c r="BJN1465" s="749"/>
      <c r="BJO1465" s="749"/>
      <c r="BJP1465" s="749"/>
      <c r="BJQ1465" s="749"/>
      <c r="BJR1465" s="749"/>
      <c r="BJS1465" s="749"/>
      <c r="BJT1465" s="749"/>
      <c r="BJU1465" s="749"/>
      <c r="BJV1465" s="749"/>
      <c r="BJW1465" s="749"/>
      <c r="BJX1465" s="749"/>
      <c r="BJY1465" s="749"/>
      <c r="BJZ1465" s="749"/>
      <c r="BKA1465" s="749"/>
      <c r="BKB1465" s="749"/>
      <c r="BKC1465" s="749"/>
      <c r="BKD1465" s="749"/>
      <c r="BKE1465" s="749"/>
      <c r="BKF1465" s="749"/>
      <c r="BKG1465" s="749"/>
      <c r="BKH1465" s="749"/>
      <c r="BKI1465" s="749"/>
      <c r="BKJ1465" s="749"/>
      <c r="BKK1465" s="749"/>
      <c r="BKL1465" s="749"/>
      <c r="BKM1465" s="749"/>
      <c r="BKN1465" s="749"/>
      <c r="BKO1465" s="749"/>
      <c r="BKP1465" s="749"/>
      <c r="BKQ1465" s="749"/>
      <c r="BKR1465" s="749"/>
      <c r="BKS1465" s="749"/>
      <c r="BKT1465" s="749"/>
      <c r="BKU1465" s="749"/>
      <c r="BKV1465" s="749"/>
      <c r="BKW1465" s="749"/>
      <c r="BKX1465" s="749"/>
      <c r="BKY1465" s="749"/>
      <c r="BKZ1465" s="749"/>
      <c r="BLA1465" s="749"/>
      <c r="BLB1465" s="749"/>
      <c r="BLC1465" s="749"/>
      <c r="BLD1465" s="749"/>
      <c r="BLE1465" s="749"/>
      <c r="BLF1465" s="749"/>
      <c r="BLG1465" s="749"/>
      <c r="BLH1465" s="749"/>
      <c r="BLI1465" s="749"/>
      <c r="BLJ1465" s="749"/>
      <c r="BLK1465" s="749"/>
      <c r="BLL1465" s="749"/>
      <c r="BLM1465" s="749"/>
      <c r="BLN1465" s="749"/>
      <c r="BLO1465" s="749"/>
      <c r="BLP1465" s="749"/>
      <c r="BLQ1465" s="749"/>
      <c r="BLR1465" s="749"/>
      <c r="BLS1465" s="749"/>
      <c r="BLT1465" s="749"/>
      <c r="BLU1465" s="749"/>
      <c r="BLV1465" s="749"/>
      <c r="BLW1465" s="749"/>
      <c r="BLX1465" s="749"/>
      <c r="BLY1465" s="749"/>
      <c r="BLZ1465" s="749"/>
      <c r="BMA1465" s="749"/>
      <c r="BMB1465" s="749"/>
      <c r="BMC1465" s="749"/>
      <c r="BMD1465" s="749"/>
      <c r="BME1465" s="749"/>
      <c r="BMF1465" s="749"/>
      <c r="BMG1465" s="749"/>
      <c r="BMH1465" s="749"/>
      <c r="BMI1465" s="749"/>
      <c r="BMJ1465" s="749"/>
      <c r="BMK1465" s="749"/>
      <c r="BML1465" s="749"/>
      <c r="BMM1465" s="749"/>
      <c r="BMN1465" s="749"/>
      <c r="BMO1465" s="749"/>
      <c r="BMP1465" s="749"/>
      <c r="BMQ1465" s="749"/>
      <c r="BMR1465" s="749"/>
      <c r="BMS1465" s="749"/>
      <c r="BMT1465" s="749"/>
      <c r="BMU1465" s="749"/>
      <c r="BMV1465" s="749"/>
      <c r="BMW1465" s="749"/>
      <c r="BMX1465" s="749"/>
      <c r="BMY1465" s="749"/>
      <c r="BMZ1465" s="749"/>
      <c r="BNA1465" s="749"/>
      <c r="BNB1465" s="749"/>
      <c r="BNC1465" s="749"/>
      <c r="BND1465" s="749"/>
      <c r="BNE1465" s="749"/>
      <c r="BNF1465" s="749"/>
      <c r="BNG1465" s="749"/>
      <c r="BNH1465" s="749"/>
      <c r="BNI1465" s="749"/>
      <c r="BNJ1465" s="749"/>
      <c r="BNK1465" s="749"/>
      <c r="BNL1465" s="749"/>
      <c r="BNM1465" s="749"/>
      <c r="BNN1465" s="749"/>
      <c r="BNO1465" s="749"/>
      <c r="BNP1465" s="749"/>
      <c r="BNQ1465" s="749"/>
      <c r="BNR1465" s="749"/>
      <c r="BNS1465" s="749"/>
      <c r="BNT1465" s="749"/>
      <c r="BNU1465" s="749"/>
      <c r="BNV1465" s="749"/>
      <c r="BNW1465" s="749"/>
      <c r="BNX1465" s="749"/>
      <c r="BNY1465" s="749"/>
      <c r="BNZ1465" s="749"/>
      <c r="BOA1465" s="749"/>
      <c r="BOB1465" s="749"/>
      <c r="BOC1465" s="749"/>
      <c r="BOD1465" s="749"/>
      <c r="BOE1465" s="749"/>
      <c r="BOF1465" s="749"/>
      <c r="BOG1465" s="749"/>
      <c r="BOH1465" s="749"/>
      <c r="BOI1465" s="749"/>
      <c r="BOJ1465" s="749"/>
      <c r="BOK1465" s="749"/>
      <c r="BOL1465" s="749"/>
      <c r="BOM1465" s="749"/>
      <c r="BON1465" s="749"/>
      <c r="BOO1465" s="749"/>
      <c r="BOP1465" s="749"/>
      <c r="BOQ1465" s="749"/>
      <c r="BOR1465" s="749"/>
      <c r="BOS1465" s="749"/>
      <c r="BOT1465" s="749"/>
      <c r="BOU1465" s="749"/>
      <c r="BOV1465" s="749"/>
      <c r="BOW1465" s="749"/>
      <c r="BOX1465" s="749"/>
      <c r="BOY1465" s="749"/>
      <c r="BOZ1465" s="749"/>
      <c r="BPA1465" s="749"/>
      <c r="BPB1465" s="749"/>
      <c r="BPC1465" s="749"/>
      <c r="BPD1465" s="749"/>
      <c r="BPE1465" s="749"/>
      <c r="BPF1465" s="749"/>
      <c r="BPG1465" s="749"/>
      <c r="BPH1465" s="749"/>
      <c r="BPI1465" s="749"/>
      <c r="BPJ1465" s="749"/>
      <c r="BPK1465" s="749"/>
      <c r="BPL1465" s="749"/>
      <c r="BPM1465" s="749"/>
      <c r="BPN1465" s="749"/>
      <c r="BPO1465" s="749"/>
      <c r="BPP1465" s="749"/>
      <c r="BPQ1465" s="749"/>
      <c r="BPR1465" s="749"/>
      <c r="BPS1465" s="749"/>
      <c r="BPT1465" s="749"/>
      <c r="BPU1465" s="749"/>
      <c r="BPV1465" s="749"/>
      <c r="BPW1465" s="749"/>
      <c r="BPX1465" s="749"/>
      <c r="BPY1465" s="749"/>
      <c r="BPZ1465" s="749"/>
      <c r="BQA1465" s="749"/>
      <c r="BQB1465" s="749"/>
      <c r="BQC1465" s="749"/>
      <c r="BQD1465" s="749"/>
      <c r="BQE1465" s="749"/>
      <c r="BQF1465" s="749"/>
      <c r="BQG1465" s="749"/>
      <c r="BQH1465" s="749"/>
      <c r="BQI1465" s="749"/>
      <c r="BQJ1465" s="749"/>
      <c r="BQK1465" s="749"/>
      <c r="BQL1465" s="749"/>
      <c r="BQM1465" s="749"/>
      <c r="BQN1465" s="749"/>
      <c r="BQO1465" s="749"/>
      <c r="BQP1465" s="749"/>
      <c r="BQQ1465" s="749"/>
      <c r="BQR1465" s="749"/>
      <c r="BQS1465" s="749"/>
      <c r="BQT1465" s="749"/>
      <c r="BQU1465" s="749"/>
      <c r="BQV1465" s="749"/>
      <c r="BQW1465" s="749"/>
      <c r="BQX1465" s="749"/>
      <c r="BQY1465" s="749"/>
      <c r="BQZ1465" s="749"/>
      <c r="BRA1465" s="749"/>
      <c r="BRB1465" s="749"/>
      <c r="BRC1465" s="749"/>
      <c r="BRD1465" s="749"/>
      <c r="BRE1465" s="749"/>
      <c r="BRF1465" s="749"/>
      <c r="BRG1465" s="749"/>
      <c r="BRH1465" s="749"/>
      <c r="BRI1465" s="749"/>
      <c r="BRJ1465" s="749"/>
      <c r="BRK1465" s="749"/>
      <c r="BRL1465" s="749"/>
      <c r="BRM1465" s="749"/>
      <c r="BRN1465" s="749"/>
      <c r="BRO1465" s="749"/>
      <c r="BRP1465" s="749"/>
      <c r="BRQ1465" s="749"/>
      <c r="BRR1465" s="749"/>
      <c r="BRS1465" s="749"/>
      <c r="BRT1465" s="749"/>
      <c r="BRU1465" s="749"/>
      <c r="BRV1465" s="749"/>
      <c r="BRW1465" s="749"/>
      <c r="BRX1465" s="749"/>
      <c r="BRY1465" s="749"/>
      <c r="BRZ1465" s="749"/>
      <c r="BSA1465" s="749"/>
      <c r="BSB1465" s="749"/>
      <c r="BSC1465" s="749"/>
      <c r="BSD1465" s="749"/>
      <c r="BSE1465" s="749"/>
      <c r="BSF1465" s="749"/>
      <c r="BSG1465" s="749"/>
      <c r="BSH1465" s="749"/>
      <c r="BSI1465" s="749"/>
      <c r="BSJ1465" s="749"/>
      <c r="BSK1465" s="749"/>
      <c r="BSL1465" s="749"/>
      <c r="BSM1465" s="749"/>
      <c r="BSN1465" s="749"/>
      <c r="BSO1465" s="749"/>
      <c r="BSP1465" s="749"/>
      <c r="BSQ1465" s="749"/>
      <c r="BSR1465" s="749"/>
      <c r="BSS1465" s="749"/>
      <c r="BST1465" s="749"/>
      <c r="BSU1465" s="749"/>
      <c r="BSV1465" s="749"/>
      <c r="BSW1465" s="749"/>
      <c r="BSX1465" s="749"/>
      <c r="BSY1465" s="749"/>
      <c r="BSZ1465" s="749"/>
      <c r="BTA1465" s="749"/>
      <c r="BTB1465" s="749"/>
      <c r="BTC1465" s="749"/>
      <c r="BTD1465" s="749"/>
      <c r="BTE1465" s="749"/>
      <c r="BTF1465" s="749"/>
      <c r="BTG1465" s="749"/>
      <c r="BTH1465" s="749"/>
      <c r="BTI1465" s="749"/>
      <c r="BTJ1465" s="749"/>
      <c r="BTK1465" s="749"/>
      <c r="BTL1465" s="749"/>
      <c r="BTM1465" s="749"/>
      <c r="BTN1465" s="749"/>
      <c r="BTO1465" s="749"/>
      <c r="BTP1465" s="749"/>
      <c r="BTQ1465" s="749"/>
      <c r="BTR1465" s="749"/>
      <c r="BTS1465" s="749"/>
      <c r="BTT1465" s="749"/>
      <c r="BTU1465" s="749"/>
      <c r="BTV1465" s="749"/>
      <c r="BTW1465" s="749"/>
      <c r="BTX1465" s="749"/>
      <c r="BTY1465" s="749"/>
      <c r="BTZ1465" s="749"/>
      <c r="BUA1465" s="749"/>
      <c r="BUB1465" s="749"/>
      <c r="BUC1465" s="749"/>
      <c r="BUD1465" s="749"/>
      <c r="BUE1465" s="749"/>
      <c r="BUF1465" s="749"/>
      <c r="BUG1465" s="749"/>
      <c r="BUH1465" s="749"/>
      <c r="BUI1465" s="749"/>
      <c r="BUJ1465" s="749"/>
      <c r="BUK1465" s="749"/>
      <c r="BUL1465" s="749"/>
      <c r="BUM1465" s="749"/>
      <c r="BUN1465" s="749"/>
      <c r="BUO1465" s="749"/>
      <c r="BUP1465" s="749"/>
      <c r="BUQ1465" s="749"/>
      <c r="BUR1465" s="749"/>
      <c r="BUS1465" s="749"/>
      <c r="BUT1465" s="749"/>
      <c r="BUU1465" s="749"/>
      <c r="BUV1465" s="749"/>
      <c r="BUW1465" s="749"/>
      <c r="BUX1465" s="749"/>
      <c r="BUY1465" s="749"/>
      <c r="BUZ1465" s="749"/>
      <c r="BVA1465" s="749"/>
      <c r="BVB1465" s="749"/>
      <c r="BVC1465" s="749"/>
      <c r="BVD1465" s="749"/>
      <c r="BVE1465" s="749"/>
      <c r="BVF1465" s="749"/>
      <c r="BVG1465" s="749"/>
      <c r="BVH1465" s="749"/>
      <c r="BVI1465" s="749"/>
      <c r="BVJ1465" s="749"/>
      <c r="BVK1465" s="749"/>
      <c r="BVL1465" s="749"/>
      <c r="BVM1465" s="749"/>
      <c r="BVN1465" s="749"/>
      <c r="BVO1465" s="749"/>
      <c r="BVP1465" s="749"/>
      <c r="BVQ1465" s="749"/>
      <c r="BVR1465" s="749"/>
      <c r="BVS1465" s="749"/>
      <c r="BVT1465" s="749"/>
      <c r="BVU1465" s="749"/>
      <c r="BVV1465" s="749"/>
      <c r="BVW1465" s="749"/>
      <c r="BVX1465" s="749"/>
      <c r="BVY1465" s="749"/>
      <c r="BVZ1465" s="749"/>
      <c r="BWA1465" s="749"/>
      <c r="BWB1465" s="749"/>
      <c r="BWC1465" s="749"/>
      <c r="BWD1465" s="749"/>
      <c r="BWE1465" s="749"/>
      <c r="BWF1465" s="749"/>
      <c r="BWG1465" s="749"/>
      <c r="BWH1465" s="749"/>
      <c r="BWI1465" s="749"/>
      <c r="BWJ1465" s="749"/>
      <c r="BWK1465" s="749"/>
      <c r="BWL1465" s="749"/>
      <c r="BWM1465" s="749"/>
      <c r="BWN1465" s="749"/>
      <c r="BWO1465" s="749"/>
      <c r="BWP1465" s="749"/>
      <c r="BWQ1465" s="749"/>
      <c r="BWR1465" s="749"/>
      <c r="BWS1465" s="749"/>
      <c r="BWT1465" s="749"/>
      <c r="BWU1465" s="749"/>
      <c r="BWV1465" s="749"/>
      <c r="BWW1465" s="749"/>
      <c r="BWX1465" s="749"/>
      <c r="BWY1465" s="749"/>
      <c r="BWZ1465" s="749"/>
      <c r="BXA1465" s="749"/>
      <c r="BXB1465" s="749"/>
      <c r="BXC1465" s="749"/>
      <c r="BXD1465" s="749"/>
      <c r="BXE1465" s="749"/>
      <c r="BXF1465" s="749"/>
      <c r="BXG1465" s="749"/>
      <c r="BXH1465" s="749"/>
      <c r="BXI1465" s="749"/>
      <c r="BXJ1465" s="749"/>
      <c r="BXK1465" s="749"/>
      <c r="BXL1465" s="749"/>
      <c r="BXM1465" s="749"/>
      <c r="BXN1465" s="749"/>
      <c r="BXO1465" s="749"/>
      <c r="BXP1465" s="749"/>
      <c r="BXQ1465" s="749"/>
      <c r="BXR1465" s="749"/>
      <c r="BXS1465" s="749"/>
      <c r="BXT1465" s="749"/>
      <c r="BXU1465" s="749"/>
      <c r="BXV1465" s="749"/>
      <c r="BXW1465" s="749"/>
      <c r="BXX1465" s="749"/>
      <c r="BXY1465" s="749"/>
      <c r="BXZ1465" s="749"/>
      <c r="BYA1465" s="749"/>
      <c r="BYB1465" s="749"/>
      <c r="BYC1465" s="749"/>
      <c r="BYD1465" s="749"/>
      <c r="BYE1465" s="749"/>
      <c r="BYF1465" s="749"/>
      <c r="BYG1465" s="749"/>
      <c r="BYH1465" s="749"/>
      <c r="BYI1465" s="749"/>
      <c r="BYJ1465" s="749"/>
      <c r="BYK1465" s="749"/>
      <c r="BYL1465" s="749"/>
      <c r="BYM1465" s="749"/>
      <c r="BYN1465" s="749"/>
      <c r="BYO1465" s="749"/>
      <c r="BYP1465" s="749"/>
      <c r="BYQ1465" s="749"/>
      <c r="BYR1465" s="749"/>
      <c r="BYS1465" s="749"/>
      <c r="BYT1465" s="749"/>
      <c r="BYU1465" s="749"/>
      <c r="BYV1465" s="749"/>
      <c r="BYW1465" s="749"/>
      <c r="BYX1465" s="749"/>
      <c r="BYY1465" s="749"/>
      <c r="BYZ1465" s="749"/>
      <c r="BZA1465" s="749"/>
      <c r="BZB1465" s="749"/>
      <c r="BZC1465" s="749"/>
      <c r="BZD1465" s="749"/>
      <c r="BZE1465" s="749"/>
      <c r="BZF1465" s="749"/>
      <c r="BZG1465" s="749"/>
      <c r="BZH1465" s="749"/>
      <c r="BZI1465" s="749"/>
      <c r="BZJ1465" s="749"/>
      <c r="BZK1465" s="749"/>
      <c r="BZL1465" s="749"/>
      <c r="BZM1465" s="749"/>
      <c r="BZN1465" s="749"/>
      <c r="BZO1465" s="749"/>
      <c r="BZP1465" s="749"/>
      <c r="BZQ1465" s="749"/>
      <c r="BZR1465" s="749"/>
      <c r="BZS1465" s="749"/>
      <c r="BZT1465" s="749"/>
      <c r="BZU1465" s="749"/>
      <c r="BZV1465" s="749"/>
      <c r="BZW1465" s="749"/>
      <c r="BZX1465" s="749"/>
      <c r="BZY1465" s="749"/>
      <c r="BZZ1465" s="749"/>
      <c r="CAA1465" s="749"/>
      <c r="CAB1465" s="749"/>
      <c r="CAC1465" s="749"/>
      <c r="CAD1465" s="749"/>
      <c r="CAE1465" s="749"/>
      <c r="CAF1465" s="749"/>
      <c r="CAG1465" s="749"/>
      <c r="CAH1465" s="749"/>
      <c r="CAI1465" s="749"/>
      <c r="CAJ1465" s="749"/>
      <c r="CAK1465" s="749"/>
      <c r="CAL1465" s="749"/>
      <c r="CAM1465" s="749"/>
      <c r="CAN1465" s="749"/>
      <c r="CAO1465" s="749"/>
      <c r="CAP1465" s="749"/>
      <c r="CAQ1465" s="749"/>
      <c r="CAR1465" s="749"/>
      <c r="CAS1465" s="749"/>
      <c r="CAT1465" s="749"/>
      <c r="CAU1465" s="749"/>
      <c r="CAV1465" s="749"/>
      <c r="CAW1465" s="749"/>
      <c r="CAX1465" s="749"/>
      <c r="CAY1465" s="749"/>
      <c r="CAZ1465" s="749"/>
      <c r="CBA1465" s="749"/>
      <c r="CBB1465" s="749"/>
      <c r="CBC1465" s="749"/>
      <c r="CBD1465" s="749"/>
      <c r="CBE1465" s="749"/>
      <c r="CBF1465" s="749"/>
      <c r="CBG1465" s="749"/>
      <c r="CBH1465" s="749"/>
      <c r="CBI1465" s="749"/>
      <c r="CBJ1465" s="749"/>
      <c r="CBK1465" s="749"/>
      <c r="CBL1465" s="749"/>
      <c r="CBM1465" s="749"/>
      <c r="CBN1465" s="749"/>
      <c r="CBO1465" s="749"/>
      <c r="CBP1465" s="749"/>
      <c r="CBQ1465" s="749"/>
      <c r="CBR1465" s="749"/>
      <c r="CBS1465" s="749"/>
      <c r="CBT1465" s="749"/>
      <c r="CBU1465" s="749"/>
      <c r="CBV1465" s="749"/>
      <c r="CBW1465" s="749"/>
      <c r="CBX1465" s="749"/>
      <c r="CBY1465" s="749"/>
      <c r="CBZ1465" s="749"/>
      <c r="CCA1465" s="749"/>
      <c r="CCB1465" s="749"/>
      <c r="CCC1465" s="749"/>
      <c r="CCD1465" s="749"/>
      <c r="CCE1465" s="749"/>
      <c r="CCF1465" s="749"/>
      <c r="CCG1465" s="749"/>
      <c r="CCH1465" s="749"/>
      <c r="CCI1465" s="749"/>
      <c r="CCJ1465" s="749"/>
      <c r="CCK1465" s="749"/>
      <c r="CCL1465" s="749"/>
      <c r="CCM1465" s="749"/>
      <c r="CCN1465" s="749"/>
      <c r="CCO1465" s="749"/>
      <c r="CCP1465" s="749"/>
      <c r="CCQ1465" s="749"/>
      <c r="CCR1465" s="749"/>
      <c r="CCS1465" s="749"/>
      <c r="CCT1465" s="749"/>
      <c r="CCU1465" s="749"/>
      <c r="CCV1465" s="749"/>
      <c r="CCW1465" s="749"/>
      <c r="CCX1465" s="749"/>
      <c r="CCY1465" s="749"/>
      <c r="CCZ1465" s="749"/>
      <c r="CDA1465" s="749"/>
      <c r="CDB1465" s="749"/>
      <c r="CDC1465" s="749"/>
      <c r="CDD1465" s="749"/>
      <c r="CDE1465" s="749"/>
      <c r="CDF1465" s="749"/>
      <c r="CDG1465" s="749"/>
      <c r="CDH1465" s="749"/>
      <c r="CDI1465" s="749"/>
      <c r="CDJ1465" s="749"/>
      <c r="CDK1465" s="749"/>
      <c r="CDL1465" s="749"/>
      <c r="CDM1465" s="749"/>
      <c r="CDN1465" s="749"/>
      <c r="CDO1465" s="749"/>
      <c r="CDP1465" s="749"/>
      <c r="CDQ1465" s="749"/>
      <c r="CDR1465" s="749"/>
      <c r="CDS1465" s="749"/>
      <c r="CDT1465" s="749"/>
      <c r="CDU1465" s="749"/>
      <c r="CDV1465" s="749"/>
      <c r="CDW1465" s="749"/>
      <c r="CDX1465" s="749"/>
      <c r="CDY1465" s="749"/>
      <c r="CDZ1465" s="749"/>
      <c r="CEA1465" s="749"/>
      <c r="CEB1465" s="749"/>
      <c r="CEC1465" s="749"/>
      <c r="CED1465" s="749"/>
      <c r="CEE1465" s="749"/>
      <c r="CEF1465" s="749"/>
      <c r="CEG1465" s="749"/>
      <c r="CEH1465" s="749"/>
      <c r="CEI1465" s="749"/>
      <c r="CEJ1465" s="749"/>
      <c r="CEK1465" s="749"/>
      <c r="CEL1465" s="749"/>
      <c r="CEM1465" s="749"/>
      <c r="CEN1465" s="749"/>
      <c r="CEO1465" s="749"/>
      <c r="CEP1465" s="749"/>
      <c r="CEQ1465" s="749"/>
      <c r="CER1465" s="749"/>
      <c r="CES1465" s="749"/>
      <c r="CET1465" s="749"/>
      <c r="CEU1465" s="749"/>
      <c r="CEV1465" s="749"/>
      <c r="CEW1465" s="749"/>
      <c r="CEX1465" s="749"/>
      <c r="CEY1465" s="749"/>
      <c r="CEZ1465" s="749"/>
      <c r="CFA1465" s="749"/>
      <c r="CFB1465" s="749"/>
      <c r="CFC1465" s="749"/>
      <c r="CFD1465" s="749"/>
      <c r="CFE1465" s="749"/>
      <c r="CFF1465" s="749"/>
      <c r="CFG1465" s="749"/>
      <c r="CFH1465" s="749"/>
      <c r="CFI1465" s="749"/>
      <c r="CFJ1465" s="749"/>
      <c r="CFK1465" s="749"/>
      <c r="CFL1465" s="749"/>
      <c r="CFM1465" s="749"/>
      <c r="CFN1465" s="749"/>
      <c r="CFO1465" s="749"/>
      <c r="CFP1465" s="749"/>
      <c r="CFQ1465" s="749"/>
      <c r="CFR1465" s="749"/>
      <c r="CFS1465" s="749"/>
      <c r="CFT1465" s="749"/>
      <c r="CFU1465" s="749"/>
      <c r="CFV1465" s="749"/>
      <c r="CFW1465" s="749"/>
      <c r="CFX1465" s="749"/>
      <c r="CFY1465" s="749"/>
      <c r="CFZ1465" s="749"/>
      <c r="CGA1465" s="749"/>
      <c r="CGB1465" s="749"/>
      <c r="CGC1465" s="749"/>
      <c r="CGD1465" s="749"/>
      <c r="CGE1465" s="749"/>
      <c r="CGF1465" s="749"/>
      <c r="CGG1465" s="749"/>
      <c r="CGH1465" s="749"/>
      <c r="CGI1465" s="749"/>
      <c r="CGJ1465" s="749"/>
      <c r="CGK1465" s="749"/>
      <c r="CGL1465" s="749"/>
      <c r="CGM1465" s="749"/>
      <c r="CGN1465" s="749"/>
      <c r="CGO1465" s="749"/>
      <c r="CGP1465" s="749"/>
      <c r="CGQ1465" s="749"/>
      <c r="CGR1465" s="749"/>
      <c r="CGS1465" s="749"/>
      <c r="CGT1465" s="749"/>
      <c r="CGU1465" s="749"/>
      <c r="CGV1465" s="749"/>
      <c r="CGW1465" s="749"/>
      <c r="CGX1465" s="749"/>
      <c r="CGY1465" s="749"/>
      <c r="CGZ1465" s="749"/>
      <c r="CHA1465" s="749"/>
      <c r="CHB1465" s="749"/>
      <c r="CHC1465" s="749"/>
      <c r="CHD1465" s="749"/>
      <c r="CHE1465" s="749"/>
      <c r="CHF1465" s="749"/>
      <c r="CHG1465" s="749"/>
      <c r="CHH1465" s="749"/>
      <c r="CHI1465" s="749"/>
      <c r="CHJ1465" s="749"/>
      <c r="CHK1465" s="749"/>
      <c r="CHL1465" s="749"/>
      <c r="CHM1465" s="749"/>
      <c r="CHN1465" s="749"/>
      <c r="CHO1465" s="749"/>
      <c r="CHP1465" s="749"/>
      <c r="CHQ1465" s="749"/>
      <c r="CHR1465" s="749"/>
      <c r="CHS1465" s="749"/>
      <c r="CHT1465" s="749"/>
      <c r="CHU1465" s="749"/>
      <c r="CHV1465" s="749"/>
      <c r="CHW1465" s="749"/>
      <c r="CHX1465" s="749"/>
      <c r="CHY1465" s="749"/>
      <c r="CHZ1465" s="749"/>
      <c r="CIA1465" s="749"/>
      <c r="CIB1465" s="749"/>
      <c r="CIC1465" s="749"/>
      <c r="CID1465" s="749"/>
      <c r="CIE1465" s="749"/>
      <c r="CIF1465" s="749"/>
      <c r="CIG1465" s="749"/>
      <c r="CIH1465" s="749"/>
      <c r="CII1465" s="749"/>
      <c r="CIJ1465" s="749"/>
      <c r="CIK1465" s="749"/>
      <c r="CIL1465" s="749"/>
      <c r="CIM1465" s="749"/>
      <c r="CIN1465" s="749"/>
      <c r="CIO1465" s="749"/>
      <c r="CIP1465" s="749"/>
      <c r="CIQ1465" s="749"/>
      <c r="CIR1465" s="749"/>
      <c r="CIS1465" s="749"/>
      <c r="CIT1465" s="749"/>
      <c r="CIU1465" s="749"/>
      <c r="CIV1465" s="749"/>
      <c r="CIW1465" s="749"/>
      <c r="CIX1465" s="749"/>
      <c r="CIY1465" s="749"/>
      <c r="CIZ1465" s="749"/>
      <c r="CJA1465" s="749"/>
      <c r="CJB1465" s="749"/>
      <c r="CJC1465" s="749"/>
      <c r="CJD1465" s="749"/>
      <c r="CJE1465" s="749"/>
      <c r="CJF1465" s="749"/>
      <c r="CJG1465" s="749"/>
      <c r="CJH1465" s="749"/>
      <c r="CJI1465" s="749"/>
      <c r="CJJ1465" s="749"/>
      <c r="CJK1465" s="749"/>
      <c r="CJL1465" s="749"/>
      <c r="CJM1465" s="749"/>
      <c r="CJN1465" s="749"/>
      <c r="CJO1465" s="749"/>
      <c r="CJP1465" s="749"/>
      <c r="CJQ1465" s="749"/>
      <c r="CJR1465" s="749"/>
      <c r="CJS1465" s="749"/>
      <c r="CJT1465" s="749"/>
      <c r="CJU1465" s="749"/>
      <c r="CJV1465" s="749"/>
      <c r="CJW1465" s="749"/>
      <c r="CJX1465" s="749"/>
      <c r="CJY1465" s="749"/>
      <c r="CJZ1465" s="749"/>
      <c r="CKA1465" s="749"/>
      <c r="CKB1465" s="749"/>
      <c r="CKC1465" s="749"/>
      <c r="CKD1465" s="749"/>
      <c r="CKE1465" s="749"/>
      <c r="CKF1465" s="749"/>
      <c r="CKG1465" s="749"/>
      <c r="CKH1465" s="749"/>
      <c r="CKI1465" s="749"/>
      <c r="CKJ1465" s="749"/>
      <c r="CKK1465" s="749"/>
      <c r="CKL1465" s="749"/>
      <c r="CKM1465" s="749"/>
      <c r="CKN1465" s="749"/>
      <c r="CKO1465" s="749"/>
      <c r="CKP1465" s="749"/>
      <c r="CKQ1465" s="749"/>
      <c r="CKR1465" s="749"/>
      <c r="CKS1465" s="749"/>
      <c r="CKT1465" s="749"/>
      <c r="CKU1465" s="749"/>
      <c r="CKV1465" s="749"/>
      <c r="CKW1465" s="749"/>
      <c r="CKX1465" s="749"/>
      <c r="CKY1465" s="749"/>
      <c r="CKZ1465" s="749"/>
      <c r="CLA1465" s="749"/>
      <c r="CLB1465" s="749"/>
      <c r="CLC1465" s="749"/>
      <c r="CLD1465" s="749"/>
      <c r="CLE1465" s="749"/>
      <c r="CLF1465" s="749"/>
      <c r="CLG1465" s="749"/>
      <c r="CLH1465" s="749"/>
      <c r="CLI1465" s="749"/>
      <c r="CLJ1465" s="749"/>
      <c r="CLK1465" s="749"/>
      <c r="CLL1465" s="749"/>
      <c r="CLM1465" s="749"/>
      <c r="CLN1465" s="749"/>
      <c r="CLO1465" s="749"/>
      <c r="CLP1465" s="749"/>
      <c r="CLQ1465" s="749"/>
      <c r="CLR1465" s="749"/>
      <c r="CLS1465" s="749"/>
      <c r="CLT1465" s="749"/>
      <c r="CLU1465" s="749"/>
      <c r="CLV1465" s="749"/>
      <c r="CLW1465" s="749"/>
      <c r="CLX1465" s="749"/>
      <c r="CLY1465" s="749"/>
      <c r="CLZ1465" s="749"/>
      <c r="CMA1465" s="749"/>
      <c r="CMB1465" s="749"/>
      <c r="CMC1465" s="749"/>
      <c r="CMD1465" s="749"/>
      <c r="CME1465" s="749"/>
      <c r="CMF1465" s="749"/>
      <c r="CMG1465" s="749"/>
      <c r="CMH1465" s="749"/>
      <c r="CMI1465" s="749"/>
      <c r="CMJ1465" s="749"/>
      <c r="CMK1465" s="749"/>
      <c r="CML1465" s="749"/>
      <c r="CMM1465" s="749"/>
      <c r="CMN1465" s="749"/>
      <c r="CMO1465" s="749"/>
      <c r="CMP1465" s="749"/>
      <c r="CMQ1465" s="749"/>
      <c r="CMR1465" s="749"/>
      <c r="CMS1465" s="749"/>
      <c r="CMT1465" s="749"/>
      <c r="CMU1465" s="749"/>
      <c r="CMV1465" s="749"/>
      <c r="CMW1465" s="749"/>
      <c r="CMX1465" s="749"/>
      <c r="CMY1465" s="749"/>
      <c r="CMZ1465" s="749"/>
      <c r="CNA1465" s="749"/>
      <c r="CNB1465" s="749"/>
      <c r="CNC1465" s="749"/>
      <c r="CND1465" s="749"/>
      <c r="CNE1465" s="749"/>
      <c r="CNF1465" s="749"/>
      <c r="CNG1465" s="749"/>
      <c r="CNH1465" s="749"/>
      <c r="CNI1465" s="749"/>
      <c r="CNJ1465" s="749"/>
      <c r="CNK1465" s="749"/>
      <c r="CNL1465" s="749"/>
      <c r="CNM1465" s="749"/>
      <c r="CNN1465" s="749"/>
      <c r="CNO1465" s="749"/>
      <c r="CNP1465" s="749"/>
      <c r="CNQ1465" s="749"/>
      <c r="CNR1465" s="749"/>
      <c r="CNS1465" s="749"/>
      <c r="CNT1465" s="749"/>
      <c r="CNU1465" s="749"/>
      <c r="CNV1465" s="749"/>
      <c r="CNW1465" s="749"/>
      <c r="CNX1465" s="749"/>
      <c r="CNY1465" s="749"/>
      <c r="CNZ1465" s="749"/>
      <c r="COA1465" s="749"/>
      <c r="COB1465" s="749"/>
      <c r="COC1465" s="749"/>
      <c r="COD1465" s="749"/>
      <c r="COE1465" s="749"/>
      <c r="COF1465" s="749"/>
      <c r="COG1465" s="749"/>
      <c r="COH1465" s="749"/>
      <c r="COI1465" s="749"/>
      <c r="COJ1465" s="749"/>
      <c r="COK1465" s="749"/>
      <c r="COL1465" s="749"/>
      <c r="COM1465" s="749"/>
      <c r="CON1465" s="749"/>
      <c r="COO1465" s="749"/>
      <c r="COP1465" s="749"/>
      <c r="COQ1465" s="749"/>
      <c r="COR1465" s="749"/>
      <c r="COS1465" s="749"/>
      <c r="COT1465" s="749"/>
      <c r="COU1465" s="749"/>
      <c r="COV1465" s="749"/>
      <c r="COW1465" s="749"/>
      <c r="COX1465" s="749"/>
      <c r="COY1465" s="749"/>
      <c r="COZ1465" s="749"/>
      <c r="CPA1465" s="749"/>
      <c r="CPB1465" s="749"/>
      <c r="CPC1465" s="749"/>
      <c r="CPD1465" s="749"/>
      <c r="CPE1465" s="749"/>
      <c r="CPF1465" s="749"/>
      <c r="CPG1465" s="749"/>
      <c r="CPH1465" s="749"/>
      <c r="CPI1465" s="749"/>
      <c r="CPJ1465" s="749"/>
      <c r="CPK1465" s="749"/>
      <c r="CPL1465" s="749"/>
      <c r="CPM1465" s="749"/>
      <c r="CPN1465" s="749"/>
      <c r="CPO1465" s="749"/>
      <c r="CPP1465" s="749"/>
      <c r="CPQ1465" s="749"/>
      <c r="CPR1465" s="749"/>
      <c r="CPS1465" s="749"/>
      <c r="CPT1465" s="749"/>
      <c r="CPU1465" s="749"/>
      <c r="CPV1465" s="749"/>
      <c r="CPW1465" s="749"/>
      <c r="CPX1465" s="749"/>
      <c r="CPY1465" s="749"/>
      <c r="CPZ1465" s="749"/>
      <c r="CQA1465" s="749"/>
      <c r="CQB1465" s="749"/>
      <c r="CQC1465" s="749"/>
      <c r="CQD1465" s="749"/>
      <c r="CQE1465" s="749"/>
      <c r="CQF1465" s="749"/>
      <c r="CQG1465" s="749"/>
      <c r="CQH1465" s="749"/>
      <c r="CQI1465" s="749"/>
      <c r="CQJ1465" s="749"/>
      <c r="CQK1465" s="749"/>
      <c r="CQL1465" s="749"/>
      <c r="CQM1465" s="749"/>
      <c r="CQN1465" s="749"/>
      <c r="CQO1465" s="749"/>
      <c r="CQP1465" s="749"/>
      <c r="CQQ1465" s="749"/>
      <c r="CQR1465" s="749"/>
      <c r="CQS1465" s="749"/>
      <c r="CQT1465" s="749"/>
      <c r="CQU1465" s="749"/>
      <c r="CQV1465" s="749"/>
      <c r="CQW1465" s="749"/>
      <c r="CQX1465" s="749"/>
      <c r="CQY1465" s="749"/>
      <c r="CQZ1465" s="749"/>
      <c r="CRA1465" s="749"/>
      <c r="CRB1465" s="749"/>
      <c r="CRC1465" s="749"/>
      <c r="CRD1465" s="749"/>
      <c r="CRE1465" s="749"/>
      <c r="CRF1465" s="749"/>
      <c r="CRG1465" s="749"/>
      <c r="CRH1465" s="749"/>
      <c r="CRI1465" s="749"/>
      <c r="CRJ1465" s="749"/>
      <c r="CRK1465" s="749"/>
      <c r="CRL1465" s="749"/>
      <c r="CRM1465" s="749"/>
      <c r="CRN1465" s="749"/>
      <c r="CRO1465" s="749"/>
      <c r="CRP1465" s="749"/>
      <c r="CRQ1465" s="749"/>
      <c r="CRR1465" s="749"/>
      <c r="CRS1465" s="749"/>
      <c r="CRT1465" s="749"/>
      <c r="CRU1465" s="749"/>
      <c r="CRV1465" s="749"/>
      <c r="CRW1465" s="749"/>
      <c r="CRX1465" s="749"/>
      <c r="CRY1465" s="749"/>
      <c r="CRZ1465" s="749"/>
      <c r="CSA1465" s="749"/>
      <c r="CSB1465" s="749"/>
      <c r="CSC1465" s="749"/>
      <c r="CSD1465" s="749"/>
      <c r="CSE1465" s="749"/>
      <c r="CSF1465" s="749"/>
      <c r="CSG1465" s="749"/>
      <c r="CSH1465" s="749"/>
      <c r="CSI1465" s="749"/>
      <c r="CSJ1465" s="749"/>
      <c r="CSK1465" s="749"/>
      <c r="CSL1465" s="749"/>
      <c r="CSM1465" s="749"/>
      <c r="CSN1465" s="749"/>
      <c r="CSO1465" s="749"/>
      <c r="CSP1465" s="749"/>
      <c r="CSQ1465" s="749"/>
      <c r="CSR1465" s="749"/>
      <c r="CSS1465" s="749"/>
      <c r="CST1465" s="749"/>
      <c r="CSU1465" s="749"/>
      <c r="CSV1465" s="749"/>
      <c r="CSW1465" s="749"/>
      <c r="CSX1465" s="749"/>
      <c r="CSY1465" s="749"/>
      <c r="CSZ1465" s="749"/>
      <c r="CTA1465" s="749"/>
      <c r="CTB1465" s="749"/>
      <c r="CTC1465" s="749"/>
      <c r="CTD1465" s="749"/>
      <c r="CTE1465" s="749"/>
      <c r="CTF1465" s="749"/>
      <c r="CTG1465" s="749"/>
      <c r="CTH1465" s="749"/>
      <c r="CTI1465" s="749"/>
      <c r="CTJ1465" s="749"/>
      <c r="CTK1465" s="749"/>
      <c r="CTL1465" s="749"/>
      <c r="CTM1465" s="749"/>
      <c r="CTN1465" s="749"/>
      <c r="CTO1465" s="749"/>
      <c r="CTP1465" s="749"/>
      <c r="CTQ1465" s="749"/>
      <c r="CTR1465" s="749"/>
      <c r="CTS1465" s="749"/>
      <c r="CTT1465" s="749"/>
      <c r="CTU1465" s="749"/>
      <c r="CTV1465" s="749"/>
      <c r="CTW1465" s="749"/>
      <c r="CTX1465" s="749"/>
      <c r="CTY1465" s="749"/>
      <c r="CTZ1465" s="749"/>
      <c r="CUA1465" s="749"/>
      <c r="CUB1465" s="749"/>
      <c r="CUC1465" s="749"/>
      <c r="CUD1465" s="749"/>
      <c r="CUE1465" s="749"/>
      <c r="CUF1465" s="749"/>
      <c r="CUG1465" s="749"/>
      <c r="CUH1465" s="749"/>
      <c r="CUI1465" s="749"/>
      <c r="CUJ1465" s="749"/>
      <c r="CUK1465" s="749"/>
      <c r="CUL1465" s="749"/>
      <c r="CUM1465" s="749"/>
      <c r="CUN1465" s="749"/>
      <c r="CUO1465" s="749"/>
      <c r="CUP1465" s="749"/>
      <c r="CUQ1465" s="749"/>
      <c r="CUR1465" s="749"/>
      <c r="CUS1465" s="749"/>
      <c r="CUT1465" s="749"/>
      <c r="CUU1465" s="749"/>
      <c r="CUV1465" s="749"/>
      <c r="CUW1465" s="749"/>
      <c r="CUX1465" s="749"/>
      <c r="CUY1465" s="749"/>
      <c r="CUZ1465" s="749"/>
      <c r="CVA1465" s="749"/>
      <c r="CVB1465" s="749"/>
      <c r="CVC1465" s="749"/>
      <c r="CVD1465" s="749"/>
      <c r="CVE1465" s="749"/>
      <c r="CVF1465" s="749"/>
      <c r="CVG1465" s="749"/>
      <c r="CVH1465" s="749"/>
      <c r="CVI1465" s="749"/>
      <c r="CVJ1465" s="749"/>
      <c r="CVK1465" s="749"/>
      <c r="CVL1465" s="749"/>
      <c r="CVM1465" s="749"/>
      <c r="CVN1465" s="749"/>
      <c r="CVO1465" s="749"/>
      <c r="CVP1465" s="749"/>
      <c r="CVQ1465" s="749"/>
      <c r="CVR1465" s="749"/>
      <c r="CVS1465" s="749"/>
      <c r="CVT1465" s="749"/>
      <c r="CVU1465" s="749"/>
      <c r="CVV1465" s="749"/>
      <c r="CVW1465" s="749"/>
      <c r="CVX1465" s="749"/>
      <c r="CVY1465" s="749"/>
      <c r="CVZ1465" s="749"/>
      <c r="CWA1465" s="749"/>
      <c r="CWB1465" s="749"/>
      <c r="CWC1465" s="749"/>
      <c r="CWD1465" s="749"/>
      <c r="CWE1465" s="749"/>
      <c r="CWF1465" s="749"/>
      <c r="CWG1465" s="749"/>
      <c r="CWH1465" s="749"/>
      <c r="CWI1465" s="749"/>
      <c r="CWJ1465" s="749"/>
      <c r="CWK1465" s="749"/>
      <c r="CWL1465" s="749"/>
      <c r="CWM1465" s="749"/>
      <c r="CWN1465" s="749"/>
      <c r="CWO1465" s="749"/>
      <c r="CWP1465" s="749"/>
      <c r="CWQ1465" s="749"/>
      <c r="CWR1465" s="749"/>
      <c r="CWS1465" s="749"/>
      <c r="CWT1465" s="749"/>
      <c r="CWU1465" s="749"/>
      <c r="CWV1465" s="749"/>
      <c r="CWW1465" s="749"/>
      <c r="CWX1465" s="749"/>
      <c r="CWY1465" s="749"/>
      <c r="CWZ1465" s="749"/>
      <c r="CXA1465" s="749"/>
      <c r="CXB1465" s="749"/>
      <c r="CXC1465" s="749"/>
      <c r="CXD1465" s="749"/>
      <c r="CXE1465" s="749"/>
      <c r="CXF1465" s="749"/>
      <c r="CXG1465" s="749"/>
      <c r="CXH1465" s="749"/>
      <c r="CXI1465" s="749"/>
      <c r="CXJ1465" s="749"/>
      <c r="CXK1465" s="749"/>
      <c r="CXL1465" s="749"/>
      <c r="CXM1465" s="749"/>
      <c r="CXN1465" s="749"/>
      <c r="CXO1465" s="749"/>
      <c r="CXP1465" s="749"/>
      <c r="CXQ1465" s="749"/>
      <c r="CXR1465" s="749"/>
      <c r="CXS1465" s="749"/>
      <c r="CXT1465" s="749"/>
      <c r="CXU1465" s="749"/>
      <c r="CXV1465" s="749"/>
      <c r="CXW1465" s="749"/>
      <c r="CXX1465" s="749"/>
      <c r="CXY1465" s="749"/>
      <c r="CXZ1465" s="749"/>
      <c r="CYA1465" s="749"/>
      <c r="CYB1465" s="749"/>
      <c r="CYC1465" s="749"/>
      <c r="CYD1465" s="749"/>
      <c r="CYE1465" s="749"/>
      <c r="CYF1465" s="749"/>
      <c r="CYG1465" s="749"/>
      <c r="CYH1465" s="749"/>
      <c r="CYI1465" s="749"/>
      <c r="CYJ1465" s="749"/>
      <c r="CYK1465" s="749"/>
      <c r="CYL1465" s="749"/>
      <c r="CYM1465" s="749"/>
      <c r="CYN1465" s="749"/>
      <c r="CYO1465" s="749"/>
      <c r="CYP1465" s="749"/>
      <c r="CYQ1465" s="749"/>
      <c r="CYR1465" s="749"/>
      <c r="CYS1465" s="749"/>
      <c r="CYT1465" s="749"/>
      <c r="CYU1465" s="749"/>
      <c r="CYV1465" s="749"/>
      <c r="CYW1465" s="749"/>
      <c r="CYX1465" s="749"/>
      <c r="CYY1465" s="749"/>
      <c r="CYZ1465" s="749"/>
      <c r="CZA1465" s="749"/>
      <c r="CZB1465" s="749"/>
      <c r="CZC1465" s="749"/>
      <c r="CZD1465" s="749"/>
      <c r="CZE1465" s="749"/>
      <c r="CZF1465" s="749"/>
      <c r="CZG1465" s="749"/>
      <c r="CZH1465" s="749"/>
      <c r="CZI1465" s="749"/>
      <c r="CZJ1465" s="749"/>
      <c r="CZK1465" s="749"/>
      <c r="CZL1465" s="749"/>
      <c r="CZM1465" s="749"/>
      <c r="CZN1465" s="749"/>
      <c r="CZO1465" s="749"/>
      <c r="CZP1465" s="749"/>
      <c r="CZQ1465" s="749"/>
      <c r="CZR1465" s="749"/>
      <c r="CZS1465" s="749"/>
      <c r="CZT1465" s="749"/>
      <c r="CZU1465" s="749"/>
      <c r="CZV1465" s="749"/>
      <c r="CZW1465" s="749"/>
      <c r="CZX1465" s="749"/>
      <c r="CZY1465" s="749"/>
      <c r="CZZ1465" s="749"/>
      <c r="DAA1465" s="749"/>
      <c r="DAB1465" s="749"/>
      <c r="DAC1465" s="749"/>
      <c r="DAD1465" s="749"/>
      <c r="DAE1465" s="749"/>
      <c r="DAF1465" s="749"/>
      <c r="DAG1465" s="749"/>
      <c r="DAH1465" s="749"/>
      <c r="DAI1465" s="749"/>
      <c r="DAJ1465" s="749"/>
      <c r="DAK1465" s="749"/>
      <c r="DAL1465" s="749"/>
      <c r="DAM1465" s="749"/>
      <c r="DAN1465" s="749"/>
      <c r="DAO1465" s="749"/>
      <c r="DAP1465" s="749"/>
      <c r="DAQ1465" s="749"/>
      <c r="DAR1465" s="749"/>
      <c r="DAS1465" s="749"/>
      <c r="DAT1465" s="749"/>
      <c r="DAU1465" s="749"/>
      <c r="DAV1465" s="749"/>
      <c r="DAW1465" s="749"/>
      <c r="DAX1465" s="749"/>
      <c r="DAY1465" s="749"/>
      <c r="DAZ1465" s="749"/>
      <c r="DBA1465" s="749"/>
      <c r="DBB1465" s="749"/>
      <c r="DBC1465" s="749"/>
      <c r="DBD1465" s="749"/>
      <c r="DBE1465" s="749"/>
      <c r="DBF1465" s="749"/>
      <c r="DBG1465" s="749"/>
      <c r="DBH1465" s="749"/>
      <c r="DBI1465" s="749"/>
      <c r="DBJ1465" s="749"/>
      <c r="DBK1465" s="749"/>
      <c r="DBL1465" s="749"/>
      <c r="DBM1465" s="749"/>
      <c r="DBN1465" s="749"/>
      <c r="DBO1465" s="749"/>
      <c r="DBP1465" s="749"/>
      <c r="DBQ1465" s="749"/>
      <c r="DBR1465" s="749"/>
      <c r="DBS1465" s="749"/>
      <c r="DBT1465" s="749"/>
      <c r="DBU1465" s="749"/>
      <c r="DBV1465" s="749"/>
      <c r="DBW1465" s="749"/>
      <c r="DBX1465" s="749"/>
      <c r="DBY1465" s="749"/>
      <c r="DBZ1465" s="749"/>
      <c r="DCA1465" s="749"/>
      <c r="DCB1465" s="749"/>
      <c r="DCC1465" s="749"/>
      <c r="DCD1465" s="749"/>
      <c r="DCE1465" s="749"/>
      <c r="DCF1465" s="749"/>
      <c r="DCG1465" s="749"/>
      <c r="DCH1465" s="749"/>
      <c r="DCI1465" s="749"/>
      <c r="DCJ1465" s="749"/>
      <c r="DCK1465" s="749"/>
      <c r="DCL1465" s="749"/>
      <c r="DCM1465" s="749"/>
      <c r="DCN1465" s="749"/>
      <c r="DCO1465" s="749"/>
      <c r="DCP1465" s="749"/>
      <c r="DCQ1465" s="749"/>
      <c r="DCR1465" s="749"/>
      <c r="DCS1465" s="749"/>
      <c r="DCT1465" s="749"/>
      <c r="DCU1465" s="749"/>
      <c r="DCV1465" s="749"/>
      <c r="DCW1465" s="749"/>
      <c r="DCX1465" s="749"/>
      <c r="DCY1465" s="749"/>
      <c r="DCZ1465" s="749"/>
      <c r="DDA1465" s="749"/>
      <c r="DDB1465" s="749"/>
      <c r="DDC1465" s="749"/>
      <c r="DDD1465" s="749"/>
      <c r="DDE1465" s="749"/>
      <c r="DDF1465" s="749"/>
      <c r="DDG1465" s="749"/>
      <c r="DDH1465" s="749"/>
      <c r="DDI1465" s="749"/>
      <c r="DDJ1465" s="749"/>
      <c r="DDK1465" s="749"/>
      <c r="DDL1465" s="749"/>
      <c r="DDM1465" s="749"/>
      <c r="DDN1465" s="749"/>
      <c r="DDO1465" s="749"/>
      <c r="DDP1465" s="749"/>
      <c r="DDQ1465" s="749"/>
      <c r="DDR1465" s="749"/>
      <c r="DDS1465" s="749"/>
      <c r="DDT1465" s="749"/>
      <c r="DDU1465" s="749"/>
      <c r="DDV1465" s="749"/>
      <c r="DDW1465" s="749"/>
      <c r="DDX1465" s="749"/>
      <c r="DDY1465" s="749"/>
      <c r="DDZ1465" s="749"/>
      <c r="DEA1465" s="749"/>
      <c r="DEB1465" s="749"/>
      <c r="DEC1465" s="749"/>
      <c r="DED1465" s="749"/>
      <c r="DEE1465" s="749"/>
      <c r="DEF1465" s="749"/>
      <c r="DEG1465" s="749"/>
      <c r="DEH1465" s="749"/>
      <c r="DEI1465" s="749"/>
      <c r="DEJ1465" s="749"/>
      <c r="DEK1465" s="749"/>
      <c r="DEL1465" s="749"/>
      <c r="DEM1465" s="749"/>
      <c r="DEN1465" s="749"/>
      <c r="DEO1465" s="749"/>
      <c r="DEP1465" s="749"/>
      <c r="DEQ1465" s="749"/>
      <c r="DER1465" s="749"/>
      <c r="DES1465" s="749"/>
      <c r="DET1465" s="749"/>
      <c r="DEU1465" s="749"/>
      <c r="DEV1465" s="749"/>
      <c r="DEW1465" s="749"/>
      <c r="DEX1465" s="749"/>
      <c r="DEY1465" s="749"/>
      <c r="DEZ1465" s="749"/>
      <c r="DFA1465" s="749"/>
      <c r="DFB1465" s="749"/>
      <c r="DFC1465" s="749"/>
      <c r="DFD1465" s="749"/>
      <c r="DFE1465" s="749"/>
      <c r="DFF1465" s="749"/>
      <c r="DFG1465" s="749"/>
      <c r="DFH1465" s="749"/>
      <c r="DFI1465" s="749"/>
      <c r="DFJ1465" s="749"/>
      <c r="DFK1465" s="749"/>
      <c r="DFL1465" s="749"/>
      <c r="DFM1465" s="749"/>
      <c r="DFN1465" s="749"/>
      <c r="DFO1465" s="749"/>
      <c r="DFP1465" s="749"/>
      <c r="DFQ1465" s="749"/>
      <c r="DFR1465" s="749"/>
      <c r="DFS1465" s="749"/>
      <c r="DFT1465" s="749"/>
      <c r="DFU1465" s="749"/>
      <c r="DFV1465" s="749"/>
      <c r="DFW1465" s="749"/>
      <c r="DFX1465" s="749"/>
      <c r="DFY1465" s="749"/>
      <c r="DFZ1465" s="749"/>
      <c r="DGA1465" s="749"/>
      <c r="DGB1465" s="749"/>
      <c r="DGC1465" s="749"/>
      <c r="DGD1465" s="749"/>
      <c r="DGE1465" s="749"/>
      <c r="DGF1465" s="749"/>
      <c r="DGG1465" s="749"/>
      <c r="DGH1465" s="749"/>
      <c r="DGI1465" s="749"/>
      <c r="DGJ1465" s="749"/>
      <c r="DGK1465" s="749"/>
      <c r="DGL1465" s="749"/>
      <c r="DGM1465" s="749"/>
      <c r="DGN1465" s="749"/>
      <c r="DGO1465" s="749"/>
      <c r="DGP1465" s="749"/>
      <c r="DGQ1465" s="749"/>
      <c r="DGR1465" s="749"/>
      <c r="DGS1465" s="749"/>
      <c r="DGT1465" s="749"/>
      <c r="DGU1465" s="749"/>
      <c r="DGV1465" s="749"/>
      <c r="DGW1465" s="749"/>
      <c r="DGX1465" s="749"/>
      <c r="DGY1465" s="749"/>
      <c r="DGZ1465" s="749"/>
      <c r="DHA1465" s="749"/>
      <c r="DHB1465" s="749"/>
      <c r="DHC1465" s="749"/>
      <c r="DHD1465" s="749"/>
      <c r="DHE1465" s="749"/>
      <c r="DHF1465" s="749"/>
      <c r="DHG1465" s="749"/>
      <c r="DHH1465" s="749"/>
      <c r="DHI1465" s="749"/>
      <c r="DHJ1465" s="749"/>
      <c r="DHK1465" s="749"/>
      <c r="DHL1465" s="749"/>
      <c r="DHM1465" s="749"/>
      <c r="DHN1465" s="749"/>
      <c r="DHO1465" s="749"/>
      <c r="DHP1465" s="749"/>
      <c r="DHQ1465" s="749"/>
      <c r="DHR1465" s="749"/>
      <c r="DHS1465" s="749"/>
      <c r="DHT1465" s="749"/>
      <c r="DHU1465" s="749"/>
      <c r="DHV1465" s="749"/>
      <c r="DHW1465" s="749"/>
      <c r="DHX1465" s="749"/>
      <c r="DHY1465" s="749"/>
      <c r="DHZ1465" s="749"/>
      <c r="DIA1465" s="749"/>
      <c r="DIB1465" s="749"/>
      <c r="DIC1465" s="749"/>
      <c r="DID1465" s="749"/>
      <c r="DIE1465" s="749"/>
      <c r="DIF1465" s="749"/>
      <c r="DIG1465" s="749"/>
      <c r="DIH1465" s="749"/>
      <c r="DII1465" s="749"/>
      <c r="DIJ1465" s="749"/>
      <c r="DIK1465" s="749"/>
      <c r="DIL1465" s="749"/>
      <c r="DIM1465" s="749"/>
      <c r="DIN1465" s="749"/>
      <c r="DIO1465" s="749"/>
      <c r="DIP1465" s="749"/>
      <c r="DIQ1465" s="749"/>
      <c r="DIR1465" s="749"/>
      <c r="DIS1465" s="749"/>
      <c r="DIT1465" s="749"/>
      <c r="DIU1465" s="749"/>
      <c r="DIV1465" s="749"/>
      <c r="DIW1465" s="749"/>
      <c r="DIX1465" s="749"/>
      <c r="DIY1465" s="749"/>
      <c r="DIZ1465" s="749"/>
      <c r="DJA1465" s="749"/>
      <c r="DJB1465" s="749"/>
      <c r="DJC1465" s="749"/>
      <c r="DJD1465" s="749"/>
      <c r="DJE1465" s="749"/>
      <c r="DJF1465" s="749"/>
      <c r="DJG1465" s="749"/>
      <c r="DJH1465" s="749"/>
      <c r="DJI1465" s="749"/>
      <c r="DJJ1465" s="749"/>
      <c r="DJK1465" s="749"/>
      <c r="DJL1465" s="749"/>
      <c r="DJM1465" s="749"/>
      <c r="DJN1465" s="749"/>
      <c r="DJO1465" s="749"/>
      <c r="DJP1465" s="749"/>
      <c r="DJQ1465" s="749"/>
      <c r="DJR1465" s="749"/>
      <c r="DJS1465" s="749"/>
      <c r="DJT1465" s="749"/>
      <c r="DJU1465" s="749"/>
      <c r="DJV1465" s="749"/>
      <c r="DJW1465" s="749"/>
      <c r="DJX1465" s="749"/>
      <c r="DJY1465" s="749"/>
      <c r="DJZ1465" s="749"/>
      <c r="DKA1465" s="749"/>
      <c r="DKB1465" s="749"/>
      <c r="DKC1465" s="749"/>
      <c r="DKD1465" s="749"/>
      <c r="DKE1465" s="749"/>
      <c r="DKF1465" s="749"/>
      <c r="DKG1465" s="749"/>
      <c r="DKH1465" s="749"/>
      <c r="DKI1465" s="749"/>
      <c r="DKJ1465" s="749"/>
      <c r="DKK1465" s="749"/>
      <c r="DKL1465" s="749"/>
      <c r="DKM1465" s="749"/>
      <c r="DKN1465" s="749"/>
      <c r="DKO1465" s="749"/>
      <c r="DKP1465" s="749"/>
      <c r="DKQ1465" s="749"/>
      <c r="DKR1465" s="749"/>
      <c r="DKS1465" s="749"/>
      <c r="DKT1465" s="749"/>
      <c r="DKU1465" s="749"/>
      <c r="DKV1465" s="749"/>
      <c r="DKW1465" s="749"/>
      <c r="DKX1465" s="749"/>
      <c r="DKY1465" s="749"/>
      <c r="DKZ1465" s="749"/>
      <c r="DLA1465" s="749"/>
      <c r="DLB1465" s="749"/>
      <c r="DLC1465" s="749"/>
      <c r="DLD1465" s="749"/>
      <c r="DLE1465" s="749"/>
      <c r="DLF1465" s="749"/>
      <c r="DLG1465" s="749"/>
      <c r="DLH1465" s="749"/>
      <c r="DLI1465" s="749"/>
      <c r="DLJ1465" s="749"/>
      <c r="DLK1465" s="749"/>
      <c r="DLL1465" s="749"/>
      <c r="DLM1465" s="749"/>
      <c r="DLN1465" s="749"/>
      <c r="DLO1465" s="749"/>
      <c r="DLP1465" s="749"/>
      <c r="DLQ1465" s="749"/>
      <c r="DLR1465" s="749"/>
      <c r="DLS1465" s="749"/>
      <c r="DLT1465" s="749"/>
      <c r="DLU1465" s="749"/>
      <c r="DLV1465" s="749"/>
      <c r="DLW1465" s="749"/>
      <c r="DLX1465" s="749"/>
      <c r="DLY1465" s="749"/>
      <c r="DLZ1465" s="749"/>
      <c r="DMA1465" s="749"/>
      <c r="DMB1465" s="749"/>
      <c r="DMC1465" s="749"/>
      <c r="DMD1465" s="749"/>
      <c r="DME1465" s="749"/>
      <c r="DMF1465" s="749"/>
      <c r="DMG1465" s="749"/>
      <c r="DMH1465" s="749"/>
      <c r="DMI1465" s="749"/>
      <c r="DMJ1465" s="749"/>
      <c r="DMK1465" s="749"/>
      <c r="DML1465" s="749"/>
      <c r="DMM1465" s="749"/>
      <c r="DMN1465" s="749"/>
      <c r="DMO1465" s="749"/>
      <c r="DMP1465" s="749"/>
      <c r="DMQ1465" s="749"/>
      <c r="DMR1465" s="749"/>
      <c r="DMS1465" s="749"/>
      <c r="DMT1465" s="749"/>
      <c r="DMU1465" s="749"/>
      <c r="DMV1465" s="749"/>
      <c r="DMW1465" s="749"/>
      <c r="DMX1465" s="749"/>
      <c r="DMY1465" s="749"/>
      <c r="DMZ1465" s="749"/>
      <c r="DNA1465" s="749"/>
      <c r="DNB1465" s="749"/>
      <c r="DNC1465" s="749"/>
      <c r="DND1465" s="749"/>
      <c r="DNE1465" s="749"/>
      <c r="DNF1465" s="749"/>
      <c r="DNG1465" s="749"/>
      <c r="DNH1465" s="749"/>
      <c r="DNI1465" s="749"/>
      <c r="DNJ1465" s="749"/>
      <c r="DNK1465" s="749"/>
      <c r="DNL1465" s="749"/>
      <c r="DNM1465" s="749"/>
      <c r="DNN1465" s="749"/>
      <c r="DNO1465" s="749"/>
      <c r="DNP1465" s="749"/>
      <c r="DNQ1465" s="749"/>
      <c r="DNR1465" s="749"/>
      <c r="DNS1465" s="749"/>
      <c r="DNT1465" s="749"/>
      <c r="DNU1465" s="749"/>
      <c r="DNV1465" s="749"/>
      <c r="DNW1465" s="749"/>
      <c r="DNX1465" s="749"/>
      <c r="DNY1465" s="749"/>
      <c r="DNZ1465" s="749"/>
      <c r="DOA1465" s="749"/>
      <c r="DOB1465" s="749"/>
      <c r="DOC1465" s="749"/>
      <c r="DOD1465" s="749"/>
      <c r="DOE1465" s="749"/>
      <c r="DOF1465" s="749"/>
      <c r="DOG1465" s="749"/>
      <c r="DOH1465" s="749"/>
      <c r="DOI1465" s="749"/>
      <c r="DOJ1465" s="749"/>
      <c r="DOK1465" s="749"/>
      <c r="DOL1465" s="749"/>
      <c r="DOM1465" s="749"/>
      <c r="DON1465" s="749"/>
      <c r="DOO1465" s="749"/>
      <c r="DOP1465" s="749"/>
      <c r="DOQ1465" s="749"/>
      <c r="DOR1465" s="749"/>
      <c r="DOS1465" s="749"/>
      <c r="DOT1465" s="749"/>
      <c r="DOU1465" s="749"/>
      <c r="DOV1465" s="749"/>
      <c r="DOW1465" s="749"/>
      <c r="DOX1465" s="749"/>
      <c r="DOY1465" s="749"/>
      <c r="DOZ1465" s="749"/>
      <c r="DPA1465" s="749"/>
      <c r="DPB1465" s="749"/>
      <c r="DPC1465" s="749"/>
      <c r="DPD1465" s="749"/>
      <c r="DPE1465" s="749"/>
      <c r="DPF1465" s="749"/>
      <c r="DPG1465" s="749"/>
      <c r="DPH1465" s="749"/>
      <c r="DPI1465" s="749"/>
      <c r="DPJ1465" s="749"/>
      <c r="DPK1465" s="749"/>
      <c r="DPL1465" s="749"/>
      <c r="DPM1465" s="749"/>
      <c r="DPN1465" s="749"/>
      <c r="DPO1465" s="749"/>
      <c r="DPP1465" s="749"/>
      <c r="DPQ1465" s="749"/>
      <c r="DPR1465" s="749"/>
      <c r="DPS1465" s="749"/>
      <c r="DPT1465" s="749"/>
      <c r="DPU1465" s="749"/>
      <c r="DPV1465" s="749"/>
      <c r="DPW1465" s="749"/>
      <c r="DPX1465" s="749"/>
      <c r="DPY1465" s="749"/>
      <c r="DPZ1465" s="749"/>
      <c r="DQA1465" s="749"/>
      <c r="DQB1465" s="749"/>
      <c r="DQC1465" s="749"/>
      <c r="DQD1465" s="749"/>
      <c r="DQE1465" s="749"/>
      <c r="DQF1465" s="749"/>
      <c r="DQG1465" s="749"/>
      <c r="DQH1465" s="749"/>
      <c r="DQI1465" s="749"/>
      <c r="DQJ1465" s="749"/>
      <c r="DQK1465" s="749"/>
      <c r="DQL1465" s="749"/>
      <c r="DQM1465" s="749"/>
      <c r="DQN1465" s="749"/>
      <c r="DQO1465" s="749"/>
      <c r="DQP1465" s="749"/>
      <c r="DQQ1465" s="749"/>
      <c r="DQR1465" s="749"/>
      <c r="DQS1465" s="749"/>
      <c r="DQT1465" s="749"/>
      <c r="DQU1465" s="749"/>
      <c r="DQV1465" s="749"/>
      <c r="DQW1465" s="749"/>
      <c r="DQX1465" s="749"/>
      <c r="DQY1465" s="749"/>
      <c r="DQZ1465" s="749"/>
      <c r="DRA1465" s="749"/>
      <c r="DRB1465" s="749"/>
      <c r="DRC1465" s="749"/>
      <c r="DRD1465" s="749"/>
      <c r="DRE1465" s="749"/>
      <c r="DRF1465" s="749"/>
      <c r="DRG1465" s="749"/>
      <c r="DRH1465" s="749"/>
      <c r="DRI1465" s="749"/>
      <c r="DRJ1465" s="749"/>
      <c r="DRK1465" s="749"/>
      <c r="DRL1465" s="749"/>
      <c r="DRM1465" s="749"/>
      <c r="DRN1465" s="749"/>
      <c r="DRO1465" s="749"/>
      <c r="DRP1465" s="749"/>
      <c r="DRQ1465" s="749"/>
      <c r="DRR1465" s="749"/>
      <c r="DRS1465" s="749"/>
      <c r="DRT1465" s="749"/>
      <c r="DRU1465" s="749"/>
      <c r="DRV1465" s="749"/>
      <c r="DRW1465" s="749"/>
      <c r="DRX1465" s="749"/>
      <c r="DRY1465" s="749"/>
      <c r="DRZ1465" s="749"/>
      <c r="DSA1465" s="749"/>
      <c r="DSB1465" s="749"/>
      <c r="DSC1465" s="749"/>
      <c r="DSD1465" s="749"/>
      <c r="DSE1465" s="749"/>
      <c r="DSF1465" s="749"/>
      <c r="DSG1465" s="749"/>
      <c r="DSH1465" s="749"/>
      <c r="DSI1465" s="749"/>
      <c r="DSJ1465" s="749"/>
      <c r="DSK1465" s="749"/>
      <c r="DSL1465" s="749"/>
      <c r="DSM1465" s="749"/>
      <c r="DSN1465" s="749"/>
      <c r="DSO1465" s="749"/>
      <c r="DSP1465" s="749"/>
      <c r="DSQ1465" s="749"/>
      <c r="DSR1465" s="749"/>
      <c r="DSS1465" s="749"/>
      <c r="DST1465" s="749"/>
      <c r="DSU1465" s="749"/>
      <c r="DSV1465" s="749"/>
      <c r="DSW1465" s="749"/>
      <c r="DSX1465" s="749"/>
      <c r="DSY1465" s="749"/>
      <c r="DSZ1465" s="749"/>
      <c r="DTA1465" s="749"/>
      <c r="DTB1465" s="749"/>
      <c r="DTC1465" s="749"/>
      <c r="DTD1465" s="749"/>
      <c r="DTE1465" s="749"/>
      <c r="DTF1465" s="749"/>
      <c r="DTG1465" s="749"/>
      <c r="DTH1465" s="749"/>
      <c r="DTI1465" s="749"/>
      <c r="DTJ1465" s="749"/>
      <c r="DTK1465" s="749"/>
      <c r="DTL1465" s="749"/>
      <c r="DTM1465" s="749"/>
      <c r="DTN1465" s="749"/>
      <c r="DTO1465" s="749"/>
      <c r="DTP1465" s="749"/>
      <c r="DTQ1465" s="749"/>
      <c r="DTR1465" s="749"/>
      <c r="DTS1465" s="749"/>
      <c r="DTT1465" s="749"/>
      <c r="DTU1465" s="749"/>
      <c r="DTV1465" s="749"/>
      <c r="DTW1465" s="749"/>
      <c r="DTX1465" s="749"/>
      <c r="DTY1465" s="749"/>
      <c r="DTZ1465" s="749"/>
      <c r="DUA1465" s="749"/>
      <c r="DUB1465" s="749"/>
      <c r="DUC1465" s="749"/>
      <c r="DUD1465" s="749"/>
      <c r="DUE1465" s="749"/>
      <c r="DUF1465" s="749"/>
      <c r="DUG1465" s="749"/>
      <c r="DUH1465" s="749"/>
      <c r="DUI1465" s="749"/>
      <c r="DUJ1465" s="749"/>
      <c r="DUK1465" s="749"/>
      <c r="DUL1465" s="749"/>
      <c r="DUM1465" s="749"/>
      <c r="DUN1465" s="749"/>
      <c r="DUO1465" s="749"/>
      <c r="DUP1465" s="749"/>
      <c r="DUQ1465" s="749"/>
      <c r="DUR1465" s="749"/>
      <c r="DUS1465" s="749"/>
      <c r="DUT1465" s="749"/>
      <c r="DUU1465" s="749"/>
      <c r="DUV1465" s="749"/>
      <c r="DUW1465" s="749"/>
      <c r="DUX1465" s="749"/>
      <c r="DUY1465" s="749"/>
      <c r="DUZ1465" s="749"/>
      <c r="DVA1465" s="749"/>
      <c r="DVB1465" s="749"/>
      <c r="DVC1465" s="749"/>
      <c r="DVD1465" s="749"/>
      <c r="DVE1465" s="749"/>
      <c r="DVF1465" s="749"/>
      <c r="DVG1465" s="749"/>
      <c r="DVH1465" s="749"/>
      <c r="DVI1465" s="749"/>
      <c r="DVJ1465" s="749"/>
      <c r="DVK1465" s="749"/>
      <c r="DVL1465" s="749"/>
      <c r="DVM1465" s="749"/>
      <c r="DVN1465" s="749"/>
      <c r="DVO1465" s="749"/>
      <c r="DVP1465" s="749"/>
      <c r="DVQ1465" s="749"/>
      <c r="DVR1465" s="749"/>
      <c r="DVS1465" s="749"/>
      <c r="DVT1465" s="749"/>
      <c r="DVU1465" s="749"/>
      <c r="DVV1465" s="749"/>
      <c r="DVW1465" s="749"/>
      <c r="DVX1465" s="749"/>
      <c r="DVY1465" s="749"/>
      <c r="DVZ1465" s="749"/>
      <c r="DWA1465" s="749"/>
      <c r="DWB1465" s="749"/>
      <c r="DWC1465" s="749"/>
      <c r="DWD1465" s="749"/>
      <c r="DWE1465" s="749"/>
      <c r="DWF1465" s="749"/>
      <c r="DWG1465" s="749"/>
      <c r="DWH1465" s="749"/>
      <c r="DWI1465" s="749"/>
      <c r="DWJ1465" s="749"/>
      <c r="DWK1465" s="749"/>
      <c r="DWL1465" s="749"/>
      <c r="DWM1465" s="749"/>
      <c r="DWN1465" s="749"/>
      <c r="DWO1465" s="749"/>
      <c r="DWP1465" s="749"/>
      <c r="DWQ1465" s="749"/>
      <c r="DWR1465" s="749"/>
      <c r="DWS1465" s="749"/>
      <c r="DWT1465" s="749"/>
      <c r="DWU1465" s="749"/>
      <c r="DWV1465" s="749"/>
      <c r="DWW1465" s="749"/>
      <c r="DWX1465" s="749"/>
      <c r="DWY1465" s="749"/>
      <c r="DWZ1465" s="749"/>
      <c r="DXA1465" s="749"/>
      <c r="DXB1465" s="749"/>
      <c r="DXC1465" s="749"/>
      <c r="DXD1465" s="749"/>
      <c r="DXE1465" s="749"/>
      <c r="DXF1465" s="749"/>
      <c r="DXG1465" s="749"/>
      <c r="DXH1465" s="749"/>
      <c r="DXI1465" s="749"/>
      <c r="DXJ1465" s="749"/>
      <c r="DXK1465" s="749"/>
      <c r="DXL1465" s="749"/>
      <c r="DXM1465" s="749"/>
      <c r="DXN1465" s="749"/>
      <c r="DXO1465" s="749"/>
      <c r="DXP1465" s="749"/>
      <c r="DXQ1465" s="749"/>
      <c r="DXR1465" s="749"/>
      <c r="DXS1465" s="749"/>
      <c r="DXT1465" s="749"/>
      <c r="DXU1465" s="749"/>
      <c r="DXV1465" s="749"/>
      <c r="DXW1465" s="749"/>
      <c r="DXX1465" s="749"/>
      <c r="DXY1465" s="749"/>
      <c r="DXZ1465" s="749"/>
      <c r="DYA1465" s="749"/>
      <c r="DYB1465" s="749"/>
      <c r="DYC1465" s="749"/>
      <c r="DYD1465" s="749"/>
      <c r="DYE1465" s="749"/>
      <c r="DYF1465" s="749"/>
      <c r="DYG1465" s="749"/>
      <c r="DYH1465" s="749"/>
      <c r="DYI1465" s="749"/>
      <c r="DYJ1465" s="749"/>
      <c r="DYK1465" s="749"/>
      <c r="DYL1465" s="749"/>
      <c r="DYM1465" s="749"/>
      <c r="DYN1465" s="749"/>
      <c r="DYO1465" s="749"/>
      <c r="DYP1465" s="749"/>
      <c r="DYQ1465" s="749"/>
      <c r="DYR1465" s="749"/>
      <c r="DYS1465" s="749"/>
      <c r="DYT1465" s="749"/>
      <c r="DYU1465" s="749"/>
      <c r="DYV1465" s="749"/>
      <c r="DYW1465" s="749"/>
      <c r="DYX1465" s="749"/>
      <c r="DYY1465" s="749"/>
      <c r="DYZ1465" s="749"/>
      <c r="DZA1465" s="749"/>
      <c r="DZB1465" s="749"/>
      <c r="DZC1465" s="749"/>
      <c r="DZD1465" s="749"/>
      <c r="DZE1465" s="749"/>
      <c r="DZF1465" s="749"/>
      <c r="DZG1465" s="749"/>
      <c r="DZH1465" s="749"/>
      <c r="DZI1465" s="749"/>
      <c r="DZJ1465" s="749"/>
      <c r="DZK1465" s="749"/>
      <c r="DZL1465" s="749"/>
      <c r="DZM1465" s="749"/>
      <c r="DZN1465" s="749"/>
      <c r="DZO1465" s="749"/>
      <c r="DZP1465" s="749"/>
      <c r="DZQ1465" s="749"/>
      <c r="DZR1465" s="749"/>
      <c r="DZS1465" s="749"/>
      <c r="DZT1465" s="749"/>
      <c r="DZU1465" s="749"/>
      <c r="DZV1465" s="749"/>
      <c r="DZW1465" s="749"/>
      <c r="DZX1465" s="749"/>
      <c r="DZY1465" s="749"/>
      <c r="DZZ1465" s="749"/>
      <c r="EAA1465" s="749"/>
      <c r="EAB1465" s="749"/>
      <c r="EAC1465" s="749"/>
      <c r="EAD1465" s="749"/>
      <c r="EAE1465" s="749"/>
      <c r="EAF1465" s="749"/>
      <c r="EAG1465" s="749"/>
      <c r="EAH1465" s="749"/>
      <c r="EAI1465" s="749"/>
      <c r="EAJ1465" s="749"/>
      <c r="EAK1465" s="749"/>
      <c r="EAL1465" s="749"/>
      <c r="EAM1465" s="749"/>
      <c r="EAN1465" s="749"/>
      <c r="EAO1465" s="749"/>
      <c r="EAP1465" s="749"/>
      <c r="EAQ1465" s="749"/>
      <c r="EAR1465" s="749"/>
      <c r="EAS1465" s="749"/>
      <c r="EAT1465" s="749"/>
      <c r="EAU1465" s="749"/>
      <c r="EAV1465" s="749"/>
      <c r="EAW1465" s="749"/>
      <c r="EAX1465" s="749"/>
      <c r="EAY1465" s="749"/>
      <c r="EAZ1465" s="749"/>
      <c r="EBA1465" s="749"/>
      <c r="EBB1465" s="749"/>
      <c r="EBC1465" s="749"/>
      <c r="EBD1465" s="749"/>
      <c r="EBE1465" s="749"/>
      <c r="EBF1465" s="749"/>
      <c r="EBG1465" s="749"/>
      <c r="EBH1465" s="749"/>
      <c r="EBI1465" s="749"/>
      <c r="EBJ1465" s="749"/>
      <c r="EBK1465" s="749"/>
      <c r="EBL1465" s="749"/>
      <c r="EBM1465" s="749"/>
      <c r="EBN1465" s="749"/>
      <c r="EBO1465" s="749"/>
      <c r="EBP1465" s="749"/>
      <c r="EBQ1465" s="749"/>
      <c r="EBR1465" s="749"/>
      <c r="EBS1465" s="749"/>
      <c r="EBT1465" s="749"/>
      <c r="EBU1465" s="749"/>
      <c r="EBV1465" s="749"/>
      <c r="EBW1465" s="749"/>
      <c r="EBX1465" s="749"/>
      <c r="EBY1465" s="749"/>
      <c r="EBZ1465" s="749"/>
      <c r="ECA1465" s="749"/>
      <c r="ECB1465" s="749"/>
      <c r="ECC1465" s="749"/>
      <c r="ECD1465" s="749"/>
      <c r="ECE1465" s="749"/>
      <c r="ECF1465" s="749"/>
      <c r="ECG1465" s="749"/>
      <c r="ECH1465" s="749"/>
      <c r="ECI1465" s="749"/>
      <c r="ECJ1465" s="749"/>
      <c r="ECK1465" s="749"/>
      <c r="ECL1465" s="749"/>
      <c r="ECM1465" s="749"/>
      <c r="ECN1465" s="749"/>
      <c r="ECO1465" s="749"/>
      <c r="ECP1465" s="749"/>
      <c r="ECQ1465" s="749"/>
      <c r="ECR1465" s="749"/>
      <c r="ECS1465" s="749"/>
      <c r="ECT1465" s="749"/>
      <c r="ECU1465" s="749"/>
      <c r="ECV1465" s="749"/>
      <c r="ECW1465" s="749"/>
      <c r="ECX1465" s="749"/>
      <c r="ECY1465" s="749"/>
      <c r="ECZ1465" s="749"/>
      <c r="EDA1465" s="749"/>
      <c r="EDB1465" s="749"/>
      <c r="EDC1465" s="749"/>
      <c r="EDD1465" s="749"/>
      <c r="EDE1465" s="749"/>
      <c r="EDF1465" s="749"/>
      <c r="EDG1465" s="749"/>
      <c r="EDH1465" s="749"/>
      <c r="EDI1465" s="749"/>
      <c r="EDJ1465" s="749"/>
      <c r="EDK1465" s="749"/>
      <c r="EDL1465" s="749"/>
      <c r="EDM1465" s="749"/>
      <c r="EDN1465" s="749"/>
      <c r="EDO1465" s="749"/>
      <c r="EDP1465" s="749"/>
      <c r="EDQ1465" s="749"/>
      <c r="EDR1465" s="749"/>
      <c r="EDS1465" s="749"/>
      <c r="EDT1465" s="749"/>
      <c r="EDU1465" s="749"/>
      <c r="EDV1465" s="749"/>
      <c r="EDW1465" s="749"/>
      <c r="EDX1465" s="749"/>
      <c r="EDY1465" s="749"/>
      <c r="EDZ1465" s="749"/>
      <c r="EEA1465" s="749"/>
      <c r="EEB1465" s="749"/>
      <c r="EEC1465" s="749"/>
      <c r="EED1465" s="749"/>
      <c r="EEE1465" s="749"/>
      <c r="EEF1465" s="749"/>
      <c r="EEG1465" s="749"/>
      <c r="EEH1465" s="749"/>
      <c r="EEI1465" s="749"/>
      <c r="EEJ1465" s="749"/>
      <c r="EEK1465" s="749"/>
      <c r="EEL1465" s="749"/>
      <c r="EEM1465" s="749"/>
      <c r="EEN1465" s="749"/>
      <c r="EEO1465" s="749"/>
      <c r="EEP1465" s="749"/>
      <c r="EEQ1465" s="749"/>
      <c r="EER1465" s="749"/>
      <c r="EES1465" s="749"/>
      <c r="EET1465" s="749"/>
      <c r="EEU1465" s="749"/>
      <c r="EEV1465" s="749"/>
      <c r="EEW1465" s="749"/>
      <c r="EEX1465" s="749"/>
      <c r="EEY1465" s="749"/>
      <c r="EEZ1465" s="749"/>
      <c r="EFA1465" s="749"/>
      <c r="EFB1465" s="749"/>
      <c r="EFC1465" s="749"/>
      <c r="EFD1465" s="749"/>
      <c r="EFE1465" s="749"/>
      <c r="EFF1465" s="749"/>
      <c r="EFG1465" s="749"/>
      <c r="EFH1465" s="749"/>
      <c r="EFI1465" s="749"/>
      <c r="EFJ1465" s="749"/>
      <c r="EFK1465" s="749"/>
      <c r="EFL1465" s="749"/>
      <c r="EFM1465" s="749"/>
      <c r="EFN1465" s="749"/>
      <c r="EFO1465" s="749"/>
      <c r="EFP1465" s="749"/>
      <c r="EFQ1465" s="749"/>
      <c r="EFR1465" s="749"/>
      <c r="EFS1465" s="749"/>
      <c r="EFT1465" s="749"/>
      <c r="EFU1465" s="749"/>
      <c r="EFV1465" s="749"/>
      <c r="EFW1465" s="749"/>
      <c r="EFX1465" s="749"/>
      <c r="EFY1465" s="749"/>
      <c r="EFZ1465" s="749"/>
      <c r="EGA1465" s="749"/>
      <c r="EGB1465" s="749"/>
      <c r="EGC1465" s="749"/>
      <c r="EGD1465" s="749"/>
      <c r="EGE1465" s="749"/>
      <c r="EGF1465" s="749"/>
      <c r="EGG1465" s="749"/>
      <c r="EGH1465" s="749"/>
      <c r="EGI1465" s="749"/>
      <c r="EGJ1465" s="749"/>
      <c r="EGK1465" s="749"/>
      <c r="EGL1465" s="749"/>
      <c r="EGM1465" s="749"/>
      <c r="EGN1465" s="749"/>
      <c r="EGO1465" s="749"/>
      <c r="EGP1465" s="749"/>
      <c r="EGQ1465" s="749"/>
      <c r="EGR1465" s="749"/>
      <c r="EGS1465" s="749"/>
      <c r="EGT1465" s="749"/>
      <c r="EGU1465" s="749"/>
      <c r="EGV1465" s="749"/>
      <c r="EGW1465" s="749"/>
      <c r="EGX1465" s="749"/>
      <c r="EGY1465" s="749"/>
      <c r="EGZ1465" s="749"/>
      <c r="EHA1465" s="749"/>
      <c r="EHB1465" s="749"/>
      <c r="EHC1465" s="749"/>
      <c r="EHD1465" s="749"/>
      <c r="EHE1465" s="749"/>
      <c r="EHF1465" s="749"/>
      <c r="EHG1465" s="749"/>
      <c r="EHH1465" s="749"/>
      <c r="EHI1465" s="749"/>
      <c r="EHJ1465" s="749"/>
      <c r="EHK1465" s="749"/>
      <c r="EHL1465" s="749"/>
      <c r="EHM1465" s="749"/>
      <c r="EHN1465" s="749"/>
      <c r="EHO1465" s="749"/>
      <c r="EHP1465" s="749"/>
      <c r="EHQ1465" s="749"/>
      <c r="EHR1465" s="749"/>
      <c r="EHS1465" s="749"/>
      <c r="EHT1465" s="749"/>
      <c r="EHU1465" s="749"/>
      <c r="EHV1465" s="749"/>
      <c r="EHW1465" s="749"/>
      <c r="EHX1465" s="749"/>
      <c r="EHY1465" s="749"/>
      <c r="EHZ1465" s="749"/>
      <c r="EIA1465" s="749"/>
      <c r="EIB1465" s="749"/>
      <c r="EIC1465" s="749"/>
      <c r="EID1465" s="749"/>
      <c r="EIE1465" s="749"/>
      <c r="EIF1465" s="749"/>
      <c r="EIG1465" s="749"/>
      <c r="EIH1465" s="749"/>
      <c r="EII1465" s="749"/>
      <c r="EIJ1465" s="749"/>
      <c r="EIK1465" s="749"/>
      <c r="EIL1465" s="749"/>
      <c r="EIM1465" s="749"/>
      <c r="EIN1465" s="749"/>
      <c r="EIO1465" s="749"/>
      <c r="EIP1465" s="749"/>
      <c r="EIQ1465" s="749"/>
      <c r="EIR1465" s="749"/>
      <c r="EIS1465" s="749"/>
      <c r="EIT1465" s="749"/>
      <c r="EIU1465" s="749"/>
      <c r="EIV1465" s="749"/>
      <c r="EIW1465" s="749"/>
      <c r="EIX1465" s="749"/>
      <c r="EIY1465" s="749"/>
      <c r="EIZ1465" s="749"/>
      <c r="EJA1465" s="749"/>
      <c r="EJB1465" s="749"/>
      <c r="EJC1465" s="749"/>
      <c r="EJD1465" s="749"/>
      <c r="EJE1465" s="749"/>
      <c r="EJF1465" s="749"/>
      <c r="EJG1465" s="749"/>
      <c r="EJH1465" s="749"/>
      <c r="EJI1465" s="749"/>
      <c r="EJJ1465" s="749"/>
      <c r="EJK1465" s="749"/>
      <c r="EJL1465" s="749"/>
      <c r="EJM1465" s="749"/>
      <c r="EJN1465" s="749"/>
      <c r="EJO1465" s="749"/>
      <c r="EJP1465" s="749"/>
      <c r="EJQ1465" s="749"/>
      <c r="EJR1465" s="749"/>
      <c r="EJS1465" s="749"/>
      <c r="EJT1465" s="749"/>
      <c r="EJU1465" s="749"/>
      <c r="EJV1465" s="749"/>
      <c r="EJW1465" s="749"/>
      <c r="EJX1465" s="749"/>
      <c r="EJY1465" s="749"/>
      <c r="EJZ1465" s="749"/>
      <c r="EKA1465" s="749"/>
      <c r="EKB1465" s="749"/>
      <c r="EKC1465" s="749"/>
      <c r="EKD1465" s="749"/>
      <c r="EKE1465" s="749"/>
      <c r="EKF1465" s="749"/>
      <c r="EKG1465" s="749"/>
      <c r="EKH1465" s="749"/>
      <c r="EKI1465" s="749"/>
      <c r="EKJ1465" s="749"/>
      <c r="EKK1465" s="749"/>
      <c r="EKL1465" s="749"/>
      <c r="EKM1465" s="749"/>
      <c r="EKN1465" s="749"/>
      <c r="EKO1465" s="749"/>
      <c r="EKP1465" s="749"/>
      <c r="EKQ1465" s="749"/>
      <c r="EKR1465" s="749"/>
      <c r="EKS1465" s="749"/>
      <c r="EKT1465" s="749"/>
      <c r="EKU1465" s="749"/>
      <c r="EKV1465" s="749"/>
      <c r="EKW1465" s="749"/>
      <c r="EKX1465" s="749"/>
      <c r="EKY1465" s="749"/>
      <c r="EKZ1465" s="749"/>
      <c r="ELA1465" s="749"/>
      <c r="ELB1465" s="749"/>
      <c r="ELC1465" s="749"/>
      <c r="ELD1465" s="749"/>
      <c r="ELE1465" s="749"/>
      <c r="ELF1465" s="749"/>
      <c r="ELG1465" s="749"/>
      <c r="ELH1465" s="749"/>
      <c r="ELI1465" s="749"/>
      <c r="ELJ1465" s="749"/>
      <c r="ELK1465" s="749"/>
      <c r="ELL1465" s="749"/>
      <c r="ELM1465" s="749"/>
      <c r="ELN1465" s="749"/>
      <c r="ELO1465" s="749"/>
      <c r="ELP1465" s="749"/>
      <c r="ELQ1465" s="749"/>
      <c r="ELR1465" s="749"/>
      <c r="ELS1465" s="749"/>
      <c r="ELT1465" s="749"/>
      <c r="ELU1465" s="749"/>
      <c r="ELV1465" s="749"/>
      <c r="ELW1465" s="749"/>
      <c r="ELX1465" s="749"/>
      <c r="ELY1465" s="749"/>
      <c r="ELZ1465" s="749"/>
      <c r="EMA1465" s="749"/>
      <c r="EMB1465" s="749"/>
      <c r="EMC1465" s="749"/>
      <c r="EMD1465" s="749"/>
      <c r="EME1465" s="749"/>
      <c r="EMF1465" s="749"/>
      <c r="EMG1465" s="749"/>
      <c r="EMH1465" s="749"/>
      <c r="EMI1465" s="749"/>
      <c r="EMJ1465" s="749"/>
      <c r="EMK1465" s="749"/>
      <c r="EML1465" s="749"/>
      <c r="EMM1465" s="749"/>
      <c r="EMN1465" s="749"/>
      <c r="EMO1465" s="749"/>
      <c r="EMP1465" s="749"/>
      <c r="EMQ1465" s="749"/>
      <c r="EMR1465" s="749"/>
      <c r="EMS1465" s="749"/>
      <c r="EMT1465" s="749"/>
      <c r="EMU1465" s="749"/>
      <c r="EMV1465" s="749"/>
      <c r="EMW1465" s="749"/>
      <c r="EMX1465" s="749"/>
      <c r="EMY1465" s="749"/>
      <c r="EMZ1465" s="749"/>
      <c r="ENA1465" s="749"/>
      <c r="ENB1465" s="749"/>
      <c r="ENC1465" s="749"/>
      <c r="END1465" s="749"/>
      <c r="ENE1465" s="749"/>
      <c r="ENF1465" s="749"/>
      <c r="ENG1465" s="749"/>
      <c r="ENH1465" s="749"/>
      <c r="ENI1465" s="749"/>
      <c r="ENJ1465" s="749"/>
      <c r="ENK1465" s="749"/>
      <c r="ENL1465" s="749"/>
      <c r="ENM1465" s="749"/>
      <c r="ENN1465" s="749"/>
      <c r="ENO1465" s="749"/>
      <c r="ENP1465" s="749"/>
      <c r="ENQ1465" s="749"/>
      <c r="ENR1465" s="749"/>
      <c r="ENS1465" s="749"/>
      <c r="ENT1465" s="749"/>
      <c r="ENU1465" s="749"/>
      <c r="ENV1465" s="749"/>
      <c r="ENW1465" s="749"/>
      <c r="ENX1465" s="749"/>
      <c r="ENY1465" s="749"/>
      <c r="ENZ1465" s="749"/>
      <c r="EOA1465" s="749"/>
      <c r="EOB1465" s="749"/>
      <c r="EOC1465" s="749"/>
      <c r="EOD1465" s="749"/>
      <c r="EOE1465" s="749"/>
      <c r="EOF1465" s="749"/>
      <c r="EOG1465" s="749"/>
      <c r="EOH1465" s="749"/>
      <c r="EOI1465" s="749"/>
      <c r="EOJ1465" s="749"/>
      <c r="EOK1465" s="749"/>
      <c r="EOL1465" s="749"/>
      <c r="EOM1465" s="749"/>
      <c r="EON1465" s="749"/>
      <c r="EOO1465" s="749"/>
      <c r="EOP1465" s="749"/>
      <c r="EOQ1465" s="749"/>
      <c r="EOR1465" s="749"/>
      <c r="EOS1465" s="749"/>
      <c r="EOT1465" s="749"/>
      <c r="EOU1465" s="749"/>
      <c r="EOV1465" s="749"/>
      <c r="EOW1465" s="749"/>
      <c r="EOX1465" s="749"/>
      <c r="EOY1465" s="749"/>
      <c r="EOZ1465" s="749"/>
      <c r="EPA1465" s="749"/>
      <c r="EPB1465" s="749"/>
      <c r="EPC1465" s="749"/>
      <c r="EPD1465" s="749"/>
      <c r="EPE1465" s="749"/>
      <c r="EPF1465" s="749"/>
      <c r="EPG1465" s="749"/>
      <c r="EPH1465" s="749"/>
      <c r="EPI1465" s="749"/>
      <c r="EPJ1465" s="749"/>
      <c r="EPK1465" s="749"/>
      <c r="EPL1465" s="749"/>
      <c r="EPM1465" s="749"/>
      <c r="EPN1465" s="749"/>
      <c r="EPO1465" s="749"/>
      <c r="EPP1465" s="749"/>
      <c r="EPQ1465" s="749"/>
      <c r="EPR1465" s="749"/>
      <c r="EPS1465" s="749"/>
      <c r="EPT1465" s="749"/>
      <c r="EPU1465" s="749"/>
      <c r="EPV1465" s="749"/>
      <c r="EPW1465" s="749"/>
      <c r="EPX1465" s="749"/>
      <c r="EPY1465" s="749"/>
      <c r="EPZ1465" s="749"/>
      <c r="EQA1465" s="749"/>
      <c r="EQB1465" s="749"/>
      <c r="EQC1465" s="749"/>
      <c r="EQD1465" s="749"/>
      <c r="EQE1465" s="749"/>
      <c r="EQF1465" s="749"/>
      <c r="EQG1465" s="749"/>
      <c r="EQH1465" s="749"/>
      <c r="EQI1465" s="749"/>
      <c r="EQJ1465" s="749"/>
      <c r="EQK1465" s="749"/>
      <c r="EQL1465" s="749"/>
      <c r="EQM1465" s="749"/>
      <c r="EQN1465" s="749"/>
      <c r="EQO1465" s="749"/>
      <c r="EQP1465" s="749"/>
      <c r="EQQ1465" s="749"/>
      <c r="EQR1465" s="749"/>
      <c r="EQS1465" s="749"/>
      <c r="EQT1465" s="749"/>
      <c r="EQU1465" s="749"/>
      <c r="EQV1465" s="749"/>
      <c r="EQW1465" s="749"/>
      <c r="EQX1465" s="749"/>
      <c r="EQY1465" s="749"/>
      <c r="EQZ1465" s="749"/>
      <c r="ERA1465" s="749"/>
      <c r="ERB1465" s="749"/>
      <c r="ERC1465" s="749"/>
      <c r="ERD1465" s="749"/>
      <c r="ERE1465" s="749"/>
      <c r="ERF1465" s="749"/>
      <c r="ERG1465" s="749"/>
      <c r="ERH1465" s="749"/>
      <c r="ERI1465" s="749"/>
      <c r="ERJ1465" s="749"/>
      <c r="ERK1465" s="749"/>
      <c r="ERL1465" s="749"/>
      <c r="ERM1465" s="749"/>
      <c r="ERN1465" s="749"/>
      <c r="ERO1465" s="749"/>
      <c r="ERP1465" s="749"/>
      <c r="ERQ1465" s="749"/>
      <c r="ERR1465" s="749"/>
      <c r="ERS1465" s="749"/>
      <c r="ERT1465" s="749"/>
      <c r="ERU1465" s="749"/>
      <c r="ERV1465" s="749"/>
      <c r="ERW1465" s="749"/>
      <c r="ERX1465" s="749"/>
      <c r="ERY1465" s="749"/>
      <c r="ERZ1465" s="749"/>
      <c r="ESA1465" s="749"/>
      <c r="ESB1465" s="749"/>
      <c r="ESC1465" s="749"/>
      <c r="ESD1465" s="749"/>
      <c r="ESE1465" s="749"/>
      <c r="ESF1465" s="749"/>
      <c r="ESG1465" s="749"/>
      <c r="ESH1465" s="749"/>
      <c r="ESI1465" s="749"/>
      <c r="ESJ1465" s="749"/>
      <c r="ESK1465" s="749"/>
      <c r="ESL1465" s="749"/>
      <c r="ESM1465" s="749"/>
      <c r="ESN1465" s="749"/>
      <c r="ESO1465" s="749"/>
      <c r="ESP1465" s="749"/>
      <c r="ESQ1465" s="749"/>
      <c r="ESR1465" s="749"/>
      <c r="ESS1465" s="749"/>
      <c r="EST1465" s="749"/>
      <c r="ESU1465" s="749"/>
      <c r="ESV1465" s="749"/>
      <c r="ESW1465" s="749"/>
      <c r="ESX1465" s="749"/>
      <c r="ESY1465" s="749"/>
      <c r="ESZ1465" s="749"/>
      <c r="ETA1465" s="749"/>
      <c r="ETB1465" s="749"/>
      <c r="ETC1465" s="749"/>
      <c r="ETD1465" s="749"/>
      <c r="ETE1465" s="749"/>
      <c r="ETF1465" s="749"/>
      <c r="ETG1465" s="749"/>
      <c r="ETH1465" s="749"/>
      <c r="ETI1465" s="749"/>
      <c r="ETJ1465" s="749"/>
      <c r="ETK1465" s="749"/>
      <c r="ETL1465" s="749"/>
      <c r="ETM1465" s="749"/>
      <c r="ETN1465" s="749"/>
      <c r="ETO1465" s="749"/>
      <c r="ETP1465" s="749"/>
      <c r="ETQ1465" s="749"/>
      <c r="ETR1465" s="749"/>
      <c r="ETS1465" s="749"/>
      <c r="ETT1465" s="749"/>
      <c r="ETU1465" s="749"/>
      <c r="ETV1465" s="749"/>
      <c r="ETW1465" s="749"/>
      <c r="ETX1465" s="749"/>
      <c r="ETY1465" s="749"/>
      <c r="ETZ1465" s="749"/>
      <c r="EUA1465" s="749"/>
      <c r="EUB1465" s="749"/>
      <c r="EUC1465" s="749"/>
      <c r="EUD1465" s="749"/>
      <c r="EUE1465" s="749"/>
      <c r="EUF1465" s="749"/>
      <c r="EUG1465" s="749"/>
      <c r="EUH1465" s="749"/>
      <c r="EUI1465" s="749"/>
      <c r="EUJ1465" s="749"/>
      <c r="EUK1465" s="749"/>
      <c r="EUL1465" s="749"/>
      <c r="EUM1465" s="749"/>
      <c r="EUN1465" s="749"/>
      <c r="EUO1465" s="749"/>
      <c r="EUP1465" s="749"/>
      <c r="EUQ1465" s="749"/>
      <c r="EUR1465" s="749"/>
      <c r="EUS1465" s="749"/>
      <c r="EUT1465" s="749"/>
      <c r="EUU1465" s="749"/>
      <c r="EUV1465" s="749"/>
      <c r="EUW1465" s="749"/>
      <c r="EUX1465" s="749"/>
      <c r="EUY1465" s="749"/>
      <c r="EUZ1465" s="749"/>
      <c r="EVA1465" s="749"/>
      <c r="EVB1465" s="749"/>
      <c r="EVC1465" s="749"/>
      <c r="EVD1465" s="749"/>
      <c r="EVE1465" s="749"/>
      <c r="EVF1465" s="749"/>
      <c r="EVG1465" s="749"/>
      <c r="EVH1465" s="749"/>
      <c r="EVI1465" s="749"/>
      <c r="EVJ1465" s="749"/>
      <c r="EVK1465" s="749"/>
      <c r="EVL1465" s="749"/>
      <c r="EVM1465" s="749"/>
      <c r="EVN1465" s="749"/>
      <c r="EVO1465" s="749"/>
      <c r="EVP1465" s="749"/>
      <c r="EVQ1465" s="749"/>
      <c r="EVR1465" s="749"/>
      <c r="EVS1465" s="749"/>
      <c r="EVT1465" s="749"/>
      <c r="EVU1465" s="749"/>
      <c r="EVV1465" s="749"/>
      <c r="EVW1465" s="749"/>
      <c r="EVX1465" s="749"/>
      <c r="EVY1465" s="749"/>
      <c r="EVZ1465" s="749"/>
      <c r="EWA1465" s="749"/>
      <c r="EWB1465" s="749"/>
      <c r="EWC1465" s="749"/>
      <c r="EWD1465" s="749"/>
      <c r="EWE1465" s="749"/>
      <c r="EWF1465" s="749"/>
      <c r="EWG1465" s="749"/>
      <c r="EWH1465" s="749"/>
      <c r="EWI1465" s="749"/>
      <c r="EWJ1465" s="749"/>
      <c r="EWK1465" s="749"/>
      <c r="EWL1465" s="749"/>
      <c r="EWM1465" s="749"/>
      <c r="EWN1465" s="749"/>
      <c r="EWO1465" s="749"/>
      <c r="EWP1465" s="749"/>
      <c r="EWQ1465" s="749"/>
      <c r="EWR1465" s="749"/>
      <c r="EWS1465" s="749"/>
      <c r="EWT1465" s="749"/>
      <c r="EWU1465" s="749"/>
      <c r="EWV1465" s="749"/>
      <c r="EWW1465" s="749"/>
      <c r="EWX1465" s="749"/>
      <c r="EWY1465" s="749"/>
      <c r="EWZ1465" s="749"/>
      <c r="EXA1465" s="749"/>
      <c r="EXB1465" s="749"/>
      <c r="EXC1465" s="749"/>
      <c r="EXD1465" s="749"/>
      <c r="EXE1465" s="749"/>
      <c r="EXF1465" s="749"/>
      <c r="EXG1465" s="749"/>
      <c r="EXH1465" s="749"/>
      <c r="EXI1465" s="749"/>
      <c r="EXJ1465" s="749"/>
      <c r="EXK1465" s="749"/>
      <c r="EXL1465" s="749"/>
      <c r="EXM1465" s="749"/>
      <c r="EXN1465" s="749"/>
      <c r="EXO1465" s="749"/>
      <c r="EXP1465" s="749"/>
      <c r="EXQ1465" s="749"/>
      <c r="EXR1465" s="749"/>
      <c r="EXS1465" s="749"/>
      <c r="EXT1465" s="749"/>
      <c r="EXU1465" s="749"/>
      <c r="EXV1465" s="749"/>
      <c r="EXW1465" s="749"/>
      <c r="EXX1465" s="749"/>
      <c r="EXY1465" s="749"/>
      <c r="EXZ1465" s="749"/>
      <c r="EYA1465" s="749"/>
      <c r="EYB1465" s="749"/>
      <c r="EYC1465" s="749"/>
      <c r="EYD1465" s="749"/>
      <c r="EYE1465" s="749"/>
      <c r="EYF1465" s="749"/>
      <c r="EYG1465" s="749"/>
      <c r="EYH1465" s="749"/>
      <c r="EYI1465" s="749"/>
      <c r="EYJ1465" s="749"/>
      <c r="EYK1465" s="749"/>
      <c r="EYL1465" s="749"/>
      <c r="EYM1465" s="749"/>
      <c r="EYN1465" s="749"/>
      <c r="EYO1465" s="749"/>
      <c r="EYP1465" s="749"/>
      <c r="EYQ1465" s="749"/>
      <c r="EYR1465" s="749"/>
      <c r="EYS1465" s="749"/>
      <c r="EYT1465" s="749"/>
      <c r="EYU1465" s="749"/>
      <c r="EYV1465" s="749"/>
      <c r="EYW1465" s="749"/>
      <c r="EYX1465" s="749"/>
      <c r="EYY1465" s="749"/>
      <c r="EYZ1465" s="749"/>
      <c r="EZA1465" s="749"/>
      <c r="EZB1465" s="749"/>
      <c r="EZC1465" s="749"/>
      <c r="EZD1465" s="749"/>
      <c r="EZE1465" s="749"/>
      <c r="EZF1465" s="749"/>
      <c r="EZG1465" s="749"/>
      <c r="EZH1465" s="749"/>
      <c r="EZI1465" s="749"/>
      <c r="EZJ1465" s="749"/>
      <c r="EZK1465" s="749"/>
      <c r="EZL1465" s="749"/>
      <c r="EZM1465" s="749"/>
      <c r="EZN1465" s="749"/>
      <c r="EZO1465" s="749"/>
      <c r="EZP1465" s="749"/>
      <c r="EZQ1465" s="749"/>
      <c r="EZR1465" s="749"/>
      <c r="EZS1465" s="749"/>
      <c r="EZT1465" s="749"/>
      <c r="EZU1465" s="749"/>
      <c r="EZV1465" s="749"/>
      <c r="EZW1465" s="749"/>
      <c r="EZX1465" s="749"/>
      <c r="EZY1465" s="749"/>
      <c r="EZZ1465" s="749"/>
      <c r="FAA1465" s="749"/>
      <c r="FAB1465" s="749"/>
      <c r="FAC1465" s="749"/>
      <c r="FAD1465" s="749"/>
      <c r="FAE1465" s="749"/>
      <c r="FAF1465" s="749"/>
      <c r="FAG1465" s="749"/>
      <c r="FAH1465" s="749"/>
      <c r="FAI1465" s="749"/>
      <c r="FAJ1465" s="749"/>
      <c r="FAK1465" s="749"/>
      <c r="FAL1465" s="749"/>
      <c r="FAM1465" s="749"/>
      <c r="FAN1465" s="749"/>
      <c r="FAO1465" s="749"/>
      <c r="FAP1465" s="749"/>
      <c r="FAQ1465" s="749"/>
      <c r="FAR1465" s="749"/>
      <c r="FAS1465" s="749"/>
      <c r="FAT1465" s="749"/>
      <c r="FAU1465" s="749"/>
      <c r="FAV1465" s="749"/>
      <c r="FAW1465" s="749"/>
      <c r="FAX1465" s="749"/>
      <c r="FAY1465" s="749"/>
      <c r="FAZ1465" s="749"/>
      <c r="FBA1465" s="749"/>
      <c r="FBB1465" s="749"/>
      <c r="FBC1465" s="749"/>
      <c r="FBD1465" s="749"/>
      <c r="FBE1465" s="749"/>
      <c r="FBF1465" s="749"/>
      <c r="FBG1465" s="749"/>
      <c r="FBH1465" s="749"/>
      <c r="FBI1465" s="749"/>
      <c r="FBJ1465" s="749"/>
      <c r="FBK1465" s="749"/>
      <c r="FBL1465" s="749"/>
      <c r="FBM1465" s="749"/>
      <c r="FBN1465" s="749"/>
      <c r="FBO1465" s="749"/>
      <c r="FBP1465" s="749"/>
      <c r="FBQ1465" s="749"/>
      <c r="FBR1465" s="749"/>
      <c r="FBS1465" s="749"/>
      <c r="FBT1465" s="749"/>
      <c r="FBU1465" s="749"/>
      <c r="FBV1465" s="749"/>
      <c r="FBW1465" s="749"/>
      <c r="FBX1465" s="749"/>
      <c r="FBY1465" s="749"/>
      <c r="FBZ1465" s="749"/>
      <c r="FCA1465" s="749"/>
      <c r="FCB1465" s="749"/>
      <c r="FCC1465" s="749"/>
      <c r="FCD1465" s="749"/>
      <c r="FCE1465" s="749"/>
      <c r="FCF1465" s="749"/>
      <c r="FCG1465" s="749"/>
      <c r="FCH1465" s="749"/>
      <c r="FCI1465" s="749"/>
      <c r="FCJ1465" s="749"/>
      <c r="FCK1465" s="749"/>
      <c r="FCL1465" s="749"/>
      <c r="FCM1465" s="749"/>
      <c r="FCN1465" s="749"/>
      <c r="FCO1465" s="749"/>
      <c r="FCP1465" s="749"/>
      <c r="FCQ1465" s="749"/>
      <c r="FCR1465" s="749"/>
      <c r="FCS1465" s="749"/>
      <c r="FCT1465" s="749"/>
      <c r="FCU1465" s="749"/>
      <c r="FCV1465" s="749"/>
      <c r="FCW1465" s="749"/>
      <c r="FCX1465" s="749"/>
      <c r="FCY1465" s="749"/>
      <c r="FCZ1465" s="749"/>
      <c r="FDA1465" s="749"/>
      <c r="FDB1465" s="749"/>
      <c r="FDC1465" s="749"/>
      <c r="FDD1465" s="749"/>
      <c r="FDE1465" s="749"/>
      <c r="FDF1465" s="749"/>
      <c r="FDG1465" s="749"/>
      <c r="FDH1465" s="749"/>
      <c r="FDI1465" s="749"/>
      <c r="FDJ1465" s="749"/>
      <c r="FDK1465" s="749"/>
      <c r="FDL1465" s="749"/>
      <c r="FDM1465" s="749"/>
      <c r="FDN1465" s="749"/>
      <c r="FDO1465" s="749"/>
      <c r="FDP1465" s="749"/>
      <c r="FDQ1465" s="749"/>
      <c r="FDR1465" s="749"/>
      <c r="FDS1465" s="749"/>
      <c r="FDT1465" s="749"/>
      <c r="FDU1465" s="749"/>
      <c r="FDV1465" s="749"/>
      <c r="FDW1465" s="749"/>
      <c r="FDX1465" s="749"/>
      <c r="FDY1465" s="749"/>
      <c r="FDZ1465" s="749"/>
      <c r="FEA1465" s="749"/>
      <c r="FEB1465" s="749"/>
      <c r="FEC1465" s="749"/>
      <c r="FED1465" s="749"/>
      <c r="FEE1465" s="749"/>
      <c r="FEF1465" s="749"/>
      <c r="FEG1465" s="749"/>
      <c r="FEH1465" s="749"/>
      <c r="FEI1465" s="749"/>
      <c r="FEJ1465" s="749"/>
      <c r="FEK1465" s="749"/>
      <c r="FEL1465" s="749"/>
      <c r="FEM1465" s="749"/>
      <c r="FEN1465" s="749"/>
      <c r="FEO1465" s="749"/>
      <c r="FEP1465" s="749"/>
      <c r="FEQ1465" s="749"/>
      <c r="FER1465" s="749"/>
      <c r="FES1465" s="749"/>
      <c r="FET1465" s="749"/>
      <c r="FEU1465" s="749"/>
      <c r="FEV1465" s="749"/>
      <c r="FEW1465" s="749"/>
      <c r="FEX1465" s="749"/>
      <c r="FEY1465" s="749"/>
      <c r="FEZ1465" s="749"/>
      <c r="FFA1465" s="749"/>
      <c r="FFB1465" s="749"/>
      <c r="FFC1465" s="749"/>
      <c r="FFD1465" s="749"/>
      <c r="FFE1465" s="749"/>
      <c r="FFF1465" s="749"/>
      <c r="FFG1465" s="749"/>
      <c r="FFH1465" s="749"/>
      <c r="FFI1465" s="749"/>
      <c r="FFJ1465" s="749"/>
      <c r="FFK1465" s="749"/>
      <c r="FFL1465" s="749"/>
      <c r="FFM1465" s="749"/>
      <c r="FFN1465" s="749"/>
      <c r="FFO1465" s="749"/>
      <c r="FFP1465" s="749"/>
      <c r="FFQ1465" s="749"/>
      <c r="FFR1465" s="749"/>
      <c r="FFS1465" s="749"/>
      <c r="FFT1465" s="749"/>
      <c r="FFU1465" s="749"/>
      <c r="FFV1465" s="749"/>
      <c r="FFW1465" s="749"/>
      <c r="FFX1465" s="749"/>
      <c r="FFY1465" s="749"/>
      <c r="FFZ1465" s="749"/>
      <c r="FGA1465" s="749"/>
      <c r="FGB1465" s="749"/>
      <c r="FGC1465" s="749"/>
      <c r="FGD1465" s="749"/>
      <c r="FGE1465" s="749"/>
      <c r="FGF1465" s="749"/>
      <c r="FGG1465" s="749"/>
      <c r="FGH1465" s="749"/>
      <c r="FGI1465" s="749"/>
      <c r="FGJ1465" s="749"/>
      <c r="FGK1465" s="749"/>
      <c r="FGL1465" s="749"/>
      <c r="FGM1465" s="749"/>
      <c r="FGN1465" s="749"/>
      <c r="FGO1465" s="749"/>
      <c r="FGP1465" s="749"/>
      <c r="FGQ1465" s="749"/>
      <c r="FGR1465" s="749"/>
      <c r="FGS1465" s="749"/>
      <c r="FGT1465" s="749"/>
      <c r="FGU1465" s="749"/>
      <c r="FGV1465" s="749"/>
      <c r="FGW1465" s="749"/>
      <c r="FGX1465" s="749"/>
      <c r="FGY1465" s="749"/>
      <c r="FGZ1465" s="749"/>
      <c r="FHA1465" s="749"/>
      <c r="FHB1465" s="749"/>
      <c r="FHC1465" s="749"/>
      <c r="FHD1465" s="749"/>
      <c r="FHE1465" s="749"/>
      <c r="FHF1465" s="749"/>
      <c r="FHG1465" s="749"/>
      <c r="FHH1465" s="749"/>
      <c r="FHI1465" s="749"/>
      <c r="FHJ1465" s="749"/>
      <c r="FHK1465" s="749"/>
      <c r="FHL1465" s="749"/>
      <c r="FHM1465" s="749"/>
      <c r="FHN1465" s="749"/>
      <c r="FHO1465" s="749"/>
      <c r="FHP1465" s="749"/>
      <c r="FHQ1465" s="749"/>
      <c r="FHR1465" s="749"/>
      <c r="FHS1465" s="749"/>
      <c r="FHT1465" s="749"/>
      <c r="FHU1465" s="749"/>
      <c r="FHV1465" s="749"/>
      <c r="FHW1465" s="749"/>
      <c r="FHX1465" s="749"/>
      <c r="FHY1465" s="749"/>
      <c r="FHZ1465" s="749"/>
      <c r="FIA1465" s="749"/>
      <c r="FIB1465" s="749"/>
      <c r="FIC1465" s="749"/>
      <c r="FID1465" s="749"/>
      <c r="FIE1465" s="749"/>
      <c r="FIF1465" s="749"/>
      <c r="FIG1465" s="749"/>
      <c r="FIH1465" s="749"/>
      <c r="FII1465" s="749"/>
      <c r="FIJ1465" s="749"/>
      <c r="FIK1465" s="749"/>
      <c r="FIL1465" s="749"/>
      <c r="FIM1465" s="749"/>
      <c r="FIN1465" s="749"/>
      <c r="FIO1465" s="749"/>
      <c r="FIP1465" s="749"/>
      <c r="FIQ1465" s="749"/>
      <c r="FIR1465" s="749"/>
      <c r="FIS1465" s="749"/>
      <c r="FIT1465" s="749"/>
      <c r="FIU1465" s="749"/>
      <c r="FIV1465" s="749"/>
      <c r="FIW1465" s="749"/>
      <c r="FIX1465" s="749"/>
      <c r="FIY1465" s="749"/>
      <c r="FIZ1465" s="749"/>
      <c r="FJA1465" s="749"/>
      <c r="FJB1465" s="749"/>
      <c r="FJC1465" s="749"/>
      <c r="FJD1465" s="749"/>
      <c r="FJE1465" s="749"/>
      <c r="FJF1465" s="749"/>
      <c r="FJG1465" s="749"/>
      <c r="FJH1465" s="749"/>
      <c r="FJI1465" s="749"/>
      <c r="FJJ1465" s="749"/>
      <c r="FJK1465" s="749"/>
      <c r="FJL1465" s="749"/>
      <c r="FJM1465" s="749"/>
      <c r="FJN1465" s="749"/>
      <c r="FJO1465" s="749"/>
      <c r="FJP1465" s="749"/>
      <c r="FJQ1465" s="749"/>
      <c r="FJR1465" s="749"/>
      <c r="FJS1465" s="749"/>
      <c r="FJT1465" s="749"/>
      <c r="FJU1465" s="749"/>
      <c r="FJV1465" s="749"/>
      <c r="FJW1465" s="749"/>
      <c r="FJX1465" s="749"/>
      <c r="FJY1465" s="749"/>
      <c r="FJZ1465" s="749"/>
      <c r="FKA1465" s="749"/>
      <c r="FKB1465" s="749"/>
      <c r="FKC1465" s="749"/>
      <c r="FKD1465" s="749"/>
      <c r="FKE1465" s="749"/>
      <c r="FKF1465" s="749"/>
      <c r="FKG1465" s="749"/>
      <c r="FKH1465" s="749"/>
      <c r="FKI1465" s="749"/>
      <c r="FKJ1465" s="749"/>
      <c r="FKK1465" s="749"/>
      <c r="FKL1465" s="749"/>
      <c r="FKM1465" s="749"/>
      <c r="FKN1465" s="749"/>
      <c r="FKO1465" s="749"/>
      <c r="FKP1465" s="749"/>
      <c r="FKQ1465" s="749"/>
      <c r="FKR1465" s="749"/>
      <c r="FKS1465" s="749"/>
      <c r="FKT1465" s="749"/>
      <c r="FKU1465" s="749"/>
      <c r="FKV1465" s="749"/>
      <c r="FKW1465" s="749"/>
      <c r="FKX1465" s="749"/>
      <c r="FKY1465" s="749"/>
      <c r="FKZ1465" s="749"/>
      <c r="FLA1465" s="749"/>
      <c r="FLB1465" s="749"/>
      <c r="FLC1465" s="749"/>
      <c r="FLD1465" s="749"/>
      <c r="FLE1465" s="749"/>
      <c r="FLF1465" s="749"/>
      <c r="FLG1465" s="749"/>
      <c r="FLH1465" s="749"/>
      <c r="FLI1465" s="749"/>
      <c r="FLJ1465" s="749"/>
      <c r="FLK1465" s="749"/>
      <c r="FLL1465" s="749"/>
      <c r="FLM1465" s="749"/>
      <c r="FLN1465" s="749"/>
      <c r="FLO1465" s="749"/>
      <c r="FLP1465" s="749"/>
      <c r="FLQ1465" s="749"/>
      <c r="FLR1465" s="749"/>
      <c r="FLS1465" s="749"/>
      <c r="FLT1465" s="749"/>
      <c r="FLU1465" s="749"/>
      <c r="FLV1465" s="749"/>
      <c r="FLW1465" s="749"/>
      <c r="FLX1465" s="749"/>
      <c r="FLY1465" s="749"/>
      <c r="FLZ1465" s="749"/>
      <c r="FMA1465" s="749"/>
      <c r="FMB1465" s="749"/>
      <c r="FMC1465" s="749"/>
      <c r="FMD1465" s="749"/>
      <c r="FME1465" s="749"/>
      <c r="FMF1465" s="749"/>
      <c r="FMG1465" s="749"/>
      <c r="FMH1465" s="749"/>
      <c r="FMI1465" s="749"/>
      <c r="FMJ1465" s="749"/>
      <c r="FMK1465" s="749"/>
      <c r="FML1465" s="749"/>
      <c r="FMM1465" s="749"/>
      <c r="FMN1465" s="749"/>
      <c r="FMO1465" s="749"/>
      <c r="FMP1465" s="749"/>
      <c r="FMQ1465" s="749"/>
      <c r="FMR1465" s="749"/>
      <c r="FMS1465" s="749"/>
      <c r="FMT1465" s="749"/>
      <c r="FMU1465" s="749"/>
      <c r="FMV1465" s="749"/>
      <c r="FMW1465" s="749"/>
      <c r="FMX1465" s="749"/>
      <c r="FMY1465" s="749"/>
      <c r="FMZ1465" s="749"/>
      <c r="FNA1465" s="749"/>
      <c r="FNB1465" s="749"/>
      <c r="FNC1465" s="749"/>
      <c r="FND1465" s="749"/>
      <c r="FNE1465" s="749"/>
      <c r="FNF1465" s="749"/>
      <c r="FNG1465" s="749"/>
      <c r="FNH1465" s="749"/>
      <c r="FNI1465" s="749"/>
      <c r="FNJ1465" s="749"/>
      <c r="FNK1465" s="749"/>
      <c r="FNL1465" s="749"/>
      <c r="FNM1465" s="749"/>
      <c r="FNN1465" s="749"/>
      <c r="FNO1465" s="749"/>
      <c r="FNP1465" s="749"/>
      <c r="FNQ1465" s="749"/>
      <c r="FNR1465" s="749"/>
      <c r="FNS1465" s="749"/>
      <c r="FNT1465" s="749"/>
      <c r="FNU1465" s="749"/>
      <c r="FNV1465" s="749"/>
      <c r="FNW1465" s="749"/>
      <c r="FNX1465" s="749"/>
      <c r="FNY1465" s="749"/>
      <c r="FNZ1465" s="749"/>
      <c r="FOA1465" s="749"/>
      <c r="FOB1465" s="749"/>
      <c r="FOC1465" s="749"/>
      <c r="FOD1465" s="749"/>
      <c r="FOE1465" s="749"/>
      <c r="FOF1465" s="749"/>
      <c r="FOG1465" s="749"/>
      <c r="FOH1465" s="749"/>
      <c r="FOI1465" s="749"/>
      <c r="FOJ1465" s="749"/>
      <c r="FOK1465" s="749"/>
      <c r="FOL1465" s="749"/>
      <c r="FOM1465" s="749"/>
      <c r="FON1465" s="749"/>
      <c r="FOO1465" s="749"/>
      <c r="FOP1465" s="749"/>
      <c r="FOQ1465" s="749"/>
      <c r="FOR1465" s="749"/>
      <c r="FOS1465" s="749"/>
      <c r="FOT1465" s="749"/>
      <c r="FOU1465" s="749"/>
      <c r="FOV1465" s="749"/>
      <c r="FOW1465" s="749"/>
      <c r="FOX1465" s="749"/>
      <c r="FOY1465" s="749"/>
      <c r="FOZ1465" s="749"/>
      <c r="FPA1465" s="749"/>
      <c r="FPB1465" s="749"/>
      <c r="FPC1465" s="749"/>
      <c r="FPD1465" s="749"/>
      <c r="FPE1465" s="749"/>
      <c r="FPF1465" s="749"/>
      <c r="FPG1465" s="749"/>
      <c r="FPH1465" s="749"/>
      <c r="FPI1465" s="749"/>
      <c r="FPJ1465" s="749"/>
      <c r="FPK1465" s="749"/>
      <c r="FPL1465" s="749"/>
      <c r="FPM1465" s="749"/>
      <c r="FPN1465" s="749"/>
      <c r="FPO1465" s="749"/>
      <c r="FPP1465" s="749"/>
      <c r="FPQ1465" s="749"/>
      <c r="FPR1465" s="749"/>
      <c r="FPS1465" s="749"/>
      <c r="FPT1465" s="749"/>
      <c r="FPU1465" s="749"/>
      <c r="FPV1465" s="749"/>
      <c r="FPW1465" s="749"/>
      <c r="FPX1465" s="749"/>
      <c r="FPY1465" s="749"/>
      <c r="FPZ1465" s="749"/>
      <c r="FQA1465" s="749"/>
      <c r="FQB1465" s="749"/>
      <c r="FQC1465" s="749"/>
      <c r="FQD1465" s="749"/>
      <c r="FQE1465" s="749"/>
      <c r="FQF1465" s="749"/>
      <c r="FQG1465" s="749"/>
      <c r="FQH1465" s="749"/>
      <c r="FQI1465" s="749"/>
      <c r="FQJ1465" s="749"/>
      <c r="FQK1465" s="749"/>
      <c r="FQL1465" s="749"/>
      <c r="FQM1465" s="749"/>
      <c r="FQN1465" s="749"/>
      <c r="FQO1465" s="749"/>
      <c r="FQP1465" s="749"/>
      <c r="FQQ1465" s="749"/>
      <c r="FQR1465" s="749"/>
      <c r="FQS1465" s="749"/>
      <c r="FQT1465" s="749"/>
      <c r="FQU1465" s="749"/>
      <c r="FQV1465" s="749"/>
      <c r="FQW1465" s="749"/>
      <c r="FQX1465" s="749"/>
      <c r="FQY1465" s="749"/>
      <c r="FQZ1465" s="749"/>
      <c r="FRA1465" s="749"/>
      <c r="FRB1465" s="749"/>
      <c r="FRC1465" s="749"/>
      <c r="FRD1465" s="749"/>
      <c r="FRE1465" s="749"/>
      <c r="FRF1465" s="749"/>
      <c r="FRG1465" s="749"/>
      <c r="FRH1465" s="749"/>
      <c r="FRI1465" s="749"/>
      <c r="FRJ1465" s="749"/>
      <c r="FRK1465" s="749"/>
      <c r="FRL1465" s="749"/>
      <c r="FRM1465" s="749"/>
      <c r="FRN1465" s="749"/>
      <c r="FRO1465" s="749"/>
      <c r="FRP1465" s="749"/>
      <c r="FRQ1465" s="749"/>
      <c r="FRR1465" s="749"/>
      <c r="FRS1465" s="749"/>
      <c r="FRT1465" s="749"/>
      <c r="FRU1465" s="749"/>
      <c r="FRV1465" s="749"/>
      <c r="FRW1465" s="749"/>
      <c r="FRX1465" s="749"/>
      <c r="FRY1465" s="749"/>
      <c r="FRZ1465" s="749"/>
      <c r="FSA1465" s="749"/>
      <c r="FSB1465" s="749"/>
      <c r="FSC1465" s="749"/>
      <c r="FSD1465" s="749"/>
      <c r="FSE1465" s="749"/>
      <c r="FSF1465" s="749"/>
      <c r="FSG1465" s="749"/>
      <c r="FSH1465" s="749"/>
      <c r="FSI1465" s="749"/>
      <c r="FSJ1465" s="749"/>
      <c r="FSK1465" s="749"/>
      <c r="FSL1465" s="749"/>
      <c r="FSM1465" s="749"/>
      <c r="FSN1465" s="749"/>
      <c r="FSO1465" s="749"/>
      <c r="FSP1465" s="749"/>
      <c r="FSQ1465" s="749"/>
      <c r="FSR1465" s="749"/>
      <c r="FSS1465" s="749"/>
      <c r="FST1465" s="749"/>
      <c r="FSU1465" s="749"/>
      <c r="FSV1465" s="749"/>
      <c r="FSW1465" s="749"/>
      <c r="FSX1465" s="749"/>
      <c r="FSY1465" s="749"/>
      <c r="FSZ1465" s="749"/>
      <c r="FTA1465" s="749"/>
      <c r="FTB1465" s="749"/>
      <c r="FTC1465" s="749"/>
      <c r="FTD1465" s="749"/>
      <c r="FTE1465" s="749"/>
      <c r="FTF1465" s="749"/>
      <c r="FTG1465" s="749"/>
      <c r="FTH1465" s="749"/>
      <c r="FTI1465" s="749"/>
      <c r="FTJ1465" s="749"/>
      <c r="FTK1465" s="749"/>
      <c r="FTL1465" s="749"/>
      <c r="FTM1465" s="749"/>
      <c r="FTN1465" s="749"/>
      <c r="FTO1465" s="749"/>
      <c r="FTP1465" s="749"/>
      <c r="FTQ1465" s="749"/>
      <c r="FTR1465" s="749"/>
      <c r="FTS1465" s="749"/>
      <c r="FTT1465" s="749"/>
      <c r="FTU1465" s="749"/>
      <c r="FTV1465" s="749"/>
      <c r="FTW1465" s="749"/>
      <c r="FTX1465" s="749"/>
      <c r="FTY1465" s="749"/>
      <c r="FTZ1465" s="749"/>
      <c r="FUA1465" s="749"/>
      <c r="FUB1465" s="749"/>
      <c r="FUC1465" s="749"/>
      <c r="FUD1465" s="749"/>
      <c r="FUE1465" s="749"/>
      <c r="FUF1465" s="749"/>
      <c r="FUG1465" s="749"/>
      <c r="FUH1465" s="749"/>
      <c r="FUI1465" s="749"/>
      <c r="FUJ1465" s="749"/>
      <c r="FUK1465" s="749"/>
      <c r="FUL1465" s="749"/>
      <c r="FUM1465" s="749"/>
      <c r="FUN1465" s="749"/>
      <c r="FUO1465" s="749"/>
      <c r="FUP1465" s="749"/>
      <c r="FUQ1465" s="749"/>
      <c r="FUR1465" s="749"/>
      <c r="FUS1465" s="749"/>
      <c r="FUT1465" s="749"/>
      <c r="FUU1465" s="749"/>
      <c r="FUV1465" s="749"/>
      <c r="FUW1465" s="749"/>
      <c r="FUX1465" s="749"/>
      <c r="FUY1465" s="749"/>
      <c r="FUZ1465" s="749"/>
      <c r="FVA1465" s="749"/>
      <c r="FVB1465" s="749"/>
      <c r="FVC1465" s="749"/>
      <c r="FVD1465" s="749"/>
      <c r="FVE1465" s="749"/>
      <c r="FVF1465" s="749"/>
      <c r="FVG1465" s="749"/>
      <c r="FVH1465" s="749"/>
      <c r="FVI1465" s="749"/>
      <c r="FVJ1465" s="749"/>
      <c r="FVK1465" s="749"/>
      <c r="FVL1465" s="749"/>
      <c r="FVM1465" s="749"/>
      <c r="FVN1465" s="749"/>
      <c r="FVO1465" s="749"/>
      <c r="FVP1465" s="749"/>
      <c r="FVQ1465" s="749"/>
      <c r="FVR1465" s="749"/>
      <c r="FVS1465" s="749"/>
      <c r="FVT1465" s="749"/>
      <c r="FVU1465" s="749"/>
      <c r="FVV1465" s="749"/>
      <c r="FVW1465" s="749"/>
      <c r="FVX1465" s="749"/>
      <c r="FVY1465" s="749"/>
      <c r="FVZ1465" s="749"/>
      <c r="FWA1465" s="749"/>
      <c r="FWB1465" s="749"/>
      <c r="FWC1465" s="749"/>
      <c r="FWD1465" s="749"/>
      <c r="FWE1465" s="749"/>
      <c r="FWF1465" s="749"/>
      <c r="FWG1465" s="749"/>
      <c r="FWH1465" s="749"/>
      <c r="FWI1465" s="749"/>
      <c r="FWJ1465" s="749"/>
      <c r="FWK1465" s="749"/>
      <c r="FWL1465" s="749"/>
      <c r="FWM1465" s="749"/>
      <c r="FWN1465" s="749"/>
      <c r="FWO1465" s="749"/>
      <c r="FWP1465" s="749"/>
      <c r="FWQ1465" s="749"/>
      <c r="FWR1465" s="749"/>
      <c r="FWS1465" s="749"/>
      <c r="FWT1465" s="749"/>
      <c r="FWU1465" s="749"/>
      <c r="FWV1465" s="749"/>
      <c r="FWW1465" s="749"/>
      <c r="FWX1465" s="749"/>
      <c r="FWY1465" s="749"/>
      <c r="FWZ1465" s="749"/>
      <c r="FXA1465" s="749"/>
      <c r="FXB1465" s="749"/>
      <c r="FXC1465" s="749"/>
      <c r="FXD1465" s="749"/>
      <c r="FXE1465" s="749"/>
      <c r="FXF1465" s="749"/>
      <c r="FXG1465" s="749"/>
      <c r="FXH1465" s="749"/>
      <c r="FXI1465" s="749"/>
      <c r="FXJ1465" s="749"/>
      <c r="FXK1465" s="749"/>
      <c r="FXL1465" s="749"/>
      <c r="FXM1465" s="749"/>
      <c r="FXN1465" s="749"/>
      <c r="FXO1465" s="749"/>
      <c r="FXP1465" s="749"/>
      <c r="FXQ1465" s="749"/>
      <c r="FXR1465" s="749"/>
      <c r="FXS1465" s="749"/>
      <c r="FXT1465" s="749"/>
      <c r="FXU1465" s="749"/>
      <c r="FXV1465" s="749"/>
      <c r="FXW1465" s="749"/>
      <c r="FXX1465" s="749"/>
      <c r="FXY1465" s="749"/>
      <c r="FXZ1465" s="749"/>
      <c r="FYA1465" s="749"/>
      <c r="FYB1465" s="749"/>
      <c r="FYC1465" s="749"/>
      <c r="FYD1465" s="749"/>
      <c r="FYE1465" s="749"/>
      <c r="FYF1465" s="749"/>
      <c r="FYG1465" s="749"/>
      <c r="FYH1465" s="749"/>
      <c r="FYI1465" s="749"/>
      <c r="FYJ1465" s="749"/>
      <c r="FYK1465" s="749"/>
      <c r="FYL1465" s="749"/>
      <c r="FYM1465" s="749"/>
      <c r="FYN1465" s="749"/>
      <c r="FYO1465" s="749"/>
      <c r="FYP1465" s="749"/>
      <c r="FYQ1465" s="749"/>
      <c r="FYR1465" s="749"/>
      <c r="FYS1465" s="749"/>
      <c r="FYT1465" s="749"/>
      <c r="FYU1465" s="749"/>
      <c r="FYV1465" s="749"/>
      <c r="FYW1465" s="749"/>
      <c r="FYX1465" s="749"/>
      <c r="FYY1465" s="749"/>
      <c r="FYZ1465" s="749"/>
      <c r="FZA1465" s="749"/>
      <c r="FZB1465" s="749"/>
      <c r="FZC1465" s="749"/>
      <c r="FZD1465" s="749"/>
      <c r="FZE1465" s="749"/>
      <c r="FZF1465" s="749"/>
      <c r="FZG1465" s="749"/>
      <c r="FZH1465" s="749"/>
      <c r="FZI1465" s="749"/>
      <c r="FZJ1465" s="749"/>
      <c r="FZK1465" s="749"/>
      <c r="FZL1465" s="749"/>
      <c r="FZM1465" s="749"/>
      <c r="FZN1465" s="749"/>
      <c r="FZO1465" s="749"/>
      <c r="FZP1465" s="749"/>
      <c r="FZQ1465" s="749"/>
      <c r="FZR1465" s="749"/>
      <c r="FZS1465" s="749"/>
      <c r="FZT1465" s="749"/>
      <c r="FZU1465" s="749"/>
      <c r="FZV1465" s="749"/>
      <c r="FZW1465" s="749"/>
      <c r="FZX1465" s="749"/>
      <c r="FZY1465" s="749"/>
      <c r="FZZ1465" s="749"/>
      <c r="GAA1465" s="749"/>
      <c r="GAB1465" s="749"/>
      <c r="GAC1465" s="749"/>
      <c r="GAD1465" s="749"/>
      <c r="GAE1465" s="749"/>
      <c r="GAF1465" s="749"/>
      <c r="GAG1465" s="749"/>
      <c r="GAH1465" s="749"/>
      <c r="GAI1465" s="749"/>
      <c r="GAJ1465" s="749"/>
      <c r="GAK1465" s="749"/>
      <c r="GAL1465" s="749"/>
      <c r="GAM1465" s="749"/>
      <c r="GAN1465" s="749"/>
      <c r="GAO1465" s="749"/>
      <c r="GAP1465" s="749"/>
      <c r="GAQ1465" s="749"/>
      <c r="GAR1465" s="749"/>
      <c r="GAS1465" s="749"/>
      <c r="GAT1465" s="749"/>
      <c r="GAU1465" s="749"/>
      <c r="GAV1465" s="749"/>
      <c r="GAW1465" s="749"/>
      <c r="GAX1465" s="749"/>
      <c r="GAY1465" s="749"/>
      <c r="GAZ1465" s="749"/>
      <c r="GBA1465" s="749"/>
      <c r="GBB1465" s="749"/>
      <c r="GBC1465" s="749"/>
      <c r="GBD1465" s="749"/>
      <c r="GBE1465" s="749"/>
      <c r="GBF1465" s="749"/>
      <c r="GBG1465" s="749"/>
      <c r="GBH1465" s="749"/>
      <c r="GBI1465" s="749"/>
      <c r="GBJ1465" s="749"/>
      <c r="GBK1465" s="749"/>
      <c r="GBL1465" s="749"/>
      <c r="GBM1465" s="749"/>
      <c r="GBN1465" s="749"/>
      <c r="GBO1465" s="749"/>
      <c r="GBP1465" s="749"/>
      <c r="GBQ1465" s="749"/>
      <c r="GBR1465" s="749"/>
      <c r="GBS1465" s="749"/>
      <c r="GBT1465" s="749"/>
      <c r="GBU1465" s="749"/>
      <c r="GBV1465" s="749"/>
      <c r="GBW1465" s="749"/>
      <c r="GBX1465" s="749"/>
      <c r="GBY1465" s="749"/>
      <c r="GBZ1465" s="749"/>
      <c r="GCA1465" s="749"/>
      <c r="GCB1465" s="749"/>
      <c r="GCC1465" s="749"/>
      <c r="GCD1465" s="749"/>
      <c r="GCE1465" s="749"/>
      <c r="GCF1465" s="749"/>
      <c r="GCG1465" s="749"/>
      <c r="GCH1465" s="749"/>
      <c r="GCI1465" s="749"/>
      <c r="GCJ1465" s="749"/>
      <c r="GCK1465" s="749"/>
      <c r="GCL1465" s="749"/>
      <c r="GCM1465" s="749"/>
      <c r="GCN1465" s="749"/>
      <c r="GCO1465" s="749"/>
      <c r="GCP1465" s="749"/>
      <c r="GCQ1465" s="749"/>
      <c r="GCR1465" s="749"/>
      <c r="GCS1465" s="749"/>
      <c r="GCT1465" s="749"/>
      <c r="GCU1465" s="749"/>
      <c r="GCV1465" s="749"/>
      <c r="GCW1465" s="749"/>
      <c r="GCX1465" s="749"/>
      <c r="GCY1465" s="749"/>
      <c r="GCZ1465" s="749"/>
      <c r="GDA1465" s="749"/>
      <c r="GDB1465" s="749"/>
      <c r="GDC1465" s="749"/>
      <c r="GDD1465" s="749"/>
      <c r="GDE1465" s="749"/>
      <c r="GDF1465" s="749"/>
      <c r="GDG1465" s="749"/>
      <c r="GDH1465" s="749"/>
      <c r="GDI1465" s="749"/>
      <c r="GDJ1465" s="749"/>
      <c r="GDK1465" s="749"/>
      <c r="GDL1465" s="749"/>
      <c r="GDM1465" s="749"/>
      <c r="GDN1465" s="749"/>
      <c r="GDO1465" s="749"/>
      <c r="GDP1465" s="749"/>
      <c r="GDQ1465" s="749"/>
      <c r="GDR1465" s="749"/>
      <c r="GDS1465" s="749"/>
      <c r="GDT1465" s="749"/>
      <c r="GDU1465" s="749"/>
      <c r="GDV1465" s="749"/>
      <c r="GDW1465" s="749"/>
      <c r="GDX1465" s="749"/>
      <c r="GDY1465" s="749"/>
      <c r="GDZ1465" s="749"/>
      <c r="GEA1465" s="749"/>
      <c r="GEB1465" s="749"/>
      <c r="GEC1465" s="749"/>
      <c r="GED1465" s="749"/>
      <c r="GEE1465" s="749"/>
      <c r="GEF1465" s="749"/>
      <c r="GEG1465" s="749"/>
      <c r="GEH1465" s="749"/>
      <c r="GEI1465" s="749"/>
      <c r="GEJ1465" s="749"/>
      <c r="GEK1465" s="749"/>
      <c r="GEL1465" s="749"/>
      <c r="GEM1465" s="749"/>
      <c r="GEN1465" s="749"/>
      <c r="GEO1465" s="749"/>
      <c r="GEP1465" s="749"/>
      <c r="GEQ1465" s="749"/>
      <c r="GER1465" s="749"/>
      <c r="GES1465" s="749"/>
      <c r="GET1465" s="749"/>
      <c r="GEU1465" s="749"/>
      <c r="GEV1465" s="749"/>
      <c r="GEW1465" s="749"/>
      <c r="GEX1465" s="749"/>
      <c r="GEY1465" s="749"/>
      <c r="GEZ1465" s="749"/>
      <c r="GFA1465" s="749"/>
      <c r="GFB1465" s="749"/>
      <c r="GFC1465" s="749"/>
      <c r="GFD1465" s="749"/>
      <c r="GFE1465" s="749"/>
      <c r="GFF1465" s="749"/>
      <c r="GFG1465" s="749"/>
      <c r="GFH1465" s="749"/>
      <c r="GFI1465" s="749"/>
      <c r="GFJ1465" s="749"/>
      <c r="GFK1465" s="749"/>
      <c r="GFL1465" s="749"/>
      <c r="GFM1465" s="749"/>
      <c r="GFN1465" s="749"/>
      <c r="GFO1465" s="749"/>
      <c r="GFP1465" s="749"/>
      <c r="GFQ1465" s="749"/>
      <c r="GFR1465" s="749"/>
      <c r="GFS1465" s="749"/>
      <c r="GFT1465" s="749"/>
      <c r="GFU1465" s="749"/>
      <c r="GFV1465" s="749"/>
      <c r="GFW1465" s="749"/>
      <c r="GFX1465" s="749"/>
      <c r="GFY1465" s="749"/>
      <c r="GFZ1465" s="749"/>
      <c r="GGA1465" s="749"/>
      <c r="GGB1465" s="749"/>
      <c r="GGC1465" s="749"/>
      <c r="GGD1465" s="749"/>
      <c r="GGE1465" s="749"/>
      <c r="GGF1465" s="749"/>
      <c r="GGG1465" s="749"/>
      <c r="GGH1465" s="749"/>
      <c r="GGI1465" s="749"/>
      <c r="GGJ1465" s="749"/>
      <c r="GGK1465" s="749"/>
      <c r="GGL1465" s="749"/>
      <c r="GGM1465" s="749"/>
      <c r="GGN1465" s="749"/>
      <c r="GGO1465" s="749"/>
      <c r="GGP1465" s="749"/>
      <c r="GGQ1465" s="749"/>
      <c r="GGR1465" s="749"/>
      <c r="GGS1465" s="749"/>
      <c r="GGT1465" s="749"/>
      <c r="GGU1465" s="749"/>
      <c r="GGV1465" s="749"/>
      <c r="GGW1465" s="749"/>
      <c r="GGX1465" s="749"/>
      <c r="GGY1465" s="749"/>
      <c r="GGZ1465" s="749"/>
      <c r="GHA1465" s="749"/>
      <c r="GHB1465" s="749"/>
      <c r="GHC1465" s="749"/>
      <c r="GHD1465" s="749"/>
      <c r="GHE1465" s="749"/>
      <c r="GHF1465" s="749"/>
      <c r="GHG1465" s="749"/>
      <c r="GHH1465" s="749"/>
      <c r="GHI1465" s="749"/>
      <c r="GHJ1465" s="749"/>
      <c r="GHK1465" s="749"/>
      <c r="GHL1465" s="749"/>
      <c r="GHM1465" s="749"/>
      <c r="GHN1465" s="749"/>
      <c r="GHO1465" s="749"/>
      <c r="GHP1465" s="749"/>
      <c r="GHQ1465" s="749"/>
      <c r="GHR1465" s="749"/>
      <c r="GHS1465" s="749"/>
      <c r="GHT1465" s="749"/>
      <c r="GHU1465" s="749"/>
      <c r="GHV1465" s="749"/>
      <c r="GHW1465" s="749"/>
      <c r="GHX1465" s="749"/>
      <c r="GHY1465" s="749"/>
      <c r="GHZ1465" s="749"/>
      <c r="GIA1465" s="749"/>
      <c r="GIB1465" s="749"/>
      <c r="GIC1465" s="749"/>
      <c r="GID1465" s="749"/>
      <c r="GIE1465" s="749"/>
      <c r="GIF1465" s="749"/>
      <c r="GIG1465" s="749"/>
      <c r="GIH1465" s="749"/>
      <c r="GII1465" s="749"/>
      <c r="GIJ1465" s="749"/>
      <c r="GIK1465" s="749"/>
      <c r="GIL1465" s="749"/>
      <c r="GIM1465" s="749"/>
      <c r="GIN1465" s="749"/>
      <c r="GIO1465" s="749"/>
      <c r="GIP1465" s="749"/>
      <c r="GIQ1465" s="749"/>
      <c r="GIR1465" s="749"/>
      <c r="GIS1465" s="749"/>
      <c r="GIT1465" s="749"/>
      <c r="GIU1465" s="749"/>
      <c r="GIV1465" s="749"/>
      <c r="GIW1465" s="749"/>
      <c r="GIX1465" s="749"/>
      <c r="GIY1465" s="749"/>
      <c r="GIZ1465" s="749"/>
      <c r="GJA1465" s="749"/>
      <c r="GJB1465" s="749"/>
      <c r="GJC1465" s="749"/>
      <c r="GJD1465" s="749"/>
      <c r="GJE1465" s="749"/>
      <c r="GJF1465" s="749"/>
      <c r="GJG1465" s="749"/>
      <c r="GJH1465" s="749"/>
      <c r="GJI1465" s="749"/>
      <c r="GJJ1465" s="749"/>
      <c r="GJK1465" s="749"/>
      <c r="GJL1465" s="749"/>
      <c r="GJM1465" s="749"/>
      <c r="GJN1465" s="749"/>
      <c r="GJO1465" s="749"/>
      <c r="GJP1465" s="749"/>
      <c r="GJQ1465" s="749"/>
      <c r="GJR1465" s="749"/>
      <c r="GJS1465" s="749"/>
      <c r="GJT1465" s="749"/>
      <c r="GJU1465" s="749"/>
      <c r="GJV1465" s="749"/>
      <c r="GJW1465" s="749"/>
      <c r="GJX1465" s="749"/>
      <c r="GJY1465" s="749"/>
      <c r="GJZ1465" s="749"/>
      <c r="GKA1465" s="749"/>
      <c r="GKB1465" s="749"/>
      <c r="GKC1465" s="749"/>
      <c r="GKD1465" s="749"/>
      <c r="GKE1465" s="749"/>
      <c r="GKF1465" s="749"/>
      <c r="GKG1465" s="749"/>
      <c r="GKH1465" s="749"/>
      <c r="GKI1465" s="749"/>
      <c r="GKJ1465" s="749"/>
      <c r="GKK1465" s="749"/>
      <c r="GKL1465" s="749"/>
      <c r="GKM1465" s="749"/>
      <c r="GKN1465" s="749"/>
      <c r="GKO1465" s="749"/>
      <c r="GKP1465" s="749"/>
      <c r="GKQ1465" s="749"/>
      <c r="GKR1465" s="749"/>
      <c r="GKS1465" s="749"/>
      <c r="GKT1465" s="749"/>
      <c r="GKU1465" s="749"/>
      <c r="GKV1465" s="749"/>
      <c r="GKW1465" s="749"/>
      <c r="GKX1465" s="749"/>
      <c r="GKY1465" s="749"/>
      <c r="GKZ1465" s="749"/>
      <c r="GLA1465" s="749"/>
      <c r="GLB1465" s="749"/>
      <c r="GLC1465" s="749"/>
      <c r="GLD1465" s="749"/>
      <c r="GLE1465" s="749"/>
      <c r="GLF1465" s="749"/>
      <c r="GLG1465" s="749"/>
      <c r="GLH1465" s="749"/>
      <c r="GLI1465" s="749"/>
      <c r="GLJ1465" s="749"/>
      <c r="GLK1465" s="749"/>
      <c r="GLL1465" s="749"/>
      <c r="GLM1465" s="749"/>
      <c r="GLN1465" s="749"/>
      <c r="GLO1465" s="749"/>
      <c r="GLP1465" s="749"/>
      <c r="GLQ1465" s="749"/>
      <c r="GLR1465" s="749"/>
      <c r="GLS1465" s="749"/>
      <c r="GLT1465" s="749"/>
      <c r="GLU1465" s="749"/>
      <c r="GLV1465" s="749"/>
      <c r="GLW1465" s="749"/>
      <c r="GLX1465" s="749"/>
      <c r="GLY1465" s="749"/>
      <c r="GLZ1465" s="749"/>
      <c r="GMA1465" s="749"/>
      <c r="GMB1465" s="749"/>
      <c r="GMC1465" s="749"/>
      <c r="GMD1465" s="749"/>
      <c r="GME1465" s="749"/>
      <c r="GMF1465" s="749"/>
      <c r="GMG1465" s="749"/>
      <c r="GMH1465" s="749"/>
      <c r="GMI1465" s="749"/>
      <c r="GMJ1465" s="749"/>
      <c r="GMK1465" s="749"/>
      <c r="GML1465" s="749"/>
      <c r="GMM1465" s="749"/>
      <c r="GMN1465" s="749"/>
      <c r="GMO1465" s="749"/>
      <c r="GMP1465" s="749"/>
      <c r="GMQ1465" s="749"/>
      <c r="GMR1465" s="749"/>
      <c r="GMS1465" s="749"/>
      <c r="GMT1465" s="749"/>
      <c r="GMU1465" s="749"/>
      <c r="GMV1465" s="749"/>
      <c r="GMW1465" s="749"/>
      <c r="GMX1465" s="749"/>
      <c r="GMY1465" s="749"/>
      <c r="GMZ1465" s="749"/>
      <c r="GNA1465" s="749"/>
      <c r="GNB1465" s="749"/>
      <c r="GNC1465" s="749"/>
      <c r="GND1465" s="749"/>
      <c r="GNE1465" s="749"/>
      <c r="GNF1465" s="749"/>
      <c r="GNG1465" s="749"/>
      <c r="GNH1465" s="749"/>
      <c r="GNI1465" s="749"/>
      <c r="GNJ1465" s="749"/>
      <c r="GNK1465" s="749"/>
      <c r="GNL1465" s="749"/>
      <c r="GNM1465" s="749"/>
      <c r="GNN1465" s="749"/>
      <c r="GNO1465" s="749"/>
      <c r="GNP1465" s="749"/>
      <c r="GNQ1465" s="749"/>
      <c r="GNR1465" s="749"/>
      <c r="GNS1465" s="749"/>
      <c r="GNT1465" s="749"/>
      <c r="GNU1465" s="749"/>
      <c r="GNV1465" s="749"/>
      <c r="GNW1465" s="749"/>
      <c r="GNX1465" s="749"/>
      <c r="GNY1465" s="749"/>
      <c r="GNZ1465" s="749"/>
      <c r="GOA1465" s="749"/>
      <c r="GOB1465" s="749"/>
      <c r="GOC1465" s="749"/>
      <c r="GOD1465" s="749"/>
      <c r="GOE1465" s="749"/>
      <c r="GOF1465" s="749"/>
      <c r="GOG1465" s="749"/>
      <c r="GOH1465" s="749"/>
      <c r="GOI1465" s="749"/>
      <c r="GOJ1465" s="749"/>
      <c r="GOK1465" s="749"/>
      <c r="GOL1465" s="749"/>
      <c r="GOM1465" s="749"/>
      <c r="GON1465" s="749"/>
      <c r="GOO1465" s="749"/>
      <c r="GOP1465" s="749"/>
      <c r="GOQ1465" s="749"/>
      <c r="GOR1465" s="749"/>
      <c r="GOS1465" s="749"/>
      <c r="GOT1465" s="749"/>
      <c r="GOU1465" s="749"/>
      <c r="GOV1465" s="749"/>
      <c r="GOW1465" s="749"/>
      <c r="GOX1465" s="749"/>
      <c r="GOY1465" s="749"/>
      <c r="GOZ1465" s="749"/>
      <c r="GPA1465" s="749"/>
      <c r="GPB1465" s="749"/>
      <c r="GPC1465" s="749"/>
      <c r="GPD1465" s="749"/>
      <c r="GPE1465" s="749"/>
      <c r="GPF1465" s="749"/>
      <c r="GPG1465" s="749"/>
      <c r="GPH1465" s="749"/>
      <c r="GPI1465" s="749"/>
      <c r="GPJ1465" s="749"/>
      <c r="GPK1465" s="749"/>
      <c r="GPL1465" s="749"/>
      <c r="GPM1465" s="749"/>
      <c r="GPN1465" s="749"/>
      <c r="GPO1465" s="749"/>
      <c r="GPP1465" s="749"/>
      <c r="GPQ1465" s="749"/>
      <c r="GPR1465" s="749"/>
      <c r="GPS1465" s="749"/>
      <c r="GPT1465" s="749"/>
      <c r="GPU1465" s="749"/>
      <c r="GPV1465" s="749"/>
      <c r="GPW1465" s="749"/>
      <c r="GPX1465" s="749"/>
      <c r="GPY1465" s="749"/>
      <c r="GPZ1465" s="749"/>
      <c r="GQA1465" s="749"/>
      <c r="GQB1465" s="749"/>
      <c r="GQC1465" s="749"/>
      <c r="GQD1465" s="749"/>
      <c r="GQE1465" s="749"/>
      <c r="GQF1465" s="749"/>
      <c r="GQG1465" s="749"/>
      <c r="GQH1465" s="749"/>
      <c r="GQI1465" s="749"/>
      <c r="GQJ1465" s="749"/>
      <c r="GQK1465" s="749"/>
      <c r="GQL1465" s="749"/>
      <c r="GQM1465" s="749"/>
      <c r="GQN1465" s="749"/>
      <c r="GQO1465" s="749"/>
      <c r="GQP1465" s="749"/>
      <c r="GQQ1465" s="749"/>
      <c r="GQR1465" s="749"/>
      <c r="GQS1465" s="749"/>
      <c r="GQT1465" s="749"/>
      <c r="GQU1465" s="749"/>
      <c r="GQV1465" s="749"/>
      <c r="GQW1465" s="749"/>
      <c r="GQX1465" s="749"/>
      <c r="GQY1465" s="749"/>
      <c r="GQZ1465" s="749"/>
      <c r="GRA1465" s="749"/>
      <c r="GRB1465" s="749"/>
      <c r="GRC1465" s="749"/>
      <c r="GRD1465" s="749"/>
      <c r="GRE1465" s="749"/>
      <c r="GRF1465" s="749"/>
      <c r="GRG1465" s="749"/>
      <c r="GRH1465" s="749"/>
      <c r="GRI1465" s="749"/>
      <c r="GRJ1465" s="749"/>
      <c r="GRK1465" s="749"/>
      <c r="GRL1465" s="749"/>
      <c r="GRM1465" s="749"/>
      <c r="GRN1465" s="749"/>
      <c r="GRO1465" s="749"/>
      <c r="GRP1465" s="749"/>
      <c r="GRQ1465" s="749"/>
      <c r="GRR1465" s="749"/>
      <c r="GRS1465" s="749"/>
      <c r="GRT1465" s="749"/>
      <c r="GRU1465" s="749"/>
      <c r="GRV1465" s="749"/>
      <c r="GRW1465" s="749"/>
      <c r="GRX1465" s="749"/>
      <c r="GRY1465" s="749"/>
      <c r="GRZ1465" s="749"/>
      <c r="GSA1465" s="749"/>
      <c r="GSB1465" s="749"/>
      <c r="GSC1465" s="749"/>
      <c r="GSD1465" s="749"/>
      <c r="GSE1465" s="749"/>
      <c r="GSF1465" s="749"/>
      <c r="GSG1465" s="749"/>
      <c r="GSH1465" s="749"/>
      <c r="GSI1465" s="749"/>
      <c r="GSJ1465" s="749"/>
      <c r="GSK1465" s="749"/>
      <c r="GSL1465" s="749"/>
      <c r="GSM1465" s="749"/>
      <c r="GSN1465" s="749"/>
      <c r="GSO1465" s="749"/>
      <c r="GSP1465" s="749"/>
      <c r="GSQ1465" s="749"/>
      <c r="GSR1465" s="749"/>
      <c r="GSS1465" s="749"/>
      <c r="GST1465" s="749"/>
      <c r="GSU1465" s="749"/>
      <c r="GSV1465" s="749"/>
      <c r="GSW1465" s="749"/>
      <c r="GSX1465" s="749"/>
      <c r="GSY1465" s="749"/>
      <c r="GSZ1465" s="749"/>
      <c r="GTA1465" s="749"/>
      <c r="GTB1465" s="749"/>
      <c r="GTC1465" s="749"/>
      <c r="GTD1465" s="749"/>
      <c r="GTE1465" s="749"/>
      <c r="GTF1465" s="749"/>
      <c r="GTG1465" s="749"/>
      <c r="GTH1465" s="749"/>
      <c r="GTI1465" s="749"/>
      <c r="GTJ1465" s="749"/>
      <c r="GTK1465" s="749"/>
      <c r="GTL1465" s="749"/>
      <c r="GTM1465" s="749"/>
      <c r="GTN1465" s="749"/>
      <c r="GTO1465" s="749"/>
      <c r="GTP1465" s="749"/>
      <c r="GTQ1465" s="749"/>
      <c r="GTR1465" s="749"/>
      <c r="GTS1465" s="749"/>
      <c r="GTT1465" s="749"/>
      <c r="GTU1465" s="749"/>
      <c r="GTV1465" s="749"/>
      <c r="GTW1465" s="749"/>
      <c r="GTX1465" s="749"/>
      <c r="GTY1465" s="749"/>
      <c r="GTZ1465" s="749"/>
      <c r="GUA1465" s="749"/>
      <c r="GUB1465" s="749"/>
      <c r="GUC1465" s="749"/>
      <c r="GUD1465" s="749"/>
      <c r="GUE1465" s="749"/>
      <c r="GUF1465" s="749"/>
      <c r="GUG1465" s="749"/>
      <c r="GUH1465" s="749"/>
      <c r="GUI1465" s="749"/>
      <c r="GUJ1465" s="749"/>
      <c r="GUK1465" s="749"/>
      <c r="GUL1465" s="749"/>
      <c r="GUM1465" s="749"/>
      <c r="GUN1465" s="749"/>
      <c r="GUO1465" s="749"/>
      <c r="GUP1465" s="749"/>
      <c r="GUQ1465" s="749"/>
      <c r="GUR1465" s="749"/>
      <c r="GUS1465" s="749"/>
      <c r="GUT1465" s="749"/>
      <c r="GUU1465" s="749"/>
      <c r="GUV1465" s="749"/>
      <c r="GUW1465" s="749"/>
      <c r="GUX1465" s="749"/>
      <c r="GUY1465" s="749"/>
      <c r="GUZ1465" s="749"/>
      <c r="GVA1465" s="749"/>
      <c r="GVB1465" s="749"/>
      <c r="GVC1465" s="749"/>
      <c r="GVD1465" s="749"/>
      <c r="GVE1465" s="749"/>
      <c r="GVF1465" s="749"/>
      <c r="GVG1465" s="749"/>
      <c r="GVH1465" s="749"/>
      <c r="GVI1465" s="749"/>
      <c r="GVJ1465" s="749"/>
      <c r="GVK1465" s="749"/>
      <c r="GVL1465" s="749"/>
      <c r="GVM1465" s="749"/>
      <c r="GVN1465" s="749"/>
      <c r="GVO1465" s="749"/>
      <c r="GVP1465" s="749"/>
      <c r="GVQ1465" s="749"/>
      <c r="GVR1465" s="749"/>
      <c r="GVS1465" s="749"/>
      <c r="GVT1465" s="749"/>
      <c r="GVU1465" s="749"/>
      <c r="GVV1465" s="749"/>
      <c r="GVW1465" s="749"/>
      <c r="GVX1465" s="749"/>
      <c r="GVY1465" s="749"/>
      <c r="GVZ1465" s="749"/>
      <c r="GWA1465" s="749"/>
      <c r="GWB1465" s="749"/>
      <c r="GWC1465" s="749"/>
      <c r="GWD1465" s="749"/>
      <c r="GWE1465" s="749"/>
      <c r="GWF1465" s="749"/>
      <c r="GWG1465" s="749"/>
      <c r="GWH1465" s="749"/>
      <c r="GWI1465" s="749"/>
      <c r="GWJ1465" s="749"/>
      <c r="GWK1465" s="749"/>
      <c r="GWL1465" s="749"/>
      <c r="GWM1465" s="749"/>
      <c r="GWN1465" s="749"/>
      <c r="GWO1465" s="749"/>
      <c r="GWP1465" s="749"/>
      <c r="GWQ1465" s="749"/>
      <c r="GWR1465" s="749"/>
      <c r="GWS1465" s="749"/>
      <c r="GWT1465" s="749"/>
      <c r="GWU1465" s="749"/>
      <c r="GWV1465" s="749"/>
      <c r="GWW1465" s="749"/>
      <c r="GWX1465" s="749"/>
      <c r="GWY1465" s="749"/>
      <c r="GWZ1465" s="749"/>
      <c r="GXA1465" s="749"/>
      <c r="GXB1465" s="749"/>
      <c r="GXC1465" s="749"/>
      <c r="GXD1465" s="749"/>
      <c r="GXE1465" s="749"/>
      <c r="GXF1465" s="749"/>
      <c r="GXG1465" s="749"/>
      <c r="GXH1465" s="749"/>
      <c r="GXI1465" s="749"/>
      <c r="GXJ1465" s="749"/>
      <c r="GXK1465" s="749"/>
      <c r="GXL1465" s="749"/>
      <c r="GXM1465" s="749"/>
      <c r="GXN1465" s="749"/>
      <c r="GXO1465" s="749"/>
      <c r="GXP1465" s="749"/>
      <c r="GXQ1465" s="749"/>
      <c r="GXR1465" s="749"/>
      <c r="GXS1465" s="749"/>
      <c r="GXT1465" s="749"/>
      <c r="GXU1465" s="749"/>
      <c r="GXV1465" s="749"/>
      <c r="GXW1465" s="749"/>
      <c r="GXX1465" s="749"/>
      <c r="GXY1465" s="749"/>
      <c r="GXZ1465" s="749"/>
      <c r="GYA1465" s="749"/>
      <c r="GYB1465" s="749"/>
      <c r="GYC1465" s="749"/>
      <c r="GYD1465" s="749"/>
      <c r="GYE1465" s="749"/>
      <c r="GYF1465" s="749"/>
      <c r="GYG1465" s="749"/>
      <c r="GYH1465" s="749"/>
      <c r="GYI1465" s="749"/>
      <c r="GYJ1465" s="749"/>
      <c r="GYK1465" s="749"/>
      <c r="GYL1465" s="749"/>
      <c r="GYM1465" s="749"/>
      <c r="GYN1465" s="749"/>
      <c r="GYO1465" s="749"/>
      <c r="GYP1465" s="749"/>
      <c r="GYQ1465" s="749"/>
      <c r="GYR1465" s="749"/>
      <c r="GYS1465" s="749"/>
      <c r="GYT1465" s="749"/>
      <c r="GYU1465" s="749"/>
      <c r="GYV1465" s="749"/>
      <c r="GYW1465" s="749"/>
      <c r="GYX1465" s="749"/>
      <c r="GYY1465" s="749"/>
      <c r="GYZ1465" s="749"/>
      <c r="GZA1465" s="749"/>
      <c r="GZB1465" s="749"/>
      <c r="GZC1465" s="749"/>
      <c r="GZD1465" s="749"/>
      <c r="GZE1465" s="749"/>
      <c r="GZF1465" s="749"/>
      <c r="GZG1465" s="749"/>
      <c r="GZH1465" s="749"/>
      <c r="GZI1465" s="749"/>
      <c r="GZJ1465" s="749"/>
      <c r="GZK1465" s="749"/>
      <c r="GZL1465" s="749"/>
      <c r="GZM1465" s="749"/>
      <c r="GZN1465" s="749"/>
      <c r="GZO1465" s="749"/>
      <c r="GZP1465" s="749"/>
      <c r="GZQ1465" s="749"/>
      <c r="GZR1465" s="749"/>
      <c r="GZS1465" s="749"/>
      <c r="GZT1465" s="749"/>
      <c r="GZU1465" s="749"/>
      <c r="GZV1465" s="749"/>
      <c r="GZW1465" s="749"/>
      <c r="GZX1465" s="749"/>
      <c r="GZY1465" s="749"/>
      <c r="GZZ1465" s="749"/>
      <c r="HAA1465" s="749"/>
      <c r="HAB1465" s="749"/>
      <c r="HAC1465" s="749"/>
      <c r="HAD1465" s="749"/>
      <c r="HAE1465" s="749"/>
      <c r="HAF1465" s="749"/>
      <c r="HAG1465" s="749"/>
      <c r="HAH1465" s="749"/>
      <c r="HAI1465" s="749"/>
      <c r="HAJ1465" s="749"/>
      <c r="HAK1465" s="749"/>
      <c r="HAL1465" s="749"/>
      <c r="HAM1465" s="749"/>
      <c r="HAN1465" s="749"/>
      <c r="HAO1465" s="749"/>
      <c r="HAP1465" s="749"/>
      <c r="HAQ1465" s="749"/>
      <c r="HAR1465" s="749"/>
      <c r="HAS1465" s="749"/>
      <c r="HAT1465" s="749"/>
      <c r="HAU1465" s="749"/>
      <c r="HAV1465" s="749"/>
      <c r="HAW1465" s="749"/>
      <c r="HAX1465" s="749"/>
      <c r="HAY1465" s="749"/>
      <c r="HAZ1465" s="749"/>
      <c r="HBA1465" s="749"/>
      <c r="HBB1465" s="749"/>
      <c r="HBC1465" s="749"/>
      <c r="HBD1465" s="749"/>
      <c r="HBE1465" s="749"/>
      <c r="HBF1465" s="749"/>
      <c r="HBG1465" s="749"/>
      <c r="HBH1465" s="749"/>
      <c r="HBI1465" s="749"/>
      <c r="HBJ1465" s="749"/>
      <c r="HBK1465" s="749"/>
      <c r="HBL1465" s="749"/>
      <c r="HBM1465" s="749"/>
      <c r="HBN1465" s="749"/>
      <c r="HBO1465" s="749"/>
      <c r="HBP1465" s="749"/>
      <c r="HBQ1465" s="749"/>
      <c r="HBR1465" s="749"/>
      <c r="HBS1465" s="749"/>
      <c r="HBT1465" s="749"/>
      <c r="HBU1465" s="749"/>
      <c r="HBV1465" s="749"/>
      <c r="HBW1465" s="749"/>
      <c r="HBX1465" s="749"/>
      <c r="HBY1465" s="749"/>
      <c r="HBZ1465" s="749"/>
      <c r="HCA1465" s="749"/>
      <c r="HCB1465" s="749"/>
      <c r="HCC1465" s="749"/>
      <c r="HCD1465" s="749"/>
      <c r="HCE1465" s="749"/>
      <c r="HCF1465" s="749"/>
      <c r="HCG1465" s="749"/>
      <c r="HCH1465" s="749"/>
      <c r="HCI1465" s="749"/>
      <c r="HCJ1465" s="749"/>
      <c r="HCK1465" s="749"/>
      <c r="HCL1465" s="749"/>
      <c r="HCM1465" s="749"/>
      <c r="HCN1465" s="749"/>
      <c r="HCO1465" s="749"/>
      <c r="HCP1465" s="749"/>
      <c r="HCQ1465" s="749"/>
      <c r="HCR1465" s="749"/>
      <c r="HCS1465" s="749"/>
      <c r="HCT1465" s="749"/>
      <c r="HCU1465" s="749"/>
      <c r="HCV1465" s="749"/>
      <c r="HCW1465" s="749"/>
      <c r="HCX1465" s="749"/>
      <c r="HCY1465" s="749"/>
      <c r="HCZ1465" s="749"/>
      <c r="HDA1465" s="749"/>
      <c r="HDB1465" s="749"/>
      <c r="HDC1465" s="749"/>
      <c r="HDD1465" s="749"/>
      <c r="HDE1465" s="749"/>
      <c r="HDF1465" s="749"/>
      <c r="HDG1465" s="749"/>
      <c r="HDH1465" s="749"/>
      <c r="HDI1465" s="749"/>
      <c r="HDJ1465" s="749"/>
      <c r="HDK1465" s="749"/>
      <c r="HDL1465" s="749"/>
      <c r="HDM1465" s="749"/>
      <c r="HDN1465" s="749"/>
      <c r="HDO1465" s="749"/>
      <c r="HDP1465" s="749"/>
      <c r="HDQ1465" s="749"/>
      <c r="HDR1465" s="749"/>
      <c r="HDS1465" s="749"/>
      <c r="HDT1465" s="749"/>
      <c r="HDU1465" s="749"/>
      <c r="HDV1465" s="749"/>
      <c r="HDW1465" s="749"/>
      <c r="HDX1465" s="749"/>
      <c r="HDY1465" s="749"/>
      <c r="HDZ1465" s="749"/>
      <c r="HEA1465" s="749"/>
      <c r="HEB1465" s="749"/>
      <c r="HEC1465" s="749"/>
      <c r="HED1465" s="749"/>
      <c r="HEE1465" s="749"/>
      <c r="HEF1465" s="749"/>
      <c r="HEG1465" s="749"/>
      <c r="HEH1465" s="749"/>
      <c r="HEI1465" s="749"/>
      <c r="HEJ1465" s="749"/>
      <c r="HEK1465" s="749"/>
      <c r="HEL1465" s="749"/>
      <c r="HEM1465" s="749"/>
      <c r="HEN1465" s="749"/>
      <c r="HEO1465" s="749"/>
      <c r="HEP1465" s="749"/>
      <c r="HEQ1465" s="749"/>
      <c r="HER1465" s="749"/>
      <c r="HES1465" s="749"/>
      <c r="HET1465" s="749"/>
      <c r="HEU1465" s="749"/>
      <c r="HEV1465" s="749"/>
      <c r="HEW1465" s="749"/>
      <c r="HEX1465" s="749"/>
      <c r="HEY1465" s="749"/>
      <c r="HEZ1465" s="749"/>
      <c r="HFA1465" s="749"/>
      <c r="HFB1465" s="749"/>
      <c r="HFC1465" s="749"/>
      <c r="HFD1465" s="749"/>
      <c r="HFE1465" s="749"/>
      <c r="HFF1465" s="749"/>
      <c r="HFG1465" s="749"/>
      <c r="HFH1465" s="749"/>
      <c r="HFI1465" s="749"/>
      <c r="HFJ1465" s="749"/>
      <c r="HFK1465" s="749"/>
      <c r="HFL1465" s="749"/>
      <c r="HFM1465" s="749"/>
      <c r="HFN1465" s="749"/>
      <c r="HFO1465" s="749"/>
      <c r="HFP1465" s="749"/>
      <c r="HFQ1465" s="749"/>
      <c r="HFR1465" s="749"/>
      <c r="HFS1465" s="749"/>
      <c r="HFT1465" s="749"/>
      <c r="HFU1465" s="749"/>
      <c r="HFV1465" s="749"/>
      <c r="HFW1465" s="749"/>
      <c r="HFX1465" s="749"/>
      <c r="HFY1465" s="749"/>
      <c r="HFZ1465" s="749"/>
      <c r="HGA1465" s="749"/>
      <c r="HGB1465" s="749"/>
      <c r="HGC1465" s="749"/>
      <c r="HGD1465" s="749"/>
      <c r="HGE1465" s="749"/>
      <c r="HGF1465" s="749"/>
      <c r="HGG1465" s="749"/>
      <c r="HGH1465" s="749"/>
      <c r="HGI1465" s="749"/>
      <c r="HGJ1465" s="749"/>
      <c r="HGK1465" s="749"/>
      <c r="HGL1465" s="749"/>
      <c r="HGM1465" s="749"/>
      <c r="HGN1465" s="749"/>
      <c r="HGO1465" s="749"/>
      <c r="HGP1465" s="749"/>
      <c r="HGQ1465" s="749"/>
      <c r="HGR1465" s="749"/>
      <c r="HGS1465" s="749"/>
      <c r="HGT1465" s="749"/>
      <c r="HGU1465" s="749"/>
      <c r="HGV1465" s="749"/>
      <c r="HGW1465" s="749"/>
      <c r="HGX1465" s="749"/>
      <c r="HGY1465" s="749"/>
      <c r="HGZ1465" s="749"/>
      <c r="HHA1465" s="749"/>
      <c r="HHB1465" s="749"/>
      <c r="HHC1465" s="749"/>
      <c r="HHD1465" s="749"/>
      <c r="HHE1465" s="749"/>
      <c r="HHF1465" s="749"/>
      <c r="HHG1465" s="749"/>
      <c r="HHH1465" s="749"/>
      <c r="HHI1465" s="749"/>
      <c r="HHJ1465" s="749"/>
      <c r="HHK1465" s="749"/>
      <c r="HHL1465" s="749"/>
      <c r="HHM1465" s="749"/>
      <c r="HHN1465" s="749"/>
      <c r="HHO1465" s="749"/>
      <c r="HHP1465" s="749"/>
      <c r="HHQ1465" s="749"/>
      <c r="HHR1465" s="749"/>
      <c r="HHS1465" s="749"/>
      <c r="HHT1465" s="749"/>
      <c r="HHU1465" s="749"/>
      <c r="HHV1465" s="749"/>
      <c r="HHW1465" s="749"/>
      <c r="HHX1465" s="749"/>
      <c r="HHY1465" s="749"/>
      <c r="HHZ1465" s="749"/>
      <c r="HIA1465" s="749"/>
      <c r="HIB1465" s="749"/>
      <c r="HIC1465" s="749"/>
      <c r="HID1465" s="749"/>
      <c r="HIE1465" s="749"/>
      <c r="HIF1465" s="749"/>
      <c r="HIG1465" s="749"/>
      <c r="HIH1465" s="749"/>
      <c r="HII1465" s="749"/>
      <c r="HIJ1465" s="749"/>
      <c r="HIK1465" s="749"/>
      <c r="HIL1465" s="749"/>
      <c r="HIM1465" s="749"/>
      <c r="HIN1465" s="749"/>
      <c r="HIO1465" s="749"/>
      <c r="HIP1465" s="749"/>
      <c r="HIQ1465" s="749"/>
      <c r="HIR1465" s="749"/>
      <c r="HIS1465" s="749"/>
      <c r="HIT1465" s="749"/>
      <c r="HIU1465" s="749"/>
      <c r="HIV1465" s="749"/>
      <c r="HIW1465" s="749"/>
      <c r="HIX1465" s="749"/>
      <c r="HIY1465" s="749"/>
      <c r="HIZ1465" s="749"/>
      <c r="HJA1465" s="749"/>
      <c r="HJB1465" s="749"/>
      <c r="HJC1465" s="749"/>
      <c r="HJD1465" s="749"/>
      <c r="HJE1465" s="749"/>
      <c r="HJF1465" s="749"/>
      <c r="HJG1465" s="749"/>
      <c r="HJH1465" s="749"/>
      <c r="HJI1465" s="749"/>
      <c r="HJJ1465" s="749"/>
      <c r="HJK1465" s="749"/>
      <c r="HJL1465" s="749"/>
      <c r="HJM1465" s="749"/>
      <c r="HJN1465" s="749"/>
      <c r="HJO1465" s="749"/>
      <c r="HJP1465" s="749"/>
      <c r="HJQ1465" s="749"/>
      <c r="HJR1465" s="749"/>
      <c r="HJS1465" s="749"/>
      <c r="HJT1465" s="749"/>
      <c r="HJU1465" s="749"/>
      <c r="HJV1465" s="749"/>
      <c r="HJW1465" s="749"/>
      <c r="HJX1465" s="749"/>
      <c r="HJY1465" s="749"/>
      <c r="HJZ1465" s="749"/>
      <c r="HKA1465" s="749"/>
      <c r="HKB1465" s="749"/>
      <c r="HKC1465" s="749"/>
      <c r="HKD1465" s="749"/>
      <c r="HKE1465" s="749"/>
      <c r="HKF1465" s="749"/>
      <c r="HKG1465" s="749"/>
      <c r="HKH1465" s="749"/>
      <c r="HKI1465" s="749"/>
      <c r="HKJ1465" s="749"/>
      <c r="HKK1465" s="749"/>
      <c r="HKL1465" s="749"/>
      <c r="HKM1465" s="749"/>
      <c r="HKN1465" s="749"/>
      <c r="HKO1465" s="749"/>
      <c r="HKP1465" s="749"/>
      <c r="HKQ1465" s="749"/>
      <c r="HKR1465" s="749"/>
      <c r="HKS1465" s="749"/>
      <c r="HKT1465" s="749"/>
      <c r="HKU1465" s="749"/>
      <c r="HKV1465" s="749"/>
      <c r="HKW1465" s="749"/>
      <c r="HKX1465" s="749"/>
      <c r="HKY1465" s="749"/>
      <c r="HKZ1465" s="749"/>
      <c r="HLA1465" s="749"/>
      <c r="HLB1465" s="749"/>
      <c r="HLC1465" s="749"/>
      <c r="HLD1465" s="749"/>
      <c r="HLE1465" s="749"/>
      <c r="HLF1465" s="749"/>
      <c r="HLG1465" s="749"/>
      <c r="HLH1465" s="749"/>
      <c r="HLI1465" s="749"/>
      <c r="HLJ1465" s="749"/>
      <c r="HLK1465" s="749"/>
      <c r="HLL1465" s="749"/>
      <c r="HLM1465" s="749"/>
      <c r="HLN1465" s="749"/>
      <c r="HLO1465" s="749"/>
      <c r="HLP1465" s="749"/>
      <c r="HLQ1465" s="749"/>
      <c r="HLR1465" s="749"/>
      <c r="HLS1465" s="749"/>
      <c r="HLT1465" s="749"/>
      <c r="HLU1465" s="749"/>
      <c r="HLV1465" s="749"/>
      <c r="HLW1465" s="749"/>
      <c r="HLX1465" s="749"/>
      <c r="HLY1465" s="749"/>
      <c r="HLZ1465" s="749"/>
      <c r="HMA1465" s="749"/>
      <c r="HMB1465" s="749"/>
      <c r="HMC1465" s="749"/>
      <c r="HMD1465" s="749"/>
      <c r="HME1465" s="749"/>
      <c r="HMF1465" s="749"/>
      <c r="HMG1465" s="749"/>
      <c r="HMH1465" s="749"/>
      <c r="HMI1465" s="749"/>
      <c r="HMJ1465" s="749"/>
      <c r="HMK1465" s="749"/>
      <c r="HML1465" s="749"/>
      <c r="HMM1465" s="749"/>
      <c r="HMN1465" s="749"/>
      <c r="HMO1465" s="749"/>
      <c r="HMP1465" s="749"/>
      <c r="HMQ1465" s="749"/>
      <c r="HMR1465" s="749"/>
      <c r="HMS1465" s="749"/>
      <c r="HMT1465" s="749"/>
      <c r="HMU1465" s="749"/>
      <c r="HMV1465" s="749"/>
      <c r="HMW1465" s="749"/>
      <c r="HMX1465" s="749"/>
      <c r="HMY1465" s="749"/>
      <c r="HMZ1465" s="749"/>
      <c r="HNA1465" s="749"/>
      <c r="HNB1465" s="749"/>
      <c r="HNC1465" s="749"/>
      <c r="HND1465" s="749"/>
      <c r="HNE1465" s="749"/>
      <c r="HNF1465" s="749"/>
      <c r="HNG1465" s="749"/>
      <c r="HNH1465" s="749"/>
      <c r="HNI1465" s="749"/>
      <c r="HNJ1465" s="749"/>
      <c r="HNK1465" s="749"/>
      <c r="HNL1465" s="749"/>
      <c r="HNM1465" s="749"/>
      <c r="HNN1465" s="749"/>
      <c r="HNO1465" s="749"/>
      <c r="HNP1465" s="749"/>
      <c r="HNQ1465" s="749"/>
      <c r="HNR1465" s="749"/>
      <c r="HNS1465" s="749"/>
      <c r="HNT1465" s="749"/>
      <c r="HNU1465" s="749"/>
      <c r="HNV1465" s="749"/>
      <c r="HNW1465" s="749"/>
      <c r="HNX1465" s="749"/>
      <c r="HNY1465" s="749"/>
      <c r="HNZ1465" s="749"/>
      <c r="HOA1465" s="749"/>
      <c r="HOB1465" s="749"/>
      <c r="HOC1465" s="749"/>
      <c r="HOD1465" s="749"/>
      <c r="HOE1465" s="749"/>
      <c r="HOF1465" s="749"/>
      <c r="HOG1465" s="749"/>
      <c r="HOH1465" s="749"/>
      <c r="HOI1465" s="749"/>
      <c r="HOJ1465" s="749"/>
      <c r="HOK1465" s="749"/>
      <c r="HOL1465" s="749"/>
      <c r="HOM1465" s="749"/>
      <c r="HON1465" s="749"/>
      <c r="HOO1465" s="749"/>
      <c r="HOP1465" s="749"/>
      <c r="HOQ1465" s="749"/>
      <c r="HOR1465" s="749"/>
      <c r="HOS1465" s="749"/>
      <c r="HOT1465" s="749"/>
      <c r="HOU1465" s="749"/>
      <c r="HOV1465" s="749"/>
      <c r="HOW1465" s="749"/>
      <c r="HOX1465" s="749"/>
      <c r="HOY1465" s="749"/>
      <c r="HOZ1465" s="749"/>
      <c r="HPA1465" s="749"/>
      <c r="HPB1465" s="749"/>
      <c r="HPC1465" s="749"/>
      <c r="HPD1465" s="749"/>
      <c r="HPE1465" s="749"/>
      <c r="HPF1465" s="749"/>
      <c r="HPG1465" s="749"/>
      <c r="HPH1465" s="749"/>
      <c r="HPI1465" s="749"/>
      <c r="HPJ1465" s="749"/>
      <c r="HPK1465" s="749"/>
      <c r="HPL1465" s="749"/>
      <c r="HPM1465" s="749"/>
      <c r="HPN1465" s="749"/>
      <c r="HPO1465" s="749"/>
      <c r="HPP1465" s="749"/>
      <c r="HPQ1465" s="749"/>
      <c r="HPR1465" s="749"/>
      <c r="HPS1465" s="749"/>
      <c r="HPT1465" s="749"/>
      <c r="HPU1465" s="749"/>
      <c r="HPV1465" s="749"/>
      <c r="HPW1465" s="749"/>
      <c r="HPX1465" s="749"/>
      <c r="HPY1465" s="749"/>
      <c r="HPZ1465" s="749"/>
      <c r="HQA1465" s="749"/>
      <c r="HQB1465" s="749"/>
      <c r="HQC1465" s="749"/>
      <c r="HQD1465" s="749"/>
      <c r="HQE1465" s="749"/>
      <c r="HQF1465" s="749"/>
      <c r="HQG1465" s="749"/>
      <c r="HQH1465" s="749"/>
      <c r="HQI1465" s="749"/>
      <c r="HQJ1465" s="749"/>
      <c r="HQK1465" s="749"/>
      <c r="HQL1465" s="749"/>
      <c r="HQM1465" s="749"/>
      <c r="HQN1465" s="749"/>
      <c r="HQO1465" s="749"/>
      <c r="HQP1465" s="749"/>
      <c r="HQQ1465" s="749"/>
      <c r="HQR1465" s="749"/>
      <c r="HQS1465" s="749"/>
      <c r="HQT1465" s="749"/>
      <c r="HQU1465" s="749"/>
      <c r="HQV1465" s="749"/>
      <c r="HQW1465" s="749"/>
      <c r="HQX1465" s="749"/>
      <c r="HQY1465" s="749"/>
      <c r="HQZ1465" s="749"/>
      <c r="HRA1465" s="749"/>
      <c r="HRB1465" s="749"/>
      <c r="HRC1465" s="749"/>
      <c r="HRD1465" s="749"/>
      <c r="HRE1465" s="749"/>
      <c r="HRF1465" s="749"/>
      <c r="HRG1465" s="749"/>
      <c r="HRH1465" s="749"/>
      <c r="HRI1465" s="749"/>
      <c r="HRJ1465" s="749"/>
      <c r="HRK1465" s="749"/>
      <c r="HRL1465" s="749"/>
      <c r="HRM1465" s="749"/>
      <c r="HRN1465" s="749"/>
      <c r="HRO1465" s="749"/>
      <c r="HRP1465" s="749"/>
      <c r="HRQ1465" s="749"/>
      <c r="HRR1465" s="749"/>
      <c r="HRS1465" s="749"/>
      <c r="HRT1465" s="749"/>
      <c r="HRU1465" s="749"/>
      <c r="HRV1465" s="749"/>
      <c r="HRW1465" s="749"/>
      <c r="HRX1465" s="749"/>
      <c r="HRY1465" s="749"/>
      <c r="HRZ1465" s="749"/>
      <c r="HSA1465" s="749"/>
      <c r="HSB1465" s="749"/>
      <c r="HSC1465" s="749"/>
      <c r="HSD1465" s="749"/>
      <c r="HSE1465" s="749"/>
      <c r="HSF1465" s="749"/>
      <c r="HSG1465" s="749"/>
      <c r="HSH1465" s="749"/>
      <c r="HSI1465" s="749"/>
      <c r="HSJ1465" s="749"/>
      <c r="HSK1465" s="749"/>
      <c r="HSL1465" s="749"/>
      <c r="HSM1465" s="749"/>
      <c r="HSN1465" s="749"/>
      <c r="HSO1465" s="749"/>
      <c r="HSP1465" s="749"/>
      <c r="HSQ1465" s="749"/>
      <c r="HSR1465" s="749"/>
      <c r="HSS1465" s="749"/>
      <c r="HST1465" s="749"/>
      <c r="HSU1465" s="749"/>
      <c r="HSV1465" s="749"/>
      <c r="HSW1465" s="749"/>
      <c r="HSX1465" s="749"/>
      <c r="HSY1465" s="749"/>
      <c r="HSZ1465" s="749"/>
      <c r="HTA1465" s="749"/>
      <c r="HTB1465" s="749"/>
      <c r="HTC1465" s="749"/>
      <c r="HTD1465" s="749"/>
      <c r="HTE1465" s="749"/>
      <c r="HTF1465" s="749"/>
      <c r="HTG1465" s="749"/>
      <c r="HTH1465" s="749"/>
      <c r="HTI1465" s="749"/>
      <c r="HTJ1465" s="749"/>
      <c r="HTK1465" s="749"/>
      <c r="HTL1465" s="749"/>
      <c r="HTM1465" s="749"/>
      <c r="HTN1465" s="749"/>
      <c r="HTO1465" s="749"/>
      <c r="HTP1465" s="749"/>
      <c r="HTQ1465" s="749"/>
      <c r="HTR1465" s="749"/>
      <c r="HTS1465" s="749"/>
      <c r="HTT1465" s="749"/>
      <c r="HTU1465" s="749"/>
      <c r="HTV1465" s="749"/>
      <c r="HTW1465" s="749"/>
      <c r="HTX1465" s="749"/>
      <c r="HTY1465" s="749"/>
      <c r="HTZ1465" s="749"/>
      <c r="HUA1465" s="749"/>
      <c r="HUB1465" s="749"/>
      <c r="HUC1465" s="749"/>
      <c r="HUD1465" s="749"/>
      <c r="HUE1465" s="749"/>
      <c r="HUF1465" s="749"/>
      <c r="HUG1465" s="749"/>
      <c r="HUH1465" s="749"/>
      <c r="HUI1465" s="749"/>
      <c r="HUJ1465" s="749"/>
      <c r="HUK1465" s="749"/>
      <c r="HUL1465" s="749"/>
      <c r="HUM1465" s="749"/>
      <c r="HUN1465" s="749"/>
      <c r="HUO1465" s="749"/>
      <c r="HUP1465" s="749"/>
      <c r="HUQ1465" s="749"/>
      <c r="HUR1465" s="749"/>
      <c r="HUS1465" s="749"/>
      <c r="HUT1465" s="749"/>
      <c r="HUU1465" s="749"/>
      <c r="HUV1465" s="749"/>
      <c r="HUW1465" s="749"/>
      <c r="HUX1465" s="749"/>
      <c r="HUY1465" s="749"/>
      <c r="HUZ1465" s="749"/>
      <c r="HVA1465" s="749"/>
      <c r="HVB1465" s="749"/>
      <c r="HVC1465" s="749"/>
      <c r="HVD1465" s="749"/>
      <c r="HVE1465" s="749"/>
      <c r="HVF1465" s="749"/>
      <c r="HVG1465" s="749"/>
      <c r="HVH1465" s="749"/>
      <c r="HVI1465" s="749"/>
      <c r="HVJ1465" s="749"/>
      <c r="HVK1465" s="749"/>
      <c r="HVL1465" s="749"/>
      <c r="HVM1465" s="749"/>
      <c r="HVN1465" s="749"/>
      <c r="HVO1465" s="749"/>
      <c r="HVP1465" s="749"/>
      <c r="HVQ1465" s="749"/>
      <c r="HVR1465" s="749"/>
      <c r="HVS1465" s="749"/>
      <c r="HVT1465" s="749"/>
      <c r="HVU1465" s="749"/>
      <c r="HVV1465" s="749"/>
      <c r="HVW1465" s="749"/>
      <c r="HVX1465" s="749"/>
      <c r="HVY1465" s="749"/>
      <c r="HVZ1465" s="749"/>
      <c r="HWA1465" s="749"/>
      <c r="HWB1465" s="749"/>
      <c r="HWC1465" s="749"/>
      <c r="HWD1465" s="749"/>
      <c r="HWE1465" s="749"/>
      <c r="HWF1465" s="749"/>
      <c r="HWG1465" s="749"/>
      <c r="HWH1465" s="749"/>
      <c r="HWI1465" s="749"/>
      <c r="HWJ1465" s="749"/>
      <c r="HWK1465" s="749"/>
      <c r="HWL1465" s="749"/>
      <c r="HWM1465" s="749"/>
      <c r="HWN1465" s="749"/>
      <c r="HWO1465" s="749"/>
      <c r="HWP1465" s="749"/>
      <c r="HWQ1465" s="749"/>
      <c r="HWR1465" s="749"/>
      <c r="HWS1465" s="749"/>
      <c r="HWT1465" s="749"/>
      <c r="HWU1465" s="749"/>
      <c r="HWV1465" s="749"/>
      <c r="HWW1465" s="749"/>
      <c r="HWX1465" s="749"/>
      <c r="HWY1465" s="749"/>
      <c r="HWZ1465" s="749"/>
      <c r="HXA1465" s="749"/>
      <c r="HXB1465" s="749"/>
      <c r="HXC1465" s="749"/>
      <c r="HXD1465" s="749"/>
      <c r="HXE1465" s="749"/>
      <c r="HXF1465" s="749"/>
      <c r="HXG1465" s="749"/>
      <c r="HXH1465" s="749"/>
      <c r="HXI1465" s="749"/>
      <c r="HXJ1465" s="749"/>
      <c r="HXK1465" s="749"/>
      <c r="HXL1465" s="749"/>
      <c r="HXM1465" s="749"/>
      <c r="HXN1465" s="749"/>
      <c r="HXO1465" s="749"/>
      <c r="HXP1465" s="749"/>
      <c r="HXQ1465" s="749"/>
      <c r="HXR1465" s="749"/>
      <c r="HXS1465" s="749"/>
      <c r="HXT1465" s="749"/>
      <c r="HXU1465" s="749"/>
      <c r="HXV1465" s="749"/>
      <c r="HXW1465" s="749"/>
      <c r="HXX1465" s="749"/>
      <c r="HXY1465" s="749"/>
      <c r="HXZ1465" s="749"/>
      <c r="HYA1465" s="749"/>
      <c r="HYB1465" s="749"/>
      <c r="HYC1465" s="749"/>
      <c r="HYD1465" s="749"/>
      <c r="HYE1465" s="749"/>
      <c r="HYF1465" s="749"/>
      <c r="HYG1465" s="749"/>
      <c r="HYH1465" s="749"/>
      <c r="HYI1465" s="749"/>
      <c r="HYJ1465" s="749"/>
      <c r="HYK1465" s="749"/>
      <c r="HYL1465" s="749"/>
      <c r="HYM1465" s="749"/>
      <c r="HYN1465" s="749"/>
      <c r="HYO1465" s="749"/>
      <c r="HYP1465" s="749"/>
      <c r="HYQ1465" s="749"/>
      <c r="HYR1465" s="749"/>
      <c r="HYS1465" s="749"/>
      <c r="HYT1465" s="749"/>
      <c r="HYU1465" s="749"/>
      <c r="HYV1465" s="749"/>
      <c r="HYW1465" s="749"/>
      <c r="HYX1465" s="749"/>
      <c r="HYY1465" s="749"/>
      <c r="HYZ1465" s="749"/>
      <c r="HZA1465" s="749"/>
      <c r="HZB1465" s="749"/>
      <c r="HZC1465" s="749"/>
      <c r="HZD1465" s="749"/>
      <c r="HZE1465" s="749"/>
      <c r="HZF1465" s="749"/>
      <c r="HZG1465" s="749"/>
      <c r="HZH1465" s="749"/>
      <c r="HZI1465" s="749"/>
      <c r="HZJ1465" s="749"/>
      <c r="HZK1465" s="749"/>
      <c r="HZL1465" s="749"/>
      <c r="HZM1465" s="749"/>
      <c r="HZN1465" s="749"/>
      <c r="HZO1465" s="749"/>
      <c r="HZP1465" s="749"/>
      <c r="HZQ1465" s="749"/>
      <c r="HZR1465" s="749"/>
      <c r="HZS1465" s="749"/>
      <c r="HZT1465" s="749"/>
      <c r="HZU1465" s="749"/>
      <c r="HZV1465" s="749"/>
      <c r="HZW1465" s="749"/>
      <c r="HZX1465" s="749"/>
      <c r="HZY1465" s="749"/>
      <c r="HZZ1465" s="749"/>
      <c r="IAA1465" s="749"/>
      <c r="IAB1465" s="749"/>
      <c r="IAC1465" s="749"/>
      <c r="IAD1465" s="749"/>
      <c r="IAE1465" s="749"/>
      <c r="IAF1465" s="749"/>
      <c r="IAG1465" s="749"/>
      <c r="IAH1465" s="749"/>
      <c r="IAI1465" s="749"/>
      <c r="IAJ1465" s="749"/>
      <c r="IAK1465" s="749"/>
      <c r="IAL1465" s="749"/>
      <c r="IAM1465" s="749"/>
      <c r="IAN1465" s="749"/>
      <c r="IAO1465" s="749"/>
      <c r="IAP1465" s="749"/>
      <c r="IAQ1465" s="749"/>
      <c r="IAR1465" s="749"/>
      <c r="IAS1465" s="749"/>
      <c r="IAT1465" s="749"/>
      <c r="IAU1465" s="749"/>
      <c r="IAV1465" s="749"/>
      <c r="IAW1465" s="749"/>
      <c r="IAX1465" s="749"/>
      <c r="IAY1465" s="749"/>
      <c r="IAZ1465" s="749"/>
      <c r="IBA1465" s="749"/>
      <c r="IBB1465" s="749"/>
      <c r="IBC1465" s="749"/>
      <c r="IBD1465" s="749"/>
      <c r="IBE1465" s="749"/>
      <c r="IBF1465" s="749"/>
      <c r="IBG1465" s="749"/>
      <c r="IBH1465" s="749"/>
      <c r="IBI1465" s="749"/>
      <c r="IBJ1465" s="749"/>
      <c r="IBK1465" s="749"/>
      <c r="IBL1465" s="749"/>
      <c r="IBM1465" s="749"/>
      <c r="IBN1465" s="749"/>
      <c r="IBO1465" s="749"/>
      <c r="IBP1465" s="749"/>
      <c r="IBQ1465" s="749"/>
      <c r="IBR1465" s="749"/>
      <c r="IBS1465" s="749"/>
      <c r="IBT1465" s="749"/>
      <c r="IBU1465" s="749"/>
      <c r="IBV1465" s="749"/>
      <c r="IBW1465" s="749"/>
      <c r="IBX1465" s="749"/>
      <c r="IBY1465" s="749"/>
      <c r="IBZ1465" s="749"/>
      <c r="ICA1465" s="749"/>
      <c r="ICB1465" s="749"/>
      <c r="ICC1465" s="749"/>
      <c r="ICD1465" s="749"/>
      <c r="ICE1465" s="749"/>
      <c r="ICF1465" s="749"/>
      <c r="ICG1465" s="749"/>
      <c r="ICH1465" s="749"/>
      <c r="ICI1465" s="749"/>
      <c r="ICJ1465" s="749"/>
      <c r="ICK1465" s="749"/>
      <c r="ICL1465" s="749"/>
      <c r="ICM1465" s="749"/>
      <c r="ICN1465" s="749"/>
      <c r="ICO1465" s="749"/>
      <c r="ICP1465" s="749"/>
      <c r="ICQ1465" s="749"/>
      <c r="ICR1465" s="749"/>
      <c r="ICS1465" s="749"/>
      <c r="ICT1465" s="749"/>
      <c r="ICU1465" s="749"/>
      <c r="ICV1465" s="749"/>
      <c r="ICW1465" s="749"/>
      <c r="ICX1465" s="749"/>
      <c r="ICY1465" s="749"/>
      <c r="ICZ1465" s="749"/>
      <c r="IDA1465" s="749"/>
      <c r="IDB1465" s="749"/>
      <c r="IDC1465" s="749"/>
      <c r="IDD1465" s="749"/>
      <c r="IDE1465" s="749"/>
      <c r="IDF1465" s="749"/>
      <c r="IDG1465" s="749"/>
      <c r="IDH1465" s="749"/>
      <c r="IDI1465" s="749"/>
      <c r="IDJ1465" s="749"/>
      <c r="IDK1465" s="749"/>
      <c r="IDL1465" s="749"/>
      <c r="IDM1465" s="749"/>
      <c r="IDN1465" s="749"/>
      <c r="IDO1465" s="749"/>
      <c r="IDP1465" s="749"/>
      <c r="IDQ1465" s="749"/>
      <c r="IDR1465" s="749"/>
      <c r="IDS1465" s="749"/>
      <c r="IDT1465" s="749"/>
      <c r="IDU1465" s="749"/>
      <c r="IDV1465" s="749"/>
      <c r="IDW1465" s="749"/>
      <c r="IDX1465" s="749"/>
      <c r="IDY1465" s="749"/>
      <c r="IDZ1465" s="749"/>
      <c r="IEA1465" s="749"/>
      <c r="IEB1465" s="749"/>
      <c r="IEC1465" s="749"/>
      <c r="IED1465" s="749"/>
      <c r="IEE1465" s="749"/>
      <c r="IEF1465" s="749"/>
      <c r="IEG1465" s="749"/>
      <c r="IEH1465" s="749"/>
      <c r="IEI1465" s="749"/>
      <c r="IEJ1465" s="749"/>
      <c r="IEK1465" s="749"/>
      <c r="IEL1465" s="749"/>
      <c r="IEM1465" s="749"/>
      <c r="IEN1465" s="749"/>
      <c r="IEO1465" s="749"/>
      <c r="IEP1465" s="749"/>
      <c r="IEQ1465" s="749"/>
      <c r="IER1465" s="749"/>
      <c r="IES1465" s="749"/>
      <c r="IET1465" s="749"/>
      <c r="IEU1465" s="749"/>
      <c r="IEV1465" s="749"/>
      <c r="IEW1465" s="749"/>
      <c r="IEX1465" s="749"/>
      <c r="IEY1465" s="749"/>
      <c r="IEZ1465" s="749"/>
      <c r="IFA1465" s="749"/>
      <c r="IFB1465" s="749"/>
      <c r="IFC1465" s="749"/>
      <c r="IFD1465" s="749"/>
      <c r="IFE1465" s="749"/>
      <c r="IFF1465" s="749"/>
      <c r="IFG1465" s="749"/>
      <c r="IFH1465" s="749"/>
      <c r="IFI1465" s="749"/>
      <c r="IFJ1465" s="749"/>
      <c r="IFK1465" s="749"/>
      <c r="IFL1465" s="749"/>
      <c r="IFM1465" s="749"/>
      <c r="IFN1465" s="749"/>
      <c r="IFO1465" s="749"/>
      <c r="IFP1465" s="749"/>
      <c r="IFQ1465" s="749"/>
      <c r="IFR1465" s="749"/>
      <c r="IFS1465" s="749"/>
      <c r="IFT1465" s="749"/>
      <c r="IFU1465" s="749"/>
      <c r="IFV1465" s="749"/>
      <c r="IFW1465" s="749"/>
      <c r="IFX1465" s="749"/>
      <c r="IFY1465" s="749"/>
      <c r="IFZ1465" s="749"/>
      <c r="IGA1465" s="749"/>
      <c r="IGB1465" s="749"/>
      <c r="IGC1465" s="749"/>
      <c r="IGD1465" s="749"/>
      <c r="IGE1465" s="749"/>
      <c r="IGF1465" s="749"/>
      <c r="IGG1465" s="749"/>
      <c r="IGH1465" s="749"/>
      <c r="IGI1465" s="749"/>
      <c r="IGJ1465" s="749"/>
      <c r="IGK1465" s="749"/>
      <c r="IGL1465" s="749"/>
      <c r="IGM1465" s="749"/>
      <c r="IGN1465" s="749"/>
      <c r="IGO1465" s="749"/>
      <c r="IGP1465" s="749"/>
      <c r="IGQ1465" s="749"/>
      <c r="IGR1465" s="749"/>
      <c r="IGS1465" s="749"/>
      <c r="IGT1465" s="749"/>
      <c r="IGU1465" s="749"/>
      <c r="IGV1465" s="749"/>
      <c r="IGW1465" s="749"/>
      <c r="IGX1465" s="749"/>
      <c r="IGY1465" s="749"/>
      <c r="IGZ1465" s="749"/>
      <c r="IHA1465" s="749"/>
      <c r="IHB1465" s="749"/>
      <c r="IHC1465" s="749"/>
      <c r="IHD1465" s="749"/>
      <c r="IHE1465" s="749"/>
      <c r="IHF1465" s="749"/>
      <c r="IHG1465" s="749"/>
      <c r="IHH1465" s="749"/>
      <c r="IHI1465" s="749"/>
      <c r="IHJ1465" s="749"/>
      <c r="IHK1465" s="749"/>
      <c r="IHL1465" s="749"/>
      <c r="IHM1465" s="749"/>
      <c r="IHN1465" s="749"/>
      <c r="IHO1465" s="749"/>
      <c r="IHP1465" s="749"/>
      <c r="IHQ1465" s="749"/>
      <c r="IHR1465" s="749"/>
      <c r="IHS1465" s="749"/>
      <c r="IHT1465" s="749"/>
      <c r="IHU1465" s="749"/>
      <c r="IHV1465" s="749"/>
      <c r="IHW1465" s="749"/>
      <c r="IHX1465" s="749"/>
      <c r="IHY1465" s="749"/>
      <c r="IHZ1465" s="749"/>
      <c r="IIA1465" s="749"/>
      <c r="IIB1465" s="749"/>
      <c r="IIC1465" s="749"/>
      <c r="IID1465" s="749"/>
      <c r="IIE1465" s="749"/>
      <c r="IIF1465" s="749"/>
      <c r="IIG1465" s="749"/>
      <c r="IIH1465" s="749"/>
      <c r="III1465" s="749"/>
      <c r="IIJ1465" s="749"/>
      <c r="IIK1465" s="749"/>
      <c r="IIL1465" s="749"/>
      <c r="IIM1465" s="749"/>
      <c r="IIN1465" s="749"/>
      <c r="IIO1465" s="749"/>
      <c r="IIP1465" s="749"/>
      <c r="IIQ1465" s="749"/>
      <c r="IIR1465" s="749"/>
      <c r="IIS1465" s="749"/>
      <c r="IIT1465" s="749"/>
      <c r="IIU1465" s="749"/>
      <c r="IIV1465" s="749"/>
      <c r="IIW1465" s="749"/>
      <c r="IIX1465" s="749"/>
      <c r="IIY1465" s="749"/>
      <c r="IIZ1465" s="749"/>
      <c r="IJA1465" s="749"/>
      <c r="IJB1465" s="749"/>
      <c r="IJC1465" s="749"/>
      <c r="IJD1465" s="749"/>
      <c r="IJE1465" s="749"/>
      <c r="IJF1465" s="749"/>
      <c r="IJG1465" s="749"/>
      <c r="IJH1465" s="749"/>
      <c r="IJI1465" s="749"/>
      <c r="IJJ1465" s="749"/>
      <c r="IJK1465" s="749"/>
      <c r="IJL1465" s="749"/>
      <c r="IJM1465" s="749"/>
      <c r="IJN1465" s="749"/>
      <c r="IJO1465" s="749"/>
      <c r="IJP1465" s="749"/>
      <c r="IJQ1465" s="749"/>
      <c r="IJR1465" s="749"/>
      <c r="IJS1465" s="749"/>
      <c r="IJT1465" s="749"/>
      <c r="IJU1465" s="749"/>
      <c r="IJV1465" s="749"/>
      <c r="IJW1465" s="749"/>
      <c r="IJX1465" s="749"/>
      <c r="IJY1465" s="749"/>
      <c r="IJZ1465" s="749"/>
      <c r="IKA1465" s="749"/>
      <c r="IKB1465" s="749"/>
      <c r="IKC1465" s="749"/>
      <c r="IKD1465" s="749"/>
      <c r="IKE1465" s="749"/>
      <c r="IKF1465" s="749"/>
      <c r="IKG1465" s="749"/>
      <c r="IKH1465" s="749"/>
      <c r="IKI1465" s="749"/>
      <c r="IKJ1465" s="749"/>
      <c r="IKK1465" s="749"/>
      <c r="IKL1465" s="749"/>
      <c r="IKM1465" s="749"/>
      <c r="IKN1465" s="749"/>
      <c r="IKO1465" s="749"/>
      <c r="IKP1465" s="749"/>
      <c r="IKQ1465" s="749"/>
      <c r="IKR1465" s="749"/>
      <c r="IKS1465" s="749"/>
      <c r="IKT1465" s="749"/>
      <c r="IKU1465" s="749"/>
      <c r="IKV1465" s="749"/>
      <c r="IKW1465" s="749"/>
      <c r="IKX1465" s="749"/>
      <c r="IKY1465" s="749"/>
      <c r="IKZ1465" s="749"/>
      <c r="ILA1465" s="749"/>
      <c r="ILB1465" s="749"/>
      <c r="ILC1465" s="749"/>
      <c r="ILD1465" s="749"/>
      <c r="ILE1465" s="749"/>
      <c r="ILF1465" s="749"/>
      <c r="ILG1465" s="749"/>
      <c r="ILH1465" s="749"/>
      <c r="ILI1465" s="749"/>
      <c r="ILJ1465" s="749"/>
      <c r="ILK1465" s="749"/>
      <c r="ILL1465" s="749"/>
      <c r="ILM1465" s="749"/>
      <c r="ILN1465" s="749"/>
      <c r="ILO1465" s="749"/>
      <c r="ILP1465" s="749"/>
      <c r="ILQ1465" s="749"/>
      <c r="ILR1465" s="749"/>
      <c r="ILS1465" s="749"/>
      <c r="ILT1465" s="749"/>
      <c r="ILU1465" s="749"/>
      <c r="ILV1465" s="749"/>
      <c r="ILW1465" s="749"/>
      <c r="ILX1465" s="749"/>
      <c r="ILY1465" s="749"/>
      <c r="ILZ1465" s="749"/>
      <c r="IMA1465" s="749"/>
      <c r="IMB1465" s="749"/>
      <c r="IMC1465" s="749"/>
      <c r="IMD1465" s="749"/>
      <c r="IME1465" s="749"/>
      <c r="IMF1465" s="749"/>
      <c r="IMG1465" s="749"/>
      <c r="IMH1465" s="749"/>
      <c r="IMI1465" s="749"/>
      <c r="IMJ1465" s="749"/>
      <c r="IMK1465" s="749"/>
      <c r="IML1465" s="749"/>
      <c r="IMM1465" s="749"/>
      <c r="IMN1465" s="749"/>
      <c r="IMO1465" s="749"/>
      <c r="IMP1465" s="749"/>
      <c r="IMQ1465" s="749"/>
      <c r="IMR1465" s="749"/>
      <c r="IMS1465" s="749"/>
      <c r="IMT1465" s="749"/>
      <c r="IMU1465" s="749"/>
      <c r="IMV1465" s="749"/>
      <c r="IMW1465" s="749"/>
      <c r="IMX1465" s="749"/>
      <c r="IMY1465" s="749"/>
      <c r="IMZ1465" s="749"/>
      <c r="INA1465" s="749"/>
      <c r="INB1465" s="749"/>
      <c r="INC1465" s="749"/>
      <c r="IND1465" s="749"/>
      <c r="INE1465" s="749"/>
      <c r="INF1465" s="749"/>
      <c r="ING1465" s="749"/>
      <c r="INH1465" s="749"/>
      <c r="INI1465" s="749"/>
      <c r="INJ1465" s="749"/>
      <c r="INK1465" s="749"/>
      <c r="INL1465" s="749"/>
      <c r="INM1465" s="749"/>
      <c r="INN1465" s="749"/>
      <c r="INO1465" s="749"/>
      <c r="INP1465" s="749"/>
      <c r="INQ1465" s="749"/>
      <c r="INR1465" s="749"/>
      <c r="INS1465" s="749"/>
      <c r="INT1465" s="749"/>
      <c r="INU1465" s="749"/>
      <c r="INV1465" s="749"/>
      <c r="INW1465" s="749"/>
      <c r="INX1465" s="749"/>
      <c r="INY1465" s="749"/>
      <c r="INZ1465" s="749"/>
      <c r="IOA1465" s="749"/>
      <c r="IOB1465" s="749"/>
      <c r="IOC1465" s="749"/>
      <c r="IOD1465" s="749"/>
      <c r="IOE1465" s="749"/>
      <c r="IOF1465" s="749"/>
      <c r="IOG1465" s="749"/>
      <c r="IOH1465" s="749"/>
      <c r="IOI1465" s="749"/>
      <c r="IOJ1465" s="749"/>
      <c r="IOK1465" s="749"/>
      <c r="IOL1465" s="749"/>
      <c r="IOM1465" s="749"/>
      <c r="ION1465" s="749"/>
      <c r="IOO1465" s="749"/>
      <c r="IOP1465" s="749"/>
      <c r="IOQ1465" s="749"/>
      <c r="IOR1465" s="749"/>
      <c r="IOS1465" s="749"/>
      <c r="IOT1465" s="749"/>
      <c r="IOU1465" s="749"/>
      <c r="IOV1465" s="749"/>
      <c r="IOW1465" s="749"/>
      <c r="IOX1465" s="749"/>
      <c r="IOY1465" s="749"/>
      <c r="IOZ1465" s="749"/>
      <c r="IPA1465" s="749"/>
      <c r="IPB1465" s="749"/>
      <c r="IPC1465" s="749"/>
      <c r="IPD1465" s="749"/>
      <c r="IPE1465" s="749"/>
      <c r="IPF1465" s="749"/>
      <c r="IPG1465" s="749"/>
      <c r="IPH1465" s="749"/>
      <c r="IPI1465" s="749"/>
      <c r="IPJ1465" s="749"/>
      <c r="IPK1465" s="749"/>
      <c r="IPL1465" s="749"/>
      <c r="IPM1465" s="749"/>
      <c r="IPN1465" s="749"/>
      <c r="IPO1465" s="749"/>
      <c r="IPP1465" s="749"/>
      <c r="IPQ1465" s="749"/>
      <c r="IPR1465" s="749"/>
      <c r="IPS1465" s="749"/>
      <c r="IPT1465" s="749"/>
      <c r="IPU1465" s="749"/>
      <c r="IPV1465" s="749"/>
      <c r="IPW1465" s="749"/>
      <c r="IPX1465" s="749"/>
      <c r="IPY1465" s="749"/>
      <c r="IPZ1465" s="749"/>
      <c r="IQA1465" s="749"/>
      <c r="IQB1465" s="749"/>
      <c r="IQC1465" s="749"/>
      <c r="IQD1465" s="749"/>
      <c r="IQE1465" s="749"/>
      <c r="IQF1465" s="749"/>
      <c r="IQG1465" s="749"/>
      <c r="IQH1465" s="749"/>
      <c r="IQI1465" s="749"/>
      <c r="IQJ1465" s="749"/>
      <c r="IQK1465" s="749"/>
      <c r="IQL1465" s="749"/>
      <c r="IQM1465" s="749"/>
      <c r="IQN1465" s="749"/>
      <c r="IQO1465" s="749"/>
      <c r="IQP1465" s="749"/>
      <c r="IQQ1465" s="749"/>
      <c r="IQR1465" s="749"/>
      <c r="IQS1465" s="749"/>
      <c r="IQT1465" s="749"/>
      <c r="IQU1465" s="749"/>
      <c r="IQV1465" s="749"/>
      <c r="IQW1465" s="749"/>
      <c r="IQX1465" s="749"/>
      <c r="IQY1465" s="749"/>
      <c r="IQZ1465" s="749"/>
      <c r="IRA1465" s="749"/>
      <c r="IRB1465" s="749"/>
      <c r="IRC1465" s="749"/>
      <c r="IRD1465" s="749"/>
      <c r="IRE1465" s="749"/>
      <c r="IRF1465" s="749"/>
      <c r="IRG1465" s="749"/>
      <c r="IRH1465" s="749"/>
      <c r="IRI1465" s="749"/>
      <c r="IRJ1465" s="749"/>
      <c r="IRK1465" s="749"/>
      <c r="IRL1465" s="749"/>
      <c r="IRM1465" s="749"/>
      <c r="IRN1465" s="749"/>
      <c r="IRO1465" s="749"/>
      <c r="IRP1465" s="749"/>
      <c r="IRQ1465" s="749"/>
      <c r="IRR1465" s="749"/>
      <c r="IRS1465" s="749"/>
      <c r="IRT1465" s="749"/>
      <c r="IRU1465" s="749"/>
      <c r="IRV1465" s="749"/>
      <c r="IRW1465" s="749"/>
      <c r="IRX1465" s="749"/>
      <c r="IRY1465" s="749"/>
      <c r="IRZ1465" s="749"/>
      <c r="ISA1465" s="749"/>
      <c r="ISB1465" s="749"/>
      <c r="ISC1465" s="749"/>
      <c r="ISD1465" s="749"/>
      <c r="ISE1465" s="749"/>
      <c r="ISF1465" s="749"/>
      <c r="ISG1465" s="749"/>
      <c r="ISH1465" s="749"/>
      <c r="ISI1465" s="749"/>
      <c r="ISJ1465" s="749"/>
      <c r="ISK1465" s="749"/>
      <c r="ISL1465" s="749"/>
      <c r="ISM1465" s="749"/>
      <c r="ISN1465" s="749"/>
      <c r="ISO1465" s="749"/>
      <c r="ISP1465" s="749"/>
      <c r="ISQ1465" s="749"/>
      <c r="ISR1465" s="749"/>
      <c r="ISS1465" s="749"/>
      <c r="IST1465" s="749"/>
      <c r="ISU1465" s="749"/>
      <c r="ISV1465" s="749"/>
      <c r="ISW1465" s="749"/>
      <c r="ISX1465" s="749"/>
      <c r="ISY1465" s="749"/>
      <c r="ISZ1465" s="749"/>
      <c r="ITA1465" s="749"/>
      <c r="ITB1465" s="749"/>
      <c r="ITC1465" s="749"/>
      <c r="ITD1465" s="749"/>
      <c r="ITE1465" s="749"/>
      <c r="ITF1465" s="749"/>
      <c r="ITG1465" s="749"/>
      <c r="ITH1465" s="749"/>
      <c r="ITI1465" s="749"/>
      <c r="ITJ1465" s="749"/>
      <c r="ITK1465" s="749"/>
      <c r="ITL1465" s="749"/>
      <c r="ITM1465" s="749"/>
      <c r="ITN1465" s="749"/>
      <c r="ITO1465" s="749"/>
      <c r="ITP1465" s="749"/>
      <c r="ITQ1465" s="749"/>
      <c r="ITR1465" s="749"/>
      <c r="ITS1465" s="749"/>
      <c r="ITT1465" s="749"/>
      <c r="ITU1465" s="749"/>
      <c r="ITV1465" s="749"/>
      <c r="ITW1465" s="749"/>
      <c r="ITX1465" s="749"/>
      <c r="ITY1465" s="749"/>
      <c r="ITZ1465" s="749"/>
      <c r="IUA1465" s="749"/>
      <c r="IUB1465" s="749"/>
      <c r="IUC1465" s="749"/>
      <c r="IUD1465" s="749"/>
      <c r="IUE1465" s="749"/>
      <c r="IUF1465" s="749"/>
      <c r="IUG1465" s="749"/>
      <c r="IUH1465" s="749"/>
      <c r="IUI1465" s="749"/>
      <c r="IUJ1465" s="749"/>
      <c r="IUK1465" s="749"/>
      <c r="IUL1465" s="749"/>
      <c r="IUM1465" s="749"/>
      <c r="IUN1465" s="749"/>
      <c r="IUO1465" s="749"/>
      <c r="IUP1465" s="749"/>
      <c r="IUQ1465" s="749"/>
      <c r="IUR1465" s="749"/>
      <c r="IUS1465" s="749"/>
      <c r="IUT1465" s="749"/>
      <c r="IUU1465" s="749"/>
      <c r="IUV1465" s="749"/>
      <c r="IUW1465" s="749"/>
      <c r="IUX1465" s="749"/>
      <c r="IUY1465" s="749"/>
      <c r="IUZ1465" s="749"/>
      <c r="IVA1465" s="749"/>
      <c r="IVB1465" s="749"/>
      <c r="IVC1465" s="749"/>
      <c r="IVD1465" s="749"/>
      <c r="IVE1465" s="749"/>
      <c r="IVF1465" s="749"/>
      <c r="IVG1465" s="749"/>
      <c r="IVH1465" s="749"/>
      <c r="IVI1465" s="749"/>
      <c r="IVJ1465" s="749"/>
      <c r="IVK1465" s="749"/>
      <c r="IVL1465" s="749"/>
      <c r="IVM1465" s="749"/>
      <c r="IVN1465" s="749"/>
      <c r="IVO1465" s="749"/>
      <c r="IVP1465" s="749"/>
      <c r="IVQ1465" s="749"/>
      <c r="IVR1465" s="749"/>
      <c r="IVS1465" s="749"/>
      <c r="IVT1465" s="749"/>
      <c r="IVU1465" s="749"/>
      <c r="IVV1465" s="749"/>
      <c r="IVW1465" s="749"/>
      <c r="IVX1465" s="749"/>
      <c r="IVY1465" s="749"/>
      <c r="IVZ1465" s="749"/>
      <c r="IWA1465" s="749"/>
      <c r="IWB1465" s="749"/>
      <c r="IWC1465" s="749"/>
      <c r="IWD1465" s="749"/>
      <c r="IWE1465" s="749"/>
      <c r="IWF1465" s="749"/>
      <c r="IWG1465" s="749"/>
      <c r="IWH1465" s="749"/>
      <c r="IWI1465" s="749"/>
      <c r="IWJ1465" s="749"/>
      <c r="IWK1465" s="749"/>
      <c r="IWL1465" s="749"/>
      <c r="IWM1465" s="749"/>
      <c r="IWN1465" s="749"/>
      <c r="IWO1465" s="749"/>
      <c r="IWP1465" s="749"/>
      <c r="IWQ1465" s="749"/>
      <c r="IWR1465" s="749"/>
      <c r="IWS1465" s="749"/>
      <c r="IWT1465" s="749"/>
      <c r="IWU1465" s="749"/>
      <c r="IWV1465" s="749"/>
      <c r="IWW1465" s="749"/>
      <c r="IWX1465" s="749"/>
      <c r="IWY1465" s="749"/>
      <c r="IWZ1465" s="749"/>
      <c r="IXA1465" s="749"/>
      <c r="IXB1465" s="749"/>
      <c r="IXC1465" s="749"/>
      <c r="IXD1465" s="749"/>
      <c r="IXE1465" s="749"/>
      <c r="IXF1465" s="749"/>
      <c r="IXG1465" s="749"/>
      <c r="IXH1465" s="749"/>
      <c r="IXI1465" s="749"/>
      <c r="IXJ1465" s="749"/>
      <c r="IXK1465" s="749"/>
      <c r="IXL1465" s="749"/>
      <c r="IXM1465" s="749"/>
      <c r="IXN1465" s="749"/>
      <c r="IXO1465" s="749"/>
      <c r="IXP1465" s="749"/>
      <c r="IXQ1465" s="749"/>
      <c r="IXR1465" s="749"/>
      <c r="IXS1465" s="749"/>
      <c r="IXT1465" s="749"/>
      <c r="IXU1465" s="749"/>
      <c r="IXV1465" s="749"/>
      <c r="IXW1465" s="749"/>
      <c r="IXX1465" s="749"/>
      <c r="IXY1465" s="749"/>
      <c r="IXZ1465" s="749"/>
      <c r="IYA1465" s="749"/>
      <c r="IYB1465" s="749"/>
      <c r="IYC1465" s="749"/>
      <c r="IYD1465" s="749"/>
      <c r="IYE1465" s="749"/>
      <c r="IYF1465" s="749"/>
      <c r="IYG1465" s="749"/>
      <c r="IYH1465" s="749"/>
      <c r="IYI1465" s="749"/>
      <c r="IYJ1465" s="749"/>
      <c r="IYK1465" s="749"/>
      <c r="IYL1465" s="749"/>
      <c r="IYM1465" s="749"/>
      <c r="IYN1465" s="749"/>
      <c r="IYO1465" s="749"/>
      <c r="IYP1465" s="749"/>
      <c r="IYQ1465" s="749"/>
      <c r="IYR1465" s="749"/>
      <c r="IYS1465" s="749"/>
      <c r="IYT1465" s="749"/>
      <c r="IYU1465" s="749"/>
      <c r="IYV1465" s="749"/>
      <c r="IYW1465" s="749"/>
      <c r="IYX1465" s="749"/>
      <c r="IYY1465" s="749"/>
      <c r="IYZ1465" s="749"/>
      <c r="IZA1465" s="749"/>
      <c r="IZB1465" s="749"/>
      <c r="IZC1465" s="749"/>
      <c r="IZD1465" s="749"/>
      <c r="IZE1465" s="749"/>
      <c r="IZF1465" s="749"/>
      <c r="IZG1465" s="749"/>
      <c r="IZH1465" s="749"/>
      <c r="IZI1465" s="749"/>
      <c r="IZJ1465" s="749"/>
      <c r="IZK1465" s="749"/>
      <c r="IZL1465" s="749"/>
      <c r="IZM1465" s="749"/>
      <c r="IZN1465" s="749"/>
      <c r="IZO1465" s="749"/>
      <c r="IZP1465" s="749"/>
      <c r="IZQ1465" s="749"/>
      <c r="IZR1465" s="749"/>
      <c r="IZS1465" s="749"/>
      <c r="IZT1465" s="749"/>
      <c r="IZU1465" s="749"/>
      <c r="IZV1465" s="749"/>
      <c r="IZW1465" s="749"/>
      <c r="IZX1465" s="749"/>
      <c r="IZY1465" s="749"/>
      <c r="IZZ1465" s="749"/>
      <c r="JAA1465" s="749"/>
      <c r="JAB1465" s="749"/>
      <c r="JAC1465" s="749"/>
      <c r="JAD1465" s="749"/>
      <c r="JAE1465" s="749"/>
      <c r="JAF1465" s="749"/>
      <c r="JAG1465" s="749"/>
      <c r="JAH1465" s="749"/>
      <c r="JAI1465" s="749"/>
      <c r="JAJ1465" s="749"/>
      <c r="JAK1465" s="749"/>
      <c r="JAL1465" s="749"/>
      <c r="JAM1465" s="749"/>
      <c r="JAN1465" s="749"/>
      <c r="JAO1465" s="749"/>
      <c r="JAP1465" s="749"/>
      <c r="JAQ1465" s="749"/>
      <c r="JAR1465" s="749"/>
      <c r="JAS1465" s="749"/>
      <c r="JAT1465" s="749"/>
      <c r="JAU1465" s="749"/>
      <c r="JAV1465" s="749"/>
      <c r="JAW1465" s="749"/>
      <c r="JAX1465" s="749"/>
      <c r="JAY1465" s="749"/>
      <c r="JAZ1465" s="749"/>
      <c r="JBA1465" s="749"/>
      <c r="JBB1465" s="749"/>
      <c r="JBC1465" s="749"/>
      <c r="JBD1465" s="749"/>
      <c r="JBE1465" s="749"/>
      <c r="JBF1465" s="749"/>
      <c r="JBG1465" s="749"/>
      <c r="JBH1465" s="749"/>
      <c r="JBI1465" s="749"/>
      <c r="JBJ1465" s="749"/>
      <c r="JBK1465" s="749"/>
      <c r="JBL1465" s="749"/>
      <c r="JBM1465" s="749"/>
      <c r="JBN1465" s="749"/>
      <c r="JBO1465" s="749"/>
      <c r="JBP1465" s="749"/>
      <c r="JBQ1465" s="749"/>
      <c r="JBR1465" s="749"/>
      <c r="JBS1465" s="749"/>
      <c r="JBT1465" s="749"/>
      <c r="JBU1465" s="749"/>
      <c r="JBV1465" s="749"/>
      <c r="JBW1465" s="749"/>
      <c r="JBX1465" s="749"/>
      <c r="JBY1465" s="749"/>
      <c r="JBZ1465" s="749"/>
      <c r="JCA1465" s="749"/>
      <c r="JCB1465" s="749"/>
      <c r="JCC1465" s="749"/>
      <c r="JCD1465" s="749"/>
      <c r="JCE1465" s="749"/>
      <c r="JCF1465" s="749"/>
      <c r="JCG1465" s="749"/>
      <c r="JCH1465" s="749"/>
      <c r="JCI1465" s="749"/>
      <c r="JCJ1465" s="749"/>
      <c r="JCK1465" s="749"/>
      <c r="JCL1465" s="749"/>
      <c r="JCM1465" s="749"/>
      <c r="JCN1465" s="749"/>
      <c r="JCO1465" s="749"/>
      <c r="JCP1465" s="749"/>
      <c r="JCQ1465" s="749"/>
      <c r="JCR1465" s="749"/>
      <c r="JCS1465" s="749"/>
      <c r="JCT1465" s="749"/>
      <c r="JCU1465" s="749"/>
      <c r="JCV1465" s="749"/>
      <c r="JCW1465" s="749"/>
      <c r="JCX1465" s="749"/>
      <c r="JCY1465" s="749"/>
      <c r="JCZ1465" s="749"/>
      <c r="JDA1465" s="749"/>
      <c r="JDB1465" s="749"/>
      <c r="JDC1465" s="749"/>
      <c r="JDD1465" s="749"/>
      <c r="JDE1465" s="749"/>
      <c r="JDF1465" s="749"/>
      <c r="JDG1465" s="749"/>
      <c r="JDH1465" s="749"/>
      <c r="JDI1465" s="749"/>
      <c r="JDJ1465" s="749"/>
      <c r="JDK1465" s="749"/>
      <c r="JDL1465" s="749"/>
      <c r="JDM1465" s="749"/>
      <c r="JDN1465" s="749"/>
      <c r="JDO1465" s="749"/>
      <c r="JDP1465" s="749"/>
      <c r="JDQ1465" s="749"/>
      <c r="JDR1465" s="749"/>
      <c r="JDS1465" s="749"/>
      <c r="JDT1465" s="749"/>
      <c r="JDU1465" s="749"/>
      <c r="JDV1465" s="749"/>
      <c r="JDW1465" s="749"/>
      <c r="JDX1465" s="749"/>
      <c r="JDY1465" s="749"/>
      <c r="JDZ1465" s="749"/>
      <c r="JEA1465" s="749"/>
      <c r="JEB1465" s="749"/>
      <c r="JEC1465" s="749"/>
      <c r="JED1465" s="749"/>
      <c r="JEE1465" s="749"/>
      <c r="JEF1465" s="749"/>
      <c r="JEG1465" s="749"/>
      <c r="JEH1465" s="749"/>
      <c r="JEI1465" s="749"/>
      <c r="JEJ1465" s="749"/>
      <c r="JEK1465" s="749"/>
      <c r="JEL1465" s="749"/>
      <c r="JEM1465" s="749"/>
      <c r="JEN1465" s="749"/>
      <c r="JEO1465" s="749"/>
      <c r="JEP1465" s="749"/>
      <c r="JEQ1465" s="749"/>
      <c r="JER1465" s="749"/>
      <c r="JES1465" s="749"/>
      <c r="JET1465" s="749"/>
      <c r="JEU1465" s="749"/>
      <c r="JEV1465" s="749"/>
      <c r="JEW1465" s="749"/>
      <c r="JEX1465" s="749"/>
      <c r="JEY1465" s="749"/>
      <c r="JEZ1465" s="749"/>
      <c r="JFA1465" s="749"/>
      <c r="JFB1465" s="749"/>
      <c r="JFC1465" s="749"/>
      <c r="JFD1465" s="749"/>
      <c r="JFE1465" s="749"/>
      <c r="JFF1465" s="749"/>
      <c r="JFG1465" s="749"/>
      <c r="JFH1465" s="749"/>
      <c r="JFI1465" s="749"/>
      <c r="JFJ1465" s="749"/>
      <c r="JFK1465" s="749"/>
      <c r="JFL1465" s="749"/>
      <c r="JFM1465" s="749"/>
      <c r="JFN1465" s="749"/>
      <c r="JFO1465" s="749"/>
      <c r="JFP1465" s="749"/>
      <c r="JFQ1465" s="749"/>
      <c r="JFR1465" s="749"/>
      <c r="JFS1465" s="749"/>
      <c r="JFT1465" s="749"/>
      <c r="JFU1465" s="749"/>
      <c r="JFV1465" s="749"/>
      <c r="JFW1465" s="749"/>
      <c r="JFX1465" s="749"/>
      <c r="JFY1465" s="749"/>
      <c r="JFZ1465" s="749"/>
      <c r="JGA1465" s="749"/>
      <c r="JGB1465" s="749"/>
      <c r="JGC1465" s="749"/>
      <c r="JGD1465" s="749"/>
      <c r="JGE1465" s="749"/>
      <c r="JGF1465" s="749"/>
      <c r="JGG1465" s="749"/>
      <c r="JGH1465" s="749"/>
      <c r="JGI1465" s="749"/>
      <c r="JGJ1465" s="749"/>
      <c r="JGK1465" s="749"/>
      <c r="JGL1465" s="749"/>
      <c r="JGM1465" s="749"/>
      <c r="JGN1465" s="749"/>
      <c r="JGO1465" s="749"/>
      <c r="JGP1465" s="749"/>
      <c r="JGQ1465" s="749"/>
      <c r="JGR1465" s="749"/>
      <c r="JGS1465" s="749"/>
      <c r="JGT1465" s="749"/>
      <c r="JGU1465" s="749"/>
      <c r="JGV1465" s="749"/>
      <c r="JGW1465" s="749"/>
      <c r="JGX1465" s="749"/>
      <c r="JGY1465" s="749"/>
      <c r="JGZ1465" s="749"/>
      <c r="JHA1465" s="749"/>
      <c r="JHB1465" s="749"/>
      <c r="JHC1465" s="749"/>
      <c r="JHD1465" s="749"/>
      <c r="JHE1465" s="749"/>
      <c r="JHF1465" s="749"/>
      <c r="JHG1465" s="749"/>
      <c r="JHH1465" s="749"/>
      <c r="JHI1465" s="749"/>
      <c r="JHJ1465" s="749"/>
      <c r="JHK1465" s="749"/>
      <c r="JHL1465" s="749"/>
      <c r="JHM1465" s="749"/>
      <c r="JHN1465" s="749"/>
      <c r="JHO1465" s="749"/>
      <c r="JHP1465" s="749"/>
      <c r="JHQ1465" s="749"/>
      <c r="JHR1465" s="749"/>
      <c r="JHS1465" s="749"/>
      <c r="JHT1465" s="749"/>
      <c r="JHU1465" s="749"/>
      <c r="JHV1465" s="749"/>
      <c r="JHW1465" s="749"/>
      <c r="JHX1465" s="749"/>
      <c r="JHY1465" s="749"/>
      <c r="JHZ1465" s="749"/>
      <c r="JIA1465" s="749"/>
      <c r="JIB1465" s="749"/>
      <c r="JIC1465" s="749"/>
      <c r="JID1465" s="749"/>
      <c r="JIE1465" s="749"/>
      <c r="JIF1465" s="749"/>
      <c r="JIG1465" s="749"/>
      <c r="JIH1465" s="749"/>
      <c r="JII1465" s="749"/>
      <c r="JIJ1465" s="749"/>
      <c r="JIK1465" s="749"/>
      <c r="JIL1465" s="749"/>
      <c r="JIM1465" s="749"/>
      <c r="JIN1465" s="749"/>
      <c r="JIO1465" s="749"/>
      <c r="JIP1465" s="749"/>
      <c r="JIQ1465" s="749"/>
      <c r="JIR1465" s="749"/>
      <c r="JIS1465" s="749"/>
      <c r="JIT1465" s="749"/>
      <c r="JIU1465" s="749"/>
      <c r="JIV1465" s="749"/>
      <c r="JIW1465" s="749"/>
      <c r="JIX1465" s="749"/>
      <c r="JIY1465" s="749"/>
      <c r="JIZ1465" s="749"/>
      <c r="JJA1465" s="749"/>
      <c r="JJB1465" s="749"/>
      <c r="JJC1465" s="749"/>
      <c r="JJD1465" s="749"/>
      <c r="JJE1465" s="749"/>
      <c r="JJF1465" s="749"/>
      <c r="JJG1465" s="749"/>
      <c r="JJH1465" s="749"/>
      <c r="JJI1465" s="749"/>
      <c r="JJJ1465" s="749"/>
      <c r="JJK1465" s="749"/>
      <c r="JJL1465" s="749"/>
      <c r="JJM1465" s="749"/>
      <c r="JJN1465" s="749"/>
      <c r="JJO1465" s="749"/>
      <c r="JJP1465" s="749"/>
      <c r="JJQ1465" s="749"/>
      <c r="JJR1465" s="749"/>
      <c r="JJS1465" s="749"/>
      <c r="JJT1465" s="749"/>
      <c r="JJU1465" s="749"/>
      <c r="JJV1465" s="749"/>
      <c r="JJW1465" s="749"/>
      <c r="JJX1465" s="749"/>
      <c r="JJY1465" s="749"/>
      <c r="JJZ1465" s="749"/>
      <c r="JKA1465" s="749"/>
      <c r="JKB1465" s="749"/>
      <c r="JKC1465" s="749"/>
      <c r="JKD1465" s="749"/>
      <c r="JKE1465" s="749"/>
      <c r="JKF1465" s="749"/>
      <c r="JKG1465" s="749"/>
      <c r="JKH1465" s="749"/>
      <c r="JKI1465" s="749"/>
      <c r="JKJ1465" s="749"/>
      <c r="JKK1465" s="749"/>
      <c r="JKL1465" s="749"/>
      <c r="JKM1465" s="749"/>
      <c r="JKN1465" s="749"/>
      <c r="JKO1465" s="749"/>
      <c r="JKP1465" s="749"/>
      <c r="JKQ1465" s="749"/>
      <c r="JKR1465" s="749"/>
      <c r="JKS1465" s="749"/>
      <c r="JKT1465" s="749"/>
      <c r="JKU1465" s="749"/>
      <c r="JKV1465" s="749"/>
      <c r="JKW1465" s="749"/>
      <c r="JKX1465" s="749"/>
      <c r="JKY1465" s="749"/>
      <c r="JKZ1465" s="749"/>
      <c r="JLA1465" s="749"/>
      <c r="JLB1465" s="749"/>
      <c r="JLC1465" s="749"/>
      <c r="JLD1465" s="749"/>
      <c r="JLE1465" s="749"/>
      <c r="JLF1465" s="749"/>
      <c r="JLG1465" s="749"/>
      <c r="JLH1465" s="749"/>
      <c r="JLI1465" s="749"/>
      <c r="JLJ1465" s="749"/>
      <c r="JLK1465" s="749"/>
      <c r="JLL1465" s="749"/>
      <c r="JLM1465" s="749"/>
      <c r="JLN1465" s="749"/>
      <c r="JLO1465" s="749"/>
      <c r="JLP1465" s="749"/>
      <c r="JLQ1465" s="749"/>
      <c r="JLR1465" s="749"/>
      <c r="JLS1465" s="749"/>
      <c r="JLT1465" s="749"/>
      <c r="JLU1465" s="749"/>
      <c r="JLV1465" s="749"/>
      <c r="JLW1465" s="749"/>
      <c r="JLX1465" s="749"/>
      <c r="JLY1465" s="749"/>
      <c r="JLZ1465" s="749"/>
      <c r="JMA1465" s="749"/>
      <c r="JMB1465" s="749"/>
      <c r="JMC1465" s="749"/>
      <c r="JMD1465" s="749"/>
      <c r="JME1465" s="749"/>
      <c r="JMF1465" s="749"/>
      <c r="JMG1465" s="749"/>
      <c r="JMH1465" s="749"/>
      <c r="JMI1465" s="749"/>
      <c r="JMJ1465" s="749"/>
      <c r="JMK1465" s="749"/>
      <c r="JML1465" s="749"/>
      <c r="JMM1465" s="749"/>
      <c r="JMN1465" s="749"/>
      <c r="JMO1465" s="749"/>
      <c r="JMP1465" s="749"/>
      <c r="JMQ1465" s="749"/>
      <c r="JMR1465" s="749"/>
      <c r="JMS1465" s="749"/>
      <c r="JMT1465" s="749"/>
      <c r="JMU1465" s="749"/>
      <c r="JMV1465" s="749"/>
      <c r="JMW1465" s="749"/>
      <c r="JMX1465" s="749"/>
      <c r="JMY1465" s="749"/>
      <c r="JMZ1465" s="749"/>
      <c r="JNA1465" s="749"/>
      <c r="JNB1465" s="749"/>
      <c r="JNC1465" s="749"/>
      <c r="JND1465" s="749"/>
      <c r="JNE1465" s="749"/>
      <c r="JNF1465" s="749"/>
      <c r="JNG1465" s="749"/>
      <c r="JNH1465" s="749"/>
      <c r="JNI1465" s="749"/>
      <c r="JNJ1465" s="749"/>
      <c r="JNK1465" s="749"/>
      <c r="JNL1465" s="749"/>
      <c r="JNM1465" s="749"/>
      <c r="JNN1465" s="749"/>
      <c r="JNO1465" s="749"/>
      <c r="JNP1465" s="749"/>
      <c r="JNQ1465" s="749"/>
      <c r="JNR1465" s="749"/>
      <c r="JNS1465" s="749"/>
      <c r="JNT1465" s="749"/>
      <c r="JNU1465" s="749"/>
      <c r="JNV1465" s="749"/>
      <c r="JNW1465" s="749"/>
      <c r="JNX1465" s="749"/>
      <c r="JNY1465" s="749"/>
      <c r="JNZ1465" s="749"/>
      <c r="JOA1465" s="749"/>
      <c r="JOB1465" s="749"/>
      <c r="JOC1465" s="749"/>
      <c r="JOD1465" s="749"/>
      <c r="JOE1465" s="749"/>
      <c r="JOF1465" s="749"/>
      <c r="JOG1465" s="749"/>
      <c r="JOH1465" s="749"/>
      <c r="JOI1465" s="749"/>
      <c r="JOJ1465" s="749"/>
      <c r="JOK1465" s="749"/>
      <c r="JOL1465" s="749"/>
      <c r="JOM1465" s="749"/>
      <c r="JON1465" s="749"/>
      <c r="JOO1465" s="749"/>
      <c r="JOP1465" s="749"/>
      <c r="JOQ1465" s="749"/>
      <c r="JOR1465" s="749"/>
      <c r="JOS1465" s="749"/>
      <c r="JOT1465" s="749"/>
      <c r="JOU1465" s="749"/>
      <c r="JOV1465" s="749"/>
      <c r="JOW1465" s="749"/>
      <c r="JOX1465" s="749"/>
      <c r="JOY1465" s="749"/>
      <c r="JOZ1465" s="749"/>
      <c r="JPA1465" s="749"/>
      <c r="JPB1465" s="749"/>
      <c r="JPC1465" s="749"/>
      <c r="JPD1465" s="749"/>
      <c r="JPE1465" s="749"/>
      <c r="JPF1465" s="749"/>
      <c r="JPG1465" s="749"/>
      <c r="JPH1465" s="749"/>
      <c r="JPI1465" s="749"/>
      <c r="JPJ1465" s="749"/>
      <c r="JPK1465" s="749"/>
      <c r="JPL1465" s="749"/>
      <c r="JPM1465" s="749"/>
      <c r="JPN1465" s="749"/>
      <c r="JPO1465" s="749"/>
      <c r="JPP1465" s="749"/>
      <c r="JPQ1465" s="749"/>
      <c r="JPR1465" s="749"/>
      <c r="JPS1465" s="749"/>
      <c r="JPT1465" s="749"/>
      <c r="JPU1465" s="749"/>
      <c r="JPV1465" s="749"/>
      <c r="JPW1465" s="749"/>
      <c r="JPX1465" s="749"/>
      <c r="JPY1465" s="749"/>
      <c r="JPZ1465" s="749"/>
      <c r="JQA1465" s="749"/>
      <c r="JQB1465" s="749"/>
      <c r="JQC1465" s="749"/>
      <c r="JQD1465" s="749"/>
      <c r="JQE1465" s="749"/>
      <c r="JQF1465" s="749"/>
      <c r="JQG1465" s="749"/>
      <c r="JQH1465" s="749"/>
      <c r="JQI1465" s="749"/>
      <c r="JQJ1465" s="749"/>
      <c r="JQK1465" s="749"/>
      <c r="JQL1465" s="749"/>
      <c r="JQM1465" s="749"/>
      <c r="JQN1465" s="749"/>
      <c r="JQO1465" s="749"/>
      <c r="JQP1465" s="749"/>
      <c r="JQQ1465" s="749"/>
      <c r="JQR1465" s="749"/>
      <c r="JQS1465" s="749"/>
      <c r="JQT1465" s="749"/>
      <c r="JQU1465" s="749"/>
      <c r="JQV1465" s="749"/>
      <c r="JQW1465" s="749"/>
      <c r="JQX1465" s="749"/>
      <c r="JQY1465" s="749"/>
      <c r="JQZ1465" s="749"/>
      <c r="JRA1465" s="749"/>
      <c r="JRB1465" s="749"/>
      <c r="JRC1465" s="749"/>
      <c r="JRD1465" s="749"/>
      <c r="JRE1465" s="749"/>
      <c r="JRF1465" s="749"/>
      <c r="JRG1465" s="749"/>
      <c r="JRH1465" s="749"/>
      <c r="JRI1465" s="749"/>
      <c r="JRJ1465" s="749"/>
      <c r="JRK1465" s="749"/>
      <c r="JRL1465" s="749"/>
      <c r="JRM1465" s="749"/>
      <c r="JRN1465" s="749"/>
      <c r="JRO1465" s="749"/>
      <c r="JRP1465" s="749"/>
      <c r="JRQ1465" s="749"/>
      <c r="JRR1465" s="749"/>
      <c r="JRS1465" s="749"/>
      <c r="JRT1465" s="749"/>
      <c r="JRU1465" s="749"/>
      <c r="JRV1465" s="749"/>
      <c r="JRW1465" s="749"/>
      <c r="JRX1465" s="749"/>
      <c r="JRY1465" s="749"/>
      <c r="JRZ1465" s="749"/>
      <c r="JSA1465" s="749"/>
      <c r="JSB1465" s="749"/>
      <c r="JSC1465" s="749"/>
      <c r="JSD1465" s="749"/>
      <c r="JSE1465" s="749"/>
      <c r="JSF1465" s="749"/>
      <c r="JSG1465" s="749"/>
      <c r="JSH1465" s="749"/>
      <c r="JSI1465" s="749"/>
      <c r="JSJ1465" s="749"/>
      <c r="JSK1465" s="749"/>
      <c r="JSL1465" s="749"/>
      <c r="JSM1465" s="749"/>
      <c r="JSN1465" s="749"/>
      <c r="JSO1465" s="749"/>
      <c r="JSP1465" s="749"/>
      <c r="JSQ1465" s="749"/>
      <c r="JSR1465" s="749"/>
      <c r="JSS1465" s="749"/>
      <c r="JST1465" s="749"/>
      <c r="JSU1465" s="749"/>
      <c r="JSV1465" s="749"/>
      <c r="JSW1465" s="749"/>
      <c r="JSX1465" s="749"/>
      <c r="JSY1465" s="749"/>
      <c r="JSZ1465" s="749"/>
      <c r="JTA1465" s="749"/>
      <c r="JTB1465" s="749"/>
      <c r="JTC1465" s="749"/>
      <c r="JTD1465" s="749"/>
      <c r="JTE1465" s="749"/>
      <c r="JTF1465" s="749"/>
      <c r="JTG1465" s="749"/>
      <c r="JTH1465" s="749"/>
      <c r="JTI1465" s="749"/>
      <c r="JTJ1465" s="749"/>
      <c r="JTK1465" s="749"/>
      <c r="JTL1465" s="749"/>
      <c r="JTM1465" s="749"/>
      <c r="JTN1465" s="749"/>
      <c r="JTO1465" s="749"/>
      <c r="JTP1465" s="749"/>
      <c r="JTQ1465" s="749"/>
      <c r="JTR1465" s="749"/>
      <c r="JTS1465" s="749"/>
      <c r="JTT1465" s="749"/>
      <c r="JTU1465" s="749"/>
      <c r="JTV1465" s="749"/>
      <c r="JTW1465" s="749"/>
      <c r="JTX1465" s="749"/>
      <c r="JTY1465" s="749"/>
      <c r="JTZ1465" s="749"/>
      <c r="JUA1465" s="749"/>
      <c r="JUB1465" s="749"/>
      <c r="JUC1465" s="749"/>
      <c r="JUD1465" s="749"/>
      <c r="JUE1465" s="749"/>
      <c r="JUF1465" s="749"/>
      <c r="JUG1465" s="749"/>
      <c r="JUH1465" s="749"/>
      <c r="JUI1465" s="749"/>
      <c r="JUJ1465" s="749"/>
      <c r="JUK1465" s="749"/>
      <c r="JUL1465" s="749"/>
      <c r="JUM1465" s="749"/>
      <c r="JUN1465" s="749"/>
      <c r="JUO1465" s="749"/>
      <c r="JUP1465" s="749"/>
      <c r="JUQ1465" s="749"/>
      <c r="JUR1465" s="749"/>
      <c r="JUS1465" s="749"/>
      <c r="JUT1465" s="749"/>
      <c r="JUU1465" s="749"/>
      <c r="JUV1465" s="749"/>
      <c r="JUW1465" s="749"/>
      <c r="JUX1465" s="749"/>
      <c r="JUY1465" s="749"/>
      <c r="JUZ1465" s="749"/>
      <c r="JVA1465" s="749"/>
      <c r="JVB1465" s="749"/>
      <c r="JVC1465" s="749"/>
      <c r="JVD1465" s="749"/>
      <c r="JVE1465" s="749"/>
      <c r="JVF1465" s="749"/>
      <c r="JVG1465" s="749"/>
      <c r="JVH1465" s="749"/>
      <c r="JVI1465" s="749"/>
      <c r="JVJ1465" s="749"/>
      <c r="JVK1465" s="749"/>
      <c r="JVL1465" s="749"/>
      <c r="JVM1465" s="749"/>
      <c r="JVN1465" s="749"/>
      <c r="JVO1465" s="749"/>
      <c r="JVP1465" s="749"/>
      <c r="JVQ1465" s="749"/>
      <c r="JVR1465" s="749"/>
      <c r="JVS1465" s="749"/>
      <c r="JVT1465" s="749"/>
      <c r="JVU1465" s="749"/>
      <c r="JVV1465" s="749"/>
      <c r="JVW1465" s="749"/>
      <c r="JVX1465" s="749"/>
      <c r="JVY1465" s="749"/>
      <c r="JVZ1465" s="749"/>
      <c r="JWA1465" s="749"/>
      <c r="JWB1465" s="749"/>
      <c r="JWC1465" s="749"/>
      <c r="JWD1465" s="749"/>
      <c r="JWE1465" s="749"/>
      <c r="JWF1465" s="749"/>
      <c r="JWG1465" s="749"/>
      <c r="JWH1465" s="749"/>
      <c r="JWI1465" s="749"/>
      <c r="JWJ1465" s="749"/>
      <c r="JWK1465" s="749"/>
      <c r="JWL1465" s="749"/>
      <c r="JWM1465" s="749"/>
      <c r="JWN1465" s="749"/>
      <c r="JWO1465" s="749"/>
      <c r="JWP1465" s="749"/>
      <c r="JWQ1465" s="749"/>
      <c r="JWR1465" s="749"/>
      <c r="JWS1465" s="749"/>
      <c r="JWT1465" s="749"/>
      <c r="JWU1465" s="749"/>
      <c r="JWV1465" s="749"/>
      <c r="JWW1465" s="749"/>
      <c r="JWX1465" s="749"/>
      <c r="JWY1465" s="749"/>
      <c r="JWZ1465" s="749"/>
      <c r="JXA1465" s="749"/>
      <c r="JXB1465" s="749"/>
      <c r="JXC1465" s="749"/>
      <c r="JXD1465" s="749"/>
      <c r="JXE1465" s="749"/>
      <c r="JXF1465" s="749"/>
      <c r="JXG1465" s="749"/>
      <c r="JXH1465" s="749"/>
      <c r="JXI1465" s="749"/>
      <c r="JXJ1465" s="749"/>
      <c r="JXK1465" s="749"/>
      <c r="JXL1465" s="749"/>
      <c r="JXM1465" s="749"/>
      <c r="JXN1465" s="749"/>
      <c r="JXO1465" s="749"/>
      <c r="JXP1465" s="749"/>
      <c r="JXQ1465" s="749"/>
      <c r="JXR1465" s="749"/>
      <c r="JXS1465" s="749"/>
      <c r="JXT1465" s="749"/>
      <c r="JXU1465" s="749"/>
      <c r="JXV1465" s="749"/>
      <c r="JXW1465" s="749"/>
      <c r="JXX1465" s="749"/>
      <c r="JXY1465" s="749"/>
      <c r="JXZ1465" s="749"/>
      <c r="JYA1465" s="749"/>
      <c r="JYB1465" s="749"/>
      <c r="JYC1465" s="749"/>
      <c r="JYD1465" s="749"/>
      <c r="JYE1465" s="749"/>
      <c r="JYF1465" s="749"/>
      <c r="JYG1465" s="749"/>
      <c r="JYH1465" s="749"/>
      <c r="JYI1465" s="749"/>
      <c r="JYJ1465" s="749"/>
      <c r="JYK1465" s="749"/>
      <c r="JYL1465" s="749"/>
      <c r="JYM1465" s="749"/>
      <c r="JYN1465" s="749"/>
      <c r="JYO1465" s="749"/>
      <c r="JYP1465" s="749"/>
      <c r="JYQ1465" s="749"/>
      <c r="JYR1465" s="749"/>
      <c r="JYS1465" s="749"/>
      <c r="JYT1465" s="749"/>
      <c r="JYU1465" s="749"/>
      <c r="JYV1465" s="749"/>
      <c r="JYW1465" s="749"/>
      <c r="JYX1465" s="749"/>
      <c r="JYY1465" s="749"/>
      <c r="JYZ1465" s="749"/>
      <c r="JZA1465" s="749"/>
      <c r="JZB1465" s="749"/>
      <c r="JZC1465" s="749"/>
      <c r="JZD1465" s="749"/>
      <c r="JZE1465" s="749"/>
      <c r="JZF1465" s="749"/>
      <c r="JZG1465" s="749"/>
      <c r="JZH1465" s="749"/>
      <c r="JZI1465" s="749"/>
      <c r="JZJ1465" s="749"/>
      <c r="JZK1465" s="749"/>
      <c r="JZL1465" s="749"/>
      <c r="JZM1465" s="749"/>
      <c r="JZN1465" s="749"/>
      <c r="JZO1465" s="749"/>
      <c r="JZP1465" s="749"/>
      <c r="JZQ1465" s="749"/>
      <c r="JZR1465" s="749"/>
      <c r="JZS1465" s="749"/>
      <c r="JZT1465" s="749"/>
      <c r="JZU1465" s="749"/>
      <c r="JZV1465" s="749"/>
      <c r="JZW1465" s="749"/>
      <c r="JZX1465" s="749"/>
      <c r="JZY1465" s="749"/>
      <c r="JZZ1465" s="749"/>
      <c r="KAA1465" s="749"/>
      <c r="KAB1465" s="749"/>
      <c r="KAC1465" s="749"/>
      <c r="KAD1465" s="749"/>
      <c r="KAE1465" s="749"/>
      <c r="KAF1465" s="749"/>
      <c r="KAG1465" s="749"/>
      <c r="KAH1465" s="749"/>
      <c r="KAI1465" s="749"/>
      <c r="KAJ1465" s="749"/>
      <c r="KAK1465" s="749"/>
      <c r="KAL1465" s="749"/>
      <c r="KAM1465" s="749"/>
      <c r="KAN1465" s="749"/>
      <c r="KAO1465" s="749"/>
      <c r="KAP1465" s="749"/>
      <c r="KAQ1465" s="749"/>
      <c r="KAR1465" s="749"/>
      <c r="KAS1465" s="749"/>
      <c r="KAT1465" s="749"/>
      <c r="KAU1465" s="749"/>
      <c r="KAV1465" s="749"/>
      <c r="KAW1465" s="749"/>
      <c r="KAX1465" s="749"/>
      <c r="KAY1465" s="749"/>
      <c r="KAZ1465" s="749"/>
      <c r="KBA1465" s="749"/>
      <c r="KBB1465" s="749"/>
      <c r="KBC1465" s="749"/>
      <c r="KBD1465" s="749"/>
      <c r="KBE1465" s="749"/>
      <c r="KBF1465" s="749"/>
      <c r="KBG1465" s="749"/>
      <c r="KBH1465" s="749"/>
      <c r="KBI1465" s="749"/>
      <c r="KBJ1465" s="749"/>
      <c r="KBK1465" s="749"/>
      <c r="KBL1465" s="749"/>
      <c r="KBM1465" s="749"/>
      <c r="KBN1465" s="749"/>
      <c r="KBO1465" s="749"/>
      <c r="KBP1465" s="749"/>
      <c r="KBQ1465" s="749"/>
      <c r="KBR1465" s="749"/>
      <c r="KBS1465" s="749"/>
      <c r="KBT1465" s="749"/>
      <c r="KBU1465" s="749"/>
      <c r="KBV1465" s="749"/>
      <c r="KBW1465" s="749"/>
      <c r="KBX1465" s="749"/>
      <c r="KBY1465" s="749"/>
      <c r="KBZ1465" s="749"/>
      <c r="KCA1465" s="749"/>
      <c r="KCB1465" s="749"/>
      <c r="KCC1465" s="749"/>
      <c r="KCD1465" s="749"/>
      <c r="KCE1465" s="749"/>
      <c r="KCF1465" s="749"/>
      <c r="KCG1465" s="749"/>
      <c r="KCH1465" s="749"/>
      <c r="KCI1465" s="749"/>
      <c r="KCJ1465" s="749"/>
      <c r="KCK1465" s="749"/>
      <c r="KCL1465" s="749"/>
      <c r="KCM1465" s="749"/>
      <c r="KCN1465" s="749"/>
      <c r="KCO1465" s="749"/>
      <c r="KCP1465" s="749"/>
      <c r="KCQ1465" s="749"/>
      <c r="KCR1465" s="749"/>
      <c r="KCS1465" s="749"/>
      <c r="KCT1465" s="749"/>
      <c r="KCU1465" s="749"/>
      <c r="KCV1465" s="749"/>
      <c r="KCW1465" s="749"/>
      <c r="KCX1465" s="749"/>
      <c r="KCY1465" s="749"/>
      <c r="KCZ1465" s="749"/>
      <c r="KDA1465" s="749"/>
      <c r="KDB1465" s="749"/>
      <c r="KDC1465" s="749"/>
      <c r="KDD1465" s="749"/>
      <c r="KDE1465" s="749"/>
      <c r="KDF1465" s="749"/>
      <c r="KDG1465" s="749"/>
      <c r="KDH1465" s="749"/>
      <c r="KDI1465" s="749"/>
      <c r="KDJ1465" s="749"/>
      <c r="KDK1465" s="749"/>
      <c r="KDL1465" s="749"/>
      <c r="KDM1465" s="749"/>
      <c r="KDN1465" s="749"/>
      <c r="KDO1465" s="749"/>
      <c r="KDP1465" s="749"/>
      <c r="KDQ1465" s="749"/>
      <c r="KDR1465" s="749"/>
      <c r="KDS1465" s="749"/>
      <c r="KDT1465" s="749"/>
      <c r="KDU1465" s="749"/>
      <c r="KDV1465" s="749"/>
      <c r="KDW1465" s="749"/>
      <c r="KDX1465" s="749"/>
      <c r="KDY1465" s="749"/>
      <c r="KDZ1465" s="749"/>
      <c r="KEA1465" s="749"/>
      <c r="KEB1465" s="749"/>
      <c r="KEC1465" s="749"/>
      <c r="KED1465" s="749"/>
      <c r="KEE1465" s="749"/>
      <c r="KEF1465" s="749"/>
      <c r="KEG1465" s="749"/>
      <c r="KEH1465" s="749"/>
      <c r="KEI1465" s="749"/>
      <c r="KEJ1465" s="749"/>
      <c r="KEK1465" s="749"/>
      <c r="KEL1465" s="749"/>
      <c r="KEM1465" s="749"/>
      <c r="KEN1465" s="749"/>
      <c r="KEO1465" s="749"/>
      <c r="KEP1465" s="749"/>
      <c r="KEQ1465" s="749"/>
      <c r="KER1465" s="749"/>
      <c r="KES1465" s="749"/>
      <c r="KET1465" s="749"/>
      <c r="KEU1465" s="749"/>
      <c r="KEV1465" s="749"/>
      <c r="KEW1465" s="749"/>
      <c r="KEX1465" s="749"/>
      <c r="KEY1465" s="749"/>
      <c r="KEZ1465" s="749"/>
      <c r="KFA1465" s="749"/>
      <c r="KFB1465" s="749"/>
      <c r="KFC1465" s="749"/>
      <c r="KFD1465" s="749"/>
      <c r="KFE1465" s="749"/>
      <c r="KFF1465" s="749"/>
      <c r="KFG1465" s="749"/>
      <c r="KFH1465" s="749"/>
      <c r="KFI1465" s="749"/>
      <c r="KFJ1465" s="749"/>
      <c r="KFK1465" s="749"/>
      <c r="KFL1465" s="749"/>
      <c r="KFM1465" s="749"/>
      <c r="KFN1465" s="749"/>
      <c r="KFO1465" s="749"/>
      <c r="KFP1465" s="749"/>
      <c r="KFQ1465" s="749"/>
      <c r="KFR1465" s="749"/>
      <c r="KFS1465" s="749"/>
      <c r="KFT1465" s="749"/>
      <c r="KFU1465" s="749"/>
      <c r="KFV1465" s="749"/>
      <c r="KFW1465" s="749"/>
      <c r="KFX1465" s="749"/>
      <c r="KFY1465" s="749"/>
      <c r="KFZ1465" s="749"/>
      <c r="KGA1465" s="749"/>
      <c r="KGB1465" s="749"/>
      <c r="KGC1465" s="749"/>
      <c r="KGD1465" s="749"/>
      <c r="KGE1465" s="749"/>
      <c r="KGF1465" s="749"/>
      <c r="KGG1465" s="749"/>
      <c r="KGH1465" s="749"/>
      <c r="KGI1465" s="749"/>
      <c r="KGJ1465" s="749"/>
      <c r="KGK1465" s="749"/>
      <c r="KGL1465" s="749"/>
      <c r="KGM1465" s="749"/>
      <c r="KGN1465" s="749"/>
      <c r="KGO1465" s="749"/>
      <c r="KGP1465" s="749"/>
      <c r="KGQ1465" s="749"/>
      <c r="KGR1465" s="749"/>
      <c r="KGS1465" s="749"/>
      <c r="KGT1465" s="749"/>
      <c r="KGU1465" s="749"/>
      <c r="KGV1465" s="749"/>
      <c r="KGW1465" s="749"/>
      <c r="KGX1465" s="749"/>
      <c r="KGY1465" s="749"/>
      <c r="KGZ1465" s="749"/>
      <c r="KHA1465" s="749"/>
      <c r="KHB1465" s="749"/>
      <c r="KHC1465" s="749"/>
      <c r="KHD1465" s="749"/>
      <c r="KHE1465" s="749"/>
      <c r="KHF1465" s="749"/>
      <c r="KHG1465" s="749"/>
      <c r="KHH1465" s="749"/>
      <c r="KHI1465" s="749"/>
      <c r="KHJ1465" s="749"/>
      <c r="KHK1465" s="749"/>
      <c r="KHL1465" s="749"/>
      <c r="KHM1465" s="749"/>
      <c r="KHN1465" s="749"/>
      <c r="KHO1465" s="749"/>
      <c r="KHP1465" s="749"/>
      <c r="KHQ1465" s="749"/>
      <c r="KHR1465" s="749"/>
      <c r="KHS1465" s="749"/>
      <c r="KHT1465" s="749"/>
      <c r="KHU1465" s="749"/>
      <c r="KHV1465" s="749"/>
      <c r="KHW1465" s="749"/>
      <c r="KHX1465" s="749"/>
      <c r="KHY1465" s="749"/>
      <c r="KHZ1465" s="749"/>
      <c r="KIA1465" s="749"/>
      <c r="KIB1465" s="749"/>
      <c r="KIC1465" s="749"/>
      <c r="KID1465" s="749"/>
      <c r="KIE1465" s="749"/>
      <c r="KIF1465" s="749"/>
      <c r="KIG1465" s="749"/>
      <c r="KIH1465" s="749"/>
      <c r="KII1465" s="749"/>
      <c r="KIJ1465" s="749"/>
      <c r="KIK1465" s="749"/>
      <c r="KIL1465" s="749"/>
      <c r="KIM1465" s="749"/>
      <c r="KIN1465" s="749"/>
      <c r="KIO1465" s="749"/>
      <c r="KIP1465" s="749"/>
      <c r="KIQ1465" s="749"/>
      <c r="KIR1465" s="749"/>
      <c r="KIS1465" s="749"/>
      <c r="KIT1465" s="749"/>
      <c r="KIU1465" s="749"/>
      <c r="KIV1465" s="749"/>
      <c r="KIW1465" s="749"/>
      <c r="KIX1465" s="749"/>
      <c r="KIY1465" s="749"/>
      <c r="KIZ1465" s="749"/>
      <c r="KJA1465" s="749"/>
      <c r="KJB1465" s="749"/>
      <c r="KJC1465" s="749"/>
      <c r="KJD1465" s="749"/>
      <c r="KJE1465" s="749"/>
      <c r="KJF1465" s="749"/>
      <c r="KJG1465" s="749"/>
      <c r="KJH1465" s="749"/>
      <c r="KJI1465" s="749"/>
      <c r="KJJ1465" s="749"/>
      <c r="KJK1465" s="749"/>
      <c r="KJL1465" s="749"/>
      <c r="KJM1465" s="749"/>
      <c r="KJN1465" s="749"/>
      <c r="KJO1465" s="749"/>
      <c r="KJP1465" s="749"/>
      <c r="KJQ1465" s="749"/>
      <c r="KJR1465" s="749"/>
      <c r="KJS1465" s="749"/>
      <c r="KJT1465" s="749"/>
      <c r="KJU1465" s="749"/>
      <c r="KJV1465" s="749"/>
      <c r="KJW1465" s="749"/>
      <c r="KJX1465" s="749"/>
      <c r="KJY1465" s="749"/>
      <c r="KJZ1465" s="749"/>
      <c r="KKA1465" s="749"/>
      <c r="KKB1465" s="749"/>
      <c r="KKC1465" s="749"/>
      <c r="KKD1465" s="749"/>
      <c r="KKE1465" s="749"/>
      <c r="KKF1465" s="749"/>
      <c r="KKG1465" s="749"/>
      <c r="KKH1465" s="749"/>
      <c r="KKI1465" s="749"/>
      <c r="KKJ1465" s="749"/>
      <c r="KKK1465" s="749"/>
      <c r="KKL1465" s="749"/>
      <c r="KKM1465" s="749"/>
      <c r="KKN1465" s="749"/>
      <c r="KKO1465" s="749"/>
      <c r="KKP1465" s="749"/>
      <c r="KKQ1465" s="749"/>
      <c r="KKR1465" s="749"/>
      <c r="KKS1465" s="749"/>
      <c r="KKT1465" s="749"/>
      <c r="KKU1465" s="749"/>
      <c r="KKV1465" s="749"/>
      <c r="KKW1465" s="749"/>
      <c r="KKX1465" s="749"/>
      <c r="KKY1465" s="749"/>
      <c r="KKZ1465" s="749"/>
      <c r="KLA1465" s="749"/>
      <c r="KLB1465" s="749"/>
      <c r="KLC1465" s="749"/>
      <c r="KLD1465" s="749"/>
      <c r="KLE1465" s="749"/>
      <c r="KLF1465" s="749"/>
      <c r="KLG1465" s="749"/>
      <c r="KLH1465" s="749"/>
      <c r="KLI1465" s="749"/>
      <c r="KLJ1465" s="749"/>
      <c r="KLK1465" s="749"/>
      <c r="KLL1465" s="749"/>
      <c r="KLM1465" s="749"/>
      <c r="KLN1465" s="749"/>
      <c r="KLO1465" s="749"/>
      <c r="KLP1465" s="749"/>
      <c r="KLQ1465" s="749"/>
      <c r="KLR1465" s="749"/>
      <c r="KLS1465" s="749"/>
      <c r="KLT1465" s="749"/>
      <c r="KLU1465" s="749"/>
      <c r="KLV1465" s="749"/>
      <c r="KLW1465" s="749"/>
      <c r="KLX1465" s="749"/>
      <c r="KLY1465" s="749"/>
      <c r="KLZ1465" s="749"/>
      <c r="KMA1465" s="749"/>
      <c r="KMB1465" s="749"/>
      <c r="KMC1465" s="749"/>
      <c r="KMD1465" s="749"/>
      <c r="KME1465" s="749"/>
      <c r="KMF1465" s="749"/>
      <c r="KMG1465" s="749"/>
      <c r="KMH1465" s="749"/>
      <c r="KMI1465" s="749"/>
      <c r="KMJ1465" s="749"/>
      <c r="KMK1465" s="749"/>
      <c r="KML1465" s="749"/>
      <c r="KMM1465" s="749"/>
      <c r="KMN1465" s="749"/>
      <c r="KMO1465" s="749"/>
      <c r="KMP1465" s="749"/>
      <c r="KMQ1465" s="749"/>
      <c r="KMR1465" s="749"/>
      <c r="KMS1465" s="749"/>
      <c r="KMT1465" s="749"/>
      <c r="KMU1465" s="749"/>
      <c r="KMV1465" s="749"/>
      <c r="KMW1465" s="749"/>
      <c r="KMX1465" s="749"/>
      <c r="KMY1465" s="749"/>
      <c r="KMZ1465" s="749"/>
      <c r="KNA1465" s="749"/>
      <c r="KNB1465" s="749"/>
      <c r="KNC1465" s="749"/>
      <c r="KND1465" s="749"/>
      <c r="KNE1465" s="749"/>
      <c r="KNF1465" s="749"/>
      <c r="KNG1465" s="749"/>
      <c r="KNH1465" s="749"/>
      <c r="KNI1465" s="749"/>
      <c r="KNJ1465" s="749"/>
      <c r="KNK1465" s="749"/>
      <c r="KNL1465" s="749"/>
      <c r="KNM1465" s="749"/>
      <c r="KNN1465" s="749"/>
      <c r="KNO1465" s="749"/>
      <c r="KNP1465" s="749"/>
      <c r="KNQ1465" s="749"/>
      <c r="KNR1465" s="749"/>
      <c r="KNS1465" s="749"/>
      <c r="KNT1465" s="749"/>
      <c r="KNU1465" s="749"/>
      <c r="KNV1465" s="749"/>
      <c r="KNW1465" s="749"/>
      <c r="KNX1465" s="749"/>
      <c r="KNY1465" s="749"/>
      <c r="KNZ1465" s="749"/>
      <c r="KOA1465" s="749"/>
      <c r="KOB1465" s="749"/>
      <c r="KOC1465" s="749"/>
      <c r="KOD1465" s="749"/>
      <c r="KOE1465" s="749"/>
      <c r="KOF1465" s="749"/>
      <c r="KOG1465" s="749"/>
      <c r="KOH1465" s="749"/>
      <c r="KOI1465" s="749"/>
      <c r="KOJ1465" s="749"/>
      <c r="KOK1465" s="749"/>
      <c r="KOL1465" s="749"/>
      <c r="KOM1465" s="749"/>
      <c r="KON1465" s="749"/>
      <c r="KOO1465" s="749"/>
      <c r="KOP1465" s="749"/>
      <c r="KOQ1465" s="749"/>
      <c r="KOR1465" s="749"/>
      <c r="KOS1465" s="749"/>
      <c r="KOT1465" s="749"/>
      <c r="KOU1465" s="749"/>
      <c r="KOV1465" s="749"/>
      <c r="KOW1465" s="749"/>
      <c r="KOX1465" s="749"/>
      <c r="KOY1465" s="749"/>
      <c r="KOZ1465" s="749"/>
      <c r="KPA1465" s="749"/>
      <c r="KPB1465" s="749"/>
      <c r="KPC1465" s="749"/>
      <c r="KPD1465" s="749"/>
      <c r="KPE1465" s="749"/>
      <c r="KPF1465" s="749"/>
      <c r="KPG1465" s="749"/>
      <c r="KPH1465" s="749"/>
      <c r="KPI1465" s="749"/>
      <c r="KPJ1465" s="749"/>
      <c r="KPK1465" s="749"/>
      <c r="KPL1465" s="749"/>
      <c r="KPM1465" s="749"/>
      <c r="KPN1465" s="749"/>
      <c r="KPO1465" s="749"/>
      <c r="KPP1465" s="749"/>
      <c r="KPQ1465" s="749"/>
      <c r="KPR1465" s="749"/>
      <c r="KPS1465" s="749"/>
      <c r="KPT1465" s="749"/>
      <c r="KPU1465" s="749"/>
      <c r="KPV1465" s="749"/>
      <c r="KPW1465" s="749"/>
      <c r="KPX1465" s="749"/>
      <c r="KPY1465" s="749"/>
      <c r="KPZ1465" s="749"/>
      <c r="KQA1465" s="749"/>
      <c r="KQB1465" s="749"/>
      <c r="KQC1465" s="749"/>
      <c r="KQD1465" s="749"/>
      <c r="KQE1465" s="749"/>
      <c r="KQF1465" s="749"/>
      <c r="KQG1465" s="749"/>
      <c r="KQH1465" s="749"/>
      <c r="KQI1465" s="749"/>
      <c r="KQJ1465" s="749"/>
      <c r="KQK1465" s="749"/>
      <c r="KQL1465" s="749"/>
      <c r="KQM1465" s="749"/>
      <c r="KQN1465" s="749"/>
      <c r="KQO1465" s="749"/>
      <c r="KQP1465" s="749"/>
      <c r="KQQ1465" s="749"/>
      <c r="KQR1465" s="749"/>
      <c r="KQS1465" s="749"/>
      <c r="KQT1465" s="749"/>
      <c r="KQU1465" s="749"/>
      <c r="KQV1465" s="749"/>
      <c r="KQW1465" s="749"/>
      <c r="KQX1465" s="749"/>
      <c r="KQY1465" s="749"/>
      <c r="KQZ1465" s="749"/>
      <c r="KRA1465" s="749"/>
      <c r="KRB1465" s="749"/>
      <c r="KRC1465" s="749"/>
      <c r="KRD1465" s="749"/>
      <c r="KRE1465" s="749"/>
      <c r="KRF1465" s="749"/>
      <c r="KRG1465" s="749"/>
      <c r="KRH1465" s="749"/>
      <c r="KRI1465" s="749"/>
      <c r="KRJ1465" s="749"/>
      <c r="KRK1465" s="749"/>
      <c r="KRL1465" s="749"/>
      <c r="KRM1465" s="749"/>
      <c r="KRN1465" s="749"/>
      <c r="KRO1465" s="749"/>
      <c r="KRP1465" s="749"/>
      <c r="KRQ1465" s="749"/>
      <c r="KRR1465" s="749"/>
      <c r="KRS1465" s="749"/>
      <c r="KRT1465" s="749"/>
      <c r="KRU1465" s="749"/>
      <c r="KRV1465" s="749"/>
      <c r="KRW1465" s="749"/>
      <c r="KRX1465" s="749"/>
      <c r="KRY1465" s="749"/>
      <c r="KRZ1465" s="749"/>
      <c r="KSA1465" s="749"/>
      <c r="KSB1465" s="749"/>
      <c r="KSC1465" s="749"/>
      <c r="KSD1465" s="749"/>
      <c r="KSE1465" s="749"/>
      <c r="KSF1465" s="749"/>
      <c r="KSG1465" s="749"/>
      <c r="KSH1465" s="749"/>
      <c r="KSI1465" s="749"/>
      <c r="KSJ1465" s="749"/>
      <c r="KSK1465" s="749"/>
      <c r="KSL1465" s="749"/>
      <c r="KSM1465" s="749"/>
      <c r="KSN1465" s="749"/>
      <c r="KSO1465" s="749"/>
      <c r="KSP1465" s="749"/>
      <c r="KSQ1465" s="749"/>
      <c r="KSR1465" s="749"/>
      <c r="KSS1465" s="749"/>
      <c r="KST1465" s="749"/>
      <c r="KSU1465" s="749"/>
      <c r="KSV1465" s="749"/>
      <c r="KSW1465" s="749"/>
      <c r="KSX1465" s="749"/>
      <c r="KSY1465" s="749"/>
      <c r="KSZ1465" s="749"/>
      <c r="KTA1465" s="749"/>
      <c r="KTB1465" s="749"/>
      <c r="KTC1465" s="749"/>
      <c r="KTD1465" s="749"/>
      <c r="KTE1465" s="749"/>
      <c r="KTF1465" s="749"/>
      <c r="KTG1465" s="749"/>
      <c r="KTH1465" s="749"/>
      <c r="KTI1465" s="749"/>
      <c r="KTJ1465" s="749"/>
      <c r="KTK1465" s="749"/>
      <c r="KTL1465" s="749"/>
      <c r="KTM1465" s="749"/>
      <c r="KTN1465" s="749"/>
      <c r="KTO1465" s="749"/>
      <c r="KTP1465" s="749"/>
      <c r="KTQ1465" s="749"/>
      <c r="KTR1465" s="749"/>
      <c r="KTS1465" s="749"/>
      <c r="KTT1465" s="749"/>
      <c r="KTU1465" s="749"/>
      <c r="KTV1465" s="749"/>
      <c r="KTW1465" s="749"/>
      <c r="KTX1465" s="749"/>
      <c r="KTY1465" s="749"/>
      <c r="KTZ1465" s="749"/>
      <c r="KUA1465" s="749"/>
      <c r="KUB1465" s="749"/>
      <c r="KUC1465" s="749"/>
      <c r="KUD1465" s="749"/>
      <c r="KUE1465" s="749"/>
      <c r="KUF1465" s="749"/>
      <c r="KUG1465" s="749"/>
      <c r="KUH1465" s="749"/>
      <c r="KUI1465" s="749"/>
      <c r="KUJ1465" s="749"/>
      <c r="KUK1465" s="749"/>
      <c r="KUL1465" s="749"/>
      <c r="KUM1465" s="749"/>
      <c r="KUN1465" s="749"/>
      <c r="KUO1465" s="749"/>
      <c r="KUP1465" s="749"/>
      <c r="KUQ1465" s="749"/>
      <c r="KUR1465" s="749"/>
      <c r="KUS1465" s="749"/>
      <c r="KUT1465" s="749"/>
      <c r="KUU1465" s="749"/>
      <c r="KUV1465" s="749"/>
      <c r="KUW1465" s="749"/>
      <c r="KUX1465" s="749"/>
      <c r="KUY1465" s="749"/>
      <c r="KUZ1465" s="749"/>
      <c r="KVA1465" s="749"/>
      <c r="KVB1465" s="749"/>
      <c r="KVC1465" s="749"/>
      <c r="KVD1465" s="749"/>
      <c r="KVE1465" s="749"/>
      <c r="KVF1465" s="749"/>
      <c r="KVG1465" s="749"/>
      <c r="KVH1465" s="749"/>
      <c r="KVI1465" s="749"/>
      <c r="KVJ1465" s="749"/>
      <c r="KVK1465" s="749"/>
      <c r="KVL1465" s="749"/>
      <c r="KVM1465" s="749"/>
      <c r="KVN1465" s="749"/>
      <c r="KVO1465" s="749"/>
      <c r="KVP1465" s="749"/>
      <c r="KVQ1465" s="749"/>
      <c r="KVR1465" s="749"/>
      <c r="KVS1465" s="749"/>
      <c r="KVT1465" s="749"/>
      <c r="KVU1465" s="749"/>
      <c r="KVV1465" s="749"/>
      <c r="KVW1465" s="749"/>
      <c r="KVX1465" s="749"/>
      <c r="KVY1465" s="749"/>
      <c r="KVZ1465" s="749"/>
      <c r="KWA1465" s="749"/>
      <c r="KWB1465" s="749"/>
      <c r="KWC1465" s="749"/>
      <c r="KWD1465" s="749"/>
      <c r="KWE1465" s="749"/>
      <c r="KWF1465" s="749"/>
      <c r="KWG1465" s="749"/>
      <c r="KWH1465" s="749"/>
      <c r="KWI1465" s="749"/>
      <c r="KWJ1465" s="749"/>
      <c r="KWK1465" s="749"/>
      <c r="KWL1465" s="749"/>
      <c r="KWM1465" s="749"/>
      <c r="KWN1465" s="749"/>
      <c r="KWO1465" s="749"/>
      <c r="KWP1465" s="749"/>
      <c r="KWQ1465" s="749"/>
      <c r="KWR1465" s="749"/>
      <c r="KWS1465" s="749"/>
      <c r="KWT1465" s="749"/>
      <c r="KWU1465" s="749"/>
      <c r="KWV1465" s="749"/>
      <c r="KWW1465" s="749"/>
      <c r="KWX1465" s="749"/>
      <c r="KWY1465" s="749"/>
      <c r="KWZ1465" s="749"/>
      <c r="KXA1465" s="749"/>
      <c r="KXB1465" s="749"/>
      <c r="KXC1465" s="749"/>
      <c r="KXD1465" s="749"/>
      <c r="KXE1465" s="749"/>
      <c r="KXF1465" s="749"/>
      <c r="KXG1465" s="749"/>
      <c r="KXH1465" s="749"/>
      <c r="KXI1465" s="749"/>
      <c r="KXJ1465" s="749"/>
      <c r="KXK1465" s="749"/>
      <c r="KXL1465" s="749"/>
      <c r="KXM1465" s="749"/>
      <c r="KXN1465" s="749"/>
      <c r="KXO1465" s="749"/>
      <c r="KXP1465" s="749"/>
      <c r="KXQ1465" s="749"/>
      <c r="KXR1465" s="749"/>
      <c r="KXS1465" s="749"/>
      <c r="KXT1465" s="749"/>
      <c r="KXU1465" s="749"/>
      <c r="KXV1465" s="749"/>
      <c r="KXW1465" s="749"/>
      <c r="KXX1465" s="749"/>
      <c r="KXY1465" s="749"/>
      <c r="KXZ1465" s="749"/>
      <c r="KYA1465" s="749"/>
      <c r="KYB1465" s="749"/>
      <c r="KYC1465" s="749"/>
      <c r="KYD1465" s="749"/>
      <c r="KYE1465" s="749"/>
      <c r="KYF1465" s="749"/>
      <c r="KYG1465" s="749"/>
      <c r="KYH1465" s="749"/>
      <c r="KYI1465" s="749"/>
      <c r="KYJ1465" s="749"/>
      <c r="KYK1465" s="749"/>
      <c r="KYL1465" s="749"/>
      <c r="KYM1465" s="749"/>
      <c r="KYN1465" s="749"/>
      <c r="KYO1465" s="749"/>
      <c r="KYP1465" s="749"/>
      <c r="KYQ1465" s="749"/>
      <c r="KYR1465" s="749"/>
      <c r="KYS1465" s="749"/>
      <c r="KYT1465" s="749"/>
      <c r="KYU1465" s="749"/>
      <c r="KYV1465" s="749"/>
      <c r="KYW1465" s="749"/>
      <c r="KYX1465" s="749"/>
      <c r="KYY1465" s="749"/>
      <c r="KYZ1465" s="749"/>
      <c r="KZA1465" s="749"/>
      <c r="KZB1465" s="749"/>
      <c r="KZC1465" s="749"/>
      <c r="KZD1465" s="749"/>
      <c r="KZE1465" s="749"/>
      <c r="KZF1465" s="749"/>
      <c r="KZG1465" s="749"/>
      <c r="KZH1465" s="749"/>
      <c r="KZI1465" s="749"/>
      <c r="KZJ1465" s="749"/>
      <c r="KZK1465" s="749"/>
      <c r="KZL1465" s="749"/>
      <c r="KZM1465" s="749"/>
      <c r="KZN1465" s="749"/>
      <c r="KZO1465" s="749"/>
      <c r="KZP1465" s="749"/>
      <c r="KZQ1465" s="749"/>
      <c r="KZR1465" s="749"/>
      <c r="KZS1465" s="749"/>
      <c r="KZT1465" s="749"/>
      <c r="KZU1465" s="749"/>
      <c r="KZV1465" s="749"/>
      <c r="KZW1465" s="749"/>
      <c r="KZX1465" s="749"/>
      <c r="KZY1465" s="749"/>
      <c r="KZZ1465" s="749"/>
      <c r="LAA1465" s="749"/>
      <c r="LAB1465" s="749"/>
      <c r="LAC1465" s="749"/>
      <c r="LAD1465" s="749"/>
      <c r="LAE1465" s="749"/>
      <c r="LAF1465" s="749"/>
      <c r="LAG1465" s="749"/>
      <c r="LAH1465" s="749"/>
      <c r="LAI1465" s="749"/>
      <c r="LAJ1465" s="749"/>
      <c r="LAK1465" s="749"/>
      <c r="LAL1465" s="749"/>
      <c r="LAM1465" s="749"/>
      <c r="LAN1465" s="749"/>
      <c r="LAO1465" s="749"/>
      <c r="LAP1465" s="749"/>
      <c r="LAQ1465" s="749"/>
      <c r="LAR1465" s="749"/>
      <c r="LAS1465" s="749"/>
      <c r="LAT1465" s="749"/>
      <c r="LAU1465" s="749"/>
      <c r="LAV1465" s="749"/>
      <c r="LAW1465" s="749"/>
      <c r="LAX1465" s="749"/>
      <c r="LAY1465" s="749"/>
      <c r="LAZ1465" s="749"/>
      <c r="LBA1465" s="749"/>
      <c r="LBB1465" s="749"/>
      <c r="LBC1465" s="749"/>
      <c r="LBD1465" s="749"/>
      <c r="LBE1465" s="749"/>
      <c r="LBF1465" s="749"/>
      <c r="LBG1465" s="749"/>
      <c r="LBH1465" s="749"/>
      <c r="LBI1465" s="749"/>
      <c r="LBJ1465" s="749"/>
      <c r="LBK1465" s="749"/>
      <c r="LBL1465" s="749"/>
      <c r="LBM1465" s="749"/>
      <c r="LBN1465" s="749"/>
      <c r="LBO1465" s="749"/>
      <c r="LBP1465" s="749"/>
      <c r="LBQ1465" s="749"/>
      <c r="LBR1465" s="749"/>
      <c r="LBS1465" s="749"/>
      <c r="LBT1465" s="749"/>
      <c r="LBU1465" s="749"/>
      <c r="LBV1465" s="749"/>
      <c r="LBW1465" s="749"/>
      <c r="LBX1465" s="749"/>
      <c r="LBY1465" s="749"/>
      <c r="LBZ1465" s="749"/>
      <c r="LCA1465" s="749"/>
      <c r="LCB1465" s="749"/>
      <c r="LCC1465" s="749"/>
      <c r="LCD1465" s="749"/>
      <c r="LCE1465" s="749"/>
      <c r="LCF1465" s="749"/>
      <c r="LCG1465" s="749"/>
      <c r="LCH1465" s="749"/>
      <c r="LCI1465" s="749"/>
      <c r="LCJ1465" s="749"/>
      <c r="LCK1465" s="749"/>
      <c r="LCL1465" s="749"/>
      <c r="LCM1465" s="749"/>
      <c r="LCN1465" s="749"/>
      <c r="LCO1465" s="749"/>
      <c r="LCP1465" s="749"/>
      <c r="LCQ1465" s="749"/>
      <c r="LCR1465" s="749"/>
      <c r="LCS1465" s="749"/>
      <c r="LCT1465" s="749"/>
      <c r="LCU1465" s="749"/>
      <c r="LCV1465" s="749"/>
      <c r="LCW1465" s="749"/>
      <c r="LCX1465" s="749"/>
      <c r="LCY1465" s="749"/>
      <c r="LCZ1465" s="749"/>
      <c r="LDA1465" s="749"/>
      <c r="LDB1465" s="749"/>
      <c r="LDC1465" s="749"/>
      <c r="LDD1465" s="749"/>
      <c r="LDE1465" s="749"/>
      <c r="LDF1465" s="749"/>
      <c r="LDG1465" s="749"/>
      <c r="LDH1465" s="749"/>
      <c r="LDI1465" s="749"/>
      <c r="LDJ1465" s="749"/>
      <c r="LDK1465" s="749"/>
      <c r="LDL1465" s="749"/>
      <c r="LDM1465" s="749"/>
      <c r="LDN1465" s="749"/>
      <c r="LDO1465" s="749"/>
      <c r="LDP1465" s="749"/>
      <c r="LDQ1465" s="749"/>
      <c r="LDR1465" s="749"/>
      <c r="LDS1465" s="749"/>
      <c r="LDT1465" s="749"/>
      <c r="LDU1465" s="749"/>
      <c r="LDV1465" s="749"/>
      <c r="LDW1465" s="749"/>
      <c r="LDX1465" s="749"/>
      <c r="LDY1465" s="749"/>
      <c r="LDZ1465" s="749"/>
      <c r="LEA1465" s="749"/>
      <c r="LEB1465" s="749"/>
      <c r="LEC1465" s="749"/>
      <c r="LED1465" s="749"/>
      <c r="LEE1465" s="749"/>
      <c r="LEF1465" s="749"/>
      <c r="LEG1465" s="749"/>
      <c r="LEH1465" s="749"/>
      <c r="LEI1465" s="749"/>
      <c r="LEJ1465" s="749"/>
      <c r="LEK1465" s="749"/>
      <c r="LEL1465" s="749"/>
      <c r="LEM1465" s="749"/>
      <c r="LEN1465" s="749"/>
      <c r="LEO1465" s="749"/>
      <c r="LEP1465" s="749"/>
      <c r="LEQ1465" s="749"/>
      <c r="LER1465" s="749"/>
      <c r="LES1465" s="749"/>
      <c r="LET1465" s="749"/>
      <c r="LEU1465" s="749"/>
      <c r="LEV1465" s="749"/>
      <c r="LEW1465" s="749"/>
      <c r="LEX1465" s="749"/>
      <c r="LEY1465" s="749"/>
      <c r="LEZ1465" s="749"/>
      <c r="LFA1465" s="749"/>
      <c r="LFB1465" s="749"/>
      <c r="LFC1465" s="749"/>
      <c r="LFD1465" s="749"/>
      <c r="LFE1465" s="749"/>
      <c r="LFF1465" s="749"/>
      <c r="LFG1465" s="749"/>
      <c r="LFH1465" s="749"/>
      <c r="LFI1465" s="749"/>
      <c r="LFJ1465" s="749"/>
      <c r="LFK1465" s="749"/>
      <c r="LFL1465" s="749"/>
      <c r="LFM1465" s="749"/>
      <c r="LFN1465" s="749"/>
      <c r="LFO1465" s="749"/>
      <c r="LFP1465" s="749"/>
      <c r="LFQ1465" s="749"/>
      <c r="LFR1465" s="749"/>
      <c r="LFS1465" s="749"/>
      <c r="LFT1465" s="749"/>
      <c r="LFU1465" s="749"/>
      <c r="LFV1465" s="749"/>
      <c r="LFW1465" s="749"/>
      <c r="LFX1465" s="749"/>
      <c r="LFY1465" s="749"/>
      <c r="LFZ1465" s="749"/>
      <c r="LGA1465" s="749"/>
      <c r="LGB1465" s="749"/>
      <c r="LGC1465" s="749"/>
      <c r="LGD1465" s="749"/>
      <c r="LGE1465" s="749"/>
      <c r="LGF1465" s="749"/>
      <c r="LGG1465" s="749"/>
      <c r="LGH1465" s="749"/>
      <c r="LGI1465" s="749"/>
      <c r="LGJ1465" s="749"/>
      <c r="LGK1465" s="749"/>
      <c r="LGL1465" s="749"/>
      <c r="LGM1465" s="749"/>
      <c r="LGN1465" s="749"/>
      <c r="LGO1465" s="749"/>
      <c r="LGP1465" s="749"/>
      <c r="LGQ1465" s="749"/>
      <c r="LGR1465" s="749"/>
      <c r="LGS1465" s="749"/>
      <c r="LGT1465" s="749"/>
      <c r="LGU1465" s="749"/>
      <c r="LGV1465" s="749"/>
      <c r="LGW1465" s="749"/>
      <c r="LGX1465" s="749"/>
      <c r="LGY1465" s="749"/>
      <c r="LGZ1465" s="749"/>
      <c r="LHA1465" s="749"/>
      <c r="LHB1465" s="749"/>
      <c r="LHC1465" s="749"/>
      <c r="LHD1465" s="749"/>
      <c r="LHE1465" s="749"/>
      <c r="LHF1465" s="749"/>
      <c r="LHG1465" s="749"/>
      <c r="LHH1465" s="749"/>
      <c r="LHI1465" s="749"/>
      <c r="LHJ1465" s="749"/>
      <c r="LHK1465" s="749"/>
      <c r="LHL1465" s="749"/>
      <c r="LHM1465" s="749"/>
      <c r="LHN1465" s="749"/>
      <c r="LHO1465" s="749"/>
      <c r="LHP1465" s="749"/>
      <c r="LHQ1465" s="749"/>
      <c r="LHR1465" s="749"/>
      <c r="LHS1465" s="749"/>
      <c r="LHT1465" s="749"/>
      <c r="LHU1465" s="749"/>
      <c r="LHV1465" s="749"/>
      <c r="LHW1465" s="749"/>
      <c r="LHX1465" s="749"/>
      <c r="LHY1465" s="749"/>
      <c r="LHZ1465" s="749"/>
      <c r="LIA1465" s="749"/>
      <c r="LIB1465" s="749"/>
      <c r="LIC1465" s="749"/>
      <c r="LID1465" s="749"/>
      <c r="LIE1465" s="749"/>
      <c r="LIF1465" s="749"/>
      <c r="LIG1465" s="749"/>
      <c r="LIH1465" s="749"/>
      <c r="LII1465" s="749"/>
      <c r="LIJ1465" s="749"/>
      <c r="LIK1465" s="749"/>
      <c r="LIL1465" s="749"/>
      <c r="LIM1465" s="749"/>
      <c r="LIN1465" s="749"/>
      <c r="LIO1465" s="749"/>
      <c r="LIP1465" s="749"/>
      <c r="LIQ1465" s="749"/>
      <c r="LIR1465" s="749"/>
      <c r="LIS1465" s="749"/>
      <c r="LIT1465" s="749"/>
      <c r="LIU1465" s="749"/>
      <c r="LIV1465" s="749"/>
      <c r="LIW1465" s="749"/>
      <c r="LIX1465" s="749"/>
      <c r="LIY1465" s="749"/>
      <c r="LIZ1465" s="749"/>
      <c r="LJA1465" s="749"/>
      <c r="LJB1465" s="749"/>
      <c r="LJC1465" s="749"/>
      <c r="LJD1465" s="749"/>
      <c r="LJE1465" s="749"/>
      <c r="LJF1465" s="749"/>
      <c r="LJG1465" s="749"/>
      <c r="LJH1465" s="749"/>
      <c r="LJI1465" s="749"/>
      <c r="LJJ1465" s="749"/>
      <c r="LJK1465" s="749"/>
      <c r="LJL1465" s="749"/>
      <c r="LJM1465" s="749"/>
      <c r="LJN1465" s="749"/>
      <c r="LJO1465" s="749"/>
      <c r="LJP1465" s="749"/>
      <c r="LJQ1465" s="749"/>
      <c r="LJR1465" s="749"/>
      <c r="LJS1465" s="749"/>
      <c r="LJT1465" s="749"/>
      <c r="LJU1465" s="749"/>
      <c r="LJV1465" s="749"/>
      <c r="LJW1465" s="749"/>
      <c r="LJX1465" s="749"/>
      <c r="LJY1465" s="749"/>
      <c r="LJZ1465" s="749"/>
      <c r="LKA1465" s="749"/>
      <c r="LKB1465" s="749"/>
      <c r="LKC1465" s="749"/>
      <c r="LKD1465" s="749"/>
      <c r="LKE1465" s="749"/>
      <c r="LKF1465" s="749"/>
      <c r="LKG1465" s="749"/>
      <c r="LKH1465" s="749"/>
      <c r="LKI1465" s="749"/>
      <c r="LKJ1465" s="749"/>
      <c r="LKK1465" s="749"/>
      <c r="LKL1465" s="749"/>
      <c r="LKM1465" s="749"/>
      <c r="LKN1465" s="749"/>
      <c r="LKO1465" s="749"/>
      <c r="LKP1465" s="749"/>
      <c r="LKQ1465" s="749"/>
      <c r="LKR1465" s="749"/>
      <c r="LKS1465" s="749"/>
      <c r="LKT1465" s="749"/>
      <c r="LKU1465" s="749"/>
      <c r="LKV1465" s="749"/>
      <c r="LKW1465" s="749"/>
      <c r="LKX1465" s="749"/>
      <c r="LKY1465" s="749"/>
      <c r="LKZ1465" s="749"/>
      <c r="LLA1465" s="749"/>
      <c r="LLB1465" s="749"/>
      <c r="LLC1465" s="749"/>
      <c r="LLD1465" s="749"/>
      <c r="LLE1465" s="749"/>
      <c r="LLF1465" s="749"/>
      <c r="LLG1465" s="749"/>
      <c r="LLH1465" s="749"/>
      <c r="LLI1465" s="749"/>
      <c r="LLJ1465" s="749"/>
      <c r="LLK1465" s="749"/>
      <c r="LLL1465" s="749"/>
      <c r="LLM1465" s="749"/>
      <c r="LLN1465" s="749"/>
      <c r="LLO1465" s="749"/>
      <c r="LLP1465" s="749"/>
      <c r="LLQ1465" s="749"/>
      <c r="LLR1465" s="749"/>
      <c r="LLS1465" s="749"/>
      <c r="LLT1465" s="749"/>
      <c r="LLU1465" s="749"/>
      <c r="LLV1465" s="749"/>
      <c r="LLW1465" s="749"/>
      <c r="LLX1465" s="749"/>
      <c r="LLY1465" s="749"/>
      <c r="LLZ1465" s="749"/>
      <c r="LMA1465" s="749"/>
      <c r="LMB1465" s="749"/>
      <c r="LMC1465" s="749"/>
      <c r="LMD1465" s="749"/>
      <c r="LME1465" s="749"/>
      <c r="LMF1465" s="749"/>
      <c r="LMG1465" s="749"/>
      <c r="LMH1465" s="749"/>
      <c r="LMI1465" s="749"/>
      <c r="LMJ1465" s="749"/>
      <c r="LMK1465" s="749"/>
      <c r="LML1465" s="749"/>
      <c r="LMM1465" s="749"/>
      <c r="LMN1465" s="749"/>
      <c r="LMO1465" s="749"/>
      <c r="LMP1465" s="749"/>
      <c r="LMQ1465" s="749"/>
      <c r="LMR1465" s="749"/>
      <c r="LMS1465" s="749"/>
      <c r="LMT1465" s="749"/>
      <c r="LMU1465" s="749"/>
      <c r="LMV1465" s="749"/>
      <c r="LMW1465" s="749"/>
      <c r="LMX1465" s="749"/>
      <c r="LMY1465" s="749"/>
      <c r="LMZ1465" s="749"/>
      <c r="LNA1465" s="749"/>
      <c r="LNB1465" s="749"/>
      <c r="LNC1465" s="749"/>
      <c r="LND1465" s="749"/>
      <c r="LNE1465" s="749"/>
      <c r="LNF1465" s="749"/>
      <c r="LNG1465" s="749"/>
      <c r="LNH1465" s="749"/>
      <c r="LNI1465" s="749"/>
      <c r="LNJ1465" s="749"/>
      <c r="LNK1465" s="749"/>
      <c r="LNL1465" s="749"/>
      <c r="LNM1465" s="749"/>
      <c r="LNN1465" s="749"/>
      <c r="LNO1465" s="749"/>
      <c r="LNP1465" s="749"/>
      <c r="LNQ1465" s="749"/>
      <c r="LNR1465" s="749"/>
      <c r="LNS1465" s="749"/>
      <c r="LNT1465" s="749"/>
      <c r="LNU1465" s="749"/>
      <c r="LNV1465" s="749"/>
      <c r="LNW1465" s="749"/>
      <c r="LNX1465" s="749"/>
      <c r="LNY1465" s="749"/>
      <c r="LNZ1465" s="749"/>
      <c r="LOA1465" s="749"/>
      <c r="LOB1465" s="749"/>
      <c r="LOC1465" s="749"/>
      <c r="LOD1465" s="749"/>
      <c r="LOE1465" s="749"/>
      <c r="LOF1465" s="749"/>
      <c r="LOG1465" s="749"/>
      <c r="LOH1465" s="749"/>
      <c r="LOI1465" s="749"/>
      <c r="LOJ1465" s="749"/>
      <c r="LOK1465" s="749"/>
      <c r="LOL1465" s="749"/>
      <c r="LOM1465" s="749"/>
      <c r="LON1465" s="749"/>
      <c r="LOO1465" s="749"/>
      <c r="LOP1465" s="749"/>
      <c r="LOQ1465" s="749"/>
      <c r="LOR1465" s="749"/>
      <c r="LOS1465" s="749"/>
      <c r="LOT1465" s="749"/>
      <c r="LOU1465" s="749"/>
      <c r="LOV1465" s="749"/>
      <c r="LOW1465" s="749"/>
      <c r="LOX1465" s="749"/>
      <c r="LOY1465" s="749"/>
      <c r="LOZ1465" s="749"/>
      <c r="LPA1465" s="749"/>
      <c r="LPB1465" s="749"/>
      <c r="LPC1465" s="749"/>
      <c r="LPD1465" s="749"/>
      <c r="LPE1465" s="749"/>
      <c r="LPF1465" s="749"/>
      <c r="LPG1465" s="749"/>
      <c r="LPH1465" s="749"/>
      <c r="LPI1465" s="749"/>
      <c r="LPJ1465" s="749"/>
      <c r="LPK1465" s="749"/>
      <c r="LPL1465" s="749"/>
      <c r="LPM1465" s="749"/>
      <c r="LPN1465" s="749"/>
      <c r="LPO1465" s="749"/>
      <c r="LPP1465" s="749"/>
      <c r="LPQ1465" s="749"/>
      <c r="LPR1465" s="749"/>
      <c r="LPS1465" s="749"/>
      <c r="LPT1465" s="749"/>
      <c r="LPU1465" s="749"/>
      <c r="LPV1465" s="749"/>
      <c r="LPW1465" s="749"/>
      <c r="LPX1465" s="749"/>
      <c r="LPY1465" s="749"/>
      <c r="LPZ1465" s="749"/>
      <c r="LQA1465" s="749"/>
      <c r="LQB1465" s="749"/>
      <c r="LQC1465" s="749"/>
      <c r="LQD1465" s="749"/>
      <c r="LQE1465" s="749"/>
      <c r="LQF1465" s="749"/>
      <c r="LQG1465" s="749"/>
      <c r="LQH1465" s="749"/>
      <c r="LQI1465" s="749"/>
      <c r="LQJ1465" s="749"/>
      <c r="LQK1465" s="749"/>
      <c r="LQL1465" s="749"/>
      <c r="LQM1465" s="749"/>
      <c r="LQN1465" s="749"/>
      <c r="LQO1465" s="749"/>
      <c r="LQP1465" s="749"/>
      <c r="LQQ1465" s="749"/>
      <c r="LQR1465" s="749"/>
      <c r="LQS1465" s="749"/>
      <c r="LQT1465" s="749"/>
      <c r="LQU1465" s="749"/>
      <c r="LQV1465" s="749"/>
      <c r="LQW1465" s="749"/>
      <c r="LQX1465" s="749"/>
      <c r="LQY1465" s="749"/>
      <c r="LQZ1465" s="749"/>
      <c r="LRA1465" s="749"/>
      <c r="LRB1465" s="749"/>
      <c r="LRC1465" s="749"/>
      <c r="LRD1465" s="749"/>
      <c r="LRE1465" s="749"/>
      <c r="LRF1465" s="749"/>
      <c r="LRG1465" s="749"/>
      <c r="LRH1465" s="749"/>
      <c r="LRI1465" s="749"/>
      <c r="LRJ1465" s="749"/>
      <c r="LRK1465" s="749"/>
      <c r="LRL1465" s="749"/>
      <c r="LRM1465" s="749"/>
      <c r="LRN1465" s="749"/>
      <c r="LRO1465" s="749"/>
      <c r="LRP1465" s="749"/>
      <c r="LRQ1465" s="749"/>
      <c r="LRR1465" s="749"/>
      <c r="LRS1465" s="749"/>
      <c r="LRT1465" s="749"/>
      <c r="LRU1465" s="749"/>
      <c r="LRV1465" s="749"/>
      <c r="LRW1465" s="749"/>
      <c r="LRX1465" s="749"/>
      <c r="LRY1465" s="749"/>
      <c r="LRZ1465" s="749"/>
      <c r="LSA1465" s="749"/>
      <c r="LSB1465" s="749"/>
      <c r="LSC1465" s="749"/>
      <c r="LSD1465" s="749"/>
      <c r="LSE1465" s="749"/>
      <c r="LSF1465" s="749"/>
      <c r="LSG1465" s="749"/>
      <c r="LSH1465" s="749"/>
      <c r="LSI1465" s="749"/>
      <c r="LSJ1465" s="749"/>
      <c r="LSK1465" s="749"/>
      <c r="LSL1465" s="749"/>
      <c r="LSM1465" s="749"/>
      <c r="LSN1465" s="749"/>
      <c r="LSO1465" s="749"/>
      <c r="LSP1465" s="749"/>
      <c r="LSQ1465" s="749"/>
      <c r="LSR1465" s="749"/>
      <c r="LSS1465" s="749"/>
      <c r="LST1465" s="749"/>
      <c r="LSU1465" s="749"/>
      <c r="LSV1465" s="749"/>
      <c r="LSW1465" s="749"/>
      <c r="LSX1465" s="749"/>
      <c r="LSY1465" s="749"/>
      <c r="LSZ1465" s="749"/>
      <c r="LTA1465" s="749"/>
      <c r="LTB1465" s="749"/>
      <c r="LTC1465" s="749"/>
      <c r="LTD1465" s="749"/>
      <c r="LTE1465" s="749"/>
      <c r="LTF1465" s="749"/>
      <c r="LTG1465" s="749"/>
      <c r="LTH1465" s="749"/>
      <c r="LTI1465" s="749"/>
      <c r="LTJ1465" s="749"/>
      <c r="LTK1465" s="749"/>
      <c r="LTL1465" s="749"/>
      <c r="LTM1465" s="749"/>
      <c r="LTN1465" s="749"/>
      <c r="LTO1465" s="749"/>
      <c r="LTP1465" s="749"/>
      <c r="LTQ1465" s="749"/>
      <c r="LTR1465" s="749"/>
      <c r="LTS1465" s="749"/>
      <c r="LTT1465" s="749"/>
      <c r="LTU1465" s="749"/>
      <c r="LTV1465" s="749"/>
      <c r="LTW1465" s="749"/>
      <c r="LTX1465" s="749"/>
      <c r="LTY1465" s="749"/>
      <c r="LTZ1465" s="749"/>
      <c r="LUA1465" s="749"/>
      <c r="LUB1465" s="749"/>
      <c r="LUC1465" s="749"/>
      <c r="LUD1465" s="749"/>
      <c r="LUE1465" s="749"/>
      <c r="LUF1465" s="749"/>
      <c r="LUG1465" s="749"/>
      <c r="LUH1465" s="749"/>
      <c r="LUI1465" s="749"/>
      <c r="LUJ1465" s="749"/>
      <c r="LUK1465" s="749"/>
      <c r="LUL1465" s="749"/>
      <c r="LUM1465" s="749"/>
      <c r="LUN1465" s="749"/>
      <c r="LUO1465" s="749"/>
      <c r="LUP1465" s="749"/>
      <c r="LUQ1465" s="749"/>
      <c r="LUR1465" s="749"/>
      <c r="LUS1465" s="749"/>
      <c r="LUT1465" s="749"/>
      <c r="LUU1465" s="749"/>
      <c r="LUV1465" s="749"/>
      <c r="LUW1465" s="749"/>
      <c r="LUX1465" s="749"/>
      <c r="LUY1465" s="749"/>
      <c r="LUZ1465" s="749"/>
      <c r="LVA1465" s="749"/>
      <c r="LVB1465" s="749"/>
      <c r="LVC1465" s="749"/>
      <c r="LVD1465" s="749"/>
      <c r="LVE1465" s="749"/>
      <c r="LVF1465" s="749"/>
      <c r="LVG1465" s="749"/>
      <c r="LVH1465" s="749"/>
      <c r="LVI1465" s="749"/>
      <c r="LVJ1465" s="749"/>
      <c r="LVK1465" s="749"/>
      <c r="LVL1465" s="749"/>
      <c r="LVM1465" s="749"/>
      <c r="LVN1465" s="749"/>
      <c r="LVO1465" s="749"/>
      <c r="LVP1465" s="749"/>
      <c r="LVQ1465" s="749"/>
      <c r="LVR1465" s="749"/>
      <c r="LVS1465" s="749"/>
      <c r="LVT1465" s="749"/>
      <c r="LVU1465" s="749"/>
      <c r="LVV1465" s="749"/>
      <c r="LVW1465" s="749"/>
      <c r="LVX1465" s="749"/>
      <c r="LVY1465" s="749"/>
      <c r="LVZ1465" s="749"/>
      <c r="LWA1465" s="749"/>
      <c r="LWB1465" s="749"/>
      <c r="LWC1465" s="749"/>
      <c r="LWD1465" s="749"/>
      <c r="LWE1465" s="749"/>
      <c r="LWF1465" s="749"/>
      <c r="LWG1465" s="749"/>
      <c r="LWH1465" s="749"/>
      <c r="LWI1465" s="749"/>
      <c r="LWJ1465" s="749"/>
      <c r="LWK1465" s="749"/>
      <c r="LWL1465" s="749"/>
      <c r="LWM1465" s="749"/>
      <c r="LWN1465" s="749"/>
      <c r="LWO1465" s="749"/>
      <c r="LWP1465" s="749"/>
      <c r="LWQ1465" s="749"/>
      <c r="LWR1465" s="749"/>
      <c r="LWS1465" s="749"/>
      <c r="LWT1465" s="749"/>
      <c r="LWU1465" s="749"/>
      <c r="LWV1465" s="749"/>
      <c r="LWW1465" s="749"/>
      <c r="LWX1465" s="749"/>
      <c r="LWY1465" s="749"/>
      <c r="LWZ1465" s="749"/>
      <c r="LXA1465" s="749"/>
      <c r="LXB1465" s="749"/>
      <c r="LXC1465" s="749"/>
      <c r="LXD1465" s="749"/>
      <c r="LXE1465" s="749"/>
      <c r="LXF1465" s="749"/>
      <c r="LXG1465" s="749"/>
      <c r="LXH1465" s="749"/>
      <c r="LXI1465" s="749"/>
      <c r="LXJ1465" s="749"/>
      <c r="LXK1465" s="749"/>
      <c r="LXL1465" s="749"/>
      <c r="LXM1465" s="749"/>
      <c r="LXN1465" s="749"/>
      <c r="LXO1465" s="749"/>
      <c r="LXP1465" s="749"/>
      <c r="LXQ1465" s="749"/>
      <c r="LXR1465" s="749"/>
      <c r="LXS1465" s="749"/>
      <c r="LXT1465" s="749"/>
      <c r="LXU1465" s="749"/>
      <c r="LXV1465" s="749"/>
      <c r="LXW1465" s="749"/>
      <c r="LXX1465" s="749"/>
      <c r="LXY1465" s="749"/>
      <c r="LXZ1465" s="749"/>
      <c r="LYA1465" s="749"/>
      <c r="LYB1465" s="749"/>
      <c r="LYC1465" s="749"/>
      <c r="LYD1465" s="749"/>
      <c r="LYE1465" s="749"/>
      <c r="LYF1465" s="749"/>
      <c r="LYG1465" s="749"/>
      <c r="LYH1465" s="749"/>
      <c r="LYI1465" s="749"/>
      <c r="LYJ1465" s="749"/>
      <c r="LYK1465" s="749"/>
      <c r="LYL1465" s="749"/>
      <c r="LYM1465" s="749"/>
      <c r="LYN1465" s="749"/>
      <c r="LYO1465" s="749"/>
      <c r="LYP1465" s="749"/>
      <c r="LYQ1465" s="749"/>
      <c r="LYR1465" s="749"/>
      <c r="LYS1465" s="749"/>
      <c r="LYT1465" s="749"/>
      <c r="LYU1465" s="749"/>
      <c r="LYV1465" s="749"/>
      <c r="LYW1465" s="749"/>
      <c r="LYX1465" s="749"/>
      <c r="LYY1465" s="749"/>
      <c r="LYZ1465" s="749"/>
      <c r="LZA1465" s="749"/>
      <c r="LZB1465" s="749"/>
      <c r="LZC1465" s="749"/>
      <c r="LZD1465" s="749"/>
      <c r="LZE1465" s="749"/>
      <c r="LZF1465" s="749"/>
      <c r="LZG1465" s="749"/>
      <c r="LZH1465" s="749"/>
      <c r="LZI1465" s="749"/>
      <c r="LZJ1465" s="749"/>
      <c r="LZK1465" s="749"/>
      <c r="LZL1465" s="749"/>
      <c r="LZM1465" s="749"/>
      <c r="LZN1465" s="749"/>
      <c r="LZO1465" s="749"/>
      <c r="LZP1465" s="749"/>
      <c r="LZQ1465" s="749"/>
      <c r="LZR1465" s="749"/>
      <c r="LZS1465" s="749"/>
      <c r="LZT1465" s="749"/>
      <c r="LZU1465" s="749"/>
      <c r="LZV1465" s="749"/>
      <c r="LZW1465" s="749"/>
      <c r="LZX1465" s="749"/>
      <c r="LZY1465" s="749"/>
      <c r="LZZ1465" s="749"/>
      <c r="MAA1465" s="749"/>
      <c r="MAB1465" s="749"/>
      <c r="MAC1465" s="749"/>
      <c r="MAD1465" s="749"/>
      <c r="MAE1465" s="749"/>
      <c r="MAF1465" s="749"/>
      <c r="MAG1465" s="749"/>
      <c r="MAH1465" s="749"/>
      <c r="MAI1465" s="749"/>
      <c r="MAJ1465" s="749"/>
      <c r="MAK1465" s="749"/>
      <c r="MAL1465" s="749"/>
      <c r="MAM1465" s="749"/>
      <c r="MAN1465" s="749"/>
      <c r="MAO1465" s="749"/>
      <c r="MAP1465" s="749"/>
      <c r="MAQ1465" s="749"/>
      <c r="MAR1465" s="749"/>
      <c r="MAS1465" s="749"/>
      <c r="MAT1465" s="749"/>
      <c r="MAU1465" s="749"/>
      <c r="MAV1465" s="749"/>
      <c r="MAW1465" s="749"/>
      <c r="MAX1465" s="749"/>
      <c r="MAY1465" s="749"/>
      <c r="MAZ1465" s="749"/>
      <c r="MBA1465" s="749"/>
      <c r="MBB1465" s="749"/>
      <c r="MBC1465" s="749"/>
      <c r="MBD1465" s="749"/>
      <c r="MBE1465" s="749"/>
      <c r="MBF1465" s="749"/>
      <c r="MBG1465" s="749"/>
      <c r="MBH1465" s="749"/>
      <c r="MBI1465" s="749"/>
      <c r="MBJ1465" s="749"/>
      <c r="MBK1465" s="749"/>
      <c r="MBL1465" s="749"/>
      <c r="MBM1465" s="749"/>
      <c r="MBN1465" s="749"/>
      <c r="MBO1465" s="749"/>
      <c r="MBP1465" s="749"/>
      <c r="MBQ1465" s="749"/>
      <c r="MBR1465" s="749"/>
      <c r="MBS1465" s="749"/>
      <c r="MBT1465" s="749"/>
      <c r="MBU1465" s="749"/>
      <c r="MBV1465" s="749"/>
      <c r="MBW1465" s="749"/>
      <c r="MBX1465" s="749"/>
      <c r="MBY1465" s="749"/>
      <c r="MBZ1465" s="749"/>
      <c r="MCA1465" s="749"/>
      <c r="MCB1465" s="749"/>
      <c r="MCC1465" s="749"/>
      <c r="MCD1465" s="749"/>
      <c r="MCE1465" s="749"/>
      <c r="MCF1465" s="749"/>
      <c r="MCG1465" s="749"/>
      <c r="MCH1465" s="749"/>
      <c r="MCI1465" s="749"/>
      <c r="MCJ1465" s="749"/>
      <c r="MCK1465" s="749"/>
      <c r="MCL1465" s="749"/>
      <c r="MCM1465" s="749"/>
      <c r="MCN1465" s="749"/>
      <c r="MCO1465" s="749"/>
      <c r="MCP1465" s="749"/>
      <c r="MCQ1465" s="749"/>
      <c r="MCR1465" s="749"/>
      <c r="MCS1465" s="749"/>
      <c r="MCT1465" s="749"/>
      <c r="MCU1465" s="749"/>
      <c r="MCV1465" s="749"/>
      <c r="MCW1465" s="749"/>
      <c r="MCX1465" s="749"/>
      <c r="MCY1465" s="749"/>
      <c r="MCZ1465" s="749"/>
      <c r="MDA1465" s="749"/>
      <c r="MDB1465" s="749"/>
      <c r="MDC1465" s="749"/>
      <c r="MDD1465" s="749"/>
      <c r="MDE1465" s="749"/>
      <c r="MDF1465" s="749"/>
      <c r="MDG1465" s="749"/>
      <c r="MDH1465" s="749"/>
      <c r="MDI1465" s="749"/>
      <c r="MDJ1465" s="749"/>
      <c r="MDK1465" s="749"/>
      <c r="MDL1465" s="749"/>
      <c r="MDM1465" s="749"/>
      <c r="MDN1465" s="749"/>
      <c r="MDO1465" s="749"/>
      <c r="MDP1465" s="749"/>
      <c r="MDQ1465" s="749"/>
      <c r="MDR1465" s="749"/>
      <c r="MDS1465" s="749"/>
      <c r="MDT1465" s="749"/>
      <c r="MDU1465" s="749"/>
      <c r="MDV1465" s="749"/>
      <c r="MDW1465" s="749"/>
      <c r="MDX1465" s="749"/>
      <c r="MDY1465" s="749"/>
      <c r="MDZ1465" s="749"/>
      <c r="MEA1465" s="749"/>
      <c r="MEB1465" s="749"/>
      <c r="MEC1465" s="749"/>
      <c r="MED1465" s="749"/>
      <c r="MEE1465" s="749"/>
      <c r="MEF1465" s="749"/>
      <c r="MEG1465" s="749"/>
      <c r="MEH1465" s="749"/>
      <c r="MEI1465" s="749"/>
      <c r="MEJ1465" s="749"/>
      <c r="MEK1465" s="749"/>
      <c r="MEL1465" s="749"/>
      <c r="MEM1465" s="749"/>
      <c r="MEN1465" s="749"/>
      <c r="MEO1465" s="749"/>
      <c r="MEP1465" s="749"/>
      <c r="MEQ1465" s="749"/>
      <c r="MER1465" s="749"/>
      <c r="MES1465" s="749"/>
      <c r="MET1465" s="749"/>
      <c r="MEU1465" s="749"/>
      <c r="MEV1465" s="749"/>
      <c r="MEW1465" s="749"/>
      <c r="MEX1465" s="749"/>
      <c r="MEY1465" s="749"/>
      <c r="MEZ1465" s="749"/>
      <c r="MFA1465" s="749"/>
      <c r="MFB1465" s="749"/>
      <c r="MFC1465" s="749"/>
      <c r="MFD1465" s="749"/>
      <c r="MFE1465" s="749"/>
      <c r="MFF1465" s="749"/>
      <c r="MFG1465" s="749"/>
      <c r="MFH1465" s="749"/>
      <c r="MFI1465" s="749"/>
      <c r="MFJ1465" s="749"/>
      <c r="MFK1465" s="749"/>
      <c r="MFL1465" s="749"/>
      <c r="MFM1465" s="749"/>
      <c r="MFN1465" s="749"/>
      <c r="MFO1465" s="749"/>
      <c r="MFP1465" s="749"/>
      <c r="MFQ1465" s="749"/>
      <c r="MFR1465" s="749"/>
      <c r="MFS1465" s="749"/>
      <c r="MFT1465" s="749"/>
      <c r="MFU1465" s="749"/>
      <c r="MFV1465" s="749"/>
      <c r="MFW1465" s="749"/>
      <c r="MFX1465" s="749"/>
      <c r="MFY1465" s="749"/>
      <c r="MFZ1465" s="749"/>
      <c r="MGA1465" s="749"/>
      <c r="MGB1465" s="749"/>
      <c r="MGC1465" s="749"/>
      <c r="MGD1465" s="749"/>
      <c r="MGE1465" s="749"/>
      <c r="MGF1465" s="749"/>
      <c r="MGG1465" s="749"/>
      <c r="MGH1465" s="749"/>
      <c r="MGI1465" s="749"/>
      <c r="MGJ1465" s="749"/>
      <c r="MGK1465" s="749"/>
      <c r="MGL1465" s="749"/>
      <c r="MGM1465" s="749"/>
      <c r="MGN1465" s="749"/>
      <c r="MGO1465" s="749"/>
      <c r="MGP1465" s="749"/>
      <c r="MGQ1465" s="749"/>
      <c r="MGR1465" s="749"/>
      <c r="MGS1465" s="749"/>
      <c r="MGT1465" s="749"/>
      <c r="MGU1465" s="749"/>
      <c r="MGV1465" s="749"/>
      <c r="MGW1465" s="749"/>
      <c r="MGX1465" s="749"/>
      <c r="MGY1465" s="749"/>
      <c r="MGZ1465" s="749"/>
      <c r="MHA1465" s="749"/>
      <c r="MHB1465" s="749"/>
      <c r="MHC1465" s="749"/>
      <c r="MHD1465" s="749"/>
      <c r="MHE1465" s="749"/>
      <c r="MHF1465" s="749"/>
      <c r="MHG1465" s="749"/>
      <c r="MHH1465" s="749"/>
      <c r="MHI1465" s="749"/>
      <c r="MHJ1465" s="749"/>
      <c r="MHK1465" s="749"/>
      <c r="MHL1465" s="749"/>
      <c r="MHM1465" s="749"/>
      <c r="MHN1465" s="749"/>
      <c r="MHO1465" s="749"/>
      <c r="MHP1465" s="749"/>
      <c r="MHQ1465" s="749"/>
      <c r="MHR1465" s="749"/>
      <c r="MHS1465" s="749"/>
      <c r="MHT1465" s="749"/>
      <c r="MHU1465" s="749"/>
      <c r="MHV1465" s="749"/>
      <c r="MHW1465" s="749"/>
      <c r="MHX1465" s="749"/>
      <c r="MHY1465" s="749"/>
      <c r="MHZ1465" s="749"/>
      <c r="MIA1465" s="749"/>
      <c r="MIB1465" s="749"/>
      <c r="MIC1465" s="749"/>
      <c r="MID1465" s="749"/>
      <c r="MIE1465" s="749"/>
      <c r="MIF1465" s="749"/>
      <c r="MIG1465" s="749"/>
      <c r="MIH1465" s="749"/>
      <c r="MII1465" s="749"/>
      <c r="MIJ1465" s="749"/>
      <c r="MIK1465" s="749"/>
      <c r="MIL1465" s="749"/>
      <c r="MIM1465" s="749"/>
      <c r="MIN1465" s="749"/>
      <c r="MIO1465" s="749"/>
      <c r="MIP1465" s="749"/>
      <c r="MIQ1465" s="749"/>
      <c r="MIR1465" s="749"/>
      <c r="MIS1465" s="749"/>
      <c r="MIT1465" s="749"/>
      <c r="MIU1465" s="749"/>
      <c r="MIV1465" s="749"/>
      <c r="MIW1465" s="749"/>
      <c r="MIX1465" s="749"/>
      <c r="MIY1465" s="749"/>
      <c r="MIZ1465" s="749"/>
      <c r="MJA1465" s="749"/>
      <c r="MJB1465" s="749"/>
      <c r="MJC1465" s="749"/>
      <c r="MJD1465" s="749"/>
      <c r="MJE1465" s="749"/>
      <c r="MJF1465" s="749"/>
      <c r="MJG1465" s="749"/>
      <c r="MJH1465" s="749"/>
      <c r="MJI1465" s="749"/>
      <c r="MJJ1465" s="749"/>
      <c r="MJK1465" s="749"/>
      <c r="MJL1465" s="749"/>
      <c r="MJM1465" s="749"/>
      <c r="MJN1465" s="749"/>
      <c r="MJO1465" s="749"/>
      <c r="MJP1465" s="749"/>
      <c r="MJQ1465" s="749"/>
      <c r="MJR1465" s="749"/>
      <c r="MJS1465" s="749"/>
      <c r="MJT1465" s="749"/>
      <c r="MJU1465" s="749"/>
      <c r="MJV1465" s="749"/>
      <c r="MJW1465" s="749"/>
      <c r="MJX1465" s="749"/>
      <c r="MJY1465" s="749"/>
      <c r="MJZ1465" s="749"/>
      <c r="MKA1465" s="749"/>
      <c r="MKB1465" s="749"/>
      <c r="MKC1465" s="749"/>
      <c r="MKD1465" s="749"/>
      <c r="MKE1465" s="749"/>
      <c r="MKF1465" s="749"/>
      <c r="MKG1465" s="749"/>
      <c r="MKH1465" s="749"/>
      <c r="MKI1465" s="749"/>
      <c r="MKJ1465" s="749"/>
      <c r="MKK1465" s="749"/>
      <c r="MKL1465" s="749"/>
      <c r="MKM1465" s="749"/>
      <c r="MKN1465" s="749"/>
      <c r="MKO1465" s="749"/>
      <c r="MKP1465" s="749"/>
      <c r="MKQ1465" s="749"/>
      <c r="MKR1465" s="749"/>
      <c r="MKS1465" s="749"/>
      <c r="MKT1465" s="749"/>
      <c r="MKU1465" s="749"/>
      <c r="MKV1465" s="749"/>
      <c r="MKW1465" s="749"/>
      <c r="MKX1465" s="749"/>
      <c r="MKY1465" s="749"/>
      <c r="MKZ1465" s="749"/>
      <c r="MLA1465" s="749"/>
      <c r="MLB1465" s="749"/>
      <c r="MLC1465" s="749"/>
      <c r="MLD1465" s="749"/>
      <c r="MLE1465" s="749"/>
      <c r="MLF1465" s="749"/>
      <c r="MLG1465" s="749"/>
      <c r="MLH1465" s="749"/>
      <c r="MLI1465" s="749"/>
      <c r="MLJ1465" s="749"/>
      <c r="MLK1465" s="749"/>
      <c r="MLL1465" s="749"/>
      <c r="MLM1465" s="749"/>
      <c r="MLN1465" s="749"/>
      <c r="MLO1465" s="749"/>
      <c r="MLP1465" s="749"/>
      <c r="MLQ1465" s="749"/>
      <c r="MLR1465" s="749"/>
      <c r="MLS1465" s="749"/>
      <c r="MLT1465" s="749"/>
      <c r="MLU1465" s="749"/>
      <c r="MLV1465" s="749"/>
      <c r="MLW1465" s="749"/>
      <c r="MLX1465" s="749"/>
      <c r="MLY1465" s="749"/>
      <c r="MLZ1465" s="749"/>
      <c r="MMA1465" s="749"/>
      <c r="MMB1465" s="749"/>
      <c r="MMC1465" s="749"/>
      <c r="MMD1465" s="749"/>
      <c r="MME1465" s="749"/>
      <c r="MMF1465" s="749"/>
      <c r="MMG1465" s="749"/>
      <c r="MMH1465" s="749"/>
      <c r="MMI1465" s="749"/>
      <c r="MMJ1465" s="749"/>
      <c r="MMK1465" s="749"/>
      <c r="MML1465" s="749"/>
      <c r="MMM1465" s="749"/>
      <c r="MMN1465" s="749"/>
      <c r="MMO1465" s="749"/>
      <c r="MMP1465" s="749"/>
      <c r="MMQ1465" s="749"/>
      <c r="MMR1465" s="749"/>
      <c r="MMS1465" s="749"/>
      <c r="MMT1465" s="749"/>
      <c r="MMU1465" s="749"/>
      <c r="MMV1465" s="749"/>
      <c r="MMW1465" s="749"/>
      <c r="MMX1465" s="749"/>
      <c r="MMY1465" s="749"/>
      <c r="MMZ1465" s="749"/>
      <c r="MNA1465" s="749"/>
      <c r="MNB1465" s="749"/>
      <c r="MNC1465" s="749"/>
      <c r="MND1465" s="749"/>
      <c r="MNE1465" s="749"/>
      <c r="MNF1465" s="749"/>
      <c r="MNG1465" s="749"/>
      <c r="MNH1465" s="749"/>
      <c r="MNI1465" s="749"/>
      <c r="MNJ1465" s="749"/>
      <c r="MNK1465" s="749"/>
      <c r="MNL1465" s="749"/>
      <c r="MNM1465" s="749"/>
      <c r="MNN1465" s="749"/>
      <c r="MNO1465" s="749"/>
      <c r="MNP1465" s="749"/>
      <c r="MNQ1465" s="749"/>
      <c r="MNR1465" s="749"/>
      <c r="MNS1465" s="749"/>
      <c r="MNT1465" s="749"/>
      <c r="MNU1465" s="749"/>
      <c r="MNV1465" s="749"/>
      <c r="MNW1465" s="749"/>
      <c r="MNX1465" s="749"/>
      <c r="MNY1465" s="749"/>
      <c r="MNZ1465" s="749"/>
      <c r="MOA1465" s="749"/>
      <c r="MOB1465" s="749"/>
      <c r="MOC1465" s="749"/>
      <c r="MOD1465" s="749"/>
      <c r="MOE1465" s="749"/>
      <c r="MOF1465" s="749"/>
      <c r="MOG1465" s="749"/>
      <c r="MOH1465" s="749"/>
      <c r="MOI1465" s="749"/>
      <c r="MOJ1465" s="749"/>
      <c r="MOK1465" s="749"/>
      <c r="MOL1465" s="749"/>
      <c r="MOM1465" s="749"/>
      <c r="MON1465" s="749"/>
      <c r="MOO1465" s="749"/>
      <c r="MOP1465" s="749"/>
      <c r="MOQ1465" s="749"/>
      <c r="MOR1465" s="749"/>
      <c r="MOS1465" s="749"/>
      <c r="MOT1465" s="749"/>
      <c r="MOU1465" s="749"/>
      <c r="MOV1465" s="749"/>
      <c r="MOW1465" s="749"/>
      <c r="MOX1465" s="749"/>
      <c r="MOY1465" s="749"/>
      <c r="MOZ1465" s="749"/>
      <c r="MPA1465" s="749"/>
      <c r="MPB1465" s="749"/>
      <c r="MPC1465" s="749"/>
      <c r="MPD1465" s="749"/>
      <c r="MPE1465" s="749"/>
      <c r="MPF1465" s="749"/>
      <c r="MPG1465" s="749"/>
      <c r="MPH1465" s="749"/>
      <c r="MPI1465" s="749"/>
      <c r="MPJ1465" s="749"/>
      <c r="MPK1465" s="749"/>
      <c r="MPL1465" s="749"/>
      <c r="MPM1465" s="749"/>
      <c r="MPN1465" s="749"/>
      <c r="MPO1465" s="749"/>
      <c r="MPP1465" s="749"/>
      <c r="MPQ1465" s="749"/>
      <c r="MPR1465" s="749"/>
      <c r="MPS1465" s="749"/>
      <c r="MPT1465" s="749"/>
      <c r="MPU1465" s="749"/>
      <c r="MPV1465" s="749"/>
      <c r="MPW1465" s="749"/>
      <c r="MPX1465" s="749"/>
      <c r="MPY1465" s="749"/>
      <c r="MPZ1465" s="749"/>
      <c r="MQA1465" s="749"/>
      <c r="MQB1465" s="749"/>
      <c r="MQC1465" s="749"/>
      <c r="MQD1465" s="749"/>
      <c r="MQE1465" s="749"/>
      <c r="MQF1465" s="749"/>
      <c r="MQG1465" s="749"/>
      <c r="MQH1465" s="749"/>
      <c r="MQI1465" s="749"/>
      <c r="MQJ1465" s="749"/>
      <c r="MQK1465" s="749"/>
      <c r="MQL1465" s="749"/>
      <c r="MQM1465" s="749"/>
      <c r="MQN1465" s="749"/>
      <c r="MQO1465" s="749"/>
      <c r="MQP1465" s="749"/>
      <c r="MQQ1465" s="749"/>
      <c r="MQR1465" s="749"/>
      <c r="MQS1465" s="749"/>
      <c r="MQT1465" s="749"/>
      <c r="MQU1465" s="749"/>
      <c r="MQV1465" s="749"/>
      <c r="MQW1465" s="749"/>
      <c r="MQX1465" s="749"/>
      <c r="MQY1465" s="749"/>
      <c r="MQZ1465" s="749"/>
      <c r="MRA1465" s="749"/>
      <c r="MRB1465" s="749"/>
      <c r="MRC1465" s="749"/>
      <c r="MRD1465" s="749"/>
      <c r="MRE1465" s="749"/>
      <c r="MRF1465" s="749"/>
      <c r="MRG1465" s="749"/>
      <c r="MRH1465" s="749"/>
      <c r="MRI1465" s="749"/>
      <c r="MRJ1465" s="749"/>
      <c r="MRK1465" s="749"/>
      <c r="MRL1465" s="749"/>
      <c r="MRM1465" s="749"/>
      <c r="MRN1465" s="749"/>
      <c r="MRO1465" s="749"/>
      <c r="MRP1465" s="749"/>
      <c r="MRQ1465" s="749"/>
      <c r="MRR1465" s="749"/>
      <c r="MRS1465" s="749"/>
      <c r="MRT1465" s="749"/>
      <c r="MRU1465" s="749"/>
      <c r="MRV1465" s="749"/>
      <c r="MRW1465" s="749"/>
      <c r="MRX1465" s="749"/>
      <c r="MRY1465" s="749"/>
      <c r="MRZ1465" s="749"/>
      <c r="MSA1465" s="749"/>
      <c r="MSB1465" s="749"/>
      <c r="MSC1465" s="749"/>
      <c r="MSD1465" s="749"/>
      <c r="MSE1465" s="749"/>
      <c r="MSF1465" s="749"/>
      <c r="MSG1465" s="749"/>
      <c r="MSH1465" s="749"/>
      <c r="MSI1465" s="749"/>
      <c r="MSJ1465" s="749"/>
      <c r="MSK1465" s="749"/>
      <c r="MSL1465" s="749"/>
      <c r="MSM1465" s="749"/>
      <c r="MSN1465" s="749"/>
      <c r="MSO1465" s="749"/>
      <c r="MSP1465" s="749"/>
      <c r="MSQ1465" s="749"/>
      <c r="MSR1465" s="749"/>
      <c r="MSS1465" s="749"/>
      <c r="MST1465" s="749"/>
      <c r="MSU1465" s="749"/>
      <c r="MSV1465" s="749"/>
      <c r="MSW1465" s="749"/>
      <c r="MSX1465" s="749"/>
      <c r="MSY1465" s="749"/>
      <c r="MSZ1465" s="749"/>
      <c r="MTA1465" s="749"/>
      <c r="MTB1465" s="749"/>
      <c r="MTC1465" s="749"/>
      <c r="MTD1465" s="749"/>
      <c r="MTE1465" s="749"/>
      <c r="MTF1465" s="749"/>
      <c r="MTG1465" s="749"/>
      <c r="MTH1465" s="749"/>
      <c r="MTI1465" s="749"/>
      <c r="MTJ1465" s="749"/>
      <c r="MTK1465" s="749"/>
      <c r="MTL1465" s="749"/>
      <c r="MTM1465" s="749"/>
      <c r="MTN1465" s="749"/>
      <c r="MTO1465" s="749"/>
      <c r="MTP1465" s="749"/>
      <c r="MTQ1465" s="749"/>
      <c r="MTR1465" s="749"/>
      <c r="MTS1465" s="749"/>
      <c r="MTT1465" s="749"/>
      <c r="MTU1465" s="749"/>
      <c r="MTV1465" s="749"/>
      <c r="MTW1465" s="749"/>
      <c r="MTX1465" s="749"/>
      <c r="MTY1465" s="749"/>
      <c r="MTZ1465" s="749"/>
      <c r="MUA1465" s="749"/>
      <c r="MUB1465" s="749"/>
      <c r="MUC1465" s="749"/>
      <c r="MUD1465" s="749"/>
      <c r="MUE1465" s="749"/>
      <c r="MUF1465" s="749"/>
      <c r="MUG1465" s="749"/>
      <c r="MUH1465" s="749"/>
      <c r="MUI1465" s="749"/>
      <c r="MUJ1465" s="749"/>
      <c r="MUK1465" s="749"/>
      <c r="MUL1465" s="749"/>
      <c r="MUM1465" s="749"/>
      <c r="MUN1465" s="749"/>
      <c r="MUO1465" s="749"/>
      <c r="MUP1465" s="749"/>
      <c r="MUQ1465" s="749"/>
      <c r="MUR1465" s="749"/>
      <c r="MUS1465" s="749"/>
      <c r="MUT1465" s="749"/>
      <c r="MUU1465" s="749"/>
      <c r="MUV1465" s="749"/>
      <c r="MUW1465" s="749"/>
      <c r="MUX1465" s="749"/>
      <c r="MUY1465" s="749"/>
      <c r="MUZ1465" s="749"/>
      <c r="MVA1465" s="749"/>
      <c r="MVB1465" s="749"/>
      <c r="MVC1465" s="749"/>
      <c r="MVD1465" s="749"/>
      <c r="MVE1465" s="749"/>
      <c r="MVF1465" s="749"/>
      <c r="MVG1465" s="749"/>
      <c r="MVH1465" s="749"/>
      <c r="MVI1465" s="749"/>
      <c r="MVJ1465" s="749"/>
      <c r="MVK1465" s="749"/>
      <c r="MVL1465" s="749"/>
      <c r="MVM1465" s="749"/>
      <c r="MVN1465" s="749"/>
      <c r="MVO1465" s="749"/>
      <c r="MVP1465" s="749"/>
      <c r="MVQ1465" s="749"/>
      <c r="MVR1465" s="749"/>
      <c r="MVS1465" s="749"/>
      <c r="MVT1465" s="749"/>
      <c r="MVU1465" s="749"/>
      <c r="MVV1465" s="749"/>
      <c r="MVW1465" s="749"/>
      <c r="MVX1465" s="749"/>
      <c r="MVY1465" s="749"/>
      <c r="MVZ1465" s="749"/>
      <c r="MWA1465" s="749"/>
      <c r="MWB1465" s="749"/>
      <c r="MWC1465" s="749"/>
      <c r="MWD1465" s="749"/>
      <c r="MWE1465" s="749"/>
      <c r="MWF1465" s="749"/>
      <c r="MWG1465" s="749"/>
      <c r="MWH1465" s="749"/>
      <c r="MWI1465" s="749"/>
      <c r="MWJ1465" s="749"/>
      <c r="MWK1465" s="749"/>
      <c r="MWL1465" s="749"/>
      <c r="MWM1465" s="749"/>
      <c r="MWN1465" s="749"/>
      <c r="MWO1465" s="749"/>
      <c r="MWP1465" s="749"/>
      <c r="MWQ1465" s="749"/>
      <c r="MWR1465" s="749"/>
      <c r="MWS1465" s="749"/>
      <c r="MWT1465" s="749"/>
      <c r="MWU1465" s="749"/>
      <c r="MWV1465" s="749"/>
      <c r="MWW1465" s="749"/>
      <c r="MWX1465" s="749"/>
      <c r="MWY1465" s="749"/>
      <c r="MWZ1465" s="749"/>
      <c r="MXA1465" s="749"/>
      <c r="MXB1465" s="749"/>
      <c r="MXC1465" s="749"/>
      <c r="MXD1465" s="749"/>
      <c r="MXE1465" s="749"/>
      <c r="MXF1465" s="749"/>
      <c r="MXG1465" s="749"/>
      <c r="MXH1465" s="749"/>
      <c r="MXI1465" s="749"/>
      <c r="MXJ1465" s="749"/>
      <c r="MXK1465" s="749"/>
      <c r="MXL1465" s="749"/>
      <c r="MXM1465" s="749"/>
      <c r="MXN1465" s="749"/>
      <c r="MXO1465" s="749"/>
      <c r="MXP1465" s="749"/>
      <c r="MXQ1465" s="749"/>
      <c r="MXR1465" s="749"/>
      <c r="MXS1465" s="749"/>
      <c r="MXT1465" s="749"/>
      <c r="MXU1465" s="749"/>
      <c r="MXV1465" s="749"/>
      <c r="MXW1465" s="749"/>
      <c r="MXX1465" s="749"/>
      <c r="MXY1465" s="749"/>
      <c r="MXZ1465" s="749"/>
      <c r="MYA1465" s="749"/>
      <c r="MYB1465" s="749"/>
      <c r="MYC1465" s="749"/>
      <c r="MYD1465" s="749"/>
      <c r="MYE1465" s="749"/>
      <c r="MYF1465" s="749"/>
      <c r="MYG1465" s="749"/>
      <c r="MYH1465" s="749"/>
      <c r="MYI1465" s="749"/>
      <c r="MYJ1465" s="749"/>
      <c r="MYK1465" s="749"/>
      <c r="MYL1465" s="749"/>
      <c r="MYM1465" s="749"/>
      <c r="MYN1465" s="749"/>
      <c r="MYO1465" s="749"/>
      <c r="MYP1465" s="749"/>
      <c r="MYQ1465" s="749"/>
      <c r="MYR1465" s="749"/>
      <c r="MYS1465" s="749"/>
      <c r="MYT1465" s="749"/>
      <c r="MYU1465" s="749"/>
      <c r="MYV1465" s="749"/>
      <c r="MYW1465" s="749"/>
      <c r="MYX1465" s="749"/>
      <c r="MYY1465" s="749"/>
      <c r="MYZ1465" s="749"/>
      <c r="MZA1465" s="749"/>
      <c r="MZB1465" s="749"/>
      <c r="MZC1465" s="749"/>
      <c r="MZD1465" s="749"/>
      <c r="MZE1465" s="749"/>
      <c r="MZF1465" s="749"/>
      <c r="MZG1465" s="749"/>
      <c r="MZH1465" s="749"/>
      <c r="MZI1465" s="749"/>
      <c r="MZJ1465" s="749"/>
      <c r="MZK1465" s="749"/>
      <c r="MZL1465" s="749"/>
      <c r="MZM1465" s="749"/>
      <c r="MZN1465" s="749"/>
      <c r="MZO1465" s="749"/>
      <c r="MZP1465" s="749"/>
      <c r="MZQ1465" s="749"/>
      <c r="MZR1465" s="749"/>
      <c r="MZS1465" s="749"/>
      <c r="MZT1465" s="749"/>
      <c r="MZU1465" s="749"/>
      <c r="MZV1465" s="749"/>
      <c r="MZW1465" s="749"/>
      <c r="MZX1465" s="749"/>
      <c r="MZY1465" s="749"/>
      <c r="MZZ1465" s="749"/>
      <c r="NAA1465" s="749"/>
      <c r="NAB1465" s="749"/>
      <c r="NAC1465" s="749"/>
      <c r="NAD1465" s="749"/>
      <c r="NAE1465" s="749"/>
      <c r="NAF1465" s="749"/>
      <c r="NAG1465" s="749"/>
      <c r="NAH1465" s="749"/>
      <c r="NAI1465" s="749"/>
      <c r="NAJ1465" s="749"/>
      <c r="NAK1465" s="749"/>
      <c r="NAL1465" s="749"/>
      <c r="NAM1465" s="749"/>
      <c r="NAN1465" s="749"/>
      <c r="NAO1465" s="749"/>
      <c r="NAP1465" s="749"/>
      <c r="NAQ1465" s="749"/>
      <c r="NAR1465" s="749"/>
      <c r="NAS1465" s="749"/>
      <c r="NAT1465" s="749"/>
      <c r="NAU1465" s="749"/>
      <c r="NAV1465" s="749"/>
      <c r="NAW1465" s="749"/>
      <c r="NAX1465" s="749"/>
      <c r="NAY1465" s="749"/>
      <c r="NAZ1465" s="749"/>
      <c r="NBA1465" s="749"/>
      <c r="NBB1465" s="749"/>
      <c r="NBC1465" s="749"/>
      <c r="NBD1465" s="749"/>
      <c r="NBE1465" s="749"/>
      <c r="NBF1465" s="749"/>
      <c r="NBG1465" s="749"/>
      <c r="NBH1465" s="749"/>
      <c r="NBI1465" s="749"/>
      <c r="NBJ1465" s="749"/>
      <c r="NBK1465" s="749"/>
      <c r="NBL1465" s="749"/>
      <c r="NBM1465" s="749"/>
      <c r="NBN1465" s="749"/>
      <c r="NBO1465" s="749"/>
      <c r="NBP1465" s="749"/>
      <c r="NBQ1465" s="749"/>
      <c r="NBR1465" s="749"/>
      <c r="NBS1465" s="749"/>
      <c r="NBT1465" s="749"/>
      <c r="NBU1465" s="749"/>
      <c r="NBV1465" s="749"/>
      <c r="NBW1465" s="749"/>
      <c r="NBX1465" s="749"/>
      <c r="NBY1465" s="749"/>
      <c r="NBZ1465" s="749"/>
      <c r="NCA1465" s="749"/>
      <c r="NCB1465" s="749"/>
      <c r="NCC1465" s="749"/>
      <c r="NCD1465" s="749"/>
      <c r="NCE1465" s="749"/>
      <c r="NCF1465" s="749"/>
      <c r="NCG1465" s="749"/>
      <c r="NCH1465" s="749"/>
      <c r="NCI1465" s="749"/>
      <c r="NCJ1465" s="749"/>
      <c r="NCK1465" s="749"/>
      <c r="NCL1465" s="749"/>
      <c r="NCM1465" s="749"/>
      <c r="NCN1465" s="749"/>
      <c r="NCO1465" s="749"/>
      <c r="NCP1465" s="749"/>
      <c r="NCQ1465" s="749"/>
      <c r="NCR1465" s="749"/>
      <c r="NCS1465" s="749"/>
      <c r="NCT1465" s="749"/>
      <c r="NCU1465" s="749"/>
      <c r="NCV1465" s="749"/>
      <c r="NCW1465" s="749"/>
      <c r="NCX1465" s="749"/>
      <c r="NCY1465" s="749"/>
      <c r="NCZ1465" s="749"/>
      <c r="NDA1465" s="749"/>
      <c r="NDB1465" s="749"/>
      <c r="NDC1465" s="749"/>
      <c r="NDD1465" s="749"/>
      <c r="NDE1465" s="749"/>
      <c r="NDF1465" s="749"/>
      <c r="NDG1465" s="749"/>
      <c r="NDH1465" s="749"/>
      <c r="NDI1465" s="749"/>
      <c r="NDJ1465" s="749"/>
      <c r="NDK1465" s="749"/>
      <c r="NDL1465" s="749"/>
      <c r="NDM1465" s="749"/>
      <c r="NDN1465" s="749"/>
      <c r="NDO1465" s="749"/>
      <c r="NDP1465" s="749"/>
      <c r="NDQ1465" s="749"/>
      <c r="NDR1465" s="749"/>
      <c r="NDS1465" s="749"/>
      <c r="NDT1465" s="749"/>
      <c r="NDU1465" s="749"/>
      <c r="NDV1465" s="749"/>
      <c r="NDW1465" s="749"/>
      <c r="NDX1465" s="749"/>
      <c r="NDY1465" s="749"/>
      <c r="NDZ1465" s="749"/>
      <c r="NEA1465" s="749"/>
      <c r="NEB1465" s="749"/>
      <c r="NEC1465" s="749"/>
      <c r="NED1465" s="749"/>
      <c r="NEE1465" s="749"/>
      <c r="NEF1465" s="749"/>
      <c r="NEG1465" s="749"/>
      <c r="NEH1465" s="749"/>
      <c r="NEI1465" s="749"/>
      <c r="NEJ1465" s="749"/>
      <c r="NEK1465" s="749"/>
      <c r="NEL1465" s="749"/>
      <c r="NEM1465" s="749"/>
      <c r="NEN1465" s="749"/>
      <c r="NEO1465" s="749"/>
      <c r="NEP1465" s="749"/>
      <c r="NEQ1465" s="749"/>
      <c r="NER1465" s="749"/>
      <c r="NES1465" s="749"/>
      <c r="NET1465" s="749"/>
      <c r="NEU1465" s="749"/>
      <c r="NEV1465" s="749"/>
      <c r="NEW1465" s="749"/>
      <c r="NEX1465" s="749"/>
      <c r="NEY1465" s="749"/>
      <c r="NEZ1465" s="749"/>
      <c r="NFA1465" s="749"/>
      <c r="NFB1465" s="749"/>
      <c r="NFC1465" s="749"/>
      <c r="NFD1465" s="749"/>
      <c r="NFE1465" s="749"/>
      <c r="NFF1465" s="749"/>
      <c r="NFG1465" s="749"/>
      <c r="NFH1465" s="749"/>
      <c r="NFI1465" s="749"/>
      <c r="NFJ1465" s="749"/>
      <c r="NFK1465" s="749"/>
      <c r="NFL1465" s="749"/>
      <c r="NFM1465" s="749"/>
      <c r="NFN1465" s="749"/>
      <c r="NFO1465" s="749"/>
      <c r="NFP1465" s="749"/>
      <c r="NFQ1465" s="749"/>
      <c r="NFR1465" s="749"/>
      <c r="NFS1465" s="749"/>
      <c r="NFT1465" s="749"/>
      <c r="NFU1465" s="749"/>
      <c r="NFV1465" s="749"/>
      <c r="NFW1465" s="749"/>
      <c r="NFX1465" s="749"/>
      <c r="NFY1465" s="749"/>
      <c r="NFZ1465" s="749"/>
      <c r="NGA1465" s="749"/>
      <c r="NGB1465" s="749"/>
      <c r="NGC1465" s="749"/>
      <c r="NGD1465" s="749"/>
      <c r="NGE1465" s="749"/>
      <c r="NGF1465" s="749"/>
      <c r="NGG1465" s="749"/>
      <c r="NGH1465" s="749"/>
      <c r="NGI1465" s="749"/>
      <c r="NGJ1465" s="749"/>
      <c r="NGK1465" s="749"/>
      <c r="NGL1465" s="749"/>
      <c r="NGM1465" s="749"/>
      <c r="NGN1465" s="749"/>
      <c r="NGO1465" s="749"/>
      <c r="NGP1465" s="749"/>
      <c r="NGQ1465" s="749"/>
      <c r="NGR1465" s="749"/>
      <c r="NGS1465" s="749"/>
      <c r="NGT1465" s="749"/>
      <c r="NGU1465" s="749"/>
      <c r="NGV1465" s="749"/>
      <c r="NGW1465" s="749"/>
      <c r="NGX1465" s="749"/>
      <c r="NGY1465" s="749"/>
      <c r="NGZ1465" s="749"/>
      <c r="NHA1465" s="749"/>
      <c r="NHB1465" s="749"/>
      <c r="NHC1465" s="749"/>
      <c r="NHD1465" s="749"/>
      <c r="NHE1465" s="749"/>
      <c r="NHF1465" s="749"/>
      <c r="NHG1465" s="749"/>
      <c r="NHH1465" s="749"/>
      <c r="NHI1465" s="749"/>
      <c r="NHJ1465" s="749"/>
      <c r="NHK1465" s="749"/>
      <c r="NHL1465" s="749"/>
      <c r="NHM1465" s="749"/>
      <c r="NHN1465" s="749"/>
      <c r="NHO1465" s="749"/>
      <c r="NHP1465" s="749"/>
      <c r="NHQ1465" s="749"/>
      <c r="NHR1465" s="749"/>
      <c r="NHS1465" s="749"/>
      <c r="NHT1465" s="749"/>
      <c r="NHU1465" s="749"/>
      <c r="NHV1465" s="749"/>
      <c r="NHW1465" s="749"/>
      <c r="NHX1465" s="749"/>
      <c r="NHY1465" s="749"/>
      <c r="NHZ1465" s="749"/>
      <c r="NIA1465" s="749"/>
      <c r="NIB1465" s="749"/>
      <c r="NIC1465" s="749"/>
      <c r="NID1465" s="749"/>
      <c r="NIE1465" s="749"/>
      <c r="NIF1465" s="749"/>
      <c r="NIG1465" s="749"/>
      <c r="NIH1465" s="749"/>
      <c r="NII1465" s="749"/>
      <c r="NIJ1465" s="749"/>
      <c r="NIK1465" s="749"/>
      <c r="NIL1465" s="749"/>
      <c r="NIM1465" s="749"/>
      <c r="NIN1465" s="749"/>
      <c r="NIO1465" s="749"/>
      <c r="NIP1465" s="749"/>
      <c r="NIQ1465" s="749"/>
      <c r="NIR1465" s="749"/>
      <c r="NIS1465" s="749"/>
      <c r="NIT1465" s="749"/>
      <c r="NIU1465" s="749"/>
      <c r="NIV1465" s="749"/>
      <c r="NIW1465" s="749"/>
      <c r="NIX1465" s="749"/>
      <c r="NIY1465" s="749"/>
      <c r="NIZ1465" s="749"/>
      <c r="NJA1465" s="749"/>
      <c r="NJB1465" s="749"/>
      <c r="NJC1465" s="749"/>
      <c r="NJD1465" s="749"/>
      <c r="NJE1465" s="749"/>
      <c r="NJF1465" s="749"/>
      <c r="NJG1465" s="749"/>
      <c r="NJH1465" s="749"/>
      <c r="NJI1465" s="749"/>
      <c r="NJJ1465" s="749"/>
      <c r="NJK1465" s="749"/>
      <c r="NJL1465" s="749"/>
      <c r="NJM1465" s="749"/>
      <c r="NJN1465" s="749"/>
      <c r="NJO1465" s="749"/>
      <c r="NJP1465" s="749"/>
      <c r="NJQ1465" s="749"/>
      <c r="NJR1465" s="749"/>
      <c r="NJS1465" s="749"/>
      <c r="NJT1465" s="749"/>
      <c r="NJU1465" s="749"/>
      <c r="NJV1465" s="749"/>
      <c r="NJW1465" s="749"/>
      <c r="NJX1465" s="749"/>
      <c r="NJY1465" s="749"/>
      <c r="NJZ1465" s="749"/>
      <c r="NKA1465" s="749"/>
      <c r="NKB1465" s="749"/>
      <c r="NKC1465" s="749"/>
      <c r="NKD1465" s="749"/>
      <c r="NKE1465" s="749"/>
      <c r="NKF1465" s="749"/>
      <c r="NKG1465" s="749"/>
      <c r="NKH1465" s="749"/>
      <c r="NKI1465" s="749"/>
      <c r="NKJ1465" s="749"/>
      <c r="NKK1465" s="749"/>
      <c r="NKL1465" s="749"/>
      <c r="NKM1465" s="749"/>
      <c r="NKN1465" s="749"/>
      <c r="NKO1465" s="749"/>
      <c r="NKP1465" s="749"/>
      <c r="NKQ1465" s="749"/>
      <c r="NKR1465" s="749"/>
      <c r="NKS1465" s="749"/>
      <c r="NKT1465" s="749"/>
      <c r="NKU1465" s="749"/>
      <c r="NKV1465" s="749"/>
      <c r="NKW1465" s="749"/>
      <c r="NKX1465" s="749"/>
      <c r="NKY1465" s="749"/>
      <c r="NKZ1465" s="749"/>
      <c r="NLA1465" s="749"/>
      <c r="NLB1465" s="749"/>
      <c r="NLC1465" s="749"/>
      <c r="NLD1465" s="749"/>
      <c r="NLE1465" s="749"/>
      <c r="NLF1465" s="749"/>
      <c r="NLG1465" s="749"/>
      <c r="NLH1465" s="749"/>
      <c r="NLI1465" s="749"/>
      <c r="NLJ1465" s="749"/>
      <c r="NLK1465" s="749"/>
      <c r="NLL1465" s="749"/>
      <c r="NLM1465" s="749"/>
      <c r="NLN1465" s="749"/>
      <c r="NLO1465" s="749"/>
      <c r="NLP1465" s="749"/>
      <c r="NLQ1465" s="749"/>
      <c r="NLR1465" s="749"/>
      <c r="NLS1465" s="749"/>
      <c r="NLT1465" s="749"/>
      <c r="NLU1465" s="749"/>
      <c r="NLV1465" s="749"/>
      <c r="NLW1465" s="749"/>
      <c r="NLX1465" s="749"/>
      <c r="NLY1465" s="749"/>
      <c r="NLZ1465" s="749"/>
      <c r="NMA1465" s="749"/>
      <c r="NMB1465" s="749"/>
      <c r="NMC1465" s="749"/>
      <c r="NMD1465" s="749"/>
      <c r="NME1465" s="749"/>
      <c r="NMF1465" s="749"/>
      <c r="NMG1465" s="749"/>
      <c r="NMH1465" s="749"/>
      <c r="NMI1465" s="749"/>
      <c r="NMJ1465" s="749"/>
      <c r="NMK1465" s="749"/>
      <c r="NML1465" s="749"/>
      <c r="NMM1465" s="749"/>
      <c r="NMN1465" s="749"/>
      <c r="NMO1465" s="749"/>
      <c r="NMP1465" s="749"/>
      <c r="NMQ1465" s="749"/>
      <c r="NMR1465" s="749"/>
      <c r="NMS1465" s="749"/>
      <c r="NMT1465" s="749"/>
      <c r="NMU1465" s="749"/>
      <c r="NMV1465" s="749"/>
      <c r="NMW1465" s="749"/>
      <c r="NMX1465" s="749"/>
      <c r="NMY1465" s="749"/>
      <c r="NMZ1465" s="749"/>
      <c r="NNA1465" s="749"/>
      <c r="NNB1465" s="749"/>
      <c r="NNC1465" s="749"/>
      <c r="NND1465" s="749"/>
      <c r="NNE1465" s="749"/>
      <c r="NNF1465" s="749"/>
      <c r="NNG1465" s="749"/>
      <c r="NNH1465" s="749"/>
      <c r="NNI1465" s="749"/>
      <c r="NNJ1465" s="749"/>
      <c r="NNK1465" s="749"/>
      <c r="NNL1465" s="749"/>
      <c r="NNM1465" s="749"/>
      <c r="NNN1465" s="749"/>
      <c r="NNO1465" s="749"/>
      <c r="NNP1465" s="749"/>
      <c r="NNQ1465" s="749"/>
      <c r="NNR1465" s="749"/>
      <c r="NNS1465" s="749"/>
      <c r="NNT1465" s="749"/>
      <c r="NNU1465" s="749"/>
      <c r="NNV1465" s="749"/>
      <c r="NNW1465" s="749"/>
      <c r="NNX1465" s="749"/>
      <c r="NNY1465" s="749"/>
      <c r="NNZ1465" s="749"/>
      <c r="NOA1465" s="749"/>
      <c r="NOB1465" s="749"/>
      <c r="NOC1465" s="749"/>
      <c r="NOD1465" s="749"/>
      <c r="NOE1465" s="749"/>
      <c r="NOF1465" s="749"/>
      <c r="NOG1465" s="749"/>
      <c r="NOH1465" s="749"/>
      <c r="NOI1465" s="749"/>
      <c r="NOJ1465" s="749"/>
      <c r="NOK1465" s="749"/>
      <c r="NOL1465" s="749"/>
      <c r="NOM1465" s="749"/>
      <c r="NON1465" s="749"/>
      <c r="NOO1465" s="749"/>
      <c r="NOP1465" s="749"/>
      <c r="NOQ1465" s="749"/>
      <c r="NOR1465" s="749"/>
      <c r="NOS1465" s="749"/>
      <c r="NOT1465" s="749"/>
      <c r="NOU1465" s="749"/>
      <c r="NOV1465" s="749"/>
      <c r="NOW1465" s="749"/>
      <c r="NOX1465" s="749"/>
      <c r="NOY1465" s="749"/>
      <c r="NOZ1465" s="749"/>
      <c r="NPA1465" s="749"/>
      <c r="NPB1465" s="749"/>
      <c r="NPC1465" s="749"/>
      <c r="NPD1465" s="749"/>
      <c r="NPE1465" s="749"/>
      <c r="NPF1465" s="749"/>
      <c r="NPG1465" s="749"/>
      <c r="NPH1465" s="749"/>
      <c r="NPI1465" s="749"/>
      <c r="NPJ1465" s="749"/>
      <c r="NPK1465" s="749"/>
      <c r="NPL1465" s="749"/>
      <c r="NPM1465" s="749"/>
      <c r="NPN1465" s="749"/>
      <c r="NPO1465" s="749"/>
      <c r="NPP1465" s="749"/>
      <c r="NPQ1465" s="749"/>
      <c r="NPR1465" s="749"/>
      <c r="NPS1465" s="749"/>
      <c r="NPT1465" s="749"/>
      <c r="NPU1465" s="749"/>
      <c r="NPV1465" s="749"/>
      <c r="NPW1465" s="749"/>
      <c r="NPX1465" s="749"/>
      <c r="NPY1465" s="749"/>
      <c r="NPZ1465" s="749"/>
      <c r="NQA1465" s="749"/>
      <c r="NQB1465" s="749"/>
      <c r="NQC1465" s="749"/>
      <c r="NQD1465" s="749"/>
      <c r="NQE1465" s="749"/>
      <c r="NQF1465" s="749"/>
      <c r="NQG1465" s="749"/>
      <c r="NQH1465" s="749"/>
      <c r="NQI1465" s="749"/>
      <c r="NQJ1465" s="749"/>
      <c r="NQK1465" s="749"/>
      <c r="NQL1465" s="749"/>
      <c r="NQM1465" s="749"/>
      <c r="NQN1465" s="749"/>
      <c r="NQO1465" s="749"/>
      <c r="NQP1465" s="749"/>
      <c r="NQQ1465" s="749"/>
      <c r="NQR1465" s="749"/>
      <c r="NQS1465" s="749"/>
      <c r="NQT1465" s="749"/>
      <c r="NQU1465" s="749"/>
      <c r="NQV1465" s="749"/>
      <c r="NQW1465" s="749"/>
      <c r="NQX1465" s="749"/>
      <c r="NQY1465" s="749"/>
      <c r="NQZ1465" s="749"/>
      <c r="NRA1465" s="749"/>
      <c r="NRB1465" s="749"/>
      <c r="NRC1465" s="749"/>
      <c r="NRD1465" s="749"/>
      <c r="NRE1465" s="749"/>
      <c r="NRF1465" s="749"/>
      <c r="NRG1465" s="749"/>
      <c r="NRH1465" s="749"/>
      <c r="NRI1465" s="749"/>
      <c r="NRJ1465" s="749"/>
      <c r="NRK1465" s="749"/>
      <c r="NRL1465" s="749"/>
      <c r="NRM1465" s="749"/>
      <c r="NRN1465" s="749"/>
      <c r="NRO1465" s="749"/>
      <c r="NRP1465" s="749"/>
      <c r="NRQ1465" s="749"/>
      <c r="NRR1465" s="749"/>
      <c r="NRS1465" s="749"/>
      <c r="NRT1465" s="749"/>
      <c r="NRU1465" s="749"/>
      <c r="NRV1465" s="749"/>
      <c r="NRW1465" s="749"/>
      <c r="NRX1465" s="749"/>
      <c r="NRY1465" s="749"/>
      <c r="NRZ1465" s="749"/>
      <c r="NSA1465" s="749"/>
      <c r="NSB1465" s="749"/>
      <c r="NSC1465" s="749"/>
      <c r="NSD1465" s="749"/>
      <c r="NSE1465" s="749"/>
      <c r="NSF1465" s="749"/>
      <c r="NSG1465" s="749"/>
      <c r="NSH1465" s="749"/>
      <c r="NSI1465" s="749"/>
      <c r="NSJ1465" s="749"/>
      <c r="NSK1465" s="749"/>
      <c r="NSL1465" s="749"/>
      <c r="NSM1465" s="749"/>
      <c r="NSN1465" s="749"/>
      <c r="NSO1465" s="749"/>
      <c r="NSP1465" s="749"/>
      <c r="NSQ1465" s="749"/>
      <c r="NSR1465" s="749"/>
      <c r="NSS1465" s="749"/>
      <c r="NST1465" s="749"/>
      <c r="NSU1465" s="749"/>
      <c r="NSV1465" s="749"/>
      <c r="NSW1465" s="749"/>
      <c r="NSX1465" s="749"/>
      <c r="NSY1465" s="749"/>
      <c r="NSZ1465" s="749"/>
      <c r="NTA1465" s="749"/>
      <c r="NTB1465" s="749"/>
      <c r="NTC1465" s="749"/>
      <c r="NTD1465" s="749"/>
      <c r="NTE1465" s="749"/>
      <c r="NTF1465" s="749"/>
      <c r="NTG1465" s="749"/>
      <c r="NTH1465" s="749"/>
      <c r="NTI1465" s="749"/>
      <c r="NTJ1465" s="749"/>
      <c r="NTK1465" s="749"/>
      <c r="NTL1465" s="749"/>
      <c r="NTM1465" s="749"/>
      <c r="NTN1465" s="749"/>
      <c r="NTO1465" s="749"/>
      <c r="NTP1465" s="749"/>
      <c r="NTQ1465" s="749"/>
      <c r="NTR1465" s="749"/>
      <c r="NTS1465" s="749"/>
      <c r="NTT1465" s="749"/>
      <c r="NTU1465" s="749"/>
      <c r="NTV1465" s="749"/>
      <c r="NTW1465" s="749"/>
      <c r="NTX1465" s="749"/>
      <c r="NTY1465" s="749"/>
      <c r="NTZ1465" s="749"/>
      <c r="NUA1465" s="749"/>
      <c r="NUB1465" s="749"/>
      <c r="NUC1465" s="749"/>
      <c r="NUD1465" s="749"/>
      <c r="NUE1465" s="749"/>
      <c r="NUF1465" s="749"/>
      <c r="NUG1465" s="749"/>
      <c r="NUH1465" s="749"/>
      <c r="NUI1465" s="749"/>
      <c r="NUJ1465" s="749"/>
      <c r="NUK1465" s="749"/>
      <c r="NUL1465" s="749"/>
      <c r="NUM1465" s="749"/>
      <c r="NUN1465" s="749"/>
      <c r="NUO1465" s="749"/>
      <c r="NUP1465" s="749"/>
      <c r="NUQ1465" s="749"/>
      <c r="NUR1465" s="749"/>
      <c r="NUS1465" s="749"/>
      <c r="NUT1465" s="749"/>
      <c r="NUU1465" s="749"/>
      <c r="NUV1465" s="749"/>
      <c r="NUW1465" s="749"/>
      <c r="NUX1465" s="749"/>
      <c r="NUY1465" s="749"/>
      <c r="NUZ1465" s="749"/>
      <c r="NVA1465" s="749"/>
      <c r="NVB1465" s="749"/>
      <c r="NVC1465" s="749"/>
      <c r="NVD1465" s="749"/>
      <c r="NVE1465" s="749"/>
      <c r="NVF1465" s="749"/>
      <c r="NVG1465" s="749"/>
      <c r="NVH1465" s="749"/>
      <c r="NVI1465" s="749"/>
      <c r="NVJ1465" s="749"/>
      <c r="NVK1465" s="749"/>
      <c r="NVL1465" s="749"/>
      <c r="NVM1465" s="749"/>
      <c r="NVN1465" s="749"/>
      <c r="NVO1465" s="749"/>
      <c r="NVP1465" s="749"/>
      <c r="NVQ1465" s="749"/>
      <c r="NVR1465" s="749"/>
      <c r="NVS1465" s="749"/>
      <c r="NVT1465" s="749"/>
      <c r="NVU1465" s="749"/>
      <c r="NVV1465" s="749"/>
      <c r="NVW1465" s="749"/>
      <c r="NVX1465" s="749"/>
      <c r="NVY1465" s="749"/>
      <c r="NVZ1465" s="749"/>
      <c r="NWA1465" s="749"/>
      <c r="NWB1465" s="749"/>
      <c r="NWC1465" s="749"/>
      <c r="NWD1465" s="749"/>
      <c r="NWE1465" s="749"/>
      <c r="NWF1465" s="749"/>
      <c r="NWG1465" s="749"/>
      <c r="NWH1465" s="749"/>
      <c r="NWI1465" s="749"/>
      <c r="NWJ1465" s="749"/>
      <c r="NWK1465" s="749"/>
      <c r="NWL1465" s="749"/>
      <c r="NWM1465" s="749"/>
      <c r="NWN1465" s="749"/>
      <c r="NWO1465" s="749"/>
      <c r="NWP1465" s="749"/>
      <c r="NWQ1465" s="749"/>
      <c r="NWR1465" s="749"/>
      <c r="NWS1465" s="749"/>
      <c r="NWT1465" s="749"/>
      <c r="NWU1465" s="749"/>
      <c r="NWV1465" s="749"/>
      <c r="NWW1465" s="749"/>
      <c r="NWX1465" s="749"/>
      <c r="NWY1465" s="749"/>
      <c r="NWZ1465" s="749"/>
      <c r="NXA1465" s="749"/>
      <c r="NXB1465" s="749"/>
      <c r="NXC1465" s="749"/>
      <c r="NXD1465" s="749"/>
      <c r="NXE1465" s="749"/>
      <c r="NXF1465" s="749"/>
      <c r="NXG1465" s="749"/>
      <c r="NXH1465" s="749"/>
      <c r="NXI1465" s="749"/>
      <c r="NXJ1465" s="749"/>
      <c r="NXK1465" s="749"/>
      <c r="NXL1465" s="749"/>
      <c r="NXM1465" s="749"/>
      <c r="NXN1465" s="749"/>
      <c r="NXO1465" s="749"/>
      <c r="NXP1465" s="749"/>
      <c r="NXQ1465" s="749"/>
      <c r="NXR1465" s="749"/>
      <c r="NXS1465" s="749"/>
      <c r="NXT1465" s="749"/>
      <c r="NXU1465" s="749"/>
      <c r="NXV1465" s="749"/>
      <c r="NXW1465" s="749"/>
      <c r="NXX1465" s="749"/>
      <c r="NXY1465" s="749"/>
      <c r="NXZ1465" s="749"/>
      <c r="NYA1465" s="749"/>
      <c r="NYB1465" s="749"/>
      <c r="NYC1465" s="749"/>
      <c r="NYD1465" s="749"/>
      <c r="NYE1465" s="749"/>
      <c r="NYF1465" s="749"/>
      <c r="NYG1465" s="749"/>
      <c r="NYH1465" s="749"/>
      <c r="NYI1465" s="749"/>
      <c r="NYJ1465" s="749"/>
      <c r="NYK1465" s="749"/>
      <c r="NYL1465" s="749"/>
      <c r="NYM1465" s="749"/>
      <c r="NYN1465" s="749"/>
      <c r="NYO1465" s="749"/>
      <c r="NYP1465" s="749"/>
      <c r="NYQ1465" s="749"/>
      <c r="NYR1465" s="749"/>
      <c r="NYS1465" s="749"/>
      <c r="NYT1465" s="749"/>
      <c r="NYU1465" s="749"/>
      <c r="NYV1465" s="749"/>
      <c r="NYW1465" s="749"/>
      <c r="NYX1465" s="749"/>
      <c r="NYY1465" s="749"/>
      <c r="NYZ1465" s="749"/>
      <c r="NZA1465" s="749"/>
      <c r="NZB1465" s="749"/>
      <c r="NZC1465" s="749"/>
      <c r="NZD1465" s="749"/>
      <c r="NZE1465" s="749"/>
      <c r="NZF1465" s="749"/>
      <c r="NZG1465" s="749"/>
      <c r="NZH1465" s="749"/>
      <c r="NZI1465" s="749"/>
      <c r="NZJ1465" s="749"/>
      <c r="NZK1465" s="749"/>
      <c r="NZL1465" s="749"/>
      <c r="NZM1465" s="749"/>
      <c r="NZN1465" s="749"/>
      <c r="NZO1465" s="749"/>
      <c r="NZP1465" s="749"/>
      <c r="NZQ1465" s="749"/>
      <c r="NZR1465" s="749"/>
      <c r="NZS1465" s="749"/>
      <c r="NZT1465" s="749"/>
      <c r="NZU1465" s="749"/>
      <c r="NZV1465" s="749"/>
      <c r="NZW1465" s="749"/>
      <c r="NZX1465" s="749"/>
      <c r="NZY1465" s="749"/>
      <c r="NZZ1465" s="749"/>
      <c r="OAA1465" s="749"/>
      <c r="OAB1465" s="749"/>
      <c r="OAC1465" s="749"/>
      <c r="OAD1465" s="749"/>
      <c r="OAE1465" s="749"/>
      <c r="OAF1465" s="749"/>
      <c r="OAG1465" s="749"/>
      <c r="OAH1465" s="749"/>
      <c r="OAI1465" s="749"/>
      <c r="OAJ1465" s="749"/>
      <c r="OAK1465" s="749"/>
      <c r="OAL1465" s="749"/>
      <c r="OAM1465" s="749"/>
      <c r="OAN1465" s="749"/>
      <c r="OAO1465" s="749"/>
      <c r="OAP1465" s="749"/>
      <c r="OAQ1465" s="749"/>
      <c r="OAR1465" s="749"/>
      <c r="OAS1465" s="749"/>
      <c r="OAT1465" s="749"/>
      <c r="OAU1465" s="749"/>
      <c r="OAV1465" s="749"/>
      <c r="OAW1465" s="749"/>
      <c r="OAX1465" s="749"/>
      <c r="OAY1465" s="749"/>
      <c r="OAZ1465" s="749"/>
      <c r="OBA1465" s="749"/>
      <c r="OBB1465" s="749"/>
      <c r="OBC1465" s="749"/>
      <c r="OBD1465" s="749"/>
      <c r="OBE1465" s="749"/>
      <c r="OBF1465" s="749"/>
      <c r="OBG1465" s="749"/>
      <c r="OBH1465" s="749"/>
      <c r="OBI1465" s="749"/>
      <c r="OBJ1465" s="749"/>
      <c r="OBK1465" s="749"/>
      <c r="OBL1465" s="749"/>
      <c r="OBM1465" s="749"/>
      <c r="OBN1465" s="749"/>
      <c r="OBO1465" s="749"/>
      <c r="OBP1465" s="749"/>
      <c r="OBQ1465" s="749"/>
      <c r="OBR1465" s="749"/>
      <c r="OBS1465" s="749"/>
      <c r="OBT1465" s="749"/>
      <c r="OBU1465" s="749"/>
      <c r="OBV1465" s="749"/>
      <c r="OBW1465" s="749"/>
      <c r="OBX1465" s="749"/>
      <c r="OBY1465" s="749"/>
      <c r="OBZ1465" s="749"/>
      <c r="OCA1465" s="749"/>
      <c r="OCB1465" s="749"/>
      <c r="OCC1465" s="749"/>
      <c r="OCD1465" s="749"/>
      <c r="OCE1465" s="749"/>
      <c r="OCF1465" s="749"/>
      <c r="OCG1465" s="749"/>
      <c r="OCH1465" s="749"/>
      <c r="OCI1465" s="749"/>
      <c r="OCJ1465" s="749"/>
      <c r="OCK1465" s="749"/>
      <c r="OCL1465" s="749"/>
      <c r="OCM1465" s="749"/>
      <c r="OCN1465" s="749"/>
      <c r="OCO1465" s="749"/>
      <c r="OCP1465" s="749"/>
      <c r="OCQ1465" s="749"/>
      <c r="OCR1465" s="749"/>
      <c r="OCS1465" s="749"/>
      <c r="OCT1465" s="749"/>
      <c r="OCU1465" s="749"/>
      <c r="OCV1465" s="749"/>
      <c r="OCW1465" s="749"/>
      <c r="OCX1465" s="749"/>
      <c r="OCY1465" s="749"/>
      <c r="OCZ1465" s="749"/>
      <c r="ODA1465" s="749"/>
      <c r="ODB1465" s="749"/>
      <c r="ODC1465" s="749"/>
      <c r="ODD1465" s="749"/>
      <c r="ODE1465" s="749"/>
      <c r="ODF1465" s="749"/>
      <c r="ODG1465" s="749"/>
      <c r="ODH1465" s="749"/>
      <c r="ODI1465" s="749"/>
      <c r="ODJ1465" s="749"/>
      <c r="ODK1465" s="749"/>
      <c r="ODL1465" s="749"/>
      <c r="ODM1465" s="749"/>
      <c r="ODN1465" s="749"/>
      <c r="ODO1465" s="749"/>
      <c r="ODP1465" s="749"/>
      <c r="ODQ1465" s="749"/>
      <c r="ODR1465" s="749"/>
      <c r="ODS1465" s="749"/>
      <c r="ODT1465" s="749"/>
      <c r="ODU1465" s="749"/>
      <c r="ODV1465" s="749"/>
      <c r="ODW1465" s="749"/>
      <c r="ODX1465" s="749"/>
      <c r="ODY1465" s="749"/>
      <c r="ODZ1465" s="749"/>
      <c r="OEA1465" s="749"/>
      <c r="OEB1465" s="749"/>
      <c r="OEC1465" s="749"/>
      <c r="OED1465" s="749"/>
      <c r="OEE1465" s="749"/>
      <c r="OEF1465" s="749"/>
      <c r="OEG1465" s="749"/>
      <c r="OEH1465" s="749"/>
      <c r="OEI1465" s="749"/>
      <c r="OEJ1465" s="749"/>
      <c r="OEK1465" s="749"/>
      <c r="OEL1465" s="749"/>
      <c r="OEM1465" s="749"/>
      <c r="OEN1465" s="749"/>
      <c r="OEO1465" s="749"/>
      <c r="OEP1465" s="749"/>
      <c r="OEQ1465" s="749"/>
      <c r="OER1465" s="749"/>
      <c r="OES1465" s="749"/>
      <c r="OET1465" s="749"/>
      <c r="OEU1465" s="749"/>
      <c r="OEV1465" s="749"/>
      <c r="OEW1465" s="749"/>
      <c r="OEX1465" s="749"/>
      <c r="OEY1465" s="749"/>
      <c r="OEZ1465" s="749"/>
      <c r="OFA1465" s="749"/>
      <c r="OFB1465" s="749"/>
      <c r="OFC1465" s="749"/>
      <c r="OFD1465" s="749"/>
      <c r="OFE1465" s="749"/>
      <c r="OFF1465" s="749"/>
      <c r="OFG1465" s="749"/>
      <c r="OFH1465" s="749"/>
      <c r="OFI1465" s="749"/>
      <c r="OFJ1465" s="749"/>
      <c r="OFK1465" s="749"/>
      <c r="OFL1465" s="749"/>
      <c r="OFM1465" s="749"/>
      <c r="OFN1465" s="749"/>
      <c r="OFO1465" s="749"/>
      <c r="OFP1465" s="749"/>
      <c r="OFQ1465" s="749"/>
      <c r="OFR1465" s="749"/>
      <c r="OFS1465" s="749"/>
      <c r="OFT1465" s="749"/>
      <c r="OFU1465" s="749"/>
      <c r="OFV1465" s="749"/>
      <c r="OFW1465" s="749"/>
      <c r="OFX1465" s="749"/>
      <c r="OFY1465" s="749"/>
      <c r="OFZ1465" s="749"/>
      <c r="OGA1465" s="749"/>
      <c r="OGB1465" s="749"/>
      <c r="OGC1465" s="749"/>
      <c r="OGD1465" s="749"/>
      <c r="OGE1465" s="749"/>
      <c r="OGF1465" s="749"/>
      <c r="OGG1465" s="749"/>
      <c r="OGH1465" s="749"/>
      <c r="OGI1465" s="749"/>
      <c r="OGJ1465" s="749"/>
      <c r="OGK1465" s="749"/>
      <c r="OGL1465" s="749"/>
      <c r="OGM1465" s="749"/>
      <c r="OGN1465" s="749"/>
      <c r="OGO1465" s="749"/>
      <c r="OGP1465" s="749"/>
      <c r="OGQ1465" s="749"/>
      <c r="OGR1465" s="749"/>
      <c r="OGS1465" s="749"/>
      <c r="OGT1465" s="749"/>
      <c r="OGU1465" s="749"/>
      <c r="OGV1465" s="749"/>
      <c r="OGW1465" s="749"/>
      <c r="OGX1465" s="749"/>
      <c r="OGY1465" s="749"/>
      <c r="OGZ1465" s="749"/>
      <c r="OHA1465" s="749"/>
      <c r="OHB1465" s="749"/>
      <c r="OHC1465" s="749"/>
      <c r="OHD1465" s="749"/>
      <c r="OHE1465" s="749"/>
      <c r="OHF1465" s="749"/>
      <c r="OHG1465" s="749"/>
      <c r="OHH1465" s="749"/>
      <c r="OHI1465" s="749"/>
      <c r="OHJ1465" s="749"/>
      <c r="OHK1465" s="749"/>
      <c r="OHL1465" s="749"/>
      <c r="OHM1465" s="749"/>
      <c r="OHN1465" s="749"/>
      <c r="OHO1465" s="749"/>
      <c r="OHP1465" s="749"/>
      <c r="OHQ1465" s="749"/>
      <c r="OHR1465" s="749"/>
      <c r="OHS1465" s="749"/>
      <c r="OHT1465" s="749"/>
      <c r="OHU1465" s="749"/>
      <c r="OHV1465" s="749"/>
      <c r="OHW1465" s="749"/>
      <c r="OHX1465" s="749"/>
      <c r="OHY1465" s="749"/>
      <c r="OHZ1465" s="749"/>
      <c r="OIA1465" s="749"/>
      <c r="OIB1465" s="749"/>
      <c r="OIC1465" s="749"/>
      <c r="OID1465" s="749"/>
      <c r="OIE1465" s="749"/>
      <c r="OIF1465" s="749"/>
      <c r="OIG1465" s="749"/>
      <c r="OIH1465" s="749"/>
      <c r="OII1465" s="749"/>
      <c r="OIJ1465" s="749"/>
      <c r="OIK1465" s="749"/>
      <c r="OIL1465" s="749"/>
      <c r="OIM1465" s="749"/>
      <c r="OIN1465" s="749"/>
      <c r="OIO1465" s="749"/>
      <c r="OIP1465" s="749"/>
      <c r="OIQ1465" s="749"/>
      <c r="OIR1465" s="749"/>
      <c r="OIS1465" s="749"/>
      <c r="OIT1465" s="749"/>
      <c r="OIU1465" s="749"/>
      <c r="OIV1465" s="749"/>
      <c r="OIW1465" s="749"/>
      <c r="OIX1465" s="749"/>
      <c r="OIY1465" s="749"/>
      <c r="OIZ1465" s="749"/>
      <c r="OJA1465" s="749"/>
      <c r="OJB1465" s="749"/>
      <c r="OJC1465" s="749"/>
      <c r="OJD1465" s="749"/>
      <c r="OJE1465" s="749"/>
      <c r="OJF1465" s="749"/>
      <c r="OJG1465" s="749"/>
      <c r="OJH1465" s="749"/>
      <c r="OJI1465" s="749"/>
      <c r="OJJ1465" s="749"/>
      <c r="OJK1465" s="749"/>
      <c r="OJL1465" s="749"/>
      <c r="OJM1465" s="749"/>
      <c r="OJN1465" s="749"/>
      <c r="OJO1465" s="749"/>
      <c r="OJP1465" s="749"/>
      <c r="OJQ1465" s="749"/>
      <c r="OJR1465" s="749"/>
      <c r="OJS1465" s="749"/>
      <c r="OJT1465" s="749"/>
      <c r="OJU1465" s="749"/>
      <c r="OJV1465" s="749"/>
      <c r="OJW1465" s="749"/>
      <c r="OJX1465" s="749"/>
      <c r="OJY1465" s="749"/>
      <c r="OJZ1465" s="749"/>
      <c r="OKA1465" s="749"/>
      <c r="OKB1465" s="749"/>
      <c r="OKC1465" s="749"/>
      <c r="OKD1465" s="749"/>
      <c r="OKE1465" s="749"/>
      <c r="OKF1465" s="749"/>
      <c r="OKG1465" s="749"/>
      <c r="OKH1465" s="749"/>
      <c r="OKI1465" s="749"/>
      <c r="OKJ1465" s="749"/>
      <c r="OKK1465" s="749"/>
      <c r="OKL1465" s="749"/>
      <c r="OKM1465" s="749"/>
      <c r="OKN1465" s="749"/>
      <c r="OKO1465" s="749"/>
      <c r="OKP1465" s="749"/>
      <c r="OKQ1465" s="749"/>
      <c r="OKR1465" s="749"/>
      <c r="OKS1465" s="749"/>
      <c r="OKT1465" s="749"/>
      <c r="OKU1465" s="749"/>
      <c r="OKV1465" s="749"/>
      <c r="OKW1465" s="749"/>
      <c r="OKX1465" s="749"/>
      <c r="OKY1465" s="749"/>
      <c r="OKZ1465" s="749"/>
      <c r="OLA1465" s="749"/>
      <c r="OLB1465" s="749"/>
      <c r="OLC1465" s="749"/>
      <c r="OLD1465" s="749"/>
      <c r="OLE1465" s="749"/>
      <c r="OLF1465" s="749"/>
      <c r="OLG1465" s="749"/>
      <c r="OLH1465" s="749"/>
      <c r="OLI1465" s="749"/>
      <c r="OLJ1465" s="749"/>
      <c r="OLK1465" s="749"/>
      <c r="OLL1465" s="749"/>
      <c r="OLM1465" s="749"/>
      <c r="OLN1465" s="749"/>
      <c r="OLO1465" s="749"/>
      <c r="OLP1465" s="749"/>
      <c r="OLQ1465" s="749"/>
      <c r="OLR1465" s="749"/>
      <c r="OLS1465" s="749"/>
      <c r="OLT1465" s="749"/>
      <c r="OLU1465" s="749"/>
      <c r="OLV1465" s="749"/>
      <c r="OLW1465" s="749"/>
      <c r="OLX1465" s="749"/>
      <c r="OLY1465" s="749"/>
      <c r="OLZ1465" s="749"/>
      <c r="OMA1465" s="749"/>
      <c r="OMB1465" s="749"/>
      <c r="OMC1465" s="749"/>
      <c r="OMD1465" s="749"/>
      <c r="OME1465" s="749"/>
      <c r="OMF1465" s="749"/>
      <c r="OMG1465" s="749"/>
      <c r="OMH1465" s="749"/>
      <c r="OMI1465" s="749"/>
      <c r="OMJ1465" s="749"/>
      <c r="OMK1465" s="749"/>
      <c r="OML1465" s="749"/>
      <c r="OMM1465" s="749"/>
      <c r="OMN1465" s="749"/>
      <c r="OMO1465" s="749"/>
      <c r="OMP1465" s="749"/>
      <c r="OMQ1465" s="749"/>
      <c r="OMR1465" s="749"/>
      <c r="OMS1465" s="749"/>
      <c r="OMT1465" s="749"/>
      <c r="OMU1465" s="749"/>
      <c r="OMV1465" s="749"/>
      <c r="OMW1465" s="749"/>
      <c r="OMX1465" s="749"/>
      <c r="OMY1465" s="749"/>
      <c r="OMZ1465" s="749"/>
      <c r="ONA1465" s="749"/>
      <c r="ONB1465" s="749"/>
      <c r="ONC1465" s="749"/>
      <c r="OND1465" s="749"/>
      <c r="ONE1465" s="749"/>
      <c r="ONF1465" s="749"/>
      <c r="ONG1465" s="749"/>
      <c r="ONH1465" s="749"/>
      <c r="ONI1465" s="749"/>
      <c r="ONJ1465" s="749"/>
      <c r="ONK1465" s="749"/>
      <c r="ONL1465" s="749"/>
      <c r="ONM1465" s="749"/>
      <c r="ONN1465" s="749"/>
      <c r="ONO1465" s="749"/>
      <c r="ONP1465" s="749"/>
      <c r="ONQ1465" s="749"/>
      <c r="ONR1465" s="749"/>
      <c r="ONS1465" s="749"/>
      <c r="ONT1465" s="749"/>
      <c r="ONU1465" s="749"/>
      <c r="ONV1465" s="749"/>
      <c r="ONW1465" s="749"/>
      <c r="ONX1465" s="749"/>
      <c r="ONY1465" s="749"/>
      <c r="ONZ1465" s="749"/>
      <c r="OOA1465" s="749"/>
      <c r="OOB1465" s="749"/>
      <c r="OOC1465" s="749"/>
      <c r="OOD1465" s="749"/>
      <c r="OOE1465" s="749"/>
      <c r="OOF1465" s="749"/>
      <c r="OOG1465" s="749"/>
      <c r="OOH1465" s="749"/>
      <c r="OOI1465" s="749"/>
      <c r="OOJ1465" s="749"/>
      <c r="OOK1465" s="749"/>
      <c r="OOL1465" s="749"/>
      <c r="OOM1465" s="749"/>
      <c r="OON1465" s="749"/>
      <c r="OOO1465" s="749"/>
      <c r="OOP1465" s="749"/>
      <c r="OOQ1465" s="749"/>
      <c r="OOR1465" s="749"/>
      <c r="OOS1465" s="749"/>
      <c r="OOT1465" s="749"/>
      <c r="OOU1465" s="749"/>
      <c r="OOV1465" s="749"/>
      <c r="OOW1465" s="749"/>
      <c r="OOX1465" s="749"/>
      <c r="OOY1465" s="749"/>
      <c r="OOZ1465" s="749"/>
      <c r="OPA1465" s="749"/>
      <c r="OPB1465" s="749"/>
      <c r="OPC1465" s="749"/>
      <c r="OPD1465" s="749"/>
      <c r="OPE1465" s="749"/>
      <c r="OPF1465" s="749"/>
      <c r="OPG1465" s="749"/>
      <c r="OPH1465" s="749"/>
      <c r="OPI1465" s="749"/>
      <c r="OPJ1465" s="749"/>
      <c r="OPK1465" s="749"/>
      <c r="OPL1465" s="749"/>
      <c r="OPM1465" s="749"/>
      <c r="OPN1465" s="749"/>
      <c r="OPO1465" s="749"/>
      <c r="OPP1465" s="749"/>
      <c r="OPQ1465" s="749"/>
      <c r="OPR1465" s="749"/>
      <c r="OPS1465" s="749"/>
      <c r="OPT1465" s="749"/>
      <c r="OPU1465" s="749"/>
      <c r="OPV1465" s="749"/>
      <c r="OPW1465" s="749"/>
      <c r="OPX1465" s="749"/>
      <c r="OPY1465" s="749"/>
      <c r="OPZ1465" s="749"/>
      <c r="OQA1465" s="749"/>
      <c r="OQB1465" s="749"/>
      <c r="OQC1465" s="749"/>
      <c r="OQD1465" s="749"/>
      <c r="OQE1465" s="749"/>
      <c r="OQF1465" s="749"/>
      <c r="OQG1465" s="749"/>
      <c r="OQH1465" s="749"/>
      <c r="OQI1465" s="749"/>
      <c r="OQJ1465" s="749"/>
      <c r="OQK1465" s="749"/>
      <c r="OQL1465" s="749"/>
      <c r="OQM1465" s="749"/>
      <c r="OQN1465" s="749"/>
      <c r="OQO1465" s="749"/>
      <c r="OQP1465" s="749"/>
      <c r="OQQ1465" s="749"/>
      <c r="OQR1465" s="749"/>
      <c r="OQS1465" s="749"/>
      <c r="OQT1465" s="749"/>
      <c r="OQU1465" s="749"/>
      <c r="OQV1465" s="749"/>
      <c r="OQW1465" s="749"/>
      <c r="OQX1465" s="749"/>
      <c r="OQY1465" s="749"/>
      <c r="OQZ1465" s="749"/>
      <c r="ORA1465" s="749"/>
      <c r="ORB1465" s="749"/>
      <c r="ORC1465" s="749"/>
      <c r="ORD1465" s="749"/>
      <c r="ORE1465" s="749"/>
      <c r="ORF1465" s="749"/>
      <c r="ORG1465" s="749"/>
      <c r="ORH1465" s="749"/>
      <c r="ORI1465" s="749"/>
      <c r="ORJ1465" s="749"/>
      <c r="ORK1465" s="749"/>
      <c r="ORL1465" s="749"/>
      <c r="ORM1465" s="749"/>
      <c r="ORN1465" s="749"/>
      <c r="ORO1465" s="749"/>
      <c r="ORP1465" s="749"/>
      <c r="ORQ1465" s="749"/>
      <c r="ORR1465" s="749"/>
      <c r="ORS1465" s="749"/>
      <c r="ORT1465" s="749"/>
      <c r="ORU1465" s="749"/>
      <c r="ORV1465" s="749"/>
      <c r="ORW1465" s="749"/>
      <c r="ORX1465" s="749"/>
      <c r="ORY1465" s="749"/>
      <c r="ORZ1465" s="749"/>
      <c r="OSA1465" s="749"/>
      <c r="OSB1465" s="749"/>
      <c r="OSC1465" s="749"/>
      <c r="OSD1465" s="749"/>
      <c r="OSE1465" s="749"/>
      <c r="OSF1465" s="749"/>
      <c r="OSG1465" s="749"/>
      <c r="OSH1465" s="749"/>
      <c r="OSI1465" s="749"/>
      <c r="OSJ1465" s="749"/>
      <c r="OSK1465" s="749"/>
      <c r="OSL1465" s="749"/>
      <c r="OSM1465" s="749"/>
      <c r="OSN1465" s="749"/>
      <c r="OSO1465" s="749"/>
      <c r="OSP1465" s="749"/>
      <c r="OSQ1465" s="749"/>
      <c r="OSR1465" s="749"/>
      <c r="OSS1465" s="749"/>
      <c r="OST1465" s="749"/>
      <c r="OSU1465" s="749"/>
      <c r="OSV1465" s="749"/>
      <c r="OSW1465" s="749"/>
      <c r="OSX1465" s="749"/>
      <c r="OSY1465" s="749"/>
      <c r="OSZ1465" s="749"/>
      <c r="OTA1465" s="749"/>
      <c r="OTB1465" s="749"/>
      <c r="OTC1465" s="749"/>
      <c r="OTD1465" s="749"/>
      <c r="OTE1465" s="749"/>
      <c r="OTF1465" s="749"/>
      <c r="OTG1465" s="749"/>
      <c r="OTH1465" s="749"/>
      <c r="OTI1465" s="749"/>
      <c r="OTJ1465" s="749"/>
      <c r="OTK1465" s="749"/>
      <c r="OTL1465" s="749"/>
      <c r="OTM1465" s="749"/>
      <c r="OTN1465" s="749"/>
      <c r="OTO1465" s="749"/>
      <c r="OTP1465" s="749"/>
      <c r="OTQ1465" s="749"/>
      <c r="OTR1465" s="749"/>
      <c r="OTS1465" s="749"/>
      <c r="OTT1465" s="749"/>
      <c r="OTU1465" s="749"/>
      <c r="OTV1465" s="749"/>
      <c r="OTW1465" s="749"/>
      <c r="OTX1465" s="749"/>
      <c r="OTY1465" s="749"/>
      <c r="OTZ1465" s="749"/>
      <c r="OUA1465" s="749"/>
      <c r="OUB1465" s="749"/>
      <c r="OUC1465" s="749"/>
      <c r="OUD1465" s="749"/>
      <c r="OUE1465" s="749"/>
      <c r="OUF1465" s="749"/>
      <c r="OUG1465" s="749"/>
      <c r="OUH1465" s="749"/>
      <c r="OUI1465" s="749"/>
      <c r="OUJ1465" s="749"/>
      <c r="OUK1465" s="749"/>
      <c r="OUL1465" s="749"/>
      <c r="OUM1465" s="749"/>
      <c r="OUN1465" s="749"/>
      <c r="OUO1465" s="749"/>
      <c r="OUP1465" s="749"/>
      <c r="OUQ1465" s="749"/>
      <c r="OUR1465" s="749"/>
      <c r="OUS1465" s="749"/>
      <c r="OUT1465" s="749"/>
      <c r="OUU1465" s="749"/>
      <c r="OUV1465" s="749"/>
      <c r="OUW1465" s="749"/>
      <c r="OUX1465" s="749"/>
      <c r="OUY1465" s="749"/>
      <c r="OUZ1465" s="749"/>
      <c r="OVA1465" s="749"/>
      <c r="OVB1465" s="749"/>
      <c r="OVC1465" s="749"/>
      <c r="OVD1465" s="749"/>
      <c r="OVE1465" s="749"/>
      <c r="OVF1465" s="749"/>
      <c r="OVG1465" s="749"/>
      <c r="OVH1465" s="749"/>
      <c r="OVI1465" s="749"/>
      <c r="OVJ1465" s="749"/>
      <c r="OVK1465" s="749"/>
      <c r="OVL1465" s="749"/>
      <c r="OVM1465" s="749"/>
      <c r="OVN1465" s="749"/>
      <c r="OVO1465" s="749"/>
      <c r="OVP1465" s="749"/>
      <c r="OVQ1465" s="749"/>
      <c r="OVR1465" s="749"/>
      <c r="OVS1465" s="749"/>
      <c r="OVT1465" s="749"/>
      <c r="OVU1465" s="749"/>
      <c r="OVV1465" s="749"/>
      <c r="OVW1465" s="749"/>
      <c r="OVX1465" s="749"/>
      <c r="OVY1465" s="749"/>
      <c r="OVZ1465" s="749"/>
      <c r="OWA1465" s="749"/>
      <c r="OWB1465" s="749"/>
      <c r="OWC1465" s="749"/>
      <c r="OWD1465" s="749"/>
      <c r="OWE1465" s="749"/>
      <c r="OWF1465" s="749"/>
      <c r="OWG1465" s="749"/>
      <c r="OWH1465" s="749"/>
      <c r="OWI1465" s="749"/>
      <c r="OWJ1465" s="749"/>
      <c r="OWK1465" s="749"/>
      <c r="OWL1465" s="749"/>
      <c r="OWM1465" s="749"/>
      <c r="OWN1465" s="749"/>
      <c r="OWO1465" s="749"/>
      <c r="OWP1465" s="749"/>
      <c r="OWQ1465" s="749"/>
      <c r="OWR1465" s="749"/>
      <c r="OWS1465" s="749"/>
      <c r="OWT1465" s="749"/>
      <c r="OWU1465" s="749"/>
      <c r="OWV1465" s="749"/>
      <c r="OWW1465" s="749"/>
      <c r="OWX1465" s="749"/>
      <c r="OWY1465" s="749"/>
      <c r="OWZ1465" s="749"/>
      <c r="OXA1465" s="749"/>
      <c r="OXB1465" s="749"/>
      <c r="OXC1465" s="749"/>
      <c r="OXD1465" s="749"/>
      <c r="OXE1465" s="749"/>
      <c r="OXF1465" s="749"/>
      <c r="OXG1465" s="749"/>
      <c r="OXH1465" s="749"/>
      <c r="OXI1465" s="749"/>
      <c r="OXJ1465" s="749"/>
      <c r="OXK1465" s="749"/>
      <c r="OXL1465" s="749"/>
      <c r="OXM1465" s="749"/>
      <c r="OXN1465" s="749"/>
      <c r="OXO1465" s="749"/>
      <c r="OXP1465" s="749"/>
      <c r="OXQ1465" s="749"/>
      <c r="OXR1465" s="749"/>
      <c r="OXS1465" s="749"/>
      <c r="OXT1465" s="749"/>
      <c r="OXU1465" s="749"/>
      <c r="OXV1465" s="749"/>
      <c r="OXW1465" s="749"/>
      <c r="OXX1465" s="749"/>
      <c r="OXY1465" s="749"/>
      <c r="OXZ1465" s="749"/>
      <c r="OYA1465" s="749"/>
      <c r="OYB1465" s="749"/>
      <c r="OYC1465" s="749"/>
      <c r="OYD1465" s="749"/>
      <c r="OYE1465" s="749"/>
      <c r="OYF1465" s="749"/>
      <c r="OYG1465" s="749"/>
      <c r="OYH1465" s="749"/>
      <c r="OYI1465" s="749"/>
      <c r="OYJ1465" s="749"/>
      <c r="OYK1465" s="749"/>
      <c r="OYL1465" s="749"/>
      <c r="OYM1465" s="749"/>
      <c r="OYN1465" s="749"/>
      <c r="OYO1465" s="749"/>
      <c r="OYP1465" s="749"/>
      <c r="OYQ1465" s="749"/>
      <c r="OYR1465" s="749"/>
      <c r="OYS1465" s="749"/>
      <c r="OYT1465" s="749"/>
      <c r="OYU1465" s="749"/>
      <c r="OYV1465" s="749"/>
      <c r="OYW1465" s="749"/>
      <c r="OYX1465" s="749"/>
      <c r="OYY1465" s="749"/>
      <c r="OYZ1465" s="749"/>
      <c r="OZA1465" s="749"/>
      <c r="OZB1465" s="749"/>
      <c r="OZC1465" s="749"/>
      <c r="OZD1465" s="749"/>
      <c r="OZE1465" s="749"/>
      <c r="OZF1465" s="749"/>
      <c r="OZG1465" s="749"/>
      <c r="OZH1465" s="749"/>
      <c r="OZI1465" s="749"/>
      <c r="OZJ1465" s="749"/>
      <c r="OZK1465" s="749"/>
      <c r="OZL1465" s="749"/>
      <c r="OZM1465" s="749"/>
      <c r="OZN1465" s="749"/>
      <c r="OZO1465" s="749"/>
      <c r="OZP1465" s="749"/>
      <c r="OZQ1465" s="749"/>
      <c r="OZR1465" s="749"/>
      <c r="OZS1465" s="749"/>
      <c r="OZT1465" s="749"/>
      <c r="OZU1465" s="749"/>
      <c r="OZV1465" s="749"/>
      <c r="OZW1465" s="749"/>
      <c r="OZX1465" s="749"/>
      <c r="OZY1465" s="749"/>
      <c r="OZZ1465" s="749"/>
      <c r="PAA1465" s="749"/>
      <c r="PAB1465" s="749"/>
      <c r="PAC1465" s="749"/>
      <c r="PAD1465" s="749"/>
      <c r="PAE1465" s="749"/>
      <c r="PAF1465" s="749"/>
      <c r="PAG1465" s="749"/>
      <c r="PAH1465" s="749"/>
      <c r="PAI1465" s="749"/>
      <c r="PAJ1465" s="749"/>
      <c r="PAK1465" s="749"/>
      <c r="PAL1465" s="749"/>
      <c r="PAM1465" s="749"/>
      <c r="PAN1465" s="749"/>
      <c r="PAO1465" s="749"/>
      <c r="PAP1465" s="749"/>
      <c r="PAQ1465" s="749"/>
      <c r="PAR1465" s="749"/>
      <c r="PAS1465" s="749"/>
      <c r="PAT1465" s="749"/>
      <c r="PAU1465" s="749"/>
      <c r="PAV1465" s="749"/>
      <c r="PAW1465" s="749"/>
      <c r="PAX1465" s="749"/>
      <c r="PAY1465" s="749"/>
      <c r="PAZ1465" s="749"/>
      <c r="PBA1465" s="749"/>
      <c r="PBB1465" s="749"/>
      <c r="PBC1465" s="749"/>
      <c r="PBD1465" s="749"/>
      <c r="PBE1465" s="749"/>
      <c r="PBF1465" s="749"/>
      <c r="PBG1465" s="749"/>
      <c r="PBH1465" s="749"/>
      <c r="PBI1465" s="749"/>
      <c r="PBJ1465" s="749"/>
      <c r="PBK1465" s="749"/>
      <c r="PBL1465" s="749"/>
      <c r="PBM1465" s="749"/>
      <c r="PBN1465" s="749"/>
      <c r="PBO1465" s="749"/>
      <c r="PBP1465" s="749"/>
      <c r="PBQ1465" s="749"/>
      <c r="PBR1465" s="749"/>
      <c r="PBS1465" s="749"/>
      <c r="PBT1465" s="749"/>
      <c r="PBU1465" s="749"/>
      <c r="PBV1465" s="749"/>
      <c r="PBW1465" s="749"/>
      <c r="PBX1465" s="749"/>
      <c r="PBY1465" s="749"/>
      <c r="PBZ1465" s="749"/>
      <c r="PCA1465" s="749"/>
      <c r="PCB1465" s="749"/>
      <c r="PCC1465" s="749"/>
      <c r="PCD1465" s="749"/>
      <c r="PCE1465" s="749"/>
      <c r="PCF1465" s="749"/>
      <c r="PCG1465" s="749"/>
      <c r="PCH1465" s="749"/>
      <c r="PCI1465" s="749"/>
      <c r="PCJ1465" s="749"/>
      <c r="PCK1465" s="749"/>
      <c r="PCL1465" s="749"/>
      <c r="PCM1465" s="749"/>
      <c r="PCN1465" s="749"/>
      <c r="PCO1465" s="749"/>
      <c r="PCP1465" s="749"/>
      <c r="PCQ1465" s="749"/>
      <c r="PCR1465" s="749"/>
      <c r="PCS1465" s="749"/>
      <c r="PCT1465" s="749"/>
      <c r="PCU1465" s="749"/>
      <c r="PCV1465" s="749"/>
      <c r="PCW1465" s="749"/>
      <c r="PCX1465" s="749"/>
      <c r="PCY1465" s="749"/>
      <c r="PCZ1465" s="749"/>
      <c r="PDA1465" s="749"/>
      <c r="PDB1465" s="749"/>
      <c r="PDC1465" s="749"/>
      <c r="PDD1465" s="749"/>
      <c r="PDE1465" s="749"/>
      <c r="PDF1465" s="749"/>
      <c r="PDG1465" s="749"/>
      <c r="PDH1465" s="749"/>
      <c r="PDI1465" s="749"/>
      <c r="PDJ1465" s="749"/>
      <c r="PDK1465" s="749"/>
      <c r="PDL1465" s="749"/>
      <c r="PDM1465" s="749"/>
      <c r="PDN1465" s="749"/>
      <c r="PDO1465" s="749"/>
      <c r="PDP1465" s="749"/>
      <c r="PDQ1465" s="749"/>
      <c r="PDR1465" s="749"/>
      <c r="PDS1465" s="749"/>
      <c r="PDT1465" s="749"/>
      <c r="PDU1465" s="749"/>
      <c r="PDV1465" s="749"/>
      <c r="PDW1465" s="749"/>
      <c r="PDX1465" s="749"/>
      <c r="PDY1465" s="749"/>
      <c r="PDZ1465" s="749"/>
      <c r="PEA1465" s="749"/>
      <c r="PEB1465" s="749"/>
      <c r="PEC1465" s="749"/>
      <c r="PED1465" s="749"/>
      <c r="PEE1465" s="749"/>
      <c r="PEF1465" s="749"/>
      <c r="PEG1465" s="749"/>
      <c r="PEH1465" s="749"/>
      <c r="PEI1465" s="749"/>
      <c r="PEJ1465" s="749"/>
      <c r="PEK1465" s="749"/>
      <c r="PEL1465" s="749"/>
      <c r="PEM1465" s="749"/>
      <c r="PEN1465" s="749"/>
      <c r="PEO1465" s="749"/>
      <c r="PEP1465" s="749"/>
      <c r="PEQ1465" s="749"/>
      <c r="PER1465" s="749"/>
      <c r="PES1465" s="749"/>
      <c r="PET1465" s="749"/>
      <c r="PEU1465" s="749"/>
      <c r="PEV1465" s="749"/>
      <c r="PEW1465" s="749"/>
      <c r="PEX1465" s="749"/>
      <c r="PEY1465" s="749"/>
      <c r="PEZ1465" s="749"/>
      <c r="PFA1465" s="749"/>
      <c r="PFB1465" s="749"/>
      <c r="PFC1465" s="749"/>
      <c r="PFD1465" s="749"/>
      <c r="PFE1465" s="749"/>
      <c r="PFF1465" s="749"/>
      <c r="PFG1465" s="749"/>
      <c r="PFH1465" s="749"/>
      <c r="PFI1465" s="749"/>
      <c r="PFJ1465" s="749"/>
      <c r="PFK1465" s="749"/>
      <c r="PFL1465" s="749"/>
      <c r="PFM1465" s="749"/>
      <c r="PFN1465" s="749"/>
      <c r="PFO1465" s="749"/>
      <c r="PFP1465" s="749"/>
      <c r="PFQ1465" s="749"/>
      <c r="PFR1465" s="749"/>
      <c r="PFS1465" s="749"/>
      <c r="PFT1465" s="749"/>
      <c r="PFU1465" s="749"/>
      <c r="PFV1465" s="749"/>
      <c r="PFW1465" s="749"/>
      <c r="PFX1465" s="749"/>
      <c r="PFY1465" s="749"/>
      <c r="PFZ1465" s="749"/>
      <c r="PGA1465" s="749"/>
      <c r="PGB1465" s="749"/>
      <c r="PGC1465" s="749"/>
      <c r="PGD1465" s="749"/>
      <c r="PGE1465" s="749"/>
      <c r="PGF1465" s="749"/>
      <c r="PGG1465" s="749"/>
      <c r="PGH1465" s="749"/>
      <c r="PGI1465" s="749"/>
      <c r="PGJ1465" s="749"/>
      <c r="PGK1465" s="749"/>
      <c r="PGL1465" s="749"/>
      <c r="PGM1465" s="749"/>
      <c r="PGN1465" s="749"/>
      <c r="PGO1465" s="749"/>
      <c r="PGP1465" s="749"/>
      <c r="PGQ1465" s="749"/>
      <c r="PGR1465" s="749"/>
      <c r="PGS1465" s="749"/>
      <c r="PGT1465" s="749"/>
      <c r="PGU1465" s="749"/>
      <c r="PGV1465" s="749"/>
      <c r="PGW1465" s="749"/>
      <c r="PGX1465" s="749"/>
      <c r="PGY1465" s="749"/>
      <c r="PGZ1465" s="749"/>
      <c r="PHA1465" s="749"/>
      <c r="PHB1465" s="749"/>
      <c r="PHC1465" s="749"/>
      <c r="PHD1465" s="749"/>
      <c r="PHE1465" s="749"/>
      <c r="PHF1465" s="749"/>
      <c r="PHG1465" s="749"/>
      <c r="PHH1465" s="749"/>
      <c r="PHI1465" s="749"/>
      <c r="PHJ1465" s="749"/>
      <c r="PHK1465" s="749"/>
      <c r="PHL1465" s="749"/>
      <c r="PHM1465" s="749"/>
      <c r="PHN1465" s="749"/>
      <c r="PHO1465" s="749"/>
      <c r="PHP1465" s="749"/>
      <c r="PHQ1465" s="749"/>
      <c r="PHR1465" s="749"/>
      <c r="PHS1465" s="749"/>
      <c r="PHT1465" s="749"/>
      <c r="PHU1465" s="749"/>
      <c r="PHV1465" s="749"/>
      <c r="PHW1465" s="749"/>
      <c r="PHX1465" s="749"/>
      <c r="PHY1465" s="749"/>
      <c r="PHZ1465" s="749"/>
      <c r="PIA1465" s="749"/>
      <c r="PIB1465" s="749"/>
      <c r="PIC1465" s="749"/>
      <c r="PID1465" s="749"/>
      <c r="PIE1465" s="749"/>
      <c r="PIF1465" s="749"/>
      <c r="PIG1465" s="749"/>
      <c r="PIH1465" s="749"/>
      <c r="PII1465" s="749"/>
      <c r="PIJ1465" s="749"/>
      <c r="PIK1465" s="749"/>
      <c r="PIL1465" s="749"/>
      <c r="PIM1465" s="749"/>
      <c r="PIN1465" s="749"/>
      <c r="PIO1465" s="749"/>
      <c r="PIP1465" s="749"/>
      <c r="PIQ1465" s="749"/>
      <c r="PIR1465" s="749"/>
      <c r="PIS1465" s="749"/>
      <c r="PIT1465" s="749"/>
      <c r="PIU1465" s="749"/>
      <c r="PIV1465" s="749"/>
      <c r="PIW1465" s="749"/>
      <c r="PIX1465" s="749"/>
      <c r="PIY1465" s="749"/>
      <c r="PIZ1465" s="749"/>
      <c r="PJA1465" s="749"/>
      <c r="PJB1465" s="749"/>
      <c r="PJC1465" s="749"/>
      <c r="PJD1465" s="749"/>
      <c r="PJE1465" s="749"/>
      <c r="PJF1465" s="749"/>
      <c r="PJG1465" s="749"/>
      <c r="PJH1465" s="749"/>
      <c r="PJI1465" s="749"/>
      <c r="PJJ1465" s="749"/>
      <c r="PJK1465" s="749"/>
      <c r="PJL1465" s="749"/>
      <c r="PJM1465" s="749"/>
      <c r="PJN1465" s="749"/>
      <c r="PJO1465" s="749"/>
      <c r="PJP1465" s="749"/>
      <c r="PJQ1465" s="749"/>
      <c r="PJR1465" s="749"/>
      <c r="PJS1465" s="749"/>
      <c r="PJT1465" s="749"/>
      <c r="PJU1465" s="749"/>
      <c r="PJV1465" s="749"/>
      <c r="PJW1465" s="749"/>
      <c r="PJX1465" s="749"/>
      <c r="PJY1465" s="749"/>
      <c r="PJZ1465" s="749"/>
      <c r="PKA1465" s="749"/>
      <c r="PKB1465" s="749"/>
      <c r="PKC1465" s="749"/>
      <c r="PKD1465" s="749"/>
      <c r="PKE1465" s="749"/>
      <c r="PKF1465" s="749"/>
      <c r="PKG1465" s="749"/>
      <c r="PKH1465" s="749"/>
      <c r="PKI1465" s="749"/>
      <c r="PKJ1465" s="749"/>
      <c r="PKK1465" s="749"/>
      <c r="PKL1465" s="749"/>
      <c r="PKM1465" s="749"/>
      <c r="PKN1465" s="749"/>
      <c r="PKO1465" s="749"/>
      <c r="PKP1465" s="749"/>
      <c r="PKQ1465" s="749"/>
      <c r="PKR1465" s="749"/>
      <c r="PKS1465" s="749"/>
      <c r="PKT1465" s="749"/>
      <c r="PKU1465" s="749"/>
      <c r="PKV1465" s="749"/>
      <c r="PKW1465" s="749"/>
      <c r="PKX1465" s="749"/>
      <c r="PKY1465" s="749"/>
      <c r="PKZ1465" s="749"/>
      <c r="PLA1465" s="749"/>
      <c r="PLB1465" s="749"/>
      <c r="PLC1465" s="749"/>
      <c r="PLD1465" s="749"/>
      <c r="PLE1465" s="749"/>
      <c r="PLF1465" s="749"/>
      <c r="PLG1465" s="749"/>
      <c r="PLH1465" s="749"/>
      <c r="PLI1465" s="749"/>
      <c r="PLJ1465" s="749"/>
      <c r="PLK1465" s="749"/>
      <c r="PLL1465" s="749"/>
      <c r="PLM1465" s="749"/>
      <c r="PLN1465" s="749"/>
      <c r="PLO1465" s="749"/>
      <c r="PLP1465" s="749"/>
      <c r="PLQ1465" s="749"/>
      <c r="PLR1465" s="749"/>
      <c r="PLS1465" s="749"/>
      <c r="PLT1465" s="749"/>
      <c r="PLU1465" s="749"/>
      <c r="PLV1465" s="749"/>
      <c r="PLW1465" s="749"/>
      <c r="PLX1465" s="749"/>
      <c r="PLY1465" s="749"/>
      <c r="PLZ1465" s="749"/>
      <c r="PMA1465" s="749"/>
      <c r="PMB1465" s="749"/>
      <c r="PMC1465" s="749"/>
      <c r="PMD1465" s="749"/>
      <c r="PME1465" s="749"/>
      <c r="PMF1465" s="749"/>
      <c r="PMG1465" s="749"/>
      <c r="PMH1465" s="749"/>
      <c r="PMI1465" s="749"/>
      <c r="PMJ1465" s="749"/>
      <c r="PMK1465" s="749"/>
      <c r="PML1465" s="749"/>
      <c r="PMM1465" s="749"/>
      <c r="PMN1465" s="749"/>
      <c r="PMO1465" s="749"/>
      <c r="PMP1465" s="749"/>
      <c r="PMQ1465" s="749"/>
      <c r="PMR1465" s="749"/>
      <c r="PMS1465" s="749"/>
      <c r="PMT1465" s="749"/>
      <c r="PMU1465" s="749"/>
      <c r="PMV1465" s="749"/>
      <c r="PMW1465" s="749"/>
      <c r="PMX1465" s="749"/>
      <c r="PMY1465" s="749"/>
      <c r="PMZ1465" s="749"/>
      <c r="PNA1465" s="749"/>
      <c r="PNB1465" s="749"/>
      <c r="PNC1465" s="749"/>
      <c r="PND1465" s="749"/>
      <c r="PNE1465" s="749"/>
      <c r="PNF1465" s="749"/>
      <c r="PNG1465" s="749"/>
      <c r="PNH1465" s="749"/>
      <c r="PNI1465" s="749"/>
      <c r="PNJ1465" s="749"/>
      <c r="PNK1465" s="749"/>
      <c r="PNL1465" s="749"/>
      <c r="PNM1465" s="749"/>
      <c r="PNN1465" s="749"/>
      <c r="PNO1465" s="749"/>
      <c r="PNP1465" s="749"/>
      <c r="PNQ1465" s="749"/>
      <c r="PNR1465" s="749"/>
      <c r="PNS1465" s="749"/>
      <c r="PNT1465" s="749"/>
      <c r="PNU1465" s="749"/>
      <c r="PNV1465" s="749"/>
      <c r="PNW1465" s="749"/>
      <c r="PNX1465" s="749"/>
      <c r="PNY1465" s="749"/>
      <c r="PNZ1465" s="749"/>
      <c r="POA1465" s="749"/>
      <c r="POB1465" s="749"/>
      <c r="POC1465" s="749"/>
      <c r="POD1465" s="749"/>
      <c r="POE1465" s="749"/>
      <c r="POF1465" s="749"/>
      <c r="POG1465" s="749"/>
      <c r="POH1465" s="749"/>
      <c r="POI1465" s="749"/>
      <c r="POJ1465" s="749"/>
      <c r="POK1465" s="749"/>
      <c r="POL1465" s="749"/>
      <c r="POM1465" s="749"/>
      <c r="PON1465" s="749"/>
      <c r="POO1465" s="749"/>
      <c r="POP1465" s="749"/>
      <c r="POQ1465" s="749"/>
      <c r="POR1465" s="749"/>
      <c r="POS1465" s="749"/>
      <c r="POT1465" s="749"/>
      <c r="POU1465" s="749"/>
      <c r="POV1465" s="749"/>
      <c r="POW1465" s="749"/>
      <c r="POX1465" s="749"/>
      <c r="POY1465" s="749"/>
      <c r="POZ1465" s="749"/>
      <c r="PPA1465" s="749"/>
      <c r="PPB1465" s="749"/>
      <c r="PPC1465" s="749"/>
      <c r="PPD1465" s="749"/>
      <c r="PPE1465" s="749"/>
      <c r="PPF1465" s="749"/>
      <c r="PPG1465" s="749"/>
      <c r="PPH1465" s="749"/>
      <c r="PPI1465" s="749"/>
      <c r="PPJ1465" s="749"/>
      <c r="PPK1465" s="749"/>
      <c r="PPL1465" s="749"/>
      <c r="PPM1465" s="749"/>
      <c r="PPN1465" s="749"/>
      <c r="PPO1465" s="749"/>
      <c r="PPP1465" s="749"/>
      <c r="PPQ1465" s="749"/>
      <c r="PPR1465" s="749"/>
      <c r="PPS1465" s="749"/>
      <c r="PPT1465" s="749"/>
      <c r="PPU1465" s="749"/>
      <c r="PPV1465" s="749"/>
      <c r="PPW1465" s="749"/>
      <c r="PPX1465" s="749"/>
      <c r="PPY1465" s="749"/>
      <c r="PPZ1465" s="749"/>
      <c r="PQA1465" s="749"/>
      <c r="PQB1465" s="749"/>
      <c r="PQC1465" s="749"/>
      <c r="PQD1465" s="749"/>
      <c r="PQE1465" s="749"/>
      <c r="PQF1465" s="749"/>
      <c r="PQG1465" s="749"/>
      <c r="PQH1465" s="749"/>
      <c r="PQI1465" s="749"/>
      <c r="PQJ1465" s="749"/>
      <c r="PQK1465" s="749"/>
      <c r="PQL1465" s="749"/>
      <c r="PQM1465" s="749"/>
      <c r="PQN1465" s="749"/>
      <c r="PQO1465" s="749"/>
      <c r="PQP1465" s="749"/>
      <c r="PQQ1465" s="749"/>
      <c r="PQR1465" s="749"/>
      <c r="PQS1465" s="749"/>
      <c r="PQT1465" s="749"/>
      <c r="PQU1465" s="749"/>
      <c r="PQV1465" s="749"/>
      <c r="PQW1465" s="749"/>
      <c r="PQX1465" s="749"/>
      <c r="PQY1465" s="749"/>
      <c r="PQZ1465" s="749"/>
      <c r="PRA1465" s="749"/>
      <c r="PRB1465" s="749"/>
      <c r="PRC1465" s="749"/>
      <c r="PRD1465" s="749"/>
      <c r="PRE1465" s="749"/>
      <c r="PRF1465" s="749"/>
      <c r="PRG1465" s="749"/>
      <c r="PRH1465" s="749"/>
      <c r="PRI1465" s="749"/>
      <c r="PRJ1465" s="749"/>
      <c r="PRK1465" s="749"/>
      <c r="PRL1465" s="749"/>
      <c r="PRM1465" s="749"/>
      <c r="PRN1465" s="749"/>
      <c r="PRO1465" s="749"/>
      <c r="PRP1465" s="749"/>
      <c r="PRQ1465" s="749"/>
      <c r="PRR1465" s="749"/>
      <c r="PRS1465" s="749"/>
      <c r="PRT1465" s="749"/>
      <c r="PRU1465" s="749"/>
      <c r="PRV1465" s="749"/>
      <c r="PRW1465" s="749"/>
      <c r="PRX1465" s="749"/>
      <c r="PRY1465" s="749"/>
      <c r="PRZ1465" s="749"/>
      <c r="PSA1465" s="749"/>
      <c r="PSB1465" s="749"/>
      <c r="PSC1465" s="749"/>
      <c r="PSD1465" s="749"/>
      <c r="PSE1465" s="749"/>
      <c r="PSF1465" s="749"/>
      <c r="PSG1465" s="749"/>
      <c r="PSH1465" s="749"/>
      <c r="PSI1465" s="749"/>
      <c r="PSJ1465" s="749"/>
      <c r="PSK1465" s="749"/>
      <c r="PSL1465" s="749"/>
      <c r="PSM1465" s="749"/>
      <c r="PSN1465" s="749"/>
      <c r="PSO1465" s="749"/>
      <c r="PSP1465" s="749"/>
      <c r="PSQ1465" s="749"/>
      <c r="PSR1465" s="749"/>
      <c r="PSS1465" s="749"/>
      <c r="PST1465" s="749"/>
      <c r="PSU1465" s="749"/>
      <c r="PSV1465" s="749"/>
      <c r="PSW1465" s="749"/>
      <c r="PSX1465" s="749"/>
      <c r="PSY1465" s="749"/>
      <c r="PSZ1465" s="749"/>
      <c r="PTA1465" s="749"/>
      <c r="PTB1465" s="749"/>
      <c r="PTC1465" s="749"/>
      <c r="PTD1465" s="749"/>
      <c r="PTE1465" s="749"/>
      <c r="PTF1465" s="749"/>
      <c r="PTG1465" s="749"/>
      <c r="PTH1465" s="749"/>
      <c r="PTI1465" s="749"/>
      <c r="PTJ1465" s="749"/>
      <c r="PTK1465" s="749"/>
      <c r="PTL1465" s="749"/>
      <c r="PTM1465" s="749"/>
      <c r="PTN1465" s="749"/>
      <c r="PTO1465" s="749"/>
      <c r="PTP1465" s="749"/>
      <c r="PTQ1465" s="749"/>
      <c r="PTR1465" s="749"/>
      <c r="PTS1465" s="749"/>
      <c r="PTT1465" s="749"/>
      <c r="PTU1465" s="749"/>
      <c r="PTV1465" s="749"/>
      <c r="PTW1465" s="749"/>
      <c r="PTX1465" s="749"/>
      <c r="PTY1465" s="749"/>
      <c r="PTZ1465" s="749"/>
      <c r="PUA1465" s="749"/>
      <c r="PUB1465" s="749"/>
      <c r="PUC1465" s="749"/>
      <c r="PUD1465" s="749"/>
      <c r="PUE1465" s="749"/>
      <c r="PUF1465" s="749"/>
      <c r="PUG1465" s="749"/>
      <c r="PUH1465" s="749"/>
      <c r="PUI1465" s="749"/>
      <c r="PUJ1465" s="749"/>
      <c r="PUK1465" s="749"/>
      <c r="PUL1465" s="749"/>
      <c r="PUM1465" s="749"/>
      <c r="PUN1465" s="749"/>
      <c r="PUO1465" s="749"/>
      <c r="PUP1465" s="749"/>
      <c r="PUQ1465" s="749"/>
      <c r="PUR1465" s="749"/>
      <c r="PUS1465" s="749"/>
      <c r="PUT1465" s="749"/>
      <c r="PUU1465" s="749"/>
      <c r="PUV1465" s="749"/>
      <c r="PUW1465" s="749"/>
      <c r="PUX1465" s="749"/>
      <c r="PUY1465" s="749"/>
      <c r="PUZ1465" s="749"/>
      <c r="PVA1465" s="749"/>
      <c r="PVB1465" s="749"/>
      <c r="PVC1465" s="749"/>
      <c r="PVD1465" s="749"/>
      <c r="PVE1465" s="749"/>
      <c r="PVF1465" s="749"/>
      <c r="PVG1465" s="749"/>
      <c r="PVH1465" s="749"/>
      <c r="PVI1465" s="749"/>
      <c r="PVJ1465" s="749"/>
      <c r="PVK1465" s="749"/>
      <c r="PVL1465" s="749"/>
      <c r="PVM1465" s="749"/>
      <c r="PVN1465" s="749"/>
      <c r="PVO1465" s="749"/>
      <c r="PVP1465" s="749"/>
      <c r="PVQ1465" s="749"/>
      <c r="PVR1465" s="749"/>
      <c r="PVS1465" s="749"/>
      <c r="PVT1465" s="749"/>
      <c r="PVU1465" s="749"/>
      <c r="PVV1465" s="749"/>
      <c r="PVW1465" s="749"/>
      <c r="PVX1465" s="749"/>
      <c r="PVY1465" s="749"/>
      <c r="PVZ1465" s="749"/>
      <c r="PWA1465" s="749"/>
      <c r="PWB1465" s="749"/>
      <c r="PWC1465" s="749"/>
      <c r="PWD1465" s="749"/>
      <c r="PWE1465" s="749"/>
      <c r="PWF1465" s="749"/>
      <c r="PWG1465" s="749"/>
      <c r="PWH1465" s="749"/>
      <c r="PWI1465" s="749"/>
      <c r="PWJ1465" s="749"/>
      <c r="PWK1465" s="749"/>
      <c r="PWL1465" s="749"/>
      <c r="PWM1465" s="749"/>
      <c r="PWN1465" s="749"/>
      <c r="PWO1465" s="749"/>
      <c r="PWP1465" s="749"/>
      <c r="PWQ1465" s="749"/>
      <c r="PWR1465" s="749"/>
      <c r="PWS1465" s="749"/>
      <c r="PWT1465" s="749"/>
      <c r="PWU1465" s="749"/>
      <c r="PWV1465" s="749"/>
      <c r="PWW1465" s="749"/>
      <c r="PWX1465" s="749"/>
      <c r="PWY1465" s="749"/>
      <c r="PWZ1465" s="749"/>
      <c r="PXA1465" s="749"/>
      <c r="PXB1465" s="749"/>
      <c r="PXC1465" s="749"/>
      <c r="PXD1465" s="749"/>
      <c r="PXE1465" s="749"/>
      <c r="PXF1465" s="749"/>
      <c r="PXG1465" s="749"/>
      <c r="PXH1465" s="749"/>
      <c r="PXI1465" s="749"/>
      <c r="PXJ1465" s="749"/>
      <c r="PXK1465" s="749"/>
      <c r="PXL1465" s="749"/>
      <c r="PXM1465" s="749"/>
      <c r="PXN1465" s="749"/>
      <c r="PXO1465" s="749"/>
      <c r="PXP1465" s="749"/>
      <c r="PXQ1465" s="749"/>
      <c r="PXR1465" s="749"/>
      <c r="PXS1465" s="749"/>
      <c r="PXT1465" s="749"/>
      <c r="PXU1465" s="749"/>
      <c r="PXV1465" s="749"/>
      <c r="PXW1465" s="749"/>
      <c r="PXX1465" s="749"/>
      <c r="PXY1465" s="749"/>
      <c r="PXZ1465" s="749"/>
      <c r="PYA1465" s="749"/>
      <c r="PYB1465" s="749"/>
      <c r="PYC1465" s="749"/>
      <c r="PYD1465" s="749"/>
      <c r="PYE1465" s="749"/>
      <c r="PYF1465" s="749"/>
      <c r="PYG1465" s="749"/>
      <c r="PYH1465" s="749"/>
      <c r="PYI1465" s="749"/>
      <c r="PYJ1465" s="749"/>
      <c r="PYK1465" s="749"/>
      <c r="PYL1465" s="749"/>
      <c r="PYM1465" s="749"/>
      <c r="PYN1465" s="749"/>
      <c r="PYO1465" s="749"/>
      <c r="PYP1465" s="749"/>
      <c r="PYQ1465" s="749"/>
      <c r="PYR1465" s="749"/>
      <c r="PYS1465" s="749"/>
      <c r="PYT1465" s="749"/>
      <c r="PYU1465" s="749"/>
      <c r="PYV1465" s="749"/>
      <c r="PYW1465" s="749"/>
      <c r="PYX1465" s="749"/>
      <c r="PYY1465" s="749"/>
      <c r="PYZ1465" s="749"/>
      <c r="PZA1465" s="749"/>
      <c r="PZB1465" s="749"/>
      <c r="PZC1465" s="749"/>
      <c r="PZD1465" s="749"/>
      <c r="PZE1465" s="749"/>
      <c r="PZF1465" s="749"/>
      <c r="PZG1465" s="749"/>
      <c r="PZH1465" s="749"/>
      <c r="PZI1465" s="749"/>
      <c r="PZJ1465" s="749"/>
      <c r="PZK1465" s="749"/>
      <c r="PZL1465" s="749"/>
      <c r="PZM1465" s="749"/>
      <c r="PZN1465" s="749"/>
      <c r="PZO1465" s="749"/>
      <c r="PZP1465" s="749"/>
      <c r="PZQ1465" s="749"/>
      <c r="PZR1465" s="749"/>
      <c r="PZS1465" s="749"/>
      <c r="PZT1465" s="749"/>
      <c r="PZU1465" s="749"/>
      <c r="PZV1465" s="749"/>
      <c r="PZW1465" s="749"/>
      <c r="PZX1465" s="749"/>
      <c r="PZY1465" s="749"/>
      <c r="PZZ1465" s="749"/>
      <c r="QAA1465" s="749"/>
      <c r="QAB1465" s="749"/>
      <c r="QAC1465" s="749"/>
      <c r="QAD1465" s="749"/>
      <c r="QAE1465" s="749"/>
      <c r="QAF1465" s="749"/>
      <c r="QAG1465" s="749"/>
      <c r="QAH1465" s="749"/>
      <c r="QAI1465" s="749"/>
      <c r="QAJ1465" s="749"/>
      <c r="QAK1465" s="749"/>
      <c r="QAL1465" s="749"/>
      <c r="QAM1465" s="749"/>
      <c r="QAN1465" s="749"/>
      <c r="QAO1465" s="749"/>
      <c r="QAP1465" s="749"/>
      <c r="QAQ1465" s="749"/>
      <c r="QAR1465" s="749"/>
      <c r="QAS1465" s="749"/>
      <c r="QAT1465" s="749"/>
      <c r="QAU1465" s="749"/>
      <c r="QAV1465" s="749"/>
      <c r="QAW1465" s="749"/>
      <c r="QAX1465" s="749"/>
      <c r="QAY1465" s="749"/>
      <c r="QAZ1465" s="749"/>
      <c r="QBA1465" s="749"/>
      <c r="QBB1465" s="749"/>
      <c r="QBC1465" s="749"/>
      <c r="QBD1465" s="749"/>
      <c r="QBE1465" s="749"/>
      <c r="QBF1465" s="749"/>
      <c r="QBG1465" s="749"/>
      <c r="QBH1465" s="749"/>
      <c r="QBI1465" s="749"/>
      <c r="QBJ1465" s="749"/>
      <c r="QBK1465" s="749"/>
      <c r="QBL1465" s="749"/>
      <c r="QBM1465" s="749"/>
      <c r="QBN1465" s="749"/>
      <c r="QBO1465" s="749"/>
      <c r="QBP1465" s="749"/>
      <c r="QBQ1465" s="749"/>
      <c r="QBR1465" s="749"/>
      <c r="QBS1465" s="749"/>
      <c r="QBT1465" s="749"/>
      <c r="QBU1465" s="749"/>
      <c r="QBV1465" s="749"/>
      <c r="QBW1465" s="749"/>
      <c r="QBX1465" s="749"/>
      <c r="QBY1465" s="749"/>
      <c r="QBZ1465" s="749"/>
      <c r="QCA1465" s="749"/>
      <c r="QCB1465" s="749"/>
      <c r="QCC1465" s="749"/>
      <c r="QCD1465" s="749"/>
      <c r="QCE1465" s="749"/>
      <c r="QCF1465" s="749"/>
      <c r="QCG1465" s="749"/>
      <c r="QCH1465" s="749"/>
      <c r="QCI1465" s="749"/>
      <c r="QCJ1465" s="749"/>
      <c r="QCK1465" s="749"/>
      <c r="QCL1465" s="749"/>
      <c r="QCM1465" s="749"/>
      <c r="QCN1465" s="749"/>
      <c r="QCO1465" s="749"/>
      <c r="QCP1465" s="749"/>
      <c r="QCQ1465" s="749"/>
      <c r="QCR1465" s="749"/>
      <c r="QCS1465" s="749"/>
      <c r="QCT1465" s="749"/>
      <c r="QCU1465" s="749"/>
      <c r="QCV1465" s="749"/>
      <c r="QCW1465" s="749"/>
      <c r="QCX1465" s="749"/>
      <c r="QCY1465" s="749"/>
      <c r="QCZ1465" s="749"/>
      <c r="QDA1465" s="749"/>
      <c r="QDB1465" s="749"/>
      <c r="QDC1465" s="749"/>
      <c r="QDD1465" s="749"/>
      <c r="QDE1465" s="749"/>
      <c r="QDF1465" s="749"/>
      <c r="QDG1465" s="749"/>
      <c r="QDH1465" s="749"/>
      <c r="QDI1465" s="749"/>
      <c r="QDJ1465" s="749"/>
      <c r="QDK1465" s="749"/>
      <c r="QDL1465" s="749"/>
      <c r="QDM1465" s="749"/>
      <c r="QDN1465" s="749"/>
      <c r="QDO1465" s="749"/>
      <c r="QDP1465" s="749"/>
      <c r="QDQ1465" s="749"/>
      <c r="QDR1465" s="749"/>
      <c r="QDS1465" s="749"/>
      <c r="QDT1465" s="749"/>
      <c r="QDU1465" s="749"/>
      <c r="QDV1465" s="749"/>
      <c r="QDW1465" s="749"/>
      <c r="QDX1465" s="749"/>
      <c r="QDY1465" s="749"/>
      <c r="QDZ1465" s="749"/>
      <c r="QEA1465" s="749"/>
      <c r="QEB1465" s="749"/>
      <c r="QEC1465" s="749"/>
      <c r="QED1465" s="749"/>
      <c r="QEE1465" s="749"/>
      <c r="QEF1465" s="749"/>
      <c r="QEG1465" s="749"/>
      <c r="QEH1465" s="749"/>
      <c r="QEI1465" s="749"/>
      <c r="QEJ1465" s="749"/>
      <c r="QEK1465" s="749"/>
      <c r="QEL1465" s="749"/>
      <c r="QEM1465" s="749"/>
      <c r="QEN1465" s="749"/>
      <c r="QEO1465" s="749"/>
      <c r="QEP1465" s="749"/>
      <c r="QEQ1465" s="749"/>
      <c r="QER1465" s="749"/>
      <c r="QES1465" s="749"/>
      <c r="QET1465" s="749"/>
      <c r="QEU1465" s="749"/>
      <c r="QEV1465" s="749"/>
      <c r="QEW1465" s="749"/>
      <c r="QEX1465" s="749"/>
      <c r="QEY1465" s="749"/>
      <c r="QEZ1465" s="749"/>
      <c r="QFA1465" s="749"/>
      <c r="QFB1465" s="749"/>
      <c r="QFC1465" s="749"/>
      <c r="QFD1465" s="749"/>
      <c r="QFE1465" s="749"/>
      <c r="QFF1465" s="749"/>
      <c r="QFG1465" s="749"/>
      <c r="QFH1465" s="749"/>
      <c r="QFI1465" s="749"/>
      <c r="QFJ1465" s="749"/>
      <c r="QFK1465" s="749"/>
      <c r="QFL1465" s="749"/>
      <c r="QFM1465" s="749"/>
      <c r="QFN1465" s="749"/>
      <c r="QFO1465" s="749"/>
      <c r="QFP1465" s="749"/>
      <c r="QFQ1465" s="749"/>
      <c r="QFR1465" s="749"/>
      <c r="QFS1465" s="749"/>
      <c r="QFT1465" s="749"/>
      <c r="QFU1465" s="749"/>
      <c r="QFV1465" s="749"/>
      <c r="QFW1465" s="749"/>
      <c r="QFX1465" s="749"/>
      <c r="QFY1465" s="749"/>
      <c r="QFZ1465" s="749"/>
      <c r="QGA1465" s="749"/>
      <c r="QGB1465" s="749"/>
      <c r="QGC1465" s="749"/>
      <c r="QGD1465" s="749"/>
      <c r="QGE1465" s="749"/>
      <c r="QGF1465" s="749"/>
      <c r="QGG1465" s="749"/>
      <c r="QGH1465" s="749"/>
      <c r="QGI1465" s="749"/>
      <c r="QGJ1465" s="749"/>
      <c r="QGK1465" s="749"/>
      <c r="QGL1465" s="749"/>
      <c r="QGM1465" s="749"/>
      <c r="QGN1465" s="749"/>
      <c r="QGO1465" s="749"/>
      <c r="QGP1465" s="749"/>
      <c r="QGQ1465" s="749"/>
      <c r="QGR1465" s="749"/>
      <c r="QGS1465" s="749"/>
      <c r="QGT1465" s="749"/>
      <c r="QGU1465" s="749"/>
      <c r="QGV1465" s="749"/>
      <c r="QGW1465" s="749"/>
      <c r="QGX1465" s="749"/>
      <c r="QGY1465" s="749"/>
      <c r="QGZ1465" s="749"/>
      <c r="QHA1465" s="749"/>
      <c r="QHB1465" s="749"/>
      <c r="QHC1465" s="749"/>
      <c r="QHD1465" s="749"/>
      <c r="QHE1465" s="749"/>
      <c r="QHF1465" s="749"/>
      <c r="QHG1465" s="749"/>
      <c r="QHH1465" s="749"/>
      <c r="QHI1465" s="749"/>
      <c r="QHJ1465" s="749"/>
      <c r="QHK1465" s="749"/>
      <c r="QHL1465" s="749"/>
      <c r="QHM1465" s="749"/>
      <c r="QHN1465" s="749"/>
      <c r="QHO1465" s="749"/>
      <c r="QHP1465" s="749"/>
      <c r="QHQ1465" s="749"/>
      <c r="QHR1465" s="749"/>
      <c r="QHS1465" s="749"/>
      <c r="QHT1465" s="749"/>
      <c r="QHU1465" s="749"/>
      <c r="QHV1465" s="749"/>
      <c r="QHW1465" s="749"/>
      <c r="QHX1465" s="749"/>
      <c r="QHY1465" s="749"/>
      <c r="QHZ1465" s="749"/>
      <c r="QIA1465" s="749"/>
      <c r="QIB1465" s="749"/>
      <c r="QIC1465" s="749"/>
      <c r="QID1465" s="749"/>
      <c r="QIE1465" s="749"/>
      <c r="QIF1465" s="749"/>
      <c r="QIG1465" s="749"/>
      <c r="QIH1465" s="749"/>
      <c r="QII1465" s="749"/>
      <c r="QIJ1465" s="749"/>
      <c r="QIK1465" s="749"/>
      <c r="QIL1465" s="749"/>
      <c r="QIM1465" s="749"/>
      <c r="QIN1465" s="749"/>
      <c r="QIO1465" s="749"/>
      <c r="QIP1465" s="749"/>
      <c r="QIQ1465" s="749"/>
      <c r="QIR1465" s="749"/>
      <c r="QIS1465" s="749"/>
      <c r="QIT1465" s="749"/>
      <c r="QIU1465" s="749"/>
      <c r="QIV1465" s="749"/>
      <c r="QIW1465" s="749"/>
      <c r="QIX1465" s="749"/>
      <c r="QIY1465" s="749"/>
      <c r="QIZ1465" s="749"/>
      <c r="QJA1465" s="749"/>
      <c r="QJB1465" s="749"/>
      <c r="QJC1465" s="749"/>
      <c r="QJD1465" s="749"/>
      <c r="QJE1465" s="749"/>
      <c r="QJF1465" s="749"/>
      <c r="QJG1465" s="749"/>
      <c r="QJH1465" s="749"/>
      <c r="QJI1465" s="749"/>
      <c r="QJJ1465" s="749"/>
      <c r="QJK1465" s="749"/>
      <c r="QJL1465" s="749"/>
      <c r="QJM1465" s="749"/>
      <c r="QJN1465" s="749"/>
      <c r="QJO1465" s="749"/>
      <c r="QJP1465" s="749"/>
      <c r="QJQ1465" s="749"/>
      <c r="QJR1465" s="749"/>
      <c r="QJS1465" s="749"/>
      <c r="QJT1465" s="749"/>
      <c r="QJU1465" s="749"/>
      <c r="QJV1465" s="749"/>
      <c r="QJW1465" s="749"/>
      <c r="QJX1465" s="749"/>
      <c r="QJY1465" s="749"/>
      <c r="QJZ1465" s="749"/>
      <c r="QKA1465" s="749"/>
      <c r="QKB1465" s="749"/>
      <c r="QKC1465" s="749"/>
      <c r="QKD1465" s="749"/>
      <c r="QKE1465" s="749"/>
      <c r="QKF1465" s="749"/>
      <c r="QKG1465" s="749"/>
      <c r="QKH1465" s="749"/>
      <c r="QKI1465" s="749"/>
      <c r="QKJ1465" s="749"/>
      <c r="QKK1465" s="749"/>
      <c r="QKL1465" s="749"/>
      <c r="QKM1465" s="749"/>
      <c r="QKN1465" s="749"/>
      <c r="QKO1465" s="749"/>
      <c r="QKP1465" s="749"/>
      <c r="QKQ1465" s="749"/>
      <c r="QKR1465" s="749"/>
      <c r="QKS1465" s="749"/>
      <c r="QKT1465" s="749"/>
      <c r="QKU1465" s="749"/>
      <c r="QKV1465" s="749"/>
      <c r="QKW1465" s="749"/>
      <c r="QKX1465" s="749"/>
      <c r="QKY1465" s="749"/>
      <c r="QKZ1465" s="749"/>
      <c r="QLA1465" s="749"/>
      <c r="QLB1465" s="749"/>
      <c r="QLC1465" s="749"/>
      <c r="QLD1465" s="749"/>
      <c r="QLE1465" s="749"/>
      <c r="QLF1465" s="749"/>
      <c r="QLG1465" s="749"/>
      <c r="QLH1465" s="749"/>
      <c r="QLI1465" s="749"/>
      <c r="QLJ1465" s="749"/>
      <c r="QLK1465" s="749"/>
      <c r="QLL1465" s="749"/>
      <c r="QLM1465" s="749"/>
      <c r="QLN1465" s="749"/>
      <c r="QLO1465" s="749"/>
      <c r="QLP1465" s="749"/>
      <c r="QLQ1465" s="749"/>
      <c r="QLR1465" s="749"/>
      <c r="QLS1465" s="749"/>
      <c r="QLT1465" s="749"/>
      <c r="QLU1465" s="749"/>
      <c r="QLV1465" s="749"/>
      <c r="QLW1465" s="749"/>
      <c r="QLX1465" s="749"/>
      <c r="QLY1465" s="749"/>
      <c r="QLZ1465" s="749"/>
      <c r="QMA1465" s="749"/>
      <c r="QMB1465" s="749"/>
      <c r="QMC1465" s="749"/>
      <c r="QMD1465" s="749"/>
      <c r="QME1465" s="749"/>
      <c r="QMF1465" s="749"/>
      <c r="QMG1465" s="749"/>
      <c r="QMH1465" s="749"/>
      <c r="QMI1465" s="749"/>
      <c r="QMJ1465" s="749"/>
      <c r="QMK1465" s="749"/>
      <c r="QML1465" s="749"/>
      <c r="QMM1465" s="749"/>
      <c r="QMN1465" s="749"/>
      <c r="QMO1465" s="749"/>
      <c r="QMP1465" s="749"/>
      <c r="QMQ1465" s="749"/>
      <c r="QMR1465" s="749"/>
      <c r="QMS1465" s="749"/>
      <c r="QMT1465" s="749"/>
      <c r="QMU1465" s="749"/>
      <c r="QMV1465" s="749"/>
      <c r="QMW1465" s="749"/>
      <c r="QMX1465" s="749"/>
      <c r="QMY1465" s="749"/>
      <c r="QMZ1465" s="749"/>
      <c r="QNA1465" s="749"/>
      <c r="QNB1465" s="749"/>
      <c r="QNC1465" s="749"/>
      <c r="QND1465" s="749"/>
      <c r="QNE1465" s="749"/>
      <c r="QNF1465" s="749"/>
      <c r="QNG1465" s="749"/>
      <c r="QNH1465" s="749"/>
      <c r="QNI1465" s="749"/>
      <c r="QNJ1465" s="749"/>
      <c r="QNK1465" s="749"/>
      <c r="QNL1465" s="749"/>
      <c r="QNM1465" s="749"/>
      <c r="QNN1465" s="749"/>
      <c r="QNO1465" s="749"/>
      <c r="QNP1465" s="749"/>
      <c r="QNQ1465" s="749"/>
      <c r="QNR1465" s="749"/>
      <c r="QNS1465" s="749"/>
      <c r="QNT1465" s="749"/>
      <c r="QNU1465" s="749"/>
      <c r="QNV1465" s="749"/>
      <c r="QNW1465" s="749"/>
      <c r="QNX1465" s="749"/>
      <c r="QNY1465" s="749"/>
      <c r="QNZ1465" s="749"/>
      <c r="QOA1465" s="749"/>
      <c r="QOB1465" s="749"/>
      <c r="QOC1465" s="749"/>
      <c r="QOD1465" s="749"/>
      <c r="QOE1465" s="749"/>
      <c r="QOF1465" s="749"/>
      <c r="QOG1465" s="749"/>
      <c r="QOH1465" s="749"/>
      <c r="QOI1465" s="749"/>
      <c r="QOJ1465" s="749"/>
      <c r="QOK1465" s="749"/>
      <c r="QOL1465" s="749"/>
      <c r="QOM1465" s="749"/>
      <c r="QON1465" s="749"/>
      <c r="QOO1465" s="749"/>
      <c r="QOP1465" s="749"/>
      <c r="QOQ1465" s="749"/>
      <c r="QOR1465" s="749"/>
      <c r="QOS1465" s="749"/>
      <c r="QOT1465" s="749"/>
      <c r="QOU1465" s="749"/>
      <c r="QOV1465" s="749"/>
      <c r="QOW1465" s="749"/>
      <c r="QOX1465" s="749"/>
      <c r="QOY1465" s="749"/>
      <c r="QOZ1465" s="749"/>
      <c r="QPA1465" s="749"/>
      <c r="QPB1465" s="749"/>
      <c r="QPC1465" s="749"/>
      <c r="QPD1465" s="749"/>
      <c r="QPE1465" s="749"/>
      <c r="QPF1465" s="749"/>
      <c r="QPG1465" s="749"/>
      <c r="QPH1465" s="749"/>
      <c r="QPI1465" s="749"/>
      <c r="QPJ1465" s="749"/>
      <c r="QPK1465" s="749"/>
      <c r="QPL1465" s="749"/>
      <c r="QPM1465" s="749"/>
      <c r="QPN1465" s="749"/>
      <c r="QPO1465" s="749"/>
      <c r="QPP1465" s="749"/>
      <c r="QPQ1465" s="749"/>
      <c r="QPR1465" s="749"/>
      <c r="QPS1465" s="749"/>
      <c r="QPT1465" s="749"/>
      <c r="QPU1465" s="749"/>
      <c r="QPV1465" s="749"/>
      <c r="QPW1465" s="749"/>
      <c r="QPX1465" s="749"/>
      <c r="QPY1465" s="749"/>
      <c r="QPZ1465" s="749"/>
      <c r="QQA1465" s="749"/>
      <c r="QQB1465" s="749"/>
      <c r="QQC1465" s="749"/>
      <c r="QQD1465" s="749"/>
      <c r="QQE1465" s="749"/>
      <c r="QQF1465" s="749"/>
      <c r="QQG1465" s="749"/>
      <c r="QQH1465" s="749"/>
      <c r="QQI1465" s="749"/>
      <c r="QQJ1465" s="749"/>
      <c r="QQK1465" s="749"/>
      <c r="QQL1465" s="749"/>
      <c r="QQM1465" s="749"/>
      <c r="QQN1465" s="749"/>
      <c r="QQO1465" s="749"/>
      <c r="QQP1465" s="749"/>
      <c r="QQQ1465" s="749"/>
      <c r="QQR1465" s="749"/>
      <c r="QQS1465" s="749"/>
      <c r="QQT1465" s="749"/>
      <c r="QQU1465" s="749"/>
      <c r="QQV1465" s="749"/>
      <c r="QQW1465" s="749"/>
      <c r="QQX1465" s="749"/>
      <c r="QQY1465" s="749"/>
      <c r="QQZ1465" s="749"/>
      <c r="QRA1465" s="749"/>
      <c r="QRB1465" s="749"/>
      <c r="QRC1465" s="749"/>
      <c r="QRD1465" s="749"/>
      <c r="QRE1465" s="749"/>
      <c r="QRF1465" s="749"/>
      <c r="QRG1465" s="749"/>
      <c r="QRH1465" s="749"/>
      <c r="QRI1465" s="749"/>
      <c r="QRJ1465" s="749"/>
      <c r="QRK1465" s="749"/>
      <c r="QRL1465" s="749"/>
      <c r="QRM1465" s="749"/>
      <c r="QRN1465" s="749"/>
      <c r="QRO1465" s="749"/>
      <c r="QRP1465" s="749"/>
      <c r="QRQ1465" s="749"/>
      <c r="QRR1465" s="749"/>
      <c r="QRS1465" s="749"/>
      <c r="QRT1465" s="749"/>
      <c r="QRU1465" s="749"/>
      <c r="QRV1465" s="749"/>
      <c r="QRW1465" s="749"/>
      <c r="QRX1465" s="749"/>
      <c r="QRY1465" s="749"/>
      <c r="QRZ1465" s="749"/>
      <c r="QSA1465" s="749"/>
      <c r="QSB1465" s="749"/>
      <c r="QSC1465" s="749"/>
      <c r="QSD1465" s="749"/>
      <c r="QSE1465" s="749"/>
      <c r="QSF1465" s="749"/>
      <c r="QSG1465" s="749"/>
      <c r="QSH1465" s="749"/>
      <c r="QSI1465" s="749"/>
      <c r="QSJ1465" s="749"/>
      <c r="QSK1465" s="749"/>
      <c r="QSL1465" s="749"/>
      <c r="QSM1465" s="749"/>
      <c r="QSN1465" s="749"/>
      <c r="QSO1465" s="749"/>
      <c r="QSP1465" s="749"/>
      <c r="QSQ1465" s="749"/>
      <c r="QSR1465" s="749"/>
      <c r="QSS1465" s="749"/>
      <c r="QST1465" s="749"/>
      <c r="QSU1465" s="749"/>
      <c r="QSV1465" s="749"/>
      <c r="QSW1465" s="749"/>
      <c r="QSX1465" s="749"/>
      <c r="QSY1465" s="749"/>
      <c r="QSZ1465" s="749"/>
      <c r="QTA1465" s="749"/>
      <c r="QTB1465" s="749"/>
      <c r="QTC1465" s="749"/>
      <c r="QTD1465" s="749"/>
      <c r="QTE1465" s="749"/>
      <c r="QTF1465" s="749"/>
      <c r="QTG1465" s="749"/>
      <c r="QTH1465" s="749"/>
      <c r="QTI1465" s="749"/>
      <c r="QTJ1465" s="749"/>
      <c r="QTK1465" s="749"/>
      <c r="QTL1465" s="749"/>
      <c r="QTM1465" s="749"/>
      <c r="QTN1465" s="749"/>
      <c r="QTO1465" s="749"/>
      <c r="QTP1465" s="749"/>
      <c r="QTQ1465" s="749"/>
      <c r="QTR1465" s="749"/>
      <c r="QTS1465" s="749"/>
      <c r="QTT1465" s="749"/>
      <c r="QTU1465" s="749"/>
      <c r="QTV1465" s="749"/>
      <c r="QTW1465" s="749"/>
      <c r="QTX1465" s="749"/>
      <c r="QTY1465" s="749"/>
      <c r="QTZ1465" s="749"/>
      <c r="QUA1465" s="749"/>
      <c r="QUB1465" s="749"/>
      <c r="QUC1465" s="749"/>
      <c r="QUD1465" s="749"/>
      <c r="QUE1465" s="749"/>
      <c r="QUF1465" s="749"/>
      <c r="QUG1465" s="749"/>
      <c r="QUH1465" s="749"/>
      <c r="QUI1465" s="749"/>
      <c r="QUJ1465" s="749"/>
      <c r="QUK1465" s="749"/>
      <c r="QUL1465" s="749"/>
      <c r="QUM1465" s="749"/>
      <c r="QUN1465" s="749"/>
      <c r="QUO1465" s="749"/>
      <c r="QUP1465" s="749"/>
      <c r="QUQ1465" s="749"/>
      <c r="QUR1465" s="749"/>
      <c r="QUS1465" s="749"/>
      <c r="QUT1465" s="749"/>
      <c r="QUU1465" s="749"/>
      <c r="QUV1465" s="749"/>
      <c r="QUW1465" s="749"/>
      <c r="QUX1465" s="749"/>
      <c r="QUY1465" s="749"/>
      <c r="QUZ1465" s="749"/>
      <c r="QVA1465" s="749"/>
      <c r="QVB1465" s="749"/>
      <c r="QVC1465" s="749"/>
      <c r="QVD1465" s="749"/>
      <c r="QVE1465" s="749"/>
      <c r="QVF1465" s="749"/>
      <c r="QVG1465" s="749"/>
      <c r="QVH1465" s="749"/>
      <c r="QVI1465" s="749"/>
      <c r="QVJ1465" s="749"/>
      <c r="QVK1465" s="749"/>
      <c r="QVL1465" s="749"/>
      <c r="QVM1465" s="749"/>
      <c r="QVN1465" s="749"/>
      <c r="QVO1465" s="749"/>
      <c r="QVP1465" s="749"/>
      <c r="QVQ1465" s="749"/>
      <c r="QVR1465" s="749"/>
      <c r="QVS1465" s="749"/>
      <c r="QVT1465" s="749"/>
      <c r="QVU1465" s="749"/>
      <c r="QVV1465" s="749"/>
      <c r="QVW1465" s="749"/>
      <c r="QVX1465" s="749"/>
      <c r="QVY1465" s="749"/>
      <c r="QVZ1465" s="749"/>
      <c r="QWA1465" s="749"/>
      <c r="QWB1465" s="749"/>
      <c r="QWC1465" s="749"/>
      <c r="QWD1465" s="749"/>
      <c r="QWE1465" s="749"/>
      <c r="QWF1465" s="749"/>
      <c r="QWG1465" s="749"/>
      <c r="QWH1465" s="749"/>
      <c r="QWI1465" s="749"/>
      <c r="QWJ1465" s="749"/>
      <c r="QWK1465" s="749"/>
      <c r="QWL1465" s="749"/>
      <c r="QWM1465" s="749"/>
      <c r="QWN1465" s="749"/>
      <c r="QWO1465" s="749"/>
      <c r="QWP1465" s="749"/>
      <c r="QWQ1465" s="749"/>
      <c r="QWR1465" s="749"/>
      <c r="QWS1465" s="749"/>
      <c r="QWT1465" s="749"/>
      <c r="QWU1465" s="749"/>
      <c r="QWV1465" s="749"/>
      <c r="QWW1465" s="749"/>
      <c r="QWX1465" s="749"/>
      <c r="QWY1465" s="749"/>
      <c r="QWZ1465" s="749"/>
      <c r="QXA1465" s="749"/>
      <c r="QXB1465" s="749"/>
      <c r="QXC1465" s="749"/>
      <c r="QXD1465" s="749"/>
      <c r="QXE1465" s="749"/>
      <c r="QXF1465" s="749"/>
      <c r="QXG1465" s="749"/>
      <c r="QXH1465" s="749"/>
      <c r="QXI1465" s="749"/>
      <c r="QXJ1465" s="749"/>
      <c r="QXK1465" s="749"/>
      <c r="QXL1465" s="749"/>
      <c r="QXM1465" s="749"/>
      <c r="QXN1465" s="749"/>
      <c r="QXO1465" s="749"/>
      <c r="QXP1465" s="749"/>
      <c r="QXQ1465" s="749"/>
      <c r="QXR1465" s="749"/>
      <c r="QXS1465" s="749"/>
      <c r="QXT1465" s="749"/>
      <c r="QXU1465" s="749"/>
      <c r="QXV1465" s="749"/>
      <c r="QXW1465" s="749"/>
      <c r="QXX1465" s="749"/>
      <c r="QXY1465" s="749"/>
      <c r="QXZ1465" s="749"/>
      <c r="QYA1465" s="749"/>
      <c r="QYB1465" s="749"/>
      <c r="QYC1465" s="749"/>
      <c r="QYD1465" s="749"/>
      <c r="QYE1465" s="749"/>
      <c r="QYF1465" s="749"/>
      <c r="QYG1465" s="749"/>
      <c r="QYH1465" s="749"/>
      <c r="QYI1465" s="749"/>
      <c r="QYJ1465" s="749"/>
      <c r="QYK1465" s="749"/>
      <c r="QYL1465" s="749"/>
      <c r="QYM1465" s="749"/>
      <c r="QYN1465" s="749"/>
      <c r="QYO1465" s="749"/>
      <c r="QYP1465" s="749"/>
      <c r="QYQ1465" s="749"/>
      <c r="QYR1465" s="749"/>
      <c r="QYS1465" s="749"/>
      <c r="QYT1465" s="749"/>
      <c r="QYU1465" s="749"/>
      <c r="QYV1465" s="749"/>
      <c r="QYW1465" s="749"/>
      <c r="QYX1465" s="749"/>
      <c r="QYY1465" s="749"/>
      <c r="QYZ1465" s="749"/>
      <c r="QZA1465" s="749"/>
      <c r="QZB1465" s="749"/>
      <c r="QZC1465" s="749"/>
      <c r="QZD1465" s="749"/>
      <c r="QZE1465" s="749"/>
      <c r="QZF1465" s="749"/>
      <c r="QZG1465" s="749"/>
      <c r="QZH1465" s="749"/>
      <c r="QZI1465" s="749"/>
      <c r="QZJ1465" s="749"/>
      <c r="QZK1465" s="749"/>
      <c r="QZL1465" s="749"/>
      <c r="QZM1465" s="749"/>
      <c r="QZN1465" s="749"/>
      <c r="QZO1465" s="749"/>
      <c r="QZP1465" s="749"/>
      <c r="QZQ1465" s="749"/>
      <c r="QZR1465" s="749"/>
      <c r="QZS1465" s="749"/>
      <c r="QZT1465" s="749"/>
      <c r="QZU1465" s="749"/>
      <c r="QZV1465" s="749"/>
      <c r="QZW1465" s="749"/>
      <c r="QZX1465" s="749"/>
      <c r="QZY1465" s="749"/>
      <c r="QZZ1465" s="749"/>
      <c r="RAA1465" s="749"/>
      <c r="RAB1465" s="749"/>
      <c r="RAC1465" s="749"/>
      <c r="RAD1465" s="749"/>
      <c r="RAE1465" s="749"/>
      <c r="RAF1465" s="749"/>
      <c r="RAG1465" s="749"/>
      <c r="RAH1465" s="749"/>
      <c r="RAI1465" s="749"/>
      <c r="RAJ1465" s="749"/>
      <c r="RAK1465" s="749"/>
      <c r="RAL1465" s="749"/>
      <c r="RAM1465" s="749"/>
      <c r="RAN1465" s="749"/>
      <c r="RAO1465" s="749"/>
      <c r="RAP1465" s="749"/>
      <c r="RAQ1465" s="749"/>
      <c r="RAR1465" s="749"/>
      <c r="RAS1465" s="749"/>
      <c r="RAT1465" s="749"/>
      <c r="RAU1465" s="749"/>
      <c r="RAV1465" s="749"/>
      <c r="RAW1465" s="749"/>
      <c r="RAX1465" s="749"/>
      <c r="RAY1465" s="749"/>
      <c r="RAZ1465" s="749"/>
      <c r="RBA1465" s="749"/>
      <c r="RBB1465" s="749"/>
      <c r="RBC1465" s="749"/>
      <c r="RBD1465" s="749"/>
      <c r="RBE1465" s="749"/>
      <c r="RBF1465" s="749"/>
      <c r="RBG1465" s="749"/>
      <c r="RBH1465" s="749"/>
      <c r="RBI1465" s="749"/>
      <c r="RBJ1465" s="749"/>
      <c r="RBK1465" s="749"/>
      <c r="RBL1465" s="749"/>
      <c r="RBM1465" s="749"/>
      <c r="RBN1465" s="749"/>
      <c r="RBO1465" s="749"/>
      <c r="RBP1465" s="749"/>
      <c r="RBQ1465" s="749"/>
      <c r="RBR1465" s="749"/>
      <c r="RBS1465" s="749"/>
      <c r="RBT1465" s="749"/>
      <c r="RBU1465" s="749"/>
      <c r="RBV1465" s="749"/>
      <c r="RBW1465" s="749"/>
      <c r="RBX1465" s="749"/>
      <c r="RBY1465" s="749"/>
      <c r="RBZ1465" s="749"/>
      <c r="RCA1465" s="749"/>
      <c r="RCB1465" s="749"/>
      <c r="RCC1465" s="749"/>
      <c r="RCD1465" s="749"/>
      <c r="RCE1465" s="749"/>
      <c r="RCF1465" s="749"/>
      <c r="RCG1465" s="749"/>
      <c r="RCH1465" s="749"/>
      <c r="RCI1465" s="749"/>
      <c r="RCJ1465" s="749"/>
      <c r="RCK1465" s="749"/>
      <c r="RCL1465" s="749"/>
      <c r="RCM1465" s="749"/>
      <c r="RCN1465" s="749"/>
      <c r="RCO1465" s="749"/>
      <c r="RCP1465" s="749"/>
      <c r="RCQ1465" s="749"/>
      <c r="RCR1465" s="749"/>
      <c r="RCS1465" s="749"/>
      <c r="RCT1465" s="749"/>
      <c r="RCU1465" s="749"/>
      <c r="RCV1465" s="749"/>
      <c r="RCW1465" s="749"/>
      <c r="RCX1465" s="749"/>
      <c r="RCY1465" s="749"/>
      <c r="RCZ1465" s="749"/>
      <c r="RDA1465" s="749"/>
      <c r="RDB1465" s="749"/>
      <c r="RDC1465" s="749"/>
      <c r="RDD1465" s="749"/>
      <c r="RDE1465" s="749"/>
      <c r="RDF1465" s="749"/>
      <c r="RDG1465" s="749"/>
      <c r="RDH1465" s="749"/>
      <c r="RDI1465" s="749"/>
      <c r="RDJ1465" s="749"/>
      <c r="RDK1465" s="749"/>
      <c r="RDL1465" s="749"/>
      <c r="RDM1465" s="749"/>
      <c r="RDN1465" s="749"/>
      <c r="RDO1465" s="749"/>
      <c r="RDP1465" s="749"/>
      <c r="RDQ1465" s="749"/>
      <c r="RDR1465" s="749"/>
      <c r="RDS1465" s="749"/>
      <c r="RDT1465" s="749"/>
      <c r="RDU1465" s="749"/>
      <c r="RDV1465" s="749"/>
      <c r="RDW1465" s="749"/>
      <c r="RDX1465" s="749"/>
      <c r="RDY1465" s="749"/>
      <c r="RDZ1465" s="749"/>
      <c r="REA1465" s="749"/>
      <c r="REB1465" s="749"/>
      <c r="REC1465" s="749"/>
      <c r="RED1465" s="749"/>
      <c r="REE1465" s="749"/>
      <c r="REF1465" s="749"/>
      <c r="REG1465" s="749"/>
      <c r="REH1465" s="749"/>
      <c r="REI1465" s="749"/>
      <c r="REJ1465" s="749"/>
      <c r="REK1465" s="749"/>
      <c r="REL1465" s="749"/>
      <c r="REM1465" s="749"/>
      <c r="REN1465" s="749"/>
      <c r="REO1465" s="749"/>
      <c r="REP1465" s="749"/>
      <c r="REQ1465" s="749"/>
      <c r="RER1465" s="749"/>
      <c r="RES1465" s="749"/>
      <c r="RET1465" s="749"/>
      <c r="REU1465" s="749"/>
      <c r="REV1465" s="749"/>
      <c r="REW1465" s="749"/>
      <c r="REX1465" s="749"/>
      <c r="REY1465" s="749"/>
      <c r="REZ1465" s="749"/>
      <c r="RFA1465" s="749"/>
      <c r="RFB1465" s="749"/>
      <c r="RFC1465" s="749"/>
      <c r="RFD1465" s="749"/>
      <c r="RFE1465" s="749"/>
      <c r="RFF1465" s="749"/>
      <c r="RFG1465" s="749"/>
      <c r="RFH1465" s="749"/>
      <c r="RFI1465" s="749"/>
      <c r="RFJ1465" s="749"/>
      <c r="RFK1465" s="749"/>
      <c r="RFL1465" s="749"/>
      <c r="RFM1465" s="749"/>
      <c r="RFN1465" s="749"/>
      <c r="RFO1465" s="749"/>
      <c r="RFP1465" s="749"/>
      <c r="RFQ1465" s="749"/>
      <c r="RFR1465" s="749"/>
      <c r="RFS1465" s="749"/>
      <c r="RFT1465" s="749"/>
      <c r="RFU1465" s="749"/>
      <c r="RFV1465" s="749"/>
      <c r="RFW1465" s="749"/>
      <c r="RFX1465" s="749"/>
      <c r="RFY1465" s="749"/>
      <c r="RFZ1465" s="749"/>
      <c r="RGA1465" s="749"/>
      <c r="RGB1465" s="749"/>
      <c r="RGC1465" s="749"/>
      <c r="RGD1465" s="749"/>
      <c r="RGE1465" s="749"/>
      <c r="RGF1465" s="749"/>
      <c r="RGG1465" s="749"/>
      <c r="RGH1465" s="749"/>
      <c r="RGI1465" s="749"/>
      <c r="RGJ1465" s="749"/>
      <c r="RGK1465" s="749"/>
      <c r="RGL1465" s="749"/>
      <c r="RGM1465" s="749"/>
      <c r="RGN1465" s="749"/>
      <c r="RGO1465" s="749"/>
      <c r="RGP1465" s="749"/>
      <c r="RGQ1465" s="749"/>
      <c r="RGR1465" s="749"/>
      <c r="RGS1465" s="749"/>
      <c r="RGT1465" s="749"/>
      <c r="RGU1465" s="749"/>
      <c r="RGV1465" s="749"/>
      <c r="RGW1465" s="749"/>
      <c r="RGX1465" s="749"/>
      <c r="RGY1465" s="749"/>
      <c r="RGZ1465" s="749"/>
      <c r="RHA1465" s="749"/>
      <c r="RHB1465" s="749"/>
      <c r="RHC1465" s="749"/>
      <c r="RHD1465" s="749"/>
      <c r="RHE1465" s="749"/>
      <c r="RHF1465" s="749"/>
      <c r="RHG1465" s="749"/>
      <c r="RHH1465" s="749"/>
      <c r="RHI1465" s="749"/>
      <c r="RHJ1465" s="749"/>
      <c r="RHK1465" s="749"/>
      <c r="RHL1465" s="749"/>
      <c r="RHM1465" s="749"/>
      <c r="RHN1465" s="749"/>
      <c r="RHO1465" s="749"/>
      <c r="RHP1465" s="749"/>
      <c r="RHQ1465" s="749"/>
      <c r="RHR1465" s="749"/>
      <c r="RHS1465" s="749"/>
      <c r="RHT1465" s="749"/>
      <c r="RHU1465" s="749"/>
      <c r="RHV1465" s="749"/>
      <c r="RHW1465" s="749"/>
      <c r="RHX1465" s="749"/>
      <c r="RHY1465" s="749"/>
      <c r="RHZ1465" s="749"/>
      <c r="RIA1465" s="749"/>
      <c r="RIB1465" s="749"/>
      <c r="RIC1465" s="749"/>
      <c r="RID1465" s="749"/>
      <c r="RIE1465" s="749"/>
      <c r="RIF1465" s="749"/>
      <c r="RIG1465" s="749"/>
      <c r="RIH1465" s="749"/>
      <c r="RII1465" s="749"/>
      <c r="RIJ1465" s="749"/>
      <c r="RIK1465" s="749"/>
      <c r="RIL1465" s="749"/>
      <c r="RIM1465" s="749"/>
      <c r="RIN1465" s="749"/>
      <c r="RIO1465" s="749"/>
      <c r="RIP1465" s="749"/>
      <c r="RIQ1465" s="749"/>
      <c r="RIR1465" s="749"/>
      <c r="RIS1465" s="749"/>
      <c r="RIT1465" s="749"/>
      <c r="RIU1465" s="749"/>
      <c r="RIV1465" s="749"/>
      <c r="RIW1465" s="749"/>
      <c r="RIX1465" s="749"/>
      <c r="RIY1465" s="749"/>
      <c r="RIZ1465" s="749"/>
      <c r="RJA1465" s="749"/>
      <c r="RJB1465" s="749"/>
      <c r="RJC1465" s="749"/>
      <c r="RJD1465" s="749"/>
      <c r="RJE1465" s="749"/>
      <c r="RJF1465" s="749"/>
      <c r="RJG1465" s="749"/>
      <c r="RJH1465" s="749"/>
      <c r="RJI1465" s="749"/>
      <c r="RJJ1465" s="749"/>
      <c r="RJK1465" s="749"/>
      <c r="RJL1465" s="749"/>
      <c r="RJM1465" s="749"/>
      <c r="RJN1465" s="749"/>
      <c r="RJO1465" s="749"/>
      <c r="RJP1465" s="749"/>
      <c r="RJQ1465" s="749"/>
      <c r="RJR1465" s="749"/>
      <c r="RJS1465" s="749"/>
      <c r="RJT1465" s="749"/>
      <c r="RJU1465" s="749"/>
      <c r="RJV1465" s="749"/>
      <c r="RJW1465" s="749"/>
      <c r="RJX1465" s="749"/>
      <c r="RJY1465" s="749"/>
      <c r="RJZ1465" s="749"/>
      <c r="RKA1465" s="749"/>
      <c r="RKB1465" s="749"/>
      <c r="RKC1465" s="749"/>
      <c r="RKD1465" s="749"/>
      <c r="RKE1465" s="749"/>
      <c r="RKF1465" s="749"/>
      <c r="RKG1465" s="749"/>
      <c r="RKH1465" s="749"/>
      <c r="RKI1465" s="749"/>
      <c r="RKJ1465" s="749"/>
      <c r="RKK1465" s="749"/>
      <c r="RKL1465" s="749"/>
      <c r="RKM1465" s="749"/>
      <c r="RKN1465" s="749"/>
      <c r="RKO1465" s="749"/>
      <c r="RKP1465" s="749"/>
      <c r="RKQ1465" s="749"/>
      <c r="RKR1465" s="749"/>
      <c r="RKS1465" s="749"/>
      <c r="RKT1465" s="749"/>
      <c r="RKU1465" s="749"/>
      <c r="RKV1465" s="749"/>
      <c r="RKW1465" s="749"/>
      <c r="RKX1465" s="749"/>
      <c r="RKY1465" s="749"/>
      <c r="RKZ1465" s="749"/>
      <c r="RLA1465" s="749"/>
      <c r="RLB1465" s="749"/>
      <c r="RLC1465" s="749"/>
      <c r="RLD1465" s="749"/>
      <c r="RLE1465" s="749"/>
      <c r="RLF1465" s="749"/>
      <c r="RLG1465" s="749"/>
      <c r="RLH1465" s="749"/>
      <c r="RLI1465" s="749"/>
      <c r="RLJ1465" s="749"/>
      <c r="RLK1465" s="749"/>
      <c r="RLL1465" s="749"/>
      <c r="RLM1465" s="749"/>
      <c r="RLN1465" s="749"/>
      <c r="RLO1465" s="749"/>
      <c r="RLP1465" s="749"/>
      <c r="RLQ1465" s="749"/>
      <c r="RLR1465" s="749"/>
      <c r="RLS1465" s="749"/>
      <c r="RLT1465" s="749"/>
      <c r="RLU1465" s="749"/>
      <c r="RLV1465" s="749"/>
      <c r="RLW1465" s="749"/>
      <c r="RLX1465" s="749"/>
      <c r="RLY1465" s="749"/>
      <c r="RLZ1465" s="749"/>
      <c r="RMA1465" s="749"/>
      <c r="RMB1465" s="749"/>
      <c r="RMC1465" s="749"/>
      <c r="RMD1465" s="749"/>
      <c r="RME1465" s="749"/>
      <c r="RMF1465" s="749"/>
      <c r="RMG1465" s="749"/>
      <c r="RMH1465" s="749"/>
      <c r="RMI1465" s="749"/>
      <c r="RMJ1465" s="749"/>
      <c r="RMK1465" s="749"/>
      <c r="RML1465" s="749"/>
      <c r="RMM1465" s="749"/>
      <c r="RMN1465" s="749"/>
      <c r="RMO1465" s="749"/>
      <c r="RMP1465" s="749"/>
      <c r="RMQ1465" s="749"/>
      <c r="RMR1465" s="749"/>
      <c r="RMS1465" s="749"/>
      <c r="RMT1465" s="749"/>
      <c r="RMU1465" s="749"/>
      <c r="RMV1465" s="749"/>
      <c r="RMW1465" s="749"/>
      <c r="RMX1465" s="749"/>
      <c r="RMY1465" s="749"/>
      <c r="RMZ1465" s="749"/>
      <c r="RNA1465" s="749"/>
      <c r="RNB1465" s="749"/>
      <c r="RNC1465" s="749"/>
      <c r="RND1465" s="749"/>
      <c r="RNE1465" s="749"/>
      <c r="RNF1465" s="749"/>
      <c r="RNG1465" s="749"/>
      <c r="RNH1465" s="749"/>
      <c r="RNI1465" s="749"/>
      <c r="RNJ1465" s="749"/>
      <c r="RNK1465" s="749"/>
      <c r="RNL1465" s="749"/>
      <c r="RNM1465" s="749"/>
      <c r="RNN1465" s="749"/>
      <c r="RNO1465" s="749"/>
      <c r="RNP1465" s="749"/>
      <c r="RNQ1465" s="749"/>
      <c r="RNR1465" s="749"/>
      <c r="RNS1465" s="749"/>
      <c r="RNT1465" s="749"/>
      <c r="RNU1465" s="749"/>
      <c r="RNV1465" s="749"/>
      <c r="RNW1465" s="749"/>
      <c r="RNX1465" s="749"/>
      <c r="RNY1465" s="749"/>
      <c r="RNZ1465" s="749"/>
      <c r="ROA1465" s="749"/>
      <c r="ROB1465" s="749"/>
      <c r="ROC1465" s="749"/>
      <c r="ROD1465" s="749"/>
      <c r="ROE1465" s="749"/>
      <c r="ROF1465" s="749"/>
      <c r="ROG1465" s="749"/>
      <c r="ROH1465" s="749"/>
      <c r="ROI1465" s="749"/>
      <c r="ROJ1465" s="749"/>
      <c r="ROK1465" s="749"/>
      <c r="ROL1465" s="749"/>
      <c r="ROM1465" s="749"/>
      <c r="RON1465" s="749"/>
      <c r="ROO1465" s="749"/>
      <c r="ROP1465" s="749"/>
      <c r="ROQ1465" s="749"/>
      <c r="ROR1465" s="749"/>
      <c r="ROS1465" s="749"/>
      <c r="ROT1465" s="749"/>
      <c r="ROU1465" s="749"/>
      <c r="ROV1465" s="749"/>
      <c r="ROW1465" s="749"/>
      <c r="ROX1465" s="749"/>
      <c r="ROY1465" s="749"/>
      <c r="ROZ1465" s="749"/>
      <c r="RPA1465" s="749"/>
      <c r="RPB1465" s="749"/>
      <c r="RPC1465" s="749"/>
      <c r="RPD1465" s="749"/>
      <c r="RPE1465" s="749"/>
      <c r="RPF1465" s="749"/>
      <c r="RPG1465" s="749"/>
      <c r="RPH1465" s="749"/>
      <c r="RPI1465" s="749"/>
      <c r="RPJ1465" s="749"/>
      <c r="RPK1465" s="749"/>
      <c r="RPL1465" s="749"/>
      <c r="RPM1465" s="749"/>
      <c r="RPN1465" s="749"/>
      <c r="RPO1465" s="749"/>
      <c r="RPP1465" s="749"/>
      <c r="RPQ1465" s="749"/>
      <c r="RPR1465" s="749"/>
      <c r="RPS1465" s="749"/>
      <c r="RPT1465" s="749"/>
      <c r="RPU1465" s="749"/>
      <c r="RPV1465" s="749"/>
      <c r="RPW1465" s="749"/>
      <c r="RPX1465" s="749"/>
      <c r="RPY1465" s="749"/>
      <c r="RPZ1465" s="749"/>
      <c r="RQA1465" s="749"/>
      <c r="RQB1465" s="749"/>
      <c r="RQC1465" s="749"/>
      <c r="RQD1465" s="749"/>
      <c r="RQE1465" s="749"/>
      <c r="RQF1465" s="749"/>
      <c r="RQG1465" s="749"/>
      <c r="RQH1465" s="749"/>
      <c r="RQI1465" s="749"/>
      <c r="RQJ1465" s="749"/>
      <c r="RQK1465" s="749"/>
      <c r="RQL1465" s="749"/>
      <c r="RQM1465" s="749"/>
      <c r="RQN1465" s="749"/>
      <c r="RQO1465" s="749"/>
      <c r="RQP1465" s="749"/>
      <c r="RQQ1465" s="749"/>
      <c r="RQR1465" s="749"/>
      <c r="RQS1465" s="749"/>
      <c r="RQT1465" s="749"/>
      <c r="RQU1465" s="749"/>
      <c r="RQV1465" s="749"/>
      <c r="RQW1465" s="749"/>
      <c r="RQX1465" s="749"/>
      <c r="RQY1465" s="749"/>
      <c r="RQZ1465" s="749"/>
      <c r="RRA1465" s="749"/>
      <c r="RRB1465" s="749"/>
      <c r="RRC1465" s="749"/>
      <c r="RRD1465" s="749"/>
      <c r="RRE1465" s="749"/>
      <c r="RRF1465" s="749"/>
      <c r="RRG1465" s="749"/>
      <c r="RRH1465" s="749"/>
      <c r="RRI1465" s="749"/>
      <c r="RRJ1465" s="749"/>
      <c r="RRK1465" s="749"/>
      <c r="RRL1465" s="749"/>
      <c r="RRM1465" s="749"/>
      <c r="RRN1465" s="749"/>
      <c r="RRO1465" s="749"/>
      <c r="RRP1465" s="749"/>
      <c r="RRQ1465" s="749"/>
      <c r="RRR1465" s="749"/>
      <c r="RRS1465" s="749"/>
      <c r="RRT1465" s="749"/>
      <c r="RRU1465" s="749"/>
      <c r="RRV1465" s="749"/>
      <c r="RRW1465" s="749"/>
      <c r="RRX1465" s="749"/>
      <c r="RRY1465" s="749"/>
      <c r="RRZ1465" s="749"/>
      <c r="RSA1465" s="749"/>
      <c r="RSB1465" s="749"/>
      <c r="RSC1465" s="749"/>
      <c r="RSD1465" s="749"/>
      <c r="RSE1465" s="749"/>
      <c r="RSF1465" s="749"/>
      <c r="RSG1465" s="749"/>
      <c r="RSH1465" s="749"/>
      <c r="RSI1465" s="749"/>
      <c r="RSJ1465" s="749"/>
      <c r="RSK1465" s="749"/>
      <c r="RSL1465" s="749"/>
      <c r="RSM1465" s="749"/>
      <c r="RSN1465" s="749"/>
      <c r="RSO1465" s="749"/>
      <c r="RSP1465" s="749"/>
      <c r="RSQ1465" s="749"/>
      <c r="RSR1465" s="749"/>
      <c r="RSS1465" s="749"/>
      <c r="RST1465" s="749"/>
      <c r="RSU1465" s="749"/>
      <c r="RSV1465" s="749"/>
      <c r="RSW1465" s="749"/>
      <c r="RSX1465" s="749"/>
      <c r="RSY1465" s="749"/>
      <c r="RSZ1465" s="749"/>
      <c r="RTA1465" s="749"/>
      <c r="RTB1465" s="749"/>
      <c r="RTC1465" s="749"/>
      <c r="RTD1465" s="749"/>
      <c r="RTE1465" s="749"/>
      <c r="RTF1465" s="749"/>
      <c r="RTG1465" s="749"/>
      <c r="RTH1465" s="749"/>
      <c r="RTI1465" s="749"/>
      <c r="RTJ1465" s="749"/>
      <c r="RTK1465" s="749"/>
      <c r="RTL1465" s="749"/>
      <c r="RTM1465" s="749"/>
      <c r="RTN1465" s="749"/>
      <c r="RTO1465" s="749"/>
      <c r="RTP1465" s="749"/>
      <c r="RTQ1465" s="749"/>
      <c r="RTR1465" s="749"/>
      <c r="RTS1465" s="749"/>
      <c r="RTT1465" s="749"/>
      <c r="RTU1465" s="749"/>
      <c r="RTV1465" s="749"/>
      <c r="RTW1465" s="749"/>
      <c r="RTX1465" s="749"/>
      <c r="RTY1465" s="749"/>
      <c r="RTZ1465" s="749"/>
      <c r="RUA1465" s="749"/>
      <c r="RUB1465" s="749"/>
      <c r="RUC1465" s="749"/>
      <c r="RUD1465" s="749"/>
      <c r="RUE1465" s="749"/>
      <c r="RUF1465" s="749"/>
      <c r="RUG1465" s="749"/>
      <c r="RUH1465" s="749"/>
      <c r="RUI1465" s="749"/>
      <c r="RUJ1465" s="749"/>
      <c r="RUK1465" s="749"/>
      <c r="RUL1465" s="749"/>
      <c r="RUM1465" s="749"/>
      <c r="RUN1465" s="749"/>
      <c r="RUO1465" s="749"/>
      <c r="RUP1465" s="749"/>
      <c r="RUQ1465" s="749"/>
      <c r="RUR1465" s="749"/>
      <c r="RUS1465" s="749"/>
      <c r="RUT1465" s="749"/>
      <c r="RUU1465" s="749"/>
      <c r="RUV1465" s="749"/>
      <c r="RUW1465" s="749"/>
      <c r="RUX1465" s="749"/>
      <c r="RUY1465" s="749"/>
      <c r="RUZ1465" s="749"/>
      <c r="RVA1465" s="749"/>
      <c r="RVB1465" s="749"/>
      <c r="RVC1465" s="749"/>
      <c r="RVD1465" s="749"/>
      <c r="RVE1465" s="749"/>
      <c r="RVF1465" s="749"/>
      <c r="RVG1465" s="749"/>
      <c r="RVH1465" s="749"/>
      <c r="RVI1465" s="749"/>
      <c r="RVJ1465" s="749"/>
      <c r="RVK1465" s="749"/>
      <c r="RVL1465" s="749"/>
      <c r="RVM1465" s="749"/>
      <c r="RVN1465" s="749"/>
      <c r="RVO1465" s="749"/>
      <c r="RVP1465" s="749"/>
      <c r="RVQ1465" s="749"/>
      <c r="RVR1465" s="749"/>
      <c r="RVS1465" s="749"/>
      <c r="RVT1465" s="749"/>
      <c r="RVU1465" s="749"/>
      <c r="RVV1465" s="749"/>
      <c r="RVW1465" s="749"/>
      <c r="RVX1465" s="749"/>
      <c r="RVY1465" s="749"/>
      <c r="RVZ1465" s="749"/>
      <c r="RWA1465" s="749"/>
      <c r="RWB1465" s="749"/>
      <c r="RWC1465" s="749"/>
      <c r="RWD1465" s="749"/>
      <c r="RWE1465" s="749"/>
      <c r="RWF1465" s="749"/>
      <c r="RWG1465" s="749"/>
      <c r="RWH1465" s="749"/>
      <c r="RWI1465" s="749"/>
      <c r="RWJ1465" s="749"/>
      <c r="RWK1465" s="749"/>
      <c r="RWL1465" s="749"/>
      <c r="RWM1465" s="749"/>
      <c r="RWN1465" s="749"/>
      <c r="RWO1465" s="749"/>
      <c r="RWP1465" s="749"/>
      <c r="RWQ1465" s="749"/>
      <c r="RWR1465" s="749"/>
      <c r="RWS1465" s="749"/>
      <c r="RWT1465" s="749"/>
      <c r="RWU1465" s="749"/>
      <c r="RWV1465" s="749"/>
      <c r="RWW1465" s="749"/>
      <c r="RWX1465" s="749"/>
      <c r="RWY1465" s="749"/>
      <c r="RWZ1465" s="749"/>
      <c r="RXA1465" s="749"/>
      <c r="RXB1465" s="749"/>
      <c r="RXC1465" s="749"/>
      <c r="RXD1465" s="749"/>
      <c r="RXE1465" s="749"/>
      <c r="RXF1465" s="749"/>
      <c r="RXG1465" s="749"/>
      <c r="RXH1465" s="749"/>
      <c r="RXI1465" s="749"/>
      <c r="RXJ1465" s="749"/>
      <c r="RXK1465" s="749"/>
      <c r="RXL1465" s="749"/>
      <c r="RXM1465" s="749"/>
      <c r="RXN1465" s="749"/>
      <c r="RXO1465" s="749"/>
      <c r="RXP1465" s="749"/>
      <c r="RXQ1465" s="749"/>
      <c r="RXR1465" s="749"/>
      <c r="RXS1465" s="749"/>
      <c r="RXT1465" s="749"/>
      <c r="RXU1465" s="749"/>
      <c r="RXV1465" s="749"/>
      <c r="RXW1465" s="749"/>
      <c r="RXX1465" s="749"/>
      <c r="RXY1465" s="749"/>
      <c r="RXZ1465" s="749"/>
      <c r="RYA1465" s="749"/>
      <c r="RYB1465" s="749"/>
      <c r="RYC1465" s="749"/>
      <c r="RYD1465" s="749"/>
      <c r="RYE1465" s="749"/>
      <c r="RYF1465" s="749"/>
      <c r="RYG1465" s="749"/>
      <c r="RYH1465" s="749"/>
      <c r="RYI1465" s="749"/>
      <c r="RYJ1465" s="749"/>
      <c r="RYK1465" s="749"/>
      <c r="RYL1465" s="749"/>
      <c r="RYM1465" s="749"/>
      <c r="RYN1465" s="749"/>
      <c r="RYO1465" s="749"/>
      <c r="RYP1465" s="749"/>
      <c r="RYQ1465" s="749"/>
      <c r="RYR1465" s="749"/>
      <c r="RYS1465" s="749"/>
      <c r="RYT1465" s="749"/>
      <c r="RYU1465" s="749"/>
      <c r="RYV1465" s="749"/>
      <c r="RYW1465" s="749"/>
      <c r="RYX1465" s="749"/>
      <c r="RYY1465" s="749"/>
      <c r="RYZ1465" s="749"/>
      <c r="RZA1465" s="749"/>
      <c r="RZB1465" s="749"/>
      <c r="RZC1465" s="749"/>
      <c r="RZD1465" s="749"/>
      <c r="RZE1465" s="749"/>
      <c r="RZF1465" s="749"/>
      <c r="RZG1465" s="749"/>
      <c r="RZH1465" s="749"/>
      <c r="RZI1465" s="749"/>
      <c r="RZJ1465" s="749"/>
      <c r="RZK1465" s="749"/>
      <c r="RZL1465" s="749"/>
      <c r="RZM1465" s="749"/>
      <c r="RZN1465" s="749"/>
      <c r="RZO1465" s="749"/>
      <c r="RZP1465" s="749"/>
      <c r="RZQ1465" s="749"/>
      <c r="RZR1465" s="749"/>
      <c r="RZS1465" s="749"/>
      <c r="RZT1465" s="749"/>
      <c r="RZU1465" s="749"/>
      <c r="RZV1465" s="749"/>
      <c r="RZW1465" s="749"/>
      <c r="RZX1465" s="749"/>
      <c r="RZY1465" s="749"/>
      <c r="RZZ1465" s="749"/>
      <c r="SAA1465" s="749"/>
      <c r="SAB1465" s="749"/>
      <c r="SAC1465" s="749"/>
      <c r="SAD1465" s="749"/>
      <c r="SAE1465" s="749"/>
      <c r="SAF1465" s="749"/>
      <c r="SAG1465" s="749"/>
      <c r="SAH1465" s="749"/>
      <c r="SAI1465" s="749"/>
      <c r="SAJ1465" s="749"/>
      <c r="SAK1465" s="749"/>
      <c r="SAL1465" s="749"/>
      <c r="SAM1465" s="749"/>
      <c r="SAN1465" s="749"/>
      <c r="SAO1465" s="749"/>
      <c r="SAP1465" s="749"/>
      <c r="SAQ1465" s="749"/>
      <c r="SAR1465" s="749"/>
      <c r="SAS1465" s="749"/>
      <c r="SAT1465" s="749"/>
      <c r="SAU1465" s="749"/>
      <c r="SAV1465" s="749"/>
      <c r="SAW1465" s="749"/>
      <c r="SAX1465" s="749"/>
      <c r="SAY1465" s="749"/>
      <c r="SAZ1465" s="749"/>
      <c r="SBA1465" s="749"/>
      <c r="SBB1465" s="749"/>
      <c r="SBC1465" s="749"/>
      <c r="SBD1465" s="749"/>
      <c r="SBE1465" s="749"/>
      <c r="SBF1465" s="749"/>
      <c r="SBG1465" s="749"/>
      <c r="SBH1465" s="749"/>
      <c r="SBI1465" s="749"/>
      <c r="SBJ1465" s="749"/>
      <c r="SBK1465" s="749"/>
      <c r="SBL1465" s="749"/>
      <c r="SBM1465" s="749"/>
      <c r="SBN1465" s="749"/>
      <c r="SBO1465" s="749"/>
      <c r="SBP1465" s="749"/>
      <c r="SBQ1465" s="749"/>
      <c r="SBR1465" s="749"/>
      <c r="SBS1465" s="749"/>
      <c r="SBT1465" s="749"/>
      <c r="SBU1465" s="749"/>
      <c r="SBV1465" s="749"/>
      <c r="SBW1465" s="749"/>
      <c r="SBX1465" s="749"/>
      <c r="SBY1465" s="749"/>
      <c r="SBZ1465" s="749"/>
      <c r="SCA1465" s="749"/>
      <c r="SCB1465" s="749"/>
      <c r="SCC1465" s="749"/>
      <c r="SCD1465" s="749"/>
      <c r="SCE1465" s="749"/>
      <c r="SCF1465" s="749"/>
      <c r="SCG1465" s="749"/>
      <c r="SCH1465" s="749"/>
      <c r="SCI1465" s="749"/>
      <c r="SCJ1465" s="749"/>
      <c r="SCK1465" s="749"/>
      <c r="SCL1465" s="749"/>
      <c r="SCM1465" s="749"/>
      <c r="SCN1465" s="749"/>
      <c r="SCO1465" s="749"/>
      <c r="SCP1465" s="749"/>
      <c r="SCQ1465" s="749"/>
      <c r="SCR1465" s="749"/>
      <c r="SCS1465" s="749"/>
      <c r="SCT1465" s="749"/>
      <c r="SCU1465" s="749"/>
      <c r="SCV1465" s="749"/>
      <c r="SCW1465" s="749"/>
      <c r="SCX1465" s="749"/>
      <c r="SCY1465" s="749"/>
      <c r="SCZ1465" s="749"/>
      <c r="SDA1465" s="749"/>
      <c r="SDB1465" s="749"/>
      <c r="SDC1465" s="749"/>
      <c r="SDD1465" s="749"/>
      <c r="SDE1465" s="749"/>
      <c r="SDF1465" s="749"/>
      <c r="SDG1465" s="749"/>
      <c r="SDH1465" s="749"/>
      <c r="SDI1465" s="749"/>
      <c r="SDJ1465" s="749"/>
      <c r="SDK1465" s="749"/>
      <c r="SDL1465" s="749"/>
      <c r="SDM1465" s="749"/>
      <c r="SDN1465" s="749"/>
      <c r="SDO1465" s="749"/>
      <c r="SDP1465" s="749"/>
      <c r="SDQ1465" s="749"/>
      <c r="SDR1465" s="749"/>
      <c r="SDS1465" s="749"/>
      <c r="SDT1465" s="749"/>
      <c r="SDU1465" s="749"/>
      <c r="SDV1465" s="749"/>
      <c r="SDW1465" s="749"/>
      <c r="SDX1465" s="749"/>
      <c r="SDY1465" s="749"/>
      <c r="SDZ1465" s="749"/>
      <c r="SEA1465" s="749"/>
      <c r="SEB1465" s="749"/>
      <c r="SEC1465" s="749"/>
      <c r="SED1465" s="749"/>
      <c r="SEE1465" s="749"/>
      <c r="SEF1465" s="749"/>
      <c r="SEG1465" s="749"/>
      <c r="SEH1465" s="749"/>
      <c r="SEI1465" s="749"/>
      <c r="SEJ1465" s="749"/>
      <c r="SEK1465" s="749"/>
      <c r="SEL1465" s="749"/>
      <c r="SEM1465" s="749"/>
      <c r="SEN1465" s="749"/>
      <c r="SEO1465" s="749"/>
      <c r="SEP1465" s="749"/>
      <c r="SEQ1465" s="749"/>
      <c r="SER1465" s="749"/>
      <c r="SES1465" s="749"/>
      <c r="SET1465" s="749"/>
      <c r="SEU1465" s="749"/>
      <c r="SEV1465" s="749"/>
      <c r="SEW1465" s="749"/>
      <c r="SEX1465" s="749"/>
      <c r="SEY1465" s="749"/>
      <c r="SEZ1465" s="749"/>
      <c r="SFA1465" s="749"/>
      <c r="SFB1465" s="749"/>
      <c r="SFC1465" s="749"/>
      <c r="SFD1465" s="749"/>
      <c r="SFE1465" s="749"/>
      <c r="SFF1465" s="749"/>
      <c r="SFG1465" s="749"/>
      <c r="SFH1465" s="749"/>
      <c r="SFI1465" s="749"/>
      <c r="SFJ1465" s="749"/>
      <c r="SFK1465" s="749"/>
      <c r="SFL1465" s="749"/>
      <c r="SFM1465" s="749"/>
      <c r="SFN1465" s="749"/>
      <c r="SFO1465" s="749"/>
      <c r="SFP1465" s="749"/>
      <c r="SFQ1465" s="749"/>
      <c r="SFR1465" s="749"/>
      <c r="SFS1465" s="749"/>
      <c r="SFT1465" s="749"/>
      <c r="SFU1465" s="749"/>
      <c r="SFV1465" s="749"/>
      <c r="SFW1465" s="749"/>
      <c r="SFX1465" s="749"/>
      <c r="SFY1465" s="749"/>
      <c r="SFZ1465" s="749"/>
      <c r="SGA1465" s="749"/>
      <c r="SGB1465" s="749"/>
      <c r="SGC1465" s="749"/>
      <c r="SGD1465" s="749"/>
      <c r="SGE1465" s="749"/>
      <c r="SGF1465" s="749"/>
      <c r="SGG1465" s="749"/>
      <c r="SGH1465" s="749"/>
      <c r="SGI1465" s="749"/>
      <c r="SGJ1465" s="749"/>
      <c r="SGK1465" s="749"/>
      <c r="SGL1465" s="749"/>
      <c r="SGM1465" s="749"/>
      <c r="SGN1465" s="749"/>
      <c r="SGO1465" s="749"/>
      <c r="SGP1465" s="749"/>
      <c r="SGQ1465" s="749"/>
      <c r="SGR1465" s="749"/>
      <c r="SGS1465" s="749"/>
      <c r="SGT1465" s="749"/>
      <c r="SGU1465" s="749"/>
      <c r="SGV1465" s="749"/>
      <c r="SGW1465" s="749"/>
      <c r="SGX1465" s="749"/>
      <c r="SGY1465" s="749"/>
      <c r="SGZ1465" s="749"/>
      <c r="SHA1465" s="749"/>
      <c r="SHB1465" s="749"/>
      <c r="SHC1465" s="749"/>
      <c r="SHD1465" s="749"/>
      <c r="SHE1465" s="749"/>
      <c r="SHF1465" s="749"/>
      <c r="SHG1465" s="749"/>
      <c r="SHH1465" s="749"/>
      <c r="SHI1465" s="749"/>
      <c r="SHJ1465" s="749"/>
      <c r="SHK1465" s="749"/>
      <c r="SHL1465" s="749"/>
      <c r="SHM1465" s="749"/>
      <c r="SHN1465" s="749"/>
      <c r="SHO1465" s="749"/>
      <c r="SHP1465" s="749"/>
      <c r="SHQ1465" s="749"/>
      <c r="SHR1465" s="749"/>
      <c r="SHS1465" s="749"/>
      <c r="SHT1465" s="749"/>
      <c r="SHU1465" s="749"/>
      <c r="SHV1465" s="749"/>
      <c r="SHW1465" s="749"/>
      <c r="SHX1465" s="749"/>
      <c r="SHY1465" s="749"/>
      <c r="SHZ1465" s="749"/>
      <c r="SIA1465" s="749"/>
      <c r="SIB1465" s="749"/>
      <c r="SIC1465" s="749"/>
      <c r="SID1465" s="749"/>
      <c r="SIE1465" s="749"/>
      <c r="SIF1465" s="749"/>
      <c r="SIG1465" s="749"/>
      <c r="SIH1465" s="749"/>
      <c r="SII1465" s="749"/>
      <c r="SIJ1465" s="749"/>
      <c r="SIK1465" s="749"/>
      <c r="SIL1465" s="749"/>
      <c r="SIM1465" s="749"/>
      <c r="SIN1465" s="749"/>
      <c r="SIO1465" s="749"/>
      <c r="SIP1465" s="749"/>
      <c r="SIQ1465" s="749"/>
      <c r="SIR1465" s="749"/>
      <c r="SIS1465" s="749"/>
      <c r="SIT1465" s="749"/>
      <c r="SIU1465" s="749"/>
      <c r="SIV1465" s="749"/>
      <c r="SIW1465" s="749"/>
      <c r="SIX1465" s="749"/>
      <c r="SIY1465" s="749"/>
      <c r="SIZ1465" s="749"/>
      <c r="SJA1465" s="749"/>
      <c r="SJB1465" s="749"/>
      <c r="SJC1465" s="749"/>
      <c r="SJD1465" s="749"/>
      <c r="SJE1465" s="749"/>
      <c r="SJF1465" s="749"/>
      <c r="SJG1465" s="749"/>
      <c r="SJH1465" s="749"/>
      <c r="SJI1465" s="749"/>
      <c r="SJJ1465" s="749"/>
      <c r="SJK1465" s="749"/>
      <c r="SJL1465" s="749"/>
      <c r="SJM1465" s="749"/>
      <c r="SJN1465" s="749"/>
      <c r="SJO1465" s="749"/>
      <c r="SJP1465" s="749"/>
      <c r="SJQ1465" s="749"/>
      <c r="SJR1465" s="749"/>
      <c r="SJS1465" s="749"/>
      <c r="SJT1465" s="749"/>
      <c r="SJU1465" s="749"/>
      <c r="SJV1465" s="749"/>
      <c r="SJW1465" s="749"/>
      <c r="SJX1465" s="749"/>
      <c r="SJY1465" s="749"/>
      <c r="SJZ1465" s="749"/>
      <c r="SKA1465" s="749"/>
      <c r="SKB1465" s="749"/>
      <c r="SKC1465" s="749"/>
      <c r="SKD1465" s="749"/>
      <c r="SKE1465" s="749"/>
      <c r="SKF1465" s="749"/>
      <c r="SKG1465" s="749"/>
      <c r="SKH1465" s="749"/>
      <c r="SKI1465" s="749"/>
      <c r="SKJ1465" s="749"/>
      <c r="SKK1465" s="749"/>
      <c r="SKL1465" s="749"/>
      <c r="SKM1465" s="749"/>
      <c r="SKN1465" s="749"/>
      <c r="SKO1465" s="749"/>
      <c r="SKP1465" s="749"/>
      <c r="SKQ1465" s="749"/>
      <c r="SKR1465" s="749"/>
      <c r="SKS1465" s="749"/>
      <c r="SKT1465" s="749"/>
      <c r="SKU1465" s="749"/>
      <c r="SKV1465" s="749"/>
      <c r="SKW1465" s="749"/>
      <c r="SKX1465" s="749"/>
      <c r="SKY1465" s="749"/>
      <c r="SKZ1465" s="749"/>
      <c r="SLA1465" s="749"/>
      <c r="SLB1465" s="749"/>
      <c r="SLC1465" s="749"/>
      <c r="SLD1465" s="749"/>
      <c r="SLE1465" s="749"/>
      <c r="SLF1465" s="749"/>
      <c r="SLG1465" s="749"/>
      <c r="SLH1465" s="749"/>
      <c r="SLI1465" s="749"/>
      <c r="SLJ1465" s="749"/>
      <c r="SLK1465" s="749"/>
      <c r="SLL1465" s="749"/>
      <c r="SLM1465" s="749"/>
      <c r="SLN1465" s="749"/>
      <c r="SLO1465" s="749"/>
      <c r="SLP1465" s="749"/>
      <c r="SLQ1465" s="749"/>
      <c r="SLR1465" s="749"/>
      <c r="SLS1465" s="749"/>
      <c r="SLT1465" s="749"/>
      <c r="SLU1465" s="749"/>
      <c r="SLV1465" s="749"/>
      <c r="SLW1465" s="749"/>
      <c r="SLX1465" s="749"/>
      <c r="SLY1465" s="749"/>
      <c r="SLZ1465" s="749"/>
      <c r="SMA1465" s="749"/>
      <c r="SMB1465" s="749"/>
      <c r="SMC1465" s="749"/>
      <c r="SMD1465" s="749"/>
      <c r="SME1465" s="749"/>
      <c r="SMF1465" s="749"/>
      <c r="SMG1465" s="749"/>
      <c r="SMH1465" s="749"/>
      <c r="SMI1465" s="749"/>
      <c r="SMJ1465" s="749"/>
      <c r="SMK1465" s="749"/>
      <c r="SML1465" s="749"/>
      <c r="SMM1465" s="749"/>
      <c r="SMN1465" s="749"/>
      <c r="SMO1465" s="749"/>
      <c r="SMP1465" s="749"/>
      <c r="SMQ1465" s="749"/>
      <c r="SMR1465" s="749"/>
      <c r="SMS1465" s="749"/>
      <c r="SMT1465" s="749"/>
      <c r="SMU1465" s="749"/>
      <c r="SMV1465" s="749"/>
      <c r="SMW1465" s="749"/>
      <c r="SMX1465" s="749"/>
      <c r="SMY1465" s="749"/>
      <c r="SMZ1465" s="749"/>
      <c r="SNA1465" s="749"/>
      <c r="SNB1465" s="749"/>
      <c r="SNC1465" s="749"/>
      <c r="SND1465" s="749"/>
      <c r="SNE1465" s="749"/>
      <c r="SNF1465" s="749"/>
      <c r="SNG1465" s="749"/>
      <c r="SNH1465" s="749"/>
      <c r="SNI1465" s="749"/>
      <c r="SNJ1465" s="749"/>
      <c r="SNK1465" s="749"/>
      <c r="SNL1465" s="749"/>
      <c r="SNM1465" s="749"/>
      <c r="SNN1465" s="749"/>
      <c r="SNO1465" s="749"/>
      <c r="SNP1465" s="749"/>
      <c r="SNQ1465" s="749"/>
      <c r="SNR1465" s="749"/>
      <c r="SNS1465" s="749"/>
      <c r="SNT1465" s="749"/>
      <c r="SNU1465" s="749"/>
      <c r="SNV1465" s="749"/>
      <c r="SNW1465" s="749"/>
      <c r="SNX1465" s="749"/>
      <c r="SNY1465" s="749"/>
      <c r="SNZ1465" s="749"/>
      <c r="SOA1465" s="749"/>
      <c r="SOB1465" s="749"/>
      <c r="SOC1465" s="749"/>
      <c r="SOD1465" s="749"/>
      <c r="SOE1465" s="749"/>
      <c r="SOF1465" s="749"/>
      <c r="SOG1465" s="749"/>
      <c r="SOH1465" s="749"/>
      <c r="SOI1465" s="749"/>
      <c r="SOJ1465" s="749"/>
      <c r="SOK1465" s="749"/>
      <c r="SOL1465" s="749"/>
      <c r="SOM1465" s="749"/>
      <c r="SON1465" s="749"/>
      <c r="SOO1465" s="749"/>
      <c r="SOP1465" s="749"/>
      <c r="SOQ1465" s="749"/>
      <c r="SOR1465" s="749"/>
      <c r="SOS1465" s="749"/>
      <c r="SOT1465" s="749"/>
      <c r="SOU1465" s="749"/>
      <c r="SOV1465" s="749"/>
      <c r="SOW1465" s="749"/>
      <c r="SOX1465" s="749"/>
      <c r="SOY1465" s="749"/>
      <c r="SOZ1465" s="749"/>
      <c r="SPA1465" s="749"/>
      <c r="SPB1465" s="749"/>
      <c r="SPC1465" s="749"/>
      <c r="SPD1465" s="749"/>
      <c r="SPE1465" s="749"/>
      <c r="SPF1465" s="749"/>
      <c r="SPG1465" s="749"/>
      <c r="SPH1465" s="749"/>
      <c r="SPI1465" s="749"/>
      <c r="SPJ1465" s="749"/>
      <c r="SPK1465" s="749"/>
      <c r="SPL1465" s="749"/>
      <c r="SPM1465" s="749"/>
      <c r="SPN1465" s="749"/>
      <c r="SPO1465" s="749"/>
      <c r="SPP1465" s="749"/>
      <c r="SPQ1465" s="749"/>
      <c r="SPR1465" s="749"/>
      <c r="SPS1465" s="749"/>
      <c r="SPT1465" s="749"/>
      <c r="SPU1465" s="749"/>
      <c r="SPV1465" s="749"/>
      <c r="SPW1465" s="749"/>
      <c r="SPX1465" s="749"/>
      <c r="SPY1465" s="749"/>
      <c r="SPZ1465" s="749"/>
      <c r="SQA1465" s="749"/>
      <c r="SQB1465" s="749"/>
      <c r="SQC1465" s="749"/>
      <c r="SQD1465" s="749"/>
      <c r="SQE1465" s="749"/>
      <c r="SQF1465" s="749"/>
      <c r="SQG1465" s="749"/>
      <c r="SQH1465" s="749"/>
      <c r="SQI1465" s="749"/>
      <c r="SQJ1465" s="749"/>
      <c r="SQK1465" s="749"/>
      <c r="SQL1465" s="749"/>
      <c r="SQM1465" s="749"/>
      <c r="SQN1465" s="749"/>
      <c r="SQO1465" s="749"/>
      <c r="SQP1465" s="749"/>
      <c r="SQQ1465" s="749"/>
      <c r="SQR1465" s="749"/>
      <c r="SQS1465" s="749"/>
      <c r="SQT1465" s="749"/>
      <c r="SQU1465" s="749"/>
      <c r="SQV1465" s="749"/>
      <c r="SQW1465" s="749"/>
      <c r="SQX1465" s="749"/>
      <c r="SQY1465" s="749"/>
      <c r="SQZ1465" s="749"/>
      <c r="SRA1465" s="749"/>
      <c r="SRB1465" s="749"/>
      <c r="SRC1465" s="749"/>
      <c r="SRD1465" s="749"/>
      <c r="SRE1465" s="749"/>
      <c r="SRF1465" s="749"/>
      <c r="SRG1465" s="749"/>
      <c r="SRH1465" s="749"/>
      <c r="SRI1465" s="749"/>
      <c r="SRJ1465" s="749"/>
      <c r="SRK1465" s="749"/>
      <c r="SRL1465" s="749"/>
      <c r="SRM1465" s="749"/>
      <c r="SRN1465" s="749"/>
      <c r="SRO1465" s="749"/>
      <c r="SRP1465" s="749"/>
      <c r="SRQ1465" s="749"/>
      <c r="SRR1465" s="749"/>
      <c r="SRS1465" s="749"/>
      <c r="SRT1465" s="749"/>
      <c r="SRU1465" s="749"/>
      <c r="SRV1465" s="749"/>
      <c r="SRW1465" s="749"/>
      <c r="SRX1465" s="749"/>
      <c r="SRY1465" s="749"/>
      <c r="SRZ1465" s="749"/>
      <c r="SSA1465" s="749"/>
      <c r="SSB1465" s="749"/>
      <c r="SSC1465" s="749"/>
      <c r="SSD1465" s="749"/>
      <c r="SSE1465" s="749"/>
      <c r="SSF1465" s="749"/>
      <c r="SSG1465" s="749"/>
      <c r="SSH1465" s="749"/>
      <c r="SSI1465" s="749"/>
      <c r="SSJ1465" s="749"/>
      <c r="SSK1465" s="749"/>
      <c r="SSL1465" s="749"/>
      <c r="SSM1465" s="749"/>
      <c r="SSN1465" s="749"/>
      <c r="SSO1465" s="749"/>
      <c r="SSP1465" s="749"/>
      <c r="SSQ1465" s="749"/>
      <c r="SSR1465" s="749"/>
      <c r="SSS1465" s="749"/>
      <c r="SST1465" s="749"/>
      <c r="SSU1465" s="749"/>
      <c r="SSV1465" s="749"/>
      <c r="SSW1465" s="749"/>
      <c r="SSX1465" s="749"/>
      <c r="SSY1465" s="749"/>
      <c r="SSZ1465" s="749"/>
      <c r="STA1465" s="749"/>
      <c r="STB1465" s="749"/>
      <c r="STC1465" s="749"/>
      <c r="STD1465" s="749"/>
      <c r="STE1465" s="749"/>
      <c r="STF1465" s="749"/>
      <c r="STG1465" s="749"/>
      <c r="STH1465" s="749"/>
      <c r="STI1465" s="749"/>
      <c r="STJ1465" s="749"/>
      <c r="STK1465" s="749"/>
      <c r="STL1465" s="749"/>
      <c r="STM1465" s="749"/>
      <c r="STN1465" s="749"/>
      <c r="STO1465" s="749"/>
      <c r="STP1465" s="749"/>
      <c r="STQ1465" s="749"/>
      <c r="STR1465" s="749"/>
      <c r="STS1465" s="749"/>
      <c r="STT1465" s="749"/>
      <c r="STU1465" s="749"/>
      <c r="STV1465" s="749"/>
      <c r="STW1465" s="749"/>
      <c r="STX1465" s="749"/>
      <c r="STY1465" s="749"/>
      <c r="STZ1465" s="749"/>
      <c r="SUA1465" s="749"/>
      <c r="SUB1465" s="749"/>
      <c r="SUC1465" s="749"/>
      <c r="SUD1465" s="749"/>
      <c r="SUE1465" s="749"/>
      <c r="SUF1465" s="749"/>
      <c r="SUG1465" s="749"/>
      <c r="SUH1465" s="749"/>
      <c r="SUI1465" s="749"/>
      <c r="SUJ1465" s="749"/>
      <c r="SUK1465" s="749"/>
      <c r="SUL1465" s="749"/>
      <c r="SUM1465" s="749"/>
      <c r="SUN1465" s="749"/>
      <c r="SUO1465" s="749"/>
      <c r="SUP1465" s="749"/>
      <c r="SUQ1465" s="749"/>
      <c r="SUR1465" s="749"/>
      <c r="SUS1465" s="749"/>
      <c r="SUT1465" s="749"/>
      <c r="SUU1465" s="749"/>
      <c r="SUV1465" s="749"/>
      <c r="SUW1465" s="749"/>
      <c r="SUX1465" s="749"/>
      <c r="SUY1465" s="749"/>
      <c r="SUZ1465" s="749"/>
      <c r="SVA1465" s="749"/>
      <c r="SVB1465" s="749"/>
      <c r="SVC1465" s="749"/>
      <c r="SVD1465" s="749"/>
      <c r="SVE1465" s="749"/>
      <c r="SVF1465" s="749"/>
      <c r="SVG1465" s="749"/>
      <c r="SVH1465" s="749"/>
      <c r="SVI1465" s="749"/>
      <c r="SVJ1465" s="749"/>
      <c r="SVK1465" s="749"/>
      <c r="SVL1465" s="749"/>
      <c r="SVM1465" s="749"/>
      <c r="SVN1465" s="749"/>
      <c r="SVO1465" s="749"/>
      <c r="SVP1465" s="749"/>
      <c r="SVQ1465" s="749"/>
      <c r="SVR1465" s="749"/>
      <c r="SVS1465" s="749"/>
      <c r="SVT1465" s="749"/>
      <c r="SVU1465" s="749"/>
      <c r="SVV1465" s="749"/>
      <c r="SVW1465" s="749"/>
      <c r="SVX1465" s="749"/>
      <c r="SVY1465" s="749"/>
      <c r="SVZ1465" s="749"/>
      <c r="SWA1465" s="749"/>
      <c r="SWB1465" s="749"/>
      <c r="SWC1465" s="749"/>
      <c r="SWD1465" s="749"/>
      <c r="SWE1465" s="749"/>
      <c r="SWF1465" s="749"/>
      <c r="SWG1465" s="749"/>
      <c r="SWH1465" s="749"/>
      <c r="SWI1465" s="749"/>
      <c r="SWJ1465" s="749"/>
      <c r="SWK1465" s="749"/>
      <c r="SWL1465" s="749"/>
      <c r="SWM1465" s="749"/>
      <c r="SWN1465" s="749"/>
      <c r="SWO1465" s="749"/>
      <c r="SWP1465" s="749"/>
      <c r="SWQ1465" s="749"/>
      <c r="SWR1465" s="749"/>
      <c r="SWS1465" s="749"/>
      <c r="SWT1465" s="749"/>
      <c r="SWU1465" s="749"/>
      <c r="SWV1465" s="749"/>
      <c r="SWW1465" s="749"/>
      <c r="SWX1465" s="749"/>
      <c r="SWY1465" s="749"/>
      <c r="SWZ1465" s="749"/>
      <c r="SXA1465" s="749"/>
      <c r="SXB1465" s="749"/>
      <c r="SXC1465" s="749"/>
      <c r="SXD1465" s="749"/>
      <c r="SXE1465" s="749"/>
      <c r="SXF1465" s="749"/>
      <c r="SXG1465" s="749"/>
      <c r="SXH1465" s="749"/>
      <c r="SXI1465" s="749"/>
      <c r="SXJ1465" s="749"/>
      <c r="SXK1465" s="749"/>
      <c r="SXL1465" s="749"/>
      <c r="SXM1465" s="749"/>
      <c r="SXN1465" s="749"/>
      <c r="SXO1465" s="749"/>
      <c r="SXP1465" s="749"/>
      <c r="SXQ1465" s="749"/>
      <c r="SXR1465" s="749"/>
      <c r="SXS1465" s="749"/>
      <c r="SXT1465" s="749"/>
      <c r="SXU1465" s="749"/>
      <c r="SXV1465" s="749"/>
      <c r="SXW1465" s="749"/>
      <c r="SXX1465" s="749"/>
      <c r="SXY1465" s="749"/>
      <c r="SXZ1465" s="749"/>
      <c r="SYA1465" s="749"/>
      <c r="SYB1465" s="749"/>
      <c r="SYC1465" s="749"/>
      <c r="SYD1465" s="749"/>
      <c r="SYE1465" s="749"/>
      <c r="SYF1465" s="749"/>
      <c r="SYG1465" s="749"/>
      <c r="SYH1465" s="749"/>
      <c r="SYI1465" s="749"/>
      <c r="SYJ1465" s="749"/>
      <c r="SYK1465" s="749"/>
      <c r="SYL1465" s="749"/>
      <c r="SYM1465" s="749"/>
      <c r="SYN1465" s="749"/>
      <c r="SYO1465" s="749"/>
      <c r="SYP1465" s="749"/>
      <c r="SYQ1465" s="749"/>
      <c r="SYR1465" s="749"/>
      <c r="SYS1465" s="749"/>
      <c r="SYT1465" s="749"/>
      <c r="SYU1465" s="749"/>
      <c r="SYV1465" s="749"/>
      <c r="SYW1465" s="749"/>
      <c r="SYX1465" s="749"/>
      <c r="SYY1465" s="749"/>
      <c r="SYZ1465" s="749"/>
      <c r="SZA1465" s="749"/>
      <c r="SZB1465" s="749"/>
      <c r="SZC1465" s="749"/>
      <c r="SZD1465" s="749"/>
      <c r="SZE1465" s="749"/>
      <c r="SZF1465" s="749"/>
      <c r="SZG1465" s="749"/>
      <c r="SZH1465" s="749"/>
      <c r="SZI1465" s="749"/>
      <c r="SZJ1465" s="749"/>
      <c r="SZK1465" s="749"/>
      <c r="SZL1465" s="749"/>
      <c r="SZM1465" s="749"/>
      <c r="SZN1465" s="749"/>
      <c r="SZO1465" s="749"/>
      <c r="SZP1465" s="749"/>
      <c r="SZQ1465" s="749"/>
      <c r="SZR1465" s="749"/>
      <c r="SZS1465" s="749"/>
      <c r="SZT1465" s="749"/>
      <c r="SZU1465" s="749"/>
      <c r="SZV1465" s="749"/>
      <c r="SZW1465" s="749"/>
      <c r="SZX1465" s="749"/>
      <c r="SZY1465" s="749"/>
      <c r="SZZ1465" s="749"/>
      <c r="TAA1465" s="749"/>
      <c r="TAB1465" s="749"/>
      <c r="TAC1465" s="749"/>
      <c r="TAD1465" s="749"/>
      <c r="TAE1465" s="749"/>
      <c r="TAF1465" s="749"/>
      <c r="TAG1465" s="749"/>
      <c r="TAH1465" s="749"/>
      <c r="TAI1465" s="749"/>
      <c r="TAJ1465" s="749"/>
      <c r="TAK1465" s="749"/>
      <c r="TAL1465" s="749"/>
      <c r="TAM1465" s="749"/>
      <c r="TAN1465" s="749"/>
      <c r="TAO1465" s="749"/>
      <c r="TAP1465" s="749"/>
      <c r="TAQ1465" s="749"/>
      <c r="TAR1465" s="749"/>
      <c r="TAS1465" s="749"/>
      <c r="TAT1465" s="749"/>
      <c r="TAU1465" s="749"/>
      <c r="TAV1465" s="749"/>
      <c r="TAW1465" s="749"/>
      <c r="TAX1465" s="749"/>
      <c r="TAY1465" s="749"/>
      <c r="TAZ1465" s="749"/>
      <c r="TBA1465" s="749"/>
      <c r="TBB1465" s="749"/>
      <c r="TBC1465" s="749"/>
      <c r="TBD1465" s="749"/>
      <c r="TBE1465" s="749"/>
      <c r="TBF1465" s="749"/>
      <c r="TBG1465" s="749"/>
      <c r="TBH1465" s="749"/>
      <c r="TBI1465" s="749"/>
      <c r="TBJ1465" s="749"/>
      <c r="TBK1465" s="749"/>
      <c r="TBL1465" s="749"/>
      <c r="TBM1465" s="749"/>
      <c r="TBN1465" s="749"/>
      <c r="TBO1465" s="749"/>
      <c r="TBP1465" s="749"/>
      <c r="TBQ1465" s="749"/>
      <c r="TBR1465" s="749"/>
      <c r="TBS1465" s="749"/>
      <c r="TBT1465" s="749"/>
      <c r="TBU1465" s="749"/>
      <c r="TBV1465" s="749"/>
      <c r="TBW1465" s="749"/>
      <c r="TBX1465" s="749"/>
      <c r="TBY1465" s="749"/>
      <c r="TBZ1465" s="749"/>
      <c r="TCA1465" s="749"/>
      <c r="TCB1465" s="749"/>
      <c r="TCC1465" s="749"/>
      <c r="TCD1465" s="749"/>
      <c r="TCE1465" s="749"/>
      <c r="TCF1465" s="749"/>
      <c r="TCG1465" s="749"/>
      <c r="TCH1465" s="749"/>
      <c r="TCI1465" s="749"/>
      <c r="TCJ1465" s="749"/>
      <c r="TCK1465" s="749"/>
      <c r="TCL1465" s="749"/>
      <c r="TCM1465" s="749"/>
      <c r="TCN1465" s="749"/>
      <c r="TCO1465" s="749"/>
      <c r="TCP1465" s="749"/>
      <c r="TCQ1465" s="749"/>
      <c r="TCR1465" s="749"/>
      <c r="TCS1465" s="749"/>
      <c r="TCT1465" s="749"/>
      <c r="TCU1465" s="749"/>
      <c r="TCV1465" s="749"/>
      <c r="TCW1465" s="749"/>
      <c r="TCX1465" s="749"/>
      <c r="TCY1465" s="749"/>
      <c r="TCZ1465" s="749"/>
      <c r="TDA1465" s="749"/>
      <c r="TDB1465" s="749"/>
      <c r="TDC1465" s="749"/>
      <c r="TDD1465" s="749"/>
      <c r="TDE1465" s="749"/>
      <c r="TDF1465" s="749"/>
      <c r="TDG1465" s="749"/>
      <c r="TDH1465" s="749"/>
      <c r="TDI1465" s="749"/>
      <c r="TDJ1465" s="749"/>
      <c r="TDK1465" s="749"/>
      <c r="TDL1465" s="749"/>
      <c r="TDM1465" s="749"/>
      <c r="TDN1465" s="749"/>
      <c r="TDO1465" s="749"/>
      <c r="TDP1465" s="749"/>
      <c r="TDQ1465" s="749"/>
      <c r="TDR1465" s="749"/>
      <c r="TDS1465" s="749"/>
      <c r="TDT1465" s="749"/>
      <c r="TDU1465" s="749"/>
      <c r="TDV1465" s="749"/>
      <c r="TDW1465" s="749"/>
      <c r="TDX1465" s="749"/>
      <c r="TDY1465" s="749"/>
      <c r="TDZ1465" s="749"/>
      <c r="TEA1465" s="749"/>
      <c r="TEB1465" s="749"/>
      <c r="TEC1465" s="749"/>
      <c r="TED1465" s="749"/>
      <c r="TEE1465" s="749"/>
      <c r="TEF1465" s="749"/>
      <c r="TEG1465" s="749"/>
      <c r="TEH1465" s="749"/>
      <c r="TEI1465" s="749"/>
      <c r="TEJ1465" s="749"/>
      <c r="TEK1465" s="749"/>
      <c r="TEL1465" s="749"/>
      <c r="TEM1465" s="749"/>
      <c r="TEN1465" s="749"/>
      <c r="TEO1465" s="749"/>
      <c r="TEP1465" s="749"/>
      <c r="TEQ1465" s="749"/>
      <c r="TER1465" s="749"/>
      <c r="TES1465" s="749"/>
      <c r="TET1465" s="749"/>
      <c r="TEU1465" s="749"/>
      <c r="TEV1465" s="749"/>
      <c r="TEW1465" s="749"/>
      <c r="TEX1465" s="749"/>
      <c r="TEY1465" s="749"/>
      <c r="TEZ1465" s="749"/>
      <c r="TFA1465" s="749"/>
      <c r="TFB1465" s="749"/>
      <c r="TFC1465" s="749"/>
      <c r="TFD1465" s="749"/>
      <c r="TFE1465" s="749"/>
      <c r="TFF1465" s="749"/>
      <c r="TFG1465" s="749"/>
      <c r="TFH1465" s="749"/>
      <c r="TFI1465" s="749"/>
      <c r="TFJ1465" s="749"/>
      <c r="TFK1465" s="749"/>
      <c r="TFL1465" s="749"/>
      <c r="TFM1465" s="749"/>
      <c r="TFN1465" s="749"/>
      <c r="TFO1465" s="749"/>
      <c r="TFP1465" s="749"/>
      <c r="TFQ1465" s="749"/>
      <c r="TFR1465" s="749"/>
      <c r="TFS1465" s="749"/>
      <c r="TFT1465" s="749"/>
      <c r="TFU1465" s="749"/>
      <c r="TFV1465" s="749"/>
      <c r="TFW1465" s="749"/>
      <c r="TFX1465" s="749"/>
      <c r="TFY1465" s="749"/>
      <c r="TFZ1465" s="749"/>
      <c r="TGA1465" s="749"/>
      <c r="TGB1465" s="749"/>
      <c r="TGC1465" s="749"/>
      <c r="TGD1465" s="749"/>
      <c r="TGE1465" s="749"/>
      <c r="TGF1465" s="749"/>
      <c r="TGG1465" s="749"/>
      <c r="TGH1465" s="749"/>
      <c r="TGI1465" s="749"/>
      <c r="TGJ1465" s="749"/>
      <c r="TGK1465" s="749"/>
      <c r="TGL1465" s="749"/>
      <c r="TGM1465" s="749"/>
      <c r="TGN1465" s="749"/>
      <c r="TGO1465" s="749"/>
      <c r="TGP1465" s="749"/>
      <c r="TGQ1465" s="749"/>
      <c r="TGR1465" s="749"/>
      <c r="TGS1465" s="749"/>
      <c r="TGT1465" s="749"/>
      <c r="TGU1465" s="749"/>
      <c r="TGV1465" s="749"/>
      <c r="TGW1465" s="749"/>
      <c r="TGX1465" s="749"/>
      <c r="TGY1465" s="749"/>
      <c r="TGZ1465" s="749"/>
      <c r="THA1465" s="749"/>
      <c r="THB1465" s="749"/>
      <c r="THC1465" s="749"/>
      <c r="THD1465" s="749"/>
      <c r="THE1465" s="749"/>
      <c r="THF1465" s="749"/>
      <c r="THG1465" s="749"/>
      <c r="THH1465" s="749"/>
      <c r="THI1465" s="749"/>
      <c r="THJ1465" s="749"/>
      <c r="THK1465" s="749"/>
      <c r="THL1465" s="749"/>
      <c r="THM1465" s="749"/>
      <c r="THN1465" s="749"/>
      <c r="THO1465" s="749"/>
      <c r="THP1465" s="749"/>
      <c r="THQ1465" s="749"/>
      <c r="THR1465" s="749"/>
      <c r="THS1465" s="749"/>
      <c r="THT1465" s="749"/>
      <c r="THU1465" s="749"/>
      <c r="THV1465" s="749"/>
      <c r="THW1465" s="749"/>
      <c r="THX1465" s="749"/>
      <c r="THY1465" s="749"/>
      <c r="THZ1465" s="749"/>
      <c r="TIA1465" s="749"/>
      <c r="TIB1465" s="749"/>
      <c r="TIC1465" s="749"/>
      <c r="TID1465" s="749"/>
      <c r="TIE1465" s="749"/>
      <c r="TIF1465" s="749"/>
      <c r="TIG1465" s="749"/>
      <c r="TIH1465" s="749"/>
      <c r="TII1465" s="749"/>
      <c r="TIJ1465" s="749"/>
      <c r="TIK1465" s="749"/>
      <c r="TIL1465" s="749"/>
      <c r="TIM1465" s="749"/>
      <c r="TIN1465" s="749"/>
      <c r="TIO1465" s="749"/>
      <c r="TIP1465" s="749"/>
      <c r="TIQ1465" s="749"/>
      <c r="TIR1465" s="749"/>
      <c r="TIS1465" s="749"/>
      <c r="TIT1465" s="749"/>
      <c r="TIU1465" s="749"/>
      <c r="TIV1465" s="749"/>
      <c r="TIW1465" s="749"/>
      <c r="TIX1465" s="749"/>
      <c r="TIY1465" s="749"/>
      <c r="TIZ1465" s="749"/>
      <c r="TJA1465" s="749"/>
      <c r="TJB1465" s="749"/>
      <c r="TJC1465" s="749"/>
      <c r="TJD1465" s="749"/>
      <c r="TJE1465" s="749"/>
      <c r="TJF1465" s="749"/>
      <c r="TJG1465" s="749"/>
      <c r="TJH1465" s="749"/>
      <c r="TJI1465" s="749"/>
      <c r="TJJ1465" s="749"/>
      <c r="TJK1465" s="749"/>
      <c r="TJL1465" s="749"/>
      <c r="TJM1465" s="749"/>
      <c r="TJN1465" s="749"/>
      <c r="TJO1465" s="749"/>
      <c r="TJP1465" s="749"/>
      <c r="TJQ1465" s="749"/>
      <c r="TJR1465" s="749"/>
      <c r="TJS1465" s="749"/>
      <c r="TJT1465" s="749"/>
      <c r="TJU1465" s="749"/>
      <c r="TJV1465" s="749"/>
      <c r="TJW1465" s="749"/>
      <c r="TJX1465" s="749"/>
      <c r="TJY1465" s="749"/>
      <c r="TJZ1465" s="749"/>
      <c r="TKA1465" s="749"/>
      <c r="TKB1465" s="749"/>
      <c r="TKC1465" s="749"/>
      <c r="TKD1465" s="749"/>
      <c r="TKE1465" s="749"/>
      <c r="TKF1465" s="749"/>
      <c r="TKG1465" s="749"/>
      <c r="TKH1465" s="749"/>
      <c r="TKI1465" s="749"/>
      <c r="TKJ1465" s="749"/>
      <c r="TKK1465" s="749"/>
      <c r="TKL1465" s="749"/>
      <c r="TKM1465" s="749"/>
      <c r="TKN1465" s="749"/>
      <c r="TKO1465" s="749"/>
      <c r="TKP1465" s="749"/>
      <c r="TKQ1465" s="749"/>
      <c r="TKR1465" s="749"/>
      <c r="TKS1465" s="749"/>
      <c r="TKT1465" s="749"/>
      <c r="TKU1465" s="749"/>
      <c r="TKV1465" s="749"/>
      <c r="TKW1465" s="749"/>
      <c r="TKX1465" s="749"/>
      <c r="TKY1465" s="749"/>
      <c r="TKZ1465" s="749"/>
      <c r="TLA1465" s="749"/>
      <c r="TLB1465" s="749"/>
      <c r="TLC1465" s="749"/>
      <c r="TLD1465" s="749"/>
      <c r="TLE1465" s="749"/>
      <c r="TLF1465" s="749"/>
      <c r="TLG1465" s="749"/>
      <c r="TLH1465" s="749"/>
      <c r="TLI1465" s="749"/>
      <c r="TLJ1465" s="749"/>
      <c r="TLK1465" s="749"/>
      <c r="TLL1465" s="749"/>
      <c r="TLM1465" s="749"/>
      <c r="TLN1465" s="749"/>
      <c r="TLO1465" s="749"/>
      <c r="TLP1465" s="749"/>
      <c r="TLQ1465" s="749"/>
      <c r="TLR1465" s="749"/>
      <c r="TLS1465" s="749"/>
      <c r="TLT1465" s="749"/>
      <c r="TLU1465" s="749"/>
      <c r="TLV1465" s="749"/>
      <c r="TLW1465" s="749"/>
      <c r="TLX1465" s="749"/>
      <c r="TLY1465" s="749"/>
      <c r="TLZ1465" s="749"/>
      <c r="TMA1465" s="749"/>
      <c r="TMB1465" s="749"/>
      <c r="TMC1465" s="749"/>
      <c r="TMD1465" s="749"/>
      <c r="TME1465" s="749"/>
      <c r="TMF1465" s="749"/>
      <c r="TMG1465" s="749"/>
      <c r="TMH1465" s="749"/>
      <c r="TMI1465" s="749"/>
      <c r="TMJ1465" s="749"/>
      <c r="TMK1465" s="749"/>
      <c r="TML1465" s="749"/>
      <c r="TMM1465" s="749"/>
      <c r="TMN1465" s="749"/>
      <c r="TMO1465" s="749"/>
      <c r="TMP1465" s="749"/>
      <c r="TMQ1465" s="749"/>
      <c r="TMR1465" s="749"/>
      <c r="TMS1465" s="749"/>
      <c r="TMT1465" s="749"/>
      <c r="TMU1465" s="749"/>
      <c r="TMV1465" s="749"/>
      <c r="TMW1465" s="749"/>
      <c r="TMX1465" s="749"/>
      <c r="TMY1465" s="749"/>
      <c r="TMZ1465" s="749"/>
      <c r="TNA1465" s="749"/>
      <c r="TNB1465" s="749"/>
      <c r="TNC1465" s="749"/>
      <c r="TND1465" s="749"/>
      <c r="TNE1465" s="749"/>
      <c r="TNF1465" s="749"/>
      <c r="TNG1465" s="749"/>
      <c r="TNH1465" s="749"/>
      <c r="TNI1465" s="749"/>
      <c r="TNJ1465" s="749"/>
      <c r="TNK1465" s="749"/>
      <c r="TNL1465" s="749"/>
      <c r="TNM1465" s="749"/>
      <c r="TNN1465" s="749"/>
      <c r="TNO1465" s="749"/>
      <c r="TNP1465" s="749"/>
      <c r="TNQ1465" s="749"/>
      <c r="TNR1465" s="749"/>
      <c r="TNS1465" s="749"/>
      <c r="TNT1465" s="749"/>
      <c r="TNU1465" s="749"/>
      <c r="TNV1465" s="749"/>
      <c r="TNW1465" s="749"/>
      <c r="TNX1465" s="749"/>
      <c r="TNY1465" s="749"/>
      <c r="TNZ1465" s="749"/>
      <c r="TOA1465" s="749"/>
      <c r="TOB1465" s="749"/>
      <c r="TOC1465" s="749"/>
      <c r="TOD1465" s="749"/>
      <c r="TOE1465" s="749"/>
      <c r="TOF1465" s="749"/>
      <c r="TOG1465" s="749"/>
      <c r="TOH1465" s="749"/>
      <c r="TOI1465" s="749"/>
      <c r="TOJ1465" s="749"/>
      <c r="TOK1465" s="749"/>
      <c r="TOL1465" s="749"/>
      <c r="TOM1465" s="749"/>
      <c r="TON1465" s="749"/>
      <c r="TOO1465" s="749"/>
      <c r="TOP1465" s="749"/>
      <c r="TOQ1465" s="749"/>
      <c r="TOR1465" s="749"/>
      <c r="TOS1465" s="749"/>
      <c r="TOT1465" s="749"/>
      <c r="TOU1465" s="749"/>
      <c r="TOV1465" s="749"/>
      <c r="TOW1465" s="749"/>
      <c r="TOX1465" s="749"/>
      <c r="TOY1465" s="749"/>
      <c r="TOZ1465" s="749"/>
      <c r="TPA1465" s="749"/>
      <c r="TPB1465" s="749"/>
      <c r="TPC1465" s="749"/>
      <c r="TPD1465" s="749"/>
      <c r="TPE1465" s="749"/>
      <c r="TPF1465" s="749"/>
      <c r="TPG1465" s="749"/>
      <c r="TPH1465" s="749"/>
      <c r="TPI1465" s="749"/>
      <c r="TPJ1465" s="749"/>
      <c r="TPK1465" s="749"/>
      <c r="TPL1465" s="749"/>
      <c r="TPM1465" s="749"/>
      <c r="TPN1465" s="749"/>
      <c r="TPO1465" s="749"/>
      <c r="TPP1465" s="749"/>
      <c r="TPQ1465" s="749"/>
      <c r="TPR1465" s="749"/>
      <c r="TPS1465" s="749"/>
      <c r="TPT1465" s="749"/>
      <c r="TPU1465" s="749"/>
      <c r="TPV1465" s="749"/>
      <c r="TPW1465" s="749"/>
      <c r="TPX1465" s="749"/>
      <c r="TPY1465" s="749"/>
      <c r="TPZ1465" s="749"/>
      <c r="TQA1465" s="749"/>
      <c r="TQB1465" s="749"/>
      <c r="TQC1465" s="749"/>
      <c r="TQD1465" s="749"/>
      <c r="TQE1465" s="749"/>
      <c r="TQF1465" s="749"/>
      <c r="TQG1465" s="749"/>
      <c r="TQH1465" s="749"/>
      <c r="TQI1465" s="749"/>
      <c r="TQJ1465" s="749"/>
      <c r="TQK1465" s="749"/>
      <c r="TQL1465" s="749"/>
      <c r="TQM1465" s="749"/>
      <c r="TQN1465" s="749"/>
      <c r="TQO1465" s="749"/>
      <c r="TQP1465" s="749"/>
      <c r="TQQ1465" s="749"/>
      <c r="TQR1465" s="749"/>
      <c r="TQS1465" s="749"/>
      <c r="TQT1465" s="749"/>
      <c r="TQU1465" s="749"/>
      <c r="TQV1465" s="749"/>
      <c r="TQW1465" s="749"/>
      <c r="TQX1465" s="749"/>
      <c r="TQY1465" s="749"/>
      <c r="TQZ1465" s="749"/>
      <c r="TRA1465" s="749"/>
      <c r="TRB1465" s="749"/>
      <c r="TRC1465" s="749"/>
      <c r="TRD1465" s="749"/>
      <c r="TRE1465" s="749"/>
      <c r="TRF1465" s="749"/>
      <c r="TRG1465" s="749"/>
      <c r="TRH1465" s="749"/>
      <c r="TRI1465" s="749"/>
      <c r="TRJ1465" s="749"/>
      <c r="TRK1465" s="749"/>
      <c r="TRL1465" s="749"/>
      <c r="TRM1465" s="749"/>
      <c r="TRN1465" s="749"/>
      <c r="TRO1465" s="749"/>
      <c r="TRP1465" s="749"/>
      <c r="TRQ1465" s="749"/>
      <c r="TRR1465" s="749"/>
      <c r="TRS1465" s="749"/>
      <c r="TRT1465" s="749"/>
      <c r="TRU1465" s="749"/>
      <c r="TRV1465" s="749"/>
      <c r="TRW1465" s="749"/>
      <c r="TRX1465" s="749"/>
      <c r="TRY1465" s="749"/>
      <c r="TRZ1465" s="749"/>
      <c r="TSA1465" s="749"/>
      <c r="TSB1465" s="749"/>
      <c r="TSC1465" s="749"/>
      <c r="TSD1465" s="749"/>
      <c r="TSE1465" s="749"/>
      <c r="TSF1465" s="749"/>
      <c r="TSG1465" s="749"/>
      <c r="TSH1465" s="749"/>
      <c r="TSI1465" s="749"/>
      <c r="TSJ1465" s="749"/>
      <c r="TSK1465" s="749"/>
      <c r="TSL1465" s="749"/>
      <c r="TSM1465" s="749"/>
      <c r="TSN1465" s="749"/>
      <c r="TSO1465" s="749"/>
      <c r="TSP1465" s="749"/>
      <c r="TSQ1465" s="749"/>
      <c r="TSR1465" s="749"/>
      <c r="TSS1465" s="749"/>
      <c r="TST1465" s="749"/>
      <c r="TSU1465" s="749"/>
      <c r="TSV1465" s="749"/>
      <c r="TSW1465" s="749"/>
      <c r="TSX1465" s="749"/>
      <c r="TSY1465" s="749"/>
      <c r="TSZ1465" s="749"/>
      <c r="TTA1465" s="749"/>
      <c r="TTB1465" s="749"/>
      <c r="TTC1465" s="749"/>
      <c r="TTD1465" s="749"/>
      <c r="TTE1465" s="749"/>
      <c r="TTF1465" s="749"/>
      <c r="TTG1465" s="749"/>
      <c r="TTH1465" s="749"/>
      <c r="TTI1465" s="749"/>
      <c r="TTJ1465" s="749"/>
      <c r="TTK1465" s="749"/>
      <c r="TTL1465" s="749"/>
      <c r="TTM1465" s="749"/>
      <c r="TTN1465" s="749"/>
      <c r="TTO1465" s="749"/>
      <c r="TTP1465" s="749"/>
      <c r="TTQ1465" s="749"/>
      <c r="TTR1465" s="749"/>
      <c r="TTS1465" s="749"/>
      <c r="TTT1465" s="749"/>
      <c r="TTU1465" s="749"/>
      <c r="TTV1465" s="749"/>
      <c r="TTW1465" s="749"/>
      <c r="TTX1465" s="749"/>
      <c r="TTY1465" s="749"/>
      <c r="TTZ1465" s="749"/>
      <c r="TUA1465" s="749"/>
      <c r="TUB1465" s="749"/>
      <c r="TUC1465" s="749"/>
      <c r="TUD1465" s="749"/>
      <c r="TUE1465" s="749"/>
      <c r="TUF1465" s="749"/>
      <c r="TUG1465" s="749"/>
      <c r="TUH1465" s="749"/>
      <c r="TUI1465" s="749"/>
      <c r="TUJ1465" s="749"/>
      <c r="TUK1465" s="749"/>
      <c r="TUL1465" s="749"/>
      <c r="TUM1465" s="749"/>
      <c r="TUN1465" s="749"/>
      <c r="TUO1465" s="749"/>
      <c r="TUP1465" s="749"/>
      <c r="TUQ1465" s="749"/>
      <c r="TUR1465" s="749"/>
      <c r="TUS1465" s="749"/>
      <c r="TUT1465" s="749"/>
      <c r="TUU1465" s="749"/>
      <c r="TUV1465" s="749"/>
      <c r="TUW1465" s="749"/>
      <c r="TUX1465" s="749"/>
      <c r="TUY1465" s="749"/>
      <c r="TUZ1465" s="749"/>
      <c r="TVA1465" s="749"/>
      <c r="TVB1465" s="749"/>
      <c r="TVC1465" s="749"/>
      <c r="TVD1465" s="749"/>
      <c r="TVE1465" s="749"/>
      <c r="TVF1465" s="749"/>
      <c r="TVG1465" s="749"/>
      <c r="TVH1465" s="749"/>
      <c r="TVI1465" s="749"/>
      <c r="TVJ1465" s="749"/>
      <c r="TVK1465" s="749"/>
      <c r="TVL1465" s="749"/>
      <c r="TVM1465" s="749"/>
      <c r="TVN1465" s="749"/>
      <c r="TVO1465" s="749"/>
      <c r="TVP1465" s="749"/>
      <c r="TVQ1465" s="749"/>
      <c r="TVR1465" s="749"/>
      <c r="TVS1465" s="749"/>
      <c r="TVT1465" s="749"/>
      <c r="TVU1465" s="749"/>
      <c r="TVV1465" s="749"/>
      <c r="TVW1465" s="749"/>
      <c r="TVX1465" s="749"/>
      <c r="TVY1465" s="749"/>
      <c r="TVZ1465" s="749"/>
      <c r="TWA1465" s="749"/>
      <c r="TWB1465" s="749"/>
      <c r="TWC1465" s="749"/>
      <c r="TWD1465" s="749"/>
      <c r="TWE1465" s="749"/>
      <c r="TWF1465" s="749"/>
      <c r="TWG1465" s="749"/>
      <c r="TWH1465" s="749"/>
      <c r="TWI1465" s="749"/>
      <c r="TWJ1465" s="749"/>
      <c r="TWK1465" s="749"/>
      <c r="TWL1465" s="749"/>
      <c r="TWM1465" s="749"/>
      <c r="TWN1465" s="749"/>
      <c r="TWO1465" s="749"/>
      <c r="TWP1465" s="749"/>
      <c r="TWQ1465" s="749"/>
      <c r="TWR1465" s="749"/>
      <c r="TWS1465" s="749"/>
      <c r="TWT1465" s="749"/>
      <c r="TWU1465" s="749"/>
      <c r="TWV1465" s="749"/>
      <c r="TWW1465" s="749"/>
      <c r="TWX1465" s="749"/>
      <c r="TWY1465" s="749"/>
      <c r="TWZ1465" s="749"/>
      <c r="TXA1465" s="749"/>
      <c r="TXB1465" s="749"/>
      <c r="TXC1465" s="749"/>
      <c r="TXD1465" s="749"/>
      <c r="TXE1465" s="749"/>
      <c r="TXF1465" s="749"/>
      <c r="TXG1465" s="749"/>
      <c r="TXH1465" s="749"/>
      <c r="TXI1465" s="749"/>
      <c r="TXJ1465" s="749"/>
      <c r="TXK1465" s="749"/>
      <c r="TXL1465" s="749"/>
      <c r="TXM1465" s="749"/>
      <c r="TXN1465" s="749"/>
      <c r="TXO1465" s="749"/>
      <c r="TXP1465" s="749"/>
      <c r="TXQ1465" s="749"/>
      <c r="TXR1465" s="749"/>
      <c r="TXS1465" s="749"/>
      <c r="TXT1465" s="749"/>
      <c r="TXU1465" s="749"/>
      <c r="TXV1465" s="749"/>
      <c r="TXW1465" s="749"/>
      <c r="TXX1465" s="749"/>
      <c r="TXY1465" s="749"/>
      <c r="TXZ1465" s="749"/>
      <c r="TYA1465" s="749"/>
      <c r="TYB1465" s="749"/>
      <c r="TYC1465" s="749"/>
      <c r="TYD1465" s="749"/>
      <c r="TYE1465" s="749"/>
      <c r="TYF1465" s="749"/>
      <c r="TYG1465" s="749"/>
      <c r="TYH1465" s="749"/>
      <c r="TYI1465" s="749"/>
      <c r="TYJ1465" s="749"/>
      <c r="TYK1465" s="749"/>
      <c r="TYL1465" s="749"/>
      <c r="TYM1465" s="749"/>
      <c r="TYN1465" s="749"/>
      <c r="TYO1465" s="749"/>
      <c r="TYP1465" s="749"/>
      <c r="TYQ1465" s="749"/>
      <c r="TYR1465" s="749"/>
      <c r="TYS1465" s="749"/>
      <c r="TYT1465" s="749"/>
      <c r="TYU1465" s="749"/>
      <c r="TYV1465" s="749"/>
      <c r="TYW1465" s="749"/>
      <c r="TYX1465" s="749"/>
      <c r="TYY1465" s="749"/>
      <c r="TYZ1465" s="749"/>
      <c r="TZA1465" s="749"/>
      <c r="TZB1465" s="749"/>
      <c r="TZC1465" s="749"/>
      <c r="TZD1465" s="749"/>
      <c r="TZE1465" s="749"/>
      <c r="TZF1465" s="749"/>
      <c r="TZG1465" s="749"/>
      <c r="TZH1465" s="749"/>
      <c r="TZI1465" s="749"/>
      <c r="TZJ1465" s="749"/>
      <c r="TZK1465" s="749"/>
      <c r="TZL1465" s="749"/>
      <c r="TZM1465" s="749"/>
      <c r="TZN1465" s="749"/>
      <c r="TZO1465" s="749"/>
      <c r="TZP1465" s="749"/>
      <c r="TZQ1465" s="749"/>
      <c r="TZR1465" s="749"/>
      <c r="TZS1465" s="749"/>
      <c r="TZT1465" s="749"/>
      <c r="TZU1465" s="749"/>
      <c r="TZV1465" s="749"/>
      <c r="TZW1465" s="749"/>
      <c r="TZX1465" s="749"/>
      <c r="TZY1465" s="749"/>
      <c r="TZZ1465" s="749"/>
      <c r="UAA1465" s="749"/>
      <c r="UAB1465" s="749"/>
      <c r="UAC1465" s="749"/>
      <c r="UAD1465" s="749"/>
      <c r="UAE1465" s="749"/>
      <c r="UAF1465" s="749"/>
      <c r="UAG1465" s="749"/>
      <c r="UAH1465" s="749"/>
      <c r="UAI1465" s="749"/>
      <c r="UAJ1465" s="749"/>
      <c r="UAK1465" s="749"/>
      <c r="UAL1465" s="749"/>
      <c r="UAM1465" s="749"/>
      <c r="UAN1465" s="749"/>
      <c r="UAO1465" s="749"/>
      <c r="UAP1465" s="749"/>
      <c r="UAQ1465" s="749"/>
      <c r="UAR1465" s="749"/>
      <c r="UAS1465" s="749"/>
      <c r="UAT1465" s="749"/>
      <c r="UAU1465" s="749"/>
      <c r="UAV1465" s="749"/>
      <c r="UAW1465" s="749"/>
      <c r="UAX1465" s="749"/>
      <c r="UAY1465" s="749"/>
      <c r="UAZ1465" s="749"/>
      <c r="UBA1465" s="749"/>
      <c r="UBB1465" s="749"/>
      <c r="UBC1465" s="749"/>
      <c r="UBD1465" s="749"/>
      <c r="UBE1465" s="749"/>
      <c r="UBF1465" s="749"/>
      <c r="UBG1465" s="749"/>
      <c r="UBH1465" s="749"/>
      <c r="UBI1465" s="749"/>
      <c r="UBJ1465" s="749"/>
      <c r="UBK1465" s="749"/>
      <c r="UBL1465" s="749"/>
      <c r="UBM1465" s="749"/>
      <c r="UBN1465" s="749"/>
      <c r="UBO1465" s="749"/>
      <c r="UBP1465" s="749"/>
      <c r="UBQ1465" s="749"/>
      <c r="UBR1465" s="749"/>
      <c r="UBS1465" s="749"/>
      <c r="UBT1465" s="749"/>
      <c r="UBU1465" s="749"/>
      <c r="UBV1465" s="749"/>
      <c r="UBW1465" s="749"/>
      <c r="UBX1465" s="749"/>
      <c r="UBY1465" s="749"/>
      <c r="UBZ1465" s="749"/>
      <c r="UCA1465" s="749"/>
      <c r="UCB1465" s="749"/>
      <c r="UCC1465" s="749"/>
      <c r="UCD1465" s="749"/>
      <c r="UCE1465" s="749"/>
      <c r="UCF1465" s="749"/>
      <c r="UCG1465" s="749"/>
      <c r="UCH1465" s="749"/>
      <c r="UCI1465" s="749"/>
      <c r="UCJ1465" s="749"/>
      <c r="UCK1465" s="749"/>
      <c r="UCL1465" s="749"/>
      <c r="UCM1465" s="749"/>
      <c r="UCN1465" s="749"/>
      <c r="UCO1465" s="749"/>
      <c r="UCP1465" s="749"/>
      <c r="UCQ1465" s="749"/>
      <c r="UCR1465" s="749"/>
      <c r="UCS1465" s="749"/>
      <c r="UCT1465" s="749"/>
      <c r="UCU1465" s="749"/>
      <c r="UCV1465" s="749"/>
      <c r="UCW1465" s="749"/>
      <c r="UCX1465" s="749"/>
      <c r="UCY1465" s="749"/>
      <c r="UCZ1465" s="749"/>
      <c r="UDA1465" s="749"/>
      <c r="UDB1465" s="749"/>
      <c r="UDC1465" s="749"/>
      <c r="UDD1465" s="749"/>
      <c r="UDE1465" s="749"/>
      <c r="UDF1465" s="749"/>
      <c r="UDG1465" s="749"/>
      <c r="UDH1465" s="749"/>
      <c r="UDI1465" s="749"/>
      <c r="UDJ1465" s="749"/>
      <c r="UDK1465" s="749"/>
      <c r="UDL1465" s="749"/>
      <c r="UDM1465" s="749"/>
      <c r="UDN1465" s="749"/>
      <c r="UDO1465" s="749"/>
      <c r="UDP1465" s="749"/>
      <c r="UDQ1465" s="749"/>
      <c r="UDR1465" s="749"/>
      <c r="UDS1465" s="749"/>
      <c r="UDT1465" s="749"/>
      <c r="UDU1465" s="749"/>
      <c r="UDV1465" s="749"/>
      <c r="UDW1465" s="749"/>
      <c r="UDX1465" s="749"/>
      <c r="UDY1465" s="749"/>
      <c r="UDZ1465" s="749"/>
      <c r="UEA1465" s="749"/>
      <c r="UEB1465" s="749"/>
      <c r="UEC1465" s="749"/>
      <c r="UED1465" s="749"/>
      <c r="UEE1465" s="749"/>
      <c r="UEF1465" s="749"/>
      <c r="UEG1465" s="749"/>
      <c r="UEH1465" s="749"/>
      <c r="UEI1465" s="749"/>
      <c r="UEJ1465" s="749"/>
      <c r="UEK1465" s="749"/>
      <c r="UEL1465" s="749"/>
      <c r="UEM1465" s="749"/>
      <c r="UEN1465" s="749"/>
      <c r="UEO1465" s="749"/>
      <c r="UEP1465" s="749"/>
      <c r="UEQ1465" s="749"/>
      <c r="UER1465" s="749"/>
      <c r="UES1465" s="749"/>
      <c r="UET1465" s="749"/>
      <c r="UEU1465" s="749"/>
      <c r="UEV1465" s="749"/>
      <c r="UEW1465" s="749"/>
      <c r="UEX1465" s="749"/>
      <c r="UEY1465" s="749"/>
      <c r="UEZ1465" s="749"/>
      <c r="UFA1465" s="749"/>
      <c r="UFB1465" s="749"/>
      <c r="UFC1465" s="749"/>
      <c r="UFD1465" s="749"/>
      <c r="UFE1465" s="749"/>
      <c r="UFF1465" s="749"/>
      <c r="UFG1465" s="749"/>
      <c r="UFH1465" s="749"/>
      <c r="UFI1465" s="749"/>
      <c r="UFJ1465" s="749"/>
      <c r="UFK1465" s="749"/>
      <c r="UFL1465" s="749"/>
      <c r="UFM1465" s="749"/>
      <c r="UFN1465" s="749"/>
      <c r="UFO1465" s="749"/>
      <c r="UFP1465" s="749"/>
      <c r="UFQ1465" s="749"/>
      <c r="UFR1465" s="749"/>
      <c r="UFS1465" s="749"/>
      <c r="UFT1465" s="749"/>
      <c r="UFU1465" s="749"/>
      <c r="UFV1465" s="749"/>
      <c r="UFW1465" s="749"/>
      <c r="UFX1465" s="749"/>
      <c r="UFY1465" s="749"/>
      <c r="UFZ1465" s="749"/>
      <c r="UGA1465" s="749"/>
      <c r="UGB1465" s="749"/>
      <c r="UGC1465" s="749"/>
      <c r="UGD1465" s="749"/>
      <c r="UGE1465" s="749"/>
      <c r="UGF1465" s="749"/>
      <c r="UGG1465" s="749"/>
      <c r="UGH1465" s="749"/>
      <c r="UGI1465" s="749"/>
      <c r="UGJ1465" s="749"/>
      <c r="UGK1465" s="749"/>
      <c r="UGL1465" s="749"/>
      <c r="UGM1465" s="749"/>
      <c r="UGN1465" s="749"/>
      <c r="UGO1465" s="749"/>
      <c r="UGP1465" s="749"/>
      <c r="UGQ1465" s="749"/>
      <c r="UGR1465" s="749"/>
      <c r="UGS1465" s="749"/>
      <c r="UGT1465" s="749"/>
      <c r="UGU1465" s="749"/>
      <c r="UGV1465" s="749"/>
      <c r="UGW1465" s="749"/>
      <c r="UGX1465" s="749"/>
      <c r="UGY1465" s="749"/>
      <c r="UGZ1465" s="749"/>
      <c r="UHA1465" s="749"/>
      <c r="UHB1465" s="749"/>
      <c r="UHC1465" s="749"/>
      <c r="UHD1465" s="749"/>
      <c r="UHE1465" s="749"/>
      <c r="UHF1465" s="749"/>
      <c r="UHG1465" s="749"/>
      <c r="UHH1465" s="749"/>
      <c r="UHI1465" s="749"/>
      <c r="UHJ1465" s="749"/>
      <c r="UHK1465" s="749"/>
      <c r="UHL1465" s="749"/>
      <c r="UHM1465" s="749"/>
      <c r="UHN1465" s="749"/>
      <c r="UHO1465" s="749"/>
      <c r="UHP1465" s="749"/>
      <c r="UHQ1465" s="749"/>
      <c r="UHR1465" s="749"/>
      <c r="UHS1465" s="749"/>
      <c r="UHT1465" s="749"/>
      <c r="UHU1465" s="749"/>
      <c r="UHV1465" s="749"/>
      <c r="UHW1465" s="749"/>
      <c r="UHX1465" s="749"/>
      <c r="UHY1465" s="749"/>
      <c r="UHZ1465" s="749"/>
      <c r="UIA1465" s="749"/>
      <c r="UIB1465" s="749"/>
      <c r="UIC1465" s="749"/>
      <c r="UID1465" s="749"/>
      <c r="UIE1465" s="749"/>
      <c r="UIF1465" s="749"/>
      <c r="UIG1465" s="749"/>
      <c r="UIH1465" s="749"/>
      <c r="UII1465" s="749"/>
      <c r="UIJ1465" s="749"/>
      <c r="UIK1465" s="749"/>
      <c r="UIL1465" s="749"/>
      <c r="UIM1465" s="749"/>
      <c r="UIN1465" s="749"/>
      <c r="UIO1465" s="749"/>
      <c r="UIP1465" s="749"/>
      <c r="UIQ1465" s="749"/>
      <c r="UIR1465" s="749"/>
      <c r="UIS1465" s="749"/>
      <c r="UIT1465" s="749"/>
      <c r="UIU1465" s="749"/>
      <c r="UIV1465" s="749"/>
      <c r="UIW1465" s="749"/>
      <c r="UIX1465" s="749"/>
      <c r="UIY1465" s="749"/>
      <c r="UIZ1465" s="749"/>
      <c r="UJA1465" s="749"/>
      <c r="UJB1465" s="749"/>
      <c r="UJC1465" s="749"/>
      <c r="UJD1465" s="749"/>
      <c r="UJE1465" s="749"/>
      <c r="UJF1465" s="749"/>
      <c r="UJG1465" s="749"/>
      <c r="UJH1465" s="749"/>
      <c r="UJI1465" s="749"/>
      <c r="UJJ1465" s="749"/>
      <c r="UJK1465" s="749"/>
      <c r="UJL1465" s="749"/>
      <c r="UJM1465" s="749"/>
      <c r="UJN1465" s="749"/>
      <c r="UJO1465" s="749"/>
      <c r="UJP1465" s="749"/>
      <c r="UJQ1465" s="749"/>
      <c r="UJR1465" s="749"/>
      <c r="UJS1465" s="749"/>
      <c r="UJT1465" s="749"/>
      <c r="UJU1465" s="749"/>
      <c r="UJV1465" s="749"/>
      <c r="UJW1465" s="749"/>
      <c r="UJX1465" s="749"/>
      <c r="UJY1465" s="749"/>
      <c r="UJZ1465" s="749"/>
      <c r="UKA1465" s="749"/>
      <c r="UKB1465" s="749"/>
      <c r="UKC1465" s="749"/>
      <c r="UKD1465" s="749"/>
      <c r="UKE1465" s="749"/>
      <c r="UKF1465" s="749"/>
      <c r="UKG1465" s="749"/>
      <c r="UKH1465" s="749"/>
      <c r="UKI1465" s="749"/>
      <c r="UKJ1465" s="749"/>
      <c r="UKK1465" s="749"/>
      <c r="UKL1465" s="749"/>
      <c r="UKM1465" s="749"/>
      <c r="UKN1465" s="749"/>
      <c r="UKO1465" s="749"/>
      <c r="UKP1465" s="749"/>
      <c r="UKQ1465" s="749"/>
      <c r="UKR1465" s="749"/>
      <c r="UKS1465" s="749"/>
      <c r="UKT1465" s="749"/>
      <c r="UKU1465" s="749"/>
      <c r="UKV1465" s="749"/>
      <c r="UKW1465" s="749"/>
      <c r="UKX1465" s="749"/>
      <c r="UKY1465" s="749"/>
      <c r="UKZ1465" s="749"/>
      <c r="ULA1465" s="749"/>
      <c r="ULB1465" s="749"/>
      <c r="ULC1465" s="749"/>
      <c r="ULD1465" s="749"/>
      <c r="ULE1465" s="749"/>
      <c r="ULF1465" s="749"/>
      <c r="ULG1465" s="749"/>
      <c r="ULH1465" s="749"/>
      <c r="ULI1465" s="749"/>
      <c r="ULJ1465" s="749"/>
      <c r="ULK1465" s="749"/>
      <c r="ULL1465" s="749"/>
      <c r="ULM1465" s="749"/>
      <c r="ULN1465" s="749"/>
      <c r="ULO1465" s="749"/>
      <c r="ULP1465" s="749"/>
      <c r="ULQ1465" s="749"/>
      <c r="ULR1465" s="749"/>
      <c r="ULS1465" s="749"/>
      <c r="ULT1465" s="749"/>
      <c r="ULU1465" s="749"/>
      <c r="ULV1465" s="749"/>
      <c r="ULW1465" s="749"/>
      <c r="ULX1465" s="749"/>
      <c r="ULY1465" s="749"/>
      <c r="ULZ1465" s="749"/>
      <c r="UMA1465" s="749"/>
      <c r="UMB1465" s="749"/>
      <c r="UMC1465" s="749"/>
      <c r="UMD1465" s="749"/>
      <c r="UME1465" s="749"/>
      <c r="UMF1465" s="749"/>
      <c r="UMG1465" s="749"/>
      <c r="UMH1465" s="749"/>
      <c r="UMI1465" s="749"/>
      <c r="UMJ1465" s="749"/>
      <c r="UMK1465" s="749"/>
      <c r="UML1465" s="749"/>
      <c r="UMM1465" s="749"/>
      <c r="UMN1465" s="749"/>
      <c r="UMO1465" s="749"/>
      <c r="UMP1465" s="749"/>
      <c r="UMQ1465" s="749"/>
      <c r="UMR1465" s="749"/>
      <c r="UMS1465" s="749"/>
      <c r="UMT1465" s="749"/>
      <c r="UMU1465" s="749"/>
      <c r="UMV1465" s="749"/>
      <c r="UMW1465" s="749"/>
      <c r="UMX1465" s="749"/>
      <c r="UMY1465" s="749"/>
      <c r="UMZ1465" s="749"/>
      <c r="UNA1465" s="749"/>
      <c r="UNB1465" s="749"/>
      <c r="UNC1465" s="749"/>
      <c r="UND1465" s="749"/>
      <c r="UNE1465" s="749"/>
      <c r="UNF1465" s="749"/>
      <c r="UNG1465" s="749"/>
      <c r="UNH1465" s="749"/>
      <c r="UNI1465" s="749"/>
      <c r="UNJ1465" s="749"/>
      <c r="UNK1465" s="749"/>
      <c r="UNL1465" s="749"/>
      <c r="UNM1465" s="749"/>
      <c r="UNN1465" s="749"/>
      <c r="UNO1465" s="749"/>
      <c r="UNP1465" s="749"/>
      <c r="UNQ1465" s="749"/>
      <c r="UNR1465" s="749"/>
      <c r="UNS1465" s="749"/>
      <c r="UNT1465" s="749"/>
      <c r="UNU1465" s="749"/>
      <c r="UNV1465" s="749"/>
      <c r="UNW1465" s="749"/>
      <c r="UNX1465" s="749"/>
      <c r="UNY1465" s="749"/>
      <c r="UNZ1465" s="749"/>
      <c r="UOA1465" s="749"/>
      <c r="UOB1465" s="749"/>
      <c r="UOC1465" s="749"/>
      <c r="UOD1465" s="749"/>
      <c r="UOE1465" s="749"/>
      <c r="UOF1465" s="749"/>
      <c r="UOG1465" s="749"/>
      <c r="UOH1465" s="749"/>
      <c r="UOI1465" s="749"/>
      <c r="UOJ1465" s="749"/>
      <c r="UOK1465" s="749"/>
      <c r="UOL1465" s="749"/>
      <c r="UOM1465" s="749"/>
      <c r="UON1465" s="749"/>
      <c r="UOO1465" s="749"/>
      <c r="UOP1465" s="749"/>
      <c r="UOQ1465" s="749"/>
      <c r="UOR1465" s="749"/>
      <c r="UOS1465" s="749"/>
      <c r="UOT1465" s="749"/>
      <c r="UOU1465" s="749"/>
      <c r="UOV1465" s="749"/>
      <c r="UOW1465" s="749"/>
      <c r="UOX1465" s="749"/>
      <c r="UOY1465" s="749"/>
      <c r="UOZ1465" s="749"/>
      <c r="UPA1465" s="749"/>
      <c r="UPB1465" s="749"/>
      <c r="UPC1465" s="749"/>
      <c r="UPD1465" s="749"/>
      <c r="UPE1465" s="749"/>
      <c r="UPF1465" s="749"/>
      <c r="UPG1465" s="749"/>
      <c r="UPH1465" s="749"/>
      <c r="UPI1465" s="749"/>
      <c r="UPJ1465" s="749"/>
      <c r="UPK1465" s="749"/>
      <c r="UPL1465" s="749"/>
      <c r="UPM1465" s="749"/>
      <c r="UPN1465" s="749"/>
      <c r="UPO1465" s="749"/>
      <c r="UPP1465" s="749"/>
      <c r="UPQ1465" s="749"/>
      <c r="UPR1465" s="749"/>
      <c r="UPS1465" s="749"/>
      <c r="UPT1465" s="749"/>
      <c r="UPU1465" s="749"/>
      <c r="UPV1465" s="749"/>
      <c r="UPW1465" s="749"/>
      <c r="UPX1465" s="749"/>
      <c r="UPY1465" s="749"/>
      <c r="UPZ1465" s="749"/>
      <c r="UQA1465" s="749"/>
      <c r="UQB1465" s="749"/>
      <c r="UQC1465" s="749"/>
      <c r="UQD1465" s="749"/>
      <c r="UQE1465" s="749"/>
      <c r="UQF1465" s="749"/>
      <c r="UQG1465" s="749"/>
      <c r="UQH1465" s="749"/>
      <c r="UQI1465" s="749"/>
      <c r="UQJ1465" s="749"/>
      <c r="UQK1465" s="749"/>
      <c r="UQL1465" s="749"/>
      <c r="UQM1465" s="749"/>
      <c r="UQN1465" s="749"/>
      <c r="UQO1465" s="749"/>
      <c r="UQP1465" s="749"/>
      <c r="UQQ1465" s="749"/>
      <c r="UQR1465" s="749"/>
      <c r="UQS1465" s="749"/>
      <c r="UQT1465" s="749"/>
      <c r="UQU1465" s="749"/>
      <c r="UQV1465" s="749"/>
      <c r="UQW1465" s="749"/>
      <c r="UQX1465" s="749"/>
      <c r="UQY1465" s="749"/>
      <c r="UQZ1465" s="749"/>
      <c r="URA1465" s="749"/>
      <c r="URB1465" s="749"/>
      <c r="URC1465" s="749"/>
      <c r="URD1465" s="749"/>
      <c r="URE1465" s="749"/>
      <c r="URF1465" s="749"/>
      <c r="URG1465" s="749"/>
      <c r="URH1465" s="749"/>
      <c r="URI1465" s="749"/>
      <c r="URJ1465" s="749"/>
      <c r="URK1465" s="749"/>
      <c r="URL1465" s="749"/>
      <c r="URM1465" s="749"/>
      <c r="URN1465" s="749"/>
      <c r="URO1465" s="749"/>
      <c r="URP1465" s="749"/>
      <c r="URQ1465" s="749"/>
      <c r="URR1465" s="749"/>
      <c r="URS1465" s="749"/>
      <c r="URT1465" s="749"/>
      <c r="URU1465" s="749"/>
      <c r="URV1465" s="749"/>
      <c r="URW1465" s="749"/>
      <c r="URX1465" s="749"/>
      <c r="URY1465" s="749"/>
      <c r="URZ1465" s="749"/>
      <c r="USA1465" s="749"/>
      <c r="USB1465" s="749"/>
      <c r="USC1465" s="749"/>
      <c r="USD1465" s="749"/>
      <c r="USE1465" s="749"/>
      <c r="USF1465" s="749"/>
      <c r="USG1465" s="749"/>
      <c r="USH1465" s="749"/>
      <c r="USI1465" s="749"/>
      <c r="USJ1465" s="749"/>
      <c r="USK1465" s="749"/>
      <c r="USL1465" s="749"/>
      <c r="USM1465" s="749"/>
      <c r="USN1465" s="749"/>
      <c r="USO1465" s="749"/>
      <c r="USP1465" s="749"/>
      <c r="USQ1465" s="749"/>
      <c r="USR1465" s="749"/>
      <c r="USS1465" s="749"/>
      <c r="UST1465" s="749"/>
      <c r="USU1465" s="749"/>
      <c r="USV1465" s="749"/>
      <c r="USW1465" s="749"/>
      <c r="USX1465" s="749"/>
      <c r="USY1465" s="749"/>
      <c r="USZ1465" s="749"/>
      <c r="UTA1465" s="749"/>
      <c r="UTB1465" s="749"/>
      <c r="UTC1465" s="749"/>
      <c r="UTD1465" s="749"/>
      <c r="UTE1465" s="749"/>
      <c r="UTF1465" s="749"/>
      <c r="UTG1465" s="749"/>
      <c r="UTH1465" s="749"/>
      <c r="UTI1465" s="749"/>
      <c r="UTJ1465" s="749"/>
      <c r="UTK1465" s="749"/>
      <c r="UTL1465" s="749"/>
      <c r="UTM1465" s="749"/>
      <c r="UTN1465" s="749"/>
      <c r="UTO1465" s="749"/>
      <c r="UTP1465" s="749"/>
      <c r="UTQ1465" s="749"/>
      <c r="UTR1465" s="749"/>
      <c r="UTS1465" s="749"/>
      <c r="UTT1465" s="749"/>
      <c r="UTU1465" s="749"/>
      <c r="UTV1465" s="749"/>
      <c r="UTW1465" s="749"/>
      <c r="UTX1465" s="749"/>
      <c r="UTY1465" s="749"/>
      <c r="UTZ1465" s="749"/>
      <c r="UUA1465" s="749"/>
      <c r="UUB1465" s="749"/>
      <c r="UUC1465" s="749"/>
      <c r="UUD1465" s="749"/>
      <c r="UUE1465" s="749"/>
      <c r="UUF1465" s="749"/>
      <c r="UUG1465" s="749"/>
      <c r="UUH1465" s="749"/>
      <c r="UUI1465" s="749"/>
      <c r="UUJ1465" s="749"/>
      <c r="UUK1465" s="749"/>
      <c r="UUL1465" s="749"/>
      <c r="UUM1465" s="749"/>
      <c r="UUN1465" s="749"/>
      <c r="UUO1465" s="749"/>
      <c r="UUP1465" s="749"/>
      <c r="UUQ1465" s="749"/>
      <c r="UUR1465" s="749"/>
      <c r="UUS1465" s="749"/>
      <c r="UUT1465" s="749"/>
      <c r="UUU1465" s="749"/>
      <c r="UUV1465" s="749"/>
      <c r="UUW1465" s="749"/>
      <c r="UUX1465" s="749"/>
      <c r="UUY1465" s="749"/>
      <c r="UUZ1465" s="749"/>
      <c r="UVA1465" s="749"/>
      <c r="UVB1465" s="749"/>
      <c r="UVC1465" s="749"/>
      <c r="UVD1465" s="749"/>
      <c r="UVE1465" s="749"/>
      <c r="UVF1465" s="749"/>
      <c r="UVG1465" s="749"/>
      <c r="UVH1465" s="749"/>
      <c r="UVI1465" s="749"/>
      <c r="UVJ1465" s="749"/>
      <c r="UVK1465" s="749"/>
      <c r="UVL1465" s="749"/>
      <c r="UVM1465" s="749"/>
      <c r="UVN1465" s="749"/>
      <c r="UVO1465" s="749"/>
      <c r="UVP1465" s="749"/>
      <c r="UVQ1465" s="749"/>
      <c r="UVR1465" s="749"/>
      <c r="UVS1465" s="749"/>
      <c r="UVT1465" s="749"/>
      <c r="UVU1465" s="749"/>
      <c r="UVV1465" s="749"/>
      <c r="UVW1465" s="749"/>
      <c r="UVX1465" s="749"/>
      <c r="UVY1465" s="749"/>
      <c r="UVZ1465" s="749"/>
      <c r="UWA1465" s="749"/>
      <c r="UWB1465" s="749"/>
      <c r="UWC1465" s="749"/>
      <c r="UWD1465" s="749"/>
      <c r="UWE1465" s="749"/>
      <c r="UWF1465" s="749"/>
      <c r="UWG1465" s="749"/>
      <c r="UWH1465" s="749"/>
      <c r="UWI1465" s="749"/>
      <c r="UWJ1465" s="749"/>
      <c r="UWK1465" s="749"/>
      <c r="UWL1465" s="749"/>
      <c r="UWM1465" s="749"/>
      <c r="UWN1465" s="749"/>
      <c r="UWO1465" s="749"/>
      <c r="UWP1465" s="749"/>
      <c r="UWQ1465" s="749"/>
      <c r="UWR1465" s="749"/>
      <c r="UWS1465" s="749"/>
      <c r="UWT1465" s="749"/>
      <c r="UWU1465" s="749"/>
      <c r="UWV1465" s="749"/>
      <c r="UWW1465" s="749"/>
      <c r="UWX1465" s="749"/>
      <c r="UWY1465" s="749"/>
      <c r="UWZ1465" s="749"/>
      <c r="UXA1465" s="749"/>
      <c r="UXB1465" s="749"/>
      <c r="UXC1465" s="749"/>
      <c r="UXD1465" s="749"/>
      <c r="UXE1465" s="749"/>
      <c r="UXF1465" s="749"/>
      <c r="UXG1465" s="749"/>
      <c r="UXH1465" s="749"/>
      <c r="UXI1465" s="749"/>
      <c r="UXJ1465" s="749"/>
      <c r="UXK1465" s="749"/>
      <c r="UXL1465" s="749"/>
      <c r="UXM1465" s="749"/>
      <c r="UXN1465" s="749"/>
      <c r="UXO1465" s="749"/>
      <c r="UXP1465" s="749"/>
      <c r="UXQ1465" s="749"/>
      <c r="UXR1465" s="749"/>
      <c r="UXS1465" s="749"/>
      <c r="UXT1465" s="749"/>
      <c r="UXU1465" s="749"/>
      <c r="UXV1465" s="749"/>
      <c r="UXW1465" s="749"/>
      <c r="UXX1465" s="749"/>
      <c r="UXY1465" s="749"/>
      <c r="UXZ1465" s="749"/>
      <c r="UYA1465" s="749"/>
      <c r="UYB1465" s="749"/>
      <c r="UYC1465" s="749"/>
      <c r="UYD1465" s="749"/>
      <c r="UYE1465" s="749"/>
      <c r="UYF1465" s="749"/>
      <c r="UYG1465" s="749"/>
      <c r="UYH1465" s="749"/>
      <c r="UYI1465" s="749"/>
      <c r="UYJ1465" s="749"/>
      <c r="UYK1465" s="749"/>
      <c r="UYL1465" s="749"/>
      <c r="UYM1465" s="749"/>
      <c r="UYN1465" s="749"/>
      <c r="UYO1465" s="749"/>
      <c r="UYP1465" s="749"/>
      <c r="UYQ1465" s="749"/>
      <c r="UYR1465" s="749"/>
      <c r="UYS1465" s="749"/>
      <c r="UYT1465" s="749"/>
      <c r="UYU1465" s="749"/>
      <c r="UYV1465" s="749"/>
      <c r="UYW1465" s="749"/>
      <c r="UYX1465" s="749"/>
      <c r="UYY1465" s="749"/>
      <c r="UYZ1465" s="749"/>
      <c r="UZA1465" s="749"/>
      <c r="UZB1465" s="749"/>
      <c r="UZC1465" s="749"/>
      <c r="UZD1465" s="749"/>
      <c r="UZE1465" s="749"/>
      <c r="UZF1465" s="749"/>
      <c r="UZG1465" s="749"/>
      <c r="UZH1465" s="749"/>
      <c r="UZI1465" s="749"/>
      <c r="UZJ1465" s="749"/>
      <c r="UZK1465" s="749"/>
      <c r="UZL1465" s="749"/>
      <c r="UZM1465" s="749"/>
      <c r="UZN1465" s="749"/>
      <c r="UZO1465" s="749"/>
      <c r="UZP1465" s="749"/>
      <c r="UZQ1465" s="749"/>
      <c r="UZR1465" s="749"/>
      <c r="UZS1465" s="749"/>
      <c r="UZT1465" s="749"/>
      <c r="UZU1465" s="749"/>
      <c r="UZV1465" s="749"/>
      <c r="UZW1465" s="749"/>
      <c r="UZX1465" s="749"/>
      <c r="UZY1465" s="749"/>
      <c r="UZZ1465" s="749"/>
      <c r="VAA1465" s="749"/>
      <c r="VAB1465" s="749"/>
      <c r="VAC1465" s="749"/>
      <c r="VAD1465" s="749"/>
      <c r="VAE1465" s="749"/>
      <c r="VAF1465" s="749"/>
      <c r="VAG1465" s="749"/>
      <c r="VAH1465" s="749"/>
      <c r="VAI1465" s="749"/>
      <c r="VAJ1465" s="749"/>
      <c r="VAK1465" s="749"/>
      <c r="VAL1465" s="749"/>
      <c r="VAM1465" s="749"/>
      <c r="VAN1465" s="749"/>
      <c r="VAO1465" s="749"/>
      <c r="VAP1465" s="749"/>
      <c r="VAQ1465" s="749"/>
      <c r="VAR1465" s="749"/>
      <c r="VAS1465" s="749"/>
      <c r="VAT1465" s="749"/>
      <c r="VAU1465" s="749"/>
      <c r="VAV1465" s="749"/>
      <c r="VAW1465" s="749"/>
      <c r="VAX1465" s="749"/>
      <c r="VAY1465" s="749"/>
      <c r="VAZ1465" s="749"/>
      <c r="VBA1465" s="749"/>
      <c r="VBB1465" s="749"/>
      <c r="VBC1465" s="749"/>
      <c r="VBD1465" s="749"/>
      <c r="VBE1465" s="749"/>
      <c r="VBF1465" s="749"/>
      <c r="VBG1465" s="749"/>
      <c r="VBH1465" s="749"/>
      <c r="VBI1465" s="749"/>
      <c r="VBJ1465" s="749"/>
      <c r="VBK1465" s="749"/>
      <c r="VBL1465" s="749"/>
      <c r="VBM1465" s="749"/>
      <c r="VBN1465" s="749"/>
      <c r="VBO1465" s="749"/>
      <c r="VBP1465" s="749"/>
      <c r="VBQ1465" s="749"/>
      <c r="VBR1465" s="749"/>
      <c r="VBS1465" s="749"/>
      <c r="VBT1465" s="749"/>
      <c r="VBU1465" s="749"/>
      <c r="VBV1465" s="749"/>
      <c r="VBW1465" s="749"/>
      <c r="VBX1465" s="749"/>
      <c r="VBY1465" s="749"/>
      <c r="VBZ1465" s="749"/>
      <c r="VCA1465" s="749"/>
      <c r="VCB1465" s="749"/>
      <c r="VCC1465" s="749"/>
      <c r="VCD1465" s="749"/>
      <c r="VCE1465" s="749"/>
      <c r="VCF1465" s="749"/>
      <c r="VCG1465" s="749"/>
      <c r="VCH1465" s="749"/>
      <c r="VCI1465" s="749"/>
      <c r="VCJ1465" s="749"/>
      <c r="VCK1465" s="749"/>
      <c r="VCL1465" s="749"/>
      <c r="VCM1465" s="749"/>
      <c r="VCN1465" s="749"/>
      <c r="VCO1465" s="749"/>
      <c r="VCP1465" s="749"/>
      <c r="VCQ1465" s="749"/>
      <c r="VCR1465" s="749"/>
      <c r="VCS1465" s="749"/>
      <c r="VCT1465" s="749"/>
      <c r="VCU1465" s="749"/>
      <c r="VCV1465" s="749"/>
      <c r="VCW1465" s="749"/>
      <c r="VCX1465" s="749"/>
      <c r="VCY1465" s="749"/>
      <c r="VCZ1465" s="749"/>
      <c r="VDA1465" s="749"/>
      <c r="VDB1465" s="749"/>
      <c r="VDC1465" s="749"/>
      <c r="VDD1465" s="749"/>
      <c r="VDE1465" s="749"/>
      <c r="VDF1465" s="749"/>
      <c r="VDG1465" s="749"/>
      <c r="VDH1465" s="749"/>
      <c r="VDI1465" s="749"/>
      <c r="VDJ1465" s="749"/>
      <c r="VDK1465" s="749"/>
      <c r="VDL1465" s="749"/>
      <c r="VDM1465" s="749"/>
      <c r="VDN1465" s="749"/>
      <c r="VDO1465" s="749"/>
      <c r="VDP1465" s="749"/>
      <c r="VDQ1465" s="749"/>
      <c r="VDR1465" s="749"/>
      <c r="VDS1465" s="749"/>
      <c r="VDT1465" s="749"/>
      <c r="VDU1465" s="749"/>
      <c r="VDV1465" s="749"/>
      <c r="VDW1465" s="749"/>
      <c r="VDX1465" s="749"/>
      <c r="VDY1465" s="749"/>
      <c r="VDZ1465" s="749"/>
      <c r="VEA1465" s="749"/>
      <c r="VEB1465" s="749"/>
      <c r="VEC1465" s="749"/>
      <c r="VED1465" s="749"/>
      <c r="VEE1465" s="749"/>
      <c r="VEF1465" s="749"/>
      <c r="VEG1465" s="749"/>
      <c r="VEH1465" s="749"/>
      <c r="VEI1465" s="749"/>
      <c r="VEJ1465" s="749"/>
      <c r="VEK1465" s="749"/>
      <c r="VEL1465" s="749"/>
      <c r="VEM1465" s="749"/>
      <c r="VEN1465" s="749"/>
      <c r="VEO1465" s="749"/>
      <c r="VEP1465" s="749"/>
      <c r="VEQ1465" s="749"/>
      <c r="VER1465" s="749"/>
      <c r="VES1465" s="749"/>
      <c r="VET1465" s="749"/>
      <c r="VEU1465" s="749"/>
      <c r="VEV1465" s="749"/>
      <c r="VEW1465" s="749"/>
      <c r="VEX1465" s="749"/>
      <c r="VEY1465" s="749"/>
      <c r="VEZ1465" s="749"/>
      <c r="VFA1465" s="749"/>
      <c r="VFB1465" s="749"/>
      <c r="VFC1465" s="749"/>
      <c r="VFD1465" s="749"/>
      <c r="VFE1465" s="749"/>
      <c r="VFF1465" s="749"/>
      <c r="VFG1465" s="749"/>
      <c r="VFH1465" s="749"/>
      <c r="VFI1465" s="749"/>
      <c r="VFJ1465" s="749"/>
      <c r="VFK1465" s="749"/>
      <c r="VFL1465" s="749"/>
      <c r="VFM1465" s="749"/>
      <c r="VFN1465" s="749"/>
      <c r="VFO1465" s="749"/>
      <c r="VFP1465" s="749"/>
      <c r="VFQ1465" s="749"/>
      <c r="VFR1465" s="749"/>
      <c r="VFS1465" s="749"/>
      <c r="VFT1465" s="749"/>
      <c r="VFU1465" s="749"/>
      <c r="VFV1465" s="749"/>
      <c r="VFW1465" s="749"/>
      <c r="VFX1465" s="749"/>
      <c r="VFY1465" s="749"/>
      <c r="VFZ1465" s="749"/>
      <c r="VGA1465" s="749"/>
      <c r="VGB1465" s="749"/>
      <c r="VGC1465" s="749"/>
      <c r="VGD1465" s="749"/>
      <c r="VGE1465" s="749"/>
      <c r="VGF1465" s="749"/>
      <c r="VGG1465" s="749"/>
      <c r="VGH1465" s="749"/>
      <c r="VGI1465" s="749"/>
      <c r="VGJ1465" s="749"/>
      <c r="VGK1465" s="749"/>
      <c r="VGL1465" s="749"/>
      <c r="VGM1465" s="749"/>
      <c r="VGN1465" s="749"/>
      <c r="VGO1465" s="749"/>
      <c r="VGP1465" s="749"/>
      <c r="VGQ1465" s="749"/>
      <c r="VGR1465" s="749"/>
      <c r="VGS1465" s="749"/>
      <c r="VGT1465" s="749"/>
      <c r="VGU1465" s="749"/>
      <c r="VGV1465" s="749"/>
      <c r="VGW1465" s="749"/>
      <c r="VGX1465" s="749"/>
      <c r="VGY1465" s="749"/>
      <c r="VGZ1465" s="749"/>
      <c r="VHA1465" s="749"/>
      <c r="VHB1465" s="749"/>
      <c r="VHC1465" s="749"/>
      <c r="VHD1465" s="749"/>
      <c r="VHE1465" s="749"/>
      <c r="VHF1465" s="749"/>
      <c r="VHG1465" s="749"/>
      <c r="VHH1465" s="749"/>
      <c r="VHI1465" s="749"/>
      <c r="VHJ1465" s="749"/>
      <c r="VHK1465" s="749"/>
      <c r="VHL1465" s="749"/>
      <c r="VHM1465" s="749"/>
      <c r="VHN1465" s="749"/>
      <c r="VHO1465" s="749"/>
      <c r="VHP1465" s="749"/>
      <c r="VHQ1465" s="749"/>
      <c r="VHR1465" s="749"/>
      <c r="VHS1465" s="749"/>
      <c r="VHT1465" s="749"/>
      <c r="VHU1465" s="749"/>
      <c r="VHV1465" s="749"/>
      <c r="VHW1465" s="749"/>
      <c r="VHX1465" s="749"/>
      <c r="VHY1465" s="749"/>
      <c r="VHZ1465" s="749"/>
      <c r="VIA1465" s="749"/>
      <c r="VIB1465" s="749"/>
      <c r="VIC1465" s="749"/>
      <c r="VID1465" s="749"/>
      <c r="VIE1465" s="749"/>
      <c r="VIF1465" s="749"/>
      <c r="VIG1465" s="749"/>
      <c r="VIH1465" s="749"/>
      <c r="VII1465" s="749"/>
      <c r="VIJ1465" s="749"/>
      <c r="VIK1465" s="749"/>
      <c r="VIL1465" s="749"/>
      <c r="VIM1465" s="749"/>
      <c r="VIN1465" s="749"/>
      <c r="VIO1465" s="749"/>
      <c r="VIP1465" s="749"/>
      <c r="VIQ1465" s="749"/>
      <c r="VIR1465" s="749"/>
      <c r="VIS1465" s="749"/>
      <c r="VIT1465" s="749"/>
      <c r="VIU1465" s="749"/>
      <c r="VIV1465" s="749"/>
      <c r="VIW1465" s="749"/>
      <c r="VIX1465" s="749"/>
      <c r="VIY1465" s="749"/>
      <c r="VIZ1465" s="749"/>
      <c r="VJA1465" s="749"/>
      <c r="VJB1465" s="749"/>
      <c r="VJC1465" s="749"/>
      <c r="VJD1465" s="749"/>
      <c r="VJE1465" s="749"/>
      <c r="VJF1465" s="749"/>
      <c r="VJG1465" s="749"/>
      <c r="VJH1465" s="749"/>
      <c r="VJI1465" s="749"/>
      <c r="VJJ1465" s="749"/>
      <c r="VJK1465" s="749"/>
      <c r="VJL1465" s="749"/>
      <c r="VJM1465" s="749"/>
      <c r="VJN1465" s="749"/>
      <c r="VJO1465" s="749"/>
      <c r="VJP1465" s="749"/>
      <c r="VJQ1465" s="749"/>
      <c r="VJR1465" s="749"/>
      <c r="VJS1465" s="749"/>
      <c r="VJT1465" s="749"/>
      <c r="VJU1465" s="749"/>
      <c r="VJV1465" s="749"/>
      <c r="VJW1465" s="749"/>
      <c r="VJX1465" s="749"/>
      <c r="VJY1465" s="749"/>
      <c r="VJZ1465" s="749"/>
      <c r="VKA1465" s="749"/>
      <c r="VKB1465" s="749"/>
      <c r="VKC1465" s="749"/>
      <c r="VKD1465" s="749"/>
      <c r="VKE1465" s="749"/>
      <c r="VKF1465" s="749"/>
      <c r="VKG1465" s="749"/>
      <c r="VKH1465" s="749"/>
      <c r="VKI1465" s="749"/>
      <c r="VKJ1465" s="749"/>
      <c r="VKK1465" s="749"/>
      <c r="VKL1465" s="749"/>
      <c r="VKM1465" s="749"/>
      <c r="VKN1465" s="749"/>
      <c r="VKO1465" s="749"/>
      <c r="VKP1465" s="749"/>
      <c r="VKQ1465" s="749"/>
      <c r="VKR1465" s="749"/>
      <c r="VKS1465" s="749"/>
      <c r="VKT1465" s="749"/>
      <c r="VKU1465" s="749"/>
      <c r="VKV1465" s="749"/>
      <c r="VKW1465" s="749"/>
      <c r="VKX1465" s="749"/>
      <c r="VKY1465" s="749"/>
      <c r="VKZ1465" s="749"/>
      <c r="VLA1465" s="749"/>
      <c r="VLB1465" s="749"/>
      <c r="VLC1465" s="749"/>
      <c r="VLD1465" s="749"/>
      <c r="VLE1465" s="749"/>
      <c r="VLF1465" s="749"/>
      <c r="VLG1465" s="749"/>
      <c r="VLH1465" s="749"/>
      <c r="VLI1465" s="749"/>
      <c r="VLJ1465" s="749"/>
      <c r="VLK1465" s="749"/>
      <c r="VLL1465" s="749"/>
      <c r="VLM1465" s="749"/>
      <c r="VLN1465" s="749"/>
      <c r="VLO1465" s="749"/>
      <c r="VLP1465" s="749"/>
      <c r="VLQ1465" s="749"/>
      <c r="VLR1465" s="749"/>
      <c r="VLS1465" s="749"/>
      <c r="VLT1465" s="749"/>
      <c r="VLU1465" s="749"/>
      <c r="VLV1465" s="749"/>
      <c r="VLW1465" s="749"/>
      <c r="VLX1465" s="749"/>
      <c r="VLY1465" s="749"/>
      <c r="VLZ1465" s="749"/>
      <c r="VMA1465" s="749"/>
      <c r="VMB1465" s="749"/>
      <c r="VMC1465" s="749"/>
      <c r="VMD1465" s="749"/>
      <c r="VME1465" s="749"/>
      <c r="VMF1465" s="749"/>
      <c r="VMG1465" s="749"/>
      <c r="VMH1465" s="749"/>
      <c r="VMI1465" s="749"/>
      <c r="VMJ1465" s="749"/>
      <c r="VMK1465" s="749"/>
      <c r="VML1465" s="749"/>
      <c r="VMM1465" s="749"/>
      <c r="VMN1465" s="749"/>
      <c r="VMO1465" s="749"/>
      <c r="VMP1465" s="749"/>
      <c r="VMQ1465" s="749"/>
      <c r="VMR1465" s="749"/>
      <c r="VMS1465" s="749"/>
      <c r="VMT1465" s="749"/>
      <c r="VMU1465" s="749"/>
      <c r="VMV1465" s="749"/>
      <c r="VMW1465" s="749"/>
      <c r="VMX1465" s="749"/>
      <c r="VMY1465" s="749"/>
      <c r="VMZ1465" s="749"/>
      <c r="VNA1465" s="749"/>
      <c r="VNB1465" s="749"/>
      <c r="VNC1465" s="749"/>
      <c r="VND1465" s="749"/>
      <c r="VNE1465" s="749"/>
      <c r="VNF1465" s="749"/>
      <c r="VNG1465" s="749"/>
      <c r="VNH1465" s="749"/>
      <c r="VNI1465" s="749"/>
      <c r="VNJ1465" s="749"/>
      <c r="VNK1465" s="749"/>
      <c r="VNL1465" s="749"/>
      <c r="VNM1465" s="749"/>
      <c r="VNN1465" s="749"/>
      <c r="VNO1465" s="749"/>
      <c r="VNP1465" s="749"/>
      <c r="VNQ1465" s="749"/>
      <c r="VNR1465" s="749"/>
      <c r="VNS1465" s="749"/>
      <c r="VNT1465" s="749"/>
      <c r="VNU1465" s="749"/>
      <c r="VNV1465" s="749"/>
      <c r="VNW1465" s="749"/>
      <c r="VNX1465" s="749"/>
      <c r="VNY1465" s="749"/>
      <c r="VNZ1465" s="749"/>
      <c r="VOA1465" s="749"/>
      <c r="VOB1465" s="749"/>
      <c r="VOC1465" s="749"/>
      <c r="VOD1465" s="749"/>
      <c r="VOE1465" s="749"/>
      <c r="VOF1465" s="749"/>
      <c r="VOG1465" s="749"/>
      <c r="VOH1465" s="749"/>
      <c r="VOI1465" s="749"/>
      <c r="VOJ1465" s="749"/>
      <c r="VOK1465" s="749"/>
      <c r="VOL1465" s="749"/>
      <c r="VOM1465" s="749"/>
      <c r="VON1465" s="749"/>
      <c r="VOO1465" s="749"/>
      <c r="VOP1465" s="749"/>
      <c r="VOQ1465" s="749"/>
      <c r="VOR1465" s="749"/>
      <c r="VOS1465" s="749"/>
      <c r="VOT1465" s="749"/>
      <c r="VOU1465" s="749"/>
      <c r="VOV1465" s="749"/>
      <c r="VOW1465" s="749"/>
      <c r="VOX1465" s="749"/>
      <c r="VOY1465" s="749"/>
      <c r="VOZ1465" s="749"/>
      <c r="VPA1465" s="749"/>
      <c r="VPB1465" s="749"/>
      <c r="VPC1465" s="749"/>
      <c r="VPD1465" s="749"/>
      <c r="VPE1465" s="749"/>
      <c r="VPF1465" s="749"/>
      <c r="VPG1465" s="749"/>
      <c r="VPH1465" s="749"/>
      <c r="VPI1465" s="749"/>
      <c r="VPJ1465" s="749"/>
      <c r="VPK1465" s="749"/>
      <c r="VPL1465" s="749"/>
      <c r="VPM1465" s="749"/>
      <c r="VPN1465" s="749"/>
      <c r="VPO1465" s="749"/>
      <c r="VPP1465" s="749"/>
      <c r="VPQ1465" s="749"/>
      <c r="VPR1465" s="749"/>
      <c r="VPS1465" s="749"/>
      <c r="VPT1465" s="749"/>
      <c r="VPU1465" s="749"/>
      <c r="VPV1465" s="749"/>
      <c r="VPW1465" s="749"/>
      <c r="VPX1465" s="749"/>
      <c r="VPY1465" s="749"/>
      <c r="VPZ1465" s="749"/>
      <c r="VQA1465" s="749"/>
      <c r="VQB1465" s="749"/>
      <c r="VQC1465" s="749"/>
      <c r="VQD1465" s="749"/>
      <c r="VQE1465" s="749"/>
      <c r="VQF1465" s="749"/>
      <c r="VQG1465" s="749"/>
      <c r="VQH1465" s="749"/>
      <c r="VQI1465" s="749"/>
      <c r="VQJ1465" s="749"/>
      <c r="VQK1465" s="749"/>
      <c r="VQL1465" s="749"/>
      <c r="VQM1465" s="749"/>
      <c r="VQN1465" s="749"/>
      <c r="VQO1465" s="749"/>
      <c r="VQP1465" s="749"/>
      <c r="VQQ1465" s="749"/>
      <c r="VQR1465" s="749"/>
      <c r="VQS1465" s="749"/>
      <c r="VQT1465" s="749"/>
      <c r="VQU1465" s="749"/>
      <c r="VQV1465" s="749"/>
      <c r="VQW1465" s="749"/>
      <c r="VQX1465" s="749"/>
      <c r="VQY1465" s="749"/>
      <c r="VQZ1465" s="749"/>
      <c r="VRA1465" s="749"/>
      <c r="VRB1465" s="749"/>
      <c r="VRC1465" s="749"/>
      <c r="VRD1465" s="749"/>
      <c r="VRE1465" s="749"/>
      <c r="VRF1465" s="749"/>
      <c r="VRG1465" s="749"/>
      <c r="VRH1465" s="749"/>
      <c r="VRI1465" s="749"/>
      <c r="VRJ1465" s="749"/>
      <c r="VRK1465" s="749"/>
      <c r="VRL1465" s="749"/>
      <c r="VRM1465" s="749"/>
      <c r="VRN1465" s="749"/>
      <c r="VRO1465" s="749"/>
      <c r="VRP1465" s="749"/>
      <c r="VRQ1465" s="749"/>
      <c r="VRR1465" s="749"/>
      <c r="VRS1465" s="749"/>
      <c r="VRT1465" s="749"/>
      <c r="VRU1465" s="749"/>
      <c r="VRV1465" s="749"/>
      <c r="VRW1465" s="749"/>
      <c r="VRX1465" s="749"/>
      <c r="VRY1465" s="749"/>
      <c r="VRZ1465" s="749"/>
      <c r="VSA1465" s="749"/>
      <c r="VSB1465" s="749"/>
      <c r="VSC1465" s="749"/>
      <c r="VSD1465" s="749"/>
      <c r="VSE1465" s="749"/>
      <c r="VSF1465" s="749"/>
      <c r="VSG1465" s="749"/>
      <c r="VSH1465" s="749"/>
      <c r="VSI1465" s="749"/>
      <c r="VSJ1465" s="749"/>
      <c r="VSK1465" s="749"/>
      <c r="VSL1465" s="749"/>
      <c r="VSM1465" s="749"/>
      <c r="VSN1465" s="749"/>
      <c r="VSO1465" s="749"/>
      <c r="VSP1465" s="749"/>
      <c r="VSQ1465" s="749"/>
      <c r="VSR1465" s="749"/>
      <c r="VSS1465" s="749"/>
      <c r="VST1465" s="749"/>
      <c r="VSU1465" s="749"/>
      <c r="VSV1465" s="749"/>
      <c r="VSW1465" s="749"/>
      <c r="VSX1465" s="749"/>
      <c r="VSY1465" s="749"/>
      <c r="VSZ1465" s="749"/>
      <c r="VTA1465" s="749"/>
      <c r="VTB1465" s="749"/>
      <c r="VTC1465" s="749"/>
      <c r="VTD1465" s="749"/>
      <c r="VTE1465" s="749"/>
      <c r="VTF1465" s="749"/>
      <c r="VTG1465" s="749"/>
      <c r="VTH1465" s="749"/>
      <c r="VTI1465" s="749"/>
      <c r="VTJ1465" s="749"/>
      <c r="VTK1465" s="749"/>
      <c r="VTL1465" s="749"/>
      <c r="VTM1465" s="749"/>
      <c r="VTN1465" s="749"/>
      <c r="VTO1465" s="749"/>
      <c r="VTP1465" s="749"/>
      <c r="VTQ1465" s="749"/>
      <c r="VTR1465" s="749"/>
      <c r="VTS1465" s="749"/>
      <c r="VTT1465" s="749"/>
      <c r="VTU1465" s="749"/>
      <c r="VTV1465" s="749"/>
      <c r="VTW1465" s="749"/>
      <c r="VTX1465" s="749"/>
      <c r="VTY1465" s="749"/>
      <c r="VTZ1465" s="749"/>
      <c r="VUA1465" s="749"/>
      <c r="VUB1465" s="749"/>
      <c r="VUC1465" s="749"/>
      <c r="VUD1465" s="749"/>
      <c r="VUE1465" s="749"/>
      <c r="VUF1465" s="749"/>
      <c r="VUG1465" s="749"/>
      <c r="VUH1465" s="749"/>
      <c r="VUI1465" s="749"/>
      <c r="VUJ1465" s="749"/>
      <c r="VUK1465" s="749"/>
      <c r="VUL1465" s="749"/>
      <c r="VUM1465" s="749"/>
      <c r="VUN1465" s="749"/>
      <c r="VUO1465" s="749"/>
      <c r="VUP1465" s="749"/>
      <c r="VUQ1465" s="749"/>
      <c r="VUR1465" s="749"/>
      <c r="VUS1465" s="749"/>
      <c r="VUT1465" s="749"/>
      <c r="VUU1465" s="749"/>
      <c r="VUV1465" s="749"/>
      <c r="VUW1465" s="749"/>
      <c r="VUX1465" s="749"/>
      <c r="VUY1465" s="749"/>
      <c r="VUZ1465" s="749"/>
      <c r="VVA1465" s="749"/>
      <c r="VVB1465" s="749"/>
      <c r="VVC1465" s="749"/>
      <c r="VVD1465" s="749"/>
      <c r="VVE1465" s="749"/>
      <c r="VVF1465" s="749"/>
      <c r="VVG1465" s="749"/>
      <c r="VVH1465" s="749"/>
      <c r="VVI1465" s="749"/>
      <c r="VVJ1465" s="749"/>
      <c r="VVK1465" s="749"/>
      <c r="VVL1465" s="749"/>
      <c r="VVM1465" s="749"/>
      <c r="VVN1465" s="749"/>
      <c r="VVO1465" s="749"/>
      <c r="VVP1465" s="749"/>
      <c r="VVQ1465" s="749"/>
      <c r="VVR1465" s="749"/>
      <c r="VVS1465" s="749"/>
      <c r="VVT1465" s="749"/>
      <c r="VVU1465" s="749"/>
      <c r="VVV1465" s="749"/>
      <c r="VVW1465" s="749"/>
      <c r="VVX1465" s="749"/>
      <c r="VVY1465" s="749"/>
      <c r="VVZ1465" s="749"/>
      <c r="VWA1465" s="749"/>
      <c r="VWB1465" s="749"/>
      <c r="VWC1465" s="749"/>
      <c r="VWD1465" s="749"/>
      <c r="VWE1465" s="749"/>
      <c r="VWF1465" s="749"/>
      <c r="VWG1465" s="749"/>
      <c r="VWH1465" s="749"/>
      <c r="VWI1465" s="749"/>
      <c r="VWJ1465" s="749"/>
      <c r="VWK1465" s="749"/>
      <c r="VWL1465" s="749"/>
      <c r="VWM1465" s="749"/>
      <c r="VWN1465" s="749"/>
      <c r="VWO1465" s="749"/>
      <c r="VWP1465" s="749"/>
      <c r="VWQ1465" s="749"/>
      <c r="VWR1465" s="749"/>
      <c r="VWS1465" s="749"/>
      <c r="VWT1465" s="749"/>
      <c r="VWU1465" s="749"/>
      <c r="VWV1465" s="749"/>
      <c r="VWW1465" s="749"/>
      <c r="VWX1465" s="749"/>
      <c r="VWY1465" s="749"/>
      <c r="VWZ1465" s="749"/>
      <c r="VXA1465" s="749"/>
      <c r="VXB1465" s="749"/>
      <c r="VXC1465" s="749"/>
      <c r="VXD1465" s="749"/>
      <c r="VXE1465" s="749"/>
      <c r="VXF1465" s="749"/>
      <c r="VXG1465" s="749"/>
      <c r="VXH1465" s="749"/>
      <c r="VXI1465" s="749"/>
      <c r="VXJ1465" s="749"/>
      <c r="VXK1465" s="749"/>
      <c r="VXL1465" s="749"/>
      <c r="VXM1465" s="749"/>
      <c r="VXN1465" s="749"/>
      <c r="VXO1465" s="749"/>
      <c r="VXP1465" s="749"/>
      <c r="VXQ1465" s="749"/>
      <c r="VXR1465" s="749"/>
      <c r="VXS1465" s="749"/>
      <c r="VXT1465" s="749"/>
      <c r="VXU1465" s="749"/>
      <c r="VXV1465" s="749"/>
      <c r="VXW1465" s="749"/>
      <c r="VXX1465" s="749"/>
      <c r="VXY1465" s="749"/>
      <c r="VXZ1465" s="749"/>
      <c r="VYA1465" s="749"/>
      <c r="VYB1465" s="749"/>
      <c r="VYC1465" s="749"/>
      <c r="VYD1465" s="749"/>
      <c r="VYE1465" s="749"/>
      <c r="VYF1465" s="749"/>
      <c r="VYG1465" s="749"/>
      <c r="VYH1465" s="749"/>
      <c r="VYI1465" s="749"/>
      <c r="VYJ1465" s="749"/>
      <c r="VYK1465" s="749"/>
      <c r="VYL1465" s="749"/>
      <c r="VYM1465" s="749"/>
      <c r="VYN1465" s="749"/>
      <c r="VYO1465" s="749"/>
      <c r="VYP1465" s="749"/>
      <c r="VYQ1465" s="749"/>
      <c r="VYR1465" s="749"/>
      <c r="VYS1465" s="749"/>
      <c r="VYT1465" s="749"/>
      <c r="VYU1465" s="749"/>
      <c r="VYV1465" s="749"/>
      <c r="VYW1465" s="749"/>
      <c r="VYX1465" s="749"/>
      <c r="VYY1465" s="749"/>
      <c r="VYZ1465" s="749"/>
      <c r="VZA1465" s="749"/>
      <c r="VZB1465" s="749"/>
      <c r="VZC1465" s="749"/>
      <c r="VZD1465" s="749"/>
      <c r="VZE1465" s="749"/>
      <c r="VZF1465" s="749"/>
      <c r="VZG1465" s="749"/>
      <c r="VZH1465" s="749"/>
      <c r="VZI1465" s="749"/>
      <c r="VZJ1465" s="749"/>
      <c r="VZK1465" s="749"/>
      <c r="VZL1465" s="749"/>
      <c r="VZM1465" s="749"/>
      <c r="VZN1465" s="749"/>
      <c r="VZO1465" s="749"/>
      <c r="VZP1465" s="749"/>
      <c r="VZQ1465" s="749"/>
      <c r="VZR1465" s="749"/>
      <c r="VZS1465" s="749"/>
      <c r="VZT1465" s="749"/>
      <c r="VZU1465" s="749"/>
      <c r="VZV1465" s="749"/>
      <c r="VZW1465" s="749"/>
      <c r="VZX1465" s="749"/>
      <c r="VZY1465" s="749"/>
      <c r="VZZ1465" s="749"/>
      <c r="WAA1465" s="749"/>
      <c r="WAB1465" s="749"/>
      <c r="WAC1465" s="749"/>
      <c r="WAD1465" s="749"/>
      <c r="WAE1465" s="749"/>
      <c r="WAF1465" s="749"/>
      <c r="WAG1465" s="749"/>
      <c r="WAH1465" s="749"/>
      <c r="WAI1465" s="749"/>
      <c r="WAJ1465" s="749"/>
      <c r="WAK1465" s="749"/>
      <c r="WAL1465" s="749"/>
      <c r="WAM1465" s="749"/>
      <c r="WAN1465" s="749"/>
      <c r="WAO1465" s="749"/>
      <c r="WAP1465" s="749"/>
      <c r="WAQ1465" s="749"/>
      <c r="WAR1465" s="749"/>
      <c r="WAS1465" s="749"/>
      <c r="WAT1465" s="749"/>
      <c r="WAU1465" s="749"/>
      <c r="WAV1465" s="749"/>
      <c r="WAW1465" s="749"/>
      <c r="WAX1465" s="749"/>
      <c r="WAY1465" s="749"/>
      <c r="WAZ1465" s="749"/>
      <c r="WBA1465" s="749"/>
      <c r="WBB1465" s="749"/>
      <c r="WBC1465" s="749"/>
      <c r="WBD1465" s="749"/>
      <c r="WBE1465" s="749"/>
      <c r="WBF1465" s="749"/>
      <c r="WBG1465" s="749"/>
      <c r="WBH1465" s="749"/>
      <c r="WBI1465" s="749"/>
      <c r="WBJ1465" s="749"/>
      <c r="WBK1465" s="749"/>
      <c r="WBL1465" s="749"/>
      <c r="WBM1465" s="749"/>
      <c r="WBN1465" s="749"/>
      <c r="WBO1465" s="749"/>
      <c r="WBP1465" s="749"/>
      <c r="WBQ1465" s="749"/>
      <c r="WBR1465" s="749"/>
      <c r="WBS1465" s="749"/>
      <c r="WBT1465" s="749"/>
      <c r="WBU1465" s="749"/>
      <c r="WBV1465" s="749"/>
      <c r="WBW1465" s="749"/>
      <c r="WBX1465" s="749"/>
      <c r="WBY1465" s="749"/>
      <c r="WBZ1465" s="749"/>
      <c r="WCA1465" s="749"/>
      <c r="WCB1465" s="749"/>
      <c r="WCC1465" s="749"/>
      <c r="WCD1465" s="749"/>
      <c r="WCE1465" s="749"/>
      <c r="WCF1465" s="749"/>
      <c r="WCG1465" s="749"/>
      <c r="WCH1465" s="749"/>
      <c r="WCI1465" s="749"/>
      <c r="WCJ1465" s="749"/>
      <c r="WCK1465" s="749"/>
      <c r="WCL1465" s="749"/>
      <c r="WCM1465" s="749"/>
      <c r="WCN1465" s="749"/>
      <c r="WCO1465" s="749"/>
      <c r="WCP1465" s="749"/>
      <c r="WCQ1465" s="749"/>
      <c r="WCR1465" s="749"/>
      <c r="WCS1465" s="749"/>
      <c r="WCT1465" s="749"/>
      <c r="WCU1465" s="749"/>
      <c r="WCV1465" s="749"/>
      <c r="WCW1465" s="749"/>
      <c r="WCX1465" s="749"/>
      <c r="WCY1465" s="749"/>
      <c r="WCZ1465" s="749"/>
      <c r="WDA1465" s="749"/>
      <c r="WDB1465" s="749"/>
      <c r="WDC1465" s="749"/>
      <c r="WDD1465" s="749"/>
      <c r="WDE1465" s="749"/>
      <c r="WDF1465" s="749"/>
      <c r="WDG1465" s="749"/>
      <c r="WDH1465" s="749"/>
      <c r="WDI1465" s="749"/>
      <c r="WDJ1465" s="749"/>
      <c r="WDK1465" s="749"/>
      <c r="WDL1465" s="749"/>
      <c r="WDM1465" s="749"/>
      <c r="WDN1465" s="749"/>
      <c r="WDO1465" s="749"/>
      <c r="WDP1465" s="749"/>
      <c r="WDQ1465" s="749"/>
      <c r="WDR1465" s="749"/>
      <c r="WDS1465" s="749"/>
      <c r="WDT1465" s="749"/>
      <c r="WDU1465" s="749"/>
      <c r="WDV1465" s="749"/>
      <c r="WDW1465" s="749"/>
      <c r="WDX1465" s="749"/>
      <c r="WDY1465" s="749"/>
      <c r="WDZ1465" s="749"/>
      <c r="WEA1465" s="749"/>
      <c r="WEB1465" s="749"/>
      <c r="WEC1465" s="749"/>
      <c r="WED1465" s="749"/>
      <c r="WEE1465" s="749"/>
      <c r="WEF1465" s="749"/>
      <c r="WEG1465" s="749"/>
      <c r="WEH1465" s="749"/>
      <c r="WEI1465" s="749"/>
      <c r="WEJ1465" s="749"/>
      <c r="WEK1465" s="749"/>
      <c r="WEL1465" s="749"/>
      <c r="WEM1465" s="749"/>
      <c r="WEN1465" s="749"/>
      <c r="WEO1465" s="749"/>
      <c r="WEP1465" s="749"/>
      <c r="WEQ1465" s="749"/>
      <c r="WER1465" s="749"/>
      <c r="WES1465" s="749"/>
      <c r="WET1465" s="749"/>
      <c r="WEU1465" s="749"/>
      <c r="WEV1465" s="749"/>
      <c r="WEW1465" s="749"/>
      <c r="WEX1465" s="749"/>
      <c r="WEY1465" s="749"/>
      <c r="WEZ1465" s="749"/>
      <c r="WFA1465" s="749"/>
      <c r="WFB1465" s="749"/>
      <c r="WFC1465" s="749"/>
      <c r="WFD1465" s="749"/>
      <c r="WFE1465" s="749"/>
      <c r="WFF1465" s="749"/>
      <c r="WFG1465" s="749"/>
      <c r="WFH1465" s="749"/>
      <c r="WFI1465" s="749"/>
      <c r="WFJ1465" s="749"/>
      <c r="WFK1465" s="749"/>
      <c r="WFL1465" s="749"/>
      <c r="WFM1465" s="749"/>
      <c r="WFN1465" s="749"/>
      <c r="WFO1465" s="749"/>
      <c r="WFP1465" s="749"/>
      <c r="WFQ1465" s="749"/>
      <c r="WFR1465" s="749"/>
      <c r="WFS1465" s="749"/>
      <c r="WFT1465" s="749"/>
      <c r="WFU1465" s="749"/>
      <c r="WFV1465" s="749"/>
      <c r="WFW1465" s="749"/>
      <c r="WFX1465" s="749"/>
      <c r="WFY1465" s="749"/>
      <c r="WFZ1465" s="749"/>
      <c r="WGA1465" s="749"/>
      <c r="WGB1465" s="749"/>
      <c r="WGC1465" s="749"/>
      <c r="WGD1465" s="749"/>
      <c r="WGE1465" s="749"/>
      <c r="WGF1465" s="749"/>
      <c r="WGG1465" s="749"/>
      <c r="WGH1465" s="749"/>
      <c r="WGI1465" s="749"/>
      <c r="WGJ1465" s="749"/>
      <c r="WGK1465" s="749"/>
      <c r="WGL1465" s="749"/>
      <c r="WGM1465" s="749"/>
      <c r="WGN1465" s="749"/>
      <c r="WGO1465" s="749"/>
      <c r="WGP1465" s="749"/>
      <c r="WGQ1465" s="749"/>
      <c r="WGR1465" s="749"/>
      <c r="WGS1465" s="749"/>
      <c r="WGT1465" s="749"/>
      <c r="WGU1465" s="749"/>
      <c r="WGV1465" s="749"/>
      <c r="WGW1465" s="749"/>
      <c r="WGX1465" s="749"/>
      <c r="WGY1465" s="749"/>
      <c r="WGZ1465" s="749"/>
      <c r="WHA1465" s="749"/>
      <c r="WHB1465" s="749"/>
      <c r="WHC1465" s="749"/>
      <c r="WHD1465" s="749"/>
      <c r="WHE1465" s="749"/>
      <c r="WHF1465" s="749"/>
      <c r="WHG1465" s="749"/>
      <c r="WHH1465" s="749"/>
      <c r="WHI1465" s="749"/>
      <c r="WHJ1465" s="749"/>
      <c r="WHK1465" s="749"/>
      <c r="WHL1465" s="749"/>
      <c r="WHM1465" s="749"/>
      <c r="WHN1465" s="749"/>
      <c r="WHO1465" s="749"/>
      <c r="WHP1465" s="749"/>
      <c r="WHQ1465" s="749"/>
      <c r="WHR1465" s="749"/>
      <c r="WHS1465" s="749"/>
      <c r="WHT1465" s="749"/>
      <c r="WHU1465" s="749"/>
      <c r="WHV1465" s="749"/>
      <c r="WHW1465" s="749"/>
      <c r="WHX1465" s="749"/>
      <c r="WHY1465" s="749"/>
      <c r="WHZ1465" s="749"/>
      <c r="WIA1465" s="749"/>
      <c r="WIB1465" s="749"/>
      <c r="WIC1465" s="749"/>
      <c r="WID1465" s="749"/>
      <c r="WIE1465" s="749"/>
      <c r="WIF1465" s="749"/>
      <c r="WIG1465" s="749"/>
      <c r="WIH1465" s="749"/>
      <c r="WII1465" s="749"/>
      <c r="WIJ1465" s="749"/>
      <c r="WIK1465" s="749"/>
      <c r="WIL1465" s="749"/>
      <c r="WIM1465" s="749"/>
      <c r="WIN1465" s="749"/>
      <c r="WIO1465" s="749"/>
      <c r="WIP1465" s="749"/>
      <c r="WIQ1465" s="749"/>
      <c r="WIR1465" s="749"/>
      <c r="WIS1465" s="749"/>
      <c r="WIT1465" s="749"/>
      <c r="WIU1465" s="749"/>
      <c r="WIV1465" s="749"/>
      <c r="WIW1465" s="749"/>
      <c r="WIX1465" s="749"/>
      <c r="WIY1465" s="749"/>
      <c r="WIZ1465" s="749"/>
      <c r="WJA1465" s="749"/>
      <c r="WJB1465" s="749"/>
      <c r="WJC1465" s="749"/>
      <c r="WJD1465" s="749"/>
      <c r="WJE1465" s="749"/>
      <c r="WJF1465" s="749"/>
      <c r="WJG1465" s="749"/>
      <c r="WJH1465" s="749"/>
      <c r="WJI1465" s="749"/>
      <c r="WJJ1465" s="749"/>
      <c r="WJK1465" s="749"/>
      <c r="WJL1465" s="749"/>
      <c r="WJM1465" s="749"/>
      <c r="WJN1465" s="749"/>
      <c r="WJO1465" s="749"/>
      <c r="WJP1465" s="749"/>
      <c r="WJQ1465" s="749"/>
      <c r="WJR1465" s="749"/>
      <c r="WJS1465" s="749"/>
      <c r="WJT1465" s="749"/>
      <c r="WJU1465" s="749"/>
      <c r="WJV1465" s="749"/>
      <c r="WJW1465" s="749"/>
      <c r="WJX1465" s="749"/>
      <c r="WJY1465" s="749"/>
      <c r="WJZ1465" s="749"/>
      <c r="WKA1465" s="749"/>
      <c r="WKB1465" s="749"/>
      <c r="WKC1465" s="749"/>
      <c r="WKD1465" s="749"/>
      <c r="WKE1465" s="749"/>
      <c r="WKF1465" s="749"/>
      <c r="WKG1465" s="749"/>
      <c r="WKH1465" s="749"/>
      <c r="WKI1465" s="749"/>
      <c r="WKJ1465" s="749"/>
      <c r="WKK1465" s="749"/>
      <c r="WKL1465" s="749"/>
      <c r="WKM1465" s="749"/>
      <c r="WKN1465" s="749"/>
      <c r="WKO1465" s="749"/>
      <c r="WKP1465" s="749"/>
      <c r="WKQ1465" s="749"/>
      <c r="WKR1465" s="749"/>
      <c r="WKS1465" s="749"/>
      <c r="WKT1465" s="749"/>
      <c r="WKU1465" s="749"/>
      <c r="WKV1465" s="749"/>
      <c r="WKW1465" s="749"/>
      <c r="WKX1465" s="749"/>
      <c r="WKY1465" s="749"/>
      <c r="WKZ1465" s="749"/>
      <c r="WLA1465" s="749"/>
      <c r="WLB1465" s="749"/>
      <c r="WLC1465" s="749"/>
      <c r="WLD1465" s="749"/>
      <c r="WLE1465" s="749"/>
      <c r="WLF1465" s="749"/>
      <c r="WLG1465" s="749"/>
      <c r="WLH1465" s="749"/>
      <c r="WLI1465" s="749"/>
      <c r="WLJ1465" s="749"/>
      <c r="WLK1465" s="749"/>
      <c r="WLL1465" s="749"/>
      <c r="WLM1465" s="749"/>
      <c r="WLN1465" s="749"/>
      <c r="WLO1465" s="749"/>
      <c r="WLP1465" s="749"/>
      <c r="WLQ1465" s="749"/>
      <c r="WLR1465" s="749"/>
      <c r="WLS1465" s="749"/>
      <c r="WLT1465" s="749"/>
      <c r="WLU1465" s="749"/>
      <c r="WLV1465" s="749"/>
      <c r="WLW1465" s="749"/>
      <c r="WLX1465" s="749"/>
      <c r="WLY1465" s="749"/>
      <c r="WLZ1465" s="749"/>
      <c r="WMA1465" s="749"/>
      <c r="WMB1465" s="749"/>
      <c r="WMC1465" s="749"/>
      <c r="WMD1465" s="749"/>
      <c r="WME1465" s="749"/>
      <c r="WMF1465" s="749"/>
      <c r="WMG1465" s="749"/>
      <c r="WMH1465" s="749"/>
      <c r="WMI1465" s="749"/>
      <c r="WMJ1465" s="749"/>
      <c r="WMK1465" s="749"/>
      <c r="WML1465" s="749"/>
      <c r="WMM1465" s="749"/>
      <c r="WMN1465" s="749"/>
      <c r="WMO1465" s="749"/>
      <c r="WMP1465" s="749"/>
      <c r="WMQ1465" s="749"/>
      <c r="WMR1465" s="749"/>
      <c r="WMS1465" s="749"/>
      <c r="WMT1465" s="749"/>
      <c r="WMU1465" s="749"/>
      <c r="WMV1465" s="749"/>
      <c r="WMW1465" s="749"/>
      <c r="WMX1465" s="749"/>
      <c r="WMY1465" s="749"/>
      <c r="WMZ1465" s="749"/>
      <c r="WNA1465" s="749"/>
      <c r="WNB1465" s="749"/>
      <c r="WNC1465" s="749"/>
      <c r="WND1465" s="749"/>
      <c r="WNE1465" s="749"/>
      <c r="WNF1465" s="749"/>
      <c r="WNG1465" s="749"/>
      <c r="WNH1465" s="749"/>
      <c r="WNI1465" s="749"/>
      <c r="WNJ1465" s="749"/>
      <c r="WNK1465" s="749"/>
      <c r="WNL1465" s="749"/>
      <c r="WNM1465" s="749"/>
      <c r="WNN1465" s="749"/>
      <c r="WNO1465" s="749"/>
      <c r="WNP1465" s="749"/>
      <c r="WNQ1465" s="749"/>
      <c r="WNR1465" s="749"/>
      <c r="WNS1465" s="749"/>
      <c r="WNT1465" s="749"/>
      <c r="WNU1465" s="749"/>
      <c r="WNV1465" s="749"/>
      <c r="WNW1465" s="749"/>
      <c r="WNX1465" s="749"/>
      <c r="WNY1465" s="749"/>
      <c r="WNZ1465" s="749"/>
      <c r="WOA1465" s="749"/>
      <c r="WOB1465" s="749"/>
      <c r="WOC1465" s="749"/>
      <c r="WOD1465" s="749"/>
      <c r="WOE1465" s="749"/>
      <c r="WOF1465" s="749"/>
      <c r="WOG1465" s="749"/>
      <c r="WOH1465" s="749"/>
      <c r="WOI1465" s="749"/>
      <c r="WOJ1465" s="749"/>
      <c r="WOK1465" s="749"/>
      <c r="WOL1465" s="749"/>
      <c r="WOM1465" s="749"/>
      <c r="WON1465" s="749"/>
      <c r="WOO1465" s="749"/>
      <c r="WOP1465" s="749"/>
      <c r="WOQ1465" s="749"/>
      <c r="WOR1465" s="749"/>
      <c r="WOS1465" s="749"/>
      <c r="WOT1465" s="749"/>
      <c r="WOU1465" s="749"/>
      <c r="WOV1465" s="749"/>
      <c r="WOW1465" s="749"/>
      <c r="WOX1465" s="749"/>
      <c r="WOY1465" s="749"/>
      <c r="WOZ1465" s="749"/>
      <c r="WPA1465" s="749"/>
      <c r="WPB1465" s="749"/>
      <c r="WPC1465" s="749"/>
      <c r="WPD1465" s="749"/>
      <c r="WPE1465" s="749"/>
      <c r="WPF1465" s="749"/>
      <c r="WPG1465" s="749"/>
      <c r="WPH1465" s="749"/>
      <c r="WPI1465" s="749"/>
      <c r="WPJ1465" s="749"/>
      <c r="WPK1465" s="749"/>
      <c r="WPL1465" s="749"/>
      <c r="WPM1465" s="749"/>
      <c r="WPN1465" s="749"/>
      <c r="WPO1465" s="749"/>
      <c r="WPP1465" s="749"/>
      <c r="WPQ1465" s="749"/>
      <c r="WPR1465" s="749"/>
      <c r="WPS1465" s="749"/>
      <c r="WPT1465" s="749"/>
      <c r="WPU1465" s="749"/>
      <c r="WPV1465" s="749"/>
      <c r="WPW1465" s="749"/>
      <c r="WPX1465" s="749"/>
      <c r="WPY1465" s="749"/>
      <c r="WPZ1465" s="749"/>
      <c r="WQA1465" s="749"/>
      <c r="WQB1465" s="749"/>
      <c r="WQC1465" s="749"/>
      <c r="WQD1465" s="749"/>
      <c r="WQE1465" s="749"/>
      <c r="WQF1465" s="749"/>
      <c r="WQG1465" s="749"/>
      <c r="WQH1465" s="749"/>
      <c r="WQI1465" s="749"/>
      <c r="WQJ1465" s="749"/>
      <c r="WQK1465" s="749"/>
      <c r="WQL1465" s="749"/>
      <c r="WQM1465" s="749"/>
      <c r="WQN1465" s="749"/>
      <c r="WQO1465" s="749"/>
      <c r="WQP1465" s="749"/>
      <c r="WQQ1465" s="749"/>
      <c r="WQR1465" s="749"/>
      <c r="WQS1465" s="749"/>
      <c r="WQT1465" s="749"/>
      <c r="WQU1465" s="749"/>
      <c r="WQV1465" s="749"/>
      <c r="WQW1465" s="749"/>
      <c r="WQX1465" s="749"/>
      <c r="WQY1465" s="749"/>
      <c r="WQZ1465" s="749"/>
      <c r="WRA1465" s="749"/>
      <c r="WRB1465" s="749"/>
      <c r="WRC1465" s="749"/>
      <c r="WRD1465" s="749"/>
      <c r="WRE1465" s="749"/>
      <c r="WRF1465" s="749"/>
      <c r="WRG1465" s="749"/>
      <c r="WRH1465" s="749"/>
      <c r="WRI1465" s="749"/>
      <c r="WRJ1465" s="749"/>
      <c r="WRK1465" s="749"/>
      <c r="WRL1465" s="749"/>
      <c r="WRM1465" s="749"/>
      <c r="WRN1465" s="749"/>
      <c r="WRO1465" s="749"/>
      <c r="WRP1465" s="749"/>
      <c r="WRQ1465" s="749"/>
      <c r="WRR1465" s="749"/>
      <c r="WRS1465" s="749"/>
      <c r="WRT1465" s="749"/>
      <c r="WRU1465" s="749"/>
      <c r="WRV1465" s="749"/>
      <c r="WRW1465" s="749"/>
      <c r="WRX1465" s="749"/>
      <c r="WRY1465" s="749"/>
      <c r="WRZ1465" s="749"/>
      <c r="WSA1465" s="749"/>
      <c r="WSB1465" s="749"/>
      <c r="WSC1465" s="749"/>
      <c r="WSD1465" s="749"/>
      <c r="WSE1465" s="749"/>
      <c r="WSF1465" s="749"/>
      <c r="WSG1465" s="749"/>
      <c r="WSH1465" s="749"/>
      <c r="WSI1465" s="749"/>
      <c r="WSJ1465" s="749"/>
      <c r="WSK1465" s="749"/>
      <c r="WSL1465" s="749"/>
      <c r="WSM1465" s="749"/>
      <c r="WSN1465" s="749"/>
      <c r="WSO1465" s="749"/>
      <c r="WSP1465" s="749"/>
      <c r="WSQ1465" s="749"/>
      <c r="WSR1465" s="749"/>
      <c r="WSS1465" s="749"/>
      <c r="WST1465" s="749"/>
      <c r="WSU1465" s="749"/>
      <c r="WSV1465" s="749"/>
      <c r="WSW1465" s="749"/>
      <c r="WSX1465" s="749"/>
      <c r="WSY1465" s="749"/>
      <c r="WSZ1465" s="749"/>
      <c r="WTA1465" s="749"/>
      <c r="WTB1465" s="749"/>
      <c r="WTC1465" s="749"/>
      <c r="WTD1465" s="749"/>
      <c r="WTE1465" s="749"/>
      <c r="WTF1465" s="749"/>
      <c r="WTG1465" s="749"/>
      <c r="WTH1465" s="749"/>
      <c r="WTI1465" s="749"/>
      <c r="WTJ1465" s="749"/>
      <c r="WTK1465" s="749"/>
      <c r="WTL1465" s="749"/>
      <c r="WTM1465" s="749"/>
      <c r="WTN1465" s="749"/>
      <c r="WTO1465" s="749"/>
      <c r="WTP1465" s="749"/>
      <c r="WTQ1465" s="749"/>
      <c r="WTR1465" s="749"/>
      <c r="WTS1465" s="749"/>
      <c r="WTT1465" s="749"/>
      <c r="WTU1465" s="749"/>
      <c r="WTV1465" s="749"/>
      <c r="WTW1465" s="749"/>
      <c r="WTX1465" s="749"/>
      <c r="WTY1465" s="749"/>
      <c r="WTZ1465" s="749"/>
      <c r="WUA1465" s="749"/>
      <c r="WUB1465" s="749"/>
      <c r="WUC1465" s="749"/>
      <c r="WUD1465" s="749"/>
      <c r="WUE1465" s="749"/>
      <c r="WUF1465" s="749"/>
      <c r="WUG1465" s="749"/>
      <c r="WUH1465" s="749"/>
      <c r="WUI1465" s="749"/>
      <c r="WUJ1465" s="749"/>
      <c r="WUK1465" s="749"/>
      <c r="WUL1465" s="749"/>
      <c r="WUM1465" s="749"/>
      <c r="WUN1465" s="749"/>
      <c r="WUO1465" s="749"/>
      <c r="WUP1465" s="749"/>
      <c r="WUQ1465" s="749"/>
      <c r="WUR1465" s="749"/>
      <c r="WUS1465" s="749"/>
      <c r="WUT1465" s="749"/>
      <c r="WUU1465" s="749"/>
      <c r="WUV1465" s="749"/>
      <c r="WUW1465" s="749"/>
      <c r="WUX1465" s="749"/>
      <c r="WUY1465" s="749"/>
      <c r="WUZ1465" s="749"/>
      <c r="WVA1465" s="749"/>
      <c r="WVB1465" s="749"/>
      <c r="WVC1465" s="749"/>
      <c r="WVD1465" s="749"/>
      <c r="WVE1465" s="749"/>
      <c r="WVF1465" s="749"/>
      <c r="WVG1465" s="749"/>
      <c r="WVH1465" s="749"/>
      <c r="WVI1465" s="749"/>
      <c r="WVJ1465" s="749"/>
      <c r="WVK1465" s="749"/>
      <c r="WVL1465" s="749"/>
      <c r="WVM1465" s="749"/>
      <c r="WVN1465" s="749"/>
      <c r="WVO1465" s="749"/>
      <c r="WVP1465" s="749"/>
      <c r="WVQ1465" s="749"/>
      <c r="WVR1465" s="749"/>
      <c r="WVS1465" s="749"/>
      <c r="WVT1465" s="749"/>
      <c r="WVU1465" s="749"/>
      <c r="WVV1465" s="749"/>
      <c r="WVW1465" s="749"/>
      <c r="WVX1465" s="749"/>
      <c r="WVY1465" s="749"/>
      <c r="WVZ1465" s="749"/>
      <c r="WWA1465" s="749"/>
      <c r="WWB1465" s="749"/>
      <c r="WWC1465" s="749"/>
      <c r="WWD1465" s="749"/>
      <c r="WWE1465" s="749"/>
      <c r="WWF1465" s="749"/>
      <c r="WWG1465" s="749"/>
      <c r="WWH1465" s="749"/>
      <c r="WWI1465" s="749"/>
      <c r="WWJ1465" s="749"/>
      <c r="WWK1465" s="749"/>
      <c r="WWL1465" s="749"/>
      <c r="WWM1465" s="749"/>
      <c r="WWN1465" s="749"/>
      <c r="WWO1465" s="749"/>
      <c r="WWP1465" s="749"/>
      <c r="WWQ1465" s="749"/>
      <c r="WWR1465" s="749"/>
      <c r="WWS1465" s="749"/>
      <c r="WWT1465" s="749"/>
      <c r="WWU1465" s="749"/>
      <c r="WWV1465" s="749"/>
      <c r="WWW1465" s="749"/>
      <c r="WWX1465" s="749"/>
      <c r="WWY1465" s="749"/>
      <c r="WWZ1465" s="749"/>
      <c r="WXA1465" s="749"/>
      <c r="WXB1465" s="749"/>
      <c r="WXC1465" s="749"/>
      <c r="WXD1465" s="749"/>
      <c r="WXE1465" s="749"/>
      <c r="WXF1465" s="749"/>
      <c r="WXG1465" s="749"/>
      <c r="WXH1465" s="749"/>
      <c r="WXI1465" s="749"/>
      <c r="WXJ1465" s="749"/>
      <c r="WXK1465" s="749"/>
      <c r="WXL1465" s="749"/>
      <c r="WXM1465" s="749"/>
      <c r="WXN1465" s="749"/>
      <c r="WXO1465" s="749"/>
      <c r="WXP1465" s="749"/>
      <c r="WXQ1465" s="749"/>
      <c r="WXR1465" s="749"/>
      <c r="WXS1465" s="749"/>
      <c r="WXT1465" s="749"/>
      <c r="WXU1465" s="749"/>
      <c r="WXV1465" s="749"/>
      <c r="WXW1465" s="749"/>
      <c r="WXX1465" s="749"/>
      <c r="WXY1465" s="749"/>
      <c r="WXZ1465" s="749"/>
      <c r="WYA1465" s="749"/>
      <c r="WYB1465" s="749"/>
      <c r="WYC1465" s="749"/>
      <c r="WYD1465" s="749"/>
      <c r="WYE1465" s="749"/>
      <c r="WYF1465" s="749"/>
      <c r="WYG1465" s="749"/>
      <c r="WYH1465" s="749"/>
      <c r="WYI1465" s="749"/>
      <c r="WYJ1465" s="749"/>
      <c r="WYK1465" s="749"/>
      <c r="WYL1465" s="749"/>
      <c r="WYM1465" s="749"/>
      <c r="WYN1465" s="749"/>
      <c r="WYO1465" s="749"/>
      <c r="WYP1465" s="749"/>
      <c r="WYQ1465" s="749"/>
      <c r="WYR1465" s="749"/>
      <c r="WYS1465" s="749"/>
      <c r="WYT1465" s="749"/>
      <c r="WYU1465" s="749"/>
      <c r="WYV1465" s="749"/>
      <c r="WYW1465" s="749"/>
      <c r="WYX1465" s="749"/>
      <c r="WYY1465" s="749"/>
      <c r="WYZ1465" s="749"/>
      <c r="WZA1465" s="749"/>
      <c r="WZB1465" s="749"/>
      <c r="WZC1465" s="749"/>
      <c r="WZD1465" s="749"/>
      <c r="WZE1465" s="749"/>
      <c r="WZF1465" s="749"/>
      <c r="WZG1465" s="749"/>
      <c r="WZH1465" s="749"/>
      <c r="WZI1465" s="749"/>
      <c r="WZJ1465" s="749"/>
      <c r="WZK1465" s="749"/>
      <c r="WZL1465" s="749"/>
      <c r="WZM1465" s="749"/>
      <c r="WZN1465" s="749"/>
      <c r="WZO1465" s="749"/>
      <c r="WZP1465" s="749"/>
      <c r="WZQ1465" s="749"/>
      <c r="WZR1465" s="749"/>
      <c r="WZS1465" s="749"/>
      <c r="WZT1465" s="749"/>
      <c r="WZU1465" s="749"/>
      <c r="WZV1465" s="749"/>
      <c r="WZW1465" s="749"/>
      <c r="WZX1465" s="749"/>
      <c r="WZY1465" s="749"/>
      <c r="WZZ1465" s="749"/>
      <c r="XAA1465" s="749"/>
      <c r="XAB1465" s="749"/>
      <c r="XAC1465" s="749"/>
      <c r="XAD1465" s="749"/>
      <c r="XAE1465" s="749"/>
      <c r="XAF1465" s="749"/>
      <c r="XAG1465" s="749"/>
      <c r="XAH1465" s="749"/>
      <c r="XAI1465" s="749"/>
      <c r="XAJ1465" s="749"/>
      <c r="XAK1465" s="749"/>
      <c r="XAL1465" s="749"/>
      <c r="XAM1465" s="749"/>
      <c r="XAN1465" s="749"/>
      <c r="XAO1465" s="749"/>
      <c r="XAP1465" s="749"/>
      <c r="XAQ1465" s="749"/>
      <c r="XAR1465" s="749"/>
      <c r="XAS1465" s="749"/>
      <c r="XAT1465" s="749"/>
      <c r="XAU1465" s="749"/>
      <c r="XAV1465" s="749"/>
      <c r="XAW1465" s="749"/>
      <c r="XAX1465" s="749"/>
      <c r="XAY1465" s="749"/>
      <c r="XAZ1465" s="749"/>
      <c r="XBA1465" s="749"/>
      <c r="XBB1465" s="749"/>
      <c r="XBC1465" s="749"/>
      <c r="XBD1465" s="749"/>
      <c r="XBE1465" s="749"/>
      <c r="XBF1465" s="749"/>
      <c r="XBG1465" s="749"/>
      <c r="XBH1465" s="749"/>
      <c r="XBI1465" s="749"/>
      <c r="XBJ1465" s="749"/>
      <c r="XBK1465" s="749"/>
      <c r="XBL1465" s="749"/>
      <c r="XBM1465" s="749"/>
      <c r="XBN1465" s="749"/>
      <c r="XBO1465" s="749"/>
      <c r="XBP1465" s="749"/>
      <c r="XBQ1465" s="749"/>
      <c r="XBR1465" s="749"/>
      <c r="XBS1465" s="749"/>
      <c r="XBT1465" s="749"/>
      <c r="XBU1465" s="749"/>
      <c r="XBV1465" s="749"/>
      <c r="XBW1465" s="749"/>
      <c r="XBX1465" s="749"/>
      <c r="XBY1465" s="749"/>
      <c r="XBZ1465" s="749"/>
      <c r="XCA1465" s="749"/>
      <c r="XCB1465" s="749"/>
      <c r="XCC1465" s="749"/>
      <c r="XCD1465" s="749"/>
      <c r="XCE1465" s="749"/>
      <c r="XCF1465" s="749"/>
      <c r="XCG1465" s="749"/>
      <c r="XCH1465" s="749"/>
      <c r="XCI1465" s="749"/>
      <c r="XCJ1465" s="749"/>
      <c r="XCK1465" s="749"/>
      <c r="XCL1465" s="749"/>
      <c r="XCM1465" s="749"/>
      <c r="XCN1465" s="749"/>
      <c r="XCO1465" s="749"/>
      <c r="XCP1465" s="749"/>
      <c r="XCQ1465" s="749"/>
      <c r="XCR1465" s="749"/>
      <c r="XCS1465" s="749"/>
      <c r="XCT1465" s="749"/>
      <c r="XCU1465" s="749"/>
      <c r="XCV1465" s="749"/>
      <c r="XCW1465" s="749"/>
      <c r="XCX1465" s="749"/>
      <c r="XCY1465" s="749"/>
      <c r="XCZ1465" s="749"/>
      <c r="XDA1465" s="749"/>
      <c r="XDB1465" s="749"/>
      <c r="XDC1465" s="749"/>
      <c r="XDD1465" s="749"/>
      <c r="XDE1465" s="749"/>
      <c r="XDF1465" s="749"/>
      <c r="XDG1465" s="749"/>
      <c r="XDH1465" s="749"/>
      <c r="XDI1465" s="749"/>
      <c r="XDJ1465" s="749"/>
      <c r="XDK1465" s="749"/>
      <c r="XDL1465" s="749"/>
      <c r="XDM1465" s="749"/>
      <c r="XDN1465" s="749"/>
      <c r="XDO1465" s="749"/>
      <c r="XDP1465" s="749"/>
      <c r="XDQ1465" s="749"/>
      <c r="XDR1465" s="749"/>
      <c r="XDS1465" s="749"/>
      <c r="XDT1465" s="749"/>
      <c r="XDU1465" s="749"/>
      <c r="XDV1465" s="749"/>
      <c r="XDW1465" s="749"/>
      <c r="XDX1465" s="749"/>
      <c r="XDY1465" s="749"/>
      <c r="XDZ1465" s="749"/>
      <c r="XEA1465" s="749"/>
      <c r="XEB1465" s="749"/>
      <c r="XEC1465" s="749"/>
      <c r="XED1465" s="749"/>
      <c r="XEE1465" s="749"/>
      <c r="XEF1465" s="749"/>
      <c r="XEG1465" s="749"/>
      <c r="XEH1465" s="749"/>
      <c r="XEI1465" s="749"/>
      <c r="XEJ1465" s="749"/>
      <c r="XEK1465" s="749"/>
      <c r="XEL1465" s="749"/>
      <c r="XEM1465" s="749"/>
      <c r="XEN1465" s="749"/>
      <c r="XEO1465" s="749"/>
      <c r="XEP1465" s="749"/>
      <c r="XEQ1465" s="749"/>
      <c r="XER1465" s="749"/>
      <c r="XES1465" s="749"/>
      <c r="XET1465" s="749"/>
      <c r="XEU1465" s="749"/>
      <c r="XEV1465" s="749"/>
      <c r="XEW1465" s="749"/>
      <c r="XEX1465" s="749"/>
      <c r="XEY1465" s="749"/>
      <c r="XEZ1465" s="749"/>
      <c r="XFA1465" s="749"/>
      <c r="XFB1465" s="749"/>
      <c r="XFC1465" s="749"/>
      <c r="XFD1465" s="749"/>
    </row>
    <row r="1466" spans="1:16384" s="95" customFormat="1" ht="12.6" customHeight="1">
      <c r="A1466" s="90" t="s">
        <v>1380</v>
      </c>
      <c r="B1466" s="126"/>
      <c r="C1466" s="126"/>
      <c r="D1466" s="126"/>
      <c r="E1466" s="126"/>
      <c r="F1466" s="126"/>
      <c r="G1466" s="126"/>
      <c r="H1466" s="126"/>
      <c r="I1466" s="126"/>
      <c r="J1466" s="126"/>
      <c r="K1466" s="126"/>
      <c r="L1466" s="126"/>
      <c r="M1466" s="126"/>
      <c r="N1466" s="126"/>
      <c r="O1466" s="126"/>
      <c r="P1466" s="126"/>
      <c r="Q1466" s="126"/>
      <c r="R1466" s="126"/>
      <c r="S1466" s="126"/>
      <c r="T1466" s="126"/>
      <c r="U1466" s="126"/>
      <c r="V1466" s="126"/>
      <c r="W1466" s="126"/>
      <c r="X1466" s="126"/>
      <c r="Y1466" s="126"/>
      <c r="Z1466" s="126"/>
      <c r="AA1466" s="126"/>
      <c r="AB1466" s="126"/>
      <c r="AC1466" s="126"/>
      <c r="AD1466" s="126"/>
      <c r="AE1466" s="126"/>
      <c r="AF1466" s="126"/>
      <c r="AG1466" s="126"/>
      <c r="AH1466" s="126"/>
      <c r="AI1466" s="126"/>
      <c r="AJ1466" s="126"/>
      <c r="AK1466" s="126"/>
      <c r="AL1466" s="126"/>
      <c r="AM1466" s="126"/>
      <c r="AN1466" s="126"/>
      <c r="AO1466" s="126"/>
      <c r="AP1466" s="126"/>
      <c r="AQ1466" s="126"/>
      <c r="AR1466" s="126"/>
      <c r="AS1466" s="126"/>
      <c r="AT1466" s="126"/>
      <c r="AU1466" s="126"/>
      <c r="AV1466" s="126"/>
      <c r="AW1466" s="126"/>
      <c r="AX1466" s="126"/>
      <c r="AY1466" s="126"/>
      <c r="AZ1466" s="126"/>
      <c r="BA1466" s="126"/>
      <c r="BB1466" s="126"/>
    </row>
    <row r="1467" spans="1:16384" s="95" customFormat="1" ht="13.5" customHeight="1">
      <c r="A1467" s="788" t="s">
        <v>1899</v>
      </c>
      <c r="B1467" s="789"/>
      <c r="C1467" s="789"/>
      <c r="D1467" s="789"/>
      <c r="E1467" s="789"/>
      <c r="F1467" s="789"/>
      <c r="G1467" s="789"/>
      <c r="H1467" s="789"/>
      <c r="I1467" s="789"/>
      <c r="J1467" s="789"/>
      <c r="K1467" s="789"/>
      <c r="L1467" s="789"/>
      <c r="M1467" s="789"/>
      <c r="N1467" s="789"/>
      <c r="O1467" s="789"/>
      <c r="P1467" s="789"/>
      <c r="Q1467" s="789"/>
      <c r="R1467" s="789"/>
      <c r="S1467" s="789"/>
      <c r="T1467" s="789"/>
      <c r="U1467" s="789"/>
      <c r="V1467" s="789"/>
      <c r="W1467" s="789"/>
      <c r="X1467" s="789"/>
      <c r="Y1467" s="789"/>
      <c r="Z1467" s="789"/>
      <c r="AA1467" s="789"/>
      <c r="AB1467" s="789"/>
      <c r="AC1467" s="789"/>
      <c r="AD1467" s="789"/>
      <c r="AE1467" s="790"/>
      <c r="AF1467" s="781" t="s">
        <v>1900</v>
      </c>
      <c r="AG1467" s="782"/>
      <c r="AH1467" s="782"/>
      <c r="AI1467" s="782"/>
      <c r="AJ1467" s="782"/>
      <c r="AK1467" s="782"/>
      <c r="AL1467" s="782"/>
      <c r="AM1467" s="782"/>
      <c r="AN1467" s="782"/>
      <c r="AO1467" s="782"/>
      <c r="AP1467" s="782"/>
      <c r="AQ1467" s="782"/>
      <c r="AR1467" s="782"/>
      <c r="AS1467" s="782"/>
      <c r="AT1467" s="782"/>
      <c r="AU1467" s="782"/>
      <c r="AV1467" s="782"/>
      <c r="AW1467" s="782"/>
      <c r="AX1467" s="782"/>
      <c r="AY1467" s="782"/>
      <c r="AZ1467" s="782"/>
      <c r="BA1467" s="782"/>
      <c r="BB1467" s="783"/>
    </row>
    <row r="1468" spans="1:16384" s="95" customFormat="1" ht="13.5" customHeight="1">
      <c r="A1468" s="791"/>
      <c r="B1468" s="792"/>
      <c r="C1468" s="792"/>
      <c r="D1468" s="792"/>
      <c r="E1468" s="792"/>
      <c r="F1468" s="792"/>
      <c r="G1468" s="792"/>
      <c r="H1468" s="792"/>
      <c r="I1468" s="792"/>
      <c r="J1468" s="792"/>
      <c r="K1468" s="792"/>
      <c r="L1468" s="792"/>
      <c r="M1468" s="792"/>
      <c r="N1468" s="792"/>
      <c r="O1468" s="792"/>
      <c r="P1468" s="792"/>
      <c r="Q1468" s="792"/>
      <c r="R1468" s="792"/>
      <c r="S1468" s="792"/>
      <c r="T1468" s="792"/>
      <c r="U1468" s="792"/>
      <c r="V1468" s="792"/>
      <c r="W1468" s="792"/>
      <c r="X1468" s="792"/>
      <c r="Y1468" s="792"/>
      <c r="Z1468" s="792"/>
      <c r="AA1468" s="792"/>
      <c r="AB1468" s="792"/>
      <c r="AC1468" s="792"/>
      <c r="AD1468" s="792"/>
      <c r="AE1468" s="793"/>
      <c r="AF1468" s="781" t="s">
        <v>1901</v>
      </c>
      <c r="AG1468" s="782"/>
      <c r="AH1468" s="782"/>
      <c r="AI1468" s="782"/>
      <c r="AJ1468" s="782"/>
      <c r="AK1468" s="782"/>
      <c r="AL1468" s="782"/>
      <c r="AM1468" s="782"/>
      <c r="AN1468" s="783"/>
      <c r="AO1468" s="782" t="s">
        <v>1902</v>
      </c>
      <c r="AP1468" s="782"/>
      <c r="AQ1468" s="782"/>
      <c r="AR1468" s="782"/>
      <c r="AS1468" s="782"/>
      <c r="AT1468" s="782"/>
      <c r="AU1468" s="782"/>
      <c r="AV1468" s="782"/>
      <c r="AW1468" s="782"/>
      <c r="AX1468" s="782"/>
      <c r="AY1468" s="782"/>
      <c r="AZ1468" s="782"/>
      <c r="BA1468" s="782"/>
      <c r="BB1468" s="783"/>
    </row>
    <row r="1469" spans="1:16384" s="95" customFormat="1" ht="13.5" customHeight="1">
      <c r="A1469" s="772" t="s">
        <v>1903</v>
      </c>
      <c r="B1469" s="773"/>
      <c r="C1469" s="773"/>
      <c r="D1469" s="773"/>
      <c r="E1469" s="773"/>
      <c r="F1469" s="773"/>
      <c r="G1469" s="773"/>
      <c r="H1469" s="773"/>
      <c r="I1469" s="773"/>
      <c r="J1469" s="773"/>
      <c r="K1469" s="773"/>
      <c r="L1469" s="773"/>
      <c r="M1469" s="773"/>
      <c r="N1469" s="773"/>
      <c r="O1469" s="773"/>
      <c r="P1469" s="773"/>
      <c r="Q1469" s="773"/>
      <c r="R1469" s="773"/>
      <c r="S1469" s="773"/>
      <c r="T1469" s="773"/>
      <c r="U1469" s="773"/>
      <c r="V1469" s="773"/>
      <c r="W1469" s="773"/>
      <c r="X1469" s="773"/>
      <c r="Y1469" s="773"/>
      <c r="Z1469" s="773"/>
      <c r="AA1469" s="773"/>
      <c r="AB1469" s="773"/>
      <c r="AC1469" s="773"/>
      <c r="AD1469" s="773"/>
      <c r="AE1469" s="774"/>
      <c r="AF1469" s="785"/>
      <c r="AG1469" s="786"/>
      <c r="AH1469" s="786"/>
      <c r="AI1469" s="786"/>
      <c r="AJ1469" s="786"/>
      <c r="AK1469" s="786"/>
      <c r="AL1469" s="786"/>
      <c r="AM1469" s="786"/>
      <c r="AN1469" s="787"/>
      <c r="AO1469" s="786"/>
      <c r="AP1469" s="786"/>
      <c r="AQ1469" s="786"/>
      <c r="AR1469" s="786"/>
      <c r="AS1469" s="786"/>
      <c r="AT1469" s="786"/>
      <c r="AU1469" s="786"/>
      <c r="AV1469" s="786"/>
      <c r="AW1469" s="786"/>
      <c r="AX1469" s="786"/>
      <c r="AY1469" s="786"/>
      <c r="AZ1469" s="786"/>
      <c r="BA1469" s="786"/>
      <c r="BB1469" s="787"/>
    </row>
    <row r="1470" spans="1:16384" s="95" customFormat="1" ht="13.5" customHeight="1">
      <c r="A1470" s="772" t="s">
        <v>1904</v>
      </c>
      <c r="B1470" s="773"/>
      <c r="C1470" s="773"/>
      <c r="D1470" s="773"/>
      <c r="E1470" s="773"/>
      <c r="F1470" s="773"/>
      <c r="G1470" s="773"/>
      <c r="H1470" s="773"/>
      <c r="I1470" s="773"/>
      <c r="J1470" s="773"/>
      <c r="K1470" s="773"/>
      <c r="L1470" s="773"/>
      <c r="M1470" s="773"/>
      <c r="N1470" s="773"/>
      <c r="O1470" s="773"/>
      <c r="P1470" s="773"/>
      <c r="Q1470" s="773"/>
      <c r="R1470" s="773"/>
      <c r="S1470" s="773"/>
      <c r="T1470" s="773"/>
      <c r="U1470" s="773"/>
      <c r="V1470" s="773"/>
      <c r="W1470" s="773"/>
      <c r="X1470" s="773"/>
      <c r="Y1470" s="773"/>
      <c r="Z1470" s="773"/>
      <c r="AA1470" s="773"/>
      <c r="AB1470" s="773"/>
      <c r="AC1470" s="773"/>
      <c r="AD1470" s="773"/>
      <c r="AE1470" s="774"/>
      <c r="AF1470" s="785"/>
      <c r="AG1470" s="786"/>
      <c r="AH1470" s="786"/>
      <c r="AI1470" s="786"/>
      <c r="AJ1470" s="786"/>
      <c r="AK1470" s="786"/>
      <c r="AL1470" s="786"/>
      <c r="AM1470" s="786"/>
      <c r="AN1470" s="787"/>
      <c r="AO1470" s="786"/>
      <c r="AP1470" s="786"/>
      <c r="AQ1470" s="786"/>
      <c r="AR1470" s="786"/>
      <c r="AS1470" s="786"/>
      <c r="AT1470" s="786"/>
      <c r="AU1470" s="786"/>
      <c r="AV1470" s="786"/>
      <c r="AW1470" s="786"/>
      <c r="AX1470" s="786"/>
      <c r="AY1470" s="786"/>
      <c r="AZ1470" s="786"/>
      <c r="BA1470" s="786"/>
      <c r="BB1470" s="787"/>
    </row>
    <row r="1471" spans="1:16384" s="95" customFormat="1" ht="13.5" customHeight="1">
      <c r="A1471" s="772" t="s">
        <v>1905</v>
      </c>
      <c r="B1471" s="773"/>
      <c r="C1471" s="773"/>
      <c r="D1471" s="773"/>
      <c r="E1471" s="773"/>
      <c r="F1471" s="773"/>
      <c r="G1471" s="773"/>
      <c r="H1471" s="773"/>
      <c r="I1471" s="773"/>
      <c r="J1471" s="773"/>
      <c r="K1471" s="773"/>
      <c r="L1471" s="773"/>
      <c r="M1471" s="773"/>
      <c r="N1471" s="773"/>
      <c r="O1471" s="773"/>
      <c r="P1471" s="773"/>
      <c r="Q1471" s="773"/>
      <c r="R1471" s="773"/>
      <c r="S1471" s="773"/>
      <c r="T1471" s="773"/>
      <c r="U1471" s="773"/>
      <c r="V1471" s="773"/>
      <c r="W1471" s="773"/>
      <c r="X1471" s="773"/>
      <c r="Y1471" s="773"/>
      <c r="Z1471" s="773"/>
      <c r="AA1471" s="773"/>
      <c r="AB1471" s="773"/>
      <c r="AC1471" s="773"/>
      <c r="AD1471" s="773"/>
      <c r="AE1471" s="774"/>
      <c r="AF1471" s="785"/>
      <c r="AG1471" s="786"/>
      <c r="AH1471" s="786"/>
      <c r="AI1471" s="786"/>
      <c r="AJ1471" s="786"/>
      <c r="AK1471" s="786"/>
      <c r="AL1471" s="786"/>
      <c r="AM1471" s="786"/>
      <c r="AN1471" s="787"/>
      <c r="AO1471" s="786"/>
      <c r="AP1471" s="786"/>
      <c r="AQ1471" s="786"/>
      <c r="AR1471" s="786"/>
      <c r="AS1471" s="786"/>
      <c r="AT1471" s="786"/>
      <c r="AU1471" s="786"/>
      <c r="AV1471" s="786"/>
      <c r="AW1471" s="786"/>
      <c r="AX1471" s="786"/>
      <c r="AY1471" s="786"/>
      <c r="AZ1471" s="786"/>
      <c r="BA1471" s="786"/>
      <c r="BB1471" s="787"/>
    </row>
    <row r="1472" spans="1:16384" s="95" customFormat="1" ht="13.5" customHeight="1">
      <c r="A1472" s="772" t="s">
        <v>1906</v>
      </c>
      <c r="B1472" s="773"/>
      <c r="C1472" s="773"/>
      <c r="D1472" s="773"/>
      <c r="E1472" s="773"/>
      <c r="F1472" s="773"/>
      <c r="G1472" s="773"/>
      <c r="H1472" s="773"/>
      <c r="I1472" s="773"/>
      <c r="J1472" s="773"/>
      <c r="K1472" s="773"/>
      <c r="L1472" s="773"/>
      <c r="M1472" s="773"/>
      <c r="N1472" s="773"/>
      <c r="O1472" s="773"/>
      <c r="P1472" s="773"/>
      <c r="Q1472" s="773"/>
      <c r="R1472" s="773"/>
      <c r="S1472" s="773"/>
      <c r="T1472" s="773"/>
      <c r="U1472" s="773"/>
      <c r="V1472" s="773"/>
      <c r="W1472" s="773"/>
      <c r="X1472" s="773"/>
      <c r="Y1472" s="773"/>
      <c r="Z1472" s="773"/>
      <c r="AA1472" s="773"/>
      <c r="AB1472" s="773"/>
      <c r="AC1472" s="773"/>
      <c r="AD1472" s="773"/>
      <c r="AE1472" s="774"/>
      <c r="AF1472" s="785"/>
      <c r="AG1472" s="786"/>
      <c r="AH1472" s="786"/>
      <c r="AI1472" s="786"/>
      <c r="AJ1472" s="786"/>
      <c r="AK1472" s="786"/>
      <c r="AL1472" s="786"/>
      <c r="AM1472" s="786"/>
      <c r="AN1472" s="787"/>
      <c r="AO1472" s="786"/>
      <c r="AP1472" s="786"/>
      <c r="AQ1472" s="786"/>
      <c r="AR1472" s="786"/>
      <c r="AS1472" s="786"/>
      <c r="AT1472" s="786"/>
      <c r="AU1472" s="786"/>
      <c r="AV1472" s="786"/>
      <c r="AW1472" s="786"/>
      <c r="AX1472" s="786"/>
      <c r="AY1472" s="786"/>
      <c r="AZ1472" s="786"/>
      <c r="BA1472" s="786"/>
      <c r="BB1472" s="787"/>
    </row>
    <row r="1473" spans="1:54" s="95" customFormat="1" ht="13.5" customHeight="1">
      <c r="A1473" s="772" t="s">
        <v>1907</v>
      </c>
      <c r="B1473" s="773"/>
      <c r="C1473" s="773"/>
      <c r="D1473" s="773"/>
      <c r="E1473" s="773"/>
      <c r="F1473" s="773"/>
      <c r="G1473" s="773"/>
      <c r="H1473" s="773"/>
      <c r="I1473" s="773"/>
      <c r="J1473" s="773"/>
      <c r="K1473" s="773"/>
      <c r="L1473" s="773"/>
      <c r="M1473" s="773"/>
      <c r="N1473" s="773"/>
      <c r="O1473" s="773"/>
      <c r="P1473" s="773"/>
      <c r="Q1473" s="773"/>
      <c r="R1473" s="773"/>
      <c r="S1473" s="773"/>
      <c r="T1473" s="773"/>
      <c r="U1473" s="773"/>
      <c r="V1473" s="773"/>
      <c r="W1473" s="773"/>
      <c r="X1473" s="773"/>
      <c r="Y1473" s="773"/>
      <c r="Z1473" s="773"/>
      <c r="AA1473" s="773"/>
      <c r="AB1473" s="773"/>
      <c r="AC1473" s="773"/>
      <c r="AD1473" s="773"/>
      <c r="AE1473" s="774"/>
      <c r="AF1473" s="785"/>
      <c r="AG1473" s="786"/>
      <c r="AH1473" s="786"/>
      <c r="AI1473" s="786"/>
      <c r="AJ1473" s="786"/>
      <c r="AK1473" s="786"/>
      <c r="AL1473" s="786"/>
      <c r="AM1473" s="786"/>
      <c r="AN1473" s="787"/>
      <c r="AO1473" s="786"/>
      <c r="AP1473" s="786"/>
      <c r="AQ1473" s="786"/>
      <c r="AR1473" s="786"/>
      <c r="AS1473" s="786"/>
      <c r="AT1473" s="786"/>
      <c r="AU1473" s="786"/>
      <c r="AV1473" s="786"/>
      <c r="AW1473" s="786"/>
      <c r="AX1473" s="786"/>
      <c r="AY1473" s="786"/>
      <c r="AZ1473" s="786"/>
      <c r="BA1473" s="786"/>
      <c r="BB1473" s="787"/>
    </row>
    <row r="1474" spans="1:54" s="95" customFormat="1" ht="13.5" customHeight="1">
      <c r="A1474" s="772" t="s">
        <v>1908</v>
      </c>
      <c r="B1474" s="773"/>
      <c r="C1474" s="773"/>
      <c r="D1474" s="773"/>
      <c r="E1474" s="773"/>
      <c r="F1474" s="773"/>
      <c r="G1474" s="773"/>
      <c r="H1474" s="773"/>
      <c r="I1474" s="773"/>
      <c r="J1474" s="773"/>
      <c r="K1474" s="773"/>
      <c r="L1474" s="773"/>
      <c r="M1474" s="773"/>
      <c r="N1474" s="773"/>
      <c r="O1474" s="773"/>
      <c r="P1474" s="773"/>
      <c r="Q1474" s="773"/>
      <c r="R1474" s="773"/>
      <c r="S1474" s="773"/>
      <c r="T1474" s="773"/>
      <c r="U1474" s="773"/>
      <c r="V1474" s="773"/>
      <c r="W1474" s="773"/>
      <c r="X1474" s="773"/>
      <c r="Y1474" s="773"/>
      <c r="Z1474" s="773"/>
      <c r="AA1474" s="773"/>
      <c r="AB1474" s="773"/>
      <c r="AC1474" s="773"/>
      <c r="AD1474" s="773"/>
      <c r="AE1474" s="774"/>
      <c r="AF1474" s="785"/>
      <c r="AG1474" s="786"/>
      <c r="AH1474" s="786"/>
      <c r="AI1474" s="786"/>
      <c r="AJ1474" s="786"/>
      <c r="AK1474" s="786"/>
      <c r="AL1474" s="786"/>
      <c r="AM1474" s="786"/>
      <c r="AN1474" s="787"/>
      <c r="AO1474" s="786"/>
      <c r="AP1474" s="786"/>
      <c r="AQ1474" s="786"/>
      <c r="AR1474" s="786"/>
      <c r="AS1474" s="786"/>
      <c r="AT1474" s="786"/>
      <c r="AU1474" s="786"/>
      <c r="AV1474" s="786"/>
      <c r="AW1474" s="786"/>
      <c r="AX1474" s="786"/>
      <c r="AY1474" s="786"/>
      <c r="AZ1474" s="786"/>
      <c r="BA1474" s="786"/>
      <c r="BB1474" s="787"/>
    </row>
    <row r="1475" spans="1:54" s="95" customFormat="1" ht="13.5" customHeight="1">
      <c r="A1475" s="90" t="s">
        <v>1418</v>
      </c>
      <c r="B1475" s="223"/>
      <c r="C1475" s="223"/>
      <c r="D1475" s="223"/>
      <c r="E1475" s="223"/>
      <c r="F1475" s="223"/>
      <c r="G1475" s="223"/>
      <c r="H1475" s="223"/>
      <c r="I1475" s="223"/>
      <c r="J1475" s="223"/>
      <c r="K1475" s="223"/>
      <c r="L1475" s="223"/>
      <c r="M1475" s="223"/>
      <c r="N1475" s="223"/>
      <c r="O1475" s="223"/>
      <c r="P1475" s="223"/>
      <c r="Q1475" s="223"/>
      <c r="R1475" s="223"/>
      <c r="S1475" s="223"/>
      <c r="T1475" s="223"/>
      <c r="U1475" s="223"/>
      <c r="V1475" s="223"/>
      <c r="W1475" s="223"/>
      <c r="X1475" s="223"/>
      <c r="Y1475" s="223"/>
      <c r="Z1475" s="223"/>
      <c r="AA1475" s="223"/>
      <c r="AB1475" s="223"/>
      <c r="AC1475" s="223"/>
      <c r="AD1475" s="223"/>
      <c r="AE1475" s="223"/>
      <c r="AF1475" s="223"/>
      <c r="AG1475" s="223"/>
      <c r="AH1475" s="223"/>
      <c r="AI1475" s="223"/>
      <c r="AJ1475" s="223"/>
      <c r="AK1475" s="223"/>
      <c r="AL1475" s="223"/>
      <c r="AM1475" s="223"/>
      <c r="AN1475" s="223"/>
      <c r="AO1475" s="223"/>
      <c r="AP1475" s="223"/>
      <c r="AQ1475" s="223"/>
      <c r="AR1475" s="223"/>
      <c r="AS1475" s="223"/>
      <c r="AT1475" s="223"/>
      <c r="AU1475" s="223"/>
      <c r="AV1475" s="223"/>
      <c r="AW1475" s="223"/>
      <c r="AX1475" s="223"/>
      <c r="AY1475" s="223"/>
      <c r="AZ1475" s="223"/>
      <c r="BA1475" s="223"/>
      <c r="BB1475" s="218"/>
    </row>
    <row r="1476" spans="1:54" s="95" customFormat="1" ht="13.5" customHeight="1">
      <c r="A1476" s="788" t="s">
        <v>1899</v>
      </c>
      <c r="B1476" s="789"/>
      <c r="C1476" s="789"/>
      <c r="D1476" s="789"/>
      <c r="E1476" s="789"/>
      <c r="F1476" s="789"/>
      <c r="G1476" s="789"/>
      <c r="H1476" s="789"/>
      <c r="I1476" s="789"/>
      <c r="J1476" s="789"/>
      <c r="K1476" s="789"/>
      <c r="L1476" s="789"/>
      <c r="M1476" s="789"/>
      <c r="N1476" s="789"/>
      <c r="O1476" s="789"/>
      <c r="P1476" s="789"/>
      <c r="Q1476" s="789"/>
      <c r="R1476" s="789"/>
      <c r="S1476" s="789"/>
      <c r="T1476" s="789"/>
      <c r="U1476" s="789"/>
      <c r="V1476" s="789"/>
      <c r="W1476" s="789"/>
      <c r="X1476" s="789"/>
      <c r="Y1476" s="789"/>
      <c r="Z1476" s="789"/>
      <c r="AA1476" s="789"/>
      <c r="AB1476" s="789"/>
      <c r="AC1476" s="789"/>
      <c r="AD1476" s="789"/>
      <c r="AE1476" s="790"/>
      <c r="AF1476" s="781" t="s">
        <v>1909</v>
      </c>
      <c r="AG1476" s="782"/>
      <c r="AH1476" s="782"/>
      <c r="AI1476" s="782"/>
      <c r="AJ1476" s="782"/>
      <c r="AK1476" s="782"/>
      <c r="AL1476" s="782"/>
      <c r="AM1476" s="782"/>
      <c r="AN1476" s="782"/>
      <c r="AO1476" s="782"/>
      <c r="AP1476" s="782"/>
      <c r="AQ1476" s="782"/>
      <c r="AR1476" s="782"/>
      <c r="AS1476" s="782"/>
      <c r="AT1476" s="782"/>
      <c r="AU1476" s="782"/>
      <c r="AV1476" s="782"/>
      <c r="AW1476" s="782"/>
      <c r="AX1476" s="782"/>
      <c r="AY1476" s="782"/>
      <c r="AZ1476" s="782"/>
      <c r="BA1476" s="782"/>
      <c r="BB1476" s="783"/>
    </row>
    <row r="1477" spans="1:54" s="95" customFormat="1" ht="13.5" customHeight="1">
      <c r="A1477" s="791"/>
      <c r="B1477" s="792"/>
      <c r="C1477" s="792"/>
      <c r="D1477" s="792"/>
      <c r="E1477" s="792"/>
      <c r="F1477" s="792"/>
      <c r="G1477" s="792"/>
      <c r="H1477" s="792"/>
      <c r="I1477" s="792"/>
      <c r="J1477" s="792"/>
      <c r="K1477" s="792"/>
      <c r="L1477" s="792"/>
      <c r="M1477" s="792"/>
      <c r="N1477" s="792"/>
      <c r="O1477" s="792"/>
      <c r="P1477" s="792"/>
      <c r="Q1477" s="792"/>
      <c r="R1477" s="792"/>
      <c r="S1477" s="792"/>
      <c r="T1477" s="792"/>
      <c r="U1477" s="792"/>
      <c r="V1477" s="792"/>
      <c r="W1477" s="792"/>
      <c r="X1477" s="792"/>
      <c r="Y1477" s="792"/>
      <c r="Z1477" s="792"/>
      <c r="AA1477" s="792"/>
      <c r="AB1477" s="792"/>
      <c r="AC1477" s="792"/>
      <c r="AD1477" s="792"/>
      <c r="AE1477" s="793"/>
      <c r="AF1477" s="781" t="s">
        <v>1901</v>
      </c>
      <c r="AG1477" s="782"/>
      <c r="AH1477" s="782"/>
      <c r="AI1477" s="782"/>
      <c r="AJ1477" s="782"/>
      <c r="AK1477" s="782"/>
      <c r="AL1477" s="782"/>
      <c r="AM1477" s="782"/>
      <c r="AN1477" s="783"/>
      <c r="AO1477" s="782" t="s">
        <v>1902</v>
      </c>
      <c r="AP1477" s="782"/>
      <c r="AQ1477" s="782"/>
      <c r="AR1477" s="782"/>
      <c r="AS1477" s="782"/>
      <c r="AT1477" s="782"/>
      <c r="AU1477" s="782"/>
      <c r="AV1477" s="782"/>
      <c r="AW1477" s="782"/>
      <c r="AX1477" s="782"/>
      <c r="AY1477" s="782"/>
      <c r="AZ1477" s="782"/>
      <c r="BA1477" s="782"/>
      <c r="BB1477" s="783"/>
    </row>
    <row r="1478" spans="1:54" s="95" customFormat="1" ht="13.5" customHeight="1">
      <c r="A1478" s="772" t="s">
        <v>1903</v>
      </c>
      <c r="B1478" s="773"/>
      <c r="C1478" s="773"/>
      <c r="D1478" s="773"/>
      <c r="E1478" s="773"/>
      <c r="F1478" s="773"/>
      <c r="G1478" s="773"/>
      <c r="H1478" s="773"/>
      <c r="I1478" s="773"/>
      <c r="J1478" s="773"/>
      <c r="K1478" s="773"/>
      <c r="L1478" s="773"/>
      <c r="M1478" s="773"/>
      <c r="N1478" s="773"/>
      <c r="O1478" s="773"/>
      <c r="P1478" s="773"/>
      <c r="Q1478" s="773"/>
      <c r="R1478" s="773"/>
      <c r="S1478" s="773"/>
      <c r="T1478" s="773"/>
      <c r="U1478" s="773"/>
      <c r="V1478" s="773"/>
      <c r="W1478" s="773"/>
      <c r="X1478" s="773"/>
      <c r="Y1478" s="773"/>
      <c r="Z1478" s="773"/>
      <c r="AA1478" s="773"/>
      <c r="AB1478" s="773"/>
      <c r="AC1478" s="773"/>
      <c r="AD1478" s="773"/>
      <c r="AE1478" s="774"/>
      <c r="AF1478" s="785"/>
      <c r="AG1478" s="786"/>
      <c r="AH1478" s="786"/>
      <c r="AI1478" s="786"/>
      <c r="AJ1478" s="786"/>
      <c r="AK1478" s="786"/>
      <c r="AL1478" s="786"/>
      <c r="AM1478" s="786"/>
      <c r="AN1478" s="787"/>
      <c r="AO1478" s="786"/>
      <c r="AP1478" s="786"/>
      <c r="AQ1478" s="786"/>
      <c r="AR1478" s="786"/>
      <c r="AS1478" s="786"/>
      <c r="AT1478" s="786"/>
      <c r="AU1478" s="786"/>
      <c r="AV1478" s="786"/>
      <c r="AW1478" s="786"/>
      <c r="AX1478" s="786"/>
      <c r="AY1478" s="786"/>
      <c r="AZ1478" s="786"/>
      <c r="BA1478" s="786"/>
      <c r="BB1478" s="787"/>
    </row>
    <row r="1479" spans="1:54" s="95" customFormat="1" ht="13.5" customHeight="1">
      <c r="A1479" s="772" t="s">
        <v>1904</v>
      </c>
      <c r="B1479" s="773"/>
      <c r="C1479" s="773"/>
      <c r="D1479" s="773"/>
      <c r="E1479" s="773"/>
      <c r="F1479" s="773"/>
      <c r="G1479" s="773"/>
      <c r="H1479" s="773"/>
      <c r="I1479" s="773"/>
      <c r="J1479" s="773"/>
      <c r="K1479" s="773"/>
      <c r="L1479" s="773"/>
      <c r="M1479" s="773"/>
      <c r="N1479" s="773"/>
      <c r="O1479" s="773"/>
      <c r="P1479" s="773"/>
      <c r="Q1479" s="773"/>
      <c r="R1479" s="773"/>
      <c r="S1479" s="773"/>
      <c r="T1479" s="773"/>
      <c r="U1479" s="773"/>
      <c r="V1479" s="773"/>
      <c r="W1479" s="773"/>
      <c r="X1479" s="773"/>
      <c r="Y1479" s="773"/>
      <c r="Z1479" s="773"/>
      <c r="AA1479" s="773"/>
      <c r="AB1479" s="773"/>
      <c r="AC1479" s="773"/>
      <c r="AD1479" s="773"/>
      <c r="AE1479" s="774"/>
      <c r="AF1479" s="785"/>
      <c r="AG1479" s="786"/>
      <c r="AH1479" s="786"/>
      <c r="AI1479" s="786"/>
      <c r="AJ1479" s="786"/>
      <c r="AK1479" s="786"/>
      <c r="AL1479" s="786"/>
      <c r="AM1479" s="786"/>
      <c r="AN1479" s="787"/>
      <c r="AO1479" s="786"/>
      <c r="AP1479" s="786"/>
      <c r="AQ1479" s="786"/>
      <c r="AR1479" s="786"/>
      <c r="AS1479" s="786"/>
      <c r="AT1479" s="786"/>
      <c r="AU1479" s="786"/>
      <c r="AV1479" s="786"/>
      <c r="AW1479" s="786"/>
      <c r="AX1479" s="786"/>
      <c r="AY1479" s="786"/>
      <c r="AZ1479" s="786"/>
      <c r="BA1479" s="786"/>
      <c r="BB1479" s="787"/>
    </row>
    <row r="1480" spans="1:54" s="95" customFormat="1" ht="13.5" customHeight="1">
      <c r="A1480" s="772" t="s">
        <v>1905</v>
      </c>
      <c r="B1480" s="773"/>
      <c r="C1480" s="773"/>
      <c r="D1480" s="773"/>
      <c r="E1480" s="773"/>
      <c r="F1480" s="773"/>
      <c r="G1480" s="773"/>
      <c r="H1480" s="773"/>
      <c r="I1480" s="773"/>
      <c r="J1480" s="773"/>
      <c r="K1480" s="773"/>
      <c r="L1480" s="773"/>
      <c r="M1480" s="773"/>
      <c r="N1480" s="773"/>
      <c r="O1480" s="773"/>
      <c r="P1480" s="773"/>
      <c r="Q1480" s="773"/>
      <c r="R1480" s="773"/>
      <c r="S1480" s="773"/>
      <c r="T1480" s="773"/>
      <c r="U1480" s="773"/>
      <c r="V1480" s="773"/>
      <c r="W1480" s="773"/>
      <c r="X1480" s="773"/>
      <c r="Y1480" s="773"/>
      <c r="Z1480" s="773"/>
      <c r="AA1480" s="773"/>
      <c r="AB1480" s="773"/>
      <c r="AC1480" s="773"/>
      <c r="AD1480" s="773"/>
      <c r="AE1480" s="774"/>
      <c r="AF1480" s="785"/>
      <c r="AG1480" s="786"/>
      <c r="AH1480" s="786"/>
      <c r="AI1480" s="786"/>
      <c r="AJ1480" s="786"/>
      <c r="AK1480" s="786"/>
      <c r="AL1480" s="786"/>
      <c r="AM1480" s="786"/>
      <c r="AN1480" s="787"/>
      <c r="AO1480" s="786"/>
      <c r="AP1480" s="786"/>
      <c r="AQ1480" s="786"/>
      <c r="AR1480" s="786"/>
      <c r="AS1480" s="786"/>
      <c r="AT1480" s="786"/>
      <c r="AU1480" s="786"/>
      <c r="AV1480" s="786"/>
      <c r="AW1480" s="786"/>
      <c r="AX1480" s="786"/>
      <c r="AY1480" s="786"/>
      <c r="AZ1480" s="786"/>
      <c r="BA1480" s="786"/>
      <c r="BB1480" s="787"/>
    </row>
    <row r="1481" spans="1:54" s="95" customFormat="1" ht="13.5" customHeight="1">
      <c r="A1481" s="772" t="s">
        <v>1906</v>
      </c>
      <c r="B1481" s="773"/>
      <c r="C1481" s="773"/>
      <c r="D1481" s="773"/>
      <c r="E1481" s="773"/>
      <c r="F1481" s="773"/>
      <c r="G1481" s="773"/>
      <c r="H1481" s="773"/>
      <c r="I1481" s="773"/>
      <c r="J1481" s="773"/>
      <c r="K1481" s="773"/>
      <c r="L1481" s="773"/>
      <c r="M1481" s="773"/>
      <c r="N1481" s="773"/>
      <c r="O1481" s="773"/>
      <c r="P1481" s="773"/>
      <c r="Q1481" s="773"/>
      <c r="R1481" s="773"/>
      <c r="S1481" s="773"/>
      <c r="T1481" s="773"/>
      <c r="U1481" s="773"/>
      <c r="V1481" s="773"/>
      <c r="W1481" s="773"/>
      <c r="X1481" s="773"/>
      <c r="Y1481" s="773"/>
      <c r="Z1481" s="773"/>
      <c r="AA1481" s="773"/>
      <c r="AB1481" s="773"/>
      <c r="AC1481" s="773"/>
      <c r="AD1481" s="773"/>
      <c r="AE1481" s="774"/>
      <c r="AF1481" s="785"/>
      <c r="AG1481" s="786"/>
      <c r="AH1481" s="786"/>
      <c r="AI1481" s="786"/>
      <c r="AJ1481" s="786"/>
      <c r="AK1481" s="786"/>
      <c r="AL1481" s="786"/>
      <c r="AM1481" s="786"/>
      <c r="AN1481" s="787"/>
      <c r="AO1481" s="786"/>
      <c r="AP1481" s="786"/>
      <c r="AQ1481" s="786"/>
      <c r="AR1481" s="786"/>
      <c r="AS1481" s="786"/>
      <c r="AT1481" s="786"/>
      <c r="AU1481" s="786"/>
      <c r="AV1481" s="786"/>
      <c r="AW1481" s="786"/>
      <c r="AX1481" s="786"/>
      <c r="AY1481" s="786"/>
      <c r="AZ1481" s="786"/>
      <c r="BA1481" s="786"/>
      <c r="BB1481" s="787"/>
    </row>
    <row r="1482" spans="1:54" s="95" customFormat="1" ht="13.5" customHeight="1">
      <c r="A1482" s="772" t="s">
        <v>1907</v>
      </c>
      <c r="B1482" s="773"/>
      <c r="C1482" s="773"/>
      <c r="D1482" s="773"/>
      <c r="E1482" s="773"/>
      <c r="F1482" s="773"/>
      <c r="G1482" s="773"/>
      <c r="H1482" s="773"/>
      <c r="I1482" s="773"/>
      <c r="J1482" s="773"/>
      <c r="K1482" s="773"/>
      <c r="L1482" s="773"/>
      <c r="M1482" s="773"/>
      <c r="N1482" s="773"/>
      <c r="O1482" s="773"/>
      <c r="P1482" s="773"/>
      <c r="Q1482" s="773"/>
      <c r="R1482" s="773"/>
      <c r="S1482" s="773"/>
      <c r="T1482" s="773"/>
      <c r="U1482" s="773"/>
      <c r="V1482" s="773"/>
      <c r="W1482" s="773"/>
      <c r="X1482" s="773"/>
      <c r="Y1482" s="773"/>
      <c r="Z1482" s="773"/>
      <c r="AA1482" s="773"/>
      <c r="AB1482" s="773"/>
      <c r="AC1482" s="773"/>
      <c r="AD1482" s="773"/>
      <c r="AE1482" s="774"/>
      <c r="AF1482" s="785"/>
      <c r="AG1482" s="786"/>
      <c r="AH1482" s="786"/>
      <c r="AI1482" s="786"/>
      <c r="AJ1482" s="786"/>
      <c r="AK1482" s="786"/>
      <c r="AL1482" s="786"/>
      <c r="AM1482" s="786"/>
      <c r="AN1482" s="787"/>
      <c r="AO1482" s="786"/>
      <c r="AP1482" s="786"/>
      <c r="AQ1482" s="786"/>
      <c r="AR1482" s="786"/>
      <c r="AS1482" s="786"/>
      <c r="AT1482" s="786"/>
      <c r="AU1482" s="786"/>
      <c r="AV1482" s="786"/>
      <c r="AW1482" s="786"/>
      <c r="AX1482" s="786"/>
      <c r="AY1482" s="786"/>
      <c r="AZ1482" s="786"/>
      <c r="BA1482" s="786"/>
      <c r="BB1482" s="787"/>
    </row>
    <row r="1483" spans="1:54" s="95" customFormat="1" ht="13.5" customHeight="1">
      <c r="A1483" s="772" t="s">
        <v>1908</v>
      </c>
      <c r="B1483" s="773"/>
      <c r="C1483" s="773"/>
      <c r="D1483" s="773"/>
      <c r="E1483" s="773"/>
      <c r="F1483" s="773"/>
      <c r="G1483" s="773"/>
      <c r="H1483" s="773"/>
      <c r="I1483" s="773"/>
      <c r="J1483" s="773"/>
      <c r="K1483" s="773"/>
      <c r="L1483" s="773"/>
      <c r="M1483" s="773"/>
      <c r="N1483" s="773"/>
      <c r="O1483" s="773"/>
      <c r="P1483" s="773"/>
      <c r="Q1483" s="773"/>
      <c r="R1483" s="773"/>
      <c r="S1483" s="773"/>
      <c r="T1483" s="773"/>
      <c r="U1483" s="773"/>
      <c r="V1483" s="773"/>
      <c r="W1483" s="773"/>
      <c r="X1483" s="773"/>
      <c r="Y1483" s="773"/>
      <c r="Z1483" s="773"/>
      <c r="AA1483" s="773"/>
      <c r="AB1483" s="773"/>
      <c r="AC1483" s="773"/>
      <c r="AD1483" s="773"/>
      <c r="AE1483" s="774"/>
      <c r="AF1483" s="785"/>
      <c r="AG1483" s="786"/>
      <c r="AH1483" s="786"/>
      <c r="AI1483" s="786"/>
      <c r="AJ1483" s="786"/>
      <c r="AK1483" s="786"/>
      <c r="AL1483" s="786"/>
      <c r="AM1483" s="786"/>
      <c r="AN1483" s="787"/>
      <c r="AO1483" s="786"/>
      <c r="AP1483" s="786"/>
      <c r="AQ1483" s="786"/>
      <c r="AR1483" s="786"/>
      <c r="AS1483" s="786"/>
      <c r="AT1483" s="786"/>
      <c r="AU1483" s="786"/>
      <c r="AV1483" s="786"/>
      <c r="AW1483" s="786"/>
      <c r="AX1483" s="786"/>
      <c r="AY1483" s="786"/>
      <c r="AZ1483" s="786"/>
      <c r="BA1483" s="786"/>
      <c r="BB1483" s="787"/>
    </row>
    <row r="1484" spans="1:54" ht="12.6" customHeight="1">
      <c r="A1484" s="140" t="s">
        <v>4847</v>
      </c>
    </row>
    <row r="1485" spans="1:54" ht="15" customHeight="1">
      <c r="A1485" s="588"/>
      <c r="B1485" s="589"/>
      <c r="C1485" s="589"/>
      <c r="D1485" s="589"/>
      <c r="E1485" s="589"/>
      <c r="F1485" s="589"/>
      <c r="G1485" s="589"/>
      <c r="H1485" s="589"/>
      <c r="I1485" s="589"/>
      <c r="J1485" s="589"/>
      <c r="K1485" s="589"/>
      <c r="L1485" s="589"/>
      <c r="M1485" s="589"/>
      <c r="N1485" s="589"/>
      <c r="O1485" s="589"/>
      <c r="P1485" s="589"/>
      <c r="Q1485" s="589"/>
      <c r="R1485" s="589"/>
      <c r="S1485" s="589"/>
      <c r="T1485" s="589"/>
      <c r="U1485" s="589"/>
      <c r="V1485" s="589"/>
      <c r="W1485" s="589"/>
      <c r="X1485" s="589"/>
      <c r="Y1485" s="589"/>
      <c r="Z1485" s="589"/>
      <c r="AA1485" s="589"/>
      <c r="AB1485" s="589"/>
      <c r="AC1485" s="589"/>
      <c r="AD1485" s="589"/>
      <c r="AE1485" s="589"/>
      <c r="AF1485" s="589"/>
      <c r="AG1485" s="589"/>
      <c r="AH1485" s="589"/>
      <c r="AI1485" s="589"/>
      <c r="AJ1485" s="589"/>
      <c r="AK1485" s="589"/>
      <c r="AL1485" s="589"/>
      <c r="AM1485" s="589"/>
      <c r="AN1485" s="589"/>
      <c r="AO1485" s="589"/>
      <c r="AP1485" s="589"/>
      <c r="AQ1485" s="589"/>
      <c r="AR1485" s="589"/>
      <c r="AS1485" s="589"/>
      <c r="AT1485" s="589"/>
      <c r="AU1485" s="589"/>
      <c r="AV1485" s="589"/>
      <c r="AW1485" s="589"/>
      <c r="AX1485" s="589"/>
      <c r="AY1485" s="367"/>
      <c r="AZ1485" s="367"/>
      <c r="BA1485" s="367"/>
      <c r="BB1485" s="367"/>
    </row>
    <row r="1486" spans="1:54" ht="15" customHeight="1">
      <c r="A1486" s="590"/>
      <c r="B1486" s="591"/>
      <c r="C1486" s="591"/>
      <c r="D1486" s="591"/>
      <c r="E1486" s="591"/>
      <c r="F1486" s="591"/>
      <c r="G1486" s="591"/>
      <c r="H1486" s="591"/>
      <c r="I1486" s="591"/>
      <c r="J1486" s="591"/>
      <c r="K1486" s="591"/>
      <c r="L1486" s="591"/>
      <c r="M1486" s="591"/>
      <c r="N1486" s="591"/>
      <c r="O1486" s="591"/>
      <c r="P1486" s="591"/>
      <c r="Q1486" s="591"/>
      <c r="R1486" s="591"/>
      <c r="S1486" s="591"/>
      <c r="T1486" s="591"/>
      <c r="U1486" s="591"/>
      <c r="V1486" s="591"/>
      <c r="W1486" s="591"/>
      <c r="X1486" s="591"/>
      <c r="Y1486" s="591"/>
      <c r="Z1486" s="591"/>
      <c r="AA1486" s="591"/>
      <c r="AB1486" s="591"/>
      <c r="AC1486" s="591"/>
      <c r="AD1486" s="591"/>
      <c r="AE1486" s="591"/>
      <c r="AF1486" s="591"/>
      <c r="AG1486" s="591"/>
      <c r="AH1486" s="591"/>
      <c r="AI1486" s="591"/>
      <c r="AJ1486" s="591"/>
      <c r="AK1486" s="591"/>
      <c r="AL1486" s="591"/>
      <c r="AM1486" s="591"/>
      <c r="AN1486" s="591"/>
      <c r="AO1486" s="591"/>
      <c r="AP1486" s="591"/>
      <c r="AQ1486" s="591"/>
      <c r="AR1486" s="591"/>
      <c r="AS1486" s="591"/>
      <c r="AT1486" s="591"/>
      <c r="AU1486" s="591"/>
      <c r="AV1486" s="591"/>
      <c r="AW1486" s="591"/>
      <c r="AX1486" s="591"/>
      <c r="AY1486" s="367"/>
      <c r="AZ1486" s="367"/>
      <c r="BA1486" s="367"/>
      <c r="BB1486" s="367"/>
    </row>
    <row r="1487" spans="1:54" ht="12.6" customHeight="1">
      <c r="A1487" s="216"/>
      <c r="B1487" s="120"/>
      <c r="C1487" s="120"/>
      <c r="D1487" s="120"/>
      <c r="E1487" s="120"/>
      <c r="F1487" s="120"/>
      <c r="G1487" s="120"/>
      <c r="H1487" s="120"/>
      <c r="I1487" s="120"/>
      <c r="J1487" s="120"/>
      <c r="K1487" s="120"/>
      <c r="L1487" s="120"/>
      <c r="M1487" s="120"/>
      <c r="N1487" s="120"/>
      <c r="O1487" s="120"/>
      <c r="P1487" s="120"/>
      <c r="Q1487" s="120"/>
      <c r="R1487" s="120"/>
      <c r="S1487" s="120"/>
      <c r="T1487" s="120"/>
      <c r="U1487" s="120"/>
      <c r="V1487" s="120"/>
      <c r="W1487" s="120"/>
      <c r="X1487" s="120"/>
      <c r="Y1487" s="120"/>
      <c r="Z1487" s="120"/>
      <c r="AA1487" s="120"/>
      <c r="AB1487" s="120"/>
      <c r="AC1487" s="120"/>
      <c r="AD1487" s="120"/>
      <c r="AE1487" s="120"/>
      <c r="AF1487" s="120"/>
      <c r="AG1487" s="120"/>
      <c r="AH1487" s="120"/>
      <c r="AI1487" s="120"/>
      <c r="AJ1487" s="120"/>
      <c r="AK1487" s="120"/>
      <c r="AL1487" s="120"/>
      <c r="AM1487" s="120"/>
      <c r="AN1487" s="120"/>
      <c r="AO1487" s="120"/>
      <c r="AP1487" s="120"/>
      <c r="AQ1487" s="120"/>
      <c r="AR1487" s="120"/>
      <c r="AS1487" s="120"/>
      <c r="AT1487" s="120"/>
      <c r="AU1487" s="120"/>
      <c r="AV1487" s="120"/>
      <c r="AW1487" s="120"/>
      <c r="AX1487" s="120"/>
      <c r="AY1487" s="120"/>
      <c r="AZ1487" s="120"/>
      <c r="BA1487" s="120"/>
      <c r="BB1487" s="217"/>
    </row>
    <row r="1488" spans="1:54" ht="12.6" customHeight="1">
      <c r="A1488" s="224" t="s">
        <v>1910</v>
      </c>
      <c r="B1488" s="198"/>
      <c r="C1488" s="198"/>
      <c r="D1488" s="198"/>
      <c r="E1488" s="198"/>
      <c r="F1488" s="198"/>
      <c r="G1488" s="198"/>
      <c r="H1488" s="198"/>
      <c r="I1488" s="198"/>
      <c r="J1488" s="198"/>
      <c r="K1488" s="198"/>
      <c r="L1488" s="198"/>
      <c r="M1488" s="198"/>
      <c r="N1488" s="198"/>
      <c r="O1488" s="198"/>
      <c r="P1488" s="198"/>
      <c r="Q1488" s="198"/>
      <c r="R1488" s="198"/>
      <c r="S1488" s="198"/>
      <c r="T1488" s="198"/>
      <c r="U1488" s="198"/>
      <c r="V1488" s="198"/>
      <c r="W1488" s="198"/>
      <c r="X1488" s="198"/>
      <c r="Y1488" s="198"/>
      <c r="Z1488" s="198"/>
      <c r="AA1488" s="198"/>
      <c r="AB1488" s="198"/>
      <c r="AC1488" s="198"/>
      <c r="AD1488" s="198"/>
      <c r="AE1488" s="198"/>
      <c r="AF1488" s="198"/>
      <c r="AG1488" s="198"/>
      <c r="AH1488" s="198"/>
      <c r="AI1488" s="198"/>
      <c r="AJ1488" s="198"/>
      <c r="AK1488" s="198"/>
      <c r="AL1488" s="198"/>
      <c r="AM1488" s="198"/>
      <c r="AN1488" s="198"/>
      <c r="AO1488" s="198"/>
      <c r="AP1488" s="198"/>
      <c r="AQ1488" s="198"/>
      <c r="AR1488" s="198"/>
      <c r="AS1488" s="198"/>
      <c r="AT1488" s="198"/>
      <c r="AU1488" s="198"/>
      <c r="AV1488" s="198"/>
      <c r="AW1488" s="198"/>
      <c r="AX1488" s="198"/>
      <c r="AY1488" s="198"/>
      <c r="AZ1488" s="198"/>
      <c r="BA1488" s="198"/>
      <c r="BB1488" s="198"/>
    </row>
    <row r="1489" spans="1:16384" ht="12.6" customHeight="1">
      <c r="A1489" s="749" t="s">
        <v>1911</v>
      </c>
      <c r="B1489" s="749"/>
      <c r="C1489" s="749"/>
      <c r="D1489" s="749"/>
      <c r="E1489" s="749"/>
      <c r="F1489" s="749"/>
      <c r="G1489" s="749"/>
      <c r="H1489" s="749"/>
      <c r="I1489" s="749"/>
      <c r="J1489" s="749"/>
      <c r="K1489" s="749"/>
      <c r="L1489" s="749"/>
      <c r="M1489" s="749"/>
      <c r="N1489" s="749"/>
      <c r="O1489" s="749"/>
      <c r="P1489" s="749"/>
      <c r="Q1489" s="749"/>
      <c r="R1489" s="749"/>
      <c r="S1489" s="749"/>
      <c r="T1489" s="749"/>
      <c r="U1489" s="749"/>
      <c r="V1489" s="749"/>
      <c r="W1489" s="749"/>
      <c r="X1489" s="749"/>
      <c r="Y1489" s="749"/>
      <c r="Z1489" s="749"/>
      <c r="AA1489" s="749"/>
      <c r="AB1489" s="749"/>
      <c r="AC1489" s="749"/>
      <c r="AD1489" s="749"/>
      <c r="AE1489" s="749"/>
      <c r="AF1489" s="749"/>
      <c r="AG1489" s="749"/>
      <c r="AH1489" s="749"/>
      <c r="AI1489" s="749"/>
      <c r="AJ1489" s="749"/>
      <c r="AK1489" s="749"/>
      <c r="AL1489" s="749"/>
      <c r="AM1489" s="749"/>
      <c r="AN1489" s="749"/>
      <c r="AO1489" s="749"/>
      <c r="AP1489" s="749"/>
      <c r="AQ1489" s="749"/>
      <c r="AR1489" s="749"/>
      <c r="AS1489" s="749"/>
      <c r="AT1489" s="749"/>
      <c r="AU1489" s="749"/>
      <c r="AV1489" s="749"/>
      <c r="AW1489" s="749"/>
      <c r="AX1489" s="749"/>
      <c r="AY1489" s="749"/>
      <c r="AZ1489" s="749"/>
      <c r="BA1489" s="749"/>
      <c r="BB1489" s="749"/>
      <c r="BC1489" s="749"/>
      <c r="BD1489" s="749"/>
      <c r="BE1489" s="749"/>
      <c r="BF1489" s="749"/>
      <c r="BG1489" s="749"/>
      <c r="BH1489" s="749"/>
      <c r="BI1489" s="749"/>
      <c r="BJ1489" s="749"/>
      <c r="BK1489" s="749"/>
      <c r="BL1489" s="749"/>
      <c r="BM1489" s="749"/>
      <c r="BN1489" s="749"/>
      <c r="BO1489" s="749"/>
      <c r="BP1489" s="749"/>
      <c r="BQ1489" s="749"/>
      <c r="BR1489" s="749"/>
      <c r="BS1489" s="749"/>
      <c r="BT1489" s="749"/>
      <c r="BU1489" s="749"/>
      <c r="BV1489" s="749"/>
      <c r="BW1489" s="749"/>
      <c r="BX1489" s="749"/>
      <c r="BY1489" s="749"/>
      <c r="BZ1489" s="749"/>
      <c r="CA1489" s="749"/>
      <c r="CB1489" s="749"/>
      <c r="CC1489" s="749"/>
      <c r="CD1489" s="749"/>
      <c r="CE1489" s="749"/>
      <c r="CF1489" s="749"/>
      <c r="CG1489" s="749"/>
      <c r="CH1489" s="749"/>
      <c r="CI1489" s="749"/>
      <c r="CJ1489" s="749"/>
      <c r="CK1489" s="749"/>
      <c r="CL1489" s="749"/>
      <c r="CM1489" s="749"/>
      <c r="CN1489" s="749"/>
      <c r="CO1489" s="749"/>
      <c r="CP1489" s="749"/>
      <c r="CQ1489" s="749"/>
      <c r="CR1489" s="749"/>
      <c r="CS1489" s="749"/>
      <c r="CT1489" s="749"/>
      <c r="CU1489" s="749"/>
      <c r="CV1489" s="749"/>
      <c r="CW1489" s="749"/>
      <c r="CX1489" s="749"/>
      <c r="CY1489" s="749"/>
      <c r="CZ1489" s="749"/>
      <c r="DA1489" s="749"/>
      <c r="DB1489" s="749"/>
      <c r="DC1489" s="749"/>
      <c r="DD1489" s="749"/>
      <c r="DE1489" s="749"/>
      <c r="DF1489" s="749"/>
      <c r="DG1489" s="749"/>
      <c r="DH1489" s="749"/>
      <c r="DI1489" s="749"/>
      <c r="DJ1489" s="749"/>
      <c r="DK1489" s="749"/>
      <c r="DL1489" s="749"/>
      <c r="DM1489" s="749"/>
      <c r="DN1489" s="749"/>
      <c r="DO1489" s="749"/>
      <c r="DP1489" s="749"/>
      <c r="DQ1489" s="749"/>
      <c r="DR1489" s="749"/>
      <c r="DS1489" s="749"/>
      <c r="DT1489" s="749"/>
      <c r="DU1489" s="749"/>
      <c r="DV1489" s="749"/>
      <c r="DW1489" s="749"/>
      <c r="DX1489" s="749"/>
      <c r="DY1489" s="749"/>
      <c r="DZ1489" s="749"/>
      <c r="EA1489" s="749"/>
      <c r="EB1489" s="749"/>
      <c r="EC1489" s="749"/>
      <c r="ED1489" s="749"/>
      <c r="EE1489" s="749"/>
      <c r="EF1489" s="749"/>
      <c r="EG1489" s="749"/>
      <c r="EH1489" s="749"/>
      <c r="EI1489" s="749"/>
      <c r="EJ1489" s="749"/>
      <c r="EK1489" s="749"/>
      <c r="EL1489" s="749"/>
      <c r="EM1489" s="749"/>
      <c r="EN1489" s="749"/>
      <c r="EO1489" s="749"/>
      <c r="EP1489" s="749"/>
      <c r="EQ1489" s="749"/>
      <c r="ER1489" s="749"/>
      <c r="ES1489" s="749"/>
      <c r="ET1489" s="749"/>
      <c r="EU1489" s="749"/>
      <c r="EV1489" s="749"/>
      <c r="EW1489" s="749"/>
      <c r="EX1489" s="749"/>
      <c r="EY1489" s="749"/>
      <c r="EZ1489" s="749"/>
      <c r="FA1489" s="749"/>
      <c r="FB1489" s="749"/>
      <c r="FC1489" s="749"/>
      <c r="FD1489" s="749"/>
      <c r="FE1489" s="749"/>
      <c r="FF1489" s="749"/>
      <c r="FG1489" s="749"/>
      <c r="FH1489" s="749"/>
      <c r="FI1489" s="749"/>
      <c r="FJ1489" s="749"/>
      <c r="FK1489" s="749"/>
      <c r="FL1489" s="749"/>
      <c r="FM1489" s="749"/>
      <c r="FN1489" s="749"/>
      <c r="FO1489" s="749"/>
      <c r="FP1489" s="749"/>
      <c r="FQ1489" s="749"/>
      <c r="FR1489" s="749"/>
      <c r="FS1489" s="749"/>
      <c r="FT1489" s="749"/>
      <c r="FU1489" s="749"/>
      <c r="FV1489" s="749"/>
      <c r="FW1489" s="749"/>
      <c r="FX1489" s="749"/>
      <c r="FY1489" s="749"/>
      <c r="FZ1489" s="749"/>
      <c r="GA1489" s="749"/>
      <c r="GB1489" s="749"/>
      <c r="GC1489" s="749"/>
      <c r="GD1489" s="749"/>
      <c r="GE1489" s="749"/>
      <c r="GF1489" s="749"/>
      <c r="GG1489" s="749"/>
      <c r="GH1489" s="749"/>
      <c r="GI1489" s="749"/>
      <c r="GJ1489" s="749"/>
      <c r="GK1489" s="749"/>
      <c r="GL1489" s="749"/>
      <c r="GM1489" s="749"/>
      <c r="GN1489" s="749"/>
      <c r="GO1489" s="749"/>
      <c r="GP1489" s="749"/>
      <c r="GQ1489" s="749"/>
      <c r="GR1489" s="749"/>
      <c r="GS1489" s="749"/>
      <c r="GT1489" s="749"/>
      <c r="GU1489" s="749"/>
      <c r="GV1489" s="749"/>
      <c r="GW1489" s="749"/>
      <c r="GX1489" s="749"/>
      <c r="GY1489" s="749"/>
      <c r="GZ1489" s="749"/>
      <c r="HA1489" s="749"/>
      <c r="HB1489" s="749"/>
      <c r="HC1489" s="749"/>
      <c r="HD1489" s="749"/>
      <c r="HE1489" s="749"/>
      <c r="HF1489" s="749"/>
      <c r="HG1489" s="749"/>
      <c r="HH1489" s="749"/>
      <c r="HI1489" s="749"/>
      <c r="HJ1489" s="749"/>
      <c r="HK1489" s="749"/>
      <c r="HL1489" s="749"/>
      <c r="HM1489" s="749"/>
      <c r="HN1489" s="749"/>
      <c r="HO1489" s="749"/>
      <c r="HP1489" s="749"/>
      <c r="HQ1489" s="749"/>
      <c r="HR1489" s="749"/>
      <c r="HS1489" s="749"/>
      <c r="HT1489" s="749"/>
      <c r="HU1489" s="749"/>
      <c r="HV1489" s="749"/>
      <c r="HW1489" s="749"/>
      <c r="HX1489" s="749"/>
      <c r="HY1489" s="749"/>
      <c r="HZ1489" s="749"/>
      <c r="IA1489" s="749"/>
      <c r="IB1489" s="749"/>
      <c r="IC1489" s="749"/>
      <c r="ID1489" s="749"/>
      <c r="IE1489" s="749"/>
      <c r="IF1489" s="749"/>
      <c r="IG1489" s="749"/>
      <c r="IH1489" s="749"/>
      <c r="II1489" s="749"/>
      <c r="IJ1489" s="749"/>
      <c r="IK1489" s="749"/>
      <c r="IL1489" s="749"/>
      <c r="IM1489" s="749"/>
      <c r="IN1489" s="749"/>
      <c r="IO1489" s="749"/>
      <c r="IP1489" s="749"/>
      <c r="IQ1489" s="749"/>
      <c r="IR1489" s="749"/>
      <c r="IS1489" s="749"/>
      <c r="IT1489" s="749"/>
      <c r="IU1489" s="749"/>
      <c r="IV1489" s="749"/>
      <c r="IW1489" s="749"/>
      <c r="IX1489" s="749"/>
      <c r="IY1489" s="749"/>
      <c r="IZ1489" s="749"/>
      <c r="JA1489" s="749"/>
      <c r="JB1489" s="749"/>
      <c r="JC1489" s="749"/>
      <c r="JD1489" s="749"/>
      <c r="JE1489" s="749"/>
      <c r="JF1489" s="749"/>
      <c r="JG1489" s="749"/>
      <c r="JH1489" s="749"/>
      <c r="JI1489" s="749"/>
      <c r="JJ1489" s="749"/>
      <c r="JK1489" s="749"/>
      <c r="JL1489" s="749"/>
      <c r="JM1489" s="749"/>
      <c r="JN1489" s="749"/>
      <c r="JO1489" s="749"/>
      <c r="JP1489" s="749"/>
      <c r="JQ1489" s="749"/>
      <c r="JR1489" s="749"/>
      <c r="JS1489" s="749"/>
      <c r="JT1489" s="749"/>
      <c r="JU1489" s="749"/>
      <c r="JV1489" s="749"/>
      <c r="JW1489" s="749"/>
      <c r="JX1489" s="749"/>
      <c r="JY1489" s="749"/>
      <c r="JZ1489" s="749"/>
      <c r="KA1489" s="749"/>
      <c r="KB1489" s="749"/>
      <c r="KC1489" s="749"/>
      <c r="KD1489" s="749"/>
      <c r="KE1489" s="749"/>
      <c r="KF1489" s="749"/>
      <c r="KG1489" s="749"/>
      <c r="KH1489" s="749"/>
      <c r="KI1489" s="749"/>
      <c r="KJ1489" s="749"/>
      <c r="KK1489" s="749"/>
      <c r="KL1489" s="749"/>
      <c r="KM1489" s="749"/>
      <c r="KN1489" s="749"/>
      <c r="KO1489" s="749"/>
      <c r="KP1489" s="749"/>
      <c r="KQ1489" s="749"/>
      <c r="KR1489" s="749"/>
      <c r="KS1489" s="749"/>
      <c r="KT1489" s="749"/>
      <c r="KU1489" s="749"/>
      <c r="KV1489" s="749"/>
      <c r="KW1489" s="749"/>
      <c r="KX1489" s="749"/>
      <c r="KY1489" s="749"/>
      <c r="KZ1489" s="749"/>
      <c r="LA1489" s="749"/>
      <c r="LB1489" s="749"/>
      <c r="LC1489" s="749"/>
      <c r="LD1489" s="749"/>
      <c r="LE1489" s="749"/>
      <c r="LF1489" s="749"/>
      <c r="LG1489" s="749"/>
      <c r="LH1489" s="749"/>
      <c r="LI1489" s="749"/>
      <c r="LJ1489" s="749"/>
      <c r="LK1489" s="749"/>
      <c r="LL1489" s="749"/>
      <c r="LM1489" s="749"/>
      <c r="LN1489" s="749"/>
      <c r="LO1489" s="749"/>
      <c r="LP1489" s="749"/>
      <c r="LQ1489" s="749"/>
      <c r="LR1489" s="749"/>
      <c r="LS1489" s="749"/>
      <c r="LT1489" s="749"/>
      <c r="LU1489" s="749"/>
      <c r="LV1489" s="749"/>
      <c r="LW1489" s="749"/>
      <c r="LX1489" s="749"/>
      <c r="LY1489" s="749"/>
      <c r="LZ1489" s="749"/>
      <c r="MA1489" s="749"/>
      <c r="MB1489" s="749"/>
      <c r="MC1489" s="749"/>
      <c r="MD1489" s="749"/>
      <c r="ME1489" s="749"/>
      <c r="MF1489" s="749"/>
      <c r="MG1489" s="749"/>
      <c r="MH1489" s="749"/>
      <c r="MI1489" s="749"/>
      <c r="MJ1489" s="749"/>
      <c r="MK1489" s="749"/>
      <c r="ML1489" s="749"/>
      <c r="MM1489" s="749"/>
      <c r="MN1489" s="749"/>
      <c r="MO1489" s="749"/>
      <c r="MP1489" s="749"/>
      <c r="MQ1489" s="749"/>
      <c r="MR1489" s="749"/>
      <c r="MS1489" s="749"/>
      <c r="MT1489" s="749"/>
      <c r="MU1489" s="749"/>
      <c r="MV1489" s="749"/>
      <c r="MW1489" s="749"/>
      <c r="MX1489" s="749"/>
      <c r="MY1489" s="749"/>
      <c r="MZ1489" s="749"/>
      <c r="NA1489" s="749"/>
      <c r="NB1489" s="749"/>
      <c r="NC1489" s="749"/>
      <c r="ND1489" s="749"/>
      <c r="NE1489" s="749"/>
      <c r="NF1489" s="749"/>
      <c r="NG1489" s="749"/>
      <c r="NH1489" s="749"/>
      <c r="NI1489" s="749"/>
      <c r="NJ1489" s="749"/>
      <c r="NK1489" s="749"/>
      <c r="NL1489" s="749"/>
      <c r="NM1489" s="749"/>
      <c r="NN1489" s="749"/>
      <c r="NO1489" s="749"/>
      <c r="NP1489" s="749"/>
      <c r="NQ1489" s="749"/>
      <c r="NR1489" s="749"/>
      <c r="NS1489" s="749"/>
      <c r="NT1489" s="749"/>
      <c r="NU1489" s="749"/>
      <c r="NV1489" s="749"/>
      <c r="NW1489" s="749"/>
      <c r="NX1489" s="749"/>
      <c r="NY1489" s="749"/>
      <c r="NZ1489" s="749"/>
      <c r="OA1489" s="749"/>
      <c r="OB1489" s="749"/>
      <c r="OC1489" s="749"/>
      <c r="OD1489" s="749"/>
      <c r="OE1489" s="749"/>
      <c r="OF1489" s="749"/>
      <c r="OG1489" s="749"/>
      <c r="OH1489" s="749"/>
      <c r="OI1489" s="749"/>
      <c r="OJ1489" s="749"/>
      <c r="OK1489" s="749"/>
      <c r="OL1489" s="749"/>
      <c r="OM1489" s="749"/>
      <c r="ON1489" s="749"/>
      <c r="OO1489" s="749"/>
      <c r="OP1489" s="749"/>
      <c r="OQ1489" s="749"/>
      <c r="OR1489" s="749"/>
      <c r="OS1489" s="749"/>
      <c r="OT1489" s="749"/>
      <c r="OU1489" s="749"/>
      <c r="OV1489" s="749"/>
      <c r="OW1489" s="749"/>
      <c r="OX1489" s="749"/>
      <c r="OY1489" s="749"/>
      <c r="OZ1489" s="749"/>
      <c r="PA1489" s="749"/>
      <c r="PB1489" s="749"/>
      <c r="PC1489" s="749"/>
      <c r="PD1489" s="749"/>
      <c r="PE1489" s="749"/>
      <c r="PF1489" s="749"/>
      <c r="PG1489" s="749"/>
      <c r="PH1489" s="749"/>
      <c r="PI1489" s="749"/>
      <c r="PJ1489" s="749"/>
      <c r="PK1489" s="749"/>
      <c r="PL1489" s="749"/>
      <c r="PM1489" s="749"/>
      <c r="PN1489" s="749"/>
      <c r="PO1489" s="749"/>
      <c r="PP1489" s="749"/>
      <c r="PQ1489" s="749"/>
      <c r="PR1489" s="749"/>
      <c r="PS1489" s="749"/>
      <c r="PT1489" s="749"/>
      <c r="PU1489" s="749"/>
      <c r="PV1489" s="749"/>
      <c r="PW1489" s="749"/>
      <c r="PX1489" s="749"/>
      <c r="PY1489" s="749"/>
      <c r="PZ1489" s="749"/>
      <c r="QA1489" s="749"/>
      <c r="QB1489" s="749"/>
      <c r="QC1489" s="749"/>
      <c r="QD1489" s="749"/>
      <c r="QE1489" s="749"/>
      <c r="QF1489" s="749"/>
      <c r="QG1489" s="749"/>
      <c r="QH1489" s="749"/>
      <c r="QI1489" s="749"/>
      <c r="QJ1489" s="749"/>
      <c r="QK1489" s="749"/>
      <c r="QL1489" s="749"/>
      <c r="QM1489" s="749"/>
      <c r="QN1489" s="749"/>
      <c r="QO1489" s="749"/>
      <c r="QP1489" s="749"/>
      <c r="QQ1489" s="749"/>
      <c r="QR1489" s="749"/>
      <c r="QS1489" s="749"/>
      <c r="QT1489" s="749"/>
      <c r="QU1489" s="749"/>
      <c r="QV1489" s="749"/>
      <c r="QW1489" s="749"/>
      <c r="QX1489" s="749"/>
      <c r="QY1489" s="749"/>
      <c r="QZ1489" s="749"/>
      <c r="RA1489" s="749"/>
      <c r="RB1489" s="749"/>
      <c r="RC1489" s="749"/>
      <c r="RD1489" s="749"/>
      <c r="RE1489" s="749"/>
      <c r="RF1489" s="749"/>
      <c r="RG1489" s="749"/>
      <c r="RH1489" s="749"/>
      <c r="RI1489" s="749"/>
      <c r="RJ1489" s="749"/>
      <c r="RK1489" s="749"/>
      <c r="RL1489" s="749"/>
      <c r="RM1489" s="749"/>
      <c r="RN1489" s="749"/>
      <c r="RO1489" s="749"/>
      <c r="RP1489" s="749"/>
      <c r="RQ1489" s="749"/>
      <c r="RR1489" s="749"/>
      <c r="RS1489" s="749"/>
      <c r="RT1489" s="749"/>
      <c r="RU1489" s="749"/>
      <c r="RV1489" s="749"/>
      <c r="RW1489" s="749"/>
      <c r="RX1489" s="749"/>
      <c r="RY1489" s="749"/>
      <c r="RZ1489" s="749"/>
      <c r="SA1489" s="749"/>
      <c r="SB1489" s="749"/>
      <c r="SC1489" s="749"/>
      <c r="SD1489" s="749"/>
      <c r="SE1489" s="749"/>
      <c r="SF1489" s="749"/>
      <c r="SG1489" s="749"/>
      <c r="SH1489" s="749"/>
      <c r="SI1489" s="749"/>
      <c r="SJ1489" s="749"/>
      <c r="SK1489" s="749"/>
      <c r="SL1489" s="749"/>
      <c r="SM1489" s="749"/>
      <c r="SN1489" s="749"/>
      <c r="SO1489" s="749"/>
      <c r="SP1489" s="749"/>
      <c r="SQ1489" s="749"/>
      <c r="SR1489" s="749"/>
      <c r="SS1489" s="749"/>
      <c r="ST1489" s="749"/>
      <c r="SU1489" s="749"/>
      <c r="SV1489" s="749"/>
      <c r="SW1489" s="749"/>
      <c r="SX1489" s="749"/>
      <c r="SY1489" s="749"/>
      <c r="SZ1489" s="749"/>
      <c r="TA1489" s="749"/>
      <c r="TB1489" s="749"/>
      <c r="TC1489" s="749"/>
      <c r="TD1489" s="749"/>
      <c r="TE1489" s="749"/>
      <c r="TF1489" s="749"/>
      <c r="TG1489" s="749"/>
      <c r="TH1489" s="749"/>
      <c r="TI1489" s="749"/>
      <c r="TJ1489" s="749"/>
      <c r="TK1489" s="749"/>
      <c r="TL1489" s="749"/>
      <c r="TM1489" s="749"/>
      <c r="TN1489" s="749"/>
      <c r="TO1489" s="749"/>
      <c r="TP1489" s="749"/>
      <c r="TQ1489" s="749"/>
      <c r="TR1489" s="749"/>
      <c r="TS1489" s="749"/>
      <c r="TT1489" s="749"/>
      <c r="TU1489" s="749"/>
      <c r="TV1489" s="749"/>
      <c r="TW1489" s="749"/>
      <c r="TX1489" s="749"/>
      <c r="TY1489" s="749"/>
      <c r="TZ1489" s="749"/>
      <c r="UA1489" s="749"/>
      <c r="UB1489" s="749"/>
      <c r="UC1489" s="749"/>
      <c r="UD1489" s="749"/>
      <c r="UE1489" s="749"/>
      <c r="UF1489" s="749"/>
      <c r="UG1489" s="749"/>
      <c r="UH1489" s="749"/>
      <c r="UI1489" s="749"/>
      <c r="UJ1489" s="749"/>
      <c r="UK1489" s="749"/>
      <c r="UL1489" s="749"/>
      <c r="UM1489" s="749"/>
      <c r="UN1489" s="749"/>
      <c r="UO1489" s="749"/>
      <c r="UP1489" s="749"/>
      <c r="UQ1489" s="749"/>
      <c r="UR1489" s="749"/>
      <c r="US1489" s="749"/>
      <c r="UT1489" s="749"/>
      <c r="UU1489" s="749"/>
      <c r="UV1489" s="749"/>
      <c r="UW1489" s="749"/>
      <c r="UX1489" s="749"/>
      <c r="UY1489" s="749"/>
      <c r="UZ1489" s="749"/>
      <c r="VA1489" s="749"/>
      <c r="VB1489" s="749"/>
      <c r="VC1489" s="749"/>
      <c r="VD1489" s="749"/>
      <c r="VE1489" s="749"/>
      <c r="VF1489" s="749"/>
      <c r="VG1489" s="749"/>
      <c r="VH1489" s="749"/>
      <c r="VI1489" s="749"/>
      <c r="VJ1489" s="749"/>
      <c r="VK1489" s="749"/>
      <c r="VL1489" s="749"/>
      <c r="VM1489" s="749"/>
      <c r="VN1489" s="749"/>
      <c r="VO1489" s="749"/>
      <c r="VP1489" s="749"/>
      <c r="VQ1489" s="749"/>
      <c r="VR1489" s="749"/>
      <c r="VS1489" s="749"/>
      <c r="VT1489" s="749"/>
      <c r="VU1489" s="749"/>
      <c r="VV1489" s="749"/>
      <c r="VW1489" s="749"/>
      <c r="VX1489" s="749"/>
      <c r="VY1489" s="749"/>
      <c r="VZ1489" s="749"/>
      <c r="WA1489" s="749"/>
      <c r="WB1489" s="749"/>
      <c r="WC1489" s="749"/>
      <c r="WD1489" s="749"/>
      <c r="WE1489" s="749"/>
      <c r="WF1489" s="749"/>
      <c r="WG1489" s="749"/>
      <c r="WH1489" s="749"/>
      <c r="WI1489" s="749"/>
      <c r="WJ1489" s="749"/>
      <c r="WK1489" s="749"/>
      <c r="WL1489" s="749"/>
      <c r="WM1489" s="749"/>
      <c r="WN1489" s="749"/>
      <c r="WO1489" s="749"/>
      <c r="WP1489" s="749"/>
      <c r="WQ1489" s="749"/>
      <c r="WR1489" s="749"/>
      <c r="WS1489" s="749"/>
      <c r="WT1489" s="749"/>
      <c r="WU1489" s="749"/>
      <c r="WV1489" s="749"/>
      <c r="WW1489" s="749"/>
      <c r="WX1489" s="749"/>
      <c r="WY1489" s="749"/>
      <c r="WZ1489" s="749"/>
      <c r="XA1489" s="749"/>
      <c r="XB1489" s="749"/>
      <c r="XC1489" s="749"/>
      <c r="XD1489" s="749"/>
      <c r="XE1489" s="749"/>
      <c r="XF1489" s="749"/>
      <c r="XG1489" s="749"/>
      <c r="XH1489" s="749"/>
      <c r="XI1489" s="749"/>
      <c r="XJ1489" s="749"/>
      <c r="XK1489" s="749"/>
      <c r="XL1489" s="749"/>
      <c r="XM1489" s="749"/>
      <c r="XN1489" s="749"/>
      <c r="XO1489" s="749"/>
      <c r="XP1489" s="749"/>
      <c r="XQ1489" s="749"/>
      <c r="XR1489" s="749"/>
      <c r="XS1489" s="749"/>
      <c r="XT1489" s="749"/>
      <c r="XU1489" s="749"/>
      <c r="XV1489" s="749"/>
      <c r="XW1489" s="749"/>
      <c r="XX1489" s="749"/>
      <c r="XY1489" s="749"/>
      <c r="XZ1489" s="749"/>
      <c r="YA1489" s="749"/>
      <c r="YB1489" s="749"/>
      <c r="YC1489" s="749"/>
      <c r="YD1489" s="749"/>
      <c r="YE1489" s="749"/>
      <c r="YF1489" s="749"/>
      <c r="YG1489" s="749"/>
      <c r="YH1489" s="749"/>
      <c r="YI1489" s="749"/>
      <c r="YJ1489" s="749"/>
      <c r="YK1489" s="749"/>
      <c r="YL1489" s="749"/>
      <c r="YM1489" s="749"/>
      <c r="YN1489" s="749"/>
      <c r="YO1489" s="749"/>
      <c r="YP1489" s="749"/>
      <c r="YQ1489" s="749"/>
      <c r="YR1489" s="749"/>
      <c r="YS1489" s="749"/>
      <c r="YT1489" s="749"/>
      <c r="YU1489" s="749"/>
      <c r="YV1489" s="749"/>
      <c r="YW1489" s="749"/>
      <c r="YX1489" s="749"/>
      <c r="YY1489" s="749"/>
      <c r="YZ1489" s="749"/>
      <c r="ZA1489" s="749"/>
      <c r="ZB1489" s="749"/>
      <c r="ZC1489" s="749"/>
      <c r="ZD1489" s="749"/>
      <c r="ZE1489" s="749"/>
      <c r="ZF1489" s="749"/>
      <c r="ZG1489" s="749"/>
      <c r="ZH1489" s="749"/>
      <c r="ZI1489" s="749"/>
      <c r="ZJ1489" s="749"/>
      <c r="ZK1489" s="749"/>
      <c r="ZL1489" s="749"/>
      <c r="ZM1489" s="749"/>
      <c r="ZN1489" s="749"/>
      <c r="ZO1489" s="749"/>
      <c r="ZP1489" s="749"/>
      <c r="ZQ1489" s="749"/>
      <c r="ZR1489" s="749"/>
      <c r="ZS1489" s="749"/>
      <c r="ZT1489" s="749"/>
      <c r="ZU1489" s="749"/>
      <c r="ZV1489" s="749"/>
      <c r="ZW1489" s="749"/>
      <c r="ZX1489" s="749"/>
      <c r="ZY1489" s="749"/>
      <c r="ZZ1489" s="749"/>
      <c r="AAA1489" s="749"/>
      <c r="AAB1489" s="749"/>
      <c r="AAC1489" s="749"/>
      <c r="AAD1489" s="749"/>
      <c r="AAE1489" s="749"/>
      <c r="AAF1489" s="749"/>
      <c r="AAG1489" s="749"/>
      <c r="AAH1489" s="749"/>
      <c r="AAI1489" s="749"/>
      <c r="AAJ1489" s="749"/>
      <c r="AAK1489" s="749"/>
      <c r="AAL1489" s="749"/>
      <c r="AAM1489" s="749"/>
      <c r="AAN1489" s="749"/>
      <c r="AAO1489" s="749"/>
      <c r="AAP1489" s="749"/>
      <c r="AAQ1489" s="749"/>
      <c r="AAR1489" s="749"/>
      <c r="AAS1489" s="749"/>
      <c r="AAT1489" s="749"/>
      <c r="AAU1489" s="749"/>
      <c r="AAV1489" s="749"/>
      <c r="AAW1489" s="749"/>
      <c r="AAX1489" s="749"/>
      <c r="AAY1489" s="749"/>
      <c r="AAZ1489" s="749"/>
      <c r="ABA1489" s="749"/>
      <c r="ABB1489" s="749"/>
      <c r="ABC1489" s="749"/>
      <c r="ABD1489" s="749"/>
      <c r="ABE1489" s="749"/>
      <c r="ABF1489" s="749"/>
      <c r="ABG1489" s="749"/>
      <c r="ABH1489" s="749"/>
      <c r="ABI1489" s="749"/>
      <c r="ABJ1489" s="749"/>
      <c r="ABK1489" s="749"/>
      <c r="ABL1489" s="749"/>
      <c r="ABM1489" s="749"/>
      <c r="ABN1489" s="749"/>
      <c r="ABO1489" s="749"/>
      <c r="ABP1489" s="749"/>
      <c r="ABQ1489" s="749"/>
      <c r="ABR1489" s="749"/>
      <c r="ABS1489" s="749"/>
      <c r="ABT1489" s="749"/>
      <c r="ABU1489" s="749"/>
      <c r="ABV1489" s="749"/>
      <c r="ABW1489" s="749"/>
      <c r="ABX1489" s="749"/>
      <c r="ABY1489" s="749"/>
      <c r="ABZ1489" s="749"/>
      <c r="ACA1489" s="749"/>
      <c r="ACB1489" s="749"/>
      <c r="ACC1489" s="749"/>
      <c r="ACD1489" s="749"/>
      <c r="ACE1489" s="749"/>
      <c r="ACF1489" s="749"/>
      <c r="ACG1489" s="749"/>
      <c r="ACH1489" s="749"/>
      <c r="ACI1489" s="749"/>
      <c r="ACJ1489" s="749"/>
      <c r="ACK1489" s="749"/>
      <c r="ACL1489" s="749"/>
      <c r="ACM1489" s="749"/>
      <c r="ACN1489" s="749"/>
      <c r="ACO1489" s="749"/>
      <c r="ACP1489" s="749"/>
      <c r="ACQ1489" s="749"/>
      <c r="ACR1489" s="749"/>
      <c r="ACS1489" s="749"/>
      <c r="ACT1489" s="749"/>
      <c r="ACU1489" s="749"/>
      <c r="ACV1489" s="749"/>
      <c r="ACW1489" s="749"/>
      <c r="ACX1489" s="749"/>
      <c r="ACY1489" s="749"/>
      <c r="ACZ1489" s="749"/>
      <c r="ADA1489" s="749"/>
      <c r="ADB1489" s="749"/>
      <c r="ADC1489" s="749"/>
      <c r="ADD1489" s="749"/>
      <c r="ADE1489" s="749"/>
      <c r="ADF1489" s="749"/>
      <c r="ADG1489" s="749"/>
      <c r="ADH1489" s="749"/>
      <c r="ADI1489" s="749"/>
      <c r="ADJ1489" s="749"/>
      <c r="ADK1489" s="749"/>
      <c r="ADL1489" s="749"/>
      <c r="ADM1489" s="749"/>
      <c r="ADN1489" s="749"/>
      <c r="ADO1489" s="749"/>
      <c r="ADP1489" s="749"/>
      <c r="ADQ1489" s="749"/>
      <c r="ADR1489" s="749"/>
      <c r="ADS1489" s="749"/>
      <c r="ADT1489" s="749"/>
      <c r="ADU1489" s="749"/>
      <c r="ADV1489" s="749"/>
      <c r="ADW1489" s="749"/>
      <c r="ADX1489" s="749"/>
      <c r="ADY1489" s="749"/>
      <c r="ADZ1489" s="749"/>
      <c r="AEA1489" s="749"/>
      <c r="AEB1489" s="749"/>
      <c r="AEC1489" s="749"/>
      <c r="AED1489" s="749"/>
      <c r="AEE1489" s="749"/>
      <c r="AEF1489" s="749"/>
      <c r="AEG1489" s="749"/>
      <c r="AEH1489" s="749"/>
      <c r="AEI1489" s="749"/>
      <c r="AEJ1489" s="749"/>
      <c r="AEK1489" s="749"/>
      <c r="AEL1489" s="749"/>
      <c r="AEM1489" s="749"/>
      <c r="AEN1489" s="749"/>
      <c r="AEO1489" s="749"/>
      <c r="AEP1489" s="749"/>
      <c r="AEQ1489" s="749"/>
      <c r="AER1489" s="749"/>
      <c r="AES1489" s="749"/>
      <c r="AET1489" s="749"/>
      <c r="AEU1489" s="749"/>
      <c r="AEV1489" s="749"/>
      <c r="AEW1489" s="749"/>
      <c r="AEX1489" s="749"/>
      <c r="AEY1489" s="749"/>
      <c r="AEZ1489" s="749"/>
      <c r="AFA1489" s="749"/>
      <c r="AFB1489" s="749"/>
      <c r="AFC1489" s="749"/>
      <c r="AFD1489" s="749"/>
      <c r="AFE1489" s="749"/>
      <c r="AFF1489" s="749"/>
      <c r="AFG1489" s="749"/>
      <c r="AFH1489" s="749"/>
      <c r="AFI1489" s="749"/>
      <c r="AFJ1489" s="749"/>
      <c r="AFK1489" s="749"/>
      <c r="AFL1489" s="749"/>
      <c r="AFM1489" s="749"/>
      <c r="AFN1489" s="749"/>
      <c r="AFO1489" s="749"/>
      <c r="AFP1489" s="749"/>
      <c r="AFQ1489" s="749"/>
      <c r="AFR1489" s="749"/>
      <c r="AFS1489" s="749"/>
      <c r="AFT1489" s="749"/>
      <c r="AFU1489" s="749"/>
      <c r="AFV1489" s="749"/>
      <c r="AFW1489" s="749"/>
      <c r="AFX1489" s="749"/>
      <c r="AFY1489" s="749"/>
      <c r="AFZ1489" s="749"/>
      <c r="AGA1489" s="749"/>
      <c r="AGB1489" s="749"/>
      <c r="AGC1489" s="749"/>
      <c r="AGD1489" s="749"/>
      <c r="AGE1489" s="749"/>
      <c r="AGF1489" s="749"/>
      <c r="AGG1489" s="749"/>
      <c r="AGH1489" s="749"/>
      <c r="AGI1489" s="749"/>
      <c r="AGJ1489" s="749"/>
      <c r="AGK1489" s="749"/>
      <c r="AGL1489" s="749"/>
      <c r="AGM1489" s="749"/>
      <c r="AGN1489" s="749"/>
      <c r="AGO1489" s="749"/>
      <c r="AGP1489" s="749"/>
      <c r="AGQ1489" s="749"/>
      <c r="AGR1489" s="749"/>
      <c r="AGS1489" s="749"/>
      <c r="AGT1489" s="749"/>
      <c r="AGU1489" s="749"/>
      <c r="AGV1489" s="749"/>
      <c r="AGW1489" s="749"/>
      <c r="AGX1489" s="749"/>
      <c r="AGY1489" s="749"/>
      <c r="AGZ1489" s="749"/>
      <c r="AHA1489" s="749"/>
      <c r="AHB1489" s="749"/>
      <c r="AHC1489" s="749"/>
      <c r="AHD1489" s="749"/>
      <c r="AHE1489" s="749"/>
      <c r="AHF1489" s="749"/>
      <c r="AHG1489" s="749"/>
      <c r="AHH1489" s="749"/>
      <c r="AHI1489" s="749"/>
      <c r="AHJ1489" s="749"/>
      <c r="AHK1489" s="749"/>
      <c r="AHL1489" s="749"/>
      <c r="AHM1489" s="749"/>
      <c r="AHN1489" s="749"/>
      <c r="AHO1489" s="749"/>
      <c r="AHP1489" s="749"/>
      <c r="AHQ1489" s="749"/>
      <c r="AHR1489" s="749"/>
      <c r="AHS1489" s="749"/>
      <c r="AHT1489" s="749"/>
      <c r="AHU1489" s="749"/>
      <c r="AHV1489" s="749"/>
      <c r="AHW1489" s="749"/>
      <c r="AHX1489" s="749"/>
      <c r="AHY1489" s="749"/>
      <c r="AHZ1489" s="749"/>
      <c r="AIA1489" s="749"/>
      <c r="AIB1489" s="749"/>
      <c r="AIC1489" s="749"/>
      <c r="AID1489" s="749"/>
      <c r="AIE1489" s="749"/>
      <c r="AIF1489" s="749"/>
      <c r="AIG1489" s="749"/>
      <c r="AIH1489" s="749"/>
      <c r="AII1489" s="749"/>
      <c r="AIJ1489" s="749"/>
      <c r="AIK1489" s="749"/>
      <c r="AIL1489" s="749"/>
      <c r="AIM1489" s="749"/>
      <c r="AIN1489" s="749"/>
      <c r="AIO1489" s="749"/>
      <c r="AIP1489" s="749"/>
      <c r="AIQ1489" s="749"/>
      <c r="AIR1489" s="749"/>
      <c r="AIS1489" s="749"/>
      <c r="AIT1489" s="749"/>
      <c r="AIU1489" s="749"/>
      <c r="AIV1489" s="749"/>
      <c r="AIW1489" s="749"/>
      <c r="AIX1489" s="749"/>
      <c r="AIY1489" s="749"/>
      <c r="AIZ1489" s="749"/>
      <c r="AJA1489" s="749"/>
      <c r="AJB1489" s="749"/>
      <c r="AJC1489" s="749"/>
      <c r="AJD1489" s="749"/>
      <c r="AJE1489" s="749"/>
      <c r="AJF1489" s="749"/>
      <c r="AJG1489" s="749"/>
      <c r="AJH1489" s="749"/>
      <c r="AJI1489" s="749"/>
      <c r="AJJ1489" s="749"/>
      <c r="AJK1489" s="749"/>
      <c r="AJL1489" s="749"/>
      <c r="AJM1489" s="749"/>
      <c r="AJN1489" s="749"/>
      <c r="AJO1489" s="749"/>
      <c r="AJP1489" s="749"/>
      <c r="AJQ1489" s="749"/>
      <c r="AJR1489" s="749"/>
      <c r="AJS1489" s="749"/>
      <c r="AJT1489" s="749"/>
      <c r="AJU1489" s="749"/>
      <c r="AJV1489" s="749"/>
      <c r="AJW1489" s="749"/>
      <c r="AJX1489" s="749"/>
      <c r="AJY1489" s="749"/>
      <c r="AJZ1489" s="749"/>
      <c r="AKA1489" s="749"/>
      <c r="AKB1489" s="749"/>
      <c r="AKC1489" s="749"/>
      <c r="AKD1489" s="749"/>
      <c r="AKE1489" s="749"/>
      <c r="AKF1489" s="749"/>
      <c r="AKG1489" s="749"/>
      <c r="AKH1489" s="749"/>
      <c r="AKI1489" s="749"/>
      <c r="AKJ1489" s="749"/>
      <c r="AKK1489" s="749"/>
      <c r="AKL1489" s="749"/>
      <c r="AKM1489" s="749"/>
      <c r="AKN1489" s="749"/>
      <c r="AKO1489" s="749"/>
      <c r="AKP1489" s="749"/>
      <c r="AKQ1489" s="749"/>
      <c r="AKR1489" s="749"/>
      <c r="AKS1489" s="749"/>
      <c r="AKT1489" s="749"/>
      <c r="AKU1489" s="749"/>
      <c r="AKV1489" s="749"/>
      <c r="AKW1489" s="749"/>
      <c r="AKX1489" s="749"/>
      <c r="AKY1489" s="749"/>
      <c r="AKZ1489" s="749"/>
      <c r="ALA1489" s="749"/>
      <c r="ALB1489" s="749"/>
      <c r="ALC1489" s="749"/>
      <c r="ALD1489" s="749"/>
      <c r="ALE1489" s="749"/>
      <c r="ALF1489" s="749"/>
      <c r="ALG1489" s="749"/>
      <c r="ALH1489" s="749"/>
      <c r="ALI1489" s="749"/>
      <c r="ALJ1489" s="749"/>
      <c r="ALK1489" s="749"/>
      <c r="ALL1489" s="749"/>
      <c r="ALM1489" s="749"/>
      <c r="ALN1489" s="749"/>
      <c r="ALO1489" s="749"/>
      <c r="ALP1489" s="749"/>
      <c r="ALQ1489" s="749"/>
      <c r="ALR1489" s="749"/>
      <c r="ALS1489" s="749"/>
      <c r="ALT1489" s="749"/>
      <c r="ALU1489" s="749"/>
      <c r="ALV1489" s="749"/>
      <c r="ALW1489" s="749"/>
      <c r="ALX1489" s="749"/>
      <c r="ALY1489" s="749"/>
      <c r="ALZ1489" s="749"/>
      <c r="AMA1489" s="749"/>
      <c r="AMB1489" s="749"/>
      <c r="AMC1489" s="749"/>
      <c r="AMD1489" s="749"/>
      <c r="AME1489" s="749"/>
      <c r="AMF1489" s="749"/>
      <c r="AMG1489" s="749"/>
      <c r="AMH1489" s="749"/>
      <c r="AMI1489" s="749"/>
      <c r="AMJ1489" s="749"/>
      <c r="AMK1489" s="749"/>
      <c r="AML1489" s="749"/>
      <c r="AMM1489" s="749"/>
      <c r="AMN1489" s="749"/>
      <c r="AMO1489" s="749"/>
      <c r="AMP1489" s="749"/>
      <c r="AMQ1489" s="749"/>
      <c r="AMR1489" s="749"/>
      <c r="AMS1489" s="749"/>
      <c r="AMT1489" s="749"/>
      <c r="AMU1489" s="749"/>
      <c r="AMV1489" s="749"/>
      <c r="AMW1489" s="749"/>
      <c r="AMX1489" s="749"/>
      <c r="AMY1489" s="749"/>
      <c r="AMZ1489" s="749"/>
      <c r="ANA1489" s="749"/>
      <c r="ANB1489" s="749"/>
      <c r="ANC1489" s="749"/>
      <c r="AND1489" s="749"/>
      <c r="ANE1489" s="749"/>
      <c r="ANF1489" s="749"/>
      <c r="ANG1489" s="749"/>
      <c r="ANH1489" s="749"/>
      <c r="ANI1489" s="749"/>
      <c r="ANJ1489" s="749"/>
      <c r="ANK1489" s="749"/>
      <c r="ANL1489" s="749"/>
      <c r="ANM1489" s="749"/>
      <c r="ANN1489" s="749"/>
      <c r="ANO1489" s="749"/>
      <c r="ANP1489" s="749"/>
      <c r="ANQ1489" s="749"/>
      <c r="ANR1489" s="749"/>
      <c r="ANS1489" s="749"/>
      <c r="ANT1489" s="749"/>
      <c r="ANU1489" s="749"/>
      <c r="ANV1489" s="749"/>
      <c r="ANW1489" s="749"/>
      <c r="ANX1489" s="749"/>
      <c r="ANY1489" s="749"/>
      <c r="ANZ1489" s="749"/>
      <c r="AOA1489" s="749"/>
      <c r="AOB1489" s="749"/>
      <c r="AOC1489" s="749"/>
      <c r="AOD1489" s="749"/>
      <c r="AOE1489" s="749"/>
      <c r="AOF1489" s="749"/>
      <c r="AOG1489" s="749"/>
      <c r="AOH1489" s="749"/>
      <c r="AOI1489" s="749"/>
      <c r="AOJ1489" s="749"/>
      <c r="AOK1489" s="749"/>
      <c r="AOL1489" s="749"/>
      <c r="AOM1489" s="749"/>
      <c r="AON1489" s="749"/>
      <c r="AOO1489" s="749"/>
      <c r="AOP1489" s="749"/>
      <c r="AOQ1489" s="749"/>
      <c r="AOR1489" s="749"/>
      <c r="AOS1489" s="749"/>
      <c r="AOT1489" s="749"/>
      <c r="AOU1489" s="749"/>
      <c r="AOV1489" s="749"/>
      <c r="AOW1489" s="749"/>
      <c r="AOX1489" s="749"/>
      <c r="AOY1489" s="749"/>
      <c r="AOZ1489" s="749"/>
      <c r="APA1489" s="749"/>
      <c r="APB1489" s="749"/>
      <c r="APC1489" s="749"/>
      <c r="APD1489" s="749"/>
      <c r="APE1489" s="749"/>
      <c r="APF1489" s="749"/>
      <c r="APG1489" s="749"/>
      <c r="APH1489" s="749"/>
      <c r="API1489" s="749"/>
      <c r="APJ1489" s="749"/>
      <c r="APK1489" s="749"/>
      <c r="APL1489" s="749"/>
      <c r="APM1489" s="749"/>
      <c r="APN1489" s="749"/>
      <c r="APO1489" s="749"/>
      <c r="APP1489" s="749"/>
      <c r="APQ1489" s="749"/>
      <c r="APR1489" s="749"/>
      <c r="APS1489" s="749"/>
      <c r="APT1489" s="749"/>
      <c r="APU1489" s="749"/>
      <c r="APV1489" s="749"/>
      <c r="APW1489" s="749"/>
      <c r="APX1489" s="749"/>
      <c r="APY1489" s="749"/>
      <c r="APZ1489" s="749"/>
      <c r="AQA1489" s="749"/>
      <c r="AQB1489" s="749"/>
      <c r="AQC1489" s="749"/>
      <c r="AQD1489" s="749"/>
      <c r="AQE1489" s="749"/>
      <c r="AQF1489" s="749"/>
      <c r="AQG1489" s="749"/>
      <c r="AQH1489" s="749"/>
      <c r="AQI1489" s="749"/>
      <c r="AQJ1489" s="749"/>
      <c r="AQK1489" s="749"/>
      <c r="AQL1489" s="749"/>
      <c r="AQM1489" s="749"/>
      <c r="AQN1489" s="749"/>
      <c r="AQO1489" s="749"/>
      <c r="AQP1489" s="749"/>
      <c r="AQQ1489" s="749"/>
      <c r="AQR1489" s="749"/>
      <c r="AQS1489" s="749"/>
      <c r="AQT1489" s="749"/>
      <c r="AQU1489" s="749"/>
      <c r="AQV1489" s="749"/>
      <c r="AQW1489" s="749"/>
      <c r="AQX1489" s="749"/>
      <c r="AQY1489" s="749"/>
      <c r="AQZ1489" s="749"/>
      <c r="ARA1489" s="749"/>
      <c r="ARB1489" s="749"/>
      <c r="ARC1489" s="749"/>
      <c r="ARD1489" s="749"/>
      <c r="ARE1489" s="749"/>
      <c r="ARF1489" s="749"/>
      <c r="ARG1489" s="749"/>
      <c r="ARH1489" s="749"/>
      <c r="ARI1489" s="749"/>
      <c r="ARJ1489" s="749"/>
      <c r="ARK1489" s="749"/>
      <c r="ARL1489" s="749"/>
      <c r="ARM1489" s="749"/>
      <c r="ARN1489" s="749"/>
      <c r="ARO1489" s="749"/>
      <c r="ARP1489" s="749"/>
      <c r="ARQ1489" s="749"/>
      <c r="ARR1489" s="749"/>
      <c r="ARS1489" s="749"/>
      <c r="ART1489" s="749"/>
      <c r="ARU1489" s="749"/>
      <c r="ARV1489" s="749"/>
      <c r="ARW1489" s="749"/>
      <c r="ARX1489" s="749"/>
      <c r="ARY1489" s="749"/>
      <c r="ARZ1489" s="749"/>
      <c r="ASA1489" s="749"/>
      <c r="ASB1489" s="749"/>
      <c r="ASC1489" s="749"/>
      <c r="ASD1489" s="749"/>
      <c r="ASE1489" s="749"/>
      <c r="ASF1489" s="749"/>
      <c r="ASG1489" s="749"/>
      <c r="ASH1489" s="749"/>
      <c r="ASI1489" s="749"/>
      <c r="ASJ1489" s="749"/>
      <c r="ASK1489" s="749"/>
      <c r="ASL1489" s="749"/>
      <c r="ASM1489" s="749"/>
      <c r="ASN1489" s="749"/>
      <c r="ASO1489" s="749"/>
      <c r="ASP1489" s="749"/>
      <c r="ASQ1489" s="749"/>
      <c r="ASR1489" s="749"/>
      <c r="ASS1489" s="749"/>
      <c r="AST1489" s="749"/>
      <c r="ASU1489" s="749"/>
      <c r="ASV1489" s="749"/>
      <c r="ASW1489" s="749"/>
      <c r="ASX1489" s="749"/>
      <c r="ASY1489" s="749"/>
      <c r="ASZ1489" s="749"/>
      <c r="ATA1489" s="749"/>
      <c r="ATB1489" s="749"/>
      <c r="ATC1489" s="749"/>
      <c r="ATD1489" s="749"/>
      <c r="ATE1489" s="749"/>
      <c r="ATF1489" s="749"/>
      <c r="ATG1489" s="749"/>
      <c r="ATH1489" s="749"/>
      <c r="ATI1489" s="749"/>
      <c r="ATJ1489" s="749"/>
      <c r="ATK1489" s="749"/>
      <c r="ATL1489" s="749"/>
      <c r="ATM1489" s="749"/>
      <c r="ATN1489" s="749"/>
      <c r="ATO1489" s="749"/>
      <c r="ATP1489" s="749"/>
      <c r="ATQ1489" s="749"/>
      <c r="ATR1489" s="749"/>
      <c r="ATS1489" s="749"/>
      <c r="ATT1489" s="749"/>
      <c r="ATU1489" s="749"/>
      <c r="ATV1489" s="749"/>
      <c r="ATW1489" s="749"/>
      <c r="ATX1489" s="749"/>
      <c r="ATY1489" s="749"/>
      <c r="ATZ1489" s="749"/>
      <c r="AUA1489" s="749"/>
      <c r="AUB1489" s="749"/>
      <c r="AUC1489" s="749"/>
      <c r="AUD1489" s="749"/>
      <c r="AUE1489" s="749"/>
      <c r="AUF1489" s="749"/>
      <c r="AUG1489" s="749"/>
      <c r="AUH1489" s="749"/>
      <c r="AUI1489" s="749"/>
      <c r="AUJ1489" s="749"/>
      <c r="AUK1489" s="749"/>
      <c r="AUL1489" s="749"/>
      <c r="AUM1489" s="749"/>
      <c r="AUN1489" s="749"/>
      <c r="AUO1489" s="749"/>
      <c r="AUP1489" s="749"/>
      <c r="AUQ1489" s="749"/>
      <c r="AUR1489" s="749"/>
      <c r="AUS1489" s="749"/>
      <c r="AUT1489" s="749"/>
      <c r="AUU1489" s="749"/>
      <c r="AUV1489" s="749"/>
      <c r="AUW1489" s="749"/>
      <c r="AUX1489" s="749"/>
      <c r="AUY1489" s="749"/>
      <c r="AUZ1489" s="749"/>
      <c r="AVA1489" s="749"/>
      <c r="AVB1489" s="749"/>
      <c r="AVC1489" s="749"/>
      <c r="AVD1489" s="749"/>
      <c r="AVE1489" s="749"/>
      <c r="AVF1489" s="749"/>
      <c r="AVG1489" s="749"/>
      <c r="AVH1489" s="749"/>
      <c r="AVI1489" s="749"/>
      <c r="AVJ1489" s="749"/>
      <c r="AVK1489" s="749"/>
      <c r="AVL1489" s="749"/>
      <c r="AVM1489" s="749"/>
      <c r="AVN1489" s="749"/>
      <c r="AVO1489" s="749"/>
      <c r="AVP1489" s="749"/>
      <c r="AVQ1489" s="749"/>
      <c r="AVR1489" s="749"/>
      <c r="AVS1489" s="749"/>
      <c r="AVT1489" s="749"/>
      <c r="AVU1489" s="749"/>
      <c r="AVV1489" s="749"/>
      <c r="AVW1489" s="749"/>
      <c r="AVX1489" s="749"/>
      <c r="AVY1489" s="749"/>
      <c r="AVZ1489" s="749"/>
      <c r="AWA1489" s="749"/>
      <c r="AWB1489" s="749"/>
      <c r="AWC1489" s="749"/>
      <c r="AWD1489" s="749"/>
      <c r="AWE1489" s="749"/>
      <c r="AWF1489" s="749"/>
      <c r="AWG1489" s="749"/>
      <c r="AWH1489" s="749"/>
      <c r="AWI1489" s="749"/>
      <c r="AWJ1489" s="749"/>
      <c r="AWK1489" s="749"/>
      <c r="AWL1489" s="749"/>
      <c r="AWM1489" s="749"/>
      <c r="AWN1489" s="749"/>
      <c r="AWO1489" s="749"/>
      <c r="AWP1489" s="749"/>
      <c r="AWQ1489" s="749"/>
      <c r="AWR1489" s="749"/>
      <c r="AWS1489" s="749"/>
      <c r="AWT1489" s="749"/>
      <c r="AWU1489" s="749"/>
      <c r="AWV1489" s="749"/>
      <c r="AWW1489" s="749"/>
      <c r="AWX1489" s="749"/>
      <c r="AWY1489" s="749"/>
      <c r="AWZ1489" s="749"/>
      <c r="AXA1489" s="749"/>
      <c r="AXB1489" s="749"/>
      <c r="AXC1489" s="749"/>
      <c r="AXD1489" s="749"/>
      <c r="AXE1489" s="749"/>
      <c r="AXF1489" s="749"/>
      <c r="AXG1489" s="749"/>
      <c r="AXH1489" s="749"/>
      <c r="AXI1489" s="749"/>
      <c r="AXJ1489" s="749"/>
      <c r="AXK1489" s="749"/>
      <c r="AXL1489" s="749"/>
      <c r="AXM1489" s="749"/>
      <c r="AXN1489" s="749"/>
      <c r="AXO1489" s="749"/>
      <c r="AXP1489" s="749"/>
      <c r="AXQ1489" s="749"/>
      <c r="AXR1489" s="749"/>
      <c r="AXS1489" s="749"/>
      <c r="AXT1489" s="749"/>
      <c r="AXU1489" s="749"/>
      <c r="AXV1489" s="749"/>
      <c r="AXW1489" s="749"/>
      <c r="AXX1489" s="749"/>
      <c r="AXY1489" s="749"/>
      <c r="AXZ1489" s="749"/>
      <c r="AYA1489" s="749"/>
      <c r="AYB1489" s="749"/>
      <c r="AYC1489" s="749"/>
      <c r="AYD1489" s="749"/>
      <c r="AYE1489" s="749"/>
      <c r="AYF1489" s="749"/>
      <c r="AYG1489" s="749"/>
      <c r="AYH1489" s="749"/>
      <c r="AYI1489" s="749"/>
      <c r="AYJ1489" s="749"/>
      <c r="AYK1489" s="749"/>
      <c r="AYL1489" s="749"/>
      <c r="AYM1489" s="749"/>
      <c r="AYN1489" s="749"/>
      <c r="AYO1489" s="749"/>
      <c r="AYP1489" s="749"/>
      <c r="AYQ1489" s="749"/>
      <c r="AYR1489" s="749"/>
      <c r="AYS1489" s="749"/>
      <c r="AYT1489" s="749"/>
      <c r="AYU1489" s="749"/>
      <c r="AYV1489" s="749"/>
      <c r="AYW1489" s="749"/>
      <c r="AYX1489" s="749"/>
      <c r="AYY1489" s="749"/>
      <c r="AYZ1489" s="749"/>
      <c r="AZA1489" s="749"/>
      <c r="AZB1489" s="749"/>
      <c r="AZC1489" s="749"/>
      <c r="AZD1489" s="749"/>
      <c r="AZE1489" s="749"/>
      <c r="AZF1489" s="749"/>
      <c r="AZG1489" s="749"/>
      <c r="AZH1489" s="749"/>
      <c r="AZI1489" s="749"/>
      <c r="AZJ1489" s="749"/>
      <c r="AZK1489" s="749"/>
      <c r="AZL1489" s="749"/>
      <c r="AZM1489" s="749"/>
      <c r="AZN1489" s="749"/>
      <c r="AZO1489" s="749"/>
      <c r="AZP1489" s="749"/>
      <c r="AZQ1489" s="749"/>
      <c r="AZR1489" s="749"/>
      <c r="AZS1489" s="749"/>
      <c r="AZT1489" s="749"/>
      <c r="AZU1489" s="749"/>
      <c r="AZV1489" s="749"/>
      <c r="AZW1489" s="749"/>
      <c r="AZX1489" s="749"/>
      <c r="AZY1489" s="749"/>
      <c r="AZZ1489" s="749"/>
      <c r="BAA1489" s="749"/>
      <c r="BAB1489" s="749"/>
      <c r="BAC1489" s="749"/>
      <c r="BAD1489" s="749"/>
      <c r="BAE1489" s="749"/>
      <c r="BAF1489" s="749"/>
      <c r="BAG1489" s="749"/>
      <c r="BAH1489" s="749"/>
      <c r="BAI1489" s="749"/>
      <c r="BAJ1489" s="749"/>
      <c r="BAK1489" s="749"/>
      <c r="BAL1489" s="749"/>
      <c r="BAM1489" s="749"/>
      <c r="BAN1489" s="749"/>
      <c r="BAO1489" s="749"/>
      <c r="BAP1489" s="749"/>
      <c r="BAQ1489" s="749"/>
      <c r="BAR1489" s="749"/>
      <c r="BAS1489" s="749"/>
      <c r="BAT1489" s="749"/>
      <c r="BAU1489" s="749"/>
      <c r="BAV1489" s="749"/>
      <c r="BAW1489" s="749"/>
      <c r="BAX1489" s="749"/>
      <c r="BAY1489" s="749"/>
      <c r="BAZ1489" s="749"/>
      <c r="BBA1489" s="749"/>
      <c r="BBB1489" s="749"/>
      <c r="BBC1489" s="749"/>
      <c r="BBD1489" s="749"/>
      <c r="BBE1489" s="749"/>
      <c r="BBF1489" s="749"/>
      <c r="BBG1489" s="749"/>
      <c r="BBH1489" s="749"/>
      <c r="BBI1489" s="749"/>
      <c r="BBJ1489" s="749"/>
      <c r="BBK1489" s="749"/>
      <c r="BBL1489" s="749"/>
      <c r="BBM1489" s="749"/>
      <c r="BBN1489" s="749"/>
      <c r="BBO1489" s="749"/>
      <c r="BBP1489" s="749"/>
      <c r="BBQ1489" s="749"/>
      <c r="BBR1489" s="749"/>
      <c r="BBS1489" s="749"/>
      <c r="BBT1489" s="749"/>
      <c r="BBU1489" s="749"/>
      <c r="BBV1489" s="749"/>
      <c r="BBW1489" s="749"/>
      <c r="BBX1489" s="749"/>
      <c r="BBY1489" s="749"/>
      <c r="BBZ1489" s="749"/>
      <c r="BCA1489" s="749"/>
      <c r="BCB1489" s="749"/>
      <c r="BCC1489" s="749"/>
      <c r="BCD1489" s="749"/>
      <c r="BCE1489" s="749"/>
      <c r="BCF1489" s="749"/>
      <c r="BCG1489" s="749"/>
      <c r="BCH1489" s="749"/>
      <c r="BCI1489" s="749"/>
      <c r="BCJ1489" s="749"/>
      <c r="BCK1489" s="749"/>
      <c r="BCL1489" s="749"/>
      <c r="BCM1489" s="749"/>
      <c r="BCN1489" s="749"/>
      <c r="BCO1489" s="749"/>
      <c r="BCP1489" s="749"/>
      <c r="BCQ1489" s="749"/>
      <c r="BCR1489" s="749"/>
      <c r="BCS1489" s="749"/>
      <c r="BCT1489" s="749"/>
      <c r="BCU1489" s="749"/>
      <c r="BCV1489" s="749"/>
      <c r="BCW1489" s="749"/>
      <c r="BCX1489" s="749"/>
      <c r="BCY1489" s="749"/>
      <c r="BCZ1489" s="749"/>
      <c r="BDA1489" s="749"/>
      <c r="BDB1489" s="749"/>
      <c r="BDC1489" s="749"/>
      <c r="BDD1489" s="749"/>
      <c r="BDE1489" s="749"/>
      <c r="BDF1489" s="749"/>
      <c r="BDG1489" s="749"/>
      <c r="BDH1489" s="749"/>
      <c r="BDI1489" s="749"/>
      <c r="BDJ1489" s="749"/>
      <c r="BDK1489" s="749"/>
      <c r="BDL1489" s="749"/>
      <c r="BDM1489" s="749"/>
      <c r="BDN1489" s="749"/>
      <c r="BDO1489" s="749"/>
      <c r="BDP1489" s="749"/>
      <c r="BDQ1489" s="749"/>
      <c r="BDR1489" s="749"/>
      <c r="BDS1489" s="749"/>
      <c r="BDT1489" s="749"/>
      <c r="BDU1489" s="749"/>
      <c r="BDV1489" s="749"/>
      <c r="BDW1489" s="749"/>
      <c r="BDX1489" s="749"/>
      <c r="BDY1489" s="749"/>
      <c r="BDZ1489" s="749"/>
      <c r="BEA1489" s="749"/>
      <c r="BEB1489" s="749"/>
      <c r="BEC1489" s="749"/>
      <c r="BED1489" s="749"/>
      <c r="BEE1489" s="749"/>
      <c r="BEF1489" s="749"/>
      <c r="BEG1489" s="749"/>
      <c r="BEH1489" s="749"/>
      <c r="BEI1489" s="749"/>
      <c r="BEJ1489" s="749"/>
      <c r="BEK1489" s="749"/>
      <c r="BEL1489" s="749"/>
      <c r="BEM1489" s="749"/>
      <c r="BEN1489" s="749"/>
      <c r="BEO1489" s="749"/>
      <c r="BEP1489" s="749"/>
      <c r="BEQ1489" s="749"/>
      <c r="BER1489" s="749"/>
      <c r="BES1489" s="749"/>
      <c r="BET1489" s="749"/>
      <c r="BEU1489" s="749"/>
      <c r="BEV1489" s="749"/>
      <c r="BEW1489" s="749"/>
      <c r="BEX1489" s="749"/>
      <c r="BEY1489" s="749"/>
      <c r="BEZ1489" s="749"/>
      <c r="BFA1489" s="749"/>
      <c r="BFB1489" s="749"/>
      <c r="BFC1489" s="749"/>
      <c r="BFD1489" s="749"/>
      <c r="BFE1489" s="749"/>
      <c r="BFF1489" s="749"/>
      <c r="BFG1489" s="749"/>
      <c r="BFH1489" s="749"/>
      <c r="BFI1489" s="749"/>
      <c r="BFJ1489" s="749"/>
      <c r="BFK1489" s="749"/>
      <c r="BFL1489" s="749"/>
      <c r="BFM1489" s="749"/>
      <c r="BFN1489" s="749"/>
      <c r="BFO1489" s="749"/>
      <c r="BFP1489" s="749"/>
      <c r="BFQ1489" s="749"/>
      <c r="BFR1489" s="749"/>
      <c r="BFS1489" s="749"/>
      <c r="BFT1489" s="749"/>
      <c r="BFU1489" s="749"/>
      <c r="BFV1489" s="749"/>
      <c r="BFW1489" s="749"/>
      <c r="BFX1489" s="749"/>
      <c r="BFY1489" s="749"/>
      <c r="BFZ1489" s="749"/>
      <c r="BGA1489" s="749"/>
      <c r="BGB1489" s="749"/>
      <c r="BGC1489" s="749"/>
      <c r="BGD1489" s="749"/>
      <c r="BGE1489" s="749"/>
      <c r="BGF1489" s="749"/>
      <c r="BGG1489" s="749"/>
      <c r="BGH1489" s="749"/>
      <c r="BGI1489" s="749"/>
      <c r="BGJ1489" s="749"/>
      <c r="BGK1489" s="749"/>
      <c r="BGL1489" s="749"/>
      <c r="BGM1489" s="749"/>
      <c r="BGN1489" s="749"/>
      <c r="BGO1489" s="749"/>
      <c r="BGP1489" s="749"/>
      <c r="BGQ1489" s="749"/>
      <c r="BGR1489" s="749"/>
      <c r="BGS1489" s="749"/>
      <c r="BGT1489" s="749"/>
      <c r="BGU1489" s="749"/>
      <c r="BGV1489" s="749"/>
      <c r="BGW1489" s="749"/>
      <c r="BGX1489" s="749"/>
      <c r="BGY1489" s="749"/>
      <c r="BGZ1489" s="749"/>
      <c r="BHA1489" s="749"/>
      <c r="BHB1489" s="749"/>
      <c r="BHC1489" s="749"/>
      <c r="BHD1489" s="749"/>
      <c r="BHE1489" s="749"/>
      <c r="BHF1489" s="749"/>
      <c r="BHG1489" s="749"/>
      <c r="BHH1489" s="749"/>
      <c r="BHI1489" s="749"/>
      <c r="BHJ1489" s="749"/>
      <c r="BHK1489" s="749"/>
      <c r="BHL1489" s="749"/>
      <c r="BHM1489" s="749"/>
      <c r="BHN1489" s="749"/>
      <c r="BHO1489" s="749"/>
      <c r="BHP1489" s="749"/>
      <c r="BHQ1489" s="749"/>
      <c r="BHR1489" s="749"/>
      <c r="BHS1489" s="749"/>
      <c r="BHT1489" s="749"/>
      <c r="BHU1489" s="749"/>
      <c r="BHV1489" s="749"/>
      <c r="BHW1489" s="749"/>
      <c r="BHX1489" s="749"/>
      <c r="BHY1489" s="749"/>
      <c r="BHZ1489" s="749"/>
      <c r="BIA1489" s="749"/>
      <c r="BIB1489" s="749"/>
      <c r="BIC1489" s="749"/>
      <c r="BID1489" s="749"/>
      <c r="BIE1489" s="749"/>
      <c r="BIF1489" s="749"/>
      <c r="BIG1489" s="749"/>
      <c r="BIH1489" s="749"/>
      <c r="BII1489" s="749"/>
      <c r="BIJ1489" s="749"/>
      <c r="BIK1489" s="749"/>
      <c r="BIL1489" s="749"/>
      <c r="BIM1489" s="749"/>
      <c r="BIN1489" s="749"/>
      <c r="BIO1489" s="749"/>
      <c r="BIP1489" s="749"/>
      <c r="BIQ1489" s="749"/>
      <c r="BIR1489" s="749"/>
      <c r="BIS1489" s="749"/>
      <c r="BIT1489" s="749"/>
      <c r="BIU1489" s="749"/>
      <c r="BIV1489" s="749"/>
      <c r="BIW1489" s="749"/>
      <c r="BIX1489" s="749"/>
      <c r="BIY1489" s="749"/>
      <c r="BIZ1489" s="749"/>
      <c r="BJA1489" s="749"/>
      <c r="BJB1489" s="749"/>
      <c r="BJC1489" s="749"/>
      <c r="BJD1489" s="749"/>
      <c r="BJE1489" s="749"/>
      <c r="BJF1489" s="749"/>
      <c r="BJG1489" s="749"/>
      <c r="BJH1489" s="749"/>
      <c r="BJI1489" s="749"/>
      <c r="BJJ1489" s="749"/>
      <c r="BJK1489" s="749"/>
      <c r="BJL1489" s="749"/>
      <c r="BJM1489" s="749"/>
      <c r="BJN1489" s="749"/>
      <c r="BJO1489" s="749"/>
      <c r="BJP1489" s="749"/>
      <c r="BJQ1489" s="749"/>
      <c r="BJR1489" s="749"/>
      <c r="BJS1489" s="749"/>
      <c r="BJT1489" s="749"/>
      <c r="BJU1489" s="749"/>
      <c r="BJV1489" s="749"/>
      <c r="BJW1489" s="749"/>
      <c r="BJX1489" s="749"/>
      <c r="BJY1489" s="749"/>
      <c r="BJZ1489" s="749"/>
      <c r="BKA1489" s="749"/>
      <c r="BKB1489" s="749"/>
      <c r="BKC1489" s="749"/>
      <c r="BKD1489" s="749"/>
      <c r="BKE1489" s="749"/>
      <c r="BKF1489" s="749"/>
      <c r="BKG1489" s="749"/>
      <c r="BKH1489" s="749"/>
      <c r="BKI1489" s="749"/>
      <c r="BKJ1489" s="749"/>
      <c r="BKK1489" s="749"/>
      <c r="BKL1489" s="749"/>
      <c r="BKM1489" s="749"/>
      <c r="BKN1489" s="749"/>
      <c r="BKO1489" s="749"/>
      <c r="BKP1489" s="749"/>
      <c r="BKQ1489" s="749"/>
      <c r="BKR1489" s="749"/>
      <c r="BKS1489" s="749"/>
      <c r="BKT1489" s="749"/>
      <c r="BKU1489" s="749"/>
      <c r="BKV1489" s="749"/>
      <c r="BKW1489" s="749"/>
      <c r="BKX1489" s="749"/>
      <c r="BKY1489" s="749"/>
      <c r="BKZ1489" s="749"/>
      <c r="BLA1489" s="749"/>
      <c r="BLB1489" s="749"/>
      <c r="BLC1489" s="749"/>
      <c r="BLD1489" s="749"/>
      <c r="BLE1489" s="749"/>
      <c r="BLF1489" s="749"/>
      <c r="BLG1489" s="749"/>
      <c r="BLH1489" s="749"/>
      <c r="BLI1489" s="749"/>
      <c r="BLJ1489" s="749"/>
      <c r="BLK1489" s="749"/>
      <c r="BLL1489" s="749"/>
      <c r="BLM1489" s="749"/>
      <c r="BLN1489" s="749"/>
      <c r="BLO1489" s="749"/>
      <c r="BLP1489" s="749"/>
      <c r="BLQ1489" s="749"/>
      <c r="BLR1489" s="749"/>
      <c r="BLS1489" s="749"/>
      <c r="BLT1489" s="749"/>
      <c r="BLU1489" s="749"/>
      <c r="BLV1489" s="749"/>
      <c r="BLW1489" s="749"/>
      <c r="BLX1489" s="749"/>
      <c r="BLY1489" s="749"/>
      <c r="BLZ1489" s="749"/>
      <c r="BMA1489" s="749"/>
      <c r="BMB1489" s="749"/>
      <c r="BMC1489" s="749"/>
      <c r="BMD1489" s="749"/>
      <c r="BME1489" s="749"/>
      <c r="BMF1489" s="749"/>
      <c r="BMG1489" s="749"/>
      <c r="BMH1489" s="749"/>
      <c r="BMI1489" s="749"/>
      <c r="BMJ1489" s="749"/>
      <c r="BMK1489" s="749"/>
      <c r="BML1489" s="749"/>
      <c r="BMM1489" s="749"/>
      <c r="BMN1489" s="749"/>
      <c r="BMO1489" s="749"/>
      <c r="BMP1489" s="749"/>
      <c r="BMQ1489" s="749"/>
      <c r="BMR1489" s="749"/>
      <c r="BMS1489" s="749"/>
      <c r="BMT1489" s="749"/>
      <c r="BMU1489" s="749"/>
      <c r="BMV1489" s="749"/>
      <c r="BMW1489" s="749"/>
      <c r="BMX1489" s="749"/>
      <c r="BMY1489" s="749"/>
      <c r="BMZ1489" s="749"/>
      <c r="BNA1489" s="749"/>
      <c r="BNB1489" s="749"/>
      <c r="BNC1489" s="749"/>
      <c r="BND1489" s="749"/>
      <c r="BNE1489" s="749"/>
      <c r="BNF1489" s="749"/>
      <c r="BNG1489" s="749"/>
      <c r="BNH1489" s="749"/>
      <c r="BNI1489" s="749"/>
      <c r="BNJ1489" s="749"/>
      <c r="BNK1489" s="749"/>
      <c r="BNL1489" s="749"/>
      <c r="BNM1489" s="749"/>
      <c r="BNN1489" s="749"/>
      <c r="BNO1489" s="749"/>
      <c r="BNP1489" s="749"/>
      <c r="BNQ1489" s="749"/>
      <c r="BNR1489" s="749"/>
      <c r="BNS1489" s="749"/>
      <c r="BNT1489" s="749"/>
      <c r="BNU1489" s="749"/>
      <c r="BNV1489" s="749"/>
      <c r="BNW1489" s="749"/>
      <c r="BNX1489" s="749"/>
      <c r="BNY1489" s="749"/>
      <c r="BNZ1489" s="749"/>
      <c r="BOA1489" s="749"/>
      <c r="BOB1489" s="749"/>
      <c r="BOC1489" s="749"/>
      <c r="BOD1489" s="749"/>
      <c r="BOE1489" s="749"/>
      <c r="BOF1489" s="749"/>
      <c r="BOG1489" s="749"/>
      <c r="BOH1489" s="749"/>
      <c r="BOI1489" s="749"/>
      <c r="BOJ1489" s="749"/>
      <c r="BOK1489" s="749"/>
      <c r="BOL1489" s="749"/>
      <c r="BOM1489" s="749"/>
      <c r="BON1489" s="749"/>
      <c r="BOO1489" s="749"/>
      <c r="BOP1489" s="749"/>
      <c r="BOQ1489" s="749"/>
      <c r="BOR1489" s="749"/>
      <c r="BOS1489" s="749"/>
      <c r="BOT1489" s="749"/>
      <c r="BOU1489" s="749"/>
      <c r="BOV1489" s="749"/>
      <c r="BOW1489" s="749"/>
      <c r="BOX1489" s="749"/>
      <c r="BOY1489" s="749"/>
      <c r="BOZ1489" s="749"/>
      <c r="BPA1489" s="749"/>
      <c r="BPB1489" s="749"/>
      <c r="BPC1489" s="749"/>
      <c r="BPD1489" s="749"/>
      <c r="BPE1489" s="749"/>
      <c r="BPF1489" s="749"/>
      <c r="BPG1489" s="749"/>
      <c r="BPH1489" s="749"/>
      <c r="BPI1489" s="749"/>
      <c r="BPJ1489" s="749"/>
      <c r="BPK1489" s="749"/>
      <c r="BPL1489" s="749"/>
      <c r="BPM1489" s="749"/>
      <c r="BPN1489" s="749"/>
      <c r="BPO1489" s="749"/>
      <c r="BPP1489" s="749"/>
      <c r="BPQ1489" s="749"/>
      <c r="BPR1489" s="749"/>
      <c r="BPS1489" s="749"/>
      <c r="BPT1489" s="749"/>
      <c r="BPU1489" s="749"/>
      <c r="BPV1489" s="749"/>
      <c r="BPW1489" s="749"/>
      <c r="BPX1489" s="749"/>
      <c r="BPY1489" s="749"/>
      <c r="BPZ1489" s="749"/>
      <c r="BQA1489" s="749"/>
      <c r="BQB1489" s="749"/>
      <c r="BQC1489" s="749"/>
      <c r="BQD1489" s="749"/>
      <c r="BQE1489" s="749"/>
      <c r="BQF1489" s="749"/>
      <c r="BQG1489" s="749"/>
      <c r="BQH1489" s="749"/>
      <c r="BQI1489" s="749"/>
      <c r="BQJ1489" s="749"/>
      <c r="BQK1489" s="749"/>
      <c r="BQL1489" s="749"/>
      <c r="BQM1489" s="749"/>
      <c r="BQN1489" s="749"/>
      <c r="BQO1489" s="749"/>
      <c r="BQP1489" s="749"/>
      <c r="BQQ1489" s="749"/>
      <c r="BQR1489" s="749"/>
      <c r="BQS1489" s="749"/>
      <c r="BQT1489" s="749"/>
      <c r="BQU1489" s="749"/>
      <c r="BQV1489" s="749"/>
      <c r="BQW1489" s="749"/>
      <c r="BQX1489" s="749"/>
      <c r="BQY1489" s="749"/>
      <c r="BQZ1489" s="749"/>
      <c r="BRA1489" s="749"/>
      <c r="BRB1489" s="749"/>
      <c r="BRC1489" s="749"/>
      <c r="BRD1489" s="749"/>
      <c r="BRE1489" s="749"/>
      <c r="BRF1489" s="749"/>
      <c r="BRG1489" s="749"/>
      <c r="BRH1489" s="749"/>
      <c r="BRI1489" s="749"/>
      <c r="BRJ1489" s="749"/>
      <c r="BRK1489" s="749"/>
      <c r="BRL1489" s="749"/>
      <c r="BRM1489" s="749"/>
      <c r="BRN1489" s="749"/>
      <c r="BRO1489" s="749"/>
      <c r="BRP1489" s="749"/>
      <c r="BRQ1489" s="749"/>
      <c r="BRR1489" s="749"/>
      <c r="BRS1489" s="749"/>
      <c r="BRT1489" s="749"/>
      <c r="BRU1489" s="749"/>
      <c r="BRV1489" s="749"/>
      <c r="BRW1489" s="749"/>
      <c r="BRX1489" s="749"/>
      <c r="BRY1489" s="749"/>
      <c r="BRZ1489" s="749"/>
      <c r="BSA1489" s="749"/>
      <c r="BSB1489" s="749"/>
      <c r="BSC1489" s="749"/>
      <c r="BSD1489" s="749"/>
      <c r="BSE1489" s="749"/>
      <c r="BSF1489" s="749"/>
      <c r="BSG1489" s="749"/>
      <c r="BSH1489" s="749"/>
      <c r="BSI1489" s="749"/>
      <c r="BSJ1489" s="749"/>
      <c r="BSK1489" s="749"/>
      <c r="BSL1489" s="749"/>
      <c r="BSM1489" s="749"/>
      <c r="BSN1489" s="749"/>
      <c r="BSO1489" s="749"/>
      <c r="BSP1489" s="749"/>
      <c r="BSQ1489" s="749"/>
      <c r="BSR1489" s="749"/>
      <c r="BSS1489" s="749"/>
      <c r="BST1489" s="749"/>
      <c r="BSU1489" s="749"/>
      <c r="BSV1489" s="749"/>
      <c r="BSW1489" s="749"/>
      <c r="BSX1489" s="749"/>
      <c r="BSY1489" s="749"/>
      <c r="BSZ1489" s="749"/>
      <c r="BTA1489" s="749"/>
      <c r="BTB1489" s="749"/>
      <c r="BTC1489" s="749"/>
      <c r="BTD1489" s="749"/>
      <c r="BTE1489" s="749"/>
      <c r="BTF1489" s="749"/>
      <c r="BTG1489" s="749"/>
      <c r="BTH1489" s="749"/>
      <c r="BTI1489" s="749"/>
      <c r="BTJ1489" s="749"/>
      <c r="BTK1489" s="749"/>
      <c r="BTL1489" s="749"/>
      <c r="BTM1489" s="749"/>
      <c r="BTN1489" s="749"/>
      <c r="BTO1489" s="749"/>
      <c r="BTP1489" s="749"/>
      <c r="BTQ1489" s="749"/>
      <c r="BTR1489" s="749"/>
      <c r="BTS1489" s="749"/>
      <c r="BTT1489" s="749"/>
      <c r="BTU1489" s="749"/>
      <c r="BTV1489" s="749"/>
      <c r="BTW1489" s="749"/>
      <c r="BTX1489" s="749"/>
      <c r="BTY1489" s="749"/>
      <c r="BTZ1489" s="749"/>
      <c r="BUA1489" s="749"/>
      <c r="BUB1489" s="749"/>
      <c r="BUC1489" s="749"/>
      <c r="BUD1489" s="749"/>
      <c r="BUE1489" s="749"/>
      <c r="BUF1489" s="749"/>
      <c r="BUG1489" s="749"/>
      <c r="BUH1489" s="749"/>
      <c r="BUI1489" s="749"/>
      <c r="BUJ1489" s="749"/>
      <c r="BUK1489" s="749"/>
      <c r="BUL1489" s="749"/>
      <c r="BUM1489" s="749"/>
      <c r="BUN1489" s="749"/>
      <c r="BUO1489" s="749"/>
      <c r="BUP1489" s="749"/>
      <c r="BUQ1489" s="749"/>
      <c r="BUR1489" s="749"/>
      <c r="BUS1489" s="749"/>
      <c r="BUT1489" s="749"/>
      <c r="BUU1489" s="749"/>
      <c r="BUV1489" s="749"/>
      <c r="BUW1489" s="749"/>
      <c r="BUX1489" s="749"/>
      <c r="BUY1489" s="749"/>
      <c r="BUZ1489" s="749"/>
      <c r="BVA1489" s="749"/>
      <c r="BVB1489" s="749"/>
      <c r="BVC1489" s="749"/>
      <c r="BVD1489" s="749"/>
      <c r="BVE1489" s="749"/>
      <c r="BVF1489" s="749"/>
      <c r="BVG1489" s="749"/>
      <c r="BVH1489" s="749"/>
      <c r="BVI1489" s="749"/>
      <c r="BVJ1489" s="749"/>
      <c r="BVK1489" s="749"/>
      <c r="BVL1489" s="749"/>
      <c r="BVM1489" s="749"/>
      <c r="BVN1489" s="749"/>
      <c r="BVO1489" s="749"/>
      <c r="BVP1489" s="749"/>
      <c r="BVQ1489" s="749"/>
      <c r="BVR1489" s="749"/>
      <c r="BVS1489" s="749"/>
      <c r="BVT1489" s="749"/>
      <c r="BVU1489" s="749"/>
      <c r="BVV1489" s="749"/>
      <c r="BVW1489" s="749"/>
      <c r="BVX1489" s="749"/>
      <c r="BVY1489" s="749"/>
      <c r="BVZ1489" s="749"/>
      <c r="BWA1489" s="749"/>
      <c r="BWB1489" s="749"/>
      <c r="BWC1489" s="749"/>
      <c r="BWD1489" s="749"/>
      <c r="BWE1489" s="749"/>
      <c r="BWF1489" s="749"/>
      <c r="BWG1489" s="749"/>
      <c r="BWH1489" s="749"/>
      <c r="BWI1489" s="749"/>
      <c r="BWJ1489" s="749"/>
      <c r="BWK1489" s="749"/>
      <c r="BWL1489" s="749"/>
      <c r="BWM1489" s="749"/>
      <c r="BWN1489" s="749"/>
      <c r="BWO1489" s="749"/>
      <c r="BWP1489" s="749"/>
      <c r="BWQ1489" s="749"/>
      <c r="BWR1489" s="749"/>
      <c r="BWS1489" s="749"/>
      <c r="BWT1489" s="749"/>
      <c r="BWU1489" s="749"/>
      <c r="BWV1489" s="749"/>
      <c r="BWW1489" s="749"/>
      <c r="BWX1489" s="749"/>
      <c r="BWY1489" s="749"/>
      <c r="BWZ1489" s="749"/>
      <c r="BXA1489" s="749"/>
      <c r="BXB1489" s="749"/>
      <c r="BXC1489" s="749"/>
      <c r="BXD1489" s="749"/>
      <c r="BXE1489" s="749"/>
      <c r="BXF1489" s="749"/>
      <c r="BXG1489" s="749"/>
      <c r="BXH1489" s="749"/>
      <c r="BXI1489" s="749"/>
      <c r="BXJ1489" s="749"/>
      <c r="BXK1489" s="749"/>
      <c r="BXL1489" s="749"/>
      <c r="BXM1489" s="749"/>
      <c r="BXN1489" s="749"/>
      <c r="BXO1489" s="749"/>
      <c r="BXP1489" s="749"/>
      <c r="BXQ1489" s="749"/>
      <c r="BXR1489" s="749"/>
      <c r="BXS1489" s="749"/>
      <c r="BXT1489" s="749"/>
      <c r="BXU1489" s="749"/>
      <c r="BXV1489" s="749"/>
      <c r="BXW1489" s="749"/>
      <c r="BXX1489" s="749"/>
      <c r="BXY1489" s="749"/>
      <c r="BXZ1489" s="749"/>
      <c r="BYA1489" s="749"/>
      <c r="BYB1489" s="749"/>
      <c r="BYC1489" s="749"/>
      <c r="BYD1489" s="749"/>
      <c r="BYE1489" s="749"/>
      <c r="BYF1489" s="749"/>
      <c r="BYG1489" s="749"/>
      <c r="BYH1489" s="749"/>
      <c r="BYI1489" s="749"/>
      <c r="BYJ1489" s="749"/>
      <c r="BYK1489" s="749"/>
      <c r="BYL1489" s="749"/>
      <c r="BYM1489" s="749"/>
      <c r="BYN1489" s="749"/>
      <c r="BYO1489" s="749"/>
      <c r="BYP1489" s="749"/>
      <c r="BYQ1489" s="749"/>
      <c r="BYR1489" s="749"/>
      <c r="BYS1489" s="749"/>
      <c r="BYT1489" s="749"/>
      <c r="BYU1489" s="749"/>
      <c r="BYV1489" s="749"/>
      <c r="BYW1489" s="749"/>
      <c r="BYX1489" s="749"/>
      <c r="BYY1489" s="749"/>
      <c r="BYZ1489" s="749"/>
      <c r="BZA1489" s="749"/>
      <c r="BZB1489" s="749"/>
      <c r="BZC1489" s="749"/>
      <c r="BZD1489" s="749"/>
      <c r="BZE1489" s="749"/>
      <c r="BZF1489" s="749"/>
      <c r="BZG1489" s="749"/>
      <c r="BZH1489" s="749"/>
      <c r="BZI1489" s="749"/>
      <c r="BZJ1489" s="749"/>
      <c r="BZK1489" s="749"/>
      <c r="BZL1489" s="749"/>
      <c r="BZM1489" s="749"/>
      <c r="BZN1489" s="749"/>
      <c r="BZO1489" s="749"/>
      <c r="BZP1489" s="749"/>
      <c r="BZQ1489" s="749"/>
      <c r="BZR1489" s="749"/>
      <c r="BZS1489" s="749"/>
      <c r="BZT1489" s="749"/>
      <c r="BZU1489" s="749"/>
      <c r="BZV1489" s="749"/>
      <c r="BZW1489" s="749"/>
      <c r="BZX1489" s="749"/>
      <c r="BZY1489" s="749"/>
      <c r="BZZ1489" s="749"/>
      <c r="CAA1489" s="749"/>
      <c r="CAB1489" s="749"/>
      <c r="CAC1489" s="749"/>
      <c r="CAD1489" s="749"/>
      <c r="CAE1489" s="749"/>
      <c r="CAF1489" s="749"/>
      <c r="CAG1489" s="749"/>
      <c r="CAH1489" s="749"/>
      <c r="CAI1489" s="749"/>
      <c r="CAJ1489" s="749"/>
      <c r="CAK1489" s="749"/>
      <c r="CAL1489" s="749"/>
      <c r="CAM1489" s="749"/>
      <c r="CAN1489" s="749"/>
      <c r="CAO1489" s="749"/>
      <c r="CAP1489" s="749"/>
      <c r="CAQ1489" s="749"/>
      <c r="CAR1489" s="749"/>
      <c r="CAS1489" s="749"/>
      <c r="CAT1489" s="749"/>
      <c r="CAU1489" s="749"/>
      <c r="CAV1489" s="749"/>
      <c r="CAW1489" s="749"/>
      <c r="CAX1489" s="749"/>
      <c r="CAY1489" s="749"/>
      <c r="CAZ1489" s="749"/>
      <c r="CBA1489" s="749"/>
      <c r="CBB1489" s="749"/>
      <c r="CBC1489" s="749"/>
      <c r="CBD1489" s="749"/>
      <c r="CBE1489" s="749"/>
      <c r="CBF1489" s="749"/>
      <c r="CBG1489" s="749"/>
      <c r="CBH1489" s="749"/>
      <c r="CBI1489" s="749"/>
      <c r="CBJ1489" s="749"/>
      <c r="CBK1489" s="749"/>
      <c r="CBL1489" s="749"/>
      <c r="CBM1489" s="749"/>
      <c r="CBN1489" s="749"/>
      <c r="CBO1489" s="749"/>
      <c r="CBP1489" s="749"/>
      <c r="CBQ1489" s="749"/>
      <c r="CBR1489" s="749"/>
      <c r="CBS1489" s="749"/>
      <c r="CBT1489" s="749"/>
      <c r="CBU1489" s="749"/>
      <c r="CBV1489" s="749"/>
      <c r="CBW1489" s="749"/>
      <c r="CBX1489" s="749"/>
      <c r="CBY1489" s="749"/>
      <c r="CBZ1489" s="749"/>
      <c r="CCA1489" s="749"/>
      <c r="CCB1489" s="749"/>
      <c r="CCC1489" s="749"/>
      <c r="CCD1489" s="749"/>
      <c r="CCE1489" s="749"/>
      <c r="CCF1489" s="749"/>
      <c r="CCG1489" s="749"/>
      <c r="CCH1489" s="749"/>
      <c r="CCI1489" s="749"/>
      <c r="CCJ1489" s="749"/>
      <c r="CCK1489" s="749"/>
      <c r="CCL1489" s="749"/>
      <c r="CCM1489" s="749"/>
      <c r="CCN1489" s="749"/>
      <c r="CCO1489" s="749"/>
      <c r="CCP1489" s="749"/>
      <c r="CCQ1489" s="749"/>
      <c r="CCR1489" s="749"/>
      <c r="CCS1489" s="749"/>
      <c r="CCT1489" s="749"/>
      <c r="CCU1489" s="749"/>
      <c r="CCV1489" s="749"/>
      <c r="CCW1489" s="749"/>
      <c r="CCX1489" s="749"/>
      <c r="CCY1489" s="749"/>
      <c r="CCZ1489" s="749"/>
      <c r="CDA1489" s="749"/>
      <c r="CDB1489" s="749"/>
      <c r="CDC1489" s="749"/>
      <c r="CDD1489" s="749"/>
      <c r="CDE1489" s="749"/>
      <c r="CDF1489" s="749"/>
      <c r="CDG1489" s="749"/>
      <c r="CDH1489" s="749"/>
      <c r="CDI1489" s="749"/>
      <c r="CDJ1489" s="749"/>
      <c r="CDK1489" s="749"/>
      <c r="CDL1489" s="749"/>
      <c r="CDM1489" s="749"/>
      <c r="CDN1489" s="749"/>
      <c r="CDO1489" s="749"/>
      <c r="CDP1489" s="749"/>
      <c r="CDQ1489" s="749"/>
      <c r="CDR1489" s="749"/>
      <c r="CDS1489" s="749"/>
      <c r="CDT1489" s="749"/>
      <c r="CDU1489" s="749"/>
      <c r="CDV1489" s="749"/>
      <c r="CDW1489" s="749"/>
      <c r="CDX1489" s="749"/>
      <c r="CDY1489" s="749"/>
      <c r="CDZ1489" s="749"/>
      <c r="CEA1489" s="749"/>
      <c r="CEB1489" s="749"/>
      <c r="CEC1489" s="749"/>
      <c r="CED1489" s="749"/>
      <c r="CEE1489" s="749"/>
      <c r="CEF1489" s="749"/>
      <c r="CEG1489" s="749"/>
      <c r="CEH1489" s="749"/>
      <c r="CEI1489" s="749"/>
      <c r="CEJ1489" s="749"/>
      <c r="CEK1489" s="749"/>
      <c r="CEL1489" s="749"/>
      <c r="CEM1489" s="749"/>
      <c r="CEN1489" s="749"/>
      <c r="CEO1489" s="749"/>
      <c r="CEP1489" s="749"/>
      <c r="CEQ1489" s="749"/>
      <c r="CER1489" s="749"/>
      <c r="CES1489" s="749"/>
      <c r="CET1489" s="749"/>
      <c r="CEU1489" s="749"/>
      <c r="CEV1489" s="749"/>
      <c r="CEW1489" s="749"/>
      <c r="CEX1489" s="749"/>
      <c r="CEY1489" s="749"/>
      <c r="CEZ1489" s="749"/>
      <c r="CFA1489" s="749"/>
      <c r="CFB1489" s="749"/>
      <c r="CFC1489" s="749"/>
      <c r="CFD1489" s="749"/>
      <c r="CFE1489" s="749"/>
      <c r="CFF1489" s="749"/>
      <c r="CFG1489" s="749"/>
      <c r="CFH1489" s="749"/>
      <c r="CFI1489" s="749"/>
      <c r="CFJ1489" s="749"/>
      <c r="CFK1489" s="749"/>
      <c r="CFL1489" s="749"/>
      <c r="CFM1489" s="749"/>
      <c r="CFN1489" s="749"/>
      <c r="CFO1489" s="749"/>
      <c r="CFP1489" s="749"/>
      <c r="CFQ1489" s="749"/>
      <c r="CFR1489" s="749"/>
      <c r="CFS1489" s="749"/>
      <c r="CFT1489" s="749"/>
      <c r="CFU1489" s="749"/>
      <c r="CFV1489" s="749"/>
      <c r="CFW1489" s="749"/>
      <c r="CFX1489" s="749"/>
      <c r="CFY1489" s="749"/>
      <c r="CFZ1489" s="749"/>
      <c r="CGA1489" s="749"/>
      <c r="CGB1489" s="749"/>
      <c r="CGC1489" s="749"/>
      <c r="CGD1489" s="749"/>
      <c r="CGE1489" s="749"/>
      <c r="CGF1489" s="749"/>
      <c r="CGG1489" s="749"/>
      <c r="CGH1489" s="749"/>
      <c r="CGI1489" s="749"/>
      <c r="CGJ1489" s="749"/>
      <c r="CGK1489" s="749"/>
      <c r="CGL1489" s="749"/>
      <c r="CGM1489" s="749"/>
      <c r="CGN1489" s="749"/>
      <c r="CGO1489" s="749"/>
      <c r="CGP1489" s="749"/>
      <c r="CGQ1489" s="749"/>
      <c r="CGR1489" s="749"/>
      <c r="CGS1489" s="749"/>
      <c r="CGT1489" s="749"/>
      <c r="CGU1489" s="749"/>
      <c r="CGV1489" s="749"/>
      <c r="CGW1489" s="749"/>
      <c r="CGX1489" s="749"/>
      <c r="CGY1489" s="749"/>
      <c r="CGZ1489" s="749"/>
      <c r="CHA1489" s="749"/>
      <c r="CHB1489" s="749"/>
      <c r="CHC1489" s="749"/>
      <c r="CHD1489" s="749"/>
      <c r="CHE1489" s="749"/>
      <c r="CHF1489" s="749"/>
      <c r="CHG1489" s="749"/>
      <c r="CHH1489" s="749"/>
      <c r="CHI1489" s="749"/>
      <c r="CHJ1489" s="749"/>
      <c r="CHK1489" s="749"/>
      <c r="CHL1489" s="749"/>
      <c r="CHM1489" s="749"/>
      <c r="CHN1489" s="749"/>
      <c r="CHO1489" s="749"/>
      <c r="CHP1489" s="749"/>
      <c r="CHQ1489" s="749"/>
      <c r="CHR1489" s="749"/>
      <c r="CHS1489" s="749"/>
      <c r="CHT1489" s="749"/>
      <c r="CHU1489" s="749"/>
      <c r="CHV1489" s="749"/>
      <c r="CHW1489" s="749"/>
      <c r="CHX1489" s="749"/>
      <c r="CHY1489" s="749"/>
      <c r="CHZ1489" s="749"/>
      <c r="CIA1489" s="749"/>
      <c r="CIB1489" s="749"/>
      <c r="CIC1489" s="749"/>
      <c r="CID1489" s="749"/>
      <c r="CIE1489" s="749"/>
      <c r="CIF1489" s="749"/>
      <c r="CIG1489" s="749"/>
      <c r="CIH1489" s="749"/>
      <c r="CII1489" s="749"/>
      <c r="CIJ1489" s="749"/>
      <c r="CIK1489" s="749"/>
      <c r="CIL1489" s="749"/>
      <c r="CIM1489" s="749"/>
      <c r="CIN1489" s="749"/>
      <c r="CIO1489" s="749"/>
      <c r="CIP1489" s="749"/>
      <c r="CIQ1489" s="749"/>
      <c r="CIR1489" s="749"/>
      <c r="CIS1489" s="749"/>
      <c r="CIT1489" s="749"/>
      <c r="CIU1489" s="749"/>
      <c r="CIV1489" s="749"/>
      <c r="CIW1489" s="749"/>
      <c r="CIX1489" s="749"/>
      <c r="CIY1489" s="749"/>
      <c r="CIZ1489" s="749"/>
      <c r="CJA1489" s="749"/>
      <c r="CJB1489" s="749"/>
      <c r="CJC1489" s="749"/>
      <c r="CJD1489" s="749"/>
      <c r="CJE1489" s="749"/>
      <c r="CJF1489" s="749"/>
      <c r="CJG1489" s="749"/>
      <c r="CJH1489" s="749"/>
      <c r="CJI1489" s="749"/>
      <c r="CJJ1489" s="749"/>
      <c r="CJK1489" s="749"/>
      <c r="CJL1489" s="749"/>
      <c r="CJM1489" s="749"/>
      <c r="CJN1489" s="749"/>
      <c r="CJO1489" s="749"/>
      <c r="CJP1489" s="749"/>
      <c r="CJQ1489" s="749"/>
      <c r="CJR1489" s="749"/>
      <c r="CJS1489" s="749"/>
      <c r="CJT1489" s="749"/>
      <c r="CJU1489" s="749"/>
      <c r="CJV1489" s="749"/>
      <c r="CJW1489" s="749"/>
      <c r="CJX1489" s="749"/>
      <c r="CJY1489" s="749"/>
      <c r="CJZ1489" s="749"/>
      <c r="CKA1489" s="749"/>
      <c r="CKB1489" s="749"/>
      <c r="CKC1489" s="749"/>
      <c r="CKD1489" s="749"/>
      <c r="CKE1489" s="749"/>
      <c r="CKF1489" s="749"/>
      <c r="CKG1489" s="749"/>
      <c r="CKH1489" s="749"/>
      <c r="CKI1489" s="749"/>
      <c r="CKJ1489" s="749"/>
      <c r="CKK1489" s="749"/>
      <c r="CKL1489" s="749"/>
      <c r="CKM1489" s="749"/>
      <c r="CKN1489" s="749"/>
      <c r="CKO1489" s="749"/>
      <c r="CKP1489" s="749"/>
      <c r="CKQ1489" s="749"/>
      <c r="CKR1489" s="749"/>
      <c r="CKS1489" s="749"/>
      <c r="CKT1489" s="749"/>
      <c r="CKU1489" s="749"/>
      <c r="CKV1489" s="749"/>
      <c r="CKW1489" s="749"/>
      <c r="CKX1489" s="749"/>
      <c r="CKY1489" s="749"/>
      <c r="CKZ1489" s="749"/>
      <c r="CLA1489" s="749"/>
      <c r="CLB1489" s="749"/>
      <c r="CLC1489" s="749"/>
      <c r="CLD1489" s="749"/>
      <c r="CLE1489" s="749"/>
      <c r="CLF1489" s="749"/>
      <c r="CLG1489" s="749"/>
      <c r="CLH1489" s="749"/>
      <c r="CLI1489" s="749"/>
      <c r="CLJ1489" s="749"/>
      <c r="CLK1489" s="749"/>
      <c r="CLL1489" s="749"/>
      <c r="CLM1489" s="749"/>
      <c r="CLN1489" s="749"/>
      <c r="CLO1489" s="749"/>
      <c r="CLP1489" s="749"/>
      <c r="CLQ1489" s="749"/>
      <c r="CLR1489" s="749"/>
      <c r="CLS1489" s="749"/>
      <c r="CLT1489" s="749"/>
      <c r="CLU1489" s="749"/>
      <c r="CLV1489" s="749"/>
      <c r="CLW1489" s="749"/>
      <c r="CLX1489" s="749"/>
      <c r="CLY1489" s="749"/>
      <c r="CLZ1489" s="749"/>
      <c r="CMA1489" s="749"/>
      <c r="CMB1489" s="749"/>
      <c r="CMC1489" s="749"/>
      <c r="CMD1489" s="749"/>
      <c r="CME1489" s="749"/>
      <c r="CMF1489" s="749"/>
      <c r="CMG1489" s="749"/>
      <c r="CMH1489" s="749"/>
      <c r="CMI1489" s="749"/>
      <c r="CMJ1489" s="749"/>
      <c r="CMK1489" s="749"/>
      <c r="CML1489" s="749"/>
      <c r="CMM1489" s="749"/>
      <c r="CMN1489" s="749"/>
      <c r="CMO1489" s="749"/>
      <c r="CMP1489" s="749"/>
      <c r="CMQ1489" s="749"/>
      <c r="CMR1489" s="749"/>
      <c r="CMS1489" s="749"/>
      <c r="CMT1489" s="749"/>
      <c r="CMU1489" s="749"/>
      <c r="CMV1489" s="749"/>
      <c r="CMW1489" s="749"/>
      <c r="CMX1489" s="749"/>
      <c r="CMY1489" s="749"/>
      <c r="CMZ1489" s="749"/>
      <c r="CNA1489" s="749"/>
      <c r="CNB1489" s="749"/>
      <c r="CNC1489" s="749"/>
      <c r="CND1489" s="749"/>
      <c r="CNE1489" s="749"/>
      <c r="CNF1489" s="749"/>
      <c r="CNG1489" s="749"/>
      <c r="CNH1489" s="749"/>
      <c r="CNI1489" s="749"/>
      <c r="CNJ1489" s="749"/>
      <c r="CNK1489" s="749"/>
      <c r="CNL1489" s="749"/>
      <c r="CNM1489" s="749"/>
      <c r="CNN1489" s="749"/>
      <c r="CNO1489" s="749"/>
      <c r="CNP1489" s="749"/>
      <c r="CNQ1489" s="749"/>
      <c r="CNR1489" s="749"/>
      <c r="CNS1489" s="749"/>
      <c r="CNT1489" s="749"/>
      <c r="CNU1489" s="749"/>
      <c r="CNV1489" s="749"/>
      <c r="CNW1489" s="749"/>
      <c r="CNX1489" s="749"/>
      <c r="CNY1489" s="749"/>
      <c r="CNZ1489" s="749"/>
      <c r="COA1489" s="749"/>
      <c r="COB1489" s="749"/>
      <c r="COC1489" s="749"/>
      <c r="COD1489" s="749"/>
      <c r="COE1489" s="749"/>
      <c r="COF1489" s="749"/>
      <c r="COG1489" s="749"/>
      <c r="COH1489" s="749"/>
      <c r="COI1489" s="749"/>
      <c r="COJ1489" s="749"/>
      <c r="COK1489" s="749"/>
      <c r="COL1489" s="749"/>
      <c r="COM1489" s="749"/>
      <c r="CON1489" s="749"/>
      <c r="COO1489" s="749"/>
      <c r="COP1489" s="749"/>
      <c r="COQ1489" s="749"/>
      <c r="COR1489" s="749"/>
      <c r="COS1489" s="749"/>
      <c r="COT1489" s="749"/>
      <c r="COU1489" s="749"/>
      <c r="COV1489" s="749"/>
      <c r="COW1489" s="749"/>
      <c r="COX1489" s="749"/>
      <c r="COY1489" s="749"/>
      <c r="COZ1489" s="749"/>
      <c r="CPA1489" s="749"/>
      <c r="CPB1489" s="749"/>
      <c r="CPC1489" s="749"/>
      <c r="CPD1489" s="749"/>
      <c r="CPE1489" s="749"/>
      <c r="CPF1489" s="749"/>
      <c r="CPG1489" s="749"/>
      <c r="CPH1489" s="749"/>
      <c r="CPI1489" s="749"/>
      <c r="CPJ1489" s="749"/>
      <c r="CPK1489" s="749"/>
      <c r="CPL1489" s="749"/>
      <c r="CPM1489" s="749"/>
      <c r="CPN1489" s="749"/>
      <c r="CPO1489" s="749"/>
      <c r="CPP1489" s="749"/>
      <c r="CPQ1489" s="749"/>
      <c r="CPR1489" s="749"/>
      <c r="CPS1489" s="749"/>
      <c r="CPT1489" s="749"/>
      <c r="CPU1489" s="749"/>
      <c r="CPV1489" s="749"/>
      <c r="CPW1489" s="749"/>
      <c r="CPX1489" s="749"/>
      <c r="CPY1489" s="749"/>
      <c r="CPZ1489" s="749"/>
      <c r="CQA1489" s="749"/>
      <c r="CQB1489" s="749"/>
      <c r="CQC1489" s="749"/>
      <c r="CQD1489" s="749"/>
      <c r="CQE1489" s="749"/>
      <c r="CQF1489" s="749"/>
      <c r="CQG1489" s="749"/>
      <c r="CQH1489" s="749"/>
      <c r="CQI1489" s="749"/>
      <c r="CQJ1489" s="749"/>
      <c r="CQK1489" s="749"/>
      <c r="CQL1489" s="749"/>
      <c r="CQM1489" s="749"/>
      <c r="CQN1489" s="749"/>
      <c r="CQO1489" s="749"/>
      <c r="CQP1489" s="749"/>
      <c r="CQQ1489" s="749"/>
      <c r="CQR1489" s="749"/>
      <c r="CQS1489" s="749"/>
      <c r="CQT1489" s="749"/>
      <c r="CQU1489" s="749"/>
      <c r="CQV1489" s="749"/>
      <c r="CQW1489" s="749"/>
      <c r="CQX1489" s="749"/>
      <c r="CQY1489" s="749"/>
      <c r="CQZ1489" s="749"/>
      <c r="CRA1489" s="749"/>
      <c r="CRB1489" s="749"/>
      <c r="CRC1489" s="749"/>
      <c r="CRD1489" s="749"/>
      <c r="CRE1489" s="749"/>
      <c r="CRF1489" s="749"/>
      <c r="CRG1489" s="749"/>
      <c r="CRH1489" s="749"/>
      <c r="CRI1489" s="749"/>
      <c r="CRJ1489" s="749"/>
      <c r="CRK1489" s="749"/>
      <c r="CRL1489" s="749"/>
      <c r="CRM1489" s="749"/>
      <c r="CRN1489" s="749"/>
      <c r="CRO1489" s="749"/>
      <c r="CRP1489" s="749"/>
      <c r="CRQ1489" s="749"/>
      <c r="CRR1489" s="749"/>
      <c r="CRS1489" s="749"/>
      <c r="CRT1489" s="749"/>
      <c r="CRU1489" s="749"/>
      <c r="CRV1489" s="749"/>
      <c r="CRW1489" s="749"/>
      <c r="CRX1489" s="749"/>
      <c r="CRY1489" s="749"/>
      <c r="CRZ1489" s="749"/>
      <c r="CSA1489" s="749"/>
      <c r="CSB1489" s="749"/>
      <c r="CSC1489" s="749"/>
      <c r="CSD1489" s="749"/>
      <c r="CSE1489" s="749"/>
      <c r="CSF1489" s="749"/>
      <c r="CSG1489" s="749"/>
      <c r="CSH1489" s="749"/>
      <c r="CSI1489" s="749"/>
      <c r="CSJ1489" s="749"/>
      <c r="CSK1489" s="749"/>
      <c r="CSL1489" s="749"/>
      <c r="CSM1489" s="749"/>
      <c r="CSN1489" s="749"/>
      <c r="CSO1489" s="749"/>
      <c r="CSP1489" s="749"/>
      <c r="CSQ1489" s="749"/>
      <c r="CSR1489" s="749"/>
      <c r="CSS1489" s="749"/>
      <c r="CST1489" s="749"/>
      <c r="CSU1489" s="749"/>
      <c r="CSV1489" s="749"/>
      <c r="CSW1489" s="749"/>
      <c r="CSX1489" s="749"/>
      <c r="CSY1489" s="749"/>
      <c r="CSZ1489" s="749"/>
      <c r="CTA1489" s="749"/>
      <c r="CTB1489" s="749"/>
      <c r="CTC1489" s="749"/>
      <c r="CTD1489" s="749"/>
      <c r="CTE1489" s="749"/>
      <c r="CTF1489" s="749"/>
      <c r="CTG1489" s="749"/>
      <c r="CTH1489" s="749"/>
      <c r="CTI1489" s="749"/>
      <c r="CTJ1489" s="749"/>
      <c r="CTK1489" s="749"/>
      <c r="CTL1489" s="749"/>
      <c r="CTM1489" s="749"/>
      <c r="CTN1489" s="749"/>
      <c r="CTO1489" s="749"/>
      <c r="CTP1489" s="749"/>
      <c r="CTQ1489" s="749"/>
      <c r="CTR1489" s="749"/>
      <c r="CTS1489" s="749"/>
      <c r="CTT1489" s="749"/>
      <c r="CTU1489" s="749"/>
      <c r="CTV1489" s="749"/>
      <c r="CTW1489" s="749"/>
      <c r="CTX1489" s="749"/>
      <c r="CTY1489" s="749"/>
      <c r="CTZ1489" s="749"/>
      <c r="CUA1489" s="749"/>
      <c r="CUB1489" s="749"/>
      <c r="CUC1489" s="749"/>
      <c r="CUD1489" s="749"/>
      <c r="CUE1489" s="749"/>
      <c r="CUF1489" s="749"/>
      <c r="CUG1489" s="749"/>
      <c r="CUH1489" s="749"/>
      <c r="CUI1489" s="749"/>
      <c r="CUJ1489" s="749"/>
      <c r="CUK1489" s="749"/>
      <c r="CUL1489" s="749"/>
      <c r="CUM1489" s="749"/>
      <c r="CUN1489" s="749"/>
      <c r="CUO1489" s="749"/>
      <c r="CUP1489" s="749"/>
      <c r="CUQ1489" s="749"/>
      <c r="CUR1489" s="749"/>
      <c r="CUS1489" s="749"/>
      <c r="CUT1489" s="749"/>
      <c r="CUU1489" s="749"/>
      <c r="CUV1489" s="749"/>
      <c r="CUW1489" s="749"/>
      <c r="CUX1489" s="749"/>
      <c r="CUY1489" s="749"/>
      <c r="CUZ1489" s="749"/>
      <c r="CVA1489" s="749"/>
      <c r="CVB1489" s="749"/>
      <c r="CVC1489" s="749"/>
      <c r="CVD1489" s="749"/>
      <c r="CVE1489" s="749"/>
      <c r="CVF1489" s="749"/>
      <c r="CVG1489" s="749"/>
      <c r="CVH1489" s="749"/>
      <c r="CVI1489" s="749"/>
      <c r="CVJ1489" s="749"/>
      <c r="CVK1489" s="749"/>
      <c r="CVL1489" s="749"/>
      <c r="CVM1489" s="749"/>
      <c r="CVN1489" s="749"/>
      <c r="CVO1489" s="749"/>
      <c r="CVP1489" s="749"/>
      <c r="CVQ1489" s="749"/>
      <c r="CVR1489" s="749"/>
      <c r="CVS1489" s="749"/>
      <c r="CVT1489" s="749"/>
      <c r="CVU1489" s="749"/>
      <c r="CVV1489" s="749"/>
      <c r="CVW1489" s="749"/>
      <c r="CVX1489" s="749"/>
      <c r="CVY1489" s="749"/>
      <c r="CVZ1489" s="749"/>
      <c r="CWA1489" s="749"/>
      <c r="CWB1489" s="749"/>
      <c r="CWC1489" s="749"/>
      <c r="CWD1489" s="749"/>
      <c r="CWE1489" s="749"/>
      <c r="CWF1489" s="749"/>
      <c r="CWG1489" s="749"/>
      <c r="CWH1489" s="749"/>
      <c r="CWI1489" s="749"/>
      <c r="CWJ1489" s="749"/>
      <c r="CWK1489" s="749"/>
      <c r="CWL1489" s="749"/>
      <c r="CWM1489" s="749"/>
      <c r="CWN1489" s="749"/>
      <c r="CWO1489" s="749"/>
      <c r="CWP1489" s="749"/>
      <c r="CWQ1489" s="749"/>
      <c r="CWR1489" s="749"/>
      <c r="CWS1489" s="749"/>
      <c r="CWT1489" s="749"/>
      <c r="CWU1489" s="749"/>
      <c r="CWV1489" s="749"/>
      <c r="CWW1489" s="749"/>
      <c r="CWX1489" s="749"/>
      <c r="CWY1489" s="749"/>
      <c r="CWZ1489" s="749"/>
      <c r="CXA1489" s="749"/>
      <c r="CXB1489" s="749"/>
      <c r="CXC1489" s="749"/>
      <c r="CXD1489" s="749"/>
      <c r="CXE1489" s="749"/>
      <c r="CXF1489" s="749"/>
      <c r="CXG1489" s="749"/>
      <c r="CXH1489" s="749"/>
      <c r="CXI1489" s="749"/>
      <c r="CXJ1489" s="749"/>
      <c r="CXK1489" s="749"/>
      <c r="CXL1489" s="749"/>
      <c r="CXM1489" s="749"/>
      <c r="CXN1489" s="749"/>
      <c r="CXO1489" s="749"/>
      <c r="CXP1489" s="749"/>
      <c r="CXQ1489" s="749"/>
      <c r="CXR1489" s="749"/>
      <c r="CXS1489" s="749"/>
      <c r="CXT1489" s="749"/>
      <c r="CXU1489" s="749"/>
      <c r="CXV1489" s="749"/>
      <c r="CXW1489" s="749"/>
      <c r="CXX1489" s="749"/>
      <c r="CXY1489" s="749"/>
      <c r="CXZ1489" s="749"/>
      <c r="CYA1489" s="749"/>
      <c r="CYB1489" s="749"/>
      <c r="CYC1489" s="749"/>
      <c r="CYD1489" s="749"/>
      <c r="CYE1489" s="749"/>
      <c r="CYF1489" s="749"/>
      <c r="CYG1489" s="749"/>
      <c r="CYH1489" s="749"/>
      <c r="CYI1489" s="749"/>
      <c r="CYJ1489" s="749"/>
      <c r="CYK1489" s="749"/>
      <c r="CYL1489" s="749"/>
      <c r="CYM1489" s="749"/>
      <c r="CYN1489" s="749"/>
      <c r="CYO1489" s="749"/>
      <c r="CYP1489" s="749"/>
      <c r="CYQ1489" s="749"/>
      <c r="CYR1489" s="749"/>
      <c r="CYS1489" s="749"/>
      <c r="CYT1489" s="749"/>
      <c r="CYU1489" s="749"/>
      <c r="CYV1489" s="749"/>
      <c r="CYW1489" s="749"/>
      <c r="CYX1489" s="749"/>
      <c r="CYY1489" s="749"/>
      <c r="CYZ1489" s="749"/>
      <c r="CZA1489" s="749"/>
      <c r="CZB1489" s="749"/>
      <c r="CZC1489" s="749"/>
      <c r="CZD1489" s="749"/>
      <c r="CZE1489" s="749"/>
      <c r="CZF1489" s="749"/>
      <c r="CZG1489" s="749"/>
      <c r="CZH1489" s="749"/>
      <c r="CZI1489" s="749"/>
      <c r="CZJ1489" s="749"/>
      <c r="CZK1489" s="749"/>
      <c r="CZL1489" s="749"/>
      <c r="CZM1489" s="749"/>
      <c r="CZN1489" s="749"/>
      <c r="CZO1489" s="749"/>
      <c r="CZP1489" s="749"/>
      <c r="CZQ1489" s="749"/>
      <c r="CZR1489" s="749"/>
      <c r="CZS1489" s="749"/>
      <c r="CZT1489" s="749"/>
      <c r="CZU1489" s="749"/>
      <c r="CZV1489" s="749"/>
      <c r="CZW1489" s="749"/>
      <c r="CZX1489" s="749"/>
      <c r="CZY1489" s="749"/>
      <c r="CZZ1489" s="749"/>
      <c r="DAA1489" s="749"/>
      <c r="DAB1489" s="749"/>
      <c r="DAC1489" s="749"/>
      <c r="DAD1489" s="749"/>
      <c r="DAE1489" s="749"/>
      <c r="DAF1489" s="749"/>
      <c r="DAG1489" s="749"/>
      <c r="DAH1489" s="749"/>
      <c r="DAI1489" s="749"/>
      <c r="DAJ1489" s="749"/>
      <c r="DAK1489" s="749"/>
      <c r="DAL1489" s="749"/>
      <c r="DAM1489" s="749"/>
      <c r="DAN1489" s="749"/>
      <c r="DAO1489" s="749"/>
      <c r="DAP1489" s="749"/>
      <c r="DAQ1489" s="749"/>
      <c r="DAR1489" s="749"/>
      <c r="DAS1489" s="749"/>
      <c r="DAT1489" s="749"/>
      <c r="DAU1489" s="749"/>
      <c r="DAV1489" s="749"/>
      <c r="DAW1489" s="749"/>
      <c r="DAX1489" s="749"/>
      <c r="DAY1489" s="749"/>
      <c r="DAZ1489" s="749"/>
      <c r="DBA1489" s="749"/>
      <c r="DBB1489" s="749"/>
      <c r="DBC1489" s="749"/>
      <c r="DBD1489" s="749"/>
      <c r="DBE1489" s="749"/>
      <c r="DBF1489" s="749"/>
      <c r="DBG1489" s="749"/>
      <c r="DBH1489" s="749"/>
      <c r="DBI1489" s="749"/>
      <c r="DBJ1489" s="749"/>
      <c r="DBK1489" s="749"/>
      <c r="DBL1489" s="749"/>
      <c r="DBM1489" s="749"/>
      <c r="DBN1489" s="749"/>
      <c r="DBO1489" s="749"/>
      <c r="DBP1489" s="749"/>
      <c r="DBQ1489" s="749"/>
      <c r="DBR1489" s="749"/>
      <c r="DBS1489" s="749"/>
      <c r="DBT1489" s="749"/>
      <c r="DBU1489" s="749"/>
      <c r="DBV1489" s="749"/>
      <c r="DBW1489" s="749"/>
      <c r="DBX1489" s="749"/>
      <c r="DBY1489" s="749"/>
      <c r="DBZ1489" s="749"/>
      <c r="DCA1489" s="749"/>
      <c r="DCB1489" s="749"/>
      <c r="DCC1489" s="749"/>
      <c r="DCD1489" s="749"/>
      <c r="DCE1489" s="749"/>
      <c r="DCF1489" s="749"/>
      <c r="DCG1489" s="749"/>
      <c r="DCH1489" s="749"/>
      <c r="DCI1489" s="749"/>
      <c r="DCJ1489" s="749"/>
      <c r="DCK1489" s="749"/>
      <c r="DCL1489" s="749"/>
      <c r="DCM1489" s="749"/>
      <c r="DCN1489" s="749"/>
      <c r="DCO1489" s="749"/>
      <c r="DCP1489" s="749"/>
      <c r="DCQ1489" s="749"/>
      <c r="DCR1489" s="749"/>
      <c r="DCS1489" s="749"/>
      <c r="DCT1489" s="749"/>
      <c r="DCU1489" s="749"/>
      <c r="DCV1489" s="749"/>
      <c r="DCW1489" s="749"/>
      <c r="DCX1489" s="749"/>
      <c r="DCY1489" s="749"/>
      <c r="DCZ1489" s="749"/>
      <c r="DDA1489" s="749"/>
      <c r="DDB1489" s="749"/>
      <c r="DDC1489" s="749"/>
      <c r="DDD1489" s="749"/>
      <c r="DDE1489" s="749"/>
      <c r="DDF1489" s="749"/>
      <c r="DDG1489" s="749"/>
      <c r="DDH1489" s="749"/>
      <c r="DDI1489" s="749"/>
      <c r="DDJ1489" s="749"/>
      <c r="DDK1489" s="749"/>
      <c r="DDL1489" s="749"/>
      <c r="DDM1489" s="749"/>
      <c r="DDN1489" s="749"/>
      <c r="DDO1489" s="749"/>
      <c r="DDP1489" s="749"/>
      <c r="DDQ1489" s="749"/>
      <c r="DDR1489" s="749"/>
      <c r="DDS1489" s="749"/>
      <c r="DDT1489" s="749"/>
      <c r="DDU1489" s="749"/>
      <c r="DDV1489" s="749"/>
      <c r="DDW1489" s="749"/>
      <c r="DDX1489" s="749"/>
      <c r="DDY1489" s="749"/>
      <c r="DDZ1489" s="749"/>
      <c r="DEA1489" s="749"/>
      <c r="DEB1489" s="749"/>
      <c r="DEC1489" s="749"/>
      <c r="DED1489" s="749"/>
      <c r="DEE1489" s="749"/>
      <c r="DEF1489" s="749"/>
      <c r="DEG1489" s="749"/>
      <c r="DEH1489" s="749"/>
      <c r="DEI1489" s="749"/>
      <c r="DEJ1489" s="749"/>
      <c r="DEK1489" s="749"/>
      <c r="DEL1489" s="749"/>
      <c r="DEM1489" s="749"/>
      <c r="DEN1489" s="749"/>
      <c r="DEO1489" s="749"/>
      <c r="DEP1489" s="749"/>
      <c r="DEQ1489" s="749"/>
      <c r="DER1489" s="749"/>
      <c r="DES1489" s="749"/>
      <c r="DET1489" s="749"/>
      <c r="DEU1489" s="749"/>
      <c r="DEV1489" s="749"/>
      <c r="DEW1489" s="749"/>
      <c r="DEX1489" s="749"/>
      <c r="DEY1489" s="749"/>
      <c r="DEZ1489" s="749"/>
      <c r="DFA1489" s="749"/>
      <c r="DFB1489" s="749"/>
      <c r="DFC1489" s="749"/>
      <c r="DFD1489" s="749"/>
      <c r="DFE1489" s="749"/>
      <c r="DFF1489" s="749"/>
      <c r="DFG1489" s="749"/>
      <c r="DFH1489" s="749"/>
      <c r="DFI1489" s="749"/>
      <c r="DFJ1489" s="749"/>
      <c r="DFK1489" s="749"/>
      <c r="DFL1489" s="749"/>
      <c r="DFM1489" s="749"/>
      <c r="DFN1489" s="749"/>
      <c r="DFO1489" s="749"/>
      <c r="DFP1489" s="749"/>
      <c r="DFQ1489" s="749"/>
      <c r="DFR1489" s="749"/>
      <c r="DFS1489" s="749"/>
      <c r="DFT1489" s="749"/>
      <c r="DFU1489" s="749"/>
      <c r="DFV1489" s="749"/>
      <c r="DFW1489" s="749"/>
      <c r="DFX1489" s="749"/>
      <c r="DFY1489" s="749"/>
      <c r="DFZ1489" s="749"/>
      <c r="DGA1489" s="749"/>
      <c r="DGB1489" s="749"/>
      <c r="DGC1489" s="749"/>
      <c r="DGD1489" s="749"/>
      <c r="DGE1489" s="749"/>
      <c r="DGF1489" s="749"/>
      <c r="DGG1489" s="749"/>
      <c r="DGH1489" s="749"/>
      <c r="DGI1489" s="749"/>
      <c r="DGJ1489" s="749"/>
      <c r="DGK1489" s="749"/>
      <c r="DGL1489" s="749"/>
      <c r="DGM1489" s="749"/>
      <c r="DGN1489" s="749"/>
      <c r="DGO1489" s="749"/>
      <c r="DGP1489" s="749"/>
      <c r="DGQ1489" s="749"/>
      <c r="DGR1489" s="749"/>
      <c r="DGS1489" s="749"/>
      <c r="DGT1489" s="749"/>
      <c r="DGU1489" s="749"/>
      <c r="DGV1489" s="749"/>
      <c r="DGW1489" s="749"/>
      <c r="DGX1489" s="749"/>
      <c r="DGY1489" s="749"/>
      <c r="DGZ1489" s="749"/>
      <c r="DHA1489" s="749"/>
      <c r="DHB1489" s="749"/>
      <c r="DHC1489" s="749"/>
      <c r="DHD1489" s="749"/>
      <c r="DHE1489" s="749"/>
      <c r="DHF1489" s="749"/>
      <c r="DHG1489" s="749"/>
      <c r="DHH1489" s="749"/>
      <c r="DHI1489" s="749"/>
      <c r="DHJ1489" s="749"/>
      <c r="DHK1489" s="749"/>
      <c r="DHL1489" s="749"/>
      <c r="DHM1489" s="749"/>
      <c r="DHN1489" s="749"/>
      <c r="DHO1489" s="749"/>
      <c r="DHP1489" s="749"/>
      <c r="DHQ1489" s="749"/>
      <c r="DHR1489" s="749"/>
      <c r="DHS1489" s="749"/>
      <c r="DHT1489" s="749"/>
      <c r="DHU1489" s="749"/>
      <c r="DHV1489" s="749"/>
      <c r="DHW1489" s="749"/>
      <c r="DHX1489" s="749"/>
      <c r="DHY1489" s="749"/>
      <c r="DHZ1489" s="749"/>
      <c r="DIA1489" s="749"/>
      <c r="DIB1489" s="749"/>
      <c r="DIC1489" s="749"/>
      <c r="DID1489" s="749"/>
      <c r="DIE1489" s="749"/>
      <c r="DIF1489" s="749"/>
      <c r="DIG1489" s="749"/>
      <c r="DIH1489" s="749"/>
      <c r="DII1489" s="749"/>
      <c r="DIJ1489" s="749"/>
      <c r="DIK1489" s="749"/>
      <c r="DIL1489" s="749"/>
      <c r="DIM1489" s="749"/>
      <c r="DIN1489" s="749"/>
      <c r="DIO1489" s="749"/>
      <c r="DIP1489" s="749"/>
      <c r="DIQ1489" s="749"/>
      <c r="DIR1489" s="749"/>
      <c r="DIS1489" s="749"/>
      <c r="DIT1489" s="749"/>
      <c r="DIU1489" s="749"/>
      <c r="DIV1489" s="749"/>
      <c r="DIW1489" s="749"/>
      <c r="DIX1489" s="749"/>
      <c r="DIY1489" s="749"/>
      <c r="DIZ1489" s="749"/>
      <c r="DJA1489" s="749"/>
      <c r="DJB1489" s="749"/>
      <c r="DJC1489" s="749"/>
      <c r="DJD1489" s="749"/>
      <c r="DJE1489" s="749"/>
      <c r="DJF1489" s="749"/>
      <c r="DJG1489" s="749"/>
      <c r="DJH1489" s="749"/>
      <c r="DJI1489" s="749"/>
      <c r="DJJ1489" s="749"/>
      <c r="DJK1489" s="749"/>
      <c r="DJL1489" s="749"/>
      <c r="DJM1489" s="749"/>
      <c r="DJN1489" s="749"/>
      <c r="DJO1489" s="749"/>
      <c r="DJP1489" s="749"/>
      <c r="DJQ1489" s="749"/>
      <c r="DJR1489" s="749"/>
      <c r="DJS1489" s="749"/>
      <c r="DJT1489" s="749"/>
      <c r="DJU1489" s="749"/>
      <c r="DJV1489" s="749"/>
      <c r="DJW1489" s="749"/>
      <c r="DJX1489" s="749"/>
      <c r="DJY1489" s="749"/>
      <c r="DJZ1489" s="749"/>
      <c r="DKA1489" s="749"/>
      <c r="DKB1489" s="749"/>
      <c r="DKC1489" s="749"/>
      <c r="DKD1489" s="749"/>
      <c r="DKE1489" s="749"/>
      <c r="DKF1489" s="749"/>
      <c r="DKG1489" s="749"/>
      <c r="DKH1489" s="749"/>
      <c r="DKI1489" s="749"/>
      <c r="DKJ1489" s="749"/>
      <c r="DKK1489" s="749"/>
      <c r="DKL1489" s="749"/>
      <c r="DKM1489" s="749"/>
      <c r="DKN1489" s="749"/>
      <c r="DKO1489" s="749"/>
      <c r="DKP1489" s="749"/>
      <c r="DKQ1489" s="749"/>
      <c r="DKR1489" s="749"/>
      <c r="DKS1489" s="749"/>
      <c r="DKT1489" s="749"/>
      <c r="DKU1489" s="749"/>
      <c r="DKV1489" s="749"/>
      <c r="DKW1489" s="749"/>
      <c r="DKX1489" s="749"/>
      <c r="DKY1489" s="749"/>
      <c r="DKZ1489" s="749"/>
      <c r="DLA1489" s="749"/>
      <c r="DLB1489" s="749"/>
      <c r="DLC1489" s="749"/>
      <c r="DLD1489" s="749"/>
      <c r="DLE1489" s="749"/>
      <c r="DLF1489" s="749"/>
      <c r="DLG1489" s="749"/>
      <c r="DLH1489" s="749"/>
      <c r="DLI1489" s="749"/>
      <c r="DLJ1489" s="749"/>
      <c r="DLK1489" s="749"/>
      <c r="DLL1489" s="749"/>
      <c r="DLM1489" s="749"/>
      <c r="DLN1489" s="749"/>
      <c r="DLO1489" s="749"/>
      <c r="DLP1489" s="749"/>
      <c r="DLQ1489" s="749"/>
      <c r="DLR1489" s="749"/>
      <c r="DLS1489" s="749"/>
      <c r="DLT1489" s="749"/>
      <c r="DLU1489" s="749"/>
      <c r="DLV1489" s="749"/>
      <c r="DLW1489" s="749"/>
      <c r="DLX1489" s="749"/>
      <c r="DLY1489" s="749"/>
      <c r="DLZ1489" s="749"/>
      <c r="DMA1489" s="749"/>
      <c r="DMB1489" s="749"/>
      <c r="DMC1489" s="749"/>
      <c r="DMD1489" s="749"/>
      <c r="DME1489" s="749"/>
      <c r="DMF1489" s="749"/>
      <c r="DMG1489" s="749"/>
      <c r="DMH1489" s="749"/>
      <c r="DMI1489" s="749"/>
      <c r="DMJ1489" s="749"/>
      <c r="DMK1489" s="749"/>
      <c r="DML1489" s="749"/>
      <c r="DMM1489" s="749"/>
      <c r="DMN1489" s="749"/>
      <c r="DMO1489" s="749"/>
      <c r="DMP1489" s="749"/>
      <c r="DMQ1489" s="749"/>
      <c r="DMR1489" s="749"/>
      <c r="DMS1489" s="749"/>
      <c r="DMT1489" s="749"/>
      <c r="DMU1489" s="749"/>
      <c r="DMV1489" s="749"/>
      <c r="DMW1489" s="749"/>
      <c r="DMX1489" s="749"/>
      <c r="DMY1489" s="749"/>
      <c r="DMZ1489" s="749"/>
      <c r="DNA1489" s="749"/>
      <c r="DNB1489" s="749"/>
      <c r="DNC1489" s="749"/>
      <c r="DND1489" s="749"/>
      <c r="DNE1489" s="749"/>
      <c r="DNF1489" s="749"/>
      <c r="DNG1489" s="749"/>
      <c r="DNH1489" s="749"/>
      <c r="DNI1489" s="749"/>
      <c r="DNJ1489" s="749"/>
      <c r="DNK1489" s="749"/>
      <c r="DNL1489" s="749"/>
      <c r="DNM1489" s="749"/>
      <c r="DNN1489" s="749"/>
      <c r="DNO1489" s="749"/>
      <c r="DNP1489" s="749"/>
      <c r="DNQ1489" s="749"/>
      <c r="DNR1489" s="749"/>
      <c r="DNS1489" s="749"/>
      <c r="DNT1489" s="749"/>
      <c r="DNU1489" s="749"/>
      <c r="DNV1489" s="749"/>
      <c r="DNW1489" s="749"/>
      <c r="DNX1489" s="749"/>
      <c r="DNY1489" s="749"/>
      <c r="DNZ1489" s="749"/>
      <c r="DOA1489" s="749"/>
      <c r="DOB1489" s="749"/>
      <c r="DOC1489" s="749"/>
      <c r="DOD1489" s="749"/>
      <c r="DOE1489" s="749"/>
      <c r="DOF1489" s="749"/>
      <c r="DOG1489" s="749"/>
      <c r="DOH1489" s="749"/>
      <c r="DOI1489" s="749"/>
      <c r="DOJ1489" s="749"/>
      <c r="DOK1489" s="749"/>
      <c r="DOL1489" s="749"/>
      <c r="DOM1489" s="749"/>
      <c r="DON1489" s="749"/>
      <c r="DOO1489" s="749"/>
      <c r="DOP1489" s="749"/>
      <c r="DOQ1489" s="749"/>
      <c r="DOR1489" s="749"/>
      <c r="DOS1489" s="749"/>
      <c r="DOT1489" s="749"/>
      <c r="DOU1489" s="749"/>
      <c r="DOV1489" s="749"/>
      <c r="DOW1489" s="749"/>
      <c r="DOX1489" s="749"/>
      <c r="DOY1489" s="749"/>
      <c r="DOZ1489" s="749"/>
      <c r="DPA1489" s="749"/>
      <c r="DPB1489" s="749"/>
      <c r="DPC1489" s="749"/>
      <c r="DPD1489" s="749"/>
      <c r="DPE1489" s="749"/>
      <c r="DPF1489" s="749"/>
      <c r="DPG1489" s="749"/>
      <c r="DPH1489" s="749"/>
      <c r="DPI1489" s="749"/>
      <c r="DPJ1489" s="749"/>
      <c r="DPK1489" s="749"/>
      <c r="DPL1489" s="749"/>
      <c r="DPM1489" s="749"/>
      <c r="DPN1489" s="749"/>
      <c r="DPO1489" s="749"/>
      <c r="DPP1489" s="749"/>
      <c r="DPQ1489" s="749"/>
      <c r="DPR1489" s="749"/>
      <c r="DPS1489" s="749"/>
      <c r="DPT1489" s="749"/>
      <c r="DPU1489" s="749"/>
      <c r="DPV1489" s="749"/>
      <c r="DPW1489" s="749"/>
      <c r="DPX1489" s="749"/>
      <c r="DPY1489" s="749"/>
      <c r="DPZ1489" s="749"/>
      <c r="DQA1489" s="749"/>
      <c r="DQB1489" s="749"/>
      <c r="DQC1489" s="749"/>
      <c r="DQD1489" s="749"/>
      <c r="DQE1489" s="749"/>
      <c r="DQF1489" s="749"/>
      <c r="DQG1489" s="749"/>
      <c r="DQH1489" s="749"/>
      <c r="DQI1489" s="749"/>
      <c r="DQJ1489" s="749"/>
      <c r="DQK1489" s="749"/>
      <c r="DQL1489" s="749"/>
      <c r="DQM1489" s="749"/>
      <c r="DQN1489" s="749"/>
      <c r="DQO1489" s="749"/>
      <c r="DQP1489" s="749"/>
      <c r="DQQ1489" s="749"/>
      <c r="DQR1489" s="749"/>
      <c r="DQS1489" s="749"/>
      <c r="DQT1489" s="749"/>
      <c r="DQU1489" s="749"/>
      <c r="DQV1489" s="749"/>
      <c r="DQW1489" s="749"/>
      <c r="DQX1489" s="749"/>
      <c r="DQY1489" s="749"/>
      <c r="DQZ1489" s="749"/>
      <c r="DRA1489" s="749"/>
      <c r="DRB1489" s="749"/>
      <c r="DRC1489" s="749"/>
      <c r="DRD1489" s="749"/>
      <c r="DRE1489" s="749"/>
      <c r="DRF1489" s="749"/>
      <c r="DRG1489" s="749"/>
      <c r="DRH1489" s="749"/>
      <c r="DRI1489" s="749"/>
      <c r="DRJ1489" s="749"/>
      <c r="DRK1489" s="749"/>
      <c r="DRL1489" s="749"/>
      <c r="DRM1489" s="749"/>
      <c r="DRN1489" s="749"/>
      <c r="DRO1489" s="749"/>
      <c r="DRP1489" s="749"/>
      <c r="DRQ1489" s="749"/>
      <c r="DRR1489" s="749"/>
      <c r="DRS1489" s="749"/>
      <c r="DRT1489" s="749"/>
      <c r="DRU1489" s="749"/>
      <c r="DRV1489" s="749"/>
      <c r="DRW1489" s="749"/>
      <c r="DRX1489" s="749"/>
      <c r="DRY1489" s="749"/>
      <c r="DRZ1489" s="749"/>
      <c r="DSA1489" s="749"/>
      <c r="DSB1489" s="749"/>
      <c r="DSC1489" s="749"/>
      <c r="DSD1489" s="749"/>
      <c r="DSE1489" s="749"/>
      <c r="DSF1489" s="749"/>
      <c r="DSG1489" s="749"/>
      <c r="DSH1489" s="749"/>
      <c r="DSI1489" s="749"/>
      <c r="DSJ1489" s="749"/>
      <c r="DSK1489" s="749"/>
      <c r="DSL1489" s="749"/>
      <c r="DSM1489" s="749"/>
      <c r="DSN1489" s="749"/>
      <c r="DSO1489" s="749"/>
      <c r="DSP1489" s="749"/>
      <c r="DSQ1489" s="749"/>
      <c r="DSR1489" s="749"/>
      <c r="DSS1489" s="749"/>
      <c r="DST1489" s="749"/>
      <c r="DSU1489" s="749"/>
      <c r="DSV1489" s="749"/>
      <c r="DSW1489" s="749"/>
      <c r="DSX1489" s="749"/>
      <c r="DSY1489" s="749"/>
      <c r="DSZ1489" s="749"/>
      <c r="DTA1489" s="749"/>
      <c r="DTB1489" s="749"/>
      <c r="DTC1489" s="749"/>
      <c r="DTD1489" s="749"/>
      <c r="DTE1489" s="749"/>
      <c r="DTF1489" s="749"/>
      <c r="DTG1489" s="749"/>
      <c r="DTH1489" s="749"/>
      <c r="DTI1489" s="749"/>
      <c r="DTJ1489" s="749"/>
      <c r="DTK1489" s="749"/>
      <c r="DTL1489" s="749"/>
      <c r="DTM1489" s="749"/>
      <c r="DTN1489" s="749"/>
      <c r="DTO1489" s="749"/>
      <c r="DTP1489" s="749"/>
      <c r="DTQ1489" s="749"/>
      <c r="DTR1489" s="749"/>
      <c r="DTS1489" s="749"/>
      <c r="DTT1489" s="749"/>
      <c r="DTU1489" s="749"/>
      <c r="DTV1489" s="749"/>
      <c r="DTW1489" s="749"/>
      <c r="DTX1489" s="749"/>
      <c r="DTY1489" s="749"/>
      <c r="DTZ1489" s="749"/>
      <c r="DUA1489" s="749"/>
      <c r="DUB1489" s="749"/>
      <c r="DUC1489" s="749"/>
      <c r="DUD1489" s="749"/>
      <c r="DUE1489" s="749"/>
      <c r="DUF1489" s="749"/>
      <c r="DUG1489" s="749"/>
      <c r="DUH1489" s="749"/>
      <c r="DUI1489" s="749"/>
      <c r="DUJ1489" s="749"/>
      <c r="DUK1489" s="749"/>
      <c r="DUL1489" s="749"/>
      <c r="DUM1489" s="749"/>
      <c r="DUN1489" s="749"/>
      <c r="DUO1489" s="749"/>
      <c r="DUP1489" s="749"/>
      <c r="DUQ1489" s="749"/>
      <c r="DUR1489" s="749"/>
      <c r="DUS1489" s="749"/>
      <c r="DUT1489" s="749"/>
      <c r="DUU1489" s="749"/>
      <c r="DUV1489" s="749"/>
      <c r="DUW1489" s="749"/>
      <c r="DUX1489" s="749"/>
      <c r="DUY1489" s="749"/>
      <c r="DUZ1489" s="749"/>
      <c r="DVA1489" s="749"/>
      <c r="DVB1489" s="749"/>
      <c r="DVC1489" s="749"/>
      <c r="DVD1489" s="749"/>
      <c r="DVE1489" s="749"/>
      <c r="DVF1489" s="749"/>
      <c r="DVG1489" s="749"/>
      <c r="DVH1489" s="749"/>
      <c r="DVI1489" s="749"/>
      <c r="DVJ1489" s="749"/>
      <c r="DVK1489" s="749"/>
      <c r="DVL1489" s="749"/>
      <c r="DVM1489" s="749"/>
      <c r="DVN1489" s="749"/>
      <c r="DVO1489" s="749"/>
      <c r="DVP1489" s="749"/>
      <c r="DVQ1489" s="749"/>
      <c r="DVR1489" s="749"/>
      <c r="DVS1489" s="749"/>
      <c r="DVT1489" s="749"/>
      <c r="DVU1489" s="749"/>
      <c r="DVV1489" s="749"/>
      <c r="DVW1489" s="749"/>
      <c r="DVX1489" s="749"/>
      <c r="DVY1489" s="749"/>
      <c r="DVZ1489" s="749"/>
      <c r="DWA1489" s="749"/>
      <c r="DWB1489" s="749"/>
      <c r="DWC1489" s="749"/>
      <c r="DWD1489" s="749"/>
      <c r="DWE1489" s="749"/>
      <c r="DWF1489" s="749"/>
      <c r="DWG1489" s="749"/>
      <c r="DWH1489" s="749"/>
      <c r="DWI1489" s="749"/>
      <c r="DWJ1489" s="749"/>
      <c r="DWK1489" s="749"/>
      <c r="DWL1489" s="749"/>
      <c r="DWM1489" s="749"/>
      <c r="DWN1489" s="749"/>
      <c r="DWO1489" s="749"/>
      <c r="DWP1489" s="749"/>
      <c r="DWQ1489" s="749"/>
      <c r="DWR1489" s="749"/>
      <c r="DWS1489" s="749"/>
      <c r="DWT1489" s="749"/>
      <c r="DWU1489" s="749"/>
      <c r="DWV1489" s="749"/>
      <c r="DWW1489" s="749"/>
      <c r="DWX1489" s="749"/>
      <c r="DWY1489" s="749"/>
      <c r="DWZ1489" s="749"/>
      <c r="DXA1489" s="749"/>
      <c r="DXB1489" s="749"/>
      <c r="DXC1489" s="749"/>
      <c r="DXD1489" s="749"/>
      <c r="DXE1489" s="749"/>
      <c r="DXF1489" s="749"/>
      <c r="DXG1489" s="749"/>
      <c r="DXH1489" s="749"/>
      <c r="DXI1489" s="749"/>
      <c r="DXJ1489" s="749"/>
      <c r="DXK1489" s="749"/>
      <c r="DXL1489" s="749"/>
      <c r="DXM1489" s="749"/>
      <c r="DXN1489" s="749"/>
      <c r="DXO1489" s="749"/>
      <c r="DXP1489" s="749"/>
      <c r="DXQ1489" s="749"/>
      <c r="DXR1489" s="749"/>
      <c r="DXS1489" s="749"/>
      <c r="DXT1489" s="749"/>
      <c r="DXU1489" s="749"/>
      <c r="DXV1489" s="749"/>
      <c r="DXW1489" s="749"/>
      <c r="DXX1489" s="749"/>
      <c r="DXY1489" s="749"/>
      <c r="DXZ1489" s="749"/>
      <c r="DYA1489" s="749"/>
      <c r="DYB1489" s="749"/>
      <c r="DYC1489" s="749"/>
      <c r="DYD1489" s="749"/>
      <c r="DYE1489" s="749"/>
      <c r="DYF1489" s="749"/>
      <c r="DYG1489" s="749"/>
      <c r="DYH1489" s="749"/>
      <c r="DYI1489" s="749"/>
      <c r="DYJ1489" s="749"/>
      <c r="DYK1489" s="749"/>
      <c r="DYL1489" s="749"/>
      <c r="DYM1489" s="749"/>
      <c r="DYN1489" s="749"/>
      <c r="DYO1489" s="749"/>
      <c r="DYP1489" s="749"/>
      <c r="DYQ1489" s="749"/>
      <c r="DYR1489" s="749"/>
      <c r="DYS1489" s="749"/>
      <c r="DYT1489" s="749"/>
      <c r="DYU1489" s="749"/>
      <c r="DYV1489" s="749"/>
      <c r="DYW1489" s="749"/>
      <c r="DYX1489" s="749"/>
      <c r="DYY1489" s="749"/>
      <c r="DYZ1489" s="749"/>
      <c r="DZA1489" s="749"/>
      <c r="DZB1489" s="749"/>
      <c r="DZC1489" s="749"/>
      <c r="DZD1489" s="749"/>
      <c r="DZE1489" s="749"/>
      <c r="DZF1489" s="749"/>
      <c r="DZG1489" s="749"/>
      <c r="DZH1489" s="749"/>
      <c r="DZI1489" s="749"/>
      <c r="DZJ1489" s="749"/>
      <c r="DZK1489" s="749"/>
      <c r="DZL1489" s="749"/>
      <c r="DZM1489" s="749"/>
      <c r="DZN1489" s="749"/>
      <c r="DZO1489" s="749"/>
      <c r="DZP1489" s="749"/>
      <c r="DZQ1489" s="749"/>
      <c r="DZR1489" s="749"/>
      <c r="DZS1489" s="749"/>
      <c r="DZT1489" s="749"/>
      <c r="DZU1489" s="749"/>
      <c r="DZV1489" s="749"/>
      <c r="DZW1489" s="749"/>
      <c r="DZX1489" s="749"/>
      <c r="DZY1489" s="749"/>
      <c r="DZZ1489" s="749"/>
      <c r="EAA1489" s="749"/>
      <c r="EAB1489" s="749"/>
      <c r="EAC1489" s="749"/>
      <c r="EAD1489" s="749"/>
      <c r="EAE1489" s="749"/>
      <c r="EAF1489" s="749"/>
      <c r="EAG1489" s="749"/>
      <c r="EAH1489" s="749"/>
      <c r="EAI1489" s="749"/>
      <c r="EAJ1489" s="749"/>
      <c r="EAK1489" s="749"/>
      <c r="EAL1489" s="749"/>
      <c r="EAM1489" s="749"/>
      <c r="EAN1489" s="749"/>
      <c r="EAO1489" s="749"/>
      <c r="EAP1489" s="749"/>
      <c r="EAQ1489" s="749"/>
      <c r="EAR1489" s="749"/>
      <c r="EAS1489" s="749"/>
      <c r="EAT1489" s="749"/>
      <c r="EAU1489" s="749"/>
      <c r="EAV1489" s="749"/>
      <c r="EAW1489" s="749"/>
      <c r="EAX1489" s="749"/>
      <c r="EAY1489" s="749"/>
      <c r="EAZ1489" s="749"/>
      <c r="EBA1489" s="749"/>
      <c r="EBB1489" s="749"/>
      <c r="EBC1489" s="749"/>
      <c r="EBD1489" s="749"/>
      <c r="EBE1489" s="749"/>
      <c r="EBF1489" s="749"/>
      <c r="EBG1489" s="749"/>
      <c r="EBH1489" s="749"/>
      <c r="EBI1489" s="749"/>
      <c r="EBJ1489" s="749"/>
      <c r="EBK1489" s="749"/>
      <c r="EBL1489" s="749"/>
      <c r="EBM1489" s="749"/>
      <c r="EBN1489" s="749"/>
      <c r="EBO1489" s="749"/>
      <c r="EBP1489" s="749"/>
      <c r="EBQ1489" s="749"/>
      <c r="EBR1489" s="749"/>
      <c r="EBS1489" s="749"/>
      <c r="EBT1489" s="749"/>
      <c r="EBU1489" s="749"/>
      <c r="EBV1489" s="749"/>
      <c r="EBW1489" s="749"/>
      <c r="EBX1489" s="749"/>
      <c r="EBY1489" s="749"/>
      <c r="EBZ1489" s="749"/>
      <c r="ECA1489" s="749"/>
      <c r="ECB1489" s="749"/>
      <c r="ECC1489" s="749"/>
      <c r="ECD1489" s="749"/>
      <c r="ECE1489" s="749"/>
      <c r="ECF1489" s="749"/>
      <c r="ECG1489" s="749"/>
      <c r="ECH1489" s="749"/>
      <c r="ECI1489" s="749"/>
      <c r="ECJ1489" s="749"/>
      <c r="ECK1489" s="749"/>
      <c r="ECL1489" s="749"/>
      <c r="ECM1489" s="749"/>
      <c r="ECN1489" s="749"/>
      <c r="ECO1489" s="749"/>
      <c r="ECP1489" s="749"/>
      <c r="ECQ1489" s="749"/>
      <c r="ECR1489" s="749"/>
      <c r="ECS1489" s="749"/>
      <c r="ECT1489" s="749"/>
      <c r="ECU1489" s="749"/>
      <c r="ECV1489" s="749"/>
      <c r="ECW1489" s="749"/>
      <c r="ECX1489" s="749"/>
      <c r="ECY1489" s="749"/>
      <c r="ECZ1489" s="749"/>
      <c r="EDA1489" s="749"/>
      <c r="EDB1489" s="749"/>
      <c r="EDC1489" s="749"/>
      <c r="EDD1489" s="749"/>
      <c r="EDE1489" s="749"/>
      <c r="EDF1489" s="749"/>
      <c r="EDG1489" s="749"/>
      <c r="EDH1489" s="749"/>
      <c r="EDI1489" s="749"/>
      <c r="EDJ1489" s="749"/>
      <c r="EDK1489" s="749"/>
      <c r="EDL1489" s="749"/>
      <c r="EDM1489" s="749"/>
      <c r="EDN1489" s="749"/>
      <c r="EDO1489" s="749"/>
      <c r="EDP1489" s="749"/>
      <c r="EDQ1489" s="749"/>
      <c r="EDR1489" s="749"/>
      <c r="EDS1489" s="749"/>
      <c r="EDT1489" s="749"/>
      <c r="EDU1489" s="749"/>
      <c r="EDV1489" s="749"/>
      <c r="EDW1489" s="749"/>
      <c r="EDX1489" s="749"/>
      <c r="EDY1489" s="749"/>
      <c r="EDZ1489" s="749"/>
      <c r="EEA1489" s="749"/>
      <c r="EEB1489" s="749"/>
      <c r="EEC1489" s="749"/>
      <c r="EED1489" s="749"/>
      <c r="EEE1489" s="749"/>
      <c r="EEF1489" s="749"/>
      <c r="EEG1489" s="749"/>
      <c r="EEH1489" s="749"/>
      <c r="EEI1489" s="749"/>
      <c r="EEJ1489" s="749"/>
      <c r="EEK1489" s="749"/>
      <c r="EEL1489" s="749"/>
      <c r="EEM1489" s="749"/>
      <c r="EEN1489" s="749"/>
      <c r="EEO1489" s="749"/>
      <c r="EEP1489" s="749"/>
      <c r="EEQ1489" s="749"/>
      <c r="EER1489" s="749"/>
      <c r="EES1489" s="749"/>
      <c r="EET1489" s="749"/>
      <c r="EEU1489" s="749"/>
      <c r="EEV1489" s="749"/>
      <c r="EEW1489" s="749"/>
      <c r="EEX1489" s="749"/>
      <c r="EEY1489" s="749"/>
      <c r="EEZ1489" s="749"/>
      <c r="EFA1489" s="749"/>
      <c r="EFB1489" s="749"/>
      <c r="EFC1489" s="749"/>
      <c r="EFD1489" s="749"/>
      <c r="EFE1489" s="749"/>
      <c r="EFF1489" s="749"/>
      <c r="EFG1489" s="749"/>
      <c r="EFH1489" s="749"/>
      <c r="EFI1489" s="749"/>
      <c r="EFJ1489" s="749"/>
      <c r="EFK1489" s="749"/>
      <c r="EFL1489" s="749"/>
      <c r="EFM1489" s="749"/>
      <c r="EFN1489" s="749"/>
      <c r="EFO1489" s="749"/>
      <c r="EFP1489" s="749"/>
      <c r="EFQ1489" s="749"/>
      <c r="EFR1489" s="749"/>
      <c r="EFS1489" s="749"/>
      <c r="EFT1489" s="749"/>
      <c r="EFU1489" s="749"/>
      <c r="EFV1489" s="749"/>
      <c r="EFW1489" s="749"/>
      <c r="EFX1489" s="749"/>
      <c r="EFY1489" s="749"/>
      <c r="EFZ1489" s="749"/>
      <c r="EGA1489" s="749"/>
      <c r="EGB1489" s="749"/>
      <c r="EGC1489" s="749"/>
      <c r="EGD1489" s="749"/>
      <c r="EGE1489" s="749"/>
      <c r="EGF1489" s="749"/>
      <c r="EGG1489" s="749"/>
      <c r="EGH1489" s="749"/>
      <c r="EGI1489" s="749"/>
      <c r="EGJ1489" s="749"/>
      <c r="EGK1489" s="749"/>
      <c r="EGL1489" s="749"/>
      <c r="EGM1489" s="749"/>
      <c r="EGN1489" s="749"/>
      <c r="EGO1489" s="749"/>
      <c r="EGP1489" s="749"/>
      <c r="EGQ1489" s="749"/>
      <c r="EGR1489" s="749"/>
      <c r="EGS1489" s="749"/>
      <c r="EGT1489" s="749"/>
      <c r="EGU1489" s="749"/>
      <c r="EGV1489" s="749"/>
      <c r="EGW1489" s="749"/>
      <c r="EGX1489" s="749"/>
      <c r="EGY1489" s="749"/>
      <c r="EGZ1489" s="749"/>
      <c r="EHA1489" s="749"/>
      <c r="EHB1489" s="749"/>
      <c r="EHC1489" s="749"/>
      <c r="EHD1489" s="749"/>
      <c r="EHE1489" s="749"/>
      <c r="EHF1489" s="749"/>
      <c r="EHG1489" s="749"/>
      <c r="EHH1489" s="749"/>
      <c r="EHI1489" s="749"/>
      <c r="EHJ1489" s="749"/>
      <c r="EHK1489" s="749"/>
      <c r="EHL1489" s="749"/>
      <c r="EHM1489" s="749"/>
      <c r="EHN1489" s="749"/>
      <c r="EHO1489" s="749"/>
      <c r="EHP1489" s="749"/>
      <c r="EHQ1489" s="749"/>
      <c r="EHR1489" s="749"/>
      <c r="EHS1489" s="749"/>
      <c r="EHT1489" s="749"/>
      <c r="EHU1489" s="749"/>
      <c r="EHV1489" s="749"/>
      <c r="EHW1489" s="749"/>
      <c r="EHX1489" s="749"/>
      <c r="EHY1489" s="749"/>
      <c r="EHZ1489" s="749"/>
      <c r="EIA1489" s="749"/>
      <c r="EIB1489" s="749"/>
      <c r="EIC1489" s="749"/>
      <c r="EID1489" s="749"/>
      <c r="EIE1489" s="749"/>
      <c r="EIF1489" s="749"/>
      <c r="EIG1489" s="749"/>
      <c r="EIH1489" s="749"/>
      <c r="EII1489" s="749"/>
      <c r="EIJ1489" s="749"/>
      <c r="EIK1489" s="749"/>
      <c r="EIL1489" s="749"/>
      <c r="EIM1489" s="749"/>
      <c r="EIN1489" s="749"/>
      <c r="EIO1489" s="749"/>
      <c r="EIP1489" s="749"/>
      <c r="EIQ1489" s="749"/>
      <c r="EIR1489" s="749"/>
      <c r="EIS1489" s="749"/>
      <c r="EIT1489" s="749"/>
      <c r="EIU1489" s="749"/>
      <c r="EIV1489" s="749"/>
      <c r="EIW1489" s="749"/>
      <c r="EIX1489" s="749"/>
      <c r="EIY1489" s="749"/>
      <c r="EIZ1489" s="749"/>
      <c r="EJA1489" s="749"/>
      <c r="EJB1489" s="749"/>
      <c r="EJC1489" s="749"/>
      <c r="EJD1489" s="749"/>
      <c r="EJE1489" s="749"/>
      <c r="EJF1489" s="749"/>
      <c r="EJG1489" s="749"/>
      <c r="EJH1489" s="749"/>
      <c r="EJI1489" s="749"/>
      <c r="EJJ1489" s="749"/>
      <c r="EJK1489" s="749"/>
      <c r="EJL1489" s="749"/>
      <c r="EJM1489" s="749"/>
      <c r="EJN1489" s="749"/>
      <c r="EJO1489" s="749"/>
      <c r="EJP1489" s="749"/>
      <c r="EJQ1489" s="749"/>
      <c r="EJR1489" s="749"/>
      <c r="EJS1489" s="749"/>
      <c r="EJT1489" s="749"/>
      <c r="EJU1489" s="749"/>
      <c r="EJV1489" s="749"/>
      <c r="EJW1489" s="749"/>
      <c r="EJX1489" s="749"/>
      <c r="EJY1489" s="749"/>
      <c r="EJZ1489" s="749"/>
      <c r="EKA1489" s="749"/>
      <c r="EKB1489" s="749"/>
      <c r="EKC1489" s="749"/>
      <c r="EKD1489" s="749"/>
      <c r="EKE1489" s="749"/>
      <c r="EKF1489" s="749"/>
      <c r="EKG1489" s="749"/>
      <c r="EKH1489" s="749"/>
      <c r="EKI1489" s="749"/>
      <c r="EKJ1489" s="749"/>
      <c r="EKK1489" s="749"/>
      <c r="EKL1489" s="749"/>
      <c r="EKM1489" s="749"/>
      <c r="EKN1489" s="749"/>
      <c r="EKO1489" s="749"/>
      <c r="EKP1489" s="749"/>
      <c r="EKQ1489" s="749"/>
      <c r="EKR1489" s="749"/>
      <c r="EKS1489" s="749"/>
      <c r="EKT1489" s="749"/>
      <c r="EKU1489" s="749"/>
      <c r="EKV1489" s="749"/>
      <c r="EKW1489" s="749"/>
      <c r="EKX1489" s="749"/>
      <c r="EKY1489" s="749"/>
      <c r="EKZ1489" s="749"/>
      <c r="ELA1489" s="749"/>
      <c r="ELB1489" s="749"/>
      <c r="ELC1489" s="749"/>
      <c r="ELD1489" s="749"/>
      <c r="ELE1489" s="749"/>
      <c r="ELF1489" s="749"/>
      <c r="ELG1489" s="749"/>
      <c r="ELH1489" s="749"/>
      <c r="ELI1489" s="749"/>
      <c r="ELJ1489" s="749"/>
      <c r="ELK1489" s="749"/>
      <c r="ELL1489" s="749"/>
      <c r="ELM1489" s="749"/>
      <c r="ELN1489" s="749"/>
      <c r="ELO1489" s="749"/>
      <c r="ELP1489" s="749"/>
      <c r="ELQ1489" s="749"/>
      <c r="ELR1489" s="749"/>
      <c r="ELS1489" s="749"/>
      <c r="ELT1489" s="749"/>
      <c r="ELU1489" s="749"/>
      <c r="ELV1489" s="749"/>
      <c r="ELW1489" s="749"/>
      <c r="ELX1489" s="749"/>
      <c r="ELY1489" s="749"/>
      <c r="ELZ1489" s="749"/>
      <c r="EMA1489" s="749"/>
      <c r="EMB1489" s="749"/>
      <c r="EMC1489" s="749"/>
      <c r="EMD1489" s="749"/>
      <c r="EME1489" s="749"/>
      <c r="EMF1489" s="749"/>
      <c r="EMG1489" s="749"/>
      <c r="EMH1489" s="749"/>
      <c r="EMI1489" s="749"/>
      <c r="EMJ1489" s="749"/>
      <c r="EMK1489" s="749"/>
      <c r="EML1489" s="749"/>
      <c r="EMM1489" s="749"/>
      <c r="EMN1489" s="749"/>
      <c r="EMO1489" s="749"/>
      <c r="EMP1489" s="749"/>
      <c r="EMQ1489" s="749"/>
      <c r="EMR1489" s="749"/>
      <c r="EMS1489" s="749"/>
      <c r="EMT1489" s="749"/>
      <c r="EMU1489" s="749"/>
      <c r="EMV1489" s="749"/>
      <c r="EMW1489" s="749"/>
      <c r="EMX1489" s="749"/>
      <c r="EMY1489" s="749"/>
      <c r="EMZ1489" s="749"/>
      <c r="ENA1489" s="749"/>
      <c r="ENB1489" s="749"/>
      <c r="ENC1489" s="749"/>
      <c r="END1489" s="749"/>
      <c r="ENE1489" s="749"/>
      <c r="ENF1489" s="749"/>
      <c r="ENG1489" s="749"/>
      <c r="ENH1489" s="749"/>
      <c r="ENI1489" s="749"/>
      <c r="ENJ1489" s="749"/>
      <c r="ENK1489" s="749"/>
      <c r="ENL1489" s="749"/>
      <c r="ENM1489" s="749"/>
      <c r="ENN1489" s="749"/>
      <c r="ENO1489" s="749"/>
      <c r="ENP1489" s="749"/>
      <c r="ENQ1489" s="749"/>
      <c r="ENR1489" s="749"/>
      <c r="ENS1489" s="749"/>
      <c r="ENT1489" s="749"/>
      <c r="ENU1489" s="749"/>
      <c r="ENV1489" s="749"/>
      <c r="ENW1489" s="749"/>
      <c r="ENX1489" s="749"/>
      <c r="ENY1489" s="749"/>
      <c r="ENZ1489" s="749"/>
      <c r="EOA1489" s="749"/>
      <c r="EOB1489" s="749"/>
      <c r="EOC1489" s="749"/>
      <c r="EOD1489" s="749"/>
      <c r="EOE1489" s="749"/>
      <c r="EOF1489" s="749"/>
      <c r="EOG1489" s="749"/>
      <c r="EOH1489" s="749"/>
      <c r="EOI1489" s="749"/>
      <c r="EOJ1489" s="749"/>
      <c r="EOK1489" s="749"/>
      <c r="EOL1489" s="749"/>
      <c r="EOM1489" s="749"/>
      <c r="EON1489" s="749"/>
      <c r="EOO1489" s="749"/>
      <c r="EOP1489" s="749"/>
      <c r="EOQ1489" s="749"/>
      <c r="EOR1489" s="749"/>
      <c r="EOS1489" s="749"/>
      <c r="EOT1489" s="749"/>
      <c r="EOU1489" s="749"/>
      <c r="EOV1489" s="749"/>
      <c r="EOW1489" s="749"/>
      <c r="EOX1489" s="749"/>
      <c r="EOY1489" s="749"/>
      <c r="EOZ1489" s="749"/>
      <c r="EPA1489" s="749"/>
      <c r="EPB1489" s="749"/>
      <c r="EPC1489" s="749"/>
      <c r="EPD1489" s="749"/>
      <c r="EPE1489" s="749"/>
      <c r="EPF1489" s="749"/>
      <c r="EPG1489" s="749"/>
      <c r="EPH1489" s="749"/>
      <c r="EPI1489" s="749"/>
      <c r="EPJ1489" s="749"/>
      <c r="EPK1489" s="749"/>
      <c r="EPL1489" s="749"/>
      <c r="EPM1489" s="749"/>
      <c r="EPN1489" s="749"/>
      <c r="EPO1489" s="749"/>
      <c r="EPP1489" s="749"/>
      <c r="EPQ1489" s="749"/>
      <c r="EPR1489" s="749"/>
      <c r="EPS1489" s="749"/>
      <c r="EPT1489" s="749"/>
      <c r="EPU1489" s="749"/>
      <c r="EPV1489" s="749"/>
      <c r="EPW1489" s="749"/>
      <c r="EPX1489" s="749"/>
      <c r="EPY1489" s="749"/>
      <c r="EPZ1489" s="749"/>
      <c r="EQA1489" s="749"/>
      <c r="EQB1489" s="749"/>
      <c r="EQC1489" s="749"/>
      <c r="EQD1489" s="749"/>
      <c r="EQE1489" s="749"/>
      <c r="EQF1489" s="749"/>
      <c r="EQG1489" s="749"/>
      <c r="EQH1489" s="749"/>
      <c r="EQI1489" s="749"/>
      <c r="EQJ1489" s="749"/>
      <c r="EQK1489" s="749"/>
      <c r="EQL1489" s="749"/>
      <c r="EQM1489" s="749"/>
      <c r="EQN1489" s="749"/>
      <c r="EQO1489" s="749"/>
      <c r="EQP1489" s="749"/>
      <c r="EQQ1489" s="749"/>
      <c r="EQR1489" s="749"/>
      <c r="EQS1489" s="749"/>
      <c r="EQT1489" s="749"/>
      <c r="EQU1489" s="749"/>
      <c r="EQV1489" s="749"/>
      <c r="EQW1489" s="749"/>
      <c r="EQX1489" s="749"/>
      <c r="EQY1489" s="749"/>
      <c r="EQZ1489" s="749"/>
      <c r="ERA1489" s="749"/>
      <c r="ERB1489" s="749"/>
      <c r="ERC1489" s="749"/>
      <c r="ERD1489" s="749"/>
      <c r="ERE1489" s="749"/>
      <c r="ERF1489" s="749"/>
      <c r="ERG1489" s="749"/>
      <c r="ERH1489" s="749"/>
      <c r="ERI1489" s="749"/>
      <c r="ERJ1489" s="749"/>
      <c r="ERK1489" s="749"/>
      <c r="ERL1489" s="749"/>
      <c r="ERM1489" s="749"/>
      <c r="ERN1489" s="749"/>
      <c r="ERO1489" s="749"/>
      <c r="ERP1489" s="749"/>
      <c r="ERQ1489" s="749"/>
      <c r="ERR1489" s="749"/>
      <c r="ERS1489" s="749"/>
      <c r="ERT1489" s="749"/>
      <c r="ERU1489" s="749"/>
      <c r="ERV1489" s="749"/>
      <c r="ERW1489" s="749"/>
      <c r="ERX1489" s="749"/>
      <c r="ERY1489" s="749"/>
      <c r="ERZ1489" s="749"/>
      <c r="ESA1489" s="749"/>
      <c r="ESB1489" s="749"/>
      <c r="ESC1489" s="749"/>
      <c r="ESD1489" s="749"/>
      <c r="ESE1489" s="749"/>
      <c r="ESF1489" s="749"/>
      <c r="ESG1489" s="749"/>
      <c r="ESH1489" s="749"/>
      <c r="ESI1489" s="749"/>
      <c r="ESJ1489" s="749"/>
      <c r="ESK1489" s="749"/>
      <c r="ESL1489" s="749"/>
      <c r="ESM1489" s="749"/>
      <c r="ESN1489" s="749"/>
      <c r="ESO1489" s="749"/>
      <c r="ESP1489" s="749"/>
      <c r="ESQ1489" s="749"/>
      <c r="ESR1489" s="749"/>
      <c r="ESS1489" s="749"/>
      <c r="EST1489" s="749"/>
      <c r="ESU1489" s="749"/>
      <c r="ESV1489" s="749"/>
      <c r="ESW1489" s="749"/>
      <c r="ESX1489" s="749"/>
      <c r="ESY1489" s="749"/>
      <c r="ESZ1489" s="749"/>
      <c r="ETA1489" s="749"/>
      <c r="ETB1489" s="749"/>
      <c r="ETC1489" s="749"/>
      <c r="ETD1489" s="749"/>
      <c r="ETE1489" s="749"/>
      <c r="ETF1489" s="749"/>
      <c r="ETG1489" s="749"/>
      <c r="ETH1489" s="749"/>
      <c r="ETI1489" s="749"/>
      <c r="ETJ1489" s="749"/>
      <c r="ETK1489" s="749"/>
      <c r="ETL1489" s="749"/>
      <c r="ETM1489" s="749"/>
      <c r="ETN1489" s="749"/>
      <c r="ETO1489" s="749"/>
      <c r="ETP1489" s="749"/>
      <c r="ETQ1489" s="749"/>
      <c r="ETR1489" s="749"/>
      <c r="ETS1489" s="749"/>
      <c r="ETT1489" s="749"/>
      <c r="ETU1489" s="749"/>
      <c r="ETV1489" s="749"/>
      <c r="ETW1489" s="749"/>
      <c r="ETX1489" s="749"/>
      <c r="ETY1489" s="749"/>
      <c r="ETZ1489" s="749"/>
      <c r="EUA1489" s="749"/>
      <c r="EUB1489" s="749"/>
      <c r="EUC1489" s="749"/>
      <c r="EUD1489" s="749"/>
      <c r="EUE1489" s="749"/>
      <c r="EUF1489" s="749"/>
      <c r="EUG1489" s="749"/>
      <c r="EUH1489" s="749"/>
      <c r="EUI1489" s="749"/>
      <c r="EUJ1489" s="749"/>
      <c r="EUK1489" s="749"/>
      <c r="EUL1489" s="749"/>
      <c r="EUM1489" s="749"/>
      <c r="EUN1489" s="749"/>
      <c r="EUO1489" s="749"/>
      <c r="EUP1489" s="749"/>
      <c r="EUQ1489" s="749"/>
      <c r="EUR1489" s="749"/>
      <c r="EUS1489" s="749"/>
      <c r="EUT1489" s="749"/>
      <c r="EUU1489" s="749"/>
      <c r="EUV1489" s="749"/>
      <c r="EUW1489" s="749"/>
      <c r="EUX1489" s="749"/>
      <c r="EUY1489" s="749"/>
      <c r="EUZ1489" s="749"/>
      <c r="EVA1489" s="749"/>
      <c r="EVB1489" s="749"/>
      <c r="EVC1489" s="749"/>
      <c r="EVD1489" s="749"/>
      <c r="EVE1489" s="749"/>
      <c r="EVF1489" s="749"/>
      <c r="EVG1489" s="749"/>
      <c r="EVH1489" s="749"/>
      <c r="EVI1489" s="749"/>
      <c r="EVJ1489" s="749"/>
      <c r="EVK1489" s="749"/>
      <c r="EVL1489" s="749"/>
      <c r="EVM1489" s="749"/>
      <c r="EVN1489" s="749"/>
      <c r="EVO1489" s="749"/>
      <c r="EVP1489" s="749"/>
      <c r="EVQ1489" s="749"/>
      <c r="EVR1489" s="749"/>
      <c r="EVS1489" s="749"/>
      <c r="EVT1489" s="749"/>
      <c r="EVU1489" s="749"/>
      <c r="EVV1489" s="749"/>
      <c r="EVW1489" s="749"/>
      <c r="EVX1489" s="749"/>
      <c r="EVY1489" s="749"/>
      <c r="EVZ1489" s="749"/>
      <c r="EWA1489" s="749"/>
      <c r="EWB1489" s="749"/>
      <c r="EWC1489" s="749"/>
      <c r="EWD1489" s="749"/>
      <c r="EWE1489" s="749"/>
      <c r="EWF1489" s="749"/>
      <c r="EWG1489" s="749"/>
      <c r="EWH1489" s="749"/>
      <c r="EWI1489" s="749"/>
      <c r="EWJ1489" s="749"/>
      <c r="EWK1489" s="749"/>
      <c r="EWL1489" s="749"/>
      <c r="EWM1489" s="749"/>
      <c r="EWN1489" s="749"/>
      <c r="EWO1489" s="749"/>
      <c r="EWP1489" s="749"/>
      <c r="EWQ1489" s="749"/>
      <c r="EWR1489" s="749"/>
      <c r="EWS1489" s="749"/>
      <c r="EWT1489" s="749"/>
      <c r="EWU1489" s="749"/>
      <c r="EWV1489" s="749"/>
      <c r="EWW1489" s="749"/>
      <c r="EWX1489" s="749"/>
      <c r="EWY1489" s="749"/>
      <c r="EWZ1489" s="749"/>
      <c r="EXA1489" s="749"/>
      <c r="EXB1489" s="749"/>
      <c r="EXC1489" s="749"/>
      <c r="EXD1489" s="749"/>
      <c r="EXE1489" s="749"/>
      <c r="EXF1489" s="749"/>
      <c r="EXG1489" s="749"/>
      <c r="EXH1489" s="749"/>
      <c r="EXI1489" s="749"/>
      <c r="EXJ1489" s="749"/>
      <c r="EXK1489" s="749"/>
      <c r="EXL1489" s="749"/>
      <c r="EXM1489" s="749"/>
      <c r="EXN1489" s="749"/>
      <c r="EXO1489" s="749"/>
      <c r="EXP1489" s="749"/>
      <c r="EXQ1489" s="749"/>
      <c r="EXR1489" s="749"/>
      <c r="EXS1489" s="749"/>
      <c r="EXT1489" s="749"/>
      <c r="EXU1489" s="749"/>
      <c r="EXV1489" s="749"/>
      <c r="EXW1489" s="749"/>
      <c r="EXX1489" s="749"/>
      <c r="EXY1489" s="749"/>
      <c r="EXZ1489" s="749"/>
      <c r="EYA1489" s="749"/>
      <c r="EYB1489" s="749"/>
      <c r="EYC1489" s="749"/>
      <c r="EYD1489" s="749"/>
      <c r="EYE1489" s="749"/>
      <c r="EYF1489" s="749"/>
      <c r="EYG1489" s="749"/>
      <c r="EYH1489" s="749"/>
      <c r="EYI1489" s="749"/>
      <c r="EYJ1489" s="749"/>
      <c r="EYK1489" s="749"/>
      <c r="EYL1489" s="749"/>
      <c r="EYM1489" s="749"/>
      <c r="EYN1489" s="749"/>
      <c r="EYO1489" s="749"/>
      <c r="EYP1489" s="749"/>
      <c r="EYQ1489" s="749"/>
      <c r="EYR1489" s="749"/>
      <c r="EYS1489" s="749"/>
      <c r="EYT1489" s="749"/>
      <c r="EYU1489" s="749"/>
      <c r="EYV1489" s="749"/>
      <c r="EYW1489" s="749"/>
      <c r="EYX1489" s="749"/>
      <c r="EYY1489" s="749"/>
      <c r="EYZ1489" s="749"/>
      <c r="EZA1489" s="749"/>
      <c r="EZB1489" s="749"/>
      <c r="EZC1489" s="749"/>
      <c r="EZD1489" s="749"/>
      <c r="EZE1489" s="749"/>
      <c r="EZF1489" s="749"/>
      <c r="EZG1489" s="749"/>
      <c r="EZH1489" s="749"/>
      <c r="EZI1489" s="749"/>
      <c r="EZJ1489" s="749"/>
      <c r="EZK1489" s="749"/>
      <c r="EZL1489" s="749"/>
      <c r="EZM1489" s="749"/>
      <c r="EZN1489" s="749"/>
      <c r="EZO1489" s="749"/>
      <c r="EZP1489" s="749"/>
      <c r="EZQ1489" s="749"/>
      <c r="EZR1489" s="749"/>
      <c r="EZS1489" s="749"/>
      <c r="EZT1489" s="749"/>
      <c r="EZU1489" s="749"/>
      <c r="EZV1489" s="749"/>
      <c r="EZW1489" s="749"/>
      <c r="EZX1489" s="749"/>
      <c r="EZY1489" s="749"/>
      <c r="EZZ1489" s="749"/>
      <c r="FAA1489" s="749"/>
      <c r="FAB1489" s="749"/>
      <c r="FAC1489" s="749"/>
      <c r="FAD1489" s="749"/>
      <c r="FAE1489" s="749"/>
      <c r="FAF1489" s="749"/>
      <c r="FAG1489" s="749"/>
      <c r="FAH1489" s="749"/>
      <c r="FAI1489" s="749"/>
      <c r="FAJ1489" s="749"/>
      <c r="FAK1489" s="749"/>
      <c r="FAL1489" s="749"/>
      <c r="FAM1489" s="749"/>
      <c r="FAN1489" s="749"/>
      <c r="FAO1489" s="749"/>
      <c r="FAP1489" s="749"/>
      <c r="FAQ1489" s="749"/>
      <c r="FAR1489" s="749"/>
      <c r="FAS1489" s="749"/>
      <c r="FAT1489" s="749"/>
      <c r="FAU1489" s="749"/>
      <c r="FAV1489" s="749"/>
      <c r="FAW1489" s="749"/>
      <c r="FAX1489" s="749"/>
      <c r="FAY1489" s="749"/>
      <c r="FAZ1489" s="749"/>
      <c r="FBA1489" s="749"/>
      <c r="FBB1489" s="749"/>
      <c r="FBC1489" s="749"/>
      <c r="FBD1489" s="749"/>
      <c r="FBE1489" s="749"/>
      <c r="FBF1489" s="749"/>
      <c r="FBG1489" s="749"/>
      <c r="FBH1489" s="749"/>
      <c r="FBI1489" s="749"/>
      <c r="FBJ1489" s="749"/>
      <c r="FBK1489" s="749"/>
      <c r="FBL1489" s="749"/>
      <c r="FBM1489" s="749"/>
      <c r="FBN1489" s="749"/>
      <c r="FBO1489" s="749"/>
      <c r="FBP1489" s="749"/>
      <c r="FBQ1489" s="749"/>
      <c r="FBR1489" s="749"/>
      <c r="FBS1489" s="749"/>
      <c r="FBT1489" s="749"/>
      <c r="FBU1489" s="749"/>
      <c r="FBV1489" s="749"/>
      <c r="FBW1489" s="749"/>
      <c r="FBX1489" s="749"/>
      <c r="FBY1489" s="749"/>
      <c r="FBZ1489" s="749"/>
      <c r="FCA1489" s="749"/>
      <c r="FCB1489" s="749"/>
      <c r="FCC1489" s="749"/>
      <c r="FCD1489" s="749"/>
      <c r="FCE1489" s="749"/>
      <c r="FCF1489" s="749"/>
      <c r="FCG1489" s="749"/>
      <c r="FCH1489" s="749"/>
      <c r="FCI1489" s="749"/>
      <c r="FCJ1489" s="749"/>
      <c r="FCK1489" s="749"/>
      <c r="FCL1489" s="749"/>
      <c r="FCM1489" s="749"/>
      <c r="FCN1489" s="749"/>
      <c r="FCO1489" s="749"/>
      <c r="FCP1489" s="749"/>
      <c r="FCQ1489" s="749"/>
      <c r="FCR1489" s="749"/>
      <c r="FCS1489" s="749"/>
      <c r="FCT1489" s="749"/>
      <c r="FCU1489" s="749"/>
      <c r="FCV1489" s="749"/>
      <c r="FCW1489" s="749"/>
      <c r="FCX1489" s="749"/>
      <c r="FCY1489" s="749"/>
      <c r="FCZ1489" s="749"/>
      <c r="FDA1489" s="749"/>
      <c r="FDB1489" s="749"/>
      <c r="FDC1489" s="749"/>
      <c r="FDD1489" s="749"/>
      <c r="FDE1489" s="749"/>
      <c r="FDF1489" s="749"/>
      <c r="FDG1489" s="749"/>
      <c r="FDH1489" s="749"/>
      <c r="FDI1489" s="749"/>
      <c r="FDJ1489" s="749"/>
      <c r="FDK1489" s="749"/>
      <c r="FDL1489" s="749"/>
      <c r="FDM1489" s="749"/>
      <c r="FDN1489" s="749"/>
      <c r="FDO1489" s="749"/>
      <c r="FDP1489" s="749"/>
      <c r="FDQ1489" s="749"/>
      <c r="FDR1489" s="749"/>
      <c r="FDS1489" s="749"/>
      <c r="FDT1489" s="749"/>
      <c r="FDU1489" s="749"/>
      <c r="FDV1489" s="749"/>
      <c r="FDW1489" s="749"/>
      <c r="FDX1489" s="749"/>
      <c r="FDY1489" s="749"/>
      <c r="FDZ1489" s="749"/>
      <c r="FEA1489" s="749"/>
      <c r="FEB1489" s="749"/>
      <c r="FEC1489" s="749"/>
      <c r="FED1489" s="749"/>
      <c r="FEE1489" s="749"/>
      <c r="FEF1489" s="749"/>
      <c r="FEG1489" s="749"/>
      <c r="FEH1489" s="749"/>
      <c r="FEI1489" s="749"/>
      <c r="FEJ1489" s="749"/>
      <c r="FEK1489" s="749"/>
      <c r="FEL1489" s="749"/>
      <c r="FEM1489" s="749"/>
      <c r="FEN1489" s="749"/>
      <c r="FEO1489" s="749"/>
      <c r="FEP1489" s="749"/>
      <c r="FEQ1489" s="749"/>
      <c r="FER1489" s="749"/>
      <c r="FES1489" s="749"/>
      <c r="FET1489" s="749"/>
      <c r="FEU1489" s="749"/>
      <c r="FEV1489" s="749"/>
      <c r="FEW1489" s="749"/>
      <c r="FEX1489" s="749"/>
      <c r="FEY1489" s="749"/>
      <c r="FEZ1489" s="749"/>
      <c r="FFA1489" s="749"/>
      <c r="FFB1489" s="749"/>
      <c r="FFC1489" s="749"/>
      <c r="FFD1489" s="749"/>
      <c r="FFE1489" s="749"/>
      <c r="FFF1489" s="749"/>
      <c r="FFG1489" s="749"/>
      <c r="FFH1489" s="749"/>
      <c r="FFI1489" s="749"/>
      <c r="FFJ1489" s="749"/>
      <c r="FFK1489" s="749"/>
      <c r="FFL1489" s="749"/>
      <c r="FFM1489" s="749"/>
      <c r="FFN1489" s="749"/>
      <c r="FFO1489" s="749"/>
      <c r="FFP1489" s="749"/>
      <c r="FFQ1489" s="749"/>
      <c r="FFR1489" s="749"/>
      <c r="FFS1489" s="749"/>
      <c r="FFT1489" s="749"/>
      <c r="FFU1489" s="749"/>
      <c r="FFV1489" s="749"/>
      <c r="FFW1489" s="749"/>
      <c r="FFX1489" s="749"/>
      <c r="FFY1489" s="749"/>
      <c r="FFZ1489" s="749"/>
      <c r="FGA1489" s="749"/>
      <c r="FGB1489" s="749"/>
      <c r="FGC1489" s="749"/>
      <c r="FGD1489" s="749"/>
      <c r="FGE1489" s="749"/>
      <c r="FGF1489" s="749"/>
      <c r="FGG1489" s="749"/>
      <c r="FGH1489" s="749"/>
      <c r="FGI1489" s="749"/>
      <c r="FGJ1489" s="749"/>
      <c r="FGK1489" s="749"/>
      <c r="FGL1489" s="749"/>
      <c r="FGM1489" s="749"/>
      <c r="FGN1489" s="749"/>
      <c r="FGO1489" s="749"/>
      <c r="FGP1489" s="749"/>
      <c r="FGQ1489" s="749"/>
      <c r="FGR1489" s="749"/>
      <c r="FGS1489" s="749"/>
      <c r="FGT1489" s="749"/>
      <c r="FGU1489" s="749"/>
      <c r="FGV1489" s="749"/>
      <c r="FGW1489" s="749"/>
      <c r="FGX1489" s="749"/>
      <c r="FGY1489" s="749"/>
      <c r="FGZ1489" s="749"/>
      <c r="FHA1489" s="749"/>
      <c r="FHB1489" s="749"/>
      <c r="FHC1489" s="749"/>
      <c r="FHD1489" s="749"/>
      <c r="FHE1489" s="749"/>
      <c r="FHF1489" s="749"/>
      <c r="FHG1489" s="749"/>
      <c r="FHH1489" s="749"/>
      <c r="FHI1489" s="749"/>
      <c r="FHJ1489" s="749"/>
      <c r="FHK1489" s="749"/>
      <c r="FHL1489" s="749"/>
      <c r="FHM1489" s="749"/>
      <c r="FHN1489" s="749"/>
      <c r="FHO1489" s="749"/>
      <c r="FHP1489" s="749"/>
      <c r="FHQ1489" s="749"/>
      <c r="FHR1489" s="749"/>
      <c r="FHS1489" s="749"/>
      <c r="FHT1489" s="749"/>
      <c r="FHU1489" s="749"/>
      <c r="FHV1489" s="749"/>
      <c r="FHW1489" s="749"/>
      <c r="FHX1489" s="749"/>
      <c r="FHY1489" s="749"/>
      <c r="FHZ1489" s="749"/>
      <c r="FIA1489" s="749"/>
      <c r="FIB1489" s="749"/>
      <c r="FIC1489" s="749"/>
      <c r="FID1489" s="749"/>
      <c r="FIE1489" s="749"/>
      <c r="FIF1489" s="749"/>
      <c r="FIG1489" s="749"/>
      <c r="FIH1489" s="749"/>
      <c r="FII1489" s="749"/>
      <c r="FIJ1489" s="749"/>
      <c r="FIK1489" s="749"/>
      <c r="FIL1489" s="749"/>
      <c r="FIM1489" s="749"/>
      <c r="FIN1489" s="749"/>
      <c r="FIO1489" s="749"/>
      <c r="FIP1489" s="749"/>
      <c r="FIQ1489" s="749"/>
      <c r="FIR1489" s="749"/>
      <c r="FIS1489" s="749"/>
      <c r="FIT1489" s="749"/>
      <c r="FIU1489" s="749"/>
      <c r="FIV1489" s="749"/>
      <c r="FIW1489" s="749"/>
      <c r="FIX1489" s="749"/>
      <c r="FIY1489" s="749"/>
      <c r="FIZ1489" s="749"/>
      <c r="FJA1489" s="749"/>
      <c r="FJB1489" s="749"/>
      <c r="FJC1489" s="749"/>
      <c r="FJD1489" s="749"/>
      <c r="FJE1489" s="749"/>
      <c r="FJF1489" s="749"/>
      <c r="FJG1489" s="749"/>
      <c r="FJH1489" s="749"/>
      <c r="FJI1489" s="749"/>
      <c r="FJJ1489" s="749"/>
      <c r="FJK1489" s="749"/>
      <c r="FJL1489" s="749"/>
      <c r="FJM1489" s="749"/>
      <c r="FJN1489" s="749"/>
      <c r="FJO1489" s="749"/>
      <c r="FJP1489" s="749"/>
      <c r="FJQ1489" s="749"/>
      <c r="FJR1489" s="749"/>
      <c r="FJS1489" s="749"/>
      <c r="FJT1489" s="749"/>
      <c r="FJU1489" s="749"/>
      <c r="FJV1489" s="749"/>
      <c r="FJW1489" s="749"/>
      <c r="FJX1489" s="749"/>
      <c r="FJY1489" s="749"/>
      <c r="FJZ1489" s="749"/>
      <c r="FKA1489" s="749"/>
      <c r="FKB1489" s="749"/>
      <c r="FKC1489" s="749"/>
      <c r="FKD1489" s="749"/>
      <c r="FKE1489" s="749"/>
      <c r="FKF1489" s="749"/>
      <c r="FKG1489" s="749"/>
      <c r="FKH1489" s="749"/>
      <c r="FKI1489" s="749"/>
      <c r="FKJ1489" s="749"/>
      <c r="FKK1489" s="749"/>
      <c r="FKL1489" s="749"/>
      <c r="FKM1489" s="749"/>
      <c r="FKN1489" s="749"/>
      <c r="FKO1489" s="749"/>
      <c r="FKP1489" s="749"/>
      <c r="FKQ1489" s="749"/>
      <c r="FKR1489" s="749"/>
      <c r="FKS1489" s="749"/>
      <c r="FKT1489" s="749"/>
      <c r="FKU1489" s="749"/>
      <c r="FKV1489" s="749"/>
      <c r="FKW1489" s="749"/>
      <c r="FKX1489" s="749"/>
      <c r="FKY1489" s="749"/>
      <c r="FKZ1489" s="749"/>
      <c r="FLA1489" s="749"/>
      <c r="FLB1489" s="749"/>
      <c r="FLC1489" s="749"/>
      <c r="FLD1489" s="749"/>
      <c r="FLE1489" s="749"/>
      <c r="FLF1489" s="749"/>
      <c r="FLG1489" s="749"/>
      <c r="FLH1489" s="749"/>
      <c r="FLI1489" s="749"/>
      <c r="FLJ1489" s="749"/>
      <c r="FLK1489" s="749"/>
      <c r="FLL1489" s="749"/>
      <c r="FLM1489" s="749"/>
      <c r="FLN1489" s="749"/>
      <c r="FLO1489" s="749"/>
      <c r="FLP1489" s="749"/>
      <c r="FLQ1489" s="749"/>
      <c r="FLR1489" s="749"/>
      <c r="FLS1489" s="749"/>
      <c r="FLT1489" s="749"/>
      <c r="FLU1489" s="749"/>
      <c r="FLV1489" s="749"/>
      <c r="FLW1489" s="749"/>
      <c r="FLX1489" s="749"/>
      <c r="FLY1489" s="749"/>
      <c r="FLZ1489" s="749"/>
      <c r="FMA1489" s="749"/>
      <c r="FMB1489" s="749"/>
      <c r="FMC1489" s="749"/>
      <c r="FMD1489" s="749"/>
      <c r="FME1489" s="749"/>
      <c r="FMF1489" s="749"/>
      <c r="FMG1489" s="749"/>
      <c r="FMH1489" s="749"/>
      <c r="FMI1489" s="749"/>
      <c r="FMJ1489" s="749"/>
      <c r="FMK1489" s="749"/>
      <c r="FML1489" s="749"/>
      <c r="FMM1489" s="749"/>
      <c r="FMN1489" s="749"/>
      <c r="FMO1489" s="749"/>
      <c r="FMP1489" s="749"/>
      <c r="FMQ1489" s="749"/>
      <c r="FMR1489" s="749"/>
      <c r="FMS1489" s="749"/>
      <c r="FMT1489" s="749"/>
      <c r="FMU1489" s="749"/>
      <c r="FMV1489" s="749"/>
      <c r="FMW1489" s="749"/>
      <c r="FMX1489" s="749"/>
      <c r="FMY1489" s="749"/>
      <c r="FMZ1489" s="749"/>
      <c r="FNA1489" s="749"/>
      <c r="FNB1489" s="749"/>
      <c r="FNC1489" s="749"/>
      <c r="FND1489" s="749"/>
      <c r="FNE1489" s="749"/>
      <c r="FNF1489" s="749"/>
      <c r="FNG1489" s="749"/>
      <c r="FNH1489" s="749"/>
      <c r="FNI1489" s="749"/>
      <c r="FNJ1489" s="749"/>
      <c r="FNK1489" s="749"/>
      <c r="FNL1489" s="749"/>
      <c r="FNM1489" s="749"/>
      <c r="FNN1489" s="749"/>
      <c r="FNO1489" s="749"/>
      <c r="FNP1489" s="749"/>
      <c r="FNQ1489" s="749"/>
      <c r="FNR1489" s="749"/>
      <c r="FNS1489" s="749"/>
      <c r="FNT1489" s="749"/>
      <c r="FNU1489" s="749"/>
      <c r="FNV1489" s="749"/>
      <c r="FNW1489" s="749"/>
      <c r="FNX1489" s="749"/>
      <c r="FNY1489" s="749"/>
      <c r="FNZ1489" s="749"/>
      <c r="FOA1489" s="749"/>
      <c r="FOB1489" s="749"/>
      <c r="FOC1489" s="749"/>
      <c r="FOD1489" s="749"/>
      <c r="FOE1489" s="749"/>
      <c r="FOF1489" s="749"/>
      <c r="FOG1489" s="749"/>
      <c r="FOH1489" s="749"/>
      <c r="FOI1489" s="749"/>
      <c r="FOJ1489" s="749"/>
      <c r="FOK1489" s="749"/>
      <c r="FOL1489" s="749"/>
      <c r="FOM1489" s="749"/>
      <c r="FON1489" s="749"/>
      <c r="FOO1489" s="749"/>
      <c r="FOP1489" s="749"/>
      <c r="FOQ1489" s="749"/>
      <c r="FOR1489" s="749"/>
      <c r="FOS1489" s="749"/>
      <c r="FOT1489" s="749"/>
      <c r="FOU1489" s="749"/>
      <c r="FOV1489" s="749"/>
      <c r="FOW1489" s="749"/>
      <c r="FOX1489" s="749"/>
      <c r="FOY1489" s="749"/>
      <c r="FOZ1489" s="749"/>
      <c r="FPA1489" s="749"/>
      <c r="FPB1489" s="749"/>
      <c r="FPC1489" s="749"/>
      <c r="FPD1489" s="749"/>
      <c r="FPE1489" s="749"/>
      <c r="FPF1489" s="749"/>
      <c r="FPG1489" s="749"/>
      <c r="FPH1489" s="749"/>
      <c r="FPI1489" s="749"/>
      <c r="FPJ1489" s="749"/>
      <c r="FPK1489" s="749"/>
      <c r="FPL1489" s="749"/>
      <c r="FPM1489" s="749"/>
      <c r="FPN1489" s="749"/>
      <c r="FPO1489" s="749"/>
      <c r="FPP1489" s="749"/>
      <c r="FPQ1489" s="749"/>
      <c r="FPR1489" s="749"/>
      <c r="FPS1489" s="749"/>
      <c r="FPT1489" s="749"/>
      <c r="FPU1489" s="749"/>
      <c r="FPV1489" s="749"/>
      <c r="FPW1489" s="749"/>
      <c r="FPX1489" s="749"/>
      <c r="FPY1489" s="749"/>
      <c r="FPZ1489" s="749"/>
      <c r="FQA1489" s="749"/>
      <c r="FQB1489" s="749"/>
      <c r="FQC1489" s="749"/>
      <c r="FQD1489" s="749"/>
      <c r="FQE1489" s="749"/>
      <c r="FQF1489" s="749"/>
      <c r="FQG1489" s="749"/>
      <c r="FQH1489" s="749"/>
      <c r="FQI1489" s="749"/>
      <c r="FQJ1489" s="749"/>
      <c r="FQK1489" s="749"/>
      <c r="FQL1489" s="749"/>
      <c r="FQM1489" s="749"/>
      <c r="FQN1489" s="749"/>
      <c r="FQO1489" s="749"/>
      <c r="FQP1489" s="749"/>
      <c r="FQQ1489" s="749"/>
      <c r="FQR1489" s="749"/>
      <c r="FQS1489" s="749"/>
      <c r="FQT1489" s="749"/>
      <c r="FQU1489" s="749"/>
      <c r="FQV1489" s="749"/>
      <c r="FQW1489" s="749"/>
      <c r="FQX1489" s="749"/>
      <c r="FQY1489" s="749"/>
      <c r="FQZ1489" s="749"/>
      <c r="FRA1489" s="749"/>
      <c r="FRB1489" s="749"/>
      <c r="FRC1489" s="749"/>
      <c r="FRD1489" s="749"/>
      <c r="FRE1489" s="749"/>
      <c r="FRF1489" s="749"/>
      <c r="FRG1489" s="749"/>
      <c r="FRH1489" s="749"/>
      <c r="FRI1489" s="749"/>
      <c r="FRJ1489" s="749"/>
      <c r="FRK1489" s="749"/>
      <c r="FRL1489" s="749"/>
      <c r="FRM1489" s="749"/>
      <c r="FRN1489" s="749"/>
      <c r="FRO1489" s="749"/>
      <c r="FRP1489" s="749"/>
      <c r="FRQ1489" s="749"/>
      <c r="FRR1489" s="749"/>
      <c r="FRS1489" s="749"/>
      <c r="FRT1489" s="749"/>
      <c r="FRU1489" s="749"/>
      <c r="FRV1489" s="749"/>
      <c r="FRW1489" s="749"/>
      <c r="FRX1489" s="749"/>
      <c r="FRY1489" s="749"/>
      <c r="FRZ1489" s="749"/>
      <c r="FSA1489" s="749"/>
      <c r="FSB1489" s="749"/>
      <c r="FSC1489" s="749"/>
      <c r="FSD1489" s="749"/>
      <c r="FSE1489" s="749"/>
      <c r="FSF1489" s="749"/>
      <c r="FSG1489" s="749"/>
      <c r="FSH1489" s="749"/>
      <c r="FSI1489" s="749"/>
      <c r="FSJ1489" s="749"/>
      <c r="FSK1489" s="749"/>
      <c r="FSL1489" s="749"/>
      <c r="FSM1489" s="749"/>
      <c r="FSN1489" s="749"/>
      <c r="FSO1489" s="749"/>
      <c r="FSP1489" s="749"/>
      <c r="FSQ1489" s="749"/>
      <c r="FSR1489" s="749"/>
      <c r="FSS1489" s="749"/>
      <c r="FST1489" s="749"/>
      <c r="FSU1489" s="749"/>
      <c r="FSV1489" s="749"/>
      <c r="FSW1489" s="749"/>
      <c r="FSX1489" s="749"/>
      <c r="FSY1489" s="749"/>
      <c r="FSZ1489" s="749"/>
      <c r="FTA1489" s="749"/>
      <c r="FTB1489" s="749"/>
      <c r="FTC1489" s="749"/>
      <c r="FTD1489" s="749"/>
      <c r="FTE1489" s="749"/>
      <c r="FTF1489" s="749"/>
      <c r="FTG1489" s="749"/>
      <c r="FTH1489" s="749"/>
      <c r="FTI1489" s="749"/>
      <c r="FTJ1489" s="749"/>
      <c r="FTK1489" s="749"/>
      <c r="FTL1489" s="749"/>
      <c r="FTM1489" s="749"/>
      <c r="FTN1489" s="749"/>
      <c r="FTO1489" s="749"/>
      <c r="FTP1489" s="749"/>
      <c r="FTQ1489" s="749"/>
      <c r="FTR1489" s="749"/>
      <c r="FTS1489" s="749"/>
      <c r="FTT1489" s="749"/>
      <c r="FTU1489" s="749"/>
      <c r="FTV1489" s="749"/>
      <c r="FTW1489" s="749"/>
      <c r="FTX1489" s="749"/>
      <c r="FTY1489" s="749"/>
      <c r="FTZ1489" s="749"/>
      <c r="FUA1489" s="749"/>
      <c r="FUB1489" s="749"/>
      <c r="FUC1489" s="749"/>
      <c r="FUD1489" s="749"/>
      <c r="FUE1489" s="749"/>
      <c r="FUF1489" s="749"/>
      <c r="FUG1489" s="749"/>
      <c r="FUH1489" s="749"/>
      <c r="FUI1489" s="749"/>
      <c r="FUJ1489" s="749"/>
      <c r="FUK1489" s="749"/>
      <c r="FUL1489" s="749"/>
      <c r="FUM1489" s="749"/>
      <c r="FUN1489" s="749"/>
      <c r="FUO1489" s="749"/>
      <c r="FUP1489" s="749"/>
      <c r="FUQ1489" s="749"/>
      <c r="FUR1489" s="749"/>
      <c r="FUS1489" s="749"/>
      <c r="FUT1489" s="749"/>
      <c r="FUU1489" s="749"/>
      <c r="FUV1489" s="749"/>
      <c r="FUW1489" s="749"/>
      <c r="FUX1489" s="749"/>
      <c r="FUY1489" s="749"/>
      <c r="FUZ1489" s="749"/>
      <c r="FVA1489" s="749"/>
      <c r="FVB1489" s="749"/>
      <c r="FVC1489" s="749"/>
      <c r="FVD1489" s="749"/>
      <c r="FVE1489" s="749"/>
      <c r="FVF1489" s="749"/>
      <c r="FVG1489" s="749"/>
      <c r="FVH1489" s="749"/>
      <c r="FVI1489" s="749"/>
      <c r="FVJ1489" s="749"/>
      <c r="FVK1489" s="749"/>
      <c r="FVL1489" s="749"/>
      <c r="FVM1489" s="749"/>
      <c r="FVN1489" s="749"/>
      <c r="FVO1489" s="749"/>
      <c r="FVP1489" s="749"/>
      <c r="FVQ1489" s="749"/>
      <c r="FVR1489" s="749"/>
      <c r="FVS1489" s="749"/>
      <c r="FVT1489" s="749"/>
      <c r="FVU1489" s="749"/>
      <c r="FVV1489" s="749"/>
      <c r="FVW1489" s="749"/>
      <c r="FVX1489" s="749"/>
      <c r="FVY1489" s="749"/>
      <c r="FVZ1489" s="749"/>
      <c r="FWA1489" s="749"/>
      <c r="FWB1489" s="749"/>
      <c r="FWC1489" s="749"/>
      <c r="FWD1489" s="749"/>
      <c r="FWE1489" s="749"/>
      <c r="FWF1489" s="749"/>
      <c r="FWG1489" s="749"/>
      <c r="FWH1489" s="749"/>
      <c r="FWI1489" s="749"/>
      <c r="FWJ1489" s="749"/>
      <c r="FWK1489" s="749"/>
      <c r="FWL1489" s="749"/>
      <c r="FWM1489" s="749"/>
      <c r="FWN1489" s="749"/>
      <c r="FWO1489" s="749"/>
      <c r="FWP1489" s="749"/>
      <c r="FWQ1489" s="749"/>
      <c r="FWR1489" s="749"/>
      <c r="FWS1489" s="749"/>
      <c r="FWT1489" s="749"/>
      <c r="FWU1489" s="749"/>
      <c r="FWV1489" s="749"/>
      <c r="FWW1489" s="749"/>
      <c r="FWX1489" s="749"/>
      <c r="FWY1489" s="749"/>
      <c r="FWZ1489" s="749"/>
      <c r="FXA1489" s="749"/>
      <c r="FXB1489" s="749"/>
      <c r="FXC1489" s="749"/>
      <c r="FXD1489" s="749"/>
      <c r="FXE1489" s="749"/>
      <c r="FXF1489" s="749"/>
      <c r="FXG1489" s="749"/>
      <c r="FXH1489" s="749"/>
      <c r="FXI1489" s="749"/>
      <c r="FXJ1489" s="749"/>
      <c r="FXK1489" s="749"/>
      <c r="FXL1489" s="749"/>
      <c r="FXM1489" s="749"/>
      <c r="FXN1489" s="749"/>
      <c r="FXO1489" s="749"/>
      <c r="FXP1489" s="749"/>
      <c r="FXQ1489" s="749"/>
      <c r="FXR1489" s="749"/>
      <c r="FXS1489" s="749"/>
      <c r="FXT1489" s="749"/>
      <c r="FXU1489" s="749"/>
      <c r="FXV1489" s="749"/>
      <c r="FXW1489" s="749"/>
      <c r="FXX1489" s="749"/>
      <c r="FXY1489" s="749"/>
      <c r="FXZ1489" s="749"/>
      <c r="FYA1489" s="749"/>
      <c r="FYB1489" s="749"/>
      <c r="FYC1489" s="749"/>
      <c r="FYD1489" s="749"/>
      <c r="FYE1489" s="749"/>
      <c r="FYF1489" s="749"/>
      <c r="FYG1489" s="749"/>
      <c r="FYH1489" s="749"/>
      <c r="FYI1489" s="749"/>
      <c r="FYJ1489" s="749"/>
      <c r="FYK1489" s="749"/>
      <c r="FYL1489" s="749"/>
      <c r="FYM1489" s="749"/>
      <c r="FYN1489" s="749"/>
      <c r="FYO1489" s="749"/>
      <c r="FYP1489" s="749"/>
      <c r="FYQ1489" s="749"/>
      <c r="FYR1489" s="749"/>
      <c r="FYS1489" s="749"/>
      <c r="FYT1489" s="749"/>
      <c r="FYU1489" s="749"/>
      <c r="FYV1489" s="749"/>
      <c r="FYW1489" s="749"/>
      <c r="FYX1489" s="749"/>
      <c r="FYY1489" s="749"/>
      <c r="FYZ1489" s="749"/>
      <c r="FZA1489" s="749"/>
      <c r="FZB1489" s="749"/>
      <c r="FZC1489" s="749"/>
      <c r="FZD1489" s="749"/>
      <c r="FZE1489" s="749"/>
      <c r="FZF1489" s="749"/>
      <c r="FZG1489" s="749"/>
      <c r="FZH1489" s="749"/>
      <c r="FZI1489" s="749"/>
      <c r="FZJ1489" s="749"/>
      <c r="FZK1489" s="749"/>
      <c r="FZL1489" s="749"/>
      <c r="FZM1489" s="749"/>
      <c r="FZN1489" s="749"/>
      <c r="FZO1489" s="749"/>
      <c r="FZP1489" s="749"/>
      <c r="FZQ1489" s="749"/>
      <c r="FZR1489" s="749"/>
      <c r="FZS1489" s="749"/>
      <c r="FZT1489" s="749"/>
      <c r="FZU1489" s="749"/>
      <c r="FZV1489" s="749"/>
      <c r="FZW1489" s="749"/>
      <c r="FZX1489" s="749"/>
      <c r="FZY1489" s="749"/>
      <c r="FZZ1489" s="749"/>
      <c r="GAA1489" s="749"/>
      <c r="GAB1489" s="749"/>
      <c r="GAC1489" s="749"/>
      <c r="GAD1489" s="749"/>
      <c r="GAE1489" s="749"/>
      <c r="GAF1489" s="749"/>
      <c r="GAG1489" s="749"/>
      <c r="GAH1489" s="749"/>
      <c r="GAI1489" s="749"/>
      <c r="GAJ1489" s="749"/>
      <c r="GAK1489" s="749"/>
      <c r="GAL1489" s="749"/>
      <c r="GAM1489" s="749"/>
      <c r="GAN1489" s="749"/>
      <c r="GAO1489" s="749"/>
      <c r="GAP1489" s="749"/>
      <c r="GAQ1489" s="749"/>
      <c r="GAR1489" s="749"/>
      <c r="GAS1489" s="749"/>
      <c r="GAT1489" s="749"/>
      <c r="GAU1489" s="749"/>
      <c r="GAV1489" s="749"/>
      <c r="GAW1489" s="749"/>
      <c r="GAX1489" s="749"/>
      <c r="GAY1489" s="749"/>
      <c r="GAZ1489" s="749"/>
      <c r="GBA1489" s="749"/>
      <c r="GBB1489" s="749"/>
      <c r="GBC1489" s="749"/>
      <c r="GBD1489" s="749"/>
      <c r="GBE1489" s="749"/>
      <c r="GBF1489" s="749"/>
      <c r="GBG1489" s="749"/>
      <c r="GBH1489" s="749"/>
      <c r="GBI1489" s="749"/>
      <c r="GBJ1489" s="749"/>
      <c r="GBK1489" s="749"/>
      <c r="GBL1489" s="749"/>
      <c r="GBM1489" s="749"/>
      <c r="GBN1489" s="749"/>
      <c r="GBO1489" s="749"/>
      <c r="GBP1489" s="749"/>
      <c r="GBQ1489" s="749"/>
      <c r="GBR1489" s="749"/>
      <c r="GBS1489" s="749"/>
      <c r="GBT1489" s="749"/>
      <c r="GBU1489" s="749"/>
      <c r="GBV1489" s="749"/>
      <c r="GBW1489" s="749"/>
      <c r="GBX1489" s="749"/>
      <c r="GBY1489" s="749"/>
      <c r="GBZ1489" s="749"/>
      <c r="GCA1489" s="749"/>
      <c r="GCB1489" s="749"/>
      <c r="GCC1489" s="749"/>
      <c r="GCD1489" s="749"/>
      <c r="GCE1489" s="749"/>
      <c r="GCF1489" s="749"/>
      <c r="GCG1489" s="749"/>
      <c r="GCH1489" s="749"/>
      <c r="GCI1489" s="749"/>
      <c r="GCJ1489" s="749"/>
      <c r="GCK1489" s="749"/>
      <c r="GCL1489" s="749"/>
      <c r="GCM1489" s="749"/>
      <c r="GCN1489" s="749"/>
      <c r="GCO1489" s="749"/>
      <c r="GCP1489" s="749"/>
      <c r="GCQ1489" s="749"/>
      <c r="GCR1489" s="749"/>
      <c r="GCS1489" s="749"/>
      <c r="GCT1489" s="749"/>
      <c r="GCU1489" s="749"/>
      <c r="GCV1489" s="749"/>
      <c r="GCW1489" s="749"/>
      <c r="GCX1489" s="749"/>
      <c r="GCY1489" s="749"/>
      <c r="GCZ1489" s="749"/>
      <c r="GDA1489" s="749"/>
      <c r="GDB1489" s="749"/>
      <c r="GDC1489" s="749"/>
      <c r="GDD1489" s="749"/>
      <c r="GDE1489" s="749"/>
      <c r="GDF1489" s="749"/>
      <c r="GDG1489" s="749"/>
      <c r="GDH1489" s="749"/>
      <c r="GDI1489" s="749"/>
      <c r="GDJ1489" s="749"/>
      <c r="GDK1489" s="749"/>
      <c r="GDL1489" s="749"/>
      <c r="GDM1489" s="749"/>
      <c r="GDN1489" s="749"/>
      <c r="GDO1489" s="749"/>
      <c r="GDP1489" s="749"/>
      <c r="GDQ1489" s="749"/>
      <c r="GDR1489" s="749"/>
      <c r="GDS1489" s="749"/>
      <c r="GDT1489" s="749"/>
      <c r="GDU1489" s="749"/>
      <c r="GDV1489" s="749"/>
      <c r="GDW1489" s="749"/>
      <c r="GDX1489" s="749"/>
      <c r="GDY1489" s="749"/>
      <c r="GDZ1489" s="749"/>
      <c r="GEA1489" s="749"/>
      <c r="GEB1489" s="749"/>
      <c r="GEC1489" s="749"/>
      <c r="GED1489" s="749"/>
      <c r="GEE1489" s="749"/>
      <c r="GEF1489" s="749"/>
      <c r="GEG1489" s="749"/>
      <c r="GEH1489" s="749"/>
      <c r="GEI1489" s="749"/>
      <c r="GEJ1489" s="749"/>
      <c r="GEK1489" s="749"/>
      <c r="GEL1489" s="749"/>
      <c r="GEM1489" s="749"/>
      <c r="GEN1489" s="749"/>
      <c r="GEO1489" s="749"/>
      <c r="GEP1489" s="749"/>
      <c r="GEQ1489" s="749"/>
      <c r="GER1489" s="749"/>
      <c r="GES1489" s="749"/>
      <c r="GET1489" s="749"/>
      <c r="GEU1489" s="749"/>
      <c r="GEV1489" s="749"/>
      <c r="GEW1489" s="749"/>
      <c r="GEX1489" s="749"/>
      <c r="GEY1489" s="749"/>
      <c r="GEZ1489" s="749"/>
      <c r="GFA1489" s="749"/>
      <c r="GFB1489" s="749"/>
      <c r="GFC1489" s="749"/>
      <c r="GFD1489" s="749"/>
      <c r="GFE1489" s="749"/>
      <c r="GFF1489" s="749"/>
      <c r="GFG1489" s="749"/>
      <c r="GFH1489" s="749"/>
      <c r="GFI1489" s="749"/>
      <c r="GFJ1489" s="749"/>
      <c r="GFK1489" s="749"/>
      <c r="GFL1489" s="749"/>
      <c r="GFM1489" s="749"/>
      <c r="GFN1489" s="749"/>
      <c r="GFO1489" s="749"/>
      <c r="GFP1489" s="749"/>
      <c r="GFQ1489" s="749"/>
      <c r="GFR1489" s="749"/>
      <c r="GFS1489" s="749"/>
      <c r="GFT1489" s="749"/>
      <c r="GFU1489" s="749"/>
      <c r="GFV1489" s="749"/>
      <c r="GFW1489" s="749"/>
      <c r="GFX1489" s="749"/>
      <c r="GFY1489" s="749"/>
      <c r="GFZ1489" s="749"/>
      <c r="GGA1489" s="749"/>
      <c r="GGB1489" s="749"/>
      <c r="GGC1489" s="749"/>
      <c r="GGD1489" s="749"/>
      <c r="GGE1489" s="749"/>
      <c r="GGF1489" s="749"/>
      <c r="GGG1489" s="749"/>
      <c r="GGH1489" s="749"/>
      <c r="GGI1489" s="749"/>
      <c r="GGJ1489" s="749"/>
      <c r="GGK1489" s="749"/>
      <c r="GGL1489" s="749"/>
      <c r="GGM1489" s="749"/>
      <c r="GGN1489" s="749"/>
      <c r="GGO1489" s="749"/>
      <c r="GGP1489" s="749"/>
      <c r="GGQ1489" s="749"/>
      <c r="GGR1489" s="749"/>
      <c r="GGS1489" s="749"/>
      <c r="GGT1489" s="749"/>
      <c r="GGU1489" s="749"/>
      <c r="GGV1489" s="749"/>
      <c r="GGW1489" s="749"/>
      <c r="GGX1489" s="749"/>
      <c r="GGY1489" s="749"/>
      <c r="GGZ1489" s="749"/>
      <c r="GHA1489" s="749"/>
      <c r="GHB1489" s="749"/>
      <c r="GHC1489" s="749"/>
      <c r="GHD1489" s="749"/>
      <c r="GHE1489" s="749"/>
      <c r="GHF1489" s="749"/>
      <c r="GHG1489" s="749"/>
      <c r="GHH1489" s="749"/>
      <c r="GHI1489" s="749"/>
      <c r="GHJ1489" s="749"/>
      <c r="GHK1489" s="749"/>
      <c r="GHL1489" s="749"/>
      <c r="GHM1489" s="749"/>
      <c r="GHN1489" s="749"/>
      <c r="GHO1489" s="749"/>
      <c r="GHP1489" s="749"/>
      <c r="GHQ1489" s="749"/>
      <c r="GHR1489" s="749"/>
      <c r="GHS1489" s="749"/>
      <c r="GHT1489" s="749"/>
      <c r="GHU1489" s="749"/>
      <c r="GHV1489" s="749"/>
      <c r="GHW1489" s="749"/>
      <c r="GHX1489" s="749"/>
      <c r="GHY1489" s="749"/>
      <c r="GHZ1489" s="749"/>
      <c r="GIA1489" s="749"/>
      <c r="GIB1489" s="749"/>
      <c r="GIC1489" s="749"/>
      <c r="GID1489" s="749"/>
      <c r="GIE1489" s="749"/>
      <c r="GIF1489" s="749"/>
      <c r="GIG1489" s="749"/>
      <c r="GIH1489" s="749"/>
      <c r="GII1489" s="749"/>
      <c r="GIJ1489" s="749"/>
      <c r="GIK1489" s="749"/>
      <c r="GIL1489" s="749"/>
      <c r="GIM1489" s="749"/>
      <c r="GIN1489" s="749"/>
      <c r="GIO1489" s="749"/>
      <c r="GIP1489" s="749"/>
      <c r="GIQ1489" s="749"/>
      <c r="GIR1489" s="749"/>
      <c r="GIS1489" s="749"/>
      <c r="GIT1489" s="749"/>
      <c r="GIU1489" s="749"/>
      <c r="GIV1489" s="749"/>
      <c r="GIW1489" s="749"/>
      <c r="GIX1489" s="749"/>
      <c r="GIY1489" s="749"/>
      <c r="GIZ1489" s="749"/>
      <c r="GJA1489" s="749"/>
      <c r="GJB1489" s="749"/>
      <c r="GJC1489" s="749"/>
      <c r="GJD1489" s="749"/>
      <c r="GJE1489" s="749"/>
      <c r="GJF1489" s="749"/>
      <c r="GJG1489" s="749"/>
      <c r="GJH1489" s="749"/>
      <c r="GJI1489" s="749"/>
      <c r="GJJ1489" s="749"/>
      <c r="GJK1489" s="749"/>
      <c r="GJL1489" s="749"/>
      <c r="GJM1489" s="749"/>
      <c r="GJN1489" s="749"/>
      <c r="GJO1489" s="749"/>
      <c r="GJP1489" s="749"/>
      <c r="GJQ1489" s="749"/>
      <c r="GJR1489" s="749"/>
      <c r="GJS1489" s="749"/>
      <c r="GJT1489" s="749"/>
      <c r="GJU1489" s="749"/>
      <c r="GJV1489" s="749"/>
      <c r="GJW1489" s="749"/>
      <c r="GJX1489" s="749"/>
      <c r="GJY1489" s="749"/>
      <c r="GJZ1489" s="749"/>
      <c r="GKA1489" s="749"/>
      <c r="GKB1489" s="749"/>
      <c r="GKC1489" s="749"/>
      <c r="GKD1489" s="749"/>
      <c r="GKE1489" s="749"/>
      <c r="GKF1489" s="749"/>
      <c r="GKG1489" s="749"/>
      <c r="GKH1489" s="749"/>
      <c r="GKI1489" s="749"/>
      <c r="GKJ1489" s="749"/>
      <c r="GKK1489" s="749"/>
      <c r="GKL1489" s="749"/>
      <c r="GKM1489" s="749"/>
      <c r="GKN1489" s="749"/>
      <c r="GKO1489" s="749"/>
      <c r="GKP1489" s="749"/>
      <c r="GKQ1489" s="749"/>
      <c r="GKR1489" s="749"/>
      <c r="GKS1489" s="749"/>
      <c r="GKT1489" s="749"/>
      <c r="GKU1489" s="749"/>
      <c r="GKV1489" s="749"/>
      <c r="GKW1489" s="749"/>
      <c r="GKX1489" s="749"/>
      <c r="GKY1489" s="749"/>
      <c r="GKZ1489" s="749"/>
      <c r="GLA1489" s="749"/>
      <c r="GLB1489" s="749"/>
      <c r="GLC1489" s="749"/>
      <c r="GLD1489" s="749"/>
      <c r="GLE1489" s="749"/>
      <c r="GLF1489" s="749"/>
      <c r="GLG1489" s="749"/>
      <c r="GLH1489" s="749"/>
      <c r="GLI1489" s="749"/>
      <c r="GLJ1489" s="749"/>
      <c r="GLK1489" s="749"/>
      <c r="GLL1489" s="749"/>
      <c r="GLM1489" s="749"/>
      <c r="GLN1489" s="749"/>
      <c r="GLO1489" s="749"/>
      <c r="GLP1489" s="749"/>
      <c r="GLQ1489" s="749"/>
      <c r="GLR1489" s="749"/>
      <c r="GLS1489" s="749"/>
      <c r="GLT1489" s="749"/>
      <c r="GLU1489" s="749"/>
      <c r="GLV1489" s="749"/>
      <c r="GLW1489" s="749"/>
      <c r="GLX1489" s="749"/>
      <c r="GLY1489" s="749"/>
      <c r="GLZ1489" s="749"/>
      <c r="GMA1489" s="749"/>
      <c r="GMB1489" s="749"/>
      <c r="GMC1489" s="749"/>
      <c r="GMD1489" s="749"/>
      <c r="GME1489" s="749"/>
      <c r="GMF1489" s="749"/>
      <c r="GMG1489" s="749"/>
      <c r="GMH1489" s="749"/>
      <c r="GMI1489" s="749"/>
      <c r="GMJ1489" s="749"/>
      <c r="GMK1489" s="749"/>
      <c r="GML1489" s="749"/>
      <c r="GMM1489" s="749"/>
      <c r="GMN1489" s="749"/>
      <c r="GMO1489" s="749"/>
      <c r="GMP1489" s="749"/>
      <c r="GMQ1489" s="749"/>
      <c r="GMR1489" s="749"/>
      <c r="GMS1489" s="749"/>
      <c r="GMT1489" s="749"/>
      <c r="GMU1489" s="749"/>
      <c r="GMV1489" s="749"/>
      <c r="GMW1489" s="749"/>
      <c r="GMX1489" s="749"/>
      <c r="GMY1489" s="749"/>
      <c r="GMZ1489" s="749"/>
      <c r="GNA1489" s="749"/>
      <c r="GNB1489" s="749"/>
      <c r="GNC1489" s="749"/>
      <c r="GND1489" s="749"/>
      <c r="GNE1489" s="749"/>
      <c r="GNF1489" s="749"/>
      <c r="GNG1489" s="749"/>
      <c r="GNH1489" s="749"/>
      <c r="GNI1489" s="749"/>
      <c r="GNJ1489" s="749"/>
      <c r="GNK1489" s="749"/>
      <c r="GNL1489" s="749"/>
      <c r="GNM1489" s="749"/>
      <c r="GNN1489" s="749"/>
      <c r="GNO1489" s="749"/>
      <c r="GNP1489" s="749"/>
      <c r="GNQ1489" s="749"/>
      <c r="GNR1489" s="749"/>
      <c r="GNS1489" s="749"/>
      <c r="GNT1489" s="749"/>
      <c r="GNU1489" s="749"/>
      <c r="GNV1489" s="749"/>
      <c r="GNW1489" s="749"/>
      <c r="GNX1489" s="749"/>
      <c r="GNY1489" s="749"/>
      <c r="GNZ1489" s="749"/>
      <c r="GOA1489" s="749"/>
      <c r="GOB1489" s="749"/>
      <c r="GOC1489" s="749"/>
      <c r="GOD1489" s="749"/>
      <c r="GOE1489" s="749"/>
      <c r="GOF1489" s="749"/>
      <c r="GOG1489" s="749"/>
      <c r="GOH1489" s="749"/>
      <c r="GOI1489" s="749"/>
      <c r="GOJ1489" s="749"/>
      <c r="GOK1489" s="749"/>
      <c r="GOL1489" s="749"/>
      <c r="GOM1489" s="749"/>
      <c r="GON1489" s="749"/>
      <c r="GOO1489" s="749"/>
      <c r="GOP1489" s="749"/>
      <c r="GOQ1489" s="749"/>
      <c r="GOR1489" s="749"/>
      <c r="GOS1489" s="749"/>
      <c r="GOT1489" s="749"/>
      <c r="GOU1489" s="749"/>
      <c r="GOV1489" s="749"/>
      <c r="GOW1489" s="749"/>
      <c r="GOX1489" s="749"/>
      <c r="GOY1489" s="749"/>
      <c r="GOZ1489" s="749"/>
      <c r="GPA1489" s="749"/>
      <c r="GPB1489" s="749"/>
      <c r="GPC1489" s="749"/>
      <c r="GPD1489" s="749"/>
      <c r="GPE1489" s="749"/>
      <c r="GPF1489" s="749"/>
      <c r="GPG1489" s="749"/>
      <c r="GPH1489" s="749"/>
      <c r="GPI1489" s="749"/>
      <c r="GPJ1489" s="749"/>
      <c r="GPK1489" s="749"/>
      <c r="GPL1489" s="749"/>
      <c r="GPM1489" s="749"/>
      <c r="GPN1489" s="749"/>
      <c r="GPO1489" s="749"/>
      <c r="GPP1489" s="749"/>
      <c r="GPQ1489" s="749"/>
      <c r="GPR1489" s="749"/>
      <c r="GPS1489" s="749"/>
      <c r="GPT1489" s="749"/>
      <c r="GPU1489" s="749"/>
      <c r="GPV1489" s="749"/>
      <c r="GPW1489" s="749"/>
      <c r="GPX1489" s="749"/>
      <c r="GPY1489" s="749"/>
      <c r="GPZ1489" s="749"/>
      <c r="GQA1489" s="749"/>
      <c r="GQB1489" s="749"/>
      <c r="GQC1489" s="749"/>
      <c r="GQD1489" s="749"/>
      <c r="GQE1489" s="749"/>
      <c r="GQF1489" s="749"/>
      <c r="GQG1489" s="749"/>
      <c r="GQH1489" s="749"/>
      <c r="GQI1489" s="749"/>
      <c r="GQJ1489" s="749"/>
      <c r="GQK1489" s="749"/>
      <c r="GQL1489" s="749"/>
      <c r="GQM1489" s="749"/>
      <c r="GQN1489" s="749"/>
      <c r="GQO1489" s="749"/>
      <c r="GQP1489" s="749"/>
      <c r="GQQ1489" s="749"/>
      <c r="GQR1489" s="749"/>
      <c r="GQS1489" s="749"/>
      <c r="GQT1489" s="749"/>
      <c r="GQU1489" s="749"/>
      <c r="GQV1489" s="749"/>
      <c r="GQW1489" s="749"/>
      <c r="GQX1489" s="749"/>
      <c r="GQY1489" s="749"/>
      <c r="GQZ1489" s="749"/>
      <c r="GRA1489" s="749"/>
      <c r="GRB1489" s="749"/>
      <c r="GRC1489" s="749"/>
      <c r="GRD1489" s="749"/>
      <c r="GRE1489" s="749"/>
      <c r="GRF1489" s="749"/>
      <c r="GRG1489" s="749"/>
      <c r="GRH1489" s="749"/>
      <c r="GRI1489" s="749"/>
      <c r="GRJ1489" s="749"/>
      <c r="GRK1489" s="749"/>
      <c r="GRL1489" s="749"/>
      <c r="GRM1489" s="749"/>
      <c r="GRN1489" s="749"/>
      <c r="GRO1489" s="749"/>
      <c r="GRP1489" s="749"/>
      <c r="GRQ1489" s="749"/>
      <c r="GRR1489" s="749"/>
      <c r="GRS1489" s="749"/>
      <c r="GRT1489" s="749"/>
      <c r="GRU1489" s="749"/>
      <c r="GRV1489" s="749"/>
      <c r="GRW1489" s="749"/>
      <c r="GRX1489" s="749"/>
      <c r="GRY1489" s="749"/>
      <c r="GRZ1489" s="749"/>
      <c r="GSA1489" s="749"/>
      <c r="GSB1489" s="749"/>
      <c r="GSC1489" s="749"/>
      <c r="GSD1489" s="749"/>
      <c r="GSE1489" s="749"/>
      <c r="GSF1489" s="749"/>
      <c r="GSG1489" s="749"/>
      <c r="GSH1489" s="749"/>
      <c r="GSI1489" s="749"/>
      <c r="GSJ1489" s="749"/>
      <c r="GSK1489" s="749"/>
      <c r="GSL1489" s="749"/>
      <c r="GSM1489" s="749"/>
      <c r="GSN1489" s="749"/>
      <c r="GSO1489" s="749"/>
      <c r="GSP1489" s="749"/>
      <c r="GSQ1489" s="749"/>
      <c r="GSR1489" s="749"/>
      <c r="GSS1489" s="749"/>
      <c r="GST1489" s="749"/>
      <c r="GSU1489" s="749"/>
      <c r="GSV1489" s="749"/>
      <c r="GSW1489" s="749"/>
      <c r="GSX1489" s="749"/>
      <c r="GSY1489" s="749"/>
      <c r="GSZ1489" s="749"/>
      <c r="GTA1489" s="749"/>
      <c r="GTB1489" s="749"/>
      <c r="GTC1489" s="749"/>
      <c r="GTD1489" s="749"/>
      <c r="GTE1489" s="749"/>
      <c r="GTF1489" s="749"/>
      <c r="GTG1489" s="749"/>
      <c r="GTH1489" s="749"/>
      <c r="GTI1489" s="749"/>
      <c r="GTJ1489" s="749"/>
      <c r="GTK1489" s="749"/>
      <c r="GTL1489" s="749"/>
      <c r="GTM1489" s="749"/>
      <c r="GTN1489" s="749"/>
      <c r="GTO1489" s="749"/>
      <c r="GTP1489" s="749"/>
      <c r="GTQ1489" s="749"/>
      <c r="GTR1489" s="749"/>
      <c r="GTS1489" s="749"/>
      <c r="GTT1489" s="749"/>
      <c r="GTU1489" s="749"/>
      <c r="GTV1489" s="749"/>
      <c r="GTW1489" s="749"/>
      <c r="GTX1489" s="749"/>
      <c r="GTY1489" s="749"/>
      <c r="GTZ1489" s="749"/>
      <c r="GUA1489" s="749"/>
      <c r="GUB1489" s="749"/>
      <c r="GUC1489" s="749"/>
      <c r="GUD1489" s="749"/>
      <c r="GUE1489" s="749"/>
      <c r="GUF1489" s="749"/>
      <c r="GUG1489" s="749"/>
      <c r="GUH1489" s="749"/>
      <c r="GUI1489" s="749"/>
      <c r="GUJ1489" s="749"/>
      <c r="GUK1489" s="749"/>
      <c r="GUL1489" s="749"/>
      <c r="GUM1489" s="749"/>
      <c r="GUN1489" s="749"/>
      <c r="GUO1489" s="749"/>
      <c r="GUP1489" s="749"/>
      <c r="GUQ1489" s="749"/>
      <c r="GUR1489" s="749"/>
      <c r="GUS1489" s="749"/>
      <c r="GUT1489" s="749"/>
      <c r="GUU1489" s="749"/>
      <c r="GUV1489" s="749"/>
      <c r="GUW1489" s="749"/>
      <c r="GUX1489" s="749"/>
      <c r="GUY1489" s="749"/>
      <c r="GUZ1489" s="749"/>
      <c r="GVA1489" s="749"/>
      <c r="GVB1489" s="749"/>
      <c r="GVC1489" s="749"/>
      <c r="GVD1489" s="749"/>
      <c r="GVE1489" s="749"/>
      <c r="GVF1489" s="749"/>
      <c r="GVG1489" s="749"/>
      <c r="GVH1489" s="749"/>
      <c r="GVI1489" s="749"/>
      <c r="GVJ1489" s="749"/>
      <c r="GVK1489" s="749"/>
      <c r="GVL1489" s="749"/>
      <c r="GVM1489" s="749"/>
      <c r="GVN1489" s="749"/>
      <c r="GVO1489" s="749"/>
      <c r="GVP1489" s="749"/>
      <c r="GVQ1489" s="749"/>
      <c r="GVR1489" s="749"/>
      <c r="GVS1489" s="749"/>
      <c r="GVT1489" s="749"/>
      <c r="GVU1489" s="749"/>
      <c r="GVV1489" s="749"/>
      <c r="GVW1489" s="749"/>
      <c r="GVX1489" s="749"/>
      <c r="GVY1489" s="749"/>
      <c r="GVZ1489" s="749"/>
      <c r="GWA1489" s="749"/>
      <c r="GWB1489" s="749"/>
      <c r="GWC1489" s="749"/>
      <c r="GWD1489" s="749"/>
      <c r="GWE1489" s="749"/>
      <c r="GWF1489" s="749"/>
      <c r="GWG1489" s="749"/>
      <c r="GWH1489" s="749"/>
      <c r="GWI1489" s="749"/>
      <c r="GWJ1489" s="749"/>
      <c r="GWK1489" s="749"/>
      <c r="GWL1489" s="749"/>
      <c r="GWM1489" s="749"/>
      <c r="GWN1489" s="749"/>
      <c r="GWO1489" s="749"/>
      <c r="GWP1489" s="749"/>
      <c r="GWQ1489" s="749"/>
      <c r="GWR1489" s="749"/>
      <c r="GWS1489" s="749"/>
      <c r="GWT1489" s="749"/>
      <c r="GWU1489" s="749"/>
      <c r="GWV1489" s="749"/>
      <c r="GWW1489" s="749"/>
      <c r="GWX1489" s="749"/>
      <c r="GWY1489" s="749"/>
      <c r="GWZ1489" s="749"/>
      <c r="GXA1489" s="749"/>
      <c r="GXB1489" s="749"/>
      <c r="GXC1489" s="749"/>
      <c r="GXD1489" s="749"/>
      <c r="GXE1489" s="749"/>
      <c r="GXF1489" s="749"/>
      <c r="GXG1489" s="749"/>
      <c r="GXH1489" s="749"/>
      <c r="GXI1489" s="749"/>
      <c r="GXJ1489" s="749"/>
      <c r="GXK1489" s="749"/>
      <c r="GXL1489" s="749"/>
      <c r="GXM1489" s="749"/>
      <c r="GXN1489" s="749"/>
      <c r="GXO1489" s="749"/>
      <c r="GXP1489" s="749"/>
      <c r="GXQ1489" s="749"/>
      <c r="GXR1489" s="749"/>
      <c r="GXS1489" s="749"/>
      <c r="GXT1489" s="749"/>
      <c r="GXU1489" s="749"/>
      <c r="GXV1489" s="749"/>
      <c r="GXW1489" s="749"/>
      <c r="GXX1489" s="749"/>
      <c r="GXY1489" s="749"/>
      <c r="GXZ1489" s="749"/>
      <c r="GYA1489" s="749"/>
      <c r="GYB1489" s="749"/>
      <c r="GYC1489" s="749"/>
      <c r="GYD1489" s="749"/>
      <c r="GYE1489" s="749"/>
      <c r="GYF1489" s="749"/>
      <c r="GYG1489" s="749"/>
      <c r="GYH1489" s="749"/>
      <c r="GYI1489" s="749"/>
      <c r="GYJ1489" s="749"/>
      <c r="GYK1489" s="749"/>
      <c r="GYL1489" s="749"/>
      <c r="GYM1489" s="749"/>
      <c r="GYN1489" s="749"/>
      <c r="GYO1489" s="749"/>
      <c r="GYP1489" s="749"/>
      <c r="GYQ1489" s="749"/>
      <c r="GYR1489" s="749"/>
      <c r="GYS1489" s="749"/>
      <c r="GYT1489" s="749"/>
      <c r="GYU1489" s="749"/>
      <c r="GYV1489" s="749"/>
      <c r="GYW1489" s="749"/>
      <c r="GYX1489" s="749"/>
      <c r="GYY1489" s="749"/>
      <c r="GYZ1489" s="749"/>
      <c r="GZA1489" s="749"/>
      <c r="GZB1489" s="749"/>
      <c r="GZC1489" s="749"/>
      <c r="GZD1489" s="749"/>
      <c r="GZE1489" s="749"/>
      <c r="GZF1489" s="749"/>
      <c r="GZG1489" s="749"/>
      <c r="GZH1489" s="749"/>
      <c r="GZI1489" s="749"/>
      <c r="GZJ1489" s="749"/>
      <c r="GZK1489" s="749"/>
      <c r="GZL1489" s="749"/>
      <c r="GZM1489" s="749"/>
      <c r="GZN1489" s="749"/>
      <c r="GZO1489" s="749"/>
      <c r="GZP1489" s="749"/>
      <c r="GZQ1489" s="749"/>
      <c r="GZR1489" s="749"/>
      <c r="GZS1489" s="749"/>
      <c r="GZT1489" s="749"/>
      <c r="GZU1489" s="749"/>
      <c r="GZV1489" s="749"/>
      <c r="GZW1489" s="749"/>
      <c r="GZX1489" s="749"/>
      <c r="GZY1489" s="749"/>
      <c r="GZZ1489" s="749"/>
      <c r="HAA1489" s="749"/>
      <c r="HAB1489" s="749"/>
      <c r="HAC1489" s="749"/>
      <c r="HAD1489" s="749"/>
      <c r="HAE1489" s="749"/>
      <c r="HAF1489" s="749"/>
      <c r="HAG1489" s="749"/>
      <c r="HAH1489" s="749"/>
      <c r="HAI1489" s="749"/>
      <c r="HAJ1489" s="749"/>
      <c r="HAK1489" s="749"/>
      <c r="HAL1489" s="749"/>
      <c r="HAM1489" s="749"/>
      <c r="HAN1489" s="749"/>
      <c r="HAO1489" s="749"/>
      <c r="HAP1489" s="749"/>
      <c r="HAQ1489" s="749"/>
      <c r="HAR1489" s="749"/>
      <c r="HAS1489" s="749"/>
      <c r="HAT1489" s="749"/>
      <c r="HAU1489" s="749"/>
      <c r="HAV1489" s="749"/>
      <c r="HAW1489" s="749"/>
      <c r="HAX1489" s="749"/>
      <c r="HAY1489" s="749"/>
      <c r="HAZ1489" s="749"/>
      <c r="HBA1489" s="749"/>
      <c r="HBB1489" s="749"/>
      <c r="HBC1489" s="749"/>
      <c r="HBD1489" s="749"/>
      <c r="HBE1489" s="749"/>
      <c r="HBF1489" s="749"/>
      <c r="HBG1489" s="749"/>
      <c r="HBH1489" s="749"/>
      <c r="HBI1489" s="749"/>
      <c r="HBJ1489" s="749"/>
      <c r="HBK1489" s="749"/>
      <c r="HBL1489" s="749"/>
      <c r="HBM1489" s="749"/>
      <c r="HBN1489" s="749"/>
      <c r="HBO1489" s="749"/>
      <c r="HBP1489" s="749"/>
      <c r="HBQ1489" s="749"/>
      <c r="HBR1489" s="749"/>
      <c r="HBS1489" s="749"/>
      <c r="HBT1489" s="749"/>
      <c r="HBU1489" s="749"/>
      <c r="HBV1489" s="749"/>
      <c r="HBW1489" s="749"/>
      <c r="HBX1489" s="749"/>
      <c r="HBY1489" s="749"/>
      <c r="HBZ1489" s="749"/>
      <c r="HCA1489" s="749"/>
      <c r="HCB1489" s="749"/>
      <c r="HCC1489" s="749"/>
      <c r="HCD1489" s="749"/>
      <c r="HCE1489" s="749"/>
      <c r="HCF1489" s="749"/>
      <c r="HCG1489" s="749"/>
      <c r="HCH1489" s="749"/>
      <c r="HCI1489" s="749"/>
      <c r="HCJ1489" s="749"/>
      <c r="HCK1489" s="749"/>
      <c r="HCL1489" s="749"/>
      <c r="HCM1489" s="749"/>
      <c r="HCN1489" s="749"/>
      <c r="HCO1489" s="749"/>
      <c r="HCP1489" s="749"/>
      <c r="HCQ1489" s="749"/>
      <c r="HCR1489" s="749"/>
      <c r="HCS1489" s="749"/>
      <c r="HCT1489" s="749"/>
      <c r="HCU1489" s="749"/>
      <c r="HCV1489" s="749"/>
      <c r="HCW1489" s="749"/>
      <c r="HCX1489" s="749"/>
      <c r="HCY1489" s="749"/>
      <c r="HCZ1489" s="749"/>
      <c r="HDA1489" s="749"/>
      <c r="HDB1489" s="749"/>
      <c r="HDC1489" s="749"/>
      <c r="HDD1489" s="749"/>
      <c r="HDE1489" s="749"/>
      <c r="HDF1489" s="749"/>
      <c r="HDG1489" s="749"/>
      <c r="HDH1489" s="749"/>
      <c r="HDI1489" s="749"/>
      <c r="HDJ1489" s="749"/>
      <c r="HDK1489" s="749"/>
      <c r="HDL1489" s="749"/>
      <c r="HDM1489" s="749"/>
      <c r="HDN1489" s="749"/>
      <c r="HDO1489" s="749"/>
      <c r="HDP1489" s="749"/>
      <c r="HDQ1489" s="749"/>
      <c r="HDR1489" s="749"/>
      <c r="HDS1489" s="749"/>
      <c r="HDT1489" s="749"/>
      <c r="HDU1489" s="749"/>
      <c r="HDV1489" s="749"/>
      <c r="HDW1489" s="749"/>
      <c r="HDX1489" s="749"/>
      <c r="HDY1489" s="749"/>
      <c r="HDZ1489" s="749"/>
      <c r="HEA1489" s="749"/>
      <c r="HEB1489" s="749"/>
      <c r="HEC1489" s="749"/>
      <c r="HED1489" s="749"/>
      <c r="HEE1489" s="749"/>
      <c r="HEF1489" s="749"/>
      <c r="HEG1489" s="749"/>
      <c r="HEH1489" s="749"/>
      <c r="HEI1489" s="749"/>
      <c r="HEJ1489" s="749"/>
      <c r="HEK1489" s="749"/>
      <c r="HEL1489" s="749"/>
      <c r="HEM1489" s="749"/>
      <c r="HEN1489" s="749"/>
      <c r="HEO1489" s="749"/>
      <c r="HEP1489" s="749"/>
      <c r="HEQ1489" s="749"/>
      <c r="HER1489" s="749"/>
      <c r="HES1489" s="749"/>
      <c r="HET1489" s="749"/>
      <c r="HEU1489" s="749"/>
      <c r="HEV1489" s="749"/>
      <c r="HEW1489" s="749"/>
      <c r="HEX1489" s="749"/>
      <c r="HEY1489" s="749"/>
      <c r="HEZ1489" s="749"/>
      <c r="HFA1489" s="749"/>
      <c r="HFB1489" s="749"/>
      <c r="HFC1489" s="749"/>
      <c r="HFD1489" s="749"/>
      <c r="HFE1489" s="749"/>
      <c r="HFF1489" s="749"/>
      <c r="HFG1489" s="749"/>
      <c r="HFH1489" s="749"/>
      <c r="HFI1489" s="749"/>
      <c r="HFJ1489" s="749"/>
      <c r="HFK1489" s="749"/>
      <c r="HFL1489" s="749"/>
      <c r="HFM1489" s="749"/>
      <c r="HFN1489" s="749"/>
      <c r="HFO1489" s="749"/>
      <c r="HFP1489" s="749"/>
      <c r="HFQ1489" s="749"/>
      <c r="HFR1489" s="749"/>
      <c r="HFS1489" s="749"/>
      <c r="HFT1489" s="749"/>
      <c r="HFU1489" s="749"/>
      <c r="HFV1489" s="749"/>
      <c r="HFW1489" s="749"/>
      <c r="HFX1489" s="749"/>
      <c r="HFY1489" s="749"/>
      <c r="HFZ1489" s="749"/>
      <c r="HGA1489" s="749"/>
      <c r="HGB1489" s="749"/>
      <c r="HGC1489" s="749"/>
      <c r="HGD1489" s="749"/>
      <c r="HGE1489" s="749"/>
      <c r="HGF1489" s="749"/>
      <c r="HGG1489" s="749"/>
      <c r="HGH1489" s="749"/>
      <c r="HGI1489" s="749"/>
      <c r="HGJ1489" s="749"/>
      <c r="HGK1489" s="749"/>
      <c r="HGL1489" s="749"/>
      <c r="HGM1489" s="749"/>
      <c r="HGN1489" s="749"/>
      <c r="HGO1489" s="749"/>
      <c r="HGP1489" s="749"/>
      <c r="HGQ1489" s="749"/>
      <c r="HGR1489" s="749"/>
      <c r="HGS1489" s="749"/>
      <c r="HGT1489" s="749"/>
      <c r="HGU1489" s="749"/>
      <c r="HGV1489" s="749"/>
      <c r="HGW1489" s="749"/>
      <c r="HGX1489" s="749"/>
      <c r="HGY1489" s="749"/>
      <c r="HGZ1489" s="749"/>
      <c r="HHA1489" s="749"/>
      <c r="HHB1489" s="749"/>
      <c r="HHC1489" s="749"/>
      <c r="HHD1489" s="749"/>
      <c r="HHE1489" s="749"/>
      <c r="HHF1489" s="749"/>
      <c r="HHG1489" s="749"/>
      <c r="HHH1489" s="749"/>
      <c r="HHI1489" s="749"/>
      <c r="HHJ1489" s="749"/>
      <c r="HHK1489" s="749"/>
      <c r="HHL1489" s="749"/>
      <c r="HHM1489" s="749"/>
      <c r="HHN1489" s="749"/>
      <c r="HHO1489" s="749"/>
      <c r="HHP1489" s="749"/>
      <c r="HHQ1489" s="749"/>
      <c r="HHR1489" s="749"/>
      <c r="HHS1489" s="749"/>
      <c r="HHT1489" s="749"/>
      <c r="HHU1489" s="749"/>
      <c r="HHV1489" s="749"/>
      <c r="HHW1489" s="749"/>
      <c r="HHX1489" s="749"/>
      <c r="HHY1489" s="749"/>
      <c r="HHZ1489" s="749"/>
      <c r="HIA1489" s="749"/>
      <c r="HIB1489" s="749"/>
      <c r="HIC1489" s="749"/>
      <c r="HID1489" s="749"/>
      <c r="HIE1489" s="749"/>
      <c r="HIF1489" s="749"/>
      <c r="HIG1489" s="749"/>
      <c r="HIH1489" s="749"/>
      <c r="HII1489" s="749"/>
      <c r="HIJ1489" s="749"/>
      <c r="HIK1489" s="749"/>
      <c r="HIL1489" s="749"/>
      <c r="HIM1489" s="749"/>
      <c r="HIN1489" s="749"/>
      <c r="HIO1489" s="749"/>
      <c r="HIP1489" s="749"/>
      <c r="HIQ1489" s="749"/>
      <c r="HIR1489" s="749"/>
      <c r="HIS1489" s="749"/>
      <c r="HIT1489" s="749"/>
      <c r="HIU1489" s="749"/>
      <c r="HIV1489" s="749"/>
      <c r="HIW1489" s="749"/>
      <c r="HIX1489" s="749"/>
      <c r="HIY1489" s="749"/>
      <c r="HIZ1489" s="749"/>
      <c r="HJA1489" s="749"/>
      <c r="HJB1489" s="749"/>
      <c r="HJC1489" s="749"/>
      <c r="HJD1489" s="749"/>
      <c r="HJE1489" s="749"/>
      <c r="HJF1489" s="749"/>
      <c r="HJG1489" s="749"/>
      <c r="HJH1489" s="749"/>
      <c r="HJI1489" s="749"/>
      <c r="HJJ1489" s="749"/>
      <c r="HJK1489" s="749"/>
      <c r="HJL1489" s="749"/>
      <c r="HJM1489" s="749"/>
      <c r="HJN1489" s="749"/>
      <c r="HJO1489" s="749"/>
      <c r="HJP1489" s="749"/>
      <c r="HJQ1489" s="749"/>
      <c r="HJR1489" s="749"/>
      <c r="HJS1489" s="749"/>
      <c r="HJT1489" s="749"/>
      <c r="HJU1489" s="749"/>
      <c r="HJV1489" s="749"/>
      <c r="HJW1489" s="749"/>
      <c r="HJX1489" s="749"/>
      <c r="HJY1489" s="749"/>
      <c r="HJZ1489" s="749"/>
      <c r="HKA1489" s="749"/>
      <c r="HKB1489" s="749"/>
      <c r="HKC1489" s="749"/>
      <c r="HKD1489" s="749"/>
      <c r="HKE1489" s="749"/>
      <c r="HKF1489" s="749"/>
      <c r="HKG1489" s="749"/>
      <c r="HKH1489" s="749"/>
      <c r="HKI1489" s="749"/>
      <c r="HKJ1489" s="749"/>
      <c r="HKK1489" s="749"/>
      <c r="HKL1489" s="749"/>
      <c r="HKM1489" s="749"/>
      <c r="HKN1489" s="749"/>
      <c r="HKO1489" s="749"/>
      <c r="HKP1489" s="749"/>
      <c r="HKQ1489" s="749"/>
      <c r="HKR1489" s="749"/>
      <c r="HKS1489" s="749"/>
      <c r="HKT1489" s="749"/>
      <c r="HKU1489" s="749"/>
      <c r="HKV1489" s="749"/>
      <c r="HKW1489" s="749"/>
      <c r="HKX1489" s="749"/>
      <c r="HKY1489" s="749"/>
      <c r="HKZ1489" s="749"/>
      <c r="HLA1489" s="749"/>
      <c r="HLB1489" s="749"/>
      <c r="HLC1489" s="749"/>
      <c r="HLD1489" s="749"/>
      <c r="HLE1489" s="749"/>
      <c r="HLF1489" s="749"/>
      <c r="HLG1489" s="749"/>
      <c r="HLH1489" s="749"/>
      <c r="HLI1489" s="749"/>
      <c r="HLJ1489" s="749"/>
      <c r="HLK1489" s="749"/>
      <c r="HLL1489" s="749"/>
      <c r="HLM1489" s="749"/>
      <c r="HLN1489" s="749"/>
      <c r="HLO1489" s="749"/>
      <c r="HLP1489" s="749"/>
      <c r="HLQ1489" s="749"/>
      <c r="HLR1489" s="749"/>
      <c r="HLS1489" s="749"/>
      <c r="HLT1489" s="749"/>
      <c r="HLU1489" s="749"/>
      <c r="HLV1489" s="749"/>
      <c r="HLW1489" s="749"/>
      <c r="HLX1489" s="749"/>
      <c r="HLY1489" s="749"/>
      <c r="HLZ1489" s="749"/>
      <c r="HMA1489" s="749"/>
      <c r="HMB1489" s="749"/>
      <c r="HMC1489" s="749"/>
      <c r="HMD1489" s="749"/>
      <c r="HME1489" s="749"/>
      <c r="HMF1489" s="749"/>
      <c r="HMG1489" s="749"/>
      <c r="HMH1489" s="749"/>
      <c r="HMI1489" s="749"/>
      <c r="HMJ1489" s="749"/>
      <c r="HMK1489" s="749"/>
      <c r="HML1489" s="749"/>
      <c r="HMM1489" s="749"/>
      <c r="HMN1489" s="749"/>
      <c r="HMO1489" s="749"/>
      <c r="HMP1489" s="749"/>
      <c r="HMQ1489" s="749"/>
      <c r="HMR1489" s="749"/>
      <c r="HMS1489" s="749"/>
      <c r="HMT1489" s="749"/>
      <c r="HMU1489" s="749"/>
      <c r="HMV1489" s="749"/>
      <c r="HMW1489" s="749"/>
      <c r="HMX1489" s="749"/>
      <c r="HMY1489" s="749"/>
      <c r="HMZ1489" s="749"/>
      <c r="HNA1489" s="749"/>
      <c r="HNB1489" s="749"/>
      <c r="HNC1489" s="749"/>
      <c r="HND1489" s="749"/>
      <c r="HNE1489" s="749"/>
      <c r="HNF1489" s="749"/>
      <c r="HNG1489" s="749"/>
      <c r="HNH1489" s="749"/>
      <c r="HNI1489" s="749"/>
      <c r="HNJ1489" s="749"/>
      <c r="HNK1489" s="749"/>
      <c r="HNL1489" s="749"/>
      <c r="HNM1489" s="749"/>
      <c r="HNN1489" s="749"/>
      <c r="HNO1489" s="749"/>
      <c r="HNP1489" s="749"/>
      <c r="HNQ1489" s="749"/>
      <c r="HNR1489" s="749"/>
      <c r="HNS1489" s="749"/>
      <c r="HNT1489" s="749"/>
      <c r="HNU1489" s="749"/>
      <c r="HNV1489" s="749"/>
      <c r="HNW1489" s="749"/>
      <c r="HNX1489" s="749"/>
      <c r="HNY1489" s="749"/>
      <c r="HNZ1489" s="749"/>
      <c r="HOA1489" s="749"/>
      <c r="HOB1489" s="749"/>
      <c r="HOC1489" s="749"/>
      <c r="HOD1489" s="749"/>
      <c r="HOE1489" s="749"/>
      <c r="HOF1489" s="749"/>
      <c r="HOG1489" s="749"/>
      <c r="HOH1489" s="749"/>
      <c r="HOI1489" s="749"/>
      <c r="HOJ1489" s="749"/>
      <c r="HOK1489" s="749"/>
      <c r="HOL1489" s="749"/>
      <c r="HOM1489" s="749"/>
      <c r="HON1489" s="749"/>
      <c r="HOO1489" s="749"/>
      <c r="HOP1489" s="749"/>
      <c r="HOQ1489" s="749"/>
      <c r="HOR1489" s="749"/>
      <c r="HOS1489" s="749"/>
      <c r="HOT1489" s="749"/>
      <c r="HOU1489" s="749"/>
      <c r="HOV1489" s="749"/>
      <c r="HOW1489" s="749"/>
      <c r="HOX1489" s="749"/>
      <c r="HOY1489" s="749"/>
      <c r="HOZ1489" s="749"/>
      <c r="HPA1489" s="749"/>
      <c r="HPB1489" s="749"/>
      <c r="HPC1489" s="749"/>
      <c r="HPD1489" s="749"/>
      <c r="HPE1489" s="749"/>
      <c r="HPF1489" s="749"/>
      <c r="HPG1489" s="749"/>
      <c r="HPH1489" s="749"/>
      <c r="HPI1489" s="749"/>
      <c r="HPJ1489" s="749"/>
      <c r="HPK1489" s="749"/>
      <c r="HPL1489" s="749"/>
      <c r="HPM1489" s="749"/>
      <c r="HPN1489" s="749"/>
      <c r="HPO1489" s="749"/>
      <c r="HPP1489" s="749"/>
      <c r="HPQ1489" s="749"/>
      <c r="HPR1489" s="749"/>
      <c r="HPS1489" s="749"/>
      <c r="HPT1489" s="749"/>
      <c r="HPU1489" s="749"/>
      <c r="HPV1489" s="749"/>
      <c r="HPW1489" s="749"/>
      <c r="HPX1489" s="749"/>
      <c r="HPY1489" s="749"/>
      <c r="HPZ1489" s="749"/>
      <c r="HQA1489" s="749"/>
      <c r="HQB1489" s="749"/>
      <c r="HQC1489" s="749"/>
      <c r="HQD1489" s="749"/>
      <c r="HQE1489" s="749"/>
      <c r="HQF1489" s="749"/>
      <c r="HQG1489" s="749"/>
      <c r="HQH1489" s="749"/>
      <c r="HQI1489" s="749"/>
      <c r="HQJ1489" s="749"/>
      <c r="HQK1489" s="749"/>
      <c r="HQL1489" s="749"/>
      <c r="HQM1489" s="749"/>
      <c r="HQN1489" s="749"/>
      <c r="HQO1489" s="749"/>
      <c r="HQP1489" s="749"/>
      <c r="HQQ1489" s="749"/>
      <c r="HQR1489" s="749"/>
      <c r="HQS1489" s="749"/>
      <c r="HQT1489" s="749"/>
      <c r="HQU1489" s="749"/>
      <c r="HQV1489" s="749"/>
      <c r="HQW1489" s="749"/>
      <c r="HQX1489" s="749"/>
      <c r="HQY1489" s="749"/>
      <c r="HQZ1489" s="749"/>
      <c r="HRA1489" s="749"/>
      <c r="HRB1489" s="749"/>
      <c r="HRC1489" s="749"/>
      <c r="HRD1489" s="749"/>
      <c r="HRE1489" s="749"/>
      <c r="HRF1489" s="749"/>
      <c r="HRG1489" s="749"/>
      <c r="HRH1489" s="749"/>
      <c r="HRI1489" s="749"/>
      <c r="HRJ1489" s="749"/>
      <c r="HRK1489" s="749"/>
      <c r="HRL1489" s="749"/>
      <c r="HRM1489" s="749"/>
      <c r="HRN1489" s="749"/>
      <c r="HRO1489" s="749"/>
      <c r="HRP1489" s="749"/>
      <c r="HRQ1489" s="749"/>
      <c r="HRR1489" s="749"/>
      <c r="HRS1489" s="749"/>
      <c r="HRT1489" s="749"/>
      <c r="HRU1489" s="749"/>
      <c r="HRV1489" s="749"/>
      <c r="HRW1489" s="749"/>
      <c r="HRX1489" s="749"/>
      <c r="HRY1489" s="749"/>
      <c r="HRZ1489" s="749"/>
      <c r="HSA1489" s="749"/>
      <c r="HSB1489" s="749"/>
      <c r="HSC1489" s="749"/>
      <c r="HSD1489" s="749"/>
      <c r="HSE1489" s="749"/>
      <c r="HSF1489" s="749"/>
      <c r="HSG1489" s="749"/>
      <c r="HSH1489" s="749"/>
      <c r="HSI1489" s="749"/>
      <c r="HSJ1489" s="749"/>
      <c r="HSK1489" s="749"/>
      <c r="HSL1489" s="749"/>
      <c r="HSM1489" s="749"/>
      <c r="HSN1489" s="749"/>
      <c r="HSO1489" s="749"/>
      <c r="HSP1489" s="749"/>
      <c r="HSQ1489" s="749"/>
      <c r="HSR1489" s="749"/>
      <c r="HSS1489" s="749"/>
      <c r="HST1489" s="749"/>
      <c r="HSU1489" s="749"/>
      <c r="HSV1489" s="749"/>
      <c r="HSW1489" s="749"/>
      <c r="HSX1489" s="749"/>
      <c r="HSY1489" s="749"/>
      <c r="HSZ1489" s="749"/>
      <c r="HTA1489" s="749"/>
      <c r="HTB1489" s="749"/>
      <c r="HTC1489" s="749"/>
      <c r="HTD1489" s="749"/>
      <c r="HTE1489" s="749"/>
      <c r="HTF1489" s="749"/>
      <c r="HTG1489" s="749"/>
      <c r="HTH1489" s="749"/>
      <c r="HTI1489" s="749"/>
      <c r="HTJ1489" s="749"/>
      <c r="HTK1489" s="749"/>
      <c r="HTL1489" s="749"/>
      <c r="HTM1489" s="749"/>
      <c r="HTN1489" s="749"/>
      <c r="HTO1489" s="749"/>
      <c r="HTP1489" s="749"/>
      <c r="HTQ1489" s="749"/>
      <c r="HTR1489" s="749"/>
      <c r="HTS1489" s="749"/>
      <c r="HTT1489" s="749"/>
      <c r="HTU1489" s="749"/>
      <c r="HTV1489" s="749"/>
      <c r="HTW1489" s="749"/>
      <c r="HTX1489" s="749"/>
      <c r="HTY1489" s="749"/>
      <c r="HTZ1489" s="749"/>
      <c r="HUA1489" s="749"/>
      <c r="HUB1489" s="749"/>
      <c r="HUC1489" s="749"/>
      <c r="HUD1489" s="749"/>
      <c r="HUE1489" s="749"/>
      <c r="HUF1489" s="749"/>
      <c r="HUG1489" s="749"/>
      <c r="HUH1489" s="749"/>
      <c r="HUI1489" s="749"/>
      <c r="HUJ1489" s="749"/>
      <c r="HUK1489" s="749"/>
      <c r="HUL1489" s="749"/>
      <c r="HUM1489" s="749"/>
      <c r="HUN1489" s="749"/>
      <c r="HUO1489" s="749"/>
      <c r="HUP1489" s="749"/>
      <c r="HUQ1489" s="749"/>
      <c r="HUR1489" s="749"/>
      <c r="HUS1489" s="749"/>
      <c r="HUT1489" s="749"/>
      <c r="HUU1489" s="749"/>
      <c r="HUV1489" s="749"/>
      <c r="HUW1489" s="749"/>
      <c r="HUX1489" s="749"/>
      <c r="HUY1489" s="749"/>
      <c r="HUZ1489" s="749"/>
      <c r="HVA1489" s="749"/>
      <c r="HVB1489" s="749"/>
      <c r="HVC1489" s="749"/>
      <c r="HVD1489" s="749"/>
      <c r="HVE1489" s="749"/>
      <c r="HVF1489" s="749"/>
      <c r="HVG1489" s="749"/>
      <c r="HVH1489" s="749"/>
      <c r="HVI1489" s="749"/>
      <c r="HVJ1489" s="749"/>
      <c r="HVK1489" s="749"/>
      <c r="HVL1489" s="749"/>
      <c r="HVM1489" s="749"/>
      <c r="HVN1489" s="749"/>
      <c r="HVO1489" s="749"/>
      <c r="HVP1489" s="749"/>
      <c r="HVQ1489" s="749"/>
      <c r="HVR1489" s="749"/>
      <c r="HVS1489" s="749"/>
      <c r="HVT1489" s="749"/>
      <c r="HVU1489" s="749"/>
      <c r="HVV1489" s="749"/>
      <c r="HVW1489" s="749"/>
      <c r="HVX1489" s="749"/>
      <c r="HVY1489" s="749"/>
      <c r="HVZ1489" s="749"/>
      <c r="HWA1489" s="749"/>
      <c r="HWB1489" s="749"/>
      <c r="HWC1489" s="749"/>
      <c r="HWD1489" s="749"/>
      <c r="HWE1489" s="749"/>
      <c r="HWF1489" s="749"/>
      <c r="HWG1489" s="749"/>
      <c r="HWH1489" s="749"/>
      <c r="HWI1489" s="749"/>
      <c r="HWJ1489" s="749"/>
      <c r="HWK1489" s="749"/>
      <c r="HWL1489" s="749"/>
      <c r="HWM1489" s="749"/>
      <c r="HWN1489" s="749"/>
      <c r="HWO1489" s="749"/>
      <c r="HWP1489" s="749"/>
      <c r="HWQ1489" s="749"/>
      <c r="HWR1489" s="749"/>
      <c r="HWS1489" s="749"/>
      <c r="HWT1489" s="749"/>
      <c r="HWU1489" s="749"/>
      <c r="HWV1489" s="749"/>
      <c r="HWW1489" s="749"/>
      <c r="HWX1489" s="749"/>
      <c r="HWY1489" s="749"/>
      <c r="HWZ1489" s="749"/>
      <c r="HXA1489" s="749"/>
      <c r="HXB1489" s="749"/>
      <c r="HXC1489" s="749"/>
      <c r="HXD1489" s="749"/>
      <c r="HXE1489" s="749"/>
      <c r="HXF1489" s="749"/>
      <c r="HXG1489" s="749"/>
      <c r="HXH1489" s="749"/>
      <c r="HXI1489" s="749"/>
      <c r="HXJ1489" s="749"/>
      <c r="HXK1489" s="749"/>
      <c r="HXL1489" s="749"/>
      <c r="HXM1489" s="749"/>
      <c r="HXN1489" s="749"/>
      <c r="HXO1489" s="749"/>
      <c r="HXP1489" s="749"/>
      <c r="HXQ1489" s="749"/>
      <c r="HXR1489" s="749"/>
      <c r="HXS1489" s="749"/>
      <c r="HXT1489" s="749"/>
      <c r="HXU1489" s="749"/>
      <c r="HXV1489" s="749"/>
      <c r="HXW1489" s="749"/>
      <c r="HXX1489" s="749"/>
      <c r="HXY1489" s="749"/>
      <c r="HXZ1489" s="749"/>
      <c r="HYA1489" s="749"/>
      <c r="HYB1489" s="749"/>
      <c r="HYC1489" s="749"/>
      <c r="HYD1489" s="749"/>
      <c r="HYE1489" s="749"/>
      <c r="HYF1489" s="749"/>
      <c r="HYG1489" s="749"/>
      <c r="HYH1489" s="749"/>
      <c r="HYI1489" s="749"/>
      <c r="HYJ1489" s="749"/>
      <c r="HYK1489" s="749"/>
      <c r="HYL1489" s="749"/>
      <c r="HYM1489" s="749"/>
      <c r="HYN1489" s="749"/>
      <c r="HYO1489" s="749"/>
      <c r="HYP1489" s="749"/>
      <c r="HYQ1489" s="749"/>
      <c r="HYR1489" s="749"/>
      <c r="HYS1489" s="749"/>
      <c r="HYT1489" s="749"/>
      <c r="HYU1489" s="749"/>
      <c r="HYV1489" s="749"/>
      <c r="HYW1489" s="749"/>
      <c r="HYX1489" s="749"/>
      <c r="HYY1489" s="749"/>
      <c r="HYZ1489" s="749"/>
      <c r="HZA1489" s="749"/>
      <c r="HZB1489" s="749"/>
      <c r="HZC1489" s="749"/>
      <c r="HZD1489" s="749"/>
      <c r="HZE1489" s="749"/>
      <c r="HZF1489" s="749"/>
      <c r="HZG1489" s="749"/>
      <c r="HZH1489" s="749"/>
      <c r="HZI1489" s="749"/>
      <c r="HZJ1489" s="749"/>
      <c r="HZK1489" s="749"/>
      <c r="HZL1489" s="749"/>
      <c r="HZM1489" s="749"/>
      <c r="HZN1489" s="749"/>
      <c r="HZO1489" s="749"/>
      <c r="HZP1489" s="749"/>
      <c r="HZQ1489" s="749"/>
      <c r="HZR1489" s="749"/>
      <c r="HZS1489" s="749"/>
      <c r="HZT1489" s="749"/>
      <c r="HZU1489" s="749"/>
      <c r="HZV1489" s="749"/>
      <c r="HZW1489" s="749"/>
      <c r="HZX1489" s="749"/>
      <c r="HZY1489" s="749"/>
      <c r="HZZ1489" s="749"/>
      <c r="IAA1489" s="749"/>
      <c r="IAB1489" s="749"/>
      <c r="IAC1489" s="749"/>
      <c r="IAD1489" s="749"/>
      <c r="IAE1489" s="749"/>
      <c r="IAF1489" s="749"/>
      <c r="IAG1489" s="749"/>
      <c r="IAH1489" s="749"/>
      <c r="IAI1489" s="749"/>
      <c r="IAJ1489" s="749"/>
      <c r="IAK1489" s="749"/>
      <c r="IAL1489" s="749"/>
      <c r="IAM1489" s="749"/>
      <c r="IAN1489" s="749"/>
      <c r="IAO1489" s="749"/>
      <c r="IAP1489" s="749"/>
      <c r="IAQ1489" s="749"/>
      <c r="IAR1489" s="749"/>
      <c r="IAS1489" s="749"/>
      <c r="IAT1489" s="749"/>
      <c r="IAU1489" s="749"/>
      <c r="IAV1489" s="749"/>
      <c r="IAW1489" s="749"/>
      <c r="IAX1489" s="749"/>
      <c r="IAY1489" s="749"/>
      <c r="IAZ1489" s="749"/>
      <c r="IBA1489" s="749"/>
      <c r="IBB1489" s="749"/>
      <c r="IBC1489" s="749"/>
      <c r="IBD1489" s="749"/>
      <c r="IBE1489" s="749"/>
      <c r="IBF1489" s="749"/>
      <c r="IBG1489" s="749"/>
      <c r="IBH1489" s="749"/>
      <c r="IBI1489" s="749"/>
      <c r="IBJ1489" s="749"/>
      <c r="IBK1489" s="749"/>
      <c r="IBL1489" s="749"/>
      <c r="IBM1489" s="749"/>
      <c r="IBN1489" s="749"/>
      <c r="IBO1489" s="749"/>
      <c r="IBP1489" s="749"/>
      <c r="IBQ1489" s="749"/>
      <c r="IBR1489" s="749"/>
      <c r="IBS1489" s="749"/>
      <c r="IBT1489" s="749"/>
      <c r="IBU1489" s="749"/>
      <c r="IBV1489" s="749"/>
      <c r="IBW1489" s="749"/>
      <c r="IBX1489" s="749"/>
      <c r="IBY1489" s="749"/>
      <c r="IBZ1489" s="749"/>
      <c r="ICA1489" s="749"/>
      <c r="ICB1489" s="749"/>
      <c r="ICC1489" s="749"/>
      <c r="ICD1489" s="749"/>
      <c r="ICE1489" s="749"/>
      <c r="ICF1489" s="749"/>
      <c r="ICG1489" s="749"/>
      <c r="ICH1489" s="749"/>
      <c r="ICI1489" s="749"/>
      <c r="ICJ1489" s="749"/>
      <c r="ICK1489" s="749"/>
      <c r="ICL1489" s="749"/>
      <c r="ICM1489" s="749"/>
      <c r="ICN1489" s="749"/>
      <c r="ICO1489" s="749"/>
      <c r="ICP1489" s="749"/>
      <c r="ICQ1489" s="749"/>
      <c r="ICR1489" s="749"/>
      <c r="ICS1489" s="749"/>
      <c r="ICT1489" s="749"/>
      <c r="ICU1489" s="749"/>
      <c r="ICV1489" s="749"/>
      <c r="ICW1489" s="749"/>
      <c r="ICX1489" s="749"/>
      <c r="ICY1489" s="749"/>
      <c r="ICZ1489" s="749"/>
      <c r="IDA1489" s="749"/>
      <c r="IDB1489" s="749"/>
      <c r="IDC1489" s="749"/>
      <c r="IDD1489" s="749"/>
      <c r="IDE1489" s="749"/>
      <c r="IDF1489" s="749"/>
      <c r="IDG1489" s="749"/>
      <c r="IDH1489" s="749"/>
      <c r="IDI1489" s="749"/>
      <c r="IDJ1489" s="749"/>
      <c r="IDK1489" s="749"/>
      <c r="IDL1489" s="749"/>
      <c r="IDM1489" s="749"/>
      <c r="IDN1489" s="749"/>
      <c r="IDO1489" s="749"/>
      <c r="IDP1489" s="749"/>
      <c r="IDQ1489" s="749"/>
      <c r="IDR1489" s="749"/>
      <c r="IDS1489" s="749"/>
      <c r="IDT1489" s="749"/>
      <c r="IDU1489" s="749"/>
      <c r="IDV1489" s="749"/>
      <c r="IDW1489" s="749"/>
      <c r="IDX1489" s="749"/>
      <c r="IDY1489" s="749"/>
      <c r="IDZ1489" s="749"/>
      <c r="IEA1489" s="749"/>
      <c r="IEB1489" s="749"/>
      <c r="IEC1489" s="749"/>
      <c r="IED1489" s="749"/>
      <c r="IEE1489" s="749"/>
      <c r="IEF1489" s="749"/>
      <c r="IEG1489" s="749"/>
      <c r="IEH1489" s="749"/>
      <c r="IEI1489" s="749"/>
      <c r="IEJ1489" s="749"/>
      <c r="IEK1489" s="749"/>
      <c r="IEL1489" s="749"/>
      <c r="IEM1489" s="749"/>
      <c r="IEN1489" s="749"/>
      <c r="IEO1489" s="749"/>
      <c r="IEP1489" s="749"/>
      <c r="IEQ1489" s="749"/>
      <c r="IER1489" s="749"/>
      <c r="IES1489" s="749"/>
      <c r="IET1489" s="749"/>
      <c r="IEU1489" s="749"/>
      <c r="IEV1489" s="749"/>
      <c r="IEW1489" s="749"/>
      <c r="IEX1489" s="749"/>
      <c r="IEY1489" s="749"/>
      <c r="IEZ1489" s="749"/>
      <c r="IFA1489" s="749"/>
      <c r="IFB1489" s="749"/>
      <c r="IFC1489" s="749"/>
      <c r="IFD1489" s="749"/>
      <c r="IFE1489" s="749"/>
      <c r="IFF1489" s="749"/>
      <c r="IFG1489" s="749"/>
      <c r="IFH1489" s="749"/>
      <c r="IFI1489" s="749"/>
      <c r="IFJ1489" s="749"/>
      <c r="IFK1489" s="749"/>
      <c r="IFL1489" s="749"/>
      <c r="IFM1489" s="749"/>
      <c r="IFN1489" s="749"/>
      <c r="IFO1489" s="749"/>
      <c r="IFP1489" s="749"/>
      <c r="IFQ1489" s="749"/>
      <c r="IFR1489" s="749"/>
      <c r="IFS1489" s="749"/>
      <c r="IFT1489" s="749"/>
      <c r="IFU1489" s="749"/>
      <c r="IFV1489" s="749"/>
      <c r="IFW1489" s="749"/>
      <c r="IFX1489" s="749"/>
      <c r="IFY1489" s="749"/>
      <c r="IFZ1489" s="749"/>
      <c r="IGA1489" s="749"/>
      <c r="IGB1489" s="749"/>
      <c r="IGC1489" s="749"/>
      <c r="IGD1489" s="749"/>
      <c r="IGE1489" s="749"/>
      <c r="IGF1489" s="749"/>
      <c r="IGG1489" s="749"/>
      <c r="IGH1489" s="749"/>
      <c r="IGI1489" s="749"/>
      <c r="IGJ1489" s="749"/>
      <c r="IGK1489" s="749"/>
      <c r="IGL1489" s="749"/>
      <c r="IGM1489" s="749"/>
      <c r="IGN1489" s="749"/>
      <c r="IGO1489" s="749"/>
      <c r="IGP1489" s="749"/>
      <c r="IGQ1489" s="749"/>
      <c r="IGR1489" s="749"/>
      <c r="IGS1489" s="749"/>
      <c r="IGT1489" s="749"/>
      <c r="IGU1489" s="749"/>
      <c r="IGV1489" s="749"/>
      <c r="IGW1489" s="749"/>
      <c r="IGX1489" s="749"/>
      <c r="IGY1489" s="749"/>
      <c r="IGZ1489" s="749"/>
      <c r="IHA1489" s="749"/>
      <c r="IHB1489" s="749"/>
      <c r="IHC1489" s="749"/>
      <c r="IHD1489" s="749"/>
      <c r="IHE1489" s="749"/>
      <c r="IHF1489" s="749"/>
      <c r="IHG1489" s="749"/>
      <c r="IHH1489" s="749"/>
      <c r="IHI1489" s="749"/>
      <c r="IHJ1489" s="749"/>
      <c r="IHK1489" s="749"/>
      <c r="IHL1489" s="749"/>
      <c r="IHM1489" s="749"/>
      <c r="IHN1489" s="749"/>
      <c r="IHO1489" s="749"/>
      <c r="IHP1489" s="749"/>
      <c r="IHQ1489" s="749"/>
      <c r="IHR1489" s="749"/>
      <c r="IHS1489" s="749"/>
      <c r="IHT1489" s="749"/>
      <c r="IHU1489" s="749"/>
      <c r="IHV1489" s="749"/>
      <c r="IHW1489" s="749"/>
      <c r="IHX1489" s="749"/>
      <c r="IHY1489" s="749"/>
      <c r="IHZ1489" s="749"/>
      <c r="IIA1489" s="749"/>
      <c r="IIB1489" s="749"/>
      <c r="IIC1489" s="749"/>
      <c r="IID1489" s="749"/>
      <c r="IIE1489" s="749"/>
      <c r="IIF1489" s="749"/>
      <c r="IIG1489" s="749"/>
      <c r="IIH1489" s="749"/>
      <c r="III1489" s="749"/>
      <c r="IIJ1489" s="749"/>
      <c r="IIK1489" s="749"/>
      <c r="IIL1489" s="749"/>
      <c r="IIM1489" s="749"/>
      <c r="IIN1489" s="749"/>
      <c r="IIO1489" s="749"/>
      <c r="IIP1489" s="749"/>
      <c r="IIQ1489" s="749"/>
      <c r="IIR1489" s="749"/>
      <c r="IIS1489" s="749"/>
      <c r="IIT1489" s="749"/>
      <c r="IIU1489" s="749"/>
      <c r="IIV1489" s="749"/>
      <c r="IIW1489" s="749"/>
      <c r="IIX1489" s="749"/>
      <c r="IIY1489" s="749"/>
      <c r="IIZ1489" s="749"/>
      <c r="IJA1489" s="749"/>
      <c r="IJB1489" s="749"/>
      <c r="IJC1489" s="749"/>
      <c r="IJD1489" s="749"/>
      <c r="IJE1489" s="749"/>
      <c r="IJF1489" s="749"/>
      <c r="IJG1489" s="749"/>
      <c r="IJH1489" s="749"/>
      <c r="IJI1489" s="749"/>
      <c r="IJJ1489" s="749"/>
      <c r="IJK1489" s="749"/>
      <c r="IJL1489" s="749"/>
      <c r="IJM1489" s="749"/>
      <c r="IJN1489" s="749"/>
      <c r="IJO1489" s="749"/>
      <c r="IJP1489" s="749"/>
      <c r="IJQ1489" s="749"/>
      <c r="IJR1489" s="749"/>
      <c r="IJS1489" s="749"/>
      <c r="IJT1489" s="749"/>
      <c r="IJU1489" s="749"/>
      <c r="IJV1489" s="749"/>
      <c r="IJW1489" s="749"/>
      <c r="IJX1489" s="749"/>
      <c r="IJY1489" s="749"/>
      <c r="IJZ1489" s="749"/>
      <c r="IKA1489" s="749"/>
      <c r="IKB1489" s="749"/>
      <c r="IKC1489" s="749"/>
      <c r="IKD1489" s="749"/>
      <c r="IKE1489" s="749"/>
      <c r="IKF1489" s="749"/>
      <c r="IKG1489" s="749"/>
      <c r="IKH1489" s="749"/>
      <c r="IKI1489" s="749"/>
      <c r="IKJ1489" s="749"/>
      <c r="IKK1489" s="749"/>
      <c r="IKL1489" s="749"/>
      <c r="IKM1489" s="749"/>
      <c r="IKN1489" s="749"/>
      <c r="IKO1489" s="749"/>
      <c r="IKP1489" s="749"/>
      <c r="IKQ1489" s="749"/>
      <c r="IKR1489" s="749"/>
      <c r="IKS1489" s="749"/>
      <c r="IKT1489" s="749"/>
      <c r="IKU1489" s="749"/>
      <c r="IKV1489" s="749"/>
      <c r="IKW1489" s="749"/>
      <c r="IKX1489" s="749"/>
      <c r="IKY1489" s="749"/>
      <c r="IKZ1489" s="749"/>
      <c r="ILA1489" s="749"/>
      <c r="ILB1489" s="749"/>
      <c r="ILC1489" s="749"/>
      <c r="ILD1489" s="749"/>
      <c r="ILE1489" s="749"/>
      <c r="ILF1489" s="749"/>
      <c r="ILG1489" s="749"/>
      <c r="ILH1489" s="749"/>
      <c r="ILI1489" s="749"/>
      <c r="ILJ1489" s="749"/>
      <c r="ILK1489" s="749"/>
      <c r="ILL1489" s="749"/>
      <c r="ILM1489" s="749"/>
      <c r="ILN1489" s="749"/>
      <c r="ILO1489" s="749"/>
      <c r="ILP1489" s="749"/>
      <c r="ILQ1489" s="749"/>
      <c r="ILR1489" s="749"/>
      <c r="ILS1489" s="749"/>
      <c r="ILT1489" s="749"/>
      <c r="ILU1489" s="749"/>
      <c r="ILV1489" s="749"/>
      <c r="ILW1489" s="749"/>
      <c r="ILX1489" s="749"/>
      <c r="ILY1489" s="749"/>
      <c r="ILZ1489" s="749"/>
      <c r="IMA1489" s="749"/>
      <c r="IMB1489" s="749"/>
      <c r="IMC1489" s="749"/>
      <c r="IMD1489" s="749"/>
      <c r="IME1489" s="749"/>
      <c r="IMF1489" s="749"/>
      <c r="IMG1489" s="749"/>
      <c r="IMH1489" s="749"/>
      <c r="IMI1489" s="749"/>
      <c r="IMJ1489" s="749"/>
      <c r="IMK1489" s="749"/>
      <c r="IML1489" s="749"/>
      <c r="IMM1489" s="749"/>
      <c r="IMN1489" s="749"/>
      <c r="IMO1489" s="749"/>
      <c r="IMP1489" s="749"/>
      <c r="IMQ1489" s="749"/>
      <c r="IMR1489" s="749"/>
      <c r="IMS1489" s="749"/>
      <c r="IMT1489" s="749"/>
      <c r="IMU1489" s="749"/>
      <c r="IMV1489" s="749"/>
      <c r="IMW1489" s="749"/>
      <c r="IMX1489" s="749"/>
      <c r="IMY1489" s="749"/>
      <c r="IMZ1489" s="749"/>
      <c r="INA1489" s="749"/>
      <c r="INB1489" s="749"/>
      <c r="INC1489" s="749"/>
      <c r="IND1489" s="749"/>
      <c r="INE1489" s="749"/>
      <c r="INF1489" s="749"/>
      <c r="ING1489" s="749"/>
      <c r="INH1489" s="749"/>
      <c r="INI1489" s="749"/>
      <c r="INJ1489" s="749"/>
      <c r="INK1489" s="749"/>
      <c r="INL1489" s="749"/>
      <c r="INM1489" s="749"/>
      <c r="INN1489" s="749"/>
      <c r="INO1489" s="749"/>
      <c r="INP1489" s="749"/>
      <c r="INQ1489" s="749"/>
      <c r="INR1489" s="749"/>
      <c r="INS1489" s="749"/>
      <c r="INT1489" s="749"/>
      <c r="INU1489" s="749"/>
      <c r="INV1489" s="749"/>
      <c r="INW1489" s="749"/>
      <c r="INX1489" s="749"/>
      <c r="INY1489" s="749"/>
      <c r="INZ1489" s="749"/>
      <c r="IOA1489" s="749"/>
      <c r="IOB1489" s="749"/>
      <c r="IOC1489" s="749"/>
      <c r="IOD1489" s="749"/>
      <c r="IOE1489" s="749"/>
      <c r="IOF1489" s="749"/>
      <c r="IOG1489" s="749"/>
      <c r="IOH1489" s="749"/>
      <c r="IOI1489" s="749"/>
      <c r="IOJ1489" s="749"/>
      <c r="IOK1489" s="749"/>
      <c r="IOL1489" s="749"/>
      <c r="IOM1489" s="749"/>
      <c r="ION1489" s="749"/>
      <c r="IOO1489" s="749"/>
      <c r="IOP1489" s="749"/>
      <c r="IOQ1489" s="749"/>
      <c r="IOR1489" s="749"/>
      <c r="IOS1489" s="749"/>
      <c r="IOT1489" s="749"/>
      <c r="IOU1489" s="749"/>
      <c r="IOV1489" s="749"/>
      <c r="IOW1489" s="749"/>
      <c r="IOX1489" s="749"/>
      <c r="IOY1489" s="749"/>
      <c r="IOZ1489" s="749"/>
      <c r="IPA1489" s="749"/>
      <c r="IPB1489" s="749"/>
      <c r="IPC1489" s="749"/>
      <c r="IPD1489" s="749"/>
      <c r="IPE1489" s="749"/>
      <c r="IPF1489" s="749"/>
      <c r="IPG1489" s="749"/>
      <c r="IPH1489" s="749"/>
      <c r="IPI1489" s="749"/>
      <c r="IPJ1489" s="749"/>
      <c r="IPK1489" s="749"/>
      <c r="IPL1489" s="749"/>
      <c r="IPM1489" s="749"/>
      <c r="IPN1489" s="749"/>
      <c r="IPO1489" s="749"/>
      <c r="IPP1489" s="749"/>
      <c r="IPQ1489" s="749"/>
      <c r="IPR1489" s="749"/>
      <c r="IPS1489" s="749"/>
      <c r="IPT1489" s="749"/>
      <c r="IPU1489" s="749"/>
      <c r="IPV1489" s="749"/>
      <c r="IPW1489" s="749"/>
      <c r="IPX1489" s="749"/>
      <c r="IPY1489" s="749"/>
      <c r="IPZ1489" s="749"/>
      <c r="IQA1489" s="749"/>
      <c r="IQB1489" s="749"/>
      <c r="IQC1489" s="749"/>
      <c r="IQD1489" s="749"/>
      <c r="IQE1489" s="749"/>
      <c r="IQF1489" s="749"/>
      <c r="IQG1489" s="749"/>
      <c r="IQH1489" s="749"/>
      <c r="IQI1489" s="749"/>
      <c r="IQJ1489" s="749"/>
      <c r="IQK1489" s="749"/>
      <c r="IQL1489" s="749"/>
      <c r="IQM1489" s="749"/>
      <c r="IQN1489" s="749"/>
      <c r="IQO1489" s="749"/>
      <c r="IQP1489" s="749"/>
      <c r="IQQ1489" s="749"/>
      <c r="IQR1489" s="749"/>
      <c r="IQS1489" s="749"/>
      <c r="IQT1489" s="749"/>
      <c r="IQU1489" s="749"/>
      <c r="IQV1489" s="749"/>
      <c r="IQW1489" s="749"/>
      <c r="IQX1489" s="749"/>
      <c r="IQY1489" s="749"/>
      <c r="IQZ1489" s="749"/>
      <c r="IRA1489" s="749"/>
      <c r="IRB1489" s="749"/>
      <c r="IRC1489" s="749"/>
      <c r="IRD1489" s="749"/>
      <c r="IRE1489" s="749"/>
      <c r="IRF1489" s="749"/>
      <c r="IRG1489" s="749"/>
      <c r="IRH1489" s="749"/>
      <c r="IRI1489" s="749"/>
      <c r="IRJ1489" s="749"/>
      <c r="IRK1489" s="749"/>
      <c r="IRL1489" s="749"/>
      <c r="IRM1489" s="749"/>
      <c r="IRN1489" s="749"/>
      <c r="IRO1489" s="749"/>
      <c r="IRP1489" s="749"/>
      <c r="IRQ1489" s="749"/>
      <c r="IRR1489" s="749"/>
      <c r="IRS1489" s="749"/>
      <c r="IRT1489" s="749"/>
      <c r="IRU1489" s="749"/>
      <c r="IRV1489" s="749"/>
      <c r="IRW1489" s="749"/>
      <c r="IRX1489" s="749"/>
      <c r="IRY1489" s="749"/>
      <c r="IRZ1489" s="749"/>
      <c r="ISA1489" s="749"/>
      <c r="ISB1489" s="749"/>
      <c r="ISC1489" s="749"/>
      <c r="ISD1489" s="749"/>
      <c r="ISE1489" s="749"/>
      <c r="ISF1489" s="749"/>
      <c r="ISG1489" s="749"/>
      <c r="ISH1489" s="749"/>
      <c r="ISI1489" s="749"/>
      <c r="ISJ1489" s="749"/>
      <c r="ISK1489" s="749"/>
      <c r="ISL1489" s="749"/>
      <c r="ISM1489" s="749"/>
      <c r="ISN1489" s="749"/>
      <c r="ISO1489" s="749"/>
      <c r="ISP1489" s="749"/>
      <c r="ISQ1489" s="749"/>
      <c r="ISR1489" s="749"/>
      <c r="ISS1489" s="749"/>
      <c r="IST1489" s="749"/>
      <c r="ISU1489" s="749"/>
      <c r="ISV1489" s="749"/>
      <c r="ISW1489" s="749"/>
      <c r="ISX1489" s="749"/>
      <c r="ISY1489" s="749"/>
      <c r="ISZ1489" s="749"/>
      <c r="ITA1489" s="749"/>
      <c r="ITB1489" s="749"/>
      <c r="ITC1489" s="749"/>
      <c r="ITD1489" s="749"/>
      <c r="ITE1489" s="749"/>
      <c r="ITF1489" s="749"/>
      <c r="ITG1489" s="749"/>
      <c r="ITH1489" s="749"/>
      <c r="ITI1489" s="749"/>
      <c r="ITJ1489" s="749"/>
      <c r="ITK1489" s="749"/>
      <c r="ITL1489" s="749"/>
      <c r="ITM1489" s="749"/>
      <c r="ITN1489" s="749"/>
      <c r="ITO1489" s="749"/>
      <c r="ITP1489" s="749"/>
      <c r="ITQ1489" s="749"/>
      <c r="ITR1489" s="749"/>
      <c r="ITS1489" s="749"/>
      <c r="ITT1489" s="749"/>
      <c r="ITU1489" s="749"/>
      <c r="ITV1489" s="749"/>
      <c r="ITW1489" s="749"/>
      <c r="ITX1489" s="749"/>
      <c r="ITY1489" s="749"/>
      <c r="ITZ1489" s="749"/>
      <c r="IUA1489" s="749"/>
      <c r="IUB1489" s="749"/>
      <c r="IUC1489" s="749"/>
      <c r="IUD1489" s="749"/>
      <c r="IUE1489" s="749"/>
      <c r="IUF1489" s="749"/>
      <c r="IUG1489" s="749"/>
      <c r="IUH1489" s="749"/>
      <c r="IUI1489" s="749"/>
      <c r="IUJ1489" s="749"/>
      <c r="IUK1489" s="749"/>
      <c r="IUL1489" s="749"/>
      <c r="IUM1489" s="749"/>
      <c r="IUN1489" s="749"/>
      <c r="IUO1489" s="749"/>
      <c r="IUP1489" s="749"/>
      <c r="IUQ1489" s="749"/>
      <c r="IUR1489" s="749"/>
      <c r="IUS1489" s="749"/>
      <c r="IUT1489" s="749"/>
      <c r="IUU1489" s="749"/>
      <c r="IUV1489" s="749"/>
      <c r="IUW1489" s="749"/>
      <c r="IUX1489" s="749"/>
      <c r="IUY1489" s="749"/>
      <c r="IUZ1489" s="749"/>
      <c r="IVA1489" s="749"/>
      <c r="IVB1489" s="749"/>
      <c r="IVC1489" s="749"/>
      <c r="IVD1489" s="749"/>
      <c r="IVE1489" s="749"/>
      <c r="IVF1489" s="749"/>
      <c r="IVG1489" s="749"/>
      <c r="IVH1489" s="749"/>
      <c r="IVI1489" s="749"/>
      <c r="IVJ1489" s="749"/>
      <c r="IVK1489" s="749"/>
      <c r="IVL1489" s="749"/>
      <c r="IVM1489" s="749"/>
      <c r="IVN1489" s="749"/>
      <c r="IVO1489" s="749"/>
      <c r="IVP1489" s="749"/>
      <c r="IVQ1489" s="749"/>
      <c r="IVR1489" s="749"/>
      <c r="IVS1489" s="749"/>
      <c r="IVT1489" s="749"/>
      <c r="IVU1489" s="749"/>
      <c r="IVV1489" s="749"/>
      <c r="IVW1489" s="749"/>
      <c r="IVX1489" s="749"/>
      <c r="IVY1489" s="749"/>
      <c r="IVZ1489" s="749"/>
      <c r="IWA1489" s="749"/>
      <c r="IWB1489" s="749"/>
      <c r="IWC1489" s="749"/>
      <c r="IWD1489" s="749"/>
      <c r="IWE1489" s="749"/>
      <c r="IWF1489" s="749"/>
      <c r="IWG1489" s="749"/>
      <c r="IWH1489" s="749"/>
      <c r="IWI1489" s="749"/>
      <c r="IWJ1489" s="749"/>
      <c r="IWK1489" s="749"/>
      <c r="IWL1489" s="749"/>
      <c r="IWM1489" s="749"/>
      <c r="IWN1489" s="749"/>
      <c r="IWO1489" s="749"/>
      <c r="IWP1489" s="749"/>
      <c r="IWQ1489" s="749"/>
      <c r="IWR1489" s="749"/>
      <c r="IWS1489" s="749"/>
      <c r="IWT1489" s="749"/>
      <c r="IWU1489" s="749"/>
      <c r="IWV1489" s="749"/>
      <c r="IWW1489" s="749"/>
      <c r="IWX1489" s="749"/>
      <c r="IWY1489" s="749"/>
      <c r="IWZ1489" s="749"/>
      <c r="IXA1489" s="749"/>
      <c r="IXB1489" s="749"/>
      <c r="IXC1489" s="749"/>
      <c r="IXD1489" s="749"/>
      <c r="IXE1489" s="749"/>
      <c r="IXF1489" s="749"/>
      <c r="IXG1489" s="749"/>
      <c r="IXH1489" s="749"/>
      <c r="IXI1489" s="749"/>
      <c r="IXJ1489" s="749"/>
      <c r="IXK1489" s="749"/>
      <c r="IXL1489" s="749"/>
      <c r="IXM1489" s="749"/>
      <c r="IXN1489" s="749"/>
      <c r="IXO1489" s="749"/>
      <c r="IXP1489" s="749"/>
      <c r="IXQ1489" s="749"/>
      <c r="IXR1489" s="749"/>
      <c r="IXS1489" s="749"/>
      <c r="IXT1489" s="749"/>
      <c r="IXU1489" s="749"/>
      <c r="IXV1489" s="749"/>
      <c r="IXW1489" s="749"/>
      <c r="IXX1489" s="749"/>
      <c r="IXY1489" s="749"/>
      <c r="IXZ1489" s="749"/>
      <c r="IYA1489" s="749"/>
      <c r="IYB1489" s="749"/>
      <c r="IYC1489" s="749"/>
      <c r="IYD1489" s="749"/>
      <c r="IYE1489" s="749"/>
      <c r="IYF1489" s="749"/>
      <c r="IYG1489" s="749"/>
      <c r="IYH1489" s="749"/>
      <c r="IYI1489" s="749"/>
      <c r="IYJ1489" s="749"/>
      <c r="IYK1489" s="749"/>
      <c r="IYL1489" s="749"/>
      <c r="IYM1489" s="749"/>
      <c r="IYN1489" s="749"/>
      <c r="IYO1489" s="749"/>
      <c r="IYP1489" s="749"/>
      <c r="IYQ1489" s="749"/>
      <c r="IYR1489" s="749"/>
      <c r="IYS1489" s="749"/>
      <c r="IYT1489" s="749"/>
      <c r="IYU1489" s="749"/>
      <c r="IYV1489" s="749"/>
      <c r="IYW1489" s="749"/>
      <c r="IYX1489" s="749"/>
      <c r="IYY1489" s="749"/>
      <c r="IYZ1489" s="749"/>
      <c r="IZA1489" s="749"/>
      <c r="IZB1489" s="749"/>
      <c r="IZC1489" s="749"/>
      <c r="IZD1489" s="749"/>
      <c r="IZE1489" s="749"/>
      <c r="IZF1489" s="749"/>
      <c r="IZG1489" s="749"/>
      <c r="IZH1489" s="749"/>
      <c r="IZI1489" s="749"/>
      <c r="IZJ1489" s="749"/>
      <c r="IZK1489" s="749"/>
      <c r="IZL1489" s="749"/>
      <c r="IZM1489" s="749"/>
      <c r="IZN1489" s="749"/>
      <c r="IZO1489" s="749"/>
      <c r="IZP1489" s="749"/>
      <c r="IZQ1489" s="749"/>
      <c r="IZR1489" s="749"/>
      <c r="IZS1489" s="749"/>
      <c r="IZT1489" s="749"/>
      <c r="IZU1489" s="749"/>
      <c r="IZV1489" s="749"/>
      <c r="IZW1489" s="749"/>
      <c r="IZX1489" s="749"/>
      <c r="IZY1489" s="749"/>
      <c r="IZZ1489" s="749"/>
      <c r="JAA1489" s="749"/>
      <c r="JAB1489" s="749"/>
      <c r="JAC1489" s="749"/>
      <c r="JAD1489" s="749"/>
      <c r="JAE1489" s="749"/>
      <c r="JAF1489" s="749"/>
      <c r="JAG1489" s="749"/>
      <c r="JAH1489" s="749"/>
      <c r="JAI1489" s="749"/>
      <c r="JAJ1489" s="749"/>
      <c r="JAK1489" s="749"/>
      <c r="JAL1489" s="749"/>
      <c r="JAM1489" s="749"/>
      <c r="JAN1489" s="749"/>
      <c r="JAO1489" s="749"/>
      <c r="JAP1489" s="749"/>
      <c r="JAQ1489" s="749"/>
      <c r="JAR1489" s="749"/>
      <c r="JAS1489" s="749"/>
      <c r="JAT1489" s="749"/>
      <c r="JAU1489" s="749"/>
      <c r="JAV1489" s="749"/>
      <c r="JAW1489" s="749"/>
      <c r="JAX1489" s="749"/>
      <c r="JAY1489" s="749"/>
      <c r="JAZ1489" s="749"/>
      <c r="JBA1489" s="749"/>
      <c r="JBB1489" s="749"/>
      <c r="JBC1489" s="749"/>
      <c r="JBD1489" s="749"/>
      <c r="JBE1489" s="749"/>
      <c r="JBF1489" s="749"/>
      <c r="JBG1489" s="749"/>
      <c r="JBH1489" s="749"/>
      <c r="JBI1489" s="749"/>
      <c r="JBJ1489" s="749"/>
      <c r="JBK1489" s="749"/>
      <c r="JBL1489" s="749"/>
      <c r="JBM1489" s="749"/>
      <c r="JBN1489" s="749"/>
      <c r="JBO1489" s="749"/>
      <c r="JBP1489" s="749"/>
      <c r="JBQ1489" s="749"/>
      <c r="JBR1489" s="749"/>
      <c r="JBS1489" s="749"/>
      <c r="JBT1489" s="749"/>
      <c r="JBU1489" s="749"/>
      <c r="JBV1489" s="749"/>
      <c r="JBW1489" s="749"/>
      <c r="JBX1489" s="749"/>
      <c r="JBY1489" s="749"/>
      <c r="JBZ1489" s="749"/>
      <c r="JCA1489" s="749"/>
      <c r="JCB1489" s="749"/>
      <c r="JCC1489" s="749"/>
      <c r="JCD1489" s="749"/>
      <c r="JCE1489" s="749"/>
      <c r="JCF1489" s="749"/>
      <c r="JCG1489" s="749"/>
      <c r="JCH1489" s="749"/>
      <c r="JCI1489" s="749"/>
      <c r="JCJ1489" s="749"/>
      <c r="JCK1489" s="749"/>
      <c r="JCL1489" s="749"/>
      <c r="JCM1489" s="749"/>
      <c r="JCN1489" s="749"/>
      <c r="JCO1489" s="749"/>
      <c r="JCP1489" s="749"/>
      <c r="JCQ1489" s="749"/>
      <c r="JCR1489" s="749"/>
      <c r="JCS1489" s="749"/>
      <c r="JCT1489" s="749"/>
      <c r="JCU1489" s="749"/>
      <c r="JCV1489" s="749"/>
      <c r="JCW1489" s="749"/>
      <c r="JCX1489" s="749"/>
      <c r="JCY1489" s="749"/>
      <c r="JCZ1489" s="749"/>
      <c r="JDA1489" s="749"/>
      <c r="JDB1489" s="749"/>
      <c r="JDC1489" s="749"/>
      <c r="JDD1489" s="749"/>
      <c r="JDE1489" s="749"/>
      <c r="JDF1489" s="749"/>
      <c r="JDG1489" s="749"/>
      <c r="JDH1489" s="749"/>
      <c r="JDI1489" s="749"/>
      <c r="JDJ1489" s="749"/>
      <c r="JDK1489" s="749"/>
      <c r="JDL1489" s="749"/>
      <c r="JDM1489" s="749"/>
      <c r="JDN1489" s="749"/>
      <c r="JDO1489" s="749"/>
      <c r="JDP1489" s="749"/>
      <c r="JDQ1489" s="749"/>
      <c r="JDR1489" s="749"/>
      <c r="JDS1489" s="749"/>
      <c r="JDT1489" s="749"/>
      <c r="JDU1489" s="749"/>
      <c r="JDV1489" s="749"/>
      <c r="JDW1489" s="749"/>
      <c r="JDX1489" s="749"/>
      <c r="JDY1489" s="749"/>
      <c r="JDZ1489" s="749"/>
      <c r="JEA1489" s="749"/>
      <c r="JEB1489" s="749"/>
      <c r="JEC1489" s="749"/>
      <c r="JED1489" s="749"/>
      <c r="JEE1489" s="749"/>
      <c r="JEF1489" s="749"/>
      <c r="JEG1489" s="749"/>
      <c r="JEH1489" s="749"/>
      <c r="JEI1489" s="749"/>
      <c r="JEJ1489" s="749"/>
      <c r="JEK1489" s="749"/>
      <c r="JEL1489" s="749"/>
      <c r="JEM1489" s="749"/>
      <c r="JEN1489" s="749"/>
      <c r="JEO1489" s="749"/>
      <c r="JEP1489" s="749"/>
      <c r="JEQ1489" s="749"/>
      <c r="JER1489" s="749"/>
      <c r="JES1489" s="749"/>
      <c r="JET1489" s="749"/>
      <c r="JEU1489" s="749"/>
      <c r="JEV1489" s="749"/>
      <c r="JEW1489" s="749"/>
      <c r="JEX1489" s="749"/>
      <c r="JEY1489" s="749"/>
      <c r="JEZ1489" s="749"/>
      <c r="JFA1489" s="749"/>
      <c r="JFB1489" s="749"/>
      <c r="JFC1489" s="749"/>
      <c r="JFD1489" s="749"/>
      <c r="JFE1489" s="749"/>
      <c r="JFF1489" s="749"/>
      <c r="JFG1489" s="749"/>
      <c r="JFH1489" s="749"/>
      <c r="JFI1489" s="749"/>
      <c r="JFJ1489" s="749"/>
      <c r="JFK1489" s="749"/>
      <c r="JFL1489" s="749"/>
      <c r="JFM1489" s="749"/>
      <c r="JFN1489" s="749"/>
      <c r="JFO1489" s="749"/>
      <c r="JFP1489" s="749"/>
      <c r="JFQ1489" s="749"/>
      <c r="JFR1489" s="749"/>
      <c r="JFS1489" s="749"/>
      <c r="JFT1489" s="749"/>
      <c r="JFU1489" s="749"/>
      <c r="JFV1489" s="749"/>
      <c r="JFW1489" s="749"/>
      <c r="JFX1489" s="749"/>
      <c r="JFY1489" s="749"/>
      <c r="JFZ1489" s="749"/>
      <c r="JGA1489" s="749"/>
      <c r="JGB1489" s="749"/>
      <c r="JGC1489" s="749"/>
      <c r="JGD1489" s="749"/>
      <c r="JGE1489" s="749"/>
      <c r="JGF1489" s="749"/>
      <c r="JGG1489" s="749"/>
      <c r="JGH1489" s="749"/>
      <c r="JGI1489" s="749"/>
      <c r="JGJ1489" s="749"/>
      <c r="JGK1489" s="749"/>
      <c r="JGL1489" s="749"/>
      <c r="JGM1489" s="749"/>
      <c r="JGN1489" s="749"/>
      <c r="JGO1489" s="749"/>
      <c r="JGP1489" s="749"/>
      <c r="JGQ1489" s="749"/>
      <c r="JGR1489" s="749"/>
      <c r="JGS1489" s="749"/>
      <c r="JGT1489" s="749"/>
      <c r="JGU1489" s="749"/>
      <c r="JGV1489" s="749"/>
      <c r="JGW1489" s="749"/>
      <c r="JGX1489" s="749"/>
      <c r="JGY1489" s="749"/>
      <c r="JGZ1489" s="749"/>
      <c r="JHA1489" s="749"/>
      <c r="JHB1489" s="749"/>
      <c r="JHC1489" s="749"/>
      <c r="JHD1489" s="749"/>
      <c r="JHE1489" s="749"/>
      <c r="JHF1489" s="749"/>
      <c r="JHG1489" s="749"/>
      <c r="JHH1489" s="749"/>
      <c r="JHI1489" s="749"/>
      <c r="JHJ1489" s="749"/>
      <c r="JHK1489" s="749"/>
      <c r="JHL1489" s="749"/>
      <c r="JHM1489" s="749"/>
      <c r="JHN1489" s="749"/>
      <c r="JHO1489" s="749"/>
      <c r="JHP1489" s="749"/>
      <c r="JHQ1489" s="749"/>
      <c r="JHR1489" s="749"/>
      <c r="JHS1489" s="749"/>
      <c r="JHT1489" s="749"/>
      <c r="JHU1489" s="749"/>
      <c r="JHV1489" s="749"/>
      <c r="JHW1489" s="749"/>
      <c r="JHX1489" s="749"/>
      <c r="JHY1489" s="749"/>
      <c r="JHZ1489" s="749"/>
      <c r="JIA1489" s="749"/>
      <c r="JIB1489" s="749"/>
      <c r="JIC1489" s="749"/>
      <c r="JID1489" s="749"/>
      <c r="JIE1489" s="749"/>
      <c r="JIF1489" s="749"/>
      <c r="JIG1489" s="749"/>
      <c r="JIH1489" s="749"/>
      <c r="JII1489" s="749"/>
      <c r="JIJ1489" s="749"/>
      <c r="JIK1489" s="749"/>
      <c r="JIL1489" s="749"/>
      <c r="JIM1489" s="749"/>
      <c r="JIN1489" s="749"/>
      <c r="JIO1489" s="749"/>
      <c r="JIP1489" s="749"/>
      <c r="JIQ1489" s="749"/>
      <c r="JIR1489" s="749"/>
      <c r="JIS1489" s="749"/>
      <c r="JIT1489" s="749"/>
      <c r="JIU1489" s="749"/>
      <c r="JIV1489" s="749"/>
      <c r="JIW1489" s="749"/>
      <c r="JIX1489" s="749"/>
      <c r="JIY1489" s="749"/>
      <c r="JIZ1489" s="749"/>
      <c r="JJA1489" s="749"/>
      <c r="JJB1489" s="749"/>
      <c r="JJC1489" s="749"/>
      <c r="JJD1489" s="749"/>
      <c r="JJE1489" s="749"/>
      <c r="JJF1489" s="749"/>
      <c r="JJG1489" s="749"/>
      <c r="JJH1489" s="749"/>
      <c r="JJI1489" s="749"/>
      <c r="JJJ1489" s="749"/>
      <c r="JJK1489" s="749"/>
      <c r="JJL1489" s="749"/>
      <c r="JJM1489" s="749"/>
      <c r="JJN1489" s="749"/>
      <c r="JJO1489" s="749"/>
      <c r="JJP1489" s="749"/>
      <c r="JJQ1489" s="749"/>
      <c r="JJR1489" s="749"/>
      <c r="JJS1489" s="749"/>
      <c r="JJT1489" s="749"/>
      <c r="JJU1489" s="749"/>
      <c r="JJV1489" s="749"/>
      <c r="JJW1489" s="749"/>
      <c r="JJX1489" s="749"/>
      <c r="JJY1489" s="749"/>
      <c r="JJZ1489" s="749"/>
      <c r="JKA1489" s="749"/>
      <c r="JKB1489" s="749"/>
      <c r="JKC1489" s="749"/>
      <c r="JKD1489" s="749"/>
      <c r="JKE1489" s="749"/>
      <c r="JKF1489" s="749"/>
      <c r="JKG1489" s="749"/>
      <c r="JKH1489" s="749"/>
      <c r="JKI1489" s="749"/>
      <c r="JKJ1489" s="749"/>
      <c r="JKK1489" s="749"/>
      <c r="JKL1489" s="749"/>
      <c r="JKM1489" s="749"/>
      <c r="JKN1489" s="749"/>
      <c r="JKO1489" s="749"/>
      <c r="JKP1489" s="749"/>
      <c r="JKQ1489" s="749"/>
      <c r="JKR1489" s="749"/>
      <c r="JKS1489" s="749"/>
      <c r="JKT1489" s="749"/>
      <c r="JKU1489" s="749"/>
      <c r="JKV1489" s="749"/>
      <c r="JKW1489" s="749"/>
      <c r="JKX1489" s="749"/>
      <c r="JKY1489" s="749"/>
      <c r="JKZ1489" s="749"/>
      <c r="JLA1489" s="749"/>
      <c r="JLB1489" s="749"/>
      <c r="JLC1489" s="749"/>
      <c r="JLD1489" s="749"/>
      <c r="JLE1489" s="749"/>
      <c r="JLF1489" s="749"/>
      <c r="JLG1489" s="749"/>
      <c r="JLH1489" s="749"/>
      <c r="JLI1489" s="749"/>
      <c r="JLJ1489" s="749"/>
      <c r="JLK1489" s="749"/>
      <c r="JLL1489" s="749"/>
      <c r="JLM1489" s="749"/>
      <c r="JLN1489" s="749"/>
      <c r="JLO1489" s="749"/>
      <c r="JLP1489" s="749"/>
      <c r="JLQ1489" s="749"/>
      <c r="JLR1489" s="749"/>
      <c r="JLS1489" s="749"/>
      <c r="JLT1489" s="749"/>
      <c r="JLU1489" s="749"/>
      <c r="JLV1489" s="749"/>
      <c r="JLW1489" s="749"/>
      <c r="JLX1489" s="749"/>
      <c r="JLY1489" s="749"/>
      <c r="JLZ1489" s="749"/>
      <c r="JMA1489" s="749"/>
      <c r="JMB1489" s="749"/>
      <c r="JMC1489" s="749"/>
      <c r="JMD1489" s="749"/>
      <c r="JME1489" s="749"/>
      <c r="JMF1489" s="749"/>
      <c r="JMG1489" s="749"/>
      <c r="JMH1489" s="749"/>
      <c r="JMI1489" s="749"/>
      <c r="JMJ1489" s="749"/>
      <c r="JMK1489" s="749"/>
      <c r="JML1489" s="749"/>
      <c r="JMM1489" s="749"/>
      <c r="JMN1489" s="749"/>
      <c r="JMO1489" s="749"/>
      <c r="JMP1489" s="749"/>
      <c r="JMQ1489" s="749"/>
      <c r="JMR1489" s="749"/>
      <c r="JMS1489" s="749"/>
      <c r="JMT1489" s="749"/>
      <c r="JMU1489" s="749"/>
      <c r="JMV1489" s="749"/>
      <c r="JMW1489" s="749"/>
      <c r="JMX1489" s="749"/>
      <c r="JMY1489" s="749"/>
      <c r="JMZ1489" s="749"/>
      <c r="JNA1489" s="749"/>
      <c r="JNB1489" s="749"/>
      <c r="JNC1489" s="749"/>
      <c r="JND1489" s="749"/>
      <c r="JNE1489" s="749"/>
      <c r="JNF1489" s="749"/>
      <c r="JNG1489" s="749"/>
      <c r="JNH1489" s="749"/>
      <c r="JNI1489" s="749"/>
      <c r="JNJ1489" s="749"/>
      <c r="JNK1489" s="749"/>
      <c r="JNL1489" s="749"/>
      <c r="JNM1489" s="749"/>
      <c r="JNN1489" s="749"/>
      <c r="JNO1489" s="749"/>
      <c r="JNP1489" s="749"/>
      <c r="JNQ1489" s="749"/>
      <c r="JNR1489" s="749"/>
      <c r="JNS1489" s="749"/>
      <c r="JNT1489" s="749"/>
      <c r="JNU1489" s="749"/>
      <c r="JNV1489" s="749"/>
      <c r="JNW1489" s="749"/>
      <c r="JNX1489" s="749"/>
      <c r="JNY1489" s="749"/>
      <c r="JNZ1489" s="749"/>
      <c r="JOA1489" s="749"/>
      <c r="JOB1489" s="749"/>
      <c r="JOC1489" s="749"/>
      <c r="JOD1489" s="749"/>
      <c r="JOE1489" s="749"/>
      <c r="JOF1489" s="749"/>
      <c r="JOG1489" s="749"/>
      <c r="JOH1489" s="749"/>
      <c r="JOI1489" s="749"/>
      <c r="JOJ1489" s="749"/>
      <c r="JOK1489" s="749"/>
      <c r="JOL1489" s="749"/>
      <c r="JOM1489" s="749"/>
      <c r="JON1489" s="749"/>
      <c r="JOO1489" s="749"/>
      <c r="JOP1489" s="749"/>
      <c r="JOQ1489" s="749"/>
      <c r="JOR1489" s="749"/>
      <c r="JOS1489" s="749"/>
      <c r="JOT1489" s="749"/>
      <c r="JOU1489" s="749"/>
      <c r="JOV1489" s="749"/>
      <c r="JOW1489" s="749"/>
      <c r="JOX1489" s="749"/>
      <c r="JOY1489" s="749"/>
      <c r="JOZ1489" s="749"/>
      <c r="JPA1489" s="749"/>
      <c r="JPB1489" s="749"/>
      <c r="JPC1489" s="749"/>
      <c r="JPD1489" s="749"/>
      <c r="JPE1489" s="749"/>
      <c r="JPF1489" s="749"/>
      <c r="JPG1489" s="749"/>
      <c r="JPH1489" s="749"/>
      <c r="JPI1489" s="749"/>
      <c r="JPJ1489" s="749"/>
      <c r="JPK1489" s="749"/>
      <c r="JPL1489" s="749"/>
      <c r="JPM1489" s="749"/>
      <c r="JPN1489" s="749"/>
      <c r="JPO1489" s="749"/>
      <c r="JPP1489" s="749"/>
      <c r="JPQ1489" s="749"/>
      <c r="JPR1489" s="749"/>
      <c r="JPS1489" s="749"/>
      <c r="JPT1489" s="749"/>
      <c r="JPU1489" s="749"/>
      <c r="JPV1489" s="749"/>
      <c r="JPW1489" s="749"/>
      <c r="JPX1489" s="749"/>
      <c r="JPY1489" s="749"/>
      <c r="JPZ1489" s="749"/>
      <c r="JQA1489" s="749"/>
      <c r="JQB1489" s="749"/>
      <c r="JQC1489" s="749"/>
      <c r="JQD1489" s="749"/>
      <c r="JQE1489" s="749"/>
      <c r="JQF1489" s="749"/>
      <c r="JQG1489" s="749"/>
      <c r="JQH1489" s="749"/>
      <c r="JQI1489" s="749"/>
      <c r="JQJ1489" s="749"/>
      <c r="JQK1489" s="749"/>
      <c r="JQL1489" s="749"/>
      <c r="JQM1489" s="749"/>
      <c r="JQN1489" s="749"/>
      <c r="JQO1489" s="749"/>
      <c r="JQP1489" s="749"/>
      <c r="JQQ1489" s="749"/>
      <c r="JQR1489" s="749"/>
      <c r="JQS1489" s="749"/>
      <c r="JQT1489" s="749"/>
      <c r="JQU1489" s="749"/>
      <c r="JQV1489" s="749"/>
      <c r="JQW1489" s="749"/>
      <c r="JQX1489" s="749"/>
      <c r="JQY1489" s="749"/>
      <c r="JQZ1489" s="749"/>
      <c r="JRA1489" s="749"/>
      <c r="JRB1489" s="749"/>
      <c r="JRC1489" s="749"/>
      <c r="JRD1489" s="749"/>
      <c r="JRE1489" s="749"/>
      <c r="JRF1489" s="749"/>
      <c r="JRG1489" s="749"/>
      <c r="JRH1489" s="749"/>
      <c r="JRI1489" s="749"/>
      <c r="JRJ1489" s="749"/>
      <c r="JRK1489" s="749"/>
      <c r="JRL1489" s="749"/>
      <c r="JRM1489" s="749"/>
      <c r="JRN1489" s="749"/>
      <c r="JRO1489" s="749"/>
      <c r="JRP1489" s="749"/>
      <c r="JRQ1489" s="749"/>
      <c r="JRR1489" s="749"/>
      <c r="JRS1489" s="749"/>
      <c r="JRT1489" s="749"/>
      <c r="JRU1489" s="749"/>
      <c r="JRV1489" s="749"/>
      <c r="JRW1489" s="749"/>
      <c r="JRX1489" s="749"/>
      <c r="JRY1489" s="749"/>
      <c r="JRZ1489" s="749"/>
      <c r="JSA1489" s="749"/>
      <c r="JSB1489" s="749"/>
      <c r="JSC1489" s="749"/>
      <c r="JSD1489" s="749"/>
      <c r="JSE1489" s="749"/>
      <c r="JSF1489" s="749"/>
      <c r="JSG1489" s="749"/>
      <c r="JSH1489" s="749"/>
      <c r="JSI1489" s="749"/>
      <c r="JSJ1489" s="749"/>
      <c r="JSK1489" s="749"/>
      <c r="JSL1489" s="749"/>
      <c r="JSM1489" s="749"/>
      <c r="JSN1489" s="749"/>
      <c r="JSO1489" s="749"/>
      <c r="JSP1489" s="749"/>
      <c r="JSQ1489" s="749"/>
      <c r="JSR1489" s="749"/>
      <c r="JSS1489" s="749"/>
      <c r="JST1489" s="749"/>
      <c r="JSU1489" s="749"/>
      <c r="JSV1489" s="749"/>
      <c r="JSW1489" s="749"/>
      <c r="JSX1489" s="749"/>
      <c r="JSY1489" s="749"/>
      <c r="JSZ1489" s="749"/>
      <c r="JTA1489" s="749"/>
      <c r="JTB1489" s="749"/>
      <c r="JTC1489" s="749"/>
      <c r="JTD1489" s="749"/>
      <c r="JTE1489" s="749"/>
      <c r="JTF1489" s="749"/>
      <c r="JTG1489" s="749"/>
      <c r="JTH1489" s="749"/>
      <c r="JTI1489" s="749"/>
      <c r="JTJ1489" s="749"/>
      <c r="JTK1489" s="749"/>
      <c r="JTL1489" s="749"/>
      <c r="JTM1489" s="749"/>
      <c r="JTN1489" s="749"/>
      <c r="JTO1489" s="749"/>
      <c r="JTP1489" s="749"/>
      <c r="JTQ1489" s="749"/>
      <c r="JTR1489" s="749"/>
      <c r="JTS1489" s="749"/>
      <c r="JTT1489" s="749"/>
      <c r="JTU1489" s="749"/>
      <c r="JTV1489" s="749"/>
      <c r="JTW1489" s="749"/>
      <c r="JTX1489" s="749"/>
      <c r="JTY1489" s="749"/>
      <c r="JTZ1489" s="749"/>
      <c r="JUA1489" s="749"/>
      <c r="JUB1489" s="749"/>
      <c r="JUC1489" s="749"/>
      <c r="JUD1489" s="749"/>
      <c r="JUE1489" s="749"/>
      <c r="JUF1489" s="749"/>
      <c r="JUG1489" s="749"/>
      <c r="JUH1489" s="749"/>
      <c r="JUI1489" s="749"/>
      <c r="JUJ1489" s="749"/>
      <c r="JUK1489" s="749"/>
      <c r="JUL1489" s="749"/>
      <c r="JUM1489" s="749"/>
      <c r="JUN1489" s="749"/>
      <c r="JUO1489" s="749"/>
      <c r="JUP1489" s="749"/>
      <c r="JUQ1489" s="749"/>
      <c r="JUR1489" s="749"/>
      <c r="JUS1489" s="749"/>
      <c r="JUT1489" s="749"/>
      <c r="JUU1489" s="749"/>
      <c r="JUV1489" s="749"/>
      <c r="JUW1489" s="749"/>
      <c r="JUX1489" s="749"/>
      <c r="JUY1489" s="749"/>
      <c r="JUZ1489" s="749"/>
      <c r="JVA1489" s="749"/>
      <c r="JVB1489" s="749"/>
      <c r="JVC1489" s="749"/>
      <c r="JVD1489" s="749"/>
      <c r="JVE1489" s="749"/>
      <c r="JVF1489" s="749"/>
      <c r="JVG1489" s="749"/>
      <c r="JVH1489" s="749"/>
      <c r="JVI1489" s="749"/>
      <c r="JVJ1489" s="749"/>
      <c r="JVK1489" s="749"/>
      <c r="JVL1489" s="749"/>
      <c r="JVM1489" s="749"/>
      <c r="JVN1489" s="749"/>
      <c r="JVO1489" s="749"/>
      <c r="JVP1489" s="749"/>
      <c r="JVQ1489" s="749"/>
      <c r="JVR1489" s="749"/>
      <c r="JVS1489" s="749"/>
      <c r="JVT1489" s="749"/>
      <c r="JVU1489" s="749"/>
      <c r="JVV1489" s="749"/>
      <c r="JVW1489" s="749"/>
      <c r="JVX1489" s="749"/>
      <c r="JVY1489" s="749"/>
      <c r="JVZ1489" s="749"/>
      <c r="JWA1489" s="749"/>
      <c r="JWB1489" s="749"/>
      <c r="JWC1489" s="749"/>
      <c r="JWD1489" s="749"/>
      <c r="JWE1489" s="749"/>
      <c r="JWF1489" s="749"/>
      <c r="JWG1489" s="749"/>
      <c r="JWH1489" s="749"/>
      <c r="JWI1489" s="749"/>
      <c r="JWJ1489" s="749"/>
      <c r="JWK1489" s="749"/>
      <c r="JWL1489" s="749"/>
      <c r="JWM1489" s="749"/>
      <c r="JWN1489" s="749"/>
      <c r="JWO1489" s="749"/>
      <c r="JWP1489" s="749"/>
      <c r="JWQ1489" s="749"/>
      <c r="JWR1489" s="749"/>
      <c r="JWS1489" s="749"/>
      <c r="JWT1489" s="749"/>
      <c r="JWU1489" s="749"/>
      <c r="JWV1489" s="749"/>
      <c r="JWW1489" s="749"/>
      <c r="JWX1489" s="749"/>
      <c r="JWY1489" s="749"/>
      <c r="JWZ1489" s="749"/>
      <c r="JXA1489" s="749"/>
      <c r="JXB1489" s="749"/>
      <c r="JXC1489" s="749"/>
      <c r="JXD1489" s="749"/>
      <c r="JXE1489" s="749"/>
      <c r="JXF1489" s="749"/>
      <c r="JXG1489" s="749"/>
      <c r="JXH1489" s="749"/>
      <c r="JXI1489" s="749"/>
      <c r="JXJ1489" s="749"/>
      <c r="JXK1489" s="749"/>
      <c r="JXL1489" s="749"/>
      <c r="JXM1489" s="749"/>
      <c r="JXN1489" s="749"/>
      <c r="JXO1489" s="749"/>
      <c r="JXP1489" s="749"/>
      <c r="JXQ1489" s="749"/>
      <c r="JXR1489" s="749"/>
      <c r="JXS1489" s="749"/>
      <c r="JXT1489" s="749"/>
      <c r="JXU1489" s="749"/>
      <c r="JXV1489" s="749"/>
      <c r="JXW1489" s="749"/>
      <c r="JXX1489" s="749"/>
      <c r="JXY1489" s="749"/>
      <c r="JXZ1489" s="749"/>
      <c r="JYA1489" s="749"/>
      <c r="JYB1489" s="749"/>
      <c r="JYC1489" s="749"/>
      <c r="JYD1489" s="749"/>
      <c r="JYE1489" s="749"/>
      <c r="JYF1489" s="749"/>
      <c r="JYG1489" s="749"/>
      <c r="JYH1489" s="749"/>
      <c r="JYI1489" s="749"/>
      <c r="JYJ1489" s="749"/>
      <c r="JYK1489" s="749"/>
      <c r="JYL1489" s="749"/>
      <c r="JYM1489" s="749"/>
      <c r="JYN1489" s="749"/>
      <c r="JYO1489" s="749"/>
      <c r="JYP1489" s="749"/>
      <c r="JYQ1489" s="749"/>
      <c r="JYR1489" s="749"/>
      <c r="JYS1489" s="749"/>
      <c r="JYT1489" s="749"/>
      <c r="JYU1489" s="749"/>
      <c r="JYV1489" s="749"/>
      <c r="JYW1489" s="749"/>
      <c r="JYX1489" s="749"/>
      <c r="JYY1489" s="749"/>
      <c r="JYZ1489" s="749"/>
      <c r="JZA1489" s="749"/>
      <c r="JZB1489" s="749"/>
      <c r="JZC1489" s="749"/>
      <c r="JZD1489" s="749"/>
      <c r="JZE1489" s="749"/>
      <c r="JZF1489" s="749"/>
      <c r="JZG1489" s="749"/>
      <c r="JZH1489" s="749"/>
      <c r="JZI1489" s="749"/>
      <c r="JZJ1489" s="749"/>
      <c r="JZK1489" s="749"/>
      <c r="JZL1489" s="749"/>
      <c r="JZM1489" s="749"/>
      <c r="JZN1489" s="749"/>
      <c r="JZO1489" s="749"/>
      <c r="JZP1489" s="749"/>
      <c r="JZQ1489" s="749"/>
      <c r="JZR1489" s="749"/>
      <c r="JZS1489" s="749"/>
      <c r="JZT1489" s="749"/>
      <c r="JZU1489" s="749"/>
      <c r="JZV1489" s="749"/>
      <c r="JZW1489" s="749"/>
      <c r="JZX1489" s="749"/>
      <c r="JZY1489" s="749"/>
      <c r="JZZ1489" s="749"/>
      <c r="KAA1489" s="749"/>
      <c r="KAB1489" s="749"/>
      <c r="KAC1489" s="749"/>
      <c r="KAD1489" s="749"/>
      <c r="KAE1489" s="749"/>
      <c r="KAF1489" s="749"/>
      <c r="KAG1489" s="749"/>
      <c r="KAH1489" s="749"/>
      <c r="KAI1489" s="749"/>
      <c r="KAJ1489" s="749"/>
      <c r="KAK1489" s="749"/>
      <c r="KAL1489" s="749"/>
      <c r="KAM1489" s="749"/>
      <c r="KAN1489" s="749"/>
      <c r="KAO1489" s="749"/>
      <c r="KAP1489" s="749"/>
      <c r="KAQ1489" s="749"/>
      <c r="KAR1489" s="749"/>
      <c r="KAS1489" s="749"/>
      <c r="KAT1489" s="749"/>
      <c r="KAU1489" s="749"/>
      <c r="KAV1489" s="749"/>
      <c r="KAW1489" s="749"/>
      <c r="KAX1489" s="749"/>
      <c r="KAY1489" s="749"/>
      <c r="KAZ1489" s="749"/>
      <c r="KBA1489" s="749"/>
      <c r="KBB1489" s="749"/>
      <c r="KBC1489" s="749"/>
      <c r="KBD1489" s="749"/>
      <c r="KBE1489" s="749"/>
      <c r="KBF1489" s="749"/>
      <c r="KBG1489" s="749"/>
      <c r="KBH1489" s="749"/>
      <c r="KBI1489" s="749"/>
      <c r="KBJ1489" s="749"/>
      <c r="KBK1489" s="749"/>
      <c r="KBL1489" s="749"/>
      <c r="KBM1489" s="749"/>
      <c r="KBN1489" s="749"/>
      <c r="KBO1489" s="749"/>
      <c r="KBP1489" s="749"/>
      <c r="KBQ1489" s="749"/>
      <c r="KBR1489" s="749"/>
      <c r="KBS1489" s="749"/>
      <c r="KBT1489" s="749"/>
      <c r="KBU1489" s="749"/>
      <c r="KBV1489" s="749"/>
      <c r="KBW1489" s="749"/>
      <c r="KBX1489" s="749"/>
      <c r="KBY1489" s="749"/>
      <c r="KBZ1489" s="749"/>
      <c r="KCA1489" s="749"/>
      <c r="KCB1489" s="749"/>
      <c r="KCC1489" s="749"/>
      <c r="KCD1489" s="749"/>
      <c r="KCE1489" s="749"/>
      <c r="KCF1489" s="749"/>
      <c r="KCG1489" s="749"/>
      <c r="KCH1489" s="749"/>
      <c r="KCI1489" s="749"/>
      <c r="KCJ1489" s="749"/>
      <c r="KCK1489" s="749"/>
      <c r="KCL1489" s="749"/>
      <c r="KCM1489" s="749"/>
      <c r="KCN1489" s="749"/>
      <c r="KCO1489" s="749"/>
      <c r="KCP1489" s="749"/>
      <c r="KCQ1489" s="749"/>
      <c r="KCR1489" s="749"/>
      <c r="KCS1489" s="749"/>
      <c r="KCT1489" s="749"/>
      <c r="KCU1489" s="749"/>
      <c r="KCV1489" s="749"/>
      <c r="KCW1489" s="749"/>
      <c r="KCX1489" s="749"/>
      <c r="KCY1489" s="749"/>
      <c r="KCZ1489" s="749"/>
      <c r="KDA1489" s="749"/>
      <c r="KDB1489" s="749"/>
      <c r="KDC1489" s="749"/>
      <c r="KDD1489" s="749"/>
      <c r="KDE1489" s="749"/>
      <c r="KDF1489" s="749"/>
      <c r="KDG1489" s="749"/>
      <c r="KDH1489" s="749"/>
      <c r="KDI1489" s="749"/>
      <c r="KDJ1489" s="749"/>
      <c r="KDK1489" s="749"/>
      <c r="KDL1489" s="749"/>
      <c r="KDM1489" s="749"/>
      <c r="KDN1489" s="749"/>
      <c r="KDO1489" s="749"/>
      <c r="KDP1489" s="749"/>
      <c r="KDQ1489" s="749"/>
      <c r="KDR1489" s="749"/>
      <c r="KDS1489" s="749"/>
      <c r="KDT1489" s="749"/>
      <c r="KDU1489" s="749"/>
      <c r="KDV1489" s="749"/>
      <c r="KDW1489" s="749"/>
      <c r="KDX1489" s="749"/>
      <c r="KDY1489" s="749"/>
      <c r="KDZ1489" s="749"/>
      <c r="KEA1489" s="749"/>
      <c r="KEB1489" s="749"/>
      <c r="KEC1489" s="749"/>
      <c r="KED1489" s="749"/>
      <c r="KEE1489" s="749"/>
      <c r="KEF1489" s="749"/>
      <c r="KEG1489" s="749"/>
      <c r="KEH1489" s="749"/>
      <c r="KEI1489" s="749"/>
      <c r="KEJ1489" s="749"/>
      <c r="KEK1489" s="749"/>
      <c r="KEL1489" s="749"/>
      <c r="KEM1489" s="749"/>
      <c r="KEN1489" s="749"/>
      <c r="KEO1489" s="749"/>
      <c r="KEP1489" s="749"/>
      <c r="KEQ1489" s="749"/>
      <c r="KER1489" s="749"/>
      <c r="KES1489" s="749"/>
      <c r="KET1489" s="749"/>
      <c r="KEU1489" s="749"/>
      <c r="KEV1489" s="749"/>
      <c r="KEW1489" s="749"/>
      <c r="KEX1489" s="749"/>
      <c r="KEY1489" s="749"/>
      <c r="KEZ1489" s="749"/>
      <c r="KFA1489" s="749"/>
      <c r="KFB1489" s="749"/>
      <c r="KFC1489" s="749"/>
      <c r="KFD1489" s="749"/>
      <c r="KFE1489" s="749"/>
      <c r="KFF1489" s="749"/>
      <c r="KFG1489" s="749"/>
      <c r="KFH1489" s="749"/>
      <c r="KFI1489" s="749"/>
      <c r="KFJ1489" s="749"/>
      <c r="KFK1489" s="749"/>
      <c r="KFL1489" s="749"/>
      <c r="KFM1489" s="749"/>
      <c r="KFN1489" s="749"/>
      <c r="KFO1489" s="749"/>
      <c r="KFP1489" s="749"/>
      <c r="KFQ1489" s="749"/>
      <c r="KFR1489" s="749"/>
      <c r="KFS1489" s="749"/>
      <c r="KFT1489" s="749"/>
      <c r="KFU1489" s="749"/>
      <c r="KFV1489" s="749"/>
      <c r="KFW1489" s="749"/>
      <c r="KFX1489" s="749"/>
      <c r="KFY1489" s="749"/>
      <c r="KFZ1489" s="749"/>
      <c r="KGA1489" s="749"/>
      <c r="KGB1489" s="749"/>
      <c r="KGC1489" s="749"/>
      <c r="KGD1489" s="749"/>
      <c r="KGE1489" s="749"/>
      <c r="KGF1489" s="749"/>
      <c r="KGG1489" s="749"/>
      <c r="KGH1489" s="749"/>
      <c r="KGI1489" s="749"/>
      <c r="KGJ1489" s="749"/>
      <c r="KGK1489" s="749"/>
      <c r="KGL1489" s="749"/>
      <c r="KGM1489" s="749"/>
      <c r="KGN1489" s="749"/>
      <c r="KGO1489" s="749"/>
      <c r="KGP1489" s="749"/>
      <c r="KGQ1489" s="749"/>
      <c r="KGR1489" s="749"/>
      <c r="KGS1489" s="749"/>
      <c r="KGT1489" s="749"/>
      <c r="KGU1489" s="749"/>
      <c r="KGV1489" s="749"/>
      <c r="KGW1489" s="749"/>
      <c r="KGX1489" s="749"/>
      <c r="KGY1489" s="749"/>
      <c r="KGZ1489" s="749"/>
      <c r="KHA1489" s="749"/>
      <c r="KHB1489" s="749"/>
      <c r="KHC1489" s="749"/>
      <c r="KHD1489" s="749"/>
      <c r="KHE1489" s="749"/>
      <c r="KHF1489" s="749"/>
      <c r="KHG1489" s="749"/>
      <c r="KHH1489" s="749"/>
      <c r="KHI1489" s="749"/>
      <c r="KHJ1489" s="749"/>
      <c r="KHK1489" s="749"/>
      <c r="KHL1489" s="749"/>
      <c r="KHM1489" s="749"/>
      <c r="KHN1489" s="749"/>
      <c r="KHO1489" s="749"/>
      <c r="KHP1489" s="749"/>
      <c r="KHQ1489" s="749"/>
      <c r="KHR1489" s="749"/>
      <c r="KHS1489" s="749"/>
      <c r="KHT1489" s="749"/>
      <c r="KHU1489" s="749"/>
      <c r="KHV1489" s="749"/>
      <c r="KHW1489" s="749"/>
      <c r="KHX1489" s="749"/>
      <c r="KHY1489" s="749"/>
      <c r="KHZ1489" s="749"/>
      <c r="KIA1489" s="749"/>
      <c r="KIB1489" s="749"/>
      <c r="KIC1489" s="749"/>
      <c r="KID1489" s="749"/>
      <c r="KIE1489" s="749"/>
      <c r="KIF1489" s="749"/>
      <c r="KIG1489" s="749"/>
      <c r="KIH1489" s="749"/>
      <c r="KII1489" s="749"/>
      <c r="KIJ1489" s="749"/>
      <c r="KIK1489" s="749"/>
      <c r="KIL1489" s="749"/>
      <c r="KIM1489" s="749"/>
      <c r="KIN1489" s="749"/>
      <c r="KIO1489" s="749"/>
      <c r="KIP1489" s="749"/>
      <c r="KIQ1489" s="749"/>
      <c r="KIR1489" s="749"/>
      <c r="KIS1489" s="749"/>
      <c r="KIT1489" s="749"/>
      <c r="KIU1489" s="749"/>
      <c r="KIV1489" s="749"/>
      <c r="KIW1489" s="749"/>
      <c r="KIX1489" s="749"/>
      <c r="KIY1489" s="749"/>
      <c r="KIZ1489" s="749"/>
      <c r="KJA1489" s="749"/>
      <c r="KJB1489" s="749"/>
      <c r="KJC1489" s="749"/>
      <c r="KJD1489" s="749"/>
      <c r="KJE1489" s="749"/>
      <c r="KJF1489" s="749"/>
      <c r="KJG1489" s="749"/>
      <c r="KJH1489" s="749"/>
      <c r="KJI1489" s="749"/>
      <c r="KJJ1489" s="749"/>
      <c r="KJK1489" s="749"/>
      <c r="KJL1489" s="749"/>
      <c r="KJM1489" s="749"/>
      <c r="KJN1489" s="749"/>
      <c r="KJO1489" s="749"/>
      <c r="KJP1489" s="749"/>
      <c r="KJQ1489" s="749"/>
      <c r="KJR1489" s="749"/>
      <c r="KJS1489" s="749"/>
      <c r="KJT1489" s="749"/>
      <c r="KJU1489" s="749"/>
      <c r="KJV1489" s="749"/>
      <c r="KJW1489" s="749"/>
      <c r="KJX1489" s="749"/>
      <c r="KJY1489" s="749"/>
      <c r="KJZ1489" s="749"/>
      <c r="KKA1489" s="749"/>
      <c r="KKB1489" s="749"/>
      <c r="KKC1489" s="749"/>
      <c r="KKD1489" s="749"/>
      <c r="KKE1489" s="749"/>
      <c r="KKF1489" s="749"/>
      <c r="KKG1489" s="749"/>
      <c r="KKH1489" s="749"/>
      <c r="KKI1489" s="749"/>
      <c r="KKJ1489" s="749"/>
      <c r="KKK1489" s="749"/>
      <c r="KKL1489" s="749"/>
      <c r="KKM1489" s="749"/>
      <c r="KKN1489" s="749"/>
      <c r="KKO1489" s="749"/>
      <c r="KKP1489" s="749"/>
      <c r="KKQ1489" s="749"/>
      <c r="KKR1489" s="749"/>
      <c r="KKS1489" s="749"/>
      <c r="KKT1489" s="749"/>
      <c r="KKU1489" s="749"/>
      <c r="KKV1489" s="749"/>
      <c r="KKW1489" s="749"/>
      <c r="KKX1489" s="749"/>
      <c r="KKY1489" s="749"/>
      <c r="KKZ1489" s="749"/>
      <c r="KLA1489" s="749"/>
      <c r="KLB1489" s="749"/>
      <c r="KLC1489" s="749"/>
      <c r="KLD1489" s="749"/>
      <c r="KLE1489" s="749"/>
      <c r="KLF1489" s="749"/>
      <c r="KLG1489" s="749"/>
      <c r="KLH1489" s="749"/>
      <c r="KLI1489" s="749"/>
      <c r="KLJ1489" s="749"/>
      <c r="KLK1489" s="749"/>
      <c r="KLL1489" s="749"/>
      <c r="KLM1489" s="749"/>
      <c r="KLN1489" s="749"/>
      <c r="KLO1489" s="749"/>
      <c r="KLP1489" s="749"/>
      <c r="KLQ1489" s="749"/>
      <c r="KLR1489" s="749"/>
      <c r="KLS1489" s="749"/>
      <c r="KLT1489" s="749"/>
      <c r="KLU1489" s="749"/>
      <c r="KLV1489" s="749"/>
      <c r="KLW1489" s="749"/>
      <c r="KLX1489" s="749"/>
      <c r="KLY1489" s="749"/>
      <c r="KLZ1489" s="749"/>
      <c r="KMA1489" s="749"/>
      <c r="KMB1489" s="749"/>
      <c r="KMC1489" s="749"/>
      <c r="KMD1489" s="749"/>
      <c r="KME1489" s="749"/>
      <c r="KMF1489" s="749"/>
      <c r="KMG1489" s="749"/>
      <c r="KMH1489" s="749"/>
      <c r="KMI1489" s="749"/>
      <c r="KMJ1489" s="749"/>
      <c r="KMK1489" s="749"/>
      <c r="KML1489" s="749"/>
      <c r="KMM1489" s="749"/>
      <c r="KMN1489" s="749"/>
      <c r="KMO1489" s="749"/>
      <c r="KMP1489" s="749"/>
      <c r="KMQ1489" s="749"/>
      <c r="KMR1489" s="749"/>
      <c r="KMS1489" s="749"/>
      <c r="KMT1489" s="749"/>
      <c r="KMU1489" s="749"/>
      <c r="KMV1489" s="749"/>
      <c r="KMW1489" s="749"/>
      <c r="KMX1489" s="749"/>
      <c r="KMY1489" s="749"/>
      <c r="KMZ1489" s="749"/>
      <c r="KNA1489" s="749"/>
      <c r="KNB1489" s="749"/>
      <c r="KNC1489" s="749"/>
      <c r="KND1489" s="749"/>
      <c r="KNE1489" s="749"/>
      <c r="KNF1489" s="749"/>
      <c r="KNG1489" s="749"/>
      <c r="KNH1489" s="749"/>
      <c r="KNI1489" s="749"/>
      <c r="KNJ1489" s="749"/>
      <c r="KNK1489" s="749"/>
      <c r="KNL1489" s="749"/>
      <c r="KNM1489" s="749"/>
      <c r="KNN1489" s="749"/>
      <c r="KNO1489" s="749"/>
      <c r="KNP1489" s="749"/>
      <c r="KNQ1489" s="749"/>
      <c r="KNR1489" s="749"/>
      <c r="KNS1489" s="749"/>
      <c r="KNT1489" s="749"/>
      <c r="KNU1489" s="749"/>
      <c r="KNV1489" s="749"/>
      <c r="KNW1489" s="749"/>
      <c r="KNX1489" s="749"/>
      <c r="KNY1489" s="749"/>
      <c r="KNZ1489" s="749"/>
      <c r="KOA1489" s="749"/>
      <c r="KOB1489" s="749"/>
      <c r="KOC1489" s="749"/>
      <c r="KOD1489" s="749"/>
      <c r="KOE1489" s="749"/>
      <c r="KOF1489" s="749"/>
      <c r="KOG1489" s="749"/>
      <c r="KOH1489" s="749"/>
      <c r="KOI1489" s="749"/>
      <c r="KOJ1489" s="749"/>
      <c r="KOK1489" s="749"/>
      <c r="KOL1489" s="749"/>
      <c r="KOM1489" s="749"/>
      <c r="KON1489" s="749"/>
      <c r="KOO1489" s="749"/>
      <c r="KOP1489" s="749"/>
      <c r="KOQ1489" s="749"/>
      <c r="KOR1489" s="749"/>
      <c r="KOS1489" s="749"/>
      <c r="KOT1489" s="749"/>
      <c r="KOU1489" s="749"/>
      <c r="KOV1489" s="749"/>
      <c r="KOW1489" s="749"/>
      <c r="KOX1489" s="749"/>
      <c r="KOY1489" s="749"/>
      <c r="KOZ1489" s="749"/>
      <c r="KPA1489" s="749"/>
      <c r="KPB1489" s="749"/>
      <c r="KPC1489" s="749"/>
      <c r="KPD1489" s="749"/>
      <c r="KPE1489" s="749"/>
      <c r="KPF1489" s="749"/>
      <c r="KPG1489" s="749"/>
      <c r="KPH1489" s="749"/>
      <c r="KPI1489" s="749"/>
      <c r="KPJ1489" s="749"/>
      <c r="KPK1489" s="749"/>
      <c r="KPL1489" s="749"/>
      <c r="KPM1489" s="749"/>
      <c r="KPN1489" s="749"/>
      <c r="KPO1489" s="749"/>
      <c r="KPP1489" s="749"/>
      <c r="KPQ1489" s="749"/>
      <c r="KPR1489" s="749"/>
      <c r="KPS1489" s="749"/>
      <c r="KPT1489" s="749"/>
      <c r="KPU1489" s="749"/>
      <c r="KPV1489" s="749"/>
      <c r="KPW1489" s="749"/>
      <c r="KPX1489" s="749"/>
      <c r="KPY1489" s="749"/>
      <c r="KPZ1489" s="749"/>
      <c r="KQA1489" s="749"/>
      <c r="KQB1489" s="749"/>
      <c r="KQC1489" s="749"/>
      <c r="KQD1489" s="749"/>
      <c r="KQE1489" s="749"/>
      <c r="KQF1489" s="749"/>
      <c r="KQG1489" s="749"/>
      <c r="KQH1489" s="749"/>
      <c r="KQI1489" s="749"/>
      <c r="KQJ1489" s="749"/>
      <c r="KQK1489" s="749"/>
      <c r="KQL1489" s="749"/>
      <c r="KQM1489" s="749"/>
      <c r="KQN1489" s="749"/>
      <c r="KQO1489" s="749"/>
      <c r="KQP1489" s="749"/>
      <c r="KQQ1489" s="749"/>
      <c r="KQR1489" s="749"/>
      <c r="KQS1489" s="749"/>
      <c r="KQT1489" s="749"/>
      <c r="KQU1489" s="749"/>
      <c r="KQV1489" s="749"/>
      <c r="KQW1489" s="749"/>
      <c r="KQX1489" s="749"/>
      <c r="KQY1489" s="749"/>
      <c r="KQZ1489" s="749"/>
      <c r="KRA1489" s="749"/>
      <c r="KRB1489" s="749"/>
      <c r="KRC1489" s="749"/>
      <c r="KRD1489" s="749"/>
      <c r="KRE1489" s="749"/>
      <c r="KRF1489" s="749"/>
      <c r="KRG1489" s="749"/>
      <c r="KRH1489" s="749"/>
      <c r="KRI1489" s="749"/>
      <c r="KRJ1489" s="749"/>
      <c r="KRK1489" s="749"/>
      <c r="KRL1489" s="749"/>
      <c r="KRM1489" s="749"/>
      <c r="KRN1489" s="749"/>
      <c r="KRO1489" s="749"/>
      <c r="KRP1489" s="749"/>
      <c r="KRQ1489" s="749"/>
      <c r="KRR1489" s="749"/>
      <c r="KRS1489" s="749"/>
      <c r="KRT1489" s="749"/>
      <c r="KRU1489" s="749"/>
      <c r="KRV1489" s="749"/>
      <c r="KRW1489" s="749"/>
      <c r="KRX1489" s="749"/>
      <c r="KRY1489" s="749"/>
      <c r="KRZ1489" s="749"/>
      <c r="KSA1489" s="749"/>
      <c r="KSB1489" s="749"/>
      <c r="KSC1489" s="749"/>
      <c r="KSD1489" s="749"/>
      <c r="KSE1489" s="749"/>
      <c r="KSF1489" s="749"/>
      <c r="KSG1489" s="749"/>
      <c r="KSH1489" s="749"/>
      <c r="KSI1489" s="749"/>
      <c r="KSJ1489" s="749"/>
      <c r="KSK1489" s="749"/>
      <c r="KSL1489" s="749"/>
      <c r="KSM1489" s="749"/>
      <c r="KSN1489" s="749"/>
      <c r="KSO1489" s="749"/>
      <c r="KSP1489" s="749"/>
      <c r="KSQ1489" s="749"/>
      <c r="KSR1489" s="749"/>
      <c r="KSS1489" s="749"/>
      <c r="KST1489" s="749"/>
      <c r="KSU1489" s="749"/>
      <c r="KSV1489" s="749"/>
      <c r="KSW1489" s="749"/>
      <c r="KSX1489" s="749"/>
      <c r="KSY1489" s="749"/>
      <c r="KSZ1489" s="749"/>
      <c r="KTA1489" s="749"/>
      <c r="KTB1489" s="749"/>
      <c r="KTC1489" s="749"/>
      <c r="KTD1489" s="749"/>
      <c r="KTE1489" s="749"/>
      <c r="KTF1489" s="749"/>
      <c r="KTG1489" s="749"/>
      <c r="KTH1489" s="749"/>
      <c r="KTI1489" s="749"/>
      <c r="KTJ1489" s="749"/>
      <c r="KTK1489" s="749"/>
      <c r="KTL1489" s="749"/>
      <c r="KTM1489" s="749"/>
      <c r="KTN1489" s="749"/>
      <c r="KTO1489" s="749"/>
      <c r="KTP1489" s="749"/>
      <c r="KTQ1489" s="749"/>
      <c r="KTR1489" s="749"/>
      <c r="KTS1489" s="749"/>
      <c r="KTT1489" s="749"/>
      <c r="KTU1489" s="749"/>
      <c r="KTV1489" s="749"/>
      <c r="KTW1489" s="749"/>
      <c r="KTX1489" s="749"/>
      <c r="KTY1489" s="749"/>
      <c r="KTZ1489" s="749"/>
      <c r="KUA1489" s="749"/>
      <c r="KUB1489" s="749"/>
      <c r="KUC1489" s="749"/>
      <c r="KUD1489" s="749"/>
      <c r="KUE1489" s="749"/>
      <c r="KUF1489" s="749"/>
      <c r="KUG1489" s="749"/>
      <c r="KUH1489" s="749"/>
      <c r="KUI1489" s="749"/>
      <c r="KUJ1489" s="749"/>
      <c r="KUK1489" s="749"/>
      <c r="KUL1489" s="749"/>
      <c r="KUM1489" s="749"/>
      <c r="KUN1489" s="749"/>
      <c r="KUO1489" s="749"/>
      <c r="KUP1489" s="749"/>
      <c r="KUQ1489" s="749"/>
      <c r="KUR1489" s="749"/>
      <c r="KUS1489" s="749"/>
      <c r="KUT1489" s="749"/>
      <c r="KUU1489" s="749"/>
      <c r="KUV1489" s="749"/>
      <c r="KUW1489" s="749"/>
      <c r="KUX1489" s="749"/>
      <c r="KUY1489" s="749"/>
      <c r="KUZ1489" s="749"/>
      <c r="KVA1489" s="749"/>
      <c r="KVB1489" s="749"/>
      <c r="KVC1489" s="749"/>
      <c r="KVD1489" s="749"/>
      <c r="KVE1489" s="749"/>
      <c r="KVF1489" s="749"/>
      <c r="KVG1489" s="749"/>
      <c r="KVH1489" s="749"/>
      <c r="KVI1489" s="749"/>
      <c r="KVJ1489" s="749"/>
      <c r="KVK1489" s="749"/>
      <c r="KVL1489" s="749"/>
      <c r="KVM1489" s="749"/>
      <c r="KVN1489" s="749"/>
      <c r="KVO1489" s="749"/>
      <c r="KVP1489" s="749"/>
      <c r="KVQ1489" s="749"/>
      <c r="KVR1489" s="749"/>
      <c r="KVS1489" s="749"/>
      <c r="KVT1489" s="749"/>
      <c r="KVU1489" s="749"/>
      <c r="KVV1489" s="749"/>
      <c r="KVW1489" s="749"/>
      <c r="KVX1489" s="749"/>
      <c r="KVY1489" s="749"/>
      <c r="KVZ1489" s="749"/>
      <c r="KWA1489" s="749"/>
      <c r="KWB1489" s="749"/>
      <c r="KWC1489" s="749"/>
      <c r="KWD1489" s="749"/>
      <c r="KWE1489" s="749"/>
      <c r="KWF1489" s="749"/>
      <c r="KWG1489" s="749"/>
      <c r="KWH1489" s="749"/>
      <c r="KWI1489" s="749"/>
      <c r="KWJ1489" s="749"/>
      <c r="KWK1489" s="749"/>
      <c r="KWL1489" s="749"/>
      <c r="KWM1489" s="749"/>
      <c r="KWN1489" s="749"/>
      <c r="KWO1489" s="749"/>
      <c r="KWP1489" s="749"/>
      <c r="KWQ1489" s="749"/>
      <c r="KWR1489" s="749"/>
      <c r="KWS1489" s="749"/>
      <c r="KWT1489" s="749"/>
      <c r="KWU1489" s="749"/>
      <c r="KWV1489" s="749"/>
      <c r="KWW1489" s="749"/>
      <c r="KWX1489" s="749"/>
      <c r="KWY1489" s="749"/>
      <c r="KWZ1489" s="749"/>
      <c r="KXA1489" s="749"/>
      <c r="KXB1489" s="749"/>
      <c r="KXC1489" s="749"/>
      <c r="KXD1489" s="749"/>
      <c r="KXE1489" s="749"/>
      <c r="KXF1489" s="749"/>
      <c r="KXG1489" s="749"/>
      <c r="KXH1489" s="749"/>
      <c r="KXI1489" s="749"/>
      <c r="KXJ1489" s="749"/>
      <c r="KXK1489" s="749"/>
      <c r="KXL1489" s="749"/>
      <c r="KXM1489" s="749"/>
      <c r="KXN1489" s="749"/>
      <c r="KXO1489" s="749"/>
      <c r="KXP1489" s="749"/>
      <c r="KXQ1489" s="749"/>
      <c r="KXR1489" s="749"/>
      <c r="KXS1489" s="749"/>
      <c r="KXT1489" s="749"/>
      <c r="KXU1489" s="749"/>
      <c r="KXV1489" s="749"/>
      <c r="KXW1489" s="749"/>
      <c r="KXX1489" s="749"/>
      <c r="KXY1489" s="749"/>
      <c r="KXZ1489" s="749"/>
      <c r="KYA1489" s="749"/>
      <c r="KYB1489" s="749"/>
      <c r="KYC1489" s="749"/>
      <c r="KYD1489" s="749"/>
      <c r="KYE1489" s="749"/>
      <c r="KYF1489" s="749"/>
      <c r="KYG1489" s="749"/>
      <c r="KYH1489" s="749"/>
      <c r="KYI1489" s="749"/>
      <c r="KYJ1489" s="749"/>
      <c r="KYK1489" s="749"/>
      <c r="KYL1489" s="749"/>
      <c r="KYM1489" s="749"/>
      <c r="KYN1489" s="749"/>
      <c r="KYO1489" s="749"/>
      <c r="KYP1489" s="749"/>
      <c r="KYQ1489" s="749"/>
      <c r="KYR1489" s="749"/>
      <c r="KYS1489" s="749"/>
      <c r="KYT1489" s="749"/>
      <c r="KYU1489" s="749"/>
      <c r="KYV1489" s="749"/>
      <c r="KYW1489" s="749"/>
      <c r="KYX1489" s="749"/>
      <c r="KYY1489" s="749"/>
      <c r="KYZ1489" s="749"/>
      <c r="KZA1489" s="749"/>
      <c r="KZB1489" s="749"/>
      <c r="KZC1489" s="749"/>
      <c r="KZD1489" s="749"/>
      <c r="KZE1489" s="749"/>
      <c r="KZF1489" s="749"/>
      <c r="KZG1489" s="749"/>
      <c r="KZH1489" s="749"/>
      <c r="KZI1489" s="749"/>
      <c r="KZJ1489" s="749"/>
      <c r="KZK1489" s="749"/>
      <c r="KZL1489" s="749"/>
      <c r="KZM1489" s="749"/>
      <c r="KZN1489" s="749"/>
      <c r="KZO1489" s="749"/>
      <c r="KZP1489" s="749"/>
      <c r="KZQ1489" s="749"/>
      <c r="KZR1489" s="749"/>
      <c r="KZS1489" s="749"/>
      <c r="KZT1489" s="749"/>
      <c r="KZU1489" s="749"/>
      <c r="KZV1489" s="749"/>
      <c r="KZW1489" s="749"/>
      <c r="KZX1489" s="749"/>
      <c r="KZY1489" s="749"/>
      <c r="KZZ1489" s="749"/>
      <c r="LAA1489" s="749"/>
      <c r="LAB1489" s="749"/>
      <c r="LAC1489" s="749"/>
      <c r="LAD1489" s="749"/>
      <c r="LAE1489" s="749"/>
      <c r="LAF1489" s="749"/>
      <c r="LAG1489" s="749"/>
      <c r="LAH1489" s="749"/>
      <c r="LAI1489" s="749"/>
      <c r="LAJ1489" s="749"/>
      <c r="LAK1489" s="749"/>
      <c r="LAL1489" s="749"/>
      <c r="LAM1489" s="749"/>
      <c r="LAN1489" s="749"/>
      <c r="LAO1489" s="749"/>
      <c r="LAP1489" s="749"/>
      <c r="LAQ1489" s="749"/>
      <c r="LAR1489" s="749"/>
      <c r="LAS1489" s="749"/>
      <c r="LAT1489" s="749"/>
      <c r="LAU1489" s="749"/>
      <c r="LAV1489" s="749"/>
      <c r="LAW1489" s="749"/>
      <c r="LAX1489" s="749"/>
      <c r="LAY1489" s="749"/>
      <c r="LAZ1489" s="749"/>
      <c r="LBA1489" s="749"/>
      <c r="LBB1489" s="749"/>
      <c r="LBC1489" s="749"/>
      <c r="LBD1489" s="749"/>
      <c r="LBE1489" s="749"/>
      <c r="LBF1489" s="749"/>
      <c r="LBG1489" s="749"/>
      <c r="LBH1489" s="749"/>
      <c r="LBI1489" s="749"/>
      <c r="LBJ1489" s="749"/>
      <c r="LBK1489" s="749"/>
      <c r="LBL1489" s="749"/>
      <c r="LBM1489" s="749"/>
      <c r="LBN1489" s="749"/>
      <c r="LBO1489" s="749"/>
      <c r="LBP1489" s="749"/>
      <c r="LBQ1489" s="749"/>
      <c r="LBR1489" s="749"/>
      <c r="LBS1489" s="749"/>
      <c r="LBT1489" s="749"/>
      <c r="LBU1489" s="749"/>
      <c r="LBV1489" s="749"/>
      <c r="LBW1489" s="749"/>
      <c r="LBX1489" s="749"/>
      <c r="LBY1489" s="749"/>
      <c r="LBZ1489" s="749"/>
      <c r="LCA1489" s="749"/>
      <c r="LCB1489" s="749"/>
      <c r="LCC1489" s="749"/>
      <c r="LCD1489" s="749"/>
      <c r="LCE1489" s="749"/>
      <c r="LCF1489" s="749"/>
      <c r="LCG1489" s="749"/>
      <c r="LCH1489" s="749"/>
      <c r="LCI1489" s="749"/>
      <c r="LCJ1489" s="749"/>
      <c r="LCK1489" s="749"/>
      <c r="LCL1489" s="749"/>
      <c r="LCM1489" s="749"/>
      <c r="LCN1489" s="749"/>
      <c r="LCO1489" s="749"/>
      <c r="LCP1489" s="749"/>
      <c r="LCQ1489" s="749"/>
      <c r="LCR1489" s="749"/>
      <c r="LCS1489" s="749"/>
      <c r="LCT1489" s="749"/>
      <c r="LCU1489" s="749"/>
      <c r="LCV1489" s="749"/>
      <c r="LCW1489" s="749"/>
      <c r="LCX1489" s="749"/>
      <c r="LCY1489" s="749"/>
      <c r="LCZ1489" s="749"/>
      <c r="LDA1489" s="749"/>
      <c r="LDB1489" s="749"/>
      <c r="LDC1489" s="749"/>
      <c r="LDD1489" s="749"/>
      <c r="LDE1489" s="749"/>
      <c r="LDF1489" s="749"/>
      <c r="LDG1489" s="749"/>
      <c r="LDH1489" s="749"/>
      <c r="LDI1489" s="749"/>
      <c r="LDJ1489" s="749"/>
      <c r="LDK1489" s="749"/>
      <c r="LDL1489" s="749"/>
      <c r="LDM1489" s="749"/>
      <c r="LDN1489" s="749"/>
      <c r="LDO1489" s="749"/>
      <c r="LDP1489" s="749"/>
      <c r="LDQ1489" s="749"/>
      <c r="LDR1489" s="749"/>
      <c r="LDS1489" s="749"/>
      <c r="LDT1489" s="749"/>
      <c r="LDU1489" s="749"/>
      <c r="LDV1489" s="749"/>
      <c r="LDW1489" s="749"/>
      <c r="LDX1489" s="749"/>
      <c r="LDY1489" s="749"/>
      <c r="LDZ1489" s="749"/>
      <c r="LEA1489" s="749"/>
      <c r="LEB1489" s="749"/>
      <c r="LEC1489" s="749"/>
      <c r="LED1489" s="749"/>
      <c r="LEE1489" s="749"/>
      <c r="LEF1489" s="749"/>
      <c r="LEG1489" s="749"/>
      <c r="LEH1489" s="749"/>
      <c r="LEI1489" s="749"/>
      <c r="LEJ1489" s="749"/>
      <c r="LEK1489" s="749"/>
      <c r="LEL1489" s="749"/>
      <c r="LEM1489" s="749"/>
      <c r="LEN1489" s="749"/>
      <c r="LEO1489" s="749"/>
      <c r="LEP1489" s="749"/>
      <c r="LEQ1489" s="749"/>
      <c r="LER1489" s="749"/>
      <c r="LES1489" s="749"/>
      <c r="LET1489" s="749"/>
      <c r="LEU1489" s="749"/>
      <c r="LEV1489" s="749"/>
      <c r="LEW1489" s="749"/>
      <c r="LEX1489" s="749"/>
      <c r="LEY1489" s="749"/>
      <c r="LEZ1489" s="749"/>
      <c r="LFA1489" s="749"/>
      <c r="LFB1489" s="749"/>
      <c r="LFC1489" s="749"/>
      <c r="LFD1489" s="749"/>
      <c r="LFE1489" s="749"/>
      <c r="LFF1489" s="749"/>
      <c r="LFG1489" s="749"/>
      <c r="LFH1489" s="749"/>
      <c r="LFI1489" s="749"/>
      <c r="LFJ1489" s="749"/>
      <c r="LFK1489" s="749"/>
      <c r="LFL1489" s="749"/>
      <c r="LFM1489" s="749"/>
      <c r="LFN1489" s="749"/>
      <c r="LFO1489" s="749"/>
      <c r="LFP1489" s="749"/>
      <c r="LFQ1489" s="749"/>
      <c r="LFR1489" s="749"/>
      <c r="LFS1489" s="749"/>
      <c r="LFT1489" s="749"/>
      <c r="LFU1489" s="749"/>
      <c r="LFV1489" s="749"/>
      <c r="LFW1489" s="749"/>
      <c r="LFX1489" s="749"/>
      <c r="LFY1489" s="749"/>
      <c r="LFZ1489" s="749"/>
      <c r="LGA1489" s="749"/>
      <c r="LGB1489" s="749"/>
      <c r="LGC1489" s="749"/>
      <c r="LGD1489" s="749"/>
      <c r="LGE1489" s="749"/>
      <c r="LGF1489" s="749"/>
      <c r="LGG1489" s="749"/>
      <c r="LGH1489" s="749"/>
      <c r="LGI1489" s="749"/>
      <c r="LGJ1489" s="749"/>
      <c r="LGK1489" s="749"/>
      <c r="LGL1489" s="749"/>
      <c r="LGM1489" s="749"/>
      <c r="LGN1489" s="749"/>
      <c r="LGO1489" s="749"/>
      <c r="LGP1489" s="749"/>
      <c r="LGQ1489" s="749"/>
      <c r="LGR1489" s="749"/>
      <c r="LGS1489" s="749"/>
      <c r="LGT1489" s="749"/>
      <c r="LGU1489" s="749"/>
      <c r="LGV1489" s="749"/>
      <c r="LGW1489" s="749"/>
      <c r="LGX1489" s="749"/>
      <c r="LGY1489" s="749"/>
      <c r="LGZ1489" s="749"/>
      <c r="LHA1489" s="749"/>
      <c r="LHB1489" s="749"/>
      <c r="LHC1489" s="749"/>
      <c r="LHD1489" s="749"/>
      <c r="LHE1489" s="749"/>
      <c r="LHF1489" s="749"/>
      <c r="LHG1489" s="749"/>
      <c r="LHH1489" s="749"/>
      <c r="LHI1489" s="749"/>
      <c r="LHJ1489" s="749"/>
      <c r="LHK1489" s="749"/>
      <c r="LHL1489" s="749"/>
      <c r="LHM1489" s="749"/>
      <c r="LHN1489" s="749"/>
      <c r="LHO1489" s="749"/>
      <c r="LHP1489" s="749"/>
      <c r="LHQ1489" s="749"/>
      <c r="LHR1489" s="749"/>
      <c r="LHS1489" s="749"/>
      <c r="LHT1489" s="749"/>
      <c r="LHU1489" s="749"/>
      <c r="LHV1489" s="749"/>
      <c r="LHW1489" s="749"/>
      <c r="LHX1489" s="749"/>
      <c r="LHY1489" s="749"/>
      <c r="LHZ1489" s="749"/>
      <c r="LIA1489" s="749"/>
      <c r="LIB1489" s="749"/>
      <c r="LIC1489" s="749"/>
      <c r="LID1489" s="749"/>
      <c r="LIE1489" s="749"/>
      <c r="LIF1489" s="749"/>
      <c r="LIG1489" s="749"/>
      <c r="LIH1489" s="749"/>
      <c r="LII1489" s="749"/>
      <c r="LIJ1489" s="749"/>
      <c r="LIK1489" s="749"/>
      <c r="LIL1489" s="749"/>
      <c r="LIM1489" s="749"/>
      <c r="LIN1489" s="749"/>
      <c r="LIO1489" s="749"/>
      <c r="LIP1489" s="749"/>
      <c r="LIQ1489" s="749"/>
      <c r="LIR1489" s="749"/>
      <c r="LIS1489" s="749"/>
      <c r="LIT1489" s="749"/>
      <c r="LIU1489" s="749"/>
      <c r="LIV1489" s="749"/>
      <c r="LIW1489" s="749"/>
      <c r="LIX1489" s="749"/>
      <c r="LIY1489" s="749"/>
      <c r="LIZ1489" s="749"/>
      <c r="LJA1489" s="749"/>
      <c r="LJB1489" s="749"/>
      <c r="LJC1489" s="749"/>
      <c r="LJD1489" s="749"/>
      <c r="LJE1489" s="749"/>
      <c r="LJF1489" s="749"/>
      <c r="LJG1489" s="749"/>
      <c r="LJH1489" s="749"/>
      <c r="LJI1489" s="749"/>
      <c r="LJJ1489" s="749"/>
      <c r="LJK1489" s="749"/>
      <c r="LJL1489" s="749"/>
      <c r="LJM1489" s="749"/>
      <c r="LJN1489" s="749"/>
      <c r="LJO1489" s="749"/>
      <c r="LJP1489" s="749"/>
      <c r="LJQ1489" s="749"/>
      <c r="LJR1489" s="749"/>
      <c r="LJS1489" s="749"/>
      <c r="LJT1489" s="749"/>
      <c r="LJU1489" s="749"/>
      <c r="LJV1489" s="749"/>
      <c r="LJW1489" s="749"/>
      <c r="LJX1489" s="749"/>
      <c r="LJY1489" s="749"/>
      <c r="LJZ1489" s="749"/>
      <c r="LKA1489" s="749"/>
      <c r="LKB1489" s="749"/>
      <c r="LKC1489" s="749"/>
      <c r="LKD1489" s="749"/>
      <c r="LKE1489" s="749"/>
      <c r="LKF1489" s="749"/>
      <c r="LKG1489" s="749"/>
      <c r="LKH1489" s="749"/>
      <c r="LKI1489" s="749"/>
      <c r="LKJ1489" s="749"/>
      <c r="LKK1489" s="749"/>
      <c r="LKL1489" s="749"/>
      <c r="LKM1489" s="749"/>
      <c r="LKN1489" s="749"/>
      <c r="LKO1489" s="749"/>
      <c r="LKP1489" s="749"/>
      <c r="LKQ1489" s="749"/>
      <c r="LKR1489" s="749"/>
      <c r="LKS1489" s="749"/>
      <c r="LKT1489" s="749"/>
      <c r="LKU1489" s="749"/>
      <c r="LKV1489" s="749"/>
      <c r="LKW1489" s="749"/>
      <c r="LKX1489" s="749"/>
      <c r="LKY1489" s="749"/>
      <c r="LKZ1489" s="749"/>
      <c r="LLA1489" s="749"/>
      <c r="LLB1489" s="749"/>
      <c r="LLC1489" s="749"/>
      <c r="LLD1489" s="749"/>
      <c r="LLE1489" s="749"/>
      <c r="LLF1489" s="749"/>
      <c r="LLG1489" s="749"/>
      <c r="LLH1489" s="749"/>
      <c r="LLI1489" s="749"/>
      <c r="LLJ1489" s="749"/>
      <c r="LLK1489" s="749"/>
      <c r="LLL1489" s="749"/>
      <c r="LLM1489" s="749"/>
      <c r="LLN1489" s="749"/>
      <c r="LLO1489" s="749"/>
      <c r="LLP1489" s="749"/>
      <c r="LLQ1489" s="749"/>
      <c r="LLR1489" s="749"/>
      <c r="LLS1489" s="749"/>
      <c r="LLT1489" s="749"/>
      <c r="LLU1489" s="749"/>
      <c r="LLV1489" s="749"/>
      <c r="LLW1489" s="749"/>
      <c r="LLX1489" s="749"/>
      <c r="LLY1489" s="749"/>
      <c r="LLZ1489" s="749"/>
      <c r="LMA1489" s="749"/>
      <c r="LMB1489" s="749"/>
      <c r="LMC1489" s="749"/>
      <c r="LMD1489" s="749"/>
      <c r="LME1489" s="749"/>
      <c r="LMF1489" s="749"/>
      <c r="LMG1489" s="749"/>
      <c r="LMH1489" s="749"/>
      <c r="LMI1489" s="749"/>
      <c r="LMJ1489" s="749"/>
      <c r="LMK1489" s="749"/>
      <c r="LML1489" s="749"/>
      <c r="LMM1489" s="749"/>
      <c r="LMN1489" s="749"/>
      <c r="LMO1489" s="749"/>
      <c r="LMP1489" s="749"/>
      <c r="LMQ1489" s="749"/>
      <c r="LMR1489" s="749"/>
      <c r="LMS1489" s="749"/>
      <c r="LMT1489" s="749"/>
      <c r="LMU1489" s="749"/>
      <c r="LMV1489" s="749"/>
      <c r="LMW1489" s="749"/>
      <c r="LMX1489" s="749"/>
      <c r="LMY1489" s="749"/>
      <c r="LMZ1489" s="749"/>
      <c r="LNA1489" s="749"/>
      <c r="LNB1489" s="749"/>
      <c r="LNC1489" s="749"/>
      <c r="LND1489" s="749"/>
      <c r="LNE1489" s="749"/>
      <c r="LNF1489" s="749"/>
      <c r="LNG1489" s="749"/>
      <c r="LNH1489" s="749"/>
      <c r="LNI1489" s="749"/>
      <c r="LNJ1489" s="749"/>
      <c r="LNK1489" s="749"/>
      <c r="LNL1489" s="749"/>
      <c r="LNM1489" s="749"/>
      <c r="LNN1489" s="749"/>
      <c r="LNO1489" s="749"/>
      <c r="LNP1489" s="749"/>
      <c r="LNQ1489" s="749"/>
      <c r="LNR1489" s="749"/>
      <c r="LNS1489" s="749"/>
      <c r="LNT1489" s="749"/>
      <c r="LNU1489" s="749"/>
      <c r="LNV1489" s="749"/>
      <c r="LNW1489" s="749"/>
      <c r="LNX1489" s="749"/>
      <c r="LNY1489" s="749"/>
      <c r="LNZ1489" s="749"/>
      <c r="LOA1489" s="749"/>
      <c r="LOB1489" s="749"/>
      <c r="LOC1489" s="749"/>
      <c r="LOD1489" s="749"/>
      <c r="LOE1489" s="749"/>
      <c r="LOF1489" s="749"/>
      <c r="LOG1489" s="749"/>
      <c r="LOH1489" s="749"/>
      <c r="LOI1489" s="749"/>
      <c r="LOJ1489" s="749"/>
      <c r="LOK1489" s="749"/>
      <c r="LOL1489" s="749"/>
      <c r="LOM1489" s="749"/>
      <c r="LON1489" s="749"/>
      <c r="LOO1489" s="749"/>
      <c r="LOP1489" s="749"/>
      <c r="LOQ1489" s="749"/>
      <c r="LOR1489" s="749"/>
      <c r="LOS1489" s="749"/>
      <c r="LOT1489" s="749"/>
      <c r="LOU1489" s="749"/>
      <c r="LOV1489" s="749"/>
      <c r="LOW1489" s="749"/>
      <c r="LOX1489" s="749"/>
      <c r="LOY1489" s="749"/>
      <c r="LOZ1489" s="749"/>
      <c r="LPA1489" s="749"/>
      <c r="LPB1489" s="749"/>
      <c r="LPC1489" s="749"/>
      <c r="LPD1489" s="749"/>
      <c r="LPE1489" s="749"/>
      <c r="LPF1489" s="749"/>
      <c r="LPG1489" s="749"/>
      <c r="LPH1489" s="749"/>
      <c r="LPI1489" s="749"/>
      <c r="LPJ1489" s="749"/>
      <c r="LPK1489" s="749"/>
      <c r="LPL1489" s="749"/>
      <c r="LPM1489" s="749"/>
      <c r="LPN1489" s="749"/>
      <c r="LPO1489" s="749"/>
      <c r="LPP1489" s="749"/>
      <c r="LPQ1489" s="749"/>
      <c r="LPR1489" s="749"/>
      <c r="LPS1489" s="749"/>
      <c r="LPT1489" s="749"/>
      <c r="LPU1489" s="749"/>
      <c r="LPV1489" s="749"/>
      <c r="LPW1489" s="749"/>
      <c r="LPX1489" s="749"/>
      <c r="LPY1489" s="749"/>
      <c r="LPZ1489" s="749"/>
      <c r="LQA1489" s="749"/>
      <c r="LQB1489" s="749"/>
      <c r="LQC1489" s="749"/>
      <c r="LQD1489" s="749"/>
      <c r="LQE1489" s="749"/>
      <c r="LQF1489" s="749"/>
      <c r="LQG1489" s="749"/>
      <c r="LQH1489" s="749"/>
      <c r="LQI1489" s="749"/>
      <c r="LQJ1489" s="749"/>
      <c r="LQK1489" s="749"/>
      <c r="LQL1489" s="749"/>
      <c r="LQM1489" s="749"/>
      <c r="LQN1489" s="749"/>
      <c r="LQO1489" s="749"/>
      <c r="LQP1489" s="749"/>
      <c r="LQQ1489" s="749"/>
      <c r="LQR1489" s="749"/>
      <c r="LQS1489" s="749"/>
      <c r="LQT1489" s="749"/>
      <c r="LQU1489" s="749"/>
      <c r="LQV1489" s="749"/>
      <c r="LQW1489" s="749"/>
      <c r="LQX1489" s="749"/>
      <c r="LQY1489" s="749"/>
      <c r="LQZ1489" s="749"/>
      <c r="LRA1489" s="749"/>
      <c r="LRB1489" s="749"/>
      <c r="LRC1489" s="749"/>
      <c r="LRD1489" s="749"/>
      <c r="LRE1489" s="749"/>
      <c r="LRF1489" s="749"/>
      <c r="LRG1489" s="749"/>
      <c r="LRH1489" s="749"/>
      <c r="LRI1489" s="749"/>
      <c r="LRJ1489" s="749"/>
      <c r="LRK1489" s="749"/>
      <c r="LRL1489" s="749"/>
      <c r="LRM1489" s="749"/>
      <c r="LRN1489" s="749"/>
      <c r="LRO1489" s="749"/>
      <c r="LRP1489" s="749"/>
      <c r="LRQ1489" s="749"/>
      <c r="LRR1489" s="749"/>
      <c r="LRS1489" s="749"/>
      <c r="LRT1489" s="749"/>
      <c r="LRU1489" s="749"/>
      <c r="LRV1489" s="749"/>
      <c r="LRW1489" s="749"/>
      <c r="LRX1489" s="749"/>
      <c r="LRY1489" s="749"/>
      <c r="LRZ1489" s="749"/>
      <c r="LSA1489" s="749"/>
      <c r="LSB1489" s="749"/>
      <c r="LSC1489" s="749"/>
      <c r="LSD1489" s="749"/>
      <c r="LSE1489" s="749"/>
      <c r="LSF1489" s="749"/>
      <c r="LSG1489" s="749"/>
      <c r="LSH1489" s="749"/>
      <c r="LSI1489" s="749"/>
      <c r="LSJ1489" s="749"/>
      <c r="LSK1489" s="749"/>
      <c r="LSL1489" s="749"/>
      <c r="LSM1489" s="749"/>
      <c r="LSN1489" s="749"/>
      <c r="LSO1489" s="749"/>
      <c r="LSP1489" s="749"/>
      <c r="LSQ1489" s="749"/>
      <c r="LSR1489" s="749"/>
      <c r="LSS1489" s="749"/>
      <c r="LST1489" s="749"/>
      <c r="LSU1489" s="749"/>
      <c r="LSV1489" s="749"/>
      <c r="LSW1489" s="749"/>
      <c r="LSX1489" s="749"/>
      <c r="LSY1489" s="749"/>
      <c r="LSZ1489" s="749"/>
      <c r="LTA1489" s="749"/>
      <c r="LTB1489" s="749"/>
      <c r="LTC1489" s="749"/>
      <c r="LTD1489" s="749"/>
      <c r="LTE1489" s="749"/>
      <c r="LTF1489" s="749"/>
      <c r="LTG1489" s="749"/>
      <c r="LTH1489" s="749"/>
      <c r="LTI1489" s="749"/>
      <c r="LTJ1489" s="749"/>
      <c r="LTK1489" s="749"/>
      <c r="LTL1489" s="749"/>
      <c r="LTM1489" s="749"/>
      <c r="LTN1489" s="749"/>
      <c r="LTO1489" s="749"/>
      <c r="LTP1489" s="749"/>
      <c r="LTQ1489" s="749"/>
      <c r="LTR1489" s="749"/>
      <c r="LTS1489" s="749"/>
      <c r="LTT1489" s="749"/>
      <c r="LTU1489" s="749"/>
      <c r="LTV1489" s="749"/>
      <c r="LTW1489" s="749"/>
      <c r="LTX1489" s="749"/>
      <c r="LTY1489" s="749"/>
      <c r="LTZ1489" s="749"/>
      <c r="LUA1489" s="749"/>
      <c r="LUB1489" s="749"/>
      <c r="LUC1489" s="749"/>
      <c r="LUD1489" s="749"/>
      <c r="LUE1489" s="749"/>
      <c r="LUF1489" s="749"/>
      <c r="LUG1489" s="749"/>
      <c r="LUH1489" s="749"/>
      <c r="LUI1489" s="749"/>
      <c r="LUJ1489" s="749"/>
      <c r="LUK1489" s="749"/>
      <c r="LUL1489" s="749"/>
      <c r="LUM1489" s="749"/>
      <c r="LUN1489" s="749"/>
      <c r="LUO1489" s="749"/>
      <c r="LUP1489" s="749"/>
      <c r="LUQ1489" s="749"/>
      <c r="LUR1489" s="749"/>
      <c r="LUS1489" s="749"/>
      <c r="LUT1489" s="749"/>
      <c r="LUU1489" s="749"/>
      <c r="LUV1489" s="749"/>
      <c r="LUW1489" s="749"/>
      <c r="LUX1489" s="749"/>
      <c r="LUY1489" s="749"/>
      <c r="LUZ1489" s="749"/>
      <c r="LVA1489" s="749"/>
      <c r="LVB1489" s="749"/>
      <c r="LVC1489" s="749"/>
      <c r="LVD1489" s="749"/>
      <c r="LVE1489" s="749"/>
      <c r="LVF1489" s="749"/>
      <c r="LVG1489" s="749"/>
      <c r="LVH1489" s="749"/>
      <c r="LVI1489" s="749"/>
      <c r="LVJ1489" s="749"/>
      <c r="LVK1489" s="749"/>
      <c r="LVL1489" s="749"/>
      <c r="LVM1489" s="749"/>
      <c r="LVN1489" s="749"/>
      <c r="LVO1489" s="749"/>
      <c r="LVP1489" s="749"/>
      <c r="LVQ1489" s="749"/>
      <c r="LVR1489" s="749"/>
      <c r="LVS1489" s="749"/>
      <c r="LVT1489" s="749"/>
      <c r="LVU1489" s="749"/>
      <c r="LVV1489" s="749"/>
      <c r="LVW1489" s="749"/>
      <c r="LVX1489" s="749"/>
      <c r="LVY1489" s="749"/>
      <c r="LVZ1489" s="749"/>
      <c r="LWA1489" s="749"/>
      <c r="LWB1489" s="749"/>
      <c r="LWC1489" s="749"/>
      <c r="LWD1489" s="749"/>
      <c r="LWE1489" s="749"/>
      <c r="LWF1489" s="749"/>
      <c r="LWG1489" s="749"/>
      <c r="LWH1489" s="749"/>
      <c r="LWI1489" s="749"/>
      <c r="LWJ1489" s="749"/>
      <c r="LWK1489" s="749"/>
      <c r="LWL1489" s="749"/>
      <c r="LWM1489" s="749"/>
      <c r="LWN1489" s="749"/>
      <c r="LWO1489" s="749"/>
      <c r="LWP1489" s="749"/>
      <c r="LWQ1489" s="749"/>
      <c r="LWR1489" s="749"/>
      <c r="LWS1489" s="749"/>
      <c r="LWT1489" s="749"/>
      <c r="LWU1489" s="749"/>
      <c r="LWV1489" s="749"/>
      <c r="LWW1489" s="749"/>
      <c r="LWX1489" s="749"/>
      <c r="LWY1489" s="749"/>
      <c r="LWZ1489" s="749"/>
      <c r="LXA1489" s="749"/>
      <c r="LXB1489" s="749"/>
      <c r="LXC1489" s="749"/>
      <c r="LXD1489" s="749"/>
      <c r="LXE1489" s="749"/>
      <c r="LXF1489" s="749"/>
      <c r="LXG1489" s="749"/>
      <c r="LXH1489" s="749"/>
      <c r="LXI1489" s="749"/>
      <c r="LXJ1489" s="749"/>
      <c r="LXK1489" s="749"/>
      <c r="LXL1489" s="749"/>
      <c r="LXM1489" s="749"/>
      <c r="LXN1489" s="749"/>
      <c r="LXO1489" s="749"/>
      <c r="LXP1489" s="749"/>
      <c r="LXQ1489" s="749"/>
      <c r="LXR1489" s="749"/>
      <c r="LXS1489" s="749"/>
      <c r="LXT1489" s="749"/>
      <c r="LXU1489" s="749"/>
      <c r="LXV1489" s="749"/>
      <c r="LXW1489" s="749"/>
      <c r="LXX1489" s="749"/>
      <c r="LXY1489" s="749"/>
      <c r="LXZ1489" s="749"/>
      <c r="LYA1489" s="749"/>
      <c r="LYB1489" s="749"/>
      <c r="LYC1489" s="749"/>
      <c r="LYD1489" s="749"/>
      <c r="LYE1489" s="749"/>
      <c r="LYF1489" s="749"/>
      <c r="LYG1489" s="749"/>
      <c r="LYH1489" s="749"/>
      <c r="LYI1489" s="749"/>
      <c r="LYJ1489" s="749"/>
      <c r="LYK1489" s="749"/>
      <c r="LYL1489" s="749"/>
      <c r="LYM1489" s="749"/>
      <c r="LYN1489" s="749"/>
      <c r="LYO1489" s="749"/>
      <c r="LYP1489" s="749"/>
      <c r="LYQ1489" s="749"/>
      <c r="LYR1489" s="749"/>
      <c r="LYS1489" s="749"/>
      <c r="LYT1489" s="749"/>
      <c r="LYU1489" s="749"/>
      <c r="LYV1489" s="749"/>
      <c r="LYW1489" s="749"/>
      <c r="LYX1489" s="749"/>
      <c r="LYY1489" s="749"/>
      <c r="LYZ1489" s="749"/>
      <c r="LZA1489" s="749"/>
      <c r="LZB1489" s="749"/>
      <c r="LZC1489" s="749"/>
      <c r="LZD1489" s="749"/>
      <c r="LZE1489" s="749"/>
      <c r="LZF1489" s="749"/>
      <c r="LZG1489" s="749"/>
      <c r="LZH1489" s="749"/>
      <c r="LZI1489" s="749"/>
      <c r="LZJ1489" s="749"/>
      <c r="LZK1489" s="749"/>
      <c r="LZL1489" s="749"/>
      <c r="LZM1489" s="749"/>
      <c r="LZN1489" s="749"/>
      <c r="LZO1489" s="749"/>
      <c r="LZP1489" s="749"/>
      <c r="LZQ1489" s="749"/>
      <c r="LZR1489" s="749"/>
      <c r="LZS1489" s="749"/>
      <c r="LZT1489" s="749"/>
      <c r="LZU1489" s="749"/>
      <c r="LZV1489" s="749"/>
      <c r="LZW1489" s="749"/>
      <c r="LZX1489" s="749"/>
      <c r="LZY1489" s="749"/>
      <c r="LZZ1489" s="749"/>
      <c r="MAA1489" s="749"/>
      <c r="MAB1489" s="749"/>
      <c r="MAC1489" s="749"/>
      <c r="MAD1489" s="749"/>
      <c r="MAE1489" s="749"/>
      <c r="MAF1489" s="749"/>
      <c r="MAG1489" s="749"/>
      <c r="MAH1489" s="749"/>
      <c r="MAI1489" s="749"/>
      <c r="MAJ1489" s="749"/>
      <c r="MAK1489" s="749"/>
      <c r="MAL1489" s="749"/>
      <c r="MAM1489" s="749"/>
      <c r="MAN1489" s="749"/>
      <c r="MAO1489" s="749"/>
      <c r="MAP1489" s="749"/>
      <c r="MAQ1489" s="749"/>
      <c r="MAR1489" s="749"/>
      <c r="MAS1489" s="749"/>
      <c r="MAT1489" s="749"/>
      <c r="MAU1489" s="749"/>
      <c r="MAV1489" s="749"/>
      <c r="MAW1489" s="749"/>
      <c r="MAX1489" s="749"/>
      <c r="MAY1489" s="749"/>
      <c r="MAZ1489" s="749"/>
      <c r="MBA1489" s="749"/>
      <c r="MBB1489" s="749"/>
      <c r="MBC1489" s="749"/>
      <c r="MBD1489" s="749"/>
      <c r="MBE1489" s="749"/>
      <c r="MBF1489" s="749"/>
      <c r="MBG1489" s="749"/>
      <c r="MBH1489" s="749"/>
      <c r="MBI1489" s="749"/>
      <c r="MBJ1489" s="749"/>
      <c r="MBK1489" s="749"/>
      <c r="MBL1489" s="749"/>
      <c r="MBM1489" s="749"/>
      <c r="MBN1489" s="749"/>
      <c r="MBO1489" s="749"/>
      <c r="MBP1489" s="749"/>
      <c r="MBQ1489" s="749"/>
      <c r="MBR1489" s="749"/>
      <c r="MBS1489" s="749"/>
      <c r="MBT1489" s="749"/>
      <c r="MBU1489" s="749"/>
      <c r="MBV1489" s="749"/>
      <c r="MBW1489" s="749"/>
      <c r="MBX1489" s="749"/>
      <c r="MBY1489" s="749"/>
      <c r="MBZ1489" s="749"/>
      <c r="MCA1489" s="749"/>
      <c r="MCB1489" s="749"/>
      <c r="MCC1489" s="749"/>
      <c r="MCD1489" s="749"/>
      <c r="MCE1489" s="749"/>
      <c r="MCF1489" s="749"/>
      <c r="MCG1489" s="749"/>
      <c r="MCH1489" s="749"/>
      <c r="MCI1489" s="749"/>
      <c r="MCJ1489" s="749"/>
      <c r="MCK1489" s="749"/>
      <c r="MCL1489" s="749"/>
      <c r="MCM1489" s="749"/>
      <c r="MCN1489" s="749"/>
      <c r="MCO1489" s="749"/>
      <c r="MCP1489" s="749"/>
      <c r="MCQ1489" s="749"/>
      <c r="MCR1489" s="749"/>
      <c r="MCS1489" s="749"/>
      <c r="MCT1489" s="749"/>
      <c r="MCU1489" s="749"/>
      <c r="MCV1489" s="749"/>
      <c r="MCW1489" s="749"/>
      <c r="MCX1489" s="749"/>
      <c r="MCY1489" s="749"/>
      <c r="MCZ1489" s="749"/>
      <c r="MDA1489" s="749"/>
      <c r="MDB1489" s="749"/>
      <c r="MDC1489" s="749"/>
      <c r="MDD1489" s="749"/>
      <c r="MDE1489" s="749"/>
      <c r="MDF1489" s="749"/>
      <c r="MDG1489" s="749"/>
      <c r="MDH1489" s="749"/>
      <c r="MDI1489" s="749"/>
      <c r="MDJ1489" s="749"/>
      <c r="MDK1489" s="749"/>
      <c r="MDL1489" s="749"/>
      <c r="MDM1489" s="749"/>
      <c r="MDN1489" s="749"/>
      <c r="MDO1489" s="749"/>
      <c r="MDP1489" s="749"/>
      <c r="MDQ1489" s="749"/>
      <c r="MDR1489" s="749"/>
      <c r="MDS1489" s="749"/>
      <c r="MDT1489" s="749"/>
      <c r="MDU1489" s="749"/>
      <c r="MDV1489" s="749"/>
      <c r="MDW1489" s="749"/>
      <c r="MDX1489" s="749"/>
      <c r="MDY1489" s="749"/>
      <c r="MDZ1489" s="749"/>
      <c r="MEA1489" s="749"/>
      <c r="MEB1489" s="749"/>
      <c r="MEC1489" s="749"/>
      <c r="MED1489" s="749"/>
      <c r="MEE1489" s="749"/>
      <c r="MEF1489" s="749"/>
      <c r="MEG1489" s="749"/>
      <c r="MEH1489" s="749"/>
      <c r="MEI1489" s="749"/>
      <c r="MEJ1489" s="749"/>
      <c r="MEK1489" s="749"/>
      <c r="MEL1489" s="749"/>
      <c r="MEM1489" s="749"/>
      <c r="MEN1489" s="749"/>
      <c r="MEO1489" s="749"/>
      <c r="MEP1489" s="749"/>
      <c r="MEQ1489" s="749"/>
      <c r="MER1489" s="749"/>
      <c r="MES1489" s="749"/>
      <c r="MET1489" s="749"/>
      <c r="MEU1489" s="749"/>
      <c r="MEV1489" s="749"/>
      <c r="MEW1489" s="749"/>
      <c r="MEX1489" s="749"/>
      <c r="MEY1489" s="749"/>
      <c r="MEZ1489" s="749"/>
      <c r="MFA1489" s="749"/>
      <c r="MFB1489" s="749"/>
      <c r="MFC1489" s="749"/>
      <c r="MFD1489" s="749"/>
      <c r="MFE1489" s="749"/>
      <c r="MFF1489" s="749"/>
      <c r="MFG1489" s="749"/>
      <c r="MFH1489" s="749"/>
      <c r="MFI1489" s="749"/>
      <c r="MFJ1489" s="749"/>
      <c r="MFK1489" s="749"/>
      <c r="MFL1489" s="749"/>
      <c r="MFM1489" s="749"/>
      <c r="MFN1489" s="749"/>
      <c r="MFO1489" s="749"/>
      <c r="MFP1489" s="749"/>
      <c r="MFQ1489" s="749"/>
      <c r="MFR1489" s="749"/>
      <c r="MFS1489" s="749"/>
      <c r="MFT1489" s="749"/>
      <c r="MFU1489" s="749"/>
      <c r="MFV1489" s="749"/>
      <c r="MFW1489" s="749"/>
      <c r="MFX1489" s="749"/>
      <c r="MFY1489" s="749"/>
      <c r="MFZ1489" s="749"/>
      <c r="MGA1489" s="749"/>
      <c r="MGB1489" s="749"/>
      <c r="MGC1489" s="749"/>
      <c r="MGD1489" s="749"/>
      <c r="MGE1489" s="749"/>
      <c r="MGF1489" s="749"/>
      <c r="MGG1489" s="749"/>
      <c r="MGH1489" s="749"/>
      <c r="MGI1489" s="749"/>
      <c r="MGJ1489" s="749"/>
      <c r="MGK1489" s="749"/>
      <c r="MGL1489" s="749"/>
      <c r="MGM1489" s="749"/>
      <c r="MGN1489" s="749"/>
      <c r="MGO1489" s="749"/>
      <c r="MGP1489" s="749"/>
      <c r="MGQ1489" s="749"/>
      <c r="MGR1489" s="749"/>
      <c r="MGS1489" s="749"/>
      <c r="MGT1489" s="749"/>
      <c r="MGU1489" s="749"/>
      <c r="MGV1489" s="749"/>
      <c r="MGW1489" s="749"/>
      <c r="MGX1489" s="749"/>
      <c r="MGY1489" s="749"/>
      <c r="MGZ1489" s="749"/>
      <c r="MHA1489" s="749"/>
      <c r="MHB1489" s="749"/>
      <c r="MHC1489" s="749"/>
      <c r="MHD1489" s="749"/>
      <c r="MHE1489" s="749"/>
      <c r="MHF1489" s="749"/>
      <c r="MHG1489" s="749"/>
      <c r="MHH1489" s="749"/>
      <c r="MHI1489" s="749"/>
      <c r="MHJ1489" s="749"/>
      <c r="MHK1489" s="749"/>
      <c r="MHL1489" s="749"/>
      <c r="MHM1489" s="749"/>
      <c r="MHN1489" s="749"/>
      <c r="MHO1489" s="749"/>
      <c r="MHP1489" s="749"/>
      <c r="MHQ1489" s="749"/>
      <c r="MHR1489" s="749"/>
      <c r="MHS1489" s="749"/>
      <c r="MHT1489" s="749"/>
      <c r="MHU1489" s="749"/>
      <c r="MHV1489" s="749"/>
      <c r="MHW1489" s="749"/>
      <c r="MHX1489" s="749"/>
      <c r="MHY1489" s="749"/>
      <c r="MHZ1489" s="749"/>
      <c r="MIA1489" s="749"/>
      <c r="MIB1489" s="749"/>
      <c r="MIC1489" s="749"/>
      <c r="MID1489" s="749"/>
      <c r="MIE1489" s="749"/>
      <c r="MIF1489" s="749"/>
      <c r="MIG1489" s="749"/>
      <c r="MIH1489" s="749"/>
      <c r="MII1489" s="749"/>
      <c r="MIJ1489" s="749"/>
      <c r="MIK1489" s="749"/>
      <c r="MIL1489" s="749"/>
      <c r="MIM1489" s="749"/>
      <c r="MIN1489" s="749"/>
      <c r="MIO1489" s="749"/>
      <c r="MIP1489" s="749"/>
      <c r="MIQ1489" s="749"/>
      <c r="MIR1489" s="749"/>
      <c r="MIS1489" s="749"/>
      <c r="MIT1489" s="749"/>
      <c r="MIU1489" s="749"/>
      <c r="MIV1489" s="749"/>
      <c r="MIW1489" s="749"/>
      <c r="MIX1489" s="749"/>
      <c r="MIY1489" s="749"/>
      <c r="MIZ1489" s="749"/>
      <c r="MJA1489" s="749"/>
      <c r="MJB1489" s="749"/>
      <c r="MJC1489" s="749"/>
      <c r="MJD1489" s="749"/>
      <c r="MJE1489" s="749"/>
      <c r="MJF1489" s="749"/>
      <c r="MJG1489" s="749"/>
      <c r="MJH1489" s="749"/>
      <c r="MJI1489" s="749"/>
      <c r="MJJ1489" s="749"/>
      <c r="MJK1489" s="749"/>
      <c r="MJL1489" s="749"/>
      <c r="MJM1489" s="749"/>
      <c r="MJN1489" s="749"/>
      <c r="MJO1489" s="749"/>
      <c r="MJP1489" s="749"/>
      <c r="MJQ1489" s="749"/>
      <c r="MJR1489" s="749"/>
      <c r="MJS1489" s="749"/>
      <c r="MJT1489" s="749"/>
      <c r="MJU1489" s="749"/>
      <c r="MJV1489" s="749"/>
      <c r="MJW1489" s="749"/>
      <c r="MJX1489" s="749"/>
      <c r="MJY1489" s="749"/>
      <c r="MJZ1489" s="749"/>
      <c r="MKA1489" s="749"/>
      <c r="MKB1489" s="749"/>
      <c r="MKC1489" s="749"/>
      <c r="MKD1489" s="749"/>
      <c r="MKE1489" s="749"/>
      <c r="MKF1489" s="749"/>
      <c r="MKG1489" s="749"/>
      <c r="MKH1489" s="749"/>
      <c r="MKI1489" s="749"/>
      <c r="MKJ1489" s="749"/>
      <c r="MKK1489" s="749"/>
      <c r="MKL1489" s="749"/>
      <c r="MKM1489" s="749"/>
      <c r="MKN1489" s="749"/>
      <c r="MKO1489" s="749"/>
      <c r="MKP1489" s="749"/>
      <c r="MKQ1489" s="749"/>
      <c r="MKR1489" s="749"/>
      <c r="MKS1489" s="749"/>
      <c r="MKT1489" s="749"/>
      <c r="MKU1489" s="749"/>
      <c r="MKV1489" s="749"/>
      <c r="MKW1489" s="749"/>
      <c r="MKX1489" s="749"/>
      <c r="MKY1489" s="749"/>
      <c r="MKZ1489" s="749"/>
      <c r="MLA1489" s="749"/>
      <c r="MLB1489" s="749"/>
      <c r="MLC1489" s="749"/>
      <c r="MLD1489" s="749"/>
      <c r="MLE1489" s="749"/>
      <c r="MLF1489" s="749"/>
      <c r="MLG1489" s="749"/>
      <c r="MLH1489" s="749"/>
      <c r="MLI1489" s="749"/>
      <c r="MLJ1489" s="749"/>
      <c r="MLK1489" s="749"/>
      <c r="MLL1489" s="749"/>
      <c r="MLM1489" s="749"/>
      <c r="MLN1489" s="749"/>
      <c r="MLO1489" s="749"/>
      <c r="MLP1489" s="749"/>
      <c r="MLQ1489" s="749"/>
      <c r="MLR1489" s="749"/>
      <c r="MLS1489" s="749"/>
      <c r="MLT1489" s="749"/>
      <c r="MLU1489" s="749"/>
      <c r="MLV1489" s="749"/>
      <c r="MLW1489" s="749"/>
      <c r="MLX1489" s="749"/>
      <c r="MLY1489" s="749"/>
      <c r="MLZ1489" s="749"/>
      <c r="MMA1489" s="749"/>
      <c r="MMB1489" s="749"/>
      <c r="MMC1489" s="749"/>
      <c r="MMD1489" s="749"/>
      <c r="MME1489" s="749"/>
      <c r="MMF1489" s="749"/>
      <c r="MMG1489" s="749"/>
      <c r="MMH1489" s="749"/>
      <c r="MMI1489" s="749"/>
      <c r="MMJ1489" s="749"/>
      <c r="MMK1489" s="749"/>
      <c r="MML1489" s="749"/>
      <c r="MMM1489" s="749"/>
      <c r="MMN1489" s="749"/>
      <c r="MMO1489" s="749"/>
      <c r="MMP1489" s="749"/>
      <c r="MMQ1489" s="749"/>
      <c r="MMR1489" s="749"/>
      <c r="MMS1489" s="749"/>
      <c r="MMT1489" s="749"/>
      <c r="MMU1489" s="749"/>
      <c r="MMV1489" s="749"/>
      <c r="MMW1489" s="749"/>
      <c r="MMX1489" s="749"/>
      <c r="MMY1489" s="749"/>
      <c r="MMZ1489" s="749"/>
      <c r="MNA1489" s="749"/>
      <c r="MNB1489" s="749"/>
      <c r="MNC1489" s="749"/>
      <c r="MND1489" s="749"/>
      <c r="MNE1489" s="749"/>
      <c r="MNF1489" s="749"/>
      <c r="MNG1489" s="749"/>
      <c r="MNH1489" s="749"/>
      <c r="MNI1489" s="749"/>
      <c r="MNJ1489" s="749"/>
      <c r="MNK1489" s="749"/>
      <c r="MNL1489" s="749"/>
      <c r="MNM1489" s="749"/>
      <c r="MNN1489" s="749"/>
      <c r="MNO1489" s="749"/>
      <c r="MNP1489" s="749"/>
      <c r="MNQ1489" s="749"/>
      <c r="MNR1489" s="749"/>
      <c r="MNS1489" s="749"/>
      <c r="MNT1489" s="749"/>
      <c r="MNU1489" s="749"/>
      <c r="MNV1489" s="749"/>
      <c r="MNW1489" s="749"/>
      <c r="MNX1489" s="749"/>
      <c r="MNY1489" s="749"/>
      <c r="MNZ1489" s="749"/>
      <c r="MOA1489" s="749"/>
      <c r="MOB1489" s="749"/>
      <c r="MOC1489" s="749"/>
      <c r="MOD1489" s="749"/>
      <c r="MOE1489" s="749"/>
      <c r="MOF1489" s="749"/>
      <c r="MOG1489" s="749"/>
      <c r="MOH1489" s="749"/>
      <c r="MOI1489" s="749"/>
      <c r="MOJ1489" s="749"/>
      <c r="MOK1489" s="749"/>
      <c r="MOL1489" s="749"/>
      <c r="MOM1489" s="749"/>
      <c r="MON1489" s="749"/>
      <c r="MOO1489" s="749"/>
      <c r="MOP1489" s="749"/>
      <c r="MOQ1489" s="749"/>
      <c r="MOR1489" s="749"/>
      <c r="MOS1489" s="749"/>
      <c r="MOT1489" s="749"/>
      <c r="MOU1489" s="749"/>
      <c r="MOV1489" s="749"/>
      <c r="MOW1489" s="749"/>
      <c r="MOX1489" s="749"/>
      <c r="MOY1489" s="749"/>
      <c r="MOZ1489" s="749"/>
      <c r="MPA1489" s="749"/>
      <c r="MPB1489" s="749"/>
      <c r="MPC1489" s="749"/>
      <c r="MPD1489" s="749"/>
      <c r="MPE1489" s="749"/>
      <c r="MPF1489" s="749"/>
      <c r="MPG1489" s="749"/>
      <c r="MPH1489" s="749"/>
      <c r="MPI1489" s="749"/>
      <c r="MPJ1489" s="749"/>
      <c r="MPK1489" s="749"/>
      <c r="MPL1489" s="749"/>
      <c r="MPM1489" s="749"/>
      <c r="MPN1489" s="749"/>
      <c r="MPO1489" s="749"/>
      <c r="MPP1489" s="749"/>
      <c r="MPQ1489" s="749"/>
      <c r="MPR1489" s="749"/>
      <c r="MPS1489" s="749"/>
      <c r="MPT1489" s="749"/>
      <c r="MPU1489" s="749"/>
      <c r="MPV1489" s="749"/>
      <c r="MPW1489" s="749"/>
      <c r="MPX1489" s="749"/>
      <c r="MPY1489" s="749"/>
      <c r="MPZ1489" s="749"/>
      <c r="MQA1489" s="749"/>
      <c r="MQB1489" s="749"/>
      <c r="MQC1489" s="749"/>
      <c r="MQD1489" s="749"/>
      <c r="MQE1489" s="749"/>
      <c r="MQF1489" s="749"/>
      <c r="MQG1489" s="749"/>
      <c r="MQH1489" s="749"/>
      <c r="MQI1489" s="749"/>
      <c r="MQJ1489" s="749"/>
      <c r="MQK1489" s="749"/>
      <c r="MQL1489" s="749"/>
      <c r="MQM1489" s="749"/>
      <c r="MQN1489" s="749"/>
      <c r="MQO1489" s="749"/>
      <c r="MQP1489" s="749"/>
      <c r="MQQ1489" s="749"/>
      <c r="MQR1489" s="749"/>
      <c r="MQS1489" s="749"/>
      <c r="MQT1489" s="749"/>
      <c r="MQU1489" s="749"/>
      <c r="MQV1489" s="749"/>
      <c r="MQW1489" s="749"/>
      <c r="MQX1489" s="749"/>
      <c r="MQY1489" s="749"/>
      <c r="MQZ1489" s="749"/>
      <c r="MRA1489" s="749"/>
      <c r="MRB1489" s="749"/>
      <c r="MRC1489" s="749"/>
      <c r="MRD1489" s="749"/>
      <c r="MRE1489" s="749"/>
      <c r="MRF1489" s="749"/>
      <c r="MRG1489" s="749"/>
      <c r="MRH1489" s="749"/>
      <c r="MRI1489" s="749"/>
      <c r="MRJ1489" s="749"/>
      <c r="MRK1489" s="749"/>
      <c r="MRL1489" s="749"/>
      <c r="MRM1489" s="749"/>
      <c r="MRN1489" s="749"/>
      <c r="MRO1489" s="749"/>
      <c r="MRP1489" s="749"/>
      <c r="MRQ1489" s="749"/>
      <c r="MRR1489" s="749"/>
      <c r="MRS1489" s="749"/>
      <c r="MRT1489" s="749"/>
      <c r="MRU1489" s="749"/>
      <c r="MRV1489" s="749"/>
      <c r="MRW1489" s="749"/>
      <c r="MRX1489" s="749"/>
      <c r="MRY1489" s="749"/>
      <c r="MRZ1489" s="749"/>
      <c r="MSA1489" s="749"/>
      <c r="MSB1489" s="749"/>
      <c r="MSC1489" s="749"/>
      <c r="MSD1489" s="749"/>
      <c r="MSE1489" s="749"/>
      <c r="MSF1489" s="749"/>
      <c r="MSG1489" s="749"/>
      <c r="MSH1489" s="749"/>
      <c r="MSI1489" s="749"/>
      <c r="MSJ1489" s="749"/>
      <c r="MSK1489" s="749"/>
      <c r="MSL1489" s="749"/>
      <c r="MSM1489" s="749"/>
      <c r="MSN1489" s="749"/>
      <c r="MSO1489" s="749"/>
      <c r="MSP1489" s="749"/>
      <c r="MSQ1489" s="749"/>
      <c r="MSR1489" s="749"/>
      <c r="MSS1489" s="749"/>
      <c r="MST1489" s="749"/>
      <c r="MSU1489" s="749"/>
      <c r="MSV1489" s="749"/>
      <c r="MSW1489" s="749"/>
      <c r="MSX1489" s="749"/>
      <c r="MSY1489" s="749"/>
      <c r="MSZ1489" s="749"/>
      <c r="MTA1489" s="749"/>
      <c r="MTB1489" s="749"/>
      <c r="MTC1489" s="749"/>
      <c r="MTD1489" s="749"/>
      <c r="MTE1489" s="749"/>
      <c r="MTF1489" s="749"/>
      <c r="MTG1489" s="749"/>
      <c r="MTH1489" s="749"/>
      <c r="MTI1489" s="749"/>
      <c r="MTJ1489" s="749"/>
      <c r="MTK1489" s="749"/>
      <c r="MTL1489" s="749"/>
      <c r="MTM1489" s="749"/>
      <c r="MTN1489" s="749"/>
      <c r="MTO1489" s="749"/>
      <c r="MTP1489" s="749"/>
      <c r="MTQ1489" s="749"/>
      <c r="MTR1489" s="749"/>
      <c r="MTS1489" s="749"/>
      <c r="MTT1489" s="749"/>
      <c r="MTU1489" s="749"/>
      <c r="MTV1489" s="749"/>
      <c r="MTW1489" s="749"/>
      <c r="MTX1489" s="749"/>
      <c r="MTY1489" s="749"/>
      <c r="MTZ1489" s="749"/>
      <c r="MUA1489" s="749"/>
      <c r="MUB1489" s="749"/>
      <c r="MUC1489" s="749"/>
      <c r="MUD1489" s="749"/>
      <c r="MUE1489" s="749"/>
      <c r="MUF1489" s="749"/>
      <c r="MUG1489" s="749"/>
      <c r="MUH1489" s="749"/>
      <c r="MUI1489" s="749"/>
      <c r="MUJ1489" s="749"/>
      <c r="MUK1489" s="749"/>
      <c r="MUL1489" s="749"/>
      <c r="MUM1489" s="749"/>
      <c r="MUN1489" s="749"/>
      <c r="MUO1489" s="749"/>
      <c r="MUP1489" s="749"/>
      <c r="MUQ1489" s="749"/>
      <c r="MUR1489" s="749"/>
      <c r="MUS1489" s="749"/>
      <c r="MUT1489" s="749"/>
      <c r="MUU1489" s="749"/>
      <c r="MUV1489" s="749"/>
      <c r="MUW1489" s="749"/>
      <c r="MUX1489" s="749"/>
      <c r="MUY1489" s="749"/>
      <c r="MUZ1489" s="749"/>
      <c r="MVA1489" s="749"/>
      <c r="MVB1489" s="749"/>
      <c r="MVC1489" s="749"/>
      <c r="MVD1489" s="749"/>
      <c r="MVE1489" s="749"/>
      <c r="MVF1489" s="749"/>
      <c r="MVG1489" s="749"/>
      <c r="MVH1489" s="749"/>
      <c r="MVI1489" s="749"/>
      <c r="MVJ1489" s="749"/>
      <c r="MVK1489" s="749"/>
      <c r="MVL1489" s="749"/>
      <c r="MVM1489" s="749"/>
      <c r="MVN1489" s="749"/>
      <c r="MVO1489" s="749"/>
      <c r="MVP1489" s="749"/>
      <c r="MVQ1489" s="749"/>
      <c r="MVR1489" s="749"/>
      <c r="MVS1489" s="749"/>
      <c r="MVT1489" s="749"/>
      <c r="MVU1489" s="749"/>
      <c r="MVV1489" s="749"/>
      <c r="MVW1489" s="749"/>
      <c r="MVX1489" s="749"/>
      <c r="MVY1489" s="749"/>
      <c r="MVZ1489" s="749"/>
      <c r="MWA1489" s="749"/>
      <c r="MWB1489" s="749"/>
      <c r="MWC1489" s="749"/>
      <c r="MWD1489" s="749"/>
      <c r="MWE1489" s="749"/>
      <c r="MWF1489" s="749"/>
      <c r="MWG1489" s="749"/>
      <c r="MWH1489" s="749"/>
      <c r="MWI1489" s="749"/>
      <c r="MWJ1489" s="749"/>
      <c r="MWK1489" s="749"/>
      <c r="MWL1489" s="749"/>
      <c r="MWM1489" s="749"/>
      <c r="MWN1489" s="749"/>
      <c r="MWO1489" s="749"/>
      <c r="MWP1489" s="749"/>
      <c r="MWQ1489" s="749"/>
      <c r="MWR1489" s="749"/>
      <c r="MWS1489" s="749"/>
      <c r="MWT1489" s="749"/>
      <c r="MWU1489" s="749"/>
      <c r="MWV1489" s="749"/>
      <c r="MWW1489" s="749"/>
      <c r="MWX1489" s="749"/>
      <c r="MWY1489" s="749"/>
      <c r="MWZ1489" s="749"/>
      <c r="MXA1489" s="749"/>
      <c r="MXB1489" s="749"/>
      <c r="MXC1489" s="749"/>
      <c r="MXD1489" s="749"/>
      <c r="MXE1489" s="749"/>
      <c r="MXF1489" s="749"/>
      <c r="MXG1489" s="749"/>
      <c r="MXH1489" s="749"/>
      <c r="MXI1489" s="749"/>
      <c r="MXJ1489" s="749"/>
      <c r="MXK1489" s="749"/>
      <c r="MXL1489" s="749"/>
      <c r="MXM1489" s="749"/>
      <c r="MXN1489" s="749"/>
      <c r="MXO1489" s="749"/>
      <c r="MXP1489" s="749"/>
      <c r="MXQ1489" s="749"/>
      <c r="MXR1489" s="749"/>
      <c r="MXS1489" s="749"/>
      <c r="MXT1489" s="749"/>
      <c r="MXU1489" s="749"/>
      <c r="MXV1489" s="749"/>
      <c r="MXW1489" s="749"/>
      <c r="MXX1489" s="749"/>
      <c r="MXY1489" s="749"/>
      <c r="MXZ1489" s="749"/>
      <c r="MYA1489" s="749"/>
      <c r="MYB1489" s="749"/>
      <c r="MYC1489" s="749"/>
      <c r="MYD1489" s="749"/>
      <c r="MYE1489" s="749"/>
      <c r="MYF1489" s="749"/>
      <c r="MYG1489" s="749"/>
      <c r="MYH1489" s="749"/>
      <c r="MYI1489" s="749"/>
      <c r="MYJ1489" s="749"/>
      <c r="MYK1489" s="749"/>
      <c r="MYL1489" s="749"/>
      <c r="MYM1489" s="749"/>
      <c r="MYN1489" s="749"/>
      <c r="MYO1489" s="749"/>
      <c r="MYP1489" s="749"/>
      <c r="MYQ1489" s="749"/>
      <c r="MYR1489" s="749"/>
      <c r="MYS1489" s="749"/>
      <c r="MYT1489" s="749"/>
      <c r="MYU1489" s="749"/>
      <c r="MYV1489" s="749"/>
      <c r="MYW1489" s="749"/>
      <c r="MYX1489" s="749"/>
      <c r="MYY1489" s="749"/>
      <c r="MYZ1489" s="749"/>
      <c r="MZA1489" s="749"/>
      <c r="MZB1489" s="749"/>
      <c r="MZC1489" s="749"/>
      <c r="MZD1489" s="749"/>
      <c r="MZE1489" s="749"/>
      <c r="MZF1489" s="749"/>
      <c r="MZG1489" s="749"/>
      <c r="MZH1489" s="749"/>
      <c r="MZI1489" s="749"/>
      <c r="MZJ1489" s="749"/>
      <c r="MZK1489" s="749"/>
      <c r="MZL1489" s="749"/>
      <c r="MZM1489" s="749"/>
      <c r="MZN1489" s="749"/>
      <c r="MZO1489" s="749"/>
      <c r="MZP1489" s="749"/>
      <c r="MZQ1489" s="749"/>
      <c r="MZR1489" s="749"/>
      <c r="MZS1489" s="749"/>
      <c r="MZT1489" s="749"/>
      <c r="MZU1489" s="749"/>
      <c r="MZV1489" s="749"/>
      <c r="MZW1489" s="749"/>
      <c r="MZX1489" s="749"/>
      <c r="MZY1489" s="749"/>
      <c r="MZZ1489" s="749"/>
      <c r="NAA1489" s="749"/>
      <c r="NAB1489" s="749"/>
      <c r="NAC1489" s="749"/>
      <c r="NAD1489" s="749"/>
      <c r="NAE1489" s="749"/>
      <c r="NAF1489" s="749"/>
      <c r="NAG1489" s="749"/>
      <c r="NAH1489" s="749"/>
      <c r="NAI1489" s="749"/>
      <c r="NAJ1489" s="749"/>
      <c r="NAK1489" s="749"/>
      <c r="NAL1489" s="749"/>
      <c r="NAM1489" s="749"/>
      <c r="NAN1489" s="749"/>
      <c r="NAO1489" s="749"/>
      <c r="NAP1489" s="749"/>
      <c r="NAQ1489" s="749"/>
      <c r="NAR1489" s="749"/>
      <c r="NAS1489" s="749"/>
      <c r="NAT1489" s="749"/>
      <c r="NAU1489" s="749"/>
      <c r="NAV1489" s="749"/>
      <c r="NAW1489" s="749"/>
      <c r="NAX1489" s="749"/>
      <c r="NAY1489" s="749"/>
      <c r="NAZ1489" s="749"/>
      <c r="NBA1489" s="749"/>
      <c r="NBB1489" s="749"/>
      <c r="NBC1489" s="749"/>
      <c r="NBD1489" s="749"/>
      <c r="NBE1489" s="749"/>
      <c r="NBF1489" s="749"/>
      <c r="NBG1489" s="749"/>
      <c r="NBH1489" s="749"/>
      <c r="NBI1489" s="749"/>
      <c r="NBJ1489" s="749"/>
      <c r="NBK1489" s="749"/>
      <c r="NBL1489" s="749"/>
      <c r="NBM1489" s="749"/>
      <c r="NBN1489" s="749"/>
      <c r="NBO1489" s="749"/>
      <c r="NBP1489" s="749"/>
      <c r="NBQ1489" s="749"/>
      <c r="NBR1489" s="749"/>
      <c r="NBS1489" s="749"/>
      <c r="NBT1489" s="749"/>
      <c r="NBU1489" s="749"/>
      <c r="NBV1489" s="749"/>
      <c r="NBW1489" s="749"/>
      <c r="NBX1489" s="749"/>
      <c r="NBY1489" s="749"/>
      <c r="NBZ1489" s="749"/>
      <c r="NCA1489" s="749"/>
      <c r="NCB1489" s="749"/>
      <c r="NCC1489" s="749"/>
      <c r="NCD1489" s="749"/>
      <c r="NCE1489" s="749"/>
      <c r="NCF1489" s="749"/>
      <c r="NCG1489" s="749"/>
      <c r="NCH1489" s="749"/>
      <c r="NCI1489" s="749"/>
      <c r="NCJ1489" s="749"/>
      <c r="NCK1489" s="749"/>
      <c r="NCL1489" s="749"/>
      <c r="NCM1489" s="749"/>
      <c r="NCN1489" s="749"/>
      <c r="NCO1489" s="749"/>
      <c r="NCP1489" s="749"/>
      <c r="NCQ1489" s="749"/>
      <c r="NCR1489" s="749"/>
      <c r="NCS1489" s="749"/>
      <c r="NCT1489" s="749"/>
      <c r="NCU1489" s="749"/>
      <c r="NCV1489" s="749"/>
      <c r="NCW1489" s="749"/>
      <c r="NCX1489" s="749"/>
      <c r="NCY1489" s="749"/>
      <c r="NCZ1489" s="749"/>
      <c r="NDA1489" s="749"/>
      <c r="NDB1489" s="749"/>
      <c r="NDC1489" s="749"/>
      <c r="NDD1489" s="749"/>
      <c r="NDE1489" s="749"/>
      <c r="NDF1489" s="749"/>
      <c r="NDG1489" s="749"/>
      <c r="NDH1489" s="749"/>
      <c r="NDI1489" s="749"/>
      <c r="NDJ1489" s="749"/>
      <c r="NDK1489" s="749"/>
      <c r="NDL1489" s="749"/>
      <c r="NDM1489" s="749"/>
      <c r="NDN1489" s="749"/>
      <c r="NDO1489" s="749"/>
      <c r="NDP1489" s="749"/>
      <c r="NDQ1489" s="749"/>
      <c r="NDR1489" s="749"/>
      <c r="NDS1489" s="749"/>
      <c r="NDT1489" s="749"/>
      <c r="NDU1489" s="749"/>
      <c r="NDV1489" s="749"/>
      <c r="NDW1489" s="749"/>
      <c r="NDX1489" s="749"/>
      <c r="NDY1489" s="749"/>
      <c r="NDZ1489" s="749"/>
      <c r="NEA1489" s="749"/>
      <c r="NEB1489" s="749"/>
      <c r="NEC1489" s="749"/>
      <c r="NED1489" s="749"/>
      <c r="NEE1489" s="749"/>
      <c r="NEF1489" s="749"/>
      <c r="NEG1489" s="749"/>
      <c r="NEH1489" s="749"/>
      <c r="NEI1489" s="749"/>
      <c r="NEJ1489" s="749"/>
      <c r="NEK1489" s="749"/>
      <c r="NEL1489" s="749"/>
      <c r="NEM1489" s="749"/>
      <c r="NEN1489" s="749"/>
      <c r="NEO1489" s="749"/>
      <c r="NEP1489" s="749"/>
      <c r="NEQ1489" s="749"/>
      <c r="NER1489" s="749"/>
      <c r="NES1489" s="749"/>
      <c r="NET1489" s="749"/>
      <c r="NEU1489" s="749"/>
      <c r="NEV1489" s="749"/>
      <c r="NEW1489" s="749"/>
      <c r="NEX1489" s="749"/>
      <c r="NEY1489" s="749"/>
      <c r="NEZ1489" s="749"/>
      <c r="NFA1489" s="749"/>
      <c r="NFB1489" s="749"/>
      <c r="NFC1489" s="749"/>
      <c r="NFD1489" s="749"/>
      <c r="NFE1489" s="749"/>
      <c r="NFF1489" s="749"/>
      <c r="NFG1489" s="749"/>
      <c r="NFH1489" s="749"/>
      <c r="NFI1489" s="749"/>
      <c r="NFJ1489" s="749"/>
      <c r="NFK1489" s="749"/>
      <c r="NFL1489" s="749"/>
      <c r="NFM1489" s="749"/>
      <c r="NFN1489" s="749"/>
      <c r="NFO1489" s="749"/>
      <c r="NFP1489" s="749"/>
      <c r="NFQ1489" s="749"/>
      <c r="NFR1489" s="749"/>
      <c r="NFS1489" s="749"/>
      <c r="NFT1489" s="749"/>
      <c r="NFU1489" s="749"/>
      <c r="NFV1489" s="749"/>
      <c r="NFW1489" s="749"/>
      <c r="NFX1489" s="749"/>
      <c r="NFY1489" s="749"/>
      <c r="NFZ1489" s="749"/>
      <c r="NGA1489" s="749"/>
      <c r="NGB1489" s="749"/>
      <c r="NGC1489" s="749"/>
      <c r="NGD1489" s="749"/>
      <c r="NGE1489" s="749"/>
      <c r="NGF1489" s="749"/>
      <c r="NGG1489" s="749"/>
      <c r="NGH1489" s="749"/>
      <c r="NGI1489" s="749"/>
      <c r="NGJ1489" s="749"/>
      <c r="NGK1489" s="749"/>
      <c r="NGL1489" s="749"/>
      <c r="NGM1489" s="749"/>
      <c r="NGN1489" s="749"/>
      <c r="NGO1489" s="749"/>
      <c r="NGP1489" s="749"/>
      <c r="NGQ1489" s="749"/>
      <c r="NGR1489" s="749"/>
      <c r="NGS1489" s="749"/>
      <c r="NGT1489" s="749"/>
      <c r="NGU1489" s="749"/>
      <c r="NGV1489" s="749"/>
      <c r="NGW1489" s="749"/>
      <c r="NGX1489" s="749"/>
      <c r="NGY1489" s="749"/>
      <c r="NGZ1489" s="749"/>
      <c r="NHA1489" s="749"/>
      <c r="NHB1489" s="749"/>
      <c r="NHC1489" s="749"/>
      <c r="NHD1489" s="749"/>
      <c r="NHE1489" s="749"/>
      <c r="NHF1489" s="749"/>
      <c r="NHG1489" s="749"/>
      <c r="NHH1489" s="749"/>
      <c r="NHI1489" s="749"/>
      <c r="NHJ1489" s="749"/>
      <c r="NHK1489" s="749"/>
      <c r="NHL1489" s="749"/>
      <c r="NHM1489" s="749"/>
      <c r="NHN1489" s="749"/>
      <c r="NHO1489" s="749"/>
      <c r="NHP1489" s="749"/>
      <c r="NHQ1489" s="749"/>
      <c r="NHR1489" s="749"/>
      <c r="NHS1489" s="749"/>
      <c r="NHT1489" s="749"/>
      <c r="NHU1489" s="749"/>
      <c r="NHV1489" s="749"/>
      <c r="NHW1489" s="749"/>
      <c r="NHX1489" s="749"/>
      <c r="NHY1489" s="749"/>
      <c r="NHZ1489" s="749"/>
      <c r="NIA1489" s="749"/>
      <c r="NIB1489" s="749"/>
      <c r="NIC1489" s="749"/>
      <c r="NID1489" s="749"/>
      <c r="NIE1489" s="749"/>
      <c r="NIF1489" s="749"/>
      <c r="NIG1489" s="749"/>
      <c r="NIH1489" s="749"/>
      <c r="NII1489" s="749"/>
      <c r="NIJ1489" s="749"/>
      <c r="NIK1489" s="749"/>
      <c r="NIL1489" s="749"/>
      <c r="NIM1489" s="749"/>
      <c r="NIN1489" s="749"/>
      <c r="NIO1489" s="749"/>
      <c r="NIP1489" s="749"/>
      <c r="NIQ1489" s="749"/>
      <c r="NIR1489" s="749"/>
      <c r="NIS1489" s="749"/>
      <c r="NIT1489" s="749"/>
      <c r="NIU1489" s="749"/>
      <c r="NIV1489" s="749"/>
      <c r="NIW1489" s="749"/>
      <c r="NIX1489" s="749"/>
      <c r="NIY1489" s="749"/>
      <c r="NIZ1489" s="749"/>
      <c r="NJA1489" s="749"/>
      <c r="NJB1489" s="749"/>
      <c r="NJC1489" s="749"/>
      <c r="NJD1489" s="749"/>
      <c r="NJE1489" s="749"/>
      <c r="NJF1489" s="749"/>
      <c r="NJG1489" s="749"/>
      <c r="NJH1489" s="749"/>
      <c r="NJI1489" s="749"/>
      <c r="NJJ1489" s="749"/>
      <c r="NJK1489" s="749"/>
      <c r="NJL1489" s="749"/>
      <c r="NJM1489" s="749"/>
      <c r="NJN1489" s="749"/>
      <c r="NJO1489" s="749"/>
      <c r="NJP1489" s="749"/>
      <c r="NJQ1489" s="749"/>
      <c r="NJR1489" s="749"/>
      <c r="NJS1489" s="749"/>
      <c r="NJT1489" s="749"/>
      <c r="NJU1489" s="749"/>
      <c r="NJV1489" s="749"/>
      <c r="NJW1489" s="749"/>
      <c r="NJX1489" s="749"/>
      <c r="NJY1489" s="749"/>
      <c r="NJZ1489" s="749"/>
      <c r="NKA1489" s="749"/>
      <c r="NKB1489" s="749"/>
      <c r="NKC1489" s="749"/>
      <c r="NKD1489" s="749"/>
      <c r="NKE1489" s="749"/>
      <c r="NKF1489" s="749"/>
      <c r="NKG1489" s="749"/>
      <c r="NKH1489" s="749"/>
      <c r="NKI1489" s="749"/>
      <c r="NKJ1489" s="749"/>
      <c r="NKK1489" s="749"/>
      <c r="NKL1489" s="749"/>
      <c r="NKM1489" s="749"/>
      <c r="NKN1489" s="749"/>
      <c r="NKO1489" s="749"/>
      <c r="NKP1489" s="749"/>
      <c r="NKQ1489" s="749"/>
      <c r="NKR1489" s="749"/>
      <c r="NKS1489" s="749"/>
      <c r="NKT1489" s="749"/>
      <c r="NKU1489" s="749"/>
      <c r="NKV1489" s="749"/>
      <c r="NKW1489" s="749"/>
      <c r="NKX1489" s="749"/>
      <c r="NKY1489" s="749"/>
      <c r="NKZ1489" s="749"/>
      <c r="NLA1489" s="749"/>
      <c r="NLB1489" s="749"/>
      <c r="NLC1489" s="749"/>
      <c r="NLD1489" s="749"/>
      <c r="NLE1489" s="749"/>
      <c r="NLF1489" s="749"/>
      <c r="NLG1489" s="749"/>
      <c r="NLH1489" s="749"/>
      <c r="NLI1489" s="749"/>
      <c r="NLJ1489" s="749"/>
      <c r="NLK1489" s="749"/>
      <c r="NLL1489" s="749"/>
      <c r="NLM1489" s="749"/>
      <c r="NLN1489" s="749"/>
      <c r="NLO1489" s="749"/>
      <c r="NLP1489" s="749"/>
      <c r="NLQ1489" s="749"/>
      <c r="NLR1489" s="749"/>
      <c r="NLS1489" s="749"/>
      <c r="NLT1489" s="749"/>
      <c r="NLU1489" s="749"/>
      <c r="NLV1489" s="749"/>
      <c r="NLW1489" s="749"/>
      <c r="NLX1489" s="749"/>
      <c r="NLY1489" s="749"/>
      <c r="NLZ1489" s="749"/>
      <c r="NMA1489" s="749"/>
      <c r="NMB1489" s="749"/>
      <c r="NMC1489" s="749"/>
      <c r="NMD1489" s="749"/>
      <c r="NME1489" s="749"/>
      <c r="NMF1489" s="749"/>
      <c r="NMG1489" s="749"/>
      <c r="NMH1489" s="749"/>
      <c r="NMI1489" s="749"/>
      <c r="NMJ1489" s="749"/>
      <c r="NMK1489" s="749"/>
      <c r="NML1489" s="749"/>
      <c r="NMM1489" s="749"/>
      <c r="NMN1489" s="749"/>
      <c r="NMO1489" s="749"/>
      <c r="NMP1489" s="749"/>
      <c r="NMQ1489" s="749"/>
      <c r="NMR1489" s="749"/>
      <c r="NMS1489" s="749"/>
      <c r="NMT1489" s="749"/>
      <c r="NMU1489" s="749"/>
      <c r="NMV1489" s="749"/>
      <c r="NMW1489" s="749"/>
      <c r="NMX1489" s="749"/>
      <c r="NMY1489" s="749"/>
      <c r="NMZ1489" s="749"/>
      <c r="NNA1489" s="749"/>
      <c r="NNB1489" s="749"/>
      <c r="NNC1489" s="749"/>
      <c r="NND1489" s="749"/>
      <c r="NNE1489" s="749"/>
      <c r="NNF1489" s="749"/>
      <c r="NNG1489" s="749"/>
      <c r="NNH1489" s="749"/>
      <c r="NNI1489" s="749"/>
      <c r="NNJ1489" s="749"/>
      <c r="NNK1489" s="749"/>
      <c r="NNL1489" s="749"/>
      <c r="NNM1489" s="749"/>
      <c r="NNN1489" s="749"/>
      <c r="NNO1489" s="749"/>
      <c r="NNP1489" s="749"/>
      <c r="NNQ1489" s="749"/>
      <c r="NNR1489" s="749"/>
      <c r="NNS1489" s="749"/>
      <c r="NNT1489" s="749"/>
      <c r="NNU1489" s="749"/>
      <c r="NNV1489" s="749"/>
      <c r="NNW1489" s="749"/>
      <c r="NNX1489" s="749"/>
      <c r="NNY1489" s="749"/>
      <c r="NNZ1489" s="749"/>
      <c r="NOA1489" s="749"/>
      <c r="NOB1489" s="749"/>
      <c r="NOC1489" s="749"/>
      <c r="NOD1489" s="749"/>
      <c r="NOE1489" s="749"/>
      <c r="NOF1489" s="749"/>
      <c r="NOG1489" s="749"/>
      <c r="NOH1489" s="749"/>
      <c r="NOI1489" s="749"/>
      <c r="NOJ1489" s="749"/>
      <c r="NOK1489" s="749"/>
      <c r="NOL1489" s="749"/>
      <c r="NOM1489" s="749"/>
      <c r="NON1489" s="749"/>
      <c r="NOO1489" s="749"/>
      <c r="NOP1489" s="749"/>
      <c r="NOQ1489" s="749"/>
      <c r="NOR1489" s="749"/>
      <c r="NOS1489" s="749"/>
      <c r="NOT1489" s="749"/>
      <c r="NOU1489" s="749"/>
      <c r="NOV1489" s="749"/>
      <c r="NOW1489" s="749"/>
      <c r="NOX1489" s="749"/>
      <c r="NOY1489" s="749"/>
      <c r="NOZ1489" s="749"/>
      <c r="NPA1489" s="749"/>
      <c r="NPB1489" s="749"/>
      <c r="NPC1489" s="749"/>
      <c r="NPD1489" s="749"/>
      <c r="NPE1489" s="749"/>
      <c r="NPF1489" s="749"/>
      <c r="NPG1489" s="749"/>
      <c r="NPH1489" s="749"/>
      <c r="NPI1489" s="749"/>
      <c r="NPJ1489" s="749"/>
      <c r="NPK1489" s="749"/>
      <c r="NPL1489" s="749"/>
      <c r="NPM1489" s="749"/>
      <c r="NPN1489" s="749"/>
      <c r="NPO1489" s="749"/>
      <c r="NPP1489" s="749"/>
      <c r="NPQ1489" s="749"/>
      <c r="NPR1489" s="749"/>
      <c r="NPS1489" s="749"/>
      <c r="NPT1489" s="749"/>
      <c r="NPU1489" s="749"/>
      <c r="NPV1489" s="749"/>
      <c r="NPW1489" s="749"/>
      <c r="NPX1489" s="749"/>
      <c r="NPY1489" s="749"/>
      <c r="NPZ1489" s="749"/>
      <c r="NQA1489" s="749"/>
      <c r="NQB1489" s="749"/>
      <c r="NQC1489" s="749"/>
      <c r="NQD1489" s="749"/>
      <c r="NQE1489" s="749"/>
      <c r="NQF1489" s="749"/>
      <c r="NQG1489" s="749"/>
      <c r="NQH1489" s="749"/>
      <c r="NQI1489" s="749"/>
      <c r="NQJ1489" s="749"/>
      <c r="NQK1489" s="749"/>
      <c r="NQL1489" s="749"/>
      <c r="NQM1489" s="749"/>
      <c r="NQN1489" s="749"/>
      <c r="NQO1489" s="749"/>
      <c r="NQP1489" s="749"/>
      <c r="NQQ1489" s="749"/>
      <c r="NQR1489" s="749"/>
      <c r="NQS1489" s="749"/>
      <c r="NQT1489" s="749"/>
      <c r="NQU1489" s="749"/>
      <c r="NQV1489" s="749"/>
      <c r="NQW1489" s="749"/>
      <c r="NQX1489" s="749"/>
      <c r="NQY1489" s="749"/>
      <c r="NQZ1489" s="749"/>
      <c r="NRA1489" s="749"/>
      <c r="NRB1489" s="749"/>
      <c r="NRC1489" s="749"/>
      <c r="NRD1489" s="749"/>
      <c r="NRE1489" s="749"/>
      <c r="NRF1489" s="749"/>
      <c r="NRG1489" s="749"/>
      <c r="NRH1489" s="749"/>
      <c r="NRI1489" s="749"/>
      <c r="NRJ1489" s="749"/>
      <c r="NRK1489" s="749"/>
      <c r="NRL1489" s="749"/>
      <c r="NRM1489" s="749"/>
      <c r="NRN1489" s="749"/>
      <c r="NRO1489" s="749"/>
      <c r="NRP1489" s="749"/>
      <c r="NRQ1489" s="749"/>
      <c r="NRR1489" s="749"/>
      <c r="NRS1489" s="749"/>
      <c r="NRT1489" s="749"/>
      <c r="NRU1489" s="749"/>
      <c r="NRV1489" s="749"/>
      <c r="NRW1489" s="749"/>
      <c r="NRX1489" s="749"/>
      <c r="NRY1489" s="749"/>
      <c r="NRZ1489" s="749"/>
      <c r="NSA1489" s="749"/>
      <c r="NSB1489" s="749"/>
      <c r="NSC1489" s="749"/>
      <c r="NSD1489" s="749"/>
      <c r="NSE1489" s="749"/>
      <c r="NSF1489" s="749"/>
      <c r="NSG1489" s="749"/>
      <c r="NSH1489" s="749"/>
      <c r="NSI1489" s="749"/>
      <c r="NSJ1489" s="749"/>
      <c r="NSK1489" s="749"/>
      <c r="NSL1489" s="749"/>
      <c r="NSM1489" s="749"/>
      <c r="NSN1489" s="749"/>
      <c r="NSO1489" s="749"/>
      <c r="NSP1489" s="749"/>
      <c r="NSQ1489" s="749"/>
      <c r="NSR1489" s="749"/>
      <c r="NSS1489" s="749"/>
      <c r="NST1489" s="749"/>
      <c r="NSU1489" s="749"/>
      <c r="NSV1489" s="749"/>
      <c r="NSW1489" s="749"/>
      <c r="NSX1489" s="749"/>
      <c r="NSY1489" s="749"/>
      <c r="NSZ1489" s="749"/>
      <c r="NTA1489" s="749"/>
      <c r="NTB1489" s="749"/>
      <c r="NTC1489" s="749"/>
      <c r="NTD1489" s="749"/>
      <c r="NTE1489" s="749"/>
      <c r="NTF1489" s="749"/>
      <c r="NTG1489" s="749"/>
      <c r="NTH1489" s="749"/>
      <c r="NTI1489" s="749"/>
      <c r="NTJ1489" s="749"/>
      <c r="NTK1489" s="749"/>
      <c r="NTL1489" s="749"/>
      <c r="NTM1489" s="749"/>
      <c r="NTN1489" s="749"/>
      <c r="NTO1489" s="749"/>
      <c r="NTP1489" s="749"/>
      <c r="NTQ1489" s="749"/>
      <c r="NTR1489" s="749"/>
      <c r="NTS1489" s="749"/>
      <c r="NTT1489" s="749"/>
      <c r="NTU1489" s="749"/>
      <c r="NTV1489" s="749"/>
      <c r="NTW1489" s="749"/>
      <c r="NTX1489" s="749"/>
      <c r="NTY1489" s="749"/>
      <c r="NTZ1489" s="749"/>
      <c r="NUA1489" s="749"/>
      <c r="NUB1489" s="749"/>
      <c r="NUC1489" s="749"/>
      <c r="NUD1489" s="749"/>
      <c r="NUE1489" s="749"/>
      <c r="NUF1489" s="749"/>
      <c r="NUG1489" s="749"/>
      <c r="NUH1489" s="749"/>
      <c r="NUI1489" s="749"/>
      <c r="NUJ1489" s="749"/>
      <c r="NUK1489" s="749"/>
      <c r="NUL1489" s="749"/>
      <c r="NUM1489" s="749"/>
      <c r="NUN1489" s="749"/>
      <c r="NUO1489" s="749"/>
      <c r="NUP1489" s="749"/>
      <c r="NUQ1489" s="749"/>
      <c r="NUR1489" s="749"/>
      <c r="NUS1489" s="749"/>
      <c r="NUT1489" s="749"/>
      <c r="NUU1489" s="749"/>
      <c r="NUV1489" s="749"/>
      <c r="NUW1489" s="749"/>
      <c r="NUX1489" s="749"/>
      <c r="NUY1489" s="749"/>
      <c r="NUZ1489" s="749"/>
      <c r="NVA1489" s="749"/>
      <c r="NVB1489" s="749"/>
      <c r="NVC1489" s="749"/>
      <c r="NVD1489" s="749"/>
      <c r="NVE1489" s="749"/>
      <c r="NVF1489" s="749"/>
      <c r="NVG1489" s="749"/>
      <c r="NVH1489" s="749"/>
      <c r="NVI1489" s="749"/>
      <c r="NVJ1489" s="749"/>
      <c r="NVK1489" s="749"/>
      <c r="NVL1489" s="749"/>
      <c r="NVM1489" s="749"/>
      <c r="NVN1489" s="749"/>
      <c r="NVO1489" s="749"/>
      <c r="NVP1489" s="749"/>
      <c r="NVQ1489" s="749"/>
      <c r="NVR1489" s="749"/>
      <c r="NVS1489" s="749"/>
      <c r="NVT1489" s="749"/>
      <c r="NVU1489" s="749"/>
      <c r="NVV1489" s="749"/>
      <c r="NVW1489" s="749"/>
      <c r="NVX1489" s="749"/>
      <c r="NVY1489" s="749"/>
      <c r="NVZ1489" s="749"/>
      <c r="NWA1489" s="749"/>
      <c r="NWB1489" s="749"/>
      <c r="NWC1489" s="749"/>
      <c r="NWD1489" s="749"/>
      <c r="NWE1489" s="749"/>
      <c r="NWF1489" s="749"/>
      <c r="NWG1489" s="749"/>
      <c r="NWH1489" s="749"/>
      <c r="NWI1489" s="749"/>
      <c r="NWJ1489" s="749"/>
      <c r="NWK1489" s="749"/>
      <c r="NWL1489" s="749"/>
      <c r="NWM1489" s="749"/>
      <c r="NWN1489" s="749"/>
      <c r="NWO1489" s="749"/>
      <c r="NWP1489" s="749"/>
      <c r="NWQ1489" s="749"/>
      <c r="NWR1489" s="749"/>
      <c r="NWS1489" s="749"/>
      <c r="NWT1489" s="749"/>
      <c r="NWU1489" s="749"/>
      <c r="NWV1489" s="749"/>
      <c r="NWW1489" s="749"/>
      <c r="NWX1489" s="749"/>
      <c r="NWY1489" s="749"/>
      <c r="NWZ1489" s="749"/>
      <c r="NXA1489" s="749"/>
      <c r="NXB1489" s="749"/>
      <c r="NXC1489" s="749"/>
      <c r="NXD1489" s="749"/>
      <c r="NXE1489" s="749"/>
      <c r="NXF1489" s="749"/>
      <c r="NXG1489" s="749"/>
      <c r="NXH1489" s="749"/>
      <c r="NXI1489" s="749"/>
      <c r="NXJ1489" s="749"/>
      <c r="NXK1489" s="749"/>
      <c r="NXL1489" s="749"/>
      <c r="NXM1489" s="749"/>
      <c r="NXN1489" s="749"/>
      <c r="NXO1489" s="749"/>
      <c r="NXP1489" s="749"/>
      <c r="NXQ1489" s="749"/>
      <c r="NXR1489" s="749"/>
      <c r="NXS1489" s="749"/>
      <c r="NXT1489" s="749"/>
      <c r="NXU1489" s="749"/>
      <c r="NXV1489" s="749"/>
      <c r="NXW1489" s="749"/>
      <c r="NXX1489" s="749"/>
      <c r="NXY1489" s="749"/>
      <c r="NXZ1489" s="749"/>
      <c r="NYA1489" s="749"/>
      <c r="NYB1489" s="749"/>
      <c r="NYC1489" s="749"/>
      <c r="NYD1489" s="749"/>
      <c r="NYE1489" s="749"/>
      <c r="NYF1489" s="749"/>
      <c r="NYG1489" s="749"/>
      <c r="NYH1489" s="749"/>
      <c r="NYI1489" s="749"/>
      <c r="NYJ1489" s="749"/>
      <c r="NYK1489" s="749"/>
      <c r="NYL1489" s="749"/>
      <c r="NYM1489" s="749"/>
      <c r="NYN1489" s="749"/>
      <c r="NYO1489" s="749"/>
      <c r="NYP1489" s="749"/>
      <c r="NYQ1489" s="749"/>
      <c r="NYR1489" s="749"/>
      <c r="NYS1489" s="749"/>
      <c r="NYT1489" s="749"/>
      <c r="NYU1489" s="749"/>
      <c r="NYV1489" s="749"/>
      <c r="NYW1489" s="749"/>
      <c r="NYX1489" s="749"/>
      <c r="NYY1489" s="749"/>
      <c r="NYZ1489" s="749"/>
      <c r="NZA1489" s="749"/>
      <c r="NZB1489" s="749"/>
      <c r="NZC1489" s="749"/>
      <c r="NZD1489" s="749"/>
      <c r="NZE1489" s="749"/>
      <c r="NZF1489" s="749"/>
      <c r="NZG1489" s="749"/>
      <c r="NZH1489" s="749"/>
      <c r="NZI1489" s="749"/>
      <c r="NZJ1489" s="749"/>
      <c r="NZK1489" s="749"/>
      <c r="NZL1489" s="749"/>
      <c r="NZM1489" s="749"/>
      <c r="NZN1489" s="749"/>
      <c r="NZO1489" s="749"/>
      <c r="NZP1489" s="749"/>
      <c r="NZQ1489" s="749"/>
      <c r="NZR1489" s="749"/>
      <c r="NZS1489" s="749"/>
      <c r="NZT1489" s="749"/>
      <c r="NZU1489" s="749"/>
      <c r="NZV1489" s="749"/>
      <c r="NZW1489" s="749"/>
      <c r="NZX1489" s="749"/>
      <c r="NZY1489" s="749"/>
      <c r="NZZ1489" s="749"/>
      <c r="OAA1489" s="749"/>
      <c r="OAB1489" s="749"/>
      <c r="OAC1489" s="749"/>
      <c r="OAD1489" s="749"/>
      <c r="OAE1489" s="749"/>
      <c r="OAF1489" s="749"/>
      <c r="OAG1489" s="749"/>
      <c r="OAH1489" s="749"/>
      <c r="OAI1489" s="749"/>
      <c r="OAJ1489" s="749"/>
      <c r="OAK1489" s="749"/>
      <c r="OAL1489" s="749"/>
      <c r="OAM1489" s="749"/>
      <c r="OAN1489" s="749"/>
      <c r="OAO1489" s="749"/>
      <c r="OAP1489" s="749"/>
      <c r="OAQ1489" s="749"/>
      <c r="OAR1489" s="749"/>
      <c r="OAS1489" s="749"/>
      <c r="OAT1489" s="749"/>
      <c r="OAU1489" s="749"/>
      <c r="OAV1489" s="749"/>
      <c r="OAW1489" s="749"/>
      <c r="OAX1489" s="749"/>
      <c r="OAY1489" s="749"/>
      <c r="OAZ1489" s="749"/>
      <c r="OBA1489" s="749"/>
      <c r="OBB1489" s="749"/>
      <c r="OBC1489" s="749"/>
      <c r="OBD1489" s="749"/>
      <c r="OBE1489" s="749"/>
      <c r="OBF1489" s="749"/>
      <c r="OBG1489" s="749"/>
      <c r="OBH1489" s="749"/>
      <c r="OBI1489" s="749"/>
      <c r="OBJ1489" s="749"/>
      <c r="OBK1489" s="749"/>
      <c r="OBL1489" s="749"/>
      <c r="OBM1489" s="749"/>
      <c r="OBN1489" s="749"/>
      <c r="OBO1489" s="749"/>
      <c r="OBP1489" s="749"/>
      <c r="OBQ1489" s="749"/>
      <c r="OBR1489" s="749"/>
      <c r="OBS1489" s="749"/>
      <c r="OBT1489" s="749"/>
      <c r="OBU1489" s="749"/>
      <c r="OBV1489" s="749"/>
      <c r="OBW1489" s="749"/>
      <c r="OBX1489" s="749"/>
      <c r="OBY1489" s="749"/>
      <c r="OBZ1489" s="749"/>
      <c r="OCA1489" s="749"/>
      <c r="OCB1489" s="749"/>
      <c r="OCC1489" s="749"/>
      <c r="OCD1489" s="749"/>
      <c r="OCE1489" s="749"/>
      <c r="OCF1489" s="749"/>
      <c r="OCG1489" s="749"/>
      <c r="OCH1489" s="749"/>
      <c r="OCI1489" s="749"/>
      <c r="OCJ1489" s="749"/>
      <c r="OCK1489" s="749"/>
      <c r="OCL1489" s="749"/>
      <c r="OCM1489" s="749"/>
      <c r="OCN1489" s="749"/>
      <c r="OCO1489" s="749"/>
      <c r="OCP1489" s="749"/>
      <c r="OCQ1489" s="749"/>
      <c r="OCR1489" s="749"/>
      <c r="OCS1489" s="749"/>
      <c r="OCT1489" s="749"/>
      <c r="OCU1489" s="749"/>
      <c r="OCV1489" s="749"/>
      <c r="OCW1489" s="749"/>
      <c r="OCX1489" s="749"/>
      <c r="OCY1489" s="749"/>
      <c r="OCZ1489" s="749"/>
      <c r="ODA1489" s="749"/>
      <c r="ODB1489" s="749"/>
      <c r="ODC1489" s="749"/>
      <c r="ODD1489" s="749"/>
      <c r="ODE1489" s="749"/>
      <c r="ODF1489" s="749"/>
      <c r="ODG1489" s="749"/>
      <c r="ODH1489" s="749"/>
      <c r="ODI1489" s="749"/>
      <c r="ODJ1489" s="749"/>
      <c r="ODK1489" s="749"/>
      <c r="ODL1489" s="749"/>
      <c r="ODM1489" s="749"/>
      <c r="ODN1489" s="749"/>
      <c r="ODO1489" s="749"/>
      <c r="ODP1489" s="749"/>
      <c r="ODQ1489" s="749"/>
      <c r="ODR1489" s="749"/>
      <c r="ODS1489" s="749"/>
      <c r="ODT1489" s="749"/>
      <c r="ODU1489" s="749"/>
      <c r="ODV1489" s="749"/>
      <c r="ODW1489" s="749"/>
      <c r="ODX1489" s="749"/>
      <c r="ODY1489" s="749"/>
      <c r="ODZ1489" s="749"/>
      <c r="OEA1489" s="749"/>
      <c r="OEB1489" s="749"/>
      <c r="OEC1489" s="749"/>
      <c r="OED1489" s="749"/>
      <c r="OEE1489" s="749"/>
      <c r="OEF1489" s="749"/>
      <c r="OEG1489" s="749"/>
      <c r="OEH1489" s="749"/>
      <c r="OEI1489" s="749"/>
      <c r="OEJ1489" s="749"/>
      <c r="OEK1489" s="749"/>
      <c r="OEL1489" s="749"/>
      <c r="OEM1489" s="749"/>
      <c r="OEN1489" s="749"/>
      <c r="OEO1489" s="749"/>
      <c r="OEP1489" s="749"/>
      <c r="OEQ1489" s="749"/>
      <c r="OER1489" s="749"/>
      <c r="OES1489" s="749"/>
      <c r="OET1489" s="749"/>
      <c r="OEU1489" s="749"/>
      <c r="OEV1489" s="749"/>
      <c r="OEW1489" s="749"/>
      <c r="OEX1489" s="749"/>
      <c r="OEY1489" s="749"/>
      <c r="OEZ1489" s="749"/>
      <c r="OFA1489" s="749"/>
      <c r="OFB1489" s="749"/>
      <c r="OFC1489" s="749"/>
      <c r="OFD1489" s="749"/>
      <c r="OFE1489" s="749"/>
      <c r="OFF1489" s="749"/>
      <c r="OFG1489" s="749"/>
      <c r="OFH1489" s="749"/>
      <c r="OFI1489" s="749"/>
      <c r="OFJ1489" s="749"/>
      <c r="OFK1489" s="749"/>
      <c r="OFL1489" s="749"/>
      <c r="OFM1489" s="749"/>
      <c r="OFN1489" s="749"/>
      <c r="OFO1489" s="749"/>
      <c r="OFP1489" s="749"/>
      <c r="OFQ1489" s="749"/>
      <c r="OFR1489" s="749"/>
      <c r="OFS1489" s="749"/>
      <c r="OFT1489" s="749"/>
      <c r="OFU1489" s="749"/>
      <c r="OFV1489" s="749"/>
      <c r="OFW1489" s="749"/>
      <c r="OFX1489" s="749"/>
      <c r="OFY1489" s="749"/>
      <c r="OFZ1489" s="749"/>
      <c r="OGA1489" s="749"/>
      <c r="OGB1489" s="749"/>
      <c r="OGC1489" s="749"/>
      <c r="OGD1489" s="749"/>
      <c r="OGE1489" s="749"/>
      <c r="OGF1489" s="749"/>
      <c r="OGG1489" s="749"/>
      <c r="OGH1489" s="749"/>
      <c r="OGI1489" s="749"/>
      <c r="OGJ1489" s="749"/>
      <c r="OGK1489" s="749"/>
      <c r="OGL1489" s="749"/>
      <c r="OGM1489" s="749"/>
      <c r="OGN1489" s="749"/>
      <c r="OGO1489" s="749"/>
      <c r="OGP1489" s="749"/>
      <c r="OGQ1489" s="749"/>
      <c r="OGR1489" s="749"/>
      <c r="OGS1489" s="749"/>
      <c r="OGT1489" s="749"/>
      <c r="OGU1489" s="749"/>
      <c r="OGV1489" s="749"/>
      <c r="OGW1489" s="749"/>
      <c r="OGX1489" s="749"/>
      <c r="OGY1489" s="749"/>
      <c r="OGZ1489" s="749"/>
      <c r="OHA1489" s="749"/>
      <c r="OHB1489" s="749"/>
      <c r="OHC1489" s="749"/>
      <c r="OHD1489" s="749"/>
      <c r="OHE1489" s="749"/>
      <c r="OHF1489" s="749"/>
      <c r="OHG1489" s="749"/>
      <c r="OHH1489" s="749"/>
      <c r="OHI1489" s="749"/>
      <c r="OHJ1489" s="749"/>
      <c r="OHK1489" s="749"/>
      <c r="OHL1489" s="749"/>
      <c r="OHM1489" s="749"/>
      <c r="OHN1489" s="749"/>
      <c r="OHO1489" s="749"/>
      <c r="OHP1489" s="749"/>
      <c r="OHQ1489" s="749"/>
      <c r="OHR1489" s="749"/>
      <c r="OHS1489" s="749"/>
      <c r="OHT1489" s="749"/>
      <c r="OHU1489" s="749"/>
      <c r="OHV1489" s="749"/>
      <c r="OHW1489" s="749"/>
      <c r="OHX1489" s="749"/>
      <c r="OHY1489" s="749"/>
      <c r="OHZ1489" s="749"/>
      <c r="OIA1489" s="749"/>
      <c r="OIB1489" s="749"/>
      <c r="OIC1489" s="749"/>
      <c r="OID1489" s="749"/>
      <c r="OIE1489" s="749"/>
      <c r="OIF1489" s="749"/>
      <c r="OIG1489" s="749"/>
      <c r="OIH1489" s="749"/>
      <c r="OII1489" s="749"/>
      <c r="OIJ1489" s="749"/>
      <c r="OIK1489" s="749"/>
      <c r="OIL1489" s="749"/>
      <c r="OIM1489" s="749"/>
      <c r="OIN1489" s="749"/>
      <c r="OIO1489" s="749"/>
      <c r="OIP1489" s="749"/>
      <c r="OIQ1489" s="749"/>
      <c r="OIR1489" s="749"/>
      <c r="OIS1489" s="749"/>
      <c r="OIT1489" s="749"/>
      <c r="OIU1489" s="749"/>
      <c r="OIV1489" s="749"/>
      <c r="OIW1489" s="749"/>
      <c r="OIX1489" s="749"/>
      <c r="OIY1489" s="749"/>
      <c r="OIZ1489" s="749"/>
      <c r="OJA1489" s="749"/>
      <c r="OJB1489" s="749"/>
      <c r="OJC1489" s="749"/>
      <c r="OJD1489" s="749"/>
      <c r="OJE1489" s="749"/>
      <c r="OJF1489" s="749"/>
      <c r="OJG1489" s="749"/>
      <c r="OJH1489" s="749"/>
      <c r="OJI1489" s="749"/>
      <c r="OJJ1489" s="749"/>
      <c r="OJK1489" s="749"/>
      <c r="OJL1489" s="749"/>
      <c r="OJM1489" s="749"/>
      <c r="OJN1489" s="749"/>
      <c r="OJO1489" s="749"/>
      <c r="OJP1489" s="749"/>
      <c r="OJQ1489" s="749"/>
      <c r="OJR1489" s="749"/>
      <c r="OJS1489" s="749"/>
      <c r="OJT1489" s="749"/>
      <c r="OJU1489" s="749"/>
      <c r="OJV1489" s="749"/>
      <c r="OJW1489" s="749"/>
      <c r="OJX1489" s="749"/>
      <c r="OJY1489" s="749"/>
      <c r="OJZ1489" s="749"/>
      <c r="OKA1489" s="749"/>
      <c r="OKB1489" s="749"/>
      <c r="OKC1489" s="749"/>
      <c r="OKD1489" s="749"/>
      <c r="OKE1489" s="749"/>
      <c r="OKF1489" s="749"/>
      <c r="OKG1489" s="749"/>
      <c r="OKH1489" s="749"/>
      <c r="OKI1489" s="749"/>
      <c r="OKJ1489" s="749"/>
      <c r="OKK1489" s="749"/>
      <c r="OKL1489" s="749"/>
      <c r="OKM1489" s="749"/>
      <c r="OKN1489" s="749"/>
      <c r="OKO1489" s="749"/>
      <c r="OKP1489" s="749"/>
      <c r="OKQ1489" s="749"/>
      <c r="OKR1489" s="749"/>
      <c r="OKS1489" s="749"/>
      <c r="OKT1489" s="749"/>
      <c r="OKU1489" s="749"/>
      <c r="OKV1489" s="749"/>
      <c r="OKW1489" s="749"/>
      <c r="OKX1489" s="749"/>
      <c r="OKY1489" s="749"/>
      <c r="OKZ1489" s="749"/>
      <c r="OLA1489" s="749"/>
      <c r="OLB1489" s="749"/>
      <c r="OLC1489" s="749"/>
      <c r="OLD1489" s="749"/>
      <c r="OLE1489" s="749"/>
      <c r="OLF1489" s="749"/>
      <c r="OLG1489" s="749"/>
      <c r="OLH1489" s="749"/>
      <c r="OLI1489" s="749"/>
      <c r="OLJ1489" s="749"/>
      <c r="OLK1489" s="749"/>
      <c r="OLL1489" s="749"/>
      <c r="OLM1489" s="749"/>
      <c r="OLN1489" s="749"/>
      <c r="OLO1489" s="749"/>
      <c r="OLP1489" s="749"/>
      <c r="OLQ1489" s="749"/>
      <c r="OLR1489" s="749"/>
      <c r="OLS1489" s="749"/>
      <c r="OLT1489" s="749"/>
      <c r="OLU1489" s="749"/>
      <c r="OLV1489" s="749"/>
      <c r="OLW1489" s="749"/>
      <c r="OLX1489" s="749"/>
      <c r="OLY1489" s="749"/>
      <c r="OLZ1489" s="749"/>
      <c r="OMA1489" s="749"/>
      <c r="OMB1489" s="749"/>
      <c r="OMC1489" s="749"/>
      <c r="OMD1489" s="749"/>
      <c r="OME1489" s="749"/>
      <c r="OMF1489" s="749"/>
      <c r="OMG1489" s="749"/>
      <c r="OMH1489" s="749"/>
      <c r="OMI1489" s="749"/>
      <c r="OMJ1489" s="749"/>
      <c r="OMK1489" s="749"/>
      <c r="OML1489" s="749"/>
      <c r="OMM1489" s="749"/>
      <c r="OMN1489" s="749"/>
      <c r="OMO1489" s="749"/>
      <c r="OMP1489" s="749"/>
      <c r="OMQ1489" s="749"/>
      <c r="OMR1489" s="749"/>
      <c r="OMS1489" s="749"/>
      <c r="OMT1489" s="749"/>
      <c r="OMU1489" s="749"/>
      <c r="OMV1489" s="749"/>
      <c r="OMW1489" s="749"/>
      <c r="OMX1489" s="749"/>
      <c r="OMY1489" s="749"/>
      <c r="OMZ1489" s="749"/>
      <c r="ONA1489" s="749"/>
      <c r="ONB1489" s="749"/>
      <c r="ONC1489" s="749"/>
      <c r="OND1489" s="749"/>
      <c r="ONE1489" s="749"/>
      <c r="ONF1489" s="749"/>
      <c r="ONG1489" s="749"/>
      <c r="ONH1489" s="749"/>
      <c r="ONI1489" s="749"/>
      <c r="ONJ1489" s="749"/>
      <c r="ONK1489" s="749"/>
      <c r="ONL1489" s="749"/>
      <c r="ONM1489" s="749"/>
      <c r="ONN1489" s="749"/>
      <c r="ONO1489" s="749"/>
      <c r="ONP1489" s="749"/>
      <c r="ONQ1489" s="749"/>
      <c r="ONR1489" s="749"/>
      <c r="ONS1489" s="749"/>
      <c r="ONT1489" s="749"/>
      <c r="ONU1489" s="749"/>
      <c r="ONV1489" s="749"/>
      <c r="ONW1489" s="749"/>
      <c r="ONX1489" s="749"/>
      <c r="ONY1489" s="749"/>
      <c r="ONZ1489" s="749"/>
      <c r="OOA1489" s="749"/>
      <c r="OOB1489" s="749"/>
      <c r="OOC1489" s="749"/>
      <c r="OOD1489" s="749"/>
      <c r="OOE1489" s="749"/>
      <c r="OOF1489" s="749"/>
      <c r="OOG1489" s="749"/>
      <c r="OOH1489" s="749"/>
      <c r="OOI1489" s="749"/>
      <c r="OOJ1489" s="749"/>
      <c r="OOK1489" s="749"/>
      <c r="OOL1489" s="749"/>
      <c r="OOM1489" s="749"/>
      <c r="OON1489" s="749"/>
      <c r="OOO1489" s="749"/>
      <c r="OOP1489" s="749"/>
      <c r="OOQ1489" s="749"/>
      <c r="OOR1489" s="749"/>
      <c r="OOS1489" s="749"/>
      <c r="OOT1489" s="749"/>
      <c r="OOU1489" s="749"/>
      <c r="OOV1489" s="749"/>
      <c r="OOW1489" s="749"/>
      <c r="OOX1489" s="749"/>
      <c r="OOY1489" s="749"/>
      <c r="OOZ1489" s="749"/>
      <c r="OPA1489" s="749"/>
      <c r="OPB1489" s="749"/>
      <c r="OPC1489" s="749"/>
      <c r="OPD1489" s="749"/>
      <c r="OPE1489" s="749"/>
      <c r="OPF1489" s="749"/>
      <c r="OPG1489" s="749"/>
      <c r="OPH1489" s="749"/>
      <c r="OPI1489" s="749"/>
      <c r="OPJ1489" s="749"/>
      <c r="OPK1489" s="749"/>
      <c r="OPL1489" s="749"/>
      <c r="OPM1489" s="749"/>
      <c r="OPN1489" s="749"/>
      <c r="OPO1489" s="749"/>
      <c r="OPP1489" s="749"/>
      <c r="OPQ1489" s="749"/>
      <c r="OPR1489" s="749"/>
      <c r="OPS1489" s="749"/>
      <c r="OPT1489" s="749"/>
      <c r="OPU1489" s="749"/>
      <c r="OPV1489" s="749"/>
      <c r="OPW1489" s="749"/>
      <c r="OPX1489" s="749"/>
      <c r="OPY1489" s="749"/>
      <c r="OPZ1489" s="749"/>
      <c r="OQA1489" s="749"/>
      <c r="OQB1489" s="749"/>
      <c r="OQC1489" s="749"/>
      <c r="OQD1489" s="749"/>
      <c r="OQE1489" s="749"/>
      <c r="OQF1489" s="749"/>
      <c r="OQG1489" s="749"/>
      <c r="OQH1489" s="749"/>
      <c r="OQI1489" s="749"/>
      <c r="OQJ1489" s="749"/>
      <c r="OQK1489" s="749"/>
      <c r="OQL1489" s="749"/>
      <c r="OQM1489" s="749"/>
      <c r="OQN1489" s="749"/>
      <c r="OQO1489" s="749"/>
      <c r="OQP1489" s="749"/>
      <c r="OQQ1489" s="749"/>
      <c r="OQR1489" s="749"/>
      <c r="OQS1489" s="749"/>
      <c r="OQT1489" s="749"/>
      <c r="OQU1489" s="749"/>
      <c r="OQV1489" s="749"/>
      <c r="OQW1489" s="749"/>
      <c r="OQX1489" s="749"/>
      <c r="OQY1489" s="749"/>
      <c r="OQZ1489" s="749"/>
      <c r="ORA1489" s="749"/>
      <c r="ORB1489" s="749"/>
      <c r="ORC1489" s="749"/>
      <c r="ORD1489" s="749"/>
      <c r="ORE1489" s="749"/>
      <c r="ORF1489" s="749"/>
      <c r="ORG1489" s="749"/>
      <c r="ORH1489" s="749"/>
      <c r="ORI1489" s="749"/>
      <c r="ORJ1489" s="749"/>
      <c r="ORK1489" s="749"/>
      <c r="ORL1489" s="749"/>
      <c r="ORM1489" s="749"/>
      <c r="ORN1489" s="749"/>
      <c r="ORO1489" s="749"/>
      <c r="ORP1489" s="749"/>
      <c r="ORQ1489" s="749"/>
      <c r="ORR1489" s="749"/>
      <c r="ORS1489" s="749"/>
      <c r="ORT1489" s="749"/>
      <c r="ORU1489" s="749"/>
      <c r="ORV1489" s="749"/>
      <c r="ORW1489" s="749"/>
      <c r="ORX1489" s="749"/>
      <c r="ORY1489" s="749"/>
      <c r="ORZ1489" s="749"/>
      <c r="OSA1489" s="749"/>
      <c r="OSB1489" s="749"/>
      <c r="OSC1489" s="749"/>
      <c r="OSD1489" s="749"/>
      <c r="OSE1489" s="749"/>
      <c r="OSF1489" s="749"/>
      <c r="OSG1489" s="749"/>
      <c r="OSH1489" s="749"/>
      <c r="OSI1489" s="749"/>
      <c r="OSJ1489" s="749"/>
      <c r="OSK1489" s="749"/>
      <c r="OSL1489" s="749"/>
      <c r="OSM1489" s="749"/>
      <c r="OSN1489" s="749"/>
      <c r="OSO1489" s="749"/>
      <c r="OSP1489" s="749"/>
      <c r="OSQ1489" s="749"/>
      <c r="OSR1489" s="749"/>
      <c r="OSS1489" s="749"/>
      <c r="OST1489" s="749"/>
      <c r="OSU1489" s="749"/>
      <c r="OSV1489" s="749"/>
      <c r="OSW1489" s="749"/>
      <c r="OSX1489" s="749"/>
      <c r="OSY1489" s="749"/>
      <c r="OSZ1489" s="749"/>
      <c r="OTA1489" s="749"/>
      <c r="OTB1489" s="749"/>
      <c r="OTC1489" s="749"/>
      <c r="OTD1489" s="749"/>
      <c r="OTE1489" s="749"/>
      <c r="OTF1489" s="749"/>
      <c r="OTG1489" s="749"/>
      <c r="OTH1489" s="749"/>
      <c r="OTI1489" s="749"/>
      <c r="OTJ1489" s="749"/>
      <c r="OTK1489" s="749"/>
      <c r="OTL1489" s="749"/>
      <c r="OTM1489" s="749"/>
      <c r="OTN1489" s="749"/>
      <c r="OTO1489" s="749"/>
      <c r="OTP1489" s="749"/>
      <c r="OTQ1489" s="749"/>
      <c r="OTR1489" s="749"/>
      <c r="OTS1489" s="749"/>
      <c r="OTT1489" s="749"/>
      <c r="OTU1489" s="749"/>
      <c r="OTV1489" s="749"/>
      <c r="OTW1489" s="749"/>
      <c r="OTX1489" s="749"/>
      <c r="OTY1489" s="749"/>
      <c r="OTZ1489" s="749"/>
      <c r="OUA1489" s="749"/>
      <c r="OUB1489" s="749"/>
      <c r="OUC1489" s="749"/>
      <c r="OUD1489" s="749"/>
      <c r="OUE1489" s="749"/>
      <c r="OUF1489" s="749"/>
      <c r="OUG1489" s="749"/>
      <c r="OUH1489" s="749"/>
      <c r="OUI1489" s="749"/>
      <c r="OUJ1489" s="749"/>
      <c r="OUK1489" s="749"/>
      <c r="OUL1489" s="749"/>
      <c r="OUM1489" s="749"/>
      <c r="OUN1489" s="749"/>
      <c r="OUO1489" s="749"/>
      <c r="OUP1489" s="749"/>
      <c r="OUQ1489" s="749"/>
      <c r="OUR1489" s="749"/>
      <c r="OUS1489" s="749"/>
      <c r="OUT1489" s="749"/>
      <c r="OUU1489" s="749"/>
      <c r="OUV1489" s="749"/>
      <c r="OUW1489" s="749"/>
      <c r="OUX1489" s="749"/>
      <c r="OUY1489" s="749"/>
      <c r="OUZ1489" s="749"/>
      <c r="OVA1489" s="749"/>
      <c r="OVB1489" s="749"/>
      <c r="OVC1489" s="749"/>
      <c r="OVD1489" s="749"/>
      <c r="OVE1489" s="749"/>
      <c r="OVF1489" s="749"/>
      <c r="OVG1489" s="749"/>
      <c r="OVH1489" s="749"/>
      <c r="OVI1489" s="749"/>
      <c r="OVJ1489" s="749"/>
      <c r="OVK1489" s="749"/>
      <c r="OVL1489" s="749"/>
      <c r="OVM1489" s="749"/>
      <c r="OVN1489" s="749"/>
      <c r="OVO1489" s="749"/>
      <c r="OVP1489" s="749"/>
      <c r="OVQ1489" s="749"/>
      <c r="OVR1489" s="749"/>
      <c r="OVS1489" s="749"/>
      <c r="OVT1489" s="749"/>
      <c r="OVU1489" s="749"/>
      <c r="OVV1489" s="749"/>
      <c r="OVW1489" s="749"/>
      <c r="OVX1489" s="749"/>
      <c r="OVY1489" s="749"/>
      <c r="OVZ1489" s="749"/>
      <c r="OWA1489" s="749"/>
      <c r="OWB1489" s="749"/>
      <c r="OWC1489" s="749"/>
      <c r="OWD1489" s="749"/>
      <c r="OWE1489" s="749"/>
      <c r="OWF1489" s="749"/>
      <c r="OWG1489" s="749"/>
      <c r="OWH1489" s="749"/>
      <c r="OWI1489" s="749"/>
      <c r="OWJ1489" s="749"/>
      <c r="OWK1489" s="749"/>
      <c r="OWL1489" s="749"/>
      <c r="OWM1489" s="749"/>
      <c r="OWN1489" s="749"/>
      <c r="OWO1489" s="749"/>
      <c r="OWP1489" s="749"/>
      <c r="OWQ1489" s="749"/>
      <c r="OWR1489" s="749"/>
      <c r="OWS1489" s="749"/>
      <c r="OWT1489" s="749"/>
      <c r="OWU1489" s="749"/>
      <c r="OWV1489" s="749"/>
      <c r="OWW1489" s="749"/>
      <c r="OWX1489" s="749"/>
      <c r="OWY1489" s="749"/>
      <c r="OWZ1489" s="749"/>
      <c r="OXA1489" s="749"/>
      <c r="OXB1489" s="749"/>
      <c r="OXC1489" s="749"/>
      <c r="OXD1489" s="749"/>
      <c r="OXE1489" s="749"/>
      <c r="OXF1489" s="749"/>
      <c r="OXG1489" s="749"/>
      <c r="OXH1489" s="749"/>
      <c r="OXI1489" s="749"/>
      <c r="OXJ1489" s="749"/>
      <c r="OXK1489" s="749"/>
      <c r="OXL1489" s="749"/>
      <c r="OXM1489" s="749"/>
      <c r="OXN1489" s="749"/>
      <c r="OXO1489" s="749"/>
      <c r="OXP1489" s="749"/>
      <c r="OXQ1489" s="749"/>
      <c r="OXR1489" s="749"/>
      <c r="OXS1489" s="749"/>
      <c r="OXT1489" s="749"/>
      <c r="OXU1489" s="749"/>
      <c r="OXV1489" s="749"/>
      <c r="OXW1489" s="749"/>
      <c r="OXX1489" s="749"/>
      <c r="OXY1489" s="749"/>
      <c r="OXZ1489" s="749"/>
      <c r="OYA1489" s="749"/>
      <c r="OYB1489" s="749"/>
      <c r="OYC1489" s="749"/>
      <c r="OYD1489" s="749"/>
      <c r="OYE1489" s="749"/>
      <c r="OYF1489" s="749"/>
      <c r="OYG1489" s="749"/>
      <c r="OYH1489" s="749"/>
      <c r="OYI1489" s="749"/>
      <c r="OYJ1489" s="749"/>
      <c r="OYK1489" s="749"/>
      <c r="OYL1489" s="749"/>
      <c r="OYM1489" s="749"/>
      <c r="OYN1489" s="749"/>
      <c r="OYO1489" s="749"/>
      <c r="OYP1489" s="749"/>
      <c r="OYQ1489" s="749"/>
      <c r="OYR1489" s="749"/>
      <c r="OYS1489" s="749"/>
      <c r="OYT1489" s="749"/>
      <c r="OYU1489" s="749"/>
      <c r="OYV1489" s="749"/>
      <c r="OYW1489" s="749"/>
      <c r="OYX1489" s="749"/>
      <c r="OYY1489" s="749"/>
      <c r="OYZ1489" s="749"/>
      <c r="OZA1489" s="749"/>
      <c r="OZB1489" s="749"/>
      <c r="OZC1489" s="749"/>
      <c r="OZD1489" s="749"/>
      <c r="OZE1489" s="749"/>
      <c r="OZF1489" s="749"/>
      <c r="OZG1489" s="749"/>
      <c r="OZH1489" s="749"/>
      <c r="OZI1489" s="749"/>
      <c r="OZJ1489" s="749"/>
      <c r="OZK1489" s="749"/>
      <c r="OZL1489" s="749"/>
      <c r="OZM1489" s="749"/>
      <c r="OZN1489" s="749"/>
      <c r="OZO1489" s="749"/>
      <c r="OZP1489" s="749"/>
      <c r="OZQ1489" s="749"/>
      <c r="OZR1489" s="749"/>
      <c r="OZS1489" s="749"/>
      <c r="OZT1489" s="749"/>
      <c r="OZU1489" s="749"/>
      <c r="OZV1489" s="749"/>
      <c r="OZW1489" s="749"/>
      <c r="OZX1489" s="749"/>
      <c r="OZY1489" s="749"/>
      <c r="OZZ1489" s="749"/>
      <c r="PAA1489" s="749"/>
      <c r="PAB1489" s="749"/>
      <c r="PAC1489" s="749"/>
      <c r="PAD1489" s="749"/>
      <c r="PAE1489" s="749"/>
      <c r="PAF1489" s="749"/>
      <c r="PAG1489" s="749"/>
      <c r="PAH1489" s="749"/>
      <c r="PAI1489" s="749"/>
      <c r="PAJ1489" s="749"/>
      <c r="PAK1489" s="749"/>
      <c r="PAL1489" s="749"/>
      <c r="PAM1489" s="749"/>
      <c r="PAN1489" s="749"/>
      <c r="PAO1489" s="749"/>
      <c r="PAP1489" s="749"/>
      <c r="PAQ1489" s="749"/>
      <c r="PAR1489" s="749"/>
      <c r="PAS1489" s="749"/>
      <c r="PAT1489" s="749"/>
      <c r="PAU1489" s="749"/>
      <c r="PAV1489" s="749"/>
      <c r="PAW1489" s="749"/>
      <c r="PAX1489" s="749"/>
      <c r="PAY1489" s="749"/>
      <c r="PAZ1489" s="749"/>
      <c r="PBA1489" s="749"/>
      <c r="PBB1489" s="749"/>
      <c r="PBC1489" s="749"/>
      <c r="PBD1489" s="749"/>
      <c r="PBE1489" s="749"/>
      <c r="PBF1489" s="749"/>
      <c r="PBG1489" s="749"/>
      <c r="PBH1489" s="749"/>
      <c r="PBI1489" s="749"/>
      <c r="PBJ1489" s="749"/>
      <c r="PBK1489" s="749"/>
      <c r="PBL1489" s="749"/>
      <c r="PBM1489" s="749"/>
      <c r="PBN1489" s="749"/>
      <c r="PBO1489" s="749"/>
      <c r="PBP1489" s="749"/>
      <c r="PBQ1489" s="749"/>
      <c r="PBR1489" s="749"/>
      <c r="PBS1489" s="749"/>
      <c r="PBT1489" s="749"/>
      <c r="PBU1489" s="749"/>
      <c r="PBV1489" s="749"/>
      <c r="PBW1489" s="749"/>
      <c r="PBX1489" s="749"/>
      <c r="PBY1489" s="749"/>
      <c r="PBZ1489" s="749"/>
      <c r="PCA1489" s="749"/>
      <c r="PCB1489" s="749"/>
      <c r="PCC1489" s="749"/>
      <c r="PCD1489" s="749"/>
      <c r="PCE1489" s="749"/>
      <c r="PCF1489" s="749"/>
      <c r="PCG1489" s="749"/>
      <c r="PCH1489" s="749"/>
      <c r="PCI1489" s="749"/>
      <c r="PCJ1489" s="749"/>
      <c r="PCK1489" s="749"/>
      <c r="PCL1489" s="749"/>
      <c r="PCM1489" s="749"/>
      <c r="PCN1489" s="749"/>
      <c r="PCO1489" s="749"/>
      <c r="PCP1489" s="749"/>
      <c r="PCQ1489" s="749"/>
      <c r="PCR1489" s="749"/>
      <c r="PCS1489" s="749"/>
      <c r="PCT1489" s="749"/>
      <c r="PCU1489" s="749"/>
      <c r="PCV1489" s="749"/>
      <c r="PCW1489" s="749"/>
      <c r="PCX1489" s="749"/>
      <c r="PCY1489" s="749"/>
      <c r="PCZ1489" s="749"/>
      <c r="PDA1489" s="749"/>
      <c r="PDB1489" s="749"/>
      <c r="PDC1489" s="749"/>
      <c r="PDD1489" s="749"/>
      <c r="PDE1489" s="749"/>
      <c r="PDF1489" s="749"/>
      <c r="PDG1489" s="749"/>
      <c r="PDH1489" s="749"/>
      <c r="PDI1489" s="749"/>
      <c r="PDJ1489" s="749"/>
      <c r="PDK1489" s="749"/>
      <c r="PDL1489" s="749"/>
      <c r="PDM1489" s="749"/>
      <c r="PDN1489" s="749"/>
      <c r="PDO1489" s="749"/>
      <c r="PDP1489" s="749"/>
      <c r="PDQ1489" s="749"/>
      <c r="PDR1489" s="749"/>
      <c r="PDS1489" s="749"/>
      <c r="PDT1489" s="749"/>
      <c r="PDU1489" s="749"/>
      <c r="PDV1489" s="749"/>
      <c r="PDW1489" s="749"/>
      <c r="PDX1489" s="749"/>
      <c r="PDY1489" s="749"/>
      <c r="PDZ1489" s="749"/>
      <c r="PEA1489" s="749"/>
      <c r="PEB1489" s="749"/>
      <c r="PEC1489" s="749"/>
      <c r="PED1489" s="749"/>
      <c r="PEE1489" s="749"/>
      <c r="PEF1489" s="749"/>
      <c r="PEG1489" s="749"/>
      <c r="PEH1489" s="749"/>
      <c r="PEI1489" s="749"/>
      <c r="PEJ1489" s="749"/>
      <c r="PEK1489" s="749"/>
      <c r="PEL1489" s="749"/>
      <c r="PEM1489" s="749"/>
      <c r="PEN1489" s="749"/>
      <c r="PEO1489" s="749"/>
      <c r="PEP1489" s="749"/>
      <c r="PEQ1489" s="749"/>
      <c r="PER1489" s="749"/>
      <c r="PES1489" s="749"/>
      <c r="PET1489" s="749"/>
      <c r="PEU1489" s="749"/>
      <c r="PEV1489" s="749"/>
      <c r="PEW1489" s="749"/>
      <c r="PEX1489" s="749"/>
      <c r="PEY1489" s="749"/>
      <c r="PEZ1489" s="749"/>
      <c r="PFA1489" s="749"/>
      <c r="PFB1489" s="749"/>
      <c r="PFC1489" s="749"/>
      <c r="PFD1489" s="749"/>
      <c r="PFE1489" s="749"/>
      <c r="PFF1489" s="749"/>
      <c r="PFG1489" s="749"/>
      <c r="PFH1489" s="749"/>
      <c r="PFI1489" s="749"/>
      <c r="PFJ1489" s="749"/>
      <c r="PFK1489" s="749"/>
      <c r="PFL1489" s="749"/>
      <c r="PFM1489" s="749"/>
      <c r="PFN1489" s="749"/>
      <c r="PFO1489" s="749"/>
      <c r="PFP1489" s="749"/>
      <c r="PFQ1489" s="749"/>
      <c r="PFR1489" s="749"/>
      <c r="PFS1489" s="749"/>
      <c r="PFT1489" s="749"/>
      <c r="PFU1489" s="749"/>
      <c r="PFV1489" s="749"/>
      <c r="PFW1489" s="749"/>
      <c r="PFX1489" s="749"/>
      <c r="PFY1489" s="749"/>
      <c r="PFZ1489" s="749"/>
      <c r="PGA1489" s="749"/>
      <c r="PGB1489" s="749"/>
      <c r="PGC1489" s="749"/>
      <c r="PGD1489" s="749"/>
      <c r="PGE1489" s="749"/>
      <c r="PGF1489" s="749"/>
      <c r="PGG1489" s="749"/>
      <c r="PGH1489" s="749"/>
      <c r="PGI1489" s="749"/>
      <c r="PGJ1489" s="749"/>
      <c r="PGK1489" s="749"/>
      <c r="PGL1489" s="749"/>
      <c r="PGM1489" s="749"/>
      <c r="PGN1489" s="749"/>
      <c r="PGO1489" s="749"/>
      <c r="PGP1489" s="749"/>
      <c r="PGQ1489" s="749"/>
      <c r="PGR1489" s="749"/>
      <c r="PGS1489" s="749"/>
      <c r="PGT1489" s="749"/>
      <c r="PGU1489" s="749"/>
      <c r="PGV1489" s="749"/>
      <c r="PGW1489" s="749"/>
      <c r="PGX1489" s="749"/>
      <c r="PGY1489" s="749"/>
      <c r="PGZ1489" s="749"/>
      <c r="PHA1489" s="749"/>
      <c r="PHB1489" s="749"/>
      <c r="PHC1489" s="749"/>
      <c r="PHD1489" s="749"/>
      <c r="PHE1489" s="749"/>
      <c r="PHF1489" s="749"/>
      <c r="PHG1489" s="749"/>
      <c r="PHH1489" s="749"/>
      <c r="PHI1489" s="749"/>
      <c r="PHJ1489" s="749"/>
      <c r="PHK1489" s="749"/>
      <c r="PHL1489" s="749"/>
      <c r="PHM1489" s="749"/>
      <c r="PHN1489" s="749"/>
      <c r="PHO1489" s="749"/>
      <c r="PHP1489" s="749"/>
      <c r="PHQ1489" s="749"/>
      <c r="PHR1489" s="749"/>
      <c r="PHS1489" s="749"/>
      <c r="PHT1489" s="749"/>
      <c r="PHU1489" s="749"/>
      <c r="PHV1489" s="749"/>
      <c r="PHW1489" s="749"/>
      <c r="PHX1489" s="749"/>
      <c r="PHY1489" s="749"/>
      <c r="PHZ1489" s="749"/>
      <c r="PIA1489" s="749"/>
      <c r="PIB1489" s="749"/>
      <c r="PIC1489" s="749"/>
      <c r="PID1489" s="749"/>
      <c r="PIE1489" s="749"/>
      <c r="PIF1489" s="749"/>
      <c r="PIG1489" s="749"/>
      <c r="PIH1489" s="749"/>
      <c r="PII1489" s="749"/>
      <c r="PIJ1489" s="749"/>
      <c r="PIK1489" s="749"/>
      <c r="PIL1489" s="749"/>
      <c r="PIM1489" s="749"/>
      <c r="PIN1489" s="749"/>
      <c r="PIO1489" s="749"/>
      <c r="PIP1489" s="749"/>
      <c r="PIQ1489" s="749"/>
      <c r="PIR1489" s="749"/>
      <c r="PIS1489" s="749"/>
      <c r="PIT1489" s="749"/>
      <c r="PIU1489" s="749"/>
      <c r="PIV1489" s="749"/>
      <c r="PIW1489" s="749"/>
      <c r="PIX1489" s="749"/>
      <c r="PIY1489" s="749"/>
      <c r="PIZ1489" s="749"/>
      <c r="PJA1489" s="749"/>
      <c r="PJB1489" s="749"/>
      <c r="PJC1489" s="749"/>
      <c r="PJD1489" s="749"/>
      <c r="PJE1489" s="749"/>
      <c r="PJF1489" s="749"/>
      <c r="PJG1489" s="749"/>
      <c r="PJH1489" s="749"/>
      <c r="PJI1489" s="749"/>
      <c r="PJJ1489" s="749"/>
      <c r="PJK1489" s="749"/>
      <c r="PJL1489" s="749"/>
      <c r="PJM1489" s="749"/>
      <c r="PJN1489" s="749"/>
      <c r="PJO1489" s="749"/>
      <c r="PJP1489" s="749"/>
      <c r="PJQ1489" s="749"/>
      <c r="PJR1489" s="749"/>
      <c r="PJS1489" s="749"/>
      <c r="PJT1489" s="749"/>
      <c r="PJU1489" s="749"/>
      <c r="PJV1489" s="749"/>
      <c r="PJW1489" s="749"/>
      <c r="PJX1489" s="749"/>
      <c r="PJY1489" s="749"/>
      <c r="PJZ1489" s="749"/>
      <c r="PKA1489" s="749"/>
      <c r="PKB1489" s="749"/>
      <c r="PKC1489" s="749"/>
      <c r="PKD1489" s="749"/>
      <c r="PKE1489" s="749"/>
      <c r="PKF1489" s="749"/>
      <c r="PKG1489" s="749"/>
      <c r="PKH1489" s="749"/>
      <c r="PKI1489" s="749"/>
      <c r="PKJ1489" s="749"/>
      <c r="PKK1489" s="749"/>
      <c r="PKL1489" s="749"/>
      <c r="PKM1489" s="749"/>
      <c r="PKN1489" s="749"/>
      <c r="PKO1489" s="749"/>
      <c r="PKP1489" s="749"/>
      <c r="PKQ1489" s="749"/>
      <c r="PKR1489" s="749"/>
      <c r="PKS1489" s="749"/>
      <c r="PKT1489" s="749"/>
      <c r="PKU1489" s="749"/>
      <c r="PKV1489" s="749"/>
      <c r="PKW1489" s="749"/>
      <c r="PKX1489" s="749"/>
      <c r="PKY1489" s="749"/>
      <c r="PKZ1489" s="749"/>
      <c r="PLA1489" s="749"/>
      <c r="PLB1489" s="749"/>
      <c r="PLC1489" s="749"/>
      <c r="PLD1489" s="749"/>
      <c r="PLE1489" s="749"/>
      <c r="PLF1489" s="749"/>
      <c r="PLG1489" s="749"/>
      <c r="PLH1489" s="749"/>
      <c r="PLI1489" s="749"/>
      <c r="PLJ1489" s="749"/>
      <c r="PLK1489" s="749"/>
      <c r="PLL1489" s="749"/>
      <c r="PLM1489" s="749"/>
      <c r="PLN1489" s="749"/>
      <c r="PLO1489" s="749"/>
      <c r="PLP1489" s="749"/>
      <c r="PLQ1489" s="749"/>
      <c r="PLR1489" s="749"/>
      <c r="PLS1489" s="749"/>
      <c r="PLT1489" s="749"/>
      <c r="PLU1489" s="749"/>
      <c r="PLV1489" s="749"/>
      <c r="PLW1489" s="749"/>
      <c r="PLX1489" s="749"/>
      <c r="PLY1489" s="749"/>
      <c r="PLZ1489" s="749"/>
      <c r="PMA1489" s="749"/>
      <c r="PMB1489" s="749"/>
      <c r="PMC1489" s="749"/>
      <c r="PMD1489" s="749"/>
      <c r="PME1489" s="749"/>
      <c r="PMF1489" s="749"/>
      <c r="PMG1489" s="749"/>
      <c r="PMH1489" s="749"/>
      <c r="PMI1489" s="749"/>
      <c r="PMJ1489" s="749"/>
      <c r="PMK1489" s="749"/>
      <c r="PML1489" s="749"/>
      <c r="PMM1489" s="749"/>
      <c r="PMN1489" s="749"/>
      <c r="PMO1489" s="749"/>
      <c r="PMP1489" s="749"/>
      <c r="PMQ1489" s="749"/>
      <c r="PMR1489" s="749"/>
      <c r="PMS1489" s="749"/>
      <c r="PMT1489" s="749"/>
      <c r="PMU1489" s="749"/>
      <c r="PMV1489" s="749"/>
      <c r="PMW1489" s="749"/>
      <c r="PMX1489" s="749"/>
      <c r="PMY1489" s="749"/>
      <c r="PMZ1489" s="749"/>
      <c r="PNA1489" s="749"/>
      <c r="PNB1489" s="749"/>
      <c r="PNC1489" s="749"/>
      <c r="PND1489" s="749"/>
      <c r="PNE1489" s="749"/>
      <c r="PNF1489" s="749"/>
      <c r="PNG1489" s="749"/>
      <c r="PNH1489" s="749"/>
      <c r="PNI1489" s="749"/>
      <c r="PNJ1489" s="749"/>
      <c r="PNK1489" s="749"/>
      <c r="PNL1489" s="749"/>
      <c r="PNM1489" s="749"/>
      <c r="PNN1489" s="749"/>
      <c r="PNO1489" s="749"/>
      <c r="PNP1489" s="749"/>
      <c r="PNQ1489" s="749"/>
      <c r="PNR1489" s="749"/>
      <c r="PNS1489" s="749"/>
      <c r="PNT1489" s="749"/>
      <c r="PNU1489" s="749"/>
      <c r="PNV1489" s="749"/>
      <c r="PNW1489" s="749"/>
      <c r="PNX1489" s="749"/>
      <c r="PNY1489" s="749"/>
      <c r="PNZ1489" s="749"/>
      <c r="POA1489" s="749"/>
      <c r="POB1489" s="749"/>
      <c r="POC1489" s="749"/>
      <c r="POD1489" s="749"/>
      <c r="POE1489" s="749"/>
      <c r="POF1489" s="749"/>
      <c r="POG1489" s="749"/>
      <c r="POH1489" s="749"/>
      <c r="POI1489" s="749"/>
      <c r="POJ1489" s="749"/>
      <c r="POK1489" s="749"/>
      <c r="POL1489" s="749"/>
      <c r="POM1489" s="749"/>
      <c r="PON1489" s="749"/>
      <c r="POO1489" s="749"/>
      <c r="POP1489" s="749"/>
      <c r="POQ1489" s="749"/>
      <c r="POR1489" s="749"/>
      <c r="POS1489" s="749"/>
      <c r="POT1489" s="749"/>
      <c r="POU1489" s="749"/>
      <c r="POV1489" s="749"/>
      <c r="POW1489" s="749"/>
      <c r="POX1489" s="749"/>
      <c r="POY1489" s="749"/>
      <c r="POZ1489" s="749"/>
      <c r="PPA1489" s="749"/>
      <c r="PPB1489" s="749"/>
      <c r="PPC1489" s="749"/>
      <c r="PPD1489" s="749"/>
      <c r="PPE1489" s="749"/>
      <c r="PPF1489" s="749"/>
      <c r="PPG1489" s="749"/>
      <c r="PPH1489" s="749"/>
      <c r="PPI1489" s="749"/>
      <c r="PPJ1489" s="749"/>
      <c r="PPK1489" s="749"/>
      <c r="PPL1489" s="749"/>
      <c r="PPM1489" s="749"/>
      <c r="PPN1489" s="749"/>
      <c r="PPO1489" s="749"/>
      <c r="PPP1489" s="749"/>
      <c r="PPQ1489" s="749"/>
      <c r="PPR1489" s="749"/>
      <c r="PPS1489" s="749"/>
      <c r="PPT1489" s="749"/>
      <c r="PPU1489" s="749"/>
      <c r="PPV1489" s="749"/>
      <c r="PPW1489" s="749"/>
      <c r="PPX1489" s="749"/>
      <c r="PPY1489" s="749"/>
      <c r="PPZ1489" s="749"/>
      <c r="PQA1489" s="749"/>
      <c r="PQB1489" s="749"/>
      <c r="PQC1489" s="749"/>
      <c r="PQD1489" s="749"/>
      <c r="PQE1489" s="749"/>
      <c r="PQF1489" s="749"/>
      <c r="PQG1489" s="749"/>
      <c r="PQH1489" s="749"/>
      <c r="PQI1489" s="749"/>
      <c r="PQJ1489" s="749"/>
      <c r="PQK1489" s="749"/>
      <c r="PQL1489" s="749"/>
      <c r="PQM1489" s="749"/>
      <c r="PQN1489" s="749"/>
      <c r="PQO1489" s="749"/>
      <c r="PQP1489" s="749"/>
      <c r="PQQ1489" s="749"/>
      <c r="PQR1489" s="749"/>
      <c r="PQS1489" s="749"/>
      <c r="PQT1489" s="749"/>
      <c r="PQU1489" s="749"/>
      <c r="PQV1489" s="749"/>
      <c r="PQW1489" s="749"/>
      <c r="PQX1489" s="749"/>
      <c r="PQY1489" s="749"/>
      <c r="PQZ1489" s="749"/>
      <c r="PRA1489" s="749"/>
      <c r="PRB1489" s="749"/>
      <c r="PRC1489" s="749"/>
      <c r="PRD1489" s="749"/>
      <c r="PRE1489" s="749"/>
      <c r="PRF1489" s="749"/>
      <c r="PRG1489" s="749"/>
      <c r="PRH1489" s="749"/>
      <c r="PRI1489" s="749"/>
      <c r="PRJ1489" s="749"/>
      <c r="PRK1489" s="749"/>
      <c r="PRL1489" s="749"/>
      <c r="PRM1489" s="749"/>
      <c r="PRN1489" s="749"/>
      <c r="PRO1489" s="749"/>
      <c r="PRP1489" s="749"/>
      <c r="PRQ1489" s="749"/>
      <c r="PRR1489" s="749"/>
      <c r="PRS1489" s="749"/>
      <c r="PRT1489" s="749"/>
      <c r="PRU1489" s="749"/>
      <c r="PRV1489" s="749"/>
      <c r="PRW1489" s="749"/>
      <c r="PRX1489" s="749"/>
      <c r="PRY1489" s="749"/>
      <c r="PRZ1489" s="749"/>
      <c r="PSA1489" s="749"/>
      <c r="PSB1489" s="749"/>
      <c r="PSC1489" s="749"/>
      <c r="PSD1489" s="749"/>
      <c r="PSE1489" s="749"/>
      <c r="PSF1489" s="749"/>
      <c r="PSG1489" s="749"/>
      <c r="PSH1489" s="749"/>
      <c r="PSI1489" s="749"/>
      <c r="PSJ1489" s="749"/>
      <c r="PSK1489" s="749"/>
      <c r="PSL1489" s="749"/>
      <c r="PSM1489" s="749"/>
      <c r="PSN1489" s="749"/>
      <c r="PSO1489" s="749"/>
      <c r="PSP1489" s="749"/>
      <c r="PSQ1489" s="749"/>
      <c r="PSR1489" s="749"/>
      <c r="PSS1489" s="749"/>
      <c r="PST1489" s="749"/>
      <c r="PSU1489" s="749"/>
      <c r="PSV1489" s="749"/>
      <c r="PSW1489" s="749"/>
      <c r="PSX1489" s="749"/>
      <c r="PSY1489" s="749"/>
      <c r="PSZ1489" s="749"/>
      <c r="PTA1489" s="749"/>
      <c r="PTB1489" s="749"/>
      <c r="PTC1489" s="749"/>
      <c r="PTD1489" s="749"/>
      <c r="PTE1489" s="749"/>
      <c r="PTF1489" s="749"/>
      <c r="PTG1489" s="749"/>
      <c r="PTH1489" s="749"/>
      <c r="PTI1489" s="749"/>
      <c r="PTJ1489" s="749"/>
      <c r="PTK1489" s="749"/>
      <c r="PTL1489" s="749"/>
      <c r="PTM1489" s="749"/>
      <c r="PTN1489" s="749"/>
      <c r="PTO1489" s="749"/>
      <c r="PTP1489" s="749"/>
      <c r="PTQ1489" s="749"/>
      <c r="PTR1489" s="749"/>
      <c r="PTS1489" s="749"/>
      <c r="PTT1489" s="749"/>
      <c r="PTU1489" s="749"/>
      <c r="PTV1489" s="749"/>
      <c r="PTW1489" s="749"/>
      <c r="PTX1489" s="749"/>
      <c r="PTY1489" s="749"/>
      <c r="PTZ1489" s="749"/>
      <c r="PUA1489" s="749"/>
      <c r="PUB1489" s="749"/>
      <c r="PUC1489" s="749"/>
      <c r="PUD1489" s="749"/>
      <c r="PUE1489" s="749"/>
      <c r="PUF1489" s="749"/>
      <c r="PUG1489" s="749"/>
      <c r="PUH1489" s="749"/>
      <c r="PUI1489" s="749"/>
      <c r="PUJ1489" s="749"/>
      <c r="PUK1489" s="749"/>
      <c r="PUL1489" s="749"/>
      <c r="PUM1489" s="749"/>
      <c r="PUN1489" s="749"/>
      <c r="PUO1489" s="749"/>
      <c r="PUP1489" s="749"/>
      <c r="PUQ1489" s="749"/>
      <c r="PUR1489" s="749"/>
      <c r="PUS1489" s="749"/>
      <c r="PUT1489" s="749"/>
      <c r="PUU1489" s="749"/>
      <c r="PUV1489" s="749"/>
      <c r="PUW1489" s="749"/>
      <c r="PUX1489" s="749"/>
      <c r="PUY1489" s="749"/>
      <c r="PUZ1489" s="749"/>
      <c r="PVA1489" s="749"/>
      <c r="PVB1489" s="749"/>
      <c r="PVC1489" s="749"/>
      <c r="PVD1489" s="749"/>
      <c r="PVE1489" s="749"/>
      <c r="PVF1489" s="749"/>
      <c r="PVG1489" s="749"/>
      <c r="PVH1489" s="749"/>
      <c r="PVI1489" s="749"/>
      <c r="PVJ1489" s="749"/>
      <c r="PVK1489" s="749"/>
      <c r="PVL1489" s="749"/>
      <c r="PVM1489" s="749"/>
      <c r="PVN1489" s="749"/>
      <c r="PVO1489" s="749"/>
      <c r="PVP1489" s="749"/>
      <c r="PVQ1489" s="749"/>
      <c r="PVR1489" s="749"/>
      <c r="PVS1489" s="749"/>
      <c r="PVT1489" s="749"/>
      <c r="PVU1489" s="749"/>
      <c r="PVV1489" s="749"/>
      <c r="PVW1489" s="749"/>
      <c r="PVX1489" s="749"/>
      <c r="PVY1489" s="749"/>
      <c r="PVZ1489" s="749"/>
      <c r="PWA1489" s="749"/>
      <c r="PWB1489" s="749"/>
      <c r="PWC1489" s="749"/>
      <c r="PWD1489" s="749"/>
      <c r="PWE1489" s="749"/>
      <c r="PWF1489" s="749"/>
      <c r="PWG1489" s="749"/>
      <c r="PWH1489" s="749"/>
      <c r="PWI1489" s="749"/>
      <c r="PWJ1489" s="749"/>
      <c r="PWK1489" s="749"/>
      <c r="PWL1489" s="749"/>
      <c r="PWM1489" s="749"/>
      <c r="PWN1489" s="749"/>
      <c r="PWO1489" s="749"/>
      <c r="PWP1489" s="749"/>
      <c r="PWQ1489" s="749"/>
      <c r="PWR1489" s="749"/>
      <c r="PWS1489" s="749"/>
      <c r="PWT1489" s="749"/>
      <c r="PWU1489" s="749"/>
      <c r="PWV1489" s="749"/>
      <c r="PWW1489" s="749"/>
      <c r="PWX1489" s="749"/>
      <c r="PWY1489" s="749"/>
      <c r="PWZ1489" s="749"/>
      <c r="PXA1489" s="749"/>
      <c r="PXB1489" s="749"/>
      <c r="PXC1489" s="749"/>
      <c r="PXD1489" s="749"/>
      <c r="PXE1489" s="749"/>
      <c r="PXF1489" s="749"/>
      <c r="PXG1489" s="749"/>
      <c r="PXH1489" s="749"/>
      <c r="PXI1489" s="749"/>
      <c r="PXJ1489" s="749"/>
      <c r="PXK1489" s="749"/>
      <c r="PXL1489" s="749"/>
      <c r="PXM1489" s="749"/>
      <c r="PXN1489" s="749"/>
      <c r="PXO1489" s="749"/>
      <c r="PXP1489" s="749"/>
      <c r="PXQ1489" s="749"/>
      <c r="PXR1489" s="749"/>
      <c r="PXS1489" s="749"/>
      <c r="PXT1489" s="749"/>
      <c r="PXU1489" s="749"/>
      <c r="PXV1489" s="749"/>
      <c r="PXW1489" s="749"/>
      <c r="PXX1489" s="749"/>
      <c r="PXY1489" s="749"/>
      <c r="PXZ1489" s="749"/>
      <c r="PYA1489" s="749"/>
      <c r="PYB1489" s="749"/>
      <c r="PYC1489" s="749"/>
      <c r="PYD1489" s="749"/>
      <c r="PYE1489" s="749"/>
      <c r="PYF1489" s="749"/>
      <c r="PYG1489" s="749"/>
      <c r="PYH1489" s="749"/>
      <c r="PYI1489" s="749"/>
      <c r="PYJ1489" s="749"/>
      <c r="PYK1489" s="749"/>
      <c r="PYL1489" s="749"/>
      <c r="PYM1489" s="749"/>
      <c r="PYN1489" s="749"/>
      <c r="PYO1489" s="749"/>
      <c r="PYP1489" s="749"/>
      <c r="PYQ1489" s="749"/>
      <c r="PYR1489" s="749"/>
      <c r="PYS1489" s="749"/>
      <c r="PYT1489" s="749"/>
      <c r="PYU1489" s="749"/>
      <c r="PYV1489" s="749"/>
      <c r="PYW1489" s="749"/>
      <c r="PYX1489" s="749"/>
      <c r="PYY1489" s="749"/>
      <c r="PYZ1489" s="749"/>
      <c r="PZA1489" s="749"/>
      <c r="PZB1489" s="749"/>
      <c r="PZC1489" s="749"/>
      <c r="PZD1489" s="749"/>
      <c r="PZE1489" s="749"/>
      <c r="PZF1489" s="749"/>
      <c r="PZG1489" s="749"/>
      <c r="PZH1489" s="749"/>
      <c r="PZI1489" s="749"/>
      <c r="PZJ1489" s="749"/>
      <c r="PZK1489" s="749"/>
      <c r="PZL1489" s="749"/>
      <c r="PZM1489" s="749"/>
      <c r="PZN1489" s="749"/>
      <c r="PZO1489" s="749"/>
      <c r="PZP1489" s="749"/>
      <c r="PZQ1489" s="749"/>
      <c r="PZR1489" s="749"/>
      <c r="PZS1489" s="749"/>
      <c r="PZT1489" s="749"/>
      <c r="PZU1489" s="749"/>
      <c r="PZV1489" s="749"/>
      <c r="PZW1489" s="749"/>
      <c r="PZX1489" s="749"/>
      <c r="PZY1489" s="749"/>
      <c r="PZZ1489" s="749"/>
      <c r="QAA1489" s="749"/>
      <c r="QAB1489" s="749"/>
      <c r="QAC1489" s="749"/>
      <c r="QAD1489" s="749"/>
      <c r="QAE1489" s="749"/>
      <c r="QAF1489" s="749"/>
      <c r="QAG1489" s="749"/>
      <c r="QAH1489" s="749"/>
      <c r="QAI1489" s="749"/>
      <c r="QAJ1489" s="749"/>
      <c r="QAK1489" s="749"/>
      <c r="QAL1489" s="749"/>
      <c r="QAM1489" s="749"/>
      <c r="QAN1489" s="749"/>
      <c r="QAO1489" s="749"/>
      <c r="QAP1489" s="749"/>
      <c r="QAQ1489" s="749"/>
      <c r="QAR1489" s="749"/>
      <c r="QAS1489" s="749"/>
      <c r="QAT1489" s="749"/>
      <c r="QAU1489" s="749"/>
      <c r="QAV1489" s="749"/>
      <c r="QAW1489" s="749"/>
      <c r="QAX1489" s="749"/>
      <c r="QAY1489" s="749"/>
      <c r="QAZ1489" s="749"/>
      <c r="QBA1489" s="749"/>
      <c r="QBB1489" s="749"/>
      <c r="QBC1489" s="749"/>
      <c r="QBD1489" s="749"/>
      <c r="QBE1489" s="749"/>
      <c r="QBF1489" s="749"/>
      <c r="QBG1489" s="749"/>
      <c r="QBH1489" s="749"/>
      <c r="QBI1489" s="749"/>
      <c r="QBJ1489" s="749"/>
      <c r="QBK1489" s="749"/>
      <c r="QBL1489" s="749"/>
      <c r="QBM1489" s="749"/>
      <c r="QBN1489" s="749"/>
      <c r="QBO1489" s="749"/>
      <c r="QBP1489" s="749"/>
      <c r="QBQ1489" s="749"/>
      <c r="QBR1489" s="749"/>
      <c r="QBS1489" s="749"/>
      <c r="QBT1489" s="749"/>
      <c r="QBU1489" s="749"/>
      <c r="QBV1489" s="749"/>
      <c r="QBW1489" s="749"/>
      <c r="QBX1489" s="749"/>
      <c r="QBY1489" s="749"/>
      <c r="QBZ1489" s="749"/>
      <c r="QCA1489" s="749"/>
      <c r="QCB1489" s="749"/>
      <c r="QCC1489" s="749"/>
      <c r="QCD1489" s="749"/>
      <c r="QCE1489" s="749"/>
      <c r="QCF1489" s="749"/>
      <c r="QCG1489" s="749"/>
      <c r="QCH1489" s="749"/>
      <c r="QCI1489" s="749"/>
      <c r="QCJ1489" s="749"/>
      <c r="QCK1489" s="749"/>
      <c r="QCL1489" s="749"/>
      <c r="QCM1489" s="749"/>
      <c r="QCN1489" s="749"/>
      <c r="QCO1489" s="749"/>
      <c r="QCP1489" s="749"/>
      <c r="QCQ1489" s="749"/>
      <c r="QCR1489" s="749"/>
      <c r="QCS1489" s="749"/>
      <c r="QCT1489" s="749"/>
      <c r="QCU1489" s="749"/>
      <c r="QCV1489" s="749"/>
      <c r="QCW1489" s="749"/>
      <c r="QCX1489" s="749"/>
      <c r="QCY1489" s="749"/>
      <c r="QCZ1489" s="749"/>
      <c r="QDA1489" s="749"/>
      <c r="QDB1489" s="749"/>
      <c r="QDC1489" s="749"/>
      <c r="QDD1489" s="749"/>
      <c r="QDE1489" s="749"/>
      <c r="QDF1489" s="749"/>
      <c r="QDG1489" s="749"/>
      <c r="QDH1489" s="749"/>
      <c r="QDI1489" s="749"/>
      <c r="QDJ1489" s="749"/>
      <c r="QDK1489" s="749"/>
      <c r="QDL1489" s="749"/>
      <c r="QDM1489" s="749"/>
      <c r="QDN1489" s="749"/>
      <c r="QDO1489" s="749"/>
      <c r="QDP1489" s="749"/>
      <c r="QDQ1489" s="749"/>
      <c r="QDR1489" s="749"/>
      <c r="QDS1489" s="749"/>
      <c r="QDT1489" s="749"/>
      <c r="QDU1489" s="749"/>
      <c r="QDV1489" s="749"/>
      <c r="QDW1489" s="749"/>
      <c r="QDX1489" s="749"/>
      <c r="QDY1489" s="749"/>
      <c r="QDZ1489" s="749"/>
      <c r="QEA1489" s="749"/>
      <c r="QEB1489" s="749"/>
      <c r="QEC1489" s="749"/>
      <c r="QED1489" s="749"/>
      <c r="QEE1489" s="749"/>
      <c r="QEF1489" s="749"/>
      <c r="QEG1489" s="749"/>
      <c r="QEH1489" s="749"/>
      <c r="QEI1489" s="749"/>
      <c r="QEJ1489" s="749"/>
      <c r="QEK1489" s="749"/>
      <c r="QEL1489" s="749"/>
      <c r="QEM1489" s="749"/>
      <c r="QEN1489" s="749"/>
      <c r="QEO1489" s="749"/>
      <c r="QEP1489" s="749"/>
      <c r="QEQ1489" s="749"/>
      <c r="QER1489" s="749"/>
      <c r="QES1489" s="749"/>
      <c r="QET1489" s="749"/>
      <c r="QEU1489" s="749"/>
      <c r="QEV1489" s="749"/>
      <c r="QEW1489" s="749"/>
      <c r="QEX1489" s="749"/>
      <c r="QEY1489" s="749"/>
      <c r="QEZ1489" s="749"/>
      <c r="QFA1489" s="749"/>
      <c r="QFB1489" s="749"/>
      <c r="QFC1489" s="749"/>
      <c r="QFD1489" s="749"/>
      <c r="QFE1489" s="749"/>
      <c r="QFF1489" s="749"/>
      <c r="QFG1489" s="749"/>
      <c r="QFH1489" s="749"/>
      <c r="QFI1489" s="749"/>
      <c r="QFJ1489" s="749"/>
      <c r="QFK1489" s="749"/>
      <c r="QFL1489" s="749"/>
      <c r="QFM1489" s="749"/>
      <c r="QFN1489" s="749"/>
      <c r="QFO1489" s="749"/>
      <c r="QFP1489" s="749"/>
      <c r="QFQ1489" s="749"/>
      <c r="QFR1489" s="749"/>
      <c r="QFS1489" s="749"/>
      <c r="QFT1489" s="749"/>
      <c r="QFU1489" s="749"/>
      <c r="QFV1489" s="749"/>
      <c r="QFW1489" s="749"/>
      <c r="QFX1489" s="749"/>
      <c r="QFY1489" s="749"/>
      <c r="QFZ1489" s="749"/>
      <c r="QGA1489" s="749"/>
      <c r="QGB1489" s="749"/>
      <c r="QGC1489" s="749"/>
      <c r="QGD1489" s="749"/>
      <c r="QGE1489" s="749"/>
      <c r="QGF1489" s="749"/>
      <c r="QGG1489" s="749"/>
      <c r="QGH1489" s="749"/>
      <c r="QGI1489" s="749"/>
      <c r="QGJ1489" s="749"/>
      <c r="QGK1489" s="749"/>
      <c r="QGL1489" s="749"/>
      <c r="QGM1489" s="749"/>
      <c r="QGN1489" s="749"/>
      <c r="QGO1489" s="749"/>
      <c r="QGP1489" s="749"/>
      <c r="QGQ1489" s="749"/>
      <c r="QGR1489" s="749"/>
      <c r="QGS1489" s="749"/>
      <c r="QGT1489" s="749"/>
      <c r="QGU1489" s="749"/>
      <c r="QGV1489" s="749"/>
      <c r="QGW1489" s="749"/>
      <c r="QGX1489" s="749"/>
      <c r="QGY1489" s="749"/>
      <c r="QGZ1489" s="749"/>
      <c r="QHA1489" s="749"/>
      <c r="QHB1489" s="749"/>
      <c r="QHC1489" s="749"/>
      <c r="QHD1489" s="749"/>
      <c r="QHE1489" s="749"/>
      <c r="QHF1489" s="749"/>
      <c r="QHG1489" s="749"/>
      <c r="QHH1489" s="749"/>
      <c r="QHI1489" s="749"/>
      <c r="QHJ1489" s="749"/>
      <c r="QHK1489" s="749"/>
      <c r="QHL1489" s="749"/>
      <c r="QHM1489" s="749"/>
      <c r="QHN1489" s="749"/>
      <c r="QHO1489" s="749"/>
      <c r="QHP1489" s="749"/>
      <c r="QHQ1489" s="749"/>
      <c r="QHR1489" s="749"/>
      <c r="QHS1489" s="749"/>
      <c r="QHT1489" s="749"/>
      <c r="QHU1489" s="749"/>
      <c r="QHV1489" s="749"/>
      <c r="QHW1489" s="749"/>
      <c r="QHX1489" s="749"/>
      <c r="QHY1489" s="749"/>
      <c r="QHZ1489" s="749"/>
      <c r="QIA1489" s="749"/>
      <c r="QIB1489" s="749"/>
      <c r="QIC1489" s="749"/>
      <c r="QID1489" s="749"/>
      <c r="QIE1489" s="749"/>
      <c r="QIF1489" s="749"/>
      <c r="QIG1489" s="749"/>
      <c r="QIH1489" s="749"/>
      <c r="QII1489" s="749"/>
      <c r="QIJ1489" s="749"/>
      <c r="QIK1489" s="749"/>
      <c r="QIL1489" s="749"/>
      <c r="QIM1489" s="749"/>
      <c r="QIN1489" s="749"/>
      <c r="QIO1489" s="749"/>
      <c r="QIP1489" s="749"/>
      <c r="QIQ1489" s="749"/>
      <c r="QIR1489" s="749"/>
      <c r="QIS1489" s="749"/>
      <c r="QIT1489" s="749"/>
      <c r="QIU1489" s="749"/>
      <c r="QIV1489" s="749"/>
      <c r="QIW1489" s="749"/>
      <c r="QIX1489" s="749"/>
      <c r="QIY1489" s="749"/>
      <c r="QIZ1489" s="749"/>
      <c r="QJA1489" s="749"/>
      <c r="QJB1489" s="749"/>
      <c r="QJC1489" s="749"/>
      <c r="QJD1489" s="749"/>
      <c r="QJE1489" s="749"/>
      <c r="QJF1489" s="749"/>
      <c r="QJG1489" s="749"/>
      <c r="QJH1489" s="749"/>
      <c r="QJI1489" s="749"/>
      <c r="QJJ1489" s="749"/>
      <c r="QJK1489" s="749"/>
      <c r="QJL1489" s="749"/>
      <c r="QJM1489" s="749"/>
      <c r="QJN1489" s="749"/>
      <c r="QJO1489" s="749"/>
      <c r="QJP1489" s="749"/>
      <c r="QJQ1489" s="749"/>
      <c r="QJR1489" s="749"/>
      <c r="QJS1489" s="749"/>
      <c r="QJT1489" s="749"/>
      <c r="QJU1489" s="749"/>
      <c r="QJV1489" s="749"/>
      <c r="QJW1489" s="749"/>
      <c r="QJX1489" s="749"/>
      <c r="QJY1489" s="749"/>
      <c r="QJZ1489" s="749"/>
      <c r="QKA1489" s="749"/>
      <c r="QKB1489" s="749"/>
      <c r="QKC1489" s="749"/>
      <c r="QKD1489" s="749"/>
      <c r="QKE1489" s="749"/>
      <c r="QKF1489" s="749"/>
      <c r="QKG1489" s="749"/>
      <c r="QKH1489" s="749"/>
      <c r="QKI1489" s="749"/>
      <c r="QKJ1489" s="749"/>
      <c r="QKK1489" s="749"/>
      <c r="QKL1489" s="749"/>
      <c r="QKM1489" s="749"/>
      <c r="QKN1489" s="749"/>
      <c r="QKO1489" s="749"/>
      <c r="QKP1489" s="749"/>
      <c r="QKQ1489" s="749"/>
      <c r="QKR1489" s="749"/>
      <c r="QKS1489" s="749"/>
      <c r="QKT1489" s="749"/>
      <c r="QKU1489" s="749"/>
      <c r="QKV1489" s="749"/>
      <c r="QKW1489" s="749"/>
      <c r="QKX1489" s="749"/>
      <c r="QKY1489" s="749"/>
      <c r="QKZ1489" s="749"/>
      <c r="QLA1489" s="749"/>
      <c r="QLB1489" s="749"/>
      <c r="QLC1489" s="749"/>
      <c r="QLD1489" s="749"/>
      <c r="QLE1489" s="749"/>
      <c r="QLF1489" s="749"/>
      <c r="QLG1489" s="749"/>
      <c r="QLH1489" s="749"/>
      <c r="QLI1489" s="749"/>
      <c r="QLJ1489" s="749"/>
      <c r="QLK1489" s="749"/>
      <c r="QLL1489" s="749"/>
      <c r="QLM1489" s="749"/>
      <c r="QLN1489" s="749"/>
      <c r="QLO1489" s="749"/>
      <c r="QLP1489" s="749"/>
      <c r="QLQ1489" s="749"/>
      <c r="QLR1489" s="749"/>
      <c r="QLS1489" s="749"/>
      <c r="QLT1489" s="749"/>
      <c r="QLU1489" s="749"/>
      <c r="QLV1489" s="749"/>
      <c r="QLW1489" s="749"/>
      <c r="QLX1489" s="749"/>
      <c r="QLY1489" s="749"/>
      <c r="QLZ1489" s="749"/>
      <c r="QMA1489" s="749"/>
      <c r="QMB1489" s="749"/>
      <c r="QMC1489" s="749"/>
      <c r="QMD1489" s="749"/>
      <c r="QME1489" s="749"/>
      <c r="QMF1489" s="749"/>
      <c r="QMG1489" s="749"/>
      <c r="QMH1489" s="749"/>
      <c r="QMI1489" s="749"/>
      <c r="QMJ1489" s="749"/>
      <c r="QMK1489" s="749"/>
      <c r="QML1489" s="749"/>
      <c r="QMM1489" s="749"/>
      <c r="QMN1489" s="749"/>
      <c r="QMO1489" s="749"/>
      <c r="QMP1489" s="749"/>
      <c r="QMQ1489" s="749"/>
      <c r="QMR1489" s="749"/>
      <c r="QMS1489" s="749"/>
      <c r="QMT1489" s="749"/>
      <c r="QMU1489" s="749"/>
      <c r="QMV1489" s="749"/>
      <c r="QMW1489" s="749"/>
      <c r="QMX1489" s="749"/>
      <c r="QMY1489" s="749"/>
      <c r="QMZ1489" s="749"/>
      <c r="QNA1489" s="749"/>
      <c r="QNB1489" s="749"/>
      <c r="QNC1489" s="749"/>
      <c r="QND1489" s="749"/>
      <c r="QNE1489" s="749"/>
      <c r="QNF1489" s="749"/>
      <c r="QNG1489" s="749"/>
      <c r="QNH1489" s="749"/>
      <c r="QNI1489" s="749"/>
      <c r="QNJ1489" s="749"/>
      <c r="QNK1489" s="749"/>
      <c r="QNL1489" s="749"/>
      <c r="QNM1489" s="749"/>
      <c r="QNN1489" s="749"/>
      <c r="QNO1489" s="749"/>
      <c r="QNP1489" s="749"/>
      <c r="QNQ1489" s="749"/>
      <c r="QNR1489" s="749"/>
      <c r="QNS1489" s="749"/>
      <c r="QNT1489" s="749"/>
      <c r="QNU1489" s="749"/>
      <c r="QNV1489" s="749"/>
      <c r="QNW1489" s="749"/>
      <c r="QNX1489" s="749"/>
      <c r="QNY1489" s="749"/>
      <c r="QNZ1489" s="749"/>
      <c r="QOA1489" s="749"/>
      <c r="QOB1489" s="749"/>
      <c r="QOC1489" s="749"/>
      <c r="QOD1489" s="749"/>
      <c r="QOE1489" s="749"/>
      <c r="QOF1489" s="749"/>
      <c r="QOG1489" s="749"/>
      <c r="QOH1489" s="749"/>
      <c r="QOI1489" s="749"/>
      <c r="QOJ1489" s="749"/>
      <c r="QOK1489" s="749"/>
      <c r="QOL1489" s="749"/>
      <c r="QOM1489" s="749"/>
      <c r="QON1489" s="749"/>
      <c r="QOO1489" s="749"/>
      <c r="QOP1489" s="749"/>
      <c r="QOQ1489" s="749"/>
      <c r="QOR1489" s="749"/>
      <c r="QOS1489" s="749"/>
      <c r="QOT1489" s="749"/>
      <c r="QOU1489" s="749"/>
      <c r="QOV1489" s="749"/>
      <c r="QOW1489" s="749"/>
      <c r="QOX1489" s="749"/>
      <c r="QOY1489" s="749"/>
      <c r="QOZ1489" s="749"/>
      <c r="QPA1489" s="749"/>
      <c r="QPB1489" s="749"/>
      <c r="QPC1489" s="749"/>
      <c r="QPD1489" s="749"/>
      <c r="QPE1489" s="749"/>
      <c r="QPF1489" s="749"/>
      <c r="QPG1489" s="749"/>
      <c r="QPH1489" s="749"/>
      <c r="QPI1489" s="749"/>
      <c r="QPJ1489" s="749"/>
      <c r="QPK1489" s="749"/>
      <c r="QPL1489" s="749"/>
      <c r="QPM1489" s="749"/>
      <c r="QPN1489" s="749"/>
      <c r="QPO1489" s="749"/>
      <c r="QPP1489" s="749"/>
      <c r="QPQ1489" s="749"/>
      <c r="QPR1489" s="749"/>
      <c r="QPS1489" s="749"/>
      <c r="QPT1489" s="749"/>
      <c r="QPU1489" s="749"/>
      <c r="QPV1489" s="749"/>
      <c r="QPW1489" s="749"/>
      <c r="QPX1489" s="749"/>
      <c r="QPY1489" s="749"/>
      <c r="QPZ1489" s="749"/>
      <c r="QQA1489" s="749"/>
      <c r="QQB1489" s="749"/>
      <c r="QQC1489" s="749"/>
      <c r="QQD1489" s="749"/>
      <c r="QQE1489" s="749"/>
      <c r="QQF1489" s="749"/>
      <c r="QQG1489" s="749"/>
      <c r="QQH1489" s="749"/>
      <c r="QQI1489" s="749"/>
      <c r="QQJ1489" s="749"/>
      <c r="QQK1489" s="749"/>
      <c r="QQL1489" s="749"/>
      <c r="QQM1489" s="749"/>
      <c r="QQN1489" s="749"/>
      <c r="QQO1489" s="749"/>
      <c r="QQP1489" s="749"/>
      <c r="QQQ1489" s="749"/>
      <c r="QQR1489" s="749"/>
      <c r="QQS1489" s="749"/>
      <c r="QQT1489" s="749"/>
      <c r="QQU1489" s="749"/>
      <c r="QQV1489" s="749"/>
      <c r="QQW1489" s="749"/>
      <c r="QQX1489" s="749"/>
      <c r="QQY1489" s="749"/>
      <c r="QQZ1489" s="749"/>
      <c r="QRA1489" s="749"/>
      <c r="QRB1489" s="749"/>
      <c r="QRC1489" s="749"/>
      <c r="QRD1489" s="749"/>
      <c r="QRE1489" s="749"/>
      <c r="QRF1489" s="749"/>
      <c r="QRG1489" s="749"/>
      <c r="QRH1489" s="749"/>
      <c r="QRI1489" s="749"/>
      <c r="QRJ1489" s="749"/>
      <c r="QRK1489" s="749"/>
      <c r="QRL1489" s="749"/>
      <c r="QRM1489" s="749"/>
      <c r="QRN1489" s="749"/>
      <c r="QRO1489" s="749"/>
      <c r="QRP1489" s="749"/>
      <c r="QRQ1489" s="749"/>
      <c r="QRR1489" s="749"/>
      <c r="QRS1489" s="749"/>
      <c r="QRT1489" s="749"/>
      <c r="QRU1489" s="749"/>
      <c r="QRV1489" s="749"/>
      <c r="QRW1489" s="749"/>
      <c r="QRX1489" s="749"/>
      <c r="QRY1489" s="749"/>
      <c r="QRZ1489" s="749"/>
      <c r="QSA1489" s="749"/>
      <c r="QSB1489" s="749"/>
      <c r="QSC1489" s="749"/>
      <c r="QSD1489" s="749"/>
      <c r="QSE1489" s="749"/>
      <c r="QSF1489" s="749"/>
      <c r="QSG1489" s="749"/>
      <c r="QSH1489" s="749"/>
      <c r="QSI1489" s="749"/>
      <c r="QSJ1489" s="749"/>
      <c r="QSK1489" s="749"/>
      <c r="QSL1489" s="749"/>
      <c r="QSM1489" s="749"/>
      <c r="QSN1489" s="749"/>
      <c r="QSO1489" s="749"/>
      <c r="QSP1489" s="749"/>
      <c r="QSQ1489" s="749"/>
      <c r="QSR1489" s="749"/>
      <c r="QSS1489" s="749"/>
      <c r="QST1489" s="749"/>
      <c r="QSU1489" s="749"/>
      <c r="QSV1489" s="749"/>
      <c r="QSW1489" s="749"/>
      <c r="QSX1489" s="749"/>
      <c r="QSY1489" s="749"/>
      <c r="QSZ1489" s="749"/>
      <c r="QTA1489" s="749"/>
      <c r="QTB1489" s="749"/>
      <c r="QTC1489" s="749"/>
      <c r="QTD1489" s="749"/>
      <c r="QTE1489" s="749"/>
      <c r="QTF1489" s="749"/>
      <c r="QTG1489" s="749"/>
      <c r="QTH1489" s="749"/>
      <c r="QTI1489" s="749"/>
      <c r="QTJ1489" s="749"/>
      <c r="QTK1489" s="749"/>
      <c r="QTL1489" s="749"/>
      <c r="QTM1489" s="749"/>
      <c r="QTN1489" s="749"/>
      <c r="QTO1489" s="749"/>
      <c r="QTP1489" s="749"/>
      <c r="QTQ1489" s="749"/>
      <c r="QTR1489" s="749"/>
      <c r="QTS1489" s="749"/>
      <c r="QTT1489" s="749"/>
      <c r="QTU1489" s="749"/>
      <c r="QTV1489" s="749"/>
      <c r="QTW1489" s="749"/>
      <c r="QTX1489" s="749"/>
      <c r="QTY1489" s="749"/>
      <c r="QTZ1489" s="749"/>
      <c r="QUA1489" s="749"/>
      <c r="QUB1489" s="749"/>
      <c r="QUC1489" s="749"/>
      <c r="QUD1489" s="749"/>
      <c r="QUE1489" s="749"/>
      <c r="QUF1489" s="749"/>
      <c r="QUG1489" s="749"/>
      <c r="QUH1489" s="749"/>
      <c r="QUI1489" s="749"/>
      <c r="QUJ1489" s="749"/>
      <c r="QUK1489" s="749"/>
      <c r="QUL1489" s="749"/>
      <c r="QUM1489" s="749"/>
      <c r="QUN1489" s="749"/>
      <c r="QUO1489" s="749"/>
      <c r="QUP1489" s="749"/>
      <c r="QUQ1489" s="749"/>
      <c r="QUR1489" s="749"/>
      <c r="QUS1489" s="749"/>
      <c r="QUT1489" s="749"/>
      <c r="QUU1489" s="749"/>
      <c r="QUV1489" s="749"/>
      <c r="QUW1489" s="749"/>
      <c r="QUX1489" s="749"/>
      <c r="QUY1489" s="749"/>
      <c r="QUZ1489" s="749"/>
      <c r="QVA1489" s="749"/>
      <c r="QVB1489" s="749"/>
      <c r="QVC1489" s="749"/>
      <c r="QVD1489" s="749"/>
      <c r="QVE1489" s="749"/>
      <c r="QVF1489" s="749"/>
      <c r="QVG1489" s="749"/>
      <c r="QVH1489" s="749"/>
      <c r="QVI1489" s="749"/>
      <c r="QVJ1489" s="749"/>
      <c r="QVK1489" s="749"/>
      <c r="QVL1489" s="749"/>
      <c r="QVM1489" s="749"/>
      <c r="QVN1489" s="749"/>
      <c r="QVO1489" s="749"/>
      <c r="QVP1489" s="749"/>
      <c r="QVQ1489" s="749"/>
      <c r="QVR1489" s="749"/>
      <c r="QVS1489" s="749"/>
      <c r="QVT1489" s="749"/>
      <c r="QVU1489" s="749"/>
      <c r="QVV1489" s="749"/>
      <c r="QVW1489" s="749"/>
      <c r="QVX1489" s="749"/>
      <c r="QVY1489" s="749"/>
      <c r="QVZ1489" s="749"/>
      <c r="QWA1489" s="749"/>
      <c r="QWB1489" s="749"/>
      <c r="QWC1489" s="749"/>
      <c r="QWD1489" s="749"/>
      <c r="QWE1489" s="749"/>
      <c r="QWF1489" s="749"/>
      <c r="QWG1489" s="749"/>
      <c r="QWH1489" s="749"/>
      <c r="QWI1489" s="749"/>
      <c r="QWJ1489" s="749"/>
      <c r="QWK1489" s="749"/>
      <c r="QWL1489" s="749"/>
      <c r="QWM1489" s="749"/>
      <c r="QWN1489" s="749"/>
      <c r="QWO1489" s="749"/>
      <c r="QWP1489" s="749"/>
      <c r="QWQ1489" s="749"/>
      <c r="QWR1489" s="749"/>
      <c r="QWS1489" s="749"/>
      <c r="QWT1489" s="749"/>
      <c r="QWU1489" s="749"/>
      <c r="QWV1489" s="749"/>
      <c r="QWW1489" s="749"/>
      <c r="QWX1489" s="749"/>
      <c r="QWY1489" s="749"/>
      <c r="QWZ1489" s="749"/>
      <c r="QXA1489" s="749"/>
      <c r="QXB1489" s="749"/>
      <c r="QXC1489" s="749"/>
      <c r="QXD1489" s="749"/>
      <c r="QXE1489" s="749"/>
      <c r="QXF1489" s="749"/>
      <c r="QXG1489" s="749"/>
      <c r="QXH1489" s="749"/>
      <c r="QXI1489" s="749"/>
      <c r="QXJ1489" s="749"/>
      <c r="QXK1489" s="749"/>
      <c r="QXL1489" s="749"/>
      <c r="QXM1489" s="749"/>
      <c r="QXN1489" s="749"/>
      <c r="QXO1489" s="749"/>
      <c r="QXP1489" s="749"/>
      <c r="QXQ1489" s="749"/>
      <c r="QXR1489" s="749"/>
      <c r="QXS1489" s="749"/>
      <c r="QXT1489" s="749"/>
      <c r="QXU1489" s="749"/>
      <c r="QXV1489" s="749"/>
      <c r="QXW1489" s="749"/>
      <c r="QXX1489" s="749"/>
      <c r="QXY1489" s="749"/>
      <c r="QXZ1489" s="749"/>
      <c r="QYA1489" s="749"/>
      <c r="QYB1489" s="749"/>
      <c r="QYC1489" s="749"/>
      <c r="QYD1489" s="749"/>
      <c r="QYE1489" s="749"/>
      <c r="QYF1489" s="749"/>
      <c r="QYG1489" s="749"/>
      <c r="QYH1489" s="749"/>
      <c r="QYI1489" s="749"/>
      <c r="QYJ1489" s="749"/>
      <c r="QYK1489" s="749"/>
      <c r="QYL1489" s="749"/>
      <c r="QYM1489" s="749"/>
      <c r="QYN1489" s="749"/>
      <c r="QYO1489" s="749"/>
      <c r="QYP1489" s="749"/>
      <c r="QYQ1489" s="749"/>
      <c r="QYR1489" s="749"/>
      <c r="QYS1489" s="749"/>
      <c r="QYT1489" s="749"/>
      <c r="QYU1489" s="749"/>
      <c r="QYV1489" s="749"/>
      <c r="QYW1489" s="749"/>
      <c r="QYX1489" s="749"/>
      <c r="QYY1489" s="749"/>
      <c r="QYZ1489" s="749"/>
      <c r="QZA1489" s="749"/>
      <c r="QZB1489" s="749"/>
      <c r="QZC1489" s="749"/>
      <c r="QZD1489" s="749"/>
      <c r="QZE1489" s="749"/>
      <c r="QZF1489" s="749"/>
      <c r="QZG1489" s="749"/>
      <c r="QZH1489" s="749"/>
      <c r="QZI1489" s="749"/>
      <c r="QZJ1489" s="749"/>
      <c r="QZK1489" s="749"/>
      <c r="QZL1489" s="749"/>
      <c r="QZM1489" s="749"/>
      <c r="QZN1489" s="749"/>
      <c r="QZO1489" s="749"/>
      <c r="QZP1489" s="749"/>
      <c r="QZQ1489" s="749"/>
      <c r="QZR1489" s="749"/>
      <c r="QZS1489" s="749"/>
      <c r="QZT1489" s="749"/>
      <c r="QZU1489" s="749"/>
      <c r="QZV1489" s="749"/>
      <c r="QZW1489" s="749"/>
      <c r="QZX1489" s="749"/>
      <c r="QZY1489" s="749"/>
      <c r="QZZ1489" s="749"/>
      <c r="RAA1489" s="749"/>
      <c r="RAB1489" s="749"/>
      <c r="RAC1489" s="749"/>
      <c r="RAD1489" s="749"/>
      <c r="RAE1489" s="749"/>
      <c r="RAF1489" s="749"/>
      <c r="RAG1489" s="749"/>
      <c r="RAH1489" s="749"/>
      <c r="RAI1489" s="749"/>
      <c r="RAJ1489" s="749"/>
      <c r="RAK1489" s="749"/>
      <c r="RAL1489" s="749"/>
      <c r="RAM1489" s="749"/>
      <c r="RAN1489" s="749"/>
      <c r="RAO1489" s="749"/>
      <c r="RAP1489" s="749"/>
      <c r="RAQ1489" s="749"/>
      <c r="RAR1489" s="749"/>
      <c r="RAS1489" s="749"/>
      <c r="RAT1489" s="749"/>
      <c r="RAU1489" s="749"/>
      <c r="RAV1489" s="749"/>
      <c r="RAW1489" s="749"/>
      <c r="RAX1489" s="749"/>
      <c r="RAY1489" s="749"/>
      <c r="RAZ1489" s="749"/>
      <c r="RBA1489" s="749"/>
      <c r="RBB1489" s="749"/>
      <c r="RBC1489" s="749"/>
      <c r="RBD1489" s="749"/>
      <c r="RBE1489" s="749"/>
      <c r="RBF1489" s="749"/>
      <c r="RBG1489" s="749"/>
      <c r="RBH1489" s="749"/>
      <c r="RBI1489" s="749"/>
      <c r="RBJ1489" s="749"/>
      <c r="RBK1489" s="749"/>
      <c r="RBL1489" s="749"/>
      <c r="RBM1489" s="749"/>
      <c r="RBN1489" s="749"/>
      <c r="RBO1489" s="749"/>
      <c r="RBP1489" s="749"/>
      <c r="RBQ1489" s="749"/>
      <c r="RBR1489" s="749"/>
      <c r="RBS1489" s="749"/>
      <c r="RBT1489" s="749"/>
      <c r="RBU1489" s="749"/>
      <c r="RBV1489" s="749"/>
      <c r="RBW1489" s="749"/>
      <c r="RBX1489" s="749"/>
      <c r="RBY1489" s="749"/>
      <c r="RBZ1489" s="749"/>
      <c r="RCA1489" s="749"/>
      <c r="RCB1489" s="749"/>
      <c r="RCC1489" s="749"/>
      <c r="RCD1489" s="749"/>
      <c r="RCE1489" s="749"/>
      <c r="RCF1489" s="749"/>
      <c r="RCG1489" s="749"/>
      <c r="RCH1489" s="749"/>
      <c r="RCI1489" s="749"/>
      <c r="RCJ1489" s="749"/>
      <c r="RCK1489" s="749"/>
      <c r="RCL1489" s="749"/>
      <c r="RCM1489" s="749"/>
      <c r="RCN1489" s="749"/>
      <c r="RCO1489" s="749"/>
      <c r="RCP1489" s="749"/>
      <c r="RCQ1489" s="749"/>
      <c r="RCR1489" s="749"/>
      <c r="RCS1489" s="749"/>
      <c r="RCT1489" s="749"/>
      <c r="RCU1489" s="749"/>
      <c r="RCV1489" s="749"/>
      <c r="RCW1489" s="749"/>
      <c r="RCX1489" s="749"/>
      <c r="RCY1489" s="749"/>
      <c r="RCZ1489" s="749"/>
      <c r="RDA1489" s="749"/>
      <c r="RDB1489" s="749"/>
      <c r="RDC1489" s="749"/>
      <c r="RDD1489" s="749"/>
      <c r="RDE1489" s="749"/>
      <c r="RDF1489" s="749"/>
      <c r="RDG1489" s="749"/>
      <c r="RDH1489" s="749"/>
      <c r="RDI1489" s="749"/>
      <c r="RDJ1489" s="749"/>
      <c r="RDK1489" s="749"/>
      <c r="RDL1489" s="749"/>
      <c r="RDM1489" s="749"/>
      <c r="RDN1489" s="749"/>
      <c r="RDO1489" s="749"/>
      <c r="RDP1489" s="749"/>
      <c r="RDQ1489" s="749"/>
      <c r="RDR1489" s="749"/>
      <c r="RDS1489" s="749"/>
      <c r="RDT1489" s="749"/>
      <c r="RDU1489" s="749"/>
      <c r="RDV1489" s="749"/>
      <c r="RDW1489" s="749"/>
      <c r="RDX1489" s="749"/>
      <c r="RDY1489" s="749"/>
      <c r="RDZ1489" s="749"/>
      <c r="REA1489" s="749"/>
      <c r="REB1489" s="749"/>
      <c r="REC1489" s="749"/>
      <c r="RED1489" s="749"/>
      <c r="REE1489" s="749"/>
      <c r="REF1489" s="749"/>
      <c r="REG1489" s="749"/>
      <c r="REH1489" s="749"/>
      <c r="REI1489" s="749"/>
      <c r="REJ1489" s="749"/>
      <c r="REK1489" s="749"/>
      <c r="REL1489" s="749"/>
      <c r="REM1489" s="749"/>
      <c r="REN1489" s="749"/>
      <c r="REO1489" s="749"/>
      <c r="REP1489" s="749"/>
      <c r="REQ1489" s="749"/>
      <c r="RER1489" s="749"/>
      <c r="RES1489" s="749"/>
      <c r="RET1489" s="749"/>
      <c r="REU1489" s="749"/>
      <c r="REV1489" s="749"/>
      <c r="REW1489" s="749"/>
      <c r="REX1489" s="749"/>
      <c r="REY1489" s="749"/>
      <c r="REZ1489" s="749"/>
      <c r="RFA1489" s="749"/>
      <c r="RFB1489" s="749"/>
      <c r="RFC1489" s="749"/>
      <c r="RFD1489" s="749"/>
      <c r="RFE1489" s="749"/>
      <c r="RFF1489" s="749"/>
      <c r="RFG1489" s="749"/>
      <c r="RFH1489" s="749"/>
      <c r="RFI1489" s="749"/>
      <c r="RFJ1489" s="749"/>
      <c r="RFK1489" s="749"/>
      <c r="RFL1489" s="749"/>
      <c r="RFM1489" s="749"/>
      <c r="RFN1489" s="749"/>
      <c r="RFO1489" s="749"/>
      <c r="RFP1489" s="749"/>
      <c r="RFQ1489" s="749"/>
      <c r="RFR1489" s="749"/>
      <c r="RFS1489" s="749"/>
      <c r="RFT1489" s="749"/>
      <c r="RFU1489" s="749"/>
      <c r="RFV1489" s="749"/>
      <c r="RFW1489" s="749"/>
      <c r="RFX1489" s="749"/>
      <c r="RFY1489" s="749"/>
      <c r="RFZ1489" s="749"/>
      <c r="RGA1489" s="749"/>
      <c r="RGB1489" s="749"/>
      <c r="RGC1489" s="749"/>
      <c r="RGD1489" s="749"/>
      <c r="RGE1489" s="749"/>
      <c r="RGF1489" s="749"/>
      <c r="RGG1489" s="749"/>
      <c r="RGH1489" s="749"/>
      <c r="RGI1489" s="749"/>
      <c r="RGJ1489" s="749"/>
      <c r="RGK1489" s="749"/>
      <c r="RGL1489" s="749"/>
      <c r="RGM1489" s="749"/>
      <c r="RGN1489" s="749"/>
      <c r="RGO1489" s="749"/>
      <c r="RGP1489" s="749"/>
      <c r="RGQ1489" s="749"/>
      <c r="RGR1489" s="749"/>
      <c r="RGS1489" s="749"/>
      <c r="RGT1489" s="749"/>
      <c r="RGU1489" s="749"/>
      <c r="RGV1489" s="749"/>
      <c r="RGW1489" s="749"/>
      <c r="RGX1489" s="749"/>
      <c r="RGY1489" s="749"/>
      <c r="RGZ1489" s="749"/>
      <c r="RHA1489" s="749"/>
      <c r="RHB1489" s="749"/>
      <c r="RHC1489" s="749"/>
      <c r="RHD1489" s="749"/>
      <c r="RHE1489" s="749"/>
      <c r="RHF1489" s="749"/>
      <c r="RHG1489" s="749"/>
      <c r="RHH1489" s="749"/>
      <c r="RHI1489" s="749"/>
      <c r="RHJ1489" s="749"/>
      <c r="RHK1489" s="749"/>
      <c r="RHL1489" s="749"/>
      <c r="RHM1489" s="749"/>
      <c r="RHN1489" s="749"/>
      <c r="RHO1489" s="749"/>
      <c r="RHP1489" s="749"/>
      <c r="RHQ1489" s="749"/>
      <c r="RHR1489" s="749"/>
      <c r="RHS1489" s="749"/>
      <c r="RHT1489" s="749"/>
      <c r="RHU1489" s="749"/>
      <c r="RHV1489" s="749"/>
      <c r="RHW1489" s="749"/>
      <c r="RHX1489" s="749"/>
      <c r="RHY1489" s="749"/>
      <c r="RHZ1489" s="749"/>
      <c r="RIA1489" s="749"/>
      <c r="RIB1489" s="749"/>
      <c r="RIC1489" s="749"/>
      <c r="RID1489" s="749"/>
      <c r="RIE1489" s="749"/>
      <c r="RIF1489" s="749"/>
      <c r="RIG1489" s="749"/>
      <c r="RIH1489" s="749"/>
      <c r="RII1489" s="749"/>
      <c r="RIJ1489" s="749"/>
      <c r="RIK1489" s="749"/>
      <c r="RIL1489" s="749"/>
      <c r="RIM1489" s="749"/>
      <c r="RIN1489" s="749"/>
      <c r="RIO1489" s="749"/>
      <c r="RIP1489" s="749"/>
      <c r="RIQ1489" s="749"/>
      <c r="RIR1489" s="749"/>
      <c r="RIS1489" s="749"/>
      <c r="RIT1489" s="749"/>
      <c r="RIU1489" s="749"/>
      <c r="RIV1489" s="749"/>
      <c r="RIW1489" s="749"/>
      <c r="RIX1489" s="749"/>
      <c r="RIY1489" s="749"/>
      <c r="RIZ1489" s="749"/>
      <c r="RJA1489" s="749"/>
      <c r="RJB1489" s="749"/>
      <c r="RJC1489" s="749"/>
      <c r="RJD1489" s="749"/>
      <c r="RJE1489" s="749"/>
      <c r="RJF1489" s="749"/>
      <c r="RJG1489" s="749"/>
      <c r="RJH1489" s="749"/>
      <c r="RJI1489" s="749"/>
      <c r="RJJ1489" s="749"/>
      <c r="RJK1489" s="749"/>
      <c r="RJL1489" s="749"/>
      <c r="RJM1489" s="749"/>
      <c r="RJN1489" s="749"/>
      <c r="RJO1489" s="749"/>
      <c r="RJP1489" s="749"/>
      <c r="RJQ1489" s="749"/>
      <c r="RJR1489" s="749"/>
      <c r="RJS1489" s="749"/>
      <c r="RJT1489" s="749"/>
      <c r="RJU1489" s="749"/>
      <c r="RJV1489" s="749"/>
      <c r="RJW1489" s="749"/>
      <c r="RJX1489" s="749"/>
      <c r="RJY1489" s="749"/>
      <c r="RJZ1489" s="749"/>
      <c r="RKA1489" s="749"/>
      <c r="RKB1489" s="749"/>
      <c r="RKC1489" s="749"/>
      <c r="RKD1489" s="749"/>
      <c r="RKE1489" s="749"/>
      <c r="RKF1489" s="749"/>
      <c r="RKG1489" s="749"/>
      <c r="RKH1489" s="749"/>
      <c r="RKI1489" s="749"/>
      <c r="RKJ1489" s="749"/>
      <c r="RKK1489" s="749"/>
      <c r="RKL1489" s="749"/>
      <c r="RKM1489" s="749"/>
      <c r="RKN1489" s="749"/>
      <c r="RKO1489" s="749"/>
      <c r="RKP1489" s="749"/>
      <c r="RKQ1489" s="749"/>
      <c r="RKR1489" s="749"/>
      <c r="RKS1489" s="749"/>
      <c r="RKT1489" s="749"/>
      <c r="RKU1489" s="749"/>
      <c r="RKV1489" s="749"/>
      <c r="RKW1489" s="749"/>
      <c r="RKX1489" s="749"/>
      <c r="RKY1489" s="749"/>
      <c r="RKZ1489" s="749"/>
      <c r="RLA1489" s="749"/>
      <c r="RLB1489" s="749"/>
      <c r="RLC1489" s="749"/>
      <c r="RLD1489" s="749"/>
      <c r="RLE1489" s="749"/>
      <c r="RLF1489" s="749"/>
      <c r="RLG1489" s="749"/>
      <c r="RLH1489" s="749"/>
      <c r="RLI1489" s="749"/>
      <c r="RLJ1489" s="749"/>
      <c r="RLK1489" s="749"/>
      <c r="RLL1489" s="749"/>
      <c r="RLM1489" s="749"/>
      <c r="RLN1489" s="749"/>
      <c r="RLO1489" s="749"/>
      <c r="RLP1489" s="749"/>
      <c r="RLQ1489" s="749"/>
      <c r="RLR1489" s="749"/>
      <c r="RLS1489" s="749"/>
      <c r="RLT1489" s="749"/>
      <c r="RLU1489" s="749"/>
      <c r="RLV1489" s="749"/>
      <c r="RLW1489" s="749"/>
      <c r="RLX1489" s="749"/>
      <c r="RLY1489" s="749"/>
      <c r="RLZ1489" s="749"/>
      <c r="RMA1489" s="749"/>
      <c r="RMB1489" s="749"/>
      <c r="RMC1489" s="749"/>
      <c r="RMD1489" s="749"/>
      <c r="RME1489" s="749"/>
      <c r="RMF1489" s="749"/>
      <c r="RMG1489" s="749"/>
      <c r="RMH1489" s="749"/>
      <c r="RMI1489" s="749"/>
      <c r="RMJ1489" s="749"/>
      <c r="RMK1489" s="749"/>
      <c r="RML1489" s="749"/>
      <c r="RMM1489" s="749"/>
      <c r="RMN1489" s="749"/>
      <c r="RMO1489" s="749"/>
      <c r="RMP1489" s="749"/>
      <c r="RMQ1489" s="749"/>
      <c r="RMR1489" s="749"/>
      <c r="RMS1489" s="749"/>
      <c r="RMT1489" s="749"/>
      <c r="RMU1489" s="749"/>
      <c r="RMV1489" s="749"/>
      <c r="RMW1489" s="749"/>
      <c r="RMX1489" s="749"/>
      <c r="RMY1489" s="749"/>
      <c r="RMZ1489" s="749"/>
      <c r="RNA1489" s="749"/>
      <c r="RNB1489" s="749"/>
      <c r="RNC1489" s="749"/>
      <c r="RND1489" s="749"/>
      <c r="RNE1489" s="749"/>
      <c r="RNF1489" s="749"/>
      <c r="RNG1489" s="749"/>
      <c r="RNH1489" s="749"/>
      <c r="RNI1489" s="749"/>
      <c r="RNJ1489" s="749"/>
      <c r="RNK1489" s="749"/>
      <c r="RNL1489" s="749"/>
      <c r="RNM1489" s="749"/>
      <c r="RNN1489" s="749"/>
      <c r="RNO1489" s="749"/>
      <c r="RNP1489" s="749"/>
      <c r="RNQ1489" s="749"/>
      <c r="RNR1489" s="749"/>
      <c r="RNS1489" s="749"/>
      <c r="RNT1489" s="749"/>
      <c r="RNU1489" s="749"/>
      <c r="RNV1489" s="749"/>
      <c r="RNW1489" s="749"/>
      <c r="RNX1489" s="749"/>
      <c r="RNY1489" s="749"/>
      <c r="RNZ1489" s="749"/>
      <c r="ROA1489" s="749"/>
      <c r="ROB1489" s="749"/>
      <c r="ROC1489" s="749"/>
      <c r="ROD1489" s="749"/>
      <c r="ROE1489" s="749"/>
      <c r="ROF1489" s="749"/>
      <c r="ROG1489" s="749"/>
      <c r="ROH1489" s="749"/>
      <c r="ROI1489" s="749"/>
      <c r="ROJ1489" s="749"/>
      <c r="ROK1489" s="749"/>
      <c r="ROL1489" s="749"/>
      <c r="ROM1489" s="749"/>
      <c r="RON1489" s="749"/>
      <c r="ROO1489" s="749"/>
      <c r="ROP1489" s="749"/>
      <c r="ROQ1489" s="749"/>
      <c r="ROR1489" s="749"/>
      <c r="ROS1489" s="749"/>
      <c r="ROT1489" s="749"/>
      <c r="ROU1489" s="749"/>
      <c r="ROV1489" s="749"/>
      <c r="ROW1489" s="749"/>
      <c r="ROX1489" s="749"/>
      <c r="ROY1489" s="749"/>
      <c r="ROZ1489" s="749"/>
      <c r="RPA1489" s="749"/>
      <c r="RPB1489" s="749"/>
      <c r="RPC1489" s="749"/>
      <c r="RPD1489" s="749"/>
      <c r="RPE1489" s="749"/>
      <c r="RPF1489" s="749"/>
      <c r="RPG1489" s="749"/>
      <c r="RPH1489" s="749"/>
      <c r="RPI1489" s="749"/>
      <c r="RPJ1489" s="749"/>
      <c r="RPK1489" s="749"/>
      <c r="RPL1489" s="749"/>
      <c r="RPM1489" s="749"/>
      <c r="RPN1489" s="749"/>
      <c r="RPO1489" s="749"/>
      <c r="RPP1489" s="749"/>
      <c r="RPQ1489" s="749"/>
      <c r="RPR1489" s="749"/>
      <c r="RPS1489" s="749"/>
      <c r="RPT1489" s="749"/>
      <c r="RPU1489" s="749"/>
      <c r="RPV1489" s="749"/>
      <c r="RPW1489" s="749"/>
      <c r="RPX1489" s="749"/>
      <c r="RPY1489" s="749"/>
      <c r="RPZ1489" s="749"/>
      <c r="RQA1489" s="749"/>
      <c r="RQB1489" s="749"/>
      <c r="RQC1489" s="749"/>
      <c r="RQD1489" s="749"/>
      <c r="RQE1489" s="749"/>
      <c r="RQF1489" s="749"/>
      <c r="RQG1489" s="749"/>
      <c r="RQH1489" s="749"/>
      <c r="RQI1489" s="749"/>
      <c r="RQJ1489" s="749"/>
      <c r="RQK1489" s="749"/>
      <c r="RQL1489" s="749"/>
      <c r="RQM1489" s="749"/>
      <c r="RQN1489" s="749"/>
      <c r="RQO1489" s="749"/>
      <c r="RQP1489" s="749"/>
      <c r="RQQ1489" s="749"/>
      <c r="RQR1489" s="749"/>
      <c r="RQS1489" s="749"/>
      <c r="RQT1489" s="749"/>
      <c r="RQU1489" s="749"/>
      <c r="RQV1489" s="749"/>
      <c r="RQW1489" s="749"/>
      <c r="RQX1489" s="749"/>
      <c r="RQY1489" s="749"/>
      <c r="RQZ1489" s="749"/>
      <c r="RRA1489" s="749"/>
      <c r="RRB1489" s="749"/>
      <c r="RRC1489" s="749"/>
      <c r="RRD1489" s="749"/>
      <c r="RRE1489" s="749"/>
      <c r="RRF1489" s="749"/>
      <c r="RRG1489" s="749"/>
      <c r="RRH1489" s="749"/>
      <c r="RRI1489" s="749"/>
      <c r="RRJ1489" s="749"/>
      <c r="RRK1489" s="749"/>
      <c r="RRL1489" s="749"/>
      <c r="RRM1489" s="749"/>
      <c r="RRN1489" s="749"/>
      <c r="RRO1489" s="749"/>
      <c r="RRP1489" s="749"/>
      <c r="RRQ1489" s="749"/>
      <c r="RRR1489" s="749"/>
      <c r="RRS1489" s="749"/>
      <c r="RRT1489" s="749"/>
      <c r="RRU1489" s="749"/>
      <c r="RRV1489" s="749"/>
      <c r="RRW1489" s="749"/>
      <c r="RRX1489" s="749"/>
      <c r="RRY1489" s="749"/>
      <c r="RRZ1489" s="749"/>
      <c r="RSA1489" s="749"/>
      <c r="RSB1489" s="749"/>
      <c r="RSC1489" s="749"/>
      <c r="RSD1489" s="749"/>
      <c r="RSE1489" s="749"/>
      <c r="RSF1489" s="749"/>
      <c r="RSG1489" s="749"/>
      <c r="RSH1489" s="749"/>
      <c r="RSI1489" s="749"/>
      <c r="RSJ1489" s="749"/>
      <c r="RSK1489" s="749"/>
      <c r="RSL1489" s="749"/>
      <c r="RSM1489" s="749"/>
      <c r="RSN1489" s="749"/>
      <c r="RSO1489" s="749"/>
      <c r="RSP1489" s="749"/>
      <c r="RSQ1489" s="749"/>
      <c r="RSR1489" s="749"/>
      <c r="RSS1489" s="749"/>
      <c r="RST1489" s="749"/>
      <c r="RSU1489" s="749"/>
      <c r="RSV1489" s="749"/>
      <c r="RSW1489" s="749"/>
      <c r="RSX1489" s="749"/>
      <c r="RSY1489" s="749"/>
      <c r="RSZ1489" s="749"/>
      <c r="RTA1489" s="749"/>
      <c r="RTB1489" s="749"/>
      <c r="RTC1489" s="749"/>
      <c r="RTD1489" s="749"/>
      <c r="RTE1489" s="749"/>
      <c r="RTF1489" s="749"/>
      <c r="RTG1489" s="749"/>
      <c r="RTH1489" s="749"/>
      <c r="RTI1489" s="749"/>
      <c r="RTJ1489" s="749"/>
      <c r="RTK1489" s="749"/>
      <c r="RTL1489" s="749"/>
      <c r="RTM1489" s="749"/>
      <c r="RTN1489" s="749"/>
      <c r="RTO1489" s="749"/>
      <c r="RTP1489" s="749"/>
      <c r="RTQ1489" s="749"/>
      <c r="RTR1489" s="749"/>
      <c r="RTS1489" s="749"/>
      <c r="RTT1489" s="749"/>
      <c r="RTU1489" s="749"/>
      <c r="RTV1489" s="749"/>
      <c r="RTW1489" s="749"/>
      <c r="RTX1489" s="749"/>
      <c r="RTY1489" s="749"/>
      <c r="RTZ1489" s="749"/>
      <c r="RUA1489" s="749"/>
      <c r="RUB1489" s="749"/>
      <c r="RUC1489" s="749"/>
      <c r="RUD1489" s="749"/>
      <c r="RUE1489" s="749"/>
      <c r="RUF1489" s="749"/>
      <c r="RUG1489" s="749"/>
      <c r="RUH1489" s="749"/>
      <c r="RUI1489" s="749"/>
      <c r="RUJ1489" s="749"/>
      <c r="RUK1489" s="749"/>
      <c r="RUL1489" s="749"/>
      <c r="RUM1489" s="749"/>
      <c r="RUN1489" s="749"/>
      <c r="RUO1489" s="749"/>
      <c r="RUP1489" s="749"/>
      <c r="RUQ1489" s="749"/>
      <c r="RUR1489" s="749"/>
      <c r="RUS1489" s="749"/>
      <c r="RUT1489" s="749"/>
      <c r="RUU1489" s="749"/>
      <c r="RUV1489" s="749"/>
      <c r="RUW1489" s="749"/>
      <c r="RUX1489" s="749"/>
      <c r="RUY1489" s="749"/>
      <c r="RUZ1489" s="749"/>
      <c r="RVA1489" s="749"/>
      <c r="RVB1489" s="749"/>
      <c r="RVC1489" s="749"/>
      <c r="RVD1489" s="749"/>
      <c r="RVE1489" s="749"/>
      <c r="RVF1489" s="749"/>
      <c r="RVG1489" s="749"/>
      <c r="RVH1489" s="749"/>
      <c r="RVI1489" s="749"/>
      <c r="RVJ1489" s="749"/>
      <c r="RVK1489" s="749"/>
      <c r="RVL1489" s="749"/>
      <c r="RVM1489" s="749"/>
      <c r="RVN1489" s="749"/>
      <c r="RVO1489" s="749"/>
      <c r="RVP1489" s="749"/>
      <c r="RVQ1489" s="749"/>
      <c r="RVR1489" s="749"/>
      <c r="RVS1489" s="749"/>
      <c r="RVT1489" s="749"/>
      <c r="RVU1489" s="749"/>
      <c r="RVV1489" s="749"/>
      <c r="RVW1489" s="749"/>
      <c r="RVX1489" s="749"/>
      <c r="RVY1489" s="749"/>
      <c r="RVZ1489" s="749"/>
      <c r="RWA1489" s="749"/>
      <c r="RWB1489" s="749"/>
      <c r="RWC1489" s="749"/>
      <c r="RWD1489" s="749"/>
      <c r="RWE1489" s="749"/>
      <c r="RWF1489" s="749"/>
      <c r="RWG1489" s="749"/>
      <c r="RWH1489" s="749"/>
      <c r="RWI1489" s="749"/>
      <c r="RWJ1489" s="749"/>
      <c r="RWK1489" s="749"/>
      <c r="RWL1489" s="749"/>
      <c r="RWM1489" s="749"/>
      <c r="RWN1489" s="749"/>
      <c r="RWO1489" s="749"/>
      <c r="RWP1489" s="749"/>
      <c r="RWQ1489" s="749"/>
      <c r="RWR1489" s="749"/>
      <c r="RWS1489" s="749"/>
      <c r="RWT1489" s="749"/>
      <c r="RWU1489" s="749"/>
      <c r="RWV1489" s="749"/>
      <c r="RWW1489" s="749"/>
      <c r="RWX1489" s="749"/>
      <c r="RWY1489" s="749"/>
      <c r="RWZ1489" s="749"/>
      <c r="RXA1489" s="749"/>
      <c r="RXB1489" s="749"/>
      <c r="RXC1489" s="749"/>
      <c r="RXD1489" s="749"/>
      <c r="RXE1489" s="749"/>
      <c r="RXF1489" s="749"/>
      <c r="RXG1489" s="749"/>
      <c r="RXH1489" s="749"/>
      <c r="RXI1489" s="749"/>
      <c r="RXJ1489" s="749"/>
      <c r="RXK1489" s="749"/>
      <c r="RXL1489" s="749"/>
      <c r="RXM1489" s="749"/>
      <c r="RXN1489" s="749"/>
      <c r="RXO1489" s="749"/>
      <c r="RXP1489" s="749"/>
      <c r="RXQ1489" s="749"/>
      <c r="RXR1489" s="749"/>
      <c r="RXS1489" s="749"/>
      <c r="RXT1489" s="749"/>
      <c r="RXU1489" s="749"/>
      <c r="RXV1489" s="749"/>
      <c r="RXW1489" s="749"/>
      <c r="RXX1489" s="749"/>
      <c r="RXY1489" s="749"/>
      <c r="RXZ1489" s="749"/>
      <c r="RYA1489" s="749"/>
      <c r="RYB1489" s="749"/>
      <c r="RYC1489" s="749"/>
      <c r="RYD1489" s="749"/>
      <c r="RYE1489" s="749"/>
      <c r="RYF1489" s="749"/>
      <c r="RYG1489" s="749"/>
      <c r="RYH1489" s="749"/>
      <c r="RYI1489" s="749"/>
      <c r="RYJ1489" s="749"/>
      <c r="RYK1489" s="749"/>
      <c r="RYL1489" s="749"/>
      <c r="RYM1489" s="749"/>
      <c r="RYN1489" s="749"/>
      <c r="RYO1489" s="749"/>
      <c r="RYP1489" s="749"/>
      <c r="RYQ1489" s="749"/>
      <c r="RYR1489" s="749"/>
      <c r="RYS1489" s="749"/>
      <c r="RYT1489" s="749"/>
      <c r="RYU1489" s="749"/>
      <c r="RYV1489" s="749"/>
      <c r="RYW1489" s="749"/>
      <c r="RYX1489" s="749"/>
      <c r="RYY1489" s="749"/>
      <c r="RYZ1489" s="749"/>
      <c r="RZA1489" s="749"/>
      <c r="RZB1489" s="749"/>
      <c r="RZC1489" s="749"/>
      <c r="RZD1489" s="749"/>
      <c r="RZE1489" s="749"/>
      <c r="RZF1489" s="749"/>
      <c r="RZG1489" s="749"/>
      <c r="RZH1489" s="749"/>
      <c r="RZI1489" s="749"/>
      <c r="RZJ1489" s="749"/>
      <c r="RZK1489" s="749"/>
      <c r="RZL1489" s="749"/>
      <c r="RZM1489" s="749"/>
      <c r="RZN1489" s="749"/>
      <c r="RZO1489" s="749"/>
      <c r="RZP1489" s="749"/>
      <c r="RZQ1489" s="749"/>
      <c r="RZR1489" s="749"/>
      <c r="RZS1489" s="749"/>
      <c r="RZT1489" s="749"/>
      <c r="RZU1489" s="749"/>
      <c r="RZV1489" s="749"/>
      <c r="RZW1489" s="749"/>
      <c r="RZX1489" s="749"/>
      <c r="RZY1489" s="749"/>
      <c r="RZZ1489" s="749"/>
      <c r="SAA1489" s="749"/>
      <c r="SAB1489" s="749"/>
      <c r="SAC1489" s="749"/>
      <c r="SAD1489" s="749"/>
      <c r="SAE1489" s="749"/>
      <c r="SAF1489" s="749"/>
      <c r="SAG1489" s="749"/>
      <c r="SAH1489" s="749"/>
      <c r="SAI1489" s="749"/>
      <c r="SAJ1489" s="749"/>
      <c r="SAK1489" s="749"/>
      <c r="SAL1489" s="749"/>
      <c r="SAM1489" s="749"/>
      <c r="SAN1489" s="749"/>
      <c r="SAO1489" s="749"/>
      <c r="SAP1489" s="749"/>
      <c r="SAQ1489" s="749"/>
      <c r="SAR1489" s="749"/>
      <c r="SAS1489" s="749"/>
      <c r="SAT1489" s="749"/>
      <c r="SAU1489" s="749"/>
      <c r="SAV1489" s="749"/>
      <c r="SAW1489" s="749"/>
      <c r="SAX1489" s="749"/>
      <c r="SAY1489" s="749"/>
      <c r="SAZ1489" s="749"/>
      <c r="SBA1489" s="749"/>
      <c r="SBB1489" s="749"/>
      <c r="SBC1489" s="749"/>
      <c r="SBD1489" s="749"/>
      <c r="SBE1489" s="749"/>
      <c r="SBF1489" s="749"/>
      <c r="SBG1489" s="749"/>
      <c r="SBH1489" s="749"/>
      <c r="SBI1489" s="749"/>
      <c r="SBJ1489" s="749"/>
      <c r="SBK1489" s="749"/>
      <c r="SBL1489" s="749"/>
      <c r="SBM1489" s="749"/>
      <c r="SBN1489" s="749"/>
      <c r="SBO1489" s="749"/>
      <c r="SBP1489" s="749"/>
      <c r="SBQ1489" s="749"/>
      <c r="SBR1489" s="749"/>
      <c r="SBS1489" s="749"/>
      <c r="SBT1489" s="749"/>
      <c r="SBU1489" s="749"/>
      <c r="SBV1489" s="749"/>
      <c r="SBW1489" s="749"/>
      <c r="SBX1489" s="749"/>
      <c r="SBY1489" s="749"/>
      <c r="SBZ1489" s="749"/>
      <c r="SCA1489" s="749"/>
      <c r="SCB1489" s="749"/>
      <c r="SCC1489" s="749"/>
      <c r="SCD1489" s="749"/>
      <c r="SCE1489" s="749"/>
      <c r="SCF1489" s="749"/>
      <c r="SCG1489" s="749"/>
      <c r="SCH1489" s="749"/>
      <c r="SCI1489" s="749"/>
      <c r="SCJ1489" s="749"/>
      <c r="SCK1489" s="749"/>
      <c r="SCL1489" s="749"/>
      <c r="SCM1489" s="749"/>
      <c r="SCN1489" s="749"/>
      <c r="SCO1489" s="749"/>
      <c r="SCP1489" s="749"/>
      <c r="SCQ1489" s="749"/>
      <c r="SCR1489" s="749"/>
      <c r="SCS1489" s="749"/>
      <c r="SCT1489" s="749"/>
      <c r="SCU1489" s="749"/>
      <c r="SCV1489" s="749"/>
      <c r="SCW1489" s="749"/>
      <c r="SCX1489" s="749"/>
      <c r="SCY1489" s="749"/>
      <c r="SCZ1489" s="749"/>
      <c r="SDA1489" s="749"/>
      <c r="SDB1489" s="749"/>
      <c r="SDC1489" s="749"/>
      <c r="SDD1489" s="749"/>
      <c r="SDE1489" s="749"/>
      <c r="SDF1489" s="749"/>
      <c r="SDG1489" s="749"/>
      <c r="SDH1489" s="749"/>
      <c r="SDI1489" s="749"/>
      <c r="SDJ1489" s="749"/>
      <c r="SDK1489" s="749"/>
      <c r="SDL1489" s="749"/>
      <c r="SDM1489" s="749"/>
      <c r="SDN1489" s="749"/>
      <c r="SDO1489" s="749"/>
      <c r="SDP1489" s="749"/>
      <c r="SDQ1489" s="749"/>
      <c r="SDR1489" s="749"/>
      <c r="SDS1489" s="749"/>
      <c r="SDT1489" s="749"/>
      <c r="SDU1489" s="749"/>
      <c r="SDV1489" s="749"/>
      <c r="SDW1489" s="749"/>
      <c r="SDX1489" s="749"/>
      <c r="SDY1489" s="749"/>
      <c r="SDZ1489" s="749"/>
      <c r="SEA1489" s="749"/>
      <c r="SEB1489" s="749"/>
      <c r="SEC1489" s="749"/>
      <c r="SED1489" s="749"/>
      <c r="SEE1489" s="749"/>
      <c r="SEF1489" s="749"/>
      <c r="SEG1489" s="749"/>
      <c r="SEH1489" s="749"/>
      <c r="SEI1489" s="749"/>
      <c r="SEJ1489" s="749"/>
      <c r="SEK1489" s="749"/>
      <c r="SEL1489" s="749"/>
      <c r="SEM1489" s="749"/>
      <c r="SEN1489" s="749"/>
      <c r="SEO1489" s="749"/>
      <c r="SEP1489" s="749"/>
      <c r="SEQ1489" s="749"/>
      <c r="SER1489" s="749"/>
      <c r="SES1489" s="749"/>
      <c r="SET1489" s="749"/>
      <c r="SEU1489" s="749"/>
      <c r="SEV1489" s="749"/>
      <c r="SEW1489" s="749"/>
      <c r="SEX1489" s="749"/>
      <c r="SEY1489" s="749"/>
      <c r="SEZ1489" s="749"/>
      <c r="SFA1489" s="749"/>
      <c r="SFB1489" s="749"/>
      <c r="SFC1489" s="749"/>
      <c r="SFD1489" s="749"/>
      <c r="SFE1489" s="749"/>
      <c r="SFF1489" s="749"/>
      <c r="SFG1489" s="749"/>
      <c r="SFH1489" s="749"/>
      <c r="SFI1489" s="749"/>
      <c r="SFJ1489" s="749"/>
      <c r="SFK1489" s="749"/>
      <c r="SFL1489" s="749"/>
      <c r="SFM1489" s="749"/>
      <c r="SFN1489" s="749"/>
      <c r="SFO1489" s="749"/>
      <c r="SFP1489" s="749"/>
      <c r="SFQ1489" s="749"/>
      <c r="SFR1489" s="749"/>
      <c r="SFS1489" s="749"/>
      <c r="SFT1489" s="749"/>
      <c r="SFU1489" s="749"/>
      <c r="SFV1489" s="749"/>
      <c r="SFW1489" s="749"/>
      <c r="SFX1489" s="749"/>
      <c r="SFY1489" s="749"/>
      <c r="SFZ1489" s="749"/>
      <c r="SGA1489" s="749"/>
      <c r="SGB1489" s="749"/>
      <c r="SGC1489" s="749"/>
      <c r="SGD1489" s="749"/>
      <c r="SGE1489" s="749"/>
      <c r="SGF1489" s="749"/>
      <c r="SGG1489" s="749"/>
      <c r="SGH1489" s="749"/>
      <c r="SGI1489" s="749"/>
      <c r="SGJ1489" s="749"/>
      <c r="SGK1489" s="749"/>
      <c r="SGL1489" s="749"/>
      <c r="SGM1489" s="749"/>
      <c r="SGN1489" s="749"/>
      <c r="SGO1489" s="749"/>
      <c r="SGP1489" s="749"/>
      <c r="SGQ1489" s="749"/>
      <c r="SGR1489" s="749"/>
      <c r="SGS1489" s="749"/>
      <c r="SGT1489" s="749"/>
      <c r="SGU1489" s="749"/>
      <c r="SGV1489" s="749"/>
      <c r="SGW1489" s="749"/>
      <c r="SGX1489" s="749"/>
      <c r="SGY1489" s="749"/>
      <c r="SGZ1489" s="749"/>
      <c r="SHA1489" s="749"/>
      <c r="SHB1489" s="749"/>
      <c r="SHC1489" s="749"/>
      <c r="SHD1489" s="749"/>
      <c r="SHE1489" s="749"/>
      <c r="SHF1489" s="749"/>
      <c r="SHG1489" s="749"/>
      <c r="SHH1489" s="749"/>
      <c r="SHI1489" s="749"/>
      <c r="SHJ1489" s="749"/>
      <c r="SHK1489" s="749"/>
      <c r="SHL1489" s="749"/>
      <c r="SHM1489" s="749"/>
      <c r="SHN1489" s="749"/>
      <c r="SHO1489" s="749"/>
      <c r="SHP1489" s="749"/>
      <c r="SHQ1489" s="749"/>
      <c r="SHR1489" s="749"/>
      <c r="SHS1489" s="749"/>
      <c r="SHT1489" s="749"/>
      <c r="SHU1489" s="749"/>
      <c r="SHV1489" s="749"/>
      <c r="SHW1489" s="749"/>
      <c r="SHX1489" s="749"/>
      <c r="SHY1489" s="749"/>
      <c r="SHZ1489" s="749"/>
      <c r="SIA1489" s="749"/>
      <c r="SIB1489" s="749"/>
      <c r="SIC1489" s="749"/>
      <c r="SID1489" s="749"/>
      <c r="SIE1489" s="749"/>
      <c r="SIF1489" s="749"/>
      <c r="SIG1489" s="749"/>
      <c r="SIH1489" s="749"/>
      <c r="SII1489" s="749"/>
      <c r="SIJ1489" s="749"/>
      <c r="SIK1489" s="749"/>
      <c r="SIL1489" s="749"/>
      <c r="SIM1489" s="749"/>
      <c r="SIN1489" s="749"/>
      <c r="SIO1489" s="749"/>
      <c r="SIP1489" s="749"/>
      <c r="SIQ1489" s="749"/>
      <c r="SIR1489" s="749"/>
      <c r="SIS1489" s="749"/>
      <c r="SIT1489" s="749"/>
      <c r="SIU1489" s="749"/>
      <c r="SIV1489" s="749"/>
      <c r="SIW1489" s="749"/>
      <c r="SIX1489" s="749"/>
      <c r="SIY1489" s="749"/>
      <c r="SIZ1489" s="749"/>
      <c r="SJA1489" s="749"/>
      <c r="SJB1489" s="749"/>
      <c r="SJC1489" s="749"/>
      <c r="SJD1489" s="749"/>
      <c r="SJE1489" s="749"/>
      <c r="SJF1489" s="749"/>
      <c r="SJG1489" s="749"/>
      <c r="SJH1489" s="749"/>
      <c r="SJI1489" s="749"/>
      <c r="SJJ1489" s="749"/>
      <c r="SJK1489" s="749"/>
      <c r="SJL1489" s="749"/>
      <c r="SJM1489" s="749"/>
      <c r="SJN1489" s="749"/>
      <c r="SJO1489" s="749"/>
      <c r="SJP1489" s="749"/>
      <c r="SJQ1489" s="749"/>
      <c r="SJR1489" s="749"/>
      <c r="SJS1489" s="749"/>
      <c r="SJT1489" s="749"/>
      <c r="SJU1489" s="749"/>
      <c r="SJV1489" s="749"/>
      <c r="SJW1489" s="749"/>
      <c r="SJX1489" s="749"/>
      <c r="SJY1489" s="749"/>
      <c r="SJZ1489" s="749"/>
      <c r="SKA1489" s="749"/>
      <c r="SKB1489" s="749"/>
      <c r="SKC1489" s="749"/>
      <c r="SKD1489" s="749"/>
      <c r="SKE1489" s="749"/>
      <c r="SKF1489" s="749"/>
      <c r="SKG1489" s="749"/>
      <c r="SKH1489" s="749"/>
      <c r="SKI1489" s="749"/>
      <c r="SKJ1489" s="749"/>
      <c r="SKK1489" s="749"/>
      <c r="SKL1489" s="749"/>
      <c r="SKM1489" s="749"/>
      <c r="SKN1489" s="749"/>
      <c r="SKO1489" s="749"/>
      <c r="SKP1489" s="749"/>
      <c r="SKQ1489" s="749"/>
      <c r="SKR1489" s="749"/>
      <c r="SKS1489" s="749"/>
      <c r="SKT1489" s="749"/>
      <c r="SKU1489" s="749"/>
      <c r="SKV1489" s="749"/>
      <c r="SKW1489" s="749"/>
      <c r="SKX1489" s="749"/>
      <c r="SKY1489" s="749"/>
      <c r="SKZ1489" s="749"/>
      <c r="SLA1489" s="749"/>
      <c r="SLB1489" s="749"/>
      <c r="SLC1489" s="749"/>
      <c r="SLD1489" s="749"/>
      <c r="SLE1489" s="749"/>
      <c r="SLF1489" s="749"/>
      <c r="SLG1489" s="749"/>
      <c r="SLH1489" s="749"/>
      <c r="SLI1489" s="749"/>
      <c r="SLJ1489" s="749"/>
      <c r="SLK1489" s="749"/>
      <c r="SLL1489" s="749"/>
      <c r="SLM1489" s="749"/>
      <c r="SLN1489" s="749"/>
      <c r="SLO1489" s="749"/>
      <c r="SLP1489" s="749"/>
      <c r="SLQ1489" s="749"/>
      <c r="SLR1489" s="749"/>
      <c r="SLS1489" s="749"/>
      <c r="SLT1489" s="749"/>
      <c r="SLU1489" s="749"/>
      <c r="SLV1489" s="749"/>
      <c r="SLW1489" s="749"/>
      <c r="SLX1489" s="749"/>
      <c r="SLY1489" s="749"/>
      <c r="SLZ1489" s="749"/>
      <c r="SMA1489" s="749"/>
      <c r="SMB1489" s="749"/>
      <c r="SMC1489" s="749"/>
      <c r="SMD1489" s="749"/>
      <c r="SME1489" s="749"/>
      <c r="SMF1489" s="749"/>
      <c r="SMG1489" s="749"/>
      <c r="SMH1489" s="749"/>
      <c r="SMI1489" s="749"/>
      <c r="SMJ1489" s="749"/>
      <c r="SMK1489" s="749"/>
      <c r="SML1489" s="749"/>
      <c r="SMM1489" s="749"/>
      <c r="SMN1489" s="749"/>
      <c r="SMO1489" s="749"/>
      <c r="SMP1489" s="749"/>
      <c r="SMQ1489" s="749"/>
      <c r="SMR1489" s="749"/>
      <c r="SMS1489" s="749"/>
      <c r="SMT1489" s="749"/>
      <c r="SMU1489" s="749"/>
      <c r="SMV1489" s="749"/>
      <c r="SMW1489" s="749"/>
      <c r="SMX1489" s="749"/>
      <c r="SMY1489" s="749"/>
      <c r="SMZ1489" s="749"/>
      <c r="SNA1489" s="749"/>
      <c r="SNB1489" s="749"/>
      <c r="SNC1489" s="749"/>
      <c r="SND1489" s="749"/>
      <c r="SNE1489" s="749"/>
      <c r="SNF1489" s="749"/>
      <c r="SNG1489" s="749"/>
      <c r="SNH1489" s="749"/>
      <c r="SNI1489" s="749"/>
      <c r="SNJ1489" s="749"/>
      <c r="SNK1489" s="749"/>
      <c r="SNL1489" s="749"/>
      <c r="SNM1489" s="749"/>
      <c r="SNN1489" s="749"/>
      <c r="SNO1489" s="749"/>
      <c r="SNP1489" s="749"/>
      <c r="SNQ1489" s="749"/>
      <c r="SNR1489" s="749"/>
      <c r="SNS1489" s="749"/>
      <c r="SNT1489" s="749"/>
      <c r="SNU1489" s="749"/>
      <c r="SNV1489" s="749"/>
      <c r="SNW1489" s="749"/>
      <c r="SNX1489" s="749"/>
      <c r="SNY1489" s="749"/>
      <c r="SNZ1489" s="749"/>
      <c r="SOA1489" s="749"/>
      <c r="SOB1489" s="749"/>
      <c r="SOC1489" s="749"/>
      <c r="SOD1489" s="749"/>
      <c r="SOE1489" s="749"/>
      <c r="SOF1489" s="749"/>
      <c r="SOG1489" s="749"/>
      <c r="SOH1489" s="749"/>
      <c r="SOI1489" s="749"/>
      <c r="SOJ1489" s="749"/>
      <c r="SOK1489" s="749"/>
      <c r="SOL1489" s="749"/>
      <c r="SOM1489" s="749"/>
      <c r="SON1489" s="749"/>
      <c r="SOO1489" s="749"/>
      <c r="SOP1489" s="749"/>
      <c r="SOQ1489" s="749"/>
      <c r="SOR1489" s="749"/>
      <c r="SOS1489" s="749"/>
      <c r="SOT1489" s="749"/>
      <c r="SOU1489" s="749"/>
      <c r="SOV1489" s="749"/>
      <c r="SOW1489" s="749"/>
      <c r="SOX1489" s="749"/>
      <c r="SOY1489" s="749"/>
      <c r="SOZ1489" s="749"/>
      <c r="SPA1489" s="749"/>
      <c r="SPB1489" s="749"/>
      <c r="SPC1489" s="749"/>
      <c r="SPD1489" s="749"/>
      <c r="SPE1489" s="749"/>
      <c r="SPF1489" s="749"/>
      <c r="SPG1489" s="749"/>
      <c r="SPH1489" s="749"/>
      <c r="SPI1489" s="749"/>
      <c r="SPJ1489" s="749"/>
      <c r="SPK1489" s="749"/>
      <c r="SPL1489" s="749"/>
      <c r="SPM1489" s="749"/>
      <c r="SPN1489" s="749"/>
      <c r="SPO1489" s="749"/>
      <c r="SPP1489" s="749"/>
      <c r="SPQ1489" s="749"/>
      <c r="SPR1489" s="749"/>
      <c r="SPS1489" s="749"/>
      <c r="SPT1489" s="749"/>
      <c r="SPU1489" s="749"/>
      <c r="SPV1489" s="749"/>
      <c r="SPW1489" s="749"/>
      <c r="SPX1489" s="749"/>
      <c r="SPY1489" s="749"/>
      <c r="SPZ1489" s="749"/>
      <c r="SQA1489" s="749"/>
      <c r="SQB1489" s="749"/>
      <c r="SQC1489" s="749"/>
      <c r="SQD1489" s="749"/>
      <c r="SQE1489" s="749"/>
      <c r="SQF1489" s="749"/>
      <c r="SQG1489" s="749"/>
      <c r="SQH1489" s="749"/>
      <c r="SQI1489" s="749"/>
      <c r="SQJ1489" s="749"/>
      <c r="SQK1489" s="749"/>
      <c r="SQL1489" s="749"/>
      <c r="SQM1489" s="749"/>
      <c r="SQN1489" s="749"/>
      <c r="SQO1489" s="749"/>
      <c r="SQP1489" s="749"/>
      <c r="SQQ1489" s="749"/>
      <c r="SQR1489" s="749"/>
      <c r="SQS1489" s="749"/>
      <c r="SQT1489" s="749"/>
      <c r="SQU1489" s="749"/>
      <c r="SQV1489" s="749"/>
      <c r="SQW1489" s="749"/>
      <c r="SQX1489" s="749"/>
      <c r="SQY1489" s="749"/>
      <c r="SQZ1489" s="749"/>
      <c r="SRA1489" s="749"/>
      <c r="SRB1489" s="749"/>
      <c r="SRC1489" s="749"/>
      <c r="SRD1489" s="749"/>
      <c r="SRE1489" s="749"/>
      <c r="SRF1489" s="749"/>
      <c r="SRG1489" s="749"/>
      <c r="SRH1489" s="749"/>
      <c r="SRI1489" s="749"/>
      <c r="SRJ1489" s="749"/>
      <c r="SRK1489" s="749"/>
      <c r="SRL1489" s="749"/>
      <c r="SRM1489" s="749"/>
      <c r="SRN1489" s="749"/>
      <c r="SRO1489" s="749"/>
      <c r="SRP1489" s="749"/>
      <c r="SRQ1489" s="749"/>
      <c r="SRR1489" s="749"/>
      <c r="SRS1489" s="749"/>
      <c r="SRT1489" s="749"/>
      <c r="SRU1489" s="749"/>
      <c r="SRV1489" s="749"/>
      <c r="SRW1489" s="749"/>
      <c r="SRX1489" s="749"/>
      <c r="SRY1489" s="749"/>
      <c r="SRZ1489" s="749"/>
      <c r="SSA1489" s="749"/>
      <c r="SSB1489" s="749"/>
      <c r="SSC1489" s="749"/>
      <c r="SSD1489" s="749"/>
      <c r="SSE1489" s="749"/>
      <c r="SSF1489" s="749"/>
      <c r="SSG1489" s="749"/>
      <c r="SSH1489" s="749"/>
      <c r="SSI1489" s="749"/>
      <c r="SSJ1489" s="749"/>
      <c r="SSK1489" s="749"/>
      <c r="SSL1489" s="749"/>
      <c r="SSM1489" s="749"/>
      <c r="SSN1489" s="749"/>
      <c r="SSO1489" s="749"/>
      <c r="SSP1489" s="749"/>
      <c r="SSQ1489" s="749"/>
      <c r="SSR1489" s="749"/>
      <c r="SSS1489" s="749"/>
      <c r="SST1489" s="749"/>
      <c r="SSU1489" s="749"/>
      <c r="SSV1489" s="749"/>
      <c r="SSW1489" s="749"/>
      <c r="SSX1489" s="749"/>
      <c r="SSY1489" s="749"/>
      <c r="SSZ1489" s="749"/>
      <c r="STA1489" s="749"/>
      <c r="STB1489" s="749"/>
      <c r="STC1489" s="749"/>
      <c r="STD1489" s="749"/>
      <c r="STE1489" s="749"/>
      <c r="STF1489" s="749"/>
      <c r="STG1489" s="749"/>
      <c r="STH1489" s="749"/>
      <c r="STI1489" s="749"/>
      <c r="STJ1489" s="749"/>
      <c r="STK1489" s="749"/>
      <c r="STL1489" s="749"/>
      <c r="STM1489" s="749"/>
      <c r="STN1489" s="749"/>
      <c r="STO1489" s="749"/>
      <c r="STP1489" s="749"/>
      <c r="STQ1489" s="749"/>
      <c r="STR1489" s="749"/>
      <c r="STS1489" s="749"/>
      <c r="STT1489" s="749"/>
      <c r="STU1489" s="749"/>
      <c r="STV1489" s="749"/>
      <c r="STW1489" s="749"/>
      <c r="STX1489" s="749"/>
      <c r="STY1489" s="749"/>
      <c r="STZ1489" s="749"/>
      <c r="SUA1489" s="749"/>
      <c r="SUB1489" s="749"/>
      <c r="SUC1489" s="749"/>
      <c r="SUD1489" s="749"/>
      <c r="SUE1489" s="749"/>
      <c r="SUF1489" s="749"/>
      <c r="SUG1489" s="749"/>
      <c r="SUH1489" s="749"/>
      <c r="SUI1489" s="749"/>
      <c r="SUJ1489" s="749"/>
      <c r="SUK1489" s="749"/>
      <c r="SUL1489" s="749"/>
      <c r="SUM1489" s="749"/>
      <c r="SUN1489" s="749"/>
      <c r="SUO1489" s="749"/>
      <c r="SUP1489" s="749"/>
      <c r="SUQ1489" s="749"/>
      <c r="SUR1489" s="749"/>
      <c r="SUS1489" s="749"/>
      <c r="SUT1489" s="749"/>
      <c r="SUU1489" s="749"/>
      <c r="SUV1489" s="749"/>
      <c r="SUW1489" s="749"/>
      <c r="SUX1489" s="749"/>
      <c r="SUY1489" s="749"/>
      <c r="SUZ1489" s="749"/>
      <c r="SVA1489" s="749"/>
      <c r="SVB1489" s="749"/>
      <c r="SVC1489" s="749"/>
      <c r="SVD1489" s="749"/>
      <c r="SVE1489" s="749"/>
      <c r="SVF1489" s="749"/>
      <c r="SVG1489" s="749"/>
      <c r="SVH1489" s="749"/>
      <c r="SVI1489" s="749"/>
      <c r="SVJ1489" s="749"/>
      <c r="SVK1489" s="749"/>
      <c r="SVL1489" s="749"/>
      <c r="SVM1489" s="749"/>
      <c r="SVN1489" s="749"/>
      <c r="SVO1489" s="749"/>
      <c r="SVP1489" s="749"/>
      <c r="SVQ1489" s="749"/>
      <c r="SVR1489" s="749"/>
      <c r="SVS1489" s="749"/>
      <c r="SVT1489" s="749"/>
      <c r="SVU1489" s="749"/>
      <c r="SVV1489" s="749"/>
      <c r="SVW1489" s="749"/>
      <c r="SVX1489" s="749"/>
      <c r="SVY1489" s="749"/>
      <c r="SVZ1489" s="749"/>
      <c r="SWA1489" s="749"/>
      <c r="SWB1489" s="749"/>
      <c r="SWC1489" s="749"/>
      <c r="SWD1489" s="749"/>
      <c r="SWE1489" s="749"/>
      <c r="SWF1489" s="749"/>
      <c r="SWG1489" s="749"/>
      <c r="SWH1489" s="749"/>
      <c r="SWI1489" s="749"/>
      <c r="SWJ1489" s="749"/>
      <c r="SWK1489" s="749"/>
      <c r="SWL1489" s="749"/>
      <c r="SWM1489" s="749"/>
      <c r="SWN1489" s="749"/>
      <c r="SWO1489" s="749"/>
      <c r="SWP1489" s="749"/>
      <c r="SWQ1489" s="749"/>
      <c r="SWR1489" s="749"/>
      <c r="SWS1489" s="749"/>
      <c r="SWT1489" s="749"/>
      <c r="SWU1489" s="749"/>
      <c r="SWV1489" s="749"/>
      <c r="SWW1489" s="749"/>
      <c r="SWX1489" s="749"/>
      <c r="SWY1489" s="749"/>
      <c r="SWZ1489" s="749"/>
      <c r="SXA1489" s="749"/>
      <c r="SXB1489" s="749"/>
      <c r="SXC1489" s="749"/>
      <c r="SXD1489" s="749"/>
      <c r="SXE1489" s="749"/>
      <c r="SXF1489" s="749"/>
      <c r="SXG1489" s="749"/>
      <c r="SXH1489" s="749"/>
      <c r="SXI1489" s="749"/>
      <c r="SXJ1489" s="749"/>
      <c r="SXK1489" s="749"/>
      <c r="SXL1489" s="749"/>
      <c r="SXM1489" s="749"/>
      <c r="SXN1489" s="749"/>
      <c r="SXO1489" s="749"/>
      <c r="SXP1489" s="749"/>
      <c r="SXQ1489" s="749"/>
      <c r="SXR1489" s="749"/>
      <c r="SXS1489" s="749"/>
      <c r="SXT1489" s="749"/>
      <c r="SXU1489" s="749"/>
      <c r="SXV1489" s="749"/>
      <c r="SXW1489" s="749"/>
      <c r="SXX1489" s="749"/>
      <c r="SXY1489" s="749"/>
      <c r="SXZ1489" s="749"/>
      <c r="SYA1489" s="749"/>
      <c r="SYB1489" s="749"/>
      <c r="SYC1489" s="749"/>
      <c r="SYD1489" s="749"/>
      <c r="SYE1489" s="749"/>
      <c r="SYF1489" s="749"/>
      <c r="SYG1489" s="749"/>
      <c r="SYH1489" s="749"/>
      <c r="SYI1489" s="749"/>
      <c r="SYJ1489" s="749"/>
      <c r="SYK1489" s="749"/>
      <c r="SYL1489" s="749"/>
      <c r="SYM1489" s="749"/>
      <c r="SYN1489" s="749"/>
      <c r="SYO1489" s="749"/>
      <c r="SYP1489" s="749"/>
      <c r="SYQ1489" s="749"/>
      <c r="SYR1489" s="749"/>
      <c r="SYS1489" s="749"/>
      <c r="SYT1489" s="749"/>
      <c r="SYU1489" s="749"/>
      <c r="SYV1489" s="749"/>
      <c r="SYW1489" s="749"/>
      <c r="SYX1489" s="749"/>
      <c r="SYY1489" s="749"/>
      <c r="SYZ1489" s="749"/>
      <c r="SZA1489" s="749"/>
      <c r="SZB1489" s="749"/>
      <c r="SZC1489" s="749"/>
      <c r="SZD1489" s="749"/>
      <c r="SZE1489" s="749"/>
      <c r="SZF1489" s="749"/>
      <c r="SZG1489" s="749"/>
      <c r="SZH1489" s="749"/>
      <c r="SZI1489" s="749"/>
      <c r="SZJ1489" s="749"/>
      <c r="SZK1489" s="749"/>
      <c r="SZL1489" s="749"/>
      <c r="SZM1489" s="749"/>
      <c r="SZN1489" s="749"/>
      <c r="SZO1489" s="749"/>
      <c r="SZP1489" s="749"/>
      <c r="SZQ1489" s="749"/>
      <c r="SZR1489" s="749"/>
      <c r="SZS1489" s="749"/>
      <c r="SZT1489" s="749"/>
      <c r="SZU1489" s="749"/>
      <c r="SZV1489" s="749"/>
      <c r="SZW1489" s="749"/>
      <c r="SZX1489" s="749"/>
      <c r="SZY1489" s="749"/>
      <c r="SZZ1489" s="749"/>
      <c r="TAA1489" s="749"/>
      <c r="TAB1489" s="749"/>
      <c r="TAC1489" s="749"/>
      <c r="TAD1489" s="749"/>
      <c r="TAE1489" s="749"/>
      <c r="TAF1489" s="749"/>
      <c r="TAG1489" s="749"/>
      <c r="TAH1489" s="749"/>
      <c r="TAI1489" s="749"/>
      <c r="TAJ1489" s="749"/>
      <c r="TAK1489" s="749"/>
      <c r="TAL1489" s="749"/>
      <c r="TAM1489" s="749"/>
      <c r="TAN1489" s="749"/>
      <c r="TAO1489" s="749"/>
      <c r="TAP1489" s="749"/>
      <c r="TAQ1489" s="749"/>
      <c r="TAR1489" s="749"/>
      <c r="TAS1489" s="749"/>
      <c r="TAT1489" s="749"/>
      <c r="TAU1489" s="749"/>
      <c r="TAV1489" s="749"/>
      <c r="TAW1489" s="749"/>
      <c r="TAX1489" s="749"/>
      <c r="TAY1489" s="749"/>
      <c r="TAZ1489" s="749"/>
      <c r="TBA1489" s="749"/>
      <c r="TBB1489" s="749"/>
      <c r="TBC1489" s="749"/>
      <c r="TBD1489" s="749"/>
      <c r="TBE1489" s="749"/>
      <c r="TBF1489" s="749"/>
      <c r="TBG1489" s="749"/>
      <c r="TBH1489" s="749"/>
      <c r="TBI1489" s="749"/>
      <c r="TBJ1489" s="749"/>
      <c r="TBK1489" s="749"/>
      <c r="TBL1489" s="749"/>
      <c r="TBM1489" s="749"/>
      <c r="TBN1489" s="749"/>
      <c r="TBO1489" s="749"/>
      <c r="TBP1489" s="749"/>
      <c r="TBQ1489" s="749"/>
      <c r="TBR1489" s="749"/>
      <c r="TBS1489" s="749"/>
      <c r="TBT1489" s="749"/>
      <c r="TBU1489" s="749"/>
      <c r="TBV1489" s="749"/>
      <c r="TBW1489" s="749"/>
      <c r="TBX1489" s="749"/>
      <c r="TBY1489" s="749"/>
      <c r="TBZ1489" s="749"/>
      <c r="TCA1489" s="749"/>
      <c r="TCB1489" s="749"/>
      <c r="TCC1489" s="749"/>
      <c r="TCD1489" s="749"/>
      <c r="TCE1489" s="749"/>
      <c r="TCF1489" s="749"/>
      <c r="TCG1489" s="749"/>
      <c r="TCH1489" s="749"/>
      <c r="TCI1489" s="749"/>
      <c r="TCJ1489" s="749"/>
      <c r="TCK1489" s="749"/>
      <c r="TCL1489" s="749"/>
      <c r="TCM1489" s="749"/>
      <c r="TCN1489" s="749"/>
      <c r="TCO1489" s="749"/>
      <c r="TCP1489" s="749"/>
      <c r="TCQ1489" s="749"/>
      <c r="TCR1489" s="749"/>
      <c r="TCS1489" s="749"/>
      <c r="TCT1489" s="749"/>
      <c r="TCU1489" s="749"/>
      <c r="TCV1489" s="749"/>
      <c r="TCW1489" s="749"/>
      <c r="TCX1489" s="749"/>
      <c r="TCY1489" s="749"/>
      <c r="TCZ1489" s="749"/>
      <c r="TDA1489" s="749"/>
      <c r="TDB1489" s="749"/>
      <c r="TDC1489" s="749"/>
      <c r="TDD1489" s="749"/>
      <c r="TDE1489" s="749"/>
      <c r="TDF1489" s="749"/>
      <c r="TDG1489" s="749"/>
      <c r="TDH1489" s="749"/>
      <c r="TDI1489" s="749"/>
      <c r="TDJ1489" s="749"/>
      <c r="TDK1489" s="749"/>
      <c r="TDL1489" s="749"/>
      <c r="TDM1489" s="749"/>
      <c r="TDN1489" s="749"/>
      <c r="TDO1489" s="749"/>
      <c r="TDP1489" s="749"/>
      <c r="TDQ1489" s="749"/>
      <c r="TDR1489" s="749"/>
      <c r="TDS1489" s="749"/>
      <c r="TDT1489" s="749"/>
      <c r="TDU1489" s="749"/>
      <c r="TDV1489" s="749"/>
      <c r="TDW1489" s="749"/>
      <c r="TDX1489" s="749"/>
      <c r="TDY1489" s="749"/>
      <c r="TDZ1489" s="749"/>
      <c r="TEA1489" s="749"/>
      <c r="TEB1489" s="749"/>
      <c r="TEC1489" s="749"/>
      <c r="TED1489" s="749"/>
      <c r="TEE1489" s="749"/>
      <c r="TEF1489" s="749"/>
      <c r="TEG1489" s="749"/>
      <c r="TEH1489" s="749"/>
      <c r="TEI1489" s="749"/>
      <c r="TEJ1489" s="749"/>
      <c r="TEK1489" s="749"/>
      <c r="TEL1489" s="749"/>
      <c r="TEM1489" s="749"/>
      <c r="TEN1489" s="749"/>
      <c r="TEO1489" s="749"/>
      <c r="TEP1489" s="749"/>
      <c r="TEQ1489" s="749"/>
      <c r="TER1489" s="749"/>
      <c r="TES1489" s="749"/>
      <c r="TET1489" s="749"/>
      <c r="TEU1489" s="749"/>
      <c r="TEV1489" s="749"/>
      <c r="TEW1489" s="749"/>
      <c r="TEX1489" s="749"/>
      <c r="TEY1489" s="749"/>
      <c r="TEZ1489" s="749"/>
      <c r="TFA1489" s="749"/>
      <c r="TFB1489" s="749"/>
      <c r="TFC1489" s="749"/>
      <c r="TFD1489" s="749"/>
      <c r="TFE1489" s="749"/>
      <c r="TFF1489" s="749"/>
      <c r="TFG1489" s="749"/>
      <c r="TFH1489" s="749"/>
      <c r="TFI1489" s="749"/>
      <c r="TFJ1489" s="749"/>
      <c r="TFK1489" s="749"/>
      <c r="TFL1489" s="749"/>
      <c r="TFM1489" s="749"/>
      <c r="TFN1489" s="749"/>
      <c r="TFO1489" s="749"/>
      <c r="TFP1489" s="749"/>
      <c r="TFQ1489" s="749"/>
      <c r="TFR1489" s="749"/>
      <c r="TFS1489" s="749"/>
      <c r="TFT1489" s="749"/>
      <c r="TFU1489" s="749"/>
      <c r="TFV1489" s="749"/>
      <c r="TFW1489" s="749"/>
      <c r="TFX1489" s="749"/>
      <c r="TFY1489" s="749"/>
      <c r="TFZ1489" s="749"/>
      <c r="TGA1489" s="749"/>
      <c r="TGB1489" s="749"/>
      <c r="TGC1489" s="749"/>
      <c r="TGD1489" s="749"/>
      <c r="TGE1489" s="749"/>
      <c r="TGF1489" s="749"/>
      <c r="TGG1489" s="749"/>
      <c r="TGH1489" s="749"/>
      <c r="TGI1489" s="749"/>
      <c r="TGJ1489" s="749"/>
      <c r="TGK1489" s="749"/>
      <c r="TGL1489" s="749"/>
      <c r="TGM1489" s="749"/>
      <c r="TGN1489" s="749"/>
      <c r="TGO1489" s="749"/>
      <c r="TGP1489" s="749"/>
      <c r="TGQ1489" s="749"/>
      <c r="TGR1489" s="749"/>
      <c r="TGS1489" s="749"/>
      <c r="TGT1489" s="749"/>
      <c r="TGU1489" s="749"/>
      <c r="TGV1489" s="749"/>
      <c r="TGW1489" s="749"/>
      <c r="TGX1489" s="749"/>
      <c r="TGY1489" s="749"/>
      <c r="TGZ1489" s="749"/>
      <c r="THA1489" s="749"/>
      <c r="THB1489" s="749"/>
      <c r="THC1489" s="749"/>
      <c r="THD1489" s="749"/>
      <c r="THE1489" s="749"/>
      <c r="THF1489" s="749"/>
      <c r="THG1489" s="749"/>
      <c r="THH1489" s="749"/>
      <c r="THI1489" s="749"/>
      <c r="THJ1489" s="749"/>
      <c r="THK1489" s="749"/>
      <c r="THL1489" s="749"/>
      <c r="THM1489" s="749"/>
      <c r="THN1489" s="749"/>
      <c r="THO1489" s="749"/>
      <c r="THP1489" s="749"/>
      <c r="THQ1489" s="749"/>
      <c r="THR1489" s="749"/>
      <c r="THS1489" s="749"/>
      <c r="THT1489" s="749"/>
      <c r="THU1489" s="749"/>
      <c r="THV1489" s="749"/>
      <c r="THW1489" s="749"/>
      <c r="THX1489" s="749"/>
      <c r="THY1489" s="749"/>
      <c r="THZ1489" s="749"/>
      <c r="TIA1489" s="749"/>
      <c r="TIB1489" s="749"/>
      <c r="TIC1489" s="749"/>
      <c r="TID1489" s="749"/>
      <c r="TIE1489" s="749"/>
      <c r="TIF1489" s="749"/>
      <c r="TIG1489" s="749"/>
      <c r="TIH1489" s="749"/>
      <c r="TII1489" s="749"/>
      <c r="TIJ1489" s="749"/>
      <c r="TIK1489" s="749"/>
      <c r="TIL1489" s="749"/>
      <c r="TIM1489" s="749"/>
      <c r="TIN1489" s="749"/>
      <c r="TIO1489" s="749"/>
      <c r="TIP1489" s="749"/>
      <c r="TIQ1489" s="749"/>
      <c r="TIR1489" s="749"/>
      <c r="TIS1489" s="749"/>
      <c r="TIT1489" s="749"/>
      <c r="TIU1489" s="749"/>
      <c r="TIV1489" s="749"/>
      <c r="TIW1489" s="749"/>
      <c r="TIX1489" s="749"/>
      <c r="TIY1489" s="749"/>
      <c r="TIZ1489" s="749"/>
      <c r="TJA1489" s="749"/>
      <c r="TJB1489" s="749"/>
      <c r="TJC1489" s="749"/>
      <c r="TJD1489" s="749"/>
      <c r="TJE1489" s="749"/>
      <c r="TJF1489" s="749"/>
      <c r="TJG1489" s="749"/>
      <c r="TJH1489" s="749"/>
      <c r="TJI1489" s="749"/>
      <c r="TJJ1489" s="749"/>
      <c r="TJK1489" s="749"/>
      <c r="TJL1489" s="749"/>
      <c r="TJM1489" s="749"/>
      <c r="TJN1489" s="749"/>
      <c r="TJO1489" s="749"/>
      <c r="TJP1489" s="749"/>
      <c r="TJQ1489" s="749"/>
      <c r="TJR1489" s="749"/>
      <c r="TJS1489" s="749"/>
      <c r="TJT1489" s="749"/>
      <c r="TJU1489" s="749"/>
      <c r="TJV1489" s="749"/>
      <c r="TJW1489" s="749"/>
      <c r="TJX1489" s="749"/>
      <c r="TJY1489" s="749"/>
      <c r="TJZ1489" s="749"/>
      <c r="TKA1489" s="749"/>
      <c r="TKB1489" s="749"/>
      <c r="TKC1489" s="749"/>
      <c r="TKD1489" s="749"/>
      <c r="TKE1489" s="749"/>
      <c r="TKF1489" s="749"/>
      <c r="TKG1489" s="749"/>
      <c r="TKH1489" s="749"/>
      <c r="TKI1489" s="749"/>
      <c r="TKJ1489" s="749"/>
      <c r="TKK1489" s="749"/>
      <c r="TKL1489" s="749"/>
      <c r="TKM1489" s="749"/>
      <c r="TKN1489" s="749"/>
      <c r="TKO1489" s="749"/>
      <c r="TKP1489" s="749"/>
      <c r="TKQ1489" s="749"/>
      <c r="TKR1489" s="749"/>
      <c r="TKS1489" s="749"/>
      <c r="TKT1489" s="749"/>
      <c r="TKU1489" s="749"/>
      <c r="TKV1489" s="749"/>
      <c r="TKW1489" s="749"/>
      <c r="TKX1489" s="749"/>
      <c r="TKY1489" s="749"/>
      <c r="TKZ1489" s="749"/>
      <c r="TLA1489" s="749"/>
      <c r="TLB1489" s="749"/>
      <c r="TLC1489" s="749"/>
      <c r="TLD1489" s="749"/>
      <c r="TLE1489" s="749"/>
      <c r="TLF1489" s="749"/>
      <c r="TLG1489" s="749"/>
      <c r="TLH1489" s="749"/>
      <c r="TLI1489" s="749"/>
      <c r="TLJ1489" s="749"/>
      <c r="TLK1489" s="749"/>
      <c r="TLL1489" s="749"/>
      <c r="TLM1489" s="749"/>
      <c r="TLN1489" s="749"/>
      <c r="TLO1489" s="749"/>
      <c r="TLP1489" s="749"/>
      <c r="TLQ1489" s="749"/>
      <c r="TLR1489" s="749"/>
      <c r="TLS1489" s="749"/>
      <c r="TLT1489" s="749"/>
      <c r="TLU1489" s="749"/>
      <c r="TLV1489" s="749"/>
      <c r="TLW1489" s="749"/>
      <c r="TLX1489" s="749"/>
      <c r="TLY1489" s="749"/>
      <c r="TLZ1489" s="749"/>
      <c r="TMA1489" s="749"/>
      <c r="TMB1489" s="749"/>
      <c r="TMC1489" s="749"/>
      <c r="TMD1489" s="749"/>
      <c r="TME1489" s="749"/>
      <c r="TMF1489" s="749"/>
      <c r="TMG1489" s="749"/>
      <c r="TMH1489" s="749"/>
      <c r="TMI1489" s="749"/>
      <c r="TMJ1489" s="749"/>
      <c r="TMK1489" s="749"/>
      <c r="TML1489" s="749"/>
      <c r="TMM1489" s="749"/>
      <c r="TMN1489" s="749"/>
      <c r="TMO1489" s="749"/>
      <c r="TMP1489" s="749"/>
      <c r="TMQ1489" s="749"/>
      <c r="TMR1489" s="749"/>
      <c r="TMS1489" s="749"/>
      <c r="TMT1489" s="749"/>
      <c r="TMU1489" s="749"/>
      <c r="TMV1489" s="749"/>
      <c r="TMW1489" s="749"/>
      <c r="TMX1489" s="749"/>
      <c r="TMY1489" s="749"/>
      <c r="TMZ1489" s="749"/>
      <c r="TNA1489" s="749"/>
      <c r="TNB1489" s="749"/>
      <c r="TNC1489" s="749"/>
      <c r="TND1489" s="749"/>
      <c r="TNE1489" s="749"/>
      <c r="TNF1489" s="749"/>
      <c r="TNG1489" s="749"/>
      <c r="TNH1489" s="749"/>
      <c r="TNI1489" s="749"/>
      <c r="TNJ1489" s="749"/>
      <c r="TNK1489" s="749"/>
      <c r="TNL1489" s="749"/>
      <c r="TNM1489" s="749"/>
      <c r="TNN1489" s="749"/>
      <c r="TNO1489" s="749"/>
      <c r="TNP1489" s="749"/>
      <c r="TNQ1489" s="749"/>
      <c r="TNR1489" s="749"/>
      <c r="TNS1489" s="749"/>
      <c r="TNT1489" s="749"/>
      <c r="TNU1489" s="749"/>
      <c r="TNV1489" s="749"/>
      <c r="TNW1489" s="749"/>
      <c r="TNX1489" s="749"/>
      <c r="TNY1489" s="749"/>
      <c r="TNZ1489" s="749"/>
      <c r="TOA1489" s="749"/>
      <c r="TOB1489" s="749"/>
      <c r="TOC1489" s="749"/>
      <c r="TOD1489" s="749"/>
      <c r="TOE1489" s="749"/>
      <c r="TOF1489" s="749"/>
      <c r="TOG1489" s="749"/>
      <c r="TOH1489" s="749"/>
      <c r="TOI1489" s="749"/>
      <c r="TOJ1489" s="749"/>
      <c r="TOK1489" s="749"/>
      <c r="TOL1489" s="749"/>
      <c r="TOM1489" s="749"/>
      <c r="TON1489" s="749"/>
      <c r="TOO1489" s="749"/>
      <c r="TOP1489" s="749"/>
      <c r="TOQ1489" s="749"/>
      <c r="TOR1489" s="749"/>
      <c r="TOS1489" s="749"/>
      <c r="TOT1489" s="749"/>
      <c r="TOU1489" s="749"/>
      <c r="TOV1489" s="749"/>
      <c r="TOW1489" s="749"/>
      <c r="TOX1489" s="749"/>
      <c r="TOY1489" s="749"/>
      <c r="TOZ1489" s="749"/>
      <c r="TPA1489" s="749"/>
      <c r="TPB1489" s="749"/>
      <c r="TPC1489" s="749"/>
      <c r="TPD1489" s="749"/>
      <c r="TPE1489" s="749"/>
      <c r="TPF1489" s="749"/>
      <c r="TPG1489" s="749"/>
      <c r="TPH1489" s="749"/>
      <c r="TPI1489" s="749"/>
      <c r="TPJ1489" s="749"/>
      <c r="TPK1489" s="749"/>
      <c r="TPL1489" s="749"/>
      <c r="TPM1489" s="749"/>
      <c r="TPN1489" s="749"/>
      <c r="TPO1489" s="749"/>
      <c r="TPP1489" s="749"/>
      <c r="TPQ1489" s="749"/>
      <c r="TPR1489" s="749"/>
      <c r="TPS1489" s="749"/>
      <c r="TPT1489" s="749"/>
      <c r="TPU1489" s="749"/>
      <c r="TPV1489" s="749"/>
      <c r="TPW1489" s="749"/>
      <c r="TPX1489" s="749"/>
      <c r="TPY1489" s="749"/>
      <c r="TPZ1489" s="749"/>
      <c r="TQA1489" s="749"/>
      <c r="TQB1489" s="749"/>
      <c r="TQC1489" s="749"/>
      <c r="TQD1489" s="749"/>
      <c r="TQE1489" s="749"/>
      <c r="TQF1489" s="749"/>
      <c r="TQG1489" s="749"/>
      <c r="TQH1489" s="749"/>
      <c r="TQI1489" s="749"/>
      <c r="TQJ1489" s="749"/>
      <c r="TQK1489" s="749"/>
      <c r="TQL1489" s="749"/>
      <c r="TQM1489" s="749"/>
      <c r="TQN1489" s="749"/>
      <c r="TQO1489" s="749"/>
      <c r="TQP1489" s="749"/>
      <c r="TQQ1489" s="749"/>
      <c r="TQR1489" s="749"/>
      <c r="TQS1489" s="749"/>
      <c r="TQT1489" s="749"/>
      <c r="TQU1489" s="749"/>
      <c r="TQV1489" s="749"/>
      <c r="TQW1489" s="749"/>
      <c r="TQX1489" s="749"/>
      <c r="TQY1489" s="749"/>
      <c r="TQZ1489" s="749"/>
      <c r="TRA1489" s="749"/>
      <c r="TRB1489" s="749"/>
      <c r="TRC1489" s="749"/>
      <c r="TRD1489" s="749"/>
      <c r="TRE1489" s="749"/>
      <c r="TRF1489" s="749"/>
      <c r="TRG1489" s="749"/>
      <c r="TRH1489" s="749"/>
      <c r="TRI1489" s="749"/>
      <c r="TRJ1489" s="749"/>
      <c r="TRK1489" s="749"/>
      <c r="TRL1489" s="749"/>
      <c r="TRM1489" s="749"/>
      <c r="TRN1489" s="749"/>
      <c r="TRO1489" s="749"/>
      <c r="TRP1489" s="749"/>
      <c r="TRQ1489" s="749"/>
      <c r="TRR1489" s="749"/>
      <c r="TRS1489" s="749"/>
      <c r="TRT1489" s="749"/>
      <c r="TRU1489" s="749"/>
      <c r="TRV1489" s="749"/>
      <c r="TRW1489" s="749"/>
      <c r="TRX1489" s="749"/>
      <c r="TRY1489" s="749"/>
      <c r="TRZ1489" s="749"/>
      <c r="TSA1489" s="749"/>
      <c r="TSB1489" s="749"/>
      <c r="TSC1489" s="749"/>
      <c r="TSD1489" s="749"/>
      <c r="TSE1489" s="749"/>
      <c r="TSF1489" s="749"/>
      <c r="TSG1489" s="749"/>
      <c r="TSH1489" s="749"/>
      <c r="TSI1489" s="749"/>
      <c r="TSJ1489" s="749"/>
      <c r="TSK1489" s="749"/>
      <c r="TSL1489" s="749"/>
      <c r="TSM1489" s="749"/>
      <c r="TSN1489" s="749"/>
      <c r="TSO1489" s="749"/>
      <c r="TSP1489" s="749"/>
      <c r="TSQ1489" s="749"/>
      <c r="TSR1489" s="749"/>
      <c r="TSS1489" s="749"/>
      <c r="TST1489" s="749"/>
      <c r="TSU1489" s="749"/>
      <c r="TSV1489" s="749"/>
      <c r="TSW1489" s="749"/>
      <c r="TSX1489" s="749"/>
      <c r="TSY1489" s="749"/>
      <c r="TSZ1489" s="749"/>
      <c r="TTA1489" s="749"/>
      <c r="TTB1489" s="749"/>
      <c r="TTC1489" s="749"/>
      <c r="TTD1489" s="749"/>
      <c r="TTE1489" s="749"/>
      <c r="TTF1489" s="749"/>
      <c r="TTG1489" s="749"/>
      <c r="TTH1489" s="749"/>
      <c r="TTI1489" s="749"/>
      <c r="TTJ1489" s="749"/>
      <c r="TTK1489" s="749"/>
      <c r="TTL1489" s="749"/>
      <c r="TTM1489" s="749"/>
      <c r="TTN1489" s="749"/>
      <c r="TTO1489" s="749"/>
      <c r="TTP1489" s="749"/>
      <c r="TTQ1489" s="749"/>
      <c r="TTR1489" s="749"/>
      <c r="TTS1489" s="749"/>
      <c r="TTT1489" s="749"/>
      <c r="TTU1489" s="749"/>
      <c r="TTV1489" s="749"/>
      <c r="TTW1489" s="749"/>
      <c r="TTX1489" s="749"/>
      <c r="TTY1489" s="749"/>
      <c r="TTZ1489" s="749"/>
      <c r="TUA1489" s="749"/>
      <c r="TUB1489" s="749"/>
      <c r="TUC1489" s="749"/>
      <c r="TUD1489" s="749"/>
      <c r="TUE1489" s="749"/>
      <c r="TUF1489" s="749"/>
      <c r="TUG1489" s="749"/>
      <c r="TUH1489" s="749"/>
      <c r="TUI1489" s="749"/>
      <c r="TUJ1489" s="749"/>
      <c r="TUK1489" s="749"/>
      <c r="TUL1489" s="749"/>
      <c r="TUM1489" s="749"/>
      <c r="TUN1489" s="749"/>
      <c r="TUO1489" s="749"/>
      <c r="TUP1489" s="749"/>
      <c r="TUQ1489" s="749"/>
      <c r="TUR1489" s="749"/>
      <c r="TUS1489" s="749"/>
      <c r="TUT1489" s="749"/>
      <c r="TUU1489" s="749"/>
      <c r="TUV1489" s="749"/>
      <c r="TUW1489" s="749"/>
      <c r="TUX1489" s="749"/>
      <c r="TUY1489" s="749"/>
      <c r="TUZ1489" s="749"/>
      <c r="TVA1489" s="749"/>
      <c r="TVB1489" s="749"/>
      <c r="TVC1489" s="749"/>
      <c r="TVD1489" s="749"/>
      <c r="TVE1489" s="749"/>
      <c r="TVF1489" s="749"/>
      <c r="TVG1489" s="749"/>
      <c r="TVH1489" s="749"/>
      <c r="TVI1489" s="749"/>
      <c r="TVJ1489" s="749"/>
      <c r="TVK1489" s="749"/>
      <c r="TVL1489" s="749"/>
      <c r="TVM1489" s="749"/>
      <c r="TVN1489" s="749"/>
      <c r="TVO1489" s="749"/>
      <c r="TVP1489" s="749"/>
      <c r="TVQ1489" s="749"/>
      <c r="TVR1489" s="749"/>
      <c r="TVS1489" s="749"/>
      <c r="TVT1489" s="749"/>
      <c r="TVU1489" s="749"/>
      <c r="TVV1489" s="749"/>
      <c r="TVW1489" s="749"/>
      <c r="TVX1489" s="749"/>
      <c r="TVY1489" s="749"/>
      <c r="TVZ1489" s="749"/>
      <c r="TWA1489" s="749"/>
      <c r="TWB1489" s="749"/>
      <c r="TWC1489" s="749"/>
      <c r="TWD1489" s="749"/>
      <c r="TWE1489" s="749"/>
      <c r="TWF1489" s="749"/>
      <c r="TWG1489" s="749"/>
      <c r="TWH1489" s="749"/>
      <c r="TWI1489" s="749"/>
      <c r="TWJ1489" s="749"/>
      <c r="TWK1489" s="749"/>
      <c r="TWL1489" s="749"/>
      <c r="TWM1489" s="749"/>
      <c r="TWN1489" s="749"/>
      <c r="TWO1489" s="749"/>
      <c r="TWP1489" s="749"/>
      <c r="TWQ1489" s="749"/>
      <c r="TWR1489" s="749"/>
      <c r="TWS1489" s="749"/>
      <c r="TWT1489" s="749"/>
      <c r="TWU1489" s="749"/>
      <c r="TWV1489" s="749"/>
      <c r="TWW1489" s="749"/>
      <c r="TWX1489" s="749"/>
      <c r="TWY1489" s="749"/>
      <c r="TWZ1489" s="749"/>
      <c r="TXA1489" s="749"/>
      <c r="TXB1489" s="749"/>
      <c r="TXC1489" s="749"/>
      <c r="TXD1489" s="749"/>
      <c r="TXE1489" s="749"/>
      <c r="TXF1489" s="749"/>
      <c r="TXG1489" s="749"/>
      <c r="TXH1489" s="749"/>
      <c r="TXI1489" s="749"/>
      <c r="TXJ1489" s="749"/>
      <c r="TXK1489" s="749"/>
      <c r="TXL1489" s="749"/>
      <c r="TXM1489" s="749"/>
      <c r="TXN1489" s="749"/>
      <c r="TXO1489" s="749"/>
      <c r="TXP1489" s="749"/>
      <c r="TXQ1489" s="749"/>
      <c r="TXR1489" s="749"/>
      <c r="TXS1489" s="749"/>
      <c r="TXT1489" s="749"/>
      <c r="TXU1489" s="749"/>
      <c r="TXV1489" s="749"/>
      <c r="TXW1489" s="749"/>
      <c r="TXX1489" s="749"/>
      <c r="TXY1489" s="749"/>
      <c r="TXZ1489" s="749"/>
      <c r="TYA1489" s="749"/>
      <c r="TYB1489" s="749"/>
      <c r="TYC1489" s="749"/>
      <c r="TYD1489" s="749"/>
      <c r="TYE1489" s="749"/>
      <c r="TYF1489" s="749"/>
      <c r="TYG1489" s="749"/>
      <c r="TYH1489" s="749"/>
      <c r="TYI1489" s="749"/>
      <c r="TYJ1489" s="749"/>
      <c r="TYK1489" s="749"/>
      <c r="TYL1489" s="749"/>
      <c r="TYM1489" s="749"/>
      <c r="TYN1489" s="749"/>
      <c r="TYO1489" s="749"/>
      <c r="TYP1489" s="749"/>
      <c r="TYQ1489" s="749"/>
      <c r="TYR1489" s="749"/>
      <c r="TYS1489" s="749"/>
      <c r="TYT1489" s="749"/>
      <c r="TYU1489" s="749"/>
      <c r="TYV1489" s="749"/>
      <c r="TYW1489" s="749"/>
      <c r="TYX1489" s="749"/>
      <c r="TYY1489" s="749"/>
      <c r="TYZ1489" s="749"/>
      <c r="TZA1489" s="749"/>
      <c r="TZB1489" s="749"/>
      <c r="TZC1489" s="749"/>
      <c r="TZD1489" s="749"/>
      <c r="TZE1489" s="749"/>
      <c r="TZF1489" s="749"/>
      <c r="TZG1489" s="749"/>
      <c r="TZH1489" s="749"/>
      <c r="TZI1489" s="749"/>
      <c r="TZJ1489" s="749"/>
      <c r="TZK1489" s="749"/>
      <c r="TZL1489" s="749"/>
      <c r="TZM1489" s="749"/>
      <c r="TZN1489" s="749"/>
      <c r="TZO1489" s="749"/>
      <c r="TZP1489" s="749"/>
      <c r="TZQ1489" s="749"/>
      <c r="TZR1489" s="749"/>
      <c r="TZS1489" s="749"/>
      <c r="TZT1489" s="749"/>
      <c r="TZU1489" s="749"/>
      <c r="TZV1489" s="749"/>
      <c r="TZW1489" s="749"/>
      <c r="TZX1489" s="749"/>
      <c r="TZY1489" s="749"/>
      <c r="TZZ1489" s="749"/>
      <c r="UAA1489" s="749"/>
      <c r="UAB1489" s="749"/>
      <c r="UAC1489" s="749"/>
      <c r="UAD1489" s="749"/>
      <c r="UAE1489" s="749"/>
      <c r="UAF1489" s="749"/>
      <c r="UAG1489" s="749"/>
      <c r="UAH1489" s="749"/>
      <c r="UAI1489" s="749"/>
      <c r="UAJ1489" s="749"/>
      <c r="UAK1489" s="749"/>
      <c r="UAL1489" s="749"/>
      <c r="UAM1489" s="749"/>
      <c r="UAN1489" s="749"/>
      <c r="UAO1489" s="749"/>
      <c r="UAP1489" s="749"/>
      <c r="UAQ1489" s="749"/>
      <c r="UAR1489" s="749"/>
      <c r="UAS1489" s="749"/>
      <c r="UAT1489" s="749"/>
      <c r="UAU1489" s="749"/>
      <c r="UAV1489" s="749"/>
      <c r="UAW1489" s="749"/>
      <c r="UAX1489" s="749"/>
      <c r="UAY1489" s="749"/>
      <c r="UAZ1489" s="749"/>
      <c r="UBA1489" s="749"/>
      <c r="UBB1489" s="749"/>
      <c r="UBC1489" s="749"/>
      <c r="UBD1489" s="749"/>
      <c r="UBE1489" s="749"/>
      <c r="UBF1489" s="749"/>
      <c r="UBG1489" s="749"/>
      <c r="UBH1489" s="749"/>
      <c r="UBI1489" s="749"/>
      <c r="UBJ1489" s="749"/>
      <c r="UBK1489" s="749"/>
      <c r="UBL1489" s="749"/>
      <c r="UBM1489" s="749"/>
      <c r="UBN1489" s="749"/>
      <c r="UBO1489" s="749"/>
      <c r="UBP1489" s="749"/>
      <c r="UBQ1489" s="749"/>
      <c r="UBR1489" s="749"/>
      <c r="UBS1489" s="749"/>
      <c r="UBT1489" s="749"/>
      <c r="UBU1489" s="749"/>
      <c r="UBV1489" s="749"/>
      <c r="UBW1489" s="749"/>
      <c r="UBX1489" s="749"/>
      <c r="UBY1489" s="749"/>
      <c r="UBZ1489" s="749"/>
      <c r="UCA1489" s="749"/>
      <c r="UCB1489" s="749"/>
      <c r="UCC1489" s="749"/>
      <c r="UCD1489" s="749"/>
      <c r="UCE1489" s="749"/>
      <c r="UCF1489" s="749"/>
      <c r="UCG1489" s="749"/>
      <c r="UCH1489" s="749"/>
      <c r="UCI1489" s="749"/>
      <c r="UCJ1489" s="749"/>
      <c r="UCK1489" s="749"/>
      <c r="UCL1489" s="749"/>
      <c r="UCM1489" s="749"/>
      <c r="UCN1489" s="749"/>
      <c r="UCO1489" s="749"/>
      <c r="UCP1489" s="749"/>
      <c r="UCQ1489" s="749"/>
      <c r="UCR1489" s="749"/>
      <c r="UCS1489" s="749"/>
      <c r="UCT1489" s="749"/>
      <c r="UCU1489" s="749"/>
      <c r="UCV1489" s="749"/>
      <c r="UCW1489" s="749"/>
      <c r="UCX1489" s="749"/>
      <c r="UCY1489" s="749"/>
      <c r="UCZ1489" s="749"/>
      <c r="UDA1489" s="749"/>
      <c r="UDB1489" s="749"/>
      <c r="UDC1489" s="749"/>
      <c r="UDD1489" s="749"/>
      <c r="UDE1489" s="749"/>
      <c r="UDF1489" s="749"/>
      <c r="UDG1489" s="749"/>
      <c r="UDH1489" s="749"/>
      <c r="UDI1489" s="749"/>
      <c r="UDJ1489" s="749"/>
      <c r="UDK1489" s="749"/>
      <c r="UDL1489" s="749"/>
      <c r="UDM1489" s="749"/>
      <c r="UDN1489" s="749"/>
      <c r="UDO1489" s="749"/>
      <c r="UDP1489" s="749"/>
      <c r="UDQ1489" s="749"/>
      <c r="UDR1489" s="749"/>
      <c r="UDS1489" s="749"/>
      <c r="UDT1489" s="749"/>
      <c r="UDU1489" s="749"/>
      <c r="UDV1489" s="749"/>
      <c r="UDW1489" s="749"/>
      <c r="UDX1489" s="749"/>
      <c r="UDY1489" s="749"/>
      <c r="UDZ1489" s="749"/>
      <c r="UEA1489" s="749"/>
      <c r="UEB1489" s="749"/>
      <c r="UEC1489" s="749"/>
      <c r="UED1489" s="749"/>
      <c r="UEE1489" s="749"/>
      <c r="UEF1489" s="749"/>
      <c r="UEG1489" s="749"/>
      <c r="UEH1489" s="749"/>
      <c r="UEI1489" s="749"/>
      <c r="UEJ1489" s="749"/>
      <c r="UEK1489" s="749"/>
      <c r="UEL1489" s="749"/>
      <c r="UEM1489" s="749"/>
      <c r="UEN1489" s="749"/>
      <c r="UEO1489" s="749"/>
      <c r="UEP1489" s="749"/>
      <c r="UEQ1489" s="749"/>
      <c r="UER1489" s="749"/>
      <c r="UES1489" s="749"/>
      <c r="UET1489" s="749"/>
      <c r="UEU1489" s="749"/>
      <c r="UEV1489" s="749"/>
      <c r="UEW1489" s="749"/>
      <c r="UEX1489" s="749"/>
      <c r="UEY1489" s="749"/>
      <c r="UEZ1489" s="749"/>
      <c r="UFA1489" s="749"/>
      <c r="UFB1489" s="749"/>
      <c r="UFC1489" s="749"/>
      <c r="UFD1489" s="749"/>
      <c r="UFE1489" s="749"/>
      <c r="UFF1489" s="749"/>
      <c r="UFG1489" s="749"/>
      <c r="UFH1489" s="749"/>
      <c r="UFI1489" s="749"/>
      <c r="UFJ1489" s="749"/>
      <c r="UFK1489" s="749"/>
      <c r="UFL1489" s="749"/>
      <c r="UFM1489" s="749"/>
      <c r="UFN1489" s="749"/>
      <c r="UFO1489" s="749"/>
      <c r="UFP1489" s="749"/>
      <c r="UFQ1489" s="749"/>
      <c r="UFR1489" s="749"/>
      <c r="UFS1489" s="749"/>
      <c r="UFT1489" s="749"/>
      <c r="UFU1489" s="749"/>
      <c r="UFV1489" s="749"/>
      <c r="UFW1489" s="749"/>
      <c r="UFX1489" s="749"/>
      <c r="UFY1489" s="749"/>
      <c r="UFZ1489" s="749"/>
      <c r="UGA1489" s="749"/>
      <c r="UGB1489" s="749"/>
      <c r="UGC1489" s="749"/>
      <c r="UGD1489" s="749"/>
      <c r="UGE1489" s="749"/>
      <c r="UGF1489" s="749"/>
      <c r="UGG1489" s="749"/>
      <c r="UGH1489" s="749"/>
      <c r="UGI1489" s="749"/>
      <c r="UGJ1489" s="749"/>
      <c r="UGK1489" s="749"/>
      <c r="UGL1489" s="749"/>
      <c r="UGM1489" s="749"/>
      <c r="UGN1489" s="749"/>
      <c r="UGO1489" s="749"/>
      <c r="UGP1489" s="749"/>
      <c r="UGQ1489" s="749"/>
      <c r="UGR1489" s="749"/>
      <c r="UGS1489" s="749"/>
      <c r="UGT1489" s="749"/>
      <c r="UGU1489" s="749"/>
      <c r="UGV1489" s="749"/>
      <c r="UGW1489" s="749"/>
      <c r="UGX1489" s="749"/>
      <c r="UGY1489" s="749"/>
      <c r="UGZ1489" s="749"/>
      <c r="UHA1489" s="749"/>
      <c r="UHB1489" s="749"/>
      <c r="UHC1489" s="749"/>
      <c r="UHD1489" s="749"/>
      <c r="UHE1489" s="749"/>
      <c r="UHF1489" s="749"/>
      <c r="UHG1489" s="749"/>
      <c r="UHH1489" s="749"/>
      <c r="UHI1489" s="749"/>
      <c r="UHJ1489" s="749"/>
      <c r="UHK1489" s="749"/>
      <c r="UHL1489" s="749"/>
      <c r="UHM1489" s="749"/>
      <c r="UHN1489" s="749"/>
      <c r="UHO1489" s="749"/>
      <c r="UHP1489" s="749"/>
      <c r="UHQ1489" s="749"/>
      <c r="UHR1489" s="749"/>
      <c r="UHS1489" s="749"/>
      <c r="UHT1489" s="749"/>
      <c r="UHU1489" s="749"/>
      <c r="UHV1489" s="749"/>
      <c r="UHW1489" s="749"/>
      <c r="UHX1489" s="749"/>
      <c r="UHY1489" s="749"/>
      <c r="UHZ1489" s="749"/>
      <c r="UIA1489" s="749"/>
      <c r="UIB1489" s="749"/>
      <c r="UIC1489" s="749"/>
      <c r="UID1489" s="749"/>
      <c r="UIE1489" s="749"/>
      <c r="UIF1489" s="749"/>
      <c r="UIG1489" s="749"/>
      <c r="UIH1489" s="749"/>
      <c r="UII1489" s="749"/>
      <c r="UIJ1489" s="749"/>
      <c r="UIK1489" s="749"/>
      <c r="UIL1489" s="749"/>
      <c r="UIM1489" s="749"/>
      <c r="UIN1489" s="749"/>
      <c r="UIO1489" s="749"/>
      <c r="UIP1489" s="749"/>
      <c r="UIQ1489" s="749"/>
      <c r="UIR1489" s="749"/>
      <c r="UIS1489" s="749"/>
      <c r="UIT1489" s="749"/>
      <c r="UIU1489" s="749"/>
      <c r="UIV1489" s="749"/>
      <c r="UIW1489" s="749"/>
      <c r="UIX1489" s="749"/>
      <c r="UIY1489" s="749"/>
      <c r="UIZ1489" s="749"/>
      <c r="UJA1489" s="749"/>
      <c r="UJB1489" s="749"/>
      <c r="UJC1489" s="749"/>
      <c r="UJD1489" s="749"/>
      <c r="UJE1489" s="749"/>
      <c r="UJF1489" s="749"/>
      <c r="UJG1489" s="749"/>
      <c r="UJH1489" s="749"/>
      <c r="UJI1489" s="749"/>
      <c r="UJJ1489" s="749"/>
      <c r="UJK1489" s="749"/>
      <c r="UJL1489" s="749"/>
      <c r="UJM1489" s="749"/>
      <c r="UJN1489" s="749"/>
      <c r="UJO1489" s="749"/>
      <c r="UJP1489" s="749"/>
      <c r="UJQ1489" s="749"/>
      <c r="UJR1489" s="749"/>
      <c r="UJS1489" s="749"/>
      <c r="UJT1489" s="749"/>
      <c r="UJU1489" s="749"/>
      <c r="UJV1489" s="749"/>
      <c r="UJW1489" s="749"/>
      <c r="UJX1489" s="749"/>
      <c r="UJY1489" s="749"/>
      <c r="UJZ1489" s="749"/>
      <c r="UKA1489" s="749"/>
      <c r="UKB1489" s="749"/>
      <c r="UKC1489" s="749"/>
      <c r="UKD1489" s="749"/>
      <c r="UKE1489" s="749"/>
      <c r="UKF1489" s="749"/>
      <c r="UKG1489" s="749"/>
      <c r="UKH1489" s="749"/>
      <c r="UKI1489" s="749"/>
      <c r="UKJ1489" s="749"/>
      <c r="UKK1489" s="749"/>
      <c r="UKL1489" s="749"/>
      <c r="UKM1489" s="749"/>
      <c r="UKN1489" s="749"/>
      <c r="UKO1489" s="749"/>
      <c r="UKP1489" s="749"/>
      <c r="UKQ1489" s="749"/>
      <c r="UKR1489" s="749"/>
      <c r="UKS1489" s="749"/>
      <c r="UKT1489" s="749"/>
      <c r="UKU1489" s="749"/>
      <c r="UKV1489" s="749"/>
      <c r="UKW1489" s="749"/>
      <c r="UKX1489" s="749"/>
      <c r="UKY1489" s="749"/>
      <c r="UKZ1489" s="749"/>
      <c r="ULA1489" s="749"/>
      <c r="ULB1489" s="749"/>
      <c r="ULC1489" s="749"/>
      <c r="ULD1489" s="749"/>
      <c r="ULE1489" s="749"/>
      <c r="ULF1489" s="749"/>
      <c r="ULG1489" s="749"/>
      <c r="ULH1489" s="749"/>
      <c r="ULI1489" s="749"/>
      <c r="ULJ1489" s="749"/>
      <c r="ULK1489" s="749"/>
      <c r="ULL1489" s="749"/>
      <c r="ULM1489" s="749"/>
      <c r="ULN1489" s="749"/>
      <c r="ULO1489" s="749"/>
      <c r="ULP1489" s="749"/>
      <c r="ULQ1489" s="749"/>
      <c r="ULR1489" s="749"/>
      <c r="ULS1489" s="749"/>
      <c r="ULT1489" s="749"/>
      <c r="ULU1489" s="749"/>
      <c r="ULV1489" s="749"/>
      <c r="ULW1489" s="749"/>
      <c r="ULX1489" s="749"/>
      <c r="ULY1489" s="749"/>
      <c r="ULZ1489" s="749"/>
      <c r="UMA1489" s="749"/>
      <c r="UMB1489" s="749"/>
      <c r="UMC1489" s="749"/>
      <c r="UMD1489" s="749"/>
      <c r="UME1489" s="749"/>
      <c r="UMF1489" s="749"/>
      <c r="UMG1489" s="749"/>
      <c r="UMH1489" s="749"/>
      <c r="UMI1489" s="749"/>
      <c r="UMJ1489" s="749"/>
      <c r="UMK1489" s="749"/>
      <c r="UML1489" s="749"/>
      <c r="UMM1489" s="749"/>
      <c r="UMN1489" s="749"/>
      <c r="UMO1489" s="749"/>
      <c r="UMP1489" s="749"/>
      <c r="UMQ1489" s="749"/>
      <c r="UMR1489" s="749"/>
      <c r="UMS1489" s="749"/>
      <c r="UMT1489" s="749"/>
      <c r="UMU1489" s="749"/>
      <c r="UMV1489" s="749"/>
      <c r="UMW1489" s="749"/>
      <c r="UMX1489" s="749"/>
      <c r="UMY1489" s="749"/>
      <c r="UMZ1489" s="749"/>
      <c r="UNA1489" s="749"/>
      <c r="UNB1489" s="749"/>
      <c r="UNC1489" s="749"/>
      <c r="UND1489" s="749"/>
      <c r="UNE1489" s="749"/>
      <c r="UNF1489" s="749"/>
      <c r="UNG1489" s="749"/>
      <c r="UNH1489" s="749"/>
      <c r="UNI1489" s="749"/>
      <c r="UNJ1489" s="749"/>
      <c r="UNK1489" s="749"/>
      <c r="UNL1489" s="749"/>
      <c r="UNM1489" s="749"/>
      <c r="UNN1489" s="749"/>
      <c r="UNO1489" s="749"/>
      <c r="UNP1489" s="749"/>
      <c r="UNQ1489" s="749"/>
      <c r="UNR1489" s="749"/>
      <c r="UNS1489" s="749"/>
      <c r="UNT1489" s="749"/>
      <c r="UNU1489" s="749"/>
      <c r="UNV1489" s="749"/>
      <c r="UNW1489" s="749"/>
      <c r="UNX1489" s="749"/>
      <c r="UNY1489" s="749"/>
      <c r="UNZ1489" s="749"/>
      <c r="UOA1489" s="749"/>
      <c r="UOB1489" s="749"/>
      <c r="UOC1489" s="749"/>
      <c r="UOD1489" s="749"/>
      <c r="UOE1489" s="749"/>
      <c r="UOF1489" s="749"/>
      <c r="UOG1489" s="749"/>
      <c r="UOH1489" s="749"/>
      <c r="UOI1489" s="749"/>
      <c r="UOJ1489" s="749"/>
      <c r="UOK1489" s="749"/>
      <c r="UOL1489" s="749"/>
      <c r="UOM1489" s="749"/>
      <c r="UON1489" s="749"/>
      <c r="UOO1489" s="749"/>
      <c r="UOP1489" s="749"/>
      <c r="UOQ1489" s="749"/>
      <c r="UOR1489" s="749"/>
      <c r="UOS1489" s="749"/>
      <c r="UOT1489" s="749"/>
      <c r="UOU1489" s="749"/>
      <c r="UOV1489" s="749"/>
      <c r="UOW1489" s="749"/>
      <c r="UOX1489" s="749"/>
      <c r="UOY1489" s="749"/>
      <c r="UOZ1489" s="749"/>
      <c r="UPA1489" s="749"/>
      <c r="UPB1489" s="749"/>
      <c r="UPC1489" s="749"/>
      <c r="UPD1489" s="749"/>
      <c r="UPE1489" s="749"/>
      <c r="UPF1489" s="749"/>
      <c r="UPG1489" s="749"/>
      <c r="UPH1489" s="749"/>
      <c r="UPI1489" s="749"/>
      <c r="UPJ1489" s="749"/>
      <c r="UPK1489" s="749"/>
      <c r="UPL1489" s="749"/>
      <c r="UPM1489" s="749"/>
      <c r="UPN1489" s="749"/>
      <c r="UPO1489" s="749"/>
      <c r="UPP1489" s="749"/>
      <c r="UPQ1489" s="749"/>
      <c r="UPR1489" s="749"/>
      <c r="UPS1489" s="749"/>
      <c r="UPT1489" s="749"/>
      <c r="UPU1489" s="749"/>
      <c r="UPV1489" s="749"/>
      <c r="UPW1489" s="749"/>
      <c r="UPX1489" s="749"/>
      <c r="UPY1489" s="749"/>
      <c r="UPZ1489" s="749"/>
      <c r="UQA1489" s="749"/>
      <c r="UQB1489" s="749"/>
      <c r="UQC1489" s="749"/>
      <c r="UQD1489" s="749"/>
      <c r="UQE1489" s="749"/>
      <c r="UQF1489" s="749"/>
      <c r="UQG1489" s="749"/>
      <c r="UQH1489" s="749"/>
      <c r="UQI1489" s="749"/>
      <c r="UQJ1489" s="749"/>
      <c r="UQK1489" s="749"/>
      <c r="UQL1489" s="749"/>
      <c r="UQM1489" s="749"/>
      <c r="UQN1489" s="749"/>
      <c r="UQO1489" s="749"/>
      <c r="UQP1489" s="749"/>
      <c r="UQQ1489" s="749"/>
      <c r="UQR1489" s="749"/>
      <c r="UQS1489" s="749"/>
      <c r="UQT1489" s="749"/>
      <c r="UQU1489" s="749"/>
      <c r="UQV1489" s="749"/>
      <c r="UQW1489" s="749"/>
      <c r="UQX1489" s="749"/>
      <c r="UQY1489" s="749"/>
      <c r="UQZ1489" s="749"/>
      <c r="URA1489" s="749"/>
      <c r="URB1489" s="749"/>
      <c r="URC1489" s="749"/>
      <c r="URD1489" s="749"/>
      <c r="URE1489" s="749"/>
      <c r="URF1489" s="749"/>
      <c r="URG1489" s="749"/>
      <c r="URH1489" s="749"/>
      <c r="URI1489" s="749"/>
      <c r="URJ1489" s="749"/>
      <c r="URK1489" s="749"/>
      <c r="URL1489" s="749"/>
      <c r="URM1489" s="749"/>
      <c r="URN1489" s="749"/>
      <c r="URO1489" s="749"/>
      <c r="URP1489" s="749"/>
      <c r="URQ1489" s="749"/>
      <c r="URR1489" s="749"/>
      <c r="URS1489" s="749"/>
      <c r="URT1489" s="749"/>
      <c r="URU1489" s="749"/>
      <c r="URV1489" s="749"/>
      <c r="URW1489" s="749"/>
      <c r="URX1489" s="749"/>
      <c r="URY1489" s="749"/>
      <c r="URZ1489" s="749"/>
      <c r="USA1489" s="749"/>
      <c r="USB1489" s="749"/>
      <c r="USC1489" s="749"/>
      <c r="USD1489" s="749"/>
      <c r="USE1489" s="749"/>
      <c r="USF1489" s="749"/>
      <c r="USG1489" s="749"/>
      <c r="USH1489" s="749"/>
      <c r="USI1489" s="749"/>
      <c r="USJ1489" s="749"/>
      <c r="USK1489" s="749"/>
      <c r="USL1489" s="749"/>
      <c r="USM1489" s="749"/>
      <c r="USN1489" s="749"/>
      <c r="USO1489" s="749"/>
      <c r="USP1489" s="749"/>
      <c r="USQ1489" s="749"/>
      <c r="USR1489" s="749"/>
      <c r="USS1489" s="749"/>
      <c r="UST1489" s="749"/>
      <c r="USU1489" s="749"/>
      <c r="USV1489" s="749"/>
      <c r="USW1489" s="749"/>
      <c r="USX1489" s="749"/>
      <c r="USY1489" s="749"/>
      <c r="USZ1489" s="749"/>
      <c r="UTA1489" s="749"/>
      <c r="UTB1489" s="749"/>
      <c r="UTC1489" s="749"/>
      <c r="UTD1489" s="749"/>
      <c r="UTE1489" s="749"/>
      <c r="UTF1489" s="749"/>
      <c r="UTG1489" s="749"/>
      <c r="UTH1489" s="749"/>
      <c r="UTI1489" s="749"/>
      <c r="UTJ1489" s="749"/>
      <c r="UTK1489" s="749"/>
      <c r="UTL1489" s="749"/>
      <c r="UTM1489" s="749"/>
      <c r="UTN1489" s="749"/>
      <c r="UTO1489" s="749"/>
      <c r="UTP1489" s="749"/>
      <c r="UTQ1489" s="749"/>
      <c r="UTR1489" s="749"/>
      <c r="UTS1489" s="749"/>
      <c r="UTT1489" s="749"/>
      <c r="UTU1489" s="749"/>
      <c r="UTV1489" s="749"/>
      <c r="UTW1489" s="749"/>
      <c r="UTX1489" s="749"/>
      <c r="UTY1489" s="749"/>
      <c r="UTZ1489" s="749"/>
      <c r="UUA1489" s="749"/>
      <c r="UUB1489" s="749"/>
      <c r="UUC1489" s="749"/>
      <c r="UUD1489" s="749"/>
      <c r="UUE1489" s="749"/>
      <c r="UUF1489" s="749"/>
      <c r="UUG1489" s="749"/>
      <c r="UUH1489" s="749"/>
      <c r="UUI1489" s="749"/>
      <c r="UUJ1489" s="749"/>
      <c r="UUK1489" s="749"/>
      <c r="UUL1489" s="749"/>
      <c r="UUM1489" s="749"/>
      <c r="UUN1489" s="749"/>
      <c r="UUO1489" s="749"/>
      <c r="UUP1489" s="749"/>
      <c r="UUQ1489" s="749"/>
      <c r="UUR1489" s="749"/>
      <c r="UUS1489" s="749"/>
      <c r="UUT1489" s="749"/>
      <c r="UUU1489" s="749"/>
      <c r="UUV1489" s="749"/>
      <c r="UUW1489" s="749"/>
      <c r="UUX1489" s="749"/>
      <c r="UUY1489" s="749"/>
      <c r="UUZ1489" s="749"/>
      <c r="UVA1489" s="749"/>
      <c r="UVB1489" s="749"/>
      <c r="UVC1489" s="749"/>
      <c r="UVD1489" s="749"/>
      <c r="UVE1489" s="749"/>
      <c r="UVF1489" s="749"/>
      <c r="UVG1489" s="749"/>
      <c r="UVH1489" s="749"/>
      <c r="UVI1489" s="749"/>
      <c r="UVJ1489" s="749"/>
      <c r="UVK1489" s="749"/>
      <c r="UVL1489" s="749"/>
      <c r="UVM1489" s="749"/>
      <c r="UVN1489" s="749"/>
      <c r="UVO1489" s="749"/>
      <c r="UVP1489" s="749"/>
      <c r="UVQ1489" s="749"/>
      <c r="UVR1489" s="749"/>
      <c r="UVS1489" s="749"/>
      <c r="UVT1489" s="749"/>
      <c r="UVU1489" s="749"/>
      <c r="UVV1489" s="749"/>
      <c r="UVW1489" s="749"/>
      <c r="UVX1489" s="749"/>
      <c r="UVY1489" s="749"/>
      <c r="UVZ1489" s="749"/>
      <c r="UWA1489" s="749"/>
      <c r="UWB1489" s="749"/>
      <c r="UWC1489" s="749"/>
      <c r="UWD1489" s="749"/>
      <c r="UWE1489" s="749"/>
      <c r="UWF1489" s="749"/>
      <c r="UWG1489" s="749"/>
      <c r="UWH1489" s="749"/>
      <c r="UWI1489" s="749"/>
      <c r="UWJ1489" s="749"/>
      <c r="UWK1489" s="749"/>
      <c r="UWL1489" s="749"/>
      <c r="UWM1489" s="749"/>
      <c r="UWN1489" s="749"/>
      <c r="UWO1489" s="749"/>
      <c r="UWP1489" s="749"/>
      <c r="UWQ1489" s="749"/>
      <c r="UWR1489" s="749"/>
      <c r="UWS1489" s="749"/>
      <c r="UWT1489" s="749"/>
      <c r="UWU1489" s="749"/>
      <c r="UWV1489" s="749"/>
      <c r="UWW1489" s="749"/>
      <c r="UWX1489" s="749"/>
      <c r="UWY1489" s="749"/>
      <c r="UWZ1489" s="749"/>
      <c r="UXA1489" s="749"/>
      <c r="UXB1489" s="749"/>
      <c r="UXC1489" s="749"/>
      <c r="UXD1489" s="749"/>
      <c r="UXE1489" s="749"/>
      <c r="UXF1489" s="749"/>
      <c r="UXG1489" s="749"/>
      <c r="UXH1489" s="749"/>
      <c r="UXI1489" s="749"/>
      <c r="UXJ1489" s="749"/>
      <c r="UXK1489" s="749"/>
      <c r="UXL1489" s="749"/>
      <c r="UXM1489" s="749"/>
      <c r="UXN1489" s="749"/>
      <c r="UXO1489" s="749"/>
      <c r="UXP1489" s="749"/>
      <c r="UXQ1489" s="749"/>
      <c r="UXR1489" s="749"/>
      <c r="UXS1489" s="749"/>
      <c r="UXT1489" s="749"/>
      <c r="UXU1489" s="749"/>
      <c r="UXV1489" s="749"/>
      <c r="UXW1489" s="749"/>
      <c r="UXX1489" s="749"/>
      <c r="UXY1489" s="749"/>
      <c r="UXZ1489" s="749"/>
      <c r="UYA1489" s="749"/>
      <c r="UYB1489" s="749"/>
      <c r="UYC1489" s="749"/>
      <c r="UYD1489" s="749"/>
      <c r="UYE1489" s="749"/>
      <c r="UYF1489" s="749"/>
      <c r="UYG1489" s="749"/>
      <c r="UYH1489" s="749"/>
      <c r="UYI1489" s="749"/>
      <c r="UYJ1489" s="749"/>
      <c r="UYK1489" s="749"/>
      <c r="UYL1489" s="749"/>
      <c r="UYM1489" s="749"/>
      <c r="UYN1489" s="749"/>
      <c r="UYO1489" s="749"/>
      <c r="UYP1489" s="749"/>
      <c r="UYQ1489" s="749"/>
      <c r="UYR1489" s="749"/>
      <c r="UYS1489" s="749"/>
      <c r="UYT1489" s="749"/>
      <c r="UYU1489" s="749"/>
      <c r="UYV1489" s="749"/>
      <c r="UYW1489" s="749"/>
      <c r="UYX1489" s="749"/>
      <c r="UYY1489" s="749"/>
      <c r="UYZ1489" s="749"/>
      <c r="UZA1489" s="749"/>
      <c r="UZB1489" s="749"/>
      <c r="UZC1489" s="749"/>
      <c r="UZD1489" s="749"/>
      <c r="UZE1489" s="749"/>
      <c r="UZF1489" s="749"/>
      <c r="UZG1489" s="749"/>
      <c r="UZH1489" s="749"/>
      <c r="UZI1489" s="749"/>
      <c r="UZJ1489" s="749"/>
      <c r="UZK1489" s="749"/>
      <c r="UZL1489" s="749"/>
      <c r="UZM1489" s="749"/>
      <c r="UZN1489" s="749"/>
      <c r="UZO1489" s="749"/>
      <c r="UZP1489" s="749"/>
      <c r="UZQ1489" s="749"/>
      <c r="UZR1489" s="749"/>
      <c r="UZS1489" s="749"/>
      <c r="UZT1489" s="749"/>
      <c r="UZU1489" s="749"/>
      <c r="UZV1489" s="749"/>
      <c r="UZW1489" s="749"/>
      <c r="UZX1489" s="749"/>
      <c r="UZY1489" s="749"/>
      <c r="UZZ1489" s="749"/>
      <c r="VAA1489" s="749"/>
      <c r="VAB1489" s="749"/>
      <c r="VAC1489" s="749"/>
      <c r="VAD1489" s="749"/>
      <c r="VAE1489" s="749"/>
      <c r="VAF1489" s="749"/>
      <c r="VAG1489" s="749"/>
      <c r="VAH1489" s="749"/>
      <c r="VAI1489" s="749"/>
      <c r="VAJ1489" s="749"/>
      <c r="VAK1489" s="749"/>
      <c r="VAL1489" s="749"/>
      <c r="VAM1489" s="749"/>
      <c r="VAN1489" s="749"/>
      <c r="VAO1489" s="749"/>
      <c r="VAP1489" s="749"/>
      <c r="VAQ1489" s="749"/>
      <c r="VAR1489" s="749"/>
      <c r="VAS1489" s="749"/>
      <c r="VAT1489" s="749"/>
      <c r="VAU1489" s="749"/>
      <c r="VAV1489" s="749"/>
      <c r="VAW1489" s="749"/>
      <c r="VAX1489" s="749"/>
      <c r="VAY1489" s="749"/>
      <c r="VAZ1489" s="749"/>
      <c r="VBA1489" s="749"/>
      <c r="VBB1489" s="749"/>
      <c r="VBC1489" s="749"/>
      <c r="VBD1489" s="749"/>
      <c r="VBE1489" s="749"/>
      <c r="VBF1489" s="749"/>
      <c r="VBG1489" s="749"/>
      <c r="VBH1489" s="749"/>
      <c r="VBI1489" s="749"/>
      <c r="VBJ1489" s="749"/>
      <c r="VBK1489" s="749"/>
      <c r="VBL1489" s="749"/>
      <c r="VBM1489" s="749"/>
      <c r="VBN1489" s="749"/>
      <c r="VBO1489" s="749"/>
      <c r="VBP1489" s="749"/>
      <c r="VBQ1489" s="749"/>
      <c r="VBR1489" s="749"/>
      <c r="VBS1489" s="749"/>
      <c r="VBT1489" s="749"/>
      <c r="VBU1489" s="749"/>
      <c r="VBV1489" s="749"/>
      <c r="VBW1489" s="749"/>
      <c r="VBX1489" s="749"/>
      <c r="VBY1489" s="749"/>
      <c r="VBZ1489" s="749"/>
      <c r="VCA1489" s="749"/>
      <c r="VCB1489" s="749"/>
      <c r="VCC1489" s="749"/>
      <c r="VCD1489" s="749"/>
      <c r="VCE1489" s="749"/>
      <c r="VCF1489" s="749"/>
      <c r="VCG1489" s="749"/>
      <c r="VCH1489" s="749"/>
      <c r="VCI1489" s="749"/>
      <c r="VCJ1489" s="749"/>
      <c r="VCK1489" s="749"/>
      <c r="VCL1489" s="749"/>
      <c r="VCM1489" s="749"/>
      <c r="VCN1489" s="749"/>
      <c r="VCO1489" s="749"/>
      <c r="VCP1489" s="749"/>
      <c r="VCQ1489" s="749"/>
      <c r="VCR1489" s="749"/>
      <c r="VCS1489" s="749"/>
      <c r="VCT1489" s="749"/>
      <c r="VCU1489" s="749"/>
      <c r="VCV1489" s="749"/>
      <c r="VCW1489" s="749"/>
      <c r="VCX1489" s="749"/>
      <c r="VCY1489" s="749"/>
      <c r="VCZ1489" s="749"/>
      <c r="VDA1489" s="749"/>
      <c r="VDB1489" s="749"/>
      <c r="VDC1489" s="749"/>
      <c r="VDD1489" s="749"/>
      <c r="VDE1489" s="749"/>
      <c r="VDF1489" s="749"/>
      <c r="VDG1489" s="749"/>
      <c r="VDH1489" s="749"/>
      <c r="VDI1489" s="749"/>
      <c r="VDJ1489" s="749"/>
      <c r="VDK1489" s="749"/>
      <c r="VDL1489" s="749"/>
      <c r="VDM1489" s="749"/>
      <c r="VDN1489" s="749"/>
      <c r="VDO1489" s="749"/>
      <c r="VDP1489" s="749"/>
      <c r="VDQ1489" s="749"/>
      <c r="VDR1489" s="749"/>
      <c r="VDS1489" s="749"/>
      <c r="VDT1489" s="749"/>
      <c r="VDU1489" s="749"/>
      <c r="VDV1489" s="749"/>
      <c r="VDW1489" s="749"/>
      <c r="VDX1489" s="749"/>
      <c r="VDY1489" s="749"/>
      <c r="VDZ1489" s="749"/>
      <c r="VEA1489" s="749"/>
      <c r="VEB1489" s="749"/>
      <c r="VEC1489" s="749"/>
      <c r="VED1489" s="749"/>
      <c r="VEE1489" s="749"/>
      <c r="VEF1489" s="749"/>
      <c r="VEG1489" s="749"/>
      <c r="VEH1489" s="749"/>
      <c r="VEI1489" s="749"/>
      <c r="VEJ1489" s="749"/>
      <c r="VEK1489" s="749"/>
      <c r="VEL1489" s="749"/>
      <c r="VEM1489" s="749"/>
      <c r="VEN1489" s="749"/>
      <c r="VEO1489" s="749"/>
      <c r="VEP1489" s="749"/>
      <c r="VEQ1489" s="749"/>
      <c r="VER1489" s="749"/>
      <c r="VES1489" s="749"/>
      <c r="VET1489" s="749"/>
      <c r="VEU1489" s="749"/>
      <c r="VEV1489" s="749"/>
      <c r="VEW1489" s="749"/>
      <c r="VEX1489" s="749"/>
      <c r="VEY1489" s="749"/>
      <c r="VEZ1489" s="749"/>
      <c r="VFA1489" s="749"/>
      <c r="VFB1489" s="749"/>
      <c r="VFC1489" s="749"/>
      <c r="VFD1489" s="749"/>
      <c r="VFE1489" s="749"/>
      <c r="VFF1489" s="749"/>
      <c r="VFG1489" s="749"/>
      <c r="VFH1489" s="749"/>
      <c r="VFI1489" s="749"/>
      <c r="VFJ1489" s="749"/>
      <c r="VFK1489" s="749"/>
      <c r="VFL1489" s="749"/>
      <c r="VFM1489" s="749"/>
      <c r="VFN1489" s="749"/>
      <c r="VFO1489" s="749"/>
      <c r="VFP1489" s="749"/>
      <c r="VFQ1489" s="749"/>
      <c r="VFR1489" s="749"/>
      <c r="VFS1489" s="749"/>
      <c r="VFT1489" s="749"/>
      <c r="VFU1489" s="749"/>
      <c r="VFV1489" s="749"/>
      <c r="VFW1489" s="749"/>
      <c r="VFX1489" s="749"/>
      <c r="VFY1489" s="749"/>
      <c r="VFZ1489" s="749"/>
      <c r="VGA1489" s="749"/>
      <c r="VGB1489" s="749"/>
      <c r="VGC1489" s="749"/>
      <c r="VGD1489" s="749"/>
      <c r="VGE1489" s="749"/>
      <c r="VGF1489" s="749"/>
      <c r="VGG1489" s="749"/>
      <c r="VGH1489" s="749"/>
      <c r="VGI1489" s="749"/>
      <c r="VGJ1489" s="749"/>
      <c r="VGK1489" s="749"/>
      <c r="VGL1489" s="749"/>
      <c r="VGM1489" s="749"/>
      <c r="VGN1489" s="749"/>
      <c r="VGO1489" s="749"/>
      <c r="VGP1489" s="749"/>
      <c r="VGQ1489" s="749"/>
      <c r="VGR1489" s="749"/>
      <c r="VGS1489" s="749"/>
      <c r="VGT1489" s="749"/>
      <c r="VGU1489" s="749"/>
      <c r="VGV1489" s="749"/>
      <c r="VGW1489" s="749"/>
      <c r="VGX1489" s="749"/>
      <c r="VGY1489" s="749"/>
      <c r="VGZ1489" s="749"/>
      <c r="VHA1489" s="749"/>
      <c r="VHB1489" s="749"/>
      <c r="VHC1489" s="749"/>
      <c r="VHD1489" s="749"/>
      <c r="VHE1489" s="749"/>
      <c r="VHF1489" s="749"/>
      <c r="VHG1489" s="749"/>
      <c r="VHH1489" s="749"/>
      <c r="VHI1489" s="749"/>
      <c r="VHJ1489" s="749"/>
      <c r="VHK1489" s="749"/>
      <c r="VHL1489" s="749"/>
      <c r="VHM1489" s="749"/>
      <c r="VHN1489" s="749"/>
      <c r="VHO1489" s="749"/>
      <c r="VHP1489" s="749"/>
      <c r="VHQ1489" s="749"/>
      <c r="VHR1489" s="749"/>
      <c r="VHS1489" s="749"/>
      <c r="VHT1489" s="749"/>
      <c r="VHU1489" s="749"/>
      <c r="VHV1489" s="749"/>
      <c r="VHW1489" s="749"/>
      <c r="VHX1489" s="749"/>
      <c r="VHY1489" s="749"/>
      <c r="VHZ1489" s="749"/>
      <c r="VIA1489" s="749"/>
      <c r="VIB1489" s="749"/>
      <c r="VIC1489" s="749"/>
      <c r="VID1489" s="749"/>
      <c r="VIE1489" s="749"/>
      <c r="VIF1489" s="749"/>
      <c r="VIG1489" s="749"/>
      <c r="VIH1489" s="749"/>
      <c r="VII1489" s="749"/>
      <c r="VIJ1489" s="749"/>
      <c r="VIK1489" s="749"/>
      <c r="VIL1489" s="749"/>
      <c r="VIM1489" s="749"/>
      <c r="VIN1489" s="749"/>
      <c r="VIO1489" s="749"/>
      <c r="VIP1489" s="749"/>
      <c r="VIQ1489" s="749"/>
      <c r="VIR1489" s="749"/>
      <c r="VIS1489" s="749"/>
      <c r="VIT1489" s="749"/>
      <c r="VIU1489" s="749"/>
      <c r="VIV1489" s="749"/>
      <c r="VIW1489" s="749"/>
      <c r="VIX1489" s="749"/>
      <c r="VIY1489" s="749"/>
      <c r="VIZ1489" s="749"/>
      <c r="VJA1489" s="749"/>
      <c r="VJB1489" s="749"/>
      <c r="VJC1489" s="749"/>
      <c r="VJD1489" s="749"/>
      <c r="VJE1489" s="749"/>
      <c r="VJF1489" s="749"/>
      <c r="VJG1489" s="749"/>
      <c r="VJH1489" s="749"/>
      <c r="VJI1489" s="749"/>
      <c r="VJJ1489" s="749"/>
      <c r="VJK1489" s="749"/>
      <c r="VJL1489" s="749"/>
      <c r="VJM1489" s="749"/>
      <c r="VJN1489" s="749"/>
      <c r="VJO1489" s="749"/>
      <c r="VJP1489" s="749"/>
      <c r="VJQ1489" s="749"/>
      <c r="VJR1489" s="749"/>
      <c r="VJS1489" s="749"/>
      <c r="VJT1489" s="749"/>
      <c r="VJU1489" s="749"/>
      <c r="VJV1489" s="749"/>
      <c r="VJW1489" s="749"/>
      <c r="VJX1489" s="749"/>
      <c r="VJY1489" s="749"/>
      <c r="VJZ1489" s="749"/>
      <c r="VKA1489" s="749"/>
      <c r="VKB1489" s="749"/>
      <c r="VKC1489" s="749"/>
      <c r="VKD1489" s="749"/>
      <c r="VKE1489" s="749"/>
      <c r="VKF1489" s="749"/>
      <c r="VKG1489" s="749"/>
      <c r="VKH1489" s="749"/>
      <c r="VKI1489" s="749"/>
      <c r="VKJ1489" s="749"/>
      <c r="VKK1489" s="749"/>
      <c r="VKL1489" s="749"/>
      <c r="VKM1489" s="749"/>
      <c r="VKN1489" s="749"/>
      <c r="VKO1489" s="749"/>
      <c r="VKP1489" s="749"/>
      <c r="VKQ1489" s="749"/>
      <c r="VKR1489" s="749"/>
      <c r="VKS1489" s="749"/>
      <c r="VKT1489" s="749"/>
      <c r="VKU1489" s="749"/>
      <c r="VKV1489" s="749"/>
      <c r="VKW1489" s="749"/>
      <c r="VKX1489" s="749"/>
      <c r="VKY1489" s="749"/>
      <c r="VKZ1489" s="749"/>
      <c r="VLA1489" s="749"/>
      <c r="VLB1489" s="749"/>
      <c r="VLC1489" s="749"/>
      <c r="VLD1489" s="749"/>
      <c r="VLE1489" s="749"/>
      <c r="VLF1489" s="749"/>
      <c r="VLG1489" s="749"/>
      <c r="VLH1489" s="749"/>
      <c r="VLI1489" s="749"/>
      <c r="VLJ1489" s="749"/>
      <c r="VLK1489" s="749"/>
      <c r="VLL1489" s="749"/>
      <c r="VLM1489" s="749"/>
      <c r="VLN1489" s="749"/>
      <c r="VLO1489" s="749"/>
      <c r="VLP1489" s="749"/>
      <c r="VLQ1489" s="749"/>
      <c r="VLR1489" s="749"/>
      <c r="VLS1489" s="749"/>
      <c r="VLT1489" s="749"/>
      <c r="VLU1489" s="749"/>
      <c r="VLV1489" s="749"/>
      <c r="VLW1489" s="749"/>
      <c r="VLX1489" s="749"/>
      <c r="VLY1489" s="749"/>
      <c r="VLZ1489" s="749"/>
      <c r="VMA1489" s="749"/>
      <c r="VMB1489" s="749"/>
      <c r="VMC1489" s="749"/>
      <c r="VMD1489" s="749"/>
      <c r="VME1489" s="749"/>
      <c r="VMF1489" s="749"/>
      <c r="VMG1489" s="749"/>
      <c r="VMH1489" s="749"/>
      <c r="VMI1489" s="749"/>
      <c r="VMJ1489" s="749"/>
      <c r="VMK1489" s="749"/>
      <c r="VML1489" s="749"/>
      <c r="VMM1489" s="749"/>
      <c r="VMN1489" s="749"/>
      <c r="VMO1489" s="749"/>
      <c r="VMP1489" s="749"/>
      <c r="VMQ1489" s="749"/>
      <c r="VMR1489" s="749"/>
      <c r="VMS1489" s="749"/>
      <c r="VMT1489" s="749"/>
      <c r="VMU1489" s="749"/>
      <c r="VMV1489" s="749"/>
      <c r="VMW1489" s="749"/>
      <c r="VMX1489" s="749"/>
      <c r="VMY1489" s="749"/>
      <c r="VMZ1489" s="749"/>
      <c r="VNA1489" s="749"/>
      <c r="VNB1489" s="749"/>
      <c r="VNC1489" s="749"/>
      <c r="VND1489" s="749"/>
      <c r="VNE1489" s="749"/>
      <c r="VNF1489" s="749"/>
      <c r="VNG1489" s="749"/>
      <c r="VNH1489" s="749"/>
      <c r="VNI1489" s="749"/>
      <c r="VNJ1489" s="749"/>
      <c r="VNK1489" s="749"/>
      <c r="VNL1489" s="749"/>
      <c r="VNM1489" s="749"/>
      <c r="VNN1489" s="749"/>
      <c r="VNO1489" s="749"/>
      <c r="VNP1489" s="749"/>
      <c r="VNQ1489" s="749"/>
      <c r="VNR1489" s="749"/>
      <c r="VNS1489" s="749"/>
      <c r="VNT1489" s="749"/>
      <c r="VNU1489" s="749"/>
      <c r="VNV1489" s="749"/>
      <c r="VNW1489" s="749"/>
      <c r="VNX1489" s="749"/>
      <c r="VNY1489" s="749"/>
      <c r="VNZ1489" s="749"/>
      <c r="VOA1489" s="749"/>
      <c r="VOB1489" s="749"/>
      <c r="VOC1489" s="749"/>
      <c r="VOD1489" s="749"/>
      <c r="VOE1489" s="749"/>
      <c r="VOF1489" s="749"/>
      <c r="VOG1489" s="749"/>
      <c r="VOH1489" s="749"/>
      <c r="VOI1489" s="749"/>
      <c r="VOJ1489" s="749"/>
      <c r="VOK1489" s="749"/>
      <c r="VOL1489" s="749"/>
      <c r="VOM1489" s="749"/>
      <c r="VON1489" s="749"/>
      <c r="VOO1489" s="749"/>
      <c r="VOP1489" s="749"/>
      <c r="VOQ1489" s="749"/>
      <c r="VOR1489" s="749"/>
      <c r="VOS1489" s="749"/>
      <c r="VOT1489" s="749"/>
      <c r="VOU1489" s="749"/>
      <c r="VOV1489" s="749"/>
      <c r="VOW1489" s="749"/>
      <c r="VOX1489" s="749"/>
      <c r="VOY1489" s="749"/>
      <c r="VOZ1489" s="749"/>
      <c r="VPA1489" s="749"/>
      <c r="VPB1489" s="749"/>
      <c r="VPC1489" s="749"/>
      <c r="VPD1489" s="749"/>
      <c r="VPE1489" s="749"/>
      <c r="VPF1489" s="749"/>
      <c r="VPG1489" s="749"/>
      <c r="VPH1489" s="749"/>
      <c r="VPI1489" s="749"/>
      <c r="VPJ1489" s="749"/>
      <c r="VPK1489" s="749"/>
      <c r="VPL1489" s="749"/>
      <c r="VPM1489" s="749"/>
      <c r="VPN1489" s="749"/>
      <c r="VPO1489" s="749"/>
      <c r="VPP1489" s="749"/>
      <c r="VPQ1489" s="749"/>
      <c r="VPR1489" s="749"/>
      <c r="VPS1489" s="749"/>
      <c r="VPT1489" s="749"/>
      <c r="VPU1489" s="749"/>
      <c r="VPV1489" s="749"/>
      <c r="VPW1489" s="749"/>
      <c r="VPX1489" s="749"/>
      <c r="VPY1489" s="749"/>
      <c r="VPZ1489" s="749"/>
      <c r="VQA1489" s="749"/>
      <c r="VQB1489" s="749"/>
      <c r="VQC1489" s="749"/>
      <c r="VQD1489" s="749"/>
      <c r="VQE1489" s="749"/>
      <c r="VQF1489" s="749"/>
      <c r="VQG1489" s="749"/>
      <c r="VQH1489" s="749"/>
      <c r="VQI1489" s="749"/>
      <c r="VQJ1489" s="749"/>
      <c r="VQK1489" s="749"/>
      <c r="VQL1489" s="749"/>
      <c r="VQM1489" s="749"/>
      <c r="VQN1489" s="749"/>
      <c r="VQO1489" s="749"/>
      <c r="VQP1489" s="749"/>
      <c r="VQQ1489" s="749"/>
      <c r="VQR1489" s="749"/>
      <c r="VQS1489" s="749"/>
      <c r="VQT1489" s="749"/>
      <c r="VQU1489" s="749"/>
      <c r="VQV1489" s="749"/>
      <c r="VQW1489" s="749"/>
      <c r="VQX1489" s="749"/>
      <c r="VQY1489" s="749"/>
      <c r="VQZ1489" s="749"/>
      <c r="VRA1489" s="749"/>
      <c r="VRB1489" s="749"/>
      <c r="VRC1489" s="749"/>
      <c r="VRD1489" s="749"/>
      <c r="VRE1489" s="749"/>
      <c r="VRF1489" s="749"/>
      <c r="VRG1489" s="749"/>
      <c r="VRH1489" s="749"/>
      <c r="VRI1489" s="749"/>
      <c r="VRJ1489" s="749"/>
      <c r="VRK1489" s="749"/>
      <c r="VRL1489" s="749"/>
      <c r="VRM1489" s="749"/>
      <c r="VRN1489" s="749"/>
      <c r="VRO1489" s="749"/>
      <c r="VRP1489" s="749"/>
      <c r="VRQ1489" s="749"/>
      <c r="VRR1489" s="749"/>
      <c r="VRS1489" s="749"/>
      <c r="VRT1489" s="749"/>
      <c r="VRU1489" s="749"/>
      <c r="VRV1489" s="749"/>
      <c r="VRW1489" s="749"/>
      <c r="VRX1489" s="749"/>
      <c r="VRY1489" s="749"/>
      <c r="VRZ1489" s="749"/>
      <c r="VSA1489" s="749"/>
      <c r="VSB1489" s="749"/>
      <c r="VSC1489" s="749"/>
      <c r="VSD1489" s="749"/>
      <c r="VSE1489" s="749"/>
      <c r="VSF1489" s="749"/>
      <c r="VSG1489" s="749"/>
      <c r="VSH1489" s="749"/>
      <c r="VSI1489" s="749"/>
      <c r="VSJ1489" s="749"/>
      <c r="VSK1489" s="749"/>
      <c r="VSL1489" s="749"/>
      <c r="VSM1489" s="749"/>
      <c r="VSN1489" s="749"/>
      <c r="VSO1489" s="749"/>
      <c r="VSP1489" s="749"/>
      <c r="VSQ1489" s="749"/>
      <c r="VSR1489" s="749"/>
      <c r="VSS1489" s="749"/>
      <c r="VST1489" s="749"/>
      <c r="VSU1489" s="749"/>
      <c r="VSV1489" s="749"/>
      <c r="VSW1489" s="749"/>
      <c r="VSX1489" s="749"/>
      <c r="VSY1489" s="749"/>
      <c r="VSZ1489" s="749"/>
      <c r="VTA1489" s="749"/>
      <c r="VTB1489" s="749"/>
      <c r="VTC1489" s="749"/>
      <c r="VTD1489" s="749"/>
      <c r="VTE1489" s="749"/>
      <c r="VTF1489" s="749"/>
      <c r="VTG1489" s="749"/>
      <c r="VTH1489" s="749"/>
      <c r="VTI1489" s="749"/>
      <c r="VTJ1489" s="749"/>
      <c r="VTK1489" s="749"/>
      <c r="VTL1489" s="749"/>
      <c r="VTM1489" s="749"/>
      <c r="VTN1489" s="749"/>
      <c r="VTO1489" s="749"/>
      <c r="VTP1489" s="749"/>
      <c r="VTQ1489" s="749"/>
      <c r="VTR1489" s="749"/>
      <c r="VTS1489" s="749"/>
      <c r="VTT1489" s="749"/>
      <c r="VTU1489" s="749"/>
      <c r="VTV1489" s="749"/>
      <c r="VTW1489" s="749"/>
      <c r="VTX1489" s="749"/>
      <c r="VTY1489" s="749"/>
      <c r="VTZ1489" s="749"/>
      <c r="VUA1489" s="749"/>
      <c r="VUB1489" s="749"/>
      <c r="VUC1489" s="749"/>
      <c r="VUD1489" s="749"/>
      <c r="VUE1489" s="749"/>
      <c r="VUF1489" s="749"/>
      <c r="VUG1489" s="749"/>
      <c r="VUH1489" s="749"/>
      <c r="VUI1489" s="749"/>
      <c r="VUJ1489" s="749"/>
      <c r="VUK1489" s="749"/>
      <c r="VUL1489" s="749"/>
      <c r="VUM1489" s="749"/>
      <c r="VUN1489" s="749"/>
      <c r="VUO1489" s="749"/>
      <c r="VUP1489" s="749"/>
      <c r="VUQ1489" s="749"/>
      <c r="VUR1489" s="749"/>
      <c r="VUS1489" s="749"/>
      <c r="VUT1489" s="749"/>
      <c r="VUU1489" s="749"/>
      <c r="VUV1489" s="749"/>
      <c r="VUW1489" s="749"/>
      <c r="VUX1489" s="749"/>
      <c r="VUY1489" s="749"/>
      <c r="VUZ1489" s="749"/>
      <c r="VVA1489" s="749"/>
      <c r="VVB1489" s="749"/>
      <c r="VVC1489" s="749"/>
      <c r="VVD1489" s="749"/>
      <c r="VVE1489" s="749"/>
      <c r="VVF1489" s="749"/>
      <c r="VVG1489" s="749"/>
      <c r="VVH1489" s="749"/>
      <c r="VVI1489" s="749"/>
      <c r="VVJ1489" s="749"/>
      <c r="VVK1489" s="749"/>
      <c r="VVL1489" s="749"/>
      <c r="VVM1489" s="749"/>
      <c r="VVN1489" s="749"/>
      <c r="VVO1489" s="749"/>
      <c r="VVP1489" s="749"/>
      <c r="VVQ1489" s="749"/>
      <c r="VVR1489" s="749"/>
      <c r="VVS1489" s="749"/>
      <c r="VVT1489" s="749"/>
      <c r="VVU1489" s="749"/>
      <c r="VVV1489" s="749"/>
      <c r="VVW1489" s="749"/>
      <c r="VVX1489" s="749"/>
      <c r="VVY1489" s="749"/>
      <c r="VVZ1489" s="749"/>
      <c r="VWA1489" s="749"/>
      <c r="VWB1489" s="749"/>
      <c r="VWC1489" s="749"/>
      <c r="VWD1489" s="749"/>
      <c r="VWE1489" s="749"/>
      <c r="VWF1489" s="749"/>
      <c r="VWG1489" s="749"/>
      <c r="VWH1489" s="749"/>
      <c r="VWI1489" s="749"/>
      <c r="VWJ1489" s="749"/>
      <c r="VWK1489" s="749"/>
      <c r="VWL1489" s="749"/>
      <c r="VWM1489" s="749"/>
      <c r="VWN1489" s="749"/>
      <c r="VWO1489" s="749"/>
      <c r="VWP1489" s="749"/>
      <c r="VWQ1489" s="749"/>
      <c r="VWR1489" s="749"/>
      <c r="VWS1489" s="749"/>
      <c r="VWT1489" s="749"/>
      <c r="VWU1489" s="749"/>
      <c r="VWV1489" s="749"/>
      <c r="VWW1489" s="749"/>
      <c r="VWX1489" s="749"/>
      <c r="VWY1489" s="749"/>
      <c r="VWZ1489" s="749"/>
      <c r="VXA1489" s="749"/>
      <c r="VXB1489" s="749"/>
      <c r="VXC1489" s="749"/>
      <c r="VXD1489" s="749"/>
      <c r="VXE1489" s="749"/>
      <c r="VXF1489" s="749"/>
      <c r="VXG1489" s="749"/>
      <c r="VXH1489" s="749"/>
      <c r="VXI1489" s="749"/>
      <c r="VXJ1489" s="749"/>
      <c r="VXK1489" s="749"/>
      <c r="VXL1489" s="749"/>
      <c r="VXM1489" s="749"/>
      <c r="VXN1489" s="749"/>
      <c r="VXO1489" s="749"/>
      <c r="VXP1489" s="749"/>
      <c r="VXQ1489" s="749"/>
      <c r="VXR1489" s="749"/>
      <c r="VXS1489" s="749"/>
      <c r="VXT1489" s="749"/>
      <c r="VXU1489" s="749"/>
      <c r="VXV1489" s="749"/>
      <c r="VXW1489" s="749"/>
      <c r="VXX1489" s="749"/>
      <c r="VXY1489" s="749"/>
      <c r="VXZ1489" s="749"/>
      <c r="VYA1489" s="749"/>
      <c r="VYB1489" s="749"/>
      <c r="VYC1489" s="749"/>
      <c r="VYD1489" s="749"/>
      <c r="VYE1489" s="749"/>
      <c r="VYF1489" s="749"/>
      <c r="VYG1489" s="749"/>
      <c r="VYH1489" s="749"/>
      <c r="VYI1489" s="749"/>
      <c r="VYJ1489" s="749"/>
      <c r="VYK1489" s="749"/>
      <c r="VYL1489" s="749"/>
      <c r="VYM1489" s="749"/>
      <c r="VYN1489" s="749"/>
      <c r="VYO1489" s="749"/>
      <c r="VYP1489" s="749"/>
      <c r="VYQ1489" s="749"/>
      <c r="VYR1489" s="749"/>
      <c r="VYS1489" s="749"/>
      <c r="VYT1489" s="749"/>
      <c r="VYU1489" s="749"/>
      <c r="VYV1489" s="749"/>
      <c r="VYW1489" s="749"/>
      <c r="VYX1489" s="749"/>
      <c r="VYY1489" s="749"/>
      <c r="VYZ1489" s="749"/>
      <c r="VZA1489" s="749"/>
      <c r="VZB1489" s="749"/>
      <c r="VZC1489" s="749"/>
      <c r="VZD1489" s="749"/>
      <c r="VZE1489" s="749"/>
      <c r="VZF1489" s="749"/>
      <c r="VZG1489" s="749"/>
      <c r="VZH1489" s="749"/>
      <c r="VZI1489" s="749"/>
      <c r="VZJ1489" s="749"/>
      <c r="VZK1489" s="749"/>
      <c r="VZL1489" s="749"/>
      <c r="VZM1489" s="749"/>
      <c r="VZN1489" s="749"/>
      <c r="VZO1489" s="749"/>
      <c r="VZP1489" s="749"/>
      <c r="VZQ1489" s="749"/>
      <c r="VZR1489" s="749"/>
      <c r="VZS1489" s="749"/>
      <c r="VZT1489" s="749"/>
      <c r="VZU1489" s="749"/>
      <c r="VZV1489" s="749"/>
      <c r="VZW1489" s="749"/>
      <c r="VZX1489" s="749"/>
      <c r="VZY1489" s="749"/>
      <c r="VZZ1489" s="749"/>
      <c r="WAA1489" s="749"/>
      <c r="WAB1489" s="749"/>
      <c r="WAC1489" s="749"/>
      <c r="WAD1489" s="749"/>
      <c r="WAE1489" s="749"/>
      <c r="WAF1489" s="749"/>
      <c r="WAG1489" s="749"/>
      <c r="WAH1489" s="749"/>
      <c r="WAI1489" s="749"/>
      <c r="WAJ1489" s="749"/>
      <c r="WAK1489" s="749"/>
      <c r="WAL1489" s="749"/>
      <c r="WAM1489" s="749"/>
      <c r="WAN1489" s="749"/>
      <c r="WAO1489" s="749"/>
      <c r="WAP1489" s="749"/>
      <c r="WAQ1489" s="749"/>
      <c r="WAR1489" s="749"/>
      <c r="WAS1489" s="749"/>
      <c r="WAT1489" s="749"/>
      <c r="WAU1489" s="749"/>
      <c r="WAV1489" s="749"/>
      <c r="WAW1489" s="749"/>
      <c r="WAX1489" s="749"/>
      <c r="WAY1489" s="749"/>
      <c r="WAZ1489" s="749"/>
      <c r="WBA1489" s="749"/>
      <c r="WBB1489" s="749"/>
      <c r="WBC1489" s="749"/>
      <c r="WBD1489" s="749"/>
      <c r="WBE1489" s="749"/>
      <c r="WBF1489" s="749"/>
      <c r="WBG1489" s="749"/>
      <c r="WBH1489" s="749"/>
      <c r="WBI1489" s="749"/>
      <c r="WBJ1489" s="749"/>
      <c r="WBK1489" s="749"/>
      <c r="WBL1489" s="749"/>
      <c r="WBM1489" s="749"/>
      <c r="WBN1489" s="749"/>
      <c r="WBO1489" s="749"/>
      <c r="WBP1489" s="749"/>
      <c r="WBQ1489" s="749"/>
      <c r="WBR1489" s="749"/>
      <c r="WBS1489" s="749"/>
      <c r="WBT1489" s="749"/>
      <c r="WBU1489" s="749"/>
      <c r="WBV1489" s="749"/>
      <c r="WBW1489" s="749"/>
      <c r="WBX1489" s="749"/>
      <c r="WBY1489" s="749"/>
      <c r="WBZ1489" s="749"/>
      <c r="WCA1489" s="749"/>
      <c r="WCB1489" s="749"/>
      <c r="WCC1489" s="749"/>
      <c r="WCD1489" s="749"/>
      <c r="WCE1489" s="749"/>
      <c r="WCF1489" s="749"/>
      <c r="WCG1489" s="749"/>
      <c r="WCH1489" s="749"/>
      <c r="WCI1489" s="749"/>
      <c r="WCJ1489" s="749"/>
      <c r="WCK1489" s="749"/>
      <c r="WCL1489" s="749"/>
      <c r="WCM1489" s="749"/>
      <c r="WCN1489" s="749"/>
      <c r="WCO1489" s="749"/>
      <c r="WCP1489" s="749"/>
      <c r="WCQ1489" s="749"/>
      <c r="WCR1489" s="749"/>
      <c r="WCS1489" s="749"/>
      <c r="WCT1489" s="749"/>
      <c r="WCU1489" s="749"/>
      <c r="WCV1489" s="749"/>
      <c r="WCW1489" s="749"/>
      <c r="WCX1489" s="749"/>
      <c r="WCY1489" s="749"/>
      <c r="WCZ1489" s="749"/>
      <c r="WDA1489" s="749"/>
      <c r="WDB1489" s="749"/>
      <c r="WDC1489" s="749"/>
      <c r="WDD1489" s="749"/>
      <c r="WDE1489" s="749"/>
      <c r="WDF1489" s="749"/>
      <c r="WDG1489" s="749"/>
      <c r="WDH1489" s="749"/>
      <c r="WDI1489" s="749"/>
      <c r="WDJ1489" s="749"/>
      <c r="WDK1489" s="749"/>
      <c r="WDL1489" s="749"/>
      <c r="WDM1489" s="749"/>
      <c r="WDN1489" s="749"/>
      <c r="WDO1489" s="749"/>
      <c r="WDP1489" s="749"/>
      <c r="WDQ1489" s="749"/>
      <c r="WDR1489" s="749"/>
      <c r="WDS1489" s="749"/>
      <c r="WDT1489" s="749"/>
      <c r="WDU1489" s="749"/>
      <c r="WDV1489" s="749"/>
      <c r="WDW1489" s="749"/>
      <c r="WDX1489" s="749"/>
      <c r="WDY1489" s="749"/>
      <c r="WDZ1489" s="749"/>
      <c r="WEA1489" s="749"/>
      <c r="WEB1489" s="749"/>
      <c r="WEC1489" s="749"/>
      <c r="WED1489" s="749"/>
      <c r="WEE1489" s="749"/>
      <c r="WEF1489" s="749"/>
      <c r="WEG1489" s="749"/>
      <c r="WEH1489" s="749"/>
      <c r="WEI1489" s="749"/>
      <c r="WEJ1489" s="749"/>
      <c r="WEK1489" s="749"/>
      <c r="WEL1489" s="749"/>
      <c r="WEM1489" s="749"/>
      <c r="WEN1489" s="749"/>
      <c r="WEO1489" s="749"/>
      <c r="WEP1489" s="749"/>
      <c r="WEQ1489" s="749"/>
      <c r="WER1489" s="749"/>
      <c r="WES1489" s="749"/>
      <c r="WET1489" s="749"/>
      <c r="WEU1489" s="749"/>
      <c r="WEV1489" s="749"/>
      <c r="WEW1489" s="749"/>
      <c r="WEX1489" s="749"/>
      <c r="WEY1489" s="749"/>
      <c r="WEZ1489" s="749"/>
      <c r="WFA1489" s="749"/>
      <c r="WFB1489" s="749"/>
      <c r="WFC1489" s="749"/>
      <c r="WFD1489" s="749"/>
      <c r="WFE1489" s="749"/>
      <c r="WFF1489" s="749"/>
      <c r="WFG1489" s="749"/>
      <c r="WFH1489" s="749"/>
      <c r="WFI1489" s="749"/>
      <c r="WFJ1489" s="749"/>
      <c r="WFK1489" s="749"/>
      <c r="WFL1489" s="749"/>
      <c r="WFM1489" s="749"/>
      <c r="WFN1489" s="749"/>
      <c r="WFO1489" s="749"/>
      <c r="WFP1489" s="749"/>
      <c r="WFQ1489" s="749"/>
      <c r="WFR1489" s="749"/>
      <c r="WFS1489" s="749"/>
      <c r="WFT1489" s="749"/>
      <c r="WFU1489" s="749"/>
      <c r="WFV1489" s="749"/>
      <c r="WFW1489" s="749"/>
      <c r="WFX1489" s="749"/>
      <c r="WFY1489" s="749"/>
      <c r="WFZ1489" s="749"/>
      <c r="WGA1489" s="749"/>
      <c r="WGB1489" s="749"/>
      <c r="WGC1489" s="749"/>
      <c r="WGD1489" s="749"/>
      <c r="WGE1489" s="749"/>
      <c r="WGF1489" s="749"/>
      <c r="WGG1489" s="749"/>
      <c r="WGH1489" s="749"/>
      <c r="WGI1489" s="749"/>
      <c r="WGJ1489" s="749"/>
      <c r="WGK1489" s="749"/>
      <c r="WGL1489" s="749"/>
      <c r="WGM1489" s="749"/>
      <c r="WGN1489" s="749"/>
      <c r="WGO1489" s="749"/>
      <c r="WGP1489" s="749"/>
      <c r="WGQ1489" s="749"/>
      <c r="WGR1489" s="749"/>
      <c r="WGS1489" s="749"/>
      <c r="WGT1489" s="749"/>
      <c r="WGU1489" s="749"/>
      <c r="WGV1489" s="749"/>
      <c r="WGW1489" s="749"/>
      <c r="WGX1489" s="749"/>
      <c r="WGY1489" s="749"/>
      <c r="WGZ1489" s="749"/>
      <c r="WHA1489" s="749"/>
      <c r="WHB1489" s="749"/>
      <c r="WHC1489" s="749"/>
      <c r="WHD1489" s="749"/>
      <c r="WHE1489" s="749"/>
      <c r="WHF1489" s="749"/>
      <c r="WHG1489" s="749"/>
      <c r="WHH1489" s="749"/>
      <c r="WHI1489" s="749"/>
      <c r="WHJ1489" s="749"/>
      <c r="WHK1489" s="749"/>
      <c r="WHL1489" s="749"/>
      <c r="WHM1489" s="749"/>
      <c r="WHN1489" s="749"/>
      <c r="WHO1489" s="749"/>
      <c r="WHP1489" s="749"/>
      <c r="WHQ1489" s="749"/>
      <c r="WHR1489" s="749"/>
      <c r="WHS1489" s="749"/>
      <c r="WHT1489" s="749"/>
      <c r="WHU1489" s="749"/>
      <c r="WHV1489" s="749"/>
      <c r="WHW1489" s="749"/>
      <c r="WHX1489" s="749"/>
      <c r="WHY1489" s="749"/>
      <c r="WHZ1489" s="749"/>
      <c r="WIA1489" s="749"/>
      <c r="WIB1489" s="749"/>
      <c r="WIC1489" s="749"/>
      <c r="WID1489" s="749"/>
      <c r="WIE1489" s="749"/>
      <c r="WIF1489" s="749"/>
      <c r="WIG1489" s="749"/>
      <c r="WIH1489" s="749"/>
      <c r="WII1489" s="749"/>
      <c r="WIJ1489" s="749"/>
      <c r="WIK1489" s="749"/>
      <c r="WIL1489" s="749"/>
      <c r="WIM1489" s="749"/>
      <c r="WIN1489" s="749"/>
      <c r="WIO1489" s="749"/>
      <c r="WIP1489" s="749"/>
      <c r="WIQ1489" s="749"/>
      <c r="WIR1489" s="749"/>
      <c r="WIS1489" s="749"/>
      <c r="WIT1489" s="749"/>
      <c r="WIU1489" s="749"/>
      <c r="WIV1489" s="749"/>
      <c r="WIW1489" s="749"/>
      <c r="WIX1489" s="749"/>
      <c r="WIY1489" s="749"/>
      <c r="WIZ1489" s="749"/>
      <c r="WJA1489" s="749"/>
      <c r="WJB1489" s="749"/>
      <c r="WJC1489" s="749"/>
      <c r="WJD1489" s="749"/>
      <c r="WJE1489" s="749"/>
      <c r="WJF1489" s="749"/>
      <c r="WJG1489" s="749"/>
      <c r="WJH1489" s="749"/>
      <c r="WJI1489" s="749"/>
      <c r="WJJ1489" s="749"/>
      <c r="WJK1489" s="749"/>
      <c r="WJL1489" s="749"/>
      <c r="WJM1489" s="749"/>
      <c r="WJN1489" s="749"/>
      <c r="WJO1489" s="749"/>
      <c r="WJP1489" s="749"/>
      <c r="WJQ1489" s="749"/>
      <c r="WJR1489" s="749"/>
      <c r="WJS1489" s="749"/>
      <c r="WJT1489" s="749"/>
      <c r="WJU1489" s="749"/>
      <c r="WJV1489" s="749"/>
      <c r="WJW1489" s="749"/>
      <c r="WJX1489" s="749"/>
      <c r="WJY1489" s="749"/>
      <c r="WJZ1489" s="749"/>
      <c r="WKA1489" s="749"/>
      <c r="WKB1489" s="749"/>
      <c r="WKC1489" s="749"/>
      <c r="WKD1489" s="749"/>
      <c r="WKE1489" s="749"/>
      <c r="WKF1489" s="749"/>
      <c r="WKG1489" s="749"/>
      <c r="WKH1489" s="749"/>
      <c r="WKI1489" s="749"/>
      <c r="WKJ1489" s="749"/>
      <c r="WKK1489" s="749"/>
      <c r="WKL1489" s="749"/>
      <c r="WKM1489" s="749"/>
      <c r="WKN1489" s="749"/>
      <c r="WKO1489" s="749"/>
      <c r="WKP1489" s="749"/>
      <c r="WKQ1489" s="749"/>
      <c r="WKR1489" s="749"/>
      <c r="WKS1489" s="749"/>
      <c r="WKT1489" s="749"/>
      <c r="WKU1489" s="749"/>
      <c r="WKV1489" s="749"/>
      <c r="WKW1489" s="749"/>
      <c r="WKX1489" s="749"/>
      <c r="WKY1489" s="749"/>
      <c r="WKZ1489" s="749"/>
      <c r="WLA1489" s="749"/>
      <c r="WLB1489" s="749"/>
      <c r="WLC1489" s="749"/>
      <c r="WLD1489" s="749"/>
      <c r="WLE1489" s="749"/>
      <c r="WLF1489" s="749"/>
      <c r="WLG1489" s="749"/>
      <c r="WLH1489" s="749"/>
      <c r="WLI1489" s="749"/>
      <c r="WLJ1489" s="749"/>
      <c r="WLK1489" s="749"/>
      <c r="WLL1489" s="749"/>
      <c r="WLM1489" s="749"/>
      <c r="WLN1489" s="749"/>
      <c r="WLO1489" s="749"/>
      <c r="WLP1489" s="749"/>
      <c r="WLQ1489" s="749"/>
      <c r="WLR1489" s="749"/>
      <c r="WLS1489" s="749"/>
      <c r="WLT1489" s="749"/>
      <c r="WLU1489" s="749"/>
      <c r="WLV1489" s="749"/>
      <c r="WLW1489" s="749"/>
      <c r="WLX1489" s="749"/>
      <c r="WLY1489" s="749"/>
      <c r="WLZ1489" s="749"/>
      <c r="WMA1489" s="749"/>
      <c r="WMB1489" s="749"/>
      <c r="WMC1489" s="749"/>
      <c r="WMD1489" s="749"/>
      <c r="WME1489" s="749"/>
      <c r="WMF1489" s="749"/>
      <c r="WMG1489" s="749"/>
      <c r="WMH1489" s="749"/>
      <c r="WMI1489" s="749"/>
      <c r="WMJ1489" s="749"/>
      <c r="WMK1489" s="749"/>
      <c r="WML1489" s="749"/>
      <c r="WMM1489" s="749"/>
      <c r="WMN1489" s="749"/>
      <c r="WMO1489" s="749"/>
      <c r="WMP1489" s="749"/>
      <c r="WMQ1489" s="749"/>
      <c r="WMR1489" s="749"/>
      <c r="WMS1489" s="749"/>
      <c r="WMT1489" s="749"/>
      <c r="WMU1489" s="749"/>
      <c r="WMV1489" s="749"/>
      <c r="WMW1489" s="749"/>
      <c r="WMX1489" s="749"/>
      <c r="WMY1489" s="749"/>
      <c r="WMZ1489" s="749"/>
      <c r="WNA1489" s="749"/>
      <c r="WNB1489" s="749"/>
      <c r="WNC1489" s="749"/>
      <c r="WND1489" s="749"/>
      <c r="WNE1489" s="749"/>
      <c r="WNF1489" s="749"/>
      <c r="WNG1489" s="749"/>
      <c r="WNH1489" s="749"/>
      <c r="WNI1489" s="749"/>
      <c r="WNJ1489" s="749"/>
      <c r="WNK1489" s="749"/>
      <c r="WNL1489" s="749"/>
      <c r="WNM1489" s="749"/>
      <c r="WNN1489" s="749"/>
      <c r="WNO1489" s="749"/>
      <c r="WNP1489" s="749"/>
      <c r="WNQ1489" s="749"/>
      <c r="WNR1489" s="749"/>
      <c r="WNS1489" s="749"/>
      <c r="WNT1489" s="749"/>
      <c r="WNU1489" s="749"/>
      <c r="WNV1489" s="749"/>
      <c r="WNW1489" s="749"/>
      <c r="WNX1489" s="749"/>
      <c r="WNY1489" s="749"/>
      <c r="WNZ1489" s="749"/>
      <c r="WOA1489" s="749"/>
      <c r="WOB1489" s="749"/>
      <c r="WOC1489" s="749"/>
      <c r="WOD1489" s="749"/>
      <c r="WOE1489" s="749"/>
      <c r="WOF1489" s="749"/>
      <c r="WOG1489" s="749"/>
      <c r="WOH1489" s="749"/>
      <c r="WOI1489" s="749"/>
      <c r="WOJ1489" s="749"/>
      <c r="WOK1489" s="749"/>
      <c r="WOL1489" s="749"/>
      <c r="WOM1489" s="749"/>
      <c r="WON1489" s="749"/>
      <c r="WOO1489" s="749"/>
      <c r="WOP1489" s="749"/>
      <c r="WOQ1489" s="749"/>
      <c r="WOR1489" s="749"/>
      <c r="WOS1489" s="749"/>
      <c r="WOT1489" s="749"/>
      <c r="WOU1489" s="749"/>
      <c r="WOV1489" s="749"/>
      <c r="WOW1489" s="749"/>
      <c r="WOX1489" s="749"/>
      <c r="WOY1489" s="749"/>
      <c r="WOZ1489" s="749"/>
      <c r="WPA1489" s="749"/>
      <c r="WPB1489" s="749"/>
      <c r="WPC1489" s="749"/>
      <c r="WPD1489" s="749"/>
      <c r="WPE1489" s="749"/>
      <c r="WPF1489" s="749"/>
      <c r="WPG1489" s="749"/>
      <c r="WPH1489" s="749"/>
      <c r="WPI1489" s="749"/>
      <c r="WPJ1489" s="749"/>
      <c r="WPK1489" s="749"/>
      <c r="WPL1489" s="749"/>
      <c r="WPM1489" s="749"/>
      <c r="WPN1489" s="749"/>
      <c r="WPO1489" s="749"/>
      <c r="WPP1489" s="749"/>
      <c r="WPQ1489" s="749"/>
      <c r="WPR1489" s="749"/>
      <c r="WPS1489" s="749"/>
      <c r="WPT1489" s="749"/>
      <c r="WPU1489" s="749"/>
      <c r="WPV1489" s="749"/>
      <c r="WPW1489" s="749"/>
      <c r="WPX1489" s="749"/>
      <c r="WPY1489" s="749"/>
      <c r="WPZ1489" s="749"/>
      <c r="WQA1489" s="749"/>
      <c r="WQB1489" s="749"/>
      <c r="WQC1489" s="749"/>
      <c r="WQD1489" s="749"/>
      <c r="WQE1489" s="749"/>
      <c r="WQF1489" s="749"/>
      <c r="WQG1489" s="749"/>
      <c r="WQH1489" s="749"/>
      <c r="WQI1489" s="749"/>
      <c r="WQJ1489" s="749"/>
      <c r="WQK1489" s="749"/>
      <c r="WQL1489" s="749"/>
      <c r="WQM1489" s="749"/>
      <c r="WQN1489" s="749"/>
      <c r="WQO1489" s="749"/>
      <c r="WQP1489" s="749"/>
      <c r="WQQ1489" s="749"/>
      <c r="WQR1489" s="749"/>
      <c r="WQS1489" s="749"/>
      <c r="WQT1489" s="749"/>
      <c r="WQU1489" s="749"/>
      <c r="WQV1489" s="749"/>
      <c r="WQW1489" s="749"/>
      <c r="WQX1489" s="749"/>
      <c r="WQY1489" s="749"/>
      <c r="WQZ1489" s="749"/>
      <c r="WRA1489" s="749"/>
      <c r="WRB1489" s="749"/>
      <c r="WRC1489" s="749"/>
      <c r="WRD1489" s="749"/>
      <c r="WRE1489" s="749"/>
      <c r="WRF1489" s="749"/>
      <c r="WRG1489" s="749"/>
      <c r="WRH1489" s="749"/>
      <c r="WRI1489" s="749"/>
      <c r="WRJ1489" s="749"/>
      <c r="WRK1489" s="749"/>
      <c r="WRL1489" s="749"/>
      <c r="WRM1489" s="749"/>
      <c r="WRN1489" s="749"/>
      <c r="WRO1489" s="749"/>
      <c r="WRP1489" s="749"/>
      <c r="WRQ1489" s="749"/>
      <c r="WRR1489" s="749"/>
      <c r="WRS1489" s="749"/>
      <c r="WRT1489" s="749"/>
      <c r="WRU1489" s="749"/>
      <c r="WRV1489" s="749"/>
      <c r="WRW1489" s="749"/>
      <c r="WRX1489" s="749"/>
      <c r="WRY1489" s="749"/>
      <c r="WRZ1489" s="749"/>
      <c r="WSA1489" s="749"/>
      <c r="WSB1489" s="749"/>
      <c r="WSC1489" s="749"/>
      <c r="WSD1489" s="749"/>
      <c r="WSE1489" s="749"/>
      <c r="WSF1489" s="749"/>
      <c r="WSG1489" s="749"/>
      <c r="WSH1489" s="749"/>
      <c r="WSI1489" s="749"/>
      <c r="WSJ1489" s="749"/>
      <c r="WSK1489" s="749"/>
      <c r="WSL1489" s="749"/>
      <c r="WSM1489" s="749"/>
      <c r="WSN1489" s="749"/>
      <c r="WSO1489" s="749"/>
      <c r="WSP1489" s="749"/>
      <c r="WSQ1489" s="749"/>
      <c r="WSR1489" s="749"/>
      <c r="WSS1489" s="749"/>
      <c r="WST1489" s="749"/>
      <c r="WSU1489" s="749"/>
      <c r="WSV1489" s="749"/>
      <c r="WSW1489" s="749"/>
      <c r="WSX1489" s="749"/>
      <c r="WSY1489" s="749"/>
      <c r="WSZ1489" s="749"/>
      <c r="WTA1489" s="749"/>
      <c r="WTB1489" s="749"/>
      <c r="WTC1489" s="749"/>
      <c r="WTD1489" s="749"/>
      <c r="WTE1489" s="749"/>
      <c r="WTF1489" s="749"/>
      <c r="WTG1489" s="749"/>
      <c r="WTH1489" s="749"/>
      <c r="WTI1489" s="749"/>
      <c r="WTJ1489" s="749"/>
      <c r="WTK1489" s="749"/>
      <c r="WTL1489" s="749"/>
      <c r="WTM1489" s="749"/>
      <c r="WTN1489" s="749"/>
      <c r="WTO1489" s="749"/>
      <c r="WTP1489" s="749"/>
      <c r="WTQ1489" s="749"/>
      <c r="WTR1489" s="749"/>
      <c r="WTS1489" s="749"/>
      <c r="WTT1489" s="749"/>
      <c r="WTU1489" s="749"/>
      <c r="WTV1489" s="749"/>
      <c r="WTW1489" s="749"/>
      <c r="WTX1489" s="749"/>
      <c r="WTY1489" s="749"/>
      <c r="WTZ1489" s="749"/>
      <c r="WUA1489" s="749"/>
      <c r="WUB1489" s="749"/>
      <c r="WUC1489" s="749"/>
      <c r="WUD1489" s="749"/>
      <c r="WUE1489" s="749"/>
      <c r="WUF1489" s="749"/>
      <c r="WUG1489" s="749"/>
      <c r="WUH1489" s="749"/>
      <c r="WUI1489" s="749"/>
      <c r="WUJ1489" s="749"/>
      <c r="WUK1489" s="749"/>
      <c r="WUL1489" s="749"/>
      <c r="WUM1489" s="749"/>
      <c r="WUN1489" s="749"/>
      <c r="WUO1489" s="749"/>
      <c r="WUP1489" s="749"/>
      <c r="WUQ1489" s="749"/>
      <c r="WUR1489" s="749"/>
      <c r="WUS1489" s="749"/>
      <c r="WUT1489" s="749"/>
      <c r="WUU1489" s="749"/>
      <c r="WUV1489" s="749"/>
      <c r="WUW1489" s="749"/>
      <c r="WUX1489" s="749"/>
      <c r="WUY1489" s="749"/>
      <c r="WUZ1489" s="749"/>
      <c r="WVA1489" s="749"/>
      <c r="WVB1489" s="749"/>
      <c r="WVC1489" s="749"/>
      <c r="WVD1489" s="749"/>
      <c r="WVE1489" s="749"/>
      <c r="WVF1489" s="749"/>
      <c r="WVG1489" s="749"/>
      <c r="WVH1489" s="749"/>
      <c r="WVI1489" s="749"/>
      <c r="WVJ1489" s="749"/>
      <c r="WVK1489" s="749"/>
      <c r="WVL1489" s="749"/>
      <c r="WVM1489" s="749"/>
      <c r="WVN1489" s="749"/>
      <c r="WVO1489" s="749"/>
      <c r="WVP1489" s="749"/>
      <c r="WVQ1489" s="749"/>
      <c r="WVR1489" s="749"/>
      <c r="WVS1489" s="749"/>
      <c r="WVT1489" s="749"/>
      <c r="WVU1489" s="749"/>
      <c r="WVV1489" s="749"/>
      <c r="WVW1489" s="749"/>
      <c r="WVX1489" s="749"/>
      <c r="WVY1489" s="749"/>
      <c r="WVZ1489" s="749"/>
      <c r="WWA1489" s="749"/>
      <c r="WWB1489" s="749"/>
      <c r="WWC1489" s="749"/>
      <c r="WWD1489" s="749"/>
      <c r="WWE1489" s="749"/>
      <c r="WWF1489" s="749"/>
      <c r="WWG1489" s="749"/>
      <c r="WWH1489" s="749"/>
      <c r="WWI1489" s="749"/>
      <c r="WWJ1489" s="749"/>
      <c r="WWK1489" s="749"/>
      <c r="WWL1489" s="749"/>
      <c r="WWM1489" s="749"/>
      <c r="WWN1489" s="749"/>
      <c r="WWO1489" s="749"/>
      <c r="WWP1489" s="749"/>
      <c r="WWQ1489" s="749"/>
      <c r="WWR1489" s="749"/>
      <c r="WWS1489" s="749"/>
      <c r="WWT1489" s="749"/>
      <c r="WWU1489" s="749"/>
      <c r="WWV1489" s="749"/>
      <c r="WWW1489" s="749"/>
      <c r="WWX1489" s="749"/>
      <c r="WWY1489" s="749"/>
      <c r="WWZ1489" s="749"/>
      <c r="WXA1489" s="749"/>
      <c r="WXB1489" s="749"/>
      <c r="WXC1489" s="749"/>
      <c r="WXD1489" s="749"/>
      <c r="WXE1489" s="749"/>
      <c r="WXF1489" s="749"/>
      <c r="WXG1489" s="749"/>
      <c r="WXH1489" s="749"/>
      <c r="WXI1489" s="749"/>
      <c r="WXJ1489" s="749"/>
      <c r="WXK1489" s="749"/>
      <c r="WXL1489" s="749"/>
      <c r="WXM1489" s="749"/>
      <c r="WXN1489" s="749"/>
      <c r="WXO1489" s="749"/>
      <c r="WXP1489" s="749"/>
      <c r="WXQ1489" s="749"/>
      <c r="WXR1489" s="749"/>
      <c r="WXS1489" s="749"/>
      <c r="WXT1489" s="749"/>
      <c r="WXU1489" s="749"/>
      <c r="WXV1489" s="749"/>
      <c r="WXW1489" s="749"/>
      <c r="WXX1489" s="749"/>
      <c r="WXY1489" s="749"/>
      <c r="WXZ1489" s="749"/>
      <c r="WYA1489" s="749"/>
      <c r="WYB1489" s="749"/>
      <c r="WYC1489" s="749"/>
      <c r="WYD1489" s="749"/>
      <c r="WYE1489" s="749"/>
      <c r="WYF1489" s="749"/>
      <c r="WYG1489" s="749"/>
      <c r="WYH1489" s="749"/>
      <c r="WYI1489" s="749"/>
      <c r="WYJ1489" s="749"/>
      <c r="WYK1489" s="749"/>
      <c r="WYL1489" s="749"/>
      <c r="WYM1489" s="749"/>
      <c r="WYN1489" s="749"/>
      <c r="WYO1489" s="749"/>
      <c r="WYP1489" s="749"/>
      <c r="WYQ1489" s="749"/>
      <c r="WYR1489" s="749"/>
      <c r="WYS1489" s="749"/>
      <c r="WYT1489" s="749"/>
      <c r="WYU1489" s="749"/>
      <c r="WYV1489" s="749"/>
      <c r="WYW1489" s="749"/>
      <c r="WYX1489" s="749"/>
      <c r="WYY1489" s="749"/>
      <c r="WYZ1489" s="749"/>
      <c r="WZA1489" s="749"/>
      <c r="WZB1489" s="749"/>
      <c r="WZC1489" s="749"/>
      <c r="WZD1489" s="749"/>
      <c r="WZE1489" s="749"/>
      <c r="WZF1489" s="749"/>
      <c r="WZG1489" s="749"/>
      <c r="WZH1489" s="749"/>
      <c r="WZI1489" s="749"/>
      <c r="WZJ1489" s="749"/>
      <c r="WZK1489" s="749"/>
      <c r="WZL1489" s="749"/>
      <c r="WZM1489" s="749"/>
      <c r="WZN1489" s="749"/>
      <c r="WZO1489" s="749"/>
      <c r="WZP1489" s="749"/>
      <c r="WZQ1489" s="749"/>
      <c r="WZR1489" s="749"/>
      <c r="WZS1489" s="749"/>
      <c r="WZT1489" s="749"/>
      <c r="WZU1489" s="749"/>
      <c r="WZV1489" s="749"/>
      <c r="WZW1489" s="749"/>
      <c r="WZX1489" s="749"/>
      <c r="WZY1489" s="749"/>
      <c r="WZZ1489" s="749"/>
      <c r="XAA1489" s="749"/>
      <c r="XAB1489" s="749"/>
      <c r="XAC1489" s="749"/>
      <c r="XAD1489" s="749"/>
      <c r="XAE1489" s="749"/>
      <c r="XAF1489" s="749"/>
      <c r="XAG1489" s="749"/>
      <c r="XAH1489" s="749"/>
      <c r="XAI1489" s="749"/>
      <c r="XAJ1489" s="749"/>
      <c r="XAK1489" s="749"/>
      <c r="XAL1489" s="749"/>
      <c r="XAM1489" s="749"/>
      <c r="XAN1489" s="749"/>
      <c r="XAO1489" s="749"/>
      <c r="XAP1489" s="749"/>
      <c r="XAQ1489" s="749"/>
      <c r="XAR1489" s="749"/>
      <c r="XAS1489" s="749"/>
      <c r="XAT1489" s="749"/>
      <c r="XAU1489" s="749"/>
      <c r="XAV1489" s="749"/>
      <c r="XAW1489" s="749"/>
      <c r="XAX1489" s="749"/>
      <c r="XAY1489" s="749"/>
      <c r="XAZ1489" s="749"/>
      <c r="XBA1489" s="749"/>
      <c r="XBB1489" s="749"/>
      <c r="XBC1489" s="749"/>
      <c r="XBD1489" s="749"/>
      <c r="XBE1489" s="749"/>
      <c r="XBF1489" s="749"/>
      <c r="XBG1489" s="749"/>
      <c r="XBH1489" s="749"/>
      <c r="XBI1489" s="749"/>
      <c r="XBJ1489" s="749"/>
      <c r="XBK1489" s="749"/>
      <c r="XBL1489" s="749"/>
      <c r="XBM1489" s="749"/>
      <c r="XBN1489" s="749"/>
      <c r="XBO1489" s="749"/>
      <c r="XBP1489" s="749"/>
      <c r="XBQ1489" s="749"/>
      <c r="XBR1489" s="749"/>
      <c r="XBS1489" s="749"/>
      <c r="XBT1489" s="749"/>
      <c r="XBU1489" s="749"/>
      <c r="XBV1489" s="749"/>
      <c r="XBW1489" s="749"/>
      <c r="XBX1489" s="749"/>
      <c r="XBY1489" s="749"/>
      <c r="XBZ1489" s="749"/>
      <c r="XCA1489" s="749"/>
      <c r="XCB1489" s="749"/>
      <c r="XCC1489" s="749"/>
      <c r="XCD1489" s="749"/>
      <c r="XCE1489" s="749"/>
      <c r="XCF1489" s="749"/>
      <c r="XCG1489" s="749"/>
      <c r="XCH1489" s="749"/>
      <c r="XCI1489" s="749"/>
      <c r="XCJ1489" s="749"/>
      <c r="XCK1489" s="749"/>
      <c r="XCL1489" s="749"/>
      <c r="XCM1489" s="749"/>
      <c r="XCN1489" s="749"/>
      <c r="XCO1489" s="749"/>
      <c r="XCP1489" s="749"/>
      <c r="XCQ1489" s="749"/>
      <c r="XCR1489" s="749"/>
      <c r="XCS1489" s="749"/>
      <c r="XCT1489" s="749"/>
      <c r="XCU1489" s="749"/>
      <c r="XCV1489" s="749"/>
      <c r="XCW1489" s="749"/>
      <c r="XCX1489" s="749"/>
      <c r="XCY1489" s="749"/>
      <c r="XCZ1489" s="749"/>
      <c r="XDA1489" s="749"/>
      <c r="XDB1489" s="749"/>
      <c r="XDC1489" s="749"/>
      <c r="XDD1489" s="749"/>
      <c r="XDE1489" s="749"/>
      <c r="XDF1489" s="749"/>
      <c r="XDG1489" s="749"/>
      <c r="XDH1489" s="749"/>
      <c r="XDI1489" s="749"/>
      <c r="XDJ1489" s="749"/>
      <c r="XDK1489" s="749"/>
      <c r="XDL1489" s="749"/>
      <c r="XDM1489" s="749"/>
      <c r="XDN1489" s="749"/>
      <c r="XDO1489" s="749"/>
      <c r="XDP1489" s="749"/>
      <c r="XDQ1489" s="749"/>
      <c r="XDR1489" s="749"/>
      <c r="XDS1489" s="749"/>
      <c r="XDT1489" s="749"/>
      <c r="XDU1489" s="749"/>
      <c r="XDV1489" s="749"/>
      <c r="XDW1489" s="749"/>
      <c r="XDX1489" s="749"/>
      <c r="XDY1489" s="749"/>
      <c r="XDZ1489" s="749"/>
      <c r="XEA1489" s="749"/>
      <c r="XEB1489" s="749"/>
      <c r="XEC1489" s="749"/>
      <c r="XED1489" s="749"/>
      <c r="XEE1489" s="749"/>
      <c r="XEF1489" s="749"/>
      <c r="XEG1489" s="749"/>
      <c r="XEH1489" s="749"/>
      <c r="XEI1489" s="749"/>
      <c r="XEJ1489" s="749"/>
      <c r="XEK1489" s="749"/>
      <c r="XEL1489" s="749"/>
      <c r="XEM1489" s="749"/>
      <c r="XEN1489" s="749"/>
      <c r="XEO1489" s="749"/>
      <c r="XEP1489" s="749"/>
      <c r="XEQ1489" s="749"/>
      <c r="XER1489" s="749"/>
      <c r="XES1489" s="749"/>
      <c r="XET1489" s="749"/>
      <c r="XEU1489" s="749"/>
      <c r="XEV1489" s="749"/>
      <c r="XEW1489" s="749"/>
      <c r="XEX1489" s="749"/>
      <c r="XEY1489" s="749"/>
      <c r="XEZ1489" s="749"/>
      <c r="XFA1489" s="749"/>
      <c r="XFB1489" s="749"/>
      <c r="XFC1489" s="749"/>
      <c r="XFD1489" s="749"/>
    </row>
    <row r="1490" spans="1:16384" ht="12.6" customHeight="1">
      <c r="A1490" s="140" t="s">
        <v>4957</v>
      </c>
      <c r="B1490" s="120"/>
      <c r="C1490" s="120"/>
      <c r="D1490" s="120"/>
      <c r="E1490" s="120"/>
      <c r="F1490" s="120"/>
      <c r="G1490" s="120"/>
      <c r="H1490" s="120"/>
      <c r="I1490" s="120"/>
      <c r="J1490" s="120"/>
      <c r="K1490" s="120"/>
      <c r="L1490" s="120"/>
      <c r="M1490" s="120"/>
      <c r="N1490" s="120"/>
      <c r="O1490" s="120"/>
      <c r="P1490" s="120"/>
      <c r="Q1490" s="120"/>
      <c r="R1490" s="120"/>
      <c r="S1490" s="120"/>
      <c r="T1490" s="120"/>
      <c r="U1490" s="120"/>
      <c r="V1490" s="120"/>
      <c r="W1490" s="120"/>
      <c r="X1490" s="120"/>
      <c r="Y1490" s="120"/>
      <c r="Z1490" s="120"/>
      <c r="AA1490" s="120"/>
      <c r="AB1490" s="120"/>
      <c r="AC1490" s="120"/>
      <c r="AD1490" s="120"/>
      <c r="AE1490" s="120"/>
      <c r="AF1490" s="120"/>
      <c r="AG1490" s="120"/>
      <c r="AH1490" s="120"/>
      <c r="AI1490" s="120"/>
      <c r="AJ1490" s="120"/>
      <c r="AK1490" s="120"/>
      <c r="AL1490" s="120"/>
      <c r="AM1490" s="120"/>
      <c r="AN1490" s="120"/>
      <c r="AO1490" s="120"/>
      <c r="AP1490" s="120"/>
      <c r="AQ1490" s="120"/>
      <c r="AR1490" s="120"/>
      <c r="AS1490" s="120"/>
      <c r="AT1490" s="120"/>
      <c r="AU1490" s="120"/>
      <c r="AV1490" s="120"/>
      <c r="AW1490" s="120"/>
      <c r="AX1490" s="120"/>
      <c r="AY1490" s="120"/>
      <c r="AZ1490" s="120"/>
      <c r="BA1490" s="120"/>
      <c r="BB1490" s="217"/>
    </row>
    <row r="1491" spans="1:16384" ht="13.5">
      <c r="A1491" s="784" t="s">
        <v>1912</v>
      </c>
      <c r="B1491" s="784"/>
      <c r="C1491" s="784"/>
      <c r="D1491" s="784"/>
      <c r="E1491" s="784"/>
      <c r="F1491" s="784"/>
      <c r="G1491" s="784"/>
      <c r="H1491" s="784"/>
      <c r="I1491" s="784"/>
      <c r="J1491" s="784"/>
      <c r="K1491" s="784"/>
      <c r="L1491" s="784"/>
      <c r="M1491" s="784"/>
      <c r="N1491" s="784"/>
      <c r="O1491" s="784"/>
      <c r="P1491" s="784"/>
      <c r="Q1491" s="784"/>
      <c r="R1491" s="784"/>
      <c r="S1491" s="784"/>
      <c r="T1491" s="784"/>
      <c r="U1491" s="784"/>
      <c r="V1491" s="784"/>
      <c r="W1491" s="784"/>
      <c r="X1491" s="784"/>
      <c r="Y1491" s="784"/>
      <c r="Z1491" s="784"/>
      <c r="AA1491" s="784"/>
      <c r="AB1491" s="784"/>
      <c r="AC1491" s="784"/>
      <c r="AD1491" s="784"/>
      <c r="AE1491" s="784"/>
      <c r="AF1491" s="784"/>
      <c r="AG1491" s="784"/>
      <c r="AH1491" s="784"/>
      <c r="AI1491" s="784"/>
      <c r="AJ1491" s="784"/>
      <c r="AK1491" s="784"/>
      <c r="AL1491" s="784"/>
      <c r="AM1491" s="784"/>
      <c r="AN1491" s="784"/>
      <c r="AO1491" s="784"/>
      <c r="AP1491" s="784"/>
      <c r="AQ1491" s="784"/>
      <c r="AR1491" s="784"/>
      <c r="AS1491" s="784"/>
      <c r="AT1491" s="784"/>
      <c r="AU1491" s="784"/>
      <c r="AV1491" s="784"/>
      <c r="AW1491" s="784"/>
      <c r="AX1491" s="784"/>
      <c r="AY1491" s="784"/>
      <c r="AZ1491" s="784"/>
      <c r="BA1491" s="784"/>
      <c r="BB1491" s="198"/>
    </row>
    <row r="1492" spans="1:16384" ht="12.6" customHeight="1">
      <c r="A1492" s="749" t="s">
        <v>1913</v>
      </c>
      <c r="B1492" s="749"/>
      <c r="C1492" s="749"/>
      <c r="D1492" s="749"/>
      <c r="E1492" s="749"/>
      <c r="F1492" s="749"/>
      <c r="G1492" s="749"/>
      <c r="H1492" s="749"/>
      <c r="I1492" s="749"/>
      <c r="J1492" s="749"/>
      <c r="K1492" s="749"/>
      <c r="L1492" s="749"/>
      <c r="M1492" s="749"/>
      <c r="N1492" s="749"/>
      <c r="O1492" s="749"/>
      <c r="P1492" s="749"/>
      <c r="Q1492" s="749"/>
      <c r="R1492" s="749"/>
      <c r="S1492" s="749"/>
      <c r="T1492" s="749"/>
      <c r="U1492" s="749"/>
      <c r="V1492" s="749"/>
      <c r="W1492" s="749"/>
      <c r="X1492" s="749"/>
      <c r="Y1492" s="749"/>
      <c r="Z1492" s="749"/>
      <c r="AA1492" s="749"/>
      <c r="AB1492" s="749"/>
      <c r="AC1492" s="749"/>
      <c r="AD1492" s="749"/>
      <c r="AE1492" s="749"/>
      <c r="AF1492" s="749"/>
      <c r="AG1492" s="749"/>
      <c r="AH1492" s="749"/>
      <c r="AI1492" s="749"/>
      <c r="AJ1492" s="749"/>
      <c r="AK1492" s="749"/>
      <c r="AL1492" s="749"/>
      <c r="AM1492" s="749"/>
      <c r="AN1492" s="749"/>
      <c r="AO1492" s="749"/>
      <c r="AP1492" s="749"/>
      <c r="AQ1492" s="749"/>
      <c r="AR1492" s="749"/>
      <c r="AS1492" s="749"/>
      <c r="AT1492" s="749"/>
      <c r="AU1492" s="749"/>
      <c r="AV1492" s="749"/>
      <c r="AW1492" s="749"/>
      <c r="AX1492" s="749"/>
      <c r="AY1492" s="749"/>
      <c r="AZ1492" s="749"/>
      <c r="BA1492" s="749"/>
      <c r="BB1492" s="749"/>
      <c r="BC1492" s="749"/>
      <c r="BD1492" s="749"/>
      <c r="BE1492" s="749"/>
      <c r="BF1492" s="749"/>
      <c r="BG1492" s="749"/>
      <c r="BH1492" s="749"/>
      <c r="BI1492" s="749"/>
      <c r="BJ1492" s="749"/>
      <c r="BK1492" s="749"/>
      <c r="BL1492" s="749"/>
      <c r="BM1492" s="749"/>
      <c r="BN1492" s="749"/>
      <c r="BO1492" s="749"/>
      <c r="BP1492" s="749"/>
      <c r="BQ1492" s="749"/>
      <c r="BR1492" s="749"/>
      <c r="BS1492" s="749"/>
      <c r="BT1492" s="749"/>
      <c r="BU1492" s="749"/>
      <c r="BV1492" s="749"/>
      <c r="BW1492" s="749"/>
      <c r="BX1492" s="749"/>
      <c r="BY1492" s="749"/>
      <c r="BZ1492" s="749"/>
      <c r="CA1492" s="749"/>
      <c r="CB1492" s="749"/>
      <c r="CC1492" s="749"/>
      <c r="CD1492" s="749"/>
      <c r="CE1492" s="749"/>
      <c r="CF1492" s="749"/>
      <c r="CG1492" s="749"/>
      <c r="CH1492" s="749"/>
      <c r="CI1492" s="749"/>
      <c r="CJ1492" s="749"/>
      <c r="CK1492" s="749"/>
      <c r="CL1492" s="749"/>
      <c r="CM1492" s="749"/>
      <c r="CN1492" s="749"/>
      <c r="CO1492" s="749"/>
      <c r="CP1492" s="749"/>
      <c r="CQ1492" s="749"/>
      <c r="CR1492" s="749"/>
      <c r="CS1492" s="749"/>
      <c r="CT1492" s="749"/>
      <c r="CU1492" s="749"/>
      <c r="CV1492" s="749"/>
      <c r="CW1492" s="749"/>
      <c r="CX1492" s="749"/>
      <c r="CY1492" s="749"/>
      <c r="CZ1492" s="749"/>
      <c r="DA1492" s="749"/>
      <c r="DB1492" s="749"/>
      <c r="DC1492" s="749"/>
      <c r="DD1492" s="749"/>
      <c r="DE1492" s="749"/>
      <c r="DF1492" s="749"/>
      <c r="DG1492" s="749"/>
      <c r="DH1492" s="749"/>
      <c r="DI1492" s="749"/>
      <c r="DJ1492" s="749"/>
      <c r="DK1492" s="749"/>
      <c r="DL1492" s="749"/>
      <c r="DM1492" s="749"/>
      <c r="DN1492" s="749"/>
      <c r="DO1492" s="749"/>
      <c r="DP1492" s="749"/>
      <c r="DQ1492" s="749"/>
      <c r="DR1492" s="749"/>
      <c r="DS1492" s="749"/>
      <c r="DT1492" s="749"/>
      <c r="DU1492" s="749"/>
      <c r="DV1492" s="749"/>
      <c r="DW1492" s="749"/>
      <c r="DX1492" s="749"/>
      <c r="DY1492" s="749"/>
      <c r="DZ1492" s="749"/>
      <c r="EA1492" s="749"/>
      <c r="EB1492" s="749"/>
      <c r="EC1492" s="749"/>
      <c r="ED1492" s="749"/>
      <c r="EE1492" s="749"/>
      <c r="EF1492" s="749"/>
      <c r="EG1492" s="749"/>
      <c r="EH1492" s="749"/>
      <c r="EI1492" s="749"/>
      <c r="EJ1492" s="749"/>
      <c r="EK1492" s="749"/>
      <c r="EL1492" s="749"/>
      <c r="EM1492" s="749"/>
      <c r="EN1492" s="749"/>
      <c r="EO1492" s="749"/>
      <c r="EP1492" s="749"/>
      <c r="EQ1492" s="749"/>
      <c r="ER1492" s="749"/>
      <c r="ES1492" s="749"/>
      <c r="ET1492" s="749"/>
      <c r="EU1492" s="749"/>
      <c r="EV1492" s="749"/>
      <c r="EW1492" s="749"/>
      <c r="EX1492" s="749"/>
      <c r="EY1492" s="749"/>
      <c r="EZ1492" s="749"/>
      <c r="FA1492" s="749"/>
      <c r="FB1492" s="749"/>
      <c r="FC1492" s="749"/>
      <c r="FD1492" s="749"/>
      <c r="FE1492" s="749"/>
      <c r="FF1492" s="749"/>
      <c r="FG1492" s="749"/>
      <c r="FH1492" s="749"/>
      <c r="FI1492" s="749"/>
      <c r="FJ1492" s="749"/>
      <c r="FK1492" s="749"/>
      <c r="FL1492" s="749"/>
      <c r="FM1492" s="749"/>
      <c r="FN1492" s="749"/>
      <c r="FO1492" s="749"/>
      <c r="FP1492" s="749"/>
      <c r="FQ1492" s="749"/>
      <c r="FR1492" s="749"/>
      <c r="FS1492" s="749"/>
      <c r="FT1492" s="749"/>
      <c r="FU1492" s="749"/>
      <c r="FV1492" s="749"/>
      <c r="FW1492" s="749"/>
      <c r="FX1492" s="749"/>
      <c r="FY1492" s="749"/>
      <c r="FZ1492" s="749"/>
      <c r="GA1492" s="749"/>
      <c r="GB1492" s="749"/>
      <c r="GC1492" s="749"/>
      <c r="GD1492" s="749"/>
      <c r="GE1492" s="749"/>
      <c r="GF1492" s="749"/>
      <c r="GG1492" s="749"/>
      <c r="GH1492" s="749"/>
      <c r="GI1492" s="749"/>
      <c r="GJ1492" s="749"/>
      <c r="GK1492" s="749"/>
      <c r="GL1492" s="749"/>
      <c r="GM1492" s="749"/>
      <c r="GN1492" s="749"/>
      <c r="GO1492" s="749"/>
      <c r="GP1492" s="749"/>
      <c r="GQ1492" s="749"/>
      <c r="GR1492" s="749"/>
      <c r="GS1492" s="749"/>
      <c r="GT1492" s="749"/>
      <c r="GU1492" s="749"/>
      <c r="GV1492" s="749"/>
      <c r="GW1492" s="749"/>
      <c r="GX1492" s="749"/>
      <c r="GY1492" s="749"/>
      <c r="GZ1492" s="749"/>
      <c r="HA1492" s="749"/>
      <c r="HB1492" s="749"/>
      <c r="HC1492" s="749"/>
      <c r="HD1492" s="749"/>
      <c r="HE1492" s="749"/>
      <c r="HF1492" s="749"/>
      <c r="HG1492" s="749"/>
      <c r="HH1492" s="749"/>
      <c r="HI1492" s="749"/>
      <c r="HJ1492" s="749"/>
      <c r="HK1492" s="749"/>
      <c r="HL1492" s="749"/>
      <c r="HM1492" s="749"/>
      <c r="HN1492" s="749"/>
      <c r="HO1492" s="749"/>
      <c r="HP1492" s="749"/>
      <c r="HQ1492" s="749"/>
      <c r="HR1492" s="749"/>
      <c r="HS1492" s="749"/>
      <c r="HT1492" s="749"/>
      <c r="HU1492" s="749"/>
      <c r="HV1492" s="749"/>
      <c r="HW1492" s="749"/>
      <c r="HX1492" s="749"/>
      <c r="HY1492" s="749"/>
      <c r="HZ1492" s="749"/>
      <c r="IA1492" s="749"/>
      <c r="IB1492" s="749"/>
      <c r="IC1492" s="749"/>
      <c r="ID1492" s="749"/>
      <c r="IE1492" s="749"/>
      <c r="IF1492" s="749"/>
      <c r="IG1492" s="749"/>
      <c r="IH1492" s="749"/>
      <c r="II1492" s="749"/>
      <c r="IJ1492" s="749"/>
      <c r="IK1492" s="749"/>
      <c r="IL1492" s="749"/>
      <c r="IM1492" s="749"/>
      <c r="IN1492" s="749"/>
      <c r="IO1492" s="749"/>
      <c r="IP1492" s="749"/>
      <c r="IQ1492" s="749"/>
      <c r="IR1492" s="749"/>
      <c r="IS1492" s="749"/>
      <c r="IT1492" s="749"/>
      <c r="IU1492" s="749"/>
      <c r="IV1492" s="749"/>
      <c r="IW1492" s="749"/>
      <c r="IX1492" s="749"/>
      <c r="IY1492" s="749"/>
      <c r="IZ1492" s="749"/>
      <c r="JA1492" s="749"/>
      <c r="JB1492" s="749"/>
      <c r="JC1492" s="749"/>
      <c r="JD1492" s="749"/>
      <c r="JE1492" s="749"/>
      <c r="JF1492" s="749"/>
      <c r="JG1492" s="749"/>
      <c r="JH1492" s="749"/>
      <c r="JI1492" s="749"/>
      <c r="JJ1492" s="749"/>
      <c r="JK1492" s="749"/>
      <c r="JL1492" s="749"/>
      <c r="JM1492" s="749"/>
      <c r="JN1492" s="749"/>
      <c r="JO1492" s="749"/>
      <c r="JP1492" s="749"/>
      <c r="JQ1492" s="749"/>
      <c r="JR1492" s="749"/>
      <c r="JS1492" s="749"/>
      <c r="JT1492" s="749"/>
      <c r="JU1492" s="749"/>
      <c r="JV1492" s="749"/>
      <c r="JW1492" s="749"/>
      <c r="JX1492" s="749"/>
      <c r="JY1492" s="749"/>
      <c r="JZ1492" s="749"/>
      <c r="KA1492" s="749"/>
      <c r="KB1492" s="749"/>
      <c r="KC1492" s="749"/>
      <c r="KD1492" s="749"/>
      <c r="KE1492" s="749"/>
      <c r="KF1492" s="749"/>
      <c r="KG1492" s="749"/>
      <c r="KH1492" s="749"/>
      <c r="KI1492" s="749"/>
      <c r="KJ1492" s="749"/>
      <c r="KK1492" s="749"/>
      <c r="KL1492" s="749"/>
      <c r="KM1492" s="749"/>
      <c r="KN1492" s="749"/>
      <c r="KO1492" s="749"/>
      <c r="KP1492" s="749"/>
      <c r="KQ1492" s="749"/>
      <c r="KR1492" s="749"/>
      <c r="KS1492" s="749"/>
      <c r="KT1492" s="749"/>
      <c r="KU1492" s="749"/>
      <c r="KV1492" s="749"/>
      <c r="KW1492" s="749"/>
      <c r="KX1492" s="749"/>
      <c r="KY1492" s="749"/>
      <c r="KZ1492" s="749"/>
      <c r="LA1492" s="749"/>
      <c r="LB1492" s="749"/>
      <c r="LC1492" s="749"/>
      <c r="LD1492" s="749"/>
      <c r="LE1492" s="749"/>
      <c r="LF1492" s="749"/>
      <c r="LG1492" s="749"/>
      <c r="LH1492" s="749"/>
      <c r="LI1492" s="749"/>
      <c r="LJ1492" s="749"/>
      <c r="LK1492" s="749"/>
      <c r="LL1492" s="749"/>
      <c r="LM1492" s="749"/>
      <c r="LN1492" s="749"/>
      <c r="LO1492" s="749"/>
      <c r="LP1492" s="749"/>
      <c r="LQ1492" s="749"/>
      <c r="LR1492" s="749"/>
      <c r="LS1492" s="749"/>
      <c r="LT1492" s="749"/>
      <c r="LU1492" s="749"/>
      <c r="LV1492" s="749"/>
      <c r="LW1492" s="749"/>
      <c r="LX1492" s="749"/>
      <c r="LY1492" s="749"/>
      <c r="LZ1492" s="749"/>
      <c r="MA1492" s="749"/>
      <c r="MB1492" s="749"/>
      <c r="MC1492" s="749"/>
      <c r="MD1492" s="749"/>
      <c r="ME1492" s="749"/>
      <c r="MF1492" s="749"/>
      <c r="MG1492" s="749"/>
      <c r="MH1492" s="749"/>
      <c r="MI1492" s="749"/>
      <c r="MJ1492" s="749"/>
      <c r="MK1492" s="749"/>
      <c r="ML1492" s="749"/>
      <c r="MM1492" s="749"/>
      <c r="MN1492" s="749"/>
      <c r="MO1492" s="749"/>
      <c r="MP1492" s="749"/>
      <c r="MQ1492" s="749"/>
      <c r="MR1492" s="749"/>
      <c r="MS1492" s="749"/>
      <c r="MT1492" s="749"/>
      <c r="MU1492" s="749"/>
      <c r="MV1492" s="749"/>
      <c r="MW1492" s="749"/>
      <c r="MX1492" s="749"/>
      <c r="MY1492" s="749"/>
      <c r="MZ1492" s="749"/>
      <c r="NA1492" s="749"/>
      <c r="NB1492" s="749"/>
      <c r="NC1492" s="749"/>
      <c r="ND1492" s="749"/>
      <c r="NE1492" s="749"/>
      <c r="NF1492" s="749"/>
      <c r="NG1492" s="749"/>
      <c r="NH1492" s="749"/>
      <c r="NI1492" s="749"/>
      <c r="NJ1492" s="749"/>
      <c r="NK1492" s="749"/>
      <c r="NL1492" s="749"/>
      <c r="NM1492" s="749"/>
      <c r="NN1492" s="749"/>
      <c r="NO1492" s="749"/>
      <c r="NP1492" s="749"/>
      <c r="NQ1492" s="749"/>
      <c r="NR1492" s="749"/>
      <c r="NS1492" s="749"/>
      <c r="NT1492" s="749"/>
      <c r="NU1492" s="749"/>
      <c r="NV1492" s="749"/>
      <c r="NW1492" s="749"/>
      <c r="NX1492" s="749"/>
      <c r="NY1492" s="749"/>
      <c r="NZ1492" s="749"/>
      <c r="OA1492" s="749"/>
      <c r="OB1492" s="749"/>
      <c r="OC1492" s="749"/>
      <c r="OD1492" s="749"/>
      <c r="OE1492" s="749"/>
      <c r="OF1492" s="749"/>
      <c r="OG1492" s="749"/>
      <c r="OH1492" s="749"/>
      <c r="OI1492" s="749"/>
      <c r="OJ1492" s="749"/>
      <c r="OK1492" s="749"/>
      <c r="OL1492" s="749"/>
      <c r="OM1492" s="749"/>
      <c r="ON1492" s="749"/>
      <c r="OO1492" s="749"/>
      <c r="OP1492" s="749"/>
      <c r="OQ1492" s="749"/>
      <c r="OR1492" s="749"/>
      <c r="OS1492" s="749"/>
      <c r="OT1492" s="749"/>
      <c r="OU1492" s="749"/>
      <c r="OV1492" s="749"/>
      <c r="OW1492" s="749"/>
      <c r="OX1492" s="749"/>
      <c r="OY1492" s="749"/>
      <c r="OZ1492" s="749"/>
      <c r="PA1492" s="749"/>
      <c r="PB1492" s="749"/>
      <c r="PC1492" s="749"/>
      <c r="PD1492" s="749"/>
      <c r="PE1492" s="749"/>
      <c r="PF1492" s="749"/>
      <c r="PG1492" s="749"/>
      <c r="PH1492" s="749"/>
      <c r="PI1492" s="749"/>
      <c r="PJ1492" s="749"/>
      <c r="PK1492" s="749"/>
      <c r="PL1492" s="749"/>
      <c r="PM1492" s="749"/>
      <c r="PN1492" s="749"/>
      <c r="PO1492" s="749"/>
      <c r="PP1492" s="749"/>
      <c r="PQ1492" s="749"/>
      <c r="PR1492" s="749"/>
      <c r="PS1492" s="749"/>
      <c r="PT1492" s="749"/>
      <c r="PU1492" s="749"/>
      <c r="PV1492" s="749"/>
      <c r="PW1492" s="749"/>
      <c r="PX1492" s="749"/>
      <c r="PY1492" s="749"/>
      <c r="PZ1492" s="749"/>
      <c r="QA1492" s="749"/>
      <c r="QB1492" s="749"/>
      <c r="QC1492" s="749"/>
      <c r="QD1492" s="749"/>
      <c r="QE1492" s="749"/>
      <c r="QF1492" s="749"/>
      <c r="QG1492" s="749"/>
      <c r="QH1492" s="749"/>
      <c r="QI1492" s="749"/>
      <c r="QJ1492" s="749"/>
      <c r="QK1492" s="749"/>
      <c r="QL1492" s="749"/>
      <c r="QM1492" s="749"/>
      <c r="QN1492" s="749"/>
      <c r="QO1492" s="749"/>
      <c r="QP1492" s="749"/>
      <c r="QQ1492" s="749"/>
      <c r="QR1492" s="749"/>
      <c r="QS1492" s="749"/>
      <c r="QT1492" s="749"/>
      <c r="QU1492" s="749"/>
      <c r="QV1492" s="749"/>
      <c r="QW1492" s="749"/>
      <c r="QX1492" s="749"/>
      <c r="QY1492" s="749"/>
      <c r="QZ1492" s="749"/>
      <c r="RA1492" s="749"/>
      <c r="RB1492" s="749"/>
      <c r="RC1492" s="749"/>
      <c r="RD1492" s="749"/>
      <c r="RE1492" s="749"/>
      <c r="RF1492" s="749"/>
      <c r="RG1492" s="749"/>
      <c r="RH1492" s="749"/>
      <c r="RI1492" s="749"/>
      <c r="RJ1492" s="749"/>
      <c r="RK1492" s="749"/>
      <c r="RL1492" s="749"/>
      <c r="RM1492" s="749"/>
      <c r="RN1492" s="749"/>
      <c r="RO1492" s="749"/>
      <c r="RP1492" s="749"/>
      <c r="RQ1492" s="749"/>
      <c r="RR1492" s="749"/>
      <c r="RS1492" s="749"/>
      <c r="RT1492" s="749"/>
      <c r="RU1492" s="749"/>
      <c r="RV1492" s="749"/>
      <c r="RW1492" s="749"/>
      <c r="RX1492" s="749"/>
      <c r="RY1492" s="749"/>
      <c r="RZ1492" s="749"/>
      <c r="SA1492" s="749"/>
      <c r="SB1492" s="749"/>
      <c r="SC1492" s="749"/>
      <c r="SD1492" s="749"/>
      <c r="SE1492" s="749"/>
      <c r="SF1492" s="749"/>
      <c r="SG1492" s="749"/>
      <c r="SH1492" s="749"/>
      <c r="SI1492" s="749"/>
      <c r="SJ1492" s="749"/>
      <c r="SK1492" s="749"/>
      <c r="SL1492" s="749"/>
      <c r="SM1492" s="749"/>
      <c r="SN1492" s="749"/>
      <c r="SO1492" s="749"/>
      <c r="SP1492" s="749"/>
      <c r="SQ1492" s="749"/>
      <c r="SR1492" s="749"/>
      <c r="SS1492" s="749"/>
      <c r="ST1492" s="749"/>
      <c r="SU1492" s="749"/>
      <c r="SV1492" s="749"/>
      <c r="SW1492" s="749"/>
      <c r="SX1492" s="749"/>
      <c r="SY1492" s="749"/>
      <c r="SZ1492" s="749"/>
      <c r="TA1492" s="749"/>
      <c r="TB1492" s="749"/>
      <c r="TC1492" s="749"/>
      <c r="TD1492" s="749"/>
      <c r="TE1492" s="749"/>
      <c r="TF1492" s="749"/>
      <c r="TG1492" s="749"/>
      <c r="TH1492" s="749"/>
      <c r="TI1492" s="749"/>
      <c r="TJ1492" s="749"/>
      <c r="TK1492" s="749"/>
      <c r="TL1492" s="749"/>
      <c r="TM1492" s="749"/>
      <c r="TN1492" s="749"/>
      <c r="TO1492" s="749"/>
      <c r="TP1492" s="749"/>
      <c r="TQ1492" s="749"/>
      <c r="TR1492" s="749"/>
      <c r="TS1492" s="749"/>
      <c r="TT1492" s="749"/>
      <c r="TU1492" s="749"/>
      <c r="TV1492" s="749"/>
      <c r="TW1492" s="749"/>
      <c r="TX1492" s="749"/>
      <c r="TY1492" s="749"/>
      <c r="TZ1492" s="749"/>
      <c r="UA1492" s="749"/>
      <c r="UB1492" s="749"/>
      <c r="UC1492" s="749"/>
      <c r="UD1492" s="749"/>
      <c r="UE1492" s="749"/>
      <c r="UF1492" s="749"/>
      <c r="UG1492" s="749"/>
      <c r="UH1492" s="749"/>
      <c r="UI1492" s="749"/>
      <c r="UJ1492" s="749"/>
      <c r="UK1492" s="749"/>
      <c r="UL1492" s="749"/>
      <c r="UM1492" s="749"/>
      <c r="UN1492" s="749"/>
      <c r="UO1492" s="749"/>
      <c r="UP1492" s="749"/>
      <c r="UQ1492" s="749"/>
      <c r="UR1492" s="749"/>
      <c r="US1492" s="749"/>
      <c r="UT1492" s="749"/>
      <c r="UU1492" s="749"/>
      <c r="UV1492" s="749"/>
      <c r="UW1492" s="749"/>
      <c r="UX1492" s="749"/>
      <c r="UY1492" s="749"/>
      <c r="UZ1492" s="749"/>
      <c r="VA1492" s="749"/>
      <c r="VB1492" s="749"/>
      <c r="VC1492" s="749"/>
      <c r="VD1492" s="749"/>
      <c r="VE1492" s="749"/>
      <c r="VF1492" s="749"/>
      <c r="VG1492" s="749"/>
      <c r="VH1492" s="749"/>
      <c r="VI1492" s="749"/>
      <c r="VJ1492" s="749"/>
      <c r="VK1492" s="749"/>
      <c r="VL1492" s="749"/>
      <c r="VM1492" s="749"/>
      <c r="VN1492" s="749"/>
      <c r="VO1492" s="749"/>
      <c r="VP1492" s="749"/>
      <c r="VQ1492" s="749"/>
      <c r="VR1492" s="749"/>
      <c r="VS1492" s="749"/>
      <c r="VT1492" s="749"/>
      <c r="VU1492" s="749"/>
      <c r="VV1492" s="749"/>
      <c r="VW1492" s="749"/>
      <c r="VX1492" s="749"/>
      <c r="VY1492" s="749"/>
      <c r="VZ1492" s="749"/>
      <c r="WA1492" s="749"/>
      <c r="WB1492" s="749"/>
      <c r="WC1492" s="749"/>
      <c r="WD1492" s="749"/>
      <c r="WE1492" s="749"/>
      <c r="WF1492" s="749"/>
      <c r="WG1492" s="749"/>
      <c r="WH1492" s="749"/>
      <c r="WI1492" s="749"/>
      <c r="WJ1492" s="749"/>
      <c r="WK1492" s="749"/>
      <c r="WL1492" s="749"/>
      <c r="WM1492" s="749"/>
      <c r="WN1492" s="749"/>
      <c r="WO1492" s="749"/>
      <c r="WP1492" s="749"/>
      <c r="WQ1492" s="749"/>
      <c r="WR1492" s="749"/>
      <c r="WS1492" s="749"/>
      <c r="WT1492" s="749"/>
      <c r="WU1492" s="749"/>
      <c r="WV1492" s="749"/>
      <c r="WW1492" s="749"/>
      <c r="WX1492" s="749"/>
      <c r="WY1492" s="749"/>
      <c r="WZ1492" s="749"/>
      <c r="XA1492" s="749"/>
      <c r="XB1492" s="749"/>
      <c r="XC1492" s="749"/>
      <c r="XD1492" s="749"/>
      <c r="XE1492" s="749"/>
      <c r="XF1492" s="749"/>
      <c r="XG1492" s="749"/>
      <c r="XH1492" s="749"/>
      <c r="XI1492" s="749"/>
      <c r="XJ1492" s="749"/>
      <c r="XK1492" s="749"/>
      <c r="XL1492" s="749"/>
      <c r="XM1492" s="749"/>
      <c r="XN1492" s="749"/>
      <c r="XO1492" s="749"/>
      <c r="XP1492" s="749"/>
      <c r="XQ1492" s="749"/>
      <c r="XR1492" s="749"/>
      <c r="XS1492" s="749"/>
      <c r="XT1492" s="749"/>
      <c r="XU1492" s="749"/>
      <c r="XV1492" s="749"/>
      <c r="XW1492" s="749"/>
      <c r="XX1492" s="749"/>
      <c r="XY1492" s="749"/>
      <c r="XZ1492" s="749"/>
      <c r="YA1492" s="749"/>
      <c r="YB1492" s="749"/>
      <c r="YC1492" s="749"/>
      <c r="YD1492" s="749"/>
      <c r="YE1492" s="749"/>
      <c r="YF1492" s="749"/>
      <c r="YG1492" s="749"/>
      <c r="YH1492" s="749"/>
      <c r="YI1492" s="749"/>
      <c r="YJ1492" s="749"/>
      <c r="YK1492" s="749"/>
      <c r="YL1492" s="749"/>
      <c r="YM1492" s="749"/>
      <c r="YN1492" s="749"/>
      <c r="YO1492" s="749"/>
      <c r="YP1492" s="749"/>
      <c r="YQ1492" s="749"/>
      <c r="YR1492" s="749"/>
      <c r="YS1492" s="749"/>
      <c r="YT1492" s="749"/>
      <c r="YU1492" s="749"/>
      <c r="YV1492" s="749"/>
      <c r="YW1492" s="749"/>
      <c r="YX1492" s="749"/>
      <c r="YY1492" s="749"/>
      <c r="YZ1492" s="749"/>
      <c r="ZA1492" s="749"/>
      <c r="ZB1492" s="749"/>
      <c r="ZC1492" s="749"/>
      <c r="ZD1492" s="749"/>
      <c r="ZE1492" s="749"/>
      <c r="ZF1492" s="749"/>
      <c r="ZG1492" s="749"/>
      <c r="ZH1492" s="749"/>
      <c r="ZI1492" s="749"/>
      <c r="ZJ1492" s="749"/>
      <c r="ZK1492" s="749"/>
      <c r="ZL1492" s="749"/>
      <c r="ZM1492" s="749"/>
      <c r="ZN1492" s="749"/>
      <c r="ZO1492" s="749"/>
      <c r="ZP1492" s="749"/>
      <c r="ZQ1492" s="749"/>
      <c r="ZR1492" s="749"/>
      <c r="ZS1492" s="749"/>
      <c r="ZT1492" s="749"/>
      <c r="ZU1492" s="749"/>
      <c r="ZV1492" s="749"/>
      <c r="ZW1492" s="749"/>
      <c r="ZX1492" s="749"/>
      <c r="ZY1492" s="749"/>
      <c r="ZZ1492" s="749"/>
      <c r="AAA1492" s="749"/>
      <c r="AAB1492" s="749"/>
      <c r="AAC1492" s="749"/>
      <c r="AAD1492" s="749"/>
      <c r="AAE1492" s="749"/>
      <c r="AAF1492" s="749"/>
      <c r="AAG1492" s="749"/>
      <c r="AAH1492" s="749"/>
      <c r="AAI1492" s="749"/>
      <c r="AAJ1492" s="749"/>
      <c r="AAK1492" s="749"/>
      <c r="AAL1492" s="749"/>
      <c r="AAM1492" s="749"/>
      <c r="AAN1492" s="749"/>
      <c r="AAO1492" s="749"/>
      <c r="AAP1492" s="749"/>
      <c r="AAQ1492" s="749"/>
      <c r="AAR1492" s="749"/>
      <c r="AAS1492" s="749"/>
      <c r="AAT1492" s="749"/>
      <c r="AAU1492" s="749"/>
      <c r="AAV1492" s="749"/>
      <c r="AAW1492" s="749"/>
      <c r="AAX1492" s="749"/>
      <c r="AAY1492" s="749"/>
      <c r="AAZ1492" s="749"/>
      <c r="ABA1492" s="749"/>
      <c r="ABB1492" s="749"/>
      <c r="ABC1492" s="749"/>
      <c r="ABD1492" s="749"/>
      <c r="ABE1492" s="749"/>
      <c r="ABF1492" s="749"/>
      <c r="ABG1492" s="749"/>
      <c r="ABH1492" s="749"/>
      <c r="ABI1492" s="749"/>
      <c r="ABJ1492" s="749"/>
      <c r="ABK1492" s="749"/>
      <c r="ABL1492" s="749"/>
      <c r="ABM1492" s="749"/>
      <c r="ABN1492" s="749"/>
      <c r="ABO1492" s="749"/>
      <c r="ABP1492" s="749"/>
      <c r="ABQ1492" s="749"/>
      <c r="ABR1492" s="749"/>
      <c r="ABS1492" s="749"/>
      <c r="ABT1492" s="749"/>
      <c r="ABU1492" s="749"/>
      <c r="ABV1492" s="749"/>
      <c r="ABW1492" s="749"/>
      <c r="ABX1492" s="749"/>
      <c r="ABY1492" s="749"/>
      <c r="ABZ1492" s="749"/>
      <c r="ACA1492" s="749"/>
      <c r="ACB1492" s="749"/>
      <c r="ACC1492" s="749"/>
      <c r="ACD1492" s="749"/>
      <c r="ACE1492" s="749"/>
      <c r="ACF1492" s="749"/>
      <c r="ACG1492" s="749"/>
      <c r="ACH1492" s="749"/>
      <c r="ACI1492" s="749"/>
      <c r="ACJ1492" s="749"/>
      <c r="ACK1492" s="749"/>
      <c r="ACL1492" s="749"/>
      <c r="ACM1492" s="749"/>
      <c r="ACN1492" s="749"/>
      <c r="ACO1492" s="749"/>
      <c r="ACP1492" s="749"/>
      <c r="ACQ1492" s="749"/>
      <c r="ACR1492" s="749"/>
      <c r="ACS1492" s="749"/>
      <c r="ACT1492" s="749"/>
      <c r="ACU1492" s="749"/>
      <c r="ACV1492" s="749"/>
      <c r="ACW1492" s="749"/>
      <c r="ACX1492" s="749"/>
      <c r="ACY1492" s="749"/>
      <c r="ACZ1492" s="749"/>
      <c r="ADA1492" s="749"/>
      <c r="ADB1492" s="749"/>
      <c r="ADC1492" s="749"/>
      <c r="ADD1492" s="749"/>
      <c r="ADE1492" s="749"/>
      <c r="ADF1492" s="749"/>
      <c r="ADG1492" s="749"/>
      <c r="ADH1492" s="749"/>
      <c r="ADI1492" s="749"/>
      <c r="ADJ1492" s="749"/>
      <c r="ADK1492" s="749"/>
      <c r="ADL1492" s="749"/>
      <c r="ADM1492" s="749"/>
      <c r="ADN1492" s="749"/>
      <c r="ADO1492" s="749"/>
      <c r="ADP1492" s="749"/>
      <c r="ADQ1492" s="749"/>
      <c r="ADR1492" s="749"/>
      <c r="ADS1492" s="749"/>
      <c r="ADT1492" s="749"/>
      <c r="ADU1492" s="749"/>
      <c r="ADV1492" s="749"/>
      <c r="ADW1492" s="749"/>
      <c r="ADX1492" s="749"/>
      <c r="ADY1492" s="749"/>
      <c r="ADZ1492" s="749"/>
      <c r="AEA1492" s="749"/>
      <c r="AEB1492" s="749"/>
      <c r="AEC1492" s="749"/>
      <c r="AED1492" s="749"/>
      <c r="AEE1492" s="749"/>
      <c r="AEF1492" s="749"/>
      <c r="AEG1492" s="749"/>
      <c r="AEH1492" s="749"/>
      <c r="AEI1492" s="749"/>
      <c r="AEJ1492" s="749"/>
      <c r="AEK1492" s="749"/>
      <c r="AEL1492" s="749"/>
      <c r="AEM1492" s="749"/>
      <c r="AEN1492" s="749"/>
      <c r="AEO1492" s="749"/>
      <c r="AEP1492" s="749"/>
      <c r="AEQ1492" s="749"/>
      <c r="AER1492" s="749"/>
      <c r="AES1492" s="749"/>
      <c r="AET1492" s="749"/>
      <c r="AEU1492" s="749"/>
      <c r="AEV1492" s="749"/>
      <c r="AEW1492" s="749"/>
      <c r="AEX1492" s="749"/>
      <c r="AEY1492" s="749"/>
      <c r="AEZ1492" s="749"/>
      <c r="AFA1492" s="749"/>
      <c r="AFB1492" s="749"/>
      <c r="AFC1492" s="749"/>
      <c r="AFD1492" s="749"/>
      <c r="AFE1492" s="749"/>
      <c r="AFF1492" s="749"/>
      <c r="AFG1492" s="749"/>
      <c r="AFH1492" s="749"/>
      <c r="AFI1492" s="749"/>
      <c r="AFJ1492" s="749"/>
      <c r="AFK1492" s="749"/>
      <c r="AFL1492" s="749"/>
      <c r="AFM1492" s="749"/>
      <c r="AFN1492" s="749"/>
      <c r="AFO1492" s="749"/>
      <c r="AFP1492" s="749"/>
      <c r="AFQ1492" s="749"/>
      <c r="AFR1492" s="749"/>
      <c r="AFS1492" s="749"/>
      <c r="AFT1492" s="749"/>
      <c r="AFU1492" s="749"/>
      <c r="AFV1492" s="749"/>
      <c r="AFW1492" s="749"/>
      <c r="AFX1492" s="749"/>
      <c r="AFY1492" s="749"/>
      <c r="AFZ1492" s="749"/>
      <c r="AGA1492" s="749"/>
      <c r="AGB1492" s="749"/>
      <c r="AGC1492" s="749"/>
      <c r="AGD1492" s="749"/>
      <c r="AGE1492" s="749"/>
      <c r="AGF1492" s="749"/>
      <c r="AGG1492" s="749"/>
      <c r="AGH1492" s="749"/>
      <c r="AGI1492" s="749"/>
      <c r="AGJ1492" s="749"/>
      <c r="AGK1492" s="749"/>
      <c r="AGL1492" s="749"/>
      <c r="AGM1492" s="749"/>
      <c r="AGN1492" s="749"/>
      <c r="AGO1492" s="749"/>
      <c r="AGP1492" s="749"/>
      <c r="AGQ1492" s="749"/>
      <c r="AGR1492" s="749"/>
      <c r="AGS1492" s="749"/>
      <c r="AGT1492" s="749"/>
      <c r="AGU1492" s="749"/>
      <c r="AGV1492" s="749"/>
      <c r="AGW1492" s="749"/>
      <c r="AGX1492" s="749"/>
      <c r="AGY1492" s="749"/>
      <c r="AGZ1492" s="749"/>
      <c r="AHA1492" s="749"/>
      <c r="AHB1492" s="749"/>
      <c r="AHC1492" s="749"/>
      <c r="AHD1492" s="749"/>
      <c r="AHE1492" s="749"/>
      <c r="AHF1492" s="749"/>
      <c r="AHG1492" s="749"/>
      <c r="AHH1492" s="749"/>
      <c r="AHI1492" s="749"/>
      <c r="AHJ1492" s="749"/>
      <c r="AHK1492" s="749"/>
      <c r="AHL1492" s="749"/>
      <c r="AHM1492" s="749"/>
      <c r="AHN1492" s="749"/>
      <c r="AHO1492" s="749"/>
      <c r="AHP1492" s="749"/>
      <c r="AHQ1492" s="749"/>
      <c r="AHR1492" s="749"/>
      <c r="AHS1492" s="749"/>
      <c r="AHT1492" s="749"/>
      <c r="AHU1492" s="749"/>
      <c r="AHV1492" s="749"/>
      <c r="AHW1492" s="749"/>
      <c r="AHX1492" s="749"/>
      <c r="AHY1492" s="749"/>
      <c r="AHZ1492" s="749"/>
      <c r="AIA1492" s="749"/>
      <c r="AIB1492" s="749"/>
      <c r="AIC1492" s="749"/>
      <c r="AID1492" s="749"/>
      <c r="AIE1492" s="749"/>
      <c r="AIF1492" s="749"/>
      <c r="AIG1492" s="749"/>
      <c r="AIH1492" s="749"/>
      <c r="AII1492" s="749"/>
      <c r="AIJ1492" s="749"/>
      <c r="AIK1492" s="749"/>
      <c r="AIL1492" s="749"/>
      <c r="AIM1492" s="749"/>
      <c r="AIN1492" s="749"/>
      <c r="AIO1492" s="749"/>
      <c r="AIP1492" s="749"/>
      <c r="AIQ1492" s="749"/>
      <c r="AIR1492" s="749"/>
      <c r="AIS1492" s="749"/>
      <c r="AIT1492" s="749"/>
      <c r="AIU1492" s="749"/>
      <c r="AIV1492" s="749"/>
      <c r="AIW1492" s="749"/>
      <c r="AIX1492" s="749"/>
      <c r="AIY1492" s="749"/>
      <c r="AIZ1492" s="749"/>
      <c r="AJA1492" s="749"/>
      <c r="AJB1492" s="749"/>
      <c r="AJC1492" s="749"/>
      <c r="AJD1492" s="749"/>
      <c r="AJE1492" s="749"/>
      <c r="AJF1492" s="749"/>
      <c r="AJG1492" s="749"/>
      <c r="AJH1492" s="749"/>
      <c r="AJI1492" s="749"/>
      <c r="AJJ1492" s="749"/>
      <c r="AJK1492" s="749"/>
      <c r="AJL1492" s="749"/>
      <c r="AJM1492" s="749"/>
      <c r="AJN1492" s="749"/>
      <c r="AJO1492" s="749"/>
      <c r="AJP1492" s="749"/>
      <c r="AJQ1492" s="749"/>
      <c r="AJR1492" s="749"/>
      <c r="AJS1492" s="749"/>
      <c r="AJT1492" s="749"/>
      <c r="AJU1492" s="749"/>
      <c r="AJV1492" s="749"/>
      <c r="AJW1492" s="749"/>
      <c r="AJX1492" s="749"/>
      <c r="AJY1492" s="749"/>
      <c r="AJZ1492" s="749"/>
      <c r="AKA1492" s="749"/>
      <c r="AKB1492" s="749"/>
      <c r="AKC1492" s="749"/>
      <c r="AKD1492" s="749"/>
      <c r="AKE1492" s="749"/>
      <c r="AKF1492" s="749"/>
      <c r="AKG1492" s="749"/>
      <c r="AKH1492" s="749"/>
      <c r="AKI1492" s="749"/>
      <c r="AKJ1492" s="749"/>
      <c r="AKK1492" s="749"/>
      <c r="AKL1492" s="749"/>
      <c r="AKM1492" s="749"/>
      <c r="AKN1492" s="749"/>
      <c r="AKO1492" s="749"/>
      <c r="AKP1492" s="749"/>
      <c r="AKQ1492" s="749"/>
      <c r="AKR1492" s="749"/>
      <c r="AKS1492" s="749"/>
      <c r="AKT1492" s="749"/>
      <c r="AKU1492" s="749"/>
      <c r="AKV1492" s="749"/>
      <c r="AKW1492" s="749"/>
      <c r="AKX1492" s="749"/>
      <c r="AKY1492" s="749"/>
      <c r="AKZ1492" s="749"/>
      <c r="ALA1492" s="749"/>
      <c r="ALB1492" s="749"/>
      <c r="ALC1492" s="749"/>
      <c r="ALD1492" s="749"/>
      <c r="ALE1492" s="749"/>
      <c r="ALF1492" s="749"/>
      <c r="ALG1492" s="749"/>
      <c r="ALH1492" s="749"/>
      <c r="ALI1492" s="749"/>
      <c r="ALJ1492" s="749"/>
      <c r="ALK1492" s="749"/>
      <c r="ALL1492" s="749"/>
      <c r="ALM1492" s="749"/>
      <c r="ALN1492" s="749"/>
      <c r="ALO1492" s="749"/>
      <c r="ALP1492" s="749"/>
      <c r="ALQ1492" s="749"/>
      <c r="ALR1492" s="749"/>
      <c r="ALS1492" s="749"/>
      <c r="ALT1492" s="749"/>
      <c r="ALU1492" s="749"/>
      <c r="ALV1492" s="749"/>
      <c r="ALW1492" s="749"/>
      <c r="ALX1492" s="749"/>
      <c r="ALY1492" s="749"/>
      <c r="ALZ1492" s="749"/>
      <c r="AMA1492" s="749"/>
      <c r="AMB1492" s="749"/>
      <c r="AMC1492" s="749"/>
      <c r="AMD1492" s="749"/>
      <c r="AME1492" s="749"/>
      <c r="AMF1492" s="749"/>
      <c r="AMG1492" s="749"/>
      <c r="AMH1492" s="749"/>
      <c r="AMI1492" s="749"/>
      <c r="AMJ1492" s="749"/>
      <c r="AMK1492" s="749"/>
      <c r="AML1492" s="749"/>
      <c r="AMM1492" s="749"/>
      <c r="AMN1492" s="749"/>
      <c r="AMO1492" s="749"/>
      <c r="AMP1492" s="749"/>
      <c r="AMQ1492" s="749"/>
      <c r="AMR1492" s="749"/>
      <c r="AMS1492" s="749"/>
      <c r="AMT1492" s="749"/>
      <c r="AMU1492" s="749"/>
      <c r="AMV1492" s="749"/>
      <c r="AMW1492" s="749"/>
      <c r="AMX1492" s="749"/>
      <c r="AMY1492" s="749"/>
      <c r="AMZ1492" s="749"/>
      <c r="ANA1492" s="749"/>
      <c r="ANB1492" s="749"/>
      <c r="ANC1492" s="749"/>
      <c r="AND1492" s="749"/>
      <c r="ANE1492" s="749"/>
      <c r="ANF1492" s="749"/>
      <c r="ANG1492" s="749"/>
      <c r="ANH1492" s="749"/>
      <c r="ANI1492" s="749"/>
      <c r="ANJ1492" s="749"/>
      <c r="ANK1492" s="749"/>
      <c r="ANL1492" s="749"/>
      <c r="ANM1492" s="749"/>
      <c r="ANN1492" s="749"/>
      <c r="ANO1492" s="749"/>
      <c r="ANP1492" s="749"/>
      <c r="ANQ1492" s="749"/>
      <c r="ANR1492" s="749"/>
      <c r="ANS1492" s="749"/>
      <c r="ANT1492" s="749"/>
      <c r="ANU1492" s="749"/>
      <c r="ANV1492" s="749"/>
      <c r="ANW1492" s="749"/>
      <c r="ANX1492" s="749"/>
      <c r="ANY1492" s="749"/>
      <c r="ANZ1492" s="749"/>
      <c r="AOA1492" s="749"/>
      <c r="AOB1492" s="749"/>
      <c r="AOC1492" s="749"/>
      <c r="AOD1492" s="749"/>
      <c r="AOE1492" s="749"/>
      <c r="AOF1492" s="749"/>
      <c r="AOG1492" s="749"/>
      <c r="AOH1492" s="749"/>
      <c r="AOI1492" s="749"/>
      <c r="AOJ1492" s="749"/>
      <c r="AOK1492" s="749"/>
      <c r="AOL1492" s="749"/>
      <c r="AOM1492" s="749"/>
      <c r="AON1492" s="749"/>
      <c r="AOO1492" s="749"/>
      <c r="AOP1492" s="749"/>
      <c r="AOQ1492" s="749"/>
      <c r="AOR1492" s="749"/>
      <c r="AOS1492" s="749"/>
      <c r="AOT1492" s="749"/>
      <c r="AOU1492" s="749"/>
      <c r="AOV1492" s="749"/>
      <c r="AOW1492" s="749"/>
      <c r="AOX1492" s="749"/>
      <c r="AOY1492" s="749"/>
      <c r="AOZ1492" s="749"/>
      <c r="APA1492" s="749"/>
      <c r="APB1492" s="749"/>
      <c r="APC1492" s="749"/>
      <c r="APD1492" s="749"/>
      <c r="APE1492" s="749"/>
      <c r="APF1492" s="749"/>
      <c r="APG1492" s="749"/>
      <c r="APH1492" s="749"/>
      <c r="API1492" s="749"/>
      <c r="APJ1492" s="749"/>
      <c r="APK1492" s="749"/>
      <c r="APL1492" s="749"/>
      <c r="APM1492" s="749"/>
      <c r="APN1492" s="749"/>
      <c r="APO1492" s="749"/>
      <c r="APP1492" s="749"/>
      <c r="APQ1492" s="749"/>
      <c r="APR1492" s="749"/>
      <c r="APS1492" s="749"/>
      <c r="APT1492" s="749"/>
      <c r="APU1492" s="749"/>
      <c r="APV1492" s="749"/>
      <c r="APW1492" s="749"/>
      <c r="APX1492" s="749"/>
      <c r="APY1492" s="749"/>
      <c r="APZ1492" s="749"/>
      <c r="AQA1492" s="749"/>
      <c r="AQB1492" s="749"/>
      <c r="AQC1492" s="749"/>
      <c r="AQD1492" s="749"/>
      <c r="AQE1492" s="749"/>
      <c r="AQF1492" s="749"/>
      <c r="AQG1492" s="749"/>
      <c r="AQH1492" s="749"/>
      <c r="AQI1492" s="749"/>
      <c r="AQJ1492" s="749"/>
      <c r="AQK1492" s="749"/>
      <c r="AQL1492" s="749"/>
      <c r="AQM1492" s="749"/>
      <c r="AQN1492" s="749"/>
      <c r="AQO1492" s="749"/>
      <c r="AQP1492" s="749"/>
      <c r="AQQ1492" s="749"/>
      <c r="AQR1492" s="749"/>
      <c r="AQS1492" s="749"/>
      <c r="AQT1492" s="749"/>
      <c r="AQU1492" s="749"/>
      <c r="AQV1492" s="749"/>
      <c r="AQW1492" s="749"/>
      <c r="AQX1492" s="749"/>
      <c r="AQY1492" s="749"/>
      <c r="AQZ1492" s="749"/>
      <c r="ARA1492" s="749"/>
      <c r="ARB1492" s="749"/>
      <c r="ARC1492" s="749"/>
      <c r="ARD1492" s="749"/>
      <c r="ARE1492" s="749"/>
      <c r="ARF1492" s="749"/>
      <c r="ARG1492" s="749"/>
      <c r="ARH1492" s="749"/>
      <c r="ARI1492" s="749"/>
      <c r="ARJ1492" s="749"/>
      <c r="ARK1492" s="749"/>
      <c r="ARL1492" s="749"/>
      <c r="ARM1492" s="749"/>
      <c r="ARN1492" s="749"/>
      <c r="ARO1492" s="749"/>
      <c r="ARP1492" s="749"/>
      <c r="ARQ1492" s="749"/>
      <c r="ARR1492" s="749"/>
      <c r="ARS1492" s="749"/>
      <c r="ART1492" s="749"/>
      <c r="ARU1492" s="749"/>
      <c r="ARV1492" s="749"/>
      <c r="ARW1492" s="749"/>
      <c r="ARX1492" s="749"/>
      <c r="ARY1492" s="749"/>
      <c r="ARZ1492" s="749"/>
      <c r="ASA1492" s="749"/>
      <c r="ASB1492" s="749"/>
      <c r="ASC1492" s="749"/>
      <c r="ASD1492" s="749"/>
      <c r="ASE1492" s="749"/>
      <c r="ASF1492" s="749"/>
      <c r="ASG1492" s="749"/>
      <c r="ASH1492" s="749"/>
      <c r="ASI1492" s="749"/>
      <c r="ASJ1492" s="749"/>
      <c r="ASK1492" s="749"/>
      <c r="ASL1492" s="749"/>
      <c r="ASM1492" s="749"/>
      <c r="ASN1492" s="749"/>
      <c r="ASO1492" s="749"/>
      <c r="ASP1492" s="749"/>
      <c r="ASQ1492" s="749"/>
      <c r="ASR1492" s="749"/>
      <c r="ASS1492" s="749"/>
      <c r="AST1492" s="749"/>
      <c r="ASU1492" s="749"/>
      <c r="ASV1492" s="749"/>
      <c r="ASW1492" s="749"/>
      <c r="ASX1492" s="749"/>
      <c r="ASY1492" s="749"/>
      <c r="ASZ1492" s="749"/>
      <c r="ATA1492" s="749"/>
      <c r="ATB1492" s="749"/>
      <c r="ATC1492" s="749"/>
      <c r="ATD1492" s="749"/>
      <c r="ATE1492" s="749"/>
      <c r="ATF1492" s="749"/>
      <c r="ATG1492" s="749"/>
      <c r="ATH1492" s="749"/>
      <c r="ATI1492" s="749"/>
      <c r="ATJ1492" s="749"/>
      <c r="ATK1492" s="749"/>
      <c r="ATL1492" s="749"/>
      <c r="ATM1492" s="749"/>
      <c r="ATN1492" s="749"/>
      <c r="ATO1492" s="749"/>
      <c r="ATP1492" s="749"/>
      <c r="ATQ1492" s="749"/>
      <c r="ATR1492" s="749"/>
      <c r="ATS1492" s="749"/>
      <c r="ATT1492" s="749"/>
      <c r="ATU1492" s="749"/>
      <c r="ATV1492" s="749"/>
      <c r="ATW1492" s="749"/>
      <c r="ATX1492" s="749"/>
      <c r="ATY1492" s="749"/>
      <c r="ATZ1492" s="749"/>
      <c r="AUA1492" s="749"/>
      <c r="AUB1492" s="749"/>
      <c r="AUC1492" s="749"/>
      <c r="AUD1492" s="749"/>
      <c r="AUE1492" s="749"/>
      <c r="AUF1492" s="749"/>
      <c r="AUG1492" s="749"/>
      <c r="AUH1492" s="749"/>
      <c r="AUI1492" s="749"/>
      <c r="AUJ1492" s="749"/>
      <c r="AUK1492" s="749"/>
      <c r="AUL1492" s="749"/>
      <c r="AUM1492" s="749"/>
      <c r="AUN1492" s="749"/>
      <c r="AUO1492" s="749"/>
      <c r="AUP1492" s="749"/>
      <c r="AUQ1492" s="749"/>
      <c r="AUR1492" s="749"/>
      <c r="AUS1492" s="749"/>
      <c r="AUT1492" s="749"/>
      <c r="AUU1492" s="749"/>
      <c r="AUV1492" s="749"/>
      <c r="AUW1492" s="749"/>
      <c r="AUX1492" s="749"/>
      <c r="AUY1492" s="749"/>
      <c r="AUZ1492" s="749"/>
      <c r="AVA1492" s="749"/>
      <c r="AVB1492" s="749"/>
      <c r="AVC1492" s="749"/>
      <c r="AVD1492" s="749"/>
      <c r="AVE1492" s="749"/>
      <c r="AVF1492" s="749"/>
      <c r="AVG1492" s="749"/>
      <c r="AVH1492" s="749"/>
      <c r="AVI1492" s="749"/>
      <c r="AVJ1492" s="749"/>
      <c r="AVK1492" s="749"/>
      <c r="AVL1492" s="749"/>
      <c r="AVM1492" s="749"/>
      <c r="AVN1492" s="749"/>
      <c r="AVO1492" s="749"/>
      <c r="AVP1492" s="749"/>
      <c r="AVQ1492" s="749"/>
      <c r="AVR1492" s="749"/>
      <c r="AVS1492" s="749"/>
      <c r="AVT1492" s="749"/>
      <c r="AVU1492" s="749"/>
      <c r="AVV1492" s="749"/>
      <c r="AVW1492" s="749"/>
      <c r="AVX1492" s="749"/>
      <c r="AVY1492" s="749"/>
      <c r="AVZ1492" s="749"/>
      <c r="AWA1492" s="749"/>
      <c r="AWB1492" s="749"/>
      <c r="AWC1492" s="749"/>
      <c r="AWD1492" s="749"/>
      <c r="AWE1492" s="749"/>
      <c r="AWF1492" s="749"/>
      <c r="AWG1492" s="749"/>
      <c r="AWH1492" s="749"/>
      <c r="AWI1492" s="749"/>
      <c r="AWJ1492" s="749"/>
      <c r="AWK1492" s="749"/>
      <c r="AWL1492" s="749"/>
      <c r="AWM1492" s="749"/>
      <c r="AWN1492" s="749"/>
      <c r="AWO1492" s="749"/>
      <c r="AWP1492" s="749"/>
      <c r="AWQ1492" s="749"/>
      <c r="AWR1492" s="749"/>
      <c r="AWS1492" s="749"/>
      <c r="AWT1492" s="749"/>
      <c r="AWU1492" s="749"/>
      <c r="AWV1492" s="749"/>
      <c r="AWW1492" s="749"/>
      <c r="AWX1492" s="749"/>
      <c r="AWY1492" s="749"/>
      <c r="AWZ1492" s="749"/>
      <c r="AXA1492" s="749"/>
      <c r="AXB1492" s="749"/>
      <c r="AXC1492" s="749"/>
      <c r="AXD1492" s="749"/>
      <c r="AXE1492" s="749"/>
      <c r="AXF1492" s="749"/>
      <c r="AXG1492" s="749"/>
      <c r="AXH1492" s="749"/>
      <c r="AXI1492" s="749"/>
      <c r="AXJ1492" s="749"/>
      <c r="AXK1492" s="749"/>
      <c r="AXL1492" s="749"/>
      <c r="AXM1492" s="749"/>
      <c r="AXN1492" s="749"/>
      <c r="AXO1492" s="749"/>
      <c r="AXP1492" s="749"/>
      <c r="AXQ1492" s="749"/>
      <c r="AXR1492" s="749"/>
      <c r="AXS1492" s="749"/>
      <c r="AXT1492" s="749"/>
      <c r="AXU1492" s="749"/>
      <c r="AXV1492" s="749"/>
      <c r="AXW1492" s="749"/>
      <c r="AXX1492" s="749"/>
      <c r="AXY1492" s="749"/>
      <c r="AXZ1492" s="749"/>
      <c r="AYA1492" s="749"/>
      <c r="AYB1492" s="749"/>
      <c r="AYC1492" s="749"/>
      <c r="AYD1492" s="749"/>
      <c r="AYE1492" s="749"/>
      <c r="AYF1492" s="749"/>
      <c r="AYG1492" s="749"/>
      <c r="AYH1492" s="749"/>
      <c r="AYI1492" s="749"/>
      <c r="AYJ1492" s="749"/>
      <c r="AYK1492" s="749"/>
      <c r="AYL1492" s="749"/>
      <c r="AYM1492" s="749"/>
      <c r="AYN1492" s="749"/>
      <c r="AYO1492" s="749"/>
      <c r="AYP1492" s="749"/>
      <c r="AYQ1492" s="749"/>
      <c r="AYR1492" s="749"/>
      <c r="AYS1492" s="749"/>
      <c r="AYT1492" s="749"/>
      <c r="AYU1492" s="749"/>
      <c r="AYV1492" s="749"/>
      <c r="AYW1492" s="749"/>
      <c r="AYX1492" s="749"/>
      <c r="AYY1492" s="749"/>
      <c r="AYZ1492" s="749"/>
      <c r="AZA1492" s="749"/>
      <c r="AZB1492" s="749"/>
      <c r="AZC1492" s="749"/>
      <c r="AZD1492" s="749"/>
      <c r="AZE1492" s="749"/>
      <c r="AZF1492" s="749"/>
      <c r="AZG1492" s="749"/>
      <c r="AZH1492" s="749"/>
      <c r="AZI1492" s="749"/>
      <c r="AZJ1492" s="749"/>
      <c r="AZK1492" s="749"/>
      <c r="AZL1492" s="749"/>
      <c r="AZM1492" s="749"/>
      <c r="AZN1492" s="749"/>
      <c r="AZO1492" s="749"/>
      <c r="AZP1492" s="749"/>
      <c r="AZQ1492" s="749"/>
      <c r="AZR1492" s="749"/>
      <c r="AZS1492" s="749"/>
      <c r="AZT1492" s="749"/>
      <c r="AZU1492" s="749"/>
      <c r="AZV1492" s="749"/>
      <c r="AZW1492" s="749"/>
      <c r="AZX1492" s="749"/>
      <c r="AZY1492" s="749"/>
      <c r="AZZ1492" s="749"/>
      <c r="BAA1492" s="749"/>
      <c r="BAB1492" s="749"/>
      <c r="BAC1492" s="749"/>
      <c r="BAD1492" s="749"/>
      <c r="BAE1492" s="749"/>
      <c r="BAF1492" s="749"/>
      <c r="BAG1492" s="749"/>
      <c r="BAH1492" s="749"/>
      <c r="BAI1492" s="749"/>
      <c r="BAJ1492" s="749"/>
      <c r="BAK1492" s="749"/>
      <c r="BAL1492" s="749"/>
      <c r="BAM1492" s="749"/>
      <c r="BAN1492" s="749"/>
      <c r="BAO1492" s="749"/>
      <c r="BAP1492" s="749"/>
      <c r="BAQ1492" s="749"/>
      <c r="BAR1492" s="749"/>
      <c r="BAS1492" s="749"/>
      <c r="BAT1492" s="749"/>
      <c r="BAU1492" s="749"/>
      <c r="BAV1492" s="749"/>
      <c r="BAW1492" s="749"/>
      <c r="BAX1492" s="749"/>
      <c r="BAY1492" s="749"/>
      <c r="BAZ1492" s="749"/>
      <c r="BBA1492" s="749"/>
      <c r="BBB1492" s="749"/>
      <c r="BBC1492" s="749"/>
      <c r="BBD1492" s="749"/>
      <c r="BBE1492" s="749"/>
      <c r="BBF1492" s="749"/>
      <c r="BBG1492" s="749"/>
      <c r="BBH1492" s="749"/>
      <c r="BBI1492" s="749"/>
      <c r="BBJ1492" s="749"/>
      <c r="BBK1492" s="749"/>
      <c r="BBL1492" s="749"/>
      <c r="BBM1492" s="749"/>
      <c r="BBN1492" s="749"/>
      <c r="BBO1492" s="749"/>
      <c r="BBP1492" s="749"/>
      <c r="BBQ1492" s="749"/>
      <c r="BBR1492" s="749"/>
      <c r="BBS1492" s="749"/>
      <c r="BBT1492" s="749"/>
      <c r="BBU1492" s="749"/>
      <c r="BBV1492" s="749"/>
      <c r="BBW1492" s="749"/>
      <c r="BBX1492" s="749"/>
      <c r="BBY1492" s="749"/>
      <c r="BBZ1492" s="749"/>
      <c r="BCA1492" s="749"/>
      <c r="BCB1492" s="749"/>
      <c r="BCC1492" s="749"/>
      <c r="BCD1492" s="749"/>
      <c r="BCE1492" s="749"/>
      <c r="BCF1492" s="749"/>
      <c r="BCG1492" s="749"/>
      <c r="BCH1492" s="749"/>
      <c r="BCI1492" s="749"/>
      <c r="BCJ1492" s="749"/>
      <c r="BCK1492" s="749"/>
      <c r="BCL1492" s="749"/>
      <c r="BCM1492" s="749"/>
      <c r="BCN1492" s="749"/>
      <c r="BCO1492" s="749"/>
      <c r="BCP1492" s="749"/>
      <c r="BCQ1492" s="749"/>
      <c r="BCR1492" s="749"/>
      <c r="BCS1492" s="749"/>
      <c r="BCT1492" s="749"/>
      <c r="BCU1492" s="749"/>
      <c r="BCV1492" s="749"/>
      <c r="BCW1492" s="749"/>
      <c r="BCX1492" s="749"/>
      <c r="BCY1492" s="749"/>
      <c r="BCZ1492" s="749"/>
      <c r="BDA1492" s="749"/>
      <c r="BDB1492" s="749"/>
      <c r="BDC1492" s="749"/>
      <c r="BDD1492" s="749"/>
      <c r="BDE1492" s="749"/>
      <c r="BDF1492" s="749"/>
      <c r="BDG1492" s="749"/>
      <c r="BDH1492" s="749"/>
      <c r="BDI1492" s="749"/>
      <c r="BDJ1492" s="749"/>
      <c r="BDK1492" s="749"/>
      <c r="BDL1492" s="749"/>
      <c r="BDM1492" s="749"/>
      <c r="BDN1492" s="749"/>
      <c r="BDO1492" s="749"/>
      <c r="BDP1492" s="749"/>
      <c r="BDQ1492" s="749"/>
      <c r="BDR1492" s="749"/>
      <c r="BDS1492" s="749"/>
      <c r="BDT1492" s="749"/>
      <c r="BDU1492" s="749"/>
      <c r="BDV1492" s="749"/>
      <c r="BDW1492" s="749"/>
      <c r="BDX1492" s="749"/>
      <c r="BDY1492" s="749"/>
      <c r="BDZ1492" s="749"/>
      <c r="BEA1492" s="749"/>
      <c r="BEB1492" s="749"/>
      <c r="BEC1492" s="749"/>
      <c r="BED1492" s="749"/>
      <c r="BEE1492" s="749"/>
      <c r="BEF1492" s="749"/>
      <c r="BEG1492" s="749"/>
      <c r="BEH1492" s="749"/>
      <c r="BEI1492" s="749"/>
      <c r="BEJ1492" s="749"/>
      <c r="BEK1492" s="749"/>
      <c r="BEL1492" s="749"/>
      <c r="BEM1492" s="749"/>
      <c r="BEN1492" s="749"/>
      <c r="BEO1492" s="749"/>
      <c r="BEP1492" s="749"/>
      <c r="BEQ1492" s="749"/>
      <c r="BER1492" s="749"/>
      <c r="BES1492" s="749"/>
      <c r="BET1492" s="749"/>
      <c r="BEU1492" s="749"/>
      <c r="BEV1492" s="749"/>
      <c r="BEW1492" s="749"/>
      <c r="BEX1492" s="749"/>
      <c r="BEY1492" s="749"/>
      <c r="BEZ1492" s="749"/>
      <c r="BFA1492" s="749"/>
      <c r="BFB1492" s="749"/>
      <c r="BFC1492" s="749"/>
      <c r="BFD1492" s="749"/>
      <c r="BFE1492" s="749"/>
      <c r="BFF1492" s="749"/>
      <c r="BFG1492" s="749"/>
      <c r="BFH1492" s="749"/>
      <c r="BFI1492" s="749"/>
      <c r="BFJ1492" s="749"/>
      <c r="BFK1492" s="749"/>
      <c r="BFL1492" s="749"/>
      <c r="BFM1492" s="749"/>
      <c r="BFN1492" s="749"/>
      <c r="BFO1492" s="749"/>
      <c r="BFP1492" s="749"/>
      <c r="BFQ1492" s="749"/>
      <c r="BFR1492" s="749"/>
      <c r="BFS1492" s="749"/>
      <c r="BFT1492" s="749"/>
      <c r="BFU1492" s="749"/>
      <c r="BFV1492" s="749"/>
      <c r="BFW1492" s="749"/>
      <c r="BFX1492" s="749"/>
      <c r="BFY1492" s="749"/>
      <c r="BFZ1492" s="749"/>
      <c r="BGA1492" s="749"/>
      <c r="BGB1492" s="749"/>
      <c r="BGC1492" s="749"/>
      <c r="BGD1492" s="749"/>
      <c r="BGE1492" s="749"/>
      <c r="BGF1492" s="749"/>
      <c r="BGG1492" s="749"/>
      <c r="BGH1492" s="749"/>
      <c r="BGI1492" s="749"/>
      <c r="BGJ1492" s="749"/>
      <c r="BGK1492" s="749"/>
      <c r="BGL1492" s="749"/>
      <c r="BGM1492" s="749"/>
      <c r="BGN1492" s="749"/>
      <c r="BGO1492" s="749"/>
      <c r="BGP1492" s="749"/>
      <c r="BGQ1492" s="749"/>
      <c r="BGR1492" s="749"/>
      <c r="BGS1492" s="749"/>
      <c r="BGT1492" s="749"/>
      <c r="BGU1492" s="749"/>
      <c r="BGV1492" s="749"/>
      <c r="BGW1492" s="749"/>
      <c r="BGX1492" s="749"/>
      <c r="BGY1492" s="749"/>
      <c r="BGZ1492" s="749"/>
      <c r="BHA1492" s="749"/>
      <c r="BHB1492" s="749"/>
      <c r="BHC1492" s="749"/>
      <c r="BHD1492" s="749"/>
      <c r="BHE1492" s="749"/>
      <c r="BHF1492" s="749"/>
      <c r="BHG1492" s="749"/>
      <c r="BHH1492" s="749"/>
      <c r="BHI1492" s="749"/>
      <c r="BHJ1492" s="749"/>
      <c r="BHK1492" s="749"/>
      <c r="BHL1492" s="749"/>
      <c r="BHM1492" s="749"/>
      <c r="BHN1492" s="749"/>
      <c r="BHO1492" s="749"/>
      <c r="BHP1492" s="749"/>
      <c r="BHQ1492" s="749"/>
      <c r="BHR1492" s="749"/>
      <c r="BHS1492" s="749"/>
      <c r="BHT1492" s="749"/>
      <c r="BHU1492" s="749"/>
      <c r="BHV1492" s="749"/>
      <c r="BHW1492" s="749"/>
      <c r="BHX1492" s="749"/>
      <c r="BHY1492" s="749"/>
      <c r="BHZ1492" s="749"/>
      <c r="BIA1492" s="749"/>
      <c r="BIB1492" s="749"/>
      <c r="BIC1492" s="749"/>
      <c r="BID1492" s="749"/>
      <c r="BIE1492" s="749"/>
      <c r="BIF1492" s="749"/>
      <c r="BIG1492" s="749"/>
      <c r="BIH1492" s="749"/>
      <c r="BII1492" s="749"/>
      <c r="BIJ1492" s="749"/>
      <c r="BIK1492" s="749"/>
      <c r="BIL1492" s="749"/>
      <c r="BIM1492" s="749"/>
      <c r="BIN1492" s="749"/>
      <c r="BIO1492" s="749"/>
      <c r="BIP1492" s="749"/>
      <c r="BIQ1492" s="749"/>
      <c r="BIR1492" s="749"/>
      <c r="BIS1492" s="749"/>
      <c r="BIT1492" s="749"/>
      <c r="BIU1492" s="749"/>
      <c r="BIV1492" s="749"/>
      <c r="BIW1492" s="749"/>
      <c r="BIX1492" s="749"/>
      <c r="BIY1492" s="749"/>
      <c r="BIZ1492" s="749"/>
      <c r="BJA1492" s="749"/>
      <c r="BJB1492" s="749"/>
      <c r="BJC1492" s="749"/>
      <c r="BJD1492" s="749"/>
      <c r="BJE1492" s="749"/>
      <c r="BJF1492" s="749"/>
      <c r="BJG1492" s="749"/>
      <c r="BJH1492" s="749"/>
      <c r="BJI1492" s="749"/>
      <c r="BJJ1492" s="749"/>
      <c r="BJK1492" s="749"/>
      <c r="BJL1492" s="749"/>
      <c r="BJM1492" s="749"/>
      <c r="BJN1492" s="749"/>
      <c r="BJO1492" s="749"/>
      <c r="BJP1492" s="749"/>
      <c r="BJQ1492" s="749"/>
      <c r="BJR1492" s="749"/>
      <c r="BJS1492" s="749"/>
      <c r="BJT1492" s="749"/>
      <c r="BJU1492" s="749"/>
      <c r="BJV1492" s="749"/>
      <c r="BJW1492" s="749"/>
      <c r="BJX1492" s="749"/>
      <c r="BJY1492" s="749"/>
      <c r="BJZ1492" s="749"/>
      <c r="BKA1492" s="749"/>
      <c r="BKB1492" s="749"/>
      <c r="BKC1492" s="749"/>
      <c r="BKD1492" s="749"/>
      <c r="BKE1492" s="749"/>
      <c r="BKF1492" s="749"/>
      <c r="BKG1492" s="749"/>
      <c r="BKH1492" s="749"/>
      <c r="BKI1492" s="749"/>
      <c r="BKJ1492" s="749"/>
      <c r="BKK1492" s="749"/>
      <c r="BKL1492" s="749"/>
      <c r="BKM1492" s="749"/>
      <c r="BKN1492" s="749"/>
      <c r="BKO1492" s="749"/>
      <c r="BKP1492" s="749"/>
      <c r="BKQ1492" s="749"/>
      <c r="BKR1492" s="749"/>
      <c r="BKS1492" s="749"/>
      <c r="BKT1492" s="749"/>
      <c r="BKU1492" s="749"/>
      <c r="BKV1492" s="749"/>
      <c r="BKW1492" s="749"/>
      <c r="BKX1492" s="749"/>
      <c r="BKY1492" s="749"/>
      <c r="BKZ1492" s="749"/>
      <c r="BLA1492" s="749"/>
      <c r="BLB1492" s="749"/>
      <c r="BLC1492" s="749"/>
      <c r="BLD1492" s="749"/>
      <c r="BLE1492" s="749"/>
      <c r="BLF1492" s="749"/>
      <c r="BLG1492" s="749"/>
      <c r="BLH1492" s="749"/>
      <c r="BLI1492" s="749"/>
      <c r="BLJ1492" s="749"/>
      <c r="BLK1492" s="749"/>
      <c r="BLL1492" s="749"/>
      <c r="BLM1492" s="749"/>
      <c r="BLN1492" s="749"/>
      <c r="BLO1492" s="749"/>
      <c r="BLP1492" s="749"/>
      <c r="BLQ1492" s="749"/>
      <c r="BLR1492" s="749"/>
      <c r="BLS1492" s="749"/>
      <c r="BLT1492" s="749"/>
      <c r="BLU1492" s="749"/>
      <c r="BLV1492" s="749"/>
      <c r="BLW1492" s="749"/>
      <c r="BLX1492" s="749"/>
      <c r="BLY1492" s="749"/>
      <c r="BLZ1492" s="749"/>
      <c r="BMA1492" s="749"/>
      <c r="BMB1492" s="749"/>
      <c r="BMC1492" s="749"/>
      <c r="BMD1492" s="749"/>
      <c r="BME1492" s="749"/>
      <c r="BMF1492" s="749"/>
      <c r="BMG1492" s="749"/>
      <c r="BMH1492" s="749"/>
      <c r="BMI1492" s="749"/>
      <c r="BMJ1492" s="749"/>
      <c r="BMK1492" s="749"/>
      <c r="BML1492" s="749"/>
      <c r="BMM1492" s="749"/>
      <c r="BMN1492" s="749"/>
      <c r="BMO1492" s="749"/>
      <c r="BMP1492" s="749"/>
      <c r="BMQ1492" s="749"/>
      <c r="BMR1492" s="749"/>
      <c r="BMS1492" s="749"/>
      <c r="BMT1492" s="749"/>
      <c r="BMU1492" s="749"/>
      <c r="BMV1492" s="749"/>
      <c r="BMW1492" s="749"/>
      <c r="BMX1492" s="749"/>
      <c r="BMY1492" s="749"/>
      <c r="BMZ1492" s="749"/>
      <c r="BNA1492" s="749"/>
      <c r="BNB1492" s="749"/>
      <c r="BNC1492" s="749"/>
      <c r="BND1492" s="749"/>
      <c r="BNE1492" s="749"/>
      <c r="BNF1492" s="749"/>
      <c r="BNG1492" s="749"/>
      <c r="BNH1492" s="749"/>
      <c r="BNI1492" s="749"/>
      <c r="BNJ1492" s="749"/>
      <c r="BNK1492" s="749"/>
      <c r="BNL1492" s="749"/>
      <c r="BNM1492" s="749"/>
      <c r="BNN1492" s="749"/>
      <c r="BNO1492" s="749"/>
      <c r="BNP1492" s="749"/>
      <c r="BNQ1492" s="749"/>
      <c r="BNR1492" s="749"/>
      <c r="BNS1492" s="749"/>
      <c r="BNT1492" s="749"/>
      <c r="BNU1492" s="749"/>
      <c r="BNV1492" s="749"/>
      <c r="BNW1492" s="749"/>
      <c r="BNX1492" s="749"/>
      <c r="BNY1492" s="749"/>
      <c r="BNZ1492" s="749"/>
      <c r="BOA1492" s="749"/>
      <c r="BOB1492" s="749"/>
      <c r="BOC1492" s="749"/>
      <c r="BOD1492" s="749"/>
      <c r="BOE1492" s="749"/>
      <c r="BOF1492" s="749"/>
      <c r="BOG1492" s="749"/>
      <c r="BOH1492" s="749"/>
      <c r="BOI1492" s="749"/>
      <c r="BOJ1492" s="749"/>
      <c r="BOK1492" s="749"/>
      <c r="BOL1492" s="749"/>
      <c r="BOM1492" s="749"/>
      <c r="BON1492" s="749"/>
      <c r="BOO1492" s="749"/>
      <c r="BOP1492" s="749"/>
      <c r="BOQ1492" s="749"/>
      <c r="BOR1492" s="749"/>
      <c r="BOS1492" s="749"/>
      <c r="BOT1492" s="749"/>
      <c r="BOU1492" s="749"/>
      <c r="BOV1492" s="749"/>
      <c r="BOW1492" s="749"/>
      <c r="BOX1492" s="749"/>
      <c r="BOY1492" s="749"/>
      <c r="BOZ1492" s="749"/>
      <c r="BPA1492" s="749"/>
      <c r="BPB1492" s="749"/>
      <c r="BPC1492" s="749"/>
      <c r="BPD1492" s="749"/>
      <c r="BPE1492" s="749"/>
      <c r="BPF1492" s="749"/>
      <c r="BPG1492" s="749"/>
      <c r="BPH1492" s="749"/>
      <c r="BPI1492" s="749"/>
      <c r="BPJ1492" s="749"/>
      <c r="BPK1492" s="749"/>
      <c r="BPL1492" s="749"/>
      <c r="BPM1492" s="749"/>
      <c r="BPN1492" s="749"/>
      <c r="BPO1492" s="749"/>
      <c r="BPP1492" s="749"/>
      <c r="BPQ1492" s="749"/>
      <c r="BPR1492" s="749"/>
      <c r="BPS1492" s="749"/>
      <c r="BPT1492" s="749"/>
      <c r="BPU1492" s="749"/>
      <c r="BPV1492" s="749"/>
      <c r="BPW1492" s="749"/>
      <c r="BPX1492" s="749"/>
      <c r="BPY1492" s="749"/>
      <c r="BPZ1492" s="749"/>
      <c r="BQA1492" s="749"/>
      <c r="BQB1492" s="749"/>
      <c r="BQC1492" s="749"/>
      <c r="BQD1492" s="749"/>
      <c r="BQE1492" s="749"/>
      <c r="BQF1492" s="749"/>
      <c r="BQG1492" s="749"/>
      <c r="BQH1492" s="749"/>
      <c r="BQI1492" s="749"/>
      <c r="BQJ1492" s="749"/>
      <c r="BQK1492" s="749"/>
      <c r="BQL1492" s="749"/>
      <c r="BQM1492" s="749"/>
      <c r="BQN1492" s="749"/>
      <c r="BQO1492" s="749"/>
      <c r="BQP1492" s="749"/>
      <c r="BQQ1492" s="749"/>
      <c r="BQR1492" s="749"/>
      <c r="BQS1492" s="749"/>
      <c r="BQT1492" s="749"/>
      <c r="BQU1492" s="749"/>
      <c r="BQV1492" s="749"/>
      <c r="BQW1492" s="749"/>
      <c r="BQX1492" s="749"/>
      <c r="BQY1492" s="749"/>
      <c r="BQZ1492" s="749"/>
      <c r="BRA1492" s="749"/>
      <c r="BRB1492" s="749"/>
      <c r="BRC1492" s="749"/>
      <c r="BRD1492" s="749"/>
      <c r="BRE1492" s="749"/>
      <c r="BRF1492" s="749"/>
      <c r="BRG1492" s="749"/>
      <c r="BRH1492" s="749"/>
      <c r="BRI1492" s="749"/>
      <c r="BRJ1492" s="749"/>
      <c r="BRK1492" s="749"/>
      <c r="BRL1492" s="749"/>
      <c r="BRM1492" s="749"/>
      <c r="BRN1492" s="749"/>
      <c r="BRO1492" s="749"/>
      <c r="BRP1492" s="749"/>
      <c r="BRQ1492" s="749"/>
      <c r="BRR1492" s="749"/>
      <c r="BRS1492" s="749"/>
      <c r="BRT1492" s="749"/>
      <c r="BRU1492" s="749"/>
      <c r="BRV1492" s="749"/>
      <c r="BRW1492" s="749"/>
      <c r="BRX1492" s="749"/>
      <c r="BRY1492" s="749"/>
      <c r="BRZ1492" s="749"/>
      <c r="BSA1492" s="749"/>
      <c r="BSB1492" s="749"/>
      <c r="BSC1492" s="749"/>
      <c r="BSD1492" s="749"/>
      <c r="BSE1492" s="749"/>
      <c r="BSF1492" s="749"/>
      <c r="BSG1492" s="749"/>
      <c r="BSH1492" s="749"/>
      <c r="BSI1492" s="749"/>
      <c r="BSJ1492" s="749"/>
      <c r="BSK1492" s="749"/>
      <c r="BSL1492" s="749"/>
      <c r="BSM1492" s="749"/>
      <c r="BSN1492" s="749"/>
      <c r="BSO1492" s="749"/>
      <c r="BSP1492" s="749"/>
      <c r="BSQ1492" s="749"/>
      <c r="BSR1492" s="749"/>
      <c r="BSS1492" s="749"/>
      <c r="BST1492" s="749"/>
      <c r="BSU1492" s="749"/>
      <c r="BSV1492" s="749"/>
      <c r="BSW1492" s="749"/>
      <c r="BSX1492" s="749"/>
      <c r="BSY1492" s="749"/>
      <c r="BSZ1492" s="749"/>
      <c r="BTA1492" s="749"/>
      <c r="BTB1492" s="749"/>
      <c r="BTC1492" s="749"/>
      <c r="BTD1492" s="749"/>
      <c r="BTE1492" s="749"/>
      <c r="BTF1492" s="749"/>
      <c r="BTG1492" s="749"/>
      <c r="BTH1492" s="749"/>
      <c r="BTI1492" s="749"/>
      <c r="BTJ1492" s="749"/>
      <c r="BTK1492" s="749"/>
      <c r="BTL1492" s="749"/>
      <c r="BTM1492" s="749"/>
      <c r="BTN1492" s="749"/>
      <c r="BTO1492" s="749"/>
      <c r="BTP1492" s="749"/>
      <c r="BTQ1492" s="749"/>
      <c r="BTR1492" s="749"/>
      <c r="BTS1492" s="749"/>
      <c r="BTT1492" s="749"/>
      <c r="BTU1492" s="749"/>
      <c r="BTV1492" s="749"/>
      <c r="BTW1492" s="749"/>
      <c r="BTX1492" s="749"/>
      <c r="BTY1492" s="749"/>
      <c r="BTZ1492" s="749"/>
      <c r="BUA1492" s="749"/>
      <c r="BUB1492" s="749"/>
      <c r="BUC1492" s="749"/>
      <c r="BUD1492" s="749"/>
      <c r="BUE1492" s="749"/>
      <c r="BUF1492" s="749"/>
      <c r="BUG1492" s="749"/>
      <c r="BUH1492" s="749"/>
      <c r="BUI1492" s="749"/>
      <c r="BUJ1492" s="749"/>
      <c r="BUK1492" s="749"/>
      <c r="BUL1492" s="749"/>
      <c r="BUM1492" s="749"/>
      <c r="BUN1492" s="749"/>
      <c r="BUO1492" s="749"/>
      <c r="BUP1492" s="749"/>
      <c r="BUQ1492" s="749"/>
      <c r="BUR1492" s="749"/>
      <c r="BUS1492" s="749"/>
      <c r="BUT1492" s="749"/>
      <c r="BUU1492" s="749"/>
      <c r="BUV1492" s="749"/>
      <c r="BUW1492" s="749"/>
      <c r="BUX1492" s="749"/>
      <c r="BUY1492" s="749"/>
      <c r="BUZ1492" s="749"/>
      <c r="BVA1492" s="749"/>
      <c r="BVB1492" s="749"/>
      <c r="BVC1492" s="749"/>
      <c r="BVD1492" s="749"/>
      <c r="BVE1492" s="749"/>
      <c r="BVF1492" s="749"/>
      <c r="BVG1492" s="749"/>
      <c r="BVH1492" s="749"/>
      <c r="BVI1492" s="749"/>
      <c r="BVJ1492" s="749"/>
      <c r="BVK1492" s="749"/>
      <c r="BVL1492" s="749"/>
      <c r="BVM1492" s="749"/>
      <c r="BVN1492" s="749"/>
      <c r="BVO1492" s="749"/>
      <c r="BVP1492" s="749"/>
      <c r="BVQ1492" s="749"/>
      <c r="BVR1492" s="749"/>
      <c r="BVS1492" s="749"/>
      <c r="BVT1492" s="749"/>
      <c r="BVU1492" s="749"/>
      <c r="BVV1492" s="749"/>
      <c r="BVW1492" s="749"/>
      <c r="BVX1492" s="749"/>
      <c r="BVY1492" s="749"/>
      <c r="BVZ1492" s="749"/>
      <c r="BWA1492" s="749"/>
      <c r="BWB1492" s="749"/>
      <c r="BWC1492" s="749"/>
      <c r="BWD1492" s="749"/>
      <c r="BWE1492" s="749"/>
      <c r="BWF1492" s="749"/>
      <c r="BWG1492" s="749"/>
      <c r="BWH1492" s="749"/>
      <c r="BWI1492" s="749"/>
      <c r="BWJ1492" s="749"/>
      <c r="BWK1492" s="749"/>
      <c r="BWL1492" s="749"/>
      <c r="BWM1492" s="749"/>
      <c r="BWN1492" s="749"/>
      <c r="BWO1492" s="749"/>
      <c r="BWP1492" s="749"/>
      <c r="BWQ1492" s="749"/>
      <c r="BWR1492" s="749"/>
      <c r="BWS1492" s="749"/>
      <c r="BWT1492" s="749"/>
      <c r="BWU1492" s="749"/>
      <c r="BWV1492" s="749"/>
      <c r="BWW1492" s="749"/>
      <c r="BWX1492" s="749"/>
      <c r="BWY1492" s="749"/>
      <c r="BWZ1492" s="749"/>
      <c r="BXA1492" s="749"/>
      <c r="BXB1492" s="749"/>
      <c r="BXC1492" s="749"/>
      <c r="BXD1492" s="749"/>
      <c r="BXE1492" s="749"/>
      <c r="BXF1492" s="749"/>
      <c r="BXG1492" s="749"/>
      <c r="BXH1492" s="749"/>
      <c r="BXI1492" s="749"/>
      <c r="BXJ1492" s="749"/>
      <c r="BXK1492" s="749"/>
      <c r="BXL1492" s="749"/>
      <c r="BXM1492" s="749"/>
      <c r="BXN1492" s="749"/>
      <c r="BXO1492" s="749"/>
      <c r="BXP1492" s="749"/>
      <c r="BXQ1492" s="749"/>
      <c r="BXR1492" s="749"/>
      <c r="BXS1492" s="749"/>
      <c r="BXT1492" s="749"/>
      <c r="BXU1492" s="749"/>
      <c r="BXV1492" s="749"/>
      <c r="BXW1492" s="749"/>
      <c r="BXX1492" s="749"/>
      <c r="BXY1492" s="749"/>
      <c r="BXZ1492" s="749"/>
      <c r="BYA1492" s="749"/>
      <c r="BYB1492" s="749"/>
      <c r="BYC1492" s="749"/>
      <c r="BYD1492" s="749"/>
      <c r="BYE1492" s="749"/>
      <c r="BYF1492" s="749"/>
      <c r="BYG1492" s="749"/>
      <c r="BYH1492" s="749"/>
      <c r="BYI1492" s="749"/>
      <c r="BYJ1492" s="749"/>
      <c r="BYK1492" s="749"/>
      <c r="BYL1492" s="749"/>
      <c r="BYM1492" s="749"/>
      <c r="BYN1492" s="749"/>
      <c r="BYO1492" s="749"/>
      <c r="BYP1492" s="749"/>
      <c r="BYQ1492" s="749"/>
      <c r="BYR1492" s="749"/>
      <c r="BYS1492" s="749"/>
      <c r="BYT1492" s="749"/>
      <c r="BYU1492" s="749"/>
      <c r="BYV1492" s="749"/>
      <c r="BYW1492" s="749"/>
      <c r="BYX1492" s="749"/>
      <c r="BYY1492" s="749"/>
      <c r="BYZ1492" s="749"/>
      <c r="BZA1492" s="749"/>
      <c r="BZB1492" s="749"/>
      <c r="BZC1492" s="749"/>
      <c r="BZD1492" s="749"/>
      <c r="BZE1492" s="749"/>
      <c r="BZF1492" s="749"/>
      <c r="BZG1492" s="749"/>
      <c r="BZH1492" s="749"/>
      <c r="BZI1492" s="749"/>
      <c r="BZJ1492" s="749"/>
      <c r="BZK1492" s="749"/>
      <c r="BZL1492" s="749"/>
      <c r="BZM1492" s="749"/>
      <c r="BZN1492" s="749"/>
      <c r="BZO1492" s="749"/>
      <c r="BZP1492" s="749"/>
      <c r="BZQ1492" s="749"/>
      <c r="BZR1492" s="749"/>
      <c r="BZS1492" s="749"/>
      <c r="BZT1492" s="749"/>
      <c r="BZU1492" s="749"/>
      <c r="BZV1492" s="749"/>
      <c r="BZW1492" s="749"/>
      <c r="BZX1492" s="749"/>
      <c r="BZY1492" s="749"/>
      <c r="BZZ1492" s="749"/>
      <c r="CAA1492" s="749"/>
      <c r="CAB1492" s="749"/>
      <c r="CAC1492" s="749"/>
      <c r="CAD1492" s="749"/>
      <c r="CAE1492" s="749"/>
      <c r="CAF1492" s="749"/>
      <c r="CAG1492" s="749"/>
      <c r="CAH1492" s="749"/>
      <c r="CAI1492" s="749"/>
      <c r="CAJ1492" s="749"/>
      <c r="CAK1492" s="749"/>
      <c r="CAL1492" s="749"/>
      <c r="CAM1492" s="749"/>
      <c r="CAN1492" s="749"/>
      <c r="CAO1492" s="749"/>
      <c r="CAP1492" s="749"/>
      <c r="CAQ1492" s="749"/>
      <c r="CAR1492" s="749"/>
      <c r="CAS1492" s="749"/>
      <c r="CAT1492" s="749"/>
      <c r="CAU1492" s="749"/>
      <c r="CAV1492" s="749"/>
      <c r="CAW1492" s="749"/>
      <c r="CAX1492" s="749"/>
      <c r="CAY1492" s="749"/>
      <c r="CAZ1492" s="749"/>
      <c r="CBA1492" s="749"/>
      <c r="CBB1492" s="749"/>
      <c r="CBC1492" s="749"/>
      <c r="CBD1492" s="749"/>
      <c r="CBE1492" s="749"/>
      <c r="CBF1492" s="749"/>
      <c r="CBG1492" s="749"/>
      <c r="CBH1492" s="749"/>
      <c r="CBI1492" s="749"/>
      <c r="CBJ1492" s="749"/>
      <c r="CBK1492" s="749"/>
      <c r="CBL1492" s="749"/>
      <c r="CBM1492" s="749"/>
      <c r="CBN1492" s="749"/>
      <c r="CBO1492" s="749"/>
      <c r="CBP1492" s="749"/>
      <c r="CBQ1492" s="749"/>
      <c r="CBR1492" s="749"/>
      <c r="CBS1492" s="749"/>
      <c r="CBT1492" s="749"/>
      <c r="CBU1492" s="749"/>
      <c r="CBV1492" s="749"/>
      <c r="CBW1492" s="749"/>
      <c r="CBX1492" s="749"/>
      <c r="CBY1492" s="749"/>
      <c r="CBZ1492" s="749"/>
      <c r="CCA1492" s="749"/>
      <c r="CCB1492" s="749"/>
      <c r="CCC1492" s="749"/>
      <c r="CCD1492" s="749"/>
      <c r="CCE1492" s="749"/>
      <c r="CCF1492" s="749"/>
      <c r="CCG1492" s="749"/>
      <c r="CCH1492" s="749"/>
      <c r="CCI1492" s="749"/>
      <c r="CCJ1492" s="749"/>
      <c r="CCK1492" s="749"/>
      <c r="CCL1492" s="749"/>
      <c r="CCM1492" s="749"/>
      <c r="CCN1492" s="749"/>
      <c r="CCO1492" s="749"/>
      <c r="CCP1492" s="749"/>
      <c r="CCQ1492" s="749"/>
      <c r="CCR1492" s="749"/>
      <c r="CCS1492" s="749"/>
      <c r="CCT1492" s="749"/>
      <c r="CCU1492" s="749"/>
      <c r="CCV1492" s="749"/>
      <c r="CCW1492" s="749"/>
      <c r="CCX1492" s="749"/>
      <c r="CCY1492" s="749"/>
      <c r="CCZ1492" s="749"/>
      <c r="CDA1492" s="749"/>
      <c r="CDB1492" s="749"/>
      <c r="CDC1492" s="749"/>
      <c r="CDD1492" s="749"/>
      <c r="CDE1492" s="749"/>
      <c r="CDF1492" s="749"/>
      <c r="CDG1492" s="749"/>
      <c r="CDH1492" s="749"/>
      <c r="CDI1492" s="749"/>
      <c r="CDJ1492" s="749"/>
      <c r="CDK1492" s="749"/>
      <c r="CDL1492" s="749"/>
      <c r="CDM1492" s="749"/>
      <c r="CDN1492" s="749"/>
      <c r="CDO1492" s="749"/>
      <c r="CDP1492" s="749"/>
      <c r="CDQ1492" s="749"/>
      <c r="CDR1492" s="749"/>
      <c r="CDS1492" s="749"/>
      <c r="CDT1492" s="749"/>
      <c r="CDU1492" s="749"/>
      <c r="CDV1492" s="749"/>
      <c r="CDW1492" s="749"/>
      <c r="CDX1492" s="749"/>
      <c r="CDY1492" s="749"/>
      <c r="CDZ1492" s="749"/>
      <c r="CEA1492" s="749"/>
      <c r="CEB1492" s="749"/>
      <c r="CEC1492" s="749"/>
      <c r="CED1492" s="749"/>
      <c r="CEE1492" s="749"/>
      <c r="CEF1492" s="749"/>
      <c r="CEG1492" s="749"/>
      <c r="CEH1492" s="749"/>
      <c r="CEI1492" s="749"/>
      <c r="CEJ1492" s="749"/>
      <c r="CEK1492" s="749"/>
      <c r="CEL1492" s="749"/>
      <c r="CEM1492" s="749"/>
      <c r="CEN1492" s="749"/>
      <c r="CEO1492" s="749"/>
      <c r="CEP1492" s="749"/>
      <c r="CEQ1492" s="749"/>
      <c r="CER1492" s="749"/>
      <c r="CES1492" s="749"/>
      <c r="CET1492" s="749"/>
      <c r="CEU1492" s="749"/>
      <c r="CEV1492" s="749"/>
      <c r="CEW1492" s="749"/>
      <c r="CEX1492" s="749"/>
      <c r="CEY1492" s="749"/>
      <c r="CEZ1492" s="749"/>
      <c r="CFA1492" s="749"/>
      <c r="CFB1492" s="749"/>
      <c r="CFC1492" s="749"/>
      <c r="CFD1492" s="749"/>
      <c r="CFE1492" s="749"/>
      <c r="CFF1492" s="749"/>
      <c r="CFG1492" s="749"/>
      <c r="CFH1492" s="749"/>
      <c r="CFI1492" s="749"/>
      <c r="CFJ1492" s="749"/>
      <c r="CFK1492" s="749"/>
      <c r="CFL1492" s="749"/>
      <c r="CFM1492" s="749"/>
      <c r="CFN1492" s="749"/>
      <c r="CFO1492" s="749"/>
      <c r="CFP1492" s="749"/>
      <c r="CFQ1492" s="749"/>
      <c r="CFR1492" s="749"/>
      <c r="CFS1492" s="749"/>
      <c r="CFT1492" s="749"/>
      <c r="CFU1492" s="749"/>
      <c r="CFV1492" s="749"/>
      <c r="CFW1492" s="749"/>
      <c r="CFX1492" s="749"/>
      <c r="CFY1492" s="749"/>
      <c r="CFZ1492" s="749"/>
      <c r="CGA1492" s="749"/>
      <c r="CGB1492" s="749"/>
      <c r="CGC1492" s="749"/>
      <c r="CGD1492" s="749"/>
      <c r="CGE1492" s="749"/>
      <c r="CGF1492" s="749"/>
      <c r="CGG1492" s="749"/>
      <c r="CGH1492" s="749"/>
      <c r="CGI1492" s="749"/>
      <c r="CGJ1492" s="749"/>
      <c r="CGK1492" s="749"/>
      <c r="CGL1492" s="749"/>
      <c r="CGM1492" s="749"/>
      <c r="CGN1492" s="749"/>
      <c r="CGO1492" s="749"/>
      <c r="CGP1492" s="749"/>
      <c r="CGQ1492" s="749"/>
      <c r="CGR1492" s="749"/>
      <c r="CGS1492" s="749"/>
      <c r="CGT1492" s="749"/>
      <c r="CGU1492" s="749"/>
      <c r="CGV1492" s="749"/>
      <c r="CGW1492" s="749"/>
      <c r="CGX1492" s="749"/>
      <c r="CGY1492" s="749"/>
      <c r="CGZ1492" s="749"/>
      <c r="CHA1492" s="749"/>
      <c r="CHB1492" s="749"/>
      <c r="CHC1492" s="749"/>
      <c r="CHD1492" s="749"/>
      <c r="CHE1492" s="749"/>
      <c r="CHF1492" s="749"/>
      <c r="CHG1492" s="749"/>
      <c r="CHH1492" s="749"/>
      <c r="CHI1492" s="749"/>
      <c r="CHJ1492" s="749"/>
      <c r="CHK1492" s="749"/>
      <c r="CHL1492" s="749"/>
      <c r="CHM1492" s="749"/>
      <c r="CHN1492" s="749"/>
      <c r="CHO1492" s="749"/>
      <c r="CHP1492" s="749"/>
      <c r="CHQ1492" s="749"/>
      <c r="CHR1492" s="749"/>
      <c r="CHS1492" s="749"/>
      <c r="CHT1492" s="749"/>
      <c r="CHU1492" s="749"/>
      <c r="CHV1492" s="749"/>
      <c r="CHW1492" s="749"/>
      <c r="CHX1492" s="749"/>
      <c r="CHY1492" s="749"/>
      <c r="CHZ1492" s="749"/>
      <c r="CIA1492" s="749"/>
      <c r="CIB1492" s="749"/>
      <c r="CIC1492" s="749"/>
      <c r="CID1492" s="749"/>
      <c r="CIE1492" s="749"/>
      <c r="CIF1492" s="749"/>
      <c r="CIG1492" s="749"/>
      <c r="CIH1492" s="749"/>
      <c r="CII1492" s="749"/>
      <c r="CIJ1492" s="749"/>
      <c r="CIK1492" s="749"/>
      <c r="CIL1492" s="749"/>
      <c r="CIM1492" s="749"/>
      <c r="CIN1492" s="749"/>
      <c r="CIO1492" s="749"/>
      <c r="CIP1492" s="749"/>
      <c r="CIQ1492" s="749"/>
      <c r="CIR1492" s="749"/>
      <c r="CIS1492" s="749"/>
      <c r="CIT1492" s="749"/>
      <c r="CIU1492" s="749"/>
      <c r="CIV1492" s="749"/>
      <c r="CIW1492" s="749"/>
      <c r="CIX1492" s="749"/>
      <c r="CIY1492" s="749"/>
      <c r="CIZ1492" s="749"/>
      <c r="CJA1492" s="749"/>
      <c r="CJB1492" s="749"/>
      <c r="CJC1492" s="749"/>
      <c r="CJD1492" s="749"/>
      <c r="CJE1492" s="749"/>
      <c r="CJF1492" s="749"/>
      <c r="CJG1492" s="749"/>
      <c r="CJH1492" s="749"/>
      <c r="CJI1492" s="749"/>
      <c r="CJJ1492" s="749"/>
      <c r="CJK1492" s="749"/>
      <c r="CJL1492" s="749"/>
      <c r="CJM1492" s="749"/>
      <c r="CJN1492" s="749"/>
      <c r="CJO1492" s="749"/>
      <c r="CJP1492" s="749"/>
      <c r="CJQ1492" s="749"/>
      <c r="CJR1492" s="749"/>
      <c r="CJS1492" s="749"/>
      <c r="CJT1492" s="749"/>
      <c r="CJU1492" s="749"/>
      <c r="CJV1492" s="749"/>
      <c r="CJW1492" s="749"/>
      <c r="CJX1492" s="749"/>
      <c r="CJY1492" s="749"/>
      <c r="CJZ1492" s="749"/>
      <c r="CKA1492" s="749"/>
      <c r="CKB1492" s="749"/>
      <c r="CKC1492" s="749"/>
      <c r="CKD1492" s="749"/>
      <c r="CKE1492" s="749"/>
      <c r="CKF1492" s="749"/>
      <c r="CKG1492" s="749"/>
      <c r="CKH1492" s="749"/>
      <c r="CKI1492" s="749"/>
      <c r="CKJ1492" s="749"/>
      <c r="CKK1492" s="749"/>
      <c r="CKL1492" s="749"/>
      <c r="CKM1492" s="749"/>
      <c r="CKN1492" s="749"/>
      <c r="CKO1492" s="749"/>
      <c r="CKP1492" s="749"/>
      <c r="CKQ1492" s="749"/>
      <c r="CKR1492" s="749"/>
      <c r="CKS1492" s="749"/>
      <c r="CKT1492" s="749"/>
      <c r="CKU1492" s="749"/>
      <c r="CKV1492" s="749"/>
      <c r="CKW1492" s="749"/>
      <c r="CKX1492" s="749"/>
      <c r="CKY1492" s="749"/>
      <c r="CKZ1492" s="749"/>
      <c r="CLA1492" s="749"/>
      <c r="CLB1492" s="749"/>
      <c r="CLC1492" s="749"/>
      <c r="CLD1492" s="749"/>
      <c r="CLE1492" s="749"/>
      <c r="CLF1492" s="749"/>
      <c r="CLG1492" s="749"/>
      <c r="CLH1492" s="749"/>
      <c r="CLI1492" s="749"/>
      <c r="CLJ1492" s="749"/>
      <c r="CLK1492" s="749"/>
      <c r="CLL1492" s="749"/>
      <c r="CLM1492" s="749"/>
      <c r="CLN1492" s="749"/>
      <c r="CLO1492" s="749"/>
      <c r="CLP1492" s="749"/>
      <c r="CLQ1492" s="749"/>
      <c r="CLR1492" s="749"/>
      <c r="CLS1492" s="749"/>
      <c r="CLT1492" s="749"/>
      <c r="CLU1492" s="749"/>
      <c r="CLV1492" s="749"/>
      <c r="CLW1492" s="749"/>
      <c r="CLX1492" s="749"/>
      <c r="CLY1492" s="749"/>
      <c r="CLZ1492" s="749"/>
      <c r="CMA1492" s="749"/>
      <c r="CMB1492" s="749"/>
      <c r="CMC1492" s="749"/>
      <c r="CMD1492" s="749"/>
      <c r="CME1492" s="749"/>
      <c r="CMF1492" s="749"/>
      <c r="CMG1492" s="749"/>
      <c r="CMH1492" s="749"/>
      <c r="CMI1492" s="749"/>
      <c r="CMJ1492" s="749"/>
      <c r="CMK1492" s="749"/>
      <c r="CML1492" s="749"/>
      <c r="CMM1492" s="749"/>
      <c r="CMN1492" s="749"/>
      <c r="CMO1492" s="749"/>
      <c r="CMP1492" s="749"/>
      <c r="CMQ1492" s="749"/>
      <c r="CMR1492" s="749"/>
      <c r="CMS1492" s="749"/>
      <c r="CMT1492" s="749"/>
      <c r="CMU1492" s="749"/>
      <c r="CMV1492" s="749"/>
      <c r="CMW1492" s="749"/>
      <c r="CMX1492" s="749"/>
      <c r="CMY1492" s="749"/>
      <c r="CMZ1492" s="749"/>
      <c r="CNA1492" s="749"/>
      <c r="CNB1492" s="749"/>
      <c r="CNC1492" s="749"/>
      <c r="CND1492" s="749"/>
      <c r="CNE1492" s="749"/>
      <c r="CNF1492" s="749"/>
      <c r="CNG1492" s="749"/>
      <c r="CNH1492" s="749"/>
      <c r="CNI1492" s="749"/>
      <c r="CNJ1492" s="749"/>
      <c r="CNK1492" s="749"/>
      <c r="CNL1492" s="749"/>
      <c r="CNM1492" s="749"/>
      <c r="CNN1492" s="749"/>
      <c r="CNO1492" s="749"/>
      <c r="CNP1492" s="749"/>
      <c r="CNQ1492" s="749"/>
      <c r="CNR1492" s="749"/>
      <c r="CNS1492" s="749"/>
      <c r="CNT1492" s="749"/>
      <c r="CNU1492" s="749"/>
      <c r="CNV1492" s="749"/>
      <c r="CNW1492" s="749"/>
      <c r="CNX1492" s="749"/>
      <c r="CNY1492" s="749"/>
      <c r="CNZ1492" s="749"/>
      <c r="COA1492" s="749"/>
      <c r="COB1492" s="749"/>
      <c r="COC1492" s="749"/>
      <c r="COD1492" s="749"/>
      <c r="COE1492" s="749"/>
      <c r="COF1492" s="749"/>
      <c r="COG1492" s="749"/>
      <c r="COH1492" s="749"/>
      <c r="COI1492" s="749"/>
      <c r="COJ1492" s="749"/>
      <c r="COK1492" s="749"/>
      <c r="COL1492" s="749"/>
      <c r="COM1492" s="749"/>
      <c r="CON1492" s="749"/>
      <c r="COO1492" s="749"/>
      <c r="COP1492" s="749"/>
      <c r="COQ1492" s="749"/>
      <c r="COR1492" s="749"/>
      <c r="COS1492" s="749"/>
      <c r="COT1492" s="749"/>
      <c r="COU1492" s="749"/>
      <c r="COV1492" s="749"/>
      <c r="COW1492" s="749"/>
      <c r="COX1492" s="749"/>
      <c r="COY1492" s="749"/>
      <c r="COZ1492" s="749"/>
      <c r="CPA1492" s="749"/>
      <c r="CPB1492" s="749"/>
      <c r="CPC1492" s="749"/>
      <c r="CPD1492" s="749"/>
      <c r="CPE1492" s="749"/>
      <c r="CPF1492" s="749"/>
      <c r="CPG1492" s="749"/>
      <c r="CPH1492" s="749"/>
      <c r="CPI1492" s="749"/>
      <c r="CPJ1492" s="749"/>
      <c r="CPK1492" s="749"/>
      <c r="CPL1492" s="749"/>
      <c r="CPM1492" s="749"/>
      <c r="CPN1492" s="749"/>
      <c r="CPO1492" s="749"/>
      <c r="CPP1492" s="749"/>
      <c r="CPQ1492" s="749"/>
      <c r="CPR1492" s="749"/>
      <c r="CPS1492" s="749"/>
      <c r="CPT1492" s="749"/>
      <c r="CPU1492" s="749"/>
      <c r="CPV1492" s="749"/>
      <c r="CPW1492" s="749"/>
      <c r="CPX1492" s="749"/>
      <c r="CPY1492" s="749"/>
      <c r="CPZ1492" s="749"/>
      <c r="CQA1492" s="749"/>
      <c r="CQB1492" s="749"/>
      <c r="CQC1492" s="749"/>
      <c r="CQD1492" s="749"/>
      <c r="CQE1492" s="749"/>
      <c r="CQF1492" s="749"/>
      <c r="CQG1492" s="749"/>
      <c r="CQH1492" s="749"/>
      <c r="CQI1492" s="749"/>
      <c r="CQJ1492" s="749"/>
      <c r="CQK1492" s="749"/>
      <c r="CQL1492" s="749"/>
      <c r="CQM1492" s="749"/>
      <c r="CQN1492" s="749"/>
      <c r="CQO1492" s="749"/>
      <c r="CQP1492" s="749"/>
      <c r="CQQ1492" s="749"/>
      <c r="CQR1492" s="749"/>
      <c r="CQS1492" s="749"/>
      <c r="CQT1492" s="749"/>
      <c r="CQU1492" s="749"/>
      <c r="CQV1492" s="749"/>
      <c r="CQW1492" s="749"/>
      <c r="CQX1492" s="749"/>
      <c r="CQY1492" s="749"/>
      <c r="CQZ1492" s="749"/>
      <c r="CRA1492" s="749"/>
      <c r="CRB1492" s="749"/>
      <c r="CRC1492" s="749"/>
      <c r="CRD1492" s="749"/>
      <c r="CRE1492" s="749"/>
      <c r="CRF1492" s="749"/>
      <c r="CRG1492" s="749"/>
      <c r="CRH1492" s="749"/>
      <c r="CRI1492" s="749"/>
      <c r="CRJ1492" s="749"/>
      <c r="CRK1492" s="749"/>
      <c r="CRL1492" s="749"/>
      <c r="CRM1492" s="749"/>
      <c r="CRN1492" s="749"/>
      <c r="CRO1492" s="749"/>
      <c r="CRP1492" s="749"/>
      <c r="CRQ1492" s="749"/>
      <c r="CRR1492" s="749"/>
      <c r="CRS1492" s="749"/>
      <c r="CRT1492" s="749"/>
      <c r="CRU1492" s="749"/>
      <c r="CRV1492" s="749"/>
      <c r="CRW1492" s="749"/>
      <c r="CRX1492" s="749"/>
      <c r="CRY1492" s="749"/>
      <c r="CRZ1492" s="749"/>
      <c r="CSA1492" s="749"/>
      <c r="CSB1492" s="749"/>
      <c r="CSC1492" s="749"/>
      <c r="CSD1492" s="749"/>
      <c r="CSE1492" s="749"/>
      <c r="CSF1492" s="749"/>
      <c r="CSG1492" s="749"/>
      <c r="CSH1492" s="749"/>
      <c r="CSI1492" s="749"/>
      <c r="CSJ1492" s="749"/>
      <c r="CSK1492" s="749"/>
      <c r="CSL1492" s="749"/>
      <c r="CSM1492" s="749"/>
      <c r="CSN1492" s="749"/>
      <c r="CSO1492" s="749"/>
      <c r="CSP1492" s="749"/>
      <c r="CSQ1492" s="749"/>
      <c r="CSR1492" s="749"/>
      <c r="CSS1492" s="749"/>
      <c r="CST1492" s="749"/>
      <c r="CSU1492" s="749"/>
      <c r="CSV1492" s="749"/>
      <c r="CSW1492" s="749"/>
      <c r="CSX1492" s="749"/>
      <c r="CSY1492" s="749"/>
      <c r="CSZ1492" s="749"/>
      <c r="CTA1492" s="749"/>
      <c r="CTB1492" s="749"/>
      <c r="CTC1492" s="749"/>
      <c r="CTD1492" s="749"/>
      <c r="CTE1492" s="749"/>
      <c r="CTF1492" s="749"/>
      <c r="CTG1492" s="749"/>
      <c r="CTH1492" s="749"/>
      <c r="CTI1492" s="749"/>
      <c r="CTJ1492" s="749"/>
      <c r="CTK1492" s="749"/>
      <c r="CTL1492" s="749"/>
      <c r="CTM1492" s="749"/>
      <c r="CTN1492" s="749"/>
      <c r="CTO1492" s="749"/>
      <c r="CTP1492" s="749"/>
      <c r="CTQ1492" s="749"/>
      <c r="CTR1492" s="749"/>
      <c r="CTS1492" s="749"/>
      <c r="CTT1492" s="749"/>
      <c r="CTU1492" s="749"/>
      <c r="CTV1492" s="749"/>
      <c r="CTW1492" s="749"/>
      <c r="CTX1492" s="749"/>
      <c r="CTY1492" s="749"/>
      <c r="CTZ1492" s="749"/>
      <c r="CUA1492" s="749"/>
      <c r="CUB1492" s="749"/>
      <c r="CUC1492" s="749"/>
      <c r="CUD1492" s="749"/>
      <c r="CUE1492" s="749"/>
      <c r="CUF1492" s="749"/>
      <c r="CUG1492" s="749"/>
      <c r="CUH1492" s="749"/>
      <c r="CUI1492" s="749"/>
      <c r="CUJ1492" s="749"/>
      <c r="CUK1492" s="749"/>
      <c r="CUL1492" s="749"/>
      <c r="CUM1492" s="749"/>
      <c r="CUN1492" s="749"/>
      <c r="CUO1492" s="749"/>
      <c r="CUP1492" s="749"/>
      <c r="CUQ1492" s="749"/>
      <c r="CUR1492" s="749"/>
      <c r="CUS1492" s="749"/>
      <c r="CUT1492" s="749"/>
      <c r="CUU1492" s="749"/>
      <c r="CUV1492" s="749"/>
      <c r="CUW1492" s="749"/>
      <c r="CUX1492" s="749"/>
      <c r="CUY1492" s="749"/>
      <c r="CUZ1492" s="749"/>
      <c r="CVA1492" s="749"/>
      <c r="CVB1492" s="749"/>
      <c r="CVC1492" s="749"/>
      <c r="CVD1492" s="749"/>
      <c r="CVE1492" s="749"/>
      <c r="CVF1492" s="749"/>
      <c r="CVG1492" s="749"/>
      <c r="CVH1492" s="749"/>
      <c r="CVI1492" s="749"/>
      <c r="CVJ1492" s="749"/>
      <c r="CVK1492" s="749"/>
      <c r="CVL1492" s="749"/>
      <c r="CVM1492" s="749"/>
      <c r="CVN1492" s="749"/>
      <c r="CVO1492" s="749"/>
      <c r="CVP1492" s="749"/>
      <c r="CVQ1492" s="749"/>
      <c r="CVR1492" s="749"/>
      <c r="CVS1492" s="749"/>
      <c r="CVT1492" s="749"/>
      <c r="CVU1492" s="749"/>
      <c r="CVV1492" s="749"/>
      <c r="CVW1492" s="749"/>
      <c r="CVX1492" s="749"/>
      <c r="CVY1492" s="749"/>
      <c r="CVZ1492" s="749"/>
      <c r="CWA1492" s="749"/>
      <c r="CWB1492" s="749"/>
      <c r="CWC1492" s="749"/>
      <c r="CWD1492" s="749"/>
      <c r="CWE1492" s="749"/>
      <c r="CWF1492" s="749"/>
      <c r="CWG1492" s="749"/>
      <c r="CWH1492" s="749"/>
      <c r="CWI1492" s="749"/>
      <c r="CWJ1492" s="749"/>
      <c r="CWK1492" s="749"/>
      <c r="CWL1492" s="749"/>
      <c r="CWM1492" s="749"/>
      <c r="CWN1492" s="749"/>
      <c r="CWO1492" s="749"/>
      <c r="CWP1492" s="749"/>
      <c r="CWQ1492" s="749"/>
      <c r="CWR1492" s="749"/>
      <c r="CWS1492" s="749"/>
      <c r="CWT1492" s="749"/>
      <c r="CWU1492" s="749"/>
      <c r="CWV1492" s="749"/>
      <c r="CWW1492" s="749"/>
      <c r="CWX1492" s="749"/>
      <c r="CWY1492" s="749"/>
      <c r="CWZ1492" s="749"/>
      <c r="CXA1492" s="749"/>
      <c r="CXB1492" s="749"/>
      <c r="CXC1492" s="749"/>
      <c r="CXD1492" s="749"/>
      <c r="CXE1492" s="749"/>
      <c r="CXF1492" s="749"/>
      <c r="CXG1492" s="749"/>
      <c r="CXH1492" s="749"/>
      <c r="CXI1492" s="749"/>
      <c r="CXJ1492" s="749"/>
      <c r="CXK1492" s="749"/>
      <c r="CXL1492" s="749"/>
      <c r="CXM1492" s="749"/>
      <c r="CXN1492" s="749"/>
      <c r="CXO1492" s="749"/>
      <c r="CXP1492" s="749"/>
      <c r="CXQ1492" s="749"/>
      <c r="CXR1492" s="749"/>
      <c r="CXS1492" s="749"/>
      <c r="CXT1492" s="749"/>
      <c r="CXU1492" s="749"/>
      <c r="CXV1492" s="749"/>
      <c r="CXW1492" s="749"/>
      <c r="CXX1492" s="749"/>
      <c r="CXY1492" s="749"/>
      <c r="CXZ1492" s="749"/>
      <c r="CYA1492" s="749"/>
      <c r="CYB1492" s="749"/>
      <c r="CYC1492" s="749"/>
      <c r="CYD1492" s="749"/>
      <c r="CYE1492" s="749"/>
      <c r="CYF1492" s="749"/>
      <c r="CYG1492" s="749"/>
      <c r="CYH1492" s="749"/>
      <c r="CYI1492" s="749"/>
      <c r="CYJ1492" s="749"/>
      <c r="CYK1492" s="749"/>
      <c r="CYL1492" s="749"/>
      <c r="CYM1492" s="749"/>
      <c r="CYN1492" s="749"/>
      <c r="CYO1492" s="749"/>
      <c r="CYP1492" s="749"/>
      <c r="CYQ1492" s="749"/>
      <c r="CYR1492" s="749"/>
      <c r="CYS1492" s="749"/>
      <c r="CYT1492" s="749"/>
      <c r="CYU1492" s="749"/>
      <c r="CYV1492" s="749"/>
      <c r="CYW1492" s="749"/>
      <c r="CYX1492" s="749"/>
      <c r="CYY1492" s="749"/>
      <c r="CYZ1492" s="749"/>
      <c r="CZA1492" s="749"/>
      <c r="CZB1492" s="749"/>
      <c r="CZC1492" s="749"/>
      <c r="CZD1492" s="749"/>
      <c r="CZE1492" s="749"/>
      <c r="CZF1492" s="749"/>
      <c r="CZG1492" s="749"/>
      <c r="CZH1492" s="749"/>
      <c r="CZI1492" s="749"/>
      <c r="CZJ1492" s="749"/>
      <c r="CZK1492" s="749"/>
      <c r="CZL1492" s="749"/>
      <c r="CZM1492" s="749"/>
      <c r="CZN1492" s="749"/>
      <c r="CZO1492" s="749"/>
      <c r="CZP1492" s="749"/>
      <c r="CZQ1492" s="749"/>
      <c r="CZR1492" s="749"/>
      <c r="CZS1492" s="749"/>
      <c r="CZT1492" s="749"/>
      <c r="CZU1492" s="749"/>
      <c r="CZV1492" s="749"/>
      <c r="CZW1492" s="749"/>
      <c r="CZX1492" s="749"/>
      <c r="CZY1492" s="749"/>
      <c r="CZZ1492" s="749"/>
      <c r="DAA1492" s="749"/>
      <c r="DAB1492" s="749"/>
      <c r="DAC1492" s="749"/>
      <c r="DAD1492" s="749"/>
      <c r="DAE1492" s="749"/>
      <c r="DAF1492" s="749"/>
      <c r="DAG1492" s="749"/>
      <c r="DAH1492" s="749"/>
      <c r="DAI1492" s="749"/>
      <c r="DAJ1492" s="749"/>
      <c r="DAK1492" s="749"/>
      <c r="DAL1492" s="749"/>
      <c r="DAM1492" s="749"/>
      <c r="DAN1492" s="749"/>
      <c r="DAO1492" s="749"/>
      <c r="DAP1492" s="749"/>
      <c r="DAQ1492" s="749"/>
      <c r="DAR1492" s="749"/>
      <c r="DAS1492" s="749"/>
      <c r="DAT1492" s="749"/>
      <c r="DAU1492" s="749"/>
      <c r="DAV1492" s="749"/>
      <c r="DAW1492" s="749"/>
      <c r="DAX1492" s="749"/>
      <c r="DAY1492" s="749"/>
      <c r="DAZ1492" s="749"/>
      <c r="DBA1492" s="749"/>
      <c r="DBB1492" s="749"/>
      <c r="DBC1492" s="749"/>
      <c r="DBD1492" s="749"/>
      <c r="DBE1492" s="749"/>
      <c r="DBF1492" s="749"/>
      <c r="DBG1492" s="749"/>
      <c r="DBH1492" s="749"/>
      <c r="DBI1492" s="749"/>
      <c r="DBJ1492" s="749"/>
      <c r="DBK1492" s="749"/>
      <c r="DBL1492" s="749"/>
      <c r="DBM1492" s="749"/>
      <c r="DBN1492" s="749"/>
      <c r="DBO1492" s="749"/>
      <c r="DBP1492" s="749"/>
      <c r="DBQ1492" s="749"/>
      <c r="DBR1492" s="749"/>
      <c r="DBS1492" s="749"/>
      <c r="DBT1492" s="749"/>
      <c r="DBU1492" s="749"/>
      <c r="DBV1492" s="749"/>
      <c r="DBW1492" s="749"/>
      <c r="DBX1492" s="749"/>
      <c r="DBY1492" s="749"/>
      <c r="DBZ1492" s="749"/>
      <c r="DCA1492" s="749"/>
      <c r="DCB1492" s="749"/>
      <c r="DCC1492" s="749"/>
      <c r="DCD1492" s="749"/>
      <c r="DCE1492" s="749"/>
      <c r="DCF1492" s="749"/>
      <c r="DCG1492" s="749"/>
      <c r="DCH1492" s="749"/>
      <c r="DCI1492" s="749"/>
      <c r="DCJ1492" s="749"/>
      <c r="DCK1492" s="749"/>
      <c r="DCL1492" s="749"/>
      <c r="DCM1492" s="749"/>
      <c r="DCN1492" s="749"/>
      <c r="DCO1492" s="749"/>
      <c r="DCP1492" s="749"/>
      <c r="DCQ1492" s="749"/>
      <c r="DCR1492" s="749"/>
      <c r="DCS1492" s="749"/>
      <c r="DCT1492" s="749"/>
      <c r="DCU1492" s="749"/>
      <c r="DCV1492" s="749"/>
      <c r="DCW1492" s="749"/>
      <c r="DCX1492" s="749"/>
      <c r="DCY1492" s="749"/>
      <c r="DCZ1492" s="749"/>
      <c r="DDA1492" s="749"/>
      <c r="DDB1492" s="749"/>
      <c r="DDC1492" s="749"/>
      <c r="DDD1492" s="749"/>
      <c r="DDE1492" s="749"/>
      <c r="DDF1492" s="749"/>
      <c r="DDG1492" s="749"/>
      <c r="DDH1492" s="749"/>
      <c r="DDI1492" s="749"/>
      <c r="DDJ1492" s="749"/>
      <c r="DDK1492" s="749"/>
      <c r="DDL1492" s="749"/>
      <c r="DDM1492" s="749"/>
      <c r="DDN1492" s="749"/>
      <c r="DDO1492" s="749"/>
      <c r="DDP1492" s="749"/>
      <c r="DDQ1492" s="749"/>
      <c r="DDR1492" s="749"/>
      <c r="DDS1492" s="749"/>
      <c r="DDT1492" s="749"/>
      <c r="DDU1492" s="749"/>
      <c r="DDV1492" s="749"/>
      <c r="DDW1492" s="749"/>
      <c r="DDX1492" s="749"/>
      <c r="DDY1492" s="749"/>
      <c r="DDZ1492" s="749"/>
      <c r="DEA1492" s="749"/>
      <c r="DEB1492" s="749"/>
      <c r="DEC1492" s="749"/>
      <c r="DED1492" s="749"/>
      <c r="DEE1492" s="749"/>
      <c r="DEF1492" s="749"/>
      <c r="DEG1492" s="749"/>
      <c r="DEH1492" s="749"/>
      <c r="DEI1492" s="749"/>
      <c r="DEJ1492" s="749"/>
      <c r="DEK1492" s="749"/>
      <c r="DEL1492" s="749"/>
      <c r="DEM1492" s="749"/>
      <c r="DEN1492" s="749"/>
      <c r="DEO1492" s="749"/>
      <c r="DEP1492" s="749"/>
      <c r="DEQ1492" s="749"/>
      <c r="DER1492" s="749"/>
      <c r="DES1492" s="749"/>
      <c r="DET1492" s="749"/>
      <c r="DEU1492" s="749"/>
      <c r="DEV1492" s="749"/>
      <c r="DEW1492" s="749"/>
      <c r="DEX1492" s="749"/>
      <c r="DEY1492" s="749"/>
      <c r="DEZ1492" s="749"/>
      <c r="DFA1492" s="749"/>
      <c r="DFB1492" s="749"/>
      <c r="DFC1492" s="749"/>
      <c r="DFD1492" s="749"/>
      <c r="DFE1492" s="749"/>
      <c r="DFF1492" s="749"/>
      <c r="DFG1492" s="749"/>
      <c r="DFH1492" s="749"/>
      <c r="DFI1492" s="749"/>
      <c r="DFJ1492" s="749"/>
      <c r="DFK1492" s="749"/>
      <c r="DFL1492" s="749"/>
      <c r="DFM1492" s="749"/>
      <c r="DFN1492" s="749"/>
      <c r="DFO1492" s="749"/>
      <c r="DFP1492" s="749"/>
      <c r="DFQ1492" s="749"/>
      <c r="DFR1492" s="749"/>
      <c r="DFS1492" s="749"/>
      <c r="DFT1492" s="749"/>
      <c r="DFU1492" s="749"/>
      <c r="DFV1492" s="749"/>
      <c r="DFW1492" s="749"/>
      <c r="DFX1492" s="749"/>
      <c r="DFY1492" s="749"/>
      <c r="DFZ1492" s="749"/>
      <c r="DGA1492" s="749"/>
      <c r="DGB1492" s="749"/>
      <c r="DGC1492" s="749"/>
      <c r="DGD1492" s="749"/>
      <c r="DGE1492" s="749"/>
      <c r="DGF1492" s="749"/>
      <c r="DGG1492" s="749"/>
      <c r="DGH1492" s="749"/>
      <c r="DGI1492" s="749"/>
      <c r="DGJ1492" s="749"/>
      <c r="DGK1492" s="749"/>
      <c r="DGL1492" s="749"/>
      <c r="DGM1492" s="749"/>
      <c r="DGN1492" s="749"/>
      <c r="DGO1492" s="749"/>
      <c r="DGP1492" s="749"/>
      <c r="DGQ1492" s="749"/>
      <c r="DGR1492" s="749"/>
      <c r="DGS1492" s="749"/>
      <c r="DGT1492" s="749"/>
      <c r="DGU1492" s="749"/>
      <c r="DGV1492" s="749"/>
      <c r="DGW1492" s="749"/>
      <c r="DGX1492" s="749"/>
      <c r="DGY1492" s="749"/>
      <c r="DGZ1492" s="749"/>
      <c r="DHA1492" s="749"/>
      <c r="DHB1492" s="749"/>
      <c r="DHC1492" s="749"/>
      <c r="DHD1492" s="749"/>
      <c r="DHE1492" s="749"/>
      <c r="DHF1492" s="749"/>
      <c r="DHG1492" s="749"/>
      <c r="DHH1492" s="749"/>
      <c r="DHI1492" s="749"/>
      <c r="DHJ1492" s="749"/>
      <c r="DHK1492" s="749"/>
      <c r="DHL1492" s="749"/>
      <c r="DHM1492" s="749"/>
      <c r="DHN1492" s="749"/>
      <c r="DHO1492" s="749"/>
      <c r="DHP1492" s="749"/>
      <c r="DHQ1492" s="749"/>
      <c r="DHR1492" s="749"/>
      <c r="DHS1492" s="749"/>
      <c r="DHT1492" s="749"/>
      <c r="DHU1492" s="749"/>
      <c r="DHV1492" s="749"/>
      <c r="DHW1492" s="749"/>
      <c r="DHX1492" s="749"/>
      <c r="DHY1492" s="749"/>
      <c r="DHZ1492" s="749"/>
      <c r="DIA1492" s="749"/>
      <c r="DIB1492" s="749"/>
      <c r="DIC1492" s="749"/>
      <c r="DID1492" s="749"/>
      <c r="DIE1492" s="749"/>
      <c r="DIF1492" s="749"/>
      <c r="DIG1492" s="749"/>
      <c r="DIH1492" s="749"/>
      <c r="DII1492" s="749"/>
      <c r="DIJ1492" s="749"/>
      <c r="DIK1492" s="749"/>
      <c r="DIL1492" s="749"/>
      <c r="DIM1492" s="749"/>
      <c r="DIN1492" s="749"/>
      <c r="DIO1492" s="749"/>
      <c r="DIP1492" s="749"/>
      <c r="DIQ1492" s="749"/>
      <c r="DIR1492" s="749"/>
      <c r="DIS1492" s="749"/>
      <c r="DIT1492" s="749"/>
      <c r="DIU1492" s="749"/>
      <c r="DIV1492" s="749"/>
      <c r="DIW1492" s="749"/>
      <c r="DIX1492" s="749"/>
      <c r="DIY1492" s="749"/>
      <c r="DIZ1492" s="749"/>
      <c r="DJA1492" s="749"/>
      <c r="DJB1492" s="749"/>
      <c r="DJC1492" s="749"/>
      <c r="DJD1492" s="749"/>
      <c r="DJE1492" s="749"/>
      <c r="DJF1492" s="749"/>
      <c r="DJG1492" s="749"/>
      <c r="DJH1492" s="749"/>
      <c r="DJI1492" s="749"/>
      <c r="DJJ1492" s="749"/>
      <c r="DJK1492" s="749"/>
      <c r="DJL1492" s="749"/>
      <c r="DJM1492" s="749"/>
      <c r="DJN1492" s="749"/>
      <c r="DJO1492" s="749"/>
      <c r="DJP1492" s="749"/>
      <c r="DJQ1492" s="749"/>
      <c r="DJR1492" s="749"/>
      <c r="DJS1492" s="749"/>
      <c r="DJT1492" s="749"/>
      <c r="DJU1492" s="749"/>
      <c r="DJV1492" s="749"/>
      <c r="DJW1492" s="749"/>
      <c r="DJX1492" s="749"/>
      <c r="DJY1492" s="749"/>
      <c r="DJZ1492" s="749"/>
      <c r="DKA1492" s="749"/>
      <c r="DKB1492" s="749"/>
      <c r="DKC1492" s="749"/>
      <c r="DKD1492" s="749"/>
      <c r="DKE1492" s="749"/>
      <c r="DKF1492" s="749"/>
      <c r="DKG1492" s="749"/>
      <c r="DKH1492" s="749"/>
      <c r="DKI1492" s="749"/>
      <c r="DKJ1492" s="749"/>
      <c r="DKK1492" s="749"/>
      <c r="DKL1492" s="749"/>
      <c r="DKM1492" s="749"/>
      <c r="DKN1492" s="749"/>
      <c r="DKO1492" s="749"/>
      <c r="DKP1492" s="749"/>
      <c r="DKQ1492" s="749"/>
      <c r="DKR1492" s="749"/>
      <c r="DKS1492" s="749"/>
      <c r="DKT1492" s="749"/>
      <c r="DKU1492" s="749"/>
      <c r="DKV1492" s="749"/>
      <c r="DKW1492" s="749"/>
      <c r="DKX1492" s="749"/>
      <c r="DKY1492" s="749"/>
      <c r="DKZ1492" s="749"/>
      <c r="DLA1492" s="749"/>
      <c r="DLB1492" s="749"/>
      <c r="DLC1492" s="749"/>
      <c r="DLD1492" s="749"/>
      <c r="DLE1492" s="749"/>
      <c r="DLF1492" s="749"/>
      <c r="DLG1492" s="749"/>
      <c r="DLH1492" s="749"/>
      <c r="DLI1492" s="749"/>
      <c r="DLJ1492" s="749"/>
      <c r="DLK1492" s="749"/>
      <c r="DLL1492" s="749"/>
      <c r="DLM1492" s="749"/>
      <c r="DLN1492" s="749"/>
      <c r="DLO1492" s="749"/>
      <c r="DLP1492" s="749"/>
      <c r="DLQ1492" s="749"/>
      <c r="DLR1492" s="749"/>
      <c r="DLS1492" s="749"/>
      <c r="DLT1492" s="749"/>
      <c r="DLU1492" s="749"/>
      <c r="DLV1492" s="749"/>
      <c r="DLW1492" s="749"/>
      <c r="DLX1492" s="749"/>
      <c r="DLY1492" s="749"/>
      <c r="DLZ1492" s="749"/>
      <c r="DMA1492" s="749"/>
      <c r="DMB1492" s="749"/>
      <c r="DMC1492" s="749"/>
      <c r="DMD1492" s="749"/>
      <c r="DME1492" s="749"/>
      <c r="DMF1492" s="749"/>
      <c r="DMG1492" s="749"/>
      <c r="DMH1492" s="749"/>
      <c r="DMI1492" s="749"/>
      <c r="DMJ1492" s="749"/>
      <c r="DMK1492" s="749"/>
      <c r="DML1492" s="749"/>
      <c r="DMM1492" s="749"/>
      <c r="DMN1492" s="749"/>
      <c r="DMO1492" s="749"/>
      <c r="DMP1492" s="749"/>
      <c r="DMQ1492" s="749"/>
      <c r="DMR1492" s="749"/>
      <c r="DMS1492" s="749"/>
      <c r="DMT1492" s="749"/>
      <c r="DMU1492" s="749"/>
      <c r="DMV1492" s="749"/>
      <c r="DMW1492" s="749"/>
      <c r="DMX1492" s="749"/>
      <c r="DMY1492" s="749"/>
      <c r="DMZ1492" s="749"/>
      <c r="DNA1492" s="749"/>
      <c r="DNB1492" s="749"/>
      <c r="DNC1492" s="749"/>
      <c r="DND1492" s="749"/>
      <c r="DNE1492" s="749"/>
      <c r="DNF1492" s="749"/>
      <c r="DNG1492" s="749"/>
      <c r="DNH1492" s="749"/>
      <c r="DNI1492" s="749"/>
      <c r="DNJ1492" s="749"/>
      <c r="DNK1492" s="749"/>
      <c r="DNL1492" s="749"/>
      <c r="DNM1492" s="749"/>
      <c r="DNN1492" s="749"/>
      <c r="DNO1492" s="749"/>
      <c r="DNP1492" s="749"/>
      <c r="DNQ1492" s="749"/>
      <c r="DNR1492" s="749"/>
      <c r="DNS1492" s="749"/>
      <c r="DNT1492" s="749"/>
      <c r="DNU1492" s="749"/>
      <c r="DNV1492" s="749"/>
      <c r="DNW1492" s="749"/>
      <c r="DNX1492" s="749"/>
      <c r="DNY1492" s="749"/>
      <c r="DNZ1492" s="749"/>
      <c r="DOA1492" s="749"/>
      <c r="DOB1492" s="749"/>
      <c r="DOC1492" s="749"/>
      <c r="DOD1492" s="749"/>
      <c r="DOE1492" s="749"/>
      <c r="DOF1492" s="749"/>
      <c r="DOG1492" s="749"/>
      <c r="DOH1492" s="749"/>
      <c r="DOI1492" s="749"/>
      <c r="DOJ1492" s="749"/>
      <c r="DOK1492" s="749"/>
      <c r="DOL1492" s="749"/>
      <c r="DOM1492" s="749"/>
      <c r="DON1492" s="749"/>
      <c r="DOO1492" s="749"/>
      <c r="DOP1492" s="749"/>
      <c r="DOQ1492" s="749"/>
      <c r="DOR1492" s="749"/>
      <c r="DOS1492" s="749"/>
      <c r="DOT1492" s="749"/>
      <c r="DOU1492" s="749"/>
      <c r="DOV1492" s="749"/>
      <c r="DOW1492" s="749"/>
      <c r="DOX1492" s="749"/>
      <c r="DOY1492" s="749"/>
      <c r="DOZ1492" s="749"/>
      <c r="DPA1492" s="749"/>
      <c r="DPB1492" s="749"/>
      <c r="DPC1492" s="749"/>
      <c r="DPD1492" s="749"/>
      <c r="DPE1492" s="749"/>
      <c r="DPF1492" s="749"/>
      <c r="DPG1492" s="749"/>
      <c r="DPH1492" s="749"/>
      <c r="DPI1492" s="749"/>
      <c r="DPJ1492" s="749"/>
      <c r="DPK1492" s="749"/>
      <c r="DPL1492" s="749"/>
      <c r="DPM1492" s="749"/>
      <c r="DPN1492" s="749"/>
      <c r="DPO1492" s="749"/>
      <c r="DPP1492" s="749"/>
      <c r="DPQ1492" s="749"/>
      <c r="DPR1492" s="749"/>
      <c r="DPS1492" s="749"/>
      <c r="DPT1492" s="749"/>
      <c r="DPU1492" s="749"/>
      <c r="DPV1492" s="749"/>
      <c r="DPW1492" s="749"/>
      <c r="DPX1492" s="749"/>
      <c r="DPY1492" s="749"/>
      <c r="DPZ1492" s="749"/>
      <c r="DQA1492" s="749"/>
      <c r="DQB1492" s="749"/>
      <c r="DQC1492" s="749"/>
      <c r="DQD1492" s="749"/>
      <c r="DQE1492" s="749"/>
      <c r="DQF1492" s="749"/>
      <c r="DQG1492" s="749"/>
      <c r="DQH1492" s="749"/>
      <c r="DQI1492" s="749"/>
      <c r="DQJ1492" s="749"/>
      <c r="DQK1492" s="749"/>
      <c r="DQL1492" s="749"/>
      <c r="DQM1492" s="749"/>
      <c r="DQN1492" s="749"/>
      <c r="DQO1492" s="749"/>
      <c r="DQP1492" s="749"/>
      <c r="DQQ1492" s="749"/>
      <c r="DQR1492" s="749"/>
      <c r="DQS1492" s="749"/>
      <c r="DQT1492" s="749"/>
      <c r="DQU1492" s="749"/>
      <c r="DQV1492" s="749"/>
      <c r="DQW1492" s="749"/>
      <c r="DQX1492" s="749"/>
      <c r="DQY1492" s="749"/>
      <c r="DQZ1492" s="749"/>
      <c r="DRA1492" s="749"/>
      <c r="DRB1492" s="749"/>
      <c r="DRC1492" s="749"/>
      <c r="DRD1492" s="749"/>
      <c r="DRE1492" s="749"/>
      <c r="DRF1492" s="749"/>
      <c r="DRG1492" s="749"/>
      <c r="DRH1492" s="749"/>
      <c r="DRI1492" s="749"/>
      <c r="DRJ1492" s="749"/>
      <c r="DRK1492" s="749"/>
      <c r="DRL1492" s="749"/>
      <c r="DRM1492" s="749"/>
      <c r="DRN1492" s="749"/>
      <c r="DRO1492" s="749"/>
      <c r="DRP1492" s="749"/>
      <c r="DRQ1492" s="749"/>
      <c r="DRR1492" s="749"/>
      <c r="DRS1492" s="749"/>
      <c r="DRT1492" s="749"/>
      <c r="DRU1492" s="749"/>
      <c r="DRV1492" s="749"/>
      <c r="DRW1492" s="749"/>
      <c r="DRX1492" s="749"/>
      <c r="DRY1492" s="749"/>
      <c r="DRZ1492" s="749"/>
      <c r="DSA1492" s="749"/>
      <c r="DSB1492" s="749"/>
      <c r="DSC1492" s="749"/>
      <c r="DSD1492" s="749"/>
      <c r="DSE1492" s="749"/>
      <c r="DSF1492" s="749"/>
      <c r="DSG1492" s="749"/>
      <c r="DSH1492" s="749"/>
      <c r="DSI1492" s="749"/>
      <c r="DSJ1492" s="749"/>
      <c r="DSK1492" s="749"/>
      <c r="DSL1492" s="749"/>
      <c r="DSM1492" s="749"/>
      <c r="DSN1492" s="749"/>
      <c r="DSO1492" s="749"/>
      <c r="DSP1492" s="749"/>
      <c r="DSQ1492" s="749"/>
      <c r="DSR1492" s="749"/>
      <c r="DSS1492" s="749"/>
      <c r="DST1492" s="749"/>
      <c r="DSU1492" s="749"/>
      <c r="DSV1492" s="749"/>
      <c r="DSW1492" s="749"/>
      <c r="DSX1492" s="749"/>
      <c r="DSY1492" s="749"/>
      <c r="DSZ1492" s="749"/>
      <c r="DTA1492" s="749"/>
      <c r="DTB1492" s="749"/>
      <c r="DTC1492" s="749"/>
      <c r="DTD1492" s="749"/>
      <c r="DTE1492" s="749"/>
      <c r="DTF1492" s="749"/>
      <c r="DTG1492" s="749"/>
      <c r="DTH1492" s="749"/>
      <c r="DTI1492" s="749"/>
      <c r="DTJ1492" s="749"/>
      <c r="DTK1492" s="749"/>
      <c r="DTL1492" s="749"/>
      <c r="DTM1492" s="749"/>
      <c r="DTN1492" s="749"/>
      <c r="DTO1492" s="749"/>
      <c r="DTP1492" s="749"/>
      <c r="DTQ1492" s="749"/>
      <c r="DTR1492" s="749"/>
      <c r="DTS1492" s="749"/>
      <c r="DTT1492" s="749"/>
      <c r="DTU1492" s="749"/>
      <c r="DTV1492" s="749"/>
      <c r="DTW1492" s="749"/>
      <c r="DTX1492" s="749"/>
      <c r="DTY1492" s="749"/>
      <c r="DTZ1492" s="749"/>
      <c r="DUA1492" s="749"/>
      <c r="DUB1492" s="749"/>
      <c r="DUC1492" s="749"/>
      <c r="DUD1492" s="749"/>
      <c r="DUE1492" s="749"/>
      <c r="DUF1492" s="749"/>
      <c r="DUG1492" s="749"/>
      <c r="DUH1492" s="749"/>
      <c r="DUI1492" s="749"/>
      <c r="DUJ1492" s="749"/>
      <c r="DUK1492" s="749"/>
      <c r="DUL1492" s="749"/>
      <c r="DUM1492" s="749"/>
      <c r="DUN1492" s="749"/>
      <c r="DUO1492" s="749"/>
      <c r="DUP1492" s="749"/>
      <c r="DUQ1492" s="749"/>
      <c r="DUR1492" s="749"/>
      <c r="DUS1492" s="749"/>
      <c r="DUT1492" s="749"/>
      <c r="DUU1492" s="749"/>
      <c r="DUV1492" s="749"/>
      <c r="DUW1492" s="749"/>
      <c r="DUX1492" s="749"/>
      <c r="DUY1492" s="749"/>
      <c r="DUZ1492" s="749"/>
      <c r="DVA1492" s="749"/>
      <c r="DVB1492" s="749"/>
      <c r="DVC1492" s="749"/>
      <c r="DVD1492" s="749"/>
      <c r="DVE1492" s="749"/>
      <c r="DVF1492" s="749"/>
      <c r="DVG1492" s="749"/>
      <c r="DVH1492" s="749"/>
      <c r="DVI1492" s="749"/>
      <c r="DVJ1492" s="749"/>
      <c r="DVK1492" s="749"/>
      <c r="DVL1492" s="749"/>
      <c r="DVM1492" s="749"/>
      <c r="DVN1492" s="749"/>
      <c r="DVO1492" s="749"/>
      <c r="DVP1492" s="749"/>
      <c r="DVQ1492" s="749"/>
      <c r="DVR1492" s="749"/>
      <c r="DVS1492" s="749"/>
      <c r="DVT1492" s="749"/>
      <c r="DVU1492" s="749"/>
      <c r="DVV1492" s="749"/>
      <c r="DVW1492" s="749"/>
      <c r="DVX1492" s="749"/>
      <c r="DVY1492" s="749"/>
      <c r="DVZ1492" s="749"/>
      <c r="DWA1492" s="749"/>
      <c r="DWB1492" s="749"/>
      <c r="DWC1492" s="749"/>
      <c r="DWD1492" s="749"/>
      <c r="DWE1492" s="749"/>
      <c r="DWF1492" s="749"/>
      <c r="DWG1492" s="749"/>
      <c r="DWH1492" s="749"/>
      <c r="DWI1492" s="749"/>
      <c r="DWJ1492" s="749"/>
      <c r="DWK1492" s="749"/>
      <c r="DWL1492" s="749"/>
      <c r="DWM1492" s="749"/>
      <c r="DWN1492" s="749"/>
      <c r="DWO1492" s="749"/>
      <c r="DWP1492" s="749"/>
      <c r="DWQ1492" s="749"/>
      <c r="DWR1492" s="749"/>
      <c r="DWS1492" s="749"/>
      <c r="DWT1492" s="749"/>
      <c r="DWU1492" s="749"/>
      <c r="DWV1492" s="749"/>
      <c r="DWW1492" s="749"/>
      <c r="DWX1492" s="749"/>
      <c r="DWY1492" s="749"/>
      <c r="DWZ1492" s="749"/>
      <c r="DXA1492" s="749"/>
      <c r="DXB1492" s="749"/>
      <c r="DXC1492" s="749"/>
      <c r="DXD1492" s="749"/>
      <c r="DXE1492" s="749"/>
      <c r="DXF1492" s="749"/>
      <c r="DXG1492" s="749"/>
      <c r="DXH1492" s="749"/>
      <c r="DXI1492" s="749"/>
      <c r="DXJ1492" s="749"/>
      <c r="DXK1492" s="749"/>
      <c r="DXL1492" s="749"/>
      <c r="DXM1492" s="749"/>
      <c r="DXN1492" s="749"/>
      <c r="DXO1492" s="749"/>
      <c r="DXP1492" s="749"/>
      <c r="DXQ1492" s="749"/>
      <c r="DXR1492" s="749"/>
      <c r="DXS1492" s="749"/>
      <c r="DXT1492" s="749"/>
      <c r="DXU1492" s="749"/>
      <c r="DXV1492" s="749"/>
      <c r="DXW1492" s="749"/>
      <c r="DXX1492" s="749"/>
      <c r="DXY1492" s="749"/>
      <c r="DXZ1492" s="749"/>
      <c r="DYA1492" s="749"/>
      <c r="DYB1492" s="749"/>
      <c r="DYC1492" s="749"/>
      <c r="DYD1492" s="749"/>
      <c r="DYE1492" s="749"/>
      <c r="DYF1492" s="749"/>
      <c r="DYG1492" s="749"/>
      <c r="DYH1492" s="749"/>
      <c r="DYI1492" s="749"/>
      <c r="DYJ1492" s="749"/>
      <c r="DYK1492" s="749"/>
      <c r="DYL1492" s="749"/>
      <c r="DYM1492" s="749"/>
      <c r="DYN1492" s="749"/>
      <c r="DYO1492" s="749"/>
      <c r="DYP1492" s="749"/>
      <c r="DYQ1492" s="749"/>
      <c r="DYR1492" s="749"/>
      <c r="DYS1492" s="749"/>
      <c r="DYT1492" s="749"/>
      <c r="DYU1492" s="749"/>
      <c r="DYV1492" s="749"/>
      <c r="DYW1492" s="749"/>
      <c r="DYX1492" s="749"/>
      <c r="DYY1492" s="749"/>
      <c r="DYZ1492" s="749"/>
      <c r="DZA1492" s="749"/>
      <c r="DZB1492" s="749"/>
      <c r="DZC1492" s="749"/>
      <c r="DZD1492" s="749"/>
      <c r="DZE1492" s="749"/>
      <c r="DZF1492" s="749"/>
      <c r="DZG1492" s="749"/>
      <c r="DZH1492" s="749"/>
      <c r="DZI1492" s="749"/>
      <c r="DZJ1492" s="749"/>
      <c r="DZK1492" s="749"/>
      <c r="DZL1492" s="749"/>
      <c r="DZM1492" s="749"/>
      <c r="DZN1492" s="749"/>
      <c r="DZO1492" s="749"/>
      <c r="DZP1492" s="749"/>
      <c r="DZQ1492" s="749"/>
      <c r="DZR1492" s="749"/>
      <c r="DZS1492" s="749"/>
      <c r="DZT1492" s="749"/>
      <c r="DZU1492" s="749"/>
      <c r="DZV1492" s="749"/>
      <c r="DZW1492" s="749"/>
      <c r="DZX1492" s="749"/>
      <c r="DZY1492" s="749"/>
      <c r="DZZ1492" s="749"/>
      <c r="EAA1492" s="749"/>
      <c r="EAB1492" s="749"/>
      <c r="EAC1492" s="749"/>
      <c r="EAD1492" s="749"/>
      <c r="EAE1492" s="749"/>
      <c r="EAF1492" s="749"/>
      <c r="EAG1492" s="749"/>
      <c r="EAH1492" s="749"/>
      <c r="EAI1492" s="749"/>
      <c r="EAJ1492" s="749"/>
      <c r="EAK1492" s="749"/>
      <c r="EAL1492" s="749"/>
      <c r="EAM1492" s="749"/>
      <c r="EAN1492" s="749"/>
      <c r="EAO1492" s="749"/>
      <c r="EAP1492" s="749"/>
      <c r="EAQ1492" s="749"/>
      <c r="EAR1492" s="749"/>
      <c r="EAS1492" s="749"/>
      <c r="EAT1492" s="749"/>
      <c r="EAU1492" s="749"/>
      <c r="EAV1492" s="749"/>
      <c r="EAW1492" s="749"/>
      <c r="EAX1492" s="749"/>
      <c r="EAY1492" s="749"/>
      <c r="EAZ1492" s="749"/>
      <c r="EBA1492" s="749"/>
      <c r="EBB1492" s="749"/>
      <c r="EBC1492" s="749"/>
      <c r="EBD1492" s="749"/>
      <c r="EBE1492" s="749"/>
      <c r="EBF1492" s="749"/>
      <c r="EBG1492" s="749"/>
      <c r="EBH1492" s="749"/>
      <c r="EBI1492" s="749"/>
      <c r="EBJ1492" s="749"/>
      <c r="EBK1492" s="749"/>
      <c r="EBL1492" s="749"/>
      <c r="EBM1492" s="749"/>
      <c r="EBN1492" s="749"/>
      <c r="EBO1492" s="749"/>
      <c r="EBP1492" s="749"/>
      <c r="EBQ1492" s="749"/>
      <c r="EBR1492" s="749"/>
      <c r="EBS1492" s="749"/>
      <c r="EBT1492" s="749"/>
      <c r="EBU1492" s="749"/>
      <c r="EBV1492" s="749"/>
      <c r="EBW1492" s="749"/>
      <c r="EBX1492" s="749"/>
      <c r="EBY1492" s="749"/>
      <c r="EBZ1492" s="749"/>
      <c r="ECA1492" s="749"/>
      <c r="ECB1492" s="749"/>
      <c r="ECC1492" s="749"/>
      <c r="ECD1492" s="749"/>
      <c r="ECE1492" s="749"/>
      <c r="ECF1492" s="749"/>
      <c r="ECG1492" s="749"/>
      <c r="ECH1492" s="749"/>
      <c r="ECI1492" s="749"/>
      <c r="ECJ1492" s="749"/>
      <c r="ECK1492" s="749"/>
      <c r="ECL1492" s="749"/>
      <c r="ECM1492" s="749"/>
      <c r="ECN1492" s="749"/>
      <c r="ECO1492" s="749"/>
      <c r="ECP1492" s="749"/>
      <c r="ECQ1492" s="749"/>
      <c r="ECR1492" s="749"/>
      <c r="ECS1492" s="749"/>
      <c r="ECT1492" s="749"/>
      <c r="ECU1492" s="749"/>
      <c r="ECV1492" s="749"/>
      <c r="ECW1492" s="749"/>
      <c r="ECX1492" s="749"/>
      <c r="ECY1492" s="749"/>
      <c r="ECZ1492" s="749"/>
      <c r="EDA1492" s="749"/>
      <c r="EDB1492" s="749"/>
      <c r="EDC1492" s="749"/>
      <c r="EDD1492" s="749"/>
      <c r="EDE1492" s="749"/>
      <c r="EDF1492" s="749"/>
      <c r="EDG1492" s="749"/>
      <c r="EDH1492" s="749"/>
      <c r="EDI1492" s="749"/>
      <c r="EDJ1492" s="749"/>
      <c r="EDK1492" s="749"/>
      <c r="EDL1492" s="749"/>
      <c r="EDM1492" s="749"/>
      <c r="EDN1492" s="749"/>
      <c r="EDO1492" s="749"/>
      <c r="EDP1492" s="749"/>
      <c r="EDQ1492" s="749"/>
      <c r="EDR1492" s="749"/>
      <c r="EDS1492" s="749"/>
      <c r="EDT1492" s="749"/>
      <c r="EDU1492" s="749"/>
      <c r="EDV1492" s="749"/>
      <c r="EDW1492" s="749"/>
      <c r="EDX1492" s="749"/>
      <c r="EDY1492" s="749"/>
      <c r="EDZ1492" s="749"/>
      <c r="EEA1492" s="749"/>
      <c r="EEB1492" s="749"/>
      <c r="EEC1492" s="749"/>
      <c r="EED1492" s="749"/>
      <c r="EEE1492" s="749"/>
      <c r="EEF1492" s="749"/>
      <c r="EEG1492" s="749"/>
      <c r="EEH1492" s="749"/>
      <c r="EEI1492" s="749"/>
      <c r="EEJ1492" s="749"/>
      <c r="EEK1492" s="749"/>
      <c r="EEL1492" s="749"/>
      <c r="EEM1492" s="749"/>
      <c r="EEN1492" s="749"/>
      <c r="EEO1492" s="749"/>
      <c r="EEP1492" s="749"/>
      <c r="EEQ1492" s="749"/>
      <c r="EER1492" s="749"/>
      <c r="EES1492" s="749"/>
      <c r="EET1492" s="749"/>
      <c r="EEU1492" s="749"/>
      <c r="EEV1492" s="749"/>
      <c r="EEW1492" s="749"/>
      <c r="EEX1492" s="749"/>
      <c r="EEY1492" s="749"/>
      <c r="EEZ1492" s="749"/>
      <c r="EFA1492" s="749"/>
      <c r="EFB1492" s="749"/>
      <c r="EFC1492" s="749"/>
      <c r="EFD1492" s="749"/>
      <c r="EFE1492" s="749"/>
      <c r="EFF1492" s="749"/>
      <c r="EFG1492" s="749"/>
      <c r="EFH1492" s="749"/>
      <c r="EFI1492" s="749"/>
      <c r="EFJ1492" s="749"/>
      <c r="EFK1492" s="749"/>
      <c r="EFL1492" s="749"/>
      <c r="EFM1492" s="749"/>
      <c r="EFN1492" s="749"/>
      <c r="EFO1492" s="749"/>
      <c r="EFP1492" s="749"/>
      <c r="EFQ1492" s="749"/>
      <c r="EFR1492" s="749"/>
      <c r="EFS1492" s="749"/>
      <c r="EFT1492" s="749"/>
      <c r="EFU1492" s="749"/>
      <c r="EFV1492" s="749"/>
      <c r="EFW1492" s="749"/>
      <c r="EFX1492" s="749"/>
      <c r="EFY1492" s="749"/>
      <c r="EFZ1492" s="749"/>
      <c r="EGA1492" s="749"/>
      <c r="EGB1492" s="749"/>
      <c r="EGC1492" s="749"/>
      <c r="EGD1492" s="749"/>
      <c r="EGE1492" s="749"/>
      <c r="EGF1492" s="749"/>
      <c r="EGG1492" s="749"/>
      <c r="EGH1492" s="749"/>
      <c r="EGI1492" s="749"/>
      <c r="EGJ1492" s="749"/>
      <c r="EGK1492" s="749"/>
      <c r="EGL1492" s="749"/>
      <c r="EGM1492" s="749"/>
      <c r="EGN1492" s="749"/>
      <c r="EGO1492" s="749"/>
      <c r="EGP1492" s="749"/>
      <c r="EGQ1492" s="749"/>
      <c r="EGR1492" s="749"/>
      <c r="EGS1492" s="749"/>
      <c r="EGT1492" s="749"/>
      <c r="EGU1492" s="749"/>
      <c r="EGV1492" s="749"/>
      <c r="EGW1492" s="749"/>
      <c r="EGX1492" s="749"/>
      <c r="EGY1492" s="749"/>
      <c r="EGZ1492" s="749"/>
      <c r="EHA1492" s="749"/>
      <c r="EHB1492" s="749"/>
      <c r="EHC1492" s="749"/>
      <c r="EHD1492" s="749"/>
      <c r="EHE1492" s="749"/>
      <c r="EHF1492" s="749"/>
      <c r="EHG1492" s="749"/>
      <c r="EHH1492" s="749"/>
      <c r="EHI1492" s="749"/>
      <c r="EHJ1492" s="749"/>
      <c r="EHK1492" s="749"/>
      <c r="EHL1492" s="749"/>
      <c r="EHM1492" s="749"/>
      <c r="EHN1492" s="749"/>
      <c r="EHO1492" s="749"/>
      <c r="EHP1492" s="749"/>
      <c r="EHQ1492" s="749"/>
      <c r="EHR1492" s="749"/>
      <c r="EHS1492" s="749"/>
      <c r="EHT1492" s="749"/>
      <c r="EHU1492" s="749"/>
      <c r="EHV1492" s="749"/>
      <c r="EHW1492" s="749"/>
      <c r="EHX1492" s="749"/>
      <c r="EHY1492" s="749"/>
      <c r="EHZ1492" s="749"/>
      <c r="EIA1492" s="749"/>
      <c r="EIB1492" s="749"/>
      <c r="EIC1492" s="749"/>
      <c r="EID1492" s="749"/>
      <c r="EIE1492" s="749"/>
      <c r="EIF1492" s="749"/>
      <c r="EIG1492" s="749"/>
      <c r="EIH1492" s="749"/>
      <c r="EII1492" s="749"/>
      <c r="EIJ1492" s="749"/>
      <c r="EIK1492" s="749"/>
      <c r="EIL1492" s="749"/>
      <c r="EIM1492" s="749"/>
      <c r="EIN1492" s="749"/>
      <c r="EIO1492" s="749"/>
      <c r="EIP1492" s="749"/>
      <c r="EIQ1492" s="749"/>
      <c r="EIR1492" s="749"/>
      <c r="EIS1492" s="749"/>
      <c r="EIT1492" s="749"/>
      <c r="EIU1492" s="749"/>
      <c r="EIV1492" s="749"/>
      <c r="EIW1492" s="749"/>
      <c r="EIX1492" s="749"/>
      <c r="EIY1492" s="749"/>
      <c r="EIZ1492" s="749"/>
      <c r="EJA1492" s="749"/>
      <c r="EJB1492" s="749"/>
      <c r="EJC1492" s="749"/>
      <c r="EJD1492" s="749"/>
      <c r="EJE1492" s="749"/>
      <c r="EJF1492" s="749"/>
      <c r="EJG1492" s="749"/>
      <c r="EJH1492" s="749"/>
      <c r="EJI1492" s="749"/>
      <c r="EJJ1492" s="749"/>
      <c r="EJK1492" s="749"/>
      <c r="EJL1492" s="749"/>
      <c r="EJM1492" s="749"/>
      <c r="EJN1492" s="749"/>
      <c r="EJO1492" s="749"/>
      <c r="EJP1492" s="749"/>
      <c r="EJQ1492" s="749"/>
      <c r="EJR1492" s="749"/>
      <c r="EJS1492" s="749"/>
      <c r="EJT1492" s="749"/>
      <c r="EJU1492" s="749"/>
      <c r="EJV1492" s="749"/>
      <c r="EJW1492" s="749"/>
      <c r="EJX1492" s="749"/>
      <c r="EJY1492" s="749"/>
      <c r="EJZ1492" s="749"/>
      <c r="EKA1492" s="749"/>
      <c r="EKB1492" s="749"/>
      <c r="EKC1492" s="749"/>
      <c r="EKD1492" s="749"/>
      <c r="EKE1492" s="749"/>
      <c r="EKF1492" s="749"/>
      <c r="EKG1492" s="749"/>
      <c r="EKH1492" s="749"/>
      <c r="EKI1492" s="749"/>
      <c r="EKJ1492" s="749"/>
      <c r="EKK1492" s="749"/>
      <c r="EKL1492" s="749"/>
      <c r="EKM1492" s="749"/>
      <c r="EKN1492" s="749"/>
      <c r="EKO1492" s="749"/>
      <c r="EKP1492" s="749"/>
      <c r="EKQ1492" s="749"/>
      <c r="EKR1492" s="749"/>
      <c r="EKS1492" s="749"/>
      <c r="EKT1492" s="749"/>
      <c r="EKU1492" s="749"/>
      <c r="EKV1492" s="749"/>
      <c r="EKW1492" s="749"/>
      <c r="EKX1492" s="749"/>
      <c r="EKY1492" s="749"/>
      <c r="EKZ1492" s="749"/>
      <c r="ELA1492" s="749"/>
      <c r="ELB1492" s="749"/>
      <c r="ELC1492" s="749"/>
      <c r="ELD1492" s="749"/>
      <c r="ELE1492" s="749"/>
      <c r="ELF1492" s="749"/>
      <c r="ELG1492" s="749"/>
      <c r="ELH1492" s="749"/>
      <c r="ELI1492" s="749"/>
      <c r="ELJ1492" s="749"/>
      <c r="ELK1492" s="749"/>
      <c r="ELL1492" s="749"/>
      <c r="ELM1492" s="749"/>
      <c r="ELN1492" s="749"/>
      <c r="ELO1492" s="749"/>
      <c r="ELP1492" s="749"/>
      <c r="ELQ1492" s="749"/>
      <c r="ELR1492" s="749"/>
      <c r="ELS1492" s="749"/>
      <c r="ELT1492" s="749"/>
      <c r="ELU1492" s="749"/>
      <c r="ELV1492" s="749"/>
      <c r="ELW1492" s="749"/>
      <c r="ELX1492" s="749"/>
      <c r="ELY1492" s="749"/>
      <c r="ELZ1492" s="749"/>
      <c r="EMA1492" s="749"/>
      <c r="EMB1492" s="749"/>
      <c r="EMC1492" s="749"/>
      <c r="EMD1492" s="749"/>
      <c r="EME1492" s="749"/>
      <c r="EMF1492" s="749"/>
      <c r="EMG1492" s="749"/>
      <c r="EMH1492" s="749"/>
      <c r="EMI1492" s="749"/>
      <c r="EMJ1492" s="749"/>
      <c r="EMK1492" s="749"/>
      <c r="EML1492" s="749"/>
      <c r="EMM1492" s="749"/>
      <c r="EMN1492" s="749"/>
      <c r="EMO1492" s="749"/>
      <c r="EMP1492" s="749"/>
      <c r="EMQ1492" s="749"/>
      <c r="EMR1492" s="749"/>
      <c r="EMS1492" s="749"/>
      <c r="EMT1492" s="749"/>
      <c r="EMU1492" s="749"/>
      <c r="EMV1492" s="749"/>
      <c r="EMW1492" s="749"/>
      <c r="EMX1492" s="749"/>
      <c r="EMY1492" s="749"/>
      <c r="EMZ1492" s="749"/>
      <c r="ENA1492" s="749"/>
      <c r="ENB1492" s="749"/>
      <c r="ENC1492" s="749"/>
      <c r="END1492" s="749"/>
      <c r="ENE1492" s="749"/>
      <c r="ENF1492" s="749"/>
      <c r="ENG1492" s="749"/>
      <c r="ENH1492" s="749"/>
      <c r="ENI1492" s="749"/>
      <c r="ENJ1492" s="749"/>
      <c r="ENK1492" s="749"/>
      <c r="ENL1492" s="749"/>
      <c r="ENM1492" s="749"/>
      <c r="ENN1492" s="749"/>
      <c r="ENO1492" s="749"/>
      <c r="ENP1492" s="749"/>
      <c r="ENQ1492" s="749"/>
      <c r="ENR1492" s="749"/>
      <c r="ENS1492" s="749"/>
      <c r="ENT1492" s="749"/>
      <c r="ENU1492" s="749"/>
      <c r="ENV1492" s="749"/>
      <c r="ENW1492" s="749"/>
      <c r="ENX1492" s="749"/>
      <c r="ENY1492" s="749"/>
      <c r="ENZ1492" s="749"/>
      <c r="EOA1492" s="749"/>
      <c r="EOB1492" s="749"/>
      <c r="EOC1492" s="749"/>
      <c r="EOD1492" s="749"/>
      <c r="EOE1492" s="749"/>
      <c r="EOF1492" s="749"/>
      <c r="EOG1492" s="749"/>
      <c r="EOH1492" s="749"/>
      <c r="EOI1492" s="749"/>
      <c r="EOJ1492" s="749"/>
      <c r="EOK1492" s="749"/>
      <c r="EOL1492" s="749"/>
      <c r="EOM1492" s="749"/>
      <c r="EON1492" s="749"/>
      <c r="EOO1492" s="749"/>
      <c r="EOP1492" s="749"/>
      <c r="EOQ1492" s="749"/>
      <c r="EOR1492" s="749"/>
      <c r="EOS1492" s="749"/>
      <c r="EOT1492" s="749"/>
      <c r="EOU1492" s="749"/>
      <c r="EOV1492" s="749"/>
      <c r="EOW1492" s="749"/>
      <c r="EOX1492" s="749"/>
      <c r="EOY1492" s="749"/>
      <c r="EOZ1492" s="749"/>
      <c r="EPA1492" s="749"/>
      <c r="EPB1492" s="749"/>
      <c r="EPC1492" s="749"/>
      <c r="EPD1492" s="749"/>
      <c r="EPE1492" s="749"/>
      <c r="EPF1492" s="749"/>
      <c r="EPG1492" s="749"/>
      <c r="EPH1492" s="749"/>
      <c r="EPI1492" s="749"/>
      <c r="EPJ1492" s="749"/>
      <c r="EPK1492" s="749"/>
      <c r="EPL1492" s="749"/>
      <c r="EPM1492" s="749"/>
      <c r="EPN1492" s="749"/>
      <c r="EPO1492" s="749"/>
      <c r="EPP1492" s="749"/>
      <c r="EPQ1492" s="749"/>
      <c r="EPR1492" s="749"/>
      <c r="EPS1492" s="749"/>
      <c r="EPT1492" s="749"/>
      <c r="EPU1492" s="749"/>
      <c r="EPV1492" s="749"/>
      <c r="EPW1492" s="749"/>
      <c r="EPX1492" s="749"/>
      <c r="EPY1492" s="749"/>
      <c r="EPZ1492" s="749"/>
      <c r="EQA1492" s="749"/>
      <c r="EQB1492" s="749"/>
      <c r="EQC1492" s="749"/>
      <c r="EQD1492" s="749"/>
      <c r="EQE1492" s="749"/>
      <c r="EQF1492" s="749"/>
      <c r="EQG1492" s="749"/>
      <c r="EQH1492" s="749"/>
      <c r="EQI1492" s="749"/>
      <c r="EQJ1492" s="749"/>
      <c r="EQK1492" s="749"/>
      <c r="EQL1492" s="749"/>
      <c r="EQM1492" s="749"/>
      <c r="EQN1492" s="749"/>
      <c r="EQO1492" s="749"/>
      <c r="EQP1492" s="749"/>
      <c r="EQQ1492" s="749"/>
      <c r="EQR1492" s="749"/>
      <c r="EQS1492" s="749"/>
      <c r="EQT1492" s="749"/>
      <c r="EQU1492" s="749"/>
      <c r="EQV1492" s="749"/>
      <c r="EQW1492" s="749"/>
      <c r="EQX1492" s="749"/>
      <c r="EQY1492" s="749"/>
      <c r="EQZ1492" s="749"/>
      <c r="ERA1492" s="749"/>
      <c r="ERB1492" s="749"/>
      <c r="ERC1492" s="749"/>
      <c r="ERD1492" s="749"/>
      <c r="ERE1492" s="749"/>
      <c r="ERF1492" s="749"/>
      <c r="ERG1492" s="749"/>
      <c r="ERH1492" s="749"/>
      <c r="ERI1492" s="749"/>
      <c r="ERJ1492" s="749"/>
      <c r="ERK1492" s="749"/>
      <c r="ERL1492" s="749"/>
      <c r="ERM1492" s="749"/>
      <c r="ERN1492" s="749"/>
      <c r="ERO1492" s="749"/>
      <c r="ERP1492" s="749"/>
      <c r="ERQ1492" s="749"/>
      <c r="ERR1492" s="749"/>
      <c r="ERS1492" s="749"/>
      <c r="ERT1492" s="749"/>
      <c r="ERU1492" s="749"/>
      <c r="ERV1492" s="749"/>
      <c r="ERW1492" s="749"/>
      <c r="ERX1492" s="749"/>
      <c r="ERY1492" s="749"/>
      <c r="ERZ1492" s="749"/>
      <c r="ESA1492" s="749"/>
      <c r="ESB1492" s="749"/>
      <c r="ESC1492" s="749"/>
      <c r="ESD1492" s="749"/>
      <c r="ESE1492" s="749"/>
      <c r="ESF1492" s="749"/>
      <c r="ESG1492" s="749"/>
      <c r="ESH1492" s="749"/>
      <c r="ESI1492" s="749"/>
      <c r="ESJ1492" s="749"/>
      <c r="ESK1492" s="749"/>
      <c r="ESL1492" s="749"/>
      <c r="ESM1492" s="749"/>
      <c r="ESN1492" s="749"/>
      <c r="ESO1492" s="749"/>
      <c r="ESP1492" s="749"/>
      <c r="ESQ1492" s="749"/>
      <c r="ESR1492" s="749"/>
      <c r="ESS1492" s="749"/>
      <c r="EST1492" s="749"/>
      <c r="ESU1492" s="749"/>
      <c r="ESV1492" s="749"/>
      <c r="ESW1492" s="749"/>
      <c r="ESX1492" s="749"/>
      <c r="ESY1492" s="749"/>
      <c r="ESZ1492" s="749"/>
      <c r="ETA1492" s="749"/>
      <c r="ETB1492" s="749"/>
      <c r="ETC1492" s="749"/>
      <c r="ETD1492" s="749"/>
      <c r="ETE1492" s="749"/>
      <c r="ETF1492" s="749"/>
      <c r="ETG1492" s="749"/>
      <c r="ETH1492" s="749"/>
      <c r="ETI1492" s="749"/>
      <c r="ETJ1492" s="749"/>
      <c r="ETK1492" s="749"/>
      <c r="ETL1492" s="749"/>
      <c r="ETM1492" s="749"/>
      <c r="ETN1492" s="749"/>
      <c r="ETO1492" s="749"/>
      <c r="ETP1492" s="749"/>
      <c r="ETQ1492" s="749"/>
      <c r="ETR1492" s="749"/>
      <c r="ETS1492" s="749"/>
      <c r="ETT1492" s="749"/>
      <c r="ETU1492" s="749"/>
      <c r="ETV1492" s="749"/>
      <c r="ETW1492" s="749"/>
      <c r="ETX1492" s="749"/>
      <c r="ETY1492" s="749"/>
      <c r="ETZ1492" s="749"/>
      <c r="EUA1492" s="749"/>
      <c r="EUB1492" s="749"/>
      <c r="EUC1492" s="749"/>
      <c r="EUD1492" s="749"/>
      <c r="EUE1492" s="749"/>
      <c r="EUF1492" s="749"/>
      <c r="EUG1492" s="749"/>
      <c r="EUH1492" s="749"/>
      <c r="EUI1492" s="749"/>
      <c r="EUJ1492" s="749"/>
      <c r="EUK1492" s="749"/>
      <c r="EUL1492" s="749"/>
      <c r="EUM1492" s="749"/>
      <c r="EUN1492" s="749"/>
      <c r="EUO1492" s="749"/>
      <c r="EUP1492" s="749"/>
      <c r="EUQ1492" s="749"/>
      <c r="EUR1492" s="749"/>
      <c r="EUS1492" s="749"/>
      <c r="EUT1492" s="749"/>
      <c r="EUU1492" s="749"/>
      <c r="EUV1492" s="749"/>
      <c r="EUW1492" s="749"/>
      <c r="EUX1492" s="749"/>
      <c r="EUY1492" s="749"/>
      <c r="EUZ1492" s="749"/>
      <c r="EVA1492" s="749"/>
      <c r="EVB1492" s="749"/>
      <c r="EVC1492" s="749"/>
      <c r="EVD1492" s="749"/>
      <c r="EVE1492" s="749"/>
      <c r="EVF1492" s="749"/>
      <c r="EVG1492" s="749"/>
      <c r="EVH1492" s="749"/>
      <c r="EVI1492" s="749"/>
      <c r="EVJ1492" s="749"/>
      <c r="EVK1492" s="749"/>
      <c r="EVL1492" s="749"/>
      <c r="EVM1492" s="749"/>
      <c r="EVN1492" s="749"/>
      <c r="EVO1492" s="749"/>
      <c r="EVP1492" s="749"/>
      <c r="EVQ1492" s="749"/>
      <c r="EVR1492" s="749"/>
      <c r="EVS1492" s="749"/>
      <c r="EVT1492" s="749"/>
      <c r="EVU1492" s="749"/>
      <c r="EVV1492" s="749"/>
      <c r="EVW1492" s="749"/>
      <c r="EVX1492" s="749"/>
      <c r="EVY1492" s="749"/>
      <c r="EVZ1492" s="749"/>
      <c r="EWA1492" s="749"/>
      <c r="EWB1492" s="749"/>
      <c r="EWC1492" s="749"/>
      <c r="EWD1492" s="749"/>
      <c r="EWE1492" s="749"/>
      <c r="EWF1492" s="749"/>
      <c r="EWG1492" s="749"/>
      <c r="EWH1492" s="749"/>
      <c r="EWI1492" s="749"/>
      <c r="EWJ1492" s="749"/>
      <c r="EWK1492" s="749"/>
      <c r="EWL1492" s="749"/>
      <c r="EWM1492" s="749"/>
      <c r="EWN1492" s="749"/>
      <c r="EWO1492" s="749"/>
      <c r="EWP1492" s="749"/>
      <c r="EWQ1492" s="749"/>
      <c r="EWR1492" s="749"/>
      <c r="EWS1492" s="749"/>
      <c r="EWT1492" s="749"/>
      <c r="EWU1492" s="749"/>
      <c r="EWV1492" s="749"/>
      <c r="EWW1492" s="749"/>
      <c r="EWX1492" s="749"/>
      <c r="EWY1492" s="749"/>
      <c r="EWZ1492" s="749"/>
      <c r="EXA1492" s="749"/>
      <c r="EXB1492" s="749"/>
      <c r="EXC1492" s="749"/>
      <c r="EXD1492" s="749"/>
      <c r="EXE1492" s="749"/>
      <c r="EXF1492" s="749"/>
      <c r="EXG1492" s="749"/>
      <c r="EXH1492" s="749"/>
      <c r="EXI1492" s="749"/>
      <c r="EXJ1492" s="749"/>
      <c r="EXK1492" s="749"/>
      <c r="EXL1492" s="749"/>
      <c r="EXM1492" s="749"/>
      <c r="EXN1492" s="749"/>
      <c r="EXO1492" s="749"/>
      <c r="EXP1492" s="749"/>
      <c r="EXQ1492" s="749"/>
      <c r="EXR1492" s="749"/>
      <c r="EXS1492" s="749"/>
      <c r="EXT1492" s="749"/>
      <c r="EXU1492" s="749"/>
      <c r="EXV1492" s="749"/>
      <c r="EXW1492" s="749"/>
      <c r="EXX1492" s="749"/>
      <c r="EXY1492" s="749"/>
      <c r="EXZ1492" s="749"/>
      <c r="EYA1492" s="749"/>
      <c r="EYB1492" s="749"/>
      <c r="EYC1492" s="749"/>
      <c r="EYD1492" s="749"/>
      <c r="EYE1492" s="749"/>
      <c r="EYF1492" s="749"/>
      <c r="EYG1492" s="749"/>
      <c r="EYH1492" s="749"/>
      <c r="EYI1492" s="749"/>
      <c r="EYJ1492" s="749"/>
      <c r="EYK1492" s="749"/>
      <c r="EYL1492" s="749"/>
      <c r="EYM1492" s="749"/>
      <c r="EYN1492" s="749"/>
      <c r="EYO1492" s="749"/>
      <c r="EYP1492" s="749"/>
      <c r="EYQ1492" s="749"/>
      <c r="EYR1492" s="749"/>
      <c r="EYS1492" s="749"/>
      <c r="EYT1492" s="749"/>
      <c r="EYU1492" s="749"/>
      <c r="EYV1492" s="749"/>
      <c r="EYW1492" s="749"/>
      <c r="EYX1492" s="749"/>
      <c r="EYY1492" s="749"/>
      <c r="EYZ1492" s="749"/>
      <c r="EZA1492" s="749"/>
      <c r="EZB1492" s="749"/>
      <c r="EZC1492" s="749"/>
      <c r="EZD1492" s="749"/>
      <c r="EZE1492" s="749"/>
      <c r="EZF1492" s="749"/>
      <c r="EZG1492" s="749"/>
      <c r="EZH1492" s="749"/>
      <c r="EZI1492" s="749"/>
      <c r="EZJ1492" s="749"/>
      <c r="EZK1492" s="749"/>
      <c r="EZL1492" s="749"/>
      <c r="EZM1492" s="749"/>
      <c r="EZN1492" s="749"/>
      <c r="EZO1492" s="749"/>
      <c r="EZP1492" s="749"/>
      <c r="EZQ1492" s="749"/>
      <c r="EZR1492" s="749"/>
      <c r="EZS1492" s="749"/>
      <c r="EZT1492" s="749"/>
      <c r="EZU1492" s="749"/>
      <c r="EZV1492" s="749"/>
      <c r="EZW1492" s="749"/>
      <c r="EZX1492" s="749"/>
      <c r="EZY1492" s="749"/>
      <c r="EZZ1492" s="749"/>
      <c r="FAA1492" s="749"/>
      <c r="FAB1492" s="749"/>
      <c r="FAC1492" s="749"/>
      <c r="FAD1492" s="749"/>
      <c r="FAE1492" s="749"/>
      <c r="FAF1492" s="749"/>
      <c r="FAG1492" s="749"/>
      <c r="FAH1492" s="749"/>
      <c r="FAI1492" s="749"/>
      <c r="FAJ1492" s="749"/>
      <c r="FAK1492" s="749"/>
      <c r="FAL1492" s="749"/>
      <c r="FAM1492" s="749"/>
      <c r="FAN1492" s="749"/>
      <c r="FAO1492" s="749"/>
      <c r="FAP1492" s="749"/>
      <c r="FAQ1492" s="749"/>
      <c r="FAR1492" s="749"/>
      <c r="FAS1492" s="749"/>
      <c r="FAT1492" s="749"/>
      <c r="FAU1492" s="749"/>
      <c r="FAV1492" s="749"/>
      <c r="FAW1492" s="749"/>
      <c r="FAX1492" s="749"/>
      <c r="FAY1492" s="749"/>
      <c r="FAZ1492" s="749"/>
      <c r="FBA1492" s="749"/>
      <c r="FBB1492" s="749"/>
      <c r="FBC1492" s="749"/>
      <c r="FBD1492" s="749"/>
      <c r="FBE1492" s="749"/>
      <c r="FBF1492" s="749"/>
      <c r="FBG1492" s="749"/>
      <c r="FBH1492" s="749"/>
      <c r="FBI1492" s="749"/>
      <c r="FBJ1492" s="749"/>
      <c r="FBK1492" s="749"/>
      <c r="FBL1492" s="749"/>
      <c r="FBM1492" s="749"/>
      <c r="FBN1492" s="749"/>
      <c r="FBO1492" s="749"/>
      <c r="FBP1492" s="749"/>
      <c r="FBQ1492" s="749"/>
      <c r="FBR1492" s="749"/>
      <c r="FBS1492" s="749"/>
      <c r="FBT1492" s="749"/>
      <c r="FBU1492" s="749"/>
      <c r="FBV1492" s="749"/>
      <c r="FBW1492" s="749"/>
      <c r="FBX1492" s="749"/>
      <c r="FBY1492" s="749"/>
      <c r="FBZ1492" s="749"/>
      <c r="FCA1492" s="749"/>
      <c r="FCB1492" s="749"/>
      <c r="FCC1492" s="749"/>
      <c r="FCD1492" s="749"/>
      <c r="FCE1492" s="749"/>
      <c r="FCF1492" s="749"/>
      <c r="FCG1492" s="749"/>
      <c r="FCH1492" s="749"/>
      <c r="FCI1492" s="749"/>
      <c r="FCJ1492" s="749"/>
      <c r="FCK1492" s="749"/>
      <c r="FCL1492" s="749"/>
      <c r="FCM1492" s="749"/>
      <c r="FCN1492" s="749"/>
      <c r="FCO1492" s="749"/>
      <c r="FCP1492" s="749"/>
      <c r="FCQ1492" s="749"/>
      <c r="FCR1492" s="749"/>
      <c r="FCS1492" s="749"/>
      <c r="FCT1492" s="749"/>
      <c r="FCU1492" s="749"/>
      <c r="FCV1492" s="749"/>
      <c r="FCW1492" s="749"/>
      <c r="FCX1492" s="749"/>
      <c r="FCY1492" s="749"/>
      <c r="FCZ1492" s="749"/>
      <c r="FDA1492" s="749"/>
      <c r="FDB1492" s="749"/>
      <c r="FDC1492" s="749"/>
      <c r="FDD1492" s="749"/>
      <c r="FDE1492" s="749"/>
      <c r="FDF1492" s="749"/>
      <c r="FDG1492" s="749"/>
      <c r="FDH1492" s="749"/>
      <c r="FDI1492" s="749"/>
      <c r="FDJ1492" s="749"/>
      <c r="FDK1492" s="749"/>
      <c r="FDL1492" s="749"/>
      <c r="FDM1492" s="749"/>
      <c r="FDN1492" s="749"/>
      <c r="FDO1492" s="749"/>
      <c r="FDP1492" s="749"/>
      <c r="FDQ1492" s="749"/>
      <c r="FDR1492" s="749"/>
      <c r="FDS1492" s="749"/>
      <c r="FDT1492" s="749"/>
      <c r="FDU1492" s="749"/>
      <c r="FDV1492" s="749"/>
      <c r="FDW1492" s="749"/>
      <c r="FDX1492" s="749"/>
      <c r="FDY1492" s="749"/>
      <c r="FDZ1492" s="749"/>
      <c r="FEA1492" s="749"/>
      <c r="FEB1492" s="749"/>
      <c r="FEC1492" s="749"/>
      <c r="FED1492" s="749"/>
      <c r="FEE1492" s="749"/>
      <c r="FEF1492" s="749"/>
      <c r="FEG1492" s="749"/>
      <c r="FEH1492" s="749"/>
      <c r="FEI1492" s="749"/>
      <c r="FEJ1492" s="749"/>
      <c r="FEK1492" s="749"/>
      <c r="FEL1492" s="749"/>
      <c r="FEM1492" s="749"/>
      <c r="FEN1492" s="749"/>
      <c r="FEO1492" s="749"/>
      <c r="FEP1492" s="749"/>
      <c r="FEQ1492" s="749"/>
      <c r="FER1492" s="749"/>
      <c r="FES1492" s="749"/>
      <c r="FET1492" s="749"/>
      <c r="FEU1492" s="749"/>
      <c r="FEV1492" s="749"/>
      <c r="FEW1492" s="749"/>
      <c r="FEX1492" s="749"/>
      <c r="FEY1492" s="749"/>
      <c r="FEZ1492" s="749"/>
      <c r="FFA1492" s="749"/>
      <c r="FFB1492" s="749"/>
      <c r="FFC1492" s="749"/>
      <c r="FFD1492" s="749"/>
      <c r="FFE1492" s="749"/>
      <c r="FFF1492" s="749"/>
      <c r="FFG1492" s="749"/>
      <c r="FFH1492" s="749"/>
      <c r="FFI1492" s="749"/>
      <c r="FFJ1492" s="749"/>
      <c r="FFK1492" s="749"/>
      <c r="FFL1492" s="749"/>
      <c r="FFM1492" s="749"/>
      <c r="FFN1492" s="749"/>
      <c r="FFO1492" s="749"/>
      <c r="FFP1492" s="749"/>
      <c r="FFQ1492" s="749"/>
      <c r="FFR1492" s="749"/>
      <c r="FFS1492" s="749"/>
      <c r="FFT1492" s="749"/>
      <c r="FFU1492" s="749"/>
      <c r="FFV1492" s="749"/>
      <c r="FFW1492" s="749"/>
      <c r="FFX1492" s="749"/>
      <c r="FFY1492" s="749"/>
      <c r="FFZ1492" s="749"/>
      <c r="FGA1492" s="749"/>
      <c r="FGB1492" s="749"/>
      <c r="FGC1492" s="749"/>
      <c r="FGD1492" s="749"/>
      <c r="FGE1492" s="749"/>
      <c r="FGF1492" s="749"/>
      <c r="FGG1492" s="749"/>
      <c r="FGH1492" s="749"/>
      <c r="FGI1492" s="749"/>
      <c r="FGJ1492" s="749"/>
      <c r="FGK1492" s="749"/>
      <c r="FGL1492" s="749"/>
      <c r="FGM1492" s="749"/>
      <c r="FGN1492" s="749"/>
      <c r="FGO1492" s="749"/>
      <c r="FGP1492" s="749"/>
      <c r="FGQ1492" s="749"/>
      <c r="FGR1492" s="749"/>
      <c r="FGS1492" s="749"/>
      <c r="FGT1492" s="749"/>
      <c r="FGU1492" s="749"/>
      <c r="FGV1492" s="749"/>
      <c r="FGW1492" s="749"/>
      <c r="FGX1492" s="749"/>
      <c r="FGY1492" s="749"/>
      <c r="FGZ1492" s="749"/>
      <c r="FHA1492" s="749"/>
      <c r="FHB1492" s="749"/>
      <c r="FHC1492" s="749"/>
      <c r="FHD1492" s="749"/>
      <c r="FHE1492" s="749"/>
      <c r="FHF1492" s="749"/>
      <c r="FHG1492" s="749"/>
      <c r="FHH1492" s="749"/>
      <c r="FHI1492" s="749"/>
      <c r="FHJ1492" s="749"/>
      <c r="FHK1492" s="749"/>
      <c r="FHL1492" s="749"/>
      <c r="FHM1492" s="749"/>
      <c r="FHN1492" s="749"/>
      <c r="FHO1492" s="749"/>
      <c r="FHP1492" s="749"/>
      <c r="FHQ1492" s="749"/>
      <c r="FHR1492" s="749"/>
      <c r="FHS1492" s="749"/>
      <c r="FHT1492" s="749"/>
      <c r="FHU1492" s="749"/>
      <c r="FHV1492" s="749"/>
      <c r="FHW1492" s="749"/>
      <c r="FHX1492" s="749"/>
      <c r="FHY1492" s="749"/>
      <c r="FHZ1492" s="749"/>
      <c r="FIA1492" s="749"/>
      <c r="FIB1492" s="749"/>
      <c r="FIC1492" s="749"/>
      <c r="FID1492" s="749"/>
      <c r="FIE1492" s="749"/>
      <c r="FIF1492" s="749"/>
      <c r="FIG1492" s="749"/>
      <c r="FIH1492" s="749"/>
      <c r="FII1492" s="749"/>
      <c r="FIJ1492" s="749"/>
      <c r="FIK1492" s="749"/>
      <c r="FIL1492" s="749"/>
      <c r="FIM1492" s="749"/>
      <c r="FIN1492" s="749"/>
      <c r="FIO1492" s="749"/>
      <c r="FIP1492" s="749"/>
      <c r="FIQ1492" s="749"/>
      <c r="FIR1492" s="749"/>
      <c r="FIS1492" s="749"/>
      <c r="FIT1492" s="749"/>
      <c r="FIU1492" s="749"/>
      <c r="FIV1492" s="749"/>
      <c r="FIW1492" s="749"/>
      <c r="FIX1492" s="749"/>
      <c r="FIY1492" s="749"/>
      <c r="FIZ1492" s="749"/>
      <c r="FJA1492" s="749"/>
      <c r="FJB1492" s="749"/>
      <c r="FJC1492" s="749"/>
      <c r="FJD1492" s="749"/>
      <c r="FJE1492" s="749"/>
      <c r="FJF1492" s="749"/>
      <c r="FJG1492" s="749"/>
      <c r="FJH1492" s="749"/>
      <c r="FJI1492" s="749"/>
      <c r="FJJ1492" s="749"/>
      <c r="FJK1492" s="749"/>
      <c r="FJL1492" s="749"/>
      <c r="FJM1492" s="749"/>
      <c r="FJN1492" s="749"/>
      <c r="FJO1492" s="749"/>
      <c r="FJP1492" s="749"/>
      <c r="FJQ1492" s="749"/>
      <c r="FJR1492" s="749"/>
      <c r="FJS1492" s="749"/>
      <c r="FJT1492" s="749"/>
      <c r="FJU1492" s="749"/>
      <c r="FJV1492" s="749"/>
      <c r="FJW1492" s="749"/>
      <c r="FJX1492" s="749"/>
      <c r="FJY1492" s="749"/>
      <c r="FJZ1492" s="749"/>
      <c r="FKA1492" s="749"/>
      <c r="FKB1492" s="749"/>
      <c r="FKC1492" s="749"/>
      <c r="FKD1492" s="749"/>
      <c r="FKE1492" s="749"/>
      <c r="FKF1492" s="749"/>
      <c r="FKG1492" s="749"/>
      <c r="FKH1492" s="749"/>
      <c r="FKI1492" s="749"/>
      <c r="FKJ1492" s="749"/>
      <c r="FKK1492" s="749"/>
      <c r="FKL1492" s="749"/>
      <c r="FKM1492" s="749"/>
      <c r="FKN1492" s="749"/>
      <c r="FKO1492" s="749"/>
      <c r="FKP1492" s="749"/>
      <c r="FKQ1492" s="749"/>
      <c r="FKR1492" s="749"/>
      <c r="FKS1492" s="749"/>
      <c r="FKT1492" s="749"/>
      <c r="FKU1492" s="749"/>
      <c r="FKV1492" s="749"/>
      <c r="FKW1492" s="749"/>
      <c r="FKX1492" s="749"/>
      <c r="FKY1492" s="749"/>
      <c r="FKZ1492" s="749"/>
      <c r="FLA1492" s="749"/>
      <c r="FLB1492" s="749"/>
      <c r="FLC1492" s="749"/>
      <c r="FLD1492" s="749"/>
      <c r="FLE1492" s="749"/>
      <c r="FLF1492" s="749"/>
      <c r="FLG1492" s="749"/>
      <c r="FLH1492" s="749"/>
      <c r="FLI1492" s="749"/>
      <c r="FLJ1492" s="749"/>
      <c r="FLK1492" s="749"/>
      <c r="FLL1492" s="749"/>
      <c r="FLM1492" s="749"/>
      <c r="FLN1492" s="749"/>
      <c r="FLO1492" s="749"/>
      <c r="FLP1492" s="749"/>
      <c r="FLQ1492" s="749"/>
      <c r="FLR1492" s="749"/>
      <c r="FLS1492" s="749"/>
      <c r="FLT1492" s="749"/>
      <c r="FLU1492" s="749"/>
      <c r="FLV1492" s="749"/>
      <c r="FLW1492" s="749"/>
      <c r="FLX1492" s="749"/>
      <c r="FLY1492" s="749"/>
      <c r="FLZ1492" s="749"/>
      <c r="FMA1492" s="749"/>
      <c r="FMB1492" s="749"/>
      <c r="FMC1492" s="749"/>
      <c r="FMD1492" s="749"/>
      <c r="FME1492" s="749"/>
      <c r="FMF1492" s="749"/>
      <c r="FMG1492" s="749"/>
      <c r="FMH1492" s="749"/>
      <c r="FMI1492" s="749"/>
      <c r="FMJ1492" s="749"/>
      <c r="FMK1492" s="749"/>
      <c r="FML1492" s="749"/>
      <c r="FMM1492" s="749"/>
      <c r="FMN1492" s="749"/>
      <c r="FMO1492" s="749"/>
      <c r="FMP1492" s="749"/>
      <c r="FMQ1492" s="749"/>
      <c r="FMR1492" s="749"/>
      <c r="FMS1492" s="749"/>
      <c r="FMT1492" s="749"/>
      <c r="FMU1492" s="749"/>
      <c r="FMV1492" s="749"/>
      <c r="FMW1492" s="749"/>
      <c r="FMX1492" s="749"/>
      <c r="FMY1492" s="749"/>
      <c r="FMZ1492" s="749"/>
      <c r="FNA1492" s="749"/>
      <c r="FNB1492" s="749"/>
      <c r="FNC1492" s="749"/>
      <c r="FND1492" s="749"/>
      <c r="FNE1492" s="749"/>
      <c r="FNF1492" s="749"/>
      <c r="FNG1492" s="749"/>
      <c r="FNH1492" s="749"/>
      <c r="FNI1492" s="749"/>
      <c r="FNJ1492" s="749"/>
      <c r="FNK1492" s="749"/>
      <c r="FNL1492" s="749"/>
      <c r="FNM1492" s="749"/>
      <c r="FNN1492" s="749"/>
      <c r="FNO1492" s="749"/>
      <c r="FNP1492" s="749"/>
      <c r="FNQ1492" s="749"/>
      <c r="FNR1492" s="749"/>
      <c r="FNS1492" s="749"/>
      <c r="FNT1492" s="749"/>
      <c r="FNU1492" s="749"/>
      <c r="FNV1492" s="749"/>
      <c r="FNW1492" s="749"/>
      <c r="FNX1492" s="749"/>
      <c r="FNY1492" s="749"/>
      <c r="FNZ1492" s="749"/>
      <c r="FOA1492" s="749"/>
      <c r="FOB1492" s="749"/>
      <c r="FOC1492" s="749"/>
      <c r="FOD1492" s="749"/>
      <c r="FOE1492" s="749"/>
      <c r="FOF1492" s="749"/>
      <c r="FOG1492" s="749"/>
      <c r="FOH1492" s="749"/>
      <c r="FOI1492" s="749"/>
      <c r="FOJ1492" s="749"/>
      <c r="FOK1492" s="749"/>
      <c r="FOL1492" s="749"/>
      <c r="FOM1492" s="749"/>
      <c r="FON1492" s="749"/>
      <c r="FOO1492" s="749"/>
      <c r="FOP1492" s="749"/>
      <c r="FOQ1492" s="749"/>
      <c r="FOR1492" s="749"/>
      <c r="FOS1492" s="749"/>
      <c r="FOT1492" s="749"/>
      <c r="FOU1492" s="749"/>
      <c r="FOV1492" s="749"/>
      <c r="FOW1492" s="749"/>
      <c r="FOX1492" s="749"/>
      <c r="FOY1492" s="749"/>
      <c r="FOZ1492" s="749"/>
      <c r="FPA1492" s="749"/>
      <c r="FPB1492" s="749"/>
      <c r="FPC1492" s="749"/>
      <c r="FPD1492" s="749"/>
      <c r="FPE1492" s="749"/>
      <c r="FPF1492" s="749"/>
      <c r="FPG1492" s="749"/>
      <c r="FPH1492" s="749"/>
      <c r="FPI1492" s="749"/>
      <c r="FPJ1492" s="749"/>
      <c r="FPK1492" s="749"/>
      <c r="FPL1492" s="749"/>
      <c r="FPM1492" s="749"/>
      <c r="FPN1492" s="749"/>
      <c r="FPO1492" s="749"/>
      <c r="FPP1492" s="749"/>
      <c r="FPQ1492" s="749"/>
      <c r="FPR1492" s="749"/>
      <c r="FPS1492" s="749"/>
      <c r="FPT1492" s="749"/>
      <c r="FPU1492" s="749"/>
      <c r="FPV1492" s="749"/>
      <c r="FPW1492" s="749"/>
      <c r="FPX1492" s="749"/>
      <c r="FPY1492" s="749"/>
      <c r="FPZ1492" s="749"/>
      <c r="FQA1492" s="749"/>
      <c r="FQB1492" s="749"/>
      <c r="FQC1492" s="749"/>
      <c r="FQD1492" s="749"/>
      <c r="FQE1492" s="749"/>
      <c r="FQF1492" s="749"/>
      <c r="FQG1492" s="749"/>
      <c r="FQH1492" s="749"/>
      <c r="FQI1492" s="749"/>
      <c r="FQJ1492" s="749"/>
      <c r="FQK1492" s="749"/>
      <c r="FQL1492" s="749"/>
      <c r="FQM1492" s="749"/>
      <c r="FQN1492" s="749"/>
      <c r="FQO1492" s="749"/>
      <c r="FQP1492" s="749"/>
      <c r="FQQ1492" s="749"/>
      <c r="FQR1492" s="749"/>
      <c r="FQS1492" s="749"/>
      <c r="FQT1492" s="749"/>
      <c r="FQU1492" s="749"/>
      <c r="FQV1492" s="749"/>
      <c r="FQW1492" s="749"/>
      <c r="FQX1492" s="749"/>
      <c r="FQY1492" s="749"/>
      <c r="FQZ1492" s="749"/>
      <c r="FRA1492" s="749"/>
      <c r="FRB1492" s="749"/>
      <c r="FRC1492" s="749"/>
      <c r="FRD1492" s="749"/>
      <c r="FRE1492" s="749"/>
      <c r="FRF1492" s="749"/>
      <c r="FRG1492" s="749"/>
      <c r="FRH1492" s="749"/>
      <c r="FRI1492" s="749"/>
      <c r="FRJ1492" s="749"/>
      <c r="FRK1492" s="749"/>
      <c r="FRL1492" s="749"/>
      <c r="FRM1492" s="749"/>
      <c r="FRN1492" s="749"/>
      <c r="FRO1492" s="749"/>
      <c r="FRP1492" s="749"/>
      <c r="FRQ1492" s="749"/>
      <c r="FRR1492" s="749"/>
      <c r="FRS1492" s="749"/>
      <c r="FRT1492" s="749"/>
      <c r="FRU1492" s="749"/>
      <c r="FRV1492" s="749"/>
      <c r="FRW1492" s="749"/>
      <c r="FRX1492" s="749"/>
      <c r="FRY1492" s="749"/>
      <c r="FRZ1492" s="749"/>
      <c r="FSA1492" s="749"/>
      <c r="FSB1492" s="749"/>
      <c r="FSC1492" s="749"/>
      <c r="FSD1492" s="749"/>
      <c r="FSE1492" s="749"/>
      <c r="FSF1492" s="749"/>
      <c r="FSG1492" s="749"/>
      <c r="FSH1492" s="749"/>
      <c r="FSI1492" s="749"/>
      <c r="FSJ1492" s="749"/>
      <c r="FSK1492" s="749"/>
      <c r="FSL1492" s="749"/>
      <c r="FSM1492" s="749"/>
      <c r="FSN1492" s="749"/>
      <c r="FSO1492" s="749"/>
      <c r="FSP1492" s="749"/>
      <c r="FSQ1492" s="749"/>
      <c r="FSR1492" s="749"/>
      <c r="FSS1492" s="749"/>
      <c r="FST1492" s="749"/>
      <c r="FSU1492" s="749"/>
      <c r="FSV1492" s="749"/>
      <c r="FSW1492" s="749"/>
      <c r="FSX1492" s="749"/>
      <c r="FSY1492" s="749"/>
      <c r="FSZ1492" s="749"/>
      <c r="FTA1492" s="749"/>
      <c r="FTB1492" s="749"/>
      <c r="FTC1492" s="749"/>
      <c r="FTD1492" s="749"/>
      <c r="FTE1492" s="749"/>
      <c r="FTF1492" s="749"/>
      <c r="FTG1492" s="749"/>
      <c r="FTH1492" s="749"/>
      <c r="FTI1492" s="749"/>
      <c r="FTJ1492" s="749"/>
      <c r="FTK1492" s="749"/>
      <c r="FTL1492" s="749"/>
      <c r="FTM1492" s="749"/>
      <c r="FTN1492" s="749"/>
      <c r="FTO1492" s="749"/>
      <c r="FTP1492" s="749"/>
      <c r="FTQ1492" s="749"/>
      <c r="FTR1492" s="749"/>
      <c r="FTS1492" s="749"/>
      <c r="FTT1492" s="749"/>
      <c r="FTU1492" s="749"/>
      <c r="FTV1492" s="749"/>
      <c r="FTW1492" s="749"/>
      <c r="FTX1492" s="749"/>
      <c r="FTY1492" s="749"/>
      <c r="FTZ1492" s="749"/>
      <c r="FUA1492" s="749"/>
      <c r="FUB1492" s="749"/>
      <c r="FUC1492" s="749"/>
      <c r="FUD1492" s="749"/>
      <c r="FUE1492" s="749"/>
      <c r="FUF1492" s="749"/>
      <c r="FUG1492" s="749"/>
      <c r="FUH1492" s="749"/>
      <c r="FUI1492" s="749"/>
      <c r="FUJ1492" s="749"/>
      <c r="FUK1492" s="749"/>
      <c r="FUL1492" s="749"/>
      <c r="FUM1492" s="749"/>
      <c r="FUN1492" s="749"/>
      <c r="FUO1492" s="749"/>
      <c r="FUP1492" s="749"/>
      <c r="FUQ1492" s="749"/>
      <c r="FUR1492" s="749"/>
      <c r="FUS1492" s="749"/>
      <c r="FUT1492" s="749"/>
      <c r="FUU1492" s="749"/>
      <c r="FUV1492" s="749"/>
      <c r="FUW1492" s="749"/>
      <c r="FUX1492" s="749"/>
      <c r="FUY1492" s="749"/>
      <c r="FUZ1492" s="749"/>
      <c r="FVA1492" s="749"/>
      <c r="FVB1492" s="749"/>
      <c r="FVC1492" s="749"/>
      <c r="FVD1492" s="749"/>
      <c r="FVE1492" s="749"/>
      <c r="FVF1492" s="749"/>
      <c r="FVG1492" s="749"/>
      <c r="FVH1492" s="749"/>
      <c r="FVI1492" s="749"/>
      <c r="FVJ1492" s="749"/>
      <c r="FVK1492" s="749"/>
      <c r="FVL1492" s="749"/>
      <c r="FVM1492" s="749"/>
      <c r="FVN1492" s="749"/>
      <c r="FVO1492" s="749"/>
      <c r="FVP1492" s="749"/>
      <c r="FVQ1492" s="749"/>
      <c r="FVR1492" s="749"/>
      <c r="FVS1492" s="749"/>
      <c r="FVT1492" s="749"/>
      <c r="FVU1492" s="749"/>
      <c r="FVV1492" s="749"/>
      <c r="FVW1492" s="749"/>
      <c r="FVX1492" s="749"/>
      <c r="FVY1492" s="749"/>
      <c r="FVZ1492" s="749"/>
      <c r="FWA1492" s="749"/>
      <c r="FWB1492" s="749"/>
      <c r="FWC1492" s="749"/>
      <c r="FWD1492" s="749"/>
      <c r="FWE1492" s="749"/>
      <c r="FWF1492" s="749"/>
      <c r="FWG1492" s="749"/>
      <c r="FWH1492" s="749"/>
      <c r="FWI1492" s="749"/>
      <c r="FWJ1492" s="749"/>
      <c r="FWK1492" s="749"/>
      <c r="FWL1492" s="749"/>
      <c r="FWM1492" s="749"/>
      <c r="FWN1492" s="749"/>
      <c r="FWO1492" s="749"/>
      <c r="FWP1492" s="749"/>
      <c r="FWQ1492" s="749"/>
      <c r="FWR1492" s="749"/>
      <c r="FWS1492" s="749"/>
      <c r="FWT1492" s="749"/>
      <c r="FWU1492" s="749"/>
      <c r="FWV1492" s="749"/>
      <c r="FWW1492" s="749"/>
      <c r="FWX1492" s="749"/>
      <c r="FWY1492" s="749"/>
      <c r="FWZ1492" s="749"/>
      <c r="FXA1492" s="749"/>
      <c r="FXB1492" s="749"/>
      <c r="FXC1492" s="749"/>
      <c r="FXD1492" s="749"/>
      <c r="FXE1492" s="749"/>
      <c r="FXF1492" s="749"/>
      <c r="FXG1492" s="749"/>
      <c r="FXH1492" s="749"/>
      <c r="FXI1492" s="749"/>
      <c r="FXJ1492" s="749"/>
      <c r="FXK1492" s="749"/>
      <c r="FXL1492" s="749"/>
      <c r="FXM1492" s="749"/>
      <c r="FXN1492" s="749"/>
      <c r="FXO1492" s="749"/>
      <c r="FXP1492" s="749"/>
      <c r="FXQ1492" s="749"/>
      <c r="FXR1492" s="749"/>
      <c r="FXS1492" s="749"/>
      <c r="FXT1492" s="749"/>
      <c r="FXU1492" s="749"/>
      <c r="FXV1492" s="749"/>
      <c r="FXW1492" s="749"/>
      <c r="FXX1492" s="749"/>
      <c r="FXY1492" s="749"/>
      <c r="FXZ1492" s="749"/>
      <c r="FYA1492" s="749"/>
      <c r="FYB1492" s="749"/>
      <c r="FYC1492" s="749"/>
      <c r="FYD1492" s="749"/>
      <c r="FYE1492" s="749"/>
      <c r="FYF1492" s="749"/>
      <c r="FYG1492" s="749"/>
      <c r="FYH1492" s="749"/>
      <c r="FYI1492" s="749"/>
      <c r="FYJ1492" s="749"/>
      <c r="FYK1492" s="749"/>
      <c r="FYL1492" s="749"/>
      <c r="FYM1492" s="749"/>
      <c r="FYN1492" s="749"/>
      <c r="FYO1492" s="749"/>
      <c r="FYP1492" s="749"/>
      <c r="FYQ1492" s="749"/>
      <c r="FYR1492" s="749"/>
      <c r="FYS1492" s="749"/>
      <c r="FYT1492" s="749"/>
      <c r="FYU1492" s="749"/>
      <c r="FYV1492" s="749"/>
      <c r="FYW1492" s="749"/>
      <c r="FYX1492" s="749"/>
      <c r="FYY1492" s="749"/>
      <c r="FYZ1492" s="749"/>
      <c r="FZA1492" s="749"/>
      <c r="FZB1492" s="749"/>
      <c r="FZC1492" s="749"/>
      <c r="FZD1492" s="749"/>
      <c r="FZE1492" s="749"/>
      <c r="FZF1492" s="749"/>
      <c r="FZG1492" s="749"/>
      <c r="FZH1492" s="749"/>
      <c r="FZI1492" s="749"/>
      <c r="FZJ1492" s="749"/>
      <c r="FZK1492" s="749"/>
      <c r="FZL1492" s="749"/>
      <c r="FZM1492" s="749"/>
      <c r="FZN1492" s="749"/>
      <c r="FZO1492" s="749"/>
      <c r="FZP1492" s="749"/>
      <c r="FZQ1492" s="749"/>
      <c r="FZR1492" s="749"/>
      <c r="FZS1492" s="749"/>
      <c r="FZT1492" s="749"/>
      <c r="FZU1492" s="749"/>
      <c r="FZV1492" s="749"/>
      <c r="FZW1492" s="749"/>
      <c r="FZX1492" s="749"/>
      <c r="FZY1492" s="749"/>
      <c r="FZZ1492" s="749"/>
      <c r="GAA1492" s="749"/>
      <c r="GAB1492" s="749"/>
      <c r="GAC1492" s="749"/>
      <c r="GAD1492" s="749"/>
      <c r="GAE1492" s="749"/>
      <c r="GAF1492" s="749"/>
      <c r="GAG1492" s="749"/>
      <c r="GAH1492" s="749"/>
      <c r="GAI1492" s="749"/>
      <c r="GAJ1492" s="749"/>
      <c r="GAK1492" s="749"/>
      <c r="GAL1492" s="749"/>
      <c r="GAM1492" s="749"/>
      <c r="GAN1492" s="749"/>
      <c r="GAO1492" s="749"/>
      <c r="GAP1492" s="749"/>
      <c r="GAQ1492" s="749"/>
      <c r="GAR1492" s="749"/>
      <c r="GAS1492" s="749"/>
      <c r="GAT1492" s="749"/>
      <c r="GAU1492" s="749"/>
      <c r="GAV1492" s="749"/>
      <c r="GAW1492" s="749"/>
      <c r="GAX1492" s="749"/>
      <c r="GAY1492" s="749"/>
      <c r="GAZ1492" s="749"/>
      <c r="GBA1492" s="749"/>
      <c r="GBB1492" s="749"/>
      <c r="GBC1492" s="749"/>
      <c r="GBD1492" s="749"/>
      <c r="GBE1492" s="749"/>
      <c r="GBF1492" s="749"/>
      <c r="GBG1492" s="749"/>
      <c r="GBH1492" s="749"/>
      <c r="GBI1492" s="749"/>
      <c r="GBJ1492" s="749"/>
      <c r="GBK1492" s="749"/>
      <c r="GBL1492" s="749"/>
      <c r="GBM1492" s="749"/>
      <c r="GBN1492" s="749"/>
      <c r="GBO1492" s="749"/>
      <c r="GBP1492" s="749"/>
      <c r="GBQ1492" s="749"/>
      <c r="GBR1492" s="749"/>
      <c r="GBS1492" s="749"/>
      <c r="GBT1492" s="749"/>
      <c r="GBU1492" s="749"/>
      <c r="GBV1492" s="749"/>
      <c r="GBW1492" s="749"/>
      <c r="GBX1492" s="749"/>
      <c r="GBY1492" s="749"/>
      <c r="GBZ1492" s="749"/>
      <c r="GCA1492" s="749"/>
      <c r="GCB1492" s="749"/>
      <c r="GCC1492" s="749"/>
      <c r="GCD1492" s="749"/>
      <c r="GCE1492" s="749"/>
      <c r="GCF1492" s="749"/>
      <c r="GCG1492" s="749"/>
      <c r="GCH1492" s="749"/>
      <c r="GCI1492" s="749"/>
      <c r="GCJ1492" s="749"/>
      <c r="GCK1492" s="749"/>
      <c r="GCL1492" s="749"/>
      <c r="GCM1492" s="749"/>
      <c r="GCN1492" s="749"/>
      <c r="GCO1492" s="749"/>
      <c r="GCP1492" s="749"/>
      <c r="GCQ1492" s="749"/>
      <c r="GCR1492" s="749"/>
      <c r="GCS1492" s="749"/>
      <c r="GCT1492" s="749"/>
      <c r="GCU1492" s="749"/>
      <c r="GCV1492" s="749"/>
      <c r="GCW1492" s="749"/>
      <c r="GCX1492" s="749"/>
      <c r="GCY1492" s="749"/>
      <c r="GCZ1492" s="749"/>
      <c r="GDA1492" s="749"/>
      <c r="GDB1492" s="749"/>
      <c r="GDC1492" s="749"/>
      <c r="GDD1492" s="749"/>
      <c r="GDE1492" s="749"/>
      <c r="GDF1492" s="749"/>
      <c r="GDG1492" s="749"/>
      <c r="GDH1492" s="749"/>
      <c r="GDI1492" s="749"/>
      <c r="GDJ1492" s="749"/>
      <c r="GDK1492" s="749"/>
      <c r="GDL1492" s="749"/>
      <c r="GDM1492" s="749"/>
      <c r="GDN1492" s="749"/>
      <c r="GDO1492" s="749"/>
      <c r="GDP1492" s="749"/>
      <c r="GDQ1492" s="749"/>
      <c r="GDR1492" s="749"/>
      <c r="GDS1492" s="749"/>
      <c r="GDT1492" s="749"/>
      <c r="GDU1492" s="749"/>
      <c r="GDV1492" s="749"/>
      <c r="GDW1492" s="749"/>
      <c r="GDX1492" s="749"/>
      <c r="GDY1492" s="749"/>
      <c r="GDZ1492" s="749"/>
      <c r="GEA1492" s="749"/>
      <c r="GEB1492" s="749"/>
      <c r="GEC1492" s="749"/>
      <c r="GED1492" s="749"/>
      <c r="GEE1492" s="749"/>
      <c r="GEF1492" s="749"/>
      <c r="GEG1492" s="749"/>
      <c r="GEH1492" s="749"/>
      <c r="GEI1492" s="749"/>
      <c r="GEJ1492" s="749"/>
      <c r="GEK1492" s="749"/>
      <c r="GEL1492" s="749"/>
      <c r="GEM1492" s="749"/>
      <c r="GEN1492" s="749"/>
      <c r="GEO1492" s="749"/>
      <c r="GEP1492" s="749"/>
      <c r="GEQ1492" s="749"/>
      <c r="GER1492" s="749"/>
      <c r="GES1492" s="749"/>
      <c r="GET1492" s="749"/>
      <c r="GEU1492" s="749"/>
      <c r="GEV1492" s="749"/>
      <c r="GEW1492" s="749"/>
      <c r="GEX1492" s="749"/>
      <c r="GEY1492" s="749"/>
      <c r="GEZ1492" s="749"/>
      <c r="GFA1492" s="749"/>
      <c r="GFB1492" s="749"/>
      <c r="GFC1492" s="749"/>
      <c r="GFD1492" s="749"/>
      <c r="GFE1492" s="749"/>
      <c r="GFF1492" s="749"/>
      <c r="GFG1492" s="749"/>
      <c r="GFH1492" s="749"/>
      <c r="GFI1492" s="749"/>
      <c r="GFJ1492" s="749"/>
      <c r="GFK1492" s="749"/>
      <c r="GFL1492" s="749"/>
      <c r="GFM1492" s="749"/>
      <c r="GFN1492" s="749"/>
      <c r="GFO1492" s="749"/>
      <c r="GFP1492" s="749"/>
      <c r="GFQ1492" s="749"/>
      <c r="GFR1492" s="749"/>
      <c r="GFS1492" s="749"/>
      <c r="GFT1492" s="749"/>
      <c r="GFU1492" s="749"/>
      <c r="GFV1492" s="749"/>
      <c r="GFW1492" s="749"/>
      <c r="GFX1492" s="749"/>
      <c r="GFY1492" s="749"/>
      <c r="GFZ1492" s="749"/>
      <c r="GGA1492" s="749"/>
      <c r="GGB1492" s="749"/>
      <c r="GGC1492" s="749"/>
      <c r="GGD1492" s="749"/>
      <c r="GGE1492" s="749"/>
      <c r="GGF1492" s="749"/>
      <c r="GGG1492" s="749"/>
      <c r="GGH1492" s="749"/>
      <c r="GGI1492" s="749"/>
      <c r="GGJ1492" s="749"/>
      <c r="GGK1492" s="749"/>
      <c r="GGL1492" s="749"/>
      <c r="GGM1492" s="749"/>
      <c r="GGN1492" s="749"/>
      <c r="GGO1492" s="749"/>
      <c r="GGP1492" s="749"/>
      <c r="GGQ1492" s="749"/>
      <c r="GGR1492" s="749"/>
      <c r="GGS1492" s="749"/>
      <c r="GGT1492" s="749"/>
      <c r="GGU1492" s="749"/>
      <c r="GGV1492" s="749"/>
      <c r="GGW1492" s="749"/>
      <c r="GGX1492" s="749"/>
      <c r="GGY1492" s="749"/>
      <c r="GGZ1492" s="749"/>
      <c r="GHA1492" s="749"/>
      <c r="GHB1492" s="749"/>
      <c r="GHC1492" s="749"/>
      <c r="GHD1492" s="749"/>
      <c r="GHE1492" s="749"/>
      <c r="GHF1492" s="749"/>
      <c r="GHG1492" s="749"/>
      <c r="GHH1492" s="749"/>
      <c r="GHI1492" s="749"/>
      <c r="GHJ1492" s="749"/>
      <c r="GHK1492" s="749"/>
      <c r="GHL1492" s="749"/>
      <c r="GHM1492" s="749"/>
      <c r="GHN1492" s="749"/>
      <c r="GHO1492" s="749"/>
      <c r="GHP1492" s="749"/>
      <c r="GHQ1492" s="749"/>
      <c r="GHR1492" s="749"/>
      <c r="GHS1492" s="749"/>
      <c r="GHT1492" s="749"/>
      <c r="GHU1492" s="749"/>
      <c r="GHV1492" s="749"/>
      <c r="GHW1492" s="749"/>
      <c r="GHX1492" s="749"/>
      <c r="GHY1492" s="749"/>
      <c r="GHZ1492" s="749"/>
      <c r="GIA1492" s="749"/>
      <c r="GIB1492" s="749"/>
      <c r="GIC1492" s="749"/>
      <c r="GID1492" s="749"/>
      <c r="GIE1492" s="749"/>
      <c r="GIF1492" s="749"/>
      <c r="GIG1492" s="749"/>
      <c r="GIH1492" s="749"/>
      <c r="GII1492" s="749"/>
      <c r="GIJ1492" s="749"/>
      <c r="GIK1492" s="749"/>
      <c r="GIL1492" s="749"/>
      <c r="GIM1492" s="749"/>
      <c r="GIN1492" s="749"/>
      <c r="GIO1492" s="749"/>
      <c r="GIP1492" s="749"/>
      <c r="GIQ1492" s="749"/>
      <c r="GIR1492" s="749"/>
      <c r="GIS1492" s="749"/>
      <c r="GIT1492" s="749"/>
      <c r="GIU1492" s="749"/>
      <c r="GIV1492" s="749"/>
      <c r="GIW1492" s="749"/>
      <c r="GIX1492" s="749"/>
      <c r="GIY1492" s="749"/>
      <c r="GIZ1492" s="749"/>
      <c r="GJA1492" s="749"/>
      <c r="GJB1492" s="749"/>
      <c r="GJC1492" s="749"/>
      <c r="GJD1492" s="749"/>
      <c r="GJE1492" s="749"/>
      <c r="GJF1492" s="749"/>
      <c r="GJG1492" s="749"/>
      <c r="GJH1492" s="749"/>
      <c r="GJI1492" s="749"/>
      <c r="GJJ1492" s="749"/>
      <c r="GJK1492" s="749"/>
      <c r="GJL1492" s="749"/>
      <c r="GJM1492" s="749"/>
      <c r="GJN1492" s="749"/>
      <c r="GJO1492" s="749"/>
      <c r="GJP1492" s="749"/>
      <c r="GJQ1492" s="749"/>
      <c r="GJR1492" s="749"/>
      <c r="GJS1492" s="749"/>
      <c r="GJT1492" s="749"/>
      <c r="GJU1492" s="749"/>
      <c r="GJV1492" s="749"/>
      <c r="GJW1492" s="749"/>
      <c r="GJX1492" s="749"/>
      <c r="GJY1492" s="749"/>
      <c r="GJZ1492" s="749"/>
      <c r="GKA1492" s="749"/>
      <c r="GKB1492" s="749"/>
      <c r="GKC1492" s="749"/>
      <c r="GKD1492" s="749"/>
      <c r="GKE1492" s="749"/>
      <c r="GKF1492" s="749"/>
      <c r="GKG1492" s="749"/>
      <c r="GKH1492" s="749"/>
      <c r="GKI1492" s="749"/>
      <c r="GKJ1492" s="749"/>
      <c r="GKK1492" s="749"/>
      <c r="GKL1492" s="749"/>
      <c r="GKM1492" s="749"/>
      <c r="GKN1492" s="749"/>
      <c r="GKO1492" s="749"/>
      <c r="GKP1492" s="749"/>
      <c r="GKQ1492" s="749"/>
      <c r="GKR1492" s="749"/>
      <c r="GKS1492" s="749"/>
      <c r="GKT1492" s="749"/>
      <c r="GKU1492" s="749"/>
      <c r="GKV1492" s="749"/>
      <c r="GKW1492" s="749"/>
      <c r="GKX1492" s="749"/>
      <c r="GKY1492" s="749"/>
      <c r="GKZ1492" s="749"/>
      <c r="GLA1492" s="749"/>
      <c r="GLB1492" s="749"/>
      <c r="GLC1492" s="749"/>
      <c r="GLD1492" s="749"/>
      <c r="GLE1492" s="749"/>
      <c r="GLF1492" s="749"/>
      <c r="GLG1492" s="749"/>
      <c r="GLH1492" s="749"/>
      <c r="GLI1492" s="749"/>
      <c r="GLJ1492" s="749"/>
      <c r="GLK1492" s="749"/>
      <c r="GLL1492" s="749"/>
      <c r="GLM1492" s="749"/>
      <c r="GLN1492" s="749"/>
      <c r="GLO1492" s="749"/>
      <c r="GLP1492" s="749"/>
      <c r="GLQ1492" s="749"/>
      <c r="GLR1492" s="749"/>
      <c r="GLS1492" s="749"/>
      <c r="GLT1492" s="749"/>
      <c r="GLU1492" s="749"/>
      <c r="GLV1492" s="749"/>
      <c r="GLW1492" s="749"/>
      <c r="GLX1492" s="749"/>
      <c r="GLY1492" s="749"/>
      <c r="GLZ1492" s="749"/>
      <c r="GMA1492" s="749"/>
      <c r="GMB1492" s="749"/>
      <c r="GMC1492" s="749"/>
      <c r="GMD1492" s="749"/>
      <c r="GME1492" s="749"/>
      <c r="GMF1492" s="749"/>
      <c r="GMG1492" s="749"/>
      <c r="GMH1492" s="749"/>
      <c r="GMI1492" s="749"/>
      <c r="GMJ1492" s="749"/>
      <c r="GMK1492" s="749"/>
      <c r="GML1492" s="749"/>
      <c r="GMM1492" s="749"/>
      <c r="GMN1492" s="749"/>
      <c r="GMO1492" s="749"/>
      <c r="GMP1492" s="749"/>
      <c r="GMQ1492" s="749"/>
      <c r="GMR1492" s="749"/>
      <c r="GMS1492" s="749"/>
      <c r="GMT1492" s="749"/>
      <c r="GMU1492" s="749"/>
      <c r="GMV1492" s="749"/>
      <c r="GMW1492" s="749"/>
      <c r="GMX1492" s="749"/>
      <c r="GMY1492" s="749"/>
      <c r="GMZ1492" s="749"/>
      <c r="GNA1492" s="749"/>
      <c r="GNB1492" s="749"/>
      <c r="GNC1492" s="749"/>
      <c r="GND1492" s="749"/>
      <c r="GNE1492" s="749"/>
      <c r="GNF1492" s="749"/>
      <c r="GNG1492" s="749"/>
      <c r="GNH1492" s="749"/>
      <c r="GNI1492" s="749"/>
      <c r="GNJ1492" s="749"/>
      <c r="GNK1492" s="749"/>
      <c r="GNL1492" s="749"/>
      <c r="GNM1492" s="749"/>
      <c r="GNN1492" s="749"/>
      <c r="GNO1492" s="749"/>
      <c r="GNP1492" s="749"/>
      <c r="GNQ1492" s="749"/>
      <c r="GNR1492" s="749"/>
      <c r="GNS1492" s="749"/>
      <c r="GNT1492" s="749"/>
      <c r="GNU1492" s="749"/>
      <c r="GNV1492" s="749"/>
      <c r="GNW1492" s="749"/>
      <c r="GNX1492" s="749"/>
      <c r="GNY1492" s="749"/>
      <c r="GNZ1492" s="749"/>
      <c r="GOA1492" s="749"/>
      <c r="GOB1492" s="749"/>
      <c r="GOC1492" s="749"/>
      <c r="GOD1492" s="749"/>
      <c r="GOE1492" s="749"/>
      <c r="GOF1492" s="749"/>
      <c r="GOG1492" s="749"/>
      <c r="GOH1492" s="749"/>
      <c r="GOI1492" s="749"/>
      <c r="GOJ1492" s="749"/>
      <c r="GOK1492" s="749"/>
      <c r="GOL1492" s="749"/>
      <c r="GOM1492" s="749"/>
      <c r="GON1492" s="749"/>
      <c r="GOO1492" s="749"/>
      <c r="GOP1492" s="749"/>
      <c r="GOQ1492" s="749"/>
      <c r="GOR1492" s="749"/>
      <c r="GOS1492" s="749"/>
      <c r="GOT1492" s="749"/>
      <c r="GOU1492" s="749"/>
      <c r="GOV1492" s="749"/>
      <c r="GOW1492" s="749"/>
      <c r="GOX1492" s="749"/>
      <c r="GOY1492" s="749"/>
      <c r="GOZ1492" s="749"/>
      <c r="GPA1492" s="749"/>
      <c r="GPB1492" s="749"/>
      <c r="GPC1492" s="749"/>
      <c r="GPD1492" s="749"/>
      <c r="GPE1492" s="749"/>
      <c r="GPF1492" s="749"/>
      <c r="GPG1492" s="749"/>
      <c r="GPH1492" s="749"/>
      <c r="GPI1492" s="749"/>
      <c r="GPJ1492" s="749"/>
      <c r="GPK1492" s="749"/>
      <c r="GPL1492" s="749"/>
      <c r="GPM1492" s="749"/>
      <c r="GPN1492" s="749"/>
      <c r="GPO1492" s="749"/>
      <c r="GPP1492" s="749"/>
      <c r="GPQ1492" s="749"/>
      <c r="GPR1492" s="749"/>
      <c r="GPS1492" s="749"/>
      <c r="GPT1492" s="749"/>
      <c r="GPU1492" s="749"/>
      <c r="GPV1492" s="749"/>
      <c r="GPW1492" s="749"/>
      <c r="GPX1492" s="749"/>
      <c r="GPY1492" s="749"/>
      <c r="GPZ1492" s="749"/>
      <c r="GQA1492" s="749"/>
      <c r="GQB1492" s="749"/>
      <c r="GQC1492" s="749"/>
      <c r="GQD1492" s="749"/>
      <c r="GQE1492" s="749"/>
      <c r="GQF1492" s="749"/>
      <c r="GQG1492" s="749"/>
      <c r="GQH1492" s="749"/>
      <c r="GQI1492" s="749"/>
      <c r="GQJ1492" s="749"/>
      <c r="GQK1492" s="749"/>
      <c r="GQL1492" s="749"/>
      <c r="GQM1492" s="749"/>
      <c r="GQN1492" s="749"/>
      <c r="GQO1492" s="749"/>
      <c r="GQP1492" s="749"/>
      <c r="GQQ1492" s="749"/>
      <c r="GQR1492" s="749"/>
      <c r="GQS1492" s="749"/>
      <c r="GQT1492" s="749"/>
      <c r="GQU1492" s="749"/>
      <c r="GQV1492" s="749"/>
      <c r="GQW1492" s="749"/>
      <c r="GQX1492" s="749"/>
      <c r="GQY1492" s="749"/>
      <c r="GQZ1492" s="749"/>
      <c r="GRA1492" s="749"/>
      <c r="GRB1492" s="749"/>
      <c r="GRC1492" s="749"/>
      <c r="GRD1492" s="749"/>
      <c r="GRE1492" s="749"/>
      <c r="GRF1492" s="749"/>
      <c r="GRG1492" s="749"/>
      <c r="GRH1492" s="749"/>
      <c r="GRI1492" s="749"/>
      <c r="GRJ1492" s="749"/>
      <c r="GRK1492" s="749"/>
      <c r="GRL1492" s="749"/>
      <c r="GRM1492" s="749"/>
      <c r="GRN1492" s="749"/>
      <c r="GRO1492" s="749"/>
      <c r="GRP1492" s="749"/>
      <c r="GRQ1492" s="749"/>
      <c r="GRR1492" s="749"/>
      <c r="GRS1492" s="749"/>
      <c r="GRT1492" s="749"/>
      <c r="GRU1492" s="749"/>
      <c r="GRV1492" s="749"/>
      <c r="GRW1492" s="749"/>
      <c r="GRX1492" s="749"/>
      <c r="GRY1492" s="749"/>
      <c r="GRZ1492" s="749"/>
      <c r="GSA1492" s="749"/>
      <c r="GSB1492" s="749"/>
      <c r="GSC1492" s="749"/>
      <c r="GSD1492" s="749"/>
      <c r="GSE1492" s="749"/>
      <c r="GSF1492" s="749"/>
      <c r="GSG1492" s="749"/>
      <c r="GSH1492" s="749"/>
      <c r="GSI1492" s="749"/>
      <c r="GSJ1492" s="749"/>
      <c r="GSK1492" s="749"/>
      <c r="GSL1492" s="749"/>
      <c r="GSM1492" s="749"/>
      <c r="GSN1492" s="749"/>
      <c r="GSO1492" s="749"/>
      <c r="GSP1492" s="749"/>
      <c r="GSQ1492" s="749"/>
      <c r="GSR1492" s="749"/>
      <c r="GSS1492" s="749"/>
      <c r="GST1492" s="749"/>
      <c r="GSU1492" s="749"/>
      <c r="GSV1492" s="749"/>
      <c r="GSW1492" s="749"/>
      <c r="GSX1492" s="749"/>
      <c r="GSY1492" s="749"/>
      <c r="GSZ1492" s="749"/>
      <c r="GTA1492" s="749"/>
      <c r="GTB1492" s="749"/>
      <c r="GTC1492" s="749"/>
      <c r="GTD1492" s="749"/>
      <c r="GTE1492" s="749"/>
      <c r="GTF1492" s="749"/>
      <c r="GTG1492" s="749"/>
      <c r="GTH1492" s="749"/>
      <c r="GTI1492" s="749"/>
      <c r="GTJ1492" s="749"/>
      <c r="GTK1492" s="749"/>
      <c r="GTL1492" s="749"/>
      <c r="GTM1492" s="749"/>
      <c r="GTN1492" s="749"/>
      <c r="GTO1492" s="749"/>
      <c r="GTP1492" s="749"/>
      <c r="GTQ1492" s="749"/>
      <c r="GTR1492" s="749"/>
      <c r="GTS1492" s="749"/>
      <c r="GTT1492" s="749"/>
      <c r="GTU1492" s="749"/>
      <c r="GTV1492" s="749"/>
      <c r="GTW1492" s="749"/>
      <c r="GTX1492" s="749"/>
      <c r="GTY1492" s="749"/>
      <c r="GTZ1492" s="749"/>
      <c r="GUA1492" s="749"/>
      <c r="GUB1492" s="749"/>
      <c r="GUC1492" s="749"/>
      <c r="GUD1492" s="749"/>
      <c r="GUE1492" s="749"/>
      <c r="GUF1492" s="749"/>
      <c r="GUG1492" s="749"/>
      <c r="GUH1492" s="749"/>
      <c r="GUI1492" s="749"/>
      <c r="GUJ1492" s="749"/>
      <c r="GUK1492" s="749"/>
      <c r="GUL1492" s="749"/>
      <c r="GUM1492" s="749"/>
      <c r="GUN1492" s="749"/>
      <c r="GUO1492" s="749"/>
      <c r="GUP1492" s="749"/>
      <c r="GUQ1492" s="749"/>
      <c r="GUR1492" s="749"/>
      <c r="GUS1492" s="749"/>
      <c r="GUT1492" s="749"/>
      <c r="GUU1492" s="749"/>
      <c r="GUV1492" s="749"/>
      <c r="GUW1492" s="749"/>
      <c r="GUX1492" s="749"/>
      <c r="GUY1492" s="749"/>
      <c r="GUZ1492" s="749"/>
      <c r="GVA1492" s="749"/>
      <c r="GVB1492" s="749"/>
      <c r="GVC1492" s="749"/>
      <c r="GVD1492" s="749"/>
      <c r="GVE1492" s="749"/>
      <c r="GVF1492" s="749"/>
      <c r="GVG1492" s="749"/>
      <c r="GVH1492" s="749"/>
      <c r="GVI1492" s="749"/>
      <c r="GVJ1492" s="749"/>
      <c r="GVK1492" s="749"/>
      <c r="GVL1492" s="749"/>
      <c r="GVM1492" s="749"/>
      <c r="GVN1492" s="749"/>
      <c r="GVO1492" s="749"/>
      <c r="GVP1492" s="749"/>
      <c r="GVQ1492" s="749"/>
      <c r="GVR1492" s="749"/>
      <c r="GVS1492" s="749"/>
      <c r="GVT1492" s="749"/>
      <c r="GVU1492" s="749"/>
      <c r="GVV1492" s="749"/>
      <c r="GVW1492" s="749"/>
      <c r="GVX1492" s="749"/>
      <c r="GVY1492" s="749"/>
      <c r="GVZ1492" s="749"/>
      <c r="GWA1492" s="749"/>
      <c r="GWB1492" s="749"/>
      <c r="GWC1492" s="749"/>
      <c r="GWD1492" s="749"/>
      <c r="GWE1492" s="749"/>
      <c r="GWF1492" s="749"/>
      <c r="GWG1492" s="749"/>
      <c r="GWH1492" s="749"/>
      <c r="GWI1492" s="749"/>
      <c r="GWJ1492" s="749"/>
      <c r="GWK1492" s="749"/>
      <c r="GWL1492" s="749"/>
      <c r="GWM1492" s="749"/>
      <c r="GWN1492" s="749"/>
      <c r="GWO1492" s="749"/>
      <c r="GWP1492" s="749"/>
      <c r="GWQ1492" s="749"/>
      <c r="GWR1492" s="749"/>
      <c r="GWS1492" s="749"/>
      <c r="GWT1492" s="749"/>
      <c r="GWU1492" s="749"/>
      <c r="GWV1492" s="749"/>
      <c r="GWW1492" s="749"/>
      <c r="GWX1492" s="749"/>
      <c r="GWY1492" s="749"/>
      <c r="GWZ1492" s="749"/>
      <c r="GXA1492" s="749"/>
      <c r="GXB1492" s="749"/>
      <c r="GXC1492" s="749"/>
      <c r="GXD1492" s="749"/>
      <c r="GXE1492" s="749"/>
      <c r="GXF1492" s="749"/>
      <c r="GXG1492" s="749"/>
      <c r="GXH1492" s="749"/>
      <c r="GXI1492" s="749"/>
      <c r="GXJ1492" s="749"/>
      <c r="GXK1492" s="749"/>
      <c r="GXL1492" s="749"/>
      <c r="GXM1492" s="749"/>
      <c r="GXN1492" s="749"/>
      <c r="GXO1492" s="749"/>
      <c r="GXP1492" s="749"/>
      <c r="GXQ1492" s="749"/>
      <c r="GXR1492" s="749"/>
      <c r="GXS1492" s="749"/>
      <c r="GXT1492" s="749"/>
      <c r="GXU1492" s="749"/>
      <c r="GXV1492" s="749"/>
      <c r="GXW1492" s="749"/>
      <c r="GXX1492" s="749"/>
      <c r="GXY1492" s="749"/>
      <c r="GXZ1492" s="749"/>
      <c r="GYA1492" s="749"/>
      <c r="GYB1492" s="749"/>
      <c r="GYC1492" s="749"/>
      <c r="GYD1492" s="749"/>
      <c r="GYE1492" s="749"/>
      <c r="GYF1492" s="749"/>
      <c r="GYG1492" s="749"/>
      <c r="GYH1492" s="749"/>
      <c r="GYI1492" s="749"/>
      <c r="GYJ1492" s="749"/>
      <c r="GYK1492" s="749"/>
      <c r="GYL1492" s="749"/>
      <c r="GYM1492" s="749"/>
      <c r="GYN1492" s="749"/>
      <c r="GYO1492" s="749"/>
      <c r="GYP1492" s="749"/>
      <c r="GYQ1492" s="749"/>
      <c r="GYR1492" s="749"/>
      <c r="GYS1492" s="749"/>
      <c r="GYT1492" s="749"/>
      <c r="GYU1492" s="749"/>
      <c r="GYV1492" s="749"/>
      <c r="GYW1492" s="749"/>
      <c r="GYX1492" s="749"/>
      <c r="GYY1492" s="749"/>
      <c r="GYZ1492" s="749"/>
      <c r="GZA1492" s="749"/>
      <c r="GZB1492" s="749"/>
      <c r="GZC1492" s="749"/>
      <c r="GZD1492" s="749"/>
      <c r="GZE1492" s="749"/>
      <c r="GZF1492" s="749"/>
      <c r="GZG1492" s="749"/>
      <c r="GZH1492" s="749"/>
      <c r="GZI1492" s="749"/>
      <c r="GZJ1492" s="749"/>
      <c r="GZK1492" s="749"/>
      <c r="GZL1492" s="749"/>
      <c r="GZM1492" s="749"/>
      <c r="GZN1492" s="749"/>
      <c r="GZO1492" s="749"/>
      <c r="GZP1492" s="749"/>
      <c r="GZQ1492" s="749"/>
      <c r="GZR1492" s="749"/>
      <c r="GZS1492" s="749"/>
      <c r="GZT1492" s="749"/>
      <c r="GZU1492" s="749"/>
      <c r="GZV1492" s="749"/>
      <c r="GZW1492" s="749"/>
      <c r="GZX1492" s="749"/>
      <c r="GZY1492" s="749"/>
      <c r="GZZ1492" s="749"/>
      <c r="HAA1492" s="749"/>
      <c r="HAB1492" s="749"/>
      <c r="HAC1492" s="749"/>
      <c r="HAD1492" s="749"/>
      <c r="HAE1492" s="749"/>
      <c r="HAF1492" s="749"/>
      <c r="HAG1492" s="749"/>
      <c r="HAH1492" s="749"/>
      <c r="HAI1492" s="749"/>
      <c r="HAJ1492" s="749"/>
      <c r="HAK1492" s="749"/>
      <c r="HAL1492" s="749"/>
      <c r="HAM1492" s="749"/>
      <c r="HAN1492" s="749"/>
      <c r="HAO1492" s="749"/>
      <c r="HAP1492" s="749"/>
      <c r="HAQ1492" s="749"/>
      <c r="HAR1492" s="749"/>
      <c r="HAS1492" s="749"/>
      <c r="HAT1492" s="749"/>
      <c r="HAU1492" s="749"/>
      <c r="HAV1492" s="749"/>
      <c r="HAW1492" s="749"/>
      <c r="HAX1492" s="749"/>
      <c r="HAY1492" s="749"/>
      <c r="HAZ1492" s="749"/>
      <c r="HBA1492" s="749"/>
      <c r="HBB1492" s="749"/>
      <c r="HBC1492" s="749"/>
      <c r="HBD1492" s="749"/>
      <c r="HBE1492" s="749"/>
      <c r="HBF1492" s="749"/>
      <c r="HBG1492" s="749"/>
      <c r="HBH1492" s="749"/>
      <c r="HBI1492" s="749"/>
      <c r="HBJ1492" s="749"/>
      <c r="HBK1492" s="749"/>
      <c r="HBL1492" s="749"/>
      <c r="HBM1492" s="749"/>
      <c r="HBN1492" s="749"/>
      <c r="HBO1492" s="749"/>
      <c r="HBP1492" s="749"/>
      <c r="HBQ1492" s="749"/>
      <c r="HBR1492" s="749"/>
      <c r="HBS1492" s="749"/>
      <c r="HBT1492" s="749"/>
      <c r="HBU1492" s="749"/>
      <c r="HBV1492" s="749"/>
      <c r="HBW1492" s="749"/>
      <c r="HBX1492" s="749"/>
      <c r="HBY1492" s="749"/>
      <c r="HBZ1492" s="749"/>
      <c r="HCA1492" s="749"/>
      <c r="HCB1492" s="749"/>
      <c r="HCC1492" s="749"/>
      <c r="HCD1492" s="749"/>
      <c r="HCE1492" s="749"/>
      <c r="HCF1492" s="749"/>
      <c r="HCG1492" s="749"/>
      <c r="HCH1492" s="749"/>
      <c r="HCI1492" s="749"/>
      <c r="HCJ1492" s="749"/>
      <c r="HCK1492" s="749"/>
      <c r="HCL1492" s="749"/>
      <c r="HCM1492" s="749"/>
      <c r="HCN1492" s="749"/>
      <c r="HCO1492" s="749"/>
      <c r="HCP1492" s="749"/>
      <c r="HCQ1492" s="749"/>
      <c r="HCR1492" s="749"/>
      <c r="HCS1492" s="749"/>
      <c r="HCT1492" s="749"/>
      <c r="HCU1492" s="749"/>
      <c r="HCV1492" s="749"/>
      <c r="HCW1492" s="749"/>
      <c r="HCX1492" s="749"/>
      <c r="HCY1492" s="749"/>
      <c r="HCZ1492" s="749"/>
      <c r="HDA1492" s="749"/>
      <c r="HDB1492" s="749"/>
      <c r="HDC1492" s="749"/>
      <c r="HDD1492" s="749"/>
      <c r="HDE1492" s="749"/>
      <c r="HDF1492" s="749"/>
      <c r="HDG1492" s="749"/>
      <c r="HDH1492" s="749"/>
      <c r="HDI1492" s="749"/>
      <c r="HDJ1492" s="749"/>
      <c r="HDK1492" s="749"/>
      <c r="HDL1492" s="749"/>
      <c r="HDM1492" s="749"/>
      <c r="HDN1492" s="749"/>
      <c r="HDO1492" s="749"/>
      <c r="HDP1492" s="749"/>
      <c r="HDQ1492" s="749"/>
      <c r="HDR1492" s="749"/>
      <c r="HDS1492" s="749"/>
      <c r="HDT1492" s="749"/>
      <c r="HDU1492" s="749"/>
      <c r="HDV1492" s="749"/>
      <c r="HDW1492" s="749"/>
      <c r="HDX1492" s="749"/>
      <c r="HDY1492" s="749"/>
      <c r="HDZ1492" s="749"/>
      <c r="HEA1492" s="749"/>
      <c r="HEB1492" s="749"/>
      <c r="HEC1492" s="749"/>
      <c r="HED1492" s="749"/>
      <c r="HEE1492" s="749"/>
      <c r="HEF1492" s="749"/>
      <c r="HEG1492" s="749"/>
      <c r="HEH1492" s="749"/>
      <c r="HEI1492" s="749"/>
      <c r="HEJ1492" s="749"/>
      <c r="HEK1492" s="749"/>
      <c r="HEL1492" s="749"/>
      <c r="HEM1492" s="749"/>
      <c r="HEN1492" s="749"/>
      <c r="HEO1492" s="749"/>
      <c r="HEP1492" s="749"/>
      <c r="HEQ1492" s="749"/>
      <c r="HER1492" s="749"/>
      <c r="HES1492" s="749"/>
      <c r="HET1492" s="749"/>
      <c r="HEU1492" s="749"/>
      <c r="HEV1492" s="749"/>
      <c r="HEW1492" s="749"/>
      <c r="HEX1492" s="749"/>
      <c r="HEY1492" s="749"/>
      <c r="HEZ1492" s="749"/>
      <c r="HFA1492" s="749"/>
      <c r="HFB1492" s="749"/>
      <c r="HFC1492" s="749"/>
      <c r="HFD1492" s="749"/>
      <c r="HFE1492" s="749"/>
      <c r="HFF1492" s="749"/>
      <c r="HFG1492" s="749"/>
      <c r="HFH1492" s="749"/>
      <c r="HFI1492" s="749"/>
      <c r="HFJ1492" s="749"/>
      <c r="HFK1492" s="749"/>
      <c r="HFL1492" s="749"/>
      <c r="HFM1492" s="749"/>
      <c r="HFN1492" s="749"/>
      <c r="HFO1492" s="749"/>
      <c r="HFP1492" s="749"/>
      <c r="HFQ1492" s="749"/>
      <c r="HFR1492" s="749"/>
      <c r="HFS1492" s="749"/>
      <c r="HFT1492" s="749"/>
      <c r="HFU1492" s="749"/>
      <c r="HFV1492" s="749"/>
      <c r="HFW1492" s="749"/>
      <c r="HFX1492" s="749"/>
      <c r="HFY1492" s="749"/>
      <c r="HFZ1492" s="749"/>
      <c r="HGA1492" s="749"/>
      <c r="HGB1492" s="749"/>
      <c r="HGC1492" s="749"/>
      <c r="HGD1492" s="749"/>
      <c r="HGE1492" s="749"/>
      <c r="HGF1492" s="749"/>
      <c r="HGG1492" s="749"/>
      <c r="HGH1492" s="749"/>
      <c r="HGI1492" s="749"/>
      <c r="HGJ1492" s="749"/>
      <c r="HGK1492" s="749"/>
      <c r="HGL1492" s="749"/>
      <c r="HGM1492" s="749"/>
      <c r="HGN1492" s="749"/>
      <c r="HGO1492" s="749"/>
      <c r="HGP1492" s="749"/>
      <c r="HGQ1492" s="749"/>
      <c r="HGR1492" s="749"/>
      <c r="HGS1492" s="749"/>
      <c r="HGT1492" s="749"/>
      <c r="HGU1492" s="749"/>
      <c r="HGV1492" s="749"/>
      <c r="HGW1492" s="749"/>
      <c r="HGX1492" s="749"/>
      <c r="HGY1492" s="749"/>
      <c r="HGZ1492" s="749"/>
      <c r="HHA1492" s="749"/>
      <c r="HHB1492" s="749"/>
      <c r="HHC1492" s="749"/>
      <c r="HHD1492" s="749"/>
      <c r="HHE1492" s="749"/>
      <c r="HHF1492" s="749"/>
      <c r="HHG1492" s="749"/>
      <c r="HHH1492" s="749"/>
      <c r="HHI1492" s="749"/>
      <c r="HHJ1492" s="749"/>
      <c r="HHK1492" s="749"/>
      <c r="HHL1492" s="749"/>
      <c r="HHM1492" s="749"/>
      <c r="HHN1492" s="749"/>
      <c r="HHO1492" s="749"/>
      <c r="HHP1492" s="749"/>
      <c r="HHQ1492" s="749"/>
      <c r="HHR1492" s="749"/>
      <c r="HHS1492" s="749"/>
      <c r="HHT1492" s="749"/>
      <c r="HHU1492" s="749"/>
      <c r="HHV1492" s="749"/>
      <c r="HHW1492" s="749"/>
      <c r="HHX1492" s="749"/>
      <c r="HHY1492" s="749"/>
      <c r="HHZ1492" s="749"/>
      <c r="HIA1492" s="749"/>
      <c r="HIB1492" s="749"/>
      <c r="HIC1492" s="749"/>
      <c r="HID1492" s="749"/>
      <c r="HIE1492" s="749"/>
      <c r="HIF1492" s="749"/>
      <c r="HIG1492" s="749"/>
      <c r="HIH1492" s="749"/>
      <c r="HII1492" s="749"/>
      <c r="HIJ1492" s="749"/>
      <c r="HIK1492" s="749"/>
      <c r="HIL1492" s="749"/>
      <c r="HIM1492" s="749"/>
      <c r="HIN1492" s="749"/>
      <c r="HIO1492" s="749"/>
      <c r="HIP1492" s="749"/>
      <c r="HIQ1492" s="749"/>
      <c r="HIR1492" s="749"/>
      <c r="HIS1492" s="749"/>
      <c r="HIT1492" s="749"/>
      <c r="HIU1492" s="749"/>
      <c r="HIV1492" s="749"/>
      <c r="HIW1492" s="749"/>
      <c r="HIX1492" s="749"/>
      <c r="HIY1492" s="749"/>
      <c r="HIZ1492" s="749"/>
      <c r="HJA1492" s="749"/>
      <c r="HJB1492" s="749"/>
      <c r="HJC1492" s="749"/>
      <c r="HJD1492" s="749"/>
      <c r="HJE1492" s="749"/>
      <c r="HJF1492" s="749"/>
      <c r="HJG1492" s="749"/>
      <c r="HJH1492" s="749"/>
      <c r="HJI1492" s="749"/>
      <c r="HJJ1492" s="749"/>
      <c r="HJK1492" s="749"/>
      <c r="HJL1492" s="749"/>
      <c r="HJM1492" s="749"/>
      <c r="HJN1492" s="749"/>
      <c r="HJO1492" s="749"/>
      <c r="HJP1492" s="749"/>
      <c r="HJQ1492" s="749"/>
      <c r="HJR1492" s="749"/>
      <c r="HJS1492" s="749"/>
      <c r="HJT1492" s="749"/>
      <c r="HJU1492" s="749"/>
      <c r="HJV1492" s="749"/>
      <c r="HJW1492" s="749"/>
      <c r="HJX1492" s="749"/>
      <c r="HJY1492" s="749"/>
      <c r="HJZ1492" s="749"/>
      <c r="HKA1492" s="749"/>
      <c r="HKB1492" s="749"/>
      <c r="HKC1492" s="749"/>
      <c r="HKD1492" s="749"/>
      <c r="HKE1492" s="749"/>
      <c r="HKF1492" s="749"/>
      <c r="HKG1492" s="749"/>
      <c r="HKH1492" s="749"/>
      <c r="HKI1492" s="749"/>
      <c r="HKJ1492" s="749"/>
      <c r="HKK1492" s="749"/>
      <c r="HKL1492" s="749"/>
      <c r="HKM1492" s="749"/>
      <c r="HKN1492" s="749"/>
      <c r="HKO1492" s="749"/>
      <c r="HKP1492" s="749"/>
      <c r="HKQ1492" s="749"/>
      <c r="HKR1492" s="749"/>
      <c r="HKS1492" s="749"/>
      <c r="HKT1492" s="749"/>
      <c r="HKU1492" s="749"/>
      <c r="HKV1492" s="749"/>
      <c r="HKW1492" s="749"/>
      <c r="HKX1492" s="749"/>
      <c r="HKY1492" s="749"/>
      <c r="HKZ1492" s="749"/>
      <c r="HLA1492" s="749"/>
      <c r="HLB1492" s="749"/>
      <c r="HLC1492" s="749"/>
      <c r="HLD1492" s="749"/>
      <c r="HLE1492" s="749"/>
      <c r="HLF1492" s="749"/>
      <c r="HLG1492" s="749"/>
      <c r="HLH1492" s="749"/>
      <c r="HLI1492" s="749"/>
      <c r="HLJ1492" s="749"/>
      <c r="HLK1492" s="749"/>
      <c r="HLL1492" s="749"/>
      <c r="HLM1492" s="749"/>
      <c r="HLN1492" s="749"/>
      <c r="HLO1492" s="749"/>
      <c r="HLP1492" s="749"/>
      <c r="HLQ1492" s="749"/>
      <c r="HLR1492" s="749"/>
      <c r="HLS1492" s="749"/>
      <c r="HLT1492" s="749"/>
      <c r="HLU1492" s="749"/>
      <c r="HLV1492" s="749"/>
      <c r="HLW1492" s="749"/>
      <c r="HLX1492" s="749"/>
      <c r="HLY1492" s="749"/>
      <c r="HLZ1492" s="749"/>
      <c r="HMA1492" s="749"/>
      <c r="HMB1492" s="749"/>
      <c r="HMC1492" s="749"/>
      <c r="HMD1492" s="749"/>
      <c r="HME1492" s="749"/>
      <c r="HMF1492" s="749"/>
      <c r="HMG1492" s="749"/>
      <c r="HMH1492" s="749"/>
      <c r="HMI1492" s="749"/>
      <c r="HMJ1492" s="749"/>
      <c r="HMK1492" s="749"/>
      <c r="HML1492" s="749"/>
      <c r="HMM1492" s="749"/>
      <c r="HMN1492" s="749"/>
      <c r="HMO1492" s="749"/>
      <c r="HMP1492" s="749"/>
      <c r="HMQ1492" s="749"/>
      <c r="HMR1492" s="749"/>
      <c r="HMS1492" s="749"/>
      <c r="HMT1492" s="749"/>
      <c r="HMU1492" s="749"/>
      <c r="HMV1492" s="749"/>
      <c r="HMW1492" s="749"/>
      <c r="HMX1492" s="749"/>
      <c r="HMY1492" s="749"/>
      <c r="HMZ1492" s="749"/>
      <c r="HNA1492" s="749"/>
      <c r="HNB1492" s="749"/>
      <c r="HNC1492" s="749"/>
      <c r="HND1492" s="749"/>
      <c r="HNE1492" s="749"/>
      <c r="HNF1492" s="749"/>
      <c r="HNG1492" s="749"/>
      <c r="HNH1492" s="749"/>
      <c r="HNI1492" s="749"/>
      <c r="HNJ1492" s="749"/>
      <c r="HNK1492" s="749"/>
      <c r="HNL1492" s="749"/>
      <c r="HNM1492" s="749"/>
      <c r="HNN1492" s="749"/>
      <c r="HNO1492" s="749"/>
      <c r="HNP1492" s="749"/>
      <c r="HNQ1492" s="749"/>
      <c r="HNR1492" s="749"/>
      <c r="HNS1492" s="749"/>
      <c r="HNT1492" s="749"/>
      <c r="HNU1492" s="749"/>
      <c r="HNV1492" s="749"/>
      <c r="HNW1492" s="749"/>
      <c r="HNX1492" s="749"/>
      <c r="HNY1492" s="749"/>
      <c r="HNZ1492" s="749"/>
      <c r="HOA1492" s="749"/>
      <c r="HOB1492" s="749"/>
      <c r="HOC1492" s="749"/>
      <c r="HOD1492" s="749"/>
      <c r="HOE1492" s="749"/>
      <c r="HOF1492" s="749"/>
      <c r="HOG1492" s="749"/>
      <c r="HOH1492" s="749"/>
      <c r="HOI1492" s="749"/>
      <c r="HOJ1492" s="749"/>
      <c r="HOK1492" s="749"/>
      <c r="HOL1492" s="749"/>
      <c r="HOM1492" s="749"/>
      <c r="HON1492" s="749"/>
      <c r="HOO1492" s="749"/>
      <c r="HOP1492" s="749"/>
      <c r="HOQ1492" s="749"/>
      <c r="HOR1492" s="749"/>
      <c r="HOS1492" s="749"/>
      <c r="HOT1492" s="749"/>
      <c r="HOU1492" s="749"/>
      <c r="HOV1492" s="749"/>
      <c r="HOW1492" s="749"/>
      <c r="HOX1492" s="749"/>
      <c r="HOY1492" s="749"/>
      <c r="HOZ1492" s="749"/>
      <c r="HPA1492" s="749"/>
      <c r="HPB1492" s="749"/>
      <c r="HPC1492" s="749"/>
      <c r="HPD1492" s="749"/>
      <c r="HPE1492" s="749"/>
      <c r="HPF1492" s="749"/>
      <c r="HPG1492" s="749"/>
      <c r="HPH1492" s="749"/>
      <c r="HPI1492" s="749"/>
      <c r="HPJ1492" s="749"/>
      <c r="HPK1492" s="749"/>
      <c r="HPL1492" s="749"/>
      <c r="HPM1492" s="749"/>
      <c r="HPN1492" s="749"/>
      <c r="HPO1492" s="749"/>
      <c r="HPP1492" s="749"/>
      <c r="HPQ1492" s="749"/>
      <c r="HPR1492" s="749"/>
      <c r="HPS1492" s="749"/>
      <c r="HPT1492" s="749"/>
      <c r="HPU1492" s="749"/>
      <c r="HPV1492" s="749"/>
      <c r="HPW1492" s="749"/>
      <c r="HPX1492" s="749"/>
      <c r="HPY1492" s="749"/>
      <c r="HPZ1492" s="749"/>
      <c r="HQA1492" s="749"/>
      <c r="HQB1492" s="749"/>
      <c r="HQC1492" s="749"/>
      <c r="HQD1492" s="749"/>
      <c r="HQE1492" s="749"/>
      <c r="HQF1492" s="749"/>
      <c r="HQG1492" s="749"/>
      <c r="HQH1492" s="749"/>
      <c r="HQI1492" s="749"/>
      <c r="HQJ1492" s="749"/>
      <c r="HQK1492" s="749"/>
      <c r="HQL1492" s="749"/>
      <c r="HQM1492" s="749"/>
      <c r="HQN1492" s="749"/>
      <c r="HQO1492" s="749"/>
      <c r="HQP1492" s="749"/>
      <c r="HQQ1492" s="749"/>
      <c r="HQR1492" s="749"/>
      <c r="HQS1492" s="749"/>
      <c r="HQT1492" s="749"/>
      <c r="HQU1492" s="749"/>
      <c r="HQV1492" s="749"/>
      <c r="HQW1492" s="749"/>
      <c r="HQX1492" s="749"/>
      <c r="HQY1492" s="749"/>
      <c r="HQZ1492" s="749"/>
      <c r="HRA1492" s="749"/>
      <c r="HRB1492" s="749"/>
      <c r="HRC1492" s="749"/>
      <c r="HRD1492" s="749"/>
      <c r="HRE1492" s="749"/>
      <c r="HRF1492" s="749"/>
      <c r="HRG1492" s="749"/>
      <c r="HRH1492" s="749"/>
      <c r="HRI1492" s="749"/>
      <c r="HRJ1492" s="749"/>
      <c r="HRK1492" s="749"/>
      <c r="HRL1492" s="749"/>
      <c r="HRM1492" s="749"/>
      <c r="HRN1492" s="749"/>
      <c r="HRO1492" s="749"/>
      <c r="HRP1492" s="749"/>
      <c r="HRQ1492" s="749"/>
      <c r="HRR1492" s="749"/>
      <c r="HRS1492" s="749"/>
      <c r="HRT1492" s="749"/>
      <c r="HRU1492" s="749"/>
      <c r="HRV1492" s="749"/>
      <c r="HRW1492" s="749"/>
      <c r="HRX1492" s="749"/>
      <c r="HRY1492" s="749"/>
      <c r="HRZ1492" s="749"/>
      <c r="HSA1492" s="749"/>
      <c r="HSB1492" s="749"/>
      <c r="HSC1492" s="749"/>
      <c r="HSD1492" s="749"/>
      <c r="HSE1492" s="749"/>
      <c r="HSF1492" s="749"/>
      <c r="HSG1492" s="749"/>
      <c r="HSH1492" s="749"/>
      <c r="HSI1492" s="749"/>
      <c r="HSJ1492" s="749"/>
      <c r="HSK1492" s="749"/>
      <c r="HSL1492" s="749"/>
      <c r="HSM1492" s="749"/>
      <c r="HSN1492" s="749"/>
      <c r="HSO1492" s="749"/>
      <c r="HSP1492" s="749"/>
      <c r="HSQ1492" s="749"/>
      <c r="HSR1492" s="749"/>
      <c r="HSS1492" s="749"/>
      <c r="HST1492" s="749"/>
      <c r="HSU1492" s="749"/>
      <c r="HSV1492" s="749"/>
      <c r="HSW1492" s="749"/>
      <c r="HSX1492" s="749"/>
      <c r="HSY1492" s="749"/>
      <c r="HSZ1492" s="749"/>
      <c r="HTA1492" s="749"/>
      <c r="HTB1492" s="749"/>
      <c r="HTC1492" s="749"/>
      <c r="HTD1492" s="749"/>
      <c r="HTE1492" s="749"/>
      <c r="HTF1492" s="749"/>
      <c r="HTG1492" s="749"/>
      <c r="HTH1492" s="749"/>
      <c r="HTI1492" s="749"/>
      <c r="HTJ1492" s="749"/>
      <c r="HTK1492" s="749"/>
      <c r="HTL1492" s="749"/>
      <c r="HTM1492" s="749"/>
      <c r="HTN1492" s="749"/>
      <c r="HTO1492" s="749"/>
      <c r="HTP1492" s="749"/>
      <c r="HTQ1492" s="749"/>
      <c r="HTR1492" s="749"/>
      <c r="HTS1492" s="749"/>
      <c r="HTT1492" s="749"/>
      <c r="HTU1492" s="749"/>
      <c r="HTV1492" s="749"/>
      <c r="HTW1492" s="749"/>
      <c r="HTX1492" s="749"/>
      <c r="HTY1492" s="749"/>
      <c r="HTZ1492" s="749"/>
      <c r="HUA1492" s="749"/>
      <c r="HUB1492" s="749"/>
      <c r="HUC1492" s="749"/>
      <c r="HUD1492" s="749"/>
      <c r="HUE1492" s="749"/>
      <c r="HUF1492" s="749"/>
      <c r="HUG1492" s="749"/>
      <c r="HUH1492" s="749"/>
      <c r="HUI1492" s="749"/>
      <c r="HUJ1492" s="749"/>
      <c r="HUK1492" s="749"/>
      <c r="HUL1492" s="749"/>
      <c r="HUM1492" s="749"/>
      <c r="HUN1492" s="749"/>
      <c r="HUO1492" s="749"/>
      <c r="HUP1492" s="749"/>
      <c r="HUQ1492" s="749"/>
      <c r="HUR1492" s="749"/>
      <c r="HUS1492" s="749"/>
      <c r="HUT1492" s="749"/>
      <c r="HUU1492" s="749"/>
      <c r="HUV1492" s="749"/>
      <c r="HUW1492" s="749"/>
      <c r="HUX1492" s="749"/>
      <c r="HUY1492" s="749"/>
      <c r="HUZ1492" s="749"/>
      <c r="HVA1492" s="749"/>
      <c r="HVB1492" s="749"/>
      <c r="HVC1492" s="749"/>
      <c r="HVD1492" s="749"/>
      <c r="HVE1492" s="749"/>
      <c r="HVF1492" s="749"/>
      <c r="HVG1492" s="749"/>
      <c r="HVH1492" s="749"/>
      <c r="HVI1492" s="749"/>
      <c r="HVJ1492" s="749"/>
      <c r="HVK1492" s="749"/>
      <c r="HVL1492" s="749"/>
      <c r="HVM1492" s="749"/>
      <c r="HVN1492" s="749"/>
      <c r="HVO1492" s="749"/>
      <c r="HVP1492" s="749"/>
      <c r="HVQ1492" s="749"/>
      <c r="HVR1492" s="749"/>
      <c r="HVS1492" s="749"/>
      <c r="HVT1492" s="749"/>
      <c r="HVU1492" s="749"/>
      <c r="HVV1492" s="749"/>
      <c r="HVW1492" s="749"/>
      <c r="HVX1492" s="749"/>
      <c r="HVY1492" s="749"/>
      <c r="HVZ1492" s="749"/>
      <c r="HWA1492" s="749"/>
      <c r="HWB1492" s="749"/>
      <c r="HWC1492" s="749"/>
      <c r="HWD1492" s="749"/>
      <c r="HWE1492" s="749"/>
      <c r="HWF1492" s="749"/>
      <c r="HWG1492" s="749"/>
      <c r="HWH1492" s="749"/>
      <c r="HWI1492" s="749"/>
      <c r="HWJ1492" s="749"/>
      <c r="HWK1492" s="749"/>
      <c r="HWL1492" s="749"/>
      <c r="HWM1492" s="749"/>
      <c r="HWN1492" s="749"/>
      <c r="HWO1492" s="749"/>
      <c r="HWP1492" s="749"/>
      <c r="HWQ1492" s="749"/>
      <c r="HWR1492" s="749"/>
      <c r="HWS1492" s="749"/>
      <c r="HWT1492" s="749"/>
      <c r="HWU1492" s="749"/>
      <c r="HWV1492" s="749"/>
      <c r="HWW1492" s="749"/>
      <c r="HWX1492" s="749"/>
      <c r="HWY1492" s="749"/>
      <c r="HWZ1492" s="749"/>
      <c r="HXA1492" s="749"/>
      <c r="HXB1492" s="749"/>
      <c r="HXC1492" s="749"/>
      <c r="HXD1492" s="749"/>
      <c r="HXE1492" s="749"/>
      <c r="HXF1492" s="749"/>
      <c r="HXG1492" s="749"/>
      <c r="HXH1492" s="749"/>
      <c r="HXI1492" s="749"/>
      <c r="HXJ1492" s="749"/>
      <c r="HXK1492" s="749"/>
      <c r="HXL1492" s="749"/>
      <c r="HXM1492" s="749"/>
      <c r="HXN1492" s="749"/>
      <c r="HXO1492" s="749"/>
      <c r="HXP1492" s="749"/>
      <c r="HXQ1492" s="749"/>
      <c r="HXR1492" s="749"/>
      <c r="HXS1492" s="749"/>
      <c r="HXT1492" s="749"/>
      <c r="HXU1492" s="749"/>
      <c r="HXV1492" s="749"/>
      <c r="HXW1492" s="749"/>
      <c r="HXX1492" s="749"/>
      <c r="HXY1492" s="749"/>
      <c r="HXZ1492" s="749"/>
      <c r="HYA1492" s="749"/>
      <c r="HYB1492" s="749"/>
      <c r="HYC1492" s="749"/>
      <c r="HYD1492" s="749"/>
      <c r="HYE1492" s="749"/>
      <c r="HYF1492" s="749"/>
      <c r="HYG1492" s="749"/>
      <c r="HYH1492" s="749"/>
      <c r="HYI1492" s="749"/>
      <c r="HYJ1492" s="749"/>
      <c r="HYK1492" s="749"/>
      <c r="HYL1492" s="749"/>
      <c r="HYM1492" s="749"/>
      <c r="HYN1492" s="749"/>
      <c r="HYO1492" s="749"/>
      <c r="HYP1492" s="749"/>
      <c r="HYQ1492" s="749"/>
      <c r="HYR1492" s="749"/>
      <c r="HYS1492" s="749"/>
      <c r="HYT1492" s="749"/>
      <c r="HYU1492" s="749"/>
      <c r="HYV1492" s="749"/>
      <c r="HYW1492" s="749"/>
      <c r="HYX1492" s="749"/>
      <c r="HYY1492" s="749"/>
      <c r="HYZ1492" s="749"/>
      <c r="HZA1492" s="749"/>
      <c r="HZB1492" s="749"/>
      <c r="HZC1492" s="749"/>
      <c r="HZD1492" s="749"/>
      <c r="HZE1492" s="749"/>
      <c r="HZF1492" s="749"/>
      <c r="HZG1492" s="749"/>
      <c r="HZH1492" s="749"/>
      <c r="HZI1492" s="749"/>
      <c r="HZJ1492" s="749"/>
      <c r="HZK1492" s="749"/>
      <c r="HZL1492" s="749"/>
      <c r="HZM1492" s="749"/>
      <c r="HZN1492" s="749"/>
      <c r="HZO1492" s="749"/>
      <c r="HZP1492" s="749"/>
      <c r="HZQ1492" s="749"/>
      <c r="HZR1492" s="749"/>
      <c r="HZS1492" s="749"/>
      <c r="HZT1492" s="749"/>
      <c r="HZU1492" s="749"/>
      <c r="HZV1492" s="749"/>
      <c r="HZW1492" s="749"/>
      <c r="HZX1492" s="749"/>
      <c r="HZY1492" s="749"/>
      <c r="HZZ1492" s="749"/>
      <c r="IAA1492" s="749"/>
      <c r="IAB1492" s="749"/>
      <c r="IAC1492" s="749"/>
      <c r="IAD1492" s="749"/>
      <c r="IAE1492" s="749"/>
      <c r="IAF1492" s="749"/>
      <c r="IAG1492" s="749"/>
      <c r="IAH1492" s="749"/>
      <c r="IAI1492" s="749"/>
      <c r="IAJ1492" s="749"/>
      <c r="IAK1492" s="749"/>
      <c r="IAL1492" s="749"/>
      <c r="IAM1492" s="749"/>
      <c r="IAN1492" s="749"/>
      <c r="IAO1492" s="749"/>
      <c r="IAP1492" s="749"/>
      <c r="IAQ1492" s="749"/>
      <c r="IAR1492" s="749"/>
      <c r="IAS1492" s="749"/>
      <c r="IAT1492" s="749"/>
      <c r="IAU1492" s="749"/>
      <c r="IAV1492" s="749"/>
      <c r="IAW1492" s="749"/>
      <c r="IAX1492" s="749"/>
      <c r="IAY1492" s="749"/>
      <c r="IAZ1492" s="749"/>
      <c r="IBA1492" s="749"/>
      <c r="IBB1492" s="749"/>
      <c r="IBC1492" s="749"/>
      <c r="IBD1492" s="749"/>
      <c r="IBE1492" s="749"/>
      <c r="IBF1492" s="749"/>
      <c r="IBG1492" s="749"/>
      <c r="IBH1492" s="749"/>
      <c r="IBI1492" s="749"/>
      <c r="IBJ1492" s="749"/>
      <c r="IBK1492" s="749"/>
      <c r="IBL1492" s="749"/>
      <c r="IBM1492" s="749"/>
      <c r="IBN1492" s="749"/>
      <c r="IBO1492" s="749"/>
      <c r="IBP1492" s="749"/>
      <c r="IBQ1492" s="749"/>
      <c r="IBR1492" s="749"/>
      <c r="IBS1492" s="749"/>
      <c r="IBT1492" s="749"/>
      <c r="IBU1492" s="749"/>
      <c r="IBV1492" s="749"/>
      <c r="IBW1492" s="749"/>
      <c r="IBX1492" s="749"/>
      <c r="IBY1492" s="749"/>
      <c r="IBZ1492" s="749"/>
      <c r="ICA1492" s="749"/>
      <c r="ICB1492" s="749"/>
      <c r="ICC1492" s="749"/>
      <c r="ICD1492" s="749"/>
      <c r="ICE1492" s="749"/>
      <c r="ICF1492" s="749"/>
      <c r="ICG1492" s="749"/>
      <c r="ICH1492" s="749"/>
      <c r="ICI1492" s="749"/>
      <c r="ICJ1492" s="749"/>
      <c r="ICK1492" s="749"/>
      <c r="ICL1492" s="749"/>
      <c r="ICM1492" s="749"/>
      <c r="ICN1492" s="749"/>
      <c r="ICO1492" s="749"/>
      <c r="ICP1492" s="749"/>
      <c r="ICQ1492" s="749"/>
      <c r="ICR1492" s="749"/>
      <c r="ICS1492" s="749"/>
      <c r="ICT1492" s="749"/>
      <c r="ICU1492" s="749"/>
      <c r="ICV1492" s="749"/>
      <c r="ICW1492" s="749"/>
      <c r="ICX1492" s="749"/>
      <c r="ICY1492" s="749"/>
      <c r="ICZ1492" s="749"/>
      <c r="IDA1492" s="749"/>
      <c r="IDB1492" s="749"/>
      <c r="IDC1492" s="749"/>
      <c r="IDD1492" s="749"/>
      <c r="IDE1492" s="749"/>
      <c r="IDF1492" s="749"/>
      <c r="IDG1492" s="749"/>
      <c r="IDH1492" s="749"/>
      <c r="IDI1492" s="749"/>
      <c r="IDJ1492" s="749"/>
      <c r="IDK1492" s="749"/>
      <c r="IDL1492" s="749"/>
      <c r="IDM1492" s="749"/>
      <c r="IDN1492" s="749"/>
      <c r="IDO1492" s="749"/>
      <c r="IDP1492" s="749"/>
      <c r="IDQ1492" s="749"/>
      <c r="IDR1492" s="749"/>
      <c r="IDS1492" s="749"/>
      <c r="IDT1492" s="749"/>
      <c r="IDU1492" s="749"/>
      <c r="IDV1492" s="749"/>
      <c r="IDW1492" s="749"/>
      <c r="IDX1492" s="749"/>
      <c r="IDY1492" s="749"/>
      <c r="IDZ1492" s="749"/>
      <c r="IEA1492" s="749"/>
      <c r="IEB1492" s="749"/>
      <c r="IEC1492" s="749"/>
      <c r="IED1492" s="749"/>
      <c r="IEE1492" s="749"/>
      <c r="IEF1492" s="749"/>
      <c r="IEG1492" s="749"/>
      <c r="IEH1492" s="749"/>
      <c r="IEI1492" s="749"/>
      <c r="IEJ1492" s="749"/>
      <c r="IEK1492" s="749"/>
      <c r="IEL1492" s="749"/>
      <c r="IEM1492" s="749"/>
      <c r="IEN1492" s="749"/>
      <c r="IEO1492" s="749"/>
      <c r="IEP1492" s="749"/>
      <c r="IEQ1492" s="749"/>
      <c r="IER1492" s="749"/>
      <c r="IES1492" s="749"/>
      <c r="IET1492" s="749"/>
      <c r="IEU1492" s="749"/>
      <c r="IEV1492" s="749"/>
      <c r="IEW1492" s="749"/>
      <c r="IEX1492" s="749"/>
      <c r="IEY1492" s="749"/>
      <c r="IEZ1492" s="749"/>
      <c r="IFA1492" s="749"/>
      <c r="IFB1492" s="749"/>
      <c r="IFC1492" s="749"/>
      <c r="IFD1492" s="749"/>
      <c r="IFE1492" s="749"/>
      <c r="IFF1492" s="749"/>
      <c r="IFG1492" s="749"/>
      <c r="IFH1492" s="749"/>
      <c r="IFI1492" s="749"/>
      <c r="IFJ1492" s="749"/>
      <c r="IFK1492" s="749"/>
      <c r="IFL1492" s="749"/>
      <c r="IFM1492" s="749"/>
      <c r="IFN1492" s="749"/>
      <c r="IFO1492" s="749"/>
      <c r="IFP1492" s="749"/>
      <c r="IFQ1492" s="749"/>
      <c r="IFR1492" s="749"/>
      <c r="IFS1492" s="749"/>
      <c r="IFT1492" s="749"/>
      <c r="IFU1492" s="749"/>
      <c r="IFV1492" s="749"/>
      <c r="IFW1492" s="749"/>
      <c r="IFX1492" s="749"/>
      <c r="IFY1492" s="749"/>
      <c r="IFZ1492" s="749"/>
      <c r="IGA1492" s="749"/>
      <c r="IGB1492" s="749"/>
      <c r="IGC1492" s="749"/>
      <c r="IGD1492" s="749"/>
      <c r="IGE1492" s="749"/>
      <c r="IGF1492" s="749"/>
      <c r="IGG1492" s="749"/>
      <c r="IGH1492" s="749"/>
      <c r="IGI1492" s="749"/>
      <c r="IGJ1492" s="749"/>
      <c r="IGK1492" s="749"/>
      <c r="IGL1492" s="749"/>
      <c r="IGM1492" s="749"/>
      <c r="IGN1492" s="749"/>
      <c r="IGO1492" s="749"/>
      <c r="IGP1492" s="749"/>
      <c r="IGQ1492" s="749"/>
      <c r="IGR1492" s="749"/>
      <c r="IGS1492" s="749"/>
      <c r="IGT1492" s="749"/>
      <c r="IGU1492" s="749"/>
      <c r="IGV1492" s="749"/>
      <c r="IGW1492" s="749"/>
      <c r="IGX1492" s="749"/>
      <c r="IGY1492" s="749"/>
      <c r="IGZ1492" s="749"/>
      <c r="IHA1492" s="749"/>
      <c r="IHB1492" s="749"/>
      <c r="IHC1492" s="749"/>
      <c r="IHD1492" s="749"/>
      <c r="IHE1492" s="749"/>
      <c r="IHF1492" s="749"/>
      <c r="IHG1492" s="749"/>
      <c r="IHH1492" s="749"/>
      <c r="IHI1492" s="749"/>
      <c r="IHJ1492" s="749"/>
      <c r="IHK1492" s="749"/>
      <c r="IHL1492" s="749"/>
      <c r="IHM1492" s="749"/>
      <c r="IHN1492" s="749"/>
      <c r="IHO1492" s="749"/>
      <c r="IHP1492" s="749"/>
      <c r="IHQ1492" s="749"/>
      <c r="IHR1492" s="749"/>
      <c r="IHS1492" s="749"/>
      <c r="IHT1492" s="749"/>
      <c r="IHU1492" s="749"/>
      <c r="IHV1492" s="749"/>
      <c r="IHW1492" s="749"/>
      <c r="IHX1492" s="749"/>
      <c r="IHY1492" s="749"/>
      <c r="IHZ1492" s="749"/>
      <c r="IIA1492" s="749"/>
      <c r="IIB1492" s="749"/>
      <c r="IIC1492" s="749"/>
      <c r="IID1492" s="749"/>
      <c r="IIE1492" s="749"/>
      <c r="IIF1492" s="749"/>
      <c r="IIG1492" s="749"/>
      <c r="IIH1492" s="749"/>
      <c r="III1492" s="749"/>
      <c r="IIJ1492" s="749"/>
      <c r="IIK1492" s="749"/>
      <c r="IIL1492" s="749"/>
      <c r="IIM1492" s="749"/>
      <c r="IIN1492" s="749"/>
      <c r="IIO1492" s="749"/>
      <c r="IIP1492" s="749"/>
      <c r="IIQ1492" s="749"/>
      <c r="IIR1492" s="749"/>
      <c r="IIS1492" s="749"/>
      <c r="IIT1492" s="749"/>
      <c r="IIU1492" s="749"/>
      <c r="IIV1492" s="749"/>
      <c r="IIW1492" s="749"/>
      <c r="IIX1492" s="749"/>
      <c r="IIY1492" s="749"/>
      <c r="IIZ1492" s="749"/>
      <c r="IJA1492" s="749"/>
      <c r="IJB1492" s="749"/>
      <c r="IJC1492" s="749"/>
      <c r="IJD1492" s="749"/>
      <c r="IJE1492" s="749"/>
      <c r="IJF1492" s="749"/>
      <c r="IJG1492" s="749"/>
      <c r="IJH1492" s="749"/>
      <c r="IJI1492" s="749"/>
      <c r="IJJ1492" s="749"/>
      <c r="IJK1492" s="749"/>
      <c r="IJL1492" s="749"/>
      <c r="IJM1492" s="749"/>
      <c r="IJN1492" s="749"/>
      <c r="IJO1492" s="749"/>
      <c r="IJP1492" s="749"/>
      <c r="IJQ1492" s="749"/>
      <c r="IJR1492" s="749"/>
      <c r="IJS1492" s="749"/>
      <c r="IJT1492" s="749"/>
      <c r="IJU1492" s="749"/>
      <c r="IJV1492" s="749"/>
      <c r="IJW1492" s="749"/>
      <c r="IJX1492" s="749"/>
      <c r="IJY1492" s="749"/>
      <c r="IJZ1492" s="749"/>
      <c r="IKA1492" s="749"/>
      <c r="IKB1492" s="749"/>
      <c r="IKC1492" s="749"/>
      <c r="IKD1492" s="749"/>
      <c r="IKE1492" s="749"/>
      <c r="IKF1492" s="749"/>
      <c r="IKG1492" s="749"/>
      <c r="IKH1492" s="749"/>
      <c r="IKI1492" s="749"/>
      <c r="IKJ1492" s="749"/>
      <c r="IKK1492" s="749"/>
      <c r="IKL1492" s="749"/>
      <c r="IKM1492" s="749"/>
      <c r="IKN1492" s="749"/>
      <c r="IKO1492" s="749"/>
      <c r="IKP1492" s="749"/>
      <c r="IKQ1492" s="749"/>
      <c r="IKR1492" s="749"/>
      <c r="IKS1492" s="749"/>
      <c r="IKT1492" s="749"/>
      <c r="IKU1492" s="749"/>
      <c r="IKV1492" s="749"/>
      <c r="IKW1492" s="749"/>
      <c r="IKX1492" s="749"/>
      <c r="IKY1492" s="749"/>
      <c r="IKZ1492" s="749"/>
      <c r="ILA1492" s="749"/>
      <c r="ILB1492" s="749"/>
      <c r="ILC1492" s="749"/>
      <c r="ILD1492" s="749"/>
      <c r="ILE1492" s="749"/>
      <c r="ILF1492" s="749"/>
      <c r="ILG1492" s="749"/>
      <c r="ILH1492" s="749"/>
      <c r="ILI1492" s="749"/>
      <c r="ILJ1492" s="749"/>
      <c r="ILK1492" s="749"/>
      <c r="ILL1492" s="749"/>
      <c r="ILM1492" s="749"/>
      <c r="ILN1492" s="749"/>
      <c r="ILO1492" s="749"/>
      <c r="ILP1492" s="749"/>
      <c r="ILQ1492" s="749"/>
      <c r="ILR1492" s="749"/>
      <c r="ILS1492" s="749"/>
      <c r="ILT1492" s="749"/>
      <c r="ILU1492" s="749"/>
      <c r="ILV1492" s="749"/>
      <c r="ILW1492" s="749"/>
      <c r="ILX1492" s="749"/>
      <c r="ILY1492" s="749"/>
      <c r="ILZ1492" s="749"/>
      <c r="IMA1492" s="749"/>
      <c r="IMB1492" s="749"/>
      <c r="IMC1492" s="749"/>
      <c r="IMD1492" s="749"/>
      <c r="IME1492" s="749"/>
      <c r="IMF1492" s="749"/>
      <c r="IMG1492" s="749"/>
      <c r="IMH1492" s="749"/>
      <c r="IMI1492" s="749"/>
      <c r="IMJ1492" s="749"/>
      <c r="IMK1492" s="749"/>
      <c r="IML1492" s="749"/>
      <c r="IMM1492" s="749"/>
      <c r="IMN1492" s="749"/>
      <c r="IMO1492" s="749"/>
      <c r="IMP1492" s="749"/>
      <c r="IMQ1492" s="749"/>
      <c r="IMR1492" s="749"/>
      <c r="IMS1492" s="749"/>
      <c r="IMT1492" s="749"/>
      <c r="IMU1492" s="749"/>
      <c r="IMV1492" s="749"/>
      <c r="IMW1492" s="749"/>
      <c r="IMX1492" s="749"/>
      <c r="IMY1492" s="749"/>
      <c r="IMZ1492" s="749"/>
      <c r="INA1492" s="749"/>
      <c r="INB1492" s="749"/>
      <c r="INC1492" s="749"/>
      <c r="IND1492" s="749"/>
      <c r="INE1492" s="749"/>
      <c r="INF1492" s="749"/>
      <c r="ING1492" s="749"/>
      <c r="INH1492" s="749"/>
      <c r="INI1492" s="749"/>
      <c r="INJ1492" s="749"/>
      <c r="INK1492" s="749"/>
      <c r="INL1492" s="749"/>
      <c r="INM1492" s="749"/>
      <c r="INN1492" s="749"/>
      <c r="INO1492" s="749"/>
      <c r="INP1492" s="749"/>
      <c r="INQ1492" s="749"/>
      <c r="INR1492" s="749"/>
      <c r="INS1492" s="749"/>
      <c r="INT1492" s="749"/>
      <c r="INU1492" s="749"/>
      <c r="INV1492" s="749"/>
      <c r="INW1492" s="749"/>
      <c r="INX1492" s="749"/>
      <c r="INY1492" s="749"/>
      <c r="INZ1492" s="749"/>
      <c r="IOA1492" s="749"/>
      <c r="IOB1492" s="749"/>
      <c r="IOC1492" s="749"/>
      <c r="IOD1492" s="749"/>
      <c r="IOE1492" s="749"/>
      <c r="IOF1492" s="749"/>
      <c r="IOG1492" s="749"/>
      <c r="IOH1492" s="749"/>
      <c r="IOI1492" s="749"/>
      <c r="IOJ1492" s="749"/>
      <c r="IOK1492" s="749"/>
      <c r="IOL1492" s="749"/>
      <c r="IOM1492" s="749"/>
      <c r="ION1492" s="749"/>
      <c r="IOO1492" s="749"/>
      <c r="IOP1492" s="749"/>
      <c r="IOQ1492" s="749"/>
      <c r="IOR1492" s="749"/>
      <c r="IOS1492" s="749"/>
      <c r="IOT1492" s="749"/>
      <c r="IOU1492" s="749"/>
      <c r="IOV1492" s="749"/>
      <c r="IOW1492" s="749"/>
      <c r="IOX1492" s="749"/>
      <c r="IOY1492" s="749"/>
      <c r="IOZ1492" s="749"/>
      <c r="IPA1492" s="749"/>
      <c r="IPB1492" s="749"/>
      <c r="IPC1492" s="749"/>
      <c r="IPD1492" s="749"/>
      <c r="IPE1492" s="749"/>
      <c r="IPF1492" s="749"/>
      <c r="IPG1492" s="749"/>
      <c r="IPH1492" s="749"/>
      <c r="IPI1492" s="749"/>
      <c r="IPJ1492" s="749"/>
      <c r="IPK1492" s="749"/>
      <c r="IPL1492" s="749"/>
      <c r="IPM1492" s="749"/>
      <c r="IPN1492" s="749"/>
      <c r="IPO1492" s="749"/>
      <c r="IPP1492" s="749"/>
      <c r="IPQ1492" s="749"/>
      <c r="IPR1492" s="749"/>
      <c r="IPS1492" s="749"/>
      <c r="IPT1492" s="749"/>
      <c r="IPU1492" s="749"/>
      <c r="IPV1492" s="749"/>
      <c r="IPW1492" s="749"/>
      <c r="IPX1492" s="749"/>
      <c r="IPY1492" s="749"/>
      <c r="IPZ1492" s="749"/>
      <c r="IQA1492" s="749"/>
      <c r="IQB1492" s="749"/>
      <c r="IQC1492" s="749"/>
      <c r="IQD1492" s="749"/>
      <c r="IQE1492" s="749"/>
      <c r="IQF1492" s="749"/>
      <c r="IQG1492" s="749"/>
      <c r="IQH1492" s="749"/>
      <c r="IQI1492" s="749"/>
      <c r="IQJ1492" s="749"/>
      <c r="IQK1492" s="749"/>
      <c r="IQL1492" s="749"/>
      <c r="IQM1492" s="749"/>
      <c r="IQN1492" s="749"/>
      <c r="IQO1492" s="749"/>
      <c r="IQP1492" s="749"/>
      <c r="IQQ1492" s="749"/>
      <c r="IQR1492" s="749"/>
      <c r="IQS1492" s="749"/>
      <c r="IQT1492" s="749"/>
      <c r="IQU1492" s="749"/>
      <c r="IQV1492" s="749"/>
      <c r="IQW1492" s="749"/>
      <c r="IQX1492" s="749"/>
      <c r="IQY1492" s="749"/>
      <c r="IQZ1492" s="749"/>
      <c r="IRA1492" s="749"/>
      <c r="IRB1492" s="749"/>
      <c r="IRC1492" s="749"/>
      <c r="IRD1492" s="749"/>
      <c r="IRE1492" s="749"/>
      <c r="IRF1492" s="749"/>
      <c r="IRG1492" s="749"/>
      <c r="IRH1492" s="749"/>
      <c r="IRI1492" s="749"/>
      <c r="IRJ1492" s="749"/>
      <c r="IRK1492" s="749"/>
      <c r="IRL1492" s="749"/>
      <c r="IRM1492" s="749"/>
      <c r="IRN1492" s="749"/>
      <c r="IRO1492" s="749"/>
      <c r="IRP1492" s="749"/>
      <c r="IRQ1492" s="749"/>
      <c r="IRR1492" s="749"/>
      <c r="IRS1492" s="749"/>
      <c r="IRT1492" s="749"/>
      <c r="IRU1492" s="749"/>
      <c r="IRV1492" s="749"/>
      <c r="IRW1492" s="749"/>
      <c r="IRX1492" s="749"/>
      <c r="IRY1492" s="749"/>
      <c r="IRZ1492" s="749"/>
      <c r="ISA1492" s="749"/>
      <c r="ISB1492" s="749"/>
      <c r="ISC1492" s="749"/>
      <c r="ISD1492" s="749"/>
      <c r="ISE1492" s="749"/>
      <c r="ISF1492" s="749"/>
      <c r="ISG1492" s="749"/>
      <c r="ISH1492" s="749"/>
      <c r="ISI1492" s="749"/>
      <c r="ISJ1492" s="749"/>
      <c r="ISK1492" s="749"/>
      <c r="ISL1492" s="749"/>
      <c r="ISM1492" s="749"/>
      <c r="ISN1492" s="749"/>
      <c r="ISO1492" s="749"/>
      <c r="ISP1492" s="749"/>
      <c r="ISQ1492" s="749"/>
      <c r="ISR1492" s="749"/>
      <c r="ISS1492" s="749"/>
      <c r="IST1492" s="749"/>
      <c r="ISU1492" s="749"/>
      <c r="ISV1492" s="749"/>
      <c r="ISW1492" s="749"/>
      <c r="ISX1492" s="749"/>
      <c r="ISY1492" s="749"/>
      <c r="ISZ1492" s="749"/>
      <c r="ITA1492" s="749"/>
      <c r="ITB1492" s="749"/>
      <c r="ITC1492" s="749"/>
      <c r="ITD1492" s="749"/>
      <c r="ITE1492" s="749"/>
      <c r="ITF1492" s="749"/>
      <c r="ITG1492" s="749"/>
      <c r="ITH1492" s="749"/>
      <c r="ITI1492" s="749"/>
      <c r="ITJ1492" s="749"/>
      <c r="ITK1492" s="749"/>
      <c r="ITL1492" s="749"/>
      <c r="ITM1492" s="749"/>
      <c r="ITN1492" s="749"/>
      <c r="ITO1492" s="749"/>
      <c r="ITP1492" s="749"/>
      <c r="ITQ1492" s="749"/>
      <c r="ITR1492" s="749"/>
      <c r="ITS1492" s="749"/>
      <c r="ITT1492" s="749"/>
      <c r="ITU1492" s="749"/>
      <c r="ITV1492" s="749"/>
      <c r="ITW1492" s="749"/>
      <c r="ITX1492" s="749"/>
      <c r="ITY1492" s="749"/>
      <c r="ITZ1492" s="749"/>
      <c r="IUA1492" s="749"/>
      <c r="IUB1492" s="749"/>
      <c r="IUC1492" s="749"/>
      <c r="IUD1492" s="749"/>
      <c r="IUE1492" s="749"/>
      <c r="IUF1492" s="749"/>
      <c r="IUG1492" s="749"/>
      <c r="IUH1492" s="749"/>
      <c r="IUI1492" s="749"/>
      <c r="IUJ1492" s="749"/>
      <c r="IUK1492" s="749"/>
      <c r="IUL1492" s="749"/>
      <c r="IUM1492" s="749"/>
      <c r="IUN1492" s="749"/>
      <c r="IUO1492" s="749"/>
      <c r="IUP1492" s="749"/>
      <c r="IUQ1492" s="749"/>
      <c r="IUR1492" s="749"/>
      <c r="IUS1492" s="749"/>
      <c r="IUT1492" s="749"/>
      <c r="IUU1492" s="749"/>
      <c r="IUV1492" s="749"/>
      <c r="IUW1492" s="749"/>
      <c r="IUX1492" s="749"/>
      <c r="IUY1492" s="749"/>
      <c r="IUZ1492" s="749"/>
      <c r="IVA1492" s="749"/>
      <c r="IVB1492" s="749"/>
      <c r="IVC1492" s="749"/>
      <c r="IVD1492" s="749"/>
      <c r="IVE1492" s="749"/>
      <c r="IVF1492" s="749"/>
      <c r="IVG1492" s="749"/>
      <c r="IVH1492" s="749"/>
      <c r="IVI1492" s="749"/>
      <c r="IVJ1492" s="749"/>
      <c r="IVK1492" s="749"/>
      <c r="IVL1492" s="749"/>
      <c r="IVM1492" s="749"/>
      <c r="IVN1492" s="749"/>
      <c r="IVO1492" s="749"/>
      <c r="IVP1492" s="749"/>
      <c r="IVQ1492" s="749"/>
      <c r="IVR1492" s="749"/>
      <c r="IVS1492" s="749"/>
      <c r="IVT1492" s="749"/>
      <c r="IVU1492" s="749"/>
      <c r="IVV1492" s="749"/>
      <c r="IVW1492" s="749"/>
      <c r="IVX1492" s="749"/>
      <c r="IVY1492" s="749"/>
      <c r="IVZ1492" s="749"/>
      <c r="IWA1492" s="749"/>
      <c r="IWB1492" s="749"/>
      <c r="IWC1492" s="749"/>
      <c r="IWD1492" s="749"/>
      <c r="IWE1492" s="749"/>
      <c r="IWF1492" s="749"/>
      <c r="IWG1492" s="749"/>
      <c r="IWH1492" s="749"/>
      <c r="IWI1492" s="749"/>
      <c r="IWJ1492" s="749"/>
      <c r="IWK1492" s="749"/>
      <c r="IWL1492" s="749"/>
      <c r="IWM1492" s="749"/>
      <c r="IWN1492" s="749"/>
      <c r="IWO1492" s="749"/>
      <c r="IWP1492" s="749"/>
      <c r="IWQ1492" s="749"/>
      <c r="IWR1492" s="749"/>
      <c r="IWS1492" s="749"/>
      <c r="IWT1492" s="749"/>
      <c r="IWU1492" s="749"/>
      <c r="IWV1492" s="749"/>
      <c r="IWW1492" s="749"/>
      <c r="IWX1492" s="749"/>
      <c r="IWY1492" s="749"/>
      <c r="IWZ1492" s="749"/>
      <c r="IXA1492" s="749"/>
      <c r="IXB1492" s="749"/>
      <c r="IXC1492" s="749"/>
      <c r="IXD1492" s="749"/>
      <c r="IXE1492" s="749"/>
      <c r="IXF1492" s="749"/>
      <c r="IXG1492" s="749"/>
      <c r="IXH1492" s="749"/>
      <c r="IXI1492" s="749"/>
      <c r="IXJ1492" s="749"/>
      <c r="IXK1492" s="749"/>
      <c r="IXL1492" s="749"/>
      <c r="IXM1492" s="749"/>
      <c r="IXN1492" s="749"/>
      <c r="IXO1492" s="749"/>
      <c r="IXP1492" s="749"/>
      <c r="IXQ1492" s="749"/>
      <c r="IXR1492" s="749"/>
      <c r="IXS1492" s="749"/>
      <c r="IXT1492" s="749"/>
      <c r="IXU1492" s="749"/>
      <c r="IXV1492" s="749"/>
      <c r="IXW1492" s="749"/>
      <c r="IXX1492" s="749"/>
      <c r="IXY1492" s="749"/>
      <c r="IXZ1492" s="749"/>
      <c r="IYA1492" s="749"/>
      <c r="IYB1492" s="749"/>
      <c r="IYC1492" s="749"/>
      <c r="IYD1492" s="749"/>
      <c r="IYE1492" s="749"/>
      <c r="IYF1492" s="749"/>
      <c r="IYG1492" s="749"/>
      <c r="IYH1492" s="749"/>
      <c r="IYI1492" s="749"/>
      <c r="IYJ1492" s="749"/>
      <c r="IYK1492" s="749"/>
      <c r="IYL1492" s="749"/>
      <c r="IYM1492" s="749"/>
      <c r="IYN1492" s="749"/>
      <c r="IYO1492" s="749"/>
      <c r="IYP1492" s="749"/>
      <c r="IYQ1492" s="749"/>
      <c r="IYR1492" s="749"/>
      <c r="IYS1492" s="749"/>
      <c r="IYT1492" s="749"/>
      <c r="IYU1492" s="749"/>
      <c r="IYV1492" s="749"/>
      <c r="IYW1492" s="749"/>
      <c r="IYX1492" s="749"/>
      <c r="IYY1492" s="749"/>
      <c r="IYZ1492" s="749"/>
      <c r="IZA1492" s="749"/>
      <c r="IZB1492" s="749"/>
      <c r="IZC1492" s="749"/>
      <c r="IZD1492" s="749"/>
      <c r="IZE1492" s="749"/>
      <c r="IZF1492" s="749"/>
      <c r="IZG1492" s="749"/>
      <c r="IZH1492" s="749"/>
      <c r="IZI1492" s="749"/>
      <c r="IZJ1492" s="749"/>
      <c r="IZK1492" s="749"/>
      <c r="IZL1492" s="749"/>
      <c r="IZM1492" s="749"/>
      <c r="IZN1492" s="749"/>
      <c r="IZO1492" s="749"/>
      <c r="IZP1492" s="749"/>
      <c r="IZQ1492" s="749"/>
      <c r="IZR1492" s="749"/>
      <c r="IZS1492" s="749"/>
      <c r="IZT1492" s="749"/>
      <c r="IZU1492" s="749"/>
      <c r="IZV1492" s="749"/>
      <c r="IZW1492" s="749"/>
      <c r="IZX1492" s="749"/>
      <c r="IZY1492" s="749"/>
      <c r="IZZ1492" s="749"/>
      <c r="JAA1492" s="749"/>
      <c r="JAB1492" s="749"/>
      <c r="JAC1492" s="749"/>
      <c r="JAD1492" s="749"/>
      <c r="JAE1492" s="749"/>
      <c r="JAF1492" s="749"/>
      <c r="JAG1492" s="749"/>
      <c r="JAH1492" s="749"/>
      <c r="JAI1492" s="749"/>
      <c r="JAJ1492" s="749"/>
      <c r="JAK1492" s="749"/>
      <c r="JAL1492" s="749"/>
      <c r="JAM1492" s="749"/>
      <c r="JAN1492" s="749"/>
      <c r="JAO1492" s="749"/>
      <c r="JAP1492" s="749"/>
      <c r="JAQ1492" s="749"/>
      <c r="JAR1492" s="749"/>
      <c r="JAS1492" s="749"/>
      <c r="JAT1492" s="749"/>
      <c r="JAU1492" s="749"/>
      <c r="JAV1492" s="749"/>
      <c r="JAW1492" s="749"/>
      <c r="JAX1492" s="749"/>
      <c r="JAY1492" s="749"/>
      <c r="JAZ1492" s="749"/>
      <c r="JBA1492" s="749"/>
      <c r="JBB1492" s="749"/>
      <c r="JBC1492" s="749"/>
      <c r="JBD1492" s="749"/>
      <c r="JBE1492" s="749"/>
      <c r="JBF1492" s="749"/>
      <c r="JBG1492" s="749"/>
      <c r="JBH1492" s="749"/>
      <c r="JBI1492" s="749"/>
      <c r="JBJ1492" s="749"/>
      <c r="JBK1492" s="749"/>
      <c r="JBL1492" s="749"/>
      <c r="JBM1492" s="749"/>
      <c r="JBN1492" s="749"/>
      <c r="JBO1492" s="749"/>
      <c r="JBP1492" s="749"/>
      <c r="JBQ1492" s="749"/>
      <c r="JBR1492" s="749"/>
      <c r="JBS1492" s="749"/>
      <c r="JBT1492" s="749"/>
      <c r="JBU1492" s="749"/>
      <c r="JBV1492" s="749"/>
      <c r="JBW1492" s="749"/>
      <c r="JBX1492" s="749"/>
      <c r="JBY1492" s="749"/>
      <c r="JBZ1492" s="749"/>
      <c r="JCA1492" s="749"/>
      <c r="JCB1492" s="749"/>
      <c r="JCC1492" s="749"/>
      <c r="JCD1492" s="749"/>
      <c r="JCE1492" s="749"/>
      <c r="JCF1492" s="749"/>
      <c r="JCG1492" s="749"/>
      <c r="JCH1492" s="749"/>
      <c r="JCI1492" s="749"/>
      <c r="JCJ1492" s="749"/>
      <c r="JCK1492" s="749"/>
      <c r="JCL1492" s="749"/>
      <c r="JCM1492" s="749"/>
      <c r="JCN1492" s="749"/>
      <c r="JCO1492" s="749"/>
      <c r="JCP1492" s="749"/>
      <c r="JCQ1492" s="749"/>
      <c r="JCR1492" s="749"/>
      <c r="JCS1492" s="749"/>
      <c r="JCT1492" s="749"/>
      <c r="JCU1492" s="749"/>
      <c r="JCV1492" s="749"/>
      <c r="JCW1492" s="749"/>
      <c r="JCX1492" s="749"/>
      <c r="JCY1492" s="749"/>
      <c r="JCZ1492" s="749"/>
      <c r="JDA1492" s="749"/>
      <c r="JDB1492" s="749"/>
      <c r="JDC1492" s="749"/>
      <c r="JDD1492" s="749"/>
      <c r="JDE1492" s="749"/>
      <c r="JDF1492" s="749"/>
      <c r="JDG1492" s="749"/>
      <c r="JDH1492" s="749"/>
      <c r="JDI1492" s="749"/>
      <c r="JDJ1492" s="749"/>
      <c r="JDK1492" s="749"/>
      <c r="JDL1492" s="749"/>
      <c r="JDM1492" s="749"/>
      <c r="JDN1492" s="749"/>
      <c r="JDO1492" s="749"/>
      <c r="JDP1492" s="749"/>
      <c r="JDQ1492" s="749"/>
      <c r="JDR1492" s="749"/>
      <c r="JDS1492" s="749"/>
      <c r="JDT1492" s="749"/>
      <c r="JDU1492" s="749"/>
      <c r="JDV1492" s="749"/>
      <c r="JDW1492" s="749"/>
      <c r="JDX1492" s="749"/>
      <c r="JDY1492" s="749"/>
      <c r="JDZ1492" s="749"/>
      <c r="JEA1492" s="749"/>
      <c r="JEB1492" s="749"/>
      <c r="JEC1492" s="749"/>
      <c r="JED1492" s="749"/>
      <c r="JEE1492" s="749"/>
      <c r="JEF1492" s="749"/>
      <c r="JEG1492" s="749"/>
      <c r="JEH1492" s="749"/>
      <c r="JEI1492" s="749"/>
      <c r="JEJ1492" s="749"/>
      <c r="JEK1492" s="749"/>
      <c r="JEL1492" s="749"/>
      <c r="JEM1492" s="749"/>
      <c r="JEN1492" s="749"/>
      <c r="JEO1492" s="749"/>
      <c r="JEP1492" s="749"/>
      <c r="JEQ1492" s="749"/>
      <c r="JER1492" s="749"/>
      <c r="JES1492" s="749"/>
      <c r="JET1492" s="749"/>
      <c r="JEU1492" s="749"/>
      <c r="JEV1492" s="749"/>
      <c r="JEW1492" s="749"/>
      <c r="JEX1492" s="749"/>
      <c r="JEY1492" s="749"/>
      <c r="JEZ1492" s="749"/>
      <c r="JFA1492" s="749"/>
      <c r="JFB1492" s="749"/>
      <c r="JFC1492" s="749"/>
      <c r="JFD1492" s="749"/>
      <c r="JFE1492" s="749"/>
      <c r="JFF1492" s="749"/>
      <c r="JFG1492" s="749"/>
      <c r="JFH1492" s="749"/>
      <c r="JFI1492" s="749"/>
      <c r="JFJ1492" s="749"/>
      <c r="JFK1492" s="749"/>
      <c r="JFL1492" s="749"/>
      <c r="JFM1492" s="749"/>
      <c r="JFN1492" s="749"/>
      <c r="JFO1492" s="749"/>
      <c r="JFP1492" s="749"/>
      <c r="JFQ1492" s="749"/>
      <c r="JFR1492" s="749"/>
      <c r="JFS1492" s="749"/>
      <c r="JFT1492" s="749"/>
      <c r="JFU1492" s="749"/>
      <c r="JFV1492" s="749"/>
      <c r="JFW1492" s="749"/>
      <c r="JFX1492" s="749"/>
      <c r="JFY1492" s="749"/>
      <c r="JFZ1492" s="749"/>
      <c r="JGA1492" s="749"/>
      <c r="JGB1492" s="749"/>
      <c r="JGC1492" s="749"/>
      <c r="JGD1492" s="749"/>
      <c r="JGE1492" s="749"/>
      <c r="JGF1492" s="749"/>
      <c r="JGG1492" s="749"/>
      <c r="JGH1492" s="749"/>
      <c r="JGI1492" s="749"/>
      <c r="JGJ1492" s="749"/>
      <c r="JGK1492" s="749"/>
      <c r="JGL1492" s="749"/>
      <c r="JGM1492" s="749"/>
      <c r="JGN1492" s="749"/>
      <c r="JGO1492" s="749"/>
      <c r="JGP1492" s="749"/>
      <c r="JGQ1492" s="749"/>
      <c r="JGR1492" s="749"/>
      <c r="JGS1492" s="749"/>
      <c r="JGT1492" s="749"/>
      <c r="JGU1492" s="749"/>
      <c r="JGV1492" s="749"/>
      <c r="JGW1492" s="749"/>
      <c r="JGX1492" s="749"/>
      <c r="JGY1492" s="749"/>
      <c r="JGZ1492" s="749"/>
      <c r="JHA1492" s="749"/>
      <c r="JHB1492" s="749"/>
      <c r="JHC1492" s="749"/>
      <c r="JHD1492" s="749"/>
      <c r="JHE1492" s="749"/>
      <c r="JHF1492" s="749"/>
      <c r="JHG1492" s="749"/>
      <c r="JHH1492" s="749"/>
      <c r="JHI1492" s="749"/>
      <c r="JHJ1492" s="749"/>
      <c r="JHK1492" s="749"/>
      <c r="JHL1492" s="749"/>
      <c r="JHM1492" s="749"/>
      <c r="JHN1492" s="749"/>
      <c r="JHO1492" s="749"/>
      <c r="JHP1492" s="749"/>
      <c r="JHQ1492" s="749"/>
      <c r="JHR1492" s="749"/>
      <c r="JHS1492" s="749"/>
      <c r="JHT1492" s="749"/>
      <c r="JHU1492" s="749"/>
      <c r="JHV1492" s="749"/>
      <c r="JHW1492" s="749"/>
      <c r="JHX1492" s="749"/>
      <c r="JHY1492" s="749"/>
      <c r="JHZ1492" s="749"/>
      <c r="JIA1492" s="749"/>
      <c r="JIB1492" s="749"/>
      <c r="JIC1492" s="749"/>
      <c r="JID1492" s="749"/>
      <c r="JIE1492" s="749"/>
      <c r="JIF1492" s="749"/>
      <c r="JIG1492" s="749"/>
      <c r="JIH1492" s="749"/>
      <c r="JII1492" s="749"/>
      <c r="JIJ1492" s="749"/>
      <c r="JIK1492" s="749"/>
      <c r="JIL1492" s="749"/>
      <c r="JIM1492" s="749"/>
      <c r="JIN1492" s="749"/>
      <c r="JIO1492" s="749"/>
      <c r="JIP1492" s="749"/>
      <c r="JIQ1492" s="749"/>
      <c r="JIR1492" s="749"/>
      <c r="JIS1492" s="749"/>
      <c r="JIT1492" s="749"/>
      <c r="JIU1492" s="749"/>
      <c r="JIV1492" s="749"/>
      <c r="JIW1492" s="749"/>
      <c r="JIX1492" s="749"/>
      <c r="JIY1492" s="749"/>
      <c r="JIZ1492" s="749"/>
      <c r="JJA1492" s="749"/>
      <c r="JJB1492" s="749"/>
      <c r="JJC1492" s="749"/>
      <c r="JJD1492" s="749"/>
      <c r="JJE1492" s="749"/>
      <c r="JJF1492" s="749"/>
      <c r="JJG1492" s="749"/>
      <c r="JJH1492" s="749"/>
      <c r="JJI1492" s="749"/>
      <c r="JJJ1492" s="749"/>
      <c r="JJK1492" s="749"/>
      <c r="JJL1492" s="749"/>
      <c r="JJM1492" s="749"/>
      <c r="JJN1492" s="749"/>
      <c r="JJO1492" s="749"/>
      <c r="JJP1492" s="749"/>
      <c r="JJQ1492" s="749"/>
      <c r="JJR1492" s="749"/>
      <c r="JJS1492" s="749"/>
      <c r="JJT1492" s="749"/>
      <c r="JJU1492" s="749"/>
      <c r="JJV1492" s="749"/>
      <c r="JJW1492" s="749"/>
      <c r="JJX1492" s="749"/>
      <c r="JJY1492" s="749"/>
      <c r="JJZ1492" s="749"/>
      <c r="JKA1492" s="749"/>
      <c r="JKB1492" s="749"/>
      <c r="JKC1492" s="749"/>
      <c r="JKD1492" s="749"/>
      <c r="JKE1492" s="749"/>
      <c r="JKF1492" s="749"/>
      <c r="JKG1492" s="749"/>
      <c r="JKH1492" s="749"/>
      <c r="JKI1492" s="749"/>
      <c r="JKJ1492" s="749"/>
      <c r="JKK1492" s="749"/>
      <c r="JKL1492" s="749"/>
      <c r="JKM1492" s="749"/>
      <c r="JKN1492" s="749"/>
      <c r="JKO1492" s="749"/>
      <c r="JKP1492" s="749"/>
      <c r="JKQ1492" s="749"/>
      <c r="JKR1492" s="749"/>
      <c r="JKS1492" s="749"/>
      <c r="JKT1492" s="749"/>
      <c r="JKU1492" s="749"/>
      <c r="JKV1492" s="749"/>
      <c r="JKW1492" s="749"/>
      <c r="JKX1492" s="749"/>
      <c r="JKY1492" s="749"/>
      <c r="JKZ1492" s="749"/>
      <c r="JLA1492" s="749"/>
      <c r="JLB1492" s="749"/>
      <c r="JLC1492" s="749"/>
      <c r="JLD1492" s="749"/>
      <c r="JLE1492" s="749"/>
      <c r="JLF1492" s="749"/>
      <c r="JLG1492" s="749"/>
      <c r="JLH1492" s="749"/>
      <c r="JLI1492" s="749"/>
      <c r="JLJ1492" s="749"/>
      <c r="JLK1492" s="749"/>
      <c r="JLL1492" s="749"/>
      <c r="JLM1492" s="749"/>
      <c r="JLN1492" s="749"/>
      <c r="JLO1492" s="749"/>
      <c r="JLP1492" s="749"/>
      <c r="JLQ1492" s="749"/>
      <c r="JLR1492" s="749"/>
      <c r="JLS1492" s="749"/>
      <c r="JLT1492" s="749"/>
      <c r="JLU1492" s="749"/>
      <c r="JLV1492" s="749"/>
      <c r="JLW1492" s="749"/>
      <c r="JLX1492" s="749"/>
      <c r="JLY1492" s="749"/>
      <c r="JLZ1492" s="749"/>
      <c r="JMA1492" s="749"/>
      <c r="JMB1492" s="749"/>
      <c r="JMC1492" s="749"/>
      <c r="JMD1492" s="749"/>
      <c r="JME1492" s="749"/>
      <c r="JMF1492" s="749"/>
      <c r="JMG1492" s="749"/>
      <c r="JMH1492" s="749"/>
      <c r="JMI1492" s="749"/>
      <c r="JMJ1492" s="749"/>
      <c r="JMK1492" s="749"/>
      <c r="JML1492" s="749"/>
      <c r="JMM1492" s="749"/>
      <c r="JMN1492" s="749"/>
      <c r="JMO1492" s="749"/>
      <c r="JMP1492" s="749"/>
      <c r="JMQ1492" s="749"/>
      <c r="JMR1492" s="749"/>
      <c r="JMS1492" s="749"/>
      <c r="JMT1492" s="749"/>
      <c r="JMU1492" s="749"/>
      <c r="JMV1492" s="749"/>
      <c r="JMW1492" s="749"/>
      <c r="JMX1492" s="749"/>
      <c r="JMY1492" s="749"/>
      <c r="JMZ1492" s="749"/>
      <c r="JNA1492" s="749"/>
      <c r="JNB1492" s="749"/>
      <c r="JNC1492" s="749"/>
      <c r="JND1492" s="749"/>
      <c r="JNE1492" s="749"/>
      <c r="JNF1492" s="749"/>
      <c r="JNG1492" s="749"/>
      <c r="JNH1492" s="749"/>
      <c r="JNI1492" s="749"/>
      <c r="JNJ1492" s="749"/>
      <c r="JNK1492" s="749"/>
      <c r="JNL1492" s="749"/>
      <c r="JNM1492" s="749"/>
      <c r="JNN1492" s="749"/>
      <c r="JNO1492" s="749"/>
      <c r="JNP1492" s="749"/>
      <c r="JNQ1492" s="749"/>
      <c r="JNR1492" s="749"/>
      <c r="JNS1492" s="749"/>
      <c r="JNT1492" s="749"/>
      <c r="JNU1492" s="749"/>
      <c r="JNV1492" s="749"/>
      <c r="JNW1492" s="749"/>
      <c r="JNX1492" s="749"/>
      <c r="JNY1492" s="749"/>
      <c r="JNZ1492" s="749"/>
      <c r="JOA1492" s="749"/>
      <c r="JOB1492" s="749"/>
      <c r="JOC1492" s="749"/>
      <c r="JOD1492" s="749"/>
      <c r="JOE1492" s="749"/>
      <c r="JOF1492" s="749"/>
      <c r="JOG1492" s="749"/>
      <c r="JOH1492" s="749"/>
      <c r="JOI1492" s="749"/>
      <c r="JOJ1492" s="749"/>
      <c r="JOK1492" s="749"/>
      <c r="JOL1492" s="749"/>
      <c r="JOM1492" s="749"/>
      <c r="JON1492" s="749"/>
      <c r="JOO1492" s="749"/>
      <c r="JOP1492" s="749"/>
      <c r="JOQ1492" s="749"/>
      <c r="JOR1492" s="749"/>
      <c r="JOS1492" s="749"/>
      <c r="JOT1492" s="749"/>
      <c r="JOU1492" s="749"/>
      <c r="JOV1492" s="749"/>
      <c r="JOW1492" s="749"/>
      <c r="JOX1492" s="749"/>
      <c r="JOY1492" s="749"/>
      <c r="JOZ1492" s="749"/>
      <c r="JPA1492" s="749"/>
      <c r="JPB1492" s="749"/>
      <c r="JPC1492" s="749"/>
      <c r="JPD1492" s="749"/>
      <c r="JPE1492" s="749"/>
      <c r="JPF1492" s="749"/>
      <c r="JPG1492" s="749"/>
      <c r="JPH1492" s="749"/>
      <c r="JPI1492" s="749"/>
      <c r="JPJ1492" s="749"/>
      <c r="JPK1492" s="749"/>
      <c r="JPL1492" s="749"/>
      <c r="JPM1492" s="749"/>
      <c r="JPN1492" s="749"/>
      <c r="JPO1492" s="749"/>
      <c r="JPP1492" s="749"/>
      <c r="JPQ1492" s="749"/>
      <c r="JPR1492" s="749"/>
      <c r="JPS1492" s="749"/>
      <c r="JPT1492" s="749"/>
      <c r="JPU1492" s="749"/>
      <c r="JPV1492" s="749"/>
      <c r="JPW1492" s="749"/>
      <c r="JPX1492" s="749"/>
      <c r="JPY1492" s="749"/>
      <c r="JPZ1492" s="749"/>
      <c r="JQA1492" s="749"/>
      <c r="JQB1492" s="749"/>
      <c r="JQC1492" s="749"/>
      <c r="JQD1492" s="749"/>
      <c r="JQE1492" s="749"/>
      <c r="JQF1492" s="749"/>
      <c r="JQG1492" s="749"/>
      <c r="JQH1492" s="749"/>
      <c r="JQI1492" s="749"/>
      <c r="JQJ1492" s="749"/>
      <c r="JQK1492" s="749"/>
      <c r="JQL1492" s="749"/>
      <c r="JQM1492" s="749"/>
      <c r="JQN1492" s="749"/>
      <c r="JQO1492" s="749"/>
      <c r="JQP1492" s="749"/>
      <c r="JQQ1492" s="749"/>
      <c r="JQR1492" s="749"/>
      <c r="JQS1492" s="749"/>
      <c r="JQT1492" s="749"/>
      <c r="JQU1492" s="749"/>
      <c r="JQV1492" s="749"/>
      <c r="JQW1492" s="749"/>
      <c r="JQX1492" s="749"/>
      <c r="JQY1492" s="749"/>
      <c r="JQZ1492" s="749"/>
      <c r="JRA1492" s="749"/>
      <c r="JRB1492" s="749"/>
      <c r="JRC1492" s="749"/>
      <c r="JRD1492" s="749"/>
      <c r="JRE1492" s="749"/>
      <c r="JRF1492" s="749"/>
      <c r="JRG1492" s="749"/>
      <c r="JRH1492" s="749"/>
      <c r="JRI1492" s="749"/>
      <c r="JRJ1492" s="749"/>
      <c r="JRK1492" s="749"/>
      <c r="JRL1492" s="749"/>
      <c r="JRM1492" s="749"/>
      <c r="JRN1492" s="749"/>
      <c r="JRO1492" s="749"/>
      <c r="JRP1492" s="749"/>
      <c r="JRQ1492" s="749"/>
      <c r="JRR1492" s="749"/>
      <c r="JRS1492" s="749"/>
      <c r="JRT1492" s="749"/>
      <c r="JRU1492" s="749"/>
      <c r="JRV1492" s="749"/>
      <c r="JRW1492" s="749"/>
      <c r="JRX1492" s="749"/>
      <c r="JRY1492" s="749"/>
      <c r="JRZ1492" s="749"/>
      <c r="JSA1492" s="749"/>
      <c r="JSB1492" s="749"/>
      <c r="JSC1492" s="749"/>
      <c r="JSD1492" s="749"/>
      <c r="JSE1492" s="749"/>
      <c r="JSF1492" s="749"/>
      <c r="JSG1492" s="749"/>
      <c r="JSH1492" s="749"/>
      <c r="JSI1492" s="749"/>
      <c r="JSJ1492" s="749"/>
      <c r="JSK1492" s="749"/>
      <c r="JSL1492" s="749"/>
      <c r="JSM1492" s="749"/>
      <c r="JSN1492" s="749"/>
      <c r="JSO1492" s="749"/>
      <c r="JSP1492" s="749"/>
      <c r="JSQ1492" s="749"/>
      <c r="JSR1492" s="749"/>
      <c r="JSS1492" s="749"/>
      <c r="JST1492" s="749"/>
      <c r="JSU1492" s="749"/>
      <c r="JSV1492" s="749"/>
      <c r="JSW1492" s="749"/>
      <c r="JSX1492" s="749"/>
      <c r="JSY1492" s="749"/>
      <c r="JSZ1492" s="749"/>
      <c r="JTA1492" s="749"/>
      <c r="JTB1492" s="749"/>
      <c r="JTC1492" s="749"/>
      <c r="JTD1492" s="749"/>
      <c r="JTE1492" s="749"/>
      <c r="JTF1492" s="749"/>
      <c r="JTG1492" s="749"/>
      <c r="JTH1492" s="749"/>
      <c r="JTI1492" s="749"/>
      <c r="JTJ1492" s="749"/>
      <c r="JTK1492" s="749"/>
      <c r="JTL1492" s="749"/>
      <c r="JTM1492" s="749"/>
      <c r="JTN1492" s="749"/>
      <c r="JTO1492" s="749"/>
      <c r="JTP1492" s="749"/>
      <c r="JTQ1492" s="749"/>
      <c r="JTR1492" s="749"/>
      <c r="JTS1492" s="749"/>
      <c r="JTT1492" s="749"/>
      <c r="JTU1492" s="749"/>
      <c r="JTV1492" s="749"/>
      <c r="JTW1492" s="749"/>
      <c r="JTX1492" s="749"/>
      <c r="JTY1492" s="749"/>
      <c r="JTZ1492" s="749"/>
      <c r="JUA1492" s="749"/>
      <c r="JUB1492" s="749"/>
      <c r="JUC1492" s="749"/>
      <c r="JUD1492" s="749"/>
      <c r="JUE1492" s="749"/>
      <c r="JUF1492" s="749"/>
      <c r="JUG1492" s="749"/>
      <c r="JUH1492" s="749"/>
      <c r="JUI1492" s="749"/>
      <c r="JUJ1492" s="749"/>
      <c r="JUK1492" s="749"/>
      <c r="JUL1492" s="749"/>
      <c r="JUM1492" s="749"/>
      <c r="JUN1492" s="749"/>
      <c r="JUO1492" s="749"/>
      <c r="JUP1492" s="749"/>
      <c r="JUQ1492" s="749"/>
      <c r="JUR1492" s="749"/>
      <c r="JUS1492" s="749"/>
      <c r="JUT1492" s="749"/>
      <c r="JUU1492" s="749"/>
      <c r="JUV1492" s="749"/>
      <c r="JUW1492" s="749"/>
      <c r="JUX1492" s="749"/>
      <c r="JUY1492" s="749"/>
      <c r="JUZ1492" s="749"/>
      <c r="JVA1492" s="749"/>
      <c r="JVB1492" s="749"/>
      <c r="JVC1492" s="749"/>
      <c r="JVD1492" s="749"/>
      <c r="JVE1492" s="749"/>
      <c r="JVF1492" s="749"/>
      <c r="JVG1492" s="749"/>
      <c r="JVH1492" s="749"/>
      <c r="JVI1492" s="749"/>
      <c r="JVJ1492" s="749"/>
      <c r="JVK1492" s="749"/>
      <c r="JVL1492" s="749"/>
      <c r="JVM1492" s="749"/>
      <c r="JVN1492" s="749"/>
      <c r="JVO1492" s="749"/>
      <c r="JVP1492" s="749"/>
      <c r="JVQ1492" s="749"/>
      <c r="JVR1492" s="749"/>
      <c r="JVS1492" s="749"/>
      <c r="JVT1492" s="749"/>
      <c r="JVU1492" s="749"/>
      <c r="JVV1492" s="749"/>
      <c r="JVW1492" s="749"/>
      <c r="JVX1492" s="749"/>
      <c r="JVY1492" s="749"/>
      <c r="JVZ1492" s="749"/>
      <c r="JWA1492" s="749"/>
      <c r="JWB1492" s="749"/>
      <c r="JWC1492" s="749"/>
      <c r="JWD1492" s="749"/>
      <c r="JWE1492" s="749"/>
      <c r="JWF1492" s="749"/>
      <c r="JWG1492" s="749"/>
      <c r="JWH1492" s="749"/>
      <c r="JWI1492" s="749"/>
      <c r="JWJ1492" s="749"/>
      <c r="JWK1492" s="749"/>
      <c r="JWL1492" s="749"/>
      <c r="JWM1492" s="749"/>
      <c r="JWN1492" s="749"/>
      <c r="JWO1492" s="749"/>
      <c r="JWP1492" s="749"/>
      <c r="JWQ1492" s="749"/>
      <c r="JWR1492" s="749"/>
      <c r="JWS1492" s="749"/>
      <c r="JWT1492" s="749"/>
      <c r="JWU1492" s="749"/>
      <c r="JWV1492" s="749"/>
      <c r="JWW1492" s="749"/>
      <c r="JWX1492" s="749"/>
      <c r="JWY1492" s="749"/>
      <c r="JWZ1492" s="749"/>
      <c r="JXA1492" s="749"/>
      <c r="JXB1492" s="749"/>
      <c r="JXC1492" s="749"/>
      <c r="JXD1492" s="749"/>
      <c r="JXE1492" s="749"/>
      <c r="JXF1492" s="749"/>
      <c r="JXG1492" s="749"/>
      <c r="JXH1492" s="749"/>
      <c r="JXI1492" s="749"/>
      <c r="JXJ1492" s="749"/>
      <c r="JXK1492" s="749"/>
      <c r="JXL1492" s="749"/>
      <c r="JXM1492" s="749"/>
      <c r="JXN1492" s="749"/>
      <c r="JXO1492" s="749"/>
      <c r="JXP1492" s="749"/>
      <c r="JXQ1492" s="749"/>
      <c r="JXR1492" s="749"/>
      <c r="JXS1492" s="749"/>
      <c r="JXT1492" s="749"/>
      <c r="JXU1492" s="749"/>
      <c r="JXV1492" s="749"/>
      <c r="JXW1492" s="749"/>
      <c r="JXX1492" s="749"/>
      <c r="JXY1492" s="749"/>
      <c r="JXZ1492" s="749"/>
      <c r="JYA1492" s="749"/>
      <c r="JYB1492" s="749"/>
      <c r="JYC1492" s="749"/>
      <c r="JYD1492" s="749"/>
      <c r="JYE1492" s="749"/>
      <c r="JYF1492" s="749"/>
      <c r="JYG1492" s="749"/>
      <c r="JYH1492" s="749"/>
      <c r="JYI1492" s="749"/>
      <c r="JYJ1492" s="749"/>
      <c r="JYK1492" s="749"/>
      <c r="JYL1492" s="749"/>
      <c r="JYM1492" s="749"/>
      <c r="JYN1492" s="749"/>
      <c r="JYO1492" s="749"/>
      <c r="JYP1492" s="749"/>
      <c r="JYQ1492" s="749"/>
      <c r="JYR1492" s="749"/>
      <c r="JYS1492" s="749"/>
      <c r="JYT1492" s="749"/>
      <c r="JYU1492" s="749"/>
      <c r="JYV1492" s="749"/>
      <c r="JYW1492" s="749"/>
      <c r="JYX1492" s="749"/>
      <c r="JYY1492" s="749"/>
      <c r="JYZ1492" s="749"/>
      <c r="JZA1492" s="749"/>
      <c r="JZB1492" s="749"/>
      <c r="JZC1492" s="749"/>
      <c r="JZD1492" s="749"/>
      <c r="JZE1492" s="749"/>
      <c r="JZF1492" s="749"/>
      <c r="JZG1492" s="749"/>
      <c r="JZH1492" s="749"/>
      <c r="JZI1492" s="749"/>
      <c r="JZJ1492" s="749"/>
      <c r="JZK1492" s="749"/>
      <c r="JZL1492" s="749"/>
      <c r="JZM1492" s="749"/>
      <c r="JZN1492" s="749"/>
      <c r="JZO1492" s="749"/>
      <c r="JZP1492" s="749"/>
      <c r="JZQ1492" s="749"/>
      <c r="JZR1492" s="749"/>
      <c r="JZS1492" s="749"/>
      <c r="JZT1492" s="749"/>
      <c r="JZU1492" s="749"/>
      <c r="JZV1492" s="749"/>
      <c r="JZW1492" s="749"/>
      <c r="JZX1492" s="749"/>
      <c r="JZY1492" s="749"/>
      <c r="JZZ1492" s="749"/>
      <c r="KAA1492" s="749"/>
      <c r="KAB1492" s="749"/>
      <c r="KAC1492" s="749"/>
      <c r="KAD1492" s="749"/>
      <c r="KAE1492" s="749"/>
      <c r="KAF1492" s="749"/>
      <c r="KAG1492" s="749"/>
      <c r="KAH1492" s="749"/>
      <c r="KAI1492" s="749"/>
      <c r="KAJ1492" s="749"/>
      <c r="KAK1492" s="749"/>
      <c r="KAL1492" s="749"/>
      <c r="KAM1492" s="749"/>
      <c r="KAN1492" s="749"/>
      <c r="KAO1492" s="749"/>
      <c r="KAP1492" s="749"/>
      <c r="KAQ1492" s="749"/>
      <c r="KAR1492" s="749"/>
      <c r="KAS1492" s="749"/>
      <c r="KAT1492" s="749"/>
      <c r="KAU1492" s="749"/>
      <c r="KAV1492" s="749"/>
      <c r="KAW1492" s="749"/>
      <c r="KAX1492" s="749"/>
      <c r="KAY1492" s="749"/>
      <c r="KAZ1492" s="749"/>
      <c r="KBA1492" s="749"/>
      <c r="KBB1492" s="749"/>
      <c r="KBC1492" s="749"/>
      <c r="KBD1492" s="749"/>
      <c r="KBE1492" s="749"/>
      <c r="KBF1492" s="749"/>
      <c r="KBG1492" s="749"/>
      <c r="KBH1492" s="749"/>
      <c r="KBI1492" s="749"/>
      <c r="KBJ1492" s="749"/>
      <c r="KBK1492" s="749"/>
      <c r="KBL1492" s="749"/>
      <c r="KBM1492" s="749"/>
      <c r="KBN1492" s="749"/>
      <c r="KBO1492" s="749"/>
      <c r="KBP1492" s="749"/>
      <c r="KBQ1492" s="749"/>
      <c r="KBR1492" s="749"/>
      <c r="KBS1492" s="749"/>
      <c r="KBT1492" s="749"/>
      <c r="KBU1492" s="749"/>
      <c r="KBV1492" s="749"/>
      <c r="KBW1492" s="749"/>
      <c r="KBX1492" s="749"/>
      <c r="KBY1492" s="749"/>
      <c r="KBZ1492" s="749"/>
      <c r="KCA1492" s="749"/>
      <c r="KCB1492" s="749"/>
      <c r="KCC1492" s="749"/>
      <c r="KCD1492" s="749"/>
      <c r="KCE1492" s="749"/>
      <c r="KCF1492" s="749"/>
      <c r="KCG1492" s="749"/>
      <c r="KCH1492" s="749"/>
      <c r="KCI1492" s="749"/>
      <c r="KCJ1492" s="749"/>
      <c r="KCK1492" s="749"/>
      <c r="KCL1492" s="749"/>
      <c r="KCM1492" s="749"/>
      <c r="KCN1492" s="749"/>
      <c r="KCO1492" s="749"/>
      <c r="KCP1492" s="749"/>
      <c r="KCQ1492" s="749"/>
      <c r="KCR1492" s="749"/>
      <c r="KCS1492" s="749"/>
      <c r="KCT1492" s="749"/>
      <c r="KCU1492" s="749"/>
      <c r="KCV1492" s="749"/>
      <c r="KCW1492" s="749"/>
      <c r="KCX1492" s="749"/>
      <c r="KCY1492" s="749"/>
      <c r="KCZ1492" s="749"/>
      <c r="KDA1492" s="749"/>
      <c r="KDB1492" s="749"/>
      <c r="KDC1492" s="749"/>
      <c r="KDD1492" s="749"/>
      <c r="KDE1492" s="749"/>
      <c r="KDF1492" s="749"/>
      <c r="KDG1492" s="749"/>
      <c r="KDH1492" s="749"/>
      <c r="KDI1492" s="749"/>
      <c r="KDJ1492" s="749"/>
      <c r="KDK1492" s="749"/>
      <c r="KDL1492" s="749"/>
      <c r="KDM1492" s="749"/>
      <c r="KDN1492" s="749"/>
      <c r="KDO1492" s="749"/>
      <c r="KDP1492" s="749"/>
      <c r="KDQ1492" s="749"/>
      <c r="KDR1492" s="749"/>
      <c r="KDS1492" s="749"/>
      <c r="KDT1492" s="749"/>
      <c r="KDU1492" s="749"/>
      <c r="KDV1492" s="749"/>
      <c r="KDW1492" s="749"/>
      <c r="KDX1492" s="749"/>
      <c r="KDY1492" s="749"/>
      <c r="KDZ1492" s="749"/>
      <c r="KEA1492" s="749"/>
      <c r="KEB1492" s="749"/>
      <c r="KEC1492" s="749"/>
      <c r="KED1492" s="749"/>
      <c r="KEE1492" s="749"/>
      <c r="KEF1492" s="749"/>
      <c r="KEG1492" s="749"/>
      <c r="KEH1492" s="749"/>
      <c r="KEI1492" s="749"/>
      <c r="KEJ1492" s="749"/>
      <c r="KEK1492" s="749"/>
      <c r="KEL1492" s="749"/>
      <c r="KEM1492" s="749"/>
      <c r="KEN1492" s="749"/>
      <c r="KEO1492" s="749"/>
      <c r="KEP1492" s="749"/>
      <c r="KEQ1492" s="749"/>
      <c r="KER1492" s="749"/>
      <c r="KES1492" s="749"/>
      <c r="KET1492" s="749"/>
      <c r="KEU1492" s="749"/>
      <c r="KEV1492" s="749"/>
      <c r="KEW1492" s="749"/>
      <c r="KEX1492" s="749"/>
      <c r="KEY1492" s="749"/>
      <c r="KEZ1492" s="749"/>
      <c r="KFA1492" s="749"/>
      <c r="KFB1492" s="749"/>
      <c r="KFC1492" s="749"/>
      <c r="KFD1492" s="749"/>
      <c r="KFE1492" s="749"/>
      <c r="KFF1492" s="749"/>
      <c r="KFG1492" s="749"/>
      <c r="KFH1492" s="749"/>
      <c r="KFI1492" s="749"/>
      <c r="KFJ1492" s="749"/>
      <c r="KFK1492" s="749"/>
      <c r="KFL1492" s="749"/>
      <c r="KFM1492" s="749"/>
      <c r="KFN1492" s="749"/>
      <c r="KFO1492" s="749"/>
      <c r="KFP1492" s="749"/>
      <c r="KFQ1492" s="749"/>
      <c r="KFR1492" s="749"/>
      <c r="KFS1492" s="749"/>
      <c r="KFT1492" s="749"/>
      <c r="KFU1492" s="749"/>
      <c r="KFV1492" s="749"/>
      <c r="KFW1492" s="749"/>
      <c r="KFX1492" s="749"/>
      <c r="KFY1492" s="749"/>
      <c r="KFZ1492" s="749"/>
      <c r="KGA1492" s="749"/>
      <c r="KGB1492" s="749"/>
      <c r="KGC1492" s="749"/>
      <c r="KGD1492" s="749"/>
      <c r="KGE1492" s="749"/>
      <c r="KGF1492" s="749"/>
      <c r="KGG1492" s="749"/>
      <c r="KGH1492" s="749"/>
      <c r="KGI1492" s="749"/>
      <c r="KGJ1492" s="749"/>
      <c r="KGK1492" s="749"/>
      <c r="KGL1492" s="749"/>
      <c r="KGM1492" s="749"/>
      <c r="KGN1492" s="749"/>
      <c r="KGO1492" s="749"/>
      <c r="KGP1492" s="749"/>
      <c r="KGQ1492" s="749"/>
      <c r="KGR1492" s="749"/>
      <c r="KGS1492" s="749"/>
      <c r="KGT1492" s="749"/>
      <c r="KGU1492" s="749"/>
      <c r="KGV1492" s="749"/>
      <c r="KGW1492" s="749"/>
      <c r="KGX1492" s="749"/>
      <c r="KGY1492" s="749"/>
      <c r="KGZ1492" s="749"/>
      <c r="KHA1492" s="749"/>
      <c r="KHB1492" s="749"/>
      <c r="KHC1492" s="749"/>
      <c r="KHD1492" s="749"/>
      <c r="KHE1492" s="749"/>
      <c r="KHF1492" s="749"/>
      <c r="KHG1492" s="749"/>
      <c r="KHH1492" s="749"/>
      <c r="KHI1492" s="749"/>
      <c r="KHJ1492" s="749"/>
      <c r="KHK1492" s="749"/>
      <c r="KHL1492" s="749"/>
      <c r="KHM1492" s="749"/>
      <c r="KHN1492" s="749"/>
      <c r="KHO1492" s="749"/>
      <c r="KHP1492" s="749"/>
      <c r="KHQ1492" s="749"/>
      <c r="KHR1492" s="749"/>
      <c r="KHS1492" s="749"/>
      <c r="KHT1492" s="749"/>
      <c r="KHU1492" s="749"/>
      <c r="KHV1492" s="749"/>
      <c r="KHW1492" s="749"/>
      <c r="KHX1492" s="749"/>
      <c r="KHY1492" s="749"/>
      <c r="KHZ1492" s="749"/>
      <c r="KIA1492" s="749"/>
      <c r="KIB1492" s="749"/>
      <c r="KIC1492" s="749"/>
      <c r="KID1492" s="749"/>
      <c r="KIE1492" s="749"/>
      <c r="KIF1492" s="749"/>
      <c r="KIG1492" s="749"/>
      <c r="KIH1492" s="749"/>
      <c r="KII1492" s="749"/>
      <c r="KIJ1492" s="749"/>
      <c r="KIK1492" s="749"/>
      <c r="KIL1492" s="749"/>
      <c r="KIM1492" s="749"/>
      <c r="KIN1492" s="749"/>
      <c r="KIO1492" s="749"/>
      <c r="KIP1492" s="749"/>
      <c r="KIQ1492" s="749"/>
      <c r="KIR1492" s="749"/>
      <c r="KIS1492" s="749"/>
      <c r="KIT1492" s="749"/>
      <c r="KIU1492" s="749"/>
      <c r="KIV1492" s="749"/>
      <c r="KIW1492" s="749"/>
      <c r="KIX1492" s="749"/>
      <c r="KIY1492" s="749"/>
      <c r="KIZ1492" s="749"/>
      <c r="KJA1492" s="749"/>
      <c r="KJB1492" s="749"/>
      <c r="KJC1492" s="749"/>
      <c r="KJD1492" s="749"/>
      <c r="KJE1492" s="749"/>
      <c r="KJF1492" s="749"/>
      <c r="KJG1492" s="749"/>
      <c r="KJH1492" s="749"/>
      <c r="KJI1492" s="749"/>
      <c r="KJJ1492" s="749"/>
      <c r="KJK1492" s="749"/>
      <c r="KJL1492" s="749"/>
      <c r="KJM1492" s="749"/>
      <c r="KJN1492" s="749"/>
      <c r="KJO1492" s="749"/>
      <c r="KJP1492" s="749"/>
      <c r="KJQ1492" s="749"/>
      <c r="KJR1492" s="749"/>
      <c r="KJS1492" s="749"/>
      <c r="KJT1492" s="749"/>
      <c r="KJU1492" s="749"/>
      <c r="KJV1492" s="749"/>
      <c r="KJW1492" s="749"/>
      <c r="KJX1492" s="749"/>
      <c r="KJY1492" s="749"/>
      <c r="KJZ1492" s="749"/>
      <c r="KKA1492" s="749"/>
      <c r="KKB1492" s="749"/>
      <c r="KKC1492" s="749"/>
      <c r="KKD1492" s="749"/>
      <c r="KKE1492" s="749"/>
      <c r="KKF1492" s="749"/>
      <c r="KKG1492" s="749"/>
      <c r="KKH1492" s="749"/>
      <c r="KKI1492" s="749"/>
      <c r="KKJ1492" s="749"/>
      <c r="KKK1492" s="749"/>
      <c r="KKL1492" s="749"/>
      <c r="KKM1492" s="749"/>
      <c r="KKN1492" s="749"/>
      <c r="KKO1492" s="749"/>
      <c r="KKP1492" s="749"/>
      <c r="KKQ1492" s="749"/>
      <c r="KKR1492" s="749"/>
      <c r="KKS1492" s="749"/>
      <c r="KKT1492" s="749"/>
      <c r="KKU1492" s="749"/>
      <c r="KKV1492" s="749"/>
      <c r="KKW1492" s="749"/>
      <c r="KKX1492" s="749"/>
      <c r="KKY1492" s="749"/>
      <c r="KKZ1492" s="749"/>
      <c r="KLA1492" s="749"/>
      <c r="KLB1492" s="749"/>
      <c r="KLC1492" s="749"/>
      <c r="KLD1492" s="749"/>
      <c r="KLE1492" s="749"/>
      <c r="KLF1492" s="749"/>
      <c r="KLG1492" s="749"/>
      <c r="KLH1492" s="749"/>
      <c r="KLI1492" s="749"/>
      <c r="KLJ1492" s="749"/>
      <c r="KLK1492" s="749"/>
      <c r="KLL1492" s="749"/>
      <c r="KLM1492" s="749"/>
      <c r="KLN1492" s="749"/>
      <c r="KLO1492" s="749"/>
      <c r="KLP1492" s="749"/>
      <c r="KLQ1492" s="749"/>
      <c r="KLR1492" s="749"/>
      <c r="KLS1492" s="749"/>
      <c r="KLT1492" s="749"/>
      <c r="KLU1492" s="749"/>
      <c r="KLV1492" s="749"/>
      <c r="KLW1492" s="749"/>
      <c r="KLX1492" s="749"/>
      <c r="KLY1492" s="749"/>
      <c r="KLZ1492" s="749"/>
      <c r="KMA1492" s="749"/>
      <c r="KMB1492" s="749"/>
      <c r="KMC1492" s="749"/>
      <c r="KMD1492" s="749"/>
      <c r="KME1492" s="749"/>
      <c r="KMF1492" s="749"/>
      <c r="KMG1492" s="749"/>
      <c r="KMH1492" s="749"/>
      <c r="KMI1492" s="749"/>
      <c r="KMJ1492" s="749"/>
      <c r="KMK1492" s="749"/>
      <c r="KML1492" s="749"/>
      <c r="KMM1492" s="749"/>
      <c r="KMN1492" s="749"/>
      <c r="KMO1492" s="749"/>
      <c r="KMP1492" s="749"/>
      <c r="KMQ1492" s="749"/>
      <c r="KMR1492" s="749"/>
      <c r="KMS1492" s="749"/>
      <c r="KMT1492" s="749"/>
      <c r="KMU1492" s="749"/>
      <c r="KMV1492" s="749"/>
      <c r="KMW1492" s="749"/>
      <c r="KMX1492" s="749"/>
      <c r="KMY1492" s="749"/>
      <c r="KMZ1492" s="749"/>
      <c r="KNA1492" s="749"/>
      <c r="KNB1492" s="749"/>
      <c r="KNC1492" s="749"/>
      <c r="KND1492" s="749"/>
      <c r="KNE1492" s="749"/>
      <c r="KNF1492" s="749"/>
      <c r="KNG1492" s="749"/>
      <c r="KNH1492" s="749"/>
      <c r="KNI1492" s="749"/>
      <c r="KNJ1492" s="749"/>
      <c r="KNK1492" s="749"/>
      <c r="KNL1492" s="749"/>
      <c r="KNM1492" s="749"/>
      <c r="KNN1492" s="749"/>
      <c r="KNO1492" s="749"/>
      <c r="KNP1492" s="749"/>
      <c r="KNQ1492" s="749"/>
      <c r="KNR1492" s="749"/>
      <c r="KNS1492" s="749"/>
      <c r="KNT1492" s="749"/>
      <c r="KNU1492" s="749"/>
      <c r="KNV1492" s="749"/>
      <c r="KNW1492" s="749"/>
      <c r="KNX1492" s="749"/>
      <c r="KNY1492" s="749"/>
      <c r="KNZ1492" s="749"/>
      <c r="KOA1492" s="749"/>
      <c r="KOB1492" s="749"/>
      <c r="KOC1492" s="749"/>
      <c r="KOD1492" s="749"/>
      <c r="KOE1492" s="749"/>
      <c r="KOF1492" s="749"/>
      <c r="KOG1492" s="749"/>
      <c r="KOH1492" s="749"/>
      <c r="KOI1492" s="749"/>
      <c r="KOJ1492" s="749"/>
      <c r="KOK1492" s="749"/>
      <c r="KOL1492" s="749"/>
      <c r="KOM1492" s="749"/>
      <c r="KON1492" s="749"/>
      <c r="KOO1492" s="749"/>
      <c r="KOP1492" s="749"/>
      <c r="KOQ1492" s="749"/>
      <c r="KOR1492" s="749"/>
      <c r="KOS1492" s="749"/>
      <c r="KOT1492" s="749"/>
      <c r="KOU1492" s="749"/>
      <c r="KOV1492" s="749"/>
      <c r="KOW1492" s="749"/>
      <c r="KOX1492" s="749"/>
      <c r="KOY1492" s="749"/>
      <c r="KOZ1492" s="749"/>
      <c r="KPA1492" s="749"/>
      <c r="KPB1492" s="749"/>
      <c r="KPC1492" s="749"/>
      <c r="KPD1492" s="749"/>
      <c r="KPE1492" s="749"/>
      <c r="KPF1492" s="749"/>
      <c r="KPG1492" s="749"/>
      <c r="KPH1492" s="749"/>
      <c r="KPI1492" s="749"/>
      <c r="KPJ1492" s="749"/>
      <c r="KPK1492" s="749"/>
      <c r="KPL1492" s="749"/>
      <c r="KPM1492" s="749"/>
      <c r="KPN1492" s="749"/>
      <c r="KPO1492" s="749"/>
      <c r="KPP1492" s="749"/>
      <c r="KPQ1492" s="749"/>
      <c r="KPR1492" s="749"/>
      <c r="KPS1492" s="749"/>
      <c r="KPT1492" s="749"/>
      <c r="KPU1492" s="749"/>
      <c r="KPV1492" s="749"/>
      <c r="KPW1492" s="749"/>
      <c r="KPX1492" s="749"/>
      <c r="KPY1492" s="749"/>
      <c r="KPZ1492" s="749"/>
      <c r="KQA1492" s="749"/>
      <c r="KQB1492" s="749"/>
      <c r="KQC1492" s="749"/>
      <c r="KQD1492" s="749"/>
      <c r="KQE1492" s="749"/>
      <c r="KQF1492" s="749"/>
      <c r="KQG1492" s="749"/>
      <c r="KQH1492" s="749"/>
      <c r="KQI1492" s="749"/>
      <c r="KQJ1492" s="749"/>
      <c r="KQK1492" s="749"/>
      <c r="KQL1492" s="749"/>
      <c r="KQM1492" s="749"/>
      <c r="KQN1492" s="749"/>
      <c r="KQO1492" s="749"/>
      <c r="KQP1492" s="749"/>
      <c r="KQQ1492" s="749"/>
      <c r="KQR1492" s="749"/>
      <c r="KQS1492" s="749"/>
      <c r="KQT1492" s="749"/>
      <c r="KQU1492" s="749"/>
      <c r="KQV1492" s="749"/>
      <c r="KQW1492" s="749"/>
      <c r="KQX1492" s="749"/>
      <c r="KQY1492" s="749"/>
      <c r="KQZ1492" s="749"/>
      <c r="KRA1492" s="749"/>
      <c r="KRB1492" s="749"/>
      <c r="KRC1492" s="749"/>
      <c r="KRD1492" s="749"/>
      <c r="KRE1492" s="749"/>
      <c r="KRF1492" s="749"/>
      <c r="KRG1492" s="749"/>
      <c r="KRH1492" s="749"/>
      <c r="KRI1492" s="749"/>
      <c r="KRJ1492" s="749"/>
      <c r="KRK1492" s="749"/>
      <c r="KRL1492" s="749"/>
      <c r="KRM1492" s="749"/>
      <c r="KRN1492" s="749"/>
      <c r="KRO1492" s="749"/>
      <c r="KRP1492" s="749"/>
      <c r="KRQ1492" s="749"/>
      <c r="KRR1492" s="749"/>
      <c r="KRS1492" s="749"/>
      <c r="KRT1492" s="749"/>
      <c r="KRU1492" s="749"/>
      <c r="KRV1492" s="749"/>
      <c r="KRW1492" s="749"/>
      <c r="KRX1492" s="749"/>
      <c r="KRY1492" s="749"/>
      <c r="KRZ1492" s="749"/>
      <c r="KSA1492" s="749"/>
      <c r="KSB1492" s="749"/>
      <c r="KSC1492" s="749"/>
      <c r="KSD1492" s="749"/>
      <c r="KSE1492" s="749"/>
      <c r="KSF1492" s="749"/>
      <c r="KSG1492" s="749"/>
      <c r="KSH1492" s="749"/>
      <c r="KSI1492" s="749"/>
      <c r="KSJ1492" s="749"/>
      <c r="KSK1492" s="749"/>
      <c r="KSL1492" s="749"/>
      <c r="KSM1492" s="749"/>
      <c r="KSN1492" s="749"/>
      <c r="KSO1492" s="749"/>
      <c r="KSP1492" s="749"/>
      <c r="KSQ1492" s="749"/>
      <c r="KSR1492" s="749"/>
      <c r="KSS1492" s="749"/>
      <c r="KST1492" s="749"/>
      <c r="KSU1492" s="749"/>
      <c r="KSV1492" s="749"/>
      <c r="KSW1492" s="749"/>
      <c r="KSX1492" s="749"/>
      <c r="KSY1492" s="749"/>
      <c r="KSZ1492" s="749"/>
      <c r="KTA1492" s="749"/>
      <c r="KTB1492" s="749"/>
      <c r="KTC1492" s="749"/>
      <c r="KTD1492" s="749"/>
      <c r="KTE1492" s="749"/>
      <c r="KTF1492" s="749"/>
      <c r="KTG1492" s="749"/>
      <c r="KTH1492" s="749"/>
      <c r="KTI1492" s="749"/>
      <c r="KTJ1492" s="749"/>
      <c r="KTK1492" s="749"/>
      <c r="KTL1492" s="749"/>
      <c r="KTM1492" s="749"/>
      <c r="KTN1492" s="749"/>
      <c r="KTO1492" s="749"/>
      <c r="KTP1492" s="749"/>
      <c r="KTQ1492" s="749"/>
      <c r="KTR1492" s="749"/>
      <c r="KTS1492" s="749"/>
      <c r="KTT1492" s="749"/>
      <c r="KTU1492" s="749"/>
      <c r="KTV1492" s="749"/>
      <c r="KTW1492" s="749"/>
      <c r="KTX1492" s="749"/>
      <c r="KTY1492" s="749"/>
      <c r="KTZ1492" s="749"/>
      <c r="KUA1492" s="749"/>
      <c r="KUB1492" s="749"/>
      <c r="KUC1492" s="749"/>
      <c r="KUD1492" s="749"/>
      <c r="KUE1492" s="749"/>
      <c r="KUF1492" s="749"/>
      <c r="KUG1492" s="749"/>
      <c r="KUH1492" s="749"/>
      <c r="KUI1492" s="749"/>
      <c r="KUJ1492" s="749"/>
      <c r="KUK1492" s="749"/>
      <c r="KUL1492" s="749"/>
      <c r="KUM1492" s="749"/>
      <c r="KUN1492" s="749"/>
      <c r="KUO1492" s="749"/>
      <c r="KUP1492" s="749"/>
      <c r="KUQ1492" s="749"/>
      <c r="KUR1492" s="749"/>
      <c r="KUS1492" s="749"/>
      <c r="KUT1492" s="749"/>
      <c r="KUU1492" s="749"/>
      <c r="KUV1492" s="749"/>
      <c r="KUW1492" s="749"/>
      <c r="KUX1492" s="749"/>
      <c r="KUY1492" s="749"/>
      <c r="KUZ1492" s="749"/>
      <c r="KVA1492" s="749"/>
      <c r="KVB1492" s="749"/>
      <c r="KVC1492" s="749"/>
      <c r="KVD1492" s="749"/>
      <c r="KVE1492" s="749"/>
      <c r="KVF1492" s="749"/>
      <c r="KVG1492" s="749"/>
      <c r="KVH1492" s="749"/>
      <c r="KVI1492" s="749"/>
      <c r="KVJ1492" s="749"/>
      <c r="KVK1492" s="749"/>
      <c r="KVL1492" s="749"/>
      <c r="KVM1492" s="749"/>
      <c r="KVN1492" s="749"/>
      <c r="KVO1492" s="749"/>
      <c r="KVP1492" s="749"/>
      <c r="KVQ1492" s="749"/>
      <c r="KVR1492" s="749"/>
      <c r="KVS1492" s="749"/>
      <c r="KVT1492" s="749"/>
      <c r="KVU1492" s="749"/>
      <c r="KVV1492" s="749"/>
      <c r="KVW1492" s="749"/>
      <c r="KVX1492" s="749"/>
      <c r="KVY1492" s="749"/>
      <c r="KVZ1492" s="749"/>
      <c r="KWA1492" s="749"/>
      <c r="KWB1492" s="749"/>
      <c r="KWC1492" s="749"/>
      <c r="KWD1492" s="749"/>
      <c r="KWE1492" s="749"/>
      <c r="KWF1492" s="749"/>
      <c r="KWG1492" s="749"/>
      <c r="KWH1492" s="749"/>
      <c r="KWI1492" s="749"/>
      <c r="KWJ1492" s="749"/>
      <c r="KWK1492" s="749"/>
      <c r="KWL1492" s="749"/>
      <c r="KWM1492" s="749"/>
      <c r="KWN1492" s="749"/>
      <c r="KWO1492" s="749"/>
      <c r="KWP1492" s="749"/>
      <c r="KWQ1492" s="749"/>
      <c r="KWR1492" s="749"/>
      <c r="KWS1492" s="749"/>
      <c r="KWT1492" s="749"/>
      <c r="KWU1492" s="749"/>
      <c r="KWV1492" s="749"/>
      <c r="KWW1492" s="749"/>
      <c r="KWX1492" s="749"/>
      <c r="KWY1492" s="749"/>
      <c r="KWZ1492" s="749"/>
      <c r="KXA1492" s="749"/>
      <c r="KXB1492" s="749"/>
      <c r="KXC1492" s="749"/>
      <c r="KXD1492" s="749"/>
      <c r="KXE1492" s="749"/>
      <c r="KXF1492" s="749"/>
      <c r="KXG1492" s="749"/>
      <c r="KXH1492" s="749"/>
      <c r="KXI1492" s="749"/>
      <c r="KXJ1492" s="749"/>
      <c r="KXK1492" s="749"/>
      <c r="KXL1492" s="749"/>
      <c r="KXM1492" s="749"/>
      <c r="KXN1492" s="749"/>
      <c r="KXO1492" s="749"/>
      <c r="KXP1492" s="749"/>
      <c r="KXQ1492" s="749"/>
      <c r="KXR1492" s="749"/>
      <c r="KXS1492" s="749"/>
      <c r="KXT1492" s="749"/>
      <c r="KXU1492" s="749"/>
      <c r="KXV1492" s="749"/>
      <c r="KXW1492" s="749"/>
      <c r="KXX1492" s="749"/>
      <c r="KXY1492" s="749"/>
      <c r="KXZ1492" s="749"/>
      <c r="KYA1492" s="749"/>
      <c r="KYB1492" s="749"/>
      <c r="KYC1492" s="749"/>
      <c r="KYD1492" s="749"/>
      <c r="KYE1492" s="749"/>
      <c r="KYF1492" s="749"/>
      <c r="KYG1492" s="749"/>
      <c r="KYH1492" s="749"/>
      <c r="KYI1492" s="749"/>
      <c r="KYJ1492" s="749"/>
      <c r="KYK1492" s="749"/>
      <c r="KYL1492" s="749"/>
      <c r="KYM1492" s="749"/>
      <c r="KYN1492" s="749"/>
      <c r="KYO1492" s="749"/>
      <c r="KYP1492" s="749"/>
      <c r="KYQ1492" s="749"/>
      <c r="KYR1492" s="749"/>
      <c r="KYS1492" s="749"/>
      <c r="KYT1492" s="749"/>
      <c r="KYU1492" s="749"/>
      <c r="KYV1492" s="749"/>
      <c r="KYW1492" s="749"/>
      <c r="KYX1492" s="749"/>
      <c r="KYY1492" s="749"/>
      <c r="KYZ1492" s="749"/>
      <c r="KZA1492" s="749"/>
      <c r="KZB1492" s="749"/>
      <c r="KZC1492" s="749"/>
      <c r="KZD1492" s="749"/>
      <c r="KZE1492" s="749"/>
      <c r="KZF1492" s="749"/>
      <c r="KZG1492" s="749"/>
      <c r="KZH1492" s="749"/>
      <c r="KZI1492" s="749"/>
      <c r="KZJ1492" s="749"/>
      <c r="KZK1492" s="749"/>
      <c r="KZL1492" s="749"/>
      <c r="KZM1492" s="749"/>
      <c r="KZN1492" s="749"/>
      <c r="KZO1492" s="749"/>
      <c r="KZP1492" s="749"/>
      <c r="KZQ1492" s="749"/>
      <c r="KZR1492" s="749"/>
      <c r="KZS1492" s="749"/>
      <c r="KZT1492" s="749"/>
      <c r="KZU1492" s="749"/>
      <c r="KZV1492" s="749"/>
      <c r="KZW1492" s="749"/>
      <c r="KZX1492" s="749"/>
      <c r="KZY1492" s="749"/>
      <c r="KZZ1492" s="749"/>
      <c r="LAA1492" s="749"/>
      <c r="LAB1492" s="749"/>
      <c r="LAC1492" s="749"/>
      <c r="LAD1492" s="749"/>
      <c r="LAE1492" s="749"/>
      <c r="LAF1492" s="749"/>
      <c r="LAG1492" s="749"/>
      <c r="LAH1492" s="749"/>
      <c r="LAI1492" s="749"/>
      <c r="LAJ1492" s="749"/>
      <c r="LAK1492" s="749"/>
      <c r="LAL1492" s="749"/>
      <c r="LAM1492" s="749"/>
      <c r="LAN1492" s="749"/>
      <c r="LAO1492" s="749"/>
      <c r="LAP1492" s="749"/>
      <c r="LAQ1492" s="749"/>
      <c r="LAR1492" s="749"/>
      <c r="LAS1492" s="749"/>
      <c r="LAT1492" s="749"/>
      <c r="LAU1492" s="749"/>
      <c r="LAV1492" s="749"/>
      <c r="LAW1492" s="749"/>
      <c r="LAX1492" s="749"/>
      <c r="LAY1492" s="749"/>
      <c r="LAZ1492" s="749"/>
      <c r="LBA1492" s="749"/>
      <c r="LBB1492" s="749"/>
      <c r="LBC1492" s="749"/>
      <c r="LBD1492" s="749"/>
      <c r="LBE1492" s="749"/>
      <c r="LBF1492" s="749"/>
      <c r="LBG1492" s="749"/>
      <c r="LBH1492" s="749"/>
      <c r="LBI1492" s="749"/>
      <c r="LBJ1492" s="749"/>
      <c r="LBK1492" s="749"/>
      <c r="LBL1492" s="749"/>
      <c r="LBM1492" s="749"/>
      <c r="LBN1492" s="749"/>
      <c r="LBO1492" s="749"/>
      <c r="LBP1492" s="749"/>
      <c r="LBQ1492" s="749"/>
      <c r="LBR1492" s="749"/>
      <c r="LBS1492" s="749"/>
      <c r="LBT1492" s="749"/>
      <c r="LBU1492" s="749"/>
      <c r="LBV1492" s="749"/>
      <c r="LBW1492" s="749"/>
      <c r="LBX1492" s="749"/>
      <c r="LBY1492" s="749"/>
      <c r="LBZ1492" s="749"/>
      <c r="LCA1492" s="749"/>
      <c r="LCB1492" s="749"/>
      <c r="LCC1492" s="749"/>
      <c r="LCD1492" s="749"/>
      <c r="LCE1492" s="749"/>
      <c r="LCF1492" s="749"/>
      <c r="LCG1492" s="749"/>
      <c r="LCH1492" s="749"/>
      <c r="LCI1492" s="749"/>
      <c r="LCJ1492" s="749"/>
      <c r="LCK1492" s="749"/>
      <c r="LCL1492" s="749"/>
      <c r="LCM1492" s="749"/>
      <c r="LCN1492" s="749"/>
      <c r="LCO1492" s="749"/>
      <c r="LCP1492" s="749"/>
      <c r="LCQ1492" s="749"/>
      <c r="LCR1492" s="749"/>
      <c r="LCS1492" s="749"/>
      <c r="LCT1492" s="749"/>
      <c r="LCU1492" s="749"/>
      <c r="LCV1492" s="749"/>
      <c r="LCW1492" s="749"/>
      <c r="LCX1492" s="749"/>
      <c r="LCY1492" s="749"/>
      <c r="LCZ1492" s="749"/>
      <c r="LDA1492" s="749"/>
      <c r="LDB1492" s="749"/>
      <c r="LDC1492" s="749"/>
      <c r="LDD1492" s="749"/>
      <c r="LDE1492" s="749"/>
      <c r="LDF1492" s="749"/>
      <c r="LDG1492" s="749"/>
      <c r="LDH1492" s="749"/>
      <c r="LDI1492" s="749"/>
      <c r="LDJ1492" s="749"/>
      <c r="LDK1492" s="749"/>
      <c r="LDL1492" s="749"/>
      <c r="LDM1492" s="749"/>
      <c r="LDN1492" s="749"/>
      <c r="LDO1492" s="749"/>
      <c r="LDP1492" s="749"/>
      <c r="LDQ1492" s="749"/>
      <c r="LDR1492" s="749"/>
      <c r="LDS1492" s="749"/>
      <c r="LDT1492" s="749"/>
      <c r="LDU1492" s="749"/>
      <c r="LDV1492" s="749"/>
      <c r="LDW1492" s="749"/>
      <c r="LDX1492" s="749"/>
      <c r="LDY1492" s="749"/>
      <c r="LDZ1492" s="749"/>
      <c r="LEA1492" s="749"/>
      <c r="LEB1492" s="749"/>
      <c r="LEC1492" s="749"/>
      <c r="LED1492" s="749"/>
      <c r="LEE1492" s="749"/>
      <c r="LEF1492" s="749"/>
      <c r="LEG1492" s="749"/>
      <c r="LEH1492" s="749"/>
      <c r="LEI1492" s="749"/>
      <c r="LEJ1492" s="749"/>
      <c r="LEK1492" s="749"/>
      <c r="LEL1492" s="749"/>
      <c r="LEM1492" s="749"/>
      <c r="LEN1492" s="749"/>
      <c r="LEO1492" s="749"/>
      <c r="LEP1492" s="749"/>
      <c r="LEQ1492" s="749"/>
      <c r="LER1492" s="749"/>
      <c r="LES1492" s="749"/>
      <c r="LET1492" s="749"/>
      <c r="LEU1492" s="749"/>
      <c r="LEV1492" s="749"/>
      <c r="LEW1492" s="749"/>
      <c r="LEX1492" s="749"/>
      <c r="LEY1492" s="749"/>
      <c r="LEZ1492" s="749"/>
      <c r="LFA1492" s="749"/>
      <c r="LFB1492" s="749"/>
      <c r="LFC1492" s="749"/>
      <c r="LFD1492" s="749"/>
      <c r="LFE1492" s="749"/>
      <c r="LFF1492" s="749"/>
      <c r="LFG1492" s="749"/>
      <c r="LFH1492" s="749"/>
      <c r="LFI1492" s="749"/>
      <c r="LFJ1492" s="749"/>
      <c r="LFK1492" s="749"/>
      <c r="LFL1492" s="749"/>
      <c r="LFM1492" s="749"/>
      <c r="LFN1492" s="749"/>
      <c r="LFO1492" s="749"/>
      <c r="LFP1492" s="749"/>
      <c r="LFQ1492" s="749"/>
      <c r="LFR1492" s="749"/>
      <c r="LFS1492" s="749"/>
      <c r="LFT1492" s="749"/>
      <c r="LFU1492" s="749"/>
      <c r="LFV1492" s="749"/>
      <c r="LFW1492" s="749"/>
      <c r="LFX1492" s="749"/>
      <c r="LFY1492" s="749"/>
      <c r="LFZ1492" s="749"/>
      <c r="LGA1492" s="749"/>
      <c r="LGB1492" s="749"/>
      <c r="LGC1492" s="749"/>
      <c r="LGD1492" s="749"/>
      <c r="LGE1492" s="749"/>
      <c r="LGF1492" s="749"/>
      <c r="LGG1492" s="749"/>
      <c r="LGH1492" s="749"/>
      <c r="LGI1492" s="749"/>
      <c r="LGJ1492" s="749"/>
      <c r="LGK1492" s="749"/>
      <c r="LGL1492" s="749"/>
      <c r="LGM1492" s="749"/>
      <c r="LGN1492" s="749"/>
      <c r="LGO1492" s="749"/>
      <c r="LGP1492" s="749"/>
      <c r="LGQ1492" s="749"/>
      <c r="LGR1492" s="749"/>
      <c r="LGS1492" s="749"/>
      <c r="LGT1492" s="749"/>
      <c r="LGU1492" s="749"/>
      <c r="LGV1492" s="749"/>
      <c r="LGW1492" s="749"/>
      <c r="LGX1492" s="749"/>
      <c r="LGY1492" s="749"/>
      <c r="LGZ1492" s="749"/>
      <c r="LHA1492" s="749"/>
      <c r="LHB1492" s="749"/>
      <c r="LHC1492" s="749"/>
      <c r="LHD1492" s="749"/>
      <c r="LHE1492" s="749"/>
      <c r="LHF1492" s="749"/>
      <c r="LHG1492" s="749"/>
      <c r="LHH1492" s="749"/>
      <c r="LHI1492" s="749"/>
      <c r="LHJ1492" s="749"/>
      <c r="LHK1492" s="749"/>
      <c r="LHL1492" s="749"/>
      <c r="LHM1492" s="749"/>
      <c r="LHN1492" s="749"/>
      <c r="LHO1492" s="749"/>
      <c r="LHP1492" s="749"/>
      <c r="LHQ1492" s="749"/>
      <c r="LHR1492" s="749"/>
      <c r="LHS1492" s="749"/>
      <c r="LHT1492" s="749"/>
      <c r="LHU1492" s="749"/>
      <c r="LHV1492" s="749"/>
      <c r="LHW1492" s="749"/>
      <c r="LHX1492" s="749"/>
      <c r="LHY1492" s="749"/>
      <c r="LHZ1492" s="749"/>
      <c r="LIA1492" s="749"/>
      <c r="LIB1492" s="749"/>
      <c r="LIC1492" s="749"/>
      <c r="LID1492" s="749"/>
      <c r="LIE1492" s="749"/>
      <c r="LIF1492" s="749"/>
      <c r="LIG1492" s="749"/>
      <c r="LIH1492" s="749"/>
      <c r="LII1492" s="749"/>
      <c r="LIJ1492" s="749"/>
      <c r="LIK1492" s="749"/>
      <c r="LIL1492" s="749"/>
      <c r="LIM1492" s="749"/>
      <c r="LIN1492" s="749"/>
      <c r="LIO1492" s="749"/>
      <c r="LIP1492" s="749"/>
      <c r="LIQ1492" s="749"/>
      <c r="LIR1492" s="749"/>
      <c r="LIS1492" s="749"/>
      <c r="LIT1492" s="749"/>
      <c r="LIU1492" s="749"/>
      <c r="LIV1492" s="749"/>
      <c r="LIW1492" s="749"/>
      <c r="LIX1492" s="749"/>
      <c r="LIY1492" s="749"/>
      <c r="LIZ1492" s="749"/>
      <c r="LJA1492" s="749"/>
      <c r="LJB1492" s="749"/>
      <c r="LJC1492" s="749"/>
      <c r="LJD1492" s="749"/>
      <c r="LJE1492" s="749"/>
      <c r="LJF1492" s="749"/>
      <c r="LJG1492" s="749"/>
      <c r="LJH1492" s="749"/>
      <c r="LJI1492" s="749"/>
      <c r="LJJ1492" s="749"/>
      <c r="LJK1492" s="749"/>
      <c r="LJL1492" s="749"/>
      <c r="LJM1492" s="749"/>
      <c r="LJN1492" s="749"/>
      <c r="LJO1492" s="749"/>
      <c r="LJP1492" s="749"/>
      <c r="LJQ1492" s="749"/>
      <c r="LJR1492" s="749"/>
      <c r="LJS1492" s="749"/>
      <c r="LJT1492" s="749"/>
      <c r="LJU1492" s="749"/>
      <c r="LJV1492" s="749"/>
      <c r="LJW1492" s="749"/>
      <c r="LJX1492" s="749"/>
      <c r="LJY1492" s="749"/>
      <c r="LJZ1492" s="749"/>
      <c r="LKA1492" s="749"/>
      <c r="LKB1492" s="749"/>
      <c r="LKC1492" s="749"/>
      <c r="LKD1492" s="749"/>
      <c r="LKE1492" s="749"/>
      <c r="LKF1492" s="749"/>
      <c r="LKG1492" s="749"/>
      <c r="LKH1492" s="749"/>
      <c r="LKI1492" s="749"/>
      <c r="LKJ1492" s="749"/>
      <c r="LKK1492" s="749"/>
      <c r="LKL1492" s="749"/>
      <c r="LKM1492" s="749"/>
      <c r="LKN1492" s="749"/>
      <c r="LKO1492" s="749"/>
      <c r="LKP1492" s="749"/>
      <c r="LKQ1492" s="749"/>
      <c r="LKR1492" s="749"/>
      <c r="LKS1492" s="749"/>
      <c r="LKT1492" s="749"/>
      <c r="LKU1492" s="749"/>
      <c r="LKV1492" s="749"/>
      <c r="LKW1492" s="749"/>
      <c r="LKX1492" s="749"/>
      <c r="LKY1492" s="749"/>
      <c r="LKZ1492" s="749"/>
      <c r="LLA1492" s="749"/>
      <c r="LLB1492" s="749"/>
      <c r="LLC1492" s="749"/>
      <c r="LLD1492" s="749"/>
      <c r="LLE1492" s="749"/>
      <c r="LLF1492" s="749"/>
      <c r="LLG1492" s="749"/>
      <c r="LLH1492" s="749"/>
      <c r="LLI1492" s="749"/>
      <c r="LLJ1492" s="749"/>
      <c r="LLK1492" s="749"/>
      <c r="LLL1492" s="749"/>
      <c r="LLM1492" s="749"/>
      <c r="LLN1492" s="749"/>
      <c r="LLO1492" s="749"/>
      <c r="LLP1492" s="749"/>
      <c r="LLQ1492" s="749"/>
      <c r="LLR1492" s="749"/>
      <c r="LLS1492" s="749"/>
      <c r="LLT1492" s="749"/>
      <c r="LLU1492" s="749"/>
      <c r="LLV1492" s="749"/>
      <c r="LLW1492" s="749"/>
      <c r="LLX1492" s="749"/>
      <c r="LLY1492" s="749"/>
      <c r="LLZ1492" s="749"/>
      <c r="LMA1492" s="749"/>
      <c r="LMB1492" s="749"/>
      <c r="LMC1492" s="749"/>
      <c r="LMD1492" s="749"/>
      <c r="LME1492" s="749"/>
      <c r="LMF1492" s="749"/>
      <c r="LMG1492" s="749"/>
      <c r="LMH1492" s="749"/>
      <c r="LMI1492" s="749"/>
      <c r="LMJ1492" s="749"/>
      <c r="LMK1492" s="749"/>
      <c r="LML1492" s="749"/>
      <c r="LMM1492" s="749"/>
      <c r="LMN1492" s="749"/>
      <c r="LMO1492" s="749"/>
      <c r="LMP1492" s="749"/>
      <c r="LMQ1492" s="749"/>
      <c r="LMR1492" s="749"/>
      <c r="LMS1492" s="749"/>
      <c r="LMT1492" s="749"/>
      <c r="LMU1492" s="749"/>
      <c r="LMV1492" s="749"/>
      <c r="LMW1492" s="749"/>
      <c r="LMX1492" s="749"/>
      <c r="LMY1492" s="749"/>
      <c r="LMZ1492" s="749"/>
      <c r="LNA1492" s="749"/>
      <c r="LNB1492" s="749"/>
      <c r="LNC1492" s="749"/>
      <c r="LND1492" s="749"/>
      <c r="LNE1492" s="749"/>
      <c r="LNF1492" s="749"/>
      <c r="LNG1492" s="749"/>
      <c r="LNH1492" s="749"/>
      <c r="LNI1492" s="749"/>
      <c r="LNJ1492" s="749"/>
      <c r="LNK1492" s="749"/>
      <c r="LNL1492" s="749"/>
      <c r="LNM1492" s="749"/>
      <c r="LNN1492" s="749"/>
      <c r="LNO1492" s="749"/>
      <c r="LNP1492" s="749"/>
      <c r="LNQ1492" s="749"/>
      <c r="LNR1492" s="749"/>
      <c r="LNS1492" s="749"/>
      <c r="LNT1492" s="749"/>
      <c r="LNU1492" s="749"/>
      <c r="LNV1492" s="749"/>
      <c r="LNW1492" s="749"/>
      <c r="LNX1492" s="749"/>
      <c r="LNY1492" s="749"/>
      <c r="LNZ1492" s="749"/>
      <c r="LOA1492" s="749"/>
      <c r="LOB1492" s="749"/>
      <c r="LOC1492" s="749"/>
      <c r="LOD1492" s="749"/>
      <c r="LOE1492" s="749"/>
      <c r="LOF1492" s="749"/>
      <c r="LOG1492" s="749"/>
      <c r="LOH1492" s="749"/>
      <c r="LOI1492" s="749"/>
      <c r="LOJ1492" s="749"/>
      <c r="LOK1492" s="749"/>
      <c r="LOL1492" s="749"/>
      <c r="LOM1492" s="749"/>
      <c r="LON1492" s="749"/>
      <c r="LOO1492" s="749"/>
      <c r="LOP1492" s="749"/>
      <c r="LOQ1492" s="749"/>
      <c r="LOR1492" s="749"/>
      <c r="LOS1492" s="749"/>
      <c r="LOT1492" s="749"/>
      <c r="LOU1492" s="749"/>
      <c r="LOV1492" s="749"/>
      <c r="LOW1492" s="749"/>
      <c r="LOX1492" s="749"/>
      <c r="LOY1492" s="749"/>
      <c r="LOZ1492" s="749"/>
      <c r="LPA1492" s="749"/>
      <c r="LPB1492" s="749"/>
      <c r="LPC1492" s="749"/>
      <c r="LPD1492" s="749"/>
      <c r="LPE1492" s="749"/>
      <c r="LPF1492" s="749"/>
      <c r="LPG1492" s="749"/>
      <c r="LPH1492" s="749"/>
      <c r="LPI1492" s="749"/>
      <c r="LPJ1492" s="749"/>
      <c r="LPK1492" s="749"/>
      <c r="LPL1492" s="749"/>
      <c r="LPM1492" s="749"/>
      <c r="LPN1492" s="749"/>
      <c r="LPO1492" s="749"/>
      <c r="LPP1492" s="749"/>
      <c r="LPQ1492" s="749"/>
      <c r="LPR1492" s="749"/>
      <c r="LPS1492" s="749"/>
      <c r="LPT1492" s="749"/>
      <c r="LPU1492" s="749"/>
      <c r="LPV1492" s="749"/>
      <c r="LPW1492" s="749"/>
      <c r="LPX1492" s="749"/>
      <c r="LPY1492" s="749"/>
      <c r="LPZ1492" s="749"/>
      <c r="LQA1492" s="749"/>
      <c r="LQB1492" s="749"/>
      <c r="LQC1492" s="749"/>
      <c r="LQD1492" s="749"/>
      <c r="LQE1492" s="749"/>
      <c r="LQF1492" s="749"/>
      <c r="LQG1492" s="749"/>
      <c r="LQH1492" s="749"/>
      <c r="LQI1492" s="749"/>
      <c r="LQJ1492" s="749"/>
      <c r="LQK1492" s="749"/>
      <c r="LQL1492" s="749"/>
      <c r="LQM1492" s="749"/>
      <c r="LQN1492" s="749"/>
      <c r="LQO1492" s="749"/>
      <c r="LQP1492" s="749"/>
      <c r="LQQ1492" s="749"/>
      <c r="LQR1492" s="749"/>
      <c r="LQS1492" s="749"/>
      <c r="LQT1492" s="749"/>
      <c r="LQU1492" s="749"/>
      <c r="LQV1492" s="749"/>
      <c r="LQW1492" s="749"/>
      <c r="LQX1492" s="749"/>
      <c r="LQY1492" s="749"/>
      <c r="LQZ1492" s="749"/>
      <c r="LRA1492" s="749"/>
      <c r="LRB1492" s="749"/>
      <c r="LRC1492" s="749"/>
      <c r="LRD1492" s="749"/>
      <c r="LRE1492" s="749"/>
      <c r="LRF1492" s="749"/>
      <c r="LRG1492" s="749"/>
      <c r="LRH1492" s="749"/>
      <c r="LRI1492" s="749"/>
      <c r="LRJ1492" s="749"/>
      <c r="LRK1492" s="749"/>
      <c r="LRL1492" s="749"/>
      <c r="LRM1492" s="749"/>
      <c r="LRN1492" s="749"/>
      <c r="LRO1492" s="749"/>
      <c r="LRP1492" s="749"/>
      <c r="LRQ1492" s="749"/>
      <c r="LRR1492" s="749"/>
      <c r="LRS1492" s="749"/>
      <c r="LRT1492" s="749"/>
      <c r="LRU1492" s="749"/>
      <c r="LRV1492" s="749"/>
      <c r="LRW1492" s="749"/>
      <c r="LRX1492" s="749"/>
      <c r="LRY1492" s="749"/>
      <c r="LRZ1492" s="749"/>
      <c r="LSA1492" s="749"/>
      <c r="LSB1492" s="749"/>
      <c r="LSC1492" s="749"/>
      <c r="LSD1492" s="749"/>
      <c r="LSE1492" s="749"/>
      <c r="LSF1492" s="749"/>
      <c r="LSG1492" s="749"/>
      <c r="LSH1492" s="749"/>
      <c r="LSI1492" s="749"/>
      <c r="LSJ1492" s="749"/>
      <c r="LSK1492" s="749"/>
      <c r="LSL1492" s="749"/>
      <c r="LSM1492" s="749"/>
      <c r="LSN1492" s="749"/>
      <c r="LSO1492" s="749"/>
      <c r="LSP1492" s="749"/>
      <c r="LSQ1492" s="749"/>
      <c r="LSR1492" s="749"/>
      <c r="LSS1492" s="749"/>
      <c r="LST1492" s="749"/>
      <c r="LSU1492" s="749"/>
      <c r="LSV1492" s="749"/>
      <c r="LSW1492" s="749"/>
      <c r="LSX1492" s="749"/>
      <c r="LSY1492" s="749"/>
      <c r="LSZ1492" s="749"/>
      <c r="LTA1492" s="749"/>
      <c r="LTB1492" s="749"/>
      <c r="LTC1492" s="749"/>
      <c r="LTD1492" s="749"/>
      <c r="LTE1492" s="749"/>
      <c r="LTF1492" s="749"/>
      <c r="LTG1492" s="749"/>
      <c r="LTH1492" s="749"/>
      <c r="LTI1492" s="749"/>
      <c r="LTJ1492" s="749"/>
      <c r="LTK1492" s="749"/>
      <c r="LTL1492" s="749"/>
      <c r="LTM1492" s="749"/>
      <c r="LTN1492" s="749"/>
      <c r="LTO1492" s="749"/>
      <c r="LTP1492" s="749"/>
      <c r="LTQ1492" s="749"/>
      <c r="LTR1492" s="749"/>
      <c r="LTS1492" s="749"/>
      <c r="LTT1492" s="749"/>
      <c r="LTU1492" s="749"/>
      <c r="LTV1492" s="749"/>
      <c r="LTW1492" s="749"/>
      <c r="LTX1492" s="749"/>
      <c r="LTY1492" s="749"/>
      <c r="LTZ1492" s="749"/>
      <c r="LUA1492" s="749"/>
      <c r="LUB1492" s="749"/>
      <c r="LUC1492" s="749"/>
      <c r="LUD1492" s="749"/>
      <c r="LUE1492" s="749"/>
      <c r="LUF1492" s="749"/>
      <c r="LUG1492" s="749"/>
      <c r="LUH1492" s="749"/>
      <c r="LUI1492" s="749"/>
      <c r="LUJ1492" s="749"/>
      <c r="LUK1492" s="749"/>
      <c r="LUL1492" s="749"/>
      <c r="LUM1492" s="749"/>
      <c r="LUN1492" s="749"/>
      <c r="LUO1492" s="749"/>
      <c r="LUP1492" s="749"/>
      <c r="LUQ1492" s="749"/>
      <c r="LUR1492" s="749"/>
      <c r="LUS1492" s="749"/>
      <c r="LUT1492" s="749"/>
      <c r="LUU1492" s="749"/>
      <c r="LUV1492" s="749"/>
      <c r="LUW1492" s="749"/>
      <c r="LUX1492" s="749"/>
      <c r="LUY1492" s="749"/>
      <c r="LUZ1492" s="749"/>
      <c r="LVA1492" s="749"/>
      <c r="LVB1492" s="749"/>
      <c r="LVC1492" s="749"/>
      <c r="LVD1492" s="749"/>
      <c r="LVE1492" s="749"/>
      <c r="LVF1492" s="749"/>
      <c r="LVG1492" s="749"/>
      <c r="LVH1492" s="749"/>
      <c r="LVI1492" s="749"/>
      <c r="LVJ1492" s="749"/>
      <c r="LVK1492" s="749"/>
      <c r="LVL1492" s="749"/>
      <c r="LVM1492" s="749"/>
      <c r="LVN1492" s="749"/>
      <c r="LVO1492" s="749"/>
      <c r="LVP1492" s="749"/>
      <c r="LVQ1492" s="749"/>
      <c r="LVR1492" s="749"/>
      <c r="LVS1492" s="749"/>
      <c r="LVT1492" s="749"/>
      <c r="LVU1492" s="749"/>
      <c r="LVV1492" s="749"/>
      <c r="LVW1492" s="749"/>
      <c r="LVX1492" s="749"/>
      <c r="LVY1492" s="749"/>
      <c r="LVZ1492" s="749"/>
      <c r="LWA1492" s="749"/>
      <c r="LWB1492" s="749"/>
      <c r="LWC1492" s="749"/>
      <c r="LWD1492" s="749"/>
      <c r="LWE1492" s="749"/>
      <c r="LWF1492" s="749"/>
      <c r="LWG1492" s="749"/>
      <c r="LWH1492" s="749"/>
      <c r="LWI1492" s="749"/>
      <c r="LWJ1492" s="749"/>
      <c r="LWK1492" s="749"/>
      <c r="LWL1492" s="749"/>
      <c r="LWM1492" s="749"/>
      <c r="LWN1492" s="749"/>
      <c r="LWO1492" s="749"/>
      <c r="LWP1492" s="749"/>
      <c r="LWQ1492" s="749"/>
      <c r="LWR1492" s="749"/>
      <c r="LWS1492" s="749"/>
      <c r="LWT1492" s="749"/>
      <c r="LWU1492" s="749"/>
      <c r="LWV1492" s="749"/>
      <c r="LWW1492" s="749"/>
      <c r="LWX1492" s="749"/>
      <c r="LWY1492" s="749"/>
      <c r="LWZ1492" s="749"/>
      <c r="LXA1492" s="749"/>
      <c r="LXB1492" s="749"/>
      <c r="LXC1492" s="749"/>
      <c r="LXD1492" s="749"/>
      <c r="LXE1492" s="749"/>
      <c r="LXF1492" s="749"/>
      <c r="LXG1492" s="749"/>
      <c r="LXH1492" s="749"/>
      <c r="LXI1492" s="749"/>
      <c r="LXJ1492" s="749"/>
      <c r="LXK1492" s="749"/>
      <c r="LXL1492" s="749"/>
      <c r="LXM1492" s="749"/>
      <c r="LXN1492" s="749"/>
      <c r="LXO1492" s="749"/>
      <c r="LXP1492" s="749"/>
      <c r="LXQ1492" s="749"/>
      <c r="LXR1492" s="749"/>
      <c r="LXS1492" s="749"/>
      <c r="LXT1492" s="749"/>
      <c r="LXU1492" s="749"/>
      <c r="LXV1492" s="749"/>
      <c r="LXW1492" s="749"/>
      <c r="LXX1492" s="749"/>
      <c r="LXY1492" s="749"/>
      <c r="LXZ1492" s="749"/>
      <c r="LYA1492" s="749"/>
      <c r="LYB1492" s="749"/>
      <c r="LYC1492" s="749"/>
      <c r="LYD1492" s="749"/>
      <c r="LYE1492" s="749"/>
      <c r="LYF1492" s="749"/>
      <c r="LYG1492" s="749"/>
      <c r="LYH1492" s="749"/>
      <c r="LYI1492" s="749"/>
      <c r="LYJ1492" s="749"/>
      <c r="LYK1492" s="749"/>
      <c r="LYL1492" s="749"/>
      <c r="LYM1492" s="749"/>
      <c r="LYN1492" s="749"/>
      <c r="LYO1492" s="749"/>
      <c r="LYP1492" s="749"/>
      <c r="LYQ1492" s="749"/>
      <c r="LYR1492" s="749"/>
      <c r="LYS1492" s="749"/>
      <c r="LYT1492" s="749"/>
      <c r="LYU1492" s="749"/>
      <c r="LYV1492" s="749"/>
      <c r="LYW1492" s="749"/>
      <c r="LYX1492" s="749"/>
      <c r="LYY1492" s="749"/>
      <c r="LYZ1492" s="749"/>
      <c r="LZA1492" s="749"/>
      <c r="LZB1492" s="749"/>
      <c r="LZC1492" s="749"/>
      <c r="LZD1492" s="749"/>
      <c r="LZE1492" s="749"/>
      <c r="LZF1492" s="749"/>
      <c r="LZG1492" s="749"/>
      <c r="LZH1492" s="749"/>
      <c r="LZI1492" s="749"/>
      <c r="LZJ1492" s="749"/>
      <c r="LZK1492" s="749"/>
      <c r="LZL1492" s="749"/>
      <c r="LZM1492" s="749"/>
      <c r="LZN1492" s="749"/>
      <c r="LZO1492" s="749"/>
      <c r="LZP1492" s="749"/>
      <c r="LZQ1492" s="749"/>
      <c r="LZR1492" s="749"/>
      <c r="LZS1492" s="749"/>
      <c r="LZT1492" s="749"/>
      <c r="LZU1492" s="749"/>
      <c r="LZV1492" s="749"/>
      <c r="LZW1492" s="749"/>
      <c r="LZX1492" s="749"/>
      <c r="LZY1492" s="749"/>
      <c r="LZZ1492" s="749"/>
      <c r="MAA1492" s="749"/>
      <c r="MAB1492" s="749"/>
      <c r="MAC1492" s="749"/>
      <c r="MAD1492" s="749"/>
      <c r="MAE1492" s="749"/>
      <c r="MAF1492" s="749"/>
      <c r="MAG1492" s="749"/>
      <c r="MAH1492" s="749"/>
      <c r="MAI1492" s="749"/>
      <c r="MAJ1492" s="749"/>
      <c r="MAK1492" s="749"/>
      <c r="MAL1492" s="749"/>
      <c r="MAM1492" s="749"/>
      <c r="MAN1492" s="749"/>
      <c r="MAO1492" s="749"/>
      <c r="MAP1492" s="749"/>
      <c r="MAQ1492" s="749"/>
      <c r="MAR1492" s="749"/>
      <c r="MAS1492" s="749"/>
      <c r="MAT1492" s="749"/>
      <c r="MAU1492" s="749"/>
      <c r="MAV1492" s="749"/>
      <c r="MAW1492" s="749"/>
      <c r="MAX1492" s="749"/>
      <c r="MAY1492" s="749"/>
      <c r="MAZ1492" s="749"/>
      <c r="MBA1492" s="749"/>
      <c r="MBB1492" s="749"/>
      <c r="MBC1492" s="749"/>
      <c r="MBD1492" s="749"/>
      <c r="MBE1492" s="749"/>
      <c r="MBF1492" s="749"/>
      <c r="MBG1492" s="749"/>
      <c r="MBH1492" s="749"/>
      <c r="MBI1492" s="749"/>
      <c r="MBJ1492" s="749"/>
      <c r="MBK1492" s="749"/>
      <c r="MBL1492" s="749"/>
      <c r="MBM1492" s="749"/>
      <c r="MBN1492" s="749"/>
      <c r="MBO1492" s="749"/>
      <c r="MBP1492" s="749"/>
      <c r="MBQ1492" s="749"/>
      <c r="MBR1492" s="749"/>
      <c r="MBS1492" s="749"/>
      <c r="MBT1492" s="749"/>
      <c r="MBU1492" s="749"/>
      <c r="MBV1492" s="749"/>
      <c r="MBW1492" s="749"/>
      <c r="MBX1492" s="749"/>
      <c r="MBY1492" s="749"/>
      <c r="MBZ1492" s="749"/>
      <c r="MCA1492" s="749"/>
      <c r="MCB1492" s="749"/>
      <c r="MCC1492" s="749"/>
      <c r="MCD1492" s="749"/>
      <c r="MCE1492" s="749"/>
      <c r="MCF1492" s="749"/>
      <c r="MCG1492" s="749"/>
      <c r="MCH1492" s="749"/>
      <c r="MCI1492" s="749"/>
      <c r="MCJ1492" s="749"/>
      <c r="MCK1492" s="749"/>
      <c r="MCL1492" s="749"/>
      <c r="MCM1492" s="749"/>
      <c r="MCN1492" s="749"/>
      <c r="MCO1492" s="749"/>
      <c r="MCP1492" s="749"/>
      <c r="MCQ1492" s="749"/>
      <c r="MCR1492" s="749"/>
      <c r="MCS1492" s="749"/>
      <c r="MCT1492" s="749"/>
      <c r="MCU1492" s="749"/>
      <c r="MCV1492" s="749"/>
      <c r="MCW1492" s="749"/>
      <c r="MCX1492" s="749"/>
      <c r="MCY1492" s="749"/>
      <c r="MCZ1492" s="749"/>
      <c r="MDA1492" s="749"/>
      <c r="MDB1492" s="749"/>
      <c r="MDC1492" s="749"/>
      <c r="MDD1492" s="749"/>
      <c r="MDE1492" s="749"/>
      <c r="MDF1492" s="749"/>
      <c r="MDG1492" s="749"/>
      <c r="MDH1492" s="749"/>
      <c r="MDI1492" s="749"/>
      <c r="MDJ1492" s="749"/>
      <c r="MDK1492" s="749"/>
      <c r="MDL1492" s="749"/>
      <c r="MDM1492" s="749"/>
      <c r="MDN1492" s="749"/>
      <c r="MDO1492" s="749"/>
      <c r="MDP1492" s="749"/>
      <c r="MDQ1492" s="749"/>
      <c r="MDR1492" s="749"/>
      <c r="MDS1492" s="749"/>
      <c r="MDT1492" s="749"/>
      <c r="MDU1492" s="749"/>
      <c r="MDV1492" s="749"/>
      <c r="MDW1492" s="749"/>
      <c r="MDX1492" s="749"/>
      <c r="MDY1492" s="749"/>
      <c r="MDZ1492" s="749"/>
      <c r="MEA1492" s="749"/>
      <c r="MEB1492" s="749"/>
      <c r="MEC1492" s="749"/>
      <c r="MED1492" s="749"/>
      <c r="MEE1492" s="749"/>
      <c r="MEF1492" s="749"/>
      <c r="MEG1492" s="749"/>
      <c r="MEH1492" s="749"/>
      <c r="MEI1492" s="749"/>
      <c r="MEJ1492" s="749"/>
      <c r="MEK1492" s="749"/>
      <c r="MEL1492" s="749"/>
      <c r="MEM1492" s="749"/>
      <c r="MEN1492" s="749"/>
      <c r="MEO1492" s="749"/>
      <c r="MEP1492" s="749"/>
      <c r="MEQ1492" s="749"/>
      <c r="MER1492" s="749"/>
      <c r="MES1492" s="749"/>
      <c r="MET1492" s="749"/>
      <c r="MEU1492" s="749"/>
      <c r="MEV1492" s="749"/>
      <c r="MEW1492" s="749"/>
      <c r="MEX1492" s="749"/>
      <c r="MEY1492" s="749"/>
      <c r="MEZ1492" s="749"/>
      <c r="MFA1492" s="749"/>
      <c r="MFB1492" s="749"/>
      <c r="MFC1492" s="749"/>
      <c r="MFD1492" s="749"/>
      <c r="MFE1492" s="749"/>
      <c r="MFF1492" s="749"/>
      <c r="MFG1492" s="749"/>
      <c r="MFH1492" s="749"/>
      <c r="MFI1492" s="749"/>
      <c r="MFJ1492" s="749"/>
      <c r="MFK1492" s="749"/>
      <c r="MFL1492" s="749"/>
      <c r="MFM1492" s="749"/>
      <c r="MFN1492" s="749"/>
      <c r="MFO1492" s="749"/>
      <c r="MFP1492" s="749"/>
      <c r="MFQ1492" s="749"/>
      <c r="MFR1492" s="749"/>
      <c r="MFS1492" s="749"/>
      <c r="MFT1492" s="749"/>
      <c r="MFU1492" s="749"/>
      <c r="MFV1492" s="749"/>
      <c r="MFW1492" s="749"/>
      <c r="MFX1492" s="749"/>
      <c r="MFY1492" s="749"/>
      <c r="MFZ1492" s="749"/>
      <c r="MGA1492" s="749"/>
      <c r="MGB1492" s="749"/>
      <c r="MGC1492" s="749"/>
      <c r="MGD1492" s="749"/>
      <c r="MGE1492" s="749"/>
      <c r="MGF1492" s="749"/>
      <c r="MGG1492" s="749"/>
      <c r="MGH1492" s="749"/>
      <c r="MGI1492" s="749"/>
      <c r="MGJ1492" s="749"/>
      <c r="MGK1492" s="749"/>
      <c r="MGL1492" s="749"/>
      <c r="MGM1492" s="749"/>
      <c r="MGN1492" s="749"/>
      <c r="MGO1492" s="749"/>
      <c r="MGP1492" s="749"/>
      <c r="MGQ1492" s="749"/>
      <c r="MGR1492" s="749"/>
      <c r="MGS1492" s="749"/>
      <c r="MGT1492" s="749"/>
      <c r="MGU1492" s="749"/>
      <c r="MGV1492" s="749"/>
      <c r="MGW1492" s="749"/>
      <c r="MGX1492" s="749"/>
      <c r="MGY1492" s="749"/>
      <c r="MGZ1492" s="749"/>
      <c r="MHA1492" s="749"/>
      <c r="MHB1492" s="749"/>
      <c r="MHC1492" s="749"/>
      <c r="MHD1492" s="749"/>
      <c r="MHE1492" s="749"/>
      <c r="MHF1492" s="749"/>
      <c r="MHG1492" s="749"/>
      <c r="MHH1492" s="749"/>
      <c r="MHI1492" s="749"/>
      <c r="MHJ1492" s="749"/>
      <c r="MHK1492" s="749"/>
      <c r="MHL1492" s="749"/>
      <c r="MHM1492" s="749"/>
      <c r="MHN1492" s="749"/>
      <c r="MHO1492" s="749"/>
      <c r="MHP1492" s="749"/>
      <c r="MHQ1492" s="749"/>
      <c r="MHR1492" s="749"/>
      <c r="MHS1492" s="749"/>
      <c r="MHT1492" s="749"/>
      <c r="MHU1492" s="749"/>
      <c r="MHV1492" s="749"/>
      <c r="MHW1492" s="749"/>
      <c r="MHX1492" s="749"/>
      <c r="MHY1492" s="749"/>
      <c r="MHZ1492" s="749"/>
      <c r="MIA1492" s="749"/>
      <c r="MIB1492" s="749"/>
      <c r="MIC1492" s="749"/>
      <c r="MID1492" s="749"/>
      <c r="MIE1492" s="749"/>
      <c r="MIF1492" s="749"/>
      <c r="MIG1492" s="749"/>
      <c r="MIH1492" s="749"/>
      <c r="MII1492" s="749"/>
      <c r="MIJ1492" s="749"/>
      <c r="MIK1492" s="749"/>
      <c r="MIL1492" s="749"/>
      <c r="MIM1492" s="749"/>
      <c r="MIN1492" s="749"/>
      <c r="MIO1492" s="749"/>
      <c r="MIP1492" s="749"/>
      <c r="MIQ1492" s="749"/>
      <c r="MIR1492" s="749"/>
      <c r="MIS1492" s="749"/>
      <c r="MIT1492" s="749"/>
      <c r="MIU1492" s="749"/>
      <c r="MIV1492" s="749"/>
      <c r="MIW1492" s="749"/>
      <c r="MIX1492" s="749"/>
      <c r="MIY1492" s="749"/>
      <c r="MIZ1492" s="749"/>
      <c r="MJA1492" s="749"/>
      <c r="MJB1492" s="749"/>
      <c r="MJC1492" s="749"/>
      <c r="MJD1492" s="749"/>
      <c r="MJE1492" s="749"/>
      <c r="MJF1492" s="749"/>
      <c r="MJG1492" s="749"/>
      <c r="MJH1492" s="749"/>
      <c r="MJI1492" s="749"/>
      <c r="MJJ1492" s="749"/>
      <c r="MJK1492" s="749"/>
      <c r="MJL1492" s="749"/>
      <c r="MJM1492" s="749"/>
      <c r="MJN1492" s="749"/>
      <c r="MJO1492" s="749"/>
      <c r="MJP1492" s="749"/>
      <c r="MJQ1492" s="749"/>
      <c r="MJR1492" s="749"/>
      <c r="MJS1492" s="749"/>
      <c r="MJT1492" s="749"/>
      <c r="MJU1492" s="749"/>
      <c r="MJV1492" s="749"/>
      <c r="MJW1492" s="749"/>
      <c r="MJX1492" s="749"/>
      <c r="MJY1492" s="749"/>
      <c r="MJZ1492" s="749"/>
      <c r="MKA1492" s="749"/>
      <c r="MKB1492" s="749"/>
      <c r="MKC1492" s="749"/>
      <c r="MKD1492" s="749"/>
      <c r="MKE1492" s="749"/>
      <c r="MKF1492" s="749"/>
      <c r="MKG1492" s="749"/>
      <c r="MKH1492" s="749"/>
      <c r="MKI1492" s="749"/>
      <c r="MKJ1492" s="749"/>
      <c r="MKK1492" s="749"/>
      <c r="MKL1492" s="749"/>
      <c r="MKM1492" s="749"/>
      <c r="MKN1492" s="749"/>
      <c r="MKO1492" s="749"/>
      <c r="MKP1492" s="749"/>
      <c r="MKQ1492" s="749"/>
      <c r="MKR1492" s="749"/>
      <c r="MKS1492" s="749"/>
      <c r="MKT1492" s="749"/>
      <c r="MKU1492" s="749"/>
      <c r="MKV1492" s="749"/>
      <c r="MKW1492" s="749"/>
      <c r="MKX1492" s="749"/>
      <c r="MKY1492" s="749"/>
      <c r="MKZ1492" s="749"/>
      <c r="MLA1492" s="749"/>
      <c r="MLB1492" s="749"/>
      <c r="MLC1492" s="749"/>
      <c r="MLD1492" s="749"/>
      <c r="MLE1492" s="749"/>
      <c r="MLF1492" s="749"/>
      <c r="MLG1492" s="749"/>
      <c r="MLH1492" s="749"/>
      <c r="MLI1492" s="749"/>
      <c r="MLJ1492" s="749"/>
      <c r="MLK1492" s="749"/>
      <c r="MLL1492" s="749"/>
      <c r="MLM1492" s="749"/>
      <c r="MLN1492" s="749"/>
      <c r="MLO1492" s="749"/>
      <c r="MLP1492" s="749"/>
      <c r="MLQ1492" s="749"/>
      <c r="MLR1492" s="749"/>
      <c r="MLS1492" s="749"/>
      <c r="MLT1492" s="749"/>
      <c r="MLU1492" s="749"/>
      <c r="MLV1492" s="749"/>
      <c r="MLW1492" s="749"/>
      <c r="MLX1492" s="749"/>
      <c r="MLY1492" s="749"/>
      <c r="MLZ1492" s="749"/>
      <c r="MMA1492" s="749"/>
      <c r="MMB1492" s="749"/>
      <c r="MMC1492" s="749"/>
      <c r="MMD1492" s="749"/>
      <c r="MME1492" s="749"/>
      <c r="MMF1492" s="749"/>
      <c r="MMG1492" s="749"/>
      <c r="MMH1492" s="749"/>
      <c r="MMI1492" s="749"/>
      <c r="MMJ1492" s="749"/>
      <c r="MMK1492" s="749"/>
      <c r="MML1492" s="749"/>
      <c r="MMM1492" s="749"/>
      <c r="MMN1492" s="749"/>
      <c r="MMO1492" s="749"/>
      <c r="MMP1492" s="749"/>
      <c r="MMQ1492" s="749"/>
      <c r="MMR1492" s="749"/>
      <c r="MMS1492" s="749"/>
      <c r="MMT1492" s="749"/>
      <c r="MMU1492" s="749"/>
      <c r="MMV1492" s="749"/>
      <c r="MMW1492" s="749"/>
      <c r="MMX1492" s="749"/>
      <c r="MMY1492" s="749"/>
      <c r="MMZ1492" s="749"/>
      <c r="MNA1492" s="749"/>
      <c r="MNB1492" s="749"/>
      <c r="MNC1492" s="749"/>
      <c r="MND1492" s="749"/>
      <c r="MNE1492" s="749"/>
      <c r="MNF1492" s="749"/>
      <c r="MNG1492" s="749"/>
      <c r="MNH1492" s="749"/>
      <c r="MNI1492" s="749"/>
      <c r="MNJ1492" s="749"/>
      <c r="MNK1492" s="749"/>
      <c r="MNL1492" s="749"/>
      <c r="MNM1492" s="749"/>
      <c r="MNN1492" s="749"/>
      <c r="MNO1492" s="749"/>
      <c r="MNP1492" s="749"/>
      <c r="MNQ1492" s="749"/>
      <c r="MNR1492" s="749"/>
      <c r="MNS1492" s="749"/>
      <c r="MNT1492" s="749"/>
      <c r="MNU1492" s="749"/>
      <c r="MNV1492" s="749"/>
      <c r="MNW1492" s="749"/>
      <c r="MNX1492" s="749"/>
      <c r="MNY1492" s="749"/>
      <c r="MNZ1492" s="749"/>
      <c r="MOA1492" s="749"/>
      <c r="MOB1492" s="749"/>
      <c r="MOC1492" s="749"/>
      <c r="MOD1492" s="749"/>
      <c r="MOE1492" s="749"/>
      <c r="MOF1492" s="749"/>
      <c r="MOG1492" s="749"/>
      <c r="MOH1492" s="749"/>
      <c r="MOI1492" s="749"/>
      <c r="MOJ1492" s="749"/>
      <c r="MOK1492" s="749"/>
      <c r="MOL1492" s="749"/>
      <c r="MOM1492" s="749"/>
      <c r="MON1492" s="749"/>
      <c r="MOO1492" s="749"/>
      <c r="MOP1492" s="749"/>
      <c r="MOQ1492" s="749"/>
      <c r="MOR1492" s="749"/>
      <c r="MOS1492" s="749"/>
      <c r="MOT1492" s="749"/>
      <c r="MOU1492" s="749"/>
      <c r="MOV1492" s="749"/>
      <c r="MOW1492" s="749"/>
      <c r="MOX1492" s="749"/>
      <c r="MOY1492" s="749"/>
      <c r="MOZ1492" s="749"/>
      <c r="MPA1492" s="749"/>
      <c r="MPB1492" s="749"/>
      <c r="MPC1492" s="749"/>
      <c r="MPD1492" s="749"/>
      <c r="MPE1492" s="749"/>
      <c r="MPF1492" s="749"/>
      <c r="MPG1492" s="749"/>
      <c r="MPH1492" s="749"/>
      <c r="MPI1492" s="749"/>
      <c r="MPJ1492" s="749"/>
      <c r="MPK1492" s="749"/>
      <c r="MPL1492" s="749"/>
      <c r="MPM1492" s="749"/>
      <c r="MPN1492" s="749"/>
      <c r="MPO1492" s="749"/>
      <c r="MPP1492" s="749"/>
      <c r="MPQ1492" s="749"/>
      <c r="MPR1492" s="749"/>
      <c r="MPS1492" s="749"/>
      <c r="MPT1492" s="749"/>
      <c r="MPU1492" s="749"/>
      <c r="MPV1492" s="749"/>
      <c r="MPW1492" s="749"/>
      <c r="MPX1492" s="749"/>
      <c r="MPY1492" s="749"/>
      <c r="MPZ1492" s="749"/>
      <c r="MQA1492" s="749"/>
      <c r="MQB1492" s="749"/>
      <c r="MQC1492" s="749"/>
      <c r="MQD1492" s="749"/>
      <c r="MQE1492" s="749"/>
      <c r="MQF1492" s="749"/>
      <c r="MQG1492" s="749"/>
      <c r="MQH1492" s="749"/>
      <c r="MQI1492" s="749"/>
      <c r="MQJ1492" s="749"/>
      <c r="MQK1492" s="749"/>
      <c r="MQL1492" s="749"/>
      <c r="MQM1492" s="749"/>
      <c r="MQN1492" s="749"/>
      <c r="MQO1492" s="749"/>
      <c r="MQP1492" s="749"/>
      <c r="MQQ1492" s="749"/>
      <c r="MQR1492" s="749"/>
      <c r="MQS1492" s="749"/>
      <c r="MQT1492" s="749"/>
      <c r="MQU1492" s="749"/>
      <c r="MQV1492" s="749"/>
      <c r="MQW1492" s="749"/>
      <c r="MQX1492" s="749"/>
      <c r="MQY1492" s="749"/>
      <c r="MQZ1492" s="749"/>
      <c r="MRA1492" s="749"/>
      <c r="MRB1492" s="749"/>
      <c r="MRC1492" s="749"/>
      <c r="MRD1492" s="749"/>
      <c r="MRE1492" s="749"/>
      <c r="MRF1492" s="749"/>
      <c r="MRG1492" s="749"/>
      <c r="MRH1492" s="749"/>
      <c r="MRI1492" s="749"/>
      <c r="MRJ1492" s="749"/>
      <c r="MRK1492" s="749"/>
      <c r="MRL1492" s="749"/>
      <c r="MRM1492" s="749"/>
      <c r="MRN1492" s="749"/>
      <c r="MRO1492" s="749"/>
      <c r="MRP1492" s="749"/>
      <c r="MRQ1492" s="749"/>
      <c r="MRR1492" s="749"/>
      <c r="MRS1492" s="749"/>
      <c r="MRT1492" s="749"/>
      <c r="MRU1492" s="749"/>
      <c r="MRV1492" s="749"/>
      <c r="MRW1492" s="749"/>
      <c r="MRX1492" s="749"/>
      <c r="MRY1492" s="749"/>
      <c r="MRZ1492" s="749"/>
      <c r="MSA1492" s="749"/>
      <c r="MSB1492" s="749"/>
      <c r="MSC1492" s="749"/>
      <c r="MSD1492" s="749"/>
      <c r="MSE1492" s="749"/>
      <c r="MSF1492" s="749"/>
      <c r="MSG1492" s="749"/>
      <c r="MSH1492" s="749"/>
      <c r="MSI1492" s="749"/>
      <c r="MSJ1492" s="749"/>
      <c r="MSK1492" s="749"/>
      <c r="MSL1492" s="749"/>
      <c r="MSM1492" s="749"/>
      <c r="MSN1492" s="749"/>
      <c r="MSO1492" s="749"/>
      <c r="MSP1492" s="749"/>
      <c r="MSQ1492" s="749"/>
      <c r="MSR1492" s="749"/>
      <c r="MSS1492" s="749"/>
      <c r="MST1492" s="749"/>
      <c r="MSU1492" s="749"/>
      <c r="MSV1492" s="749"/>
      <c r="MSW1492" s="749"/>
      <c r="MSX1492" s="749"/>
      <c r="MSY1492" s="749"/>
      <c r="MSZ1492" s="749"/>
      <c r="MTA1492" s="749"/>
      <c r="MTB1492" s="749"/>
      <c r="MTC1492" s="749"/>
      <c r="MTD1492" s="749"/>
      <c r="MTE1492" s="749"/>
      <c r="MTF1492" s="749"/>
      <c r="MTG1492" s="749"/>
      <c r="MTH1492" s="749"/>
      <c r="MTI1492" s="749"/>
      <c r="MTJ1492" s="749"/>
      <c r="MTK1492" s="749"/>
      <c r="MTL1492" s="749"/>
      <c r="MTM1492" s="749"/>
      <c r="MTN1492" s="749"/>
      <c r="MTO1492" s="749"/>
      <c r="MTP1492" s="749"/>
      <c r="MTQ1492" s="749"/>
      <c r="MTR1492" s="749"/>
      <c r="MTS1492" s="749"/>
      <c r="MTT1492" s="749"/>
      <c r="MTU1492" s="749"/>
      <c r="MTV1492" s="749"/>
      <c r="MTW1492" s="749"/>
      <c r="MTX1492" s="749"/>
      <c r="MTY1492" s="749"/>
      <c r="MTZ1492" s="749"/>
      <c r="MUA1492" s="749"/>
      <c r="MUB1492" s="749"/>
      <c r="MUC1492" s="749"/>
      <c r="MUD1492" s="749"/>
      <c r="MUE1492" s="749"/>
      <c r="MUF1492" s="749"/>
      <c r="MUG1492" s="749"/>
      <c r="MUH1492" s="749"/>
      <c r="MUI1492" s="749"/>
      <c r="MUJ1492" s="749"/>
      <c r="MUK1492" s="749"/>
      <c r="MUL1492" s="749"/>
      <c r="MUM1492" s="749"/>
      <c r="MUN1492" s="749"/>
      <c r="MUO1492" s="749"/>
      <c r="MUP1492" s="749"/>
      <c r="MUQ1492" s="749"/>
      <c r="MUR1492" s="749"/>
      <c r="MUS1492" s="749"/>
      <c r="MUT1492" s="749"/>
      <c r="MUU1492" s="749"/>
      <c r="MUV1492" s="749"/>
      <c r="MUW1492" s="749"/>
      <c r="MUX1492" s="749"/>
      <c r="MUY1492" s="749"/>
      <c r="MUZ1492" s="749"/>
      <c r="MVA1492" s="749"/>
      <c r="MVB1492" s="749"/>
      <c r="MVC1492" s="749"/>
      <c r="MVD1492" s="749"/>
      <c r="MVE1492" s="749"/>
      <c r="MVF1492" s="749"/>
      <c r="MVG1492" s="749"/>
      <c r="MVH1492" s="749"/>
      <c r="MVI1492" s="749"/>
      <c r="MVJ1492" s="749"/>
      <c r="MVK1492" s="749"/>
      <c r="MVL1492" s="749"/>
      <c r="MVM1492" s="749"/>
      <c r="MVN1492" s="749"/>
      <c r="MVO1492" s="749"/>
      <c r="MVP1492" s="749"/>
      <c r="MVQ1492" s="749"/>
      <c r="MVR1492" s="749"/>
      <c r="MVS1492" s="749"/>
      <c r="MVT1492" s="749"/>
      <c r="MVU1492" s="749"/>
      <c r="MVV1492" s="749"/>
      <c r="MVW1492" s="749"/>
      <c r="MVX1492" s="749"/>
      <c r="MVY1492" s="749"/>
      <c r="MVZ1492" s="749"/>
      <c r="MWA1492" s="749"/>
      <c r="MWB1492" s="749"/>
      <c r="MWC1492" s="749"/>
      <c r="MWD1492" s="749"/>
      <c r="MWE1492" s="749"/>
      <c r="MWF1492" s="749"/>
      <c r="MWG1492" s="749"/>
      <c r="MWH1492" s="749"/>
      <c r="MWI1492" s="749"/>
      <c r="MWJ1492" s="749"/>
      <c r="MWK1492" s="749"/>
      <c r="MWL1492" s="749"/>
      <c r="MWM1492" s="749"/>
      <c r="MWN1492" s="749"/>
      <c r="MWO1492" s="749"/>
      <c r="MWP1492" s="749"/>
      <c r="MWQ1492" s="749"/>
      <c r="MWR1492" s="749"/>
      <c r="MWS1492" s="749"/>
      <c r="MWT1492" s="749"/>
      <c r="MWU1492" s="749"/>
      <c r="MWV1492" s="749"/>
      <c r="MWW1492" s="749"/>
      <c r="MWX1492" s="749"/>
      <c r="MWY1492" s="749"/>
      <c r="MWZ1492" s="749"/>
      <c r="MXA1492" s="749"/>
      <c r="MXB1492" s="749"/>
      <c r="MXC1492" s="749"/>
      <c r="MXD1492" s="749"/>
      <c r="MXE1492" s="749"/>
      <c r="MXF1492" s="749"/>
      <c r="MXG1492" s="749"/>
      <c r="MXH1492" s="749"/>
      <c r="MXI1492" s="749"/>
      <c r="MXJ1492" s="749"/>
      <c r="MXK1492" s="749"/>
      <c r="MXL1492" s="749"/>
      <c r="MXM1492" s="749"/>
      <c r="MXN1492" s="749"/>
      <c r="MXO1492" s="749"/>
      <c r="MXP1492" s="749"/>
      <c r="MXQ1492" s="749"/>
      <c r="MXR1492" s="749"/>
      <c r="MXS1492" s="749"/>
      <c r="MXT1492" s="749"/>
      <c r="MXU1492" s="749"/>
      <c r="MXV1492" s="749"/>
      <c r="MXW1492" s="749"/>
      <c r="MXX1492" s="749"/>
      <c r="MXY1492" s="749"/>
      <c r="MXZ1492" s="749"/>
      <c r="MYA1492" s="749"/>
      <c r="MYB1492" s="749"/>
      <c r="MYC1492" s="749"/>
      <c r="MYD1492" s="749"/>
      <c r="MYE1492" s="749"/>
      <c r="MYF1492" s="749"/>
      <c r="MYG1492" s="749"/>
      <c r="MYH1492" s="749"/>
      <c r="MYI1492" s="749"/>
      <c r="MYJ1492" s="749"/>
      <c r="MYK1492" s="749"/>
      <c r="MYL1492" s="749"/>
      <c r="MYM1492" s="749"/>
      <c r="MYN1492" s="749"/>
      <c r="MYO1492" s="749"/>
      <c r="MYP1492" s="749"/>
      <c r="MYQ1492" s="749"/>
      <c r="MYR1492" s="749"/>
      <c r="MYS1492" s="749"/>
      <c r="MYT1492" s="749"/>
      <c r="MYU1492" s="749"/>
      <c r="MYV1492" s="749"/>
      <c r="MYW1492" s="749"/>
      <c r="MYX1492" s="749"/>
      <c r="MYY1492" s="749"/>
      <c r="MYZ1492" s="749"/>
      <c r="MZA1492" s="749"/>
      <c r="MZB1492" s="749"/>
      <c r="MZC1492" s="749"/>
      <c r="MZD1492" s="749"/>
      <c r="MZE1492" s="749"/>
      <c r="MZF1492" s="749"/>
      <c r="MZG1492" s="749"/>
      <c r="MZH1492" s="749"/>
      <c r="MZI1492" s="749"/>
      <c r="MZJ1492" s="749"/>
      <c r="MZK1492" s="749"/>
      <c r="MZL1492" s="749"/>
      <c r="MZM1492" s="749"/>
      <c r="MZN1492" s="749"/>
      <c r="MZO1492" s="749"/>
      <c r="MZP1492" s="749"/>
      <c r="MZQ1492" s="749"/>
      <c r="MZR1492" s="749"/>
      <c r="MZS1492" s="749"/>
      <c r="MZT1492" s="749"/>
      <c r="MZU1492" s="749"/>
      <c r="MZV1492" s="749"/>
      <c r="MZW1492" s="749"/>
      <c r="MZX1492" s="749"/>
      <c r="MZY1492" s="749"/>
      <c r="MZZ1492" s="749"/>
      <c r="NAA1492" s="749"/>
      <c r="NAB1492" s="749"/>
      <c r="NAC1492" s="749"/>
      <c r="NAD1492" s="749"/>
      <c r="NAE1492" s="749"/>
      <c r="NAF1492" s="749"/>
      <c r="NAG1492" s="749"/>
      <c r="NAH1492" s="749"/>
      <c r="NAI1492" s="749"/>
      <c r="NAJ1492" s="749"/>
      <c r="NAK1492" s="749"/>
      <c r="NAL1492" s="749"/>
      <c r="NAM1492" s="749"/>
      <c r="NAN1492" s="749"/>
      <c r="NAO1492" s="749"/>
      <c r="NAP1492" s="749"/>
      <c r="NAQ1492" s="749"/>
      <c r="NAR1492" s="749"/>
      <c r="NAS1492" s="749"/>
      <c r="NAT1492" s="749"/>
      <c r="NAU1492" s="749"/>
      <c r="NAV1492" s="749"/>
      <c r="NAW1492" s="749"/>
      <c r="NAX1492" s="749"/>
      <c r="NAY1492" s="749"/>
      <c r="NAZ1492" s="749"/>
      <c r="NBA1492" s="749"/>
      <c r="NBB1492" s="749"/>
      <c r="NBC1492" s="749"/>
      <c r="NBD1492" s="749"/>
      <c r="NBE1492" s="749"/>
      <c r="NBF1492" s="749"/>
      <c r="NBG1492" s="749"/>
      <c r="NBH1492" s="749"/>
      <c r="NBI1492" s="749"/>
      <c r="NBJ1492" s="749"/>
      <c r="NBK1492" s="749"/>
      <c r="NBL1492" s="749"/>
      <c r="NBM1492" s="749"/>
      <c r="NBN1492" s="749"/>
      <c r="NBO1492" s="749"/>
      <c r="NBP1492" s="749"/>
      <c r="NBQ1492" s="749"/>
      <c r="NBR1492" s="749"/>
      <c r="NBS1492" s="749"/>
      <c r="NBT1492" s="749"/>
      <c r="NBU1492" s="749"/>
      <c r="NBV1492" s="749"/>
      <c r="NBW1492" s="749"/>
      <c r="NBX1492" s="749"/>
      <c r="NBY1492" s="749"/>
      <c r="NBZ1492" s="749"/>
      <c r="NCA1492" s="749"/>
      <c r="NCB1492" s="749"/>
      <c r="NCC1492" s="749"/>
      <c r="NCD1492" s="749"/>
      <c r="NCE1492" s="749"/>
      <c r="NCF1492" s="749"/>
      <c r="NCG1492" s="749"/>
      <c r="NCH1492" s="749"/>
      <c r="NCI1492" s="749"/>
      <c r="NCJ1492" s="749"/>
      <c r="NCK1492" s="749"/>
      <c r="NCL1492" s="749"/>
      <c r="NCM1492" s="749"/>
      <c r="NCN1492" s="749"/>
      <c r="NCO1492" s="749"/>
      <c r="NCP1492" s="749"/>
      <c r="NCQ1492" s="749"/>
      <c r="NCR1492" s="749"/>
      <c r="NCS1492" s="749"/>
      <c r="NCT1492" s="749"/>
      <c r="NCU1492" s="749"/>
      <c r="NCV1492" s="749"/>
      <c r="NCW1492" s="749"/>
      <c r="NCX1492" s="749"/>
      <c r="NCY1492" s="749"/>
      <c r="NCZ1492" s="749"/>
      <c r="NDA1492" s="749"/>
      <c r="NDB1492" s="749"/>
      <c r="NDC1492" s="749"/>
      <c r="NDD1492" s="749"/>
      <c r="NDE1492" s="749"/>
      <c r="NDF1492" s="749"/>
      <c r="NDG1492" s="749"/>
      <c r="NDH1492" s="749"/>
      <c r="NDI1492" s="749"/>
      <c r="NDJ1492" s="749"/>
      <c r="NDK1492" s="749"/>
      <c r="NDL1492" s="749"/>
      <c r="NDM1492" s="749"/>
      <c r="NDN1492" s="749"/>
      <c r="NDO1492" s="749"/>
      <c r="NDP1492" s="749"/>
      <c r="NDQ1492" s="749"/>
      <c r="NDR1492" s="749"/>
      <c r="NDS1492" s="749"/>
      <c r="NDT1492" s="749"/>
      <c r="NDU1492" s="749"/>
      <c r="NDV1492" s="749"/>
      <c r="NDW1492" s="749"/>
      <c r="NDX1492" s="749"/>
      <c r="NDY1492" s="749"/>
      <c r="NDZ1492" s="749"/>
      <c r="NEA1492" s="749"/>
      <c r="NEB1492" s="749"/>
      <c r="NEC1492" s="749"/>
      <c r="NED1492" s="749"/>
      <c r="NEE1492" s="749"/>
      <c r="NEF1492" s="749"/>
      <c r="NEG1492" s="749"/>
      <c r="NEH1492" s="749"/>
      <c r="NEI1492" s="749"/>
      <c r="NEJ1492" s="749"/>
      <c r="NEK1492" s="749"/>
      <c r="NEL1492" s="749"/>
      <c r="NEM1492" s="749"/>
      <c r="NEN1492" s="749"/>
      <c r="NEO1492" s="749"/>
      <c r="NEP1492" s="749"/>
      <c r="NEQ1492" s="749"/>
      <c r="NER1492" s="749"/>
      <c r="NES1492" s="749"/>
      <c r="NET1492" s="749"/>
      <c r="NEU1492" s="749"/>
      <c r="NEV1492" s="749"/>
      <c r="NEW1492" s="749"/>
      <c r="NEX1492" s="749"/>
      <c r="NEY1492" s="749"/>
      <c r="NEZ1492" s="749"/>
      <c r="NFA1492" s="749"/>
      <c r="NFB1492" s="749"/>
      <c r="NFC1492" s="749"/>
      <c r="NFD1492" s="749"/>
      <c r="NFE1492" s="749"/>
      <c r="NFF1492" s="749"/>
      <c r="NFG1492" s="749"/>
      <c r="NFH1492" s="749"/>
      <c r="NFI1492" s="749"/>
      <c r="NFJ1492" s="749"/>
      <c r="NFK1492" s="749"/>
      <c r="NFL1492" s="749"/>
      <c r="NFM1492" s="749"/>
      <c r="NFN1492" s="749"/>
      <c r="NFO1492" s="749"/>
      <c r="NFP1492" s="749"/>
      <c r="NFQ1492" s="749"/>
      <c r="NFR1492" s="749"/>
      <c r="NFS1492" s="749"/>
      <c r="NFT1492" s="749"/>
      <c r="NFU1492" s="749"/>
      <c r="NFV1492" s="749"/>
      <c r="NFW1492" s="749"/>
      <c r="NFX1492" s="749"/>
      <c r="NFY1492" s="749"/>
      <c r="NFZ1492" s="749"/>
      <c r="NGA1492" s="749"/>
      <c r="NGB1492" s="749"/>
      <c r="NGC1492" s="749"/>
      <c r="NGD1492" s="749"/>
      <c r="NGE1492" s="749"/>
      <c r="NGF1492" s="749"/>
      <c r="NGG1492" s="749"/>
      <c r="NGH1492" s="749"/>
      <c r="NGI1492" s="749"/>
      <c r="NGJ1492" s="749"/>
      <c r="NGK1492" s="749"/>
      <c r="NGL1492" s="749"/>
      <c r="NGM1492" s="749"/>
      <c r="NGN1492" s="749"/>
      <c r="NGO1492" s="749"/>
      <c r="NGP1492" s="749"/>
      <c r="NGQ1492" s="749"/>
      <c r="NGR1492" s="749"/>
      <c r="NGS1492" s="749"/>
      <c r="NGT1492" s="749"/>
      <c r="NGU1492" s="749"/>
      <c r="NGV1492" s="749"/>
      <c r="NGW1492" s="749"/>
      <c r="NGX1492" s="749"/>
      <c r="NGY1492" s="749"/>
      <c r="NGZ1492" s="749"/>
      <c r="NHA1492" s="749"/>
      <c r="NHB1492" s="749"/>
      <c r="NHC1492" s="749"/>
      <c r="NHD1492" s="749"/>
      <c r="NHE1492" s="749"/>
      <c r="NHF1492" s="749"/>
      <c r="NHG1492" s="749"/>
      <c r="NHH1492" s="749"/>
      <c r="NHI1492" s="749"/>
      <c r="NHJ1492" s="749"/>
      <c r="NHK1492" s="749"/>
      <c r="NHL1492" s="749"/>
      <c r="NHM1492" s="749"/>
      <c r="NHN1492" s="749"/>
      <c r="NHO1492" s="749"/>
      <c r="NHP1492" s="749"/>
      <c r="NHQ1492" s="749"/>
      <c r="NHR1492" s="749"/>
      <c r="NHS1492" s="749"/>
      <c r="NHT1492" s="749"/>
      <c r="NHU1492" s="749"/>
      <c r="NHV1492" s="749"/>
      <c r="NHW1492" s="749"/>
      <c r="NHX1492" s="749"/>
      <c r="NHY1492" s="749"/>
      <c r="NHZ1492" s="749"/>
      <c r="NIA1492" s="749"/>
      <c r="NIB1492" s="749"/>
      <c r="NIC1492" s="749"/>
      <c r="NID1492" s="749"/>
      <c r="NIE1492" s="749"/>
      <c r="NIF1492" s="749"/>
      <c r="NIG1492" s="749"/>
      <c r="NIH1492" s="749"/>
      <c r="NII1492" s="749"/>
      <c r="NIJ1492" s="749"/>
      <c r="NIK1492" s="749"/>
      <c r="NIL1492" s="749"/>
      <c r="NIM1492" s="749"/>
      <c r="NIN1492" s="749"/>
      <c r="NIO1492" s="749"/>
      <c r="NIP1492" s="749"/>
      <c r="NIQ1492" s="749"/>
      <c r="NIR1492" s="749"/>
      <c r="NIS1492" s="749"/>
      <c r="NIT1492" s="749"/>
      <c r="NIU1492" s="749"/>
      <c r="NIV1492" s="749"/>
      <c r="NIW1492" s="749"/>
      <c r="NIX1492" s="749"/>
      <c r="NIY1492" s="749"/>
      <c r="NIZ1492" s="749"/>
      <c r="NJA1492" s="749"/>
      <c r="NJB1492" s="749"/>
      <c r="NJC1492" s="749"/>
      <c r="NJD1492" s="749"/>
      <c r="NJE1492" s="749"/>
      <c r="NJF1492" s="749"/>
      <c r="NJG1492" s="749"/>
      <c r="NJH1492" s="749"/>
      <c r="NJI1492" s="749"/>
      <c r="NJJ1492" s="749"/>
      <c r="NJK1492" s="749"/>
      <c r="NJL1492" s="749"/>
      <c r="NJM1492" s="749"/>
      <c r="NJN1492" s="749"/>
      <c r="NJO1492" s="749"/>
      <c r="NJP1492" s="749"/>
      <c r="NJQ1492" s="749"/>
      <c r="NJR1492" s="749"/>
      <c r="NJS1492" s="749"/>
      <c r="NJT1492" s="749"/>
      <c r="NJU1492" s="749"/>
      <c r="NJV1492" s="749"/>
      <c r="NJW1492" s="749"/>
      <c r="NJX1492" s="749"/>
      <c r="NJY1492" s="749"/>
      <c r="NJZ1492" s="749"/>
      <c r="NKA1492" s="749"/>
      <c r="NKB1492" s="749"/>
      <c r="NKC1492" s="749"/>
      <c r="NKD1492" s="749"/>
      <c r="NKE1492" s="749"/>
      <c r="NKF1492" s="749"/>
      <c r="NKG1492" s="749"/>
      <c r="NKH1492" s="749"/>
      <c r="NKI1492" s="749"/>
      <c r="NKJ1492" s="749"/>
      <c r="NKK1492" s="749"/>
      <c r="NKL1492" s="749"/>
      <c r="NKM1492" s="749"/>
      <c r="NKN1492" s="749"/>
      <c r="NKO1492" s="749"/>
      <c r="NKP1492" s="749"/>
      <c r="NKQ1492" s="749"/>
      <c r="NKR1492" s="749"/>
      <c r="NKS1492" s="749"/>
      <c r="NKT1492" s="749"/>
      <c r="NKU1492" s="749"/>
      <c r="NKV1492" s="749"/>
      <c r="NKW1492" s="749"/>
      <c r="NKX1492" s="749"/>
      <c r="NKY1492" s="749"/>
      <c r="NKZ1492" s="749"/>
      <c r="NLA1492" s="749"/>
      <c r="NLB1492" s="749"/>
      <c r="NLC1492" s="749"/>
      <c r="NLD1492" s="749"/>
      <c r="NLE1492" s="749"/>
      <c r="NLF1492" s="749"/>
      <c r="NLG1492" s="749"/>
      <c r="NLH1492" s="749"/>
      <c r="NLI1492" s="749"/>
      <c r="NLJ1492" s="749"/>
      <c r="NLK1492" s="749"/>
      <c r="NLL1492" s="749"/>
      <c r="NLM1492" s="749"/>
      <c r="NLN1492" s="749"/>
      <c r="NLO1492" s="749"/>
      <c r="NLP1492" s="749"/>
      <c r="NLQ1492" s="749"/>
      <c r="NLR1492" s="749"/>
      <c r="NLS1492" s="749"/>
      <c r="NLT1492" s="749"/>
      <c r="NLU1492" s="749"/>
      <c r="NLV1492" s="749"/>
      <c r="NLW1492" s="749"/>
      <c r="NLX1492" s="749"/>
      <c r="NLY1492" s="749"/>
      <c r="NLZ1492" s="749"/>
      <c r="NMA1492" s="749"/>
      <c r="NMB1492" s="749"/>
      <c r="NMC1492" s="749"/>
      <c r="NMD1492" s="749"/>
      <c r="NME1492" s="749"/>
      <c r="NMF1492" s="749"/>
      <c r="NMG1492" s="749"/>
      <c r="NMH1492" s="749"/>
      <c r="NMI1492" s="749"/>
      <c r="NMJ1492" s="749"/>
      <c r="NMK1492" s="749"/>
      <c r="NML1492" s="749"/>
      <c r="NMM1492" s="749"/>
      <c r="NMN1492" s="749"/>
      <c r="NMO1492" s="749"/>
      <c r="NMP1492" s="749"/>
      <c r="NMQ1492" s="749"/>
      <c r="NMR1492" s="749"/>
      <c r="NMS1492" s="749"/>
      <c r="NMT1492" s="749"/>
      <c r="NMU1492" s="749"/>
      <c r="NMV1492" s="749"/>
      <c r="NMW1492" s="749"/>
      <c r="NMX1492" s="749"/>
      <c r="NMY1492" s="749"/>
      <c r="NMZ1492" s="749"/>
      <c r="NNA1492" s="749"/>
      <c r="NNB1492" s="749"/>
      <c r="NNC1492" s="749"/>
      <c r="NND1492" s="749"/>
      <c r="NNE1492" s="749"/>
      <c r="NNF1492" s="749"/>
      <c r="NNG1492" s="749"/>
      <c r="NNH1492" s="749"/>
      <c r="NNI1492" s="749"/>
      <c r="NNJ1492" s="749"/>
      <c r="NNK1492" s="749"/>
      <c r="NNL1492" s="749"/>
      <c r="NNM1492" s="749"/>
      <c r="NNN1492" s="749"/>
      <c r="NNO1492" s="749"/>
      <c r="NNP1492" s="749"/>
      <c r="NNQ1492" s="749"/>
      <c r="NNR1492" s="749"/>
      <c r="NNS1492" s="749"/>
      <c r="NNT1492" s="749"/>
      <c r="NNU1492" s="749"/>
      <c r="NNV1492" s="749"/>
      <c r="NNW1492" s="749"/>
      <c r="NNX1492" s="749"/>
      <c r="NNY1492" s="749"/>
      <c r="NNZ1492" s="749"/>
      <c r="NOA1492" s="749"/>
      <c r="NOB1492" s="749"/>
      <c r="NOC1492" s="749"/>
      <c r="NOD1492" s="749"/>
      <c r="NOE1492" s="749"/>
      <c r="NOF1492" s="749"/>
      <c r="NOG1492" s="749"/>
      <c r="NOH1492" s="749"/>
      <c r="NOI1492" s="749"/>
      <c r="NOJ1492" s="749"/>
      <c r="NOK1492" s="749"/>
      <c r="NOL1492" s="749"/>
      <c r="NOM1492" s="749"/>
      <c r="NON1492" s="749"/>
      <c r="NOO1492" s="749"/>
      <c r="NOP1492" s="749"/>
      <c r="NOQ1492" s="749"/>
      <c r="NOR1492" s="749"/>
      <c r="NOS1492" s="749"/>
      <c r="NOT1492" s="749"/>
      <c r="NOU1492" s="749"/>
      <c r="NOV1492" s="749"/>
      <c r="NOW1492" s="749"/>
      <c r="NOX1492" s="749"/>
      <c r="NOY1492" s="749"/>
      <c r="NOZ1492" s="749"/>
      <c r="NPA1492" s="749"/>
      <c r="NPB1492" s="749"/>
      <c r="NPC1492" s="749"/>
      <c r="NPD1492" s="749"/>
      <c r="NPE1492" s="749"/>
      <c r="NPF1492" s="749"/>
      <c r="NPG1492" s="749"/>
      <c r="NPH1492" s="749"/>
      <c r="NPI1492" s="749"/>
      <c r="NPJ1492" s="749"/>
      <c r="NPK1492" s="749"/>
      <c r="NPL1492" s="749"/>
      <c r="NPM1492" s="749"/>
      <c r="NPN1492" s="749"/>
      <c r="NPO1492" s="749"/>
      <c r="NPP1492" s="749"/>
      <c r="NPQ1492" s="749"/>
      <c r="NPR1492" s="749"/>
      <c r="NPS1492" s="749"/>
      <c r="NPT1492" s="749"/>
      <c r="NPU1492" s="749"/>
      <c r="NPV1492" s="749"/>
      <c r="NPW1492" s="749"/>
      <c r="NPX1492" s="749"/>
      <c r="NPY1492" s="749"/>
      <c r="NPZ1492" s="749"/>
      <c r="NQA1492" s="749"/>
      <c r="NQB1492" s="749"/>
      <c r="NQC1492" s="749"/>
      <c r="NQD1492" s="749"/>
      <c r="NQE1492" s="749"/>
      <c r="NQF1492" s="749"/>
      <c r="NQG1492" s="749"/>
      <c r="NQH1492" s="749"/>
      <c r="NQI1492" s="749"/>
      <c r="NQJ1492" s="749"/>
      <c r="NQK1492" s="749"/>
      <c r="NQL1492" s="749"/>
      <c r="NQM1492" s="749"/>
      <c r="NQN1492" s="749"/>
      <c r="NQO1492" s="749"/>
      <c r="NQP1492" s="749"/>
      <c r="NQQ1492" s="749"/>
      <c r="NQR1492" s="749"/>
      <c r="NQS1492" s="749"/>
      <c r="NQT1492" s="749"/>
      <c r="NQU1492" s="749"/>
      <c r="NQV1492" s="749"/>
      <c r="NQW1492" s="749"/>
      <c r="NQX1492" s="749"/>
      <c r="NQY1492" s="749"/>
      <c r="NQZ1492" s="749"/>
      <c r="NRA1492" s="749"/>
      <c r="NRB1492" s="749"/>
      <c r="NRC1492" s="749"/>
      <c r="NRD1492" s="749"/>
      <c r="NRE1492" s="749"/>
      <c r="NRF1492" s="749"/>
      <c r="NRG1492" s="749"/>
      <c r="NRH1492" s="749"/>
      <c r="NRI1492" s="749"/>
      <c r="NRJ1492" s="749"/>
      <c r="NRK1492" s="749"/>
      <c r="NRL1492" s="749"/>
      <c r="NRM1492" s="749"/>
      <c r="NRN1492" s="749"/>
      <c r="NRO1492" s="749"/>
      <c r="NRP1492" s="749"/>
      <c r="NRQ1492" s="749"/>
      <c r="NRR1492" s="749"/>
      <c r="NRS1492" s="749"/>
      <c r="NRT1492" s="749"/>
      <c r="NRU1492" s="749"/>
      <c r="NRV1492" s="749"/>
      <c r="NRW1492" s="749"/>
      <c r="NRX1492" s="749"/>
      <c r="NRY1492" s="749"/>
      <c r="NRZ1492" s="749"/>
      <c r="NSA1492" s="749"/>
      <c r="NSB1492" s="749"/>
      <c r="NSC1492" s="749"/>
      <c r="NSD1492" s="749"/>
      <c r="NSE1492" s="749"/>
      <c r="NSF1492" s="749"/>
      <c r="NSG1492" s="749"/>
      <c r="NSH1492" s="749"/>
      <c r="NSI1492" s="749"/>
      <c r="NSJ1492" s="749"/>
      <c r="NSK1492" s="749"/>
      <c r="NSL1492" s="749"/>
      <c r="NSM1492" s="749"/>
      <c r="NSN1492" s="749"/>
      <c r="NSO1492" s="749"/>
      <c r="NSP1492" s="749"/>
      <c r="NSQ1492" s="749"/>
      <c r="NSR1492" s="749"/>
      <c r="NSS1492" s="749"/>
      <c r="NST1492" s="749"/>
      <c r="NSU1492" s="749"/>
      <c r="NSV1492" s="749"/>
      <c r="NSW1492" s="749"/>
      <c r="NSX1492" s="749"/>
      <c r="NSY1492" s="749"/>
      <c r="NSZ1492" s="749"/>
      <c r="NTA1492" s="749"/>
      <c r="NTB1492" s="749"/>
      <c r="NTC1492" s="749"/>
      <c r="NTD1492" s="749"/>
      <c r="NTE1492" s="749"/>
      <c r="NTF1492" s="749"/>
      <c r="NTG1492" s="749"/>
      <c r="NTH1492" s="749"/>
      <c r="NTI1492" s="749"/>
      <c r="NTJ1492" s="749"/>
      <c r="NTK1492" s="749"/>
      <c r="NTL1492" s="749"/>
      <c r="NTM1492" s="749"/>
      <c r="NTN1492" s="749"/>
      <c r="NTO1492" s="749"/>
      <c r="NTP1492" s="749"/>
      <c r="NTQ1492" s="749"/>
      <c r="NTR1492" s="749"/>
      <c r="NTS1492" s="749"/>
      <c r="NTT1492" s="749"/>
      <c r="NTU1492" s="749"/>
      <c r="NTV1492" s="749"/>
      <c r="NTW1492" s="749"/>
      <c r="NTX1492" s="749"/>
      <c r="NTY1492" s="749"/>
      <c r="NTZ1492" s="749"/>
      <c r="NUA1492" s="749"/>
      <c r="NUB1492" s="749"/>
      <c r="NUC1492" s="749"/>
      <c r="NUD1492" s="749"/>
      <c r="NUE1492" s="749"/>
      <c r="NUF1492" s="749"/>
      <c r="NUG1492" s="749"/>
      <c r="NUH1492" s="749"/>
      <c r="NUI1492" s="749"/>
      <c r="NUJ1492" s="749"/>
      <c r="NUK1492" s="749"/>
      <c r="NUL1492" s="749"/>
      <c r="NUM1492" s="749"/>
      <c r="NUN1492" s="749"/>
      <c r="NUO1492" s="749"/>
      <c r="NUP1492" s="749"/>
      <c r="NUQ1492" s="749"/>
      <c r="NUR1492" s="749"/>
      <c r="NUS1492" s="749"/>
      <c r="NUT1492" s="749"/>
      <c r="NUU1492" s="749"/>
      <c r="NUV1492" s="749"/>
      <c r="NUW1492" s="749"/>
      <c r="NUX1492" s="749"/>
      <c r="NUY1492" s="749"/>
      <c r="NUZ1492" s="749"/>
      <c r="NVA1492" s="749"/>
      <c r="NVB1492" s="749"/>
      <c r="NVC1492" s="749"/>
      <c r="NVD1492" s="749"/>
      <c r="NVE1492" s="749"/>
      <c r="NVF1492" s="749"/>
      <c r="NVG1492" s="749"/>
      <c r="NVH1492" s="749"/>
      <c r="NVI1492" s="749"/>
      <c r="NVJ1492" s="749"/>
      <c r="NVK1492" s="749"/>
      <c r="NVL1492" s="749"/>
      <c r="NVM1492" s="749"/>
      <c r="NVN1492" s="749"/>
      <c r="NVO1492" s="749"/>
      <c r="NVP1492" s="749"/>
      <c r="NVQ1492" s="749"/>
      <c r="NVR1492" s="749"/>
      <c r="NVS1492" s="749"/>
      <c r="NVT1492" s="749"/>
      <c r="NVU1492" s="749"/>
      <c r="NVV1492" s="749"/>
      <c r="NVW1492" s="749"/>
      <c r="NVX1492" s="749"/>
      <c r="NVY1492" s="749"/>
      <c r="NVZ1492" s="749"/>
      <c r="NWA1492" s="749"/>
      <c r="NWB1492" s="749"/>
      <c r="NWC1492" s="749"/>
      <c r="NWD1492" s="749"/>
      <c r="NWE1492" s="749"/>
      <c r="NWF1492" s="749"/>
      <c r="NWG1492" s="749"/>
      <c r="NWH1492" s="749"/>
      <c r="NWI1492" s="749"/>
      <c r="NWJ1492" s="749"/>
      <c r="NWK1492" s="749"/>
      <c r="NWL1492" s="749"/>
      <c r="NWM1492" s="749"/>
      <c r="NWN1492" s="749"/>
      <c r="NWO1492" s="749"/>
      <c r="NWP1492" s="749"/>
      <c r="NWQ1492" s="749"/>
      <c r="NWR1492" s="749"/>
      <c r="NWS1492" s="749"/>
      <c r="NWT1492" s="749"/>
      <c r="NWU1492" s="749"/>
      <c r="NWV1492" s="749"/>
      <c r="NWW1492" s="749"/>
      <c r="NWX1492" s="749"/>
      <c r="NWY1492" s="749"/>
      <c r="NWZ1492" s="749"/>
      <c r="NXA1492" s="749"/>
      <c r="NXB1492" s="749"/>
      <c r="NXC1492" s="749"/>
      <c r="NXD1492" s="749"/>
      <c r="NXE1492" s="749"/>
      <c r="NXF1492" s="749"/>
      <c r="NXG1492" s="749"/>
      <c r="NXH1492" s="749"/>
      <c r="NXI1492" s="749"/>
      <c r="NXJ1492" s="749"/>
      <c r="NXK1492" s="749"/>
      <c r="NXL1492" s="749"/>
      <c r="NXM1492" s="749"/>
      <c r="NXN1492" s="749"/>
      <c r="NXO1492" s="749"/>
      <c r="NXP1492" s="749"/>
      <c r="NXQ1492" s="749"/>
      <c r="NXR1492" s="749"/>
      <c r="NXS1492" s="749"/>
      <c r="NXT1492" s="749"/>
      <c r="NXU1492" s="749"/>
      <c r="NXV1492" s="749"/>
      <c r="NXW1492" s="749"/>
      <c r="NXX1492" s="749"/>
      <c r="NXY1492" s="749"/>
      <c r="NXZ1492" s="749"/>
      <c r="NYA1492" s="749"/>
      <c r="NYB1492" s="749"/>
      <c r="NYC1492" s="749"/>
      <c r="NYD1492" s="749"/>
      <c r="NYE1492" s="749"/>
      <c r="NYF1492" s="749"/>
      <c r="NYG1492" s="749"/>
      <c r="NYH1492" s="749"/>
      <c r="NYI1492" s="749"/>
      <c r="NYJ1492" s="749"/>
      <c r="NYK1492" s="749"/>
      <c r="NYL1492" s="749"/>
      <c r="NYM1492" s="749"/>
      <c r="NYN1492" s="749"/>
      <c r="NYO1492" s="749"/>
      <c r="NYP1492" s="749"/>
      <c r="NYQ1492" s="749"/>
      <c r="NYR1492" s="749"/>
      <c r="NYS1492" s="749"/>
      <c r="NYT1492" s="749"/>
      <c r="NYU1492" s="749"/>
      <c r="NYV1492" s="749"/>
      <c r="NYW1492" s="749"/>
      <c r="NYX1492" s="749"/>
      <c r="NYY1492" s="749"/>
      <c r="NYZ1492" s="749"/>
      <c r="NZA1492" s="749"/>
      <c r="NZB1492" s="749"/>
      <c r="NZC1492" s="749"/>
      <c r="NZD1492" s="749"/>
      <c r="NZE1492" s="749"/>
      <c r="NZF1492" s="749"/>
      <c r="NZG1492" s="749"/>
      <c r="NZH1492" s="749"/>
      <c r="NZI1492" s="749"/>
      <c r="NZJ1492" s="749"/>
      <c r="NZK1492" s="749"/>
      <c r="NZL1492" s="749"/>
      <c r="NZM1492" s="749"/>
      <c r="NZN1492" s="749"/>
      <c r="NZO1492" s="749"/>
      <c r="NZP1492" s="749"/>
      <c r="NZQ1492" s="749"/>
      <c r="NZR1492" s="749"/>
      <c r="NZS1492" s="749"/>
      <c r="NZT1492" s="749"/>
      <c r="NZU1492" s="749"/>
      <c r="NZV1492" s="749"/>
      <c r="NZW1492" s="749"/>
      <c r="NZX1492" s="749"/>
      <c r="NZY1492" s="749"/>
      <c r="NZZ1492" s="749"/>
      <c r="OAA1492" s="749"/>
      <c r="OAB1492" s="749"/>
      <c r="OAC1492" s="749"/>
      <c r="OAD1492" s="749"/>
      <c r="OAE1492" s="749"/>
      <c r="OAF1492" s="749"/>
      <c r="OAG1492" s="749"/>
      <c r="OAH1492" s="749"/>
      <c r="OAI1492" s="749"/>
      <c r="OAJ1492" s="749"/>
      <c r="OAK1492" s="749"/>
      <c r="OAL1492" s="749"/>
      <c r="OAM1492" s="749"/>
      <c r="OAN1492" s="749"/>
      <c r="OAO1492" s="749"/>
      <c r="OAP1492" s="749"/>
      <c r="OAQ1492" s="749"/>
      <c r="OAR1492" s="749"/>
      <c r="OAS1492" s="749"/>
      <c r="OAT1492" s="749"/>
      <c r="OAU1492" s="749"/>
      <c r="OAV1492" s="749"/>
      <c r="OAW1492" s="749"/>
      <c r="OAX1492" s="749"/>
      <c r="OAY1492" s="749"/>
      <c r="OAZ1492" s="749"/>
      <c r="OBA1492" s="749"/>
      <c r="OBB1492" s="749"/>
      <c r="OBC1492" s="749"/>
      <c r="OBD1492" s="749"/>
      <c r="OBE1492" s="749"/>
      <c r="OBF1492" s="749"/>
      <c r="OBG1492" s="749"/>
      <c r="OBH1492" s="749"/>
      <c r="OBI1492" s="749"/>
      <c r="OBJ1492" s="749"/>
      <c r="OBK1492" s="749"/>
      <c r="OBL1492" s="749"/>
      <c r="OBM1492" s="749"/>
      <c r="OBN1492" s="749"/>
      <c r="OBO1492" s="749"/>
      <c r="OBP1492" s="749"/>
      <c r="OBQ1492" s="749"/>
      <c r="OBR1492" s="749"/>
      <c r="OBS1492" s="749"/>
      <c r="OBT1492" s="749"/>
      <c r="OBU1492" s="749"/>
      <c r="OBV1492" s="749"/>
      <c r="OBW1492" s="749"/>
      <c r="OBX1492" s="749"/>
      <c r="OBY1492" s="749"/>
      <c r="OBZ1492" s="749"/>
      <c r="OCA1492" s="749"/>
      <c r="OCB1492" s="749"/>
      <c r="OCC1492" s="749"/>
      <c r="OCD1492" s="749"/>
      <c r="OCE1492" s="749"/>
      <c r="OCF1492" s="749"/>
      <c r="OCG1492" s="749"/>
      <c r="OCH1492" s="749"/>
      <c r="OCI1492" s="749"/>
      <c r="OCJ1492" s="749"/>
      <c r="OCK1492" s="749"/>
      <c r="OCL1492" s="749"/>
      <c r="OCM1492" s="749"/>
      <c r="OCN1492" s="749"/>
      <c r="OCO1492" s="749"/>
      <c r="OCP1492" s="749"/>
      <c r="OCQ1492" s="749"/>
      <c r="OCR1492" s="749"/>
      <c r="OCS1492" s="749"/>
      <c r="OCT1492" s="749"/>
      <c r="OCU1492" s="749"/>
      <c r="OCV1492" s="749"/>
      <c r="OCW1492" s="749"/>
      <c r="OCX1492" s="749"/>
      <c r="OCY1492" s="749"/>
      <c r="OCZ1492" s="749"/>
      <c r="ODA1492" s="749"/>
      <c r="ODB1492" s="749"/>
      <c r="ODC1492" s="749"/>
      <c r="ODD1492" s="749"/>
      <c r="ODE1492" s="749"/>
      <c r="ODF1492" s="749"/>
      <c r="ODG1492" s="749"/>
      <c r="ODH1492" s="749"/>
      <c r="ODI1492" s="749"/>
      <c r="ODJ1492" s="749"/>
      <c r="ODK1492" s="749"/>
      <c r="ODL1492" s="749"/>
      <c r="ODM1492" s="749"/>
      <c r="ODN1492" s="749"/>
      <c r="ODO1492" s="749"/>
      <c r="ODP1492" s="749"/>
      <c r="ODQ1492" s="749"/>
      <c r="ODR1492" s="749"/>
      <c r="ODS1492" s="749"/>
      <c r="ODT1492" s="749"/>
      <c r="ODU1492" s="749"/>
      <c r="ODV1492" s="749"/>
      <c r="ODW1492" s="749"/>
      <c r="ODX1492" s="749"/>
      <c r="ODY1492" s="749"/>
      <c r="ODZ1492" s="749"/>
      <c r="OEA1492" s="749"/>
      <c r="OEB1492" s="749"/>
      <c r="OEC1492" s="749"/>
      <c r="OED1492" s="749"/>
      <c r="OEE1492" s="749"/>
      <c r="OEF1492" s="749"/>
      <c r="OEG1492" s="749"/>
      <c r="OEH1492" s="749"/>
      <c r="OEI1492" s="749"/>
      <c r="OEJ1492" s="749"/>
      <c r="OEK1492" s="749"/>
      <c r="OEL1492" s="749"/>
      <c r="OEM1492" s="749"/>
      <c r="OEN1492" s="749"/>
      <c r="OEO1492" s="749"/>
      <c r="OEP1492" s="749"/>
      <c r="OEQ1492" s="749"/>
      <c r="OER1492" s="749"/>
      <c r="OES1492" s="749"/>
      <c r="OET1492" s="749"/>
      <c r="OEU1492" s="749"/>
      <c r="OEV1492" s="749"/>
      <c r="OEW1492" s="749"/>
      <c r="OEX1492" s="749"/>
      <c r="OEY1492" s="749"/>
      <c r="OEZ1492" s="749"/>
      <c r="OFA1492" s="749"/>
      <c r="OFB1492" s="749"/>
      <c r="OFC1492" s="749"/>
      <c r="OFD1492" s="749"/>
      <c r="OFE1492" s="749"/>
      <c r="OFF1492" s="749"/>
      <c r="OFG1492" s="749"/>
      <c r="OFH1492" s="749"/>
      <c r="OFI1492" s="749"/>
      <c r="OFJ1492" s="749"/>
      <c r="OFK1492" s="749"/>
      <c r="OFL1492" s="749"/>
      <c r="OFM1492" s="749"/>
      <c r="OFN1492" s="749"/>
      <c r="OFO1492" s="749"/>
      <c r="OFP1492" s="749"/>
      <c r="OFQ1492" s="749"/>
      <c r="OFR1492" s="749"/>
      <c r="OFS1492" s="749"/>
      <c r="OFT1492" s="749"/>
      <c r="OFU1492" s="749"/>
      <c r="OFV1492" s="749"/>
      <c r="OFW1492" s="749"/>
      <c r="OFX1492" s="749"/>
      <c r="OFY1492" s="749"/>
      <c r="OFZ1492" s="749"/>
      <c r="OGA1492" s="749"/>
      <c r="OGB1492" s="749"/>
      <c r="OGC1492" s="749"/>
      <c r="OGD1492" s="749"/>
      <c r="OGE1492" s="749"/>
      <c r="OGF1492" s="749"/>
      <c r="OGG1492" s="749"/>
      <c r="OGH1492" s="749"/>
      <c r="OGI1492" s="749"/>
      <c r="OGJ1492" s="749"/>
      <c r="OGK1492" s="749"/>
      <c r="OGL1492" s="749"/>
      <c r="OGM1492" s="749"/>
      <c r="OGN1492" s="749"/>
      <c r="OGO1492" s="749"/>
      <c r="OGP1492" s="749"/>
      <c r="OGQ1492" s="749"/>
      <c r="OGR1492" s="749"/>
      <c r="OGS1492" s="749"/>
      <c r="OGT1492" s="749"/>
      <c r="OGU1492" s="749"/>
      <c r="OGV1492" s="749"/>
      <c r="OGW1492" s="749"/>
      <c r="OGX1492" s="749"/>
      <c r="OGY1492" s="749"/>
      <c r="OGZ1492" s="749"/>
      <c r="OHA1492" s="749"/>
      <c r="OHB1492" s="749"/>
      <c r="OHC1492" s="749"/>
      <c r="OHD1492" s="749"/>
      <c r="OHE1492" s="749"/>
      <c r="OHF1492" s="749"/>
      <c r="OHG1492" s="749"/>
      <c r="OHH1492" s="749"/>
      <c r="OHI1492" s="749"/>
      <c r="OHJ1492" s="749"/>
      <c r="OHK1492" s="749"/>
      <c r="OHL1492" s="749"/>
      <c r="OHM1492" s="749"/>
      <c r="OHN1492" s="749"/>
      <c r="OHO1492" s="749"/>
      <c r="OHP1492" s="749"/>
      <c r="OHQ1492" s="749"/>
      <c r="OHR1492" s="749"/>
      <c r="OHS1492" s="749"/>
      <c r="OHT1492" s="749"/>
      <c r="OHU1492" s="749"/>
      <c r="OHV1492" s="749"/>
      <c r="OHW1492" s="749"/>
      <c r="OHX1492" s="749"/>
      <c r="OHY1492" s="749"/>
      <c r="OHZ1492" s="749"/>
      <c r="OIA1492" s="749"/>
      <c r="OIB1492" s="749"/>
      <c r="OIC1492" s="749"/>
      <c r="OID1492" s="749"/>
      <c r="OIE1492" s="749"/>
      <c r="OIF1492" s="749"/>
      <c r="OIG1492" s="749"/>
      <c r="OIH1492" s="749"/>
      <c r="OII1492" s="749"/>
      <c r="OIJ1492" s="749"/>
      <c r="OIK1492" s="749"/>
      <c r="OIL1492" s="749"/>
      <c r="OIM1492" s="749"/>
      <c r="OIN1492" s="749"/>
      <c r="OIO1492" s="749"/>
      <c r="OIP1492" s="749"/>
      <c r="OIQ1492" s="749"/>
      <c r="OIR1492" s="749"/>
      <c r="OIS1492" s="749"/>
      <c r="OIT1492" s="749"/>
      <c r="OIU1492" s="749"/>
      <c r="OIV1492" s="749"/>
      <c r="OIW1492" s="749"/>
      <c r="OIX1492" s="749"/>
      <c r="OIY1492" s="749"/>
      <c r="OIZ1492" s="749"/>
      <c r="OJA1492" s="749"/>
      <c r="OJB1492" s="749"/>
      <c r="OJC1492" s="749"/>
      <c r="OJD1492" s="749"/>
      <c r="OJE1492" s="749"/>
      <c r="OJF1492" s="749"/>
      <c r="OJG1492" s="749"/>
      <c r="OJH1492" s="749"/>
      <c r="OJI1492" s="749"/>
      <c r="OJJ1492" s="749"/>
      <c r="OJK1492" s="749"/>
      <c r="OJL1492" s="749"/>
      <c r="OJM1492" s="749"/>
      <c r="OJN1492" s="749"/>
      <c r="OJO1492" s="749"/>
      <c r="OJP1492" s="749"/>
      <c r="OJQ1492" s="749"/>
      <c r="OJR1492" s="749"/>
      <c r="OJS1492" s="749"/>
      <c r="OJT1492" s="749"/>
      <c r="OJU1492" s="749"/>
      <c r="OJV1492" s="749"/>
      <c r="OJW1492" s="749"/>
      <c r="OJX1492" s="749"/>
      <c r="OJY1492" s="749"/>
      <c r="OJZ1492" s="749"/>
      <c r="OKA1492" s="749"/>
      <c r="OKB1492" s="749"/>
      <c r="OKC1492" s="749"/>
      <c r="OKD1492" s="749"/>
      <c r="OKE1492" s="749"/>
      <c r="OKF1492" s="749"/>
      <c r="OKG1492" s="749"/>
      <c r="OKH1492" s="749"/>
      <c r="OKI1492" s="749"/>
      <c r="OKJ1492" s="749"/>
      <c r="OKK1492" s="749"/>
      <c r="OKL1492" s="749"/>
      <c r="OKM1492" s="749"/>
      <c r="OKN1492" s="749"/>
      <c r="OKO1492" s="749"/>
      <c r="OKP1492" s="749"/>
      <c r="OKQ1492" s="749"/>
      <c r="OKR1492" s="749"/>
      <c r="OKS1492" s="749"/>
      <c r="OKT1492" s="749"/>
      <c r="OKU1492" s="749"/>
      <c r="OKV1492" s="749"/>
      <c r="OKW1492" s="749"/>
      <c r="OKX1492" s="749"/>
      <c r="OKY1492" s="749"/>
      <c r="OKZ1492" s="749"/>
      <c r="OLA1492" s="749"/>
      <c r="OLB1492" s="749"/>
      <c r="OLC1492" s="749"/>
      <c r="OLD1492" s="749"/>
      <c r="OLE1492" s="749"/>
      <c r="OLF1492" s="749"/>
      <c r="OLG1492" s="749"/>
      <c r="OLH1492" s="749"/>
      <c r="OLI1492" s="749"/>
      <c r="OLJ1492" s="749"/>
      <c r="OLK1492" s="749"/>
      <c r="OLL1492" s="749"/>
      <c r="OLM1492" s="749"/>
      <c r="OLN1492" s="749"/>
      <c r="OLO1492" s="749"/>
      <c r="OLP1492" s="749"/>
      <c r="OLQ1492" s="749"/>
      <c r="OLR1492" s="749"/>
      <c r="OLS1492" s="749"/>
      <c r="OLT1492" s="749"/>
      <c r="OLU1492" s="749"/>
      <c r="OLV1492" s="749"/>
      <c r="OLW1492" s="749"/>
      <c r="OLX1492" s="749"/>
      <c r="OLY1492" s="749"/>
      <c r="OLZ1492" s="749"/>
      <c r="OMA1492" s="749"/>
      <c r="OMB1492" s="749"/>
      <c r="OMC1492" s="749"/>
      <c r="OMD1492" s="749"/>
      <c r="OME1492" s="749"/>
      <c r="OMF1492" s="749"/>
      <c r="OMG1492" s="749"/>
      <c r="OMH1492" s="749"/>
      <c r="OMI1492" s="749"/>
      <c r="OMJ1492" s="749"/>
      <c r="OMK1492" s="749"/>
      <c r="OML1492" s="749"/>
      <c r="OMM1492" s="749"/>
      <c r="OMN1492" s="749"/>
      <c r="OMO1492" s="749"/>
      <c r="OMP1492" s="749"/>
      <c r="OMQ1492" s="749"/>
      <c r="OMR1492" s="749"/>
      <c r="OMS1492" s="749"/>
      <c r="OMT1492" s="749"/>
      <c r="OMU1492" s="749"/>
      <c r="OMV1492" s="749"/>
      <c r="OMW1492" s="749"/>
      <c r="OMX1492" s="749"/>
      <c r="OMY1492" s="749"/>
      <c r="OMZ1492" s="749"/>
      <c r="ONA1492" s="749"/>
      <c r="ONB1492" s="749"/>
      <c r="ONC1492" s="749"/>
      <c r="OND1492" s="749"/>
      <c r="ONE1492" s="749"/>
      <c r="ONF1492" s="749"/>
      <c r="ONG1492" s="749"/>
      <c r="ONH1492" s="749"/>
      <c r="ONI1492" s="749"/>
      <c r="ONJ1492" s="749"/>
      <c r="ONK1492" s="749"/>
      <c r="ONL1492" s="749"/>
      <c r="ONM1492" s="749"/>
      <c r="ONN1492" s="749"/>
      <c r="ONO1492" s="749"/>
      <c r="ONP1492" s="749"/>
      <c r="ONQ1492" s="749"/>
      <c r="ONR1492" s="749"/>
      <c r="ONS1492" s="749"/>
      <c r="ONT1492" s="749"/>
      <c r="ONU1492" s="749"/>
      <c r="ONV1492" s="749"/>
      <c r="ONW1492" s="749"/>
      <c r="ONX1492" s="749"/>
      <c r="ONY1492" s="749"/>
      <c r="ONZ1492" s="749"/>
      <c r="OOA1492" s="749"/>
      <c r="OOB1492" s="749"/>
      <c r="OOC1492" s="749"/>
      <c r="OOD1492" s="749"/>
      <c r="OOE1492" s="749"/>
      <c r="OOF1492" s="749"/>
      <c r="OOG1492" s="749"/>
      <c r="OOH1492" s="749"/>
      <c r="OOI1492" s="749"/>
      <c r="OOJ1492" s="749"/>
      <c r="OOK1492" s="749"/>
      <c r="OOL1492" s="749"/>
      <c r="OOM1492" s="749"/>
      <c r="OON1492" s="749"/>
      <c r="OOO1492" s="749"/>
      <c r="OOP1492" s="749"/>
      <c r="OOQ1492" s="749"/>
      <c r="OOR1492" s="749"/>
      <c r="OOS1492" s="749"/>
      <c r="OOT1492" s="749"/>
      <c r="OOU1492" s="749"/>
      <c r="OOV1492" s="749"/>
      <c r="OOW1492" s="749"/>
      <c r="OOX1492" s="749"/>
      <c r="OOY1492" s="749"/>
      <c r="OOZ1492" s="749"/>
      <c r="OPA1492" s="749"/>
      <c r="OPB1492" s="749"/>
      <c r="OPC1492" s="749"/>
      <c r="OPD1492" s="749"/>
      <c r="OPE1492" s="749"/>
      <c r="OPF1492" s="749"/>
      <c r="OPG1492" s="749"/>
      <c r="OPH1492" s="749"/>
      <c r="OPI1492" s="749"/>
      <c r="OPJ1492" s="749"/>
      <c r="OPK1492" s="749"/>
      <c r="OPL1492" s="749"/>
      <c r="OPM1492" s="749"/>
      <c r="OPN1492" s="749"/>
      <c r="OPO1492" s="749"/>
      <c r="OPP1492" s="749"/>
      <c r="OPQ1492" s="749"/>
      <c r="OPR1492" s="749"/>
      <c r="OPS1492" s="749"/>
      <c r="OPT1492" s="749"/>
      <c r="OPU1492" s="749"/>
      <c r="OPV1492" s="749"/>
      <c r="OPW1492" s="749"/>
      <c r="OPX1492" s="749"/>
      <c r="OPY1492" s="749"/>
      <c r="OPZ1492" s="749"/>
      <c r="OQA1492" s="749"/>
      <c r="OQB1492" s="749"/>
      <c r="OQC1492" s="749"/>
      <c r="OQD1492" s="749"/>
      <c r="OQE1492" s="749"/>
      <c r="OQF1492" s="749"/>
      <c r="OQG1492" s="749"/>
      <c r="OQH1492" s="749"/>
      <c r="OQI1492" s="749"/>
      <c r="OQJ1492" s="749"/>
      <c r="OQK1492" s="749"/>
      <c r="OQL1492" s="749"/>
      <c r="OQM1492" s="749"/>
      <c r="OQN1492" s="749"/>
      <c r="OQO1492" s="749"/>
      <c r="OQP1492" s="749"/>
      <c r="OQQ1492" s="749"/>
      <c r="OQR1492" s="749"/>
      <c r="OQS1492" s="749"/>
      <c r="OQT1492" s="749"/>
      <c r="OQU1492" s="749"/>
      <c r="OQV1492" s="749"/>
      <c r="OQW1492" s="749"/>
      <c r="OQX1492" s="749"/>
      <c r="OQY1492" s="749"/>
      <c r="OQZ1492" s="749"/>
      <c r="ORA1492" s="749"/>
      <c r="ORB1492" s="749"/>
      <c r="ORC1492" s="749"/>
      <c r="ORD1492" s="749"/>
      <c r="ORE1492" s="749"/>
      <c r="ORF1492" s="749"/>
      <c r="ORG1492" s="749"/>
      <c r="ORH1492" s="749"/>
      <c r="ORI1492" s="749"/>
      <c r="ORJ1492" s="749"/>
      <c r="ORK1492" s="749"/>
      <c r="ORL1492" s="749"/>
      <c r="ORM1492" s="749"/>
      <c r="ORN1492" s="749"/>
      <c r="ORO1492" s="749"/>
      <c r="ORP1492" s="749"/>
      <c r="ORQ1492" s="749"/>
      <c r="ORR1492" s="749"/>
      <c r="ORS1492" s="749"/>
      <c r="ORT1492" s="749"/>
      <c r="ORU1492" s="749"/>
      <c r="ORV1492" s="749"/>
      <c r="ORW1492" s="749"/>
      <c r="ORX1492" s="749"/>
      <c r="ORY1492" s="749"/>
      <c r="ORZ1492" s="749"/>
      <c r="OSA1492" s="749"/>
      <c r="OSB1492" s="749"/>
      <c r="OSC1492" s="749"/>
      <c r="OSD1492" s="749"/>
      <c r="OSE1492" s="749"/>
      <c r="OSF1492" s="749"/>
      <c r="OSG1492" s="749"/>
      <c r="OSH1492" s="749"/>
      <c r="OSI1492" s="749"/>
      <c r="OSJ1492" s="749"/>
      <c r="OSK1492" s="749"/>
      <c r="OSL1492" s="749"/>
      <c r="OSM1492" s="749"/>
      <c r="OSN1492" s="749"/>
      <c r="OSO1492" s="749"/>
      <c r="OSP1492" s="749"/>
      <c r="OSQ1492" s="749"/>
      <c r="OSR1492" s="749"/>
      <c r="OSS1492" s="749"/>
      <c r="OST1492" s="749"/>
      <c r="OSU1492" s="749"/>
      <c r="OSV1492" s="749"/>
      <c r="OSW1492" s="749"/>
      <c r="OSX1492" s="749"/>
      <c r="OSY1492" s="749"/>
      <c r="OSZ1492" s="749"/>
      <c r="OTA1492" s="749"/>
      <c r="OTB1492" s="749"/>
      <c r="OTC1492" s="749"/>
      <c r="OTD1492" s="749"/>
      <c r="OTE1492" s="749"/>
      <c r="OTF1492" s="749"/>
      <c r="OTG1492" s="749"/>
      <c r="OTH1492" s="749"/>
      <c r="OTI1492" s="749"/>
      <c r="OTJ1492" s="749"/>
      <c r="OTK1492" s="749"/>
      <c r="OTL1492" s="749"/>
      <c r="OTM1492" s="749"/>
      <c r="OTN1492" s="749"/>
      <c r="OTO1492" s="749"/>
      <c r="OTP1492" s="749"/>
      <c r="OTQ1492" s="749"/>
      <c r="OTR1492" s="749"/>
      <c r="OTS1492" s="749"/>
      <c r="OTT1492" s="749"/>
      <c r="OTU1492" s="749"/>
      <c r="OTV1492" s="749"/>
      <c r="OTW1492" s="749"/>
      <c r="OTX1492" s="749"/>
      <c r="OTY1492" s="749"/>
      <c r="OTZ1492" s="749"/>
      <c r="OUA1492" s="749"/>
      <c r="OUB1492" s="749"/>
      <c r="OUC1492" s="749"/>
      <c r="OUD1492" s="749"/>
      <c r="OUE1492" s="749"/>
      <c r="OUF1492" s="749"/>
      <c r="OUG1492" s="749"/>
      <c r="OUH1492" s="749"/>
      <c r="OUI1492" s="749"/>
      <c r="OUJ1492" s="749"/>
      <c r="OUK1492" s="749"/>
      <c r="OUL1492" s="749"/>
      <c r="OUM1492" s="749"/>
      <c r="OUN1492" s="749"/>
      <c r="OUO1492" s="749"/>
      <c r="OUP1492" s="749"/>
      <c r="OUQ1492" s="749"/>
      <c r="OUR1492" s="749"/>
      <c r="OUS1492" s="749"/>
      <c r="OUT1492" s="749"/>
      <c r="OUU1492" s="749"/>
      <c r="OUV1492" s="749"/>
      <c r="OUW1492" s="749"/>
      <c r="OUX1492" s="749"/>
      <c r="OUY1492" s="749"/>
      <c r="OUZ1492" s="749"/>
      <c r="OVA1492" s="749"/>
      <c r="OVB1492" s="749"/>
      <c r="OVC1492" s="749"/>
      <c r="OVD1492" s="749"/>
      <c r="OVE1492" s="749"/>
      <c r="OVF1492" s="749"/>
      <c r="OVG1492" s="749"/>
      <c r="OVH1492" s="749"/>
      <c r="OVI1492" s="749"/>
      <c r="OVJ1492" s="749"/>
      <c r="OVK1492" s="749"/>
      <c r="OVL1492" s="749"/>
      <c r="OVM1492" s="749"/>
      <c r="OVN1492" s="749"/>
      <c r="OVO1492" s="749"/>
      <c r="OVP1492" s="749"/>
      <c r="OVQ1492" s="749"/>
      <c r="OVR1492" s="749"/>
      <c r="OVS1492" s="749"/>
      <c r="OVT1492" s="749"/>
      <c r="OVU1492" s="749"/>
      <c r="OVV1492" s="749"/>
      <c r="OVW1492" s="749"/>
      <c r="OVX1492" s="749"/>
      <c r="OVY1492" s="749"/>
      <c r="OVZ1492" s="749"/>
      <c r="OWA1492" s="749"/>
      <c r="OWB1492" s="749"/>
      <c r="OWC1492" s="749"/>
      <c r="OWD1492" s="749"/>
      <c r="OWE1492" s="749"/>
      <c r="OWF1492" s="749"/>
      <c r="OWG1492" s="749"/>
      <c r="OWH1492" s="749"/>
      <c r="OWI1492" s="749"/>
      <c r="OWJ1492" s="749"/>
      <c r="OWK1492" s="749"/>
      <c r="OWL1492" s="749"/>
      <c r="OWM1492" s="749"/>
      <c r="OWN1492" s="749"/>
      <c r="OWO1492" s="749"/>
      <c r="OWP1492" s="749"/>
      <c r="OWQ1492" s="749"/>
      <c r="OWR1492" s="749"/>
      <c r="OWS1492" s="749"/>
      <c r="OWT1492" s="749"/>
      <c r="OWU1492" s="749"/>
      <c r="OWV1492" s="749"/>
      <c r="OWW1492" s="749"/>
      <c r="OWX1492" s="749"/>
      <c r="OWY1492" s="749"/>
      <c r="OWZ1492" s="749"/>
      <c r="OXA1492" s="749"/>
      <c r="OXB1492" s="749"/>
      <c r="OXC1492" s="749"/>
      <c r="OXD1492" s="749"/>
      <c r="OXE1492" s="749"/>
      <c r="OXF1492" s="749"/>
      <c r="OXG1492" s="749"/>
      <c r="OXH1492" s="749"/>
      <c r="OXI1492" s="749"/>
      <c r="OXJ1492" s="749"/>
      <c r="OXK1492" s="749"/>
      <c r="OXL1492" s="749"/>
      <c r="OXM1492" s="749"/>
      <c r="OXN1492" s="749"/>
      <c r="OXO1492" s="749"/>
      <c r="OXP1492" s="749"/>
      <c r="OXQ1492" s="749"/>
      <c r="OXR1492" s="749"/>
      <c r="OXS1492" s="749"/>
      <c r="OXT1492" s="749"/>
      <c r="OXU1492" s="749"/>
      <c r="OXV1492" s="749"/>
      <c r="OXW1492" s="749"/>
      <c r="OXX1492" s="749"/>
      <c r="OXY1492" s="749"/>
      <c r="OXZ1492" s="749"/>
      <c r="OYA1492" s="749"/>
      <c r="OYB1492" s="749"/>
      <c r="OYC1492" s="749"/>
      <c r="OYD1492" s="749"/>
      <c r="OYE1492" s="749"/>
      <c r="OYF1492" s="749"/>
      <c r="OYG1492" s="749"/>
      <c r="OYH1492" s="749"/>
      <c r="OYI1492" s="749"/>
      <c r="OYJ1492" s="749"/>
      <c r="OYK1492" s="749"/>
      <c r="OYL1492" s="749"/>
      <c r="OYM1492" s="749"/>
      <c r="OYN1492" s="749"/>
      <c r="OYO1492" s="749"/>
      <c r="OYP1492" s="749"/>
      <c r="OYQ1492" s="749"/>
      <c r="OYR1492" s="749"/>
      <c r="OYS1492" s="749"/>
      <c r="OYT1492" s="749"/>
      <c r="OYU1492" s="749"/>
      <c r="OYV1492" s="749"/>
      <c r="OYW1492" s="749"/>
      <c r="OYX1492" s="749"/>
      <c r="OYY1492" s="749"/>
      <c r="OYZ1492" s="749"/>
      <c r="OZA1492" s="749"/>
      <c r="OZB1492" s="749"/>
      <c r="OZC1492" s="749"/>
      <c r="OZD1492" s="749"/>
      <c r="OZE1492" s="749"/>
      <c r="OZF1492" s="749"/>
      <c r="OZG1492" s="749"/>
      <c r="OZH1492" s="749"/>
      <c r="OZI1492" s="749"/>
      <c r="OZJ1492" s="749"/>
      <c r="OZK1492" s="749"/>
      <c r="OZL1492" s="749"/>
      <c r="OZM1492" s="749"/>
      <c r="OZN1492" s="749"/>
      <c r="OZO1492" s="749"/>
      <c r="OZP1492" s="749"/>
      <c r="OZQ1492" s="749"/>
      <c r="OZR1492" s="749"/>
      <c r="OZS1492" s="749"/>
      <c r="OZT1492" s="749"/>
      <c r="OZU1492" s="749"/>
      <c r="OZV1492" s="749"/>
      <c r="OZW1492" s="749"/>
      <c r="OZX1492" s="749"/>
      <c r="OZY1492" s="749"/>
      <c r="OZZ1492" s="749"/>
      <c r="PAA1492" s="749"/>
      <c r="PAB1492" s="749"/>
      <c r="PAC1492" s="749"/>
      <c r="PAD1492" s="749"/>
      <c r="PAE1492" s="749"/>
      <c r="PAF1492" s="749"/>
      <c r="PAG1492" s="749"/>
      <c r="PAH1492" s="749"/>
      <c r="PAI1492" s="749"/>
      <c r="PAJ1492" s="749"/>
      <c r="PAK1492" s="749"/>
      <c r="PAL1492" s="749"/>
      <c r="PAM1492" s="749"/>
      <c r="PAN1492" s="749"/>
      <c r="PAO1492" s="749"/>
      <c r="PAP1492" s="749"/>
      <c r="PAQ1492" s="749"/>
      <c r="PAR1492" s="749"/>
      <c r="PAS1492" s="749"/>
      <c r="PAT1492" s="749"/>
      <c r="PAU1492" s="749"/>
      <c r="PAV1492" s="749"/>
      <c r="PAW1492" s="749"/>
      <c r="PAX1492" s="749"/>
      <c r="PAY1492" s="749"/>
      <c r="PAZ1492" s="749"/>
      <c r="PBA1492" s="749"/>
      <c r="PBB1492" s="749"/>
      <c r="PBC1492" s="749"/>
      <c r="PBD1492" s="749"/>
      <c r="PBE1492" s="749"/>
      <c r="PBF1492" s="749"/>
      <c r="PBG1492" s="749"/>
      <c r="PBH1492" s="749"/>
      <c r="PBI1492" s="749"/>
      <c r="PBJ1492" s="749"/>
      <c r="PBK1492" s="749"/>
      <c r="PBL1492" s="749"/>
      <c r="PBM1492" s="749"/>
      <c r="PBN1492" s="749"/>
      <c r="PBO1492" s="749"/>
      <c r="PBP1492" s="749"/>
      <c r="PBQ1492" s="749"/>
      <c r="PBR1492" s="749"/>
      <c r="PBS1492" s="749"/>
      <c r="PBT1492" s="749"/>
      <c r="PBU1492" s="749"/>
      <c r="PBV1492" s="749"/>
      <c r="PBW1492" s="749"/>
      <c r="PBX1492" s="749"/>
      <c r="PBY1492" s="749"/>
      <c r="PBZ1492" s="749"/>
      <c r="PCA1492" s="749"/>
      <c r="PCB1492" s="749"/>
      <c r="PCC1492" s="749"/>
      <c r="PCD1492" s="749"/>
      <c r="PCE1492" s="749"/>
      <c r="PCF1492" s="749"/>
      <c r="PCG1492" s="749"/>
      <c r="PCH1492" s="749"/>
      <c r="PCI1492" s="749"/>
      <c r="PCJ1492" s="749"/>
      <c r="PCK1492" s="749"/>
      <c r="PCL1492" s="749"/>
      <c r="PCM1492" s="749"/>
      <c r="PCN1492" s="749"/>
      <c r="PCO1492" s="749"/>
      <c r="PCP1492" s="749"/>
      <c r="PCQ1492" s="749"/>
      <c r="PCR1492" s="749"/>
      <c r="PCS1492" s="749"/>
      <c r="PCT1492" s="749"/>
      <c r="PCU1492" s="749"/>
      <c r="PCV1492" s="749"/>
      <c r="PCW1492" s="749"/>
      <c r="PCX1492" s="749"/>
      <c r="PCY1492" s="749"/>
      <c r="PCZ1492" s="749"/>
      <c r="PDA1492" s="749"/>
      <c r="PDB1492" s="749"/>
      <c r="PDC1492" s="749"/>
      <c r="PDD1492" s="749"/>
      <c r="PDE1492" s="749"/>
      <c r="PDF1492" s="749"/>
      <c r="PDG1492" s="749"/>
      <c r="PDH1492" s="749"/>
      <c r="PDI1492" s="749"/>
      <c r="PDJ1492" s="749"/>
      <c r="PDK1492" s="749"/>
      <c r="PDL1492" s="749"/>
      <c r="PDM1492" s="749"/>
      <c r="PDN1492" s="749"/>
      <c r="PDO1492" s="749"/>
      <c r="PDP1492" s="749"/>
      <c r="PDQ1492" s="749"/>
      <c r="PDR1492" s="749"/>
      <c r="PDS1492" s="749"/>
      <c r="PDT1492" s="749"/>
      <c r="PDU1492" s="749"/>
      <c r="PDV1492" s="749"/>
      <c r="PDW1492" s="749"/>
      <c r="PDX1492" s="749"/>
      <c r="PDY1492" s="749"/>
      <c r="PDZ1492" s="749"/>
      <c r="PEA1492" s="749"/>
      <c r="PEB1492" s="749"/>
      <c r="PEC1492" s="749"/>
      <c r="PED1492" s="749"/>
      <c r="PEE1492" s="749"/>
      <c r="PEF1492" s="749"/>
      <c r="PEG1492" s="749"/>
      <c r="PEH1492" s="749"/>
      <c r="PEI1492" s="749"/>
      <c r="PEJ1492" s="749"/>
      <c r="PEK1492" s="749"/>
      <c r="PEL1492" s="749"/>
      <c r="PEM1492" s="749"/>
      <c r="PEN1492" s="749"/>
      <c r="PEO1492" s="749"/>
      <c r="PEP1492" s="749"/>
      <c r="PEQ1492" s="749"/>
      <c r="PER1492" s="749"/>
      <c r="PES1492" s="749"/>
      <c r="PET1492" s="749"/>
      <c r="PEU1492" s="749"/>
      <c r="PEV1492" s="749"/>
      <c r="PEW1492" s="749"/>
      <c r="PEX1492" s="749"/>
      <c r="PEY1492" s="749"/>
      <c r="PEZ1492" s="749"/>
      <c r="PFA1492" s="749"/>
      <c r="PFB1492" s="749"/>
      <c r="PFC1492" s="749"/>
      <c r="PFD1492" s="749"/>
      <c r="PFE1492" s="749"/>
      <c r="PFF1492" s="749"/>
      <c r="PFG1492" s="749"/>
      <c r="PFH1492" s="749"/>
      <c r="PFI1492" s="749"/>
      <c r="PFJ1492" s="749"/>
      <c r="PFK1492" s="749"/>
      <c r="PFL1492" s="749"/>
      <c r="PFM1492" s="749"/>
      <c r="PFN1492" s="749"/>
      <c r="PFO1492" s="749"/>
      <c r="PFP1492" s="749"/>
      <c r="PFQ1492" s="749"/>
      <c r="PFR1492" s="749"/>
      <c r="PFS1492" s="749"/>
      <c r="PFT1492" s="749"/>
      <c r="PFU1492" s="749"/>
      <c r="PFV1492" s="749"/>
      <c r="PFW1492" s="749"/>
      <c r="PFX1492" s="749"/>
      <c r="PFY1492" s="749"/>
      <c r="PFZ1492" s="749"/>
      <c r="PGA1492" s="749"/>
      <c r="PGB1492" s="749"/>
      <c r="PGC1492" s="749"/>
      <c r="PGD1492" s="749"/>
      <c r="PGE1492" s="749"/>
      <c r="PGF1492" s="749"/>
      <c r="PGG1492" s="749"/>
      <c r="PGH1492" s="749"/>
      <c r="PGI1492" s="749"/>
      <c r="PGJ1492" s="749"/>
      <c r="PGK1492" s="749"/>
      <c r="PGL1492" s="749"/>
      <c r="PGM1492" s="749"/>
      <c r="PGN1492" s="749"/>
      <c r="PGO1492" s="749"/>
      <c r="PGP1492" s="749"/>
      <c r="PGQ1492" s="749"/>
      <c r="PGR1492" s="749"/>
      <c r="PGS1492" s="749"/>
      <c r="PGT1492" s="749"/>
      <c r="PGU1492" s="749"/>
      <c r="PGV1492" s="749"/>
      <c r="PGW1492" s="749"/>
      <c r="PGX1492" s="749"/>
      <c r="PGY1492" s="749"/>
      <c r="PGZ1492" s="749"/>
      <c r="PHA1492" s="749"/>
      <c r="PHB1492" s="749"/>
      <c r="PHC1492" s="749"/>
      <c r="PHD1492" s="749"/>
      <c r="PHE1492" s="749"/>
      <c r="PHF1492" s="749"/>
      <c r="PHG1492" s="749"/>
      <c r="PHH1492" s="749"/>
      <c r="PHI1492" s="749"/>
      <c r="PHJ1492" s="749"/>
      <c r="PHK1492" s="749"/>
      <c r="PHL1492" s="749"/>
      <c r="PHM1492" s="749"/>
      <c r="PHN1492" s="749"/>
      <c r="PHO1492" s="749"/>
      <c r="PHP1492" s="749"/>
      <c r="PHQ1492" s="749"/>
      <c r="PHR1492" s="749"/>
      <c r="PHS1492" s="749"/>
      <c r="PHT1492" s="749"/>
      <c r="PHU1492" s="749"/>
      <c r="PHV1492" s="749"/>
      <c r="PHW1492" s="749"/>
      <c r="PHX1492" s="749"/>
      <c r="PHY1492" s="749"/>
      <c r="PHZ1492" s="749"/>
      <c r="PIA1492" s="749"/>
      <c r="PIB1492" s="749"/>
      <c r="PIC1492" s="749"/>
      <c r="PID1492" s="749"/>
      <c r="PIE1492" s="749"/>
      <c r="PIF1492" s="749"/>
      <c r="PIG1492" s="749"/>
      <c r="PIH1492" s="749"/>
      <c r="PII1492" s="749"/>
      <c r="PIJ1492" s="749"/>
      <c r="PIK1492" s="749"/>
      <c r="PIL1492" s="749"/>
      <c r="PIM1492" s="749"/>
      <c r="PIN1492" s="749"/>
      <c r="PIO1492" s="749"/>
      <c r="PIP1492" s="749"/>
      <c r="PIQ1492" s="749"/>
      <c r="PIR1492" s="749"/>
      <c r="PIS1492" s="749"/>
      <c r="PIT1492" s="749"/>
      <c r="PIU1492" s="749"/>
      <c r="PIV1492" s="749"/>
      <c r="PIW1492" s="749"/>
      <c r="PIX1492" s="749"/>
      <c r="PIY1492" s="749"/>
      <c r="PIZ1492" s="749"/>
      <c r="PJA1492" s="749"/>
      <c r="PJB1492" s="749"/>
      <c r="PJC1492" s="749"/>
      <c r="PJD1492" s="749"/>
      <c r="PJE1492" s="749"/>
      <c r="PJF1492" s="749"/>
      <c r="PJG1492" s="749"/>
      <c r="PJH1492" s="749"/>
      <c r="PJI1492" s="749"/>
      <c r="PJJ1492" s="749"/>
      <c r="PJK1492" s="749"/>
      <c r="PJL1492" s="749"/>
      <c r="PJM1492" s="749"/>
      <c r="PJN1492" s="749"/>
      <c r="PJO1492" s="749"/>
      <c r="PJP1492" s="749"/>
      <c r="PJQ1492" s="749"/>
      <c r="PJR1492" s="749"/>
      <c r="PJS1492" s="749"/>
      <c r="PJT1492" s="749"/>
      <c r="PJU1492" s="749"/>
      <c r="PJV1492" s="749"/>
      <c r="PJW1492" s="749"/>
      <c r="PJX1492" s="749"/>
      <c r="PJY1492" s="749"/>
      <c r="PJZ1492" s="749"/>
      <c r="PKA1492" s="749"/>
      <c r="PKB1492" s="749"/>
      <c r="PKC1492" s="749"/>
      <c r="PKD1492" s="749"/>
      <c r="PKE1492" s="749"/>
      <c r="PKF1492" s="749"/>
      <c r="PKG1492" s="749"/>
      <c r="PKH1492" s="749"/>
      <c r="PKI1492" s="749"/>
      <c r="PKJ1492" s="749"/>
      <c r="PKK1492" s="749"/>
      <c r="PKL1492" s="749"/>
      <c r="PKM1492" s="749"/>
      <c r="PKN1492" s="749"/>
      <c r="PKO1492" s="749"/>
      <c r="PKP1492" s="749"/>
      <c r="PKQ1492" s="749"/>
      <c r="PKR1492" s="749"/>
      <c r="PKS1492" s="749"/>
      <c r="PKT1492" s="749"/>
      <c r="PKU1492" s="749"/>
      <c r="PKV1492" s="749"/>
      <c r="PKW1492" s="749"/>
      <c r="PKX1492" s="749"/>
      <c r="PKY1492" s="749"/>
      <c r="PKZ1492" s="749"/>
      <c r="PLA1492" s="749"/>
      <c r="PLB1492" s="749"/>
      <c r="PLC1492" s="749"/>
      <c r="PLD1492" s="749"/>
      <c r="PLE1492" s="749"/>
      <c r="PLF1492" s="749"/>
      <c r="PLG1492" s="749"/>
      <c r="PLH1492" s="749"/>
      <c r="PLI1492" s="749"/>
      <c r="PLJ1492" s="749"/>
      <c r="PLK1492" s="749"/>
      <c r="PLL1492" s="749"/>
      <c r="PLM1492" s="749"/>
      <c r="PLN1492" s="749"/>
      <c r="PLO1492" s="749"/>
      <c r="PLP1492" s="749"/>
      <c r="PLQ1492" s="749"/>
      <c r="PLR1492" s="749"/>
      <c r="PLS1492" s="749"/>
      <c r="PLT1492" s="749"/>
      <c r="PLU1492" s="749"/>
      <c r="PLV1492" s="749"/>
      <c r="PLW1492" s="749"/>
      <c r="PLX1492" s="749"/>
      <c r="PLY1492" s="749"/>
      <c r="PLZ1492" s="749"/>
      <c r="PMA1492" s="749"/>
      <c r="PMB1492" s="749"/>
      <c r="PMC1492" s="749"/>
      <c r="PMD1492" s="749"/>
      <c r="PME1492" s="749"/>
      <c r="PMF1492" s="749"/>
      <c r="PMG1492" s="749"/>
      <c r="PMH1492" s="749"/>
      <c r="PMI1492" s="749"/>
      <c r="PMJ1492" s="749"/>
      <c r="PMK1492" s="749"/>
      <c r="PML1492" s="749"/>
      <c r="PMM1492" s="749"/>
      <c r="PMN1492" s="749"/>
      <c r="PMO1492" s="749"/>
      <c r="PMP1492" s="749"/>
      <c r="PMQ1492" s="749"/>
      <c r="PMR1492" s="749"/>
      <c r="PMS1492" s="749"/>
      <c r="PMT1492" s="749"/>
      <c r="PMU1492" s="749"/>
      <c r="PMV1492" s="749"/>
      <c r="PMW1492" s="749"/>
      <c r="PMX1492" s="749"/>
      <c r="PMY1492" s="749"/>
      <c r="PMZ1492" s="749"/>
      <c r="PNA1492" s="749"/>
      <c r="PNB1492" s="749"/>
      <c r="PNC1492" s="749"/>
      <c r="PND1492" s="749"/>
      <c r="PNE1492" s="749"/>
      <c r="PNF1492" s="749"/>
      <c r="PNG1492" s="749"/>
      <c r="PNH1492" s="749"/>
      <c r="PNI1492" s="749"/>
      <c r="PNJ1492" s="749"/>
      <c r="PNK1492" s="749"/>
      <c r="PNL1492" s="749"/>
      <c r="PNM1492" s="749"/>
      <c r="PNN1492" s="749"/>
      <c r="PNO1492" s="749"/>
      <c r="PNP1492" s="749"/>
      <c r="PNQ1492" s="749"/>
      <c r="PNR1492" s="749"/>
      <c r="PNS1492" s="749"/>
      <c r="PNT1492" s="749"/>
      <c r="PNU1492" s="749"/>
      <c r="PNV1492" s="749"/>
      <c r="PNW1492" s="749"/>
      <c r="PNX1492" s="749"/>
      <c r="PNY1492" s="749"/>
      <c r="PNZ1492" s="749"/>
      <c r="POA1492" s="749"/>
      <c r="POB1492" s="749"/>
      <c r="POC1492" s="749"/>
      <c r="POD1492" s="749"/>
      <c r="POE1492" s="749"/>
      <c r="POF1492" s="749"/>
      <c r="POG1492" s="749"/>
      <c r="POH1492" s="749"/>
      <c r="POI1492" s="749"/>
      <c r="POJ1492" s="749"/>
      <c r="POK1492" s="749"/>
      <c r="POL1492" s="749"/>
      <c r="POM1492" s="749"/>
      <c r="PON1492" s="749"/>
      <c r="POO1492" s="749"/>
      <c r="POP1492" s="749"/>
      <c r="POQ1492" s="749"/>
      <c r="POR1492" s="749"/>
      <c r="POS1492" s="749"/>
      <c r="POT1492" s="749"/>
      <c r="POU1492" s="749"/>
      <c r="POV1492" s="749"/>
      <c r="POW1492" s="749"/>
      <c r="POX1492" s="749"/>
      <c r="POY1492" s="749"/>
      <c r="POZ1492" s="749"/>
      <c r="PPA1492" s="749"/>
      <c r="PPB1492" s="749"/>
      <c r="PPC1492" s="749"/>
      <c r="PPD1492" s="749"/>
      <c r="PPE1492" s="749"/>
      <c r="PPF1492" s="749"/>
      <c r="PPG1492" s="749"/>
      <c r="PPH1492" s="749"/>
      <c r="PPI1492" s="749"/>
      <c r="PPJ1492" s="749"/>
      <c r="PPK1492" s="749"/>
      <c r="PPL1492" s="749"/>
      <c r="PPM1492" s="749"/>
      <c r="PPN1492" s="749"/>
      <c r="PPO1492" s="749"/>
      <c r="PPP1492" s="749"/>
      <c r="PPQ1492" s="749"/>
      <c r="PPR1492" s="749"/>
      <c r="PPS1492" s="749"/>
      <c r="PPT1492" s="749"/>
      <c r="PPU1492" s="749"/>
      <c r="PPV1492" s="749"/>
      <c r="PPW1492" s="749"/>
      <c r="PPX1492" s="749"/>
      <c r="PPY1492" s="749"/>
      <c r="PPZ1492" s="749"/>
      <c r="PQA1492" s="749"/>
      <c r="PQB1492" s="749"/>
      <c r="PQC1492" s="749"/>
      <c r="PQD1492" s="749"/>
      <c r="PQE1492" s="749"/>
      <c r="PQF1492" s="749"/>
      <c r="PQG1492" s="749"/>
      <c r="PQH1492" s="749"/>
      <c r="PQI1492" s="749"/>
      <c r="PQJ1492" s="749"/>
      <c r="PQK1492" s="749"/>
      <c r="PQL1492" s="749"/>
      <c r="PQM1492" s="749"/>
      <c r="PQN1492" s="749"/>
      <c r="PQO1492" s="749"/>
      <c r="PQP1492" s="749"/>
      <c r="PQQ1492" s="749"/>
      <c r="PQR1492" s="749"/>
      <c r="PQS1492" s="749"/>
      <c r="PQT1492" s="749"/>
      <c r="PQU1492" s="749"/>
      <c r="PQV1492" s="749"/>
      <c r="PQW1492" s="749"/>
      <c r="PQX1492" s="749"/>
      <c r="PQY1492" s="749"/>
      <c r="PQZ1492" s="749"/>
      <c r="PRA1492" s="749"/>
      <c r="PRB1492" s="749"/>
      <c r="PRC1492" s="749"/>
      <c r="PRD1492" s="749"/>
      <c r="PRE1492" s="749"/>
      <c r="PRF1492" s="749"/>
      <c r="PRG1492" s="749"/>
      <c r="PRH1492" s="749"/>
      <c r="PRI1492" s="749"/>
      <c r="PRJ1492" s="749"/>
      <c r="PRK1492" s="749"/>
      <c r="PRL1492" s="749"/>
      <c r="PRM1492" s="749"/>
      <c r="PRN1492" s="749"/>
      <c r="PRO1492" s="749"/>
      <c r="PRP1492" s="749"/>
      <c r="PRQ1492" s="749"/>
      <c r="PRR1492" s="749"/>
      <c r="PRS1492" s="749"/>
      <c r="PRT1492" s="749"/>
      <c r="PRU1492" s="749"/>
      <c r="PRV1492" s="749"/>
      <c r="PRW1492" s="749"/>
      <c r="PRX1492" s="749"/>
      <c r="PRY1492" s="749"/>
      <c r="PRZ1492" s="749"/>
      <c r="PSA1492" s="749"/>
      <c r="PSB1492" s="749"/>
      <c r="PSC1492" s="749"/>
      <c r="PSD1492" s="749"/>
      <c r="PSE1492" s="749"/>
      <c r="PSF1492" s="749"/>
      <c r="PSG1492" s="749"/>
      <c r="PSH1492" s="749"/>
      <c r="PSI1492" s="749"/>
      <c r="PSJ1492" s="749"/>
      <c r="PSK1492" s="749"/>
      <c r="PSL1492" s="749"/>
      <c r="PSM1492" s="749"/>
      <c r="PSN1492" s="749"/>
      <c r="PSO1492" s="749"/>
      <c r="PSP1492" s="749"/>
      <c r="PSQ1492" s="749"/>
      <c r="PSR1492" s="749"/>
      <c r="PSS1492" s="749"/>
      <c r="PST1492" s="749"/>
      <c r="PSU1492" s="749"/>
      <c r="PSV1492" s="749"/>
      <c r="PSW1492" s="749"/>
      <c r="PSX1492" s="749"/>
      <c r="PSY1492" s="749"/>
      <c r="PSZ1492" s="749"/>
      <c r="PTA1492" s="749"/>
      <c r="PTB1492" s="749"/>
      <c r="PTC1492" s="749"/>
      <c r="PTD1492" s="749"/>
      <c r="PTE1492" s="749"/>
      <c r="PTF1492" s="749"/>
      <c r="PTG1492" s="749"/>
      <c r="PTH1492" s="749"/>
      <c r="PTI1492" s="749"/>
      <c r="PTJ1492" s="749"/>
      <c r="PTK1492" s="749"/>
      <c r="PTL1492" s="749"/>
      <c r="PTM1492" s="749"/>
      <c r="PTN1492" s="749"/>
      <c r="PTO1492" s="749"/>
      <c r="PTP1492" s="749"/>
      <c r="PTQ1492" s="749"/>
      <c r="PTR1492" s="749"/>
      <c r="PTS1492" s="749"/>
      <c r="PTT1492" s="749"/>
      <c r="PTU1492" s="749"/>
      <c r="PTV1492" s="749"/>
      <c r="PTW1492" s="749"/>
      <c r="PTX1492" s="749"/>
      <c r="PTY1492" s="749"/>
      <c r="PTZ1492" s="749"/>
      <c r="PUA1492" s="749"/>
      <c r="PUB1492" s="749"/>
      <c r="PUC1492" s="749"/>
      <c r="PUD1492" s="749"/>
      <c r="PUE1492" s="749"/>
      <c r="PUF1492" s="749"/>
      <c r="PUG1492" s="749"/>
      <c r="PUH1492" s="749"/>
      <c r="PUI1492" s="749"/>
      <c r="PUJ1492" s="749"/>
      <c r="PUK1492" s="749"/>
      <c r="PUL1492" s="749"/>
      <c r="PUM1492" s="749"/>
      <c r="PUN1492" s="749"/>
      <c r="PUO1492" s="749"/>
      <c r="PUP1492" s="749"/>
      <c r="PUQ1492" s="749"/>
      <c r="PUR1492" s="749"/>
      <c r="PUS1492" s="749"/>
      <c r="PUT1492" s="749"/>
      <c r="PUU1492" s="749"/>
      <c r="PUV1492" s="749"/>
      <c r="PUW1492" s="749"/>
      <c r="PUX1492" s="749"/>
      <c r="PUY1492" s="749"/>
      <c r="PUZ1492" s="749"/>
      <c r="PVA1492" s="749"/>
      <c r="PVB1492" s="749"/>
      <c r="PVC1492" s="749"/>
      <c r="PVD1492" s="749"/>
      <c r="PVE1492" s="749"/>
      <c r="PVF1492" s="749"/>
      <c r="PVG1492" s="749"/>
      <c r="PVH1492" s="749"/>
      <c r="PVI1492" s="749"/>
      <c r="PVJ1492" s="749"/>
      <c r="PVK1492" s="749"/>
      <c r="PVL1492" s="749"/>
      <c r="PVM1492" s="749"/>
      <c r="PVN1492" s="749"/>
      <c r="PVO1492" s="749"/>
      <c r="PVP1492" s="749"/>
      <c r="PVQ1492" s="749"/>
      <c r="PVR1492" s="749"/>
      <c r="PVS1492" s="749"/>
      <c r="PVT1492" s="749"/>
      <c r="PVU1492" s="749"/>
      <c r="PVV1492" s="749"/>
      <c r="PVW1492" s="749"/>
      <c r="PVX1492" s="749"/>
      <c r="PVY1492" s="749"/>
      <c r="PVZ1492" s="749"/>
      <c r="PWA1492" s="749"/>
      <c r="PWB1492" s="749"/>
      <c r="PWC1492" s="749"/>
      <c r="PWD1492" s="749"/>
      <c r="PWE1492" s="749"/>
      <c r="PWF1492" s="749"/>
      <c r="PWG1492" s="749"/>
      <c r="PWH1492" s="749"/>
      <c r="PWI1492" s="749"/>
      <c r="PWJ1492" s="749"/>
      <c r="PWK1492" s="749"/>
      <c r="PWL1492" s="749"/>
      <c r="PWM1492" s="749"/>
      <c r="PWN1492" s="749"/>
      <c r="PWO1492" s="749"/>
      <c r="PWP1492" s="749"/>
      <c r="PWQ1492" s="749"/>
      <c r="PWR1492" s="749"/>
      <c r="PWS1492" s="749"/>
      <c r="PWT1492" s="749"/>
      <c r="PWU1492" s="749"/>
      <c r="PWV1492" s="749"/>
      <c r="PWW1492" s="749"/>
      <c r="PWX1492" s="749"/>
      <c r="PWY1492" s="749"/>
      <c r="PWZ1492" s="749"/>
      <c r="PXA1492" s="749"/>
      <c r="PXB1492" s="749"/>
      <c r="PXC1492" s="749"/>
      <c r="PXD1492" s="749"/>
      <c r="PXE1492" s="749"/>
      <c r="PXF1492" s="749"/>
      <c r="PXG1492" s="749"/>
      <c r="PXH1492" s="749"/>
      <c r="PXI1492" s="749"/>
      <c r="PXJ1492" s="749"/>
      <c r="PXK1492" s="749"/>
      <c r="PXL1492" s="749"/>
      <c r="PXM1492" s="749"/>
      <c r="PXN1492" s="749"/>
      <c r="PXO1492" s="749"/>
      <c r="PXP1492" s="749"/>
      <c r="PXQ1492" s="749"/>
      <c r="PXR1492" s="749"/>
      <c r="PXS1492" s="749"/>
      <c r="PXT1492" s="749"/>
      <c r="PXU1492" s="749"/>
      <c r="PXV1492" s="749"/>
      <c r="PXW1492" s="749"/>
      <c r="PXX1492" s="749"/>
      <c r="PXY1492" s="749"/>
      <c r="PXZ1492" s="749"/>
      <c r="PYA1492" s="749"/>
      <c r="PYB1492" s="749"/>
      <c r="PYC1492" s="749"/>
      <c r="PYD1492" s="749"/>
      <c r="PYE1492" s="749"/>
      <c r="PYF1492" s="749"/>
      <c r="PYG1492" s="749"/>
      <c r="PYH1492" s="749"/>
      <c r="PYI1492" s="749"/>
      <c r="PYJ1492" s="749"/>
      <c r="PYK1492" s="749"/>
      <c r="PYL1492" s="749"/>
      <c r="PYM1492" s="749"/>
      <c r="PYN1492" s="749"/>
      <c r="PYO1492" s="749"/>
      <c r="PYP1492" s="749"/>
      <c r="PYQ1492" s="749"/>
      <c r="PYR1492" s="749"/>
      <c r="PYS1492" s="749"/>
      <c r="PYT1492" s="749"/>
      <c r="PYU1492" s="749"/>
      <c r="PYV1492" s="749"/>
      <c r="PYW1492" s="749"/>
      <c r="PYX1492" s="749"/>
      <c r="PYY1492" s="749"/>
      <c r="PYZ1492" s="749"/>
      <c r="PZA1492" s="749"/>
      <c r="PZB1492" s="749"/>
      <c r="PZC1492" s="749"/>
      <c r="PZD1492" s="749"/>
      <c r="PZE1492" s="749"/>
      <c r="PZF1492" s="749"/>
      <c r="PZG1492" s="749"/>
      <c r="PZH1492" s="749"/>
      <c r="PZI1492" s="749"/>
      <c r="PZJ1492" s="749"/>
      <c r="PZK1492" s="749"/>
      <c r="PZL1492" s="749"/>
      <c r="PZM1492" s="749"/>
      <c r="PZN1492" s="749"/>
      <c r="PZO1492" s="749"/>
      <c r="PZP1492" s="749"/>
      <c r="PZQ1492" s="749"/>
      <c r="PZR1492" s="749"/>
      <c r="PZS1492" s="749"/>
      <c r="PZT1492" s="749"/>
      <c r="PZU1492" s="749"/>
      <c r="PZV1492" s="749"/>
      <c r="PZW1492" s="749"/>
      <c r="PZX1492" s="749"/>
      <c r="PZY1492" s="749"/>
      <c r="PZZ1492" s="749"/>
      <c r="QAA1492" s="749"/>
      <c r="QAB1492" s="749"/>
      <c r="QAC1492" s="749"/>
      <c r="QAD1492" s="749"/>
      <c r="QAE1492" s="749"/>
      <c r="QAF1492" s="749"/>
      <c r="QAG1492" s="749"/>
      <c r="QAH1492" s="749"/>
      <c r="QAI1492" s="749"/>
      <c r="QAJ1492" s="749"/>
      <c r="QAK1492" s="749"/>
      <c r="QAL1492" s="749"/>
      <c r="QAM1492" s="749"/>
      <c r="QAN1492" s="749"/>
      <c r="QAO1492" s="749"/>
      <c r="QAP1492" s="749"/>
      <c r="QAQ1492" s="749"/>
      <c r="QAR1492" s="749"/>
      <c r="QAS1492" s="749"/>
      <c r="QAT1492" s="749"/>
      <c r="QAU1492" s="749"/>
      <c r="QAV1492" s="749"/>
      <c r="QAW1492" s="749"/>
      <c r="QAX1492" s="749"/>
      <c r="QAY1492" s="749"/>
      <c r="QAZ1492" s="749"/>
      <c r="QBA1492" s="749"/>
      <c r="QBB1492" s="749"/>
      <c r="QBC1492" s="749"/>
      <c r="QBD1492" s="749"/>
      <c r="QBE1492" s="749"/>
      <c r="QBF1492" s="749"/>
      <c r="QBG1492" s="749"/>
      <c r="QBH1492" s="749"/>
      <c r="QBI1492" s="749"/>
      <c r="QBJ1492" s="749"/>
      <c r="QBK1492" s="749"/>
      <c r="QBL1492" s="749"/>
      <c r="QBM1492" s="749"/>
      <c r="QBN1492" s="749"/>
      <c r="QBO1492" s="749"/>
      <c r="QBP1492" s="749"/>
      <c r="QBQ1492" s="749"/>
      <c r="QBR1492" s="749"/>
      <c r="QBS1492" s="749"/>
      <c r="QBT1492" s="749"/>
      <c r="QBU1492" s="749"/>
      <c r="QBV1492" s="749"/>
      <c r="QBW1492" s="749"/>
      <c r="QBX1492" s="749"/>
      <c r="QBY1492" s="749"/>
      <c r="QBZ1492" s="749"/>
      <c r="QCA1492" s="749"/>
      <c r="QCB1492" s="749"/>
      <c r="QCC1492" s="749"/>
      <c r="QCD1492" s="749"/>
      <c r="QCE1492" s="749"/>
      <c r="QCF1492" s="749"/>
      <c r="QCG1492" s="749"/>
      <c r="QCH1492" s="749"/>
      <c r="QCI1492" s="749"/>
      <c r="QCJ1492" s="749"/>
      <c r="QCK1492" s="749"/>
      <c r="QCL1492" s="749"/>
      <c r="QCM1492" s="749"/>
      <c r="QCN1492" s="749"/>
      <c r="QCO1492" s="749"/>
      <c r="QCP1492" s="749"/>
      <c r="QCQ1492" s="749"/>
      <c r="QCR1492" s="749"/>
      <c r="QCS1492" s="749"/>
      <c r="QCT1492" s="749"/>
      <c r="QCU1492" s="749"/>
      <c r="QCV1492" s="749"/>
      <c r="QCW1492" s="749"/>
      <c r="QCX1492" s="749"/>
      <c r="QCY1492" s="749"/>
      <c r="QCZ1492" s="749"/>
      <c r="QDA1492" s="749"/>
      <c r="QDB1492" s="749"/>
      <c r="QDC1492" s="749"/>
      <c r="QDD1492" s="749"/>
      <c r="QDE1492" s="749"/>
      <c r="QDF1492" s="749"/>
      <c r="QDG1492" s="749"/>
      <c r="QDH1492" s="749"/>
      <c r="QDI1492" s="749"/>
      <c r="QDJ1492" s="749"/>
      <c r="QDK1492" s="749"/>
      <c r="QDL1492" s="749"/>
      <c r="QDM1492" s="749"/>
      <c r="QDN1492" s="749"/>
      <c r="QDO1492" s="749"/>
      <c r="QDP1492" s="749"/>
      <c r="QDQ1492" s="749"/>
      <c r="QDR1492" s="749"/>
      <c r="QDS1492" s="749"/>
      <c r="QDT1492" s="749"/>
      <c r="QDU1492" s="749"/>
      <c r="QDV1492" s="749"/>
      <c r="QDW1492" s="749"/>
      <c r="QDX1492" s="749"/>
      <c r="QDY1492" s="749"/>
      <c r="QDZ1492" s="749"/>
      <c r="QEA1492" s="749"/>
      <c r="QEB1492" s="749"/>
      <c r="QEC1492" s="749"/>
      <c r="QED1492" s="749"/>
      <c r="QEE1492" s="749"/>
      <c r="QEF1492" s="749"/>
      <c r="QEG1492" s="749"/>
      <c r="QEH1492" s="749"/>
      <c r="QEI1492" s="749"/>
      <c r="QEJ1492" s="749"/>
      <c r="QEK1492" s="749"/>
      <c r="QEL1492" s="749"/>
      <c r="QEM1492" s="749"/>
      <c r="QEN1492" s="749"/>
      <c r="QEO1492" s="749"/>
      <c r="QEP1492" s="749"/>
      <c r="QEQ1492" s="749"/>
      <c r="QER1492" s="749"/>
      <c r="QES1492" s="749"/>
      <c r="QET1492" s="749"/>
      <c r="QEU1492" s="749"/>
      <c r="QEV1492" s="749"/>
      <c r="QEW1492" s="749"/>
      <c r="QEX1492" s="749"/>
      <c r="QEY1492" s="749"/>
      <c r="QEZ1492" s="749"/>
      <c r="QFA1492" s="749"/>
      <c r="QFB1492" s="749"/>
      <c r="QFC1492" s="749"/>
      <c r="QFD1492" s="749"/>
      <c r="QFE1492" s="749"/>
      <c r="QFF1492" s="749"/>
      <c r="QFG1492" s="749"/>
      <c r="QFH1492" s="749"/>
      <c r="QFI1492" s="749"/>
      <c r="QFJ1492" s="749"/>
      <c r="QFK1492" s="749"/>
      <c r="QFL1492" s="749"/>
      <c r="QFM1492" s="749"/>
      <c r="QFN1492" s="749"/>
      <c r="QFO1492" s="749"/>
      <c r="QFP1492" s="749"/>
      <c r="QFQ1492" s="749"/>
      <c r="QFR1492" s="749"/>
      <c r="QFS1492" s="749"/>
      <c r="QFT1492" s="749"/>
      <c r="QFU1492" s="749"/>
      <c r="QFV1492" s="749"/>
      <c r="QFW1492" s="749"/>
      <c r="QFX1492" s="749"/>
      <c r="QFY1492" s="749"/>
      <c r="QFZ1492" s="749"/>
      <c r="QGA1492" s="749"/>
      <c r="QGB1492" s="749"/>
      <c r="QGC1492" s="749"/>
      <c r="QGD1492" s="749"/>
      <c r="QGE1492" s="749"/>
      <c r="QGF1492" s="749"/>
      <c r="QGG1492" s="749"/>
      <c r="QGH1492" s="749"/>
      <c r="QGI1492" s="749"/>
      <c r="QGJ1492" s="749"/>
      <c r="QGK1492" s="749"/>
      <c r="QGL1492" s="749"/>
      <c r="QGM1492" s="749"/>
      <c r="QGN1492" s="749"/>
      <c r="QGO1492" s="749"/>
      <c r="QGP1492" s="749"/>
      <c r="QGQ1492" s="749"/>
      <c r="QGR1492" s="749"/>
      <c r="QGS1492" s="749"/>
      <c r="QGT1492" s="749"/>
      <c r="QGU1492" s="749"/>
      <c r="QGV1492" s="749"/>
      <c r="QGW1492" s="749"/>
      <c r="QGX1492" s="749"/>
      <c r="QGY1492" s="749"/>
      <c r="QGZ1492" s="749"/>
      <c r="QHA1492" s="749"/>
      <c r="QHB1492" s="749"/>
      <c r="QHC1492" s="749"/>
      <c r="QHD1492" s="749"/>
      <c r="QHE1492" s="749"/>
      <c r="QHF1492" s="749"/>
      <c r="QHG1492" s="749"/>
      <c r="QHH1492" s="749"/>
      <c r="QHI1492" s="749"/>
      <c r="QHJ1492" s="749"/>
      <c r="QHK1492" s="749"/>
      <c r="QHL1492" s="749"/>
      <c r="QHM1492" s="749"/>
      <c r="QHN1492" s="749"/>
      <c r="QHO1492" s="749"/>
      <c r="QHP1492" s="749"/>
      <c r="QHQ1492" s="749"/>
      <c r="QHR1492" s="749"/>
      <c r="QHS1492" s="749"/>
      <c r="QHT1492" s="749"/>
      <c r="QHU1492" s="749"/>
      <c r="QHV1492" s="749"/>
      <c r="QHW1492" s="749"/>
      <c r="QHX1492" s="749"/>
      <c r="QHY1492" s="749"/>
      <c r="QHZ1492" s="749"/>
      <c r="QIA1492" s="749"/>
      <c r="QIB1492" s="749"/>
      <c r="QIC1492" s="749"/>
      <c r="QID1492" s="749"/>
      <c r="QIE1492" s="749"/>
      <c r="QIF1492" s="749"/>
      <c r="QIG1492" s="749"/>
      <c r="QIH1492" s="749"/>
      <c r="QII1492" s="749"/>
      <c r="QIJ1492" s="749"/>
      <c r="QIK1492" s="749"/>
      <c r="QIL1492" s="749"/>
      <c r="QIM1492" s="749"/>
      <c r="QIN1492" s="749"/>
      <c r="QIO1492" s="749"/>
      <c r="QIP1492" s="749"/>
      <c r="QIQ1492" s="749"/>
      <c r="QIR1492" s="749"/>
      <c r="QIS1492" s="749"/>
      <c r="QIT1492" s="749"/>
      <c r="QIU1492" s="749"/>
      <c r="QIV1492" s="749"/>
      <c r="QIW1492" s="749"/>
      <c r="QIX1492" s="749"/>
      <c r="QIY1492" s="749"/>
      <c r="QIZ1492" s="749"/>
      <c r="QJA1492" s="749"/>
      <c r="QJB1492" s="749"/>
      <c r="QJC1492" s="749"/>
      <c r="QJD1492" s="749"/>
      <c r="QJE1492" s="749"/>
      <c r="QJF1492" s="749"/>
      <c r="QJG1492" s="749"/>
      <c r="QJH1492" s="749"/>
      <c r="QJI1492" s="749"/>
      <c r="QJJ1492" s="749"/>
      <c r="QJK1492" s="749"/>
      <c r="QJL1492" s="749"/>
      <c r="QJM1492" s="749"/>
      <c r="QJN1492" s="749"/>
      <c r="QJO1492" s="749"/>
      <c r="QJP1492" s="749"/>
      <c r="QJQ1492" s="749"/>
      <c r="QJR1492" s="749"/>
      <c r="QJS1492" s="749"/>
      <c r="QJT1492" s="749"/>
      <c r="QJU1492" s="749"/>
      <c r="QJV1492" s="749"/>
      <c r="QJW1492" s="749"/>
      <c r="QJX1492" s="749"/>
      <c r="QJY1492" s="749"/>
      <c r="QJZ1492" s="749"/>
      <c r="QKA1492" s="749"/>
      <c r="QKB1492" s="749"/>
      <c r="QKC1492" s="749"/>
      <c r="QKD1492" s="749"/>
      <c r="QKE1492" s="749"/>
      <c r="QKF1492" s="749"/>
      <c r="QKG1492" s="749"/>
      <c r="QKH1492" s="749"/>
      <c r="QKI1492" s="749"/>
      <c r="QKJ1492" s="749"/>
      <c r="QKK1492" s="749"/>
      <c r="QKL1492" s="749"/>
      <c r="QKM1492" s="749"/>
      <c r="QKN1492" s="749"/>
      <c r="QKO1492" s="749"/>
      <c r="QKP1492" s="749"/>
      <c r="QKQ1492" s="749"/>
      <c r="QKR1492" s="749"/>
      <c r="QKS1492" s="749"/>
      <c r="QKT1492" s="749"/>
      <c r="QKU1492" s="749"/>
      <c r="QKV1492" s="749"/>
      <c r="QKW1492" s="749"/>
      <c r="QKX1492" s="749"/>
      <c r="QKY1492" s="749"/>
      <c r="QKZ1492" s="749"/>
      <c r="QLA1492" s="749"/>
      <c r="QLB1492" s="749"/>
      <c r="QLC1492" s="749"/>
      <c r="QLD1492" s="749"/>
      <c r="QLE1492" s="749"/>
      <c r="QLF1492" s="749"/>
      <c r="QLG1492" s="749"/>
      <c r="QLH1492" s="749"/>
      <c r="QLI1492" s="749"/>
      <c r="QLJ1492" s="749"/>
      <c r="QLK1492" s="749"/>
      <c r="QLL1492" s="749"/>
      <c r="QLM1492" s="749"/>
      <c r="QLN1492" s="749"/>
      <c r="QLO1492" s="749"/>
      <c r="QLP1492" s="749"/>
      <c r="QLQ1492" s="749"/>
      <c r="QLR1492" s="749"/>
      <c r="QLS1492" s="749"/>
      <c r="QLT1492" s="749"/>
      <c r="QLU1492" s="749"/>
      <c r="QLV1492" s="749"/>
      <c r="QLW1492" s="749"/>
      <c r="QLX1492" s="749"/>
      <c r="QLY1492" s="749"/>
      <c r="QLZ1492" s="749"/>
      <c r="QMA1492" s="749"/>
      <c r="QMB1492" s="749"/>
      <c r="QMC1492" s="749"/>
      <c r="QMD1492" s="749"/>
      <c r="QME1492" s="749"/>
      <c r="QMF1492" s="749"/>
      <c r="QMG1492" s="749"/>
      <c r="QMH1492" s="749"/>
      <c r="QMI1492" s="749"/>
      <c r="QMJ1492" s="749"/>
      <c r="QMK1492" s="749"/>
      <c r="QML1492" s="749"/>
      <c r="QMM1492" s="749"/>
      <c r="QMN1492" s="749"/>
      <c r="QMO1492" s="749"/>
      <c r="QMP1492" s="749"/>
      <c r="QMQ1492" s="749"/>
      <c r="QMR1492" s="749"/>
      <c r="QMS1492" s="749"/>
      <c r="QMT1492" s="749"/>
      <c r="QMU1492" s="749"/>
      <c r="QMV1492" s="749"/>
      <c r="QMW1492" s="749"/>
      <c r="QMX1492" s="749"/>
      <c r="QMY1492" s="749"/>
      <c r="QMZ1492" s="749"/>
      <c r="QNA1492" s="749"/>
      <c r="QNB1492" s="749"/>
      <c r="QNC1492" s="749"/>
      <c r="QND1492" s="749"/>
      <c r="QNE1492" s="749"/>
      <c r="QNF1492" s="749"/>
      <c r="QNG1492" s="749"/>
      <c r="QNH1492" s="749"/>
      <c r="QNI1492" s="749"/>
      <c r="QNJ1492" s="749"/>
      <c r="QNK1492" s="749"/>
      <c r="QNL1492" s="749"/>
      <c r="QNM1492" s="749"/>
      <c r="QNN1492" s="749"/>
      <c r="QNO1492" s="749"/>
      <c r="QNP1492" s="749"/>
      <c r="QNQ1492" s="749"/>
      <c r="QNR1492" s="749"/>
      <c r="QNS1492" s="749"/>
      <c r="QNT1492" s="749"/>
      <c r="QNU1492" s="749"/>
      <c r="QNV1492" s="749"/>
      <c r="QNW1492" s="749"/>
      <c r="QNX1492" s="749"/>
      <c r="QNY1492" s="749"/>
      <c r="QNZ1492" s="749"/>
      <c r="QOA1492" s="749"/>
      <c r="QOB1492" s="749"/>
      <c r="QOC1492" s="749"/>
      <c r="QOD1492" s="749"/>
      <c r="QOE1492" s="749"/>
      <c r="QOF1492" s="749"/>
      <c r="QOG1492" s="749"/>
      <c r="QOH1492" s="749"/>
      <c r="QOI1492" s="749"/>
      <c r="QOJ1492" s="749"/>
      <c r="QOK1492" s="749"/>
      <c r="QOL1492" s="749"/>
      <c r="QOM1492" s="749"/>
      <c r="QON1492" s="749"/>
      <c r="QOO1492" s="749"/>
      <c r="QOP1492" s="749"/>
      <c r="QOQ1492" s="749"/>
      <c r="QOR1492" s="749"/>
      <c r="QOS1492" s="749"/>
      <c r="QOT1492" s="749"/>
      <c r="QOU1492" s="749"/>
      <c r="QOV1492" s="749"/>
      <c r="QOW1492" s="749"/>
      <c r="QOX1492" s="749"/>
      <c r="QOY1492" s="749"/>
      <c r="QOZ1492" s="749"/>
      <c r="QPA1492" s="749"/>
      <c r="QPB1492" s="749"/>
      <c r="QPC1492" s="749"/>
      <c r="QPD1492" s="749"/>
      <c r="QPE1492" s="749"/>
      <c r="QPF1492" s="749"/>
      <c r="QPG1492" s="749"/>
      <c r="QPH1492" s="749"/>
      <c r="QPI1492" s="749"/>
      <c r="QPJ1492" s="749"/>
      <c r="QPK1492" s="749"/>
      <c r="QPL1492" s="749"/>
      <c r="QPM1492" s="749"/>
      <c r="QPN1492" s="749"/>
      <c r="QPO1492" s="749"/>
      <c r="QPP1492" s="749"/>
      <c r="QPQ1492" s="749"/>
      <c r="QPR1492" s="749"/>
      <c r="QPS1492" s="749"/>
      <c r="QPT1492" s="749"/>
      <c r="QPU1492" s="749"/>
      <c r="QPV1492" s="749"/>
      <c r="QPW1492" s="749"/>
      <c r="QPX1492" s="749"/>
      <c r="QPY1492" s="749"/>
      <c r="QPZ1492" s="749"/>
      <c r="QQA1492" s="749"/>
      <c r="QQB1492" s="749"/>
      <c r="QQC1492" s="749"/>
      <c r="QQD1492" s="749"/>
      <c r="QQE1492" s="749"/>
      <c r="QQF1492" s="749"/>
      <c r="QQG1492" s="749"/>
      <c r="QQH1492" s="749"/>
      <c r="QQI1492" s="749"/>
      <c r="QQJ1492" s="749"/>
      <c r="QQK1492" s="749"/>
      <c r="QQL1492" s="749"/>
      <c r="QQM1492" s="749"/>
      <c r="QQN1492" s="749"/>
      <c r="QQO1492" s="749"/>
      <c r="QQP1492" s="749"/>
      <c r="QQQ1492" s="749"/>
      <c r="QQR1492" s="749"/>
      <c r="QQS1492" s="749"/>
      <c r="QQT1492" s="749"/>
      <c r="QQU1492" s="749"/>
      <c r="QQV1492" s="749"/>
      <c r="QQW1492" s="749"/>
      <c r="QQX1492" s="749"/>
      <c r="QQY1492" s="749"/>
      <c r="QQZ1492" s="749"/>
      <c r="QRA1492" s="749"/>
      <c r="QRB1492" s="749"/>
      <c r="QRC1492" s="749"/>
      <c r="QRD1492" s="749"/>
      <c r="QRE1492" s="749"/>
      <c r="QRF1492" s="749"/>
      <c r="QRG1492" s="749"/>
      <c r="QRH1492" s="749"/>
      <c r="QRI1492" s="749"/>
      <c r="QRJ1492" s="749"/>
      <c r="QRK1492" s="749"/>
      <c r="QRL1492" s="749"/>
      <c r="QRM1492" s="749"/>
      <c r="QRN1492" s="749"/>
      <c r="QRO1492" s="749"/>
      <c r="QRP1492" s="749"/>
      <c r="QRQ1492" s="749"/>
      <c r="QRR1492" s="749"/>
      <c r="QRS1492" s="749"/>
      <c r="QRT1492" s="749"/>
      <c r="QRU1492" s="749"/>
      <c r="QRV1492" s="749"/>
      <c r="QRW1492" s="749"/>
      <c r="QRX1492" s="749"/>
      <c r="QRY1492" s="749"/>
      <c r="QRZ1492" s="749"/>
      <c r="QSA1492" s="749"/>
      <c r="QSB1492" s="749"/>
      <c r="QSC1492" s="749"/>
      <c r="QSD1492" s="749"/>
      <c r="QSE1492" s="749"/>
      <c r="QSF1492" s="749"/>
      <c r="QSG1492" s="749"/>
      <c r="QSH1492" s="749"/>
      <c r="QSI1492" s="749"/>
      <c r="QSJ1492" s="749"/>
      <c r="QSK1492" s="749"/>
      <c r="QSL1492" s="749"/>
      <c r="QSM1492" s="749"/>
      <c r="QSN1492" s="749"/>
      <c r="QSO1492" s="749"/>
      <c r="QSP1492" s="749"/>
      <c r="QSQ1492" s="749"/>
      <c r="QSR1492" s="749"/>
      <c r="QSS1492" s="749"/>
      <c r="QST1492" s="749"/>
      <c r="QSU1492" s="749"/>
      <c r="QSV1492" s="749"/>
      <c r="QSW1492" s="749"/>
      <c r="QSX1492" s="749"/>
      <c r="QSY1492" s="749"/>
      <c r="QSZ1492" s="749"/>
      <c r="QTA1492" s="749"/>
      <c r="QTB1492" s="749"/>
      <c r="QTC1492" s="749"/>
      <c r="QTD1492" s="749"/>
      <c r="QTE1492" s="749"/>
      <c r="QTF1492" s="749"/>
      <c r="QTG1492" s="749"/>
      <c r="QTH1492" s="749"/>
      <c r="QTI1492" s="749"/>
      <c r="QTJ1492" s="749"/>
      <c r="QTK1492" s="749"/>
      <c r="QTL1492" s="749"/>
      <c r="QTM1492" s="749"/>
      <c r="QTN1492" s="749"/>
      <c r="QTO1492" s="749"/>
      <c r="QTP1492" s="749"/>
      <c r="QTQ1492" s="749"/>
      <c r="QTR1492" s="749"/>
      <c r="QTS1492" s="749"/>
      <c r="QTT1492" s="749"/>
      <c r="QTU1492" s="749"/>
      <c r="QTV1492" s="749"/>
      <c r="QTW1492" s="749"/>
      <c r="QTX1492" s="749"/>
      <c r="QTY1492" s="749"/>
      <c r="QTZ1492" s="749"/>
      <c r="QUA1492" s="749"/>
      <c r="QUB1492" s="749"/>
      <c r="QUC1492" s="749"/>
      <c r="QUD1492" s="749"/>
      <c r="QUE1492" s="749"/>
      <c r="QUF1492" s="749"/>
      <c r="QUG1492" s="749"/>
      <c r="QUH1492" s="749"/>
      <c r="QUI1492" s="749"/>
      <c r="QUJ1492" s="749"/>
      <c r="QUK1492" s="749"/>
      <c r="QUL1492" s="749"/>
      <c r="QUM1492" s="749"/>
      <c r="QUN1492" s="749"/>
      <c r="QUO1492" s="749"/>
      <c r="QUP1492" s="749"/>
      <c r="QUQ1492" s="749"/>
      <c r="QUR1492" s="749"/>
      <c r="QUS1492" s="749"/>
      <c r="QUT1492" s="749"/>
      <c r="QUU1492" s="749"/>
      <c r="QUV1492" s="749"/>
      <c r="QUW1492" s="749"/>
      <c r="QUX1492" s="749"/>
      <c r="QUY1492" s="749"/>
      <c r="QUZ1492" s="749"/>
      <c r="QVA1492" s="749"/>
      <c r="QVB1492" s="749"/>
      <c r="QVC1492" s="749"/>
      <c r="QVD1492" s="749"/>
      <c r="QVE1492" s="749"/>
      <c r="QVF1492" s="749"/>
      <c r="QVG1492" s="749"/>
      <c r="QVH1492" s="749"/>
      <c r="QVI1492" s="749"/>
      <c r="QVJ1492" s="749"/>
      <c r="QVK1492" s="749"/>
      <c r="QVL1492" s="749"/>
      <c r="QVM1492" s="749"/>
      <c r="QVN1492" s="749"/>
      <c r="QVO1492" s="749"/>
      <c r="QVP1492" s="749"/>
      <c r="QVQ1492" s="749"/>
      <c r="QVR1492" s="749"/>
      <c r="QVS1492" s="749"/>
      <c r="QVT1492" s="749"/>
      <c r="QVU1492" s="749"/>
      <c r="QVV1492" s="749"/>
      <c r="QVW1492" s="749"/>
      <c r="QVX1492" s="749"/>
      <c r="QVY1492" s="749"/>
      <c r="QVZ1492" s="749"/>
      <c r="QWA1492" s="749"/>
      <c r="QWB1492" s="749"/>
      <c r="QWC1492" s="749"/>
      <c r="QWD1492" s="749"/>
      <c r="QWE1492" s="749"/>
      <c r="QWF1492" s="749"/>
      <c r="QWG1492" s="749"/>
      <c r="QWH1492" s="749"/>
      <c r="QWI1492" s="749"/>
      <c r="QWJ1492" s="749"/>
      <c r="QWK1492" s="749"/>
      <c r="QWL1492" s="749"/>
      <c r="QWM1492" s="749"/>
      <c r="QWN1492" s="749"/>
      <c r="QWO1492" s="749"/>
      <c r="QWP1492" s="749"/>
      <c r="QWQ1492" s="749"/>
      <c r="QWR1492" s="749"/>
      <c r="QWS1492" s="749"/>
      <c r="QWT1492" s="749"/>
      <c r="QWU1492" s="749"/>
      <c r="QWV1492" s="749"/>
      <c r="QWW1492" s="749"/>
      <c r="QWX1492" s="749"/>
      <c r="QWY1492" s="749"/>
      <c r="QWZ1492" s="749"/>
      <c r="QXA1492" s="749"/>
      <c r="QXB1492" s="749"/>
      <c r="QXC1492" s="749"/>
      <c r="QXD1492" s="749"/>
      <c r="QXE1492" s="749"/>
      <c r="QXF1492" s="749"/>
      <c r="QXG1492" s="749"/>
      <c r="QXH1492" s="749"/>
      <c r="QXI1492" s="749"/>
      <c r="QXJ1492" s="749"/>
      <c r="QXK1492" s="749"/>
      <c r="QXL1492" s="749"/>
      <c r="QXM1492" s="749"/>
      <c r="QXN1492" s="749"/>
      <c r="QXO1492" s="749"/>
      <c r="QXP1492" s="749"/>
      <c r="QXQ1492" s="749"/>
      <c r="QXR1492" s="749"/>
      <c r="QXS1492" s="749"/>
      <c r="QXT1492" s="749"/>
      <c r="QXU1492" s="749"/>
      <c r="QXV1492" s="749"/>
      <c r="QXW1492" s="749"/>
      <c r="QXX1492" s="749"/>
      <c r="QXY1492" s="749"/>
      <c r="QXZ1492" s="749"/>
      <c r="QYA1492" s="749"/>
      <c r="QYB1492" s="749"/>
      <c r="QYC1492" s="749"/>
      <c r="QYD1492" s="749"/>
      <c r="QYE1492" s="749"/>
      <c r="QYF1492" s="749"/>
      <c r="QYG1492" s="749"/>
      <c r="QYH1492" s="749"/>
      <c r="QYI1492" s="749"/>
      <c r="QYJ1492" s="749"/>
      <c r="QYK1492" s="749"/>
      <c r="QYL1492" s="749"/>
      <c r="QYM1492" s="749"/>
      <c r="QYN1492" s="749"/>
      <c r="QYO1492" s="749"/>
      <c r="QYP1492" s="749"/>
      <c r="QYQ1492" s="749"/>
      <c r="QYR1492" s="749"/>
      <c r="QYS1492" s="749"/>
      <c r="QYT1492" s="749"/>
      <c r="QYU1492" s="749"/>
      <c r="QYV1492" s="749"/>
      <c r="QYW1492" s="749"/>
      <c r="QYX1492" s="749"/>
      <c r="QYY1492" s="749"/>
      <c r="QYZ1492" s="749"/>
      <c r="QZA1492" s="749"/>
      <c r="QZB1492" s="749"/>
      <c r="QZC1492" s="749"/>
      <c r="QZD1492" s="749"/>
      <c r="QZE1492" s="749"/>
      <c r="QZF1492" s="749"/>
      <c r="QZG1492" s="749"/>
      <c r="QZH1492" s="749"/>
      <c r="QZI1492" s="749"/>
      <c r="QZJ1492" s="749"/>
      <c r="QZK1492" s="749"/>
      <c r="QZL1492" s="749"/>
      <c r="QZM1492" s="749"/>
      <c r="QZN1492" s="749"/>
      <c r="QZO1492" s="749"/>
      <c r="QZP1492" s="749"/>
      <c r="QZQ1492" s="749"/>
      <c r="QZR1492" s="749"/>
      <c r="QZS1492" s="749"/>
      <c r="QZT1492" s="749"/>
      <c r="QZU1492" s="749"/>
      <c r="QZV1492" s="749"/>
      <c r="QZW1492" s="749"/>
      <c r="QZX1492" s="749"/>
      <c r="QZY1492" s="749"/>
      <c r="QZZ1492" s="749"/>
      <c r="RAA1492" s="749"/>
      <c r="RAB1492" s="749"/>
      <c r="RAC1492" s="749"/>
      <c r="RAD1492" s="749"/>
      <c r="RAE1492" s="749"/>
      <c r="RAF1492" s="749"/>
      <c r="RAG1492" s="749"/>
      <c r="RAH1492" s="749"/>
      <c r="RAI1492" s="749"/>
      <c r="RAJ1492" s="749"/>
      <c r="RAK1492" s="749"/>
      <c r="RAL1492" s="749"/>
      <c r="RAM1492" s="749"/>
      <c r="RAN1492" s="749"/>
      <c r="RAO1492" s="749"/>
      <c r="RAP1492" s="749"/>
      <c r="RAQ1492" s="749"/>
      <c r="RAR1492" s="749"/>
      <c r="RAS1492" s="749"/>
      <c r="RAT1492" s="749"/>
      <c r="RAU1492" s="749"/>
      <c r="RAV1492" s="749"/>
      <c r="RAW1492" s="749"/>
      <c r="RAX1492" s="749"/>
      <c r="RAY1492" s="749"/>
      <c r="RAZ1492" s="749"/>
      <c r="RBA1492" s="749"/>
      <c r="RBB1492" s="749"/>
      <c r="RBC1492" s="749"/>
      <c r="RBD1492" s="749"/>
      <c r="RBE1492" s="749"/>
      <c r="RBF1492" s="749"/>
      <c r="RBG1492" s="749"/>
      <c r="RBH1492" s="749"/>
      <c r="RBI1492" s="749"/>
      <c r="RBJ1492" s="749"/>
      <c r="RBK1492" s="749"/>
      <c r="RBL1492" s="749"/>
      <c r="RBM1492" s="749"/>
      <c r="RBN1492" s="749"/>
      <c r="RBO1492" s="749"/>
      <c r="RBP1492" s="749"/>
      <c r="RBQ1492" s="749"/>
      <c r="RBR1492" s="749"/>
      <c r="RBS1492" s="749"/>
      <c r="RBT1492" s="749"/>
      <c r="RBU1492" s="749"/>
      <c r="RBV1492" s="749"/>
      <c r="RBW1492" s="749"/>
      <c r="RBX1492" s="749"/>
      <c r="RBY1492" s="749"/>
      <c r="RBZ1492" s="749"/>
      <c r="RCA1492" s="749"/>
      <c r="RCB1492" s="749"/>
      <c r="RCC1492" s="749"/>
      <c r="RCD1492" s="749"/>
      <c r="RCE1492" s="749"/>
      <c r="RCF1492" s="749"/>
      <c r="RCG1492" s="749"/>
      <c r="RCH1492" s="749"/>
      <c r="RCI1492" s="749"/>
      <c r="RCJ1492" s="749"/>
      <c r="RCK1492" s="749"/>
      <c r="RCL1492" s="749"/>
      <c r="RCM1492" s="749"/>
      <c r="RCN1492" s="749"/>
      <c r="RCO1492" s="749"/>
      <c r="RCP1492" s="749"/>
      <c r="RCQ1492" s="749"/>
      <c r="RCR1492" s="749"/>
      <c r="RCS1492" s="749"/>
      <c r="RCT1492" s="749"/>
      <c r="RCU1492" s="749"/>
      <c r="RCV1492" s="749"/>
      <c r="RCW1492" s="749"/>
      <c r="RCX1492" s="749"/>
      <c r="RCY1492" s="749"/>
      <c r="RCZ1492" s="749"/>
      <c r="RDA1492" s="749"/>
      <c r="RDB1492" s="749"/>
      <c r="RDC1492" s="749"/>
      <c r="RDD1492" s="749"/>
      <c r="RDE1492" s="749"/>
      <c r="RDF1492" s="749"/>
      <c r="RDG1492" s="749"/>
      <c r="RDH1492" s="749"/>
      <c r="RDI1492" s="749"/>
      <c r="RDJ1492" s="749"/>
      <c r="RDK1492" s="749"/>
      <c r="RDL1492" s="749"/>
      <c r="RDM1492" s="749"/>
      <c r="RDN1492" s="749"/>
      <c r="RDO1492" s="749"/>
      <c r="RDP1492" s="749"/>
      <c r="RDQ1492" s="749"/>
      <c r="RDR1492" s="749"/>
      <c r="RDS1492" s="749"/>
      <c r="RDT1492" s="749"/>
      <c r="RDU1492" s="749"/>
      <c r="RDV1492" s="749"/>
      <c r="RDW1492" s="749"/>
      <c r="RDX1492" s="749"/>
      <c r="RDY1492" s="749"/>
      <c r="RDZ1492" s="749"/>
      <c r="REA1492" s="749"/>
      <c r="REB1492" s="749"/>
      <c r="REC1492" s="749"/>
      <c r="RED1492" s="749"/>
      <c r="REE1492" s="749"/>
      <c r="REF1492" s="749"/>
      <c r="REG1492" s="749"/>
      <c r="REH1492" s="749"/>
      <c r="REI1492" s="749"/>
      <c r="REJ1492" s="749"/>
      <c r="REK1492" s="749"/>
      <c r="REL1492" s="749"/>
      <c r="REM1492" s="749"/>
      <c r="REN1492" s="749"/>
      <c r="REO1492" s="749"/>
      <c r="REP1492" s="749"/>
      <c r="REQ1492" s="749"/>
      <c r="RER1492" s="749"/>
      <c r="RES1492" s="749"/>
      <c r="RET1492" s="749"/>
      <c r="REU1492" s="749"/>
      <c r="REV1492" s="749"/>
      <c r="REW1492" s="749"/>
      <c r="REX1492" s="749"/>
      <c r="REY1492" s="749"/>
      <c r="REZ1492" s="749"/>
      <c r="RFA1492" s="749"/>
      <c r="RFB1492" s="749"/>
      <c r="RFC1492" s="749"/>
      <c r="RFD1492" s="749"/>
      <c r="RFE1492" s="749"/>
      <c r="RFF1492" s="749"/>
      <c r="RFG1492" s="749"/>
      <c r="RFH1492" s="749"/>
      <c r="RFI1492" s="749"/>
      <c r="RFJ1492" s="749"/>
      <c r="RFK1492" s="749"/>
      <c r="RFL1492" s="749"/>
      <c r="RFM1492" s="749"/>
      <c r="RFN1492" s="749"/>
      <c r="RFO1492" s="749"/>
      <c r="RFP1492" s="749"/>
      <c r="RFQ1492" s="749"/>
      <c r="RFR1492" s="749"/>
      <c r="RFS1492" s="749"/>
      <c r="RFT1492" s="749"/>
      <c r="RFU1492" s="749"/>
      <c r="RFV1492" s="749"/>
      <c r="RFW1492" s="749"/>
      <c r="RFX1492" s="749"/>
      <c r="RFY1492" s="749"/>
      <c r="RFZ1492" s="749"/>
      <c r="RGA1492" s="749"/>
      <c r="RGB1492" s="749"/>
      <c r="RGC1492" s="749"/>
      <c r="RGD1492" s="749"/>
      <c r="RGE1492" s="749"/>
      <c r="RGF1492" s="749"/>
      <c r="RGG1492" s="749"/>
      <c r="RGH1492" s="749"/>
      <c r="RGI1492" s="749"/>
      <c r="RGJ1492" s="749"/>
      <c r="RGK1492" s="749"/>
      <c r="RGL1492" s="749"/>
      <c r="RGM1492" s="749"/>
      <c r="RGN1492" s="749"/>
      <c r="RGO1492" s="749"/>
      <c r="RGP1492" s="749"/>
      <c r="RGQ1492" s="749"/>
      <c r="RGR1492" s="749"/>
      <c r="RGS1492" s="749"/>
      <c r="RGT1492" s="749"/>
      <c r="RGU1492" s="749"/>
      <c r="RGV1492" s="749"/>
      <c r="RGW1492" s="749"/>
      <c r="RGX1492" s="749"/>
      <c r="RGY1492" s="749"/>
      <c r="RGZ1492" s="749"/>
      <c r="RHA1492" s="749"/>
      <c r="RHB1492" s="749"/>
      <c r="RHC1492" s="749"/>
      <c r="RHD1492" s="749"/>
      <c r="RHE1492" s="749"/>
      <c r="RHF1492" s="749"/>
      <c r="RHG1492" s="749"/>
      <c r="RHH1492" s="749"/>
      <c r="RHI1492" s="749"/>
      <c r="RHJ1492" s="749"/>
      <c r="RHK1492" s="749"/>
      <c r="RHL1492" s="749"/>
      <c r="RHM1492" s="749"/>
      <c r="RHN1492" s="749"/>
      <c r="RHO1492" s="749"/>
      <c r="RHP1492" s="749"/>
      <c r="RHQ1492" s="749"/>
      <c r="RHR1492" s="749"/>
      <c r="RHS1492" s="749"/>
      <c r="RHT1492" s="749"/>
      <c r="RHU1492" s="749"/>
      <c r="RHV1492" s="749"/>
      <c r="RHW1492" s="749"/>
      <c r="RHX1492" s="749"/>
      <c r="RHY1492" s="749"/>
      <c r="RHZ1492" s="749"/>
      <c r="RIA1492" s="749"/>
      <c r="RIB1492" s="749"/>
      <c r="RIC1492" s="749"/>
      <c r="RID1492" s="749"/>
      <c r="RIE1492" s="749"/>
      <c r="RIF1492" s="749"/>
      <c r="RIG1492" s="749"/>
      <c r="RIH1492" s="749"/>
      <c r="RII1492" s="749"/>
      <c r="RIJ1492" s="749"/>
      <c r="RIK1492" s="749"/>
      <c r="RIL1492" s="749"/>
      <c r="RIM1492" s="749"/>
      <c r="RIN1492" s="749"/>
      <c r="RIO1492" s="749"/>
      <c r="RIP1492" s="749"/>
      <c r="RIQ1492" s="749"/>
      <c r="RIR1492" s="749"/>
      <c r="RIS1492" s="749"/>
      <c r="RIT1492" s="749"/>
      <c r="RIU1492" s="749"/>
      <c r="RIV1492" s="749"/>
      <c r="RIW1492" s="749"/>
      <c r="RIX1492" s="749"/>
      <c r="RIY1492" s="749"/>
      <c r="RIZ1492" s="749"/>
      <c r="RJA1492" s="749"/>
      <c r="RJB1492" s="749"/>
      <c r="RJC1492" s="749"/>
      <c r="RJD1492" s="749"/>
      <c r="RJE1492" s="749"/>
      <c r="RJF1492" s="749"/>
      <c r="RJG1492" s="749"/>
      <c r="RJH1492" s="749"/>
      <c r="RJI1492" s="749"/>
      <c r="RJJ1492" s="749"/>
      <c r="RJK1492" s="749"/>
      <c r="RJL1492" s="749"/>
      <c r="RJM1492" s="749"/>
      <c r="RJN1492" s="749"/>
      <c r="RJO1492" s="749"/>
      <c r="RJP1492" s="749"/>
      <c r="RJQ1492" s="749"/>
      <c r="RJR1492" s="749"/>
      <c r="RJS1492" s="749"/>
      <c r="RJT1492" s="749"/>
      <c r="RJU1492" s="749"/>
      <c r="RJV1492" s="749"/>
      <c r="RJW1492" s="749"/>
      <c r="RJX1492" s="749"/>
      <c r="RJY1492" s="749"/>
      <c r="RJZ1492" s="749"/>
      <c r="RKA1492" s="749"/>
      <c r="RKB1492" s="749"/>
      <c r="RKC1492" s="749"/>
      <c r="RKD1492" s="749"/>
      <c r="RKE1492" s="749"/>
      <c r="RKF1492" s="749"/>
      <c r="RKG1492" s="749"/>
      <c r="RKH1492" s="749"/>
      <c r="RKI1492" s="749"/>
      <c r="RKJ1492" s="749"/>
      <c r="RKK1492" s="749"/>
      <c r="RKL1492" s="749"/>
      <c r="RKM1492" s="749"/>
      <c r="RKN1492" s="749"/>
      <c r="RKO1492" s="749"/>
      <c r="RKP1492" s="749"/>
      <c r="RKQ1492" s="749"/>
      <c r="RKR1492" s="749"/>
      <c r="RKS1492" s="749"/>
      <c r="RKT1492" s="749"/>
      <c r="RKU1492" s="749"/>
      <c r="RKV1492" s="749"/>
      <c r="RKW1492" s="749"/>
      <c r="RKX1492" s="749"/>
      <c r="RKY1492" s="749"/>
      <c r="RKZ1492" s="749"/>
      <c r="RLA1492" s="749"/>
      <c r="RLB1492" s="749"/>
      <c r="RLC1492" s="749"/>
      <c r="RLD1492" s="749"/>
      <c r="RLE1492" s="749"/>
      <c r="RLF1492" s="749"/>
      <c r="RLG1492" s="749"/>
      <c r="RLH1492" s="749"/>
      <c r="RLI1492" s="749"/>
      <c r="RLJ1492" s="749"/>
      <c r="RLK1492" s="749"/>
      <c r="RLL1492" s="749"/>
      <c r="RLM1492" s="749"/>
      <c r="RLN1492" s="749"/>
      <c r="RLO1492" s="749"/>
      <c r="RLP1492" s="749"/>
      <c r="RLQ1492" s="749"/>
      <c r="RLR1492" s="749"/>
      <c r="RLS1492" s="749"/>
      <c r="RLT1492" s="749"/>
      <c r="RLU1492" s="749"/>
      <c r="RLV1492" s="749"/>
      <c r="RLW1492" s="749"/>
      <c r="RLX1492" s="749"/>
      <c r="RLY1492" s="749"/>
      <c r="RLZ1492" s="749"/>
      <c r="RMA1492" s="749"/>
      <c r="RMB1492" s="749"/>
      <c r="RMC1492" s="749"/>
      <c r="RMD1492" s="749"/>
      <c r="RME1492" s="749"/>
      <c r="RMF1492" s="749"/>
      <c r="RMG1492" s="749"/>
      <c r="RMH1492" s="749"/>
      <c r="RMI1492" s="749"/>
      <c r="RMJ1492" s="749"/>
      <c r="RMK1492" s="749"/>
      <c r="RML1492" s="749"/>
      <c r="RMM1492" s="749"/>
      <c r="RMN1492" s="749"/>
      <c r="RMO1492" s="749"/>
      <c r="RMP1492" s="749"/>
      <c r="RMQ1492" s="749"/>
      <c r="RMR1492" s="749"/>
      <c r="RMS1492" s="749"/>
      <c r="RMT1492" s="749"/>
      <c r="RMU1492" s="749"/>
      <c r="RMV1492" s="749"/>
      <c r="RMW1492" s="749"/>
      <c r="RMX1492" s="749"/>
      <c r="RMY1492" s="749"/>
      <c r="RMZ1492" s="749"/>
      <c r="RNA1492" s="749"/>
      <c r="RNB1492" s="749"/>
      <c r="RNC1492" s="749"/>
      <c r="RND1492" s="749"/>
      <c r="RNE1492" s="749"/>
      <c r="RNF1492" s="749"/>
      <c r="RNG1492" s="749"/>
      <c r="RNH1492" s="749"/>
      <c r="RNI1492" s="749"/>
      <c r="RNJ1492" s="749"/>
      <c r="RNK1492" s="749"/>
      <c r="RNL1492" s="749"/>
      <c r="RNM1492" s="749"/>
      <c r="RNN1492" s="749"/>
      <c r="RNO1492" s="749"/>
      <c r="RNP1492" s="749"/>
      <c r="RNQ1492" s="749"/>
      <c r="RNR1492" s="749"/>
      <c r="RNS1492" s="749"/>
      <c r="RNT1492" s="749"/>
      <c r="RNU1492" s="749"/>
      <c r="RNV1492" s="749"/>
      <c r="RNW1492" s="749"/>
      <c r="RNX1492" s="749"/>
      <c r="RNY1492" s="749"/>
      <c r="RNZ1492" s="749"/>
      <c r="ROA1492" s="749"/>
      <c r="ROB1492" s="749"/>
      <c r="ROC1492" s="749"/>
      <c r="ROD1492" s="749"/>
      <c r="ROE1492" s="749"/>
      <c r="ROF1492" s="749"/>
      <c r="ROG1492" s="749"/>
      <c r="ROH1492" s="749"/>
      <c r="ROI1492" s="749"/>
      <c r="ROJ1492" s="749"/>
      <c r="ROK1492" s="749"/>
      <c r="ROL1492" s="749"/>
      <c r="ROM1492" s="749"/>
      <c r="RON1492" s="749"/>
      <c r="ROO1492" s="749"/>
      <c r="ROP1492" s="749"/>
      <c r="ROQ1492" s="749"/>
      <c r="ROR1492" s="749"/>
      <c r="ROS1492" s="749"/>
      <c r="ROT1492" s="749"/>
      <c r="ROU1492" s="749"/>
      <c r="ROV1492" s="749"/>
      <c r="ROW1492" s="749"/>
      <c r="ROX1492" s="749"/>
      <c r="ROY1492" s="749"/>
      <c r="ROZ1492" s="749"/>
      <c r="RPA1492" s="749"/>
      <c r="RPB1492" s="749"/>
      <c r="RPC1492" s="749"/>
      <c r="RPD1492" s="749"/>
      <c r="RPE1492" s="749"/>
      <c r="RPF1492" s="749"/>
      <c r="RPG1492" s="749"/>
      <c r="RPH1492" s="749"/>
      <c r="RPI1492" s="749"/>
      <c r="RPJ1492" s="749"/>
      <c r="RPK1492" s="749"/>
      <c r="RPL1492" s="749"/>
      <c r="RPM1492" s="749"/>
      <c r="RPN1492" s="749"/>
      <c r="RPO1492" s="749"/>
      <c r="RPP1492" s="749"/>
      <c r="RPQ1492" s="749"/>
      <c r="RPR1492" s="749"/>
      <c r="RPS1492" s="749"/>
      <c r="RPT1492" s="749"/>
      <c r="RPU1492" s="749"/>
      <c r="RPV1492" s="749"/>
      <c r="RPW1492" s="749"/>
      <c r="RPX1492" s="749"/>
      <c r="RPY1492" s="749"/>
      <c r="RPZ1492" s="749"/>
      <c r="RQA1492" s="749"/>
      <c r="RQB1492" s="749"/>
      <c r="RQC1492" s="749"/>
      <c r="RQD1492" s="749"/>
      <c r="RQE1492" s="749"/>
      <c r="RQF1492" s="749"/>
      <c r="RQG1492" s="749"/>
      <c r="RQH1492" s="749"/>
      <c r="RQI1492" s="749"/>
      <c r="RQJ1492" s="749"/>
      <c r="RQK1492" s="749"/>
      <c r="RQL1492" s="749"/>
      <c r="RQM1492" s="749"/>
      <c r="RQN1492" s="749"/>
      <c r="RQO1492" s="749"/>
      <c r="RQP1492" s="749"/>
      <c r="RQQ1492" s="749"/>
      <c r="RQR1492" s="749"/>
      <c r="RQS1492" s="749"/>
      <c r="RQT1492" s="749"/>
      <c r="RQU1492" s="749"/>
      <c r="RQV1492" s="749"/>
      <c r="RQW1492" s="749"/>
      <c r="RQX1492" s="749"/>
      <c r="RQY1492" s="749"/>
      <c r="RQZ1492" s="749"/>
      <c r="RRA1492" s="749"/>
      <c r="RRB1492" s="749"/>
      <c r="RRC1492" s="749"/>
      <c r="RRD1492" s="749"/>
      <c r="RRE1492" s="749"/>
      <c r="RRF1492" s="749"/>
      <c r="RRG1492" s="749"/>
      <c r="RRH1492" s="749"/>
      <c r="RRI1492" s="749"/>
      <c r="RRJ1492" s="749"/>
      <c r="RRK1492" s="749"/>
      <c r="RRL1492" s="749"/>
      <c r="RRM1492" s="749"/>
      <c r="RRN1492" s="749"/>
      <c r="RRO1492" s="749"/>
      <c r="RRP1492" s="749"/>
      <c r="RRQ1492" s="749"/>
      <c r="RRR1492" s="749"/>
      <c r="RRS1492" s="749"/>
      <c r="RRT1492" s="749"/>
      <c r="RRU1492" s="749"/>
      <c r="RRV1492" s="749"/>
      <c r="RRW1492" s="749"/>
      <c r="RRX1492" s="749"/>
      <c r="RRY1492" s="749"/>
      <c r="RRZ1492" s="749"/>
      <c r="RSA1492" s="749"/>
      <c r="RSB1492" s="749"/>
      <c r="RSC1492" s="749"/>
      <c r="RSD1492" s="749"/>
      <c r="RSE1492" s="749"/>
      <c r="RSF1492" s="749"/>
      <c r="RSG1492" s="749"/>
      <c r="RSH1492" s="749"/>
      <c r="RSI1492" s="749"/>
      <c r="RSJ1492" s="749"/>
      <c r="RSK1492" s="749"/>
      <c r="RSL1492" s="749"/>
      <c r="RSM1492" s="749"/>
      <c r="RSN1492" s="749"/>
      <c r="RSO1492" s="749"/>
      <c r="RSP1492" s="749"/>
      <c r="RSQ1492" s="749"/>
      <c r="RSR1492" s="749"/>
      <c r="RSS1492" s="749"/>
      <c r="RST1492" s="749"/>
      <c r="RSU1492" s="749"/>
      <c r="RSV1492" s="749"/>
      <c r="RSW1492" s="749"/>
      <c r="RSX1492" s="749"/>
      <c r="RSY1492" s="749"/>
      <c r="RSZ1492" s="749"/>
      <c r="RTA1492" s="749"/>
      <c r="RTB1492" s="749"/>
      <c r="RTC1492" s="749"/>
      <c r="RTD1492" s="749"/>
      <c r="RTE1492" s="749"/>
      <c r="RTF1492" s="749"/>
      <c r="RTG1492" s="749"/>
      <c r="RTH1492" s="749"/>
      <c r="RTI1492" s="749"/>
      <c r="RTJ1492" s="749"/>
      <c r="RTK1492" s="749"/>
      <c r="RTL1492" s="749"/>
      <c r="RTM1492" s="749"/>
      <c r="RTN1492" s="749"/>
      <c r="RTO1492" s="749"/>
      <c r="RTP1492" s="749"/>
      <c r="RTQ1492" s="749"/>
      <c r="RTR1492" s="749"/>
      <c r="RTS1492" s="749"/>
      <c r="RTT1492" s="749"/>
      <c r="RTU1492" s="749"/>
      <c r="RTV1492" s="749"/>
      <c r="RTW1492" s="749"/>
      <c r="RTX1492" s="749"/>
      <c r="RTY1492" s="749"/>
      <c r="RTZ1492" s="749"/>
      <c r="RUA1492" s="749"/>
      <c r="RUB1492" s="749"/>
      <c r="RUC1492" s="749"/>
      <c r="RUD1492" s="749"/>
      <c r="RUE1492" s="749"/>
      <c r="RUF1492" s="749"/>
      <c r="RUG1492" s="749"/>
      <c r="RUH1492" s="749"/>
      <c r="RUI1492" s="749"/>
      <c r="RUJ1492" s="749"/>
      <c r="RUK1492" s="749"/>
      <c r="RUL1492" s="749"/>
      <c r="RUM1492" s="749"/>
      <c r="RUN1492" s="749"/>
      <c r="RUO1492" s="749"/>
      <c r="RUP1492" s="749"/>
      <c r="RUQ1492" s="749"/>
      <c r="RUR1492" s="749"/>
      <c r="RUS1492" s="749"/>
      <c r="RUT1492" s="749"/>
      <c r="RUU1492" s="749"/>
      <c r="RUV1492" s="749"/>
      <c r="RUW1492" s="749"/>
      <c r="RUX1492" s="749"/>
      <c r="RUY1492" s="749"/>
      <c r="RUZ1492" s="749"/>
      <c r="RVA1492" s="749"/>
      <c r="RVB1492" s="749"/>
      <c r="RVC1492" s="749"/>
      <c r="RVD1492" s="749"/>
      <c r="RVE1492" s="749"/>
      <c r="RVF1492" s="749"/>
      <c r="RVG1492" s="749"/>
      <c r="RVH1492" s="749"/>
      <c r="RVI1492" s="749"/>
      <c r="RVJ1492" s="749"/>
      <c r="RVK1492" s="749"/>
      <c r="RVL1492" s="749"/>
      <c r="RVM1492" s="749"/>
      <c r="RVN1492" s="749"/>
      <c r="RVO1492" s="749"/>
      <c r="RVP1492" s="749"/>
      <c r="RVQ1492" s="749"/>
      <c r="RVR1492" s="749"/>
      <c r="RVS1492" s="749"/>
      <c r="RVT1492" s="749"/>
      <c r="RVU1492" s="749"/>
      <c r="RVV1492" s="749"/>
      <c r="RVW1492" s="749"/>
      <c r="RVX1492" s="749"/>
      <c r="RVY1492" s="749"/>
      <c r="RVZ1492" s="749"/>
      <c r="RWA1492" s="749"/>
      <c r="RWB1492" s="749"/>
      <c r="RWC1492" s="749"/>
      <c r="RWD1492" s="749"/>
      <c r="RWE1492" s="749"/>
      <c r="RWF1492" s="749"/>
      <c r="RWG1492" s="749"/>
      <c r="RWH1492" s="749"/>
      <c r="RWI1492" s="749"/>
      <c r="RWJ1492" s="749"/>
      <c r="RWK1492" s="749"/>
      <c r="RWL1492" s="749"/>
      <c r="RWM1492" s="749"/>
      <c r="RWN1492" s="749"/>
      <c r="RWO1492" s="749"/>
      <c r="RWP1492" s="749"/>
      <c r="RWQ1492" s="749"/>
      <c r="RWR1492" s="749"/>
      <c r="RWS1492" s="749"/>
      <c r="RWT1492" s="749"/>
      <c r="RWU1492" s="749"/>
      <c r="RWV1492" s="749"/>
      <c r="RWW1492" s="749"/>
      <c r="RWX1492" s="749"/>
      <c r="RWY1492" s="749"/>
      <c r="RWZ1492" s="749"/>
      <c r="RXA1492" s="749"/>
      <c r="RXB1492" s="749"/>
      <c r="RXC1492" s="749"/>
      <c r="RXD1492" s="749"/>
      <c r="RXE1492" s="749"/>
      <c r="RXF1492" s="749"/>
      <c r="RXG1492" s="749"/>
      <c r="RXH1492" s="749"/>
      <c r="RXI1492" s="749"/>
      <c r="RXJ1492" s="749"/>
      <c r="RXK1492" s="749"/>
      <c r="RXL1492" s="749"/>
      <c r="RXM1492" s="749"/>
      <c r="RXN1492" s="749"/>
      <c r="RXO1492" s="749"/>
      <c r="RXP1492" s="749"/>
      <c r="RXQ1492" s="749"/>
      <c r="RXR1492" s="749"/>
      <c r="RXS1492" s="749"/>
      <c r="RXT1492" s="749"/>
      <c r="RXU1492" s="749"/>
      <c r="RXV1492" s="749"/>
      <c r="RXW1492" s="749"/>
      <c r="RXX1492" s="749"/>
      <c r="RXY1492" s="749"/>
      <c r="RXZ1492" s="749"/>
      <c r="RYA1492" s="749"/>
      <c r="RYB1492" s="749"/>
      <c r="RYC1492" s="749"/>
      <c r="RYD1492" s="749"/>
      <c r="RYE1492" s="749"/>
      <c r="RYF1492" s="749"/>
      <c r="RYG1492" s="749"/>
      <c r="RYH1492" s="749"/>
      <c r="RYI1492" s="749"/>
      <c r="RYJ1492" s="749"/>
      <c r="RYK1492" s="749"/>
      <c r="RYL1492" s="749"/>
      <c r="RYM1492" s="749"/>
      <c r="RYN1492" s="749"/>
      <c r="RYO1492" s="749"/>
      <c r="RYP1492" s="749"/>
      <c r="RYQ1492" s="749"/>
      <c r="RYR1492" s="749"/>
      <c r="RYS1492" s="749"/>
      <c r="RYT1492" s="749"/>
      <c r="RYU1492" s="749"/>
      <c r="RYV1492" s="749"/>
      <c r="RYW1492" s="749"/>
      <c r="RYX1492" s="749"/>
      <c r="RYY1492" s="749"/>
      <c r="RYZ1492" s="749"/>
      <c r="RZA1492" s="749"/>
      <c r="RZB1492" s="749"/>
      <c r="RZC1492" s="749"/>
      <c r="RZD1492" s="749"/>
      <c r="RZE1492" s="749"/>
      <c r="RZF1492" s="749"/>
      <c r="RZG1492" s="749"/>
      <c r="RZH1492" s="749"/>
      <c r="RZI1492" s="749"/>
      <c r="RZJ1492" s="749"/>
      <c r="RZK1492" s="749"/>
      <c r="RZL1492" s="749"/>
      <c r="RZM1492" s="749"/>
      <c r="RZN1492" s="749"/>
      <c r="RZO1492" s="749"/>
      <c r="RZP1492" s="749"/>
      <c r="RZQ1492" s="749"/>
      <c r="RZR1492" s="749"/>
      <c r="RZS1492" s="749"/>
      <c r="RZT1492" s="749"/>
      <c r="RZU1492" s="749"/>
      <c r="RZV1492" s="749"/>
      <c r="RZW1492" s="749"/>
      <c r="RZX1492" s="749"/>
      <c r="RZY1492" s="749"/>
      <c r="RZZ1492" s="749"/>
      <c r="SAA1492" s="749"/>
      <c r="SAB1492" s="749"/>
      <c r="SAC1492" s="749"/>
      <c r="SAD1492" s="749"/>
      <c r="SAE1492" s="749"/>
      <c r="SAF1492" s="749"/>
      <c r="SAG1492" s="749"/>
      <c r="SAH1492" s="749"/>
      <c r="SAI1492" s="749"/>
      <c r="SAJ1492" s="749"/>
      <c r="SAK1492" s="749"/>
      <c r="SAL1492" s="749"/>
      <c r="SAM1492" s="749"/>
      <c r="SAN1492" s="749"/>
      <c r="SAO1492" s="749"/>
      <c r="SAP1492" s="749"/>
      <c r="SAQ1492" s="749"/>
      <c r="SAR1492" s="749"/>
      <c r="SAS1492" s="749"/>
      <c r="SAT1492" s="749"/>
      <c r="SAU1492" s="749"/>
      <c r="SAV1492" s="749"/>
      <c r="SAW1492" s="749"/>
      <c r="SAX1492" s="749"/>
      <c r="SAY1492" s="749"/>
      <c r="SAZ1492" s="749"/>
      <c r="SBA1492" s="749"/>
      <c r="SBB1492" s="749"/>
      <c r="SBC1492" s="749"/>
      <c r="SBD1492" s="749"/>
      <c r="SBE1492" s="749"/>
      <c r="SBF1492" s="749"/>
      <c r="SBG1492" s="749"/>
      <c r="SBH1492" s="749"/>
      <c r="SBI1492" s="749"/>
      <c r="SBJ1492" s="749"/>
      <c r="SBK1492" s="749"/>
      <c r="SBL1492" s="749"/>
      <c r="SBM1492" s="749"/>
      <c r="SBN1492" s="749"/>
      <c r="SBO1492" s="749"/>
      <c r="SBP1492" s="749"/>
      <c r="SBQ1492" s="749"/>
      <c r="SBR1492" s="749"/>
      <c r="SBS1492" s="749"/>
      <c r="SBT1492" s="749"/>
      <c r="SBU1492" s="749"/>
      <c r="SBV1492" s="749"/>
      <c r="SBW1492" s="749"/>
      <c r="SBX1492" s="749"/>
      <c r="SBY1492" s="749"/>
      <c r="SBZ1492" s="749"/>
      <c r="SCA1492" s="749"/>
      <c r="SCB1492" s="749"/>
      <c r="SCC1492" s="749"/>
      <c r="SCD1492" s="749"/>
      <c r="SCE1492" s="749"/>
      <c r="SCF1492" s="749"/>
      <c r="SCG1492" s="749"/>
      <c r="SCH1492" s="749"/>
      <c r="SCI1492" s="749"/>
      <c r="SCJ1492" s="749"/>
      <c r="SCK1492" s="749"/>
      <c r="SCL1492" s="749"/>
      <c r="SCM1492" s="749"/>
      <c r="SCN1492" s="749"/>
      <c r="SCO1492" s="749"/>
      <c r="SCP1492" s="749"/>
      <c r="SCQ1492" s="749"/>
      <c r="SCR1492" s="749"/>
      <c r="SCS1492" s="749"/>
      <c r="SCT1492" s="749"/>
      <c r="SCU1492" s="749"/>
      <c r="SCV1492" s="749"/>
      <c r="SCW1492" s="749"/>
      <c r="SCX1492" s="749"/>
      <c r="SCY1492" s="749"/>
      <c r="SCZ1492" s="749"/>
      <c r="SDA1492" s="749"/>
      <c r="SDB1492" s="749"/>
      <c r="SDC1492" s="749"/>
      <c r="SDD1492" s="749"/>
      <c r="SDE1492" s="749"/>
      <c r="SDF1492" s="749"/>
      <c r="SDG1492" s="749"/>
      <c r="SDH1492" s="749"/>
      <c r="SDI1492" s="749"/>
      <c r="SDJ1492" s="749"/>
      <c r="SDK1492" s="749"/>
      <c r="SDL1492" s="749"/>
      <c r="SDM1492" s="749"/>
      <c r="SDN1492" s="749"/>
      <c r="SDO1492" s="749"/>
      <c r="SDP1492" s="749"/>
      <c r="SDQ1492" s="749"/>
      <c r="SDR1492" s="749"/>
      <c r="SDS1492" s="749"/>
      <c r="SDT1492" s="749"/>
      <c r="SDU1492" s="749"/>
      <c r="SDV1492" s="749"/>
      <c r="SDW1492" s="749"/>
      <c r="SDX1492" s="749"/>
      <c r="SDY1492" s="749"/>
      <c r="SDZ1492" s="749"/>
      <c r="SEA1492" s="749"/>
      <c r="SEB1492" s="749"/>
      <c r="SEC1492" s="749"/>
      <c r="SED1492" s="749"/>
      <c r="SEE1492" s="749"/>
      <c r="SEF1492" s="749"/>
      <c r="SEG1492" s="749"/>
      <c r="SEH1492" s="749"/>
      <c r="SEI1492" s="749"/>
      <c r="SEJ1492" s="749"/>
      <c r="SEK1492" s="749"/>
      <c r="SEL1492" s="749"/>
      <c r="SEM1492" s="749"/>
      <c r="SEN1492" s="749"/>
      <c r="SEO1492" s="749"/>
      <c r="SEP1492" s="749"/>
      <c r="SEQ1492" s="749"/>
      <c r="SER1492" s="749"/>
      <c r="SES1492" s="749"/>
      <c r="SET1492" s="749"/>
      <c r="SEU1492" s="749"/>
      <c r="SEV1492" s="749"/>
      <c r="SEW1492" s="749"/>
      <c r="SEX1492" s="749"/>
      <c r="SEY1492" s="749"/>
      <c r="SEZ1492" s="749"/>
      <c r="SFA1492" s="749"/>
      <c r="SFB1492" s="749"/>
      <c r="SFC1492" s="749"/>
      <c r="SFD1492" s="749"/>
      <c r="SFE1492" s="749"/>
      <c r="SFF1492" s="749"/>
      <c r="SFG1492" s="749"/>
      <c r="SFH1492" s="749"/>
      <c r="SFI1492" s="749"/>
      <c r="SFJ1492" s="749"/>
      <c r="SFK1492" s="749"/>
      <c r="SFL1492" s="749"/>
      <c r="SFM1492" s="749"/>
      <c r="SFN1492" s="749"/>
      <c r="SFO1492" s="749"/>
      <c r="SFP1492" s="749"/>
      <c r="SFQ1492" s="749"/>
      <c r="SFR1492" s="749"/>
      <c r="SFS1492" s="749"/>
      <c r="SFT1492" s="749"/>
      <c r="SFU1492" s="749"/>
      <c r="SFV1492" s="749"/>
      <c r="SFW1492" s="749"/>
      <c r="SFX1492" s="749"/>
      <c r="SFY1492" s="749"/>
      <c r="SFZ1492" s="749"/>
      <c r="SGA1492" s="749"/>
      <c r="SGB1492" s="749"/>
      <c r="SGC1492" s="749"/>
      <c r="SGD1492" s="749"/>
      <c r="SGE1492" s="749"/>
      <c r="SGF1492" s="749"/>
      <c r="SGG1492" s="749"/>
      <c r="SGH1492" s="749"/>
      <c r="SGI1492" s="749"/>
      <c r="SGJ1492" s="749"/>
      <c r="SGK1492" s="749"/>
      <c r="SGL1492" s="749"/>
      <c r="SGM1492" s="749"/>
      <c r="SGN1492" s="749"/>
      <c r="SGO1492" s="749"/>
      <c r="SGP1492" s="749"/>
      <c r="SGQ1492" s="749"/>
      <c r="SGR1492" s="749"/>
      <c r="SGS1492" s="749"/>
      <c r="SGT1492" s="749"/>
      <c r="SGU1492" s="749"/>
      <c r="SGV1492" s="749"/>
      <c r="SGW1492" s="749"/>
      <c r="SGX1492" s="749"/>
      <c r="SGY1492" s="749"/>
      <c r="SGZ1492" s="749"/>
      <c r="SHA1492" s="749"/>
      <c r="SHB1492" s="749"/>
      <c r="SHC1492" s="749"/>
      <c r="SHD1492" s="749"/>
      <c r="SHE1492" s="749"/>
      <c r="SHF1492" s="749"/>
      <c r="SHG1492" s="749"/>
      <c r="SHH1492" s="749"/>
      <c r="SHI1492" s="749"/>
      <c r="SHJ1492" s="749"/>
      <c r="SHK1492" s="749"/>
      <c r="SHL1492" s="749"/>
      <c r="SHM1492" s="749"/>
      <c r="SHN1492" s="749"/>
      <c r="SHO1492" s="749"/>
      <c r="SHP1492" s="749"/>
      <c r="SHQ1492" s="749"/>
      <c r="SHR1492" s="749"/>
      <c r="SHS1492" s="749"/>
      <c r="SHT1492" s="749"/>
      <c r="SHU1492" s="749"/>
      <c r="SHV1492" s="749"/>
      <c r="SHW1492" s="749"/>
      <c r="SHX1492" s="749"/>
      <c r="SHY1492" s="749"/>
      <c r="SHZ1492" s="749"/>
      <c r="SIA1492" s="749"/>
      <c r="SIB1492" s="749"/>
      <c r="SIC1492" s="749"/>
      <c r="SID1492" s="749"/>
      <c r="SIE1492" s="749"/>
      <c r="SIF1492" s="749"/>
      <c r="SIG1492" s="749"/>
      <c r="SIH1492" s="749"/>
      <c r="SII1492" s="749"/>
      <c r="SIJ1492" s="749"/>
      <c r="SIK1492" s="749"/>
      <c r="SIL1492" s="749"/>
      <c r="SIM1492" s="749"/>
      <c r="SIN1492" s="749"/>
      <c r="SIO1492" s="749"/>
      <c r="SIP1492" s="749"/>
      <c r="SIQ1492" s="749"/>
      <c r="SIR1492" s="749"/>
      <c r="SIS1492" s="749"/>
      <c r="SIT1492" s="749"/>
      <c r="SIU1492" s="749"/>
      <c r="SIV1492" s="749"/>
      <c r="SIW1492" s="749"/>
      <c r="SIX1492" s="749"/>
      <c r="SIY1492" s="749"/>
      <c r="SIZ1492" s="749"/>
      <c r="SJA1492" s="749"/>
      <c r="SJB1492" s="749"/>
      <c r="SJC1492" s="749"/>
      <c r="SJD1492" s="749"/>
      <c r="SJE1492" s="749"/>
      <c r="SJF1492" s="749"/>
      <c r="SJG1492" s="749"/>
      <c r="SJH1492" s="749"/>
      <c r="SJI1492" s="749"/>
      <c r="SJJ1492" s="749"/>
      <c r="SJK1492" s="749"/>
      <c r="SJL1492" s="749"/>
      <c r="SJM1492" s="749"/>
      <c r="SJN1492" s="749"/>
      <c r="SJO1492" s="749"/>
      <c r="SJP1492" s="749"/>
      <c r="SJQ1492" s="749"/>
      <c r="SJR1492" s="749"/>
      <c r="SJS1492" s="749"/>
      <c r="SJT1492" s="749"/>
      <c r="SJU1492" s="749"/>
      <c r="SJV1492" s="749"/>
      <c r="SJW1492" s="749"/>
      <c r="SJX1492" s="749"/>
      <c r="SJY1492" s="749"/>
      <c r="SJZ1492" s="749"/>
      <c r="SKA1492" s="749"/>
      <c r="SKB1492" s="749"/>
      <c r="SKC1492" s="749"/>
      <c r="SKD1492" s="749"/>
      <c r="SKE1492" s="749"/>
      <c r="SKF1492" s="749"/>
      <c r="SKG1492" s="749"/>
      <c r="SKH1492" s="749"/>
      <c r="SKI1492" s="749"/>
      <c r="SKJ1492" s="749"/>
      <c r="SKK1492" s="749"/>
      <c r="SKL1492" s="749"/>
      <c r="SKM1492" s="749"/>
      <c r="SKN1492" s="749"/>
      <c r="SKO1492" s="749"/>
      <c r="SKP1492" s="749"/>
      <c r="SKQ1492" s="749"/>
      <c r="SKR1492" s="749"/>
      <c r="SKS1492" s="749"/>
      <c r="SKT1492" s="749"/>
      <c r="SKU1492" s="749"/>
      <c r="SKV1492" s="749"/>
      <c r="SKW1492" s="749"/>
      <c r="SKX1492" s="749"/>
      <c r="SKY1492" s="749"/>
      <c r="SKZ1492" s="749"/>
      <c r="SLA1492" s="749"/>
      <c r="SLB1492" s="749"/>
      <c r="SLC1492" s="749"/>
      <c r="SLD1492" s="749"/>
      <c r="SLE1492" s="749"/>
      <c r="SLF1492" s="749"/>
      <c r="SLG1492" s="749"/>
      <c r="SLH1492" s="749"/>
      <c r="SLI1492" s="749"/>
      <c r="SLJ1492" s="749"/>
      <c r="SLK1492" s="749"/>
      <c r="SLL1492" s="749"/>
      <c r="SLM1492" s="749"/>
      <c r="SLN1492" s="749"/>
      <c r="SLO1492" s="749"/>
      <c r="SLP1492" s="749"/>
      <c r="SLQ1492" s="749"/>
      <c r="SLR1492" s="749"/>
      <c r="SLS1492" s="749"/>
      <c r="SLT1492" s="749"/>
      <c r="SLU1492" s="749"/>
      <c r="SLV1492" s="749"/>
      <c r="SLW1492" s="749"/>
      <c r="SLX1492" s="749"/>
      <c r="SLY1492" s="749"/>
      <c r="SLZ1492" s="749"/>
      <c r="SMA1492" s="749"/>
      <c r="SMB1492" s="749"/>
      <c r="SMC1492" s="749"/>
      <c r="SMD1492" s="749"/>
      <c r="SME1492" s="749"/>
      <c r="SMF1492" s="749"/>
      <c r="SMG1492" s="749"/>
      <c r="SMH1492" s="749"/>
      <c r="SMI1492" s="749"/>
      <c r="SMJ1492" s="749"/>
      <c r="SMK1492" s="749"/>
      <c r="SML1492" s="749"/>
      <c r="SMM1492" s="749"/>
      <c r="SMN1492" s="749"/>
      <c r="SMO1492" s="749"/>
      <c r="SMP1492" s="749"/>
      <c r="SMQ1492" s="749"/>
      <c r="SMR1492" s="749"/>
      <c r="SMS1492" s="749"/>
      <c r="SMT1492" s="749"/>
      <c r="SMU1492" s="749"/>
      <c r="SMV1492" s="749"/>
      <c r="SMW1492" s="749"/>
      <c r="SMX1492" s="749"/>
      <c r="SMY1492" s="749"/>
      <c r="SMZ1492" s="749"/>
      <c r="SNA1492" s="749"/>
      <c r="SNB1492" s="749"/>
      <c r="SNC1492" s="749"/>
      <c r="SND1492" s="749"/>
      <c r="SNE1492" s="749"/>
      <c r="SNF1492" s="749"/>
      <c r="SNG1492" s="749"/>
      <c r="SNH1492" s="749"/>
      <c r="SNI1492" s="749"/>
      <c r="SNJ1492" s="749"/>
      <c r="SNK1492" s="749"/>
      <c r="SNL1492" s="749"/>
      <c r="SNM1492" s="749"/>
      <c r="SNN1492" s="749"/>
      <c r="SNO1492" s="749"/>
      <c r="SNP1492" s="749"/>
      <c r="SNQ1492" s="749"/>
      <c r="SNR1492" s="749"/>
      <c r="SNS1492" s="749"/>
      <c r="SNT1492" s="749"/>
      <c r="SNU1492" s="749"/>
      <c r="SNV1492" s="749"/>
      <c r="SNW1492" s="749"/>
      <c r="SNX1492" s="749"/>
      <c r="SNY1492" s="749"/>
      <c r="SNZ1492" s="749"/>
      <c r="SOA1492" s="749"/>
      <c r="SOB1492" s="749"/>
      <c r="SOC1492" s="749"/>
      <c r="SOD1492" s="749"/>
      <c r="SOE1492" s="749"/>
      <c r="SOF1492" s="749"/>
      <c r="SOG1492" s="749"/>
      <c r="SOH1492" s="749"/>
      <c r="SOI1492" s="749"/>
      <c r="SOJ1492" s="749"/>
      <c r="SOK1492" s="749"/>
      <c r="SOL1492" s="749"/>
      <c r="SOM1492" s="749"/>
      <c r="SON1492" s="749"/>
      <c r="SOO1492" s="749"/>
      <c r="SOP1492" s="749"/>
      <c r="SOQ1492" s="749"/>
      <c r="SOR1492" s="749"/>
      <c r="SOS1492" s="749"/>
      <c r="SOT1492" s="749"/>
      <c r="SOU1492" s="749"/>
      <c r="SOV1492" s="749"/>
      <c r="SOW1492" s="749"/>
      <c r="SOX1492" s="749"/>
      <c r="SOY1492" s="749"/>
      <c r="SOZ1492" s="749"/>
      <c r="SPA1492" s="749"/>
      <c r="SPB1492" s="749"/>
      <c r="SPC1492" s="749"/>
      <c r="SPD1492" s="749"/>
      <c r="SPE1492" s="749"/>
      <c r="SPF1492" s="749"/>
      <c r="SPG1492" s="749"/>
      <c r="SPH1492" s="749"/>
      <c r="SPI1492" s="749"/>
      <c r="SPJ1492" s="749"/>
      <c r="SPK1492" s="749"/>
      <c r="SPL1492" s="749"/>
      <c r="SPM1492" s="749"/>
      <c r="SPN1492" s="749"/>
      <c r="SPO1492" s="749"/>
      <c r="SPP1492" s="749"/>
      <c r="SPQ1492" s="749"/>
      <c r="SPR1492" s="749"/>
      <c r="SPS1492" s="749"/>
      <c r="SPT1492" s="749"/>
      <c r="SPU1492" s="749"/>
      <c r="SPV1492" s="749"/>
      <c r="SPW1492" s="749"/>
      <c r="SPX1492" s="749"/>
      <c r="SPY1492" s="749"/>
      <c r="SPZ1492" s="749"/>
      <c r="SQA1492" s="749"/>
      <c r="SQB1492" s="749"/>
      <c r="SQC1492" s="749"/>
      <c r="SQD1492" s="749"/>
      <c r="SQE1492" s="749"/>
      <c r="SQF1492" s="749"/>
      <c r="SQG1492" s="749"/>
      <c r="SQH1492" s="749"/>
      <c r="SQI1492" s="749"/>
      <c r="SQJ1492" s="749"/>
      <c r="SQK1492" s="749"/>
      <c r="SQL1492" s="749"/>
      <c r="SQM1492" s="749"/>
      <c r="SQN1492" s="749"/>
      <c r="SQO1492" s="749"/>
      <c r="SQP1492" s="749"/>
      <c r="SQQ1492" s="749"/>
      <c r="SQR1492" s="749"/>
      <c r="SQS1492" s="749"/>
      <c r="SQT1492" s="749"/>
      <c r="SQU1492" s="749"/>
      <c r="SQV1492" s="749"/>
      <c r="SQW1492" s="749"/>
      <c r="SQX1492" s="749"/>
      <c r="SQY1492" s="749"/>
      <c r="SQZ1492" s="749"/>
      <c r="SRA1492" s="749"/>
      <c r="SRB1492" s="749"/>
      <c r="SRC1492" s="749"/>
      <c r="SRD1492" s="749"/>
      <c r="SRE1492" s="749"/>
      <c r="SRF1492" s="749"/>
      <c r="SRG1492" s="749"/>
      <c r="SRH1492" s="749"/>
      <c r="SRI1492" s="749"/>
      <c r="SRJ1492" s="749"/>
      <c r="SRK1492" s="749"/>
      <c r="SRL1492" s="749"/>
      <c r="SRM1492" s="749"/>
      <c r="SRN1492" s="749"/>
      <c r="SRO1492" s="749"/>
      <c r="SRP1492" s="749"/>
      <c r="SRQ1492" s="749"/>
      <c r="SRR1492" s="749"/>
      <c r="SRS1492" s="749"/>
      <c r="SRT1492" s="749"/>
      <c r="SRU1492" s="749"/>
      <c r="SRV1492" s="749"/>
      <c r="SRW1492" s="749"/>
      <c r="SRX1492" s="749"/>
      <c r="SRY1492" s="749"/>
      <c r="SRZ1492" s="749"/>
      <c r="SSA1492" s="749"/>
      <c r="SSB1492" s="749"/>
      <c r="SSC1492" s="749"/>
      <c r="SSD1492" s="749"/>
      <c r="SSE1492" s="749"/>
      <c r="SSF1492" s="749"/>
      <c r="SSG1492" s="749"/>
      <c r="SSH1492" s="749"/>
      <c r="SSI1492" s="749"/>
      <c r="SSJ1492" s="749"/>
      <c r="SSK1492" s="749"/>
      <c r="SSL1492" s="749"/>
      <c r="SSM1492" s="749"/>
      <c r="SSN1492" s="749"/>
      <c r="SSO1492" s="749"/>
      <c r="SSP1492" s="749"/>
      <c r="SSQ1492" s="749"/>
      <c r="SSR1492" s="749"/>
      <c r="SSS1492" s="749"/>
      <c r="SST1492" s="749"/>
      <c r="SSU1492" s="749"/>
      <c r="SSV1492" s="749"/>
      <c r="SSW1492" s="749"/>
      <c r="SSX1492" s="749"/>
      <c r="SSY1492" s="749"/>
      <c r="SSZ1492" s="749"/>
      <c r="STA1492" s="749"/>
      <c r="STB1492" s="749"/>
      <c r="STC1492" s="749"/>
      <c r="STD1492" s="749"/>
      <c r="STE1492" s="749"/>
      <c r="STF1492" s="749"/>
      <c r="STG1492" s="749"/>
      <c r="STH1492" s="749"/>
      <c r="STI1492" s="749"/>
      <c r="STJ1492" s="749"/>
      <c r="STK1492" s="749"/>
      <c r="STL1492" s="749"/>
      <c r="STM1492" s="749"/>
      <c r="STN1492" s="749"/>
      <c r="STO1492" s="749"/>
      <c r="STP1492" s="749"/>
      <c r="STQ1492" s="749"/>
      <c r="STR1492" s="749"/>
      <c r="STS1492" s="749"/>
      <c r="STT1492" s="749"/>
      <c r="STU1492" s="749"/>
      <c r="STV1492" s="749"/>
      <c r="STW1492" s="749"/>
      <c r="STX1492" s="749"/>
      <c r="STY1492" s="749"/>
      <c r="STZ1492" s="749"/>
      <c r="SUA1492" s="749"/>
      <c r="SUB1492" s="749"/>
      <c r="SUC1492" s="749"/>
      <c r="SUD1492" s="749"/>
      <c r="SUE1492" s="749"/>
      <c r="SUF1492" s="749"/>
      <c r="SUG1492" s="749"/>
      <c r="SUH1492" s="749"/>
      <c r="SUI1492" s="749"/>
      <c r="SUJ1492" s="749"/>
      <c r="SUK1492" s="749"/>
      <c r="SUL1492" s="749"/>
      <c r="SUM1492" s="749"/>
      <c r="SUN1492" s="749"/>
      <c r="SUO1492" s="749"/>
      <c r="SUP1492" s="749"/>
      <c r="SUQ1492" s="749"/>
      <c r="SUR1492" s="749"/>
      <c r="SUS1492" s="749"/>
      <c r="SUT1492" s="749"/>
      <c r="SUU1492" s="749"/>
      <c r="SUV1492" s="749"/>
      <c r="SUW1492" s="749"/>
      <c r="SUX1492" s="749"/>
      <c r="SUY1492" s="749"/>
      <c r="SUZ1492" s="749"/>
      <c r="SVA1492" s="749"/>
      <c r="SVB1492" s="749"/>
      <c r="SVC1492" s="749"/>
      <c r="SVD1492" s="749"/>
      <c r="SVE1492" s="749"/>
      <c r="SVF1492" s="749"/>
      <c r="SVG1492" s="749"/>
      <c r="SVH1492" s="749"/>
      <c r="SVI1492" s="749"/>
      <c r="SVJ1492" s="749"/>
      <c r="SVK1492" s="749"/>
      <c r="SVL1492" s="749"/>
      <c r="SVM1492" s="749"/>
      <c r="SVN1492" s="749"/>
      <c r="SVO1492" s="749"/>
      <c r="SVP1492" s="749"/>
      <c r="SVQ1492" s="749"/>
      <c r="SVR1492" s="749"/>
      <c r="SVS1492" s="749"/>
      <c r="SVT1492" s="749"/>
      <c r="SVU1492" s="749"/>
      <c r="SVV1492" s="749"/>
      <c r="SVW1492" s="749"/>
      <c r="SVX1492" s="749"/>
      <c r="SVY1492" s="749"/>
      <c r="SVZ1492" s="749"/>
      <c r="SWA1492" s="749"/>
      <c r="SWB1492" s="749"/>
      <c r="SWC1492" s="749"/>
      <c r="SWD1492" s="749"/>
      <c r="SWE1492" s="749"/>
      <c r="SWF1492" s="749"/>
      <c r="SWG1492" s="749"/>
      <c r="SWH1492" s="749"/>
      <c r="SWI1492" s="749"/>
      <c r="SWJ1492" s="749"/>
      <c r="SWK1492" s="749"/>
      <c r="SWL1492" s="749"/>
      <c r="SWM1492" s="749"/>
      <c r="SWN1492" s="749"/>
      <c r="SWO1492" s="749"/>
      <c r="SWP1492" s="749"/>
      <c r="SWQ1492" s="749"/>
      <c r="SWR1492" s="749"/>
      <c r="SWS1492" s="749"/>
      <c r="SWT1492" s="749"/>
      <c r="SWU1492" s="749"/>
      <c r="SWV1492" s="749"/>
      <c r="SWW1492" s="749"/>
      <c r="SWX1492" s="749"/>
      <c r="SWY1492" s="749"/>
      <c r="SWZ1492" s="749"/>
      <c r="SXA1492" s="749"/>
      <c r="SXB1492" s="749"/>
      <c r="SXC1492" s="749"/>
      <c r="SXD1492" s="749"/>
      <c r="SXE1492" s="749"/>
      <c r="SXF1492" s="749"/>
      <c r="SXG1492" s="749"/>
      <c r="SXH1492" s="749"/>
      <c r="SXI1492" s="749"/>
      <c r="SXJ1492" s="749"/>
      <c r="SXK1492" s="749"/>
      <c r="SXL1492" s="749"/>
      <c r="SXM1492" s="749"/>
      <c r="SXN1492" s="749"/>
      <c r="SXO1492" s="749"/>
      <c r="SXP1492" s="749"/>
      <c r="SXQ1492" s="749"/>
      <c r="SXR1492" s="749"/>
      <c r="SXS1492" s="749"/>
      <c r="SXT1492" s="749"/>
      <c r="SXU1492" s="749"/>
      <c r="SXV1492" s="749"/>
      <c r="SXW1492" s="749"/>
      <c r="SXX1492" s="749"/>
      <c r="SXY1492" s="749"/>
      <c r="SXZ1492" s="749"/>
      <c r="SYA1492" s="749"/>
      <c r="SYB1492" s="749"/>
      <c r="SYC1492" s="749"/>
      <c r="SYD1492" s="749"/>
      <c r="SYE1492" s="749"/>
      <c r="SYF1492" s="749"/>
      <c r="SYG1492" s="749"/>
      <c r="SYH1492" s="749"/>
      <c r="SYI1492" s="749"/>
      <c r="SYJ1492" s="749"/>
      <c r="SYK1492" s="749"/>
      <c r="SYL1492" s="749"/>
      <c r="SYM1492" s="749"/>
      <c r="SYN1492" s="749"/>
      <c r="SYO1492" s="749"/>
      <c r="SYP1492" s="749"/>
      <c r="SYQ1492" s="749"/>
      <c r="SYR1492" s="749"/>
      <c r="SYS1492" s="749"/>
      <c r="SYT1492" s="749"/>
      <c r="SYU1492" s="749"/>
      <c r="SYV1492" s="749"/>
      <c r="SYW1492" s="749"/>
      <c r="SYX1492" s="749"/>
      <c r="SYY1492" s="749"/>
      <c r="SYZ1492" s="749"/>
      <c r="SZA1492" s="749"/>
      <c r="SZB1492" s="749"/>
      <c r="SZC1492" s="749"/>
      <c r="SZD1492" s="749"/>
      <c r="SZE1492" s="749"/>
      <c r="SZF1492" s="749"/>
      <c r="SZG1492" s="749"/>
      <c r="SZH1492" s="749"/>
      <c r="SZI1492" s="749"/>
      <c r="SZJ1492" s="749"/>
      <c r="SZK1492" s="749"/>
      <c r="SZL1492" s="749"/>
      <c r="SZM1492" s="749"/>
      <c r="SZN1492" s="749"/>
      <c r="SZO1492" s="749"/>
      <c r="SZP1492" s="749"/>
      <c r="SZQ1492" s="749"/>
      <c r="SZR1492" s="749"/>
      <c r="SZS1492" s="749"/>
      <c r="SZT1492" s="749"/>
      <c r="SZU1492" s="749"/>
      <c r="SZV1492" s="749"/>
      <c r="SZW1492" s="749"/>
      <c r="SZX1492" s="749"/>
      <c r="SZY1492" s="749"/>
      <c r="SZZ1492" s="749"/>
      <c r="TAA1492" s="749"/>
      <c r="TAB1492" s="749"/>
      <c r="TAC1492" s="749"/>
      <c r="TAD1492" s="749"/>
      <c r="TAE1492" s="749"/>
      <c r="TAF1492" s="749"/>
      <c r="TAG1492" s="749"/>
      <c r="TAH1492" s="749"/>
      <c r="TAI1492" s="749"/>
      <c r="TAJ1492" s="749"/>
      <c r="TAK1492" s="749"/>
      <c r="TAL1492" s="749"/>
      <c r="TAM1492" s="749"/>
      <c r="TAN1492" s="749"/>
      <c r="TAO1492" s="749"/>
      <c r="TAP1492" s="749"/>
      <c r="TAQ1492" s="749"/>
      <c r="TAR1492" s="749"/>
      <c r="TAS1492" s="749"/>
      <c r="TAT1492" s="749"/>
      <c r="TAU1492" s="749"/>
      <c r="TAV1492" s="749"/>
      <c r="TAW1492" s="749"/>
      <c r="TAX1492" s="749"/>
      <c r="TAY1492" s="749"/>
      <c r="TAZ1492" s="749"/>
      <c r="TBA1492" s="749"/>
      <c r="TBB1492" s="749"/>
      <c r="TBC1492" s="749"/>
      <c r="TBD1492" s="749"/>
      <c r="TBE1492" s="749"/>
      <c r="TBF1492" s="749"/>
      <c r="TBG1492" s="749"/>
      <c r="TBH1492" s="749"/>
      <c r="TBI1492" s="749"/>
      <c r="TBJ1492" s="749"/>
      <c r="TBK1492" s="749"/>
      <c r="TBL1492" s="749"/>
      <c r="TBM1492" s="749"/>
      <c r="TBN1492" s="749"/>
      <c r="TBO1492" s="749"/>
      <c r="TBP1492" s="749"/>
      <c r="TBQ1492" s="749"/>
      <c r="TBR1492" s="749"/>
      <c r="TBS1492" s="749"/>
      <c r="TBT1492" s="749"/>
      <c r="TBU1492" s="749"/>
      <c r="TBV1492" s="749"/>
      <c r="TBW1492" s="749"/>
      <c r="TBX1492" s="749"/>
      <c r="TBY1492" s="749"/>
      <c r="TBZ1492" s="749"/>
      <c r="TCA1492" s="749"/>
      <c r="TCB1492" s="749"/>
      <c r="TCC1492" s="749"/>
      <c r="TCD1492" s="749"/>
      <c r="TCE1492" s="749"/>
      <c r="TCF1492" s="749"/>
      <c r="TCG1492" s="749"/>
      <c r="TCH1492" s="749"/>
      <c r="TCI1492" s="749"/>
      <c r="TCJ1492" s="749"/>
      <c r="TCK1492" s="749"/>
      <c r="TCL1492" s="749"/>
      <c r="TCM1492" s="749"/>
      <c r="TCN1492" s="749"/>
      <c r="TCO1492" s="749"/>
      <c r="TCP1492" s="749"/>
      <c r="TCQ1492" s="749"/>
      <c r="TCR1492" s="749"/>
      <c r="TCS1492" s="749"/>
      <c r="TCT1492" s="749"/>
      <c r="TCU1492" s="749"/>
      <c r="TCV1492" s="749"/>
      <c r="TCW1492" s="749"/>
      <c r="TCX1492" s="749"/>
      <c r="TCY1492" s="749"/>
      <c r="TCZ1492" s="749"/>
      <c r="TDA1492" s="749"/>
      <c r="TDB1492" s="749"/>
      <c r="TDC1492" s="749"/>
      <c r="TDD1492" s="749"/>
      <c r="TDE1492" s="749"/>
      <c r="TDF1492" s="749"/>
      <c r="TDG1492" s="749"/>
      <c r="TDH1492" s="749"/>
      <c r="TDI1492" s="749"/>
      <c r="TDJ1492" s="749"/>
      <c r="TDK1492" s="749"/>
      <c r="TDL1492" s="749"/>
      <c r="TDM1492" s="749"/>
      <c r="TDN1492" s="749"/>
      <c r="TDO1492" s="749"/>
      <c r="TDP1492" s="749"/>
      <c r="TDQ1492" s="749"/>
      <c r="TDR1492" s="749"/>
      <c r="TDS1492" s="749"/>
      <c r="TDT1492" s="749"/>
      <c r="TDU1492" s="749"/>
      <c r="TDV1492" s="749"/>
      <c r="TDW1492" s="749"/>
      <c r="TDX1492" s="749"/>
      <c r="TDY1492" s="749"/>
      <c r="TDZ1492" s="749"/>
      <c r="TEA1492" s="749"/>
      <c r="TEB1492" s="749"/>
      <c r="TEC1492" s="749"/>
      <c r="TED1492" s="749"/>
      <c r="TEE1492" s="749"/>
      <c r="TEF1492" s="749"/>
      <c r="TEG1492" s="749"/>
      <c r="TEH1492" s="749"/>
      <c r="TEI1492" s="749"/>
      <c r="TEJ1492" s="749"/>
      <c r="TEK1492" s="749"/>
      <c r="TEL1492" s="749"/>
      <c r="TEM1492" s="749"/>
      <c r="TEN1492" s="749"/>
      <c r="TEO1492" s="749"/>
      <c r="TEP1492" s="749"/>
      <c r="TEQ1492" s="749"/>
      <c r="TER1492" s="749"/>
      <c r="TES1492" s="749"/>
      <c r="TET1492" s="749"/>
      <c r="TEU1492" s="749"/>
      <c r="TEV1492" s="749"/>
      <c r="TEW1492" s="749"/>
      <c r="TEX1492" s="749"/>
      <c r="TEY1492" s="749"/>
      <c r="TEZ1492" s="749"/>
      <c r="TFA1492" s="749"/>
      <c r="TFB1492" s="749"/>
      <c r="TFC1492" s="749"/>
      <c r="TFD1492" s="749"/>
      <c r="TFE1492" s="749"/>
      <c r="TFF1492" s="749"/>
      <c r="TFG1492" s="749"/>
      <c r="TFH1492" s="749"/>
      <c r="TFI1492" s="749"/>
      <c r="TFJ1492" s="749"/>
      <c r="TFK1492" s="749"/>
      <c r="TFL1492" s="749"/>
      <c r="TFM1492" s="749"/>
      <c r="TFN1492" s="749"/>
      <c r="TFO1492" s="749"/>
      <c r="TFP1492" s="749"/>
      <c r="TFQ1492" s="749"/>
      <c r="TFR1492" s="749"/>
      <c r="TFS1492" s="749"/>
      <c r="TFT1492" s="749"/>
      <c r="TFU1492" s="749"/>
      <c r="TFV1492" s="749"/>
      <c r="TFW1492" s="749"/>
      <c r="TFX1492" s="749"/>
      <c r="TFY1492" s="749"/>
      <c r="TFZ1492" s="749"/>
      <c r="TGA1492" s="749"/>
      <c r="TGB1492" s="749"/>
      <c r="TGC1492" s="749"/>
      <c r="TGD1492" s="749"/>
      <c r="TGE1492" s="749"/>
      <c r="TGF1492" s="749"/>
      <c r="TGG1492" s="749"/>
      <c r="TGH1492" s="749"/>
      <c r="TGI1492" s="749"/>
      <c r="TGJ1492" s="749"/>
      <c r="TGK1492" s="749"/>
      <c r="TGL1492" s="749"/>
      <c r="TGM1492" s="749"/>
      <c r="TGN1492" s="749"/>
      <c r="TGO1492" s="749"/>
      <c r="TGP1492" s="749"/>
      <c r="TGQ1492" s="749"/>
      <c r="TGR1492" s="749"/>
      <c r="TGS1492" s="749"/>
      <c r="TGT1492" s="749"/>
      <c r="TGU1492" s="749"/>
      <c r="TGV1492" s="749"/>
      <c r="TGW1492" s="749"/>
      <c r="TGX1492" s="749"/>
      <c r="TGY1492" s="749"/>
      <c r="TGZ1492" s="749"/>
      <c r="THA1492" s="749"/>
      <c r="THB1492" s="749"/>
      <c r="THC1492" s="749"/>
      <c r="THD1492" s="749"/>
      <c r="THE1492" s="749"/>
      <c r="THF1492" s="749"/>
      <c r="THG1492" s="749"/>
      <c r="THH1492" s="749"/>
      <c r="THI1492" s="749"/>
      <c r="THJ1492" s="749"/>
      <c r="THK1492" s="749"/>
      <c r="THL1492" s="749"/>
      <c r="THM1492" s="749"/>
      <c r="THN1492" s="749"/>
      <c r="THO1492" s="749"/>
      <c r="THP1492" s="749"/>
      <c r="THQ1492" s="749"/>
      <c r="THR1492" s="749"/>
      <c r="THS1492" s="749"/>
      <c r="THT1492" s="749"/>
      <c r="THU1492" s="749"/>
      <c r="THV1492" s="749"/>
      <c r="THW1492" s="749"/>
      <c r="THX1492" s="749"/>
      <c r="THY1492" s="749"/>
      <c r="THZ1492" s="749"/>
      <c r="TIA1492" s="749"/>
      <c r="TIB1492" s="749"/>
      <c r="TIC1492" s="749"/>
      <c r="TID1492" s="749"/>
      <c r="TIE1492" s="749"/>
      <c r="TIF1492" s="749"/>
      <c r="TIG1492" s="749"/>
      <c r="TIH1492" s="749"/>
      <c r="TII1492" s="749"/>
      <c r="TIJ1492" s="749"/>
      <c r="TIK1492" s="749"/>
      <c r="TIL1492" s="749"/>
      <c r="TIM1492" s="749"/>
      <c r="TIN1492" s="749"/>
      <c r="TIO1492" s="749"/>
      <c r="TIP1492" s="749"/>
      <c r="TIQ1492" s="749"/>
      <c r="TIR1492" s="749"/>
      <c r="TIS1492" s="749"/>
      <c r="TIT1492" s="749"/>
      <c r="TIU1492" s="749"/>
      <c r="TIV1492" s="749"/>
      <c r="TIW1492" s="749"/>
      <c r="TIX1492" s="749"/>
      <c r="TIY1492" s="749"/>
      <c r="TIZ1492" s="749"/>
      <c r="TJA1492" s="749"/>
      <c r="TJB1492" s="749"/>
      <c r="TJC1492" s="749"/>
      <c r="TJD1492" s="749"/>
      <c r="TJE1492" s="749"/>
      <c r="TJF1492" s="749"/>
      <c r="TJG1492" s="749"/>
      <c r="TJH1492" s="749"/>
      <c r="TJI1492" s="749"/>
      <c r="TJJ1492" s="749"/>
      <c r="TJK1492" s="749"/>
      <c r="TJL1492" s="749"/>
      <c r="TJM1492" s="749"/>
      <c r="TJN1492" s="749"/>
      <c r="TJO1492" s="749"/>
      <c r="TJP1492" s="749"/>
      <c r="TJQ1492" s="749"/>
      <c r="TJR1492" s="749"/>
      <c r="TJS1492" s="749"/>
      <c r="TJT1492" s="749"/>
      <c r="TJU1492" s="749"/>
      <c r="TJV1492" s="749"/>
      <c r="TJW1492" s="749"/>
      <c r="TJX1492" s="749"/>
      <c r="TJY1492" s="749"/>
      <c r="TJZ1492" s="749"/>
      <c r="TKA1492" s="749"/>
      <c r="TKB1492" s="749"/>
      <c r="TKC1492" s="749"/>
      <c r="TKD1492" s="749"/>
      <c r="TKE1492" s="749"/>
      <c r="TKF1492" s="749"/>
      <c r="TKG1492" s="749"/>
      <c r="TKH1492" s="749"/>
      <c r="TKI1492" s="749"/>
      <c r="TKJ1492" s="749"/>
      <c r="TKK1492" s="749"/>
      <c r="TKL1492" s="749"/>
      <c r="TKM1492" s="749"/>
      <c r="TKN1492" s="749"/>
      <c r="TKO1492" s="749"/>
      <c r="TKP1492" s="749"/>
      <c r="TKQ1492" s="749"/>
      <c r="TKR1492" s="749"/>
      <c r="TKS1492" s="749"/>
      <c r="TKT1492" s="749"/>
      <c r="TKU1492" s="749"/>
      <c r="TKV1492" s="749"/>
      <c r="TKW1492" s="749"/>
      <c r="TKX1492" s="749"/>
      <c r="TKY1492" s="749"/>
      <c r="TKZ1492" s="749"/>
      <c r="TLA1492" s="749"/>
      <c r="TLB1492" s="749"/>
      <c r="TLC1492" s="749"/>
      <c r="TLD1492" s="749"/>
      <c r="TLE1492" s="749"/>
      <c r="TLF1492" s="749"/>
      <c r="TLG1492" s="749"/>
      <c r="TLH1492" s="749"/>
      <c r="TLI1492" s="749"/>
      <c r="TLJ1492" s="749"/>
      <c r="TLK1492" s="749"/>
      <c r="TLL1492" s="749"/>
      <c r="TLM1492" s="749"/>
      <c r="TLN1492" s="749"/>
      <c r="TLO1492" s="749"/>
      <c r="TLP1492" s="749"/>
      <c r="TLQ1492" s="749"/>
      <c r="TLR1492" s="749"/>
      <c r="TLS1492" s="749"/>
      <c r="TLT1492" s="749"/>
      <c r="TLU1492" s="749"/>
      <c r="TLV1492" s="749"/>
      <c r="TLW1492" s="749"/>
      <c r="TLX1492" s="749"/>
      <c r="TLY1492" s="749"/>
      <c r="TLZ1492" s="749"/>
      <c r="TMA1492" s="749"/>
      <c r="TMB1492" s="749"/>
      <c r="TMC1492" s="749"/>
      <c r="TMD1492" s="749"/>
      <c r="TME1492" s="749"/>
      <c r="TMF1492" s="749"/>
      <c r="TMG1492" s="749"/>
      <c r="TMH1492" s="749"/>
      <c r="TMI1492" s="749"/>
      <c r="TMJ1492" s="749"/>
      <c r="TMK1492" s="749"/>
      <c r="TML1492" s="749"/>
      <c r="TMM1492" s="749"/>
      <c r="TMN1492" s="749"/>
      <c r="TMO1492" s="749"/>
      <c r="TMP1492" s="749"/>
      <c r="TMQ1492" s="749"/>
      <c r="TMR1492" s="749"/>
      <c r="TMS1492" s="749"/>
      <c r="TMT1492" s="749"/>
      <c r="TMU1492" s="749"/>
      <c r="TMV1492" s="749"/>
      <c r="TMW1492" s="749"/>
      <c r="TMX1492" s="749"/>
      <c r="TMY1492" s="749"/>
      <c r="TMZ1492" s="749"/>
      <c r="TNA1492" s="749"/>
      <c r="TNB1492" s="749"/>
      <c r="TNC1492" s="749"/>
      <c r="TND1492" s="749"/>
      <c r="TNE1492" s="749"/>
      <c r="TNF1492" s="749"/>
      <c r="TNG1492" s="749"/>
      <c r="TNH1492" s="749"/>
      <c r="TNI1492" s="749"/>
      <c r="TNJ1492" s="749"/>
      <c r="TNK1492" s="749"/>
      <c r="TNL1492" s="749"/>
      <c r="TNM1492" s="749"/>
      <c r="TNN1492" s="749"/>
      <c r="TNO1492" s="749"/>
      <c r="TNP1492" s="749"/>
      <c r="TNQ1492" s="749"/>
      <c r="TNR1492" s="749"/>
      <c r="TNS1492" s="749"/>
      <c r="TNT1492" s="749"/>
      <c r="TNU1492" s="749"/>
      <c r="TNV1492" s="749"/>
      <c r="TNW1492" s="749"/>
      <c r="TNX1492" s="749"/>
      <c r="TNY1492" s="749"/>
      <c r="TNZ1492" s="749"/>
      <c r="TOA1492" s="749"/>
      <c r="TOB1492" s="749"/>
      <c r="TOC1492" s="749"/>
      <c r="TOD1492" s="749"/>
      <c r="TOE1492" s="749"/>
      <c r="TOF1492" s="749"/>
      <c r="TOG1492" s="749"/>
      <c r="TOH1492" s="749"/>
      <c r="TOI1492" s="749"/>
      <c r="TOJ1492" s="749"/>
      <c r="TOK1492" s="749"/>
      <c r="TOL1492" s="749"/>
      <c r="TOM1492" s="749"/>
      <c r="TON1492" s="749"/>
      <c r="TOO1492" s="749"/>
      <c r="TOP1492" s="749"/>
      <c r="TOQ1492" s="749"/>
      <c r="TOR1492" s="749"/>
      <c r="TOS1492" s="749"/>
      <c r="TOT1492" s="749"/>
      <c r="TOU1492" s="749"/>
      <c r="TOV1492" s="749"/>
      <c r="TOW1492" s="749"/>
      <c r="TOX1492" s="749"/>
      <c r="TOY1492" s="749"/>
      <c r="TOZ1492" s="749"/>
      <c r="TPA1492" s="749"/>
      <c r="TPB1492" s="749"/>
      <c r="TPC1492" s="749"/>
      <c r="TPD1492" s="749"/>
      <c r="TPE1492" s="749"/>
      <c r="TPF1492" s="749"/>
      <c r="TPG1492" s="749"/>
      <c r="TPH1492" s="749"/>
      <c r="TPI1492" s="749"/>
      <c r="TPJ1492" s="749"/>
      <c r="TPK1492" s="749"/>
      <c r="TPL1492" s="749"/>
      <c r="TPM1492" s="749"/>
      <c r="TPN1492" s="749"/>
      <c r="TPO1492" s="749"/>
      <c r="TPP1492" s="749"/>
      <c r="TPQ1492" s="749"/>
      <c r="TPR1492" s="749"/>
      <c r="TPS1492" s="749"/>
      <c r="TPT1492" s="749"/>
      <c r="TPU1492" s="749"/>
      <c r="TPV1492" s="749"/>
      <c r="TPW1492" s="749"/>
      <c r="TPX1492" s="749"/>
      <c r="TPY1492" s="749"/>
      <c r="TPZ1492" s="749"/>
      <c r="TQA1492" s="749"/>
      <c r="TQB1492" s="749"/>
      <c r="TQC1492" s="749"/>
      <c r="TQD1492" s="749"/>
      <c r="TQE1492" s="749"/>
      <c r="TQF1492" s="749"/>
      <c r="TQG1492" s="749"/>
      <c r="TQH1492" s="749"/>
      <c r="TQI1492" s="749"/>
      <c r="TQJ1492" s="749"/>
      <c r="TQK1492" s="749"/>
      <c r="TQL1492" s="749"/>
      <c r="TQM1492" s="749"/>
      <c r="TQN1492" s="749"/>
      <c r="TQO1492" s="749"/>
      <c r="TQP1492" s="749"/>
      <c r="TQQ1492" s="749"/>
      <c r="TQR1492" s="749"/>
      <c r="TQS1492" s="749"/>
      <c r="TQT1492" s="749"/>
      <c r="TQU1492" s="749"/>
      <c r="TQV1492" s="749"/>
      <c r="TQW1492" s="749"/>
      <c r="TQX1492" s="749"/>
      <c r="TQY1492" s="749"/>
      <c r="TQZ1492" s="749"/>
      <c r="TRA1492" s="749"/>
      <c r="TRB1492" s="749"/>
      <c r="TRC1492" s="749"/>
      <c r="TRD1492" s="749"/>
      <c r="TRE1492" s="749"/>
      <c r="TRF1492" s="749"/>
      <c r="TRG1492" s="749"/>
      <c r="TRH1492" s="749"/>
      <c r="TRI1492" s="749"/>
      <c r="TRJ1492" s="749"/>
      <c r="TRK1492" s="749"/>
      <c r="TRL1492" s="749"/>
      <c r="TRM1492" s="749"/>
      <c r="TRN1492" s="749"/>
      <c r="TRO1492" s="749"/>
      <c r="TRP1492" s="749"/>
      <c r="TRQ1492" s="749"/>
      <c r="TRR1492" s="749"/>
      <c r="TRS1492" s="749"/>
      <c r="TRT1492" s="749"/>
      <c r="TRU1492" s="749"/>
      <c r="TRV1492" s="749"/>
      <c r="TRW1492" s="749"/>
      <c r="TRX1492" s="749"/>
      <c r="TRY1492" s="749"/>
      <c r="TRZ1492" s="749"/>
      <c r="TSA1492" s="749"/>
      <c r="TSB1492" s="749"/>
      <c r="TSC1492" s="749"/>
      <c r="TSD1492" s="749"/>
      <c r="TSE1492" s="749"/>
      <c r="TSF1492" s="749"/>
      <c r="TSG1492" s="749"/>
      <c r="TSH1492" s="749"/>
      <c r="TSI1492" s="749"/>
      <c r="TSJ1492" s="749"/>
      <c r="TSK1492" s="749"/>
      <c r="TSL1492" s="749"/>
      <c r="TSM1492" s="749"/>
      <c r="TSN1492" s="749"/>
      <c r="TSO1492" s="749"/>
      <c r="TSP1492" s="749"/>
      <c r="TSQ1492" s="749"/>
      <c r="TSR1492" s="749"/>
      <c r="TSS1492" s="749"/>
      <c r="TST1492" s="749"/>
      <c r="TSU1492" s="749"/>
      <c r="TSV1492" s="749"/>
      <c r="TSW1492" s="749"/>
      <c r="TSX1492" s="749"/>
      <c r="TSY1492" s="749"/>
      <c r="TSZ1492" s="749"/>
      <c r="TTA1492" s="749"/>
      <c r="TTB1492" s="749"/>
      <c r="TTC1492" s="749"/>
      <c r="TTD1492" s="749"/>
      <c r="TTE1492" s="749"/>
      <c r="TTF1492" s="749"/>
      <c r="TTG1492" s="749"/>
      <c r="TTH1492" s="749"/>
      <c r="TTI1492" s="749"/>
      <c r="TTJ1492" s="749"/>
      <c r="TTK1492" s="749"/>
      <c r="TTL1492" s="749"/>
      <c r="TTM1492" s="749"/>
      <c r="TTN1492" s="749"/>
      <c r="TTO1492" s="749"/>
      <c r="TTP1492" s="749"/>
      <c r="TTQ1492" s="749"/>
      <c r="TTR1492" s="749"/>
      <c r="TTS1492" s="749"/>
      <c r="TTT1492" s="749"/>
      <c r="TTU1492" s="749"/>
      <c r="TTV1492" s="749"/>
      <c r="TTW1492" s="749"/>
      <c r="TTX1492" s="749"/>
      <c r="TTY1492" s="749"/>
      <c r="TTZ1492" s="749"/>
      <c r="TUA1492" s="749"/>
      <c r="TUB1492" s="749"/>
      <c r="TUC1492" s="749"/>
      <c r="TUD1492" s="749"/>
      <c r="TUE1492" s="749"/>
      <c r="TUF1492" s="749"/>
      <c r="TUG1492" s="749"/>
      <c r="TUH1492" s="749"/>
      <c r="TUI1492" s="749"/>
      <c r="TUJ1492" s="749"/>
      <c r="TUK1492" s="749"/>
      <c r="TUL1492" s="749"/>
      <c r="TUM1492" s="749"/>
      <c r="TUN1492" s="749"/>
      <c r="TUO1492" s="749"/>
      <c r="TUP1492" s="749"/>
      <c r="TUQ1492" s="749"/>
      <c r="TUR1492" s="749"/>
      <c r="TUS1492" s="749"/>
      <c r="TUT1492" s="749"/>
      <c r="TUU1492" s="749"/>
      <c r="TUV1492" s="749"/>
      <c r="TUW1492" s="749"/>
      <c r="TUX1492" s="749"/>
      <c r="TUY1492" s="749"/>
      <c r="TUZ1492" s="749"/>
      <c r="TVA1492" s="749"/>
      <c r="TVB1492" s="749"/>
      <c r="TVC1492" s="749"/>
      <c r="TVD1492" s="749"/>
      <c r="TVE1492" s="749"/>
      <c r="TVF1492" s="749"/>
      <c r="TVG1492" s="749"/>
      <c r="TVH1492" s="749"/>
      <c r="TVI1492" s="749"/>
      <c r="TVJ1492" s="749"/>
      <c r="TVK1492" s="749"/>
      <c r="TVL1492" s="749"/>
      <c r="TVM1492" s="749"/>
      <c r="TVN1492" s="749"/>
      <c r="TVO1492" s="749"/>
      <c r="TVP1492" s="749"/>
      <c r="TVQ1492" s="749"/>
      <c r="TVR1492" s="749"/>
      <c r="TVS1492" s="749"/>
      <c r="TVT1492" s="749"/>
      <c r="TVU1492" s="749"/>
      <c r="TVV1492" s="749"/>
      <c r="TVW1492" s="749"/>
      <c r="TVX1492" s="749"/>
      <c r="TVY1492" s="749"/>
      <c r="TVZ1492" s="749"/>
      <c r="TWA1492" s="749"/>
      <c r="TWB1492" s="749"/>
      <c r="TWC1492" s="749"/>
      <c r="TWD1492" s="749"/>
      <c r="TWE1492" s="749"/>
      <c r="TWF1492" s="749"/>
      <c r="TWG1492" s="749"/>
      <c r="TWH1492" s="749"/>
      <c r="TWI1492" s="749"/>
      <c r="TWJ1492" s="749"/>
      <c r="TWK1492" s="749"/>
      <c r="TWL1492" s="749"/>
      <c r="TWM1492" s="749"/>
      <c r="TWN1492" s="749"/>
      <c r="TWO1492" s="749"/>
      <c r="TWP1492" s="749"/>
      <c r="TWQ1492" s="749"/>
      <c r="TWR1492" s="749"/>
      <c r="TWS1492" s="749"/>
      <c r="TWT1492" s="749"/>
      <c r="TWU1492" s="749"/>
      <c r="TWV1492" s="749"/>
      <c r="TWW1492" s="749"/>
      <c r="TWX1492" s="749"/>
      <c r="TWY1492" s="749"/>
      <c r="TWZ1492" s="749"/>
      <c r="TXA1492" s="749"/>
      <c r="TXB1492" s="749"/>
      <c r="TXC1492" s="749"/>
      <c r="TXD1492" s="749"/>
      <c r="TXE1492" s="749"/>
      <c r="TXF1492" s="749"/>
      <c r="TXG1492" s="749"/>
      <c r="TXH1492" s="749"/>
      <c r="TXI1492" s="749"/>
      <c r="TXJ1492" s="749"/>
      <c r="TXK1492" s="749"/>
      <c r="TXL1492" s="749"/>
      <c r="TXM1492" s="749"/>
      <c r="TXN1492" s="749"/>
      <c r="TXO1492" s="749"/>
      <c r="TXP1492" s="749"/>
      <c r="TXQ1492" s="749"/>
      <c r="TXR1492" s="749"/>
      <c r="TXS1492" s="749"/>
      <c r="TXT1492" s="749"/>
      <c r="TXU1492" s="749"/>
      <c r="TXV1492" s="749"/>
      <c r="TXW1492" s="749"/>
      <c r="TXX1492" s="749"/>
      <c r="TXY1492" s="749"/>
      <c r="TXZ1492" s="749"/>
      <c r="TYA1492" s="749"/>
      <c r="TYB1492" s="749"/>
      <c r="TYC1492" s="749"/>
      <c r="TYD1492" s="749"/>
      <c r="TYE1492" s="749"/>
      <c r="TYF1492" s="749"/>
      <c r="TYG1492" s="749"/>
      <c r="TYH1492" s="749"/>
      <c r="TYI1492" s="749"/>
      <c r="TYJ1492" s="749"/>
      <c r="TYK1492" s="749"/>
      <c r="TYL1492" s="749"/>
      <c r="TYM1492" s="749"/>
      <c r="TYN1492" s="749"/>
      <c r="TYO1492" s="749"/>
      <c r="TYP1492" s="749"/>
      <c r="TYQ1492" s="749"/>
      <c r="TYR1492" s="749"/>
      <c r="TYS1492" s="749"/>
      <c r="TYT1492" s="749"/>
      <c r="TYU1492" s="749"/>
      <c r="TYV1492" s="749"/>
      <c r="TYW1492" s="749"/>
      <c r="TYX1492" s="749"/>
      <c r="TYY1492" s="749"/>
      <c r="TYZ1492" s="749"/>
      <c r="TZA1492" s="749"/>
      <c r="TZB1492" s="749"/>
      <c r="TZC1492" s="749"/>
      <c r="TZD1492" s="749"/>
      <c r="TZE1492" s="749"/>
      <c r="TZF1492" s="749"/>
      <c r="TZG1492" s="749"/>
      <c r="TZH1492" s="749"/>
      <c r="TZI1492" s="749"/>
      <c r="TZJ1492" s="749"/>
      <c r="TZK1492" s="749"/>
      <c r="TZL1492" s="749"/>
      <c r="TZM1492" s="749"/>
      <c r="TZN1492" s="749"/>
      <c r="TZO1492" s="749"/>
      <c r="TZP1492" s="749"/>
      <c r="TZQ1492" s="749"/>
      <c r="TZR1492" s="749"/>
      <c r="TZS1492" s="749"/>
      <c r="TZT1492" s="749"/>
      <c r="TZU1492" s="749"/>
      <c r="TZV1492" s="749"/>
      <c r="TZW1492" s="749"/>
      <c r="TZX1492" s="749"/>
      <c r="TZY1492" s="749"/>
      <c r="TZZ1492" s="749"/>
      <c r="UAA1492" s="749"/>
      <c r="UAB1492" s="749"/>
      <c r="UAC1492" s="749"/>
      <c r="UAD1492" s="749"/>
      <c r="UAE1492" s="749"/>
      <c r="UAF1492" s="749"/>
      <c r="UAG1492" s="749"/>
      <c r="UAH1492" s="749"/>
      <c r="UAI1492" s="749"/>
      <c r="UAJ1492" s="749"/>
      <c r="UAK1492" s="749"/>
      <c r="UAL1492" s="749"/>
      <c r="UAM1492" s="749"/>
      <c r="UAN1492" s="749"/>
      <c r="UAO1492" s="749"/>
      <c r="UAP1492" s="749"/>
      <c r="UAQ1492" s="749"/>
      <c r="UAR1492" s="749"/>
      <c r="UAS1492" s="749"/>
      <c r="UAT1492" s="749"/>
      <c r="UAU1492" s="749"/>
      <c r="UAV1492" s="749"/>
      <c r="UAW1492" s="749"/>
      <c r="UAX1492" s="749"/>
      <c r="UAY1492" s="749"/>
      <c r="UAZ1492" s="749"/>
      <c r="UBA1492" s="749"/>
      <c r="UBB1492" s="749"/>
      <c r="UBC1492" s="749"/>
      <c r="UBD1492" s="749"/>
      <c r="UBE1492" s="749"/>
      <c r="UBF1492" s="749"/>
      <c r="UBG1492" s="749"/>
      <c r="UBH1492" s="749"/>
      <c r="UBI1492" s="749"/>
      <c r="UBJ1492" s="749"/>
      <c r="UBK1492" s="749"/>
      <c r="UBL1492" s="749"/>
      <c r="UBM1492" s="749"/>
      <c r="UBN1492" s="749"/>
      <c r="UBO1492" s="749"/>
      <c r="UBP1492" s="749"/>
      <c r="UBQ1492" s="749"/>
      <c r="UBR1492" s="749"/>
      <c r="UBS1492" s="749"/>
      <c r="UBT1492" s="749"/>
      <c r="UBU1492" s="749"/>
      <c r="UBV1492" s="749"/>
      <c r="UBW1492" s="749"/>
      <c r="UBX1492" s="749"/>
      <c r="UBY1492" s="749"/>
      <c r="UBZ1492" s="749"/>
      <c r="UCA1492" s="749"/>
      <c r="UCB1492" s="749"/>
      <c r="UCC1492" s="749"/>
      <c r="UCD1492" s="749"/>
      <c r="UCE1492" s="749"/>
      <c r="UCF1492" s="749"/>
      <c r="UCG1492" s="749"/>
      <c r="UCH1492" s="749"/>
      <c r="UCI1492" s="749"/>
      <c r="UCJ1492" s="749"/>
      <c r="UCK1492" s="749"/>
      <c r="UCL1492" s="749"/>
      <c r="UCM1492" s="749"/>
      <c r="UCN1492" s="749"/>
      <c r="UCO1492" s="749"/>
      <c r="UCP1492" s="749"/>
      <c r="UCQ1492" s="749"/>
      <c r="UCR1492" s="749"/>
      <c r="UCS1492" s="749"/>
      <c r="UCT1492" s="749"/>
      <c r="UCU1492" s="749"/>
      <c r="UCV1492" s="749"/>
      <c r="UCW1492" s="749"/>
      <c r="UCX1492" s="749"/>
      <c r="UCY1492" s="749"/>
      <c r="UCZ1492" s="749"/>
      <c r="UDA1492" s="749"/>
      <c r="UDB1492" s="749"/>
      <c r="UDC1492" s="749"/>
      <c r="UDD1492" s="749"/>
      <c r="UDE1492" s="749"/>
      <c r="UDF1492" s="749"/>
      <c r="UDG1492" s="749"/>
      <c r="UDH1492" s="749"/>
      <c r="UDI1492" s="749"/>
      <c r="UDJ1492" s="749"/>
      <c r="UDK1492" s="749"/>
      <c r="UDL1492" s="749"/>
      <c r="UDM1492" s="749"/>
      <c r="UDN1492" s="749"/>
      <c r="UDO1492" s="749"/>
      <c r="UDP1492" s="749"/>
      <c r="UDQ1492" s="749"/>
      <c r="UDR1492" s="749"/>
      <c r="UDS1492" s="749"/>
      <c r="UDT1492" s="749"/>
      <c r="UDU1492" s="749"/>
      <c r="UDV1492" s="749"/>
      <c r="UDW1492" s="749"/>
      <c r="UDX1492" s="749"/>
      <c r="UDY1492" s="749"/>
      <c r="UDZ1492" s="749"/>
      <c r="UEA1492" s="749"/>
      <c r="UEB1492" s="749"/>
      <c r="UEC1492" s="749"/>
      <c r="UED1492" s="749"/>
      <c r="UEE1492" s="749"/>
      <c r="UEF1492" s="749"/>
      <c r="UEG1492" s="749"/>
      <c r="UEH1492" s="749"/>
      <c r="UEI1492" s="749"/>
      <c r="UEJ1492" s="749"/>
      <c r="UEK1492" s="749"/>
      <c r="UEL1492" s="749"/>
      <c r="UEM1492" s="749"/>
      <c r="UEN1492" s="749"/>
      <c r="UEO1492" s="749"/>
      <c r="UEP1492" s="749"/>
      <c r="UEQ1492" s="749"/>
      <c r="UER1492" s="749"/>
      <c r="UES1492" s="749"/>
      <c r="UET1492" s="749"/>
      <c r="UEU1492" s="749"/>
      <c r="UEV1492" s="749"/>
      <c r="UEW1492" s="749"/>
      <c r="UEX1492" s="749"/>
      <c r="UEY1492" s="749"/>
      <c r="UEZ1492" s="749"/>
      <c r="UFA1492" s="749"/>
      <c r="UFB1492" s="749"/>
      <c r="UFC1492" s="749"/>
      <c r="UFD1492" s="749"/>
      <c r="UFE1492" s="749"/>
      <c r="UFF1492" s="749"/>
      <c r="UFG1492" s="749"/>
      <c r="UFH1492" s="749"/>
      <c r="UFI1492" s="749"/>
      <c r="UFJ1492" s="749"/>
      <c r="UFK1492" s="749"/>
      <c r="UFL1492" s="749"/>
      <c r="UFM1492" s="749"/>
      <c r="UFN1492" s="749"/>
      <c r="UFO1492" s="749"/>
      <c r="UFP1492" s="749"/>
      <c r="UFQ1492" s="749"/>
      <c r="UFR1492" s="749"/>
      <c r="UFS1492" s="749"/>
      <c r="UFT1492" s="749"/>
      <c r="UFU1492" s="749"/>
      <c r="UFV1492" s="749"/>
      <c r="UFW1492" s="749"/>
      <c r="UFX1492" s="749"/>
      <c r="UFY1492" s="749"/>
      <c r="UFZ1492" s="749"/>
      <c r="UGA1492" s="749"/>
      <c r="UGB1492" s="749"/>
      <c r="UGC1492" s="749"/>
      <c r="UGD1492" s="749"/>
      <c r="UGE1492" s="749"/>
      <c r="UGF1492" s="749"/>
      <c r="UGG1492" s="749"/>
      <c r="UGH1492" s="749"/>
      <c r="UGI1492" s="749"/>
      <c r="UGJ1492" s="749"/>
      <c r="UGK1492" s="749"/>
      <c r="UGL1492" s="749"/>
      <c r="UGM1492" s="749"/>
      <c r="UGN1492" s="749"/>
      <c r="UGO1492" s="749"/>
      <c r="UGP1492" s="749"/>
      <c r="UGQ1492" s="749"/>
      <c r="UGR1492" s="749"/>
      <c r="UGS1492" s="749"/>
      <c r="UGT1492" s="749"/>
      <c r="UGU1492" s="749"/>
      <c r="UGV1492" s="749"/>
      <c r="UGW1492" s="749"/>
      <c r="UGX1492" s="749"/>
      <c r="UGY1492" s="749"/>
      <c r="UGZ1492" s="749"/>
      <c r="UHA1492" s="749"/>
      <c r="UHB1492" s="749"/>
      <c r="UHC1492" s="749"/>
      <c r="UHD1492" s="749"/>
      <c r="UHE1492" s="749"/>
      <c r="UHF1492" s="749"/>
      <c r="UHG1492" s="749"/>
      <c r="UHH1492" s="749"/>
      <c r="UHI1492" s="749"/>
      <c r="UHJ1492" s="749"/>
      <c r="UHK1492" s="749"/>
      <c r="UHL1492" s="749"/>
      <c r="UHM1492" s="749"/>
      <c r="UHN1492" s="749"/>
      <c r="UHO1492" s="749"/>
      <c r="UHP1492" s="749"/>
      <c r="UHQ1492" s="749"/>
      <c r="UHR1492" s="749"/>
      <c r="UHS1492" s="749"/>
      <c r="UHT1492" s="749"/>
      <c r="UHU1492" s="749"/>
      <c r="UHV1492" s="749"/>
      <c r="UHW1492" s="749"/>
      <c r="UHX1492" s="749"/>
      <c r="UHY1492" s="749"/>
      <c r="UHZ1492" s="749"/>
      <c r="UIA1492" s="749"/>
      <c r="UIB1492" s="749"/>
      <c r="UIC1492" s="749"/>
      <c r="UID1492" s="749"/>
      <c r="UIE1492" s="749"/>
      <c r="UIF1492" s="749"/>
      <c r="UIG1492" s="749"/>
      <c r="UIH1492" s="749"/>
      <c r="UII1492" s="749"/>
      <c r="UIJ1492" s="749"/>
      <c r="UIK1492" s="749"/>
      <c r="UIL1492" s="749"/>
      <c r="UIM1492" s="749"/>
      <c r="UIN1492" s="749"/>
      <c r="UIO1492" s="749"/>
      <c r="UIP1492" s="749"/>
      <c r="UIQ1492" s="749"/>
      <c r="UIR1492" s="749"/>
      <c r="UIS1492" s="749"/>
      <c r="UIT1492" s="749"/>
      <c r="UIU1492" s="749"/>
      <c r="UIV1492" s="749"/>
      <c r="UIW1492" s="749"/>
      <c r="UIX1492" s="749"/>
      <c r="UIY1492" s="749"/>
      <c r="UIZ1492" s="749"/>
      <c r="UJA1492" s="749"/>
      <c r="UJB1492" s="749"/>
      <c r="UJC1492" s="749"/>
      <c r="UJD1492" s="749"/>
      <c r="UJE1492" s="749"/>
      <c r="UJF1492" s="749"/>
      <c r="UJG1492" s="749"/>
      <c r="UJH1492" s="749"/>
      <c r="UJI1492" s="749"/>
      <c r="UJJ1492" s="749"/>
      <c r="UJK1492" s="749"/>
      <c r="UJL1492" s="749"/>
      <c r="UJM1492" s="749"/>
      <c r="UJN1492" s="749"/>
      <c r="UJO1492" s="749"/>
      <c r="UJP1492" s="749"/>
      <c r="UJQ1492" s="749"/>
      <c r="UJR1492" s="749"/>
      <c r="UJS1492" s="749"/>
      <c r="UJT1492" s="749"/>
      <c r="UJU1492" s="749"/>
      <c r="UJV1492" s="749"/>
      <c r="UJW1492" s="749"/>
      <c r="UJX1492" s="749"/>
      <c r="UJY1492" s="749"/>
      <c r="UJZ1492" s="749"/>
      <c r="UKA1492" s="749"/>
      <c r="UKB1492" s="749"/>
      <c r="UKC1492" s="749"/>
      <c r="UKD1492" s="749"/>
      <c r="UKE1492" s="749"/>
      <c r="UKF1492" s="749"/>
      <c r="UKG1492" s="749"/>
      <c r="UKH1492" s="749"/>
      <c r="UKI1492" s="749"/>
      <c r="UKJ1492" s="749"/>
      <c r="UKK1492" s="749"/>
      <c r="UKL1492" s="749"/>
      <c r="UKM1492" s="749"/>
      <c r="UKN1492" s="749"/>
      <c r="UKO1492" s="749"/>
      <c r="UKP1492" s="749"/>
      <c r="UKQ1492" s="749"/>
      <c r="UKR1492" s="749"/>
      <c r="UKS1492" s="749"/>
      <c r="UKT1492" s="749"/>
      <c r="UKU1492" s="749"/>
      <c r="UKV1492" s="749"/>
      <c r="UKW1492" s="749"/>
      <c r="UKX1492" s="749"/>
      <c r="UKY1492" s="749"/>
      <c r="UKZ1492" s="749"/>
      <c r="ULA1492" s="749"/>
      <c r="ULB1492" s="749"/>
      <c r="ULC1492" s="749"/>
      <c r="ULD1492" s="749"/>
      <c r="ULE1492" s="749"/>
      <c r="ULF1492" s="749"/>
      <c r="ULG1492" s="749"/>
      <c r="ULH1492" s="749"/>
      <c r="ULI1492" s="749"/>
      <c r="ULJ1492" s="749"/>
      <c r="ULK1492" s="749"/>
      <c r="ULL1492" s="749"/>
      <c r="ULM1492" s="749"/>
      <c r="ULN1492" s="749"/>
      <c r="ULO1492" s="749"/>
      <c r="ULP1492" s="749"/>
      <c r="ULQ1492" s="749"/>
      <c r="ULR1492" s="749"/>
      <c r="ULS1492" s="749"/>
      <c r="ULT1492" s="749"/>
      <c r="ULU1492" s="749"/>
      <c r="ULV1492" s="749"/>
      <c r="ULW1492" s="749"/>
      <c r="ULX1492" s="749"/>
      <c r="ULY1492" s="749"/>
      <c r="ULZ1492" s="749"/>
      <c r="UMA1492" s="749"/>
      <c r="UMB1492" s="749"/>
      <c r="UMC1492" s="749"/>
      <c r="UMD1492" s="749"/>
      <c r="UME1492" s="749"/>
      <c r="UMF1492" s="749"/>
      <c r="UMG1492" s="749"/>
      <c r="UMH1492" s="749"/>
      <c r="UMI1492" s="749"/>
      <c r="UMJ1492" s="749"/>
      <c r="UMK1492" s="749"/>
      <c r="UML1492" s="749"/>
      <c r="UMM1492" s="749"/>
      <c r="UMN1492" s="749"/>
      <c r="UMO1492" s="749"/>
      <c r="UMP1492" s="749"/>
      <c r="UMQ1492" s="749"/>
      <c r="UMR1492" s="749"/>
      <c r="UMS1492" s="749"/>
      <c r="UMT1492" s="749"/>
      <c r="UMU1492" s="749"/>
      <c r="UMV1492" s="749"/>
      <c r="UMW1492" s="749"/>
      <c r="UMX1492" s="749"/>
      <c r="UMY1492" s="749"/>
      <c r="UMZ1492" s="749"/>
      <c r="UNA1492" s="749"/>
      <c r="UNB1492" s="749"/>
      <c r="UNC1492" s="749"/>
      <c r="UND1492" s="749"/>
      <c r="UNE1492" s="749"/>
      <c r="UNF1492" s="749"/>
      <c r="UNG1492" s="749"/>
      <c r="UNH1492" s="749"/>
      <c r="UNI1492" s="749"/>
      <c r="UNJ1492" s="749"/>
      <c r="UNK1492" s="749"/>
      <c r="UNL1492" s="749"/>
      <c r="UNM1492" s="749"/>
      <c r="UNN1492" s="749"/>
      <c r="UNO1492" s="749"/>
      <c r="UNP1492" s="749"/>
      <c r="UNQ1492" s="749"/>
      <c r="UNR1492" s="749"/>
      <c r="UNS1492" s="749"/>
      <c r="UNT1492" s="749"/>
      <c r="UNU1492" s="749"/>
      <c r="UNV1492" s="749"/>
      <c r="UNW1492" s="749"/>
      <c r="UNX1492" s="749"/>
      <c r="UNY1492" s="749"/>
      <c r="UNZ1492" s="749"/>
      <c r="UOA1492" s="749"/>
      <c r="UOB1492" s="749"/>
      <c r="UOC1492" s="749"/>
      <c r="UOD1492" s="749"/>
      <c r="UOE1492" s="749"/>
      <c r="UOF1492" s="749"/>
      <c r="UOG1492" s="749"/>
      <c r="UOH1492" s="749"/>
      <c r="UOI1492" s="749"/>
      <c r="UOJ1492" s="749"/>
      <c r="UOK1492" s="749"/>
      <c r="UOL1492" s="749"/>
      <c r="UOM1492" s="749"/>
      <c r="UON1492" s="749"/>
      <c r="UOO1492" s="749"/>
      <c r="UOP1492" s="749"/>
      <c r="UOQ1492" s="749"/>
      <c r="UOR1492" s="749"/>
      <c r="UOS1492" s="749"/>
      <c r="UOT1492" s="749"/>
      <c r="UOU1492" s="749"/>
      <c r="UOV1492" s="749"/>
      <c r="UOW1492" s="749"/>
      <c r="UOX1492" s="749"/>
      <c r="UOY1492" s="749"/>
      <c r="UOZ1492" s="749"/>
      <c r="UPA1492" s="749"/>
      <c r="UPB1492" s="749"/>
      <c r="UPC1492" s="749"/>
      <c r="UPD1492" s="749"/>
      <c r="UPE1492" s="749"/>
      <c r="UPF1492" s="749"/>
      <c r="UPG1492" s="749"/>
      <c r="UPH1492" s="749"/>
      <c r="UPI1492" s="749"/>
      <c r="UPJ1492" s="749"/>
      <c r="UPK1492" s="749"/>
      <c r="UPL1492" s="749"/>
      <c r="UPM1492" s="749"/>
      <c r="UPN1492" s="749"/>
      <c r="UPO1492" s="749"/>
      <c r="UPP1492" s="749"/>
      <c r="UPQ1492" s="749"/>
      <c r="UPR1492" s="749"/>
      <c r="UPS1492" s="749"/>
      <c r="UPT1492" s="749"/>
      <c r="UPU1492" s="749"/>
      <c r="UPV1492" s="749"/>
      <c r="UPW1492" s="749"/>
      <c r="UPX1492" s="749"/>
      <c r="UPY1492" s="749"/>
      <c r="UPZ1492" s="749"/>
      <c r="UQA1492" s="749"/>
      <c r="UQB1492" s="749"/>
      <c r="UQC1492" s="749"/>
      <c r="UQD1492" s="749"/>
      <c r="UQE1492" s="749"/>
      <c r="UQF1492" s="749"/>
      <c r="UQG1492" s="749"/>
      <c r="UQH1492" s="749"/>
      <c r="UQI1492" s="749"/>
      <c r="UQJ1492" s="749"/>
      <c r="UQK1492" s="749"/>
      <c r="UQL1492" s="749"/>
      <c r="UQM1492" s="749"/>
      <c r="UQN1492" s="749"/>
      <c r="UQO1492" s="749"/>
      <c r="UQP1492" s="749"/>
      <c r="UQQ1492" s="749"/>
      <c r="UQR1492" s="749"/>
      <c r="UQS1492" s="749"/>
      <c r="UQT1492" s="749"/>
      <c r="UQU1492" s="749"/>
      <c r="UQV1492" s="749"/>
      <c r="UQW1492" s="749"/>
      <c r="UQX1492" s="749"/>
      <c r="UQY1492" s="749"/>
      <c r="UQZ1492" s="749"/>
      <c r="URA1492" s="749"/>
      <c r="URB1492" s="749"/>
      <c r="URC1492" s="749"/>
      <c r="URD1492" s="749"/>
      <c r="URE1492" s="749"/>
      <c r="URF1492" s="749"/>
      <c r="URG1492" s="749"/>
      <c r="URH1492" s="749"/>
      <c r="URI1492" s="749"/>
      <c r="URJ1492" s="749"/>
      <c r="URK1492" s="749"/>
      <c r="URL1492" s="749"/>
      <c r="URM1492" s="749"/>
      <c r="URN1492" s="749"/>
      <c r="URO1492" s="749"/>
      <c r="URP1492" s="749"/>
      <c r="URQ1492" s="749"/>
      <c r="URR1492" s="749"/>
      <c r="URS1492" s="749"/>
      <c r="URT1492" s="749"/>
      <c r="URU1492" s="749"/>
      <c r="URV1492" s="749"/>
      <c r="URW1492" s="749"/>
      <c r="URX1492" s="749"/>
      <c r="URY1492" s="749"/>
      <c r="URZ1492" s="749"/>
      <c r="USA1492" s="749"/>
      <c r="USB1492" s="749"/>
      <c r="USC1492" s="749"/>
      <c r="USD1492" s="749"/>
      <c r="USE1492" s="749"/>
      <c r="USF1492" s="749"/>
      <c r="USG1492" s="749"/>
      <c r="USH1492" s="749"/>
      <c r="USI1492" s="749"/>
      <c r="USJ1492" s="749"/>
      <c r="USK1492" s="749"/>
      <c r="USL1492" s="749"/>
      <c r="USM1492" s="749"/>
      <c r="USN1492" s="749"/>
      <c r="USO1492" s="749"/>
      <c r="USP1492" s="749"/>
      <c r="USQ1492" s="749"/>
      <c r="USR1492" s="749"/>
      <c r="USS1492" s="749"/>
      <c r="UST1492" s="749"/>
      <c r="USU1492" s="749"/>
      <c r="USV1492" s="749"/>
      <c r="USW1492" s="749"/>
      <c r="USX1492" s="749"/>
      <c r="USY1492" s="749"/>
      <c r="USZ1492" s="749"/>
      <c r="UTA1492" s="749"/>
      <c r="UTB1492" s="749"/>
      <c r="UTC1492" s="749"/>
      <c r="UTD1492" s="749"/>
      <c r="UTE1492" s="749"/>
      <c r="UTF1492" s="749"/>
      <c r="UTG1492" s="749"/>
      <c r="UTH1492" s="749"/>
      <c r="UTI1492" s="749"/>
      <c r="UTJ1492" s="749"/>
      <c r="UTK1492" s="749"/>
      <c r="UTL1492" s="749"/>
      <c r="UTM1492" s="749"/>
      <c r="UTN1492" s="749"/>
      <c r="UTO1492" s="749"/>
      <c r="UTP1492" s="749"/>
      <c r="UTQ1492" s="749"/>
      <c r="UTR1492" s="749"/>
      <c r="UTS1492" s="749"/>
      <c r="UTT1492" s="749"/>
      <c r="UTU1492" s="749"/>
      <c r="UTV1492" s="749"/>
      <c r="UTW1492" s="749"/>
      <c r="UTX1492" s="749"/>
      <c r="UTY1492" s="749"/>
      <c r="UTZ1492" s="749"/>
      <c r="UUA1492" s="749"/>
      <c r="UUB1492" s="749"/>
      <c r="UUC1492" s="749"/>
      <c r="UUD1492" s="749"/>
      <c r="UUE1492" s="749"/>
      <c r="UUF1492" s="749"/>
      <c r="UUG1492" s="749"/>
      <c r="UUH1492" s="749"/>
      <c r="UUI1492" s="749"/>
      <c r="UUJ1492" s="749"/>
      <c r="UUK1492" s="749"/>
      <c r="UUL1492" s="749"/>
      <c r="UUM1492" s="749"/>
      <c r="UUN1492" s="749"/>
      <c r="UUO1492" s="749"/>
      <c r="UUP1492" s="749"/>
      <c r="UUQ1492" s="749"/>
      <c r="UUR1492" s="749"/>
      <c r="UUS1492" s="749"/>
      <c r="UUT1492" s="749"/>
      <c r="UUU1492" s="749"/>
      <c r="UUV1492" s="749"/>
      <c r="UUW1492" s="749"/>
      <c r="UUX1492" s="749"/>
      <c r="UUY1492" s="749"/>
      <c r="UUZ1492" s="749"/>
      <c r="UVA1492" s="749"/>
      <c r="UVB1492" s="749"/>
      <c r="UVC1492" s="749"/>
      <c r="UVD1492" s="749"/>
      <c r="UVE1492" s="749"/>
      <c r="UVF1492" s="749"/>
      <c r="UVG1492" s="749"/>
      <c r="UVH1492" s="749"/>
      <c r="UVI1492" s="749"/>
      <c r="UVJ1492" s="749"/>
      <c r="UVK1492" s="749"/>
      <c r="UVL1492" s="749"/>
      <c r="UVM1492" s="749"/>
      <c r="UVN1492" s="749"/>
      <c r="UVO1492" s="749"/>
      <c r="UVP1492" s="749"/>
      <c r="UVQ1492" s="749"/>
      <c r="UVR1492" s="749"/>
      <c r="UVS1492" s="749"/>
      <c r="UVT1492" s="749"/>
      <c r="UVU1492" s="749"/>
      <c r="UVV1492" s="749"/>
      <c r="UVW1492" s="749"/>
      <c r="UVX1492" s="749"/>
      <c r="UVY1492" s="749"/>
      <c r="UVZ1492" s="749"/>
      <c r="UWA1492" s="749"/>
      <c r="UWB1492" s="749"/>
      <c r="UWC1492" s="749"/>
      <c r="UWD1492" s="749"/>
      <c r="UWE1492" s="749"/>
      <c r="UWF1492" s="749"/>
      <c r="UWG1492" s="749"/>
      <c r="UWH1492" s="749"/>
      <c r="UWI1492" s="749"/>
      <c r="UWJ1492" s="749"/>
      <c r="UWK1492" s="749"/>
      <c r="UWL1492" s="749"/>
      <c r="UWM1492" s="749"/>
      <c r="UWN1492" s="749"/>
      <c r="UWO1492" s="749"/>
      <c r="UWP1492" s="749"/>
      <c r="UWQ1492" s="749"/>
      <c r="UWR1492" s="749"/>
      <c r="UWS1492" s="749"/>
      <c r="UWT1492" s="749"/>
      <c r="UWU1492" s="749"/>
      <c r="UWV1492" s="749"/>
      <c r="UWW1492" s="749"/>
      <c r="UWX1492" s="749"/>
      <c r="UWY1492" s="749"/>
      <c r="UWZ1492" s="749"/>
      <c r="UXA1492" s="749"/>
      <c r="UXB1492" s="749"/>
      <c r="UXC1492" s="749"/>
      <c r="UXD1492" s="749"/>
      <c r="UXE1492" s="749"/>
      <c r="UXF1492" s="749"/>
      <c r="UXG1492" s="749"/>
      <c r="UXH1492" s="749"/>
      <c r="UXI1492" s="749"/>
      <c r="UXJ1492" s="749"/>
      <c r="UXK1492" s="749"/>
      <c r="UXL1492" s="749"/>
      <c r="UXM1492" s="749"/>
      <c r="UXN1492" s="749"/>
      <c r="UXO1492" s="749"/>
      <c r="UXP1492" s="749"/>
      <c r="UXQ1492" s="749"/>
      <c r="UXR1492" s="749"/>
      <c r="UXS1492" s="749"/>
      <c r="UXT1492" s="749"/>
      <c r="UXU1492" s="749"/>
      <c r="UXV1492" s="749"/>
      <c r="UXW1492" s="749"/>
      <c r="UXX1492" s="749"/>
      <c r="UXY1492" s="749"/>
      <c r="UXZ1492" s="749"/>
      <c r="UYA1492" s="749"/>
      <c r="UYB1492" s="749"/>
      <c r="UYC1492" s="749"/>
      <c r="UYD1492" s="749"/>
      <c r="UYE1492" s="749"/>
      <c r="UYF1492" s="749"/>
      <c r="UYG1492" s="749"/>
      <c r="UYH1492" s="749"/>
      <c r="UYI1492" s="749"/>
      <c r="UYJ1492" s="749"/>
      <c r="UYK1492" s="749"/>
      <c r="UYL1492" s="749"/>
      <c r="UYM1492" s="749"/>
      <c r="UYN1492" s="749"/>
      <c r="UYO1492" s="749"/>
      <c r="UYP1492" s="749"/>
      <c r="UYQ1492" s="749"/>
      <c r="UYR1492" s="749"/>
      <c r="UYS1492" s="749"/>
      <c r="UYT1492" s="749"/>
      <c r="UYU1492" s="749"/>
      <c r="UYV1492" s="749"/>
      <c r="UYW1492" s="749"/>
      <c r="UYX1492" s="749"/>
      <c r="UYY1492" s="749"/>
      <c r="UYZ1492" s="749"/>
      <c r="UZA1492" s="749"/>
      <c r="UZB1492" s="749"/>
      <c r="UZC1492" s="749"/>
      <c r="UZD1492" s="749"/>
      <c r="UZE1492" s="749"/>
      <c r="UZF1492" s="749"/>
      <c r="UZG1492" s="749"/>
      <c r="UZH1492" s="749"/>
      <c r="UZI1492" s="749"/>
      <c r="UZJ1492" s="749"/>
      <c r="UZK1492" s="749"/>
      <c r="UZL1492" s="749"/>
      <c r="UZM1492" s="749"/>
      <c r="UZN1492" s="749"/>
      <c r="UZO1492" s="749"/>
      <c r="UZP1492" s="749"/>
      <c r="UZQ1492" s="749"/>
      <c r="UZR1492" s="749"/>
      <c r="UZS1492" s="749"/>
      <c r="UZT1492" s="749"/>
      <c r="UZU1492" s="749"/>
      <c r="UZV1492" s="749"/>
      <c r="UZW1492" s="749"/>
      <c r="UZX1492" s="749"/>
      <c r="UZY1492" s="749"/>
      <c r="UZZ1492" s="749"/>
      <c r="VAA1492" s="749"/>
      <c r="VAB1492" s="749"/>
      <c r="VAC1492" s="749"/>
      <c r="VAD1492" s="749"/>
      <c r="VAE1492" s="749"/>
      <c r="VAF1492" s="749"/>
      <c r="VAG1492" s="749"/>
      <c r="VAH1492" s="749"/>
      <c r="VAI1492" s="749"/>
      <c r="VAJ1492" s="749"/>
      <c r="VAK1492" s="749"/>
      <c r="VAL1492" s="749"/>
      <c r="VAM1492" s="749"/>
      <c r="VAN1492" s="749"/>
      <c r="VAO1492" s="749"/>
      <c r="VAP1492" s="749"/>
      <c r="VAQ1492" s="749"/>
      <c r="VAR1492" s="749"/>
      <c r="VAS1492" s="749"/>
      <c r="VAT1492" s="749"/>
      <c r="VAU1492" s="749"/>
      <c r="VAV1492" s="749"/>
      <c r="VAW1492" s="749"/>
      <c r="VAX1492" s="749"/>
      <c r="VAY1492" s="749"/>
      <c r="VAZ1492" s="749"/>
      <c r="VBA1492" s="749"/>
      <c r="VBB1492" s="749"/>
      <c r="VBC1492" s="749"/>
      <c r="VBD1492" s="749"/>
      <c r="VBE1492" s="749"/>
      <c r="VBF1492" s="749"/>
      <c r="VBG1492" s="749"/>
      <c r="VBH1492" s="749"/>
      <c r="VBI1492" s="749"/>
      <c r="VBJ1492" s="749"/>
      <c r="VBK1492" s="749"/>
      <c r="VBL1492" s="749"/>
      <c r="VBM1492" s="749"/>
      <c r="VBN1492" s="749"/>
      <c r="VBO1492" s="749"/>
      <c r="VBP1492" s="749"/>
      <c r="VBQ1492" s="749"/>
      <c r="VBR1492" s="749"/>
      <c r="VBS1492" s="749"/>
      <c r="VBT1492" s="749"/>
      <c r="VBU1492" s="749"/>
      <c r="VBV1492" s="749"/>
      <c r="VBW1492" s="749"/>
      <c r="VBX1492" s="749"/>
      <c r="VBY1492" s="749"/>
      <c r="VBZ1492" s="749"/>
      <c r="VCA1492" s="749"/>
      <c r="VCB1492" s="749"/>
      <c r="VCC1492" s="749"/>
      <c r="VCD1492" s="749"/>
      <c r="VCE1492" s="749"/>
      <c r="VCF1492" s="749"/>
      <c r="VCG1492" s="749"/>
      <c r="VCH1492" s="749"/>
      <c r="VCI1492" s="749"/>
      <c r="VCJ1492" s="749"/>
      <c r="VCK1492" s="749"/>
      <c r="VCL1492" s="749"/>
      <c r="VCM1492" s="749"/>
      <c r="VCN1492" s="749"/>
      <c r="VCO1492" s="749"/>
      <c r="VCP1492" s="749"/>
      <c r="VCQ1492" s="749"/>
      <c r="VCR1492" s="749"/>
      <c r="VCS1492" s="749"/>
      <c r="VCT1492" s="749"/>
      <c r="VCU1492" s="749"/>
      <c r="VCV1492" s="749"/>
      <c r="VCW1492" s="749"/>
      <c r="VCX1492" s="749"/>
      <c r="VCY1492" s="749"/>
      <c r="VCZ1492" s="749"/>
      <c r="VDA1492" s="749"/>
      <c r="VDB1492" s="749"/>
      <c r="VDC1492" s="749"/>
      <c r="VDD1492" s="749"/>
      <c r="VDE1492" s="749"/>
      <c r="VDF1492" s="749"/>
      <c r="VDG1492" s="749"/>
      <c r="VDH1492" s="749"/>
      <c r="VDI1492" s="749"/>
      <c r="VDJ1492" s="749"/>
      <c r="VDK1492" s="749"/>
      <c r="VDL1492" s="749"/>
      <c r="VDM1492" s="749"/>
      <c r="VDN1492" s="749"/>
      <c r="VDO1492" s="749"/>
      <c r="VDP1492" s="749"/>
      <c r="VDQ1492" s="749"/>
      <c r="VDR1492" s="749"/>
      <c r="VDS1492" s="749"/>
      <c r="VDT1492" s="749"/>
      <c r="VDU1492" s="749"/>
      <c r="VDV1492" s="749"/>
      <c r="VDW1492" s="749"/>
      <c r="VDX1492" s="749"/>
      <c r="VDY1492" s="749"/>
      <c r="VDZ1492" s="749"/>
      <c r="VEA1492" s="749"/>
      <c r="VEB1492" s="749"/>
      <c r="VEC1492" s="749"/>
      <c r="VED1492" s="749"/>
      <c r="VEE1492" s="749"/>
      <c r="VEF1492" s="749"/>
      <c r="VEG1492" s="749"/>
      <c r="VEH1492" s="749"/>
      <c r="VEI1492" s="749"/>
      <c r="VEJ1492" s="749"/>
      <c r="VEK1492" s="749"/>
      <c r="VEL1492" s="749"/>
      <c r="VEM1492" s="749"/>
      <c r="VEN1492" s="749"/>
      <c r="VEO1492" s="749"/>
      <c r="VEP1492" s="749"/>
      <c r="VEQ1492" s="749"/>
      <c r="VER1492" s="749"/>
      <c r="VES1492" s="749"/>
      <c r="VET1492" s="749"/>
      <c r="VEU1492" s="749"/>
      <c r="VEV1492" s="749"/>
      <c r="VEW1492" s="749"/>
      <c r="VEX1492" s="749"/>
      <c r="VEY1492" s="749"/>
      <c r="VEZ1492" s="749"/>
      <c r="VFA1492" s="749"/>
      <c r="VFB1492" s="749"/>
      <c r="VFC1492" s="749"/>
      <c r="VFD1492" s="749"/>
      <c r="VFE1492" s="749"/>
      <c r="VFF1492" s="749"/>
      <c r="VFG1492" s="749"/>
      <c r="VFH1492" s="749"/>
      <c r="VFI1492" s="749"/>
      <c r="VFJ1492" s="749"/>
      <c r="VFK1492" s="749"/>
      <c r="VFL1492" s="749"/>
      <c r="VFM1492" s="749"/>
      <c r="VFN1492" s="749"/>
      <c r="VFO1492" s="749"/>
      <c r="VFP1492" s="749"/>
      <c r="VFQ1492" s="749"/>
      <c r="VFR1492" s="749"/>
      <c r="VFS1492" s="749"/>
      <c r="VFT1492" s="749"/>
      <c r="VFU1492" s="749"/>
      <c r="VFV1492" s="749"/>
      <c r="VFW1492" s="749"/>
      <c r="VFX1492" s="749"/>
      <c r="VFY1492" s="749"/>
      <c r="VFZ1492" s="749"/>
      <c r="VGA1492" s="749"/>
      <c r="VGB1492" s="749"/>
      <c r="VGC1492" s="749"/>
      <c r="VGD1492" s="749"/>
      <c r="VGE1492" s="749"/>
      <c r="VGF1492" s="749"/>
      <c r="VGG1492" s="749"/>
      <c r="VGH1492" s="749"/>
      <c r="VGI1492" s="749"/>
      <c r="VGJ1492" s="749"/>
      <c r="VGK1492" s="749"/>
      <c r="VGL1492" s="749"/>
      <c r="VGM1492" s="749"/>
      <c r="VGN1492" s="749"/>
      <c r="VGO1492" s="749"/>
      <c r="VGP1492" s="749"/>
      <c r="VGQ1492" s="749"/>
      <c r="VGR1492" s="749"/>
      <c r="VGS1492" s="749"/>
      <c r="VGT1492" s="749"/>
      <c r="VGU1492" s="749"/>
      <c r="VGV1492" s="749"/>
      <c r="VGW1492" s="749"/>
      <c r="VGX1492" s="749"/>
      <c r="VGY1492" s="749"/>
      <c r="VGZ1492" s="749"/>
      <c r="VHA1492" s="749"/>
      <c r="VHB1492" s="749"/>
      <c r="VHC1492" s="749"/>
      <c r="VHD1492" s="749"/>
      <c r="VHE1492" s="749"/>
      <c r="VHF1492" s="749"/>
      <c r="VHG1492" s="749"/>
      <c r="VHH1492" s="749"/>
      <c r="VHI1492" s="749"/>
      <c r="VHJ1492" s="749"/>
      <c r="VHK1492" s="749"/>
      <c r="VHL1492" s="749"/>
      <c r="VHM1492" s="749"/>
      <c r="VHN1492" s="749"/>
      <c r="VHO1492" s="749"/>
      <c r="VHP1492" s="749"/>
      <c r="VHQ1492" s="749"/>
      <c r="VHR1492" s="749"/>
      <c r="VHS1492" s="749"/>
      <c r="VHT1492" s="749"/>
      <c r="VHU1492" s="749"/>
      <c r="VHV1492" s="749"/>
      <c r="VHW1492" s="749"/>
      <c r="VHX1492" s="749"/>
      <c r="VHY1492" s="749"/>
      <c r="VHZ1492" s="749"/>
      <c r="VIA1492" s="749"/>
      <c r="VIB1492" s="749"/>
      <c r="VIC1492" s="749"/>
      <c r="VID1492" s="749"/>
      <c r="VIE1492" s="749"/>
      <c r="VIF1492" s="749"/>
      <c r="VIG1492" s="749"/>
      <c r="VIH1492" s="749"/>
      <c r="VII1492" s="749"/>
      <c r="VIJ1492" s="749"/>
      <c r="VIK1492" s="749"/>
      <c r="VIL1492" s="749"/>
      <c r="VIM1492" s="749"/>
      <c r="VIN1492" s="749"/>
      <c r="VIO1492" s="749"/>
      <c r="VIP1492" s="749"/>
      <c r="VIQ1492" s="749"/>
      <c r="VIR1492" s="749"/>
      <c r="VIS1492" s="749"/>
      <c r="VIT1492" s="749"/>
      <c r="VIU1492" s="749"/>
      <c r="VIV1492" s="749"/>
      <c r="VIW1492" s="749"/>
      <c r="VIX1492" s="749"/>
      <c r="VIY1492" s="749"/>
      <c r="VIZ1492" s="749"/>
      <c r="VJA1492" s="749"/>
      <c r="VJB1492" s="749"/>
      <c r="VJC1492" s="749"/>
      <c r="VJD1492" s="749"/>
      <c r="VJE1492" s="749"/>
      <c r="VJF1492" s="749"/>
      <c r="VJG1492" s="749"/>
      <c r="VJH1492" s="749"/>
      <c r="VJI1492" s="749"/>
      <c r="VJJ1492" s="749"/>
      <c r="VJK1492" s="749"/>
      <c r="VJL1492" s="749"/>
      <c r="VJM1492" s="749"/>
      <c r="VJN1492" s="749"/>
      <c r="VJO1492" s="749"/>
      <c r="VJP1492" s="749"/>
      <c r="VJQ1492" s="749"/>
      <c r="VJR1492" s="749"/>
      <c r="VJS1492" s="749"/>
      <c r="VJT1492" s="749"/>
      <c r="VJU1492" s="749"/>
      <c r="VJV1492" s="749"/>
      <c r="VJW1492" s="749"/>
      <c r="VJX1492" s="749"/>
      <c r="VJY1492" s="749"/>
      <c r="VJZ1492" s="749"/>
      <c r="VKA1492" s="749"/>
      <c r="VKB1492" s="749"/>
      <c r="VKC1492" s="749"/>
      <c r="VKD1492" s="749"/>
      <c r="VKE1492" s="749"/>
      <c r="VKF1492" s="749"/>
      <c r="VKG1492" s="749"/>
      <c r="VKH1492" s="749"/>
      <c r="VKI1492" s="749"/>
      <c r="VKJ1492" s="749"/>
      <c r="VKK1492" s="749"/>
      <c r="VKL1492" s="749"/>
      <c r="VKM1492" s="749"/>
      <c r="VKN1492" s="749"/>
      <c r="VKO1492" s="749"/>
      <c r="VKP1492" s="749"/>
      <c r="VKQ1492" s="749"/>
      <c r="VKR1492" s="749"/>
      <c r="VKS1492" s="749"/>
      <c r="VKT1492" s="749"/>
      <c r="VKU1492" s="749"/>
      <c r="VKV1492" s="749"/>
      <c r="VKW1492" s="749"/>
      <c r="VKX1492" s="749"/>
      <c r="VKY1492" s="749"/>
      <c r="VKZ1492" s="749"/>
      <c r="VLA1492" s="749"/>
      <c r="VLB1492" s="749"/>
      <c r="VLC1492" s="749"/>
      <c r="VLD1492" s="749"/>
      <c r="VLE1492" s="749"/>
      <c r="VLF1492" s="749"/>
      <c r="VLG1492" s="749"/>
      <c r="VLH1492" s="749"/>
      <c r="VLI1492" s="749"/>
      <c r="VLJ1492" s="749"/>
      <c r="VLK1492" s="749"/>
      <c r="VLL1492" s="749"/>
      <c r="VLM1492" s="749"/>
      <c r="VLN1492" s="749"/>
      <c r="VLO1492" s="749"/>
      <c r="VLP1492" s="749"/>
      <c r="VLQ1492" s="749"/>
      <c r="VLR1492" s="749"/>
      <c r="VLS1492" s="749"/>
      <c r="VLT1492" s="749"/>
      <c r="VLU1492" s="749"/>
      <c r="VLV1492" s="749"/>
      <c r="VLW1492" s="749"/>
      <c r="VLX1492" s="749"/>
      <c r="VLY1492" s="749"/>
      <c r="VLZ1492" s="749"/>
      <c r="VMA1492" s="749"/>
      <c r="VMB1492" s="749"/>
      <c r="VMC1492" s="749"/>
      <c r="VMD1492" s="749"/>
      <c r="VME1492" s="749"/>
      <c r="VMF1492" s="749"/>
      <c r="VMG1492" s="749"/>
      <c r="VMH1492" s="749"/>
      <c r="VMI1492" s="749"/>
      <c r="VMJ1492" s="749"/>
      <c r="VMK1492" s="749"/>
      <c r="VML1492" s="749"/>
      <c r="VMM1492" s="749"/>
      <c r="VMN1492" s="749"/>
      <c r="VMO1492" s="749"/>
      <c r="VMP1492" s="749"/>
      <c r="VMQ1492" s="749"/>
      <c r="VMR1492" s="749"/>
      <c r="VMS1492" s="749"/>
      <c r="VMT1492" s="749"/>
      <c r="VMU1492" s="749"/>
      <c r="VMV1492" s="749"/>
      <c r="VMW1492" s="749"/>
      <c r="VMX1492" s="749"/>
      <c r="VMY1492" s="749"/>
      <c r="VMZ1492" s="749"/>
      <c r="VNA1492" s="749"/>
      <c r="VNB1492" s="749"/>
      <c r="VNC1492" s="749"/>
      <c r="VND1492" s="749"/>
      <c r="VNE1492" s="749"/>
      <c r="VNF1492" s="749"/>
      <c r="VNG1492" s="749"/>
      <c r="VNH1492" s="749"/>
      <c r="VNI1492" s="749"/>
      <c r="VNJ1492" s="749"/>
      <c r="VNK1492" s="749"/>
      <c r="VNL1492" s="749"/>
      <c r="VNM1492" s="749"/>
      <c r="VNN1492" s="749"/>
      <c r="VNO1492" s="749"/>
      <c r="VNP1492" s="749"/>
      <c r="VNQ1492" s="749"/>
      <c r="VNR1492" s="749"/>
      <c r="VNS1492" s="749"/>
      <c r="VNT1492" s="749"/>
      <c r="VNU1492" s="749"/>
      <c r="VNV1492" s="749"/>
      <c r="VNW1492" s="749"/>
      <c r="VNX1492" s="749"/>
      <c r="VNY1492" s="749"/>
      <c r="VNZ1492" s="749"/>
      <c r="VOA1492" s="749"/>
      <c r="VOB1492" s="749"/>
      <c r="VOC1492" s="749"/>
      <c r="VOD1492" s="749"/>
      <c r="VOE1492" s="749"/>
      <c r="VOF1492" s="749"/>
      <c r="VOG1492" s="749"/>
      <c r="VOH1492" s="749"/>
      <c r="VOI1492" s="749"/>
      <c r="VOJ1492" s="749"/>
      <c r="VOK1492" s="749"/>
      <c r="VOL1492" s="749"/>
      <c r="VOM1492" s="749"/>
      <c r="VON1492" s="749"/>
      <c r="VOO1492" s="749"/>
      <c r="VOP1492" s="749"/>
      <c r="VOQ1492" s="749"/>
      <c r="VOR1492" s="749"/>
      <c r="VOS1492" s="749"/>
      <c r="VOT1492" s="749"/>
      <c r="VOU1492" s="749"/>
      <c r="VOV1492" s="749"/>
      <c r="VOW1492" s="749"/>
      <c r="VOX1492" s="749"/>
      <c r="VOY1492" s="749"/>
      <c r="VOZ1492" s="749"/>
      <c r="VPA1492" s="749"/>
      <c r="VPB1492" s="749"/>
      <c r="VPC1492" s="749"/>
      <c r="VPD1492" s="749"/>
      <c r="VPE1492" s="749"/>
      <c r="VPF1492" s="749"/>
      <c r="VPG1492" s="749"/>
      <c r="VPH1492" s="749"/>
      <c r="VPI1492" s="749"/>
      <c r="VPJ1492" s="749"/>
      <c r="VPK1492" s="749"/>
      <c r="VPL1492" s="749"/>
      <c r="VPM1492" s="749"/>
      <c r="VPN1492" s="749"/>
      <c r="VPO1492" s="749"/>
      <c r="VPP1492" s="749"/>
      <c r="VPQ1492" s="749"/>
      <c r="VPR1492" s="749"/>
      <c r="VPS1492" s="749"/>
      <c r="VPT1492" s="749"/>
      <c r="VPU1492" s="749"/>
      <c r="VPV1492" s="749"/>
      <c r="VPW1492" s="749"/>
      <c r="VPX1492" s="749"/>
      <c r="VPY1492" s="749"/>
      <c r="VPZ1492" s="749"/>
      <c r="VQA1492" s="749"/>
      <c r="VQB1492" s="749"/>
      <c r="VQC1492" s="749"/>
      <c r="VQD1492" s="749"/>
      <c r="VQE1492" s="749"/>
      <c r="VQF1492" s="749"/>
      <c r="VQG1492" s="749"/>
      <c r="VQH1492" s="749"/>
      <c r="VQI1492" s="749"/>
      <c r="VQJ1492" s="749"/>
      <c r="VQK1492" s="749"/>
      <c r="VQL1492" s="749"/>
      <c r="VQM1492" s="749"/>
      <c r="VQN1492" s="749"/>
      <c r="VQO1492" s="749"/>
      <c r="VQP1492" s="749"/>
      <c r="VQQ1492" s="749"/>
      <c r="VQR1492" s="749"/>
      <c r="VQS1492" s="749"/>
      <c r="VQT1492" s="749"/>
      <c r="VQU1492" s="749"/>
      <c r="VQV1492" s="749"/>
      <c r="VQW1492" s="749"/>
      <c r="VQX1492" s="749"/>
      <c r="VQY1492" s="749"/>
      <c r="VQZ1492" s="749"/>
      <c r="VRA1492" s="749"/>
      <c r="VRB1492" s="749"/>
      <c r="VRC1492" s="749"/>
      <c r="VRD1492" s="749"/>
      <c r="VRE1492" s="749"/>
      <c r="VRF1492" s="749"/>
      <c r="VRG1492" s="749"/>
      <c r="VRH1492" s="749"/>
      <c r="VRI1492" s="749"/>
      <c r="VRJ1492" s="749"/>
      <c r="VRK1492" s="749"/>
      <c r="VRL1492" s="749"/>
      <c r="VRM1492" s="749"/>
      <c r="VRN1492" s="749"/>
      <c r="VRO1492" s="749"/>
      <c r="VRP1492" s="749"/>
      <c r="VRQ1492" s="749"/>
      <c r="VRR1492" s="749"/>
      <c r="VRS1492" s="749"/>
      <c r="VRT1492" s="749"/>
      <c r="VRU1492" s="749"/>
      <c r="VRV1492" s="749"/>
      <c r="VRW1492" s="749"/>
      <c r="VRX1492" s="749"/>
      <c r="VRY1492" s="749"/>
      <c r="VRZ1492" s="749"/>
      <c r="VSA1492" s="749"/>
      <c r="VSB1492" s="749"/>
      <c r="VSC1492" s="749"/>
      <c r="VSD1492" s="749"/>
      <c r="VSE1492" s="749"/>
      <c r="VSF1492" s="749"/>
      <c r="VSG1492" s="749"/>
      <c r="VSH1492" s="749"/>
      <c r="VSI1492" s="749"/>
      <c r="VSJ1492" s="749"/>
      <c r="VSK1492" s="749"/>
      <c r="VSL1492" s="749"/>
      <c r="VSM1492" s="749"/>
      <c r="VSN1492" s="749"/>
      <c r="VSO1492" s="749"/>
      <c r="VSP1492" s="749"/>
      <c r="VSQ1492" s="749"/>
      <c r="VSR1492" s="749"/>
      <c r="VSS1492" s="749"/>
      <c r="VST1492" s="749"/>
      <c r="VSU1492" s="749"/>
      <c r="VSV1492" s="749"/>
      <c r="VSW1492" s="749"/>
      <c r="VSX1492" s="749"/>
      <c r="VSY1492" s="749"/>
      <c r="VSZ1492" s="749"/>
      <c r="VTA1492" s="749"/>
      <c r="VTB1492" s="749"/>
      <c r="VTC1492" s="749"/>
      <c r="VTD1492" s="749"/>
      <c r="VTE1492" s="749"/>
      <c r="VTF1492" s="749"/>
      <c r="VTG1492" s="749"/>
      <c r="VTH1492" s="749"/>
      <c r="VTI1492" s="749"/>
      <c r="VTJ1492" s="749"/>
      <c r="VTK1492" s="749"/>
      <c r="VTL1492" s="749"/>
      <c r="VTM1492" s="749"/>
      <c r="VTN1492" s="749"/>
      <c r="VTO1492" s="749"/>
      <c r="VTP1492" s="749"/>
      <c r="VTQ1492" s="749"/>
      <c r="VTR1492" s="749"/>
      <c r="VTS1492" s="749"/>
      <c r="VTT1492" s="749"/>
      <c r="VTU1492" s="749"/>
      <c r="VTV1492" s="749"/>
      <c r="VTW1492" s="749"/>
      <c r="VTX1492" s="749"/>
      <c r="VTY1492" s="749"/>
      <c r="VTZ1492" s="749"/>
      <c r="VUA1492" s="749"/>
      <c r="VUB1492" s="749"/>
      <c r="VUC1492" s="749"/>
      <c r="VUD1492" s="749"/>
      <c r="VUE1492" s="749"/>
      <c r="VUF1492" s="749"/>
      <c r="VUG1492" s="749"/>
      <c r="VUH1492" s="749"/>
      <c r="VUI1492" s="749"/>
      <c r="VUJ1492" s="749"/>
      <c r="VUK1492" s="749"/>
      <c r="VUL1492" s="749"/>
      <c r="VUM1492" s="749"/>
      <c r="VUN1492" s="749"/>
      <c r="VUO1492" s="749"/>
      <c r="VUP1492" s="749"/>
      <c r="VUQ1492" s="749"/>
      <c r="VUR1492" s="749"/>
      <c r="VUS1492" s="749"/>
      <c r="VUT1492" s="749"/>
      <c r="VUU1492" s="749"/>
      <c r="VUV1492" s="749"/>
      <c r="VUW1492" s="749"/>
      <c r="VUX1492" s="749"/>
      <c r="VUY1492" s="749"/>
      <c r="VUZ1492" s="749"/>
      <c r="VVA1492" s="749"/>
      <c r="VVB1492" s="749"/>
      <c r="VVC1492" s="749"/>
      <c r="VVD1492" s="749"/>
      <c r="VVE1492" s="749"/>
      <c r="VVF1492" s="749"/>
      <c r="VVG1492" s="749"/>
      <c r="VVH1492" s="749"/>
      <c r="VVI1492" s="749"/>
      <c r="VVJ1492" s="749"/>
      <c r="VVK1492" s="749"/>
      <c r="VVL1492" s="749"/>
      <c r="VVM1492" s="749"/>
      <c r="VVN1492" s="749"/>
      <c r="VVO1492" s="749"/>
      <c r="VVP1492" s="749"/>
      <c r="VVQ1492" s="749"/>
      <c r="VVR1492" s="749"/>
      <c r="VVS1492" s="749"/>
      <c r="VVT1492" s="749"/>
      <c r="VVU1492" s="749"/>
      <c r="VVV1492" s="749"/>
      <c r="VVW1492" s="749"/>
      <c r="VVX1492" s="749"/>
      <c r="VVY1492" s="749"/>
      <c r="VVZ1492" s="749"/>
      <c r="VWA1492" s="749"/>
      <c r="VWB1492" s="749"/>
      <c r="VWC1492" s="749"/>
      <c r="VWD1492" s="749"/>
      <c r="VWE1492" s="749"/>
      <c r="VWF1492" s="749"/>
      <c r="VWG1492" s="749"/>
      <c r="VWH1492" s="749"/>
      <c r="VWI1492" s="749"/>
      <c r="VWJ1492" s="749"/>
      <c r="VWK1492" s="749"/>
      <c r="VWL1492" s="749"/>
      <c r="VWM1492" s="749"/>
      <c r="VWN1492" s="749"/>
      <c r="VWO1492" s="749"/>
      <c r="VWP1492" s="749"/>
      <c r="VWQ1492" s="749"/>
      <c r="VWR1492" s="749"/>
      <c r="VWS1492" s="749"/>
      <c r="VWT1492" s="749"/>
      <c r="VWU1492" s="749"/>
      <c r="VWV1492" s="749"/>
      <c r="VWW1492" s="749"/>
      <c r="VWX1492" s="749"/>
      <c r="VWY1492" s="749"/>
      <c r="VWZ1492" s="749"/>
      <c r="VXA1492" s="749"/>
      <c r="VXB1492" s="749"/>
      <c r="VXC1492" s="749"/>
      <c r="VXD1492" s="749"/>
      <c r="VXE1492" s="749"/>
      <c r="VXF1492" s="749"/>
      <c r="VXG1492" s="749"/>
      <c r="VXH1492" s="749"/>
      <c r="VXI1492" s="749"/>
      <c r="VXJ1492" s="749"/>
      <c r="VXK1492" s="749"/>
      <c r="VXL1492" s="749"/>
      <c r="VXM1492" s="749"/>
      <c r="VXN1492" s="749"/>
      <c r="VXO1492" s="749"/>
      <c r="VXP1492" s="749"/>
      <c r="VXQ1492" s="749"/>
      <c r="VXR1492" s="749"/>
      <c r="VXS1492" s="749"/>
      <c r="VXT1492" s="749"/>
      <c r="VXU1492" s="749"/>
      <c r="VXV1492" s="749"/>
      <c r="VXW1492" s="749"/>
      <c r="VXX1492" s="749"/>
      <c r="VXY1492" s="749"/>
      <c r="VXZ1492" s="749"/>
      <c r="VYA1492" s="749"/>
      <c r="VYB1492" s="749"/>
      <c r="VYC1492" s="749"/>
      <c r="VYD1492" s="749"/>
      <c r="VYE1492" s="749"/>
      <c r="VYF1492" s="749"/>
      <c r="VYG1492" s="749"/>
      <c r="VYH1492" s="749"/>
      <c r="VYI1492" s="749"/>
      <c r="VYJ1492" s="749"/>
      <c r="VYK1492" s="749"/>
      <c r="VYL1492" s="749"/>
      <c r="VYM1492" s="749"/>
      <c r="VYN1492" s="749"/>
      <c r="VYO1492" s="749"/>
      <c r="VYP1492" s="749"/>
      <c r="VYQ1492" s="749"/>
      <c r="VYR1492" s="749"/>
      <c r="VYS1492" s="749"/>
      <c r="VYT1492" s="749"/>
      <c r="VYU1492" s="749"/>
      <c r="VYV1492" s="749"/>
      <c r="VYW1492" s="749"/>
      <c r="VYX1492" s="749"/>
      <c r="VYY1492" s="749"/>
      <c r="VYZ1492" s="749"/>
      <c r="VZA1492" s="749"/>
      <c r="VZB1492" s="749"/>
      <c r="VZC1492" s="749"/>
      <c r="VZD1492" s="749"/>
      <c r="VZE1492" s="749"/>
      <c r="VZF1492" s="749"/>
      <c r="VZG1492" s="749"/>
      <c r="VZH1492" s="749"/>
      <c r="VZI1492" s="749"/>
      <c r="VZJ1492" s="749"/>
      <c r="VZK1492" s="749"/>
      <c r="VZL1492" s="749"/>
      <c r="VZM1492" s="749"/>
      <c r="VZN1492" s="749"/>
      <c r="VZO1492" s="749"/>
      <c r="VZP1492" s="749"/>
      <c r="VZQ1492" s="749"/>
      <c r="VZR1492" s="749"/>
      <c r="VZS1492" s="749"/>
      <c r="VZT1492" s="749"/>
      <c r="VZU1492" s="749"/>
      <c r="VZV1492" s="749"/>
      <c r="VZW1492" s="749"/>
      <c r="VZX1492" s="749"/>
      <c r="VZY1492" s="749"/>
      <c r="VZZ1492" s="749"/>
      <c r="WAA1492" s="749"/>
      <c r="WAB1492" s="749"/>
      <c r="WAC1492" s="749"/>
      <c r="WAD1492" s="749"/>
      <c r="WAE1492" s="749"/>
      <c r="WAF1492" s="749"/>
      <c r="WAG1492" s="749"/>
      <c r="WAH1492" s="749"/>
      <c r="WAI1492" s="749"/>
      <c r="WAJ1492" s="749"/>
      <c r="WAK1492" s="749"/>
      <c r="WAL1492" s="749"/>
      <c r="WAM1492" s="749"/>
      <c r="WAN1492" s="749"/>
      <c r="WAO1492" s="749"/>
      <c r="WAP1492" s="749"/>
      <c r="WAQ1492" s="749"/>
      <c r="WAR1492" s="749"/>
      <c r="WAS1492" s="749"/>
      <c r="WAT1492" s="749"/>
      <c r="WAU1492" s="749"/>
      <c r="WAV1492" s="749"/>
      <c r="WAW1492" s="749"/>
      <c r="WAX1492" s="749"/>
      <c r="WAY1492" s="749"/>
      <c r="WAZ1492" s="749"/>
      <c r="WBA1492" s="749"/>
      <c r="WBB1492" s="749"/>
      <c r="WBC1492" s="749"/>
      <c r="WBD1492" s="749"/>
      <c r="WBE1492" s="749"/>
      <c r="WBF1492" s="749"/>
      <c r="WBG1492" s="749"/>
      <c r="WBH1492" s="749"/>
      <c r="WBI1492" s="749"/>
      <c r="WBJ1492" s="749"/>
      <c r="WBK1492" s="749"/>
      <c r="WBL1492" s="749"/>
      <c r="WBM1492" s="749"/>
      <c r="WBN1492" s="749"/>
      <c r="WBO1492" s="749"/>
      <c r="WBP1492" s="749"/>
      <c r="WBQ1492" s="749"/>
      <c r="WBR1492" s="749"/>
      <c r="WBS1492" s="749"/>
      <c r="WBT1492" s="749"/>
      <c r="WBU1492" s="749"/>
      <c r="WBV1492" s="749"/>
      <c r="WBW1492" s="749"/>
      <c r="WBX1492" s="749"/>
      <c r="WBY1492" s="749"/>
      <c r="WBZ1492" s="749"/>
      <c r="WCA1492" s="749"/>
      <c r="WCB1492" s="749"/>
      <c r="WCC1492" s="749"/>
      <c r="WCD1492" s="749"/>
      <c r="WCE1492" s="749"/>
      <c r="WCF1492" s="749"/>
      <c r="WCG1492" s="749"/>
      <c r="WCH1492" s="749"/>
      <c r="WCI1492" s="749"/>
      <c r="WCJ1492" s="749"/>
      <c r="WCK1492" s="749"/>
      <c r="WCL1492" s="749"/>
      <c r="WCM1492" s="749"/>
      <c r="WCN1492" s="749"/>
      <c r="WCO1492" s="749"/>
      <c r="WCP1492" s="749"/>
      <c r="WCQ1492" s="749"/>
      <c r="WCR1492" s="749"/>
      <c r="WCS1492" s="749"/>
      <c r="WCT1492" s="749"/>
      <c r="WCU1492" s="749"/>
      <c r="WCV1492" s="749"/>
      <c r="WCW1492" s="749"/>
      <c r="WCX1492" s="749"/>
      <c r="WCY1492" s="749"/>
      <c r="WCZ1492" s="749"/>
      <c r="WDA1492" s="749"/>
      <c r="WDB1492" s="749"/>
      <c r="WDC1492" s="749"/>
      <c r="WDD1492" s="749"/>
      <c r="WDE1492" s="749"/>
      <c r="WDF1492" s="749"/>
      <c r="WDG1492" s="749"/>
      <c r="WDH1492" s="749"/>
      <c r="WDI1492" s="749"/>
      <c r="WDJ1492" s="749"/>
      <c r="WDK1492" s="749"/>
      <c r="WDL1492" s="749"/>
      <c r="WDM1492" s="749"/>
      <c r="WDN1492" s="749"/>
      <c r="WDO1492" s="749"/>
      <c r="WDP1492" s="749"/>
      <c r="WDQ1492" s="749"/>
      <c r="WDR1492" s="749"/>
      <c r="WDS1492" s="749"/>
      <c r="WDT1492" s="749"/>
      <c r="WDU1492" s="749"/>
      <c r="WDV1492" s="749"/>
      <c r="WDW1492" s="749"/>
      <c r="WDX1492" s="749"/>
      <c r="WDY1492" s="749"/>
      <c r="WDZ1492" s="749"/>
      <c r="WEA1492" s="749"/>
      <c r="WEB1492" s="749"/>
      <c r="WEC1492" s="749"/>
      <c r="WED1492" s="749"/>
      <c r="WEE1492" s="749"/>
      <c r="WEF1492" s="749"/>
      <c r="WEG1492" s="749"/>
      <c r="WEH1492" s="749"/>
      <c r="WEI1492" s="749"/>
      <c r="WEJ1492" s="749"/>
      <c r="WEK1492" s="749"/>
      <c r="WEL1492" s="749"/>
      <c r="WEM1492" s="749"/>
      <c r="WEN1492" s="749"/>
      <c r="WEO1492" s="749"/>
      <c r="WEP1492" s="749"/>
      <c r="WEQ1492" s="749"/>
      <c r="WER1492" s="749"/>
      <c r="WES1492" s="749"/>
      <c r="WET1492" s="749"/>
      <c r="WEU1492" s="749"/>
      <c r="WEV1492" s="749"/>
      <c r="WEW1492" s="749"/>
      <c r="WEX1492" s="749"/>
      <c r="WEY1492" s="749"/>
      <c r="WEZ1492" s="749"/>
      <c r="WFA1492" s="749"/>
      <c r="WFB1492" s="749"/>
      <c r="WFC1492" s="749"/>
      <c r="WFD1492" s="749"/>
      <c r="WFE1492" s="749"/>
      <c r="WFF1492" s="749"/>
      <c r="WFG1492" s="749"/>
      <c r="WFH1492" s="749"/>
      <c r="WFI1492" s="749"/>
      <c r="WFJ1492" s="749"/>
      <c r="WFK1492" s="749"/>
      <c r="WFL1492" s="749"/>
      <c r="WFM1492" s="749"/>
      <c r="WFN1492" s="749"/>
      <c r="WFO1492" s="749"/>
      <c r="WFP1492" s="749"/>
      <c r="WFQ1492" s="749"/>
      <c r="WFR1492" s="749"/>
      <c r="WFS1492" s="749"/>
      <c r="WFT1492" s="749"/>
      <c r="WFU1492" s="749"/>
      <c r="WFV1492" s="749"/>
      <c r="WFW1492" s="749"/>
      <c r="WFX1492" s="749"/>
      <c r="WFY1492" s="749"/>
      <c r="WFZ1492" s="749"/>
      <c r="WGA1492" s="749"/>
      <c r="WGB1492" s="749"/>
      <c r="WGC1492" s="749"/>
      <c r="WGD1492" s="749"/>
      <c r="WGE1492" s="749"/>
      <c r="WGF1492" s="749"/>
      <c r="WGG1492" s="749"/>
      <c r="WGH1492" s="749"/>
      <c r="WGI1492" s="749"/>
      <c r="WGJ1492" s="749"/>
      <c r="WGK1492" s="749"/>
      <c r="WGL1492" s="749"/>
      <c r="WGM1492" s="749"/>
      <c r="WGN1492" s="749"/>
      <c r="WGO1492" s="749"/>
      <c r="WGP1492" s="749"/>
      <c r="WGQ1492" s="749"/>
      <c r="WGR1492" s="749"/>
      <c r="WGS1492" s="749"/>
      <c r="WGT1492" s="749"/>
      <c r="WGU1492" s="749"/>
      <c r="WGV1492" s="749"/>
      <c r="WGW1492" s="749"/>
      <c r="WGX1492" s="749"/>
      <c r="WGY1492" s="749"/>
      <c r="WGZ1492" s="749"/>
      <c r="WHA1492" s="749"/>
      <c r="WHB1492" s="749"/>
      <c r="WHC1492" s="749"/>
      <c r="WHD1492" s="749"/>
      <c r="WHE1492" s="749"/>
      <c r="WHF1492" s="749"/>
      <c r="WHG1492" s="749"/>
      <c r="WHH1492" s="749"/>
      <c r="WHI1492" s="749"/>
      <c r="WHJ1492" s="749"/>
      <c r="WHK1492" s="749"/>
      <c r="WHL1492" s="749"/>
      <c r="WHM1492" s="749"/>
      <c r="WHN1492" s="749"/>
      <c r="WHO1492" s="749"/>
      <c r="WHP1492" s="749"/>
      <c r="WHQ1492" s="749"/>
      <c r="WHR1492" s="749"/>
      <c r="WHS1492" s="749"/>
      <c r="WHT1492" s="749"/>
      <c r="WHU1492" s="749"/>
      <c r="WHV1492" s="749"/>
      <c r="WHW1492" s="749"/>
      <c r="WHX1492" s="749"/>
      <c r="WHY1492" s="749"/>
      <c r="WHZ1492" s="749"/>
      <c r="WIA1492" s="749"/>
      <c r="WIB1492" s="749"/>
      <c r="WIC1492" s="749"/>
      <c r="WID1492" s="749"/>
      <c r="WIE1492" s="749"/>
      <c r="WIF1492" s="749"/>
      <c r="WIG1492" s="749"/>
      <c r="WIH1492" s="749"/>
      <c r="WII1492" s="749"/>
      <c r="WIJ1492" s="749"/>
      <c r="WIK1492" s="749"/>
      <c r="WIL1492" s="749"/>
      <c r="WIM1492" s="749"/>
      <c r="WIN1492" s="749"/>
      <c r="WIO1492" s="749"/>
      <c r="WIP1492" s="749"/>
      <c r="WIQ1492" s="749"/>
      <c r="WIR1492" s="749"/>
      <c r="WIS1492" s="749"/>
      <c r="WIT1492" s="749"/>
      <c r="WIU1492" s="749"/>
      <c r="WIV1492" s="749"/>
      <c r="WIW1492" s="749"/>
      <c r="WIX1492" s="749"/>
      <c r="WIY1492" s="749"/>
      <c r="WIZ1492" s="749"/>
      <c r="WJA1492" s="749"/>
      <c r="WJB1492" s="749"/>
      <c r="WJC1492" s="749"/>
      <c r="WJD1492" s="749"/>
      <c r="WJE1492" s="749"/>
      <c r="WJF1492" s="749"/>
      <c r="WJG1492" s="749"/>
      <c r="WJH1492" s="749"/>
      <c r="WJI1492" s="749"/>
      <c r="WJJ1492" s="749"/>
      <c r="WJK1492" s="749"/>
      <c r="WJL1492" s="749"/>
      <c r="WJM1492" s="749"/>
      <c r="WJN1492" s="749"/>
      <c r="WJO1492" s="749"/>
      <c r="WJP1492" s="749"/>
      <c r="WJQ1492" s="749"/>
      <c r="WJR1492" s="749"/>
      <c r="WJS1492" s="749"/>
      <c r="WJT1492" s="749"/>
      <c r="WJU1492" s="749"/>
      <c r="WJV1492" s="749"/>
      <c r="WJW1492" s="749"/>
      <c r="WJX1492" s="749"/>
      <c r="WJY1492" s="749"/>
      <c r="WJZ1492" s="749"/>
      <c r="WKA1492" s="749"/>
      <c r="WKB1492" s="749"/>
      <c r="WKC1492" s="749"/>
      <c r="WKD1492" s="749"/>
      <c r="WKE1492" s="749"/>
      <c r="WKF1492" s="749"/>
      <c r="WKG1492" s="749"/>
      <c r="WKH1492" s="749"/>
      <c r="WKI1492" s="749"/>
      <c r="WKJ1492" s="749"/>
      <c r="WKK1492" s="749"/>
      <c r="WKL1492" s="749"/>
      <c r="WKM1492" s="749"/>
      <c r="WKN1492" s="749"/>
      <c r="WKO1492" s="749"/>
      <c r="WKP1492" s="749"/>
      <c r="WKQ1492" s="749"/>
      <c r="WKR1492" s="749"/>
      <c r="WKS1492" s="749"/>
      <c r="WKT1492" s="749"/>
      <c r="WKU1492" s="749"/>
      <c r="WKV1492" s="749"/>
      <c r="WKW1492" s="749"/>
      <c r="WKX1492" s="749"/>
      <c r="WKY1492" s="749"/>
      <c r="WKZ1492" s="749"/>
      <c r="WLA1492" s="749"/>
      <c r="WLB1492" s="749"/>
      <c r="WLC1492" s="749"/>
      <c r="WLD1492" s="749"/>
      <c r="WLE1492" s="749"/>
      <c r="WLF1492" s="749"/>
      <c r="WLG1492" s="749"/>
      <c r="WLH1492" s="749"/>
      <c r="WLI1492" s="749"/>
      <c r="WLJ1492" s="749"/>
      <c r="WLK1492" s="749"/>
      <c r="WLL1492" s="749"/>
      <c r="WLM1492" s="749"/>
      <c r="WLN1492" s="749"/>
      <c r="WLO1492" s="749"/>
      <c r="WLP1492" s="749"/>
      <c r="WLQ1492" s="749"/>
      <c r="WLR1492" s="749"/>
      <c r="WLS1492" s="749"/>
      <c r="WLT1492" s="749"/>
      <c r="WLU1492" s="749"/>
      <c r="WLV1492" s="749"/>
      <c r="WLW1492" s="749"/>
      <c r="WLX1492" s="749"/>
      <c r="WLY1492" s="749"/>
      <c r="WLZ1492" s="749"/>
      <c r="WMA1492" s="749"/>
      <c r="WMB1492" s="749"/>
      <c r="WMC1492" s="749"/>
      <c r="WMD1492" s="749"/>
      <c r="WME1492" s="749"/>
      <c r="WMF1492" s="749"/>
      <c r="WMG1492" s="749"/>
      <c r="WMH1492" s="749"/>
      <c r="WMI1492" s="749"/>
      <c r="WMJ1492" s="749"/>
      <c r="WMK1492" s="749"/>
      <c r="WML1492" s="749"/>
      <c r="WMM1492" s="749"/>
      <c r="WMN1492" s="749"/>
      <c r="WMO1492" s="749"/>
      <c r="WMP1492" s="749"/>
      <c r="WMQ1492" s="749"/>
      <c r="WMR1492" s="749"/>
      <c r="WMS1492" s="749"/>
      <c r="WMT1492" s="749"/>
      <c r="WMU1492" s="749"/>
      <c r="WMV1492" s="749"/>
      <c r="WMW1492" s="749"/>
      <c r="WMX1492" s="749"/>
      <c r="WMY1492" s="749"/>
      <c r="WMZ1492" s="749"/>
      <c r="WNA1492" s="749"/>
      <c r="WNB1492" s="749"/>
      <c r="WNC1492" s="749"/>
      <c r="WND1492" s="749"/>
      <c r="WNE1492" s="749"/>
      <c r="WNF1492" s="749"/>
      <c r="WNG1492" s="749"/>
      <c r="WNH1492" s="749"/>
      <c r="WNI1492" s="749"/>
      <c r="WNJ1492" s="749"/>
      <c r="WNK1492" s="749"/>
      <c r="WNL1492" s="749"/>
      <c r="WNM1492" s="749"/>
      <c r="WNN1492" s="749"/>
      <c r="WNO1492" s="749"/>
      <c r="WNP1492" s="749"/>
      <c r="WNQ1492" s="749"/>
      <c r="WNR1492" s="749"/>
      <c r="WNS1492" s="749"/>
      <c r="WNT1492" s="749"/>
      <c r="WNU1492" s="749"/>
      <c r="WNV1492" s="749"/>
      <c r="WNW1492" s="749"/>
      <c r="WNX1492" s="749"/>
      <c r="WNY1492" s="749"/>
      <c r="WNZ1492" s="749"/>
      <c r="WOA1492" s="749"/>
      <c r="WOB1492" s="749"/>
      <c r="WOC1492" s="749"/>
      <c r="WOD1492" s="749"/>
      <c r="WOE1492" s="749"/>
      <c r="WOF1492" s="749"/>
      <c r="WOG1492" s="749"/>
      <c r="WOH1492" s="749"/>
      <c r="WOI1492" s="749"/>
      <c r="WOJ1492" s="749"/>
      <c r="WOK1492" s="749"/>
      <c r="WOL1492" s="749"/>
      <c r="WOM1492" s="749"/>
      <c r="WON1492" s="749"/>
      <c r="WOO1492" s="749"/>
      <c r="WOP1492" s="749"/>
      <c r="WOQ1492" s="749"/>
      <c r="WOR1492" s="749"/>
      <c r="WOS1492" s="749"/>
      <c r="WOT1492" s="749"/>
      <c r="WOU1492" s="749"/>
      <c r="WOV1492" s="749"/>
      <c r="WOW1492" s="749"/>
      <c r="WOX1492" s="749"/>
      <c r="WOY1492" s="749"/>
      <c r="WOZ1492" s="749"/>
      <c r="WPA1492" s="749"/>
      <c r="WPB1492" s="749"/>
      <c r="WPC1492" s="749"/>
      <c r="WPD1492" s="749"/>
      <c r="WPE1492" s="749"/>
      <c r="WPF1492" s="749"/>
      <c r="WPG1492" s="749"/>
      <c r="WPH1492" s="749"/>
      <c r="WPI1492" s="749"/>
      <c r="WPJ1492" s="749"/>
      <c r="WPK1492" s="749"/>
      <c r="WPL1492" s="749"/>
      <c r="WPM1492" s="749"/>
      <c r="WPN1492" s="749"/>
      <c r="WPO1492" s="749"/>
      <c r="WPP1492" s="749"/>
      <c r="WPQ1492" s="749"/>
      <c r="WPR1492" s="749"/>
      <c r="WPS1492" s="749"/>
      <c r="WPT1492" s="749"/>
      <c r="WPU1492" s="749"/>
      <c r="WPV1492" s="749"/>
      <c r="WPW1492" s="749"/>
      <c r="WPX1492" s="749"/>
      <c r="WPY1492" s="749"/>
      <c r="WPZ1492" s="749"/>
      <c r="WQA1492" s="749"/>
      <c r="WQB1492" s="749"/>
      <c r="WQC1492" s="749"/>
      <c r="WQD1492" s="749"/>
      <c r="WQE1492" s="749"/>
      <c r="WQF1492" s="749"/>
      <c r="WQG1492" s="749"/>
      <c r="WQH1492" s="749"/>
      <c r="WQI1492" s="749"/>
      <c r="WQJ1492" s="749"/>
      <c r="WQK1492" s="749"/>
      <c r="WQL1492" s="749"/>
      <c r="WQM1492" s="749"/>
      <c r="WQN1492" s="749"/>
      <c r="WQO1492" s="749"/>
      <c r="WQP1492" s="749"/>
      <c r="WQQ1492" s="749"/>
      <c r="WQR1492" s="749"/>
      <c r="WQS1492" s="749"/>
      <c r="WQT1492" s="749"/>
      <c r="WQU1492" s="749"/>
      <c r="WQV1492" s="749"/>
      <c r="WQW1492" s="749"/>
      <c r="WQX1492" s="749"/>
      <c r="WQY1492" s="749"/>
      <c r="WQZ1492" s="749"/>
      <c r="WRA1492" s="749"/>
      <c r="WRB1492" s="749"/>
      <c r="WRC1492" s="749"/>
      <c r="WRD1492" s="749"/>
      <c r="WRE1492" s="749"/>
      <c r="WRF1492" s="749"/>
      <c r="WRG1492" s="749"/>
      <c r="WRH1492" s="749"/>
      <c r="WRI1492" s="749"/>
      <c r="WRJ1492" s="749"/>
      <c r="WRK1492" s="749"/>
      <c r="WRL1492" s="749"/>
      <c r="WRM1492" s="749"/>
      <c r="WRN1492" s="749"/>
      <c r="WRO1492" s="749"/>
      <c r="WRP1492" s="749"/>
      <c r="WRQ1492" s="749"/>
      <c r="WRR1492" s="749"/>
      <c r="WRS1492" s="749"/>
      <c r="WRT1492" s="749"/>
      <c r="WRU1492" s="749"/>
      <c r="WRV1492" s="749"/>
      <c r="WRW1492" s="749"/>
      <c r="WRX1492" s="749"/>
      <c r="WRY1492" s="749"/>
      <c r="WRZ1492" s="749"/>
      <c r="WSA1492" s="749"/>
      <c r="WSB1492" s="749"/>
      <c r="WSC1492" s="749"/>
      <c r="WSD1492" s="749"/>
      <c r="WSE1492" s="749"/>
      <c r="WSF1492" s="749"/>
      <c r="WSG1492" s="749"/>
      <c r="WSH1492" s="749"/>
      <c r="WSI1492" s="749"/>
      <c r="WSJ1492" s="749"/>
      <c r="WSK1492" s="749"/>
      <c r="WSL1492" s="749"/>
      <c r="WSM1492" s="749"/>
      <c r="WSN1492" s="749"/>
      <c r="WSO1492" s="749"/>
      <c r="WSP1492" s="749"/>
      <c r="WSQ1492" s="749"/>
      <c r="WSR1492" s="749"/>
      <c r="WSS1492" s="749"/>
      <c r="WST1492" s="749"/>
      <c r="WSU1492" s="749"/>
      <c r="WSV1492" s="749"/>
      <c r="WSW1492" s="749"/>
      <c r="WSX1492" s="749"/>
      <c r="WSY1492" s="749"/>
      <c r="WSZ1492" s="749"/>
      <c r="WTA1492" s="749"/>
      <c r="WTB1492" s="749"/>
      <c r="WTC1492" s="749"/>
      <c r="WTD1492" s="749"/>
      <c r="WTE1492" s="749"/>
      <c r="WTF1492" s="749"/>
      <c r="WTG1492" s="749"/>
      <c r="WTH1492" s="749"/>
      <c r="WTI1492" s="749"/>
      <c r="WTJ1492" s="749"/>
      <c r="WTK1492" s="749"/>
      <c r="WTL1492" s="749"/>
      <c r="WTM1492" s="749"/>
      <c r="WTN1492" s="749"/>
      <c r="WTO1492" s="749"/>
      <c r="WTP1492" s="749"/>
      <c r="WTQ1492" s="749"/>
      <c r="WTR1492" s="749"/>
      <c r="WTS1492" s="749"/>
      <c r="WTT1492" s="749"/>
      <c r="WTU1492" s="749"/>
      <c r="WTV1492" s="749"/>
      <c r="WTW1492" s="749"/>
      <c r="WTX1492" s="749"/>
      <c r="WTY1492" s="749"/>
      <c r="WTZ1492" s="749"/>
      <c r="WUA1492" s="749"/>
      <c r="WUB1492" s="749"/>
      <c r="WUC1492" s="749"/>
      <c r="WUD1492" s="749"/>
      <c r="WUE1492" s="749"/>
      <c r="WUF1492" s="749"/>
      <c r="WUG1492" s="749"/>
      <c r="WUH1492" s="749"/>
      <c r="WUI1492" s="749"/>
      <c r="WUJ1492" s="749"/>
      <c r="WUK1492" s="749"/>
      <c r="WUL1492" s="749"/>
      <c r="WUM1492" s="749"/>
      <c r="WUN1492" s="749"/>
      <c r="WUO1492" s="749"/>
      <c r="WUP1492" s="749"/>
      <c r="WUQ1492" s="749"/>
      <c r="WUR1492" s="749"/>
      <c r="WUS1492" s="749"/>
      <c r="WUT1492" s="749"/>
      <c r="WUU1492" s="749"/>
      <c r="WUV1492" s="749"/>
      <c r="WUW1492" s="749"/>
      <c r="WUX1492" s="749"/>
      <c r="WUY1492" s="749"/>
      <c r="WUZ1492" s="749"/>
      <c r="WVA1492" s="749"/>
      <c r="WVB1492" s="749"/>
      <c r="WVC1492" s="749"/>
      <c r="WVD1492" s="749"/>
      <c r="WVE1492" s="749"/>
      <c r="WVF1492" s="749"/>
      <c r="WVG1492" s="749"/>
      <c r="WVH1492" s="749"/>
      <c r="WVI1492" s="749"/>
      <c r="WVJ1492" s="749"/>
      <c r="WVK1492" s="749"/>
      <c r="WVL1492" s="749"/>
      <c r="WVM1492" s="749"/>
      <c r="WVN1492" s="749"/>
      <c r="WVO1492" s="749"/>
      <c r="WVP1492" s="749"/>
      <c r="WVQ1492" s="749"/>
      <c r="WVR1492" s="749"/>
      <c r="WVS1492" s="749"/>
      <c r="WVT1492" s="749"/>
      <c r="WVU1492" s="749"/>
      <c r="WVV1492" s="749"/>
      <c r="WVW1492" s="749"/>
      <c r="WVX1492" s="749"/>
      <c r="WVY1492" s="749"/>
      <c r="WVZ1492" s="749"/>
      <c r="WWA1492" s="749"/>
      <c r="WWB1492" s="749"/>
      <c r="WWC1492" s="749"/>
      <c r="WWD1492" s="749"/>
      <c r="WWE1492" s="749"/>
      <c r="WWF1492" s="749"/>
      <c r="WWG1492" s="749"/>
      <c r="WWH1492" s="749"/>
      <c r="WWI1492" s="749"/>
      <c r="WWJ1492" s="749"/>
      <c r="WWK1492" s="749"/>
      <c r="WWL1492" s="749"/>
      <c r="WWM1492" s="749"/>
      <c r="WWN1492" s="749"/>
      <c r="WWO1492" s="749"/>
      <c r="WWP1492" s="749"/>
      <c r="WWQ1492" s="749"/>
      <c r="WWR1492" s="749"/>
      <c r="WWS1492" s="749"/>
      <c r="WWT1492" s="749"/>
      <c r="WWU1492" s="749"/>
      <c r="WWV1492" s="749"/>
      <c r="WWW1492" s="749"/>
      <c r="WWX1492" s="749"/>
      <c r="WWY1492" s="749"/>
      <c r="WWZ1492" s="749"/>
      <c r="WXA1492" s="749"/>
      <c r="WXB1492" s="749"/>
      <c r="WXC1492" s="749"/>
      <c r="WXD1492" s="749"/>
      <c r="WXE1492" s="749"/>
      <c r="WXF1492" s="749"/>
      <c r="WXG1492" s="749"/>
      <c r="WXH1492" s="749"/>
      <c r="WXI1492" s="749"/>
      <c r="WXJ1492" s="749"/>
      <c r="WXK1492" s="749"/>
      <c r="WXL1492" s="749"/>
      <c r="WXM1492" s="749"/>
      <c r="WXN1492" s="749"/>
      <c r="WXO1492" s="749"/>
      <c r="WXP1492" s="749"/>
      <c r="WXQ1492" s="749"/>
      <c r="WXR1492" s="749"/>
      <c r="WXS1492" s="749"/>
      <c r="WXT1492" s="749"/>
      <c r="WXU1492" s="749"/>
      <c r="WXV1492" s="749"/>
      <c r="WXW1492" s="749"/>
      <c r="WXX1492" s="749"/>
      <c r="WXY1492" s="749"/>
      <c r="WXZ1492" s="749"/>
      <c r="WYA1492" s="749"/>
      <c r="WYB1492" s="749"/>
      <c r="WYC1492" s="749"/>
      <c r="WYD1492" s="749"/>
      <c r="WYE1492" s="749"/>
      <c r="WYF1492" s="749"/>
      <c r="WYG1492" s="749"/>
      <c r="WYH1492" s="749"/>
      <c r="WYI1492" s="749"/>
      <c r="WYJ1492" s="749"/>
      <c r="WYK1492" s="749"/>
      <c r="WYL1492" s="749"/>
      <c r="WYM1492" s="749"/>
      <c r="WYN1492" s="749"/>
      <c r="WYO1492" s="749"/>
      <c r="WYP1492" s="749"/>
      <c r="WYQ1492" s="749"/>
      <c r="WYR1492" s="749"/>
      <c r="WYS1492" s="749"/>
      <c r="WYT1492" s="749"/>
      <c r="WYU1492" s="749"/>
      <c r="WYV1492" s="749"/>
      <c r="WYW1492" s="749"/>
      <c r="WYX1492" s="749"/>
      <c r="WYY1492" s="749"/>
      <c r="WYZ1492" s="749"/>
      <c r="WZA1492" s="749"/>
      <c r="WZB1492" s="749"/>
      <c r="WZC1492" s="749"/>
      <c r="WZD1492" s="749"/>
      <c r="WZE1492" s="749"/>
      <c r="WZF1492" s="749"/>
      <c r="WZG1492" s="749"/>
      <c r="WZH1492" s="749"/>
      <c r="WZI1492" s="749"/>
      <c r="WZJ1492" s="749"/>
      <c r="WZK1492" s="749"/>
      <c r="WZL1492" s="749"/>
      <c r="WZM1492" s="749"/>
      <c r="WZN1492" s="749"/>
      <c r="WZO1492" s="749"/>
      <c r="WZP1492" s="749"/>
      <c r="WZQ1492" s="749"/>
      <c r="WZR1492" s="749"/>
      <c r="WZS1492" s="749"/>
      <c r="WZT1492" s="749"/>
      <c r="WZU1492" s="749"/>
      <c r="WZV1492" s="749"/>
      <c r="WZW1492" s="749"/>
      <c r="WZX1492" s="749"/>
      <c r="WZY1492" s="749"/>
      <c r="WZZ1492" s="749"/>
      <c r="XAA1492" s="749"/>
      <c r="XAB1492" s="749"/>
      <c r="XAC1492" s="749"/>
      <c r="XAD1492" s="749"/>
      <c r="XAE1492" s="749"/>
      <c r="XAF1492" s="749"/>
      <c r="XAG1492" s="749"/>
      <c r="XAH1492" s="749"/>
      <c r="XAI1492" s="749"/>
      <c r="XAJ1492" s="749"/>
      <c r="XAK1492" s="749"/>
      <c r="XAL1492" s="749"/>
      <c r="XAM1492" s="749"/>
      <c r="XAN1492" s="749"/>
      <c r="XAO1492" s="749"/>
      <c r="XAP1492" s="749"/>
      <c r="XAQ1492" s="749"/>
      <c r="XAR1492" s="749"/>
      <c r="XAS1492" s="749"/>
      <c r="XAT1492" s="749"/>
      <c r="XAU1492" s="749"/>
      <c r="XAV1492" s="749"/>
      <c r="XAW1492" s="749"/>
      <c r="XAX1492" s="749"/>
      <c r="XAY1492" s="749"/>
      <c r="XAZ1492" s="749"/>
      <c r="XBA1492" s="749"/>
      <c r="XBB1492" s="749"/>
      <c r="XBC1492" s="749"/>
      <c r="XBD1492" s="749"/>
      <c r="XBE1492" s="749"/>
      <c r="XBF1492" s="749"/>
      <c r="XBG1492" s="749"/>
      <c r="XBH1492" s="749"/>
      <c r="XBI1492" s="749"/>
      <c r="XBJ1492" s="749"/>
      <c r="XBK1492" s="749"/>
      <c r="XBL1492" s="749"/>
      <c r="XBM1492" s="749"/>
      <c r="XBN1492" s="749"/>
      <c r="XBO1492" s="749"/>
      <c r="XBP1492" s="749"/>
      <c r="XBQ1492" s="749"/>
      <c r="XBR1492" s="749"/>
      <c r="XBS1492" s="749"/>
      <c r="XBT1492" s="749"/>
      <c r="XBU1492" s="749"/>
      <c r="XBV1492" s="749"/>
      <c r="XBW1492" s="749"/>
      <c r="XBX1492" s="749"/>
      <c r="XBY1492" s="749"/>
      <c r="XBZ1492" s="749"/>
      <c r="XCA1492" s="749"/>
      <c r="XCB1492" s="749"/>
      <c r="XCC1492" s="749"/>
      <c r="XCD1492" s="749"/>
      <c r="XCE1492" s="749"/>
      <c r="XCF1492" s="749"/>
      <c r="XCG1492" s="749"/>
      <c r="XCH1492" s="749"/>
      <c r="XCI1492" s="749"/>
      <c r="XCJ1492" s="749"/>
      <c r="XCK1492" s="749"/>
      <c r="XCL1492" s="749"/>
      <c r="XCM1492" s="749"/>
      <c r="XCN1492" s="749"/>
      <c r="XCO1492" s="749"/>
      <c r="XCP1492" s="749"/>
      <c r="XCQ1492" s="749"/>
      <c r="XCR1492" s="749"/>
      <c r="XCS1492" s="749"/>
      <c r="XCT1492" s="749"/>
      <c r="XCU1492" s="749"/>
      <c r="XCV1492" s="749"/>
      <c r="XCW1492" s="749"/>
      <c r="XCX1492" s="749"/>
      <c r="XCY1492" s="749"/>
      <c r="XCZ1492" s="749"/>
      <c r="XDA1492" s="749"/>
      <c r="XDB1492" s="749"/>
      <c r="XDC1492" s="749"/>
      <c r="XDD1492" s="749"/>
      <c r="XDE1492" s="749"/>
      <c r="XDF1492" s="749"/>
      <c r="XDG1492" s="749"/>
      <c r="XDH1492" s="749"/>
      <c r="XDI1492" s="749"/>
      <c r="XDJ1492" s="749"/>
      <c r="XDK1492" s="749"/>
      <c r="XDL1492" s="749"/>
      <c r="XDM1492" s="749"/>
      <c r="XDN1492" s="749"/>
      <c r="XDO1492" s="749"/>
      <c r="XDP1492" s="749"/>
      <c r="XDQ1492" s="749"/>
      <c r="XDR1492" s="749"/>
      <c r="XDS1492" s="749"/>
      <c r="XDT1492" s="749"/>
      <c r="XDU1492" s="749"/>
      <c r="XDV1492" s="749"/>
      <c r="XDW1492" s="749"/>
      <c r="XDX1492" s="749"/>
      <c r="XDY1492" s="749"/>
      <c r="XDZ1492" s="749"/>
      <c r="XEA1492" s="749"/>
      <c r="XEB1492" s="749"/>
      <c r="XEC1492" s="749"/>
      <c r="XED1492" s="749"/>
      <c r="XEE1492" s="749"/>
      <c r="XEF1492" s="749"/>
      <c r="XEG1492" s="749"/>
      <c r="XEH1492" s="749"/>
      <c r="XEI1492" s="749"/>
      <c r="XEJ1492" s="749"/>
      <c r="XEK1492" s="749"/>
      <c r="XEL1492" s="749"/>
      <c r="XEM1492" s="749"/>
      <c r="XEN1492" s="749"/>
      <c r="XEO1492" s="749"/>
      <c r="XEP1492" s="749"/>
      <c r="XEQ1492" s="749"/>
      <c r="XER1492" s="749"/>
      <c r="XES1492" s="749"/>
      <c r="XET1492" s="749"/>
      <c r="XEU1492" s="749"/>
      <c r="XEV1492" s="749"/>
      <c r="XEW1492" s="749"/>
      <c r="XEX1492" s="749"/>
      <c r="XEY1492" s="749"/>
      <c r="XEZ1492" s="749"/>
      <c r="XFA1492" s="749"/>
      <c r="XFB1492" s="749"/>
      <c r="XFC1492" s="749"/>
      <c r="XFD1492" s="749"/>
    </row>
    <row r="1493" spans="1:16384" ht="24" customHeight="1">
      <c r="A1493" s="778" t="s">
        <v>1914</v>
      </c>
      <c r="B1493" s="779"/>
      <c r="C1493" s="779"/>
      <c r="D1493" s="779"/>
      <c r="E1493" s="779"/>
      <c r="F1493" s="779"/>
      <c r="G1493" s="779"/>
      <c r="H1493" s="779"/>
      <c r="I1493" s="779"/>
      <c r="J1493" s="779"/>
      <c r="K1493" s="779"/>
      <c r="L1493" s="779"/>
      <c r="M1493" s="779"/>
      <c r="N1493" s="779"/>
      <c r="O1493" s="779"/>
      <c r="P1493" s="779"/>
      <c r="Q1493" s="779"/>
      <c r="R1493" s="779"/>
      <c r="S1493" s="779"/>
      <c r="T1493" s="779"/>
      <c r="U1493" s="779"/>
      <c r="V1493" s="779"/>
      <c r="W1493" s="779"/>
      <c r="X1493" s="779"/>
      <c r="Y1493" s="779"/>
      <c r="Z1493" s="779"/>
      <c r="AA1493" s="779"/>
      <c r="AB1493" s="779"/>
      <c r="AC1493" s="779"/>
      <c r="AD1493" s="779"/>
      <c r="AE1493" s="780"/>
      <c r="AF1493" s="781" t="s">
        <v>1254</v>
      </c>
      <c r="AG1493" s="782"/>
      <c r="AH1493" s="782"/>
      <c r="AI1493" s="782"/>
      <c r="AJ1493" s="782"/>
      <c r="AK1493" s="782"/>
      <c r="AL1493" s="782"/>
      <c r="AM1493" s="782"/>
      <c r="AN1493" s="783"/>
      <c r="AO1493" s="782" t="s">
        <v>1915</v>
      </c>
      <c r="AP1493" s="782"/>
      <c r="AQ1493" s="782"/>
      <c r="AR1493" s="782"/>
      <c r="AS1493" s="782"/>
      <c r="AT1493" s="782"/>
      <c r="AU1493" s="782"/>
      <c r="AV1493" s="782"/>
      <c r="AW1493" s="782"/>
      <c r="AX1493" s="782"/>
      <c r="AY1493" s="782"/>
      <c r="AZ1493" s="782"/>
      <c r="BA1493" s="782"/>
      <c r="BB1493" s="783"/>
    </row>
    <row r="1494" spans="1:16384" ht="12.6" customHeight="1">
      <c r="A1494" s="772" t="s">
        <v>1916</v>
      </c>
      <c r="B1494" s="773"/>
      <c r="C1494" s="773"/>
      <c r="D1494" s="773"/>
      <c r="E1494" s="773"/>
      <c r="F1494" s="773"/>
      <c r="G1494" s="773"/>
      <c r="H1494" s="773"/>
      <c r="I1494" s="773"/>
      <c r="J1494" s="773"/>
      <c r="K1494" s="773"/>
      <c r="L1494" s="773"/>
      <c r="M1494" s="773"/>
      <c r="N1494" s="773"/>
      <c r="O1494" s="773"/>
      <c r="P1494" s="773"/>
      <c r="Q1494" s="773"/>
      <c r="R1494" s="773"/>
      <c r="S1494" s="773"/>
      <c r="T1494" s="773"/>
      <c r="U1494" s="773"/>
      <c r="V1494" s="773"/>
      <c r="W1494" s="773"/>
      <c r="X1494" s="773"/>
      <c r="Y1494" s="773"/>
      <c r="Z1494" s="773"/>
      <c r="AA1494" s="773"/>
      <c r="AB1494" s="773"/>
      <c r="AC1494" s="773"/>
      <c r="AD1494" s="773"/>
      <c r="AE1494" s="774"/>
      <c r="AF1494" s="775"/>
      <c r="AG1494" s="776"/>
      <c r="AH1494" s="776"/>
      <c r="AI1494" s="776"/>
      <c r="AJ1494" s="776"/>
      <c r="AK1494" s="776"/>
      <c r="AL1494" s="776"/>
      <c r="AM1494" s="776"/>
      <c r="AN1494" s="777"/>
      <c r="AO1494" s="776"/>
      <c r="AP1494" s="776"/>
      <c r="AQ1494" s="776"/>
      <c r="AR1494" s="776"/>
      <c r="AS1494" s="776"/>
      <c r="AT1494" s="776"/>
      <c r="AU1494" s="776"/>
      <c r="AV1494" s="776"/>
      <c r="AW1494" s="776"/>
      <c r="AX1494" s="776"/>
      <c r="AY1494" s="776"/>
      <c r="AZ1494" s="776"/>
      <c r="BA1494" s="776"/>
      <c r="BB1494" s="777"/>
    </row>
    <row r="1495" spans="1:16384" ht="12.6" customHeight="1">
      <c r="A1495" s="772" t="s">
        <v>1917</v>
      </c>
      <c r="B1495" s="773"/>
      <c r="C1495" s="773"/>
      <c r="D1495" s="773"/>
      <c r="E1495" s="773"/>
      <c r="F1495" s="773"/>
      <c r="G1495" s="773"/>
      <c r="H1495" s="773"/>
      <c r="I1495" s="773"/>
      <c r="J1495" s="773"/>
      <c r="K1495" s="773"/>
      <c r="L1495" s="773"/>
      <c r="M1495" s="773"/>
      <c r="N1495" s="773"/>
      <c r="O1495" s="773"/>
      <c r="P1495" s="773"/>
      <c r="Q1495" s="773"/>
      <c r="R1495" s="773"/>
      <c r="S1495" s="773"/>
      <c r="T1495" s="773"/>
      <c r="U1495" s="773"/>
      <c r="V1495" s="773"/>
      <c r="W1495" s="773"/>
      <c r="X1495" s="773"/>
      <c r="Y1495" s="773"/>
      <c r="Z1495" s="773"/>
      <c r="AA1495" s="773"/>
      <c r="AB1495" s="773"/>
      <c r="AC1495" s="773"/>
      <c r="AD1495" s="773"/>
      <c r="AE1495" s="774"/>
      <c r="AF1495" s="775"/>
      <c r="AG1495" s="776"/>
      <c r="AH1495" s="776"/>
      <c r="AI1495" s="776"/>
      <c r="AJ1495" s="776"/>
      <c r="AK1495" s="776"/>
      <c r="AL1495" s="776"/>
      <c r="AM1495" s="776"/>
      <c r="AN1495" s="777"/>
      <c r="AO1495" s="776"/>
      <c r="AP1495" s="776"/>
      <c r="AQ1495" s="776"/>
      <c r="AR1495" s="776"/>
      <c r="AS1495" s="776"/>
      <c r="AT1495" s="776"/>
      <c r="AU1495" s="776"/>
      <c r="AV1495" s="776"/>
      <c r="AW1495" s="776"/>
      <c r="AX1495" s="776"/>
      <c r="AY1495" s="776"/>
      <c r="AZ1495" s="776"/>
      <c r="BA1495" s="776"/>
      <c r="BB1495" s="777"/>
    </row>
    <row r="1496" spans="1:16384" ht="12.6" customHeight="1">
      <c r="A1496" s="772" t="s">
        <v>1918</v>
      </c>
      <c r="B1496" s="773"/>
      <c r="C1496" s="773"/>
      <c r="D1496" s="773"/>
      <c r="E1496" s="773"/>
      <c r="F1496" s="773"/>
      <c r="G1496" s="773"/>
      <c r="H1496" s="773"/>
      <c r="I1496" s="773"/>
      <c r="J1496" s="773"/>
      <c r="K1496" s="773"/>
      <c r="L1496" s="773"/>
      <c r="M1496" s="773"/>
      <c r="N1496" s="773"/>
      <c r="O1496" s="773"/>
      <c r="P1496" s="773"/>
      <c r="Q1496" s="773"/>
      <c r="R1496" s="773"/>
      <c r="S1496" s="773"/>
      <c r="T1496" s="773"/>
      <c r="U1496" s="773"/>
      <c r="V1496" s="773"/>
      <c r="W1496" s="773"/>
      <c r="X1496" s="773"/>
      <c r="Y1496" s="773"/>
      <c r="Z1496" s="773"/>
      <c r="AA1496" s="773"/>
      <c r="AB1496" s="773"/>
      <c r="AC1496" s="773"/>
      <c r="AD1496" s="773"/>
      <c r="AE1496" s="774"/>
      <c r="AF1496" s="775"/>
      <c r="AG1496" s="776"/>
      <c r="AH1496" s="776"/>
      <c r="AI1496" s="776"/>
      <c r="AJ1496" s="776"/>
      <c r="AK1496" s="776"/>
      <c r="AL1496" s="776"/>
      <c r="AM1496" s="776"/>
      <c r="AN1496" s="777"/>
      <c r="AO1496" s="776"/>
      <c r="AP1496" s="776"/>
      <c r="AQ1496" s="776"/>
      <c r="AR1496" s="776"/>
      <c r="AS1496" s="776"/>
      <c r="AT1496" s="776"/>
      <c r="AU1496" s="776"/>
      <c r="AV1496" s="776"/>
      <c r="AW1496" s="776"/>
      <c r="AX1496" s="776"/>
      <c r="AY1496" s="776"/>
      <c r="AZ1496" s="776"/>
      <c r="BA1496" s="776"/>
      <c r="BB1496" s="777"/>
    </row>
    <row r="1497" spans="1:16384" ht="12.6" customHeight="1">
      <c r="A1497" s="772" t="s">
        <v>1919</v>
      </c>
      <c r="B1497" s="773"/>
      <c r="C1497" s="773"/>
      <c r="D1497" s="773"/>
      <c r="E1497" s="773"/>
      <c r="F1497" s="773"/>
      <c r="G1497" s="773"/>
      <c r="H1497" s="773"/>
      <c r="I1497" s="773"/>
      <c r="J1497" s="773"/>
      <c r="K1497" s="773"/>
      <c r="L1497" s="773"/>
      <c r="M1497" s="773"/>
      <c r="N1497" s="773"/>
      <c r="O1497" s="773"/>
      <c r="P1497" s="773"/>
      <c r="Q1497" s="773"/>
      <c r="R1497" s="773"/>
      <c r="S1497" s="773"/>
      <c r="T1497" s="773"/>
      <c r="U1497" s="773"/>
      <c r="V1497" s="773"/>
      <c r="W1497" s="773"/>
      <c r="X1497" s="773"/>
      <c r="Y1497" s="773"/>
      <c r="Z1497" s="773"/>
      <c r="AA1497" s="773"/>
      <c r="AB1497" s="773"/>
      <c r="AC1497" s="773"/>
      <c r="AD1497" s="773"/>
      <c r="AE1497" s="774"/>
      <c r="AF1497" s="775"/>
      <c r="AG1497" s="776"/>
      <c r="AH1497" s="776"/>
      <c r="AI1497" s="776"/>
      <c r="AJ1497" s="776"/>
      <c r="AK1497" s="776"/>
      <c r="AL1497" s="776"/>
      <c r="AM1497" s="776"/>
      <c r="AN1497" s="777"/>
      <c r="AO1497" s="776"/>
      <c r="AP1497" s="776"/>
      <c r="AQ1497" s="776"/>
      <c r="AR1497" s="776"/>
      <c r="AS1497" s="776"/>
      <c r="AT1497" s="776"/>
      <c r="AU1497" s="776"/>
      <c r="AV1497" s="776"/>
      <c r="AW1497" s="776"/>
      <c r="AX1497" s="776"/>
      <c r="AY1497" s="776"/>
      <c r="AZ1497" s="776"/>
      <c r="BA1497" s="776"/>
      <c r="BB1497" s="777"/>
    </row>
    <row r="1498" spans="1:16384" ht="12.6" customHeight="1">
      <c r="A1498" s="772" t="s">
        <v>1920</v>
      </c>
      <c r="B1498" s="773"/>
      <c r="C1498" s="773"/>
      <c r="D1498" s="773"/>
      <c r="E1498" s="773"/>
      <c r="F1498" s="773"/>
      <c r="G1498" s="773"/>
      <c r="H1498" s="773"/>
      <c r="I1498" s="773"/>
      <c r="J1498" s="773"/>
      <c r="K1498" s="773"/>
      <c r="L1498" s="773"/>
      <c r="M1498" s="773"/>
      <c r="N1498" s="773"/>
      <c r="O1498" s="773"/>
      <c r="P1498" s="773"/>
      <c r="Q1498" s="773"/>
      <c r="R1498" s="773"/>
      <c r="S1498" s="773"/>
      <c r="T1498" s="773"/>
      <c r="U1498" s="773"/>
      <c r="V1498" s="773"/>
      <c r="W1498" s="773"/>
      <c r="X1498" s="773"/>
      <c r="Y1498" s="773"/>
      <c r="Z1498" s="773"/>
      <c r="AA1498" s="773"/>
      <c r="AB1498" s="773"/>
      <c r="AC1498" s="773"/>
      <c r="AD1498" s="773"/>
      <c r="AE1498" s="774"/>
      <c r="AF1498" s="775"/>
      <c r="AG1498" s="776"/>
      <c r="AH1498" s="776"/>
      <c r="AI1498" s="776"/>
      <c r="AJ1498" s="776"/>
      <c r="AK1498" s="776"/>
      <c r="AL1498" s="776"/>
      <c r="AM1498" s="776"/>
      <c r="AN1498" s="777"/>
      <c r="AO1498" s="776"/>
      <c r="AP1498" s="776"/>
      <c r="AQ1498" s="776"/>
      <c r="AR1498" s="776"/>
      <c r="AS1498" s="776"/>
      <c r="AT1498" s="776"/>
      <c r="AU1498" s="776"/>
      <c r="AV1498" s="776"/>
      <c r="AW1498" s="776"/>
      <c r="AX1498" s="776"/>
      <c r="AY1498" s="776"/>
      <c r="AZ1498" s="776"/>
      <c r="BA1498" s="776"/>
      <c r="BB1498" s="777"/>
    </row>
    <row r="1499" spans="1:16384" ht="12.6" customHeight="1">
      <c r="A1499" s="772" t="s">
        <v>1921</v>
      </c>
      <c r="B1499" s="773"/>
      <c r="C1499" s="773"/>
      <c r="D1499" s="773"/>
      <c r="E1499" s="773"/>
      <c r="F1499" s="773"/>
      <c r="G1499" s="773"/>
      <c r="H1499" s="773"/>
      <c r="I1499" s="773"/>
      <c r="J1499" s="773"/>
      <c r="K1499" s="773"/>
      <c r="L1499" s="773"/>
      <c r="M1499" s="773"/>
      <c r="N1499" s="773"/>
      <c r="O1499" s="773"/>
      <c r="P1499" s="773"/>
      <c r="Q1499" s="773"/>
      <c r="R1499" s="773"/>
      <c r="S1499" s="773"/>
      <c r="T1499" s="773"/>
      <c r="U1499" s="773"/>
      <c r="V1499" s="773"/>
      <c r="W1499" s="773"/>
      <c r="X1499" s="773"/>
      <c r="Y1499" s="773"/>
      <c r="Z1499" s="773"/>
      <c r="AA1499" s="773"/>
      <c r="AB1499" s="773"/>
      <c r="AC1499" s="773"/>
      <c r="AD1499" s="773"/>
      <c r="AE1499" s="774"/>
      <c r="AF1499" s="775"/>
      <c r="AG1499" s="776"/>
      <c r="AH1499" s="776"/>
      <c r="AI1499" s="776"/>
      <c r="AJ1499" s="776"/>
      <c r="AK1499" s="776"/>
      <c r="AL1499" s="776"/>
      <c r="AM1499" s="776"/>
      <c r="AN1499" s="777"/>
      <c r="AO1499" s="776"/>
      <c r="AP1499" s="776"/>
      <c r="AQ1499" s="776"/>
      <c r="AR1499" s="776"/>
      <c r="AS1499" s="776"/>
      <c r="AT1499" s="776"/>
      <c r="AU1499" s="776"/>
      <c r="AV1499" s="776"/>
      <c r="AW1499" s="776"/>
      <c r="AX1499" s="776"/>
      <c r="AY1499" s="776"/>
      <c r="AZ1499" s="776"/>
      <c r="BA1499" s="776"/>
      <c r="BB1499" s="777"/>
    </row>
    <row r="1500" spans="1:16384" ht="12.6" customHeight="1">
      <c r="A1500" s="772" t="s">
        <v>1922</v>
      </c>
      <c r="B1500" s="773"/>
      <c r="C1500" s="773"/>
      <c r="D1500" s="773"/>
      <c r="E1500" s="773"/>
      <c r="F1500" s="773"/>
      <c r="G1500" s="773"/>
      <c r="H1500" s="773"/>
      <c r="I1500" s="773"/>
      <c r="J1500" s="773"/>
      <c r="K1500" s="773"/>
      <c r="L1500" s="773"/>
      <c r="M1500" s="773"/>
      <c r="N1500" s="773"/>
      <c r="O1500" s="773"/>
      <c r="P1500" s="773"/>
      <c r="Q1500" s="773"/>
      <c r="R1500" s="773"/>
      <c r="S1500" s="773"/>
      <c r="T1500" s="773"/>
      <c r="U1500" s="773"/>
      <c r="V1500" s="773"/>
      <c r="W1500" s="773"/>
      <c r="X1500" s="773"/>
      <c r="Y1500" s="773"/>
      <c r="Z1500" s="773"/>
      <c r="AA1500" s="773"/>
      <c r="AB1500" s="773"/>
      <c r="AC1500" s="773"/>
      <c r="AD1500" s="773"/>
      <c r="AE1500" s="774"/>
      <c r="AF1500" s="775"/>
      <c r="AG1500" s="776"/>
      <c r="AH1500" s="776"/>
      <c r="AI1500" s="776"/>
      <c r="AJ1500" s="776"/>
      <c r="AK1500" s="776"/>
      <c r="AL1500" s="776"/>
      <c r="AM1500" s="776"/>
      <c r="AN1500" s="777"/>
      <c r="AO1500" s="776"/>
      <c r="AP1500" s="776"/>
      <c r="AQ1500" s="776"/>
      <c r="AR1500" s="776"/>
      <c r="AS1500" s="776"/>
      <c r="AT1500" s="776"/>
      <c r="AU1500" s="776"/>
      <c r="AV1500" s="776"/>
      <c r="AW1500" s="776"/>
      <c r="AX1500" s="776"/>
      <c r="AY1500" s="776"/>
      <c r="AZ1500" s="776"/>
      <c r="BA1500" s="776"/>
      <c r="BB1500" s="777"/>
    </row>
    <row r="1501" spans="1:16384" ht="12.6" customHeight="1">
      <c r="A1501" s="772" t="s">
        <v>1923</v>
      </c>
      <c r="B1501" s="773"/>
      <c r="C1501" s="773"/>
      <c r="D1501" s="773"/>
      <c r="E1501" s="773"/>
      <c r="F1501" s="773"/>
      <c r="G1501" s="773"/>
      <c r="H1501" s="773"/>
      <c r="I1501" s="773"/>
      <c r="J1501" s="773"/>
      <c r="K1501" s="773"/>
      <c r="L1501" s="773"/>
      <c r="M1501" s="773"/>
      <c r="N1501" s="773"/>
      <c r="O1501" s="773"/>
      <c r="P1501" s="773"/>
      <c r="Q1501" s="773"/>
      <c r="R1501" s="773"/>
      <c r="S1501" s="773"/>
      <c r="T1501" s="773"/>
      <c r="U1501" s="773"/>
      <c r="V1501" s="773"/>
      <c r="W1501" s="773"/>
      <c r="X1501" s="773"/>
      <c r="Y1501" s="773"/>
      <c r="Z1501" s="773"/>
      <c r="AA1501" s="773"/>
      <c r="AB1501" s="773"/>
      <c r="AC1501" s="773"/>
      <c r="AD1501" s="773"/>
      <c r="AE1501" s="774"/>
      <c r="AF1501" s="775"/>
      <c r="AG1501" s="776"/>
      <c r="AH1501" s="776"/>
      <c r="AI1501" s="776"/>
      <c r="AJ1501" s="776"/>
      <c r="AK1501" s="776"/>
      <c r="AL1501" s="776"/>
      <c r="AM1501" s="776"/>
      <c r="AN1501" s="777"/>
      <c r="AO1501" s="776"/>
      <c r="AP1501" s="776"/>
      <c r="AQ1501" s="776"/>
      <c r="AR1501" s="776"/>
      <c r="AS1501" s="776"/>
      <c r="AT1501" s="776"/>
      <c r="AU1501" s="776"/>
      <c r="AV1501" s="776"/>
      <c r="AW1501" s="776"/>
      <c r="AX1501" s="776"/>
      <c r="AY1501" s="776"/>
      <c r="AZ1501" s="776"/>
      <c r="BA1501" s="776"/>
      <c r="BB1501" s="777"/>
    </row>
    <row r="1502" spans="1:16384" ht="12.6" customHeight="1">
      <c r="A1502" s="140" t="s">
        <v>4876</v>
      </c>
    </row>
    <row r="1503" spans="1:16384" ht="15" customHeight="1">
      <c r="A1503" s="588"/>
      <c r="B1503" s="589"/>
      <c r="C1503" s="589"/>
      <c r="D1503" s="589"/>
      <c r="E1503" s="589"/>
      <c r="F1503" s="589"/>
      <c r="G1503" s="589"/>
      <c r="H1503" s="589"/>
      <c r="I1503" s="589"/>
      <c r="J1503" s="589"/>
      <c r="K1503" s="589"/>
      <c r="L1503" s="589"/>
      <c r="M1503" s="589"/>
      <c r="N1503" s="589"/>
      <c r="O1503" s="589"/>
      <c r="P1503" s="589"/>
      <c r="Q1503" s="589"/>
      <c r="R1503" s="589"/>
      <c r="S1503" s="589"/>
      <c r="T1503" s="589"/>
      <c r="U1503" s="589"/>
      <c r="V1503" s="589"/>
      <c r="W1503" s="589"/>
      <c r="X1503" s="589"/>
      <c r="Y1503" s="589"/>
      <c r="Z1503" s="589"/>
      <c r="AA1503" s="589"/>
      <c r="AB1503" s="589"/>
      <c r="AC1503" s="589"/>
      <c r="AD1503" s="589"/>
      <c r="AE1503" s="589"/>
      <c r="AF1503" s="589"/>
      <c r="AG1503" s="589"/>
      <c r="AH1503" s="589"/>
      <c r="AI1503" s="589"/>
      <c r="AJ1503" s="589"/>
      <c r="AK1503" s="589"/>
      <c r="AL1503" s="589"/>
      <c r="AM1503" s="589"/>
      <c r="AN1503" s="589"/>
      <c r="AO1503" s="589"/>
      <c r="AP1503" s="589"/>
      <c r="AQ1503" s="589"/>
      <c r="AR1503" s="589"/>
      <c r="AS1503" s="589"/>
      <c r="AT1503" s="589"/>
      <c r="AU1503" s="589"/>
      <c r="AV1503" s="589"/>
      <c r="AW1503" s="589"/>
      <c r="AX1503" s="589"/>
      <c r="AY1503" s="367"/>
      <c r="AZ1503" s="367"/>
      <c r="BA1503" s="367"/>
      <c r="BB1503" s="367"/>
    </row>
    <row r="1504" spans="1:16384" ht="15" customHeight="1">
      <c r="A1504" s="590"/>
      <c r="B1504" s="591"/>
      <c r="C1504" s="591"/>
      <c r="D1504" s="591"/>
      <c r="E1504" s="591"/>
      <c r="F1504" s="591"/>
      <c r="G1504" s="591"/>
      <c r="H1504" s="591"/>
      <c r="I1504" s="591"/>
      <c r="J1504" s="591"/>
      <c r="K1504" s="591"/>
      <c r="L1504" s="591"/>
      <c r="M1504" s="591"/>
      <c r="N1504" s="591"/>
      <c r="O1504" s="591"/>
      <c r="P1504" s="591"/>
      <c r="Q1504" s="591"/>
      <c r="R1504" s="591"/>
      <c r="S1504" s="591"/>
      <c r="T1504" s="591"/>
      <c r="U1504" s="591"/>
      <c r="V1504" s="591"/>
      <c r="W1504" s="591"/>
      <c r="X1504" s="591"/>
      <c r="Y1504" s="591"/>
      <c r="Z1504" s="591"/>
      <c r="AA1504" s="591"/>
      <c r="AB1504" s="591"/>
      <c r="AC1504" s="591"/>
      <c r="AD1504" s="591"/>
      <c r="AE1504" s="591"/>
      <c r="AF1504" s="591"/>
      <c r="AG1504" s="591"/>
      <c r="AH1504" s="591"/>
      <c r="AI1504" s="591"/>
      <c r="AJ1504" s="591"/>
      <c r="AK1504" s="591"/>
      <c r="AL1504" s="591"/>
      <c r="AM1504" s="591"/>
      <c r="AN1504" s="591"/>
      <c r="AO1504" s="591"/>
      <c r="AP1504" s="591"/>
      <c r="AQ1504" s="591"/>
      <c r="AR1504" s="591"/>
      <c r="AS1504" s="591"/>
      <c r="AT1504" s="591"/>
      <c r="AU1504" s="591"/>
      <c r="AV1504" s="591"/>
      <c r="AW1504" s="591"/>
      <c r="AX1504" s="591"/>
      <c r="AY1504" s="367"/>
      <c r="AZ1504" s="367"/>
      <c r="BA1504" s="367"/>
      <c r="BB1504" s="367"/>
    </row>
    <row r="1505" spans="1:54" ht="12.6" customHeight="1">
      <c r="A1505" s="216"/>
      <c r="B1505" s="120"/>
      <c r="C1505" s="120"/>
      <c r="D1505" s="120"/>
      <c r="E1505" s="120"/>
      <c r="F1505" s="120"/>
      <c r="G1505" s="120"/>
      <c r="H1505" s="120"/>
      <c r="I1505" s="120"/>
      <c r="J1505" s="120"/>
      <c r="K1505" s="120"/>
      <c r="L1505" s="120"/>
      <c r="M1505" s="120"/>
      <c r="N1505" s="120"/>
      <c r="O1505" s="120"/>
      <c r="P1505" s="120"/>
      <c r="Q1505" s="120"/>
      <c r="R1505" s="120"/>
      <c r="S1505" s="120"/>
      <c r="T1505" s="120"/>
      <c r="U1505" s="120"/>
      <c r="V1505" s="120"/>
      <c r="W1505" s="120"/>
      <c r="X1505" s="120"/>
      <c r="Y1505" s="120"/>
      <c r="Z1505" s="120"/>
      <c r="AA1505" s="120"/>
      <c r="AB1505" s="120"/>
      <c r="AC1505" s="120"/>
      <c r="AD1505" s="120"/>
      <c r="AE1505" s="120"/>
      <c r="AF1505" s="120"/>
      <c r="AG1505" s="120"/>
      <c r="AH1505" s="120"/>
      <c r="AI1505" s="120"/>
      <c r="AJ1505" s="120"/>
      <c r="AK1505" s="120"/>
      <c r="AL1505" s="120"/>
      <c r="AM1505" s="120"/>
      <c r="AN1505" s="120"/>
      <c r="AO1505" s="120"/>
      <c r="AP1505" s="120"/>
      <c r="AQ1505" s="120"/>
      <c r="AR1505" s="120"/>
      <c r="AS1505" s="120"/>
      <c r="AT1505" s="120"/>
      <c r="AU1505" s="120"/>
      <c r="AV1505" s="120"/>
      <c r="AW1505" s="120"/>
      <c r="AX1505" s="120"/>
      <c r="AY1505" s="120"/>
      <c r="AZ1505" s="120"/>
      <c r="BA1505" s="120"/>
      <c r="BB1505" s="217"/>
    </row>
    <row r="1506" spans="1:54" s="95" customFormat="1" ht="15" customHeight="1">
      <c r="A1506" s="719" t="s">
        <v>1924</v>
      </c>
      <c r="B1506" s="719"/>
      <c r="C1506" s="719"/>
      <c r="D1506" s="719"/>
      <c r="E1506" s="719"/>
      <c r="F1506" s="719"/>
      <c r="G1506" s="719"/>
      <c r="H1506" s="719"/>
      <c r="I1506" s="719"/>
      <c r="J1506" s="719"/>
      <c r="K1506" s="719"/>
      <c r="L1506" s="719"/>
      <c r="M1506" s="719"/>
      <c r="N1506" s="719"/>
      <c r="O1506" s="719"/>
      <c r="P1506" s="719"/>
      <c r="Q1506" s="719"/>
      <c r="R1506" s="719"/>
      <c r="S1506" s="719"/>
      <c r="T1506" s="719"/>
      <c r="U1506" s="719"/>
      <c r="V1506" s="719"/>
      <c r="W1506" s="719"/>
      <c r="X1506" s="719"/>
      <c r="Y1506" s="719"/>
      <c r="Z1506" s="719"/>
      <c r="AA1506" s="719"/>
      <c r="AB1506" s="719"/>
      <c r="AC1506" s="719"/>
      <c r="AD1506" s="719"/>
      <c r="AE1506" s="719"/>
      <c r="AF1506" s="719"/>
      <c r="AG1506" s="719"/>
      <c r="AH1506" s="719"/>
      <c r="AI1506" s="719"/>
      <c r="AJ1506" s="719"/>
      <c r="AK1506" s="719"/>
      <c r="AL1506" s="719"/>
      <c r="AM1506" s="719"/>
      <c r="AN1506" s="719"/>
      <c r="AO1506" s="719"/>
      <c r="AP1506" s="719"/>
      <c r="AQ1506" s="719"/>
      <c r="AR1506" s="719"/>
      <c r="AS1506" s="719"/>
      <c r="AT1506" s="719"/>
      <c r="AU1506" s="719"/>
      <c r="AV1506" s="719"/>
      <c r="AW1506" s="719"/>
      <c r="AX1506" s="719"/>
      <c r="AY1506" s="719"/>
      <c r="AZ1506" s="719"/>
      <c r="BA1506" s="719"/>
      <c r="BB1506" s="218"/>
    </row>
    <row r="1507" spans="1:54" s="95" customFormat="1" ht="15" customHeight="1">
      <c r="A1507" s="140" t="s">
        <v>1925</v>
      </c>
      <c r="B1507" s="223"/>
      <c r="C1507" s="223"/>
      <c r="D1507" s="223"/>
      <c r="E1507" s="223"/>
      <c r="F1507" s="223"/>
      <c r="G1507" s="223"/>
      <c r="H1507" s="223"/>
      <c r="I1507" s="223"/>
      <c r="J1507" s="223"/>
      <c r="K1507" s="223"/>
      <c r="L1507" s="223"/>
      <c r="M1507" s="223"/>
      <c r="N1507" s="223"/>
      <c r="O1507" s="223"/>
      <c r="P1507" s="223"/>
      <c r="Q1507" s="223"/>
      <c r="R1507" s="223"/>
      <c r="S1507" s="223"/>
      <c r="T1507" s="223"/>
      <c r="U1507" s="223"/>
      <c r="V1507" s="223"/>
      <c r="W1507" s="223"/>
      <c r="X1507" s="223"/>
      <c r="Y1507" s="223"/>
      <c r="Z1507" s="223"/>
      <c r="AA1507" s="223"/>
      <c r="AB1507" s="223"/>
      <c r="AC1507" s="223"/>
      <c r="AD1507" s="223"/>
      <c r="AE1507" s="223"/>
      <c r="AF1507" s="223"/>
      <c r="AG1507" s="223"/>
      <c r="AH1507" s="223"/>
      <c r="AI1507" s="223"/>
      <c r="AJ1507" s="223"/>
      <c r="AK1507" s="223"/>
      <c r="AL1507" s="223"/>
      <c r="AM1507" s="223"/>
      <c r="AN1507" s="223"/>
      <c r="AO1507" s="223"/>
      <c r="AP1507" s="223"/>
      <c r="AQ1507" s="223"/>
      <c r="AR1507" s="223"/>
      <c r="AS1507" s="223"/>
      <c r="AT1507" s="223"/>
      <c r="AU1507" s="223"/>
      <c r="AV1507" s="223"/>
      <c r="AW1507" s="223"/>
      <c r="AX1507" s="223"/>
      <c r="AY1507" s="223"/>
      <c r="AZ1507" s="223"/>
      <c r="BA1507" s="223"/>
      <c r="BB1507" s="218"/>
    </row>
    <row r="1508" spans="1:54" ht="12.6" customHeight="1">
      <c r="A1508" s="759" t="s">
        <v>1926</v>
      </c>
      <c r="B1508" s="760"/>
      <c r="C1508" s="760"/>
      <c r="D1508" s="760"/>
      <c r="E1508" s="760"/>
      <c r="F1508" s="760"/>
      <c r="G1508" s="760"/>
      <c r="H1508" s="761"/>
      <c r="I1508" s="759" t="s">
        <v>1927</v>
      </c>
      <c r="J1508" s="760"/>
      <c r="K1508" s="760"/>
      <c r="L1508" s="760"/>
      <c r="M1508" s="760"/>
      <c r="N1508" s="760"/>
      <c r="O1508" s="760"/>
      <c r="P1508" s="760"/>
      <c r="Q1508" s="760"/>
      <c r="R1508" s="760"/>
      <c r="S1508" s="760"/>
      <c r="T1508" s="760"/>
      <c r="U1508" s="760"/>
      <c r="V1508" s="760"/>
      <c r="W1508" s="760"/>
      <c r="X1508" s="760"/>
      <c r="Y1508" s="760"/>
      <c r="Z1508" s="760"/>
      <c r="AA1508" s="760"/>
      <c r="AB1508" s="761"/>
      <c r="AC1508" s="763" t="s">
        <v>1928</v>
      </c>
      <c r="AD1508" s="764"/>
      <c r="AE1508" s="764"/>
      <c r="AF1508" s="764"/>
      <c r="AG1508" s="764"/>
      <c r="AH1508" s="764"/>
      <c r="AI1508" s="764"/>
      <c r="AJ1508" s="764"/>
      <c r="AK1508" s="764"/>
      <c r="AL1508" s="764"/>
      <c r="AM1508" s="764"/>
      <c r="AN1508" s="764"/>
      <c r="AO1508" s="764"/>
      <c r="AP1508" s="764"/>
      <c r="AQ1508" s="764"/>
      <c r="AR1508" s="764"/>
      <c r="AS1508" s="764"/>
      <c r="AT1508" s="764"/>
      <c r="AU1508" s="764"/>
      <c r="AV1508" s="764"/>
      <c r="AW1508" s="764"/>
      <c r="AX1508" s="764"/>
      <c r="AY1508" s="764"/>
      <c r="AZ1508" s="764"/>
      <c r="BA1508" s="764"/>
      <c r="BB1508" s="765"/>
    </row>
    <row r="1509" spans="1:54" ht="12.6" customHeight="1">
      <c r="A1509" s="756"/>
      <c r="B1509" s="757"/>
      <c r="C1509" s="757"/>
      <c r="D1509" s="757"/>
      <c r="E1509" s="757"/>
      <c r="F1509" s="757"/>
      <c r="G1509" s="757"/>
      <c r="H1509" s="758"/>
      <c r="I1509" s="680"/>
      <c r="J1509" s="681"/>
      <c r="K1509" s="681"/>
      <c r="L1509" s="681"/>
      <c r="M1509" s="681"/>
      <c r="N1509" s="681"/>
      <c r="O1509" s="681"/>
      <c r="P1509" s="681"/>
      <c r="Q1509" s="681"/>
      <c r="R1509" s="681"/>
      <c r="S1509" s="681"/>
      <c r="T1509" s="681"/>
      <c r="U1509" s="681"/>
      <c r="V1509" s="681"/>
      <c r="W1509" s="681"/>
      <c r="X1509" s="681"/>
      <c r="Y1509" s="681"/>
      <c r="Z1509" s="681"/>
      <c r="AA1509" s="681"/>
      <c r="AB1509" s="762"/>
      <c r="AC1509" s="766"/>
      <c r="AD1509" s="767"/>
      <c r="AE1509" s="767"/>
      <c r="AF1509" s="767"/>
      <c r="AG1509" s="767"/>
      <c r="AH1509" s="767"/>
      <c r="AI1509" s="767"/>
      <c r="AJ1509" s="767"/>
      <c r="AK1509" s="767"/>
      <c r="AL1509" s="767"/>
      <c r="AM1509" s="767"/>
      <c r="AN1509" s="767"/>
      <c r="AO1509" s="767"/>
      <c r="AP1509" s="767"/>
      <c r="AQ1509" s="767"/>
      <c r="AR1509" s="767"/>
      <c r="AS1509" s="767"/>
      <c r="AT1509" s="767"/>
      <c r="AU1509" s="767"/>
      <c r="AV1509" s="767"/>
      <c r="AW1509" s="767"/>
      <c r="AX1509" s="767"/>
      <c r="AY1509" s="767"/>
      <c r="AZ1509" s="767"/>
      <c r="BA1509" s="767"/>
      <c r="BB1509" s="768"/>
    </row>
    <row r="1510" spans="1:54" ht="12.6" customHeight="1">
      <c r="A1510" s="756"/>
      <c r="B1510" s="757"/>
      <c r="C1510" s="757"/>
      <c r="D1510" s="757"/>
      <c r="E1510" s="757"/>
      <c r="F1510" s="757"/>
      <c r="G1510" s="757"/>
      <c r="H1510" s="758"/>
      <c r="I1510" s="769" t="s">
        <v>1929</v>
      </c>
      <c r="J1510" s="770"/>
      <c r="K1510" s="770"/>
      <c r="L1510" s="770"/>
      <c r="M1510" s="770"/>
      <c r="N1510" s="771"/>
      <c r="O1510" s="751" t="s">
        <v>1930</v>
      </c>
      <c r="P1510" s="751"/>
      <c r="Q1510" s="751"/>
      <c r="R1510" s="751"/>
      <c r="S1510" s="751"/>
      <c r="T1510" s="751"/>
      <c r="U1510" s="751"/>
      <c r="V1510" s="751"/>
      <c r="W1510" s="751" t="s">
        <v>1931</v>
      </c>
      <c r="X1510" s="751"/>
      <c r="Y1510" s="751"/>
      <c r="Z1510" s="751"/>
      <c r="AA1510" s="751"/>
      <c r="AB1510" s="769"/>
      <c r="AC1510" s="751" t="s">
        <v>1929</v>
      </c>
      <c r="AD1510" s="751"/>
      <c r="AE1510" s="751"/>
      <c r="AF1510" s="751"/>
      <c r="AG1510" s="751"/>
      <c r="AH1510" s="751"/>
      <c r="AI1510" s="751" t="s">
        <v>1930</v>
      </c>
      <c r="AJ1510" s="751"/>
      <c r="AK1510" s="751"/>
      <c r="AL1510" s="751"/>
      <c r="AM1510" s="751"/>
      <c r="AN1510" s="751"/>
      <c r="AO1510" s="751"/>
      <c r="AP1510" s="751"/>
      <c r="AQ1510" s="751" t="s">
        <v>1931</v>
      </c>
      <c r="AR1510" s="751"/>
      <c r="AS1510" s="751"/>
      <c r="AT1510" s="751"/>
      <c r="AU1510" s="751"/>
      <c r="AV1510" s="751"/>
      <c r="AW1510" s="751"/>
      <c r="AX1510" s="751"/>
      <c r="AY1510" s="751"/>
      <c r="AZ1510" s="751"/>
      <c r="BA1510" s="751"/>
      <c r="BB1510" s="751"/>
    </row>
    <row r="1511" spans="1:54" ht="12.6" customHeight="1">
      <c r="A1511" s="756"/>
      <c r="B1511" s="757"/>
      <c r="C1511" s="757"/>
      <c r="D1511" s="757"/>
      <c r="E1511" s="757"/>
      <c r="F1511" s="757"/>
      <c r="G1511" s="757"/>
      <c r="H1511" s="758"/>
      <c r="I1511" s="752" t="s">
        <v>1932</v>
      </c>
      <c r="J1511" s="752"/>
      <c r="K1511" s="752"/>
      <c r="L1511" s="752"/>
      <c r="M1511" s="752"/>
      <c r="N1511" s="752"/>
      <c r="O1511" s="752"/>
      <c r="P1511" s="752"/>
      <c r="Q1511" s="752"/>
      <c r="R1511" s="752"/>
      <c r="S1511" s="752"/>
      <c r="T1511" s="752"/>
      <c r="U1511" s="752"/>
      <c r="V1511" s="752"/>
      <c r="W1511" s="752"/>
      <c r="X1511" s="752"/>
      <c r="Y1511" s="752"/>
      <c r="Z1511" s="752"/>
      <c r="AA1511" s="752"/>
      <c r="AB1511" s="752"/>
      <c r="AC1511" s="752" t="s">
        <v>1932</v>
      </c>
      <c r="AD1511" s="752"/>
      <c r="AE1511" s="752"/>
      <c r="AF1511" s="752"/>
      <c r="AG1511" s="752"/>
      <c r="AH1511" s="752"/>
      <c r="AI1511" s="752"/>
      <c r="AJ1511" s="752"/>
      <c r="AK1511" s="752"/>
      <c r="AL1511" s="752"/>
      <c r="AM1511" s="752"/>
      <c r="AN1511" s="752"/>
      <c r="AO1511" s="752"/>
      <c r="AP1511" s="752"/>
      <c r="AQ1511" s="752"/>
      <c r="AR1511" s="752"/>
      <c r="AS1511" s="752"/>
      <c r="AT1511" s="752"/>
      <c r="AU1511" s="752"/>
      <c r="AV1511" s="752"/>
      <c r="AW1511" s="752"/>
      <c r="AX1511" s="752"/>
      <c r="AY1511" s="752"/>
      <c r="AZ1511" s="752"/>
      <c r="BA1511" s="752"/>
      <c r="BB1511" s="752"/>
    </row>
    <row r="1512" spans="1:54" ht="12.6" customHeight="1">
      <c r="A1512" s="756"/>
      <c r="B1512" s="757"/>
      <c r="C1512" s="757"/>
      <c r="D1512" s="757"/>
      <c r="E1512" s="757"/>
      <c r="F1512" s="757"/>
      <c r="G1512" s="757"/>
      <c r="H1512" s="758"/>
      <c r="I1512" s="621"/>
      <c r="J1512" s="621"/>
      <c r="K1512" s="621"/>
      <c r="L1512" s="621"/>
      <c r="M1512" s="621"/>
      <c r="N1512" s="621"/>
      <c r="O1512" s="621"/>
      <c r="P1512" s="621"/>
      <c r="Q1512" s="621"/>
      <c r="R1512" s="621"/>
      <c r="S1512" s="621"/>
      <c r="T1512" s="621"/>
      <c r="U1512" s="621"/>
      <c r="V1512" s="621"/>
      <c r="W1512" s="621"/>
      <c r="X1512" s="621"/>
      <c r="Y1512" s="621"/>
      <c r="Z1512" s="621"/>
      <c r="AA1512" s="621"/>
      <c r="AB1512" s="621"/>
      <c r="AC1512" s="621"/>
      <c r="AD1512" s="621"/>
      <c r="AE1512" s="621"/>
      <c r="AF1512" s="621"/>
      <c r="AG1512" s="621"/>
      <c r="AH1512" s="621"/>
      <c r="AI1512" s="621"/>
      <c r="AJ1512" s="621"/>
      <c r="AK1512" s="621"/>
      <c r="AL1512" s="621"/>
      <c r="AM1512" s="621"/>
      <c r="AN1512" s="621"/>
      <c r="AO1512" s="621"/>
      <c r="AP1512" s="621"/>
      <c r="AQ1512" s="621"/>
      <c r="AR1512" s="621"/>
      <c r="AS1512" s="621"/>
      <c r="AT1512" s="621"/>
      <c r="AU1512" s="621"/>
      <c r="AV1512" s="621"/>
      <c r="AW1512" s="621"/>
      <c r="AX1512" s="621"/>
      <c r="AY1512" s="621"/>
      <c r="AZ1512" s="621"/>
      <c r="BA1512" s="621"/>
      <c r="BB1512" s="621"/>
    </row>
    <row r="1513" spans="1:54" ht="24.75" customHeight="1">
      <c r="A1513" s="756"/>
      <c r="B1513" s="757"/>
      <c r="C1513" s="757"/>
      <c r="D1513" s="757"/>
      <c r="E1513" s="757"/>
      <c r="F1513" s="757"/>
      <c r="G1513" s="757"/>
      <c r="H1513" s="758"/>
      <c r="I1513" s="753" t="s">
        <v>1933</v>
      </c>
      <c r="J1513" s="754"/>
      <c r="K1513" s="754"/>
      <c r="L1513" s="754"/>
      <c r="M1513" s="754"/>
      <c r="N1513" s="754"/>
      <c r="O1513" s="754"/>
      <c r="P1513" s="754"/>
      <c r="Q1513" s="754"/>
      <c r="R1513" s="754"/>
      <c r="S1513" s="754"/>
      <c r="T1513" s="754"/>
      <c r="U1513" s="754"/>
      <c r="V1513" s="754"/>
      <c r="W1513" s="754"/>
      <c r="X1513" s="754"/>
      <c r="Y1513" s="754"/>
      <c r="Z1513" s="754"/>
      <c r="AA1513" s="754"/>
      <c r="AB1513" s="755"/>
      <c r="AC1513" s="756" t="s">
        <v>1933</v>
      </c>
      <c r="AD1513" s="757"/>
      <c r="AE1513" s="757"/>
      <c r="AF1513" s="757"/>
      <c r="AG1513" s="757"/>
      <c r="AH1513" s="757"/>
      <c r="AI1513" s="757"/>
      <c r="AJ1513" s="757"/>
      <c r="AK1513" s="757"/>
      <c r="AL1513" s="757"/>
      <c r="AM1513" s="757"/>
      <c r="AN1513" s="757"/>
      <c r="AO1513" s="757"/>
      <c r="AP1513" s="757"/>
      <c r="AQ1513" s="757"/>
      <c r="AR1513" s="757"/>
      <c r="AS1513" s="757"/>
      <c r="AT1513" s="757"/>
      <c r="AU1513" s="757"/>
      <c r="AV1513" s="757"/>
      <c r="AW1513" s="757"/>
      <c r="AX1513" s="757"/>
      <c r="AY1513" s="757"/>
      <c r="AZ1513" s="757"/>
      <c r="BA1513" s="757"/>
      <c r="BB1513" s="758"/>
    </row>
    <row r="1514" spans="1:54" ht="12.6" customHeight="1">
      <c r="A1514" s="583" t="s">
        <v>1399</v>
      </c>
      <c r="B1514" s="584"/>
      <c r="C1514" s="584"/>
      <c r="D1514" s="584"/>
      <c r="E1514" s="584"/>
      <c r="F1514" s="584"/>
      <c r="G1514" s="584"/>
      <c r="H1514" s="585"/>
      <c r="I1514" s="583" t="s">
        <v>1400</v>
      </c>
      <c r="J1514" s="584"/>
      <c r="K1514" s="584"/>
      <c r="L1514" s="584"/>
      <c r="M1514" s="584"/>
      <c r="N1514" s="585"/>
      <c r="O1514" s="583" t="s">
        <v>1401</v>
      </c>
      <c r="P1514" s="584"/>
      <c r="Q1514" s="584"/>
      <c r="R1514" s="584"/>
      <c r="S1514" s="584"/>
      <c r="T1514" s="584"/>
      <c r="U1514" s="584"/>
      <c r="V1514" s="585"/>
      <c r="W1514" s="583" t="s">
        <v>1402</v>
      </c>
      <c r="X1514" s="584"/>
      <c r="Y1514" s="584"/>
      <c r="Z1514" s="584"/>
      <c r="AA1514" s="584"/>
      <c r="AB1514" s="584"/>
      <c r="AC1514" s="583" t="s">
        <v>1403</v>
      </c>
      <c r="AD1514" s="584"/>
      <c r="AE1514" s="584"/>
      <c r="AF1514" s="584"/>
      <c r="AG1514" s="584"/>
      <c r="AH1514" s="585"/>
      <c r="AI1514" s="583" t="s">
        <v>1404</v>
      </c>
      <c r="AJ1514" s="584"/>
      <c r="AK1514" s="584"/>
      <c r="AL1514" s="584"/>
      <c r="AM1514" s="584"/>
      <c r="AN1514" s="584"/>
      <c r="AO1514" s="584"/>
      <c r="AP1514" s="585"/>
      <c r="AQ1514" s="583" t="s">
        <v>1405</v>
      </c>
      <c r="AR1514" s="584"/>
      <c r="AS1514" s="584"/>
      <c r="AT1514" s="584"/>
      <c r="AU1514" s="584"/>
      <c r="AV1514" s="584"/>
      <c r="AW1514" s="584"/>
      <c r="AX1514" s="584"/>
      <c r="AY1514" s="584"/>
      <c r="AZ1514" s="584"/>
      <c r="BA1514" s="584"/>
      <c r="BB1514" s="585"/>
    </row>
    <row r="1515" spans="1:54" ht="12.6" customHeight="1">
      <c r="A1515" s="598" t="s">
        <v>1934</v>
      </c>
      <c r="B1515" s="599"/>
      <c r="C1515" s="599"/>
      <c r="D1515" s="599"/>
      <c r="E1515" s="599"/>
      <c r="F1515" s="599"/>
      <c r="G1515" s="599"/>
      <c r="H1515" s="600"/>
      <c r="I1515" s="604"/>
      <c r="J1515" s="605"/>
      <c r="K1515" s="605"/>
      <c r="L1515" s="605"/>
      <c r="M1515" s="605"/>
      <c r="N1515" s="606"/>
      <c r="O1515" s="593"/>
      <c r="P1515" s="593"/>
      <c r="Q1515" s="593"/>
      <c r="R1515" s="593"/>
      <c r="S1515" s="593"/>
      <c r="T1515" s="593"/>
      <c r="U1515" s="593"/>
      <c r="V1515" s="593"/>
      <c r="W1515" s="593"/>
      <c r="X1515" s="593"/>
      <c r="Y1515" s="593"/>
      <c r="Z1515" s="593"/>
      <c r="AA1515" s="593"/>
      <c r="AB1515" s="604"/>
      <c r="AC1515" s="593"/>
      <c r="AD1515" s="593"/>
      <c r="AE1515" s="593"/>
      <c r="AF1515" s="593"/>
      <c r="AG1515" s="593"/>
      <c r="AH1515" s="593"/>
      <c r="AI1515" s="593"/>
      <c r="AJ1515" s="593"/>
      <c r="AK1515" s="593"/>
      <c r="AL1515" s="593"/>
      <c r="AM1515" s="593"/>
      <c r="AN1515" s="593"/>
      <c r="AO1515" s="593"/>
      <c r="AP1515" s="593"/>
      <c r="AQ1515" s="593"/>
      <c r="AR1515" s="593"/>
      <c r="AS1515" s="593"/>
      <c r="AT1515" s="593"/>
      <c r="AU1515" s="593"/>
      <c r="AV1515" s="593"/>
      <c r="AW1515" s="593"/>
      <c r="AX1515" s="593"/>
      <c r="AY1515" s="593"/>
      <c r="AZ1515" s="593"/>
      <c r="BA1515" s="593"/>
      <c r="BB1515" s="593"/>
    </row>
    <row r="1516" spans="1:54" ht="12.6" customHeight="1">
      <c r="A1516" s="601"/>
      <c r="B1516" s="602"/>
      <c r="C1516" s="602"/>
      <c r="D1516" s="602"/>
      <c r="E1516" s="602"/>
      <c r="F1516" s="602"/>
      <c r="G1516" s="602"/>
      <c r="H1516" s="603"/>
      <c r="I1516" s="594"/>
      <c r="J1516" s="595"/>
      <c r="K1516" s="595"/>
      <c r="L1516" s="595"/>
      <c r="M1516" s="595"/>
      <c r="N1516" s="596"/>
      <c r="O1516" s="594"/>
      <c r="P1516" s="595"/>
      <c r="Q1516" s="595"/>
      <c r="R1516" s="595"/>
      <c r="S1516" s="595"/>
      <c r="T1516" s="595"/>
      <c r="U1516" s="595"/>
      <c r="V1516" s="596"/>
      <c r="W1516" s="597"/>
      <c r="X1516" s="597"/>
      <c r="Y1516" s="597"/>
      <c r="Z1516" s="597"/>
      <c r="AA1516" s="597"/>
      <c r="AB1516" s="594"/>
      <c r="AC1516" s="597"/>
      <c r="AD1516" s="597"/>
      <c r="AE1516" s="597"/>
      <c r="AF1516" s="597"/>
      <c r="AG1516" s="597"/>
      <c r="AH1516" s="597"/>
      <c r="AI1516" s="597"/>
      <c r="AJ1516" s="597"/>
      <c r="AK1516" s="597"/>
      <c r="AL1516" s="597"/>
      <c r="AM1516" s="597"/>
      <c r="AN1516" s="597"/>
      <c r="AO1516" s="597"/>
      <c r="AP1516" s="597"/>
      <c r="AQ1516" s="597"/>
      <c r="AR1516" s="597"/>
      <c r="AS1516" s="597"/>
      <c r="AT1516" s="597"/>
      <c r="AU1516" s="597"/>
      <c r="AV1516" s="597"/>
      <c r="AW1516" s="597"/>
      <c r="AX1516" s="597"/>
      <c r="AY1516" s="597"/>
      <c r="AZ1516" s="597"/>
      <c r="BA1516" s="597"/>
      <c r="BB1516" s="597"/>
    </row>
    <row r="1517" spans="1:54" ht="12.6" customHeight="1">
      <c r="A1517" s="598" t="s">
        <v>1935</v>
      </c>
      <c r="B1517" s="599"/>
      <c r="C1517" s="599"/>
      <c r="D1517" s="599"/>
      <c r="E1517" s="599"/>
      <c r="F1517" s="599"/>
      <c r="G1517" s="599"/>
      <c r="H1517" s="600"/>
      <c r="I1517" s="604"/>
      <c r="J1517" s="605"/>
      <c r="K1517" s="605"/>
      <c r="L1517" s="605"/>
      <c r="M1517" s="605"/>
      <c r="N1517" s="606"/>
      <c r="O1517" s="593"/>
      <c r="P1517" s="593"/>
      <c r="Q1517" s="593"/>
      <c r="R1517" s="593"/>
      <c r="S1517" s="593"/>
      <c r="T1517" s="593"/>
      <c r="U1517" s="593"/>
      <c r="V1517" s="593"/>
      <c r="W1517" s="593"/>
      <c r="X1517" s="593"/>
      <c r="Y1517" s="593"/>
      <c r="Z1517" s="593"/>
      <c r="AA1517" s="593"/>
      <c r="AB1517" s="604"/>
      <c r="AC1517" s="593"/>
      <c r="AD1517" s="593"/>
      <c r="AE1517" s="593"/>
      <c r="AF1517" s="593"/>
      <c r="AG1517" s="593"/>
      <c r="AH1517" s="593"/>
      <c r="AI1517" s="593"/>
      <c r="AJ1517" s="593"/>
      <c r="AK1517" s="593"/>
      <c r="AL1517" s="593"/>
      <c r="AM1517" s="593"/>
      <c r="AN1517" s="593"/>
      <c r="AO1517" s="593"/>
      <c r="AP1517" s="593"/>
      <c r="AQ1517" s="593"/>
      <c r="AR1517" s="593"/>
      <c r="AS1517" s="593"/>
      <c r="AT1517" s="593"/>
      <c r="AU1517" s="593"/>
      <c r="AV1517" s="593"/>
      <c r="AW1517" s="593"/>
      <c r="AX1517" s="593"/>
      <c r="AY1517" s="593"/>
      <c r="AZ1517" s="593"/>
      <c r="BA1517" s="593"/>
      <c r="BB1517" s="593"/>
    </row>
    <row r="1518" spans="1:54" s="95" customFormat="1" ht="13.5">
      <c r="A1518" s="601"/>
      <c r="B1518" s="602"/>
      <c r="C1518" s="602"/>
      <c r="D1518" s="602"/>
      <c r="E1518" s="602"/>
      <c r="F1518" s="602"/>
      <c r="G1518" s="602"/>
      <c r="H1518" s="603"/>
      <c r="I1518" s="594"/>
      <c r="J1518" s="595"/>
      <c r="K1518" s="595"/>
      <c r="L1518" s="595"/>
      <c r="M1518" s="595"/>
      <c r="N1518" s="596"/>
      <c r="O1518" s="594"/>
      <c r="P1518" s="595"/>
      <c r="Q1518" s="595"/>
      <c r="R1518" s="595"/>
      <c r="S1518" s="595"/>
      <c r="T1518" s="595"/>
      <c r="U1518" s="595"/>
      <c r="V1518" s="596"/>
      <c r="W1518" s="597"/>
      <c r="X1518" s="597"/>
      <c r="Y1518" s="597"/>
      <c r="Z1518" s="597"/>
      <c r="AA1518" s="597"/>
      <c r="AB1518" s="594"/>
      <c r="AC1518" s="597"/>
      <c r="AD1518" s="597"/>
      <c r="AE1518" s="597"/>
      <c r="AF1518" s="597"/>
      <c r="AG1518" s="597"/>
      <c r="AH1518" s="597"/>
      <c r="AI1518" s="597"/>
      <c r="AJ1518" s="597"/>
      <c r="AK1518" s="597"/>
      <c r="AL1518" s="597"/>
      <c r="AM1518" s="597"/>
      <c r="AN1518" s="597"/>
      <c r="AO1518" s="597"/>
      <c r="AP1518" s="597"/>
      <c r="AQ1518" s="597"/>
      <c r="AR1518" s="597"/>
      <c r="AS1518" s="597"/>
      <c r="AT1518" s="597"/>
      <c r="AU1518" s="597"/>
      <c r="AV1518" s="597"/>
      <c r="AW1518" s="597"/>
      <c r="AX1518" s="597"/>
      <c r="AY1518" s="597"/>
      <c r="AZ1518" s="597"/>
      <c r="BA1518" s="597"/>
      <c r="BB1518" s="597"/>
    </row>
    <row r="1519" spans="1:54" s="95" customFormat="1" ht="13.5">
      <c r="A1519" s="598" t="s">
        <v>1936</v>
      </c>
      <c r="B1519" s="599"/>
      <c r="C1519" s="599"/>
      <c r="D1519" s="599"/>
      <c r="E1519" s="599"/>
      <c r="F1519" s="599"/>
      <c r="G1519" s="599"/>
      <c r="H1519" s="600"/>
      <c r="I1519" s="604"/>
      <c r="J1519" s="605"/>
      <c r="K1519" s="605"/>
      <c r="L1519" s="605"/>
      <c r="M1519" s="605"/>
      <c r="N1519" s="606"/>
      <c r="O1519" s="593"/>
      <c r="P1519" s="593"/>
      <c r="Q1519" s="593"/>
      <c r="R1519" s="593"/>
      <c r="S1519" s="593"/>
      <c r="T1519" s="593"/>
      <c r="U1519" s="593"/>
      <c r="V1519" s="593"/>
      <c r="W1519" s="593"/>
      <c r="X1519" s="593"/>
      <c r="Y1519" s="593"/>
      <c r="Z1519" s="593"/>
      <c r="AA1519" s="593"/>
      <c r="AB1519" s="604"/>
      <c r="AC1519" s="593"/>
      <c r="AD1519" s="593"/>
      <c r="AE1519" s="593"/>
      <c r="AF1519" s="593"/>
      <c r="AG1519" s="593"/>
      <c r="AH1519" s="593"/>
      <c r="AI1519" s="593"/>
      <c r="AJ1519" s="593"/>
      <c r="AK1519" s="593"/>
      <c r="AL1519" s="593"/>
      <c r="AM1519" s="593"/>
      <c r="AN1519" s="593"/>
      <c r="AO1519" s="593"/>
      <c r="AP1519" s="593"/>
      <c r="AQ1519" s="593"/>
      <c r="AR1519" s="593"/>
      <c r="AS1519" s="593"/>
      <c r="AT1519" s="593"/>
      <c r="AU1519" s="593"/>
      <c r="AV1519" s="593"/>
      <c r="AW1519" s="593"/>
      <c r="AX1519" s="593"/>
      <c r="AY1519" s="593"/>
      <c r="AZ1519" s="593"/>
      <c r="BA1519" s="593"/>
      <c r="BB1519" s="593"/>
    </row>
    <row r="1520" spans="1:54" s="95" customFormat="1" ht="13.5">
      <c r="A1520" s="601"/>
      <c r="B1520" s="602"/>
      <c r="C1520" s="602"/>
      <c r="D1520" s="602"/>
      <c r="E1520" s="602"/>
      <c r="F1520" s="602"/>
      <c r="G1520" s="602"/>
      <c r="H1520" s="603"/>
      <c r="I1520" s="594"/>
      <c r="J1520" s="595"/>
      <c r="K1520" s="595"/>
      <c r="L1520" s="595"/>
      <c r="M1520" s="595"/>
      <c r="N1520" s="596"/>
      <c r="O1520" s="594"/>
      <c r="P1520" s="595"/>
      <c r="Q1520" s="595"/>
      <c r="R1520" s="595"/>
      <c r="S1520" s="595"/>
      <c r="T1520" s="595"/>
      <c r="U1520" s="595"/>
      <c r="V1520" s="596"/>
      <c r="W1520" s="597"/>
      <c r="X1520" s="597"/>
      <c r="Y1520" s="597"/>
      <c r="Z1520" s="597"/>
      <c r="AA1520" s="597"/>
      <c r="AB1520" s="594"/>
      <c r="AC1520" s="597"/>
      <c r="AD1520" s="597"/>
      <c r="AE1520" s="597"/>
      <c r="AF1520" s="597"/>
      <c r="AG1520" s="597"/>
      <c r="AH1520" s="597"/>
      <c r="AI1520" s="597"/>
      <c r="AJ1520" s="597"/>
      <c r="AK1520" s="597"/>
      <c r="AL1520" s="597"/>
      <c r="AM1520" s="597"/>
      <c r="AN1520" s="597"/>
      <c r="AO1520" s="597"/>
      <c r="AP1520" s="597"/>
      <c r="AQ1520" s="597"/>
      <c r="AR1520" s="597"/>
      <c r="AS1520" s="597"/>
      <c r="AT1520" s="597"/>
      <c r="AU1520" s="597"/>
      <c r="AV1520" s="597"/>
      <c r="AW1520" s="597"/>
      <c r="AX1520" s="597"/>
      <c r="AY1520" s="597"/>
      <c r="AZ1520" s="597"/>
      <c r="BA1520" s="597"/>
      <c r="BB1520" s="597"/>
    </row>
    <row r="1521" spans="1:16384" s="95" customFormat="1" ht="13.5">
      <c r="A1521" s="598" t="s">
        <v>1937</v>
      </c>
      <c r="B1521" s="599"/>
      <c r="C1521" s="599"/>
      <c r="D1521" s="599"/>
      <c r="E1521" s="599"/>
      <c r="F1521" s="599"/>
      <c r="G1521" s="599"/>
      <c r="H1521" s="600"/>
      <c r="I1521" s="604"/>
      <c r="J1521" s="605"/>
      <c r="K1521" s="605"/>
      <c r="L1521" s="605"/>
      <c r="M1521" s="605"/>
      <c r="N1521" s="606"/>
      <c r="O1521" s="593"/>
      <c r="P1521" s="593"/>
      <c r="Q1521" s="593"/>
      <c r="R1521" s="593"/>
      <c r="S1521" s="593"/>
      <c r="T1521" s="593"/>
      <c r="U1521" s="593"/>
      <c r="V1521" s="593"/>
      <c r="W1521" s="593"/>
      <c r="X1521" s="593"/>
      <c r="Y1521" s="593"/>
      <c r="Z1521" s="593"/>
      <c r="AA1521" s="593"/>
      <c r="AB1521" s="604"/>
      <c r="AC1521" s="593"/>
      <c r="AD1521" s="593"/>
      <c r="AE1521" s="593"/>
      <c r="AF1521" s="593"/>
      <c r="AG1521" s="593"/>
      <c r="AH1521" s="593"/>
      <c r="AI1521" s="593"/>
      <c r="AJ1521" s="593"/>
      <c r="AK1521" s="593"/>
      <c r="AL1521" s="593"/>
      <c r="AM1521" s="593"/>
      <c r="AN1521" s="593"/>
      <c r="AO1521" s="593"/>
      <c r="AP1521" s="593"/>
      <c r="AQ1521" s="593"/>
      <c r="AR1521" s="593"/>
      <c r="AS1521" s="593"/>
      <c r="AT1521" s="593"/>
      <c r="AU1521" s="593"/>
      <c r="AV1521" s="593"/>
      <c r="AW1521" s="593"/>
      <c r="AX1521" s="593"/>
      <c r="AY1521" s="593"/>
      <c r="AZ1521" s="593"/>
      <c r="BA1521" s="593"/>
      <c r="BB1521" s="593"/>
    </row>
    <row r="1522" spans="1:16384" s="95" customFormat="1" ht="13.5">
      <c r="A1522" s="601"/>
      <c r="B1522" s="602"/>
      <c r="C1522" s="602"/>
      <c r="D1522" s="602"/>
      <c r="E1522" s="602"/>
      <c r="F1522" s="602"/>
      <c r="G1522" s="602"/>
      <c r="H1522" s="603"/>
      <c r="I1522" s="594"/>
      <c r="J1522" s="595"/>
      <c r="K1522" s="595"/>
      <c r="L1522" s="595"/>
      <c r="M1522" s="595"/>
      <c r="N1522" s="596"/>
      <c r="O1522" s="594"/>
      <c r="P1522" s="595"/>
      <c r="Q1522" s="595"/>
      <c r="R1522" s="595"/>
      <c r="S1522" s="595"/>
      <c r="T1522" s="595"/>
      <c r="U1522" s="595"/>
      <c r="V1522" s="596"/>
      <c r="W1522" s="597"/>
      <c r="X1522" s="597"/>
      <c r="Y1522" s="597"/>
      <c r="Z1522" s="597"/>
      <c r="AA1522" s="597"/>
      <c r="AB1522" s="594"/>
      <c r="AC1522" s="597"/>
      <c r="AD1522" s="597"/>
      <c r="AE1522" s="597"/>
      <c r="AF1522" s="597"/>
      <c r="AG1522" s="597"/>
      <c r="AH1522" s="597"/>
      <c r="AI1522" s="597"/>
      <c r="AJ1522" s="597"/>
      <c r="AK1522" s="597"/>
      <c r="AL1522" s="597"/>
      <c r="AM1522" s="597"/>
      <c r="AN1522" s="597"/>
      <c r="AO1522" s="597"/>
      <c r="AP1522" s="597"/>
      <c r="AQ1522" s="597"/>
      <c r="AR1522" s="597"/>
      <c r="AS1522" s="597"/>
      <c r="AT1522" s="597"/>
      <c r="AU1522" s="597"/>
      <c r="AV1522" s="597"/>
      <c r="AW1522" s="597"/>
      <c r="AX1522" s="597"/>
      <c r="AY1522" s="597"/>
      <c r="AZ1522" s="597"/>
      <c r="BA1522" s="597"/>
      <c r="BB1522" s="597"/>
    </row>
    <row r="1523" spans="1:16384" s="95" customFormat="1" ht="13.5">
      <c r="A1523" s="598" t="s">
        <v>1938</v>
      </c>
      <c r="B1523" s="599"/>
      <c r="C1523" s="599"/>
      <c r="D1523" s="599"/>
      <c r="E1523" s="599"/>
      <c r="F1523" s="599"/>
      <c r="G1523" s="599"/>
      <c r="H1523" s="600"/>
      <c r="I1523" s="604"/>
      <c r="J1523" s="605"/>
      <c r="K1523" s="605"/>
      <c r="L1523" s="605"/>
      <c r="M1523" s="605"/>
      <c r="N1523" s="606"/>
      <c r="O1523" s="593"/>
      <c r="P1523" s="593"/>
      <c r="Q1523" s="593"/>
      <c r="R1523" s="593"/>
      <c r="S1523" s="593"/>
      <c r="T1523" s="593"/>
      <c r="U1523" s="593"/>
      <c r="V1523" s="593"/>
      <c r="W1523" s="593"/>
      <c r="X1523" s="593"/>
      <c r="Y1523" s="593"/>
      <c r="Z1523" s="593"/>
      <c r="AA1523" s="593"/>
      <c r="AB1523" s="604"/>
      <c r="AC1523" s="593"/>
      <c r="AD1523" s="593"/>
      <c r="AE1523" s="593"/>
      <c r="AF1523" s="593"/>
      <c r="AG1523" s="593"/>
      <c r="AH1523" s="593"/>
      <c r="AI1523" s="593"/>
      <c r="AJ1523" s="593"/>
      <c r="AK1523" s="593"/>
      <c r="AL1523" s="593"/>
      <c r="AM1523" s="593"/>
      <c r="AN1523" s="593"/>
      <c r="AO1523" s="593"/>
      <c r="AP1523" s="593"/>
      <c r="AQ1523" s="593"/>
      <c r="AR1523" s="593"/>
      <c r="AS1523" s="593"/>
      <c r="AT1523" s="593"/>
      <c r="AU1523" s="593"/>
      <c r="AV1523" s="593"/>
      <c r="AW1523" s="593"/>
      <c r="AX1523" s="593"/>
      <c r="AY1523" s="593"/>
      <c r="AZ1523" s="593"/>
      <c r="BA1523" s="593"/>
      <c r="BB1523" s="593"/>
    </row>
    <row r="1524" spans="1:16384" s="95" customFormat="1" ht="13.5">
      <c r="A1524" s="601"/>
      <c r="B1524" s="602"/>
      <c r="C1524" s="602"/>
      <c r="D1524" s="602"/>
      <c r="E1524" s="602"/>
      <c r="F1524" s="602"/>
      <c r="G1524" s="602"/>
      <c r="H1524" s="603"/>
      <c r="I1524" s="594"/>
      <c r="J1524" s="595"/>
      <c r="K1524" s="595"/>
      <c r="L1524" s="595"/>
      <c r="M1524" s="595"/>
      <c r="N1524" s="596"/>
      <c r="O1524" s="594"/>
      <c r="P1524" s="595"/>
      <c r="Q1524" s="595"/>
      <c r="R1524" s="595"/>
      <c r="S1524" s="595"/>
      <c r="T1524" s="595"/>
      <c r="U1524" s="595"/>
      <c r="V1524" s="596"/>
      <c r="W1524" s="597"/>
      <c r="X1524" s="597"/>
      <c r="Y1524" s="597"/>
      <c r="Z1524" s="597"/>
      <c r="AA1524" s="597"/>
      <c r="AB1524" s="594"/>
      <c r="AC1524" s="597"/>
      <c r="AD1524" s="597"/>
      <c r="AE1524" s="597"/>
      <c r="AF1524" s="597"/>
      <c r="AG1524" s="597"/>
      <c r="AH1524" s="597"/>
      <c r="AI1524" s="597"/>
      <c r="AJ1524" s="597"/>
      <c r="AK1524" s="597"/>
      <c r="AL1524" s="597"/>
      <c r="AM1524" s="597"/>
      <c r="AN1524" s="597"/>
      <c r="AO1524" s="597"/>
      <c r="AP1524" s="597"/>
      <c r="AQ1524" s="597"/>
      <c r="AR1524" s="597"/>
      <c r="AS1524" s="597"/>
      <c r="AT1524" s="597"/>
      <c r="AU1524" s="597"/>
      <c r="AV1524" s="597"/>
      <c r="AW1524" s="597"/>
      <c r="AX1524" s="597"/>
      <c r="AY1524" s="597"/>
      <c r="AZ1524" s="597"/>
      <c r="BA1524" s="597"/>
      <c r="BB1524" s="597"/>
    </row>
    <row r="1525" spans="1:16384" s="95" customFormat="1" ht="13.5">
      <c r="A1525" s="598" t="s">
        <v>1939</v>
      </c>
      <c r="B1525" s="599"/>
      <c r="C1525" s="599"/>
      <c r="D1525" s="599"/>
      <c r="E1525" s="599"/>
      <c r="F1525" s="599"/>
      <c r="G1525" s="599"/>
      <c r="H1525" s="600"/>
      <c r="I1525" s="604"/>
      <c r="J1525" s="605"/>
      <c r="K1525" s="605"/>
      <c r="L1525" s="605"/>
      <c r="M1525" s="605"/>
      <c r="N1525" s="606"/>
      <c r="O1525" s="593"/>
      <c r="P1525" s="593"/>
      <c r="Q1525" s="593"/>
      <c r="R1525" s="593"/>
      <c r="S1525" s="593"/>
      <c r="T1525" s="593"/>
      <c r="U1525" s="593"/>
      <c r="V1525" s="593"/>
      <c r="W1525" s="593"/>
      <c r="X1525" s="593"/>
      <c r="Y1525" s="593"/>
      <c r="Z1525" s="593"/>
      <c r="AA1525" s="593"/>
      <c r="AB1525" s="604"/>
      <c r="AC1525" s="593"/>
      <c r="AD1525" s="593"/>
      <c r="AE1525" s="593"/>
      <c r="AF1525" s="593"/>
      <c r="AG1525" s="593"/>
      <c r="AH1525" s="593"/>
      <c r="AI1525" s="593"/>
      <c r="AJ1525" s="593"/>
      <c r="AK1525" s="593"/>
      <c r="AL1525" s="593"/>
      <c r="AM1525" s="593"/>
      <c r="AN1525" s="593"/>
      <c r="AO1525" s="593"/>
      <c r="AP1525" s="593"/>
      <c r="AQ1525" s="593"/>
      <c r="AR1525" s="593"/>
      <c r="AS1525" s="593"/>
      <c r="AT1525" s="593"/>
      <c r="AU1525" s="593"/>
      <c r="AV1525" s="593"/>
      <c r="AW1525" s="593"/>
      <c r="AX1525" s="593"/>
      <c r="AY1525" s="593"/>
      <c r="AZ1525" s="593"/>
      <c r="BA1525" s="593"/>
      <c r="BB1525" s="593"/>
    </row>
    <row r="1526" spans="1:16384" s="95" customFormat="1" ht="13.5">
      <c r="A1526" s="601"/>
      <c r="B1526" s="602"/>
      <c r="C1526" s="602"/>
      <c r="D1526" s="602"/>
      <c r="E1526" s="602"/>
      <c r="F1526" s="602"/>
      <c r="G1526" s="602"/>
      <c r="H1526" s="603"/>
      <c r="I1526" s="594"/>
      <c r="J1526" s="595"/>
      <c r="K1526" s="595"/>
      <c r="L1526" s="595"/>
      <c r="M1526" s="595"/>
      <c r="N1526" s="596"/>
      <c r="O1526" s="594"/>
      <c r="P1526" s="595"/>
      <c r="Q1526" s="595"/>
      <c r="R1526" s="595"/>
      <c r="S1526" s="595"/>
      <c r="T1526" s="595"/>
      <c r="U1526" s="595"/>
      <c r="V1526" s="596"/>
      <c r="W1526" s="597"/>
      <c r="X1526" s="597"/>
      <c r="Y1526" s="597"/>
      <c r="Z1526" s="597"/>
      <c r="AA1526" s="597"/>
      <c r="AB1526" s="594"/>
      <c r="AC1526" s="597"/>
      <c r="AD1526" s="597"/>
      <c r="AE1526" s="597"/>
      <c r="AF1526" s="597"/>
      <c r="AG1526" s="597"/>
      <c r="AH1526" s="597"/>
      <c r="AI1526" s="597"/>
      <c r="AJ1526" s="597"/>
      <c r="AK1526" s="597"/>
      <c r="AL1526" s="597"/>
      <c r="AM1526" s="597"/>
      <c r="AN1526" s="597"/>
      <c r="AO1526" s="597"/>
      <c r="AP1526" s="597"/>
      <c r="AQ1526" s="597"/>
      <c r="AR1526" s="597"/>
      <c r="AS1526" s="597"/>
      <c r="AT1526" s="597"/>
      <c r="AU1526" s="597"/>
      <c r="AV1526" s="597"/>
      <c r="AW1526" s="597"/>
      <c r="AX1526" s="597"/>
      <c r="AY1526" s="597"/>
      <c r="AZ1526" s="597"/>
      <c r="BA1526" s="597"/>
      <c r="BB1526" s="597"/>
    </row>
    <row r="1527" spans="1:16384" s="95" customFormat="1" ht="13.5">
      <c r="A1527" s="598" t="s">
        <v>1692</v>
      </c>
      <c r="B1527" s="599"/>
      <c r="C1527" s="599"/>
      <c r="D1527" s="599"/>
      <c r="E1527" s="599"/>
      <c r="F1527" s="599"/>
      <c r="G1527" s="599"/>
      <c r="H1527" s="600"/>
      <c r="I1527" s="604"/>
      <c r="J1527" s="605"/>
      <c r="K1527" s="605"/>
      <c r="L1527" s="605"/>
      <c r="M1527" s="605"/>
      <c r="N1527" s="606"/>
      <c r="O1527" s="593"/>
      <c r="P1527" s="593"/>
      <c r="Q1527" s="593"/>
      <c r="R1527" s="593"/>
      <c r="S1527" s="593"/>
      <c r="T1527" s="593"/>
      <c r="U1527" s="593"/>
      <c r="V1527" s="593"/>
      <c r="W1527" s="593"/>
      <c r="X1527" s="593"/>
      <c r="Y1527" s="593"/>
      <c r="Z1527" s="593"/>
      <c r="AA1527" s="593"/>
      <c r="AB1527" s="604"/>
      <c r="AC1527" s="593"/>
      <c r="AD1527" s="593"/>
      <c r="AE1527" s="593"/>
      <c r="AF1527" s="593"/>
      <c r="AG1527" s="593"/>
      <c r="AH1527" s="593"/>
      <c r="AI1527" s="593"/>
      <c r="AJ1527" s="593"/>
      <c r="AK1527" s="593"/>
      <c r="AL1527" s="593"/>
      <c r="AM1527" s="593"/>
      <c r="AN1527" s="593"/>
      <c r="AO1527" s="593"/>
      <c r="AP1527" s="593"/>
      <c r="AQ1527" s="593"/>
      <c r="AR1527" s="593"/>
      <c r="AS1527" s="593"/>
      <c r="AT1527" s="593"/>
      <c r="AU1527" s="593"/>
      <c r="AV1527" s="593"/>
      <c r="AW1527" s="593"/>
      <c r="AX1527" s="593"/>
      <c r="AY1527" s="593"/>
      <c r="AZ1527" s="593"/>
      <c r="BA1527" s="593"/>
      <c r="BB1527" s="593"/>
    </row>
    <row r="1528" spans="1:16384" s="95" customFormat="1" ht="13.5">
      <c r="A1528" s="601"/>
      <c r="B1528" s="602"/>
      <c r="C1528" s="602"/>
      <c r="D1528" s="602"/>
      <c r="E1528" s="602"/>
      <c r="F1528" s="602"/>
      <c r="G1528" s="602"/>
      <c r="H1528" s="603"/>
      <c r="I1528" s="594"/>
      <c r="J1528" s="595"/>
      <c r="K1528" s="595"/>
      <c r="L1528" s="595"/>
      <c r="M1528" s="595"/>
      <c r="N1528" s="596"/>
      <c r="O1528" s="594"/>
      <c r="P1528" s="595"/>
      <c r="Q1528" s="595"/>
      <c r="R1528" s="595"/>
      <c r="S1528" s="595"/>
      <c r="T1528" s="595"/>
      <c r="U1528" s="595"/>
      <c r="V1528" s="596"/>
      <c r="W1528" s="597"/>
      <c r="X1528" s="597"/>
      <c r="Y1528" s="597"/>
      <c r="Z1528" s="597"/>
      <c r="AA1528" s="597"/>
      <c r="AB1528" s="594"/>
      <c r="AC1528" s="597"/>
      <c r="AD1528" s="597"/>
      <c r="AE1528" s="597"/>
      <c r="AF1528" s="597"/>
      <c r="AG1528" s="597"/>
      <c r="AH1528" s="597"/>
      <c r="AI1528" s="597"/>
      <c r="AJ1528" s="597"/>
      <c r="AK1528" s="597"/>
      <c r="AL1528" s="597"/>
      <c r="AM1528" s="597"/>
      <c r="AN1528" s="597"/>
      <c r="AO1528" s="597"/>
      <c r="AP1528" s="597"/>
      <c r="AQ1528" s="597"/>
      <c r="AR1528" s="597"/>
      <c r="AS1528" s="597"/>
      <c r="AT1528" s="597"/>
      <c r="AU1528" s="597"/>
      <c r="AV1528" s="597"/>
      <c r="AW1528" s="597"/>
      <c r="AX1528" s="597"/>
      <c r="AY1528" s="597"/>
      <c r="AZ1528" s="597"/>
      <c r="BA1528" s="597"/>
      <c r="BB1528" s="597"/>
    </row>
    <row r="1529" spans="1:16384" ht="12.6" customHeight="1">
      <c r="A1529" s="140" t="s">
        <v>4876</v>
      </c>
    </row>
    <row r="1530" spans="1:16384" ht="15" customHeight="1">
      <c r="A1530" s="588"/>
      <c r="B1530" s="589"/>
      <c r="C1530" s="589"/>
      <c r="D1530" s="589"/>
      <c r="E1530" s="589"/>
      <c r="F1530" s="589"/>
      <c r="G1530" s="589"/>
      <c r="H1530" s="589"/>
      <c r="I1530" s="589"/>
      <c r="J1530" s="589"/>
      <c r="K1530" s="589"/>
      <c r="L1530" s="589"/>
      <c r="M1530" s="589"/>
      <c r="N1530" s="589"/>
      <c r="O1530" s="589"/>
      <c r="P1530" s="589"/>
      <c r="Q1530" s="589"/>
      <c r="R1530" s="589"/>
      <c r="S1530" s="589"/>
      <c r="T1530" s="589"/>
      <c r="U1530" s="589"/>
      <c r="V1530" s="589"/>
      <c r="W1530" s="589"/>
      <c r="X1530" s="589"/>
      <c r="Y1530" s="589"/>
      <c r="Z1530" s="589"/>
      <c r="AA1530" s="589"/>
      <c r="AB1530" s="589"/>
      <c r="AC1530" s="589"/>
      <c r="AD1530" s="589"/>
      <c r="AE1530" s="589"/>
      <c r="AF1530" s="589"/>
      <c r="AG1530" s="589"/>
      <c r="AH1530" s="589"/>
      <c r="AI1530" s="589"/>
      <c r="AJ1530" s="589"/>
      <c r="AK1530" s="589"/>
      <c r="AL1530" s="589"/>
      <c r="AM1530" s="589"/>
      <c r="AN1530" s="589"/>
      <c r="AO1530" s="589"/>
      <c r="AP1530" s="589"/>
      <c r="AQ1530" s="589"/>
      <c r="AR1530" s="589"/>
      <c r="AS1530" s="589"/>
      <c r="AT1530" s="589"/>
      <c r="AU1530" s="589"/>
      <c r="AV1530" s="589"/>
      <c r="AW1530" s="589"/>
      <c r="AX1530" s="589"/>
      <c r="AY1530" s="367"/>
      <c r="AZ1530" s="367"/>
      <c r="BA1530" s="367"/>
      <c r="BB1530" s="367"/>
    </row>
    <row r="1531" spans="1:16384" ht="15" customHeight="1">
      <c r="A1531" s="590"/>
      <c r="B1531" s="591"/>
      <c r="C1531" s="591"/>
      <c r="D1531" s="591"/>
      <c r="E1531" s="591"/>
      <c r="F1531" s="591"/>
      <c r="G1531" s="591"/>
      <c r="H1531" s="591"/>
      <c r="I1531" s="591"/>
      <c r="J1531" s="591"/>
      <c r="K1531" s="591"/>
      <c r="L1531" s="591"/>
      <c r="M1531" s="591"/>
      <c r="N1531" s="591"/>
      <c r="O1531" s="591"/>
      <c r="P1531" s="591"/>
      <c r="Q1531" s="591"/>
      <c r="R1531" s="591"/>
      <c r="S1531" s="591"/>
      <c r="T1531" s="591"/>
      <c r="U1531" s="591"/>
      <c r="V1531" s="591"/>
      <c r="W1531" s="591"/>
      <c r="X1531" s="591"/>
      <c r="Y1531" s="591"/>
      <c r="Z1531" s="591"/>
      <c r="AA1531" s="591"/>
      <c r="AB1531" s="591"/>
      <c r="AC1531" s="591"/>
      <c r="AD1531" s="591"/>
      <c r="AE1531" s="591"/>
      <c r="AF1531" s="591"/>
      <c r="AG1531" s="591"/>
      <c r="AH1531" s="591"/>
      <c r="AI1531" s="591"/>
      <c r="AJ1531" s="591"/>
      <c r="AK1531" s="591"/>
      <c r="AL1531" s="591"/>
      <c r="AM1531" s="591"/>
      <c r="AN1531" s="591"/>
      <c r="AO1531" s="591"/>
      <c r="AP1531" s="591"/>
      <c r="AQ1531" s="591"/>
      <c r="AR1531" s="591"/>
      <c r="AS1531" s="591"/>
      <c r="AT1531" s="591"/>
      <c r="AU1531" s="591"/>
      <c r="AV1531" s="591"/>
      <c r="AW1531" s="591"/>
      <c r="AX1531" s="591"/>
      <c r="AY1531" s="367"/>
      <c r="AZ1531" s="367"/>
      <c r="BA1531" s="367"/>
      <c r="BB1531" s="367"/>
    </row>
    <row r="1532" spans="1:16384" ht="12.6" customHeight="1">
      <c r="A1532" s="120"/>
      <c r="B1532" s="120"/>
      <c r="C1532" s="120"/>
      <c r="D1532" s="120"/>
      <c r="E1532" s="120"/>
      <c r="F1532" s="120"/>
      <c r="G1532" s="120"/>
      <c r="H1532" s="120"/>
      <c r="I1532" s="120"/>
      <c r="J1532" s="120"/>
      <c r="K1532" s="120"/>
      <c r="L1532" s="120"/>
      <c r="M1532" s="120"/>
      <c r="N1532" s="120"/>
      <c r="O1532" s="120"/>
      <c r="P1532" s="120"/>
      <c r="Q1532" s="120"/>
      <c r="R1532" s="120"/>
      <c r="S1532" s="120"/>
      <c r="T1532" s="120"/>
      <c r="U1532" s="120"/>
      <c r="V1532" s="120"/>
      <c r="W1532" s="120"/>
      <c r="X1532" s="120"/>
      <c r="Y1532" s="120"/>
      <c r="Z1532" s="120"/>
      <c r="AA1532" s="120"/>
      <c r="AB1532" s="120"/>
      <c r="AC1532" s="120"/>
      <c r="AD1532" s="120"/>
      <c r="AE1532" s="120"/>
      <c r="AF1532" s="120"/>
      <c r="AG1532" s="120"/>
      <c r="AH1532" s="120"/>
      <c r="AI1532" s="120"/>
      <c r="AJ1532" s="120"/>
      <c r="AK1532" s="120"/>
      <c r="AL1532" s="120"/>
      <c r="AM1532" s="120"/>
      <c r="AN1532" s="120"/>
      <c r="AO1532" s="120"/>
      <c r="AP1532" s="120"/>
      <c r="AQ1532" s="120"/>
      <c r="AR1532" s="120"/>
      <c r="AS1532" s="120"/>
      <c r="AT1532" s="120"/>
      <c r="AU1532" s="120"/>
      <c r="AV1532" s="120"/>
      <c r="AW1532" s="120"/>
      <c r="AX1532" s="120"/>
      <c r="AY1532" s="120"/>
      <c r="AZ1532" s="120"/>
      <c r="BA1532" s="120"/>
      <c r="BB1532" s="120"/>
    </row>
    <row r="1533" spans="1:16384" s="103" customFormat="1" ht="12" customHeight="1">
      <c r="A1533" s="750" t="s">
        <v>1940</v>
      </c>
      <c r="B1533" s="750"/>
      <c r="C1533" s="750"/>
      <c r="D1533" s="750"/>
      <c r="E1533" s="750"/>
      <c r="F1533" s="750"/>
      <c r="G1533" s="750"/>
      <c r="H1533" s="750"/>
      <c r="I1533" s="750"/>
      <c r="J1533" s="750"/>
      <c r="K1533" s="750"/>
      <c r="L1533" s="750"/>
      <c r="M1533" s="750"/>
      <c r="N1533" s="750"/>
      <c r="O1533" s="750"/>
      <c r="P1533" s="750"/>
      <c r="Q1533" s="750"/>
      <c r="R1533" s="750"/>
      <c r="S1533" s="750"/>
      <c r="T1533" s="750"/>
      <c r="U1533" s="750"/>
      <c r="V1533" s="750"/>
      <c r="W1533" s="750"/>
      <c r="X1533" s="750"/>
      <c r="Y1533" s="750"/>
      <c r="Z1533" s="750"/>
      <c r="AA1533" s="750"/>
      <c r="AB1533" s="750"/>
      <c r="AC1533" s="750"/>
      <c r="AD1533" s="750"/>
      <c r="AE1533" s="750"/>
      <c r="AF1533" s="750"/>
      <c r="AG1533" s="750"/>
      <c r="AH1533" s="750"/>
      <c r="AI1533" s="750"/>
      <c r="AJ1533" s="750"/>
      <c r="AK1533" s="750"/>
      <c r="AL1533" s="750"/>
      <c r="AM1533" s="750"/>
      <c r="AN1533" s="750"/>
      <c r="AO1533" s="750"/>
      <c r="AP1533" s="750"/>
      <c r="AQ1533" s="750"/>
      <c r="AR1533" s="750"/>
      <c r="AS1533" s="750"/>
      <c r="AT1533" s="750"/>
      <c r="AU1533" s="750"/>
      <c r="AV1533" s="750"/>
      <c r="AW1533" s="750"/>
      <c r="AX1533" s="750"/>
      <c r="AY1533" s="750"/>
    </row>
    <row r="1534" spans="1:16384" s="95" customFormat="1" ht="12.6" customHeight="1">
      <c r="A1534" s="124" t="s">
        <v>1941</v>
      </c>
      <c r="B1534" s="126"/>
      <c r="C1534" s="126"/>
      <c r="D1534" s="126"/>
      <c r="E1534" s="126"/>
      <c r="F1534" s="126"/>
      <c r="G1534" s="126"/>
      <c r="H1534" s="126"/>
      <c r="I1534" s="126"/>
      <c r="J1534" s="126"/>
      <c r="K1534" s="126"/>
      <c r="L1534" s="126"/>
      <c r="M1534" s="126"/>
      <c r="N1534" s="126"/>
      <c r="O1534" s="126"/>
      <c r="P1534" s="126"/>
      <c r="Q1534" s="126"/>
      <c r="R1534" s="126"/>
      <c r="S1534" s="126"/>
      <c r="T1534" s="126"/>
      <c r="U1534" s="126"/>
      <c r="V1534" s="126"/>
      <c r="W1534" s="126"/>
      <c r="X1534" s="126"/>
      <c r="Y1534" s="126"/>
      <c r="Z1534" s="126"/>
      <c r="AA1534" s="126"/>
      <c r="AB1534" s="126"/>
      <c r="AC1534" s="126"/>
      <c r="AD1534" s="126"/>
      <c r="AE1534" s="126"/>
      <c r="AF1534" s="126"/>
      <c r="AG1534" s="126"/>
      <c r="AH1534" s="126"/>
      <c r="AI1534" s="126"/>
      <c r="AJ1534" s="126"/>
      <c r="AK1534" s="126"/>
      <c r="AL1534" s="126"/>
      <c r="AM1534" s="126"/>
      <c r="AN1534" s="126"/>
      <c r="AO1534" s="126"/>
      <c r="AP1534" s="126"/>
      <c r="AQ1534" s="126"/>
      <c r="AR1534" s="126"/>
      <c r="AS1534" s="126"/>
      <c r="AT1534" s="126"/>
      <c r="AU1534" s="126"/>
      <c r="AV1534" s="126"/>
      <c r="AW1534" s="126"/>
      <c r="AX1534" s="126"/>
      <c r="AY1534" s="126"/>
      <c r="AZ1534" s="126"/>
      <c r="BA1534" s="126"/>
      <c r="BB1534" s="126"/>
    </row>
    <row r="1535" spans="1:16384" ht="12.6" customHeight="1">
      <c r="A1535" s="750" t="s">
        <v>1942</v>
      </c>
      <c r="B1535" s="750"/>
      <c r="C1535" s="750"/>
      <c r="D1535" s="750"/>
      <c r="E1535" s="750"/>
      <c r="F1535" s="750"/>
      <c r="G1535" s="750"/>
      <c r="H1535" s="750"/>
      <c r="I1535" s="750"/>
      <c r="J1535" s="750"/>
      <c r="K1535" s="750"/>
      <c r="L1535" s="750"/>
      <c r="M1535" s="750"/>
      <c r="N1535" s="750"/>
      <c r="O1535" s="750"/>
      <c r="P1535" s="750"/>
      <c r="Q1535" s="750"/>
      <c r="R1535" s="750"/>
      <c r="S1535" s="750"/>
      <c r="T1535" s="750"/>
      <c r="U1535" s="750"/>
      <c r="V1535" s="750"/>
      <c r="W1535" s="750"/>
      <c r="X1535" s="750"/>
      <c r="Y1535" s="750"/>
      <c r="Z1535" s="750"/>
      <c r="AA1535" s="750"/>
      <c r="AB1535" s="750"/>
      <c r="AC1535" s="750"/>
      <c r="AD1535" s="750"/>
      <c r="AE1535" s="750"/>
      <c r="AF1535" s="750"/>
      <c r="AG1535" s="750"/>
      <c r="AH1535" s="750"/>
      <c r="AI1535" s="750"/>
      <c r="AJ1535" s="750"/>
      <c r="AK1535" s="750"/>
      <c r="AL1535" s="750"/>
      <c r="AM1535" s="750"/>
      <c r="AN1535" s="750"/>
      <c r="AO1535" s="750"/>
      <c r="AP1535" s="750"/>
      <c r="AQ1535" s="750"/>
      <c r="AR1535" s="750"/>
      <c r="AS1535" s="750"/>
      <c r="AT1535" s="750"/>
      <c r="AU1535" s="750"/>
      <c r="AV1535" s="750"/>
      <c r="AW1535" s="750"/>
      <c r="AX1535" s="750"/>
      <c r="AY1535" s="750"/>
      <c r="AZ1535" s="749"/>
      <c r="BA1535" s="749"/>
      <c r="BB1535" s="749"/>
      <c r="BC1535" s="749"/>
      <c r="BD1535" s="749"/>
      <c r="BE1535" s="749"/>
      <c r="BF1535" s="749"/>
      <c r="BG1535" s="749"/>
      <c r="BH1535" s="749"/>
      <c r="BI1535" s="749"/>
      <c r="BJ1535" s="749"/>
      <c r="BK1535" s="749"/>
      <c r="BL1535" s="749"/>
      <c r="BM1535" s="749"/>
      <c r="BN1535" s="749"/>
      <c r="BO1535" s="749"/>
      <c r="BP1535" s="749"/>
      <c r="BQ1535" s="749"/>
      <c r="BR1535" s="749"/>
      <c r="BS1535" s="749"/>
      <c r="BT1535" s="749"/>
      <c r="BU1535" s="749"/>
      <c r="BV1535" s="749"/>
      <c r="BW1535" s="749"/>
      <c r="BX1535" s="749"/>
      <c r="BY1535" s="749"/>
      <c r="BZ1535" s="749"/>
      <c r="CA1535" s="749"/>
      <c r="CB1535" s="749"/>
      <c r="CC1535" s="749"/>
      <c r="CD1535" s="749"/>
      <c r="CE1535" s="749"/>
      <c r="CF1535" s="749"/>
      <c r="CG1535" s="749"/>
      <c r="CH1535" s="749"/>
      <c r="CI1535" s="749"/>
      <c r="CJ1535" s="749"/>
      <c r="CK1535" s="749"/>
      <c r="CL1535" s="749"/>
      <c r="CM1535" s="749"/>
      <c r="CN1535" s="749"/>
      <c r="CO1535" s="749"/>
      <c r="CP1535" s="749"/>
      <c r="CQ1535" s="749"/>
      <c r="CR1535" s="749"/>
      <c r="CS1535" s="749"/>
      <c r="CT1535" s="749"/>
      <c r="CU1535" s="749"/>
      <c r="CV1535" s="749"/>
      <c r="CW1535" s="749"/>
      <c r="CX1535" s="749"/>
      <c r="CY1535" s="749"/>
      <c r="CZ1535" s="749"/>
      <c r="DA1535" s="749"/>
      <c r="DB1535" s="749"/>
      <c r="DC1535" s="749"/>
      <c r="DD1535" s="749"/>
      <c r="DE1535" s="749"/>
      <c r="DF1535" s="749"/>
      <c r="DG1535" s="749"/>
      <c r="DH1535" s="749"/>
      <c r="DI1535" s="749"/>
      <c r="DJ1535" s="749"/>
      <c r="DK1535" s="749"/>
      <c r="DL1535" s="749"/>
      <c r="DM1535" s="749"/>
      <c r="DN1535" s="749"/>
      <c r="DO1535" s="749"/>
      <c r="DP1535" s="749"/>
      <c r="DQ1535" s="749"/>
      <c r="DR1535" s="749"/>
      <c r="DS1535" s="749"/>
      <c r="DT1535" s="749"/>
      <c r="DU1535" s="749"/>
      <c r="DV1535" s="749"/>
      <c r="DW1535" s="749"/>
      <c r="DX1535" s="749"/>
      <c r="DY1535" s="749"/>
      <c r="DZ1535" s="749"/>
      <c r="EA1535" s="749"/>
      <c r="EB1535" s="749"/>
      <c r="EC1535" s="749"/>
      <c r="ED1535" s="749"/>
      <c r="EE1535" s="749"/>
      <c r="EF1535" s="749"/>
      <c r="EG1535" s="749"/>
      <c r="EH1535" s="749"/>
      <c r="EI1535" s="749"/>
      <c r="EJ1535" s="749"/>
      <c r="EK1535" s="749"/>
      <c r="EL1535" s="749"/>
      <c r="EM1535" s="749"/>
      <c r="EN1535" s="749"/>
      <c r="EO1535" s="749"/>
      <c r="EP1535" s="749"/>
      <c r="EQ1535" s="749"/>
      <c r="ER1535" s="749"/>
      <c r="ES1535" s="749"/>
      <c r="ET1535" s="749"/>
      <c r="EU1535" s="749"/>
      <c r="EV1535" s="749"/>
      <c r="EW1535" s="749"/>
      <c r="EX1535" s="749"/>
      <c r="EY1535" s="749"/>
      <c r="EZ1535" s="749"/>
      <c r="FA1535" s="749"/>
      <c r="FB1535" s="749"/>
      <c r="FC1535" s="749"/>
      <c r="FD1535" s="749"/>
      <c r="FE1535" s="749"/>
      <c r="FF1535" s="749"/>
      <c r="FG1535" s="749"/>
      <c r="FH1535" s="749"/>
      <c r="FI1535" s="749"/>
      <c r="FJ1535" s="749"/>
      <c r="FK1535" s="749"/>
      <c r="FL1535" s="749"/>
      <c r="FM1535" s="749"/>
      <c r="FN1535" s="749"/>
      <c r="FO1535" s="749"/>
      <c r="FP1535" s="749"/>
      <c r="FQ1535" s="749"/>
      <c r="FR1535" s="749"/>
      <c r="FS1535" s="749"/>
      <c r="FT1535" s="749"/>
      <c r="FU1535" s="749"/>
      <c r="FV1535" s="749"/>
      <c r="FW1535" s="749"/>
      <c r="FX1535" s="749"/>
      <c r="FY1535" s="749"/>
      <c r="FZ1535" s="749"/>
      <c r="GA1535" s="749"/>
      <c r="GB1535" s="749"/>
      <c r="GC1535" s="749"/>
      <c r="GD1535" s="749"/>
      <c r="GE1535" s="749"/>
      <c r="GF1535" s="749"/>
      <c r="GG1535" s="749"/>
      <c r="GH1535" s="749"/>
      <c r="GI1535" s="749"/>
      <c r="GJ1535" s="749"/>
      <c r="GK1535" s="749"/>
      <c r="GL1535" s="749"/>
      <c r="GM1535" s="749"/>
      <c r="GN1535" s="749"/>
      <c r="GO1535" s="749"/>
      <c r="GP1535" s="749"/>
      <c r="GQ1535" s="749"/>
      <c r="GR1535" s="749"/>
      <c r="GS1535" s="749"/>
      <c r="GT1535" s="749"/>
      <c r="GU1535" s="749"/>
      <c r="GV1535" s="749"/>
      <c r="GW1535" s="749"/>
      <c r="GX1535" s="749"/>
      <c r="GY1535" s="749"/>
      <c r="GZ1535" s="749"/>
      <c r="HA1535" s="749"/>
      <c r="HB1535" s="749"/>
      <c r="HC1535" s="749"/>
      <c r="HD1535" s="749"/>
      <c r="HE1535" s="749"/>
      <c r="HF1535" s="749"/>
      <c r="HG1535" s="749"/>
      <c r="HH1535" s="749"/>
      <c r="HI1535" s="749"/>
      <c r="HJ1535" s="749"/>
      <c r="HK1535" s="749"/>
      <c r="HL1535" s="749"/>
      <c r="HM1535" s="749"/>
      <c r="HN1535" s="749"/>
      <c r="HO1535" s="749"/>
      <c r="HP1535" s="749"/>
      <c r="HQ1535" s="749"/>
      <c r="HR1535" s="749"/>
      <c r="HS1535" s="749"/>
      <c r="HT1535" s="749"/>
      <c r="HU1535" s="749"/>
      <c r="HV1535" s="749"/>
      <c r="HW1535" s="749"/>
      <c r="HX1535" s="749"/>
      <c r="HY1535" s="749"/>
      <c r="HZ1535" s="749"/>
      <c r="IA1535" s="749"/>
      <c r="IB1535" s="749"/>
      <c r="IC1535" s="749"/>
      <c r="ID1535" s="749"/>
      <c r="IE1535" s="749"/>
      <c r="IF1535" s="749"/>
      <c r="IG1535" s="749"/>
      <c r="IH1535" s="749"/>
      <c r="II1535" s="749"/>
      <c r="IJ1535" s="749"/>
      <c r="IK1535" s="749"/>
      <c r="IL1535" s="749"/>
      <c r="IM1535" s="749"/>
      <c r="IN1535" s="749"/>
      <c r="IO1535" s="749"/>
      <c r="IP1535" s="749"/>
      <c r="IQ1535" s="749"/>
      <c r="IR1535" s="749"/>
      <c r="IS1535" s="749"/>
      <c r="IT1535" s="749"/>
      <c r="IU1535" s="749"/>
      <c r="IV1535" s="749"/>
      <c r="IW1535" s="749"/>
      <c r="IX1535" s="749"/>
      <c r="IY1535" s="749"/>
      <c r="IZ1535" s="749"/>
      <c r="JA1535" s="749"/>
      <c r="JB1535" s="749"/>
      <c r="JC1535" s="749"/>
      <c r="JD1535" s="749"/>
      <c r="JE1535" s="749"/>
      <c r="JF1535" s="749"/>
      <c r="JG1535" s="749"/>
      <c r="JH1535" s="749"/>
      <c r="JI1535" s="749"/>
      <c r="JJ1535" s="749"/>
      <c r="JK1535" s="749"/>
      <c r="JL1535" s="749"/>
      <c r="JM1535" s="749"/>
      <c r="JN1535" s="749"/>
      <c r="JO1535" s="749"/>
      <c r="JP1535" s="749"/>
      <c r="JQ1535" s="749"/>
      <c r="JR1535" s="749"/>
      <c r="JS1535" s="749"/>
      <c r="JT1535" s="749"/>
      <c r="JU1535" s="749"/>
      <c r="JV1535" s="749"/>
      <c r="JW1535" s="749"/>
      <c r="JX1535" s="749"/>
      <c r="JY1535" s="749"/>
      <c r="JZ1535" s="749"/>
      <c r="KA1535" s="749"/>
      <c r="KB1535" s="749"/>
      <c r="KC1535" s="749"/>
      <c r="KD1535" s="749"/>
      <c r="KE1535" s="749"/>
      <c r="KF1535" s="749"/>
      <c r="KG1535" s="749"/>
      <c r="KH1535" s="749"/>
      <c r="KI1535" s="749"/>
      <c r="KJ1535" s="749"/>
      <c r="KK1535" s="749"/>
      <c r="KL1535" s="749"/>
      <c r="KM1535" s="749"/>
      <c r="KN1535" s="749"/>
      <c r="KO1535" s="749"/>
      <c r="KP1535" s="749"/>
      <c r="KQ1535" s="749"/>
      <c r="KR1535" s="749"/>
      <c r="KS1535" s="749"/>
      <c r="KT1535" s="749"/>
      <c r="KU1535" s="749"/>
      <c r="KV1535" s="749"/>
      <c r="KW1535" s="749"/>
      <c r="KX1535" s="749"/>
      <c r="KY1535" s="749"/>
      <c r="KZ1535" s="749"/>
      <c r="LA1535" s="749"/>
      <c r="LB1535" s="749"/>
      <c r="LC1535" s="749"/>
      <c r="LD1535" s="749"/>
      <c r="LE1535" s="749"/>
      <c r="LF1535" s="749"/>
      <c r="LG1535" s="749"/>
      <c r="LH1535" s="749"/>
      <c r="LI1535" s="749"/>
      <c r="LJ1535" s="749"/>
      <c r="LK1535" s="749"/>
      <c r="LL1535" s="749"/>
      <c r="LM1535" s="749"/>
      <c r="LN1535" s="749"/>
      <c r="LO1535" s="749"/>
      <c r="LP1535" s="749"/>
      <c r="LQ1535" s="749"/>
      <c r="LR1535" s="749"/>
      <c r="LS1535" s="749"/>
      <c r="LT1535" s="749"/>
      <c r="LU1535" s="749"/>
      <c r="LV1535" s="749"/>
      <c r="LW1535" s="749"/>
      <c r="LX1535" s="749"/>
      <c r="LY1535" s="749"/>
      <c r="LZ1535" s="749"/>
      <c r="MA1535" s="749"/>
      <c r="MB1535" s="749"/>
      <c r="MC1535" s="749"/>
      <c r="MD1535" s="749"/>
      <c r="ME1535" s="749"/>
      <c r="MF1535" s="749"/>
      <c r="MG1535" s="749"/>
      <c r="MH1535" s="749"/>
      <c r="MI1535" s="749"/>
      <c r="MJ1535" s="749"/>
      <c r="MK1535" s="749"/>
      <c r="ML1535" s="749"/>
      <c r="MM1535" s="749"/>
      <c r="MN1535" s="749"/>
      <c r="MO1535" s="749"/>
      <c r="MP1535" s="749"/>
      <c r="MQ1535" s="749"/>
      <c r="MR1535" s="749"/>
      <c r="MS1535" s="749"/>
      <c r="MT1535" s="749"/>
      <c r="MU1535" s="749"/>
      <c r="MV1535" s="749"/>
      <c r="MW1535" s="749"/>
      <c r="MX1535" s="749"/>
      <c r="MY1535" s="749"/>
      <c r="MZ1535" s="749"/>
      <c r="NA1535" s="749"/>
      <c r="NB1535" s="749"/>
      <c r="NC1535" s="749"/>
      <c r="ND1535" s="749"/>
      <c r="NE1535" s="749"/>
      <c r="NF1535" s="749"/>
      <c r="NG1535" s="749"/>
      <c r="NH1535" s="749"/>
      <c r="NI1535" s="749"/>
      <c r="NJ1535" s="749"/>
      <c r="NK1535" s="749"/>
      <c r="NL1535" s="749"/>
      <c r="NM1535" s="749"/>
      <c r="NN1535" s="749"/>
      <c r="NO1535" s="749"/>
      <c r="NP1535" s="749"/>
      <c r="NQ1535" s="749"/>
      <c r="NR1535" s="749"/>
      <c r="NS1535" s="749"/>
      <c r="NT1535" s="749"/>
      <c r="NU1535" s="749"/>
      <c r="NV1535" s="749"/>
      <c r="NW1535" s="749"/>
      <c r="NX1535" s="749"/>
      <c r="NY1535" s="749"/>
      <c r="NZ1535" s="749"/>
      <c r="OA1535" s="749"/>
      <c r="OB1535" s="749"/>
      <c r="OC1535" s="749"/>
      <c r="OD1535" s="749"/>
      <c r="OE1535" s="749"/>
      <c r="OF1535" s="749"/>
      <c r="OG1535" s="749"/>
      <c r="OH1535" s="749"/>
      <c r="OI1535" s="749"/>
      <c r="OJ1535" s="749"/>
      <c r="OK1535" s="749"/>
      <c r="OL1535" s="749"/>
      <c r="OM1535" s="749"/>
      <c r="ON1535" s="749"/>
      <c r="OO1535" s="749"/>
      <c r="OP1535" s="749"/>
      <c r="OQ1535" s="749"/>
      <c r="OR1535" s="749"/>
      <c r="OS1535" s="749"/>
      <c r="OT1535" s="749"/>
      <c r="OU1535" s="749"/>
      <c r="OV1535" s="749"/>
      <c r="OW1535" s="749"/>
      <c r="OX1535" s="749"/>
      <c r="OY1535" s="749"/>
      <c r="OZ1535" s="749"/>
      <c r="PA1535" s="749"/>
      <c r="PB1535" s="749"/>
      <c r="PC1535" s="749"/>
      <c r="PD1535" s="749"/>
      <c r="PE1535" s="749"/>
      <c r="PF1535" s="749"/>
      <c r="PG1535" s="749"/>
      <c r="PH1535" s="749"/>
      <c r="PI1535" s="749"/>
      <c r="PJ1535" s="749"/>
      <c r="PK1535" s="749"/>
      <c r="PL1535" s="749"/>
      <c r="PM1535" s="749"/>
      <c r="PN1535" s="749"/>
      <c r="PO1535" s="749"/>
      <c r="PP1535" s="749"/>
      <c r="PQ1535" s="749"/>
      <c r="PR1535" s="749"/>
      <c r="PS1535" s="749"/>
      <c r="PT1535" s="749"/>
      <c r="PU1535" s="749"/>
      <c r="PV1535" s="749"/>
      <c r="PW1535" s="749"/>
      <c r="PX1535" s="749"/>
      <c r="PY1535" s="749"/>
      <c r="PZ1535" s="749"/>
      <c r="QA1535" s="749"/>
      <c r="QB1535" s="749"/>
      <c r="QC1535" s="749"/>
      <c r="QD1535" s="749"/>
      <c r="QE1535" s="749"/>
      <c r="QF1535" s="749"/>
      <c r="QG1535" s="749"/>
      <c r="QH1535" s="749"/>
      <c r="QI1535" s="749"/>
      <c r="QJ1535" s="749"/>
      <c r="QK1535" s="749"/>
      <c r="QL1535" s="749"/>
      <c r="QM1535" s="749"/>
      <c r="QN1535" s="749"/>
      <c r="QO1535" s="749"/>
      <c r="QP1535" s="749"/>
      <c r="QQ1535" s="749"/>
      <c r="QR1535" s="749"/>
      <c r="QS1535" s="749"/>
      <c r="QT1535" s="749"/>
      <c r="QU1535" s="749"/>
      <c r="QV1535" s="749"/>
      <c r="QW1535" s="749"/>
      <c r="QX1535" s="749"/>
      <c r="QY1535" s="749"/>
      <c r="QZ1535" s="749"/>
      <c r="RA1535" s="749"/>
      <c r="RB1535" s="749"/>
      <c r="RC1535" s="749"/>
      <c r="RD1535" s="749"/>
      <c r="RE1535" s="749"/>
      <c r="RF1535" s="749"/>
      <c r="RG1535" s="749"/>
      <c r="RH1535" s="749"/>
      <c r="RI1535" s="749"/>
      <c r="RJ1535" s="749"/>
      <c r="RK1535" s="749"/>
      <c r="RL1535" s="749"/>
      <c r="RM1535" s="749"/>
      <c r="RN1535" s="749"/>
      <c r="RO1535" s="749"/>
      <c r="RP1535" s="749"/>
      <c r="RQ1535" s="749"/>
      <c r="RR1535" s="749"/>
      <c r="RS1535" s="749"/>
      <c r="RT1535" s="749"/>
      <c r="RU1535" s="749"/>
      <c r="RV1535" s="749"/>
      <c r="RW1535" s="749"/>
      <c r="RX1535" s="749"/>
      <c r="RY1535" s="749"/>
      <c r="RZ1535" s="749"/>
      <c r="SA1535" s="749"/>
      <c r="SB1535" s="749"/>
      <c r="SC1535" s="749"/>
      <c r="SD1535" s="749"/>
      <c r="SE1535" s="749"/>
      <c r="SF1535" s="749"/>
      <c r="SG1535" s="749"/>
      <c r="SH1535" s="749"/>
      <c r="SI1535" s="749"/>
      <c r="SJ1535" s="749"/>
      <c r="SK1535" s="749"/>
      <c r="SL1535" s="749"/>
      <c r="SM1535" s="749"/>
      <c r="SN1535" s="749"/>
      <c r="SO1535" s="749"/>
      <c r="SP1535" s="749"/>
      <c r="SQ1535" s="749"/>
      <c r="SR1535" s="749"/>
      <c r="SS1535" s="749"/>
      <c r="ST1535" s="749"/>
      <c r="SU1535" s="749"/>
      <c r="SV1535" s="749"/>
      <c r="SW1535" s="749"/>
      <c r="SX1535" s="749"/>
      <c r="SY1535" s="749"/>
      <c r="SZ1535" s="749"/>
      <c r="TA1535" s="749"/>
      <c r="TB1535" s="749"/>
      <c r="TC1535" s="749"/>
      <c r="TD1535" s="749"/>
      <c r="TE1535" s="749"/>
      <c r="TF1535" s="749"/>
      <c r="TG1535" s="749"/>
      <c r="TH1535" s="749"/>
      <c r="TI1535" s="749"/>
      <c r="TJ1535" s="749"/>
      <c r="TK1535" s="749"/>
      <c r="TL1535" s="749"/>
      <c r="TM1535" s="749"/>
      <c r="TN1535" s="749"/>
      <c r="TO1535" s="749"/>
      <c r="TP1535" s="749"/>
      <c r="TQ1535" s="749"/>
      <c r="TR1535" s="749"/>
      <c r="TS1535" s="749"/>
      <c r="TT1535" s="749"/>
      <c r="TU1535" s="749"/>
      <c r="TV1535" s="749"/>
      <c r="TW1535" s="749"/>
      <c r="TX1535" s="749"/>
      <c r="TY1535" s="749"/>
      <c r="TZ1535" s="749"/>
      <c r="UA1535" s="749"/>
      <c r="UB1535" s="749"/>
      <c r="UC1535" s="749"/>
      <c r="UD1535" s="749"/>
      <c r="UE1535" s="749"/>
      <c r="UF1535" s="749"/>
      <c r="UG1535" s="749"/>
      <c r="UH1535" s="749"/>
      <c r="UI1535" s="749"/>
      <c r="UJ1535" s="749"/>
      <c r="UK1535" s="749"/>
      <c r="UL1535" s="749"/>
      <c r="UM1535" s="749"/>
      <c r="UN1535" s="749"/>
      <c r="UO1535" s="749"/>
      <c r="UP1535" s="749"/>
      <c r="UQ1535" s="749"/>
      <c r="UR1535" s="749"/>
      <c r="US1535" s="749"/>
      <c r="UT1535" s="749"/>
      <c r="UU1535" s="749"/>
      <c r="UV1535" s="749"/>
      <c r="UW1535" s="749"/>
      <c r="UX1535" s="749"/>
      <c r="UY1535" s="749"/>
      <c r="UZ1535" s="749"/>
      <c r="VA1535" s="749"/>
      <c r="VB1535" s="749"/>
      <c r="VC1535" s="749"/>
      <c r="VD1535" s="749"/>
      <c r="VE1535" s="749"/>
      <c r="VF1535" s="749"/>
      <c r="VG1535" s="749"/>
      <c r="VH1535" s="749"/>
      <c r="VI1535" s="749"/>
      <c r="VJ1535" s="749"/>
      <c r="VK1535" s="749"/>
      <c r="VL1535" s="749"/>
      <c r="VM1535" s="749"/>
      <c r="VN1535" s="749"/>
      <c r="VO1535" s="749"/>
      <c r="VP1535" s="749"/>
      <c r="VQ1535" s="749"/>
      <c r="VR1535" s="749"/>
      <c r="VS1535" s="749"/>
      <c r="VT1535" s="749"/>
      <c r="VU1535" s="749"/>
      <c r="VV1535" s="749"/>
      <c r="VW1535" s="749"/>
      <c r="VX1535" s="749"/>
      <c r="VY1535" s="749"/>
      <c r="VZ1535" s="749"/>
      <c r="WA1535" s="749"/>
      <c r="WB1535" s="749"/>
      <c r="WC1535" s="749"/>
      <c r="WD1535" s="749"/>
      <c r="WE1535" s="749"/>
      <c r="WF1535" s="749"/>
      <c r="WG1535" s="749"/>
      <c r="WH1535" s="749"/>
      <c r="WI1535" s="749"/>
      <c r="WJ1535" s="749"/>
      <c r="WK1535" s="749"/>
      <c r="WL1535" s="749"/>
      <c r="WM1535" s="749"/>
      <c r="WN1535" s="749"/>
      <c r="WO1535" s="749"/>
      <c r="WP1535" s="749"/>
      <c r="WQ1535" s="749"/>
      <c r="WR1535" s="749"/>
      <c r="WS1535" s="749"/>
      <c r="WT1535" s="749"/>
      <c r="WU1535" s="749"/>
      <c r="WV1535" s="749"/>
      <c r="WW1535" s="749"/>
      <c r="WX1535" s="749"/>
      <c r="WY1535" s="749"/>
      <c r="WZ1535" s="749"/>
      <c r="XA1535" s="749"/>
      <c r="XB1535" s="749"/>
      <c r="XC1535" s="749"/>
      <c r="XD1535" s="749"/>
      <c r="XE1535" s="749"/>
      <c r="XF1535" s="749"/>
      <c r="XG1535" s="749"/>
      <c r="XH1535" s="749"/>
      <c r="XI1535" s="749"/>
      <c r="XJ1535" s="749"/>
      <c r="XK1535" s="749"/>
      <c r="XL1535" s="749"/>
      <c r="XM1535" s="749"/>
      <c r="XN1535" s="749"/>
      <c r="XO1535" s="749"/>
      <c r="XP1535" s="749"/>
      <c r="XQ1535" s="749"/>
      <c r="XR1535" s="749"/>
      <c r="XS1535" s="749"/>
      <c r="XT1535" s="749"/>
      <c r="XU1535" s="749"/>
      <c r="XV1535" s="749"/>
      <c r="XW1535" s="749"/>
      <c r="XX1535" s="749"/>
      <c r="XY1535" s="749"/>
      <c r="XZ1535" s="749"/>
      <c r="YA1535" s="749"/>
      <c r="YB1535" s="749"/>
      <c r="YC1535" s="749"/>
      <c r="YD1535" s="749"/>
      <c r="YE1535" s="749"/>
      <c r="YF1535" s="749"/>
      <c r="YG1535" s="749"/>
      <c r="YH1535" s="749"/>
      <c r="YI1535" s="749"/>
      <c r="YJ1535" s="749"/>
      <c r="YK1535" s="749"/>
      <c r="YL1535" s="749"/>
      <c r="YM1535" s="749"/>
      <c r="YN1535" s="749"/>
      <c r="YO1535" s="749"/>
      <c r="YP1535" s="749"/>
      <c r="YQ1535" s="749"/>
      <c r="YR1535" s="749"/>
      <c r="YS1535" s="749"/>
      <c r="YT1535" s="749"/>
      <c r="YU1535" s="749"/>
      <c r="YV1535" s="749"/>
      <c r="YW1535" s="749"/>
      <c r="YX1535" s="749"/>
      <c r="YY1535" s="749"/>
      <c r="YZ1535" s="749"/>
      <c r="ZA1535" s="749"/>
      <c r="ZB1535" s="749"/>
      <c r="ZC1535" s="749"/>
      <c r="ZD1535" s="749"/>
      <c r="ZE1535" s="749"/>
      <c r="ZF1535" s="749"/>
      <c r="ZG1535" s="749"/>
      <c r="ZH1535" s="749"/>
      <c r="ZI1535" s="749"/>
      <c r="ZJ1535" s="749"/>
      <c r="ZK1535" s="749"/>
      <c r="ZL1535" s="749"/>
      <c r="ZM1535" s="749"/>
      <c r="ZN1535" s="749"/>
      <c r="ZO1535" s="749"/>
      <c r="ZP1535" s="749"/>
      <c r="ZQ1535" s="749"/>
      <c r="ZR1535" s="749"/>
      <c r="ZS1535" s="749"/>
      <c r="ZT1535" s="749"/>
      <c r="ZU1535" s="749"/>
      <c r="ZV1535" s="749"/>
      <c r="ZW1535" s="749"/>
      <c r="ZX1535" s="749"/>
      <c r="ZY1535" s="749"/>
      <c r="ZZ1535" s="749"/>
      <c r="AAA1535" s="749"/>
      <c r="AAB1535" s="749"/>
      <c r="AAC1535" s="749"/>
      <c r="AAD1535" s="749"/>
      <c r="AAE1535" s="749"/>
      <c r="AAF1535" s="749"/>
      <c r="AAG1535" s="749"/>
      <c r="AAH1535" s="749"/>
      <c r="AAI1535" s="749"/>
      <c r="AAJ1535" s="749"/>
      <c r="AAK1535" s="749"/>
      <c r="AAL1535" s="749"/>
      <c r="AAM1535" s="749"/>
      <c r="AAN1535" s="749"/>
      <c r="AAO1535" s="749"/>
      <c r="AAP1535" s="749"/>
      <c r="AAQ1535" s="749"/>
      <c r="AAR1535" s="749"/>
      <c r="AAS1535" s="749"/>
      <c r="AAT1535" s="749"/>
      <c r="AAU1535" s="749"/>
      <c r="AAV1535" s="749"/>
      <c r="AAW1535" s="749"/>
      <c r="AAX1535" s="749"/>
      <c r="AAY1535" s="749"/>
      <c r="AAZ1535" s="749"/>
      <c r="ABA1535" s="749"/>
      <c r="ABB1535" s="749"/>
      <c r="ABC1535" s="749"/>
      <c r="ABD1535" s="749"/>
      <c r="ABE1535" s="749"/>
      <c r="ABF1535" s="749"/>
      <c r="ABG1535" s="749"/>
      <c r="ABH1535" s="749"/>
      <c r="ABI1535" s="749"/>
      <c r="ABJ1535" s="749"/>
      <c r="ABK1535" s="749"/>
      <c r="ABL1535" s="749"/>
      <c r="ABM1535" s="749"/>
      <c r="ABN1535" s="749"/>
      <c r="ABO1535" s="749"/>
      <c r="ABP1535" s="749"/>
      <c r="ABQ1535" s="749"/>
      <c r="ABR1535" s="749"/>
      <c r="ABS1535" s="749"/>
      <c r="ABT1535" s="749"/>
      <c r="ABU1535" s="749"/>
      <c r="ABV1535" s="749"/>
      <c r="ABW1535" s="749"/>
      <c r="ABX1535" s="749"/>
      <c r="ABY1535" s="749"/>
      <c r="ABZ1535" s="749"/>
      <c r="ACA1535" s="749"/>
      <c r="ACB1535" s="749"/>
      <c r="ACC1535" s="749"/>
      <c r="ACD1535" s="749"/>
      <c r="ACE1535" s="749"/>
      <c r="ACF1535" s="749"/>
      <c r="ACG1535" s="749"/>
      <c r="ACH1535" s="749"/>
      <c r="ACI1535" s="749"/>
      <c r="ACJ1535" s="749"/>
      <c r="ACK1535" s="749"/>
      <c r="ACL1535" s="749"/>
      <c r="ACM1535" s="749"/>
      <c r="ACN1535" s="749"/>
      <c r="ACO1535" s="749"/>
      <c r="ACP1535" s="749"/>
      <c r="ACQ1535" s="749"/>
      <c r="ACR1535" s="749"/>
      <c r="ACS1535" s="749"/>
      <c r="ACT1535" s="749"/>
      <c r="ACU1535" s="749"/>
      <c r="ACV1535" s="749"/>
      <c r="ACW1535" s="749"/>
      <c r="ACX1535" s="749"/>
      <c r="ACY1535" s="749"/>
      <c r="ACZ1535" s="749"/>
      <c r="ADA1535" s="749"/>
      <c r="ADB1535" s="749"/>
      <c r="ADC1535" s="749"/>
      <c r="ADD1535" s="749"/>
      <c r="ADE1535" s="749"/>
      <c r="ADF1535" s="749"/>
      <c r="ADG1535" s="749"/>
      <c r="ADH1535" s="749"/>
      <c r="ADI1535" s="749"/>
      <c r="ADJ1535" s="749"/>
      <c r="ADK1535" s="749"/>
      <c r="ADL1535" s="749"/>
      <c r="ADM1535" s="749"/>
      <c r="ADN1535" s="749"/>
      <c r="ADO1535" s="749"/>
      <c r="ADP1535" s="749"/>
      <c r="ADQ1535" s="749"/>
      <c r="ADR1535" s="749"/>
      <c r="ADS1535" s="749"/>
      <c r="ADT1535" s="749"/>
      <c r="ADU1535" s="749"/>
      <c r="ADV1535" s="749"/>
      <c r="ADW1535" s="749"/>
      <c r="ADX1535" s="749"/>
      <c r="ADY1535" s="749"/>
      <c r="ADZ1535" s="749"/>
      <c r="AEA1535" s="749"/>
      <c r="AEB1535" s="749"/>
      <c r="AEC1535" s="749"/>
      <c r="AED1535" s="749"/>
      <c r="AEE1535" s="749"/>
      <c r="AEF1535" s="749"/>
      <c r="AEG1535" s="749"/>
      <c r="AEH1535" s="749"/>
      <c r="AEI1535" s="749"/>
      <c r="AEJ1535" s="749"/>
      <c r="AEK1535" s="749"/>
      <c r="AEL1535" s="749"/>
      <c r="AEM1535" s="749"/>
      <c r="AEN1535" s="749"/>
      <c r="AEO1535" s="749"/>
      <c r="AEP1535" s="749"/>
      <c r="AEQ1535" s="749"/>
      <c r="AER1535" s="749"/>
      <c r="AES1535" s="749"/>
      <c r="AET1535" s="749"/>
      <c r="AEU1535" s="749"/>
      <c r="AEV1535" s="749"/>
      <c r="AEW1535" s="749"/>
      <c r="AEX1535" s="749"/>
      <c r="AEY1535" s="749"/>
      <c r="AEZ1535" s="749"/>
      <c r="AFA1535" s="749"/>
      <c r="AFB1535" s="749"/>
      <c r="AFC1535" s="749"/>
      <c r="AFD1535" s="749"/>
      <c r="AFE1535" s="749"/>
      <c r="AFF1535" s="749"/>
      <c r="AFG1535" s="749"/>
      <c r="AFH1535" s="749"/>
      <c r="AFI1535" s="749"/>
      <c r="AFJ1535" s="749"/>
      <c r="AFK1535" s="749"/>
      <c r="AFL1535" s="749"/>
      <c r="AFM1535" s="749"/>
      <c r="AFN1535" s="749"/>
      <c r="AFO1535" s="749"/>
      <c r="AFP1535" s="749"/>
      <c r="AFQ1535" s="749"/>
      <c r="AFR1535" s="749"/>
      <c r="AFS1535" s="749"/>
      <c r="AFT1535" s="749"/>
      <c r="AFU1535" s="749"/>
      <c r="AFV1535" s="749"/>
      <c r="AFW1535" s="749"/>
      <c r="AFX1535" s="749"/>
      <c r="AFY1535" s="749"/>
      <c r="AFZ1535" s="749"/>
      <c r="AGA1535" s="749"/>
      <c r="AGB1535" s="749"/>
      <c r="AGC1535" s="749"/>
      <c r="AGD1535" s="749"/>
      <c r="AGE1535" s="749"/>
      <c r="AGF1535" s="749"/>
      <c r="AGG1535" s="749"/>
      <c r="AGH1535" s="749"/>
      <c r="AGI1535" s="749"/>
      <c r="AGJ1535" s="749"/>
      <c r="AGK1535" s="749"/>
      <c r="AGL1535" s="749"/>
      <c r="AGM1535" s="749"/>
      <c r="AGN1535" s="749"/>
      <c r="AGO1535" s="749"/>
      <c r="AGP1535" s="749"/>
      <c r="AGQ1535" s="749"/>
      <c r="AGR1535" s="749"/>
      <c r="AGS1535" s="749"/>
      <c r="AGT1535" s="749"/>
      <c r="AGU1535" s="749"/>
      <c r="AGV1535" s="749"/>
      <c r="AGW1535" s="749"/>
      <c r="AGX1535" s="749"/>
      <c r="AGY1535" s="749"/>
      <c r="AGZ1535" s="749"/>
      <c r="AHA1535" s="749"/>
      <c r="AHB1535" s="749"/>
      <c r="AHC1535" s="749"/>
      <c r="AHD1535" s="749"/>
      <c r="AHE1535" s="749"/>
      <c r="AHF1535" s="749"/>
      <c r="AHG1535" s="749"/>
      <c r="AHH1535" s="749"/>
      <c r="AHI1535" s="749"/>
      <c r="AHJ1535" s="749"/>
      <c r="AHK1535" s="749"/>
      <c r="AHL1535" s="749"/>
      <c r="AHM1535" s="749"/>
      <c r="AHN1535" s="749"/>
      <c r="AHO1535" s="749"/>
      <c r="AHP1535" s="749"/>
      <c r="AHQ1535" s="749"/>
      <c r="AHR1535" s="749"/>
      <c r="AHS1535" s="749"/>
      <c r="AHT1535" s="749"/>
      <c r="AHU1535" s="749"/>
      <c r="AHV1535" s="749"/>
      <c r="AHW1535" s="749"/>
      <c r="AHX1535" s="749"/>
      <c r="AHY1535" s="749"/>
      <c r="AHZ1535" s="749"/>
      <c r="AIA1535" s="749"/>
      <c r="AIB1535" s="749"/>
      <c r="AIC1535" s="749"/>
      <c r="AID1535" s="749"/>
      <c r="AIE1535" s="749"/>
      <c r="AIF1535" s="749"/>
      <c r="AIG1535" s="749"/>
      <c r="AIH1535" s="749"/>
      <c r="AII1535" s="749"/>
      <c r="AIJ1535" s="749"/>
      <c r="AIK1535" s="749"/>
      <c r="AIL1535" s="749"/>
      <c r="AIM1535" s="749"/>
      <c r="AIN1535" s="749"/>
      <c r="AIO1535" s="749"/>
      <c r="AIP1535" s="749"/>
      <c r="AIQ1535" s="749"/>
      <c r="AIR1535" s="749"/>
      <c r="AIS1535" s="749"/>
      <c r="AIT1535" s="749"/>
      <c r="AIU1535" s="749"/>
      <c r="AIV1535" s="749"/>
      <c r="AIW1535" s="749"/>
      <c r="AIX1535" s="749"/>
      <c r="AIY1535" s="749"/>
      <c r="AIZ1535" s="749"/>
      <c r="AJA1535" s="749"/>
      <c r="AJB1535" s="749"/>
      <c r="AJC1535" s="749"/>
      <c r="AJD1535" s="749"/>
      <c r="AJE1535" s="749"/>
      <c r="AJF1535" s="749"/>
      <c r="AJG1535" s="749"/>
      <c r="AJH1535" s="749"/>
      <c r="AJI1535" s="749"/>
      <c r="AJJ1535" s="749"/>
      <c r="AJK1535" s="749"/>
      <c r="AJL1535" s="749"/>
      <c r="AJM1535" s="749"/>
      <c r="AJN1535" s="749"/>
      <c r="AJO1535" s="749"/>
      <c r="AJP1535" s="749"/>
      <c r="AJQ1535" s="749"/>
      <c r="AJR1535" s="749"/>
      <c r="AJS1535" s="749"/>
      <c r="AJT1535" s="749"/>
      <c r="AJU1535" s="749"/>
      <c r="AJV1535" s="749"/>
      <c r="AJW1535" s="749"/>
      <c r="AJX1535" s="749"/>
      <c r="AJY1535" s="749"/>
      <c r="AJZ1535" s="749"/>
      <c r="AKA1535" s="749"/>
      <c r="AKB1535" s="749"/>
      <c r="AKC1535" s="749"/>
      <c r="AKD1535" s="749"/>
      <c r="AKE1535" s="749"/>
      <c r="AKF1535" s="749"/>
      <c r="AKG1535" s="749"/>
      <c r="AKH1535" s="749"/>
      <c r="AKI1535" s="749"/>
      <c r="AKJ1535" s="749"/>
      <c r="AKK1535" s="749"/>
      <c r="AKL1535" s="749"/>
      <c r="AKM1535" s="749"/>
      <c r="AKN1535" s="749"/>
      <c r="AKO1535" s="749"/>
      <c r="AKP1535" s="749"/>
      <c r="AKQ1535" s="749"/>
      <c r="AKR1535" s="749"/>
      <c r="AKS1535" s="749"/>
      <c r="AKT1535" s="749"/>
      <c r="AKU1535" s="749"/>
      <c r="AKV1535" s="749"/>
      <c r="AKW1535" s="749"/>
      <c r="AKX1535" s="749"/>
      <c r="AKY1535" s="749"/>
      <c r="AKZ1535" s="749"/>
      <c r="ALA1535" s="749"/>
      <c r="ALB1535" s="749"/>
      <c r="ALC1535" s="749"/>
      <c r="ALD1535" s="749"/>
      <c r="ALE1535" s="749"/>
      <c r="ALF1535" s="749"/>
      <c r="ALG1535" s="749"/>
      <c r="ALH1535" s="749"/>
      <c r="ALI1535" s="749"/>
      <c r="ALJ1535" s="749"/>
      <c r="ALK1535" s="749"/>
      <c r="ALL1535" s="749"/>
      <c r="ALM1535" s="749"/>
      <c r="ALN1535" s="749"/>
      <c r="ALO1535" s="749"/>
      <c r="ALP1535" s="749"/>
      <c r="ALQ1535" s="749"/>
      <c r="ALR1535" s="749"/>
      <c r="ALS1535" s="749"/>
      <c r="ALT1535" s="749"/>
      <c r="ALU1535" s="749"/>
      <c r="ALV1535" s="749"/>
      <c r="ALW1535" s="749"/>
      <c r="ALX1535" s="749"/>
      <c r="ALY1535" s="749"/>
      <c r="ALZ1535" s="749"/>
      <c r="AMA1535" s="749"/>
      <c r="AMB1535" s="749"/>
      <c r="AMC1535" s="749"/>
      <c r="AMD1535" s="749"/>
      <c r="AME1535" s="749"/>
      <c r="AMF1535" s="749"/>
      <c r="AMG1535" s="749"/>
      <c r="AMH1535" s="749"/>
      <c r="AMI1535" s="749"/>
      <c r="AMJ1535" s="749"/>
      <c r="AMK1535" s="749"/>
      <c r="AML1535" s="749"/>
      <c r="AMM1535" s="749"/>
      <c r="AMN1535" s="749"/>
      <c r="AMO1535" s="749"/>
      <c r="AMP1535" s="749"/>
      <c r="AMQ1535" s="749"/>
      <c r="AMR1535" s="749"/>
      <c r="AMS1535" s="749"/>
      <c r="AMT1535" s="749"/>
      <c r="AMU1535" s="749"/>
      <c r="AMV1535" s="749"/>
      <c r="AMW1535" s="749"/>
      <c r="AMX1535" s="749"/>
      <c r="AMY1535" s="749"/>
      <c r="AMZ1535" s="749"/>
      <c r="ANA1535" s="749"/>
      <c r="ANB1535" s="749"/>
      <c r="ANC1535" s="749"/>
      <c r="AND1535" s="749"/>
      <c r="ANE1535" s="749"/>
      <c r="ANF1535" s="749"/>
      <c r="ANG1535" s="749"/>
      <c r="ANH1535" s="749"/>
      <c r="ANI1535" s="749"/>
      <c r="ANJ1535" s="749"/>
      <c r="ANK1535" s="749"/>
      <c r="ANL1535" s="749"/>
      <c r="ANM1535" s="749"/>
      <c r="ANN1535" s="749"/>
      <c r="ANO1535" s="749"/>
      <c r="ANP1535" s="749"/>
      <c r="ANQ1535" s="749"/>
      <c r="ANR1535" s="749"/>
      <c r="ANS1535" s="749"/>
      <c r="ANT1535" s="749"/>
      <c r="ANU1535" s="749"/>
      <c r="ANV1535" s="749"/>
      <c r="ANW1535" s="749"/>
      <c r="ANX1535" s="749"/>
      <c r="ANY1535" s="749"/>
      <c r="ANZ1535" s="749"/>
      <c r="AOA1535" s="749"/>
      <c r="AOB1535" s="749"/>
      <c r="AOC1535" s="749"/>
      <c r="AOD1535" s="749"/>
      <c r="AOE1535" s="749"/>
      <c r="AOF1535" s="749"/>
      <c r="AOG1535" s="749"/>
      <c r="AOH1535" s="749"/>
      <c r="AOI1535" s="749"/>
      <c r="AOJ1535" s="749"/>
      <c r="AOK1535" s="749"/>
      <c r="AOL1535" s="749"/>
      <c r="AOM1535" s="749"/>
      <c r="AON1535" s="749"/>
      <c r="AOO1535" s="749"/>
      <c r="AOP1535" s="749"/>
      <c r="AOQ1535" s="749"/>
      <c r="AOR1535" s="749"/>
      <c r="AOS1535" s="749"/>
      <c r="AOT1535" s="749"/>
      <c r="AOU1535" s="749"/>
      <c r="AOV1535" s="749"/>
      <c r="AOW1535" s="749"/>
      <c r="AOX1535" s="749"/>
      <c r="AOY1535" s="749"/>
      <c r="AOZ1535" s="749"/>
      <c r="APA1535" s="749"/>
      <c r="APB1535" s="749"/>
      <c r="APC1535" s="749"/>
      <c r="APD1535" s="749"/>
      <c r="APE1535" s="749"/>
      <c r="APF1535" s="749"/>
      <c r="APG1535" s="749"/>
      <c r="APH1535" s="749"/>
      <c r="API1535" s="749"/>
      <c r="APJ1535" s="749"/>
      <c r="APK1535" s="749"/>
      <c r="APL1535" s="749"/>
      <c r="APM1535" s="749"/>
      <c r="APN1535" s="749"/>
      <c r="APO1535" s="749"/>
      <c r="APP1535" s="749"/>
      <c r="APQ1535" s="749"/>
      <c r="APR1535" s="749"/>
      <c r="APS1535" s="749"/>
      <c r="APT1535" s="749"/>
      <c r="APU1535" s="749"/>
      <c r="APV1535" s="749"/>
      <c r="APW1535" s="749"/>
      <c r="APX1535" s="749"/>
      <c r="APY1535" s="749"/>
      <c r="APZ1535" s="749"/>
      <c r="AQA1535" s="749"/>
      <c r="AQB1535" s="749"/>
      <c r="AQC1535" s="749"/>
      <c r="AQD1535" s="749"/>
      <c r="AQE1535" s="749"/>
      <c r="AQF1535" s="749"/>
      <c r="AQG1535" s="749"/>
      <c r="AQH1535" s="749"/>
      <c r="AQI1535" s="749"/>
      <c r="AQJ1535" s="749"/>
      <c r="AQK1535" s="749"/>
      <c r="AQL1535" s="749"/>
      <c r="AQM1535" s="749"/>
      <c r="AQN1535" s="749"/>
      <c r="AQO1535" s="749"/>
      <c r="AQP1535" s="749"/>
      <c r="AQQ1535" s="749"/>
      <c r="AQR1535" s="749"/>
      <c r="AQS1535" s="749"/>
      <c r="AQT1535" s="749"/>
      <c r="AQU1535" s="749"/>
      <c r="AQV1535" s="749"/>
      <c r="AQW1535" s="749"/>
      <c r="AQX1535" s="749"/>
      <c r="AQY1535" s="749"/>
      <c r="AQZ1535" s="749"/>
      <c r="ARA1535" s="749"/>
      <c r="ARB1535" s="749"/>
      <c r="ARC1535" s="749"/>
      <c r="ARD1535" s="749"/>
      <c r="ARE1535" s="749"/>
      <c r="ARF1535" s="749"/>
      <c r="ARG1535" s="749"/>
      <c r="ARH1535" s="749"/>
      <c r="ARI1535" s="749"/>
      <c r="ARJ1535" s="749"/>
      <c r="ARK1535" s="749"/>
      <c r="ARL1535" s="749"/>
      <c r="ARM1535" s="749"/>
      <c r="ARN1535" s="749"/>
      <c r="ARO1535" s="749"/>
      <c r="ARP1535" s="749"/>
      <c r="ARQ1535" s="749"/>
      <c r="ARR1535" s="749"/>
      <c r="ARS1535" s="749"/>
      <c r="ART1535" s="749"/>
      <c r="ARU1535" s="749"/>
      <c r="ARV1535" s="749"/>
      <c r="ARW1535" s="749"/>
      <c r="ARX1535" s="749"/>
      <c r="ARY1535" s="749"/>
      <c r="ARZ1535" s="749"/>
      <c r="ASA1535" s="749"/>
      <c r="ASB1535" s="749"/>
      <c r="ASC1535" s="749"/>
      <c r="ASD1535" s="749"/>
      <c r="ASE1535" s="749"/>
      <c r="ASF1535" s="749"/>
      <c r="ASG1535" s="749"/>
      <c r="ASH1535" s="749"/>
      <c r="ASI1535" s="749"/>
      <c r="ASJ1535" s="749"/>
      <c r="ASK1535" s="749"/>
      <c r="ASL1535" s="749"/>
      <c r="ASM1535" s="749"/>
      <c r="ASN1535" s="749"/>
      <c r="ASO1535" s="749"/>
      <c r="ASP1535" s="749"/>
      <c r="ASQ1535" s="749"/>
      <c r="ASR1535" s="749"/>
      <c r="ASS1535" s="749"/>
      <c r="AST1535" s="749"/>
      <c r="ASU1535" s="749"/>
      <c r="ASV1535" s="749"/>
      <c r="ASW1535" s="749"/>
      <c r="ASX1535" s="749"/>
      <c r="ASY1535" s="749"/>
      <c r="ASZ1535" s="749"/>
      <c r="ATA1535" s="749"/>
      <c r="ATB1535" s="749"/>
      <c r="ATC1535" s="749"/>
      <c r="ATD1535" s="749"/>
      <c r="ATE1535" s="749"/>
      <c r="ATF1535" s="749"/>
      <c r="ATG1535" s="749"/>
      <c r="ATH1535" s="749"/>
      <c r="ATI1535" s="749"/>
      <c r="ATJ1535" s="749"/>
      <c r="ATK1535" s="749"/>
      <c r="ATL1535" s="749"/>
      <c r="ATM1535" s="749"/>
      <c r="ATN1535" s="749"/>
      <c r="ATO1535" s="749"/>
      <c r="ATP1535" s="749"/>
      <c r="ATQ1535" s="749"/>
      <c r="ATR1535" s="749"/>
      <c r="ATS1535" s="749"/>
      <c r="ATT1535" s="749"/>
      <c r="ATU1535" s="749"/>
      <c r="ATV1535" s="749"/>
      <c r="ATW1535" s="749"/>
      <c r="ATX1535" s="749"/>
      <c r="ATY1535" s="749"/>
      <c r="ATZ1535" s="749"/>
      <c r="AUA1535" s="749"/>
      <c r="AUB1535" s="749"/>
      <c r="AUC1535" s="749"/>
      <c r="AUD1535" s="749"/>
      <c r="AUE1535" s="749"/>
      <c r="AUF1535" s="749"/>
      <c r="AUG1535" s="749"/>
      <c r="AUH1535" s="749"/>
      <c r="AUI1535" s="749"/>
      <c r="AUJ1535" s="749"/>
      <c r="AUK1535" s="749"/>
      <c r="AUL1535" s="749"/>
      <c r="AUM1535" s="749"/>
      <c r="AUN1535" s="749"/>
      <c r="AUO1535" s="749"/>
      <c r="AUP1535" s="749"/>
      <c r="AUQ1535" s="749"/>
      <c r="AUR1535" s="749"/>
      <c r="AUS1535" s="749"/>
      <c r="AUT1535" s="749"/>
      <c r="AUU1535" s="749"/>
      <c r="AUV1535" s="749"/>
      <c r="AUW1535" s="749"/>
      <c r="AUX1535" s="749"/>
      <c r="AUY1535" s="749"/>
      <c r="AUZ1535" s="749"/>
      <c r="AVA1535" s="749"/>
      <c r="AVB1535" s="749"/>
      <c r="AVC1535" s="749"/>
      <c r="AVD1535" s="749"/>
      <c r="AVE1535" s="749"/>
      <c r="AVF1535" s="749"/>
      <c r="AVG1535" s="749"/>
      <c r="AVH1535" s="749"/>
      <c r="AVI1535" s="749"/>
      <c r="AVJ1535" s="749"/>
      <c r="AVK1535" s="749"/>
      <c r="AVL1535" s="749"/>
      <c r="AVM1535" s="749"/>
      <c r="AVN1535" s="749"/>
      <c r="AVO1535" s="749"/>
      <c r="AVP1535" s="749"/>
      <c r="AVQ1535" s="749"/>
      <c r="AVR1535" s="749"/>
      <c r="AVS1535" s="749"/>
      <c r="AVT1535" s="749"/>
      <c r="AVU1535" s="749"/>
      <c r="AVV1535" s="749"/>
      <c r="AVW1535" s="749"/>
      <c r="AVX1535" s="749"/>
      <c r="AVY1535" s="749"/>
      <c r="AVZ1535" s="749"/>
      <c r="AWA1535" s="749"/>
      <c r="AWB1535" s="749"/>
      <c r="AWC1535" s="749"/>
      <c r="AWD1535" s="749"/>
      <c r="AWE1535" s="749"/>
      <c r="AWF1535" s="749"/>
      <c r="AWG1535" s="749"/>
      <c r="AWH1535" s="749"/>
      <c r="AWI1535" s="749"/>
      <c r="AWJ1535" s="749"/>
      <c r="AWK1535" s="749"/>
      <c r="AWL1535" s="749"/>
      <c r="AWM1535" s="749"/>
      <c r="AWN1535" s="749"/>
      <c r="AWO1535" s="749"/>
      <c r="AWP1535" s="749"/>
      <c r="AWQ1535" s="749"/>
      <c r="AWR1535" s="749"/>
      <c r="AWS1535" s="749"/>
      <c r="AWT1535" s="749"/>
      <c r="AWU1535" s="749"/>
      <c r="AWV1535" s="749"/>
      <c r="AWW1535" s="749"/>
      <c r="AWX1535" s="749"/>
      <c r="AWY1535" s="749"/>
      <c r="AWZ1535" s="749"/>
      <c r="AXA1535" s="749"/>
      <c r="AXB1535" s="749"/>
      <c r="AXC1535" s="749"/>
      <c r="AXD1535" s="749"/>
      <c r="AXE1535" s="749"/>
      <c r="AXF1535" s="749"/>
      <c r="AXG1535" s="749"/>
      <c r="AXH1535" s="749"/>
      <c r="AXI1535" s="749"/>
      <c r="AXJ1535" s="749"/>
      <c r="AXK1535" s="749"/>
      <c r="AXL1535" s="749"/>
      <c r="AXM1535" s="749"/>
      <c r="AXN1535" s="749"/>
      <c r="AXO1535" s="749"/>
      <c r="AXP1535" s="749"/>
      <c r="AXQ1535" s="749"/>
      <c r="AXR1535" s="749"/>
      <c r="AXS1535" s="749"/>
      <c r="AXT1535" s="749"/>
      <c r="AXU1535" s="749"/>
      <c r="AXV1535" s="749"/>
      <c r="AXW1535" s="749"/>
      <c r="AXX1535" s="749"/>
      <c r="AXY1535" s="749"/>
      <c r="AXZ1535" s="749"/>
      <c r="AYA1535" s="749"/>
      <c r="AYB1535" s="749"/>
      <c r="AYC1535" s="749"/>
      <c r="AYD1535" s="749"/>
      <c r="AYE1535" s="749"/>
      <c r="AYF1535" s="749"/>
      <c r="AYG1535" s="749"/>
      <c r="AYH1535" s="749"/>
      <c r="AYI1535" s="749"/>
      <c r="AYJ1535" s="749"/>
      <c r="AYK1535" s="749"/>
      <c r="AYL1535" s="749"/>
      <c r="AYM1535" s="749"/>
      <c r="AYN1535" s="749"/>
      <c r="AYO1535" s="749"/>
      <c r="AYP1535" s="749"/>
      <c r="AYQ1535" s="749"/>
      <c r="AYR1535" s="749"/>
      <c r="AYS1535" s="749"/>
      <c r="AYT1535" s="749"/>
      <c r="AYU1535" s="749"/>
      <c r="AYV1535" s="749"/>
      <c r="AYW1535" s="749"/>
      <c r="AYX1535" s="749"/>
      <c r="AYY1535" s="749"/>
      <c r="AYZ1535" s="749"/>
      <c r="AZA1535" s="749"/>
      <c r="AZB1535" s="749"/>
      <c r="AZC1535" s="749"/>
      <c r="AZD1535" s="749"/>
      <c r="AZE1535" s="749"/>
      <c r="AZF1535" s="749"/>
      <c r="AZG1535" s="749"/>
      <c r="AZH1535" s="749"/>
      <c r="AZI1535" s="749"/>
      <c r="AZJ1535" s="749"/>
      <c r="AZK1535" s="749"/>
      <c r="AZL1535" s="749"/>
      <c r="AZM1535" s="749"/>
      <c r="AZN1535" s="749"/>
      <c r="AZO1535" s="749"/>
      <c r="AZP1535" s="749"/>
      <c r="AZQ1535" s="749"/>
      <c r="AZR1535" s="749"/>
      <c r="AZS1535" s="749"/>
      <c r="AZT1535" s="749"/>
      <c r="AZU1535" s="749"/>
      <c r="AZV1535" s="749"/>
      <c r="AZW1535" s="749"/>
      <c r="AZX1535" s="749"/>
      <c r="AZY1535" s="749"/>
      <c r="AZZ1535" s="749"/>
      <c r="BAA1535" s="749"/>
      <c r="BAB1535" s="749"/>
      <c r="BAC1535" s="749"/>
      <c r="BAD1535" s="749"/>
      <c r="BAE1535" s="749"/>
      <c r="BAF1535" s="749"/>
      <c r="BAG1535" s="749"/>
      <c r="BAH1535" s="749"/>
      <c r="BAI1535" s="749"/>
      <c r="BAJ1535" s="749"/>
      <c r="BAK1535" s="749"/>
      <c r="BAL1535" s="749"/>
      <c r="BAM1535" s="749"/>
      <c r="BAN1535" s="749"/>
      <c r="BAO1535" s="749"/>
      <c r="BAP1535" s="749"/>
      <c r="BAQ1535" s="749"/>
      <c r="BAR1535" s="749"/>
      <c r="BAS1535" s="749"/>
      <c r="BAT1535" s="749"/>
      <c r="BAU1535" s="749"/>
      <c r="BAV1535" s="749"/>
      <c r="BAW1535" s="749"/>
      <c r="BAX1535" s="749"/>
      <c r="BAY1535" s="749"/>
      <c r="BAZ1535" s="749"/>
      <c r="BBA1535" s="749"/>
      <c r="BBB1535" s="749"/>
      <c r="BBC1535" s="749"/>
      <c r="BBD1535" s="749"/>
      <c r="BBE1535" s="749"/>
      <c r="BBF1535" s="749"/>
      <c r="BBG1535" s="749"/>
      <c r="BBH1535" s="749"/>
      <c r="BBI1535" s="749"/>
      <c r="BBJ1535" s="749"/>
      <c r="BBK1535" s="749"/>
      <c r="BBL1535" s="749"/>
      <c r="BBM1535" s="749"/>
      <c r="BBN1535" s="749"/>
      <c r="BBO1535" s="749"/>
      <c r="BBP1535" s="749"/>
      <c r="BBQ1535" s="749"/>
      <c r="BBR1535" s="749"/>
      <c r="BBS1535" s="749"/>
      <c r="BBT1535" s="749"/>
      <c r="BBU1535" s="749"/>
      <c r="BBV1535" s="749"/>
      <c r="BBW1535" s="749"/>
      <c r="BBX1535" s="749"/>
      <c r="BBY1535" s="749"/>
      <c r="BBZ1535" s="749"/>
      <c r="BCA1535" s="749"/>
      <c r="BCB1535" s="749"/>
      <c r="BCC1535" s="749"/>
      <c r="BCD1535" s="749"/>
      <c r="BCE1535" s="749"/>
      <c r="BCF1535" s="749"/>
      <c r="BCG1535" s="749"/>
      <c r="BCH1535" s="749"/>
      <c r="BCI1535" s="749"/>
      <c r="BCJ1535" s="749"/>
      <c r="BCK1535" s="749"/>
      <c r="BCL1535" s="749"/>
      <c r="BCM1535" s="749"/>
      <c r="BCN1535" s="749"/>
      <c r="BCO1535" s="749"/>
      <c r="BCP1535" s="749"/>
      <c r="BCQ1535" s="749"/>
      <c r="BCR1535" s="749"/>
      <c r="BCS1535" s="749"/>
      <c r="BCT1535" s="749"/>
      <c r="BCU1535" s="749"/>
      <c r="BCV1535" s="749"/>
      <c r="BCW1535" s="749"/>
      <c r="BCX1535" s="749"/>
      <c r="BCY1535" s="749"/>
      <c r="BCZ1535" s="749"/>
      <c r="BDA1535" s="749"/>
      <c r="BDB1535" s="749"/>
      <c r="BDC1535" s="749"/>
      <c r="BDD1535" s="749"/>
      <c r="BDE1535" s="749"/>
      <c r="BDF1535" s="749"/>
      <c r="BDG1535" s="749"/>
      <c r="BDH1535" s="749"/>
      <c r="BDI1535" s="749"/>
      <c r="BDJ1535" s="749"/>
      <c r="BDK1535" s="749"/>
      <c r="BDL1535" s="749"/>
      <c r="BDM1535" s="749"/>
      <c r="BDN1535" s="749"/>
      <c r="BDO1535" s="749"/>
      <c r="BDP1535" s="749"/>
      <c r="BDQ1535" s="749"/>
      <c r="BDR1535" s="749"/>
      <c r="BDS1535" s="749"/>
      <c r="BDT1535" s="749"/>
      <c r="BDU1535" s="749"/>
      <c r="BDV1535" s="749"/>
      <c r="BDW1535" s="749"/>
      <c r="BDX1535" s="749"/>
      <c r="BDY1535" s="749"/>
      <c r="BDZ1535" s="749"/>
      <c r="BEA1535" s="749"/>
      <c r="BEB1535" s="749"/>
      <c r="BEC1535" s="749"/>
      <c r="BED1535" s="749"/>
      <c r="BEE1535" s="749"/>
      <c r="BEF1535" s="749"/>
      <c r="BEG1535" s="749"/>
      <c r="BEH1535" s="749"/>
      <c r="BEI1535" s="749"/>
      <c r="BEJ1535" s="749"/>
      <c r="BEK1535" s="749"/>
      <c r="BEL1535" s="749"/>
      <c r="BEM1535" s="749"/>
      <c r="BEN1535" s="749"/>
      <c r="BEO1535" s="749"/>
      <c r="BEP1535" s="749"/>
      <c r="BEQ1535" s="749"/>
      <c r="BER1535" s="749"/>
      <c r="BES1535" s="749"/>
      <c r="BET1535" s="749"/>
      <c r="BEU1535" s="749"/>
      <c r="BEV1535" s="749"/>
      <c r="BEW1535" s="749"/>
      <c r="BEX1535" s="749"/>
      <c r="BEY1535" s="749"/>
      <c r="BEZ1535" s="749"/>
      <c r="BFA1535" s="749"/>
      <c r="BFB1535" s="749"/>
      <c r="BFC1535" s="749"/>
      <c r="BFD1535" s="749"/>
      <c r="BFE1535" s="749"/>
      <c r="BFF1535" s="749"/>
      <c r="BFG1535" s="749"/>
      <c r="BFH1535" s="749"/>
      <c r="BFI1535" s="749"/>
      <c r="BFJ1535" s="749"/>
      <c r="BFK1535" s="749"/>
      <c r="BFL1535" s="749"/>
      <c r="BFM1535" s="749"/>
      <c r="BFN1535" s="749"/>
      <c r="BFO1535" s="749"/>
      <c r="BFP1535" s="749"/>
      <c r="BFQ1535" s="749"/>
      <c r="BFR1535" s="749"/>
      <c r="BFS1535" s="749"/>
      <c r="BFT1535" s="749"/>
      <c r="BFU1535" s="749"/>
      <c r="BFV1535" s="749"/>
      <c r="BFW1535" s="749"/>
      <c r="BFX1535" s="749"/>
      <c r="BFY1535" s="749"/>
      <c r="BFZ1535" s="749"/>
      <c r="BGA1535" s="749"/>
      <c r="BGB1535" s="749"/>
      <c r="BGC1535" s="749"/>
      <c r="BGD1535" s="749"/>
      <c r="BGE1535" s="749"/>
      <c r="BGF1535" s="749"/>
      <c r="BGG1535" s="749"/>
      <c r="BGH1535" s="749"/>
      <c r="BGI1535" s="749"/>
      <c r="BGJ1535" s="749"/>
      <c r="BGK1535" s="749"/>
      <c r="BGL1535" s="749"/>
      <c r="BGM1535" s="749"/>
      <c r="BGN1535" s="749"/>
      <c r="BGO1535" s="749"/>
      <c r="BGP1535" s="749"/>
      <c r="BGQ1535" s="749"/>
      <c r="BGR1535" s="749"/>
      <c r="BGS1535" s="749"/>
      <c r="BGT1535" s="749"/>
      <c r="BGU1535" s="749"/>
      <c r="BGV1535" s="749"/>
      <c r="BGW1535" s="749"/>
      <c r="BGX1535" s="749"/>
      <c r="BGY1535" s="749"/>
      <c r="BGZ1535" s="749"/>
      <c r="BHA1535" s="749"/>
      <c r="BHB1535" s="749"/>
      <c r="BHC1535" s="749"/>
      <c r="BHD1535" s="749"/>
      <c r="BHE1535" s="749"/>
      <c r="BHF1535" s="749"/>
      <c r="BHG1535" s="749"/>
      <c r="BHH1535" s="749"/>
      <c r="BHI1535" s="749"/>
      <c r="BHJ1535" s="749"/>
      <c r="BHK1535" s="749"/>
      <c r="BHL1535" s="749"/>
      <c r="BHM1535" s="749"/>
      <c r="BHN1535" s="749"/>
      <c r="BHO1535" s="749"/>
      <c r="BHP1535" s="749"/>
      <c r="BHQ1535" s="749"/>
      <c r="BHR1535" s="749"/>
      <c r="BHS1535" s="749"/>
      <c r="BHT1535" s="749"/>
      <c r="BHU1535" s="749"/>
      <c r="BHV1535" s="749"/>
      <c r="BHW1535" s="749"/>
      <c r="BHX1535" s="749"/>
      <c r="BHY1535" s="749"/>
      <c r="BHZ1535" s="749"/>
      <c r="BIA1535" s="749"/>
      <c r="BIB1535" s="749"/>
      <c r="BIC1535" s="749"/>
      <c r="BID1535" s="749"/>
      <c r="BIE1535" s="749"/>
      <c r="BIF1535" s="749"/>
      <c r="BIG1535" s="749"/>
      <c r="BIH1535" s="749"/>
      <c r="BII1535" s="749"/>
      <c r="BIJ1535" s="749"/>
      <c r="BIK1535" s="749"/>
      <c r="BIL1535" s="749"/>
      <c r="BIM1535" s="749"/>
      <c r="BIN1535" s="749"/>
      <c r="BIO1535" s="749"/>
      <c r="BIP1535" s="749"/>
      <c r="BIQ1535" s="749"/>
      <c r="BIR1535" s="749"/>
      <c r="BIS1535" s="749"/>
      <c r="BIT1535" s="749"/>
      <c r="BIU1535" s="749"/>
      <c r="BIV1535" s="749"/>
      <c r="BIW1535" s="749"/>
      <c r="BIX1535" s="749"/>
      <c r="BIY1535" s="749"/>
      <c r="BIZ1535" s="749"/>
      <c r="BJA1535" s="749"/>
      <c r="BJB1535" s="749"/>
      <c r="BJC1535" s="749"/>
      <c r="BJD1535" s="749"/>
      <c r="BJE1535" s="749"/>
      <c r="BJF1535" s="749"/>
      <c r="BJG1535" s="749"/>
      <c r="BJH1535" s="749"/>
      <c r="BJI1535" s="749"/>
      <c r="BJJ1535" s="749"/>
      <c r="BJK1535" s="749"/>
      <c r="BJL1535" s="749"/>
      <c r="BJM1535" s="749"/>
      <c r="BJN1535" s="749"/>
      <c r="BJO1535" s="749"/>
      <c r="BJP1535" s="749"/>
      <c r="BJQ1535" s="749"/>
      <c r="BJR1535" s="749"/>
      <c r="BJS1535" s="749"/>
      <c r="BJT1535" s="749"/>
      <c r="BJU1535" s="749"/>
      <c r="BJV1535" s="749"/>
      <c r="BJW1535" s="749"/>
      <c r="BJX1535" s="749"/>
      <c r="BJY1535" s="749"/>
      <c r="BJZ1535" s="749"/>
      <c r="BKA1535" s="749"/>
      <c r="BKB1535" s="749"/>
      <c r="BKC1535" s="749"/>
      <c r="BKD1535" s="749"/>
      <c r="BKE1535" s="749"/>
      <c r="BKF1535" s="749"/>
      <c r="BKG1535" s="749"/>
      <c r="BKH1535" s="749"/>
      <c r="BKI1535" s="749"/>
      <c r="BKJ1535" s="749"/>
      <c r="BKK1535" s="749"/>
      <c r="BKL1535" s="749"/>
      <c r="BKM1535" s="749"/>
      <c r="BKN1535" s="749"/>
      <c r="BKO1535" s="749"/>
      <c r="BKP1535" s="749"/>
      <c r="BKQ1535" s="749"/>
      <c r="BKR1535" s="749"/>
      <c r="BKS1535" s="749"/>
      <c r="BKT1535" s="749"/>
      <c r="BKU1535" s="749"/>
      <c r="BKV1535" s="749"/>
      <c r="BKW1535" s="749"/>
      <c r="BKX1535" s="749"/>
      <c r="BKY1535" s="749"/>
      <c r="BKZ1535" s="749"/>
      <c r="BLA1535" s="749"/>
      <c r="BLB1535" s="749"/>
      <c r="BLC1535" s="749"/>
      <c r="BLD1535" s="749"/>
      <c r="BLE1535" s="749"/>
      <c r="BLF1535" s="749"/>
      <c r="BLG1535" s="749"/>
      <c r="BLH1535" s="749"/>
      <c r="BLI1535" s="749"/>
      <c r="BLJ1535" s="749"/>
      <c r="BLK1535" s="749"/>
      <c r="BLL1535" s="749"/>
      <c r="BLM1535" s="749"/>
      <c r="BLN1535" s="749"/>
      <c r="BLO1535" s="749"/>
      <c r="BLP1535" s="749"/>
      <c r="BLQ1535" s="749"/>
      <c r="BLR1535" s="749"/>
      <c r="BLS1535" s="749"/>
      <c r="BLT1535" s="749"/>
      <c r="BLU1535" s="749"/>
      <c r="BLV1535" s="749"/>
      <c r="BLW1535" s="749"/>
      <c r="BLX1535" s="749"/>
      <c r="BLY1535" s="749"/>
      <c r="BLZ1535" s="749"/>
      <c r="BMA1535" s="749"/>
      <c r="BMB1535" s="749"/>
      <c r="BMC1535" s="749"/>
      <c r="BMD1535" s="749"/>
      <c r="BME1535" s="749"/>
      <c r="BMF1535" s="749"/>
      <c r="BMG1535" s="749"/>
      <c r="BMH1535" s="749"/>
      <c r="BMI1535" s="749"/>
      <c r="BMJ1535" s="749"/>
      <c r="BMK1535" s="749"/>
      <c r="BML1535" s="749"/>
      <c r="BMM1535" s="749"/>
      <c r="BMN1535" s="749"/>
      <c r="BMO1535" s="749"/>
      <c r="BMP1535" s="749"/>
      <c r="BMQ1535" s="749"/>
      <c r="BMR1535" s="749"/>
      <c r="BMS1535" s="749"/>
      <c r="BMT1535" s="749"/>
      <c r="BMU1535" s="749"/>
      <c r="BMV1535" s="749"/>
      <c r="BMW1535" s="749"/>
      <c r="BMX1535" s="749"/>
      <c r="BMY1535" s="749"/>
      <c r="BMZ1535" s="749"/>
      <c r="BNA1535" s="749"/>
      <c r="BNB1535" s="749"/>
      <c r="BNC1535" s="749"/>
      <c r="BND1535" s="749"/>
      <c r="BNE1535" s="749"/>
      <c r="BNF1535" s="749"/>
      <c r="BNG1535" s="749"/>
      <c r="BNH1535" s="749"/>
      <c r="BNI1535" s="749"/>
      <c r="BNJ1535" s="749"/>
      <c r="BNK1535" s="749"/>
      <c r="BNL1535" s="749"/>
      <c r="BNM1535" s="749"/>
      <c r="BNN1535" s="749"/>
      <c r="BNO1535" s="749"/>
      <c r="BNP1535" s="749"/>
      <c r="BNQ1535" s="749"/>
      <c r="BNR1535" s="749"/>
      <c r="BNS1535" s="749"/>
      <c r="BNT1535" s="749"/>
      <c r="BNU1535" s="749"/>
      <c r="BNV1535" s="749"/>
      <c r="BNW1535" s="749"/>
      <c r="BNX1535" s="749"/>
      <c r="BNY1535" s="749"/>
      <c r="BNZ1535" s="749"/>
      <c r="BOA1535" s="749"/>
      <c r="BOB1535" s="749"/>
      <c r="BOC1535" s="749"/>
      <c r="BOD1535" s="749"/>
      <c r="BOE1535" s="749"/>
      <c r="BOF1535" s="749"/>
      <c r="BOG1535" s="749"/>
      <c r="BOH1535" s="749"/>
      <c r="BOI1535" s="749"/>
      <c r="BOJ1535" s="749"/>
      <c r="BOK1535" s="749"/>
      <c r="BOL1535" s="749"/>
      <c r="BOM1535" s="749"/>
      <c r="BON1535" s="749"/>
      <c r="BOO1535" s="749"/>
      <c r="BOP1535" s="749"/>
      <c r="BOQ1535" s="749"/>
      <c r="BOR1535" s="749"/>
      <c r="BOS1535" s="749"/>
      <c r="BOT1535" s="749"/>
      <c r="BOU1535" s="749"/>
      <c r="BOV1535" s="749"/>
      <c r="BOW1535" s="749"/>
      <c r="BOX1535" s="749"/>
      <c r="BOY1535" s="749"/>
      <c r="BOZ1535" s="749"/>
      <c r="BPA1535" s="749"/>
      <c r="BPB1535" s="749"/>
      <c r="BPC1535" s="749"/>
      <c r="BPD1535" s="749"/>
      <c r="BPE1535" s="749"/>
      <c r="BPF1535" s="749"/>
      <c r="BPG1535" s="749"/>
      <c r="BPH1535" s="749"/>
      <c r="BPI1535" s="749"/>
      <c r="BPJ1535" s="749"/>
      <c r="BPK1535" s="749"/>
      <c r="BPL1535" s="749"/>
      <c r="BPM1535" s="749"/>
      <c r="BPN1535" s="749"/>
      <c r="BPO1535" s="749"/>
      <c r="BPP1535" s="749"/>
      <c r="BPQ1535" s="749"/>
      <c r="BPR1535" s="749"/>
      <c r="BPS1535" s="749"/>
      <c r="BPT1535" s="749"/>
      <c r="BPU1535" s="749"/>
      <c r="BPV1535" s="749"/>
      <c r="BPW1535" s="749"/>
      <c r="BPX1535" s="749"/>
      <c r="BPY1535" s="749"/>
      <c r="BPZ1535" s="749"/>
      <c r="BQA1535" s="749"/>
      <c r="BQB1535" s="749"/>
      <c r="BQC1535" s="749"/>
      <c r="BQD1535" s="749"/>
      <c r="BQE1535" s="749"/>
      <c r="BQF1535" s="749"/>
      <c r="BQG1535" s="749"/>
      <c r="BQH1535" s="749"/>
      <c r="BQI1535" s="749"/>
      <c r="BQJ1535" s="749"/>
      <c r="BQK1535" s="749"/>
      <c r="BQL1535" s="749"/>
      <c r="BQM1535" s="749"/>
      <c r="BQN1535" s="749"/>
      <c r="BQO1535" s="749"/>
      <c r="BQP1535" s="749"/>
      <c r="BQQ1535" s="749"/>
      <c r="BQR1535" s="749"/>
      <c r="BQS1535" s="749"/>
      <c r="BQT1535" s="749"/>
      <c r="BQU1535" s="749"/>
      <c r="BQV1535" s="749"/>
      <c r="BQW1535" s="749"/>
      <c r="BQX1535" s="749"/>
      <c r="BQY1535" s="749"/>
      <c r="BQZ1535" s="749"/>
      <c r="BRA1535" s="749"/>
      <c r="BRB1535" s="749"/>
      <c r="BRC1535" s="749"/>
      <c r="BRD1535" s="749"/>
      <c r="BRE1535" s="749"/>
      <c r="BRF1535" s="749"/>
      <c r="BRG1535" s="749"/>
      <c r="BRH1535" s="749"/>
      <c r="BRI1535" s="749"/>
      <c r="BRJ1535" s="749"/>
      <c r="BRK1535" s="749"/>
      <c r="BRL1535" s="749"/>
      <c r="BRM1535" s="749"/>
      <c r="BRN1535" s="749"/>
      <c r="BRO1535" s="749"/>
      <c r="BRP1535" s="749"/>
      <c r="BRQ1535" s="749"/>
      <c r="BRR1535" s="749"/>
      <c r="BRS1535" s="749"/>
      <c r="BRT1535" s="749"/>
      <c r="BRU1535" s="749"/>
      <c r="BRV1535" s="749"/>
      <c r="BRW1535" s="749"/>
      <c r="BRX1535" s="749"/>
      <c r="BRY1535" s="749"/>
      <c r="BRZ1535" s="749"/>
      <c r="BSA1535" s="749"/>
      <c r="BSB1535" s="749"/>
      <c r="BSC1535" s="749"/>
      <c r="BSD1535" s="749"/>
      <c r="BSE1535" s="749"/>
      <c r="BSF1535" s="749"/>
      <c r="BSG1535" s="749"/>
      <c r="BSH1535" s="749"/>
      <c r="BSI1535" s="749"/>
      <c r="BSJ1535" s="749"/>
      <c r="BSK1535" s="749"/>
      <c r="BSL1535" s="749"/>
      <c r="BSM1535" s="749"/>
      <c r="BSN1535" s="749"/>
      <c r="BSO1535" s="749"/>
      <c r="BSP1535" s="749"/>
      <c r="BSQ1535" s="749"/>
      <c r="BSR1535" s="749"/>
      <c r="BSS1535" s="749"/>
      <c r="BST1535" s="749"/>
      <c r="BSU1535" s="749"/>
      <c r="BSV1535" s="749"/>
      <c r="BSW1535" s="749"/>
      <c r="BSX1535" s="749"/>
      <c r="BSY1535" s="749"/>
      <c r="BSZ1535" s="749"/>
      <c r="BTA1535" s="749"/>
      <c r="BTB1535" s="749"/>
      <c r="BTC1535" s="749"/>
      <c r="BTD1535" s="749"/>
      <c r="BTE1535" s="749"/>
      <c r="BTF1535" s="749"/>
      <c r="BTG1535" s="749"/>
      <c r="BTH1535" s="749"/>
      <c r="BTI1535" s="749"/>
      <c r="BTJ1535" s="749"/>
      <c r="BTK1535" s="749"/>
      <c r="BTL1535" s="749"/>
      <c r="BTM1535" s="749"/>
      <c r="BTN1535" s="749"/>
      <c r="BTO1535" s="749"/>
      <c r="BTP1535" s="749"/>
      <c r="BTQ1535" s="749"/>
      <c r="BTR1535" s="749"/>
      <c r="BTS1535" s="749"/>
      <c r="BTT1535" s="749"/>
      <c r="BTU1535" s="749"/>
      <c r="BTV1535" s="749"/>
      <c r="BTW1535" s="749"/>
      <c r="BTX1535" s="749"/>
      <c r="BTY1535" s="749"/>
      <c r="BTZ1535" s="749"/>
      <c r="BUA1535" s="749"/>
      <c r="BUB1535" s="749"/>
      <c r="BUC1535" s="749"/>
      <c r="BUD1535" s="749"/>
      <c r="BUE1535" s="749"/>
      <c r="BUF1535" s="749"/>
      <c r="BUG1535" s="749"/>
      <c r="BUH1535" s="749"/>
      <c r="BUI1535" s="749"/>
      <c r="BUJ1535" s="749"/>
      <c r="BUK1535" s="749"/>
      <c r="BUL1535" s="749"/>
      <c r="BUM1535" s="749"/>
      <c r="BUN1535" s="749"/>
      <c r="BUO1535" s="749"/>
      <c r="BUP1535" s="749"/>
      <c r="BUQ1535" s="749"/>
      <c r="BUR1535" s="749"/>
      <c r="BUS1535" s="749"/>
      <c r="BUT1535" s="749"/>
      <c r="BUU1535" s="749"/>
      <c r="BUV1535" s="749"/>
      <c r="BUW1535" s="749"/>
      <c r="BUX1535" s="749"/>
      <c r="BUY1535" s="749"/>
      <c r="BUZ1535" s="749"/>
      <c r="BVA1535" s="749"/>
      <c r="BVB1535" s="749"/>
      <c r="BVC1535" s="749"/>
      <c r="BVD1535" s="749"/>
      <c r="BVE1535" s="749"/>
      <c r="BVF1535" s="749"/>
      <c r="BVG1535" s="749"/>
      <c r="BVH1535" s="749"/>
      <c r="BVI1535" s="749"/>
      <c r="BVJ1535" s="749"/>
      <c r="BVK1535" s="749"/>
      <c r="BVL1535" s="749"/>
      <c r="BVM1535" s="749"/>
      <c r="BVN1535" s="749"/>
      <c r="BVO1535" s="749"/>
      <c r="BVP1535" s="749"/>
      <c r="BVQ1535" s="749"/>
      <c r="BVR1535" s="749"/>
      <c r="BVS1535" s="749"/>
      <c r="BVT1535" s="749"/>
      <c r="BVU1535" s="749"/>
      <c r="BVV1535" s="749"/>
      <c r="BVW1535" s="749"/>
      <c r="BVX1535" s="749"/>
      <c r="BVY1535" s="749"/>
      <c r="BVZ1535" s="749"/>
      <c r="BWA1535" s="749"/>
      <c r="BWB1535" s="749"/>
      <c r="BWC1535" s="749"/>
      <c r="BWD1535" s="749"/>
      <c r="BWE1535" s="749"/>
      <c r="BWF1535" s="749"/>
      <c r="BWG1535" s="749"/>
      <c r="BWH1535" s="749"/>
      <c r="BWI1535" s="749"/>
      <c r="BWJ1535" s="749"/>
      <c r="BWK1535" s="749"/>
      <c r="BWL1535" s="749"/>
      <c r="BWM1535" s="749"/>
      <c r="BWN1535" s="749"/>
      <c r="BWO1535" s="749"/>
      <c r="BWP1535" s="749"/>
      <c r="BWQ1535" s="749"/>
      <c r="BWR1535" s="749"/>
      <c r="BWS1535" s="749"/>
      <c r="BWT1535" s="749"/>
      <c r="BWU1535" s="749"/>
      <c r="BWV1535" s="749"/>
      <c r="BWW1535" s="749"/>
      <c r="BWX1535" s="749"/>
      <c r="BWY1535" s="749"/>
      <c r="BWZ1535" s="749"/>
      <c r="BXA1535" s="749"/>
      <c r="BXB1535" s="749"/>
      <c r="BXC1535" s="749"/>
      <c r="BXD1535" s="749"/>
      <c r="BXE1535" s="749"/>
      <c r="BXF1535" s="749"/>
      <c r="BXG1535" s="749"/>
      <c r="BXH1535" s="749"/>
      <c r="BXI1535" s="749"/>
      <c r="BXJ1535" s="749"/>
      <c r="BXK1535" s="749"/>
      <c r="BXL1535" s="749"/>
      <c r="BXM1535" s="749"/>
      <c r="BXN1535" s="749"/>
      <c r="BXO1535" s="749"/>
      <c r="BXP1535" s="749"/>
      <c r="BXQ1535" s="749"/>
      <c r="BXR1535" s="749"/>
      <c r="BXS1535" s="749"/>
      <c r="BXT1535" s="749"/>
      <c r="BXU1535" s="749"/>
      <c r="BXV1535" s="749"/>
      <c r="BXW1535" s="749"/>
      <c r="BXX1535" s="749"/>
      <c r="BXY1535" s="749"/>
      <c r="BXZ1535" s="749"/>
      <c r="BYA1535" s="749"/>
      <c r="BYB1535" s="749"/>
      <c r="BYC1535" s="749"/>
      <c r="BYD1535" s="749"/>
      <c r="BYE1535" s="749"/>
      <c r="BYF1535" s="749"/>
      <c r="BYG1535" s="749"/>
      <c r="BYH1535" s="749"/>
      <c r="BYI1535" s="749"/>
      <c r="BYJ1535" s="749"/>
      <c r="BYK1535" s="749"/>
      <c r="BYL1535" s="749"/>
      <c r="BYM1535" s="749"/>
      <c r="BYN1535" s="749"/>
      <c r="BYO1535" s="749"/>
      <c r="BYP1535" s="749"/>
      <c r="BYQ1535" s="749"/>
      <c r="BYR1535" s="749"/>
      <c r="BYS1535" s="749"/>
      <c r="BYT1535" s="749"/>
      <c r="BYU1535" s="749"/>
      <c r="BYV1535" s="749"/>
      <c r="BYW1535" s="749"/>
      <c r="BYX1535" s="749"/>
      <c r="BYY1535" s="749"/>
      <c r="BYZ1535" s="749"/>
      <c r="BZA1535" s="749"/>
      <c r="BZB1535" s="749"/>
      <c r="BZC1535" s="749"/>
      <c r="BZD1535" s="749"/>
      <c r="BZE1535" s="749"/>
      <c r="BZF1535" s="749"/>
      <c r="BZG1535" s="749"/>
      <c r="BZH1535" s="749"/>
      <c r="BZI1535" s="749"/>
      <c r="BZJ1535" s="749"/>
      <c r="BZK1535" s="749"/>
      <c r="BZL1535" s="749"/>
      <c r="BZM1535" s="749"/>
      <c r="BZN1535" s="749"/>
      <c r="BZO1535" s="749"/>
      <c r="BZP1535" s="749"/>
      <c r="BZQ1535" s="749"/>
      <c r="BZR1535" s="749"/>
      <c r="BZS1535" s="749"/>
      <c r="BZT1535" s="749"/>
      <c r="BZU1535" s="749"/>
      <c r="BZV1535" s="749"/>
      <c r="BZW1535" s="749"/>
      <c r="BZX1535" s="749"/>
      <c r="BZY1535" s="749"/>
      <c r="BZZ1535" s="749"/>
      <c r="CAA1535" s="749"/>
      <c r="CAB1535" s="749"/>
      <c r="CAC1535" s="749"/>
      <c r="CAD1535" s="749"/>
      <c r="CAE1535" s="749"/>
      <c r="CAF1535" s="749"/>
      <c r="CAG1535" s="749"/>
      <c r="CAH1535" s="749"/>
      <c r="CAI1535" s="749"/>
      <c r="CAJ1535" s="749"/>
      <c r="CAK1535" s="749"/>
      <c r="CAL1535" s="749"/>
      <c r="CAM1535" s="749"/>
      <c r="CAN1535" s="749"/>
      <c r="CAO1535" s="749"/>
      <c r="CAP1535" s="749"/>
      <c r="CAQ1535" s="749"/>
      <c r="CAR1535" s="749"/>
      <c r="CAS1535" s="749"/>
      <c r="CAT1535" s="749"/>
      <c r="CAU1535" s="749"/>
      <c r="CAV1535" s="749"/>
      <c r="CAW1535" s="749"/>
      <c r="CAX1535" s="749"/>
      <c r="CAY1535" s="749"/>
      <c r="CAZ1535" s="749"/>
      <c r="CBA1535" s="749"/>
      <c r="CBB1535" s="749"/>
      <c r="CBC1535" s="749"/>
      <c r="CBD1535" s="749"/>
      <c r="CBE1535" s="749"/>
      <c r="CBF1535" s="749"/>
      <c r="CBG1535" s="749"/>
      <c r="CBH1535" s="749"/>
      <c r="CBI1535" s="749"/>
      <c r="CBJ1535" s="749"/>
      <c r="CBK1535" s="749"/>
      <c r="CBL1535" s="749"/>
      <c r="CBM1535" s="749"/>
      <c r="CBN1535" s="749"/>
      <c r="CBO1535" s="749"/>
      <c r="CBP1535" s="749"/>
      <c r="CBQ1535" s="749"/>
      <c r="CBR1535" s="749"/>
      <c r="CBS1535" s="749"/>
      <c r="CBT1535" s="749"/>
      <c r="CBU1535" s="749"/>
      <c r="CBV1535" s="749"/>
      <c r="CBW1535" s="749"/>
      <c r="CBX1535" s="749"/>
      <c r="CBY1535" s="749"/>
      <c r="CBZ1535" s="749"/>
      <c r="CCA1535" s="749"/>
      <c r="CCB1535" s="749"/>
      <c r="CCC1535" s="749"/>
      <c r="CCD1535" s="749"/>
      <c r="CCE1535" s="749"/>
      <c r="CCF1535" s="749"/>
      <c r="CCG1535" s="749"/>
      <c r="CCH1535" s="749"/>
      <c r="CCI1535" s="749"/>
      <c r="CCJ1535" s="749"/>
      <c r="CCK1535" s="749"/>
      <c r="CCL1535" s="749"/>
      <c r="CCM1535" s="749"/>
      <c r="CCN1535" s="749"/>
      <c r="CCO1535" s="749"/>
      <c r="CCP1535" s="749"/>
      <c r="CCQ1535" s="749"/>
      <c r="CCR1535" s="749"/>
      <c r="CCS1535" s="749"/>
      <c r="CCT1535" s="749"/>
      <c r="CCU1535" s="749"/>
      <c r="CCV1535" s="749"/>
      <c r="CCW1535" s="749"/>
      <c r="CCX1535" s="749"/>
      <c r="CCY1535" s="749"/>
      <c r="CCZ1535" s="749"/>
      <c r="CDA1535" s="749"/>
      <c r="CDB1535" s="749"/>
      <c r="CDC1535" s="749"/>
      <c r="CDD1535" s="749"/>
      <c r="CDE1535" s="749"/>
      <c r="CDF1535" s="749"/>
      <c r="CDG1535" s="749"/>
      <c r="CDH1535" s="749"/>
      <c r="CDI1535" s="749"/>
      <c r="CDJ1535" s="749"/>
      <c r="CDK1535" s="749"/>
      <c r="CDL1535" s="749"/>
      <c r="CDM1535" s="749"/>
      <c r="CDN1535" s="749"/>
      <c r="CDO1535" s="749"/>
      <c r="CDP1535" s="749"/>
      <c r="CDQ1535" s="749"/>
      <c r="CDR1535" s="749"/>
      <c r="CDS1535" s="749"/>
      <c r="CDT1535" s="749"/>
      <c r="CDU1535" s="749"/>
      <c r="CDV1535" s="749"/>
      <c r="CDW1535" s="749"/>
      <c r="CDX1535" s="749"/>
      <c r="CDY1535" s="749"/>
      <c r="CDZ1535" s="749"/>
      <c r="CEA1535" s="749"/>
      <c r="CEB1535" s="749"/>
      <c r="CEC1535" s="749"/>
      <c r="CED1535" s="749"/>
      <c r="CEE1535" s="749"/>
      <c r="CEF1535" s="749"/>
      <c r="CEG1535" s="749"/>
      <c r="CEH1535" s="749"/>
      <c r="CEI1535" s="749"/>
      <c r="CEJ1535" s="749"/>
      <c r="CEK1535" s="749"/>
      <c r="CEL1535" s="749"/>
      <c r="CEM1535" s="749"/>
      <c r="CEN1535" s="749"/>
      <c r="CEO1535" s="749"/>
      <c r="CEP1535" s="749"/>
      <c r="CEQ1535" s="749"/>
      <c r="CER1535" s="749"/>
      <c r="CES1535" s="749"/>
      <c r="CET1535" s="749"/>
      <c r="CEU1535" s="749"/>
      <c r="CEV1535" s="749"/>
      <c r="CEW1535" s="749"/>
      <c r="CEX1535" s="749"/>
      <c r="CEY1535" s="749"/>
      <c r="CEZ1535" s="749"/>
      <c r="CFA1535" s="749"/>
      <c r="CFB1535" s="749"/>
      <c r="CFC1535" s="749"/>
      <c r="CFD1535" s="749"/>
      <c r="CFE1535" s="749"/>
      <c r="CFF1535" s="749"/>
      <c r="CFG1535" s="749"/>
      <c r="CFH1535" s="749"/>
      <c r="CFI1535" s="749"/>
      <c r="CFJ1535" s="749"/>
      <c r="CFK1535" s="749"/>
      <c r="CFL1535" s="749"/>
      <c r="CFM1535" s="749"/>
      <c r="CFN1535" s="749"/>
      <c r="CFO1535" s="749"/>
      <c r="CFP1535" s="749"/>
      <c r="CFQ1535" s="749"/>
      <c r="CFR1535" s="749"/>
      <c r="CFS1535" s="749"/>
      <c r="CFT1535" s="749"/>
      <c r="CFU1535" s="749"/>
      <c r="CFV1535" s="749"/>
      <c r="CFW1535" s="749"/>
      <c r="CFX1535" s="749"/>
      <c r="CFY1535" s="749"/>
      <c r="CFZ1535" s="749"/>
      <c r="CGA1535" s="749"/>
      <c r="CGB1535" s="749"/>
      <c r="CGC1535" s="749"/>
      <c r="CGD1535" s="749"/>
      <c r="CGE1535" s="749"/>
      <c r="CGF1535" s="749"/>
      <c r="CGG1535" s="749"/>
      <c r="CGH1535" s="749"/>
      <c r="CGI1535" s="749"/>
      <c r="CGJ1535" s="749"/>
      <c r="CGK1535" s="749"/>
      <c r="CGL1535" s="749"/>
      <c r="CGM1535" s="749"/>
      <c r="CGN1535" s="749"/>
      <c r="CGO1535" s="749"/>
      <c r="CGP1535" s="749"/>
      <c r="CGQ1535" s="749"/>
      <c r="CGR1535" s="749"/>
      <c r="CGS1535" s="749"/>
      <c r="CGT1535" s="749"/>
      <c r="CGU1535" s="749"/>
      <c r="CGV1535" s="749"/>
      <c r="CGW1535" s="749"/>
      <c r="CGX1535" s="749"/>
      <c r="CGY1535" s="749"/>
      <c r="CGZ1535" s="749"/>
      <c r="CHA1535" s="749"/>
      <c r="CHB1535" s="749"/>
      <c r="CHC1535" s="749"/>
      <c r="CHD1535" s="749"/>
      <c r="CHE1535" s="749"/>
      <c r="CHF1535" s="749"/>
      <c r="CHG1535" s="749"/>
      <c r="CHH1535" s="749"/>
      <c r="CHI1535" s="749"/>
      <c r="CHJ1535" s="749"/>
      <c r="CHK1535" s="749"/>
      <c r="CHL1535" s="749"/>
      <c r="CHM1535" s="749"/>
      <c r="CHN1535" s="749"/>
      <c r="CHO1535" s="749"/>
      <c r="CHP1535" s="749"/>
      <c r="CHQ1535" s="749"/>
      <c r="CHR1535" s="749"/>
      <c r="CHS1535" s="749"/>
      <c r="CHT1535" s="749"/>
      <c r="CHU1535" s="749"/>
      <c r="CHV1535" s="749"/>
      <c r="CHW1535" s="749"/>
      <c r="CHX1535" s="749"/>
      <c r="CHY1535" s="749"/>
      <c r="CHZ1535" s="749"/>
      <c r="CIA1535" s="749"/>
      <c r="CIB1535" s="749"/>
      <c r="CIC1535" s="749"/>
      <c r="CID1535" s="749"/>
      <c r="CIE1535" s="749"/>
      <c r="CIF1535" s="749"/>
      <c r="CIG1535" s="749"/>
      <c r="CIH1535" s="749"/>
      <c r="CII1535" s="749"/>
      <c r="CIJ1535" s="749"/>
      <c r="CIK1535" s="749"/>
      <c r="CIL1535" s="749"/>
      <c r="CIM1535" s="749"/>
      <c r="CIN1535" s="749"/>
      <c r="CIO1535" s="749"/>
      <c r="CIP1535" s="749"/>
      <c r="CIQ1535" s="749"/>
      <c r="CIR1535" s="749"/>
      <c r="CIS1535" s="749"/>
      <c r="CIT1535" s="749"/>
      <c r="CIU1535" s="749"/>
      <c r="CIV1535" s="749"/>
      <c r="CIW1535" s="749"/>
      <c r="CIX1535" s="749"/>
      <c r="CIY1535" s="749"/>
      <c r="CIZ1535" s="749"/>
      <c r="CJA1535" s="749"/>
      <c r="CJB1535" s="749"/>
      <c r="CJC1535" s="749"/>
      <c r="CJD1535" s="749"/>
      <c r="CJE1535" s="749"/>
      <c r="CJF1535" s="749"/>
      <c r="CJG1535" s="749"/>
      <c r="CJH1535" s="749"/>
      <c r="CJI1535" s="749"/>
      <c r="CJJ1535" s="749"/>
      <c r="CJK1535" s="749"/>
      <c r="CJL1535" s="749"/>
      <c r="CJM1535" s="749"/>
      <c r="CJN1535" s="749"/>
      <c r="CJO1535" s="749"/>
      <c r="CJP1535" s="749"/>
      <c r="CJQ1535" s="749"/>
      <c r="CJR1535" s="749"/>
      <c r="CJS1535" s="749"/>
      <c r="CJT1535" s="749"/>
      <c r="CJU1535" s="749"/>
      <c r="CJV1535" s="749"/>
      <c r="CJW1535" s="749"/>
      <c r="CJX1535" s="749"/>
      <c r="CJY1535" s="749"/>
      <c r="CJZ1535" s="749"/>
      <c r="CKA1535" s="749"/>
      <c r="CKB1535" s="749"/>
      <c r="CKC1535" s="749"/>
      <c r="CKD1535" s="749"/>
      <c r="CKE1535" s="749"/>
      <c r="CKF1535" s="749"/>
      <c r="CKG1535" s="749"/>
      <c r="CKH1535" s="749"/>
      <c r="CKI1535" s="749"/>
      <c r="CKJ1535" s="749"/>
      <c r="CKK1535" s="749"/>
      <c r="CKL1535" s="749"/>
      <c r="CKM1535" s="749"/>
      <c r="CKN1535" s="749"/>
      <c r="CKO1535" s="749"/>
      <c r="CKP1535" s="749"/>
      <c r="CKQ1535" s="749"/>
      <c r="CKR1535" s="749"/>
      <c r="CKS1535" s="749"/>
      <c r="CKT1535" s="749"/>
      <c r="CKU1535" s="749"/>
      <c r="CKV1535" s="749"/>
      <c r="CKW1535" s="749"/>
      <c r="CKX1535" s="749"/>
      <c r="CKY1535" s="749"/>
      <c r="CKZ1535" s="749"/>
      <c r="CLA1535" s="749"/>
      <c r="CLB1535" s="749"/>
      <c r="CLC1535" s="749"/>
      <c r="CLD1535" s="749"/>
      <c r="CLE1535" s="749"/>
      <c r="CLF1535" s="749"/>
      <c r="CLG1535" s="749"/>
      <c r="CLH1535" s="749"/>
      <c r="CLI1535" s="749"/>
      <c r="CLJ1535" s="749"/>
      <c r="CLK1535" s="749"/>
      <c r="CLL1535" s="749"/>
      <c r="CLM1535" s="749"/>
      <c r="CLN1535" s="749"/>
      <c r="CLO1535" s="749"/>
      <c r="CLP1535" s="749"/>
      <c r="CLQ1535" s="749"/>
      <c r="CLR1535" s="749"/>
      <c r="CLS1535" s="749"/>
      <c r="CLT1535" s="749"/>
      <c r="CLU1535" s="749"/>
      <c r="CLV1535" s="749"/>
      <c r="CLW1535" s="749"/>
      <c r="CLX1535" s="749"/>
      <c r="CLY1535" s="749"/>
      <c r="CLZ1535" s="749"/>
      <c r="CMA1535" s="749"/>
      <c r="CMB1535" s="749"/>
      <c r="CMC1535" s="749"/>
      <c r="CMD1535" s="749"/>
      <c r="CME1535" s="749"/>
      <c r="CMF1535" s="749"/>
      <c r="CMG1535" s="749"/>
      <c r="CMH1535" s="749"/>
      <c r="CMI1535" s="749"/>
      <c r="CMJ1535" s="749"/>
      <c r="CMK1535" s="749"/>
      <c r="CML1535" s="749"/>
      <c r="CMM1535" s="749"/>
      <c r="CMN1535" s="749"/>
      <c r="CMO1535" s="749"/>
      <c r="CMP1535" s="749"/>
      <c r="CMQ1535" s="749"/>
      <c r="CMR1535" s="749"/>
      <c r="CMS1535" s="749"/>
      <c r="CMT1535" s="749"/>
      <c r="CMU1535" s="749"/>
      <c r="CMV1535" s="749"/>
      <c r="CMW1535" s="749"/>
      <c r="CMX1535" s="749"/>
      <c r="CMY1535" s="749"/>
      <c r="CMZ1535" s="749"/>
      <c r="CNA1535" s="749"/>
      <c r="CNB1535" s="749"/>
      <c r="CNC1535" s="749"/>
      <c r="CND1535" s="749"/>
      <c r="CNE1535" s="749"/>
      <c r="CNF1535" s="749"/>
      <c r="CNG1535" s="749"/>
      <c r="CNH1535" s="749"/>
      <c r="CNI1535" s="749"/>
      <c r="CNJ1535" s="749"/>
      <c r="CNK1535" s="749"/>
      <c r="CNL1535" s="749"/>
      <c r="CNM1535" s="749"/>
      <c r="CNN1535" s="749"/>
      <c r="CNO1535" s="749"/>
      <c r="CNP1535" s="749"/>
      <c r="CNQ1535" s="749"/>
      <c r="CNR1535" s="749"/>
      <c r="CNS1535" s="749"/>
      <c r="CNT1535" s="749"/>
      <c r="CNU1535" s="749"/>
      <c r="CNV1535" s="749"/>
      <c r="CNW1535" s="749"/>
      <c r="CNX1535" s="749"/>
      <c r="CNY1535" s="749"/>
      <c r="CNZ1535" s="749"/>
      <c r="COA1535" s="749"/>
      <c r="COB1535" s="749"/>
      <c r="COC1535" s="749"/>
      <c r="COD1535" s="749"/>
      <c r="COE1535" s="749"/>
      <c r="COF1535" s="749"/>
      <c r="COG1535" s="749"/>
      <c r="COH1535" s="749"/>
      <c r="COI1535" s="749"/>
      <c r="COJ1535" s="749"/>
      <c r="COK1535" s="749"/>
      <c r="COL1535" s="749"/>
      <c r="COM1535" s="749"/>
      <c r="CON1535" s="749"/>
      <c r="COO1535" s="749"/>
      <c r="COP1535" s="749"/>
      <c r="COQ1535" s="749"/>
      <c r="COR1535" s="749"/>
      <c r="COS1535" s="749"/>
      <c r="COT1535" s="749"/>
      <c r="COU1535" s="749"/>
      <c r="COV1535" s="749"/>
      <c r="COW1535" s="749"/>
      <c r="COX1535" s="749"/>
      <c r="COY1535" s="749"/>
      <c r="COZ1535" s="749"/>
      <c r="CPA1535" s="749"/>
      <c r="CPB1535" s="749"/>
      <c r="CPC1535" s="749"/>
      <c r="CPD1535" s="749"/>
      <c r="CPE1535" s="749"/>
      <c r="CPF1535" s="749"/>
      <c r="CPG1535" s="749"/>
      <c r="CPH1535" s="749"/>
      <c r="CPI1535" s="749"/>
      <c r="CPJ1535" s="749"/>
      <c r="CPK1535" s="749"/>
      <c r="CPL1535" s="749"/>
      <c r="CPM1535" s="749"/>
      <c r="CPN1535" s="749"/>
      <c r="CPO1535" s="749"/>
      <c r="CPP1535" s="749"/>
      <c r="CPQ1535" s="749"/>
      <c r="CPR1535" s="749"/>
      <c r="CPS1535" s="749"/>
      <c r="CPT1535" s="749"/>
      <c r="CPU1535" s="749"/>
      <c r="CPV1535" s="749"/>
      <c r="CPW1535" s="749"/>
      <c r="CPX1535" s="749"/>
      <c r="CPY1535" s="749"/>
      <c r="CPZ1535" s="749"/>
      <c r="CQA1535" s="749"/>
      <c r="CQB1535" s="749"/>
      <c r="CQC1535" s="749"/>
      <c r="CQD1535" s="749"/>
      <c r="CQE1535" s="749"/>
      <c r="CQF1535" s="749"/>
      <c r="CQG1535" s="749"/>
      <c r="CQH1535" s="749"/>
      <c r="CQI1535" s="749"/>
      <c r="CQJ1535" s="749"/>
      <c r="CQK1535" s="749"/>
      <c r="CQL1535" s="749"/>
      <c r="CQM1535" s="749"/>
      <c r="CQN1535" s="749"/>
      <c r="CQO1535" s="749"/>
      <c r="CQP1535" s="749"/>
      <c r="CQQ1535" s="749"/>
      <c r="CQR1535" s="749"/>
      <c r="CQS1535" s="749"/>
      <c r="CQT1535" s="749"/>
      <c r="CQU1535" s="749"/>
      <c r="CQV1535" s="749"/>
      <c r="CQW1535" s="749"/>
      <c r="CQX1535" s="749"/>
      <c r="CQY1535" s="749"/>
      <c r="CQZ1535" s="749"/>
      <c r="CRA1535" s="749"/>
      <c r="CRB1535" s="749"/>
      <c r="CRC1535" s="749"/>
      <c r="CRD1535" s="749"/>
      <c r="CRE1535" s="749"/>
      <c r="CRF1535" s="749"/>
      <c r="CRG1535" s="749"/>
      <c r="CRH1535" s="749"/>
      <c r="CRI1535" s="749"/>
      <c r="CRJ1535" s="749"/>
      <c r="CRK1535" s="749"/>
      <c r="CRL1535" s="749"/>
      <c r="CRM1535" s="749"/>
      <c r="CRN1535" s="749"/>
      <c r="CRO1535" s="749"/>
      <c r="CRP1535" s="749"/>
      <c r="CRQ1535" s="749"/>
      <c r="CRR1535" s="749"/>
      <c r="CRS1535" s="749"/>
      <c r="CRT1535" s="749"/>
      <c r="CRU1535" s="749"/>
      <c r="CRV1535" s="749"/>
      <c r="CRW1535" s="749"/>
      <c r="CRX1535" s="749"/>
      <c r="CRY1535" s="749"/>
      <c r="CRZ1535" s="749"/>
      <c r="CSA1535" s="749"/>
      <c r="CSB1535" s="749"/>
      <c r="CSC1535" s="749"/>
      <c r="CSD1535" s="749"/>
      <c r="CSE1535" s="749"/>
      <c r="CSF1535" s="749"/>
      <c r="CSG1535" s="749"/>
      <c r="CSH1535" s="749"/>
      <c r="CSI1535" s="749"/>
      <c r="CSJ1535" s="749"/>
      <c r="CSK1535" s="749"/>
      <c r="CSL1535" s="749"/>
      <c r="CSM1535" s="749"/>
      <c r="CSN1535" s="749"/>
      <c r="CSO1535" s="749"/>
      <c r="CSP1535" s="749"/>
      <c r="CSQ1535" s="749"/>
      <c r="CSR1535" s="749"/>
      <c r="CSS1535" s="749"/>
      <c r="CST1535" s="749"/>
      <c r="CSU1535" s="749"/>
      <c r="CSV1535" s="749"/>
      <c r="CSW1535" s="749"/>
      <c r="CSX1535" s="749"/>
      <c r="CSY1535" s="749"/>
      <c r="CSZ1535" s="749"/>
      <c r="CTA1535" s="749"/>
      <c r="CTB1535" s="749"/>
      <c r="CTC1535" s="749"/>
      <c r="CTD1535" s="749"/>
      <c r="CTE1535" s="749"/>
      <c r="CTF1535" s="749"/>
      <c r="CTG1535" s="749"/>
      <c r="CTH1535" s="749"/>
      <c r="CTI1535" s="749"/>
      <c r="CTJ1535" s="749"/>
      <c r="CTK1535" s="749"/>
      <c r="CTL1535" s="749"/>
      <c r="CTM1535" s="749"/>
      <c r="CTN1535" s="749"/>
      <c r="CTO1535" s="749"/>
      <c r="CTP1535" s="749"/>
      <c r="CTQ1535" s="749"/>
      <c r="CTR1535" s="749"/>
      <c r="CTS1535" s="749"/>
      <c r="CTT1535" s="749"/>
      <c r="CTU1535" s="749"/>
      <c r="CTV1535" s="749"/>
      <c r="CTW1535" s="749"/>
      <c r="CTX1535" s="749"/>
      <c r="CTY1535" s="749"/>
      <c r="CTZ1535" s="749"/>
      <c r="CUA1535" s="749"/>
      <c r="CUB1535" s="749"/>
      <c r="CUC1535" s="749"/>
      <c r="CUD1535" s="749"/>
      <c r="CUE1535" s="749"/>
      <c r="CUF1535" s="749"/>
      <c r="CUG1535" s="749"/>
      <c r="CUH1535" s="749"/>
      <c r="CUI1535" s="749"/>
      <c r="CUJ1535" s="749"/>
      <c r="CUK1535" s="749"/>
      <c r="CUL1535" s="749"/>
      <c r="CUM1535" s="749"/>
      <c r="CUN1535" s="749"/>
      <c r="CUO1535" s="749"/>
      <c r="CUP1535" s="749"/>
      <c r="CUQ1535" s="749"/>
      <c r="CUR1535" s="749"/>
      <c r="CUS1535" s="749"/>
      <c r="CUT1535" s="749"/>
      <c r="CUU1535" s="749"/>
      <c r="CUV1535" s="749"/>
      <c r="CUW1535" s="749"/>
      <c r="CUX1535" s="749"/>
      <c r="CUY1535" s="749"/>
      <c r="CUZ1535" s="749"/>
      <c r="CVA1535" s="749"/>
      <c r="CVB1535" s="749"/>
      <c r="CVC1535" s="749"/>
      <c r="CVD1535" s="749"/>
      <c r="CVE1535" s="749"/>
      <c r="CVF1535" s="749"/>
      <c r="CVG1535" s="749"/>
      <c r="CVH1535" s="749"/>
      <c r="CVI1535" s="749"/>
      <c r="CVJ1535" s="749"/>
      <c r="CVK1535" s="749"/>
      <c r="CVL1535" s="749"/>
      <c r="CVM1535" s="749"/>
      <c r="CVN1535" s="749"/>
      <c r="CVO1535" s="749"/>
      <c r="CVP1535" s="749"/>
      <c r="CVQ1535" s="749"/>
      <c r="CVR1535" s="749"/>
      <c r="CVS1535" s="749"/>
      <c r="CVT1535" s="749"/>
      <c r="CVU1535" s="749"/>
      <c r="CVV1535" s="749"/>
      <c r="CVW1535" s="749"/>
      <c r="CVX1535" s="749"/>
      <c r="CVY1535" s="749"/>
      <c r="CVZ1535" s="749"/>
      <c r="CWA1535" s="749"/>
      <c r="CWB1535" s="749"/>
      <c r="CWC1535" s="749"/>
      <c r="CWD1535" s="749"/>
      <c r="CWE1535" s="749"/>
      <c r="CWF1535" s="749"/>
      <c r="CWG1535" s="749"/>
      <c r="CWH1535" s="749"/>
      <c r="CWI1535" s="749"/>
      <c r="CWJ1535" s="749"/>
      <c r="CWK1535" s="749"/>
      <c r="CWL1535" s="749"/>
      <c r="CWM1535" s="749"/>
      <c r="CWN1535" s="749"/>
      <c r="CWO1535" s="749"/>
      <c r="CWP1535" s="749"/>
      <c r="CWQ1535" s="749"/>
      <c r="CWR1535" s="749"/>
      <c r="CWS1535" s="749"/>
      <c r="CWT1535" s="749"/>
      <c r="CWU1535" s="749"/>
      <c r="CWV1535" s="749"/>
      <c r="CWW1535" s="749"/>
      <c r="CWX1535" s="749"/>
      <c r="CWY1535" s="749"/>
      <c r="CWZ1535" s="749"/>
      <c r="CXA1535" s="749"/>
      <c r="CXB1535" s="749"/>
      <c r="CXC1535" s="749"/>
      <c r="CXD1535" s="749"/>
      <c r="CXE1535" s="749"/>
      <c r="CXF1535" s="749"/>
      <c r="CXG1535" s="749"/>
      <c r="CXH1535" s="749"/>
      <c r="CXI1535" s="749"/>
      <c r="CXJ1535" s="749"/>
      <c r="CXK1535" s="749"/>
      <c r="CXL1535" s="749"/>
      <c r="CXM1535" s="749"/>
      <c r="CXN1535" s="749"/>
      <c r="CXO1535" s="749"/>
      <c r="CXP1535" s="749"/>
      <c r="CXQ1535" s="749"/>
      <c r="CXR1535" s="749"/>
      <c r="CXS1535" s="749"/>
      <c r="CXT1535" s="749"/>
      <c r="CXU1535" s="749"/>
      <c r="CXV1535" s="749"/>
      <c r="CXW1535" s="749"/>
      <c r="CXX1535" s="749"/>
      <c r="CXY1535" s="749"/>
      <c r="CXZ1535" s="749"/>
      <c r="CYA1535" s="749"/>
      <c r="CYB1535" s="749"/>
      <c r="CYC1535" s="749"/>
      <c r="CYD1535" s="749"/>
      <c r="CYE1535" s="749"/>
      <c r="CYF1535" s="749"/>
      <c r="CYG1535" s="749"/>
      <c r="CYH1535" s="749"/>
      <c r="CYI1535" s="749"/>
      <c r="CYJ1535" s="749"/>
      <c r="CYK1535" s="749"/>
      <c r="CYL1535" s="749"/>
      <c r="CYM1535" s="749"/>
      <c r="CYN1535" s="749"/>
      <c r="CYO1535" s="749"/>
      <c r="CYP1535" s="749"/>
      <c r="CYQ1535" s="749"/>
      <c r="CYR1535" s="749"/>
      <c r="CYS1535" s="749"/>
      <c r="CYT1535" s="749"/>
      <c r="CYU1535" s="749"/>
      <c r="CYV1535" s="749"/>
      <c r="CYW1535" s="749"/>
      <c r="CYX1535" s="749"/>
      <c r="CYY1535" s="749"/>
      <c r="CYZ1535" s="749"/>
      <c r="CZA1535" s="749"/>
      <c r="CZB1535" s="749"/>
      <c r="CZC1535" s="749"/>
      <c r="CZD1535" s="749"/>
      <c r="CZE1535" s="749"/>
      <c r="CZF1535" s="749"/>
      <c r="CZG1535" s="749"/>
      <c r="CZH1535" s="749"/>
      <c r="CZI1535" s="749"/>
      <c r="CZJ1535" s="749"/>
      <c r="CZK1535" s="749"/>
      <c r="CZL1535" s="749"/>
      <c r="CZM1535" s="749"/>
      <c r="CZN1535" s="749"/>
      <c r="CZO1535" s="749"/>
      <c r="CZP1535" s="749"/>
      <c r="CZQ1535" s="749"/>
      <c r="CZR1535" s="749"/>
      <c r="CZS1535" s="749"/>
      <c r="CZT1535" s="749"/>
      <c r="CZU1535" s="749"/>
      <c r="CZV1535" s="749"/>
      <c r="CZW1535" s="749"/>
      <c r="CZX1535" s="749"/>
      <c r="CZY1535" s="749"/>
      <c r="CZZ1535" s="749"/>
      <c r="DAA1535" s="749"/>
      <c r="DAB1535" s="749"/>
      <c r="DAC1535" s="749"/>
      <c r="DAD1535" s="749"/>
      <c r="DAE1535" s="749"/>
      <c r="DAF1535" s="749"/>
      <c r="DAG1535" s="749"/>
      <c r="DAH1535" s="749"/>
      <c r="DAI1535" s="749"/>
      <c r="DAJ1535" s="749"/>
      <c r="DAK1535" s="749"/>
      <c r="DAL1535" s="749"/>
      <c r="DAM1535" s="749"/>
      <c r="DAN1535" s="749"/>
      <c r="DAO1535" s="749"/>
      <c r="DAP1535" s="749"/>
      <c r="DAQ1535" s="749"/>
      <c r="DAR1535" s="749"/>
      <c r="DAS1535" s="749"/>
      <c r="DAT1535" s="749"/>
      <c r="DAU1535" s="749"/>
      <c r="DAV1535" s="749"/>
      <c r="DAW1535" s="749"/>
      <c r="DAX1535" s="749"/>
      <c r="DAY1535" s="749"/>
      <c r="DAZ1535" s="749"/>
      <c r="DBA1535" s="749"/>
      <c r="DBB1535" s="749"/>
      <c r="DBC1535" s="749"/>
      <c r="DBD1535" s="749"/>
      <c r="DBE1535" s="749"/>
      <c r="DBF1535" s="749"/>
      <c r="DBG1535" s="749"/>
      <c r="DBH1535" s="749"/>
      <c r="DBI1535" s="749"/>
      <c r="DBJ1535" s="749"/>
      <c r="DBK1535" s="749"/>
      <c r="DBL1535" s="749"/>
      <c r="DBM1535" s="749"/>
      <c r="DBN1535" s="749"/>
      <c r="DBO1535" s="749"/>
      <c r="DBP1535" s="749"/>
      <c r="DBQ1535" s="749"/>
      <c r="DBR1535" s="749"/>
      <c r="DBS1535" s="749"/>
      <c r="DBT1535" s="749"/>
      <c r="DBU1535" s="749"/>
      <c r="DBV1535" s="749"/>
      <c r="DBW1535" s="749"/>
      <c r="DBX1535" s="749"/>
      <c r="DBY1535" s="749"/>
      <c r="DBZ1535" s="749"/>
      <c r="DCA1535" s="749"/>
      <c r="DCB1535" s="749"/>
      <c r="DCC1535" s="749"/>
      <c r="DCD1535" s="749"/>
      <c r="DCE1535" s="749"/>
      <c r="DCF1535" s="749"/>
      <c r="DCG1535" s="749"/>
      <c r="DCH1535" s="749"/>
      <c r="DCI1535" s="749"/>
      <c r="DCJ1535" s="749"/>
      <c r="DCK1535" s="749"/>
      <c r="DCL1535" s="749"/>
      <c r="DCM1535" s="749"/>
      <c r="DCN1535" s="749"/>
      <c r="DCO1535" s="749"/>
      <c r="DCP1535" s="749"/>
      <c r="DCQ1535" s="749"/>
      <c r="DCR1535" s="749"/>
      <c r="DCS1535" s="749"/>
      <c r="DCT1535" s="749"/>
      <c r="DCU1535" s="749"/>
      <c r="DCV1535" s="749"/>
      <c r="DCW1535" s="749"/>
      <c r="DCX1535" s="749"/>
      <c r="DCY1535" s="749"/>
      <c r="DCZ1535" s="749"/>
      <c r="DDA1535" s="749"/>
      <c r="DDB1535" s="749"/>
      <c r="DDC1535" s="749"/>
      <c r="DDD1535" s="749"/>
      <c r="DDE1535" s="749"/>
      <c r="DDF1535" s="749"/>
      <c r="DDG1535" s="749"/>
      <c r="DDH1535" s="749"/>
      <c r="DDI1535" s="749"/>
      <c r="DDJ1535" s="749"/>
      <c r="DDK1535" s="749"/>
      <c r="DDL1535" s="749"/>
      <c r="DDM1535" s="749"/>
      <c r="DDN1535" s="749"/>
      <c r="DDO1535" s="749"/>
      <c r="DDP1535" s="749"/>
      <c r="DDQ1535" s="749"/>
      <c r="DDR1535" s="749"/>
      <c r="DDS1535" s="749"/>
      <c r="DDT1535" s="749"/>
      <c r="DDU1535" s="749"/>
      <c r="DDV1535" s="749"/>
      <c r="DDW1535" s="749"/>
      <c r="DDX1535" s="749"/>
      <c r="DDY1535" s="749"/>
      <c r="DDZ1535" s="749"/>
      <c r="DEA1535" s="749"/>
      <c r="DEB1535" s="749"/>
      <c r="DEC1535" s="749"/>
      <c r="DED1535" s="749"/>
      <c r="DEE1535" s="749"/>
      <c r="DEF1535" s="749"/>
      <c r="DEG1535" s="749"/>
      <c r="DEH1535" s="749"/>
      <c r="DEI1535" s="749"/>
      <c r="DEJ1535" s="749"/>
      <c r="DEK1535" s="749"/>
      <c r="DEL1535" s="749"/>
      <c r="DEM1535" s="749"/>
      <c r="DEN1535" s="749"/>
      <c r="DEO1535" s="749"/>
      <c r="DEP1535" s="749"/>
      <c r="DEQ1535" s="749"/>
      <c r="DER1535" s="749"/>
      <c r="DES1535" s="749"/>
      <c r="DET1535" s="749"/>
      <c r="DEU1535" s="749"/>
      <c r="DEV1535" s="749"/>
      <c r="DEW1535" s="749"/>
      <c r="DEX1535" s="749"/>
      <c r="DEY1535" s="749"/>
      <c r="DEZ1535" s="749"/>
      <c r="DFA1535" s="749"/>
      <c r="DFB1535" s="749"/>
      <c r="DFC1535" s="749"/>
      <c r="DFD1535" s="749"/>
      <c r="DFE1535" s="749"/>
      <c r="DFF1535" s="749"/>
      <c r="DFG1535" s="749"/>
      <c r="DFH1535" s="749"/>
      <c r="DFI1535" s="749"/>
      <c r="DFJ1535" s="749"/>
      <c r="DFK1535" s="749"/>
      <c r="DFL1535" s="749"/>
      <c r="DFM1535" s="749"/>
      <c r="DFN1535" s="749"/>
      <c r="DFO1535" s="749"/>
      <c r="DFP1535" s="749"/>
      <c r="DFQ1535" s="749"/>
      <c r="DFR1535" s="749"/>
      <c r="DFS1535" s="749"/>
      <c r="DFT1535" s="749"/>
      <c r="DFU1535" s="749"/>
      <c r="DFV1535" s="749"/>
      <c r="DFW1535" s="749"/>
      <c r="DFX1535" s="749"/>
      <c r="DFY1535" s="749"/>
      <c r="DFZ1535" s="749"/>
      <c r="DGA1535" s="749"/>
      <c r="DGB1535" s="749"/>
      <c r="DGC1535" s="749"/>
      <c r="DGD1535" s="749"/>
      <c r="DGE1535" s="749"/>
      <c r="DGF1535" s="749"/>
      <c r="DGG1535" s="749"/>
      <c r="DGH1535" s="749"/>
      <c r="DGI1535" s="749"/>
      <c r="DGJ1535" s="749"/>
      <c r="DGK1535" s="749"/>
      <c r="DGL1535" s="749"/>
      <c r="DGM1535" s="749"/>
      <c r="DGN1535" s="749"/>
      <c r="DGO1535" s="749"/>
      <c r="DGP1535" s="749"/>
      <c r="DGQ1535" s="749"/>
      <c r="DGR1535" s="749"/>
      <c r="DGS1535" s="749"/>
      <c r="DGT1535" s="749"/>
      <c r="DGU1535" s="749"/>
      <c r="DGV1535" s="749"/>
      <c r="DGW1535" s="749"/>
      <c r="DGX1535" s="749"/>
      <c r="DGY1535" s="749"/>
      <c r="DGZ1535" s="749"/>
      <c r="DHA1535" s="749"/>
      <c r="DHB1535" s="749"/>
      <c r="DHC1535" s="749"/>
      <c r="DHD1535" s="749"/>
      <c r="DHE1535" s="749"/>
      <c r="DHF1535" s="749"/>
      <c r="DHG1535" s="749"/>
      <c r="DHH1535" s="749"/>
      <c r="DHI1535" s="749"/>
      <c r="DHJ1535" s="749"/>
      <c r="DHK1535" s="749"/>
      <c r="DHL1535" s="749"/>
      <c r="DHM1535" s="749"/>
      <c r="DHN1535" s="749"/>
      <c r="DHO1535" s="749"/>
      <c r="DHP1535" s="749"/>
      <c r="DHQ1535" s="749"/>
      <c r="DHR1535" s="749"/>
      <c r="DHS1535" s="749"/>
      <c r="DHT1535" s="749"/>
      <c r="DHU1535" s="749"/>
      <c r="DHV1535" s="749"/>
      <c r="DHW1535" s="749"/>
      <c r="DHX1535" s="749"/>
      <c r="DHY1535" s="749"/>
      <c r="DHZ1535" s="749"/>
      <c r="DIA1535" s="749"/>
      <c r="DIB1535" s="749"/>
      <c r="DIC1535" s="749"/>
      <c r="DID1535" s="749"/>
      <c r="DIE1535" s="749"/>
      <c r="DIF1535" s="749"/>
      <c r="DIG1535" s="749"/>
      <c r="DIH1535" s="749"/>
      <c r="DII1535" s="749"/>
      <c r="DIJ1535" s="749"/>
      <c r="DIK1535" s="749"/>
      <c r="DIL1535" s="749"/>
      <c r="DIM1535" s="749"/>
      <c r="DIN1535" s="749"/>
      <c r="DIO1535" s="749"/>
      <c r="DIP1535" s="749"/>
      <c r="DIQ1535" s="749"/>
      <c r="DIR1535" s="749"/>
      <c r="DIS1535" s="749"/>
      <c r="DIT1535" s="749"/>
      <c r="DIU1535" s="749"/>
      <c r="DIV1535" s="749"/>
      <c r="DIW1535" s="749"/>
      <c r="DIX1535" s="749"/>
      <c r="DIY1535" s="749"/>
      <c r="DIZ1535" s="749"/>
      <c r="DJA1535" s="749"/>
      <c r="DJB1535" s="749"/>
      <c r="DJC1535" s="749"/>
      <c r="DJD1535" s="749"/>
      <c r="DJE1535" s="749"/>
      <c r="DJF1535" s="749"/>
      <c r="DJG1535" s="749"/>
      <c r="DJH1535" s="749"/>
      <c r="DJI1535" s="749"/>
      <c r="DJJ1535" s="749"/>
      <c r="DJK1535" s="749"/>
      <c r="DJL1535" s="749"/>
      <c r="DJM1535" s="749"/>
      <c r="DJN1535" s="749"/>
      <c r="DJO1535" s="749"/>
      <c r="DJP1535" s="749"/>
      <c r="DJQ1535" s="749"/>
      <c r="DJR1535" s="749"/>
      <c r="DJS1535" s="749"/>
      <c r="DJT1535" s="749"/>
      <c r="DJU1535" s="749"/>
      <c r="DJV1535" s="749"/>
      <c r="DJW1535" s="749"/>
      <c r="DJX1535" s="749"/>
      <c r="DJY1535" s="749"/>
      <c r="DJZ1535" s="749"/>
      <c r="DKA1535" s="749"/>
      <c r="DKB1535" s="749"/>
      <c r="DKC1535" s="749"/>
      <c r="DKD1535" s="749"/>
      <c r="DKE1535" s="749"/>
      <c r="DKF1535" s="749"/>
      <c r="DKG1535" s="749"/>
      <c r="DKH1535" s="749"/>
      <c r="DKI1535" s="749"/>
      <c r="DKJ1535" s="749"/>
      <c r="DKK1535" s="749"/>
      <c r="DKL1535" s="749"/>
      <c r="DKM1535" s="749"/>
      <c r="DKN1535" s="749"/>
      <c r="DKO1535" s="749"/>
      <c r="DKP1535" s="749"/>
      <c r="DKQ1535" s="749"/>
      <c r="DKR1535" s="749"/>
      <c r="DKS1535" s="749"/>
      <c r="DKT1535" s="749"/>
      <c r="DKU1535" s="749"/>
      <c r="DKV1535" s="749"/>
      <c r="DKW1535" s="749"/>
      <c r="DKX1535" s="749"/>
      <c r="DKY1535" s="749"/>
      <c r="DKZ1535" s="749"/>
      <c r="DLA1535" s="749"/>
      <c r="DLB1535" s="749"/>
      <c r="DLC1535" s="749"/>
      <c r="DLD1535" s="749"/>
      <c r="DLE1535" s="749"/>
      <c r="DLF1535" s="749"/>
      <c r="DLG1535" s="749"/>
      <c r="DLH1535" s="749"/>
      <c r="DLI1535" s="749"/>
      <c r="DLJ1535" s="749"/>
      <c r="DLK1535" s="749"/>
      <c r="DLL1535" s="749"/>
      <c r="DLM1535" s="749"/>
      <c r="DLN1535" s="749"/>
      <c r="DLO1535" s="749"/>
      <c r="DLP1535" s="749"/>
      <c r="DLQ1535" s="749"/>
      <c r="DLR1535" s="749"/>
      <c r="DLS1535" s="749"/>
      <c r="DLT1535" s="749"/>
      <c r="DLU1535" s="749"/>
      <c r="DLV1535" s="749"/>
      <c r="DLW1535" s="749"/>
      <c r="DLX1535" s="749"/>
      <c r="DLY1535" s="749"/>
      <c r="DLZ1535" s="749"/>
      <c r="DMA1535" s="749"/>
      <c r="DMB1535" s="749"/>
      <c r="DMC1535" s="749"/>
      <c r="DMD1535" s="749"/>
      <c r="DME1535" s="749"/>
      <c r="DMF1535" s="749"/>
      <c r="DMG1535" s="749"/>
      <c r="DMH1535" s="749"/>
      <c r="DMI1535" s="749"/>
      <c r="DMJ1535" s="749"/>
      <c r="DMK1535" s="749"/>
      <c r="DML1535" s="749"/>
      <c r="DMM1535" s="749"/>
      <c r="DMN1535" s="749"/>
      <c r="DMO1535" s="749"/>
      <c r="DMP1535" s="749"/>
      <c r="DMQ1535" s="749"/>
      <c r="DMR1535" s="749"/>
      <c r="DMS1535" s="749"/>
      <c r="DMT1535" s="749"/>
      <c r="DMU1535" s="749"/>
      <c r="DMV1535" s="749"/>
      <c r="DMW1535" s="749"/>
      <c r="DMX1535" s="749"/>
      <c r="DMY1535" s="749"/>
      <c r="DMZ1535" s="749"/>
      <c r="DNA1535" s="749"/>
      <c r="DNB1535" s="749"/>
      <c r="DNC1535" s="749"/>
      <c r="DND1535" s="749"/>
      <c r="DNE1535" s="749"/>
      <c r="DNF1535" s="749"/>
      <c r="DNG1535" s="749"/>
      <c r="DNH1535" s="749"/>
      <c r="DNI1535" s="749"/>
      <c r="DNJ1535" s="749"/>
      <c r="DNK1535" s="749"/>
      <c r="DNL1535" s="749"/>
      <c r="DNM1535" s="749"/>
      <c r="DNN1535" s="749"/>
      <c r="DNO1535" s="749"/>
      <c r="DNP1535" s="749"/>
      <c r="DNQ1535" s="749"/>
      <c r="DNR1535" s="749"/>
      <c r="DNS1535" s="749"/>
      <c r="DNT1535" s="749"/>
      <c r="DNU1535" s="749"/>
      <c r="DNV1535" s="749"/>
      <c r="DNW1535" s="749"/>
      <c r="DNX1535" s="749"/>
      <c r="DNY1535" s="749"/>
      <c r="DNZ1535" s="749"/>
      <c r="DOA1535" s="749"/>
      <c r="DOB1535" s="749"/>
      <c r="DOC1535" s="749"/>
      <c r="DOD1535" s="749"/>
      <c r="DOE1535" s="749"/>
      <c r="DOF1535" s="749"/>
      <c r="DOG1535" s="749"/>
      <c r="DOH1535" s="749"/>
      <c r="DOI1535" s="749"/>
      <c r="DOJ1535" s="749"/>
      <c r="DOK1535" s="749"/>
      <c r="DOL1535" s="749"/>
      <c r="DOM1535" s="749"/>
      <c r="DON1535" s="749"/>
      <c r="DOO1535" s="749"/>
      <c r="DOP1535" s="749"/>
      <c r="DOQ1535" s="749"/>
      <c r="DOR1535" s="749"/>
      <c r="DOS1535" s="749"/>
      <c r="DOT1535" s="749"/>
      <c r="DOU1535" s="749"/>
      <c r="DOV1535" s="749"/>
      <c r="DOW1535" s="749"/>
      <c r="DOX1535" s="749"/>
      <c r="DOY1535" s="749"/>
      <c r="DOZ1535" s="749"/>
      <c r="DPA1535" s="749"/>
      <c r="DPB1535" s="749"/>
      <c r="DPC1535" s="749"/>
      <c r="DPD1535" s="749"/>
      <c r="DPE1535" s="749"/>
      <c r="DPF1535" s="749"/>
      <c r="DPG1535" s="749"/>
      <c r="DPH1535" s="749"/>
      <c r="DPI1535" s="749"/>
      <c r="DPJ1535" s="749"/>
      <c r="DPK1535" s="749"/>
      <c r="DPL1535" s="749"/>
      <c r="DPM1535" s="749"/>
      <c r="DPN1535" s="749"/>
      <c r="DPO1535" s="749"/>
      <c r="DPP1535" s="749"/>
      <c r="DPQ1535" s="749"/>
      <c r="DPR1535" s="749"/>
      <c r="DPS1535" s="749"/>
      <c r="DPT1535" s="749"/>
      <c r="DPU1535" s="749"/>
      <c r="DPV1535" s="749"/>
      <c r="DPW1535" s="749"/>
      <c r="DPX1535" s="749"/>
      <c r="DPY1535" s="749"/>
      <c r="DPZ1535" s="749"/>
      <c r="DQA1535" s="749"/>
      <c r="DQB1535" s="749"/>
      <c r="DQC1535" s="749"/>
      <c r="DQD1535" s="749"/>
      <c r="DQE1535" s="749"/>
      <c r="DQF1535" s="749"/>
      <c r="DQG1535" s="749"/>
      <c r="DQH1535" s="749"/>
      <c r="DQI1535" s="749"/>
      <c r="DQJ1535" s="749"/>
      <c r="DQK1535" s="749"/>
      <c r="DQL1535" s="749"/>
      <c r="DQM1535" s="749"/>
      <c r="DQN1535" s="749"/>
      <c r="DQO1535" s="749"/>
      <c r="DQP1535" s="749"/>
      <c r="DQQ1535" s="749"/>
      <c r="DQR1535" s="749"/>
      <c r="DQS1535" s="749"/>
      <c r="DQT1535" s="749"/>
      <c r="DQU1535" s="749"/>
      <c r="DQV1535" s="749"/>
      <c r="DQW1535" s="749"/>
      <c r="DQX1535" s="749"/>
      <c r="DQY1535" s="749"/>
      <c r="DQZ1535" s="749"/>
      <c r="DRA1535" s="749"/>
      <c r="DRB1535" s="749"/>
      <c r="DRC1535" s="749"/>
      <c r="DRD1535" s="749"/>
      <c r="DRE1535" s="749"/>
      <c r="DRF1535" s="749"/>
      <c r="DRG1535" s="749"/>
      <c r="DRH1535" s="749"/>
      <c r="DRI1535" s="749"/>
      <c r="DRJ1535" s="749"/>
      <c r="DRK1535" s="749"/>
      <c r="DRL1535" s="749"/>
      <c r="DRM1535" s="749"/>
      <c r="DRN1535" s="749"/>
      <c r="DRO1535" s="749"/>
      <c r="DRP1535" s="749"/>
      <c r="DRQ1535" s="749"/>
      <c r="DRR1535" s="749"/>
      <c r="DRS1535" s="749"/>
      <c r="DRT1535" s="749"/>
      <c r="DRU1535" s="749"/>
      <c r="DRV1535" s="749"/>
      <c r="DRW1535" s="749"/>
      <c r="DRX1535" s="749"/>
      <c r="DRY1535" s="749"/>
      <c r="DRZ1535" s="749"/>
      <c r="DSA1535" s="749"/>
      <c r="DSB1535" s="749"/>
      <c r="DSC1535" s="749"/>
      <c r="DSD1535" s="749"/>
      <c r="DSE1535" s="749"/>
      <c r="DSF1535" s="749"/>
      <c r="DSG1535" s="749"/>
      <c r="DSH1535" s="749"/>
      <c r="DSI1535" s="749"/>
      <c r="DSJ1535" s="749"/>
      <c r="DSK1535" s="749"/>
      <c r="DSL1535" s="749"/>
      <c r="DSM1535" s="749"/>
      <c r="DSN1535" s="749"/>
      <c r="DSO1535" s="749"/>
      <c r="DSP1535" s="749"/>
      <c r="DSQ1535" s="749"/>
      <c r="DSR1535" s="749"/>
      <c r="DSS1535" s="749"/>
      <c r="DST1535" s="749"/>
      <c r="DSU1535" s="749"/>
      <c r="DSV1535" s="749"/>
      <c r="DSW1535" s="749"/>
      <c r="DSX1535" s="749"/>
      <c r="DSY1535" s="749"/>
      <c r="DSZ1535" s="749"/>
      <c r="DTA1535" s="749"/>
      <c r="DTB1535" s="749"/>
      <c r="DTC1535" s="749"/>
      <c r="DTD1535" s="749"/>
      <c r="DTE1535" s="749"/>
      <c r="DTF1535" s="749"/>
      <c r="DTG1535" s="749"/>
      <c r="DTH1535" s="749"/>
      <c r="DTI1535" s="749"/>
      <c r="DTJ1535" s="749"/>
      <c r="DTK1535" s="749"/>
      <c r="DTL1535" s="749"/>
      <c r="DTM1535" s="749"/>
      <c r="DTN1535" s="749"/>
      <c r="DTO1535" s="749"/>
      <c r="DTP1535" s="749"/>
      <c r="DTQ1535" s="749"/>
      <c r="DTR1535" s="749"/>
      <c r="DTS1535" s="749"/>
      <c r="DTT1535" s="749"/>
      <c r="DTU1535" s="749"/>
      <c r="DTV1535" s="749"/>
      <c r="DTW1535" s="749"/>
      <c r="DTX1535" s="749"/>
      <c r="DTY1535" s="749"/>
      <c r="DTZ1535" s="749"/>
      <c r="DUA1535" s="749"/>
      <c r="DUB1535" s="749"/>
      <c r="DUC1535" s="749"/>
      <c r="DUD1535" s="749"/>
      <c r="DUE1535" s="749"/>
      <c r="DUF1535" s="749"/>
      <c r="DUG1535" s="749"/>
      <c r="DUH1535" s="749"/>
      <c r="DUI1535" s="749"/>
      <c r="DUJ1535" s="749"/>
      <c r="DUK1535" s="749"/>
      <c r="DUL1535" s="749"/>
      <c r="DUM1535" s="749"/>
      <c r="DUN1535" s="749"/>
      <c r="DUO1535" s="749"/>
      <c r="DUP1535" s="749"/>
      <c r="DUQ1535" s="749"/>
      <c r="DUR1535" s="749"/>
      <c r="DUS1535" s="749"/>
      <c r="DUT1535" s="749"/>
      <c r="DUU1535" s="749"/>
      <c r="DUV1535" s="749"/>
      <c r="DUW1535" s="749"/>
      <c r="DUX1535" s="749"/>
      <c r="DUY1535" s="749"/>
      <c r="DUZ1535" s="749"/>
      <c r="DVA1535" s="749"/>
      <c r="DVB1535" s="749"/>
      <c r="DVC1535" s="749"/>
      <c r="DVD1535" s="749"/>
      <c r="DVE1535" s="749"/>
      <c r="DVF1535" s="749"/>
      <c r="DVG1535" s="749"/>
      <c r="DVH1535" s="749"/>
      <c r="DVI1535" s="749"/>
      <c r="DVJ1535" s="749"/>
      <c r="DVK1535" s="749"/>
      <c r="DVL1535" s="749"/>
      <c r="DVM1535" s="749"/>
      <c r="DVN1535" s="749"/>
      <c r="DVO1535" s="749"/>
      <c r="DVP1535" s="749"/>
      <c r="DVQ1535" s="749"/>
      <c r="DVR1535" s="749"/>
      <c r="DVS1535" s="749"/>
      <c r="DVT1535" s="749"/>
      <c r="DVU1535" s="749"/>
      <c r="DVV1535" s="749"/>
      <c r="DVW1535" s="749"/>
      <c r="DVX1535" s="749"/>
      <c r="DVY1535" s="749"/>
      <c r="DVZ1535" s="749"/>
      <c r="DWA1535" s="749"/>
      <c r="DWB1535" s="749"/>
      <c r="DWC1535" s="749"/>
      <c r="DWD1535" s="749"/>
      <c r="DWE1535" s="749"/>
      <c r="DWF1535" s="749"/>
      <c r="DWG1535" s="749"/>
      <c r="DWH1535" s="749"/>
      <c r="DWI1535" s="749"/>
      <c r="DWJ1535" s="749"/>
      <c r="DWK1535" s="749"/>
      <c r="DWL1535" s="749"/>
      <c r="DWM1535" s="749"/>
      <c r="DWN1535" s="749"/>
      <c r="DWO1535" s="749"/>
      <c r="DWP1535" s="749"/>
      <c r="DWQ1535" s="749"/>
      <c r="DWR1535" s="749"/>
      <c r="DWS1535" s="749"/>
      <c r="DWT1535" s="749"/>
      <c r="DWU1535" s="749"/>
      <c r="DWV1535" s="749"/>
      <c r="DWW1535" s="749"/>
      <c r="DWX1535" s="749"/>
      <c r="DWY1535" s="749"/>
      <c r="DWZ1535" s="749"/>
      <c r="DXA1535" s="749"/>
      <c r="DXB1535" s="749"/>
      <c r="DXC1535" s="749"/>
      <c r="DXD1535" s="749"/>
      <c r="DXE1535" s="749"/>
      <c r="DXF1535" s="749"/>
      <c r="DXG1535" s="749"/>
      <c r="DXH1535" s="749"/>
      <c r="DXI1535" s="749"/>
      <c r="DXJ1535" s="749"/>
      <c r="DXK1535" s="749"/>
      <c r="DXL1535" s="749"/>
      <c r="DXM1535" s="749"/>
      <c r="DXN1535" s="749"/>
      <c r="DXO1535" s="749"/>
      <c r="DXP1535" s="749"/>
      <c r="DXQ1535" s="749"/>
      <c r="DXR1535" s="749"/>
      <c r="DXS1535" s="749"/>
      <c r="DXT1535" s="749"/>
      <c r="DXU1535" s="749"/>
      <c r="DXV1535" s="749"/>
      <c r="DXW1535" s="749"/>
      <c r="DXX1535" s="749"/>
      <c r="DXY1535" s="749"/>
      <c r="DXZ1535" s="749"/>
      <c r="DYA1535" s="749"/>
      <c r="DYB1535" s="749"/>
      <c r="DYC1535" s="749"/>
      <c r="DYD1535" s="749"/>
      <c r="DYE1535" s="749"/>
      <c r="DYF1535" s="749"/>
      <c r="DYG1535" s="749"/>
      <c r="DYH1535" s="749"/>
      <c r="DYI1535" s="749"/>
      <c r="DYJ1535" s="749"/>
      <c r="DYK1535" s="749"/>
      <c r="DYL1535" s="749"/>
      <c r="DYM1535" s="749"/>
      <c r="DYN1535" s="749"/>
      <c r="DYO1535" s="749"/>
      <c r="DYP1535" s="749"/>
      <c r="DYQ1535" s="749"/>
      <c r="DYR1535" s="749"/>
      <c r="DYS1535" s="749"/>
      <c r="DYT1535" s="749"/>
      <c r="DYU1535" s="749"/>
      <c r="DYV1535" s="749"/>
      <c r="DYW1535" s="749"/>
      <c r="DYX1535" s="749"/>
      <c r="DYY1535" s="749"/>
      <c r="DYZ1535" s="749"/>
      <c r="DZA1535" s="749"/>
      <c r="DZB1535" s="749"/>
      <c r="DZC1535" s="749"/>
      <c r="DZD1535" s="749"/>
      <c r="DZE1535" s="749"/>
      <c r="DZF1535" s="749"/>
      <c r="DZG1535" s="749"/>
      <c r="DZH1535" s="749"/>
      <c r="DZI1535" s="749"/>
      <c r="DZJ1535" s="749"/>
      <c r="DZK1535" s="749"/>
      <c r="DZL1535" s="749"/>
      <c r="DZM1535" s="749"/>
      <c r="DZN1535" s="749"/>
      <c r="DZO1535" s="749"/>
      <c r="DZP1535" s="749"/>
      <c r="DZQ1535" s="749"/>
      <c r="DZR1535" s="749"/>
      <c r="DZS1535" s="749"/>
      <c r="DZT1535" s="749"/>
      <c r="DZU1535" s="749"/>
      <c r="DZV1535" s="749"/>
      <c r="DZW1535" s="749"/>
      <c r="DZX1535" s="749"/>
      <c r="DZY1535" s="749"/>
      <c r="DZZ1535" s="749"/>
      <c r="EAA1535" s="749"/>
      <c r="EAB1535" s="749"/>
      <c r="EAC1535" s="749"/>
      <c r="EAD1535" s="749"/>
      <c r="EAE1535" s="749"/>
      <c r="EAF1535" s="749"/>
      <c r="EAG1535" s="749"/>
      <c r="EAH1535" s="749"/>
      <c r="EAI1535" s="749"/>
      <c r="EAJ1535" s="749"/>
      <c r="EAK1535" s="749"/>
      <c r="EAL1535" s="749"/>
      <c r="EAM1535" s="749"/>
      <c r="EAN1535" s="749"/>
      <c r="EAO1535" s="749"/>
      <c r="EAP1535" s="749"/>
      <c r="EAQ1535" s="749"/>
      <c r="EAR1535" s="749"/>
      <c r="EAS1535" s="749"/>
      <c r="EAT1535" s="749"/>
      <c r="EAU1535" s="749"/>
      <c r="EAV1535" s="749"/>
      <c r="EAW1535" s="749"/>
      <c r="EAX1535" s="749"/>
      <c r="EAY1535" s="749"/>
      <c r="EAZ1535" s="749"/>
      <c r="EBA1535" s="749"/>
      <c r="EBB1535" s="749"/>
      <c r="EBC1535" s="749"/>
      <c r="EBD1535" s="749"/>
      <c r="EBE1535" s="749"/>
      <c r="EBF1535" s="749"/>
      <c r="EBG1535" s="749"/>
      <c r="EBH1535" s="749"/>
      <c r="EBI1535" s="749"/>
      <c r="EBJ1535" s="749"/>
      <c r="EBK1535" s="749"/>
      <c r="EBL1535" s="749"/>
      <c r="EBM1535" s="749"/>
      <c r="EBN1535" s="749"/>
      <c r="EBO1535" s="749"/>
      <c r="EBP1535" s="749"/>
      <c r="EBQ1535" s="749"/>
      <c r="EBR1535" s="749"/>
      <c r="EBS1535" s="749"/>
      <c r="EBT1535" s="749"/>
      <c r="EBU1535" s="749"/>
      <c r="EBV1535" s="749"/>
      <c r="EBW1535" s="749"/>
      <c r="EBX1535" s="749"/>
      <c r="EBY1535" s="749"/>
      <c r="EBZ1535" s="749"/>
      <c r="ECA1535" s="749"/>
      <c r="ECB1535" s="749"/>
      <c r="ECC1535" s="749"/>
      <c r="ECD1535" s="749"/>
      <c r="ECE1535" s="749"/>
      <c r="ECF1535" s="749"/>
      <c r="ECG1535" s="749"/>
      <c r="ECH1535" s="749"/>
      <c r="ECI1535" s="749"/>
      <c r="ECJ1535" s="749"/>
      <c r="ECK1535" s="749"/>
      <c r="ECL1535" s="749"/>
      <c r="ECM1535" s="749"/>
      <c r="ECN1535" s="749"/>
      <c r="ECO1535" s="749"/>
      <c r="ECP1535" s="749"/>
      <c r="ECQ1535" s="749"/>
      <c r="ECR1535" s="749"/>
      <c r="ECS1535" s="749"/>
      <c r="ECT1535" s="749"/>
      <c r="ECU1535" s="749"/>
      <c r="ECV1535" s="749"/>
      <c r="ECW1535" s="749"/>
      <c r="ECX1535" s="749"/>
      <c r="ECY1535" s="749"/>
      <c r="ECZ1535" s="749"/>
      <c r="EDA1535" s="749"/>
      <c r="EDB1535" s="749"/>
      <c r="EDC1535" s="749"/>
      <c r="EDD1535" s="749"/>
      <c r="EDE1535" s="749"/>
      <c r="EDF1535" s="749"/>
      <c r="EDG1535" s="749"/>
      <c r="EDH1535" s="749"/>
      <c r="EDI1535" s="749"/>
      <c r="EDJ1535" s="749"/>
      <c r="EDK1535" s="749"/>
      <c r="EDL1535" s="749"/>
      <c r="EDM1535" s="749"/>
      <c r="EDN1535" s="749"/>
      <c r="EDO1535" s="749"/>
      <c r="EDP1535" s="749"/>
      <c r="EDQ1535" s="749"/>
      <c r="EDR1535" s="749"/>
      <c r="EDS1535" s="749"/>
      <c r="EDT1535" s="749"/>
      <c r="EDU1535" s="749"/>
      <c r="EDV1535" s="749"/>
      <c r="EDW1535" s="749"/>
      <c r="EDX1535" s="749"/>
      <c r="EDY1535" s="749"/>
      <c r="EDZ1535" s="749"/>
      <c r="EEA1535" s="749"/>
      <c r="EEB1535" s="749"/>
      <c r="EEC1535" s="749"/>
      <c r="EED1535" s="749"/>
      <c r="EEE1535" s="749"/>
      <c r="EEF1535" s="749"/>
      <c r="EEG1535" s="749"/>
      <c r="EEH1535" s="749"/>
      <c r="EEI1535" s="749"/>
      <c r="EEJ1535" s="749"/>
      <c r="EEK1535" s="749"/>
      <c r="EEL1535" s="749"/>
      <c r="EEM1535" s="749"/>
      <c r="EEN1535" s="749"/>
      <c r="EEO1535" s="749"/>
      <c r="EEP1535" s="749"/>
      <c r="EEQ1535" s="749"/>
      <c r="EER1535" s="749"/>
      <c r="EES1535" s="749"/>
      <c r="EET1535" s="749"/>
      <c r="EEU1535" s="749"/>
      <c r="EEV1535" s="749"/>
      <c r="EEW1535" s="749"/>
      <c r="EEX1535" s="749"/>
      <c r="EEY1535" s="749"/>
      <c r="EEZ1535" s="749"/>
      <c r="EFA1535" s="749"/>
      <c r="EFB1535" s="749"/>
      <c r="EFC1535" s="749"/>
      <c r="EFD1535" s="749"/>
      <c r="EFE1535" s="749"/>
      <c r="EFF1535" s="749"/>
      <c r="EFG1535" s="749"/>
      <c r="EFH1535" s="749"/>
      <c r="EFI1535" s="749"/>
      <c r="EFJ1535" s="749"/>
      <c r="EFK1535" s="749"/>
      <c r="EFL1535" s="749"/>
      <c r="EFM1535" s="749"/>
      <c r="EFN1535" s="749"/>
      <c r="EFO1535" s="749"/>
      <c r="EFP1535" s="749"/>
      <c r="EFQ1535" s="749"/>
      <c r="EFR1535" s="749"/>
      <c r="EFS1535" s="749"/>
      <c r="EFT1535" s="749"/>
      <c r="EFU1535" s="749"/>
      <c r="EFV1535" s="749"/>
      <c r="EFW1535" s="749"/>
      <c r="EFX1535" s="749"/>
      <c r="EFY1535" s="749"/>
      <c r="EFZ1535" s="749"/>
      <c r="EGA1535" s="749"/>
      <c r="EGB1535" s="749"/>
      <c r="EGC1535" s="749"/>
      <c r="EGD1535" s="749"/>
      <c r="EGE1535" s="749"/>
      <c r="EGF1535" s="749"/>
      <c r="EGG1535" s="749"/>
      <c r="EGH1535" s="749"/>
      <c r="EGI1535" s="749"/>
      <c r="EGJ1535" s="749"/>
      <c r="EGK1535" s="749"/>
      <c r="EGL1535" s="749"/>
      <c r="EGM1535" s="749"/>
      <c r="EGN1535" s="749"/>
      <c r="EGO1535" s="749"/>
      <c r="EGP1535" s="749"/>
      <c r="EGQ1535" s="749"/>
      <c r="EGR1535" s="749"/>
      <c r="EGS1535" s="749"/>
      <c r="EGT1535" s="749"/>
      <c r="EGU1535" s="749"/>
      <c r="EGV1535" s="749"/>
      <c r="EGW1535" s="749"/>
      <c r="EGX1535" s="749"/>
      <c r="EGY1535" s="749"/>
      <c r="EGZ1535" s="749"/>
      <c r="EHA1535" s="749"/>
      <c r="EHB1535" s="749"/>
      <c r="EHC1535" s="749"/>
      <c r="EHD1535" s="749"/>
      <c r="EHE1535" s="749"/>
      <c r="EHF1535" s="749"/>
      <c r="EHG1535" s="749"/>
      <c r="EHH1535" s="749"/>
      <c r="EHI1535" s="749"/>
      <c r="EHJ1535" s="749"/>
      <c r="EHK1535" s="749"/>
      <c r="EHL1535" s="749"/>
      <c r="EHM1535" s="749"/>
      <c r="EHN1535" s="749"/>
      <c r="EHO1535" s="749"/>
      <c r="EHP1535" s="749"/>
      <c r="EHQ1535" s="749"/>
      <c r="EHR1535" s="749"/>
      <c r="EHS1535" s="749"/>
      <c r="EHT1535" s="749"/>
      <c r="EHU1535" s="749"/>
      <c r="EHV1535" s="749"/>
      <c r="EHW1535" s="749"/>
      <c r="EHX1535" s="749"/>
      <c r="EHY1535" s="749"/>
      <c r="EHZ1535" s="749"/>
      <c r="EIA1535" s="749"/>
      <c r="EIB1535" s="749"/>
      <c r="EIC1535" s="749"/>
      <c r="EID1535" s="749"/>
      <c r="EIE1535" s="749"/>
      <c r="EIF1535" s="749"/>
      <c r="EIG1535" s="749"/>
      <c r="EIH1535" s="749"/>
      <c r="EII1535" s="749"/>
      <c r="EIJ1535" s="749"/>
      <c r="EIK1535" s="749"/>
      <c r="EIL1535" s="749"/>
      <c r="EIM1535" s="749"/>
      <c r="EIN1535" s="749"/>
      <c r="EIO1535" s="749"/>
      <c r="EIP1535" s="749"/>
      <c r="EIQ1535" s="749"/>
      <c r="EIR1535" s="749"/>
      <c r="EIS1535" s="749"/>
      <c r="EIT1535" s="749"/>
      <c r="EIU1535" s="749"/>
      <c r="EIV1535" s="749"/>
      <c r="EIW1535" s="749"/>
      <c r="EIX1535" s="749"/>
      <c r="EIY1535" s="749"/>
      <c r="EIZ1535" s="749"/>
      <c r="EJA1535" s="749"/>
      <c r="EJB1535" s="749"/>
      <c r="EJC1535" s="749"/>
      <c r="EJD1535" s="749"/>
      <c r="EJE1535" s="749"/>
      <c r="EJF1535" s="749"/>
      <c r="EJG1535" s="749"/>
      <c r="EJH1535" s="749"/>
      <c r="EJI1535" s="749"/>
      <c r="EJJ1535" s="749"/>
      <c r="EJK1535" s="749"/>
      <c r="EJL1535" s="749"/>
      <c r="EJM1535" s="749"/>
      <c r="EJN1535" s="749"/>
      <c r="EJO1535" s="749"/>
      <c r="EJP1535" s="749"/>
      <c r="EJQ1535" s="749"/>
      <c r="EJR1535" s="749"/>
      <c r="EJS1535" s="749"/>
      <c r="EJT1535" s="749"/>
      <c r="EJU1535" s="749"/>
      <c r="EJV1535" s="749"/>
      <c r="EJW1535" s="749"/>
      <c r="EJX1535" s="749"/>
      <c r="EJY1535" s="749"/>
      <c r="EJZ1535" s="749"/>
      <c r="EKA1535" s="749"/>
      <c r="EKB1535" s="749"/>
      <c r="EKC1535" s="749"/>
      <c r="EKD1535" s="749"/>
      <c r="EKE1535" s="749"/>
      <c r="EKF1535" s="749"/>
      <c r="EKG1535" s="749"/>
      <c r="EKH1535" s="749"/>
      <c r="EKI1535" s="749"/>
      <c r="EKJ1535" s="749"/>
      <c r="EKK1535" s="749"/>
      <c r="EKL1535" s="749"/>
      <c r="EKM1535" s="749"/>
      <c r="EKN1535" s="749"/>
      <c r="EKO1535" s="749"/>
      <c r="EKP1535" s="749"/>
      <c r="EKQ1535" s="749"/>
      <c r="EKR1535" s="749"/>
      <c r="EKS1535" s="749"/>
      <c r="EKT1535" s="749"/>
      <c r="EKU1535" s="749"/>
      <c r="EKV1535" s="749"/>
      <c r="EKW1535" s="749"/>
      <c r="EKX1535" s="749"/>
      <c r="EKY1535" s="749"/>
      <c r="EKZ1535" s="749"/>
      <c r="ELA1535" s="749"/>
      <c r="ELB1535" s="749"/>
      <c r="ELC1535" s="749"/>
      <c r="ELD1535" s="749"/>
      <c r="ELE1535" s="749"/>
      <c r="ELF1535" s="749"/>
      <c r="ELG1535" s="749"/>
      <c r="ELH1535" s="749"/>
      <c r="ELI1535" s="749"/>
      <c r="ELJ1535" s="749"/>
      <c r="ELK1535" s="749"/>
      <c r="ELL1535" s="749"/>
      <c r="ELM1535" s="749"/>
      <c r="ELN1535" s="749"/>
      <c r="ELO1535" s="749"/>
      <c r="ELP1535" s="749"/>
      <c r="ELQ1535" s="749"/>
      <c r="ELR1535" s="749"/>
      <c r="ELS1535" s="749"/>
      <c r="ELT1535" s="749"/>
      <c r="ELU1535" s="749"/>
      <c r="ELV1535" s="749"/>
      <c r="ELW1535" s="749"/>
      <c r="ELX1535" s="749"/>
      <c r="ELY1535" s="749"/>
      <c r="ELZ1535" s="749"/>
      <c r="EMA1535" s="749"/>
      <c r="EMB1535" s="749"/>
      <c r="EMC1535" s="749"/>
      <c r="EMD1535" s="749"/>
      <c r="EME1535" s="749"/>
      <c r="EMF1535" s="749"/>
      <c r="EMG1535" s="749"/>
      <c r="EMH1535" s="749"/>
      <c r="EMI1535" s="749"/>
      <c r="EMJ1535" s="749"/>
      <c r="EMK1535" s="749"/>
      <c r="EML1535" s="749"/>
      <c r="EMM1535" s="749"/>
      <c r="EMN1535" s="749"/>
      <c r="EMO1535" s="749"/>
      <c r="EMP1535" s="749"/>
      <c r="EMQ1535" s="749"/>
      <c r="EMR1535" s="749"/>
      <c r="EMS1535" s="749"/>
      <c r="EMT1535" s="749"/>
      <c r="EMU1535" s="749"/>
      <c r="EMV1535" s="749"/>
      <c r="EMW1535" s="749"/>
      <c r="EMX1535" s="749"/>
      <c r="EMY1535" s="749"/>
      <c r="EMZ1535" s="749"/>
      <c r="ENA1535" s="749"/>
      <c r="ENB1535" s="749"/>
      <c r="ENC1535" s="749"/>
      <c r="END1535" s="749"/>
      <c r="ENE1535" s="749"/>
      <c r="ENF1535" s="749"/>
      <c r="ENG1535" s="749"/>
      <c r="ENH1535" s="749"/>
      <c r="ENI1535" s="749"/>
      <c r="ENJ1535" s="749"/>
      <c r="ENK1535" s="749"/>
      <c r="ENL1535" s="749"/>
      <c r="ENM1535" s="749"/>
      <c r="ENN1535" s="749"/>
      <c r="ENO1535" s="749"/>
      <c r="ENP1535" s="749"/>
      <c r="ENQ1535" s="749"/>
      <c r="ENR1535" s="749"/>
      <c r="ENS1535" s="749"/>
      <c r="ENT1535" s="749"/>
      <c r="ENU1535" s="749"/>
      <c r="ENV1535" s="749"/>
      <c r="ENW1535" s="749"/>
      <c r="ENX1535" s="749"/>
      <c r="ENY1535" s="749"/>
      <c r="ENZ1535" s="749"/>
      <c r="EOA1535" s="749"/>
      <c r="EOB1535" s="749"/>
      <c r="EOC1535" s="749"/>
      <c r="EOD1535" s="749"/>
      <c r="EOE1535" s="749"/>
      <c r="EOF1535" s="749"/>
      <c r="EOG1535" s="749"/>
      <c r="EOH1535" s="749"/>
      <c r="EOI1535" s="749"/>
      <c r="EOJ1535" s="749"/>
      <c r="EOK1535" s="749"/>
      <c r="EOL1535" s="749"/>
      <c r="EOM1535" s="749"/>
      <c r="EON1535" s="749"/>
      <c r="EOO1535" s="749"/>
      <c r="EOP1535" s="749"/>
      <c r="EOQ1535" s="749"/>
      <c r="EOR1535" s="749"/>
      <c r="EOS1535" s="749"/>
      <c r="EOT1535" s="749"/>
      <c r="EOU1535" s="749"/>
      <c r="EOV1535" s="749"/>
      <c r="EOW1535" s="749"/>
      <c r="EOX1535" s="749"/>
      <c r="EOY1535" s="749"/>
      <c r="EOZ1535" s="749"/>
      <c r="EPA1535" s="749"/>
      <c r="EPB1535" s="749"/>
      <c r="EPC1535" s="749"/>
      <c r="EPD1535" s="749"/>
      <c r="EPE1535" s="749"/>
      <c r="EPF1535" s="749"/>
      <c r="EPG1535" s="749"/>
      <c r="EPH1535" s="749"/>
      <c r="EPI1535" s="749"/>
      <c r="EPJ1535" s="749"/>
      <c r="EPK1535" s="749"/>
      <c r="EPL1535" s="749"/>
      <c r="EPM1535" s="749"/>
      <c r="EPN1535" s="749"/>
      <c r="EPO1535" s="749"/>
      <c r="EPP1535" s="749"/>
      <c r="EPQ1535" s="749"/>
      <c r="EPR1535" s="749"/>
      <c r="EPS1535" s="749"/>
      <c r="EPT1535" s="749"/>
      <c r="EPU1535" s="749"/>
      <c r="EPV1535" s="749"/>
      <c r="EPW1535" s="749"/>
      <c r="EPX1535" s="749"/>
      <c r="EPY1535" s="749"/>
      <c r="EPZ1535" s="749"/>
      <c r="EQA1535" s="749"/>
      <c r="EQB1535" s="749"/>
      <c r="EQC1535" s="749"/>
      <c r="EQD1535" s="749"/>
      <c r="EQE1535" s="749"/>
      <c r="EQF1535" s="749"/>
      <c r="EQG1535" s="749"/>
      <c r="EQH1535" s="749"/>
      <c r="EQI1535" s="749"/>
      <c r="EQJ1535" s="749"/>
      <c r="EQK1535" s="749"/>
      <c r="EQL1535" s="749"/>
      <c r="EQM1535" s="749"/>
      <c r="EQN1535" s="749"/>
      <c r="EQO1535" s="749"/>
      <c r="EQP1535" s="749"/>
      <c r="EQQ1535" s="749"/>
      <c r="EQR1535" s="749"/>
      <c r="EQS1535" s="749"/>
      <c r="EQT1535" s="749"/>
      <c r="EQU1535" s="749"/>
      <c r="EQV1535" s="749"/>
      <c r="EQW1535" s="749"/>
      <c r="EQX1535" s="749"/>
      <c r="EQY1535" s="749"/>
      <c r="EQZ1535" s="749"/>
      <c r="ERA1535" s="749"/>
      <c r="ERB1535" s="749"/>
      <c r="ERC1535" s="749"/>
      <c r="ERD1535" s="749"/>
      <c r="ERE1535" s="749"/>
      <c r="ERF1535" s="749"/>
      <c r="ERG1535" s="749"/>
      <c r="ERH1535" s="749"/>
      <c r="ERI1535" s="749"/>
      <c r="ERJ1535" s="749"/>
      <c r="ERK1535" s="749"/>
      <c r="ERL1535" s="749"/>
      <c r="ERM1535" s="749"/>
      <c r="ERN1535" s="749"/>
      <c r="ERO1535" s="749"/>
      <c r="ERP1535" s="749"/>
      <c r="ERQ1535" s="749"/>
      <c r="ERR1535" s="749"/>
      <c r="ERS1535" s="749"/>
      <c r="ERT1535" s="749"/>
      <c r="ERU1535" s="749"/>
      <c r="ERV1535" s="749"/>
      <c r="ERW1535" s="749"/>
      <c r="ERX1535" s="749"/>
      <c r="ERY1535" s="749"/>
      <c r="ERZ1535" s="749"/>
      <c r="ESA1535" s="749"/>
      <c r="ESB1535" s="749"/>
      <c r="ESC1535" s="749"/>
      <c r="ESD1535" s="749"/>
      <c r="ESE1535" s="749"/>
      <c r="ESF1535" s="749"/>
      <c r="ESG1535" s="749"/>
      <c r="ESH1535" s="749"/>
      <c r="ESI1535" s="749"/>
      <c r="ESJ1535" s="749"/>
      <c r="ESK1535" s="749"/>
      <c r="ESL1535" s="749"/>
      <c r="ESM1535" s="749"/>
      <c r="ESN1535" s="749"/>
      <c r="ESO1535" s="749"/>
      <c r="ESP1535" s="749"/>
      <c r="ESQ1535" s="749"/>
      <c r="ESR1535" s="749"/>
      <c r="ESS1535" s="749"/>
      <c r="EST1535" s="749"/>
      <c r="ESU1535" s="749"/>
      <c r="ESV1535" s="749"/>
      <c r="ESW1535" s="749"/>
      <c r="ESX1535" s="749"/>
      <c r="ESY1535" s="749"/>
      <c r="ESZ1535" s="749"/>
      <c r="ETA1535" s="749"/>
      <c r="ETB1535" s="749"/>
      <c r="ETC1535" s="749"/>
      <c r="ETD1535" s="749"/>
      <c r="ETE1535" s="749"/>
      <c r="ETF1535" s="749"/>
      <c r="ETG1535" s="749"/>
      <c r="ETH1535" s="749"/>
      <c r="ETI1535" s="749"/>
      <c r="ETJ1535" s="749"/>
      <c r="ETK1535" s="749"/>
      <c r="ETL1535" s="749"/>
      <c r="ETM1535" s="749"/>
      <c r="ETN1535" s="749"/>
      <c r="ETO1535" s="749"/>
      <c r="ETP1535" s="749"/>
      <c r="ETQ1535" s="749"/>
      <c r="ETR1535" s="749"/>
      <c r="ETS1535" s="749"/>
      <c r="ETT1535" s="749"/>
      <c r="ETU1535" s="749"/>
      <c r="ETV1535" s="749"/>
      <c r="ETW1535" s="749"/>
      <c r="ETX1535" s="749"/>
      <c r="ETY1535" s="749"/>
      <c r="ETZ1535" s="749"/>
      <c r="EUA1535" s="749"/>
      <c r="EUB1535" s="749"/>
      <c r="EUC1535" s="749"/>
      <c r="EUD1535" s="749"/>
      <c r="EUE1535" s="749"/>
      <c r="EUF1535" s="749"/>
      <c r="EUG1535" s="749"/>
      <c r="EUH1535" s="749"/>
      <c r="EUI1535" s="749"/>
      <c r="EUJ1535" s="749"/>
      <c r="EUK1535" s="749"/>
      <c r="EUL1535" s="749"/>
      <c r="EUM1535" s="749"/>
      <c r="EUN1535" s="749"/>
      <c r="EUO1535" s="749"/>
      <c r="EUP1535" s="749"/>
      <c r="EUQ1535" s="749"/>
      <c r="EUR1535" s="749"/>
      <c r="EUS1535" s="749"/>
      <c r="EUT1535" s="749"/>
      <c r="EUU1535" s="749"/>
      <c r="EUV1535" s="749"/>
      <c r="EUW1535" s="749"/>
      <c r="EUX1535" s="749"/>
      <c r="EUY1535" s="749"/>
      <c r="EUZ1535" s="749"/>
      <c r="EVA1535" s="749"/>
      <c r="EVB1535" s="749"/>
      <c r="EVC1535" s="749"/>
      <c r="EVD1535" s="749"/>
      <c r="EVE1535" s="749"/>
      <c r="EVF1535" s="749"/>
      <c r="EVG1535" s="749"/>
      <c r="EVH1535" s="749"/>
      <c r="EVI1535" s="749"/>
      <c r="EVJ1535" s="749"/>
      <c r="EVK1535" s="749"/>
      <c r="EVL1535" s="749"/>
      <c r="EVM1535" s="749"/>
      <c r="EVN1535" s="749"/>
      <c r="EVO1535" s="749"/>
      <c r="EVP1535" s="749"/>
      <c r="EVQ1535" s="749"/>
      <c r="EVR1535" s="749"/>
      <c r="EVS1535" s="749"/>
      <c r="EVT1535" s="749"/>
      <c r="EVU1535" s="749"/>
      <c r="EVV1535" s="749"/>
      <c r="EVW1535" s="749"/>
      <c r="EVX1535" s="749"/>
      <c r="EVY1535" s="749"/>
      <c r="EVZ1535" s="749"/>
      <c r="EWA1535" s="749"/>
      <c r="EWB1535" s="749"/>
      <c r="EWC1535" s="749"/>
      <c r="EWD1535" s="749"/>
      <c r="EWE1535" s="749"/>
      <c r="EWF1535" s="749"/>
      <c r="EWG1535" s="749"/>
      <c r="EWH1535" s="749"/>
      <c r="EWI1535" s="749"/>
      <c r="EWJ1535" s="749"/>
      <c r="EWK1535" s="749"/>
      <c r="EWL1535" s="749"/>
      <c r="EWM1535" s="749"/>
      <c r="EWN1535" s="749"/>
      <c r="EWO1535" s="749"/>
      <c r="EWP1535" s="749"/>
      <c r="EWQ1535" s="749"/>
      <c r="EWR1535" s="749"/>
      <c r="EWS1535" s="749"/>
      <c r="EWT1535" s="749"/>
      <c r="EWU1535" s="749"/>
      <c r="EWV1535" s="749"/>
      <c r="EWW1535" s="749"/>
      <c r="EWX1535" s="749"/>
      <c r="EWY1535" s="749"/>
      <c r="EWZ1535" s="749"/>
      <c r="EXA1535" s="749"/>
      <c r="EXB1535" s="749"/>
      <c r="EXC1535" s="749"/>
      <c r="EXD1535" s="749"/>
      <c r="EXE1535" s="749"/>
      <c r="EXF1535" s="749"/>
      <c r="EXG1535" s="749"/>
      <c r="EXH1535" s="749"/>
      <c r="EXI1535" s="749"/>
      <c r="EXJ1535" s="749"/>
      <c r="EXK1535" s="749"/>
      <c r="EXL1535" s="749"/>
      <c r="EXM1535" s="749"/>
      <c r="EXN1535" s="749"/>
      <c r="EXO1535" s="749"/>
      <c r="EXP1535" s="749"/>
      <c r="EXQ1535" s="749"/>
      <c r="EXR1535" s="749"/>
      <c r="EXS1535" s="749"/>
      <c r="EXT1535" s="749"/>
      <c r="EXU1535" s="749"/>
      <c r="EXV1535" s="749"/>
      <c r="EXW1535" s="749"/>
      <c r="EXX1535" s="749"/>
      <c r="EXY1535" s="749"/>
      <c r="EXZ1535" s="749"/>
      <c r="EYA1535" s="749"/>
      <c r="EYB1535" s="749"/>
      <c r="EYC1535" s="749"/>
      <c r="EYD1535" s="749"/>
      <c r="EYE1535" s="749"/>
      <c r="EYF1535" s="749"/>
      <c r="EYG1535" s="749"/>
      <c r="EYH1535" s="749"/>
      <c r="EYI1535" s="749"/>
      <c r="EYJ1535" s="749"/>
      <c r="EYK1535" s="749"/>
      <c r="EYL1535" s="749"/>
      <c r="EYM1535" s="749"/>
      <c r="EYN1535" s="749"/>
      <c r="EYO1535" s="749"/>
      <c r="EYP1535" s="749"/>
      <c r="EYQ1535" s="749"/>
      <c r="EYR1535" s="749"/>
      <c r="EYS1535" s="749"/>
      <c r="EYT1535" s="749"/>
      <c r="EYU1535" s="749"/>
      <c r="EYV1535" s="749"/>
      <c r="EYW1535" s="749"/>
      <c r="EYX1535" s="749"/>
      <c r="EYY1535" s="749"/>
      <c r="EYZ1535" s="749"/>
      <c r="EZA1535" s="749"/>
      <c r="EZB1535" s="749"/>
      <c r="EZC1535" s="749"/>
      <c r="EZD1535" s="749"/>
      <c r="EZE1535" s="749"/>
      <c r="EZF1535" s="749"/>
      <c r="EZG1535" s="749"/>
      <c r="EZH1535" s="749"/>
      <c r="EZI1535" s="749"/>
      <c r="EZJ1535" s="749"/>
      <c r="EZK1535" s="749"/>
      <c r="EZL1535" s="749"/>
      <c r="EZM1535" s="749"/>
      <c r="EZN1535" s="749"/>
      <c r="EZO1535" s="749"/>
      <c r="EZP1535" s="749"/>
      <c r="EZQ1535" s="749"/>
      <c r="EZR1535" s="749"/>
      <c r="EZS1535" s="749"/>
      <c r="EZT1535" s="749"/>
      <c r="EZU1535" s="749"/>
      <c r="EZV1535" s="749"/>
      <c r="EZW1535" s="749"/>
      <c r="EZX1535" s="749"/>
      <c r="EZY1535" s="749"/>
      <c r="EZZ1535" s="749"/>
      <c r="FAA1535" s="749"/>
      <c r="FAB1535" s="749"/>
      <c r="FAC1535" s="749"/>
      <c r="FAD1535" s="749"/>
      <c r="FAE1535" s="749"/>
      <c r="FAF1535" s="749"/>
      <c r="FAG1535" s="749"/>
      <c r="FAH1535" s="749"/>
      <c r="FAI1535" s="749"/>
      <c r="FAJ1535" s="749"/>
      <c r="FAK1535" s="749"/>
      <c r="FAL1535" s="749"/>
      <c r="FAM1535" s="749"/>
      <c r="FAN1535" s="749"/>
      <c r="FAO1535" s="749"/>
      <c r="FAP1535" s="749"/>
      <c r="FAQ1535" s="749"/>
      <c r="FAR1535" s="749"/>
      <c r="FAS1535" s="749"/>
      <c r="FAT1535" s="749"/>
      <c r="FAU1535" s="749"/>
      <c r="FAV1535" s="749"/>
      <c r="FAW1535" s="749"/>
      <c r="FAX1535" s="749"/>
      <c r="FAY1535" s="749"/>
      <c r="FAZ1535" s="749"/>
      <c r="FBA1535" s="749"/>
      <c r="FBB1535" s="749"/>
      <c r="FBC1535" s="749"/>
      <c r="FBD1535" s="749"/>
      <c r="FBE1535" s="749"/>
      <c r="FBF1535" s="749"/>
      <c r="FBG1535" s="749"/>
      <c r="FBH1535" s="749"/>
      <c r="FBI1535" s="749"/>
      <c r="FBJ1535" s="749"/>
      <c r="FBK1535" s="749"/>
      <c r="FBL1535" s="749"/>
      <c r="FBM1535" s="749"/>
      <c r="FBN1535" s="749"/>
      <c r="FBO1535" s="749"/>
      <c r="FBP1535" s="749"/>
      <c r="FBQ1535" s="749"/>
      <c r="FBR1535" s="749"/>
      <c r="FBS1535" s="749"/>
      <c r="FBT1535" s="749"/>
      <c r="FBU1535" s="749"/>
      <c r="FBV1535" s="749"/>
      <c r="FBW1535" s="749"/>
      <c r="FBX1535" s="749"/>
      <c r="FBY1535" s="749"/>
      <c r="FBZ1535" s="749"/>
      <c r="FCA1535" s="749"/>
      <c r="FCB1535" s="749"/>
      <c r="FCC1535" s="749"/>
      <c r="FCD1535" s="749"/>
      <c r="FCE1535" s="749"/>
      <c r="FCF1535" s="749"/>
      <c r="FCG1535" s="749"/>
      <c r="FCH1535" s="749"/>
      <c r="FCI1535" s="749"/>
      <c r="FCJ1535" s="749"/>
      <c r="FCK1535" s="749"/>
      <c r="FCL1535" s="749"/>
      <c r="FCM1535" s="749"/>
      <c r="FCN1535" s="749"/>
      <c r="FCO1535" s="749"/>
      <c r="FCP1535" s="749"/>
      <c r="FCQ1535" s="749"/>
      <c r="FCR1535" s="749"/>
      <c r="FCS1535" s="749"/>
      <c r="FCT1535" s="749"/>
      <c r="FCU1535" s="749"/>
      <c r="FCV1535" s="749"/>
      <c r="FCW1535" s="749"/>
      <c r="FCX1535" s="749"/>
      <c r="FCY1535" s="749"/>
      <c r="FCZ1535" s="749"/>
      <c r="FDA1535" s="749"/>
      <c r="FDB1535" s="749"/>
      <c r="FDC1535" s="749"/>
      <c r="FDD1535" s="749"/>
      <c r="FDE1535" s="749"/>
      <c r="FDF1535" s="749"/>
      <c r="FDG1535" s="749"/>
      <c r="FDH1535" s="749"/>
      <c r="FDI1535" s="749"/>
      <c r="FDJ1535" s="749"/>
      <c r="FDK1535" s="749"/>
      <c r="FDL1535" s="749"/>
      <c r="FDM1535" s="749"/>
      <c r="FDN1535" s="749"/>
      <c r="FDO1535" s="749"/>
      <c r="FDP1535" s="749"/>
      <c r="FDQ1535" s="749"/>
      <c r="FDR1535" s="749"/>
      <c r="FDS1535" s="749"/>
      <c r="FDT1535" s="749"/>
      <c r="FDU1535" s="749"/>
      <c r="FDV1535" s="749"/>
      <c r="FDW1535" s="749"/>
      <c r="FDX1535" s="749"/>
      <c r="FDY1535" s="749"/>
      <c r="FDZ1535" s="749"/>
      <c r="FEA1535" s="749"/>
      <c r="FEB1535" s="749"/>
      <c r="FEC1535" s="749"/>
      <c r="FED1535" s="749"/>
      <c r="FEE1535" s="749"/>
      <c r="FEF1535" s="749"/>
      <c r="FEG1535" s="749"/>
      <c r="FEH1535" s="749"/>
      <c r="FEI1535" s="749"/>
      <c r="FEJ1535" s="749"/>
      <c r="FEK1535" s="749"/>
      <c r="FEL1535" s="749"/>
      <c r="FEM1535" s="749"/>
      <c r="FEN1535" s="749"/>
      <c r="FEO1535" s="749"/>
      <c r="FEP1535" s="749"/>
      <c r="FEQ1535" s="749"/>
      <c r="FER1535" s="749"/>
      <c r="FES1535" s="749"/>
      <c r="FET1535" s="749"/>
      <c r="FEU1535" s="749"/>
      <c r="FEV1535" s="749"/>
      <c r="FEW1535" s="749"/>
      <c r="FEX1535" s="749"/>
      <c r="FEY1535" s="749"/>
      <c r="FEZ1535" s="749"/>
      <c r="FFA1535" s="749"/>
      <c r="FFB1535" s="749"/>
      <c r="FFC1535" s="749"/>
      <c r="FFD1535" s="749"/>
      <c r="FFE1535" s="749"/>
      <c r="FFF1535" s="749"/>
      <c r="FFG1535" s="749"/>
      <c r="FFH1535" s="749"/>
      <c r="FFI1535" s="749"/>
      <c r="FFJ1535" s="749"/>
      <c r="FFK1535" s="749"/>
      <c r="FFL1535" s="749"/>
      <c r="FFM1535" s="749"/>
      <c r="FFN1535" s="749"/>
      <c r="FFO1535" s="749"/>
      <c r="FFP1535" s="749"/>
      <c r="FFQ1535" s="749"/>
      <c r="FFR1535" s="749"/>
      <c r="FFS1535" s="749"/>
      <c r="FFT1535" s="749"/>
      <c r="FFU1535" s="749"/>
      <c r="FFV1535" s="749"/>
      <c r="FFW1535" s="749"/>
      <c r="FFX1535" s="749"/>
      <c r="FFY1535" s="749"/>
      <c r="FFZ1535" s="749"/>
      <c r="FGA1535" s="749"/>
      <c r="FGB1535" s="749"/>
      <c r="FGC1535" s="749"/>
      <c r="FGD1535" s="749"/>
      <c r="FGE1535" s="749"/>
      <c r="FGF1535" s="749"/>
      <c r="FGG1535" s="749"/>
      <c r="FGH1535" s="749"/>
      <c r="FGI1535" s="749"/>
      <c r="FGJ1535" s="749"/>
      <c r="FGK1535" s="749"/>
      <c r="FGL1535" s="749"/>
      <c r="FGM1535" s="749"/>
      <c r="FGN1535" s="749"/>
      <c r="FGO1535" s="749"/>
      <c r="FGP1535" s="749"/>
      <c r="FGQ1535" s="749"/>
      <c r="FGR1535" s="749"/>
      <c r="FGS1535" s="749"/>
      <c r="FGT1535" s="749"/>
      <c r="FGU1535" s="749"/>
      <c r="FGV1535" s="749"/>
      <c r="FGW1535" s="749"/>
      <c r="FGX1535" s="749"/>
      <c r="FGY1535" s="749"/>
      <c r="FGZ1535" s="749"/>
      <c r="FHA1535" s="749"/>
      <c r="FHB1535" s="749"/>
      <c r="FHC1535" s="749"/>
      <c r="FHD1535" s="749"/>
      <c r="FHE1535" s="749"/>
      <c r="FHF1535" s="749"/>
      <c r="FHG1535" s="749"/>
      <c r="FHH1535" s="749"/>
      <c r="FHI1535" s="749"/>
      <c r="FHJ1535" s="749"/>
      <c r="FHK1535" s="749"/>
      <c r="FHL1535" s="749"/>
      <c r="FHM1535" s="749"/>
      <c r="FHN1535" s="749"/>
      <c r="FHO1535" s="749"/>
      <c r="FHP1535" s="749"/>
      <c r="FHQ1535" s="749"/>
      <c r="FHR1535" s="749"/>
      <c r="FHS1535" s="749"/>
      <c r="FHT1535" s="749"/>
      <c r="FHU1535" s="749"/>
      <c r="FHV1535" s="749"/>
      <c r="FHW1535" s="749"/>
      <c r="FHX1535" s="749"/>
      <c r="FHY1535" s="749"/>
      <c r="FHZ1535" s="749"/>
      <c r="FIA1535" s="749"/>
      <c r="FIB1535" s="749"/>
      <c r="FIC1535" s="749"/>
      <c r="FID1535" s="749"/>
      <c r="FIE1535" s="749"/>
      <c r="FIF1535" s="749"/>
      <c r="FIG1535" s="749"/>
      <c r="FIH1535" s="749"/>
      <c r="FII1535" s="749"/>
      <c r="FIJ1535" s="749"/>
      <c r="FIK1535" s="749"/>
      <c r="FIL1535" s="749"/>
      <c r="FIM1535" s="749"/>
      <c r="FIN1535" s="749"/>
      <c r="FIO1535" s="749"/>
      <c r="FIP1535" s="749"/>
      <c r="FIQ1535" s="749"/>
      <c r="FIR1535" s="749"/>
      <c r="FIS1535" s="749"/>
      <c r="FIT1535" s="749"/>
      <c r="FIU1535" s="749"/>
      <c r="FIV1535" s="749"/>
      <c r="FIW1535" s="749"/>
      <c r="FIX1535" s="749"/>
      <c r="FIY1535" s="749"/>
      <c r="FIZ1535" s="749"/>
      <c r="FJA1535" s="749"/>
      <c r="FJB1535" s="749"/>
      <c r="FJC1535" s="749"/>
      <c r="FJD1535" s="749"/>
      <c r="FJE1535" s="749"/>
      <c r="FJF1535" s="749"/>
      <c r="FJG1535" s="749"/>
      <c r="FJH1535" s="749"/>
      <c r="FJI1535" s="749"/>
      <c r="FJJ1535" s="749"/>
      <c r="FJK1535" s="749"/>
      <c r="FJL1535" s="749"/>
      <c r="FJM1535" s="749"/>
      <c r="FJN1535" s="749"/>
      <c r="FJO1535" s="749"/>
      <c r="FJP1535" s="749"/>
      <c r="FJQ1535" s="749"/>
      <c r="FJR1535" s="749"/>
      <c r="FJS1535" s="749"/>
      <c r="FJT1535" s="749"/>
      <c r="FJU1535" s="749"/>
      <c r="FJV1535" s="749"/>
      <c r="FJW1535" s="749"/>
      <c r="FJX1535" s="749"/>
      <c r="FJY1535" s="749"/>
      <c r="FJZ1535" s="749"/>
      <c r="FKA1535" s="749"/>
      <c r="FKB1535" s="749"/>
      <c r="FKC1535" s="749"/>
      <c r="FKD1535" s="749"/>
      <c r="FKE1535" s="749"/>
      <c r="FKF1535" s="749"/>
      <c r="FKG1535" s="749"/>
      <c r="FKH1535" s="749"/>
      <c r="FKI1535" s="749"/>
      <c r="FKJ1535" s="749"/>
      <c r="FKK1535" s="749"/>
      <c r="FKL1535" s="749"/>
      <c r="FKM1535" s="749"/>
      <c r="FKN1535" s="749"/>
      <c r="FKO1535" s="749"/>
      <c r="FKP1535" s="749"/>
      <c r="FKQ1535" s="749"/>
      <c r="FKR1535" s="749"/>
      <c r="FKS1535" s="749"/>
      <c r="FKT1535" s="749"/>
      <c r="FKU1535" s="749"/>
      <c r="FKV1535" s="749"/>
      <c r="FKW1535" s="749"/>
      <c r="FKX1535" s="749"/>
      <c r="FKY1535" s="749"/>
      <c r="FKZ1535" s="749"/>
      <c r="FLA1535" s="749"/>
      <c r="FLB1535" s="749"/>
      <c r="FLC1535" s="749"/>
      <c r="FLD1535" s="749"/>
      <c r="FLE1535" s="749"/>
      <c r="FLF1535" s="749"/>
      <c r="FLG1535" s="749"/>
      <c r="FLH1535" s="749"/>
      <c r="FLI1535" s="749"/>
      <c r="FLJ1535" s="749"/>
      <c r="FLK1535" s="749"/>
      <c r="FLL1535" s="749"/>
      <c r="FLM1535" s="749"/>
      <c r="FLN1535" s="749"/>
      <c r="FLO1535" s="749"/>
      <c r="FLP1535" s="749"/>
      <c r="FLQ1535" s="749"/>
      <c r="FLR1535" s="749"/>
      <c r="FLS1535" s="749"/>
      <c r="FLT1535" s="749"/>
      <c r="FLU1535" s="749"/>
      <c r="FLV1535" s="749"/>
      <c r="FLW1535" s="749"/>
      <c r="FLX1535" s="749"/>
      <c r="FLY1535" s="749"/>
      <c r="FLZ1535" s="749"/>
      <c r="FMA1535" s="749"/>
      <c r="FMB1535" s="749"/>
      <c r="FMC1535" s="749"/>
      <c r="FMD1535" s="749"/>
      <c r="FME1535" s="749"/>
      <c r="FMF1535" s="749"/>
      <c r="FMG1535" s="749"/>
      <c r="FMH1535" s="749"/>
      <c r="FMI1535" s="749"/>
      <c r="FMJ1535" s="749"/>
      <c r="FMK1535" s="749"/>
      <c r="FML1535" s="749"/>
      <c r="FMM1535" s="749"/>
      <c r="FMN1535" s="749"/>
      <c r="FMO1535" s="749"/>
      <c r="FMP1535" s="749"/>
      <c r="FMQ1535" s="749"/>
      <c r="FMR1535" s="749"/>
      <c r="FMS1535" s="749"/>
      <c r="FMT1535" s="749"/>
      <c r="FMU1535" s="749"/>
      <c r="FMV1535" s="749"/>
      <c r="FMW1535" s="749"/>
      <c r="FMX1535" s="749"/>
      <c r="FMY1535" s="749"/>
      <c r="FMZ1535" s="749"/>
      <c r="FNA1535" s="749"/>
      <c r="FNB1535" s="749"/>
      <c r="FNC1535" s="749"/>
      <c r="FND1535" s="749"/>
      <c r="FNE1535" s="749"/>
      <c r="FNF1535" s="749"/>
      <c r="FNG1535" s="749"/>
      <c r="FNH1535" s="749"/>
      <c r="FNI1535" s="749"/>
      <c r="FNJ1535" s="749"/>
      <c r="FNK1535" s="749"/>
      <c r="FNL1535" s="749"/>
      <c r="FNM1535" s="749"/>
      <c r="FNN1535" s="749"/>
      <c r="FNO1535" s="749"/>
      <c r="FNP1535" s="749"/>
      <c r="FNQ1535" s="749"/>
      <c r="FNR1535" s="749"/>
      <c r="FNS1535" s="749"/>
      <c r="FNT1535" s="749"/>
      <c r="FNU1535" s="749"/>
      <c r="FNV1535" s="749"/>
      <c r="FNW1535" s="749"/>
      <c r="FNX1535" s="749"/>
      <c r="FNY1535" s="749"/>
      <c r="FNZ1535" s="749"/>
      <c r="FOA1535" s="749"/>
      <c r="FOB1535" s="749"/>
      <c r="FOC1535" s="749"/>
      <c r="FOD1535" s="749"/>
      <c r="FOE1535" s="749"/>
      <c r="FOF1535" s="749"/>
      <c r="FOG1535" s="749"/>
      <c r="FOH1535" s="749"/>
      <c r="FOI1535" s="749"/>
      <c r="FOJ1535" s="749"/>
      <c r="FOK1535" s="749"/>
      <c r="FOL1535" s="749"/>
      <c r="FOM1535" s="749"/>
      <c r="FON1535" s="749"/>
      <c r="FOO1535" s="749"/>
      <c r="FOP1535" s="749"/>
      <c r="FOQ1535" s="749"/>
      <c r="FOR1535" s="749"/>
      <c r="FOS1535" s="749"/>
      <c r="FOT1535" s="749"/>
      <c r="FOU1535" s="749"/>
      <c r="FOV1535" s="749"/>
      <c r="FOW1535" s="749"/>
      <c r="FOX1535" s="749"/>
      <c r="FOY1535" s="749"/>
      <c r="FOZ1535" s="749"/>
      <c r="FPA1535" s="749"/>
      <c r="FPB1535" s="749"/>
      <c r="FPC1535" s="749"/>
      <c r="FPD1535" s="749"/>
      <c r="FPE1535" s="749"/>
      <c r="FPF1535" s="749"/>
      <c r="FPG1535" s="749"/>
      <c r="FPH1535" s="749"/>
      <c r="FPI1535" s="749"/>
      <c r="FPJ1535" s="749"/>
      <c r="FPK1535" s="749"/>
      <c r="FPL1535" s="749"/>
      <c r="FPM1535" s="749"/>
      <c r="FPN1535" s="749"/>
      <c r="FPO1535" s="749"/>
      <c r="FPP1535" s="749"/>
      <c r="FPQ1535" s="749"/>
      <c r="FPR1535" s="749"/>
      <c r="FPS1535" s="749"/>
      <c r="FPT1535" s="749"/>
      <c r="FPU1535" s="749"/>
      <c r="FPV1535" s="749"/>
      <c r="FPW1535" s="749"/>
      <c r="FPX1535" s="749"/>
      <c r="FPY1535" s="749"/>
      <c r="FPZ1535" s="749"/>
      <c r="FQA1535" s="749"/>
      <c r="FQB1535" s="749"/>
      <c r="FQC1535" s="749"/>
      <c r="FQD1535" s="749"/>
      <c r="FQE1535" s="749"/>
      <c r="FQF1535" s="749"/>
      <c r="FQG1535" s="749"/>
      <c r="FQH1535" s="749"/>
      <c r="FQI1535" s="749"/>
      <c r="FQJ1535" s="749"/>
      <c r="FQK1535" s="749"/>
      <c r="FQL1535" s="749"/>
      <c r="FQM1535" s="749"/>
      <c r="FQN1535" s="749"/>
      <c r="FQO1535" s="749"/>
      <c r="FQP1535" s="749"/>
      <c r="FQQ1535" s="749"/>
      <c r="FQR1535" s="749"/>
      <c r="FQS1535" s="749"/>
      <c r="FQT1535" s="749"/>
      <c r="FQU1535" s="749"/>
      <c r="FQV1535" s="749"/>
      <c r="FQW1535" s="749"/>
      <c r="FQX1535" s="749"/>
      <c r="FQY1535" s="749"/>
      <c r="FQZ1535" s="749"/>
      <c r="FRA1535" s="749"/>
      <c r="FRB1535" s="749"/>
      <c r="FRC1535" s="749"/>
      <c r="FRD1535" s="749"/>
      <c r="FRE1535" s="749"/>
      <c r="FRF1535" s="749"/>
      <c r="FRG1535" s="749"/>
      <c r="FRH1535" s="749"/>
      <c r="FRI1535" s="749"/>
      <c r="FRJ1535" s="749"/>
      <c r="FRK1535" s="749"/>
      <c r="FRL1535" s="749"/>
      <c r="FRM1535" s="749"/>
      <c r="FRN1535" s="749"/>
      <c r="FRO1535" s="749"/>
      <c r="FRP1535" s="749"/>
      <c r="FRQ1535" s="749"/>
      <c r="FRR1535" s="749"/>
      <c r="FRS1535" s="749"/>
      <c r="FRT1535" s="749"/>
      <c r="FRU1535" s="749"/>
      <c r="FRV1535" s="749"/>
      <c r="FRW1535" s="749"/>
      <c r="FRX1535" s="749"/>
      <c r="FRY1535" s="749"/>
      <c r="FRZ1535" s="749"/>
      <c r="FSA1535" s="749"/>
      <c r="FSB1535" s="749"/>
      <c r="FSC1535" s="749"/>
      <c r="FSD1535" s="749"/>
      <c r="FSE1535" s="749"/>
      <c r="FSF1535" s="749"/>
      <c r="FSG1535" s="749"/>
      <c r="FSH1535" s="749"/>
      <c r="FSI1535" s="749"/>
      <c r="FSJ1535" s="749"/>
      <c r="FSK1535" s="749"/>
      <c r="FSL1535" s="749"/>
      <c r="FSM1535" s="749"/>
      <c r="FSN1535" s="749"/>
      <c r="FSO1535" s="749"/>
      <c r="FSP1535" s="749"/>
      <c r="FSQ1535" s="749"/>
      <c r="FSR1535" s="749"/>
      <c r="FSS1535" s="749"/>
      <c r="FST1535" s="749"/>
      <c r="FSU1535" s="749"/>
      <c r="FSV1535" s="749"/>
      <c r="FSW1535" s="749"/>
      <c r="FSX1535" s="749"/>
      <c r="FSY1535" s="749"/>
      <c r="FSZ1535" s="749"/>
      <c r="FTA1535" s="749"/>
      <c r="FTB1535" s="749"/>
      <c r="FTC1535" s="749"/>
      <c r="FTD1535" s="749"/>
      <c r="FTE1535" s="749"/>
      <c r="FTF1535" s="749"/>
      <c r="FTG1535" s="749"/>
      <c r="FTH1535" s="749"/>
      <c r="FTI1535" s="749"/>
      <c r="FTJ1535" s="749"/>
      <c r="FTK1535" s="749"/>
      <c r="FTL1535" s="749"/>
      <c r="FTM1535" s="749"/>
      <c r="FTN1535" s="749"/>
      <c r="FTO1535" s="749"/>
      <c r="FTP1535" s="749"/>
      <c r="FTQ1535" s="749"/>
      <c r="FTR1535" s="749"/>
      <c r="FTS1535" s="749"/>
      <c r="FTT1535" s="749"/>
      <c r="FTU1535" s="749"/>
      <c r="FTV1535" s="749"/>
      <c r="FTW1535" s="749"/>
      <c r="FTX1535" s="749"/>
      <c r="FTY1535" s="749"/>
      <c r="FTZ1535" s="749"/>
      <c r="FUA1535" s="749"/>
      <c r="FUB1535" s="749"/>
      <c r="FUC1535" s="749"/>
      <c r="FUD1535" s="749"/>
      <c r="FUE1535" s="749"/>
      <c r="FUF1535" s="749"/>
      <c r="FUG1535" s="749"/>
      <c r="FUH1535" s="749"/>
      <c r="FUI1535" s="749"/>
      <c r="FUJ1535" s="749"/>
      <c r="FUK1535" s="749"/>
      <c r="FUL1535" s="749"/>
      <c r="FUM1535" s="749"/>
      <c r="FUN1535" s="749"/>
      <c r="FUO1535" s="749"/>
      <c r="FUP1535" s="749"/>
      <c r="FUQ1535" s="749"/>
      <c r="FUR1535" s="749"/>
      <c r="FUS1535" s="749"/>
      <c r="FUT1535" s="749"/>
      <c r="FUU1535" s="749"/>
      <c r="FUV1535" s="749"/>
      <c r="FUW1535" s="749"/>
      <c r="FUX1535" s="749"/>
      <c r="FUY1535" s="749"/>
      <c r="FUZ1535" s="749"/>
      <c r="FVA1535" s="749"/>
      <c r="FVB1535" s="749"/>
      <c r="FVC1535" s="749"/>
      <c r="FVD1535" s="749"/>
      <c r="FVE1535" s="749"/>
      <c r="FVF1535" s="749"/>
      <c r="FVG1535" s="749"/>
      <c r="FVH1535" s="749"/>
      <c r="FVI1535" s="749"/>
      <c r="FVJ1535" s="749"/>
      <c r="FVK1535" s="749"/>
      <c r="FVL1535" s="749"/>
      <c r="FVM1535" s="749"/>
      <c r="FVN1535" s="749"/>
      <c r="FVO1535" s="749"/>
      <c r="FVP1535" s="749"/>
      <c r="FVQ1535" s="749"/>
      <c r="FVR1535" s="749"/>
      <c r="FVS1535" s="749"/>
      <c r="FVT1535" s="749"/>
      <c r="FVU1535" s="749"/>
      <c r="FVV1535" s="749"/>
      <c r="FVW1535" s="749"/>
      <c r="FVX1535" s="749"/>
      <c r="FVY1535" s="749"/>
      <c r="FVZ1535" s="749"/>
      <c r="FWA1535" s="749"/>
      <c r="FWB1535" s="749"/>
      <c r="FWC1535" s="749"/>
      <c r="FWD1535" s="749"/>
      <c r="FWE1535" s="749"/>
      <c r="FWF1535" s="749"/>
      <c r="FWG1535" s="749"/>
      <c r="FWH1535" s="749"/>
      <c r="FWI1535" s="749"/>
      <c r="FWJ1535" s="749"/>
      <c r="FWK1535" s="749"/>
      <c r="FWL1535" s="749"/>
      <c r="FWM1535" s="749"/>
      <c r="FWN1535" s="749"/>
      <c r="FWO1535" s="749"/>
      <c r="FWP1535" s="749"/>
      <c r="FWQ1535" s="749"/>
      <c r="FWR1535" s="749"/>
      <c r="FWS1535" s="749"/>
      <c r="FWT1535" s="749"/>
      <c r="FWU1535" s="749"/>
      <c r="FWV1535" s="749"/>
      <c r="FWW1535" s="749"/>
      <c r="FWX1535" s="749"/>
      <c r="FWY1535" s="749"/>
      <c r="FWZ1535" s="749"/>
      <c r="FXA1535" s="749"/>
      <c r="FXB1535" s="749"/>
      <c r="FXC1535" s="749"/>
      <c r="FXD1535" s="749"/>
      <c r="FXE1535" s="749"/>
      <c r="FXF1535" s="749"/>
      <c r="FXG1535" s="749"/>
      <c r="FXH1535" s="749"/>
      <c r="FXI1535" s="749"/>
      <c r="FXJ1535" s="749"/>
      <c r="FXK1535" s="749"/>
      <c r="FXL1535" s="749"/>
      <c r="FXM1535" s="749"/>
      <c r="FXN1535" s="749"/>
      <c r="FXO1535" s="749"/>
      <c r="FXP1535" s="749"/>
      <c r="FXQ1535" s="749"/>
      <c r="FXR1535" s="749"/>
      <c r="FXS1535" s="749"/>
      <c r="FXT1535" s="749"/>
      <c r="FXU1535" s="749"/>
      <c r="FXV1535" s="749"/>
      <c r="FXW1535" s="749"/>
      <c r="FXX1535" s="749"/>
      <c r="FXY1535" s="749"/>
      <c r="FXZ1535" s="749"/>
      <c r="FYA1535" s="749"/>
      <c r="FYB1535" s="749"/>
      <c r="FYC1535" s="749"/>
      <c r="FYD1535" s="749"/>
      <c r="FYE1535" s="749"/>
      <c r="FYF1535" s="749"/>
      <c r="FYG1535" s="749"/>
      <c r="FYH1535" s="749"/>
      <c r="FYI1535" s="749"/>
      <c r="FYJ1535" s="749"/>
      <c r="FYK1535" s="749"/>
      <c r="FYL1535" s="749"/>
      <c r="FYM1535" s="749"/>
      <c r="FYN1535" s="749"/>
      <c r="FYO1535" s="749"/>
      <c r="FYP1535" s="749"/>
      <c r="FYQ1535" s="749"/>
      <c r="FYR1535" s="749"/>
      <c r="FYS1535" s="749"/>
      <c r="FYT1535" s="749"/>
      <c r="FYU1535" s="749"/>
      <c r="FYV1535" s="749"/>
      <c r="FYW1535" s="749"/>
      <c r="FYX1535" s="749"/>
      <c r="FYY1535" s="749"/>
      <c r="FYZ1535" s="749"/>
      <c r="FZA1535" s="749"/>
      <c r="FZB1535" s="749"/>
      <c r="FZC1535" s="749"/>
      <c r="FZD1535" s="749"/>
      <c r="FZE1535" s="749"/>
      <c r="FZF1535" s="749"/>
      <c r="FZG1535" s="749"/>
      <c r="FZH1535" s="749"/>
      <c r="FZI1535" s="749"/>
      <c r="FZJ1535" s="749"/>
      <c r="FZK1535" s="749"/>
      <c r="FZL1535" s="749"/>
      <c r="FZM1535" s="749"/>
      <c r="FZN1535" s="749"/>
      <c r="FZO1535" s="749"/>
      <c r="FZP1535" s="749"/>
      <c r="FZQ1535" s="749"/>
      <c r="FZR1535" s="749"/>
      <c r="FZS1535" s="749"/>
      <c r="FZT1535" s="749"/>
      <c r="FZU1535" s="749"/>
      <c r="FZV1535" s="749"/>
      <c r="FZW1535" s="749"/>
      <c r="FZX1535" s="749"/>
      <c r="FZY1535" s="749"/>
      <c r="FZZ1535" s="749"/>
      <c r="GAA1535" s="749"/>
      <c r="GAB1535" s="749"/>
      <c r="GAC1535" s="749"/>
      <c r="GAD1535" s="749"/>
      <c r="GAE1535" s="749"/>
      <c r="GAF1535" s="749"/>
      <c r="GAG1535" s="749"/>
      <c r="GAH1535" s="749"/>
      <c r="GAI1535" s="749"/>
      <c r="GAJ1535" s="749"/>
      <c r="GAK1535" s="749"/>
      <c r="GAL1535" s="749"/>
      <c r="GAM1535" s="749"/>
      <c r="GAN1535" s="749"/>
      <c r="GAO1535" s="749"/>
      <c r="GAP1535" s="749"/>
      <c r="GAQ1535" s="749"/>
      <c r="GAR1535" s="749"/>
      <c r="GAS1535" s="749"/>
      <c r="GAT1535" s="749"/>
      <c r="GAU1535" s="749"/>
      <c r="GAV1535" s="749"/>
      <c r="GAW1535" s="749"/>
      <c r="GAX1535" s="749"/>
      <c r="GAY1535" s="749"/>
      <c r="GAZ1535" s="749"/>
      <c r="GBA1535" s="749"/>
      <c r="GBB1535" s="749"/>
      <c r="GBC1535" s="749"/>
      <c r="GBD1535" s="749"/>
      <c r="GBE1535" s="749"/>
      <c r="GBF1535" s="749"/>
      <c r="GBG1535" s="749"/>
      <c r="GBH1535" s="749"/>
      <c r="GBI1535" s="749"/>
      <c r="GBJ1535" s="749"/>
      <c r="GBK1535" s="749"/>
      <c r="GBL1535" s="749"/>
      <c r="GBM1535" s="749"/>
      <c r="GBN1535" s="749"/>
      <c r="GBO1535" s="749"/>
      <c r="GBP1535" s="749"/>
      <c r="GBQ1535" s="749"/>
      <c r="GBR1535" s="749"/>
      <c r="GBS1535" s="749"/>
      <c r="GBT1535" s="749"/>
      <c r="GBU1535" s="749"/>
      <c r="GBV1535" s="749"/>
      <c r="GBW1535" s="749"/>
      <c r="GBX1535" s="749"/>
      <c r="GBY1535" s="749"/>
      <c r="GBZ1535" s="749"/>
      <c r="GCA1535" s="749"/>
      <c r="GCB1535" s="749"/>
      <c r="GCC1535" s="749"/>
      <c r="GCD1535" s="749"/>
      <c r="GCE1535" s="749"/>
      <c r="GCF1535" s="749"/>
      <c r="GCG1535" s="749"/>
      <c r="GCH1535" s="749"/>
      <c r="GCI1535" s="749"/>
      <c r="GCJ1535" s="749"/>
      <c r="GCK1535" s="749"/>
      <c r="GCL1535" s="749"/>
      <c r="GCM1535" s="749"/>
      <c r="GCN1535" s="749"/>
      <c r="GCO1535" s="749"/>
      <c r="GCP1535" s="749"/>
      <c r="GCQ1535" s="749"/>
      <c r="GCR1535" s="749"/>
      <c r="GCS1535" s="749"/>
      <c r="GCT1535" s="749"/>
      <c r="GCU1535" s="749"/>
      <c r="GCV1535" s="749"/>
      <c r="GCW1535" s="749"/>
      <c r="GCX1535" s="749"/>
      <c r="GCY1535" s="749"/>
      <c r="GCZ1535" s="749"/>
      <c r="GDA1535" s="749"/>
      <c r="GDB1535" s="749"/>
      <c r="GDC1535" s="749"/>
      <c r="GDD1535" s="749"/>
      <c r="GDE1535" s="749"/>
      <c r="GDF1535" s="749"/>
      <c r="GDG1535" s="749"/>
      <c r="GDH1535" s="749"/>
      <c r="GDI1535" s="749"/>
      <c r="GDJ1535" s="749"/>
      <c r="GDK1535" s="749"/>
      <c r="GDL1535" s="749"/>
      <c r="GDM1535" s="749"/>
      <c r="GDN1535" s="749"/>
      <c r="GDO1535" s="749"/>
      <c r="GDP1535" s="749"/>
      <c r="GDQ1535" s="749"/>
      <c r="GDR1535" s="749"/>
      <c r="GDS1535" s="749"/>
      <c r="GDT1535" s="749"/>
      <c r="GDU1535" s="749"/>
      <c r="GDV1535" s="749"/>
      <c r="GDW1535" s="749"/>
      <c r="GDX1535" s="749"/>
      <c r="GDY1535" s="749"/>
      <c r="GDZ1535" s="749"/>
      <c r="GEA1535" s="749"/>
      <c r="GEB1535" s="749"/>
      <c r="GEC1535" s="749"/>
      <c r="GED1535" s="749"/>
      <c r="GEE1535" s="749"/>
      <c r="GEF1535" s="749"/>
      <c r="GEG1535" s="749"/>
      <c r="GEH1535" s="749"/>
      <c r="GEI1535" s="749"/>
      <c r="GEJ1535" s="749"/>
      <c r="GEK1535" s="749"/>
      <c r="GEL1535" s="749"/>
      <c r="GEM1535" s="749"/>
      <c r="GEN1535" s="749"/>
      <c r="GEO1535" s="749"/>
      <c r="GEP1535" s="749"/>
      <c r="GEQ1535" s="749"/>
      <c r="GER1535" s="749"/>
      <c r="GES1535" s="749"/>
      <c r="GET1535" s="749"/>
      <c r="GEU1535" s="749"/>
      <c r="GEV1535" s="749"/>
      <c r="GEW1535" s="749"/>
      <c r="GEX1535" s="749"/>
      <c r="GEY1535" s="749"/>
      <c r="GEZ1535" s="749"/>
      <c r="GFA1535" s="749"/>
      <c r="GFB1535" s="749"/>
      <c r="GFC1535" s="749"/>
      <c r="GFD1535" s="749"/>
      <c r="GFE1535" s="749"/>
      <c r="GFF1535" s="749"/>
      <c r="GFG1535" s="749"/>
      <c r="GFH1535" s="749"/>
      <c r="GFI1535" s="749"/>
      <c r="GFJ1535" s="749"/>
      <c r="GFK1535" s="749"/>
      <c r="GFL1535" s="749"/>
      <c r="GFM1535" s="749"/>
      <c r="GFN1535" s="749"/>
      <c r="GFO1535" s="749"/>
      <c r="GFP1535" s="749"/>
      <c r="GFQ1535" s="749"/>
      <c r="GFR1535" s="749"/>
      <c r="GFS1535" s="749"/>
      <c r="GFT1535" s="749"/>
      <c r="GFU1535" s="749"/>
      <c r="GFV1535" s="749"/>
      <c r="GFW1535" s="749"/>
      <c r="GFX1535" s="749"/>
      <c r="GFY1535" s="749"/>
      <c r="GFZ1535" s="749"/>
      <c r="GGA1535" s="749"/>
      <c r="GGB1535" s="749"/>
      <c r="GGC1535" s="749"/>
      <c r="GGD1535" s="749"/>
      <c r="GGE1535" s="749"/>
      <c r="GGF1535" s="749"/>
      <c r="GGG1535" s="749"/>
      <c r="GGH1535" s="749"/>
      <c r="GGI1535" s="749"/>
      <c r="GGJ1535" s="749"/>
      <c r="GGK1535" s="749"/>
      <c r="GGL1535" s="749"/>
      <c r="GGM1535" s="749"/>
      <c r="GGN1535" s="749"/>
      <c r="GGO1535" s="749"/>
      <c r="GGP1535" s="749"/>
      <c r="GGQ1535" s="749"/>
      <c r="GGR1535" s="749"/>
      <c r="GGS1535" s="749"/>
      <c r="GGT1535" s="749"/>
      <c r="GGU1535" s="749"/>
      <c r="GGV1535" s="749"/>
      <c r="GGW1535" s="749"/>
      <c r="GGX1535" s="749"/>
      <c r="GGY1535" s="749"/>
      <c r="GGZ1535" s="749"/>
      <c r="GHA1535" s="749"/>
      <c r="GHB1535" s="749"/>
      <c r="GHC1535" s="749"/>
      <c r="GHD1535" s="749"/>
      <c r="GHE1535" s="749"/>
      <c r="GHF1535" s="749"/>
      <c r="GHG1535" s="749"/>
      <c r="GHH1535" s="749"/>
      <c r="GHI1535" s="749"/>
      <c r="GHJ1535" s="749"/>
      <c r="GHK1535" s="749"/>
      <c r="GHL1535" s="749"/>
      <c r="GHM1535" s="749"/>
      <c r="GHN1535" s="749"/>
      <c r="GHO1535" s="749"/>
      <c r="GHP1535" s="749"/>
      <c r="GHQ1535" s="749"/>
      <c r="GHR1535" s="749"/>
      <c r="GHS1535" s="749"/>
      <c r="GHT1535" s="749"/>
      <c r="GHU1535" s="749"/>
      <c r="GHV1535" s="749"/>
      <c r="GHW1535" s="749"/>
      <c r="GHX1535" s="749"/>
      <c r="GHY1535" s="749"/>
      <c r="GHZ1535" s="749"/>
      <c r="GIA1535" s="749"/>
      <c r="GIB1535" s="749"/>
      <c r="GIC1535" s="749"/>
      <c r="GID1535" s="749"/>
      <c r="GIE1535" s="749"/>
      <c r="GIF1535" s="749"/>
      <c r="GIG1535" s="749"/>
      <c r="GIH1535" s="749"/>
      <c r="GII1535" s="749"/>
      <c r="GIJ1535" s="749"/>
      <c r="GIK1535" s="749"/>
      <c r="GIL1535" s="749"/>
      <c r="GIM1535" s="749"/>
      <c r="GIN1535" s="749"/>
      <c r="GIO1535" s="749"/>
      <c r="GIP1535" s="749"/>
      <c r="GIQ1535" s="749"/>
      <c r="GIR1535" s="749"/>
      <c r="GIS1535" s="749"/>
      <c r="GIT1535" s="749"/>
      <c r="GIU1535" s="749"/>
      <c r="GIV1535" s="749"/>
      <c r="GIW1535" s="749"/>
      <c r="GIX1535" s="749"/>
      <c r="GIY1535" s="749"/>
      <c r="GIZ1535" s="749"/>
      <c r="GJA1535" s="749"/>
      <c r="GJB1535" s="749"/>
      <c r="GJC1535" s="749"/>
      <c r="GJD1535" s="749"/>
      <c r="GJE1535" s="749"/>
      <c r="GJF1535" s="749"/>
      <c r="GJG1535" s="749"/>
      <c r="GJH1535" s="749"/>
      <c r="GJI1535" s="749"/>
      <c r="GJJ1535" s="749"/>
      <c r="GJK1535" s="749"/>
      <c r="GJL1535" s="749"/>
      <c r="GJM1535" s="749"/>
      <c r="GJN1535" s="749"/>
      <c r="GJO1535" s="749"/>
      <c r="GJP1535" s="749"/>
      <c r="GJQ1535" s="749"/>
      <c r="GJR1535" s="749"/>
      <c r="GJS1535" s="749"/>
      <c r="GJT1535" s="749"/>
      <c r="GJU1535" s="749"/>
      <c r="GJV1535" s="749"/>
      <c r="GJW1535" s="749"/>
      <c r="GJX1535" s="749"/>
      <c r="GJY1535" s="749"/>
      <c r="GJZ1535" s="749"/>
      <c r="GKA1535" s="749"/>
      <c r="GKB1535" s="749"/>
      <c r="GKC1535" s="749"/>
      <c r="GKD1535" s="749"/>
      <c r="GKE1535" s="749"/>
      <c r="GKF1535" s="749"/>
      <c r="GKG1535" s="749"/>
      <c r="GKH1535" s="749"/>
      <c r="GKI1535" s="749"/>
      <c r="GKJ1535" s="749"/>
      <c r="GKK1535" s="749"/>
      <c r="GKL1535" s="749"/>
      <c r="GKM1535" s="749"/>
      <c r="GKN1535" s="749"/>
      <c r="GKO1535" s="749"/>
      <c r="GKP1535" s="749"/>
      <c r="GKQ1535" s="749"/>
      <c r="GKR1535" s="749"/>
      <c r="GKS1535" s="749"/>
      <c r="GKT1535" s="749"/>
      <c r="GKU1535" s="749"/>
      <c r="GKV1535" s="749"/>
      <c r="GKW1535" s="749"/>
      <c r="GKX1535" s="749"/>
      <c r="GKY1535" s="749"/>
      <c r="GKZ1535" s="749"/>
      <c r="GLA1535" s="749"/>
      <c r="GLB1535" s="749"/>
      <c r="GLC1535" s="749"/>
      <c r="GLD1535" s="749"/>
      <c r="GLE1535" s="749"/>
      <c r="GLF1535" s="749"/>
      <c r="GLG1535" s="749"/>
      <c r="GLH1535" s="749"/>
      <c r="GLI1535" s="749"/>
      <c r="GLJ1535" s="749"/>
      <c r="GLK1535" s="749"/>
      <c r="GLL1535" s="749"/>
      <c r="GLM1535" s="749"/>
      <c r="GLN1535" s="749"/>
      <c r="GLO1535" s="749"/>
      <c r="GLP1535" s="749"/>
      <c r="GLQ1535" s="749"/>
      <c r="GLR1535" s="749"/>
      <c r="GLS1535" s="749"/>
      <c r="GLT1535" s="749"/>
      <c r="GLU1535" s="749"/>
      <c r="GLV1535" s="749"/>
      <c r="GLW1535" s="749"/>
      <c r="GLX1535" s="749"/>
      <c r="GLY1535" s="749"/>
      <c r="GLZ1535" s="749"/>
      <c r="GMA1535" s="749"/>
      <c r="GMB1535" s="749"/>
      <c r="GMC1535" s="749"/>
      <c r="GMD1535" s="749"/>
      <c r="GME1535" s="749"/>
      <c r="GMF1535" s="749"/>
      <c r="GMG1535" s="749"/>
      <c r="GMH1535" s="749"/>
      <c r="GMI1535" s="749"/>
      <c r="GMJ1535" s="749"/>
      <c r="GMK1535" s="749"/>
      <c r="GML1535" s="749"/>
      <c r="GMM1535" s="749"/>
      <c r="GMN1535" s="749"/>
      <c r="GMO1535" s="749"/>
      <c r="GMP1535" s="749"/>
      <c r="GMQ1535" s="749"/>
      <c r="GMR1535" s="749"/>
      <c r="GMS1535" s="749"/>
      <c r="GMT1535" s="749"/>
      <c r="GMU1535" s="749"/>
      <c r="GMV1535" s="749"/>
      <c r="GMW1535" s="749"/>
      <c r="GMX1535" s="749"/>
      <c r="GMY1535" s="749"/>
      <c r="GMZ1535" s="749"/>
      <c r="GNA1535" s="749"/>
      <c r="GNB1535" s="749"/>
      <c r="GNC1535" s="749"/>
      <c r="GND1535" s="749"/>
      <c r="GNE1535" s="749"/>
      <c r="GNF1535" s="749"/>
      <c r="GNG1535" s="749"/>
      <c r="GNH1535" s="749"/>
      <c r="GNI1535" s="749"/>
      <c r="GNJ1535" s="749"/>
      <c r="GNK1535" s="749"/>
      <c r="GNL1535" s="749"/>
      <c r="GNM1535" s="749"/>
      <c r="GNN1535" s="749"/>
      <c r="GNO1535" s="749"/>
      <c r="GNP1535" s="749"/>
      <c r="GNQ1535" s="749"/>
      <c r="GNR1535" s="749"/>
      <c r="GNS1535" s="749"/>
      <c r="GNT1535" s="749"/>
      <c r="GNU1535" s="749"/>
      <c r="GNV1535" s="749"/>
      <c r="GNW1535" s="749"/>
      <c r="GNX1535" s="749"/>
      <c r="GNY1535" s="749"/>
      <c r="GNZ1535" s="749"/>
      <c r="GOA1535" s="749"/>
      <c r="GOB1535" s="749"/>
      <c r="GOC1535" s="749"/>
      <c r="GOD1535" s="749"/>
      <c r="GOE1535" s="749"/>
      <c r="GOF1535" s="749"/>
      <c r="GOG1535" s="749"/>
      <c r="GOH1535" s="749"/>
      <c r="GOI1535" s="749"/>
      <c r="GOJ1535" s="749"/>
      <c r="GOK1535" s="749"/>
      <c r="GOL1535" s="749"/>
      <c r="GOM1535" s="749"/>
      <c r="GON1535" s="749"/>
      <c r="GOO1535" s="749"/>
      <c r="GOP1535" s="749"/>
      <c r="GOQ1535" s="749"/>
      <c r="GOR1535" s="749"/>
      <c r="GOS1535" s="749"/>
      <c r="GOT1535" s="749"/>
      <c r="GOU1535" s="749"/>
      <c r="GOV1535" s="749"/>
      <c r="GOW1535" s="749"/>
      <c r="GOX1535" s="749"/>
      <c r="GOY1535" s="749"/>
      <c r="GOZ1535" s="749"/>
      <c r="GPA1535" s="749"/>
      <c r="GPB1535" s="749"/>
      <c r="GPC1535" s="749"/>
      <c r="GPD1535" s="749"/>
      <c r="GPE1535" s="749"/>
      <c r="GPF1535" s="749"/>
      <c r="GPG1535" s="749"/>
      <c r="GPH1535" s="749"/>
      <c r="GPI1535" s="749"/>
      <c r="GPJ1535" s="749"/>
      <c r="GPK1535" s="749"/>
      <c r="GPL1535" s="749"/>
      <c r="GPM1535" s="749"/>
      <c r="GPN1535" s="749"/>
      <c r="GPO1535" s="749"/>
      <c r="GPP1535" s="749"/>
      <c r="GPQ1535" s="749"/>
      <c r="GPR1535" s="749"/>
      <c r="GPS1535" s="749"/>
      <c r="GPT1535" s="749"/>
      <c r="GPU1535" s="749"/>
      <c r="GPV1535" s="749"/>
      <c r="GPW1535" s="749"/>
      <c r="GPX1535" s="749"/>
      <c r="GPY1535" s="749"/>
      <c r="GPZ1535" s="749"/>
      <c r="GQA1535" s="749"/>
      <c r="GQB1535" s="749"/>
      <c r="GQC1535" s="749"/>
      <c r="GQD1535" s="749"/>
      <c r="GQE1535" s="749"/>
      <c r="GQF1535" s="749"/>
      <c r="GQG1535" s="749"/>
      <c r="GQH1535" s="749"/>
      <c r="GQI1535" s="749"/>
      <c r="GQJ1535" s="749"/>
      <c r="GQK1535" s="749"/>
      <c r="GQL1535" s="749"/>
      <c r="GQM1535" s="749"/>
      <c r="GQN1535" s="749"/>
      <c r="GQO1535" s="749"/>
      <c r="GQP1535" s="749"/>
      <c r="GQQ1535" s="749"/>
      <c r="GQR1535" s="749"/>
      <c r="GQS1535" s="749"/>
      <c r="GQT1535" s="749"/>
      <c r="GQU1535" s="749"/>
      <c r="GQV1535" s="749"/>
      <c r="GQW1535" s="749"/>
      <c r="GQX1535" s="749"/>
      <c r="GQY1535" s="749"/>
      <c r="GQZ1535" s="749"/>
      <c r="GRA1535" s="749"/>
      <c r="GRB1535" s="749"/>
      <c r="GRC1535" s="749"/>
      <c r="GRD1535" s="749"/>
      <c r="GRE1535" s="749"/>
      <c r="GRF1535" s="749"/>
      <c r="GRG1535" s="749"/>
      <c r="GRH1535" s="749"/>
      <c r="GRI1535" s="749"/>
      <c r="GRJ1535" s="749"/>
      <c r="GRK1535" s="749"/>
      <c r="GRL1535" s="749"/>
      <c r="GRM1535" s="749"/>
      <c r="GRN1535" s="749"/>
      <c r="GRO1535" s="749"/>
      <c r="GRP1535" s="749"/>
      <c r="GRQ1535" s="749"/>
      <c r="GRR1535" s="749"/>
      <c r="GRS1535" s="749"/>
      <c r="GRT1535" s="749"/>
      <c r="GRU1535" s="749"/>
      <c r="GRV1535" s="749"/>
      <c r="GRW1535" s="749"/>
      <c r="GRX1535" s="749"/>
      <c r="GRY1535" s="749"/>
      <c r="GRZ1535" s="749"/>
      <c r="GSA1535" s="749"/>
      <c r="GSB1535" s="749"/>
      <c r="GSC1535" s="749"/>
      <c r="GSD1535" s="749"/>
      <c r="GSE1535" s="749"/>
      <c r="GSF1535" s="749"/>
      <c r="GSG1535" s="749"/>
      <c r="GSH1535" s="749"/>
      <c r="GSI1535" s="749"/>
      <c r="GSJ1535" s="749"/>
      <c r="GSK1535" s="749"/>
      <c r="GSL1535" s="749"/>
      <c r="GSM1535" s="749"/>
      <c r="GSN1535" s="749"/>
      <c r="GSO1535" s="749"/>
      <c r="GSP1535" s="749"/>
      <c r="GSQ1535" s="749"/>
      <c r="GSR1535" s="749"/>
      <c r="GSS1535" s="749"/>
      <c r="GST1535" s="749"/>
      <c r="GSU1535" s="749"/>
      <c r="GSV1535" s="749"/>
      <c r="GSW1535" s="749"/>
      <c r="GSX1535" s="749"/>
      <c r="GSY1535" s="749"/>
      <c r="GSZ1535" s="749"/>
      <c r="GTA1535" s="749"/>
      <c r="GTB1535" s="749"/>
      <c r="GTC1535" s="749"/>
      <c r="GTD1535" s="749"/>
      <c r="GTE1535" s="749"/>
      <c r="GTF1535" s="749"/>
      <c r="GTG1535" s="749"/>
      <c r="GTH1535" s="749"/>
      <c r="GTI1535" s="749"/>
      <c r="GTJ1535" s="749"/>
      <c r="GTK1535" s="749"/>
      <c r="GTL1535" s="749"/>
      <c r="GTM1535" s="749"/>
      <c r="GTN1535" s="749"/>
      <c r="GTO1535" s="749"/>
      <c r="GTP1535" s="749"/>
      <c r="GTQ1535" s="749"/>
      <c r="GTR1535" s="749"/>
      <c r="GTS1535" s="749"/>
      <c r="GTT1535" s="749"/>
      <c r="GTU1535" s="749"/>
      <c r="GTV1535" s="749"/>
      <c r="GTW1535" s="749"/>
      <c r="GTX1535" s="749"/>
      <c r="GTY1535" s="749"/>
      <c r="GTZ1535" s="749"/>
      <c r="GUA1535" s="749"/>
      <c r="GUB1535" s="749"/>
      <c r="GUC1535" s="749"/>
      <c r="GUD1535" s="749"/>
      <c r="GUE1535" s="749"/>
      <c r="GUF1535" s="749"/>
      <c r="GUG1535" s="749"/>
      <c r="GUH1535" s="749"/>
      <c r="GUI1535" s="749"/>
      <c r="GUJ1535" s="749"/>
      <c r="GUK1535" s="749"/>
      <c r="GUL1535" s="749"/>
      <c r="GUM1535" s="749"/>
      <c r="GUN1535" s="749"/>
      <c r="GUO1535" s="749"/>
      <c r="GUP1535" s="749"/>
      <c r="GUQ1535" s="749"/>
      <c r="GUR1535" s="749"/>
      <c r="GUS1535" s="749"/>
      <c r="GUT1535" s="749"/>
      <c r="GUU1535" s="749"/>
      <c r="GUV1535" s="749"/>
      <c r="GUW1535" s="749"/>
      <c r="GUX1535" s="749"/>
      <c r="GUY1535" s="749"/>
      <c r="GUZ1535" s="749"/>
      <c r="GVA1535" s="749"/>
      <c r="GVB1535" s="749"/>
      <c r="GVC1535" s="749"/>
      <c r="GVD1535" s="749"/>
      <c r="GVE1535" s="749"/>
      <c r="GVF1535" s="749"/>
      <c r="GVG1535" s="749"/>
      <c r="GVH1535" s="749"/>
      <c r="GVI1535" s="749"/>
      <c r="GVJ1535" s="749"/>
      <c r="GVK1535" s="749"/>
      <c r="GVL1535" s="749"/>
      <c r="GVM1535" s="749"/>
      <c r="GVN1535" s="749"/>
      <c r="GVO1535" s="749"/>
      <c r="GVP1535" s="749"/>
      <c r="GVQ1535" s="749"/>
      <c r="GVR1535" s="749"/>
      <c r="GVS1535" s="749"/>
      <c r="GVT1535" s="749"/>
      <c r="GVU1535" s="749"/>
      <c r="GVV1535" s="749"/>
      <c r="GVW1535" s="749"/>
      <c r="GVX1535" s="749"/>
      <c r="GVY1535" s="749"/>
      <c r="GVZ1535" s="749"/>
      <c r="GWA1535" s="749"/>
      <c r="GWB1535" s="749"/>
      <c r="GWC1535" s="749"/>
      <c r="GWD1535" s="749"/>
      <c r="GWE1535" s="749"/>
      <c r="GWF1535" s="749"/>
      <c r="GWG1535" s="749"/>
      <c r="GWH1535" s="749"/>
      <c r="GWI1535" s="749"/>
      <c r="GWJ1535" s="749"/>
      <c r="GWK1535" s="749"/>
      <c r="GWL1535" s="749"/>
      <c r="GWM1535" s="749"/>
      <c r="GWN1535" s="749"/>
      <c r="GWO1535" s="749"/>
      <c r="GWP1535" s="749"/>
      <c r="GWQ1535" s="749"/>
      <c r="GWR1535" s="749"/>
      <c r="GWS1535" s="749"/>
      <c r="GWT1535" s="749"/>
      <c r="GWU1535" s="749"/>
      <c r="GWV1535" s="749"/>
      <c r="GWW1535" s="749"/>
      <c r="GWX1535" s="749"/>
      <c r="GWY1535" s="749"/>
      <c r="GWZ1535" s="749"/>
      <c r="GXA1535" s="749"/>
      <c r="GXB1535" s="749"/>
      <c r="GXC1535" s="749"/>
      <c r="GXD1535" s="749"/>
      <c r="GXE1535" s="749"/>
      <c r="GXF1535" s="749"/>
      <c r="GXG1535" s="749"/>
      <c r="GXH1535" s="749"/>
      <c r="GXI1535" s="749"/>
      <c r="GXJ1535" s="749"/>
      <c r="GXK1535" s="749"/>
      <c r="GXL1535" s="749"/>
      <c r="GXM1535" s="749"/>
      <c r="GXN1535" s="749"/>
      <c r="GXO1535" s="749"/>
      <c r="GXP1535" s="749"/>
      <c r="GXQ1535" s="749"/>
      <c r="GXR1535" s="749"/>
      <c r="GXS1535" s="749"/>
      <c r="GXT1535" s="749"/>
      <c r="GXU1535" s="749"/>
      <c r="GXV1535" s="749"/>
      <c r="GXW1535" s="749"/>
      <c r="GXX1535" s="749"/>
      <c r="GXY1535" s="749"/>
      <c r="GXZ1535" s="749"/>
      <c r="GYA1535" s="749"/>
      <c r="GYB1535" s="749"/>
      <c r="GYC1535" s="749"/>
      <c r="GYD1535" s="749"/>
      <c r="GYE1535" s="749"/>
      <c r="GYF1535" s="749"/>
      <c r="GYG1535" s="749"/>
      <c r="GYH1535" s="749"/>
      <c r="GYI1535" s="749"/>
      <c r="GYJ1535" s="749"/>
      <c r="GYK1535" s="749"/>
      <c r="GYL1535" s="749"/>
      <c r="GYM1535" s="749"/>
      <c r="GYN1535" s="749"/>
      <c r="GYO1535" s="749"/>
      <c r="GYP1535" s="749"/>
      <c r="GYQ1535" s="749"/>
      <c r="GYR1535" s="749"/>
      <c r="GYS1535" s="749"/>
      <c r="GYT1535" s="749"/>
      <c r="GYU1535" s="749"/>
      <c r="GYV1535" s="749"/>
      <c r="GYW1535" s="749"/>
      <c r="GYX1535" s="749"/>
      <c r="GYY1535" s="749"/>
      <c r="GYZ1535" s="749"/>
      <c r="GZA1535" s="749"/>
      <c r="GZB1535" s="749"/>
      <c r="GZC1535" s="749"/>
      <c r="GZD1535" s="749"/>
      <c r="GZE1535" s="749"/>
      <c r="GZF1535" s="749"/>
      <c r="GZG1535" s="749"/>
      <c r="GZH1535" s="749"/>
      <c r="GZI1535" s="749"/>
      <c r="GZJ1535" s="749"/>
      <c r="GZK1535" s="749"/>
      <c r="GZL1535" s="749"/>
      <c r="GZM1535" s="749"/>
      <c r="GZN1535" s="749"/>
      <c r="GZO1535" s="749"/>
      <c r="GZP1535" s="749"/>
      <c r="GZQ1535" s="749"/>
      <c r="GZR1535" s="749"/>
      <c r="GZS1535" s="749"/>
      <c r="GZT1535" s="749"/>
      <c r="GZU1535" s="749"/>
      <c r="GZV1535" s="749"/>
      <c r="GZW1535" s="749"/>
      <c r="GZX1535" s="749"/>
      <c r="GZY1535" s="749"/>
      <c r="GZZ1535" s="749"/>
      <c r="HAA1535" s="749"/>
      <c r="HAB1535" s="749"/>
      <c r="HAC1535" s="749"/>
      <c r="HAD1535" s="749"/>
      <c r="HAE1535" s="749"/>
      <c r="HAF1535" s="749"/>
      <c r="HAG1535" s="749"/>
      <c r="HAH1535" s="749"/>
      <c r="HAI1535" s="749"/>
      <c r="HAJ1535" s="749"/>
      <c r="HAK1535" s="749"/>
      <c r="HAL1535" s="749"/>
      <c r="HAM1535" s="749"/>
      <c r="HAN1535" s="749"/>
      <c r="HAO1535" s="749"/>
      <c r="HAP1535" s="749"/>
      <c r="HAQ1535" s="749"/>
      <c r="HAR1535" s="749"/>
      <c r="HAS1535" s="749"/>
      <c r="HAT1535" s="749"/>
      <c r="HAU1535" s="749"/>
      <c r="HAV1535" s="749"/>
      <c r="HAW1535" s="749"/>
      <c r="HAX1535" s="749"/>
      <c r="HAY1535" s="749"/>
      <c r="HAZ1535" s="749"/>
      <c r="HBA1535" s="749"/>
      <c r="HBB1535" s="749"/>
      <c r="HBC1535" s="749"/>
      <c r="HBD1535" s="749"/>
      <c r="HBE1535" s="749"/>
      <c r="HBF1535" s="749"/>
      <c r="HBG1535" s="749"/>
      <c r="HBH1535" s="749"/>
      <c r="HBI1535" s="749"/>
      <c r="HBJ1535" s="749"/>
      <c r="HBK1535" s="749"/>
      <c r="HBL1535" s="749"/>
      <c r="HBM1535" s="749"/>
      <c r="HBN1535" s="749"/>
      <c r="HBO1535" s="749"/>
      <c r="HBP1535" s="749"/>
      <c r="HBQ1535" s="749"/>
      <c r="HBR1535" s="749"/>
      <c r="HBS1535" s="749"/>
      <c r="HBT1535" s="749"/>
      <c r="HBU1535" s="749"/>
      <c r="HBV1535" s="749"/>
      <c r="HBW1535" s="749"/>
      <c r="HBX1535" s="749"/>
      <c r="HBY1535" s="749"/>
      <c r="HBZ1535" s="749"/>
      <c r="HCA1535" s="749"/>
      <c r="HCB1535" s="749"/>
      <c r="HCC1535" s="749"/>
      <c r="HCD1535" s="749"/>
      <c r="HCE1535" s="749"/>
      <c r="HCF1535" s="749"/>
      <c r="HCG1535" s="749"/>
      <c r="HCH1535" s="749"/>
      <c r="HCI1535" s="749"/>
      <c r="HCJ1535" s="749"/>
      <c r="HCK1535" s="749"/>
      <c r="HCL1535" s="749"/>
      <c r="HCM1535" s="749"/>
      <c r="HCN1535" s="749"/>
      <c r="HCO1535" s="749"/>
      <c r="HCP1535" s="749"/>
      <c r="HCQ1535" s="749"/>
      <c r="HCR1535" s="749"/>
      <c r="HCS1535" s="749"/>
      <c r="HCT1535" s="749"/>
      <c r="HCU1535" s="749"/>
      <c r="HCV1535" s="749"/>
      <c r="HCW1535" s="749"/>
      <c r="HCX1535" s="749"/>
      <c r="HCY1535" s="749"/>
      <c r="HCZ1535" s="749"/>
      <c r="HDA1535" s="749"/>
      <c r="HDB1535" s="749"/>
      <c r="HDC1535" s="749"/>
      <c r="HDD1535" s="749"/>
      <c r="HDE1535" s="749"/>
      <c r="HDF1535" s="749"/>
      <c r="HDG1535" s="749"/>
      <c r="HDH1535" s="749"/>
      <c r="HDI1535" s="749"/>
      <c r="HDJ1535" s="749"/>
      <c r="HDK1535" s="749"/>
      <c r="HDL1535" s="749"/>
      <c r="HDM1535" s="749"/>
      <c r="HDN1535" s="749"/>
      <c r="HDO1535" s="749"/>
      <c r="HDP1535" s="749"/>
      <c r="HDQ1535" s="749"/>
      <c r="HDR1535" s="749"/>
      <c r="HDS1535" s="749"/>
      <c r="HDT1535" s="749"/>
      <c r="HDU1535" s="749"/>
      <c r="HDV1535" s="749"/>
      <c r="HDW1535" s="749"/>
      <c r="HDX1535" s="749"/>
      <c r="HDY1535" s="749"/>
      <c r="HDZ1535" s="749"/>
      <c r="HEA1535" s="749"/>
      <c r="HEB1535" s="749"/>
      <c r="HEC1535" s="749"/>
      <c r="HED1535" s="749"/>
      <c r="HEE1535" s="749"/>
      <c r="HEF1535" s="749"/>
      <c r="HEG1535" s="749"/>
      <c r="HEH1535" s="749"/>
      <c r="HEI1535" s="749"/>
      <c r="HEJ1535" s="749"/>
      <c r="HEK1535" s="749"/>
      <c r="HEL1535" s="749"/>
      <c r="HEM1535" s="749"/>
      <c r="HEN1535" s="749"/>
      <c r="HEO1535" s="749"/>
      <c r="HEP1535" s="749"/>
      <c r="HEQ1535" s="749"/>
      <c r="HER1535" s="749"/>
      <c r="HES1535" s="749"/>
      <c r="HET1535" s="749"/>
      <c r="HEU1535" s="749"/>
      <c r="HEV1535" s="749"/>
      <c r="HEW1535" s="749"/>
      <c r="HEX1535" s="749"/>
      <c r="HEY1535" s="749"/>
      <c r="HEZ1535" s="749"/>
      <c r="HFA1535" s="749"/>
      <c r="HFB1535" s="749"/>
      <c r="HFC1535" s="749"/>
      <c r="HFD1535" s="749"/>
      <c r="HFE1535" s="749"/>
      <c r="HFF1535" s="749"/>
      <c r="HFG1535" s="749"/>
      <c r="HFH1535" s="749"/>
      <c r="HFI1535" s="749"/>
      <c r="HFJ1535" s="749"/>
      <c r="HFK1535" s="749"/>
      <c r="HFL1535" s="749"/>
      <c r="HFM1535" s="749"/>
      <c r="HFN1535" s="749"/>
      <c r="HFO1535" s="749"/>
      <c r="HFP1535" s="749"/>
      <c r="HFQ1535" s="749"/>
      <c r="HFR1535" s="749"/>
      <c r="HFS1535" s="749"/>
      <c r="HFT1535" s="749"/>
      <c r="HFU1535" s="749"/>
      <c r="HFV1535" s="749"/>
      <c r="HFW1535" s="749"/>
      <c r="HFX1535" s="749"/>
      <c r="HFY1535" s="749"/>
      <c r="HFZ1535" s="749"/>
      <c r="HGA1535" s="749"/>
      <c r="HGB1535" s="749"/>
      <c r="HGC1535" s="749"/>
      <c r="HGD1535" s="749"/>
      <c r="HGE1535" s="749"/>
      <c r="HGF1535" s="749"/>
      <c r="HGG1535" s="749"/>
      <c r="HGH1535" s="749"/>
      <c r="HGI1535" s="749"/>
      <c r="HGJ1535" s="749"/>
      <c r="HGK1535" s="749"/>
      <c r="HGL1535" s="749"/>
      <c r="HGM1535" s="749"/>
      <c r="HGN1535" s="749"/>
      <c r="HGO1535" s="749"/>
      <c r="HGP1535" s="749"/>
      <c r="HGQ1535" s="749"/>
      <c r="HGR1535" s="749"/>
      <c r="HGS1535" s="749"/>
      <c r="HGT1535" s="749"/>
      <c r="HGU1535" s="749"/>
      <c r="HGV1535" s="749"/>
      <c r="HGW1535" s="749"/>
      <c r="HGX1535" s="749"/>
      <c r="HGY1535" s="749"/>
      <c r="HGZ1535" s="749"/>
      <c r="HHA1535" s="749"/>
      <c r="HHB1535" s="749"/>
      <c r="HHC1535" s="749"/>
      <c r="HHD1535" s="749"/>
      <c r="HHE1535" s="749"/>
      <c r="HHF1535" s="749"/>
      <c r="HHG1535" s="749"/>
      <c r="HHH1535" s="749"/>
      <c r="HHI1535" s="749"/>
      <c r="HHJ1535" s="749"/>
      <c r="HHK1535" s="749"/>
      <c r="HHL1535" s="749"/>
      <c r="HHM1535" s="749"/>
      <c r="HHN1535" s="749"/>
      <c r="HHO1535" s="749"/>
      <c r="HHP1535" s="749"/>
      <c r="HHQ1535" s="749"/>
      <c r="HHR1535" s="749"/>
      <c r="HHS1535" s="749"/>
      <c r="HHT1535" s="749"/>
      <c r="HHU1535" s="749"/>
      <c r="HHV1535" s="749"/>
      <c r="HHW1535" s="749"/>
      <c r="HHX1535" s="749"/>
      <c r="HHY1535" s="749"/>
      <c r="HHZ1535" s="749"/>
      <c r="HIA1535" s="749"/>
      <c r="HIB1535" s="749"/>
      <c r="HIC1535" s="749"/>
      <c r="HID1535" s="749"/>
      <c r="HIE1535" s="749"/>
      <c r="HIF1535" s="749"/>
      <c r="HIG1535" s="749"/>
      <c r="HIH1535" s="749"/>
      <c r="HII1535" s="749"/>
      <c r="HIJ1535" s="749"/>
      <c r="HIK1535" s="749"/>
      <c r="HIL1535" s="749"/>
      <c r="HIM1535" s="749"/>
      <c r="HIN1535" s="749"/>
      <c r="HIO1535" s="749"/>
      <c r="HIP1535" s="749"/>
      <c r="HIQ1535" s="749"/>
      <c r="HIR1535" s="749"/>
      <c r="HIS1535" s="749"/>
      <c r="HIT1535" s="749"/>
      <c r="HIU1535" s="749"/>
      <c r="HIV1535" s="749"/>
      <c r="HIW1535" s="749"/>
      <c r="HIX1535" s="749"/>
      <c r="HIY1535" s="749"/>
      <c r="HIZ1535" s="749"/>
      <c r="HJA1535" s="749"/>
      <c r="HJB1535" s="749"/>
      <c r="HJC1535" s="749"/>
      <c r="HJD1535" s="749"/>
      <c r="HJE1535" s="749"/>
      <c r="HJF1535" s="749"/>
      <c r="HJG1535" s="749"/>
      <c r="HJH1535" s="749"/>
      <c r="HJI1535" s="749"/>
      <c r="HJJ1535" s="749"/>
      <c r="HJK1535" s="749"/>
      <c r="HJL1535" s="749"/>
      <c r="HJM1535" s="749"/>
      <c r="HJN1535" s="749"/>
      <c r="HJO1535" s="749"/>
      <c r="HJP1535" s="749"/>
      <c r="HJQ1535" s="749"/>
      <c r="HJR1535" s="749"/>
      <c r="HJS1535" s="749"/>
      <c r="HJT1535" s="749"/>
      <c r="HJU1535" s="749"/>
      <c r="HJV1535" s="749"/>
      <c r="HJW1535" s="749"/>
      <c r="HJX1535" s="749"/>
      <c r="HJY1535" s="749"/>
      <c r="HJZ1535" s="749"/>
      <c r="HKA1535" s="749"/>
      <c r="HKB1535" s="749"/>
      <c r="HKC1535" s="749"/>
      <c r="HKD1535" s="749"/>
      <c r="HKE1535" s="749"/>
      <c r="HKF1535" s="749"/>
      <c r="HKG1535" s="749"/>
      <c r="HKH1535" s="749"/>
      <c r="HKI1535" s="749"/>
      <c r="HKJ1535" s="749"/>
      <c r="HKK1535" s="749"/>
      <c r="HKL1535" s="749"/>
      <c r="HKM1535" s="749"/>
      <c r="HKN1535" s="749"/>
      <c r="HKO1535" s="749"/>
      <c r="HKP1535" s="749"/>
      <c r="HKQ1535" s="749"/>
      <c r="HKR1535" s="749"/>
      <c r="HKS1535" s="749"/>
      <c r="HKT1535" s="749"/>
      <c r="HKU1535" s="749"/>
      <c r="HKV1535" s="749"/>
      <c r="HKW1535" s="749"/>
      <c r="HKX1535" s="749"/>
      <c r="HKY1535" s="749"/>
      <c r="HKZ1535" s="749"/>
      <c r="HLA1535" s="749"/>
      <c r="HLB1535" s="749"/>
      <c r="HLC1535" s="749"/>
      <c r="HLD1535" s="749"/>
      <c r="HLE1535" s="749"/>
      <c r="HLF1535" s="749"/>
      <c r="HLG1535" s="749"/>
      <c r="HLH1535" s="749"/>
      <c r="HLI1535" s="749"/>
      <c r="HLJ1535" s="749"/>
      <c r="HLK1535" s="749"/>
      <c r="HLL1535" s="749"/>
      <c r="HLM1535" s="749"/>
      <c r="HLN1535" s="749"/>
      <c r="HLO1535" s="749"/>
      <c r="HLP1535" s="749"/>
      <c r="HLQ1535" s="749"/>
      <c r="HLR1535" s="749"/>
      <c r="HLS1535" s="749"/>
      <c r="HLT1535" s="749"/>
      <c r="HLU1535" s="749"/>
      <c r="HLV1535" s="749"/>
      <c r="HLW1535" s="749"/>
      <c r="HLX1535" s="749"/>
      <c r="HLY1535" s="749"/>
      <c r="HLZ1535" s="749"/>
      <c r="HMA1535" s="749"/>
      <c r="HMB1535" s="749"/>
      <c r="HMC1535" s="749"/>
      <c r="HMD1535" s="749"/>
      <c r="HME1535" s="749"/>
      <c r="HMF1535" s="749"/>
      <c r="HMG1535" s="749"/>
      <c r="HMH1535" s="749"/>
      <c r="HMI1535" s="749"/>
      <c r="HMJ1535" s="749"/>
      <c r="HMK1535" s="749"/>
      <c r="HML1535" s="749"/>
      <c r="HMM1535" s="749"/>
      <c r="HMN1535" s="749"/>
      <c r="HMO1535" s="749"/>
      <c r="HMP1535" s="749"/>
      <c r="HMQ1535" s="749"/>
      <c r="HMR1535" s="749"/>
      <c r="HMS1535" s="749"/>
      <c r="HMT1535" s="749"/>
      <c r="HMU1535" s="749"/>
      <c r="HMV1535" s="749"/>
      <c r="HMW1535" s="749"/>
      <c r="HMX1535" s="749"/>
      <c r="HMY1535" s="749"/>
      <c r="HMZ1535" s="749"/>
      <c r="HNA1535" s="749"/>
      <c r="HNB1535" s="749"/>
      <c r="HNC1535" s="749"/>
      <c r="HND1535" s="749"/>
      <c r="HNE1535" s="749"/>
      <c r="HNF1535" s="749"/>
      <c r="HNG1535" s="749"/>
      <c r="HNH1535" s="749"/>
      <c r="HNI1535" s="749"/>
      <c r="HNJ1535" s="749"/>
      <c r="HNK1535" s="749"/>
      <c r="HNL1535" s="749"/>
      <c r="HNM1535" s="749"/>
      <c r="HNN1535" s="749"/>
      <c r="HNO1535" s="749"/>
      <c r="HNP1535" s="749"/>
      <c r="HNQ1535" s="749"/>
      <c r="HNR1535" s="749"/>
      <c r="HNS1535" s="749"/>
      <c r="HNT1535" s="749"/>
      <c r="HNU1535" s="749"/>
      <c r="HNV1535" s="749"/>
      <c r="HNW1535" s="749"/>
      <c r="HNX1535" s="749"/>
      <c r="HNY1535" s="749"/>
      <c r="HNZ1535" s="749"/>
      <c r="HOA1535" s="749"/>
      <c r="HOB1535" s="749"/>
      <c r="HOC1535" s="749"/>
      <c r="HOD1535" s="749"/>
      <c r="HOE1535" s="749"/>
      <c r="HOF1535" s="749"/>
      <c r="HOG1535" s="749"/>
      <c r="HOH1535" s="749"/>
      <c r="HOI1535" s="749"/>
      <c r="HOJ1535" s="749"/>
      <c r="HOK1535" s="749"/>
      <c r="HOL1535" s="749"/>
      <c r="HOM1535" s="749"/>
      <c r="HON1535" s="749"/>
      <c r="HOO1535" s="749"/>
      <c r="HOP1535" s="749"/>
      <c r="HOQ1535" s="749"/>
      <c r="HOR1535" s="749"/>
      <c r="HOS1535" s="749"/>
      <c r="HOT1535" s="749"/>
      <c r="HOU1535" s="749"/>
      <c r="HOV1535" s="749"/>
      <c r="HOW1535" s="749"/>
      <c r="HOX1535" s="749"/>
      <c r="HOY1535" s="749"/>
      <c r="HOZ1535" s="749"/>
      <c r="HPA1535" s="749"/>
      <c r="HPB1535" s="749"/>
      <c r="HPC1535" s="749"/>
      <c r="HPD1535" s="749"/>
      <c r="HPE1535" s="749"/>
      <c r="HPF1535" s="749"/>
      <c r="HPG1535" s="749"/>
      <c r="HPH1535" s="749"/>
      <c r="HPI1535" s="749"/>
      <c r="HPJ1535" s="749"/>
      <c r="HPK1535" s="749"/>
      <c r="HPL1535" s="749"/>
      <c r="HPM1535" s="749"/>
      <c r="HPN1535" s="749"/>
      <c r="HPO1535" s="749"/>
      <c r="HPP1535" s="749"/>
      <c r="HPQ1535" s="749"/>
      <c r="HPR1535" s="749"/>
      <c r="HPS1535" s="749"/>
      <c r="HPT1535" s="749"/>
      <c r="HPU1535" s="749"/>
      <c r="HPV1535" s="749"/>
      <c r="HPW1535" s="749"/>
      <c r="HPX1535" s="749"/>
      <c r="HPY1535" s="749"/>
      <c r="HPZ1535" s="749"/>
      <c r="HQA1535" s="749"/>
      <c r="HQB1535" s="749"/>
      <c r="HQC1535" s="749"/>
      <c r="HQD1535" s="749"/>
      <c r="HQE1535" s="749"/>
      <c r="HQF1535" s="749"/>
      <c r="HQG1535" s="749"/>
      <c r="HQH1535" s="749"/>
      <c r="HQI1535" s="749"/>
      <c r="HQJ1535" s="749"/>
      <c r="HQK1535" s="749"/>
      <c r="HQL1535" s="749"/>
      <c r="HQM1535" s="749"/>
      <c r="HQN1535" s="749"/>
      <c r="HQO1535" s="749"/>
      <c r="HQP1535" s="749"/>
      <c r="HQQ1535" s="749"/>
      <c r="HQR1535" s="749"/>
      <c r="HQS1535" s="749"/>
      <c r="HQT1535" s="749"/>
      <c r="HQU1535" s="749"/>
      <c r="HQV1535" s="749"/>
      <c r="HQW1535" s="749"/>
      <c r="HQX1535" s="749"/>
      <c r="HQY1535" s="749"/>
      <c r="HQZ1535" s="749"/>
      <c r="HRA1535" s="749"/>
      <c r="HRB1535" s="749"/>
      <c r="HRC1535" s="749"/>
      <c r="HRD1535" s="749"/>
      <c r="HRE1535" s="749"/>
      <c r="HRF1535" s="749"/>
      <c r="HRG1535" s="749"/>
      <c r="HRH1535" s="749"/>
      <c r="HRI1535" s="749"/>
      <c r="HRJ1535" s="749"/>
      <c r="HRK1535" s="749"/>
      <c r="HRL1535" s="749"/>
      <c r="HRM1535" s="749"/>
      <c r="HRN1535" s="749"/>
      <c r="HRO1535" s="749"/>
      <c r="HRP1535" s="749"/>
      <c r="HRQ1535" s="749"/>
      <c r="HRR1535" s="749"/>
      <c r="HRS1535" s="749"/>
      <c r="HRT1535" s="749"/>
      <c r="HRU1535" s="749"/>
      <c r="HRV1535" s="749"/>
      <c r="HRW1535" s="749"/>
      <c r="HRX1535" s="749"/>
      <c r="HRY1535" s="749"/>
      <c r="HRZ1535" s="749"/>
      <c r="HSA1535" s="749"/>
      <c r="HSB1535" s="749"/>
      <c r="HSC1535" s="749"/>
      <c r="HSD1535" s="749"/>
      <c r="HSE1535" s="749"/>
      <c r="HSF1535" s="749"/>
      <c r="HSG1535" s="749"/>
      <c r="HSH1535" s="749"/>
      <c r="HSI1535" s="749"/>
      <c r="HSJ1535" s="749"/>
      <c r="HSK1535" s="749"/>
      <c r="HSL1535" s="749"/>
      <c r="HSM1535" s="749"/>
      <c r="HSN1535" s="749"/>
      <c r="HSO1535" s="749"/>
      <c r="HSP1535" s="749"/>
      <c r="HSQ1535" s="749"/>
      <c r="HSR1535" s="749"/>
      <c r="HSS1535" s="749"/>
      <c r="HST1535" s="749"/>
      <c r="HSU1535" s="749"/>
      <c r="HSV1535" s="749"/>
      <c r="HSW1535" s="749"/>
      <c r="HSX1535" s="749"/>
      <c r="HSY1535" s="749"/>
      <c r="HSZ1535" s="749"/>
      <c r="HTA1535" s="749"/>
      <c r="HTB1535" s="749"/>
      <c r="HTC1535" s="749"/>
      <c r="HTD1535" s="749"/>
      <c r="HTE1535" s="749"/>
      <c r="HTF1535" s="749"/>
      <c r="HTG1535" s="749"/>
      <c r="HTH1535" s="749"/>
      <c r="HTI1535" s="749"/>
      <c r="HTJ1535" s="749"/>
      <c r="HTK1535" s="749"/>
      <c r="HTL1535" s="749"/>
      <c r="HTM1535" s="749"/>
      <c r="HTN1535" s="749"/>
      <c r="HTO1535" s="749"/>
      <c r="HTP1535" s="749"/>
      <c r="HTQ1535" s="749"/>
      <c r="HTR1535" s="749"/>
      <c r="HTS1535" s="749"/>
      <c r="HTT1535" s="749"/>
      <c r="HTU1535" s="749"/>
      <c r="HTV1535" s="749"/>
      <c r="HTW1535" s="749"/>
      <c r="HTX1535" s="749"/>
      <c r="HTY1535" s="749"/>
      <c r="HTZ1535" s="749"/>
      <c r="HUA1535" s="749"/>
      <c r="HUB1535" s="749"/>
      <c r="HUC1535" s="749"/>
      <c r="HUD1535" s="749"/>
      <c r="HUE1535" s="749"/>
      <c r="HUF1535" s="749"/>
      <c r="HUG1535" s="749"/>
      <c r="HUH1535" s="749"/>
      <c r="HUI1535" s="749"/>
      <c r="HUJ1535" s="749"/>
      <c r="HUK1535" s="749"/>
      <c r="HUL1535" s="749"/>
      <c r="HUM1535" s="749"/>
      <c r="HUN1535" s="749"/>
      <c r="HUO1535" s="749"/>
      <c r="HUP1535" s="749"/>
      <c r="HUQ1535" s="749"/>
      <c r="HUR1535" s="749"/>
      <c r="HUS1535" s="749"/>
      <c r="HUT1535" s="749"/>
      <c r="HUU1535" s="749"/>
      <c r="HUV1535" s="749"/>
      <c r="HUW1535" s="749"/>
      <c r="HUX1535" s="749"/>
      <c r="HUY1535" s="749"/>
      <c r="HUZ1535" s="749"/>
      <c r="HVA1535" s="749"/>
      <c r="HVB1535" s="749"/>
      <c r="HVC1535" s="749"/>
      <c r="HVD1535" s="749"/>
      <c r="HVE1535" s="749"/>
      <c r="HVF1535" s="749"/>
      <c r="HVG1535" s="749"/>
      <c r="HVH1535" s="749"/>
      <c r="HVI1535" s="749"/>
      <c r="HVJ1535" s="749"/>
      <c r="HVK1535" s="749"/>
      <c r="HVL1535" s="749"/>
      <c r="HVM1535" s="749"/>
      <c r="HVN1535" s="749"/>
      <c r="HVO1535" s="749"/>
      <c r="HVP1535" s="749"/>
      <c r="HVQ1535" s="749"/>
      <c r="HVR1535" s="749"/>
      <c r="HVS1535" s="749"/>
      <c r="HVT1535" s="749"/>
      <c r="HVU1535" s="749"/>
      <c r="HVV1535" s="749"/>
      <c r="HVW1535" s="749"/>
      <c r="HVX1535" s="749"/>
      <c r="HVY1535" s="749"/>
      <c r="HVZ1535" s="749"/>
      <c r="HWA1535" s="749"/>
      <c r="HWB1535" s="749"/>
      <c r="HWC1535" s="749"/>
      <c r="HWD1535" s="749"/>
      <c r="HWE1535" s="749"/>
      <c r="HWF1535" s="749"/>
      <c r="HWG1535" s="749"/>
      <c r="HWH1535" s="749"/>
      <c r="HWI1535" s="749"/>
      <c r="HWJ1535" s="749"/>
      <c r="HWK1535" s="749"/>
      <c r="HWL1535" s="749"/>
      <c r="HWM1535" s="749"/>
      <c r="HWN1535" s="749"/>
      <c r="HWO1535" s="749"/>
      <c r="HWP1535" s="749"/>
      <c r="HWQ1535" s="749"/>
      <c r="HWR1535" s="749"/>
      <c r="HWS1535" s="749"/>
      <c r="HWT1535" s="749"/>
      <c r="HWU1535" s="749"/>
      <c r="HWV1535" s="749"/>
      <c r="HWW1535" s="749"/>
      <c r="HWX1535" s="749"/>
      <c r="HWY1535" s="749"/>
      <c r="HWZ1535" s="749"/>
      <c r="HXA1535" s="749"/>
      <c r="HXB1535" s="749"/>
      <c r="HXC1535" s="749"/>
      <c r="HXD1535" s="749"/>
      <c r="HXE1535" s="749"/>
      <c r="HXF1535" s="749"/>
      <c r="HXG1535" s="749"/>
      <c r="HXH1535" s="749"/>
      <c r="HXI1535" s="749"/>
      <c r="HXJ1535" s="749"/>
      <c r="HXK1535" s="749"/>
      <c r="HXL1535" s="749"/>
      <c r="HXM1535" s="749"/>
      <c r="HXN1535" s="749"/>
      <c r="HXO1535" s="749"/>
      <c r="HXP1535" s="749"/>
      <c r="HXQ1535" s="749"/>
      <c r="HXR1535" s="749"/>
      <c r="HXS1535" s="749"/>
      <c r="HXT1535" s="749"/>
      <c r="HXU1535" s="749"/>
      <c r="HXV1535" s="749"/>
      <c r="HXW1535" s="749"/>
      <c r="HXX1535" s="749"/>
      <c r="HXY1535" s="749"/>
      <c r="HXZ1535" s="749"/>
      <c r="HYA1535" s="749"/>
      <c r="HYB1535" s="749"/>
      <c r="HYC1535" s="749"/>
      <c r="HYD1535" s="749"/>
      <c r="HYE1535" s="749"/>
      <c r="HYF1535" s="749"/>
      <c r="HYG1535" s="749"/>
      <c r="HYH1535" s="749"/>
      <c r="HYI1535" s="749"/>
      <c r="HYJ1535" s="749"/>
      <c r="HYK1535" s="749"/>
      <c r="HYL1535" s="749"/>
      <c r="HYM1535" s="749"/>
      <c r="HYN1535" s="749"/>
      <c r="HYO1535" s="749"/>
      <c r="HYP1535" s="749"/>
      <c r="HYQ1535" s="749"/>
      <c r="HYR1535" s="749"/>
      <c r="HYS1535" s="749"/>
      <c r="HYT1535" s="749"/>
      <c r="HYU1535" s="749"/>
      <c r="HYV1535" s="749"/>
      <c r="HYW1535" s="749"/>
      <c r="HYX1535" s="749"/>
      <c r="HYY1535" s="749"/>
      <c r="HYZ1535" s="749"/>
      <c r="HZA1535" s="749"/>
      <c r="HZB1535" s="749"/>
      <c r="HZC1535" s="749"/>
      <c r="HZD1535" s="749"/>
      <c r="HZE1535" s="749"/>
      <c r="HZF1535" s="749"/>
      <c r="HZG1535" s="749"/>
      <c r="HZH1535" s="749"/>
      <c r="HZI1535" s="749"/>
      <c r="HZJ1535" s="749"/>
      <c r="HZK1535" s="749"/>
      <c r="HZL1535" s="749"/>
      <c r="HZM1535" s="749"/>
      <c r="HZN1535" s="749"/>
      <c r="HZO1535" s="749"/>
      <c r="HZP1535" s="749"/>
      <c r="HZQ1535" s="749"/>
      <c r="HZR1535" s="749"/>
      <c r="HZS1535" s="749"/>
      <c r="HZT1535" s="749"/>
      <c r="HZU1535" s="749"/>
      <c r="HZV1535" s="749"/>
      <c r="HZW1535" s="749"/>
      <c r="HZX1535" s="749"/>
      <c r="HZY1535" s="749"/>
      <c r="HZZ1535" s="749"/>
      <c r="IAA1535" s="749"/>
      <c r="IAB1535" s="749"/>
      <c r="IAC1535" s="749"/>
      <c r="IAD1535" s="749"/>
      <c r="IAE1535" s="749"/>
      <c r="IAF1535" s="749"/>
      <c r="IAG1535" s="749"/>
      <c r="IAH1535" s="749"/>
      <c r="IAI1535" s="749"/>
      <c r="IAJ1535" s="749"/>
      <c r="IAK1535" s="749"/>
      <c r="IAL1535" s="749"/>
      <c r="IAM1535" s="749"/>
      <c r="IAN1535" s="749"/>
      <c r="IAO1535" s="749"/>
      <c r="IAP1535" s="749"/>
      <c r="IAQ1535" s="749"/>
      <c r="IAR1535" s="749"/>
      <c r="IAS1535" s="749"/>
      <c r="IAT1535" s="749"/>
      <c r="IAU1535" s="749"/>
      <c r="IAV1535" s="749"/>
      <c r="IAW1535" s="749"/>
      <c r="IAX1535" s="749"/>
      <c r="IAY1535" s="749"/>
      <c r="IAZ1535" s="749"/>
      <c r="IBA1535" s="749"/>
      <c r="IBB1535" s="749"/>
      <c r="IBC1535" s="749"/>
      <c r="IBD1535" s="749"/>
      <c r="IBE1535" s="749"/>
      <c r="IBF1535" s="749"/>
      <c r="IBG1535" s="749"/>
      <c r="IBH1535" s="749"/>
      <c r="IBI1535" s="749"/>
      <c r="IBJ1535" s="749"/>
      <c r="IBK1535" s="749"/>
      <c r="IBL1535" s="749"/>
      <c r="IBM1535" s="749"/>
      <c r="IBN1535" s="749"/>
      <c r="IBO1535" s="749"/>
      <c r="IBP1535" s="749"/>
      <c r="IBQ1535" s="749"/>
      <c r="IBR1535" s="749"/>
      <c r="IBS1535" s="749"/>
      <c r="IBT1535" s="749"/>
      <c r="IBU1535" s="749"/>
      <c r="IBV1535" s="749"/>
      <c r="IBW1535" s="749"/>
      <c r="IBX1535" s="749"/>
      <c r="IBY1535" s="749"/>
      <c r="IBZ1535" s="749"/>
      <c r="ICA1535" s="749"/>
      <c r="ICB1535" s="749"/>
      <c r="ICC1535" s="749"/>
      <c r="ICD1535" s="749"/>
      <c r="ICE1535" s="749"/>
      <c r="ICF1535" s="749"/>
      <c r="ICG1535" s="749"/>
      <c r="ICH1535" s="749"/>
      <c r="ICI1535" s="749"/>
      <c r="ICJ1535" s="749"/>
      <c r="ICK1535" s="749"/>
      <c r="ICL1535" s="749"/>
      <c r="ICM1535" s="749"/>
      <c r="ICN1535" s="749"/>
      <c r="ICO1535" s="749"/>
      <c r="ICP1535" s="749"/>
      <c r="ICQ1535" s="749"/>
      <c r="ICR1535" s="749"/>
      <c r="ICS1535" s="749"/>
      <c r="ICT1535" s="749"/>
      <c r="ICU1535" s="749"/>
      <c r="ICV1535" s="749"/>
      <c r="ICW1535" s="749"/>
      <c r="ICX1535" s="749"/>
      <c r="ICY1535" s="749"/>
      <c r="ICZ1535" s="749"/>
      <c r="IDA1535" s="749"/>
      <c r="IDB1535" s="749"/>
      <c r="IDC1535" s="749"/>
      <c r="IDD1535" s="749"/>
      <c r="IDE1535" s="749"/>
      <c r="IDF1535" s="749"/>
      <c r="IDG1535" s="749"/>
      <c r="IDH1535" s="749"/>
      <c r="IDI1535" s="749"/>
      <c r="IDJ1535" s="749"/>
      <c r="IDK1535" s="749"/>
      <c r="IDL1535" s="749"/>
      <c r="IDM1535" s="749"/>
      <c r="IDN1535" s="749"/>
      <c r="IDO1535" s="749"/>
      <c r="IDP1535" s="749"/>
      <c r="IDQ1535" s="749"/>
      <c r="IDR1535" s="749"/>
      <c r="IDS1535" s="749"/>
      <c r="IDT1535" s="749"/>
      <c r="IDU1535" s="749"/>
      <c r="IDV1535" s="749"/>
      <c r="IDW1535" s="749"/>
      <c r="IDX1535" s="749"/>
      <c r="IDY1535" s="749"/>
      <c r="IDZ1535" s="749"/>
      <c r="IEA1535" s="749"/>
      <c r="IEB1535" s="749"/>
      <c r="IEC1535" s="749"/>
      <c r="IED1535" s="749"/>
      <c r="IEE1535" s="749"/>
      <c r="IEF1535" s="749"/>
      <c r="IEG1535" s="749"/>
      <c r="IEH1535" s="749"/>
      <c r="IEI1535" s="749"/>
      <c r="IEJ1535" s="749"/>
      <c r="IEK1535" s="749"/>
      <c r="IEL1535" s="749"/>
      <c r="IEM1535" s="749"/>
      <c r="IEN1535" s="749"/>
      <c r="IEO1535" s="749"/>
      <c r="IEP1535" s="749"/>
      <c r="IEQ1535" s="749"/>
      <c r="IER1535" s="749"/>
      <c r="IES1535" s="749"/>
      <c r="IET1535" s="749"/>
      <c r="IEU1535" s="749"/>
      <c r="IEV1535" s="749"/>
      <c r="IEW1535" s="749"/>
      <c r="IEX1535" s="749"/>
      <c r="IEY1535" s="749"/>
      <c r="IEZ1535" s="749"/>
      <c r="IFA1535" s="749"/>
      <c r="IFB1535" s="749"/>
      <c r="IFC1535" s="749"/>
      <c r="IFD1535" s="749"/>
      <c r="IFE1535" s="749"/>
      <c r="IFF1535" s="749"/>
      <c r="IFG1535" s="749"/>
      <c r="IFH1535" s="749"/>
      <c r="IFI1535" s="749"/>
      <c r="IFJ1535" s="749"/>
      <c r="IFK1535" s="749"/>
      <c r="IFL1535" s="749"/>
      <c r="IFM1535" s="749"/>
      <c r="IFN1535" s="749"/>
      <c r="IFO1535" s="749"/>
      <c r="IFP1535" s="749"/>
      <c r="IFQ1535" s="749"/>
      <c r="IFR1535" s="749"/>
      <c r="IFS1535" s="749"/>
      <c r="IFT1535" s="749"/>
      <c r="IFU1535" s="749"/>
      <c r="IFV1535" s="749"/>
      <c r="IFW1535" s="749"/>
      <c r="IFX1535" s="749"/>
      <c r="IFY1535" s="749"/>
      <c r="IFZ1535" s="749"/>
      <c r="IGA1535" s="749"/>
      <c r="IGB1535" s="749"/>
      <c r="IGC1535" s="749"/>
      <c r="IGD1535" s="749"/>
      <c r="IGE1535" s="749"/>
      <c r="IGF1535" s="749"/>
      <c r="IGG1535" s="749"/>
      <c r="IGH1535" s="749"/>
      <c r="IGI1535" s="749"/>
      <c r="IGJ1535" s="749"/>
      <c r="IGK1535" s="749"/>
      <c r="IGL1535" s="749"/>
      <c r="IGM1535" s="749"/>
      <c r="IGN1535" s="749"/>
      <c r="IGO1535" s="749"/>
      <c r="IGP1535" s="749"/>
      <c r="IGQ1535" s="749"/>
      <c r="IGR1535" s="749"/>
      <c r="IGS1535" s="749"/>
      <c r="IGT1535" s="749"/>
      <c r="IGU1535" s="749"/>
      <c r="IGV1535" s="749"/>
      <c r="IGW1535" s="749"/>
      <c r="IGX1535" s="749"/>
      <c r="IGY1535" s="749"/>
      <c r="IGZ1535" s="749"/>
      <c r="IHA1535" s="749"/>
      <c r="IHB1535" s="749"/>
      <c r="IHC1535" s="749"/>
      <c r="IHD1535" s="749"/>
      <c r="IHE1535" s="749"/>
      <c r="IHF1535" s="749"/>
      <c r="IHG1535" s="749"/>
      <c r="IHH1535" s="749"/>
      <c r="IHI1535" s="749"/>
      <c r="IHJ1535" s="749"/>
      <c r="IHK1535" s="749"/>
      <c r="IHL1535" s="749"/>
      <c r="IHM1535" s="749"/>
      <c r="IHN1535" s="749"/>
      <c r="IHO1535" s="749"/>
      <c r="IHP1535" s="749"/>
      <c r="IHQ1535" s="749"/>
      <c r="IHR1535" s="749"/>
      <c r="IHS1535" s="749"/>
      <c r="IHT1535" s="749"/>
      <c r="IHU1535" s="749"/>
      <c r="IHV1535" s="749"/>
      <c r="IHW1535" s="749"/>
      <c r="IHX1535" s="749"/>
      <c r="IHY1535" s="749"/>
      <c r="IHZ1535" s="749"/>
      <c r="IIA1535" s="749"/>
      <c r="IIB1535" s="749"/>
      <c r="IIC1535" s="749"/>
      <c r="IID1535" s="749"/>
      <c r="IIE1535" s="749"/>
      <c r="IIF1535" s="749"/>
      <c r="IIG1535" s="749"/>
      <c r="IIH1535" s="749"/>
      <c r="III1535" s="749"/>
      <c r="IIJ1535" s="749"/>
      <c r="IIK1535" s="749"/>
      <c r="IIL1535" s="749"/>
      <c r="IIM1535" s="749"/>
      <c r="IIN1535" s="749"/>
      <c r="IIO1535" s="749"/>
      <c r="IIP1535" s="749"/>
      <c r="IIQ1535" s="749"/>
      <c r="IIR1535" s="749"/>
      <c r="IIS1535" s="749"/>
      <c r="IIT1535" s="749"/>
      <c r="IIU1535" s="749"/>
      <c r="IIV1535" s="749"/>
      <c r="IIW1535" s="749"/>
      <c r="IIX1535" s="749"/>
      <c r="IIY1535" s="749"/>
      <c r="IIZ1535" s="749"/>
      <c r="IJA1535" s="749"/>
      <c r="IJB1535" s="749"/>
      <c r="IJC1535" s="749"/>
      <c r="IJD1535" s="749"/>
      <c r="IJE1535" s="749"/>
      <c r="IJF1535" s="749"/>
      <c r="IJG1535" s="749"/>
      <c r="IJH1535" s="749"/>
      <c r="IJI1535" s="749"/>
      <c r="IJJ1535" s="749"/>
      <c r="IJK1535" s="749"/>
      <c r="IJL1535" s="749"/>
      <c r="IJM1535" s="749"/>
      <c r="IJN1535" s="749"/>
      <c r="IJO1535" s="749"/>
      <c r="IJP1535" s="749"/>
      <c r="IJQ1535" s="749"/>
      <c r="IJR1535" s="749"/>
      <c r="IJS1535" s="749"/>
      <c r="IJT1535" s="749"/>
      <c r="IJU1535" s="749"/>
      <c r="IJV1535" s="749"/>
      <c r="IJW1535" s="749"/>
      <c r="IJX1535" s="749"/>
      <c r="IJY1535" s="749"/>
      <c r="IJZ1535" s="749"/>
      <c r="IKA1535" s="749"/>
      <c r="IKB1535" s="749"/>
      <c r="IKC1535" s="749"/>
      <c r="IKD1535" s="749"/>
      <c r="IKE1535" s="749"/>
      <c r="IKF1535" s="749"/>
      <c r="IKG1535" s="749"/>
      <c r="IKH1535" s="749"/>
      <c r="IKI1535" s="749"/>
      <c r="IKJ1535" s="749"/>
      <c r="IKK1535" s="749"/>
      <c r="IKL1535" s="749"/>
      <c r="IKM1535" s="749"/>
      <c r="IKN1535" s="749"/>
      <c r="IKO1535" s="749"/>
      <c r="IKP1535" s="749"/>
      <c r="IKQ1535" s="749"/>
      <c r="IKR1535" s="749"/>
      <c r="IKS1535" s="749"/>
      <c r="IKT1535" s="749"/>
      <c r="IKU1535" s="749"/>
      <c r="IKV1535" s="749"/>
      <c r="IKW1535" s="749"/>
      <c r="IKX1535" s="749"/>
      <c r="IKY1535" s="749"/>
      <c r="IKZ1535" s="749"/>
      <c r="ILA1535" s="749"/>
      <c r="ILB1535" s="749"/>
      <c r="ILC1535" s="749"/>
      <c r="ILD1535" s="749"/>
      <c r="ILE1535" s="749"/>
      <c r="ILF1535" s="749"/>
      <c r="ILG1535" s="749"/>
      <c r="ILH1535" s="749"/>
      <c r="ILI1535" s="749"/>
      <c r="ILJ1535" s="749"/>
      <c r="ILK1535" s="749"/>
      <c r="ILL1535" s="749"/>
      <c r="ILM1535" s="749"/>
      <c r="ILN1535" s="749"/>
      <c r="ILO1535" s="749"/>
      <c r="ILP1535" s="749"/>
      <c r="ILQ1535" s="749"/>
      <c r="ILR1535" s="749"/>
      <c r="ILS1535" s="749"/>
      <c r="ILT1535" s="749"/>
      <c r="ILU1535" s="749"/>
      <c r="ILV1535" s="749"/>
      <c r="ILW1535" s="749"/>
      <c r="ILX1535" s="749"/>
      <c r="ILY1535" s="749"/>
      <c r="ILZ1535" s="749"/>
      <c r="IMA1535" s="749"/>
      <c r="IMB1535" s="749"/>
      <c r="IMC1535" s="749"/>
      <c r="IMD1535" s="749"/>
      <c r="IME1535" s="749"/>
      <c r="IMF1535" s="749"/>
      <c r="IMG1535" s="749"/>
      <c r="IMH1535" s="749"/>
      <c r="IMI1535" s="749"/>
      <c r="IMJ1535" s="749"/>
      <c r="IMK1535" s="749"/>
      <c r="IML1535" s="749"/>
      <c r="IMM1535" s="749"/>
      <c r="IMN1535" s="749"/>
      <c r="IMO1535" s="749"/>
      <c r="IMP1535" s="749"/>
      <c r="IMQ1535" s="749"/>
      <c r="IMR1535" s="749"/>
      <c r="IMS1535" s="749"/>
      <c r="IMT1535" s="749"/>
      <c r="IMU1535" s="749"/>
      <c r="IMV1535" s="749"/>
      <c r="IMW1535" s="749"/>
      <c r="IMX1535" s="749"/>
      <c r="IMY1535" s="749"/>
      <c r="IMZ1535" s="749"/>
      <c r="INA1535" s="749"/>
      <c r="INB1535" s="749"/>
      <c r="INC1535" s="749"/>
      <c r="IND1535" s="749"/>
      <c r="INE1535" s="749"/>
      <c r="INF1535" s="749"/>
      <c r="ING1535" s="749"/>
      <c r="INH1535" s="749"/>
      <c r="INI1535" s="749"/>
      <c r="INJ1535" s="749"/>
      <c r="INK1535" s="749"/>
      <c r="INL1535" s="749"/>
      <c r="INM1535" s="749"/>
      <c r="INN1535" s="749"/>
      <c r="INO1535" s="749"/>
      <c r="INP1535" s="749"/>
      <c r="INQ1535" s="749"/>
      <c r="INR1535" s="749"/>
      <c r="INS1535" s="749"/>
      <c r="INT1535" s="749"/>
      <c r="INU1535" s="749"/>
      <c r="INV1535" s="749"/>
      <c r="INW1535" s="749"/>
      <c r="INX1535" s="749"/>
      <c r="INY1535" s="749"/>
      <c r="INZ1535" s="749"/>
      <c r="IOA1535" s="749"/>
      <c r="IOB1535" s="749"/>
      <c r="IOC1535" s="749"/>
      <c r="IOD1535" s="749"/>
      <c r="IOE1535" s="749"/>
      <c r="IOF1535" s="749"/>
      <c r="IOG1535" s="749"/>
      <c r="IOH1535" s="749"/>
      <c r="IOI1535" s="749"/>
      <c r="IOJ1535" s="749"/>
      <c r="IOK1535" s="749"/>
      <c r="IOL1535" s="749"/>
      <c r="IOM1535" s="749"/>
      <c r="ION1535" s="749"/>
      <c r="IOO1535" s="749"/>
      <c r="IOP1535" s="749"/>
      <c r="IOQ1535" s="749"/>
      <c r="IOR1535" s="749"/>
      <c r="IOS1535" s="749"/>
      <c r="IOT1535" s="749"/>
      <c r="IOU1535" s="749"/>
      <c r="IOV1535" s="749"/>
      <c r="IOW1535" s="749"/>
      <c r="IOX1535" s="749"/>
      <c r="IOY1535" s="749"/>
      <c r="IOZ1535" s="749"/>
      <c r="IPA1535" s="749"/>
      <c r="IPB1535" s="749"/>
      <c r="IPC1535" s="749"/>
      <c r="IPD1535" s="749"/>
      <c r="IPE1535" s="749"/>
      <c r="IPF1535" s="749"/>
      <c r="IPG1535" s="749"/>
      <c r="IPH1535" s="749"/>
      <c r="IPI1535" s="749"/>
      <c r="IPJ1535" s="749"/>
      <c r="IPK1535" s="749"/>
      <c r="IPL1535" s="749"/>
      <c r="IPM1535" s="749"/>
      <c r="IPN1535" s="749"/>
      <c r="IPO1535" s="749"/>
      <c r="IPP1535" s="749"/>
      <c r="IPQ1535" s="749"/>
      <c r="IPR1535" s="749"/>
      <c r="IPS1535" s="749"/>
      <c r="IPT1535" s="749"/>
      <c r="IPU1535" s="749"/>
      <c r="IPV1535" s="749"/>
      <c r="IPW1535" s="749"/>
      <c r="IPX1535" s="749"/>
      <c r="IPY1535" s="749"/>
      <c r="IPZ1535" s="749"/>
      <c r="IQA1535" s="749"/>
      <c r="IQB1535" s="749"/>
      <c r="IQC1535" s="749"/>
      <c r="IQD1535" s="749"/>
      <c r="IQE1535" s="749"/>
      <c r="IQF1535" s="749"/>
      <c r="IQG1535" s="749"/>
      <c r="IQH1535" s="749"/>
      <c r="IQI1535" s="749"/>
      <c r="IQJ1535" s="749"/>
      <c r="IQK1535" s="749"/>
      <c r="IQL1535" s="749"/>
      <c r="IQM1535" s="749"/>
      <c r="IQN1535" s="749"/>
      <c r="IQO1535" s="749"/>
      <c r="IQP1535" s="749"/>
      <c r="IQQ1535" s="749"/>
      <c r="IQR1535" s="749"/>
      <c r="IQS1535" s="749"/>
      <c r="IQT1535" s="749"/>
      <c r="IQU1535" s="749"/>
      <c r="IQV1535" s="749"/>
      <c r="IQW1535" s="749"/>
      <c r="IQX1535" s="749"/>
      <c r="IQY1535" s="749"/>
      <c r="IQZ1535" s="749"/>
      <c r="IRA1535" s="749"/>
      <c r="IRB1535" s="749"/>
      <c r="IRC1535" s="749"/>
      <c r="IRD1535" s="749"/>
      <c r="IRE1535" s="749"/>
      <c r="IRF1535" s="749"/>
      <c r="IRG1535" s="749"/>
      <c r="IRH1535" s="749"/>
      <c r="IRI1535" s="749"/>
      <c r="IRJ1535" s="749"/>
      <c r="IRK1535" s="749"/>
      <c r="IRL1535" s="749"/>
      <c r="IRM1535" s="749"/>
      <c r="IRN1535" s="749"/>
      <c r="IRO1535" s="749"/>
      <c r="IRP1535" s="749"/>
      <c r="IRQ1535" s="749"/>
      <c r="IRR1535" s="749"/>
      <c r="IRS1535" s="749"/>
      <c r="IRT1535" s="749"/>
      <c r="IRU1535" s="749"/>
      <c r="IRV1535" s="749"/>
      <c r="IRW1535" s="749"/>
      <c r="IRX1535" s="749"/>
      <c r="IRY1535" s="749"/>
      <c r="IRZ1535" s="749"/>
      <c r="ISA1535" s="749"/>
      <c r="ISB1535" s="749"/>
      <c r="ISC1535" s="749"/>
      <c r="ISD1535" s="749"/>
      <c r="ISE1535" s="749"/>
      <c r="ISF1535" s="749"/>
      <c r="ISG1535" s="749"/>
      <c r="ISH1535" s="749"/>
      <c r="ISI1535" s="749"/>
      <c r="ISJ1535" s="749"/>
      <c r="ISK1535" s="749"/>
      <c r="ISL1535" s="749"/>
      <c r="ISM1535" s="749"/>
      <c r="ISN1535" s="749"/>
      <c r="ISO1535" s="749"/>
      <c r="ISP1535" s="749"/>
      <c r="ISQ1535" s="749"/>
      <c r="ISR1535" s="749"/>
      <c r="ISS1535" s="749"/>
      <c r="IST1535" s="749"/>
      <c r="ISU1535" s="749"/>
      <c r="ISV1535" s="749"/>
      <c r="ISW1535" s="749"/>
      <c r="ISX1535" s="749"/>
      <c r="ISY1535" s="749"/>
      <c r="ISZ1535" s="749"/>
      <c r="ITA1535" s="749"/>
      <c r="ITB1535" s="749"/>
      <c r="ITC1535" s="749"/>
      <c r="ITD1535" s="749"/>
      <c r="ITE1535" s="749"/>
      <c r="ITF1535" s="749"/>
      <c r="ITG1535" s="749"/>
      <c r="ITH1535" s="749"/>
      <c r="ITI1535" s="749"/>
      <c r="ITJ1535" s="749"/>
      <c r="ITK1535" s="749"/>
      <c r="ITL1535" s="749"/>
      <c r="ITM1535" s="749"/>
      <c r="ITN1535" s="749"/>
      <c r="ITO1535" s="749"/>
      <c r="ITP1535" s="749"/>
      <c r="ITQ1535" s="749"/>
      <c r="ITR1535" s="749"/>
      <c r="ITS1535" s="749"/>
      <c r="ITT1535" s="749"/>
      <c r="ITU1535" s="749"/>
      <c r="ITV1535" s="749"/>
      <c r="ITW1535" s="749"/>
      <c r="ITX1535" s="749"/>
      <c r="ITY1535" s="749"/>
      <c r="ITZ1535" s="749"/>
      <c r="IUA1535" s="749"/>
      <c r="IUB1535" s="749"/>
      <c r="IUC1535" s="749"/>
      <c r="IUD1535" s="749"/>
      <c r="IUE1535" s="749"/>
      <c r="IUF1535" s="749"/>
      <c r="IUG1535" s="749"/>
      <c r="IUH1535" s="749"/>
      <c r="IUI1535" s="749"/>
      <c r="IUJ1535" s="749"/>
      <c r="IUK1535" s="749"/>
      <c r="IUL1535" s="749"/>
      <c r="IUM1535" s="749"/>
      <c r="IUN1535" s="749"/>
      <c r="IUO1535" s="749"/>
      <c r="IUP1535" s="749"/>
      <c r="IUQ1535" s="749"/>
      <c r="IUR1535" s="749"/>
      <c r="IUS1535" s="749"/>
      <c r="IUT1535" s="749"/>
      <c r="IUU1535" s="749"/>
      <c r="IUV1535" s="749"/>
      <c r="IUW1535" s="749"/>
      <c r="IUX1535" s="749"/>
      <c r="IUY1535" s="749"/>
      <c r="IUZ1535" s="749"/>
      <c r="IVA1535" s="749"/>
      <c r="IVB1535" s="749"/>
      <c r="IVC1535" s="749"/>
      <c r="IVD1535" s="749"/>
      <c r="IVE1535" s="749"/>
      <c r="IVF1535" s="749"/>
      <c r="IVG1535" s="749"/>
      <c r="IVH1535" s="749"/>
      <c r="IVI1535" s="749"/>
      <c r="IVJ1535" s="749"/>
      <c r="IVK1535" s="749"/>
      <c r="IVL1535" s="749"/>
      <c r="IVM1535" s="749"/>
      <c r="IVN1535" s="749"/>
      <c r="IVO1535" s="749"/>
      <c r="IVP1535" s="749"/>
      <c r="IVQ1535" s="749"/>
      <c r="IVR1535" s="749"/>
      <c r="IVS1535" s="749"/>
      <c r="IVT1535" s="749"/>
      <c r="IVU1535" s="749"/>
      <c r="IVV1535" s="749"/>
      <c r="IVW1535" s="749"/>
      <c r="IVX1535" s="749"/>
      <c r="IVY1535" s="749"/>
      <c r="IVZ1535" s="749"/>
      <c r="IWA1535" s="749"/>
      <c r="IWB1535" s="749"/>
      <c r="IWC1535" s="749"/>
      <c r="IWD1535" s="749"/>
      <c r="IWE1535" s="749"/>
      <c r="IWF1535" s="749"/>
      <c r="IWG1535" s="749"/>
      <c r="IWH1535" s="749"/>
      <c r="IWI1535" s="749"/>
      <c r="IWJ1535" s="749"/>
      <c r="IWK1535" s="749"/>
      <c r="IWL1535" s="749"/>
      <c r="IWM1535" s="749"/>
      <c r="IWN1535" s="749"/>
      <c r="IWO1535" s="749"/>
      <c r="IWP1535" s="749"/>
      <c r="IWQ1535" s="749"/>
      <c r="IWR1535" s="749"/>
      <c r="IWS1535" s="749"/>
      <c r="IWT1535" s="749"/>
      <c r="IWU1535" s="749"/>
      <c r="IWV1535" s="749"/>
      <c r="IWW1535" s="749"/>
      <c r="IWX1535" s="749"/>
      <c r="IWY1535" s="749"/>
      <c r="IWZ1535" s="749"/>
      <c r="IXA1535" s="749"/>
      <c r="IXB1535" s="749"/>
      <c r="IXC1535" s="749"/>
      <c r="IXD1535" s="749"/>
      <c r="IXE1535" s="749"/>
      <c r="IXF1535" s="749"/>
      <c r="IXG1535" s="749"/>
      <c r="IXH1535" s="749"/>
      <c r="IXI1535" s="749"/>
      <c r="IXJ1535" s="749"/>
      <c r="IXK1535" s="749"/>
      <c r="IXL1535" s="749"/>
      <c r="IXM1535" s="749"/>
      <c r="IXN1535" s="749"/>
      <c r="IXO1535" s="749"/>
      <c r="IXP1535" s="749"/>
      <c r="IXQ1535" s="749"/>
      <c r="IXR1535" s="749"/>
      <c r="IXS1535" s="749"/>
      <c r="IXT1535" s="749"/>
      <c r="IXU1535" s="749"/>
      <c r="IXV1535" s="749"/>
      <c r="IXW1535" s="749"/>
      <c r="IXX1535" s="749"/>
      <c r="IXY1535" s="749"/>
      <c r="IXZ1535" s="749"/>
      <c r="IYA1535" s="749"/>
      <c r="IYB1535" s="749"/>
      <c r="IYC1535" s="749"/>
      <c r="IYD1535" s="749"/>
      <c r="IYE1535" s="749"/>
      <c r="IYF1535" s="749"/>
      <c r="IYG1535" s="749"/>
      <c r="IYH1535" s="749"/>
      <c r="IYI1535" s="749"/>
      <c r="IYJ1535" s="749"/>
      <c r="IYK1535" s="749"/>
      <c r="IYL1535" s="749"/>
      <c r="IYM1535" s="749"/>
      <c r="IYN1535" s="749"/>
      <c r="IYO1535" s="749"/>
      <c r="IYP1535" s="749"/>
      <c r="IYQ1535" s="749"/>
      <c r="IYR1535" s="749"/>
      <c r="IYS1535" s="749"/>
      <c r="IYT1535" s="749"/>
      <c r="IYU1535" s="749"/>
      <c r="IYV1535" s="749"/>
      <c r="IYW1535" s="749"/>
      <c r="IYX1535" s="749"/>
      <c r="IYY1535" s="749"/>
      <c r="IYZ1535" s="749"/>
      <c r="IZA1535" s="749"/>
      <c r="IZB1535" s="749"/>
      <c r="IZC1535" s="749"/>
      <c r="IZD1535" s="749"/>
      <c r="IZE1535" s="749"/>
      <c r="IZF1535" s="749"/>
      <c r="IZG1535" s="749"/>
      <c r="IZH1535" s="749"/>
      <c r="IZI1535" s="749"/>
      <c r="IZJ1535" s="749"/>
      <c r="IZK1535" s="749"/>
      <c r="IZL1535" s="749"/>
      <c r="IZM1535" s="749"/>
      <c r="IZN1535" s="749"/>
      <c r="IZO1535" s="749"/>
      <c r="IZP1535" s="749"/>
      <c r="IZQ1535" s="749"/>
      <c r="IZR1535" s="749"/>
      <c r="IZS1535" s="749"/>
      <c r="IZT1535" s="749"/>
      <c r="IZU1535" s="749"/>
      <c r="IZV1535" s="749"/>
      <c r="IZW1535" s="749"/>
      <c r="IZX1535" s="749"/>
      <c r="IZY1535" s="749"/>
      <c r="IZZ1535" s="749"/>
      <c r="JAA1535" s="749"/>
      <c r="JAB1535" s="749"/>
      <c r="JAC1535" s="749"/>
      <c r="JAD1535" s="749"/>
      <c r="JAE1535" s="749"/>
      <c r="JAF1535" s="749"/>
      <c r="JAG1535" s="749"/>
      <c r="JAH1535" s="749"/>
      <c r="JAI1535" s="749"/>
      <c r="JAJ1535" s="749"/>
      <c r="JAK1535" s="749"/>
      <c r="JAL1535" s="749"/>
      <c r="JAM1535" s="749"/>
      <c r="JAN1535" s="749"/>
      <c r="JAO1535" s="749"/>
      <c r="JAP1535" s="749"/>
      <c r="JAQ1535" s="749"/>
      <c r="JAR1535" s="749"/>
      <c r="JAS1535" s="749"/>
      <c r="JAT1535" s="749"/>
      <c r="JAU1535" s="749"/>
      <c r="JAV1535" s="749"/>
      <c r="JAW1535" s="749"/>
      <c r="JAX1535" s="749"/>
      <c r="JAY1535" s="749"/>
      <c r="JAZ1535" s="749"/>
      <c r="JBA1535" s="749"/>
      <c r="JBB1535" s="749"/>
      <c r="JBC1535" s="749"/>
      <c r="JBD1535" s="749"/>
      <c r="JBE1535" s="749"/>
      <c r="JBF1535" s="749"/>
      <c r="JBG1535" s="749"/>
      <c r="JBH1535" s="749"/>
      <c r="JBI1535" s="749"/>
      <c r="JBJ1535" s="749"/>
      <c r="JBK1535" s="749"/>
      <c r="JBL1535" s="749"/>
      <c r="JBM1535" s="749"/>
      <c r="JBN1535" s="749"/>
      <c r="JBO1535" s="749"/>
      <c r="JBP1535" s="749"/>
      <c r="JBQ1535" s="749"/>
      <c r="JBR1535" s="749"/>
      <c r="JBS1535" s="749"/>
      <c r="JBT1535" s="749"/>
      <c r="JBU1535" s="749"/>
      <c r="JBV1535" s="749"/>
      <c r="JBW1535" s="749"/>
      <c r="JBX1535" s="749"/>
      <c r="JBY1535" s="749"/>
      <c r="JBZ1535" s="749"/>
      <c r="JCA1535" s="749"/>
      <c r="JCB1535" s="749"/>
      <c r="JCC1535" s="749"/>
      <c r="JCD1535" s="749"/>
      <c r="JCE1535" s="749"/>
      <c r="JCF1535" s="749"/>
      <c r="JCG1535" s="749"/>
      <c r="JCH1535" s="749"/>
      <c r="JCI1535" s="749"/>
      <c r="JCJ1535" s="749"/>
      <c r="JCK1535" s="749"/>
      <c r="JCL1535" s="749"/>
      <c r="JCM1535" s="749"/>
      <c r="JCN1535" s="749"/>
      <c r="JCO1535" s="749"/>
      <c r="JCP1535" s="749"/>
      <c r="JCQ1535" s="749"/>
      <c r="JCR1535" s="749"/>
      <c r="JCS1535" s="749"/>
      <c r="JCT1535" s="749"/>
      <c r="JCU1535" s="749"/>
      <c r="JCV1535" s="749"/>
      <c r="JCW1535" s="749"/>
      <c r="JCX1535" s="749"/>
      <c r="JCY1535" s="749"/>
      <c r="JCZ1535" s="749"/>
      <c r="JDA1535" s="749"/>
      <c r="JDB1535" s="749"/>
      <c r="JDC1535" s="749"/>
      <c r="JDD1535" s="749"/>
      <c r="JDE1535" s="749"/>
      <c r="JDF1535" s="749"/>
      <c r="JDG1535" s="749"/>
      <c r="JDH1535" s="749"/>
      <c r="JDI1535" s="749"/>
      <c r="JDJ1535" s="749"/>
      <c r="JDK1535" s="749"/>
      <c r="JDL1535" s="749"/>
      <c r="JDM1535" s="749"/>
      <c r="JDN1535" s="749"/>
      <c r="JDO1535" s="749"/>
      <c r="JDP1535" s="749"/>
      <c r="JDQ1535" s="749"/>
      <c r="JDR1535" s="749"/>
      <c r="JDS1535" s="749"/>
      <c r="JDT1535" s="749"/>
      <c r="JDU1535" s="749"/>
      <c r="JDV1535" s="749"/>
      <c r="JDW1535" s="749"/>
      <c r="JDX1535" s="749"/>
      <c r="JDY1535" s="749"/>
      <c r="JDZ1535" s="749"/>
      <c r="JEA1535" s="749"/>
      <c r="JEB1535" s="749"/>
      <c r="JEC1535" s="749"/>
      <c r="JED1535" s="749"/>
      <c r="JEE1535" s="749"/>
      <c r="JEF1535" s="749"/>
      <c r="JEG1535" s="749"/>
      <c r="JEH1535" s="749"/>
      <c r="JEI1535" s="749"/>
      <c r="JEJ1535" s="749"/>
      <c r="JEK1535" s="749"/>
      <c r="JEL1535" s="749"/>
      <c r="JEM1535" s="749"/>
      <c r="JEN1535" s="749"/>
      <c r="JEO1535" s="749"/>
      <c r="JEP1535" s="749"/>
      <c r="JEQ1535" s="749"/>
      <c r="JER1535" s="749"/>
      <c r="JES1535" s="749"/>
      <c r="JET1535" s="749"/>
      <c r="JEU1535" s="749"/>
      <c r="JEV1535" s="749"/>
      <c r="JEW1535" s="749"/>
      <c r="JEX1535" s="749"/>
      <c r="JEY1535" s="749"/>
      <c r="JEZ1535" s="749"/>
      <c r="JFA1535" s="749"/>
      <c r="JFB1535" s="749"/>
      <c r="JFC1535" s="749"/>
      <c r="JFD1535" s="749"/>
      <c r="JFE1535" s="749"/>
      <c r="JFF1535" s="749"/>
      <c r="JFG1535" s="749"/>
      <c r="JFH1535" s="749"/>
      <c r="JFI1535" s="749"/>
      <c r="JFJ1535" s="749"/>
      <c r="JFK1535" s="749"/>
      <c r="JFL1535" s="749"/>
      <c r="JFM1535" s="749"/>
      <c r="JFN1535" s="749"/>
      <c r="JFO1535" s="749"/>
      <c r="JFP1535" s="749"/>
      <c r="JFQ1535" s="749"/>
      <c r="JFR1535" s="749"/>
      <c r="JFS1535" s="749"/>
      <c r="JFT1535" s="749"/>
      <c r="JFU1535" s="749"/>
      <c r="JFV1535" s="749"/>
      <c r="JFW1535" s="749"/>
      <c r="JFX1535" s="749"/>
      <c r="JFY1535" s="749"/>
      <c r="JFZ1535" s="749"/>
      <c r="JGA1535" s="749"/>
      <c r="JGB1535" s="749"/>
      <c r="JGC1535" s="749"/>
      <c r="JGD1535" s="749"/>
      <c r="JGE1535" s="749"/>
      <c r="JGF1535" s="749"/>
      <c r="JGG1535" s="749"/>
      <c r="JGH1535" s="749"/>
      <c r="JGI1535" s="749"/>
      <c r="JGJ1535" s="749"/>
      <c r="JGK1535" s="749"/>
      <c r="JGL1535" s="749"/>
      <c r="JGM1535" s="749"/>
      <c r="JGN1535" s="749"/>
      <c r="JGO1535" s="749"/>
      <c r="JGP1535" s="749"/>
      <c r="JGQ1535" s="749"/>
      <c r="JGR1535" s="749"/>
      <c r="JGS1535" s="749"/>
      <c r="JGT1535" s="749"/>
      <c r="JGU1535" s="749"/>
      <c r="JGV1535" s="749"/>
      <c r="JGW1535" s="749"/>
      <c r="JGX1535" s="749"/>
      <c r="JGY1535" s="749"/>
      <c r="JGZ1535" s="749"/>
      <c r="JHA1535" s="749"/>
      <c r="JHB1535" s="749"/>
      <c r="JHC1535" s="749"/>
      <c r="JHD1535" s="749"/>
      <c r="JHE1535" s="749"/>
      <c r="JHF1535" s="749"/>
      <c r="JHG1535" s="749"/>
      <c r="JHH1535" s="749"/>
      <c r="JHI1535" s="749"/>
      <c r="JHJ1535" s="749"/>
      <c r="JHK1535" s="749"/>
      <c r="JHL1535" s="749"/>
      <c r="JHM1535" s="749"/>
      <c r="JHN1535" s="749"/>
      <c r="JHO1535" s="749"/>
      <c r="JHP1535" s="749"/>
      <c r="JHQ1535" s="749"/>
      <c r="JHR1535" s="749"/>
      <c r="JHS1535" s="749"/>
      <c r="JHT1535" s="749"/>
      <c r="JHU1535" s="749"/>
      <c r="JHV1535" s="749"/>
      <c r="JHW1535" s="749"/>
      <c r="JHX1535" s="749"/>
      <c r="JHY1535" s="749"/>
      <c r="JHZ1535" s="749"/>
      <c r="JIA1535" s="749"/>
      <c r="JIB1535" s="749"/>
      <c r="JIC1535" s="749"/>
      <c r="JID1535" s="749"/>
      <c r="JIE1535" s="749"/>
      <c r="JIF1535" s="749"/>
      <c r="JIG1535" s="749"/>
      <c r="JIH1535" s="749"/>
      <c r="JII1535" s="749"/>
      <c r="JIJ1535" s="749"/>
      <c r="JIK1535" s="749"/>
      <c r="JIL1535" s="749"/>
      <c r="JIM1535" s="749"/>
      <c r="JIN1535" s="749"/>
      <c r="JIO1535" s="749"/>
      <c r="JIP1535" s="749"/>
      <c r="JIQ1535" s="749"/>
      <c r="JIR1535" s="749"/>
      <c r="JIS1535" s="749"/>
      <c r="JIT1535" s="749"/>
      <c r="JIU1535" s="749"/>
      <c r="JIV1535" s="749"/>
      <c r="JIW1535" s="749"/>
      <c r="JIX1535" s="749"/>
      <c r="JIY1535" s="749"/>
      <c r="JIZ1535" s="749"/>
      <c r="JJA1535" s="749"/>
      <c r="JJB1535" s="749"/>
      <c r="JJC1535" s="749"/>
      <c r="JJD1535" s="749"/>
      <c r="JJE1535" s="749"/>
      <c r="JJF1535" s="749"/>
      <c r="JJG1535" s="749"/>
      <c r="JJH1535" s="749"/>
      <c r="JJI1535" s="749"/>
      <c r="JJJ1535" s="749"/>
      <c r="JJK1535" s="749"/>
      <c r="JJL1535" s="749"/>
      <c r="JJM1535" s="749"/>
      <c r="JJN1535" s="749"/>
      <c r="JJO1535" s="749"/>
      <c r="JJP1535" s="749"/>
      <c r="JJQ1535" s="749"/>
      <c r="JJR1535" s="749"/>
      <c r="JJS1535" s="749"/>
      <c r="JJT1535" s="749"/>
      <c r="JJU1535" s="749"/>
      <c r="JJV1535" s="749"/>
      <c r="JJW1535" s="749"/>
      <c r="JJX1535" s="749"/>
      <c r="JJY1535" s="749"/>
      <c r="JJZ1535" s="749"/>
      <c r="JKA1535" s="749"/>
      <c r="JKB1535" s="749"/>
      <c r="JKC1535" s="749"/>
      <c r="JKD1535" s="749"/>
      <c r="JKE1535" s="749"/>
      <c r="JKF1535" s="749"/>
      <c r="JKG1535" s="749"/>
      <c r="JKH1535" s="749"/>
      <c r="JKI1535" s="749"/>
      <c r="JKJ1535" s="749"/>
      <c r="JKK1535" s="749"/>
      <c r="JKL1535" s="749"/>
      <c r="JKM1535" s="749"/>
      <c r="JKN1535" s="749"/>
      <c r="JKO1535" s="749"/>
      <c r="JKP1535" s="749"/>
      <c r="JKQ1535" s="749"/>
      <c r="JKR1535" s="749"/>
      <c r="JKS1535" s="749"/>
      <c r="JKT1535" s="749"/>
      <c r="JKU1535" s="749"/>
      <c r="JKV1535" s="749"/>
      <c r="JKW1535" s="749"/>
      <c r="JKX1535" s="749"/>
      <c r="JKY1535" s="749"/>
      <c r="JKZ1535" s="749"/>
      <c r="JLA1535" s="749"/>
      <c r="JLB1535" s="749"/>
      <c r="JLC1535" s="749"/>
      <c r="JLD1535" s="749"/>
      <c r="JLE1535" s="749"/>
      <c r="JLF1535" s="749"/>
      <c r="JLG1535" s="749"/>
      <c r="JLH1535" s="749"/>
      <c r="JLI1535" s="749"/>
      <c r="JLJ1535" s="749"/>
      <c r="JLK1535" s="749"/>
      <c r="JLL1535" s="749"/>
      <c r="JLM1535" s="749"/>
      <c r="JLN1535" s="749"/>
      <c r="JLO1535" s="749"/>
      <c r="JLP1535" s="749"/>
      <c r="JLQ1535" s="749"/>
      <c r="JLR1535" s="749"/>
      <c r="JLS1535" s="749"/>
      <c r="JLT1535" s="749"/>
      <c r="JLU1535" s="749"/>
      <c r="JLV1535" s="749"/>
      <c r="JLW1535" s="749"/>
      <c r="JLX1535" s="749"/>
      <c r="JLY1535" s="749"/>
      <c r="JLZ1535" s="749"/>
      <c r="JMA1535" s="749"/>
      <c r="JMB1535" s="749"/>
      <c r="JMC1535" s="749"/>
      <c r="JMD1535" s="749"/>
      <c r="JME1535" s="749"/>
      <c r="JMF1535" s="749"/>
      <c r="JMG1535" s="749"/>
      <c r="JMH1535" s="749"/>
      <c r="JMI1535" s="749"/>
      <c r="JMJ1535" s="749"/>
      <c r="JMK1535" s="749"/>
      <c r="JML1535" s="749"/>
      <c r="JMM1535" s="749"/>
      <c r="JMN1535" s="749"/>
      <c r="JMO1535" s="749"/>
      <c r="JMP1535" s="749"/>
      <c r="JMQ1535" s="749"/>
      <c r="JMR1535" s="749"/>
      <c r="JMS1535" s="749"/>
      <c r="JMT1535" s="749"/>
      <c r="JMU1535" s="749"/>
      <c r="JMV1535" s="749"/>
      <c r="JMW1535" s="749"/>
      <c r="JMX1535" s="749"/>
      <c r="JMY1535" s="749"/>
      <c r="JMZ1535" s="749"/>
      <c r="JNA1535" s="749"/>
      <c r="JNB1535" s="749"/>
      <c r="JNC1535" s="749"/>
      <c r="JND1535" s="749"/>
      <c r="JNE1535" s="749"/>
      <c r="JNF1535" s="749"/>
      <c r="JNG1535" s="749"/>
      <c r="JNH1535" s="749"/>
      <c r="JNI1535" s="749"/>
      <c r="JNJ1535" s="749"/>
      <c r="JNK1535" s="749"/>
      <c r="JNL1535" s="749"/>
      <c r="JNM1535" s="749"/>
      <c r="JNN1535" s="749"/>
      <c r="JNO1535" s="749"/>
      <c r="JNP1535" s="749"/>
      <c r="JNQ1535" s="749"/>
      <c r="JNR1535" s="749"/>
      <c r="JNS1535" s="749"/>
      <c r="JNT1535" s="749"/>
      <c r="JNU1535" s="749"/>
      <c r="JNV1535" s="749"/>
      <c r="JNW1535" s="749"/>
      <c r="JNX1535" s="749"/>
      <c r="JNY1535" s="749"/>
      <c r="JNZ1535" s="749"/>
      <c r="JOA1535" s="749"/>
      <c r="JOB1535" s="749"/>
      <c r="JOC1535" s="749"/>
      <c r="JOD1535" s="749"/>
      <c r="JOE1535" s="749"/>
      <c r="JOF1535" s="749"/>
      <c r="JOG1535" s="749"/>
      <c r="JOH1535" s="749"/>
      <c r="JOI1535" s="749"/>
      <c r="JOJ1535" s="749"/>
      <c r="JOK1535" s="749"/>
      <c r="JOL1535" s="749"/>
      <c r="JOM1535" s="749"/>
      <c r="JON1535" s="749"/>
      <c r="JOO1535" s="749"/>
      <c r="JOP1535" s="749"/>
      <c r="JOQ1535" s="749"/>
      <c r="JOR1535" s="749"/>
      <c r="JOS1535" s="749"/>
      <c r="JOT1535" s="749"/>
      <c r="JOU1535" s="749"/>
      <c r="JOV1535" s="749"/>
      <c r="JOW1535" s="749"/>
      <c r="JOX1535" s="749"/>
      <c r="JOY1535" s="749"/>
      <c r="JOZ1535" s="749"/>
      <c r="JPA1535" s="749"/>
      <c r="JPB1535" s="749"/>
      <c r="JPC1535" s="749"/>
      <c r="JPD1535" s="749"/>
      <c r="JPE1535" s="749"/>
      <c r="JPF1535" s="749"/>
      <c r="JPG1535" s="749"/>
      <c r="JPH1535" s="749"/>
      <c r="JPI1535" s="749"/>
      <c r="JPJ1535" s="749"/>
      <c r="JPK1535" s="749"/>
      <c r="JPL1535" s="749"/>
      <c r="JPM1535" s="749"/>
      <c r="JPN1535" s="749"/>
      <c r="JPO1535" s="749"/>
      <c r="JPP1535" s="749"/>
      <c r="JPQ1535" s="749"/>
      <c r="JPR1535" s="749"/>
      <c r="JPS1535" s="749"/>
      <c r="JPT1535" s="749"/>
      <c r="JPU1535" s="749"/>
      <c r="JPV1535" s="749"/>
      <c r="JPW1535" s="749"/>
      <c r="JPX1535" s="749"/>
      <c r="JPY1535" s="749"/>
      <c r="JPZ1535" s="749"/>
      <c r="JQA1535" s="749"/>
      <c r="JQB1535" s="749"/>
      <c r="JQC1535" s="749"/>
      <c r="JQD1535" s="749"/>
      <c r="JQE1535" s="749"/>
      <c r="JQF1535" s="749"/>
      <c r="JQG1535" s="749"/>
      <c r="JQH1535" s="749"/>
      <c r="JQI1535" s="749"/>
      <c r="JQJ1535" s="749"/>
      <c r="JQK1535" s="749"/>
      <c r="JQL1535" s="749"/>
      <c r="JQM1535" s="749"/>
      <c r="JQN1535" s="749"/>
      <c r="JQO1535" s="749"/>
      <c r="JQP1535" s="749"/>
      <c r="JQQ1535" s="749"/>
      <c r="JQR1535" s="749"/>
      <c r="JQS1535" s="749"/>
      <c r="JQT1535" s="749"/>
      <c r="JQU1535" s="749"/>
      <c r="JQV1535" s="749"/>
      <c r="JQW1535" s="749"/>
      <c r="JQX1535" s="749"/>
      <c r="JQY1535" s="749"/>
      <c r="JQZ1535" s="749"/>
      <c r="JRA1535" s="749"/>
      <c r="JRB1535" s="749"/>
      <c r="JRC1535" s="749"/>
      <c r="JRD1535" s="749"/>
      <c r="JRE1535" s="749"/>
      <c r="JRF1535" s="749"/>
      <c r="JRG1535" s="749"/>
      <c r="JRH1535" s="749"/>
      <c r="JRI1535" s="749"/>
      <c r="JRJ1535" s="749"/>
      <c r="JRK1535" s="749"/>
      <c r="JRL1535" s="749"/>
      <c r="JRM1535" s="749"/>
      <c r="JRN1535" s="749"/>
      <c r="JRO1535" s="749"/>
      <c r="JRP1535" s="749"/>
      <c r="JRQ1535" s="749"/>
      <c r="JRR1535" s="749"/>
      <c r="JRS1535" s="749"/>
      <c r="JRT1535" s="749"/>
      <c r="JRU1535" s="749"/>
      <c r="JRV1535" s="749"/>
      <c r="JRW1535" s="749"/>
      <c r="JRX1535" s="749"/>
      <c r="JRY1535" s="749"/>
      <c r="JRZ1535" s="749"/>
      <c r="JSA1535" s="749"/>
      <c r="JSB1535" s="749"/>
      <c r="JSC1535" s="749"/>
      <c r="JSD1535" s="749"/>
      <c r="JSE1535" s="749"/>
      <c r="JSF1535" s="749"/>
      <c r="JSG1535" s="749"/>
      <c r="JSH1535" s="749"/>
      <c r="JSI1535" s="749"/>
      <c r="JSJ1535" s="749"/>
      <c r="JSK1535" s="749"/>
      <c r="JSL1535" s="749"/>
      <c r="JSM1535" s="749"/>
      <c r="JSN1535" s="749"/>
      <c r="JSO1535" s="749"/>
      <c r="JSP1535" s="749"/>
      <c r="JSQ1535" s="749"/>
      <c r="JSR1535" s="749"/>
      <c r="JSS1535" s="749"/>
      <c r="JST1535" s="749"/>
      <c r="JSU1535" s="749"/>
      <c r="JSV1535" s="749"/>
      <c r="JSW1535" s="749"/>
      <c r="JSX1535" s="749"/>
      <c r="JSY1535" s="749"/>
      <c r="JSZ1535" s="749"/>
      <c r="JTA1535" s="749"/>
      <c r="JTB1535" s="749"/>
      <c r="JTC1535" s="749"/>
      <c r="JTD1535" s="749"/>
      <c r="JTE1535" s="749"/>
      <c r="JTF1535" s="749"/>
      <c r="JTG1535" s="749"/>
      <c r="JTH1535" s="749"/>
      <c r="JTI1535" s="749"/>
      <c r="JTJ1535" s="749"/>
      <c r="JTK1535" s="749"/>
      <c r="JTL1535" s="749"/>
      <c r="JTM1535" s="749"/>
      <c r="JTN1535" s="749"/>
      <c r="JTO1535" s="749"/>
      <c r="JTP1535" s="749"/>
      <c r="JTQ1535" s="749"/>
      <c r="JTR1535" s="749"/>
      <c r="JTS1535" s="749"/>
      <c r="JTT1535" s="749"/>
      <c r="JTU1535" s="749"/>
      <c r="JTV1535" s="749"/>
      <c r="JTW1535" s="749"/>
      <c r="JTX1535" s="749"/>
      <c r="JTY1535" s="749"/>
      <c r="JTZ1535" s="749"/>
      <c r="JUA1535" s="749"/>
      <c r="JUB1535" s="749"/>
      <c r="JUC1535" s="749"/>
      <c r="JUD1535" s="749"/>
      <c r="JUE1535" s="749"/>
      <c r="JUF1535" s="749"/>
      <c r="JUG1535" s="749"/>
      <c r="JUH1535" s="749"/>
      <c r="JUI1535" s="749"/>
      <c r="JUJ1535" s="749"/>
      <c r="JUK1535" s="749"/>
      <c r="JUL1535" s="749"/>
      <c r="JUM1535" s="749"/>
      <c r="JUN1535" s="749"/>
      <c r="JUO1535" s="749"/>
      <c r="JUP1535" s="749"/>
      <c r="JUQ1535" s="749"/>
      <c r="JUR1535" s="749"/>
      <c r="JUS1535" s="749"/>
      <c r="JUT1535" s="749"/>
      <c r="JUU1535" s="749"/>
      <c r="JUV1535" s="749"/>
      <c r="JUW1535" s="749"/>
      <c r="JUX1535" s="749"/>
      <c r="JUY1535" s="749"/>
      <c r="JUZ1535" s="749"/>
      <c r="JVA1535" s="749"/>
      <c r="JVB1535" s="749"/>
      <c r="JVC1535" s="749"/>
      <c r="JVD1535" s="749"/>
      <c r="JVE1535" s="749"/>
      <c r="JVF1535" s="749"/>
      <c r="JVG1535" s="749"/>
      <c r="JVH1535" s="749"/>
      <c r="JVI1535" s="749"/>
      <c r="JVJ1535" s="749"/>
      <c r="JVK1535" s="749"/>
      <c r="JVL1535" s="749"/>
      <c r="JVM1535" s="749"/>
      <c r="JVN1535" s="749"/>
      <c r="JVO1535" s="749"/>
      <c r="JVP1535" s="749"/>
      <c r="JVQ1535" s="749"/>
      <c r="JVR1535" s="749"/>
      <c r="JVS1535" s="749"/>
      <c r="JVT1535" s="749"/>
      <c r="JVU1535" s="749"/>
      <c r="JVV1535" s="749"/>
      <c r="JVW1535" s="749"/>
      <c r="JVX1535" s="749"/>
      <c r="JVY1535" s="749"/>
      <c r="JVZ1535" s="749"/>
      <c r="JWA1535" s="749"/>
      <c r="JWB1535" s="749"/>
      <c r="JWC1535" s="749"/>
      <c r="JWD1535" s="749"/>
      <c r="JWE1535" s="749"/>
      <c r="JWF1535" s="749"/>
      <c r="JWG1535" s="749"/>
      <c r="JWH1535" s="749"/>
      <c r="JWI1535" s="749"/>
      <c r="JWJ1535" s="749"/>
      <c r="JWK1535" s="749"/>
      <c r="JWL1535" s="749"/>
      <c r="JWM1535" s="749"/>
      <c r="JWN1535" s="749"/>
      <c r="JWO1535" s="749"/>
      <c r="JWP1535" s="749"/>
      <c r="JWQ1535" s="749"/>
      <c r="JWR1535" s="749"/>
      <c r="JWS1535" s="749"/>
      <c r="JWT1535" s="749"/>
      <c r="JWU1535" s="749"/>
      <c r="JWV1535" s="749"/>
      <c r="JWW1535" s="749"/>
      <c r="JWX1535" s="749"/>
      <c r="JWY1535" s="749"/>
      <c r="JWZ1535" s="749"/>
      <c r="JXA1535" s="749"/>
      <c r="JXB1535" s="749"/>
      <c r="JXC1535" s="749"/>
      <c r="JXD1535" s="749"/>
      <c r="JXE1535" s="749"/>
      <c r="JXF1535" s="749"/>
      <c r="JXG1535" s="749"/>
      <c r="JXH1535" s="749"/>
      <c r="JXI1535" s="749"/>
      <c r="JXJ1535" s="749"/>
      <c r="JXK1535" s="749"/>
      <c r="JXL1535" s="749"/>
      <c r="JXM1535" s="749"/>
      <c r="JXN1535" s="749"/>
      <c r="JXO1535" s="749"/>
      <c r="JXP1535" s="749"/>
      <c r="JXQ1535" s="749"/>
      <c r="JXR1535" s="749"/>
      <c r="JXS1535" s="749"/>
      <c r="JXT1535" s="749"/>
      <c r="JXU1535" s="749"/>
      <c r="JXV1535" s="749"/>
      <c r="JXW1535" s="749"/>
      <c r="JXX1535" s="749"/>
      <c r="JXY1535" s="749"/>
      <c r="JXZ1535" s="749"/>
      <c r="JYA1535" s="749"/>
      <c r="JYB1535" s="749"/>
      <c r="JYC1535" s="749"/>
      <c r="JYD1535" s="749"/>
      <c r="JYE1535" s="749"/>
      <c r="JYF1535" s="749"/>
      <c r="JYG1535" s="749"/>
      <c r="JYH1535" s="749"/>
      <c r="JYI1535" s="749"/>
      <c r="JYJ1535" s="749"/>
      <c r="JYK1535" s="749"/>
      <c r="JYL1535" s="749"/>
      <c r="JYM1535" s="749"/>
      <c r="JYN1535" s="749"/>
      <c r="JYO1535" s="749"/>
      <c r="JYP1535" s="749"/>
      <c r="JYQ1535" s="749"/>
      <c r="JYR1535" s="749"/>
      <c r="JYS1535" s="749"/>
      <c r="JYT1535" s="749"/>
      <c r="JYU1535" s="749"/>
      <c r="JYV1535" s="749"/>
      <c r="JYW1535" s="749"/>
      <c r="JYX1535" s="749"/>
      <c r="JYY1535" s="749"/>
      <c r="JYZ1535" s="749"/>
      <c r="JZA1535" s="749"/>
      <c r="JZB1535" s="749"/>
      <c r="JZC1535" s="749"/>
      <c r="JZD1535" s="749"/>
      <c r="JZE1535" s="749"/>
      <c r="JZF1535" s="749"/>
      <c r="JZG1535" s="749"/>
      <c r="JZH1535" s="749"/>
      <c r="JZI1535" s="749"/>
      <c r="JZJ1535" s="749"/>
      <c r="JZK1535" s="749"/>
      <c r="JZL1535" s="749"/>
      <c r="JZM1535" s="749"/>
      <c r="JZN1535" s="749"/>
      <c r="JZO1535" s="749"/>
      <c r="JZP1535" s="749"/>
      <c r="JZQ1535" s="749"/>
      <c r="JZR1535" s="749"/>
      <c r="JZS1535" s="749"/>
      <c r="JZT1535" s="749"/>
      <c r="JZU1535" s="749"/>
      <c r="JZV1535" s="749"/>
      <c r="JZW1535" s="749"/>
      <c r="JZX1535" s="749"/>
      <c r="JZY1535" s="749"/>
      <c r="JZZ1535" s="749"/>
      <c r="KAA1535" s="749"/>
      <c r="KAB1535" s="749"/>
      <c r="KAC1535" s="749"/>
      <c r="KAD1535" s="749"/>
      <c r="KAE1535" s="749"/>
      <c r="KAF1535" s="749"/>
      <c r="KAG1535" s="749"/>
      <c r="KAH1535" s="749"/>
      <c r="KAI1535" s="749"/>
      <c r="KAJ1535" s="749"/>
      <c r="KAK1535" s="749"/>
      <c r="KAL1535" s="749"/>
      <c r="KAM1535" s="749"/>
      <c r="KAN1535" s="749"/>
      <c r="KAO1535" s="749"/>
      <c r="KAP1535" s="749"/>
      <c r="KAQ1535" s="749"/>
      <c r="KAR1535" s="749"/>
      <c r="KAS1535" s="749"/>
      <c r="KAT1535" s="749"/>
      <c r="KAU1535" s="749"/>
      <c r="KAV1535" s="749"/>
      <c r="KAW1535" s="749"/>
      <c r="KAX1535" s="749"/>
      <c r="KAY1535" s="749"/>
      <c r="KAZ1535" s="749"/>
      <c r="KBA1535" s="749"/>
      <c r="KBB1535" s="749"/>
      <c r="KBC1535" s="749"/>
      <c r="KBD1535" s="749"/>
      <c r="KBE1535" s="749"/>
      <c r="KBF1535" s="749"/>
      <c r="KBG1535" s="749"/>
      <c r="KBH1535" s="749"/>
      <c r="KBI1535" s="749"/>
      <c r="KBJ1535" s="749"/>
      <c r="KBK1535" s="749"/>
      <c r="KBL1535" s="749"/>
      <c r="KBM1535" s="749"/>
      <c r="KBN1535" s="749"/>
      <c r="KBO1535" s="749"/>
      <c r="KBP1535" s="749"/>
      <c r="KBQ1535" s="749"/>
      <c r="KBR1535" s="749"/>
      <c r="KBS1535" s="749"/>
      <c r="KBT1535" s="749"/>
      <c r="KBU1535" s="749"/>
      <c r="KBV1535" s="749"/>
      <c r="KBW1535" s="749"/>
      <c r="KBX1535" s="749"/>
      <c r="KBY1535" s="749"/>
      <c r="KBZ1535" s="749"/>
      <c r="KCA1535" s="749"/>
      <c r="KCB1535" s="749"/>
      <c r="KCC1535" s="749"/>
      <c r="KCD1535" s="749"/>
      <c r="KCE1535" s="749"/>
      <c r="KCF1535" s="749"/>
      <c r="KCG1535" s="749"/>
      <c r="KCH1535" s="749"/>
      <c r="KCI1535" s="749"/>
      <c r="KCJ1535" s="749"/>
      <c r="KCK1535" s="749"/>
      <c r="KCL1535" s="749"/>
      <c r="KCM1535" s="749"/>
      <c r="KCN1535" s="749"/>
      <c r="KCO1535" s="749"/>
      <c r="KCP1535" s="749"/>
      <c r="KCQ1535" s="749"/>
      <c r="KCR1535" s="749"/>
      <c r="KCS1535" s="749"/>
      <c r="KCT1535" s="749"/>
      <c r="KCU1535" s="749"/>
      <c r="KCV1535" s="749"/>
      <c r="KCW1535" s="749"/>
      <c r="KCX1535" s="749"/>
      <c r="KCY1535" s="749"/>
      <c r="KCZ1535" s="749"/>
      <c r="KDA1535" s="749"/>
      <c r="KDB1535" s="749"/>
      <c r="KDC1535" s="749"/>
      <c r="KDD1535" s="749"/>
      <c r="KDE1535" s="749"/>
      <c r="KDF1535" s="749"/>
      <c r="KDG1535" s="749"/>
      <c r="KDH1535" s="749"/>
      <c r="KDI1535" s="749"/>
      <c r="KDJ1535" s="749"/>
      <c r="KDK1535" s="749"/>
      <c r="KDL1535" s="749"/>
      <c r="KDM1535" s="749"/>
      <c r="KDN1535" s="749"/>
      <c r="KDO1535" s="749"/>
      <c r="KDP1535" s="749"/>
      <c r="KDQ1535" s="749"/>
      <c r="KDR1535" s="749"/>
      <c r="KDS1535" s="749"/>
      <c r="KDT1535" s="749"/>
      <c r="KDU1535" s="749"/>
      <c r="KDV1535" s="749"/>
      <c r="KDW1535" s="749"/>
      <c r="KDX1535" s="749"/>
      <c r="KDY1535" s="749"/>
      <c r="KDZ1535" s="749"/>
      <c r="KEA1535" s="749"/>
      <c r="KEB1535" s="749"/>
      <c r="KEC1535" s="749"/>
      <c r="KED1535" s="749"/>
      <c r="KEE1535" s="749"/>
      <c r="KEF1535" s="749"/>
      <c r="KEG1535" s="749"/>
      <c r="KEH1535" s="749"/>
      <c r="KEI1535" s="749"/>
      <c r="KEJ1535" s="749"/>
      <c r="KEK1535" s="749"/>
      <c r="KEL1535" s="749"/>
      <c r="KEM1535" s="749"/>
      <c r="KEN1535" s="749"/>
      <c r="KEO1535" s="749"/>
      <c r="KEP1535" s="749"/>
      <c r="KEQ1535" s="749"/>
      <c r="KER1535" s="749"/>
      <c r="KES1535" s="749"/>
      <c r="KET1535" s="749"/>
      <c r="KEU1535" s="749"/>
      <c r="KEV1535" s="749"/>
      <c r="KEW1535" s="749"/>
      <c r="KEX1535" s="749"/>
      <c r="KEY1535" s="749"/>
      <c r="KEZ1535" s="749"/>
      <c r="KFA1535" s="749"/>
      <c r="KFB1535" s="749"/>
      <c r="KFC1535" s="749"/>
      <c r="KFD1535" s="749"/>
      <c r="KFE1535" s="749"/>
      <c r="KFF1535" s="749"/>
      <c r="KFG1535" s="749"/>
      <c r="KFH1535" s="749"/>
      <c r="KFI1535" s="749"/>
      <c r="KFJ1535" s="749"/>
      <c r="KFK1535" s="749"/>
      <c r="KFL1535" s="749"/>
      <c r="KFM1535" s="749"/>
      <c r="KFN1535" s="749"/>
      <c r="KFO1535" s="749"/>
      <c r="KFP1535" s="749"/>
      <c r="KFQ1535" s="749"/>
      <c r="KFR1535" s="749"/>
      <c r="KFS1535" s="749"/>
      <c r="KFT1535" s="749"/>
      <c r="KFU1535" s="749"/>
      <c r="KFV1535" s="749"/>
      <c r="KFW1535" s="749"/>
      <c r="KFX1535" s="749"/>
      <c r="KFY1535" s="749"/>
      <c r="KFZ1535" s="749"/>
      <c r="KGA1535" s="749"/>
      <c r="KGB1535" s="749"/>
      <c r="KGC1535" s="749"/>
      <c r="KGD1535" s="749"/>
      <c r="KGE1535" s="749"/>
      <c r="KGF1535" s="749"/>
      <c r="KGG1535" s="749"/>
      <c r="KGH1535" s="749"/>
      <c r="KGI1535" s="749"/>
      <c r="KGJ1535" s="749"/>
      <c r="KGK1535" s="749"/>
      <c r="KGL1535" s="749"/>
      <c r="KGM1535" s="749"/>
      <c r="KGN1535" s="749"/>
      <c r="KGO1535" s="749"/>
      <c r="KGP1535" s="749"/>
      <c r="KGQ1535" s="749"/>
      <c r="KGR1535" s="749"/>
      <c r="KGS1535" s="749"/>
      <c r="KGT1535" s="749"/>
      <c r="KGU1535" s="749"/>
      <c r="KGV1535" s="749"/>
      <c r="KGW1535" s="749"/>
      <c r="KGX1535" s="749"/>
      <c r="KGY1535" s="749"/>
      <c r="KGZ1535" s="749"/>
      <c r="KHA1535" s="749"/>
      <c r="KHB1535" s="749"/>
      <c r="KHC1535" s="749"/>
      <c r="KHD1535" s="749"/>
      <c r="KHE1535" s="749"/>
      <c r="KHF1535" s="749"/>
      <c r="KHG1535" s="749"/>
      <c r="KHH1535" s="749"/>
      <c r="KHI1535" s="749"/>
      <c r="KHJ1535" s="749"/>
      <c r="KHK1535" s="749"/>
      <c r="KHL1535" s="749"/>
      <c r="KHM1535" s="749"/>
      <c r="KHN1535" s="749"/>
      <c r="KHO1535" s="749"/>
      <c r="KHP1535" s="749"/>
      <c r="KHQ1535" s="749"/>
      <c r="KHR1535" s="749"/>
      <c r="KHS1535" s="749"/>
      <c r="KHT1535" s="749"/>
      <c r="KHU1535" s="749"/>
      <c r="KHV1535" s="749"/>
      <c r="KHW1535" s="749"/>
      <c r="KHX1535" s="749"/>
      <c r="KHY1535" s="749"/>
      <c r="KHZ1535" s="749"/>
      <c r="KIA1535" s="749"/>
      <c r="KIB1535" s="749"/>
      <c r="KIC1535" s="749"/>
      <c r="KID1535" s="749"/>
      <c r="KIE1535" s="749"/>
      <c r="KIF1535" s="749"/>
      <c r="KIG1535" s="749"/>
      <c r="KIH1535" s="749"/>
      <c r="KII1535" s="749"/>
      <c r="KIJ1535" s="749"/>
      <c r="KIK1535" s="749"/>
      <c r="KIL1535" s="749"/>
      <c r="KIM1535" s="749"/>
      <c r="KIN1535" s="749"/>
      <c r="KIO1535" s="749"/>
      <c r="KIP1535" s="749"/>
      <c r="KIQ1535" s="749"/>
      <c r="KIR1535" s="749"/>
      <c r="KIS1535" s="749"/>
      <c r="KIT1535" s="749"/>
      <c r="KIU1535" s="749"/>
      <c r="KIV1535" s="749"/>
      <c r="KIW1535" s="749"/>
      <c r="KIX1535" s="749"/>
      <c r="KIY1535" s="749"/>
      <c r="KIZ1535" s="749"/>
      <c r="KJA1535" s="749"/>
      <c r="KJB1535" s="749"/>
      <c r="KJC1535" s="749"/>
      <c r="KJD1535" s="749"/>
      <c r="KJE1535" s="749"/>
      <c r="KJF1535" s="749"/>
      <c r="KJG1535" s="749"/>
      <c r="KJH1535" s="749"/>
      <c r="KJI1535" s="749"/>
      <c r="KJJ1535" s="749"/>
      <c r="KJK1535" s="749"/>
      <c r="KJL1535" s="749"/>
      <c r="KJM1535" s="749"/>
      <c r="KJN1535" s="749"/>
      <c r="KJO1535" s="749"/>
      <c r="KJP1535" s="749"/>
      <c r="KJQ1535" s="749"/>
      <c r="KJR1535" s="749"/>
      <c r="KJS1535" s="749"/>
      <c r="KJT1535" s="749"/>
      <c r="KJU1535" s="749"/>
      <c r="KJV1535" s="749"/>
      <c r="KJW1535" s="749"/>
      <c r="KJX1535" s="749"/>
      <c r="KJY1535" s="749"/>
      <c r="KJZ1535" s="749"/>
      <c r="KKA1535" s="749"/>
      <c r="KKB1535" s="749"/>
      <c r="KKC1535" s="749"/>
      <c r="KKD1535" s="749"/>
      <c r="KKE1535" s="749"/>
      <c r="KKF1535" s="749"/>
      <c r="KKG1535" s="749"/>
      <c r="KKH1535" s="749"/>
      <c r="KKI1535" s="749"/>
      <c r="KKJ1535" s="749"/>
      <c r="KKK1535" s="749"/>
      <c r="KKL1535" s="749"/>
      <c r="KKM1535" s="749"/>
      <c r="KKN1535" s="749"/>
      <c r="KKO1535" s="749"/>
      <c r="KKP1535" s="749"/>
      <c r="KKQ1535" s="749"/>
      <c r="KKR1535" s="749"/>
      <c r="KKS1535" s="749"/>
      <c r="KKT1535" s="749"/>
      <c r="KKU1535" s="749"/>
      <c r="KKV1535" s="749"/>
      <c r="KKW1535" s="749"/>
      <c r="KKX1535" s="749"/>
      <c r="KKY1535" s="749"/>
      <c r="KKZ1535" s="749"/>
      <c r="KLA1535" s="749"/>
      <c r="KLB1535" s="749"/>
      <c r="KLC1535" s="749"/>
      <c r="KLD1535" s="749"/>
      <c r="KLE1535" s="749"/>
      <c r="KLF1535" s="749"/>
      <c r="KLG1535" s="749"/>
      <c r="KLH1535" s="749"/>
      <c r="KLI1535" s="749"/>
      <c r="KLJ1535" s="749"/>
      <c r="KLK1535" s="749"/>
      <c r="KLL1535" s="749"/>
      <c r="KLM1535" s="749"/>
      <c r="KLN1535" s="749"/>
      <c r="KLO1535" s="749"/>
      <c r="KLP1535" s="749"/>
      <c r="KLQ1535" s="749"/>
      <c r="KLR1535" s="749"/>
      <c r="KLS1535" s="749"/>
      <c r="KLT1535" s="749"/>
      <c r="KLU1535" s="749"/>
      <c r="KLV1535" s="749"/>
      <c r="KLW1535" s="749"/>
      <c r="KLX1535" s="749"/>
      <c r="KLY1535" s="749"/>
      <c r="KLZ1535" s="749"/>
      <c r="KMA1535" s="749"/>
      <c r="KMB1535" s="749"/>
      <c r="KMC1535" s="749"/>
      <c r="KMD1535" s="749"/>
      <c r="KME1535" s="749"/>
      <c r="KMF1535" s="749"/>
      <c r="KMG1535" s="749"/>
      <c r="KMH1535" s="749"/>
      <c r="KMI1535" s="749"/>
      <c r="KMJ1535" s="749"/>
      <c r="KMK1535" s="749"/>
      <c r="KML1535" s="749"/>
      <c r="KMM1535" s="749"/>
      <c r="KMN1535" s="749"/>
      <c r="KMO1535" s="749"/>
      <c r="KMP1535" s="749"/>
      <c r="KMQ1535" s="749"/>
      <c r="KMR1535" s="749"/>
      <c r="KMS1535" s="749"/>
      <c r="KMT1535" s="749"/>
      <c r="KMU1535" s="749"/>
      <c r="KMV1535" s="749"/>
      <c r="KMW1535" s="749"/>
      <c r="KMX1535" s="749"/>
      <c r="KMY1535" s="749"/>
      <c r="KMZ1535" s="749"/>
      <c r="KNA1535" s="749"/>
      <c r="KNB1535" s="749"/>
      <c r="KNC1535" s="749"/>
      <c r="KND1535" s="749"/>
      <c r="KNE1535" s="749"/>
      <c r="KNF1535" s="749"/>
      <c r="KNG1535" s="749"/>
      <c r="KNH1535" s="749"/>
      <c r="KNI1535" s="749"/>
      <c r="KNJ1535" s="749"/>
      <c r="KNK1535" s="749"/>
      <c r="KNL1535" s="749"/>
      <c r="KNM1535" s="749"/>
      <c r="KNN1535" s="749"/>
      <c r="KNO1535" s="749"/>
      <c r="KNP1535" s="749"/>
      <c r="KNQ1535" s="749"/>
      <c r="KNR1535" s="749"/>
      <c r="KNS1535" s="749"/>
      <c r="KNT1535" s="749"/>
      <c r="KNU1535" s="749"/>
      <c r="KNV1535" s="749"/>
      <c r="KNW1535" s="749"/>
      <c r="KNX1535" s="749"/>
      <c r="KNY1535" s="749"/>
      <c r="KNZ1535" s="749"/>
      <c r="KOA1535" s="749"/>
      <c r="KOB1535" s="749"/>
      <c r="KOC1535" s="749"/>
      <c r="KOD1535" s="749"/>
      <c r="KOE1535" s="749"/>
      <c r="KOF1535" s="749"/>
      <c r="KOG1535" s="749"/>
      <c r="KOH1535" s="749"/>
      <c r="KOI1535" s="749"/>
      <c r="KOJ1535" s="749"/>
      <c r="KOK1535" s="749"/>
      <c r="KOL1535" s="749"/>
      <c r="KOM1535" s="749"/>
      <c r="KON1535" s="749"/>
      <c r="KOO1535" s="749"/>
      <c r="KOP1535" s="749"/>
      <c r="KOQ1535" s="749"/>
      <c r="KOR1535" s="749"/>
      <c r="KOS1535" s="749"/>
      <c r="KOT1535" s="749"/>
      <c r="KOU1535" s="749"/>
      <c r="KOV1535" s="749"/>
      <c r="KOW1535" s="749"/>
      <c r="KOX1535" s="749"/>
      <c r="KOY1535" s="749"/>
      <c r="KOZ1535" s="749"/>
      <c r="KPA1535" s="749"/>
      <c r="KPB1535" s="749"/>
      <c r="KPC1535" s="749"/>
      <c r="KPD1535" s="749"/>
      <c r="KPE1535" s="749"/>
      <c r="KPF1535" s="749"/>
      <c r="KPG1535" s="749"/>
      <c r="KPH1535" s="749"/>
      <c r="KPI1535" s="749"/>
      <c r="KPJ1535" s="749"/>
      <c r="KPK1535" s="749"/>
      <c r="KPL1535" s="749"/>
      <c r="KPM1535" s="749"/>
      <c r="KPN1535" s="749"/>
      <c r="KPO1535" s="749"/>
      <c r="KPP1535" s="749"/>
      <c r="KPQ1535" s="749"/>
      <c r="KPR1535" s="749"/>
      <c r="KPS1535" s="749"/>
      <c r="KPT1535" s="749"/>
      <c r="KPU1535" s="749"/>
      <c r="KPV1535" s="749"/>
      <c r="KPW1535" s="749"/>
      <c r="KPX1535" s="749"/>
      <c r="KPY1535" s="749"/>
      <c r="KPZ1535" s="749"/>
      <c r="KQA1535" s="749"/>
      <c r="KQB1535" s="749"/>
      <c r="KQC1535" s="749"/>
      <c r="KQD1535" s="749"/>
      <c r="KQE1535" s="749"/>
      <c r="KQF1535" s="749"/>
      <c r="KQG1535" s="749"/>
      <c r="KQH1535" s="749"/>
      <c r="KQI1535" s="749"/>
      <c r="KQJ1535" s="749"/>
      <c r="KQK1535" s="749"/>
      <c r="KQL1535" s="749"/>
      <c r="KQM1535" s="749"/>
      <c r="KQN1535" s="749"/>
      <c r="KQO1535" s="749"/>
      <c r="KQP1535" s="749"/>
      <c r="KQQ1535" s="749"/>
      <c r="KQR1535" s="749"/>
      <c r="KQS1535" s="749"/>
      <c r="KQT1535" s="749"/>
      <c r="KQU1535" s="749"/>
      <c r="KQV1535" s="749"/>
      <c r="KQW1535" s="749"/>
      <c r="KQX1535" s="749"/>
      <c r="KQY1535" s="749"/>
      <c r="KQZ1535" s="749"/>
      <c r="KRA1535" s="749"/>
      <c r="KRB1535" s="749"/>
      <c r="KRC1535" s="749"/>
      <c r="KRD1535" s="749"/>
      <c r="KRE1535" s="749"/>
      <c r="KRF1535" s="749"/>
      <c r="KRG1535" s="749"/>
      <c r="KRH1535" s="749"/>
      <c r="KRI1535" s="749"/>
      <c r="KRJ1535" s="749"/>
      <c r="KRK1535" s="749"/>
      <c r="KRL1535" s="749"/>
      <c r="KRM1535" s="749"/>
      <c r="KRN1535" s="749"/>
      <c r="KRO1535" s="749"/>
      <c r="KRP1535" s="749"/>
      <c r="KRQ1535" s="749"/>
      <c r="KRR1535" s="749"/>
      <c r="KRS1535" s="749"/>
      <c r="KRT1535" s="749"/>
      <c r="KRU1535" s="749"/>
      <c r="KRV1535" s="749"/>
      <c r="KRW1535" s="749"/>
      <c r="KRX1535" s="749"/>
      <c r="KRY1535" s="749"/>
      <c r="KRZ1535" s="749"/>
      <c r="KSA1535" s="749"/>
      <c r="KSB1535" s="749"/>
      <c r="KSC1535" s="749"/>
      <c r="KSD1535" s="749"/>
      <c r="KSE1535" s="749"/>
      <c r="KSF1535" s="749"/>
      <c r="KSG1535" s="749"/>
      <c r="KSH1535" s="749"/>
      <c r="KSI1535" s="749"/>
      <c r="KSJ1535" s="749"/>
      <c r="KSK1535" s="749"/>
      <c r="KSL1535" s="749"/>
      <c r="KSM1535" s="749"/>
      <c r="KSN1535" s="749"/>
      <c r="KSO1535" s="749"/>
      <c r="KSP1535" s="749"/>
      <c r="KSQ1535" s="749"/>
      <c r="KSR1535" s="749"/>
      <c r="KSS1535" s="749"/>
      <c r="KST1535" s="749"/>
      <c r="KSU1535" s="749"/>
      <c r="KSV1535" s="749"/>
      <c r="KSW1535" s="749"/>
      <c r="KSX1535" s="749"/>
      <c r="KSY1535" s="749"/>
      <c r="KSZ1535" s="749"/>
      <c r="KTA1535" s="749"/>
      <c r="KTB1535" s="749"/>
      <c r="KTC1535" s="749"/>
      <c r="KTD1535" s="749"/>
      <c r="KTE1535" s="749"/>
      <c r="KTF1535" s="749"/>
      <c r="KTG1535" s="749"/>
      <c r="KTH1535" s="749"/>
      <c r="KTI1535" s="749"/>
      <c r="KTJ1535" s="749"/>
      <c r="KTK1535" s="749"/>
      <c r="KTL1535" s="749"/>
      <c r="KTM1535" s="749"/>
      <c r="KTN1535" s="749"/>
      <c r="KTO1535" s="749"/>
      <c r="KTP1535" s="749"/>
      <c r="KTQ1535" s="749"/>
      <c r="KTR1535" s="749"/>
      <c r="KTS1535" s="749"/>
      <c r="KTT1535" s="749"/>
      <c r="KTU1535" s="749"/>
      <c r="KTV1535" s="749"/>
      <c r="KTW1535" s="749"/>
      <c r="KTX1535" s="749"/>
      <c r="KTY1535" s="749"/>
      <c r="KTZ1535" s="749"/>
      <c r="KUA1535" s="749"/>
      <c r="KUB1535" s="749"/>
      <c r="KUC1535" s="749"/>
      <c r="KUD1535" s="749"/>
      <c r="KUE1535" s="749"/>
      <c r="KUF1535" s="749"/>
      <c r="KUG1535" s="749"/>
      <c r="KUH1535" s="749"/>
      <c r="KUI1535" s="749"/>
      <c r="KUJ1535" s="749"/>
      <c r="KUK1535" s="749"/>
      <c r="KUL1535" s="749"/>
      <c r="KUM1535" s="749"/>
      <c r="KUN1535" s="749"/>
      <c r="KUO1535" s="749"/>
      <c r="KUP1535" s="749"/>
      <c r="KUQ1535" s="749"/>
      <c r="KUR1535" s="749"/>
      <c r="KUS1535" s="749"/>
      <c r="KUT1535" s="749"/>
      <c r="KUU1535" s="749"/>
      <c r="KUV1535" s="749"/>
      <c r="KUW1535" s="749"/>
      <c r="KUX1535" s="749"/>
      <c r="KUY1535" s="749"/>
      <c r="KUZ1535" s="749"/>
      <c r="KVA1535" s="749"/>
      <c r="KVB1535" s="749"/>
      <c r="KVC1535" s="749"/>
      <c r="KVD1535" s="749"/>
      <c r="KVE1535" s="749"/>
      <c r="KVF1535" s="749"/>
      <c r="KVG1535" s="749"/>
      <c r="KVH1535" s="749"/>
      <c r="KVI1535" s="749"/>
      <c r="KVJ1535" s="749"/>
      <c r="KVK1535" s="749"/>
      <c r="KVL1535" s="749"/>
      <c r="KVM1535" s="749"/>
      <c r="KVN1535" s="749"/>
      <c r="KVO1535" s="749"/>
      <c r="KVP1535" s="749"/>
      <c r="KVQ1535" s="749"/>
      <c r="KVR1535" s="749"/>
      <c r="KVS1535" s="749"/>
      <c r="KVT1535" s="749"/>
      <c r="KVU1535" s="749"/>
      <c r="KVV1535" s="749"/>
      <c r="KVW1535" s="749"/>
      <c r="KVX1535" s="749"/>
      <c r="KVY1535" s="749"/>
      <c r="KVZ1535" s="749"/>
      <c r="KWA1535" s="749"/>
      <c r="KWB1535" s="749"/>
      <c r="KWC1535" s="749"/>
      <c r="KWD1535" s="749"/>
      <c r="KWE1535" s="749"/>
      <c r="KWF1535" s="749"/>
      <c r="KWG1535" s="749"/>
      <c r="KWH1535" s="749"/>
      <c r="KWI1535" s="749"/>
      <c r="KWJ1535" s="749"/>
      <c r="KWK1535" s="749"/>
      <c r="KWL1535" s="749"/>
      <c r="KWM1535" s="749"/>
      <c r="KWN1535" s="749"/>
      <c r="KWO1535" s="749"/>
      <c r="KWP1535" s="749"/>
      <c r="KWQ1535" s="749"/>
      <c r="KWR1535" s="749"/>
      <c r="KWS1535" s="749"/>
      <c r="KWT1535" s="749"/>
      <c r="KWU1535" s="749"/>
      <c r="KWV1535" s="749"/>
      <c r="KWW1535" s="749"/>
      <c r="KWX1535" s="749"/>
      <c r="KWY1535" s="749"/>
      <c r="KWZ1535" s="749"/>
      <c r="KXA1535" s="749"/>
      <c r="KXB1535" s="749"/>
      <c r="KXC1535" s="749"/>
      <c r="KXD1535" s="749"/>
      <c r="KXE1535" s="749"/>
      <c r="KXF1535" s="749"/>
      <c r="KXG1535" s="749"/>
      <c r="KXH1535" s="749"/>
      <c r="KXI1535" s="749"/>
      <c r="KXJ1535" s="749"/>
      <c r="KXK1535" s="749"/>
      <c r="KXL1535" s="749"/>
      <c r="KXM1535" s="749"/>
      <c r="KXN1535" s="749"/>
      <c r="KXO1535" s="749"/>
      <c r="KXP1535" s="749"/>
      <c r="KXQ1535" s="749"/>
      <c r="KXR1535" s="749"/>
      <c r="KXS1535" s="749"/>
      <c r="KXT1535" s="749"/>
      <c r="KXU1535" s="749"/>
      <c r="KXV1535" s="749"/>
      <c r="KXW1535" s="749"/>
      <c r="KXX1535" s="749"/>
      <c r="KXY1535" s="749"/>
      <c r="KXZ1535" s="749"/>
      <c r="KYA1535" s="749"/>
      <c r="KYB1535" s="749"/>
      <c r="KYC1535" s="749"/>
      <c r="KYD1535" s="749"/>
      <c r="KYE1535" s="749"/>
      <c r="KYF1535" s="749"/>
      <c r="KYG1535" s="749"/>
      <c r="KYH1535" s="749"/>
      <c r="KYI1535" s="749"/>
      <c r="KYJ1535" s="749"/>
      <c r="KYK1535" s="749"/>
      <c r="KYL1535" s="749"/>
      <c r="KYM1535" s="749"/>
      <c r="KYN1535" s="749"/>
      <c r="KYO1535" s="749"/>
      <c r="KYP1535" s="749"/>
      <c r="KYQ1535" s="749"/>
      <c r="KYR1535" s="749"/>
      <c r="KYS1535" s="749"/>
      <c r="KYT1535" s="749"/>
      <c r="KYU1535" s="749"/>
      <c r="KYV1535" s="749"/>
      <c r="KYW1535" s="749"/>
      <c r="KYX1535" s="749"/>
      <c r="KYY1535" s="749"/>
      <c r="KYZ1535" s="749"/>
      <c r="KZA1535" s="749"/>
      <c r="KZB1535" s="749"/>
      <c r="KZC1535" s="749"/>
      <c r="KZD1535" s="749"/>
      <c r="KZE1535" s="749"/>
      <c r="KZF1535" s="749"/>
      <c r="KZG1535" s="749"/>
      <c r="KZH1535" s="749"/>
      <c r="KZI1535" s="749"/>
      <c r="KZJ1535" s="749"/>
      <c r="KZK1535" s="749"/>
      <c r="KZL1535" s="749"/>
      <c r="KZM1535" s="749"/>
      <c r="KZN1535" s="749"/>
      <c r="KZO1535" s="749"/>
      <c r="KZP1535" s="749"/>
      <c r="KZQ1535" s="749"/>
      <c r="KZR1535" s="749"/>
      <c r="KZS1535" s="749"/>
      <c r="KZT1535" s="749"/>
      <c r="KZU1535" s="749"/>
      <c r="KZV1535" s="749"/>
      <c r="KZW1535" s="749"/>
      <c r="KZX1535" s="749"/>
      <c r="KZY1535" s="749"/>
      <c r="KZZ1535" s="749"/>
      <c r="LAA1535" s="749"/>
      <c r="LAB1535" s="749"/>
      <c r="LAC1535" s="749"/>
      <c r="LAD1535" s="749"/>
      <c r="LAE1535" s="749"/>
      <c r="LAF1535" s="749"/>
      <c r="LAG1535" s="749"/>
      <c r="LAH1535" s="749"/>
      <c r="LAI1535" s="749"/>
      <c r="LAJ1535" s="749"/>
      <c r="LAK1535" s="749"/>
      <c r="LAL1535" s="749"/>
      <c r="LAM1535" s="749"/>
      <c r="LAN1535" s="749"/>
      <c r="LAO1535" s="749"/>
      <c r="LAP1535" s="749"/>
      <c r="LAQ1535" s="749"/>
      <c r="LAR1535" s="749"/>
      <c r="LAS1535" s="749"/>
      <c r="LAT1535" s="749"/>
      <c r="LAU1535" s="749"/>
      <c r="LAV1535" s="749"/>
      <c r="LAW1535" s="749"/>
      <c r="LAX1535" s="749"/>
      <c r="LAY1535" s="749"/>
      <c r="LAZ1535" s="749"/>
      <c r="LBA1535" s="749"/>
      <c r="LBB1535" s="749"/>
      <c r="LBC1535" s="749"/>
      <c r="LBD1535" s="749"/>
      <c r="LBE1535" s="749"/>
      <c r="LBF1535" s="749"/>
      <c r="LBG1535" s="749"/>
      <c r="LBH1535" s="749"/>
      <c r="LBI1535" s="749"/>
      <c r="LBJ1535" s="749"/>
      <c r="LBK1535" s="749"/>
      <c r="LBL1535" s="749"/>
      <c r="LBM1535" s="749"/>
      <c r="LBN1535" s="749"/>
      <c r="LBO1535" s="749"/>
      <c r="LBP1535" s="749"/>
      <c r="LBQ1535" s="749"/>
      <c r="LBR1535" s="749"/>
      <c r="LBS1535" s="749"/>
      <c r="LBT1535" s="749"/>
      <c r="LBU1535" s="749"/>
      <c r="LBV1535" s="749"/>
      <c r="LBW1535" s="749"/>
      <c r="LBX1535" s="749"/>
      <c r="LBY1535" s="749"/>
      <c r="LBZ1535" s="749"/>
      <c r="LCA1535" s="749"/>
      <c r="LCB1535" s="749"/>
      <c r="LCC1535" s="749"/>
      <c r="LCD1535" s="749"/>
      <c r="LCE1535" s="749"/>
      <c r="LCF1535" s="749"/>
      <c r="LCG1535" s="749"/>
      <c r="LCH1535" s="749"/>
      <c r="LCI1535" s="749"/>
      <c r="LCJ1535" s="749"/>
      <c r="LCK1535" s="749"/>
      <c r="LCL1535" s="749"/>
      <c r="LCM1535" s="749"/>
      <c r="LCN1535" s="749"/>
      <c r="LCO1535" s="749"/>
      <c r="LCP1535" s="749"/>
      <c r="LCQ1535" s="749"/>
      <c r="LCR1535" s="749"/>
      <c r="LCS1535" s="749"/>
      <c r="LCT1535" s="749"/>
      <c r="LCU1535" s="749"/>
      <c r="LCV1535" s="749"/>
      <c r="LCW1535" s="749"/>
      <c r="LCX1535" s="749"/>
      <c r="LCY1535" s="749"/>
      <c r="LCZ1535" s="749"/>
      <c r="LDA1535" s="749"/>
      <c r="LDB1535" s="749"/>
      <c r="LDC1535" s="749"/>
      <c r="LDD1535" s="749"/>
      <c r="LDE1535" s="749"/>
      <c r="LDF1535" s="749"/>
      <c r="LDG1535" s="749"/>
      <c r="LDH1535" s="749"/>
      <c r="LDI1535" s="749"/>
      <c r="LDJ1535" s="749"/>
      <c r="LDK1535" s="749"/>
      <c r="LDL1535" s="749"/>
      <c r="LDM1535" s="749"/>
      <c r="LDN1535" s="749"/>
      <c r="LDO1535" s="749"/>
      <c r="LDP1535" s="749"/>
      <c r="LDQ1535" s="749"/>
      <c r="LDR1535" s="749"/>
      <c r="LDS1535" s="749"/>
      <c r="LDT1535" s="749"/>
      <c r="LDU1535" s="749"/>
      <c r="LDV1535" s="749"/>
      <c r="LDW1535" s="749"/>
      <c r="LDX1535" s="749"/>
      <c r="LDY1535" s="749"/>
      <c r="LDZ1535" s="749"/>
      <c r="LEA1535" s="749"/>
      <c r="LEB1535" s="749"/>
      <c r="LEC1535" s="749"/>
      <c r="LED1535" s="749"/>
      <c r="LEE1535" s="749"/>
      <c r="LEF1535" s="749"/>
      <c r="LEG1535" s="749"/>
      <c r="LEH1535" s="749"/>
      <c r="LEI1535" s="749"/>
      <c r="LEJ1535" s="749"/>
      <c r="LEK1535" s="749"/>
      <c r="LEL1535" s="749"/>
      <c r="LEM1535" s="749"/>
      <c r="LEN1535" s="749"/>
      <c r="LEO1535" s="749"/>
      <c r="LEP1535" s="749"/>
      <c r="LEQ1535" s="749"/>
      <c r="LER1535" s="749"/>
      <c r="LES1535" s="749"/>
      <c r="LET1535" s="749"/>
      <c r="LEU1535" s="749"/>
      <c r="LEV1535" s="749"/>
      <c r="LEW1535" s="749"/>
      <c r="LEX1535" s="749"/>
      <c r="LEY1535" s="749"/>
      <c r="LEZ1535" s="749"/>
      <c r="LFA1535" s="749"/>
      <c r="LFB1535" s="749"/>
      <c r="LFC1535" s="749"/>
      <c r="LFD1535" s="749"/>
      <c r="LFE1535" s="749"/>
      <c r="LFF1535" s="749"/>
      <c r="LFG1535" s="749"/>
      <c r="LFH1535" s="749"/>
      <c r="LFI1535" s="749"/>
      <c r="LFJ1535" s="749"/>
      <c r="LFK1535" s="749"/>
      <c r="LFL1535" s="749"/>
      <c r="LFM1535" s="749"/>
      <c r="LFN1535" s="749"/>
      <c r="LFO1535" s="749"/>
      <c r="LFP1535" s="749"/>
      <c r="LFQ1535" s="749"/>
      <c r="LFR1535" s="749"/>
      <c r="LFS1535" s="749"/>
      <c r="LFT1535" s="749"/>
      <c r="LFU1535" s="749"/>
      <c r="LFV1535" s="749"/>
      <c r="LFW1535" s="749"/>
      <c r="LFX1535" s="749"/>
      <c r="LFY1535" s="749"/>
      <c r="LFZ1535" s="749"/>
      <c r="LGA1535" s="749"/>
      <c r="LGB1535" s="749"/>
      <c r="LGC1535" s="749"/>
      <c r="LGD1535" s="749"/>
      <c r="LGE1535" s="749"/>
      <c r="LGF1535" s="749"/>
      <c r="LGG1535" s="749"/>
      <c r="LGH1535" s="749"/>
      <c r="LGI1535" s="749"/>
      <c r="LGJ1535" s="749"/>
      <c r="LGK1535" s="749"/>
      <c r="LGL1535" s="749"/>
      <c r="LGM1535" s="749"/>
      <c r="LGN1535" s="749"/>
      <c r="LGO1535" s="749"/>
      <c r="LGP1535" s="749"/>
      <c r="LGQ1535" s="749"/>
      <c r="LGR1535" s="749"/>
      <c r="LGS1535" s="749"/>
      <c r="LGT1535" s="749"/>
      <c r="LGU1535" s="749"/>
      <c r="LGV1535" s="749"/>
      <c r="LGW1535" s="749"/>
      <c r="LGX1535" s="749"/>
      <c r="LGY1535" s="749"/>
      <c r="LGZ1535" s="749"/>
      <c r="LHA1535" s="749"/>
      <c r="LHB1535" s="749"/>
      <c r="LHC1535" s="749"/>
      <c r="LHD1535" s="749"/>
      <c r="LHE1535" s="749"/>
      <c r="LHF1535" s="749"/>
      <c r="LHG1535" s="749"/>
      <c r="LHH1535" s="749"/>
      <c r="LHI1535" s="749"/>
      <c r="LHJ1535" s="749"/>
      <c r="LHK1535" s="749"/>
      <c r="LHL1535" s="749"/>
      <c r="LHM1535" s="749"/>
      <c r="LHN1535" s="749"/>
      <c r="LHO1535" s="749"/>
      <c r="LHP1535" s="749"/>
      <c r="LHQ1535" s="749"/>
      <c r="LHR1535" s="749"/>
      <c r="LHS1535" s="749"/>
      <c r="LHT1535" s="749"/>
      <c r="LHU1535" s="749"/>
      <c r="LHV1535" s="749"/>
      <c r="LHW1535" s="749"/>
      <c r="LHX1535" s="749"/>
      <c r="LHY1535" s="749"/>
      <c r="LHZ1535" s="749"/>
      <c r="LIA1535" s="749"/>
      <c r="LIB1535" s="749"/>
      <c r="LIC1535" s="749"/>
      <c r="LID1535" s="749"/>
      <c r="LIE1535" s="749"/>
      <c r="LIF1535" s="749"/>
      <c r="LIG1535" s="749"/>
      <c r="LIH1535" s="749"/>
      <c r="LII1535" s="749"/>
      <c r="LIJ1535" s="749"/>
      <c r="LIK1535" s="749"/>
      <c r="LIL1535" s="749"/>
      <c r="LIM1535" s="749"/>
      <c r="LIN1535" s="749"/>
      <c r="LIO1535" s="749"/>
      <c r="LIP1535" s="749"/>
      <c r="LIQ1535" s="749"/>
      <c r="LIR1535" s="749"/>
      <c r="LIS1535" s="749"/>
      <c r="LIT1535" s="749"/>
      <c r="LIU1535" s="749"/>
      <c r="LIV1535" s="749"/>
      <c r="LIW1535" s="749"/>
      <c r="LIX1535" s="749"/>
      <c r="LIY1535" s="749"/>
      <c r="LIZ1535" s="749"/>
      <c r="LJA1535" s="749"/>
      <c r="LJB1535" s="749"/>
      <c r="LJC1535" s="749"/>
      <c r="LJD1535" s="749"/>
      <c r="LJE1535" s="749"/>
      <c r="LJF1535" s="749"/>
      <c r="LJG1535" s="749"/>
      <c r="LJH1535" s="749"/>
      <c r="LJI1535" s="749"/>
      <c r="LJJ1535" s="749"/>
      <c r="LJK1535" s="749"/>
      <c r="LJL1535" s="749"/>
      <c r="LJM1535" s="749"/>
      <c r="LJN1535" s="749"/>
      <c r="LJO1535" s="749"/>
      <c r="LJP1535" s="749"/>
      <c r="LJQ1535" s="749"/>
      <c r="LJR1535" s="749"/>
      <c r="LJS1535" s="749"/>
      <c r="LJT1535" s="749"/>
      <c r="LJU1535" s="749"/>
      <c r="LJV1535" s="749"/>
      <c r="LJW1535" s="749"/>
      <c r="LJX1535" s="749"/>
      <c r="LJY1535" s="749"/>
      <c r="LJZ1535" s="749"/>
      <c r="LKA1535" s="749"/>
      <c r="LKB1535" s="749"/>
      <c r="LKC1535" s="749"/>
      <c r="LKD1535" s="749"/>
      <c r="LKE1535" s="749"/>
      <c r="LKF1535" s="749"/>
      <c r="LKG1535" s="749"/>
      <c r="LKH1535" s="749"/>
      <c r="LKI1535" s="749"/>
      <c r="LKJ1535" s="749"/>
      <c r="LKK1535" s="749"/>
      <c r="LKL1535" s="749"/>
      <c r="LKM1535" s="749"/>
      <c r="LKN1535" s="749"/>
      <c r="LKO1535" s="749"/>
      <c r="LKP1535" s="749"/>
      <c r="LKQ1535" s="749"/>
      <c r="LKR1535" s="749"/>
      <c r="LKS1535" s="749"/>
      <c r="LKT1535" s="749"/>
      <c r="LKU1535" s="749"/>
      <c r="LKV1535" s="749"/>
      <c r="LKW1535" s="749"/>
      <c r="LKX1535" s="749"/>
      <c r="LKY1535" s="749"/>
      <c r="LKZ1535" s="749"/>
      <c r="LLA1535" s="749"/>
      <c r="LLB1535" s="749"/>
      <c r="LLC1535" s="749"/>
      <c r="LLD1535" s="749"/>
      <c r="LLE1535" s="749"/>
      <c r="LLF1535" s="749"/>
      <c r="LLG1535" s="749"/>
      <c r="LLH1535" s="749"/>
      <c r="LLI1535" s="749"/>
      <c r="LLJ1535" s="749"/>
      <c r="LLK1535" s="749"/>
      <c r="LLL1535" s="749"/>
      <c r="LLM1535" s="749"/>
      <c r="LLN1535" s="749"/>
      <c r="LLO1535" s="749"/>
      <c r="LLP1535" s="749"/>
      <c r="LLQ1535" s="749"/>
      <c r="LLR1535" s="749"/>
      <c r="LLS1535" s="749"/>
      <c r="LLT1535" s="749"/>
      <c r="LLU1535" s="749"/>
      <c r="LLV1535" s="749"/>
      <c r="LLW1535" s="749"/>
      <c r="LLX1535" s="749"/>
      <c r="LLY1535" s="749"/>
      <c r="LLZ1535" s="749"/>
      <c r="LMA1535" s="749"/>
      <c r="LMB1535" s="749"/>
      <c r="LMC1535" s="749"/>
      <c r="LMD1535" s="749"/>
      <c r="LME1535" s="749"/>
      <c r="LMF1535" s="749"/>
      <c r="LMG1535" s="749"/>
      <c r="LMH1535" s="749"/>
      <c r="LMI1535" s="749"/>
      <c r="LMJ1535" s="749"/>
      <c r="LMK1535" s="749"/>
      <c r="LML1535" s="749"/>
      <c r="LMM1535" s="749"/>
      <c r="LMN1535" s="749"/>
      <c r="LMO1535" s="749"/>
      <c r="LMP1535" s="749"/>
      <c r="LMQ1535" s="749"/>
      <c r="LMR1535" s="749"/>
      <c r="LMS1535" s="749"/>
      <c r="LMT1535" s="749"/>
      <c r="LMU1535" s="749"/>
      <c r="LMV1535" s="749"/>
      <c r="LMW1535" s="749"/>
      <c r="LMX1535" s="749"/>
      <c r="LMY1535" s="749"/>
      <c r="LMZ1535" s="749"/>
      <c r="LNA1535" s="749"/>
      <c r="LNB1535" s="749"/>
      <c r="LNC1535" s="749"/>
      <c r="LND1535" s="749"/>
      <c r="LNE1535" s="749"/>
      <c r="LNF1535" s="749"/>
      <c r="LNG1535" s="749"/>
      <c r="LNH1535" s="749"/>
      <c r="LNI1535" s="749"/>
      <c r="LNJ1535" s="749"/>
      <c r="LNK1535" s="749"/>
      <c r="LNL1535" s="749"/>
      <c r="LNM1535" s="749"/>
      <c r="LNN1535" s="749"/>
      <c r="LNO1535" s="749"/>
      <c r="LNP1535" s="749"/>
      <c r="LNQ1535" s="749"/>
      <c r="LNR1535" s="749"/>
      <c r="LNS1535" s="749"/>
      <c r="LNT1535" s="749"/>
      <c r="LNU1535" s="749"/>
      <c r="LNV1535" s="749"/>
      <c r="LNW1535" s="749"/>
      <c r="LNX1535" s="749"/>
      <c r="LNY1535" s="749"/>
      <c r="LNZ1535" s="749"/>
      <c r="LOA1535" s="749"/>
      <c r="LOB1535" s="749"/>
      <c r="LOC1535" s="749"/>
      <c r="LOD1535" s="749"/>
      <c r="LOE1535" s="749"/>
      <c r="LOF1535" s="749"/>
      <c r="LOG1535" s="749"/>
      <c r="LOH1535" s="749"/>
      <c r="LOI1535" s="749"/>
      <c r="LOJ1535" s="749"/>
      <c r="LOK1535" s="749"/>
      <c r="LOL1535" s="749"/>
      <c r="LOM1535" s="749"/>
      <c r="LON1535" s="749"/>
      <c r="LOO1535" s="749"/>
      <c r="LOP1535" s="749"/>
      <c r="LOQ1535" s="749"/>
      <c r="LOR1535" s="749"/>
      <c r="LOS1535" s="749"/>
      <c r="LOT1535" s="749"/>
      <c r="LOU1535" s="749"/>
      <c r="LOV1535" s="749"/>
      <c r="LOW1535" s="749"/>
      <c r="LOX1535" s="749"/>
      <c r="LOY1535" s="749"/>
      <c r="LOZ1535" s="749"/>
      <c r="LPA1535" s="749"/>
      <c r="LPB1535" s="749"/>
      <c r="LPC1535" s="749"/>
      <c r="LPD1535" s="749"/>
      <c r="LPE1535" s="749"/>
      <c r="LPF1535" s="749"/>
      <c r="LPG1535" s="749"/>
      <c r="LPH1535" s="749"/>
      <c r="LPI1535" s="749"/>
      <c r="LPJ1535" s="749"/>
      <c r="LPK1535" s="749"/>
      <c r="LPL1535" s="749"/>
      <c r="LPM1535" s="749"/>
      <c r="LPN1535" s="749"/>
      <c r="LPO1535" s="749"/>
      <c r="LPP1535" s="749"/>
      <c r="LPQ1535" s="749"/>
      <c r="LPR1535" s="749"/>
      <c r="LPS1535" s="749"/>
      <c r="LPT1535" s="749"/>
      <c r="LPU1535" s="749"/>
      <c r="LPV1535" s="749"/>
      <c r="LPW1535" s="749"/>
      <c r="LPX1535" s="749"/>
      <c r="LPY1535" s="749"/>
      <c r="LPZ1535" s="749"/>
      <c r="LQA1535" s="749"/>
      <c r="LQB1535" s="749"/>
      <c r="LQC1535" s="749"/>
      <c r="LQD1535" s="749"/>
      <c r="LQE1535" s="749"/>
      <c r="LQF1535" s="749"/>
      <c r="LQG1535" s="749"/>
      <c r="LQH1535" s="749"/>
      <c r="LQI1535" s="749"/>
      <c r="LQJ1535" s="749"/>
      <c r="LQK1535" s="749"/>
      <c r="LQL1535" s="749"/>
      <c r="LQM1535" s="749"/>
      <c r="LQN1535" s="749"/>
      <c r="LQO1535" s="749"/>
      <c r="LQP1535" s="749"/>
      <c r="LQQ1535" s="749"/>
      <c r="LQR1535" s="749"/>
      <c r="LQS1535" s="749"/>
      <c r="LQT1535" s="749"/>
      <c r="LQU1535" s="749"/>
      <c r="LQV1535" s="749"/>
      <c r="LQW1535" s="749"/>
      <c r="LQX1535" s="749"/>
      <c r="LQY1535" s="749"/>
      <c r="LQZ1535" s="749"/>
      <c r="LRA1535" s="749"/>
      <c r="LRB1535" s="749"/>
      <c r="LRC1535" s="749"/>
      <c r="LRD1535" s="749"/>
      <c r="LRE1535" s="749"/>
      <c r="LRF1535" s="749"/>
      <c r="LRG1535" s="749"/>
      <c r="LRH1535" s="749"/>
      <c r="LRI1535" s="749"/>
      <c r="LRJ1535" s="749"/>
      <c r="LRK1535" s="749"/>
      <c r="LRL1535" s="749"/>
      <c r="LRM1535" s="749"/>
      <c r="LRN1535" s="749"/>
      <c r="LRO1535" s="749"/>
      <c r="LRP1535" s="749"/>
      <c r="LRQ1535" s="749"/>
      <c r="LRR1535" s="749"/>
      <c r="LRS1535" s="749"/>
      <c r="LRT1535" s="749"/>
      <c r="LRU1535" s="749"/>
      <c r="LRV1535" s="749"/>
      <c r="LRW1535" s="749"/>
      <c r="LRX1535" s="749"/>
      <c r="LRY1535" s="749"/>
      <c r="LRZ1535" s="749"/>
      <c r="LSA1535" s="749"/>
      <c r="LSB1535" s="749"/>
      <c r="LSC1535" s="749"/>
      <c r="LSD1535" s="749"/>
      <c r="LSE1535" s="749"/>
      <c r="LSF1535" s="749"/>
      <c r="LSG1535" s="749"/>
      <c r="LSH1535" s="749"/>
      <c r="LSI1535" s="749"/>
      <c r="LSJ1535" s="749"/>
      <c r="LSK1535" s="749"/>
      <c r="LSL1535" s="749"/>
      <c r="LSM1535" s="749"/>
      <c r="LSN1535" s="749"/>
      <c r="LSO1535" s="749"/>
      <c r="LSP1535" s="749"/>
      <c r="LSQ1535" s="749"/>
      <c r="LSR1535" s="749"/>
      <c r="LSS1535" s="749"/>
      <c r="LST1535" s="749"/>
      <c r="LSU1535" s="749"/>
      <c r="LSV1535" s="749"/>
      <c r="LSW1535" s="749"/>
      <c r="LSX1535" s="749"/>
      <c r="LSY1535" s="749"/>
      <c r="LSZ1535" s="749"/>
      <c r="LTA1535" s="749"/>
      <c r="LTB1535" s="749"/>
      <c r="LTC1535" s="749"/>
      <c r="LTD1535" s="749"/>
      <c r="LTE1535" s="749"/>
      <c r="LTF1535" s="749"/>
      <c r="LTG1535" s="749"/>
      <c r="LTH1535" s="749"/>
      <c r="LTI1535" s="749"/>
      <c r="LTJ1535" s="749"/>
      <c r="LTK1535" s="749"/>
      <c r="LTL1535" s="749"/>
      <c r="LTM1535" s="749"/>
      <c r="LTN1535" s="749"/>
      <c r="LTO1535" s="749"/>
      <c r="LTP1535" s="749"/>
      <c r="LTQ1535" s="749"/>
      <c r="LTR1535" s="749"/>
      <c r="LTS1535" s="749"/>
      <c r="LTT1535" s="749"/>
      <c r="LTU1535" s="749"/>
      <c r="LTV1535" s="749"/>
      <c r="LTW1535" s="749"/>
      <c r="LTX1535" s="749"/>
      <c r="LTY1535" s="749"/>
      <c r="LTZ1535" s="749"/>
      <c r="LUA1535" s="749"/>
      <c r="LUB1535" s="749"/>
      <c r="LUC1535" s="749"/>
      <c r="LUD1535" s="749"/>
      <c r="LUE1535" s="749"/>
      <c r="LUF1535" s="749"/>
      <c r="LUG1535" s="749"/>
      <c r="LUH1535" s="749"/>
      <c r="LUI1535" s="749"/>
      <c r="LUJ1535" s="749"/>
      <c r="LUK1535" s="749"/>
      <c r="LUL1535" s="749"/>
      <c r="LUM1535" s="749"/>
      <c r="LUN1535" s="749"/>
      <c r="LUO1535" s="749"/>
      <c r="LUP1535" s="749"/>
      <c r="LUQ1535" s="749"/>
      <c r="LUR1535" s="749"/>
      <c r="LUS1535" s="749"/>
      <c r="LUT1535" s="749"/>
      <c r="LUU1535" s="749"/>
      <c r="LUV1535" s="749"/>
      <c r="LUW1535" s="749"/>
      <c r="LUX1535" s="749"/>
      <c r="LUY1535" s="749"/>
      <c r="LUZ1535" s="749"/>
      <c r="LVA1535" s="749"/>
      <c r="LVB1535" s="749"/>
      <c r="LVC1535" s="749"/>
      <c r="LVD1535" s="749"/>
      <c r="LVE1535" s="749"/>
      <c r="LVF1535" s="749"/>
      <c r="LVG1535" s="749"/>
      <c r="LVH1535" s="749"/>
      <c r="LVI1535" s="749"/>
      <c r="LVJ1535" s="749"/>
      <c r="LVK1535" s="749"/>
      <c r="LVL1535" s="749"/>
      <c r="LVM1535" s="749"/>
      <c r="LVN1535" s="749"/>
      <c r="LVO1535" s="749"/>
      <c r="LVP1535" s="749"/>
      <c r="LVQ1535" s="749"/>
      <c r="LVR1535" s="749"/>
      <c r="LVS1535" s="749"/>
      <c r="LVT1535" s="749"/>
      <c r="LVU1535" s="749"/>
      <c r="LVV1535" s="749"/>
      <c r="LVW1535" s="749"/>
      <c r="LVX1535" s="749"/>
      <c r="LVY1535" s="749"/>
      <c r="LVZ1535" s="749"/>
      <c r="LWA1535" s="749"/>
      <c r="LWB1535" s="749"/>
      <c r="LWC1535" s="749"/>
      <c r="LWD1535" s="749"/>
      <c r="LWE1535" s="749"/>
      <c r="LWF1535" s="749"/>
      <c r="LWG1535" s="749"/>
      <c r="LWH1535" s="749"/>
      <c r="LWI1535" s="749"/>
      <c r="LWJ1535" s="749"/>
      <c r="LWK1535" s="749"/>
      <c r="LWL1535" s="749"/>
      <c r="LWM1535" s="749"/>
      <c r="LWN1535" s="749"/>
      <c r="LWO1535" s="749"/>
      <c r="LWP1535" s="749"/>
      <c r="LWQ1535" s="749"/>
      <c r="LWR1535" s="749"/>
      <c r="LWS1535" s="749"/>
      <c r="LWT1535" s="749"/>
      <c r="LWU1535" s="749"/>
      <c r="LWV1535" s="749"/>
      <c r="LWW1535" s="749"/>
      <c r="LWX1535" s="749"/>
      <c r="LWY1535" s="749"/>
      <c r="LWZ1535" s="749"/>
      <c r="LXA1535" s="749"/>
      <c r="LXB1535" s="749"/>
      <c r="LXC1535" s="749"/>
      <c r="LXD1535" s="749"/>
      <c r="LXE1535" s="749"/>
      <c r="LXF1535" s="749"/>
      <c r="LXG1535" s="749"/>
      <c r="LXH1535" s="749"/>
      <c r="LXI1535" s="749"/>
      <c r="LXJ1535" s="749"/>
      <c r="LXK1535" s="749"/>
      <c r="LXL1535" s="749"/>
      <c r="LXM1535" s="749"/>
      <c r="LXN1535" s="749"/>
      <c r="LXO1535" s="749"/>
      <c r="LXP1535" s="749"/>
      <c r="LXQ1535" s="749"/>
      <c r="LXR1535" s="749"/>
      <c r="LXS1535" s="749"/>
      <c r="LXT1535" s="749"/>
      <c r="LXU1535" s="749"/>
      <c r="LXV1535" s="749"/>
      <c r="LXW1535" s="749"/>
      <c r="LXX1535" s="749"/>
      <c r="LXY1535" s="749"/>
      <c r="LXZ1535" s="749"/>
      <c r="LYA1535" s="749"/>
      <c r="LYB1535" s="749"/>
      <c r="LYC1535" s="749"/>
      <c r="LYD1535" s="749"/>
      <c r="LYE1535" s="749"/>
      <c r="LYF1535" s="749"/>
      <c r="LYG1535" s="749"/>
      <c r="LYH1535" s="749"/>
      <c r="LYI1535" s="749"/>
      <c r="LYJ1535" s="749"/>
      <c r="LYK1535" s="749"/>
      <c r="LYL1535" s="749"/>
      <c r="LYM1535" s="749"/>
      <c r="LYN1535" s="749"/>
      <c r="LYO1535" s="749"/>
      <c r="LYP1535" s="749"/>
      <c r="LYQ1535" s="749"/>
      <c r="LYR1535" s="749"/>
      <c r="LYS1535" s="749"/>
      <c r="LYT1535" s="749"/>
      <c r="LYU1535" s="749"/>
      <c r="LYV1535" s="749"/>
      <c r="LYW1535" s="749"/>
      <c r="LYX1535" s="749"/>
      <c r="LYY1535" s="749"/>
      <c r="LYZ1535" s="749"/>
      <c r="LZA1535" s="749"/>
      <c r="LZB1535" s="749"/>
      <c r="LZC1535" s="749"/>
      <c r="LZD1535" s="749"/>
      <c r="LZE1535" s="749"/>
      <c r="LZF1535" s="749"/>
      <c r="LZG1535" s="749"/>
      <c r="LZH1535" s="749"/>
      <c r="LZI1535" s="749"/>
      <c r="LZJ1535" s="749"/>
      <c r="LZK1535" s="749"/>
      <c r="LZL1535" s="749"/>
      <c r="LZM1535" s="749"/>
      <c r="LZN1535" s="749"/>
      <c r="LZO1535" s="749"/>
      <c r="LZP1535" s="749"/>
      <c r="LZQ1535" s="749"/>
      <c r="LZR1535" s="749"/>
      <c r="LZS1535" s="749"/>
      <c r="LZT1535" s="749"/>
      <c r="LZU1535" s="749"/>
      <c r="LZV1535" s="749"/>
      <c r="LZW1535" s="749"/>
      <c r="LZX1535" s="749"/>
      <c r="LZY1535" s="749"/>
      <c r="LZZ1535" s="749"/>
      <c r="MAA1535" s="749"/>
      <c r="MAB1535" s="749"/>
      <c r="MAC1535" s="749"/>
      <c r="MAD1535" s="749"/>
      <c r="MAE1535" s="749"/>
      <c r="MAF1535" s="749"/>
      <c r="MAG1535" s="749"/>
      <c r="MAH1535" s="749"/>
      <c r="MAI1535" s="749"/>
      <c r="MAJ1535" s="749"/>
      <c r="MAK1535" s="749"/>
      <c r="MAL1535" s="749"/>
      <c r="MAM1535" s="749"/>
      <c r="MAN1535" s="749"/>
      <c r="MAO1535" s="749"/>
      <c r="MAP1535" s="749"/>
      <c r="MAQ1535" s="749"/>
      <c r="MAR1535" s="749"/>
      <c r="MAS1535" s="749"/>
      <c r="MAT1535" s="749"/>
      <c r="MAU1535" s="749"/>
      <c r="MAV1535" s="749"/>
      <c r="MAW1535" s="749"/>
      <c r="MAX1535" s="749"/>
      <c r="MAY1535" s="749"/>
      <c r="MAZ1535" s="749"/>
      <c r="MBA1535" s="749"/>
      <c r="MBB1535" s="749"/>
      <c r="MBC1535" s="749"/>
      <c r="MBD1535" s="749"/>
      <c r="MBE1535" s="749"/>
      <c r="MBF1535" s="749"/>
      <c r="MBG1535" s="749"/>
      <c r="MBH1535" s="749"/>
      <c r="MBI1535" s="749"/>
      <c r="MBJ1535" s="749"/>
      <c r="MBK1535" s="749"/>
      <c r="MBL1535" s="749"/>
      <c r="MBM1535" s="749"/>
      <c r="MBN1535" s="749"/>
      <c r="MBO1535" s="749"/>
      <c r="MBP1535" s="749"/>
      <c r="MBQ1535" s="749"/>
      <c r="MBR1535" s="749"/>
      <c r="MBS1535" s="749"/>
      <c r="MBT1535" s="749"/>
      <c r="MBU1535" s="749"/>
      <c r="MBV1535" s="749"/>
      <c r="MBW1535" s="749"/>
      <c r="MBX1535" s="749"/>
      <c r="MBY1535" s="749"/>
      <c r="MBZ1535" s="749"/>
      <c r="MCA1535" s="749"/>
      <c r="MCB1535" s="749"/>
      <c r="MCC1535" s="749"/>
      <c r="MCD1535" s="749"/>
      <c r="MCE1535" s="749"/>
      <c r="MCF1535" s="749"/>
      <c r="MCG1535" s="749"/>
      <c r="MCH1535" s="749"/>
      <c r="MCI1535" s="749"/>
      <c r="MCJ1535" s="749"/>
      <c r="MCK1535" s="749"/>
      <c r="MCL1535" s="749"/>
      <c r="MCM1535" s="749"/>
      <c r="MCN1535" s="749"/>
      <c r="MCO1535" s="749"/>
      <c r="MCP1535" s="749"/>
      <c r="MCQ1535" s="749"/>
      <c r="MCR1535" s="749"/>
      <c r="MCS1535" s="749"/>
      <c r="MCT1535" s="749"/>
      <c r="MCU1535" s="749"/>
      <c r="MCV1535" s="749"/>
      <c r="MCW1535" s="749"/>
      <c r="MCX1535" s="749"/>
      <c r="MCY1535" s="749"/>
      <c r="MCZ1535" s="749"/>
      <c r="MDA1535" s="749"/>
      <c r="MDB1535" s="749"/>
      <c r="MDC1535" s="749"/>
      <c r="MDD1535" s="749"/>
      <c r="MDE1535" s="749"/>
      <c r="MDF1535" s="749"/>
      <c r="MDG1535" s="749"/>
      <c r="MDH1535" s="749"/>
      <c r="MDI1535" s="749"/>
      <c r="MDJ1535" s="749"/>
      <c r="MDK1535" s="749"/>
      <c r="MDL1535" s="749"/>
      <c r="MDM1535" s="749"/>
      <c r="MDN1535" s="749"/>
      <c r="MDO1535" s="749"/>
      <c r="MDP1535" s="749"/>
      <c r="MDQ1535" s="749"/>
      <c r="MDR1535" s="749"/>
      <c r="MDS1535" s="749"/>
      <c r="MDT1535" s="749"/>
      <c r="MDU1535" s="749"/>
      <c r="MDV1535" s="749"/>
      <c r="MDW1535" s="749"/>
      <c r="MDX1535" s="749"/>
      <c r="MDY1535" s="749"/>
      <c r="MDZ1535" s="749"/>
      <c r="MEA1535" s="749"/>
      <c r="MEB1535" s="749"/>
      <c r="MEC1535" s="749"/>
      <c r="MED1535" s="749"/>
      <c r="MEE1535" s="749"/>
      <c r="MEF1535" s="749"/>
      <c r="MEG1535" s="749"/>
      <c r="MEH1535" s="749"/>
      <c r="MEI1535" s="749"/>
      <c r="MEJ1535" s="749"/>
      <c r="MEK1535" s="749"/>
      <c r="MEL1535" s="749"/>
      <c r="MEM1535" s="749"/>
      <c r="MEN1535" s="749"/>
      <c r="MEO1535" s="749"/>
      <c r="MEP1535" s="749"/>
      <c r="MEQ1535" s="749"/>
      <c r="MER1535" s="749"/>
      <c r="MES1535" s="749"/>
      <c r="MET1535" s="749"/>
      <c r="MEU1535" s="749"/>
      <c r="MEV1535" s="749"/>
      <c r="MEW1535" s="749"/>
      <c r="MEX1535" s="749"/>
      <c r="MEY1535" s="749"/>
      <c r="MEZ1535" s="749"/>
      <c r="MFA1535" s="749"/>
      <c r="MFB1535" s="749"/>
      <c r="MFC1535" s="749"/>
      <c r="MFD1535" s="749"/>
      <c r="MFE1535" s="749"/>
      <c r="MFF1535" s="749"/>
      <c r="MFG1535" s="749"/>
      <c r="MFH1535" s="749"/>
      <c r="MFI1535" s="749"/>
      <c r="MFJ1535" s="749"/>
      <c r="MFK1535" s="749"/>
      <c r="MFL1535" s="749"/>
      <c r="MFM1535" s="749"/>
      <c r="MFN1535" s="749"/>
      <c r="MFO1535" s="749"/>
      <c r="MFP1535" s="749"/>
      <c r="MFQ1535" s="749"/>
      <c r="MFR1535" s="749"/>
      <c r="MFS1535" s="749"/>
      <c r="MFT1535" s="749"/>
      <c r="MFU1535" s="749"/>
      <c r="MFV1535" s="749"/>
      <c r="MFW1535" s="749"/>
      <c r="MFX1535" s="749"/>
      <c r="MFY1535" s="749"/>
      <c r="MFZ1535" s="749"/>
      <c r="MGA1535" s="749"/>
      <c r="MGB1535" s="749"/>
      <c r="MGC1535" s="749"/>
      <c r="MGD1535" s="749"/>
      <c r="MGE1535" s="749"/>
      <c r="MGF1535" s="749"/>
      <c r="MGG1535" s="749"/>
      <c r="MGH1535" s="749"/>
      <c r="MGI1535" s="749"/>
      <c r="MGJ1535" s="749"/>
      <c r="MGK1535" s="749"/>
      <c r="MGL1535" s="749"/>
      <c r="MGM1535" s="749"/>
      <c r="MGN1535" s="749"/>
      <c r="MGO1535" s="749"/>
      <c r="MGP1535" s="749"/>
      <c r="MGQ1535" s="749"/>
      <c r="MGR1535" s="749"/>
      <c r="MGS1535" s="749"/>
      <c r="MGT1535" s="749"/>
      <c r="MGU1535" s="749"/>
      <c r="MGV1535" s="749"/>
      <c r="MGW1535" s="749"/>
      <c r="MGX1535" s="749"/>
      <c r="MGY1535" s="749"/>
      <c r="MGZ1535" s="749"/>
      <c r="MHA1535" s="749"/>
      <c r="MHB1535" s="749"/>
      <c r="MHC1535" s="749"/>
      <c r="MHD1535" s="749"/>
      <c r="MHE1535" s="749"/>
      <c r="MHF1535" s="749"/>
      <c r="MHG1535" s="749"/>
      <c r="MHH1535" s="749"/>
      <c r="MHI1535" s="749"/>
      <c r="MHJ1535" s="749"/>
      <c r="MHK1535" s="749"/>
      <c r="MHL1535" s="749"/>
      <c r="MHM1535" s="749"/>
      <c r="MHN1535" s="749"/>
      <c r="MHO1535" s="749"/>
      <c r="MHP1535" s="749"/>
      <c r="MHQ1535" s="749"/>
      <c r="MHR1535" s="749"/>
      <c r="MHS1535" s="749"/>
      <c r="MHT1535" s="749"/>
      <c r="MHU1535" s="749"/>
      <c r="MHV1535" s="749"/>
      <c r="MHW1535" s="749"/>
      <c r="MHX1535" s="749"/>
      <c r="MHY1535" s="749"/>
      <c r="MHZ1535" s="749"/>
      <c r="MIA1535" s="749"/>
      <c r="MIB1535" s="749"/>
      <c r="MIC1535" s="749"/>
      <c r="MID1535" s="749"/>
      <c r="MIE1535" s="749"/>
      <c r="MIF1535" s="749"/>
      <c r="MIG1535" s="749"/>
      <c r="MIH1535" s="749"/>
      <c r="MII1535" s="749"/>
      <c r="MIJ1535" s="749"/>
      <c r="MIK1535" s="749"/>
      <c r="MIL1535" s="749"/>
      <c r="MIM1535" s="749"/>
      <c r="MIN1535" s="749"/>
      <c r="MIO1535" s="749"/>
      <c r="MIP1535" s="749"/>
      <c r="MIQ1535" s="749"/>
      <c r="MIR1535" s="749"/>
      <c r="MIS1535" s="749"/>
      <c r="MIT1535" s="749"/>
      <c r="MIU1535" s="749"/>
      <c r="MIV1535" s="749"/>
      <c r="MIW1535" s="749"/>
      <c r="MIX1535" s="749"/>
      <c r="MIY1535" s="749"/>
      <c r="MIZ1535" s="749"/>
      <c r="MJA1535" s="749"/>
      <c r="MJB1535" s="749"/>
      <c r="MJC1535" s="749"/>
      <c r="MJD1535" s="749"/>
      <c r="MJE1535" s="749"/>
      <c r="MJF1535" s="749"/>
      <c r="MJG1535" s="749"/>
      <c r="MJH1535" s="749"/>
      <c r="MJI1535" s="749"/>
      <c r="MJJ1535" s="749"/>
      <c r="MJK1535" s="749"/>
      <c r="MJL1535" s="749"/>
      <c r="MJM1535" s="749"/>
      <c r="MJN1535" s="749"/>
      <c r="MJO1535" s="749"/>
      <c r="MJP1535" s="749"/>
      <c r="MJQ1535" s="749"/>
      <c r="MJR1535" s="749"/>
      <c r="MJS1535" s="749"/>
      <c r="MJT1535" s="749"/>
      <c r="MJU1535" s="749"/>
      <c r="MJV1535" s="749"/>
      <c r="MJW1535" s="749"/>
      <c r="MJX1535" s="749"/>
      <c r="MJY1535" s="749"/>
      <c r="MJZ1535" s="749"/>
      <c r="MKA1535" s="749"/>
      <c r="MKB1535" s="749"/>
      <c r="MKC1535" s="749"/>
      <c r="MKD1535" s="749"/>
      <c r="MKE1535" s="749"/>
      <c r="MKF1535" s="749"/>
      <c r="MKG1535" s="749"/>
      <c r="MKH1535" s="749"/>
      <c r="MKI1535" s="749"/>
      <c r="MKJ1535" s="749"/>
      <c r="MKK1535" s="749"/>
      <c r="MKL1535" s="749"/>
      <c r="MKM1535" s="749"/>
      <c r="MKN1535" s="749"/>
      <c r="MKO1535" s="749"/>
      <c r="MKP1535" s="749"/>
      <c r="MKQ1535" s="749"/>
      <c r="MKR1535" s="749"/>
      <c r="MKS1535" s="749"/>
      <c r="MKT1535" s="749"/>
      <c r="MKU1535" s="749"/>
      <c r="MKV1535" s="749"/>
      <c r="MKW1535" s="749"/>
      <c r="MKX1535" s="749"/>
      <c r="MKY1535" s="749"/>
      <c r="MKZ1535" s="749"/>
      <c r="MLA1535" s="749"/>
      <c r="MLB1535" s="749"/>
      <c r="MLC1535" s="749"/>
      <c r="MLD1535" s="749"/>
      <c r="MLE1535" s="749"/>
      <c r="MLF1535" s="749"/>
      <c r="MLG1535" s="749"/>
      <c r="MLH1535" s="749"/>
      <c r="MLI1535" s="749"/>
      <c r="MLJ1535" s="749"/>
      <c r="MLK1535" s="749"/>
      <c r="MLL1535" s="749"/>
      <c r="MLM1535" s="749"/>
      <c r="MLN1535" s="749"/>
      <c r="MLO1535" s="749"/>
      <c r="MLP1535" s="749"/>
      <c r="MLQ1535" s="749"/>
      <c r="MLR1535" s="749"/>
      <c r="MLS1535" s="749"/>
      <c r="MLT1535" s="749"/>
      <c r="MLU1535" s="749"/>
      <c r="MLV1535" s="749"/>
      <c r="MLW1535" s="749"/>
      <c r="MLX1535" s="749"/>
      <c r="MLY1535" s="749"/>
      <c r="MLZ1535" s="749"/>
      <c r="MMA1535" s="749"/>
      <c r="MMB1535" s="749"/>
      <c r="MMC1535" s="749"/>
      <c r="MMD1535" s="749"/>
      <c r="MME1535" s="749"/>
      <c r="MMF1535" s="749"/>
      <c r="MMG1535" s="749"/>
      <c r="MMH1535" s="749"/>
      <c r="MMI1535" s="749"/>
      <c r="MMJ1535" s="749"/>
      <c r="MMK1535" s="749"/>
      <c r="MML1535" s="749"/>
      <c r="MMM1535" s="749"/>
      <c r="MMN1535" s="749"/>
      <c r="MMO1535" s="749"/>
      <c r="MMP1535" s="749"/>
      <c r="MMQ1535" s="749"/>
      <c r="MMR1535" s="749"/>
      <c r="MMS1535" s="749"/>
      <c r="MMT1535" s="749"/>
      <c r="MMU1535" s="749"/>
      <c r="MMV1535" s="749"/>
      <c r="MMW1535" s="749"/>
      <c r="MMX1535" s="749"/>
      <c r="MMY1535" s="749"/>
      <c r="MMZ1535" s="749"/>
      <c r="MNA1535" s="749"/>
      <c r="MNB1535" s="749"/>
      <c r="MNC1535" s="749"/>
      <c r="MND1535" s="749"/>
      <c r="MNE1535" s="749"/>
      <c r="MNF1535" s="749"/>
      <c r="MNG1535" s="749"/>
      <c r="MNH1535" s="749"/>
      <c r="MNI1535" s="749"/>
      <c r="MNJ1535" s="749"/>
      <c r="MNK1535" s="749"/>
      <c r="MNL1535" s="749"/>
      <c r="MNM1535" s="749"/>
      <c r="MNN1535" s="749"/>
      <c r="MNO1535" s="749"/>
      <c r="MNP1535" s="749"/>
      <c r="MNQ1535" s="749"/>
      <c r="MNR1535" s="749"/>
      <c r="MNS1535" s="749"/>
      <c r="MNT1535" s="749"/>
      <c r="MNU1535" s="749"/>
      <c r="MNV1535" s="749"/>
      <c r="MNW1535" s="749"/>
      <c r="MNX1535" s="749"/>
      <c r="MNY1535" s="749"/>
      <c r="MNZ1535" s="749"/>
      <c r="MOA1535" s="749"/>
      <c r="MOB1535" s="749"/>
      <c r="MOC1535" s="749"/>
      <c r="MOD1535" s="749"/>
      <c r="MOE1535" s="749"/>
      <c r="MOF1535" s="749"/>
      <c r="MOG1535" s="749"/>
      <c r="MOH1535" s="749"/>
      <c r="MOI1535" s="749"/>
      <c r="MOJ1535" s="749"/>
      <c r="MOK1535" s="749"/>
      <c r="MOL1535" s="749"/>
      <c r="MOM1535" s="749"/>
      <c r="MON1535" s="749"/>
      <c r="MOO1535" s="749"/>
      <c r="MOP1535" s="749"/>
      <c r="MOQ1535" s="749"/>
      <c r="MOR1535" s="749"/>
      <c r="MOS1535" s="749"/>
      <c r="MOT1535" s="749"/>
      <c r="MOU1535" s="749"/>
      <c r="MOV1535" s="749"/>
      <c r="MOW1535" s="749"/>
      <c r="MOX1535" s="749"/>
      <c r="MOY1535" s="749"/>
      <c r="MOZ1535" s="749"/>
      <c r="MPA1535" s="749"/>
      <c r="MPB1535" s="749"/>
      <c r="MPC1535" s="749"/>
      <c r="MPD1535" s="749"/>
      <c r="MPE1535" s="749"/>
      <c r="MPF1535" s="749"/>
      <c r="MPG1535" s="749"/>
      <c r="MPH1535" s="749"/>
      <c r="MPI1535" s="749"/>
      <c r="MPJ1535" s="749"/>
      <c r="MPK1535" s="749"/>
      <c r="MPL1535" s="749"/>
      <c r="MPM1535" s="749"/>
      <c r="MPN1535" s="749"/>
      <c r="MPO1535" s="749"/>
      <c r="MPP1535" s="749"/>
      <c r="MPQ1535" s="749"/>
      <c r="MPR1535" s="749"/>
      <c r="MPS1535" s="749"/>
      <c r="MPT1535" s="749"/>
      <c r="MPU1535" s="749"/>
      <c r="MPV1535" s="749"/>
      <c r="MPW1535" s="749"/>
      <c r="MPX1535" s="749"/>
      <c r="MPY1535" s="749"/>
      <c r="MPZ1535" s="749"/>
      <c r="MQA1535" s="749"/>
      <c r="MQB1535" s="749"/>
      <c r="MQC1535" s="749"/>
      <c r="MQD1535" s="749"/>
      <c r="MQE1535" s="749"/>
      <c r="MQF1535" s="749"/>
      <c r="MQG1535" s="749"/>
      <c r="MQH1535" s="749"/>
      <c r="MQI1535" s="749"/>
      <c r="MQJ1535" s="749"/>
      <c r="MQK1535" s="749"/>
      <c r="MQL1535" s="749"/>
      <c r="MQM1535" s="749"/>
      <c r="MQN1535" s="749"/>
      <c r="MQO1535" s="749"/>
      <c r="MQP1535" s="749"/>
      <c r="MQQ1535" s="749"/>
      <c r="MQR1535" s="749"/>
      <c r="MQS1535" s="749"/>
      <c r="MQT1535" s="749"/>
      <c r="MQU1535" s="749"/>
      <c r="MQV1535" s="749"/>
      <c r="MQW1535" s="749"/>
      <c r="MQX1535" s="749"/>
      <c r="MQY1535" s="749"/>
      <c r="MQZ1535" s="749"/>
      <c r="MRA1535" s="749"/>
      <c r="MRB1535" s="749"/>
      <c r="MRC1535" s="749"/>
      <c r="MRD1535" s="749"/>
      <c r="MRE1535" s="749"/>
      <c r="MRF1535" s="749"/>
      <c r="MRG1535" s="749"/>
      <c r="MRH1535" s="749"/>
      <c r="MRI1535" s="749"/>
      <c r="MRJ1535" s="749"/>
      <c r="MRK1535" s="749"/>
      <c r="MRL1535" s="749"/>
      <c r="MRM1535" s="749"/>
      <c r="MRN1535" s="749"/>
      <c r="MRO1535" s="749"/>
      <c r="MRP1535" s="749"/>
      <c r="MRQ1535" s="749"/>
      <c r="MRR1535" s="749"/>
      <c r="MRS1535" s="749"/>
      <c r="MRT1535" s="749"/>
      <c r="MRU1535" s="749"/>
      <c r="MRV1535" s="749"/>
      <c r="MRW1535" s="749"/>
      <c r="MRX1535" s="749"/>
      <c r="MRY1535" s="749"/>
      <c r="MRZ1535" s="749"/>
      <c r="MSA1535" s="749"/>
      <c r="MSB1535" s="749"/>
      <c r="MSC1535" s="749"/>
      <c r="MSD1535" s="749"/>
      <c r="MSE1535" s="749"/>
      <c r="MSF1535" s="749"/>
      <c r="MSG1535" s="749"/>
      <c r="MSH1535" s="749"/>
      <c r="MSI1535" s="749"/>
      <c r="MSJ1535" s="749"/>
      <c r="MSK1535" s="749"/>
      <c r="MSL1535" s="749"/>
      <c r="MSM1535" s="749"/>
      <c r="MSN1535" s="749"/>
      <c r="MSO1535" s="749"/>
      <c r="MSP1535" s="749"/>
      <c r="MSQ1535" s="749"/>
      <c r="MSR1535" s="749"/>
      <c r="MSS1535" s="749"/>
      <c r="MST1535" s="749"/>
      <c r="MSU1535" s="749"/>
      <c r="MSV1535" s="749"/>
      <c r="MSW1535" s="749"/>
      <c r="MSX1535" s="749"/>
      <c r="MSY1535" s="749"/>
      <c r="MSZ1535" s="749"/>
      <c r="MTA1535" s="749"/>
      <c r="MTB1535" s="749"/>
      <c r="MTC1535" s="749"/>
      <c r="MTD1535" s="749"/>
      <c r="MTE1535" s="749"/>
      <c r="MTF1535" s="749"/>
      <c r="MTG1535" s="749"/>
      <c r="MTH1535" s="749"/>
      <c r="MTI1535" s="749"/>
      <c r="MTJ1535" s="749"/>
      <c r="MTK1535" s="749"/>
      <c r="MTL1535" s="749"/>
      <c r="MTM1535" s="749"/>
      <c r="MTN1535" s="749"/>
      <c r="MTO1535" s="749"/>
      <c r="MTP1535" s="749"/>
      <c r="MTQ1535" s="749"/>
      <c r="MTR1535" s="749"/>
      <c r="MTS1535" s="749"/>
      <c r="MTT1535" s="749"/>
      <c r="MTU1535" s="749"/>
      <c r="MTV1535" s="749"/>
      <c r="MTW1535" s="749"/>
      <c r="MTX1535" s="749"/>
      <c r="MTY1535" s="749"/>
      <c r="MTZ1535" s="749"/>
      <c r="MUA1535" s="749"/>
      <c r="MUB1535" s="749"/>
      <c r="MUC1535" s="749"/>
      <c r="MUD1535" s="749"/>
      <c r="MUE1535" s="749"/>
      <c r="MUF1535" s="749"/>
      <c r="MUG1535" s="749"/>
      <c r="MUH1535" s="749"/>
      <c r="MUI1535" s="749"/>
      <c r="MUJ1535" s="749"/>
      <c r="MUK1535" s="749"/>
      <c r="MUL1535" s="749"/>
      <c r="MUM1535" s="749"/>
      <c r="MUN1535" s="749"/>
      <c r="MUO1535" s="749"/>
      <c r="MUP1535" s="749"/>
      <c r="MUQ1535" s="749"/>
      <c r="MUR1535" s="749"/>
      <c r="MUS1535" s="749"/>
      <c r="MUT1535" s="749"/>
      <c r="MUU1535" s="749"/>
      <c r="MUV1535" s="749"/>
      <c r="MUW1535" s="749"/>
      <c r="MUX1535" s="749"/>
      <c r="MUY1535" s="749"/>
      <c r="MUZ1535" s="749"/>
      <c r="MVA1535" s="749"/>
      <c r="MVB1535" s="749"/>
      <c r="MVC1535" s="749"/>
      <c r="MVD1535" s="749"/>
      <c r="MVE1535" s="749"/>
      <c r="MVF1535" s="749"/>
      <c r="MVG1535" s="749"/>
      <c r="MVH1535" s="749"/>
      <c r="MVI1535" s="749"/>
      <c r="MVJ1535" s="749"/>
      <c r="MVK1535" s="749"/>
      <c r="MVL1535" s="749"/>
      <c r="MVM1535" s="749"/>
      <c r="MVN1535" s="749"/>
      <c r="MVO1535" s="749"/>
      <c r="MVP1535" s="749"/>
      <c r="MVQ1535" s="749"/>
      <c r="MVR1535" s="749"/>
      <c r="MVS1535" s="749"/>
      <c r="MVT1535" s="749"/>
      <c r="MVU1535" s="749"/>
      <c r="MVV1535" s="749"/>
      <c r="MVW1535" s="749"/>
      <c r="MVX1535" s="749"/>
      <c r="MVY1535" s="749"/>
      <c r="MVZ1535" s="749"/>
      <c r="MWA1535" s="749"/>
      <c r="MWB1535" s="749"/>
      <c r="MWC1535" s="749"/>
      <c r="MWD1535" s="749"/>
      <c r="MWE1535" s="749"/>
      <c r="MWF1535" s="749"/>
      <c r="MWG1535" s="749"/>
      <c r="MWH1535" s="749"/>
      <c r="MWI1535" s="749"/>
      <c r="MWJ1535" s="749"/>
      <c r="MWK1535" s="749"/>
      <c r="MWL1535" s="749"/>
      <c r="MWM1535" s="749"/>
      <c r="MWN1535" s="749"/>
      <c r="MWO1535" s="749"/>
      <c r="MWP1535" s="749"/>
      <c r="MWQ1535" s="749"/>
      <c r="MWR1535" s="749"/>
      <c r="MWS1535" s="749"/>
      <c r="MWT1535" s="749"/>
      <c r="MWU1535" s="749"/>
      <c r="MWV1535" s="749"/>
      <c r="MWW1535" s="749"/>
      <c r="MWX1535" s="749"/>
      <c r="MWY1535" s="749"/>
      <c r="MWZ1535" s="749"/>
      <c r="MXA1535" s="749"/>
      <c r="MXB1535" s="749"/>
      <c r="MXC1535" s="749"/>
      <c r="MXD1535" s="749"/>
      <c r="MXE1535" s="749"/>
      <c r="MXF1535" s="749"/>
      <c r="MXG1535" s="749"/>
      <c r="MXH1535" s="749"/>
      <c r="MXI1535" s="749"/>
      <c r="MXJ1535" s="749"/>
      <c r="MXK1535" s="749"/>
      <c r="MXL1535" s="749"/>
      <c r="MXM1535" s="749"/>
      <c r="MXN1535" s="749"/>
      <c r="MXO1535" s="749"/>
      <c r="MXP1535" s="749"/>
      <c r="MXQ1535" s="749"/>
      <c r="MXR1535" s="749"/>
      <c r="MXS1535" s="749"/>
      <c r="MXT1535" s="749"/>
      <c r="MXU1535" s="749"/>
      <c r="MXV1535" s="749"/>
      <c r="MXW1535" s="749"/>
      <c r="MXX1535" s="749"/>
      <c r="MXY1535" s="749"/>
      <c r="MXZ1535" s="749"/>
      <c r="MYA1535" s="749"/>
      <c r="MYB1535" s="749"/>
      <c r="MYC1535" s="749"/>
      <c r="MYD1535" s="749"/>
      <c r="MYE1535" s="749"/>
      <c r="MYF1535" s="749"/>
      <c r="MYG1535" s="749"/>
      <c r="MYH1535" s="749"/>
      <c r="MYI1535" s="749"/>
      <c r="MYJ1535" s="749"/>
      <c r="MYK1535" s="749"/>
      <c r="MYL1535" s="749"/>
      <c r="MYM1535" s="749"/>
      <c r="MYN1535" s="749"/>
      <c r="MYO1535" s="749"/>
      <c r="MYP1535" s="749"/>
      <c r="MYQ1535" s="749"/>
      <c r="MYR1535" s="749"/>
      <c r="MYS1535" s="749"/>
      <c r="MYT1535" s="749"/>
      <c r="MYU1535" s="749"/>
      <c r="MYV1535" s="749"/>
      <c r="MYW1535" s="749"/>
      <c r="MYX1535" s="749"/>
      <c r="MYY1535" s="749"/>
      <c r="MYZ1535" s="749"/>
      <c r="MZA1535" s="749"/>
      <c r="MZB1535" s="749"/>
      <c r="MZC1535" s="749"/>
      <c r="MZD1535" s="749"/>
      <c r="MZE1535" s="749"/>
      <c r="MZF1535" s="749"/>
      <c r="MZG1535" s="749"/>
      <c r="MZH1535" s="749"/>
      <c r="MZI1535" s="749"/>
      <c r="MZJ1535" s="749"/>
      <c r="MZK1535" s="749"/>
      <c r="MZL1535" s="749"/>
      <c r="MZM1535" s="749"/>
      <c r="MZN1535" s="749"/>
      <c r="MZO1535" s="749"/>
      <c r="MZP1535" s="749"/>
      <c r="MZQ1535" s="749"/>
      <c r="MZR1535" s="749"/>
      <c r="MZS1535" s="749"/>
      <c r="MZT1535" s="749"/>
      <c r="MZU1535" s="749"/>
      <c r="MZV1535" s="749"/>
      <c r="MZW1535" s="749"/>
      <c r="MZX1535" s="749"/>
      <c r="MZY1535" s="749"/>
      <c r="MZZ1535" s="749"/>
      <c r="NAA1535" s="749"/>
      <c r="NAB1535" s="749"/>
      <c r="NAC1535" s="749"/>
      <c r="NAD1535" s="749"/>
      <c r="NAE1535" s="749"/>
      <c r="NAF1535" s="749"/>
      <c r="NAG1535" s="749"/>
      <c r="NAH1535" s="749"/>
      <c r="NAI1535" s="749"/>
      <c r="NAJ1535" s="749"/>
      <c r="NAK1535" s="749"/>
      <c r="NAL1535" s="749"/>
      <c r="NAM1535" s="749"/>
      <c r="NAN1535" s="749"/>
      <c r="NAO1535" s="749"/>
      <c r="NAP1535" s="749"/>
      <c r="NAQ1535" s="749"/>
      <c r="NAR1535" s="749"/>
      <c r="NAS1535" s="749"/>
      <c r="NAT1535" s="749"/>
      <c r="NAU1535" s="749"/>
      <c r="NAV1535" s="749"/>
      <c r="NAW1535" s="749"/>
      <c r="NAX1535" s="749"/>
      <c r="NAY1535" s="749"/>
      <c r="NAZ1535" s="749"/>
      <c r="NBA1535" s="749"/>
      <c r="NBB1535" s="749"/>
      <c r="NBC1535" s="749"/>
      <c r="NBD1535" s="749"/>
      <c r="NBE1535" s="749"/>
      <c r="NBF1535" s="749"/>
      <c r="NBG1535" s="749"/>
      <c r="NBH1535" s="749"/>
      <c r="NBI1535" s="749"/>
      <c r="NBJ1535" s="749"/>
      <c r="NBK1535" s="749"/>
      <c r="NBL1535" s="749"/>
      <c r="NBM1535" s="749"/>
      <c r="NBN1535" s="749"/>
      <c r="NBO1535" s="749"/>
      <c r="NBP1535" s="749"/>
      <c r="NBQ1535" s="749"/>
      <c r="NBR1535" s="749"/>
      <c r="NBS1535" s="749"/>
      <c r="NBT1535" s="749"/>
      <c r="NBU1535" s="749"/>
      <c r="NBV1535" s="749"/>
      <c r="NBW1535" s="749"/>
      <c r="NBX1535" s="749"/>
      <c r="NBY1535" s="749"/>
      <c r="NBZ1535" s="749"/>
      <c r="NCA1535" s="749"/>
      <c r="NCB1535" s="749"/>
      <c r="NCC1535" s="749"/>
      <c r="NCD1535" s="749"/>
      <c r="NCE1535" s="749"/>
      <c r="NCF1535" s="749"/>
      <c r="NCG1535" s="749"/>
      <c r="NCH1535" s="749"/>
      <c r="NCI1535" s="749"/>
      <c r="NCJ1535" s="749"/>
      <c r="NCK1535" s="749"/>
      <c r="NCL1535" s="749"/>
      <c r="NCM1535" s="749"/>
      <c r="NCN1535" s="749"/>
      <c r="NCO1535" s="749"/>
      <c r="NCP1535" s="749"/>
      <c r="NCQ1535" s="749"/>
      <c r="NCR1535" s="749"/>
      <c r="NCS1535" s="749"/>
      <c r="NCT1535" s="749"/>
      <c r="NCU1535" s="749"/>
      <c r="NCV1535" s="749"/>
      <c r="NCW1535" s="749"/>
      <c r="NCX1535" s="749"/>
      <c r="NCY1535" s="749"/>
      <c r="NCZ1535" s="749"/>
      <c r="NDA1535" s="749"/>
      <c r="NDB1535" s="749"/>
      <c r="NDC1535" s="749"/>
      <c r="NDD1535" s="749"/>
      <c r="NDE1535" s="749"/>
      <c r="NDF1535" s="749"/>
      <c r="NDG1535" s="749"/>
      <c r="NDH1535" s="749"/>
      <c r="NDI1535" s="749"/>
      <c r="NDJ1535" s="749"/>
      <c r="NDK1535" s="749"/>
      <c r="NDL1535" s="749"/>
      <c r="NDM1535" s="749"/>
      <c r="NDN1535" s="749"/>
      <c r="NDO1535" s="749"/>
      <c r="NDP1535" s="749"/>
      <c r="NDQ1535" s="749"/>
      <c r="NDR1535" s="749"/>
      <c r="NDS1535" s="749"/>
      <c r="NDT1535" s="749"/>
      <c r="NDU1535" s="749"/>
      <c r="NDV1535" s="749"/>
      <c r="NDW1535" s="749"/>
      <c r="NDX1535" s="749"/>
      <c r="NDY1535" s="749"/>
      <c r="NDZ1535" s="749"/>
      <c r="NEA1535" s="749"/>
      <c r="NEB1535" s="749"/>
      <c r="NEC1535" s="749"/>
      <c r="NED1535" s="749"/>
      <c r="NEE1535" s="749"/>
      <c r="NEF1535" s="749"/>
      <c r="NEG1535" s="749"/>
      <c r="NEH1535" s="749"/>
      <c r="NEI1535" s="749"/>
      <c r="NEJ1535" s="749"/>
      <c r="NEK1535" s="749"/>
      <c r="NEL1535" s="749"/>
      <c r="NEM1535" s="749"/>
      <c r="NEN1535" s="749"/>
      <c r="NEO1535" s="749"/>
      <c r="NEP1535" s="749"/>
      <c r="NEQ1535" s="749"/>
      <c r="NER1535" s="749"/>
      <c r="NES1535" s="749"/>
      <c r="NET1535" s="749"/>
      <c r="NEU1535" s="749"/>
      <c r="NEV1535" s="749"/>
      <c r="NEW1535" s="749"/>
      <c r="NEX1535" s="749"/>
      <c r="NEY1535" s="749"/>
      <c r="NEZ1535" s="749"/>
      <c r="NFA1535" s="749"/>
      <c r="NFB1535" s="749"/>
      <c r="NFC1535" s="749"/>
      <c r="NFD1535" s="749"/>
      <c r="NFE1535" s="749"/>
      <c r="NFF1535" s="749"/>
      <c r="NFG1535" s="749"/>
      <c r="NFH1535" s="749"/>
      <c r="NFI1535" s="749"/>
      <c r="NFJ1535" s="749"/>
      <c r="NFK1535" s="749"/>
      <c r="NFL1535" s="749"/>
      <c r="NFM1535" s="749"/>
      <c r="NFN1535" s="749"/>
      <c r="NFO1535" s="749"/>
      <c r="NFP1535" s="749"/>
      <c r="NFQ1535" s="749"/>
      <c r="NFR1535" s="749"/>
      <c r="NFS1535" s="749"/>
      <c r="NFT1535" s="749"/>
      <c r="NFU1535" s="749"/>
      <c r="NFV1535" s="749"/>
      <c r="NFW1535" s="749"/>
      <c r="NFX1535" s="749"/>
      <c r="NFY1535" s="749"/>
      <c r="NFZ1535" s="749"/>
      <c r="NGA1535" s="749"/>
      <c r="NGB1535" s="749"/>
      <c r="NGC1535" s="749"/>
      <c r="NGD1535" s="749"/>
      <c r="NGE1535" s="749"/>
      <c r="NGF1535" s="749"/>
      <c r="NGG1535" s="749"/>
      <c r="NGH1535" s="749"/>
      <c r="NGI1535" s="749"/>
      <c r="NGJ1535" s="749"/>
      <c r="NGK1535" s="749"/>
      <c r="NGL1535" s="749"/>
      <c r="NGM1535" s="749"/>
      <c r="NGN1535" s="749"/>
      <c r="NGO1535" s="749"/>
      <c r="NGP1535" s="749"/>
      <c r="NGQ1535" s="749"/>
      <c r="NGR1535" s="749"/>
      <c r="NGS1535" s="749"/>
      <c r="NGT1535" s="749"/>
      <c r="NGU1535" s="749"/>
      <c r="NGV1535" s="749"/>
      <c r="NGW1535" s="749"/>
      <c r="NGX1535" s="749"/>
      <c r="NGY1535" s="749"/>
      <c r="NGZ1535" s="749"/>
      <c r="NHA1535" s="749"/>
      <c r="NHB1535" s="749"/>
      <c r="NHC1535" s="749"/>
      <c r="NHD1535" s="749"/>
      <c r="NHE1535" s="749"/>
      <c r="NHF1535" s="749"/>
      <c r="NHG1535" s="749"/>
      <c r="NHH1535" s="749"/>
      <c r="NHI1535" s="749"/>
      <c r="NHJ1535" s="749"/>
      <c r="NHK1535" s="749"/>
      <c r="NHL1535" s="749"/>
      <c r="NHM1535" s="749"/>
      <c r="NHN1535" s="749"/>
      <c r="NHO1535" s="749"/>
      <c r="NHP1535" s="749"/>
      <c r="NHQ1535" s="749"/>
      <c r="NHR1535" s="749"/>
      <c r="NHS1535" s="749"/>
      <c r="NHT1535" s="749"/>
      <c r="NHU1535" s="749"/>
      <c r="NHV1535" s="749"/>
      <c r="NHW1535" s="749"/>
      <c r="NHX1535" s="749"/>
      <c r="NHY1535" s="749"/>
      <c r="NHZ1535" s="749"/>
      <c r="NIA1535" s="749"/>
      <c r="NIB1535" s="749"/>
      <c r="NIC1535" s="749"/>
      <c r="NID1535" s="749"/>
      <c r="NIE1535" s="749"/>
      <c r="NIF1535" s="749"/>
      <c r="NIG1535" s="749"/>
      <c r="NIH1535" s="749"/>
      <c r="NII1535" s="749"/>
      <c r="NIJ1535" s="749"/>
      <c r="NIK1535" s="749"/>
      <c r="NIL1535" s="749"/>
      <c r="NIM1535" s="749"/>
      <c r="NIN1535" s="749"/>
      <c r="NIO1535" s="749"/>
      <c r="NIP1535" s="749"/>
      <c r="NIQ1535" s="749"/>
      <c r="NIR1535" s="749"/>
      <c r="NIS1535" s="749"/>
      <c r="NIT1535" s="749"/>
      <c r="NIU1535" s="749"/>
      <c r="NIV1535" s="749"/>
      <c r="NIW1535" s="749"/>
      <c r="NIX1535" s="749"/>
      <c r="NIY1535" s="749"/>
      <c r="NIZ1535" s="749"/>
      <c r="NJA1535" s="749"/>
      <c r="NJB1535" s="749"/>
      <c r="NJC1535" s="749"/>
      <c r="NJD1535" s="749"/>
      <c r="NJE1535" s="749"/>
      <c r="NJF1535" s="749"/>
      <c r="NJG1535" s="749"/>
      <c r="NJH1535" s="749"/>
      <c r="NJI1535" s="749"/>
      <c r="NJJ1535" s="749"/>
      <c r="NJK1535" s="749"/>
      <c r="NJL1535" s="749"/>
      <c r="NJM1535" s="749"/>
      <c r="NJN1535" s="749"/>
      <c r="NJO1535" s="749"/>
      <c r="NJP1535" s="749"/>
      <c r="NJQ1535" s="749"/>
      <c r="NJR1535" s="749"/>
      <c r="NJS1535" s="749"/>
      <c r="NJT1535" s="749"/>
      <c r="NJU1535" s="749"/>
      <c r="NJV1535" s="749"/>
      <c r="NJW1535" s="749"/>
      <c r="NJX1535" s="749"/>
      <c r="NJY1535" s="749"/>
      <c r="NJZ1535" s="749"/>
      <c r="NKA1535" s="749"/>
      <c r="NKB1535" s="749"/>
      <c r="NKC1535" s="749"/>
      <c r="NKD1535" s="749"/>
      <c r="NKE1535" s="749"/>
      <c r="NKF1535" s="749"/>
      <c r="NKG1535" s="749"/>
      <c r="NKH1535" s="749"/>
      <c r="NKI1535" s="749"/>
      <c r="NKJ1535" s="749"/>
      <c r="NKK1535" s="749"/>
      <c r="NKL1535" s="749"/>
      <c r="NKM1535" s="749"/>
      <c r="NKN1535" s="749"/>
      <c r="NKO1535" s="749"/>
      <c r="NKP1535" s="749"/>
      <c r="NKQ1535" s="749"/>
      <c r="NKR1535" s="749"/>
      <c r="NKS1535" s="749"/>
      <c r="NKT1535" s="749"/>
      <c r="NKU1535" s="749"/>
      <c r="NKV1535" s="749"/>
      <c r="NKW1535" s="749"/>
      <c r="NKX1535" s="749"/>
      <c r="NKY1535" s="749"/>
      <c r="NKZ1535" s="749"/>
      <c r="NLA1535" s="749"/>
      <c r="NLB1535" s="749"/>
      <c r="NLC1535" s="749"/>
      <c r="NLD1535" s="749"/>
      <c r="NLE1535" s="749"/>
      <c r="NLF1535" s="749"/>
      <c r="NLG1535" s="749"/>
      <c r="NLH1535" s="749"/>
      <c r="NLI1535" s="749"/>
      <c r="NLJ1535" s="749"/>
      <c r="NLK1535" s="749"/>
      <c r="NLL1535" s="749"/>
      <c r="NLM1535" s="749"/>
      <c r="NLN1535" s="749"/>
      <c r="NLO1535" s="749"/>
      <c r="NLP1535" s="749"/>
      <c r="NLQ1535" s="749"/>
      <c r="NLR1535" s="749"/>
      <c r="NLS1535" s="749"/>
      <c r="NLT1535" s="749"/>
      <c r="NLU1535" s="749"/>
      <c r="NLV1535" s="749"/>
      <c r="NLW1535" s="749"/>
      <c r="NLX1535" s="749"/>
      <c r="NLY1535" s="749"/>
      <c r="NLZ1535" s="749"/>
      <c r="NMA1535" s="749"/>
      <c r="NMB1535" s="749"/>
      <c r="NMC1535" s="749"/>
      <c r="NMD1535" s="749"/>
      <c r="NME1535" s="749"/>
      <c r="NMF1535" s="749"/>
      <c r="NMG1535" s="749"/>
      <c r="NMH1535" s="749"/>
      <c r="NMI1535" s="749"/>
      <c r="NMJ1535" s="749"/>
      <c r="NMK1535" s="749"/>
      <c r="NML1535" s="749"/>
      <c r="NMM1535" s="749"/>
      <c r="NMN1535" s="749"/>
      <c r="NMO1535" s="749"/>
      <c r="NMP1535" s="749"/>
      <c r="NMQ1535" s="749"/>
      <c r="NMR1535" s="749"/>
      <c r="NMS1535" s="749"/>
      <c r="NMT1535" s="749"/>
      <c r="NMU1535" s="749"/>
      <c r="NMV1535" s="749"/>
      <c r="NMW1535" s="749"/>
      <c r="NMX1535" s="749"/>
      <c r="NMY1535" s="749"/>
      <c r="NMZ1535" s="749"/>
      <c r="NNA1535" s="749"/>
      <c r="NNB1535" s="749"/>
      <c r="NNC1535" s="749"/>
      <c r="NND1535" s="749"/>
      <c r="NNE1535" s="749"/>
      <c r="NNF1535" s="749"/>
      <c r="NNG1535" s="749"/>
      <c r="NNH1535" s="749"/>
      <c r="NNI1535" s="749"/>
      <c r="NNJ1535" s="749"/>
      <c r="NNK1535" s="749"/>
      <c r="NNL1535" s="749"/>
      <c r="NNM1535" s="749"/>
      <c r="NNN1535" s="749"/>
      <c r="NNO1535" s="749"/>
      <c r="NNP1535" s="749"/>
      <c r="NNQ1535" s="749"/>
      <c r="NNR1535" s="749"/>
      <c r="NNS1535" s="749"/>
      <c r="NNT1535" s="749"/>
      <c r="NNU1535" s="749"/>
      <c r="NNV1535" s="749"/>
      <c r="NNW1535" s="749"/>
      <c r="NNX1535" s="749"/>
      <c r="NNY1535" s="749"/>
      <c r="NNZ1535" s="749"/>
      <c r="NOA1535" s="749"/>
      <c r="NOB1535" s="749"/>
      <c r="NOC1535" s="749"/>
      <c r="NOD1535" s="749"/>
      <c r="NOE1535" s="749"/>
      <c r="NOF1535" s="749"/>
      <c r="NOG1535" s="749"/>
      <c r="NOH1535" s="749"/>
      <c r="NOI1535" s="749"/>
      <c r="NOJ1535" s="749"/>
      <c r="NOK1535" s="749"/>
      <c r="NOL1535" s="749"/>
      <c r="NOM1535" s="749"/>
      <c r="NON1535" s="749"/>
      <c r="NOO1535" s="749"/>
      <c r="NOP1535" s="749"/>
      <c r="NOQ1535" s="749"/>
      <c r="NOR1535" s="749"/>
      <c r="NOS1535" s="749"/>
      <c r="NOT1535" s="749"/>
      <c r="NOU1535" s="749"/>
      <c r="NOV1535" s="749"/>
      <c r="NOW1535" s="749"/>
      <c r="NOX1535" s="749"/>
      <c r="NOY1535" s="749"/>
      <c r="NOZ1535" s="749"/>
      <c r="NPA1535" s="749"/>
      <c r="NPB1535" s="749"/>
      <c r="NPC1535" s="749"/>
      <c r="NPD1535" s="749"/>
      <c r="NPE1535" s="749"/>
      <c r="NPF1535" s="749"/>
      <c r="NPG1535" s="749"/>
      <c r="NPH1535" s="749"/>
      <c r="NPI1535" s="749"/>
      <c r="NPJ1535" s="749"/>
      <c r="NPK1535" s="749"/>
      <c r="NPL1535" s="749"/>
      <c r="NPM1535" s="749"/>
      <c r="NPN1535" s="749"/>
      <c r="NPO1535" s="749"/>
      <c r="NPP1535" s="749"/>
      <c r="NPQ1535" s="749"/>
      <c r="NPR1535" s="749"/>
      <c r="NPS1535" s="749"/>
      <c r="NPT1535" s="749"/>
      <c r="NPU1535" s="749"/>
      <c r="NPV1535" s="749"/>
      <c r="NPW1535" s="749"/>
      <c r="NPX1535" s="749"/>
      <c r="NPY1535" s="749"/>
      <c r="NPZ1535" s="749"/>
      <c r="NQA1535" s="749"/>
      <c r="NQB1535" s="749"/>
      <c r="NQC1535" s="749"/>
      <c r="NQD1535" s="749"/>
      <c r="NQE1535" s="749"/>
      <c r="NQF1535" s="749"/>
      <c r="NQG1535" s="749"/>
      <c r="NQH1535" s="749"/>
      <c r="NQI1535" s="749"/>
      <c r="NQJ1535" s="749"/>
      <c r="NQK1535" s="749"/>
      <c r="NQL1535" s="749"/>
      <c r="NQM1535" s="749"/>
      <c r="NQN1535" s="749"/>
      <c r="NQO1535" s="749"/>
      <c r="NQP1535" s="749"/>
      <c r="NQQ1535" s="749"/>
      <c r="NQR1535" s="749"/>
      <c r="NQS1535" s="749"/>
      <c r="NQT1535" s="749"/>
      <c r="NQU1535" s="749"/>
      <c r="NQV1535" s="749"/>
      <c r="NQW1535" s="749"/>
      <c r="NQX1535" s="749"/>
      <c r="NQY1535" s="749"/>
      <c r="NQZ1535" s="749"/>
      <c r="NRA1535" s="749"/>
      <c r="NRB1535" s="749"/>
      <c r="NRC1535" s="749"/>
      <c r="NRD1535" s="749"/>
      <c r="NRE1535" s="749"/>
      <c r="NRF1535" s="749"/>
      <c r="NRG1535" s="749"/>
      <c r="NRH1535" s="749"/>
      <c r="NRI1535" s="749"/>
      <c r="NRJ1535" s="749"/>
      <c r="NRK1535" s="749"/>
      <c r="NRL1535" s="749"/>
      <c r="NRM1535" s="749"/>
      <c r="NRN1535" s="749"/>
      <c r="NRO1535" s="749"/>
      <c r="NRP1535" s="749"/>
      <c r="NRQ1535" s="749"/>
      <c r="NRR1535" s="749"/>
      <c r="NRS1535" s="749"/>
      <c r="NRT1535" s="749"/>
      <c r="NRU1535" s="749"/>
      <c r="NRV1535" s="749"/>
      <c r="NRW1535" s="749"/>
      <c r="NRX1535" s="749"/>
      <c r="NRY1535" s="749"/>
      <c r="NRZ1535" s="749"/>
      <c r="NSA1535" s="749"/>
      <c r="NSB1535" s="749"/>
      <c r="NSC1535" s="749"/>
      <c r="NSD1535" s="749"/>
      <c r="NSE1535" s="749"/>
      <c r="NSF1535" s="749"/>
      <c r="NSG1535" s="749"/>
      <c r="NSH1535" s="749"/>
      <c r="NSI1535" s="749"/>
      <c r="NSJ1535" s="749"/>
      <c r="NSK1535" s="749"/>
      <c r="NSL1535" s="749"/>
      <c r="NSM1535" s="749"/>
      <c r="NSN1535" s="749"/>
      <c r="NSO1535" s="749"/>
      <c r="NSP1535" s="749"/>
      <c r="NSQ1535" s="749"/>
      <c r="NSR1535" s="749"/>
      <c r="NSS1535" s="749"/>
      <c r="NST1535" s="749"/>
      <c r="NSU1535" s="749"/>
      <c r="NSV1535" s="749"/>
      <c r="NSW1535" s="749"/>
      <c r="NSX1535" s="749"/>
      <c r="NSY1535" s="749"/>
      <c r="NSZ1535" s="749"/>
      <c r="NTA1535" s="749"/>
      <c r="NTB1535" s="749"/>
      <c r="NTC1535" s="749"/>
      <c r="NTD1535" s="749"/>
      <c r="NTE1535" s="749"/>
      <c r="NTF1535" s="749"/>
      <c r="NTG1535" s="749"/>
      <c r="NTH1535" s="749"/>
      <c r="NTI1535" s="749"/>
      <c r="NTJ1535" s="749"/>
      <c r="NTK1535" s="749"/>
      <c r="NTL1535" s="749"/>
      <c r="NTM1535" s="749"/>
      <c r="NTN1535" s="749"/>
      <c r="NTO1535" s="749"/>
      <c r="NTP1535" s="749"/>
      <c r="NTQ1535" s="749"/>
      <c r="NTR1535" s="749"/>
      <c r="NTS1535" s="749"/>
      <c r="NTT1535" s="749"/>
      <c r="NTU1535" s="749"/>
      <c r="NTV1535" s="749"/>
      <c r="NTW1535" s="749"/>
      <c r="NTX1535" s="749"/>
      <c r="NTY1535" s="749"/>
      <c r="NTZ1535" s="749"/>
      <c r="NUA1535" s="749"/>
      <c r="NUB1535" s="749"/>
      <c r="NUC1535" s="749"/>
      <c r="NUD1535" s="749"/>
      <c r="NUE1535" s="749"/>
      <c r="NUF1535" s="749"/>
      <c r="NUG1535" s="749"/>
      <c r="NUH1535" s="749"/>
      <c r="NUI1535" s="749"/>
      <c r="NUJ1535" s="749"/>
      <c r="NUK1535" s="749"/>
      <c r="NUL1535" s="749"/>
      <c r="NUM1535" s="749"/>
      <c r="NUN1535" s="749"/>
      <c r="NUO1535" s="749"/>
      <c r="NUP1535" s="749"/>
      <c r="NUQ1535" s="749"/>
      <c r="NUR1535" s="749"/>
      <c r="NUS1535" s="749"/>
      <c r="NUT1535" s="749"/>
      <c r="NUU1535" s="749"/>
      <c r="NUV1535" s="749"/>
      <c r="NUW1535" s="749"/>
      <c r="NUX1535" s="749"/>
      <c r="NUY1535" s="749"/>
      <c r="NUZ1535" s="749"/>
      <c r="NVA1535" s="749"/>
      <c r="NVB1535" s="749"/>
      <c r="NVC1535" s="749"/>
      <c r="NVD1535" s="749"/>
      <c r="NVE1535" s="749"/>
      <c r="NVF1535" s="749"/>
      <c r="NVG1535" s="749"/>
      <c r="NVH1535" s="749"/>
      <c r="NVI1535" s="749"/>
      <c r="NVJ1535" s="749"/>
      <c r="NVK1535" s="749"/>
      <c r="NVL1535" s="749"/>
      <c r="NVM1535" s="749"/>
      <c r="NVN1535" s="749"/>
      <c r="NVO1535" s="749"/>
      <c r="NVP1535" s="749"/>
      <c r="NVQ1535" s="749"/>
      <c r="NVR1535" s="749"/>
      <c r="NVS1535" s="749"/>
      <c r="NVT1535" s="749"/>
      <c r="NVU1535" s="749"/>
      <c r="NVV1535" s="749"/>
      <c r="NVW1535" s="749"/>
      <c r="NVX1535" s="749"/>
      <c r="NVY1535" s="749"/>
      <c r="NVZ1535" s="749"/>
      <c r="NWA1535" s="749"/>
      <c r="NWB1535" s="749"/>
      <c r="NWC1535" s="749"/>
      <c r="NWD1535" s="749"/>
      <c r="NWE1535" s="749"/>
      <c r="NWF1535" s="749"/>
      <c r="NWG1535" s="749"/>
      <c r="NWH1535" s="749"/>
      <c r="NWI1535" s="749"/>
      <c r="NWJ1535" s="749"/>
      <c r="NWK1535" s="749"/>
      <c r="NWL1535" s="749"/>
      <c r="NWM1535" s="749"/>
      <c r="NWN1535" s="749"/>
      <c r="NWO1535" s="749"/>
      <c r="NWP1535" s="749"/>
      <c r="NWQ1535" s="749"/>
      <c r="NWR1535" s="749"/>
      <c r="NWS1535" s="749"/>
      <c r="NWT1535" s="749"/>
      <c r="NWU1535" s="749"/>
      <c r="NWV1535" s="749"/>
      <c r="NWW1535" s="749"/>
      <c r="NWX1535" s="749"/>
      <c r="NWY1535" s="749"/>
      <c r="NWZ1535" s="749"/>
      <c r="NXA1535" s="749"/>
      <c r="NXB1535" s="749"/>
      <c r="NXC1535" s="749"/>
      <c r="NXD1535" s="749"/>
      <c r="NXE1535" s="749"/>
      <c r="NXF1535" s="749"/>
      <c r="NXG1535" s="749"/>
      <c r="NXH1535" s="749"/>
      <c r="NXI1535" s="749"/>
      <c r="NXJ1535" s="749"/>
      <c r="NXK1535" s="749"/>
      <c r="NXL1535" s="749"/>
      <c r="NXM1535" s="749"/>
      <c r="NXN1535" s="749"/>
      <c r="NXO1535" s="749"/>
      <c r="NXP1535" s="749"/>
      <c r="NXQ1535" s="749"/>
      <c r="NXR1535" s="749"/>
      <c r="NXS1535" s="749"/>
      <c r="NXT1535" s="749"/>
      <c r="NXU1535" s="749"/>
      <c r="NXV1535" s="749"/>
      <c r="NXW1535" s="749"/>
      <c r="NXX1535" s="749"/>
      <c r="NXY1535" s="749"/>
      <c r="NXZ1535" s="749"/>
      <c r="NYA1535" s="749"/>
      <c r="NYB1535" s="749"/>
      <c r="NYC1535" s="749"/>
      <c r="NYD1535" s="749"/>
      <c r="NYE1535" s="749"/>
      <c r="NYF1535" s="749"/>
      <c r="NYG1535" s="749"/>
      <c r="NYH1535" s="749"/>
      <c r="NYI1535" s="749"/>
      <c r="NYJ1535" s="749"/>
      <c r="NYK1535" s="749"/>
      <c r="NYL1535" s="749"/>
      <c r="NYM1535" s="749"/>
      <c r="NYN1535" s="749"/>
      <c r="NYO1535" s="749"/>
      <c r="NYP1535" s="749"/>
      <c r="NYQ1535" s="749"/>
      <c r="NYR1535" s="749"/>
      <c r="NYS1535" s="749"/>
      <c r="NYT1535" s="749"/>
      <c r="NYU1535" s="749"/>
      <c r="NYV1535" s="749"/>
      <c r="NYW1535" s="749"/>
      <c r="NYX1535" s="749"/>
      <c r="NYY1535" s="749"/>
      <c r="NYZ1535" s="749"/>
      <c r="NZA1535" s="749"/>
      <c r="NZB1535" s="749"/>
      <c r="NZC1535" s="749"/>
      <c r="NZD1535" s="749"/>
      <c r="NZE1535" s="749"/>
      <c r="NZF1535" s="749"/>
      <c r="NZG1535" s="749"/>
      <c r="NZH1535" s="749"/>
      <c r="NZI1535" s="749"/>
      <c r="NZJ1535" s="749"/>
      <c r="NZK1535" s="749"/>
      <c r="NZL1535" s="749"/>
      <c r="NZM1535" s="749"/>
      <c r="NZN1535" s="749"/>
      <c r="NZO1535" s="749"/>
      <c r="NZP1535" s="749"/>
      <c r="NZQ1535" s="749"/>
      <c r="NZR1535" s="749"/>
      <c r="NZS1535" s="749"/>
      <c r="NZT1535" s="749"/>
      <c r="NZU1535" s="749"/>
      <c r="NZV1535" s="749"/>
      <c r="NZW1535" s="749"/>
      <c r="NZX1535" s="749"/>
      <c r="NZY1535" s="749"/>
      <c r="NZZ1535" s="749"/>
      <c r="OAA1535" s="749"/>
      <c r="OAB1535" s="749"/>
      <c r="OAC1535" s="749"/>
      <c r="OAD1535" s="749"/>
      <c r="OAE1535" s="749"/>
      <c r="OAF1535" s="749"/>
      <c r="OAG1535" s="749"/>
      <c r="OAH1535" s="749"/>
      <c r="OAI1535" s="749"/>
      <c r="OAJ1535" s="749"/>
      <c r="OAK1535" s="749"/>
      <c r="OAL1535" s="749"/>
      <c r="OAM1535" s="749"/>
      <c r="OAN1535" s="749"/>
      <c r="OAO1535" s="749"/>
      <c r="OAP1535" s="749"/>
      <c r="OAQ1535" s="749"/>
      <c r="OAR1535" s="749"/>
      <c r="OAS1535" s="749"/>
      <c r="OAT1535" s="749"/>
      <c r="OAU1535" s="749"/>
      <c r="OAV1535" s="749"/>
      <c r="OAW1535" s="749"/>
      <c r="OAX1535" s="749"/>
      <c r="OAY1535" s="749"/>
      <c r="OAZ1535" s="749"/>
      <c r="OBA1535" s="749"/>
      <c r="OBB1535" s="749"/>
      <c r="OBC1535" s="749"/>
      <c r="OBD1535" s="749"/>
      <c r="OBE1535" s="749"/>
      <c r="OBF1535" s="749"/>
      <c r="OBG1535" s="749"/>
      <c r="OBH1535" s="749"/>
      <c r="OBI1535" s="749"/>
      <c r="OBJ1535" s="749"/>
      <c r="OBK1535" s="749"/>
      <c r="OBL1535" s="749"/>
      <c r="OBM1535" s="749"/>
      <c r="OBN1535" s="749"/>
      <c r="OBO1535" s="749"/>
      <c r="OBP1535" s="749"/>
      <c r="OBQ1535" s="749"/>
      <c r="OBR1535" s="749"/>
      <c r="OBS1535" s="749"/>
      <c r="OBT1535" s="749"/>
      <c r="OBU1535" s="749"/>
      <c r="OBV1535" s="749"/>
      <c r="OBW1535" s="749"/>
      <c r="OBX1535" s="749"/>
      <c r="OBY1535" s="749"/>
      <c r="OBZ1535" s="749"/>
      <c r="OCA1535" s="749"/>
      <c r="OCB1535" s="749"/>
      <c r="OCC1535" s="749"/>
      <c r="OCD1535" s="749"/>
      <c r="OCE1535" s="749"/>
      <c r="OCF1535" s="749"/>
      <c r="OCG1535" s="749"/>
      <c r="OCH1535" s="749"/>
      <c r="OCI1535" s="749"/>
      <c r="OCJ1535" s="749"/>
      <c r="OCK1535" s="749"/>
      <c r="OCL1535" s="749"/>
      <c r="OCM1535" s="749"/>
      <c r="OCN1535" s="749"/>
      <c r="OCO1535" s="749"/>
      <c r="OCP1535" s="749"/>
      <c r="OCQ1535" s="749"/>
      <c r="OCR1535" s="749"/>
      <c r="OCS1535" s="749"/>
      <c r="OCT1535" s="749"/>
      <c r="OCU1535" s="749"/>
      <c r="OCV1535" s="749"/>
      <c r="OCW1535" s="749"/>
      <c r="OCX1535" s="749"/>
      <c r="OCY1535" s="749"/>
      <c r="OCZ1535" s="749"/>
      <c r="ODA1535" s="749"/>
      <c r="ODB1535" s="749"/>
      <c r="ODC1535" s="749"/>
      <c r="ODD1535" s="749"/>
      <c r="ODE1535" s="749"/>
      <c r="ODF1535" s="749"/>
      <c r="ODG1535" s="749"/>
      <c r="ODH1535" s="749"/>
      <c r="ODI1535" s="749"/>
      <c r="ODJ1535" s="749"/>
      <c r="ODK1535" s="749"/>
      <c r="ODL1535" s="749"/>
      <c r="ODM1535" s="749"/>
      <c r="ODN1535" s="749"/>
      <c r="ODO1535" s="749"/>
      <c r="ODP1535" s="749"/>
      <c r="ODQ1535" s="749"/>
      <c r="ODR1535" s="749"/>
      <c r="ODS1535" s="749"/>
      <c r="ODT1535" s="749"/>
      <c r="ODU1535" s="749"/>
      <c r="ODV1535" s="749"/>
      <c r="ODW1535" s="749"/>
      <c r="ODX1535" s="749"/>
      <c r="ODY1535" s="749"/>
      <c r="ODZ1535" s="749"/>
      <c r="OEA1535" s="749"/>
      <c r="OEB1535" s="749"/>
      <c r="OEC1535" s="749"/>
      <c r="OED1535" s="749"/>
      <c r="OEE1535" s="749"/>
      <c r="OEF1535" s="749"/>
      <c r="OEG1535" s="749"/>
      <c r="OEH1535" s="749"/>
      <c r="OEI1535" s="749"/>
      <c r="OEJ1535" s="749"/>
      <c r="OEK1535" s="749"/>
      <c r="OEL1535" s="749"/>
      <c r="OEM1535" s="749"/>
      <c r="OEN1535" s="749"/>
      <c r="OEO1535" s="749"/>
      <c r="OEP1535" s="749"/>
      <c r="OEQ1535" s="749"/>
      <c r="OER1535" s="749"/>
      <c r="OES1535" s="749"/>
      <c r="OET1535" s="749"/>
      <c r="OEU1535" s="749"/>
      <c r="OEV1535" s="749"/>
      <c r="OEW1535" s="749"/>
      <c r="OEX1535" s="749"/>
      <c r="OEY1535" s="749"/>
      <c r="OEZ1535" s="749"/>
      <c r="OFA1535" s="749"/>
      <c r="OFB1535" s="749"/>
      <c r="OFC1535" s="749"/>
      <c r="OFD1535" s="749"/>
      <c r="OFE1535" s="749"/>
      <c r="OFF1535" s="749"/>
      <c r="OFG1535" s="749"/>
      <c r="OFH1535" s="749"/>
      <c r="OFI1535" s="749"/>
      <c r="OFJ1535" s="749"/>
      <c r="OFK1535" s="749"/>
      <c r="OFL1535" s="749"/>
      <c r="OFM1535" s="749"/>
      <c r="OFN1535" s="749"/>
      <c r="OFO1535" s="749"/>
      <c r="OFP1535" s="749"/>
      <c r="OFQ1535" s="749"/>
      <c r="OFR1535" s="749"/>
      <c r="OFS1535" s="749"/>
      <c r="OFT1535" s="749"/>
      <c r="OFU1535" s="749"/>
      <c r="OFV1535" s="749"/>
      <c r="OFW1535" s="749"/>
      <c r="OFX1535" s="749"/>
      <c r="OFY1535" s="749"/>
      <c r="OFZ1535" s="749"/>
      <c r="OGA1535" s="749"/>
      <c r="OGB1535" s="749"/>
      <c r="OGC1535" s="749"/>
      <c r="OGD1535" s="749"/>
      <c r="OGE1535" s="749"/>
      <c r="OGF1535" s="749"/>
      <c r="OGG1535" s="749"/>
      <c r="OGH1535" s="749"/>
      <c r="OGI1535" s="749"/>
      <c r="OGJ1535" s="749"/>
      <c r="OGK1535" s="749"/>
      <c r="OGL1535" s="749"/>
      <c r="OGM1535" s="749"/>
      <c r="OGN1535" s="749"/>
      <c r="OGO1535" s="749"/>
      <c r="OGP1535" s="749"/>
      <c r="OGQ1535" s="749"/>
      <c r="OGR1535" s="749"/>
      <c r="OGS1535" s="749"/>
      <c r="OGT1535" s="749"/>
      <c r="OGU1535" s="749"/>
      <c r="OGV1535" s="749"/>
      <c r="OGW1535" s="749"/>
      <c r="OGX1535" s="749"/>
      <c r="OGY1535" s="749"/>
      <c r="OGZ1535" s="749"/>
      <c r="OHA1535" s="749"/>
      <c r="OHB1535" s="749"/>
      <c r="OHC1535" s="749"/>
      <c r="OHD1535" s="749"/>
      <c r="OHE1535" s="749"/>
      <c r="OHF1535" s="749"/>
      <c r="OHG1535" s="749"/>
      <c r="OHH1535" s="749"/>
      <c r="OHI1535" s="749"/>
      <c r="OHJ1535" s="749"/>
      <c r="OHK1535" s="749"/>
      <c r="OHL1535" s="749"/>
      <c r="OHM1535" s="749"/>
      <c r="OHN1535" s="749"/>
      <c r="OHO1535" s="749"/>
      <c r="OHP1535" s="749"/>
      <c r="OHQ1535" s="749"/>
      <c r="OHR1535" s="749"/>
      <c r="OHS1535" s="749"/>
      <c r="OHT1535" s="749"/>
      <c r="OHU1535" s="749"/>
      <c r="OHV1535" s="749"/>
      <c r="OHW1535" s="749"/>
      <c r="OHX1535" s="749"/>
      <c r="OHY1535" s="749"/>
      <c r="OHZ1535" s="749"/>
      <c r="OIA1535" s="749"/>
      <c r="OIB1535" s="749"/>
      <c r="OIC1535" s="749"/>
      <c r="OID1535" s="749"/>
      <c r="OIE1535" s="749"/>
      <c r="OIF1535" s="749"/>
      <c r="OIG1535" s="749"/>
      <c r="OIH1535" s="749"/>
      <c r="OII1535" s="749"/>
      <c r="OIJ1535" s="749"/>
      <c r="OIK1535" s="749"/>
      <c r="OIL1535" s="749"/>
      <c r="OIM1535" s="749"/>
      <c r="OIN1535" s="749"/>
      <c r="OIO1535" s="749"/>
      <c r="OIP1535" s="749"/>
      <c r="OIQ1535" s="749"/>
      <c r="OIR1535" s="749"/>
      <c r="OIS1535" s="749"/>
      <c r="OIT1535" s="749"/>
      <c r="OIU1535" s="749"/>
      <c r="OIV1535" s="749"/>
      <c r="OIW1535" s="749"/>
      <c r="OIX1535" s="749"/>
      <c r="OIY1535" s="749"/>
      <c r="OIZ1535" s="749"/>
      <c r="OJA1535" s="749"/>
      <c r="OJB1535" s="749"/>
      <c r="OJC1535" s="749"/>
      <c r="OJD1535" s="749"/>
      <c r="OJE1535" s="749"/>
      <c r="OJF1535" s="749"/>
      <c r="OJG1535" s="749"/>
      <c r="OJH1535" s="749"/>
      <c r="OJI1535" s="749"/>
      <c r="OJJ1535" s="749"/>
      <c r="OJK1535" s="749"/>
      <c r="OJL1535" s="749"/>
      <c r="OJM1535" s="749"/>
      <c r="OJN1535" s="749"/>
      <c r="OJO1535" s="749"/>
      <c r="OJP1535" s="749"/>
      <c r="OJQ1535" s="749"/>
      <c r="OJR1535" s="749"/>
      <c r="OJS1535" s="749"/>
      <c r="OJT1535" s="749"/>
      <c r="OJU1535" s="749"/>
      <c r="OJV1535" s="749"/>
      <c r="OJW1535" s="749"/>
      <c r="OJX1535" s="749"/>
      <c r="OJY1535" s="749"/>
      <c r="OJZ1535" s="749"/>
      <c r="OKA1535" s="749"/>
      <c r="OKB1535" s="749"/>
      <c r="OKC1535" s="749"/>
      <c r="OKD1535" s="749"/>
      <c r="OKE1535" s="749"/>
      <c r="OKF1535" s="749"/>
      <c r="OKG1535" s="749"/>
      <c r="OKH1535" s="749"/>
      <c r="OKI1535" s="749"/>
      <c r="OKJ1535" s="749"/>
      <c r="OKK1535" s="749"/>
      <c r="OKL1535" s="749"/>
      <c r="OKM1535" s="749"/>
      <c r="OKN1535" s="749"/>
      <c r="OKO1535" s="749"/>
      <c r="OKP1535" s="749"/>
      <c r="OKQ1535" s="749"/>
      <c r="OKR1535" s="749"/>
      <c r="OKS1535" s="749"/>
      <c r="OKT1535" s="749"/>
      <c r="OKU1535" s="749"/>
      <c r="OKV1535" s="749"/>
      <c r="OKW1535" s="749"/>
      <c r="OKX1535" s="749"/>
      <c r="OKY1535" s="749"/>
      <c r="OKZ1535" s="749"/>
      <c r="OLA1535" s="749"/>
      <c r="OLB1535" s="749"/>
      <c r="OLC1535" s="749"/>
      <c r="OLD1535" s="749"/>
      <c r="OLE1535" s="749"/>
      <c r="OLF1535" s="749"/>
      <c r="OLG1535" s="749"/>
      <c r="OLH1535" s="749"/>
      <c r="OLI1535" s="749"/>
      <c r="OLJ1535" s="749"/>
      <c r="OLK1535" s="749"/>
      <c r="OLL1535" s="749"/>
      <c r="OLM1535" s="749"/>
      <c r="OLN1535" s="749"/>
      <c r="OLO1535" s="749"/>
      <c r="OLP1535" s="749"/>
      <c r="OLQ1535" s="749"/>
      <c r="OLR1535" s="749"/>
      <c r="OLS1535" s="749"/>
      <c r="OLT1535" s="749"/>
      <c r="OLU1535" s="749"/>
      <c r="OLV1535" s="749"/>
      <c r="OLW1535" s="749"/>
      <c r="OLX1535" s="749"/>
      <c r="OLY1535" s="749"/>
      <c r="OLZ1535" s="749"/>
      <c r="OMA1535" s="749"/>
      <c r="OMB1535" s="749"/>
      <c r="OMC1535" s="749"/>
      <c r="OMD1535" s="749"/>
      <c r="OME1535" s="749"/>
      <c r="OMF1535" s="749"/>
      <c r="OMG1535" s="749"/>
      <c r="OMH1535" s="749"/>
      <c r="OMI1535" s="749"/>
      <c r="OMJ1535" s="749"/>
      <c r="OMK1535" s="749"/>
      <c r="OML1535" s="749"/>
      <c r="OMM1535" s="749"/>
      <c r="OMN1535" s="749"/>
      <c r="OMO1535" s="749"/>
      <c r="OMP1535" s="749"/>
      <c r="OMQ1535" s="749"/>
      <c r="OMR1535" s="749"/>
      <c r="OMS1535" s="749"/>
      <c r="OMT1535" s="749"/>
      <c r="OMU1535" s="749"/>
      <c r="OMV1535" s="749"/>
      <c r="OMW1535" s="749"/>
      <c r="OMX1535" s="749"/>
      <c r="OMY1535" s="749"/>
      <c r="OMZ1535" s="749"/>
      <c r="ONA1535" s="749"/>
      <c r="ONB1535" s="749"/>
      <c r="ONC1535" s="749"/>
      <c r="OND1535" s="749"/>
      <c r="ONE1535" s="749"/>
      <c r="ONF1535" s="749"/>
      <c r="ONG1535" s="749"/>
      <c r="ONH1535" s="749"/>
      <c r="ONI1535" s="749"/>
      <c r="ONJ1535" s="749"/>
      <c r="ONK1535" s="749"/>
      <c r="ONL1535" s="749"/>
      <c r="ONM1535" s="749"/>
      <c r="ONN1535" s="749"/>
      <c r="ONO1535" s="749"/>
      <c r="ONP1535" s="749"/>
      <c r="ONQ1535" s="749"/>
      <c r="ONR1535" s="749"/>
      <c r="ONS1535" s="749"/>
      <c r="ONT1535" s="749"/>
      <c r="ONU1535" s="749"/>
      <c r="ONV1535" s="749"/>
      <c r="ONW1535" s="749"/>
      <c r="ONX1535" s="749"/>
      <c r="ONY1535" s="749"/>
      <c r="ONZ1535" s="749"/>
      <c r="OOA1535" s="749"/>
      <c r="OOB1535" s="749"/>
      <c r="OOC1535" s="749"/>
      <c r="OOD1535" s="749"/>
      <c r="OOE1535" s="749"/>
      <c r="OOF1535" s="749"/>
      <c r="OOG1535" s="749"/>
      <c r="OOH1535" s="749"/>
      <c r="OOI1535" s="749"/>
      <c r="OOJ1535" s="749"/>
      <c r="OOK1535" s="749"/>
      <c r="OOL1535" s="749"/>
      <c r="OOM1535" s="749"/>
      <c r="OON1535" s="749"/>
      <c r="OOO1535" s="749"/>
      <c r="OOP1535" s="749"/>
      <c r="OOQ1535" s="749"/>
      <c r="OOR1535" s="749"/>
      <c r="OOS1535" s="749"/>
      <c r="OOT1535" s="749"/>
      <c r="OOU1535" s="749"/>
      <c r="OOV1535" s="749"/>
      <c r="OOW1535" s="749"/>
      <c r="OOX1535" s="749"/>
      <c r="OOY1535" s="749"/>
      <c r="OOZ1535" s="749"/>
      <c r="OPA1535" s="749"/>
      <c r="OPB1535" s="749"/>
      <c r="OPC1535" s="749"/>
      <c r="OPD1535" s="749"/>
      <c r="OPE1535" s="749"/>
      <c r="OPF1535" s="749"/>
      <c r="OPG1535" s="749"/>
      <c r="OPH1535" s="749"/>
      <c r="OPI1535" s="749"/>
      <c r="OPJ1535" s="749"/>
      <c r="OPK1535" s="749"/>
      <c r="OPL1535" s="749"/>
      <c r="OPM1535" s="749"/>
      <c r="OPN1535" s="749"/>
      <c r="OPO1535" s="749"/>
      <c r="OPP1535" s="749"/>
      <c r="OPQ1535" s="749"/>
      <c r="OPR1535" s="749"/>
      <c r="OPS1535" s="749"/>
      <c r="OPT1535" s="749"/>
      <c r="OPU1535" s="749"/>
      <c r="OPV1535" s="749"/>
      <c r="OPW1535" s="749"/>
      <c r="OPX1535" s="749"/>
      <c r="OPY1535" s="749"/>
      <c r="OPZ1535" s="749"/>
      <c r="OQA1535" s="749"/>
      <c r="OQB1535" s="749"/>
      <c r="OQC1535" s="749"/>
      <c r="OQD1535" s="749"/>
      <c r="OQE1535" s="749"/>
      <c r="OQF1535" s="749"/>
      <c r="OQG1535" s="749"/>
      <c r="OQH1535" s="749"/>
      <c r="OQI1535" s="749"/>
      <c r="OQJ1535" s="749"/>
      <c r="OQK1535" s="749"/>
      <c r="OQL1535" s="749"/>
      <c r="OQM1535" s="749"/>
      <c r="OQN1535" s="749"/>
      <c r="OQO1535" s="749"/>
      <c r="OQP1535" s="749"/>
      <c r="OQQ1535" s="749"/>
      <c r="OQR1535" s="749"/>
      <c r="OQS1535" s="749"/>
      <c r="OQT1535" s="749"/>
      <c r="OQU1535" s="749"/>
      <c r="OQV1535" s="749"/>
      <c r="OQW1535" s="749"/>
      <c r="OQX1535" s="749"/>
      <c r="OQY1535" s="749"/>
      <c r="OQZ1535" s="749"/>
      <c r="ORA1535" s="749"/>
      <c r="ORB1535" s="749"/>
      <c r="ORC1535" s="749"/>
      <c r="ORD1535" s="749"/>
      <c r="ORE1535" s="749"/>
      <c r="ORF1535" s="749"/>
      <c r="ORG1535" s="749"/>
      <c r="ORH1535" s="749"/>
      <c r="ORI1535" s="749"/>
      <c r="ORJ1535" s="749"/>
      <c r="ORK1535" s="749"/>
      <c r="ORL1535" s="749"/>
      <c r="ORM1535" s="749"/>
      <c r="ORN1535" s="749"/>
      <c r="ORO1535" s="749"/>
      <c r="ORP1535" s="749"/>
      <c r="ORQ1535" s="749"/>
      <c r="ORR1535" s="749"/>
      <c r="ORS1535" s="749"/>
      <c r="ORT1535" s="749"/>
      <c r="ORU1535" s="749"/>
      <c r="ORV1535" s="749"/>
      <c r="ORW1535" s="749"/>
      <c r="ORX1535" s="749"/>
      <c r="ORY1535" s="749"/>
      <c r="ORZ1535" s="749"/>
      <c r="OSA1535" s="749"/>
      <c r="OSB1535" s="749"/>
      <c r="OSC1535" s="749"/>
      <c r="OSD1535" s="749"/>
      <c r="OSE1535" s="749"/>
      <c r="OSF1535" s="749"/>
      <c r="OSG1535" s="749"/>
      <c r="OSH1535" s="749"/>
      <c r="OSI1535" s="749"/>
      <c r="OSJ1535" s="749"/>
      <c r="OSK1535" s="749"/>
      <c r="OSL1535" s="749"/>
      <c r="OSM1535" s="749"/>
      <c r="OSN1535" s="749"/>
      <c r="OSO1535" s="749"/>
      <c r="OSP1535" s="749"/>
      <c r="OSQ1535" s="749"/>
      <c r="OSR1535" s="749"/>
      <c r="OSS1535" s="749"/>
      <c r="OST1535" s="749"/>
      <c r="OSU1535" s="749"/>
      <c r="OSV1535" s="749"/>
      <c r="OSW1535" s="749"/>
      <c r="OSX1535" s="749"/>
      <c r="OSY1535" s="749"/>
      <c r="OSZ1535" s="749"/>
      <c r="OTA1535" s="749"/>
      <c r="OTB1535" s="749"/>
      <c r="OTC1535" s="749"/>
      <c r="OTD1535" s="749"/>
      <c r="OTE1535" s="749"/>
      <c r="OTF1535" s="749"/>
      <c r="OTG1535" s="749"/>
      <c r="OTH1535" s="749"/>
      <c r="OTI1535" s="749"/>
      <c r="OTJ1535" s="749"/>
      <c r="OTK1535" s="749"/>
      <c r="OTL1535" s="749"/>
      <c r="OTM1535" s="749"/>
      <c r="OTN1535" s="749"/>
      <c r="OTO1535" s="749"/>
      <c r="OTP1535" s="749"/>
      <c r="OTQ1535" s="749"/>
      <c r="OTR1535" s="749"/>
      <c r="OTS1535" s="749"/>
      <c r="OTT1535" s="749"/>
      <c r="OTU1535" s="749"/>
      <c r="OTV1535" s="749"/>
      <c r="OTW1535" s="749"/>
      <c r="OTX1535" s="749"/>
      <c r="OTY1535" s="749"/>
      <c r="OTZ1535" s="749"/>
      <c r="OUA1535" s="749"/>
      <c r="OUB1535" s="749"/>
      <c r="OUC1535" s="749"/>
      <c r="OUD1535" s="749"/>
      <c r="OUE1535" s="749"/>
      <c r="OUF1535" s="749"/>
      <c r="OUG1535" s="749"/>
      <c r="OUH1535" s="749"/>
      <c r="OUI1535" s="749"/>
      <c r="OUJ1535" s="749"/>
      <c r="OUK1535" s="749"/>
      <c r="OUL1535" s="749"/>
      <c r="OUM1535" s="749"/>
      <c r="OUN1535" s="749"/>
      <c r="OUO1535" s="749"/>
      <c r="OUP1535" s="749"/>
      <c r="OUQ1535" s="749"/>
      <c r="OUR1535" s="749"/>
      <c r="OUS1535" s="749"/>
      <c r="OUT1535" s="749"/>
      <c r="OUU1535" s="749"/>
      <c r="OUV1535" s="749"/>
      <c r="OUW1535" s="749"/>
      <c r="OUX1535" s="749"/>
      <c r="OUY1535" s="749"/>
      <c r="OUZ1535" s="749"/>
      <c r="OVA1535" s="749"/>
      <c r="OVB1535" s="749"/>
      <c r="OVC1535" s="749"/>
      <c r="OVD1535" s="749"/>
      <c r="OVE1535" s="749"/>
      <c r="OVF1535" s="749"/>
      <c r="OVG1535" s="749"/>
      <c r="OVH1535" s="749"/>
      <c r="OVI1535" s="749"/>
      <c r="OVJ1535" s="749"/>
      <c r="OVK1535" s="749"/>
      <c r="OVL1535" s="749"/>
      <c r="OVM1535" s="749"/>
      <c r="OVN1535" s="749"/>
      <c r="OVO1535" s="749"/>
      <c r="OVP1535" s="749"/>
      <c r="OVQ1535" s="749"/>
      <c r="OVR1535" s="749"/>
      <c r="OVS1535" s="749"/>
      <c r="OVT1535" s="749"/>
      <c r="OVU1535" s="749"/>
      <c r="OVV1535" s="749"/>
      <c r="OVW1535" s="749"/>
      <c r="OVX1535" s="749"/>
      <c r="OVY1535" s="749"/>
      <c r="OVZ1535" s="749"/>
      <c r="OWA1535" s="749"/>
      <c r="OWB1535" s="749"/>
      <c r="OWC1535" s="749"/>
      <c r="OWD1535" s="749"/>
      <c r="OWE1535" s="749"/>
      <c r="OWF1535" s="749"/>
      <c r="OWG1535" s="749"/>
      <c r="OWH1535" s="749"/>
      <c r="OWI1535" s="749"/>
      <c r="OWJ1535" s="749"/>
      <c r="OWK1535" s="749"/>
      <c r="OWL1535" s="749"/>
      <c r="OWM1535" s="749"/>
      <c r="OWN1535" s="749"/>
      <c r="OWO1535" s="749"/>
      <c r="OWP1535" s="749"/>
      <c r="OWQ1535" s="749"/>
      <c r="OWR1535" s="749"/>
      <c r="OWS1535" s="749"/>
      <c r="OWT1535" s="749"/>
      <c r="OWU1535" s="749"/>
      <c r="OWV1535" s="749"/>
      <c r="OWW1535" s="749"/>
      <c r="OWX1535" s="749"/>
      <c r="OWY1535" s="749"/>
      <c r="OWZ1535" s="749"/>
      <c r="OXA1535" s="749"/>
      <c r="OXB1535" s="749"/>
      <c r="OXC1535" s="749"/>
      <c r="OXD1535" s="749"/>
      <c r="OXE1535" s="749"/>
      <c r="OXF1535" s="749"/>
      <c r="OXG1535" s="749"/>
      <c r="OXH1535" s="749"/>
      <c r="OXI1535" s="749"/>
      <c r="OXJ1535" s="749"/>
      <c r="OXK1535" s="749"/>
      <c r="OXL1535" s="749"/>
      <c r="OXM1535" s="749"/>
      <c r="OXN1535" s="749"/>
      <c r="OXO1535" s="749"/>
      <c r="OXP1535" s="749"/>
      <c r="OXQ1535" s="749"/>
      <c r="OXR1535" s="749"/>
      <c r="OXS1535" s="749"/>
      <c r="OXT1535" s="749"/>
      <c r="OXU1535" s="749"/>
      <c r="OXV1535" s="749"/>
      <c r="OXW1535" s="749"/>
      <c r="OXX1535" s="749"/>
      <c r="OXY1535" s="749"/>
      <c r="OXZ1535" s="749"/>
      <c r="OYA1535" s="749"/>
      <c r="OYB1535" s="749"/>
      <c r="OYC1535" s="749"/>
      <c r="OYD1535" s="749"/>
      <c r="OYE1535" s="749"/>
      <c r="OYF1535" s="749"/>
      <c r="OYG1535" s="749"/>
      <c r="OYH1535" s="749"/>
      <c r="OYI1535" s="749"/>
      <c r="OYJ1535" s="749"/>
      <c r="OYK1535" s="749"/>
      <c r="OYL1535" s="749"/>
      <c r="OYM1535" s="749"/>
      <c r="OYN1535" s="749"/>
      <c r="OYO1535" s="749"/>
      <c r="OYP1535" s="749"/>
      <c r="OYQ1535" s="749"/>
      <c r="OYR1535" s="749"/>
      <c r="OYS1535" s="749"/>
      <c r="OYT1535" s="749"/>
      <c r="OYU1535" s="749"/>
      <c r="OYV1535" s="749"/>
      <c r="OYW1535" s="749"/>
      <c r="OYX1535" s="749"/>
      <c r="OYY1535" s="749"/>
      <c r="OYZ1535" s="749"/>
      <c r="OZA1535" s="749"/>
      <c r="OZB1535" s="749"/>
      <c r="OZC1535" s="749"/>
      <c r="OZD1535" s="749"/>
      <c r="OZE1535" s="749"/>
      <c r="OZF1535" s="749"/>
      <c r="OZG1535" s="749"/>
      <c r="OZH1535" s="749"/>
      <c r="OZI1535" s="749"/>
      <c r="OZJ1535" s="749"/>
      <c r="OZK1535" s="749"/>
      <c r="OZL1535" s="749"/>
      <c r="OZM1535" s="749"/>
      <c r="OZN1535" s="749"/>
      <c r="OZO1535" s="749"/>
      <c r="OZP1535" s="749"/>
      <c r="OZQ1535" s="749"/>
      <c r="OZR1535" s="749"/>
      <c r="OZS1535" s="749"/>
      <c r="OZT1535" s="749"/>
      <c r="OZU1535" s="749"/>
      <c r="OZV1535" s="749"/>
      <c r="OZW1535" s="749"/>
      <c r="OZX1535" s="749"/>
      <c r="OZY1535" s="749"/>
      <c r="OZZ1535" s="749"/>
      <c r="PAA1535" s="749"/>
      <c r="PAB1535" s="749"/>
      <c r="PAC1535" s="749"/>
      <c r="PAD1535" s="749"/>
      <c r="PAE1535" s="749"/>
      <c r="PAF1535" s="749"/>
      <c r="PAG1535" s="749"/>
      <c r="PAH1535" s="749"/>
      <c r="PAI1535" s="749"/>
      <c r="PAJ1535" s="749"/>
      <c r="PAK1535" s="749"/>
      <c r="PAL1535" s="749"/>
      <c r="PAM1535" s="749"/>
      <c r="PAN1535" s="749"/>
      <c r="PAO1535" s="749"/>
      <c r="PAP1535" s="749"/>
      <c r="PAQ1535" s="749"/>
      <c r="PAR1535" s="749"/>
      <c r="PAS1535" s="749"/>
      <c r="PAT1535" s="749"/>
      <c r="PAU1535" s="749"/>
      <c r="PAV1535" s="749"/>
      <c r="PAW1535" s="749"/>
      <c r="PAX1535" s="749"/>
      <c r="PAY1535" s="749"/>
      <c r="PAZ1535" s="749"/>
      <c r="PBA1535" s="749"/>
      <c r="PBB1535" s="749"/>
      <c r="PBC1535" s="749"/>
      <c r="PBD1535" s="749"/>
      <c r="PBE1535" s="749"/>
      <c r="PBF1535" s="749"/>
      <c r="PBG1535" s="749"/>
      <c r="PBH1535" s="749"/>
      <c r="PBI1535" s="749"/>
      <c r="PBJ1535" s="749"/>
      <c r="PBK1535" s="749"/>
      <c r="PBL1535" s="749"/>
      <c r="PBM1535" s="749"/>
      <c r="PBN1535" s="749"/>
      <c r="PBO1535" s="749"/>
      <c r="PBP1535" s="749"/>
      <c r="PBQ1535" s="749"/>
      <c r="PBR1535" s="749"/>
      <c r="PBS1535" s="749"/>
      <c r="PBT1535" s="749"/>
      <c r="PBU1535" s="749"/>
      <c r="PBV1535" s="749"/>
      <c r="PBW1535" s="749"/>
      <c r="PBX1535" s="749"/>
      <c r="PBY1535" s="749"/>
      <c r="PBZ1535" s="749"/>
      <c r="PCA1535" s="749"/>
      <c r="PCB1535" s="749"/>
      <c r="PCC1535" s="749"/>
      <c r="PCD1535" s="749"/>
      <c r="PCE1535" s="749"/>
      <c r="PCF1535" s="749"/>
      <c r="PCG1535" s="749"/>
      <c r="PCH1535" s="749"/>
      <c r="PCI1535" s="749"/>
      <c r="PCJ1535" s="749"/>
      <c r="PCK1535" s="749"/>
      <c r="PCL1535" s="749"/>
      <c r="PCM1535" s="749"/>
      <c r="PCN1535" s="749"/>
      <c r="PCO1535" s="749"/>
      <c r="PCP1535" s="749"/>
      <c r="PCQ1535" s="749"/>
      <c r="PCR1535" s="749"/>
      <c r="PCS1535" s="749"/>
      <c r="PCT1535" s="749"/>
      <c r="PCU1535" s="749"/>
      <c r="PCV1535" s="749"/>
      <c r="PCW1535" s="749"/>
      <c r="PCX1535" s="749"/>
      <c r="PCY1535" s="749"/>
      <c r="PCZ1535" s="749"/>
      <c r="PDA1535" s="749"/>
      <c r="PDB1535" s="749"/>
      <c r="PDC1535" s="749"/>
      <c r="PDD1535" s="749"/>
      <c r="PDE1535" s="749"/>
      <c r="PDF1535" s="749"/>
      <c r="PDG1535" s="749"/>
      <c r="PDH1535" s="749"/>
      <c r="PDI1535" s="749"/>
      <c r="PDJ1535" s="749"/>
      <c r="PDK1535" s="749"/>
      <c r="PDL1535" s="749"/>
      <c r="PDM1535" s="749"/>
      <c r="PDN1535" s="749"/>
      <c r="PDO1535" s="749"/>
      <c r="PDP1535" s="749"/>
      <c r="PDQ1535" s="749"/>
      <c r="PDR1535" s="749"/>
      <c r="PDS1535" s="749"/>
      <c r="PDT1535" s="749"/>
      <c r="PDU1535" s="749"/>
      <c r="PDV1535" s="749"/>
      <c r="PDW1535" s="749"/>
      <c r="PDX1535" s="749"/>
      <c r="PDY1535" s="749"/>
      <c r="PDZ1535" s="749"/>
      <c r="PEA1535" s="749"/>
      <c r="PEB1535" s="749"/>
      <c r="PEC1535" s="749"/>
      <c r="PED1535" s="749"/>
      <c r="PEE1535" s="749"/>
      <c r="PEF1535" s="749"/>
      <c r="PEG1535" s="749"/>
      <c r="PEH1535" s="749"/>
      <c r="PEI1535" s="749"/>
      <c r="PEJ1535" s="749"/>
      <c r="PEK1535" s="749"/>
      <c r="PEL1535" s="749"/>
      <c r="PEM1535" s="749"/>
      <c r="PEN1535" s="749"/>
      <c r="PEO1535" s="749"/>
      <c r="PEP1535" s="749"/>
      <c r="PEQ1535" s="749"/>
      <c r="PER1535" s="749"/>
      <c r="PES1535" s="749"/>
      <c r="PET1535" s="749"/>
      <c r="PEU1535" s="749"/>
      <c r="PEV1535" s="749"/>
      <c r="PEW1535" s="749"/>
      <c r="PEX1535" s="749"/>
      <c r="PEY1535" s="749"/>
      <c r="PEZ1535" s="749"/>
      <c r="PFA1535" s="749"/>
      <c r="PFB1535" s="749"/>
      <c r="PFC1535" s="749"/>
      <c r="PFD1535" s="749"/>
      <c r="PFE1535" s="749"/>
      <c r="PFF1535" s="749"/>
      <c r="PFG1535" s="749"/>
      <c r="PFH1535" s="749"/>
      <c r="PFI1535" s="749"/>
      <c r="PFJ1535" s="749"/>
      <c r="PFK1535" s="749"/>
      <c r="PFL1535" s="749"/>
      <c r="PFM1535" s="749"/>
      <c r="PFN1535" s="749"/>
      <c r="PFO1535" s="749"/>
      <c r="PFP1535" s="749"/>
      <c r="PFQ1535" s="749"/>
      <c r="PFR1535" s="749"/>
      <c r="PFS1535" s="749"/>
      <c r="PFT1535" s="749"/>
      <c r="PFU1535" s="749"/>
      <c r="PFV1535" s="749"/>
      <c r="PFW1535" s="749"/>
      <c r="PFX1535" s="749"/>
      <c r="PFY1535" s="749"/>
      <c r="PFZ1535" s="749"/>
      <c r="PGA1535" s="749"/>
      <c r="PGB1535" s="749"/>
      <c r="PGC1535" s="749"/>
      <c r="PGD1535" s="749"/>
      <c r="PGE1535" s="749"/>
      <c r="PGF1535" s="749"/>
      <c r="PGG1535" s="749"/>
      <c r="PGH1535" s="749"/>
      <c r="PGI1535" s="749"/>
      <c r="PGJ1535" s="749"/>
      <c r="PGK1535" s="749"/>
      <c r="PGL1535" s="749"/>
      <c r="PGM1535" s="749"/>
      <c r="PGN1535" s="749"/>
      <c r="PGO1535" s="749"/>
      <c r="PGP1535" s="749"/>
      <c r="PGQ1535" s="749"/>
      <c r="PGR1535" s="749"/>
      <c r="PGS1535" s="749"/>
      <c r="PGT1535" s="749"/>
      <c r="PGU1535" s="749"/>
      <c r="PGV1535" s="749"/>
      <c r="PGW1535" s="749"/>
      <c r="PGX1535" s="749"/>
      <c r="PGY1535" s="749"/>
      <c r="PGZ1535" s="749"/>
      <c r="PHA1535" s="749"/>
      <c r="PHB1535" s="749"/>
      <c r="PHC1535" s="749"/>
      <c r="PHD1535" s="749"/>
      <c r="PHE1535" s="749"/>
      <c r="PHF1535" s="749"/>
      <c r="PHG1535" s="749"/>
      <c r="PHH1535" s="749"/>
      <c r="PHI1535" s="749"/>
      <c r="PHJ1535" s="749"/>
      <c r="PHK1535" s="749"/>
      <c r="PHL1535" s="749"/>
      <c r="PHM1535" s="749"/>
      <c r="PHN1535" s="749"/>
      <c r="PHO1535" s="749"/>
      <c r="PHP1535" s="749"/>
      <c r="PHQ1535" s="749"/>
      <c r="PHR1535" s="749"/>
      <c r="PHS1535" s="749"/>
      <c r="PHT1535" s="749"/>
      <c r="PHU1535" s="749"/>
      <c r="PHV1535" s="749"/>
      <c r="PHW1535" s="749"/>
      <c r="PHX1535" s="749"/>
      <c r="PHY1535" s="749"/>
      <c r="PHZ1535" s="749"/>
      <c r="PIA1535" s="749"/>
      <c r="PIB1535" s="749"/>
      <c r="PIC1535" s="749"/>
      <c r="PID1535" s="749"/>
      <c r="PIE1535" s="749"/>
      <c r="PIF1535" s="749"/>
      <c r="PIG1535" s="749"/>
      <c r="PIH1535" s="749"/>
      <c r="PII1535" s="749"/>
      <c r="PIJ1535" s="749"/>
      <c r="PIK1535" s="749"/>
      <c r="PIL1535" s="749"/>
      <c r="PIM1535" s="749"/>
      <c r="PIN1535" s="749"/>
      <c r="PIO1535" s="749"/>
      <c r="PIP1535" s="749"/>
      <c r="PIQ1535" s="749"/>
      <c r="PIR1535" s="749"/>
      <c r="PIS1535" s="749"/>
      <c r="PIT1535" s="749"/>
      <c r="PIU1535" s="749"/>
      <c r="PIV1535" s="749"/>
      <c r="PIW1535" s="749"/>
      <c r="PIX1535" s="749"/>
      <c r="PIY1535" s="749"/>
      <c r="PIZ1535" s="749"/>
      <c r="PJA1535" s="749"/>
      <c r="PJB1535" s="749"/>
      <c r="PJC1535" s="749"/>
      <c r="PJD1535" s="749"/>
      <c r="PJE1535" s="749"/>
      <c r="PJF1535" s="749"/>
      <c r="PJG1535" s="749"/>
      <c r="PJH1535" s="749"/>
      <c r="PJI1535" s="749"/>
      <c r="PJJ1535" s="749"/>
      <c r="PJK1535" s="749"/>
      <c r="PJL1535" s="749"/>
      <c r="PJM1535" s="749"/>
      <c r="PJN1535" s="749"/>
      <c r="PJO1535" s="749"/>
      <c r="PJP1535" s="749"/>
      <c r="PJQ1535" s="749"/>
      <c r="PJR1535" s="749"/>
      <c r="PJS1535" s="749"/>
      <c r="PJT1535" s="749"/>
      <c r="PJU1535" s="749"/>
      <c r="PJV1535" s="749"/>
      <c r="PJW1535" s="749"/>
      <c r="PJX1535" s="749"/>
      <c r="PJY1535" s="749"/>
      <c r="PJZ1535" s="749"/>
      <c r="PKA1535" s="749"/>
      <c r="PKB1535" s="749"/>
      <c r="PKC1535" s="749"/>
      <c r="PKD1535" s="749"/>
      <c r="PKE1535" s="749"/>
      <c r="PKF1535" s="749"/>
      <c r="PKG1535" s="749"/>
      <c r="PKH1535" s="749"/>
      <c r="PKI1535" s="749"/>
      <c r="PKJ1535" s="749"/>
      <c r="PKK1535" s="749"/>
      <c r="PKL1535" s="749"/>
      <c r="PKM1535" s="749"/>
      <c r="PKN1535" s="749"/>
      <c r="PKO1535" s="749"/>
      <c r="PKP1535" s="749"/>
      <c r="PKQ1535" s="749"/>
      <c r="PKR1535" s="749"/>
      <c r="PKS1535" s="749"/>
      <c r="PKT1535" s="749"/>
      <c r="PKU1535" s="749"/>
      <c r="PKV1535" s="749"/>
      <c r="PKW1535" s="749"/>
      <c r="PKX1535" s="749"/>
      <c r="PKY1535" s="749"/>
      <c r="PKZ1535" s="749"/>
      <c r="PLA1535" s="749"/>
      <c r="PLB1535" s="749"/>
      <c r="PLC1535" s="749"/>
      <c r="PLD1535" s="749"/>
      <c r="PLE1535" s="749"/>
      <c r="PLF1535" s="749"/>
      <c r="PLG1535" s="749"/>
      <c r="PLH1535" s="749"/>
      <c r="PLI1535" s="749"/>
      <c r="PLJ1535" s="749"/>
      <c r="PLK1535" s="749"/>
      <c r="PLL1535" s="749"/>
      <c r="PLM1535" s="749"/>
      <c r="PLN1535" s="749"/>
      <c r="PLO1535" s="749"/>
      <c r="PLP1535" s="749"/>
      <c r="PLQ1535" s="749"/>
      <c r="PLR1535" s="749"/>
      <c r="PLS1535" s="749"/>
      <c r="PLT1535" s="749"/>
      <c r="PLU1535" s="749"/>
      <c r="PLV1535" s="749"/>
      <c r="PLW1535" s="749"/>
      <c r="PLX1535" s="749"/>
      <c r="PLY1535" s="749"/>
      <c r="PLZ1535" s="749"/>
      <c r="PMA1535" s="749"/>
      <c r="PMB1535" s="749"/>
      <c r="PMC1535" s="749"/>
      <c r="PMD1535" s="749"/>
      <c r="PME1535" s="749"/>
      <c r="PMF1535" s="749"/>
      <c r="PMG1535" s="749"/>
      <c r="PMH1535" s="749"/>
      <c r="PMI1535" s="749"/>
      <c r="PMJ1535" s="749"/>
      <c r="PMK1535" s="749"/>
      <c r="PML1535" s="749"/>
      <c r="PMM1535" s="749"/>
      <c r="PMN1535" s="749"/>
      <c r="PMO1535" s="749"/>
      <c r="PMP1535" s="749"/>
      <c r="PMQ1535" s="749"/>
      <c r="PMR1535" s="749"/>
      <c r="PMS1535" s="749"/>
      <c r="PMT1535" s="749"/>
      <c r="PMU1535" s="749"/>
      <c r="PMV1535" s="749"/>
      <c r="PMW1535" s="749"/>
      <c r="PMX1535" s="749"/>
      <c r="PMY1535" s="749"/>
      <c r="PMZ1535" s="749"/>
      <c r="PNA1535" s="749"/>
      <c r="PNB1535" s="749"/>
      <c r="PNC1535" s="749"/>
      <c r="PND1535" s="749"/>
      <c r="PNE1535" s="749"/>
      <c r="PNF1535" s="749"/>
      <c r="PNG1535" s="749"/>
      <c r="PNH1535" s="749"/>
      <c r="PNI1535" s="749"/>
      <c r="PNJ1535" s="749"/>
      <c r="PNK1535" s="749"/>
      <c r="PNL1535" s="749"/>
      <c r="PNM1535" s="749"/>
      <c r="PNN1535" s="749"/>
      <c r="PNO1535" s="749"/>
      <c r="PNP1535" s="749"/>
      <c r="PNQ1535" s="749"/>
      <c r="PNR1535" s="749"/>
      <c r="PNS1535" s="749"/>
      <c r="PNT1535" s="749"/>
      <c r="PNU1535" s="749"/>
      <c r="PNV1535" s="749"/>
      <c r="PNW1535" s="749"/>
      <c r="PNX1535" s="749"/>
      <c r="PNY1535" s="749"/>
      <c r="PNZ1535" s="749"/>
      <c r="POA1535" s="749"/>
      <c r="POB1535" s="749"/>
      <c r="POC1535" s="749"/>
      <c r="POD1535" s="749"/>
      <c r="POE1535" s="749"/>
      <c r="POF1535" s="749"/>
      <c r="POG1535" s="749"/>
      <c r="POH1535" s="749"/>
      <c r="POI1535" s="749"/>
      <c r="POJ1535" s="749"/>
      <c r="POK1535" s="749"/>
      <c r="POL1535" s="749"/>
      <c r="POM1535" s="749"/>
      <c r="PON1535" s="749"/>
      <c r="POO1535" s="749"/>
      <c r="POP1535" s="749"/>
      <c r="POQ1535" s="749"/>
      <c r="POR1535" s="749"/>
      <c r="POS1535" s="749"/>
      <c r="POT1535" s="749"/>
      <c r="POU1535" s="749"/>
      <c r="POV1535" s="749"/>
      <c r="POW1535" s="749"/>
      <c r="POX1535" s="749"/>
      <c r="POY1535" s="749"/>
      <c r="POZ1535" s="749"/>
      <c r="PPA1535" s="749"/>
      <c r="PPB1535" s="749"/>
      <c r="PPC1535" s="749"/>
      <c r="PPD1535" s="749"/>
      <c r="PPE1535" s="749"/>
      <c r="PPF1535" s="749"/>
      <c r="PPG1535" s="749"/>
      <c r="PPH1535" s="749"/>
      <c r="PPI1535" s="749"/>
      <c r="PPJ1535" s="749"/>
      <c r="PPK1535" s="749"/>
      <c r="PPL1535" s="749"/>
      <c r="PPM1535" s="749"/>
      <c r="PPN1535" s="749"/>
      <c r="PPO1535" s="749"/>
      <c r="PPP1535" s="749"/>
      <c r="PPQ1535" s="749"/>
      <c r="PPR1535" s="749"/>
      <c r="PPS1535" s="749"/>
      <c r="PPT1535" s="749"/>
      <c r="PPU1535" s="749"/>
      <c r="PPV1535" s="749"/>
      <c r="PPW1535" s="749"/>
      <c r="PPX1535" s="749"/>
      <c r="PPY1535" s="749"/>
      <c r="PPZ1535" s="749"/>
      <c r="PQA1535" s="749"/>
      <c r="PQB1535" s="749"/>
      <c r="PQC1535" s="749"/>
      <c r="PQD1535" s="749"/>
      <c r="PQE1535" s="749"/>
      <c r="PQF1535" s="749"/>
      <c r="PQG1535" s="749"/>
      <c r="PQH1535" s="749"/>
      <c r="PQI1535" s="749"/>
      <c r="PQJ1535" s="749"/>
      <c r="PQK1535" s="749"/>
      <c r="PQL1535" s="749"/>
      <c r="PQM1535" s="749"/>
      <c r="PQN1535" s="749"/>
      <c r="PQO1535" s="749"/>
      <c r="PQP1535" s="749"/>
      <c r="PQQ1535" s="749"/>
      <c r="PQR1535" s="749"/>
      <c r="PQS1535" s="749"/>
      <c r="PQT1535" s="749"/>
      <c r="PQU1535" s="749"/>
      <c r="PQV1535" s="749"/>
      <c r="PQW1535" s="749"/>
      <c r="PQX1535" s="749"/>
      <c r="PQY1535" s="749"/>
      <c r="PQZ1535" s="749"/>
      <c r="PRA1535" s="749"/>
      <c r="PRB1535" s="749"/>
      <c r="PRC1535" s="749"/>
      <c r="PRD1535" s="749"/>
      <c r="PRE1535" s="749"/>
      <c r="PRF1535" s="749"/>
      <c r="PRG1535" s="749"/>
      <c r="PRH1535" s="749"/>
      <c r="PRI1535" s="749"/>
      <c r="PRJ1535" s="749"/>
      <c r="PRK1535" s="749"/>
      <c r="PRL1535" s="749"/>
      <c r="PRM1535" s="749"/>
      <c r="PRN1535" s="749"/>
      <c r="PRO1535" s="749"/>
      <c r="PRP1535" s="749"/>
      <c r="PRQ1535" s="749"/>
      <c r="PRR1535" s="749"/>
      <c r="PRS1535" s="749"/>
      <c r="PRT1535" s="749"/>
      <c r="PRU1535" s="749"/>
      <c r="PRV1535" s="749"/>
      <c r="PRW1535" s="749"/>
      <c r="PRX1535" s="749"/>
      <c r="PRY1535" s="749"/>
      <c r="PRZ1535" s="749"/>
      <c r="PSA1535" s="749"/>
      <c r="PSB1535" s="749"/>
      <c r="PSC1535" s="749"/>
      <c r="PSD1535" s="749"/>
      <c r="PSE1535" s="749"/>
      <c r="PSF1535" s="749"/>
      <c r="PSG1535" s="749"/>
      <c r="PSH1535" s="749"/>
      <c r="PSI1535" s="749"/>
      <c r="PSJ1535" s="749"/>
      <c r="PSK1535" s="749"/>
      <c r="PSL1535" s="749"/>
      <c r="PSM1535" s="749"/>
      <c r="PSN1535" s="749"/>
      <c r="PSO1535" s="749"/>
      <c r="PSP1535" s="749"/>
      <c r="PSQ1535" s="749"/>
      <c r="PSR1535" s="749"/>
      <c r="PSS1535" s="749"/>
      <c r="PST1535" s="749"/>
      <c r="PSU1535" s="749"/>
      <c r="PSV1535" s="749"/>
      <c r="PSW1535" s="749"/>
      <c r="PSX1535" s="749"/>
      <c r="PSY1535" s="749"/>
      <c r="PSZ1535" s="749"/>
      <c r="PTA1535" s="749"/>
      <c r="PTB1535" s="749"/>
      <c r="PTC1535" s="749"/>
      <c r="PTD1535" s="749"/>
      <c r="PTE1535" s="749"/>
      <c r="PTF1535" s="749"/>
      <c r="PTG1535" s="749"/>
      <c r="PTH1535" s="749"/>
      <c r="PTI1535" s="749"/>
      <c r="PTJ1535" s="749"/>
      <c r="PTK1535" s="749"/>
      <c r="PTL1535" s="749"/>
      <c r="PTM1535" s="749"/>
      <c r="PTN1535" s="749"/>
      <c r="PTO1535" s="749"/>
      <c r="PTP1535" s="749"/>
      <c r="PTQ1535" s="749"/>
      <c r="PTR1535" s="749"/>
      <c r="PTS1535" s="749"/>
      <c r="PTT1535" s="749"/>
      <c r="PTU1535" s="749"/>
      <c r="PTV1535" s="749"/>
      <c r="PTW1535" s="749"/>
      <c r="PTX1535" s="749"/>
      <c r="PTY1535" s="749"/>
      <c r="PTZ1535" s="749"/>
      <c r="PUA1535" s="749"/>
      <c r="PUB1535" s="749"/>
      <c r="PUC1535" s="749"/>
      <c r="PUD1535" s="749"/>
      <c r="PUE1535" s="749"/>
      <c r="PUF1535" s="749"/>
      <c r="PUG1535" s="749"/>
      <c r="PUH1535" s="749"/>
      <c r="PUI1535" s="749"/>
      <c r="PUJ1535" s="749"/>
      <c r="PUK1535" s="749"/>
      <c r="PUL1535" s="749"/>
      <c r="PUM1535" s="749"/>
      <c r="PUN1535" s="749"/>
      <c r="PUO1535" s="749"/>
      <c r="PUP1535" s="749"/>
      <c r="PUQ1535" s="749"/>
      <c r="PUR1535" s="749"/>
      <c r="PUS1535" s="749"/>
      <c r="PUT1535" s="749"/>
      <c r="PUU1535" s="749"/>
      <c r="PUV1535" s="749"/>
      <c r="PUW1535" s="749"/>
      <c r="PUX1535" s="749"/>
      <c r="PUY1535" s="749"/>
      <c r="PUZ1535" s="749"/>
      <c r="PVA1535" s="749"/>
      <c r="PVB1535" s="749"/>
      <c r="PVC1535" s="749"/>
      <c r="PVD1535" s="749"/>
      <c r="PVE1535" s="749"/>
      <c r="PVF1535" s="749"/>
      <c r="PVG1535" s="749"/>
      <c r="PVH1535" s="749"/>
      <c r="PVI1535" s="749"/>
      <c r="PVJ1535" s="749"/>
      <c r="PVK1535" s="749"/>
      <c r="PVL1535" s="749"/>
      <c r="PVM1535" s="749"/>
      <c r="PVN1535" s="749"/>
      <c r="PVO1535" s="749"/>
      <c r="PVP1535" s="749"/>
      <c r="PVQ1535" s="749"/>
      <c r="PVR1535" s="749"/>
      <c r="PVS1535" s="749"/>
      <c r="PVT1535" s="749"/>
      <c r="PVU1535" s="749"/>
      <c r="PVV1535" s="749"/>
      <c r="PVW1535" s="749"/>
      <c r="PVX1535" s="749"/>
      <c r="PVY1535" s="749"/>
      <c r="PVZ1535" s="749"/>
      <c r="PWA1535" s="749"/>
      <c r="PWB1535" s="749"/>
      <c r="PWC1535" s="749"/>
      <c r="PWD1535" s="749"/>
      <c r="PWE1535" s="749"/>
      <c r="PWF1535" s="749"/>
      <c r="PWG1535" s="749"/>
      <c r="PWH1535" s="749"/>
      <c r="PWI1535" s="749"/>
      <c r="PWJ1535" s="749"/>
      <c r="PWK1535" s="749"/>
      <c r="PWL1535" s="749"/>
      <c r="PWM1535" s="749"/>
      <c r="PWN1535" s="749"/>
      <c r="PWO1535" s="749"/>
      <c r="PWP1535" s="749"/>
      <c r="PWQ1535" s="749"/>
      <c r="PWR1535" s="749"/>
      <c r="PWS1535" s="749"/>
      <c r="PWT1535" s="749"/>
      <c r="PWU1535" s="749"/>
      <c r="PWV1535" s="749"/>
      <c r="PWW1535" s="749"/>
      <c r="PWX1535" s="749"/>
      <c r="PWY1535" s="749"/>
      <c r="PWZ1535" s="749"/>
      <c r="PXA1535" s="749"/>
      <c r="PXB1535" s="749"/>
      <c r="PXC1535" s="749"/>
      <c r="PXD1535" s="749"/>
      <c r="PXE1535" s="749"/>
      <c r="PXF1535" s="749"/>
      <c r="PXG1535" s="749"/>
      <c r="PXH1535" s="749"/>
      <c r="PXI1535" s="749"/>
      <c r="PXJ1535" s="749"/>
      <c r="PXK1535" s="749"/>
      <c r="PXL1535" s="749"/>
      <c r="PXM1535" s="749"/>
      <c r="PXN1535" s="749"/>
      <c r="PXO1535" s="749"/>
      <c r="PXP1535" s="749"/>
      <c r="PXQ1535" s="749"/>
      <c r="PXR1535" s="749"/>
      <c r="PXS1535" s="749"/>
      <c r="PXT1535" s="749"/>
      <c r="PXU1535" s="749"/>
      <c r="PXV1535" s="749"/>
      <c r="PXW1535" s="749"/>
      <c r="PXX1535" s="749"/>
      <c r="PXY1535" s="749"/>
      <c r="PXZ1535" s="749"/>
      <c r="PYA1535" s="749"/>
      <c r="PYB1535" s="749"/>
      <c r="PYC1535" s="749"/>
      <c r="PYD1535" s="749"/>
      <c r="PYE1535" s="749"/>
      <c r="PYF1535" s="749"/>
      <c r="PYG1535" s="749"/>
      <c r="PYH1535" s="749"/>
      <c r="PYI1535" s="749"/>
      <c r="PYJ1535" s="749"/>
      <c r="PYK1535" s="749"/>
      <c r="PYL1535" s="749"/>
      <c r="PYM1535" s="749"/>
      <c r="PYN1535" s="749"/>
      <c r="PYO1535" s="749"/>
      <c r="PYP1535" s="749"/>
      <c r="PYQ1535" s="749"/>
      <c r="PYR1535" s="749"/>
      <c r="PYS1535" s="749"/>
      <c r="PYT1535" s="749"/>
      <c r="PYU1535" s="749"/>
      <c r="PYV1535" s="749"/>
      <c r="PYW1535" s="749"/>
      <c r="PYX1535" s="749"/>
      <c r="PYY1535" s="749"/>
      <c r="PYZ1535" s="749"/>
      <c r="PZA1535" s="749"/>
      <c r="PZB1535" s="749"/>
      <c r="PZC1535" s="749"/>
      <c r="PZD1535" s="749"/>
      <c r="PZE1535" s="749"/>
      <c r="PZF1535" s="749"/>
      <c r="PZG1535" s="749"/>
      <c r="PZH1535" s="749"/>
      <c r="PZI1535" s="749"/>
      <c r="PZJ1535" s="749"/>
      <c r="PZK1535" s="749"/>
      <c r="PZL1535" s="749"/>
      <c r="PZM1535" s="749"/>
      <c r="PZN1535" s="749"/>
      <c r="PZO1535" s="749"/>
      <c r="PZP1535" s="749"/>
      <c r="PZQ1535" s="749"/>
      <c r="PZR1535" s="749"/>
      <c r="PZS1535" s="749"/>
      <c r="PZT1535" s="749"/>
      <c r="PZU1535" s="749"/>
      <c r="PZV1535" s="749"/>
      <c r="PZW1535" s="749"/>
      <c r="PZX1535" s="749"/>
      <c r="PZY1535" s="749"/>
      <c r="PZZ1535" s="749"/>
      <c r="QAA1535" s="749"/>
      <c r="QAB1535" s="749"/>
      <c r="QAC1535" s="749"/>
      <c r="QAD1535" s="749"/>
      <c r="QAE1535" s="749"/>
      <c r="QAF1535" s="749"/>
      <c r="QAG1535" s="749"/>
      <c r="QAH1535" s="749"/>
      <c r="QAI1535" s="749"/>
      <c r="QAJ1535" s="749"/>
      <c r="QAK1535" s="749"/>
      <c r="QAL1535" s="749"/>
      <c r="QAM1535" s="749"/>
      <c r="QAN1535" s="749"/>
      <c r="QAO1535" s="749"/>
      <c r="QAP1535" s="749"/>
      <c r="QAQ1535" s="749"/>
      <c r="QAR1535" s="749"/>
      <c r="QAS1535" s="749"/>
      <c r="QAT1535" s="749"/>
      <c r="QAU1535" s="749"/>
      <c r="QAV1535" s="749"/>
      <c r="QAW1535" s="749"/>
      <c r="QAX1535" s="749"/>
      <c r="QAY1535" s="749"/>
      <c r="QAZ1535" s="749"/>
      <c r="QBA1535" s="749"/>
      <c r="QBB1535" s="749"/>
      <c r="QBC1535" s="749"/>
      <c r="QBD1535" s="749"/>
      <c r="QBE1535" s="749"/>
      <c r="QBF1535" s="749"/>
      <c r="QBG1535" s="749"/>
      <c r="QBH1535" s="749"/>
      <c r="QBI1535" s="749"/>
      <c r="QBJ1535" s="749"/>
      <c r="QBK1535" s="749"/>
      <c r="QBL1535" s="749"/>
      <c r="QBM1535" s="749"/>
      <c r="QBN1535" s="749"/>
      <c r="QBO1535" s="749"/>
      <c r="QBP1535" s="749"/>
      <c r="QBQ1535" s="749"/>
      <c r="QBR1535" s="749"/>
      <c r="QBS1535" s="749"/>
      <c r="QBT1535" s="749"/>
      <c r="QBU1535" s="749"/>
      <c r="QBV1535" s="749"/>
      <c r="QBW1535" s="749"/>
      <c r="QBX1535" s="749"/>
      <c r="QBY1535" s="749"/>
      <c r="QBZ1535" s="749"/>
      <c r="QCA1535" s="749"/>
      <c r="QCB1535" s="749"/>
      <c r="QCC1535" s="749"/>
      <c r="QCD1535" s="749"/>
      <c r="QCE1535" s="749"/>
      <c r="QCF1535" s="749"/>
      <c r="QCG1535" s="749"/>
      <c r="QCH1535" s="749"/>
      <c r="QCI1535" s="749"/>
      <c r="QCJ1535" s="749"/>
      <c r="QCK1535" s="749"/>
      <c r="QCL1535" s="749"/>
      <c r="QCM1535" s="749"/>
      <c r="QCN1535" s="749"/>
      <c r="QCO1535" s="749"/>
      <c r="QCP1535" s="749"/>
      <c r="QCQ1535" s="749"/>
      <c r="QCR1535" s="749"/>
      <c r="QCS1535" s="749"/>
      <c r="QCT1535" s="749"/>
      <c r="QCU1535" s="749"/>
      <c r="QCV1535" s="749"/>
      <c r="QCW1535" s="749"/>
      <c r="QCX1535" s="749"/>
      <c r="QCY1535" s="749"/>
      <c r="QCZ1535" s="749"/>
      <c r="QDA1535" s="749"/>
      <c r="QDB1535" s="749"/>
      <c r="QDC1535" s="749"/>
      <c r="QDD1535" s="749"/>
      <c r="QDE1535" s="749"/>
      <c r="QDF1535" s="749"/>
      <c r="QDG1535" s="749"/>
      <c r="QDH1535" s="749"/>
      <c r="QDI1535" s="749"/>
      <c r="QDJ1535" s="749"/>
      <c r="QDK1535" s="749"/>
      <c r="QDL1535" s="749"/>
      <c r="QDM1535" s="749"/>
      <c r="QDN1535" s="749"/>
      <c r="QDO1535" s="749"/>
      <c r="QDP1535" s="749"/>
      <c r="QDQ1535" s="749"/>
      <c r="QDR1535" s="749"/>
      <c r="QDS1535" s="749"/>
      <c r="QDT1535" s="749"/>
      <c r="QDU1535" s="749"/>
      <c r="QDV1535" s="749"/>
      <c r="QDW1535" s="749"/>
      <c r="QDX1535" s="749"/>
      <c r="QDY1535" s="749"/>
      <c r="QDZ1535" s="749"/>
      <c r="QEA1535" s="749"/>
      <c r="QEB1535" s="749"/>
      <c r="QEC1535" s="749"/>
      <c r="QED1535" s="749"/>
      <c r="QEE1535" s="749"/>
      <c r="QEF1535" s="749"/>
      <c r="QEG1535" s="749"/>
      <c r="QEH1535" s="749"/>
      <c r="QEI1535" s="749"/>
      <c r="QEJ1535" s="749"/>
      <c r="QEK1535" s="749"/>
      <c r="QEL1535" s="749"/>
      <c r="QEM1535" s="749"/>
      <c r="QEN1535" s="749"/>
      <c r="QEO1535" s="749"/>
      <c r="QEP1535" s="749"/>
      <c r="QEQ1535" s="749"/>
      <c r="QER1535" s="749"/>
      <c r="QES1535" s="749"/>
      <c r="QET1535" s="749"/>
      <c r="QEU1535" s="749"/>
      <c r="QEV1535" s="749"/>
      <c r="QEW1535" s="749"/>
      <c r="QEX1535" s="749"/>
      <c r="QEY1535" s="749"/>
      <c r="QEZ1535" s="749"/>
      <c r="QFA1535" s="749"/>
      <c r="QFB1535" s="749"/>
      <c r="QFC1535" s="749"/>
      <c r="QFD1535" s="749"/>
      <c r="QFE1535" s="749"/>
      <c r="QFF1535" s="749"/>
      <c r="QFG1535" s="749"/>
      <c r="QFH1535" s="749"/>
      <c r="QFI1535" s="749"/>
      <c r="QFJ1535" s="749"/>
      <c r="QFK1535" s="749"/>
      <c r="QFL1535" s="749"/>
      <c r="QFM1535" s="749"/>
      <c r="QFN1535" s="749"/>
      <c r="QFO1535" s="749"/>
      <c r="QFP1535" s="749"/>
      <c r="QFQ1535" s="749"/>
      <c r="QFR1535" s="749"/>
      <c r="QFS1535" s="749"/>
      <c r="QFT1535" s="749"/>
      <c r="QFU1535" s="749"/>
      <c r="QFV1535" s="749"/>
      <c r="QFW1535" s="749"/>
      <c r="QFX1535" s="749"/>
      <c r="QFY1535" s="749"/>
      <c r="QFZ1535" s="749"/>
      <c r="QGA1535" s="749"/>
      <c r="QGB1535" s="749"/>
      <c r="QGC1535" s="749"/>
      <c r="QGD1535" s="749"/>
      <c r="QGE1535" s="749"/>
      <c r="QGF1535" s="749"/>
      <c r="QGG1535" s="749"/>
      <c r="QGH1535" s="749"/>
      <c r="QGI1535" s="749"/>
      <c r="QGJ1535" s="749"/>
      <c r="QGK1535" s="749"/>
      <c r="QGL1535" s="749"/>
      <c r="QGM1535" s="749"/>
      <c r="QGN1535" s="749"/>
      <c r="QGO1535" s="749"/>
      <c r="QGP1535" s="749"/>
      <c r="QGQ1535" s="749"/>
      <c r="QGR1535" s="749"/>
      <c r="QGS1535" s="749"/>
      <c r="QGT1535" s="749"/>
      <c r="QGU1535" s="749"/>
      <c r="QGV1535" s="749"/>
      <c r="QGW1535" s="749"/>
      <c r="QGX1535" s="749"/>
      <c r="QGY1535" s="749"/>
      <c r="QGZ1535" s="749"/>
      <c r="QHA1535" s="749"/>
      <c r="QHB1535" s="749"/>
      <c r="QHC1535" s="749"/>
      <c r="QHD1535" s="749"/>
      <c r="QHE1535" s="749"/>
      <c r="QHF1535" s="749"/>
      <c r="QHG1535" s="749"/>
      <c r="QHH1535" s="749"/>
      <c r="QHI1535" s="749"/>
      <c r="QHJ1535" s="749"/>
      <c r="QHK1535" s="749"/>
      <c r="QHL1535" s="749"/>
      <c r="QHM1535" s="749"/>
      <c r="QHN1535" s="749"/>
      <c r="QHO1535" s="749"/>
      <c r="QHP1535" s="749"/>
      <c r="QHQ1535" s="749"/>
      <c r="QHR1535" s="749"/>
      <c r="QHS1535" s="749"/>
      <c r="QHT1535" s="749"/>
      <c r="QHU1535" s="749"/>
      <c r="QHV1535" s="749"/>
      <c r="QHW1535" s="749"/>
      <c r="QHX1535" s="749"/>
      <c r="QHY1535" s="749"/>
      <c r="QHZ1535" s="749"/>
      <c r="QIA1535" s="749"/>
      <c r="QIB1535" s="749"/>
      <c r="QIC1535" s="749"/>
      <c r="QID1535" s="749"/>
      <c r="QIE1535" s="749"/>
      <c r="QIF1535" s="749"/>
      <c r="QIG1535" s="749"/>
      <c r="QIH1535" s="749"/>
      <c r="QII1535" s="749"/>
      <c r="QIJ1535" s="749"/>
      <c r="QIK1535" s="749"/>
      <c r="QIL1535" s="749"/>
      <c r="QIM1535" s="749"/>
      <c r="QIN1535" s="749"/>
      <c r="QIO1535" s="749"/>
      <c r="QIP1535" s="749"/>
      <c r="QIQ1535" s="749"/>
      <c r="QIR1535" s="749"/>
      <c r="QIS1535" s="749"/>
      <c r="QIT1535" s="749"/>
      <c r="QIU1535" s="749"/>
      <c r="QIV1535" s="749"/>
      <c r="QIW1535" s="749"/>
      <c r="QIX1535" s="749"/>
      <c r="QIY1535" s="749"/>
      <c r="QIZ1535" s="749"/>
      <c r="QJA1535" s="749"/>
      <c r="QJB1535" s="749"/>
      <c r="QJC1535" s="749"/>
      <c r="QJD1535" s="749"/>
      <c r="QJE1535" s="749"/>
      <c r="QJF1535" s="749"/>
      <c r="QJG1535" s="749"/>
      <c r="QJH1535" s="749"/>
      <c r="QJI1535" s="749"/>
      <c r="QJJ1535" s="749"/>
      <c r="QJK1535" s="749"/>
      <c r="QJL1535" s="749"/>
      <c r="QJM1535" s="749"/>
      <c r="QJN1535" s="749"/>
      <c r="QJO1535" s="749"/>
      <c r="QJP1535" s="749"/>
      <c r="QJQ1535" s="749"/>
      <c r="QJR1535" s="749"/>
      <c r="QJS1535" s="749"/>
      <c r="QJT1535" s="749"/>
      <c r="QJU1535" s="749"/>
      <c r="QJV1535" s="749"/>
      <c r="QJW1535" s="749"/>
      <c r="QJX1535" s="749"/>
      <c r="QJY1535" s="749"/>
      <c r="QJZ1535" s="749"/>
      <c r="QKA1535" s="749"/>
      <c r="QKB1535" s="749"/>
      <c r="QKC1535" s="749"/>
      <c r="QKD1535" s="749"/>
      <c r="QKE1535" s="749"/>
      <c r="QKF1535" s="749"/>
      <c r="QKG1535" s="749"/>
      <c r="QKH1535" s="749"/>
      <c r="QKI1535" s="749"/>
      <c r="QKJ1535" s="749"/>
      <c r="QKK1535" s="749"/>
      <c r="QKL1535" s="749"/>
      <c r="QKM1535" s="749"/>
      <c r="QKN1535" s="749"/>
      <c r="QKO1535" s="749"/>
      <c r="QKP1535" s="749"/>
      <c r="QKQ1535" s="749"/>
      <c r="QKR1535" s="749"/>
      <c r="QKS1535" s="749"/>
      <c r="QKT1535" s="749"/>
      <c r="QKU1535" s="749"/>
      <c r="QKV1535" s="749"/>
      <c r="QKW1535" s="749"/>
      <c r="QKX1535" s="749"/>
      <c r="QKY1535" s="749"/>
      <c r="QKZ1535" s="749"/>
      <c r="QLA1535" s="749"/>
      <c r="QLB1535" s="749"/>
      <c r="QLC1535" s="749"/>
      <c r="QLD1535" s="749"/>
      <c r="QLE1535" s="749"/>
      <c r="QLF1535" s="749"/>
      <c r="QLG1535" s="749"/>
      <c r="QLH1535" s="749"/>
      <c r="QLI1535" s="749"/>
      <c r="QLJ1535" s="749"/>
      <c r="QLK1535" s="749"/>
      <c r="QLL1535" s="749"/>
      <c r="QLM1535" s="749"/>
      <c r="QLN1535" s="749"/>
      <c r="QLO1535" s="749"/>
      <c r="QLP1535" s="749"/>
      <c r="QLQ1535" s="749"/>
      <c r="QLR1535" s="749"/>
      <c r="QLS1535" s="749"/>
      <c r="QLT1535" s="749"/>
      <c r="QLU1535" s="749"/>
      <c r="QLV1535" s="749"/>
      <c r="QLW1535" s="749"/>
      <c r="QLX1535" s="749"/>
      <c r="QLY1535" s="749"/>
      <c r="QLZ1535" s="749"/>
      <c r="QMA1535" s="749"/>
      <c r="QMB1535" s="749"/>
      <c r="QMC1535" s="749"/>
      <c r="QMD1535" s="749"/>
      <c r="QME1535" s="749"/>
      <c r="QMF1535" s="749"/>
      <c r="QMG1535" s="749"/>
      <c r="QMH1535" s="749"/>
      <c r="QMI1535" s="749"/>
      <c r="QMJ1535" s="749"/>
      <c r="QMK1535" s="749"/>
      <c r="QML1535" s="749"/>
      <c r="QMM1535" s="749"/>
      <c r="QMN1535" s="749"/>
      <c r="QMO1535" s="749"/>
      <c r="QMP1535" s="749"/>
      <c r="QMQ1535" s="749"/>
      <c r="QMR1535" s="749"/>
      <c r="QMS1535" s="749"/>
      <c r="QMT1535" s="749"/>
      <c r="QMU1535" s="749"/>
      <c r="QMV1535" s="749"/>
      <c r="QMW1535" s="749"/>
      <c r="QMX1535" s="749"/>
      <c r="QMY1535" s="749"/>
      <c r="QMZ1535" s="749"/>
      <c r="QNA1535" s="749"/>
      <c r="QNB1535" s="749"/>
      <c r="QNC1535" s="749"/>
      <c r="QND1535" s="749"/>
      <c r="QNE1535" s="749"/>
      <c r="QNF1535" s="749"/>
      <c r="QNG1535" s="749"/>
      <c r="QNH1535" s="749"/>
      <c r="QNI1535" s="749"/>
      <c r="QNJ1535" s="749"/>
      <c r="QNK1535" s="749"/>
      <c r="QNL1535" s="749"/>
      <c r="QNM1535" s="749"/>
      <c r="QNN1535" s="749"/>
      <c r="QNO1535" s="749"/>
      <c r="QNP1535" s="749"/>
      <c r="QNQ1535" s="749"/>
      <c r="QNR1535" s="749"/>
      <c r="QNS1535" s="749"/>
      <c r="QNT1535" s="749"/>
      <c r="QNU1535" s="749"/>
      <c r="QNV1535" s="749"/>
      <c r="QNW1535" s="749"/>
      <c r="QNX1535" s="749"/>
      <c r="QNY1535" s="749"/>
      <c r="QNZ1535" s="749"/>
      <c r="QOA1535" s="749"/>
      <c r="QOB1535" s="749"/>
      <c r="QOC1535" s="749"/>
      <c r="QOD1535" s="749"/>
      <c r="QOE1535" s="749"/>
      <c r="QOF1535" s="749"/>
      <c r="QOG1535" s="749"/>
      <c r="QOH1535" s="749"/>
      <c r="QOI1535" s="749"/>
      <c r="QOJ1535" s="749"/>
      <c r="QOK1535" s="749"/>
      <c r="QOL1535" s="749"/>
      <c r="QOM1535" s="749"/>
      <c r="QON1535" s="749"/>
      <c r="QOO1535" s="749"/>
      <c r="QOP1535" s="749"/>
      <c r="QOQ1535" s="749"/>
      <c r="QOR1535" s="749"/>
      <c r="QOS1535" s="749"/>
      <c r="QOT1535" s="749"/>
      <c r="QOU1535" s="749"/>
      <c r="QOV1535" s="749"/>
      <c r="QOW1535" s="749"/>
      <c r="QOX1535" s="749"/>
      <c r="QOY1535" s="749"/>
      <c r="QOZ1535" s="749"/>
      <c r="QPA1535" s="749"/>
      <c r="QPB1535" s="749"/>
      <c r="QPC1535" s="749"/>
      <c r="QPD1535" s="749"/>
      <c r="QPE1535" s="749"/>
      <c r="QPF1535" s="749"/>
      <c r="QPG1535" s="749"/>
      <c r="QPH1535" s="749"/>
      <c r="QPI1535" s="749"/>
      <c r="QPJ1535" s="749"/>
      <c r="QPK1535" s="749"/>
      <c r="QPL1535" s="749"/>
      <c r="QPM1535" s="749"/>
      <c r="QPN1535" s="749"/>
      <c r="QPO1535" s="749"/>
      <c r="QPP1535" s="749"/>
      <c r="QPQ1535" s="749"/>
      <c r="QPR1535" s="749"/>
      <c r="QPS1535" s="749"/>
      <c r="QPT1535" s="749"/>
      <c r="QPU1535" s="749"/>
      <c r="QPV1535" s="749"/>
      <c r="QPW1535" s="749"/>
      <c r="QPX1535" s="749"/>
      <c r="QPY1535" s="749"/>
      <c r="QPZ1535" s="749"/>
      <c r="QQA1535" s="749"/>
      <c r="QQB1535" s="749"/>
      <c r="QQC1535" s="749"/>
      <c r="QQD1535" s="749"/>
      <c r="QQE1535" s="749"/>
      <c r="QQF1535" s="749"/>
      <c r="QQG1535" s="749"/>
      <c r="QQH1535" s="749"/>
      <c r="QQI1535" s="749"/>
      <c r="QQJ1535" s="749"/>
      <c r="QQK1535" s="749"/>
      <c r="QQL1535" s="749"/>
      <c r="QQM1535" s="749"/>
      <c r="QQN1535" s="749"/>
      <c r="QQO1535" s="749"/>
      <c r="QQP1535" s="749"/>
      <c r="QQQ1535" s="749"/>
      <c r="QQR1535" s="749"/>
      <c r="QQS1535" s="749"/>
      <c r="QQT1535" s="749"/>
      <c r="QQU1535" s="749"/>
      <c r="QQV1535" s="749"/>
      <c r="QQW1535" s="749"/>
      <c r="QQX1535" s="749"/>
      <c r="QQY1535" s="749"/>
      <c r="QQZ1535" s="749"/>
      <c r="QRA1535" s="749"/>
      <c r="QRB1535" s="749"/>
      <c r="QRC1535" s="749"/>
      <c r="QRD1535" s="749"/>
      <c r="QRE1535" s="749"/>
      <c r="QRF1535" s="749"/>
      <c r="QRG1535" s="749"/>
      <c r="QRH1535" s="749"/>
      <c r="QRI1535" s="749"/>
      <c r="QRJ1535" s="749"/>
      <c r="QRK1535" s="749"/>
      <c r="QRL1535" s="749"/>
      <c r="QRM1535" s="749"/>
      <c r="QRN1535" s="749"/>
      <c r="QRO1535" s="749"/>
      <c r="QRP1535" s="749"/>
      <c r="QRQ1535" s="749"/>
      <c r="QRR1535" s="749"/>
      <c r="QRS1535" s="749"/>
      <c r="QRT1535" s="749"/>
      <c r="QRU1535" s="749"/>
      <c r="QRV1535" s="749"/>
      <c r="QRW1535" s="749"/>
      <c r="QRX1535" s="749"/>
      <c r="QRY1535" s="749"/>
      <c r="QRZ1535" s="749"/>
      <c r="QSA1535" s="749"/>
      <c r="QSB1535" s="749"/>
      <c r="QSC1535" s="749"/>
      <c r="QSD1535" s="749"/>
      <c r="QSE1535" s="749"/>
      <c r="QSF1535" s="749"/>
      <c r="QSG1535" s="749"/>
      <c r="QSH1535" s="749"/>
      <c r="QSI1535" s="749"/>
      <c r="QSJ1535" s="749"/>
      <c r="QSK1535" s="749"/>
      <c r="QSL1535" s="749"/>
      <c r="QSM1535" s="749"/>
      <c r="QSN1535" s="749"/>
      <c r="QSO1535" s="749"/>
      <c r="QSP1535" s="749"/>
      <c r="QSQ1535" s="749"/>
      <c r="QSR1535" s="749"/>
      <c r="QSS1535" s="749"/>
      <c r="QST1535" s="749"/>
      <c r="QSU1535" s="749"/>
      <c r="QSV1535" s="749"/>
      <c r="QSW1535" s="749"/>
      <c r="QSX1535" s="749"/>
      <c r="QSY1535" s="749"/>
      <c r="QSZ1535" s="749"/>
      <c r="QTA1535" s="749"/>
      <c r="QTB1535" s="749"/>
      <c r="QTC1535" s="749"/>
      <c r="QTD1535" s="749"/>
      <c r="QTE1535" s="749"/>
      <c r="QTF1535" s="749"/>
      <c r="QTG1535" s="749"/>
      <c r="QTH1535" s="749"/>
      <c r="QTI1535" s="749"/>
      <c r="QTJ1535" s="749"/>
      <c r="QTK1535" s="749"/>
      <c r="QTL1535" s="749"/>
      <c r="QTM1535" s="749"/>
      <c r="QTN1535" s="749"/>
      <c r="QTO1535" s="749"/>
      <c r="QTP1535" s="749"/>
      <c r="QTQ1535" s="749"/>
      <c r="QTR1535" s="749"/>
      <c r="QTS1535" s="749"/>
      <c r="QTT1535" s="749"/>
      <c r="QTU1535" s="749"/>
      <c r="QTV1535" s="749"/>
      <c r="QTW1535" s="749"/>
      <c r="QTX1535" s="749"/>
      <c r="QTY1535" s="749"/>
      <c r="QTZ1535" s="749"/>
      <c r="QUA1535" s="749"/>
      <c r="QUB1535" s="749"/>
      <c r="QUC1535" s="749"/>
      <c r="QUD1535" s="749"/>
      <c r="QUE1535" s="749"/>
      <c r="QUF1535" s="749"/>
      <c r="QUG1535" s="749"/>
      <c r="QUH1535" s="749"/>
      <c r="QUI1535" s="749"/>
      <c r="QUJ1535" s="749"/>
      <c r="QUK1535" s="749"/>
      <c r="QUL1535" s="749"/>
      <c r="QUM1535" s="749"/>
      <c r="QUN1535" s="749"/>
      <c r="QUO1535" s="749"/>
      <c r="QUP1535" s="749"/>
      <c r="QUQ1535" s="749"/>
      <c r="QUR1535" s="749"/>
      <c r="QUS1535" s="749"/>
      <c r="QUT1535" s="749"/>
      <c r="QUU1535" s="749"/>
      <c r="QUV1535" s="749"/>
      <c r="QUW1535" s="749"/>
      <c r="QUX1535" s="749"/>
      <c r="QUY1535" s="749"/>
      <c r="QUZ1535" s="749"/>
      <c r="QVA1535" s="749"/>
      <c r="QVB1535" s="749"/>
      <c r="QVC1535" s="749"/>
      <c r="QVD1535" s="749"/>
      <c r="QVE1535" s="749"/>
      <c r="QVF1535" s="749"/>
      <c r="QVG1535" s="749"/>
      <c r="QVH1535" s="749"/>
      <c r="QVI1535" s="749"/>
      <c r="QVJ1535" s="749"/>
      <c r="QVK1535" s="749"/>
      <c r="QVL1535" s="749"/>
      <c r="QVM1535" s="749"/>
      <c r="QVN1535" s="749"/>
      <c r="QVO1535" s="749"/>
      <c r="QVP1535" s="749"/>
      <c r="QVQ1535" s="749"/>
      <c r="QVR1535" s="749"/>
      <c r="QVS1535" s="749"/>
      <c r="QVT1535" s="749"/>
      <c r="QVU1535" s="749"/>
      <c r="QVV1535" s="749"/>
      <c r="QVW1535" s="749"/>
      <c r="QVX1535" s="749"/>
      <c r="QVY1535" s="749"/>
      <c r="QVZ1535" s="749"/>
      <c r="QWA1535" s="749"/>
      <c r="QWB1535" s="749"/>
      <c r="QWC1535" s="749"/>
      <c r="QWD1535" s="749"/>
      <c r="QWE1535" s="749"/>
      <c r="QWF1535" s="749"/>
      <c r="QWG1535" s="749"/>
      <c r="QWH1535" s="749"/>
      <c r="QWI1535" s="749"/>
      <c r="QWJ1535" s="749"/>
      <c r="QWK1535" s="749"/>
      <c r="QWL1535" s="749"/>
      <c r="QWM1535" s="749"/>
      <c r="QWN1535" s="749"/>
      <c r="QWO1535" s="749"/>
      <c r="QWP1535" s="749"/>
      <c r="QWQ1535" s="749"/>
      <c r="QWR1535" s="749"/>
      <c r="QWS1535" s="749"/>
      <c r="QWT1535" s="749"/>
      <c r="QWU1535" s="749"/>
      <c r="QWV1535" s="749"/>
      <c r="QWW1535" s="749"/>
      <c r="QWX1535" s="749"/>
      <c r="QWY1535" s="749"/>
      <c r="QWZ1535" s="749"/>
      <c r="QXA1535" s="749"/>
      <c r="QXB1535" s="749"/>
      <c r="QXC1535" s="749"/>
      <c r="QXD1535" s="749"/>
      <c r="QXE1535" s="749"/>
      <c r="QXF1535" s="749"/>
      <c r="QXG1535" s="749"/>
      <c r="QXH1535" s="749"/>
      <c r="QXI1535" s="749"/>
      <c r="QXJ1535" s="749"/>
      <c r="QXK1535" s="749"/>
      <c r="QXL1535" s="749"/>
      <c r="QXM1535" s="749"/>
      <c r="QXN1535" s="749"/>
      <c r="QXO1535" s="749"/>
      <c r="QXP1535" s="749"/>
      <c r="QXQ1535" s="749"/>
      <c r="QXR1535" s="749"/>
      <c r="QXS1535" s="749"/>
      <c r="QXT1535" s="749"/>
      <c r="QXU1535" s="749"/>
      <c r="QXV1535" s="749"/>
      <c r="QXW1535" s="749"/>
      <c r="QXX1535" s="749"/>
      <c r="QXY1535" s="749"/>
      <c r="QXZ1535" s="749"/>
      <c r="QYA1535" s="749"/>
      <c r="QYB1535" s="749"/>
      <c r="QYC1535" s="749"/>
      <c r="QYD1535" s="749"/>
      <c r="QYE1535" s="749"/>
      <c r="QYF1535" s="749"/>
      <c r="QYG1535" s="749"/>
      <c r="QYH1535" s="749"/>
      <c r="QYI1535" s="749"/>
      <c r="QYJ1535" s="749"/>
      <c r="QYK1535" s="749"/>
      <c r="QYL1535" s="749"/>
      <c r="QYM1535" s="749"/>
      <c r="QYN1535" s="749"/>
      <c r="QYO1535" s="749"/>
      <c r="QYP1535" s="749"/>
      <c r="QYQ1535" s="749"/>
      <c r="QYR1535" s="749"/>
      <c r="QYS1535" s="749"/>
      <c r="QYT1535" s="749"/>
      <c r="QYU1535" s="749"/>
      <c r="QYV1535" s="749"/>
      <c r="QYW1535" s="749"/>
      <c r="QYX1535" s="749"/>
      <c r="QYY1535" s="749"/>
      <c r="QYZ1535" s="749"/>
      <c r="QZA1535" s="749"/>
      <c r="QZB1535" s="749"/>
      <c r="QZC1535" s="749"/>
      <c r="QZD1535" s="749"/>
      <c r="QZE1535" s="749"/>
      <c r="QZF1535" s="749"/>
      <c r="QZG1535" s="749"/>
      <c r="QZH1535" s="749"/>
      <c r="QZI1535" s="749"/>
      <c r="QZJ1535" s="749"/>
      <c r="QZK1535" s="749"/>
      <c r="QZL1535" s="749"/>
      <c r="QZM1535" s="749"/>
      <c r="QZN1535" s="749"/>
      <c r="QZO1535" s="749"/>
      <c r="QZP1535" s="749"/>
      <c r="QZQ1535" s="749"/>
      <c r="QZR1535" s="749"/>
      <c r="QZS1535" s="749"/>
      <c r="QZT1535" s="749"/>
      <c r="QZU1535" s="749"/>
      <c r="QZV1535" s="749"/>
      <c r="QZW1535" s="749"/>
      <c r="QZX1535" s="749"/>
      <c r="QZY1535" s="749"/>
      <c r="QZZ1535" s="749"/>
      <c r="RAA1535" s="749"/>
      <c r="RAB1535" s="749"/>
      <c r="RAC1535" s="749"/>
      <c r="RAD1535" s="749"/>
      <c r="RAE1535" s="749"/>
      <c r="RAF1535" s="749"/>
      <c r="RAG1535" s="749"/>
      <c r="RAH1535" s="749"/>
      <c r="RAI1535" s="749"/>
      <c r="RAJ1535" s="749"/>
      <c r="RAK1535" s="749"/>
      <c r="RAL1535" s="749"/>
      <c r="RAM1535" s="749"/>
      <c r="RAN1535" s="749"/>
      <c r="RAO1535" s="749"/>
      <c r="RAP1535" s="749"/>
      <c r="RAQ1535" s="749"/>
      <c r="RAR1535" s="749"/>
      <c r="RAS1535" s="749"/>
      <c r="RAT1535" s="749"/>
      <c r="RAU1535" s="749"/>
      <c r="RAV1535" s="749"/>
      <c r="RAW1535" s="749"/>
      <c r="RAX1535" s="749"/>
      <c r="RAY1535" s="749"/>
      <c r="RAZ1535" s="749"/>
      <c r="RBA1535" s="749"/>
      <c r="RBB1535" s="749"/>
      <c r="RBC1535" s="749"/>
      <c r="RBD1535" s="749"/>
      <c r="RBE1535" s="749"/>
      <c r="RBF1535" s="749"/>
      <c r="RBG1535" s="749"/>
      <c r="RBH1535" s="749"/>
      <c r="RBI1535" s="749"/>
      <c r="RBJ1535" s="749"/>
      <c r="RBK1535" s="749"/>
      <c r="RBL1535" s="749"/>
      <c r="RBM1535" s="749"/>
      <c r="RBN1535" s="749"/>
      <c r="RBO1535" s="749"/>
      <c r="RBP1535" s="749"/>
      <c r="RBQ1535" s="749"/>
      <c r="RBR1535" s="749"/>
      <c r="RBS1535" s="749"/>
      <c r="RBT1535" s="749"/>
      <c r="RBU1535" s="749"/>
      <c r="RBV1535" s="749"/>
      <c r="RBW1535" s="749"/>
      <c r="RBX1535" s="749"/>
      <c r="RBY1535" s="749"/>
      <c r="RBZ1535" s="749"/>
      <c r="RCA1535" s="749"/>
      <c r="RCB1535" s="749"/>
      <c r="RCC1535" s="749"/>
      <c r="RCD1535" s="749"/>
      <c r="RCE1535" s="749"/>
      <c r="RCF1535" s="749"/>
      <c r="RCG1535" s="749"/>
      <c r="RCH1535" s="749"/>
      <c r="RCI1535" s="749"/>
      <c r="RCJ1535" s="749"/>
      <c r="RCK1535" s="749"/>
      <c r="RCL1535" s="749"/>
      <c r="RCM1535" s="749"/>
      <c r="RCN1535" s="749"/>
      <c r="RCO1535" s="749"/>
      <c r="RCP1535" s="749"/>
      <c r="RCQ1535" s="749"/>
      <c r="RCR1535" s="749"/>
      <c r="RCS1535" s="749"/>
      <c r="RCT1535" s="749"/>
      <c r="RCU1535" s="749"/>
      <c r="RCV1535" s="749"/>
      <c r="RCW1535" s="749"/>
      <c r="RCX1535" s="749"/>
      <c r="RCY1535" s="749"/>
      <c r="RCZ1535" s="749"/>
      <c r="RDA1535" s="749"/>
      <c r="RDB1535" s="749"/>
      <c r="RDC1535" s="749"/>
      <c r="RDD1535" s="749"/>
      <c r="RDE1535" s="749"/>
      <c r="RDF1535" s="749"/>
      <c r="RDG1535" s="749"/>
      <c r="RDH1535" s="749"/>
      <c r="RDI1535" s="749"/>
      <c r="RDJ1535" s="749"/>
      <c r="RDK1535" s="749"/>
      <c r="RDL1535" s="749"/>
      <c r="RDM1535" s="749"/>
      <c r="RDN1535" s="749"/>
      <c r="RDO1535" s="749"/>
      <c r="RDP1535" s="749"/>
      <c r="RDQ1535" s="749"/>
      <c r="RDR1535" s="749"/>
      <c r="RDS1535" s="749"/>
      <c r="RDT1535" s="749"/>
      <c r="RDU1535" s="749"/>
      <c r="RDV1535" s="749"/>
      <c r="RDW1535" s="749"/>
      <c r="RDX1535" s="749"/>
      <c r="RDY1535" s="749"/>
      <c r="RDZ1535" s="749"/>
      <c r="REA1535" s="749"/>
      <c r="REB1535" s="749"/>
      <c r="REC1535" s="749"/>
      <c r="RED1535" s="749"/>
      <c r="REE1535" s="749"/>
      <c r="REF1535" s="749"/>
      <c r="REG1535" s="749"/>
      <c r="REH1535" s="749"/>
      <c r="REI1535" s="749"/>
      <c r="REJ1535" s="749"/>
      <c r="REK1535" s="749"/>
      <c r="REL1535" s="749"/>
      <c r="REM1535" s="749"/>
      <c r="REN1535" s="749"/>
      <c r="REO1535" s="749"/>
      <c r="REP1535" s="749"/>
      <c r="REQ1535" s="749"/>
      <c r="RER1535" s="749"/>
      <c r="RES1535" s="749"/>
      <c r="RET1535" s="749"/>
      <c r="REU1535" s="749"/>
      <c r="REV1535" s="749"/>
      <c r="REW1535" s="749"/>
      <c r="REX1535" s="749"/>
      <c r="REY1535" s="749"/>
      <c r="REZ1535" s="749"/>
      <c r="RFA1535" s="749"/>
      <c r="RFB1535" s="749"/>
      <c r="RFC1535" s="749"/>
      <c r="RFD1535" s="749"/>
      <c r="RFE1535" s="749"/>
      <c r="RFF1535" s="749"/>
      <c r="RFG1535" s="749"/>
      <c r="RFH1535" s="749"/>
      <c r="RFI1535" s="749"/>
      <c r="RFJ1535" s="749"/>
      <c r="RFK1535" s="749"/>
      <c r="RFL1535" s="749"/>
      <c r="RFM1535" s="749"/>
      <c r="RFN1535" s="749"/>
      <c r="RFO1535" s="749"/>
      <c r="RFP1535" s="749"/>
      <c r="RFQ1535" s="749"/>
      <c r="RFR1535" s="749"/>
      <c r="RFS1535" s="749"/>
      <c r="RFT1535" s="749"/>
      <c r="RFU1535" s="749"/>
      <c r="RFV1535" s="749"/>
      <c r="RFW1535" s="749"/>
      <c r="RFX1535" s="749"/>
      <c r="RFY1535" s="749"/>
      <c r="RFZ1535" s="749"/>
      <c r="RGA1535" s="749"/>
      <c r="RGB1535" s="749"/>
      <c r="RGC1535" s="749"/>
      <c r="RGD1535" s="749"/>
      <c r="RGE1535" s="749"/>
      <c r="RGF1535" s="749"/>
      <c r="RGG1535" s="749"/>
      <c r="RGH1535" s="749"/>
      <c r="RGI1535" s="749"/>
      <c r="RGJ1535" s="749"/>
      <c r="RGK1535" s="749"/>
      <c r="RGL1535" s="749"/>
      <c r="RGM1535" s="749"/>
      <c r="RGN1535" s="749"/>
      <c r="RGO1535" s="749"/>
      <c r="RGP1535" s="749"/>
      <c r="RGQ1535" s="749"/>
      <c r="RGR1535" s="749"/>
      <c r="RGS1535" s="749"/>
      <c r="RGT1535" s="749"/>
      <c r="RGU1535" s="749"/>
      <c r="RGV1535" s="749"/>
      <c r="RGW1535" s="749"/>
      <c r="RGX1535" s="749"/>
      <c r="RGY1535" s="749"/>
      <c r="RGZ1535" s="749"/>
      <c r="RHA1535" s="749"/>
      <c r="RHB1535" s="749"/>
      <c r="RHC1535" s="749"/>
      <c r="RHD1535" s="749"/>
      <c r="RHE1535" s="749"/>
      <c r="RHF1535" s="749"/>
      <c r="RHG1535" s="749"/>
      <c r="RHH1535" s="749"/>
      <c r="RHI1535" s="749"/>
      <c r="RHJ1535" s="749"/>
      <c r="RHK1535" s="749"/>
      <c r="RHL1535" s="749"/>
      <c r="RHM1535" s="749"/>
      <c r="RHN1535" s="749"/>
      <c r="RHO1535" s="749"/>
      <c r="RHP1535" s="749"/>
      <c r="RHQ1535" s="749"/>
      <c r="RHR1535" s="749"/>
      <c r="RHS1535" s="749"/>
      <c r="RHT1535" s="749"/>
      <c r="RHU1535" s="749"/>
      <c r="RHV1535" s="749"/>
      <c r="RHW1535" s="749"/>
      <c r="RHX1535" s="749"/>
      <c r="RHY1535" s="749"/>
      <c r="RHZ1535" s="749"/>
      <c r="RIA1535" s="749"/>
      <c r="RIB1535" s="749"/>
      <c r="RIC1535" s="749"/>
      <c r="RID1535" s="749"/>
      <c r="RIE1535" s="749"/>
      <c r="RIF1535" s="749"/>
      <c r="RIG1535" s="749"/>
      <c r="RIH1535" s="749"/>
      <c r="RII1535" s="749"/>
      <c r="RIJ1535" s="749"/>
      <c r="RIK1535" s="749"/>
      <c r="RIL1535" s="749"/>
      <c r="RIM1535" s="749"/>
      <c r="RIN1535" s="749"/>
      <c r="RIO1535" s="749"/>
      <c r="RIP1535" s="749"/>
      <c r="RIQ1535" s="749"/>
      <c r="RIR1535" s="749"/>
      <c r="RIS1535" s="749"/>
      <c r="RIT1535" s="749"/>
      <c r="RIU1535" s="749"/>
      <c r="RIV1535" s="749"/>
      <c r="RIW1535" s="749"/>
      <c r="RIX1535" s="749"/>
      <c r="RIY1535" s="749"/>
      <c r="RIZ1535" s="749"/>
      <c r="RJA1535" s="749"/>
      <c r="RJB1535" s="749"/>
      <c r="RJC1535" s="749"/>
      <c r="RJD1535" s="749"/>
      <c r="RJE1535" s="749"/>
      <c r="RJF1535" s="749"/>
      <c r="RJG1535" s="749"/>
      <c r="RJH1535" s="749"/>
      <c r="RJI1535" s="749"/>
      <c r="RJJ1535" s="749"/>
      <c r="RJK1535" s="749"/>
      <c r="RJL1535" s="749"/>
      <c r="RJM1535" s="749"/>
      <c r="RJN1535" s="749"/>
      <c r="RJO1535" s="749"/>
      <c r="RJP1535" s="749"/>
      <c r="RJQ1535" s="749"/>
      <c r="RJR1535" s="749"/>
      <c r="RJS1535" s="749"/>
      <c r="RJT1535" s="749"/>
      <c r="RJU1535" s="749"/>
      <c r="RJV1535" s="749"/>
      <c r="RJW1535" s="749"/>
      <c r="RJX1535" s="749"/>
      <c r="RJY1535" s="749"/>
      <c r="RJZ1535" s="749"/>
      <c r="RKA1535" s="749"/>
      <c r="RKB1535" s="749"/>
      <c r="RKC1535" s="749"/>
      <c r="RKD1535" s="749"/>
      <c r="RKE1535" s="749"/>
      <c r="RKF1535" s="749"/>
      <c r="RKG1535" s="749"/>
      <c r="RKH1535" s="749"/>
      <c r="RKI1535" s="749"/>
      <c r="RKJ1535" s="749"/>
      <c r="RKK1535" s="749"/>
      <c r="RKL1535" s="749"/>
      <c r="RKM1535" s="749"/>
      <c r="RKN1535" s="749"/>
      <c r="RKO1535" s="749"/>
      <c r="RKP1535" s="749"/>
      <c r="RKQ1535" s="749"/>
      <c r="RKR1535" s="749"/>
      <c r="RKS1535" s="749"/>
      <c r="RKT1535" s="749"/>
      <c r="RKU1535" s="749"/>
      <c r="RKV1535" s="749"/>
      <c r="RKW1535" s="749"/>
      <c r="RKX1535" s="749"/>
      <c r="RKY1535" s="749"/>
      <c r="RKZ1535" s="749"/>
      <c r="RLA1535" s="749"/>
      <c r="RLB1535" s="749"/>
      <c r="RLC1535" s="749"/>
      <c r="RLD1535" s="749"/>
      <c r="RLE1535" s="749"/>
      <c r="RLF1535" s="749"/>
      <c r="RLG1535" s="749"/>
      <c r="RLH1535" s="749"/>
      <c r="RLI1535" s="749"/>
      <c r="RLJ1535" s="749"/>
      <c r="RLK1535" s="749"/>
      <c r="RLL1535" s="749"/>
      <c r="RLM1535" s="749"/>
      <c r="RLN1535" s="749"/>
      <c r="RLO1535" s="749"/>
      <c r="RLP1535" s="749"/>
      <c r="RLQ1535" s="749"/>
      <c r="RLR1535" s="749"/>
      <c r="RLS1535" s="749"/>
      <c r="RLT1535" s="749"/>
      <c r="RLU1535" s="749"/>
      <c r="RLV1535" s="749"/>
      <c r="RLW1535" s="749"/>
      <c r="RLX1535" s="749"/>
      <c r="RLY1535" s="749"/>
      <c r="RLZ1535" s="749"/>
      <c r="RMA1535" s="749"/>
      <c r="RMB1535" s="749"/>
      <c r="RMC1535" s="749"/>
      <c r="RMD1535" s="749"/>
      <c r="RME1535" s="749"/>
      <c r="RMF1535" s="749"/>
      <c r="RMG1535" s="749"/>
      <c r="RMH1535" s="749"/>
      <c r="RMI1535" s="749"/>
      <c r="RMJ1535" s="749"/>
      <c r="RMK1535" s="749"/>
      <c r="RML1535" s="749"/>
      <c r="RMM1535" s="749"/>
      <c r="RMN1535" s="749"/>
      <c r="RMO1535" s="749"/>
      <c r="RMP1535" s="749"/>
      <c r="RMQ1535" s="749"/>
      <c r="RMR1535" s="749"/>
      <c r="RMS1535" s="749"/>
      <c r="RMT1535" s="749"/>
      <c r="RMU1535" s="749"/>
      <c r="RMV1535" s="749"/>
      <c r="RMW1535" s="749"/>
      <c r="RMX1535" s="749"/>
      <c r="RMY1535" s="749"/>
      <c r="RMZ1535" s="749"/>
      <c r="RNA1535" s="749"/>
      <c r="RNB1535" s="749"/>
      <c r="RNC1535" s="749"/>
      <c r="RND1535" s="749"/>
      <c r="RNE1535" s="749"/>
      <c r="RNF1535" s="749"/>
      <c r="RNG1535" s="749"/>
      <c r="RNH1535" s="749"/>
      <c r="RNI1535" s="749"/>
      <c r="RNJ1535" s="749"/>
      <c r="RNK1535" s="749"/>
      <c r="RNL1535" s="749"/>
      <c r="RNM1535" s="749"/>
      <c r="RNN1535" s="749"/>
      <c r="RNO1535" s="749"/>
      <c r="RNP1535" s="749"/>
      <c r="RNQ1535" s="749"/>
      <c r="RNR1535" s="749"/>
      <c r="RNS1535" s="749"/>
      <c r="RNT1535" s="749"/>
      <c r="RNU1535" s="749"/>
      <c r="RNV1535" s="749"/>
      <c r="RNW1535" s="749"/>
      <c r="RNX1535" s="749"/>
      <c r="RNY1535" s="749"/>
      <c r="RNZ1535" s="749"/>
      <c r="ROA1535" s="749"/>
      <c r="ROB1535" s="749"/>
      <c r="ROC1535" s="749"/>
      <c r="ROD1535" s="749"/>
      <c r="ROE1535" s="749"/>
      <c r="ROF1535" s="749"/>
      <c r="ROG1535" s="749"/>
      <c r="ROH1535" s="749"/>
      <c r="ROI1535" s="749"/>
      <c r="ROJ1535" s="749"/>
      <c r="ROK1535" s="749"/>
      <c r="ROL1535" s="749"/>
      <c r="ROM1535" s="749"/>
      <c r="RON1535" s="749"/>
      <c r="ROO1535" s="749"/>
      <c r="ROP1535" s="749"/>
      <c r="ROQ1535" s="749"/>
      <c r="ROR1535" s="749"/>
      <c r="ROS1535" s="749"/>
      <c r="ROT1535" s="749"/>
      <c r="ROU1535" s="749"/>
      <c r="ROV1535" s="749"/>
      <c r="ROW1535" s="749"/>
      <c r="ROX1535" s="749"/>
      <c r="ROY1535" s="749"/>
      <c r="ROZ1535" s="749"/>
      <c r="RPA1535" s="749"/>
      <c r="RPB1535" s="749"/>
      <c r="RPC1535" s="749"/>
      <c r="RPD1535" s="749"/>
      <c r="RPE1535" s="749"/>
      <c r="RPF1535" s="749"/>
      <c r="RPG1535" s="749"/>
      <c r="RPH1535" s="749"/>
      <c r="RPI1535" s="749"/>
      <c r="RPJ1535" s="749"/>
      <c r="RPK1535" s="749"/>
      <c r="RPL1535" s="749"/>
      <c r="RPM1535" s="749"/>
      <c r="RPN1535" s="749"/>
      <c r="RPO1535" s="749"/>
      <c r="RPP1535" s="749"/>
      <c r="RPQ1535" s="749"/>
      <c r="RPR1535" s="749"/>
      <c r="RPS1535" s="749"/>
      <c r="RPT1535" s="749"/>
      <c r="RPU1535" s="749"/>
      <c r="RPV1535" s="749"/>
      <c r="RPW1535" s="749"/>
      <c r="RPX1535" s="749"/>
      <c r="RPY1535" s="749"/>
      <c r="RPZ1535" s="749"/>
      <c r="RQA1535" s="749"/>
      <c r="RQB1535" s="749"/>
      <c r="RQC1535" s="749"/>
      <c r="RQD1535" s="749"/>
      <c r="RQE1535" s="749"/>
      <c r="RQF1535" s="749"/>
      <c r="RQG1535" s="749"/>
      <c r="RQH1535" s="749"/>
      <c r="RQI1535" s="749"/>
      <c r="RQJ1535" s="749"/>
      <c r="RQK1535" s="749"/>
      <c r="RQL1535" s="749"/>
      <c r="RQM1535" s="749"/>
      <c r="RQN1535" s="749"/>
      <c r="RQO1535" s="749"/>
      <c r="RQP1535" s="749"/>
      <c r="RQQ1535" s="749"/>
      <c r="RQR1535" s="749"/>
      <c r="RQS1535" s="749"/>
      <c r="RQT1535" s="749"/>
      <c r="RQU1535" s="749"/>
      <c r="RQV1535" s="749"/>
      <c r="RQW1535" s="749"/>
      <c r="RQX1535" s="749"/>
      <c r="RQY1535" s="749"/>
      <c r="RQZ1535" s="749"/>
      <c r="RRA1535" s="749"/>
      <c r="RRB1535" s="749"/>
      <c r="RRC1535" s="749"/>
      <c r="RRD1535" s="749"/>
      <c r="RRE1535" s="749"/>
      <c r="RRF1535" s="749"/>
      <c r="RRG1535" s="749"/>
      <c r="RRH1535" s="749"/>
      <c r="RRI1535" s="749"/>
      <c r="RRJ1535" s="749"/>
      <c r="RRK1535" s="749"/>
      <c r="RRL1535" s="749"/>
      <c r="RRM1535" s="749"/>
      <c r="RRN1535" s="749"/>
      <c r="RRO1535" s="749"/>
      <c r="RRP1535" s="749"/>
      <c r="RRQ1535" s="749"/>
      <c r="RRR1535" s="749"/>
      <c r="RRS1535" s="749"/>
      <c r="RRT1535" s="749"/>
      <c r="RRU1535" s="749"/>
      <c r="RRV1535" s="749"/>
      <c r="RRW1535" s="749"/>
      <c r="RRX1535" s="749"/>
      <c r="RRY1535" s="749"/>
      <c r="RRZ1535" s="749"/>
      <c r="RSA1535" s="749"/>
      <c r="RSB1535" s="749"/>
      <c r="RSC1535" s="749"/>
      <c r="RSD1535" s="749"/>
      <c r="RSE1535" s="749"/>
      <c r="RSF1535" s="749"/>
      <c r="RSG1535" s="749"/>
      <c r="RSH1535" s="749"/>
      <c r="RSI1535" s="749"/>
      <c r="RSJ1535" s="749"/>
      <c r="RSK1535" s="749"/>
      <c r="RSL1535" s="749"/>
      <c r="RSM1535" s="749"/>
      <c r="RSN1535" s="749"/>
      <c r="RSO1535" s="749"/>
      <c r="RSP1535" s="749"/>
      <c r="RSQ1535" s="749"/>
      <c r="RSR1535" s="749"/>
      <c r="RSS1535" s="749"/>
      <c r="RST1535" s="749"/>
      <c r="RSU1535" s="749"/>
      <c r="RSV1535" s="749"/>
      <c r="RSW1535" s="749"/>
      <c r="RSX1535" s="749"/>
      <c r="RSY1535" s="749"/>
      <c r="RSZ1535" s="749"/>
      <c r="RTA1535" s="749"/>
      <c r="RTB1535" s="749"/>
      <c r="RTC1535" s="749"/>
      <c r="RTD1535" s="749"/>
      <c r="RTE1535" s="749"/>
      <c r="RTF1535" s="749"/>
      <c r="RTG1535" s="749"/>
      <c r="RTH1535" s="749"/>
      <c r="RTI1535" s="749"/>
      <c r="RTJ1535" s="749"/>
      <c r="RTK1535" s="749"/>
      <c r="RTL1535" s="749"/>
      <c r="RTM1535" s="749"/>
      <c r="RTN1535" s="749"/>
      <c r="RTO1535" s="749"/>
      <c r="RTP1535" s="749"/>
      <c r="RTQ1535" s="749"/>
      <c r="RTR1535" s="749"/>
      <c r="RTS1535" s="749"/>
      <c r="RTT1535" s="749"/>
      <c r="RTU1535" s="749"/>
      <c r="RTV1535" s="749"/>
      <c r="RTW1535" s="749"/>
      <c r="RTX1535" s="749"/>
      <c r="RTY1535" s="749"/>
      <c r="RTZ1535" s="749"/>
      <c r="RUA1535" s="749"/>
      <c r="RUB1535" s="749"/>
      <c r="RUC1535" s="749"/>
      <c r="RUD1535" s="749"/>
      <c r="RUE1535" s="749"/>
      <c r="RUF1535" s="749"/>
      <c r="RUG1535" s="749"/>
      <c r="RUH1535" s="749"/>
      <c r="RUI1535" s="749"/>
      <c r="RUJ1535" s="749"/>
      <c r="RUK1535" s="749"/>
      <c r="RUL1535" s="749"/>
      <c r="RUM1535" s="749"/>
      <c r="RUN1535" s="749"/>
      <c r="RUO1535" s="749"/>
      <c r="RUP1535" s="749"/>
      <c r="RUQ1535" s="749"/>
      <c r="RUR1535" s="749"/>
      <c r="RUS1535" s="749"/>
      <c r="RUT1535" s="749"/>
      <c r="RUU1535" s="749"/>
      <c r="RUV1535" s="749"/>
      <c r="RUW1535" s="749"/>
      <c r="RUX1535" s="749"/>
      <c r="RUY1535" s="749"/>
      <c r="RUZ1535" s="749"/>
      <c r="RVA1535" s="749"/>
      <c r="RVB1535" s="749"/>
      <c r="RVC1535" s="749"/>
      <c r="RVD1535" s="749"/>
      <c r="RVE1535" s="749"/>
      <c r="RVF1535" s="749"/>
      <c r="RVG1535" s="749"/>
      <c r="RVH1535" s="749"/>
      <c r="RVI1535" s="749"/>
      <c r="RVJ1535" s="749"/>
      <c r="RVK1535" s="749"/>
      <c r="RVL1535" s="749"/>
      <c r="RVM1535" s="749"/>
      <c r="RVN1535" s="749"/>
      <c r="RVO1535" s="749"/>
      <c r="RVP1535" s="749"/>
      <c r="RVQ1535" s="749"/>
      <c r="RVR1535" s="749"/>
      <c r="RVS1535" s="749"/>
      <c r="RVT1535" s="749"/>
      <c r="RVU1535" s="749"/>
      <c r="RVV1535" s="749"/>
      <c r="RVW1535" s="749"/>
      <c r="RVX1535" s="749"/>
      <c r="RVY1535" s="749"/>
      <c r="RVZ1535" s="749"/>
      <c r="RWA1535" s="749"/>
      <c r="RWB1535" s="749"/>
      <c r="RWC1535" s="749"/>
      <c r="RWD1535" s="749"/>
      <c r="RWE1535" s="749"/>
      <c r="RWF1535" s="749"/>
      <c r="RWG1535" s="749"/>
      <c r="RWH1535" s="749"/>
      <c r="RWI1535" s="749"/>
      <c r="RWJ1535" s="749"/>
      <c r="RWK1535" s="749"/>
      <c r="RWL1535" s="749"/>
      <c r="RWM1535" s="749"/>
      <c r="RWN1535" s="749"/>
      <c r="RWO1535" s="749"/>
      <c r="RWP1535" s="749"/>
      <c r="RWQ1535" s="749"/>
      <c r="RWR1535" s="749"/>
      <c r="RWS1535" s="749"/>
      <c r="RWT1535" s="749"/>
      <c r="RWU1535" s="749"/>
      <c r="RWV1535" s="749"/>
      <c r="RWW1535" s="749"/>
      <c r="RWX1535" s="749"/>
      <c r="RWY1535" s="749"/>
      <c r="RWZ1535" s="749"/>
      <c r="RXA1535" s="749"/>
      <c r="RXB1535" s="749"/>
      <c r="RXC1535" s="749"/>
      <c r="RXD1535" s="749"/>
      <c r="RXE1535" s="749"/>
      <c r="RXF1535" s="749"/>
      <c r="RXG1535" s="749"/>
      <c r="RXH1535" s="749"/>
      <c r="RXI1535" s="749"/>
      <c r="RXJ1535" s="749"/>
      <c r="RXK1535" s="749"/>
      <c r="RXL1535" s="749"/>
      <c r="RXM1535" s="749"/>
      <c r="RXN1535" s="749"/>
      <c r="RXO1535" s="749"/>
      <c r="RXP1535" s="749"/>
      <c r="RXQ1535" s="749"/>
      <c r="RXR1535" s="749"/>
      <c r="RXS1535" s="749"/>
      <c r="RXT1535" s="749"/>
      <c r="RXU1535" s="749"/>
      <c r="RXV1535" s="749"/>
      <c r="RXW1535" s="749"/>
      <c r="RXX1535" s="749"/>
      <c r="RXY1535" s="749"/>
      <c r="RXZ1535" s="749"/>
      <c r="RYA1535" s="749"/>
      <c r="RYB1535" s="749"/>
      <c r="RYC1535" s="749"/>
      <c r="RYD1535" s="749"/>
      <c r="RYE1535" s="749"/>
      <c r="RYF1535" s="749"/>
      <c r="RYG1535" s="749"/>
      <c r="RYH1535" s="749"/>
      <c r="RYI1535" s="749"/>
      <c r="RYJ1535" s="749"/>
      <c r="RYK1535" s="749"/>
      <c r="RYL1535" s="749"/>
      <c r="RYM1535" s="749"/>
      <c r="RYN1535" s="749"/>
      <c r="RYO1535" s="749"/>
      <c r="RYP1535" s="749"/>
      <c r="RYQ1535" s="749"/>
      <c r="RYR1535" s="749"/>
      <c r="RYS1535" s="749"/>
      <c r="RYT1535" s="749"/>
      <c r="RYU1535" s="749"/>
      <c r="RYV1535" s="749"/>
      <c r="RYW1535" s="749"/>
      <c r="RYX1535" s="749"/>
      <c r="RYY1535" s="749"/>
      <c r="RYZ1535" s="749"/>
      <c r="RZA1535" s="749"/>
      <c r="RZB1535" s="749"/>
      <c r="RZC1535" s="749"/>
      <c r="RZD1535" s="749"/>
      <c r="RZE1535" s="749"/>
      <c r="RZF1535" s="749"/>
      <c r="RZG1535" s="749"/>
      <c r="RZH1535" s="749"/>
      <c r="RZI1535" s="749"/>
      <c r="RZJ1535" s="749"/>
      <c r="RZK1535" s="749"/>
      <c r="RZL1535" s="749"/>
      <c r="RZM1535" s="749"/>
      <c r="RZN1535" s="749"/>
      <c r="RZO1535" s="749"/>
      <c r="RZP1535" s="749"/>
      <c r="RZQ1535" s="749"/>
      <c r="RZR1535" s="749"/>
      <c r="RZS1535" s="749"/>
      <c r="RZT1535" s="749"/>
      <c r="RZU1535" s="749"/>
      <c r="RZV1535" s="749"/>
      <c r="RZW1535" s="749"/>
      <c r="RZX1535" s="749"/>
      <c r="RZY1535" s="749"/>
      <c r="RZZ1535" s="749"/>
      <c r="SAA1535" s="749"/>
      <c r="SAB1535" s="749"/>
      <c r="SAC1535" s="749"/>
      <c r="SAD1535" s="749"/>
      <c r="SAE1535" s="749"/>
      <c r="SAF1535" s="749"/>
      <c r="SAG1535" s="749"/>
      <c r="SAH1535" s="749"/>
      <c r="SAI1535" s="749"/>
      <c r="SAJ1535" s="749"/>
      <c r="SAK1535" s="749"/>
      <c r="SAL1535" s="749"/>
      <c r="SAM1535" s="749"/>
      <c r="SAN1535" s="749"/>
      <c r="SAO1535" s="749"/>
      <c r="SAP1535" s="749"/>
      <c r="SAQ1535" s="749"/>
      <c r="SAR1535" s="749"/>
      <c r="SAS1535" s="749"/>
      <c r="SAT1535" s="749"/>
      <c r="SAU1535" s="749"/>
      <c r="SAV1535" s="749"/>
      <c r="SAW1535" s="749"/>
      <c r="SAX1535" s="749"/>
      <c r="SAY1535" s="749"/>
      <c r="SAZ1535" s="749"/>
      <c r="SBA1535" s="749"/>
      <c r="SBB1535" s="749"/>
      <c r="SBC1535" s="749"/>
      <c r="SBD1535" s="749"/>
      <c r="SBE1535" s="749"/>
      <c r="SBF1535" s="749"/>
      <c r="SBG1535" s="749"/>
      <c r="SBH1535" s="749"/>
      <c r="SBI1535" s="749"/>
      <c r="SBJ1535" s="749"/>
      <c r="SBK1535" s="749"/>
      <c r="SBL1535" s="749"/>
      <c r="SBM1535" s="749"/>
      <c r="SBN1535" s="749"/>
      <c r="SBO1535" s="749"/>
      <c r="SBP1535" s="749"/>
      <c r="SBQ1535" s="749"/>
      <c r="SBR1535" s="749"/>
      <c r="SBS1535" s="749"/>
      <c r="SBT1535" s="749"/>
      <c r="SBU1535" s="749"/>
      <c r="SBV1535" s="749"/>
      <c r="SBW1535" s="749"/>
      <c r="SBX1535" s="749"/>
      <c r="SBY1535" s="749"/>
      <c r="SBZ1535" s="749"/>
      <c r="SCA1535" s="749"/>
      <c r="SCB1535" s="749"/>
      <c r="SCC1535" s="749"/>
      <c r="SCD1535" s="749"/>
      <c r="SCE1535" s="749"/>
      <c r="SCF1535" s="749"/>
      <c r="SCG1535" s="749"/>
      <c r="SCH1535" s="749"/>
      <c r="SCI1535" s="749"/>
      <c r="SCJ1535" s="749"/>
      <c r="SCK1535" s="749"/>
      <c r="SCL1535" s="749"/>
      <c r="SCM1535" s="749"/>
      <c r="SCN1535" s="749"/>
      <c r="SCO1535" s="749"/>
      <c r="SCP1535" s="749"/>
      <c r="SCQ1535" s="749"/>
      <c r="SCR1535" s="749"/>
      <c r="SCS1535" s="749"/>
      <c r="SCT1535" s="749"/>
      <c r="SCU1535" s="749"/>
      <c r="SCV1535" s="749"/>
      <c r="SCW1535" s="749"/>
      <c r="SCX1535" s="749"/>
      <c r="SCY1535" s="749"/>
      <c r="SCZ1535" s="749"/>
      <c r="SDA1535" s="749"/>
      <c r="SDB1535" s="749"/>
      <c r="SDC1535" s="749"/>
      <c r="SDD1535" s="749"/>
      <c r="SDE1535" s="749"/>
      <c r="SDF1535" s="749"/>
      <c r="SDG1535" s="749"/>
      <c r="SDH1535" s="749"/>
      <c r="SDI1535" s="749"/>
      <c r="SDJ1535" s="749"/>
      <c r="SDK1535" s="749"/>
      <c r="SDL1535" s="749"/>
      <c r="SDM1535" s="749"/>
      <c r="SDN1535" s="749"/>
      <c r="SDO1535" s="749"/>
      <c r="SDP1535" s="749"/>
      <c r="SDQ1535" s="749"/>
      <c r="SDR1535" s="749"/>
      <c r="SDS1535" s="749"/>
      <c r="SDT1535" s="749"/>
      <c r="SDU1535" s="749"/>
      <c r="SDV1535" s="749"/>
      <c r="SDW1535" s="749"/>
      <c r="SDX1535" s="749"/>
      <c r="SDY1535" s="749"/>
      <c r="SDZ1535" s="749"/>
      <c r="SEA1535" s="749"/>
      <c r="SEB1535" s="749"/>
      <c r="SEC1535" s="749"/>
      <c r="SED1535" s="749"/>
      <c r="SEE1535" s="749"/>
      <c r="SEF1535" s="749"/>
      <c r="SEG1535" s="749"/>
      <c r="SEH1535" s="749"/>
      <c r="SEI1535" s="749"/>
      <c r="SEJ1535" s="749"/>
      <c r="SEK1535" s="749"/>
      <c r="SEL1535" s="749"/>
      <c r="SEM1535" s="749"/>
      <c r="SEN1535" s="749"/>
      <c r="SEO1535" s="749"/>
      <c r="SEP1535" s="749"/>
      <c r="SEQ1535" s="749"/>
      <c r="SER1535" s="749"/>
      <c r="SES1535" s="749"/>
      <c r="SET1535" s="749"/>
      <c r="SEU1535" s="749"/>
      <c r="SEV1535" s="749"/>
      <c r="SEW1535" s="749"/>
      <c r="SEX1535" s="749"/>
      <c r="SEY1535" s="749"/>
      <c r="SEZ1535" s="749"/>
      <c r="SFA1535" s="749"/>
      <c r="SFB1535" s="749"/>
      <c r="SFC1535" s="749"/>
      <c r="SFD1535" s="749"/>
      <c r="SFE1535" s="749"/>
      <c r="SFF1535" s="749"/>
      <c r="SFG1535" s="749"/>
      <c r="SFH1535" s="749"/>
      <c r="SFI1535" s="749"/>
      <c r="SFJ1535" s="749"/>
      <c r="SFK1535" s="749"/>
      <c r="SFL1535" s="749"/>
      <c r="SFM1535" s="749"/>
      <c r="SFN1535" s="749"/>
      <c r="SFO1535" s="749"/>
      <c r="SFP1535" s="749"/>
      <c r="SFQ1535" s="749"/>
      <c r="SFR1535" s="749"/>
      <c r="SFS1535" s="749"/>
      <c r="SFT1535" s="749"/>
      <c r="SFU1535" s="749"/>
      <c r="SFV1535" s="749"/>
      <c r="SFW1535" s="749"/>
      <c r="SFX1535" s="749"/>
      <c r="SFY1535" s="749"/>
      <c r="SFZ1535" s="749"/>
      <c r="SGA1535" s="749"/>
      <c r="SGB1535" s="749"/>
      <c r="SGC1535" s="749"/>
      <c r="SGD1535" s="749"/>
      <c r="SGE1535" s="749"/>
      <c r="SGF1535" s="749"/>
      <c r="SGG1535" s="749"/>
      <c r="SGH1535" s="749"/>
      <c r="SGI1535" s="749"/>
      <c r="SGJ1535" s="749"/>
      <c r="SGK1535" s="749"/>
      <c r="SGL1535" s="749"/>
      <c r="SGM1535" s="749"/>
      <c r="SGN1535" s="749"/>
      <c r="SGO1535" s="749"/>
      <c r="SGP1535" s="749"/>
      <c r="SGQ1535" s="749"/>
      <c r="SGR1535" s="749"/>
      <c r="SGS1535" s="749"/>
      <c r="SGT1535" s="749"/>
      <c r="SGU1535" s="749"/>
      <c r="SGV1535" s="749"/>
      <c r="SGW1535" s="749"/>
      <c r="SGX1535" s="749"/>
      <c r="SGY1535" s="749"/>
      <c r="SGZ1535" s="749"/>
      <c r="SHA1535" s="749"/>
      <c r="SHB1535" s="749"/>
      <c r="SHC1535" s="749"/>
      <c r="SHD1535" s="749"/>
      <c r="SHE1535" s="749"/>
      <c r="SHF1535" s="749"/>
      <c r="SHG1535" s="749"/>
      <c r="SHH1535" s="749"/>
      <c r="SHI1535" s="749"/>
      <c r="SHJ1535" s="749"/>
      <c r="SHK1535" s="749"/>
      <c r="SHL1535" s="749"/>
      <c r="SHM1535" s="749"/>
      <c r="SHN1535" s="749"/>
      <c r="SHO1535" s="749"/>
      <c r="SHP1535" s="749"/>
      <c r="SHQ1535" s="749"/>
      <c r="SHR1535" s="749"/>
      <c r="SHS1535" s="749"/>
      <c r="SHT1535" s="749"/>
      <c r="SHU1535" s="749"/>
      <c r="SHV1535" s="749"/>
      <c r="SHW1535" s="749"/>
      <c r="SHX1535" s="749"/>
      <c r="SHY1535" s="749"/>
      <c r="SHZ1535" s="749"/>
      <c r="SIA1535" s="749"/>
      <c r="SIB1535" s="749"/>
      <c r="SIC1535" s="749"/>
      <c r="SID1535" s="749"/>
      <c r="SIE1535" s="749"/>
      <c r="SIF1535" s="749"/>
      <c r="SIG1535" s="749"/>
      <c r="SIH1535" s="749"/>
      <c r="SII1535" s="749"/>
      <c r="SIJ1535" s="749"/>
      <c r="SIK1535" s="749"/>
      <c r="SIL1535" s="749"/>
      <c r="SIM1535" s="749"/>
      <c r="SIN1535" s="749"/>
      <c r="SIO1535" s="749"/>
      <c r="SIP1535" s="749"/>
      <c r="SIQ1535" s="749"/>
      <c r="SIR1535" s="749"/>
      <c r="SIS1535" s="749"/>
      <c r="SIT1535" s="749"/>
      <c r="SIU1535" s="749"/>
      <c r="SIV1535" s="749"/>
      <c r="SIW1535" s="749"/>
      <c r="SIX1535" s="749"/>
      <c r="SIY1535" s="749"/>
      <c r="SIZ1535" s="749"/>
      <c r="SJA1535" s="749"/>
      <c r="SJB1535" s="749"/>
      <c r="SJC1535" s="749"/>
      <c r="SJD1535" s="749"/>
      <c r="SJE1535" s="749"/>
      <c r="SJF1535" s="749"/>
      <c r="SJG1535" s="749"/>
      <c r="SJH1535" s="749"/>
      <c r="SJI1535" s="749"/>
      <c r="SJJ1535" s="749"/>
      <c r="SJK1535" s="749"/>
      <c r="SJL1535" s="749"/>
      <c r="SJM1535" s="749"/>
      <c r="SJN1535" s="749"/>
      <c r="SJO1535" s="749"/>
      <c r="SJP1535" s="749"/>
      <c r="SJQ1535" s="749"/>
      <c r="SJR1535" s="749"/>
      <c r="SJS1535" s="749"/>
      <c r="SJT1535" s="749"/>
      <c r="SJU1535" s="749"/>
      <c r="SJV1535" s="749"/>
      <c r="SJW1535" s="749"/>
      <c r="SJX1535" s="749"/>
      <c r="SJY1535" s="749"/>
      <c r="SJZ1535" s="749"/>
      <c r="SKA1535" s="749"/>
      <c r="SKB1535" s="749"/>
      <c r="SKC1535" s="749"/>
      <c r="SKD1535" s="749"/>
      <c r="SKE1535" s="749"/>
      <c r="SKF1535" s="749"/>
      <c r="SKG1535" s="749"/>
      <c r="SKH1535" s="749"/>
      <c r="SKI1535" s="749"/>
      <c r="SKJ1535" s="749"/>
      <c r="SKK1535" s="749"/>
      <c r="SKL1535" s="749"/>
      <c r="SKM1535" s="749"/>
      <c r="SKN1535" s="749"/>
      <c r="SKO1535" s="749"/>
      <c r="SKP1535" s="749"/>
      <c r="SKQ1535" s="749"/>
      <c r="SKR1535" s="749"/>
      <c r="SKS1535" s="749"/>
      <c r="SKT1535" s="749"/>
      <c r="SKU1535" s="749"/>
      <c r="SKV1535" s="749"/>
      <c r="SKW1535" s="749"/>
      <c r="SKX1535" s="749"/>
      <c r="SKY1535" s="749"/>
      <c r="SKZ1535" s="749"/>
      <c r="SLA1535" s="749"/>
      <c r="SLB1535" s="749"/>
      <c r="SLC1535" s="749"/>
      <c r="SLD1535" s="749"/>
      <c r="SLE1535" s="749"/>
      <c r="SLF1535" s="749"/>
      <c r="SLG1535" s="749"/>
      <c r="SLH1535" s="749"/>
      <c r="SLI1535" s="749"/>
      <c r="SLJ1535" s="749"/>
      <c r="SLK1535" s="749"/>
      <c r="SLL1535" s="749"/>
      <c r="SLM1535" s="749"/>
      <c r="SLN1535" s="749"/>
      <c r="SLO1535" s="749"/>
      <c r="SLP1535" s="749"/>
      <c r="SLQ1535" s="749"/>
      <c r="SLR1535" s="749"/>
      <c r="SLS1535" s="749"/>
      <c r="SLT1535" s="749"/>
      <c r="SLU1535" s="749"/>
      <c r="SLV1535" s="749"/>
      <c r="SLW1535" s="749"/>
      <c r="SLX1535" s="749"/>
      <c r="SLY1535" s="749"/>
      <c r="SLZ1535" s="749"/>
      <c r="SMA1535" s="749"/>
      <c r="SMB1535" s="749"/>
      <c r="SMC1535" s="749"/>
      <c r="SMD1535" s="749"/>
      <c r="SME1535" s="749"/>
      <c r="SMF1535" s="749"/>
      <c r="SMG1535" s="749"/>
      <c r="SMH1535" s="749"/>
      <c r="SMI1535" s="749"/>
      <c r="SMJ1535" s="749"/>
      <c r="SMK1535" s="749"/>
      <c r="SML1535" s="749"/>
      <c r="SMM1535" s="749"/>
      <c r="SMN1535" s="749"/>
      <c r="SMO1535" s="749"/>
      <c r="SMP1535" s="749"/>
      <c r="SMQ1535" s="749"/>
      <c r="SMR1535" s="749"/>
      <c r="SMS1535" s="749"/>
      <c r="SMT1535" s="749"/>
      <c r="SMU1535" s="749"/>
      <c r="SMV1535" s="749"/>
      <c r="SMW1535" s="749"/>
      <c r="SMX1535" s="749"/>
      <c r="SMY1535" s="749"/>
      <c r="SMZ1535" s="749"/>
      <c r="SNA1535" s="749"/>
      <c r="SNB1535" s="749"/>
      <c r="SNC1535" s="749"/>
      <c r="SND1535" s="749"/>
      <c r="SNE1535" s="749"/>
      <c r="SNF1535" s="749"/>
      <c r="SNG1535" s="749"/>
      <c r="SNH1535" s="749"/>
      <c r="SNI1535" s="749"/>
      <c r="SNJ1535" s="749"/>
      <c r="SNK1535" s="749"/>
      <c r="SNL1535" s="749"/>
      <c r="SNM1535" s="749"/>
      <c r="SNN1535" s="749"/>
      <c r="SNO1535" s="749"/>
      <c r="SNP1535" s="749"/>
      <c r="SNQ1535" s="749"/>
      <c r="SNR1535" s="749"/>
      <c r="SNS1535" s="749"/>
      <c r="SNT1535" s="749"/>
      <c r="SNU1535" s="749"/>
      <c r="SNV1535" s="749"/>
      <c r="SNW1535" s="749"/>
      <c r="SNX1535" s="749"/>
      <c r="SNY1535" s="749"/>
      <c r="SNZ1535" s="749"/>
      <c r="SOA1535" s="749"/>
      <c r="SOB1535" s="749"/>
      <c r="SOC1535" s="749"/>
      <c r="SOD1535" s="749"/>
      <c r="SOE1535" s="749"/>
      <c r="SOF1535" s="749"/>
      <c r="SOG1535" s="749"/>
      <c r="SOH1535" s="749"/>
      <c r="SOI1535" s="749"/>
      <c r="SOJ1535" s="749"/>
      <c r="SOK1535" s="749"/>
      <c r="SOL1535" s="749"/>
      <c r="SOM1535" s="749"/>
      <c r="SON1535" s="749"/>
      <c r="SOO1535" s="749"/>
      <c r="SOP1535" s="749"/>
      <c r="SOQ1535" s="749"/>
      <c r="SOR1535" s="749"/>
      <c r="SOS1535" s="749"/>
      <c r="SOT1535" s="749"/>
      <c r="SOU1535" s="749"/>
      <c r="SOV1535" s="749"/>
      <c r="SOW1535" s="749"/>
      <c r="SOX1535" s="749"/>
      <c r="SOY1535" s="749"/>
      <c r="SOZ1535" s="749"/>
      <c r="SPA1535" s="749"/>
      <c r="SPB1535" s="749"/>
      <c r="SPC1535" s="749"/>
      <c r="SPD1535" s="749"/>
      <c r="SPE1535" s="749"/>
      <c r="SPF1535" s="749"/>
      <c r="SPG1535" s="749"/>
      <c r="SPH1535" s="749"/>
      <c r="SPI1535" s="749"/>
      <c r="SPJ1535" s="749"/>
      <c r="SPK1535" s="749"/>
      <c r="SPL1535" s="749"/>
      <c r="SPM1535" s="749"/>
      <c r="SPN1535" s="749"/>
      <c r="SPO1535" s="749"/>
      <c r="SPP1535" s="749"/>
      <c r="SPQ1535" s="749"/>
      <c r="SPR1535" s="749"/>
      <c r="SPS1535" s="749"/>
      <c r="SPT1535" s="749"/>
      <c r="SPU1535" s="749"/>
      <c r="SPV1535" s="749"/>
      <c r="SPW1535" s="749"/>
      <c r="SPX1535" s="749"/>
      <c r="SPY1535" s="749"/>
      <c r="SPZ1535" s="749"/>
      <c r="SQA1535" s="749"/>
      <c r="SQB1535" s="749"/>
      <c r="SQC1535" s="749"/>
      <c r="SQD1535" s="749"/>
      <c r="SQE1535" s="749"/>
      <c r="SQF1535" s="749"/>
      <c r="SQG1535" s="749"/>
      <c r="SQH1535" s="749"/>
      <c r="SQI1535" s="749"/>
      <c r="SQJ1535" s="749"/>
      <c r="SQK1535" s="749"/>
      <c r="SQL1535" s="749"/>
      <c r="SQM1535" s="749"/>
      <c r="SQN1535" s="749"/>
      <c r="SQO1535" s="749"/>
      <c r="SQP1535" s="749"/>
      <c r="SQQ1535" s="749"/>
      <c r="SQR1535" s="749"/>
      <c r="SQS1535" s="749"/>
      <c r="SQT1535" s="749"/>
      <c r="SQU1535" s="749"/>
      <c r="SQV1535" s="749"/>
      <c r="SQW1535" s="749"/>
      <c r="SQX1535" s="749"/>
      <c r="SQY1535" s="749"/>
      <c r="SQZ1535" s="749"/>
      <c r="SRA1535" s="749"/>
      <c r="SRB1535" s="749"/>
      <c r="SRC1535" s="749"/>
      <c r="SRD1535" s="749"/>
      <c r="SRE1535" s="749"/>
      <c r="SRF1535" s="749"/>
      <c r="SRG1535" s="749"/>
      <c r="SRH1535" s="749"/>
      <c r="SRI1535" s="749"/>
      <c r="SRJ1535" s="749"/>
      <c r="SRK1535" s="749"/>
      <c r="SRL1535" s="749"/>
      <c r="SRM1535" s="749"/>
      <c r="SRN1535" s="749"/>
      <c r="SRO1535" s="749"/>
      <c r="SRP1535" s="749"/>
      <c r="SRQ1535" s="749"/>
      <c r="SRR1535" s="749"/>
      <c r="SRS1535" s="749"/>
      <c r="SRT1535" s="749"/>
      <c r="SRU1535" s="749"/>
      <c r="SRV1535" s="749"/>
      <c r="SRW1535" s="749"/>
      <c r="SRX1535" s="749"/>
      <c r="SRY1535" s="749"/>
      <c r="SRZ1535" s="749"/>
      <c r="SSA1535" s="749"/>
      <c r="SSB1535" s="749"/>
      <c r="SSC1535" s="749"/>
      <c r="SSD1535" s="749"/>
      <c r="SSE1535" s="749"/>
      <c r="SSF1535" s="749"/>
      <c r="SSG1535" s="749"/>
      <c r="SSH1535" s="749"/>
      <c r="SSI1535" s="749"/>
      <c r="SSJ1535" s="749"/>
      <c r="SSK1535" s="749"/>
      <c r="SSL1535" s="749"/>
      <c r="SSM1535" s="749"/>
      <c r="SSN1535" s="749"/>
      <c r="SSO1535" s="749"/>
      <c r="SSP1535" s="749"/>
      <c r="SSQ1535" s="749"/>
      <c r="SSR1535" s="749"/>
      <c r="SSS1535" s="749"/>
      <c r="SST1535" s="749"/>
      <c r="SSU1535" s="749"/>
      <c r="SSV1535" s="749"/>
      <c r="SSW1535" s="749"/>
      <c r="SSX1535" s="749"/>
      <c r="SSY1535" s="749"/>
      <c r="SSZ1535" s="749"/>
      <c r="STA1535" s="749"/>
      <c r="STB1535" s="749"/>
      <c r="STC1535" s="749"/>
      <c r="STD1535" s="749"/>
      <c r="STE1535" s="749"/>
      <c r="STF1535" s="749"/>
      <c r="STG1535" s="749"/>
      <c r="STH1535" s="749"/>
      <c r="STI1535" s="749"/>
      <c r="STJ1535" s="749"/>
      <c r="STK1535" s="749"/>
      <c r="STL1535" s="749"/>
      <c r="STM1535" s="749"/>
      <c r="STN1535" s="749"/>
      <c r="STO1535" s="749"/>
      <c r="STP1535" s="749"/>
      <c r="STQ1535" s="749"/>
      <c r="STR1535" s="749"/>
      <c r="STS1535" s="749"/>
      <c r="STT1535" s="749"/>
      <c r="STU1535" s="749"/>
      <c r="STV1535" s="749"/>
      <c r="STW1535" s="749"/>
      <c r="STX1535" s="749"/>
      <c r="STY1535" s="749"/>
      <c r="STZ1535" s="749"/>
      <c r="SUA1535" s="749"/>
      <c r="SUB1535" s="749"/>
      <c r="SUC1535" s="749"/>
      <c r="SUD1535" s="749"/>
      <c r="SUE1535" s="749"/>
      <c r="SUF1535" s="749"/>
      <c r="SUG1535" s="749"/>
      <c r="SUH1535" s="749"/>
      <c r="SUI1535" s="749"/>
      <c r="SUJ1535" s="749"/>
      <c r="SUK1535" s="749"/>
      <c r="SUL1535" s="749"/>
      <c r="SUM1535" s="749"/>
      <c r="SUN1535" s="749"/>
      <c r="SUO1535" s="749"/>
      <c r="SUP1535" s="749"/>
      <c r="SUQ1535" s="749"/>
      <c r="SUR1535" s="749"/>
      <c r="SUS1535" s="749"/>
      <c r="SUT1535" s="749"/>
      <c r="SUU1535" s="749"/>
      <c r="SUV1535" s="749"/>
      <c r="SUW1535" s="749"/>
      <c r="SUX1535" s="749"/>
      <c r="SUY1535" s="749"/>
      <c r="SUZ1535" s="749"/>
      <c r="SVA1535" s="749"/>
      <c r="SVB1535" s="749"/>
      <c r="SVC1535" s="749"/>
      <c r="SVD1535" s="749"/>
      <c r="SVE1535" s="749"/>
      <c r="SVF1535" s="749"/>
      <c r="SVG1535" s="749"/>
      <c r="SVH1535" s="749"/>
      <c r="SVI1535" s="749"/>
      <c r="SVJ1535" s="749"/>
      <c r="SVK1535" s="749"/>
      <c r="SVL1535" s="749"/>
      <c r="SVM1535" s="749"/>
      <c r="SVN1535" s="749"/>
      <c r="SVO1535" s="749"/>
      <c r="SVP1535" s="749"/>
      <c r="SVQ1535" s="749"/>
      <c r="SVR1535" s="749"/>
      <c r="SVS1535" s="749"/>
      <c r="SVT1535" s="749"/>
      <c r="SVU1535" s="749"/>
      <c r="SVV1535" s="749"/>
      <c r="SVW1535" s="749"/>
      <c r="SVX1535" s="749"/>
      <c r="SVY1535" s="749"/>
      <c r="SVZ1535" s="749"/>
      <c r="SWA1535" s="749"/>
      <c r="SWB1535" s="749"/>
      <c r="SWC1535" s="749"/>
      <c r="SWD1535" s="749"/>
      <c r="SWE1535" s="749"/>
      <c r="SWF1535" s="749"/>
      <c r="SWG1535" s="749"/>
      <c r="SWH1535" s="749"/>
      <c r="SWI1535" s="749"/>
      <c r="SWJ1535" s="749"/>
      <c r="SWK1535" s="749"/>
      <c r="SWL1535" s="749"/>
      <c r="SWM1535" s="749"/>
      <c r="SWN1535" s="749"/>
      <c r="SWO1535" s="749"/>
      <c r="SWP1535" s="749"/>
      <c r="SWQ1535" s="749"/>
      <c r="SWR1535" s="749"/>
      <c r="SWS1535" s="749"/>
      <c r="SWT1535" s="749"/>
      <c r="SWU1535" s="749"/>
      <c r="SWV1535" s="749"/>
      <c r="SWW1535" s="749"/>
      <c r="SWX1535" s="749"/>
      <c r="SWY1535" s="749"/>
      <c r="SWZ1535" s="749"/>
      <c r="SXA1535" s="749"/>
      <c r="SXB1535" s="749"/>
      <c r="SXC1535" s="749"/>
      <c r="SXD1535" s="749"/>
      <c r="SXE1535" s="749"/>
      <c r="SXF1535" s="749"/>
      <c r="SXG1535" s="749"/>
      <c r="SXH1535" s="749"/>
      <c r="SXI1535" s="749"/>
      <c r="SXJ1535" s="749"/>
      <c r="SXK1535" s="749"/>
      <c r="SXL1535" s="749"/>
      <c r="SXM1535" s="749"/>
      <c r="SXN1535" s="749"/>
      <c r="SXO1535" s="749"/>
      <c r="SXP1535" s="749"/>
      <c r="SXQ1535" s="749"/>
      <c r="SXR1535" s="749"/>
      <c r="SXS1535" s="749"/>
      <c r="SXT1535" s="749"/>
      <c r="SXU1535" s="749"/>
      <c r="SXV1535" s="749"/>
      <c r="SXW1535" s="749"/>
      <c r="SXX1535" s="749"/>
      <c r="SXY1535" s="749"/>
      <c r="SXZ1535" s="749"/>
      <c r="SYA1535" s="749"/>
      <c r="SYB1535" s="749"/>
      <c r="SYC1535" s="749"/>
      <c r="SYD1535" s="749"/>
      <c r="SYE1535" s="749"/>
      <c r="SYF1535" s="749"/>
      <c r="SYG1535" s="749"/>
      <c r="SYH1535" s="749"/>
      <c r="SYI1535" s="749"/>
      <c r="SYJ1535" s="749"/>
      <c r="SYK1535" s="749"/>
      <c r="SYL1535" s="749"/>
      <c r="SYM1535" s="749"/>
      <c r="SYN1535" s="749"/>
      <c r="SYO1535" s="749"/>
      <c r="SYP1535" s="749"/>
      <c r="SYQ1535" s="749"/>
      <c r="SYR1535" s="749"/>
      <c r="SYS1535" s="749"/>
      <c r="SYT1535" s="749"/>
      <c r="SYU1535" s="749"/>
      <c r="SYV1535" s="749"/>
      <c r="SYW1535" s="749"/>
      <c r="SYX1535" s="749"/>
      <c r="SYY1535" s="749"/>
      <c r="SYZ1535" s="749"/>
      <c r="SZA1535" s="749"/>
      <c r="SZB1535" s="749"/>
      <c r="SZC1535" s="749"/>
      <c r="SZD1535" s="749"/>
      <c r="SZE1535" s="749"/>
      <c r="SZF1535" s="749"/>
      <c r="SZG1535" s="749"/>
      <c r="SZH1535" s="749"/>
      <c r="SZI1535" s="749"/>
      <c r="SZJ1535" s="749"/>
      <c r="SZK1535" s="749"/>
      <c r="SZL1535" s="749"/>
      <c r="SZM1535" s="749"/>
      <c r="SZN1535" s="749"/>
      <c r="SZO1535" s="749"/>
      <c r="SZP1535" s="749"/>
      <c r="SZQ1535" s="749"/>
      <c r="SZR1535" s="749"/>
      <c r="SZS1535" s="749"/>
      <c r="SZT1535" s="749"/>
      <c r="SZU1535" s="749"/>
      <c r="SZV1535" s="749"/>
      <c r="SZW1535" s="749"/>
      <c r="SZX1535" s="749"/>
      <c r="SZY1535" s="749"/>
      <c r="SZZ1535" s="749"/>
      <c r="TAA1535" s="749"/>
      <c r="TAB1535" s="749"/>
      <c r="TAC1535" s="749"/>
      <c r="TAD1535" s="749"/>
      <c r="TAE1535" s="749"/>
      <c r="TAF1535" s="749"/>
      <c r="TAG1535" s="749"/>
      <c r="TAH1535" s="749"/>
      <c r="TAI1535" s="749"/>
      <c r="TAJ1535" s="749"/>
      <c r="TAK1535" s="749"/>
      <c r="TAL1535" s="749"/>
      <c r="TAM1535" s="749"/>
      <c r="TAN1535" s="749"/>
      <c r="TAO1535" s="749"/>
      <c r="TAP1535" s="749"/>
      <c r="TAQ1535" s="749"/>
      <c r="TAR1535" s="749"/>
      <c r="TAS1535" s="749"/>
      <c r="TAT1535" s="749"/>
      <c r="TAU1535" s="749"/>
      <c r="TAV1535" s="749"/>
      <c r="TAW1535" s="749"/>
      <c r="TAX1535" s="749"/>
      <c r="TAY1535" s="749"/>
      <c r="TAZ1535" s="749"/>
      <c r="TBA1535" s="749"/>
      <c r="TBB1535" s="749"/>
      <c r="TBC1535" s="749"/>
      <c r="TBD1535" s="749"/>
      <c r="TBE1535" s="749"/>
      <c r="TBF1535" s="749"/>
      <c r="TBG1535" s="749"/>
      <c r="TBH1535" s="749"/>
      <c r="TBI1535" s="749"/>
      <c r="TBJ1535" s="749"/>
      <c r="TBK1535" s="749"/>
      <c r="TBL1535" s="749"/>
      <c r="TBM1535" s="749"/>
      <c r="TBN1535" s="749"/>
      <c r="TBO1535" s="749"/>
      <c r="TBP1535" s="749"/>
      <c r="TBQ1535" s="749"/>
      <c r="TBR1535" s="749"/>
      <c r="TBS1535" s="749"/>
      <c r="TBT1535" s="749"/>
      <c r="TBU1535" s="749"/>
      <c r="TBV1535" s="749"/>
      <c r="TBW1535" s="749"/>
      <c r="TBX1535" s="749"/>
      <c r="TBY1535" s="749"/>
      <c r="TBZ1535" s="749"/>
      <c r="TCA1535" s="749"/>
      <c r="TCB1535" s="749"/>
      <c r="TCC1535" s="749"/>
      <c r="TCD1535" s="749"/>
      <c r="TCE1535" s="749"/>
      <c r="TCF1535" s="749"/>
      <c r="TCG1535" s="749"/>
      <c r="TCH1535" s="749"/>
      <c r="TCI1535" s="749"/>
      <c r="TCJ1535" s="749"/>
      <c r="TCK1535" s="749"/>
      <c r="TCL1535" s="749"/>
      <c r="TCM1535" s="749"/>
      <c r="TCN1535" s="749"/>
      <c r="TCO1535" s="749"/>
      <c r="TCP1535" s="749"/>
      <c r="TCQ1535" s="749"/>
      <c r="TCR1535" s="749"/>
      <c r="TCS1535" s="749"/>
      <c r="TCT1535" s="749"/>
      <c r="TCU1535" s="749"/>
      <c r="TCV1535" s="749"/>
      <c r="TCW1535" s="749"/>
      <c r="TCX1535" s="749"/>
      <c r="TCY1535" s="749"/>
      <c r="TCZ1535" s="749"/>
      <c r="TDA1535" s="749"/>
      <c r="TDB1535" s="749"/>
      <c r="TDC1535" s="749"/>
      <c r="TDD1535" s="749"/>
      <c r="TDE1535" s="749"/>
      <c r="TDF1535" s="749"/>
      <c r="TDG1535" s="749"/>
      <c r="TDH1535" s="749"/>
      <c r="TDI1535" s="749"/>
      <c r="TDJ1535" s="749"/>
      <c r="TDK1535" s="749"/>
      <c r="TDL1535" s="749"/>
      <c r="TDM1535" s="749"/>
      <c r="TDN1535" s="749"/>
      <c r="TDO1535" s="749"/>
      <c r="TDP1535" s="749"/>
      <c r="TDQ1535" s="749"/>
      <c r="TDR1535" s="749"/>
      <c r="TDS1535" s="749"/>
      <c r="TDT1535" s="749"/>
      <c r="TDU1535" s="749"/>
      <c r="TDV1535" s="749"/>
      <c r="TDW1535" s="749"/>
      <c r="TDX1535" s="749"/>
      <c r="TDY1535" s="749"/>
      <c r="TDZ1535" s="749"/>
      <c r="TEA1535" s="749"/>
      <c r="TEB1535" s="749"/>
      <c r="TEC1535" s="749"/>
      <c r="TED1535" s="749"/>
      <c r="TEE1535" s="749"/>
      <c r="TEF1535" s="749"/>
      <c r="TEG1535" s="749"/>
      <c r="TEH1535" s="749"/>
      <c r="TEI1535" s="749"/>
      <c r="TEJ1535" s="749"/>
      <c r="TEK1535" s="749"/>
      <c r="TEL1535" s="749"/>
      <c r="TEM1535" s="749"/>
      <c r="TEN1535" s="749"/>
      <c r="TEO1535" s="749"/>
      <c r="TEP1535" s="749"/>
      <c r="TEQ1535" s="749"/>
      <c r="TER1535" s="749"/>
      <c r="TES1535" s="749"/>
      <c r="TET1535" s="749"/>
      <c r="TEU1535" s="749"/>
      <c r="TEV1535" s="749"/>
      <c r="TEW1535" s="749"/>
      <c r="TEX1535" s="749"/>
      <c r="TEY1535" s="749"/>
      <c r="TEZ1535" s="749"/>
      <c r="TFA1535" s="749"/>
      <c r="TFB1535" s="749"/>
      <c r="TFC1535" s="749"/>
      <c r="TFD1535" s="749"/>
      <c r="TFE1535" s="749"/>
      <c r="TFF1535" s="749"/>
      <c r="TFG1535" s="749"/>
      <c r="TFH1535" s="749"/>
      <c r="TFI1535" s="749"/>
      <c r="TFJ1535" s="749"/>
      <c r="TFK1535" s="749"/>
      <c r="TFL1535" s="749"/>
      <c r="TFM1535" s="749"/>
      <c r="TFN1535" s="749"/>
      <c r="TFO1535" s="749"/>
      <c r="TFP1535" s="749"/>
      <c r="TFQ1535" s="749"/>
      <c r="TFR1535" s="749"/>
      <c r="TFS1535" s="749"/>
      <c r="TFT1535" s="749"/>
      <c r="TFU1535" s="749"/>
      <c r="TFV1535" s="749"/>
      <c r="TFW1535" s="749"/>
      <c r="TFX1535" s="749"/>
      <c r="TFY1535" s="749"/>
      <c r="TFZ1535" s="749"/>
      <c r="TGA1535" s="749"/>
      <c r="TGB1535" s="749"/>
      <c r="TGC1535" s="749"/>
      <c r="TGD1535" s="749"/>
      <c r="TGE1535" s="749"/>
      <c r="TGF1535" s="749"/>
      <c r="TGG1535" s="749"/>
      <c r="TGH1535" s="749"/>
      <c r="TGI1535" s="749"/>
      <c r="TGJ1535" s="749"/>
      <c r="TGK1535" s="749"/>
      <c r="TGL1535" s="749"/>
      <c r="TGM1535" s="749"/>
      <c r="TGN1535" s="749"/>
      <c r="TGO1535" s="749"/>
      <c r="TGP1535" s="749"/>
      <c r="TGQ1535" s="749"/>
      <c r="TGR1535" s="749"/>
      <c r="TGS1535" s="749"/>
      <c r="TGT1535" s="749"/>
      <c r="TGU1535" s="749"/>
      <c r="TGV1535" s="749"/>
      <c r="TGW1535" s="749"/>
      <c r="TGX1535" s="749"/>
      <c r="TGY1535" s="749"/>
      <c r="TGZ1535" s="749"/>
      <c r="THA1535" s="749"/>
      <c r="THB1535" s="749"/>
      <c r="THC1535" s="749"/>
      <c r="THD1535" s="749"/>
      <c r="THE1535" s="749"/>
      <c r="THF1535" s="749"/>
      <c r="THG1535" s="749"/>
      <c r="THH1535" s="749"/>
      <c r="THI1535" s="749"/>
      <c r="THJ1535" s="749"/>
      <c r="THK1535" s="749"/>
      <c r="THL1535" s="749"/>
      <c r="THM1535" s="749"/>
      <c r="THN1535" s="749"/>
      <c r="THO1535" s="749"/>
      <c r="THP1535" s="749"/>
      <c r="THQ1535" s="749"/>
      <c r="THR1535" s="749"/>
      <c r="THS1535" s="749"/>
      <c r="THT1535" s="749"/>
      <c r="THU1535" s="749"/>
      <c r="THV1535" s="749"/>
      <c r="THW1535" s="749"/>
      <c r="THX1535" s="749"/>
      <c r="THY1535" s="749"/>
      <c r="THZ1535" s="749"/>
      <c r="TIA1535" s="749"/>
      <c r="TIB1535" s="749"/>
      <c r="TIC1535" s="749"/>
      <c r="TID1535" s="749"/>
      <c r="TIE1535" s="749"/>
      <c r="TIF1535" s="749"/>
      <c r="TIG1535" s="749"/>
      <c r="TIH1535" s="749"/>
      <c r="TII1535" s="749"/>
      <c r="TIJ1535" s="749"/>
      <c r="TIK1535" s="749"/>
      <c r="TIL1535" s="749"/>
      <c r="TIM1535" s="749"/>
      <c r="TIN1535" s="749"/>
      <c r="TIO1535" s="749"/>
      <c r="TIP1535" s="749"/>
      <c r="TIQ1535" s="749"/>
      <c r="TIR1535" s="749"/>
      <c r="TIS1535" s="749"/>
      <c r="TIT1535" s="749"/>
      <c r="TIU1535" s="749"/>
      <c r="TIV1535" s="749"/>
      <c r="TIW1535" s="749"/>
      <c r="TIX1535" s="749"/>
      <c r="TIY1535" s="749"/>
      <c r="TIZ1535" s="749"/>
      <c r="TJA1535" s="749"/>
      <c r="TJB1535" s="749"/>
      <c r="TJC1535" s="749"/>
      <c r="TJD1535" s="749"/>
      <c r="TJE1535" s="749"/>
      <c r="TJF1535" s="749"/>
      <c r="TJG1535" s="749"/>
      <c r="TJH1535" s="749"/>
      <c r="TJI1535" s="749"/>
      <c r="TJJ1535" s="749"/>
      <c r="TJK1535" s="749"/>
      <c r="TJL1535" s="749"/>
      <c r="TJM1535" s="749"/>
      <c r="TJN1535" s="749"/>
      <c r="TJO1535" s="749"/>
      <c r="TJP1535" s="749"/>
      <c r="TJQ1535" s="749"/>
      <c r="TJR1535" s="749"/>
      <c r="TJS1535" s="749"/>
      <c r="TJT1535" s="749"/>
      <c r="TJU1535" s="749"/>
      <c r="TJV1535" s="749"/>
      <c r="TJW1535" s="749"/>
      <c r="TJX1535" s="749"/>
      <c r="TJY1535" s="749"/>
      <c r="TJZ1535" s="749"/>
      <c r="TKA1535" s="749"/>
      <c r="TKB1535" s="749"/>
      <c r="TKC1535" s="749"/>
      <c r="TKD1535" s="749"/>
      <c r="TKE1535" s="749"/>
      <c r="TKF1535" s="749"/>
      <c r="TKG1535" s="749"/>
      <c r="TKH1535" s="749"/>
      <c r="TKI1535" s="749"/>
      <c r="TKJ1535" s="749"/>
      <c r="TKK1535" s="749"/>
      <c r="TKL1535" s="749"/>
      <c r="TKM1535" s="749"/>
      <c r="TKN1535" s="749"/>
      <c r="TKO1535" s="749"/>
      <c r="TKP1535" s="749"/>
      <c r="TKQ1535" s="749"/>
      <c r="TKR1535" s="749"/>
      <c r="TKS1535" s="749"/>
      <c r="TKT1535" s="749"/>
      <c r="TKU1535" s="749"/>
      <c r="TKV1535" s="749"/>
      <c r="TKW1535" s="749"/>
      <c r="TKX1535" s="749"/>
      <c r="TKY1535" s="749"/>
      <c r="TKZ1535" s="749"/>
      <c r="TLA1535" s="749"/>
      <c r="TLB1535" s="749"/>
      <c r="TLC1535" s="749"/>
      <c r="TLD1535" s="749"/>
      <c r="TLE1535" s="749"/>
      <c r="TLF1535" s="749"/>
      <c r="TLG1535" s="749"/>
      <c r="TLH1535" s="749"/>
      <c r="TLI1535" s="749"/>
      <c r="TLJ1535" s="749"/>
      <c r="TLK1535" s="749"/>
      <c r="TLL1535" s="749"/>
      <c r="TLM1535" s="749"/>
      <c r="TLN1535" s="749"/>
      <c r="TLO1535" s="749"/>
      <c r="TLP1535" s="749"/>
      <c r="TLQ1535" s="749"/>
      <c r="TLR1535" s="749"/>
      <c r="TLS1535" s="749"/>
      <c r="TLT1535" s="749"/>
      <c r="TLU1535" s="749"/>
      <c r="TLV1535" s="749"/>
      <c r="TLW1535" s="749"/>
      <c r="TLX1535" s="749"/>
      <c r="TLY1535" s="749"/>
      <c r="TLZ1535" s="749"/>
      <c r="TMA1535" s="749"/>
      <c r="TMB1535" s="749"/>
      <c r="TMC1535" s="749"/>
      <c r="TMD1535" s="749"/>
      <c r="TME1535" s="749"/>
      <c r="TMF1535" s="749"/>
      <c r="TMG1535" s="749"/>
      <c r="TMH1535" s="749"/>
      <c r="TMI1535" s="749"/>
      <c r="TMJ1535" s="749"/>
      <c r="TMK1535" s="749"/>
      <c r="TML1535" s="749"/>
      <c r="TMM1535" s="749"/>
      <c r="TMN1535" s="749"/>
      <c r="TMO1535" s="749"/>
      <c r="TMP1535" s="749"/>
      <c r="TMQ1535" s="749"/>
      <c r="TMR1535" s="749"/>
      <c r="TMS1535" s="749"/>
      <c r="TMT1535" s="749"/>
      <c r="TMU1535" s="749"/>
      <c r="TMV1535" s="749"/>
      <c r="TMW1535" s="749"/>
      <c r="TMX1535" s="749"/>
      <c r="TMY1535" s="749"/>
      <c r="TMZ1535" s="749"/>
      <c r="TNA1535" s="749"/>
      <c r="TNB1535" s="749"/>
      <c r="TNC1535" s="749"/>
      <c r="TND1535" s="749"/>
      <c r="TNE1535" s="749"/>
      <c r="TNF1535" s="749"/>
      <c r="TNG1535" s="749"/>
      <c r="TNH1535" s="749"/>
      <c r="TNI1535" s="749"/>
      <c r="TNJ1535" s="749"/>
      <c r="TNK1535" s="749"/>
      <c r="TNL1535" s="749"/>
      <c r="TNM1535" s="749"/>
      <c r="TNN1535" s="749"/>
      <c r="TNO1535" s="749"/>
      <c r="TNP1535" s="749"/>
      <c r="TNQ1535" s="749"/>
      <c r="TNR1535" s="749"/>
      <c r="TNS1535" s="749"/>
      <c r="TNT1535" s="749"/>
      <c r="TNU1535" s="749"/>
      <c r="TNV1535" s="749"/>
      <c r="TNW1535" s="749"/>
      <c r="TNX1535" s="749"/>
      <c r="TNY1535" s="749"/>
      <c r="TNZ1535" s="749"/>
      <c r="TOA1535" s="749"/>
      <c r="TOB1535" s="749"/>
      <c r="TOC1535" s="749"/>
      <c r="TOD1535" s="749"/>
      <c r="TOE1535" s="749"/>
      <c r="TOF1535" s="749"/>
      <c r="TOG1535" s="749"/>
      <c r="TOH1535" s="749"/>
      <c r="TOI1535" s="749"/>
      <c r="TOJ1535" s="749"/>
      <c r="TOK1535" s="749"/>
      <c r="TOL1535" s="749"/>
      <c r="TOM1535" s="749"/>
      <c r="TON1535" s="749"/>
      <c r="TOO1535" s="749"/>
      <c r="TOP1535" s="749"/>
      <c r="TOQ1535" s="749"/>
      <c r="TOR1535" s="749"/>
      <c r="TOS1535" s="749"/>
      <c r="TOT1535" s="749"/>
      <c r="TOU1535" s="749"/>
      <c r="TOV1535" s="749"/>
      <c r="TOW1535" s="749"/>
      <c r="TOX1535" s="749"/>
      <c r="TOY1535" s="749"/>
      <c r="TOZ1535" s="749"/>
      <c r="TPA1535" s="749"/>
      <c r="TPB1535" s="749"/>
      <c r="TPC1535" s="749"/>
      <c r="TPD1535" s="749"/>
      <c r="TPE1535" s="749"/>
      <c r="TPF1535" s="749"/>
      <c r="TPG1535" s="749"/>
      <c r="TPH1535" s="749"/>
      <c r="TPI1535" s="749"/>
      <c r="TPJ1535" s="749"/>
      <c r="TPK1535" s="749"/>
      <c r="TPL1535" s="749"/>
      <c r="TPM1535" s="749"/>
      <c r="TPN1535" s="749"/>
      <c r="TPO1535" s="749"/>
      <c r="TPP1535" s="749"/>
      <c r="TPQ1535" s="749"/>
      <c r="TPR1535" s="749"/>
      <c r="TPS1535" s="749"/>
      <c r="TPT1535" s="749"/>
      <c r="TPU1535" s="749"/>
      <c r="TPV1535" s="749"/>
      <c r="TPW1535" s="749"/>
      <c r="TPX1535" s="749"/>
      <c r="TPY1535" s="749"/>
      <c r="TPZ1535" s="749"/>
      <c r="TQA1535" s="749"/>
      <c r="TQB1535" s="749"/>
      <c r="TQC1535" s="749"/>
      <c r="TQD1535" s="749"/>
      <c r="TQE1535" s="749"/>
      <c r="TQF1535" s="749"/>
      <c r="TQG1535" s="749"/>
      <c r="TQH1535" s="749"/>
      <c r="TQI1535" s="749"/>
      <c r="TQJ1535" s="749"/>
      <c r="TQK1535" s="749"/>
      <c r="TQL1535" s="749"/>
      <c r="TQM1535" s="749"/>
      <c r="TQN1535" s="749"/>
      <c r="TQO1535" s="749"/>
      <c r="TQP1535" s="749"/>
      <c r="TQQ1535" s="749"/>
      <c r="TQR1535" s="749"/>
      <c r="TQS1535" s="749"/>
      <c r="TQT1535" s="749"/>
      <c r="TQU1535" s="749"/>
      <c r="TQV1535" s="749"/>
      <c r="TQW1535" s="749"/>
      <c r="TQX1535" s="749"/>
      <c r="TQY1535" s="749"/>
      <c r="TQZ1535" s="749"/>
      <c r="TRA1535" s="749"/>
      <c r="TRB1535" s="749"/>
      <c r="TRC1535" s="749"/>
      <c r="TRD1535" s="749"/>
      <c r="TRE1535" s="749"/>
      <c r="TRF1535" s="749"/>
      <c r="TRG1535" s="749"/>
      <c r="TRH1535" s="749"/>
      <c r="TRI1535" s="749"/>
      <c r="TRJ1535" s="749"/>
      <c r="TRK1535" s="749"/>
      <c r="TRL1535" s="749"/>
      <c r="TRM1535" s="749"/>
      <c r="TRN1535" s="749"/>
      <c r="TRO1535" s="749"/>
      <c r="TRP1535" s="749"/>
      <c r="TRQ1535" s="749"/>
      <c r="TRR1535" s="749"/>
      <c r="TRS1535" s="749"/>
      <c r="TRT1535" s="749"/>
      <c r="TRU1535" s="749"/>
      <c r="TRV1535" s="749"/>
      <c r="TRW1535" s="749"/>
      <c r="TRX1535" s="749"/>
      <c r="TRY1535" s="749"/>
      <c r="TRZ1535" s="749"/>
      <c r="TSA1535" s="749"/>
      <c r="TSB1535" s="749"/>
      <c r="TSC1535" s="749"/>
      <c r="TSD1535" s="749"/>
      <c r="TSE1535" s="749"/>
      <c r="TSF1535" s="749"/>
      <c r="TSG1535" s="749"/>
      <c r="TSH1535" s="749"/>
      <c r="TSI1535" s="749"/>
      <c r="TSJ1535" s="749"/>
      <c r="TSK1535" s="749"/>
      <c r="TSL1535" s="749"/>
      <c r="TSM1535" s="749"/>
      <c r="TSN1535" s="749"/>
      <c r="TSO1535" s="749"/>
      <c r="TSP1535" s="749"/>
      <c r="TSQ1535" s="749"/>
      <c r="TSR1535" s="749"/>
      <c r="TSS1535" s="749"/>
      <c r="TST1535" s="749"/>
      <c r="TSU1535" s="749"/>
      <c r="TSV1535" s="749"/>
      <c r="TSW1535" s="749"/>
      <c r="TSX1535" s="749"/>
      <c r="TSY1535" s="749"/>
      <c r="TSZ1535" s="749"/>
      <c r="TTA1535" s="749"/>
      <c r="TTB1535" s="749"/>
      <c r="TTC1535" s="749"/>
      <c r="TTD1535" s="749"/>
      <c r="TTE1535" s="749"/>
      <c r="TTF1535" s="749"/>
      <c r="TTG1535" s="749"/>
      <c r="TTH1535" s="749"/>
      <c r="TTI1535" s="749"/>
      <c r="TTJ1535" s="749"/>
      <c r="TTK1535" s="749"/>
      <c r="TTL1535" s="749"/>
      <c r="TTM1535" s="749"/>
      <c r="TTN1535" s="749"/>
      <c r="TTO1535" s="749"/>
      <c r="TTP1535" s="749"/>
      <c r="TTQ1535" s="749"/>
      <c r="TTR1535" s="749"/>
      <c r="TTS1535" s="749"/>
      <c r="TTT1535" s="749"/>
      <c r="TTU1535" s="749"/>
      <c r="TTV1535" s="749"/>
      <c r="TTW1535" s="749"/>
      <c r="TTX1535" s="749"/>
      <c r="TTY1535" s="749"/>
      <c r="TTZ1535" s="749"/>
      <c r="TUA1535" s="749"/>
      <c r="TUB1535" s="749"/>
      <c r="TUC1535" s="749"/>
      <c r="TUD1535" s="749"/>
      <c r="TUE1535" s="749"/>
      <c r="TUF1535" s="749"/>
      <c r="TUG1535" s="749"/>
      <c r="TUH1535" s="749"/>
      <c r="TUI1535" s="749"/>
      <c r="TUJ1535" s="749"/>
      <c r="TUK1535" s="749"/>
      <c r="TUL1535" s="749"/>
      <c r="TUM1535" s="749"/>
      <c r="TUN1535" s="749"/>
      <c r="TUO1535" s="749"/>
      <c r="TUP1535" s="749"/>
      <c r="TUQ1535" s="749"/>
      <c r="TUR1535" s="749"/>
      <c r="TUS1535" s="749"/>
      <c r="TUT1535" s="749"/>
      <c r="TUU1535" s="749"/>
      <c r="TUV1535" s="749"/>
      <c r="TUW1535" s="749"/>
      <c r="TUX1535" s="749"/>
      <c r="TUY1535" s="749"/>
      <c r="TUZ1535" s="749"/>
      <c r="TVA1535" s="749"/>
      <c r="TVB1535" s="749"/>
      <c r="TVC1535" s="749"/>
      <c r="TVD1535" s="749"/>
      <c r="TVE1535" s="749"/>
      <c r="TVF1535" s="749"/>
      <c r="TVG1535" s="749"/>
      <c r="TVH1535" s="749"/>
      <c r="TVI1535" s="749"/>
      <c r="TVJ1535" s="749"/>
      <c r="TVK1535" s="749"/>
      <c r="TVL1535" s="749"/>
      <c r="TVM1535" s="749"/>
      <c r="TVN1535" s="749"/>
      <c r="TVO1535" s="749"/>
      <c r="TVP1535" s="749"/>
      <c r="TVQ1535" s="749"/>
      <c r="TVR1535" s="749"/>
      <c r="TVS1535" s="749"/>
      <c r="TVT1535" s="749"/>
      <c r="TVU1535" s="749"/>
      <c r="TVV1535" s="749"/>
      <c r="TVW1535" s="749"/>
      <c r="TVX1535" s="749"/>
      <c r="TVY1535" s="749"/>
      <c r="TVZ1535" s="749"/>
      <c r="TWA1535" s="749"/>
      <c r="TWB1535" s="749"/>
      <c r="TWC1535" s="749"/>
      <c r="TWD1535" s="749"/>
      <c r="TWE1535" s="749"/>
      <c r="TWF1535" s="749"/>
      <c r="TWG1535" s="749"/>
      <c r="TWH1535" s="749"/>
      <c r="TWI1535" s="749"/>
      <c r="TWJ1535" s="749"/>
      <c r="TWK1535" s="749"/>
      <c r="TWL1535" s="749"/>
      <c r="TWM1535" s="749"/>
      <c r="TWN1535" s="749"/>
      <c r="TWO1535" s="749"/>
      <c r="TWP1535" s="749"/>
      <c r="TWQ1535" s="749"/>
      <c r="TWR1535" s="749"/>
      <c r="TWS1535" s="749"/>
      <c r="TWT1535" s="749"/>
      <c r="TWU1535" s="749"/>
      <c r="TWV1535" s="749"/>
      <c r="TWW1535" s="749"/>
      <c r="TWX1535" s="749"/>
      <c r="TWY1535" s="749"/>
      <c r="TWZ1535" s="749"/>
      <c r="TXA1535" s="749"/>
      <c r="TXB1535" s="749"/>
      <c r="TXC1535" s="749"/>
      <c r="TXD1535" s="749"/>
      <c r="TXE1535" s="749"/>
      <c r="TXF1535" s="749"/>
      <c r="TXG1535" s="749"/>
      <c r="TXH1535" s="749"/>
      <c r="TXI1535" s="749"/>
      <c r="TXJ1535" s="749"/>
      <c r="TXK1535" s="749"/>
      <c r="TXL1535" s="749"/>
      <c r="TXM1535" s="749"/>
      <c r="TXN1535" s="749"/>
      <c r="TXO1535" s="749"/>
      <c r="TXP1535" s="749"/>
      <c r="TXQ1535" s="749"/>
      <c r="TXR1535" s="749"/>
      <c r="TXS1535" s="749"/>
      <c r="TXT1535" s="749"/>
      <c r="TXU1535" s="749"/>
      <c r="TXV1535" s="749"/>
      <c r="TXW1535" s="749"/>
      <c r="TXX1535" s="749"/>
      <c r="TXY1535" s="749"/>
      <c r="TXZ1535" s="749"/>
      <c r="TYA1535" s="749"/>
      <c r="TYB1535" s="749"/>
      <c r="TYC1535" s="749"/>
      <c r="TYD1535" s="749"/>
      <c r="TYE1535" s="749"/>
      <c r="TYF1535" s="749"/>
      <c r="TYG1535" s="749"/>
      <c r="TYH1535" s="749"/>
      <c r="TYI1535" s="749"/>
      <c r="TYJ1535" s="749"/>
      <c r="TYK1535" s="749"/>
      <c r="TYL1535" s="749"/>
      <c r="TYM1535" s="749"/>
      <c r="TYN1535" s="749"/>
      <c r="TYO1535" s="749"/>
      <c r="TYP1535" s="749"/>
      <c r="TYQ1535" s="749"/>
      <c r="TYR1535" s="749"/>
      <c r="TYS1535" s="749"/>
      <c r="TYT1535" s="749"/>
      <c r="TYU1535" s="749"/>
      <c r="TYV1535" s="749"/>
      <c r="TYW1535" s="749"/>
      <c r="TYX1535" s="749"/>
      <c r="TYY1535" s="749"/>
      <c r="TYZ1535" s="749"/>
      <c r="TZA1535" s="749"/>
      <c r="TZB1535" s="749"/>
      <c r="TZC1535" s="749"/>
      <c r="TZD1535" s="749"/>
      <c r="TZE1535" s="749"/>
      <c r="TZF1535" s="749"/>
      <c r="TZG1535" s="749"/>
      <c r="TZH1535" s="749"/>
      <c r="TZI1535" s="749"/>
      <c r="TZJ1535" s="749"/>
      <c r="TZK1535" s="749"/>
      <c r="TZL1535" s="749"/>
      <c r="TZM1535" s="749"/>
      <c r="TZN1535" s="749"/>
      <c r="TZO1535" s="749"/>
      <c r="TZP1535" s="749"/>
      <c r="TZQ1535" s="749"/>
      <c r="TZR1535" s="749"/>
      <c r="TZS1535" s="749"/>
      <c r="TZT1535" s="749"/>
      <c r="TZU1535" s="749"/>
      <c r="TZV1535" s="749"/>
      <c r="TZW1535" s="749"/>
      <c r="TZX1535" s="749"/>
      <c r="TZY1535" s="749"/>
      <c r="TZZ1535" s="749"/>
      <c r="UAA1535" s="749"/>
      <c r="UAB1535" s="749"/>
      <c r="UAC1535" s="749"/>
      <c r="UAD1535" s="749"/>
      <c r="UAE1535" s="749"/>
      <c r="UAF1535" s="749"/>
      <c r="UAG1535" s="749"/>
      <c r="UAH1535" s="749"/>
      <c r="UAI1535" s="749"/>
      <c r="UAJ1535" s="749"/>
      <c r="UAK1535" s="749"/>
      <c r="UAL1535" s="749"/>
      <c r="UAM1535" s="749"/>
      <c r="UAN1535" s="749"/>
      <c r="UAO1535" s="749"/>
      <c r="UAP1535" s="749"/>
      <c r="UAQ1535" s="749"/>
      <c r="UAR1535" s="749"/>
      <c r="UAS1535" s="749"/>
      <c r="UAT1535" s="749"/>
      <c r="UAU1535" s="749"/>
      <c r="UAV1535" s="749"/>
      <c r="UAW1535" s="749"/>
      <c r="UAX1535" s="749"/>
      <c r="UAY1535" s="749"/>
      <c r="UAZ1535" s="749"/>
      <c r="UBA1535" s="749"/>
      <c r="UBB1535" s="749"/>
      <c r="UBC1535" s="749"/>
      <c r="UBD1535" s="749"/>
      <c r="UBE1535" s="749"/>
      <c r="UBF1535" s="749"/>
      <c r="UBG1535" s="749"/>
      <c r="UBH1535" s="749"/>
      <c r="UBI1535" s="749"/>
      <c r="UBJ1535" s="749"/>
      <c r="UBK1535" s="749"/>
      <c r="UBL1535" s="749"/>
      <c r="UBM1535" s="749"/>
      <c r="UBN1535" s="749"/>
      <c r="UBO1535" s="749"/>
      <c r="UBP1535" s="749"/>
      <c r="UBQ1535" s="749"/>
      <c r="UBR1535" s="749"/>
      <c r="UBS1535" s="749"/>
      <c r="UBT1535" s="749"/>
      <c r="UBU1535" s="749"/>
      <c r="UBV1535" s="749"/>
      <c r="UBW1535" s="749"/>
      <c r="UBX1535" s="749"/>
      <c r="UBY1535" s="749"/>
      <c r="UBZ1535" s="749"/>
      <c r="UCA1535" s="749"/>
      <c r="UCB1535" s="749"/>
      <c r="UCC1535" s="749"/>
      <c r="UCD1535" s="749"/>
      <c r="UCE1535" s="749"/>
      <c r="UCF1535" s="749"/>
      <c r="UCG1535" s="749"/>
      <c r="UCH1535" s="749"/>
      <c r="UCI1535" s="749"/>
      <c r="UCJ1535" s="749"/>
      <c r="UCK1535" s="749"/>
      <c r="UCL1535" s="749"/>
      <c r="UCM1535" s="749"/>
      <c r="UCN1535" s="749"/>
      <c r="UCO1535" s="749"/>
      <c r="UCP1535" s="749"/>
      <c r="UCQ1535" s="749"/>
      <c r="UCR1535" s="749"/>
      <c r="UCS1535" s="749"/>
      <c r="UCT1535" s="749"/>
      <c r="UCU1535" s="749"/>
      <c r="UCV1535" s="749"/>
      <c r="UCW1535" s="749"/>
      <c r="UCX1535" s="749"/>
      <c r="UCY1535" s="749"/>
      <c r="UCZ1535" s="749"/>
      <c r="UDA1535" s="749"/>
      <c r="UDB1535" s="749"/>
      <c r="UDC1535" s="749"/>
      <c r="UDD1535" s="749"/>
      <c r="UDE1535" s="749"/>
      <c r="UDF1535" s="749"/>
      <c r="UDG1535" s="749"/>
      <c r="UDH1535" s="749"/>
      <c r="UDI1535" s="749"/>
      <c r="UDJ1535" s="749"/>
      <c r="UDK1535" s="749"/>
      <c r="UDL1535" s="749"/>
      <c r="UDM1535" s="749"/>
      <c r="UDN1535" s="749"/>
      <c r="UDO1535" s="749"/>
      <c r="UDP1535" s="749"/>
      <c r="UDQ1535" s="749"/>
      <c r="UDR1535" s="749"/>
      <c r="UDS1535" s="749"/>
      <c r="UDT1535" s="749"/>
      <c r="UDU1535" s="749"/>
      <c r="UDV1535" s="749"/>
      <c r="UDW1535" s="749"/>
      <c r="UDX1535" s="749"/>
      <c r="UDY1535" s="749"/>
      <c r="UDZ1535" s="749"/>
      <c r="UEA1535" s="749"/>
      <c r="UEB1535" s="749"/>
      <c r="UEC1535" s="749"/>
      <c r="UED1535" s="749"/>
      <c r="UEE1535" s="749"/>
      <c r="UEF1535" s="749"/>
      <c r="UEG1535" s="749"/>
      <c r="UEH1535" s="749"/>
      <c r="UEI1535" s="749"/>
      <c r="UEJ1535" s="749"/>
      <c r="UEK1535" s="749"/>
      <c r="UEL1535" s="749"/>
      <c r="UEM1535" s="749"/>
      <c r="UEN1535" s="749"/>
      <c r="UEO1535" s="749"/>
      <c r="UEP1535" s="749"/>
      <c r="UEQ1535" s="749"/>
      <c r="UER1535" s="749"/>
      <c r="UES1535" s="749"/>
      <c r="UET1535" s="749"/>
      <c r="UEU1535" s="749"/>
      <c r="UEV1535" s="749"/>
      <c r="UEW1535" s="749"/>
      <c r="UEX1535" s="749"/>
      <c r="UEY1535" s="749"/>
      <c r="UEZ1535" s="749"/>
      <c r="UFA1535" s="749"/>
      <c r="UFB1535" s="749"/>
      <c r="UFC1535" s="749"/>
      <c r="UFD1535" s="749"/>
      <c r="UFE1535" s="749"/>
      <c r="UFF1535" s="749"/>
      <c r="UFG1535" s="749"/>
      <c r="UFH1535" s="749"/>
      <c r="UFI1535" s="749"/>
      <c r="UFJ1535" s="749"/>
      <c r="UFK1535" s="749"/>
      <c r="UFL1535" s="749"/>
      <c r="UFM1535" s="749"/>
      <c r="UFN1535" s="749"/>
      <c r="UFO1535" s="749"/>
      <c r="UFP1535" s="749"/>
      <c r="UFQ1535" s="749"/>
      <c r="UFR1535" s="749"/>
      <c r="UFS1535" s="749"/>
      <c r="UFT1535" s="749"/>
      <c r="UFU1535" s="749"/>
      <c r="UFV1535" s="749"/>
      <c r="UFW1535" s="749"/>
      <c r="UFX1535" s="749"/>
      <c r="UFY1535" s="749"/>
      <c r="UFZ1535" s="749"/>
      <c r="UGA1535" s="749"/>
      <c r="UGB1535" s="749"/>
      <c r="UGC1535" s="749"/>
      <c r="UGD1535" s="749"/>
      <c r="UGE1535" s="749"/>
      <c r="UGF1535" s="749"/>
      <c r="UGG1535" s="749"/>
      <c r="UGH1535" s="749"/>
      <c r="UGI1535" s="749"/>
      <c r="UGJ1535" s="749"/>
      <c r="UGK1535" s="749"/>
      <c r="UGL1535" s="749"/>
      <c r="UGM1535" s="749"/>
      <c r="UGN1535" s="749"/>
      <c r="UGO1535" s="749"/>
      <c r="UGP1535" s="749"/>
      <c r="UGQ1535" s="749"/>
      <c r="UGR1535" s="749"/>
      <c r="UGS1535" s="749"/>
      <c r="UGT1535" s="749"/>
      <c r="UGU1535" s="749"/>
      <c r="UGV1535" s="749"/>
      <c r="UGW1535" s="749"/>
      <c r="UGX1535" s="749"/>
      <c r="UGY1535" s="749"/>
      <c r="UGZ1535" s="749"/>
      <c r="UHA1535" s="749"/>
      <c r="UHB1535" s="749"/>
      <c r="UHC1535" s="749"/>
      <c r="UHD1535" s="749"/>
      <c r="UHE1535" s="749"/>
      <c r="UHF1535" s="749"/>
      <c r="UHG1535" s="749"/>
      <c r="UHH1535" s="749"/>
      <c r="UHI1535" s="749"/>
      <c r="UHJ1535" s="749"/>
      <c r="UHK1535" s="749"/>
      <c r="UHL1535" s="749"/>
      <c r="UHM1535" s="749"/>
      <c r="UHN1535" s="749"/>
      <c r="UHO1535" s="749"/>
      <c r="UHP1535" s="749"/>
      <c r="UHQ1535" s="749"/>
      <c r="UHR1535" s="749"/>
      <c r="UHS1535" s="749"/>
      <c r="UHT1535" s="749"/>
      <c r="UHU1535" s="749"/>
      <c r="UHV1535" s="749"/>
      <c r="UHW1535" s="749"/>
      <c r="UHX1535" s="749"/>
      <c r="UHY1535" s="749"/>
      <c r="UHZ1535" s="749"/>
      <c r="UIA1535" s="749"/>
      <c r="UIB1535" s="749"/>
      <c r="UIC1535" s="749"/>
      <c r="UID1535" s="749"/>
      <c r="UIE1535" s="749"/>
      <c r="UIF1535" s="749"/>
      <c r="UIG1535" s="749"/>
      <c r="UIH1535" s="749"/>
      <c r="UII1535" s="749"/>
      <c r="UIJ1535" s="749"/>
      <c r="UIK1535" s="749"/>
      <c r="UIL1535" s="749"/>
      <c r="UIM1535" s="749"/>
      <c r="UIN1535" s="749"/>
      <c r="UIO1535" s="749"/>
      <c r="UIP1535" s="749"/>
      <c r="UIQ1535" s="749"/>
      <c r="UIR1535" s="749"/>
      <c r="UIS1535" s="749"/>
      <c r="UIT1535" s="749"/>
      <c r="UIU1535" s="749"/>
      <c r="UIV1535" s="749"/>
      <c r="UIW1535" s="749"/>
      <c r="UIX1535" s="749"/>
      <c r="UIY1535" s="749"/>
      <c r="UIZ1535" s="749"/>
      <c r="UJA1535" s="749"/>
      <c r="UJB1535" s="749"/>
      <c r="UJC1535" s="749"/>
      <c r="UJD1535" s="749"/>
      <c r="UJE1535" s="749"/>
      <c r="UJF1535" s="749"/>
      <c r="UJG1535" s="749"/>
      <c r="UJH1535" s="749"/>
      <c r="UJI1535" s="749"/>
      <c r="UJJ1535" s="749"/>
      <c r="UJK1535" s="749"/>
      <c r="UJL1535" s="749"/>
      <c r="UJM1535" s="749"/>
      <c r="UJN1535" s="749"/>
      <c r="UJO1535" s="749"/>
      <c r="UJP1535" s="749"/>
      <c r="UJQ1535" s="749"/>
      <c r="UJR1535" s="749"/>
      <c r="UJS1535" s="749"/>
      <c r="UJT1535" s="749"/>
      <c r="UJU1535" s="749"/>
      <c r="UJV1535" s="749"/>
      <c r="UJW1535" s="749"/>
      <c r="UJX1535" s="749"/>
      <c r="UJY1535" s="749"/>
      <c r="UJZ1535" s="749"/>
      <c r="UKA1535" s="749"/>
      <c r="UKB1535" s="749"/>
      <c r="UKC1535" s="749"/>
      <c r="UKD1535" s="749"/>
      <c r="UKE1535" s="749"/>
      <c r="UKF1535" s="749"/>
      <c r="UKG1535" s="749"/>
      <c r="UKH1535" s="749"/>
      <c r="UKI1535" s="749"/>
      <c r="UKJ1535" s="749"/>
      <c r="UKK1535" s="749"/>
      <c r="UKL1535" s="749"/>
      <c r="UKM1535" s="749"/>
      <c r="UKN1535" s="749"/>
      <c r="UKO1535" s="749"/>
      <c r="UKP1535" s="749"/>
      <c r="UKQ1535" s="749"/>
      <c r="UKR1535" s="749"/>
      <c r="UKS1535" s="749"/>
      <c r="UKT1535" s="749"/>
      <c r="UKU1535" s="749"/>
      <c r="UKV1535" s="749"/>
      <c r="UKW1535" s="749"/>
      <c r="UKX1535" s="749"/>
      <c r="UKY1535" s="749"/>
      <c r="UKZ1535" s="749"/>
      <c r="ULA1535" s="749"/>
      <c r="ULB1535" s="749"/>
      <c r="ULC1535" s="749"/>
      <c r="ULD1535" s="749"/>
      <c r="ULE1535" s="749"/>
      <c r="ULF1535" s="749"/>
      <c r="ULG1535" s="749"/>
      <c r="ULH1535" s="749"/>
      <c r="ULI1535" s="749"/>
      <c r="ULJ1535" s="749"/>
      <c r="ULK1535" s="749"/>
      <c r="ULL1535" s="749"/>
      <c r="ULM1535" s="749"/>
      <c r="ULN1535" s="749"/>
      <c r="ULO1535" s="749"/>
      <c r="ULP1535" s="749"/>
      <c r="ULQ1535" s="749"/>
      <c r="ULR1535" s="749"/>
      <c r="ULS1535" s="749"/>
      <c r="ULT1535" s="749"/>
      <c r="ULU1535" s="749"/>
      <c r="ULV1535" s="749"/>
      <c r="ULW1535" s="749"/>
      <c r="ULX1535" s="749"/>
      <c r="ULY1535" s="749"/>
      <c r="ULZ1535" s="749"/>
      <c r="UMA1535" s="749"/>
      <c r="UMB1535" s="749"/>
      <c r="UMC1535" s="749"/>
      <c r="UMD1535" s="749"/>
      <c r="UME1535" s="749"/>
      <c r="UMF1535" s="749"/>
      <c r="UMG1535" s="749"/>
      <c r="UMH1535" s="749"/>
      <c r="UMI1535" s="749"/>
      <c r="UMJ1535" s="749"/>
      <c r="UMK1535" s="749"/>
      <c r="UML1535" s="749"/>
      <c r="UMM1535" s="749"/>
      <c r="UMN1535" s="749"/>
      <c r="UMO1535" s="749"/>
      <c r="UMP1535" s="749"/>
      <c r="UMQ1535" s="749"/>
      <c r="UMR1535" s="749"/>
      <c r="UMS1535" s="749"/>
      <c r="UMT1535" s="749"/>
      <c r="UMU1535" s="749"/>
      <c r="UMV1535" s="749"/>
      <c r="UMW1535" s="749"/>
      <c r="UMX1535" s="749"/>
      <c r="UMY1535" s="749"/>
      <c r="UMZ1535" s="749"/>
      <c r="UNA1535" s="749"/>
      <c r="UNB1535" s="749"/>
      <c r="UNC1535" s="749"/>
      <c r="UND1535" s="749"/>
      <c r="UNE1535" s="749"/>
      <c r="UNF1535" s="749"/>
      <c r="UNG1535" s="749"/>
      <c r="UNH1535" s="749"/>
      <c r="UNI1535" s="749"/>
      <c r="UNJ1535" s="749"/>
      <c r="UNK1535" s="749"/>
      <c r="UNL1535" s="749"/>
      <c r="UNM1535" s="749"/>
      <c r="UNN1535" s="749"/>
      <c r="UNO1535" s="749"/>
      <c r="UNP1535" s="749"/>
      <c r="UNQ1535" s="749"/>
      <c r="UNR1535" s="749"/>
      <c r="UNS1535" s="749"/>
      <c r="UNT1535" s="749"/>
      <c r="UNU1535" s="749"/>
      <c r="UNV1535" s="749"/>
      <c r="UNW1535" s="749"/>
      <c r="UNX1535" s="749"/>
      <c r="UNY1535" s="749"/>
      <c r="UNZ1535" s="749"/>
      <c r="UOA1535" s="749"/>
      <c r="UOB1535" s="749"/>
      <c r="UOC1535" s="749"/>
      <c r="UOD1535" s="749"/>
      <c r="UOE1535" s="749"/>
      <c r="UOF1535" s="749"/>
      <c r="UOG1535" s="749"/>
      <c r="UOH1535" s="749"/>
      <c r="UOI1535" s="749"/>
      <c r="UOJ1535" s="749"/>
      <c r="UOK1535" s="749"/>
      <c r="UOL1535" s="749"/>
      <c r="UOM1535" s="749"/>
      <c r="UON1535" s="749"/>
      <c r="UOO1535" s="749"/>
      <c r="UOP1535" s="749"/>
      <c r="UOQ1535" s="749"/>
      <c r="UOR1535" s="749"/>
      <c r="UOS1535" s="749"/>
      <c r="UOT1535" s="749"/>
      <c r="UOU1535" s="749"/>
      <c r="UOV1535" s="749"/>
      <c r="UOW1535" s="749"/>
      <c r="UOX1535" s="749"/>
      <c r="UOY1535" s="749"/>
      <c r="UOZ1535" s="749"/>
      <c r="UPA1535" s="749"/>
      <c r="UPB1535" s="749"/>
      <c r="UPC1535" s="749"/>
      <c r="UPD1535" s="749"/>
      <c r="UPE1535" s="749"/>
      <c r="UPF1535" s="749"/>
      <c r="UPG1535" s="749"/>
      <c r="UPH1535" s="749"/>
      <c r="UPI1535" s="749"/>
      <c r="UPJ1535" s="749"/>
      <c r="UPK1535" s="749"/>
      <c r="UPL1535" s="749"/>
      <c r="UPM1535" s="749"/>
      <c r="UPN1535" s="749"/>
      <c r="UPO1535" s="749"/>
      <c r="UPP1535" s="749"/>
      <c r="UPQ1535" s="749"/>
      <c r="UPR1535" s="749"/>
      <c r="UPS1535" s="749"/>
      <c r="UPT1535" s="749"/>
      <c r="UPU1535" s="749"/>
      <c r="UPV1535" s="749"/>
      <c r="UPW1535" s="749"/>
      <c r="UPX1535" s="749"/>
      <c r="UPY1535" s="749"/>
      <c r="UPZ1535" s="749"/>
      <c r="UQA1535" s="749"/>
      <c r="UQB1535" s="749"/>
      <c r="UQC1535" s="749"/>
      <c r="UQD1535" s="749"/>
      <c r="UQE1535" s="749"/>
      <c r="UQF1535" s="749"/>
      <c r="UQG1535" s="749"/>
      <c r="UQH1535" s="749"/>
      <c r="UQI1535" s="749"/>
      <c r="UQJ1535" s="749"/>
      <c r="UQK1535" s="749"/>
      <c r="UQL1535" s="749"/>
      <c r="UQM1535" s="749"/>
      <c r="UQN1535" s="749"/>
      <c r="UQO1535" s="749"/>
      <c r="UQP1535" s="749"/>
      <c r="UQQ1535" s="749"/>
      <c r="UQR1535" s="749"/>
      <c r="UQS1535" s="749"/>
      <c r="UQT1535" s="749"/>
      <c r="UQU1535" s="749"/>
      <c r="UQV1535" s="749"/>
      <c r="UQW1535" s="749"/>
      <c r="UQX1535" s="749"/>
      <c r="UQY1535" s="749"/>
      <c r="UQZ1535" s="749"/>
      <c r="URA1535" s="749"/>
      <c r="URB1535" s="749"/>
      <c r="URC1535" s="749"/>
      <c r="URD1535" s="749"/>
      <c r="URE1535" s="749"/>
      <c r="URF1535" s="749"/>
      <c r="URG1535" s="749"/>
      <c r="URH1535" s="749"/>
      <c r="URI1535" s="749"/>
      <c r="URJ1535" s="749"/>
      <c r="URK1535" s="749"/>
      <c r="URL1535" s="749"/>
      <c r="URM1535" s="749"/>
      <c r="URN1535" s="749"/>
      <c r="URO1535" s="749"/>
      <c r="URP1535" s="749"/>
      <c r="URQ1535" s="749"/>
      <c r="URR1535" s="749"/>
      <c r="URS1535" s="749"/>
      <c r="URT1535" s="749"/>
      <c r="URU1535" s="749"/>
      <c r="URV1535" s="749"/>
      <c r="URW1535" s="749"/>
      <c r="URX1535" s="749"/>
      <c r="URY1535" s="749"/>
      <c r="URZ1535" s="749"/>
      <c r="USA1535" s="749"/>
      <c r="USB1535" s="749"/>
      <c r="USC1535" s="749"/>
      <c r="USD1535" s="749"/>
      <c r="USE1535" s="749"/>
      <c r="USF1535" s="749"/>
      <c r="USG1535" s="749"/>
      <c r="USH1535" s="749"/>
      <c r="USI1535" s="749"/>
      <c r="USJ1535" s="749"/>
      <c r="USK1535" s="749"/>
      <c r="USL1535" s="749"/>
      <c r="USM1535" s="749"/>
      <c r="USN1535" s="749"/>
      <c r="USO1535" s="749"/>
      <c r="USP1535" s="749"/>
      <c r="USQ1535" s="749"/>
      <c r="USR1535" s="749"/>
      <c r="USS1535" s="749"/>
      <c r="UST1535" s="749"/>
      <c r="USU1535" s="749"/>
      <c r="USV1535" s="749"/>
      <c r="USW1535" s="749"/>
      <c r="USX1535" s="749"/>
      <c r="USY1535" s="749"/>
      <c r="USZ1535" s="749"/>
      <c r="UTA1535" s="749"/>
      <c r="UTB1535" s="749"/>
      <c r="UTC1535" s="749"/>
      <c r="UTD1535" s="749"/>
      <c r="UTE1535" s="749"/>
      <c r="UTF1535" s="749"/>
      <c r="UTG1535" s="749"/>
      <c r="UTH1535" s="749"/>
      <c r="UTI1535" s="749"/>
      <c r="UTJ1535" s="749"/>
      <c r="UTK1535" s="749"/>
      <c r="UTL1535" s="749"/>
      <c r="UTM1535" s="749"/>
      <c r="UTN1535" s="749"/>
      <c r="UTO1535" s="749"/>
      <c r="UTP1535" s="749"/>
      <c r="UTQ1535" s="749"/>
      <c r="UTR1535" s="749"/>
      <c r="UTS1535" s="749"/>
      <c r="UTT1535" s="749"/>
      <c r="UTU1535" s="749"/>
      <c r="UTV1535" s="749"/>
      <c r="UTW1535" s="749"/>
      <c r="UTX1535" s="749"/>
      <c r="UTY1535" s="749"/>
      <c r="UTZ1535" s="749"/>
      <c r="UUA1535" s="749"/>
      <c r="UUB1535" s="749"/>
      <c r="UUC1535" s="749"/>
      <c r="UUD1535" s="749"/>
      <c r="UUE1535" s="749"/>
      <c r="UUF1535" s="749"/>
      <c r="UUG1535" s="749"/>
      <c r="UUH1535" s="749"/>
      <c r="UUI1535" s="749"/>
      <c r="UUJ1535" s="749"/>
      <c r="UUK1535" s="749"/>
      <c r="UUL1535" s="749"/>
      <c r="UUM1535" s="749"/>
      <c r="UUN1535" s="749"/>
      <c r="UUO1535" s="749"/>
      <c r="UUP1535" s="749"/>
      <c r="UUQ1535" s="749"/>
      <c r="UUR1535" s="749"/>
      <c r="UUS1535" s="749"/>
      <c r="UUT1535" s="749"/>
      <c r="UUU1535" s="749"/>
      <c r="UUV1535" s="749"/>
      <c r="UUW1535" s="749"/>
      <c r="UUX1535" s="749"/>
      <c r="UUY1535" s="749"/>
      <c r="UUZ1535" s="749"/>
      <c r="UVA1535" s="749"/>
      <c r="UVB1535" s="749"/>
      <c r="UVC1535" s="749"/>
      <c r="UVD1535" s="749"/>
      <c r="UVE1535" s="749"/>
      <c r="UVF1535" s="749"/>
      <c r="UVG1535" s="749"/>
      <c r="UVH1535" s="749"/>
      <c r="UVI1535" s="749"/>
      <c r="UVJ1535" s="749"/>
      <c r="UVK1535" s="749"/>
      <c r="UVL1535" s="749"/>
      <c r="UVM1535" s="749"/>
      <c r="UVN1535" s="749"/>
      <c r="UVO1535" s="749"/>
      <c r="UVP1535" s="749"/>
      <c r="UVQ1535" s="749"/>
      <c r="UVR1535" s="749"/>
      <c r="UVS1535" s="749"/>
      <c r="UVT1535" s="749"/>
      <c r="UVU1535" s="749"/>
      <c r="UVV1535" s="749"/>
      <c r="UVW1535" s="749"/>
      <c r="UVX1535" s="749"/>
      <c r="UVY1535" s="749"/>
      <c r="UVZ1535" s="749"/>
      <c r="UWA1535" s="749"/>
      <c r="UWB1535" s="749"/>
      <c r="UWC1535" s="749"/>
      <c r="UWD1535" s="749"/>
      <c r="UWE1535" s="749"/>
      <c r="UWF1535" s="749"/>
      <c r="UWG1535" s="749"/>
      <c r="UWH1535" s="749"/>
      <c r="UWI1535" s="749"/>
      <c r="UWJ1535" s="749"/>
      <c r="UWK1535" s="749"/>
      <c r="UWL1535" s="749"/>
      <c r="UWM1535" s="749"/>
      <c r="UWN1535" s="749"/>
      <c r="UWO1535" s="749"/>
      <c r="UWP1535" s="749"/>
      <c r="UWQ1535" s="749"/>
      <c r="UWR1535" s="749"/>
      <c r="UWS1535" s="749"/>
      <c r="UWT1535" s="749"/>
      <c r="UWU1535" s="749"/>
      <c r="UWV1535" s="749"/>
      <c r="UWW1535" s="749"/>
      <c r="UWX1535" s="749"/>
      <c r="UWY1535" s="749"/>
      <c r="UWZ1535" s="749"/>
      <c r="UXA1535" s="749"/>
      <c r="UXB1535" s="749"/>
      <c r="UXC1535" s="749"/>
      <c r="UXD1535" s="749"/>
      <c r="UXE1535" s="749"/>
      <c r="UXF1535" s="749"/>
      <c r="UXG1535" s="749"/>
      <c r="UXH1535" s="749"/>
      <c r="UXI1535" s="749"/>
      <c r="UXJ1535" s="749"/>
      <c r="UXK1535" s="749"/>
      <c r="UXL1535" s="749"/>
      <c r="UXM1535" s="749"/>
      <c r="UXN1535" s="749"/>
      <c r="UXO1535" s="749"/>
      <c r="UXP1535" s="749"/>
      <c r="UXQ1535" s="749"/>
      <c r="UXR1535" s="749"/>
      <c r="UXS1535" s="749"/>
      <c r="UXT1535" s="749"/>
      <c r="UXU1535" s="749"/>
      <c r="UXV1535" s="749"/>
      <c r="UXW1535" s="749"/>
      <c r="UXX1535" s="749"/>
      <c r="UXY1535" s="749"/>
      <c r="UXZ1535" s="749"/>
      <c r="UYA1535" s="749"/>
      <c r="UYB1535" s="749"/>
      <c r="UYC1535" s="749"/>
      <c r="UYD1535" s="749"/>
      <c r="UYE1535" s="749"/>
      <c r="UYF1535" s="749"/>
      <c r="UYG1535" s="749"/>
      <c r="UYH1535" s="749"/>
      <c r="UYI1535" s="749"/>
      <c r="UYJ1535" s="749"/>
      <c r="UYK1535" s="749"/>
      <c r="UYL1535" s="749"/>
      <c r="UYM1535" s="749"/>
      <c r="UYN1535" s="749"/>
      <c r="UYO1535" s="749"/>
      <c r="UYP1535" s="749"/>
      <c r="UYQ1535" s="749"/>
      <c r="UYR1535" s="749"/>
      <c r="UYS1535" s="749"/>
      <c r="UYT1535" s="749"/>
      <c r="UYU1535" s="749"/>
      <c r="UYV1535" s="749"/>
      <c r="UYW1535" s="749"/>
      <c r="UYX1535" s="749"/>
      <c r="UYY1535" s="749"/>
      <c r="UYZ1535" s="749"/>
      <c r="UZA1535" s="749"/>
      <c r="UZB1535" s="749"/>
      <c r="UZC1535" s="749"/>
      <c r="UZD1535" s="749"/>
      <c r="UZE1535" s="749"/>
      <c r="UZF1535" s="749"/>
      <c r="UZG1535" s="749"/>
      <c r="UZH1535" s="749"/>
      <c r="UZI1535" s="749"/>
      <c r="UZJ1535" s="749"/>
      <c r="UZK1535" s="749"/>
      <c r="UZL1535" s="749"/>
      <c r="UZM1535" s="749"/>
      <c r="UZN1535" s="749"/>
      <c r="UZO1535" s="749"/>
      <c r="UZP1535" s="749"/>
      <c r="UZQ1535" s="749"/>
      <c r="UZR1535" s="749"/>
      <c r="UZS1535" s="749"/>
      <c r="UZT1535" s="749"/>
      <c r="UZU1535" s="749"/>
      <c r="UZV1535" s="749"/>
      <c r="UZW1535" s="749"/>
      <c r="UZX1535" s="749"/>
      <c r="UZY1535" s="749"/>
      <c r="UZZ1535" s="749"/>
      <c r="VAA1535" s="749"/>
      <c r="VAB1535" s="749"/>
      <c r="VAC1535" s="749"/>
      <c r="VAD1535" s="749"/>
      <c r="VAE1535" s="749"/>
      <c r="VAF1535" s="749"/>
      <c r="VAG1535" s="749"/>
      <c r="VAH1535" s="749"/>
      <c r="VAI1535" s="749"/>
      <c r="VAJ1535" s="749"/>
      <c r="VAK1535" s="749"/>
      <c r="VAL1535" s="749"/>
      <c r="VAM1535" s="749"/>
      <c r="VAN1535" s="749"/>
      <c r="VAO1535" s="749"/>
      <c r="VAP1535" s="749"/>
      <c r="VAQ1535" s="749"/>
      <c r="VAR1535" s="749"/>
      <c r="VAS1535" s="749"/>
      <c r="VAT1535" s="749"/>
      <c r="VAU1535" s="749"/>
      <c r="VAV1535" s="749"/>
      <c r="VAW1535" s="749"/>
      <c r="VAX1535" s="749"/>
      <c r="VAY1535" s="749"/>
      <c r="VAZ1535" s="749"/>
      <c r="VBA1535" s="749"/>
      <c r="VBB1535" s="749"/>
      <c r="VBC1535" s="749"/>
      <c r="VBD1535" s="749"/>
      <c r="VBE1535" s="749"/>
      <c r="VBF1535" s="749"/>
      <c r="VBG1535" s="749"/>
      <c r="VBH1535" s="749"/>
      <c r="VBI1535" s="749"/>
      <c r="VBJ1535" s="749"/>
      <c r="VBK1535" s="749"/>
      <c r="VBL1535" s="749"/>
      <c r="VBM1535" s="749"/>
      <c r="VBN1535" s="749"/>
      <c r="VBO1535" s="749"/>
      <c r="VBP1535" s="749"/>
      <c r="VBQ1535" s="749"/>
      <c r="VBR1535" s="749"/>
      <c r="VBS1535" s="749"/>
      <c r="VBT1535" s="749"/>
      <c r="VBU1535" s="749"/>
      <c r="VBV1535" s="749"/>
      <c r="VBW1535" s="749"/>
      <c r="VBX1535" s="749"/>
      <c r="VBY1535" s="749"/>
      <c r="VBZ1535" s="749"/>
      <c r="VCA1535" s="749"/>
      <c r="VCB1535" s="749"/>
      <c r="VCC1535" s="749"/>
      <c r="VCD1535" s="749"/>
      <c r="VCE1535" s="749"/>
      <c r="VCF1535" s="749"/>
      <c r="VCG1535" s="749"/>
      <c r="VCH1535" s="749"/>
      <c r="VCI1535" s="749"/>
      <c r="VCJ1535" s="749"/>
      <c r="VCK1535" s="749"/>
      <c r="VCL1535" s="749"/>
      <c r="VCM1535" s="749"/>
      <c r="VCN1535" s="749"/>
      <c r="VCO1535" s="749"/>
      <c r="VCP1535" s="749"/>
      <c r="VCQ1535" s="749"/>
      <c r="VCR1535" s="749"/>
      <c r="VCS1535" s="749"/>
      <c r="VCT1535" s="749"/>
      <c r="VCU1535" s="749"/>
      <c r="VCV1535" s="749"/>
      <c r="VCW1535" s="749"/>
      <c r="VCX1535" s="749"/>
      <c r="VCY1535" s="749"/>
      <c r="VCZ1535" s="749"/>
      <c r="VDA1535" s="749"/>
      <c r="VDB1535" s="749"/>
      <c r="VDC1535" s="749"/>
      <c r="VDD1535" s="749"/>
      <c r="VDE1535" s="749"/>
      <c r="VDF1535" s="749"/>
      <c r="VDG1535" s="749"/>
      <c r="VDH1535" s="749"/>
      <c r="VDI1535" s="749"/>
      <c r="VDJ1535" s="749"/>
      <c r="VDK1535" s="749"/>
      <c r="VDL1535" s="749"/>
      <c r="VDM1535" s="749"/>
      <c r="VDN1535" s="749"/>
      <c r="VDO1535" s="749"/>
      <c r="VDP1535" s="749"/>
      <c r="VDQ1535" s="749"/>
      <c r="VDR1535" s="749"/>
      <c r="VDS1535" s="749"/>
      <c r="VDT1535" s="749"/>
      <c r="VDU1535" s="749"/>
      <c r="VDV1535" s="749"/>
      <c r="VDW1535" s="749"/>
      <c r="VDX1535" s="749"/>
      <c r="VDY1535" s="749"/>
      <c r="VDZ1535" s="749"/>
      <c r="VEA1535" s="749"/>
      <c r="VEB1535" s="749"/>
      <c r="VEC1535" s="749"/>
      <c r="VED1535" s="749"/>
      <c r="VEE1535" s="749"/>
      <c r="VEF1535" s="749"/>
      <c r="VEG1535" s="749"/>
      <c r="VEH1535" s="749"/>
      <c r="VEI1535" s="749"/>
      <c r="VEJ1535" s="749"/>
      <c r="VEK1535" s="749"/>
      <c r="VEL1535" s="749"/>
      <c r="VEM1535" s="749"/>
      <c r="VEN1535" s="749"/>
      <c r="VEO1535" s="749"/>
      <c r="VEP1535" s="749"/>
      <c r="VEQ1535" s="749"/>
      <c r="VER1535" s="749"/>
      <c r="VES1535" s="749"/>
      <c r="VET1535" s="749"/>
      <c r="VEU1535" s="749"/>
      <c r="VEV1535" s="749"/>
      <c r="VEW1535" s="749"/>
      <c r="VEX1535" s="749"/>
      <c r="VEY1535" s="749"/>
      <c r="VEZ1535" s="749"/>
      <c r="VFA1535" s="749"/>
      <c r="VFB1535" s="749"/>
      <c r="VFC1535" s="749"/>
      <c r="VFD1535" s="749"/>
      <c r="VFE1535" s="749"/>
      <c r="VFF1535" s="749"/>
      <c r="VFG1535" s="749"/>
      <c r="VFH1535" s="749"/>
      <c r="VFI1535" s="749"/>
      <c r="VFJ1535" s="749"/>
      <c r="VFK1535" s="749"/>
      <c r="VFL1535" s="749"/>
      <c r="VFM1535" s="749"/>
      <c r="VFN1535" s="749"/>
      <c r="VFO1535" s="749"/>
      <c r="VFP1535" s="749"/>
      <c r="VFQ1535" s="749"/>
      <c r="VFR1535" s="749"/>
      <c r="VFS1535" s="749"/>
      <c r="VFT1535" s="749"/>
      <c r="VFU1535" s="749"/>
      <c r="VFV1535" s="749"/>
      <c r="VFW1535" s="749"/>
      <c r="VFX1535" s="749"/>
      <c r="VFY1535" s="749"/>
      <c r="VFZ1535" s="749"/>
      <c r="VGA1535" s="749"/>
      <c r="VGB1535" s="749"/>
      <c r="VGC1535" s="749"/>
      <c r="VGD1535" s="749"/>
      <c r="VGE1535" s="749"/>
      <c r="VGF1535" s="749"/>
      <c r="VGG1535" s="749"/>
      <c r="VGH1535" s="749"/>
      <c r="VGI1535" s="749"/>
      <c r="VGJ1535" s="749"/>
      <c r="VGK1535" s="749"/>
      <c r="VGL1535" s="749"/>
      <c r="VGM1535" s="749"/>
      <c r="VGN1535" s="749"/>
      <c r="VGO1535" s="749"/>
      <c r="VGP1535" s="749"/>
      <c r="VGQ1535" s="749"/>
      <c r="VGR1535" s="749"/>
      <c r="VGS1535" s="749"/>
      <c r="VGT1535" s="749"/>
      <c r="VGU1535" s="749"/>
      <c r="VGV1535" s="749"/>
      <c r="VGW1535" s="749"/>
      <c r="VGX1535" s="749"/>
      <c r="VGY1535" s="749"/>
      <c r="VGZ1535" s="749"/>
      <c r="VHA1535" s="749"/>
      <c r="VHB1535" s="749"/>
      <c r="VHC1535" s="749"/>
      <c r="VHD1535" s="749"/>
      <c r="VHE1535" s="749"/>
      <c r="VHF1535" s="749"/>
      <c r="VHG1535" s="749"/>
      <c r="VHH1535" s="749"/>
      <c r="VHI1535" s="749"/>
      <c r="VHJ1535" s="749"/>
      <c r="VHK1535" s="749"/>
      <c r="VHL1535" s="749"/>
      <c r="VHM1535" s="749"/>
      <c r="VHN1535" s="749"/>
      <c r="VHO1535" s="749"/>
      <c r="VHP1535" s="749"/>
      <c r="VHQ1535" s="749"/>
      <c r="VHR1535" s="749"/>
      <c r="VHS1535" s="749"/>
      <c r="VHT1535" s="749"/>
      <c r="VHU1535" s="749"/>
      <c r="VHV1535" s="749"/>
      <c r="VHW1535" s="749"/>
      <c r="VHX1535" s="749"/>
      <c r="VHY1535" s="749"/>
      <c r="VHZ1535" s="749"/>
      <c r="VIA1535" s="749"/>
      <c r="VIB1535" s="749"/>
      <c r="VIC1535" s="749"/>
      <c r="VID1535" s="749"/>
      <c r="VIE1535" s="749"/>
      <c r="VIF1535" s="749"/>
      <c r="VIG1535" s="749"/>
      <c r="VIH1535" s="749"/>
      <c r="VII1535" s="749"/>
      <c r="VIJ1535" s="749"/>
      <c r="VIK1535" s="749"/>
      <c r="VIL1535" s="749"/>
      <c r="VIM1535" s="749"/>
      <c r="VIN1535" s="749"/>
      <c r="VIO1535" s="749"/>
      <c r="VIP1535" s="749"/>
      <c r="VIQ1535" s="749"/>
      <c r="VIR1535" s="749"/>
      <c r="VIS1535" s="749"/>
      <c r="VIT1535" s="749"/>
      <c r="VIU1535" s="749"/>
      <c r="VIV1535" s="749"/>
      <c r="VIW1535" s="749"/>
      <c r="VIX1535" s="749"/>
      <c r="VIY1535" s="749"/>
      <c r="VIZ1535" s="749"/>
      <c r="VJA1535" s="749"/>
      <c r="VJB1535" s="749"/>
      <c r="VJC1535" s="749"/>
      <c r="VJD1535" s="749"/>
      <c r="VJE1535" s="749"/>
      <c r="VJF1535" s="749"/>
      <c r="VJG1535" s="749"/>
      <c r="VJH1535" s="749"/>
      <c r="VJI1535" s="749"/>
      <c r="VJJ1535" s="749"/>
      <c r="VJK1535" s="749"/>
      <c r="VJL1535" s="749"/>
      <c r="VJM1535" s="749"/>
      <c r="VJN1535" s="749"/>
      <c r="VJO1535" s="749"/>
      <c r="VJP1535" s="749"/>
      <c r="VJQ1535" s="749"/>
      <c r="VJR1535" s="749"/>
      <c r="VJS1535" s="749"/>
      <c r="VJT1535" s="749"/>
      <c r="VJU1535" s="749"/>
      <c r="VJV1535" s="749"/>
      <c r="VJW1535" s="749"/>
      <c r="VJX1535" s="749"/>
      <c r="VJY1535" s="749"/>
      <c r="VJZ1535" s="749"/>
      <c r="VKA1535" s="749"/>
      <c r="VKB1535" s="749"/>
      <c r="VKC1535" s="749"/>
      <c r="VKD1535" s="749"/>
      <c r="VKE1535" s="749"/>
      <c r="VKF1535" s="749"/>
      <c r="VKG1535" s="749"/>
      <c r="VKH1535" s="749"/>
      <c r="VKI1535" s="749"/>
      <c r="VKJ1535" s="749"/>
      <c r="VKK1535" s="749"/>
      <c r="VKL1535" s="749"/>
      <c r="VKM1535" s="749"/>
      <c r="VKN1535" s="749"/>
      <c r="VKO1535" s="749"/>
      <c r="VKP1535" s="749"/>
      <c r="VKQ1535" s="749"/>
      <c r="VKR1535" s="749"/>
      <c r="VKS1535" s="749"/>
      <c r="VKT1535" s="749"/>
      <c r="VKU1535" s="749"/>
      <c r="VKV1535" s="749"/>
      <c r="VKW1535" s="749"/>
      <c r="VKX1535" s="749"/>
      <c r="VKY1535" s="749"/>
      <c r="VKZ1535" s="749"/>
      <c r="VLA1535" s="749"/>
      <c r="VLB1535" s="749"/>
      <c r="VLC1535" s="749"/>
      <c r="VLD1535" s="749"/>
      <c r="VLE1535" s="749"/>
      <c r="VLF1535" s="749"/>
      <c r="VLG1535" s="749"/>
      <c r="VLH1535" s="749"/>
      <c r="VLI1535" s="749"/>
      <c r="VLJ1535" s="749"/>
      <c r="VLK1535" s="749"/>
      <c r="VLL1535" s="749"/>
      <c r="VLM1535" s="749"/>
      <c r="VLN1535" s="749"/>
      <c r="VLO1535" s="749"/>
      <c r="VLP1535" s="749"/>
      <c r="VLQ1535" s="749"/>
      <c r="VLR1535" s="749"/>
      <c r="VLS1535" s="749"/>
      <c r="VLT1535" s="749"/>
      <c r="VLU1535" s="749"/>
      <c r="VLV1535" s="749"/>
      <c r="VLW1535" s="749"/>
      <c r="VLX1535" s="749"/>
      <c r="VLY1535" s="749"/>
      <c r="VLZ1535" s="749"/>
      <c r="VMA1535" s="749"/>
      <c r="VMB1535" s="749"/>
      <c r="VMC1535" s="749"/>
      <c r="VMD1535" s="749"/>
      <c r="VME1535" s="749"/>
      <c r="VMF1535" s="749"/>
      <c r="VMG1535" s="749"/>
      <c r="VMH1535" s="749"/>
      <c r="VMI1535" s="749"/>
      <c r="VMJ1535" s="749"/>
      <c r="VMK1535" s="749"/>
      <c r="VML1535" s="749"/>
      <c r="VMM1535" s="749"/>
      <c r="VMN1535" s="749"/>
      <c r="VMO1535" s="749"/>
      <c r="VMP1535" s="749"/>
      <c r="VMQ1535" s="749"/>
      <c r="VMR1535" s="749"/>
      <c r="VMS1535" s="749"/>
      <c r="VMT1535" s="749"/>
      <c r="VMU1535" s="749"/>
      <c r="VMV1535" s="749"/>
      <c r="VMW1535" s="749"/>
      <c r="VMX1535" s="749"/>
      <c r="VMY1535" s="749"/>
      <c r="VMZ1535" s="749"/>
      <c r="VNA1535" s="749"/>
      <c r="VNB1535" s="749"/>
      <c r="VNC1535" s="749"/>
      <c r="VND1535" s="749"/>
      <c r="VNE1535" s="749"/>
      <c r="VNF1535" s="749"/>
      <c r="VNG1535" s="749"/>
      <c r="VNH1535" s="749"/>
      <c r="VNI1535" s="749"/>
      <c r="VNJ1535" s="749"/>
      <c r="VNK1535" s="749"/>
      <c r="VNL1535" s="749"/>
      <c r="VNM1535" s="749"/>
      <c r="VNN1535" s="749"/>
      <c r="VNO1535" s="749"/>
      <c r="VNP1535" s="749"/>
      <c r="VNQ1535" s="749"/>
      <c r="VNR1535" s="749"/>
      <c r="VNS1535" s="749"/>
      <c r="VNT1535" s="749"/>
      <c r="VNU1535" s="749"/>
      <c r="VNV1535" s="749"/>
      <c r="VNW1535" s="749"/>
      <c r="VNX1535" s="749"/>
      <c r="VNY1535" s="749"/>
      <c r="VNZ1535" s="749"/>
      <c r="VOA1535" s="749"/>
      <c r="VOB1535" s="749"/>
      <c r="VOC1535" s="749"/>
      <c r="VOD1535" s="749"/>
      <c r="VOE1535" s="749"/>
      <c r="VOF1535" s="749"/>
      <c r="VOG1535" s="749"/>
      <c r="VOH1535" s="749"/>
      <c r="VOI1535" s="749"/>
      <c r="VOJ1535" s="749"/>
      <c r="VOK1535" s="749"/>
      <c r="VOL1535" s="749"/>
      <c r="VOM1535" s="749"/>
      <c r="VON1535" s="749"/>
      <c r="VOO1535" s="749"/>
      <c r="VOP1535" s="749"/>
      <c r="VOQ1535" s="749"/>
      <c r="VOR1535" s="749"/>
      <c r="VOS1535" s="749"/>
      <c r="VOT1535" s="749"/>
      <c r="VOU1535" s="749"/>
      <c r="VOV1535" s="749"/>
      <c r="VOW1535" s="749"/>
      <c r="VOX1535" s="749"/>
      <c r="VOY1535" s="749"/>
      <c r="VOZ1535" s="749"/>
      <c r="VPA1535" s="749"/>
      <c r="VPB1535" s="749"/>
      <c r="VPC1535" s="749"/>
      <c r="VPD1535" s="749"/>
      <c r="VPE1535" s="749"/>
      <c r="VPF1535" s="749"/>
      <c r="VPG1535" s="749"/>
      <c r="VPH1535" s="749"/>
      <c r="VPI1535" s="749"/>
      <c r="VPJ1535" s="749"/>
      <c r="VPK1535" s="749"/>
      <c r="VPL1535" s="749"/>
      <c r="VPM1535" s="749"/>
      <c r="VPN1535" s="749"/>
      <c r="VPO1535" s="749"/>
      <c r="VPP1535" s="749"/>
      <c r="VPQ1535" s="749"/>
      <c r="VPR1535" s="749"/>
      <c r="VPS1535" s="749"/>
      <c r="VPT1535" s="749"/>
      <c r="VPU1535" s="749"/>
      <c r="VPV1535" s="749"/>
      <c r="VPW1535" s="749"/>
      <c r="VPX1535" s="749"/>
      <c r="VPY1535" s="749"/>
      <c r="VPZ1535" s="749"/>
      <c r="VQA1535" s="749"/>
      <c r="VQB1535" s="749"/>
      <c r="VQC1535" s="749"/>
      <c r="VQD1535" s="749"/>
      <c r="VQE1535" s="749"/>
      <c r="VQF1535" s="749"/>
      <c r="VQG1535" s="749"/>
      <c r="VQH1535" s="749"/>
      <c r="VQI1535" s="749"/>
      <c r="VQJ1535" s="749"/>
      <c r="VQK1535" s="749"/>
      <c r="VQL1535" s="749"/>
      <c r="VQM1535" s="749"/>
      <c r="VQN1535" s="749"/>
      <c r="VQO1535" s="749"/>
      <c r="VQP1535" s="749"/>
      <c r="VQQ1535" s="749"/>
      <c r="VQR1535" s="749"/>
      <c r="VQS1535" s="749"/>
      <c r="VQT1535" s="749"/>
      <c r="VQU1535" s="749"/>
      <c r="VQV1535" s="749"/>
      <c r="VQW1535" s="749"/>
      <c r="VQX1535" s="749"/>
      <c r="VQY1535" s="749"/>
      <c r="VQZ1535" s="749"/>
      <c r="VRA1535" s="749"/>
      <c r="VRB1535" s="749"/>
      <c r="VRC1535" s="749"/>
      <c r="VRD1535" s="749"/>
      <c r="VRE1535" s="749"/>
      <c r="VRF1535" s="749"/>
      <c r="VRG1535" s="749"/>
      <c r="VRH1535" s="749"/>
      <c r="VRI1535" s="749"/>
      <c r="VRJ1535" s="749"/>
      <c r="VRK1535" s="749"/>
      <c r="VRL1535" s="749"/>
      <c r="VRM1535" s="749"/>
      <c r="VRN1535" s="749"/>
      <c r="VRO1535" s="749"/>
      <c r="VRP1535" s="749"/>
      <c r="VRQ1535" s="749"/>
      <c r="VRR1535" s="749"/>
      <c r="VRS1535" s="749"/>
      <c r="VRT1535" s="749"/>
      <c r="VRU1535" s="749"/>
      <c r="VRV1535" s="749"/>
      <c r="VRW1535" s="749"/>
      <c r="VRX1535" s="749"/>
      <c r="VRY1535" s="749"/>
      <c r="VRZ1535" s="749"/>
      <c r="VSA1535" s="749"/>
      <c r="VSB1535" s="749"/>
      <c r="VSC1535" s="749"/>
      <c r="VSD1535" s="749"/>
      <c r="VSE1535" s="749"/>
      <c r="VSF1535" s="749"/>
      <c r="VSG1535" s="749"/>
      <c r="VSH1535" s="749"/>
      <c r="VSI1535" s="749"/>
      <c r="VSJ1535" s="749"/>
      <c r="VSK1535" s="749"/>
      <c r="VSL1535" s="749"/>
      <c r="VSM1535" s="749"/>
      <c r="VSN1535" s="749"/>
      <c r="VSO1535" s="749"/>
      <c r="VSP1535" s="749"/>
      <c r="VSQ1535" s="749"/>
      <c r="VSR1535" s="749"/>
      <c r="VSS1535" s="749"/>
      <c r="VST1535" s="749"/>
      <c r="VSU1535" s="749"/>
      <c r="VSV1535" s="749"/>
      <c r="VSW1535" s="749"/>
      <c r="VSX1535" s="749"/>
      <c r="VSY1535" s="749"/>
      <c r="VSZ1535" s="749"/>
      <c r="VTA1535" s="749"/>
      <c r="VTB1535" s="749"/>
      <c r="VTC1535" s="749"/>
      <c r="VTD1535" s="749"/>
      <c r="VTE1535" s="749"/>
      <c r="VTF1535" s="749"/>
      <c r="VTG1535" s="749"/>
      <c r="VTH1535" s="749"/>
      <c r="VTI1535" s="749"/>
      <c r="VTJ1535" s="749"/>
      <c r="VTK1535" s="749"/>
      <c r="VTL1535" s="749"/>
      <c r="VTM1535" s="749"/>
      <c r="VTN1535" s="749"/>
      <c r="VTO1535" s="749"/>
      <c r="VTP1535" s="749"/>
      <c r="VTQ1535" s="749"/>
      <c r="VTR1535" s="749"/>
      <c r="VTS1535" s="749"/>
      <c r="VTT1535" s="749"/>
      <c r="VTU1535" s="749"/>
      <c r="VTV1535" s="749"/>
      <c r="VTW1535" s="749"/>
      <c r="VTX1535" s="749"/>
      <c r="VTY1535" s="749"/>
      <c r="VTZ1535" s="749"/>
      <c r="VUA1535" s="749"/>
      <c r="VUB1535" s="749"/>
      <c r="VUC1535" s="749"/>
      <c r="VUD1535" s="749"/>
      <c r="VUE1535" s="749"/>
      <c r="VUF1535" s="749"/>
      <c r="VUG1535" s="749"/>
      <c r="VUH1535" s="749"/>
      <c r="VUI1535" s="749"/>
      <c r="VUJ1535" s="749"/>
      <c r="VUK1535" s="749"/>
      <c r="VUL1535" s="749"/>
      <c r="VUM1535" s="749"/>
      <c r="VUN1535" s="749"/>
      <c r="VUO1535" s="749"/>
      <c r="VUP1535" s="749"/>
      <c r="VUQ1535" s="749"/>
      <c r="VUR1535" s="749"/>
      <c r="VUS1535" s="749"/>
      <c r="VUT1535" s="749"/>
      <c r="VUU1535" s="749"/>
      <c r="VUV1535" s="749"/>
      <c r="VUW1535" s="749"/>
      <c r="VUX1535" s="749"/>
      <c r="VUY1535" s="749"/>
      <c r="VUZ1535" s="749"/>
      <c r="VVA1535" s="749"/>
      <c r="VVB1535" s="749"/>
      <c r="VVC1535" s="749"/>
      <c r="VVD1535" s="749"/>
      <c r="VVE1535" s="749"/>
      <c r="VVF1535" s="749"/>
      <c r="VVG1535" s="749"/>
      <c r="VVH1535" s="749"/>
      <c r="VVI1535" s="749"/>
      <c r="VVJ1535" s="749"/>
      <c r="VVK1535" s="749"/>
      <c r="VVL1535" s="749"/>
      <c r="VVM1535" s="749"/>
      <c r="VVN1535" s="749"/>
      <c r="VVO1535" s="749"/>
      <c r="VVP1535" s="749"/>
      <c r="VVQ1535" s="749"/>
      <c r="VVR1535" s="749"/>
      <c r="VVS1535" s="749"/>
      <c r="VVT1535" s="749"/>
      <c r="VVU1535" s="749"/>
      <c r="VVV1535" s="749"/>
      <c r="VVW1535" s="749"/>
      <c r="VVX1535" s="749"/>
      <c r="VVY1535" s="749"/>
      <c r="VVZ1535" s="749"/>
      <c r="VWA1535" s="749"/>
      <c r="VWB1535" s="749"/>
      <c r="VWC1535" s="749"/>
      <c r="VWD1535" s="749"/>
      <c r="VWE1535" s="749"/>
      <c r="VWF1535" s="749"/>
      <c r="VWG1535" s="749"/>
      <c r="VWH1535" s="749"/>
      <c r="VWI1535" s="749"/>
      <c r="VWJ1535" s="749"/>
      <c r="VWK1535" s="749"/>
      <c r="VWL1535" s="749"/>
      <c r="VWM1535" s="749"/>
      <c r="VWN1535" s="749"/>
      <c r="VWO1535" s="749"/>
      <c r="VWP1535" s="749"/>
      <c r="VWQ1535" s="749"/>
      <c r="VWR1535" s="749"/>
      <c r="VWS1535" s="749"/>
      <c r="VWT1535" s="749"/>
      <c r="VWU1535" s="749"/>
      <c r="VWV1535" s="749"/>
      <c r="VWW1535" s="749"/>
      <c r="VWX1535" s="749"/>
      <c r="VWY1535" s="749"/>
      <c r="VWZ1535" s="749"/>
      <c r="VXA1535" s="749"/>
      <c r="VXB1535" s="749"/>
      <c r="VXC1535" s="749"/>
      <c r="VXD1535" s="749"/>
      <c r="VXE1535" s="749"/>
      <c r="VXF1535" s="749"/>
      <c r="VXG1535" s="749"/>
      <c r="VXH1535" s="749"/>
      <c r="VXI1535" s="749"/>
      <c r="VXJ1535" s="749"/>
      <c r="VXK1535" s="749"/>
      <c r="VXL1535" s="749"/>
      <c r="VXM1535" s="749"/>
      <c r="VXN1535" s="749"/>
      <c r="VXO1535" s="749"/>
      <c r="VXP1535" s="749"/>
      <c r="VXQ1535" s="749"/>
      <c r="VXR1535" s="749"/>
      <c r="VXS1535" s="749"/>
      <c r="VXT1535" s="749"/>
      <c r="VXU1535" s="749"/>
      <c r="VXV1535" s="749"/>
      <c r="VXW1535" s="749"/>
      <c r="VXX1535" s="749"/>
      <c r="VXY1535" s="749"/>
      <c r="VXZ1535" s="749"/>
      <c r="VYA1535" s="749"/>
      <c r="VYB1535" s="749"/>
      <c r="VYC1535" s="749"/>
      <c r="VYD1535" s="749"/>
      <c r="VYE1535" s="749"/>
      <c r="VYF1535" s="749"/>
      <c r="VYG1535" s="749"/>
      <c r="VYH1535" s="749"/>
      <c r="VYI1535" s="749"/>
      <c r="VYJ1535" s="749"/>
      <c r="VYK1535" s="749"/>
      <c r="VYL1535" s="749"/>
      <c r="VYM1535" s="749"/>
      <c r="VYN1535" s="749"/>
      <c r="VYO1535" s="749"/>
      <c r="VYP1535" s="749"/>
      <c r="VYQ1535" s="749"/>
      <c r="VYR1535" s="749"/>
      <c r="VYS1535" s="749"/>
      <c r="VYT1535" s="749"/>
      <c r="VYU1535" s="749"/>
      <c r="VYV1535" s="749"/>
      <c r="VYW1535" s="749"/>
      <c r="VYX1535" s="749"/>
      <c r="VYY1535" s="749"/>
      <c r="VYZ1535" s="749"/>
      <c r="VZA1535" s="749"/>
      <c r="VZB1535" s="749"/>
      <c r="VZC1535" s="749"/>
      <c r="VZD1535" s="749"/>
      <c r="VZE1535" s="749"/>
      <c r="VZF1535" s="749"/>
      <c r="VZG1535" s="749"/>
      <c r="VZH1535" s="749"/>
      <c r="VZI1535" s="749"/>
      <c r="VZJ1535" s="749"/>
      <c r="VZK1535" s="749"/>
      <c r="VZL1535" s="749"/>
      <c r="VZM1535" s="749"/>
      <c r="VZN1535" s="749"/>
      <c r="VZO1535" s="749"/>
      <c r="VZP1535" s="749"/>
      <c r="VZQ1535" s="749"/>
      <c r="VZR1535" s="749"/>
      <c r="VZS1535" s="749"/>
      <c r="VZT1535" s="749"/>
      <c r="VZU1535" s="749"/>
      <c r="VZV1535" s="749"/>
      <c r="VZW1535" s="749"/>
      <c r="VZX1535" s="749"/>
      <c r="VZY1535" s="749"/>
      <c r="VZZ1535" s="749"/>
      <c r="WAA1535" s="749"/>
      <c r="WAB1535" s="749"/>
      <c r="WAC1535" s="749"/>
      <c r="WAD1535" s="749"/>
      <c r="WAE1535" s="749"/>
      <c r="WAF1535" s="749"/>
      <c r="WAG1535" s="749"/>
      <c r="WAH1535" s="749"/>
      <c r="WAI1535" s="749"/>
      <c r="WAJ1535" s="749"/>
      <c r="WAK1535" s="749"/>
      <c r="WAL1535" s="749"/>
      <c r="WAM1535" s="749"/>
      <c r="WAN1535" s="749"/>
      <c r="WAO1535" s="749"/>
      <c r="WAP1535" s="749"/>
      <c r="WAQ1535" s="749"/>
      <c r="WAR1535" s="749"/>
      <c r="WAS1535" s="749"/>
      <c r="WAT1535" s="749"/>
      <c r="WAU1535" s="749"/>
      <c r="WAV1535" s="749"/>
      <c r="WAW1535" s="749"/>
      <c r="WAX1535" s="749"/>
      <c r="WAY1535" s="749"/>
      <c r="WAZ1535" s="749"/>
      <c r="WBA1535" s="749"/>
      <c r="WBB1535" s="749"/>
      <c r="WBC1535" s="749"/>
      <c r="WBD1535" s="749"/>
      <c r="WBE1535" s="749"/>
      <c r="WBF1535" s="749"/>
      <c r="WBG1535" s="749"/>
      <c r="WBH1535" s="749"/>
      <c r="WBI1535" s="749"/>
      <c r="WBJ1535" s="749"/>
      <c r="WBK1535" s="749"/>
      <c r="WBL1535" s="749"/>
      <c r="WBM1535" s="749"/>
      <c r="WBN1535" s="749"/>
      <c r="WBO1535" s="749"/>
      <c r="WBP1535" s="749"/>
      <c r="WBQ1535" s="749"/>
      <c r="WBR1535" s="749"/>
      <c r="WBS1535" s="749"/>
      <c r="WBT1535" s="749"/>
      <c r="WBU1535" s="749"/>
      <c r="WBV1535" s="749"/>
      <c r="WBW1535" s="749"/>
      <c r="WBX1535" s="749"/>
      <c r="WBY1535" s="749"/>
      <c r="WBZ1535" s="749"/>
      <c r="WCA1535" s="749"/>
      <c r="WCB1535" s="749"/>
      <c r="WCC1535" s="749"/>
      <c r="WCD1535" s="749"/>
      <c r="WCE1535" s="749"/>
      <c r="WCF1535" s="749"/>
      <c r="WCG1535" s="749"/>
      <c r="WCH1535" s="749"/>
      <c r="WCI1535" s="749"/>
      <c r="WCJ1535" s="749"/>
      <c r="WCK1535" s="749"/>
      <c r="WCL1535" s="749"/>
      <c r="WCM1535" s="749"/>
      <c r="WCN1535" s="749"/>
      <c r="WCO1535" s="749"/>
      <c r="WCP1535" s="749"/>
      <c r="WCQ1535" s="749"/>
      <c r="WCR1535" s="749"/>
      <c r="WCS1535" s="749"/>
      <c r="WCT1535" s="749"/>
      <c r="WCU1535" s="749"/>
      <c r="WCV1535" s="749"/>
      <c r="WCW1535" s="749"/>
      <c r="WCX1535" s="749"/>
      <c r="WCY1535" s="749"/>
      <c r="WCZ1535" s="749"/>
      <c r="WDA1535" s="749"/>
      <c r="WDB1535" s="749"/>
      <c r="WDC1535" s="749"/>
      <c r="WDD1535" s="749"/>
      <c r="WDE1535" s="749"/>
      <c r="WDF1535" s="749"/>
      <c r="WDG1535" s="749"/>
      <c r="WDH1535" s="749"/>
      <c r="WDI1535" s="749"/>
      <c r="WDJ1535" s="749"/>
      <c r="WDK1535" s="749"/>
      <c r="WDL1535" s="749"/>
      <c r="WDM1535" s="749"/>
      <c r="WDN1535" s="749"/>
      <c r="WDO1535" s="749"/>
      <c r="WDP1535" s="749"/>
      <c r="WDQ1535" s="749"/>
      <c r="WDR1535" s="749"/>
      <c r="WDS1535" s="749"/>
      <c r="WDT1535" s="749"/>
      <c r="WDU1535" s="749"/>
      <c r="WDV1535" s="749"/>
      <c r="WDW1535" s="749"/>
      <c r="WDX1535" s="749"/>
      <c r="WDY1535" s="749"/>
      <c r="WDZ1535" s="749"/>
      <c r="WEA1535" s="749"/>
      <c r="WEB1535" s="749"/>
      <c r="WEC1535" s="749"/>
      <c r="WED1535" s="749"/>
      <c r="WEE1535" s="749"/>
      <c r="WEF1535" s="749"/>
      <c r="WEG1535" s="749"/>
      <c r="WEH1535" s="749"/>
      <c r="WEI1535" s="749"/>
      <c r="WEJ1535" s="749"/>
      <c r="WEK1535" s="749"/>
      <c r="WEL1535" s="749"/>
      <c r="WEM1535" s="749"/>
      <c r="WEN1535" s="749"/>
      <c r="WEO1535" s="749"/>
      <c r="WEP1535" s="749"/>
      <c r="WEQ1535" s="749"/>
      <c r="WER1535" s="749"/>
      <c r="WES1535" s="749"/>
      <c r="WET1535" s="749"/>
      <c r="WEU1535" s="749"/>
      <c r="WEV1535" s="749"/>
      <c r="WEW1535" s="749"/>
      <c r="WEX1535" s="749"/>
      <c r="WEY1535" s="749"/>
      <c r="WEZ1535" s="749"/>
      <c r="WFA1535" s="749"/>
      <c r="WFB1535" s="749"/>
      <c r="WFC1535" s="749"/>
      <c r="WFD1535" s="749"/>
      <c r="WFE1535" s="749"/>
      <c r="WFF1535" s="749"/>
      <c r="WFG1535" s="749"/>
      <c r="WFH1535" s="749"/>
      <c r="WFI1535" s="749"/>
      <c r="WFJ1535" s="749"/>
      <c r="WFK1535" s="749"/>
      <c r="WFL1535" s="749"/>
      <c r="WFM1535" s="749"/>
      <c r="WFN1535" s="749"/>
      <c r="WFO1535" s="749"/>
      <c r="WFP1535" s="749"/>
      <c r="WFQ1535" s="749"/>
      <c r="WFR1535" s="749"/>
      <c r="WFS1535" s="749"/>
      <c r="WFT1535" s="749"/>
      <c r="WFU1535" s="749"/>
      <c r="WFV1535" s="749"/>
      <c r="WFW1535" s="749"/>
      <c r="WFX1535" s="749"/>
      <c r="WFY1535" s="749"/>
      <c r="WFZ1535" s="749"/>
      <c r="WGA1535" s="749"/>
      <c r="WGB1535" s="749"/>
      <c r="WGC1535" s="749"/>
      <c r="WGD1535" s="749"/>
      <c r="WGE1535" s="749"/>
      <c r="WGF1535" s="749"/>
      <c r="WGG1535" s="749"/>
      <c r="WGH1535" s="749"/>
      <c r="WGI1535" s="749"/>
      <c r="WGJ1535" s="749"/>
      <c r="WGK1535" s="749"/>
      <c r="WGL1535" s="749"/>
      <c r="WGM1535" s="749"/>
      <c r="WGN1535" s="749"/>
      <c r="WGO1535" s="749"/>
      <c r="WGP1535" s="749"/>
      <c r="WGQ1535" s="749"/>
      <c r="WGR1535" s="749"/>
      <c r="WGS1535" s="749"/>
      <c r="WGT1535" s="749"/>
      <c r="WGU1535" s="749"/>
      <c r="WGV1535" s="749"/>
      <c r="WGW1535" s="749"/>
      <c r="WGX1535" s="749"/>
      <c r="WGY1535" s="749"/>
      <c r="WGZ1535" s="749"/>
      <c r="WHA1535" s="749"/>
      <c r="WHB1535" s="749"/>
      <c r="WHC1535" s="749"/>
      <c r="WHD1535" s="749"/>
      <c r="WHE1535" s="749"/>
      <c r="WHF1535" s="749"/>
      <c r="WHG1535" s="749"/>
      <c r="WHH1535" s="749"/>
      <c r="WHI1535" s="749"/>
      <c r="WHJ1535" s="749"/>
      <c r="WHK1535" s="749"/>
      <c r="WHL1535" s="749"/>
      <c r="WHM1535" s="749"/>
      <c r="WHN1535" s="749"/>
      <c r="WHO1535" s="749"/>
      <c r="WHP1535" s="749"/>
      <c r="WHQ1535" s="749"/>
      <c r="WHR1535" s="749"/>
      <c r="WHS1535" s="749"/>
      <c r="WHT1535" s="749"/>
      <c r="WHU1535" s="749"/>
      <c r="WHV1535" s="749"/>
      <c r="WHW1535" s="749"/>
      <c r="WHX1535" s="749"/>
      <c r="WHY1535" s="749"/>
      <c r="WHZ1535" s="749"/>
      <c r="WIA1535" s="749"/>
      <c r="WIB1535" s="749"/>
      <c r="WIC1535" s="749"/>
      <c r="WID1535" s="749"/>
      <c r="WIE1535" s="749"/>
      <c r="WIF1535" s="749"/>
      <c r="WIG1535" s="749"/>
      <c r="WIH1535" s="749"/>
      <c r="WII1535" s="749"/>
      <c r="WIJ1535" s="749"/>
      <c r="WIK1535" s="749"/>
      <c r="WIL1535" s="749"/>
      <c r="WIM1535" s="749"/>
      <c r="WIN1535" s="749"/>
      <c r="WIO1535" s="749"/>
      <c r="WIP1535" s="749"/>
      <c r="WIQ1535" s="749"/>
      <c r="WIR1535" s="749"/>
      <c r="WIS1535" s="749"/>
      <c r="WIT1535" s="749"/>
      <c r="WIU1535" s="749"/>
      <c r="WIV1535" s="749"/>
      <c r="WIW1535" s="749"/>
      <c r="WIX1535" s="749"/>
      <c r="WIY1535" s="749"/>
      <c r="WIZ1535" s="749"/>
      <c r="WJA1535" s="749"/>
      <c r="WJB1535" s="749"/>
      <c r="WJC1535" s="749"/>
      <c r="WJD1535" s="749"/>
      <c r="WJE1535" s="749"/>
      <c r="WJF1535" s="749"/>
      <c r="WJG1535" s="749"/>
      <c r="WJH1535" s="749"/>
      <c r="WJI1535" s="749"/>
      <c r="WJJ1535" s="749"/>
      <c r="WJK1535" s="749"/>
      <c r="WJL1535" s="749"/>
      <c r="WJM1535" s="749"/>
      <c r="WJN1535" s="749"/>
      <c r="WJO1535" s="749"/>
      <c r="WJP1535" s="749"/>
      <c r="WJQ1535" s="749"/>
      <c r="WJR1535" s="749"/>
      <c r="WJS1535" s="749"/>
      <c r="WJT1535" s="749"/>
      <c r="WJU1535" s="749"/>
      <c r="WJV1535" s="749"/>
      <c r="WJW1535" s="749"/>
      <c r="WJX1535" s="749"/>
      <c r="WJY1535" s="749"/>
      <c r="WJZ1535" s="749"/>
      <c r="WKA1535" s="749"/>
      <c r="WKB1535" s="749"/>
      <c r="WKC1535" s="749"/>
      <c r="WKD1535" s="749"/>
      <c r="WKE1535" s="749"/>
      <c r="WKF1535" s="749"/>
      <c r="WKG1535" s="749"/>
      <c r="WKH1535" s="749"/>
      <c r="WKI1535" s="749"/>
      <c r="WKJ1535" s="749"/>
      <c r="WKK1535" s="749"/>
      <c r="WKL1535" s="749"/>
      <c r="WKM1535" s="749"/>
      <c r="WKN1535" s="749"/>
      <c r="WKO1535" s="749"/>
      <c r="WKP1535" s="749"/>
      <c r="WKQ1535" s="749"/>
      <c r="WKR1535" s="749"/>
      <c r="WKS1535" s="749"/>
      <c r="WKT1535" s="749"/>
      <c r="WKU1535" s="749"/>
      <c r="WKV1535" s="749"/>
      <c r="WKW1535" s="749"/>
      <c r="WKX1535" s="749"/>
      <c r="WKY1535" s="749"/>
      <c r="WKZ1535" s="749"/>
      <c r="WLA1535" s="749"/>
      <c r="WLB1535" s="749"/>
      <c r="WLC1535" s="749"/>
      <c r="WLD1535" s="749"/>
      <c r="WLE1535" s="749"/>
      <c r="WLF1535" s="749"/>
      <c r="WLG1535" s="749"/>
      <c r="WLH1535" s="749"/>
      <c r="WLI1535" s="749"/>
      <c r="WLJ1535" s="749"/>
      <c r="WLK1535" s="749"/>
      <c r="WLL1535" s="749"/>
      <c r="WLM1535" s="749"/>
      <c r="WLN1535" s="749"/>
      <c r="WLO1535" s="749"/>
      <c r="WLP1535" s="749"/>
      <c r="WLQ1535" s="749"/>
      <c r="WLR1535" s="749"/>
      <c r="WLS1535" s="749"/>
      <c r="WLT1535" s="749"/>
      <c r="WLU1535" s="749"/>
      <c r="WLV1535" s="749"/>
      <c r="WLW1535" s="749"/>
      <c r="WLX1535" s="749"/>
      <c r="WLY1535" s="749"/>
      <c r="WLZ1535" s="749"/>
      <c r="WMA1535" s="749"/>
      <c r="WMB1535" s="749"/>
      <c r="WMC1535" s="749"/>
      <c r="WMD1535" s="749"/>
      <c r="WME1535" s="749"/>
      <c r="WMF1535" s="749"/>
      <c r="WMG1535" s="749"/>
      <c r="WMH1535" s="749"/>
      <c r="WMI1535" s="749"/>
      <c r="WMJ1535" s="749"/>
      <c r="WMK1535" s="749"/>
      <c r="WML1535" s="749"/>
      <c r="WMM1535" s="749"/>
      <c r="WMN1535" s="749"/>
      <c r="WMO1535" s="749"/>
      <c r="WMP1535" s="749"/>
      <c r="WMQ1535" s="749"/>
      <c r="WMR1535" s="749"/>
      <c r="WMS1535" s="749"/>
      <c r="WMT1535" s="749"/>
      <c r="WMU1535" s="749"/>
      <c r="WMV1535" s="749"/>
      <c r="WMW1535" s="749"/>
      <c r="WMX1535" s="749"/>
      <c r="WMY1535" s="749"/>
      <c r="WMZ1535" s="749"/>
      <c r="WNA1535" s="749"/>
      <c r="WNB1535" s="749"/>
      <c r="WNC1535" s="749"/>
      <c r="WND1535" s="749"/>
      <c r="WNE1535" s="749"/>
      <c r="WNF1535" s="749"/>
      <c r="WNG1535" s="749"/>
      <c r="WNH1535" s="749"/>
      <c r="WNI1535" s="749"/>
      <c r="WNJ1535" s="749"/>
      <c r="WNK1535" s="749"/>
      <c r="WNL1535" s="749"/>
      <c r="WNM1535" s="749"/>
      <c r="WNN1535" s="749"/>
      <c r="WNO1535" s="749"/>
      <c r="WNP1535" s="749"/>
      <c r="WNQ1535" s="749"/>
      <c r="WNR1535" s="749"/>
      <c r="WNS1535" s="749"/>
      <c r="WNT1535" s="749"/>
      <c r="WNU1535" s="749"/>
      <c r="WNV1535" s="749"/>
      <c r="WNW1535" s="749"/>
      <c r="WNX1535" s="749"/>
      <c r="WNY1535" s="749"/>
      <c r="WNZ1535" s="749"/>
      <c r="WOA1535" s="749"/>
      <c r="WOB1535" s="749"/>
      <c r="WOC1535" s="749"/>
      <c r="WOD1535" s="749"/>
      <c r="WOE1535" s="749"/>
      <c r="WOF1535" s="749"/>
      <c r="WOG1535" s="749"/>
      <c r="WOH1535" s="749"/>
      <c r="WOI1535" s="749"/>
      <c r="WOJ1535" s="749"/>
      <c r="WOK1535" s="749"/>
      <c r="WOL1535" s="749"/>
      <c r="WOM1535" s="749"/>
      <c r="WON1535" s="749"/>
      <c r="WOO1535" s="749"/>
      <c r="WOP1535" s="749"/>
      <c r="WOQ1535" s="749"/>
      <c r="WOR1535" s="749"/>
      <c r="WOS1535" s="749"/>
      <c r="WOT1535" s="749"/>
      <c r="WOU1535" s="749"/>
      <c r="WOV1535" s="749"/>
      <c r="WOW1535" s="749"/>
      <c r="WOX1535" s="749"/>
      <c r="WOY1535" s="749"/>
      <c r="WOZ1535" s="749"/>
      <c r="WPA1535" s="749"/>
      <c r="WPB1535" s="749"/>
      <c r="WPC1535" s="749"/>
      <c r="WPD1535" s="749"/>
      <c r="WPE1535" s="749"/>
      <c r="WPF1535" s="749"/>
      <c r="WPG1535" s="749"/>
      <c r="WPH1535" s="749"/>
      <c r="WPI1535" s="749"/>
      <c r="WPJ1535" s="749"/>
      <c r="WPK1535" s="749"/>
      <c r="WPL1535" s="749"/>
      <c r="WPM1535" s="749"/>
      <c r="WPN1535" s="749"/>
      <c r="WPO1535" s="749"/>
      <c r="WPP1535" s="749"/>
      <c r="WPQ1535" s="749"/>
      <c r="WPR1535" s="749"/>
      <c r="WPS1535" s="749"/>
      <c r="WPT1535" s="749"/>
      <c r="WPU1535" s="749"/>
      <c r="WPV1535" s="749"/>
      <c r="WPW1535" s="749"/>
      <c r="WPX1535" s="749"/>
      <c r="WPY1535" s="749"/>
      <c r="WPZ1535" s="749"/>
      <c r="WQA1535" s="749"/>
      <c r="WQB1535" s="749"/>
      <c r="WQC1535" s="749"/>
      <c r="WQD1535" s="749"/>
      <c r="WQE1535" s="749"/>
      <c r="WQF1535" s="749"/>
      <c r="WQG1535" s="749"/>
      <c r="WQH1535" s="749"/>
      <c r="WQI1535" s="749"/>
      <c r="WQJ1535" s="749"/>
      <c r="WQK1535" s="749"/>
      <c r="WQL1535" s="749"/>
      <c r="WQM1535" s="749"/>
      <c r="WQN1535" s="749"/>
      <c r="WQO1535" s="749"/>
      <c r="WQP1535" s="749"/>
      <c r="WQQ1535" s="749"/>
      <c r="WQR1535" s="749"/>
      <c r="WQS1535" s="749"/>
      <c r="WQT1535" s="749"/>
      <c r="WQU1535" s="749"/>
      <c r="WQV1535" s="749"/>
      <c r="WQW1535" s="749"/>
      <c r="WQX1535" s="749"/>
      <c r="WQY1535" s="749"/>
      <c r="WQZ1535" s="749"/>
      <c r="WRA1535" s="749"/>
      <c r="WRB1535" s="749"/>
      <c r="WRC1535" s="749"/>
      <c r="WRD1535" s="749"/>
      <c r="WRE1535" s="749"/>
      <c r="WRF1535" s="749"/>
      <c r="WRG1535" s="749"/>
      <c r="WRH1535" s="749"/>
      <c r="WRI1535" s="749"/>
      <c r="WRJ1535" s="749"/>
      <c r="WRK1535" s="749"/>
      <c r="WRL1535" s="749"/>
      <c r="WRM1535" s="749"/>
      <c r="WRN1535" s="749"/>
      <c r="WRO1535" s="749"/>
      <c r="WRP1535" s="749"/>
      <c r="WRQ1535" s="749"/>
      <c r="WRR1535" s="749"/>
      <c r="WRS1535" s="749"/>
      <c r="WRT1535" s="749"/>
      <c r="WRU1535" s="749"/>
      <c r="WRV1535" s="749"/>
      <c r="WRW1535" s="749"/>
      <c r="WRX1535" s="749"/>
      <c r="WRY1535" s="749"/>
      <c r="WRZ1535" s="749"/>
      <c r="WSA1535" s="749"/>
      <c r="WSB1535" s="749"/>
      <c r="WSC1535" s="749"/>
      <c r="WSD1535" s="749"/>
      <c r="WSE1535" s="749"/>
      <c r="WSF1535" s="749"/>
      <c r="WSG1535" s="749"/>
      <c r="WSH1535" s="749"/>
      <c r="WSI1535" s="749"/>
      <c r="WSJ1535" s="749"/>
      <c r="WSK1535" s="749"/>
      <c r="WSL1535" s="749"/>
      <c r="WSM1535" s="749"/>
      <c r="WSN1535" s="749"/>
      <c r="WSO1535" s="749"/>
      <c r="WSP1535" s="749"/>
      <c r="WSQ1535" s="749"/>
      <c r="WSR1535" s="749"/>
      <c r="WSS1535" s="749"/>
      <c r="WST1535" s="749"/>
      <c r="WSU1535" s="749"/>
      <c r="WSV1535" s="749"/>
      <c r="WSW1535" s="749"/>
      <c r="WSX1535" s="749"/>
      <c r="WSY1535" s="749"/>
      <c r="WSZ1535" s="749"/>
      <c r="WTA1535" s="749"/>
      <c r="WTB1535" s="749"/>
      <c r="WTC1535" s="749"/>
      <c r="WTD1535" s="749"/>
      <c r="WTE1535" s="749"/>
      <c r="WTF1535" s="749"/>
      <c r="WTG1535" s="749"/>
      <c r="WTH1535" s="749"/>
      <c r="WTI1535" s="749"/>
      <c r="WTJ1535" s="749"/>
      <c r="WTK1535" s="749"/>
      <c r="WTL1535" s="749"/>
      <c r="WTM1535" s="749"/>
      <c r="WTN1535" s="749"/>
      <c r="WTO1535" s="749"/>
      <c r="WTP1535" s="749"/>
      <c r="WTQ1535" s="749"/>
      <c r="WTR1535" s="749"/>
      <c r="WTS1535" s="749"/>
      <c r="WTT1535" s="749"/>
      <c r="WTU1535" s="749"/>
      <c r="WTV1535" s="749"/>
      <c r="WTW1535" s="749"/>
      <c r="WTX1535" s="749"/>
      <c r="WTY1535" s="749"/>
      <c r="WTZ1535" s="749"/>
      <c r="WUA1535" s="749"/>
      <c r="WUB1535" s="749"/>
      <c r="WUC1535" s="749"/>
      <c r="WUD1535" s="749"/>
      <c r="WUE1535" s="749"/>
      <c r="WUF1535" s="749"/>
      <c r="WUG1535" s="749"/>
      <c r="WUH1535" s="749"/>
      <c r="WUI1535" s="749"/>
      <c r="WUJ1535" s="749"/>
      <c r="WUK1535" s="749"/>
      <c r="WUL1535" s="749"/>
      <c r="WUM1535" s="749"/>
      <c r="WUN1535" s="749"/>
      <c r="WUO1535" s="749"/>
      <c r="WUP1535" s="749"/>
      <c r="WUQ1535" s="749"/>
      <c r="WUR1535" s="749"/>
      <c r="WUS1535" s="749"/>
      <c r="WUT1535" s="749"/>
      <c r="WUU1535" s="749"/>
      <c r="WUV1535" s="749"/>
      <c r="WUW1535" s="749"/>
      <c r="WUX1535" s="749"/>
      <c r="WUY1535" s="749"/>
      <c r="WUZ1535" s="749"/>
      <c r="WVA1535" s="749"/>
      <c r="WVB1535" s="749"/>
      <c r="WVC1535" s="749"/>
      <c r="WVD1535" s="749"/>
      <c r="WVE1535" s="749"/>
      <c r="WVF1535" s="749"/>
      <c r="WVG1535" s="749"/>
      <c r="WVH1535" s="749"/>
      <c r="WVI1535" s="749"/>
      <c r="WVJ1535" s="749"/>
      <c r="WVK1535" s="749"/>
      <c r="WVL1535" s="749"/>
      <c r="WVM1535" s="749"/>
      <c r="WVN1535" s="749"/>
      <c r="WVO1535" s="749"/>
      <c r="WVP1535" s="749"/>
      <c r="WVQ1535" s="749"/>
      <c r="WVR1535" s="749"/>
      <c r="WVS1535" s="749"/>
      <c r="WVT1535" s="749"/>
      <c r="WVU1535" s="749"/>
      <c r="WVV1535" s="749"/>
      <c r="WVW1535" s="749"/>
      <c r="WVX1535" s="749"/>
      <c r="WVY1535" s="749"/>
      <c r="WVZ1535" s="749"/>
      <c r="WWA1535" s="749"/>
      <c r="WWB1535" s="749"/>
      <c r="WWC1535" s="749"/>
      <c r="WWD1535" s="749"/>
      <c r="WWE1535" s="749"/>
      <c r="WWF1535" s="749"/>
      <c r="WWG1535" s="749"/>
      <c r="WWH1535" s="749"/>
      <c r="WWI1535" s="749"/>
      <c r="WWJ1535" s="749"/>
      <c r="WWK1535" s="749"/>
      <c r="WWL1535" s="749"/>
      <c r="WWM1535" s="749"/>
      <c r="WWN1535" s="749"/>
      <c r="WWO1535" s="749"/>
      <c r="WWP1535" s="749"/>
      <c r="WWQ1535" s="749"/>
      <c r="WWR1535" s="749"/>
      <c r="WWS1535" s="749"/>
      <c r="WWT1535" s="749"/>
      <c r="WWU1535" s="749"/>
      <c r="WWV1535" s="749"/>
      <c r="WWW1535" s="749"/>
      <c r="WWX1535" s="749"/>
      <c r="WWY1535" s="749"/>
      <c r="WWZ1535" s="749"/>
      <c r="WXA1535" s="749"/>
      <c r="WXB1535" s="749"/>
      <c r="WXC1535" s="749"/>
      <c r="WXD1535" s="749"/>
      <c r="WXE1535" s="749"/>
      <c r="WXF1535" s="749"/>
      <c r="WXG1535" s="749"/>
      <c r="WXH1535" s="749"/>
      <c r="WXI1535" s="749"/>
      <c r="WXJ1535" s="749"/>
      <c r="WXK1535" s="749"/>
      <c r="WXL1535" s="749"/>
      <c r="WXM1535" s="749"/>
      <c r="WXN1535" s="749"/>
      <c r="WXO1535" s="749"/>
      <c r="WXP1535" s="749"/>
      <c r="WXQ1535" s="749"/>
      <c r="WXR1535" s="749"/>
      <c r="WXS1535" s="749"/>
      <c r="WXT1535" s="749"/>
      <c r="WXU1535" s="749"/>
      <c r="WXV1535" s="749"/>
      <c r="WXW1535" s="749"/>
      <c r="WXX1535" s="749"/>
      <c r="WXY1535" s="749"/>
      <c r="WXZ1535" s="749"/>
      <c r="WYA1535" s="749"/>
      <c r="WYB1535" s="749"/>
      <c r="WYC1535" s="749"/>
      <c r="WYD1535" s="749"/>
      <c r="WYE1535" s="749"/>
      <c r="WYF1535" s="749"/>
      <c r="WYG1535" s="749"/>
      <c r="WYH1535" s="749"/>
      <c r="WYI1535" s="749"/>
      <c r="WYJ1535" s="749"/>
      <c r="WYK1535" s="749"/>
      <c r="WYL1535" s="749"/>
      <c r="WYM1535" s="749"/>
      <c r="WYN1535" s="749"/>
      <c r="WYO1535" s="749"/>
      <c r="WYP1535" s="749"/>
      <c r="WYQ1535" s="749"/>
      <c r="WYR1535" s="749"/>
      <c r="WYS1535" s="749"/>
      <c r="WYT1535" s="749"/>
      <c r="WYU1535" s="749"/>
      <c r="WYV1535" s="749"/>
      <c r="WYW1535" s="749"/>
      <c r="WYX1535" s="749"/>
      <c r="WYY1535" s="749"/>
      <c r="WYZ1535" s="749"/>
      <c r="WZA1535" s="749"/>
      <c r="WZB1535" s="749"/>
      <c r="WZC1535" s="749"/>
      <c r="WZD1535" s="749"/>
      <c r="WZE1535" s="749"/>
      <c r="WZF1535" s="749"/>
      <c r="WZG1535" s="749"/>
      <c r="WZH1535" s="749"/>
      <c r="WZI1535" s="749"/>
      <c r="WZJ1535" s="749"/>
      <c r="WZK1535" s="749"/>
      <c r="WZL1535" s="749"/>
      <c r="WZM1535" s="749"/>
      <c r="WZN1535" s="749"/>
      <c r="WZO1535" s="749"/>
      <c r="WZP1535" s="749"/>
      <c r="WZQ1535" s="749"/>
      <c r="WZR1535" s="749"/>
      <c r="WZS1535" s="749"/>
      <c r="WZT1535" s="749"/>
      <c r="WZU1535" s="749"/>
      <c r="WZV1535" s="749"/>
      <c r="WZW1535" s="749"/>
      <c r="WZX1535" s="749"/>
      <c r="WZY1535" s="749"/>
      <c r="WZZ1535" s="749"/>
      <c r="XAA1535" s="749"/>
      <c r="XAB1535" s="749"/>
      <c r="XAC1535" s="749"/>
      <c r="XAD1535" s="749"/>
      <c r="XAE1535" s="749"/>
      <c r="XAF1535" s="749"/>
      <c r="XAG1535" s="749"/>
      <c r="XAH1535" s="749"/>
      <c r="XAI1535" s="749"/>
      <c r="XAJ1535" s="749"/>
      <c r="XAK1535" s="749"/>
      <c r="XAL1535" s="749"/>
      <c r="XAM1535" s="749"/>
      <c r="XAN1535" s="749"/>
      <c r="XAO1535" s="749"/>
      <c r="XAP1535" s="749"/>
      <c r="XAQ1535" s="749"/>
      <c r="XAR1535" s="749"/>
      <c r="XAS1535" s="749"/>
      <c r="XAT1535" s="749"/>
      <c r="XAU1535" s="749"/>
      <c r="XAV1535" s="749"/>
      <c r="XAW1535" s="749"/>
      <c r="XAX1535" s="749"/>
      <c r="XAY1535" s="749"/>
      <c r="XAZ1535" s="749"/>
      <c r="XBA1535" s="749"/>
      <c r="XBB1535" s="749"/>
      <c r="XBC1535" s="749"/>
      <c r="XBD1535" s="749"/>
      <c r="XBE1535" s="749"/>
      <c r="XBF1535" s="749"/>
      <c r="XBG1535" s="749"/>
      <c r="XBH1535" s="749"/>
      <c r="XBI1535" s="749"/>
      <c r="XBJ1535" s="749"/>
      <c r="XBK1535" s="749"/>
      <c r="XBL1535" s="749"/>
      <c r="XBM1535" s="749"/>
      <c r="XBN1535" s="749"/>
      <c r="XBO1535" s="749"/>
      <c r="XBP1535" s="749"/>
      <c r="XBQ1535" s="749"/>
      <c r="XBR1535" s="749"/>
      <c r="XBS1535" s="749"/>
      <c r="XBT1535" s="749"/>
      <c r="XBU1535" s="749"/>
      <c r="XBV1535" s="749"/>
      <c r="XBW1535" s="749"/>
      <c r="XBX1535" s="749"/>
      <c r="XBY1535" s="749"/>
      <c r="XBZ1535" s="749"/>
      <c r="XCA1535" s="749"/>
      <c r="XCB1535" s="749"/>
      <c r="XCC1535" s="749"/>
      <c r="XCD1535" s="749"/>
      <c r="XCE1535" s="749"/>
      <c r="XCF1535" s="749"/>
      <c r="XCG1535" s="749"/>
      <c r="XCH1535" s="749"/>
      <c r="XCI1535" s="749"/>
      <c r="XCJ1535" s="749"/>
      <c r="XCK1535" s="749"/>
      <c r="XCL1535" s="749"/>
      <c r="XCM1535" s="749"/>
      <c r="XCN1535" s="749"/>
      <c r="XCO1535" s="749"/>
      <c r="XCP1535" s="749"/>
      <c r="XCQ1535" s="749"/>
      <c r="XCR1535" s="749"/>
      <c r="XCS1535" s="749"/>
      <c r="XCT1535" s="749"/>
      <c r="XCU1535" s="749"/>
      <c r="XCV1535" s="749"/>
      <c r="XCW1535" s="749"/>
      <c r="XCX1535" s="749"/>
      <c r="XCY1535" s="749"/>
      <c r="XCZ1535" s="749"/>
      <c r="XDA1535" s="749"/>
      <c r="XDB1535" s="749"/>
      <c r="XDC1535" s="749"/>
      <c r="XDD1535" s="749"/>
      <c r="XDE1535" s="749"/>
      <c r="XDF1535" s="749"/>
      <c r="XDG1535" s="749"/>
      <c r="XDH1535" s="749"/>
      <c r="XDI1535" s="749"/>
      <c r="XDJ1535" s="749"/>
      <c r="XDK1535" s="749"/>
      <c r="XDL1535" s="749"/>
      <c r="XDM1535" s="749"/>
      <c r="XDN1535" s="749"/>
      <c r="XDO1535" s="749"/>
      <c r="XDP1535" s="749"/>
      <c r="XDQ1535" s="749"/>
      <c r="XDR1535" s="749"/>
      <c r="XDS1535" s="749"/>
      <c r="XDT1535" s="749"/>
      <c r="XDU1535" s="749"/>
      <c r="XDV1535" s="749"/>
      <c r="XDW1535" s="749"/>
      <c r="XDX1535" s="749"/>
      <c r="XDY1535" s="749"/>
      <c r="XDZ1535" s="749"/>
      <c r="XEA1535" s="749"/>
      <c r="XEB1535" s="749"/>
      <c r="XEC1535" s="749"/>
      <c r="XED1535" s="749"/>
      <c r="XEE1535" s="749"/>
      <c r="XEF1535" s="749"/>
      <c r="XEG1535" s="749"/>
      <c r="XEH1535" s="749"/>
      <c r="XEI1535" s="749"/>
      <c r="XEJ1535" s="749"/>
      <c r="XEK1535" s="749"/>
      <c r="XEL1535" s="749"/>
      <c r="XEM1535" s="749"/>
      <c r="XEN1535" s="749"/>
      <c r="XEO1535" s="749"/>
      <c r="XEP1535" s="749"/>
      <c r="XEQ1535" s="749"/>
      <c r="XER1535" s="749"/>
      <c r="XES1535" s="749"/>
      <c r="XET1535" s="749"/>
      <c r="XEU1535" s="749"/>
      <c r="XEV1535" s="749"/>
      <c r="XEW1535" s="749"/>
      <c r="XEX1535" s="749"/>
      <c r="XEY1535" s="749"/>
      <c r="XEZ1535" s="749"/>
      <c r="XFA1535" s="749"/>
      <c r="XFB1535" s="749"/>
      <c r="XFC1535" s="749"/>
      <c r="XFD1535" s="749"/>
    </row>
    <row r="1536" spans="1:16384" ht="12.6" customHeight="1">
      <c r="A1536" s="129"/>
      <c r="B1536" s="129"/>
      <c r="C1536" s="129"/>
      <c r="D1536" s="129"/>
      <c r="E1536" s="129"/>
      <c r="F1536" s="129"/>
      <c r="G1536" s="129"/>
      <c r="H1536" s="129"/>
      <c r="I1536" s="129"/>
      <c r="J1536" s="129"/>
      <c r="K1536" s="129"/>
      <c r="L1536" s="129"/>
      <c r="M1536" s="129"/>
      <c r="N1536" s="129"/>
      <c r="O1536" s="129"/>
      <c r="P1536" s="129"/>
      <c r="Q1536" s="129"/>
      <c r="R1536" s="129"/>
      <c r="S1536" s="129"/>
      <c r="T1536" s="129"/>
      <c r="U1536" s="129"/>
      <c r="V1536" s="129"/>
      <c r="W1536" s="129"/>
      <c r="X1536" s="129"/>
      <c r="Y1536" s="129"/>
      <c r="Z1536" s="129"/>
      <c r="AA1536" s="129"/>
      <c r="AB1536" s="129"/>
      <c r="AC1536" s="129"/>
      <c r="AD1536" s="129"/>
      <c r="AE1536" s="129"/>
      <c r="AF1536" s="129"/>
      <c r="AG1536" s="129"/>
      <c r="AH1536" s="129"/>
      <c r="AI1536" s="129"/>
      <c r="AJ1536" s="129"/>
      <c r="AK1536" s="129"/>
      <c r="AL1536" s="129"/>
      <c r="AM1536" s="129"/>
      <c r="AN1536" s="129"/>
      <c r="AO1536" s="129"/>
      <c r="AP1536" s="129"/>
      <c r="AQ1536" s="129"/>
      <c r="AR1536" s="129"/>
      <c r="AS1536" s="129"/>
      <c r="AT1536" s="129"/>
      <c r="AU1536" s="129"/>
      <c r="AV1536" s="129"/>
      <c r="AW1536" s="129"/>
      <c r="AX1536" s="129"/>
      <c r="AY1536" s="129"/>
      <c r="AZ1536" s="129"/>
      <c r="BA1536" s="129"/>
      <c r="BB1536" s="129"/>
      <c r="BC1536" s="129"/>
      <c r="BD1536" s="129"/>
      <c r="BE1536" s="129"/>
      <c r="BF1536" s="129"/>
      <c r="BG1536" s="129"/>
      <c r="BH1536" s="129"/>
      <c r="BI1536" s="129"/>
      <c r="BJ1536" s="129"/>
      <c r="BK1536" s="129"/>
      <c r="BL1536" s="129"/>
      <c r="BM1536" s="129"/>
      <c r="BN1536" s="129"/>
      <c r="BO1536" s="129"/>
      <c r="BP1536" s="129"/>
      <c r="BQ1536" s="129"/>
      <c r="BR1536" s="129"/>
      <c r="BS1536" s="129"/>
      <c r="BT1536" s="129"/>
      <c r="BU1536" s="129"/>
      <c r="BV1536" s="129"/>
      <c r="BW1536" s="129"/>
      <c r="BX1536" s="129"/>
      <c r="BY1536" s="129"/>
      <c r="BZ1536" s="129"/>
      <c r="CA1536" s="129"/>
      <c r="CB1536" s="129"/>
      <c r="CC1536" s="129"/>
      <c r="CD1536" s="129"/>
      <c r="CE1536" s="129"/>
      <c r="CF1536" s="129"/>
      <c r="CG1536" s="129"/>
      <c r="CH1536" s="129"/>
      <c r="CI1536" s="129"/>
      <c r="CJ1536" s="129"/>
      <c r="CK1536" s="129"/>
      <c r="CL1536" s="129"/>
      <c r="CM1536" s="129"/>
      <c r="CN1536" s="129"/>
      <c r="CO1536" s="129"/>
      <c r="CP1536" s="129"/>
      <c r="CQ1536" s="129"/>
      <c r="CR1536" s="129"/>
      <c r="CS1536" s="129"/>
      <c r="CT1536" s="129"/>
      <c r="CU1536" s="129"/>
      <c r="CV1536" s="129"/>
      <c r="CW1536" s="129"/>
      <c r="CX1536" s="129"/>
      <c r="CY1536" s="129"/>
      <c r="CZ1536" s="129"/>
      <c r="DA1536" s="129"/>
      <c r="DB1536" s="129"/>
      <c r="DC1536" s="129"/>
      <c r="DD1536" s="129"/>
      <c r="DE1536" s="129"/>
      <c r="DF1536" s="129"/>
      <c r="DG1536" s="129"/>
      <c r="DH1536" s="129"/>
      <c r="DI1536" s="129"/>
      <c r="DJ1536" s="129"/>
      <c r="DK1536" s="129"/>
      <c r="DL1536" s="129"/>
      <c r="DM1536" s="129"/>
      <c r="DN1536" s="129"/>
      <c r="DO1536" s="129"/>
      <c r="DP1536" s="129"/>
      <c r="DQ1536" s="129"/>
      <c r="DR1536" s="129"/>
      <c r="DS1536" s="129"/>
      <c r="DT1536" s="129"/>
      <c r="DU1536" s="129"/>
      <c r="DV1536" s="129"/>
      <c r="DW1536" s="129"/>
      <c r="DX1536" s="129"/>
      <c r="DY1536" s="129"/>
      <c r="DZ1536" s="129"/>
      <c r="EA1536" s="129"/>
      <c r="EB1536" s="129"/>
      <c r="EC1536" s="129"/>
      <c r="ED1536" s="129"/>
      <c r="EE1536" s="129"/>
      <c r="EF1536" s="129"/>
      <c r="EG1536" s="129"/>
      <c r="EH1536" s="129"/>
      <c r="EI1536" s="129"/>
      <c r="EJ1536" s="129"/>
      <c r="EK1536" s="129"/>
      <c r="EL1536" s="129"/>
      <c r="EM1536" s="129"/>
      <c r="EN1536" s="129"/>
      <c r="EO1536" s="129"/>
      <c r="EP1536" s="129"/>
      <c r="EQ1536" s="129"/>
      <c r="ER1536" s="129"/>
      <c r="ES1536" s="129"/>
      <c r="ET1536" s="129"/>
      <c r="EU1536" s="129"/>
      <c r="EV1536" s="129"/>
      <c r="EW1536" s="129"/>
      <c r="EX1536" s="129"/>
      <c r="EY1536" s="129"/>
      <c r="EZ1536" s="129"/>
      <c r="FA1536" s="129"/>
      <c r="FB1536" s="129"/>
      <c r="FC1536" s="129"/>
      <c r="FD1536" s="129"/>
      <c r="FE1536" s="129"/>
      <c r="FF1536" s="129"/>
      <c r="FG1536" s="129"/>
      <c r="FH1536" s="129"/>
      <c r="FI1536" s="129"/>
      <c r="FJ1536" s="129"/>
      <c r="FK1536" s="129"/>
      <c r="FL1536" s="129"/>
      <c r="FM1536" s="129"/>
      <c r="FN1536" s="129"/>
      <c r="FO1536" s="129"/>
      <c r="FP1536" s="129"/>
      <c r="FQ1536" s="129"/>
      <c r="FR1536" s="129"/>
      <c r="FS1536" s="129"/>
      <c r="FT1536" s="129"/>
      <c r="FU1536" s="129"/>
      <c r="FV1536" s="129"/>
      <c r="FW1536" s="129"/>
      <c r="FX1536" s="129"/>
      <c r="FY1536" s="129"/>
      <c r="FZ1536" s="129"/>
      <c r="GA1536" s="129"/>
      <c r="GB1536" s="129"/>
      <c r="GC1536" s="129"/>
      <c r="GD1536" s="129"/>
      <c r="GE1536" s="129"/>
      <c r="GF1536" s="129"/>
      <c r="GG1536" s="129"/>
      <c r="GH1536" s="129"/>
      <c r="GI1536" s="129"/>
      <c r="GJ1536" s="129"/>
      <c r="GK1536" s="129"/>
      <c r="GL1536" s="129"/>
      <c r="GM1536" s="129"/>
      <c r="GN1536" s="129"/>
      <c r="GO1536" s="129"/>
      <c r="GP1536" s="129"/>
      <c r="GQ1536" s="129"/>
      <c r="GR1536" s="129"/>
      <c r="GS1536" s="129"/>
      <c r="GT1536" s="129"/>
      <c r="GU1536" s="129"/>
      <c r="GV1536" s="129"/>
      <c r="GW1536" s="129"/>
      <c r="GX1536" s="129"/>
      <c r="GY1536" s="129"/>
      <c r="GZ1536" s="129"/>
      <c r="HA1536" s="129"/>
      <c r="HB1536" s="129"/>
      <c r="HC1536" s="129"/>
      <c r="HD1536" s="129"/>
      <c r="HE1536" s="129"/>
      <c r="HF1536" s="129"/>
      <c r="HG1536" s="129"/>
      <c r="HH1536" s="129"/>
      <c r="HI1536" s="129"/>
      <c r="HJ1536" s="129"/>
      <c r="HK1536" s="129"/>
      <c r="HL1536" s="129"/>
      <c r="HM1536" s="129"/>
      <c r="HN1536" s="129"/>
      <c r="HO1536" s="129"/>
      <c r="HP1536" s="129"/>
      <c r="HQ1536" s="129"/>
      <c r="HR1536" s="129"/>
      <c r="HS1536" s="129"/>
      <c r="HT1536" s="129"/>
      <c r="HU1536" s="129"/>
      <c r="HV1536" s="129"/>
      <c r="HW1536" s="129"/>
      <c r="HX1536" s="129"/>
      <c r="HY1536" s="129"/>
      <c r="HZ1536" s="129"/>
      <c r="IA1536" s="129"/>
      <c r="IB1536" s="129"/>
      <c r="IC1536" s="129"/>
      <c r="ID1536" s="129"/>
      <c r="IE1536" s="129"/>
      <c r="IF1536" s="129"/>
      <c r="IG1536" s="129"/>
      <c r="IH1536" s="129"/>
      <c r="II1536" s="129"/>
      <c r="IJ1536" s="129"/>
      <c r="IK1536" s="129"/>
      <c r="IL1536" s="129"/>
      <c r="IM1536" s="129"/>
      <c r="IN1536" s="129"/>
      <c r="IO1536" s="129"/>
      <c r="IP1536" s="129"/>
      <c r="IQ1536" s="129"/>
      <c r="IR1536" s="129"/>
      <c r="IS1536" s="129"/>
      <c r="IT1536" s="129"/>
      <c r="IU1536" s="129"/>
      <c r="IV1536" s="129"/>
      <c r="IW1536" s="129"/>
      <c r="IX1536" s="129"/>
      <c r="IY1536" s="129"/>
      <c r="IZ1536" s="129"/>
      <c r="JA1536" s="129"/>
      <c r="JB1536" s="129"/>
      <c r="JC1536" s="129"/>
      <c r="JD1536" s="129"/>
      <c r="JE1536" s="129"/>
      <c r="JF1536" s="129"/>
      <c r="JG1536" s="129"/>
      <c r="JH1536" s="129"/>
      <c r="JI1536" s="129"/>
      <c r="JJ1536" s="129"/>
      <c r="JK1536" s="129"/>
      <c r="JL1536" s="129"/>
      <c r="JM1536" s="129"/>
      <c r="JN1536" s="129"/>
      <c r="JO1536" s="129"/>
      <c r="JP1536" s="129"/>
      <c r="JQ1536" s="129"/>
      <c r="JR1536" s="129"/>
      <c r="JS1536" s="129"/>
      <c r="JT1536" s="129"/>
      <c r="JU1536" s="129"/>
      <c r="JV1536" s="129"/>
      <c r="JW1536" s="129"/>
      <c r="JX1536" s="129"/>
      <c r="JY1536" s="129"/>
      <c r="JZ1536" s="129"/>
      <c r="KA1536" s="129"/>
      <c r="KB1536" s="129"/>
      <c r="KC1536" s="129"/>
      <c r="KD1536" s="129"/>
      <c r="KE1536" s="129"/>
      <c r="KF1536" s="129"/>
      <c r="KG1536" s="129"/>
      <c r="KH1536" s="129"/>
      <c r="KI1536" s="129"/>
      <c r="KJ1536" s="129"/>
      <c r="KK1536" s="129"/>
      <c r="KL1536" s="129"/>
      <c r="KM1536" s="129"/>
      <c r="KN1536" s="129"/>
      <c r="KO1536" s="129"/>
      <c r="KP1536" s="129"/>
      <c r="KQ1536" s="129"/>
      <c r="KR1536" s="129"/>
      <c r="KS1536" s="129"/>
      <c r="KT1536" s="129"/>
      <c r="KU1536" s="129"/>
      <c r="KV1536" s="129"/>
      <c r="KW1536" s="129"/>
      <c r="KX1536" s="129"/>
      <c r="KY1536" s="129"/>
      <c r="KZ1536" s="129"/>
      <c r="LA1536" s="129"/>
      <c r="LB1536" s="129"/>
      <c r="LC1536" s="129"/>
      <c r="LD1536" s="129"/>
      <c r="LE1536" s="129"/>
      <c r="LF1536" s="129"/>
      <c r="LG1536" s="129"/>
      <c r="LH1536" s="129"/>
      <c r="LI1536" s="129"/>
      <c r="LJ1536" s="129"/>
      <c r="LK1536" s="129"/>
      <c r="LL1536" s="129"/>
      <c r="LM1536" s="129"/>
      <c r="LN1536" s="129"/>
      <c r="LO1536" s="129"/>
      <c r="LP1536" s="129"/>
      <c r="LQ1536" s="129"/>
      <c r="LR1536" s="129"/>
      <c r="LS1536" s="129"/>
      <c r="LT1536" s="129"/>
      <c r="LU1536" s="129"/>
      <c r="LV1536" s="129"/>
      <c r="LW1536" s="129"/>
      <c r="LX1536" s="129"/>
      <c r="LY1536" s="129"/>
      <c r="LZ1536" s="129"/>
      <c r="MA1536" s="129"/>
      <c r="MB1536" s="129"/>
      <c r="MC1536" s="129"/>
      <c r="MD1536" s="129"/>
      <c r="ME1536" s="129"/>
      <c r="MF1536" s="129"/>
      <c r="MG1536" s="129"/>
      <c r="MH1536" s="129"/>
      <c r="MI1536" s="129"/>
      <c r="MJ1536" s="129"/>
      <c r="MK1536" s="129"/>
      <c r="ML1536" s="129"/>
      <c r="MM1536" s="129"/>
      <c r="MN1536" s="129"/>
      <c r="MO1536" s="129"/>
      <c r="MP1536" s="129"/>
      <c r="MQ1536" s="129"/>
      <c r="MR1536" s="129"/>
      <c r="MS1536" s="129"/>
      <c r="MT1536" s="129"/>
      <c r="MU1536" s="129"/>
      <c r="MV1536" s="129"/>
      <c r="MW1536" s="129"/>
      <c r="MX1536" s="129"/>
      <c r="MY1536" s="129"/>
      <c r="MZ1536" s="129"/>
      <c r="NA1536" s="129"/>
      <c r="NB1536" s="129"/>
      <c r="NC1536" s="129"/>
      <c r="ND1536" s="129"/>
      <c r="NE1536" s="129"/>
      <c r="NF1536" s="129"/>
      <c r="NG1536" s="129"/>
      <c r="NH1536" s="129"/>
      <c r="NI1536" s="129"/>
      <c r="NJ1536" s="129"/>
      <c r="NK1536" s="129"/>
      <c r="NL1536" s="129"/>
      <c r="NM1536" s="129"/>
      <c r="NN1536" s="129"/>
      <c r="NO1536" s="129"/>
      <c r="NP1536" s="129"/>
      <c r="NQ1536" s="129"/>
      <c r="NR1536" s="129"/>
      <c r="NS1536" s="129"/>
      <c r="NT1536" s="129"/>
      <c r="NU1536" s="129"/>
      <c r="NV1536" s="129"/>
      <c r="NW1536" s="129"/>
      <c r="NX1536" s="129"/>
      <c r="NY1536" s="129"/>
      <c r="NZ1536" s="129"/>
      <c r="OA1536" s="129"/>
      <c r="OB1536" s="129"/>
      <c r="OC1536" s="129"/>
      <c r="OD1536" s="129"/>
      <c r="OE1536" s="129"/>
      <c r="OF1536" s="129"/>
      <c r="OG1536" s="129"/>
      <c r="OH1536" s="129"/>
      <c r="OI1536" s="129"/>
      <c r="OJ1536" s="129"/>
      <c r="OK1536" s="129"/>
      <c r="OL1536" s="129"/>
      <c r="OM1536" s="129"/>
      <c r="ON1536" s="129"/>
      <c r="OO1536" s="129"/>
      <c r="OP1536" s="129"/>
      <c r="OQ1536" s="129"/>
      <c r="OR1536" s="129"/>
      <c r="OS1536" s="129"/>
      <c r="OT1536" s="129"/>
      <c r="OU1536" s="129"/>
      <c r="OV1536" s="129"/>
      <c r="OW1536" s="129"/>
      <c r="OX1536" s="129"/>
      <c r="OY1536" s="129"/>
      <c r="OZ1536" s="129"/>
      <c r="PA1536" s="129"/>
      <c r="PB1536" s="129"/>
      <c r="PC1536" s="129"/>
      <c r="PD1536" s="129"/>
      <c r="PE1536" s="129"/>
      <c r="PF1536" s="129"/>
      <c r="PG1536" s="129"/>
      <c r="PH1536" s="129"/>
      <c r="PI1536" s="129"/>
      <c r="PJ1536" s="129"/>
      <c r="PK1536" s="129"/>
      <c r="PL1536" s="129"/>
      <c r="PM1536" s="129"/>
      <c r="PN1536" s="129"/>
      <c r="PO1536" s="129"/>
      <c r="PP1536" s="129"/>
      <c r="PQ1536" s="129"/>
      <c r="PR1536" s="129"/>
      <c r="PS1536" s="129"/>
      <c r="PT1536" s="129"/>
      <c r="PU1536" s="129"/>
      <c r="PV1536" s="129"/>
      <c r="PW1536" s="129"/>
      <c r="PX1536" s="129"/>
      <c r="PY1536" s="129"/>
      <c r="PZ1536" s="129"/>
      <c r="QA1536" s="129"/>
      <c r="QB1536" s="129"/>
      <c r="QC1536" s="129"/>
      <c r="QD1536" s="129"/>
      <c r="QE1536" s="129"/>
      <c r="QF1536" s="129"/>
      <c r="QG1536" s="129"/>
      <c r="QH1536" s="129"/>
      <c r="QI1536" s="129"/>
      <c r="QJ1536" s="129"/>
      <c r="QK1536" s="129"/>
      <c r="QL1536" s="129"/>
      <c r="QM1536" s="129"/>
      <c r="QN1536" s="129"/>
      <c r="QO1536" s="129"/>
      <c r="QP1536" s="129"/>
      <c r="QQ1536" s="129"/>
      <c r="QR1536" s="129"/>
      <c r="QS1536" s="129"/>
      <c r="QT1536" s="129"/>
      <c r="QU1536" s="129"/>
      <c r="QV1536" s="129"/>
      <c r="QW1536" s="129"/>
      <c r="QX1536" s="129"/>
      <c r="QY1536" s="129"/>
      <c r="QZ1536" s="129"/>
      <c r="RA1536" s="129"/>
      <c r="RB1536" s="129"/>
      <c r="RC1536" s="129"/>
      <c r="RD1536" s="129"/>
      <c r="RE1536" s="129"/>
      <c r="RF1536" s="129"/>
      <c r="RG1536" s="129"/>
      <c r="RH1536" s="129"/>
      <c r="RI1536" s="129"/>
      <c r="RJ1536" s="129"/>
      <c r="RK1536" s="129"/>
      <c r="RL1536" s="129"/>
      <c r="RM1536" s="129"/>
      <c r="RN1536" s="129"/>
      <c r="RO1536" s="129"/>
      <c r="RP1536" s="129"/>
      <c r="RQ1536" s="129"/>
      <c r="RR1536" s="129"/>
      <c r="RS1536" s="129"/>
      <c r="RT1536" s="129"/>
      <c r="RU1536" s="129"/>
      <c r="RV1536" s="129"/>
      <c r="RW1536" s="129"/>
      <c r="RX1536" s="129"/>
      <c r="RY1536" s="129"/>
      <c r="RZ1536" s="129"/>
      <c r="SA1536" s="129"/>
      <c r="SB1536" s="129"/>
      <c r="SC1536" s="129"/>
      <c r="SD1536" s="129"/>
      <c r="SE1536" s="129"/>
      <c r="SF1536" s="129"/>
      <c r="SG1536" s="129"/>
      <c r="SH1536" s="129"/>
      <c r="SI1536" s="129"/>
      <c r="SJ1536" s="129"/>
      <c r="SK1536" s="129"/>
      <c r="SL1536" s="129"/>
      <c r="SM1536" s="129"/>
      <c r="SN1536" s="129"/>
      <c r="SO1536" s="129"/>
      <c r="SP1536" s="129"/>
      <c r="SQ1536" s="129"/>
      <c r="SR1536" s="129"/>
      <c r="SS1536" s="129"/>
      <c r="ST1536" s="129"/>
      <c r="SU1536" s="129"/>
      <c r="SV1536" s="129"/>
      <c r="SW1536" s="129"/>
      <c r="SX1536" s="129"/>
      <c r="SY1536" s="129"/>
      <c r="SZ1536" s="129"/>
      <c r="TA1536" s="129"/>
      <c r="TB1536" s="129"/>
      <c r="TC1536" s="129"/>
      <c r="TD1536" s="129"/>
      <c r="TE1536" s="129"/>
      <c r="TF1536" s="129"/>
      <c r="TG1536" s="129"/>
      <c r="TH1536" s="129"/>
      <c r="TI1536" s="129"/>
      <c r="TJ1536" s="129"/>
      <c r="TK1536" s="129"/>
      <c r="TL1536" s="129"/>
      <c r="TM1536" s="129"/>
      <c r="TN1536" s="129"/>
      <c r="TO1536" s="129"/>
      <c r="TP1536" s="129"/>
      <c r="TQ1536" s="129"/>
      <c r="TR1536" s="129"/>
      <c r="TS1536" s="129"/>
      <c r="TT1536" s="129"/>
      <c r="TU1536" s="129"/>
      <c r="TV1536" s="129"/>
      <c r="TW1536" s="129"/>
      <c r="TX1536" s="129"/>
      <c r="TY1536" s="129"/>
      <c r="TZ1536" s="129"/>
      <c r="UA1536" s="129"/>
      <c r="UB1536" s="129"/>
      <c r="UC1536" s="129"/>
      <c r="UD1536" s="129"/>
      <c r="UE1536" s="129"/>
      <c r="UF1536" s="129"/>
      <c r="UG1536" s="129"/>
      <c r="UH1536" s="129"/>
      <c r="UI1536" s="129"/>
      <c r="UJ1536" s="129"/>
      <c r="UK1536" s="129"/>
      <c r="UL1536" s="129"/>
      <c r="UM1536" s="129"/>
      <c r="UN1536" s="129"/>
      <c r="UO1536" s="129"/>
      <c r="UP1536" s="129"/>
      <c r="UQ1536" s="129"/>
      <c r="UR1536" s="129"/>
      <c r="US1536" s="129"/>
      <c r="UT1536" s="129"/>
      <c r="UU1536" s="129"/>
      <c r="UV1536" s="129"/>
      <c r="UW1536" s="129"/>
      <c r="UX1536" s="129"/>
      <c r="UY1536" s="129"/>
      <c r="UZ1536" s="129"/>
      <c r="VA1536" s="129"/>
      <c r="VB1536" s="129"/>
      <c r="VC1536" s="129"/>
      <c r="VD1536" s="129"/>
      <c r="VE1536" s="129"/>
      <c r="VF1536" s="129"/>
      <c r="VG1536" s="129"/>
      <c r="VH1536" s="129"/>
      <c r="VI1536" s="129"/>
      <c r="VJ1536" s="129"/>
      <c r="VK1536" s="129"/>
      <c r="VL1536" s="129"/>
      <c r="VM1536" s="129"/>
      <c r="VN1536" s="129"/>
      <c r="VO1536" s="129"/>
      <c r="VP1536" s="129"/>
      <c r="VQ1536" s="129"/>
      <c r="VR1536" s="129"/>
      <c r="VS1536" s="129"/>
      <c r="VT1536" s="129"/>
      <c r="VU1536" s="129"/>
      <c r="VV1536" s="129"/>
      <c r="VW1536" s="129"/>
      <c r="VX1536" s="129"/>
      <c r="VY1536" s="129"/>
      <c r="VZ1536" s="129"/>
      <c r="WA1536" s="129"/>
      <c r="WB1536" s="129"/>
      <c r="WC1536" s="129"/>
      <c r="WD1536" s="129"/>
      <c r="WE1536" s="129"/>
      <c r="WF1536" s="129"/>
      <c r="WG1536" s="129"/>
      <c r="WH1536" s="129"/>
      <c r="WI1536" s="129"/>
      <c r="WJ1536" s="129"/>
      <c r="WK1536" s="129"/>
      <c r="WL1536" s="129"/>
      <c r="WM1536" s="129"/>
      <c r="WN1536" s="129"/>
      <c r="WO1536" s="129"/>
      <c r="WP1536" s="129"/>
      <c r="WQ1536" s="129"/>
      <c r="WR1536" s="129"/>
      <c r="WS1536" s="129"/>
      <c r="WT1536" s="129"/>
      <c r="WU1536" s="129"/>
      <c r="WV1536" s="129"/>
      <c r="WW1536" s="129"/>
      <c r="WX1536" s="129"/>
      <c r="WY1536" s="129"/>
      <c r="WZ1536" s="129"/>
      <c r="XA1536" s="129"/>
      <c r="XB1536" s="129"/>
      <c r="XC1536" s="129"/>
      <c r="XD1536" s="129"/>
      <c r="XE1536" s="129"/>
      <c r="XF1536" s="129"/>
      <c r="XG1536" s="129"/>
      <c r="XH1536" s="129"/>
      <c r="XI1536" s="129"/>
      <c r="XJ1536" s="129"/>
      <c r="XK1536" s="129"/>
      <c r="XL1536" s="129"/>
      <c r="XM1536" s="129"/>
      <c r="XN1536" s="129"/>
      <c r="XO1536" s="129"/>
      <c r="XP1536" s="129"/>
      <c r="XQ1536" s="129"/>
      <c r="XR1536" s="129"/>
      <c r="XS1536" s="129"/>
      <c r="XT1536" s="129"/>
      <c r="XU1536" s="129"/>
      <c r="XV1536" s="129"/>
      <c r="XW1536" s="129"/>
      <c r="XX1536" s="129"/>
      <c r="XY1536" s="129"/>
      <c r="XZ1536" s="129"/>
      <c r="YA1536" s="129"/>
      <c r="YB1536" s="129"/>
      <c r="YC1536" s="129"/>
      <c r="YD1536" s="129"/>
      <c r="YE1536" s="129"/>
      <c r="YF1536" s="129"/>
      <c r="YG1536" s="129"/>
      <c r="YH1536" s="129"/>
      <c r="YI1536" s="129"/>
      <c r="YJ1536" s="129"/>
      <c r="YK1536" s="129"/>
      <c r="YL1536" s="129"/>
      <c r="YM1536" s="129"/>
      <c r="YN1536" s="129"/>
      <c r="YO1536" s="129"/>
      <c r="YP1536" s="129"/>
      <c r="YQ1536" s="129"/>
      <c r="YR1536" s="129"/>
      <c r="YS1536" s="129"/>
      <c r="YT1536" s="129"/>
      <c r="YU1536" s="129"/>
      <c r="YV1536" s="129"/>
      <c r="YW1536" s="129"/>
      <c r="YX1536" s="129"/>
      <c r="YY1536" s="129"/>
      <c r="YZ1536" s="129"/>
      <c r="ZA1536" s="129"/>
      <c r="ZB1536" s="129"/>
      <c r="ZC1536" s="129"/>
      <c r="ZD1536" s="129"/>
      <c r="ZE1536" s="129"/>
      <c r="ZF1536" s="129"/>
      <c r="ZG1536" s="129"/>
      <c r="ZH1536" s="129"/>
      <c r="ZI1536" s="129"/>
      <c r="ZJ1536" s="129"/>
      <c r="ZK1536" s="129"/>
      <c r="ZL1536" s="129"/>
      <c r="ZM1536" s="129"/>
      <c r="ZN1536" s="129"/>
      <c r="ZO1536" s="129"/>
      <c r="ZP1536" s="129"/>
      <c r="ZQ1536" s="129"/>
      <c r="ZR1536" s="129"/>
      <c r="ZS1536" s="129"/>
      <c r="ZT1536" s="129"/>
      <c r="ZU1536" s="129"/>
      <c r="ZV1536" s="129"/>
      <c r="ZW1536" s="129"/>
      <c r="ZX1536" s="129"/>
      <c r="ZY1536" s="129"/>
      <c r="ZZ1536" s="129"/>
      <c r="AAA1536" s="129"/>
      <c r="AAB1536" s="129"/>
      <c r="AAC1536" s="129"/>
      <c r="AAD1536" s="129"/>
      <c r="AAE1536" s="129"/>
      <c r="AAF1536" s="129"/>
      <c r="AAG1536" s="129"/>
      <c r="AAH1536" s="129"/>
      <c r="AAI1536" s="129"/>
      <c r="AAJ1536" s="129"/>
      <c r="AAK1536" s="129"/>
      <c r="AAL1536" s="129"/>
      <c r="AAM1536" s="129"/>
      <c r="AAN1536" s="129"/>
      <c r="AAO1536" s="129"/>
      <c r="AAP1536" s="129"/>
      <c r="AAQ1536" s="129"/>
      <c r="AAR1536" s="129"/>
      <c r="AAS1536" s="129"/>
      <c r="AAT1536" s="129"/>
      <c r="AAU1536" s="129"/>
      <c r="AAV1536" s="129"/>
      <c r="AAW1536" s="129"/>
      <c r="AAX1536" s="129"/>
      <c r="AAY1536" s="129"/>
      <c r="AAZ1536" s="129"/>
      <c r="ABA1536" s="129"/>
      <c r="ABB1536" s="129"/>
      <c r="ABC1536" s="129"/>
      <c r="ABD1536" s="129"/>
      <c r="ABE1536" s="129"/>
      <c r="ABF1536" s="129"/>
      <c r="ABG1536" s="129"/>
      <c r="ABH1536" s="129"/>
      <c r="ABI1536" s="129"/>
      <c r="ABJ1536" s="129"/>
      <c r="ABK1536" s="129"/>
      <c r="ABL1536" s="129"/>
      <c r="ABM1536" s="129"/>
      <c r="ABN1536" s="129"/>
      <c r="ABO1536" s="129"/>
      <c r="ABP1536" s="129"/>
      <c r="ABQ1536" s="129"/>
      <c r="ABR1536" s="129"/>
      <c r="ABS1536" s="129"/>
      <c r="ABT1536" s="129"/>
      <c r="ABU1536" s="129"/>
      <c r="ABV1536" s="129"/>
      <c r="ABW1536" s="129"/>
      <c r="ABX1536" s="129"/>
      <c r="ABY1536" s="129"/>
      <c r="ABZ1536" s="129"/>
      <c r="ACA1536" s="129"/>
      <c r="ACB1536" s="129"/>
      <c r="ACC1536" s="129"/>
      <c r="ACD1536" s="129"/>
      <c r="ACE1536" s="129"/>
      <c r="ACF1536" s="129"/>
      <c r="ACG1536" s="129"/>
      <c r="ACH1536" s="129"/>
      <c r="ACI1536" s="129"/>
      <c r="ACJ1536" s="129"/>
      <c r="ACK1536" s="129"/>
      <c r="ACL1536" s="129"/>
      <c r="ACM1536" s="129"/>
      <c r="ACN1536" s="129"/>
      <c r="ACO1536" s="129"/>
      <c r="ACP1536" s="129"/>
      <c r="ACQ1536" s="129"/>
      <c r="ACR1536" s="129"/>
      <c r="ACS1536" s="129"/>
      <c r="ACT1536" s="129"/>
      <c r="ACU1536" s="129"/>
      <c r="ACV1536" s="129"/>
      <c r="ACW1536" s="129"/>
      <c r="ACX1536" s="129"/>
      <c r="ACY1536" s="129"/>
      <c r="ACZ1536" s="129"/>
      <c r="ADA1536" s="129"/>
      <c r="ADB1536" s="129"/>
      <c r="ADC1536" s="129"/>
      <c r="ADD1536" s="129"/>
      <c r="ADE1536" s="129"/>
      <c r="ADF1536" s="129"/>
      <c r="ADG1536" s="129"/>
      <c r="ADH1536" s="129"/>
      <c r="ADI1536" s="129"/>
      <c r="ADJ1536" s="129"/>
      <c r="ADK1536" s="129"/>
      <c r="ADL1536" s="129"/>
      <c r="ADM1536" s="129"/>
      <c r="ADN1536" s="129"/>
      <c r="ADO1536" s="129"/>
      <c r="ADP1536" s="129"/>
      <c r="ADQ1536" s="129"/>
      <c r="ADR1536" s="129"/>
      <c r="ADS1536" s="129"/>
      <c r="ADT1536" s="129"/>
      <c r="ADU1536" s="129"/>
      <c r="ADV1536" s="129"/>
      <c r="ADW1536" s="129"/>
      <c r="ADX1536" s="129"/>
      <c r="ADY1536" s="129"/>
      <c r="ADZ1536" s="129"/>
      <c r="AEA1536" s="129"/>
      <c r="AEB1536" s="129"/>
      <c r="AEC1536" s="129"/>
      <c r="AED1536" s="129"/>
      <c r="AEE1536" s="129"/>
      <c r="AEF1536" s="129"/>
      <c r="AEG1536" s="129"/>
      <c r="AEH1536" s="129"/>
      <c r="AEI1536" s="129"/>
      <c r="AEJ1536" s="129"/>
      <c r="AEK1536" s="129"/>
      <c r="AEL1536" s="129"/>
      <c r="AEM1536" s="129"/>
      <c r="AEN1536" s="129"/>
      <c r="AEO1536" s="129"/>
      <c r="AEP1536" s="129"/>
      <c r="AEQ1536" s="129"/>
      <c r="AER1536" s="129"/>
      <c r="AES1536" s="129"/>
      <c r="AET1536" s="129"/>
      <c r="AEU1536" s="129"/>
      <c r="AEV1536" s="129"/>
      <c r="AEW1536" s="129"/>
      <c r="AEX1536" s="129"/>
      <c r="AEY1536" s="129"/>
      <c r="AEZ1536" s="129"/>
      <c r="AFA1536" s="129"/>
      <c r="AFB1536" s="129"/>
      <c r="AFC1536" s="129"/>
      <c r="AFD1536" s="129"/>
      <c r="AFE1536" s="129"/>
      <c r="AFF1536" s="129"/>
      <c r="AFG1536" s="129"/>
      <c r="AFH1536" s="129"/>
      <c r="AFI1536" s="129"/>
      <c r="AFJ1536" s="129"/>
      <c r="AFK1536" s="129"/>
      <c r="AFL1536" s="129"/>
      <c r="AFM1536" s="129"/>
      <c r="AFN1536" s="129"/>
      <c r="AFO1536" s="129"/>
      <c r="AFP1536" s="129"/>
      <c r="AFQ1536" s="129"/>
      <c r="AFR1536" s="129"/>
      <c r="AFS1536" s="129"/>
      <c r="AFT1536" s="129"/>
      <c r="AFU1536" s="129"/>
      <c r="AFV1536" s="129"/>
      <c r="AFW1536" s="129"/>
      <c r="AFX1536" s="129"/>
      <c r="AFY1536" s="129"/>
      <c r="AFZ1536" s="129"/>
      <c r="AGA1536" s="129"/>
      <c r="AGB1536" s="129"/>
      <c r="AGC1536" s="129"/>
      <c r="AGD1536" s="129"/>
      <c r="AGE1536" s="129"/>
      <c r="AGF1536" s="129"/>
      <c r="AGG1536" s="129"/>
      <c r="AGH1536" s="129"/>
      <c r="AGI1536" s="129"/>
      <c r="AGJ1536" s="129"/>
      <c r="AGK1536" s="129"/>
      <c r="AGL1536" s="129"/>
      <c r="AGM1536" s="129"/>
      <c r="AGN1536" s="129"/>
      <c r="AGO1536" s="129"/>
      <c r="AGP1536" s="129"/>
      <c r="AGQ1536" s="129"/>
      <c r="AGR1536" s="129"/>
      <c r="AGS1536" s="129"/>
      <c r="AGT1536" s="129"/>
      <c r="AGU1536" s="129"/>
      <c r="AGV1536" s="129"/>
      <c r="AGW1536" s="129"/>
      <c r="AGX1536" s="129"/>
      <c r="AGY1536" s="129"/>
      <c r="AGZ1536" s="129"/>
      <c r="AHA1536" s="129"/>
      <c r="AHB1536" s="129"/>
      <c r="AHC1536" s="129"/>
      <c r="AHD1536" s="129"/>
      <c r="AHE1536" s="129"/>
      <c r="AHF1536" s="129"/>
      <c r="AHG1536" s="129"/>
      <c r="AHH1536" s="129"/>
      <c r="AHI1536" s="129"/>
      <c r="AHJ1536" s="129"/>
      <c r="AHK1536" s="129"/>
      <c r="AHL1536" s="129"/>
      <c r="AHM1536" s="129"/>
      <c r="AHN1536" s="129"/>
      <c r="AHO1536" s="129"/>
      <c r="AHP1536" s="129"/>
      <c r="AHQ1536" s="129"/>
      <c r="AHR1536" s="129"/>
      <c r="AHS1536" s="129"/>
      <c r="AHT1536" s="129"/>
      <c r="AHU1536" s="129"/>
      <c r="AHV1536" s="129"/>
      <c r="AHW1536" s="129"/>
      <c r="AHX1536" s="129"/>
      <c r="AHY1536" s="129"/>
      <c r="AHZ1536" s="129"/>
      <c r="AIA1536" s="129"/>
      <c r="AIB1536" s="129"/>
      <c r="AIC1536" s="129"/>
      <c r="AID1536" s="129"/>
      <c r="AIE1536" s="129"/>
      <c r="AIF1536" s="129"/>
      <c r="AIG1536" s="129"/>
      <c r="AIH1536" s="129"/>
      <c r="AII1536" s="129"/>
      <c r="AIJ1536" s="129"/>
      <c r="AIK1536" s="129"/>
      <c r="AIL1536" s="129"/>
      <c r="AIM1536" s="129"/>
      <c r="AIN1536" s="129"/>
      <c r="AIO1536" s="129"/>
      <c r="AIP1536" s="129"/>
      <c r="AIQ1536" s="129"/>
      <c r="AIR1536" s="129"/>
      <c r="AIS1536" s="129"/>
      <c r="AIT1536" s="129"/>
      <c r="AIU1536" s="129"/>
      <c r="AIV1536" s="129"/>
      <c r="AIW1536" s="129"/>
      <c r="AIX1536" s="129"/>
      <c r="AIY1536" s="129"/>
      <c r="AIZ1536" s="129"/>
      <c r="AJA1536" s="129"/>
      <c r="AJB1536" s="129"/>
      <c r="AJC1536" s="129"/>
      <c r="AJD1536" s="129"/>
      <c r="AJE1536" s="129"/>
      <c r="AJF1536" s="129"/>
      <c r="AJG1536" s="129"/>
      <c r="AJH1536" s="129"/>
      <c r="AJI1536" s="129"/>
      <c r="AJJ1536" s="129"/>
      <c r="AJK1536" s="129"/>
      <c r="AJL1536" s="129"/>
      <c r="AJM1536" s="129"/>
      <c r="AJN1536" s="129"/>
      <c r="AJO1536" s="129"/>
      <c r="AJP1536" s="129"/>
      <c r="AJQ1536" s="129"/>
      <c r="AJR1536" s="129"/>
      <c r="AJS1536" s="129"/>
      <c r="AJT1536" s="129"/>
      <c r="AJU1536" s="129"/>
      <c r="AJV1536" s="129"/>
      <c r="AJW1536" s="129"/>
      <c r="AJX1536" s="129"/>
      <c r="AJY1536" s="129"/>
      <c r="AJZ1536" s="129"/>
      <c r="AKA1536" s="129"/>
      <c r="AKB1536" s="129"/>
      <c r="AKC1536" s="129"/>
      <c r="AKD1536" s="129"/>
      <c r="AKE1536" s="129"/>
      <c r="AKF1536" s="129"/>
      <c r="AKG1536" s="129"/>
      <c r="AKH1536" s="129"/>
      <c r="AKI1536" s="129"/>
      <c r="AKJ1536" s="129"/>
      <c r="AKK1536" s="129"/>
      <c r="AKL1536" s="129"/>
      <c r="AKM1536" s="129"/>
      <c r="AKN1536" s="129"/>
      <c r="AKO1536" s="129"/>
      <c r="AKP1536" s="129"/>
      <c r="AKQ1536" s="129"/>
      <c r="AKR1536" s="129"/>
      <c r="AKS1536" s="129"/>
      <c r="AKT1536" s="129"/>
      <c r="AKU1536" s="129"/>
      <c r="AKV1536" s="129"/>
      <c r="AKW1536" s="129"/>
      <c r="AKX1536" s="129"/>
      <c r="AKY1536" s="129"/>
      <c r="AKZ1536" s="129"/>
      <c r="ALA1536" s="129"/>
      <c r="ALB1536" s="129"/>
      <c r="ALC1536" s="129"/>
      <c r="ALD1536" s="129"/>
      <c r="ALE1536" s="129"/>
      <c r="ALF1536" s="129"/>
      <c r="ALG1536" s="129"/>
      <c r="ALH1536" s="129"/>
      <c r="ALI1536" s="129"/>
      <c r="ALJ1536" s="129"/>
      <c r="ALK1536" s="129"/>
      <c r="ALL1536" s="129"/>
      <c r="ALM1536" s="129"/>
      <c r="ALN1536" s="129"/>
      <c r="ALO1536" s="129"/>
      <c r="ALP1536" s="129"/>
      <c r="ALQ1536" s="129"/>
      <c r="ALR1536" s="129"/>
      <c r="ALS1536" s="129"/>
      <c r="ALT1536" s="129"/>
      <c r="ALU1536" s="129"/>
      <c r="ALV1536" s="129"/>
      <c r="ALW1536" s="129"/>
      <c r="ALX1536" s="129"/>
      <c r="ALY1536" s="129"/>
      <c r="ALZ1536" s="129"/>
      <c r="AMA1536" s="129"/>
      <c r="AMB1536" s="129"/>
      <c r="AMC1536" s="129"/>
      <c r="AMD1536" s="129"/>
      <c r="AME1536" s="129"/>
      <c r="AMF1536" s="129"/>
      <c r="AMG1536" s="129"/>
      <c r="AMH1536" s="129"/>
      <c r="AMI1536" s="129"/>
      <c r="AMJ1536" s="129"/>
      <c r="AMK1536" s="129"/>
      <c r="AML1536" s="129"/>
      <c r="AMM1536" s="129"/>
      <c r="AMN1536" s="129"/>
      <c r="AMO1536" s="129"/>
      <c r="AMP1536" s="129"/>
      <c r="AMQ1536" s="129"/>
      <c r="AMR1536" s="129"/>
      <c r="AMS1536" s="129"/>
      <c r="AMT1536" s="129"/>
      <c r="AMU1536" s="129"/>
      <c r="AMV1536" s="129"/>
      <c r="AMW1536" s="129"/>
      <c r="AMX1536" s="129"/>
      <c r="AMY1536" s="129"/>
      <c r="AMZ1536" s="129"/>
      <c r="ANA1536" s="129"/>
      <c r="ANB1536" s="129"/>
      <c r="ANC1536" s="129"/>
      <c r="AND1536" s="129"/>
      <c r="ANE1536" s="129"/>
      <c r="ANF1536" s="129"/>
      <c r="ANG1536" s="129"/>
      <c r="ANH1536" s="129"/>
      <c r="ANI1536" s="129"/>
      <c r="ANJ1536" s="129"/>
      <c r="ANK1536" s="129"/>
      <c r="ANL1536" s="129"/>
      <c r="ANM1536" s="129"/>
      <c r="ANN1536" s="129"/>
      <c r="ANO1536" s="129"/>
      <c r="ANP1536" s="129"/>
      <c r="ANQ1536" s="129"/>
      <c r="ANR1536" s="129"/>
      <c r="ANS1536" s="129"/>
      <c r="ANT1536" s="129"/>
      <c r="ANU1536" s="129"/>
      <c r="ANV1536" s="129"/>
      <c r="ANW1536" s="129"/>
      <c r="ANX1536" s="129"/>
      <c r="ANY1536" s="129"/>
      <c r="ANZ1536" s="129"/>
      <c r="AOA1536" s="129"/>
      <c r="AOB1536" s="129"/>
      <c r="AOC1536" s="129"/>
      <c r="AOD1536" s="129"/>
      <c r="AOE1536" s="129"/>
      <c r="AOF1536" s="129"/>
      <c r="AOG1536" s="129"/>
      <c r="AOH1536" s="129"/>
      <c r="AOI1536" s="129"/>
      <c r="AOJ1536" s="129"/>
      <c r="AOK1536" s="129"/>
      <c r="AOL1536" s="129"/>
      <c r="AOM1536" s="129"/>
      <c r="AON1536" s="129"/>
      <c r="AOO1536" s="129"/>
      <c r="AOP1536" s="129"/>
      <c r="AOQ1536" s="129"/>
      <c r="AOR1536" s="129"/>
      <c r="AOS1536" s="129"/>
      <c r="AOT1536" s="129"/>
      <c r="AOU1536" s="129"/>
      <c r="AOV1536" s="129"/>
      <c r="AOW1536" s="129"/>
      <c r="AOX1536" s="129"/>
      <c r="AOY1536" s="129"/>
      <c r="AOZ1536" s="129"/>
      <c r="APA1536" s="129"/>
      <c r="APB1536" s="129"/>
      <c r="APC1536" s="129"/>
      <c r="APD1536" s="129"/>
      <c r="APE1536" s="129"/>
      <c r="APF1536" s="129"/>
      <c r="APG1536" s="129"/>
      <c r="APH1536" s="129"/>
      <c r="API1536" s="129"/>
      <c r="APJ1536" s="129"/>
      <c r="APK1536" s="129"/>
      <c r="APL1536" s="129"/>
      <c r="APM1536" s="129"/>
      <c r="APN1536" s="129"/>
      <c r="APO1536" s="129"/>
      <c r="APP1536" s="129"/>
      <c r="APQ1536" s="129"/>
      <c r="APR1536" s="129"/>
      <c r="APS1536" s="129"/>
      <c r="APT1536" s="129"/>
      <c r="APU1536" s="129"/>
      <c r="APV1536" s="129"/>
      <c r="APW1536" s="129"/>
      <c r="APX1536" s="129"/>
      <c r="APY1536" s="129"/>
      <c r="APZ1536" s="129"/>
      <c r="AQA1536" s="129"/>
      <c r="AQB1536" s="129"/>
      <c r="AQC1536" s="129"/>
      <c r="AQD1536" s="129"/>
      <c r="AQE1536" s="129"/>
      <c r="AQF1536" s="129"/>
      <c r="AQG1536" s="129"/>
      <c r="AQH1536" s="129"/>
      <c r="AQI1536" s="129"/>
      <c r="AQJ1536" s="129"/>
      <c r="AQK1536" s="129"/>
      <c r="AQL1536" s="129"/>
      <c r="AQM1536" s="129"/>
      <c r="AQN1536" s="129"/>
      <c r="AQO1536" s="129"/>
      <c r="AQP1536" s="129"/>
      <c r="AQQ1536" s="129"/>
      <c r="AQR1536" s="129"/>
      <c r="AQS1536" s="129"/>
      <c r="AQT1536" s="129"/>
      <c r="AQU1536" s="129"/>
      <c r="AQV1536" s="129"/>
      <c r="AQW1536" s="129"/>
      <c r="AQX1536" s="129"/>
      <c r="AQY1536" s="129"/>
      <c r="AQZ1536" s="129"/>
      <c r="ARA1536" s="129"/>
      <c r="ARB1536" s="129"/>
      <c r="ARC1536" s="129"/>
      <c r="ARD1536" s="129"/>
      <c r="ARE1536" s="129"/>
      <c r="ARF1536" s="129"/>
      <c r="ARG1536" s="129"/>
      <c r="ARH1536" s="129"/>
      <c r="ARI1536" s="129"/>
      <c r="ARJ1536" s="129"/>
      <c r="ARK1536" s="129"/>
      <c r="ARL1536" s="129"/>
      <c r="ARM1536" s="129"/>
      <c r="ARN1536" s="129"/>
      <c r="ARO1536" s="129"/>
      <c r="ARP1536" s="129"/>
      <c r="ARQ1536" s="129"/>
      <c r="ARR1536" s="129"/>
      <c r="ARS1536" s="129"/>
      <c r="ART1536" s="129"/>
      <c r="ARU1536" s="129"/>
      <c r="ARV1536" s="129"/>
      <c r="ARW1536" s="129"/>
      <c r="ARX1536" s="129"/>
      <c r="ARY1536" s="129"/>
      <c r="ARZ1536" s="129"/>
      <c r="ASA1536" s="129"/>
      <c r="ASB1536" s="129"/>
      <c r="ASC1536" s="129"/>
      <c r="ASD1536" s="129"/>
      <c r="ASE1536" s="129"/>
      <c r="ASF1536" s="129"/>
      <c r="ASG1536" s="129"/>
      <c r="ASH1536" s="129"/>
      <c r="ASI1536" s="129"/>
      <c r="ASJ1536" s="129"/>
      <c r="ASK1536" s="129"/>
      <c r="ASL1536" s="129"/>
      <c r="ASM1536" s="129"/>
      <c r="ASN1536" s="129"/>
      <c r="ASO1536" s="129"/>
      <c r="ASP1536" s="129"/>
      <c r="ASQ1536" s="129"/>
      <c r="ASR1536" s="129"/>
      <c r="ASS1536" s="129"/>
      <c r="AST1536" s="129"/>
      <c r="ASU1536" s="129"/>
      <c r="ASV1536" s="129"/>
      <c r="ASW1536" s="129"/>
      <c r="ASX1536" s="129"/>
      <c r="ASY1536" s="129"/>
      <c r="ASZ1536" s="129"/>
      <c r="ATA1536" s="129"/>
      <c r="ATB1536" s="129"/>
      <c r="ATC1536" s="129"/>
      <c r="ATD1536" s="129"/>
      <c r="ATE1536" s="129"/>
      <c r="ATF1536" s="129"/>
      <c r="ATG1536" s="129"/>
      <c r="ATH1536" s="129"/>
      <c r="ATI1536" s="129"/>
      <c r="ATJ1536" s="129"/>
      <c r="ATK1536" s="129"/>
      <c r="ATL1536" s="129"/>
      <c r="ATM1536" s="129"/>
      <c r="ATN1536" s="129"/>
      <c r="ATO1536" s="129"/>
      <c r="ATP1536" s="129"/>
      <c r="ATQ1536" s="129"/>
      <c r="ATR1536" s="129"/>
      <c r="ATS1536" s="129"/>
      <c r="ATT1536" s="129"/>
      <c r="ATU1536" s="129"/>
      <c r="ATV1536" s="129"/>
      <c r="ATW1536" s="129"/>
      <c r="ATX1536" s="129"/>
      <c r="ATY1536" s="129"/>
      <c r="ATZ1536" s="129"/>
      <c r="AUA1536" s="129"/>
      <c r="AUB1536" s="129"/>
      <c r="AUC1536" s="129"/>
      <c r="AUD1536" s="129"/>
      <c r="AUE1536" s="129"/>
      <c r="AUF1536" s="129"/>
      <c r="AUG1536" s="129"/>
      <c r="AUH1536" s="129"/>
      <c r="AUI1536" s="129"/>
      <c r="AUJ1536" s="129"/>
      <c r="AUK1536" s="129"/>
      <c r="AUL1536" s="129"/>
      <c r="AUM1536" s="129"/>
      <c r="AUN1536" s="129"/>
      <c r="AUO1536" s="129"/>
      <c r="AUP1536" s="129"/>
      <c r="AUQ1536" s="129"/>
      <c r="AUR1536" s="129"/>
      <c r="AUS1536" s="129"/>
      <c r="AUT1536" s="129"/>
      <c r="AUU1536" s="129"/>
      <c r="AUV1536" s="129"/>
      <c r="AUW1536" s="129"/>
      <c r="AUX1536" s="129"/>
      <c r="AUY1536" s="129"/>
      <c r="AUZ1536" s="129"/>
      <c r="AVA1536" s="129"/>
      <c r="AVB1536" s="129"/>
      <c r="AVC1536" s="129"/>
      <c r="AVD1536" s="129"/>
      <c r="AVE1536" s="129"/>
      <c r="AVF1536" s="129"/>
      <c r="AVG1536" s="129"/>
      <c r="AVH1536" s="129"/>
      <c r="AVI1536" s="129"/>
      <c r="AVJ1536" s="129"/>
      <c r="AVK1536" s="129"/>
      <c r="AVL1536" s="129"/>
      <c r="AVM1536" s="129"/>
      <c r="AVN1536" s="129"/>
      <c r="AVO1536" s="129"/>
      <c r="AVP1536" s="129"/>
      <c r="AVQ1536" s="129"/>
      <c r="AVR1536" s="129"/>
      <c r="AVS1536" s="129"/>
      <c r="AVT1536" s="129"/>
      <c r="AVU1536" s="129"/>
      <c r="AVV1536" s="129"/>
      <c r="AVW1536" s="129"/>
      <c r="AVX1536" s="129"/>
      <c r="AVY1536" s="129"/>
      <c r="AVZ1536" s="129"/>
      <c r="AWA1536" s="129"/>
      <c r="AWB1536" s="129"/>
      <c r="AWC1536" s="129"/>
      <c r="AWD1536" s="129"/>
      <c r="AWE1536" s="129"/>
      <c r="AWF1536" s="129"/>
      <c r="AWG1536" s="129"/>
      <c r="AWH1536" s="129"/>
      <c r="AWI1536" s="129"/>
      <c r="AWJ1536" s="129"/>
      <c r="AWK1536" s="129"/>
      <c r="AWL1536" s="129"/>
      <c r="AWM1536" s="129"/>
      <c r="AWN1536" s="129"/>
      <c r="AWO1536" s="129"/>
      <c r="AWP1536" s="129"/>
      <c r="AWQ1536" s="129"/>
      <c r="AWR1536" s="129"/>
      <c r="AWS1536" s="129"/>
      <c r="AWT1536" s="129"/>
      <c r="AWU1536" s="129"/>
      <c r="AWV1536" s="129"/>
      <c r="AWW1536" s="129"/>
      <c r="AWX1536" s="129"/>
      <c r="AWY1536" s="129"/>
      <c r="AWZ1536" s="129"/>
      <c r="AXA1536" s="129"/>
      <c r="AXB1536" s="129"/>
      <c r="AXC1536" s="129"/>
      <c r="AXD1536" s="129"/>
      <c r="AXE1536" s="129"/>
      <c r="AXF1536" s="129"/>
      <c r="AXG1536" s="129"/>
      <c r="AXH1536" s="129"/>
      <c r="AXI1536" s="129"/>
      <c r="AXJ1536" s="129"/>
      <c r="AXK1536" s="129"/>
      <c r="AXL1536" s="129"/>
      <c r="AXM1536" s="129"/>
      <c r="AXN1536" s="129"/>
      <c r="AXO1536" s="129"/>
      <c r="AXP1536" s="129"/>
      <c r="AXQ1536" s="129"/>
      <c r="AXR1536" s="129"/>
      <c r="AXS1536" s="129"/>
      <c r="AXT1536" s="129"/>
      <c r="AXU1536" s="129"/>
      <c r="AXV1536" s="129"/>
      <c r="AXW1536" s="129"/>
      <c r="AXX1536" s="129"/>
      <c r="AXY1536" s="129"/>
      <c r="AXZ1536" s="129"/>
      <c r="AYA1536" s="129"/>
      <c r="AYB1536" s="129"/>
      <c r="AYC1536" s="129"/>
      <c r="AYD1536" s="129"/>
      <c r="AYE1536" s="129"/>
      <c r="AYF1536" s="129"/>
      <c r="AYG1536" s="129"/>
      <c r="AYH1536" s="129"/>
      <c r="AYI1536" s="129"/>
      <c r="AYJ1536" s="129"/>
      <c r="AYK1536" s="129"/>
      <c r="AYL1536" s="129"/>
      <c r="AYM1536" s="129"/>
      <c r="AYN1536" s="129"/>
      <c r="AYO1536" s="129"/>
      <c r="AYP1536" s="129"/>
      <c r="AYQ1536" s="129"/>
      <c r="AYR1536" s="129"/>
      <c r="AYS1536" s="129"/>
      <c r="AYT1536" s="129"/>
      <c r="AYU1536" s="129"/>
      <c r="AYV1536" s="129"/>
      <c r="AYW1536" s="129"/>
      <c r="AYX1536" s="129"/>
      <c r="AYY1536" s="129"/>
      <c r="AYZ1536" s="129"/>
      <c r="AZA1536" s="129"/>
      <c r="AZB1536" s="129"/>
      <c r="AZC1536" s="129"/>
      <c r="AZD1536" s="129"/>
      <c r="AZE1536" s="129"/>
      <c r="AZF1536" s="129"/>
      <c r="AZG1536" s="129"/>
      <c r="AZH1536" s="129"/>
      <c r="AZI1536" s="129"/>
      <c r="AZJ1536" s="129"/>
      <c r="AZK1536" s="129"/>
      <c r="AZL1536" s="129"/>
      <c r="AZM1536" s="129"/>
      <c r="AZN1536" s="129"/>
      <c r="AZO1536" s="129"/>
      <c r="AZP1536" s="129"/>
      <c r="AZQ1536" s="129"/>
      <c r="AZR1536" s="129"/>
      <c r="AZS1536" s="129"/>
      <c r="AZT1536" s="129"/>
      <c r="AZU1536" s="129"/>
      <c r="AZV1536" s="129"/>
      <c r="AZW1536" s="129"/>
      <c r="AZX1536" s="129"/>
      <c r="AZY1536" s="129"/>
      <c r="AZZ1536" s="129"/>
      <c r="BAA1536" s="129"/>
      <c r="BAB1536" s="129"/>
      <c r="BAC1536" s="129"/>
      <c r="BAD1536" s="129"/>
      <c r="BAE1536" s="129"/>
      <c r="BAF1536" s="129"/>
      <c r="BAG1536" s="129"/>
      <c r="BAH1536" s="129"/>
      <c r="BAI1536" s="129"/>
      <c r="BAJ1536" s="129"/>
      <c r="BAK1536" s="129"/>
      <c r="BAL1536" s="129"/>
      <c r="BAM1536" s="129"/>
      <c r="BAN1536" s="129"/>
      <c r="BAO1536" s="129"/>
      <c r="BAP1536" s="129"/>
      <c r="BAQ1536" s="129"/>
      <c r="BAR1536" s="129"/>
      <c r="BAS1536" s="129"/>
      <c r="BAT1536" s="129"/>
      <c r="BAU1536" s="129"/>
      <c r="BAV1536" s="129"/>
      <c r="BAW1536" s="129"/>
      <c r="BAX1536" s="129"/>
      <c r="BAY1536" s="129"/>
      <c r="BAZ1536" s="129"/>
      <c r="BBA1536" s="129"/>
      <c r="BBB1536" s="129"/>
      <c r="BBC1536" s="129"/>
      <c r="BBD1536" s="129"/>
      <c r="BBE1536" s="129"/>
      <c r="BBF1536" s="129"/>
      <c r="BBG1536" s="129"/>
      <c r="BBH1536" s="129"/>
      <c r="BBI1536" s="129"/>
      <c r="BBJ1536" s="129"/>
      <c r="BBK1536" s="129"/>
      <c r="BBL1536" s="129"/>
      <c r="BBM1536" s="129"/>
      <c r="BBN1536" s="129"/>
      <c r="BBO1536" s="129"/>
      <c r="BBP1536" s="129"/>
      <c r="BBQ1536" s="129"/>
      <c r="BBR1536" s="129"/>
      <c r="BBS1536" s="129"/>
      <c r="BBT1536" s="129"/>
      <c r="BBU1536" s="129"/>
      <c r="BBV1536" s="129"/>
      <c r="BBW1536" s="129"/>
      <c r="BBX1536" s="129"/>
      <c r="BBY1536" s="129"/>
      <c r="BBZ1536" s="129"/>
      <c r="BCA1536" s="129"/>
      <c r="BCB1536" s="129"/>
      <c r="BCC1536" s="129"/>
      <c r="BCD1536" s="129"/>
      <c r="BCE1536" s="129"/>
      <c r="BCF1536" s="129"/>
      <c r="BCG1536" s="129"/>
      <c r="BCH1536" s="129"/>
      <c r="BCI1536" s="129"/>
      <c r="BCJ1536" s="129"/>
      <c r="BCK1536" s="129"/>
      <c r="BCL1536" s="129"/>
      <c r="BCM1536" s="129"/>
      <c r="BCN1536" s="129"/>
      <c r="BCO1536" s="129"/>
      <c r="BCP1536" s="129"/>
      <c r="BCQ1536" s="129"/>
      <c r="BCR1536" s="129"/>
      <c r="BCS1536" s="129"/>
      <c r="BCT1536" s="129"/>
      <c r="BCU1536" s="129"/>
      <c r="BCV1536" s="129"/>
      <c r="BCW1536" s="129"/>
      <c r="BCX1536" s="129"/>
      <c r="BCY1536" s="129"/>
      <c r="BCZ1536" s="129"/>
      <c r="BDA1536" s="129"/>
      <c r="BDB1536" s="129"/>
      <c r="BDC1536" s="129"/>
      <c r="BDD1536" s="129"/>
      <c r="BDE1536" s="129"/>
      <c r="BDF1536" s="129"/>
      <c r="BDG1536" s="129"/>
      <c r="BDH1536" s="129"/>
      <c r="BDI1536" s="129"/>
      <c r="BDJ1536" s="129"/>
      <c r="BDK1536" s="129"/>
      <c r="BDL1536" s="129"/>
      <c r="BDM1536" s="129"/>
      <c r="BDN1536" s="129"/>
      <c r="BDO1536" s="129"/>
      <c r="BDP1536" s="129"/>
      <c r="BDQ1536" s="129"/>
      <c r="BDR1536" s="129"/>
      <c r="BDS1536" s="129"/>
      <c r="BDT1536" s="129"/>
      <c r="BDU1536" s="129"/>
      <c r="BDV1536" s="129"/>
      <c r="BDW1536" s="129"/>
      <c r="BDX1536" s="129"/>
      <c r="BDY1536" s="129"/>
      <c r="BDZ1536" s="129"/>
      <c r="BEA1536" s="129"/>
      <c r="BEB1536" s="129"/>
      <c r="BEC1536" s="129"/>
      <c r="BED1536" s="129"/>
      <c r="BEE1536" s="129"/>
      <c r="BEF1536" s="129"/>
      <c r="BEG1536" s="129"/>
      <c r="BEH1536" s="129"/>
      <c r="BEI1536" s="129"/>
      <c r="BEJ1536" s="129"/>
      <c r="BEK1536" s="129"/>
      <c r="BEL1536" s="129"/>
      <c r="BEM1536" s="129"/>
      <c r="BEN1536" s="129"/>
      <c r="BEO1536" s="129"/>
      <c r="BEP1536" s="129"/>
      <c r="BEQ1536" s="129"/>
      <c r="BER1536" s="129"/>
      <c r="BES1536" s="129"/>
      <c r="BET1536" s="129"/>
      <c r="BEU1536" s="129"/>
      <c r="BEV1536" s="129"/>
      <c r="BEW1536" s="129"/>
      <c r="BEX1536" s="129"/>
      <c r="BEY1536" s="129"/>
      <c r="BEZ1536" s="129"/>
      <c r="BFA1536" s="129"/>
      <c r="BFB1536" s="129"/>
      <c r="BFC1536" s="129"/>
      <c r="BFD1536" s="129"/>
      <c r="BFE1536" s="129"/>
      <c r="BFF1536" s="129"/>
      <c r="BFG1536" s="129"/>
      <c r="BFH1536" s="129"/>
      <c r="BFI1536" s="129"/>
      <c r="BFJ1536" s="129"/>
      <c r="BFK1536" s="129"/>
      <c r="BFL1536" s="129"/>
      <c r="BFM1536" s="129"/>
      <c r="BFN1536" s="129"/>
      <c r="BFO1536" s="129"/>
      <c r="BFP1536" s="129"/>
      <c r="BFQ1536" s="129"/>
      <c r="BFR1536" s="129"/>
      <c r="BFS1536" s="129"/>
      <c r="BFT1536" s="129"/>
      <c r="BFU1536" s="129"/>
      <c r="BFV1536" s="129"/>
      <c r="BFW1536" s="129"/>
      <c r="BFX1536" s="129"/>
      <c r="BFY1536" s="129"/>
      <c r="BFZ1536" s="129"/>
      <c r="BGA1536" s="129"/>
      <c r="BGB1536" s="129"/>
      <c r="BGC1536" s="129"/>
      <c r="BGD1536" s="129"/>
      <c r="BGE1536" s="129"/>
      <c r="BGF1536" s="129"/>
      <c r="BGG1536" s="129"/>
      <c r="BGH1536" s="129"/>
      <c r="BGI1536" s="129"/>
      <c r="BGJ1536" s="129"/>
      <c r="BGK1536" s="129"/>
      <c r="BGL1536" s="129"/>
      <c r="BGM1536" s="129"/>
      <c r="BGN1536" s="129"/>
      <c r="BGO1536" s="129"/>
      <c r="BGP1536" s="129"/>
      <c r="BGQ1536" s="129"/>
      <c r="BGR1536" s="129"/>
      <c r="BGS1536" s="129"/>
      <c r="BGT1536" s="129"/>
      <c r="BGU1536" s="129"/>
      <c r="BGV1536" s="129"/>
      <c r="BGW1536" s="129"/>
      <c r="BGX1536" s="129"/>
      <c r="BGY1536" s="129"/>
      <c r="BGZ1536" s="129"/>
      <c r="BHA1536" s="129"/>
      <c r="BHB1536" s="129"/>
      <c r="BHC1536" s="129"/>
      <c r="BHD1536" s="129"/>
      <c r="BHE1536" s="129"/>
      <c r="BHF1536" s="129"/>
      <c r="BHG1536" s="129"/>
      <c r="BHH1536" s="129"/>
      <c r="BHI1536" s="129"/>
      <c r="BHJ1536" s="129"/>
      <c r="BHK1536" s="129"/>
      <c r="BHL1536" s="129"/>
      <c r="BHM1536" s="129"/>
      <c r="BHN1536" s="129"/>
      <c r="BHO1536" s="129"/>
      <c r="BHP1536" s="129"/>
      <c r="BHQ1536" s="129"/>
      <c r="BHR1536" s="129"/>
      <c r="BHS1536" s="129"/>
      <c r="BHT1536" s="129"/>
      <c r="BHU1536" s="129"/>
      <c r="BHV1536" s="129"/>
      <c r="BHW1536" s="129"/>
      <c r="BHX1536" s="129"/>
      <c r="BHY1536" s="129"/>
      <c r="BHZ1536" s="129"/>
      <c r="BIA1536" s="129"/>
      <c r="BIB1536" s="129"/>
      <c r="BIC1536" s="129"/>
      <c r="BID1536" s="129"/>
      <c r="BIE1536" s="129"/>
      <c r="BIF1536" s="129"/>
      <c r="BIG1536" s="129"/>
      <c r="BIH1536" s="129"/>
      <c r="BII1536" s="129"/>
      <c r="BIJ1536" s="129"/>
      <c r="BIK1536" s="129"/>
      <c r="BIL1536" s="129"/>
      <c r="BIM1536" s="129"/>
      <c r="BIN1536" s="129"/>
      <c r="BIO1536" s="129"/>
      <c r="BIP1536" s="129"/>
      <c r="BIQ1536" s="129"/>
      <c r="BIR1536" s="129"/>
      <c r="BIS1536" s="129"/>
      <c r="BIT1536" s="129"/>
      <c r="BIU1536" s="129"/>
      <c r="BIV1536" s="129"/>
      <c r="BIW1536" s="129"/>
      <c r="BIX1536" s="129"/>
      <c r="BIY1536" s="129"/>
      <c r="BIZ1536" s="129"/>
      <c r="BJA1536" s="129"/>
      <c r="BJB1536" s="129"/>
      <c r="BJC1536" s="129"/>
      <c r="BJD1536" s="129"/>
      <c r="BJE1536" s="129"/>
      <c r="BJF1536" s="129"/>
      <c r="BJG1536" s="129"/>
      <c r="BJH1536" s="129"/>
      <c r="BJI1536" s="129"/>
      <c r="BJJ1536" s="129"/>
      <c r="BJK1536" s="129"/>
      <c r="BJL1536" s="129"/>
      <c r="BJM1536" s="129"/>
      <c r="BJN1536" s="129"/>
      <c r="BJO1536" s="129"/>
      <c r="BJP1536" s="129"/>
      <c r="BJQ1536" s="129"/>
      <c r="BJR1536" s="129"/>
      <c r="BJS1536" s="129"/>
      <c r="BJT1536" s="129"/>
      <c r="BJU1536" s="129"/>
      <c r="BJV1536" s="129"/>
      <c r="BJW1536" s="129"/>
      <c r="BJX1536" s="129"/>
      <c r="BJY1536" s="129"/>
      <c r="BJZ1536" s="129"/>
      <c r="BKA1536" s="129"/>
      <c r="BKB1536" s="129"/>
      <c r="BKC1536" s="129"/>
      <c r="BKD1536" s="129"/>
      <c r="BKE1536" s="129"/>
      <c r="BKF1536" s="129"/>
      <c r="BKG1536" s="129"/>
      <c r="BKH1536" s="129"/>
      <c r="BKI1536" s="129"/>
      <c r="BKJ1536" s="129"/>
      <c r="BKK1536" s="129"/>
      <c r="BKL1536" s="129"/>
      <c r="BKM1536" s="129"/>
      <c r="BKN1536" s="129"/>
      <c r="BKO1536" s="129"/>
      <c r="BKP1536" s="129"/>
      <c r="BKQ1536" s="129"/>
      <c r="BKR1536" s="129"/>
      <c r="BKS1536" s="129"/>
      <c r="BKT1536" s="129"/>
      <c r="BKU1536" s="129"/>
      <c r="BKV1536" s="129"/>
      <c r="BKW1536" s="129"/>
      <c r="BKX1536" s="129"/>
      <c r="BKY1536" s="129"/>
      <c r="BKZ1536" s="129"/>
      <c r="BLA1536" s="129"/>
      <c r="BLB1536" s="129"/>
      <c r="BLC1536" s="129"/>
      <c r="BLD1536" s="129"/>
      <c r="BLE1536" s="129"/>
      <c r="BLF1536" s="129"/>
      <c r="BLG1536" s="129"/>
      <c r="BLH1536" s="129"/>
      <c r="BLI1536" s="129"/>
      <c r="BLJ1536" s="129"/>
      <c r="BLK1536" s="129"/>
      <c r="BLL1536" s="129"/>
      <c r="BLM1536" s="129"/>
      <c r="BLN1536" s="129"/>
      <c r="BLO1536" s="129"/>
      <c r="BLP1536" s="129"/>
      <c r="BLQ1536" s="129"/>
      <c r="BLR1536" s="129"/>
      <c r="BLS1536" s="129"/>
      <c r="BLT1536" s="129"/>
      <c r="BLU1536" s="129"/>
      <c r="BLV1536" s="129"/>
      <c r="BLW1536" s="129"/>
      <c r="BLX1536" s="129"/>
      <c r="BLY1536" s="129"/>
      <c r="BLZ1536" s="129"/>
      <c r="BMA1536" s="129"/>
      <c r="BMB1536" s="129"/>
      <c r="BMC1536" s="129"/>
      <c r="BMD1536" s="129"/>
      <c r="BME1536" s="129"/>
      <c r="BMF1536" s="129"/>
      <c r="BMG1536" s="129"/>
      <c r="BMH1536" s="129"/>
      <c r="BMI1536" s="129"/>
      <c r="BMJ1536" s="129"/>
      <c r="BMK1536" s="129"/>
      <c r="BML1536" s="129"/>
      <c r="BMM1536" s="129"/>
      <c r="BMN1536" s="129"/>
      <c r="BMO1536" s="129"/>
      <c r="BMP1536" s="129"/>
      <c r="BMQ1536" s="129"/>
      <c r="BMR1536" s="129"/>
      <c r="BMS1536" s="129"/>
      <c r="BMT1536" s="129"/>
      <c r="BMU1536" s="129"/>
      <c r="BMV1536" s="129"/>
      <c r="BMW1536" s="129"/>
      <c r="BMX1536" s="129"/>
      <c r="BMY1536" s="129"/>
      <c r="BMZ1536" s="129"/>
      <c r="BNA1536" s="129"/>
      <c r="BNB1536" s="129"/>
      <c r="BNC1536" s="129"/>
      <c r="BND1536" s="129"/>
      <c r="BNE1536" s="129"/>
      <c r="BNF1536" s="129"/>
      <c r="BNG1536" s="129"/>
      <c r="BNH1536" s="129"/>
      <c r="BNI1536" s="129"/>
      <c r="BNJ1536" s="129"/>
      <c r="BNK1536" s="129"/>
      <c r="BNL1536" s="129"/>
      <c r="BNM1536" s="129"/>
      <c r="BNN1536" s="129"/>
      <c r="BNO1536" s="129"/>
      <c r="BNP1536" s="129"/>
      <c r="BNQ1536" s="129"/>
      <c r="BNR1536" s="129"/>
      <c r="BNS1536" s="129"/>
      <c r="BNT1536" s="129"/>
      <c r="BNU1536" s="129"/>
      <c r="BNV1536" s="129"/>
      <c r="BNW1536" s="129"/>
      <c r="BNX1536" s="129"/>
      <c r="BNY1536" s="129"/>
      <c r="BNZ1536" s="129"/>
      <c r="BOA1536" s="129"/>
      <c r="BOB1536" s="129"/>
      <c r="BOC1536" s="129"/>
      <c r="BOD1536" s="129"/>
      <c r="BOE1536" s="129"/>
      <c r="BOF1536" s="129"/>
      <c r="BOG1536" s="129"/>
      <c r="BOH1536" s="129"/>
      <c r="BOI1536" s="129"/>
      <c r="BOJ1536" s="129"/>
      <c r="BOK1536" s="129"/>
      <c r="BOL1536" s="129"/>
      <c r="BOM1536" s="129"/>
      <c r="BON1536" s="129"/>
      <c r="BOO1536" s="129"/>
      <c r="BOP1536" s="129"/>
      <c r="BOQ1536" s="129"/>
      <c r="BOR1536" s="129"/>
      <c r="BOS1536" s="129"/>
      <c r="BOT1536" s="129"/>
      <c r="BOU1536" s="129"/>
      <c r="BOV1536" s="129"/>
      <c r="BOW1536" s="129"/>
      <c r="BOX1536" s="129"/>
      <c r="BOY1536" s="129"/>
      <c r="BOZ1536" s="129"/>
      <c r="BPA1536" s="129"/>
      <c r="BPB1536" s="129"/>
      <c r="BPC1536" s="129"/>
      <c r="BPD1536" s="129"/>
      <c r="BPE1536" s="129"/>
      <c r="BPF1536" s="129"/>
      <c r="BPG1536" s="129"/>
      <c r="BPH1536" s="129"/>
      <c r="BPI1536" s="129"/>
      <c r="BPJ1536" s="129"/>
      <c r="BPK1536" s="129"/>
      <c r="BPL1536" s="129"/>
      <c r="BPM1536" s="129"/>
      <c r="BPN1536" s="129"/>
      <c r="BPO1536" s="129"/>
      <c r="BPP1536" s="129"/>
      <c r="BPQ1536" s="129"/>
      <c r="BPR1536" s="129"/>
      <c r="BPS1536" s="129"/>
      <c r="BPT1536" s="129"/>
      <c r="BPU1536" s="129"/>
      <c r="BPV1536" s="129"/>
      <c r="BPW1536" s="129"/>
      <c r="BPX1536" s="129"/>
      <c r="BPY1536" s="129"/>
      <c r="BPZ1536" s="129"/>
      <c r="BQA1536" s="129"/>
      <c r="BQB1536" s="129"/>
      <c r="BQC1536" s="129"/>
      <c r="BQD1536" s="129"/>
      <c r="BQE1536" s="129"/>
      <c r="BQF1536" s="129"/>
      <c r="BQG1536" s="129"/>
      <c r="BQH1536" s="129"/>
      <c r="BQI1536" s="129"/>
      <c r="BQJ1536" s="129"/>
      <c r="BQK1536" s="129"/>
      <c r="BQL1536" s="129"/>
      <c r="BQM1536" s="129"/>
      <c r="BQN1536" s="129"/>
      <c r="BQO1536" s="129"/>
      <c r="BQP1536" s="129"/>
      <c r="BQQ1536" s="129"/>
      <c r="BQR1536" s="129"/>
      <c r="BQS1536" s="129"/>
      <c r="BQT1536" s="129"/>
      <c r="BQU1536" s="129"/>
      <c r="BQV1536" s="129"/>
      <c r="BQW1536" s="129"/>
      <c r="BQX1536" s="129"/>
      <c r="BQY1536" s="129"/>
      <c r="BQZ1536" s="129"/>
      <c r="BRA1536" s="129"/>
      <c r="BRB1536" s="129"/>
      <c r="BRC1536" s="129"/>
      <c r="BRD1536" s="129"/>
      <c r="BRE1536" s="129"/>
      <c r="BRF1536" s="129"/>
      <c r="BRG1536" s="129"/>
      <c r="BRH1536" s="129"/>
      <c r="BRI1536" s="129"/>
      <c r="BRJ1536" s="129"/>
      <c r="BRK1536" s="129"/>
      <c r="BRL1536" s="129"/>
      <c r="BRM1536" s="129"/>
      <c r="BRN1536" s="129"/>
      <c r="BRO1536" s="129"/>
      <c r="BRP1536" s="129"/>
      <c r="BRQ1536" s="129"/>
      <c r="BRR1536" s="129"/>
      <c r="BRS1536" s="129"/>
      <c r="BRT1536" s="129"/>
      <c r="BRU1536" s="129"/>
      <c r="BRV1536" s="129"/>
      <c r="BRW1536" s="129"/>
      <c r="BRX1536" s="129"/>
      <c r="BRY1536" s="129"/>
      <c r="BRZ1536" s="129"/>
      <c r="BSA1536" s="129"/>
      <c r="BSB1536" s="129"/>
      <c r="BSC1536" s="129"/>
      <c r="BSD1536" s="129"/>
      <c r="BSE1536" s="129"/>
      <c r="BSF1536" s="129"/>
      <c r="BSG1536" s="129"/>
      <c r="BSH1536" s="129"/>
      <c r="BSI1536" s="129"/>
      <c r="BSJ1536" s="129"/>
      <c r="BSK1536" s="129"/>
      <c r="BSL1536" s="129"/>
      <c r="BSM1536" s="129"/>
      <c r="BSN1536" s="129"/>
      <c r="BSO1536" s="129"/>
      <c r="BSP1536" s="129"/>
      <c r="BSQ1536" s="129"/>
      <c r="BSR1536" s="129"/>
      <c r="BSS1536" s="129"/>
      <c r="BST1536" s="129"/>
      <c r="BSU1536" s="129"/>
      <c r="BSV1536" s="129"/>
      <c r="BSW1536" s="129"/>
      <c r="BSX1536" s="129"/>
      <c r="BSY1536" s="129"/>
      <c r="BSZ1536" s="129"/>
      <c r="BTA1536" s="129"/>
      <c r="BTB1536" s="129"/>
      <c r="BTC1536" s="129"/>
      <c r="BTD1536" s="129"/>
      <c r="BTE1536" s="129"/>
      <c r="BTF1536" s="129"/>
      <c r="BTG1536" s="129"/>
      <c r="BTH1536" s="129"/>
      <c r="BTI1536" s="129"/>
      <c r="BTJ1536" s="129"/>
      <c r="BTK1536" s="129"/>
      <c r="BTL1536" s="129"/>
      <c r="BTM1536" s="129"/>
      <c r="BTN1536" s="129"/>
      <c r="BTO1536" s="129"/>
      <c r="BTP1536" s="129"/>
      <c r="BTQ1536" s="129"/>
      <c r="BTR1536" s="129"/>
      <c r="BTS1536" s="129"/>
      <c r="BTT1536" s="129"/>
      <c r="BTU1536" s="129"/>
      <c r="BTV1536" s="129"/>
      <c r="BTW1536" s="129"/>
      <c r="BTX1536" s="129"/>
      <c r="BTY1536" s="129"/>
      <c r="BTZ1536" s="129"/>
      <c r="BUA1536" s="129"/>
      <c r="BUB1536" s="129"/>
      <c r="BUC1536" s="129"/>
      <c r="BUD1536" s="129"/>
      <c r="BUE1536" s="129"/>
      <c r="BUF1536" s="129"/>
      <c r="BUG1536" s="129"/>
      <c r="BUH1536" s="129"/>
      <c r="BUI1536" s="129"/>
      <c r="BUJ1536" s="129"/>
      <c r="BUK1536" s="129"/>
      <c r="BUL1536" s="129"/>
      <c r="BUM1536" s="129"/>
      <c r="BUN1536" s="129"/>
      <c r="BUO1536" s="129"/>
      <c r="BUP1536" s="129"/>
      <c r="BUQ1536" s="129"/>
      <c r="BUR1536" s="129"/>
      <c r="BUS1536" s="129"/>
      <c r="BUT1536" s="129"/>
      <c r="BUU1536" s="129"/>
      <c r="BUV1536" s="129"/>
      <c r="BUW1536" s="129"/>
      <c r="BUX1536" s="129"/>
      <c r="BUY1536" s="129"/>
      <c r="BUZ1536" s="129"/>
      <c r="BVA1536" s="129"/>
      <c r="BVB1536" s="129"/>
      <c r="BVC1536" s="129"/>
      <c r="BVD1536" s="129"/>
      <c r="BVE1536" s="129"/>
      <c r="BVF1536" s="129"/>
      <c r="BVG1536" s="129"/>
      <c r="BVH1536" s="129"/>
      <c r="BVI1536" s="129"/>
      <c r="BVJ1536" s="129"/>
      <c r="BVK1536" s="129"/>
      <c r="BVL1536" s="129"/>
      <c r="BVM1536" s="129"/>
      <c r="BVN1536" s="129"/>
      <c r="BVO1536" s="129"/>
      <c r="BVP1536" s="129"/>
      <c r="BVQ1536" s="129"/>
      <c r="BVR1536" s="129"/>
      <c r="BVS1536" s="129"/>
      <c r="BVT1536" s="129"/>
      <c r="BVU1536" s="129"/>
      <c r="BVV1536" s="129"/>
      <c r="BVW1536" s="129"/>
      <c r="BVX1536" s="129"/>
      <c r="BVY1536" s="129"/>
      <c r="BVZ1536" s="129"/>
      <c r="BWA1536" s="129"/>
      <c r="BWB1536" s="129"/>
      <c r="BWC1536" s="129"/>
      <c r="BWD1536" s="129"/>
      <c r="BWE1536" s="129"/>
      <c r="BWF1536" s="129"/>
      <c r="BWG1536" s="129"/>
      <c r="BWH1536" s="129"/>
      <c r="BWI1536" s="129"/>
      <c r="BWJ1536" s="129"/>
      <c r="BWK1536" s="129"/>
      <c r="BWL1536" s="129"/>
      <c r="BWM1536" s="129"/>
      <c r="BWN1536" s="129"/>
      <c r="BWO1536" s="129"/>
      <c r="BWP1536" s="129"/>
      <c r="BWQ1536" s="129"/>
      <c r="BWR1536" s="129"/>
      <c r="BWS1536" s="129"/>
      <c r="BWT1536" s="129"/>
      <c r="BWU1536" s="129"/>
      <c r="BWV1536" s="129"/>
      <c r="BWW1536" s="129"/>
      <c r="BWX1536" s="129"/>
      <c r="BWY1536" s="129"/>
      <c r="BWZ1536" s="129"/>
      <c r="BXA1536" s="129"/>
      <c r="BXB1536" s="129"/>
      <c r="BXC1536" s="129"/>
      <c r="BXD1536" s="129"/>
      <c r="BXE1536" s="129"/>
      <c r="BXF1536" s="129"/>
      <c r="BXG1536" s="129"/>
      <c r="BXH1536" s="129"/>
      <c r="BXI1536" s="129"/>
      <c r="BXJ1536" s="129"/>
      <c r="BXK1536" s="129"/>
      <c r="BXL1536" s="129"/>
      <c r="BXM1536" s="129"/>
      <c r="BXN1536" s="129"/>
      <c r="BXO1536" s="129"/>
      <c r="BXP1536" s="129"/>
      <c r="BXQ1536" s="129"/>
      <c r="BXR1536" s="129"/>
      <c r="BXS1536" s="129"/>
      <c r="BXT1536" s="129"/>
      <c r="BXU1536" s="129"/>
      <c r="BXV1536" s="129"/>
      <c r="BXW1536" s="129"/>
      <c r="BXX1536" s="129"/>
      <c r="BXY1536" s="129"/>
      <c r="BXZ1536" s="129"/>
      <c r="BYA1536" s="129"/>
      <c r="BYB1536" s="129"/>
      <c r="BYC1536" s="129"/>
      <c r="BYD1536" s="129"/>
      <c r="BYE1536" s="129"/>
      <c r="BYF1536" s="129"/>
      <c r="BYG1536" s="129"/>
      <c r="BYH1536" s="129"/>
      <c r="BYI1536" s="129"/>
      <c r="BYJ1536" s="129"/>
      <c r="BYK1536" s="129"/>
      <c r="BYL1536" s="129"/>
      <c r="BYM1536" s="129"/>
      <c r="BYN1536" s="129"/>
      <c r="BYO1536" s="129"/>
      <c r="BYP1536" s="129"/>
      <c r="BYQ1536" s="129"/>
      <c r="BYR1536" s="129"/>
      <c r="BYS1536" s="129"/>
      <c r="BYT1536" s="129"/>
      <c r="BYU1536" s="129"/>
      <c r="BYV1536" s="129"/>
      <c r="BYW1536" s="129"/>
      <c r="BYX1536" s="129"/>
      <c r="BYY1536" s="129"/>
      <c r="BYZ1536" s="129"/>
      <c r="BZA1536" s="129"/>
      <c r="BZB1536" s="129"/>
      <c r="BZC1536" s="129"/>
      <c r="BZD1536" s="129"/>
      <c r="BZE1536" s="129"/>
      <c r="BZF1536" s="129"/>
      <c r="BZG1536" s="129"/>
      <c r="BZH1536" s="129"/>
      <c r="BZI1536" s="129"/>
      <c r="BZJ1536" s="129"/>
      <c r="BZK1536" s="129"/>
      <c r="BZL1536" s="129"/>
      <c r="BZM1536" s="129"/>
      <c r="BZN1536" s="129"/>
      <c r="BZO1536" s="129"/>
      <c r="BZP1536" s="129"/>
      <c r="BZQ1536" s="129"/>
      <c r="BZR1536" s="129"/>
      <c r="BZS1536" s="129"/>
      <c r="BZT1536" s="129"/>
      <c r="BZU1536" s="129"/>
      <c r="BZV1536" s="129"/>
      <c r="BZW1536" s="129"/>
      <c r="BZX1536" s="129"/>
      <c r="BZY1536" s="129"/>
      <c r="BZZ1536" s="129"/>
      <c r="CAA1536" s="129"/>
      <c r="CAB1536" s="129"/>
      <c r="CAC1536" s="129"/>
      <c r="CAD1536" s="129"/>
      <c r="CAE1536" s="129"/>
      <c r="CAF1536" s="129"/>
      <c r="CAG1536" s="129"/>
      <c r="CAH1536" s="129"/>
      <c r="CAI1536" s="129"/>
      <c r="CAJ1536" s="129"/>
      <c r="CAK1536" s="129"/>
      <c r="CAL1536" s="129"/>
      <c r="CAM1536" s="129"/>
      <c r="CAN1536" s="129"/>
      <c r="CAO1536" s="129"/>
      <c r="CAP1536" s="129"/>
      <c r="CAQ1536" s="129"/>
      <c r="CAR1536" s="129"/>
      <c r="CAS1536" s="129"/>
      <c r="CAT1536" s="129"/>
      <c r="CAU1536" s="129"/>
      <c r="CAV1536" s="129"/>
      <c r="CAW1536" s="129"/>
      <c r="CAX1536" s="129"/>
      <c r="CAY1536" s="129"/>
      <c r="CAZ1536" s="129"/>
      <c r="CBA1536" s="129"/>
      <c r="CBB1536" s="129"/>
      <c r="CBC1536" s="129"/>
      <c r="CBD1536" s="129"/>
      <c r="CBE1536" s="129"/>
      <c r="CBF1536" s="129"/>
      <c r="CBG1536" s="129"/>
      <c r="CBH1536" s="129"/>
      <c r="CBI1536" s="129"/>
      <c r="CBJ1536" s="129"/>
      <c r="CBK1536" s="129"/>
      <c r="CBL1536" s="129"/>
      <c r="CBM1536" s="129"/>
      <c r="CBN1536" s="129"/>
      <c r="CBO1536" s="129"/>
      <c r="CBP1536" s="129"/>
      <c r="CBQ1536" s="129"/>
      <c r="CBR1536" s="129"/>
      <c r="CBS1536" s="129"/>
      <c r="CBT1536" s="129"/>
      <c r="CBU1536" s="129"/>
      <c r="CBV1536" s="129"/>
      <c r="CBW1536" s="129"/>
      <c r="CBX1536" s="129"/>
      <c r="CBY1536" s="129"/>
      <c r="CBZ1536" s="129"/>
      <c r="CCA1536" s="129"/>
      <c r="CCB1536" s="129"/>
      <c r="CCC1536" s="129"/>
      <c r="CCD1536" s="129"/>
      <c r="CCE1536" s="129"/>
      <c r="CCF1536" s="129"/>
      <c r="CCG1536" s="129"/>
      <c r="CCH1536" s="129"/>
      <c r="CCI1536" s="129"/>
      <c r="CCJ1536" s="129"/>
      <c r="CCK1536" s="129"/>
      <c r="CCL1536" s="129"/>
      <c r="CCM1536" s="129"/>
      <c r="CCN1536" s="129"/>
      <c r="CCO1536" s="129"/>
      <c r="CCP1536" s="129"/>
      <c r="CCQ1536" s="129"/>
      <c r="CCR1536" s="129"/>
      <c r="CCS1536" s="129"/>
      <c r="CCT1536" s="129"/>
      <c r="CCU1536" s="129"/>
      <c r="CCV1536" s="129"/>
      <c r="CCW1536" s="129"/>
      <c r="CCX1536" s="129"/>
      <c r="CCY1536" s="129"/>
      <c r="CCZ1536" s="129"/>
      <c r="CDA1536" s="129"/>
      <c r="CDB1536" s="129"/>
      <c r="CDC1536" s="129"/>
      <c r="CDD1536" s="129"/>
      <c r="CDE1536" s="129"/>
      <c r="CDF1536" s="129"/>
      <c r="CDG1536" s="129"/>
      <c r="CDH1536" s="129"/>
      <c r="CDI1536" s="129"/>
      <c r="CDJ1536" s="129"/>
      <c r="CDK1536" s="129"/>
      <c r="CDL1536" s="129"/>
      <c r="CDM1536" s="129"/>
      <c r="CDN1536" s="129"/>
      <c r="CDO1536" s="129"/>
      <c r="CDP1536" s="129"/>
      <c r="CDQ1536" s="129"/>
      <c r="CDR1536" s="129"/>
      <c r="CDS1536" s="129"/>
      <c r="CDT1536" s="129"/>
      <c r="CDU1536" s="129"/>
      <c r="CDV1536" s="129"/>
      <c r="CDW1536" s="129"/>
      <c r="CDX1536" s="129"/>
      <c r="CDY1536" s="129"/>
      <c r="CDZ1536" s="129"/>
      <c r="CEA1536" s="129"/>
      <c r="CEB1536" s="129"/>
      <c r="CEC1536" s="129"/>
      <c r="CED1536" s="129"/>
      <c r="CEE1536" s="129"/>
      <c r="CEF1536" s="129"/>
      <c r="CEG1536" s="129"/>
      <c r="CEH1536" s="129"/>
      <c r="CEI1536" s="129"/>
      <c r="CEJ1536" s="129"/>
      <c r="CEK1536" s="129"/>
      <c r="CEL1536" s="129"/>
      <c r="CEM1536" s="129"/>
      <c r="CEN1536" s="129"/>
      <c r="CEO1536" s="129"/>
      <c r="CEP1536" s="129"/>
      <c r="CEQ1536" s="129"/>
      <c r="CER1536" s="129"/>
      <c r="CES1536" s="129"/>
      <c r="CET1536" s="129"/>
      <c r="CEU1536" s="129"/>
      <c r="CEV1536" s="129"/>
      <c r="CEW1536" s="129"/>
      <c r="CEX1536" s="129"/>
      <c r="CEY1536" s="129"/>
      <c r="CEZ1536" s="129"/>
      <c r="CFA1536" s="129"/>
      <c r="CFB1536" s="129"/>
      <c r="CFC1536" s="129"/>
      <c r="CFD1536" s="129"/>
      <c r="CFE1536" s="129"/>
      <c r="CFF1536" s="129"/>
      <c r="CFG1536" s="129"/>
      <c r="CFH1536" s="129"/>
      <c r="CFI1536" s="129"/>
      <c r="CFJ1536" s="129"/>
      <c r="CFK1536" s="129"/>
      <c r="CFL1536" s="129"/>
      <c r="CFM1536" s="129"/>
      <c r="CFN1536" s="129"/>
      <c r="CFO1536" s="129"/>
      <c r="CFP1536" s="129"/>
      <c r="CFQ1536" s="129"/>
      <c r="CFR1536" s="129"/>
      <c r="CFS1536" s="129"/>
      <c r="CFT1536" s="129"/>
      <c r="CFU1536" s="129"/>
      <c r="CFV1536" s="129"/>
      <c r="CFW1536" s="129"/>
      <c r="CFX1536" s="129"/>
      <c r="CFY1536" s="129"/>
      <c r="CFZ1536" s="129"/>
      <c r="CGA1536" s="129"/>
      <c r="CGB1536" s="129"/>
      <c r="CGC1536" s="129"/>
      <c r="CGD1536" s="129"/>
      <c r="CGE1536" s="129"/>
      <c r="CGF1536" s="129"/>
      <c r="CGG1536" s="129"/>
      <c r="CGH1536" s="129"/>
      <c r="CGI1536" s="129"/>
      <c r="CGJ1536" s="129"/>
      <c r="CGK1536" s="129"/>
      <c r="CGL1536" s="129"/>
      <c r="CGM1536" s="129"/>
      <c r="CGN1536" s="129"/>
      <c r="CGO1536" s="129"/>
      <c r="CGP1536" s="129"/>
      <c r="CGQ1536" s="129"/>
      <c r="CGR1536" s="129"/>
      <c r="CGS1536" s="129"/>
      <c r="CGT1536" s="129"/>
      <c r="CGU1536" s="129"/>
      <c r="CGV1536" s="129"/>
      <c r="CGW1536" s="129"/>
      <c r="CGX1536" s="129"/>
      <c r="CGY1536" s="129"/>
      <c r="CGZ1536" s="129"/>
      <c r="CHA1536" s="129"/>
      <c r="CHB1536" s="129"/>
      <c r="CHC1536" s="129"/>
      <c r="CHD1536" s="129"/>
      <c r="CHE1536" s="129"/>
      <c r="CHF1536" s="129"/>
      <c r="CHG1536" s="129"/>
      <c r="CHH1536" s="129"/>
      <c r="CHI1536" s="129"/>
      <c r="CHJ1536" s="129"/>
      <c r="CHK1536" s="129"/>
      <c r="CHL1536" s="129"/>
      <c r="CHM1536" s="129"/>
      <c r="CHN1536" s="129"/>
      <c r="CHO1536" s="129"/>
      <c r="CHP1536" s="129"/>
      <c r="CHQ1536" s="129"/>
      <c r="CHR1536" s="129"/>
      <c r="CHS1536" s="129"/>
      <c r="CHT1536" s="129"/>
      <c r="CHU1536" s="129"/>
      <c r="CHV1536" s="129"/>
      <c r="CHW1536" s="129"/>
      <c r="CHX1536" s="129"/>
      <c r="CHY1536" s="129"/>
      <c r="CHZ1536" s="129"/>
      <c r="CIA1536" s="129"/>
      <c r="CIB1536" s="129"/>
      <c r="CIC1536" s="129"/>
      <c r="CID1536" s="129"/>
      <c r="CIE1536" s="129"/>
      <c r="CIF1536" s="129"/>
      <c r="CIG1536" s="129"/>
      <c r="CIH1536" s="129"/>
      <c r="CII1536" s="129"/>
      <c r="CIJ1536" s="129"/>
      <c r="CIK1536" s="129"/>
      <c r="CIL1536" s="129"/>
      <c r="CIM1536" s="129"/>
      <c r="CIN1536" s="129"/>
      <c r="CIO1536" s="129"/>
      <c r="CIP1536" s="129"/>
      <c r="CIQ1536" s="129"/>
      <c r="CIR1536" s="129"/>
      <c r="CIS1536" s="129"/>
      <c r="CIT1536" s="129"/>
      <c r="CIU1536" s="129"/>
      <c r="CIV1536" s="129"/>
      <c r="CIW1536" s="129"/>
      <c r="CIX1536" s="129"/>
      <c r="CIY1536" s="129"/>
      <c r="CIZ1536" s="129"/>
      <c r="CJA1536" s="129"/>
      <c r="CJB1536" s="129"/>
      <c r="CJC1536" s="129"/>
      <c r="CJD1536" s="129"/>
      <c r="CJE1536" s="129"/>
      <c r="CJF1536" s="129"/>
      <c r="CJG1536" s="129"/>
      <c r="CJH1536" s="129"/>
      <c r="CJI1536" s="129"/>
      <c r="CJJ1536" s="129"/>
      <c r="CJK1536" s="129"/>
      <c r="CJL1536" s="129"/>
      <c r="CJM1536" s="129"/>
      <c r="CJN1536" s="129"/>
      <c r="CJO1536" s="129"/>
      <c r="CJP1536" s="129"/>
      <c r="CJQ1536" s="129"/>
      <c r="CJR1536" s="129"/>
      <c r="CJS1536" s="129"/>
      <c r="CJT1536" s="129"/>
      <c r="CJU1536" s="129"/>
      <c r="CJV1536" s="129"/>
      <c r="CJW1536" s="129"/>
      <c r="CJX1536" s="129"/>
      <c r="CJY1536" s="129"/>
      <c r="CJZ1536" s="129"/>
      <c r="CKA1536" s="129"/>
      <c r="CKB1536" s="129"/>
      <c r="CKC1536" s="129"/>
      <c r="CKD1536" s="129"/>
      <c r="CKE1536" s="129"/>
      <c r="CKF1536" s="129"/>
      <c r="CKG1536" s="129"/>
      <c r="CKH1536" s="129"/>
      <c r="CKI1536" s="129"/>
      <c r="CKJ1536" s="129"/>
      <c r="CKK1536" s="129"/>
      <c r="CKL1536" s="129"/>
      <c r="CKM1536" s="129"/>
      <c r="CKN1536" s="129"/>
      <c r="CKO1536" s="129"/>
      <c r="CKP1536" s="129"/>
      <c r="CKQ1536" s="129"/>
      <c r="CKR1536" s="129"/>
      <c r="CKS1536" s="129"/>
      <c r="CKT1536" s="129"/>
      <c r="CKU1536" s="129"/>
      <c r="CKV1536" s="129"/>
      <c r="CKW1536" s="129"/>
      <c r="CKX1536" s="129"/>
      <c r="CKY1536" s="129"/>
      <c r="CKZ1536" s="129"/>
      <c r="CLA1536" s="129"/>
      <c r="CLB1536" s="129"/>
      <c r="CLC1536" s="129"/>
      <c r="CLD1536" s="129"/>
      <c r="CLE1536" s="129"/>
      <c r="CLF1536" s="129"/>
      <c r="CLG1536" s="129"/>
      <c r="CLH1536" s="129"/>
      <c r="CLI1536" s="129"/>
      <c r="CLJ1536" s="129"/>
      <c r="CLK1536" s="129"/>
      <c r="CLL1536" s="129"/>
      <c r="CLM1536" s="129"/>
      <c r="CLN1536" s="129"/>
      <c r="CLO1536" s="129"/>
      <c r="CLP1536" s="129"/>
      <c r="CLQ1536" s="129"/>
      <c r="CLR1536" s="129"/>
      <c r="CLS1536" s="129"/>
      <c r="CLT1536" s="129"/>
      <c r="CLU1536" s="129"/>
      <c r="CLV1536" s="129"/>
      <c r="CLW1536" s="129"/>
      <c r="CLX1536" s="129"/>
      <c r="CLY1536" s="129"/>
      <c r="CLZ1536" s="129"/>
      <c r="CMA1536" s="129"/>
      <c r="CMB1536" s="129"/>
      <c r="CMC1536" s="129"/>
      <c r="CMD1536" s="129"/>
      <c r="CME1536" s="129"/>
      <c r="CMF1536" s="129"/>
      <c r="CMG1536" s="129"/>
      <c r="CMH1536" s="129"/>
      <c r="CMI1536" s="129"/>
      <c r="CMJ1536" s="129"/>
      <c r="CMK1536" s="129"/>
      <c r="CML1536" s="129"/>
      <c r="CMM1536" s="129"/>
      <c r="CMN1536" s="129"/>
      <c r="CMO1536" s="129"/>
      <c r="CMP1536" s="129"/>
      <c r="CMQ1536" s="129"/>
      <c r="CMR1536" s="129"/>
      <c r="CMS1536" s="129"/>
      <c r="CMT1536" s="129"/>
      <c r="CMU1536" s="129"/>
      <c r="CMV1536" s="129"/>
      <c r="CMW1536" s="129"/>
      <c r="CMX1536" s="129"/>
      <c r="CMY1536" s="129"/>
      <c r="CMZ1536" s="129"/>
      <c r="CNA1536" s="129"/>
      <c r="CNB1536" s="129"/>
      <c r="CNC1536" s="129"/>
      <c r="CND1536" s="129"/>
      <c r="CNE1536" s="129"/>
      <c r="CNF1536" s="129"/>
      <c r="CNG1536" s="129"/>
      <c r="CNH1536" s="129"/>
      <c r="CNI1536" s="129"/>
      <c r="CNJ1536" s="129"/>
      <c r="CNK1536" s="129"/>
      <c r="CNL1536" s="129"/>
      <c r="CNM1536" s="129"/>
      <c r="CNN1536" s="129"/>
      <c r="CNO1536" s="129"/>
      <c r="CNP1536" s="129"/>
      <c r="CNQ1536" s="129"/>
      <c r="CNR1536" s="129"/>
      <c r="CNS1536" s="129"/>
      <c r="CNT1536" s="129"/>
      <c r="CNU1536" s="129"/>
      <c r="CNV1536" s="129"/>
      <c r="CNW1536" s="129"/>
      <c r="CNX1536" s="129"/>
      <c r="CNY1536" s="129"/>
      <c r="CNZ1536" s="129"/>
      <c r="COA1536" s="129"/>
      <c r="COB1536" s="129"/>
      <c r="COC1536" s="129"/>
      <c r="COD1536" s="129"/>
      <c r="COE1536" s="129"/>
      <c r="COF1536" s="129"/>
      <c r="COG1536" s="129"/>
      <c r="COH1536" s="129"/>
      <c r="COI1536" s="129"/>
      <c r="COJ1536" s="129"/>
      <c r="COK1536" s="129"/>
      <c r="COL1536" s="129"/>
      <c r="COM1536" s="129"/>
      <c r="CON1536" s="129"/>
      <c r="COO1536" s="129"/>
      <c r="COP1536" s="129"/>
      <c r="COQ1536" s="129"/>
      <c r="COR1536" s="129"/>
      <c r="COS1536" s="129"/>
      <c r="COT1536" s="129"/>
      <c r="COU1536" s="129"/>
      <c r="COV1536" s="129"/>
      <c r="COW1536" s="129"/>
      <c r="COX1536" s="129"/>
      <c r="COY1536" s="129"/>
      <c r="COZ1536" s="129"/>
      <c r="CPA1536" s="129"/>
      <c r="CPB1536" s="129"/>
      <c r="CPC1536" s="129"/>
      <c r="CPD1536" s="129"/>
      <c r="CPE1536" s="129"/>
      <c r="CPF1536" s="129"/>
      <c r="CPG1536" s="129"/>
      <c r="CPH1536" s="129"/>
      <c r="CPI1536" s="129"/>
      <c r="CPJ1536" s="129"/>
      <c r="CPK1536" s="129"/>
      <c r="CPL1536" s="129"/>
      <c r="CPM1536" s="129"/>
      <c r="CPN1536" s="129"/>
      <c r="CPO1536" s="129"/>
      <c r="CPP1536" s="129"/>
      <c r="CPQ1536" s="129"/>
      <c r="CPR1536" s="129"/>
      <c r="CPS1536" s="129"/>
      <c r="CPT1536" s="129"/>
      <c r="CPU1536" s="129"/>
      <c r="CPV1536" s="129"/>
      <c r="CPW1536" s="129"/>
      <c r="CPX1536" s="129"/>
      <c r="CPY1536" s="129"/>
      <c r="CPZ1536" s="129"/>
      <c r="CQA1536" s="129"/>
      <c r="CQB1536" s="129"/>
      <c r="CQC1536" s="129"/>
      <c r="CQD1536" s="129"/>
      <c r="CQE1536" s="129"/>
      <c r="CQF1536" s="129"/>
      <c r="CQG1536" s="129"/>
      <c r="CQH1536" s="129"/>
      <c r="CQI1536" s="129"/>
      <c r="CQJ1536" s="129"/>
      <c r="CQK1536" s="129"/>
      <c r="CQL1536" s="129"/>
      <c r="CQM1536" s="129"/>
      <c r="CQN1536" s="129"/>
      <c r="CQO1536" s="129"/>
      <c r="CQP1536" s="129"/>
      <c r="CQQ1536" s="129"/>
      <c r="CQR1536" s="129"/>
      <c r="CQS1536" s="129"/>
      <c r="CQT1536" s="129"/>
      <c r="CQU1536" s="129"/>
      <c r="CQV1536" s="129"/>
      <c r="CQW1536" s="129"/>
      <c r="CQX1536" s="129"/>
      <c r="CQY1536" s="129"/>
      <c r="CQZ1536" s="129"/>
      <c r="CRA1536" s="129"/>
      <c r="CRB1536" s="129"/>
      <c r="CRC1536" s="129"/>
      <c r="CRD1536" s="129"/>
      <c r="CRE1536" s="129"/>
      <c r="CRF1536" s="129"/>
      <c r="CRG1536" s="129"/>
      <c r="CRH1536" s="129"/>
      <c r="CRI1536" s="129"/>
      <c r="CRJ1536" s="129"/>
      <c r="CRK1536" s="129"/>
      <c r="CRL1536" s="129"/>
      <c r="CRM1536" s="129"/>
      <c r="CRN1536" s="129"/>
      <c r="CRO1536" s="129"/>
      <c r="CRP1536" s="129"/>
      <c r="CRQ1536" s="129"/>
      <c r="CRR1536" s="129"/>
      <c r="CRS1536" s="129"/>
      <c r="CRT1536" s="129"/>
      <c r="CRU1536" s="129"/>
      <c r="CRV1536" s="129"/>
      <c r="CRW1536" s="129"/>
      <c r="CRX1536" s="129"/>
      <c r="CRY1536" s="129"/>
      <c r="CRZ1536" s="129"/>
      <c r="CSA1536" s="129"/>
      <c r="CSB1536" s="129"/>
      <c r="CSC1536" s="129"/>
      <c r="CSD1536" s="129"/>
      <c r="CSE1536" s="129"/>
      <c r="CSF1536" s="129"/>
      <c r="CSG1536" s="129"/>
      <c r="CSH1536" s="129"/>
      <c r="CSI1536" s="129"/>
      <c r="CSJ1536" s="129"/>
      <c r="CSK1536" s="129"/>
      <c r="CSL1536" s="129"/>
      <c r="CSM1536" s="129"/>
      <c r="CSN1536" s="129"/>
      <c r="CSO1536" s="129"/>
      <c r="CSP1536" s="129"/>
      <c r="CSQ1536" s="129"/>
      <c r="CSR1536" s="129"/>
      <c r="CSS1536" s="129"/>
      <c r="CST1536" s="129"/>
      <c r="CSU1536" s="129"/>
      <c r="CSV1536" s="129"/>
      <c r="CSW1536" s="129"/>
      <c r="CSX1536" s="129"/>
      <c r="CSY1536" s="129"/>
      <c r="CSZ1536" s="129"/>
      <c r="CTA1536" s="129"/>
      <c r="CTB1536" s="129"/>
      <c r="CTC1536" s="129"/>
      <c r="CTD1536" s="129"/>
      <c r="CTE1536" s="129"/>
      <c r="CTF1536" s="129"/>
      <c r="CTG1536" s="129"/>
      <c r="CTH1536" s="129"/>
      <c r="CTI1536" s="129"/>
      <c r="CTJ1536" s="129"/>
      <c r="CTK1536" s="129"/>
      <c r="CTL1536" s="129"/>
      <c r="CTM1536" s="129"/>
      <c r="CTN1536" s="129"/>
      <c r="CTO1536" s="129"/>
      <c r="CTP1536" s="129"/>
      <c r="CTQ1536" s="129"/>
      <c r="CTR1536" s="129"/>
      <c r="CTS1536" s="129"/>
      <c r="CTT1536" s="129"/>
      <c r="CTU1536" s="129"/>
      <c r="CTV1536" s="129"/>
      <c r="CTW1536" s="129"/>
      <c r="CTX1536" s="129"/>
      <c r="CTY1536" s="129"/>
      <c r="CTZ1536" s="129"/>
      <c r="CUA1536" s="129"/>
      <c r="CUB1536" s="129"/>
      <c r="CUC1536" s="129"/>
      <c r="CUD1536" s="129"/>
      <c r="CUE1536" s="129"/>
      <c r="CUF1536" s="129"/>
      <c r="CUG1536" s="129"/>
      <c r="CUH1536" s="129"/>
      <c r="CUI1536" s="129"/>
      <c r="CUJ1536" s="129"/>
      <c r="CUK1536" s="129"/>
      <c r="CUL1536" s="129"/>
      <c r="CUM1536" s="129"/>
      <c r="CUN1536" s="129"/>
      <c r="CUO1536" s="129"/>
      <c r="CUP1536" s="129"/>
      <c r="CUQ1536" s="129"/>
      <c r="CUR1536" s="129"/>
      <c r="CUS1536" s="129"/>
      <c r="CUT1536" s="129"/>
      <c r="CUU1536" s="129"/>
      <c r="CUV1536" s="129"/>
      <c r="CUW1536" s="129"/>
      <c r="CUX1536" s="129"/>
      <c r="CUY1536" s="129"/>
      <c r="CUZ1536" s="129"/>
      <c r="CVA1536" s="129"/>
      <c r="CVB1536" s="129"/>
      <c r="CVC1536" s="129"/>
      <c r="CVD1536" s="129"/>
      <c r="CVE1536" s="129"/>
      <c r="CVF1536" s="129"/>
      <c r="CVG1536" s="129"/>
      <c r="CVH1536" s="129"/>
      <c r="CVI1536" s="129"/>
      <c r="CVJ1536" s="129"/>
      <c r="CVK1536" s="129"/>
      <c r="CVL1536" s="129"/>
      <c r="CVM1536" s="129"/>
      <c r="CVN1536" s="129"/>
      <c r="CVO1536" s="129"/>
      <c r="CVP1536" s="129"/>
      <c r="CVQ1536" s="129"/>
      <c r="CVR1536" s="129"/>
      <c r="CVS1536" s="129"/>
      <c r="CVT1536" s="129"/>
      <c r="CVU1536" s="129"/>
      <c r="CVV1536" s="129"/>
      <c r="CVW1536" s="129"/>
      <c r="CVX1536" s="129"/>
      <c r="CVY1536" s="129"/>
      <c r="CVZ1536" s="129"/>
      <c r="CWA1536" s="129"/>
      <c r="CWB1536" s="129"/>
      <c r="CWC1536" s="129"/>
      <c r="CWD1536" s="129"/>
      <c r="CWE1536" s="129"/>
      <c r="CWF1536" s="129"/>
      <c r="CWG1536" s="129"/>
      <c r="CWH1536" s="129"/>
      <c r="CWI1536" s="129"/>
      <c r="CWJ1536" s="129"/>
      <c r="CWK1536" s="129"/>
      <c r="CWL1536" s="129"/>
      <c r="CWM1536" s="129"/>
      <c r="CWN1536" s="129"/>
      <c r="CWO1536" s="129"/>
      <c r="CWP1536" s="129"/>
      <c r="CWQ1536" s="129"/>
      <c r="CWR1536" s="129"/>
      <c r="CWS1536" s="129"/>
      <c r="CWT1536" s="129"/>
      <c r="CWU1536" s="129"/>
      <c r="CWV1536" s="129"/>
      <c r="CWW1536" s="129"/>
      <c r="CWX1536" s="129"/>
      <c r="CWY1536" s="129"/>
      <c r="CWZ1536" s="129"/>
      <c r="CXA1536" s="129"/>
      <c r="CXB1536" s="129"/>
      <c r="CXC1536" s="129"/>
      <c r="CXD1536" s="129"/>
      <c r="CXE1536" s="129"/>
      <c r="CXF1536" s="129"/>
      <c r="CXG1536" s="129"/>
      <c r="CXH1536" s="129"/>
      <c r="CXI1536" s="129"/>
      <c r="CXJ1536" s="129"/>
      <c r="CXK1536" s="129"/>
      <c r="CXL1536" s="129"/>
      <c r="CXM1536" s="129"/>
      <c r="CXN1536" s="129"/>
      <c r="CXO1536" s="129"/>
      <c r="CXP1536" s="129"/>
      <c r="CXQ1536" s="129"/>
      <c r="CXR1536" s="129"/>
      <c r="CXS1536" s="129"/>
      <c r="CXT1536" s="129"/>
      <c r="CXU1536" s="129"/>
      <c r="CXV1536" s="129"/>
      <c r="CXW1536" s="129"/>
      <c r="CXX1536" s="129"/>
      <c r="CXY1536" s="129"/>
      <c r="CXZ1536" s="129"/>
      <c r="CYA1536" s="129"/>
      <c r="CYB1536" s="129"/>
      <c r="CYC1536" s="129"/>
      <c r="CYD1536" s="129"/>
      <c r="CYE1536" s="129"/>
      <c r="CYF1536" s="129"/>
      <c r="CYG1536" s="129"/>
      <c r="CYH1536" s="129"/>
      <c r="CYI1536" s="129"/>
      <c r="CYJ1536" s="129"/>
      <c r="CYK1536" s="129"/>
      <c r="CYL1536" s="129"/>
      <c r="CYM1536" s="129"/>
      <c r="CYN1536" s="129"/>
      <c r="CYO1536" s="129"/>
      <c r="CYP1536" s="129"/>
      <c r="CYQ1536" s="129"/>
      <c r="CYR1536" s="129"/>
      <c r="CYS1536" s="129"/>
      <c r="CYT1536" s="129"/>
      <c r="CYU1536" s="129"/>
      <c r="CYV1536" s="129"/>
      <c r="CYW1536" s="129"/>
      <c r="CYX1536" s="129"/>
      <c r="CYY1536" s="129"/>
      <c r="CYZ1536" s="129"/>
      <c r="CZA1536" s="129"/>
      <c r="CZB1536" s="129"/>
      <c r="CZC1536" s="129"/>
      <c r="CZD1536" s="129"/>
      <c r="CZE1536" s="129"/>
      <c r="CZF1536" s="129"/>
      <c r="CZG1536" s="129"/>
      <c r="CZH1536" s="129"/>
      <c r="CZI1536" s="129"/>
      <c r="CZJ1536" s="129"/>
      <c r="CZK1536" s="129"/>
      <c r="CZL1536" s="129"/>
      <c r="CZM1536" s="129"/>
      <c r="CZN1536" s="129"/>
      <c r="CZO1536" s="129"/>
      <c r="CZP1536" s="129"/>
      <c r="CZQ1536" s="129"/>
      <c r="CZR1536" s="129"/>
      <c r="CZS1536" s="129"/>
      <c r="CZT1536" s="129"/>
      <c r="CZU1536" s="129"/>
      <c r="CZV1536" s="129"/>
      <c r="CZW1536" s="129"/>
      <c r="CZX1536" s="129"/>
      <c r="CZY1536" s="129"/>
      <c r="CZZ1536" s="129"/>
      <c r="DAA1536" s="129"/>
      <c r="DAB1536" s="129"/>
      <c r="DAC1536" s="129"/>
      <c r="DAD1536" s="129"/>
      <c r="DAE1536" s="129"/>
      <c r="DAF1536" s="129"/>
      <c r="DAG1536" s="129"/>
      <c r="DAH1536" s="129"/>
      <c r="DAI1536" s="129"/>
      <c r="DAJ1536" s="129"/>
      <c r="DAK1536" s="129"/>
      <c r="DAL1536" s="129"/>
      <c r="DAM1536" s="129"/>
      <c r="DAN1536" s="129"/>
      <c r="DAO1536" s="129"/>
      <c r="DAP1536" s="129"/>
      <c r="DAQ1536" s="129"/>
      <c r="DAR1536" s="129"/>
      <c r="DAS1536" s="129"/>
      <c r="DAT1536" s="129"/>
      <c r="DAU1536" s="129"/>
      <c r="DAV1536" s="129"/>
      <c r="DAW1536" s="129"/>
      <c r="DAX1536" s="129"/>
      <c r="DAY1536" s="129"/>
      <c r="DAZ1536" s="129"/>
      <c r="DBA1536" s="129"/>
      <c r="DBB1536" s="129"/>
      <c r="DBC1536" s="129"/>
      <c r="DBD1536" s="129"/>
      <c r="DBE1536" s="129"/>
      <c r="DBF1536" s="129"/>
      <c r="DBG1536" s="129"/>
      <c r="DBH1536" s="129"/>
      <c r="DBI1536" s="129"/>
      <c r="DBJ1536" s="129"/>
      <c r="DBK1536" s="129"/>
      <c r="DBL1536" s="129"/>
      <c r="DBM1536" s="129"/>
      <c r="DBN1536" s="129"/>
      <c r="DBO1536" s="129"/>
      <c r="DBP1536" s="129"/>
      <c r="DBQ1536" s="129"/>
      <c r="DBR1536" s="129"/>
      <c r="DBS1536" s="129"/>
      <c r="DBT1536" s="129"/>
      <c r="DBU1536" s="129"/>
      <c r="DBV1536" s="129"/>
      <c r="DBW1536" s="129"/>
      <c r="DBX1536" s="129"/>
      <c r="DBY1536" s="129"/>
      <c r="DBZ1536" s="129"/>
      <c r="DCA1536" s="129"/>
      <c r="DCB1536" s="129"/>
      <c r="DCC1536" s="129"/>
      <c r="DCD1536" s="129"/>
      <c r="DCE1536" s="129"/>
      <c r="DCF1536" s="129"/>
      <c r="DCG1536" s="129"/>
      <c r="DCH1536" s="129"/>
      <c r="DCI1536" s="129"/>
      <c r="DCJ1536" s="129"/>
      <c r="DCK1536" s="129"/>
      <c r="DCL1536" s="129"/>
      <c r="DCM1536" s="129"/>
      <c r="DCN1536" s="129"/>
      <c r="DCO1536" s="129"/>
      <c r="DCP1536" s="129"/>
      <c r="DCQ1536" s="129"/>
      <c r="DCR1536" s="129"/>
      <c r="DCS1536" s="129"/>
      <c r="DCT1536" s="129"/>
      <c r="DCU1536" s="129"/>
      <c r="DCV1536" s="129"/>
      <c r="DCW1536" s="129"/>
      <c r="DCX1536" s="129"/>
      <c r="DCY1536" s="129"/>
      <c r="DCZ1536" s="129"/>
      <c r="DDA1536" s="129"/>
      <c r="DDB1536" s="129"/>
      <c r="DDC1536" s="129"/>
      <c r="DDD1536" s="129"/>
      <c r="DDE1536" s="129"/>
      <c r="DDF1536" s="129"/>
      <c r="DDG1536" s="129"/>
      <c r="DDH1536" s="129"/>
      <c r="DDI1536" s="129"/>
      <c r="DDJ1536" s="129"/>
      <c r="DDK1536" s="129"/>
      <c r="DDL1536" s="129"/>
      <c r="DDM1536" s="129"/>
      <c r="DDN1536" s="129"/>
      <c r="DDO1536" s="129"/>
      <c r="DDP1536" s="129"/>
      <c r="DDQ1536" s="129"/>
      <c r="DDR1536" s="129"/>
      <c r="DDS1536" s="129"/>
      <c r="DDT1536" s="129"/>
      <c r="DDU1536" s="129"/>
      <c r="DDV1536" s="129"/>
      <c r="DDW1536" s="129"/>
      <c r="DDX1536" s="129"/>
      <c r="DDY1536" s="129"/>
      <c r="DDZ1536" s="129"/>
      <c r="DEA1536" s="129"/>
      <c r="DEB1536" s="129"/>
      <c r="DEC1536" s="129"/>
      <c r="DED1536" s="129"/>
      <c r="DEE1536" s="129"/>
      <c r="DEF1536" s="129"/>
      <c r="DEG1536" s="129"/>
      <c r="DEH1536" s="129"/>
      <c r="DEI1536" s="129"/>
      <c r="DEJ1536" s="129"/>
      <c r="DEK1536" s="129"/>
      <c r="DEL1536" s="129"/>
      <c r="DEM1536" s="129"/>
      <c r="DEN1536" s="129"/>
      <c r="DEO1536" s="129"/>
      <c r="DEP1536" s="129"/>
      <c r="DEQ1536" s="129"/>
      <c r="DER1536" s="129"/>
      <c r="DES1536" s="129"/>
      <c r="DET1536" s="129"/>
      <c r="DEU1536" s="129"/>
      <c r="DEV1536" s="129"/>
      <c r="DEW1536" s="129"/>
      <c r="DEX1536" s="129"/>
      <c r="DEY1536" s="129"/>
      <c r="DEZ1536" s="129"/>
      <c r="DFA1536" s="129"/>
      <c r="DFB1536" s="129"/>
      <c r="DFC1536" s="129"/>
      <c r="DFD1536" s="129"/>
      <c r="DFE1536" s="129"/>
      <c r="DFF1536" s="129"/>
      <c r="DFG1536" s="129"/>
      <c r="DFH1536" s="129"/>
      <c r="DFI1536" s="129"/>
      <c r="DFJ1536" s="129"/>
      <c r="DFK1536" s="129"/>
      <c r="DFL1536" s="129"/>
      <c r="DFM1536" s="129"/>
      <c r="DFN1536" s="129"/>
      <c r="DFO1536" s="129"/>
      <c r="DFP1536" s="129"/>
      <c r="DFQ1536" s="129"/>
      <c r="DFR1536" s="129"/>
      <c r="DFS1536" s="129"/>
      <c r="DFT1536" s="129"/>
      <c r="DFU1536" s="129"/>
      <c r="DFV1536" s="129"/>
      <c r="DFW1536" s="129"/>
      <c r="DFX1536" s="129"/>
      <c r="DFY1536" s="129"/>
      <c r="DFZ1536" s="129"/>
      <c r="DGA1536" s="129"/>
      <c r="DGB1536" s="129"/>
      <c r="DGC1536" s="129"/>
      <c r="DGD1536" s="129"/>
      <c r="DGE1536" s="129"/>
      <c r="DGF1536" s="129"/>
      <c r="DGG1536" s="129"/>
      <c r="DGH1536" s="129"/>
      <c r="DGI1536" s="129"/>
      <c r="DGJ1536" s="129"/>
      <c r="DGK1536" s="129"/>
      <c r="DGL1536" s="129"/>
      <c r="DGM1536" s="129"/>
      <c r="DGN1536" s="129"/>
      <c r="DGO1536" s="129"/>
      <c r="DGP1536" s="129"/>
      <c r="DGQ1536" s="129"/>
      <c r="DGR1536" s="129"/>
      <c r="DGS1536" s="129"/>
      <c r="DGT1536" s="129"/>
      <c r="DGU1536" s="129"/>
      <c r="DGV1536" s="129"/>
      <c r="DGW1536" s="129"/>
      <c r="DGX1536" s="129"/>
      <c r="DGY1536" s="129"/>
      <c r="DGZ1536" s="129"/>
      <c r="DHA1536" s="129"/>
      <c r="DHB1536" s="129"/>
      <c r="DHC1536" s="129"/>
      <c r="DHD1536" s="129"/>
      <c r="DHE1536" s="129"/>
      <c r="DHF1536" s="129"/>
      <c r="DHG1536" s="129"/>
      <c r="DHH1536" s="129"/>
      <c r="DHI1536" s="129"/>
      <c r="DHJ1536" s="129"/>
      <c r="DHK1536" s="129"/>
      <c r="DHL1536" s="129"/>
      <c r="DHM1536" s="129"/>
      <c r="DHN1536" s="129"/>
      <c r="DHO1536" s="129"/>
      <c r="DHP1536" s="129"/>
      <c r="DHQ1536" s="129"/>
      <c r="DHR1536" s="129"/>
      <c r="DHS1536" s="129"/>
      <c r="DHT1536" s="129"/>
      <c r="DHU1536" s="129"/>
      <c r="DHV1536" s="129"/>
      <c r="DHW1536" s="129"/>
      <c r="DHX1536" s="129"/>
      <c r="DHY1536" s="129"/>
      <c r="DHZ1536" s="129"/>
      <c r="DIA1536" s="129"/>
      <c r="DIB1536" s="129"/>
      <c r="DIC1536" s="129"/>
      <c r="DID1536" s="129"/>
      <c r="DIE1536" s="129"/>
      <c r="DIF1536" s="129"/>
      <c r="DIG1536" s="129"/>
      <c r="DIH1536" s="129"/>
      <c r="DII1536" s="129"/>
      <c r="DIJ1536" s="129"/>
      <c r="DIK1536" s="129"/>
      <c r="DIL1536" s="129"/>
      <c r="DIM1536" s="129"/>
      <c r="DIN1536" s="129"/>
      <c r="DIO1536" s="129"/>
      <c r="DIP1536" s="129"/>
      <c r="DIQ1536" s="129"/>
      <c r="DIR1536" s="129"/>
      <c r="DIS1536" s="129"/>
      <c r="DIT1536" s="129"/>
      <c r="DIU1536" s="129"/>
      <c r="DIV1536" s="129"/>
      <c r="DIW1536" s="129"/>
      <c r="DIX1536" s="129"/>
      <c r="DIY1536" s="129"/>
      <c r="DIZ1536" s="129"/>
      <c r="DJA1536" s="129"/>
      <c r="DJB1536" s="129"/>
      <c r="DJC1536" s="129"/>
      <c r="DJD1536" s="129"/>
      <c r="DJE1536" s="129"/>
      <c r="DJF1536" s="129"/>
      <c r="DJG1536" s="129"/>
      <c r="DJH1536" s="129"/>
      <c r="DJI1536" s="129"/>
      <c r="DJJ1536" s="129"/>
      <c r="DJK1536" s="129"/>
      <c r="DJL1536" s="129"/>
      <c r="DJM1536" s="129"/>
      <c r="DJN1536" s="129"/>
      <c r="DJO1536" s="129"/>
      <c r="DJP1536" s="129"/>
      <c r="DJQ1536" s="129"/>
      <c r="DJR1536" s="129"/>
      <c r="DJS1536" s="129"/>
      <c r="DJT1536" s="129"/>
      <c r="DJU1536" s="129"/>
      <c r="DJV1536" s="129"/>
      <c r="DJW1536" s="129"/>
      <c r="DJX1536" s="129"/>
      <c r="DJY1536" s="129"/>
      <c r="DJZ1536" s="129"/>
      <c r="DKA1536" s="129"/>
      <c r="DKB1536" s="129"/>
      <c r="DKC1536" s="129"/>
      <c r="DKD1536" s="129"/>
      <c r="DKE1536" s="129"/>
      <c r="DKF1536" s="129"/>
      <c r="DKG1536" s="129"/>
      <c r="DKH1536" s="129"/>
      <c r="DKI1536" s="129"/>
      <c r="DKJ1536" s="129"/>
      <c r="DKK1536" s="129"/>
      <c r="DKL1536" s="129"/>
      <c r="DKM1536" s="129"/>
      <c r="DKN1536" s="129"/>
      <c r="DKO1536" s="129"/>
      <c r="DKP1536" s="129"/>
      <c r="DKQ1536" s="129"/>
      <c r="DKR1536" s="129"/>
      <c r="DKS1536" s="129"/>
      <c r="DKT1536" s="129"/>
      <c r="DKU1536" s="129"/>
      <c r="DKV1536" s="129"/>
      <c r="DKW1536" s="129"/>
      <c r="DKX1536" s="129"/>
      <c r="DKY1536" s="129"/>
      <c r="DKZ1536" s="129"/>
      <c r="DLA1536" s="129"/>
      <c r="DLB1536" s="129"/>
      <c r="DLC1536" s="129"/>
      <c r="DLD1536" s="129"/>
      <c r="DLE1536" s="129"/>
      <c r="DLF1536" s="129"/>
      <c r="DLG1536" s="129"/>
      <c r="DLH1536" s="129"/>
      <c r="DLI1536" s="129"/>
      <c r="DLJ1536" s="129"/>
      <c r="DLK1536" s="129"/>
      <c r="DLL1536" s="129"/>
      <c r="DLM1536" s="129"/>
      <c r="DLN1536" s="129"/>
      <c r="DLO1536" s="129"/>
      <c r="DLP1536" s="129"/>
      <c r="DLQ1536" s="129"/>
      <c r="DLR1536" s="129"/>
      <c r="DLS1536" s="129"/>
      <c r="DLT1536" s="129"/>
      <c r="DLU1536" s="129"/>
      <c r="DLV1536" s="129"/>
      <c r="DLW1536" s="129"/>
      <c r="DLX1536" s="129"/>
      <c r="DLY1536" s="129"/>
      <c r="DLZ1536" s="129"/>
      <c r="DMA1536" s="129"/>
      <c r="DMB1536" s="129"/>
      <c r="DMC1536" s="129"/>
      <c r="DMD1536" s="129"/>
      <c r="DME1536" s="129"/>
      <c r="DMF1536" s="129"/>
      <c r="DMG1536" s="129"/>
      <c r="DMH1536" s="129"/>
      <c r="DMI1536" s="129"/>
      <c r="DMJ1536" s="129"/>
      <c r="DMK1536" s="129"/>
      <c r="DML1536" s="129"/>
      <c r="DMM1536" s="129"/>
      <c r="DMN1536" s="129"/>
      <c r="DMO1536" s="129"/>
      <c r="DMP1536" s="129"/>
      <c r="DMQ1536" s="129"/>
      <c r="DMR1536" s="129"/>
      <c r="DMS1536" s="129"/>
      <c r="DMT1536" s="129"/>
      <c r="DMU1536" s="129"/>
      <c r="DMV1536" s="129"/>
      <c r="DMW1536" s="129"/>
      <c r="DMX1536" s="129"/>
      <c r="DMY1536" s="129"/>
      <c r="DMZ1536" s="129"/>
      <c r="DNA1536" s="129"/>
      <c r="DNB1536" s="129"/>
      <c r="DNC1536" s="129"/>
      <c r="DND1536" s="129"/>
      <c r="DNE1536" s="129"/>
      <c r="DNF1536" s="129"/>
      <c r="DNG1536" s="129"/>
      <c r="DNH1536" s="129"/>
      <c r="DNI1536" s="129"/>
      <c r="DNJ1536" s="129"/>
      <c r="DNK1536" s="129"/>
      <c r="DNL1536" s="129"/>
      <c r="DNM1536" s="129"/>
      <c r="DNN1536" s="129"/>
      <c r="DNO1536" s="129"/>
      <c r="DNP1536" s="129"/>
      <c r="DNQ1536" s="129"/>
      <c r="DNR1536" s="129"/>
      <c r="DNS1536" s="129"/>
      <c r="DNT1536" s="129"/>
      <c r="DNU1536" s="129"/>
      <c r="DNV1536" s="129"/>
      <c r="DNW1536" s="129"/>
      <c r="DNX1536" s="129"/>
      <c r="DNY1536" s="129"/>
      <c r="DNZ1536" s="129"/>
      <c r="DOA1536" s="129"/>
      <c r="DOB1536" s="129"/>
      <c r="DOC1536" s="129"/>
      <c r="DOD1536" s="129"/>
      <c r="DOE1536" s="129"/>
      <c r="DOF1536" s="129"/>
      <c r="DOG1536" s="129"/>
      <c r="DOH1536" s="129"/>
      <c r="DOI1536" s="129"/>
      <c r="DOJ1536" s="129"/>
      <c r="DOK1536" s="129"/>
      <c r="DOL1536" s="129"/>
      <c r="DOM1536" s="129"/>
      <c r="DON1536" s="129"/>
      <c r="DOO1536" s="129"/>
      <c r="DOP1536" s="129"/>
      <c r="DOQ1536" s="129"/>
      <c r="DOR1536" s="129"/>
      <c r="DOS1536" s="129"/>
      <c r="DOT1536" s="129"/>
      <c r="DOU1536" s="129"/>
      <c r="DOV1536" s="129"/>
      <c r="DOW1536" s="129"/>
      <c r="DOX1536" s="129"/>
      <c r="DOY1536" s="129"/>
      <c r="DOZ1536" s="129"/>
      <c r="DPA1536" s="129"/>
      <c r="DPB1536" s="129"/>
      <c r="DPC1536" s="129"/>
      <c r="DPD1536" s="129"/>
      <c r="DPE1536" s="129"/>
      <c r="DPF1536" s="129"/>
      <c r="DPG1536" s="129"/>
      <c r="DPH1536" s="129"/>
      <c r="DPI1536" s="129"/>
      <c r="DPJ1536" s="129"/>
      <c r="DPK1536" s="129"/>
      <c r="DPL1536" s="129"/>
      <c r="DPM1536" s="129"/>
      <c r="DPN1536" s="129"/>
      <c r="DPO1536" s="129"/>
      <c r="DPP1536" s="129"/>
      <c r="DPQ1536" s="129"/>
      <c r="DPR1536" s="129"/>
      <c r="DPS1536" s="129"/>
      <c r="DPT1536" s="129"/>
      <c r="DPU1536" s="129"/>
      <c r="DPV1536" s="129"/>
      <c r="DPW1536" s="129"/>
      <c r="DPX1536" s="129"/>
      <c r="DPY1536" s="129"/>
      <c r="DPZ1536" s="129"/>
      <c r="DQA1536" s="129"/>
      <c r="DQB1536" s="129"/>
      <c r="DQC1536" s="129"/>
      <c r="DQD1536" s="129"/>
      <c r="DQE1536" s="129"/>
      <c r="DQF1536" s="129"/>
      <c r="DQG1536" s="129"/>
      <c r="DQH1536" s="129"/>
      <c r="DQI1536" s="129"/>
      <c r="DQJ1536" s="129"/>
      <c r="DQK1536" s="129"/>
      <c r="DQL1536" s="129"/>
      <c r="DQM1536" s="129"/>
      <c r="DQN1536" s="129"/>
      <c r="DQO1536" s="129"/>
      <c r="DQP1536" s="129"/>
      <c r="DQQ1536" s="129"/>
      <c r="DQR1536" s="129"/>
      <c r="DQS1536" s="129"/>
      <c r="DQT1536" s="129"/>
      <c r="DQU1536" s="129"/>
      <c r="DQV1536" s="129"/>
      <c r="DQW1536" s="129"/>
      <c r="DQX1536" s="129"/>
      <c r="DQY1536" s="129"/>
      <c r="DQZ1536" s="129"/>
      <c r="DRA1536" s="129"/>
      <c r="DRB1536" s="129"/>
      <c r="DRC1536" s="129"/>
      <c r="DRD1536" s="129"/>
      <c r="DRE1536" s="129"/>
      <c r="DRF1536" s="129"/>
      <c r="DRG1536" s="129"/>
      <c r="DRH1536" s="129"/>
      <c r="DRI1536" s="129"/>
      <c r="DRJ1536" s="129"/>
      <c r="DRK1536" s="129"/>
      <c r="DRL1536" s="129"/>
      <c r="DRM1536" s="129"/>
      <c r="DRN1536" s="129"/>
      <c r="DRO1536" s="129"/>
      <c r="DRP1536" s="129"/>
      <c r="DRQ1536" s="129"/>
      <c r="DRR1536" s="129"/>
      <c r="DRS1536" s="129"/>
      <c r="DRT1536" s="129"/>
      <c r="DRU1536" s="129"/>
      <c r="DRV1536" s="129"/>
      <c r="DRW1536" s="129"/>
      <c r="DRX1536" s="129"/>
      <c r="DRY1536" s="129"/>
      <c r="DRZ1536" s="129"/>
      <c r="DSA1536" s="129"/>
      <c r="DSB1536" s="129"/>
      <c r="DSC1536" s="129"/>
      <c r="DSD1536" s="129"/>
      <c r="DSE1536" s="129"/>
      <c r="DSF1536" s="129"/>
      <c r="DSG1536" s="129"/>
      <c r="DSH1536" s="129"/>
      <c r="DSI1536" s="129"/>
      <c r="DSJ1536" s="129"/>
      <c r="DSK1536" s="129"/>
      <c r="DSL1536" s="129"/>
      <c r="DSM1536" s="129"/>
      <c r="DSN1536" s="129"/>
      <c r="DSO1536" s="129"/>
      <c r="DSP1536" s="129"/>
      <c r="DSQ1536" s="129"/>
      <c r="DSR1536" s="129"/>
      <c r="DSS1536" s="129"/>
      <c r="DST1536" s="129"/>
      <c r="DSU1536" s="129"/>
      <c r="DSV1536" s="129"/>
      <c r="DSW1536" s="129"/>
      <c r="DSX1536" s="129"/>
      <c r="DSY1536" s="129"/>
      <c r="DSZ1536" s="129"/>
      <c r="DTA1536" s="129"/>
      <c r="DTB1536" s="129"/>
      <c r="DTC1536" s="129"/>
      <c r="DTD1536" s="129"/>
      <c r="DTE1536" s="129"/>
      <c r="DTF1536" s="129"/>
      <c r="DTG1536" s="129"/>
      <c r="DTH1536" s="129"/>
      <c r="DTI1536" s="129"/>
      <c r="DTJ1536" s="129"/>
      <c r="DTK1536" s="129"/>
      <c r="DTL1536" s="129"/>
      <c r="DTM1536" s="129"/>
      <c r="DTN1536" s="129"/>
      <c r="DTO1536" s="129"/>
      <c r="DTP1536" s="129"/>
      <c r="DTQ1536" s="129"/>
      <c r="DTR1536" s="129"/>
      <c r="DTS1536" s="129"/>
      <c r="DTT1536" s="129"/>
      <c r="DTU1536" s="129"/>
      <c r="DTV1536" s="129"/>
      <c r="DTW1536" s="129"/>
      <c r="DTX1536" s="129"/>
      <c r="DTY1536" s="129"/>
      <c r="DTZ1536" s="129"/>
      <c r="DUA1536" s="129"/>
      <c r="DUB1536" s="129"/>
      <c r="DUC1536" s="129"/>
      <c r="DUD1536" s="129"/>
      <c r="DUE1536" s="129"/>
      <c r="DUF1536" s="129"/>
      <c r="DUG1536" s="129"/>
      <c r="DUH1536" s="129"/>
      <c r="DUI1536" s="129"/>
      <c r="DUJ1536" s="129"/>
      <c r="DUK1536" s="129"/>
      <c r="DUL1536" s="129"/>
      <c r="DUM1536" s="129"/>
      <c r="DUN1536" s="129"/>
      <c r="DUO1536" s="129"/>
      <c r="DUP1536" s="129"/>
      <c r="DUQ1536" s="129"/>
      <c r="DUR1536" s="129"/>
      <c r="DUS1536" s="129"/>
      <c r="DUT1536" s="129"/>
      <c r="DUU1536" s="129"/>
      <c r="DUV1536" s="129"/>
      <c r="DUW1536" s="129"/>
      <c r="DUX1536" s="129"/>
      <c r="DUY1536" s="129"/>
      <c r="DUZ1536" s="129"/>
      <c r="DVA1536" s="129"/>
      <c r="DVB1536" s="129"/>
      <c r="DVC1536" s="129"/>
      <c r="DVD1536" s="129"/>
      <c r="DVE1536" s="129"/>
      <c r="DVF1536" s="129"/>
      <c r="DVG1536" s="129"/>
      <c r="DVH1536" s="129"/>
      <c r="DVI1536" s="129"/>
      <c r="DVJ1536" s="129"/>
      <c r="DVK1536" s="129"/>
      <c r="DVL1536" s="129"/>
      <c r="DVM1536" s="129"/>
      <c r="DVN1536" s="129"/>
      <c r="DVO1536" s="129"/>
      <c r="DVP1536" s="129"/>
      <c r="DVQ1536" s="129"/>
      <c r="DVR1536" s="129"/>
      <c r="DVS1536" s="129"/>
      <c r="DVT1536" s="129"/>
      <c r="DVU1536" s="129"/>
      <c r="DVV1536" s="129"/>
      <c r="DVW1536" s="129"/>
      <c r="DVX1536" s="129"/>
      <c r="DVY1536" s="129"/>
      <c r="DVZ1536" s="129"/>
      <c r="DWA1536" s="129"/>
      <c r="DWB1536" s="129"/>
      <c r="DWC1536" s="129"/>
      <c r="DWD1536" s="129"/>
      <c r="DWE1536" s="129"/>
      <c r="DWF1536" s="129"/>
      <c r="DWG1536" s="129"/>
      <c r="DWH1536" s="129"/>
      <c r="DWI1536" s="129"/>
      <c r="DWJ1536" s="129"/>
      <c r="DWK1536" s="129"/>
      <c r="DWL1536" s="129"/>
      <c r="DWM1536" s="129"/>
      <c r="DWN1536" s="129"/>
      <c r="DWO1536" s="129"/>
      <c r="DWP1536" s="129"/>
      <c r="DWQ1536" s="129"/>
      <c r="DWR1536" s="129"/>
      <c r="DWS1536" s="129"/>
      <c r="DWT1536" s="129"/>
      <c r="DWU1536" s="129"/>
      <c r="DWV1536" s="129"/>
      <c r="DWW1536" s="129"/>
      <c r="DWX1536" s="129"/>
      <c r="DWY1536" s="129"/>
      <c r="DWZ1536" s="129"/>
      <c r="DXA1536" s="129"/>
      <c r="DXB1536" s="129"/>
      <c r="DXC1536" s="129"/>
      <c r="DXD1536" s="129"/>
      <c r="DXE1536" s="129"/>
      <c r="DXF1536" s="129"/>
      <c r="DXG1536" s="129"/>
      <c r="DXH1536" s="129"/>
      <c r="DXI1536" s="129"/>
      <c r="DXJ1536" s="129"/>
      <c r="DXK1536" s="129"/>
      <c r="DXL1536" s="129"/>
      <c r="DXM1536" s="129"/>
      <c r="DXN1536" s="129"/>
      <c r="DXO1536" s="129"/>
      <c r="DXP1536" s="129"/>
      <c r="DXQ1536" s="129"/>
      <c r="DXR1536" s="129"/>
      <c r="DXS1536" s="129"/>
      <c r="DXT1536" s="129"/>
      <c r="DXU1536" s="129"/>
      <c r="DXV1536" s="129"/>
      <c r="DXW1536" s="129"/>
      <c r="DXX1536" s="129"/>
      <c r="DXY1536" s="129"/>
      <c r="DXZ1536" s="129"/>
      <c r="DYA1536" s="129"/>
      <c r="DYB1536" s="129"/>
      <c r="DYC1536" s="129"/>
      <c r="DYD1536" s="129"/>
      <c r="DYE1536" s="129"/>
      <c r="DYF1536" s="129"/>
      <c r="DYG1536" s="129"/>
      <c r="DYH1536" s="129"/>
      <c r="DYI1536" s="129"/>
      <c r="DYJ1536" s="129"/>
      <c r="DYK1536" s="129"/>
      <c r="DYL1536" s="129"/>
      <c r="DYM1536" s="129"/>
      <c r="DYN1536" s="129"/>
      <c r="DYO1536" s="129"/>
      <c r="DYP1536" s="129"/>
      <c r="DYQ1536" s="129"/>
      <c r="DYR1536" s="129"/>
      <c r="DYS1536" s="129"/>
      <c r="DYT1536" s="129"/>
      <c r="DYU1536" s="129"/>
      <c r="DYV1536" s="129"/>
      <c r="DYW1536" s="129"/>
      <c r="DYX1536" s="129"/>
      <c r="DYY1536" s="129"/>
      <c r="DYZ1536" s="129"/>
      <c r="DZA1536" s="129"/>
      <c r="DZB1536" s="129"/>
      <c r="DZC1536" s="129"/>
      <c r="DZD1536" s="129"/>
      <c r="DZE1536" s="129"/>
      <c r="DZF1536" s="129"/>
      <c r="DZG1536" s="129"/>
      <c r="DZH1536" s="129"/>
      <c r="DZI1536" s="129"/>
      <c r="DZJ1536" s="129"/>
      <c r="DZK1536" s="129"/>
      <c r="DZL1536" s="129"/>
      <c r="DZM1536" s="129"/>
      <c r="DZN1536" s="129"/>
      <c r="DZO1536" s="129"/>
      <c r="DZP1536" s="129"/>
      <c r="DZQ1536" s="129"/>
      <c r="DZR1536" s="129"/>
      <c r="DZS1536" s="129"/>
      <c r="DZT1536" s="129"/>
      <c r="DZU1536" s="129"/>
      <c r="DZV1536" s="129"/>
      <c r="DZW1536" s="129"/>
      <c r="DZX1536" s="129"/>
      <c r="DZY1536" s="129"/>
      <c r="DZZ1536" s="129"/>
      <c r="EAA1536" s="129"/>
      <c r="EAB1536" s="129"/>
      <c r="EAC1536" s="129"/>
      <c r="EAD1536" s="129"/>
      <c r="EAE1536" s="129"/>
      <c r="EAF1536" s="129"/>
      <c r="EAG1536" s="129"/>
      <c r="EAH1536" s="129"/>
      <c r="EAI1536" s="129"/>
      <c r="EAJ1536" s="129"/>
      <c r="EAK1536" s="129"/>
      <c r="EAL1536" s="129"/>
      <c r="EAM1536" s="129"/>
      <c r="EAN1536" s="129"/>
      <c r="EAO1536" s="129"/>
      <c r="EAP1536" s="129"/>
      <c r="EAQ1536" s="129"/>
      <c r="EAR1536" s="129"/>
      <c r="EAS1536" s="129"/>
      <c r="EAT1536" s="129"/>
      <c r="EAU1536" s="129"/>
      <c r="EAV1536" s="129"/>
      <c r="EAW1536" s="129"/>
      <c r="EAX1536" s="129"/>
      <c r="EAY1536" s="129"/>
      <c r="EAZ1536" s="129"/>
      <c r="EBA1536" s="129"/>
      <c r="EBB1536" s="129"/>
      <c r="EBC1536" s="129"/>
      <c r="EBD1536" s="129"/>
      <c r="EBE1536" s="129"/>
      <c r="EBF1536" s="129"/>
      <c r="EBG1536" s="129"/>
      <c r="EBH1536" s="129"/>
      <c r="EBI1536" s="129"/>
      <c r="EBJ1536" s="129"/>
      <c r="EBK1536" s="129"/>
      <c r="EBL1536" s="129"/>
      <c r="EBM1536" s="129"/>
      <c r="EBN1536" s="129"/>
      <c r="EBO1536" s="129"/>
      <c r="EBP1536" s="129"/>
      <c r="EBQ1536" s="129"/>
      <c r="EBR1536" s="129"/>
      <c r="EBS1536" s="129"/>
      <c r="EBT1536" s="129"/>
      <c r="EBU1536" s="129"/>
      <c r="EBV1536" s="129"/>
      <c r="EBW1536" s="129"/>
      <c r="EBX1536" s="129"/>
      <c r="EBY1536" s="129"/>
      <c r="EBZ1536" s="129"/>
      <c r="ECA1536" s="129"/>
      <c r="ECB1536" s="129"/>
      <c r="ECC1536" s="129"/>
      <c r="ECD1536" s="129"/>
      <c r="ECE1536" s="129"/>
      <c r="ECF1536" s="129"/>
      <c r="ECG1536" s="129"/>
      <c r="ECH1536" s="129"/>
      <c r="ECI1536" s="129"/>
      <c r="ECJ1536" s="129"/>
      <c r="ECK1536" s="129"/>
      <c r="ECL1536" s="129"/>
      <c r="ECM1536" s="129"/>
      <c r="ECN1536" s="129"/>
      <c r="ECO1536" s="129"/>
      <c r="ECP1536" s="129"/>
      <c r="ECQ1536" s="129"/>
      <c r="ECR1536" s="129"/>
      <c r="ECS1536" s="129"/>
      <c r="ECT1536" s="129"/>
      <c r="ECU1536" s="129"/>
      <c r="ECV1536" s="129"/>
      <c r="ECW1536" s="129"/>
      <c r="ECX1536" s="129"/>
      <c r="ECY1536" s="129"/>
      <c r="ECZ1536" s="129"/>
      <c r="EDA1536" s="129"/>
      <c r="EDB1536" s="129"/>
      <c r="EDC1536" s="129"/>
      <c r="EDD1536" s="129"/>
      <c r="EDE1536" s="129"/>
      <c r="EDF1536" s="129"/>
      <c r="EDG1536" s="129"/>
      <c r="EDH1536" s="129"/>
      <c r="EDI1536" s="129"/>
      <c r="EDJ1536" s="129"/>
      <c r="EDK1536" s="129"/>
      <c r="EDL1536" s="129"/>
      <c r="EDM1536" s="129"/>
      <c r="EDN1536" s="129"/>
      <c r="EDO1536" s="129"/>
      <c r="EDP1536" s="129"/>
      <c r="EDQ1536" s="129"/>
      <c r="EDR1536" s="129"/>
      <c r="EDS1536" s="129"/>
      <c r="EDT1536" s="129"/>
      <c r="EDU1536" s="129"/>
      <c r="EDV1536" s="129"/>
      <c r="EDW1536" s="129"/>
      <c r="EDX1536" s="129"/>
      <c r="EDY1536" s="129"/>
      <c r="EDZ1536" s="129"/>
      <c r="EEA1536" s="129"/>
      <c r="EEB1536" s="129"/>
      <c r="EEC1536" s="129"/>
      <c r="EED1536" s="129"/>
      <c r="EEE1536" s="129"/>
      <c r="EEF1536" s="129"/>
      <c r="EEG1536" s="129"/>
      <c r="EEH1536" s="129"/>
      <c r="EEI1536" s="129"/>
      <c r="EEJ1536" s="129"/>
      <c r="EEK1536" s="129"/>
      <c r="EEL1536" s="129"/>
      <c r="EEM1536" s="129"/>
      <c r="EEN1536" s="129"/>
      <c r="EEO1536" s="129"/>
      <c r="EEP1536" s="129"/>
      <c r="EEQ1536" s="129"/>
      <c r="EER1536" s="129"/>
      <c r="EES1536" s="129"/>
      <c r="EET1536" s="129"/>
      <c r="EEU1536" s="129"/>
      <c r="EEV1536" s="129"/>
      <c r="EEW1536" s="129"/>
      <c r="EEX1536" s="129"/>
      <c r="EEY1536" s="129"/>
      <c r="EEZ1536" s="129"/>
      <c r="EFA1536" s="129"/>
      <c r="EFB1536" s="129"/>
      <c r="EFC1536" s="129"/>
      <c r="EFD1536" s="129"/>
      <c r="EFE1536" s="129"/>
      <c r="EFF1536" s="129"/>
      <c r="EFG1536" s="129"/>
      <c r="EFH1536" s="129"/>
      <c r="EFI1536" s="129"/>
      <c r="EFJ1536" s="129"/>
      <c r="EFK1536" s="129"/>
      <c r="EFL1536" s="129"/>
      <c r="EFM1536" s="129"/>
      <c r="EFN1536" s="129"/>
      <c r="EFO1536" s="129"/>
      <c r="EFP1536" s="129"/>
      <c r="EFQ1536" s="129"/>
      <c r="EFR1536" s="129"/>
      <c r="EFS1536" s="129"/>
      <c r="EFT1536" s="129"/>
      <c r="EFU1536" s="129"/>
      <c r="EFV1536" s="129"/>
      <c r="EFW1536" s="129"/>
      <c r="EFX1536" s="129"/>
      <c r="EFY1536" s="129"/>
      <c r="EFZ1536" s="129"/>
      <c r="EGA1536" s="129"/>
      <c r="EGB1536" s="129"/>
      <c r="EGC1536" s="129"/>
      <c r="EGD1536" s="129"/>
      <c r="EGE1536" s="129"/>
      <c r="EGF1536" s="129"/>
      <c r="EGG1536" s="129"/>
      <c r="EGH1536" s="129"/>
      <c r="EGI1536" s="129"/>
      <c r="EGJ1536" s="129"/>
      <c r="EGK1536" s="129"/>
      <c r="EGL1536" s="129"/>
      <c r="EGM1536" s="129"/>
      <c r="EGN1536" s="129"/>
      <c r="EGO1536" s="129"/>
      <c r="EGP1536" s="129"/>
      <c r="EGQ1536" s="129"/>
      <c r="EGR1536" s="129"/>
      <c r="EGS1536" s="129"/>
      <c r="EGT1536" s="129"/>
      <c r="EGU1536" s="129"/>
      <c r="EGV1536" s="129"/>
      <c r="EGW1536" s="129"/>
      <c r="EGX1536" s="129"/>
      <c r="EGY1536" s="129"/>
      <c r="EGZ1536" s="129"/>
      <c r="EHA1536" s="129"/>
      <c r="EHB1536" s="129"/>
      <c r="EHC1536" s="129"/>
      <c r="EHD1536" s="129"/>
      <c r="EHE1536" s="129"/>
      <c r="EHF1536" s="129"/>
      <c r="EHG1536" s="129"/>
      <c r="EHH1536" s="129"/>
      <c r="EHI1536" s="129"/>
      <c r="EHJ1536" s="129"/>
      <c r="EHK1536" s="129"/>
      <c r="EHL1536" s="129"/>
      <c r="EHM1536" s="129"/>
      <c r="EHN1536" s="129"/>
      <c r="EHO1536" s="129"/>
      <c r="EHP1536" s="129"/>
      <c r="EHQ1536" s="129"/>
      <c r="EHR1536" s="129"/>
      <c r="EHS1536" s="129"/>
      <c r="EHT1536" s="129"/>
      <c r="EHU1536" s="129"/>
      <c r="EHV1536" s="129"/>
      <c r="EHW1536" s="129"/>
      <c r="EHX1536" s="129"/>
      <c r="EHY1536" s="129"/>
      <c r="EHZ1536" s="129"/>
      <c r="EIA1536" s="129"/>
      <c r="EIB1536" s="129"/>
      <c r="EIC1536" s="129"/>
      <c r="EID1536" s="129"/>
      <c r="EIE1536" s="129"/>
      <c r="EIF1536" s="129"/>
      <c r="EIG1536" s="129"/>
      <c r="EIH1536" s="129"/>
      <c r="EII1536" s="129"/>
      <c r="EIJ1536" s="129"/>
      <c r="EIK1536" s="129"/>
      <c r="EIL1536" s="129"/>
      <c r="EIM1536" s="129"/>
      <c r="EIN1536" s="129"/>
      <c r="EIO1536" s="129"/>
      <c r="EIP1536" s="129"/>
      <c r="EIQ1536" s="129"/>
      <c r="EIR1536" s="129"/>
      <c r="EIS1536" s="129"/>
      <c r="EIT1536" s="129"/>
      <c r="EIU1536" s="129"/>
      <c r="EIV1536" s="129"/>
      <c r="EIW1536" s="129"/>
      <c r="EIX1536" s="129"/>
      <c r="EIY1536" s="129"/>
      <c r="EIZ1536" s="129"/>
      <c r="EJA1536" s="129"/>
      <c r="EJB1536" s="129"/>
      <c r="EJC1536" s="129"/>
      <c r="EJD1536" s="129"/>
      <c r="EJE1536" s="129"/>
      <c r="EJF1536" s="129"/>
      <c r="EJG1536" s="129"/>
      <c r="EJH1536" s="129"/>
      <c r="EJI1536" s="129"/>
      <c r="EJJ1536" s="129"/>
      <c r="EJK1536" s="129"/>
      <c r="EJL1536" s="129"/>
      <c r="EJM1536" s="129"/>
      <c r="EJN1536" s="129"/>
      <c r="EJO1536" s="129"/>
      <c r="EJP1536" s="129"/>
      <c r="EJQ1536" s="129"/>
      <c r="EJR1536" s="129"/>
      <c r="EJS1536" s="129"/>
      <c r="EJT1536" s="129"/>
      <c r="EJU1536" s="129"/>
      <c r="EJV1536" s="129"/>
      <c r="EJW1536" s="129"/>
      <c r="EJX1536" s="129"/>
      <c r="EJY1536" s="129"/>
      <c r="EJZ1536" s="129"/>
      <c r="EKA1536" s="129"/>
      <c r="EKB1536" s="129"/>
      <c r="EKC1536" s="129"/>
      <c r="EKD1536" s="129"/>
      <c r="EKE1536" s="129"/>
      <c r="EKF1536" s="129"/>
      <c r="EKG1536" s="129"/>
      <c r="EKH1536" s="129"/>
      <c r="EKI1536" s="129"/>
      <c r="EKJ1536" s="129"/>
      <c r="EKK1536" s="129"/>
      <c r="EKL1536" s="129"/>
      <c r="EKM1536" s="129"/>
      <c r="EKN1536" s="129"/>
      <c r="EKO1536" s="129"/>
      <c r="EKP1536" s="129"/>
      <c r="EKQ1536" s="129"/>
      <c r="EKR1536" s="129"/>
      <c r="EKS1536" s="129"/>
      <c r="EKT1536" s="129"/>
      <c r="EKU1536" s="129"/>
      <c r="EKV1536" s="129"/>
      <c r="EKW1536" s="129"/>
      <c r="EKX1536" s="129"/>
      <c r="EKY1536" s="129"/>
      <c r="EKZ1536" s="129"/>
      <c r="ELA1536" s="129"/>
      <c r="ELB1536" s="129"/>
      <c r="ELC1536" s="129"/>
      <c r="ELD1536" s="129"/>
      <c r="ELE1536" s="129"/>
      <c r="ELF1536" s="129"/>
      <c r="ELG1536" s="129"/>
      <c r="ELH1536" s="129"/>
      <c r="ELI1536" s="129"/>
      <c r="ELJ1536" s="129"/>
      <c r="ELK1536" s="129"/>
      <c r="ELL1536" s="129"/>
      <c r="ELM1536" s="129"/>
      <c r="ELN1536" s="129"/>
      <c r="ELO1536" s="129"/>
      <c r="ELP1536" s="129"/>
      <c r="ELQ1536" s="129"/>
      <c r="ELR1536" s="129"/>
      <c r="ELS1536" s="129"/>
      <c r="ELT1536" s="129"/>
      <c r="ELU1536" s="129"/>
      <c r="ELV1536" s="129"/>
      <c r="ELW1536" s="129"/>
      <c r="ELX1536" s="129"/>
      <c r="ELY1536" s="129"/>
      <c r="ELZ1536" s="129"/>
      <c r="EMA1536" s="129"/>
      <c r="EMB1536" s="129"/>
      <c r="EMC1536" s="129"/>
      <c r="EMD1536" s="129"/>
      <c r="EME1536" s="129"/>
      <c r="EMF1536" s="129"/>
      <c r="EMG1536" s="129"/>
      <c r="EMH1536" s="129"/>
      <c r="EMI1536" s="129"/>
      <c r="EMJ1536" s="129"/>
      <c r="EMK1536" s="129"/>
      <c r="EML1536" s="129"/>
      <c r="EMM1536" s="129"/>
      <c r="EMN1536" s="129"/>
      <c r="EMO1536" s="129"/>
      <c r="EMP1536" s="129"/>
      <c r="EMQ1536" s="129"/>
      <c r="EMR1536" s="129"/>
      <c r="EMS1536" s="129"/>
      <c r="EMT1536" s="129"/>
      <c r="EMU1536" s="129"/>
      <c r="EMV1536" s="129"/>
      <c r="EMW1536" s="129"/>
      <c r="EMX1536" s="129"/>
      <c r="EMY1536" s="129"/>
      <c r="EMZ1536" s="129"/>
      <c r="ENA1536" s="129"/>
      <c r="ENB1536" s="129"/>
      <c r="ENC1536" s="129"/>
      <c r="END1536" s="129"/>
      <c r="ENE1536" s="129"/>
      <c r="ENF1536" s="129"/>
      <c r="ENG1536" s="129"/>
      <c r="ENH1536" s="129"/>
      <c r="ENI1536" s="129"/>
      <c r="ENJ1536" s="129"/>
      <c r="ENK1536" s="129"/>
      <c r="ENL1536" s="129"/>
      <c r="ENM1536" s="129"/>
      <c r="ENN1536" s="129"/>
      <c r="ENO1536" s="129"/>
      <c r="ENP1536" s="129"/>
      <c r="ENQ1536" s="129"/>
      <c r="ENR1536" s="129"/>
      <c r="ENS1536" s="129"/>
      <c r="ENT1536" s="129"/>
      <c r="ENU1536" s="129"/>
      <c r="ENV1536" s="129"/>
      <c r="ENW1536" s="129"/>
      <c r="ENX1536" s="129"/>
      <c r="ENY1536" s="129"/>
      <c r="ENZ1536" s="129"/>
      <c r="EOA1536" s="129"/>
      <c r="EOB1536" s="129"/>
      <c r="EOC1536" s="129"/>
      <c r="EOD1536" s="129"/>
      <c r="EOE1536" s="129"/>
      <c r="EOF1536" s="129"/>
      <c r="EOG1536" s="129"/>
      <c r="EOH1536" s="129"/>
      <c r="EOI1536" s="129"/>
      <c r="EOJ1536" s="129"/>
      <c r="EOK1536" s="129"/>
      <c r="EOL1536" s="129"/>
      <c r="EOM1536" s="129"/>
      <c r="EON1536" s="129"/>
      <c r="EOO1536" s="129"/>
      <c r="EOP1536" s="129"/>
      <c r="EOQ1536" s="129"/>
      <c r="EOR1536" s="129"/>
      <c r="EOS1536" s="129"/>
      <c r="EOT1536" s="129"/>
      <c r="EOU1536" s="129"/>
      <c r="EOV1536" s="129"/>
      <c r="EOW1536" s="129"/>
      <c r="EOX1536" s="129"/>
      <c r="EOY1536" s="129"/>
      <c r="EOZ1536" s="129"/>
      <c r="EPA1536" s="129"/>
      <c r="EPB1536" s="129"/>
      <c r="EPC1536" s="129"/>
      <c r="EPD1536" s="129"/>
      <c r="EPE1536" s="129"/>
      <c r="EPF1536" s="129"/>
      <c r="EPG1536" s="129"/>
      <c r="EPH1536" s="129"/>
      <c r="EPI1536" s="129"/>
      <c r="EPJ1536" s="129"/>
      <c r="EPK1536" s="129"/>
      <c r="EPL1536" s="129"/>
      <c r="EPM1536" s="129"/>
      <c r="EPN1536" s="129"/>
      <c r="EPO1536" s="129"/>
      <c r="EPP1536" s="129"/>
      <c r="EPQ1536" s="129"/>
      <c r="EPR1536" s="129"/>
      <c r="EPS1536" s="129"/>
      <c r="EPT1536" s="129"/>
      <c r="EPU1536" s="129"/>
      <c r="EPV1536" s="129"/>
      <c r="EPW1536" s="129"/>
      <c r="EPX1536" s="129"/>
      <c r="EPY1536" s="129"/>
      <c r="EPZ1536" s="129"/>
      <c r="EQA1536" s="129"/>
      <c r="EQB1536" s="129"/>
      <c r="EQC1536" s="129"/>
      <c r="EQD1536" s="129"/>
      <c r="EQE1536" s="129"/>
      <c r="EQF1536" s="129"/>
      <c r="EQG1536" s="129"/>
      <c r="EQH1536" s="129"/>
      <c r="EQI1536" s="129"/>
      <c r="EQJ1536" s="129"/>
      <c r="EQK1536" s="129"/>
      <c r="EQL1536" s="129"/>
      <c r="EQM1536" s="129"/>
      <c r="EQN1536" s="129"/>
      <c r="EQO1536" s="129"/>
      <c r="EQP1536" s="129"/>
      <c r="EQQ1536" s="129"/>
      <c r="EQR1536" s="129"/>
      <c r="EQS1536" s="129"/>
      <c r="EQT1536" s="129"/>
      <c r="EQU1536" s="129"/>
      <c r="EQV1536" s="129"/>
      <c r="EQW1536" s="129"/>
      <c r="EQX1536" s="129"/>
      <c r="EQY1536" s="129"/>
      <c r="EQZ1536" s="129"/>
      <c r="ERA1536" s="129"/>
      <c r="ERB1536" s="129"/>
      <c r="ERC1536" s="129"/>
      <c r="ERD1536" s="129"/>
      <c r="ERE1536" s="129"/>
      <c r="ERF1536" s="129"/>
      <c r="ERG1536" s="129"/>
      <c r="ERH1536" s="129"/>
      <c r="ERI1536" s="129"/>
      <c r="ERJ1536" s="129"/>
      <c r="ERK1536" s="129"/>
      <c r="ERL1536" s="129"/>
      <c r="ERM1536" s="129"/>
      <c r="ERN1536" s="129"/>
      <c r="ERO1536" s="129"/>
      <c r="ERP1536" s="129"/>
      <c r="ERQ1536" s="129"/>
      <c r="ERR1536" s="129"/>
      <c r="ERS1536" s="129"/>
      <c r="ERT1536" s="129"/>
      <c r="ERU1536" s="129"/>
      <c r="ERV1536" s="129"/>
      <c r="ERW1536" s="129"/>
      <c r="ERX1536" s="129"/>
      <c r="ERY1536" s="129"/>
      <c r="ERZ1536" s="129"/>
      <c r="ESA1536" s="129"/>
      <c r="ESB1536" s="129"/>
      <c r="ESC1536" s="129"/>
      <c r="ESD1536" s="129"/>
      <c r="ESE1536" s="129"/>
      <c r="ESF1536" s="129"/>
      <c r="ESG1536" s="129"/>
      <c r="ESH1536" s="129"/>
      <c r="ESI1536" s="129"/>
      <c r="ESJ1536" s="129"/>
      <c r="ESK1536" s="129"/>
      <c r="ESL1536" s="129"/>
      <c r="ESM1536" s="129"/>
      <c r="ESN1536" s="129"/>
      <c r="ESO1536" s="129"/>
      <c r="ESP1536" s="129"/>
      <c r="ESQ1536" s="129"/>
      <c r="ESR1536" s="129"/>
      <c r="ESS1536" s="129"/>
      <c r="EST1536" s="129"/>
      <c r="ESU1536" s="129"/>
      <c r="ESV1536" s="129"/>
      <c r="ESW1536" s="129"/>
      <c r="ESX1536" s="129"/>
      <c r="ESY1536" s="129"/>
      <c r="ESZ1536" s="129"/>
      <c r="ETA1536" s="129"/>
      <c r="ETB1536" s="129"/>
      <c r="ETC1536" s="129"/>
      <c r="ETD1536" s="129"/>
      <c r="ETE1536" s="129"/>
      <c r="ETF1536" s="129"/>
      <c r="ETG1536" s="129"/>
      <c r="ETH1536" s="129"/>
      <c r="ETI1536" s="129"/>
      <c r="ETJ1536" s="129"/>
      <c r="ETK1536" s="129"/>
      <c r="ETL1536" s="129"/>
      <c r="ETM1536" s="129"/>
      <c r="ETN1536" s="129"/>
      <c r="ETO1536" s="129"/>
      <c r="ETP1536" s="129"/>
      <c r="ETQ1536" s="129"/>
      <c r="ETR1536" s="129"/>
      <c r="ETS1536" s="129"/>
      <c r="ETT1536" s="129"/>
      <c r="ETU1536" s="129"/>
      <c r="ETV1536" s="129"/>
      <c r="ETW1536" s="129"/>
      <c r="ETX1536" s="129"/>
      <c r="ETY1536" s="129"/>
      <c r="ETZ1536" s="129"/>
      <c r="EUA1536" s="129"/>
      <c r="EUB1536" s="129"/>
      <c r="EUC1536" s="129"/>
      <c r="EUD1536" s="129"/>
      <c r="EUE1536" s="129"/>
      <c r="EUF1536" s="129"/>
      <c r="EUG1536" s="129"/>
      <c r="EUH1536" s="129"/>
      <c r="EUI1536" s="129"/>
      <c r="EUJ1536" s="129"/>
      <c r="EUK1536" s="129"/>
      <c r="EUL1536" s="129"/>
      <c r="EUM1536" s="129"/>
      <c r="EUN1536" s="129"/>
      <c r="EUO1536" s="129"/>
      <c r="EUP1536" s="129"/>
      <c r="EUQ1536" s="129"/>
      <c r="EUR1536" s="129"/>
      <c r="EUS1536" s="129"/>
      <c r="EUT1536" s="129"/>
      <c r="EUU1536" s="129"/>
      <c r="EUV1536" s="129"/>
      <c r="EUW1536" s="129"/>
      <c r="EUX1536" s="129"/>
      <c r="EUY1536" s="129"/>
      <c r="EUZ1536" s="129"/>
      <c r="EVA1536" s="129"/>
      <c r="EVB1536" s="129"/>
      <c r="EVC1536" s="129"/>
      <c r="EVD1536" s="129"/>
      <c r="EVE1536" s="129"/>
      <c r="EVF1536" s="129"/>
      <c r="EVG1536" s="129"/>
      <c r="EVH1536" s="129"/>
      <c r="EVI1536" s="129"/>
      <c r="EVJ1536" s="129"/>
      <c r="EVK1536" s="129"/>
      <c r="EVL1536" s="129"/>
      <c r="EVM1536" s="129"/>
      <c r="EVN1536" s="129"/>
      <c r="EVO1536" s="129"/>
      <c r="EVP1536" s="129"/>
      <c r="EVQ1536" s="129"/>
      <c r="EVR1536" s="129"/>
      <c r="EVS1536" s="129"/>
      <c r="EVT1536" s="129"/>
      <c r="EVU1536" s="129"/>
      <c r="EVV1536" s="129"/>
      <c r="EVW1536" s="129"/>
      <c r="EVX1536" s="129"/>
      <c r="EVY1536" s="129"/>
      <c r="EVZ1536" s="129"/>
      <c r="EWA1536" s="129"/>
      <c r="EWB1536" s="129"/>
      <c r="EWC1536" s="129"/>
      <c r="EWD1536" s="129"/>
      <c r="EWE1536" s="129"/>
      <c r="EWF1536" s="129"/>
      <c r="EWG1536" s="129"/>
      <c r="EWH1536" s="129"/>
      <c r="EWI1536" s="129"/>
      <c r="EWJ1536" s="129"/>
      <c r="EWK1536" s="129"/>
      <c r="EWL1536" s="129"/>
      <c r="EWM1536" s="129"/>
      <c r="EWN1536" s="129"/>
      <c r="EWO1536" s="129"/>
      <c r="EWP1536" s="129"/>
      <c r="EWQ1536" s="129"/>
      <c r="EWR1536" s="129"/>
      <c r="EWS1536" s="129"/>
      <c r="EWT1536" s="129"/>
      <c r="EWU1536" s="129"/>
      <c r="EWV1536" s="129"/>
      <c r="EWW1536" s="129"/>
      <c r="EWX1536" s="129"/>
      <c r="EWY1536" s="129"/>
      <c r="EWZ1536" s="129"/>
      <c r="EXA1536" s="129"/>
      <c r="EXB1536" s="129"/>
      <c r="EXC1536" s="129"/>
      <c r="EXD1536" s="129"/>
      <c r="EXE1536" s="129"/>
      <c r="EXF1536" s="129"/>
      <c r="EXG1536" s="129"/>
      <c r="EXH1536" s="129"/>
      <c r="EXI1536" s="129"/>
      <c r="EXJ1536" s="129"/>
      <c r="EXK1536" s="129"/>
      <c r="EXL1536" s="129"/>
      <c r="EXM1536" s="129"/>
      <c r="EXN1536" s="129"/>
      <c r="EXO1536" s="129"/>
      <c r="EXP1536" s="129"/>
      <c r="EXQ1536" s="129"/>
      <c r="EXR1536" s="129"/>
      <c r="EXS1536" s="129"/>
      <c r="EXT1536" s="129"/>
      <c r="EXU1536" s="129"/>
      <c r="EXV1536" s="129"/>
      <c r="EXW1536" s="129"/>
      <c r="EXX1536" s="129"/>
      <c r="EXY1536" s="129"/>
      <c r="EXZ1536" s="129"/>
      <c r="EYA1536" s="129"/>
      <c r="EYB1536" s="129"/>
      <c r="EYC1536" s="129"/>
      <c r="EYD1536" s="129"/>
      <c r="EYE1536" s="129"/>
      <c r="EYF1536" s="129"/>
      <c r="EYG1536" s="129"/>
      <c r="EYH1536" s="129"/>
      <c r="EYI1536" s="129"/>
      <c r="EYJ1536" s="129"/>
      <c r="EYK1536" s="129"/>
      <c r="EYL1536" s="129"/>
      <c r="EYM1536" s="129"/>
      <c r="EYN1536" s="129"/>
      <c r="EYO1536" s="129"/>
      <c r="EYP1536" s="129"/>
      <c r="EYQ1536" s="129"/>
      <c r="EYR1536" s="129"/>
      <c r="EYS1536" s="129"/>
      <c r="EYT1536" s="129"/>
      <c r="EYU1536" s="129"/>
      <c r="EYV1536" s="129"/>
      <c r="EYW1536" s="129"/>
      <c r="EYX1536" s="129"/>
      <c r="EYY1536" s="129"/>
      <c r="EYZ1536" s="129"/>
      <c r="EZA1536" s="129"/>
      <c r="EZB1536" s="129"/>
      <c r="EZC1536" s="129"/>
      <c r="EZD1536" s="129"/>
      <c r="EZE1536" s="129"/>
      <c r="EZF1536" s="129"/>
      <c r="EZG1536" s="129"/>
      <c r="EZH1536" s="129"/>
      <c r="EZI1536" s="129"/>
      <c r="EZJ1536" s="129"/>
      <c r="EZK1536" s="129"/>
      <c r="EZL1536" s="129"/>
      <c r="EZM1536" s="129"/>
      <c r="EZN1536" s="129"/>
      <c r="EZO1536" s="129"/>
      <c r="EZP1536" s="129"/>
      <c r="EZQ1536" s="129"/>
      <c r="EZR1536" s="129"/>
      <c r="EZS1536" s="129"/>
      <c r="EZT1536" s="129"/>
      <c r="EZU1536" s="129"/>
      <c r="EZV1536" s="129"/>
      <c r="EZW1536" s="129"/>
      <c r="EZX1536" s="129"/>
      <c r="EZY1536" s="129"/>
      <c r="EZZ1536" s="129"/>
      <c r="FAA1536" s="129"/>
      <c r="FAB1536" s="129"/>
      <c r="FAC1536" s="129"/>
      <c r="FAD1536" s="129"/>
      <c r="FAE1536" s="129"/>
      <c r="FAF1536" s="129"/>
      <c r="FAG1536" s="129"/>
      <c r="FAH1536" s="129"/>
      <c r="FAI1536" s="129"/>
      <c r="FAJ1536" s="129"/>
      <c r="FAK1536" s="129"/>
      <c r="FAL1536" s="129"/>
      <c r="FAM1536" s="129"/>
      <c r="FAN1536" s="129"/>
      <c r="FAO1536" s="129"/>
      <c r="FAP1536" s="129"/>
      <c r="FAQ1536" s="129"/>
      <c r="FAR1536" s="129"/>
      <c r="FAS1536" s="129"/>
      <c r="FAT1536" s="129"/>
      <c r="FAU1536" s="129"/>
      <c r="FAV1536" s="129"/>
      <c r="FAW1536" s="129"/>
      <c r="FAX1536" s="129"/>
      <c r="FAY1536" s="129"/>
      <c r="FAZ1536" s="129"/>
      <c r="FBA1536" s="129"/>
      <c r="FBB1536" s="129"/>
      <c r="FBC1536" s="129"/>
      <c r="FBD1536" s="129"/>
      <c r="FBE1536" s="129"/>
      <c r="FBF1536" s="129"/>
      <c r="FBG1536" s="129"/>
      <c r="FBH1536" s="129"/>
      <c r="FBI1536" s="129"/>
      <c r="FBJ1536" s="129"/>
      <c r="FBK1536" s="129"/>
      <c r="FBL1536" s="129"/>
      <c r="FBM1536" s="129"/>
      <c r="FBN1536" s="129"/>
      <c r="FBO1536" s="129"/>
      <c r="FBP1536" s="129"/>
      <c r="FBQ1536" s="129"/>
      <c r="FBR1536" s="129"/>
      <c r="FBS1536" s="129"/>
      <c r="FBT1536" s="129"/>
      <c r="FBU1536" s="129"/>
      <c r="FBV1536" s="129"/>
      <c r="FBW1536" s="129"/>
      <c r="FBX1536" s="129"/>
      <c r="FBY1536" s="129"/>
      <c r="FBZ1536" s="129"/>
      <c r="FCA1536" s="129"/>
      <c r="FCB1536" s="129"/>
      <c r="FCC1536" s="129"/>
      <c r="FCD1536" s="129"/>
      <c r="FCE1536" s="129"/>
      <c r="FCF1536" s="129"/>
      <c r="FCG1536" s="129"/>
      <c r="FCH1536" s="129"/>
      <c r="FCI1536" s="129"/>
      <c r="FCJ1536" s="129"/>
      <c r="FCK1536" s="129"/>
      <c r="FCL1536" s="129"/>
      <c r="FCM1536" s="129"/>
      <c r="FCN1536" s="129"/>
      <c r="FCO1536" s="129"/>
      <c r="FCP1536" s="129"/>
      <c r="FCQ1536" s="129"/>
      <c r="FCR1536" s="129"/>
      <c r="FCS1536" s="129"/>
      <c r="FCT1536" s="129"/>
      <c r="FCU1536" s="129"/>
      <c r="FCV1536" s="129"/>
      <c r="FCW1536" s="129"/>
      <c r="FCX1536" s="129"/>
      <c r="FCY1536" s="129"/>
      <c r="FCZ1536" s="129"/>
      <c r="FDA1536" s="129"/>
      <c r="FDB1536" s="129"/>
      <c r="FDC1536" s="129"/>
      <c r="FDD1536" s="129"/>
      <c r="FDE1536" s="129"/>
      <c r="FDF1536" s="129"/>
      <c r="FDG1536" s="129"/>
      <c r="FDH1536" s="129"/>
      <c r="FDI1536" s="129"/>
      <c r="FDJ1536" s="129"/>
      <c r="FDK1536" s="129"/>
      <c r="FDL1536" s="129"/>
      <c r="FDM1536" s="129"/>
      <c r="FDN1536" s="129"/>
      <c r="FDO1536" s="129"/>
      <c r="FDP1536" s="129"/>
      <c r="FDQ1536" s="129"/>
      <c r="FDR1536" s="129"/>
      <c r="FDS1536" s="129"/>
      <c r="FDT1536" s="129"/>
      <c r="FDU1536" s="129"/>
      <c r="FDV1536" s="129"/>
      <c r="FDW1536" s="129"/>
      <c r="FDX1536" s="129"/>
      <c r="FDY1536" s="129"/>
      <c r="FDZ1536" s="129"/>
      <c r="FEA1536" s="129"/>
      <c r="FEB1536" s="129"/>
      <c r="FEC1536" s="129"/>
      <c r="FED1536" s="129"/>
      <c r="FEE1536" s="129"/>
      <c r="FEF1536" s="129"/>
      <c r="FEG1536" s="129"/>
      <c r="FEH1536" s="129"/>
      <c r="FEI1536" s="129"/>
      <c r="FEJ1536" s="129"/>
      <c r="FEK1536" s="129"/>
      <c r="FEL1536" s="129"/>
      <c r="FEM1536" s="129"/>
      <c r="FEN1536" s="129"/>
      <c r="FEO1536" s="129"/>
      <c r="FEP1536" s="129"/>
      <c r="FEQ1536" s="129"/>
      <c r="FER1536" s="129"/>
      <c r="FES1536" s="129"/>
      <c r="FET1536" s="129"/>
      <c r="FEU1536" s="129"/>
      <c r="FEV1536" s="129"/>
      <c r="FEW1536" s="129"/>
      <c r="FEX1536" s="129"/>
      <c r="FEY1536" s="129"/>
      <c r="FEZ1536" s="129"/>
      <c r="FFA1536" s="129"/>
      <c r="FFB1536" s="129"/>
      <c r="FFC1536" s="129"/>
      <c r="FFD1536" s="129"/>
      <c r="FFE1536" s="129"/>
      <c r="FFF1536" s="129"/>
      <c r="FFG1536" s="129"/>
      <c r="FFH1536" s="129"/>
      <c r="FFI1536" s="129"/>
      <c r="FFJ1536" s="129"/>
      <c r="FFK1536" s="129"/>
      <c r="FFL1536" s="129"/>
      <c r="FFM1536" s="129"/>
      <c r="FFN1536" s="129"/>
      <c r="FFO1536" s="129"/>
      <c r="FFP1536" s="129"/>
      <c r="FFQ1536" s="129"/>
      <c r="FFR1536" s="129"/>
      <c r="FFS1536" s="129"/>
      <c r="FFT1536" s="129"/>
      <c r="FFU1536" s="129"/>
      <c r="FFV1536" s="129"/>
      <c r="FFW1536" s="129"/>
      <c r="FFX1536" s="129"/>
      <c r="FFY1536" s="129"/>
      <c r="FFZ1536" s="129"/>
      <c r="FGA1536" s="129"/>
      <c r="FGB1536" s="129"/>
      <c r="FGC1536" s="129"/>
      <c r="FGD1536" s="129"/>
      <c r="FGE1536" s="129"/>
      <c r="FGF1536" s="129"/>
      <c r="FGG1536" s="129"/>
      <c r="FGH1536" s="129"/>
      <c r="FGI1536" s="129"/>
      <c r="FGJ1536" s="129"/>
      <c r="FGK1536" s="129"/>
      <c r="FGL1536" s="129"/>
      <c r="FGM1536" s="129"/>
      <c r="FGN1536" s="129"/>
      <c r="FGO1536" s="129"/>
      <c r="FGP1536" s="129"/>
      <c r="FGQ1536" s="129"/>
      <c r="FGR1536" s="129"/>
      <c r="FGS1536" s="129"/>
      <c r="FGT1536" s="129"/>
      <c r="FGU1536" s="129"/>
      <c r="FGV1536" s="129"/>
      <c r="FGW1536" s="129"/>
      <c r="FGX1536" s="129"/>
      <c r="FGY1536" s="129"/>
      <c r="FGZ1536" s="129"/>
      <c r="FHA1536" s="129"/>
      <c r="FHB1536" s="129"/>
      <c r="FHC1536" s="129"/>
      <c r="FHD1536" s="129"/>
      <c r="FHE1536" s="129"/>
      <c r="FHF1536" s="129"/>
      <c r="FHG1536" s="129"/>
      <c r="FHH1536" s="129"/>
      <c r="FHI1536" s="129"/>
      <c r="FHJ1536" s="129"/>
      <c r="FHK1536" s="129"/>
      <c r="FHL1536" s="129"/>
      <c r="FHM1536" s="129"/>
      <c r="FHN1536" s="129"/>
      <c r="FHO1536" s="129"/>
      <c r="FHP1536" s="129"/>
      <c r="FHQ1536" s="129"/>
      <c r="FHR1536" s="129"/>
      <c r="FHS1536" s="129"/>
      <c r="FHT1536" s="129"/>
      <c r="FHU1536" s="129"/>
      <c r="FHV1536" s="129"/>
      <c r="FHW1536" s="129"/>
      <c r="FHX1536" s="129"/>
      <c r="FHY1536" s="129"/>
      <c r="FHZ1536" s="129"/>
      <c r="FIA1536" s="129"/>
      <c r="FIB1536" s="129"/>
      <c r="FIC1536" s="129"/>
      <c r="FID1536" s="129"/>
      <c r="FIE1536" s="129"/>
      <c r="FIF1536" s="129"/>
      <c r="FIG1536" s="129"/>
      <c r="FIH1536" s="129"/>
      <c r="FII1536" s="129"/>
      <c r="FIJ1536" s="129"/>
      <c r="FIK1536" s="129"/>
      <c r="FIL1536" s="129"/>
      <c r="FIM1536" s="129"/>
      <c r="FIN1536" s="129"/>
      <c r="FIO1536" s="129"/>
      <c r="FIP1536" s="129"/>
      <c r="FIQ1536" s="129"/>
      <c r="FIR1536" s="129"/>
      <c r="FIS1536" s="129"/>
      <c r="FIT1536" s="129"/>
      <c r="FIU1536" s="129"/>
      <c r="FIV1536" s="129"/>
      <c r="FIW1536" s="129"/>
      <c r="FIX1536" s="129"/>
      <c r="FIY1536" s="129"/>
      <c r="FIZ1536" s="129"/>
      <c r="FJA1536" s="129"/>
      <c r="FJB1536" s="129"/>
      <c r="FJC1536" s="129"/>
      <c r="FJD1536" s="129"/>
      <c r="FJE1536" s="129"/>
      <c r="FJF1536" s="129"/>
      <c r="FJG1536" s="129"/>
      <c r="FJH1536" s="129"/>
      <c r="FJI1536" s="129"/>
      <c r="FJJ1536" s="129"/>
      <c r="FJK1536" s="129"/>
      <c r="FJL1536" s="129"/>
      <c r="FJM1536" s="129"/>
      <c r="FJN1536" s="129"/>
      <c r="FJO1536" s="129"/>
      <c r="FJP1536" s="129"/>
      <c r="FJQ1536" s="129"/>
      <c r="FJR1536" s="129"/>
      <c r="FJS1536" s="129"/>
      <c r="FJT1536" s="129"/>
      <c r="FJU1536" s="129"/>
      <c r="FJV1536" s="129"/>
      <c r="FJW1536" s="129"/>
      <c r="FJX1536" s="129"/>
      <c r="FJY1536" s="129"/>
      <c r="FJZ1536" s="129"/>
      <c r="FKA1536" s="129"/>
      <c r="FKB1536" s="129"/>
      <c r="FKC1536" s="129"/>
      <c r="FKD1536" s="129"/>
      <c r="FKE1536" s="129"/>
      <c r="FKF1536" s="129"/>
      <c r="FKG1536" s="129"/>
      <c r="FKH1536" s="129"/>
      <c r="FKI1536" s="129"/>
      <c r="FKJ1536" s="129"/>
      <c r="FKK1536" s="129"/>
      <c r="FKL1536" s="129"/>
      <c r="FKM1536" s="129"/>
      <c r="FKN1536" s="129"/>
      <c r="FKO1536" s="129"/>
      <c r="FKP1536" s="129"/>
      <c r="FKQ1536" s="129"/>
      <c r="FKR1536" s="129"/>
      <c r="FKS1536" s="129"/>
      <c r="FKT1536" s="129"/>
      <c r="FKU1536" s="129"/>
      <c r="FKV1536" s="129"/>
      <c r="FKW1536" s="129"/>
      <c r="FKX1536" s="129"/>
      <c r="FKY1536" s="129"/>
      <c r="FKZ1536" s="129"/>
      <c r="FLA1536" s="129"/>
      <c r="FLB1536" s="129"/>
      <c r="FLC1536" s="129"/>
      <c r="FLD1536" s="129"/>
      <c r="FLE1536" s="129"/>
      <c r="FLF1536" s="129"/>
      <c r="FLG1536" s="129"/>
      <c r="FLH1536" s="129"/>
      <c r="FLI1536" s="129"/>
      <c r="FLJ1536" s="129"/>
      <c r="FLK1536" s="129"/>
      <c r="FLL1536" s="129"/>
      <c r="FLM1536" s="129"/>
      <c r="FLN1536" s="129"/>
      <c r="FLO1536" s="129"/>
      <c r="FLP1536" s="129"/>
      <c r="FLQ1536" s="129"/>
      <c r="FLR1536" s="129"/>
      <c r="FLS1536" s="129"/>
      <c r="FLT1536" s="129"/>
      <c r="FLU1536" s="129"/>
      <c r="FLV1536" s="129"/>
      <c r="FLW1536" s="129"/>
      <c r="FLX1536" s="129"/>
      <c r="FLY1536" s="129"/>
      <c r="FLZ1536" s="129"/>
      <c r="FMA1536" s="129"/>
      <c r="FMB1536" s="129"/>
      <c r="FMC1536" s="129"/>
      <c r="FMD1536" s="129"/>
      <c r="FME1536" s="129"/>
      <c r="FMF1536" s="129"/>
      <c r="FMG1536" s="129"/>
      <c r="FMH1536" s="129"/>
      <c r="FMI1536" s="129"/>
      <c r="FMJ1536" s="129"/>
      <c r="FMK1536" s="129"/>
      <c r="FML1536" s="129"/>
      <c r="FMM1536" s="129"/>
      <c r="FMN1536" s="129"/>
      <c r="FMO1536" s="129"/>
      <c r="FMP1536" s="129"/>
      <c r="FMQ1536" s="129"/>
      <c r="FMR1536" s="129"/>
      <c r="FMS1536" s="129"/>
      <c r="FMT1536" s="129"/>
      <c r="FMU1536" s="129"/>
      <c r="FMV1536" s="129"/>
      <c r="FMW1536" s="129"/>
      <c r="FMX1536" s="129"/>
      <c r="FMY1536" s="129"/>
      <c r="FMZ1536" s="129"/>
      <c r="FNA1536" s="129"/>
      <c r="FNB1536" s="129"/>
      <c r="FNC1536" s="129"/>
      <c r="FND1536" s="129"/>
      <c r="FNE1536" s="129"/>
      <c r="FNF1536" s="129"/>
      <c r="FNG1536" s="129"/>
      <c r="FNH1536" s="129"/>
      <c r="FNI1536" s="129"/>
      <c r="FNJ1536" s="129"/>
      <c r="FNK1536" s="129"/>
      <c r="FNL1536" s="129"/>
      <c r="FNM1536" s="129"/>
      <c r="FNN1536" s="129"/>
      <c r="FNO1536" s="129"/>
      <c r="FNP1536" s="129"/>
      <c r="FNQ1536" s="129"/>
      <c r="FNR1536" s="129"/>
      <c r="FNS1536" s="129"/>
      <c r="FNT1536" s="129"/>
      <c r="FNU1536" s="129"/>
      <c r="FNV1536" s="129"/>
      <c r="FNW1536" s="129"/>
      <c r="FNX1536" s="129"/>
      <c r="FNY1536" s="129"/>
      <c r="FNZ1536" s="129"/>
      <c r="FOA1536" s="129"/>
      <c r="FOB1536" s="129"/>
      <c r="FOC1536" s="129"/>
      <c r="FOD1536" s="129"/>
      <c r="FOE1536" s="129"/>
      <c r="FOF1536" s="129"/>
      <c r="FOG1536" s="129"/>
      <c r="FOH1536" s="129"/>
      <c r="FOI1536" s="129"/>
      <c r="FOJ1536" s="129"/>
      <c r="FOK1536" s="129"/>
      <c r="FOL1536" s="129"/>
      <c r="FOM1536" s="129"/>
      <c r="FON1536" s="129"/>
      <c r="FOO1536" s="129"/>
      <c r="FOP1536" s="129"/>
      <c r="FOQ1536" s="129"/>
      <c r="FOR1536" s="129"/>
      <c r="FOS1536" s="129"/>
      <c r="FOT1536" s="129"/>
      <c r="FOU1536" s="129"/>
      <c r="FOV1536" s="129"/>
      <c r="FOW1536" s="129"/>
      <c r="FOX1536" s="129"/>
      <c r="FOY1536" s="129"/>
      <c r="FOZ1536" s="129"/>
      <c r="FPA1536" s="129"/>
      <c r="FPB1536" s="129"/>
      <c r="FPC1536" s="129"/>
      <c r="FPD1536" s="129"/>
      <c r="FPE1536" s="129"/>
      <c r="FPF1536" s="129"/>
      <c r="FPG1536" s="129"/>
      <c r="FPH1536" s="129"/>
      <c r="FPI1536" s="129"/>
      <c r="FPJ1536" s="129"/>
      <c r="FPK1536" s="129"/>
      <c r="FPL1536" s="129"/>
      <c r="FPM1536" s="129"/>
      <c r="FPN1536" s="129"/>
      <c r="FPO1536" s="129"/>
      <c r="FPP1536" s="129"/>
      <c r="FPQ1536" s="129"/>
      <c r="FPR1536" s="129"/>
      <c r="FPS1536" s="129"/>
      <c r="FPT1536" s="129"/>
      <c r="FPU1536" s="129"/>
      <c r="FPV1536" s="129"/>
      <c r="FPW1536" s="129"/>
      <c r="FPX1536" s="129"/>
      <c r="FPY1536" s="129"/>
      <c r="FPZ1536" s="129"/>
      <c r="FQA1536" s="129"/>
      <c r="FQB1536" s="129"/>
      <c r="FQC1536" s="129"/>
      <c r="FQD1536" s="129"/>
      <c r="FQE1536" s="129"/>
      <c r="FQF1536" s="129"/>
      <c r="FQG1536" s="129"/>
      <c r="FQH1536" s="129"/>
      <c r="FQI1536" s="129"/>
      <c r="FQJ1536" s="129"/>
      <c r="FQK1536" s="129"/>
      <c r="FQL1536" s="129"/>
      <c r="FQM1536" s="129"/>
      <c r="FQN1536" s="129"/>
      <c r="FQO1536" s="129"/>
      <c r="FQP1536" s="129"/>
      <c r="FQQ1536" s="129"/>
      <c r="FQR1536" s="129"/>
      <c r="FQS1536" s="129"/>
      <c r="FQT1536" s="129"/>
      <c r="FQU1536" s="129"/>
      <c r="FQV1536" s="129"/>
      <c r="FQW1536" s="129"/>
      <c r="FQX1536" s="129"/>
      <c r="FQY1536" s="129"/>
      <c r="FQZ1536" s="129"/>
      <c r="FRA1536" s="129"/>
      <c r="FRB1536" s="129"/>
      <c r="FRC1536" s="129"/>
      <c r="FRD1536" s="129"/>
      <c r="FRE1536" s="129"/>
      <c r="FRF1536" s="129"/>
      <c r="FRG1536" s="129"/>
      <c r="FRH1536" s="129"/>
      <c r="FRI1536" s="129"/>
      <c r="FRJ1536" s="129"/>
      <c r="FRK1536" s="129"/>
      <c r="FRL1536" s="129"/>
      <c r="FRM1536" s="129"/>
      <c r="FRN1536" s="129"/>
      <c r="FRO1536" s="129"/>
      <c r="FRP1536" s="129"/>
      <c r="FRQ1536" s="129"/>
      <c r="FRR1536" s="129"/>
      <c r="FRS1536" s="129"/>
      <c r="FRT1536" s="129"/>
      <c r="FRU1536" s="129"/>
      <c r="FRV1536" s="129"/>
      <c r="FRW1536" s="129"/>
      <c r="FRX1536" s="129"/>
      <c r="FRY1536" s="129"/>
      <c r="FRZ1536" s="129"/>
      <c r="FSA1536" s="129"/>
      <c r="FSB1536" s="129"/>
      <c r="FSC1536" s="129"/>
      <c r="FSD1536" s="129"/>
      <c r="FSE1536" s="129"/>
      <c r="FSF1536" s="129"/>
      <c r="FSG1536" s="129"/>
      <c r="FSH1536" s="129"/>
      <c r="FSI1536" s="129"/>
      <c r="FSJ1536" s="129"/>
      <c r="FSK1536" s="129"/>
      <c r="FSL1536" s="129"/>
      <c r="FSM1536" s="129"/>
      <c r="FSN1536" s="129"/>
      <c r="FSO1536" s="129"/>
      <c r="FSP1536" s="129"/>
      <c r="FSQ1536" s="129"/>
      <c r="FSR1536" s="129"/>
      <c r="FSS1536" s="129"/>
      <c r="FST1536" s="129"/>
      <c r="FSU1536" s="129"/>
      <c r="FSV1536" s="129"/>
      <c r="FSW1536" s="129"/>
      <c r="FSX1536" s="129"/>
      <c r="FSY1536" s="129"/>
      <c r="FSZ1536" s="129"/>
      <c r="FTA1536" s="129"/>
      <c r="FTB1536" s="129"/>
      <c r="FTC1536" s="129"/>
      <c r="FTD1536" s="129"/>
      <c r="FTE1536" s="129"/>
      <c r="FTF1536" s="129"/>
      <c r="FTG1536" s="129"/>
      <c r="FTH1536" s="129"/>
      <c r="FTI1536" s="129"/>
      <c r="FTJ1536" s="129"/>
      <c r="FTK1536" s="129"/>
      <c r="FTL1536" s="129"/>
      <c r="FTM1536" s="129"/>
      <c r="FTN1536" s="129"/>
      <c r="FTO1536" s="129"/>
      <c r="FTP1536" s="129"/>
      <c r="FTQ1536" s="129"/>
      <c r="FTR1536" s="129"/>
      <c r="FTS1536" s="129"/>
      <c r="FTT1536" s="129"/>
      <c r="FTU1536" s="129"/>
      <c r="FTV1536" s="129"/>
      <c r="FTW1536" s="129"/>
      <c r="FTX1536" s="129"/>
      <c r="FTY1536" s="129"/>
      <c r="FTZ1536" s="129"/>
      <c r="FUA1536" s="129"/>
      <c r="FUB1536" s="129"/>
      <c r="FUC1536" s="129"/>
      <c r="FUD1536" s="129"/>
      <c r="FUE1536" s="129"/>
      <c r="FUF1536" s="129"/>
      <c r="FUG1536" s="129"/>
      <c r="FUH1536" s="129"/>
      <c r="FUI1536" s="129"/>
      <c r="FUJ1536" s="129"/>
      <c r="FUK1536" s="129"/>
      <c r="FUL1536" s="129"/>
      <c r="FUM1536" s="129"/>
      <c r="FUN1536" s="129"/>
      <c r="FUO1536" s="129"/>
      <c r="FUP1536" s="129"/>
      <c r="FUQ1536" s="129"/>
      <c r="FUR1536" s="129"/>
      <c r="FUS1536" s="129"/>
      <c r="FUT1536" s="129"/>
      <c r="FUU1536" s="129"/>
      <c r="FUV1536" s="129"/>
      <c r="FUW1536" s="129"/>
      <c r="FUX1536" s="129"/>
      <c r="FUY1536" s="129"/>
      <c r="FUZ1536" s="129"/>
      <c r="FVA1536" s="129"/>
      <c r="FVB1536" s="129"/>
      <c r="FVC1536" s="129"/>
      <c r="FVD1536" s="129"/>
      <c r="FVE1536" s="129"/>
      <c r="FVF1536" s="129"/>
      <c r="FVG1536" s="129"/>
      <c r="FVH1536" s="129"/>
      <c r="FVI1536" s="129"/>
      <c r="FVJ1536" s="129"/>
      <c r="FVK1536" s="129"/>
      <c r="FVL1536" s="129"/>
      <c r="FVM1536" s="129"/>
      <c r="FVN1536" s="129"/>
      <c r="FVO1536" s="129"/>
      <c r="FVP1536" s="129"/>
      <c r="FVQ1536" s="129"/>
      <c r="FVR1536" s="129"/>
      <c r="FVS1536" s="129"/>
      <c r="FVT1536" s="129"/>
      <c r="FVU1536" s="129"/>
      <c r="FVV1536" s="129"/>
      <c r="FVW1536" s="129"/>
      <c r="FVX1536" s="129"/>
      <c r="FVY1536" s="129"/>
      <c r="FVZ1536" s="129"/>
      <c r="FWA1536" s="129"/>
      <c r="FWB1536" s="129"/>
      <c r="FWC1536" s="129"/>
      <c r="FWD1536" s="129"/>
      <c r="FWE1536" s="129"/>
      <c r="FWF1536" s="129"/>
      <c r="FWG1536" s="129"/>
      <c r="FWH1536" s="129"/>
      <c r="FWI1536" s="129"/>
      <c r="FWJ1536" s="129"/>
      <c r="FWK1536" s="129"/>
      <c r="FWL1536" s="129"/>
      <c r="FWM1536" s="129"/>
      <c r="FWN1536" s="129"/>
      <c r="FWO1536" s="129"/>
      <c r="FWP1536" s="129"/>
      <c r="FWQ1536" s="129"/>
      <c r="FWR1536" s="129"/>
      <c r="FWS1536" s="129"/>
      <c r="FWT1536" s="129"/>
      <c r="FWU1536" s="129"/>
      <c r="FWV1536" s="129"/>
      <c r="FWW1536" s="129"/>
      <c r="FWX1536" s="129"/>
      <c r="FWY1536" s="129"/>
      <c r="FWZ1536" s="129"/>
      <c r="FXA1536" s="129"/>
      <c r="FXB1536" s="129"/>
      <c r="FXC1536" s="129"/>
      <c r="FXD1536" s="129"/>
      <c r="FXE1536" s="129"/>
      <c r="FXF1536" s="129"/>
      <c r="FXG1536" s="129"/>
      <c r="FXH1536" s="129"/>
      <c r="FXI1536" s="129"/>
      <c r="FXJ1536" s="129"/>
      <c r="FXK1536" s="129"/>
      <c r="FXL1536" s="129"/>
      <c r="FXM1536" s="129"/>
      <c r="FXN1536" s="129"/>
      <c r="FXO1536" s="129"/>
      <c r="FXP1536" s="129"/>
      <c r="FXQ1536" s="129"/>
      <c r="FXR1536" s="129"/>
      <c r="FXS1536" s="129"/>
      <c r="FXT1536" s="129"/>
      <c r="FXU1536" s="129"/>
      <c r="FXV1536" s="129"/>
      <c r="FXW1536" s="129"/>
      <c r="FXX1536" s="129"/>
      <c r="FXY1536" s="129"/>
      <c r="FXZ1536" s="129"/>
      <c r="FYA1536" s="129"/>
      <c r="FYB1536" s="129"/>
      <c r="FYC1536" s="129"/>
      <c r="FYD1536" s="129"/>
      <c r="FYE1536" s="129"/>
      <c r="FYF1536" s="129"/>
      <c r="FYG1536" s="129"/>
      <c r="FYH1536" s="129"/>
      <c r="FYI1536" s="129"/>
      <c r="FYJ1536" s="129"/>
      <c r="FYK1536" s="129"/>
      <c r="FYL1536" s="129"/>
      <c r="FYM1536" s="129"/>
      <c r="FYN1536" s="129"/>
      <c r="FYO1536" s="129"/>
      <c r="FYP1536" s="129"/>
      <c r="FYQ1536" s="129"/>
      <c r="FYR1536" s="129"/>
      <c r="FYS1536" s="129"/>
      <c r="FYT1536" s="129"/>
      <c r="FYU1536" s="129"/>
      <c r="FYV1536" s="129"/>
      <c r="FYW1536" s="129"/>
      <c r="FYX1536" s="129"/>
      <c r="FYY1536" s="129"/>
      <c r="FYZ1536" s="129"/>
      <c r="FZA1536" s="129"/>
      <c r="FZB1536" s="129"/>
      <c r="FZC1536" s="129"/>
      <c r="FZD1536" s="129"/>
      <c r="FZE1536" s="129"/>
      <c r="FZF1536" s="129"/>
      <c r="FZG1536" s="129"/>
      <c r="FZH1536" s="129"/>
      <c r="FZI1536" s="129"/>
      <c r="FZJ1536" s="129"/>
      <c r="FZK1536" s="129"/>
      <c r="FZL1536" s="129"/>
      <c r="FZM1536" s="129"/>
      <c r="FZN1536" s="129"/>
      <c r="FZO1536" s="129"/>
      <c r="FZP1536" s="129"/>
      <c r="FZQ1536" s="129"/>
      <c r="FZR1536" s="129"/>
      <c r="FZS1536" s="129"/>
      <c r="FZT1536" s="129"/>
      <c r="FZU1536" s="129"/>
      <c r="FZV1536" s="129"/>
      <c r="FZW1536" s="129"/>
      <c r="FZX1536" s="129"/>
      <c r="FZY1536" s="129"/>
      <c r="FZZ1536" s="129"/>
      <c r="GAA1536" s="129"/>
      <c r="GAB1536" s="129"/>
      <c r="GAC1536" s="129"/>
      <c r="GAD1536" s="129"/>
      <c r="GAE1536" s="129"/>
      <c r="GAF1536" s="129"/>
      <c r="GAG1536" s="129"/>
      <c r="GAH1536" s="129"/>
      <c r="GAI1536" s="129"/>
      <c r="GAJ1536" s="129"/>
      <c r="GAK1536" s="129"/>
      <c r="GAL1536" s="129"/>
      <c r="GAM1536" s="129"/>
      <c r="GAN1536" s="129"/>
      <c r="GAO1536" s="129"/>
      <c r="GAP1536" s="129"/>
      <c r="GAQ1536" s="129"/>
      <c r="GAR1536" s="129"/>
      <c r="GAS1536" s="129"/>
      <c r="GAT1536" s="129"/>
      <c r="GAU1536" s="129"/>
      <c r="GAV1536" s="129"/>
      <c r="GAW1536" s="129"/>
      <c r="GAX1536" s="129"/>
      <c r="GAY1536" s="129"/>
      <c r="GAZ1536" s="129"/>
      <c r="GBA1536" s="129"/>
      <c r="GBB1536" s="129"/>
      <c r="GBC1536" s="129"/>
      <c r="GBD1536" s="129"/>
      <c r="GBE1536" s="129"/>
      <c r="GBF1536" s="129"/>
      <c r="GBG1536" s="129"/>
      <c r="GBH1536" s="129"/>
      <c r="GBI1536" s="129"/>
      <c r="GBJ1536" s="129"/>
      <c r="GBK1536" s="129"/>
      <c r="GBL1536" s="129"/>
      <c r="GBM1536" s="129"/>
      <c r="GBN1536" s="129"/>
      <c r="GBO1536" s="129"/>
      <c r="GBP1536" s="129"/>
      <c r="GBQ1536" s="129"/>
      <c r="GBR1536" s="129"/>
      <c r="GBS1536" s="129"/>
      <c r="GBT1536" s="129"/>
      <c r="GBU1536" s="129"/>
      <c r="GBV1536" s="129"/>
      <c r="GBW1536" s="129"/>
      <c r="GBX1536" s="129"/>
      <c r="GBY1536" s="129"/>
      <c r="GBZ1536" s="129"/>
      <c r="GCA1536" s="129"/>
      <c r="GCB1536" s="129"/>
      <c r="GCC1536" s="129"/>
      <c r="GCD1536" s="129"/>
      <c r="GCE1536" s="129"/>
      <c r="GCF1536" s="129"/>
      <c r="GCG1536" s="129"/>
      <c r="GCH1536" s="129"/>
      <c r="GCI1536" s="129"/>
      <c r="GCJ1536" s="129"/>
      <c r="GCK1536" s="129"/>
      <c r="GCL1536" s="129"/>
      <c r="GCM1536" s="129"/>
      <c r="GCN1536" s="129"/>
      <c r="GCO1536" s="129"/>
      <c r="GCP1536" s="129"/>
      <c r="GCQ1536" s="129"/>
      <c r="GCR1536" s="129"/>
      <c r="GCS1536" s="129"/>
      <c r="GCT1536" s="129"/>
      <c r="GCU1536" s="129"/>
      <c r="GCV1536" s="129"/>
      <c r="GCW1536" s="129"/>
      <c r="GCX1536" s="129"/>
      <c r="GCY1536" s="129"/>
      <c r="GCZ1536" s="129"/>
      <c r="GDA1536" s="129"/>
      <c r="GDB1536" s="129"/>
      <c r="GDC1536" s="129"/>
      <c r="GDD1536" s="129"/>
      <c r="GDE1536" s="129"/>
      <c r="GDF1536" s="129"/>
      <c r="GDG1536" s="129"/>
      <c r="GDH1536" s="129"/>
      <c r="GDI1536" s="129"/>
      <c r="GDJ1536" s="129"/>
      <c r="GDK1536" s="129"/>
      <c r="GDL1536" s="129"/>
      <c r="GDM1536" s="129"/>
      <c r="GDN1536" s="129"/>
      <c r="GDO1536" s="129"/>
      <c r="GDP1536" s="129"/>
      <c r="GDQ1536" s="129"/>
      <c r="GDR1536" s="129"/>
      <c r="GDS1536" s="129"/>
      <c r="GDT1536" s="129"/>
      <c r="GDU1536" s="129"/>
      <c r="GDV1536" s="129"/>
      <c r="GDW1536" s="129"/>
      <c r="GDX1536" s="129"/>
      <c r="GDY1536" s="129"/>
      <c r="GDZ1536" s="129"/>
      <c r="GEA1536" s="129"/>
      <c r="GEB1536" s="129"/>
      <c r="GEC1536" s="129"/>
      <c r="GED1536" s="129"/>
      <c r="GEE1536" s="129"/>
      <c r="GEF1536" s="129"/>
      <c r="GEG1536" s="129"/>
      <c r="GEH1536" s="129"/>
      <c r="GEI1536" s="129"/>
      <c r="GEJ1536" s="129"/>
      <c r="GEK1536" s="129"/>
      <c r="GEL1536" s="129"/>
      <c r="GEM1536" s="129"/>
      <c r="GEN1536" s="129"/>
      <c r="GEO1536" s="129"/>
      <c r="GEP1536" s="129"/>
      <c r="GEQ1536" s="129"/>
      <c r="GER1536" s="129"/>
      <c r="GES1536" s="129"/>
      <c r="GET1536" s="129"/>
      <c r="GEU1536" s="129"/>
      <c r="GEV1536" s="129"/>
      <c r="GEW1536" s="129"/>
      <c r="GEX1536" s="129"/>
      <c r="GEY1536" s="129"/>
      <c r="GEZ1536" s="129"/>
      <c r="GFA1536" s="129"/>
      <c r="GFB1536" s="129"/>
      <c r="GFC1536" s="129"/>
      <c r="GFD1536" s="129"/>
      <c r="GFE1536" s="129"/>
      <c r="GFF1536" s="129"/>
      <c r="GFG1536" s="129"/>
      <c r="GFH1536" s="129"/>
      <c r="GFI1536" s="129"/>
      <c r="GFJ1536" s="129"/>
      <c r="GFK1536" s="129"/>
      <c r="GFL1536" s="129"/>
      <c r="GFM1536" s="129"/>
      <c r="GFN1536" s="129"/>
      <c r="GFO1536" s="129"/>
      <c r="GFP1536" s="129"/>
      <c r="GFQ1536" s="129"/>
      <c r="GFR1536" s="129"/>
      <c r="GFS1536" s="129"/>
      <c r="GFT1536" s="129"/>
      <c r="GFU1536" s="129"/>
      <c r="GFV1536" s="129"/>
      <c r="GFW1536" s="129"/>
      <c r="GFX1536" s="129"/>
      <c r="GFY1536" s="129"/>
      <c r="GFZ1536" s="129"/>
      <c r="GGA1536" s="129"/>
      <c r="GGB1536" s="129"/>
      <c r="GGC1536" s="129"/>
      <c r="GGD1536" s="129"/>
      <c r="GGE1536" s="129"/>
      <c r="GGF1536" s="129"/>
      <c r="GGG1536" s="129"/>
      <c r="GGH1536" s="129"/>
      <c r="GGI1536" s="129"/>
      <c r="GGJ1536" s="129"/>
      <c r="GGK1536" s="129"/>
      <c r="GGL1536" s="129"/>
      <c r="GGM1536" s="129"/>
      <c r="GGN1536" s="129"/>
      <c r="GGO1536" s="129"/>
      <c r="GGP1536" s="129"/>
      <c r="GGQ1536" s="129"/>
      <c r="GGR1536" s="129"/>
      <c r="GGS1536" s="129"/>
      <c r="GGT1536" s="129"/>
      <c r="GGU1536" s="129"/>
      <c r="GGV1536" s="129"/>
      <c r="GGW1536" s="129"/>
      <c r="GGX1536" s="129"/>
      <c r="GGY1536" s="129"/>
      <c r="GGZ1536" s="129"/>
      <c r="GHA1536" s="129"/>
      <c r="GHB1536" s="129"/>
      <c r="GHC1536" s="129"/>
      <c r="GHD1536" s="129"/>
      <c r="GHE1536" s="129"/>
      <c r="GHF1536" s="129"/>
      <c r="GHG1536" s="129"/>
      <c r="GHH1536" s="129"/>
      <c r="GHI1536" s="129"/>
      <c r="GHJ1536" s="129"/>
      <c r="GHK1536" s="129"/>
      <c r="GHL1536" s="129"/>
      <c r="GHM1536" s="129"/>
      <c r="GHN1536" s="129"/>
      <c r="GHO1536" s="129"/>
      <c r="GHP1536" s="129"/>
      <c r="GHQ1536" s="129"/>
      <c r="GHR1536" s="129"/>
      <c r="GHS1536" s="129"/>
      <c r="GHT1536" s="129"/>
      <c r="GHU1536" s="129"/>
      <c r="GHV1536" s="129"/>
      <c r="GHW1536" s="129"/>
      <c r="GHX1536" s="129"/>
      <c r="GHY1536" s="129"/>
      <c r="GHZ1536" s="129"/>
      <c r="GIA1536" s="129"/>
      <c r="GIB1536" s="129"/>
      <c r="GIC1536" s="129"/>
      <c r="GID1536" s="129"/>
      <c r="GIE1536" s="129"/>
      <c r="GIF1536" s="129"/>
      <c r="GIG1536" s="129"/>
      <c r="GIH1536" s="129"/>
      <c r="GII1536" s="129"/>
      <c r="GIJ1536" s="129"/>
      <c r="GIK1536" s="129"/>
      <c r="GIL1536" s="129"/>
      <c r="GIM1536" s="129"/>
      <c r="GIN1536" s="129"/>
      <c r="GIO1536" s="129"/>
      <c r="GIP1536" s="129"/>
      <c r="GIQ1536" s="129"/>
      <c r="GIR1536" s="129"/>
      <c r="GIS1536" s="129"/>
      <c r="GIT1536" s="129"/>
      <c r="GIU1536" s="129"/>
      <c r="GIV1536" s="129"/>
      <c r="GIW1536" s="129"/>
      <c r="GIX1536" s="129"/>
      <c r="GIY1536" s="129"/>
      <c r="GIZ1536" s="129"/>
      <c r="GJA1536" s="129"/>
      <c r="GJB1536" s="129"/>
      <c r="GJC1536" s="129"/>
      <c r="GJD1536" s="129"/>
      <c r="GJE1536" s="129"/>
      <c r="GJF1536" s="129"/>
      <c r="GJG1536" s="129"/>
      <c r="GJH1536" s="129"/>
      <c r="GJI1536" s="129"/>
      <c r="GJJ1536" s="129"/>
      <c r="GJK1536" s="129"/>
      <c r="GJL1536" s="129"/>
      <c r="GJM1536" s="129"/>
      <c r="GJN1536" s="129"/>
      <c r="GJO1536" s="129"/>
      <c r="GJP1536" s="129"/>
      <c r="GJQ1536" s="129"/>
      <c r="GJR1536" s="129"/>
      <c r="GJS1536" s="129"/>
      <c r="GJT1536" s="129"/>
      <c r="GJU1536" s="129"/>
      <c r="GJV1536" s="129"/>
      <c r="GJW1536" s="129"/>
      <c r="GJX1536" s="129"/>
      <c r="GJY1536" s="129"/>
      <c r="GJZ1536" s="129"/>
      <c r="GKA1536" s="129"/>
      <c r="GKB1536" s="129"/>
      <c r="GKC1536" s="129"/>
      <c r="GKD1536" s="129"/>
      <c r="GKE1536" s="129"/>
      <c r="GKF1536" s="129"/>
      <c r="GKG1536" s="129"/>
      <c r="GKH1536" s="129"/>
      <c r="GKI1536" s="129"/>
      <c r="GKJ1536" s="129"/>
      <c r="GKK1536" s="129"/>
      <c r="GKL1536" s="129"/>
      <c r="GKM1536" s="129"/>
      <c r="GKN1536" s="129"/>
      <c r="GKO1536" s="129"/>
      <c r="GKP1536" s="129"/>
      <c r="GKQ1536" s="129"/>
      <c r="GKR1536" s="129"/>
      <c r="GKS1536" s="129"/>
      <c r="GKT1536" s="129"/>
      <c r="GKU1536" s="129"/>
      <c r="GKV1536" s="129"/>
      <c r="GKW1536" s="129"/>
      <c r="GKX1536" s="129"/>
      <c r="GKY1536" s="129"/>
      <c r="GKZ1536" s="129"/>
      <c r="GLA1536" s="129"/>
      <c r="GLB1536" s="129"/>
      <c r="GLC1536" s="129"/>
      <c r="GLD1536" s="129"/>
      <c r="GLE1536" s="129"/>
      <c r="GLF1536" s="129"/>
      <c r="GLG1536" s="129"/>
      <c r="GLH1536" s="129"/>
      <c r="GLI1536" s="129"/>
      <c r="GLJ1536" s="129"/>
      <c r="GLK1536" s="129"/>
      <c r="GLL1536" s="129"/>
      <c r="GLM1536" s="129"/>
      <c r="GLN1536" s="129"/>
      <c r="GLO1536" s="129"/>
      <c r="GLP1536" s="129"/>
      <c r="GLQ1536" s="129"/>
      <c r="GLR1536" s="129"/>
      <c r="GLS1536" s="129"/>
      <c r="GLT1536" s="129"/>
      <c r="GLU1536" s="129"/>
      <c r="GLV1536" s="129"/>
      <c r="GLW1536" s="129"/>
      <c r="GLX1536" s="129"/>
      <c r="GLY1536" s="129"/>
      <c r="GLZ1536" s="129"/>
      <c r="GMA1536" s="129"/>
      <c r="GMB1536" s="129"/>
      <c r="GMC1536" s="129"/>
      <c r="GMD1536" s="129"/>
      <c r="GME1536" s="129"/>
      <c r="GMF1536" s="129"/>
      <c r="GMG1536" s="129"/>
      <c r="GMH1536" s="129"/>
      <c r="GMI1536" s="129"/>
      <c r="GMJ1536" s="129"/>
      <c r="GMK1536" s="129"/>
      <c r="GML1536" s="129"/>
      <c r="GMM1536" s="129"/>
      <c r="GMN1536" s="129"/>
      <c r="GMO1536" s="129"/>
      <c r="GMP1536" s="129"/>
      <c r="GMQ1536" s="129"/>
      <c r="GMR1536" s="129"/>
      <c r="GMS1536" s="129"/>
      <c r="GMT1536" s="129"/>
      <c r="GMU1536" s="129"/>
      <c r="GMV1536" s="129"/>
      <c r="GMW1536" s="129"/>
      <c r="GMX1536" s="129"/>
      <c r="GMY1536" s="129"/>
      <c r="GMZ1536" s="129"/>
      <c r="GNA1536" s="129"/>
      <c r="GNB1536" s="129"/>
      <c r="GNC1536" s="129"/>
      <c r="GND1536" s="129"/>
      <c r="GNE1536" s="129"/>
      <c r="GNF1536" s="129"/>
      <c r="GNG1536" s="129"/>
      <c r="GNH1536" s="129"/>
      <c r="GNI1536" s="129"/>
      <c r="GNJ1536" s="129"/>
      <c r="GNK1536" s="129"/>
      <c r="GNL1536" s="129"/>
      <c r="GNM1536" s="129"/>
      <c r="GNN1536" s="129"/>
      <c r="GNO1536" s="129"/>
      <c r="GNP1536" s="129"/>
      <c r="GNQ1536" s="129"/>
      <c r="GNR1536" s="129"/>
      <c r="GNS1536" s="129"/>
      <c r="GNT1536" s="129"/>
      <c r="GNU1536" s="129"/>
      <c r="GNV1536" s="129"/>
      <c r="GNW1536" s="129"/>
      <c r="GNX1536" s="129"/>
      <c r="GNY1536" s="129"/>
      <c r="GNZ1536" s="129"/>
      <c r="GOA1536" s="129"/>
      <c r="GOB1536" s="129"/>
      <c r="GOC1536" s="129"/>
      <c r="GOD1536" s="129"/>
      <c r="GOE1536" s="129"/>
      <c r="GOF1536" s="129"/>
      <c r="GOG1536" s="129"/>
      <c r="GOH1536" s="129"/>
      <c r="GOI1536" s="129"/>
      <c r="GOJ1536" s="129"/>
      <c r="GOK1536" s="129"/>
      <c r="GOL1536" s="129"/>
      <c r="GOM1536" s="129"/>
      <c r="GON1536" s="129"/>
      <c r="GOO1536" s="129"/>
      <c r="GOP1536" s="129"/>
      <c r="GOQ1536" s="129"/>
      <c r="GOR1536" s="129"/>
      <c r="GOS1536" s="129"/>
      <c r="GOT1536" s="129"/>
      <c r="GOU1536" s="129"/>
      <c r="GOV1536" s="129"/>
      <c r="GOW1536" s="129"/>
      <c r="GOX1536" s="129"/>
      <c r="GOY1536" s="129"/>
      <c r="GOZ1536" s="129"/>
      <c r="GPA1536" s="129"/>
      <c r="GPB1536" s="129"/>
      <c r="GPC1536" s="129"/>
      <c r="GPD1536" s="129"/>
      <c r="GPE1536" s="129"/>
      <c r="GPF1536" s="129"/>
      <c r="GPG1536" s="129"/>
      <c r="GPH1536" s="129"/>
      <c r="GPI1536" s="129"/>
      <c r="GPJ1536" s="129"/>
      <c r="GPK1536" s="129"/>
      <c r="GPL1536" s="129"/>
      <c r="GPM1536" s="129"/>
      <c r="GPN1536" s="129"/>
      <c r="GPO1536" s="129"/>
      <c r="GPP1536" s="129"/>
      <c r="GPQ1536" s="129"/>
      <c r="GPR1536" s="129"/>
      <c r="GPS1536" s="129"/>
      <c r="GPT1536" s="129"/>
      <c r="GPU1536" s="129"/>
      <c r="GPV1536" s="129"/>
      <c r="GPW1536" s="129"/>
      <c r="GPX1536" s="129"/>
      <c r="GPY1536" s="129"/>
      <c r="GPZ1536" s="129"/>
      <c r="GQA1536" s="129"/>
      <c r="GQB1536" s="129"/>
      <c r="GQC1536" s="129"/>
      <c r="GQD1536" s="129"/>
      <c r="GQE1536" s="129"/>
      <c r="GQF1536" s="129"/>
      <c r="GQG1536" s="129"/>
      <c r="GQH1536" s="129"/>
      <c r="GQI1536" s="129"/>
      <c r="GQJ1536" s="129"/>
      <c r="GQK1536" s="129"/>
      <c r="GQL1536" s="129"/>
      <c r="GQM1536" s="129"/>
      <c r="GQN1536" s="129"/>
      <c r="GQO1536" s="129"/>
      <c r="GQP1536" s="129"/>
      <c r="GQQ1536" s="129"/>
      <c r="GQR1536" s="129"/>
      <c r="GQS1536" s="129"/>
      <c r="GQT1536" s="129"/>
      <c r="GQU1536" s="129"/>
      <c r="GQV1536" s="129"/>
      <c r="GQW1536" s="129"/>
      <c r="GQX1536" s="129"/>
      <c r="GQY1536" s="129"/>
      <c r="GQZ1536" s="129"/>
      <c r="GRA1536" s="129"/>
      <c r="GRB1536" s="129"/>
      <c r="GRC1536" s="129"/>
      <c r="GRD1536" s="129"/>
      <c r="GRE1536" s="129"/>
      <c r="GRF1536" s="129"/>
      <c r="GRG1536" s="129"/>
      <c r="GRH1536" s="129"/>
      <c r="GRI1536" s="129"/>
      <c r="GRJ1536" s="129"/>
      <c r="GRK1536" s="129"/>
      <c r="GRL1536" s="129"/>
      <c r="GRM1536" s="129"/>
      <c r="GRN1536" s="129"/>
      <c r="GRO1536" s="129"/>
      <c r="GRP1536" s="129"/>
      <c r="GRQ1536" s="129"/>
      <c r="GRR1536" s="129"/>
      <c r="GRS1536" s="129"/>
      <c r="GRT1536" s="129"/>
      <c r="GRU1536" s="129"/>
      <c r="GRV1536" s="129"/>
      <c r="GRW1536" s="129"/>
      <c r="GRX1536" s="129"/>
      <c r="GRY1536" s="129"/>
      <c r="GRZ1536" s="129"/>
      <c r="GSA1536" s="129"/>
      <c r="GSB1536" s="129"/>
      <c r="GSC1536" s="129"/>
      <c r="GSD1536" s="129"/>
      <c r="GSE1536" s="129"/>
      <c r="GSF1536" s="129"/>
      <c r="GSG1536" s="129"/>
      <c r="GSH1536" s="129"/>
      <c r="GSI1536" s="129"/>
      <c r="GSJ1536" s="129"/>
      <c r="GSK1536" s="129"/>
      <c r="GSL1536" s="129"/>
      <c r="GSM1536" s="129"/>
      <c r="GSN1536" s="129"/>
      <c r="GSO1536" s="129"/>
      <c r="GSP1536" s="129"/>
      <c r="GSQ1536" s="129"/>
      <c r="GSR1536" s="129"/>
      <c r="GSS1536" s="129"/>
      <c r="GST1536" s="129"/>
      <c r="GSU1536" s="129"/>
      <c r="GSV1536" s="129"/>
      <c r="GSW1536" s="129"/>
      <c r="GSX1536" s="129"/>
      <c r="GSY1536" s="129"/>
      <c r="GSZ1536" s="129"/>
      <c r="GTA1536" s="129"/>
      <c r="GTB1536" s="129"/>
      <c r="GTC1536" s="129"/>
      <c r="GTD1536" s="129"/>
      <c r="GTE1536" s="129"/>
      <c r="GTF1536" s="129"/>
      <c r="GTG1536" s="129"/>
      <c r="GTH1536" s="129"/>
      <c r="GTI1536" s="129"/>
      <c r="GTJ1536" s="129"/>
      <c r="GTK1536" s="129"/>
      <c r="GTL1536" s="129"/>
      <c r="GTM1536" s="129"/>
      <c r="GTN1536" s="129"/>
      <c r="GTO1536" s="129"/>
      <c r="GTP1536" s="129"/>
      <c r="GTQ1536" s="129"/>
      <c r="GTR1536" s="129"/>
      <c r="GTS1536" s="129"/>
      <c r="GTT1536" s="129"/>
      <c r="GTU1536" s="129"/>
      <c r="GTV1536" s="129"/>
      <c r="GTW1536" s="129"/>
      <c r="GTX1536" s="129"/>
      <c r="GTY1536" s="129"/>
      <c r="GTZ1536" s="129"/>
      <c r="GUA1536" s="129"/>
      <c r="GUB1536" s="129"/>
      <c r="GUC1536" s="129"/>
      <c r="GUD1536" s="129"/>
      <c r="GUE1536" s="129"/>
      <c r="GUF1536" s="129"/>
      <c r="GUG1536" s="129"/>
      <c r="GUH1536" s="129"/>
      <c r="GUI1536" s="129"/>
      <c r="GUJ1536" s="129"/>
      <c r="GUK1536" s="129"/>
      <c r="GUL1536" s="129"/>
      <c r="GUM1536" s="129"/>
      <c r="GUN1536" s="129"/>
      <c r="GUO1536" s="129"/>
      <c r="GUP1536" s="129"/>
      <c r="GUQ1536" s="129"/>
      <c r="GUR1536" s="129"/>
      <c r="GUS1536" s="129"/>
      <c r="GUT1536" s="129"/>
      <c r="GUU1536" s="129"/>
      <c r="GUV1536" s="129"/>
      <c r="GUW1536" s="129"/>
      <c r="GUX1536" s="129"/>
      <c r="GUY1536" s="129"/>
      <c r="GUZ1536" s="129"/>
      <c r="GVA1536" s="129"/>
      <c r="GVB1536" s="129"/>
      <c r="GVC1536" s="129"/>
      <c r="GVD1536" s="129"/>
      <c r="GVE1536" s="129"/>
      <c r="GVF1536" s="129"/>
      <c r="GVG1536" s="129"/>
      <c r="GVH1536" s="129"/>
      <c r="GVI1536" s="129"/>
      <c r="GVJ1536" s="129"/>
      <c r="GVK1536" s="129"/>
      <c r="GVL1536" s="129"/>
      <c r="GVM1536" s="129"/>
      <c r="GVN1536" s="129"/>
      <c r="GVO1536" s="129"/>
      <c r="GVP1536" s="129"/>
      <c r="GVQ1536" s="129"/>
      <c r="GVR1536" s="129"/>
      <c r="GVS1536" s="129"/>
      <c r="GVT1536" s="129"/>
      <c r="GVU1536" s="129"/>
      <c r="GVV1536" s="129"/>
      <c r="GVW1536" s="129"/>
      <c r="GVX1536" s="129"/>
      <c r="GVY1536" s="129"/>
      <c r="GVZ1536" s="129"/>
      <c r="GWA1536" s="129"/>
      <c r="GWB1536" s="129"/>
      <c r="GWC1536" s="129"/>
      <c r="GWD1536" s="129"/>
      <c r="GWE1536" s="129"/>
      <c r="GWF1536" s="129"/>
      <c r="GWG1536" s="129"/>
      <c r="GWH1536" s="129"/>
      <c r="GWI1536" s="129"/>
      <c r="GWJ1536" s="129"/>
      <c r="GWK1536" s="129"/>
      <c r="GWL1536" s="129"/>
      <c r="GWM1536" s="129"/>
      <c r="GWN1536" s="129"/>
      <c r="GWO1536" s="129"/>
      <c r="GWP1536" s="129"/>
      <c r="GWQ1536" s="129"/>
      <c r="GWR1536" s="129"/>
      <c r="GWS1536" s="129"/>
      <c r="GWT1536" s="129"/>
      <c r="GWU1536" s="129"/>
      <c r="GWV1536" s="129"/>
      <c r="GWW1536" s="129"/>
      <c r="GWX1536" s="129"/>
      <c r="GWY1536" s="129"/>
      <c r="GWZ1536" s="129"/>
      <c r="GXA1536" s="129"/>
      <c r="GXB1536" s="129"/>
      <c r="GXC1536" s="129"/>
      <c r="GXD1536" s="129"/>
      <c r="GXE1536" s="129"/>
      <c r="GXF1536" s="129"/>
      <c r="GXG1536" s="129"/>
      <c r="GXH1536" s="129"/>
      <c r="GXI1536" s="129"/>
      <c r="GXJ1536" s="129"/>
      <c r="GXK1536" s="129"/>
      <c r="GXL1536" s="129"/>
      <c r="GXM1536" s="129"/>
      <c r="GXN1536" s="129"/>
      <c r="GXO1536" s="129"/>
      <c r="GXP1536" s="129"/>
      <c r="GXQ1536" s="129"/>
      <c r="GXR1536" s="129"/>
      <c r="GXS1536" s="129"/>
      <c r="GXT1536" s="129"/>
      <c r="GXU1536" s="129"/>
      <c r="GXV1536" s="129"/>
      <c r="GXW1536" s="129"/>
      <c r="GXX1536" s="129"/>
      <c r="GXY1536" s="129"/>
      <c r="GXZ1536" s="129"/>
      <c r="GYA1536" s="129"/>
      <c r="GYB1536" s="129"/>
      <c r="GYC1536" s="129"/>
      <c r="GYD1536" s="129"/>
      <c r="GYE1536" s="129"/>
      <c r="GYF1536" s="129"/>
      <c r="GYG1536" s="129"/>
      <c r="GYH1536" s="129"/>
      <c r="GYI1536" s="129"/>
      <c r="GYJ1536" s="129"/>
      <c r="GYK1536" s="129"/>
      <c r="GYL1536" s="129"/>
      <c r="GYM1536" s="129"/>
      <c r="GYN1536" s="129"/>
      <c r="GYO1536" s="129"/>
      <c r="GYP1536" s="129"/>
      <c r="GYQ1536" s="129"/>
      <c r="GYR1536" s="129"/>
      <c r="GYS1536" s="129"/>
      <c r="GYT1536" s="129"/>
      <c r="GYU1536" s="129"/>
      <c r="GYV1536" s="129"/>
      <c r="GYW1536" s="129"/>
      <c r="GYX1536" s="129"/>
      <c r="GYY1536" s="129"/>
      <c r="GYZ1536" s="129"/>
      <c r="GZA1536" s="129"/>
      <c r="GZB1536" s="129"/>
      <c r="GZC1536" s="129"/>
      <c r="GZD1536" s="129"/>
      <c r="GZE1536" s="129"/>
      <c r="GZF1536" s="129"/>
      <c r="GZG1536" s="129"/>
      <c r="GZH1536" s="129"/>
      <c r="GZI1536" s="129"/>
      <c r="GZJ1536" s="129"/>
      <c r="GZK1536" s="129"/>
      <c r="GZL1536" s="129"/>
      <c r="GZM1536" s="129"/>
      <c r="GZN1536" s="129"/>
      <c r="GZO1536" s="129"/>
      <c r="GZP1536" s="129"/>
      <c r="GZQ1536" s="129"/>
      <c r="GZR1536" s="129"/>
      <c r="GZS1536" s="129"/>
      <c r="GZT1536" s="129"/>
      <c r="GZU1536" s="129"/>
      <c r="GZV1536" s="129"/>
      <c r="GZW1536" s="129"/>
      <c r="GZX1536" s="129"/>
      <c r="GZY1536" s="129"/>
      <c r="GZZ1536" s="129"/>
      <c r="HAA1536" s="129"/>
      <c r="HAB1536" s="129"/>
      <c r="HAC1536" s="129"/>
      <c r="HAD1536" s="129"/>
      <c r="HAE1536" s="129"/>
      <c r="HAF1536" s="129"/>
      <c r="HAG1536" s="129"/>
      <c r="HAH1536" s="129"/>
      <c r="HAI1536" s="129"/>
      <c r="HAJ1536" s="129"/>
      <c r="HAK1536" s="129"/>
      <c r="HAL1536" s="129"/>
      <c r="HAM1536" s="129"/>
      <c r="HAN1536" s="129"/>
      <c r="HAO1536" s="129"/>
      <c r="HAP1536" s="129"/>
      <c r="HAQ1536" s="129"/>
      <c r="HAR1536" s="129"/>
      <c r="HAS1536" s="129"/>
      <c r="HAT1536" s="129"/>
      <c r="HAU1536" s="129"/>
      <c r="HAV1536" s="129"/>
      <c r="HAW1536" s="129"/>
      <c r="HAX1536" s="129"/>
      <c r="HAY1536" s="129"/>
      <c r="HAZ1536" s="129"/>
      <c r="HBA1536" s="129"/>
      <c r="HBB1536" s="129"/>
      <c r="HBC1536" s="129"/>
      <c r="HBD1536" s="129"/>
      <c r="HBE1536" s="129"/>
      <c r="HBF1536" s="129"/>
      <c r="HBG1536" s="129"/>
      <c r="HBH1536" s="129"/>
      <c r="HBI1536" s="129"/>
      <c r="HBJ1536" s="129"/>
      <c r="HBK1536" s="129"/>
      <c r="HBL1536" s="129"/>
      <c r="HBM1536" s="129"/>
      <c r="HBN1536" s="129"/>
      <c r="HBO1536" s="129"/>
      <c r="HBP1536" s="129"/>
      <c r="HBQ1536" s="129"/>
      <c r="HBR1536" s="129"/>
      <c r="HBS1536" s="129"/>
      <c r="HBT1536" s="129"/>
      <c r="HBU1536" s="129"/>
      <c r="HBV1536" s="129"/>
      <c r="HBW1536" s="129"/>
      <c r="HBX1536" s="129"/>
      <c r="HBY1536" s="129"/>
      <c r="HBZ1536" s="129"/>
      <c r="HCA1536" s="129"/>
      <c r="HCB1536" s="129"/>
      <c r="HCC1536" s="129"/>
      <c r="HCD1536" s="129"/>
      <c r="HCE1536" s="129"/>
      <c r="HCF1536" s="129"/>
      <c r="HCG1536" s="129"/>
      <c r="HCH1536" s="129"/>
      <c r="HCI1536" s="129"/>
      <c r="HCJ1536" s="129"/>
      <c r="HCK1536" s="129"/>
      <c r="HCL1536" s="129"/>
      <c r="HCM1536" s="129"/>
      <c r="HCN1536" s="129"/>
      <c r="HCO1536" s="129"/>
      <c r="HCP1536" s="129"/>
      <c r="HCQ1536" s="129"/>
      <c r="HCR1536" s="129"/>
      <c r="HCS1536" s="129"/>
      <c r="HCT1536" s="129"/>
      <c r="HCU1536" s="129"/>
      <c r="HCV1536" s="129"/>
      <c r="HCW1536" s="129"/>
      <c r="HCX1536" s="129"/>
      <c r="HCY1536" s="129"/>
      <c r="HCZ1536" s="129"/>
      <c r="HDA1536" s="129"/>
      <c r="HDB1536" s="129"/>
      <c r="HDC1536" s="129"/>
      <c r="HDD1536" s="129"/>
      <c r="HDE1536" s="129"/>
      <c r="HDF1536" s="129"/>
      <c r="HDG1536" s="129"/>
      <c r="HDH1536" s="129"/>
      <c r="HDI1536" s="129"/>
      <c r="HDJ1536" s="129"/>
      <c r="HDK1536" s="129"/>
      <c r="HDL1536" s="129"/>
      <c r="HDM1536" s="129"/>
      <c r="HDN1536" s="129"/>
      <c r="HDO1536" s="129"/>
      <c r="HDP1536" s="129"/>
      <c r="HDQ1536" s="129"/>
      <c r="HDR1536" s="129"/>
      <c r="HDS1536" s="129"/>
      <c r="HDT1536" s="129"/>
      <c r="HDU1536" s="129"/>
      <c r="HDV1536" s="129"/>
      <c r="HDW1536" s="129"/>
      <c r="HDX1536" s="129"/>
      <c r="HDY1536" s="129"/>
      <c r="HDZ1536" s="129"/>
      <c r="HEA1536" s="129"/>
      <c r="HEB1536" s="129"/>
      <c r="HEC1536" s="129"/>
      <c r="HED1536" s="129"/>
      <c r="HEE1536" s="129"/>
      <c r="HEF1536" s="129"/>
      <c r="HEG1536" s="129"/>
      <c r="HEH1536" s="129"/>
      <c r="HEI1536" s="129"/>
      <c r="HEJ1536" s="129"/>
      <c r="HEK1536" s="129"/>
      <c r="HEL1536" s="129"/>
      <c r="HEM1536" s="129"/>
      <c r="HEN1536" s="129"/>
      <c r="HEO1536" s="129"/>
      <c r="HEP1536" s="129"/>
      <c r="HEQ1536" s="129"/>
      <c r="HER1536" s="129"/>
      <c r="HES1536" s="129"/>
      <c r="HET1536" s="129"/>
      <c r="HEU1536" s="129"/>
      <c r="HEV1536" s="129"/>
      <c r="HEW1536" s="129"/>
      <c r="HEX1536" s="129"/>
      <c r="HEY1536" s="129"/>
      <c r="HEZ1536" s="129"/>
      <c r="HFA1536" s="129"/>
      <c r="HFB1536" s="129"/>
      <c r="HFC1536" s="129"/>
      <c r="HFD1536" s="129"/>
      <c r="HFE1536" s="129"/>
      <c r="HFF1536" s="129"/>
      <c r="HFG1536" s="129"/>
      <c r="HFH1536" s="129"/>
      <c r="HFI1536" s="129"/>
      <c r="HFJ1536" s="129"/>
      <c r="HFK1536" s="129"/>
      <c r="HFL1536" s="129"/>
      <c r="HFM1536" s="129"/>
      <c r="HFN1536" s="129"/>
      <c r="HFO1536" s="129"/>
      <c r="HFP1536" s="129"/>
      <c r="HFQ1536" s="129"/>
      <c r="HFR1536" s="129"/>
      <c r="HFS1536" s="129"/>
      <c r="HFT1536" s="129"/>
      <c r="HFU1536" s="129"/>
      <c r="HFV1536" s="129"/>
      <c r="HFW1536" s="129"/>
      <c r="HFX1536" s="129"/>
      <c r="HFY1536" s="129"/>
      <c r="HFZ1536" s="129"/>
      <c r="HGA1536" s="129"/>
      <c r="HGB1536" s="129"/>
      <c r="HGC1536" s="129"/>
      <c r="HGD1536" s="129"/>
      <c r="HGE1536" s="129"/>
      <c r="HGF1536" s="129"/>
      <c r="HGG1536" s="129"/>
      <c r="HGH1536" s="129"/>
      <c r="HGI1536" s="129"/>
      <c r="HGJ1536" s="129"/>
      <c r="HGK1536" s="129"/>
      <c r="HGL1536" s="129"/>
      <c r="HGM1536" s="129"/>
      <c r="HGN1536" s="129"/>
      <c r="HGO1536" s="129"/>
      <c r="HGP1536" s="129"/>
      <c r="HGQ1536" s="129"/>
      <c r="HGR1536" s="129"/>
      <c r="HGS1536" s="129"/>
      <c r="HGT1536" s="129"/>
      <c r="HGU1536" s="129"/>
      <c r="HGV1536" s="129"/>
      <c r="HGW1536" s="129"/>
      <c r="HGX1536" s="129"/>
      <c r="HGY1536" s="129"/>
      <c r="HGZ1536" s="129"/>
      <c r="HHA1536" s="129"/>
      <c r="HHB1536" s="129"/>
      <c r="HHC1536" s="129"/>
      <c r="HHD1536" s="129"/>
      <c r="HHE1536" s="129"/>
      <c r="HHF1536" s="129"/>
      <c r="HHG1536" s="129"/>
      <c r="HHH1536" s="129"/>
      <c r="HHI1536" s="129"/>
      <c r="HHJ1536" s="129"/>
      <c r="HHK1536" s="129"/>
      <c r="HHL1536" s="129"/>
      <c r="HHM1536" s="129"/>
      <c r="HHN1536" s="129"/>
      <c r="HHO1536" s="129"/>
      <c r="HHP1536" s="129"/>
      <c r="HHQ1536" s="129"/>
      <c r="HHR1536" s="129"/>
      <c r="HHS1536" s="129"/>
      <c r="HHT1536" s="129"/>
      <c r="HHU1536" s="129"/>
      <c r="HHV1536" s="129"/>
      <c r="HHW1536" s="129"/>
      <c r="HHX1536" s="129"/>
      <c r="HHY1536" s="129"/>
      <c r="HHZ1536" s="129"/>
      <c r="HIA1536" s="129"/>
      <c r="HIB1536" s="129"/>
      <c r="HIC1536" s="129"/>
      <c r="HID1536" s="129"/>
      <c r="HIE1536" s="129"/>
      <c r="HIF1536" s="129"/>
      <c r="HIG1536" s="129"/>
      <c r="HIH1536" s="129"/>
      <c r="HII1536" s="129"/>
      <c r="HIJ1536" s="129"/>
      <c r="HIK1536" s="129"/>
      <c r="HIL1536" s="129"/>
      <c r="HIM1536" s="129"/>
      <c r="HIN1536" s="129"/>
      <c r="HIO1536" s="129"/>
      <c r="HIP1536" s="129"/>
      <c r="HIQ1536" s="129"/>
      <c r="HIR1536" s="129"/>
      <c r="HIS1536" s="129"/>
      <c r="HIT1536" s="129"/>
      <c r="HIU1536" s="129"/>
      <c r="HIV1536" s="129"/>
      <c r="HIW1536" s="129"/>
      <c r="HIX1536" s="129"/>
      <c r="HIY1536" s="129"/>
      <c r="HIZ1536" s="129"/>
      <c r="HJA1536" s="129"/>
      <c r="HJB1536" s="129"/>
      <c r="HJC1536" s="129"/>
      <c r="HJD1536" s="129"/>
      <c r="HJE1536" s="129"/>
      <c r="HJF1536" s="129"/>
      <c r="HJG1536" s="129"/>
      <c r="HJH1536" s="129"/>
      <c r="HJI1536" s="129"/>
      <c r="HJJ1536" s="129"/>
      <c r="HJK1536" s="129"/>
      <c r="HJL1536" s="129"/>
      <c r="HJM1536" s="129"/>
      <c r="HJN1536" s="129"/>
      <c r="HJO1536" s="129"/>
      <c r="HJP1536" s="129"/>
      <c r="HJQ1536" s="129"/>
      <c r="HJR1536" s="129"/>
      <c r="HJS1536" s="129"/>
      <c r="HJT1536" s="129"/>
      <c r="HJU1536" s="129"/>
      <c r="HJV1536" s="129"/>
      <c r="HJW1536" s="129"/>
      <c r="HJX1536" s="129"/>
      <c r="HJY1536" s="129"/>
      <c r="HJZ1536" s="129"/>
      <c r="HKA1536" s="129"/>
      <c r="HKB1536" s="129"/>
      <c r="HKC1536" s="129"/>
      <c r="HKD1536" s="129"/>
      <c r="HKE1536" s="129"/>
      <c r="HKF1536" s="129"/>
      <c r="HKG1536" s="129"/>
      <c r="HKH1536" s="129"/>
      <c r="HKI1536" s="129"/>
      <c r="HKJ1536" s="129"/>
      <c r="HKK1536" s="129"/>
      <c r="HKL1536" s="129"/>
      <c r="HKM1536" s="129"/>
      <c r="HKN1536" s="129"/>
      <c r="HKO1536" s="129"/>
      <c r="HKP1536" s="129"/>
      <c r="HKQ1536" s="129"/>
      <c r="HKR1536" s="129"/>
      <c r="HKS1536" s="129"/>
      <c r="HKT1536" s="129"/>
      <c r="HKU1536" s="129"/>
      <c r="HKV1536" s="129"/>
      <c r="HKW1536" s="129"/>
      <c r="HKX1536" s="129"/>
      <c r="HKY1536" s="129"/>
      <c r="HKZ1536" s="129"/>
      <c r="HLA1536" s="129"/>
      <c r="HLB1536" s="129"/>
      <c r="HLC1536" s="129"/>
      <c r="HLD1536" s="129"/>
      <c r="HLE1536" s="129"/>
      <c r="HLF1536" s="129"/>
      <c r="HLG1536" s="129"/>
      <c r="HLH1536" s="129"/>
      <c r="HLI1536" s="129"/>
      <c r="HLJ1536" s="129"/>
      <c r="HLK1536" s="129"/>
      <c r="HLL1536" s="129"/>
      <c r="HLM1536" s="129"/>
      <c r="HLN1536" s="129"/>
      <c r="HLO1536" s="129"/>
      <c r="HLP1536" s="129"/>
      <c r="HLQ1536" s="129"/>
      <c r="HLR1536" s="129"/>
      <c r="HLS1536" s="129"/>
      <c r="HLT1536" s="129"/>
      <c r="HLU1536" s="129"/>
      <c r="HLV1536" s="129"/>
      <c r="HLW1536" s="129"/>
      <c r="HLX1536" s="129"/>
      <c r="HLY1536" s="129"/>
      <c r="HLZ1536" s="129"/>
      <c r="HMA1536" s="129"/>
      <c r="HMB1536" s="129"/>
      <c r="HMC1536" s="129"/>
      <c r="HMD1536" s="129"/>
      <c r="HME1536" s="129"/>
      <c r="HMF1536" s="129"/>
      <c r="HMG1536" s="129"/>
      <c r="HMH1536" s="129"/>
      <c r="HMI1536" s="129"/>
      <c r="HMJ1536" s="129"/>
      <c r="HMK1536" s="129"/>
      <c r="HML1536" s="129"/>
      <c r="HMM1536" s="129"/>
      <c r="HMN1536" s="129"/>
      <c r="HMO1536" s="129"/>
      <c r="HMP1536" s="129"/>
      <c r="HMQ1536" s="129"/>
      <c r="HMR1536" s="129"/>
      <c r="HMS1536" s="129"/>
      <c r="HMT1536" s="129"/>
      <c r="HMU1536" s="129"/>
      <c r="HMV1536" s="129"/>
      <c r="HMW1536" s="129"/>
      <c r="HMX1536" s="129"/>
      <c r="HMY1536" s="129"/>
      <c r="HMZ1536" s="129"/>
      <c r="HNA1536" s="129"/>
      <c r="HNB1536" s="129"/>
      <c r="HNC1536" s="129"/>
      <c r="HND1536" s="129"/>
      <c r="HNE1536" s="129"/>
      <c r="HNF1536" s="129"/>
      <c r="HNG1536" s="129"/>
      <c r="HNH1536" s="129"/>
      <c r="HNI1536" s="129"/>
      <c r="HNJ1536" s="129"/>
      <c r="HNK1536" s="129"/>
      <c r="HNL1536" s="129"/>
      <c r="HNM1536" s="129"/>
      <c r="HNN1536" s="129"/>
      <c r="HNO1536" s="129"/>
      <c r="HNP1536" s="129"/>
      <c r="HNQ1536" s="129"/>
      <c r="HNR1536" s="129"/>
      <c r="HNS1536" s="129"/>
      <c r="HNT1536" s="129"/>
      <c r="HNU1536" s="129"/>
      <c r="HNV1536" s="129"/>
      <c r="HNW1536" s="129"/>
      <c r="HNX1536" s="129"/>
      <c r="HNY1536" s="129"/>
      <c r="HNZ1536" s="129"/>
      <c r="HOA1536" s="129"/>
      <c r="HOB1536" s="129"/>
      <c r="HOC1536" s="129"/>
      <c r="HOD1536" s="129"/>
      <c r="HOE1536" s="129"/>
      <c r="HOF1536" s="129"/>
      <c r="HOG1536" s="129"/>
      <c r="HOH1536" s="129"/>
      <c r="HOI1536" s="129"/>
      <c r="HOJ1536" s="129"/>
      <c r="HOK1536" s="129"/>
      <c r="HOL1536" s="129"/>
      <c r="HOM1536" s="129"/>
      <c r="HON1536" s="129"/>
      <c r="HOO1536" s="129"/>
      <c r="HOP1536" s="129"/>
      <c r="HOQ1536" s="129"/>
      <c r="HOR1536" s="129"/>
      <c r="HOS1536" s="129"/>
      <c r="HOT1536" s="129"/>
      <c r="HOU1536" s="129"/>
      <c r="HOV1536" s="129"/>
      <c r="HOW1536" s="129"/>
      <c r="HOX1536" s="129"/>
      <c r="HOY1536" s="129"/>
      <c r="HOZ1536" s="129"/>
      <c r="HPA1536" s="129"/>
      <c r="HPB1536" s="129"/>
      <c r="HPC1536" s="129"/>
      <c r="HPD1536" s="129"/>
      <c r="HPE1536" s="129"/>
      <c r="HPF1536" s="129"/>
      <c r="HPG1536" s="129"/>
      <c r="HPH1536" s="129"/>
      <c r="HPI1536" s="129"/>
      <c r="HPJ1536" s="129"/>
      <c r="HPK1536" s="129"/>
      <c r="HPL1536" s="129"/>
      <c r="HPM1536" s="129"/>
      <c r="HPN1536" s="129"/>
      <c r="HPO1536" s="129"/>
      <c r="HPP1536" s="129"/>
      <c r="HPQ1536" s="129"/>
      <c r="HPR1536" s="129"/>
      <c r="HPS1536" s="129"/>
      <c r="HPT1536" s="129"/>
      <c r="HPU1536" s="129"/>
      <c r="HPV1536" s="129"/>
      <c r="HPW1536" s="129"/>
      <c r="HPX1536" s="129"/>
      <c r="HPY1536" s="129"/>
      <c r="HPZ1536" s="129"/>
      <c r="HQA1536" s="129"/>
      <c r="HQB1536" s="129"/>
      <c r="HQC1536" s="129"/>
      <c r="HQD1536" s="129"/>
      <c r="HQE1536" s="129"/>
      <c r="HQF1536" s="129"/>
      <c r="HQG1536" s="129"/>
      <c r="HQH1536" s="129"/>
      <c r="HQI1536" s="129"/>
      <c r="HQJ1536" s="129"/>
      <c r="HQK1536" s="129"/>
      <c r="HQL1536" s="129"/>
      <c r="HQM1536" s="129"/>
      <c r="HQN1536" s="129"/>
      <c r="HQO1536" s="129"/>
      <c r="HQP1536" s="129"/>
      <c r="HQQ1536" s="129"/>
      <c r="HQR1536" s="129"/>
      <c r="HQS1536" s="129"/>
      <c r="HQT1536" s="129"/>
      <c r="HQU1536" s="129"/>
      <c r="HQV1536" s="129"/>
      <c r="HQW1536" s="129"/>
      <c r="HQX1536" s="129"/>
      <c r="HQY1536" s="129"/>
      <c r="HQZ1536" s="129"/>
      <c r="HRA1536" s="129"/>
      <c r="HRB1536" s="129"/>
      <c r="HRC1536" s="129"/>
      <c r="HRD1536" s="129"/>
      <c r="HRE1536" s="129"/>
      <c r="HRF1536" s="129"/>
      <c r="HRG1536" s="129"/>
      <c r="HRH1536" s="129"/>
      <c r="HRI1536" s="129"/>
      <c r="HRJ1536" s="129"/>
      <c r="HRK1536" s="129"/>
      <c r="HRL1536" s="129"/>
      <c r="HRM1536" s="129"/>
      <c r="HRN1536" s="129"/>
      <c r="HRO1536" s="129"/>
      <c r="HRP1536" s="129"/>
      <c r="HRQ1536" s="129"/>
      <c r="HRR1536" s="129"/>
      <c r="HRS1536" s="129"/>
      <c r="HRT1536" s="129"/>
      <c r="HRU1536" s="129"/>
      <c r="HRV1536" s="129"/>
      <c r="HRW1536" s="129"/>
      <c r="HRX1536" s="129"/>
      <c r="HRY1536" s="129"/>
      <c r="HRZ1536" s="129"/>
      <c r="HSA1536" s="129"/>
      <c r="HSB1536" s="129"/>
      <c r="HSC1536" s="129"/>
      <c r="HSD1536" s="129"/>
      <c r="HSE1536" s="129"/>
      <c r="HSF1536" s="129"/>
      <c r="HSG1536" s="129"/>
      <c r="HSH1536" s="129"/>
      <c r="HSI1536" s="129"/>
      <c r="HSJ1536" s="129"/>
      <c r="HSK1536" s="129"/>
      <c r="HSL1536" s="129"/>
      <c r="HSM1536" s="129"/>
      <c r="HSN1536" s="129"/>
      <c r="HSO1536" s="129"/>
      <c r="HSP1536" s="129"/>
      <c r="HSQ1536" s="129"/>
      <c r="HSR1536" s="129"/>
      <c r="HSS1536" s="129"/>
      <c r="HST1536" s="129"/>
      <c r="HSU1536" s="129"/>
      <c r="HSV1536" s="129"/>
      <c r="HSW1536" s="129"/>
      <c r="HSX1536" s="129"/>
      <c r="HSY1536" s="129"/>
      <c r="HSZ1536" s="129"/>
      <c r="HTA1536" s="129"/>
      <c r="HTB1536" s="129"/>
      <c r="HTC1536" s="129"/>
      <c r="HTD1536" s="129"/>
      <c r="HTE1536" s="129"/>
      <c r="HTF1536" s="129"/>
      <c r="HTG1536" s="129"/>
      <c r="HTH1536" s="129"/>
      <c r="HTI1536" s="129"/>
      <c r="HTJ1536" s="129"/>
      <c r="HTK1536" s="129"/>
      <c r="HTL1536" s="129"/>
      <c r="HTM1536" s="129"/>
      <c r="HTN1536" s="129"/>
      <c r="HTO1536" s="129"/>
      <c r="HTP1536" s="129"/>
      <c r="HTQ1536" s="129"/>
      <c r="HTR1536" s="129"/>
      <c r="HTS1536" s="129"/>
      <c r="HTT1536" s="129"/>
      <c r="HTU1536" s="129"/>
      <c r="HTV1536" s="129"/>
      <c r="HTW1536" s="129"/>
      <c r="HTX1536" s="129"/>
      <c r="HTY1536" s="129"/>
      <c r="HTZ1536" s="129"/>
      <c r="HUA1536" s="129"/>
      <c r="HUB1536" s="129"/>
      <c r="HUC1536" s="129"/>
      <c r="HUD1536" s="129"/>
      <c r="HUE1536" s="129"/>
      <c r="HUF1536" s="129"/>
      <c r="HUG1536" s="129"/>
      <c r="HUH1536" s="129"/>
      <c r="HUI1536" s="129"/>
      <c r="HUJ1536" s="129"/>
      <c r="HUK1536" s="129"/>
      <c r="HUL1536" s="129"/>
      <c r="HUM1536" s="129"/>
      <c r="HUN1536" s="129"/>
      <c r="HUO1536" s="129"/>
      <c r="HUP1536" s="129"/>
      <c r="HUQ1536" s="129"/>
      <c r="HUR1536" s="129"/>
      <c r="HUS1536" s="129"/>
      <c r="HUT1536" s="129"/>
      <c r="HUU1536" s="129"/>
      <c r="HUV1536" s="129"/>
      <c r="HUW1536" s="129"/>
      <c r="HUX1536" s="129"/>
      <c r="HUY1536" s="129"/>
      <c r="HUZ1536" s="129"/>
      <c r="HVA1536" s="129"/>
      <c r="HVB1536" s="129"/>
      <c r="HVC1536" s="129"/>
      <c r="HVD1536" s="129"/>
      <c r="HVE1536" s="129"/>
      <c r="HVF1536" s="129"/>
      <c r="HVG1536" s="129"/>
      <c r="HVH1536" s="129"/>
      <c r="HVI1536" s="129"/>
      <c r="HVJ1536" s="129"/>
      <c r="HVK1536" s="129"/>
      <c r="HVL1536" s="129"/>
      <c r="HVM1536" s="129"/>
      <c r="HVN1536" s="129"/>
      <c r="HVO1536" s="129"/>
      <c r="HVP1536" s="129"/>
      <c r="HVQ1536" s="129"/>
      <c r="HVR1536" s="129"/>
      <c r="HVS1536" s="129"/>
      <c r="HVT1536" s="129"/>
      <c r="HVU1536" s="129"/>
      <c r="HVV1536" s="129"/>
      <c r="HVW1536" s="129"/>
      <c r="HVX1536" s="129"/>
      <c r="HVY1536" s="129"/>
      <c r="HVZ1536" s="129"/>
      <c r="HWA1536" s="129"/>
      <c r="HWB1536" s="129"/>
      <c r="HWC1536" s="129"/>
      <c r="HWD1536" s="129"/>
      <c r="HWE1536" s="129"/>
      <c r="HWF1536" s="129"/>
      <c r="HWG1536" s="129"/>
      <c r="HWH1536" s="129"/>
      <c r="HWI1536" s="129"/>
      <c r="HWJ1536" s="129"/>
      <c r="HWK1536" s="129"/>
      <c r="HWL1536" s="129"/>
      <c r="HWM1536" s="129"/>
      <c r="HWN1536" s="129"/>
      <c r="HWO1536" s="129"/>
      <c r="HWP1536" s="129"/>
      <c r="HWQ1536" s="129"/>
      <c r="HWR1536" s="129"/>
      <c r="HWS1536" s="129"/>
      <c r="HWT1536" s="129"/>
      <c r="HWU1536" s="129"/>
      <c r="HWV1536" s="129"/>
      <c r="HWW1536" s="129"/>
      <c r="HWX1536" s="129"/>
      <c r="HWY1536" s="129"/>
      <c r="HWZ1536" s="129"/>
      <c r="HXA1536" s="129"/>
      <c r="HXB1536" s="129"/>
      <c r="HXC1536" s="129"/>
      <c r="HXD1536" s="129"/>
      <c r="HXE1536" s="129"/>
      <c r="HXF1536" s="129"/>
      <c r="HXG1536" s="129"/>
      <c r="HXH1536" s="129"/>
      <c r="HXI1536" s="129"/>
      <c r="HXJ1536" s="129"/>
      <c r="HXK1536" s="129"/>
      <c r="HXL1536" s="129"/>
      <c r="HXM1536" s="129"/>
      <c r="HXN1536" s="129"/>
      <c r="HXO1536" s="129"/>
      <c r="HXP1536" s="129"/>
      <c r="HXQ1536" s="129"/>
      <c r="HXR1536" s="129"/>
      <c r="HXS1536" s="129"/>
      <c r="HXT1536" s="129"/>
      <c r="HXU1536" s="129"/>
      <c r="HXV1536" s="129"/>
      <c r="HXW1536" s="129"/>
      <c r="HXX1536" s="129"/>
      <c r="HXY1536" s="129"/>
      <c r="HXZ1536" s="129"/>
      <c r="HYA1536" s="129"/>
      <c r="HYB1536" s="129"/>
      <c r="HYC1536" s="129"/>
      <c r="HYD1536" s="129"/>
      <c r="HYE1536" s="129"/>
      <c r="HYF1536" s="129"/>
      <c r="HYG1536" s="129"/>
      <c r="HYH1536" s="129"/>
      <c r="HYI1536" s="129"/>
      <c r="HYJ1536" s="129"/>
      <c r="HYK1536" s="129"/>
      <c r="HYL1536" s="129"/>
      <c r="HYM1536" s="129"/>
      <c r="HYN1536" s="129"/>
      <c r="HYO1536" s="129"/>
      <c r="HYP1536" s="129"/>
      <c r="HYQ1536" s="129"/>
      <c r="HYR1536" s="129"/>
      <c r="HYS1536" s="129"/>
      <c r="HYT1536" s="129"/>
      <c r="HYU1536" s="129"/>
      <c r="HYV1536" s="129"/>
      <c r="HYW1536" s="129"/>
      <c r="HYX1536" s="129"/>
      <c r="HYY1536" s="129"/>
      <c r="HYZ1536" s="129"/>
      <c r="HZA1536" s="129"/>
      <c r="HZB1536" s="129"/>
      <c r="HZC1536" s="129"/>
      <c r="HZD1536" s="129"/>
      <c r="HZE1536" s="129"/>
      <c r="HZF1536" s="129"/>
      <c r="HZG1536" s="129"/>
      <c r="HZH1536" s="129"/>
      <c r="HZI1536" s="129"/>
      <c r="HZJ1536" s="129"/>
      <c r="HZK1536" s="129"/>
      <c r="HZL1536" s="129"/>
      <c r="HZM1536" s="129"/>
      <c r="HZN1536" s="129"/>
      <c r="HZO1536" s="129"/>
      <c r="HZP1536" s="129"/>
      <c r="HZQ1536" s="129"/>
      <c r="HZR1536" s="129"/>
      <c r="HZS1536" s="129"/>
      <c r="HZT1536" s="129"/>
      <c r="HZU1536" s="129"/>
      <c r="HZV1536" s="129"/>
      <c r="HZW1536" s="129"/>
      <c r="HZX1536" s="129"/>
      <c r="HZY1536" s="129"/>
      <c r="HZZ1536" s="129"/>
      <c r="IAA1536" s="129"/>
      <c r="IAB1536" s="129"/>
      <c r="IAC1536" s="129"/>
      <c r="IAD1536" s="129"/>
      <c r="IAE1536" s="129"/>
      <c r="IAF1536" s="129"/>
      <c r="IAG1536" s="129"/>
      <c r="IAH1536" s="129"/>
      <c r="IAI1536" s="129"/>
      <c r="IAJ1536" s="129"/>
      <c r="IAK1536" s="129"/>
      <c r="IAL1536" s="129"/>
      <c r="IAM1536" s="129"/>
      <c r="IAN1536" s="129"/>
      <c r="IAO1536" s="129"/>
      <c r="IAP1536" s="129"/>
      <c r="IAQ1536" s="129"/>
      <c r="IAR1536" s="129"/>
      <c r="IAS1536" s="129"/>
      <c r="IAT1536" s="129"/>
      <c r="IAU1536" s="129"/>
      <c r="IAV1536" s="129"/>
      <c r="IAW1536" s="129"/>
      <c r="IAX1536" s="129"/>
      <c r="IAY1536" s="129"/>
      <c r="IAZ1536" s="129"/>
      <c r="IBA1536" s="129"/>
      <c r="IBB1536" s="129"/>
      <c r="IBC1536" s="129"/>
      <c r="IBD1536" s="129"/>
      <c r="IBE1536" s="129"/>
      <c r="IBF1536" s="129"/>
      <c r="IBG1536" s="129"/>
      <c r="IBH1536" s="129"/>
      <c r="IBI1536" s="129"/>
      <c r="IBJ1536" s="129"/>
      <c r="IBK1536" s="129"/>
      <c r="IBL1536" s="129"/>
      <c r="IBM1536" s="129"/>
      <c r="IBN1536" s="129"/>
      <c r="IBO1536" s="129"/>
      <c r="IBP1536" s="129"/>
      <c r="IBQ1536" s="129"/>
      <c r="IBR1536" s="129"/>
      <c r="IBS1536" s="129"/>
      <c r="IBT1536" s="129"/>
      <c r="IBU1536" s="129"/>
      <c r="IBV1536" s="129"/>
      <c r="IBW1536" s="129"/>
      <c r="IBX1536" s="129"/>
      <c r="IBY1536" s="129"/>
      <c r="IBZ1536" s="129"/>
      <c r="ICA1536" s="129"/>
      <c r="ICB1536" s="129"/>
      <c r="ICC1536" s="129"/>
      <c r="ICD1536" s="129"/>
      <c r="ICE1536" s="129"/>
      <c r="ICF1536" s="129"/>
      <c r="ICG1536" s="129"/>
      <c r="ICH1536" s="129"/>
      <c r="ICI1536" s="129"/>
      <c r="ICJ1536" s="129"/>
      <c r="ICK1536" s="129"/>
      <c r="ICL1536" s="129"/>
      <c r="ICM1536" s="129"/>
      <c r="ICN1536" s="129"/>
      <c r="ICO1536" s="129"/>
      <c r="ICP1536" s="129"/>
      <c r="ICQ1536" s="129"/>
      <c r="ICR1536" s="129"/>
      <c r="ICS1536" s="129"/>
      <c r="ICT1536" s="129"/>
      <c r="ICU1536" s="129"/>
      <c r="ICV1536" s="129"/>
      <c r="ICW1536" s="129"/>
      <c r="ICX1536" s="129"/>
      <c r="ICY1536" s="129"/>
      <c r="ICZ1536" s="129"/>
      <c r="IDA1536" s="129"/>
      <c r="IDB1536" s="129"/>
      <c r="IDC1536" s="129"/>
      <c r="IDD1536" s="129"/>
      <c r="IDE1536" s="129"/>
      <c r="IDF1536" s="129"/>
      <c r="IDG1536" s="129"/>
      <c r="IDH1536" s="129"/>
      <c r="IDI1536" s="129"/>
      <c r="IDJ1536" s="129"/>
      <c r="IDK1536" s="129"/>
      <c r="IDL1536" s="129"/>
      <c r="IDM1536" s="129"/>
      <c r="IDN1536" s="129"/>
      <c r="IDO1536" s="129"/>
      <c r="IDP1536" s="129"/>
      <c r="IDQ1536" s="129"/>
      <c r="IDR1536" s="129"/>
      <c r="IDS1536" s="129"/>
      <c r="IDT1536" s="129"/>
      <c r="IDU1536" s="129"/>
      <c r="IDV1536" s="129"/>
      <c r="IDW1536" s="129"/>
      <c r="IDX1536" s="129"/>
      <c r="IDY1536" s="129"/>
      <c r="IDZ1536" s="129"/>
      <c r="IEA1536" s="129"/>
      <c r="IEB1536" s="129"/>
      <c r="IEC1536" s="129"/>
      <c r="IED1536" s="129"/>
      <c r="IEE1536" s="129"/>
      <c r="IEF1536" s="129"/>
      <c r="IEG1536" s="129"/>
      <c r="IEH1536" s="129"/>
      <c r="IEI1536" s="129"/>
      <c r="IEJ1536" s="129"/>
      <c r="IEK1536" s="129"/>
      <c r="IEL1536" s="129"/>
      <c r="IEM1536" s="129"/>
      <c r="IEN1536" s="129"/>
      <c r="IEO1536" s="129"/>
      <c r="IEP1536" s="129"/>
      <c r="IEQ1536" s="129"/>
      <c r="IER1536" s="129"/>
      <c r="IES1536" s="129"/>
      <c r="IET1536" s="129"/>
      <c r="IEU1536" s="129"/>
      <c r="IEV1536" s="129"/>
      <c r="IEW1536" s="129"/>
      <c r="IEX1536" s="129"/>
      <c r="IEY1536" s="129"/>
      <c r="IEZ1536" s="129"/>
      <c r="IFA1536" s="129"/>
      <c r="IFB1536" s="129"/>
      <c r="IFC1536" s="129"/>
      <c r="IFD1536" s="129"/>
      <c r="IFE1536" s="129"/>
      <c r="IFF1536" s="129"/>
      <c r="IFG1536" s="129"/>
      <c r="IFH1536" s="129"/>
      <c r="IFI1536" s="129"/>
      <c r="IFJ1536" s="129"/>
      <c r="IFK1536" s="129"/>
      <c r="IFL1536" s="129"/>
      <c r="IFM1536" s="129"/>
      <c r="IFN1536" s="129"/>
      <c r="IFO1536" s="129"/>
      <c r="IFP1536" s="129"/>
      <c r="IFQ1536" s="129"/>
      <c r="IFR1536" s="129"/>
      <c r="IFS1536" s="129"/>
      <c r="IFT1536" s="129"/>
      <c r="IFU1536" s="129"/>
      <c r="IFV1536" s="129"/>
      <c r="IFW1536" s="129"/>
      <c r="IFX1536" s="129"/>
      <c r="IFY1536" s="129"/>
      <c r="IFZ1536" s="129"/>
      <c r="IGA1536" s="129"/>
      <c r="IGB1536" s="129"/>
      <c r="IGC1536" s="129"/>
      <c r="IGD1536" s="129"/>
      <c r="IGE1536" s="129"/>
      <c r="IGF1536" s="129"/>
      <c r="IGG1536" s="129"/>
      <c r="IGH1536" s="129"/>
      <c r="IGI1536" s="129"/>
      <c r="IGJ1536" s="129"/>
      <c r="IGK1536" s="129"/>
      <c r="IGL1536" s="129"/>
      <c r="IGM1536" s="129"/>
      <c r="IGN1536" s="129"/>
      <c r="IGO1536" s="129"/>
      <c r="IGP1536" s="129"/>
      <c r="IGQ1536" s="129"/>
      <c r="IGR1536" s="129"/>
      <c r="IGS1536" s="129"/>
      <c r="IGT1536" s="129"/>
      <c r="IGU1536" s="129"/>
      <c r="IGV1536" s="129"/>
      <c r="IGW1536" s="129"/>
      <c r="IGX1536" s="129"/>
      <c r="IGY1536" s="129"/>
      <c r="IGZ1536" s="129"/>
      <c r="IHA1536" s="129"/>
      <c r="IHB1536" s="129"/>
      <c r="IHC1536" s="129"/>
      <c r="IHD1536" s="129"/>
      <c r="IHE1536" s="129"/>
      <c r="IHF1536" s="129"/>
      <c r="IHG1536" s="129"/>
      <c r="IHH1536" s="129"/>
      <c r="IHI1536" s="129"/>
      <c r="IHJ1536" s="129"/>
      <c r="IHK1536" s="129"/>
      <c r="IHL1536" s="129"/>
      <c r="IHM1536" s="129"/>
      <c r="IHN1536" s="129"/>
      <c r="IHO1536" s="129"/>
      <c r="IHP1536" s="129"/>
      <c r="IHQ1536" s="129"/>
      <c r="IHR1536" s="129"/>
      <c r="IHS1536" s="129"/>
      <c r="IHT1536" s="129"/>
      <c r="IHU1536" s="129"/>
      <c r="IHV1536" s="129"/>
      <c r="IHW1536" s="129"/>
      <c r="IHX1536" s="129"/>
      <c r="IHY1536" s="129"/>
      <c r="IHZ1536" s="129"/>
      <c r="IIA1536" s="129"/>
      <c r="IIB1536" s="129"/>
      <c r="IIC1536" s="129"/>
      <c r="IID1536" s="129"/>
      <c r="IIE1536" s="129"/>
      <c r="IIF1536" s="129"/>
      <c r="IIG1536" s="129"/>
      <c r="IIH1536" s="129"/>
      <c r="III1536" s="129"/>
      <c r="IIJ1536" s="129"/>
      <c r="IIK1536" s="129"/>
      <c r="IIL1536" s="129"/>
      <c r="IIM1536" s="129"/>
      <c r="IIN1536" s="129"/>
      <c r="IIO1536" s="129"/>
      <c r="IIP1536" s="129"/>
      <c r="IIQ1536" s="129"/>
      <c r="IIR1536" s="129"/>
      <c r="IIS1536" s="129"/>
      <c r="IIT1536" s="129"/>
      <c r="IIU1536" s="129"/>
      <c r="IIV1536" s="129"/>
      <c r="IIW1536" s="129"/>
      <c r="IIX1536" s="129"/>
      <c r="IIY1536" s="129"/>
      <c r="IIZ1536" s="129"/>
      <c r="IJA1536" s="129"/>
      <c r="IJB1536" s="129"/>
      <c r="IJC1536" s="129"/>
      <c r="IJD1536" s="129"/>
      <c r="IJE1536" s="129"/>
      <c r="IJF1536" s="129"/>
      <c r="IJG1536" s="129"/>
      <c r="IJH1536" s="129"/>
      <c r="IJI1536" s="129"/>
      <c r="IJJ1536" s="129"/>
      <c r="IJK1536" s="129"/>
      <c r="IJL1536" s="129"/>
      <c r="IJM1536" s="129"/>
      <c r="IJN1536" s="129"/>
      <c r="IJO1536" s="129"/>
      <c r="IJP1536" s="129"/>
      <c r="IJQ1536" s="129"/>
      <c r="IJR1536" s="129"/>
      <c r="IJS1536" s="129"/>
      <c r="IJT1536" s="129"/>
      <c r="IJU1536" s="129"/>
      <c r="IJV1536" s="129"/>
      <c r="IJW1536" s="129"/>
      <c r="IJX1536" s="129"/>
      <c r="IJY1536" s="129"/>
      <c r="IJZ1536" s="129"/>
      <c r="IKA1536" s="129"/>
      <c r="IKB1536" s="129"/>
      <c r="IKC1536" s="129"/>
      <c r="IKD1536" s="129"/>
      <c r="IKE1536" s="129"/>
      <c r="IKF1536" s="129"/>
      <c r="IKG1536" s="129"/>
      <c r="IKH1536" s="129"/>
      <c r="IKI1536" s="129"/>
      <c r="IKJ1536" s="129"/>
      <c r="IKK1536" s="129"/>
      <c r="IKL1536" s="129"/>
      <c r="IKM1536" s="129"/>
      <c r="IKN1536" s="129"/>
      <c r="IKO1536" s="129"/>
      <c r="IKP1536" s="129"/>
      <c r="IKQ1536" s="129"/>
      <c r="IKR1536" s="129"/>
      <c r="IKS1536" s="129"/>
      <c r="IKT1536" s="129"/>
      <c r="IKU1536" s="129"/>
      <c r="IKV1536" s="129"/>
      <c r="IKW1536" s="129"/>
      <c r="IKX1536" s="129"/>
      <c r="IKY1536" s="129"/>
      <c r="IKZ1536" s="129"/>
      <c r="ILA1536" s="129"/>
      <c r="ILB1536" s="129"/>
      <c r="ILC1536" s="129"/>
      <c r="ILD1536" s="129"/>
      <c r="ILE1536" s="129"/>
      <c r="ILF1536" s="129"/>
      <c r="ILG1536" s="129"/>
      <c r="ILH1536" s="129"/>
      <c r="ILI1536" s="129"/>
      <c r="ILJ1536" s="129"/>
      <c r="ILK1536" s="129"/>
      <c r="ILL1536" s="129"/>
      <c r="ILM1536" s="129"/>
      <c r="ILN1536" s="129"/>
      <c r="ILO1536" s="129"/>
      <c r="ILP1536" s="129"/>
      <c r="ILQ1536" s="129"/>
      <c r="ILR1536" s="129"/>
      <c r="ILS1536" s="129"/>
      <c r="ILT1536" s="129"/>
      <c r="ILU1536" s="129"/>
      <c r="ILV1536" s="129"/>
      <c r="ILW1536" s="129"/>
      <c r="ILX1536" s="129"/>
      <c r="ILY1536" s="129"/>
      <c r="ILZ1536" s="129"/>
      <c r="IMA1536" s="129"/>
      <c r="IMB1536" s="129"/>
      <c r="IMC1536" s="129"/>
      <c r="IMD1536" s="129"/>
      <c r="IME1536" s="129"/>
      <c r="IMF1536" s="129"/>
      <c r="IMG1536" s="129"/>
      <c r="IMH1536" s="129"/>
      <c r="IMI1536" s="129"/>
      <c r="IMJ1536" s="129"/>
      <c r="IMK1536" s="129"/>
      <c r="IML1536" s="129"/>
      <c r="IMM1536" s="129"/>
      <c r="IMN1536" s="129"/>
      <c r="IMO1536" s="129"/>
      <c r="IMP1536" s="129"/>
      <c r="IMQ1536" s="129"/>
      <c r="IMR1536" s="129"/>
      <c r="IMS1536" s="129"/>
      <c r="IMT1536" s="129"/>
      <c r="IMU1536" s="129"/>
      <c r="IMV1536" s="129"/>
      <c r="IMW1536" s="129"/>
      <c r="IMX1536" s="129"/>
      <c r="IMY1536" s="129"/>
      <c r="IMZ1536" s="129"/>
      <c r="INA1536" s="129"/>
      <c r="INB1536" s="129"/>
      <c r="INC1536" s="129"/>
      <c r="IND1536" s="129"/>
      <c r="INE1536" s="129"/>
      <c r="INF1536" s="129"/>
      <c r="ING1536" s="129"/>
      <c r="INH1536" s="129"/>
      <c r="INI1536" s="129"/>
      <c r="INJ1536" s="129"/>
      <c r="INK1536" s="129"/>
      <c r="INL1536" s="129"/>
      <c r="INM1536" s="129"/>
      <c r="INN1536" s="129"/>
      <c r="INO1536" s="129"/>
      <c r="INP1536" s="129"/>
      <c r="INQ1536" s="129"/>
      <c r="INR1536" s="129"/>
      <c r="INS1536" s="129"/>
      <c r="INT1536" s="129"/>
      <c r="INU1536" s="129"/>
      <c r="INV1536" s="129"/>
      <c r="INW1536" s="129"/>
      <c r="INX1536" s="129"/>
      <c r="INY1536" s="129"/>
      <c r="INZ1536" s="129"/>
      <c r="IOA1536" s="129"/>
      <c r="IOB1536" s="129"/>
      <c r="IOC1536" s="129"/>
      <c r="IOD1536" s="129"/>
      <c r="IOE1536" s="129"/>
      <c r="IOF1536" s="129"/>
      <c r="IOG1536" s="129"/>
      <c r="IOH1536" s="129"/>
      <c r="IOI1536" s="129"/>
      <c r="IOJ1536" s="129"/>
      <c r="IOK1536" s="129"/>
      <c r="IOL1536" s="129"/>
      <c r="IOM1536" s="129"/>
      <c r="ION1536" s="129"/>
      <c r="IOO1536" s="129"/>
      <c r="IOP1536" s="129"/>
      <c r="IOQ1536" s="129"/>
      <c r="IOR1536" s="129"/>
      <c r="IOS1536" s="129"/>
      <c r="IOT1536" s="129"/>
      <c r="IOU1536" s="129"/>
      <c r="IOV1536" s="129"/>
      <c r="IOW1536" s="129"/>
      <c r="IOX1536" s="129"/>
      <c r="IOY1536" s="129"/>
      <c r="IOZ1536" s="129"/>
      <c r="IPA1536" s="129"/>
      <c r="IPB1536" s="129"/>
      <c r="IPC1536" s="129"/>
      <c r="IPD1536" s="129"/>
      <c r="IPE1536" s="129"/>
      <c r="IPF1536" s="129"/>
      <c r="IPG1536" s="129"/>
      <c r="IPH1536" s="129"/>
      <c r="IPI1536" s="129"/>
      <c r="IPJ1536" s="129"/>
      <c r="IPK1536" s="129"/>
      <c r="IPL1536" s="129"/>
      <c r="IPM1536" s="129"/>
      <c r="IPN1536" s="129"/>
      <c r="IPO1536" s="129"/>
      <c r="IPP1536" s="129"/>
      <c r="IPQ1536" s="129"/>
      <c r="IPR1536" s="129"/>
      <c r="IPS1536" s="129"/>
      <c r="IPT1536" s="129"/>
      <c r="IPU1536" s="129"/>
      <c r="IPV1536" s="129"/>
      <c r="IPW1536" s="129"/>
      <c r="IPX1536" s="129"/>
      <c r="IPY1536" s="129"/>
      <c r="IPZ1536" s="129"/>
      <c r="IQA1536" s="129"/>
      <c r="IQB1536" s="129"/>
      <c r="IQC1536" s="129"/>
      <c r="IQD1536" s="129"/>
      <c r="IQE1536" s="129"/>
      <c r="IQF1536" s="129"/>
      <c r="IQG1536" s="129"/>
      <c r="IQH1536" s="129"/>
      <c r="IQI1536" s="129"/>
      <c r="IQJ1536" s="129"/>
      <c r="IQK1536" s="129"/>
      <c r="IQL1536" s="129"/>
      <c r="IQM1536" s="129"/>
      <c r="IQN1536" s="129"/>
      <c r="IQO1536" s="129"/>
      <c r="IQP1536" s="129"/>
      <c r="IQQ1536" s="129"/>
      <c r="IQR1536" s="129"/>
      <c r="IQS1536" s="129"/>
      <c r="IQT1536" s="129"/>
      <c r="IQU1536" s="129"/>
      <c r="IQV1536" s="129"/>
      <c r="IQW1536" s="129"/>
      <c r="IQX1536" s="129"/>
      <c r="IQY1536" s="129"/>
      <c r="IQZ1536" s="129"/>
      <c r="IRA1536" s="129"/>
      <c r="IRB1536" s="129"/>
      <c r="IRC1536" s="129"/>
      <c r="IRD1536" s="129"/>
      <c r="IRE1536" s="129"/>
      <c r="IRF1536" s="129"/>
      <c r="IRG1536" s="129"/>
      <c r="IRH1536" s="129"/>
      <c r="IRI1536" s="129"/>
      <c r="IRJ1536" s="129"/>
      <c r="IRK1536" s="129"/>
      <c r="IRL1536" s="129"/>
      <c r="IRM1536" s="129"/>
      <c r="IRN1536" s="129"/>
      <c r="IRO1536" s="129"/>
      <c r="IRP1536" s="129"/>
      <c r="IRQ1536" s="129"/>
      <c r="IRR1536" s="129"/>
      <c r="IRS1536" s="129"/>
      <c r="IRT1536" s="129"/>
      <c r="IRU1536" s="129"/>
      <c r="IRV1536" s="129"/>
      <c r="IRW1536" s="129"/>
      <c r="IRX1536" s="129"/>
      <c r="IRY1536" s="129"/>
      <c r="IRZ1536" s="129"/>
      <c r="ISA1536" s="129"/>
      <c r="ISB1536" s="129"/>
      <c r="ISC1536" s="129"/>
      <c r="ISD1536" s="129"/>
      <c r="ISE1536" s="129"/>
      <c r="ISF1536" s="129"/>
      <c r="ISG1536" s="129"/>
      <c r="ISH1536" s="129"/>
      <c r="ISI1536" s="129"/>
      <c r="ISJ1536" s="129"/>
      <c r="ISK1536" s="129"/>
      <c r="ISL1536" s="129"/>
      <c r="ISM1536" s="129"/>
      <c r="ISN1536" s="129"/>
      <c r="ISO1536" s="129"/>
      <c r="ISP1536" s="129"/>
      <c r="ISQ1536" s="129"/>
      <c r="ISR1536" s="129"/>
      <c r="ISS1536" s="129"/>
      <c r="IST1536" s="129"/>
      <c r="ISU1536" s="129"/>
      <c r="ISV1536" s="129"/>
      <c r="ISW1536" s="129"/>
      <c r="ISX1536" s="129"/>
      <c r="ISY1536" s="129"/>
      <c r="ISZ1536" s="129"/>
      <c r="ITA1536" s="129"/>
      <c r="ITB1536" s="129"/>
      <c r="ITC1536" s="129"/>
      <c r="ITD1536" s="129"/>
      <c r="ITE1536" s="129"/>
      <c r="ITF1536" s="129"/>
      <c r="ITG1536" s="129"/>
      <c r="ITH1536" s="129"/>
      <c r="ITI1536" s="129"/>
      <c r="ITJ1536" s="129"/>
      <c r="ITK1536" s="129"/>
      <c r="ITL1536" s="129"/>
      <c r="ITM1536" s="129"/>
      <c r="ITN1536" s="129"/>
      <c r="ITO1536" s="129"/>
      <c r="ITP1536" s="129"/>
      <c r="ITQ1536" s="129"/>
      <c r="ITR1536" s="129"/>
      <c r="ITS1536" s="129"/>
      <c r="ITT1536" s="129"/>
      <c r="ITU1536" s="129"/>
      <c r="ITV1536" s="129"/>
      <c r="ITW1536" s="129"/>
      <c r="ITX1536" s="129"/>
      <c r="ITY1536" s="129"/>
      <c r="ITZ1536" s="129"/>
      <c r="IUA1536" s="129"/>
      <c r="IUB1536" s="129"/>
      <c r="IUC1536" s="129"/>
      <c r="IUD1536" s="129"/>
      <c r="IUE1536" s="129"/>
      <c r="IUF1536" s="129"/>
      <c r="IUG1536" s="129"/>
      <c r="IUH1536" s="129"/>
      <c r="IUI1536" s="129"/>
      <c r="IUJ1536" s="129"/>
      <c r="IUK1536" s="129"/>
      <c r="IUL1536" s="129"/>
      <c r="IUM1536" s="129"/>
      <c r="IUN1536" s="129"/>
      <c r="IUO1536" s="129"/>
      <c r="IUP1536" s="129"/>
      <c r="IUQ1536" s="129"/>
      <c r="IUR1536" s="129"/>
      <c r="IUS1536" s="129"/>
      <c r="IUT1536" s="129"/>
      <c r="IUU1536" s="129"/>
      <c r="IUV1536" s="129"/>
      <c r="IUW1536" s="129"/>
      <c r="IUX1536" s="129"/>
      <c r="IUY1536" s="129"/>
      <c r="IUZ1536" s="129"/>
      <c r="IVA1536" s="129"/>
      <c r="IVB1536" s="129"/>
      <c r="IVC1536" s="129"/>
      <c r="IVD1536" s="129"/>
      <c r="IVE1536" s="129"/>
      <c r="IVF1536" s="129"/>
      <c r="IVG1536" s="129"/>
      <c r="IVH1536" s="129"/>
      <c r="IVI1536" s="129"/>
      <c r="IVJ1536" s="129"/>
      <c r="IVK1536" s="129"/>
      <c r="IVL1536" s="129"/>
      <c r="IVM1536" s="129"/>
      <c r="IVN1536" s="129"/>
      <c r="IVO1536" s="129"/>
      <c r="IVP1536" s="129"/>
      <c r="IVQ1536" s="129"/>
      <c r="IVR1536" s="129"/>
      <c r="IVS1536" s="129"/>
      <c r="IVT1536" s="129"/>
      <c r="IVU1536" s="129"/>
      <c r="IVV1536" s="129"/>
      <c r="IVW1536" s="129"/>
      <c r="IVX1536" s="129"/>
      <c r="IVY1536" s="129"/>
      <c r="IVZ1536" s="129"/>
      <c r="IWA1536" s="129"/>
      <c r="IWB1536" s="129"/>
      <c r="IWC1536" s="129"/>
      <c r="IWD1536" s="129"/>
      <c r="IWE1536" s="129"/>
      <c r="IWF1536" s="129"/>
      <c r="IWG1536" s="129"/>
      <c r="IWH1536" s="129"/>
      <c r="IWI1536" s="129"/>
      <c r="IWJ1536" s="129"/>
      <c r="IWK1536" s="129"/>
      <c r="IWL1536" s="129"/>
      <c r="IWM1536" s="129"/>
      <c r="IWN1536" s="129"/>
      <c r="IWO1536" s="129"/>
      <c r="IWP1536" s="129"/>
      <c r="IWQ1536" s="129"/>
      <c r="IWR1536" s="129"/>
      <c r="IWS1536" s="129"/>
      <c r="IWT1536" s="129"/>
      <c r="IWU1536" s="129"/>
      <c r="IWV1536" s="129"/>
      <c r="IWW1536" s="129"/>
      <c r="IWX1536" s="129"/>
      <c r="IWY1536" s="129"/>
      <c r="IWZ1536" s="129"/>
      <c r="IXA1536" s="129"/>
      <c r="IXB1536" s="129"/>
      <c r="IXC1536" s="129"/>
      <c r="IXD1536" s="129"/>
      <c r="IXE1536" s="129"/>
      <c r="IXF1536" s="129"/>
      <c r="IXG1536" s="129"/>
      <c r="IXH1536" s="129"/>
      <c r="IXI1536" s="129"/>
      <c r="IXJ1536" s="129"/>
      <c r="IXK1536" s="129"/>
      <c r="IXL1536" s="129"/>
      <c r="IXM1536" s="129"/>
      <c r="IXN1536" s="129"/>
      <c r="IXO1536" s="129"/>
      <c r="IXP1536" s="129"/>
      <c r="IXQ1536" s="129"/>
      <c r="IXR1536" s="129"/>
      <c r="IXS1536" s="129"/>
      <c r="IXT1536" s="129"/>
      <c r="IXU1536" s="129"/>
      <c r="IXV1536" s="129"/>
      <c r="IXW1536" s="129"/>
      <c r="IXX1536" s="129"/>
      <c r="IXY1536" s="129"/>
      <c r="IXZ1536" s="129"/>
      <c r="IYA1536" s="129"/>
      <c r="IYB1536" s="129"/>
      <c r="IYC1536" s="129"/>
      <c r="IYD1536" s="129"/>
      <c r="IYE1536" s="129"/>
      <c r="IYF1536" s="129"/>
      <c r="IYG1536" s="129"/>
      <c r="IYH1536" s="129"/>
      <c r="IYI1536" s="129"/>
      <c r="IYJ1536" s="129"/>
      <c r="IYK1536" s="129"/>
      <c r="IYL1536" s="129"/>
      <c r="IYM1536" s="129"/>
      <c r="IYN1536" s="129"/>
      <c r="IYO1536" s="129"/>
      <c r="IYP1536" s="129"/>
      <c r="IYQ1536" s="129"/>
      <c r="IYR1536" s="129"/>
      <c r="IYS1536" s="129"/>
      <c r="IYT1536" s="129"/>
      <c r="IYU1536" s="129"/>
      <c r="IYV1536" s="129"/>
      <c r="IYW1536" s="129"/>
      <c r="IYX1536" s="129"/>
      <c r="IYY1536" s="129"/>
      <c r="IYZ1536" s="129"/>
      <c r="IZA1536" s="129"/>
      <c r="IZB1536" s="129"/>
      <c r="IZC1536" s="129"/>
      <c r="IZD1536" s="129"/>
      <c r="IZE1536" s="129"/>
      <c r="IZF1536" s="129"/>
      <c r="IZG1536" s="129"/>
      <c r="IZH1536" s="129"/>
      <c r="IZI1536" s="129"/>
      <c r="IZJ1536" s="129"/>
      <c r="IZK1536" s="129"/>
      <c r="IZL1536" s="129"/>
      <c r="IZM1536" s="129"/>
      <c r="IZN1536" s="129"/>
      <c r="IZO1536" s="129"/>
      <c r="IZP1536" s="129"/>
      <c r="IZQ1536" s="129"/>
      <c r="IZR1536" s="129"/>
      <c r="IZS1536" s="129"/>
      <c r="IZT1536" s="129"/>
      <c r="IZU1536" s="129"/>
      <c r="IZV1536" s="129"/>
      <c r="IZW1536" s="129"/>
      <c r="IZX1536" s="129"/>
      <c r="IZY1536" s="129"/>
      <c r="IZZ1536" s="129"/>
      <c r="JAA1536" s="129"/>
      <c r="JAB1536" s="129"/>
      <c r="JAC1536" s="129"/>
      <c r="JAD1536" s="129"/>
      <c r="JAE1536" s="129"/>
      <c r="JAF1536" s="129"/>
      <c r="JAG1536" s="129"/>
      <c r="JAH1536" s="129"/>
      <c r="JAI1536" s="129"/>
      <c r="JAJ1536" s="129"/>
      <c r="JAK1536" s="129"/>
      <c r="JAL1536" s="129"/>
      <c r="JAM1536" s="129"/>
      <c r="JAN1536" s="129"/>
      <c r="JAO1536" s="129"/>
      <c r="JAP1536" s="129"/>
      <c r="JAQ1536" s="129"/>
      <c r="JAR1536" s="129"/>
      <c r="JAS1536" s="129"/>
      <c r="JAT1536" s="129"/>
      <c r="JAU1536" s="129"/>
      <c r="JAV1536" s="129"/>
      <c r="JAW1536" s="129"/>
      <c r="JAX1536" s="129"/>
      <c r="JAY1536" s="129"/>
      <c r="JAZ1536" s="129"/>
      <c r="JBA1536" s="129"/>
      <c r="JBB1536" s="129"/>
      <c r="JBC1536" s="129"/>
      <c r="JBD1536" s="129"/>
      <c r="JBE1536" s="129"/>
      <c r="JBF1536" s="129"/>
      <c r="JBG1536" s="129"/>
      <c r="JBH1536" s="129"/>
      <c r="JBI1536" s="129"/>
      <c r="JBJ1536" s="129"/>
      <c r="JBK1536" s="129"/>
      <c r="JBL1536" s="129"/>
      <c r="JBM1536" s="129"/>
      <c r="JBN1536" s="129"/>
      <c r="JBO1536" s="129"/>
      <c r="JBP1536" s="129"/>
      <c r="JBQ1536" s="129"/>
      <c r="JBR1536" s="129"/>
      <c r="JBS1536" s="129"/>
      <c r="JBT1536" s="129"/>
      <c r="JBU1536" s="129"/>
      <c r="JBV1536" s="129"/>
      <c r="JBW1536" s="129"/>
      <c r="JBX1536" s="129"/>
      <c r="JBY1536" s="129"/>
      <c r="JBZ1536" s="129"/>
      <c r="JCA1536" s="129"/>
      <c r="JCB1536" s="129"/>
      <c r="JCC1536" s="129"/>
      <c r="JCD1536" s="129"/>
      <c r="JCE1536" s="129"/>
      <c r="JCF1536" s="129"/>
      <c r="JCG1536" s="129"/>
      <c r="JCH1536" s="129"/>
      <c r="JCI1536" s="129"/>
      <c r="JCJ1536" s="129"/>
      <c r="JCK1536" s="129"/>
      <c r="JCL1536" s="129"/>
      <c r="JCM1536" s="129"/>
      <c r="JCN1536" s="129"/>
      <c r="JCO1536" s="129"/>
      <c r="JCP1536" s="129"/>
      <c r="JCQ1536" s="129"/>
      <c r="JCR1536" s="129"/>
      <c r="JCS1536" s="129"/>
      <c r="JCT1536" s="129"/>
      <c r="JCU1536" s="129"/>
      <c r="JCV1536" s="129"/>
      <c r="JCW1536" s="129"/>
      <c r="JCX1536" s="129"/>
      <c r="JCY1536" s="129"/>
      <c r="JCZ1536" s="129"/>
      <c r="JDA1536" s="129"/>
      <c r="JDB1536" s="129"/>
      <c r="JDC1536" s="129"/>
      <c r="JDD1536" s="129"/>
      <c r="JDE1536" s="129"/>
      <c r="JDF1536" s="129"/>
      <c r="JDG1536" s="129"/>
      <c r="JDH1536" s="129"/>
      <c r="JDI1536" s="129"/>
      <c r="JDJ1536" s="129"/>
      <c r="JDK1536" s="129"/>
      <c r="JDL1536" s="129"/>
      <c r="JDM1536" s="129"/>
      <c r="JDN1536" s="129"/>
      <c r="JDO1536" s="129"/>
      <c r="JDP1536" s="129"/>
      <c r="JDQ1536" s="129"/>
      <c r="JDR1536" s="129"/>
      <c r="JDS1536" s="129"/>
      <c r="JDT1536" s="129"/>
      <c r="JDU1536" s="129"/>
      <c r="JDV1536" s="129"/>
      <c r="JDW1536" s="129"/>
      <c r="JDX1536" s="129"/>
      <c r="JDY1536" s="129"/>
      <c r="JDZ1536" s="129"/>
      <c r="JEA1536" s="129"/>
      <c r="JEB1536" s="129"/>
      <c r="JEC1536" s="129"/>
      <c r="JED1536" s="129"/>
      <c r="JEE1536" s="129"/>
      <c r="JEF1536" s="129"/>
      <c r="JEG1536" s="129"/>
      <c r="JEH1536" s="129"/>
      <c r="JEI1536" s="129"/>
      <c r="JEJ1536" s="129"/>
      <c r="JEK1536" s="129"/>
      <c r="JEL1536" s="129"/>
      <c r="JEM1536" s="129"/>
      <c r="JEN1536" s="129"/>
      <c r="JEO1536" s="129"/>
      <c r="JEP1536" s="129"/>
      <c r="JEQ1536" s="129"/>
      <c r="JER1536" s="129"/>
      <c r="JES1536" s="129"/>
      <c r="JET1536" s="129"/>
      <c r="JEU1536" s="129"/>
      <c r="JEV1536" s="129"/>
      <c r="JEW1536" s="129"/>
      <c r="JEX1536" s="129"/>
      <c r="JEY1536" s="129"/>
      <c r="JEZ1536" s="129"/>
      <c r="JFA1536" s="129"/>
      <c r="JFB1536" s="129"/>
      <c r="JFC1536" s="129"/>
      <c r="JFD1536" s="129"/>
      <c r="JFE1536" s="129"/>
      <c r="JFF1536" s="129"/>
      <c r="JFG1536" s="129"/>
      <c r="JFH1536" s="129"/>
      <c r="JFI1536" s="129"/>
      <c r="JFJ1536" s="129"/>
      <c r="JFK1536" s="129"/>
      <c r="JFL1536" s="129"/>
      <c r="JFM1536" s="129"/>
      <c r="JFN1536" s="129"/>
      <c r="JFO1536" s="129"/>
      <c r="JFP1536" s="129"/>
      <c r="JFQ1536" s="129"/>
      <c r="JFR1536" s="129"/>
      <c r="JFS1536" s="129"/>
      <c r="JFT1536" s="129"/>
      <c r="JFU1536" s="129"/>
      <c r="JFV1536" s="129"/>
      <c r="JFW1536" s="129"/>
      <c r="JFX1536" s="129"/>
      <c r="JFY1536" s="129"/>
      <c r="JFZ1536" s="129"/>
      <c r="JGA1536" s="129"/>
      <c r="JGB1536" s="129"/>
      <c r="JGC1536" s="129"/>
      <c r="JGD1536" s="129"/>
      <c r="JGE1536" s="129"/>
      <c r="JGF1536" s="129"/>
      <c r="JGG1536" s="129"/>
      <c r="JGH1536" s="129"/>
      <c r="JGI1536" s="129"/>
      <c r="JGJ1536" s="129"/>
      <c r="JGK1536" s="129"/>
      <c r="JGL1536" s="129"/>
      <c r="JGM1536" s="129"/>
      <c r="JGN1536" s="129"/>
      <c r="JGO1536" s="129"/>
      <c r="JGP1536" s="129"/>
      <c r="JGQ1536" s="129"/>
      <c r="JGR1536" s="129"/>
      <c r="JGS1536" s="129"/>
      <c r="JGT1536" s="129"/>
      <c r="JGU1536" s="129"/>
      <c r="JGV1536" s="129"/>
      <c r="JGW1536" s="129"/>
      <c r="JGX1536" s="129"/>
      <c r="JGY1536" s="129"/>
      <c r="JGZ1536" s="129"/>
      <c r="JHA1536" s="129"/>
      <c r="JHB1536" s="129"/>
      <c r="JHC1536" s="129"/>
      <c r="JHD1536" s="129"/>
      <c r="JHE1536" s="129"/>
      <c r="JHF1536" s="129"/>
      <c r="JHG1536" s="129"/>
      <c r="JHH1536" s="129"/>
      <c r="JHI1536" s="129"/>
      <c r="JHJ1536" s="129"/>
      <c r="JHK1536" s="129"/>
      <c r="JHL1536" s="129"/>
      <c r="JHM1536" s="129"/>
      <c r="JHN1536" s="129"/>
      <c r="JHO1536" s="129"/>
      <c r="JHP1536" s="129"/>
      <c r="JHQ1536" s="129"/>
      <c r="JHR1536" s="129"/>
      <c r="JHS1536" s="129"/>
      <c r="JHT1536" s="129"/>
      <c r="JHU1536" s="129"/>
      <c r="JHV1536" s="129"/>
      <c r="JHW1536" s="129"/>
      <c r="JHX1536" s="129"/>
      <c r="JHY1536" s="129"/>
      <c r="JHZ1536" s="129"/>
      <c r="JIA1536" s="129"/>
      <c r="JIB1536" s="129"/>
      <c r="JIC1536" s="129"/>
      <c r="JID1536" s="129"/>
      <c r="JIE1536" s="129"/>
      <c r="JIF1536" s="129"/>
      <c r="JIG1536" s="129"/>
      <c r="JIH1536" s="129"/>
      <c r="JII1536" s="129"/>
      <c r="JIJ1536" s="129"/>
      <c r="JIK1536" s="129"/>
      <c r="JIL1536" s="129"/>
      <c r="JIM1536" s="129"/>
      <c r="JIN1536" s="129"/>
      <c r="JIO1536" s="129"/>
      <c r="JIP1536" s="129"/>
      <c r="JIQ1536" s="129"/>
      <c r="JIR1536" s="129"/>
      <c r="JIS1536" s="129"/>
      <c r="JIT1536" s="129"/>
      <c r="JIU1536" s="129"/>
      <c r="JIV1536" s="129"/>
      <c r="JIW1536" s="129"/>
      <c r="JIX1536" s="129"/>
      <c r="JIY1536" s="129"/>
      <c r="JIZ1536" s="129"/>
      <c r="JJA1536" s="129"/>
      <c r="JJB1536" s="129"/>
      <c r="JJC1536" s="129"/>
      <c r="JJD1536" s="129"/>
      <c r="JJE1536" s="129"/>
      <c r="JJF1536" s="129"/>
      <c r="JJG1536" s="129"/>
      <c r="JJH1536" s="129"/>
      <c r="JJI1536" s="129"/>
      <c r="JJJ1536" s="129"/>
      <c r="JJK1536" s="129"/>
      <c r="JJL1536" s="129"/>
      <c r="JJM1536" s="129"/>
      <c r="JJN1536" s="129"/>
      <c r="JJO1536" s="129"/>
      <c r="JJP1536" s="129"/>
      <c r="JJQ1536" s="129"/>
      <c r="JJR1536" s="129"/>
      <c r="JJS1536" s="129"/>
      <c r="JJT1536" s="129"/>
      <c r="JJU1536" s="129"/>
      <c r="JJV1536" s="129"/>
      <c r="JJW1536" s="129"/>
      <c r="JJX1536" s="129"/>
      <c r="JJY1536" s="129"/>
      <c r="JJZ1536" s="129"/>
      <c r="JKA1536" s="129"/>
      <c r="JKB1536" s="129"/>
      <c r="JKC1536" s="129"/>
      <c r="JKD1536" s="129"/>
      <c r="JKE1536" s="129"/>
      <c r="JKF1536" s="129"/>
      <c r="JKG1536" s="129"/>
      <c r="JKH1536" s="129"/>
      <c r="JKI1536" s="129"/>
      <c r="JKJ1536" s="129"/>
      <c r="JKK1536" s="129"/>
      <c r="JKL1536" s="129"/>
      <c r="JKM1536" s="129"/>
      <c r="JKN1536" s="129"/>
      <c r="JKO1536" s="129"/>
      <c r="JKP1536" s="129"/>
      <c r="JKQ1536" s="129"/>
      <c r="JKR1536" s="129"/>
      <c r="JKS1536" s="129"/>
      <c r="JKT1536" s="129"/>
      <c r="JKU1536" s="129"/>
      <c r="JKV1536" s="129"/>
      <c r="JKW1536" s="129"/>
      <c r="JKX1536" s="129"/>
      <c r="JKY1536" s="129"/>
      <c r="JKZ1536" s="129"/>
      <c r="JLA1536" s="129"/>
      <c r="JLB1536" s="129"/>
      <c r="JLC1536" s="129"/>
      <c r="JLD1536" s="129"/>
      <c r="JLE1536" s="129"/>
      <c r="JLF1536" s="129"/>
      <c r="JLG1536" s="129"/>
      <c r="JLH1536" s="129"/>
      <c r="JLI1536" s="129"/>
      <c r="JLJ1536" s="129"/>
      <c r="JLK1536" s="129"/>
      <c r="JLL1536" s="129"/>
      <c r="JLM1536" s="129"/>
      <c r="JLN1536" s="129"/>
      <c r="JLO1536" s="129"/>
      <c r="JLP1536" s="129"/>
      <c r="JLQ1536" s="129"/>
      <c r="JLR1536" s="129"/>
      <c r="JLS1536" s="129"/>
      <c r="JLT1536" s="129"/>
      <c r="JLU1536" s="129"/>
      <c r="JLV1536" s="129"/>
      <c r="JLW1536" s="129"/>
      <c r="JLX1536" s="129"/>
      <c r="JLY1536" s="129"/>
      <c r="JLZ1536" s="129"/>
      <c r="JMA1536" s="129"/>
      <c r="JMB1536" s="129"/>
      <c r="JMC1536" s="129"/>
      <c r="JMD1536" s="129"/>
      <c r="JME1536" s="129"/>
      <c r="JMF1536" s="129"/>
      <c r="JMG1536" s="129"/>
      <c r="JMH1536" s="129"/>
      <c r="JMI1536" s="129"/>
      <c r="JMJ1536" s="129"/>
      <c r="JMK1536" s="129"/>
      <c r="JML1536" s="129"/>
      <c r="JMM1536" s="129"/>
      <c r="JMN1536" s="129"/>
      <c r="JMO1536" s="129"/>
      <c r="JMP1536" s="129"/>
      <c r="JMQ1536" s="129"/>
      <c r="JMR1536" s="129"/>
      <c r="JMS1536" s="129"/>
      <c r="JMT1536" s="129"/>
      <c r="JMU1536" s="129"/>
      <c r="JMV1536" s="129"/>
      <c r="JMW1536" s="129"/>
      <c r="JMX1536" s="129"/>
      <c r="JMY1536" s="129"/>
      <c r="JMZ1536" s="129"/>
      <c r="JNA1536" s="129"/>
      <c r="JNB1536" s="129"/>
      <c r="JNC1536" s="129"/>
      <c r="JND1536" s="129"/>
      <c r="JNE1536" s="129"/>
      <c r="JNF1536" s="129"/>
      <c r="JNG1536" s="129"/>
      <c r="JNH1536" s="129"/>
      <c r="JNI1536" s="129"/>
      <c r="JNJ1536" s="129"/>
      <c r="JNK1536" s="129"/>
      <c r="JNL1536" s="129"/>
      <c r="JNM1536" s="129"/>
      <c r="JNN1536" s="129"/>
      <c r="JNO1536" s="129"/>
      <c r="JNP1536" s="129"/>
      <c r="JNQ1536" s="129"/>
      <c r="JNR1536" s="129"/>
      <c r="JNS1536" s="129"/>
      <c r="JNT1536" s="129"/>
      <c r="JNU1536" s="129"/>
      <c r="JNV1536" s="129"/>
      <c r="JNW1536" s="129"/>
      <c r="JNX1536" s="129"/>
      <c r="JNY1536" s="129"/>
      <c r="JNZ1536" s="129"/>
      <c r="JOA1536" s="129"/>
      <c r="JOB1536" s="129"/>
      <c r="JOC1536" s="129"/>
      <c r="JOD1536" s="129"/>
      <c r="JOE1536" s="129"/>
      <c r="JOF1536" s="129"/>
      <c r="JOG1536" s="129"/>
      <c r="JOH1536" s="129"/>
      <c r="JOI1536" s="129"/>
      <c r="JOJ1536" s="129"/>
      <c r="JOK1536" s="129"/>
      <c r="JOL1536" s="129"/>
      <c r="JOM1536" s="129"/>
      <c r="JON1536" s="129"/>
      <c r="JOO1536" s="129"/>
      <c r="JOP1536" s="129"/>
      <c r="JOQ1536" s="129"/>
      <c r="JOR1536" s="129"/>
      <c r="JOS1536" s="129"/>
      <c r="JOT1536" s="129"/>
      <c r="JOU1536" s="129"/>
      <c r="JOV1536" s="129"/>
      <c r="JOW1536" s="129"/>
      <c r="JOX1536" s="129"/>
      <c r="JOY1536" s="129"/>
      <c r="JOZ1536" s="129"/>
      <c r="JPA1536" s="129"/>
      <c r="JPB1536" s="129"/>
      <c r="JPC1536" s="129"/>
      <c r="JPD1536" s="129"/>
      <c r="JPE1536" s="129"/>
      <c r="JPF1536" s="129"/>
      <c r="JPG1536" s="129"/>
      <c r="JPH1536" s="129"/>
      <c r="JPI1536" s="129"/>
      <c r="JPJ1536" s="129"/>
      <c r="JPK1536" s="129"/>
      <c r="JPL1536" s="129"/>
      <c r="JPM1536" s="129"/>
      <c r="JPN1536" s="129"/>
      <c r="JPO1536" s="129"/>
      <c r="JPP1536" s="129"/>
      <c r="JPQ1536" s="129"/>
      <c r="JPR1536" s="129"/>
      <c r="JPS1536" s="129"/>
      <c r="JPT1536" s="129"/>
      <c r="JPU1536" s="129"/>
      <c r="JPV1536" s="129"/>
      <c r="JPW1536" s="129"/>
      <c r="JPX1536" s="129"/>
      <c r="JPY1536" s="129"/>
      <c r="JPZ1536" s="129"/>
      <c r="JQA1536" s="129"/>
      <c r="JQB1536" s="129"/>
      <c r="JQC1536" s="129"/>
      <c r="JQD1536" s="129"/>
      <c r="JQE1536" s="129"/>
      <c r="JQF1536" s="129"/>
      <c r="JQG1536" s="129"/>
      <c r="JQH1536" s="129"/>
      <c r="JQI1536" s="129"/>
      <c r="JQJ1536" s="129"/>
      <c r="JQK1536" s="129"/>
      <c r="JQL1536" s="129"/>
      <c r="JQM1536" s="129"/>
      <c r="JQN1536" s="129"/>
      <c r="JQO1536" s="129"/>
      <c r="JQP1536" s="129"/>
      <c r="JQQ1536" s="129"/>
      <c r="JQR1536" s="129"/>
      <c r="JQS1536" s="129"/>
      <c r="JQT1536" s="129"/>
      <c r="JQU1536" s="129"/>
      <c r="JQV1536" s="129"/>
      <c r="JQW1536" s="129"/>
      <c r="JQX1536" s="129"/>
      <c r="JQY1536" s="129"/>
      <c r="JQZ1536" s="129"/>
      <c r="JRA1536" s="129"/>
      <c r="JRB1536" s="129"/>
      <c r="JRC1536" s="129"/>
      <c r="JRD1536" s="129"/>
      <c r="JRE1536" s="129"/>
      <c r="JRF1536" s="129"/>
      <c r="JRG1536" s="129"/>
      <c r="JRH1536" s="129"/>
      <c r="JRI1536" s="129"/>
      <c r="JRJ1536" s="129"/>
      <c r="JRK1536" s="129"/>
      <c r="JRL1536" s="129"/>
      <c r="JRM1536" s="129"/>
      <c r="JRN1536" s="129"/>
      <c r="JRO1536" s="129"/>
      <c r="JRP1536" s="129"/>
      <c r="JRQ1536" s="129"/>
      <c r="JRR1536" s="129"/>
      <c r="JRS1536" s="129"/>
      <c r="JRT1536" s="129"/>
      <c r="JRU1536" s="129"/>
      <c r="JRV1536" s="129"/>
      <c r="JRW1536" s="129"/>
      <c r="JRX1536" s="129"/>
      <c r="JRY1536" s="129"/>
      <c r="JRZ1536" s="129"/>
      <c r="JSA1536" s="129"/>
      <c r="JSB1536" s="129"/>
      <c r="JSC1536" s="129"/>
      <c r="JSD1536" s="129"/>
      <c r="JSE1536" s="129"/>
      <c r="JSF1536" s="129"/>
      <c r="JSG1536" s="129"/>
      <c r="JSH1536" s="129"/>
      <c r="JSI1536" s="129"/>
      <c r="JSJ1536" s="129"/>
      <c r="JSK1536" s="129"/>
      <c r="JSL1536" s="129"/>
      <c r="JSM1536" s="129"/>
      <c r="JSN1536" s="129"/>
      <c r="JSO1536" s="129"/>
      <c r="JSP1536" s="129"/>
      <c r="JSQ1536" s="129"/>
      <c r="JSR1536" s="129"/>
      <c r="JSS1536" s="129"/>
      <c r="JST1536" s="129"/>
      <c r="JSU1536" s="129"/>
      <c r="JSV1536" s="129"/>
      <c r="JSW1536" s="129"/>
      <c r="JSX1536" s="129"/>
      <c r="JSY1536" s="129"/>
      <c r="JSZ1536" s="129"/>
      <c r="JTA1536" s="129"/>
      <c r="JTB1536" s="129"/>
      <c r="JTC1536" s="129"/>
      <c r="JTD1536" s="129"/>
      <c r="JTE1536" s="129"/>
      <c r="JTF1536" s="129"/>
      <c r="JTG1536" s="129"/>
      <c r="JTH1536" s="129"/>
      <c r="JTI1536" s="129"/>
      <c r="JTJ1536" s="129"/>
      <c r="JTK1536" s="129"/>
      <c r="JTL1536" s="129"/>
      <c r="JTM1536" s="129"/>
      <c r="JTN1536" s="129"/>
      <c r="JTO1536" s="129"/>
      <c r="JTP1536" s="129"/>
      <c r="JTQ1536" s="129"/>
      <c r="JTR1536" s="129"/>
      <c r="JTS1536" s="129"/>
      <c r="JTT1536" s="129"/>
      <c r="JTU1536" s="129"/>
      <c r="JTV1536" s="129"/>
      <c r="JTW1536" s="129"/>
      <c r="JTX1536" s="129"/>
      <c r="JTY1536" s="129"/>
      <c r="JTZ1536" s="129"/>
      <c r="JUA1536" s="129"/>
      <c r="JUB1536" s="129"/>
      <c r="JUC1536" s="129"/>
      <c r="JUD1536" s="129"/>
      <c r="JUE1536" s="129"/>
      <c r="JUF1536" s="129"/>
      <c r="JUG1536" s="129"/>
      <c r="JUH1536" s="129"/>
      <c r="JUI1536" s="129"/>
      <c r="JUJ1536" s="129"/>
      <c r="JUK1536" s="129"/>
      <c r="JUL1536" s="129"/>
      <c r="JUM1536" s="129"/>
      <c r="JUN1536" s="129"/>
      <c r="JUO1536" s="129"/>
      <c r="JUP1536" s="129"/>
      <c r="JUQ1536" s="129"/>
      <c r="JUR1536" s="129"/>
      <c r="JUS1536" s="129"/>
      <c r="JUT1536" s="129"/>
      <c r="JUU1536" s="129"/>
      <c r="JUV1536" s="129"/>
      <c r="JUW1536" s="129"/>
      <c r="JUX1536" s="129"/>
      <c r="JUY1536" s="129"/>
      <c r="JUZ1536" s="129"/>
      <c r="JVA1536" s="129"/>
      <c r="JVB1536" s="129"/>
      <c r="JVC1536" s="129"/>
      <c r="JVD1536" s="129"/>
      <c r="JVE1536" s="129"/>
      <c r="JVF1536" s="129"/>
      <c r="JVG1536" s="129"/>
      <c r="JVH1536" s="129"/>
      <c r="JVI1536" s="129"/>
      <c r="JVJ1536" s="129"/>
      <c r="JVK1536" s="129"/>
      <c r="JVL1536" s="129"/>
      <c r="JVM1536" s="129"/>
      <c r="JVN1536" s="129"/>
      <c r="JVO1536" s="129"/>
      <c r="JVP1536" s="129"/>
      <c r="JVQ1536" s="129"/>
      <c r="JVR1536" s="129"/>
      <c r="JVS1536" s="129"/>
      <c r="JVT1536" s="129"/>
      <c r="JVU1536" s="129"/>
      <c r="JVV1536" s="129"/>
      <c r="JVW1536" s="129"/>
      <c r="JVX1536" s="129"/>
      <c r="JVY1536" s="129"/>
      <c r="JVZ1536" s="129"/>
      <c r="JWA1536" s="129"/>
      <c r="JWB1536" s="129"/>
      <c r="JWC1536" s="129"/>
      <c r="JWD1536" s="129"/>
      <c r="JWE1536" s="129"/>
      <c r="JWF1536" s="129"/>
      <c r="JWG1536" s="129"/>
      <c r="JWH1536" s="129"/>
      <c r="JWI1536" s="129"/>
      <c r="JWJ1536" s="129"/>
      <c r="JWK1536" s="129"/>
      <c r="JWL1536" s="129"/>
      <c r="JWM1536" s="129"/>
      <c r="JWN1536" s="129"/>
      <c r="JWO1536" s="129"/>
      <c r="JWP1536" s="129"/>
      <c r="JWQ1536" s="129"/>
      <c r="JWR1536" s="129"/>
      <c r="JWS1536" s="129"/>
      <c r="JWT1536" s="129"/>
      <c r="JWU1536" s="129"/>
      <c r="JWV1536" s="129"/>
      <c r="JWW1536" s="129"/>
      <c r="JWX1536" s="129"/>
      <c r="JWY1536" s="129"/>
      <c r="JWZ1536" s="129"/>
      <c r="JXA1536" s="129"/>
      <c r="JXB1536" s="129"/>
      <c r="JXC1536" s="129"/>
      <c r="JXD1536" s="129"/>
      <c r="JXE1536" s="129"/>
      <c r="JXF1536" s="129"/>
      <c r="JXG1536" s="129"/>
      <c r="JXH1536" s="129"/>
      <c r="JXI1536" s="129"/>
      <c r="JXJ1536" s="129"/>
      <c r="JXK1536" s="129"/>
      <c r="JXL1536" s="129"/>
      <c r="JXM1536" s="129"/>
      <c r="JXN1536" s="129"/>
      <c r="JXO1536" s="129"/>
      <c r="JXP1536" s="129"/>
      <c r="JXQ1536" s="129"/>
      <c r="JXR1536" s="129"/>
      <c r="JXS1536" s="129"/>
      <c r="JXT1536" s="129"/>
      <c r="JXU1536" s="129"/>
      <c r="JXV1536" s="129"/>
      <c r="JXW1536" s="129"/>
      <c r="JXX1536" s="129"/>
      <c r="JXY1536" s="129"/>
      <c r="JXZ1536" s="129"/>
      <c r="JYA1536" s="129"/>
      <c r="JYB1536" s="129"/>
      <c r="JYC1536" s="129"/>
      <c r="JYD1536" s="129"/>
      <c r="JYE1536" s="129"/>
      <c r="JYF1536" s="129"/>
      <c r="JYG1536" s="129"/>
      <c r="JYH1536" s="129"/>
      <c r="JYI1536" s="129"/>
      <c r="JYJ1536" s="129"/>
      <c r="JYK1536" s="129"/>
      <c r="JYL1536" s="129"/>
      <c r="JYM1536" s="129"/>
      <c r="JYN1536" s="129"/>
      <c r="JYO1536" s="129"/>
      <c r="JYP1536" s="129"/>
      <c r="JYQ1536" s="129"/>
      <c r="JYR1536" s="129"/>
      <c r="JYS1536" s="129"/>
      <c r="JYT1536" s="129"/>
      <c r="JYU1536" s="129"/>
      <c r="JYV1536" s="129"/>
      <c r="JYW1536" s="129"/>
      <c r="JYX1536" s="129"/>
      <c r="JYY1536" s="129"/>
      <c r="JYZ1536" s="129"/>
      <c r="JZA1536" s="129"/>
      <c r="JZB1536" s="129"/>
      <c r="JZC1536" s="129"/>
      <c r="JZD1536" s="129"/>
      <c r="JZE1536" s="129"/>
      <c r="JZF1536" s="129"/>
      <c r="JZG1536" s="129"/>
      <c r="JZH1536" s="129"/>
      <c r="JZI1536" s="129"/>
      <c r="JZJ1536" s="129"/>
      <c r="JZK1536" s="129"/>
      <c r="JZL1536" s="129"/>
      <c r="JZM1536" s="129"/>
      <c r="JZN1536" s="129"/>
      <c r="JZO1536" s="129"/>
      <c r="JZP1536" s="129"/>
      <c r="JZQ1536" s="129"/>
      <c r="JZR1536" s="129"/>
      <c r="JZS1536" s="129"/>
      <c r="JZT1536" s="129"/>
      <c r="JZU1536" s="129"/>
      <c r="JZV1536" s="129"/>
      <c r="JZW1536" s="129"/>
      <c r="JZX1536" s="129"/>
      <c r="JZY1536" s="129"/>
      <c r="JZZ1536" s="129"/>
      <c r="KAA1536" s="129"/>
      <c r="KAB1536" s="129"/>
      <c r="KAC1536" s="129"/>
      <c r="KAD1536" s="129"/>
      <c r="KAE1536" s="129"/>
      <c r="KAF1536" s="129"/>
      <c r="KAG1536" s="129"/>
      <c r="KAH1536" s="129"/>
      <c r="KAI1536" s="129"/>
      <c r="KAJ1536" s="129"/>
      <c r="KAK1536" s="129"/>
      <c r="KAL1536" s="129"/>
      <c r="KAM1536" s="129"/>
      <c r="KAN1536" s="129"/>
      <c r="KAO1536" s="129"/>
      <c r="KAP1536" s="129"/>
      <c r="KAQ1536" s="129"/>
      <c r="KAR1536" s="129"/>
      <c r="KAS1536" s="129"/>
      <c r="KAT1536" s="129"/>
      <c r="KAU1536" s="129"/>
      <c r="KAV1536" s="129"/>
      <c r="KAW1536" s="129"/>
      <c r="KAX1536" s="129"/>
      <c r="KAY1536" s="129"/>
      <c r="KAZ1536" s="129"/>
      <c r="KBA1536" s="129"/>
      <c r="KBB1536" s="129"/>
      <c r="KBC1536" s="129"/>
      <c r="KBD1536" s="129"/>
      <c r="KBE1536" s="129"/>
      <c r="KBF1536" s="129"/>
      <c r="KBG1536" s="129"/>
      <c r="KBH1536" s="129"/>
      <c r="KBI1536" s="129"/>
      <c r="KBJ1536" s="129"/>
      <c r="KBK1536" s="129"/>
      <c r="KBL1536" s="129"/>
      <c r="KBM1536" s="129"/>
      <c r="KBN1536" s="129"/>
      <c r="KBO1536" s="129"/>
      <c r="KBP1536" s="129"/>
      <c r="KBQ1536" s="129"/>
      <c r="KBR1536" s="129"/>
      <c r="KBS1536" s="129"/>
      <c r="KBT1536" s="129"/>
      <c r="KBU1536" s="129"/>
      <c r="KBV1536" s="129"/>
      <c r="KBW1536" s="129"/>
      <c r="KBX1536" s="129"/>
      <c r="KBY1536" s="129"/>
      <c r="KBZ1536" s="129"/>
      <c r="KCA1536" s="129"/>
      <c r="KCB1536" s="129"/>
      <c r="KCC1536" s="129"/>
      <c r="KCD1536" s="129"/>
      <c r="KCE1536" s="129"/>
      <c r="KCF1536" s="129"/>
      <c r="KCG1536" s="129"/>
      <c r="KCH1536" s="129"/>
      <c r="KCI1536" s="129"/>
      <c r="KCJ1536" s="129"/>
      <c r="KCK1536" s="129"/>
      <c r="KCL1536" s="129"/>
      <c r="KCM1536" s="129"/>
      <c r="KCN1536" s="129"/>
      <c r="KCO1536" s="129"/>
      <c r="KCP1536" s="129"/>
      <c r="KCQ1536" s="129"/>
      <c r="KCR1536" s="129"/>
      <c r="KCS1536" s="129"/>
      <c r="KCT1536" s="129"/>
      <c r="KCU1536" s="129"/>
      <c r="KCV1536" s="129"/>
      <c r="KCW1536" s="129"/>
      <c r="KCX1536" s="129"/>
      <c r="KCY1536" s="129"/>
      <c r="KCZ1536" s="129"/>
      <c r="KDA1536" s="129"/>
      <c r="KDB1536" s="129"/>
      <c r="KDC1536" s="129"/>
      <c r="KDD1536" s="129"/>
      <c r="KDE1536" s="129"/>
      <c r="KDF1536" s="129"/>
      <c r="KDG1536" s="129"/>
      <c r="KDH1536" s="129"/>
      <c r="KDI1536" s="129"/>
      <c r="KDJ1536" s="129"/>
      <c r="KDK1536" s="129"/>
      <c r="KDL1536" s="129"/>
      <c r="KDM1536" s="129"/>
      <c r="KDN1536" s="129"/>
      <c r="KDO1536" s="129"/>
      <c r="KDP1536" s="129"/>
      <c r="KDQ1536" s="129"/>
      <c r="KDR1536" s="129"/>
      <c r="KDS1536" s="129"/>
      <c r="KDT1536" s="129"/>
      <c r="KDU1536" s="129"/>
      <c r="KDV1536" s="129"/>
      <c r="KDW1536" s="129"/>
      <c r="KDX1536" s="129"/>
      <c r="KDY1536" s="129"/>
      <c r="KDZ1536" s="129"/>
      <c r="KEA1536" s="129"/>
      <c r="KEB1536" s="129"/>
      <c r="KEC1536" s="129"/>
      <c r="KED1536" s="129"/>
      <c r="KEE1536" s="129"/>
      <c r="KEF1536" s="129"/>
      <c r="KEG1536" s="129"/>
      <c r="KEH1536" s="129"/>
      <c r="KEI1536" s="129"/>
      <c r="KEJ1536" s="129"/>
      <c r="KEK1536" s="129"/>
      <c r="KEL1536" s="129"/>
      <c r="KEM1536" s="129"/>
      <c r="KEN1536" s="129"/>
      <c r="KEO1536" s="129"/>
      <c r="KEP1536" s="129"/>
      <c r="KEQ1536" s="129"/>
      <c r="KER1536" s="129"/>
      <c r="KES1536" s="129"/>
      <c r="KET1536" s="129"/>
      <c r="KEU1536" s="129"/>
      <c r="KEV1536" s="129"/>
      <c r="KEW1536" s="129"/>
      <c r="KEX1536" s="129"/>
      <c r="KEY1536" s="129"/>
      <c r="KEZ1536" s="129"/>
      <c r="KFA1536" s="129"/>
      <c r="KFB1536" s="129"/>
      <c r="KFC1536" s="129"/>
      <c r="KFD1536" s="129"/>
      <c r="KFE1536" s="129"/>
      <c r="KFF1536" s="129"/>
      <c r="KFG1536" s="129"/>
      <c r="KFH1536" s="129"/>
      <c r="KFI1536" s="129"/>
      <c r="KFJ1536" s="129"/>
      <c r="KFK1536" s="129"/>
      <c r="KFL1536" s="129"/>
      <c r="KFM1536" s="129"/>
      <c r="KFN1536" s="129"/>
      <c r="KFO1536" s="129"/>
      <c r="KFP1536" s="129"/>
      <c r="KFQ1536" s="129"/>
      <c r="KFR1536" s="129"/>
      <c r="KFS1536" s="129"/>
      <c r="KFT1536" s="129"/>
      <c r="KFU1536" s="129"/>
      <c r="KFV1536" s="129"/>
      <c r="KFW1536" s="129"/>
      <c r="KFX1536" s="129"/>
      <c r="KFY1536" s="129"/>
      <c r="KFZ1536" s="129"/>
      <c r="KGA1536" s="129"/>
      <c r="KGB1536" s="129"/>
      <c r="KGC1536" s="129"/>
      <c r="KGD1536" s="129"/>
      <c r="KGE1536" s="129"/>
      <c r="KGF1536" s="129"/>
      <c r="KGG1536" s="129"/>
      <c r="KGH1536" s="129"/>
      <c r="KGI1536" s="129"/>
      <c r="KGJ1536" s="129"/>
      <c r="KGK1536" s="129"/>
      <c r="KGL1536" s="129"/>
      <c r="KGM1536" s="129"/>
      <c r="KGN1536" s="129"/>
      <c r="KGO1536" s="129"/>
      <c r="KGP1536" s="129"/>
      <c r="KGQ1536" s="129"/>
      <c r="KGR1536" s="129"/>
      <c r="KGS1536" s="129"/>
      <c r="KGT1536" s="129"/>
      <c r="KGU1536" s="129"/>
      <c r="KGV1536" s="129"/>
      <c r="KGW1536" s="129"/>
      <c r="KGX1536" s="129"/>
      <c r="KGY1536" s="129"/>
      <c r="KGZ1536" s="129"/>
      <c r="KHA1536" s="129"/>
      <c r="KHB1536" s="129"/>
      <c r="KHC1536" s="129"/>
      <c r="KHD1536" s="129"/>
      <c r="KHE1536" s="129"/>
      <c r="KHF1536" s="129"/>
      <c r="KHG1536" s="129"/>
      <c r="KHH1536" s="129"/>
      <c r="KHI1536" s="129"/>
      <c r="KHJ1536" s="129"/>
      <c r="KHK1536" s="129"/>
      <c r="KHL1536" s="129"/>
      <c r="KHM1536" s="129"/>
      <c r="KHN1536" s="129"/>
      <c r="KHO1536" s="129"/>
      <c r="KHP1536" s="129"/>
      <c r="KHQ1536" s="129"/>
      <c r="KHR1536" s="129"/>
      <c r="KHS1536" s="129"/>
      <c r="KHT1536" s="129"/>
      <c r="KHU1536" s="129"/>
      <c r="KHV1536" s="129"/>
      <c r="KHW1536" s="129"/>
      <c r="KHX1536" s="129"/>
      <c r="KHY1536" s="129"/>
      <c r="KHZ1536" s="129"/>
      <c r="KIA1536" s="129"/>
      <c r="KIB1536" s="129"/>
      <c r="KIC1536" s="129"/>
      <c r="KID1536" s="129"/>
      <c r="KIE1536" s="129"/>
      <c r="KIF1536" s="129"/>
      <c r="KIG1536" s="129"/>
      <c r="KIH1536" s="129"/>
      <c r="KII1536" s="129"/>
      <c r="KIJ1536" s="129"/>
      <c r="KIK1536" s="129"/>
      <c r="KIL1536" s="129"/>
      <c r="KIM1536" s="129"/>
      <c r="KIN1536" s="129"/>
      <c r="KIO1536" s="129"/>
      <c r="KIP1536" s="129"/>
      <c r="KIQ1536" s="129"/>
      <c r="KIR1536" s="129"/>
      <c r="KIS1536" s="129"/>
      <c r="KIT1536" s="129"/>
      <c r="KIU1536" s="129"/>
      <c r="KIV1536" s="129"/>
      <c r="KIW1536" s="129"/>
      <c r="KIX1536" s="129"/>
      <c r="KIY1536" s="129"/>
      <c r="KIZ1536" s="129"/>
      <c r="KJA1536" s="129"/>
      <c r="KJB1536" s="129"/>
      <c r="KJC1536" s="129"/>
      <c r="KJD1536" s="129"/>
      <c r="KJE1536" s="129"/>
      <c r="KJF1536" s="129"/>
      <c r="KJG1536" s="129"/>
      <c r="KJH1536" s="129"/>
      <c r="KJI1536" s="129"/>
      <c r="KJJ1536" s="129"/>
      <c r="KJK1536" s="129"/>
      <c r="KJL1536" s="129"/>
      <c r="KJM1536" s="129"/>
      <c r="KJN1536" s="129"/>
      <c r="KJO1536" s="129"/>
      <c r="KJP1536" s="129"/>
      <c r="KJQ1536" s="129"/>
      <c r="KJR1536" s="129"/>
      <c r="KJS1536" s="129"/>
      <c r="KJT1536" s="129"/>
      <c r="KJU1536" s="129"/>
      <c r="KJV1536" s="129"/>
      <c r="KJW1536" s="129"/>
      <c r="KJX1536" s="129"/>
      <c r="KJY1536" s="129"/>
      <c r="KJZ1536" s="129"/>
      <c r="KKA1536" s="129"/>
      <c r="KKB1536" s="129"/>
      <c r="KKC1536" s="129"/>
      <c r="KKD1536" s="129"/>
      <c r="KKE1536" s="129"/>
      <c r="KKF1536" s="129"/>
      <c r="KKG1536" s="129"/>
      <c r="KKH1536" s="129"/>
      <c r="KKI1536" s="129"/>
      <c r="KKJ1536" s="129"/>
      <c r="KKK1536" s="129"/>
      <c r="KKL1536" s="129"/>
      <c r="KKM1536" s="129"/>
      <c r="KKN1536" s="129"/>
      <c r="KKO1536" s="129"/>
      <c r="KKP1536" s="129"/>
      <c r="KKQ1536" s="129"/>
      <c r="KKR1536" s="129"/>
      <c r="KKS1536" s="129"/>
      <c r="KKT1536" s="129"/>
      <c r="KKU1536" s="129"/>
      <c r="KKV1536" s="129"/>
      <c r="KKW1536" s="129"/>
      <c r="KKX1536" s="129"/>
      <c r="KKY1536" s="129"/>
      <c r="KKZ1536" s="129"/>
      <c r="KLA1536" s="129"/>
      <c r="KLB1536" s="129"/>
      <c r="KLC1536" s="129"/>
      <c r="KLD1536" s="129"/>
      <c r="KLE1536" s="129"/>
      <c r="KLF1536" s="129"/>
      <c r="KLG1536" s="129"/>
      <c r="KLH1536" s="129"/>
      <c r="KLI1536" s="129"/>
      <c r="KLJ1536" s="129"/>
      <c r="KLK1536" s="129"/>
      <c r="KLL1536" s="129"/>
      <c r="KLM1536" s="129"/>
      <c r="KLN1536" s="129"/>
      <c r="KLO1536" s="129"/>
      <c r="KLP1536" s="129"/>
      <c r="KLQ1536" s="129"/>
      <c r="KLR1536" s="129"/>
      <c r="KLS1536" s="129"/>
      <c r="KLT1536" s="129"/>
      <c r="KLU1536" s="129"/>
      <c r="KLV1536" s="129"/>
      <c r="KLW1536" s="129"/>
      <c r="KLX1536" s="129"/>
      <c r="KLY1536" s="129"/>
      <c r="KLZ1536" s="129"/>
      <c r="KMA1536" s="129"/>
      <c r="KMB1536" s="129"/>
      <c r="KMC1536" s="129"/>
      <c r="KMD1536" s="129"/>
      <c r="KME1536" s="129"/>
      <c r="KMF1536" s="129"/>
      <c r="KMG1536" s="129"/>
      <c r="KMH1536" s="129"/>
      <c r="KMI1536" s="129"/>
      <c r="KMJ1536" s="129"/>
      <c r="KMK1536" s="129"/>
      <c r="KML1536" s="129"/>
      <c r="KMM1536" s="129"/>
      <c r="KMN1536" s="129"/>
      <c r="KMO1536" s="129"/>
      <c r="KMP1536" s="129"/>
      <c r="KMQ1536" s="129"/>
      <c r="KMR1536" s="129"/>
      <c r="KMS1536" s="129"/>
      <c r="KMT1536" s="129"/>
      <c r="KMU1536" s="129"/>
      <c r="KMV1536" s="129"/>
      <c r="KMW1536" s="129"/>
      <c r="KMX1536" s="129"/>
      <c r="KMY1536" s="129"/>
      <c r="KMZ1536" s="129"/>
      <c r="KNA1536" s="129"/>
      <c r="KNB1536" s="129"/>
      <c r="KNC1536" s="129"/>
      <c r="KND1536" s="129"/>
      <c r="KNE1536" s="129"/>
      <c r="KNF1536" s="129"/>
      <c r="KNG1536" s="129"/>
      <c r="KNH1536" s="129"/>
      <c r="KNI1536" s="129"/>
      <c r="KNJ1536" s="129"/>
      <c r="KNK1536" s="129"/>
      <c r="KNL1536" s="129"/>
      <c r="KNM1536" s="129"/>
      <c r="KNN1536" s="129"/>
      <c r="KNO1536" s="129"/>
      <c r="KNP1536" s="129"/>
      <c r="KNQ1536" s="129"/>
      <c r="KNR1536" s="129"/>
      <c r="KNS1536" s="129"/>
      <c r="KNT1536" s="129"/>
      <c r="KNU1536" s="129"/>
      <c r="KNV1536" s="129"/>
      <c r="KNW1536" s="129"/>
      <c r="KNX1536" s="129"/>
      <c r="KNY1536" s="129"/>
      <c r="KNZ1536" s="129"/>
      <c r="KOA1536" s="129"/>
      <c r="KOB1536" s="129"/>
      <c r="KOC1536" s="129"/>
      <c r="KOD1536" s="129"/>
      <c r="KOE1536" s="129"/>
      <c r="KOF1536" s="129"/>
      <c r="KOG1536" s="129"/>
      <c r="KOH1536" s="129"/>
      <c r="KOI1536" s="129"/>
      <c r="KOJ1536" s="129"/>
      <c r="KOK1536" s="129"/>
      <c r="KOL1536" s="129"/>
      <c r="KOM1536" s="129"/>
      <c r="KON1536" s="129"/>
      <c r="KOO1536" s="129"/>
      <c r="KOP1536" s="129"/>
      <c r="KOQ1536" s="129"/>
      <c r="KOR1536" s="129"/>
      <c r="KOS1536" s="129"/>
      <c r="KOT1536" s="129"/>
      <c r="KOU1536" s="129"/>
      <c r="KOV1536" s="129"/>
      <c r="KOW1536" s="129"/>
      <c r="KOX1536" s="129"/>
      <c r="KOY1536" s="129"/>
      <c r="KOZ1536" s="129"/>
      <c r="KPA1536" s="129"/>
      <c r="KPB1536" s="129"/>
      <c r="KPC1536" s="129"/>
      <c r="KPD1536" s="129"/>
      <c r="KPE1536" s="129"/>
      <c r="KPF1536" s="129"/>
      <c r="KPG1536" s="129"/>
      <c r="KPH1536" s="129"/>
      <c r="KPI1536" s="129"/>
      <c r="KPJ1536" s="129"/>
      <c r="KPK1536" s="129"/>
      <c r="KPL1536" s="129"/>
      <c r="KPM1536" s="129"/>
      <c r="KPN1536" s="129"/>
      <c r="KPO1536" s="129"/>
      <c r="KPP1536" s="129"/>
      <c r="KPQ1536" s="129"/>
      <c r="KPR1536" s="129"/>
      <c r="KPS1536" s="129"/>
      <c r="KPT1536" s="129"/>
      <c r="KPU1536" s="129"/>
      <c r="KPV1536" s="129"/>
      <c r="KPW1536" s="129"/>
      <c r="KPX1536" s="129"/>
      <c r="KPY1536" s="129"/>
      <c r="KPZ1536" s="129"/>
      <c r="KQA1536" s="129"/>
      <c r="KQB1536" s="129"/>
      <c r="KQC1536" s="129"/>
      <c r="KQD1536" s="129"/>
      <c r="KQE1536" s="129"/>
      <c r="KQF1536" s="129"/>
      <c r="KQG1536" s="129"/>
      <c r="KQH1536" s="129"/>
      <c r="KQI1536" s="129"/>
      <c r="KQJ1536" s="129"/>
      <c r="KQK1536" s="129"/>
      <c r="KQL1536" s="129"/>
      <c r="KQM1536" s="129"/>
      <c r="KQN1536" s="129"/>
      <c r="KQO1536" s="129"/>
      <c r="KQP1536" s="129"/>
      <c r="KQQ1536" s="129"/>
      <c r="KQR1536" s="129"/>
      <c r="KQS1536" s="129"/>
      <c r="KQT1536" s="129"/>
      <c r="KQU1536" s="129"/>
      <c r="KQV1536" s="129"/>
      <c r="KQW1536" s="129"/>
      <c r="KQX1536" s="129"/>
      <c r="KQY1536" s="129"/>
      <c r="KQZ1536" s="129"/>
      <c r="KRA1536" s="129"/>
      <c r="KRB1536" s="129"/>
      <c r="KRC1536" s="129"/>
      <c r="KRD1536" s="129"/>
      <c r="KRE1536" s="129"/>
      <c r="KRF1536" s="129"/>
      <c r="KRG1536" s="129"/>
      <c r="KRH1536" s="129"/>
      <c r="KRI1536" s="129"/>
      <c r="KRJ1536" s="129"/>
      <c r="KRK1536" s="129"/>
      <c r="KRL1536" s="129"/>
      <c r="KRM1536" s="129"/>
      <c r="KRN1536" s="129"/>
      <c r="KRO1536" s="129"/>
      <c r="KRP1536" s="129"/>
      <c r="KRQ1536" s="129"/>
      <c r="KRR1536" s="129"/>
      <c r="KRS1536" s="129"/>
      <c r="KRT1536" s="129"/>
      <c r="KRU1536" s="129"/>
      <c r="KRV1536" s="129"/>
      <c r="KRW1536" s="129"/>
      <c r="KRX1536" s="129"/>
      <c r="KRY1536" s="129"/>
      <c r="KRZ1536" s="129"/>
      <c r="KSA1536" s="129"/>
      <c r="KSB1536" s="129"/>
      <c r="KSC1536" s="129"/>
      <c r="KSD1536" s="129"/>
      <c r="KSE1536" s="129"/>
      <c r="KSF1536" s="129"/>
      <c r="KSG1536" s="129"/>
      <c r="KSH1536" s="129"/>
      <c r="KSI1536" s="129"/>
      <c r="KSJ1536" s="129"/>
      <c r="KSK1536" s="129"/>
      <c r="KSL1536" s="129"/>
      <c r="KSM1536" s="129"/>
      <c r="KSN1536" s="129"/>
      <c r="KSO1536" s="129"/>
      <c r="KSP1536" s="129"/>
      <c r="KSQ1536" s="129"/>
      <c r="KSR1536" s="129"/>
      <c r="KSS1536" s="129"/>
      <c r="KST1536" s="129"/>
      <c r="KSU1536" s="129"/>
      <c r="KSV1536" s="129"/>
      <c r="KSW1536" s="129"/>
      <c r="KSX1536" s="129"/>
      <c r="KSY1536" s="129"/>
      <c r="KSZ1536" s="129"/>
      <c r="KTA1536" s="129"/>
      <c r="KTB1536" s="129"/>
      <c r="KTC1536" s="129"/>
      <c r="KTD1536" s="129"/>
      <c r="KTE1536" s="129"/>
      <c r="KTF1536" s="129"/>
      <c r="KTG1536" s="129"/>
      <c r="KTH1536" s="129"/>
      <c r="KTI1536" s="129"/>
      <c r="KTJ1536" s="129"/>
      <c r="KTK1536" s="129"/>
      <c r="KTL1536" s="129"/>
      <c r="KTM1536" s="129"/>
      <c r="KTN1536" s="129"/>
      <c r="KTO1536" s="129"/>
      <c r="KTP1536" s="129"/>
      <c r="KTQ1536" s="129"/>
      <c r="KTR1536" s="129"/>
      <c r="KTS1536" s="129"/>
      <c r="KTT1536" s="129"/>
      <c r="KTU1536" s="129"/>
      <c r="KTV1536" s="129"/>
      <c r="KTW1536" s="129"/>
      <c r="KTX1536" s="129"/>
      <c r="KTY1536" s="129"/>
      <c r="KTZ1536" s="129"/>
      <c r="KUA1536" s="129"/>
      <c r="KUB1536" s="129"/>
      <c r="KUC1536" s="129"/>
      <c r="KUD1536" s="129"/>
      <c r="KUE1536" s="129"/>
      <c r="KUF1536" s="129"/>
      <c r="KUG1536" s="129"/>
      <c r="KUH1536" s="129"/>
      <c r="KUI1536" s="129"/>
      <c r="KUJ1536" s="129"/>
      <c r="KUK1536" s="129"/>
      <c r="KUL1536" s="129"/>
      <c r="KUM1536" s="129"/>
      <c r="KUN1536" s="129"/>
      <c r="KUO1536" s="129"/>
      <c r="KUP1536" s="129"/>
      <c r="KUQ1536" s="129"/>
      <c r="KUR1536" s="129"/>
      <c r="KUS1536" s="129"/>
      <c r="KUT1536" s="129"/>
      <c r="KUU1536" s="129"/>
      <c r="KUV1536" s="129"/>
      <c r="KUW1536" s="129"/>
      <c r="KUX1536" s="129"/>
      <c r="KUY1536" s="129"/>
      <c r="KUZ1536" s="129"/>
      <c r="KVA1536" s="129"/>
      <c r="KVB1536" s="129"/>
      <c r="KVC1536" s="129"/>
      <c r="KVD1536" s="129"/>
      <c r="KVE1536" s="129"/>
      <c r="KVF1536" s="129"/>
      <c r="KVG1536" s="129"/>
      <c r="KVH1536" s="129"/>
      <c r="KVI1536" s="129"/>
      <c r="KVJ1536" s="129"/>
      <c r="KVK1536" s="129"/>
      <c r="KVL1536" s="129"/>
      <c r="KVM1536" s="129"/>
      <c r="KVN1536" s="129"/>
      <c r="KVO1536" s="129"/>
      <c r="KVP1536" s="129"/>
      <c r="KVQ1536" s="129"/>
      <c r="KVR1536" s="129"/>
      <c r="KVS1536" s="129"/>
      <c r="KVT1536" s="129"/>
      <c r="KVU1536" s="129"/>
      <c r="KVV1536" s="129"/>
      <c r="KVW1536" s="129"/>
      <c r="KVX1536" s="129"/>
      <c r="KVY1536" s="129"/>
      <c r="KVZ1536" s="129"/>
      <c r="KWA1536" s="129"/>
      <c r="KWB1536" s="129"/>
      <c r="KWC1536" s="129"/>
      <c r="KWD1536" s="129"/>
      <c r="KWE1536" s="129"/>
      <c r="KWF1536" s="129"/>
      <c r="KWG1536" s="129"/>
      <c r="KWH1536" s="129"/>
      <c r="KWI1536" s="129"/>
      <c r="KWJ1536" s="129"/>
      <c r="KWK1536" s="129"/>
      <c r="KWL1536" s="129"/>
      <c r="KWM1536" s="129"/>
      <c r="KWN1536" s="129"/>
      <c r="KWO1536" s="129"/>
      <c r="KWP1536" s="129"/>
      <c r="KWQ1536" s="129"/>
      <c r="KWR1536" s="129"/>
      <c r="KWS1536" s="129"/>
      <c r="KWT1536" s="129"/>
      <c r="KWU1536" s="129"/>
      <c r="KWV1536" s="129"/>
      <c r="KWW1536" s="129"/>
      <c r="KWX1536" s="129"/>
      <c r="KWY1536" s="129"/>
      <c r="KWZ1536" s="129"/>
      <c r="KXA1536" s="129"/>
      <c r="KXB1536" s="129"/>
      <c r="KXC1536" s="129"/>
      <c r="KXD1536" s="129"/>
      <c r="KXE1536" s="129"/>
      <c r="KXF1536" s="129"/>
      <c r="KXG1536" s="129"/>
      <c r="KXH1536" s="129"/>
      <c r="KXI1536" s="129"/>
      <c r="KXJ1536" s="129"/>
      <c r="KXK1536" s="129"/>
      <c r="KXL1536" s="129"/>
      <c r="KXM1536" s="129"/>
      <c r="KXN1536" s="129"/>
      <c r="KXO1536" s="129"/>
      <c r="KXP1536" s="129"/>
      <c r="KXQ1536" s="129"/>
      <c r="KXR1536" s="129"/>
      <c r="KXS1536" s="129"/>
      <c r="KXT1536" s="129"/>
      <c r="KXU1536" s="129"/>
      <c r="KXV1536" s="129"/>
      <c r="KXW1536" s="129"/>
      <c r="KXX1536" s="129"/>
      <c r="KXY1536" s="129"/>
      <c r="KXZ1536" s="129"/>
      <c r="KYA1536" s="129"/>
      <c r="KYB1536" s="129"/>
      <c r="KYC1536" s="129"/>
      <c r="KYD1536" s="129"/>
      <c r="KYE1536" s="129"/>
      <c r="KYF1536" s="129"/>
      <c r="KYG1536" s="129"/>
      <c r="KYH1536" s="129"/>
      <c r="KYI1536" s="129"/>
      <c r="KYJ1536" s="129"/>
      <c r="KYK1536" s="129"/>
      <c r="KYL1536" s="129"/>
      <c r="KYM1536" s="129"/>
      <c r="KYN1536" s="129"/>
      <c r="KYO1536" s="129"/>
      <c r="KYP1536" s="129"/>
      <c r="KYQ1536" s="129"/>
      <c r="KYR1536" s="129"/>
      <c r="KYS1536" s="129"/>
      <c r="KYT1536" s="129"/>
      <c r="KYU1536" s="129"/>
      <c r="KYV1536" s="129"/>
      <c r="KYW1536" s="129"/>
      <c r="KYX1536" s="129"/>
      <c r="KYY1536" s="129"/>
      <c r="KYZ1536" s="129"/>
      <c r="KZA1536" s="129"/>
      <c r="KZB1536" s="129"/>
      <c r="KZC1536" s="129"/>
      <c r="KZD1536" s="129"/>
      <c r="KZE1536" s="129"/>
      <c r="KZF1536" s="129"/>
      <c r="KZG1536" s="129"/>
      <c r="KZH1536" s="129"/>
      <c r="KZI1536" s="129"/>
      <c r="KZJ1536" s="129"/>
      <c r="KZK1536" s="129"/>
      <c r="KZL1536" s="129"/>
      <c r="KZM1536" s="129"/>
      <c r="KZN1536" s="129"/>
      <c r="KZO1536" s="129"/>
      <c r="KZP1536" s="129"/>
      <c r="KZQ1536" s="129"/>
      <c r="KZR1536" s="129"/>
      <c r="KZS1536" s="129"/>
      <c r="KZT1536" s="129"/>
      <c r="KZU1536" s="129"/>
      <c r="KZV1536" s="129"/>
      <c r="KZW1536" s="129"/>
      <c r="KZX1536" s="129"/>
      <c r="KZY1536" s="129"/>
      <c r="KZZ1536" s="129"/>
      <c r="LAA1536" s="129"/>
      <c r="LAB1536" s="129"/>
      <c r="LAC1536" s="129"/>
      <c r="LAD1536" s="129"/>
      <c r="LAE1536" s="129"/>
      <c r="LAF1536" s="129"/>
      <c r="LAG1536" s="129"/>
      <c r="LAH1536" s="129"/>
      <c r="LAI1536" s="129"/>
      <c r="LAJ1536" s="129"/>
      <c r="LAK1536" s="129"/>
      <c r="LAL1536" s="129"/>
      <c r="LAM1536" s="129"/>
      <c r="LAN1536" s="129"/>
      <c r="LAO1536" s="129"/>
      <c r="LAP1536" s="129"/>
      <c r="LAQ1536" s="129"/>
      <c r="LAR1536" s="129"/>
      <c r="LAS1536" s="129"/>
      <c r="LAT1536" s="129"/>
      <c r="LAU1536" s="129"/>
      <c r="LAV1536" s="129"/>
      <c r="LAW1536" s="129"/>
      <c r="LAX1536" s="129"/>
      <c r="LAY1536" s="129"/>
      <c r="LAZ1536" s="129"/>
      <c r="LBA1536" s="129"/>
      <c r="LBB1536" s="129"/>
      <c r="LBC1536" s="129"/>
      <c r="LBD1536" s="129"/>
      <c r="LBE1536" s="129"/>
      <c r="LBF1536" s="129"/>
      <c r="LBG1536" s="129"/>
      <c r="LBH1536" s="129"/>
      <c r="LBI1536" s="129"/>
      <c r="LBJ1536" s="129"/>
      <c r="LBK1536" s="129"/>
      <c r="LBL1536" s="129"/>
      <c r="LBM1536" s="129"/>
      <c r="LBN1536" s="129"/>
      <c r="LBO1536" s="129"/>
      <c r="LBP1536" s="129"/>
      <c r="LBQ1536" s="129"/>
      <c r="LBR1536" s="129"/>
      <c r="LBS1536" s="129"/>
      <c r="LBT1536" s="129"/>
      <c r="LBU1536" s="129"/>
      <c r="LBV1536" s="129"/>
      <c r="LBW1536" s="129"/>
      <c r="LBX1536" s="129"/>
      <c r="LBY1536" s="129"/>
      <c r="LBZ1536" s="129"/>
      <c r="LCA1536" s="129"/>
      <c r="LCB1536" s="129"/>
      <c r="LCC1536" s="129"/>
      <c r="LCD1536" s="129"/>
      <c r="LCE1536" s="129"/>
      <c r="LCF1536" s="129"/>
      <c r="LCG1536" s="129"/>
      <c r="LCH1536" s="129"/>
      <c r="LCI1536" s="129"/>
      <c r="LCJ1536" s="129"/>
      <c r="LCK1536" s="129"/>
      <c r="LCL1536" s="129"/>
      <c r="LCM1536" s="129"/>
      <c r="LCN1536" s="129"/>
      <c r="LCO1536" s="129"/>
      <c r="LCP1536" s="129"/>
      <c r="LCQ1536" s="129"/>
      <c r="LCR1536" s="129"/>
      <c r="LCS1536" s="129"/>
      <c r="LCT1536" s="129"/>
      <c r="LCU1536" s="129"/>
      <c r="LCV1536" s="129"/>
      <c r="LCW1536" s="129"/>
      <c r="LCX1536" s="129"/>
      <c r="LCY1536" s="129"/>
      <c r="LCZ1536" s="129"/>
      <c r="LDA1536" s="129"/>
      <c r="LDB1536" s="129"/>
      <c r="LDC1536" s="129"/>
      <c r="LDD1536" s="129"/>
      <c r="LDE1536" s="129"/>
      <c r="LDF1536" s="129"/>
      <c r="LDG1536" s="129"/>
      <c r="LDH1536" s="129"/>
      <c r="LDI1536" s="129"/>
      <c r="LDJ1536" s="129"/>
      <c r="LDK1536" s="129"/>
      <c r="LDL1536" s="129"/>
      <c r="LDM1536" s="129"/>
      <c r="LDN1536" s="129"/>
      <c r="LDO1536" s="129"/>
      <c r="LDP1536" s="129"/>
      <c r="LDQ1536" s="129"/>
      <c r="LDR1536" s="129"/>
      <c r="LDS1536" s="129"/>
      <c r="LDT1536" s="129"/>
      <c r="LDU1536" s="129"/>
      <c r="LDV1536" s="129"/>
      <c r="LDW1536" s="129"/>
      <c r="LDX1536" s="129"/>
      <c r="LDY1536" s="129"/>
      <c r="LDZ1536" s="129"/>
      <c r="LEA1536" s="129"/>
      <c r="LEB1536" s="129"/>
      <c r="LEC1536" s="129"/>
      <c r="LED1536" s="129"/>
      <c r="LEE1536" s="129"/>
      <c r="LEF1536" s="129"/>
      <c r="LEG1536" s="129"/>
      <c r="LEH1536" s="129"/>
      <c r="LEI1536" s="129"/>
      <c r="LEJ1536" s="129"/>
      <c r="LEK1536" s="129"/>
      <c r="LEL1536" s="129"/>
      <c r="LEM1536" s="129"/>
      <c r="LEN1536" s="129"/>
      <c r="LEO1536" s="129"/>
      <c r="LEP1536" s="129"/>
      <c r="LEQ1536" s="129"/>
      <c r="LER1536" s="129"/>
      <c r="LES1536" s="129"/>
      <c r="LET1536" s="129"/>
      <c r="LEU1536" s="129"/>
      <c r="LEV1536" s="129"/>
      <c r="LEW1536" s="129"/>
      <c r="LEX1536" s="129"/>
      <c r="LEY1536" s="129"/>
      <c r="LEZ1536" s="129"/>
      <c r="LFA1536" s="129"/>
      <c r="LFB1536" s="129"/>
      <c r="LFC1536" s="129"/>
      <c r="LFD1536" s="129"/>
      <c r="LFE1536" s="129"/>
      <c r="LFF1536" s="129"/>
      <c r="LFG1536" s="129"/>
      <c r="LFH1536" s="129"/>
      <c r="LFI1536" s="129"/>
      <c r="LFJ1536" s="129"/>
      <c r="LFK1536" s="129"/>
      <c r="LFL1536" s="129"/>
      <c r="LFM1536" s="129"/>
      <c r="LFN1536" s="129"/>
      <c r="LFO1536" s="129"/>
      <c r="LFP1536" s="129"/>
      <c r="LFQ1536" s="129"/>
      <c r="LFR1536" s="129"/>
      <c r="LFS1536" s="129"/>
      <c r="LFT1536" s="129"/>
      <c r="LFU1536" s="129"/>
      <c r="LFV1536" s="129"/>
      <c r="LFW1536" s="129"/>
      <c r="LFX1536" s="129"/>
      <c r="LFY1536" s="129"/>
      <c r="LFZ1536" s="129"/>
      <c r="LGA1536" s="129"/>
      <c r="LGB1536" s="129"/>
      <c r="LGC1536" s="129"/>
      <c r="LGD1536" s="129"/>
      <c r="LGE1536" s="129"/>
      <c r="LGF1536" s="129"/>
      <c r="LGG1536" s="129"/>
      <c r="LGH1536" s="129"/>
      <c r="LGI1536" s="129"/>
      <c r="LGJ1536" s="129"/>
      <c r="LGK1536" s="129"/>
      <c r="LGL1536" s="129"/>
      <c r="LGM1536" s="129"/>
      <c r="LGN1536" s="129"/>
      <c r="LGO1536" s="129"/>
      <c r="LGP1536" s="129"/>
      <c r="LGQ1536" s="129"/>
      <c r="LGR1536" s="129"/>
      <c r="LGS1536" s="129"/>
      <c r="LGT1536" s="129"/>
      <c r="LGU1536" s="129"/>
      <c r="LGV1536" s="129"/>
      <c r="LGW1536" s="129"/>
      <c r="LGX1536" s="129"/>
      <c r="LGY1536" s="129"/>
      <c r="LGZ1536" s="129"/>
      <c r="LHA1536" s="129"/>
      <c r="LHB1536" s="129"/>
      <c r="LHC1536" s="129"/>
      <c r="LHD1536" s="129"/>
      <c r="LHE1536" s="129"/>
      <c r="LHF1536" s="129"/>
      <c r="LHG1536" s="129"/>
      <c r="LHH1536" s="129"/>
      <c r="LHI1536" s="129"/>
      <c r="LHJ1536" s="129"/>
      <c r="LHK1536" s="129"/>
      <c r="LHL1536" s="129"/>
      <c r="LHM1536" s="129"/>
      <c r="LHN1536" s="129"/>
      <c r="LHO1536" s="129"/>
      <c r="LHP1536" s="129"/>
      <c r="LHQ1536" s="129"/>
      <c r="LHR1536" s="129"/>
      <c r="LHS1536" s="129"/>
      <c r="LHT1536" s="129"/>
      <c r="LHU1536" s="129"/>
      <c r="LHV1536" s="129"/>
      <c r="LHW1536" s="129"/>
      <c r="LHX1536" s="129"/>
      <c r="LHY1536" s="129"/>
      <c r="LHZ1536" s="129"/>
      <c r="LIA1536" s="129"/>
      <c r="LIB1536" s="129"/>
      <c r="LIC1536" s="129"/>
      <c r="LID1536" s="129"/>
      <c r="LIE1536" s="129"/>
      <c r="LIF1536" s="129"/>
      <c r="LIG1536" s="129"/>
      <c r="LIH1536" s="129"/>
      <c r="LII1536" s="129"/>
      <c r="LIJ1536" s="129"/>
      <c r="LIK1536" s="129"/>
      <c r="LIL1536" s="129"/>
      <c r="LIM1536" s="129"/>
      <c r="LIN1536" s="129"/>
      <c r="LIO1536" s="129"/>
      <c r="LIP1536" s="129"/>
      <c r="LIQ1536" s="129"/>
      <c r="LIR1536" s="129"/>
      <c r="LIS1536" s="129"/>
      <c r="LIT1536" s="129"/>
      <c r="LIU1536" s="129"/>
      <c r="LIV1536" s="129"/>
      <c r="LIW1536" s="129"/>
      <c r="LIX1536" s="129"/>
      <c r="LIY1536" s="129"/>
      <c r="LIZ1536" s="129"/>
      <c r="LJA1536" s="129"/>
      <c r="LJB1536" s="129"/>
      <c r="LJC1536" s="129"/>
      <c r="LJD1536" s="129"/>
      <c r="LJE1536" s="129"/>
      <c r="LJF1536" s="129"/>
      <c r="LJG1536" s="129"/>
      <c r="LJH1536" s="129"/>
      <c r="LJI1536" s="129"/>
      <c r="LJJ1536" s="129"/>
      <c r="LJK1536" s="129"/>
      <c r="LJL1536" s="129"/>
      <c r="LJM1536" s="129"/>
      <c r="LJN1536" s="129"/>
      <c r="LJO1536" s="129"/>
      <c r="LJP1536" s="129"/>
      <c r="LJQ1536" s="129"/>
      <c r="LJR1536" s="129"/>
      <c r="LJS1536" s="129"/>
      <c r="LJT1536" s="129"/>
      <c r="LJU1536" s="129"/>
      <c r="LJV1536" s="129"/>
      <c r="LJW1536" s="129"/>
      <c r="LJX1536" s="129"/>
      <c r="LJY1536" s="129"/>
      <c r="LJZ1536" s="129"/>
      <c r="LKA1536" s="129"/>
      <c r="LKB1536" s="129"/>
      <c r="LKC1536" s="129"/>
      <c r="LKD1536" s="129"/>
      <c r="LKE1536" s="129"/>
      <c r="LKF1536" s="129"/>
      <c r="LKG1536" s="129"/>
      <c r="LKH1536" s="129"/>
      <c r="LKI1536" s="129"/>
      <c r="LKJ1536" s="129"/>
      <c r="LKK1536" s="129"/>
      <c r="LKL1536" s="129"/>
      <c r="LKM1536" s="129"/>
      <c r="LKN1536" s="129"/>
      <c r="LKO1536" s="129"/>
      <c r="LKP1536" s="129"/>
      <c r="LKQ1536" s="129"/>
      <c r="LKR1536" s="129"/>
      <c r="LKS1536" s="129"/>
      <c r="LKT1536" s="129"/>
      <c r="LKU1536" s="129"/>
      <c r="LKV1536" s="129"/>
      <c r="LKW1536" s="129"/>
      <c r="LKX1536" s="129"/>
      <c r="LKY1536" s="129"/>
      <c r="LKZ1536" s="129"/>
      <c r="LLA1536" s="129"/>
      <c r="LLB1536" s="129"/>
      <c r="LLC1536" s="129"/>
      <c r="LLD1536" s="129"/>
      <c r="LLE1536" s="129"/>
      <c r="LLF1536" s="129"/>
      <c r="LLG1536" s="129"/>
      <c r="LLH1536" s="129"/>
      <c r="LLI1536" s="129"/>
      <c r="LLJ1536" s="129"/>
      <c r="LLK1536" s="129"/>
      <c r="LLL1536" s="129"/>
      <c r="LLM1536" s="129"/>
      <c r="LLN1536" s="129"/>
      <c r="LLO1536" s="129"/>
      <c r="LLP1536" s="129"/>
      <c r="LLQ1536" s="129"/>
      <c r="LLR1536" s="129"/>
      <c r="LLS1536" s="129"/>
      <c r="LLT1536" s="129"/>
      <c r="LLU1536" s="129"/>
      <c r="LLV1536" s="129"/>
      <c r="LLW1536" s="129"/>
      <c r="LLX1536" s="129"/>
      <c r="LLY1536" s="129"/>
      <c r="LLZ1536" s="129"/>
      <c r="LMA1536" s="129"/>
      <c r="LMB1536" s="129"/>
      <c r="LMC1536" s="129"/>
      <c r="LMD1536" s="129"/>
      <c r="LME1536" s="129"/>
      <c r="LMF1536" s="129"/>
      <c r="LMG1536" s="129"/>
      <c r="LMH1536" s="129"/>
      <c r="LMI1536" s="129"/>
      <c r="LMJ1536" s="129"/>
      <c r="LMK1536" s="129"/>
      <c r="LML1536" s="129"/>
      <c r="LMM1536" s="129"/>
      <c r="LMN1536" s="129"/>
      <c r="LMO1536" s="129"/>
      <c r="LMP1536" s="129"/>
      <c r="LMQ1536" s="129"/>
      <c r="LMR1536" s="129"/>
      <c r="LMS1536" s="129"/>
      <c r="LMT1536" s="129"/>
      <c r="LMU1536" s="129"/>
      <c r="LMV1536" s="129"/>
      <c r="LMW1536" s="129"/>
      <c r="LMX1536" s="129"/>
      <c r="LMY1536" s="129"/>
      <c r="LMZ1536" s="129"/>
      <c r="LNA1536" s="129"/>
      <c r="LNB1536" s="129"/>
      <c r="LNC1536" s="129"/>
      <c r="LND1536" s="129"/>
      <c r="LNE1536" s="129"/>
      <c r="LNF1536" s="129"/>
      <c r="LNG1536" s="129"/>
      <c r="LNH1536" s="129"/>
      <c r="LNI1536" s="129"/>
      <c r="LNJ1536" s="129"/>
      <c r="LNK1536" s="129"/>
      <c r="LNL1536" s="129"/>
      <c r="LNM1536" s="129"/>
      <c r="LNN1536" s="129"/>
      <c r="LNO1536" s="129"/>
      <c r="LNP1536" s="129"/>
      <c r="LNQ1536" s="129"/>
      <c r="LNR1536" s="129"/>
      <c r="LNS1536" s="129"/>
      <c r="LNT1536" s="129"/>
      <c r="LNU1536" s="129"/>
      <c r="LNV1536" s="129"/>
      <c r="LNW1536" s="129"/>
      <c r="LNX1536" s="129"/>
      <c r="LNY1536" s="129"/>
      <c r="LNZ1536" s="129"/>
      <c r="LOA1536" s="129"/>
      <c r="LOB1536" s="129"/>
      <c r="LOC1536" s="129"/>
      <c r="LOD1536" s="129"/>
      <c r="LOE1536" s="129"/>
      <c r="LOF1536" s="129"/>
      <c r="LOG1536" s="129"/>
      <c r="LOH1536" s="129"/>
      <c r="LOI1536" s="129"/>
      <c r="LOJ1536" s="129"/>
      <c r="LOK1536" s="129"/>
      <c r="LOL1536" s="129"/>
      <c r="LOM1536" s="129"/>
      <c r="LON1536" s="129"/>
      <c r="LOO1536" s="129"/>
      <c r="LOP1536" s="129"/>
      <c r="LOQ1536" s="129"/>
      <c r="LOR1536" s="129"/>
      <c r="LOS1536" s="129"/>
      <c r="LOT1536" s="129"/>
      <c r="LOU1536" s="129"/>
      <c r="LOV1536" s="129"/>
      <c r="LOW1536" s="129"/>
      <c r="LOX1536" s="129"/>
      <c r="LOY1536" s="129"/>
      <c r="LOZ1536" s="129"/>
      <c r="LPA1536" s="129"/>
      <c r="LPB1536" s="129"/>
      <c r="LPC1536" s="129"/>
      <c r="LPD1536" s="129"/>
      <c r="LPE1536" s="129"/>
      <c r="LPF1536" s="129"/>
      <c r="LPG1536" s="129"/>
      <c r="LPH1536" s="129"/>
      <c r="LPI1536" s="129"/>
      <c r="LPJ1536" s="129"/>
      <c r="LPK1536" s="129"/>
      <c r="LPL1536" s="129"/>
      <c r="LPM1536" s="129"/>
      <c r="LPN1536" s="129"/>
      <c r="LPO1536" s="129"/>
      <c r="LPP1536" s="129"/>
      <c r="LPQ1536" s="129"/>
      <c r="LPR1536" s="129"/>
      <c r="LPS1536" s="129"/>
      <c r="LPT1536" s="129"/>
      <c r="LPU1536" s="129"/>
      <c r="LPV1536" s="129"/>
      <c r="LPW1536" s="129"/>
      <c r="LPX1536" s="129"/>
      <c r="LPY1536" s="129"/>
      <c r="LPZ1536" s="129"/>
      <c r="LQA1536" s="129"/>
      <c r="LQB1536" s="129"/>
      <c r="LQC1536" s="129"/>
      <c r="LQD1536" s="129"/>
      <c r="LQE1536" s="129"/>
      <c r="LQF1536" s="129"/>
      <c r="LQG1536" s="129"/>
      <c r="LQH1536" s="129"/>
      <c r="LQI1536" s="129"/>
      <c r="LQJ1536" s="129"/>
      <c r="LQK1536" s="129"/>
      <c r="LQL1536" s="129"/>
      <c r="LQM1536" s="129"/>
      <c r="LQN1536" s="129"/>
      <c r="LQO1536" s="129"/>
      <c r="LQP1536" s="129"/>
      <c r="LQQ1536" s="129"/>
      <c r="LQR1536" s="129"/>
      <c r="LQS1536" s="129"/>
      <c r="LQT1536" s="129"/>
      <c r="LQU1536" s="129"/>
      <c r="LQV1536" s="129"/>
      <c r="LQW1536" s="129"/>
      <c r="LQX1536" s="129"/>
      <c r="LQY1536" s="129"/>
      <c r="LQZ1536" s="129"/>
      <c r="LRA1536" s="129"/>
      <c r="LRB1536" s="129"/>
      <c r="LRC1536" s="129"/>
      <c r="LRD1536" s="129"/>
      <c r="LRE1536" s="129"/>
      <c r="LRF1536" s="129"/>
      <c r="LRG1536" s="129"/>
      <c r="LRH1536" s="129"/>
      <c r="LRI1536" s="129"/>
      <c r="LRJ1536" s="129"/>
      <c r="LRK1536" s="129"/>
      <c r="LRL1536" s="129"/>
      <c r="LRM1536" s="129"/>
      <c r="LRN1536" s="129"/>
      <c r="LRO1536" s="129"/>
      <c r="LRP1536" s="129"/>
      <c r="LRQ1536" s="129"/>
      <c r="LRR1536" s="129"/>
      <c r="LRS1536" s="129"/>
      <c r="LRT1536" s="129"/>
      <c r="LRU1536" s="129"/>
      <c r="LRV1536" s="129"/>
      <c r="LRW1536" s="129"/>
      <c r="LRX1536" s="129"/>
      <c r="LRY1536" s="129"/>
      <c r="LRZ1536" s="129"/>
      <c r="LSA1536" s="129"/>
      <c r="LSB1536" s="129"/>
      <c r="LSC1536" s="129"/>
      <c r="LSD1536" s="129"/>
      <c r="LSE1536" s="129"/>
      <c r="LSF1536" s="129"/>
      <c r="LSG1536" s="129"/>
      <c r="LSH1536" s="129"/>
      <c r="LSI1536" s="129"/>
      <c r="LSJ1536" s="129"/>
      <c r="LSK1536" s="129"/>
      <c r="LSL1536" s="129"/>
      <c r="LSM1536" s="129"/>
      <c r="LSN1536" s="129"/>
      <c r="LSO1536" s="129"/>
      <c r="LSP1536" s="129"/>
      <c r="LSQ1536" s="129"/>
      <c r="LSR1536" s="129"/>
      <c r="LSS1536" s="129"/>
      <c r="LST1536" s="129"/>
      <c r="LSU1536" s="129"/>
      <c r="LSV1536" s="129"/>
      <c r="LSW1536" s="129"/>
      <c r="LSX1536" s="129"/>
      <c r="LSY1536" s="129"/>
      <c r="LSZ1536" s="129"/>
      <c r="LTA1536" s="129"/>
      <c r="LTB1536" s="129"/>
      <c r="LTC1536" s="129"/>
      <c r="LTD1536" s="129"/>
      <c r="LTE1536" s="129"/>
      <c r="LTF1536" s="129"/>
      <c r="LTG1536" s="129"/>
      <c r="LTH1536" s="129"/>
      <c r="LTI1536" s="129"/>
      <c r="LTJ1536" s="129"/>
      <c r="LTK1536" s="129"/>
      <c r="LTL1536" s="129"/>
      <c r="LTM1536" s="129"/>
      <c r="LTN1536" s="129"/>
      <c r="LTO1536" s="129"/>
      <c r="LTP1536" s="129"/>
      <c r="LTQ1536" s="129"/>
      <c r="LTR1536" s="129"/>
      <c r="LTS1536" s="129"/>
      <c r="LTT1536" s="129"/>
      <c r="LTU1536" s="129"/>
      <c r="LTV1536" s="129"/>
      <c r="LTW1536" s="129"/>
      <c r="LTX1536" s="129"/>
      <c r="LTY1536" s="129"/>
      <c r="LTZ1536" s="129"/>
      <c r="LUA1536" s="129"/>
      <c r="LUB1536" s="129"/>
      <c r="LUC1536" s="129"/>
      <c r="LUD1536" s="129"/>
      <c r="LUE1536" s="129"/>
      <c r="LUF1536" s="129"/>
      <c r="LUG1536" s="129"/>
      <c r="LUH1536" s="129"/>
      <c r="LUI1536" s="129"/>
      <c r="LUJ1536" s="129"/>
      <c r="LUK1536" s="129"/>
      <c r="LUL1536" s="129"/>
      <c r="LUM1536" s="129"/>
      <c r="LUN1536" s="129"/>
      <c r="LUO1536" s="129"/>
      <c r="LUP1536" s="129"/>
      <c r="LUQ1536" s="129"/>
      <c r="LUR1536" s="129"/>
      <c r="LUS1536" s="129"/>
      <c r="LUT1536" s="129"/>
      <c r="LUU1536" s="129"/>
      <c r="LUV1536" s="129"/>
      <c r="LUW1536" s="129"/>
      <c r="LUX1536" s="129"/>
      <c r="LUY1536" s="129"/>
      <c r="LUZ1536" s="129"/>
      <c r="LVA1536" s="129"/>
      <c r="LVB1536" s="129"/>
      <c r="LVC1536" s="129"/>
      <c r="LVD1536" s="129"/>
      <c r="LVE1536" s="129"/>
      <c r="LVF1536" s="129"/>
      <c r="LVG1536" s="129"/>
      <c r="LVH1536" s="129"/>
      <c r="LVI1536" s="129"/>
      <c r="LVJ1536" s="129"/>
      <c r="LVK1536" s="129"/>
      <c r="LVL1536" s="129"/>
      <c r="LVM1536" s="129"/>
      <c r="LVN1536" s="129"/>
      <c r="LVO1536" s="129"/>
      <c r="LVP1536" s="129"/>
      <c r="LVQ1536" s="129"/>
      <c r="LVR1536" s="129"/>
      <c r="LVS1536" s="129"/>
      <c r="LVT1536" s="129"/>
      <c r="LVU1536" s="129"/>
      <c r="LVV1536" s="129"/>
      <c r="LVW1536" s="129"/>
      <c r="LVX1536" s="129"/>
      <c r="LVY1536" s="129"/>
      <c r="LVZ1536" s="129"/>
      <c r="LWA1536" s="129"/>
      <c r="LWB1536" s="129"/>
      <c r="LWC1536" s="129"/>
      <c r="LWD1536" s="129"/>
      <c r="LWE1536" s="129"/>
      <c r="LWF1536" s="129"/>
      <c r="LWG1536" s="129"/>
      <c r="LWH1536" s="129"/>
      <c r="LWI1536" s="129"/>
      <c r="LWJ1536" s="129"/>
      <c r="LWK1536" s="129"/>
      <c r="LWL1536" s="129"/>
      <c r="LWM1536" s="129"/>
      <c r="LWN1536" s="129"/>
      <c r="LWO1536" s="129"/>
      <c r="LWP1536" s="129"/>
      <c r="LWQ1536" s="129"/>
      <c r="LWR1536" s="129"/>
      <c r="LWS1536" s="129"/>
      <c r="LWT1536" s="129"/>
      <c r="LWU1536" s="129"/>
      <c r="LWV1536" s="129"/>
      <c r="LWW1536" s="129"/>
      <c r="LWX1536" s="129"/>
      <c r="LWY1536" s="129"/>
      <c r="LWZ1536" s="129"/>
      <c r="LXA1536" s="129"/>
      <c r="LXB1536" s="129"/>
      <c r="LXC1536" s="129"/>
      <c r="LXD1536" s="129"/>
      <c r="LXE1536" s="129"/>
      <c r="LXF1536" s="129"/>
      <c r="LXG1536" s="129"/>
      <c r="LXH1536" s="129"/>
      <c r="LXI1536" s="129"/>
      <c r="LXJ1536" s="129"/>
      <c r="LXK1536" s="129"/>
      <c r="LXL1536" s="129"/>
      <c r="LXM1536" s="129"/>
      <c r="LXN1536" s="129"/>
      <c r="LXO1536" s="129"/>
      <c r="LXP1536" s="129"/>
      <c r="LXQ1536" s="129"/>
      <c r="LXR1536" s="129"/>
      <c r="LXS1536" s="129"/>
      <c r="LXT1536" s="129"/>
      <c r="LXU1536" s="129"/>
      <c r="LXV1536" s="129"/>
      <c r="LXW1536" s="129"/>
      <c r="LXX1536" s="129"/>
      <c r="LXY1536" s="129"/>
      <c r="LXZ1536" s="129"/>
      <c r="LYA1536" s="129"/>
      <c r="LYB1536" s="129"/>
      <c r="LYC1536" s="129"/>
      <c r="LYD1536" s="129"/>
      <c r="LYE1536" s="129"/>
      <c r="LYF1536" s="129"/>
      <c r="LYG1536" s="129"/>
      <c r="LYH1536" s="129"/>
      <c r="LYI1536" s="129"/>
      <c r="LYJ1536" s="129"/>
      <c r="LYK1536" s="129"/>
      <c r="LYL1536" s="129"/>
      <c r="LYM1536" s="129"/>
      <c r="LYN1536" s="129"/>
      <c r="LYO1536" s="129"/>
      <c r="LYP1536" s="129"/>
      <c r="LYQ1536" s="129"/>
      <c r="LYR1536" s="129"/>
      <c r="LYS1536" s="129"/>
      <c r="LYT1536" s="129"/>
      <c r="LYU1536" s="129"/>
      <c r="LYV1536" s="129"/>
      <c r="LYW1536" s="129"/>
      <c r="LYX1536" s="129"/>
      <c r="LYY1536" s="129"/>
      <c r="LYZ1536" s="129"/>
      <c r="LZA1536" s="129"/>
      <c r="LZB1536" s="129"/>
      <c r="LZC1536" s="129"/>
      <c r="LZD1536" s="129"/>
      <c r="LZE1536" s="129"/>
      <c r="LZF1536" s="129"/>
      <c r="LZG1536" s="129"/>
      <c r="LZH1536" s="129"/>
      <c r="LZI1536" s="129"/>
      <c r="LZJ1536" s="129"/>
      <c r="LZK1536" s="129"/>
      <c r="LZL1536" s="129"/>
      <c r="LZM1536" s="129"/>
      <c r="LZN1536" s="129"/>
      <c r="LZO1536" s="129"/>
      <c r="LZP1536" s="129"/>
      <c r="LZQ1536" s="129"/>
      <c r="LZR1536" s="129"/>
      <c r="LZS1536" s="129"/>
      <c r="LZT1536" s="129"/>
      <c r="LZU1536" s="129"/>
      <c r="LZV1536" s="129"/>
      <c r="LZW1536" s="129"/>
      <c r="LZX1536" s="129"/>
      <c r="LZY1536" s="129"/>
      <c r="LZZ1536" s="129"/>
      <c r="MAA1536" s="129"/>
      <c r="MAB1536" s="129"/>
      <c r="MAC1536" s="129"/>
      <c r="MAD1536" s="129"/>
      <c r="MAE1536" s="129"/>
      <c r="MAF1536" s="129"/>
      <c r="MAG1536" s="129"/>
      <c r="MAH1536" s="129"/>
      <c r="MAI1536" s="129"/>
      <c r="MAJ1536" s="129"/>
      <c r="MAK1536" s="129"/>
      <c r="MAL1536" s="129"/>
      <c r="MAM1536" s="129"/>
      <c r="MAN1536" s="129"/>
      <c r="MAO1536" s="129"/>
      <c r="MAP1536" s="129"/>
      <c r="MAQ1536" s="129"/>
      <c r="MAR1536" s="129"/>
      <c r="MAS1536" s="129"/>
      <c r="MAT1536" s="129"/>
      <c r="MAU1536" s="129"/>
      <c r="MAV1536" s="129"/>
      <c r="MAW1536" s="129"/>
      <c r="MAX1536" s="129"/>
      <c r="MAY1536" s="129"/>
      <c r="MAZ1536" s="129"/>
      <c r="MBA1536" s="129"/>
      <c r="MBB1536" s="129"/>
      <c r="MBC1536" s="129"/>
      <c r="MBD1536" s="129"/>
      <c r="MBE1536" s="129"/>
      <c r="MBF1536" s="129"/>
      <c r="MBG1536" s="129"/>
      <c r="MBH1536" s="129"/>
      <c r="MBI1536" s="129"/>
      <c r="MBJ1536" s="129"/>
      <c r="MBK1536" s="129"/>
      <c r="MBL1536" s="129"/>
      <c r="MBM1536" s="129"/>
      <c r="MBN1536" s="129"/>
      <c r="MBO1536" s="129"/>
      <c r="MBP1536" s="129"/>
      <c r="MBQ1536" s="129"/>
      <c r="MBR1536" s="129"/>
      <c r="MBS1536" s="129"/>
      <c r="MBT1536" s="129"/>
      <c r="MBU1536" s="129"/>
      <c r="MBV1536" s="129"/>
      <c r="MBW1536" s="129"/>
      <c r="MBX1536" s="129"/>
      <c r="MBY1536" s="129"/>
      <c r="MBZ1536" s="129"/>
      <c r="MCA1536" s="129"/>
      <c r="MCB1536" s="129"/>
      <c r="MCC1536" s="129"/>
      <c r="MCD1536" s="129"/>
      <c r="MCE1536" s="129"/>
      <c r="MCF1536" s="129"/>
      <c r="MCG1536" s="129"/>
      <c r="MCH1536" s="129"/>
      <c r="MCI1536" s="129"/>
      <c r="MCJ1536" s="129"/>
      <c r="MCK1536" s="129"/>
      <c r="MCL1536" s="129"/>
      <c r="MCM1536" s="129"/>
      <c r="MCN1536" s="129"/>
      <c r="MCO1536" s="129"/>
      <c r="MCP1536" s="129"/>
      <c r="MCQ1536" s="129"/>
      <c r="MCR1536" s="129"/>
      <c r="MCS1536" s="129"/>
      <c r="MCT1536" s="129"/>
      <c r="MCU1536" s="129"/>
      <c r="MCV1536" s="129"/>
      <c r="MCW1536" s="129"/>
      <c r="MCX1536" s="129"/>
      <c r="MCY1536" s="129"/>
      <c r="MCZ1536" s="129"/>
      <c r="MDA1536" s="129"/>
      <c r="MDB1536" s="129"/>
      <c r="MDC1536" s="129"/>
      <c r="MDD1536" s="129"/>
      <c r="MDE1536" s="129"/>
      <c r="MDF1536" s="129"/>
      <c r="MDG1536" s="129"/>
      <c r="MDH1536" s="129"/>
      <c r="MDI1536" s="129"/>
      <c r="MDJ1536" s="129"/>
      <c r="MDK1536" s="129"/>
      <c r="MDL1536" s="129"/>
      <c r="MDM1536" s="129"/>
      <c r="MDN1536" s="129"/>
      <c r="MDO1536" s="129"/>
      <c r="MDP1536" s="129"/>
      <c r="MDQ1536" s="129"/>
      <c r="MDR1536" s="129"/>
      <c r="MDS1536" s="129"/>
      <c r="MDT1536" s="129"/>
      <c r="MDU1536" s="129"/>
      <c r="MDV1536" s="129"/>
      <c r="MDW1536" s="129"/>
      <c r="MDX1536" s="129"/>
      <c r="MDY1536" s="129"/>
      <c r="MDZ1536" s="129"/>
      <c r="MEA1536" s="129"/>
      <c r="MEB1536" s="129"/>
      <c r="MEC1536" s="129"/>
      <c r="MED1536" s="129"/>
      <c r="MEE1536" s="129"/>
      <c r="MEF1536" s="129"/>
      <c r="MEG1536" s="129"/>
      <c r="MEH1536" s="129"/>
      <c r="MEI1536" s="129"/>
      <c r="MEJ1536" s="129"/>
      <c r="MEK1536" s="129"/>
      <c r="MEL1536" s="129"/>
      <c r="MEM1536" s="129"/>
      <c r="MEN1536" s="129"/>
      <c r="MEO1536" s="129"/>
      <c r="MEP1536" s="129"/>
      <c r="MEQ1536" s="129"/>
      <c r="MER1536" s="129"/>
      <c r="MES1536" s="129"/>
      <c r="MET1536" s="129"/>
      <c r="MEU1536" s="129"/>
      <c r="MEV1536" s="129"/>
      <c r="MEW1536" s="129"/>
      <c r="MEX1536" s="129"/>
      <c r="MEY1536" s="129"/>
      <c r="MEZ1536" s="129"/>
      <c r="MFA1536" s="129"/>
      <c r="MFB1536" s="129"/>
      <c r="MFC1536" s="129"/>
      <c r="MFD1536" s="129"/>
      <c r="MFE1536" s="129"/>
      <c r="MFF1536" s="129"/>
      <c r="MFG1536" s="129"/>
      <c r="MFH1536" s="129"/>
      <c r="MFI1536" s="129"/>
      <c r="MFJ1536" s="129"/>
      <c r="MFK1536" s="129"/>
      <c r="MFL1536" s="129"/>
      <c r="MFM1536" s="129"/>
      <c r="MFN1536" s="129"/>
      <c r="MFO1536" s="129"/>
      <c r="MFP1536" s="129"/>
      <c r="MFQ1536" s="129"/>
      <c r="MFR1536" s="129"/>
      <c r="MFS1536" s="129"/>
      <c r="MFT1536" s="129"/>
      <c r="MFU1536" s="129"/>
      <c r="MFV1536" s="129"/>
      <c r="MFW1536" s="129"/>
      <c r="MFX1536" s="129"/>
      <c r="MFY1536" s="129"/>
      <c r="MFZ1536" s="129"/>
      <c r="MGA1536" s="129"/>
      <c r="MGB1536" s="129"/>
      <c r="MGC1536" s="129"/>
      <c r="MGD1536" s="129"/>
      <c r="MGE1536" s="129"/>
      <c r="MGF1536" s="129"/>
      <c r="MGG1536" s="129"/>
      <c r="MGH1536" s="129"/>
      <c r="MGI1536" s="129"/>
      <c r="MGJ1536" s="129"/>
      <c r="MGK1536" s="129"/>
      <c r="MGL1536" s="129"/>
      <c r="MGM1536" s="129"/>
      <c r="MGN1536" s="129"/>
      <c r="MGO1536" s="129"/>
      <c r="MGP1536" s="129"/>
      <c r="MGQ1536" s="129"/>
      <c r="MGR1536" s="129"/>
      <c r="MGS1536" s="129"/>
      <c r="MGT1536" s="129"/>
      <c r="MGU1536" s="129"/>
      <c r="MGV1536" s="129"/>
      <c r="MGW1536" s="129"/>
      <c r="MGX1536" s="129"/>
      <c r="MGY1536" s="129"/>
      <c r="MGZ1536" s="129"/>
      <c r="MHA1536" s="129"/>
      <c r="MHB1536" s="129"/>
      <c r="MHC1536" s="129"/>
      <c r="MHD1536" s="129"/>
      <c r="MHE1536" s="129"/>
      <c r="MHF1536" s="129"/>
      <c r="MHG1536" s="129"/>
      <c r="MHH1536" s="129"/>
      <c r="MHI1536" s="129"/>
      <c r="MHJ1536" s="129"/>
      <c r="MHK1536" s="129"/>
      <c r="MHL1536" s="129"/>
      <c r="MHM1536" s="129"/>
      <c r="MHN1536" s="129"/>
      <c r="MHO1536" s="129"/>
      <c r="MHP1536" s="129"/>
      <c r="MHQ1536" s="129"/>
      <c r="MHR1536" s="129"/>
      <c r="MHS1536" s="129"/>
      <c r="MHT1536" s="129"/>
      <c r="MHU1536" s="129"/>
      <c r="MHV1536" s="129"/>
      <c r="MHW1536" s="129"/>
      <c r="MHX1536" s="129"/>
      <c r="MHY1536" s="129"/>
      <c r="MHZ1536" s="129"/>
      <c r="MIA1536" s="129"/>
      <c r="MIB1536" s="129"/>
      <c r="MIC1536" s="129"/>
      <c r="MID1536" s="129"/>
      <c r="MIE1536" s="129"/>
      <c r="MIF1536" s="129"/>
      <c r="MIG1536" s="129"/>
      <c r="MIH1536" s="129"/>
      <c r="MII1536" s="129"/>
      <c r="MIJ1536" s="129"/>
      <c r="MIK1536" s="129"/>
      <c r="MIL1536" s="129"/>
      <c r="MIM1536" s="129"/>
      <c r="MIN1536" s="129"/>
      <c r="MIO1536" s="129"/>
      <c r="MIP1536" s="129"/>
      <c r="MIQ1536" s="129"/>
      <c r="MIR1536" s="129"/>
      <c r="MIS1536" s="129"/>
      <c r="MIT1536" s="129"/>
      <c r="MIU1536" s="129"/>
      <c r="MIV1536" s="129"/>
      <c r="MIW1536" s="129"/>
      <c r="MIX1536" s="129"/>
      <c r="MIY1536" s="129"/>
      <c r="MIZ1536" s="129"/>
      <c r="MJA1536" s="129"/>
      <c r="MJB1536" s="129"/>
      <c r="MJC1536" s="129"/>
      <c r="MJD1536" s="129"/>
      <c r="MJE1536" s="129"/>
      <c r="MJF1536" s="129"/>
      <c r="MJG1536" s="129"/>
      <c r="MJH1536" s="129"/>
      <c r="MJI1536" s="129"/>
      <c r="MJJ1536" s="129"/>
      <c r="MJK1536" s="129"/>
      <c r="MJL1536" s="129"/>
      <c r="MJM1536" s="129"/>
      <c r="MJN1536" s="129"/>
      <c r="MJO1536" s="129"/>
      <c r="MJP1536" s="129"/>
      <c r="MJQ1536" s="129"/>
      <c r="MJR1536" s="129"/>
      <c r="MJS1536" s="129"/>
      <c r="MJT1536" s="129"/>
      <c r="MJU1536" s="129"/>
      <c r="MJV1536" s="129"/>
      <c r="MJW1536" s="129"/>
      <c r="MJX1536" s="129"/>
      <c r="MJY1536" s="129"/>
      <c r="MJZ1536" s="129"/>
      <c r="MKA1536" s="129"/>
      <c r="MKB1536" s="129"/>
      <c r="MKC1536" s="129"/>
      <c r="MKD1536" s="129"/>
      <c r="MKE1536" s="129"/>
      <c r="MKF1536" s="129"/>
      <c r="MKG1536" s="129"/>
      <c r="MKH1536" s="129"/>
      <c r="MKI1536" s="129"/>
      <c r="MKJ1536" s="129"/>
      <c r="MKK1536" s="129"/>
      <c r="MKL1536" s="129"/>
      <c r="MKM1536" s="129"/>
      <c r="MKN1536" s="129"/>
      <c r="MKO1536" s="129"/>
      <c r="MKP1536" s="129"/>
      <c r="MKQ1536" s="129"/>
      <c r="MKR1536" s="129"/>
      <c r="MKS1536" s="129"/>
      <c r="MKT1536" s="129"/>
      <c r="MKU1536" s="129"/>
      <c r="MKV1536" s="129"/>
      <c r="MKW1536" s="129"/>
      <c r="MKX1536" s="129"/>
      <c r="MKY1536" s="129"/>
      <c r="MKZ1536" s="129"/>
      <c r="MLA1536" s="129"/>
      <c r="MLB1536" s="129"/>
      <c r="MLC1536" s="129"/>
      <c r="MLD1536" s="129"/>
      <c r="MLE1536" s="129"/>
      <c r="MLF1536" s="129"/>
      <c r="MLG1536" s="129"/>
      <c r="MLH1536" s="129"/>
      <c r="MLI1536" s="129"/>
      <c r="MLJ1536" s="129"/>
      <c r="MLK1536" s="129"/>
      <c r="MLL1536" s="129"/>
      <c r="MLM1536" s="129"/>
      <c r="MLN1536" s="129"/>
      <c r="MLO1536" s="129"/>
      <c r="MLP1536" s="129"/>
      <c r="MLQ1536" s="129"/>
      <c r="MLR1536" s="129"/>
      <c r="MLS1536" s="129"/>
      <c r="MLT1536" s="129"/>
      <c r="MLU1536" s="129"/>
      <c r="MLV1536" s="129"/>
      <c r="MLW1536" s="129"/>
      <c r="MLX1536" s="129"/>
      <c r="MLY1536" s="129"/>
      <c r="MLZ1536" s="129"/>
      <c r="MMA1536" s="129"/>
      <c r="MMB1536" s="129"/>
      <c r="MMC1536" s="129"/>
      <c r="MMD1536" s="129"/>
      <c r="MME1536" s="129"/>
      <c r="MMF1536" s="129"/>
      <c r="MMG1536" s="129"/>
      <c r="MMH1536" s="129"/>
      <c r="MMI1536" s="129"/>
      <c r="MMJ1536" s="129"/>
      <c r="MMK1536" s="129"/>
      <c r="MML1536" s="129"/>
      <c r="MMM1536" s="129"/>
      <c r="MMN1536" s="129"/>
      <c r="MMO1536" s="129"/>
      <c r="MMP1536" s="129"/>
      <c r="MMQ1536" s="129"/>
      <c r="MMR1536" s="129"/>
      <c r="MMS1536" s="129"/>
      <c r="MMT1536" s="129"/>
      <c r="MMU1536" s="129"/>
      <c r="MMV1536" s="129"/>
      <c r="MMW1536" s="129"/>
      <c r="MMX1536" s="129"/>
      <c r="MMY1536" s="129"/>
      <c r="MMZ1536" s="129"/>
      <c r="MNA1536" s="129"/>
      <c r="MNB1536" s="129"/>
      <c r="MNC1536" s="129"/>
      <c r="MND1536" s="129"/>
      <c r="MNE1536" s="129"/>
      <c r="MNF1536" s="129"/>
      <c r="MNG1536" s="129"/>
      <c r="MNH1536" s="129"/>
      <c r="MNI1536" s="129"/>
      <c r="MNJ1536" s="129"/>
      <c r="MNK1536" s="129"/>
      <c r="MNL1536" s="129"/>
      <c r="MNM1536" s="129"/>
      <c r="MNN1536" s="129"/>
      <c r="MNO1536" s="129"/>
      <c r="MNP1536" s="129"/>
      <c r="MNQ1536" s="129"/>
      <c r="MNR1536" s="129"/>
      <c r="MNS1536" s="129"/>
      <c r="MNT1536" s="129"/>
      <c r="MNU1536" s="129"/>
      <c r="MNV1536" s="129"/>
      <c r="MNW1536" s="129"/>
      <c r="MNX1536" s="129"/>
      <c r="MNY1536" s="129"/>
      <c r="MNZ1536" s="129"/>
      <c r="MOA1536" s="129"/>
      <c r="MOB1536" s="129"/>
      <c r="MOC1536" s="129"/>
      <c r="MOD1536" s="129"/>
      <c r="MOE1536" s="129"/>
      <c r="MOF1536" s="129"/>
      <c r="MOG1536" s="129"/>
      <c r="MOH1536" s="129"/>
      <c r="MOI1536" s="129"/>
      <c r="MOJ1536" s="129"/>
      <c r="MOK1536" s="129"/>
      <c r="MOL1536" s="129"/>
      <c r="MOM1536" s="129"/>
      <c r="MON1536" s="129"/>
      <c r="MOO1536" s="129"/>
      <c r="MOP1536" s="129"/>
      <c r="MOQ1536" s="129"/>
      <c r="MOR1536" s="129"/>
      <c r="MOS1536" s="129"/>
      <c r="MOT1536" s="129"/>
      <c r="MOU1536" s="129"/>
      <c r="MOV1536" s="129"/>
      <c r="MOW1536" s="129"/>
      <c r="MOX1536" s="129"/>
      <c r="MOY1536" s="129"/>
      <c r="MOZ1536" s="129"/>
      <c r="MPA1536" s="129"/>
      <c r="MPB1536" s="129"/>
      <c r="MPC1536" s="129"/>
      <c r="MPD1536" s="129"/>
      <c r="MPE1536" s="129"/>
      <c r="MPF1536" s="129"/>
      <c r="MPG1536" s="129"/>
      <c r="MPH1536" s="129"/>
      <c r="MPI1536" s="129"/>
      <c r="MPJ1536" s="129"/>
      <c r="MPK1536" s="129"/>
      <c r="MPL1536" s="129"/>
      <c r="MPM1536" s="129"/>
      <c r="MPN1536" s="129"/>
      <c r="MPO1536" s="129"/>
      <c r="MPP1536" s="129"/>
      <c r="MPQ1536" s="129"/>
      <c r="MPR1536" s="129"/>
      <c r="MPS1536" s="129"/>
      <c r="MPT1536" s="129"/>
      <c r="MPU1536" s="129"/>
      <c r="MPV1536" s="129"/>
      <c r="MPW1536" s="129"/>
      <c r="MPX1536" s="129"/>
      <c r="MPY1536" s="129"/>
      <c r="MPZ1536" s="129"/>
      <c r="MQA1536" s="129"/>
      <c r="MQB1536" s="129"/>
      <c r="MQC1536" s="129"/>
      <c r="MQD1536" s="129"/>
      <c r="MQE1536" s="129"/>
      <c r="MQF1536" s="129"/>
      <c r="MQG1536" s="129"/>
      <c r="MQH1536" s="129"/>
      <c r="MQI1536" s="129"/>
      <c r="MQJ1536" s="129"/>
      <c r="MQK1536" s="129"/>
      <c r="MQL1536" s="129"/>
      <c r="MQM1536" s="129"/>
      <c r="MQN1536" s="129"/>
      <c r="MQO1536" s="129"/>
      <c r="MQP1536" s="129"/>
      <c r="MQQ1536" s="129"/>
      <c r="MQR1536" s="129"/>
      <c r="MQS1536" s="129"/>
      <c r="MQT1536" s="129"/>
      <c r="MQU1536" s="129"/>
      <c r="MQV1536" s="129"/>
      <c r="MQW1536" s="129"/>
      <c r="MQX1536" s="129"/>
      <c r="MQY1536" s="129"/>
      <c r="MQZ1536" s="129"/>
      <c r="MRA1536" s="129"/>
      <c r="MRB1536" s="129"/>
      <c r="MRC1536" s="129"/>
      <c r="MRD1536" s="129"/>
      <c r="MRE1536" s="129"/>
      <c r="MRF1536" s="129"/>
      <c r="MRG1536" s="129"/>
      <c r="MRH1536" s="129"/>
      <c r="MRI1536" s="129"/>
      <c r="MRJ1536" s="129"/>
      <c r="MRK1536" s="129"/>
      <c r="MRL1536" s="129"/>
      <c r="MRM1536" s="129"/>
      <c r="MRN1536" s="129"/>
      <c r="MRO1536" s="129"/>
      <c r="MRP1536" s="129"/>
      <c r="MRQ1536" s="129"/>
      <c r="MRR1536" s="129"/>
      <c r="MRS1536" s="129"/>
      <c r="MRT1536" s="129"/>
      <c r="MRU1536" s="129"/>
      <c r="MRV1536" s="129"/>
      <c r="MRW1536" s="129"/>
      <c r="MRX1536" s="129"/>
      <c r="MRY1536" s="129"/>
      <c r="MRZ1536" s="129"/>
      <c r="MSA1536" s="129"/>
      <c r="MSB1536" s="129"/>
      <c r="MSC1536" s="129"/>
      <c r="MSD1536" s="129"/>
      <c r="MSE1536" s="129"/>
      <c r="MSF1536" s="129"/>
      <c r="MSG1536" s="129"/>
      <c r="MSH1536" s="129"/>
      <c r="MSI1536" s="129"/>
      <c r="MSJ1536" s="129"/>
      <c r="MSK1536" s="129"/>
      <c r="MSL1536" s="129"/>
      <c r="MSM1536" s="129"/>
      <c r="MSN1536" s="129"/>
      <c r="MSO1536" s="129"/>
      <c r="MSP1536" s="129"/>
      <c r="MSQ1536" s="129"/>
      <c r="MSR1536" s="129"/>
      <c r="MSS1536" s="129"/>
      <c r="MST1536" s="129"/>
      <c r="MSU1536" s="129"/>
      <c r="MSV1536" s="129"/>
      <c r="MSW1536" s="129"/>
      <c r="MSX1536" s="129"/>
      <c r="MSY1536" s="129"/>
      <c r="MSZ1536" s="129"/>
      <c r="MTA1536" s="129"/>
      <c r="MTB1536" s="129"/>
      <c r="MTC1536" s="129"/>
      <c r="MTD1536" s="129"/>
      <c r="MTE1536" s="129"/>
      <c r="MTF1536" s="129"/>
      <c r="MTG1536" s="129"/>
      <c r="MTH1536" s="129"/>
      <c r="MTI1536" s="129"/>
      <c r="MTJ1536" s="129"/>
      <c r="MTK1536" s="129"/>
      <c r="MTL1536" s="129"/>
      <c r="MTM1536" s="129"/>
      <c r="MTN1536" s="129"/>
      <c r="MTO1536" s="129"/>
      <c r="MTP1536" s="129"/>
      <c r="MTQ1536" s="129"/>
      <c r="MTR1536" s="129"/>
      <c r="MTS1536" s="129"/>
      <c r="MTT1536" s="129"/>
      <c r="MTU1536" s="129"/>
      <c r="MTV1536" s="129"/>
      <c r="MTW1536" s="129"/>
      <c r="MTX1536" s="129"/>
      <c r="MTY1536" s="129"/>
      <c r="MTZ1536" s="129"/>
      <c r="MUA1536" s="129"/>
      <c r="MUB1536" s="129"/>
      <c r="MUC1536" s="129"/>
      <c r="MUD1536" s="129"/>
      <c r="MUE1536" s="129"/>
      <c r="MUF1536" s="129"/>
      <c r="MUG1536" s="129"/>
      <c r="MUH1536" s="129"/>
      <c r="MUI1536" s="129"/>
      <c r="MUJ1536" s="129"/>
      <c r="MUK1536" s="129"/>
      <c r="MUL1536" s="129"/>
      <c r="MUM1536" s="129"/>
      <c r="MUN1536" s="129"/>
      <c r="MUO1536" s="129"/>
      <c r="MUP1536" s="129"/>
      <c r="MUQ1536" s="129"/>
      <c r="MUR1536" s="129"/>
      <c r="MUS1536" s="129"/>
      <c r="MUT1536" s="129"/>
      <c r="MUU1536" s="129"/>
      <c r="MUV1536" s="129"/>
      <c r="MUW1536" s="129"/>
      <c r="MUX1536" s="129"/>
      <c r="MUY1536" s="129"/>
      <c r="MUZ1536" s="129"/>
      <c r="MVA1536" s="129"/>
      <c r="MVB1536" s="129"/>
      <c r="MVC1536" s="129"/>
      <c r="MVD1536" s="129"/>
      <c r="MVE1536" s="129"/>
      <c r="MVF1536" s="129"/>
      <c r="MVG1536" s="129"/>
      <c r="MVH1536" s="129"/>
      <c r="MVI1536" s="129"/>
      <c r="MVJ1536" s="129"/>
      <c r="MVK1536" s="129"/>
      <c r="MVL1536" s="129"/>
      <c r="MVM1536" s="129"/>
      <c r="MVN1536" s="129"/>
      <c r="MVO1536" s="129"/>
      <c r="MVP1536" s="129"/>
      <c r="MVQ1536" s="129"/>
      <c r="MVR1536" s="129"/>
      <c r="MVS1536" s="129"/>
      <c r="MVT1536" s="129"/>
      <c r="MVU1536" s="129"/>
      <c r="MVV1536" s="129"/>
      <c r="MVW1536" s="129"/>
      <c r="MVX1536" s="129"/>
      <c r="MVY1536" s="129"/>
      <c r="MVZ1536" s="129"/>
      <c r="MWA1536" s="129"/>
      <c r="MWB1536" s="129"/>
      <c r="MWC1536" s="129"/>
      <c r="MWD1536" s="129"/>
      <c r="MWE1536" s="129"/>
      <c r="MWF1536" s="129"/>
      <c r="MWG1536" s="129"/>
      <c r="MWH1536" s="129"/>
      <c r="MWI1536" s="129"/>
      <c r="MWJ1536" s="129"/>
      <c r="MWK1536" s="129"/>
      <c r="MWL1536" s="129"/>
      <c r="MWM1536" s="129"/>
      <c r="MWN1536" s="129"/>
      <c r="MWO1536" s="129"/>
      <c r="MWP1536" s="129"/>
      <c r="MWQ1536" s="129"/>
      <c r="MWR1536" s="129"/>
      <c r="MWS1536" s="129"/>
      <c r="MWT1536" s="129"/>
      <c r="MWU1536" s="129"/>
      <c r="MWV1536" s="129"/>
      <c r="MWW1536" s="129"/>
      <c r="MWX1536" s="129"/>
      <c r="MWY1536" s="129"/>
      <c r="MWZ1536" s="129"/>
      <c r="MXA1536" s="129"/>
      <c r="MXB1536" s="129"/>
      <c r="MXC1536" s="129"/>
      <c r="MXD1536" s="129"/>
      <c r="MXE1536" s="129"/>
      <c r="MXF1536" s="129"/>
      <c r="MXG1536" s="129"/>
      <c r="MXH1536" s="129"/>
      <c r="MXI1536" s="129"/>
      <c r="MXJ1536" s="129"/>
      <c r="MXK1536" s="129"/>
      <c r="MXL1536" s="129"/>
      <c r="MXM1536" s="129"/>
      <c r="MXN1536" s="129"/>
      <c r="MXO1536" s="129"/>
      <c r="MXP1536" s="129"/>
      <c r="MXQ1536" s="129"/>
      <c r="MXR1536" s="129"/>
      <c r="MXS1536" s="129"/>
      <c r="MXT1536" s="129"/>
      <c r="MXU1536" s="129"/>
      <c r="MXV1536" s="129"/>
      <c r="MXW1536" s="129"/>
      <c r="MXX1536" s="129"/>
      <c r="MXY1536" s="129"/>
      <c r="MXZ1536" s="129"/>
      <c r="MYA1536" s="129"/>
      <c r="MYB1536" s="129"/>
      <c r="MYC1536" s="129"/>
      <c r="MYD1536" s="129"/>
      <c r="MYE1536" s="129"/>
      <c r="MYF1536" s="129"/>
      <c r="MYG1536" s="129"/>
      <c r="MYH1536" s="129"/>
      <c r="MYI1536" s="129"/>
      <c r="MYJ1536" s="129"/>
      <c r="MYK1536" s="129"/>
      <c r="MYL1536" s="129"/>
      <c r="MYM1536" s="129"/>
      <c r="MYN1536" s="129"/>
      <c r="MYO1536" s="129"/>
      <c r="MYP1536" s="129"/>
      <c r="MYQ1536" s="129"/>
      <c r="MYR1536" s="129"/>
      <c r="MYS1536" s="129"/>
      <c r="MYT1536" s="129"/>
      <c r="MYU1536" s="129"/>
      <c r="MYV1536" s="129"/>
      <c r="MYW1536" s="129"/>
      <c r="MYX1536" s="129"/>
      <c r="MYY1536" s="129"/>
      <c r="MYZ1536" s="129"/>
      <c r="MZA1536" s="129"/>
      <c r="MZB1536" s="129"/>
      <c r="MZC1536" s="129"/>
      <c r="MZD1536" s="129"/>
      <c r="MZE1536" s="129"/>
      <c r="MZF1536" s="129"/>
      <c r="MZG1536" s="129"/>
      <c r="MZH1536" s="129"/>
      <c r="MZI1536" s="129"/>
      <c r="MZJ1536" s="129"/>
      <c r="MZK1536" s="129"/>
      <c r="MZL1536" s="129"/>
      <c r="MZM1536" s="129"/>
      <c r="MZN1536" s="129"/>
      <c r="MZO1536" s="129"/>
      <c r="MZP1536" s="129"/>
      <c r="MZQ1536" s="129"/>
      <c r="MZR1536" s="129"/>
      <c r="MZS1536" s="129"/>
      <c r="MZT1536" s="129"/>
      <c r="MZU1536" s="129"/>
      <c r="MZV1536" s="129"/>
      <c r="MZW1536" s="129"/>
      <c r="MZX1536" s="129"/>
      <c r="MZY1536" s="129"/>
      <c r="MZZ1536" s="129"/>
      <c r="NAA1536" s="129"/>
      <c r="NAB1536" s="129"/>
      <c r="NAC1536" s="129"/>
      <c r="NAD1536" s="129"/>
      <c r="NAE1536" s="129"/>
      <c r="NAF1536" s="129"/>
      <c r="NAG1536" s="129"/>
      <c r="NAH1536" s="129"/>
      <c r="NAI1536" s="129"/>
      <c r="NAJ1536" s="129"/>
      <c r="NAK1536" s="129"/>
      <c r="NAL1536" s="129"/>
      <c r="NAM1536" s="129"/>
      <c r="NAN1536" s="129"/>
      <c r="NAO1536" s="129"/>
      <c r="NAP1536" s="129"/>
      <c r="NAQ1536" s="129"/>
      <c r="NAR1536" s="129"/>
      <c r="NAS1536" s="129"/>
      <c r="NAT1536" s="129"/>
      <c r="NAU1536" s="129"/>
      <c r="NAV1536" s="129"/>
      <c r="NAW1536" s="129"/>
      <c r="NAX1536" s="129"/>
      <c r="NAY1536" s="129"/>
      <c r="NAZ1536" s="129"/>
      <c r="NBA1536" s="129"/>
      <c r="NBB1536" s="129"/>
      <c r="NBC1536" s="129"/>
      <c r="NBD1536" s="129"/>
      <c r="NBE1536" s="129"/>
      <c r="NBF1536" s="129"/>
      <c r="NBG1536" s="129"/>
      <c r="NBH1536" s="129"/>
      <c r="NBI1536" s="129"/>
      <c r="NBJ1536" s="129"/>
      <c r="NBK1536" s="129"/>
      <c r="NBL1536" s="129"/>
      <c r="NBM1536" s="129"/>
      <c r="NBN1536" s="129"/>
      <c r="NBO1536" s="129"/>
      <c r="NBP1536" s="129"/>
      <c r="NBQ1536" s="129"/>
      <c r="NBR1536" s="129"/>
      <c r="NBS1536" s="129"/>
      <c r="NBT1536" s="129"/>
      <c r="NBU1536" s="129"/>
      <c r="NBV1536" s="129"/>
      <c r="NBW1536" s="129"/>
      <c r="NBX1536" s="129"/>
      <c r="NBY1536" s="129"/>
      <c r="NBZ1536" s="129"/>
      <c r="NCA1536" s="129"/>
      <c r="NCB1536" s="129"/>
      <c r="NCC1536" s="129"/>
      <c r="NCD1536" s="129"/>
      <c r="NCE1536" s="129"/>
      <c r="NCF1536" s="129"/>
      <c r="NCG1536" s="129"/>
      <c r="NCH1536" s="129"/>
      <c r="NCI1536" s="129"/>
      <c r="NCJ1536" s="129"/>
      <c r="NCK1536" s="129"/>
      <c r="NCL1536" s="129"/>
      <c r="NCM1536" s="129"/>
      <c r="NCN1536" s="129"/>
      <c r="NCO1536" s="129"/>
      <c r="NCP1536" s="129"/>
      <c r="NCQ1536" s="129"/>
      <c r="NCR1536" s="129"/>
      <c r="NCS1536" s="129"/>
      <c r="NCT1536" s="129"/>
      <c r="NCU1536" s="129"/>
      <c r="NCV1536" s="129"/>
      <c r="NCW1536" s="129"/>
      <c r="NCX1536" s="129"/>
      <c r="NCY1536" s="129"/>
      <c r="NCZ1536" s="129"/>
      <c r="NDA1536" s="129"/>
      <c r="NDB1536" s="129"/>
      <c r="NDC1536" s="129"/>
      <c r="NDD1536" s="129"/>
      <c r="NDE1536" s="129"/>
      <c r="NDF1536" s="129"/>
      <c r="NDG1536" s="129"/>
      <c r="NDH1536" s="129"/>
      <c r="NDI1536" s="129"/>
      <c r="NDJ1536" s="129"/>
      <c r="NDK1536" s="129"/>
      <c r="NDL1536" s="129"/>
      <c r="NDM1536" s="129"/>
      <c r="NDN1536" s="129"/>
      <c r="NDO1536" s="129"/>
      <c r="NDP1536" s="129"/>
      <c r="NDQ1536" s="129"/>
      <c r="NDR1536" s="129"/>
      <c r="NDS1536" s="129"/>
      <c r="NDT1536" s="129"/>
      <c r="NDU1536" s="129"/>
      <c r="NDV1536" s="129"/>
      <c r="NDW1536" s="129"/>
      <c r="NDX1536" s="129"/>
      <c r="NDY1536" s="129"/>
      <c r="NDZ1536" s="129"/>
      <c r="NEA1536" s="129"/>
      <c r="NEB1536" s="129"/>
      <c r="NEC1536" s="129"/>
      <c r="NED1536" s="129"/>
      <c r="NEE1536" s="129"/>
      <c r="NEF1536" s="129"/>
      <c r="NEG1536" s="129"/>
      <c r="NEH1536" s="129"/>
      <c r="NEI1536" s="129"/>
      <c r="NEJ1536" s="129"/>
      <c r="NEK1536" s="129"/>
      <c r="NEL1536" s="129"/>
      <c r="NEM1536" s="129"/>
      <c r="NEN1536" s="129"/>
      <c r="NEO1536" s="129"/>
      <c r="NEP1536" s="129"/>
      <c r="NEQ1536" s="129"/>
      <c r="NER1536" s="129"/>
      <c r="NES1536" s="129"/>
      <c r="NET1536" s="129"/>
      <c r="NEU1536" s="129"/>
      <c r="NEV1536" s="129"/>
      <c r="NEW1536" s="129"/>
      <c r="NEX1536" s="129"/>
      <c r="NEY1536" s="129"/>
      <c r="NEZ1536" s="129"/>
      <c r="NFA1536" s="129"/>
      <c r="NFB1536" s="129"/>
      <c r="NFC1536" s="129"/>
      <c r="NFD1536" s="129"/>
      <c r="NFE1536" s="129"/>
      <c r="NFF1536" s="129"/>
      <c r="NFG1536" s="129"/>
      <c r="NFH1536" s="129"/>
      <c r="NFI1536" s="129"/>
      <c r="NFJ1536" s="129"/>
      <c r="NFK1536" s="129"/>
      <c r="NFL1536" s="129"/>
      <c r="NFM1536" s="129"/>
      <c r="NFN1536" s="129"/>
      <c r="NFO1536" s="129"/>
      <c r="NFP1536" s="129"/>
      <c r="NFQ1536" s="129"/>
      <c r="NFR1536" s="129"/>
      <c r="NFS1536" s="129"/>
      <c r="NFT1536" s="129"/>
      <c r="NFU1536" s="129"/>
      <c r="NFV1536" s="129"/>
      <c r="NFW1536" s="129"/>
      <c r="NFX1536" s="129"/>
      <c r="NFY1536" s="129"/>
      <c r="NFZ1536" s="129"/>
      <c r="NGA1536" s="129"/>
      <c r="NGB1536" s="129"/>
      <c r="NGC1536" s="129"/>
      <c r="NGD1536" s="129"/>
      <c r="NGE1536" s="129"/>
      <c r="NGF1536" s="129"/>
      <c r="NGG1536" s="129"/>
      <c r="NGH1536" s="129"/>
      <c r="NGI1536" s="129"/>
      <c r="NGJ1536" s="129"/>
      <c r="NGK1536" s="129"/>
      <c r="NGL1536" s="129"/>
      <c r="NGM1536" s="129"/>
      <c r="NGN1536" s="129"/>
      <c r="NGO1536" s="129"/>
      <c r="NGP1536" s="129"/>
      <c r="NGQ1536" s="129"/>
      <c r="NGR1536" s="129"/>
      <c r="NGS1536" s="129"/>
      <c r="NGT1536" s="129"/>
      <c r="NGU1536" s="129"/>
      <c r="NGV1536" s="129"/>
      <c r="NGW1536" s="129"/>
      <c r="NGX1536" s="129"/>
      <c r="NGY1536" s="129"/>
      <c r="NGZ1536" s="129"/>
      <c r="NHA1536" s="129"/>
      <c r="NHB1536" s="129"/>
      <c r="NHC1536" s="129"/>
      <c r="NHD1536" s="129"/>
      <c r="NHE1536" s="129"/>
      <c r="NHF1536" s="129"/>
      <c r="NHG1536" s="129"/>
      <c r="NHH1536" s="129"/>
      <c r="NHI1536" s="129"/>
      <c r="NHJ1536" s="129"/>
      <c r="NHK1536" s="129"/>
      <c r="NHL1536" s="129"/>
      <c r="NHM1536" s="129"/>
      <c r="NHN1536" s="129"/>
      <c r="NHO1536" s="129"/>
      <c r="NHP1536" s="129"/>
      <c r="NHQ1536" s="129"/>
      <c r="NHR1536" s="129"/>
      <c r="NHS1536" s="129"/>
      <c r="NHT1536" s="129"/>
      <c r="NHU1536" s="129"/>
      <c r="NHV1536" s="129"/>
      <c r="NHW1536" s="129"/>
      <c r="NHX1536" s="129"/>
      <c r="NHY1536" s="129"/>
      <c r="NHZ1536" s="129"/>
      <c r="NIA1536" s="129"/>
      <c r="NIB1536" s="129"/>
      <c r="NIC1536" s="129"/>
      <c r="NID1536" s="129"/>
      <c r="NIE1536" s="129"/>
      <c r="NIF1536" s="129"/>
      <c r="NIG1536" s="129"/>
      <c r="NIH1536" s="129"/>
      <c r="NII1536" s="129"/>
      <c r="NIJ1536" s="129"/>
      <c r="NIK1536" s="129"/>
      <c r="NIL1536" s="129"/>
      <c r="NIM1536" s="129"/>
      <c r="NIN1536" s="129"/>
      <c r="NIO1536" s="129"/>
      <c r="NIP1536" s="129"/>
      <c r="NIQ1536" s="129"/>
      <c r="NIR1536" s="129"/>
      <c r="NIS1536" s="129"/>
      <c r="NIT1536" s="129"/>
      <c r="NIU1536" s="129"/>
      <c r="NIV1536" s="129"/>
      <c r="NIW1536" s="129"/>
      <c r="NIX1536" s="129"/>
      <c r="NIY1536" s="129"/>
      <c r="NIZ1536" s="129"/>
      <c r="NJA1536" s="129"/>
      <c r="NJB1536" s="129"/>
      <c r="NJC1536" s="129"/>
      <c r="NJD1536" s="129"/>
      <c r="NJE1536" s="129"/>
      <c r="NJF1536" s="129"/>
      <c r="NJG1536" s="129"/>
      <c r="NJH1536" s="129"/>
      <c r="NJI1536" s="129"/>
      <c r="NJJ1536" s="129"/>
      <c r="NJK1536" s="129"/>
      <c r="NJL1536" s="129"/>
      <c r="NJM1536" s="129"/>
      <c r="NJN1536" s="129"/>
      <c r="NJO1536" s="129"/>
      <c r="NJP1536" s="129"/>
      <c r="NJQ1536" s="129"/>
      <c r="NJR1536" s="129"/>
      <c r="NJS1536" s="129"/>
      <c r="NJT1536" s="129"/>
      <c r="NJU1536" s="129"/>
      <c r="NJV1536" s="129"/>
      <c r="NJW1536" s="129"/>
      <c r="NJX1536" s="129"/>
      <c r="NJY1536" s="129"/>
      <c r="NJZ1536" s="129"/>
      <c r="NKA1536" s="129"/>
      <c r="NKB1536" s="129"/>
      <c r="NKC1536" s="129"/>
      <c r="NKD1536" s="129"/>
      <c r="NKE1536" s="129"/>
      <c r="NKF1536" s="129"/>
      <c r="NKG1536" s="129"/>
      <c r="NKH1536" s="129"/>
      <c r="NKI1536" s="129"/>
      <c r="NKJ1536" s="129"/>
      <c r="NKK1536" s="129"/>
      <c r="NKL1536" s="129"/>
      <c r="NKM1536" s="129"/>
      <c r="NKN1536" s="129"/>
      <c r="NKO1536" s="129"/>
      <c r="NKP1536" s="129"/>
      <c r="NKQ1536" s="129"/>
      <c r="NKR1536" s="129"/>
      <c r="NKS1536" s="129"/>
      <c r="NKT1536" s="129"/>
      <c r="NKU1536" s="129"/>
      <c r="NKV1536" s="129"/>
      <c r="NKW1536" s="129"/>
      <c r="NKX1536" s="129"/>
      <c r="NKY1536" s="129"/>
      <c r="NKZ1536" s="129"/>
      <c r="NLA1536" s="129"/>
      <c r="NLB1536" s="129"/>
      <c r="NLC1536" s="129"/>
      <c r="NLD1536" s="129"/>
      <c r="NLE1536" s="129"/>
      <c r="NLF1536" s="129"/>
      <c r="NLG1536" s="129"/>
      <c r="NLH1536" s="129"/>
      <c r="NLI1536" s="129"/>
      <c r="NLJ1536" s="129"/>
      <c r="NLK1536" s="129"/>
      <c r="NLL1536" s="129"/>
      <c r="NLM1536" s="129"/>
      <c r="NLN1536" s="129"/>
      <c r="NLO1536" s="129"/>
      <c r="NLP1536" s="129"/>
      <c r="NLQ1536" s="129"/>
      <c r="NLR1536" s="129"/>
      <c r="NLS1536" s="129"/>
      <c r="NLT1536" s="129"/>
      <c r="NLU1536" s="129"/>
      <c r="NLV1536" s="129"/>
      <c r="NLW1536" s="129"/>
      <c r="NLX1536" s="129"/>
      <c r="NLY1536" s="129"/>
      <c r="NLZ1536" s="129"/>
      <c r="NMA1536" s="129"/>
      <c r="NMB1536" s="129"/>
      <c r="NMC1536" s="129"/>
      <c r="NMD1536" s="129"/>
      <c r="NME1536" s="129"/>
      <c r="NMF1536" s="129"/>
      <c r="NMG1536" s="129"/>
      <c r="NMH1536" s="129"/>
      <c r="NMI1536" s="129"/>
      <c r="NMJ1536" s="129"/>
      <c r="NMK1536" s="129"/>
      <c r="NML1536" s="129"/>
      <c r="NMM1536" s="129"/>
      <c r="NMN1536" s="129"/>
      <c r="NMO1536" s="129"/>
      <c r="NMP1536" s="129"/>
      <c r="NMQ1536" s="129"/>
      <c r="NMR1536" s="129"/>
      <c r="NMS1536" s="129"/>
      <c r="NMT1536" s="129"/>
      <c r="NMU1536" s="129"/>
      <c r="NMV1536" s="129"/>
      <c r="NMW1536" s="129"/>
      <c r="NMX1536" s="129"/>
      <c r="NMY1536" s="129"/>
      <c r="NMZ1536" s="129"/>
      <c r="NNA1536" s="129"/>
      <c r="NNB1536" s="129"/>
      <c r="NNC1536" s="129"/>
      <c r="NND1536" s="129"/>
      <c r="NNE1536" s="129"/>
      <c r="NNF1536" s="129"/>
      <c r="NNG1536" s="129"/>
      <c r="NNH1536" s="129"/>
      <c r="NNI1536" s="129"/>
      <c r="NNJ1536" s="129"/>
      <c r="NNK1536" s="129"/>
      <c r="NNL1536" s="129"/>
      <c r="NNM1536" s="129"/>
      <c r="NNN1536" s="129"/>
      <c r="NNO1536" s="129"/>
      <c r="NNP1536" s="129"/>
      <c r="NNQ1536" s="129"/>
      <c r="NNR1536" s="129"/>
      <c r="NNS1536" s="129"/>
      <c r="NNT1536" s="129"/>
      <c r="NNU1536" s="129"/>
      <c r="NNV1536" s="129"/>
      <c r="NNW1536" s="129"/>
      <c r="NNX1536" s="129"/>
      <c r="NNY1536" s="129"/>
      <c r="NNZ1536" s="129"/>
      <c r="NOA1536" s="129"/>
      <c r="NOB1536" s="129"/>
      <c r="NOC1536" s="129"/>
      <c r="NOD1536" s="129"/>
      <c r="NOE1536" s="129"/>
      <c r="NOF1536" s="129"/>
      <c r="NOG1536" s="129"/>
      <c r="NOH1536" s="129"/>
      <c r="NOI1536" s="129"/>
      <c r="NOJ1536" s="129"/>
      <c r="NOK1536" s="129"/>
      <c r="NOL1536" s="129"/>
      <c r="NOM1536" s="129"/>
      <c r="NON1536" s="129"/>
      <c r="NOO1536" s="129"/>
      <c r="NOP1536" s="129"/>
      <c r="NOQ1536" s="129"/>
      <c r="NOR1536" s="129"/>
      <c r="NOS1536" s="129"/>
      <c r="NOT1536" s="129"/>
      <c r="NOU1536" s="129"/>
      <c r="NOV1536" s="129"/>
      <c r="NOW1536" s="129"/>
      <c r="NOX1536" s="129"/>
      <c r="NOY1536" s="129"/>
      <c r="NOZ1536" s="129"/>
      <c r="NPA1536" s="129"/>
      <c r="NPB1536" s="129"/>
      <c r="NPC1536" s="129"/>
      <c r="NPD1536" s="129"/>
      <c r="NPE1536" s="129"/>
      <c r="NPF1536" s="129"/>
      <c r="NPG1536" s="129"/>
      <c r="NPH1536" s="129"/>
      <c r="NPI1536" s="129"/>
      <c r="NPJ1536" s="129"/>
      <c r="NPK1536" s="129"/>
      <c r="NPL1536" s="129"/>
      <c r="NPM1536" s="129"/>
      <c r="NPN1536" s="129"/>
      <c r="NPO1536" s="129"/>
      <c r="NPP1536" s="129"/>
      <c r="NPQ1536" s="129"/>
      <c r="NPR1536" s="129"/>
      <c r="NPS1536" s="129"/>
      <c r="NPT1536" s="129"/>
      <c r="NPU1536" s="129"/>
      <c r="NPV1536" s="129"/>
      <c r="NPW1536" s="129"/>
      <c r="NPX1536" s="129"/>
      <c r="NPY1536" s="129"/>
      <c r="NPZ1536" s="129"/>
      <c r="NQA1536" s="129"/>
      <c r="NQB1536" s="129"/>
      <c r="NQC1536" s="129"/>
      <c r="NQD1536" s="129"/>
      <c r="NQE1536" s="129"/>
      <c r="NQF1536" s="129"/>
      <c r="NQG1536" s="129"/>
      <c r="NQH1536" s="129"/>
      <c r="NQI1536" s="129"/>
      <c r="NQJ1536" s="129"/>
      <c r="NQK1536" s="129"/>
      <c r="NQL1536" s="129"/>
      <c r="NQM1536" s="129"/>
      <c r="NQN1536" s="129"/>
      <c r="NQO1536" s="129"/>
      <c r="NQP1536" s="129"/>
      <c r="NQQ1536" s="129"/>
      <c r="NQR1536" s="129"/>
      <c r="NQS1536" s="129"/>
      <c r="NQT1536" s="129"/>
      <c r="NQU1536" s="129"/>
      <c r="NQV1536" s="129"/>
      <c r="NQW1536" s="129"/>
      <c r="NQX1536" s="129"/>
      <c r="NQY1536" s="129"/>
      <c r="NQZ1536" s="129"/>
      <c r="NRA1536" s="129"/>
      <c r="NRB1536" s="129"/>
      <c r="NRC1536" s="129"/>
      <c r="NRD1536" s="129"/>
      <c r="NRE1536" s="129"/>
      <c r="NRF1536" s="129"/>
      <c r="NRG1536" s="129"/>
      <c r="NRH1536" s="129"/>
      <c r="NRI1536" s="129"/>
      <c r="NRJ1536" s="129"/>
      <c r="NRK1536" s="129"/>
      <c r="NRL1536" s="129"/>
      <c r="NRM1536" s="129"/>
      <c r="NRN1536" s="129"/>
      <c r="NRO1536" s="129"/>
      <c r="NRP1536" s="129"/>
      <c r="NRQ1536" s="129"/>
      <c r="NRR1536" s="129"/>
      <c r="NRS1536" s="129"/>
      <c r="NRT1536" s="129"/>
      <c r="NRU1536" s="129"/>
      <c r="NRV1536" s="129"/>
      <c r="NRW1536" s="129"/>
      <c r="NRX1536" s="129"/>
      <c r="NRY1536" s="129"/>
      <c r="NRZ1536" s="129"/>
      <c r="NSA1536" s="129"/>
      <c r="NSB1536" s="129"/>
      <c r="NSC1536" s="129"/>
      <c r="NSD1536" s="129"/>
      <c r="NSE1536" s="129"/>
      <c r="NSF1536" s="129"/>
      <c r="NSG1536" s="129"/>
      <c r="NSH1536" s="129"/>
      <c r="NSI1536" s="129"/>
      <c r="NSJ1536" s="129"/>
      <c r="NSK1536" s="129"/>
      <c r="NSL1536" s="129"/>
      <c r="NSM1536" s="129"/>
      <c r="NSN1536" s="129"/>
      <c r="NSO1536" s="129"/>
      <c r="NSP1536" s="129"/>
      <c r="NSQ1536" s="129"/>
      <c r="NSR1536" s="129"/>
      <c r="NSS1536" s="129"/>
      <c r="NST1536" s="129"/>
      <c r="NSU1536" s="129"/>
      <c r="NSV1536" s="129"/>
      <c r="NSW1536" s="129"/>
      <c r="NSX1536" s="129"/>
      <c r="NSY1536" s="129"/>
      <c r="NSZ1536" s="129"/>
      <c r="NTA1536" s="129"/>
      <c r="NTB1536" s="129"/>
      <c r="NTC1536" s="129"/>
      <c r="NTD1536" s="129"/>
      <c r="NTE1536" s="129"/>
      <c r="NTF1536" s="129"/>
      <c r="NTG1536" s="129"/>
      <c r="NTH1536" s="129"/>
      <c r="NTI1536" s="129"/>
      <c r="NTJ1536" s="129"/>
      <c r="NTK1536" s="129"/>
      <c r="NTL1536" s="129"/>
      <c r="NTM1536" s="129"/>
      <c r="NTN1536" s="129"/>
      <c r="NTO1536" s="129"/>
      <c r="NTP1536" s="129"/>
      <c r="NTQ1536" s="129"/>
      <c r="NTR1536" s="129"/>
      <c r="NTS1536" s="129"/>
      <c r="NTT1536" s="129"/>
      <c r="NTU1536" s="129"/>
      <c r="NTV1536" s="129"/>
      <c r="NTW1536" s="129"/>
      <c r="NTX1536" s="129"/>
      <c r="NTY1536" s="129"/>
      <c r="NTZ1536" s="129"/>
      <c r="NUA1536" s="129"/>
      <c r="NUB1536" s="129"/>
      <c r="NUC1536" s="129"/>
      <c r="NUD1536" s="129"/>
      <c r="NUE1536" s="129"/>
      <c r="NUF1536" s="129"/>
      <c r="NUG1536" s="129"/>
      <c r="NUH1536" s="129"/>
      <c r="NUI1536" s="129"/>
      <c r="NUJ1536" s="129"/>
      <c r="NUK1536" s="129"/>
      <c r="NUL1536" s="129"/>
      <c r="NUM1536" s="129"/>
      <c r="NUN1536" s="129"/>
      <c r="NUO1536" s="129"/>
      <c r="NUP1536" s="129"/>
      <c r="NUQ1536" s="129"/>
      <c r="NUR1536" s="129"/>
      <c r="NUS1536" s="129"/>
      <c r="NUT1536" s="129"/>
      <c r="NUU1536" s="129"/>
      <c r="NUV1536" s="129"/>
      <c r="NUW1536" s="129"/>
      <c r="NUX1536" s="129"/>
      <c r="NUY1536" s="129"/>
      <c r="NUZ1536" s="129"/>
      <c r="NVA1536" s="129"/>
      <c r="NVB1536" s="129"/>
      <c r="NVC1536" s="129"/>
      <c r="NVD1536" s="129"/>
      <c r="NVE1536" s="129"/>
      <c r="NVF1536" s="129"/>
      <c r="NVG1536" s="129"/>
      <c r="NVH1536" s="129"/>
      <c r="NVI1536" s="129"/>
      <c r="NVJ1536" s="129"/>
      <c r="NVK1536" s="129"/>
      <c r="NVL1536" s="129"/>
      <c r="NVM1536" s="129"/>
      <c r="NVN1536" s="129"/>
      <c r="NVO1536" s="129"/>
      <c r="NVP1536" s="129"/>
      <c r="NVQ1536" s="129"/>
      <c r="NVR1536" s="129"/>
      <c r="NVS1536" s="129"/>
      <c r="NVT1536" s="129"/>
      <c r="NVU1536" s="129"/>
      <c r="NVV1536" s="129"/>
      <c r="NVW1536" s="129"/>
      <c r="NVX1536" s="129"/>
      <c r="NVY1536" s="129"/>
      <c r="NVZ1536" s="129"/>
      <c r="NWA1536" s="129"/>
      <c r="NWB1536" s="129"/>
      <c r="NWC1536" s="129"/>
      <c r="NWD1536" s="129"/>
      <c r="NWE1536" s="129"/>
      <c r="NWF1536" s="129"/>
      <c r="NWG1536" s="129"/>
      <c r="NWH1536" s="129"/>
      <c r="NWI1536" s="129"/>
      <c r="NWJ1536" s="129"/>
      <c r="NWK1536" s="129"/>
      <c r="NWL1536" s="129"/>
      <c r="NWM1536" s="129"/>
      <c r="NWN1536" s="129"/>
      <c r="NWO1536" s="129"/>
      <c r="NWP1536" s="129"/>
      <c r="NWQ1536" s="129"/>
      <c r="NWR1536" s="129"/>
      <c r="NWS1536" s="129"/>
      <c r="NWT1536" s="129"/>
      <c r="NWU1536" s="129"/>
      <c r="NWV1536" s="129"/>
      <c r="NWW1536" s="129"/>
      <c r="NWX1536" s="129"/>
      <c r="NWY1536" s="129"/>
      <c r="NWZ1536" s="129"/>
      <c r="NXA1536" s="129"/>
      <c r="NXB1536" s="129"/>
      <c r="NXC1536" s="129"/>
      <c r="NXD1536" s="129"/>
      <c r="NXE1536" s="129"/>
      <c r="NXF1536" s="129"/>
      <c r="NXG1536" s="129"/>
      <c r="NXH1536" s="129"/>
      <c r="NXI1536" s="129"/>
      <c r="NXJ1536" s="129"/>
      <c r="NXK1536" s="129"/>
      <c r="NXL1536" s="129"/>
      <c r="NXM1536" s="129"/>
      <c r="NXN1536" s="129"/>
      <c r="NXO1536" s="129"/>
      <c r="NXP1536" s="129"/>
      <c r="NXQ1536" s="129"/>
      <c r="NXR1536" s="129"/>
      <c r="NXS1536" s="129"/>
      <c r="NXT1536" s="129"/>
      <c r="NXU1536" s="129"/>
      <c r="NXV1536" s="129"/>
      <c r="NXW1536" s="129"/>
      <c r="NXX1536" s="129"/>
      <c r="NXY1536" s="129"/>
      <c r="NXZ1536" s="129"/>
      <c r="NYA1536" s="129"/>
      <c r="NYB1536" s="129"/>
      <c r="NYC1536" s="129"/>
      <c r="NYD1536" s="129"/>
      <c r="NYE1536" s="129"/>
      <c r="NYF1536" s="129"/>
      <c r="NYG1536" s="129"/>
      <c r="NYH1536" s="129"/>
      <c r="NYI1536" s="129"/>
      <c r="NYJ1536" s="129"/>
      <c r="NYK1536" s="129"/>
      <c r="NYL1536" s="129"/>
      <c r="NYM1536" s="129"/>
      <c r="NYN1536" s="129"/>
      <c r="NYO1536" s="129"/>
      <c r="NYP1536" s="129"/>
      <c r="NYQ1536" s="129"/>
      <c r="NYR1536" s="129"/>
      <c r="NYS1536" s="129"/>
      <c r="NYT1536" s="129"/>
      <c r="NYU1536" s="129"/>
      <c r="NYV1536" s="129"/>
      <c r="NYW1536" s="129"/>
      <c r="NYX1536" s="129"/>
      <c r="NYY1536" s="129"/>
      <c r="NYZ1536" s="129"/>
      <c r="NZA1536" s="129"/>
      <c r="NZB1536" s="129"/>
      <c r="NZC1536" s="129"/>
      <c r="NZD1536" s="129"/>
      <c r="NZE1536" s="129"/>
      <c r="NZF1536" s="129"/>
      <c r="NZG1536" s="129"/>
      <c r="NZH1536" s="129"/>
      <c r="NZI1536" s="129"/>
      <c r="NZJ1536" s="129"/>
      <c r="NZK1536" s="129"/>
      <c r="NZL1536" s="129"/>
      <c r="NZM1536" s="129"/>
      <c r="NZN1536" s="129"/>
      <c r="NZO1536" s="129"/>
      <c r="NZP1536" s="129"/>
      <c r="NZQ1536" s="129"/>
      <c r="NZR1536" s="129"/>
      <c r="NZS1536" s="129"/>
      <c r="NZT1536" s="129"/>
      <c r="NZU1536" s="129"/>
      <c r="NZV1536" s="129"/>
      <c r="NZW1536" s="129"/>
      <c r="NZX1536" s="129"/>
      <c r="NZY1536" s="129"/>
      <c r="NZZ1536" s="129"/>
      <c r="OAA1536" s="129"/>
      <c r="OAB1536" s="129"/>
      <c r="OAC1536" s="129"/>
      <c r="OAD1536" s="129"/>
      <c r="OAE1536" s="129"/>
      <c r="OAF1536" s="129"/>
      <c r="OAG1536" s="129"/>
      <c r="OAH1536" s="129"/>
      <c r="OAI1536" s="129"/>
      <c r="OAJ1536" s="129"/>
      <c r="OAK1536" s="129"/>
      <c r="OAL1536" s="129"/>
      <c r="OAM1536" s="129"/>
      <c r="OAN1536" s="129"/>
      <c r="OAO1536" s="129"/>
      <c r="OAP1536" s="129"/>
      <c r="OAQ1536" s="129"/>
      <c r="OAR1536" s="129"/>
      <c r="OAS1536" s="129"/>
      <c r="OAT1536" s="129"/>
      <c r="OAU1536" s="129"/>
      <c r="OAV1536" s="129"/>
      <c r="OAW1536" s="129"/>
      <c r="OAX1536" s="129"/>
      <c r="OAY1536" s="129"/>
      <c r="OAZ1536" s="129"/>
      <c r="OBA1536" s="129"/>
      <c r="OBB1536" s="129"/>
      <c r="OBC1536" s="129"/>
      <c r="OBD1536" s="129"/>
      <c r="OBE1536" s="129"/>
      <c r="OBF1536" s="129"/>
      <c r="OBG1536" s="129"/>
      <c r="OBH1536" s="129"/>
      <c r="OBI1536" s="129"/>
      <c r="OBJ1536" s="129"/>
      <c r="OBK1536" s="129"/>
      <c r="OBL1536" s="129"/>
      <c r="OBM1536" s="129"/>
      <c r="OBN1536" s="129"/>
      <c r="OBO1536" s="129"/>
      <c r="OBP1536" s="129"/>
      <c r="OBQ1536" s="129"/>
      <c r="OBR1536" s="129"/>
      <c r="OBS1536" s="129"/>
      <c r="OBT1536" s="129"/>
      <c r="OBU1536" s="129"/>
      <c r="OBV1536" s="129"/>
      <c r="OBW1536" s="129"/>
      <c r="OBX1536" s="129"/>
      <c r="OBY1536" s="129"/>
      <c r="OBZ1536" s="129"/>
      <c r="OCA1536" s="129"/>
      <c r="OCB1536" s="129"/>
      <c r="OCC1536" s="129"/>
      <c r="OCD1536" s="129"/>
      <c r="OCE1536" s="129"/>
      <c r="OCF1536" s="129"/>
      <c r="OCG1536" s="129"/>
      <c r="OCH1536" s="129"/>
      <c r="OCI1536" s="129"/>
      <c r="OCJ1536" s="129"/>
      <c r="OCK1536" s="129"/>
      <c r="OCL1536" s="129"/>
      <c r="OCM1536" s="129"/>
      <c r="OCN1536" s="129"/>
      <c r="OCO1536" s="129"/>
      <c r="OCP1536" s="129"/>
      <c r="OCQ1536" s="129"/>
      <c r="OCR1536" s="129"/>
      <c r="OCS1536" s="129"/>
      <c r="OCT1536" s="129"/>
      <c r="OCU1536" s="129"/>
      <c r="OCV1536" s="129"/>
      <c r="OCW1536" s="129"/>
      <c r="OCX1536" s="129"/>
      <c r="OCY1536" s="129"/>
      <c r="OCZ1536" s="129"/>
      <c r="ODA1536" s="129"/>
      <c r="ODB1536" s="129"/>
      <c r="ODC1536" s="129"/>
      <c r="ODD1536" s="129"/>
      <c r="ODE1536" s="129"/>
      <c r="ODF1536" s="129"/>
      <c r="ODG1536" s="129"/>
      <c r="ODH1536" s="129"/>
      <c r="ODI1536" s="129"/>
      <c r="ODJ1536" s="129"/>
      <c r="ODK1536" s="129"/>
      <c r="ODL1536" s="129"/>
      <c r="ODM1536" s="129"/>
      <c r="ODN1536" s="129"/>
      <c r="ODO1536" s="129"/>
      <c r="ODP1536" s="129"/>
      <c r="ODQ1536" s="129"/>
      <c r="ODR1536" s="129"/>
      <c r="ODS1536" s="129"/>
      <c r="ODT1536" s="129"/>
      <c r="ODU1536" s="129"/>
      <c r="ODV1536" s="129"/>
      <c r="ODW1536" s="129"/>
      <c r="ODX1536" s="129"/>
      <c r="ODY1536" s="129"/>
      <c r="ODZ1536" s="129"/>
      <c r="OEA1536" s="129"/>
      <c r="OEB1536" s="129"/>
      <c r="OEC1536" s="129"/>
      <c r="OED1536" s="129"/>
      <c r="OEE1536" s="129"/>
      <c r="OEF1536" s="129"/>
      <c r="OEG1536" s="129"/>
      <c r="OEH1536" s="129"/>
      <c r="OEI1536" s="129"/>
      <c r="OEJ1536" s="129"/>
      <c r="OEK1536" s="129"/>
      <c r="OEL1536" s="129"/>
      <c r="OEM1536" s="129"/>
      <c r="OEN1536" s="129"/>
      <c r="OEO1536" s="129"/>
      <c r="OEP1536" s="129"/>
      <c r="OEQ1536" s="129"/>
      <c r="OER1536" s="129"/>
      <c r="OES1536" s="129"/>
      <c r="OET1536" s="129"/>
      <c r="OEU1536" s="129"/>
      <c r="OEV1536" s="129"/>
      <c r="OEW1536" s="129"/>
      <c r="OEX1536" s="129"/>
      <c r="OEY1536" s="129"/>
      <c r="OEZ1536" s="129"/>
      <c r="OFA1536" s="129"/>
      <c r="OFB1536" s="129"/>
      <c r="OFC1536" s="129"/>
      <c r="OFD1536" s="129"/>
      <c r="OFE1536" s="129"/>
      <c r="OFF1536" s="129"/>
      <c r="OFG1536" s="129"/>
      <c r="OFH1536" s="129"/>
      <c r="OFI1536" s="129"/>
      <c r="OFJ1536" s="129"/>
      <c r="OFK1536" s="129"/>
      <c r="OFL1536" s="129"/>
      <c r="OFM1536" s="129"/>
      <c r="OFN1536" s="129"/>
      <c r="OFO1536" s="129"/>
      <c r="OFP1536" s="129"/>
      <c r="OFQ1536" s="129"/>
      <c r="OFR1536" s="129"/>
      <c r="OFS1536" s="129"/>
      <c r="OFT1536" s="129"/>
      <c r="OFU1536" s="129"/>
      <c r="OFV1536" s="129"/>
      <c r="OFW1536" s="129"/>
      <c r="OFX1536" s="129"/>
      <c r="OFY1536" s="129"/>
      <c r="OFZ1536" s="129"/>
      <c r="OGA1536" s="129"/>
      <c r="OGB1536" s="129"/>
      <c r="OGC1536" s="129"/>
      <c r="OGD1536" s="129"/>
      <c r="OGE1536" s="129"/>
      <c r="OGF1536" s="129"/>
      <c r="OGG1536" s="129"/>
      <c r="OGH1536" s="129"/>
      <c r="OGI1536" s="129"/>
      <c r="OGJ1536" s="129"/>
      <c r="OGK1536" s="129"/>
      <c r="OGL1536" s="129"/>
      <c r="OGM1536" s="129"/>
      <c r="OGN1536" s="129"/>
      <c r="OGO1536" s="129"/>
      <c r="OGP1536" s="129"/>
      <c r="OGQ1536" s="129"/>
      <c r="OGR1536" s="129"/>
      <c r="OGS1536" s="129"/>
      <c r="OGT1536" s="129"/>
      <c r="OGU1536" s="129"/>
      <c r="OGV1536" s="129"/>
      <c r="OGW1536" s="129"/>
      <c r="OGX1536" s="129"/>
      <c r="OGY1536" s="129"/>
      <c r="OGZ1536" s="129"/>
      <c r="OHA1536" s="129"/>
      <c r="OHB1536" s="129"/>
      <c r="OHC1536" s="129"/>
      <c r="OHD1536" s="129"/>
      <c r="OHE1536" s="129"/>
      <c r="OHF1536" s="129"/>
      <c r="OHG1536" s="129"/>
      <c r="OHH1536" s="129"/>
      <c r="OHI1536" s="129"/>
      <c r="OHJ1536" s="129"/>
      <c r="OHK1536" s="129"/>
      <c r="OHL1536" s="129"/>
      <c r="OHM1536" s="129"/>
      <c r="OHN1536" s="129"/>
      <c r="OHO1536" s="129"/>
      <c r="OHP1536" s="129"/>
      <c r="OHQ1536" s="129"/>
      <c r="OHR1536" s="129"/>
      <c r="OHS1536" s="129"/>
      <c r="OHT1536" s="129"/>
      <c r="OHU1536" s="129"/>
      <c r="OHV1536" s="129"/>
      <c r="OHW1536" s="129"/>
      <c r="OHX1536" s="129"/>
      <c r="OHY1536" s="129"/>
      <c r="OHZ1536" s="129"/>
      <c r="OIA1536" s="129"/>
      <c r="OIB1536" s="129"/>
      <c r="OIC1536" s="129"/>
      <c r="OID1536" s="129"/>
      <c r="OIE1536" s="129"/>
      <c r="OIF1536" s="129"/>
      <c r="OIG1536" s="129"/>
      <c r="OIH1536" s="129"/>
      <c r="OII1536" s="129"/>
      <c r="OIJ1536" s="129"/>
      <c r="OIK1536" s="129"/>
      <c r="OIL1536" s="129"/>
      <c r="OIM1536" s="129"/>
      <c r="OIN1536" s="129"/>
      <c r="OIO1536" s="129"/>
      <c r="OIP1536" s="129"/>
      <c r="OIQ1536" s="129"/>
      <c r="OIR1536" s="129"/>
      <c r="OIS1536" s="129"/>
      <c r="OIT1536" s="129"/>
      <c r="OIU1536" s="129"/>
      <c r="OIV1536" s="129"/>
      <c r="OIW1536" s="129"/>
      <c r="OIX1536" s="129"/>
      <c r="OIY1536" s="129"/>
      <c r="OIZ1536" s="129"/>
      <c r="OJA1536" s="129"/>
      <c r="OJB1536" s="129"/>
      <c r="OJC1536" s="129"/>
      <c r="OJD1536" s="129"/>
      <c r="OJE1536" s="129"/>
      <c r="OJF1536" s="129"/>
      <c r="OJG1536" s="129"/>
      <c r="OJH1536" s="129"/>
      <c r="OJI1536" s="129"/>
      <c r="OJJ1536" s="129"/>
      <c r="OJK1536" s="129"/>
      <c r="OJL1536" s="129"/>
      <c r="OJM1536" s="129"/>
      <c r="OJN1536" s="129"/>
      <c r="OJO1536" s="129"/>
      <c r="OJP1536" s="129"/>
      <c r="OJQ1536" s="129"/>
      <c r="OJR1536" s="129"/>
      <c r="OJS1536" s="129"/>
      <c r="OJT1536" s="129"/>
      <c r="OJU1536" s="129"/>
      <c r="OJV1536" s="129"/>
      <c r="OJW1536" s="129"/>
      <c r="OJX1536" s="129"/>
      <c r="OJY1536" s="129"/>
      <c r="OJZ1536" s="129"/>
      <c r="OKA1536" s="129"/>
      <c r="OKB1536" s="129"/>
      <c r="OKC1536" s="129"/>
      <c r="OKD1536" s="129"/>
      <c r="OKE1536" s="129"/>
      <c r="OKF1536" s="129"/>
      <c r="OKG1536" s="129"/>
      <c r="OKH1536" s="129"/>
      <c r="OKI1536" s="129"/>
      <c r="OKJ1536" s="129"/>
      <c r="OKK1536" s="129"/>
      <c r="OKL1536" s="129"/>
      <c r="OKM1536" s="129"/>
      <c r="OKN1536" s="129"/>
      <c r="OKO1536" s="129"/>
      <c r="OKP1536" s="129"/>
      <c r="OKQ1536" s="129"/>
      <c r="OKR1536" s="129"/>
      <c r="OKS1536" s="129"/>
      <c r="OKT1536" s="129"/>
      <c r="OKU1536" s="129"/>
      <c r="OKV1536" s="129"/>
      <c r="OKW1536" s="129"/>
      <c r="OKX1536" s="129"/>
      <c r="OKY1536" s="129"/>
      <c r="OKZ1536" s="129"/>
      <c r="OLA1536" s="129"/>
      <c r="OLB1536" s="129"/>
      <c r="OLC1536" s="129"/>
      <c r="OLD1536" s="129"/>
      <c r="OLE1536" s="129"/>
      <c r="OLF1536" s="129"/>
      <c r="OLG1536" s="129"/>
      <c r="OLH1536" s="129"/>
      <c r="OLI1536" s="129"/>
      <c r="OLJ1536" s="129"/>
      <c r="OLK1536" s="129"/>
      <c r="OLL1536" s="129"/>
      <c r="OLM1536" s="129"/>
      <c r="OLN1536" s="129"/>
      <c r="OLO1536" s="129"/>
      <c r="OLP1536" s="129"/>
      <c r="OLQ1536" s="129"/>
      <c r="OLR1536" s="129"/>
      <c r="OLS1536" s="129"/>
      <c r="OLT1536" s="129"/>
      <c r="OLU1536" s="129"/>
      <c r="OLV1536" s="129"/>
      <c r="OLW1536" s="129"/>
      <c r="OLX1536" s="129"/>
      <c r="OLY1536" s="129"/>
      <c r="OLZ1536" s="129"/>
      <c r="OMA1536" s="129"/>
      <c r="OMB1536" s="129"/>
      <c r="OMC1536" s="129"/>
      <c r="OMD1536" s="129"/>
      <c r="OME1536" s="129"/>
      <c r="OMF1536" s="129"/>
      <c r="OMG1536" s="129"/>
      <c r="OMH1536" s="129"/>
      <c r="OMI1536" s="129"/>
      <c r="OMJ1536" s="129"/>
      <c r="OMK1536" s="129"/>
      <c r="OML1536" s="129"/>
      <c r="OMM1536" s="129"/>
      <c r="OMN1536" s="129"/>
      <c r="OMO1536" s="129"/>
      <c r="OMP1536" s="129"/>
      <c r="OMQ1536" s="129"/>
      <c r="OMR1536" s="129"/>
      <c r="OMS1536" s="129"/>
      <c r="OMT1536" s="129"/>
      <c r="OMU1536" s="129"/>
      <c r="OMV1536" s="129"/>
      <c r="OMW1536" s="129"/>
      <c r="OMX1536" s="129"/>
      <c r="OMY1536" s="129"/>
      <c r="OMZ1536" s="129"/>
      <c r="ONA1536" s="129"/>
      <c r="ONB1536" s="129"/>
      <c r="ONC1536" s="129"/>
      <c r="OND1536" s="129"/>
      <c r="ONE1536" s="129"/>
      <c r="ONF1536" s="129"/>
      <c r="ONG1536" s="129"/>
      <c r="ONH1536" s="129"/>
      <c r="ONI1536" s="129"/>
      <c r="ONJ1536" s="129"/>
      <c r="ONK1536" s="129"/>
      <c r="ONL1536" s="129"/>
      <c r="ONM1536" s="129"/>
      <c r="ONN1536" s="129"/>
      <c r="ONO1536" s="129"/>
      <c r="ONP1536" s="129"/>
      <c r="ONQ1536" s="129"/>
      <c r="ONR1536" s="129"/>
      <c r="ONS1536" s="129"/>
      <c r="ONT1536" s="129"/>
      <c r="ONU1536" s="129"/>
      <c r="ONV1536" s="129"/>
      <c r="ONW1536" s="129"/>
      <c r="ONX1536" s="129"/>
      <c r="ONY1536" s="129"/>
      <c r="ONZ1536" s="129"/>
      <c r="OOA1536" s="129"/>
      <c r="OOB1536" s="129"/>
      <c r="OOC1536" s="129"/>
      <c r="OOD1536" s="129"/>
      <c r="OOE1536" s="129"/>
      <c r="OOF1536" s="129"/>
      <c r="OOG1536" s="129"/>
      <c r="OOH1536" s="129"/>
      <c r="OOI1536" s="129"/>
      <c r="OOJ1536" s="129"/>
      <c r="OOK1536" s="129"/>
      <c r="OOL1536" s="129"/>
      <c r="OOM1536" s="129"/>
      <c r="OON1536" s="129"/>
      <c r="OOO1536" s="129"/>
      <c r="OOP1536" s="129"/>
      <c r="OOQ1536" s="129"/>
      <c r="OOR1536" s="129"/>
      <c r="OOS1536" s="129"/>
      <c r="OOT1536" s="129"/>
      <c r="OOU1536" s="129"/>
      <c r="OOV1536" s="129"/>
      <c r="OOW1536" s="129"/>
      <c r="OOX1536" s="129"/>
      <c r="OOY1536" s="129"/>
      <c r="OOZ1536" s="129"/>
      <c r="OPA1536" s="129"/>
      <c r="OPB1536" s="129"/>
      <c r="OPC1536" s="129"/>
      <c r="OPD1536" s="129"/>
      <c r="OPE1536" s="129"/>
      <c r="OPF1536" s="129"/>
      <c r="OPG1536" s="129"/>
      <c r="OPH1536" s="129"/>
      <c r="OPI1536" s="129"/>
      <c r="OPJ1536" s="129"/>
      <c r="OPK1536" s="129"/>
      <c r="OPL1536" s="129"/>
      <c r="OPM1536" s="129"/>
      <c r="OPN1536" s="129"/>
      <c r="OPO1536" s="129"/>
      <c r="OPP1536" s="129"/>
      <c r="OPQ1536" s="129"/>
      <c r="OPR1536" s="129"/>
      <c r="OPS1536" s="129"/>
      <c r="OPT1536" s="129"/>
      <c r="OPU1536" s="129"/>
      <c r="OPV1536" s="129"/>
      <c r="OPW1536" s="129"/>
      <c r="OPX1536" s="129"/>
      <c r="OPY1536" s="129"/>
      <c r="OPZ1536" s="129"/>
      <c r="OQA1536" s="129"/>
      <c r="OQB1536" s="129"/>
      <c r="OQC1536" s="129"/>
      <c r="OQD1536" s="129"/>
      <c r="OQE1536" s="129"/>
      <c r="OQF1536" s="129"/>
      <c r="OQG1536" s="129"/>
      <c r="OQH1536" s="129"/>
      <c r="OQI1536" s="129"/>
      <c r="OQJ1536" s="129"/>
      <c r="OQK1536" s="129"/>
      <c r="OQL1536" s="129"/>
      <c r="OQM1536" s="129"/>
      <c r="OQN1536" s="129"/>
      <c r="OQO1536" s="129"/>
      <c r="OQP1536" s="129"/>
      <c r="OQQ1536" s="129"/>
      <c r="OQR1536" s="129"/>
      <c r="OQS1536" s="129"/>
      <c r="OQT1536" s="129"/>
      <c r="OQU1536" s="129"/>
      <c r="OQV1536" s="129"/>
      <c r="OQW1536" s="129"/>
      <c r="OQX1536" s="129"/>
      <c r="OQY1536" s="129"/>
      <c r="OQZ1536" s="129"/>
      <c r="ORA1536" s="129"/>
      <c r="ORB1536" s="129"/>
      <c r="ORC1536" s="129"/>
      <c r="ORD1536" s="129"/>
      <c r="ORE1536" s="129"/>
      <c r="ORF1536" s="129"/>
      <c r="ORG1536" s="129"/>
      <c r="ORH1536" s="129"/>
      <c r="ORI1536" s="129"/>
      <c r="ORJ1536" s="129"/>
      <c r="ORK1536" s="129"/>
      <c r="ORL1536" s="129"/>
      <c r="ORM1536" s="129"/>
      <c r="ORN1536" s="129"/>
      <c r="ORO1536" s="129"/>
      <c r="ORP1536" s="129"/>
      <c r="ORQ1536" s="129"/>
      <c r="ORR1536" s="129"/>
      <c r="ORS1536" s="129"/>
      <c r="ORT1536" s="129"/>
      <c r="ORU1536" s="129"/>
      <c r="ORV1536" s="129"/>
      <c r="ORW1536" s="129"/>
      <c r="ORX1536" s="129"/>
      <c r="ORY1536" s="129"/>
      <c r="ORZ1536" s="129"/>
      <c r="OSA1536" s="129"/>
      <c r="OSB1536" s="129"/>
      <c r="OSC1536" s="129"/>
      <c r="OSD1536" s="129"/>
      <c r="OSE1536" s="129"/>
      <c r="OSF1536" s="129"/>
      <c r="OSG1536" s="129"/>
      <c r="OSH1536" s="129"/>
      <c r="OSI1536" s="129"/>
      <c r="OSJ1536" s="129"/>
      <c r="OSK1536" s="129"/>
      <c r="OSL1536" s="129"/>
      <c r="OSM1536" s="129"/>
      <c r="OSN1536" s="129"/>
      <c r="OSO1536" s="129"/>
      <c r="OSP1536" s="129"/>
      <c r="OSQ1536" s="129"/>
      <c r="OSR1536" s="129"/>
      <c r="OSS1536" s="129"/>
      <c r="OST1536" s="129"/>
      <c r="OSU1536" s="129"/>
      <c r="OSV1536" s="129"/>
      <c r="OSW1536" s="129"/>
      <c r="OSX1536" s="129"/>
      <c r="OSY1536" s="129"/>
      <c r="OSZ1536" s="129"/>
      <c r="OTA1536" s="129"/>
      <c r="OTB1536" s="129"/>
      <c r="OTC1536" s="129"/>
      <c r="OTD1536" s="129"/>
      <c r="OTE1536" s="129"/>
      <c r="OTF1536" s="129"/>
      <c r="OTG1536" s="129"/>
      <c r="OTH1536" s="129"/>
      <c r="OTI1536" s="129"/>
      <c r="OTJ1536" s="129"/>
      <c r="OTK1536" s="129"/>
      <c r="OTL1536" s="129"/>
      <c r="OTM1536" s="129"/>
      <c r="OTN1536" s="129"/>
      <c r="OTO1536" s="129"/>
      <c r="OTP1536" s="129"/>
      <c r="OTQ1536" s="129"/>
      <c r="OTR1536" s="129"/>
      <c r="OTS1536" s="129"/>
      <c r="OTT1536" s="129"/>
      <c r="OTU1536" s="129"/>
      <c r="OTV1536" s="129"/>
      <c r="OTW1536" s="129"/>
      <c r="OTX1536" s="129"/>
      <c r="OTY1536" s="129"/>
      <c r="OTZ1536" s="129"/>
      <c r="OUA1536" s="129"/>
      <c r="OUB1536" s="129"/>
      <c r="OUC1536" s="129"/>
      <c r="OUD1536" s="129"/>
      <c r="OUE1536" s="129"/>
      <c r="OUF1536" s="129"/>
      <c r="OUG1536" s="129"/>
      <c r="OUH1536" s="129"/>
      <c r="OUI1536" s="129"/>
      <c r="OUJ1536" s="129"/>
      <c r="OUK1536" s="129"/>
      <c r="OUL1536" s="129"/>
      <c r="OUM1536" s="129"/>
      <c r="OUN1536" s="129"/>
      <c r="OUO1536" s="129"/>
      <c r="OUP1536" s="129"/>
      <c r="OUQ1536" s="129"/>
      <c r="OUR1536" s="129"/>
      <c r="OUS1536" s="129"/>
      <c r="OUT1536" s="129"/>
      <c r="OUU1536" s="129"/>
      <c r="OUV1536" s="129"/>
      <c r="OUW1536" s="129"/>
      <c r="OUX1536" s="129"/>
      <c r="OUY1536" s="129"/>
      <c r="OUZ1536" s="129"/>
      <c r="OVA1536" s="129"/>
      <c r="OVB1536" s="129"/>
      <c r="OVC1536" s="129"/>
      <c r="OVD1536" s="129"/>
      <c r="OVE1536" s="129"/>
      <c r="OVF1536" s="129"/>
      <c r="OVG1536" s="129"/>
      <c r="OVH1536" s="129"/>
      <c r="OVI1536" s="129"/>
      <c r="OVJ1536" s="129"/>
      <c r="OVK1536" s="129"/>
      <c r="OVL1536" s="129"/>
      <c r="OVM1536" s="129"/>
      <c r="OVN1536" s="129"/>
      <c r="OVO1536" s="129"/>
      <c r="OVP1536" s="129"/>
      <c r="OVQ1536" s="129"/>
      <c r="OVR1536" s="129"/>
      <c r="OVS1536" s="129"/>
      <c r="OVT1536" s="129"/>
      <c r="OVU1536" s="129"/>
      <c r="OVV1536" s="129"/>
      <c r="OVW1536" s="129"/>
      <c r="OVX1536" s="129"/>
      <c r="OVY1536" s="129"/>
      <c r="OVZ1536" s="129"/>
      <c r="OWA1536" s="129"/>
      <c r="OWB1536" s="129"/>
      <c r="OWC1536" s="129"/>
      <c r="OWD1536" s="129"/>
      <c r="OWE1536" s="129"/>
      <c r="OWF1536" s="129"/>
      <c r="OWG1536" s="129"/>
      <c r="OWH1536" s="129"/>
      <c r="OWI1536" s="129"/>
      <c r="OWJ1536" s="129"/>
      <c r="OWK1536" s="129"/>
      <c r="OWL1536" s="129"/>
      <c r="OWM1536" s="129"/>
      <c r="OWN1536" s="129"/>
      <c r="OWO1536" s="129"/>
      <c r="OWP1536" s="129"/>
      <c r="OWQ1536" s="129"/>
      <c r="OWR1536" s="129"/>
      <c r="OWS1536" s="129"/>
      <c r="OWT1536" s="129"/>
      <c r="OWU1536" s="129"/>
      <c r="OWV1536" s="129"/>
      <c r="OWW1536" s="129"/>
      <c r="OWX1536" s="129"/>
      <c r="OWY1536" s="129"/>
      <c r="OWZ1536" s="129"/>
      <c r="OXA1536" s="129"/>
      <c r="OXB1536" s="129"/>
      <c r="OXC1536" s="129"/>
      <c r="OXD1536" s="129"/>
      <c r="OXE1536" s="129"/>
      <c r="OXF1536" s="129"/>
      <c r="OXG1536" s="129"/>
      <c r="OXH1536" s="129"/>
      <c r="OXI1536" s="129"/>
      <c r="OXJ1536" s="129"/>
      <c r="OXK1536" s="129"/>
      <c r="OXL1536" s="129"/>
      <c r="OXM1536" s="129"/>
      <c r="OXN1536" s="129"/>
      <c r="OXO1536" s="129"/>
      <c r="OXP1536" s="129"/>
      <c r="OXQ1536" s="129"/>
      <c r="OXR1536" s="129"/>
      <c r="OXS1536" s="129"/>
      <c r="OXT1536" s="129"/>
      <c r="OXU1536" s="129"/>
      <c r="OXV1536" s="129"/>
      <c r="OXW1536" s="129"/>
      <c r="OXX1536" s="129"/>
      <c r="OXY1536" s="129"/>
      <c r="OXZ1536" s="129"/>
      <c r="OYA1536" s="129"/>
      <c r="OYB1536" s="129"/>
      <c r="OYC1536" s="129"/>
      <c r="OYD1536" s="129"/>
      <c r="OYE1536" s="129"/>
      <c r="OYF1536" s="129"/>
      <c r="OYG1536" s="129"/>
      <c r="OYH1536" s="129"/>
      <c r="OYI1536" s="129"/>
      <c r="OYJ1536" s="129"/>
      <c r="OYK1536" s="129"/>
      <c r="OYL1536" s="129"/>
      <c r="OYM1536" s="129"/>
      <c r="OYN1536" s="129"/>
      <c r="OYO1536" s="129"/>
      <c r="OYP1536" s="129"/>
      <c r="OYQ1536" s="129"/>
      <c r="OYR1536" s="129"/>
      <c r="OYS1536" s="129"/>
      <c r="OYT1536" s="129"/>
      <c r="OYU1536" s="129"/>
      <c r="OYV1536" s="129"/>
      <c r="OYW1536" s="129"/>
      <c r="OYX1536" s="129"/>
      <c r="OYY1536" s="129"/>
      <c r="OYZ1536" s="129"/>
      <c r="OZA1536" s="129"/>
      <c r="OZB1536" s="129"/>
      <c r="OZC1536" s="129"/>
      <c r="OZD1536" s="129"/>
      <c r="OZE1536" s="129"/>
      <c r="OZF1536" s="129"/>
      <c r="OZG1536" s="129"/>
      <c r="OZH1536" s="129"/>
      <c r="OZI1536" s="129"/>
      <c r="OZJ1536" s="129"/>
      <c r="OZK1536" s="129"/>
      <c r="OZL1536" s="129"/>
      <c r="OZM1536" s="129"/>
      <c r="OZN1536" s="129"/>
      <c r="OZO1536" s="129"/>
      <c r="OZP1536" s="129"/>
      <c r="OZQ1536" s="129"/>
      <c r="OZR1536" s="129"/>
      <c r="OZS1536" s="129"/>
      <c r="OZT1536" s="129"/>
      <c r="OZU1536" s="129"/>
      <c r="OZV1536" s="129"/>
      <c r="OZW1536" s="129"/>
      <c r="OZX1536" s="129"/>
      <c r="OZY1536" s="129"/>
      <c r="OZZ1536" s="129"/>
      <c r="PAA1536" s="129"/>
      <c r="PAB1536" s="129"/>
      <c r="PAC1536" s="129"/>
      <c r="PAD1536" s="129"/>
      <c r="PAE1536" s="129"/>
      <c r="PAF1536" s="129"/>
      <c r="PAG1536" s="129"/>
      <c r="PAH1536" s="129"/>
      <c r="PAI1536" s="129"/>
      <c r="PAJ1536" s="129"/>
      <c r="PAK1536" s="129"/>
      <c r="PAL1536" s="129"/>
      <c r="PAM1536" s="129"/>
      <c r="PAN1536" s="129"/>
      <c r="PAO1536" s="129"/>
      <c r="PAP1536" s="129"/>
      <c r="PAQ1536" s="129"/>
      <c r="PAR1536" s="129"/>
      <c r="PAS1536" s="129"/>
      <c r="PAT1536" s="129"/>
      <c r="PAU1536" s="129"/>
      <c r="PAV1536" s="129"/>
      <c r="PAW1536" s="129"/>
      <c r="PAX1536" s="129"/>
      <c r="PAY1536" s="129"/>
      <c r="PAZ1536" s="129"/>
      <c r="PBA1536" s="129"/>
      <c r="PBB1536" s="129"/>
      <c r="PBC1536" s="129"/>
      <c r="PBD1536" s="129"/>
      <c r="PBE1536" s="129"/>
      <c r="PBF1536" s="129"/>
      <c r="PBG1536" s="129"/>
      <c r="PBH1536" s="129"/>
      <c r="PBI1536" s="129"/>
      <c r="PBJ1536" s="129"/>
      <c r="PBK1536" s="129"/>
      <c r="PBL1536" s="129"/>
      <c r="PBM1536" s="129"/>
      <c r="PBN1536" s="129"/>
      <c r="PBO1536" s="129"/>
      <c r="PBP1536" s="129"/>
      <c r="PBQ1536" s="129"/>
      <c r="PBR1536" s="129"/>
      <c r="PBS1536" s="129"/>
      <c r="PBT1536" s="129"/>
      <c r="PBU1536" s="129"/>
      <c r="PBV1536" s="129"/>
      <c r="PBW1536" s="129"/>
      <c r="PBX1536" s="129"/>
      <c r="PBY1536" s="129"/>
      <c r="PBZ1536" s="129"/>
      <c r="PCA1536" s="129"/>
      <c r="PCB1536" s="129"/>
      <c r="PCC1536" s="129"/>
      <c r="PCD1536" s="129"/>
      <c r="PCE1536" s="129"/>
      <c r="PCF1536" s="129"/>
      <c r="PCG1536" s="129"/>
      <c r="PCH1536" s="129"/>
      <c r="PCI1536" s="129"/>
      <c r="PCJ1536" s="129"/>
      <c r="PCK1536" s="129"/>
      <c r="PCL1536" s="129"/>
      <c r="PCM1536" s="129"/>
      <c r="PCN1536" s="129"/>
      <c r="PCO1536" s="129"/>
      <c r="PCP1536" s="129"/>
      <c r="PCQ1536" s="129"/>
      <c r="PCR1536" s="129"/>
      <c r="PCS1536" s="129"/>
      <c r="PCT1536" s="129"/>
      <c r="PCU1536" s="129"/>
      <c r="PCV1536" s="129"/>
      <c r="PCW1536" s="129"/>
      <c r="PCX1536" s="129"/>
      <c r="PCY1536" s="129"/>
      <c r="PCZ1536" s="129"/>
      <c r="PDA1536" s="129"/>
      <c r="PDB1536" s="129"/>
      <c r="PDC1536" s="129"/>
      <c r="PDD1536" s="129"/>
      <c r="PDE1536" s="129"/>
      <c r="PDF1536" s="129"/>
      <c r="PDG1536" s="129"/>
      <c r="PDH1536" s="129"/>
      <c r="PDI1536" s="129"/>
      <c r="PDJ1536" s="129"/>
      <c r="PDK1536" s="129"/>
      <c r="PDL1536" s="129"/>
      <c r="PDM1536" s="129"/>
      <c r="PDN1536" s="129"/>
      <c r="PDO1536" s="129"/>
      <c r="PDP1536" s="129"/>
      <c r="PDQ1536" s="129"/>
      <c r="PDR1536" s="129"/>
      <c r="PDS1536" s="129"/>
      <c r="PDT1536" s="129"/>
      <c r="PDU1536" s="129"/>
      <c r="PDV1536" s="129"/>
      <c r="PDW1536" s="129"/>
      <c r="PDX1536" s="129"/>
      <c r="PDY1536" s="129"/>
      <c r="PDZ1536" s="129"/>
      <c r="PEA1536" s="129"/>
      <c r="PEB1536" s="129"/>
      <c r="PEC1536" s="129"/>
      <c r="PED1536" s="129"/>
      <c r="PEE1536" s="129"/>
      <c r="PEF1536" s="129"/>
      <c r="PEG1536" s="129"/>
      <c r="PEH1536" s="129"/>
      <c r="PEI1536" s="129"/>
      <c r="PEJ1536" s="129"/>
      <c r="PEK1536" s="129"/>
      <c r="PEL1536" s="129"/>
      <c r="PEM1536" s="129"/>
      <c r="PEN1536" s="129"/>
      <c r="PEO1536" s="129"/>
      <c r="PEP1536" s="129"/>
      <c r="PEQ1536" s="129"/>
      <c r="PER1536" s="129"/>
      <c r="PES1536" s="129"/>
      <c r="PET1536" s="129"/>
      <c r="PEU1536" s="129"/>
      <c r="PEV1536" s="129"/>
      <c r="PEW1536" s="129"/>
      <c r="PEX1536" s="129"/>
      <c r="PEY1536" s="129"/>
      <c r="PEZ1536" s="129"/>
      <c r="PFA1536" s="129"/>
      <c r="PFB1536" s="129"/>
      <c r="PFC1536" s="129"/>
      <c r="PFD1536" s="129"/>
      <c r="PFE1536" s="129"/>
      <c r="PFF1536" s="129"/>
      <c r="PFG1536" s="129"/>
      <c r="PFH1536" s="129"/>
      <c r="PFI1536" s="129"/>
      <c r="PFJ1536" s="129"/>
      <c r="PFK1536" s="129"/>
      <c r="PFL1536" s="129"/>
      <c r="PFM1536" s="129"/>
      <c r="PFN1536" s="129"/>
      <c r="PFO1536" s="129"/>
      <c r="PFP1536" s="129"/>
      <c r="PFQ1536" s="129"/>
      <c r="PFR1536" s="129"/>
      <c r="PFS1536" s="129"/>
      <c r="PFT1536" s="129"/>
      <c r="PFU1536" s="129"/>
      <c r="PFV1536" s="129"/>
      <c r="PFW1536" s="129"/>
      <c r="PFX1536" s="129"/>
      <c r="PFY1536" s="129"/>
      <c r="PFZ1536" s="129"/>
      <c r="PGA1536" s="129"/>
      <c r="PGB1536" s="129"/>
      <c r="PGC1536" s="129"/>
      <c r="PGD1536" s="129"/>
      <c r="PGE1536" s="129"/>
      <c r="PGF1536" s="129"/>
      <c r="PGG1536" s="129"/>
      <c r="PGH1536" s="129"/>
      <c r="PGI1536" s="129"/>
      <c r="PGJ1536" s="129"/>
      <c r="PGK1536" s="129"/>
      <c r="PGL1536" s="129"/>
      <c r="PGM1536" s="129"/>
      <c r="PGN1536" s="129"/>
      <c r="PGO1536" s="129"/>
      <c r="PGP1536" s="129"/>
      <c r="PGQ1536" s="129"/>
      <c r="PGR1536" s="129"/>
      <c r="PGS1536" s="129"/>
      <c r="PGT1536" s="129"/>
      <c r="PGU1536" s="129"/>
      <c r="PGV1536" s="129"/>
      <c r="PGW1536" s="129"/>
      <c r="PGX1536" s="129"/>
      <c r="PGY1536" s="129"/>
      <c r="PGZ1536" s="129"/>
      <c r="PHA1536" s="129"/>
      <c r="PHB1536" s="129"/>
      <c r="PHC1536" s="129"/>
      <c r="PHD1536" s="129"/>
      <c r="PHE1536" s="129"/>
      <c r="PHF1536" s="129"/>
      <c r="PHG1536" s="129"/>
      <c r="PHH1536" s="129"/>
      <c r="PHI1536" s="129"/>
      <c r="PHJ1536" s="129"/>
      <c r="PHK1536" s="129"/>
      <c r="PHL1536" s="129"/>
      <c r="PHM1536" s="129"/>
      <c r="PHN1536" s="129"/>
      <c r="PHO1536" s="129"/>
      <c r="PHP1536" s="129"/>
      <c r="PHQ1536" s="129"/>
      <c r="PHR1536" s="129"/>
      <c r="PHS1536" s="129"/>
      <c r="PHT1536" s="129"/>
      <c r="PHU1536" s="129"/>
      <c r="PHV1536" s="129"/>
      <c r="PHW1536" s="129"/>
      <c r="PHX1536" s="129"/>
      <c r="PHY1536" s="129"/>
      <c r="PHZ1536" s="129"/>
      <c r="PIA1536" s="129"/>
      <c r="PIB1536" s="129"/>
      <c r="PIC1536" s="129"/>
      <c r="PID1536" s="129"/>
      <c r="PIE1536" s="129"/>
      <c r="PIF1536" s="129"/>
      <c r="PIG1536" s="129"/>
      <c r="PIH1536" s="129"/>
      <c r="PII1536" s="129"/>
      <c r="PIJ1536" s="129"/>
      <c r="PIK1536" s="129"/>
      <c r="PIL1536" s="129"/>
      <c r="PIM1536" s="129"/>
      <c r="PIN1536" s="129"/>
      <c r="PIO1536" s="129"/>
      <c r="PIP1536" s="129"/>
      <c r="PIQ1536" s="129"/>
      <c r="PIR1536" s="129"/>
      <c r="PIS1536" s="129"/>
      <c r="PIT1536" s="129"/>
      <c r="PIU1536" s="129"/>
      <c r="PIV1536" s="129"/>
      <c r="PIW1536" s="129"/>
      <c r="PIX1536" s="129"/>
      <c r="PIY1536" s="129"/>
      <c r="PIZ1536" s="129"/>
      <c r="PJA1536" s="129"/>
      <c r="PJB1536" s="129"/>
      <c r="PJC1536" s="129"/>
      <c r="PJD1536" s="129"/>
      <c r="PJE1536" s="129"/>
      <c r="PJF1536" s="129"/>
      <c r="PJG1536" s="129"/>
      <c r="PJH1536" s="129"/>
      <c r="PJI1536" s="129"/>
      <c r="PJJ1536" s="129"/>
      <c r="PJK1536" s="129"/>
      <c r="PJL1536" s="129"/>
      <c r="PJM1536" s="129"/>
      <c r="PJN1536" s="129"/>
      <c r="PJO1536" s="129"/>
      <c r="PJP1536" s="129"/>
      <c r="PJQ1536" s="129"/>
      <c r="PJR1536" s="129"/>
      <c r="PJS1536" s="129"/>
      <c r="PJT1536" s="129"/>
      <c r="PJU1536" s="129"/>
      <c r="PJV1536" s="129"/>
      <c r="PJW1536" s="129"/>
      <c r="PJX1536" s="129"/>
      <c r="PJY1536" s="129"/>
      <c r="PJZ1536" s="129"/>
      <c r="PKA1536" s="129"/>
      <c r="PKB1536" s="129"/>
      <c r="PKC1536" s="129"/>
      <c r="PKD1536" s="129"/>
      <c r="PKE1536" s="129"/>
      <c r="PKF1536" s="129"/>
      <c r="PKG1536" s="129"/>
      <c r="PKH1536" s="129"/>
      <c r="PKI1536" s="129"/>
      <c r="PKJ1536" s="129"/>
      <c r="PKK1536" s="129"/>
      <c r="PKL1536" s="129"/>
      <c r="PKM1536" s="129"/>
      <c r="PKN1536" s="129"/>
      <c r="PKO1536" s="129"/>
      <c r="PKP1536" s="129"/>
      <c r="PKQ1536" s="129"/>
      <c r="PKR1536" s="129"/>
      <c r="PKS1536" s="129"/>
      <c r="PKT1536" s="129"/>
      <c r="PKU1536" s="129"/>
      <c r="PKV1536" s="129"/>
      <c r="PKW1536" s="129"/>
      <c r="PKX1536" s="129"/>
      <c r="PKY1536" s="129"/>
      <c r="PKZ1536" s="129"/>
      <c r="PLA1536" s="129"/>
      <c r="PLB1536" s="129"/>
      <c r="PLC1536" s="129"/>
      <c r="PLD1536" s="129"/>
      <c r="PLE1536" s="129"/>
      <c r="PLF1536" s="129"/>
      <c r="PLG1536" s="129"/>
      <c r="PLH1536" s="129"/>
      <c r="PLI1536" s="129"/>
      <c r="PLJ1536" s="129"/>
      <c r="PLK1536" s="129"/>
      <c r="PLL1536" s="129"/>
      <c r="PLM1536" s="129"/>
      <c r="PLN1536" s="129"/>
      <c r="PLO1536" s="129"/>
      <c r="PLP1536" s="129"/>
      <c r="PLQ1536" s="129"/>
      <c r="PLR1536" s="129"/>
      <c r="PLS1536" s="129"/>
      <c r="PLT1536" s="129"/>
      <c r="PLU1536" s="129"/>
      <c r="PLV1536" s="129"/>
      <c r="PLW1536" s="129"/>
      <c r="PLX1536" s="129"/>
      <c r="PLY1536" s="129"/>
      <c r="PLZ1536" s="129"/>
      <c r="PMA1536" s="129"/>
      <c r="PMB1536" s="129"/>
      <c r="PMC1536" s="129"/>
      <c r="PMD1536" s="129"/>
      <c r="PME1536" s="129"/>
      <c r="PMF1536" s="129"/>
      <c r="PMG1536" s="129"/>
      <c r="PMH1536" s="129"/>
      <c r="PMI1536" s="129"/>
      <c r="PMJ1536" s="129"/>
      <c r="PMK1536" s="129"/>
      <c r="PML1536" s="129"/>
      <c r="PMM1536" s="129"/>
      <c r="PMN1536" s="129"/>
      <c r="PMO1536" s="129"/>
      <c r="PMP1536" s="129"/>
      <c r="PMQ1536" s="129"/>
      <c r="PMR1536" s="129"/>
      <c r="PMS1536" s="129"/>
      <c r="PMT1536" s="129"/>
      <c r="PMU1536" s="129"/>
      <c r="PMV1536" s="129"/>
      <c r="PMW1536" s="129"/>
      <c r="PMX1536" s="129"/>
      <c r="PMY1536" s="129"/>
      <c r="PMZ1536" s="129"/>
      <c r="PNA1536" s="129"/>
      <c r="PNB1536" s="129"/>
      <c r="PNC1536" s="129"/>
      <c r="PND1536" s="129"/>
      <c r="PNE1536" s="129"/>
      <c r="PNF1536" s="129"/>
      <c r="PNG1536" s="129"/>
      <c r="PNH1536" s="129"/>
      <c r="PNI1536" s="129"/>
      <c r="PNJ1536" s="129"/>
      <c r="PNK1536" s="129"/>
      <c r="PNL1536" s="129"/>
      <c r="PNM1536" s="129"/>
      <c r="PNN1536" s="129"/>
      <c r="PNO1536" s="129"/>
      <c r="PNP1536" s="129"/>
      <c r="PNQ1536" s="129"/>
      <c r="PNR1536" s="129"/>
      <c r="PNS1536" s="129"/>
      <c r="PNT1536" s="129"/>
      <c r="PNU1536" s="129"/>
      <c r="PNV1536" s="129"/>
      <c r="PNW1536" s="129"/>
      <c r="PNX1536" s="129"/>
      <c r="PNY1536" s="129"/>
      <c r="PNZ1536" s="129"/>
      <c r="POA1536" s="129"/>
      <c r="POB1536" s="129"/>
      <c r="POC1536" s="129"/>
      <c r="POD1536" s="129"/>
      <c r="POE1536" s="129"/>
      <c r="POF1536" s="129"/>
      <c r="POG1536" s="129"/>
      <c r="POH1536" s="129"/>
      <c r="POI1536" s="129"/>
      <c r="POJ1536" s="129"/>
      <c r="POK1536" s="129"/>
      <c r="POL1536" s="129"/>
      <c r="POM1536" s="129"/>
      <c r="PON1536" s="129"/>
      <c r="POO1536" s="129"/>
      <c r="POP1536" s="129"/>
      <c r="POQ1536" s="129"/>
      <c r="POR1536" s="129"/>
      <c r="POS1536" s="129"/>
      <c r="POT1536" s="129"/>
      <c r="POU1536" s="129"/>
      <c r="POV1536" s="129"/>
      <c r="POW1536" s="129"/>
      <c r="POX1536" s="129"/>
      <c r="POY1536" s="129"/>
      <c r="POZ1536" s="129"/>
      <c r="PPA1536" s="129"/>
      <c r="PPB1536" s="129"/>
      <c r="PPC1536" s="129"/>
      <c r="PPD1536" s="129"/>
      <c r="PPE1536" s="129"/>
      <c r="PPF1536" s="129"/>
      <c r="PPG1536" s="129"/>
      <c r="PPH1536" s="129"/>
      <c r="PPI1536" s="129"/>
      <c r="PPJ1536" s="129"/>
      <c r="PPK1536" s="129"/>
      <c r="PPL1536" s="129"/>
      <c r="PPM1536" s="129"/>
      <c r="PPN1536" s="129"/>
      <c r="PPO1536" s="129"/>
      <c r="PPP1536" s="129"/>
      <c r="PPQ1536" s="129"/>
      <c r="PPR1536" s="129"/>
      <c r="PPS1536" s="129"/>
      <c r="PPT1536" s="129"/>
      <c r="PPU1536" s="129"/>
      <c r="PPV1536" s="129"/>
      <c r="PPW1536" s="129"/>
      <c r="PPX1536" s="129"/>
      <c r="PPY1536" s="129"/>
      <c r="PPZ1536" s="129"/>
      <c r="PQA1536" s="129"/>
      <c r="PQB1536" s="129"/>
      <c r="PQC1536" s="129"/>
      <c r="PQD1536" s="129"/>
      <c r="PQE1536" s="129"/>
      <c r="PQF1536" s="129"/>
      <c r="PQG1536" s="129"/>
      <c r="PQH1536" s="129"/>
      <c r="PQI1536" s="129"/>
      <c r="PQJ1536" s="129"/>
      <c r="PQK1536" s="129"/>
      <c r="PQL1536" s="129"/>
      <c r="PQM1536" s="129"/>
      <c r="PQN1536" s="129"/>
      <c r="PQO1536" s="129"/>
      <c r="PQP1536" s="129"/>
      <c r="PQQ1536" s="129"/>
      <c r="PQR1536" s="129"/>
      <c r="PQS1536" s="129"/>
      <c r="PQT1536" s="129"/>
      <c r="PQU1536" s="129"/>
      <c r="PQV1536" s="129"/>
      <c r="PQW1536" s="129"/>
      <c r="PQX1536" s="129"/>
      <c r="PQY1536" s="129"/>
      <c r="PQZ1536" s="129"/>
      <c r="PRA1536" s="129"/>
      <c r="PRB1536" s="129"/>
      <c r="PRC1536" s="129"/>
      <c r="PRD1536" s="129"/>
      <c r="PRE1536" s="129"/>
      <c r="PRF1536" s="129"/>
      <c r="PRG1536" s="129"/>
      <c r="PRH1536" s="129"/>
      <c r="PRI1536" s="129"/>
      <c r="PRJ1536" s="129"/>
      <c r="PRK1536" s="129"/>
      <c r="PRL1536" s="129"/>
      <c r="PRM1536" s="129"/>
      <c r="PRN1536" s="129"/>
      <c r="PRO1536" s="129"/>
      <c r="PRP1536" s="129"/>
      <c r="PRQ1536" s="129"/>
      <c r="PRR1536" s="129"/>
      <c r="PRS1536" s="129"/>
      <c r="PRT1536" s="129"/>
      <c r="PRU1536" s="129"/>
      <c r="PRV1536" s="129"/>
      <c r="PRW1536" s="129"/>
      <c r="PRX1536" s="129"/>
      <c r="PRY1536" s="129"/>
      <c r="PRZ1536" s="129"/>
      <c r="PSA1536" s="129"/>
      <c r="PSB1536" s="129"/>
      <c r="PSC1536" s="129"/>
      <c r="PSD1536" s="129"/>
      <c r="PSE1536" s="129"/>
      <c r="PSF1536" s="129"/>
      <c r="PSG1536" s="129"/>
      <c r="PSH1536" s="129"/>
      <c r="PSI1536" s="129"/>
      <c r="PSJ1536" s="129"/>
      <c r="PSK1536" s="129"/>
      <c r="PSL1536" s="129"/>
      <c r="PSM1536" s="129"/>
      <c r="PSN1536" s="129"/>
      <c r="PSO1536" s="129"/>
      <c r="PSP1536" s="129"/>
      <c r="PSQ1536" s="129"/>
      <c r="PSR1536" s="129"/>
      <c r="PSS1536" s="129"/>
      <c r="PST1536" s="129"/>
      <c r="PSU1536" s="129"/>
      <c r="PSV1536" s="129"/>
      <c r="PSW1536" s="129"/>
      <c r="PSX1536" s="129"/>
      <c r="PSY1536" s="129"/>
      <c r="PSZ1536" s="129"/>
      <c r="PTA1536" s="129"/>
      <c r="PTB1536" s="129"/>
      <c r="PTC1536" s="129"/>
      <c r="PTD1536" s="129"/>
      <c r="PTE1536" s="129"/>
      <c r="PTF1536" s="129"/>
      <c r="PTG1536" s="129"/>
      <c r="PTH1536" s="129"/>
      <c r="PTI1536" s="129"/>
      <c r="PTJ1536" s="129"/>
      <c r="PTK1536" s="129"/>
      <c r="PTL1536" s="129"/>
      <c r="PTM1536" s="129"/>
      <c r="PTN1536" s="129"/>
      <c r="PTO1536" s="129"/>
      <c r="PTP1536" s="129"/>
      <c r="PTQ1536" s="129"/>
      <c r="PTR1536" s="129"/>
      <c r="PTS1536" s="129"/>
      <c r="PTT1536" s="129"/>
      <c r="PTU1536" s="129"/>
      <c r="PTV1536" s="129"/>
      <c r="PTW1536" s="129"/>
      <c r="PTX1536" s="129"/>
      <c r="PTY1536" s="129"/>
      <c r="PTZ1536" s="129"/>
      <c r="PUA1536" s="129"/>
      <c r="PUB1536" s="129"/>
      <c r="PUC1536" s="129"/>
      <c r="PUD1536" s="129"/>
      <c r="PUE1536" s="129"/>
      <c r="PUF1536" s="129"/>
      <c r="PUG1536" s="129"/>
      <c r="PUH1536" s="129"/>
      <c r="PUI1536" s="129"/>
      <c r="PUJ1536" s="129"/>
      <c r="PUK1536" s="129"/>
      <c r="PUL1536" s="129"/>
      <c r="PUM1536" s="129"/>
      <c r="PUN1536" s="129"/>
      <c r="PUO1536" s="129"/>
      <c r="PUP1536" s="129"/>
      <c r="PUQ1536" s="129"/>
      <c r="PUR1536" s="129"/>
      <c r="PUS1536" s="129"/>
      <c r="PUT1536" s="129"/>
      <c r="PUU1536" s="129"/>
      <c r="PUV1536" s="129"/>
      <c r="PUW1536" s="129"/>
      <c r="PUX1536" s="129"/>
      <c r="PUY1536" s="129"/>
      <c r="PUZ1536" s="129"/>
      <c r="PVA1536" s="129"/>
      <c r="PVB1536" s="129"/>
      <c r="PVC1536" s="129"/>
      <c r="PVD1536" s="129"/>
      <c r="PVE1536" s="129"/>
      <c r="PVF1536" s="129"/>
      <c r="PVG1536" s="129"/>
      <c r="PVH1536" s="129"/>
      <c r="PVI1536" s="129"/>
      <c r="PVJ1536" s="129"/>
      <c r="PVK1536" s="129"/>
      <c r="PVL1536" s="129"/>
      <c r="PVM1536" s="129"/>
      <c r="PVN1536" s="129"/>
      <c r="PVO1536" s="129"/>
      <c r="PVP1536" s="129"/>
      <c r="PVQ1536" s="129"/>
      <c r="PVR1536" s="129"/>
      <c r="PVS1536" s="129"/>
      <c r="PVT1536" s="129"/>
      <c r="PVU1536" s="129"/>
      <c r="PVV1536" s="129"/>
      <c r="PVW1536" s="129"/>
      <c r="PVX1536" s="129"/>
      <c r="PVY1536" s="129"/>
      <c r="PVZ1536" s="129"/>
      <c r="PWA1536" s="129"/>
      <c r="PWB1536" s="129"/>
      <c r="PWC1536" s="129"/>
      <c r="PWD1536" s="129"/>
      <c r="PWE1536" s="129"/>
      <c r="PWF1536" s="129"/>
      <c r="PWG1536" s="129"/>
      <c r="PWH1536" s="129"/>
      <c r="PWI1536" s="129"/>
      <c r="PWJ1536" s="129"/>
      <c r="PWK1536" s="129"/>
      <c r="PWL1536" s="129"/>
      <c r="PWM1536" s="129"/>
      <c r="PWN1536" s="129"/>
      <c r="PWO1536" s="129"/>
      <c r="PWP1536" s="129"/>
      <c r="PWQ1536" s="129"/>
      <c r="PWR1536" s="129"/>
      <c r="PWS1536" s="129"/>
      <c r="PWT1536" s="129"/>
      <c r="PWU1536" s="129"/>
      <c r="PWV1536" s="129"/>
      <c r="PWW1536" s="129"/>
      <c r="PWX1536" s="129"/>
      <c r="PWY1536" s="129"/>
      <c r="PWZ1536" s="129"/>
      <c r="PXA1536" s="129"/>
      <c r="PXB1536" s="129"/>
      <c r="PXC1536" s="129"/>
      <c r="PXD1536" s="129"/>
      <c r="PXE1536" s="129"/>
      <c r="PXF1536" s="129"/>
      <c r="PXG1536" s="129"/>
      <c r="PXH1536" s="129"/>
      <c r="PXI1536" s="129"/>
      <c r="PXJ1536" s="129"/>
      <c r="PXK1536" s="129"/>
      <c r="PXL1536" s="129"/>
      <c r="PXM1536" s="129"/>
      <c r="PXN1536" s="129"/>
      <c r="PXO1536" s="129"/>
      <c r="PXP1536" s="129"/>
      <c r="PXQ1536" s="129"/>
      <c r="PXR1536" s="129"/>
      <c r="PXS1536" s="129"/>
      <c r="PXT1536" s="129"/>
      <c r="PXU1536" s="129"/>
      <c r="PXV1536" s="129"/>
      <c r="PXW1536" s="129"/>
      <c r="PXX1536" s="129"/>
      <c r="PXY1536" s="129"/>
      <c r="PXZ1536" s="129"/>
      <c r="PYA1536" s="129"/>
      <c r="PYB1536" s="129"/>
      <c r="PYC1536" s="129"/>
      <c r="PYD1536" s="129"/>
      <c r="PYE1536" s="129"/>
      <c r="PYF1536" s="129"/>
      <c r="PYG1536" s="129"/>
      <c r="PYH1536" s="129"/>
      <c r="PYI1536" s="129"/>
      <c r="PYJ1536" s="129"/>
      <c r="PYK1536" s="129"/>
      <c r="PYL1536" s="129"/>
      <c r="PYM1536" s="129"/>
      <c r="PYN1536" s="129"/>
      <c r="PYO1536" s="129"/>
      <c r="PYP1536" s="129"/>
      <c r="PYQ1536" s="129"/>
      <c r="PYR1536" s="129"/>
      <c r="PYS1536" s="129"/>
      <c r="PYT1536" s="129"/>
      <c r="PYU1536" s="129"/>
      <c r="PYV1536" s="129"/>
      <c r="PYW1536" s="129"/>
      <c r="PYX1536" s="129"/>
      <c r="PYY1536" s="129"/>
      <c r="PYZ1536" s="129"/>
      <c r="PZA1536" s="129"/>
      <c r="PZB1536" s="129"/>
      <c r="PZC1536" s="129"/>
      <c r="PZD1536" s="129"/>
      <c r="PZE1536" s="129"/>
      <c r="PZF1536" s="129"/>
      <c r="PZG1536" s="129"/>
      <c r="PZH1536" s="129"/>
      <c r="PZI1536" s="129"/>
      <c r="PZJ1536" s="129"/>
      <c r="PZK1536" s="129"/>
      <c r="PZL1536" s="129"/>
      <c r="PZM1536" s="129"/>
      <c r="PZN1536" s="129"/>
      <c r="PZO1536" s="129"/>
      <c r="PZP1536" s="129"/>
      <c r="PZQ1536" s="129"/>
      <c r="PZR1536" s="129"/>
      <c r="PZS1536" s="129"/>
      <c r="PZT1536" s="129"/>
      <c r="PZU1536" s="129"/>
      <c r="PZV1536" s="129"/>
      <c r="PZW1536" s="129"/>
      <c r="PZX1536" s="129"/>
      <c r="PZY1536" s="129"/>
      <c r="PZZ1536" s="129"/>
      <c r="QAA1536" s="129"/>
      <c r="QAB1536" s="129"/>
      <c r="QAC1536" s="129"/>
      <c r="QAD1536" s="129"/>
      <c r="QAE1536" s="129"/>
      <c r="QAF1536" s="129"/>
      <c r="QAG1536" s="129"/>
      <c r="QAH1536" s="129"/>
      <c r="QAI1536" s="129"/>
      <c r="QAJ1536" s="129"/>
      <c r="QAK1536" s="129"/>
      <c r="QAL1536" s="129"/>
      <c r="QAM1536" s="129"/>
      <c r="QAN1536" s="129"/>
      <c r="QAO1536" s="129"/>
      <c r="QAP1536" s="129"/>
      <c r="QAQ1536" s="129"/>
      <c r="QAR1536" s="129"/>
      <c r="QAS1536" s="129"/>
      <c r="QAT1536" s="129"/>
      <c r="QAU1536" s="129"/>
      <c r="QAV1536" s="129"/>
      <c r="QAW1536" s="129"/>
      <c r="QAX1536" s="129"/>
      <c r="QAY1536" s="129"/>
      <c r="QAZ1536" s="129"/>
      <c r="QBA1536" s="129"/>
      <c r="QBB1536" s="129"/>
      <c r="QBC1536" s="129"/>
      <c r="QBD1536" s="129"/>
      <c r="QBE1536" s="129"/>
      <c r="QBF1536" s="129"/>
      <c r="QBG1536" s="129"/>
      <c r="QBH1536" s="129"/>
      <c r="QBI1536" s="129"/>
      <c r="QBJ1536" s="129"/>
      <c r="QBK1536" s="129"/>
      <c r="QBL1536" s="129"/>
      <c r="QBM1536" s="129"/>
      <c r="QBN1536" s="129"/>
      <c r="QBO1536" s="129"/>
      <c r="QBP1536" s="129"/>
      <c r="QBQ1536" s="129"/>
      <c r="QBR1536" s="129"/>
      <c r="QBS1536" s="129"/>
      <c r="QBT1536" s="129"/>
      <c r="QBU1536" s="129"/>
      <c r="QBV1536" s="129"/>
      <c r="QBW1536" s="129"/>
      <c r="QBX1536" s="129"/>
      <c r="QBY1536" s="129"/>
      <c r="QBZ1536" s="129"/>
      <c r="QCA1536" s="129"/>
      <c r="QCB1536" s="129"/>
      <c r="QCC1536" s="129"/>
      <c r="QCD1536" s="129"/>
      <c r="QCE1536" s="129"/>
      <c r="QCF1536" s="129"/>
      <c r="QCG1536" s="129"/>
      <c r="QCH1536" s="129"/>
      <c r="QCI1536" s="129"/>
      <c r="QCJ1536" s="129"/>
      <c r="QCK1536" s="129"/>
      <c r="QCL1536" s="129"/>
      <c r="QCM1536" s="129"/>
      <c r="QCN1536" s="129"/>
      <c r="QCO1536" s="129"/>
      <c r="QCP1536" s="129"/>
      <c r="QCQ1536" s="129"/>
      <c r="QCR1536" s="129"/>
      <c r="QCS1536" s="129"/>
      <c r="QCT1536" s="129"/>
      <c r="QCU1536" s="129"/>
      <c r="QCV1536" s="129"/>
      <c r="QCW1536" s="129"/>
      <c r="QCX1536" s="129"/>
      <c r="QCY1536" s="129"/>
      <c r="QCZ1536" s="129"/>
      <c r="QDA1536" s="129"/>
      <c r="QDB1536" s="129"/>
      <c r="QDC1536" s="129"/>
      <c r="QDD1536" s="129"/>
      <c r="QDE1536" s="129"/>
      <c r="QDF1536" s="129"/>
      <c r="QDG1536" s="129"/>
      <c r="QDH1536" s="129"/>
      <c r="QDI1536" s="129"/>
      <c r="QDJ1536" s="129"/>
      <c r="QDK1536" s="129"/>
      <c r="QDL1536" s="129"/>
      <c r="QDM1536" s="129"/>
      <c r="QDN1536" s="129"/>
      <c r="QDO1536" s="129"/>
      <c r="QDP1536" s="129"/>
      <c r="QDQ1536" s="129"/>
      <c r="QDR1536" s="129"/>
      <c r="QDS1536" s="129"/>
      <c r="QDT1536" s="129"/>
      <c r="QDU1536" s="129"/>
      <c r="QDV1536" s="129"/>
      <c r="QDW1536" s="129"/>
      <c r="QDX1536" s="129"/>
      <c r="QDY1536" s="129"/>
      <c r="QDZ1536" s="129"/>
      <c r="QEA1536" s="129"/>
      <c r="QEB1536" s="129"/>
      <c r="QEC1536" s="129"/>
      <c r="QED1536" s="129"/>
      <c r="QEE1536" s="129"/>
      <c r="QEF1536" s="129"/>
      <c r="QEG1536" s="129"/>
      <c r="QEH1536" s="129"/>
      <c r="QEI1536" s="129"/>
      <c r="QEJ1536" s="129"/>
      <c r="QEK1536" s="129"/>
      <c r="QEL1536" s="129"/>
      <c r="QEM1536" s="129"/>
      <c r="QEN1536" s="129"/>
      <c r="QEO1536" s="129"/>
      <c r="QEP1536" s="129"/>
      <c r="QEQ1536" s="129"/>
      <c r="QER1536" s="129"/>
      <c r="QES1536" s="129"/>
      <c r="QET1536" s="129"/>
      <c r="QEU1536" s="129"/>
      <c r="QEV1536" s="129"/>
      <c r="QEW1536" s="129"/>
      <c r="QEX1536" s="129"/>
      <c r="QEY1536" s="129"/>
      <c r="QEZ1536" s="129"/>
      <c r="QFA1536" s="129"/>
      <c r="QFB1536" s="129"/>
      <c r="QFC1536" s="129"/>
      <c r="QFD1536" s="129"/>
      <c r="QFE1536" s="129"/>
      <c r="QFF1536" s="129"/>
      <c r="QFG1536" s="129"/>
      <c r="QFH1536" s="129"/>
      <c r="QFI1536" s="129"/>
      <c r="QFJ1536" s="129"/>
      <c r="QFK1536" s="129"/>
      <c r="QFL1536" s="129"/>
      <c r="QFM1536" s="129"/>
      <c r="QFN1536" s="129"/>
      <c r="QFO1536" s="129"/>
      <c r="QFP1536" s="129"/>
      <c r="QFQ1536" s="129"/>
      <c r="QFR1536" s="129"/>
      <c r="QFS1536" s="129"/>
      <c r="QFT1536" s="129"/>
      <c r="QFU1536" s="129"/>
      <c r="QFV1536" s="129"/>
      <c r="QFW1536" s="129"/>
      <c r="QFX1536" s="129"/>
      <c r="QFY1536" s="129"/>
      <c r="QFZ1536" s="129"/>
      <c r="QGA1536" s="129"/>
      <c r="QGB1536" s="129"/>
      <c r="QGC1536" s="129"/>
      <c r="QGD1536" s="129"/>
      <c r="QGE1536" s="129"/>
      <c r="QGF1536" s="129"/>
      <c r="QGG1536" s="129"/>
      <c r="QGH1536" s="129"/>
      <c r="QGI1536" s="129"/>
      <c r="QGJ1536" s="129"/>
      <c r="QGK1536" s="129"/>
      <c r="QGL1536" s="129"/>
      <c r="QGM1536" s="129"/>
      <c r="QGN1536" s="129"/>
      <c r="QGO1536" s="129"/>
      <c r="QGP1536" s="129"/>
      <c r="QGQ1536" s="129"/>
      <c r="QGR1536" s="129"/>
      <c r="QGS1536" s="129"/>
      <c r="QGT1536" s="129"/>
      <c r="QGU1536" s="129"/>
      <c r="QGV1536" s="129"/>
      <c r="QGW1536" s="129"/>
      <c r="QGX1536" s="129"/>
      <c r="QGY1536" s="129"/>
      <c r="QGZ1536" s="129"/>
      <c r="QHA1536" s="129"/>
      <c r="QHB1536" s="129"/>
      <c r="QHC1536" s="129"/>
      <c r="QHD1536" s="129"/>
      <c r="QHE1536" s="129"/>
      <c r="QHF1536" s="129"/>
      <c r="QHG1536" s="129"/>
      <c r="QHH1536" s="129"/>
      <c r="QHI1536" s="129"/>
      <c r="QHJ1536" s="129"/>
      <c r="QHK1536" s="129"/>
      <c r="QHL1536" s="129"/>
      <c r="QHM1536" s="129"/>
      <c r="QHN1536" s="129"/>
      <c r="QHO1536" s="129"/>
      <c r="QHP1536" s="129"/>
      <c r="QHQ1536" s="129"/>
      <c r="QHR1536" s="129"/>
      <c r="QHS1536" s="129"/>
      <c r="QHT1536" s="129"/>
      <c r="QHU1536" s="129"/>
      <c r="QHV1536" s="129"/>
      <c r="QHW1536" s="129"/>
      <c r="QHX1536" s="129"/>
      <c r="QHY1536" s="129"/>
      <c r="QHZ1536" s="129"/>
      <c r="QIA1536" s="129"/>
      <c r="QIB1536" s="129"/>
      <c r="QIC1536" s="129"/>
      <c r="QID1536" s="129"/>
      <c r="QIE1536" s="129"/>
      <c r="QIF1536" s="129"/>
      <c r="QIG1536" s="129"/>
      <c r="QIH1536" s="129"/>
      <c r="QII1536" s="129"/>
      <c r="QIJ1536" s="129"/>
      <c r="QIK1536" s="129"/>
      <c r="QIL1536" s="129"/>
      <c r="QIM1536" s="129"/>
      <c r="QIN1536" s="129"/>
      <c r="QIO1536" s="129"/>
      <c r="QIP1536" s="129"/>
      <c r="QIQ1536" s="129"/>
      <c r="QIR1536" s="129"/>
      <c r="QIS1536" s="129"/>
      <c r="QIT1536" s="129"/>
      <c r="QIU1536" s="129"/>
      <c r="QIV1536" s="129"/>
      <c r="QIW1536" s="129"/>
      <c r="QIX1536" s="129"/>
      <c r="QIY1536" s="129"/>
      <c r="QIZ1536" s="129"/>
      <c r="QJA1536" s="129"/>
      <c r="QJB1536" s="129"/>
      <c r="QJC1536" s="129"/>
      <c r="QJD1536" s="129"/>
      <c r="QJE1536" s="129"/>
      <c r="QJF1536" s="129"/>
      <c r="QJG1536" s="129"/>
      <c r="QJH1536" s="129"/>
      <c r="QJI1536" s="129"/>
      <c r="QJJ1536" s="129"/>
      <c r="QJK1536" s="129"/>
      <c r="QJL1536" s="129"/>
      <c r="QJM1536" s="129"/>
      <c r="QJN1536" s="129"/>
      <c r="QJO1536" s="129"/>
      <c r="QJP1536" s="129"/>
      <c r="QJQ1536" s="129"/>
      <c r="QJR1536" s="129"/>
      <c r="QJS1536" s="129"/>
      <c r="QJT1536" s="129"/>
      <c r="QJU1536" s="129"/>
      <c r="QJV1536" s="129"/>
      <c r="QJW1536" s="129"/>
      <c r="QJX1536" s="129"/>
      <c r="QJY1536" s="129"/>
      <c r="QJZ1536" s="129"/>
      <c r="QKA1536" s="129"/>
      <c r="QKB1536" s="129"/>
      <c r="QKC1536" s="129"/>
      <c r="QKD1536" s="129"/>
      <c r="QKE1536" s="129"/>
      <c r="QKF1536" s="129"/>
      <c r="QKG1536" s="129"/>
      <c r="QKH1536" s="129"/>
      <c r="QKI1536" s="129"/>
      <c r="QKJ1536" s="129"/>
      <c r="QKK1536" s="129"/>
      <c r="QKL1536" s="129"/>
      <c r="QKM1536" s="129"/>
      <c r="QKN1536" s="129"/>
      <c r="QKO1536" s="129"/>
      <c r="QKP1536" s="129"/>
      <c r="QKQ1536" s="129"/>
      <c r="QKR1536" s="129"/>
      <c r="QKS1536" s="129"/>
      <c r="QKT1536" s="129"/>
      <c r="QKU1536" s="129"/>
      <c r="QKV1536" s="129"/>
      <c r="QKW1536" s="129"/>
      <c r="QKX1536" s="129"/>
      <c r="QKY1536" s="129"/>
      <c r="QKZ1536" s="129"/>
      <c r="QLA1536" s="129"/>
      <c r="QLB1536" s="129"/>
      <c r="QLC1536" s="129"/>
      <c r="QLD1536" s="129"/>
      <c r="QLE1536" s="129"/>
      <c r="QLF1536" s="129"/>
      <c r="QLG1536" s="129"/>
      <c r="QLH1536" s="129"/>
      <c r="QLI1536" s="129"/>
      <c r="QLJ1536" s="129"/>
      <c r="QLK1536" s="129"/>
      <c r="QLL1536" s="129"/>
      <c r="QLM1536" s="129"/>
      <c r="QLN1536" s="129"/>
      <c r="QLO1536" s="129"/>
      <c r="QLP1536" s="129"/>
      <c r="QLQ1536" s="129"/>
      <c r="QLR1536" s="129"/>
      <c r="QLS1536" s="129"/>
      <c r="QLT1536" s="129"/>
      <c r="QLU1536" s="129"/>
      <c r="QLV1536" s="129"/>
      <c r="QLW1536" s="129"/>
      <c r="QLX1536" s="129"/>
      <c r="QLY1536" s="129"/>
      <c r="QLZ1536" s="129"/>
      <c r="QMA1536" s="129"/>
      <c r="QMB1536" s="129"/>
      <c r="QMC1536" s="129"/>
      <c r="QMD1536" s="129"/>
      <c r="QME1536" s="129"/>
      <c r="QMF1536" s="129"/>
      <c r="QMG1536" s="129"/>
      <c r="QMH1536" s="129"/>
      <c r="QMI1536" s="129"/>
      <c r="QMJ1536" s="129"/>
      <c r="QMK1536" s="129"/>
      <c r="QML1536" s="129"/>
      <c r="QMM1536" s="129"/>
      <c r="QMN1536" s="129"/>
      <c r="QMO1536" s="129"/>
      <c r="QMP1536" s="129"/>
      <c r="QMQ1536" s="129"/>
      <c r="QMR1536" s="129"/>
      <c r="QMS1536" s="129"/>
      <c r="QMT1536" s="129"/>
      <c r="QMU1536" s="129"/>
      <c r="QMV1536" s="129"/>
      <c r="QMW1536" s="129"/>
      <c r="QMX1536" s="129"/>
      <c r="QMY1536" s="129"/>
      <c r="QMZ1536" s="129"/>
      <c r="QNA1536" s="129"/>
      <c r="QNB1536" s="129"/>
      <c r="QNC1536" s="129"/>
      <c r="QND1536" s="129"/>
      <c r="QNE1536" s="129"/>
      <c r="QNF1536" s="129"/>
      <c r="QNG1536" s="129"/>
      <c r="QNH1536" s="129"/>
      <c r="QNI1536" s="129"/>
      <c r="QNJ1536" s="129"/>
      <c r="QNK1536" s="129"/>
      <c r="QNL1536" s="129"/>
      <c r="QNM1536" s="129"/>
      <c r="QNN1536" s="129"/>
      <c r="QNO1536" s="129"/>
      <c r="QNP1536" s="129"/>
      <c r="QNQ1536" s="129"/>
      <c r="QNR1536" s="129"/>
      <c r="QNS1536" s="129"/>
      <c r="QNT1536" s="129"/>
      <c r="QNU1536" s="129"/>
      <c r="QNV1536" s="129"/>
      <c r="QNW1536" s="129"/>
      <c r="QNX1536" s="129"/>
      <c r="QNY1536" s="129"/>
      <c r="QNZ1536" s="129"/>
      <c r="QOA1536" s="129"/>
      <c r="QOB1536" s="129"/>
      <c r="QOC1536" s="129"/>
      <c r="QOD1536" s="129"/>
      <c r="QOE1536" s="129"/>
      <c r="QOF1536" s="129"/>
      <c r="QOG1536" s="129"/>
      <c r="QOH1536" s="129"/>
      <c r="QOI1536" s="129"/>
      <c r="QOJ1536" s="129"/>
      <c r="QOK1536" s="129"/>
      <c r="QOL1536" s="129"/>
      <c r="QOM1536" s="129"/>
      <c r="QON1536" s="129"/>
      <c r="QOO1536" s="129"/>
      <c r="QOP1536" s="129"/>
      <c r="QOQ1536" s="129"/>
      <c r="QOR1536" s="129"/>
      <c r="QOS1536" s="129"/>
      <c r="QOT1536" s="129"/>
      <c r="QOU1536" s="129"/>
      <c r="QOV1536" s="129"/>
      <c r="QOW1536" s="129"/>
      <c r="QOX1536" s="129"/>
      <c r="QOY1536" s="129"/>
      <c r="QOZ1536" s="129"/>
      <c r="QPA1536" s="129"/>
      <c r="QPB1536" s="129"/>
      <c r="QPC1536" s="129"/>
      <c r="QPD1536" s="129"/>
      <c r="QPE1536" s="129"/>
      <c r="QPF1536" s="129"/>
      <c r="QPG1536" s="129"/>
      <c r="QPH1536" s="129"/>
      <c r="QPI1536" s="129"/>
      <c r="QPJ1536" s="129"/>
      <c r="QPK1536" s="129"/>
      <c r="QPL1536" s="129"/>
      <c r="QPM1536" s="129"/>
      <c r="QPN1536" s="129"/>
      <c r="QPO1536" s="129"/>
      <c r="QPP1536" s="129"/>
      <c r="QPQ1536" s="129"/>
      <c r="QPR1536" s="129"/>
      <c r="QPS1536" s="129"/>
      <c r="QPT1536" s="129"/>
      <c r="QPU1536" s="129"/>
      <c r="QPV1536" s="129"/>
      <c r="QPW1536" s="129"/>
      <c r="QPX1536" s="129"/>
      <c r="QPY1536" s="129"/>
      <c r="QPZ1536" s="129"/>
      <c r="QQA1536" s="129"/>
      <c r="QQB1536" s="129"/>
      <c r="QQC1536" s="129"/>
      <c r="QQD1536" s="129"/>
      <c r="QQE1536" s="129"/>
      <c r="QQF1536" s="129"/>
      <c r="QQG1536" s="129"/>
      <c r="QQH1536" s="129"/>
      <c r="QQI1536" s="129"/>
      <c r="QQJ1536" s="129"/>
      <c r="QQK1536" s="129"/>
      <c r="QQL1536" s="129"/>
      <c r="QQM1536" s="129"/>
      <c r="QQN1536" s="129"/>
      <c r="QQO1536" s="129"/>
      <c r="QQP1536" s="129"/>
      <c r="QQQ1536" s="129"/>
      <c r="QQR1536" s="129"/>
      <c r="QQS1536" s="129"/>
      <c r="QQT1536" s="129"/>
      <c r="QQU1536" s="129"/>
      <c r="QQV1536" s="129"/>
      <c r="QQW1536" s="129"/>
      <c r="QQX1536" s="129"/>
      <c r="QQY1536" s="129"/>
      <c r="QQZ1536" s="129"/>
      <c r="QRA1536" s="129"/>
      <c r="QRB1536" s="129"/>
      <c r="QRC1536" s="129"/>
      <c r="QRD1536" s="129"/>
      <c r="QRE1536" s="129"/>
      <c r="QRF1536" s="129"/>
      <c r="QRG1536" s="129"/>
      <c r="QRH1536" s="129"/>
      <c r="QRI1536" s="129"/>
      <c r="QRJ1536" s="129"/>
      <c r="QRK1536" s="129"/>
      <c r="QRL1536" s="129"/>
      <c r="QRM1536" s="129"/>
      <c r="QRN1536" s="129"/>
      <c r="QRO1536" s="129"/>
      <c r="QRP1536" s="129"/>
      <c r="QRQ1536" s="129"/>
      <c r="QRR1536" s="129"/>
      <c r="QRS1536" s="129"/>
      <c r="QRT1536" s="129"/>
      <c r="QRU1536" s="129"/>
      <c r="QRV1536" s="129"/>
      <c r="QRW1536" s="129"/>
      <c r="QRX1536" s="129"/>
      <c r="QRY1536" s="129"/>
      <c r="QRZ1536" s="129"/>
      <c r="QSA1536" s="129"/>
      <c r="QSB1536" s="129"/>
      <c r="QSC1536" s="129"/>
      <c r="QSD1536" s="129"/>
      <c r="QSE1536" s="129"/>
      <c r="QSF1536" s="129"/>
      <c r="QSG1536" s="129"/>
      <c r="QSH1536" s="129"/>
      <c r="QSI1536" s="129"/>
      <c r="QSJ1536" s="129"/>
      <c r="QSK1536" s="129"/>
      <c r="QSL1536" s="129"/>
      <c r="QSM1536" s="129"/>
      <c r="QSN1536" s="129"/>
      <c r="QSO1536" s="129"/>
      <c r="QSP1536" s="129"/>
      <c r="QSQ1536" s="129"/>
      <c r="QSR1536" s="129"/>
      <c r="QSS1536" s="129"/>
      <c r="QST1536" s="129"/>
      <c r="QSU1536" s="129"/>
      <c r="QSV1536" s="129"/>
      <c r="QSW1536" s="129"/>
      <c r="QSX1536" s="129"/>
      <c r="QSY1536" s="129"/>
      <c r="QSZ1536" s="129"/>
      <c r="QTA1536" s="129"/>
      <c r="QTB1536" s="129"/>
      <c r="QTC1536" s="129"/>
      <c r="QTD1536" s="129"/>
      <c r="QTE1536" s="129"/>
      <c r="QTF1536" s="129"/>
      <c r="QTG1536" s="129"/>
      <c r="QTH1536" s="129"/>
      <c r="QTI1536" s="129"/>
      <c r="QTJ1536" s="129"/>
      <c r="QTK1536" s="129"/>
      <c r="QTL1536" s="129"/>
      <c r="QTM1536" s="129"/>
      <c r="QTN1536" s="129"/>
      <c r="QTO1536" s="129"/>
      <c r="QTP1536" s="129"/>
      <c r="QTQ1536" s="129"/>
      <c r="QTR1536" s="129"/>
      <c r="QTS1536" s="129"/>
      <c r="QTT1536" s="129"/>
      <c r="QTU1536" s="129"/>
      <c r="QTV1536" s="129"/>
      <c r="QTW1536" s="129"/>
      <c r="QTX1536" s="129"/>
      <c r="QTY1536" s="129"/>
      <c r="QTZ1536" s="129"/>
      <c r="QUA1536" s="129"/>
      <c r="QUB1536" s="129"/>
      <c r="QUC1536" s="129"/>
      <c r="QUD1536" s="129"/>
      <c r="QUE1536" s="129"/>
      <c r="QUF1536" s="129"/>
      <c r="QUG1536" s="129"/>
      <c r="QUH1536" s="129"/>
      <c r="QUI1536" s="129"/>
      <c r="QUJ1536" s="129"/>
      <c r="QUK1536" s="129"/>
      <c r="QUL1536" s="129"/>
      <c r="QUM1536" s="129"/>
      <c r="QUN1536" s="129"/>
      <c r="QUO1536" s="129"/>
      <c r="QUP1536" s="129"/>
      <c r="QUQ1536" s="129"/>
      <c r="QUR1536" s="129"/>
      <c r="QUS1536" s="129"/>
      <c r="QUT1536" s="129"/>
      <c r="QUU1536" s="129"/>
      <c r="QUV1536" s="129"/>
      <c r="QUW1536" s="129"/>
      <c r="QUX1536" s="129"/>
      <c r="QUY1536" s="129"/>
      <c r="QUZ1536" s="129"/>
      <c r="QVA1536" s="129"/>
      <c r="QVB1536" s="129"/>
      <c r="QVC1536" s="129"/>
      <c r="QVD1536" s="129"/>
      <c r="QVE1536" s="129"/>
      <c r="QVF1536" s="129"/>
      <c r="QVG1536" s="129"/>
      <c r="QVH1536" s="129"/>
      <c r="QVI1536" s="129"/>
      <c r="QVJ1536" s="129"/>
      <c r="QVK1536" s="129"/>
      <c r="QVL1536" s="129"/>
      <c r="QVM1536" s="129"/>
      <c r="QVN1536" s="129"/>
      <c r="QVO1536" s="129"/>
      <c r="QVP1536" s="129"/>
      <c r="QVQ1536" s="129"/>
      <c r="QVR1536" s="129"/>
      <c r="QVS1536" s="129"/>
      <c r="QVT1536" s="129"/>
      <c r="QVU1536" s="129"/>
      <c r="QVV1536" s="129"/>
      <c r="QVW1536" s="129"/>
      <c r="QVX1536" s="129"/>
      <c r="QVY1536" s="129"/>
      <c r="QVZ1536" s="129"/>
      <c r="QWA1536" s="129"/>
      <c r="QWB1536" s="129"/>
      <c r="QWC1536" s="129"/>
      <c r="QWD1536" s="129"/>
      <c r="QWE1536" s="129"/>
      <c r="QWF1536" s="129"/>
      <c r="QWG1536" s="129"/>
      <c r="QWH1536" s="129"/>
      <c r="QWI1536" s="129"/>
      <c r="QWJ1536" s="129"/>
      <c r="QWK1536" s="129"/>
      <c r="QWL1536" s="129"/>
      <c r="QWM1536" s="129"/>
      <c r="QWN1536" s="129"/>
      <c r="QWO1536" s="129"/>
      <c r="QWP1536" s="129"/>
      <c r="QWQ1536" s="129"/>
      <c r="QWR1536" s="129"/>
      <c r="QWS1536" s="129"/>
      <c r="QWT1536" s="129"/>
      <c r="QWU1536" s="129"/>
      <c r="QWV1536" s="129"/>
      <c r="QWW1536" s="129"/>
      <c r="QWX1536" s="129"/>
      <c r="QWY1536" s="129"/>
      <c r="QWZ1536" s="129"/>
      <c r="QXA1536" s="129"/>
      <c r="QXB1536" s="129"/>
      <c r="QXC1536" s="129"/>
      <c r="QXD1536" s="129"/>
      <c r="QXE1536" s="129"/>
      <c r="QXF1536" s="129"/>
      <c r="QXG1536" s="129"/>
      <c r="QXH1536" s="129"/>
      <c r="QXI1536" s="129"/>
      <c r="QXJ1536" s="129"/>
      <c r="QXK1536" s="129"/>
      <c r="QXL1536" s="129"/>
      <c r="QXM1536" s="129"/>
      <c r="QXN1536" s="129"/>
      <c r="QXO1536" s="129"/>
      <c r="QXP1536" s="129"/>
      <c r="QXQ1536" s="129"/>
      <c r="QXR1536" s="129"/>
      <c r="QXS1536" s="129"/>
      <c r="QXT1536" s="129"/>
      <c r="QXU1536" s="129"/>
      <c r="QXV1536" s="129"/>
      <c r="QXW1536" s="129"/>
      <c r="QXX1536" s="129"/>
      <c r="QXY1536" s="129"/>
      <c r="QXZ1536" s="129"/>
      <c r="QYA1536" s="129"/>
      <c r="QYB1536" s="129"/>
      <c r="QYC1536" s="129"/>
      <c r="QYD1536" s="129"/>
      <c r="QYE1536" s="129"/>
      <c r="QYF1536" s="129"/>
      <c r="QYG1536" s="129"/>
      <c r="QYH1536" s="129"/>
      <c r="QYI1536" s="129"/>
      <c r="QYJ1536" s="129"/>
      <c r="QYK1536" s="129"/>
      <c r="QYL1536" s="129"/>
      <c r="QYM1536" s="129"/>
      <c r="QYN1536" s="129"/>
      <c r="QYO1536" s="129"/>
      <c r="QYP1536" s="129"/>
      <c r="QYQ1536" s="129"/>
      <c r="QYR1536" s="129"/>
      <c r="QYS1536" s="129"/>
      <c r="QYT1536" s="129"/>
      <c r="QYU1536" s="129"/>
      <c r="QYV1536" s="129"/>
      <c r="QYW1536" s="129"/>
      <c r="QYX1536" s="129"/>
      <c r="QYY1536" s="129"/>
      <c r="QYZ1536" s="129"/>
      <c r="QZA1536" s="129"/>
      <c r="QZB1536" s="129"/>
      <c r="QZC1536" s="129"/>
      <c r="QZD1536" s="129"/>
      <c r="QZE1536" s="129"/>
      <c r="QZF1536" s="129"/>
      <c r="QZG1536" s="129"/>
      <c r="QZH1536" s="129"/>
      <c r="QZI1536" s="129"/>
      <c r="QZJ1536" s="129"/>
      <c r="QZK1536" s="129"/>
      <c r="QZL1536" s="129"/>
      <c r="QZM1536" s="129"/>
      <c r="QZN1536" s="129"/>
      <c r="QZO1536" s="129"/>
      <c r="QZP1536" s="129"/>
      <c r="QZQ1536" s="129"/>
      <c r="QZR1536" s="129"/>
      <c r="QZS1536" s="129"/>
      <c r="QZT1536" s="129"/>
      <c r="QZU1536" s="129"/>
      <c r="QZV1536" s="129"/>
      <c r="QZW1536" s="129"/>
      <c r="QZX1536" s="129"/>
      <c r="QZY1536" s="129"/>
      <c r="QZZ1536" s="129"/>
      <c r="RAA1536" s="129"/>
      <c r="RAB1536" s="129"/>
      <c r="RAC1536" s="129"/>
      <c r="RAD1536" s="129"/>
      <c r="RAE1536" s="129"/>
      <c r="RAF1536" s="129"/>
      <c r="RAG1536" s="129"/>
      <c r="RAH1536" s="129"/>
      <c r="RAI1536" s="129"/>
      <c r="RAJ1536" s="129"/>
      <c r="RAK1536" s="129"/>
      <c r="RAL1536" s="129"/>
      <c r="RAM1536" s="129"/>
      <c r="RAN1536" s="129"/>
      <c r="RAO1536" s="129"/>
      <c r="RAP1536" s="129"/>
      <c r="RAQ1536" s="129"/>
      <c r="RAR1536" s="129"/>
      <c r="RAS1536" s="129"/>
      <c r="RAT1536" s="129"/>
      <c r="RAU1536" s="129"/>
      <c r="RAV1536" s="129"/>
      <c r="RAW1536" s="129"/>
      <c r="RAX1536" s="129"/>
      <c r="RAY1536" s="129"/>
      <c r="RAZ1536" s="129"/>
      <c r="RBA1536" s="129"/>
      <c r="RBB1536" s="129"/>
      <c r="RBC1536" s="129"/>
      <c r="RBD1536" s="129"/>
      <c r="RBE1536" s="129"/>
      <c r="RBF1536" s="129"/>
      <c r="RBG1536" s="129"/>
      <c r="RBH1536" s="129"/>
      <c r="RBI1536" s="129"/>
      <c r="RBJ1536" s="129"/>
      <c r="RBK1536" s="129"/>
      <c r="RBL1536" s="129"/>
      <c r="RBM1536" s="129"/>
      <c r="RBN1536" s="129"/>
      <c r="RBO1536" s="129"/>
      <c r="RBP1536" s="129"/>
      <c r="RBQ1536" s="129"/>
      <c r="RBR1536" s="129"/>
      <c r="RBS1536" s="129"/>
      <c r="RBT1536" s="129"/>
      <c r="RBU1536" s="129"/>
      <c r="RBV1536" s="129"/>
      <c r="RBW1536" s="129"/>
      <c r="RBX1536" s="129"/>
      <c r="RBY1536" s="129"/>
      <c r="RBZ1536" s="129"/>
      <c r="RCA1536" s="129"/>
      <c r="RCB1536" s="129"/>
      <c r="RCC1536" s="129"/>
      <c r="RCD1536" s="129"/>
      <c r="RCE1536" s="129"/>
      <c r="RCF1536" s="129"/>
      <c r="RCG1536" s="129"/>
      <c r="RCH1536" s="129"/>
      <c r="RCI1536" s="129"/>
      <c r="RCJ1536" s="129"/>
      <c r="RCK1536" s="129"/>
      <c r="RCL1536" s="129"/>
      <c r="RCM1536" s="129"/>
      <c r="RCN1536" s="129"/>
      <c r="RCO1536" s="129"/>
      <c r="RCP1536" s="129"/>
      <c r="RCQ1536" s="129"/>
      <c r="RCR1536" s="129"/>
      <c r="RCS1536" s="129"/>
      <c r="RCT1536" s="129"/>
      <c r="RCU1536" s="129"/>
      <c r="RCV1536" s="129"/>
      <c r="RCW1536" s="129"/>
      <c r="RCX1536" s="129"/>
      <c r="RCY1536" s="129"/>
      <c r="RCZ1536" s="129"/>
      <c r="RDA1536" s="129"/>
      <c r="RDB1536" s="129"/>
      <c r="RDC1536" s="129"/>
      <c r="RDD1536" s="129"/>
      <c r="RDE1536" s="129"/>
      <c r="RDF1536" s="129"/>
      <c r="RDG1536" s="129"/>
      <c r="RDH1536" s="129"/>
      <c r="RDI1536" s="129"/>
      <c r="RDJ1536" s="129"/>
      <c r="RDK1536" s="129"/>
      <c r="RDL1536" s="129"/>
      <c r="RDM1536" s="129"/>
      <c r="RDN1536" s="129"/>
      <c r="RDO1536" s="129"/>
      <c r="RDP1536" s="129"/>
      <c r="RDQ1536" s="129"/>
      <c r="RDR1536" s="129"/>
      <c r="RDS1536" s="129"/>
      <c r="RDT1536" s="129"/>
      <c r="RDU1536" s="129"/>
      <c r="RDV1536" s="129"/>
      <c r="RDW1536" s="129"/>
      <c r="RDX1536" s="129"/>
      <c r="RDY1536" s="129"/>
      <c r="RDZ1536" s="129"/>
      <c r="REA1536" s="129"/>
      <c r="REB1536" s="129"/>
      <c r="REC1536" s="129"/>
      <c r="RED1536" s="129"/>
      <c r="REE1536" s="129"/>
      <c r="REF1536" s="129"/>
      <c r="REG1536" s="129"/>
      <c r="REH1536" s="129"/>
      <c r="REI1536" s="129"/>
      <c r="REJ1536" s="129"/>
      <c r="REK1536" s="129"/>
      <c r="REL1536" s="129"/>
      <c r="REM1536" s="129"/>
      <c r="REN1536" s="129"/>
      <c r="REO1536" s="129"/>
      <c r="REP1536" s="129"/>
      <c r="REQ1536" s="129"/>
      <c r="RER1536" s="129"/>
      <c r="RES1536" s="129"/>
      <c r="RET1536" s="129"/>
      <c r="REU1536" s="129"/>
      <c r="REV1536" s="129"/>
      <c r="REW1536" s="129"/>
      <c r="REX1536" s="129"/>
      <c r="REY1536" s="129"/>
      <c r="REZ1536" s="129"/>
      <c r="RFA1536" s="129"/>
      <c r="RFB1536" s="129"/>
      <c r="RFC1536" s="129"/>
      <c r="RFD1536" s="129"/>
      <c r="RFE1536" s="129"/>
      <c r="RFF1536" s="129"/>
      <c r="RFG1536" s="129"/>
      <c r="RFH1536" s="129"/>
      <c r="RFI1536" s="129"/>
      <c r="RFJ1536" s="129"/>
      <c r="RFK1536" s="129"/>
      <c r="RFL1536" s="129"/>
      <c r="RFM1536" s="129"/>
      <c r="RFN1536" s="129"/>
      <c r="RFO1536" s="129"/>
      <c r="RFP1536" s="129"/>
      <c r="RFQ1536" s="129"/>
      <c r="RFR1536" s="129"/>
      <c r="RFS1536" s="129"/>
      <c r="RFT1536" s="129"/>
      <c r="RFU1536" s="129"/>
      <c r="RFV1536" s="129"/>
      <c r="RFW1536" s="129"/>
      <c r="RFX1536" s="129"/>
      <c r="RFY1536" s="129"/>
      <c r="RFZ1536" s="129"/>
      <c r="RGA1536" s="129"/>
      <c r="RGB1536" s="129"/>
      <c r="RGC1536" s="129"/>
      <c r="RGD1536" s="129"/>
      <c r="RGE1536" s="129"/>
      <c r="RGF1536" s="129"/>
      <c r="RGG1536" s="129"/>
      <c r="RGH1536" s="129"/>
      <c r="RGI1536" s="129"/>
      <c r="RGJ1536" s="129"/>
      <c r="RGK1536" s="129"/>
      <c r="RGL1536" s="129"/>
      <c r="RGM1536" s="129"/>
      <c r="RGN1536" s="129"/>
      <c r="RGO1536" s="129"/>
      <c r="RGP1536" s="129"/>
      <c r="RGQ1536" s="129"/>
      <c r="RGR1536" s="129"/>
      <c r="RGS1536" s="129"/>
      <c r="RGT1536" s="129"/>
      <c r="RGU1536" s="129"/>
      <c r="RGV1536" s="129"/>
      <c r="RGW1536" s="129"/>
      <c r="RGX1536" s="129"/>
      <c r="RGY1536" s="129"/>
      <c r="RGZ1536" s="129"/>
      <c r="RHA1536" s="129"/>
      <c r="RHB1536" s="129"/>
      <c r="RHC1536" s="129"/>
      <c r="RHD1536" s="129"/>
      <c r="RHE1536" s="129"/>
      <c r="RHF1536" s="129"/>
      <c r="RHG1536" s="129"/>
      <c r="RHH1536" s="129"/>
      <c r="RHI1536" s="129"/>
      <c r="RHJ1536" s="129"/>
      <c r="RHK1536" s="129"/>
      <c r="RHL1536" s="129"/>
      <c r="RHM1536" s="129"/>
      <c r="RHN1536" s="129"/>
      <c r="RHO1536" s="129"/>
      <c r="RHP1536" s="129"/>
      <c r="RHQ1536" s="129"/>
      <c r="RHR1536" s="129"/>
      <c r="RHS1536" s="129"/>
      <c r="RHT1536" s="129"/>
      <c r="RHU1536" s="129"/>
      <c r="RHV1536" s="129"/>
      <c r="RHW1536" s="129"/>
      <c r="RHX1536" s="129"/>
      <c r="RHY1536" s="129"/>
      <c r="RHZ1536" s="129"/>
      <c r="RIA1536" s="129"/>
      <c r="RIB1536" s="129"/>
      <c r="RIC1536" s="129"/>
      <c r="RID1536" s="129"/>
      <c r="RIE1536" s="129"/>
      <c r="RIF1536" s="129"/>
      <c r="RIG1536" s="129"/>
      <c r="RIH1536" s="129"/>
      <c r="RII1536" s="129"/>
      <c r="RIJ1536" s="129"/>
      <c r="RIK1536" s="129"/>
      <c r="RIL1536" s="129"/>
      <c r="RIM1536" s="129"/>
      <c r="RIN1536" s="129"/>
      <c r="RIO1536" s="129"/>
      <c r="RIP1536" s="129"/>
      <c r="RIQ1536" s="129"/>
      <c r="RIR1536" s="129"/>
      <c r="RIS1536" s="129"/>
      <c r="RIT1536" s="129"/>
      <c r="RIU1536" s="129"/>
      <c r="RIV1536" s="129"/>
      <c r="RIW1536" s="129"/>
      <c r="RIX1536" s="129"/>
      <c r="RIY1536" s="129"/>
      <c r="RIZ1536" s="129"/>
      <c r="RJA1536" s="129"/>
      <c r="RJB1536" s="129"/>
      <c r="RJC1536" s="129"/>
      <c r="RJD1536" s="129"/>
      <c r="RJE1536" s="129"/>
      <c r="RJF1536" s="129"/>
      <c r="RJG1536" s="129"/>
      <c r="RJH1536" s="129"/>
      <c r="RJI1536" s="129"/>
      <c r="RJJ1536" s="129"/>
      <c r="RJK1536" s="129"/>
      <c r="RJL1536" s="129"/>
      <c r="RJM1536" s="129"/>
      <c r="RJN1536" s="129"/>
      <c r="RJO1536" s="129"/>
      <c r="RJP1536" s="129"/>
      <c r="RJQ1536" s="129"/>
      <c r="RJR1536" s="129"/>
      <c r="RJS1536" s="129"/>
      <c r="RJT1536" s="129"/>
      <c r="RJU1536" s="129"/>
      <c r="RJV1536" s="129"/>
      <c r="RJW1536" s="129"/>
      <c r="RJX1536" s="129"/>
      <c r="RJY1536" s="129"/>
      <c r="RJZ1536" s="129"/>
      <c r="RKA1536" s="129"/>
      <c r="RKB1536" s="129"/>
      <c r="RKC1536" s="129"/>
      <c r="RKD1536" s="129"/>
      <c r="RKE1536" s="129"/>
      <c r="RKF1536" s="129"/>
      <c r="RKG1536" s="129"/>
      <c r="RKH1536" s="129"/>
      <c r="RKI1536" s="129"/>
      <c r="RKJ1536" s="129"/>
      <c r="RKK1536" s="129"/>
      <c r="RKL1536" s="129"/>
      <c r="RKM1536" s="129"/>
      <c r="RKN1536" s="129"/>
      <c r="RKO1536" s="129"/>
      <c r="RKP1536" s="129"/>
      <c r="RKQ1536" s="129"/>
      <c r="RKR1536" s="129"/>
      <c r="RKS1536" s="129"/>
      <c r="RKT1536" s="129"/>
      <c r="RKU1536" s="129"/>
      <c r="RKV1536" s="129"/>
      <c r="RKW1536" s="129"/>
      <c r="RKX1536" s="129"/>
      <c r="RKY1536" s="129"/>
      <c r="RKZ1536" s="129"/>
      <c r="RLA1536" s="129"/>
      <c r="RLB1536" s="129"/>
      <c r="RLC1536" s="129"/>
      <c r="RLD1536" s="129"/>
      <c r="RLE1536" s="129"/>
      <c r="RLF1536" s="129"/>
      <c r="RLG1536" s="129"/>
      <c r="RLH1536" s="129"/>
      <c r="RLI1536" s="129"/>
      <c r="RLJ1536" s="129"/>
      <c r="RLK1536" s="129"/>
      <c r="RLL1536" s="129"/>
      <c r="RLM1536" s="129"/>
      <c r="RLN1536" s="129"/>
      <c r="RLO1536" s="129"/>
      <c r="RLP1536" s="129"/>
      <c r="RLQ1536" s="129"/>
      <c r="RLR1536" s="129"/>
      <c r="RLS1536" s="129"/>
      <c r="RLT1536" s="129"/>
      <c r="RLU1536" s="129"/>
      <c r="RLV1536" s="129"/>
      <c r="RLW1536" s="129"/>
      <c r="RLX1536" s="129"/>
      <c r="RLY1536" s="129"/>
      <c r="RLZ1536" s="129"/>
      <c r="RMA1536" s="129"/>
      <c r="RMB1536" s="129"/>
      <c r="RMC1536" s="129"/>
      <c r="RMD1536" s="129"/>
      <c r="RME1536" s="129"/>
      <c r="RMF1536" s="129"/>
      <c r="RMG1536" s="129"/>
      <c r="RMH1536" s="129"/>
      <c r="RMI1536" s="129"/>
      <c r="RMJ1536" s="129"/>
      <c r="RMK1536" s="129"/>
      <c r="RML1536" s="129"/>
      <c r="RMM1536" s="129"/>
      <c r="RMN1536" s="129"/>
      <c r="RMO1536" s="129"/>
      <c r="RMP1536" s="129"/>
      <c r="RMQ1536" s="129"/>
      <c r="RMR1536" s="129"/>
      <c r="RMS1536" s="129"/>
      <c r="RMT1536" s="129"/>
      <c r="RMU1536" s="129"/>
      <c r="RMV1536" s="129"/>
      <c r="RMW1536" s="129"/>
      <c r="RMX1536" s="129"/>
      <c r="RMY1536" s="129"/>
      <c r="RMZ1536" s="129"/>
      <c r="RNA1536" s="129"/>
      <c r="RNB1536" s="129"/>
      <c r="RNC1536" s="129"/>
      <c r="RND1536" s="129"/>
      <c r="RNE1536" s="129"/>
      <c r="RNF1536" s="129"/>
      <c r="RNG1536" s="129"/>
      <c r="RNH1536" s="129"/>
      <c r="RNI1536" s="129"/>
      <c r="RNJ1536" s="129"/>
      <c r="RNK1536" s="129"/>
      <c r="RNL1536" s="129"/>
      <c r="RNM1536" s="129"/>
      <c r="RNN1536" s="129"/>
      <c r="RNO1536" s="129"/>
      <c r="RNP1536" s="129"/>
      <c r="RNQ1536" s="129"/>
      <c r="RNR1536" s="129"/>
      <c r="RNS1536" s="129"/>
      <c r="RNT1536" s="129"/>
      <c r="RNU1536" s="129"/>
      <c r="RNV1536" s="129"/>
      <c r="RNW1536" s="129"/>
      <c r="RNX1536" s="129"/>
      <c r="RNY1536" s="129"/>
      <c r="RNZ1536" s="129"/>
      <c r="ROA1536" s="129"/>
      <c r="ROB1536" s="129"/>
      <c r="ROC1536" s="129"/>
      <c r="ROD1536" s="129"/>
      <c r="ROE1536" s="129"/>
      <c r="ROF1536" s="129"/>
      <c r="ROG1536" s="129"/>
      <c r="ROH1536" s="129"/>
      <c r="ROI1536" s="129"/>
      <c r="ROJ1536" s="129"/>
      <c r="ROK1536" s="129"/>
      <c r="ROL1536" s="129"/>
      <c r="ROM1536" s="129"/>
      <c r="RON1536" s="129"/>
      <c r="ROO1536" s="129"/>
      <c r="ROP1536" s="129"/>
      <c r="ROQ1536" s="129"/>
      <c r="ROR1536" s="129"/>
      <c r="ROS1536" s="129"/>
      <c r="ROT1536" s="129"/>
      <c r="ROU1536" s="129"/>
      <c r="ROV1536" s="129"/>
      <c r="ROW1536" s="129"/>
      <c r="ROX1536" s="129"/>
      <c r="ROY1536" s="129"/>
      <c r="ROZ1536" s="129"/>
      <c r="RPA1536" s="129"/>
      <c r="RPB1536" s="129"/>
      <c r="RPC1536" s="129"/>
      <c r="RPD1536" s="129"/>
      <c r="RPE1536" s="129"/>
      <c r="RPF1536" s="129"/>
      <c r="RPG1536" s="129"/>
      <c r="RPH1536" s="129"/>
      <c r="RPI1536" s="129"/>
      <c r="RPJ1536" s="129"/>
      <c r="RPK1536" s="129"/>
      <c r="RPL1536" s="129"/>
      <c r="RPM1536" s="129"/>
      <c r="RPN1536" s="129"/>
      <c r="RPO1536" s="129"/>
      <c r="RPP1536" s="129"/>
      <c r="RPQ1536" s="129"/>
      <c r="RPR1536" s="129"/>
      <c r="RPS1536" s="129"/>
      <c r="RPT1536" s="129"/>
      <c r="RPU1536" s="129"/>
      <c r="RPV1536" s="129"/>
      <c r="RPW1536" s="129"/>
      <c r="RPX1536" s="129"/>
      <c r="RPY1536" s="129"/>
      <c r="RPZ1536" s="129"/>
      <c r="RQA1536" s="129"/>
      <c r="RQB1536" s="129"/>
      <c r="RQC1536" s="129"/>
      <c r="RQD1536" s="129"/>
      <c r="RQE1536" s="129"/>
      <c r="RQF1536" s="129"/>
      <c r="RQG1536" s="129"/>
      <c r="RQH1536" s="129"/>
      <c r="RQI1536" s="129"/>
      <c r="RQJ1536" s="129"/>
      <c r="RQK1536" s="129"/>
      <c r="RQL1536" s="129"/>
      <c r="RQM1536" s="129"/>
      <c r="RQN1536" s="129"/>
      <c r="RQO1536" s="129"/>
      <c r="RQP1536" s="129"/>
      <c r="RQQ1536" s="129"/>
      <c r="RQR1536" s="129"/>
      <c r="RQS1536" s="129"/>
      <c r="RQT1536" s="129"/>
      <c r="RQU1536" s="129"/>
      <c r="RQV1536" s="129"/>
      <c r="RQW1536" s="129"/>
      <c r="RQX1536" s="129"/>
      <c r="RQY1536" s="129"/>
      <c r="RQZ1536" s="129"/>
      <c r="RRA1536" s="129"/>
      <c r="RRB1536" s="129"/>
      <c r="RRC1536" s="129"/>
      <c r="RRD1536" s="129"/>
      <c r="RRE1536" s="129"/>
      <c r="RRF1536" s="129"/>
      <c r="RRG1536" s="129"/>
      <c r="RRH1536" s="129"/>
      <c r="RRI1536" s="129"/>
      <c r="RRJ1536" s="129"/>
      <c r="RRK1536" s="129"/>
      <c r="RRL1536" s="129"/>
      <c r="RRM1536" s="129"/>
      <c r="RRN1536" s="129"/>
      <c r="RRO1536" s="129"/>
      <c r="RRP1536" s="129"/>
      <c r="RRQ1536" s="129"/>
      <c r="RRR1536" s="129"/>
      <c r="RRS1536" s="129"/>
      <c r="RRT1536" s="129"/>
      <c r="RRU1536" s="129"/>
      <c r="RRV1536" s="129"/>
      <c r="RRW1536" s="129"/>
      <c r="RRX1536" s="129"/>
      <c r="RRY1536" s="129"/>
      <c r="RRZ1536" s="129"/>
      <c r="RSA1536" s="129"/>
      <c r="RSB1536" s="129"/>
      <c r="RSC1536" s="129"/>
      <c r="RSD1536" s="129"/>
      <c r="RSE1536" s="129"/>
      <c r="RSF1536" s="129"/>
      <c r="RSG1536" s="129"/>
      <c r="RSH1536" s="129"/>
      <c r="RSI1536" s="129"/>
      <c r="RSJ1536" s="129"/>
      <c r="RSK1536" s="129"/>
      <c r="RSL1536" s="129"/>
      <c r="RSM1536" s="129"/>
      <c r="RSN1536" s="129"/>
      <c r="RSO1536" s="129"/>
      <c r="RSP1536" s="129"/>
      <c r="RSQ1536" s="129"/>
      <c r="RSR1536" s="129"/>
      <c r="RSS1536" s="129"/>
      <c r="RST1536" s="129"/>
      <c r="RSU1536" s="129"/>
      <c r="RSV1536" s="129"/>
      <c r="RSW1536" s="129"/>
      <c r="RSX1536" s="129"/>
      <c r="RSY1536" s="129"/>
      <c r="RSZ1536" s="129"/>
      <c r="RTA1536" s="129"/>
      <c r="RTB1536" s="129"/>
      <c r="RTC1536" s="129"/>
      <c r="RTD1536" s="129"/>
      <c r="RTE1536" s="129"/>
      <c r="RTF1536" s="129"/>
      <c r="RTG1536" s="129"/>
      <c r="RTH1536" s="129"/>
      <c r="RTI1536" s="129"/>
      <c r="RTJ1536" s="129"/>
      <c r="RTK1536" s="129"/>
      <c r="RTL1536" s="129"/>
      <c r="RTM1536" s="129"/>
      <c r="RTN1536" s="129"/>
      <c r="RTO1536" s="129"/>
      <c r="RTP1536" s="129"/>
      <c r="RTQ1536" s="129"/>
      <c r="RTR1536" s="129"/>
      <c r="RTS1536" s="129"/>
      <c r="RTT1536" s="129"/>
      <c r="RTU1536" s="129"/>
      <c r="RTV1536" s="129"/>
      <c r="RTW1536" s="129"/>
      <c r="RTX1536" s="129"/>
      <c r="RTY1536" s="129"/>
      <c r="RTZ1536" s="129"/>
      <c r="RUA1536" s="129"/>
      <c r="RUB1536" s="129"/>
      <c r="RUC1536" s="129"/>
      <c r="RUD1536" s="129"/>
      <c r="RUE1536" s="129"/>
      <c r="RUF1536" s="129"/>
      <c r="RUG1536" s="129"/>
      <c r="RUH1536" s="129"/>
      <c r="RUI1536" s="129"/>
      <c r="RUJ1536" s="129"/>
      <c r="RUK1536" s="129"/>
      <c r="RUL1536" s="129"/>
      <c r="RUM1536" s="129"/>
      <c r="RUN1536" s="129"/>
      <c r="RUO1536" s="129"/>
      <c r="RUP1536" s="129"/>
      <c r="RUQ1536" s="129"/>
      <c r="RUR1536" s="129"/>
      <c r="RUS1536" s="129"/>
      <c r="RUT1536" s="129"/>
      <c r="RUU1536" s="129"/>
      <c r="RUV1536" s="129"/>
      <c r="RUW1536" s="129"/>
      <c r="RUX1536" s="129"/>
      <c r="RUY1536" s="129"/>
      <c r="RUZ1536" s="129"/>
      <c r="RVA1536" s="129"/>
      <c r="RVB1536" s="129"/>
      <c r="RVC1536" s="129"/>
      <c r="RVD1536" s="129"/>
      <c r="RVE1536" s="129"/>
      <c r="RVF1536" s="129"/>
      <c r="RVG1536" s="129"/>
      <c r="RVH1536" s="129"/>
      <c r="RVI1536" s="129"/>
      <c r="RVJ1536" s="129"/>
      <c r="RVK1536" s="129"/>
      <c r="RVL1536" s="129"/>
      <c r="RVM1536" s="129"/>
      <c r="RVN1536" s="129"/>
      <c r="RVO1536" s="129"/>
      <c r="RVP1536" s="129"/>
      <c r="RVQ1536" s="129"/>
      <c r="RVR1536" s="129"/>
      <c r="RVS1536" s="129"/>
      <c r="RVT1536" s="129"/>
      <c r="RVU1536" s="129"/>
      <c r="RVV1536" s="129"/>
      <c r="RVW1536" s="129"/>
      <c r="RVX1536" s="129"/>
      <c r="RVY1536" s="129"/>
      <c r="RVZ1536" s="129"/>
      <c r="RWA1536" s="129"/>
      <c r="RWB1536" s="129"/>
      <c r="RWC1536" s="129"/>
      <c r="RWD1536" s="129"/>
      <c r="RWE1536" s="129"/>
      <c r="RWF1536" s="129"/>
      <c r="RWG1536" s="129"/>
      <c r="RWH1536" s="129"/>
      <c r="RWI1536" s="129"/>
      <c r="RWJ1536" s="129"/>
      <c r="RWK1536" s="129"/>
      <c r="RWL1536" s="129"/>
      <c r="RWM1536" s="129"/>
      <c r="RWN1536" s="129"/>
      <c r="RWO1536" s="129"/>
      <c r="RWP1536" s="129"/>
      <c r="RWQ1536" s="129"/>
      <c r="RWR1536" s="129"/>
      <c r="RWS1536" s="129"/>
      <c r="RWT1536" s="129"/>
      <c r="RWU1536" s="129"/>
      <c r="RWV1536" s="129"/>
      <c r="RWW1536" s="129"/>
      <c r="RWX1536" s="129"/>
      <c r="RWY1536" s="129"/>
      <c r="RWZ1536" s="129"/>
      <c r="RXA1536" s="129"/>
      <c r="RXB1536" s="129"/>
      <c r="RXC1536" s="129"/>
      <c r="RXD1536" s="129"/>
      <c r="RXE1536" s="129"/>
      <c r="RXF1536" s="129"/>
      <c r="RXG1536" s="129"/>
      <c r="RXH1536" s="129"/>
      <c r="RXI1536" s="129"/>
      <c r="RXJ1536" s="129"/>
      <c r="RXK1536" s="129"/>
      <c r="RXL1536" s="129"/>
      <c r="RXM1536" s="129"/>
      <c r="RXN1536" s="129"/>
      <c r="RXO1536" s="129"/>
      <c r="RXP1536" s="129"/>
      <c r="RXQ1536" s="129"/>
      <c r="RXR1536" s="129"/>
      <c r="RXS1536" s="129"/>
      <c r="RXT1536" s="129"/>
      <c r="RXU1536" s="129"/>
      <c r="RXV1536" s="129"/>
      <c r="RXW1536" s="129"/>
      <c r="RXX1536" s="129"/>
      <c r="RXY1536" s="129"/>
      <c r="RXZ1536" s="129"/>
      <c r="RYA1536" s="129"/>
      <c r="RYB1536" s="129"/>
      <c r="RYC1536" s="129"/>
      <c r="RYD1536" s="129"/>
      <c r="RYE1536" s="129"/>
      <c r="RYF1536" s="129"/>
      <c r="RYG1536" s="129"/>
      <c r="RYH1536" s="129"/>
      <c r="RYI1536" s="129"/>
      <c r="RYJ1536" s="129"/>
      <c r="RYK1536" s="129"/>
      <c r="RYL1536" s="129"/>
      <c r="RYM1536" s="129"/>
      <c r="RYN1536" s="129"/>
      <c r="RYO1536" s="129"/>
      <c r="RYP1536" s="129"/>
      <c r="RYQ1536" s="129"/>
      <c r="RYR1536" s="129"/>
      <c r="RYS1536" s="129"/>
      <c r="RYT1536" s="129"/>
      <c r="RYU1536" s="129"/>
      <c r="RYV1536" s="129"/>
      <c r="RYW1536" s="129"/>
      <c r="RYX1536" s="129"/>
      <c r="RYY1536" s="129"/>
      <c r="RYZ1536" s="129"/>
      <c r="RZA1536" s="129"/>
      <c r="RZB1536" s="129"/>
      <c r="RZC1536" s="129"/>
      <c r="RZD1536" s="129"/>
      <c r="RZE1536" s="129"/>
      <c r="RZF1536" s="129"/>
      <c r="RZG1536" s="129"/>
      <c r="RZH1536" s="129"/>
      <c r="RZI1536" s="129"/>
      <c r="RZJ1536" s="129"/>
      <c r="RZK1536" s="129"/>
      <c r="RZL1536" s="129"/>
      <c r="RZM1536" s="129"/>
      <c r="RZN1536" s="129"/>
      <c r="RZO1536" s="129"/>
      <c r="RZP1536" s="129"/>
      <c r="RZQ1536" s="129"/>
      <c r="RZR1536" s="129"/>
      <c r="RZS1536" s="129"/>
      <c r="RZT1536" s="129"/>
      <c r="RZU1536" s="129"/>
      <c r="RZV1536" s="129"/>
      <c r="RZW1536" s="129"/>
      <c r="RZX1536" s="129"/>
      <c r="RZY1536" s="129"/>
      <c r="RZZ1536" s="129"/>
      <c r="SAA1536" s="129"/>
      <c r="SAB1536" s="129"/>
      <c r="SAC1536" s="129"/>
      <c r="SAD1536" s="129"/>
      <c r="SAE1536" s="129"/>
      <c r="SAF1536" s="129"/>
      <c r="SAG1536" s="129"/>
      <c r="SAH1536" s="129"/>
      <c r="SAI1536" s="129"/>
      <c r="SAJ1536" s="129"/>
      <c r="SAK1536" s="129"/>
      <c r="SAL1536" s="129"/>
      <c r="SAM1536" s="129"/>
      <c r="SAN1536" s="129"/>
      <c r="SAO1536" s="129"/>
      <c r="SAP1536" s="129"/>
      <c r="SAQ1536" s="129"/>
      <c r="SAR1536" s="129"/>
      <c r="SAS1536" s="129"/>
      <c r="SAT1536" s="129"/>
      <c r="SAU1536" s="129"/>
      <c r="SAV1536" s="129"/>
      <c r="SAW1536" s="129"/>
      <c r="SAX1536" s="129"/>
      <c r="SAY1536" s="129"/>
      <c r="SAZ1536" s="129"/>
      <c r="SBA1536" s="129"/>
      <c r="SBB1536" s="129"/>
      <c r="SBC1536" s="129"/>
      <c r="SBD1536" s="129"/>
      <c r="SBE1536" s="129"/>
      <c r="SBF1536" s="129"/>
      <c r="SBG1536" s="129"/>
      <c r="SBH1536" s="129"/>
      <c r="SBI1536" s="129"/>
      <c r="SBJ1536" s="129"/>
      <c r="SBK1536" s="129"/>
      <c r="SBL1536" s="129"/>
      <c r="SBM1536" s="129"/>
      <c r="SBN1536" s="129"/>
      <c r="SBO1536" s="129"/>
      <c r="SBP1536" s="129"/>
      <c r="SBQ1536" s="129"/>
      <c r="SBR1536" s="129"/>
      <c r="SBS1536" s="129"/>
      <c r="SBT1536" s="129"/>
      <c r="SBU1536" s="129"/>
      <c r="SBV1536" s="129"/>
      <c r="SBW1536" s="129"/>
      <c r="SBX1536" s="129"/>
      <c r="SBY1536" s="129"/>
      <c r="SBZ1536" s="129"/>
      <c r="SCA1536" s="129"/>
      <c r="SCB1536" s="129"/>
      <c r="SCC1536" s="129"/>
      <c r="SCD1536" s="129"/>
      <c r="SCE1536" s="129"/>
      <c r="SCF1536" s="129"/>
      <c r="SCG1536" s="129"/>
      <c r="SCH1536" s="129"/>
      <c r="SCI1536" s="129"/>
      <c r="SCJ1536" s="129"/>
      <c r="SCK1536" s="129"/>
      <c r="SCL1536" s="129"/>
      <c r="SCM1536" s="129"/>
      <c r="SCN1536" s="129"/>
      <c r="SCO1536" s="129"/>
      <c r="SCP1536" s="129"/>
      <c r="SCQ1536" s="129"/>
      <c r="SCR1536" s="129"/>
      <c r="SCS1536" s="129"/>
      <c r="SCT1536" s="129"/>
      <c r="SCU1536" s="129"/>
      <c r="SCV1536" s="129"/>
      <c r="SCW1536" s="129"/>
      <c r="SCX1536" s="129"/>
      <c r="SCY1536" s="129"/>
      <c r="SCZ1536" s="129"/>
      <c r="SDA1536" s="129"/>
      <c r="SDB1536" s="129"/>
      <c r="SDC1536" s="129"/>
      <c r="SDD1536" s="129"/>
      <c r="SDE1536" s="129"/>
      <c r="SDF1536" s="129"/>
      <c r="SDG1536" s="129"/>
      <c r="SDH1536" s="129"/>
      <c r="SDI1536" s="129"/>
      <c r="SDJ1536" s="129"/>
      <c r="SDK1536" s="129"/>
      <c r="SDL1536" s="129"/>
      <c r="SDM1536" s="129"/>
      <c r="SDN1536" s="129"/>
      <c r="SDO1536" s="129"/>
      <c r="SDP1536" s="129"/>
      <c r="SDQ1536" s="129"/>
      <c r="SDR1536" s="129"/>
      <c r="SDS1536" s="129"/>
      <c r="SDT1536" s="129"/>
      <c r="SDU1536" s="129"/>
      <c r="SDV1536" s="129"/>
      <c r="SDW1536" s="129"/>
      <c r="SDX1536" s="129"/>
      <c r="SDY1536" s="129"/>
      <c r="SDZ1536" s="129"/>
      <c r="SEA1536" s="129"/>
      <c r="SEB1536" s="129"/>
      <c r="SEC1536" s="129"/>
      <c r="SED1536" s="129"/>
      <c r="SEE1536" s="129"/>
      <c r="SEF1536" s="129"/>
      <c r="SEG1536" s="129"/>
      <c r="SEH1536" s="129"/>
      <c r="SEI1536" s="129"/>
      <c r="SEJ1536" s="129"/>
      <c r="SEK1536" s="129"/>
      <c r="SEL1536" s="129"/>
      <c r="SEM1536" s="129"/>
      <c r="SEN1536" s="129"/>
      <c r="SEO1536" s="129"/>
      <c r="SEP1536" s="129"/>
      <c r="SEQ1536" s="129"/>
      <c r="SER1536" s="129"/>
      <c r="SES1536" s="129"/>
      <c r="SET1536" s="129"/>
      <c r="SEU1536" s="129"/>
      <c r="SEV1536" s="129"/>
      <c r="SEW1536" s="129"/>
      <c r="SEX1536" s="129"/>
      <c r="SEY1536" s="129"/>
      <c r="SEZ1536" s="129"/>
      <c r="SFA1536" s="129"/>
      <c r="SFB1536" s="129"/>
      <c r="SFC1536" s="129"/>
      <c r="SFD1536" s="129"/>
      <c r="SFE1536" s="129"/>
      <c r="SFF1536" s="129"/>
      <c r="SFG1536" s="129"/>
      <c r="SFH1536" s="129"/>
      <c r="SFI1536" s="129"/>
      <c r="SFJ1536" s="129"/>
      <c r="SFK1536" s="129"/>
      <c r="SFL1536" s="129"/>
      <c r="SFM1536" s="129"/>
      <c r="SFN1536" s="129"/>
      <c r="SFO1536" s="129"/>
      <c r="SFP1536" s="129"/>
      <c r="SFQ1536" s="129"/>
      <c r="SFR1536" s="129"/>
      <c r="SFS1536" s="129"/>
      <c r="SFT1536" s="129"/>
      <c r="SFU1536" s="129"/>
      <c r="SFV1536" s="129"/>
      <c r="SFW1536" s="129"/>
      <c r="SFX1536" s="129"/>
      <c r="SFY1536" s="129"/>
      <c r="SFZ1536" s="129"/>
      <c r="SGA1536" s="129"/>
      <c r="SGB1536" s="129"/>
      <c r="SGC1536" s="129"/>
      <c r="SGD1536" s="129"/>
      <c r="SGE1536" s="129"/>
      <c r="SGF1536" s="129"/>
      <c r="SGG1536" s="129"/>
      <c r="SGH1536" s="129"/>
      <c r="SGI1536" s="129"/>
      <c r="SGJ1536" s="129"/>
      <c r="SGK1536" s="129"/>
      <c r="SGL1536" s="129"/>
      <c r="SGM1536" s="129"/>
      <c r="SGN1536" s="129"/>
      <c r="SGO1536" s="129"/>
      <c r="SGP1536" s="129"/>
      <c r="SGQ1536" s="129"/>
      <c r="SGR1536" s="129"/>
      <c r="SGS1536" s="129"/>
      <c r="SGT1536" s="129"/>
      <c r="SGU1536" s="129"/>
      <c r="SGV1536" s="129"/>
      <c r="SGW1536" s="129"/>
      <c r="SGX1536" s="129"/>
      <c r="SGY1536" s="129"/>
      <c r="SGZ1536" s="129"/>
      <c r="SHA1536" s="129"/>
      <c r="SHB1536" s="129"/>
      <c r="SHC1536" s="129"/>
      <c r="SHD1536" s="129"/>
      <c r="SHE1536" s="129"/>
      <c r="SHF1536" s="129"/>
      <c r="SHG1536" s="129"/>
      <c r="SHH1536" s="129"/>
      <c r="SHI1536" s="129"/>
      <c r="SHJ1536" s="129"/>
      <c r="SHK1536" s="129"/>
      <c r="SHL1536" s="129"/>
      <c r="SHM1536" s="129"/>
      <c r="SHN1536" s="129"/>
      <c r="SHO1536" s="129"/>
      <c r="SHP1536" s="129"/>
      <c r="SHQ1536" s="129"/>
      <c r="SHR1536" s="129"/>
      <c r="SHS1536" s="129"/>
      <c r="SHT1536" s="129"/>
      <c r="SHU1536" s="129"/>
      <c r="SHV1536" s="129"/>
      <c r="SHW1536" s="129"/>
      <c r="SHX1536" s="129"/>
      <c r="SHY1536" s="129"/>
      <c r="SHZ1536" s="129"/>
      <c r="SIA1536" s="129"/>
      <c r="SIB1536" s="129"/>
      <c r="SIC1536" s="129"/>
      <c r="SID1536" s="129"/>
      <c r="SIE1536" s="129"/>
      <c r="SIF1536" s="129"/>
      <c r="SIG1536" s="129"/>
      <c r="SIH1536" s="129"/>
      <c r="SII1536" s="129"/>
      <c r="SIJ1536" s="129"/>
      <c r="SIK1536" s="129"/>
      <c r="SIL1536" s="129"/>
      <c r="SIM1536" s="129"/>
      <c r="SIN1536" s="129"/>
      <c r="SIO1536" s="129"/>
      <c r="SIP1536" s="129"/>
      <c r="SIQ1536" s="129"/>
      <c r="SIR1536" s="129"/>
      <c r="SIS1536" s="129"/>
      <c r="SIT1536" s="129"/>
      <c r="SIU1536" s="129"/>
      <c r="SIV1536" s="129"/>
      <c r="SIW1536" s="129"/>
      <c r="SIX1536" s="129"/>
      <c r="SIY1536" s="129"/>
      <c r="SIZ1536" s="129"/>
      <c r="SJA1536" s="129"/>
      <c r="SJB1536" s="129"/>
      <c r="SJC1536" s="129"/>
      <c r="SJD1536" s="129"/>
      <c r="SJE1536" s="129"/>
      <c r="SJF1536" s="129"/>
      <c r="SJG1536" s="129"/>
      <c r="SJH1536" s="129"/>
      <c r="SJI1536" s="129"/>
      <c r="SJJ1536" s="129"/>
      <c r="SJK1536" s="129"/>
      <c r="SJL1536" s="129"/>
      <c r="SJM1536" s="129"/>
      <c r="SJN1536" s="129"/>
      <c r="SJO1536" s="129"/>
      <c r="SJP1536" s="129"/>
      <c r="SJQ1536" s="129"/>
      <c r="SJR1536" s="129"/>
      <c r="SJS1536" s="129"/>
      <c r="SJT1536" s="129"/>
      <c r="SJU1536" s="129"/>
      <c r="SJV1536" s="129"/>
      <c r="SJW1536" s="129"/>
      <c r="SJX1536" s="129"/>
      <c r="SJY1536" s="129"/>
      <c r="SJZ1536" s="129"/>
      <c r="SKA1536" s="129"/>
      <c r="SKB1536" s="129"/>
      <c r="SKC1536" s="129"/>
      <c r="SKD1536" s="129"/>
      <c r="SKE1536" s="129"/>
      <c r="SKF1536" s="129"/>
      <c r="SKG1536" s="129"/>
      <c r="SKH1536" s="129"/>
      <c r="SKI1536" s="129"/>
      <c r="SKJ1536" s="129"/>
      <c r="SKK1536" s="129"/>
      <c r="SKL1536" s="129"/>
      <c r="SKM1536" s="129"/>
      <c r="SKN1536" s="129"/>
      <c r="SKO1536" s="129"/>
      <c r="SKP1536" s="129"/>
      <c r="SKQ1536" s="129"/>
      <c r="SKR1536" s="129"/>
      <c r="SKS1536" s="129"/>
      <c r="SKT1536" s="129"/>
      <c r="SKU1536" s="129"/>
      <c r="SKV1536" s="129"/>
      <c r="SKW1536" s="129"/>
      <c r="SKX1536" s="129"/>
      <c r="SKY1536" s="129"/>
      <c r="SKZ1536" s="129"/>
      <c r="SLA1536" s="129"/>
      <c r="SLB1536" s="129"/>
      <c r="SLC1536" s="129"/>
      <c r="SLD1536" s="129"/>
      <c r="SLE1536" s="129"/>
      <c r="SLF1536" s="129"/>
      <c r="SLG1536" s="129"/>
      <c r="SLH1536" s="129"/>
      <c r="SLI1536" s="129"/>
      <c r="SLJ1536" s="129"/>
      <c r="SLK1536" s="129"/>
      <c r="SLL1536" s="129"/>
      <c r="SLM1536" s="129"/>
      <c r="SLN1536" s="129"/>
      <c r="SLO1536" s="129"/>
      <c r="SLP1536" s="129"/>
      <c r="SLQ1536" s="129"/>
      <c r="SLR1536" s="129"/>
      <c r="SLS1536" s="129"/>
      <c r="SLT1536" s="129"/>
      <c r="SLU1536" s="129"/>
      <c r="SLV1536" s="129"/>
      <c r="SLW1536" s="129"/>
      <c r="SLX1536" s="129"/>
      <c r="SLY1536" s="129"/>
      <c r="SLZ1536" s="129"/>
      <c r="SMA1536" s="129"/>
      <c r="SMB1536" s="129"/>
      <c r="SMC1536" s="129"/>
      <c r="SMD1536" s="129"/>
      <c r="SME1536" s="129"/>
      <c r="SMF1536" s="129"/>
      <c r="SMG1536" s="129"/>
      <c r="SMH1536" s="129"/>
      <c r="SMI1536" s="129"/>
      <c r="SMJ1536" s="129"/>
      <c r="SMK1536" s="129"/>
      <c r="SML1536" s="129"/>
      <c r="SMM1536" s="129"/>
      <c r="SMN1536" s="129"/>
      <c r="SMO1536" s="129"/>
      <c r="SMP1536" s="129"/>
      <c r="SMQ1536" s="129"/>
      <c r="SMR1536" s="129"/>
      <c r="SMS1536" s="129"/>
      <c r="SMT1536" s="129"/>
      <c r="SMU1536" s="129"/>
      <c r="SMV1536" s="129"/>
      <c r="SMW1536" s="129"/>
      <c r="SMX1536" s="129"/>
      <c r="SMY1536" s="129"/>
      <c r="SMZ1536" s="129"/>
      <c r="SNA1536" s="129"/>
      <c r="SNB1536" s="129"/>
      <c r="SNC1536" s="129"/>
      <c r="SND1536" s="129"/>
      <c r="SNE1536" s="129"/>
      <c r="SNF1536" s="129"/>
      <c r="SNG1536" s="129"/>
      <c r="SNH1536" s="129"/>
      <c r="SNI1536" s="129"/>
      <c r="SNJ1536" s="129"/>
      <c r="SNK1536" s="129"/>
      <c r="SNL1536" s="129"/>
      <c r="SNM1536" s="129"/>
      <c r="SNN1536" s="129"/>
      <c r="SNO1536" s="129"/>
      <c r="SNP1536" s="129"/>
      <c r="SNQ1536" s="129"/>
      <c r="SNR1536" s="129"/>
      <c r="SNS1536" s="129"/>
      <c r="SNT1536" s="129"/>
      <c r="SNU1536" s="129"/>
      <c r="SNV1536" s="129"/>
      <c r="SNW1536" s="129"/>
      <c r="SNX1536" s="129"/>
      <c r="SNY1536" s="129"/>
      <c r="SNZ1536" s="129"/>
      <c r="SOA1536" s="129"/>
      <c r="SOB1536" s="129"/>
      <c r="SOC1536" s="129"/>
      <c r="SOD1536" s="129"/>
      <c r="SOE1536" s="129"/>
      <c r="SOF1536" s="129"/>
      <c r="SOG1536" s="129"/>
      <c r="SOH1536" s="129"/>
      <c r="SOI1536" s="129"/>
      <c r="SOJ1536" s="129"/>
      <c r="SOK1536" s="129"/>
      <c r="SOL1536" s="129"/>
      <c r="SOM1536" s="129"/>
      <c r="SON1536" s="129"/>
      <c r="SOO1536" s="129"/>
      <c r="SOP1536" s="129"/>
      <c r="SOQ1536" s="129"/>
      <c r="SOR1536" s="129"/>
      <c r="SOS1536" s="129"/>
      <c r="SOT1536" s="129"/>
      <c r="SOU1536" s="129"/>
      <c r="SOV1536" s="129"/>
      <c r="SOW1536" s="129"/>
      <c r="SOX1536" s="129"/>
      <c r="SOY1536" s="129"/>
      <c r="SOZ1536" s="129"/>
      <c r="SPA1536" s="129"/>
      <c r="SPB1536" s="129"/>
      <c r="SPC1536" s="129"/>
      <c r="SPD1536" s="129"/>
      <c r="SPE1536" s="129"/>
      <c r="SPF1536" s="129"/>
      <c r="SPG1536" s="129"/>
      <c r="SPH1536" s="129"/>
      <c r="SPI1536" s="129"/>
      <c r="SPJ1536" s="129"/>
      <c r="SPK1536" s="129"/>
      <c r="SPL1536" s="129"/>
      <c r="SPM1536" s="129"/>
      <c r="SPN1536" s="129"/>
      <c r="SPO1536" s="129"/>
      <c r="SPP1536" s="129"/>
      <c r="SPQ1536" s="129"/>
      <c r="SPR1536" s="129"/>
      <c r="SPS1536" s="129"/>
      <c r="SPT1536" s="129"/>
      <c r="SPU1536" s="129"/>
      <c r="SPV1536" s="129"/>
      <c r="SPW1536" s="129"/>
      <c r="SPX1536" s="129"/>
      <c r="SPY1536" s="129"/>
      <c r="SPZ1536" s="129"/>
      <c r="SQA1536" s="129"/>
      <c r="SQB1536" s="129"/>
      <c r="SQC1536" s="129"/>
      <c r="SQD1536" s="129"/>
      <c r="SQE1536" s="129"/>
      <c r="SQF1536" s="129"/>
      <c r="SQG1536" s="129"/>
      <c r="SQH1536" s="129"/>
      <c r="SQI1536" s="129"/>
      <c r="SQJ1536" s="129"/>
      <c r="SQK1536" s="129"/>
      <c r="SQL1536" s="129"/>
      <c r="SQM1536" s="129"/>
      <c r="SQN1536" s="129"/>
      <c r="SQO1536" s="129"/>
      <c r="SQP1536" s="129"/>
      <c r="SQQ1536" s="129"/>
      <c r="SQR1536" s="129"/>
      <c r="SQS1536" s="129"/>
      <c r="SQT1536" s="129"/>
      <c r="SQU1536" s="129"/>
      <c r="SQV1536" s="129"/>
      <c r="SQW1536" s="129"/>
      <c r="SQX1536" s="129"/>
      <c r="SQY1536" s="129"/>
      <c r="SQZ1536" s="129"/>
      <c r="SRA1536" s="129"/>
      <c r="SRB1536" s="129"/>
      <c r="SRC1536" s="129"/>
      <c r="SRD1536" s="129"/>
      <c r="SRE1536" s="129"/>
      <c r="SRF1536" s="129"/>
      <c r="SRG1536" s="129"/>
      <c r="SRH1536" s="129"/>
      <c r="SRI1536" s="129"/>
      <c r="SRJ1536" s="129"/>
      <c r="SRK1536" s="129"/>
      <c r="SRL1536" s="129"/>
      <c r="SRM1536" s="129"/>
      <c r="SRN1536" s="129"/>
      <c r="SRO1536" s="129"/>
      <c r="SRP1536" s="129"/>
      <c r="SRQ1536" s="129"/>
      <c r="SRR1536" s="129"/>
      <c r="SRS1536" s="129"/>
      <c r="SRT1536" s="129"/>
      <c r="SRU1536" s="129"/>
      <c r="SRV1536" s="129"/>
      <c r="SRW1536" s="129"/>
      <c r="SRX1536" s="129"/>
      <c r="SRY1536" s="129"/>
      <c r="SRZ1536" s="129"/>
      <c r="SSA1536" s="129"/>
      <c r="SSB1536" s="129"/>
      <c r="SSC1536" s="129"/>
      <c r="SSD1536" s="129"/>
      <c r="SSE1536" s="129"/>
      <c r="SSF1536" s="129"/>
      <c r="SSG1536" s="129"/>
      <c r="SSH1536" s="129"/>
      <c r="SSI1536" s="129"/>
      <c r="SSJ1536" s="129"/>
      <c r="SSK1536" s="129"/>
      <c r="SSL1536" s="129"/>
      <c r="SSM1536" s="129"/>
      <c r="SSN1536" s="129"/>
      <c r="SSO1536" s="129"/>
      <c r="SSP1536" s="129"/>
      <c r="SSQ1536" s="129"/>
      <c r="SSR1536" s="129"/>
      <c r="SSS1536" s="129"/>
      <c r="SST1536" s="129"/>
      <c r="SSU1536" s="129"/>
      <c r="SSV1536" s="129"/>
      <c r="SSW1536" s="129"/>
      <c r="SSX1536" s="129"/>
      <c r="SSY1536" s="129"/>
      <c r="SSZ1536" s="129"/>
      <c r="STA1536" s="129"/>
      <c r="STB1536" s="129"/>
      <c r="STC1536" s="129"/>
      <c r="STD1536" s="129"/>
      <c r="STE1536" s="129"/>
      <c r="STF1536" s="129"/>
      <c r="STG1536" s="129"/>
      <c r="STH1536" s="129"/>
      <c r="STI1536" s="129"/>
      <c r="STJ1536" s="129"/>
      <c r="STK1536" s="129"/>
      <c r="STL1536" s="129"/>
      <c r="STM1536" s="129"/>
      <c r="STN1536" s="129"/>
      <c r="STO1536" s="129"/>
      <c r="STP1536" s="129"/>
      <c r="STQ1536" s="129"/>
      <c r="STR1536" s="129"/>
      <c r="STS1536" s="129"/>
      <c r="STT1536" s="129"/>
      <c r="STU1536" s="129"/>
      <c r="STV1536" s="129"/>
      <c r="STW1536" s="129"/>
      <c r="STX1536" s="129"/>
      <c r="STY1536" s="129"/>
      <c r="STZ1536" s="129"/>
      <c r="SUA1536" s="129"/>
      <c r="SUB1536" s="129"/>
      <c r="SUC1536" s="129"/>
      <c r="SUD1536" s="129"/>
      <c r="SUE1536" s="129"/>
      <c r="SUF1536" s="129"/>
      <c r="SUG1536" s="129"/>
      <c r="SUH1536" s="129"/>
      <c r="SUI1536" s="129"/>
      <c r="SUJ1536" s="129"/>
      <c r="SUK1536" s="129"/>
      <c r="SUL1536" s="129"/>
      <c r="SUM1536" s="129"/>
      <c r="SUN1536" s="129"/>
      <c r="SUO1536" s="129"/>
      <c r="SUP1536" s="129"/>
      <c r="SUQ1536" s="129"/>
      <c r="SUR1536" s="129"/>
      <c r="SUS1536" s="129"/>
      <c r="SUT1536" s="129"/>
      <c r="SUU1536" s="129"/>
      <c r="SUV1536" s="129"/>
      <c r="SUW1536" s="129"/>
      <c r="SUX1536" s="129"/>
      <c r="SUY1536" s="129"/>
      <c r="SUZ1536" s="129"/>
      <c r="SVA1536" s="129"/>
      <c r="SVB1536" s="129"/>
      <c r="SVC1536" s="129"/>
      <c r="SVD1536" s="129"/>
      <c r="SVE1536" s="129"/>
      <c r="SVF1536" s="129"/>
      <c r="SVG1536" s="129"/>
      <c r="SVH1536" s="129"/>
      <c r="SVI1536" s="129"/>
      <c r="SVJ1536" s="129"/>
      <c r="SVK1536" s="129"/>
      <c r="SVL1536" s="129"/>
      <c r="SVM1536" s="129"/>
      <c r="SVN1536" s="129"/>
      <c r="SVO1536" s="129"/>
      <c r="SVP1536" s="129"/>
      <c r="SVQ1536" s="129"/>
      <c r="SVR1536" s="129"/>
      <c r="SVS1536" s="129"/>
      <c r="SVT1536" s="129"/>
      <c r="SVU1536" s="129"/>
      <c r="SVV1536" s="129"/>
      <c r="SVW1536" s="129"/>
      <c r="SVX1536" s="129"/>
      <c r="SVY1536" s="129"/>
      <c r="SVZ1536" s="129"/>
      <c r="SWA1536" s="129"/>
      <c r="SWB1536" s="129"/>
      <c r="SWC1536" s="129"/>
      <c r="SWD1536" s="129"/>
      <c r="SWE1536" s="129"/>
      <c r="SWF1536" s="129"/>
      <c r="SWG1536" s="129"/>
      <c r="SWH1536" s="129"/>
      <c r="SWI1536" s="129"/>
      <c r="SWJ1536" s="129"/>
      <c r="SWK1536" s="129"/>
      <c r="SWL1536" s="129"/>
      <c r="SWM1536" s="129"/>
      <c r="SWN1536" s="129"/>
      <c r="SWO1536" s="129"/>
      <c r="SWP1536" s="129"/>
      <c r="SWQ1536" s="129"/>
      <c r="SWR1536" s="129"/>
      <c r="SWS1536" s="129"/>
      <c r="SWT1536" s="129"/>
      <c r="SWU1536" s="129"/>
      <c r="SWV1536" s="129"/>
      <c r="SWW1536" s="129"/>
      <c r="SWX1536" s="129"/>
      <c r="SWY1536" s="129"/>
      <c r="SWZ1536" s="129"/>
      <c r="SXA1536" s="129"/>
      <c r="SXB1536" s="129"/>
      <c r="SXC1536" s="129"/>
      <c r="SXD1536" s="129"/>
      <c r="SXE1536" s="129"/>
      <c r="SXF1536" s="129"/>
      <c r="SXG1536" s="129"/>
      <c r="SXH1536" s="129"/>
      <c r="SXI1536" s="129"/>
      <c r="SXJ1536" s="129"/>
      <c r="SXK1536" s="129"/>
      <c r="SXL1536" s="129"/>
      <c r="SXM1536" s="129"/>
      <c r="SXN1536" s="129"/>
      <c r="SXO1536" s="129"/>
      <c r="SXP1536" s="129"/>
      <c r="SXQ1536" s="129"/>
      <c r="SXR1536" s="129"/>
      <c r="SXS1536" s="129"/>
      <c r="SXT1536" s="129"/>
      <c r="SXU1536" s="129"/>
      <c r="SXV1536" s="129"/>
      <c r="SXW1536" s="129"/>
      <c r="SXX1536" s="129"/>
      <c r="SXY1536" s="129"/>
      <c r="SXZ1536" s="129"/>
      <c r="SYA1536" s="129"/>
      <c r="SYB1536" s="129"/>
      <c r="SYC1536" s="129"/>
      <c r="SYD1536" s="129"/>
      <c r="SYE1536" s="129"/>
      <c r="SYF1536" s="129"/>
      <c r="SYG1536" s="129"/>
      <c r="SYH1536" s="129"/>
      <c r="SYI1536" s="129"/>
      <c r="SYJ1536" s="129"/>
      <c r="SYK1536" s="129"/>
      <c r="SYL1536" s="129"/>
      <c r="SYM1536" s="129"/>
      <c r="SYN1536" s="129"/>
      <c r="SYO1536" s="129"/>
      <c r="SYP1536" s="129"/>
      <c r="SYQ1536" s="129"/>
      <c r="SYR1536" s="129"/>
      <c r="SYS1536" s="129"/>
      <c r="SYT1536" s="129"/>
      <c r="SYU1536" s="129"/>
      <c r="SYV1536" s="129"/>
      <c r="SYW1536" s="129"/>
      <c r="SYX1536" s="129"/>
      <c r="SYY1536" s="129"/>
      <c r="SYZ1536" s="129"/>
      <c r="SZA1536" s="129"/>
      <c r="SZB1536" s="129"/>
      <c r="SZC1536" s="129"/>
      <c r="SZD1536" s="129"/>
      <c r="SZE1536" s="129"/>
      <c r="SZF1536" s="129"/>
      <c r="SZG1536" s="129"/>
      <c r="SZH1536" s="129"/>
      <c r="SZI1536" s="129"/>
      <c r="SZJ1536" s="129"/>
      <c r="SZK1536" s="129"/>
      <c r="SZL1536" s="129"/>
      <c r="SZM1536" s="129"/>
      <c r="SZN1536" s="129"/>
      <c r="SZO1536" s="129"/>
      <c r="SZP1536" s="129"/>
      <c r="SZQ1536" s="129"/>
      <c r="SZR1536" s="129"/>
      <c r="SZS1536" s="129"/>
      <c r="SZT1536" s="129"/>
      <c r="SZU1536" s="129"/>
      <c r="SZV1536" s="129"/>
      <c r="SZW1536" s="129"/>
      <c r="SZX1536" s="129"/>
      <c r="SZY1536" s="129"/>
      <c r="SZZ1536" s="129"/>
      <c r="TAA1536" s="129"/>
      <c r="TAB1536" s="129"/>
      <c r="TAC1536" s="129"/>
      <c r="TAD1536" s="129"/>
      <c r="TAE1536" s="129"/>
      <c r="TAF1536" s="129"/>
      <c r="TAG1536" s="129"/>
      <c r="TAH1536" s="129"/>
      <c r="TAI1536" s="129"/>
      <c r="TAJ1536" s="129"/>
      <c r="TAK1536" s="129"/>
      <c r="TAL1536" s="129"/>
      <c r="TAM1536" s="129"/>
      <c r="TAN1536" s="129"/>
      <c r="TAO1536" s="129"/>
      <c r="TAP1536" s="129"/>
      <c r="TAQ1536" s="129"/>
      <c r="TAR1536" s="129"/>
      <c r="TAS1536" s="129"/>
      <c r="TAT1536" s="129"/>
      <c r="TAU1536" s="129"/>
      <c r="TAV1536" s="129"/>
      <c r="TAW1536" s="129"/>
      <c r="TAX1536" s="129"/>
      <c r="TAY1536" s="129"/>
      <c r="TAZ1536" s="129"/>
      <c r="TBA1536" s="129"/>
      <c r="TBB1536" s="129"/>
      <c r="TBC1536" s="129"/>
      <c r="TBD1536" s="129"/>
      <c r="TBE1536" s="129"/>
      <c r="TBF1536" s="129"/>
      <c r="TBG1536" s="129"/>
      <c r="TBH1536" s="129"/>
      <c r="TBI1536" s="129"/>
      <c r="TBJ1536" s="129"/>
      <c r="TBK1536" s="129"/>
      <c r="TBL1536" s="129"/>
      <c r="TBM1536" s="129"/>
      <c r="TBN1536" s="129"/>
      <c r="TBO1536" s="129"/>
      <c r="TBP1536" s="129"/>
      <c r="TBQ1536" s="129"/>
      <c r="TBR1536" s="129"/>
      <c r="TBS1536" s="129"/>
      <c r="TBT1536" s="129"/>
      <c r="TBU1536" s="129"/>
      <c r="TBV1536" s="129"/>
      <c r="TBW1536" s="129"/>
      <c r="TBX1536" s="129"/>
      <c r="TBY1536" s="129"/>
      <c r="TBZ1536" s="129"/>
      <c r="TCA1536" s="129"/>
      <c r="TCB1536" s="129"/>
      <c r="TCC1536" s="129"/>
      <c r="TCD1536" s="129"/>
      <c r="TCE1536" s="129"/>
      <c r="TCF1536" s="129"/>
      <c r="TCG1536" s="129"/>
      <c r="TCH1536" s="129"/>
      <c r="TCI1536" s="129"/>
      <c r="TCJ1536" s="129"/>
      <c r="TCK1536" s="129"/>
      <c r="TCL1536" s="129"/>
      <c r="TCM1536" s="129"/>
      <c r="TCN1536" s="129"/>
      <c r="TCO1536" s="129"/>
      <c r="TCP1536" s="129"/>
      <c r="TCQ1536" s="129"/>
      <c r="TCR1536" s="129"/>
      <c r="TCS1536" s="129"/>
      <c r="TCT1536" s="129"/>
      <c r="TCU1536" s="129"/>
      <c r="TCV1536" s="129"/>
      <c r="TCW1536" s="129"/>
      <c r="TCX1536" s="129"/>
      <c r="TCY1536" s="129"/>
      <c r="TCZ1536" s="129"/>
      <c r="TDA1536" s="129"/>
      <c r="TDB1536" s="129"/>
      <c r="TDC1536" s="129"/>
      <c r="TDD1536" s="129"/>
      <c r="TDE1536" s="129"/>
      <c r="TDF1536" s="129"/>
      <c r="TDG1536" s="129"/>
      <c r="TDH1536" s="129"/>
      <c r="TDI1536" s="129"/>
      <c r="TDJ1536" s="129"/>
      <c r="TDK1536" s="129"/>
      <c r="TDL1536" s="129"/>
      <c r="TDM1536" s="129"/>
      <c r="TDN1536" s="129"/>
      <c r="TDO1536" s="129"/>
      <c r="TDP1536" s="129"/>
      <c r="TDQ1536" s="129"/>
      <c r="TDR1536" s="129"/>
      <c r="TDS1536" s="129"/>
      <c r="TDT1536" s="129"/>
      <c r="TDU1536" s="129"/>
      <c r="TDV1536" s="129"/>
      <c r="TDW1536" s="129"/>
      <c r="TDX1536" s="129"/>
      <c r="TDY1536" s="129"/>
      <c r="TDZ1536" s="129"/>
      <c r="TEA1536" s="129"/>
      <c r="TEB1536" s="129"/>
      <c r="TEC1536" s="129"/>
      <c r="TED1536" s="129"/>
      <c r="TEE1536" s="129"/>
      <c r="TEF1536" s="129"/>
      <c r="TEG1536" s="129"/>
      <c r="TEH1536" s="129"/>
      <c r="TEI1536" s="129"/>
      <c r="TEJ1536" s="129"/>
      <c r="TEK1536" s="129"/>
      <c r="TEL1536" s="129"/>
      <c r="TEM1536" s="129"/>
      <c r="TEN1536" s="129"/>
      <c r="TEO1536" s="129"/>
      <c r="TEP1536" s="129"/>
      <c r="TEQ1536" s="129"/>
      <c r="TER1536" s="129"/>
      <c r="TES1536" s="129"/>
      <c r="TET1536" s="129"/>
      <c r="TEU1536" s="129"/>
      <c r="TEV1536" s="129"/>
      <c r="TEW1536" s="129"/>
      <c r="TEX1536" s="129"/>
      <c r="TEY1536" s="129"/>
      <c r="TEZ1536" s="129"/>
      <c r="TFA1536" s="129"/>
      <c r="TFB1536" s="129"/>
      <c r="TFC1536" s="129"/>
      <c r="TFD1536" s="129"/>
      <c r="TFE1536" s="129"/>
      <c r="TFF1536" s="129"/>
      <c r="TFG1536" s="129"/>
      <c r="TFH1536" s="129"/>
      <c r="TFI1536" s="129"/>
      <c r="TFJ1536" s="129"/>
      <c r="TFK1536" s="129"/>
      <c r="TFL1536" s="129"/>
      <c r="TFM1536" s="129"/>
      <c r="TFN1536" s="129"/>
      <c r="TFO1536" s="129"/>
      <c r="TFP1536" s="129"/>
      <c r="TFQ1536" s="129"/>
      <c r="TFR1536" s="129"/>
      <c r="TFS1536" s="129"/>
      <c r="TFT1536" s="129"/>
      <c r="TFU1536" s="129"/>
      <c r="TFV1536" s="129"/>
      <c r="TFW1536" s="129"/>
      <c r="TFX1536" s="129"/>
      <c r="TFY1536" s="129"/>
      <c r="TFZ1536" s="129"/>
      <c r="TGA1536" s="129"/>
      <c r="TGB1536" s="129"/>
      <c r="TGC1536" s="129"/>
      <c r="TGD1536" s="129"/>
      <c r="TGE1536" s="129"/>
      <c r="TGF1536" s="129"/>
      <c r="TGG1536" s="129"/>
      <c r="TGH1536" s="129"/>
      <c r="TGI1536" s="129"/>
      <c r="TGJ1536" s="129"/>
      <c r="TGK1536" s="129"/>
      <c r="TGL1536" s="129"/>
      <c r="TGM1536" s="129"/>
      <c r="TGN1536" s="129"/>
      <c r="TGO1536" s="129"/>
      <c r="TGP1536" s="129"/>
      <c r="TGQ1536" s="129"/>
      <c r="TGR1536" s="129"/>
      <c r="TGS1536" s="129"/>
      <c r="TGT1536" s="129"/>
      <c r="TGU1536" s="129"/>
      <c r="TGV1536" s="129"/>
      <c r="TGW1536" s="129"/>
      <c r="TGX1536" s="129"/>
      <c r="TGY1536" s="129"/>
      <c r="TGZ1536" s="129"/>
      <c r="THA1536" s="129"/>
      <c r="THB1536" s="129"/>
      <c r="THC1536" s="129"/>
      <c r="THD1536" s="129"/>
      <c r="THE1536" s="129"/>
      <c r="THF1536" s="129"/>
      <c r="THG1536" s="129"/>
      <c r="THH1536" s="129"/>
      <c r="THI1536" s="129"/>
      <c r="THJ1536" s="129"/>
      <c r="THK1536" s="129"/>
      <c r="THL1536" s="129"/>
      <c r="THM1536" s="129"/>
      <c r="THN1536" s="129"/>
      <c r="THO1536" s="129"/>
      <c r="THP1536" s="129"/>
      <c r="THQ1536" s="129"/>
      <c r="THR1536" s="129"/>
      <c r="THS1536" s="129"/>
      <c r="THT1536" s="129"/>
      <c r="THU1536" s="129"/>
      <c r="THV1536" s="129"/>
      <c r="THW1536" s="129"/>
      <c r="THX1536" s="129"/>
      <c r="THY1536" s="129"/>
      <c r="THZ1536" s="129"/>
      <c r="TIA1536" s="129"/>
      <c r="TIB1536" s="129"/>
      <c r="TIC1536" s="129"/>
      <c r="TID1536" s="129"/>
      <c r="TIE1536" s="129"/>
      <c r="TIF1536" s="129"/>
      <c r="TIG1536" s="129"/>
      <c r="TIH1536" s="129"/>
      <c r="TII1536" s="129"/>
      <c r="TIJ1536" s="129"/>
      <c r="TIK1536" s="129"/>
      <c r="TIL1536" s="129"/>
      <c r="TIM1536" s="129"/>
      <c r="TIN1536" s="129"/>
      <c r="TIO1536" s="129"/>
      <c r="TIP1536" s="129"/>
      <c r="TIQ1536" s="129"/>
      <c r="TIR1536" s="129"/>
      <c r="TIS1536" s="129"/>
      <c r="TIT1536" s="129"/>
      <c r="TIU1536" s="129"/>
      <c r="TIV1536" s="129"/>
      <c r="TIW1536" s="129"/>
      <c r="TIX1536" s="129"/>
      <c r="TIY1536" s="129"/>
      <c r="TIZ1536" s="129"/>
      <c r="TJA1536" s="129"/>
      <c r="TJB1536" s="129"/>
      <c r="TJC1536" s="129"/>
      <c r="TJD1536" s="129"/>
      <c r="TJE1536" s="129"/>
      <c r="TJF1536" s="129"/>
      <c r="TJG1536" s="129"/>
      <c r="TJH1536" s="129"/>
      <c r="TJI1536" s="129"/>
      <c r="TJJ1536" s="129"/>
      <c r="TJK1536" s="129"/>
      <c r="TJL1536" s="129"/>
      <c r="TJM1536" s="129"/>
      <c r="TJN1536" s="129"/>
      <c r="TJO1536" s="129"/>
      <c r="TJP1536" s="129"/>
      <c r="TJQ1536" s="129"/>
      <c r="TJR1536" s="129"/>
      <c r="TJS1536" s="129"/>
      <c r="TJT1536" s="129"/>
      <c r="TJU1536" s="129"/>
      <c r="TJV1536" s="129"/>
      <c r="TJW1536" s="129"/>
      <c r="TJX1536" s="129"/>
      <c r="TJY1536" s="129"/>
      <c r="TJZ1536" s="129"/>
      <c r="TKA1536" s="129"/>
      <c r="TKB1536" s="129"/>
      <c r="TKC1536" s="129"/>
      <c r="TKD1536" s="129"/>
      <c r="TKE1536" s="129"/>
      <c r="TKF1536" s="129"/>
      <c r="TKG1536" s="129"/>
      <c r="TKH1536" s="129"/>
      <c r="TKI1536" s="129"/>
      <c r="TKJ1536" s="129"/>
      <c r="TKK1536" s="129"/>
      <c r="TKL1536" s="129"/>
      <c r="TKM1536" s="129"/>
      <c r="TKN1536" s="129"/>
      <c r="TKO1536" s="129"/>
      <c r="TKP1536" s="129"/>
      <c r="TKQ1536" s="129"/>
      <c r="TKR1536" s="129"/>
      <c r="TKS1536" s="129"/>
      <c r="TKT1536" s="129"/>
      <c r="TKU1536" s="129"/>
      <c r="TKV1536" s="129"/>
      <c r="TKW1536" s="129"/>
      <c r="TKX1536" s="129"/>
      <c r="TKY1536" s="129"/>
      <c r="TKZ1536" s="129"/>
      <c r="TLA1536" s="129"/>
      <c r="TLB1536" s="129"/>
      <c r="TLC1536" s="129"/>
      <c r="TLD1536" s="129"/>
      <c r="TLE1536" s="129"/>
      <c r="TLF1536" s="129"/>
      <c r="TLG1536" s="129"/>
      <c r="TLH1536" s="129"/>
      <c r="TLI1536" s="129"/>
      <c r="TLJ1536" s="129"/>
      <c r="TLK1536" s="129"/>
      <c r="TLL1536" s="129"/>
      <c r="TLM1536" s="129"/>
      <c r="TLN1536" s="129"/>
      <c r="TLO1536" s="129"/>
      <c r="TLP1536" s="129"/>
      <c r="TLQ1536" s="129"/>
      <c r="TLR1536" s="129"/>
      <c r="TLS1536" s="129"/>
      <c r="TLT1536" s="129"/>
      <c r="TLU1536" s="129"/>
      <c r="TLV1536" s="129"/>
      <c r="TLW1536" s="129"/>
      <c r="TLX1536" s="129"/>
      <c r="TLY1536" s="129"/>
      <c r="TLZ1536" s="129"/>
      <c r="TMA1536" s="129"/>
      <c r="TMB1536" s="129"/>
      <c r="TMC1536" s="129"/>
      <c r="TMD1536" s="129"/>
      <c r="TME1536" s="129"/>
      <c r="TMF1536" s="129"/>
      <c r="TMG1536" s="129"/>
      <c r="TMH1536" s="129"/>
      <c r="TMI1536" s="129"/>
      <c r="TMJ1536" s="129"/>
      <c r="TMK1536" s="129"/>
      <c r="TML1536" s="129"/>
      <c r="TMM1536" s="129"/>
      <c r="TMN1536" s="129"/>
      <c r="TMO1536" s="129"/>
      <c r="TMP1536" s="129"/>
      <c r="TMQ1536" s="129"/>
      <c r="TMR1536" s="129"/>
      <c r="TMS1536" s="129"/>
      <c r="TMT1536" s="129"/>
      <c r="TMU1536" s="129"/>
      <c r="TMV1536" s="129"/>
      <c r="TMW1536" s="129"/>
      <c r="TMX1536" s="129"/>
      <c r="TMY1536" s="129"/>
      <c r="TMZ1536" s="129"/>
      <c r="TNA1536" s="129"/>
      <c r="TNB1536" s="129"/>
      <c r="TNC1536" s="129"/>
      <c r="TND1536" s="129"/>
      <c r="TNE1536" s="129"/>
      <c r="TNF1536" s="129"/>
      <c r="TNG1536" s="129"/>
      <c r="TNH1536" s="129"/>
      <c r="TNI1536" s="129"/>
      <c r="TNJ1536" s="129"/>
      <c r="TNK1536" s="129"/>
      <c r="TNL1536" s="129"/>
      <c r="TNM1536" s="129"/>
      <c r="TNN1536" s="129"/>
      <c r="TNO1536" s="129"/>
      <c r="TNP1536" s="129"/>
      <c r="TNQ1536" s="129"/>
      <c r="TNR1536" s="129"/>
      <c r="TNS1536" s="129"/>
      <c r="TNT1536" s="129"/>
      <c r="TNU1536" s="129"/>
      <c r="TNV1536" s="129"/>
      <c r="TNW1536" s="129"/>
      <c r="TNX1536" s="129"/>
      <c r="TNY1536" s="129"/>
      <c r="TNZ1536" s="129"/>
      <c r="TOA1536" s="129"/>
      <c r="TOB1536" s="129"/>
      <c r="TOC1536" s="129"/>
      <c r="TOD1536" s="129"/>
      <c r="TOE1536" s="129"/>
      <c r="TOF1536" s="129"/>
      <c r="TOG1536" s="129"/>
      <c r="TOH1536" s="129"/>
      <c r="TOI1536" s="129"/>
      <c r="TOJ1536" s="129"/>
      <c r="TOK1536" s="129"/>
      <c r="TOL1536" s="129"/>
      <c r="TOM1536" s="129"/>
      <c r="TON1536" s="129"/>
      <c r="TOO1536" s="129"/>
      <c r="TOP1536" s="129"/>
      <c r="TOQ1536" s="129"/>
      <c r="TOR1536" s="129"/>
      <c r="TOS1536" s="129"/>
      <c r="TOT1536" s="129"/>
      <c r="TOU1536" s="129"/>
      <c r="TOV1536" s="129"/>
      <c r="TOW1536" s="129"/>
      <c r="TOX1536" s="129"/>
      <c r="TOY1536" s="129"/>
      <c r="TOZ1536" s="129"/>
      <c r="TPA1536" s="129"/>
      <c r="TPB1536" s="129"/>
      <c r="TPC1536" s="129"/>
      <c r="TPD1536" s="129"/>
      <c r="TPE1536" s="129"/>
      <c r="TPF1536" s="129"/>
      <c r="TPG1536" s="129"/>
      <c r="TPH1536" s="129"/>
      <c r="TPI1536" s="129"/>
      <c r="TPJ1536" s="129"/>
      <c r="TPK1536" s="129"/>
      <c r="TPL1536" s="129"/>
      <c r="TPM1536" s="129"/>
      <c r="TPN1536" s="129"/>
      <c r="TPO1536" s="129"/>
      <c r="TPP1536" s="129"/>
      <c r="TPQ1536" s="129"/>
      <c r="TPR1536" s="129"/>
      <c r="TPS1536" s="129"/>
      <c r="TPT1536" s="129"/>
      <c r="TPU1536" s="129"/>
      <c r="TPV1536" s="129"/>
      <c r="TPW1536" s="129"/>
      <c r="TPX1536" s="129"/>
      <c r="TPY1536" s="129"/>
      <c r="TPZ1536" s="129"/>
      <c r="TQA1536" s="129"/>
      <c r="TQB1536" s="129"/>
      <c r="TQC1536" s="129"/>
      <c r="TQD1536" s="129"/>
      <c r="TQE1536" s="129"/>
      <c r="TQF1536" s="129"/>
      <c r="TQG1536" s="129"/>
      <c r="TQH1536" s="129"/>
      <c r="TQI1536" s="129"/>
      <c r="TQJ1536" s="129"/>
      <c r="TQK1536" s="129"/>
      <c r="TQL1536" s="129"/>
      <c r="TQM1536" s="129"/>
      <c r="TQN1536" s="129"/>
      <c r="TQO1536" s="129"/>
      <c r="TQP1536" s="129"/>
      <c r="TQQ1536" s="129"/>
      <c r="TQR1536" s="129"/>
      <c r="TQS1536" s="129"/>
      <c r="TQT1536" s="129"/>
      <c r="TQU1536" s="129"/>
      <c r="TQV1536" s="129"/>
      <c r="TQW1536" s="129"/>
      <c r="TQX1536" s="129"/>
      <c r="TQY1536" s="129"/>
      <c r="TQZ1536" s="129"/>
      <c r="TRA1536" s="129"/>
      <c r="TRB1536" s="129"/>
      <c r="TRC1536" s="129"/>
      <c r="TRD1536" s="129"/>
      <c r="TRE1536" s="129"/>
      <c r="TRF1536" s="129"/>
      <c r="TRG1536" s="129"/>
      <c r="TRH1536" s="129"/>
      <c r="TRI1536" s="129"/>
      <c r="TRJ1536" s="129"/>
      <c r="TRK1536" s="129"/>
      <c r="TRL1536" s="129"/>
      <c r="TRM1536" s="129"/>
      <c r="TRN1536" s="129"/>
      <c r="TRO1536" s="129"/>
      <c r="TRP1536" s="129"/>
      <c r="TRQ1536" s="129"/>
      <c r="TRR1536" s="129"/>
      <c r="TRS1536" s="129"/>
      <c r="TRT1536" s="129"/>
      <c r="TRU1536" s="129"/>
      <c r="TRV1536" s="129"/>
      <c r="TRW1536" s="129"/>
      <c r="TRX1536" s="129"/>
      <c r="TRY1536" s="129"/>
      <c r="TRZ1536" s="129"/>
      <c r="TSA1536" s="129"/>
      <c r="TSB1536" s="129"/>
      <c r="TSC1536" s="129"/>
      <c r="TSD1536" s="129"/>
      <c r="TSE1536" s="129"/>
      <c r="TSF1536" s="129"/>
      <c r="TSG1536" s="129"/>
      <c r="TSH1536" s="129"/>
      <c r="TSI1536" s="129"/>
      <c r="TSJ1536" s="129"/>
      <c r="TSK1536" s="129"/>
      <c r="TSL1536" s="129"/>
      <c r="TSM1536" s="129"/>
      <c r="TSN1536" s="129"/>
      <c r="TSO1536" s="129"/>
      <c r="TSP1536" s="129"/>
      <c r="TSQ1536" s="129"/>
      <c r="TSR1536" s="129"/>
      <c r="TSS1536" s="129"/>
      <c r="TST1536" s="129"/>
      <c r="TSU1536" s="129"/>
      <c r="TSV1536" s="129"/>
      <c r="TSW1536" s="129"/>
      <c r="TSX1536" s="129"/>
      <c r="TSY1536" s="129"/>
      <c r="TSZ1536" s="129"/>
      <c r="TTA1536" s="129"/>
      <c r="TTB1536" s="129"/>
      <c r="TTC1536" s="129"/>
      <c r="TTD1536" s="129"/>
      <c r="TTE1536" s="129"/>
      <c r="TTF1536" s="129"/>
      <c r="TTG1536" s="129"/>
      <c r="TTH1536" s="129"/>
      <c r="TTI1536" s="129"/>
      <c r="TTJ1536" s="129"/>
      <c r="TTK1536" s="129"/>
      <c r="TTL1536" s="129"/>
      <c r="TTM1536" s="129"/>
      <c r="TTN1536" s="129"/>
      <c r="TTO1536" s="129"/>
      <c r="TTP1536" s="129"/>
      <c r="TTQ1536" s="129"/>
      <c r="TTR1536" s="129"/>
      <c r="TTS1536" s="129"/>
      <c r="TTT1536" s="129"/>
      <c r="TTU1536" s="129"/>
      <c r="TTV1536" s="129"/>
      <c r="TTW1536" s="129"/>
      <c r="TTX1536" s="129"/>
      <c r="TTY1536" s="129"/>
      <c r="TTZ1536" s="129"/>
      <c r="TUA1536" s="129"/>
      <c r="TUB1536" s="129"/>
      <c r="TUC1536" s="129"/>
      <c r="TUD1536" s="129"/>
      <c r="TUE1536" s="129"/>
      <c r="TUF1536" s="129"/>
      <c r="TUG1536" s="129"/>
      <c r="TUH1536" s="129"/>
      <c r="TUI1536" s="129"/>
      <c r="TUJ1536" s="129"/>
      <c r="TUK1536" s="129"/>
      <c r="TUL1536" s="129"/>
      <c r="TUM1536" s="129"/>
      <c r="TUN1536" s="129"/>
      <c r="TUO1536" s="129"/>
      <c r="TUP1536" s="129"/>
      <c r="TUQ1536" s="129"/>
      <c r="TUR1536" s="129"/>
      <c r="TUS1536" s="129"/>
      <c r="TUT1536" s="129"/>
      <c r="TUU1536" s="129"/>
      <c r="TUV1536" s="129"/>
      <c r="TUW1536" s="129"/>
      <c r="TUX1536" s="129"/>
      <c r="TUY1536" s="129"/>
      <c r="TUZ1536" s="129"/>
      <c r="TVA1536" s="129"/>
      <c r="TVB1536" s="129"/>
      <c r="TVC1536" s="129"/>
      <c r="TVD1536" s="129"/>
      <c r="TVE1536" s="129"/>
      <c r="TVF1536" s="129"/>
      <c r="TVG1536" s="129"/>
      <c r="TVH1536" s="129"/>
      <c r="TVI1536" s="129"/>
      <c r="TVJ1536" s="129"/>
      <c r="TVK1536" s="129"/>
      <c r="TVL1536" s="129"/>
      <c r="TVM1536" s="129"/>
      <c r="TVN1536" s="129"/>
      <c r="TVO1536" s="129"/>
      <c r="TVP1536" s="129"/>
      <c r="TVQ1536" s="129"/>
      <c r="TVR1536" s="129"/>
      <c r="TVS1536" s="129"/>
      <c r="TVT1536" s="129"/>
      <c r="TVU1536" s="129"/>
      <c r="TVV1536" s="129"/>
      <c r="TVW1536" s="129"/>
      <c r="TVX1536" s="129"/>
      <c r="TVY1536" s="129"/>
      <c r="TVZ1536" s="129"/>
      <c r="TWA1536" s="129"/>
      <c r="TWB1536" s="129"/>
      <c r="TWC1536" s="129"/>
      <c r="TWD1536" s="129"/>
      <c r="TWE1536" s="129"/>
      <c r="TWF1536" s="129"/>
      <c r="TWG1536" s="129"/>
      <c r="TWH1536" s="129"/>
      <c r="TWI1536" s="129"/>
      <c r="TWJ1536" s="129"/>
      <c r="TWK1536" s="129"/>
      <c r="TWL1536" s="129"/>
      <c r="TWM1536" s="129"/>
      <c r="TWN1536" s="129"/>
      <c r="TWO1536" s="129"/>
      <c r="TWP1536" s="129"/>
      <c r="TWQ1536" s="129"/>
      <c r="TWR1536" s="129"/>
      <c r="TWS1536" s="129"/>
      <c r="TWT1536" s="129"/>
      <c r="TWU1536" s="129"/>
      <c r="TWV1536" s="129"/>
      <c r="TWW1536" s="129"/>
      <c r="TWX1536" s="129"/>
      <c r="TWY1536" s="129"/>
      <c r="TWZ1536" s="129"/>
      <c r="TXA1536" s="129"/>
      <c r="TXB1536" s="129"/>
      <c r="TXC1536" s="129"/>
      <c r="TXD1536" s="129"/>
      <c r="TXE1536" s="129"/>
      <c r="TXF1536" s="129"/>
      <c r="TXG1536" s="129"/>
      <c r="TXH1536" s="129"/>
      <c r="TXI1536" s="129"/>
      <c r="TXJ1536" s="129"/>
      <c r="TXK1536" s="129"/>
      <c r="TXL1536" s="129"/>
      <c r="TXM1536" s="129"/>
      <c r="TXN1536" s="129"/>
      <c r="TXO1536" s="129"/>
      <c r="TXP1536" s="129"/>
      <c r="TXQ1536" s="129"/>
      <c r="TXR1536" s="129"/>
      <c r="TXS1536" s="129"/>
      <c r="TXT1536" s="129"/>
      <c r="TXU1536" s="129"/>
      <c r="TXV1536" s="129"/>
      <c r="TXW1536" s="129"/>
      <c r="TXX1536" s="129"/>
      <c r="TXY1536" s="129"/>
      <c r="TXZ1536" s="129"/>
      <c r="TYA1536" s="129"/>
      <c r="TYB1536" s="129"/>
      <c r="TYC1536" s="129"/>
      <c r="TYD1536" s="129"/>
      <c r="TYE1536" s="129"/>
      <c r="TYF1536" s="129"/>
      <c r="TYG1536" s="129"/>
      <c r="TYH1536" s="129"/>
      <c r="TYI1536" s="129"/>
      <c r="TYJ1536" s="129"/>
      <c r="TYK1536" s="129"/>
      <c r="TYL1536" s="129"/>
      <c r="TYM1536" s="129"/>
      <c r="TYN1536" s="129"/>
      <c r="TYO1536" s="129"/>
      <c r="TYP1536" s="129"/>
      <c r="TYQ1536" s="129"/>
      <c r="TYR1536" s="129"/>
      <c r="TYS1536" s="129"/>
      <c r="TYT1536" s="129"/>
      <c r="TYU1536" s="129"/>
      <c r="TYV1536" s="129"/>
      <c r="TYW1536" s="129"/>
      <c r="TYX1536" s="129"/>
      <c r="TYY1536" s="129"/>
      <c r="TYZ1536" s="129"/>
      <c r="TZA1536" s="129"/>
      <c r="TZB1536" s="129"/>
      <c r="TZC1536" s="129"/>
      <c r="TZD1536" s="129"/>
      <c r="TZE1536" s="129"/>
      <c r="TZF1536" s="129"/>
      <c r="TZG1536" s="129"/>
      <c r="TZH1536" s="129"/>
      <c r="TZI1536" s="129"/>
      <c r="TZJ1536" s="129"/>
      <c r="TZK1536" s="129"/>
      <c r="TZL1536" s="129"/>
      <c r="TZM1536" s="129"/>
      <c r="TZN1536" s="129"/>
      <c r="TZO1536" s="129"/>
      <c r="TZP1536" s="129"/>
      <c r="TZQ1536" s="129"/>
      <c r="TZR1536" s="129"/>
      <c r="TZS1536" s="129"/>
      <c r="TZT1536" s="129"/>
      <c r="TZU1536" s="129"/>
      <c r="TZV1536" s="129"/>
      <c r="TZW1536" s="129"/>
      <c r="TZX1536" s="129"/>
      <c r="TZY1536" s="129"/>
      <c r="TZZ1536" s="129"/>
      <c r="UAA1536" s="129"/>
      <c r="UAB1536" s="129"/>
      <c r="UAC1536" s="129"/>
      <c r="UAD1536" s="129"/>
      <c r="UAE1536" s="129"/>
      <c r="UAF1536" s="129"/>
      <c r="UAG1536" s="129"/>
      <c r="UAH1536" s="129"/>
      <c r="UAI1536" s="129"/>
      <c r="UAJ1536" s="129"/>
      <c r="UAK1536" s="129"/>
      <c r="UAL1536" s="129"/>
      <c r="UAM1536" s="129"/>
      <c r="UAN1536" s="129"/>
      <c r="UAO1536" s="129"/>
      <c r="UAP1536" s="129"/>
      <c r="UAQ1536" s="129"/>
      <c r="UAR1536" s="129"/>
      <c r="UAS1536" s="129"/>
      <c r="UAT1536" s="129"/>
      <c r="UAU1536" s="129"/>
      <c r="UAV1536" s="129"/>
      <c r="UAW1536" s="129"/>
      <c r="UAX1536" s="129"/>
      <c r="UAY1536" s="129"/>
      <c r="UAZ1536" s="129"/>
      <c r="UBA1536" s="129"/>
      <c r="UBB1536" s="129"/>
      <c r="UBC1536" s="129"/>
      <c r="UBD1536" s="129"/>
      <c r="UBE1536" s="129"/>
      <c r="UBF1536" s="129"/>
      <c r="UBG1536" s="129"/>
      <c r="UBH1536" s="129"/>
      <c r="UBI1536" s="129"/>
      <c r="UBJ1536" s="129"/>
      <c r="UBK1536" s="129"/>
      <c r="UBL1536" s="129"/>
      <c r="UBM1536" s="129"/>
      <c r="UBN1536" s="129"/>
      <c r="UBO1536" s="129"/>
      <c r="UBP1536" s="129"/>
      <c r="UBQ1536" s="129"/>
      <c r="UBR1536" s="129"/>
      <c r="UBS1536" s="129"/>
      <c r="UBT1536" s="129"/>
      <c r="UBU1536" s="129"/>
      <c r="UBV1536" s="129"/>
      <c r="UBW1536" s="129"/>
      <c r="UBX1536" s="129"/>
      <c r="UBY1536" s="129"/>
      <c r="UBZ1536" s="129"/>
      <c r="UCA1536" s="129"/>
      <c r="UCB1536" s="129"/>
      <c r="UCC1536" s="129"/>
      <c r="UCD1536" s="129"/>
      <c r="UCE1536" s="129"/>
      <c r="UCF1536" s="129"/>
      <c r="UCG1536" s="129"/>
      <c r="UCH1536" s="129"/>
      <c r="UCI1536" s="129"/>
      <c r="UCJ1536" s="129"/>
      <c r="UCK1536" s="129"/>
      <c r="UCL1536" s="129"/>
      <c r="UCM1536" s="129"/>
      <c r="UCN1536" s="129"/>
      <c r="UCO1536" s="129"/>
      <c r="UCP1536" s="129"/>
      <c r="UCQ1536" s="129"/>
      <c r="UCR1536" s="129"/>
      <c r="UCS1536" s="129"/>
      <c r="UCT1536" s="129"/>
      <c r="UCU1536" s="129"/>
      <c r="UCV1536" s="129"/>
      <c r="UCW1536" s="129"/>
      <c r="UCX1536" s="129"/>
      <c r="UCY1536" s="129"/>
      <c r="UCZ1536" s="129"/>
      <c r="UDA1536" s="129"/>
      <c r="UDB1536" s="129"/>
      <c r="UDC1536" s="129"/>
      <c r="UDD1536" s="129"/>
      <c r="UDE1536" s="129"/>
      <c r="UDF1536" s="129"/>
      <c r="UDG1536" s="129"/>
      <c r="UDH1536" s="129"/>
      <c r="UDI1536" s="129"/>
      <c r="UDJ1536" s="129"/>
      <c r="UDK1536" s="129"/>
      <c r="UDL1536" s="129"/>
      <c r="UDM1536" s="129"/>
      <c r="UDN1536" s="129"/>
      <c r="UDO1536" s="129"/>
      <c r="UDP1536" s="129"/>
      <c r="UDQ1536" s="129"/>
      <c r="UDR1536" s="129"/>
      <c r="UDS1536" s="129"/>
      <c r="UDT1536" s="129"/>
      <c r="UDU1536" s="129"/>
      <c r="UDV1536" s="129"/>
      <c r="UDW1536" s="129"/>
      <c r="UDX1536" s="129"/>
      <c r="UDY1536" s="129"/>
      <c r="UDZ1536" s="129"/>
      <c r="UEA1536" s="129"/>
      <c r="UEB1536" s="129"/>
      <c r="UEC1536" s="129"/>
      <c r="UED1536" s="129"/>
      <c r="UEE1536" s="129"/>
      <c r="UEF1536" s="129"/>
      <c r="UEG1536" s="129"/>
      <c r="UEH1536" s="129"/>
      <c r="UEI1536" s="129"/>
      <c r="UEJ1536" s="129"/>
      <c r="UEK1536" s="129"/>
      <c r="UEL1536" s="129"/>
      <c r="UEM1536" s="129"/>
      <c r="UEN1536" s="129"/>
      <c r="UEO1536" s="129"/>
      <c r="UEP1536" s="129"/>
      <c r="UEQ1536" s="129"/>
      <c r="UER1536" s="129"/>
      <c r="UES1536" s="129"/>
      <c r="UET1536" s="129"/>
      <c r="UEU1536" s="129"/>
      <c r="UEV1536" s="129"/>
      <c r="UEW1536" s="129"/>
      <c r="UEX1536" s="129"/>
      <c r="UEY1536" s="129"/>
      <c r="UEZ1536" s="129"/>
      <c r="UFA1536" s="129"/>
      <c r="UFB1536" s="129"/>
      <c r="UFC1536" s="129"/>
      <c r="UFD1536" s="129"/>
      <c r="UFE1536" s="129"/>
      <c r="UFF1536" s="129"/>
      <c r="UFG1536" s="129"/>
      <c r="UFH1536" s="129"/>
      <c r="UFI1536" s="129"/>
      <c r="UFJ1536" s="129"/>
      <c r="UFK1536" s="129"/>
      <c r="UFL1536" s="129"/>
      <c r="UFM1536" s="129"/>
      <c r="UFN1536" s="129"/>
      <c r="UFO1536" s="129"/>
      <c r="UFP1536" s="129"/>
      <c r="UFQ1536" s="129"/>
      <c r="UFR1536" s="129"/>
      <c r="UFS1536" s="129"/>
      <c r="UFT1536" s="129"/>
      <c r="UFU1536" s="129"/>
      <c r="UFV1536" s="129"/>
      <c r="UFW1536" s="129"/>
      <c r="UFX1536" s="129"/>
      <c r="UFY1536" s="129"/>
      <c r="UFZ1536" s="129"/>
      <c r="UGA1536" s="129"/>
      <c r="UGB1536" s="129"/>
      <c r="UGC1536" s="129"/>
      <c r="UGD1536" s="129"/>
      <c r="UGE1536" s="129"/>
      <c r="UGF1536" s="129"/>
      <c r="UGG1536" s="129"/>
      <c r="UGH1536" s="129"/>
      <c r="UGI1536" s="129"/>
      <c r="UGJ1536" s="129"/>
      <c r="UGK1536" s="129"/>
      <c r="UGL1536" s="129"/>
      <c r="UGM1536" s="129"/>
      <c r="UGN1536" s="129"/>
      <c r="UGO1536" s="129"/>
      <c r="UGP1536" s="129"/>
      <c r="UGQ1536" s="129"/>
      <c r="UGR1536" s="129"/>
      <c r="UGS1536" s="129"/>
      <c r="UGT1536" s="129"/>
      <c r="UGU1536" s="129"/>
      <c r="UGV1536" s="129"/>
      <c r="UGW1536" s="129"/>
      <c r="UGX1536" s="129"/>
      <c r="UGY1536" s="129"/>
      <c r="UGZ1536" s="129"/>
      <c r="UHA1536" s="129"/>
      <c r="UHB1536" s="129"/>
      <c r="UHC1536" s="129"/>
      <c r="UHD1536" s="129"/>
      <c r="UHE1536" s="129"/>
      <c r="UHF1536" s="129"/>
      <c r="UHG1536" s="129"/>
      <c r="UHH1536" s="129"/>
      <c r="UHI1536" s="129"/>
      <c r="UHJ1536" s="129"/>
      <c r="UHK1536" s="129"/>
      <c r="UHL1536" s="129"/>
      <c r="UHM1536" s="129"/>
      <c r="UHN1536" s="129"/>
      <c r="UHO1536" s="129"/>
      <c r="UHP1536" s="129"/>
      <c r="UHQ1536" s="129"/>
      <c r="UHR1536" s="129"/>
      <c r="UHS1536" s="129"/>
      <c r="UHT1536" s="129"/>
      <c r="UHU1536" s="129"/>
      <c r="UHV1536" s="129"/>
      <c r="UHW1536" s="129"/>
      <c r="UHX1536" s="129"/>
      <c r="UHY1536" s="129"/>
      <c r="UHZ1536" s="129"/>
      <c r="UIA1536" s="129"/>
      <c r="UIB1536" s="129"/>
      <c r="UIC1536" s="129"/>
      <c r="UID1536" s="129"/>
      <c r="UIE1536" s="129"/>
      <c r="UIF1536" s="129"/>
      <c r="UIG1536" s="129"/>
      <c r="UIH1536" s="129"/>
      <c r="UII1536" s="129"/>
      <c r="UIJ1536" s="129"/>
      <c r="UIK1536" s="129"/>
      <c r="UIL1536" s="129"/>
      <c r="UIM1536" s="129"/>
      <c r="UIN1536" s="129"/>
      <c r="UIO1536" s="129"/>
      <c r="UIP1536" s="129"/>
      <c r="UIQ1536" s="129"/>
      <c r="UIR1536" s="129"/>
      <c r="UIS1536" s="129"/>
      <c r="UIT1536" s="129"/>
      <c r="UIU1536" s="129"/>
      <c r="UIV1536" s="129"/>
      <c r="UIW1536" s="129"/>
      <c r="UIX1536" s="129"/>
      <c r="UIY1536" s="129"/>
      <c r="UIZ1536" s="129"/>
      <c r="UJA1536" s="129"/>
      <c r="UJB1536" s="129"/>
      <c r="UJC1536" s="129"/>
      <c r="UJD1536" s="129"/>
      <c r="UJE1536" s="129"/>
      <c r="UJF1536" s="129"/>
      <c r="UJG1536" s="129"/>
      <c r="UJH1536" s="129"/>
      <c r="UJI1536" s="129"/>
      <c r="UJJ1536" s="129"/>
      <c r="UJK1536" s="129"/>
      <c r="UJL1536" s="129"/>
      <c r="UJM1536" s="129"/>
      <c r="UJN1536" s="129"/>
      <c r="UJO1536" s="129"/>
      <c r="UJP1536" s="129"/>
      <c r="UJQ1536" s="129"/>
      <c r="UJR1536" s="129"/>
      <c r="UJS1536" s="129"/>
      <c r="UJT1536" s="129"/>
      <c r="UJU1536" s="129"/>
      <c r="UJV1536" s="129"/>
      <c r="UJW1536" s="129"/>
      <c r="UJX1536" s="129"/>
      <c r="UJY1536" s="129"/>
      <c r="UJZ1536" s="129"/>
      <c r="UKA1536" s="129"/>
      <c r="UKB1536" s="129"/>
      <c r="UKC1536" s="129"/>
      <c r="UKD1536" s="129"/>
      <c r="UKE1536" s="129"/>
      <c r="UKF1536" s="129"/>
      <c r="UKG1536" s="129"/>
      <c r="UKH1536" s="129"/>
      <c r="UKI1536" s="129"/>
      <c r="UKJ1536" s="129"/>
      <c r="UKK1536" s="129"/>
      <c r="UKL1536" s="129"/>
      <c r="UKM1536" s="129"/>
      <c r="UKN1536" s="129"/>
      <c r="UKO1536" s="129"/>
      <c r="UKP1536" s="129"/>
      <c r="UKQ1536" s="129"/>
      <c r="UKR1536" s="129"/>
      <c r="UKS1536" s="129"/>
      <c r="UKT1536" s="129"/>
      <c r="UKU1536" s="129"/>
      <c r="UKV1536" s="129"/>
      <c r="UKW1536" s="129"/>
      <c r="UKX1536" s="129"/>
      <c r="UKY1536" s="129"/>
      <c r="UKZ1536" s="129"/>
      <c r="ULA1536" s="129"/>
      <c r="ULB1536" s="129"/>
      <c r="ULC1536" s="129"/>
      <c r="ULD1536" s="129"/>
      <c r="ULE1536" s="129"/>
      <c r="ULF1536" s="129"/>
      <c r="ULG1536" s="129"/>
      <c r="ULH1536" s="129"/>
      <c r="ULI1536" s="129"/>
      <c r="ULJ1536" s="129"/>
      <c r="ULK1536" s="129"/>
      <c r="ULL1536" s="129"/>
      <c r="ULM1536" s="129"/>
      <c r="ULN1536" s="129"/>
      <c r="ULO1536" s="129"/>
      <c r="ULP1536" s="129"/>
      <c r="ULQ1536" s="129"/>
      <c r="ULR1536" s="129"/>
      <c r="ULS1536" s="129"/>
      <c r="ULT1536" s="129"/>
      <c r="ULU1536" s="129"/>
      <c r="ULV1536" s="129"/>
      <c r="ULW1536" s="129"/>
      <c r="ULX1536" s="129"/>
      <c r="ULY1536" s="129"/>
      <c r="ULZ1536" s="129"/>
      <c r="UMA1536" s="129"/>
      <c r="UMB1536" s="129"/>
      <c r="UMC1536" s="129"/>
      <c r="UMD1536" s="129"/>
      <c r="UME1536" s="129"/>
      <c r="UMF1536" s="129"/>
      <c r="UMG1536" s="129"/>
      <c r="UMH1536" s="129"/>
      <c r="UMI1536" s="129"/>
      <c r="UMJ1536" s="129"/>
      <c r="UMK1536" s="129"/>
      <c r="UML1536" s="129"/>
      <c r="UMM1536" s="129"/>
      <c r="UMN1536" s="129"/>
      <c r="UMO1536" s="129"/>
      <c r="UMP1536" s="129"/>
      <c r="UMQ1536" s="129"/>
      <c r="UMR1536" s="129"/>
      <c r="UMS1536" s="129"/>
      <c r="UMT1536" s="129"/>
      <c r="UMU1536" s="129"/>
      <c r="UMV1536" s="129"/>
      <c r="UMW1536" s="129"/>
      <c r="UMX1536" s="129"/>
      <c r="UMY1536" s="129"/>
      <c r="UMZ1536" s="129"/>
      <c r="UNA1536" s="129"/>
      <c r="UNB1536" s="129"/>
      <c r="UNC1536" s="129"/>
      <c r="UND1536" s="129"/>
      <c r="UNE1536" s="129"/>
      <c r="UNF1536" s="129"/>
      <c r="UNG1536" s="129"/>
      <c r="UNH1536" s="129"/>
      <c r="UNI1536" s="129"/>
      <c r="UNJ1536" s="129"/>
      <c r="UNK1536" s="129"/>
      <c r="UNL1536" s="129"/>
      <c r="UNM1536" s="129"/>
      <c r="UNN1536" s="129"/>
      <c r="UNO1536" s="129"/>
      <c r="UNP1536" s="129"/>
      <c r="UNQ1536" s="129"/>
      <c r="UNR1536" s="129"/>
      <c r="UNS1536" s="129"/>
      <c r="UNT1536" s="129"/>
      <c r="UNU1536" s="129"/>
      <c r="UNV1536" s="129"/>
      <c r="UNW1536" s="129"/>
      <c r="UNX1536" s="129"/>
      <c r="UNY1536" s="129"/>
      <c r="UNZ1536" s="129"/>
      <c r="UOA1536" s="129"/>
      <c r="UOB1536" s="129"/>
      <c r="UOC1536" s="129"/>
      <c r="UOD1536" s="129"/>
      <c r="UOE1536" s="129"/>
      <c r="UOF1536" s="129"/>
      <c r="UOG1536" s="129"/>
      <c r="UOH1536" s="129"/>
      <c r="UOI1536" s="129"/>
      <c r="UOJ1536" s="129"/>
      <c r="UOK1536" s="129"/>
      <c r="UOL1536" s="129"/>
      <c r="UOM1536" s="129"/>
      <c r="UON1536" s="129"/>
      <c r="UOO1536" s="129"/>
      <c r="UOP1536" s="129"/>
      <c r="UOQ1536" s="129"/>
      <c r="UOR1536" s="129"/>
      <c r="UOS1536" s="129"/>
      <c r="UOT1536" s="129"/>
      <c r="UOU1536" s="129"/>
      <c r="UOV1536" s="129"/>
      <c r="UOW1536" s="129"/>
      <c r="UOX1536" s="129"/>
      <c r="UOY1536" s="129"/>
      <c r="UOZ1536" s="129"/>
      <c r="UPA1536" s="129"/>
      <c r="UPB1536" s="129"/>
      <c r="UPC1536" s="129"/>
      <c r="UPD1536" s="129"/>
      <c r="UPE1536" s="129"/>
      <c r="UPF1536" s="129"/>
      <c r="UPG1536" s="129"/>
      <c r="UPH1536" s="129"/>
      <c r="UPI1536" s="129"/>
      <c r="UPJ1536" s="129"/>
      <c r="UPK1536" s="129"/>
      <c r="UPL1536" s="129"/>
      <c r="UPM1536" s="129"/>
      <c r="UPN1536" s="129"/>
      <c r="UPO1536" s="129"/>
      <c r="UPP1536" s="129"/>
      <c r="UPQ1536" s="129"/>
      <c r="UPR1536" s="129"/>
      <c r="UPS1536" s="129"/>
      <c r="UPT1536" s="129"/>
      <c r="UPU1536" s="129"/>
      <c r="UPV1536" s="129"/>
      <c r="UPW1536" s="129"/>
      <c r="UPX1536" s="129"/>
      <c r="UPY1536" s="129"/>
      <c r="UPZ1536" s="129"/>
      <c r="UQA1536" s="129"/>
      <c r="UQB1536" s="129"/>
      <c r="UQC1536" s="129"/>
      <c r="UQD1536" s="129"/>
      <c r="UQE1536" s="129"/>
      <c r="UQF1536" s="129"/>
      <c r="UQG1536" s="129"/>
      <c r="UQH1536" s="129"/>
      <c r="UQI1536" s="129"/>
      <c r="UQJ1536" s="129"/>
      <c r="UQK1536" s="129"/>
      <c r="UQL1536" s="129"/>
      <c r="UQM1536" s="129"/>
      <c r="UQN1536" s="129"/>
      <c r="UQO1536" s="129"/>
      <c r="UQP1536" s="129"/>
      <c r="UQQ1536" s="129"/>
      <c r="UQR1536" s="129"/>
      <c r="UQS1536" s="129"/>
      <c r="UQT1536" s="129"/>
      <c r="UQU1536" s="129"/>
      <c r="UQV1536" s="129"/>
      <c r="UQW1536" s="129"/>
      <c r="UQX1536" s="129"/>
      <c r="UQY1536" s="129"/>
      <c r="UQZ1536" s="129"/>
      <c r="URA1536" s="129"/>
      <c r="URB1536" s="129"/>
      <c r="URC1536" s="129"/>
      <c r="URD1536" s="129"/>
      <c r="URE1536" s="129"/>
      <c r="URF1536" s="129"/>
      <c r="URG1536" s="129"/>
      <c r="URH1536" s="129"/>
      <c r="URI1536" s="129"/>
      <c r="URJ1536" s="129"/>
      <c r="URK1536" s="129"/>
      <c r="URL1536" s="129"/>
      <c r="URM1536" s="129"/>
      <c r="URN1536" s="129"/>
      <c r="URO1536" s="129"/>
      <c r="URP1536" s="129"/>
      <c r="URQ1536" s="129"/>
      <c r="URR1536" s="129"/>
      <c r="URS1536" s="129"/>
      <c r="URT1536" s="129"/>
      <c r="URU1536" s="129"/>
      <c r="URV1536" s="129"/>
      <c r="URW1536" s="129"/>
      <c r="URX1536" s="129"/>
      <c r="URY1536" s="129"/>
      <c r="URZ1536" s="129"/>
      <c r="USA1536" s="129"/>
      <c r="USB1536" s="129"/>
      <c r="USC1536" s="129"/>
      <c r="USD1536" s="129"/>
      <c r="USE1536" s="129"/>
      <c r="USF1536" s="129"/>
      <c r="USG1536" s="129"/>
      <c r="USH1536" s="129"/>
      <c r="USI1536" s="129"/>
      <c r="USJ1536" s="129"/>
      <c r="USK1536" s="129"/>
      <c r="USL1536" s="129"/>
      <c r="USM1536" s="129"/>
      <c r="USN1536" s="129"/>
      <c r="USO1536" s="129"/>
      <c r="USP1536" s="129"/>
      <c r="USQ1536" s="129"/>
      <c r="USR1536" s="129"/>
      <c r="USS1536" s="129"/>
      <c r="UST1536" s="129"/>
      <c r="USU1536" s="129"/>
      <c r="USV1536" s="129"/>
      <c r="USW1536" s="129"/>
      <c r="USX1536" s="129"/>
      <c r="USY1536" s="129"/>
      <c r="USZ1536" s="129"/>
      <c r="UTA1536" s="129"/>
      <c r="UTB1536" s="129"/>
      <c r="UTC1536" s="129"/>
      <c r="UTD1536" s="129"/>
      <c r="UTE1536" s="129"/>
      <c r="UTF1536" s="129"/>
      <c r="UTG1536" s="129"/>
      <c r="UTH1536" s="129"/>
      <c r="UTI1536" s="129"/>
      <c r="UTJ1536" s="129"/>
      <c r="UTK1536" s="129"/>
      <c r="UTL1536" s="129"/>
      <c r="UTM1536" s="129"/>
      <c r="UTN1536" s="129"/>
      <c r="UTO1536" s="129"/>
      <c r="UTP1536" s="129"/>
      <c r="UTQ1536" s="129"/>
      <c r="UTR1536" s="129"/>
      <c r="UTS1536" s="129"/>
      <c r="UTT1536" s="129"/>
      <c r="UTU1536" s="129"/>
      <c r="UTV1536" s="129"/>
      <c r="UTW1536" s="129"/>
      <c r="UTX1536" s="129"/>
      <c r="UTY1536" s="129"/>
      <c r="UTZ1536" s="129"/>
      <c r="UUA1536" s="129"/>
      <c r="UUB1536" s="129"/>
      <c r="UUC1536" s="129"/>
      <c r="UUD1536" s="129"/>
      <c r="UUE1536" s="129"/>
      <c r="UUF1536" s="129"/>
      <c r="UUG1536" s="129"/>
      <c r="UUH1536" s="129"/>
      <c r="UUI1536" s="129"/>
      <c r="UUJ1536" s="129"/>
      <c r="UUK1536" s="129"/>
      <c r="UUL1536" s="129"/>
      <c r="UUM1536" s="129"/>
      <c r="UUN1536" s="129"/>
      <c r="UUO1536" s="129"/>
      <c r="UUP1536" s="129"/>
      <c r="UUQ1536" s="129"/>
      <c r="UUR1536" s="129"/>
      <c r="UUS1536" s="129"/>
      <c r="UUT1536" s="129"/>
      <c r="UUU1536" s="129"/>
      <c r="UUV1536" s="129"/>
      <c r="UUW1536" s="129"/>
      <c r="UUX1536" s="129"/>
      <c r="UUY1536" s="129"/>
      <c r="UUZ1536" s="129"/>
      <c r="UVA1536" s="129"/>
      <c r="UVB1536" s="129"/>
      <c r="UVC1536" s="129"/>
      <c r="UVD1536" s="129"/>
      <c r="UVE1536" s="129"/>
      <c r="UVF1536" s="129"/>
      <c r="UVG1536" s="129"/>
      <c r="UVH1536" s="129"/>
      <c r="UVI1536" s="129"/>
      <c r="UVJ1536" s="129"/>
      <c r="UVK1536" s="129"/>
      <c r="UVL1536" s="129"/>
      <c r="UVM1536" s="129"/>
      <c r="UVN1536" s="129"/>
      <c r="UVO1536" s="129"/>
      <c r="UVP1536" s="129"/>
      <c r="UVQ1536" s="129"/>
      <c r="UVR1536" s="129"/>
      <c r="UVS1536" s="129"/>
      <c r="UVT1536" s="129"/>
      <c r="UVU1536" s="129"/>
      <c r="UVV1536" s="129"/>
      <c r="UVW1536" s="129"/>
      <c r="UVX1536" s="129"/>
      <c r="UVY1536" s="129"/>
      <c r="UVZ1536" s="129"/>
      <c r="UWA1536" s="129"/>
      <c r="UWB1536" s="129"/>
      <c r="UWC1536" s="129"/>
      <c r="UWD1536" s="129"/>
      <c r="UWE1536" s="129"/>
      <c r="UWF1536" s="129"/>
      <c r="UWG1536" s="129"/>
      <c r="UWH1536" s="129"/>
      <c r="UWI1536" s="129"/>
      <c r="UWJ1536" s="129"/>
      <c r="UWK1536" s="129"/>
      <c r="UWL1536" s="129"/>
      <c r="UWM1536" s="129"/>
      <c r="UWN1536" s="129"/>
      <c r="UWO1536" s="129"/>
      <c r="UWP1536" s="129"/>
      <c r="UWQ1536" s="129"/>
      <c r="UWR1536" s="129"/>
      <c r="UWS1536" s="129"/>
      <c r="UWT1536" s="129"/>
      <c r="UWU1536" s="129"/>
      <c r="UWV1536" s="129"/>
      <c r="UWW1536" s="129"/>
      <c r="UWX1536" s="129"/>
      <c r="UWY1536" s="129"/>
      <c r="UWZ1536" s="129"/>
      <c r="UXA1536" s="129"/>
      <c r="UXB1536" s="129"/>
      <c r="UXC1536" s="129"/>
      <c r="UXD1536" s="129"/>
      <c r="UXE1536" s="129"/>
      <c r="UXF1536" s="129"/>
      <c r="UXG1536" s="129"/>
      <c r="UXH1536" s="129"/>
      <c r="UXI1536" s="129"/>
      <c r="UXJ1536" s="129"/>
      <c r="UXK1536" s="129"/>
      <c r="UXL1536" s="129"/>
      <c r="UXM1536" s="129"/>
      <c r="UXN1536" s="129"/>
      <c r="UXO1536" s="129"/>
      <c r="UXP1536" s="129"/>
      <c r="UXQ1536" s="129"/>
      <c r="UXR1536" s="129"/>
      <c r="UXS1536" s="129"/>
      <c r="UXT1536" s="129"/>
      <c r="UXU1536" s="129"/>
      <c r="UXV1536" s="129"/>
      <c r="UXW1536" s="129"/>
      <c r="UXX1536" s="129"/>
      <c r="UXY1536" s="129"/>
      <c r="UXZ1536" s="129"/>
      <c r="UYA1536" s="129"/>
      <c r="UYB1536" s="129"/>
      <c r="UYC1536" s="129"/>
      <c r="UYD1536" s="129"/>
      <c r="UYE1536" s="129"/>
      <c r="UYF1536" s="129"/>
      <c r="UYG1536" s="129"/>
      <c r="UYH1536" s="129"/>
      <c r="UYI1536" s="129"/>
      <c r="UYJ1536" s="129"/>
      <c r="UYK1536" s="129"/>
      <c r="UYL1536" s="129"/>
      <c r="UYM1536" s="129"/>
      <c r="UYN1536" s="129"/>
      <c r="UYO1536" s="129"/>
      <c r="UYP1536" s="129"/>
      <c r="UYQ1536" s="129"/>
      <c r="UYR1536" s="129"/>
      <c r="UYS1536" s="129"/>
      <c r="UYT1536" s="129"/>
      <c r="UYU1536" s="129"/>
      <c r="UYV1536" s="129"/>
      <c r="UYW1536" s="129"/>
      <c r="UYX1536" s="129"/>
      <c r="UYY1536" s="129"/>
      <c r="UYZ1536" s="129"/>
      <c r="UZA1536" s="129"/>
      <c r="UZB1536" s="129"/>
      <c r="UZC1536" s="129"/>
      <c r="UZD1536" s="129"/>
      <c r="UZE1536" s="129"/>
      <c r="UZF1536" s="129"/>
      <c r="UZG1536" s="129"/>
      <c r="UZH1536" s="129"/>
      <c r="UZI1536" s="129"/>
      <c r="UZJ1536" s="129"/>
      <c r="UZK1536" s="129"/>
      <c r="UZL1536" s="129"/>
      <c r="UZM1536" s="129"/>
      <c r="UZN1536" s="129"/>
      <c r="UZO1536" s="129"/>
      <c r="UZP1536" s="129"/>
      <c r="UZQ1536" s="129"/>
      <c r="UZR1536" s="129"/>
      <c r="UZS1536" s="129"/>
      <c r="UZT1536" s="129"/>
      <c r="UZU1536" s="129"/>
      <c r="UZV1536" s="129"/>
      <c r="UZW1536" s="129"/>
      <c r="UZX1536" s="129"/>
      <c r="UZY1536" s="129"/>
      <c r="UZZ1536" s="129"/>
      <c r="VAA1536" s="129"/>
      <c r="VAB1536" s="129"/>
      <c r="VAC1536" s="129"/>
      <c r="VAD1536" s="129"/>
      <c r="VAE1536" s="129"/>
      <c r="VAF1536" s="129"/>
      <c r="VAG1536" s="129"/>
      <c r="VAH1536" s="129"/>
      <c r="VAI1536" s="129"/>
      <c r="VAJ1536" s="129"/>
      <c r="VAK1536" s="129"/>
      <c r="VAL1536" s="129"/>
      <c r="VAM1536" s="129"/>
      <c r="VAN1536" s="129"/>
      <c r="VAO1536" s="129"/>
      <c r="VAP1536" s="129"/>
      <c r="VAQ1536" s="129"/>
      <c r="VAR1536" s="129"/>
      <c r="VAS1536" s="129"/>
      <c r="VAT1536" s="129"/>
      <c r="VAU1536" s="129"/>
      <c r="VAV1536" s="129"/>
      <c r="VAW1536" s="129"/>
      <c r="VAX1536" s="129"/>
      <c r="VAY1536" s="129"/>
      <c r="VAZ1536" s="129"/>
      <c r="VBA1536" s="129"/>
      <c r="VBB1536" s="129"/>
      <c r="VBC1536" s="129"/>
      <c r="VBD1536" s="129"/>
      <c r="VBE1536" s="129"/>
      <c r="VBF1536" s="129"/>
      <c r="VBG1536" s="129"/>
      <c r="VBH1536" s="129"/>
      <c r="VBI1536" s="129"/>
      <c r="VBJ1536" s="129"/>
      <c r="VBK1536" s="129"/>
      <c r="VBL1536" s="129"/>
      <c r="VBM1536" s="129"/>
      <c r="VBN1536" s="129"/>
      <c r="VBO1536" s="129"/>
      <c r="VBP1536" s="129"/>
      <c r="VBQ1536" s="129"/>
      <c r="VBR1536" s="129"/>
      <c r="VBS1536" s="129"/>
      <c r="VBT1536" s="129"/>
      <c r="VBU1536" s="129"/>
      <c r="VBV1536" s="129"/>
      <c r="VBW1536" s="129"/>
      <c r="VBX1536" s="129"/>
      <c r="VBY1536" s="129"/>
      <c r="VBZ1536" s="129"/>
      <c r="VCA1536" s="129"/>
      <c r="VCB1536" s="129"/>
      <c r="VCC1536" s="129"/>
      <c r="VCD1536" s="129"/>
      <c r="VCE1536" s="129"/>
      <c r="VCF1536" s="129"/>
      <c r="VCG1536" s="129"/>
      <c r="VCH1536" s="129"/>
      <c r="VCI1536" s="129"/>
      <c r="VCJ1536" s="129"/>
      <c r="VCK1536" s="129"/>
      <c r="VCL1536" s="129"/>
      <c r="VCM1536" s="129"/>
      <c r="VCN1536" s="129"/>
      <c r="VCO1536" s="129"/>
      <c r="VCP1536" s="129"/>
      <c r="VCQ1536" s="129"/>
      <c r="VCR1536" s="129"/>
      <c r="VCS1536" s="129"/>
      <c r="VCT1536" s="129"/>
      <c r="VCU1536" s="129"/>
      <c r="VCV1536" s="129"/>
      <c r="VCW1536" s="129"/>
      <c r="VCX1536" s="129"/>
      <c r="VCY1536" s="129"/>
      <c r="VCZ1536" s="129"/>
      <c r="VDA1536" s="129"/>
      <c r="VDB1536" s="129"/>
      <c r="VDC1536" s="129"/>
      <c r="VDD1536" s="129"/>
      <c r="VDE1536" s="129"/>
      <c r="VDF1536" s="129"/>
      <c r="VDG1536" s="129"/>
      <c r="VDH1536" s="129"/>
      <c r="VDI1536" s="129"/>
      <c r="VDJ1536" s="129"/>
      <c r="VDK1536" s="129"/>
      <c r="VDL1536" s="129"/>
      <c r="VDM1536" s="129"/>
      <c r="VDN1536" s="129"/>
      <c r="VDO1536" s="129"/>
      <c r="VDP1536" s="129"/>
      <c r="VDQ1536" s="129"/>
      <c r="VDR1536" s="129"/>
      <c r="VDS1536" s="129"/>
      <c r="VDT1536" s="129"/>
      <c r="VDU1536" s="129"/>
      <c r="VDV1536" s="129"/>
      <c r="VDW1536" s="129"/>
      <c r="VDX1536" s="129"/>
      <c r="VDY1536" s="129"/>
      <c r="VDZ1536" s="129"/>
      <c r="VEA1536" s="129"/>
      <c r="VEB1536" s="129"/>
      <c r="VEC1536" s="129"/>
      <c r="VED1536" s="129"/>
      <c r="VEE1536" s="129"/>
      <c r="VEF1536" s="129"/>
      <c r="VEG1536" s="129"/>
      <c r="VEH1536" s="129"/>
      <c r="VEI1536" s="129"/>
      <c r="VEJ1536" s="129"/>
      <c r="VEK1536" s="129"/>
      <c r="VEL1536" s="129"/>
      <c r="VEM1536" s="129"/>
      <c r="VEN1536" s="129"/>
      <c r="VEO1536" s="129"/>
      <c r="VEP1536" s="129"/>
      <c r="VEQ1536" s="129"/>
      <c r="VER1536" s="129"/>
      <c r="VES1536" s="129"/>
      <c r="VET1536" s="129"/>
      <c r="VEU1536" s="129"/>
      <c r="VEV1536" s="129"/>
      <c r="VEW1536" s="129"/>
      <c r="VEX1536" s="129"/>
      <c r="VEY1536" s="129"/>
      <c r="VEZ1536" s="129"/>
      <c r="VFA1536" s="129"/>
      <c r="VFB1536" s="129"/>
      <c r="VFC1536" s="129"/>
      <c r="VFD1536" s="129"/>
      <c r="VFE1536" s="129"/>
      <c r="VFF1536" s="129"/>
      <c r="VFG1536" s="129"/>
      <c r="VFH1536" s="129"/>
      <c r="VFI1536" s="129"/>
      <c r="VFJ1536" s="129"/>
      <c r="VFK1536" s="129"/>
      <c r="VFL1536" s="129"/>
      <c r="VFM1536" s="129"/>
      <c r="VFN1536" s="129"/>
      <c r="VFO1536" s="129"/>
      <c r="VFP1536" s="129"/>
      <c r="VFQ1536" s="129"/>
      <c r="VFR1536" s="129"/>
      <c r="VFS1536" s="129"/>
      <c r="VFT1536" s="129"/>
      <c r="VFU1536" s="129"/>
      <c r="VFV1536" s="129"/>
      <c r="VFW1536" s="129"/>
      <c r="VFX1536" s="129"/>
      <c r="VFY1536" s="129"/>
      <c r="VFZ1536" s="129"/>
      <c r="VGA1536" s="129"/>
      <c r="VGB1536" s="129"/>
      <c r="VGC1536" s="129"/>
      <c r="VGD1536" s="129"/>
      <c r="VGE1536" s="129"/>
      <c r="VGF1536" s="129"/>
      <c r="VGG1536" s="129"/>
      <c r="VGH1536" s="129"/>
      <c r="VGI1536" s="129"/>
      <c r="VGJ1536" s="129"/>
      <c r="VGK1536" s="129"/>
      <c r="VGL1536" s="129"/>
      <c r="VGM1536" s="129"/>
      <c r="VGN1536" s="129"/>
      <c r="VGO1536" s="129"/>
      <c r="VGP1536" s="129"/>
      <c r="VGQ1536" s="129"/>
      <c r="VGR1536" s="129"/>
      <c r="VGS1536" s="129"/>
      <c r="VGT1536" s="129"/>
      <c r="VGU1536" s="129"/>
      <c r="VGV1536" s="129"/>
      <c r="VGW1536" s="129"/>
      <c r="VGX1536" s="129"/>
      <c r="VGY1536" s="129"/>
      <c r="VGZ1536" s="129"/>
      <c r="VHA1536" s="129"/>
      <c r="VHB1536" s="129"/>
      <c r="VHC1536" s="129"/>
      <c r="VHD1536" s="129"/>
      <c r="VHE1536" s="129"/>
      <c r="VHF1536" s="129"/>
      <c r="VHG1536" s="129"/>
      <c r="VHH1536" s="129"/>
      <c r="VHI1536" s="129"/>
      <c r="VHJ1536" s="129"/>
      <c r="VHK1536" s="129"/>
      <c r="VHL1536" s="129"/>
      <c r="VHM1536" s="129"/>
      <c r="VHN1536" s="129"/>
      <c r="VHO1536" s="129"/>
      <c r="VHP1536" s="129"/>
      <c r="VHQ1536" s="129"/>
      <c r="VHR1536" s="129"/>
      <c r="VHS1536" s="129"/>
      <c r="VHT1536" s="129"/>
      <c r="VHU1536" s="129"/>
      <c r="VHV1536" s="129"/>
      <c r="VHW1536" s="129"/>
      <c r="VHX1536" s="129"/>
      <c r="VHY1536" s="129"/>
      <c r="VHZ1536" s="129"/>
      <c r="VIA1536" s="129"/>
      <c r="VIB1536" s="129"/>
      <c r="VIC1536" s="129"/>
      <c r="VID1536" s="129"/>
      <c r="VIE1536" s="129"/>
      <c r="VIF1536" s="129"/>
      <c r="VIG1536" s="129"/>
      <c r="VIH1536" s="129"/>
      <c r="VII1536" s="129"/>
      <c r="VIJ1536" s="129"/>
      <c r="VIK1536" s="129"/>
      <c r="VIL1536" s="129"/>
      <c r="VIM1536" s="129"/>
      <c r="VIN1536" s="129"/>
      <c r="VIO1536" s="129"/>
      <c r="VIP1536" s="129"/>
      <c r="VIQ1536" s="129"/>
      <c r="VIR1536" s="129"/>
      <c r="VIS1536" s="129"/>
      <c r="VIT1536" s="129"/>
      <c r="VIU1536" s="129"/>
      <c r="VIV1536" s="129"/>
      <c r="VIW1536" s="129"/>
      <c r="VIX1536" s="129"/>
      <c r="VIY1536" s="129"/>
      <c r="VIZ1536" s="129"/>
      <c r="VJA1536" s="129"/>
      <c r="VJB1536" s="129"/>
      <c r="VJC1536" s="129"/>
      <c r="VJD1536" s="129"/>
      <c r="VJE1536" s="129"/>
      <c r="VJF1536" s="129"/>
      <c r="VJG1536" s="129"/>
      <c r="VJH1536" s="129"/>
      <c r="VJI1536" s="129"/>
      <c r="VJJ1536" s="129"/>
      <c r="VJK1536" s="129"/>
      <c r="VJL1536" s="129"/>
      <c r="VJM1536" s="129"/>
      <c r="VJN1536" s="129"/>
      <c r="VJO1536" s="129"/>
      <c r="VJP1536" s="129"/>
      <c r="VJQ1536" s="129"/>
      <c r="VJR1536" s="129"/>
      <c r="VJS1536" s="129"/>
      <c r="VJT1536" s="129"/>
      <c r="VJU1536" s="129"/>
      <c r="VJV1536" s="129"/>
      <c r="VJW1536" s="129"/>
      <c r="VJX1536" s="129"/>
      <c r="VJY1536" s="129"/>
      <c r="VJZ1536" s="129"/>
      <c r="VKA1536" s="129"/>
      <c r="VKB1536" s="129"/>
      <c r="VKC1536" s="129"/>
      <c r="VKD1536" s="129"/>
      <c r="VKE1536" s="129"/>
      <c r="VKF1536" s="129"/>
      <c r="VKG1536" s="129"/>
      <c r="VKH1536" s="129"/>
      <c r="VKI1536" s="129"/>
      <c r="VKJ1536" s="129"/>
      <c r="VKK1536" s="129"/>
      <c r="VKL1536" s="129"/>
      <c r="VKM1536" s="129"/>
      <c r="VKN1536" s="129"/>
      <c r="VKO1536" s="129"/>
      <c r="VKP1536" s="129"/>
      <c r="VKQ1536" s="129"/>
      <c r="VKR1536" s="129"/>
      <c r="VKS1536" s="129"/>
      <c r="VKT1536" s="129"/>
      <c r="VKU1536" s="129"/>
      <c r="VKV1536" s="129"/>
      <c r="VKW1536" s="129"/>
      <c r="VKX1536" s="129"/>
      <c r="VKY1536" s="129"/>
      <c r="VKZ1536" s="129"/>
      <c r="VLA1536" s="129"/>
      <c r="VLB1536" s="129"/>
      <c r="VLC1536" s="129"/>
      <c r="VLD1536" s="129"/>
      <c r="VLE1536" s="129"/>
      <c r="VLF1536" s="129"/>
      <c r="VLG1536" s="129"/>
      <c r="VLH1536" s="129"/>
      <c r="VLI1536" s="129"/>
      <c r="VLJ1536" s="129"/>
      <c r="VLK1536" s="129"/>
      <c r="VLL1536" s="129"/>
      <c r="VLM1536" s="129"/>
      <c r="VLN1536" s="129"/>
      <c r="VLO1536" s="129"/>
      <c r="VLP1536" s="129"/>
      <c r="VLQ1536" s="129"/>
      <c r="VLR1536" s="129"/>
      <c r="VLS1536" s="129"/>
      <c r="VLT1536" s="129"/>
      <c r="VLU1536" s="129"/>
      <c r="VLV1536" s="129"/>
      <c r="VLW1536" s="129"/>
      <c r="VLX1536" s="129"/>
      <c r="VLY1536" s="129"/>
      <c r="VLZ1536" s="129"/>
      <c r="VMA1536" s="129"/>
      <c r="VMB1536" s="129"/>
      <c r="VMC1536" s="129"/>
      <c r="VMD1536" s="129"/>
      <c r="VME1536" s="129"/>
      <c r="VMF1536" s="129"/>
      <c r="VMG1536" s="129"/>
      <c r="VMH1536" s="129"/>
      <c r="VMI1536" s="129"/>
      <c r="VMJ1536" s="129"/>
      <c r="VMK1536" s="129"/>
      <c r="VML1536" s="129"/>
      <c r="VMM1536" s="129"/>
      <c r="VMN1536" s="129"/>
      <c r="VMO1536" s="129"/>
      <c r="VMP1536" s="129"/>
      <c r="VMQ1536" s="129"/>
      <c r="VMR1536" s="129"/>
      <c r="VMS1536" s="129"/>
      <c r="VMT1536" s="129"/>
      <c r="VMU1536" s="129"/>
      <c r="VMV1536" s="129"/>
      <c r="VMW1536" s="129"/>
      <c r="VMX1536" s="129"/>
      <c r="VMY1536" s="129"/>
      <c r="VMZ1536" s="129"/>
      <c r="VNA1536" s="129"/>
      <c r="VNB1536" s="129"/>
      <c r="VNC1536" s="129"/>
      <c r="VND1536" s="129"/>
      <c r="VNE1536" s="129"/>
      <c r="VNF1536" s="129"/>
      <c r="VNG1536" s="129"/>
      <c r="VNH1536" s="129"/>
      <c r="VNI1536" s="129"/>
      <c r="VNJ1536" s="129"/>
      <c r="VNK1536" s="129"/>
      <c r="VNL1536" s="129"/>
      <c r="VNM1536" s="129"/>
      <c r="VNN1536" s="129"/>
      <c r="VNO1536" s="129"/>
      <c r="VNP1536" s="129"/>
      <c r="VNQ1536" s="129"/>
      <c r="VNR1536" s="129"/>
      <c r="VNS1536" s="129"/>
      <c r="VNT1536" s="129"/>
      <c r="VNU1536" s="129"/>
      <c r="VNV1536" s="129"/>
      <c r="VNW1536" s="129"/>
      <c r="VNX1536" s="129"/>
      <c r="VNY1536" s="129"/>
      <c r="VNZ1536" s="129"/>
      <c r="VOA1536" s="129"/>
      <c r="VOB1536" s="129"/>
      <c r="VOC1536" s="129"/>
      <c r="VOD1536" s="129"/>
      <c r="VOE1536" s="129"/>
      <c r="VOF1536" s="129"/>
      <c r="VOG1536" s="129"/>
      <c r="VOH1536" s="129"/>
      <c r="VOI1536" s="129"/>
      <c r="VOJ1536" s="129"/>
      <c r="VOK1536" s="129"/>
      <c r="VOL1536" s="129"/>
      <c r="VOM1536" s="129"/>
      <c r="VON1536" s="129"/>
      <c r="VOO1536" s="129"/>
      <c r="VOP1536" s="129"/>
      <c r="VOQ1536" s="129"/>
      <c r="VOR1536" s="129"/>
      <c r="VOS1536" s="129"/>
      <c r="VOT1536" s="129"/>
      <c r="VOU1536" s="129"/>
      <c r="VOV1536" s="129"/>
      <c r="VOW1536" s="129"/>
      <c r="VOX1536" s="129"/>
      <c r="VOY1536" s="129"/>
      <c r="VOZ1536" s="129"/>
      <c r="VPA1536" s="129"/>
      <c r="VPB1536" s="129"/>
      <c r="VPC1536" s="129"/>
      <c r="VPD1536" s="129"/>
      <c r="VPE1536" s="129"/>
      <c r="VPF1536" s="129"/>
      <c r="VPG1536" s="129"/>
      <c r="VPH1536" s="129"/>
      <c r="VPI1536" s="129"/>
      <c r="VPJ1536" s="129"/>
      <c r="VPK1536" s="129"/>
      <c r="VPL1536" s="129"/>
      <c r="VPM1536" s="129"/>
      <c r="VPN1536" s="129"/>
      <c r="VPO1536" s="129"/>
      <c r="VPP1536" s="129"/>
      <c r="VPQ1536" s="129"/>
      <c r="VPR1536" s="129"/>
      <c r="VPS1536" s="129"/>
      <c r="VPT1536" s="129"/>
      <c r="VPU1536" s="129"/>
      <c r="VPV1536" s="129"/>
      <c r="VPW1536" s="129"/>
      <c r="VPX1536" s="129"/>
      <c r="VPY1536" s="129"/>
      <c r="VPZ1536" s="129"/>
      <c r="VQA1536" s="129"/>
      <c r="VQB1536" s="129"/>
      <c r="VQC1536" s="129"/>
      <c r="VQD1536" s="129"/>
      <c r="VQE1536" s="129"/>
      <c r="VQF1536" s="129"/>
      <c r="VQG1536" s="129"/>
      <c r="VQH1536" s="129"/>
      <c r="VQI1536" s="129"/>
      <c r="VQJ1536" s="129"/>
      <c r="VQK1536" s="129"/>
      <c r="VQL1536" s="129"/>
      <c r="VQM1536" s="129"/>
      <c r="VQN1536" s="129"/>
      <c r="VQO1536" s="129"/>
      <c r="VQP1536" s="129"/>
      <c r="VQQ1536" s="129"/>
      <c r="VQR1536" s="129"/>
      <c r="VQS1536" s="129"/>
      <c r="VQT1536" s="129"/>
      <c r="VQU1536" s="129"/>
      <c r="VQV1536" s="129"/>
      <c r="VQW1536" s="129"/>
      <c r="VQX1536" s="129"/>
      <c r="VQY1536" s="129"/>
      <c r="VQZ1536" s="129"/>
      <c r="VRA1536" s="129"/>
      <c r="VRB1536" s="129"/>
      <c r="VRC1536" s="129"/>
      <c r="VRD1536" s="129"/>
      <c r="VRE1536" s="129"/>
      <c r="VRF1536" s="129"/>
      <c r="VRG1536" s="129"/>
      <c r="VRH1536" s="129"/>
      <c r="VRI1536" s="129"/>
      <c r="VRJ1536" s="129"/>
      <c r="VRK1536" s="129"/>
      <c r="VRL1536" s="129"/>
      <c r="VRM1536" s="129"/>
      <c r="VRN1536" s="129"/>
      <c r="VRO1536" s="129"/>
      <c r="VRP1536" s="129"/>
      <c r="VRQ1536" s="129"/>
      <c r="VRR1536" s="129"/>
      <c r="VRS1536" s="129"/>
      <c r="VRT1536" s="129"/>
      <c r="VRU1536" s="129"/>
      <c r="VRV1536" s="129"/>
      <c r="VRW1536" s="129"/>
      <c r="VRX1536" s="129"/>
      <c r="VRY1536" s="129"/>
      <c r="VRZ1536" s="129"/>
      <c r="VSA1536" s="129"/>
      <c r="VSB1536" s="129"/>
      <c r="VSC1536" s="129"/>
      <c r="VSD1536" s="129"/>
      <c r="VSE1536" s="129"/>
      <c r="VSF1536" s="129"/>
      <c r="VSG1536" s="129"/>
      <c r="VSH1536" s="129"/>
      <c r="VSI1536" s="129"/>
      <c r="VSJ1536" s="129"/>
      <c r="VSK1536" s="129"/>
      <c r="VSL1536" s="129"/>
      <c r="VSM1536" s="129"/>
      <c r="VSN1536" s="129"/>
      <c r="VSO1536" s="129"/>
      <c r="VSP1536" s="129"/>
      <c r="VSQ1536" s="129"/>
      <c r="VSR1536" s="129"/>
      <c r="VSS1536" s="129"/>
      <c r="VST1536" s="129"/>
      <c r="VSU1536" s="129"/>
      <c r="VSV1536" s="129"/>
      <c r="VSW1536" s="129"/>
      <c r="VSX1536" s="129"/>
      <c r="VSY1536" s="129"/>
      <c r="VSZ1536" s="129"/>
      <c r="VTA1536" s="129"/>
      <c r="VTB1536" s="129"/>
      <c r="VTC1536" s="129"/>
      <c r="VTD1536" s="129"/>
      <c r="VTE1536" s="129"/>
      <c r="VTF1536" s="129"/>
      <c r="VTG1536" s="129"/>
      <c r="VTH1536" s="129"/>
      <c r="VTI1536" s="129"/>
      <c r="VTJ1536" s="129"/>
      <c r="VTK1536" s="129"/>
      <c r="VTL1536" s="129"/>
      <c r="VTM1536" s="129"/>
      <c r="VTN1536" s="129"/>
      <c r="VTO1536" s="129"/>
      <c r="VTP1536" s="129"/>
      <c r="VTQ1536" s="129"/>
      <c r="VTR1536" s="129"/>
      <c r="VTS1536" s="129"/>
      <c r="VTT1536" s="129"/>
      <c r="VTU1536" s="129"/>
      <c r="VTV1536" s="129"/>
      <c r="VTW1536" s="129"/>
      <c r="VTX1536" s="129"/>
      <c r="VTY1536" s="129"/>
      <c r="VTZ1536" s="129"/>
      <c r="VUA1536" s="129"/>
      <c r="VUB1536" s="129"/>
      <c r="VUC1536" s="129"/>
      <c r="VUD1536" s="129"/>
      <c r="VUE1536" s="129"/>
      <c r="VUF1536" s="129"/>
      <c r="VUG1536" s="129"/>
      <c r="VUH1536" s="129"/>
      <c r="VUI1536" s="129"/>
      <c r="VUJ1536" s="129"/>
      <c r="VUK1536" s="129"/>
      <c r="VUL1536" s="129"/>
      <c r="VUM1536" s="129"/>
      <c r="VUN1536" s="129"/>
      <c r="VUO1536" s="129"/>
      <c r="VUP1536" s="129"/>
      <c r="VUQ1536" s="129"/>
      <c r="VUR1536" s="129"/>
      <c r="VUS1536" s="129"/>
      <c r="VUT1536" s="129"/>
      <c r="VUU1536" s="129"/>
      <c r="VUV1536" s="129"/>
      <c r="VUW1536" s="129"/>
      <c r="VUX1536" s="129"/>
      <c r="VUY1536" s="129"/>
      <c r="VUZ1536" s="129"/>
      <c r="VVA1536" s="129"/>
      <c r="VVB1536" s="129"/>
      <c r="VVC1536" s="129"/>
      <c r="VVD1536" s="129"/>
      <c r="VVE1536" s="129"/>
      <c r="VVF1536" s="129"/>
      <c r="VVG1536" s="129"/>
      <c r="VVH1536" s="129"/>
      <c r="VVI1536" s="129"/>
      <c r="VVJ1536" s="129"/>
      <c r="VVK1536" s="129"/>
      <c r="VVL1536" s="129"/>
      <c r="VVM1536" s="129"/>
      <c r="VVN1536" s="129"/>
      <c r="VVO1536" s="129"/>
      <c r="VVP1536" s="129"/>
      <c r="VVQ1536" s="129"/>
      <c r="VVR1536" s="129"/>
      <c r="VVS1536" s="129"/>
      <c r="VVT1536" s="129"/>
      <c r="VVU1536" s="129"/>
      <c r="VVV1536" s="129"/>
      <c r="VVW1536" s="129"/>
      <c r="VVX1536" s="129"/>
      <c r="VVY1536" s="129"/>
      <c r="VVZ1536" s="129"/>
      <c r="VWA1536" s="129"/>
      <c r="VWB1536" s="129"/>
      <c r="VWC1536" s="129"/>
      <c r="VWD1536" s="129"/>
      <c r="VWE1536" s="129"/>
      <c r="VWF1536" s="129"/>
      <c r="VWG1536" s="129"/>
      <c r="VWH1536" s="129"/>
      <c r="VWI1536" s="129"/>
      <c r="VWJ1536" s="129"/>
      <c r="VWK1536" s="129"/>
      <c r="VWL1536" s="129"/>
      <c r="VWM1536" s="129"/>
      <c r="VWN1536" s="129"/>
      <c r="VWO1536" s="129"/>
      <c r="VWP1536" s="129"/>
      <c r="VWQ1536" s="129"/>
      <c r="VWR1536" s="129"/>
      <c r="VWS1536" s="129"/>
      <c r="VWT1536" s="129"/>
      <c r="VWU1536" s="129"/>
      <c r="VWV1536" s="129"/>
      <c r="VWW1536" s="129"/>
      <c r="VWX1536" s="129"/>
      <c r="VWY1536" s="129"/>
      <c r="VWZ1536" s="129"/>
      <c r="VXA1536" s="129"/>
      <c r="VXB1536" s="129"/>
      <c r="VXC1536" s="129"/>
      <c r="VXD1536" s="129"/>
      <c r="VXE1536" s="129"/>
      <c r="VXF1536" s="129"/>
      <c r="VXG1536" s="129"/>
      <c r="VXH1536" s="129"/>
      <c r="VXI1536" s="129"/>
      <c r="VXJ1536" s="129"/>
      <c r="VXK1536" s="129"/>
      <c r="VXL1536" s="129"/>
      <c r="VXM1536" s="129"/>
      <c r="VXN1536" s="129"/>
      <c r="VXO1536" s="129"/>
      <c r="VXP1536" s="129"/>
      <c r="VXQ1536" s="129"/>
      <c r="VXR1536" s="129"/>
      <c r="VXS1536" s="129"/>
      <c r="VXT1536" s="129"/>
      <c r="VXU1536" s="129"/>
      <c r="VXV1536" s="129"/>
      <c r="VXW1536" s="129"/>
      <c r="VXX1536" s="129"/>
      <c r="VXY1536" s="129"/>
      <c r="VXZ1536" s="129"/>
      <c r="VYA1536" s="129"/>
      <c r="VYB1536" s="129"/>
      <c r="VYC1536" s="129"/>
      <c r="VYD1536" s="129"/>
      <c r="VYE1536" s="129"/>
      <c r="VYF1536" s="129"/>
      <c r="VYG1536" s="129"/>
      <c r="VYH1536" s="129"/>
      <c r="VYI1536" s="129"/>
      <c r="VYJ1536" s="129"/>
      <c r="VYK1536" s="129"/>
      <c r="VYL1536" s="129"/>
      <c r="VYM1536" s="129"/>
      <c r="VYN1536" s="129"/>
      <c r="VYO1536" s="129"/>
      <c r="VYP1536" s="129"/>
      <c r="VYQ1536" s="129"/>
      <c r="VYR1536" s="129"/>
      <c r="VYS1536" s="129"/>
      <c r="VYT1536" s="129"/>
      <c r="VYU1536" s="129"/>
      <c r="VYV1536" s="129"/>
      <c r="VYW1536" s="129"/>
      <c r="VYX1536" s="129"/>
      <c r="VYY1536" s="129"/>
      <c r="VYZ1536" s="129"/>
      <c r="VZA1536" s="129"/>
      <c r="VZB1536" s="129"/>
      <c r="VZC1536" s="129"/>
      <c r="VZD1536" s="129"/>
      <c r="VZE1536" s="129"/>
      <c r="VZF1536" s="129"/>
      <c r="VZG1536" s="129"/>
      <c r="VZH1536" s="129"/>
      <c r="VZI1536" s="129"/>
      <c r="VZJ1536" s="129"/>
      <c r="VZK1536" s="129"/>
      <c r="VZL1536" s="129"/>
      <c r="VZM1536" s="129"/>
      <c r="VZN1536" s="129"/>
      <c r="VZO1536" s="129"/>
      <c r="VZP1536" s="129"/>
      <c r="VZQ1536" s="129"/>
      <c r="VZR1536" s="129"/>
      <c r="VZS1536" s="129"/>
      <c r="VZT1536" s="129"/>
      <c r="VZU1536" s="129"/>
      <c r="VZV1536" s="129"/>
      <c r="VZW1536" s="129"/>
      <c r="VZX1536" s="129"/>
      <c r="VZY1536" s="129"/>
      <c r="VZZ1536" s="129"/>
      <c r="WAA1536" s="129"/>
      <c r="WAB1536" s="129"/>
      <c r="WAC1536" s="129"/>
      <c r="WAD1536" s="129"/>
      <c r="WAE1536" s="129"/>
      <c r="WAF1536" s="129"/>
      <c r="WAG1536" s="129"/>
      <c r="WAH1536" s="129"/>
      <c r="WAI1536" s="129"/>
      <c r="WAJ1536" s="129"/>
      <c r="WAK1536" s="129"/>
      <c r="WAL1536" s="129"/>
      <c r="WAM1536" s="129"/>
      <c r="WAN1536" s="129"/>
      <c r="WAO1536" s="129"/>
      <c r="WAP1536" s="129"/>
      <c r="WAQ1536" s="129"/>
      <c r="WAR1536" s="129"/>
      <c r="WAS1536" s="129"/>
      <c r="WAT1536" s="129"/>
      <c r="WAU1536" s="129"/>
      <c r="WAV1536" s="129"/>
      <c r="WAW1536" s="129"/>
      <c r="WAX1536" s="129"/>
      <c r="WAY1536" s="129"/>
      <c r="WAZ1536" s="129"/>
      <c r="WBA1536" s="129"/>
      <c r="WBB1536" s="129"/>
      <c r="WBC1536" s="129"/>
      <c r="WBD1536" s="129"/>
      <c r="WBE1536" s="129"/>
      <c r="WBF1536" s="129"/>
      <c r="WBG1536" s="129"/>
      <c r="WBH1536" s="129"/>
      <c r="WBI1536" s="129"/>
      <c r="WBJ1536" s="129"/>
      <c r="WBK1536" s="129"/>
      <c r="WBL1536" s="129"/>
      <c r="WBM1536" s="129"/>
      <c r="WBN1536" s="129"/>
      <c r="WBO1536" s="129"/>
      <c r="WBP1536" s="129"/>
      <c r="WBQ1536" s="129"/>
      <c r="WBR1536" s="129"/>
      <c r="WBS1536" s="129"/>
      <c r="WBT1536" s="129"/>
      <c r="WBU1536" s="129"/>
      <c r="WBV1536" s="129"/>
      <c r="WBW1536" s="129"/>
      <c r="WBX1536" s="129"/>
      <c r="WBY1536" s="129"/>
      <c r="WBZ1536" s="129"/>
      <c r="WCA1536" s="129"/>
      <c r="WCB1536" s="129"/>
      <c r="WCC1536" s="129"/>
      <c r="WCD1536" s="129"/>
      <c r="WCE1536" s="129"/>
      <c r="WCF1536" s="129"/>
      <c r="WCG1536" s="129"/>
      <c r="WCH1536" s="129"/>
      <c r="WCI1536" s="129"/>
      <c r="WCJ1536" s="129"/>
      <c r="WCK1536" s="129"/>
      <c r="WCL1536" s="129"/>
      <c r="WCM1536" s="129"/>
      <c r="WCN1536" s="129"/>
      <c r="WCO1536" s="129"/>
      <c r="WCP1536" s="129"/>
      <c r="WCQ1536" s="129"/>
      <c r="WCR1536" s="129"/>
      <c r="WCS1536" s="129"/>
      <c r="WCT1536" s="129"/>
      <c r="WCU1536" s="129"/>
      <c r="WCV1536" s="129"/>
      <c r="WCW1536" s="129"/>
      <c r="WCX1536" s="129"/>
      <c r="WCY1536" s="129"/>
      <c r="WCZ1536" s="129"/>
      <c r="WDA1536" s="129"/>
      <c r="WDB1536" s="129"/>
      <c r="WDC1536" s="129"/>
      <c r="WDD1536" s="129"/>
      <c r="WDE1536" s="129"/>
      <c r="WDF1536" s="129"/>
      <c r="WDG1536" s="129"/>
      <c r="WDH1536" s="129"/>
      <c r="WDI1536" s="129"/>
      <c r="WDJ1536" s="129"/>
      <c r="WDK1536" s="129"/>
      <c r="WDL1536" s="129"/>
      <c r="WDM1536" s="129"/>
      <c r="WDN1536" s="129"/>
      <c r="WDO1536" s="129"/>
      <c r="WDP1536" s="129"/>
      <c r="WDQ1536" s="129"/>
      <c r="WDR1536" s="129"/>
      <c r="WDS1536" s="129"/>
      <c r="WDT1536" s="129"/>
      <c r="WDU1536" s="129"/>
      <c r="WDV1536" s="129"/>
      <c r="WDW1536" s="129"/>
      <c r="WDX1536" s="129"/>
      <c r="WDY1536" s="129"/>
      <c r="WDZ1536" s="129"/>
      <c r="WEA1536" s="129"/>
      <c r="WEB1536" s="129"/>
      <c r="WEC1536" s="129"/>
      <c r="WED1536" s="129"/>
      <c r="WEE1536" s="129"/>
      <c r="WEF1536" s="129"/>
      <c r="WEG1536" s="129"/>
      <c r="WEH1536" s="129"/>
      <c r="WEI1536" s="129"/>
      <c r="WEJ1536" s="129"/>
      <c r="WEK1536" s="129"/>
      <c r="WEL1536" s="129"/>
      <c r="WEM1536" s="129"/>
      <c r="WEN1536" s="129"/>
      <c r="WEO1536" s="129"/>
      <c r="WEP1536" s="129"/>
      <c r="WEQ1536" s="129"/>
      <c r="WER1536" s="129"/>
      <c r="WES1536" s="129"/>
      <c r="WET1536" s="129"/>
      <c r="WEU1536" s="129"/>
      <c r="WEV1536" s="129"/>
      <c r="WEW1536" s="129"/>
      <c r="WEX1536" s="129"/>
      <c r="WEY1536" s="129"/>
      <c r="WEZ1536" s="129"/>
      <c r="WFA1536" s="129"/>
      <c r="WFB1536" s="129"/>
      <c r="WFC1536" s="129"/>
      <c r="WFD1536" s="129"/>
      <c r="WFE1536" s="129"/>
      <c r="WFF1536" s="129"/>
      <c r="WFG1536" s="129"/>
      <c r="WFH1536" s="129"/>
      <c r="WFI1536" s="129"/>
      <c r="WFJ1536" s="129"/>
      <c r="WFK1536" s="129"/>
      <c r="WFL1536" s="129"/>
      <c r="WFM1536" s="129"/>
      <c r="WFN1536" s="129"/>
      <c r="WFO1536" s="129"/>
      <c r="WFP1536" s="129"/>
      <c r="WFQ1536" s="129"/>
      <c r="WFR1536" s="129"/>
      <c r="WFS1536" s="129"/>
      <c r="WFT1536" s="129"/>
      <c r="WFU1536" s="129"/>
      <c r="WFV1536" s="129"/>
      <c r="WFW1536" s="129"/>
      <c r="WFX1536" s="129"/>
      <c r="WFY1536" s="129"/>
      <c r="WFZ1536" s="129"/>
      <c r="WGA1536" s="129"/>
      <c r="WGB1536" s="129"/>
      <c r="WGC1536" s="129"/>
      <c r="WGD1536" s="129"/>
      <c r="WGE1536" s="129"/>
      <c r="WGF1536" s="129"/>
      <c r="WGG1536" s="129"/>
      <c r="WGH1536" s="129"/>
      <c r="WGI1536" s="129"/>
      <c r="WGJ1536" s="129"/>
      <c r="WGK1536" s="129"/>
      <c r="WGL1536" s="129"/>
      <c r="WGM1536" s="129"/>
      <c r="WGN1536" s="129"/>
      <c r="WGO1536" s="129"/>
      <c r="WGP1536" s="129"/>
      <c r="WGQ1536" s="129"/>
      <c r="WGR1536" s="129"/>
      <c r="WGS1536" s="129"/>
      <c r="WGT1536" s="129"/>
      <c r="WGU1536" s="129"/>
      <c r="WGV1536" s="129"/>
      <c r="WGW1536" s="129"/>
      <c r="WGX1536" s="129"/>
      <c r="WGY1536" s="129"/>
      <c r="WGZ1536" s="129"/>
      <c r="WHA1536" s="129"/>
      <c r="WHB1536" s="129"/>
      <c r="WHC1536" s="129"/>
      <c r="WHD1536" s="129"/>
      <c r="WHE1536" s="129"/>
      <c r="WHF1536" s="129"/>
      <c r="WHG1536" s="129"/>
      <c r="WHH1536" s="129"/>
      <c r="WHI1536" s="129"/>
      <c r="WHJ1536" s="129"/>
      <c r="WHK1536" s="129"/>
      <c r="WHL1536" s="129"/>
      <c r="WHM1536" s="129"/>
      <c r="WHN1536" s="129"/>
      <c r="WHO1536" s="129"/>
      <c r="WHP1536" s="129"/>
      <c r="WHQ1536" s="129"/>
      <c r="WHR1536" s="129"/>
      <c r="WHS1536" s="129"/>
      <c r="WHT1536" s="129"/>
      <c r="WHU1536" s="129"/>
      <c r="WHV1536" s="129"/>
      <c r="WHW1536" s="129"/>
      <c r="WHX1536" s="129"/>
      <c r="WHY1536" s="129"/>
      <c r="WHZ1536" s="129"/>
      <c r="WIA1536" s="129"/>
      <c r="WIB1536" s="129"/>
      <c r="WIC1536" s="129"/>
      <c r="WID1536" s="129"/>
      <c r="WIE1536" s="129"/>
      <c r="WIF1536" s="129"/>
      <c r="WIG1536" s="129"/>
      <c r="WIH1536" s="129"/>
      <c r="WII1536" s="129"/>
      <c r="WIJ1536" s="129"/>
      <c r="WIK1536" s="129"/>
      <c r="WIL1536" s="129"/>
      <c r="WIM1536" s="129"/>
      <c r="WIN1536" s="129"/>
      <c r="WIO1536" s="129"/>
      <c r="WIP1536" s="129"/>
      <c r="WIQ1536" s="129"/>
      <c r="WIR1536" s="129"/>
      <c r="WIS1536" s="129"/>
      <c r="WIT1536" s="129"/>
      <c r="WIU1536" s="129"/>
      <c r="WIV1536" s="129"/>
      <c r="WIW1536" s="129"/>
      <c r="WIX1536" s="129"/>
      <c r="WIY1536" s="129"/>
      <c r="WIZ1536" s="129"/>
      <c r="WJA1536" s="129"/>
      <c r="WJB1536" s="129"/>
      <c r="WJC1536" s="129"/>
      <c r="WJD1536" s="129"/>
      <c r="WJE1536" s="129"/>
      <c r="WJF1536" s="129"/>
      <c r="WJG1536" s="129"/>
      <c r="WJH1536" s="129"/>
      <c r="WJI1536" s="129"/>
      <c r="WJJ1536" s="129"/>
      <c r="WJK1536" s="129"/>
      <c r="WJL1536" s="129"/>
      <c r="WJM1536" s="129"/>
      <c r="WJN1536" s="129"/>
      <c r="WJO1536" s="129"/>
      <c r="WJP1536" s="129"/>
      <c r="WJQ1536" s="129"/>
      <c r="WJR1536" s="129"/>
      <c r="WJS1536" s="129"/>
      <c r="WJT1536" s="129"/>
      <c r="WJU1536" s="129"/>
      <c r="WJV1536" s="129"/>
      <c r="WJW1536" s="129"/>
      <c r="WJX1536" s="129"/>
      <c r="WJY1536" s="129"/>
      <c r="WJZ1536" s="129"/>
      <c r="WKA1536" s="129"/>
      <c r="WKB1536" s="129"/>
      <c r="WKC1536" s="129"/>
      <c r="WKD1536" s="129"/>
      <c r="WKE1536" s="129"/>
      <c r="WKF1536" s="129"/>
      <c r="WKG1536" s="129"/>
      <c r="WKH1536" s="129"/>
      <c r="WKI1536" s="129"/>
      <c r="WKJ1536" s="129"/>
      <c r="WKK1536" s="129"/>
      <c r="WKL1536" s="129"/>
      <c r="WKM1536" s="129"/>
      <c r="WKN1536" s="129"/>
      <c r="WKO1536" s="129"/>
      <c r="WKP1536" s="129"/>
      <c r="WKQ1536" s="129"/>
      <c r="WKR1536" s="129"/>
      <c r="WKS1536" s="129"/>
      <c r="WKT1536" s="129"/>
      <c r="WKU1536" s="129"/>
      <c r="WKV1536" s="129"/>
      <c r="WKW1536" s="129"/>
      <c r="WKX1536" s="129"/>
      <c r="WKY1536" s="129"/>
      <c r="WKZ1536" s="129"/>
      <c r="WLA1536" s="129"/>
      <c r="WLB1536" s="129"/>
      <c r="WLC1536" s="129"/>
      <c r="WLD1536" s="129"/>
      <c r="WLE1536" s="129"/>
      <c r="WLF1536" s="129"/>
      <c r="WLG1536" s="129"/>
      <c r="WLH1536" s="129"/>
      <c r="WLI1536" s="129"/>
      <c r="WLJ1536" s="129"/>
      <c r="WLK1536" s="129"/>
      <c r="WLL1536" s="129"/>
      <c r="WLM1536" s="129"/>
      <c r="WLN1536" s="129"/>
      <c r="WLO1536" s="129"/>
      <c r="WLP1536" s="129"/>
      <c r="WLQ1536" s="129"/>
      <c r="WLR1536" s="129"/>
      <c r="WLS1536" s="129"/>
      <c r="WLT1536" s="129"/>
      <c r="WLU1536" s="129"/>
      <c r="WLV1536" s="129"/>
      <c r="WLW1536" s="129"/>
      <c r="WLX1536" s="129"/>
      <c r="WLY1536" s="129"/>
      <c r="WLZ1536" s="129"/>
      <c r="WMA1536" s="129"/>
      <c r="WMB1536" s="129"/>
      <c r="WMC1536" s="129"/>
      <c r="WMD1536" s="129"/>
      <c r="WME1536" s="129"/>
      <c r="WMF1536" s="129"/>
      <c r="WMG1536" s="129"/>
      <c r="WMH1536" s="129"/>
      <c r="WMI1536" s="129"/>
      <c r="WMJ1536" s="129"/>
      <c r="WMK1536" s="129"/>
      <c r="WML1536" s="129"/>
      <c r="WMM1536" s="129"/>
      <c r="WMN1536" s="129"/>
      <c r="WMO1536" s="129"/>
      <c r="WMP1536" s="129"/>
      <c r="WMQ1536" s="129"/>
      <c r="WMR1536" s="129"/>
      <c r="WMS1536" s="129"/>
      <c r="WMT1536" s="129"/>
      <c r="WMU1536" s="129"/>
      <c r="WMV1536" s="129"/>
      <c r="WMW1536" s="129"/>
      <c r="WMX1536" s="129"/>
      <c r="WMY1536" s="129"/>
      <c r="WMZ1536" s="129"/>
      <c r="WNA1536" s="129"/>
      <c r="WNB1536" s="129"/>
      <c r="WNC1536" s="129"/>
      <c r="WND1536" s="129"/>
      <c r="WNE1536" s="129"/>
      <c r="WNF1536" s="129"/>
      <c r="WNG1536" s="129"/>
      <c r="WNH1536" s="129"/>
      <c r="WNI1536" s="129"/>
      <c r="WNJ1536" s="129"/>
      <c r="WNK1536" s="129"/>
      <c r="WNL1536" s="129"/>
      <c r="WNM1536" s="129"/>
      <c r="WNN1536" s="129"/>
      <c r="WNO1536" s="129"/>
      <c r="WNP1536" s="129"/>
      <c r="WNQ1536" s="129"/>
      <c r="WNR1536" s="129"/>
      <c r="WNS1536" s="129"/>
      <c r="WNT1536" s="129"/>
      <c r="WNU1536" s="129"/>
      <c r="WNV1536" s="129"/>
      <c r="WNW1536" s="129"/>
      <c r="WNX1536" s="129"/>
      <c r="WNY1536" s="129"/>
      <c r="WNZ1536" s="129"/>
      <c r="WOA1536" s="129"/>
      <c r="WOB1536" s="129"/>
      <c r="WOC1536" s="129"/>
      <c r="WOD1536" s="129"/>
      <c r="WOE1536" s="129"/>
      <c r="WOF1536" s="129"/>
      <c r="WOG1536" s="129"/>
      <c r="WOH1536" s="129"/>
      <c r="WOI1536" s="129"/>
      <c r="WOJ1536" s="129"/>
      <c r="WOK1536" s="129"/>
      <c r="WOL1536" s="129"/>
      <c r="WOM1536" s="129"/>
      <c r="WON1536" s="129"/>
      <c r="WOO1536" s="129"/>
      <c r="WOP1536" s="129"/>
      <c r="WOQ1536" s="129"/>
      <c r="WOR1536" s="129"/>
      <c r="WOS1536" s="129"/>
      <c r="WOT1536" s="129"/>
      <c r="WOU1536" s="129"/>
      <c r="WOV1536" s="129"/>
      <c r="WOW1536" s="129"/>
      <c r="WOX1536" s="129"/>
      <c r="WOY1536" s="129"/>
      <c r="WOZ1536" s="129"/>
      <c r="WPA1536" s="129"/>
      <c r="WPB1536" s="129"/>
      <c r="WPC1536" s="129"/>
      <c r="WPD1536" s="129"/>
      <c r="WPE1536" s="129"/>
      <c r="WPF1536" s="129"/>
      <c r="WPG1536" s="129"/>
      <c r="WPH1536" s="129"/>
      <c r="WPI1536" s="129"/>
      <c r="WPJ1536" s="129"/>
      <c r="WPK1536" s="129"/>
      <c r="WPL1536" s="129"/>
      <c r="WPM1536" s="129"/>
      <c r="WPN1536" s="129"/>
      <c r="WPO1536" s="129"/>
      <c r="WPP1536" s="129"/>
      <c r="WPQ1536" s="129"/>
      <c r="WPR1536" s="129"/>
      <c r="WPS1536" s="129"/>
      <c r="WPT1536" s="129"/>
      <c r="WPU1536" s="129"/>
      <c r="WPV1536" s="129"/>
      <c r="WPW1536" s="129"/>
      <c r="WPX1536" s="129"/>
      <c r="WPY1536" s="129"/>
      <c r="WPZ1536" s="129"/>
      <c r="WQA1536" s="129"/>
      <c r="WQB1536" s="129"/>
      <c r="WQC1536" s="129"/>
      <c r="WQD1536" s="129"/>
      <c r="WQE1536" s="129"/>
      <c r="WQF1536" s="129"/>
      <c r="WQG1536" s="129"/>
      <c r="WQH1536" s="129"/>
      <c r="WQI1536" s="129"/>
      <c r="WQJ1536" s="129"/>
      <c r="WQK1536" s="129"/>
      <c r="WQL1536" s="129"/>
      <c r="WQM1536" s="129"/>
      <c r="WQN1536" s="129"/>
      <c r="WQO1536" s="129"/>
      <c r="WQP1536" s="129"/>
      <c r="WQQ1536" s="129"/>
      <c r="WQR1536" s="129"/>
      <c r="WQS1536" s="129"/>
      <c r="WQT1536" s="129"/>
      <c r="WQU1536" s="129"/>
      <c r="WQV1536" s="129"/>
      <c r="WQW1536" s="129"/>
      <c r="WQX1536" s="129"/>
      <c r="WQY1536" s="129"/>
      <c r="WQZ1536" s="129"/>
      <c r="WRA1536" s="129"/>
      <c r="WRB1536" s="129"/>
      <c r="WRC1536" s="129"/>
      <c r="WRD1536" s="129"/>
      <c r="WRE1536" s="129"/>
      <c r="WRF1536" s="129"/>
      <c r="WRG1536" s="129"/>
      <c r="WRH1536" s="129"/>
      <c r="WRI1536" s="129"/>
      <c r="WRJ1536" s="129"/>
      <c r="WRK1536" s="129"/>
      <c r="WRL1536" s="129"/>
      <c r="WRM1536" s="129"/>
      <c r="WRN1536" s="129"/>
      <c r="WRO1536" s="129"/>
      <c r="WRP1536" s="129"/>
      <c r="WRQ1536" s="129"/>
      <c r="WRR1536" s="129"/>
      <c r="WRS1536" s="129"/>
      <c r="WRT1536" s="129"/>
      <c r="WRU1536" s="129"/>
      <c r="WRV1536" s="129"/>
      <c r="WRW1536" s="129"/>
      <c r="WRX1536" s="129"/>
      <c r="WRY1536" s="129"/>
      <c r="WRZ1536" s="129"/>
      <c r="WSA1536" s="129"/>
      <c r="WSB1536" s="129"/>
      <c r="WSC1536" s="129"/>
      <c r="WSD1536" s="129"/>
      <c r="WSE1536" s="129"/>
      <c r="WSF1536" s="129"/>
      <c r="WSG1536" s="129"/>
      <c r="WSH1536" s="129"/>
      <c r="WSI1536" s="129"/>
      <c r="WSJ1536" s="129"/>
      <c r="WSK1536" s="129"/>
      <c r="WSL1536" s="129"/>
      <c r="WSM1536" s="129"/>
      <c r="WSN1536" s="129"/>
      <c r="WSO1536" s="129"/>
      <c r="WSP1536" s="129"/>
      <c r="WSQ1536" s="129"/>
      <c r="WSR1536" s="129"/>
      <c r="WSS1536" s="129"/>
      <c r="WST1536" s="129"/>
      <c r="WSU1536" s="129"/>
      <c r="WSV1536" s="129"/>
      <c r="WSW1536" s="129"/>
      <c r="WSX1536" s="129"/>
      <c r="WSY1536" s="129"/>
      <c r="WSZ1536" s="129"/>
      <c r="WTA1536" s="129"/>
      <c r="WTB1536" s="129"/>
      <c r="WTC1536" s="129"/>
      <c r="WTD1536" s="129"/>
      <c r="WTE1536" s="129"/>
      <c r="WTF1536" s="129"/>
      <c r="WTG1536" s="129"/>
      <c r="WTH1536" s="129"/>
      <c r="WTI1536" s="129"/>
      <c r="WTJ1536" s="129"/>
      <c r="WTK1536" s="129"/>
      <c r="WTL1536" s="129"/>
      <c r="WTM1536" s="129"/>
      <c r="WTN1536" s="129"/>
      <c r="WTO1536" s="129"/>
      <c r="WTP1536" s="129"/>
      <c r="WTQ1536" s="129"/>
      <c r="WTR1536" s="129"/>
      <c r="WTS1536" s="129"/>
      <c r="WTT1536" s="129"/>
      <c r="WTU1536" s="129"/>
      <c r="WTV1536" s="129"/>
      <c r="WTW1536" s="129"/>
      <c r="WTX1536" s="129"/>
      <c r="WTY1536" s="129"/>
      <c r="WTZ1536" s="129"/>
      <c r="WUA1536" s="129"/>
      <c r="WUB1536" s="129"/>
      <c r="WUC1536" s="129"/>
      <c r="WUD1536" s="129"/>
      <c r="WUE1536" s="129"/>
      <c r="WUF1536" s="129"/>
      <c r="WUG1536" s="129"/>
      <c r="WUH1536" s="129"/>
      <c r="WUI1536" s="129"/>
      <c r="WUJ1536" s="129"/>
      <c r="WUK1536" s="129"/>
      <c r="WUL1536" s="129"/>
      <c r="WUM1536" s="129"/>
      <c r="WUN1536" s="129"/>
      <c r="WUO1536" s="129"/>
      <c r="WUP1536" s="129"/>
      <c r="WUQ1536" s="129"/>
      <c r="WUR1536" s="129"/>
      <c r="WUS1536" s="129"/>
      <c r="WUT1536" s="129"/>
      <c r="WUU1536" s="129"/>
      <c r="WUV1536" s="129"/>
      <c r="WUW1536" s="129"/>
      <c r="WUX1536" s="129"/>
      <c r="WUY1536" s="129"/>
      <c r="WUZ1536" s="129"/>
      <c r="WVA1536" s="129"/>
      <c r="WVB1536" s="129"/>
      <c r="WVC1536" s="129"/>
      <c r="WVD1536" s="129"/>
      <c r="WVE1536" s="129"/>
      <c r="WVF1536" s="129"/>
      <c r="WVG1536" s="129"/>
      <c r="WVH1536" s="129"/>
      <c r="WVI1536" s="129"/>
      <c r="WVJ1536" s="129"/>
      <c r="WVK1536" s="129"/>
      <c r="WVL1536" s="129"/>
      <c r="WVM1536" s="129"/>
      <c r="WVN1536" s="129"/>
      <c r="WVO1536" s="129"/>
      <c r="WVP1536" s="129"/>
      <c r="WVQ1536" s="129"/>
      <c r="WVR1536" s="129"/>
      <c r="WVS1536" s="129"/>
      <c r="WVT1536" s="129"/>
      <c r="WVU1536" s="129"/>
      <c r="WVV1536" s="129"/>
      <c r="WVW1536" s="129"/>
      <c r="WVX1536" s="129"/>
      <c r="WVY1536" s="129"/>
      <c r="WVZ1536" s="129"/>
      <c r="WWA1536" s="129"/>
      <c r="WWB1536" s="129"/>
      <c r="WWC1536" s="129"/>
      <c r="WWD1536" s="129"/>
      <c r="WWE1536" s="129"/>
      <c r="WWF1536" s="129"/>
      <c r="WWG1536" s="129"/>
      <c r="WWH1536" s="129"/>
      <c r="WWI1536" s="129"/>
      <c r="WWJ1536" s="129"/>
      <c r="WWK1536" s="129"/>
      <c r="WWL1536" s="129"/>
      <c r="WWM1536" s="129"/>
      <c r="WWN1536" s="129"/>
      <c r="WWO1536" s="129"/>
      <c r="WWP1536" s="129"/>
      <c r="WWQ1536" s="129"/>
      <c r="WWR1536" s="129"/>
      <c r="WWS1536" s="129"/>
      <c r="WWT1536" s="129"/>
      <c r="WWU1536" s="129"/>
      <c r="WWV1536" s="129"/>
      <c r="WWW1536" s="129"/>
      <c r="WWX1536" s="129"/>
      <c r="WWY1536" s="129"/>
      <c r="WWZ1536" s="129"/>
      <c r="WXA1536" s="129"/>
      <c r="WXB1536" s="129"/>
      <c r="WXC1536" s="129"/>
      <c r="WXD1536" s="129"/>
      <c r="WXE1536" s="129"/>
      <c r="WXF1536" s="129"/>
      <c r="WXG1536" s="129"/>
      <c r="WXH1536" s="129"/>
      <c r="WXI1536" s="129"/>
      <c r="WXJ1536" s="129"/>
      <c r="WXK1536" s="129"/>
      <c r="WXL1536" s="129"/>
      <c r="WXM1536" s="129"/>
      <c r="WXN1536" s="129"/>
      <c r="WXO1536" s="129"/>
      <c r="WXP1536" s="129"/>
      <c r="WXQ1536" s="129"/>
      <c r="WXR1536" s="129"/>
      <c r="WXS1536" s="129"/>
      <c r="WXT1536" s="129"/>
      <c r="WXU1536" s="129"/>
      <c r="WXV1536" s="129"/>
      <c r="WXW1536" s="129"/>
      <c r="WXX1536" s="129"/>
      <c r="WXY1536" s="129"/>
      <c r="WXZ1536" s="129"/>
      <c r="WYA1536" s="129"/>
      <c r="WYB1536" s="129"/>
      <c r="WYC1536" s="129"/>
      <c r="WYD1536" s="129"/>
      <c r="WYE1536" s="129"/>
      <c r="WYF1536" s="129"/>
      <c r="WYG1536" s="129"/>
      <c r="WYH1536" s="129"/>
      <c r="WYI1536" s="129"/>
      <c r="WYJ1536" s="129"/>
      <c r="WYK1536" s="129"/>
      <c r="WYL1536" s="129"/>
      <c r="WYM1536" s="129"/>
      <c r="WYN1536" s="129"/>
      <c r="WYO1536" s="129"/>
      <c r="WYP1536" s="129"/>
      <c r="WYQ1536" s="129"/>
      <c r="WYR1536" s="129"/>
      <c r="WYS1536" s="129"/>
      <c r="WYT1536" s="129"/>
      <c r="WYU1536" s="129"/>
      <c r="WYV1536" s="129"/>
      <c r="WYW1536" s="129"/>
      <c r="WYX1536" s="129"/>
      <c r="WYY1536" s="129"/>
      <c r="WYZ1536" s="129"/>
      <c r="WZA1536" s="129"/>
      <c r="WZB1536" s="129"/>
      <c r="WZC1536" s="129"/>
      <c r="WZD1536" s="129"/>
      <c r="WZE1536" s="129"/>
      <c r="WZF1536" s="129"/>
      <c r="WZG1536" s="129"/>
      <c r="WZH1536" s="129"/>
      <c r="WZI1536" s="129"/>
      <c r="WZJ1536" s="129"/>
      <c r="WZK1536" s="129"/>
      <c r="WZL1536" s="129"/>
      <c r="WZM1536" s="129"/>
      <c r="WZN1536" s="129"/>
      <c r="WZO1536" s="129"/>
      <c r="WZP1536" s="129"/>
      <c r="WZQ1536" s="129"/>
      <c r="WZR1536" s="129"/>
      <c r="WZS1536" s="129"/>
      <c r="WZT1536" s="129"/>
      <c r="WZU1536" s="129"/>
      <c r="WZV1536" s="129"/>
      <c r="WZW1536" s="129"/>
      <c r="WZX1536" s="129"/>
      <c r="WZY1536" s="129"/>
      <c r="WZZ1536" s="129"/>
      <c r="XAA1536" s="129"/>
      <c r="XAB1536" s="129"/>
      <c r="XAC1536" s="129"/>
      <c r="XAD1536" s="129"/>
      <c r="XAE1536" s="129"/>
      <c r="XAF1536" s="129"/>
      <c r="XAG1536" s="129"/>
      <c r="XAH1536" s="129"/>
      <c r="XAI1536" s="129"/>
      <c r="XAJ1536" s="129"/>
      <c r="XAK1536" s="129"/>
      <c r="XAL1536" s="129"/>
      <c r="XAM1536" s="129"/>
      <c r="XAN1536" s="129"/>
      <c r="XAO1536" s="129"/>
      <c r="XAP1536" s="129"/>
      <c r="XAQ1536" s="129"/>
      <c r="XAR1536" s="129"/>
      <c r="XAS1536" s="129"/>
      <c r="XAT1536" s="129"/>
      <c r="XAU1536" s="129"/>
      <c r="XAV1536" s="129"/>
      <c r="XAW1536" s="129"/>
      <c r="XAX1536" s="129"/>
      <c r="XAY1536" s="129"/>
      <c r="XAZ1536" s="129"/>
      <c r="XBA1536" s="129"/>
      <c r="XBB1536" s="129"/>
      <c r="XBC1536" s="129"/>
      <c r="XBD1536" s="129"/>
      <c r="XBE1536" s="129"/>
      <c r="XBF1536" s="129"/>
      <c r="XBG1536" s="129"/>
      <c r="XBH1536" s="129"/>
      <c r="XBI1536" s="129"/>
      <c r="XBJ1536" s="129"/>
      <c r="XBK1536" s="129"/>
      <c r="XBL1536" s="129"/>
      <c r="XBM1536" s="129"/>
      <c r="XBN1536" s="129"/>
      <c r="XBO1536" s="129"/>
      <c r="XBP1536" s="129"/>
      <c r="XBQ1536" s="129"/>
      <c r="XBR1536" s="129"/>
      <c r="XBS1536" s="129"/>
      <c r="XBT1536" s="129"/>
      <c r="XBU1536" s="129"/>
      <c r="XBV1536" s="129"/>
      <c r="XBW1536" s="129"/>
      <c r="XBX1536" s="129"/>
      <c r="XBY1536" s="129"/>
      <c r="XBZ1536" s="129"/>
      <c r="XCA1536" s="129"/>
      <c r="XCB1536" s="129"/>
      <c r="XCC1536" s="129"/>
      <c r="XCD1536" s="129"/>
      <c r="XCE1536" s="129"/>
      <c r="XCF1536" s="129"/>
      <c r="XCG1536" s="129"/>
      <c r="XCH1536" s="129"/>
      <c r="XCI1536" s="129"/>
      <c r="XCJ1536" s="129"/>
      <c r="XCK1536" s="129"/>
      <c r="XCL1536" s="129"/>
      <c r="XCM1536" s="129"/>
      <c r="XCN1536" s="129"/>
      <c r="XCO1536" s="129"/>
      <c r="XCP1536" s="129"/>
      <c r="XCQ1536" s="129"/>
      <c r="XCR1536" s="129"/>
      <c r="XCS1536" s="129"/>
      <c r="XCT1536" s="129"/>
      <c r="XCU1536" s="129"/>
      <c r="XCV1536" s="129"/>
      <c r="XCW1536" s="129"/>
      <c r="XCX1536" s="129"/>
      <c r="XCY1536" s="129"/>
      <c r="XCZ1536" s="129"/>
      <c r="XDA1536" s="129"/>
      <c r="XDB1536" s="129"/>
      <c r="XDC1536" s="129"/>
      <c r="XDD1536" s="129"/>
      <c r="XDE1536" s="129"/>
      <c r="XDF1536" s="129"/>
      <c r="XDG1536" s="129"/>
      <c r="XDH1536" s="129"/>
      <c r="XDI1536" s="129"/>
      <c r="XDJ1536" s="129"/>
      <c r="XDK1536" s="129"/>
      <c r="XDL1536" s="129"/>
      <c r="XDM1536" s="129"/>
      <c r="XDN1536" s="129"/>
      <c r="XDO1536" s="129"/>
      <c r="XDP1536" s="129"/>
      <c r="XDQ1536" s="129"/>
      <c r="XDR1536" s="129"/>
      <c r="XDS1536" s="129"/>
      <c r="XDT1536" s="129"/>
      <c r="XDU1536" s="129"/>
      <c r="XDV1536" s="129"/>
      <c r="XDW1536" s="129"/>
      <c r="XDX1536" s="129"/>
      <c r="XDY1536" s="129"/>
      <c r="XDZ1536" s="129"/>
      <c r="XEA1536" s="129"/>
      <c r="XEB1536" s="129"/>
      <c r="XEC1536" s="129"/>
      <c r="XED1536" s="129"/>
      <c r="XEE1536" s="129"/>
      <c r="XEF1536" s="129"/>
      <c r="XEG1536" s="129"/>
      <c r="XEH1536" s="129"/>
      <c r="XEI1536" s="129"/>
      <c r="XEJ1536" s="129"/>
      <c r="XEK1536" s="129"/>
      <c r="XEL1536" s="129"/>
      <c r="XEM1536" s="129"/>
      <c r="XEN1536" s="129"/>
      <c r="XEO1536" s="129"/>
      <c r="XEP1536" s="129"/>
      <c r="XEQ1536" s="129"/>
      <c r="XER1536" s="129"/>
      <c r="XES1536" s="129"/>
      <c r="XET1536" s="129"/>
      <c r="XEU1536" s="129"/>
      <c r="XEV1536" s="129"/>
      <c r="XEW1536" s="129"/>
      <c r="XEX1536" s="129"/>
      <c r="XEY1536" s="129"/>
      <c r="XEZ1536" s="129"/>
      <c r="XFA1536" s="129"/>
      <c r="XFB1536" s="129"/>
      <c r="XFC1536" s="129"/>
      <c r="XFD1536" s="129"/>
    </row>
    <row r="1537" spans="1:54" s="95" customFormat="1" ht="12.6" customHeight="1">
      <c r="A1537" s="140" t="s">
        <v>1943</v>
      </c>
      <c r="B1537" s="126"/>
      <c r="C1537" s="126"/>
      <c r="D1537" s="126"/>
      <c r="E1537" s="126"/>
      <c r="F1537" s="126"/>
      <c r="G1537" s="126"/>
      <c r="H1537" s="126"/>
      <c r="I1537" s="126"/>
      <c r="J1537" s="126"/>
      <c r="K1537" s="126"/>
      <c r="L1537" s="126"/>
      <c r="M1537" s="126"/>
      <c r="N1537" s="126"/>
      <c r="O1537" s="126"/>
      <c r="P1537" s="126"/>
      <c r="Q1537" s="126"/>
      <c r="R1537" s="126"/>
      <c r="S1537" s="126"/>
      <c r="T1537" s="126"/>
      <c r="U1537" s="126"/>
      <c r="V1537" s="126"/>
      <c r="W1537" s="126"/>
      <c r="X1537" s="126"/>
      <c r="Y1537" s="126"/>
      <c r="Z1537" s="126"/>
      <c r="AA1537" s="126"/>
      <c r="AB1537" s="126"/>
      <c r="AC1537" s="126"/>
      <c r="AD1537" s="126"/>
      <c r="AE1537" s="126"/>
      <c r="AF1537" s="126"/>
      <c r="AG1537" s="126"/>
      <c r="AH1537" s="126"/>
      <c r="AI1537" s="126"/>
      <c r="AJ1537" s="126"/>
      <c r="AK1537" s="126"/>
      <c r="AL1537" s="126"/>
      <c r="AM1537" s="126"/>
      <c r="AN1537" s="126"/>
      <c r="AO1537" s="126"/>
      <c r="AP1537" s="126"/>
      <c r="AQ1537" s="126"/>
      <c r="AR1537" s="126"/>
      <c r="AS1537" s="126"/>
      <c r="AT1537" s="126"/>
      <c r="AU1537" s="126"/>
      <c r="AV1537" s="126"/>
      <c r="AW1537" s="126"/>
      <c r="AX1537" s="126"/>
      <c r="AY1537" s="126"/>
      <c r="AZ1537" s="126"/>
      <c r="BA1537" s="126"/>
      <c r="BB1537" s="126"/>
    </row>
    <row r="1538" spans="1:54" s="95" customFormat="1" ht="12.6" customHeight="1">
      <c r="A1538" s="90" t="s">
        <v>1380</v>
      </c>
      <c r="B1538" s="126"/>
      <c r="C1538" s="126"/>
      <c r="D1538" s="126"/>
      <c r="E1538" s="126"/>
      <c r="F1538" s="126"/>
      <c r="G1538" s="126"/>
      <c r="H1538" s="126"/>
      <c r="I1538" s="126"/>
      <c r="J1538" s="126"/>
      <c r="K1538" s="126"/>
      <c r="L1538" s="126"/>
      <c r="M1538" s="126"/>
      <c r="N1538" s="126"/>
      <c r="O1538" s="126"/>
      <c r="P1538" s="126"/>
      <c r="Q1538" s="126"/>
      <c r="R1538" s="126"/>
      <c r="S1538" s="126"/>
      <c r="T1538" s="126"/>
      <c r="U1538" s="126"/>
      <c r="V1538" s="126"/>
      <c r="W1538" s="126"/>
      <c r="X1538" s="126"/>
      <c r="Y1538" s="126"/>
      <c r="Z1538" s="126"/>
      <c r="AA1538" s="126"/>
      <c r="AB1538" s="126"/>
      <c r="AC1538" s="126"/>
      <c r="AD1538" s="126"/>
      <c r="AE1538" s="126"/>
      <c r="AF1538" s="126"/>
      <c r="AG1538" s="126"/>
      <c r="AH1538" s="126"/>
      <c r="AI1538" s="126"/>
      <c r="AJ1538" s="126"/>
      <c r="AK1538" s="126"/>
      <c r="AL1538" s="126"/>
      <c r="AM1538" s="126"/>
      <c r="AN1538" s="126"/>
      <c r="AO1538" s="126"/>
      <c r="AP1538" s="126"/>
      <c r="AQ1538" s="126"/>
      <c r="AR1538" s="126"/>
      <c r="AS1538" s="126"/>
      <c r="AT1538" s="126"/>
      <c r="AU1538" s="126"/>
      <c r="AV1538" s="126"/>
      <c r="AW1538" s="126"/>
      <c r="AX1538" s="126"/>
      <c r="AY1538" s="126"/>
      <c r="AZ1538" s="126"/>
      <c r="BA1538" s="126"/>
      <c r="BB1538" s="126"/>
    </row>
    <row r="1539" spans="1:54" s="95" customFormat="1" ht="12.6" customHeight="1">
      <c r="A1539" s="747" t="s">
        <v>1944</v>
      </c>
      <c r="B1539" s="747"/>
      <c r="C1539" s="747"/>
      <c r="D1539" s="747"/>
      <c r="E1539" s="747"/>
      <c r="F1539" s="747"/>
      <c r="G1539" s="747"/>
      <c r="H1539" s="747"/>
      <c r="I1539" s="747"/>
      <c r="J1539" s="747"/>
      <c r="K1539" s="747"/>
      <c r="L1539" s="747"/>
      <c r="M1539" s="747"/>
      <c r="N1539" s="747"/>
      <c r="O1539" s="747"/>
      <c r="P1539" s="747"/>
      <c r="Q1539" s="747"/>
      <c r="R1539" s="747"/>
      <c r="S1539" s="747"/>
      <c r="T1539" s="747"/>
      <c r="U1539" s="747"/>
      <c r="V1539" s="747"/>
      <c r="W1539" s="747"/>
      <c r="X1539" s="748" t="s">
        <v>1945</v>
      </c>
      <c r="Y1539" s="748"/>
      <c r="Z1539" s="748"/>
      <c r="AA1539" s="748"/>
      <c r="AB1539" s="748"/>
      <c r="AC1539" s="748"/>
      <c r="AD1539" s="748"/>
      <c r="AE1539" s="746" t="s">
        <v>1946</v>
      </c>
      <c r="AF1539" s="746"/>
      <c r="AG1539" s="746"/>
      <c r="AH1539" s="746"/>
      <c r="AI1539" s="746"/>
      <c r="AJ1539" s="746"/>
      <c r="AK1539" s="746"/>
      <c r="AL1539" s="746"/>
      <c r="AM1539" s="746"/>
      <c r="AN1539" s="746"/>
      <c r="AO1539" s="746"/>
      <c r="AP1539" s="746"/>
      <c r="AQ1539" s="746"/>
      <c r="AR1539" s="746"/>
      <c r="AS1539" s="746"/>
      <c r="AT1539" s="746"/>
      <c r="AU1539" s="746"/>
      <c r="AV1539" s="746"/>
      <c r="AW1539" s="746"/>
      <c r="AX1539" s="746"/>
      <c r="AY1539" s="746"/>
      <c r="AZ1539" s="746"/>
      <c r="BA1539" s="126"/>
      <c r="BB1539" s="126"/>
    </row>
    <row r="1540" spans="1:54" s="95" customFormat="1" ht="25.5" customHeight="1">
      <c r="A1540" s="747"/>
      <c r="B1540" s="747"/>
      <c r="C1540" s="747"/>
      <c r="D1540" s="747"/>
      <c r="E1540" s="747"/>
      <c r="F1540" s="747"/>
      <c r="G1540" s="747"/>
      <c r="H1540" s="747"/>
      <c r="I1540" s="747"/>
      <c r="J1540" s="747"/>
      <c r="K1540" s="747"/>
      <c r="L1540" s="747"/>
      <c r="M1540" s="747"/>
      <c r="N1540" s="747"/>
      <c r="O1540" s="747"/>
      <c r="P1540" s="747"/>
      <c r="Q1540" s="747"/>
      <c r="R1540" s="747"/>
      <c r="S1540" s="747"/>
      <c r="T1540" s="747"/>
      <c r="U1540" s="747"/>
      <c r="V1540" s="747"/>
      <c r="W1540" s="747"/>
      <c r="X1540" s="748"/>
      <c r="Y1540" s="748"/>
      <c r="Z1540" s="748"/>
      <c r="AA1540" s="748"/>
      <c r="AB1540" s="748"/>
      <c r="AC1540" s="748"/>
      <c r="AD1540" s="748"/>
      <c r="AE1540" s="748" t="s">
        <v>1254</v>
      </c>
      <c r="AF1540" s="748"/>
      <c r="AG1540" s="748"/>
      <c r="AH1540" s="748"/>
      <c r="AI1540" s="748"/>
      <c r="AJ1540" s="748"/>
      <c r="AK1540" s="748"/>
      <c r="AL1540" s="748"/>
      <c r="AM1540" s="748"/>
      <c r="AN1540" s="748"/>
      <c r="AO1540" s="748"/>
      <c r="AP1540" s="748" t="s">
        <v>1947</v>
      </c>
      <c r="AQ1540" s="748"/>
      <c r="AR1540" s="748"/>
      <c r="AS1540" s="748"/>
      <c r="AT1540" s="748"/>
      <c r="AU1540" s="748"/>
      <c r="AV1540" s="748"/>
      <c r="AW1540" s="748"/>
      <c r="AX1540" s="748"/>
      <c r="AY1540" s="748"/>
      <c r="AZ1540" s="748"/>
      <c r="BA1540" s="126"/>
      <c r="BB1540" s="126"/>
    </row>
    <row r="1541" spans="1:54" s="95" customFormat="1" ht="12.6" customHeight="1">
      <c r="A1541" s="745" t="s">
        <v>1399</v>
      </c>
      <c r="B1541" s="745"/>
      <c r="C1541" s="745"/>
      <c r="D1541" s="745"/>
      <c r="E1541" s="745"/>
      <c r="F1541" s="745"/>
      <c r="G1541" s="745"/>
      <c r="H1541" s="745"/>
      <c r="I1541" s="745"/>
      <c r="J1541" s="745"/>
      <c r="K1541" s="745"/>
      <c r="L1541" s="745"/>
      <c r="M1541" s="745"/>
      <c r="N1541" s="745"/>
      <c r="O1541" s="745"/>
      <c r="P1541" s="745"/>
      <c r="Q1541" s="745"/>
      <c r="R1541" s="745"/>
      <c r="S1541" s="745"/>
      <c r="T1541" s="745"/>
      <c r="U1541" s="745"/>
      <c r="V1541" s="745"/>
      <c r="W1541" s="745"/>
      <c r="X1541" s="746" t="s">
        <v>1400</v>
      </c>
      <c r="Y1541" s="746"/>
      <c r="Z1541" s="746"/>
      <c r="AA1541" s="746"/>
      <c r="AB1541" s="746"/>
      <c r="AC1541" s="746"/>
      <c r="AD1541" s="746"/>
      <c r="AE1541" s="746" t="s">
        <v>1401</v>
      </c>
      <c r="AF1541" s="746"/>
      <c r="AG1541" s="746"/>
      <c r="AH1541" s="746"/>
      <c r="AI1541" s="746"/>
      <c r="AJ1541" s="746"/>
      <c r="AK1541" s="746"/>
      <c r="AL1541" s="746"/>
      <c r="AM1541" s="746"/>
      <c r="AN1541" s="746"/>
      <c r="AO1541" s="746"/>
      <c r="AP1541" s="746" t="s">
        <v>1402</v>
      </c>
      <c r="AQ1541" s="746"/>
      <c r="AR1541" s="746"/>
      <c r="AS1541" s="746"/>
      <c r="AT1541" s="746"/>
      <c r="AU1541" s="746"/>
      <c r="AV1541" s="746"/>
      <c r="AW1541" s="746"/>
      <c r="AX1541" s="746"/>
      <c r="AY1541" s="746"/>
      <c r="AZ1541" s="746"/>
      <c r="BA1541" s="126"/>
      <c r="BB1541" s="126"/>
    </row>
    <row r="1542" spans="1:54" s="95" customFormat="1" ht="12.6" customHeight="1">
      <c r="A1542" s="745" t="s">
        <v>5025</v>
      </c>
      <c r="B1542" s="745"/>
      <c r="C1542" s="745"/>
      <c r="D1542" s="745"/>
      <c r="E1542" s="745"/>
      <c r="F1542" s="745"/>
      <c r="G1542" s="745"/>
      <c r="H1542" s="745"/>
      <c r="I1542" s="745"/>
      <c r="J1542" s="745"/>
      <c r="K1542" s="745"/>
      <c r="L1542" s="745"/>
      <c r="M1542" s="745"/>
      <c r="N1542" s="745"/>
      <c r="O1542" s="745"/>
      <c r="P1542" s="745"/>
      <c r="Q1542" s="745"/>
      <c r="R1542" s="745"/>
      <c r="S1542" s="745"/>
      <c r="T1542" s="745"/>
      <c r="U1542" s="745"/>
      <c r="V1542" s="745"/>
      <c r="W1542" s="745"/>
      <c r="X1542" s="746" t="s">
        <v>5026</v>
      </c>
      <c r="Y1542" s="746"/>
      <c r="Z1542" s="746"/>
      <c r="AA1542" s="746"/>
      <c r="AB1542" s="746"/>
      <c r="AC1542" s="746"/>
      <c r="AD1542" s="746"/>
      <c r="AE1542" s="746">
        <v>97300</v>
      </c>
      <c r="AF1542" s="746"/>
      <c r="AG1542" s="746"/>
      <c r="AH1542" s="746"/>
      <c r="AI1542" s="746"/>
      <c r="AJ1542" s="746"/>
      <c r="AK1542" s="746"/>
      <c r="AL1542" s="746"/>
      <c r="AM1542" s="746"/>
      <c r="AN1542" s="746"/>
      <c r="AO1542" s="746"/>
      <c r="AP1542" s="746">
        <v>34753</v>
      </c>
      <c r="AQ1542" s="746"/>
      <c r="AR1542" s="746"/>
      <c r="AS1542" s="746"/>
      <c r="AT1542" s="746"/>
      <c r="AU1542" s="746"/>
      <c r="AV1542" s="746"/>
      <c r="AW1542" s="746"/>
      <c r="AX1542" s="746"/>
      <c r="AY1542" s="746"/>
      <c r="AZ1542" s="746"/>
      <c r="BA1542" s="126"/>
      <c r="BB1542" s="126"/>
    </row>
    <row r="1543" spans="1:54" s="95" customFormat="1" ht="12.6" customHeight="1">
      <c r="A1543" s="745" t="s">
        <v>5025</v>
      </c>
      <c r="B1543" s="745"/>
      <c r="C1543" s="745"/>
      <c r="D1543" s="745"/>
      <c r="E1543" s="745"/>
      <c r="F1543" s="745"/>
      <c r="G1543" s="745"/>
      <c r="H1543" s="745"/>
      <c r="I1543" s="745"/>
      <c r="J1543" s="745"/>
      <c r="K1543" s="745"/>
      <c r="L1543" s="745"/>
      <c r="M1543" s="745"/>
      <c r="N1543" s="745"/>
      <c r="O1543" s="745"/>
      <c r="P1543" s="745"/>
      <c r="Q1543" s="745"/>
      <c r="R1543" s="745"/>
      <c r="S1543" s="745"/>
      <c r="T1543" s="745"/>
      <c r="U1543" s="745"/>
      <c r="V1543" s="745"/>
      <c r="W1543" s="745"/>
      <c r="X1543" s="746" t="s">
        <v>1394</v>
      </c>
      <c r="Y1543" s="746"/>
      <c r="Z1543" s="746"/>
      <c r="AA1543" s="746"/>
      <c r="AB1543" s="746"/>
      <c r="AC1543" s="746"/>
      <c r="AD1543" s="746"/>
      <c r="AE1543" s="746">
        <v>118915</v>
      </c>
      <c r="AF1543" s="746"/>
      <c r="AG1543" s="746"/>
      <c r="AH1543" s="746"/>
      <c r="AI1543" s="746"/>
      <c r="AJ1543" s="746"/>
      <c r="AK1543" s="746"/>
      <c r="AL1543" s="746"/>
      <c r="AM1543" s="746"/>
      <c r="AN1543" s="746"/>
      <c r="AO1543" s="746"/>
      <c r="AP1543" s="746">
        <v>36489</v>
      </c>
      <c r="AQ1543" s="746"/>
      <c r="AR1543" s="746"/>
      <c r="AS1543" s="746"/>
      <c r="AT1543" s="746"/>
      <c r="AU1543" s="746"/>
      <c r="AV1543" s="746"/>
      <c r="AW1543" s="746"/>
      <c r="AX1543" s="746"/>
      <c r="AY1543" s="746"/>
      <c r="AZ1543" s="746"/>
      <c r="BA1543" s="126"/>
      <c r="BB1543" s="126"/>
    </row>
    <row r="1544" spans="1:54" s="95" customFormat="1" ht="12.6" customHeight="1">
      <c r="A1544" s="745"/>
      <c r="B1544" s="745"/>
      <c r="C1544" s="745"/>
      <c r="D1544" s="745"/>
      <c r="E1544" s="745"/>
      <c r="F1544" s="745"/>
      <c r="G1544" s="745"/>
      <c r="H1544" s="745"/>
      <c r="I1544" s="745"/>
      <c r="J1544" s="745"/>
      <c r="K1544" s="745"/>
      <c r="L1544" s="745"/>
      <c r="M1544" s="745"/>
      <c r="N1544" s="745"/>
      <c r="O1544" s="745"/>
      <c r="P1544" s="745"/>
      <c r="Q1544" s="745"/>
      <c r="R1544" s="745"/>
      <c r="S1544" s="745"/>
      <c r="T1544" s="745"/>
      <c r="U1544" s="745"/>
      <c r="V1544" s="745"/>
      <c r="W1544" s="745"/>
      <c r="X1544" s="746"/>
      <c r="Y1544" s="746"/>
      <c r="Z1544" s="746"/>
      <c r="AA1544" s="746"/>
      <c r="AB1544" s="746"/>
      <c r="AC1544" s="746"/>
      <c r="AD1544" s="746"/>
      <c r="AE1544" s="746"/>
      <c r="AF1544" s="746"/>
      <c r="AG1544" s="746"/>
      <c r="AH1544" s="746"/>
      <c r="AI1544" s="746"/>
      <c r="AJ1544" s="746"/>
      <c r="AK1544" s="746"/>
      <c r="AL1544" s="746"/>
      <c r="AM1544" s="746"/>
      <c r="AN1544" s="746"/>
      <c r="AO1544" s="746"/>
      <c r="AP1544" s="746"/>
      <c r="AQ1544" s="746"/>
      <c r="AR1544" s="746"/>
      <c r="AS1544" s="746"/>
      <c r="AT1544" s="746"/>
      <c r="AU1544" s="746"/>
      <c r="AV1544" s="746"/>
      <c r="AW1544" s="746"/>
      <c r="AX1544" s="746"/>
      <c r="AY1544" s="746"/>
      <c r="AZ1544" s="746"/>
      <c r="BA1544" s="126"/>
      <c r="BB1544" s="126"/>
    </row>
    <row r="1545" spans="1:54" s="95" customFormat="1" ht="12.6" customHeight="1">
      <c r="A1545" s="745"/>
      <c r="B1545" s="745"/>
      <c r="C1545" s="745"/>
      <c r="D1545" s="745"/>
      <c r="E1545" s="745"/>
      <c r="F1545" s="745"/>
      <c r="G1545" s="745"/>
      <c r="H1545" s="745"/>
      <c r="I1545" s="745"/>
      <c r="J1545" s="745"/>
      <c r="K1545" s="745"/>
      <c r="L1545" s="745"/>
      <c r="M1545" s="745"/>
      <c r="N1545" s="745"/>
      <c r="O1545" s="745"/>
      <c r="P1545" s="745"/>
      <c r="Q1545" s="745"/>
      <c r="R1545" s="745"/>
      <c r="S1545" s="745"/>
      <c r="T1545" s="745"/>
      <c r="U1545" s="745"/>
      <c r="V1545" s="745"/>
      <c r="W1545" s="745"/>
      <c r="X1545" s="746"/>
      <c r="Y1545" s="746"/>
      <c r="Z1545" s="746"/>
      <c r="AA1545" s="746"/>
      <c r="AB1545" s="746"/>
      <c r="AC1545" s="746"/>
      <c r="AD1545" s="746"/>
      <c r="AE1545" s="746"/>
      <c r="AF1545" s="746"/>
      <c r="AG1545" s="746"/>
      <c r="AH1545" s="746"/>
      <c r="AI1545" s="746"/>
      <c r="AJ1545" s="746"/>
      <c r="AK1545" s="746"/>
      <c r="AL1545" s="746"/>
      <c r="AM1545" s="746"/>
      <c r="AN1545" s="746"/>
      <c r="AO1545" s="746"/>
      <c r="AP1545" s="746"/>
      <c r="AQ1545" s="746"/>
      <c r="AR1545" s="746"/>
      <c r="AS1545" s="746"/>
      <c r="AT1545" s="746"/>
      <c r="AU1545" s="746"/>
      <c r="AV1545" s="746"/>
      <c r="AW1545" s="746"/>
      <c r="AX1545" s="746"/>
      <c r="AY1545" s="746"/>
      <c r="AZ1545" s="746"/>
      <c r="BA1545" s="126"/>
      <c r="BB1545" s="126"/>
    </row>
    <row r="1546" spans="1:54" s="95" customFormat="1" ht="12.6" customHeight="1">
      <c r="A1546" s="745"/>
      <c r="B1546" s="745"/>
      <c r="C1546" s="745"/>
      <c r="D1546" s="745"/>
      <c r="E1546" s="745"/>
      <c r="F1546" s="745"/>
      <c r="G1546" s="745"/>
      <c r="H1546" s="745"/>
      <c r="I1546" s="745"/>
      <c r="J1546" s="745"/>
      <c r="K1546" s="745"/>
      <c r="L1546" s="745"/>
      <c r="M1546" s="745"/>
      <c r="N1546" s="745"/>
      <c r="O1546" s="745"/>
      <c r="P1546" s="745"/>
      <c r="Q1546" s="745"/>
      <c r="R1546" s="745"/>
      <c r="S1546" s="745"/>
      <c r="T1546" s="745"/>
      <c r="U1546" s="745"/>
      <c r="V1546" s="745"/>
      <c r="W1546" s="745"/>
      <c r="X1546" s="746"/>
      <c r="Y1546" s="746"/>
      <c r="Z1546" s="746"/>
      <c r="AA1546" s="746"/>
      <c r="AB1546" s="746"/>
      <c r="AC1546" s="746"/>
      <c r="AD1546" s="746"/>
      <c r="AE1546" s="746"/>
      <c r="AF1546" s="746"/>
      <c r="AG1546" s="746"/>
      <c r="AH1546" s="746"/>
      <c r="AI1546" s="746"/>
      <c r="AJ1546" s="746"/>
      <c r="AK1546" s="746"/>
      <c r="AL1546" s="746"/>
      <c r="AM1546" s="746"/>
      <c r="AN1546" s="746"/>
      <c r="AO1546" s="746"/>
      <c r="AP1546" s="746"/>
      <c r="AQ1546" s="746"/>
      <c r="AR1546" s="746"/>
      <c r="AS1546" s="746"/>
      <c r="AT1546" s="746"/>
      <c r="AU1546" s="746"/>
      <c r="AV1546" s="746"/>
      <c r="AW1546" s="746"/>
      <c r="AX1546" s="746"/>
      <c r="AY1546" s="746"/>
      <c r="AZ1546" s="746"/>
      <c r="BA1546" s="126"/>
      <c r="BB1546" s="126"/>
    </row>
    <row r="1547" spans="1:54" s="95" customFormat="1" ht="12.6" customHeight="1">
      <c r="A1547" s="745"/>
      <c r="B1547" s="745"/>
      <c r="C1547" s="745"/>
      <c r="D1547" s="745"/>
      <c r="E1547" s="745"/>
      <c r="F1547" s="745"/>
      <c r="G1547" s="745"/>
      <c r="H1547" s="745"/>
      <c r="I1547" s="745"/>
      <c r="J1547" s="745"/>
      <c r="K1547" s="745"/>
      <c r="L1547" s="745"/>
      <c r="M1547" s="745"/>
      <c r="N1547" s="745"/>
      <c r="O1547" s="745"/>
      <c r="P1547" s="745"/>
      <c r="Q1547" s="745"/>
      <c r="R1547" s="745"/>
      <c r="S1547" s="745"/>
      <c r="T1547" s="745"/>
      <c r="U1547" s="745"/>
      <c r="V1547" s="745"/>
      <c r="W1547" s="745"/>
      <c r="X1547" s="746"/>
      <c r="Y1547" s="746"/>
      <c r="Z1547" s="746"/>
      <c r="AA1547" s="746"/>
      <c r="AB1547" s="746"/>
      <c r="AC1547" s="746"/>
      <c r="AD1547" s="746"/>
      <c r="AE1547" s="746"/>
      <c r="AF1547" s="746"/>
      <c r="AG1547" s="746"/>
      <c r="AH1547" s="746"/>
      <c r="AI1547" s="746"/>
      <c r="AJ1547" s="746"/>
      <c r="AK1547" s="746"/>
      <c r="AL1547" s="746"/>
      <c r="AM1547" s="746"/>
      <c r="AN1547" s="746"/>
      <c r="AO1547" s="746"/>
      <c r="AP1547" s="746"/>
      <c r="AQ1547" s="746"/>
      <c r="AR1547" s="746"/>
      <c r="AS1547" s="746"/>
      <c r="AT1547" s="746"/>
      <c r="AU1547" s="746"/>
      <c r="AV1547" s="746"/>
      <c r="AW1547" s="746"/>
      <c r="AX1547" s="746"/>
      <c r="AY1547" s="746"/>
      <c r="AZ1547" s="746"/>
      <c r="BA1547" s="126"/>
      <c r="BB1547" s="126"/>
    </row>
    <row r="1548" spans="1:54" s="95" customFormat="1" ht="12.6" customHeight="1">
      <c r="A1548" s="745"/>
      <c r="B1548" s="745"/>
      <c r="C1548" s="745"/>
      <c r="D1548" s="745"/>
      <c r="E1548" s="745"/>
      <c r="F1548" s="745"/>
      <c r="G1548" s="745"/>
      <c r="H1548" s="745"/>
      <c r="I1548" s="745"/>
      <c r="J1548" s="745"/>
      <c r="K1548" s="745"/>
      <c r="L1548" s="745"/>
      <c r="M1548" s="745"/>
      <c r="N1548" s="745"/>
      <c r="O1548" s="745"/>
      <c r="P1548" s="745"/>
      <c r="Q1548" s="745"/>
      <c r="R1548" s="745"/>
      <c r="S1548" s="745"/>
      <c r="T1548" s="745"/>
      <c r="U1548" s="745"/>
      <c r="V1548" s="745"/>
      <c r="W1548" s="745"/>
      <c r="X1548" s="746"/>
      <c r="Y1548" s="746"/>
      <c r="Z1548" s="746"/>
      <c r="AA1548" s="746"/>
      <c r="AB1548" s="746"/>
      <c r="AC1548" s="746"/>
      <c r="AD1548" s="746"/>
      <c r="AE1548" s="746"/>
      <c r="AF1548" s="746"/>
      <c r="AG1548" s="746"/>
      <c r="AH1548" s="746"/>
      <c r="AI1548" s="746"/>
      <c r="AJ1548" s="746"/>
      <c r="AK1548" s="746"/>
      <c r="AL1548" s="746"/>
      <c r="AM1548" s="746"/>
      <c r="AN1548" s="746"/>
      <c r="AO1548" s="746"/>
      <c r="AP1548" s="746"/>
      <c r="AQ1548" s="746"/>
      <c r="AR1548" s="746"/>
      <c r="AS1548" s="746"/>
      <c r="AT1548" s="746"/>
      <c r="AU1548" s="746"/>
      <c r="AV1548" s="746"/>
      <c r="AW1548" s="746"/>
      <c r="AX1548" s="746"/>
      <c r="AY1548" s="746"/>
      <c r="AZ1548" s="746"/>
      <c r="BA1548" s="126"/>
      <c r="BB1548" s="126"/>
    </row>
    <row r="1549" spans="1:54" s="95" customFormat="1" ht="12.6" customHeight="1">
      <c r="A1549" s="745"/>
      <c r="B1549" s="745"/>
      <c r="C1549" s="745"/>
      <c r="D1549" s="745"/>
      <c r="E1549" s="745"/>
      <c r="F1549" s="745"/>
      <c r="G1549" s="745"/>
      <c r="H1549" s="745"/>
      <c r="I1549" s="745"/>
      <c r="J1549" s="745"/>
      <c r="K1549" s="745"/>
      <c r="L1549" s="745"/>
      <c r="M1549" s="745"/>
      <c r="N1549" s="745"/>
      <c r="O1549" s="745"/>
      <c r="P1549" s="745"/>
      <c r="Q1549" s="745"/>
      <c r="R1549" s="745"/>
      <c r="S1549" s="745"/>
      <c r="T1549" s="745"/>
      <c r="U1549" s="745"/>
      <c r="V1549" s="745"/>
      <c r="W1549" s="745"/>
      <c r="X1549" s="746"/>
      <c r="Y1549" s="746"/>
      <c r="Z1549" s="746"/>
      <c r="AA1549" s="746"/>
      <c r="AB1549" s="746"/>
      <c r="AC1549" s="746"/>
      <c r="AD1549" s="746"/>
      <c r="AE1549" s="746"/>
      <c r="AF1549" s="746"/>
      <c r="AG1549" s="746"/>
      <c r="AH1549" s="746"/>
      <c r="AI1549" s="746"/>
      <c r="AJ1549" s="746"/>
      <c r="AK1549" s="746"/>
      <c r="AL1549" s="746"/>
      <c r="AM1549" s="746"/>
      <c r="AN1549" s="746"/>
      <c r="AO1549" s="746"/>
      <c r="AP1549" s="746"/>
      <c r="AQ1549" s="746"/>
      <c r="AR1549" s="746"/>
      <c r="AS1549" s="746"/>
      <c r="AT1549" s="746"/>
      <c r="AU1549" s="746"/>
      <c r="AV1549" s="746"/>
      <c r="AW1549" s="746"/>
      <c r="AX1549" s="746"/>
      <c r="AY1549" s="746"/>
      <c r="AZ1549" s="746"/>
      <c r="BA1549" s="126"/>
      <c r="BB1549" s="126"/>
    </row>
    <row r="1550" spans="1:54" s="95" customFormat="1" ht="12.6" customHeight="1">
      <c r="A1550" s="745"/>
      <c r="B1550" s="745"/>
      <c r="C1550" s="745"/>
      <c r="D1550" s="745"/>
      <c r="E1550" s="745"/>
      <c r="F1550" s="745"/>
      <c r="G1550" s="745"/>
      <c r="H1550" s="745"/>
      <c r="I1550" s="745"/>
      <c r="J1550" s="745"/>
      <c r="K1550" s="745"/>
      <c r="L1550" s="745"/>
      <c r="M1550" s="745"/>
      <c r="N1550" s="745"/>
      <c r="O1550" s="745"/>
      <c r="P1550" s="745"/>
      <c r="Q1550" s="745"/>
      <c r="R1550" s="745"/>
      <c r="S1550" s="745"/>
      <c r="T1550" s="745"/>
      <c r="U1550" s="745"/>
      <c r="V1550" s="745"/>
      <c r="W1550" s="745"/>
      <c r="X1550" s="746"/>
      <c r="Y1550" s="746"/>
      <c r="Z1550" s="746"/>
      <c r="AA1550" s="746"/>
      <c r="AB1550" s="746"/>
      <c r="AC1550" s="746"/>
      <c r="AD1550" s="746"/>
      <c r="AE1550" s="746"/>
      <c r="AF1550" s="746"/>
      <c r="AG1550" s="746"/>
      <c r="AH1550" s="746"/>
      <c r="AI1550" s="746"/>
      <c r="AJ1550" s="746"/>
      <c r="AK1550" s="746"/>
      <c r="AL1550" s="746"/>
      <c r="AM1550" s="746"/>
      <c r="AN1550" s="746"/>
      <c r="AO1550" s="746"/>
      <c r="AP1550" s="746"/>
      <c r="AQ1550" s="746"/>
      <c r="AR1550" s="746"/>
      <c r="AS1550" s="746"/>
      <c r="AT1550" s="746"/>
      <c r="AU1550" s="746"/>
      <c r="AV1550" s="746"/>
      <c r="AW1550" s="746"/>
      <c r="AX1550" s="746"/>
      <c r="AY1550" s="746"/>
      <c r="AZ1550" s="746"/>
      <c r="BA1550" s="126"/>
      <c r="BB1550" s="126"/>
    </row>
    <row r="1551" spans="1:54" s="95" customFormat="1" ht="12.6" customHeight="1">
      <c r="A1551" s="745"/>
      <c r="B1551" s="745"/>
      <c r="C1551" s="745"/>
      <c r="D1551" s="745"/>
      <c r="E1551" s="745"/>
      <c r="F1551" s="745"/>
      <c r="G1551" s="745"/>
      <c r="H1551" s="745"/>
      <c r="I1551" s="745"/>
      <c r="J1551" s="745"/>
      <c r="K1551" s="745"/>
      <c r="L1551" s="745"/>
      <c r="M1551" s="745"/>
      <c r="N1551" s="745"/>
      <c r="O1551" s="745"/>
      <c r="P1551" s="745"/>
      <c r="Q1551" s="745"/>
      <c r="R1551" s="745"/>
      <c r="S1551" s="745"/>
      <c r="T1551" s="745"/>
      <c r="U1551" s="745"/>
      <c r="V1551" s="745"/>
      <c r="W1551" s="745"/>
      <c r="X1551" s="746"/>
      <c r="Y1551" s="746"/>
      <c r="Z1551" s="746"/>
      <c r="AA1551" s="746"/>
      <c r="AB1551" s="746"/>
      <c r="AC1551" s="746"/>
      <c r="AD1551" s="746"/>
      <c r="AE1551" s="746"/>
      <c r="AF1551" s="746"/>
      <c r="AG1551" s="746"/>
      <c r="AH1551" s="746"/>
      <c r="AI1551" s="746"/>
      <c r="AJ1551" s="746"/>
      <c r="AK1551" s="746"/>
      <c r="AL1551" s="746"/>
      <c r="AM1551" s="746"/>
      <c r="AN1551" s="746"/>
      <c r="AO1551" s="746"/>
      <c r="AP1551" s="746"/>
      <c r="AQ1551" s="746"/>
      <c r="AR1551" s="746"/>
      <c r="AS1551" s="746"/>
      <c r="AT1551" s="746"/>
      <c r="AU1551" s="746"/>
      <c r="AV1551" s="746"/>
      <c r="AW1551" s="746"/>
      <c r="AX1551" s="746"/>
      <c r="AY1551" s="746"/>
      <c r="AZ1551" s="746"/>
      <c r="BA1551" s="126"/>
      <c r="BB1551" s="126"/>
    </row>
    <row r="1552" spans="1:54" s="95" customFormat="1" ht="12.6" customHeight="1">
      <c r="A1552" s="225"/>
      <c r="B1552" s="225"/>
      <c r="C1552" s="225"/>
      <c r="D1552" s="225"/>
      <c r="E1552" s="225"/>
      <c r="F1552" s="225"/>
      <c r="G1552" s="225"/>
      <c r="H1552" s="225"/>
      <c r="I1552" s="225"/>
      <c r="J1552" s="225"/>
      <c r="K1552" s="225"/>
      <c r="L1552" s="225"/>
      <c r="M1552" s="225"/>
      <c r="N1552" s="225"/>
      <c r="O1552" s="225"/>
      <c r="P1552" s="225"/>
      <c r="Q1552" s="225"/>
      <c r="R1552" s="225"/>
      <c r="S1552" s="225"/>
      <c r="T1552" s="225"/>
      <c r="U1552" s="225"/>
      <c r="V1552" s="225"/>
      <c r="W1552" s="225"/>
      <c r="X1552" s="226"/>
      <c r="Y1552" s="226"/>
      <c r="Z1552" s="226"/>
      <c r="AA1552" s="226"/>
      <c r="AB1552" s="226"/>
      <c r="AC1552" s="226"/>
      <c r="AD1552" s="226"/>
      <c r="AE1552" s="226"/>
      <c r="AF1552" s="226"/>
      <c r="AG1552" s="226"/>
      <c r="AH1552" s="226"/>
      <c r="AI1552" s="226"/>
      <c r="AJ1552" s="226"/>
      <c r="AK1552" s="226"/>
      <c r="AL1552" s="226"/>
      <c r="AM1552" s="226"/>
      <c r="AN1552" s="226"/>
      <c r="AO1552" s="226"/>
      <c r="AP1552" s="226"/>
      <c r="AQ1552" s="226"/>
      <c r="AR1552" s="226"/>
      <c r="AS1552" s="226"/>
      <c r="AT1552" s="226"/>
      <c r="AU1552" s="226"/>
      <c r="AV1552" s="226"/>
      <c r="AW1552" s="226"/>
      <c r="AX1552" s="226"/>
      <c r="AY1552" s="226"/>
      <c r="AZ1552" s="226"/>
      <c r="BA1552" s="126"/>
      <c r="BB1552" s="126"/>
    </row>
    <row r="1553" spans="1:54" s="95" customFormat="1" ht="12.6" customHeight="1">
      <c r="A1553" s="90" t="s">
        <v>1418</v>
      </c>
      <c r="B1553" s="126"/>
      <c r="C1553" s="126"/>
      <c r="D1553" s="126"/>
      <c r="E1553" s="126"/>
      <c r="F1553" s="126"/>
      <c r="G1553" s="126"/>
      <c r="H1553" s="126"/>
      <c r="I1553" s="126"/>
      <c r="J1553" s="126"/>
      <c r="K1553" s="126"/>
      <c r="L1553" s="126"/>
      <c r="M1553" s="126"/>
      <c r="N1553" s="126"/>
      <c r="O1553" s="126"/>
      <c r="P1553" s="126"/>
      <c r="Q1553" s="126"/>
      <c r="R1553" s="126"/>
      <c r="S1553" s="126"/>
      <c r="T1553" s="126"/>
      <c r="U1553" s="126"/>
      <c r="V1553" s="126"/>
      <c r="W1553" s="126"/>
      <c r="X1553" s="126"/>
      <c r="Y1553" s="126"/>
      <c r="Z1553" s="126"/>
      <c r="AA1553" s="126"/>
      <c r="AB1553" s="126"/>
      <c r="AC1553" s="126"/>
      <c r="AD1553" s="126"/>
      <c r="AE1553" s="126"/>
      <c r="AF1553" s="126"/>
      <c r="AG1553" s="126"/>
      <c r="AH1553" s="126"/>
      <c r="AI1553" s="126"/>
      <c r="AJ1553" s="126"/>
      <c r="AK1553" s="126"/>
      <c r="AL1553" s="126"/>
      <c r="AM1553" s="126"/>
      <c r="AN1553" s="126"/>
      <c r="AO1553" s="126"/>
      <c r="AP1553" s="126"/>
      <c r="AQ1553" s="126"/>
      <c r="AR1553" s="126"/>
      <c r="AS1553" s="126"/>
      <c r="AT1553" s="126"/>
      <c r="AU1553" s="126"/>
      <c r="AV1553" s="126"/>
      <c r="AW1553" s="126"/>
      <c r="AX1553" s="126"/>
      <c r="AY1553" s="126"/>
      <c r="AZ1553" s="126"/>
      <c r="BA1553" s="126"/>
      <c r="BB1553" s="126"/>
    </row>
    <row r="1554" spans="1:54" s="95" customFormat="1" ht="12.6" customHeight="1">
      <c r="A1554" s="747" t="s">
        <v>1948</v>
      </c>
      <c r="B1554" s="747"/>
      <c r="C1554" s="747"/>
      <c r="D1554" s="747"/>
      <c r="E1554" s="747"/>
      <c r="F1554" s="747"/>
      <c r="G1554" s="747"/>
      <c r="H1554" s="747"/>
      <c r="I1554" s="747"/>
      <c r="J1554" s="747"/>
      <c r="K1554" s="747"/>
      <c r="L1554" s="747"/>
      <c r="M1554" s="747"/>
      <c r="N1554" s="747"/>
      <c r="O1554" s="747"/>
      <c r="P1554" s="747"/>
      <c r="Q1554" s="747"/>
      <c r="R1554" s="747"/>
      <c r="S1554" s="747"/>
      <c r="T1554" s="747"/>
      <c r="U1554" s="747"/>
      <c r="V1554" s="747"/>
      <c r="W1554" s="747"/>
      <c r="X1554" s="748" t="s">
        <v>1945</v>
      </c>
      <c r="Y1554" s="748"/>
      <c r="Z1554" s="748"/>
      <c r="AA1554" s="748"/>
      <c r="AB1554" s="748"/>
      <c r="AC1554" s="748"/>
      <c r="AD1554" s="748"/>
      <c r="AE1554" s="746" t="s">
        <v>1946</v>
      </c>
      <c r="AF1554" s="746"/>
      <c r="AG1554" s="746"/>
      <c r="AH1554" s="746"/>
      <c r="AI1554" s="746"/>
      <c r="AJ1554" s="746"/>
      <c r="AK1554" s="746"/>
      <c r="AL1554" s="746"/>
      <c r="AM1554" s="746"/>
      <c r="AN1554" s="746"/>
      <c r="AO1554" s="746"/>
      <c r="AP1554" s="746"/>
      <c r="AQ1554" s="746"/>
      <c r="AR1554" s="746"/>
      <c r="AS1554" s="746"/>
      <c r="AT1554" s="746"/>
      <c r="AU1554" s="746"/>
      <c r="AV1554" s="746"/>
      <c r="AW1554" s="746"/>
      <c r="AX1554" s="746"/>
      <c r="AY1554" s="746"/>
      <c r="AZ1554" s="746"/>
      <c r="BA1554" s="126"/>
      <c r="BB1554" s="126"/>
    </row>
    <row r="1555" spans="1:54" s="95" customFormat="1" ht="12.6" customHeight="1">
      <c r="A1555" s="747"/>
      <c r="B1555" s="747"/>
      <c r="C1555" s="747"/>
      <c r="D1555" s="747"/>
      <c r="E1555" s="747"/>
      <c r="F1555" s="747"/>
      <c r="G1555" s="747"/>
      <c r="H1555" s="747"/>
      <c r="I1555" s="747"/>
      <c r="J1555" s="747"/>
      <c r="K1555" s="747"/>
      <c r="L1555" s="747"/>
      <c r="M1555" s="747"/>
      <c r="N1555" s="747"/>
      <c r="O1555" s="747"/>
      <c r="P1555" s="747"/>
      <c r="Q1555" s="747"/>
      <c r="R1555" s="747"/>
      <c r="S1555" s="747"/>
      <c r="T1555" s="747"/>
      <c r="U1555" s="747"/>
      <c r="V1555" s="747"/>
      <c r="W1555" s="747"/>
      <c r="X1555" s="748"/>
      <c r="Y1555" s="748"/>
      <c r="Z1555" s="748"/>
      <c r="AA1555" s="748"/>
      <c r="AB1555" s="748"/>
      <c r="AC1555" s="748"/>
      <c r="AD1555" s="748"/>
      <c r="AE1555" s="748" t="s">
        <v>1254</v>
      </c>
      <c r="AF1555" s="748"/>
      <c r="AG1555" s="748"/>
      <c r="AH1555" s="748"/>
      <c r="AI1555" s="748"/>
      <c r="AJ1555" s="748"/>
      <c r="AK1555" s="748"/>
      <c r="AL1555" s="748"/>
      <c r="AM1555" s="748"/>
      <c r="AN1555" s="748"/>
      <c r="AO1555" s="748"/>
      <c r="AP1555" s="748" t="s">
        <v>1947</v>
      </c>
      <c r="AQ1555" s="748"/>
      <c r="AR1555" s="748"/>
      <c r="AS1555" s="748"/>
      <c r="AT1555" s="748"/>
      <c r="AU1555" s="748"/>
      <c r="AV1555" s="748"/>
      <c r="AW1555" s="748"/>
      <c r="AX1555" s="748"/>
      <c r="AY1555" s="748"/>
      <c r="AZ1555" s="748"/>
      <c r="BA1555" s="126"/>
      <c r="BB1555" s="126"/>
    </row>
    <row r="1556" spans="1:54" s="95" customFormat="1" ht="12.6" customHeight="1">
      <c r="A1556" s="745" t="s">
        <v>1399</v>
      </c>
      <c r="B1556" s="745"/>
      <c r="C1556" s="745"/>
      <c r="D1556" s="745"/>
      <c r="E1556" s="745"/>
      <c r="F1556" s="745"/>
      <c r="G1556" s="745"/>
      <c r="H1556" s="745"/>
      <c r="I1556" s="745"/>
      <c r="J1556" s="745"/>
      <c r="K1556" s="745"/>
      <c r="L1556" s="745"/>
      <c r="M1556" s="745"/>
      <c r="N1556" s="745"/>
      <c r="O1556" s="745"/>
      <c r="P1556" s="745"/>
      <c r="Q1556" s="745"/>
      <c r="R1556" s="745"/>
      <c r="S1556" s="745"/>
      <c r="T1556" s="745"/>
      <c r="U1556" s="745"/>
      <c r="V1556" s="745"/>
      <c r="W1556" s="745"/>
      <c r="X1556" s="746" t="s">
        <v>1400</v>
      </c>
      <c r="Y1556" s="746"/>
      <c r="Z1556" s="746"/>
      <c r="AA1556" s="746"/>
      <c r="AB1556" s="746"/>
      <c r="AC1556" s="746"/>
      <c r="AD1556" s="746"/>
      <c r="AE1556" s="746" t="s">
        <v>1401</v>
      </c>
      <c r="AF1556" s="746"/>
      <c r="AG1556" s="746"/>
      <c r="AH1556" s="746"/>
      <c r="AI1556" s="746"/>
      <c r="AJ1556" s="746"/>
      <c r="AK1556" s="746"/>
      <c r="AL1556" s="746"/>
      <c r="AM1556" s="746"/>
      <c r="AN1556" s="746"/>
      <c r="AO1556" s="746"/>
      <c r="AP1556" s="746" t="s">
        <v>1402</v>
      </c>
      <c r="AQ1556" s="746"/>
      <c r="AR1556" s="746"/>
      <c r="AS1556" s="746"/>
      <c r="AT1556" s="746"/>
      <c r="AU1556" s="746"/>
      <c r="AV1556" s="746"/>
      <c r="AW1556" s="746"/>
      <c r="AX1556" s="746"/>
      <c r="AY1556" s="746"/>
      <c r="AZ1556" s="746"/>
      <c r="BA1556" s="126"/>
      <c r="BB1556" s="126"/>
    </row>
    <row r="1557" spans="1:54" s="95" customFormat="1" ht="12.6" customHeight="1">
      <c r="A1557" s="745"/>
      <c r="B1557" s="745"/>
      <c r="C1557" s="745"/>
      <c r="D1557" s="745"/>
      <c r="E1557" s="745"/>
      <c r="F1557" s="745"/>
      <c r="G1557" s="745"/>
      <c r="H1557" s="745"/>
      <c r="I1557" s="745"/>
      <c r="J1557" s="745"/>
      <c r="K1557" s="745"/>
      <c r="L1557" s="745"/>
      <c r="M1557" s="745"/>
      <c r="N1557" s="745"/>
      <c r="O1557" s="745"/>
      <c r="P1557" s="745"/>
      <c r="Q1557" s="745"/>
      <c r="R1557" s="745"/>
      <c r="S1557" s="745"/>
      <c r="T1557" s="745"/>
      <c r="U1557" s="745"/>
      <c r="V1557" s="745"/>
      <c r="W1557" s="745"/>
      <c r="X1557" s="746"/>
      <c r="Y1557" s="746"/>
      <c r="Z1557" s="746"/>
      <c r="AA1557" s="746"/>
      <c r="AB1557" s="746"/>
      <c r="AC1557" s="746"/>
      <c r="AD1557" s="746"/>
      <c r="AE1557" s="746"/>
      <c r="AF1557" s="746"/>
      <c r="AG1557" s="746"/>
      <c r="AH1557" s="746"/>
      <c r="AI1557" s="746"/>
      <c r="AJ1557" s="746"/>
      <c r="AK1557" s="746"/>
      <c r="AL1557" s="746"/>
      <c r="AM1557" s="746"/>
      <c r="AN1557" s="746"/>
      <c r="AO1557" s="746"/>
      <c r="AP1557" s="746"/>
      <c r="AQ1557" s="746"/>
      <c r="AR1557" s="746"/>
      <c r="AS1557" s="746"/>
      <c r="AT1557" s="746"/>
      <c r="AU1557" s="746"/>
      <c r="AV1557" s="746"/>
      <c r="AW1557" s="746"/>
      <c r="AX1557" s="746"/>
      <c r="AY1557" s="746"/>
      <c r="AZ1557" s="746"/>
      <c r="BA1557" s="126"/>
      <c r="BB1557" s="126"/>
    </row>
    <row r="1558" spans="1:54" s="95" customFormat="1" ht="12.6" customHeight="1">
      <c r="A1558" s="745"/>
      <c r="B1558" s="745"/>
      <c r="C1558" s="745"/>
      <c r="D1558" s="745"/>
      <c r="E1558" s="745"/>
      <c r="F1558" s="745"/>
      <c r="G1558" s="745"/>
      <c r="H1558" s="745"/>
      <c r="I1558" s="745"/>
      <c r="J1558" s="745"/>
      <c r="K1558" s="745"/>
      <c r="L1558" s="745"/>
      <c r="M1558" s="745"/>
      <c r="N1558" s="745"/>
      <c r="O1558" s="745"/>
      <c r="P1558" s="745"/>
      <c r="Q1558" s="745"/>
      <c r="R1558" s="745"/>
      <c r="S1558" s="745"/>
      <c r="T1558" s="745"/>
      <c r="U1558" s="745"/>
      <c r="V1558" s="745"/>
      <c r="W1558" s="745"/>
      <c r="X1558" s="746"/>
      <c r="Y1558" s="746"/>
      <c r="Z1558" s="746"/>
      <c r="AA1558" s="746"/>
      <c r="AB1558" s="746"/>
      <c r="AC1558" s="746"/>
      <c r="AD1558" s="746"/>
      <c r="AE1558" s="746"/>
      <c r="AF1558" s="746"/>
      <c r="AG1558" s="746"/>
      <c r="AH1558" s="746"/>
      <c r="AI1558" s="746"/>
      <c r="AJ1558" s="746"/>
      <c r="AK1558" s="746"/>
      <c r="AL1558" s="746"/>
      <c r="AM1558" s="746"/>
      <c r="AN1558" s="746"/>
      <c r="AO1558" s="746"/>
      <c r="AP1558" s="746"/>
      <c r="AQ1558" s="746"/>
      <c r="AR1558" s="746"/>
      <c r="AS1558" s="746"/>
      <c r="AT1558" s="746"/>
      <c r="AU1558" s="746"/>
      <c r="AV1558" s="746"/>
      <c r="AW1558" s="746"/>
      <c r="AX1558" s="746"/>
      <c r="AY1558" s="746"/>
      <c r="AZ1558" s="746"/>
      <c r="BA1558" s="126"/>
      <c r="BB1558" s="126"/>
    </row>
    <row r="1559" spans="1:54" s="95" customFormat="1" ht="12.6" customHeight="1">
      <c r="A1559" s="745"/>
      <c r="B1559" s="745"/>
      <c r="C1559" s="745"/>
      <c r="D1559" s="745"/>
      <c r="E1559" s="745"/>
      <c r="F1559" s="745"/>
      <c r="G1559" s="745"/>
      <c r="H1559" s="745"/>
      <c r="I1559" s="745"/>
      <c r="J1559" s="745"/>
      <c r="K1559" s="745"/>
      <c r="L1559" s="745"/>
      <c r="M1559" s="745"/>
      <c r="N1559" s="745"/>
      <c r="O1559" s="745"/>
      <c r="P1559" s="745"/>
      <c r="Q1559" s="745"/>
      <c r="R1559" s="745"/>
      <c r="S1559" s="745"/>
      <c r="T1559" s="745"/>
      <c r="U1559" s="745"/>
      <c r="V1559" s="745"/>
      <c r="W1559" s="745"/>
      <c r="X1559" s="746"/>
      <c r="Y1559" s="746"/>
      <c r="Z1559" s="746"/>
      <c r="AA1559" s="746"/>
      <c r="AB1559" s="746"/>
      <c r="AC1559" s="746"/>
      <c r="AD1559" s="746"/>
      <c r="AE1559" s="746"/>
      <c r="AF1559" s="746"/>
      <c r="AG1559" s="746"/>
      <c r="AH1559" s="746"/>
      <c r="AI1559" s="746"/>
      <c r="AJ1559" s="746"/>
      <c r="AK1559" s="746"/>
      <c r="AL1559" s="746"/>
      <c r="AM1559" s="746"/>
      <c r="AN1559" s="746"/>
      <c r="AO1559" s="746"/>
      <c r="AP1559" s="746"/>
      <c r="AQ1559" s="746"/>
      <c r="AR1559" s="746"/>
      <c r="AS1559" s="746"/>
      <c r="AT1559" s="746"/>
      <c r="AU1559" s="746"/>
      <c r="AV1559" s="746"/>
      <c r="AW1559" s="746"/>
      <c r="AX1559" s="746"/>
      <c r="AY1559" s="746"/>
      <c r="AZ1559" s="746"/>
      <c r="BA1559" s="126"/>
      <c r="BB1559" s="126"/>
    </row>
    <row r="1560" spans="1:54" s="95" customFormat="1" ht="12.6" customHeight="1">
      <c r="A1560" s="745"/>
      <c r="B1560" s="745"/>
      <c r="C1560" s="745"/>
      <c r="D1560" s="745"/>
      <c r="E1560" s="745"/>
      <c r="F1560" s="745"/>
      <c r="G1560" s="745"/>
      <c r="H1560" s="745"/>
      <c r="I1560" s="745"/>
      <c r="J1560" s="745"/>
      <c r="K1560" s="745"/>
      <c r="L1560" s="745"/>
      <c r="M1560" s="745"/>
      <c r="N1560" s="745"/>
      <c r="O1560" s="745"/>
      <c r="P1560" s="745"/>
      <c r="Q1560" s="745"/>
      <c r="R1560" s="745"/>
      <c r="S1560" s="745"/>
      <c r="T1560" s="745"/>
      <c r="U1560" s="745"/>
      <c r="V1560" s="745"/>
      <c r="W1560" s="745"/>
      <c r="X1560" s="746"/>
      <c r="Y1560" s="746"/>
      <c r="Z1560" s="746"/>
      <c r="AA1560" s="746"/>
      <c r="AB1560" s="746"/>
      <c r="AC1560" s="746"/>
      <c r="AD1560" s="746"/>
      <c r="AE1560" s="746"/>
      <c r="AF1560" s="746"/>
      <c r="AG1560" s="746"/>
      <c r="AH1560" s="746"/>
      <c r="AI1560" s="746"/>
      <c r="AJ1560" s="746"/>
      <c r="AK1560" s="746"/>
      <c r="AL1560" s="746"/>
      <c r="AM1560" s="746"/>
      <c r="AN1560" s="746"/>
      <c r="AO1560" s="746"/>
      <c r="AP1560" s="746"/>
      <c r="AQ1560" s="746"/>
      <c r="AR1560" s="746"/>
      <c r="AS1560" s="746"/>
      <c r="AT1560" s="746"/>
      <c r="AU1560" s="746"/>
      <c r="AV1560" s="746"/>
      <c r="AW1560" s="746"/>
      <c r="AX1560" s="746"/>
      <c r="AY1560" s="746"/>
      <c r="AZ1560" s="746"/>
      <c r="BA1560" s="126"/>
      <c r="BB1560" s="126"/>
    </row>
    <row r="1561" spans="1:54" s="95" customFormat="1" ht="12.6" customHeight="1">
      <c r="A1561" s="745"/>
      <c r="B1561" s="745"/>
      <c r="C1561" s="745"/>
      <c r="D1561" s="745"/>
      <c r="E1561" s="745"/>
      <c r="F1561" s="745"/>
      <c r="G1561" s="745"/>
      <c r="H1561" s="745"/>
      <c r="I1561" s="745"/>
      <c r="J1561" s="745"/>
      <c r="K1561" s="745"/>
      <c r="L1561" s="745"/>
      <c r="M1561" s="745"/>
      <c r="N1561" s="745"/>
      <c r="O1561" s="745"/>
      <c r="P1561" s="745"/>
      <c r="Q1561" s="745"/>
      <c r="R1561" s="745"/>
      <c r="S1561" s="745"/>
      <c r="T1561" s="745"/>
      <c r="U1561" s="745"/>
      <c r="V1561" s="745"/>
      <c r="W1561" s="745"/>
      <c r="X1561" s="746"/>
      <c r="Y1561" s="746"/>
      <c r="Z1561" s="746"/>
      <c r="AA1561" s="746"/>
      <c r="AB1561" s="746"/>
      <c r="AC1561" s="746"/>
      <c r="AD1561" s="746"/>
      <c r="AE1561" s="746"/>
      <c r="AF1561" s="746"/>
      <c r="AG1561" s="746"/>
      <c r="AH1561" s="746"/>
      <c r="AI1561" s="746"/>
      <c r="AJ1561" s="746"/>
      <c r="AK1561" s="746"/>
      <c r="AL1561" s="746"/>
      <c r="AM1561" s="746"/>
      <c r="AN1561" s="746"/>
      <c r="AO1561" s="746"/>
      <c r="AP1561" s="746"/>
      <c r="AQ1561" s="746"/>
      <c r="AR1561" s="746"/>
      <c r="AS1561" s="746"/>
      <c r="AT1561" s="746"/>
      <c r="AU1561" s="746"/>
      <c r="AV1561" s="746"/>
      <c r="AW1561" s="746"/>
      <c r="AX1561" s="746"/>
      <c r="AY1561" s="746"/>
      <c r="AZ1561" s="746"/>
      <c r="BA1561" s="126"/>
      <c r="BB1561" s="126"/>
    </row>
    <row r="1562" spans="1:54" s="95" customFormat="1" ht="12.6" customHeight="1">
      <c r="A1562" s="745"/>
      <c r="B1562" s="745"/>
      <c r="C1562" s="745"/>
      <c r="D1562" s="745"/>
      <c r="E1562" s="745"/>
      <c r="F1562" s="745"/>
      <c r="G1562" s="745"/>
      <c r="H1562" s="745"/>
      <c r="I1562" s="745"/>
      <c r="J1562" s="745"/>
      <c r="K1562" s="745"/>
      <c r="L1562" s="745"/>
      <c r="M1562" s="745"/>
      <c r="N1562" s="745"/>
      <c r="O1562" s="745"/>
      <c r="P1562" s="745"/>
      <c r="Q1562" s="745"/>
      <c r="R1562" s="745"/>
      <c r="S1562" s="745"/>
      <c r="T1562" s="745"/>
      <c r="U1562" s="745"/>
      <c r="V1562" s="745"/>
      <c r="W1562" s="745"/>
      <c r="X1562" s="746"/>
      <c r="Y1562" s="746"/>
      <c r="Z1562" s="746"/>
      <c r="AA1562" s="746"/>
      <c r="AB1562" s="746"/>
      <c r="AC1562" s="746"/>
      <c r="AD1562" s="746"/>
      <c r="AE1562" s="746"/>
      <c r="AF1562" s="746"/>
      <c r="AG1562" s="746"/>
      <c r="AH1562" s="746"/>
      <c r="AI1562" s="746"/>
      <c r="AJ1562" s="746"/>
      <c r="AK1562" s="746"/>
      <c r="AL1562" s="746"/>
      <c r="AM1562" s="746"/>
      <c r="AN1562" s="746"/>
      <c r="AO1562" s="746"/>
      <c r="AP1562" s="746"/>
      <c r="AQ1562" s="746"/>
      <c r="AR1562" s="746"/>
      <c r="AS1562" s="746"/>
      <c r="AT1562" s="746"/>
      <c r="AU1562" s="746"/>
      <c r="AV1562" s="746"/>
      <c r="AW1562" s="746"/>
      <c r="AX1562" s="746"/>
      <c r="AY1562" s="746"/>
      <c r="AZ1562" s="746"/>
      <c r="BA1562" s="126"/>
      <c r="BB1562" s="126"/>
    </row>
    <row r="1563" spans="1:54" s="95" customFormat="1" ht="12.6" customHeight="1">
      <c r="A1563" s="745"/>
      <c r="B1563" s="745"/>
      <c r="C1563" s="745"/>
      <c r="D1563" s="745"/>
      <c r="E1563" s="745"/>
      <c r="F1563" s="745"/>
      <c r="G1563" s="745"/>
      <c r="H1563" s="745"/>
      <c r="I1563" s="745"/>
      <c r="J1563" s="745"/>
      <c r="K1563" s="745"/>
      <c r="L1563" s="745"/>
      <c r="M1563" s="745"/>
      <c r="N1563" s="745"/>
      <c r="O1563" s="745"/>
      <c r="P1563" s="745"/>
      <c r="Q1563" s="745"/>
      <c r="R1563" s="745"/>
      <c r="S1563" s="745"/>
      <c r="T1563" s="745"/>
      <c r="U1563" s="745"/>
      <c r="V1563" s="745"/>
      <c r="W1563" s="745"/>
      <c r="X1563" s="746"/>
      <c r="Y1563" s="746"/>
      <c r="Z1563" s="746"/>
      <c r="AA1563" s="746"/>
      <c r="AB1563" s="746"/>
      <c r="AC1563" s="746"/>
      <c r="AD1563" s="746"/>
      <c r="AE1563" s="746"/>
      <c r="AF1563" s="746"/>
      <c r="AG1563" s="746"/>
      <c r="AH1563" s="746"/>
      <c r="AI1563" s="746"/>
      <c r="AJ1563" s="746"/>
      <c r="AK1563" s="746"/>
      <c r="AL1563" s="746"/>
      <c r="AM1563" s="746"/>
      <c r="AN1563" s="746"/>
      <c r="AO1563" s="746"/>
      <c r="AP1563" s="746"/>
      <c r="AQ1563" s="746"/>
      <c r="AR1563" s="746"/>
      <c r="AS1563" s="746"/>
      <c r="AT1563" s="746"/>
      <c r="AU1563" s="746"/>
      <c r="AV1563" s="746"/>
      <c r="AW1563" s="746"/>
      <c r="AX1563" s="746"/>
      <c r="AY1563" s="746"/>
      <c r="AZ1563" s="746"/>
      <c r="BA1563" s="126"/>
      <c r="BB1563" s="126"/>
    </row>
    <row r="1564" spans="1:54" s="95" customFormat="1" ht="12.6" customHeight="1">
      <c r="A1564" s="745"/>
      <c r="B1564" s="745"/>
      <c r="C1564" s="745"/>
      <c r="D1564" s="745"/>
      <c r="E1564" s="745"/>
      <c r="F1564" s="745"/>
      <c r="G1564" s="745"/>
      <c r="H1564" s="745"/>
      <c r="I1564" s="745"/>
      <c r="J1564" s="745"/>
      <c r="K1564" s="745"/>
      <c r="L1564" s="745"/>
      <c r="M1564" s="745"/>
      <c r="N1564" s="745"/>
      <c r="O1564" s="745"/>
      <c r="P1564" s="745"/>
      <c r="Q1564" s="745"/>
      <c r="R1564" s="745"/>
      <c r="S1564" s="745"/>
      <c r="T1564" s="745"/>
      <c r="U1564" s="745"/>
      <c r="V1564" s="745"/>
      <c r="W1564" s="745"/>
      <c r="X1564" s="746"/>
      <c r="Y1564" s="746"/>
      <c r="Z1564" s="746"/>
      <c r="AA1564" s="746"/>
      <c r="AB1564" s="746"/>
      <c r="AC1564" s="746"/>
      <c r="AD1564" s="746"/>
      <c r="AE1564" s="746"/>
      <c r="AF1564" s="746"/>
      <c r="AG1564" s="746"/>
      <c r="AH1564" s="746"/>
      <c r="AI1564" s="746"/>
      <c r="AJ1564" s="746"/>
      <c r="AK1564" s="746"/>
      <c r="AL1564" s="746"/>
      <c r="AM1564" s="746"/>
      <c r="AN1564" s="746"/>
      <c r="AO1564" s="746"/>
      <c r="AP1564" s="746"/>
      <c r="AQ1564" s="746"/>
      <c r="AR1564" s="746"/>
      <c r="AS1564" s="746"/>
      <c r="AT1564" s="746"/>
      <c r="AU1564" s="746"/>
      <c r="AV1564" s="746"/>
      <c r="AW1564" s="746"/>
      <c r="AX1564" s="746"/>
      <c r="AY1564" s="746"/>
      <c r="AZ1564" s="746"/>
      <c r="BA1564" s="126"/>
      <c r="BB1564" s="126"/>
    </row>
    <row r="1565" spans="1:54" s="95" customFormat="1" ht="12.6" customHeight="1">
      <c r="A1565" s="745"/>
      <c r="B1565" s="745"/>
      <c r="C1565" s="745"/>
      <c r="D1565" s="745"/>
      <c r="E1565" s="745"/>
      <c r="F1565" s="745"/>
      <c r="G1565" s="745"/>
      <c r="H1565" s="745"/>
      <c r="I1565" s="745"/>
      <c r="J1565" s="745"/>
      <c r="K1565" s="745"/>
      <c r="L1565" s="745"/>
      <c r="M1565" s="745"/>
      <c r="N1565" s="745"/>
      <c r="O1565" s="745"/>
      <c r="P1565" s="745"/>
      <c r="Q1565" s="745"/>
      <c r="R1565" s="745"/>
      <c r="S1565" s="745"/>
      <c r="T1565" s="745"/>
      <c r="U1565" s="745"/>
      <c r="V1565" s="745"/>
      <c r="W1565" s="745"/>
      <c r="X1565" s="746"/>
      <c r="Y1565" s="746"/>
      <c r="Z1565" s="746"/>
      <c r="AA1565" s="746"/>
      <c r="AB1565" s="746"/>
      <c r="AC1565" s="746"/>
      <c r="AD1565" s="746"/>
      <c r="AE1565" s="746"/>
      <c r="AF1565" s="746"/>
      <c r="AG1565" s="746"/>
      <c r="AH1565" s="746"/>
      <c r="AI1565" s="746"/>
      <c r="AJ1565" s="746"/>
      <c r="AK1565" s="746"/>
      <c r="AL1565" s="746"/>
      <c r="AM1565" s="746"/>
      <c r="AN1565" s="746"/>
      <c r="AO1565" s="746"/>
      <c r="AP1565" s="746"/>
      <c r="AQ1565" s="746"/>
      <c r="AR1565" s="746"/>
      <c r="AS1565" s="746"/>
      <c r="AT1565" s="746"/>
      <c r="AU1565" s="746"/>
      <c r="AV1565" s="746"/>
      <c r="AW1565" s="746"/>
      <c r="AX1565" s="746"/>
      <c r="AY1565" s="746"/>
      <c r="AZ1565" s="746"/>
      <c r="BA1565" s="126"/>
      <c r="BB1565" s="126"/>
    </row>
    <row r="1566" spans="1:54" s="95" customFormat="1" ht="12.6" customHeight="1">
      <c r="A1566" s="745"/>
      <c r="B1566" s="745"/>
      <c r="C1566" s="745"/>
      <c r="D1566" s="745"/>
      <c r="E1566" s="745"/>
      <c r="F1566" s="745"/>
      <c r="G1566" s="745"/>
      <c r="H1566" s="745"/>
      <c r="I1566" s="745"/>
      <c r="J1566" s="745"/>
      <c r="K1566" s="745"/>
      <c r="L1566" s="745"/>
      <c r="M1566" s="745"/>
      <c r="N1566" s="745"/>
      <c r="O1566" s="745"/>
      <c r="P1566" s="745"/>
      <c r="Q1566" s="745"/>
      <c r="R1566" s="745"/>
      <c r="S1566" s="745"/>
      <c r="T1566" s="745"/>
      <c r="U1566" s="745"/>
      <c r="V1566" s="745"/>
      <c r="W1566" s="745"/>
      <c r="X1566" s="746"/>
      <c r="Y1566" s="746"/>
      <c r="Z1566" s="746"/>
      <c r="AA1566" s="746"/>
      <c r="AB1566" s="746"/>
      <c r="AC1566" s="746"/>
      <c r="AD1566" s="746"/>
      <c r="AE1566" s="746"/>
      <c r="AF1566" s="746"/>
      <c r="AG1566" s="746"/>
      <c r="AH1566" s="746"/>
      <c r="AI1566" s="746"/>
      <c r="AJ1566" s="746"/>
      <c r="AK1566" s="746"/>
      <c r="AL1566" s="746"/>
      <c r="AM1566" s="746"/>
      <c r="AN1566" s="746"/>
      <c r="AO1566" s="746"/>
      <c r="AP1566" s="746"/>
      <c r="AQ1566" s="746"/>
      <c r="AR1566" s="746"/>
      <c r="AS1566" s="746"/>
      <c r="AT1566" s="746"/>
      <c r="AU1566" s="746"/>
      <c r="AV1566" s="746"/>
      <c r="AW1566" s="746"/>
      <c r="AX1566" s="746"/>
      <c r="AY1566" s="746"/>
      <c r="AZ1566" s="746"/>
      <c r="BA1566" s="126"/>
      <c r="BB1566" s="126"/>
    </row>
    <row r="1567" spans="1:54" ht="12.6" customHeight="1">
      <c r="A1567" s="140" t="s">
        <v>4876</v>
      </c>
    </row>
    <row r="1568" spans="1:54" ht="15" customHeight="1">
      <c r="A1568" s="588"/>
      <c r="B1568" s="589"/>
      <c r="C1568" s="589"/>
      <c r="D1568" s="589"/>
      <c r="E1568" s="589"/>
      <c r="F1568" s="589"/>
      <c r="G1568" s="589"/>
      <c r="H1568" s="589"/>
      <c r="I1568" s="589"/>
      <c r="J1568" s="589"/>
      <c r="K1568" s="589"/>
      <c r="L1568" s="589"/>
      <c r="M1568" s="589"/>
      <c r="N1568" s="589"/>
      <c r="O1568" s="589"/>
      <c r="P1568" s="589"/>
      <c r="Q1568" s="589"/>
      <c r="R1568" s="589"/>
      <c r="S1568" s="589"/>
      <c r="T1568" s="589"/>
      <c r="U1568" s="589"/>
      <c r="V1568" s="589"/>
      <c r="W1568" s="589"/>
      <c r="X1568" s="589"/>
      <c r="Y1568" s="589"/>
      <c r="Z1568" s="589"/>
      <c r="AA1568" s="589"/>
      <c r="AB1568" s="589"/>
      <c r="AC1568" s="589"/>
      <c r="AD1568" s="589"/>
      <c r="AE1568" s="589"/>
      <c r="AF1568" s="589"/>
      <c r="AG1568" s="589"/>
      <c r="AH1568" s="589"/>
      <c r="AI1568" s="589"/>
      <c r="AJ1568" s="589"/>
      <c r="AK1568" s="589"/>
      <c r="AL1568" s="589"/>
      <c r="AM1568" s="589"/>
      <c r="AN1568" s="589"/>
      <c r="AO1568" s="589"/>
      <c r="AP1568" s="589"/>
      <c r="AQ1568" s="589"/>
      <c r="AR1568" s="589"/>
      <c r="AS1568" s="589"/>
      <c r="AT1568" s="589"/>
      <c r="AU1568" s="589"/>
      <c r="AV1568" s="589"/>
      <c r="AW1568" s="589"/>
      <c r="AX1568" s="589"/>
      <c r="AY1568" s="367"/>
      <c r="AZ1568" s="367"/>
      <c r="BA1568" s="367"/>
      <c r="BB1568" s="367"/>
    </row>
    <row r="1569" spans="1:54" ht="15" customHeight="1">
      <c r="A1569" s="590"/>
      <c r="B1569" s="591"/>
      <c r="C1569" s="591"/>
      <c r="D1569" s="591"/>
      <c r="E1569" s="591"/>
      <c r="F1569" s="591"/>
      <c r="G1569" s="591"/>
      <c r="H1569" s="591"/>
      <c r="I1569" s="591"/>
      <c r="J1569" s="591"/>
      <c r="K1569" s="591"/>
      <c r="L1569" s="591"/>
      <c r="M1569" s="591"/>
      <c r="N1569" s="591"/>
      <c r="O1569" s="591"/>
      <c r="P1569" s="591"/>
      <c r="Q1569" s="591"/>
      <c r="R1569" s="591"/>
      <c r="S1569" s="591"/>
      <c r="T1569" s="591"/>
      <c r="U1569" s="591"/>
      <c r="V1569" s="591"/>
      <c r="W1569" s="591"/>
      <c r="X1569" s="591"/>
      <c r="Y1569" s="591"/>
      <c r="Z1569" s="591"/>
      <c r="AA1569" s="591"/>
      <c r="AB1569" s="591"/>
      <c r="AC1569" s="591"/>
      <c r="AD1569" s="591"/>
      <c r="AE1569" s="591"/>
      <c r="AF1569" s="591"/>
      <c r="AG1569" s="591"/>
      <c r="AH1569" s="591"/>
      <c r="AI1569" s="591"/>
      <c r="AJ1569" s="591"/>
      <c r="AK1569" s="591"/>
      <c r="AL1569" s="591"/>
      <c r="AM1569" s="591"/>
      <c r="AN1569" s="591"/>
      <c r="AO1569" s="591"/>
      <c r="AP1569" s="591"/>
      <c r="AQ1569" s="591"/>
      <c r="AR1569" s="591"/>
      <c r="AS1569" s="591"/>
      <c r="AT1569" s="591"/>
      <c r="AU1569" s="591"/>
      <c r="AV1569" s="591"/>
      <c r="AW1569" s="591"/>
      <c r="AX1569" s="591"/>
      <c r="AY1569" s="367"/>
      <c r="AZ1569" s="367"/>
      <c r="BA1569" s="367"/>
      <c r="BB1569" s="367"/>
    </row>
    <row r="1570" spans="1:54" s="95" customFormat="1" ht="12.6" customHeight="1">
      <c r="A1570" s="124" t="s">
        <v>1949</v>
      </c>
      <c r="B1570" s="126"/>
      <c r="C1570" s="126"/>
      <c r="D1570" s="126"/>
      <c r="E1570" s="126"/>
      <c r="F1570" s="126"/>
      <c r="G1570" s="126"/>
      <c r="H1570" s="126"/>
      <c r="I1570" s="126"/>
      <c r="J1570" s="126"/>
      <c r="K1570" s="126"/>
      <c r="L1570" s="126"/>
      <c r="M1570" s="126"/>
      <c r="N1570" s="126"/>
      <c r="O1570" s="126"/>
      <c r="P1570" s="126"/>
      <c r="Q1570" s="126"/>
      <c r="R1570" s="126"/>
      <c r="S1570" s="126"/>
      <c r="T1570" s="126"/>
      <c r="U1570" s="126"/>
      <c r="V1570" s="126"/>
      <c r="W1570" s="126"/>
      <c r="X1570" s="126"/>
      <c r="Y1570" s="126"/>
      <c r="Z1570" s="126"/>
      <c r="AA1570" s="126"/>
      <c r="AB1570" s="126"/>
      <c r="AC1570" s="126"/>
      <c r="AD1570" s="126"/>
      <c r="AE1570" s="126"/>
      <c r="AF1570" s="126"/>
      <c r="AG1570" s="126"/>
      <c r="AH1570" s="126"/>
      <c r="AI1570" s="126"/>
      <c r="AJ1570" s="126"/>
      <c r="AK1570" s="126"/>
      <c r="AL1570" s="126"/>
      <c r="AM1570" s="126"/>
      <c r="AN1570" s="126"/>
      <c r="AO1570" s="126"/>
      <c r="AP1570" s="126"/>
      <c r="AQ1570" s="126"/>
      <c r="AR1570" s="126"/>
      <c r="AS1570" s="126"/>
      <c r="AT1570" s="126"/>
      <c r="AU1570" s="126"/>
      <c r="AV1570" s="126"/>
      <c r="AW1570" s="126"/>
      <c r="AX1570" s="126"/>
      <c r="AY1570" s="126"/>
      <c r="AZ1570" s="126"/>
      <c r="BA1570" s="126"/>
      <c r="BB1570" s="126"/>
    </row>
    <row r="1571" spans="1:54" s="95" customFormat="1" ht="12.6" customHeight="1">
      <c r="A1571" s="124"/>
      <c r="B1571" s="126"/>
      <c r="C1571" s="126"/>
      <c r="D1571" s="126"/>
      <c r="E1571" s="126"/>
      <c r="F1571" s="126"/>
      <c r="G1571" s="126"/>
      <c r="H1571" s="126"/>
      <c r="I1571" s="126"/>
      <c r="J1571" s="126"/>
      <c r="K1571" s="126"/>
      <c r="L1571" s="126"/>
      <c r="M1571" s="126"/>
      <c r="N1571" s="126"/>
      <c r="O1571" s="126"/>
      <c r="P1571" s="126"/>
      <c r="Q1571" s="126"/>
      <c r="R1571" s="126"/>
      <c r="S1571" s="126"/>
      <c r="T1571" s="126"/>
      <c r="U1571" s="126"/>
      <c r="V1571" s="126"/>
      <c r="W1571" s="126"/>
      <c r="X1571" s="126"/>
      <c r="Y1571" s="126"/>
      <c r="Z1571" s="126"/>
      <c r="AA1571" s="126"/>
      <c r="AB1571" s="126"/>
      <c r="AC1571" s="126"/>
      <c r="AD1571" s="126"/>
      <c r="AE1571" s="126"/>
      <c r="AF1571" s="126"/>
      <c r="AG1571" s="126"/>
      <c r="AH1571" s="126"/>
      <c r="AI1571" s="126"/>
      <c r="AJ1571" s="126"/>
      <c r="AK1571" s="126"/>
      <c r="AL1571" s="126"/>
      <c r="AM1571" s="126"/>
      <c r="AN1571" s="126"/>
      <c r="AO1571" s="126"/>
      <c r="AP1571" s="126"/>
      <c r="AQ1571" s="126"/>
      <c r="AR1571" s="126"/>
      <c r="AS1571" s="126"/>
      <c r="AT1571" s="126"/>
      <c r="AU1571" s="126"/>
      <c r="AV1571" s="126"/>
      <c r="AW1571" s="126"/>
      <c r="AX1571" s="126"/>
      <c r="AY1571" s="126"/>
      <c r="AZ1571" s="126"/>
      <c r="BA1571" s="126"/>
      <c r="BB1571" s="126"/>
    </row>
    <row r="1572" spans="1:54" s="95" customFormat="1" ht="12.6" customHeight="1">
      <c r="A1572" s="124"/>
      <c r="B1572" s="126"/>
      <c r="C1572" s="126"/>
      <c r="D1572" s="126"/>
      <c r="E1572" s="126"/>
      <c r="F1572" s="126"/>
      <c r="G1572" s="126"/>
      <c r="H1572" s="126"/>
      <c r="I1572" s="126"/>
      <c r="J1572" s="126"/>
      <c r="K1572" s="126"/>
      <c r="L1572" s="126"/>
      <c r="M1572" s="126"/>
      <c r="N1572" s="126"/>
      <c r="O1572" s="126"/>
      <c r="P1572" s="126"/>
      <c r="Q1572" s="126"/>
      <c r="R1572" s="126"/>
      <c r="S1572" s="126"/>
      <c r="T1572" s="126"/>
      <c r="U1572" s="126"/>
      <c r="V1572" s="126"/>
      <c r="W1572" s="126"/>
      <c r="X1572" s="126"/>
      <c r="Y1572" s="126"/>
      <c r="Z1572" s="126"/>
      <c r="AA1572" s="126"/>
      <c r="AB1572" s="126"/>
      <c r="AC1572" s="126"/>
      <c r="AD1572" s="126"/>
      <c r="AE1572" s="126"/>
      <c r="AF1572" s="126"/>
      <c r="AG1572" s="126"/>
      <c r="AH1572" s="126"/>
      <c r="AI1572" s="126"/>
      <c r="AJ1572" s="126"/>
      <c r="AK1572" s="126"/>
      <c r="AL1572" s="126"/>
      <c r="AM1572" s="126"/>
      <c r="AN1572" s="126"/>
      <c r="AO1572" s="126"/>
      <c r="AP1572" s="126"/>
      <c r="AQ1572" s="126"/>
      <c r="AR1572" s="126"/>
      <c r="AS1572" s="126"/>
      <c r="AT1572" s="126"/>
      <c r="AU1572" s="126"/>
      <c r="AV1572" s="126"/>
      <c r="AW1572" s="126"/>
      <c r="AX1572" s="126"/>
      <c r="AY1572" s="126"/>
      <c r="AZ1572" s="126"/>
      <c r="BA1572" s="126"/>
      <c r="BB1572" s="126"/>
    </row>
    <row r="1573" spans="1:54" s="95" customFormat="1" ht="12.6" customHeight="1">
      <c r="A1573" s="124"/>
      <c r="B1573" s="126"/>
      <c r="C1573" s="126"/>
      <c r="D1573" s="126"/>
      <c r="E1573" s="126"/>
      <c r="F1573" s="126"/>
      <c r="G1573" s="126"/>
      <c r="H1573" s="126"/>
      <c r="I1573" s="126"/>
      <c r="J1573" s="126"/>
      <c r="K1573" s="126"/>
      <c r="L1573" s="126"/>
      <c r="M1573" s="126"/>
      <c r="N1573" s="126"/>
      <c r="O1573" s="126"/>
      <c r="P1573" s="126"/>
      <c r="Q1573" s="126"/>
      <c r="R1573" s="126"/>
      <c r="S1573" s="126"/>
      <c r="T1573" s="126"/>
      <c r="U1573" s="126"/>
      <c r="V1573" s="126"/>
      <c r="W1573" s="126"/>
      <c r="X1573" s="126"/>
      <c r="Y1573" s="126"/>
      <c r="Z1573" s="126"/>
      <c r="AA1573" s="126"/>
      <c r="AB1573" s="126"/>
      <c r="AC1573" s="126"/>
      <c r="AD1573" s="126"/>
      <c r="AE1573" s="126"/>
      <c r="AF1573" s="126"/>
      <c r="AG1573" s="126"/>
      <c r="AH1573" s="126"/>
      <c r="AI1573" s="126"/>
      <c r="AJ1573" s="126"/>
      <c r="AK1573" s="126"/>
      <c r="AL1573" s="126"/>
      <c r="AM1573" s="126"/>
      <c r="AN1573" s="126"/>
      <c r="AO1573" s="126"/>
      <c r="AP1573" s="126"/>
      <c r="AQ1573" s="126"/>
      <c r="AR1573" s="126"/>
      <c r="AS1573" s="126"/>
      <c r="AT1573" s="126"/>
      <c r="AU1573" s="126"/>
      <c r="AV1573" s="126"/>
      <c r="AW1573" s="126"/>
      <c r="AX1573" s="126"/>
      <c r="AY1573" s="126"/>
      <c r="AZ1573" s="126"/>
      <c r="BA1573" s="126"/>
      <c r="BB1573" s="126"/>
    </row>
    <row r="1574" spans="1:54" s="95" customFormat="1" ht="12.6" customHeight="1">
      <c r="A1574" s="124"/>
      <c r="B1574" s="126"/>
      <c r="C1574" s="126"/>
      <c r="D1574" s="126"/>
      <c r="E1574" s="126"/>
      <c r="F1574" s="126"/>
      <c r="G1574" s="126"/>
      <c r="H1574" s="126"/>
      <c r="I1574" s="126"/>
      <c r="J1574" s="126"/>
      <c r="K1574" s="126"/>
      <c r="L1574" s="126"/>
      <c r="M1574" s="126"/>
      <c r="N1574" s="126"/>
      <c r="O1574" s="126"/>
      <c r="P1574" s="126"/>
      <c r="Q1574" s="126"/>
      <c r="R1574" s="126"/>
      <c r="S1574" s="126"/>
      <c r="T1574" s="126"/>
      <c r="U1574" s="126"/>
      <c r="V1574" s="126"/>
      <c r="W1574" s="126"/>
      <c r="X1574" s="126"/>
      <c r="Y1574" s="126"/>
      <c r="Z1574" s="126"/>
      <c r="AA1574" s="126"/>
      <c r="AB1574" s="126"/>
      <c r="AC1574" s="126"/>
      <c r="AD1574" s="126"/>
      <c r="AE1574" s="126"/>
      <c r="AF1574" s="126"/>
      <c r="AG1574" s="126"/>
      <c r="AH1574" s="126"/>
      <c r="AI1574" s="126"/>
      <c r="AJ1574" s="126"/>
      <c r="AK1574" s="126"/>
      <c r="AL1574" s="126"/>
      <c r="AM1574" s="126"/>
      <c r="AN1574" s="126"/>
      <c r="AO1574" s="126"/>
      <c r="AP1574" s="126"/>
      <c r="AQ1574" s="126"/>
      <c r="AR1574" s="126"/>
      <c r="AS1574" s="126"/>
      <c r="AT1574" s="126"/>
      <c r="AU1574" s="126"/>
      <c r="AV1574" s="126"/>
      <c r="AW1574" s="126"/>
      <c r="AX1574" s="126"/>
      <c r="AY1574" s="126"/>
      <c r="AZ1574" s="126"/>
      <c r="BA1574" s="126"/>
      <c r="BB1574" s="126"/>
    </row>
    <row r="1575" spans="1:54" s="95" customFormat="1" ht="12.6" customHeight="1">
      <c r="A1575" s="124"/>
      <c r="B1575" s="126"/>
      <c r="C1575" s="126"/>
      <c r="D1575" s="126"/>
      <c r="E1575" s="126"/>
      <c r="F1575" s="126"/>
      <c r="G1575" s="126"/>
      <c r="H1575" s="126"/>
      <c r="I1575" s="126"/>
      <c r="J1575" s="126"/>
      <c r="K1575" s="126"/>
      <c r="L1575" s="126"/>
      <c r="M1575" s="126"/>
      <c r="N1575" s="126"/>
      <c r="O1575" s="126"/>
      <c r="P1575" s="126"/>
      <c r="Q1575" s="126"/>
      <c r="R1575" s="126"/>
      <c r="S1575" s="126"/>
      <c r="T1575" s="126"/>
      <c r="U1575" s="126"/>
      <c r="V1575" s="126"/>
      <c r="W1575" s="126"/>
      <c r="X1575" s="126"/>
      <c r="Y1575" s="126"/>
      <c r="Z1575" s="126"/>
      <c r="AA1575" s="126"/>
      <c r="AB1575" s="126"/>
      <c r="AC1575" s="126"/>
      <c r="AD1575" s="126"/>
      <c r="AE1575" s="126"/>
      <c r="AF1575" s="126"/>
      <c r="AG1575" s="126"/>
      <c r="AH1575" s="126"/>
      <c r="AI1575" s="126"/>
      <c r="AJ1575" s="126"/>
      <c r="AK1575" s="126"/>
      <c r="AL1575" s="126"/>
      <c r="AM1575" s="126"/>
      <c r="AN1575" s="126"/>
      <c r="AO1575" s="126"/>
      <c r="AP1575" s="126"/>
      <c r="AQ1575" s="126"/>
      <c r="AR1575" s="126"/>
      <c r="AS1575" s="126"/>
      <c r="AT1575" s="126"/>
      <c r="AU1575" s="126"/>
      <c r="AV1575" s="126"/>
      <c r="AW1575" s="126"/>
      <c r="AX1575" s="126"/>
      <c r="AY1575" s="126"/>
      <c r="AZ1575" s="126"/>
      <c r="BA1575" s="126"/>
      <c r="BB1575" s="126"/>
    </row>
    <row r="1576" spans="1:54" s="95" customFormat="1" ht="12.6" customHeight="1">
      <c r="A1576" s="124"/>
      <c r="B1576" s="126"/>
      <c r="C1576" s="126"/>
      <c r="D1576" s="126"/>
      <c r="E1576" s="126"/>
      <c r="F1576" s="126"/>
      <c r="G1576" s="126"/>
      <c r="H1576" s="126"/>
      <c r="I1576" s="126"/>
      <c r="J1576" s="126"/>
      <c r="K1576" s="126"/>
      <c r="L1576" s="126"/>
      <c r="M1576" s="126"/>
      <c r="N1576" s="126"/>
      <c r="O1576" s="126"/>
      <c r="P1576" s="126"/>
      <c r="Q1576" s="126"/>
      <c r="R1576" s="126"/>
      <c r="S1576" s="126"/>
      <c r="T1576" s="126"/>
      <c r="U1576" s="126"/>
      <c r="V1576" s="126"/>
      <c r="W1576" s="126"/>
      <c r="X1576" s="126"/>
      <c r="Y1576" s="126"/>
      <c r="Z1576" s="126"/>
      <c r="AA1576" s="126"/>
      <c r="AB1576" s="126"/>
      <c r="AC1576" s="126"/>
      <c r="AD1576" s="126"/>
      <c r="AE1576" s="126"/>
      <c r="AF1576" s="126"/>
      <c r="AG1576" s="126"/>
      <c r="AH1576" s="126"/>
      <c r="AI1576" s="126"/>
      <c r="AJ1576" s="126"/>
      <c r="AK1576" s="126"/>
      <c r="AL1576" s="126"/>
      <c r="AM1576" s="126"/>
      <c r="AN1576" s="126"/>
      <c r="AO1576" s="126"/>
      <c r="AP1576" s="126"/>
      <c r="AQ1576" s="126"/>
      <c r="AR1576" s="126"/>
      <c r="AS1576" s="126"/>
      <c r="AT1576" s="126"/>
      <c r="AU1576" s="126"/>
      <c r="AV1576" s="126"/>
      <c r="AW1576" s="126"/>
      <c r="AX1576" s="126"/>
      <c r="AY1576" s="126"/>
      <c r="AZ1576" s="126"/>
      <c r="BA1576" s="126"/>
      <c r="BB1576" s="126"/>
    </row>
    <row r="1577" spans="1:54" s="95" customFormat="1" ht="12.6" customHeight="1">
      <c r="A1577" s="124"/>
      <c r="B1577" s="126"/>
      <c r="C1577" s="126"/>
      <c r="D1577" s="126"/>
      <c r="E1577" s="126"/>
      <c r="F1577" s="126"/>
      <c r="G1577" s="126"/>
      <c r="H1577" s="126"/>
      <c r="I1577" s="126"/>
      <c r="J1577" s="126"/>
      <c r="K1577" s="126"/>
      <c r="L1577" s="126"/>
      <c r="M1577" s="126"/>
      <c r="N1577" s="126"/>
      <c r="O1577" s="126"/>
      <c r="P1577" s="126"/>
      <c r="Q1577" s="126"/>
      <c r="R1577" s="126"/>
      <c r="S1577" s="126"/>
      <c r="T1577" s="126"/>
      <c r="U1577" s="126"/>
      <c r="V1577" s="126"/>
      <c r="W1577" s="126"/>
      <c r="X1577" s="126"/>
      <c r="Y1577" s="126"/>
      <c r="Z1577" s="126"/>
      <c r="AA1577" s="126"/>
      <c r="AB1577" s="126"/>
      <c r="AC1577" s="126"/>
      <c r="AD1577" s="126"/>
      <c r="AE1577" s="126"/>
      <c r="AF1577" s="126"/>
      <c r="AG1577" s="126"/>
      <c r="AH1577" s="126"/>
      <c r="AI1577" s="126"/>
      <c r="AJ1577" s="126"/>
      <c r="AK1577" s="126"/>
      <c r="AL1577" s="126"/>
      <c r="AM1577" s="126"/>
      <c r="AN1577" s="126"/>
      <c r="AO1577" s="126"/>
      <c r="AP1577" s="126"/>
      <c r="AQ1577" s="126"/>
      <c r="AR1577" s="126"/>
      <c r="AS1577" s="126"/>
      <c r="AT1577" s="126"/>
      <c r="AU1577" s="126"/>
      <c r="AV1577" s="126"/>
      <c r="AW1577" s="126"/>
      <c r="AX1577" s="126"/>
      <c r="AY1577" s="126"/>
      <c r="AZ1577" s="126"/>
      <c r="BA1577" s="126"/>
      <c r="BB1577" s="126"/>
    </row>
    <row r="1578" spans="1:54" s="95" customFormat="1" ht="12.6" customHeight="1">
      <c r="A1578" s="124"/>
      <c r="B1578" s="126"/>
      <c r="C1578" s="126"/>
      <c r="D1578" s="126"/>
      <c r="E1578" s="126"/>
      <c r="F1578" s="126"/>
      <c r="G1578" s="126"/>
      <c r="H1578" s="126"/>
      <c r="I1578" s="126"/>
      <c r="J1578" s="126"/>
      <c r="K1578" s="126"/>
      <c r="L1578" s="126"/>
      <c r="M1578" s="126"/>
      <c r="N1578" s="126"/>
      <c r="O1578" s="126"/>
      <c r="P1578" s="126"/>
      <c r="Q1578" s="126"/>
      <c r="R1578" s="126"/>
      <c r="S1578" s="126"/>
      <c r="T1578" s="126"/>
      <c r="U1578" s="126"/>
      <c r="V1578" s="126"/>
      <c r="W1578" s="126"/>
      <c r="X1578" s="126"/>
      <c r="Y1578" s="126"/>
      <c r="Z1578" s="126"/>
      <c r="AA1578" s="126"/>
      <c r="AB1578" s="126"/>
      <c r="AC1578" s="126"/>
      <c r="AD1578" s="126"/>
      <c r="AE1578" s="126"/>
      <c r="AF1578" s="126"/>
      <c r="AG1578" s="126"/>
      <c r="AH1578" s="126"/>
      <c r="AI1578" s="126"/>
      <c r="AJ1578" s="126"/>
      <c r="AK1578" s="126"/>
      <c r="AL1578" s="126"/>
      <c r="AM1578" s="126"/>
      <c r="AN1578" s="126"/>
      <c r="AO1578" s="126"/>
      <c r="AP1578" s="126"/>
      <c r="AQ1578" s="126"/>
      <c r="AR1578" s="126"/>
      <c r="AS1578" s="126"/>
      <c r="AT1578" s="126"/>
      <c r="AU1578" s="126"/>
      <c r="AV1578" s="126"/>
      <c r="AW1578" s="126"/>
      <c r="AX1578" s="126"/>
      <c r="AY1578" s="126"/>
      <c r="AZ1578" s="126"/>
      <c r="BA1578" s="126"/>
      <c r="BB1578" s="126"/>
    </row>
    <row r="1579" spans="1:54" s="95" customFormat="1" ht="12.6" customHeight="1">
      <c r="A1579" s="124"/>
      <c r="B1579" s="126"/>
      <c r="C1579" s="126"/>
      <c r="D1579" s="126"/>
      <c r="E1579" s="126"/>
      <c r="F1579" s="126"/>
      <c r="G1579" s="126"/>
      <c r="H1579" s="126"/>
      <c r="I1579" s="126"/>
      <c r="J1579" s="126"/>
      <c r="K1579" s="126"/>
      <c r="L1579" s="126"/>
      <c r="M1579" s="126"/>
      <c r="N1579" s="126"/>
      <c r="O1579" s="126"/>
      <c r="P1579" s="126"/>
      <c r="Q1579" s="126"/>
      <c r="R1579" s="126"/>
      <c r="S1579" s="126"/>
      <c r="T1579" s="126"/>
      <c r="U1579" s="126"/>
      <c r="V1579" s="126"/>
      <c r="W1579" s="126"/>
      <c r="X1579" s="126"/>
      <c r="Y1579" s="126"/>
      <c r="Z1579" s="126"/>
      <c r="AA1579" s="126"/>
      <c r="AB1579" s="126"/>
      <c r="AC1579" s="126"/>
      <c r="AD1579" s="126"/>
      <c r="AE1579" s="126"/>
      <c r="AF1579" s="126"/>
      <c r="AG1579" s="126"/>
      <c r="AH1579" s="126"/>
      <c r="AI1579" s="126"/>
      <c r="AJ1579" s="126"/>
      <c r="AK1579" s="126"/>
      <c r="AL1579" s="126"/>
      <c r="AM1579" s="126"/>
      <c r="AN1579" s="126"/>
      <c r="AO1579" s="126"/>
      <c r="AP1579" s="126"/>
      <c r="AQ1579" s="126"/>
      <c r="AR1579" s="126"/>
      <c r="AS1579" s="126"/>
      <c r="AT1579" s="126"/>
      <c r="AU1579" s="126"/>
      <c r="AV1579" s="126"/>
      <c r="AW1579" s="126"/>
      <c r="AX1579" s="126"/>
      <c r="AY1579" s="126"/>
      <c r="AZ1579" s="126"/>
      <c r="BA1579" s="126"/>
      <c r="BB1579" s="126"/>
    </row>
    <row r="1580" spans="1:54" s="95" customFormat="1" ht="12.6" customHeight="1">
      <c r="A1580" s="124"/>
      <c r="B1580" s="126"/>
      <c r="C1580" s="126"/>
      <c r="D1580" s="126"/>
      <c r="E1580" s="126"/>
      <c r="F1580" s="126"/>
      <c r="G1580" s="126"/>
      <c r="H1580" s="126"/>
      <c r="I1580" s="126"/>
      <c r="J1580" s="126"/>
      <c r="K1580" s="126"/>
      <c r="L1580" s="126"/>
      <c r="M1580" s="126"/>
      <c r="N1580" s="126"/>
      <c r="O1580" s="126"/>
      <c r="P1580" s="126"/>
      <c r="Q1580" s="126"/>
      <c r="R1580" s="126"/>
      <c r="S1580" s="126"/>
      <c r="T1580" s="126"/>
      <c r="U1580" s="126"/>
      <c r="V1580" s="126"/>
      <c r="W1580" s="126"/>
      <c r="X1580" s="126"/>
      <c r="Y1580" s="126"/>
      <c r="Z1580" s="126"/>
      <c r="AA1580" s="126"/>
      <c r="AB1580" s="126"/>
      <c r="AC1580" s="126"/>
      <c r="AD1580" s="126"/>
      <c r="AE1580" s="126"/>
      <c r="AF1580" s="126"/>
      <c r="AG1580" s="126"/>
      <c r="AH1580" s="126"/>
      <c r="AI1580" s="126"/>
      <c r="AJ1580" s="126"/>
      <c r="AK1580" s="126"/>
      <c r="AL1580" s="126"/>
      <c r="AM1580" s="126"/>
      <c r="AN1580" s="126"/>
      <c r="AO1580" s="126"/>
      <c r="AP1580" s="126"/>
      <c r="AQ1580" s="126"/>
      <c r="AR1580" s="126"/>
      <c r="AS1580" s="126"/>
      <c r="AT1580" s="126"/>
      <c r="AU1580" s="126"/>
      <c r="AV1580" s="126"/>
      <c r="AW1580" s="126"/>
      <c r="AX1580" s="126"/>
      <c r="AY1580" s="126"/>
      <c r="AZ1580" s="126"/>
      <c r="BA1580" s="126"/>
      <c r="BB1580" s="126"/>
    </row>
    <row r="1581" spans="1:54" s="95" customFormat="1" ht="12.6" customHeight="1">
      <c r="A1581" s="124"/>
      <c r="B1581" s="126"/>
      <c r="C1581" s="126"/>
      <c r="D1581" s="126"/>
      <c r="E1581" s="126"/>
      <c r="F1581" s="126"/>
      <c r="G1581" s="126"/>
      <c r="H1581" s="126"/>
      <c r="I1581" s="126"/>
      <c r="J1581" s="126"/>
      <c r="K1581" s="126"/>
      <c r="L1581" s="126"/>
      <c r="M1581" s="126"/>
      <c r="N1581" s="126"/>
      <c r="O1581" s="126"/>
      <c r="P1581" s="126"/>
      <c r="Q1581" s="126"/>
      <c r="R1581" s="126"/>
      <c r="S1581" s="126"/>
      <c r="T1581" s="126"/>
      <c r="U1581" s="126"/>
      <c r="V1581" s="126"/>
      <c r="W1581" s="126"/>
      <c r="X1581" s="126"/>
      <c r="Y1581" s="126"/>
      <c r="Z1581" s="126"/>
      <c r="AA1581" s="126"/>
      <c r="AB1581" s="126"/>
      <c r="AC1581" s="126"/>
      <c r="AD1581" s="126"/>
      <c r="AE1581" s="126"/>
      <c r="AF1581" s="126"/>
      <c r="AG1581" s="126"/>
      <c r="AH1581" s="126"/>
      <c r="AI1581" s="126"/>
      <c r="AJ1581" s="126"/>
      <c r="AK1581" s="126"/>
      <c r="AL1581" s="126"/>
      <c r="AM1581" s="126"/>
      <c r="AN1581" s="126"/>
      <c r="AO1581" s="126"/>
      <c r="AP1581" s="126"/>
      <c r="AQ1581" s="126"/>
      <c r="AR1581" s="126"/>
      <c r="AS1581" s="126"/>
      <c r="AT1581" s="126"/>
      <c r="AU1581" s="126"/>
      <c r="AV1581" s="126"/>
      <c r="AW1581" s="126"/>
      <c r="AX1581" s="126"/>
      <c r="AY1581" s="126"/>
      <c r="AZ1581" s="126"/>
      <c r="BA1581" s="126"/>
      <c r="BB1581" s="126"/>
    </row>
    <row r="1582" spans="1:54" s="95" customFormat="1" ht="12.6" customHeight="1">
      <c r="A1582" s="124"/>
      <c r="B1582" s="126"/>
      <c r="C1582" s="126"/>
      <c r="D1582" s="126"/>
      <c r="E1582" s="126"/>
      <c r="F1582" s="126"/>
      <c r="G1582" s="126"/>
      <c r="H1582" s="126"/>
      <c r="I1582" s="126"/>
      <c r="J1582" s="126"/>
      <c r="K1582" s="126"/>
      <c r="L1582" s="126"/>
      <c r="M1582" s="126"/>
      <c r="N1582" s="126"/>
      <c r="O1582" s="126"/>
      <c r="P1582" s="126"/>
      <c r="Q1582" s="126"/>
      <c r="R1582" s="126"/>
      <c r="S1582" s="126"/>
      <c r="T1582" s="126"/>
      <c r="U1582" s="126"/>
      <c r="V1582" s="126"/>
      <c r="W1582" s="126"/>
      <c r="X1582" s="126"/>
      <c r="Y1582" s="126"/>
      <c r="Z1582" s="126"/>
      <c r="AA1582" s="126"/>
      <c r="AB1582" s="126"/>
      <c r="AC1582" s="126"/>
      <c r="AD1582" s="126"/>
      <c r="AE1582" s="126"/>
      <c r="AF1582" s="126"/>
      <c r="AG1582" s="126"/>
      <c r="AH1582" s="126"/>
      <c r="AI1582" s="126"/>
      <c r="AJ1582" s="126"/>
      <c r="AK1582" s="126"/>
      <c r="AL1582" s="126"/>
      <c r="AM1582" s="126"/>
      <c r="AN1582" s="126"/>
      <c r="AO1582" s="126"/>
      <c r="AP1582" s="126"/>
      <c r="AQ1582" s="126"/>
      <c r="AR1582" s="126"/>
      <c r="AS1582" s="126"/>
      <c r="AT1582" s="126"/>
      <c r="AU1582" s="126"/>
      <c r="AV1582" s="126"/>
      <c r="AW1582" s="126"/>
      <c r="AX1582" s="126"/>
      <c r="AY1582" s="126"/>
      <c r="AZ1582" s="126"/>
      <c r="BA1582" s="126"/>
      <c r="BB1582" s="126"/>
    </row>
    <row r="1583" spans="1:54" s="95" customFormat="1" ht="12.6" customHeight="1">
      <c r="A1583" s="124"/>
      <c r="B1583" s="126"/>
      <c r="C1583" s="126"/>
      <c r="D1583" s="126"/>
      <c r="E1583" s="126"/>
      <c r="F1583" s="126"/>
      <c r="G1583" s="126"/>
      <c r="H1583" s="126"/>
      <c r="I1583" s="126"/>
      <c r="J1583" s="126"/>
      <c r="K1583" s="126"/>
      <c r="L1583" s="126"/>
      <c r="M1583" s="126"/>
      <c r="N1583" s="126"/>
      <c r="O1583" s="126"/>
      <c r="P1583" s="126"/>
      <c r="Q1583" s="126"/>
      <c r="R1583" s="126"/>
      <c r="S1583" s="126"/>
      <c r="T1583" s="126"/>
      <c r="U1583" s="126"/>
      <c r="V1583" s="126"/>
      <c r="W1583" s="126"/>
      <c r="X1583" s="126"/>
      <c r="Y1583" s="126"/>
      <c r="Z1583" s="126"/>
      <c r="AA1583" s="126"/>
      <c r="AB1583" s="126"/>
      <c r="AC1583" s="126"/>
      <c r="AD1583" s="126"/>
      <c r="AE1583" s="126"/>
      <c r="AF1583" s="126"/>
      <c r="AG1583" s="126"/>
      <c r="AH1583" s="126"/>
      <c r="AI1583" s="126"/>
      <c r="AJ1583" s="126"/>
      <c r="AK1583" s="126"/>
      <c r="AL1583" s="126"/>
      <c r="AM1583" s="126"/>
      <c r="AN1583" s="126"/>
      <c r="AO1583" s="126"/>
      <c r="AP1583" s="126"/>
      <c r="AQ1583" s="126"/>
      <c r="AR1583" s="126"/>
      <c r="AS1583" s="126"/>
      <c r="AT1583" s="126"/>
      <c r="AU1583" s="126"/>
      <c r="AV1583" s="126"/>
      <c r="AW1583" s="126"/>
      <c r="AX1583" s="126"/>
      <c r="AY1583" s="126"/>
      <c r="AZ1583" s="126"/>
      <c r="BA1583" s="126"/>
      <c r="BB1583" s="126"/>
    </row>
    <row r="1584" spans="1:54" s="95" customFormat="1" ht="12.6" customHeight="1">
      <c r="A1584" s="124"/>
      <c r="B1584" s="126"/>
      <c r="C1584" s="126"/>
      <c r="D1584" s="126"/>
      <c r="E1584" s="126"/>
      <c r="F1584" s="126"/>
      <c r="G1584" s="126"/>
      <c r="H1584" s="126"/>
      <c r="I1584" s="126"/>
      <c r="J1584" s="126"/>
      <c r="K1584" s="126"/>
      <c r="L1584" s="126"/>
      <c r="M1584" s="126"/>
      <c r="N1584" s="126"/>
      <c r="O1584" s="126"/>
      <c r="P1584" s="126"/>
      <c r="Q1584" s="126"/>
      <c r="R1584" s="126"/>
      <c r="S1584" s="126"/>
      <c r="T1584" s="126"/>
      <c r="U1584" s="126"/>
      <c r="V1584" s="126"/>
      <c r="W1584" s="126"/>
      <c r="X1584" s="126"/>
      <c r="Y1584" s="126"/>
      <c r="Z1584" s="126"/>
      <c r="AA1584" s="126"/>
      <c r="AB1584" s="126"/>
      <c r="AC1584" s="126"/>
      <c r="AD1584" s="126"/>
      <c r="AE1584" s="126"/>
      <c r="AF1584" s="126"/>
      <c r="AG1584" s="126"/>
      <c r="AH1584" s="126"/>
      <c r="AI1584" s="126"/>
      <c r="AJ1584" s="126"/>
      <c r="AK1584" s="126"/>
      <c r="AL1584" s="126"/>
      <c r="AM1584" s="126"/>
      <c r="AN1584" s="126"/>
      <c r="AO1584" s="126"/>
      <c r="AP1584" s="126"/>
      <c r="AQ1584" s="126"/>
      <c r="AR1584" s="126"/>
      <c r="AS1584" s="126"/>
      <c r="AT1584" s="126"/>
      <c r="AU1584" s="126"/>
      <c r="AV1584" s="126"/>
      <c r="AW1584" s="126"/>
      <c r="AX1584" s="126"/>
      <c r="AY1584" s="126"/>
      <c r="AZ1584" s="126"/>
      <c r="BA1584" s="126"/>
      <c r="BB1584" s="126"/>
    </row>
    <row r="1585" spans="1:54" s="95" customFormat="1" ht="12.6" customHeight="1">
      <c r="A1585" s="124"/>
      <c r="B1585" s="126"/>
      <c r="C1585" s="126"/>
      <c r="D1585" s="126"/>
      <c r="E1585" s="126"/>
      <c r="F1585" s="126"/>
      <c r="G1585" s="126"/>
      <c r="H1585" s="126"/>
      <c r="I1585" s="126"/>
      <c r="J1585" s="126"/>
      <c r="K1585" s="126"/>
      <c r="L1585" s="126"/>
      <c r="M1585" s="126"/>
      <c r="N1585" s="126"/>
      <c r="O1585" s="126"/>
      <c r="P1585" s="126"/>
      <c r="Q1585" s="126"/>
      <c r="R1585" s="126"/>
      <c r="S1585" s="126"/>
      <c r="T1585" s="126"/>
      <c r="U1585" s="126"/>
      <c r="V1585" s="126"/>
      <c r="W1585" s="126"/>
      <c r="X1585" s="126"/>
      <c r="Y1585" s="126"/>
      <c r="Z1585" s="126"/>
      <c r="AA1585" s="126"/>
      <c r="AB1585" s="126"/>
      <c r="AC1585" s="126"/>
      <c r="AD1585" s="126"/>
      <c r="AE1585" s="126"/>
      <c r="AF1585" s="126"/>
      <c r="AG1585" s="126"/>
      <c r="AH1585" s="126"/>
      <c r="AI1585" s="126"/>
      <c r="AJ1585" s="126"/>
      <c r="AK1585" s="126"/>
      <c r="AL1585" s="126"/>
      <c r="AM1585" s="126"/>
      <c r="AN1585" s="126"/>
      <c r="AO1585" s="126"/>
      <c r="AP1585" s="126"/>
      <c r="AQ1585" s="126"/>
      <c r="AR1585" s="126"/>
      <c r="AS1585" s="126"/>
      <c r="AT1585" s="126"/>
      <c r="AU1585" s="126"/>
      <c r="AV1585" s="126"/>
      <c r="AW1585" s="126"/>
      <c r="AX1585" s="126"/>
      <c r="AY1585" s="126"/>
      <c r="AZ1585" s="126"/>
      <c r="BA1585" s="126"/>
      <c r="BB1585" s="126"/>
    </row>
    <row r="1586" spans="1:54" s="95" customFormat="1" ht="12.6" customHeight="1">
      <c r="A1586" s="124"/>
      <c r="B1586" s="126"/>
      <c r="C1586" s="126"/>
      <c r="D1586" s="126"/>
      <c r="E1586" s="126"/>
      <c r="F1586" s="126"/>
      <c r="G1586" s="126"/>
      <c r="H1586" s="126"/>
      <c r="I1586" s="126"/>
      <c r="J1586" s="126"/>
      <c r="K1586" s="126"/>
      <c r="L1586" s="126"/>
      <c r="M1586" s="126"/>
      <c r="N1586" s="126"/>
      <c r="O1586" s="126"/>
      <c r="P1586" s="126"/>
      <c r="Q1586" s="126"/>
      <c r="R1586" s="126"/>
      <c r="S1586" s="126"/>
      <c r="T1586" s="126"/>
      <c r="U1586" s="126"/>
      <c r="V1586" s="126"/>
      <c r="W1586" s="126"/>
      <c r="X1586" s="126"/>
      <c r="Y1586" s="126"/>
      <c r="Z1586" s="126"/>
      <c r="AA1586" s="126"/>
      <c r="AB1586" s="126"/>
      <c r="AC1586" s="126"/>
      <c r="AD1586" s="126"/>
      <c r="AE1586" s="126"/>
      <c r="AF1586" s="126"/>
      <c r="AG1586" s="126"/>
      <c r="AH1586" s="126"/>
      <c r="AI1586" s="126"/>
      <c r="AJ1586" s="126"/>
      <c r="AK1586" s="126"/>
      <c r="AL1586" s="126"/>
      <c r="AM1586" s="126"/>
      <c r="AN1586" s="126"/>
      <c r="AO1586" s="126"/>
      <c r="AP1586" s="126"/>
      <c r="AQ1586" s="126"/>
      <c r="AR1586" s="126"/>
      <c r="AS1586" s="126"/>
      <c r="AT1586" s="126"/>
      <c r="AU1586" s="126"/>
      <c r="AV1586" s="126"/>
      <c r="AW1586" s="126"/>
      <c r="AX1586" s="126"/>
      <c r="AY1586" s="126"/>
      <c r="AZ1586" s="126"/>
      <c r="BA1586" s="126"/>
      <c r="BB1586" s="126"/>
    </row>
    <row r="1587" spans="1:54" s="95" customFormat="1" ht="12.6" customHeight="1">
      <c r="A1587" s="124"/>
      <c r="B1587" s="126"/>
      <c r="C1587" s="126"/>
      <c r="D1587" s="126"/>
      <c r="E1587" s="126"/>
      <c r="F1587" s="126"/>
      <c r="G1587" s="126"/>
      <c r="H1587" s="126"/>
      <c r="I1587" s="126"/>
      <c r="J1587" s="126"/>
      <c r="K1587" s="126"/>
      <c r="L1587" s="126"/>
      <c r="M1587" s="126"/>
      <c r="N1587" s="126"/>
      <c r="O1587" s="126"/>
      <c r="P1587" s="126"/>
      <c r="Q1587" s="126"/>
      <c r="R1587" s="126"/>
      <c r="S1587" s="126"/>
      <c r="T1587" s="126"/>
      <c r="U1587" s="126"/>
      <c r="V1587" s="126"/>
      <c r="W1587" s="126"/>
      <c r="X1587" s="126"/>
      <c r="Y1587" s="126"/>
      <c r="Z1587" s="126"/>
      <c r="AA1587" s="126"/>
      <c r="AB1587" s="126"/>
      <c r="AC1587" s="126"/>
      <c r="AD1587" s="126"/>
      <c r="AE1587" s="126"/>
      <c r="AF1587" s="126"/>
      <c r="AG1587" s="126"/>
      <c r="AH1587" s="126"/>
      <c r="AI1587" s="126"/>
      <c r="AJ1587" s="126"/>
      <c r="AK1587" s="126"/>
      <c r="AL1587" s="126"/>
      <c r="AM1587" s="126"/>
      <c r="AN1587" s="126"/>
      <c r="AO1587" s="126"/>
      <c r="AP1587" s="126"/>
      <c r="AQ1587" s="126"/>
      <c r="AR1587" s="126"/>
      <c r="AS1587" s="126"/>
      <c r="AT1587" s="126"/>
      <c r="AU1587" s="126"/>
      <c r="AV1587" s="126"/>
      <c r="AW1587" s="126"/>
      <c r="AX1587" s="126"/>
      <c r="AY1587" s="126"/>
      <c r="AZ1587" s="126"/>
      <c r="BA1587" s="126"/>
      <c r="BB1587" s="126"/>
    </row>
    <row r="1588" spans="1:54" s="95" customFormat="1" ht="12.6" customHeight="1">
      <c r="A1588" s="124"/>
      <c r="B1588" s="126"/>
      <c r="C1588" s="126"/>
      <c r="D1588" s="126"/>
      <c r="E1588" s="126"/>
      <c r="F1588" s="126"/>
      <c r="G1588" s="126"/>
      <c r="H1588" s="126"/>
      <c r="I1588" s="126"/>
      <c r="J1588" s="126"/>
      <c r="K1588" s="126"/>
      <c r="L1588" s="126"/>
      <c r="M1588" s="126"/>
      <c r="N1588" s="126"/>
      <c r="O1588" s="126"/>
      <c r="P1588" s="126"/>
      <c r="Q1588" s="126"/>
      <c r="R1588" s="126"/>
      <c r="S1588" s="126"/>
      <c r="T1588" s="126"/>
      <c r="U1588" s="126"/>
      <c r="V1588" s="126"/>
      <c r="W1588" s="126"/>
      <c r="X1588" s="126"/>
      <c r="Y1588" s="126"/>
      <c r="Z1588" s="126"/>
      <c r="AA1588" s="126"/>
      <c r="AB1588" s="126"/>
      <c r="AC1588" s="126"/>
      <c r="AD1588" s="126"/>
      <c r="AE1588" s="126"/>
      <c r="AF1588" s="126"/>
      <c r="AG1588" s="126"/>
      <c r="AH1588" s="126"/>
      <c r="AI1588" s="126"/>
      <c r="AJ1588" s="126"/>
      <c r="AK1588" s="126"/>
      <c r="AL1588" s="126"/>
      <c r="AM1588" s="126"/>
      <c r="AN1588" s="126"/>
      <c r="AO1588" s="126"/>
      <c r="AP1588" s="126"/>
      <c r="AQ1588" s="126"/>
      <c r="AR1588" s="126"/>
      <c r="AS1588" s="126"/>
      <c r="AT1588" s="126"/>
      <c r="AU1588" s="126"/>
      <c r="AV1588" s="126"/>
      <c r="AW1588" s="126"/>
      <c r="AX1588" s="126"/>
      <c r="AY1588" s="126"/>
      <c r="AZ1588" s="126"/>
      <c r="BA1588" s="126"/>
      <c r="BB1588" s="126"/>
    </row>
    <row r="1589" spans="1:54" s="95" customFormat="1" ht="12.6" customHeight="1">
      <c r="A1589" s="124"/>
      <c r="B1589" s="126"/>
      <c r="C1589" s="126"/>
      <c r="D1589" s="126"/>
      <c r="E1589" s="126"/>
      <c r="F1589" s="126"/>
      <c r="G1589" s="126"/>
      <c r="H1589" s="126"/>
      <c r="I1589" s="126"/>
      <c r="J1589" s="126"/>
      <c r="K1589" s="126"/>
      <c r="L1589" s="126"/>
      <c r="M1589" s="126"/>
      <c r="N1589" s="126"/>
      <c r="O1589" s="126"/>
      <c r="P1589" s="126"/>
      <c r="Q1589" s="126"/>
      <c r="R1589" s="126"/>
      <c r="S1589" s="126"/>
      <c r="T1589" s="126"/>
      <c r="U1589" s="126"/>
      <c r="V1589" s="126"/>
      <c r="W1589" s="126"/>
      <c r="X1589" s="126"/>
      <c r="Y1589" s="126"/>
      <c r="Z1589" s="126"/>
      <c r="AA1589" s="126"/>
      <c r="AB1589" s="126"/>
      <c r="AC1589" s="126"/>
      <c r="AD1589" s="126"/>
      <c r="AE1589" s="126"/>
      <c r="AF1589" s="126"/>
      <c r="AG1589" s="126"/>
      <c r="AH1589" s="126"/>
      <c r="AI1589" s="126"/>
      <c r="AJ1589" s="126"/>
      <c r="AK1589" s="126"/>
      <c r="AL1589" s="126"/>
      <c r="AM1589" s="126"/>
      <c r="AN1589" s="126"/>
      <c r="AO1589" s="126"/>
      <c r="AP1589" s="126"/>
      <c r="AQ1589" s="126"/>
      <c r="AR1589" s="126"/>
      <c r="AS1589" s="126"/>
      <c r="AT1589" s="126"/>
      <c r="AU1589" s="126"/>
      <c r="AV1589" s="126"/>
      <c r="AW1589" s="126"/>
      <c r="AX1589" s="126"/>
      <c r="AY1589" s="126"/>
      <c r="AZ1589" s="126"/>
      <c r="BA1589" s="126"/>
      <c r="BB1589" s="126"/>
    </row>
    <row r="1590" spans="1:54" s="95" customFormat="1" ht="12.6" customHeight="1">
      <c r="A1590" s="124"/>
      <c r="B1590" s="126"/>
      <c r="C1590" s="126"/>
      <c r="D1590" s="126"/>
      <c r="E1590" s="126"/>
      <c r="F1590" s="126"/>
      <c r="G1590" s="126"/>
      <c r="H1590" s="126"/>
      <c r="I1590" s="126"/>
      <c r="J1590" s="126"/>
      <c r="K1590" s="126"/>
      <c r="L1590" s="126"/>
      <c r="M1590" s="126"/>
      <c r="N1590" s="126"/>
      <c r="O1590" s="126"/>
      <c r="P1590" s="126"/>
      <c r="Q1590" s="126"/>
      <c r="R1590" s="126"/>
      <c r="S1590" s="126"/>
      <c r="T1590" s="126"/>
      <c r="U1590" s="126"/>
      <c r="V1590" s="126"/>
      <c r="W1590" s="126"/>
      <c r="X1590" s="126"/>
      <c r="Y1590" s="126"/>
      <c r="Z1590" s="126"/>
      <c r="AA1590" s="126"/>
      <c r="AB1590" s="126"/>
      <c r="AC1590" s="126"/>
      <c r="AD1590" s="126"/>
      <c r="AE1590" s="126"/>
      <c r="AF1590" s="126"/>
      <c r="AG1590" s="126"/>
      <c r="AH1590" s="126"/>
      <c r="AI1590" s="126"/>
      <c r="AJ1590" s="126"/>
      <c r="AK1590" s="126"/>
      <c r="AL1590" s="126"/>
      <c r="AM1590" s="126"/>
      <c r="AN1590" s="126"/>
      <c r="AO1590" s="126"/>
      <c r="AP1590" s="126"/>
      <c r="AQ1590" s="126"/>
      <c r="AR1590" s="126"/>
      <c r="AS1590" s="126"/>
      <c r="AT1590" s="126"/>
      <c r="AU1590" s="126"/>
      <c r="AV1590" s="126"/>
      <c r="AW1590" s="126"/>
      <c r="AX1590" s="126"/>
      <c r="AY1590" s="126"/>
      <c r="AZ1590" s="126"/>
      <c r="BA1590" s="126"/>
      <c r="BB1590" s="126"/>
    </row>
    <row r="1591" spans="1:54" s="95" customFormat="1" ht="12.6" customHeight="1">
      <c r="A1591" s="124"/>
      <c r="B1591" s="126"/>
      <c r="C1591" s="126"/>
      <c r="D1591" s="126"/>
      <c r="E1591" s="126"/>
      <c r="F1591" s="126"/>
      <c r="G1591" s="126"/>
      <c r="H1591" s="126"/>
      <c r="I1591" s="126"/>
      <c r="J1591" s="126"/>
      <c r="K1591" s="126"/>
      <c r="L1591" s="126"/>
      <c r="M1591" s="126"/>
      <c r="N1591" s="126"/>
      <c r="O1591" s="126"/>
      <c r="P1591" s="126"/>
      <c r="Q1591" s="126"/>
      <c r="R1591" s="126"/>
      <c r="S1591" s="126"/>
      <c r="T1591" s="126"/>
      <c r="U1591" s="126"/>
      <c r="V1591" s="126"/>
      <c r="W1591" s="126"/>
      <c r="X1591" s="126"/>
      <c r="Y1591" s="126"/>
      <c r="Z1591" s="126"/>
      <c r="AA1591" s="126"/>
      <c r="AB1591" s="126"/>
      <c r="AC1591" s="126"/>
      <c r="AD1591" s="126"/>
      <c r="AE1591" s="126"/>
      <c r="AF1591" s="126"/>
      <c r="AG1591" s="126"/>
      <c r="AH1591" s="126"/>
      <c r="AI1591" s="126"/>
      <c r="AJ1591" s="126"/>
      <c r="AK1591" s="126"/>
      <c r="AL1591" s="126"/>
      <c r="AM1591" s="126"/>
      <c r="AN1591" s="126"/>
      <c r="AO1591" s="126"/>
      <c r="AP1591" s="126"/>
      <c r="AQ1591" s="126"/>
      <c r="AR1591" s="126"/>
      <c r="AS1591" s="126"/>
      <c r="AT1591" s="126"/>
      <c r="AU1591" s="126"/>
      <c r="AV1591" s="126"/>
      <c r="AW1591" s="126"/>
      <c r="AX1591" s="126"/>
      <c r="AY1591" s="126"/>
      <c r="AZ1591" s="126"/>
      <c r="BA1591" s="126"/>
      <c r="BB1591" s="126"/>
    </row>
    <row r="1592" spans="1:54" s="95" customFormat="1" ht="12.6" customHeight="1">
      <c r="A1592" s="124"/>
      <c r="B1592" s="126"/>
      <c r="C1592" s="126"/>
      <c r="D1592" s="126"/>
      <c r="E1592" s="126"/>
      <c r="F1592" s="126"/>
      <c r="G1592" s="126"/>
      <c r="H1592" s="126"/>
      <c r="I1592" s="126"/>
      <c r="J1592" s="126"/>
      <c r="K1592" s="126"/>
      <c r="L1592" s="126"/>
      <c r="M1592" s="126"/>
      <c r="N1592" s="126"/>
      <c r="O1592" s="126"/>
      <c r="P1592" s="126"/>
      <c r="Q1592" s="126"/>
      <c r="R1592" s="126"/>
      <c r="S1592" s="126"/>
      <c r="T1592" s="126"/>
      <c r="U1592" s="126"/>
      <c r="V1592" s="126"/>
      <c r="W1592" s="126"/>
      <c r="X1592" s="126"/>
      <c r="Y1592" s="126"/>
      <c r="Z1592" s="126"/>
      <c r="AA1592" s="126"/>
      <c r="AB1592" s="126"/>
      <c r="AC1592" s="126"/>
      <c r="AD1592" s="126"/>
      <c r="AE1592" s="126"/>
      <c r="AF1592" s="126"/>
      <c r="AG1592" s="126"/>
      <c r="AH1592" s="126"/>
      <c r="AI1592" s="126"/>
      <c r="AJ1592" s="126"/>
      <c r="AK1592" s="126"/>
      <c r="AL1592" s="126"/>
      <c r="AM1592" s="126"/>
      <c r="AN1592" s="126"/>
      <c r="AO1592" s="126"/>
      <c r="AP1592" s="126"/>
      <c r="AQ1592" s="126"/>
      <c r="AR1592" s="126"/>
      <c r="AS1592" s="126"/>
      <c r="AT1592" s="126"/>
      <c r="AU1592" s="126"/>
      <c r="AV1592" s="126"/>
      <c r="AW1592" s="126"/>
      <c r="AX1592" s="126"/>
      <c r="AY1592" s="126"/>
      <c r="AZ1592" s="126"/>
      <c r="BA1592" s="126"/>
      <c r="BB1592" s="126"/>
    </row>
    <row r="1593" spans="1:54" s="95" customFormat="1" ht="12.6" customHeight="1">
      <c r="A1593" s="124"/>
      <c r="B1593" s="126"/>
      <c r="C1593" s="126"/>
      <c r="D1593" s="126"/>
      <c r="E1593" s="126"/>
      <c r="F1593" s="126"/>
      <c r="G1593" s="126"/>
      <c r="H1593" s="126"/>
      <c r="I1593" s="126"/>
      <c r="J1593" s="126"/>
      <c r="K1593" s="126"/>
      <c r="L1593" s="126"/>
      <c r="M1593" s="126"/>
      <c r="N1593" s="126"/>
      <c r="O1593" s="126"/>
      <c r="P1593" s="126"/>
      <c r="Q1593" s="126"/>
      <c r="R1593" s="126"/>
      <c r="S1593" s="126"/>
      <c r="T1593" s="126"/>
      <c r="U1593" s="126"/>
      <c r="V1593" s="126"/>
      <c r="W1593" s="126"/>
      <c r="X1593" s="126"/>
      <c r="Y1593" s="126"/>
      <c r="Z1593" s="126"/>
      <c r="AA1593" s="126"/>
      <c r="AB1593" s="126"/>
      <c r="AC1593" s="126"/>
      <c r="AD1593" s="126"/>
      <c r="AE1593" s="126"/>
      <c r="AF1593" s="126"/>
      <c r="AG1593" s="126"/>
      <c r="AH1593" s="126"/>
      <c r="AI1593" s="126"/>
      <c r="AJ1593" s="126"/>
      <c r="AK1593" s="126"/>
      <c r="AL1593" s="126"/>
      <c r="AM1593" s="126"/>
      <c r="AN1593" s="126"/>
      <c r="AO1593" s="126"/>
      <c r="AP1593" s="126"/>
      <c r="AQ1593" s="126"/>
      <c r="AR1593" s="126"/>
      <c r="AS1593" s="126"/>
      <c r="AT1593" s="126"/>
      <c r="AU1593" s="126"/>
      <c r="AV1593" s="126"/>
      <c r="AW1593" s="126"/>
      <c r="AX1593" s="126"/>
      <c r="AY1593" s="126"/>
      <c r="AZ1593" s="126"/>
      <c r="BA1593" s="126"/>
      <c r="BB1593" s="126"/>
    </row>
    <row r="1594" spans="1:54" s="95" customFormat="1" ht="12.6" customHeight="1">
      <c r="A1594" s="124"/>
      <c r="B1594" s="126"/>
      <c r="C1594" s="126"/>
      <c r="D1594" s="126"/>
      <c r="E1594" s="126"/>
      <c r="F1594" s="126"/>
      <c r="G1594" s="126"/>
      <c r="H1594" s="126"/>
      <c r="I1594" s="126"/>
      <c r="J1594" s="126"/>
      <c r="K1594" s="126"/>
      <c r="L1594" s="126"/>
      <c r="M1594" s="126"/>
      <c r="N1594" s="126"/>
      <c r="O1594" s="126"/>
      <c r="P1594" s="126"/>
      <c r="Q1594" s="126"/>
      <c r="R1594" s="126"/>
      <c r="S1594" s="126"/>
      <c r="T1594" s="126"/>
      <c r="U1594" s="126"/>
      <c r="V1594" s="126"/>
      <c r="W1594" s="126"/>
      <c r="X1594" s="126"/>
      <c r="Y1594" s="126"/>
      <c r="Z1594" s="126"/>
      <c r="AA1594" s="126"/>
      <c r="AB1594" s="126"/>
      <c r="AC1594" s="126"/>
      <c r="AD1594" s="126"/>
      <c r="AE1594" s="126"/>
      <c r="AF1594" s="126"/>
      <c r="AG1594" s="126"/>
      <c r="AH1594" s="126"/>
      <c r="AI1594" s="126"/>
      <c r="AJ1594" s="126"/>
      <c r="AK1594" s="126"/>
      <c r="AL1594" s="126"/>
      <c r="AM1594" s="126"/>
      <c r="AN1594" s="126"/>
      <c r="AO1594" s="126"/>
      <c r="AP1594" s="126"/>
      <c r="AQ1594" s="126"/>
      <c r="AR1594" s="126"/>
      <c r="AS1594" s="126"/>
      <c r="AT1594" s="126"/>
      <c r="AU1594" s="126"/>
      <c r="AV1594" s="126"/>
      <c r="AW1594" s="126"/>
      <c r="AX1594" s="126"/>
      <c r="AY1594" s="126"/>
      <c r="AZ1594" s="126"/>
      <c r="BA1594" s="126"/>
      <c r="BB1594" s="126"/>
    </row>
    <row r="1595" spans="1:54" s="95" customFormat="1" ht="12.6" customHeight="1">
      <c r="A1595" s="124"/>
      <c r="B1595" s="126"/>
      <c r="C1595" s="126"/>
      <c r="D1595" s="126"/>
      <c r="E1595" s="126"/>
      <c r="F1595" s="126"/>
      <c r="G1595" s="126"/>
      <c r="H1595" s="126"/>
      <c r="I1595" s="126"/>
      <c r="J1595" s="126"/>
      <c r="K1595" s="126"/>
      <c r="L1595" s="126"/>
      <c r="M1595" s="126"/>
      <c r="N1595" s="126"/>
      <c r="O1595" s="126"/>
      <c r="P1595" s="126"/>
      <c r="Q1595" s="126"/>
      <c r="R1595" s="126"/>
      <c r="S1595" s="126"/>
      <c r="T1595" s="126"/>
      <c r="U1595" s="126"/>
      <c r="V1595" s="126"/>
      <c r="W1595" s="126"/>
      <c r="X1595" s="126"/>
      <c r="Y1595" s="126"/>
      <c r="Z1595" s="126"/>
      <c r="AA1595" s="126"/>
      <c r="AB1595" s="126"/>
      <c r="AC1595" s="126"/>
      <c r="AD1595" s="126"/>
      <c r="AE1595" s="126"/>
      <c r="AF1595" s="126"/>
      <c r="AG1595" s="126"/>
      <c r="AH1595" s="126"/>
      <c r="AI1595" s="126"/>
      <c r="AJ1595" s="126"/>
      <c r="AK1595" s="126"/>
      <c r="AL1595" s="126"/>
      <c r="AM1595" s="126"/>
      <c r="AN1595" s="126"/>
      <c r="AO1595" s="126"/>
      <c r="AP1595" s="126"/>
      <c r="AQ1595" s="126"/>
      <c r="AR1595" s="126"/>
      <c r="AS1595" s="126"/>
      <c r="AT1595" s="126"/>
      <c r="AU1595" s="126"/>
      <c r="AV1595" s="126"/>
      <c r="AW1595" s="126"/>
      <c r="AX1595" s="126"/>
      <c r="AY1595" s="126"/>
      <c r="AZ1595" s="126"/>
      <c r="BA1595" s="126"/>
      <c r="BB1595" s="126"/>
    </row>
    <row r="1596" spans="1:54" s="95" customFormat="1" ht="12.6" customHeight="1">
      <c r="A1596" s="124"/>
      <c r="B1596" s="126"/>
      <c r="C1596" s="126"/>
      <c r="D1596" s="126"/>
      <c r="E1596" s="126"/>
      <c r="F1596" s="126"/>
      <c r="G1596" s="126"/>
      <c r="H1596" s="126"/>
      <c r="I1596" s="126"/>
      <c r="J1596" s="126"/>
      <c r="K1596" s="126"/>
      <c r="L1596" s="126"/>
      <c r="M1596" s="126"/>
      <c r="N1596" s="126"/>
      <c r="O1596" s="126"/>
      <c r="P1596" s="126"/>
      <c r="Q1596" s="126"/>
      <c r="R1596" s="126"/>
      <c r="S1596" s="126"/>
      <c r="T1596" s="126"/>
      <c r="U1596" s="126"/>
      <c r="V1596" s="126"/>
      <c r="W1596" s="126"/>
      <c r="X1596" s="126"/>
      <c r="Y1596" s="126"/>
      <c r="Z1596" s="126"/>
      <c r="AA1596" s="126"/>
      <c r="AB1596" s="126"/>
      <c r="AC1596" s="126"/>
      <c r="AD1596" s="126"/>
      <c r="AE1596" s="126"/>
      <c r="AF1596" s="126"/>
      <c r="AG1596" s="126"/>
      <c r="AH1596" s="126"/>
      <c r="AI1596" s="126"/>
      <c r="AJ1596" s="126"/>
      <c r="AK1596" s="126"/>
      <c r="AL1596" s="126"/>
      <c r="AM1596" s="126"/>
      <c r="AN1596" s="126"/>
      <c r="AO1596" s="126"/>
      <c r="AP1596" s="126"/>
      <c r="AQ1596" s="126"/>
      <c r="AR1596" s="126"/>
      <c r="AS1596" s="126"/>
      <c r="AT1596" s="126"/>
      <c r="AU1596" s="126"/>
      <c r="AV1596" s="126"/>
      <c r="AW1596" s="126"/>
      <c r="AX1596" s="126"/>
      <c r="AY1596" s="126"/>
      <c r="AZ1596" s="126"/>
      <c r="BA1596" s="126"/>
      <c r="BB1596" s="126"/>
    </row>
    <row r="1598" spans="1:54" s="95" customFormat="1" ht="12.6" customHeight="1">
      <c r="A1598" s="124" t="s">
        <v>1950</v>
      </c>
      <c r="B1598" s="126"/>
      <c r="C1598" s="126"/>
      <c r="D1598" s="126"/>
      <c r="E1598" s="126"/>
      <c r="F1598" s="126"/>
      <c r="G1598" s="126"/>
      <c r="H1598" s="126"/>
      <c r="I1598" s="126"/>
      <c r="J1598" s="126"/>
      <c r="K1598" s="126"/>
      <c r="L1598" s="126"/>
      <c r="M1598" s="126"/>
      <c r="N1598" s="126"/>
      <c r="O1598" s="126"/>
      <c r="P1598" s="126"/>
      <c r="Q1598" s="126"/>
      <c r="R1598" s="126"/>
      <c r="S1598" s="126"/>
      <c r="T1598" s="126"/>
      <c r="U1598" s="126"/>
      <c r="V1598" s="126"/>
      <c r="W1598" s="126"/>
      <c r="X1598" s="126"/>
      <c r="Y1598" s="126"/>
      <c r="Z1598" s="126"/>
      <c r="AA1598" s="126"/>
      <c r="AB1598" s="126"/>
      <c r="AC1598" s="126"/>
      <c r="AD1598" s="126"/>
      <c r="AE1598" s="126"/>
      <c r="AF1598" s="126"/>
      <c r="AG1598" s="126"/>
      <c r="AH1598" s="126"/>
      <c r="AI1598" s="126"/>
      <c r="AJ1598" s="126"/>
      <c r="AK1598" s="126"/>
      <c r="AL1598" s="126"/>
      <c r="AM1598" s="126"/>
      <c r="AN1598" s="126"/>
      <c r="AO1598" s="126"/>
      <c r="AP1598" s="126"/>
      <c r="AQ1598" s="126"/>
      <c r="AR1598" s="126"/>
      <c r="AS1598" s="126"/>
      <c r="AT1598" s="126"/>
      <c r="AU1598" s="126"/>
      <c r="AV1598" s="126"/>
      <c r="AW1598" s="126"/>
      <c r="AX1598" s="126"/>
      <c r="AY1598" s="126"/>
      <c r="AZ1598" s="126"/>
      <c r="BA1598" s="126"/>
      <c r="BB1598" s="126"/>
    </row>
    <row r="1599" spans="1:54" ht="12.6" customHeight="1">
      <c r="A1599" s="140" t="s">
        <v>1951</v>
      </c>
    </row>
    <row r="1600" spans="1:54" ht="12.6" customHeight="1">
      <c r="A1600" s="90" t="s">
        <v>1380</v>
      </c>
    </row>
    <row r="1601" spans="1:54" ht="12.6" customHeight="1">
      <c r="A1601" s="141"/>
      <c r="B1601" s="142"/>
      <c r="C1601" s="142"/>
      <c r="D1601" s="142"/>
      <c r="E1601" s="142"/>
      <c r="F1601" s="142"/>
      <c r="G1601" s="142"/>
      <c r="H1601" s="142"/>
      <c r="I1601" s="142"/>
      <c r="J1601" s="142"/>
      <c r="K1601" s="142"/>
      <c r="L1601" s="157"/>
      <c r="M1601" s="227" t="s">
        <v>1254</v>
      </c>
      <c r="N1601" s="228"/>
      <c r="O1601" s="228"/>
      <c r="P1601" s="228"/>
      <c r="Q1601" s="228"/>
      <c r="R1601" s="228"/>
      <c r="S1601" s="228"/>
      <c r="T1601" s="228"/>
      <c r="U1601" s="228"/>
      <c r="V1601" s="228"/>
      <c r="W1601" s="228"/>
      <c r="X1601" s="228"/>
      <c r="Y1601" s="228"/>
      <c r="Z1601" s="228"/>
      <c r="AA1601" s="228"/>
      <c r="AB1601" s="228"/>
      <c r="AC1601" s="228"/>
      <c r="AD1601" s="228"/>
      <c r="AE1601" s="228"/>
      <c r="AF1601" s="228"/>
      <c r="AG1601" s="228"/>
      <c r="AH1601" s="228"/>
      <c r="AI1601" s="228"/>
      <c r="AJ1601" s="228"/>
      <c r="AK1601" s="228"/>
      <c r="AL1601" s="228"/>
      <c r="AM1601" s="228"/>
      <c r="AN1601" s="228"/>
      <c r="AO1601" s="228"/>
      <c r="AP1601" s="228"/>
      <c r="AQ1601" s="228"/>
      <c r="AR1601" s="228"/>
      <c r="AS1601" s="228"/>
      <c r="AT1601" s="228"/>
      <c r="AU1601" s="228"/>
      <c r="AV1601" s="229"/>
      <c r="AW1601" s="105"/>
      <c r="AX1601" s="106"/>
      <c r="AY1601" s="106"/>
      <c r="AZ1601" s="106"/>
      <c r="BA1601" s="106"/>
      <c r="BB1601" s="106"/>
    </row>
    <row r="1602" spans="1:54" ht="12.6" customHeight="1">
      <c r="A1602" s="143"/>
      <c r="B1602" s="144"/>
      <c r="C1602" s="144"/>
      <c r="D1602" s="144"/>
      <c r="E1602" s="144"/>
      <c r="F1602" s="144"/>
      <c r="G1602" s="144"/>
      <c r="H1602" s="144"/>
      <c r="I1602" s="144"/>
      <c r="J1602" s="144"/>
      <c r="K1602" s="144"/>
      <c r="L1602" s="158"/>
      <c r="M1602" s="141"/>
      <c r="N1602" s="142"/>
      <c r="O1602" s="142"/>
      <c r="P1602" s="142"/>
      <c r="Q1602" s="142"/>
      <c r="R1602" s="142"/>
      <c r="S1602" s="142"/>
      <c r="T1602" s="157"/>
      <c r="U1602" s="141"/>
      <c r="V1602" s="142"/>
      <c r="W1602" s="142"/>
      <c r="X1602" s="142"/>
      <c r="Y1602" s="142"/>
      <c r="Z1602" s="142"/>
      <c r="AA1602" s="157"/>
      <c r="AB1602" s="141"/>
      <c r="AC1602" s="142"/>
      <c r="AD1602" s="142"/>
      <c r="AE1602" s="142"/>
      <c r="AF1602" s="142"/>
      <c r="AG1602" s="142"/>
      <c r="AH1602" s="157"/>
      <c r="AI1602" s="141"/>
      <c r="AJ1602" s="142"/>
      <c r="AK1602" s="142"/>
      <c r="AL1602" s="142"/>
      <c r="AM1602" s="142"/>
      <c r="AN1602" s="142"/>
      <c r="AO1602" s="157"/>
      <c r="AP1602" s="182" t="s">
        <v>1456</v>
      </c>
      <c r="AQ1602" s="183"/>
      <c r="AR1602" s="183"/>
      <c r="AS1602" s="183"/>
      <c r="AT1602" s="183"/>
      <c r="AU1602" s="183"/>
      <c r="AV1602" s="184"/>
      <c r="AW1602" s="106"/>
      <c r="AX1602" s="106"/>
      <c r="AY1602" s="106"/>
      <c r="AZ1602" s="106"/>
      <c r="BA1602" s="106"/>
      <c r="BB1602" s="106"/>
    </row>
    <row r="1603" spans="1:54" ht="12.6" customHeight="1">
      <c r="A1603" s="580" t="s">
        <v>1952</v>
      </c>
      <c r="B1603" s="581"/>
      <c r="C1603" s="581"/>
      <c r="D1603" s="581"/>
      <c r="E1603" s="581"/>
      <c r="F1603" s="581"/>
      <c r="G1603" s="581"/>
      <c r="H1603" s="581"/>
      <c r="I1603" s="581"/>
      <c r="J1603" s="581"/>
      <c r="K1603" s="581"/>
      <c r="L1603" s="582"/>
      <c r="M1603" s="580" t="s">
        <v>1409</v>
      </c>
      <c r="N1603" s="581"/>
      <c r="O1603" s="581"/>
      <c r="P1603" s="581"/>
      <c r="Q1603" s="581"/>
      <c r="R1603" s="581"/>
      <c r="S1603" s="581"/>
      <c r="T1603" s="582"/>
      <c r="U1603" s="580" t="s">
        <v>1411</v>
      </c>
      <c r="V1603" s="581"/>
      <c r="W1603" s="581"/>
      <c r="X1603" s="581"/>
      <c r="Y1603" s="581"/>
      <c r="Z1603" s="581"/>
      <c r="AA1603" s="582"/>
      <c r="AB1603" s="580" t="s">
        <v>1412</v>
      </c>
      <c r="AC1603" s="581"/>
      <c r="AD1603" s="581"/>
      <c r="AE1603" s="581"/>
      <c r="AF1603" s="581"/>
      <c r="AG1603" s="581"/>
      <c r="AH1603" s="582"/>
      <c r="AI1603" s="580" t="s">
        <v>1413</v>
      </c>
      <c r="AJ1603" s="581"/>
      <c r="AK1603" s="581"/>
      <c r="AL1603" s="581"/>
      <c r="AM1603" s="581"/>
      <c r="AN1603" s="581"/>
      <c r="AO1603" s="582"/>
      <c r="AP1603" s="105" t="s">
        <v>1515</v>
      </c>
      <c r="AQ1603" s="106"/>
      <c r="AR1603" s="106"/>
      <c r="AS1603" s="106"/>
      <c r="AT1603" s="106"/>
      <c r="AU1603" s="106"/>
      <c r="AV1603" s="197"/>
      <c r="AW1603" s="106"/>
      <c r="AX1603" s="106"/>
      <c r="AY1603" s="106"/>
      <c r="AZ1603" s="106"/>
      <c r="BA1603" s="106"/>
      <c r="BB1603" s="106"/>
    </row>
    <row r="1604" spans="1:54" ht="12.6" customHeight="1">
      <c r="A1604" s="580" t="s">
        <v>1953</v>
      </c>
      <c r="B1604" s="581"/>
      <c r="C1604" s="581"/>
      <c r="D1604" s="581"/>
      <c r="E1604" s="581"/>
      <c r="F1604" s="581"/>
      <c r="G1604" s="581"/>
      <c r="H1604" s="581"/>
      <c r="I1604" s="581"/>
      <c r="J1604" s="581"/>
      <c r="K1604" s="581"/>
      <c r="L1604" s="582"/>
      <c r="M1604" s="580" t="s">
        <v>1410</v>
      </c>
      <c r="N1604" s="581"/>
      <c r="O1604" s="581"/>
      <c r="P1604" s="581"/>
      <c r="Q1604" s="581"/>
      <c r="R1604" s="581"/>
      <c r="S1604" s="581"/>
      <c r="T1604" s="582"/>
      <c r="U1604" s="143"/>
      <c r="V1604" s="144"/>
      <c r="W1604" s="144"/>
      <c r="X1604" s="144"/>
      <c r="Y1604" s="144"/>
      <c r="Z1604" s="144"/>
      <c r="AA1604" s="158"/>
      <c r="AB1604" s="143"/>
      <c r="AC1604" s="144"/>
      <c r="AD1604" s="144"/>
      <c r="AE1604" s="144"/>
      <c r="AF1604" s="144"/>
      <c r="AG1604" s="144"/>
      <c r="AH1604" s="158"/>
      <c r="AI1604" s="143"/>
      <c r="AJ1604" s="144"/>
      <c r="AK1604" s="144"/>
      <c r="AL1604" s="144"/>
      <c r="AM1604" s="144"/>
      <c r="AN1604" s="144"/>
      <c r="AO1604" s="158"/>
      <c r="AP1604" s="105" t="s">
        <v>1458</v>
      </c>
      <c r="AQ1604" s="106"/>
      <c r="AR1604" s="106"/>
      <c r="AS1604" s="106"/>
      <c r="AT1604" s="106"/>
      <c r="AU1604" s="106"/>
      <c r="AV1604" s="197"/>
      <c r="AW1604" s="106"/>
      <c r="AX1604" s="106"/>
      <c r="AY1604" s="106"/>
      <c r="AZ1604" s="106"/>
      <c r="BA1604" s="106"/>
      <c r="BB1604" s="106"/>
    </row>
    <row r="1605" spans="1:54" ht="12.6" customHeight="1">
      <c r="A1605" s="143"/>
      <c r="B1605" s="144"/>
      <c r="C1605" s="144"/>
      <c r="D1605" s="144"/>
      <c r="E1605" s="144"/>
      <c r="F1605" s="144"/>
      <c r="G1605" s="144"/>
      <c r="H1605" s="144"/>
      <c r="I1605" s="144"/>
      <c r="J1605" s="144"/>
      <c r="K1605" s="144"/>
      <c r="L1605" s="158"/>
      <c r="M1605" s="143"/>
      <c r="N1605" s="144"/>
      <c r="O1605" s="144"/>
      <c r="P1605" s="144"/>
      <c r="Q1605" s="144"/>
      <c r="R1605" s="144"/>
      <c r="S1605" s="144"/>
      <c r="T1605" s="158"/>
      <c r="U1605" s="143"/>
      <c r="V1605" s="144"/>
      <c r="W1605" s="144"/>
      <c r="X1605" s="144"/>
      <c r="Y1605" s="144"/>
      <c r="Z1605" s="144"/>
      <c r="AA1605" s="158"/>
      <c r="AB1605" s="143"/>
      <c r="AC1605" s="144"/>
      <c r="AD1605" s="144"/>
      <c r="AE1605" s="144"/>
      <c r="AF1605" s="144"/>
      <c r="AG1605" s="144"/>
      <c r="AH1605" s="158"/>
      <c r="AI1605" s="143"/>
      <c r="AJ1605" s="144"/>
      <c r="AK1605" s="144"/>
      <c r="AL1605" s="144"/>
      <c r="AM1605" s="144"/>
      <c r="AN1605" s="144"/>
      <c r="AO1605" s="158"/>
      <c r="AP1605" s="105" t="s">
        <v>1459</v>
      </c>
      <c r="AQ1605" s="106"/>
      <c r="AR1605" s="106"/>
      <c r="AS1605" s="106"/>
      <c r="AT1605" s="106"/>
      <c r="AU1605" s="106"/>
      <c r="AV1605" s="197"/>
      <c r="AW1605" s="106"/>
      <c r="AX1605" s="106"/>
      <c r="AY1605" s="106"/>
      <c r="AZ1605" s="106"/>
      <c r="BA1605" s="106"/>
      <c r="BB1605" s="106"/>
    </row>
    <row r="1606" spans="1:54" ht="12.6" customHeight="1">
      <c r="A1606" s="580" t="s">
        <v>1399</v>
      </c>
      <c r="B1606" s="581"/>
      <c r="C1606" s="581"/>
      <c r="D1606" s="581"/>
      <c r="E1606" s="581"/>
      <c r="F1606" s="581"/>
      <c r="G1606" s="581"/>
      <c r="H1606" s="581"/>
      <c r="I1606" s="581"/>
      <c r="J1606" s="581"/>
      <c r="K1606" s="581"/>
      <c r="L1606" s="582"/>
      <c r="M1606" s="580" t="s">
        <v>1400</v>
      </c>
      <c r="N1606" s="581"/>
      <c r="O1606" s="581"/>
      <c r="P1606" s="581"/>
      <c r="Q1606" s="581"/>
      <c r="R1606" s="581"/>
      <c r="S1606" s="581"/>
      <c r="T1606" s="582"/>
      <c r="U1606" s="580" t="s">
        <v>1401</v>
      </c>
      <c r="V1606" s="581"/>
      <c r="W1606" s="581"/>
      <c r="X1606" s="581"/>
      <c r="Y1606" s="581"/>
      <c r="Z1606" s="581"/>
      <c r="AA1606" s="582"/>
      <c r="AB1606" s="580" t="s">
        <v>1402</v>
      </c>
      <c r="AC1606" s="581"/>
      <c r="AD1606" s="581"/>
      <c r="AE1606" s="581"/>
      <c r="AF1606" s="581"/>
      <c r="AG1606" s="581"/>
      <c r="AH1606" s="582"/>
      <c r="AI1606" s="580" t="s">
        <v>1403</v>
      </c>
      <c r="AJ1606" s="581"/>
      <c r="AK1606" s="581"/>
      <c r="AL1606" s="581"/>
      <c r="AM1606" s="581"/>
      <c r="AN1606" s="581"/>
      <c r="AO1606" s="582"/>
      <c r="AP1606" s="194" t="s">
        <v>1404</v>
      </c>
      <c r="AQ1606" s="195"/>
      <c r="AR1606" s="195"/>
      <c r="AS1606" s="195"/>
      <c r="AT1606" s="195"/>
      <c r="AU1606" s="195"/>
      <c r="AV1606" s="196"/>
      <c r="AW1606" s="106"/>
      <c r="AX1606" s="106"/>
      <c r="AY1606" s="106"/>
      <c r="AZ1606" s="106"/>
      <c r="BA1606" s="106"/>
      <c r="BB1606" s="106"/>
    </row>
    <row r="1607" spans="1:54" ht="12.6" customHeight="1">
      <c r="A1607" s="107" t="s">
        <v>1954</v>
      </c>
      <c r="B1607" s="108"/>
      <c r="C1607" s="108"/>
      <c r="D1607" s="108"/>
      <c r="E1607" s="108"/>
      <c r="F1607" s="108"/>
      <c r="G1607" s="108"/>
      <c r="H1607" s="108"/>
      <c r="I1607" s="108"/>
      <c r="J1607" s="108"/>
      <c r="K1607" s="108"/>
      <c r="L1607" s="109"/>
      <c r="M1607" s="738">
        <v>189240</v>
      </c>
      <c r="N1607" s="738"/>
      <c r="O1607" s="738"/>
      <c r="P1607" s="738"/>
      <c r="Q1607" s="738"/>
      <c r="R1607" s="738"/>
      <c r="S1607" s="738"/>
      <c r="T1607" s="738"/>
      <c r="U1607" s="738">
        <f>'HL KNIHA VYPOC'!$F$215</f>
        <v>0</v>
      </c>
      <c r="V1607" s="738"/>
      <c r="W1607" s="738"/>
      <c r="X1607" s="738"/>
      <c r="Y1607" s="738"/>
      <c r="Z1607" s="738"/>
      <c r="AA1607" s="738"/>
      <c r="AB1607" s="738">
        <f>'HL KNIHA VYPOC'!$E$215</f>
        <v>0</v>
      </c>
      <c r="AC1607" s="738"/>
      <c r="AD1607" s="738"/>
      <c r="AE1607" s="738"/>
      <c r="AF1607" s="738"/>
      <c r="AG1607" s="738"/>
      <c r="AH1607" s="738"/>
      <c r="AI1607" s="738"/>
      <c r="AJ1607" s="738"/>
      <c r="AK1607" s="738"/>
      <c r="AL1607" s="738"/>
      <c r="AM1607" s="738"/>
      <c r="AN1607" s="738"/>
      <c r="AO1607" s="738"/>
      <c r="AP1607" s="735">
        <f>SUM(M1607+U1607-AB1607+AI1607)</f>
        <v>189240</v>
      </c>
      <c r="AQ1607" s="736"/>
      <c r="AR1607" s="736"/>
      <c r="AS1607" s="736"/>
      <c r="AT1607" s="736"/>
      <c r="AU1607" s="736"/>
      <c r="AV1607" s="737"/>
      <c r="AW1607" s="111"/>
      <c r="AX1607" s="111"/>
      <c r="AY1607" s="111"/>
      <c r="AZ1607" s="111"/>
      <c r="BA1607" s="111"/>
      <c r="BB1607" s="111"/>
    </row>
    <row r="1608" spans="1:54" ht="12.6" customHeight="1">
      <c r="A1608" s="113" t="s">
        <v>1955</v>
      </c>
      <c r="B1608" s="114"/>
      <c r="C1608" s="114"/>
      <c r="D1608" s="114"/>
      <c r="E1608" s="114"/>
      <c r="F1608" s="114"/>
      <c r="G1608" s="114"/>
      <c r="H1608" s="114"/>
      <c r="I1608" s="114"/>
      <c r="J1608" s="114"/>
      <c r="K1608" s="114"/>
      <c r="L1608" s="115"/>
      <c r="M1608" s="738"/>
      <c r="N1608" s="738"/>
      <c r="O1608" s="738"/>
      <c r="P1608" s="738"/>
      <c r="Q1608" s="738"/>
      <c r="R1608" s="738"/>
      <c r="S1608" s="738"/>
      <c r="T1608" s="738"/>
      <c r="U1608" s="738"/>
      <c r="V1608" s="738"/>
      <c r="W1608" s="738"/>
      <c r="X1608" s="738"/>
      <c r="Y1608" s="738"/>
      <c r="Z1608" s="738"/>
      <c r="AA1608" s="738"/>
      <c r="AB1608" s="738"/>
      <c r="AC1608" s="738"/>
      <c r="AD1608" s="738"/>
      <c r="AE1608" s="738"/>
      <c r="AF1608" s="738"/>
      <c r="AG1608" s="738"/>
      <c r="AH1608" s="738"/>
      <c r="AI1608" s="738"/>
      <c r="AJ1608" s="738"/>
      <c r="AK1608" s="738"/>
      <c r="AL1608" s="738"/>
      <c r="AM1608" s="738"/>
      <c r="AN1608" s="738"/>
      <c r="AO1608" s="738"/>
      <c r="AP1608" s="739">
        <f>SUM(M1608+U1608-AB1608+AI1608)</f>
        <v>0</v>
      </c>
      <c r="AQ1608" s="740"/>
      <c r="AR1608" s="740"/>
      <c r="AS1608" s="740"/>
      <c r="AT1608" s="740"/>
      <c r="AU1608" s="740"/>
      <c r="AV1608" s="741"/>
      <c r="AW1608" s="111"/>
      <c r="AX1608" s="111"/>
      <c r="AY1608" s="111"/>
      <c r="AZ1608" s="111"/>
      <c r="BA1608" s="111"/>
      <c r="BB1608" s="111"/>
    </row>
    <row r="1609" spans="1:54" ht="12.6" customHeight="1">
      <c r="A1609" s="116" t="s">
        <v>1956</v>
      </c>
      <c r="B1609" s="117"/>
      <c r="C1609" s="117"/>
      <c r="D1609" s="117"/>
      <c r="E1609" s="117"/>
      <c r="F1609" s="117"/>
      <c r="G1609" s="117"/>
      <c r="H1609" s="117"/>
      <c r="I1609" s="117"/>
      <c r="J1609" s="117"/>
      <c r="K1609" s="117"/>
      <c r="L1609" s="118"/>
      <c r="M1609" s="738"/>
      <c r="N1609" s="738"/>
      <c r="O1609" s="738"/>
      <c r="P1609" s="738"/>
      <c r="Q1609" s="738"/>
      <c r="R1609" s="738"/>
      <c r="S1609" s="738"/>
      <c r="T1609" s="738"/>
      <c r="U1609" s="738"/>
      <c r="V1609" s="738"/>
      <c r="W1609" s="738"/>
      <c r="X1609" s="738"/>
      <c r="Y1609" s="738"/>
      <c r="Z1609" s="738"/>
      <c r="AA1609" s="738"/>
      <c r="AB1609" s="738"/>
      <c r="AC1609" s="738"/>
      <c r="AD1609" s="738"/>
      <c r="AE1609" s="738"/>
      <c r="AF1609" s="738"/>
      <c r="AG1609" s="738"/>
      <c r="AH1609" s="738"/>
      <c r="AI1609" s="738"/>
      <c r="AJ1609" s="738"/>
      <c r="AK1609" s="738"/>
      <c r="AL1609" s="738"/>
      <c r="AM1609" s="738"/>
      <c r="AN1609" s="738"/>
      <c r="AO1609" s="738"/>
      <c r="AP1609" s="742"/>
      <c r="AQ1609" s="743"/>
      <c r="AR1609" s="743"/>
      <c r="AS1609" s="743"/>
      <c r="AT1609" s="743"/>
      <c r="AU1609" s="743"/>
      <c r="AV1609" s="744"/>
      <c r="AW1609" s="111"/>
      <c r="AX1609" s="111"/>
      <c r="AY1609" s="111"/>
      <c r="AZ1609" s="111"/>
      <c r="BA1609" s="111"/>
      <c r="BB1609" s="111"/>
    </row>
    <row r="1610" spans="1:54" ht="12.6" customHeight="1">
      <c r="A1610" s="113" t="s">
        <v>1957</v>
      </c>
      <c r="B1610" s="114"/>
      <c r="C1610" s="114"/>
      <c r="D1610" s="114"/>
      <c r="E1610" s="114"/>
      <c r="F1610" s="114"/>
      <c r="G1610" s="114"/>
      <c r="H1610" s="114"/>
      <c r="I1610" s="114"/>
      <c r="J1610" s="114"/>
      <c r="K1610" s="114"/>
      <c r="L1610" s="115"/>
      <c r="M1610" s="735">
        <f>SUM('HL KNIHA VYPOC'!D223)*-1</f>
        <v>0</v>
      </c>
      <c r="N1610" s="736"/>
      <c r="O1610" s="736"/>
      <c r="P1610" s="736"/>
      <c r="Q1610" s="736"/>
      <c r="R1610" s="736"/>
      <c r="S1610" s="736"/>
      <c r="T1610" s="737"/>
      <c r="U1610" s="735">
        <f>SUM('HL KNIHA VYPOC'!F223)</f>
        <v>0</v>
      </c>
      <c r="V1610" s="736"/>
      <c r="W1610" s="736"/>
      <c r="X1610" s="736"/>
      <c r="Y1610" s="736"/>
      <c r="Z1610" s="736"/>
      <c r="AA1610" s="737"/>
      <c r="AB1610" s="735">
        <f>SUM('HL KNIHA VYPOC'!E223)</f>
        <v>0</v>
      </c>
      <c r="AC1610" s="736"/>
      <c r="AD1610" s="736"/>
      <c r="AE1610" s="736"/>
      <c r="AF1610" s="736"/>
      <c r="AG1610" s="736"/>
      <c r="AH1610" s="737"/>
      <c r="AI1610" s="735"/>
      <c r="AJ1610" s="736"/>
      <c r="AK1610" s="736"/>
      <c r="AL1610" s="736"/>
      <c r="AM1610" s="736"/>
      <c r="AN1610" s="736"/>
      <c r="AO1610" s="737"/>
      <c r="AP1610" s="735">
        <f>SUM(M1610+U1610-AB1610+AI1610)</f>
        <v>0</v>
      </c>
      <c r="AQ1610" s="736"/>
      <c r="AR1610" s="736"/>
      <c r="AS1610" s="736"/>
      <c r="AT1610" s="736"/>
      <c r="AU1610" s="736"/>
      <c r="AV1610" s="737"/>
      <c r="AW1610" s="111"/>
      <c r="AX1610" s="111"/>
      <c r="AY1610" s="111"/>
      <c r="AZ1610" s="111"/>
      <c r="BA1610" s="111"/>
      <c r="BB1610" s="111"/>
    </row>
    <row r="1611" spans="1:54" ht="12.6" customHeight="1">
      <c r="A1611" s="113" t="s">
        <v>1958</v>
      </c>
      <c r="B1611" s="114"/>
      <c r="C1611" s="114"/>
      <c r="D1611" s="114"/>
      <c r="E1611" s="114"/>
      <c r="F1611" s="114"/>
      <c r="G1611" s="114"/>
      <c r="H1611" s="114"/>
      <c r="I1611" s="114"/>
      <c r="J1611" s="114"/>
      <c r="K1611" s="114"/>
      <c r="L1611" s="115"/>
      <c r="M1611" s="738">
        <f>SUM('HL KNIHA VYPOC'!D172)</f>
        <v>0</v>
      </c>
      <c r="N1611" s="738"/>
      <c r="O1611" s="738"/>
      <c r="P1611" s="738"/>
      <c r="Q1611" s="738"/>
      <c r="R1611" s="738"/>
      <c r="S1611" s="738"/>
      <c r="T1611" s="738"/>
      <c r="U1611" s="738">
        <f>SUM('HL KNIHA VYPOC'!F172)</f>
        <v>0</v>
      </c>
      <c r="V1611" s="738"/>
      <c r="W1611" s="738"/>
      <c r="X1611" s="738"/>
      <c r="Y1611" s="738"/>
      <c r="Z1611" s="738"/>
      <c r="AA1611" s="738"/>
      <c r="AB1611" s="738">
        <f>SUM('HL KNIHA VYPOC'!E172)</f>
        <v>0</v>
      </c>
      <c r="AC1611" s="738"/>
      <c r="AD1611" s="738"/>
      <c r="AE1611" s="738"/>
      <c r="AF1611" s="738"/>
      <c r="AG1611" s="738"/>
      <c r="AH1611" s="738"/>
      <c r="AI1611" s="738"/>
      <c r="AJ1611" s="738"/>
      <c r="AK1611" s="738"/>
      <c r="AL1611" s="738"/>
      <c r="AM1611" s="738"/>
      <c r="AN1611" s="738"/>
      <c r="AO1611" s="738"/>
      <c r="AP1611" s="739">
        <f>SUM('HL KNIHA VYPOC'!G172)</f>
        <v>0</v>
      </c>
      <c r="AQ1611" s="740"/>
      <c r="AR1611" s="740"/>
      <c r="AS1611" s="740"/>
      <c r="AT1611" s="740"/>
      <c r="AU1611" s="740"/>
      <c r="AV1611" s="741"/>
      <c r="AW1611" s="111"/>
      <c r="AX1611" s="111"/>
      <c r="AY1611" s="111"/>
      <c r="AZ1611" s="111"/>
      <c r="BA1611" s="111"/>
      <c r="BB1611" s="111"/>
    </row>
    <row r="1612" spans="1:54" ht="12.6" customHeight="1">
      <c r="A1612" s="116" t="s">
        <v>1959</v>
      </c>
      <c r="B1612" s="117"/>
      <c r="C1612" s="117"/>
      <c r="D1612" s="117"/>
      <c r="E1612" s="117"/>
      <c r="F1612" s="117"/>
      <c r="G1612" s="117"/>
      <c r="H1612" s="117"/>
      <c r="I1612" s="117"/>
      <c r="J1612" s="117"/>
      <c r="K1612" s="117"/>
      <c r="L1612" s="118"/>
      <c r="M1612" s="738"/>
      <c r="N1612" s="738"/>
      <c r="O1612" s="738"/>
      <c r="P1612" s="738"/>
      <c r="Q1612" s="738"/>
      <c r="R1612" s="738"/>
      <c r="S1612" s="738"/>
      <c r="T1612" s="738"/>
      <c r="U1612" s="738"/>
      <c r="V1612" s="738"/>
      <c r="W1612" s="738"/>
      <c r="X1612" s="738"/>
      <c r="Y1612" s="738"/>
      <c r="Z1612" s="738"/>
      <c r="AA1612" s="738"/>
      <c r="AB1612" s="738"/>
      <c r="AC1612" s="738"/>
      <c r="AD1612" s="738"/>
      <c r="AE1612" s="738"/>
      <c r="AF1612" s="738"/>
      <c r="AG1612" s="738"/>
      <c r="AH1612" s="738"/>
      <c r="AI1612" s="738"/>
      <c r="AJ1612" s="738"/>
      <c r="AK1612" s="738"/>
      <c r="AL1612" s="738"/>
      <c r="AM1612" s="738"/>
      <c r="AN1612" s="738"/>
      <c r="AO1612" s="738"/>
      <c r="AP1612" s="742"/>
      <c r="AQ1612" s="743"/>
      <c r="AR1612" s="743"/>
      <c r="AS1612" s="743"/>
      <c r="AT1612" s="743"/>
      <c r="AU1612" s="743"/>
      <c r="AV1612" s="744"/>
      <c r="AW1612" s="111"/>
      <c r="AX1612" s="111"/>
      <c r="AY1612" s="111"/>
      <c r="AZ1612" s="111"/>
      <c r="BA1612" s="111"/>
      <c r="BB1612" s="111"/>
    </row>
    <row r="1613" spans="1:54" ht="12.6" customHeight="1">
      <c r="A1613" s="107" t="s">
        <v>1960</v>
      </c>
      <c r="B1613" s="108"/>
      <c r="C1613" s="108"/>
      <c r="D1613" s="108"/>
      <c r="E1613" s="108"/>
      <c r="F1613" s="108"/>
      <c r="G1613" s="108"/>
      <c r="H1613" s="108"/>
      <c r="I1613" s="108"/>
      <c r="J1613" s="108"/>
      <c r="K1613" s="108"/>
      <c r="L1613" s="109"/>
      <c r="M1613" s="738">
        <f>SUM('HL KNIHA VYPOC'!D216)*-1</f>
        <v>0</v>
      </c>
      <c r="N1613" s="738"/>
      <c r="O1613" s="738"/>
      <c r="P1613" s="738"/>
      <c r="Q1613" s="738"/>
      <c r="R1613" s="738"/>
      <c r="S1613" s="738"/>
      <c r="T1613" s="738"/>
      <c r="U1613" s="738">
        <f>SUM('HL KNIHA VYPOC'!F216)</f>
        <v>0</v>
      </c>
      <c r="V1613" s="738"/>
      <c r="W1613" s="738"/>
      <c r="X1613" s="738"/>
      <c r="Y1613" s="738"/>
      <c r="Z1613" s="738"/>
      <c r="AA1613" s="738"/>
      <c r="AB1613" s="738">
        <f>SUM('HL KNIHA VYPOC'!E216)</f>
        <v>0</v>
      </c>
      <c r="AC1613" s="738"/>
      <c r="AD1613" s="738"/>
      <c r="AE1613" s="738"/>
      <c r="AF1613" s="738"/>
      <c r="AG1613" s="738"/>
      <c r="AH1613" s="738"/>
      <c r="AI1613" s="738"/>
      <c r="AJ1613" s="738"/>
      <c r="AK1613" s="738"/>
      <c r="AL1613" s="738"/>
      <c r="AM1613" s="738"/>
      <c r="AN1613" s="738"/>
      <c r="AO1613" s="738"/>
      <c r="AP1613" s="735">
        <f t="shared" ref="AP1613:AP1618" si="1">SUM(M1613+U1613-AB1613+AI1613)</f>
        <v>0</v>
      </c>
      <c r="AQ1613" s="736"/>
      <c r="AR1613" s="736"/>
      <c r="AS1613" s="736"/>
      <c r="AT1613" s="736"/>
      <c r="AU1613" s="736"/>
      <c r="AV1613" s="737"/>
      <c r="AW1613" s="111"/>
      <c r="AX1613" s="111"/>
      <c r="AY1613" s="111"/>
      <c r="AZ1613" s="111"/>
      <c r="BA1613" s="111"/>
      <c r="BB1613" s="111"/>
    </row>
    <row r="1614" spans="1:54" ht="12.6" customHeight="1">
      <c r="A1614" s="107" t="s">
        <v>1961</v>
      </c>
      <c r="B1614" s="108"/>
      <c r="C1614" s="108"/>
      <c r="D1614" s="108"/>
      <c r="E1614" s="108"/>
      <c r="F1614" s="108"/>
      <c r="G1614" s="108"/>
      <c r="H1614" s="108"/>
      <c r="I1614" s="108"/>
      <c r="J1614" s="108"/>
      <c r="K1614" s="108"/>
      <c r="L1614" s="109"/>
      <c r="M1614" s="735"/>
      <c r="N1614" s="736"/>
      <c r="O1614" s="736"/>
      <c r="P1614" s="736"/>
      <c r="Q1614" s="736"/>
      <c r="R1614" s="736"/>
      <c r="S1614" s="736"/>
      <c r="T1614" s="737"/>
      <c r="U1614" s="735">
        <f>SUM('HL KNIHA VYPOC'!F217)</f>
        <v>0</v>
      </c>
      <c r="V1614" s="736"/>
      <c r="W1614" s="736"/>
      <c r="X1614" s="736"/>
      <c r="Y1614" s="736"/>
      <c r="Z1614" s="736"/>
      <c r="AA1614" s="737"/>
      <c r="AB1614" s="735">
        <f>SUM('HL KNIHA VYPOC'!E217)</f>
        <v>0</v>
      </c>
      <c r="AC1614" s="736"/>
      <c r="AD1614" s="736"/>
      <c r="AE1614" s="736"/>
      <c r="AF1614" s="736"/>
      <c r="AG1614" s="736"/>
      <c r="AH1614" s="737"/>
      <c r="AI1614" s="735"/>
      <c r="AJ1614" s="736"/>
      <c r="AK1614" s="736"/>
      <c r="AL1614" s="736"/>
      <c r="AM1614" s="736"/>
      <c r="AN1614" s="736"/>
      <c r="AO1614" s="737"/>
      <c r="AP1614" s="735">
        <v>400000</v>
      </c>
      <c r="AQ1614" s="736"/>
      <c r="AR1614" s="736"/>
      <c r="AS1614" s="736"/>
      <c r="AT1614" s="736"/>
      <c r="AU1614" s="736"/>
      <c r="AV1614" s="737"/>
      <c r="AW1614" s="111"/>
      <c r="AX1614" s="111"/>
      <c r="AY1614" s="111"/>
      <c r="AZ1614" s="111"/>
      <c r="BA1614" s="111"/>
      <c r="BB1614" s="111"/>
    </row>
    <row r="1615" spans="1:54" ht="27" customHeight="1">
      <c r="A1615" s="570" t="s">
        <v>1962</v>
      </c>
      <c r="B1615" s="571"/>
      <c r="C1615" s="571"/>
      <c r="D1615" s="571"/>
      <c r="E1615" s="571"/>
      <c r="F1615" s="571"/>
      <c r="G1615" s="571"/>
      <c r="H1615" s="571"/>
      <c r="I1615" s="571"/>
      <c r="J1615" s="571"/>
      <c r="K1615" s="571"/>
      <c r="L1615" s="572"/>
      <c r="M1615" s="735">
        <f>SUM('HL KNIHA VYPOC'!D222+'HL KNIHA VYPOC'!D227)*-1</f>
        <v>0</v>
      </c>
      <c r="N1615" s="736"/>
      <c r="O1615" s="736"/>
      <c r="P1615" s="736"/>
      <c r="Q1615" s="736"/>
      <c r="R1615" s="736"/>
      <c r="S1615" s="736"/>
      <c r="T1615" s="737"/>
      <c r="U1615" s="735">
        <f>SUM('HL KNIHA VYPOC'!F222+'HL KNIHA VYPOC'!F227)</f>
        <v>0</v>
      </c>
      <c r="V1615" s="736"/>
      <c r="W1615" s="736"/>
      <c r="X1615" s="736"/>
      <c r="Y1615" s="736"/>
      <c r="Z1615" s="736"/>
      <c r="AA1615" s="737"/>
      <c r="AB1615" s="735">
        <f>SUM('HL KNIHA VYPOC'!E222+'HL KNIHA VYPOC'!E227)</f>
        <v>0</v>
      </c>
      <c r="AC1615" s="736"/>
      <c r="AD1615" s="736"/>
      <c r="AE1615" s="736"/>
      <c r="AF1615" s="736"/>
      <c r="AG1615" s="736"/>
      <c r="AH1615" s="737"/>
      <c r="AI1615" s="735"/>
      <c r="AJ1615" s="736"/>
      <c r="AK1615" s="736"/>
      <c r="AL1615" s="736"/>
      <c r="AM1615" s="736"/>
      <c r="AN1615" s="736"/>
      <c r="AO1615" s="737"/>
      <c r="AP1615" s="735">
        <f t="shared" si="1"/>
        <v>0</v>
      </c>
      <c r="AQ1615" s="736"/>
      <c r="AR1615" s="736"/>
      <c r="AS1615" s="736"/>
      <c r="AT1615" s="736"/>
      <c r="AU1615" s="736"/>
      <c r="AV1615" s="737"/>
      <c r="AW1615" s="111"/>
      <c r="AX1615" s="111"/>
      <c r="AY1615" s="111"/>
      <c r="AZ1615" s="111"/>
      <c r="BA1615" s="111"/>
      <c r="BB1615" s="111"/>
    </row>
    <row r="1616" spans="1:54" ht="24.75" customHeight="1">
      <c r="A1616" s="570" t="s">
        <v>1963</v>
      </c>
      <c r="B1616" s="571"/>
      <c r="C1616" s="571"/>
      <c r="D1616" s="571"/>
      <c r="E1616" s="571"/>
      <c r="F1616" s="571"/>
      <c r="G1616" s="571"/>
      <c r="H1616" s="571"/>
      <c r="I1616" s="571"/>
      <c r="J1616" s="571"/>
      <c r="K1616" s="571"/>
      <c r="L1616" s="572"/>
      <c r="M1616" s="735">
        <v>996</v>
      </c>
      <c r="N1616" s="736"/>
      <c r="O1616" s="736"/>
      <c r="P1616" s="736"/>
      <c r="Q1616" s="736"/>
      <c r="R1616" s="736"/>
      <c r="S1616" s="736"/>
      <c r="T1616" s="737"/>
      <c r="U1616" s="735">
        <f>SUM('HL KNIHA VYPOC'!F221+'HL KNIHA VYPOC'!F226)</f>
        <v>0</v>
      </c>
      <c r="V1616" s="736"/>
      <c r="W1616" s="736"/>
      <c r="X1616" s="736"/>
      <c r="Y1616" s="736"/>
      <c r="Z1616" s="736"/>
      <c r="AA1616" s="737"/>
      <c r="AB1616" s="735">
        <f>SUM('HL KNIHA VYPOC'!E221+'HL KNIHA VYPOC'!E226)</f>
        <v>0</v>
      </c>
      <c r="AC1616" s="736"/>
      <c r="AD1616" s="736"/>
      <c r="AE1616" s="736"/>
      <c r="AF1616" s="736"/>
      <c r="AG1616" s="736"/>
      <c r="AH1616" s="737"/>
      <c r="AI1616" s="735"/>
      <c r="AJ1616" s="736"/>
      <c r="AK1616" s="736"/>
      <c r="AL1616" s="736"/>
      <c r="AM1616" s="736"/>
      <c r="AN1616" s="736"/>
      <c r="AO1616" s="737"/>
      <c r="AP1616" s="735">
        <f t="shared" si="1"/>
        <v>996</v>
      </c>
      <c r="AQ1616" s="736"/>
      <c r="AR1616" s="736"/>
      <c r="AS1616" s="736"/>
      <c r="AT1616" s="736"/>
      <c r="AU1616" s="736"/>
      <c r="AV1616" s="737"/>
      <c r="AW1616" s="111"/>
      <c r="AX1616" s="111"/>
      <c r="AY1616" s="111"/>
      <c r="AZ1616" s="111"/>
      <c r="BA1616" s="111"/>
      <c r="BB1616" s="111"/>
    </row>
    <row r="1617" spans="1:54" ht="12.6" customHeight="1">
      <c r="A1617" s="107" t="s">
        <v>1964</v>
      </c>
      <c r="B1617" s="108"/>
      <c r="C1617" s="108"/>
      <c r="D1617" s="108"/>
      <c r="E1617" s="108"/>
      <c r="F1617" s="108"/>
      <c r="G1617" s="108"/>
      <c r="H1617" s="108"/>
      <c r="I1617" s="108"/>
      <c r="J1617" s="108"/>
      <c r="K1617" s="108"/>
      <c r="L1617" s="109"/>
      <c r="M1617" s="592">
        <f>SUM('HL KNIHA VYPOC'!D228)*-1</f>
        <v>0</v>
      </c>
      <c r="N1617" s="592"/>
      <c r="O1617" s="592"/>
      <c r="P1617" s="592"/>
      <c r="Q1617" s="592"/>
      <c r="R1617" s="592"/>
      <c r="S1617" s="592"/>
      <c r="T1617" s="592"/>
      <c r="U1617" s="592">
        <f>SUM('HL KNIHA VYPOC'!F228)</f>
        <v>0</v>
      </c>
      <c r="V1617" s="592"/>
      <c r="W1617" s="592"/>
      <c r="X1617" s="592"/>
      <c r="Y1617" s="592"/>
      <c r="Z1617" s="592"/>
      <c r="AA1617" s="592"/>
      <c r="AB1617" s="592">
        <f>SUM('HL KNIHA VYPOC'!F228)</f>
        <v>0</v>
      </c>
      <c r="AC1617" s="592"/>
      <c r="AD1617" s="592"/>
      <c r="AE1617" s="592"/>
      <c r="AF1617" s="592"/>
      <c r="AG1617" s="592"/>
      <c r="AH1617" s="592"/>
      <c r="AI1617" s="592"/>
      <c r="AJ1617" s="592"/>
      <c r="AK1617" s="592"/>
      <c r="AL1617" s="592"/>
      <c r="AM1617" s="592"/>
      <c r="AN1617" s="592"/>
      <c r="AO1617" s="592"/>
      <c r="AP1617" s="733">
        <f t="shared" si="1"/>
        <v>0</v>
      </c>
      <c r="AQ1617" s="734"/>
      <c r="AR1617" s="734"/>
      <c r="AS1617" s="734"/>
      <c r="AT1617" s="734"/>
      <c r="AU1617" s="734"/>
      <c r="AV1617" s="641"/>
      <c r="AW1617" s="111"/>
      <c r="AX1617" s="111"/>
      <c r="AY1617" s="111"/>
      <c r="AZ1617" s="111"/>
      <c r="BA1617" s="111"/>
      <c r="BB1617" s="111"/>
    </row>
    <row r="1618" spans="1:54" ht="12.6" customHeight="1">
      <c r="A1618" s="116" t="s">
        <v>1965</v>
      </c>
      <c r="B1618" s="117"/>
      <c r="C1618" s="117"/>
      <c r="D1618" s="117"/>
      <c r="E1618" s="117"/>
      <c r="F1618" s="117"/>
      <c r="G1618" s="117"/>
      <c r="H1618" s="117"/>
      <c r="I1618" s="117"/>
      <c r="J1618" s="117"/>
      <c r="K1618" s="117"/>
      <c r="L1618" s="118"/>
      <c r="M1618" s="592">
        <f>SUM('HL KNIHA VYPOC'!D229)*-1</f>
        <v>0</v>
      </c>
      <c r="N1618" s="592"/>
      <c r="O1618" s="592"/>
      <c r="P1618" s="592"/>
      <c r="Q1618" s="592"/>
      <c r="R1618" s="592"/>
      <c r="S1618" s="592"/>
      <c r="T1618" s="592"/>
      <c r="U1618" s="592">
        <f>SUM('HL KNIHA VYPOC'!F229)</f>
        <v>0</v>
      </c>
      <c r="V1618" s="592"/>
      <c r="W1618" s="592"/>
      <c r="X1618" s="592"/>
      <c r="Y1618" s="592"/>
      <c r="Z1618" s="592"/>
      <c r="AA1618" s="592"/>
      <c r="AB1618" s="592">
        <f>SUM('HL KNIHA VYPOC'!E229)</f>
        <v>0</v>
      </c>
      <c r="AC1618" s="592"/>
      <c r="AD1618" s="592"/>
      <c r="AE1618" s="592"/>
      <c r="AF1618" s="592"/>
      <c r="AG1618" s="592"/>
      <c r="AH1618" s="592"/>
      <c r="AI1618" s="592"/>
      <c r="AJ1618" s="592"/>
      <c r="AK1618" s="592"/>
      <c r="AL1618" s="592"/>
      <c r="AM1618" s="592"/>
      <c r="AN1618" s="592"/>
      <c r="AO1618" s="592"/>
      <c r="AP1618" s="733">
        <f t="shared" si="1"/>
        <v>0</v>
      </c>
      <c r="AQ1618" s="734"/>
      <c r="AR1618" s="734"/>
      <c r="AS1618" s="734"/>
      <c r="AT1618" s="734"/>
      <c r="AU1618" s="734"/>
      <c r="AV1618" s="641"/>
      <c r="AW1618" s="111"/>
      <c r="AX1618" s="111"/>
      <c r="AY1618" s="111"/>
      <c r="AZ1618" s="111"/>
      <c r="BA1618" s="111"/>
      <c r="BB1618" s="111"/>
    </row>
    <row r="1619" spans="1:54" ht="12.6" customHeight="1">
      <c r="A1619" s="113" t="s">
        <v>1966</v>
      </c>
      <c r="B1619" s="114"/>
      <c r="C1619" s="114"/>
      <c r="D1619" s="114"/>
      <c r="E1619" s="114"/>
      <c r="F1619" s="114"/>
      <c r="G1619" s="114"/>
      <c r="H1619" s="114"/>
      <c r="I1619" s="114"/>
      <c r="J1619" s="114"/>
      <c r="K1619" s="114"/>
      <c r="L1619" s="115"/>
      <c r="M1619" s="592">
        <v>0</v>
      </c>
      <c r="N1619" s="592"/>
      <c r="O1619" s="592"/>
      <c r="P1619" s="592"/>
      <c r="Q1619" s="592"/>
      <c r="R1619" s="592"/>
      <c r="S1619" s="592"/>
      <c r="T1619" s="592"/>
      <c r="U1619" s="592">
        <f>SUM('HL KNIHA VYPOC'!F218)</f>
        <v>0</v>
      </c>
      <c r="V1619" s="592"/>
      <c r="W1619" s="592"/>
      <c r="X1619" s="592"/>
      <c r="Y1619" s="592"/>
      <c r="Z1619" s="592"/>
      <c r="AA1619" s="592"/>
      <c r="AB1619" s="592"/>
      <c r="AC1619" s="592"/>
      <c r="AD1619" s="592"/>
      <c r="AE1619" s="592"/>
      <c r="AF1619" s="592"/>
      <c r="AG1619" s="592"/>
      <c r="AH1619" s="592"/>
      <c r="AI1619" s="592"/>
      <c r="AJ1619" s="592"/>
      <c r="AK1619" s="592"/>
      <c r="AL1619" s="592"/>
      <c r="AM1619" s="592"/>
      <c r="AN1619" s="592"/>
      <c r="AO1619" s="592"/>
      <c r="AP1619" s="725">
        <v>0</v>
      </c>
      <c r="AQ1619" s="726"/>
      <c r="AR1619" s="726"/>
      <c r="AS1619" s="726"/>
      <c r="AT1619" s="726"/>
      <c r="AU1619" s="726"/>
      <c r="AV1619" s="727"/>
      <c r="AW1619" s="111"/>
      <c r="AX1619" s="111"/>
      <c r="AY1619" s="111"/>
      <c r="AZ1619" s="111"/>
      <c r="BA1619" s="111"/>
      <c r="BB1619" s="111"/>
    </row>
    <row r="1620" spans="1:54" ht="12.6" customHeight="1">
      <c r="A1620" s="176" t="s">
        <v>1967</v>
      </c>
      <c r="B1620" s="103"/>
      <c r="C1620" s="103"/>
      <c r="D1620" s="103"/>
      <c r="E1620" s="103"/>
      <c r="F1620" s="103"/>
      <c r="G1620" s="103"/>
      <c r="H1620" s="103"/>
      <c r="I1620" s="103"/>
      <c r="J1620" s="103"/>
      <c r="K1620" s="103"/>
      <c r="L1620" s="145"/>
      <c r="M1620" s="592"/>
      <c r="N1620" s="592"/>
      <c r="O1620" s="592"/>
      <c r="P1620" s="592"/>
      <c r="Q1620" s="592"/>
      <c r="R1620" s="592"/>
      <c r="S1620" s="592"/>
      <c r="T1620" s="592"/>
      <c r="U1620" s="592"/>
      <c r="V1620" s="592"/>
      <c r="W1620" s="592"/>
      <c r="X1620" s="592"/>
      <c r="Y1620" s="592"/>
      <c r="Z1620" s="592"/>
      <c r="AA1620" s="592"/>
      <c r="AB1620" s="592"/>
      <c r="AC1620" s="592"/>
      <c r="AD1620" s="592"/>
      <c r="AE1620" s="592"/>
      <c r="AF1620" s="592"/>
      <c r="AG1620" s="592"/>
      <c r="AH1620" s="592"/>
      <c r="AI1620" s="592"/>
      <c r="AJ1620" s="592"/>
      <c r="AK1620" s="592"/>
      <c r="AL1620" s="592"/>
      <c r="AM1620" s="592"/>
      <c r="AN1620" s="592"/>
      <c r="AO1620" s="592"/>
      <c r="AP1620" s="730"/>
      <c r="AQ1620" s="731"/>
      <c r="AR1620" s="731"/>
      <c r="AS1620" s="731"/>
      <c r="AT1620" s="731"/>
      <c r="AU1620" s="731"/>
      <c r="AV1620" s="732"/>
      <c r="AW1620" s="111"/>
      <c r="AX1620" s="111"/>
      <c r="AY1620" s="111"/>
      <c r="AZ1620" s="111"/>
      <c r="BA1620" s="111"/>
      <c r="BB1620" s="111"/>
    </row>
    <row r="1621" spans="1:54" ht="12.6" customHeight="1">
      <c r="A1621" s="116" t="s">
        <v>1968</v>
      </c>
      <c r="B1621" s="117"/>
      <c r="C1621" s="117"/>
      <c r="D1621" s="117"/>
      <c r="E1621" s="117"/>
      <c r="F1621" s="117"/>
      <c r="G1621" s="117"/>
      <c r="H1621" s="117"/>
      <c r="I1621" s="117"/>
      <c r="J1621" s="117"/>
      <c r="K1621" s="117"/>
      <c r="L1621" s="118"/>
      <c r="M1621" s="592"/>
      <c r="N1621" s="592"/>
      <c r="O1621" s="592"/>
      <c r="P1621" s="592"/>
      <c r="Q1621" s="592"/>
      <c r="R1621" s="592"/>
      <c r="S1621" s="592"/>
      <c r="T1621" s="592"/>
      <c r="U1621" s="592"/>
      <c r="V1621" s="592"/>
      <c r="W1621" s="592"/>
      <c r="X1621" s="592"/>
      <c r="Y1621" s="592"/>
      <c r="Z1621" s="592"/>
      <c r="AA1621" s="592"/>
      <c r="AB1621" s="592"/>
      <c r="AC1621" s="592"/>
      <c r="AD1621" s="592"/>
      <c r="AE1621" s="592"/>
      <c r="AF1621" s="592"/>
      <c r="AG1621" s="592"/>
      <c r="AH1621" s="592"/>
      <c r="AI1621" s="592"/>
      <c r="AJ1621" s="592"/>
      <c r="AK1621" s="592"/>
      <c r="AL1621" s="592"/>
      <c r="AM1621" s="592"/>
      <c r="AN1621" s="592"/>
      <c r="AO1621" s="592"/>
      <c r="AP1621" s="728"/>
      <c r="AQ1621" s="729"/>
      <c r="AR1621" s="729"/>
      <c r="AS1621" s="729"/>
      <c r="AT1621" s="729"/>
      <c r="AU1621" s="729"/>
      <c r="AV1621" s="639"/>
      <c r="AW1621" s="111"/>
      <c r="AX1621" s="111"/>
      <c r="AY1621" s="111"/>
      <c r="AZ1621" s="111"/>
      <c r="BA1621" s="111"/>
      <c r="BB1621" s="111"/>
    </row>
    <row r="1622" spans="1:54" ht="12.6" customHeight="1">
      <c r="A1622" s="113" t="s">
        <v>1966</v>
      </c>
      <c r="B1622" s="114"/>
      <c r="C1622" s="114"/>
      <c r="D1622" s="114"/>
      <c r="E1622" s="114"/>
      <c r="F1622" s="114"/>
      <c r="G1622" s="114"/>
      <c r="H1622" s="114"/>
      <c r="I1622" s="114"/>
      <c r="J1622" s="114"/>
      <c r="K1622" s="114"/>
      <c r="L1622" s="115"/>
      <c r="M1622" s="592">
        <f>SUM('HL KNIHA VYPOC'!D219)*-1</f>
        <v>0</v>
      </c>
      <c r="N1622" s="592"/>
      <c r="O1622" s="592"/>
      <c r="P1622" s="592"/>
      <c r="Q1622" s="592"/>
      <c r="R1622" s="592"/>
      <c r="S1622" s="592"/>
      <c r="T1622" s="592"/>
      <c r="U1622" s="592">
        <f>SUM('HL KNIHA VYPOC'!F219)</f>
        <v>0</v>
      </c>
      <c r="V1622" s="592"/>
      <c r="W1622" s="592"/>
      <c r="X1622" s="592"/>
      <c r="Y1622" s="592"/>
      <c r="Z1622" s="592"/>
      <c r="AA1622" s="592"/>
      <c r="AB1622" s="592">
        <f>SUM('HL KNIHA VYPOC'!E219)</f>
        <v>0</v>
      </c>
      <c r="AC1622" s="592"/>
      <c r="AD1622" s="592"/>
      <c r="AE1622" s="592"/>
      <c r="AF1622" s="592"/>
      <c r="AG1622" s="592"/>
      <c r="AH1622" s="592"/>
      <c r="AI1622" s="592"/>
      <c r="AJ1622" s="592"/>
      <c r="AK1622" s="592"/>
      <c r="AL1622" s="592"/>
      <c r="AM1622" s="592"/>
      <c r="AN1622" s="592"/>
      <c r="AO1622" s="592"/>
      <c r="AP1622" s="725">
        <f>SUM(M1622+U1622-AB1622+AI1622)</f>
        <v>0</v>
      </c>
      <c r="AQ1622" s="726"/>
      <c r="AR1622" s="726"/>
      <c r="AS1622" s="726"/>
      <c r="AT1622" s="726"/>
      <c r="AU1622" s="726"/>
      <c r="AV1622" s="727"/>
      <c r="AW1622" s="111"/>
      <c r="AX1622" s="111"/>
      <c r="AY1622" s="111"/>
      <c r="AZ1622" s="111"/>
      <c r="BA1622" s="111"/>
      <c r="BB1622" s="111"/>
    </row>
    <row r="1623" spans="1:54" ht="12.6" customHeight="1">
      <c r="A1623" s="116" t="s">
        <v>1969</v>
      </c>
      <c r="B1623" s="117"/>
      <c r="C1623" s="117"/>
      <c r="D1623" s="117"/>
      <c r="E1623" s="117"/>
      <c r="F1623" s="117"/>
      <c r="G1623" s="117"/>
      <c r="H1623" s="117"/>
      <c r="I1623" s="117"/>
      <c r="J1623" s="117"/>
      <c r="K1623" s="117"/>
      <c r="L1623" s="118"/>
      <c r="M1623" s="592"/>
      <c r="N1623" s="592"/>
      <c r="O1623" s="592"/>
      <c r="P1623" s="592"/>
      <c r="Q1623" s="592"/>
      <c r="R1623" s="592"/>
      <c r="S1623" s="592"/>
      <c r="T1623" s="592"/>
      <c r="U1623" s="592"/>
      <c r="V1623" s="592"/>
      <c r="W1623" s="592"/>
      <c r="X1623" s="592"/>
      <c r="Y1623" s="592"/>
      <c r="Z1623" s="592"/>
      <c r="AA1623" s="592"/>
      <c r="AB1623" s="592"/>
      <c r="AC1623" s="592"/>
      <c r="AD1623" s="592"/>
      <c r="AE1623" s="592"/>
      <c r="AF1623" s="592"/>
      <c r="AG1623" s="592"/>
      <c r="AH1623" s="592"/>
      <c r="AI1623" s="592"/>
      <c r="AJ1623" s="592"/>
      <c r="AK1623" s="592"/>
      <c r="AL1623" s="592"/>
      <c r="AM1623" s="592"/>
      <c r="AN1623" s="592"/>
      <c r="AO1623" s="592"/>
      <c r="AP1623" s="728"/>
      <c r="AQ1623" s="729"/>
      <c r="AR1623" s="729"/>
      <c r="AS1623" s="729"/>
      <c r="AT1623" s="729"/>
      <c r="AU1623" s="729"/>
      <c r="AV1623" s="639"/>
      <c r="AW1623" s="111"/>
      <c r="AX1623" s="111"/>
      <c r="AY1623" s="111"/>
      <c r="AZ1623" s="111"/>
      <c r="BA1623" s="111"/>
      <c r="BB1623" s="111"/>
    </row>
    <row r="1624" spans="1:54" ht="12.6" customHeight="1">
      <c r="A1624" s="113" t="s">
        <v>1966</v>
      </c>
      <c r="B1624" s="114"/>
      <c r="C1624" s="114"/>
      <c r="D1624" s="114"/>
      <c r="E1624" s="114"/>
      <c r="F1624" s="114"/>
      <c r="G1624" s="114"/>
      <c r="H1624" s="114"/>
      <c r="I1624" s="114"/>
      <c r="J1624" s="114"/>
      <c r="K1624" s="114"/>
      <c r="L1624" s="115"/>
      <c r="M1624" s="592">
        <f>SUM('HL KNIHA VYPOC'!D220)*-1</f>
        <v>0</v>
      </c>
      <c r="N1624" s="592"/>
      <c r="O1624" s="592"/>
      <c r="P1624" s="592"/>
      <c r="Q1624" s="592"/>
      <c r="R1624" s="592"/>
      <c r="S1624" s="592"/>
      <c r="T1624" s="592"/>
      <c r="U1624" s="592">
        <f>SUM('HL KNIHA VYPOC'!F220)</f>
        <v>0</v>
      </c>
      <c r="V1624" s="592"/>
      <c r="W1624" s="592"/>
      <c r="X1624" s="592"/>
      <c r="Y1624" s="592"/>
      <c r="Z1624" s="592"/>
      <c r="AA1624" s="592"/>
      <c r="AB1624" s="592">
        <f>SUM('HL KNIHA VYPOC'!E220)</f>
        <v>0</v>
      </c>
      <c r="AC1624" s="592"/>
      <c r="AD1624" s="592"/>
      <c r="AE1624" s="592"/>
      <c r="AF1624" s="592"/>
      <c r="AG1624" s="592"/>
      <c r="AH1624" s="592"/>
      <c r="AI1624" s="592"/>
      <c r="AJ1624" s="592"/>
      <c r="AK1624" s="592"/>
      <c r="AL1624" s="592"/>
      <c r="AM1624" s="592"/>
      <c r="AN1624" s="592"/>
      <c r="AO1624" s="592"/>
      <c r="AP1624" s="725">
        <f>SUM(M1624+U1624-AB1624+AI1624)</f>
        <v>0</v>
      </c>
      <c r="AQ1624" s="726"/>
      <c r="AR1624" s="726"/>
      <c r="AS1624" s="726"/>
      <c r="AT1624" s="726"/>
      <c r="AU1624" s="726"/>
      <c r="AV1624" s="727"/>
      <c r="AW1624" s="111"/>
      <c r="AX1624" s="111"/>
      <c r="AY1624" s="111"/>
      <c r="AZ1624" s="111"/>
      <c r="BA1624" s="111"/>
      <c r="BB1624" s="111"/>
    </row>
    <row r="1625" spans="1:54" ht="12.6" customHeight="1">
      <c r="A1625" s="176" t="s">
        <v>1970</v>
      </c>
      <c r="B1625" s="103"/>
      <c r="C1625" s="103"/>
      <c r="D1625" s="103"/>
      <c r="E1625" s="103"/>
      <c r="F1625" s="103"/>
      <c r="G1625" s="103"/>
      <c r="H1625" s="103"/>
      <c r="I1625" s="103"/>
      <c r="J1625" s="103"/>
      <c r="K1625" s="103"/>
      <c r="L1625" s="145"/>
      <c r="M1625" s="592"/>
      <c r="N1625" s="592"/>
      <c r="O1625" s="592"/>
      <c r="P1625" s="592"/>
      <c r="Q1625" s="592"/>
      <c r="R1625" s="592"/>
      <c r="S1625" s="592"/>
      <c r="T1625" s="592"/>
      <c r="U1625" s="592"/>
      <c r="V1625" s="592"/>
      <c r="W1625" s="592"/>
      <c r="X1625" s="592"/>
      <c r="Y1625" s="592"/>
      <c r="Z1625" s="592"/>
      <c r="AA1625" s="592"/>
      <c r="AB1625" s="592"/>
      <c r="AC1625" s="592"/>
      <c r="AD1625" s="592"/>
      <c r="AE1625" s="592"/>
      <c r="AF1625" s="592"/>
      <c r="AG1625" s="592"/>
      <c r="AH1625" s="592"/>
      <c r="AI1625" s="592"/>
      <c r="AJ1625" s="592"/>
      <c r="AK1625" s="592"/>
      <c r="AL1625" s="592"/>
      <c r="AM1625" s="592"/>
      <c r="AN1625" s="592"/>
      <c r="AO1625" s="592"/>
      <c r="AP1625" s="730"/>
      <c r="AQ1625" s="731"/>
      <c r="AR1625" s="731"/>
      <c r="AS1625" s="731"/>
      <c r="AT1625" s="731"/>
      <c r="AU1625" s="731"/>
      <c r="AV1625" s="732"/>
      <c r="AW1625" s="111"/>
      <c r="AX1625" s="111"/>
      <c r="AY1625" s="111"/>
      <c r="AZ1625" s="111"/>
      <c r="BA1625" s="111"/>
      <c r="BB1625" s="111"/>
    </row>
    <row r="1626" spans="1:54" ht="12.6" customHeight="1">
      <c r="A1626" s="176" t="s">
        <v>1971</v>
      </c>
      <c r="B1626" s="103"/>
      <c r="C1626" s="103"/>
      <c r="D1626" s="103"/>
      <c r="E1626" s="103"/>
      <c r="F1626" s="103"/>
      <c r="G1626" s="103"/>
      <c r="H1626" s="103"/>
      <c r="I1626" s="103"/>
      <c r="J1626" s="103"/>
      <c r="K1626" s="103"/>
      <c r="L1626" s="145"/>
      <c r="M1626" s="592"/>
      <c r="N1626" s="592"/>
      <c r="O1626" s="592"/>
      <c r="P1626" s="592"/>
      <c r="Q1626" s="592"/>
      <c r="R1626" s="592"/>
      <c r="S1626" s="592"/>
      <c r="T1626" s="592"/>
      <c r="U1626" s="592"/>
      <c r="V1626" s="592"/>
      <c r="W1626" s="592"/>
      <c r="X1626" s="592"/>
      <c r="Y1626" s="592"/>
      <c r="Z1626" s="592"/>
      <c r="AA1626" s="592"/>
      <c r="AB1626" s="592"/>
      <c r="AC1626" s="592"/>
      <c r="AD1626" s="592"/>
      <c r="AE1626" s="592"/>
      <c r="AF1626" s="592"/>
      <c r="AG1626" s="592"/>
      <c r="AH1626" s="592"/>
      <c r="AI1626" s="592"/>
      <c r="AJ1626" s="592"/>
      <c r="AK1626" s="592"/>
      <c r="AL1626" s="592"/>
      <c r="AM1626" s="592"/>
      <c r="AN1626" s="592"/>
      <c r="AO1626" s="592"/>
      <c r="AP1626" s="730"/>
      <c r="AQ1626" s="731"/>
      <c r="AR1626" s="731"/>
      <c r="AS1626" s="731"/>
      <c r="AT1626" s="731"/>
      <c r="AU1626" s="731"/>
      <c r="AV1626" s="732"/>
      <c r="AW1626" s="111"/>
      <c r="AX1626" s="111"/>
      <c r="AY1626" s="111"/>
      <c r="AZ1626" s="111"/>
      <c r="BA1626" s="111"/>
      <c r="BB1626" s="111"/>
    </row>
    <row r="1627" spans="1:54" ht="12.6" customHeight="1">
      <c r="A1627" s="116" t="s">
        <v>1972</v>
      </c>
      <c r="B1627" s="117"/>
      <c r="C1627" s="117"/>
      <c r="D1627" s="117"/>
      <c r="E1627" s="117"/>
      <c r="F1627" s="117"/>
      <c r="G1627" s="117"/>
      <c r="H1627" s="117"/>
      <c r="I1627" s="117"/>
      <c r="J1627" s="117"/>
      <c r="K1627" s="117"/>
      <c r="L1627" s="118"/>
      <c r="M1627" s="592"/>
      <c r="N1627" s="592"/>
      <c r="O1627" s="592"/>
      <c r="P1627" s="592"/>
      <c r="Q1627" s="592"/>
      <c r="R1627" s="592"/>
      <c r="S1627" s="592"/>
      <c r="T1627" s="592"/>
      <c r="U1627" s="592"/>
      <c r="V1627" s="592"/>
      <c r="W1627" s="592"/>
      <c r="X1627" s="592"/>
      <c r="Y1627" s="592"/>
      <c r="Z1627" s="592"/>
      <c r="AA1627" s="592"/>
      <c r="AB1627" s="592"/>
      <c r="AC1627" s="592"/>
      <c r="AD1627" s="592"/>
      <c r="AE1627" s="592"/>
      <c r="AF1627" s="592"/>
      <c r="AG1627" s="592"/>
      <c r="AH1627" s="592"/>
      <c r="AI1627" s="592"/>
      <c r="AJ1627" s="592"/>
      <c r="AK1627" s="592"/>
      <c r="AL1627" s="592"/>
      <c r="AM1627" s="592"/>
      <c r="AN1627" s="592"/>
      <c r="AO1627" s="592"/>
      <c r="AP1627" s="728"/>
      <c r="AQ1627" s="729"/>
      <c r="AR1627" s="729"/>
      <c r="AS1627" s="729"/>
      <c r="AT1627" s="729"/>
      <c r="AU1627" s="729"/>
      <c r="AV1627" s="639"/>
      <c r="AW1627" s="111"/>
      <c r="AX1627" s="111"/>
      <c r="AY1627" s="111"/>
      <c r="AZ1627" s="111"/>
      <c r="BA1627" s="111"/>
      <c r="BB1627" s="111"/>
    </row>
    <row r="1628" spans="1:54" ht="12.6" customHeight="1">
      <c r="A1628" s="113" t="s">
        <v>1973</v>
      </c>
      <c r="B1628" s="114"/>
      <c r="C1628" s="114"/>
      <c r="D1628" s="114"/>
      <c r="E1628" s="114"/>
      <c r="F1628" s="114"/>
      <c r="G1628" s="114"/>
      <c r="H1628" s="114"/>
      <c r="I1628" s="114"/>
      <c r="J1628" s="114"/>
      <c r="K1628" s="114"/>
      <c r="L1628" s="115"/>
      <c r="M1628" s="592"/>
      <c r="N1628" s="592"/>
      <c r="O1628" s="592"/>
      <c r="P1628" s="592"/>
      <c r="Q1628" s="592"/>
      <c r="R1628" s="592"/>
      <c r="S1628" s="592"/>
      <c r="T1628" s="592"/>
      <c r="U1628" s="592">
        <v>0</v>
      </c>
      <c r="V1628" s="592"/>
      <c r="W1628" s="592"/>
      <c r="X1628" s="592"/>
      <c r="Y1628" s="592"/>
      <c r="Z1628" s="592"/>
      <c r="AA1628" s="592"/>
      <c r="AB1628" s="592">
        <f>SUM('HL KNIHA VYPOC'!E230)</f>
        <v>0</v>
      </c>
      <c r="AC1628" s="592"/>
      <c r="AD1628" s="592"/>
      <c r="AE1628" s="592"/>
      <c r="AF1628" s="592"/>
      <c r="AG1628" s="592"/>
      <c r="AH1628" s="592"/>
      <c r="AI1628" s="592"/>
      <c r="AJ1628" s="592"/>
      <c r="AK1628" s="592"/>
      <c r="AL1628" s="592"/>
      <c r="AM1628" s="592"/>
      <c r="AN1628" s="592"/>
      <c r="AO1628" s="592"/>
      <c r="AP1628" s="725">
        <f>SUM(M1628+U1628-AB1628+AI1628)</f>
        <v>0</v>
      </c>
      <c r="AQ1628" s="726"/>
      <c r="AR1628" s="726"/>
      <c r="AS1628" s="726"/>
      <c r="AT1628" s="726"/>
      <c r="AU1628" s="726"/>
      <c r="AV1628" s="727"/>
      <c r="AW1628" s="111"/>
      <c r="AX1628" s="111"/>
      <c r="AY1628" s="111"/>
      <c r="AZ1628" s="111"/>
      <c r="BA1628" s="111"/>
      <c r="BB1628" s="111"/>
    </row>
    <row r="1629" spans="1:54" ht="12.6" customHeight="1">
      <c r="A1629" s="116" t="s">
        <v>1974</v>
      </c>
      <c r="B1629" s="117"/>
      <c r="C1629" s="117"/>
      <c r="D1629" s="117"/>
      <c r="E1629" s="117"/>
      <c r="F1629" s="117"/>
      <c r="G1629" s="117"/>
      <c r="H1629" s="117"/>
      <c r="I1629" s="117"/>
      <c r="J1629" s="117"/>
      <c r="K1629" s="117"/>
      <c r="L1629" s="118"/>
      <c r="M1629" s="592"/>
      <c r="N1629" s="592"/>
      <c r="O1629" s="592"/>
      <c r="P1629" s="592"/>
      <c r="Q1629" s="592"/>
      <c r="R1629" s="592"/>
      <c r="S1629" s="592"/>
      <c r="T1629" s="592"/>
      <c r="U1629" s="592"/>
      <c r="V1629" s="592"/>
      <c r="W1629" s="592"/>
      <c r="X1629" s="592"/>
      <c r="Y1629" s="592"/>
      <c r="Z1629" s="592"/>
      <c r="AA1629" s="592"/>
      <c r="AB1629" s="592"/>
      <c r="AC1629" s="592"/>
      <c r="AD1629" s="592"/>
      <c r="AE1629" s="592"/>
      <c r="AF1629" s="592"/>
      <c r="AG1629" s="592"/>
      <c r="AH1629" s="592"/>
      <c r="AI1629" s="592"/>
      <c r="AJ1629" s="592"/>
      <c r="AK1629" s="592"/>
      <c r="AL1629" s="592"/>
      <c r="AM1629" s="592"/>
      <c r="AN1629" s="592"/>
      <c r="AO1629" s="592"/>
      <c r="AP1629" s="728"/>
      <c r="AQ1629" s="729"/>
      <c r="AR1629" s="729"/>
      <c r="AS1629" s="729"/>
      <c r="AT1629" s="729"/>
      <c r="AU1629" s="729"/>
      <c r="AV1629" s="639"/>
      <c r="AW1629" s="111"/>
      <c r="AX1629" s="111"/>
      <c r="AY1629" s="111"/>
      <c r="AZ1629" s="111"/>
      <c r="BA1629" s="111"/>
      <c r="BB1629" s="111"/>
    </row>
    <row r="1630" spans="1:54" ht="12.6" customHeight="1">
      <c r="A1630" s="113" t="s">
        <v>1975</v>
      </c>
      <c r="B1630" s="114"/>
      <c r="C1630" s="114"/>
      <c r="D1630" s="114"/>
      <c r="E1630" s="114"/>
      <c r="F1630" s="114"/>
      <c r="G1630" s="114"/>
      <c r="H1630" s="114"/>
      <c r="I1630" s="114"/>
      <c r="J1630" s="114"/>
      <c r="K1630" s="114"/>
      <c r="L1630" s="115"/>
      <c r="M1630" s="592">
        <f>SUM('HL KNIHA VYPOC'!D231)*-1</f>
        <v>0</v>
      </c>
      <c r="N1630" s="592"/>
      <c r="O1630" s="592"/>
      <c r="P1630" s="592"/>
      <c r="Q1630" s="592"/>
      <c r="R1630" s="592"/>
      <c r="S1630" s="592"/>
      <c r="T1630" s="592"/>
      <c r="U1630" s="592">
        <f>SUM('HL KNIHA VYPOC'!F231)</f>
        <v>0</v>
      </c>
      <c r="V1630" s="592"/>
      <c r="W1630" s="592"/>
      <c r="X1630" s="592"/>
      <c r="Y1630" s="592"/>
      <c r="Z1630" s="592"/>
      <c r="AA1630" s="592"/>
      <c r="AB1630" s="592">
        <f>SUM('HL KNIHA VYPOC'!E231)</f>
        <v>0</v>
      </c>
      <c r="AC1630" s="592"/>
      <c r="AD1630" s="592"/>
      <c r="AE1630" s="592"/>
      <c r="AF1630" s="592"/>
      <c r="AG1630" s="592"/>
      <c r="AH1630" s="592"/>
      <c r="AI1630" s="592"/>
      <c r="AJ1630" s="592"/>
      <c r="AK1630" s="592"/>
      <c r="AL1630" s="592"/>
      <c r="AM1630" s="592"/>
      <c r="AN1630" s="592"/>
      <c r="AO1630" s="592"/>
      <c r="AP1630" s="725">
        <f>SUM(M1630+U1630-AB1630+AI1630)</f>
        <v>0</v>
      </c>
      <c r="AQ1630" s="726"/>
      <c r="AR1630" s="726"/>
      <c r="AS1630" s="726"/>
      <c r="AT1630" s="726"/>
      <c r="AU1630" s="726"/>
      <c r="AV1630" s="727"/>
      <c r="AW1630" s="111"/>
      <c r="AX1630" s="111"/>
      <c r="AY1630" s="111"/>
      <c r="AZ1630" s="111"/>
      <c r="BA1630" s="111"/>
      <c r="BB1630" s="111"/>
    </row>
    <row r="1631" spans="1:54" ht="12.6" customHeight="1">
      <c r="A1631" s="116" t="s">
        <v>1976</v>
      </c>
      <c r="B1631" s="117"/>
      <c r="C1631" s="117"/>
      <c r="D1631" s="117"/>
      <c r="E1631" s="117"/>
      <c r="F1631" s="117"/>
      <c r="G1631" s="117"/>
      <c r="H1631" s="117"/>
      <c r="I1631" s="117"/>
      <c r="J1631" s="117"/>
      <c r="K1631" s="117"/>
      <c r="L1631" s="118"/>
      <c r="M1631" s="592"/>
      <c r="N1631" s="592"/>
      <c r="O1631" s="592"/>
      <c r="P1631" s="592"/>
      <c r="Q1631" s="592"/>
      <c r="R1631" s="592"/>
      <c r="S1631" s="592"/>
      <c r="T1631" s="592"/>
      <c r="U1631" s="592"/>
      <c r="V1631" s="592"/>
      <c r="W1631" s="592"/>
      <c r="X1631" s="592"/>
      <c r="Y1631" s="592"/>
      <c r="Z1631" s="592"/>
      <c r="AA1631" s="592"/>
      <c r="AB1631" s="592"/>
      <c r="AC1631" s="592"/>
      <c r="AD1631" s="592"/>
      <c r="AE1631" s="592"/>
      <c r="AF1631" s="592"/>
      <c r="AG1631" s="592"/>
      <c r="AH1631" s="592"/>
      <c r="AI1631" s="592"/>
      <c r="AJ1631" s="592"/>
      <c r="AK1631" s="592"/>
      <c r="AL1631" s="592"/>
      <c r="AM1631" s="592"/>
      <c r="AN1631" s="592"/>
      <c r="AO1631" s="592"/>
      <c r="AP1631" s="728"/>
      <c r="AQ1631" s="729"/>
      <c r="AR1631" s="729"/>
      <c r="AS1631" s="729"/>
      <c r="AT1631" s="729"/>
      <c r="AU1631" s="729"/>
      <c r="AV1631" s="639"/>
      <c r="AW1631" s="111"/>
      <c r="AX1631" s="111"/>
      <c r="AY1631" s="111"/>
      <c r="AZ1631" s="111"/>
      <c r="BA1631" s="111"/>
      <c r="BB1631" s="111"/>
    </row>
    <row r="1632" spans="1:54" ht="12.6" customHeight="1">
      <c r="A1632" s="113" t="s">
        <v>1493</v>
      </c>
      <c r="B1632" s="114"/>
      <c r="C1632" s="114"/>
      <c r="D1632" s="114"/>
      <c r="E1632" s="114"/>
      <c r="F1632" s="114"/>
      <c r="G1632" s="114"/>
      <c r="H1632" s="114"/>
      <c r="I1632" s="114"/>
      <c r="J1632" s="114"/>
      <c r="K1632" s="114"/>
      <c r="L1632" s="115"/>
      <c r="M1632" s="592">
        <v>54476</v>
      </c>
      <c r="N1632" s="592"/>
      <c r="O1632" s="592"/>
      <c r="P1632" s="592"/>
      <c r="Q1632" s="592"/>
      <c r="R1632" s="592"/>
      <c r="S1632" s="592"/>
      <c r="T1632" s="592"/>
      <c r="U1632" s="592">
        <v>35879</v>
      </c>
      <c r="V1632" s="592"/>
      <c r="W1632" s="592"/>
      <c r="X1632" s="592"/>
      <c r="Y1632" s="592"/>
      <c r="Z1632" s="592"/>
      <c r="AA1632" s="592"/>
      <c r="AB1632" s="592">
        <v>54476</v>
      </c>
      <c r="AC1632" s="592"/>
      <c r="AD1632" s="592"/>
      <c r="AE1632" s="592"/>
      <c r="AF1632" s="592"/>
      <c r="AG1632" s="592"/>
      <c r="AH1632" s="592"/>
      <c r="AI1632" s="592"/>
      <c r="AJ1632" s="592"/>
      <c r="AK1632" s="592"/>
      <c r="AL1632" s="592"/>
      <c r="AM1632" s="592"/>
      <c r="AN1632" s="592"/>
      <c r="AO1632" s="592"/>
      <c r="AP1632" s="725">
        <v>35879</v>
      </c>
      <c r="AQ1632" s="726"/>
      <c r="AR1632" s="726"/>
      <c r="AS1632" s="726"/>
      <c r="AT1632" s="726"/>
      <c r="AU1632" s="726"/>
      <c r="AV1632" s="727"/>
      <c r="AW1632" s="111"/>
      <c r="AX1632" s="111"/>
      <c r="AY1632" s="111"/>
      <c r="AZ1632" s="111"/>
      <c r="BA1632" s="111"/>
      <c r="BB1632" s="111"/>
    </row>
    <row r="1633" spans="1:54" ht="12.6" customHeight="1">
      <c r="A1633" s="176" t="s">
        <v>1977</v>
      </c>
      <c r="B1633" s="103"/>
      <c r="C1633" s="103"/>
      <c r="D1633" s="103"/>
      <c r="E1633" s="103"/>
      <c r="F1633" s="103"/>
      <c r="G1633" s="103"/>
      <c r="H1633" s="103"/>
      <c r="I1633" s="103"/>
      <c r="J1633" s="103"/>
      <c r="K1633" s="103"/>
      <c r="L1633" s="145"/>
      <c r="M1633" s="592"/>
      <c r="N1633" s="592"/>
      <c r="O1633" s="592"/>
      <c r="P1633" s="592"/>
      <c r="Q1633" s="592"/>
      <c r="R1633" s="592"/>
      <c r="S1633" s="592"/>
      <c r="T1633" s="592"/>
      <c r="U1633" s="592"/>
      <c r="V1633" s="592"/>
      <c r="W1633" s="592"/>
      <c r="X1633" s="592"/>
      <c r="Y1633" s="592"/>
      <c r="Z1633" s="592"/>
      <c r="AA1633" s="592"/>
      <c r="AB1633" s="592"/>
      <c r="AC1633" s="592"/>
      <c r="AD1633" s="592"/>
      <c r="AE1633" s="592"/>
      <c r="AF1633" s="592"/>
      <c r="AG1633" s="592"/>
      <c r="AH1633" s="592"/>
      <c r="AI1633" s="592"/>
      <c r="AJ1633" s="592"/>
      <c r="AK1633" s="592"/>
      <c r="AL1633" s="592"/>
      <c r="AM1633" s="592"/>
      <c r="AN1633" s="592"/>
      <c r="AO1633" s="592"/>
      <c r="AP1633" s="730"/>
      <c r="AQ1633" s="731"/>
      <c r="AR1633" s="731"/>
      <c r="AS1633" s="731"/>
      <c r="AT1633" s="731"/>
      <c r="AU1633" s="731"/>
      <c r="AV1633" s="732"/>
      <c r="AW1633" s="111"/>
      <c r="AX1633" s="111"/>
      <c r="AY1633" s="111"/>
      <c r="AZ1633" s="111"/>
      <c r="BA1633" s="111"/>
      <c r="BB1633" s="111"/>
    </row>
    <row r="1634" spans="1:54" ht="12.6" customHeight="1">
      <c r="A1634" s="116" t="s">
        <v>1410</v>
      </c>
      <c r="B1634" s="117"/>
      <c r="C1634" s="117"/>
      <c r="D1634" s="117"/>
      <c r="E1634" s="117"/>
      <c r="F1634" s="117"/>
      <c r="G1634" s="117"/>
      <c r="H1634" s="117"/>
      <c r="I1634" s="117"/>
      <c r="J1634" s="117"/>
      <c r="K1634" s="117"/>
      <c r="L1634" s="118"/>
      <c r="M1634" s="592"/>
      <c r="N1634" s="592"/>
      <c r="O1634" s="592"/>
      <c r="P1634" s="592"/>
      <c r="Q1634" s="592"/>
      <c r="R1634" s="592"/>
      <c r="S1634" s="592"/>
      <c r="T1634" s="592"/>
      <c r="U1634" s="592"/>
      <c r="V1634" s="592"/>
      <c r="W1634" s="592"/>
      <c r="X1634" s="592"/>
      <c r="Y1634" s="592"/>
      <c r="Z1634" s="592"/>
      <c r="AA1634" s="592"/>
      <c r="AB1634" s="592"/>
      <c r="AC1634" s="592"/>
      <c r="AD1634" s="592"/>
      <c r="AE1634" s="592"/>
      <c r="AF1634" s="592"/>
      <c r="AG1634" s="592"/>
      <c r="AH1634" s="592"/>
      <c r="AI1634" s="592"/>
      <c r="AJ1634" s="592"/>
      <c r="AK1634" s="592"/>
      <c r="AL1634" s="592"/>
      <c r="AM1634" s="592"/>
      <c r="AN1634" s="592"/>
      <c r="AO1634" s="592"/>
      <c r="AP1634" s="728"/>
      <c r="AQ1634" s="729"/>
      <c r="AR1634" s="729"/>
      <c r="AS1634" s="729"/>
      <c r="AT1634" s="729"/>
      <c r="AU1634" s="729"/>
      <c r="AV1634" s="639"/>
      <c r="AW1634" s="111"/>
      <c r="AX1634" s="111"/>
      <c r="AY1634" s="111"/>
      <c r="AZ1634" s="111"/>
      <c r="BA1634" s="111"/>
      <c r="BB1634" s="111"/>
    </row>
    <row r="1635" spans="1:54" ht="12.6" customHeight="1">
      <c r="A1635" s="113" t="s">
        <v>1978</v>
      </c>
      <c r="B1635" s="114"/>
      <c r="C1635" s="114"/>
      <c r="D1635" s="114"/>
      <c r="E1635" s="114"/>
      <c r="F1635" s="114"/>
      <c r="G1635" s="114"/>
      <c r="H1635" s="114"/>
      <c r="I1635" s="114"/>
      <c r="J1635" s="114"/>
      <c r="K1635" s="114"/>
      <c r="L1635" s="115"/>
      <c r="M1635" s="592"/>
      <c r="N1635" s="592"/>
      <c r="O1635" s="592"/>
      <c r="P1635" s="592"/>
      <c r="Q1635" s="592"/>
      <c r="R1635" s="592"/>
      <c r="S1635" s="592"/>
      <c r="T1635" s="592"/>
      <c r="U1635" s="592"/>
      <c r="V1635" s="592"/>
      <c r="W1635" s="592"/>
      <c r="X1635" s="592"/>
      <c r="Y1635" s="592"/>
      <c r="Z1635" s="592"/>
      <c r="AA1635" s="592"/>
      <c r="AB1635" s="592"/>
      <c r="AC1635" s="592"/>
      <c r="AD1635" s="592"/>
      <c r="AE1635" s="592"/>
      <c r="AF1635" s="592"/>
      <c r="AG1635" s="592"/>
      <c r="AH1635" s="592"/>
      <c r="AI1635" s="592"/>
      <c r="AJ1635" s="592"/>
      <c r="AK1635" s="592"/>
      <c r="AL1635" s="592"/>
      <c r="AM1635" s="592"/>
      <c r="AN1635" s="592"/>
      <c r="AO1635" s="592"/>
      <c r="AP1635" s="725">
        <f>SUM(M1635+U1635-AB1635+AI1635)</f>
        <v>0</v>
      </c>
      <c r="AQ1635" s="726"/>
      <c r="AR1635" s="726"/>
      <c r="AS1635" s="726"/>
      <c r="AT1635" s="726"/>
      <c r="AU1635" s="726"/>
      <c r="AV1635" s="727"/>
      <c r="AW1635" s="111"/>
      <c r="AX1635" s="111"/>
      <c r="AY1635" s="111"/>
      <c r="AZ1635" s="111"/>
      <c r="BA1635" s="111"/>
      <c r="BB1635" s="111"/>
    </row>
    <row r="1636" spans="1:54" ht="12.6" customHeight="1">
      <c r="A1636" s="116" t="s">
        <v>1979</v>
      </c>
      <c r="B1636" s="117"/>
      <c r="C1636" s="117"/>
      <c r="D1636" s="117"/>
      <c r="E1636" s="117"/>
      <c r="F1636" s="117"/>
      <c r="G1636" s="117"/>
      <c r="H1636" s="117"/>
      <c r="I1636" s="117"/>
      <c r="J1636" s="117"/>
      <c r="K1636" s="117"/>
      <c r="L1636" s="118"/>
      <c r="M1636" s="592"/>
      <c r="N1636" s="592"/>
      <c r="O1636" s="592"/>
      <c r="P1636" s="592"/>
      <c r="Q1636" s="592"/>
      <c r="R1636" s="592"/>
      <c r="S1636" s="592"/>
      <c r="T1636" s="592"/>
      <c r="U1636" s="592"/>
      <c r="V1636" s="592"/>
      <c r="W1636" s="592"/>
      <c r="X1636" s="592"/>
      <c r="Y1636" s="592"/>
      <c r="Z1636" s="592"/>
      <c r="AA1636" s="592"/>
      <c r="AB1636" s="592"/>
      <c r="AC1636" s="592"/>
      <c r="AD1636" s="592"/>
      <c r="AE1636" s="592"/>
      <c r="AF1636" s="592"/>
      <c r="AG1636" s="592"/>
      <c r="AH1636" s="592"/>
      <c r="AI1636" s="592"/>
      <c r="AJ1636" s="592"/>
      <c r="AK1636" s="592"/>
      <c r="AL1636" s="592"/>
      <c r="AM1636" s="592"/>
      <c r="AN1636" s="592"/>
      <c r="AO1636" s="592"/>
      <c r="AP1636" s="728"/>
      <c r="AQ1636" s="729"/>
      <c r="AR1636" s="729"/>
      <c r="AS1636" s="729"/>
      <c r="AT1636" s="729"/>
      <c r="AU1636" s="729"/>
      <c r="AV1636" s="639"/>
      <c r="AW1636" s="111"/>
      <c r="AX1636" s="111"/>
      <c r="AY1636" s="111"/>
      <c r="AZ1636" s="111"/>
      <c r="BA1636" s="111"/>
      <c r="BB1636" s="111"/>
    </row>
    <row r="1637" spans="1:54" ht="12.6" customHeight="1">
      <c r="A1637" s="113" t="s">
        <v>1980</v>
      </c>
      <c r="B1637" s="114"/>
      <c r="C1637" s="114"/>
      <c r="D1637" s="114"/>
      <c r="E1637" s="114"/>
      <c r="F1637" s="114"/>
      <c r="G1637" s="114"/>
      <c r="H1637" s="114"/>
      <c r="I1637" s="114"/>
      <c r="J1637" s="114"/>
      <c r="K1637" s="114"/>
      <c r="L1637" s="115"/>
      <c r="M1637" s="592"/>
      <c r="N1637" s="592"/>
      <c r="O1637" s="592"/>
      <c r="P1637" s="592"/>
      <c r="Q1637" s="592"/>
      <c r="R1637" s="592"/>
      <c r="S1637" s="592"/>
      <c r="T1637" s="592"/>
      <c r="U1637" s="592"/>
      <c r="V1637" s="592"/>
      <c r="W1637" s="592"/>
      <c r="X1637" s="592"/>
      <c r="Y1637" s="592"/>
      <c r="Z1637" s="592"/>
      <c r="AA1637" s="592"/>
      <c r="AB1637" s="592"/>
      <c r="AC1637" s="592"/>
      <c r="AD1637" s="592"/>
      <c r="AE1637" s="592"/>
      <c r="AF1637" s="592"/>
      <c r="AG1637" s="592"/>
      <c r="AH1637" s="592"/>
      <c r="AI1637" s="592"/>
      <c r="AJ1637" s="592"/>
      <c r="AK1637" s="592"/>
      <c r="AL1637" s="592"/>
      <c r="AM1637" s="592"/>
      <c r="AN1637" s="592"/>
      <c r="AO1637" s="592"/>
      <c r="AP1637" s="725">
        <f>SUM(M1637+U1637-AB1637+AI1637)</f>
        <v>0</v>
      </c>
      <c r="AQ1637" s="726"/>
      <c r="AR1637" s="726"/>
      <c r="AS1637" s="726"/>
      <c r="AT1637" s="726"/>
      <c r="AU1637" s="726"/>
      <c r="AV1637" s="727"/>
      <c r="AW1637" s="111"/>
      <c r="AX1637" s="111"/>
      <c r="AY1637" s="111"/>
      <c r="AZ1637" s="111"/>
      <c r="BA1637" s="111"/>
      <c r="BB1637" s="111"/>
    </row>
    <row r="1638" spans="1:54" ht="12.6" customHeight="1">
      <c r="A1638" s="176" t="s">
        <v>1981</v>
      </c>
      <c r="B1638" s="103"/>
      <c r="C1638" s="103"/>
      <c r="D1638" s="103"/>
      <c r="E1638" s="103"/>
      <c r="F1638" s="103"/>
      <c r="G1638" s="103"/>
      <c r="H1638" s="103"/>
      <c r="I1638" s="103"/>
      <c r="J1638" s="103"/>
      <c r="K1638" s="103"/>
      <c r="L1638" s="145"/>
      <c r="M1638" s="592"/>
      <c r="N1638" s="592"/>
      <c r="O1638" s="592"/>
      <c r="P1638" s="592"/>
      <c r="Q1638" s="592"/>
      <c r="R1638" s="592"/>
      <c r="S1638" s="592"/>
      <c r="T1638" s="592"/>
      <c r="U1638" s="592"/>
      <c r="V1638" s="592"/>
      <c r="W1638" s="592"/>
      <c r="X1638" s="592"/>
      <c r="Y1638" s="592"/>
      <c r="Z1638" s="592"/>
      <c r="AA1638" s="592"/>
      <c r="AB1638" s="592"/>
      <c r="AC1638" s="592"/>
      <c r="AD1638" s="592"/>
      <c r="AE1638" s="592"/>
      <c r="AF1638" s="592"/>
      <c r="AG1638" s="592"/>
      <c r="AH1638" s="592"/>
      <c r="AI1638" s="592"/>
      <c r="AJ1638" s="592"/>
      <c r="AK1638" s="592"/>
      <c r="AL1638" s="592"/>
      <c r="AM1638" s="592"/>
      <c r="AN1638" s="592"/>
      <c r="AO1638" s="592"/>
      <c r="AP1638" s="730"/>
      <c r="AQ1638" s="731"/>
      <c r="AR1638" s="731"/>
      <c r="AS1638" s="731"/>
      <c r="AT1638" s="731"/>
      <c r="AU1638" s="731"/>
      <c r="AV1638" s="732"/>
      <c r="AW1638" s="111"/>
      <c r="AX1638" s="111"/>
      <c r="AY1638" s="111"/>
      <c r="AZ1638" s="111"/>
      <c r="BA1638" s="111"/>
      <c r="BB1638" s="111"/>
    </row>
    <row r="1639" spans="1:54" ht="12.6" customHeight="1">
      <c r="A1639" s="116" t="s">
        <v>1982</v>
      </c>
      <c r="B1639" s="117"/>
      <c r="C1639" s="117"/>
      <c r="D1639" s="117"/>
      <c r="E1639" s="117"/>
      <c r="F1639" s="117"/>
      <c r="G1639" s="117"/>
      <c r="H1639" s="117"/>
      <c r="I1639" s="117"/>
      <c r="J1639" s="117"/>
      <c r="K1639" s="117"/>
      <c r="L1639" s="118"/>
      <c r="M1639" s="592"/>
      <c r="N1639" s="592"/>
      <c r="O1639" s="592"/>
      <c r="P1639" s="592"/>
      <c r="Q1639" s="592"/>
      <c r="R1639" s="592"/>
      <c r="S1639" s="592"/>
      <c r="T1639" s="592"/>
      <c r="U1639" s="592"/>
      <c r="V1639" s="592"/>
      <c r="W1639" s="592"/>
      <c r="X1639" s="592"/>
      <c r="Y1639" s="592"/>
      <c r="Z1639" s="592"/>
      <c r="AA1639" s="592"/>
      <c r="AB1639" s="592"/>
      <c r="AC1639" s="592"/>
      <c r="AD1639" s="592"/>
      <c r="AE1639" s="592"/>
      <c r="AF1639" s="592"/>
      <c r="AG1639" s="592"/>
      <c r="AH1639" s="592"/>
      <c r="AI1639" s="592"/>
      <c r="AJ1639" s="592"/>
      <c r="AK1639" s="592"/>
      <c r="AL1639" s="592"/>
      <c r="AM1639" s="592"/>
      <c r="AN1639" s="592"/>
      <c r="AO1639" s="592"/>
      <c r="AP1639" s="728"/>
      <c r="AQ1639" s="729"/>
      <c r="AR1639" s="729"/>
      <c r="AS1639" s="729"/>
      <c r="AT1639" s="729"/>
      <c r="AU1639" s="729"/>
      <c r="AV1639" s="639"/>
      <c r="AW1639" s="111"/>
      <c r="AX1639" s="111"/>
      <c r="AY1639" s="111"/>
      <c r="AZ1639" s="111"/>
      <c r="BA1639" s="111"/>
      <c r="BB1639" s="111"/>
    </row>
    <row r="1640" spans="1:54" ht="12.6" customHeight="1">
      <c r="A1640" s="140" t="s">
        <v>4876</v>
      </c>
      <c r="B1640" s="103"/>
      <c r="C1640" s="103"/>
      <c r="D1640" s="103"/>
      <c r="E1640" s="103"/>
      <c r="F1640" s="103"/>
      <c r="G1640" s="103"/>
      <c r="H1640" s="103"/>
      <c r="I1640" s="103"/>
      <c r="J1640" s="103"/>
      <c r="K1640" s="103"/>
      <c r="L1640" s="103"/>
      <c r="M1640" s="155"/>
      <c r="N1640" s="155"/>
      <c r="O1640" s="155"/>
      <c r="P1640" s="155"/>
      <c r="Q1640" s="155"/>
      <c r="R1640" s="155"/>
      <c r="S1640" s="155"/>
      <c r="T1640" s="155"/>
      <c r="U1640" s="155"/>
      <c r="V1640" s="155"/>
      <c r="W1640" s="155"/>
      <c r="X1640" s="155"/>
      <c r="Y1640" s="155"/>
      <c r="Z1640" s="155"/>
      <c r="AA1640" s="155"/>
      <c r="AB1640" s="155"/>
      <c r="AC1640" s="155"/>
      <c r="AD1640" s="155"/>
      <c r="AE1640" s="155"/>
      <c r="AF1640" s="155"/>
      <c r="AG1640" s="155"/>
      <c r="AH1640" s="155"/>
      <c r="AI1640" s="155"/>
      <c r="AJ1640" s="155"/>
      <c r="AK1640" s="155"/>
      <c r="AL1640" s="155"/>
      <c r="AM1640" s="155"/>
      <c r="AN1640" s="155"/>
      <c r="AO1640" s="155"/>
      <c r="AP1640" s="155"/>
      <c r="AQ1640" s="155"/>
      <c r="AR1640" s="155"/>
      <c r="AS1640" s="155"/>
      <c r="AT1640" s="155"/>
      <c r="AU1640" s="155"/>
      <c r="AV1640" s="155"/>
      <c r="AW1640" s="155"/>
      <c r="AX1640" s="155"/>
      <c r="AY1640" s="155"/>
      <c r="AZ1640" s="155"/>
      <c r="BA1640" s="155"/>
      <c r="BB1640" s="155"/>
    </row>
    <row r="1641" spans="1:54" ht="15" customHeight="1">
      <c r="A1641" s="588"/>
      <c r="B1641" s="589"/>
      <c r="C1641" s="589"/>
      <c r="D1641" s="589"/>
      <c r="E1641" s="589"/>
      <c r="F1641" s="589"/>
      <c r="G1641" s="589"/>
      <c r="H1641" s="589"/>
      <c r="I1641" s="589"/>
      <c r="J1641" s="589"/>
      <c r="K1641" s="589"/>
      <c r="L1641" s="589"/>
      <c r="M1641" s="589"/>
      <c r="N1641" s="589"/>
      <c r="O1641" s="589"/>
      <c r="P1641" s="589"/>
      <c r="Q1641" s="589"/>
      <c r="R1641" s="589"/>
      <c r="S1641" s="589"/>
      <c r="T1641" s="589"/>
      <c r="U1641" s="589"/>
      <c r="V1641" s="589"/>
      <c r="W1641" s="589"/>
      <c r="X1641" s="589"/>
      <c r="Y1641" s="589"/>
      <c r="Z1641" s="589"/>
      <c r="AA1641" s="589"/>
      <c r="AB1641" s="589"/>
      <c r="AC1641" s="589"/>
      <c r="AD1641" s="589"/>
      <c r="AE1641" s="589"/>
      <c r="AF1641" s="589"/>
      <c r="AG1641" s="589"/>
      <c r="AH1641" s="589"/>
      <c r="AI1641" s="589"/>
      <c r="AJ1641" s="589"/>
      <c r="AK1641" s="589"/>
      <c r="AL1641" s="589"/>
      <c r="AM1641" s="589"/>
      <c r="AN1641" s="589"/>
      <c r="AO1641" s="589"/>
      <c r="AP1641" s="589"/>
      <c r="AQ1641" s="589"/>
      <c r="AR1641" s="589"/>
      <c r="AS1641" s="589"/>
      <c r="AT1641" s="589"/>
      <c r="AU1641" s="589"/>
      <c r="AV1641" s="589"/>
      <c r="AW1641" s="589"/>
      <c r="AX1641" s="589"/>
      <c r="AY1641" s="367"/>
      <c r="AZ1641" s="367"/>
      <c r="BA1641" s="367"/>
      <c r="BB1641" s="367"/>
    </row>
    <row r="1642" spans="1:54" ht="15" customHeight="1">
      <c r="A1642" s="590"/>
      <c r="B1642" s="591"/>
      <c r="C1642" s="591"/>
      <c r="D1642" s="591"/>
      <c r="E1642" s="591"/>
      <c r="F1642" s="591"/>
      <c r="G1642" s="591"/>
      <c r="H1642" s="591"/>
      <c r="I1642" s="591"/>
      <c r="J1642" s="591"/>
      <c r="K1642" s="591"/>
      <c r="L1642" s="591"/>
      <c r="M1642" s="591"/>
      <c r="N1642" s="591"/>
      <c r="O1642" s="591"/>
      <c r="P1642" s="591"/>
      <c r="Q1642" s="591"/>
      <c r="R1642" s="591"/>
      <c r="S1642" s="591"/>
      <c r="T1642" s="591"/>
      <c r="U1642" s="591"/>
      <c r="V1642" s="591"/>
      <c r="W1642" s="591"/>
      <c r="X1642" s="591"/>
      <c r="Y1642" s="591"/>
      <c r="Z1642" s="591"/>
      <c r="AA1642" s="591"/>
      <c r="AB1642" s="591"/>
      <c r="AC1642" s="591"/>
      <c r="AD1642" s="591"/>
      <c r="AE1642" s="591"/>
      <c r="AF1642" s="591"/>
      <c r="AG1642" s="591"/>
      <c r="AH1642" s="591"/>
      <c r="AI1642" s="591"/>
      <c r="AJ1642" s="591"/>
      <c r="AK1642" s="591"/>
      <c r="AL1642" s="591"/>
      <c r="AM1642" s="591"/>
      <c r="AN1642" s="591"/>
      <c r="AO1642" s="591"/>
      <c r="AP1642" s="591"/>
      <c r="AQ1642" s="591"/>
      <c r="AR1642" s="591"/>
      <c r="AS1642" s="591"/>
      <c r="AT1642" s="591"/>
      <c r="AU1642" s="591"/>
      <c r="AV1642" s="591"/>
      <c r="AW1642" s="591"/>
      <c r="AX1642" s="591"/>
      <c r="AY1642" s="367"/>
      <c r="AZ1642" s="367"/>
      <c r="BA1642" s="367"/>
      <c r="BB1642" s="367"/>
    </row>
    <row r="1643" spans="1:54" s="103" customFormat="1" ht="12.6" customHeight="1"/>
    <row r="1644" spans="1:54" s="103" customFormat="1" ht="12.6" customHeight="1"/>
    <row r="1645" spans="1:54" s="103" customFormat="1" ht="12.6" customHeight="1"/>
    <row r="1646" spans="1:54" s="103" customFormat="1" ht="12.6" customHeight="1"/>
    <row r="1647" spans="1:54" s="103" customFormat="1" ht="12.6" customHeight="1"/>
    <row r="1648" spans="1:54" s="103" customFormat="1" ht="12.6" customHeight="1"/>
    <row r="1649" spans="1:54" s="103" customFormat="1" ht="12.6" customHeight="1"/>
    <row r="1650" spans="1:54" s="103" customFormat="1" ht="12.6" customHeight="1"/>
    <row r="1651" spans="1:54" s="103" customFormat="1" ht="12.6" customHeight="1"/>
    <row r="1652" spans="1:54" s="103" customFormat="1" ht="12.6" customHeight="1"/>
    <row r="1653" spans="1:54" s="103" customFormat="1" ht="12.6" customHeight="1"/>
    <row r="1654" spans="1:54" s="103" customFormat="1" ht="12.6" customHeight="1"/>
    <row r="1655" spans="1:54" s="103" customFormat="1" ht="12.6" customHeight="1"/>
    <row r="1656" spans="1:54" s="103" customFormat="1" ht="12.6" customHeight="1"/>
    <row r="1657" spans="1:54" s="103" customFormat="1" ht="12.6" customHeight="1"/>
    <row r="1658" spans="1:54" s="103" customFormat="1" ht="12.6" customHeight="1"/>
    <row r="1659" spans="1:54" s="103" customFormat="1" ht="12.6" customHeight="1"/>
    <row r="1660" spans="1:54" s="103" customFormat="1" ht="12.6" customHeight="1"/>
    <row r="1661" spans="1:54" s="103" customFormat="1" ht="12.6" customHeight="1"/>
    <row r="1662" spans="1:54" ht="12.6" customHeight="1">
      <c r="A1662" s="90" t="s">
        <v>1418</v>
      </c>
    </row>
    <row r="1663" spans="1:54" ht="12.6" customHeight="1">
      <c r="A1663" s="141"/>
      <c r="B1663" s="142"/>
      <c r="C1663" s="142"/>
      <c r="D1663" s="142"/>
      <c r="E1663" s="142"/>
      <c r="F1663" s="142"/>
      <c r="G1663" s="142"/>
      <c r="H1663" s="142"/>
      <c r="I1663" s="142"/>
      <c r="J1663" s="142"/>
      <c r="K1663" s="142"/>
      <c r="L1663" s="157"/>
      <c r="M1663" s="227" t="s">
        <v>1268</v>
      </c>
      <c r="N1663" s="228"/>
      <c r="O1663" s="228"/>
      <c r="P1663" s="228"/>
      <c r="Q1663" s="228"/>
      <c r="R1663" s="228"/>
      <c r="S1663" s="228"/>
      <c r="T1663" s="228"/>
      <c r="U1663" s="228"/>
      <c r="V1663" s="228"/>
      <c r="W1663" s="228"/>
      <c r="X1663" s="228"/>
      <c r="Y1663" s="228"/>
      <c r="Z1663" s="228"/>
      <c r="AA1663" s="228"/>
      <c r="AB1663" s="228"/>
      <c r="AC1663" s="228"/>
      <c r="AD1663" s="228"/>
      <c r="AE1663" s="228"/>
      <c r="AF1663" s="228"/>
      <c r="AG1663" s="228"/>
      <c r="AH1663" s="228"/>
      <c r="AI1663" s="228"/>
      <c r="AJ1663" s="228"/>
      <c r="AK1663" s="228"/>
      <c r="AL1663" s="228"/>
      <c r="AM1663" s="228"/>
      <c r="AN1663" s="228"/>
      <c r="AO1663" s="228"/>
      <c r="AP1663" s="228"/>
      <c r="AQ1663" s="228"/>
      <c r="AR1663" s="228"/>
      <c r="AS1663" s="228"/>
      <c r="AT1663" s="228"/>
      <c r="AU1663" s="228"/>
      <c r="AV1663" s="229"/>
      <c r="AW1663" s="586"/>
      <c r="AX1663" s="587"/>
      <c r="AY1663" s="587"/>
      <c r="AZ1663" s="587"/>
      <c r="BA1663" s="587"/>
      <c r="BB1663" s="106"/>
    </row>
    <row r="1664" spans="1:54" ht="12.6" customHeight="1">
      <c r="A1664" s="143"/>
      <c r="B1664" s="144"/>
      <c r="C1664" s="144"/>
      <c r="D1664" s="144"/>
      <c r="E1664" s="144"/>
      <c r="F1664" s="144"/>
      <c r="G1664" s="144"/>
      <c r="H1664" s="144"/>
      <c r="I1664" s="144"/>
      <c r="J1664" s="144"/>
      <c r="K1664" s="144"/>
      <c r="L1664" s="158"/>
      <c r="M1664" s="141"/>
      <c r="N1664" s="142"/>
      <c r="O1664" s="142"/>
      <c r="P1664" s="142"/>
      <c r="Q1664" s="142"/>
      <c r="R1664" s="142"/>
      <c r="S1664" s="142"/>
      <c r="T1664" s="157"/>
      <c r="U1664" s="141"/>
      <c r="V1664" s="142"/>
      <c r="W1664" s="142"/>
      <c r="X1664" s="142"/>
      <c r="Y1664" s="142"/>
      <c r="Z1664" s="142"/>
      <c r="AA1664" s="157"/>
      <c r="AB1664" s="141"/>
      <c r="AC1664" s="142"/>
      <c r="AD1664" s="142"/>
      <c r="AE1664" s="142"/>
      <c r="AF1664" s="142"/>
      <c r="AG1664" s="142"/>
      <c r="AH1664" s="157"/>
      <c r="AI1664" s="141"/>
      <c r="AJ1664" s="142"/>
      <c r="AK1664" s="142"/>
      <c r="AL1664" s="142"/>
      <c r="AM1664" s="142"/>
      <c r="AN1664" s="142"/>
      <c r="AO1664" s="157"/>
      <c r="AP1664" s="182" t="s">
        <v>1456</v>
      </c>
      <c r="AQ1664" s="183"/>
      <c r="AR1664" s="183"/>
      <c r="AS1664" s="183"/>
      <c r="AT1664" s="183"/>
      <c r="AU1664" s="183"/>
      <c r="AV1664" s="184"/>
      <c r="AW1664" s="105"/>
      <c r="AX1664" s="106"/>
      <c r="AY1664" s="106"/>
      <c r="AZ1664" s="106"/>
      <c r="BA1664" s="106"/>
      <c r="BB1664" s="106"/>
    </row>
    <row r="1665" spans="1:54" ht="12.6" customHeight="1">
      <c r="A1665" s="580" t="s">
        <v>1952</v>
      </c>
      <c r="B1665" s="581"/>
      <c r="C1665" s="581"/>
      <c r="D1665" s="581"/>
      <c r="E1665" s="581"/>
      <c r="F1665" s="581"/>
      <c r="G1665" s="581"/>
      <c r="H1665" s="581"/>
      <c r="I1665" s="581"/>
      <c r="J1665" s="581"/>
      <c r="K1665" s="581"/>
      <c r="L1665" s="582"/>
      <c r="M1665" s="580" t="s">
        <v>1409</v>
      </c>
      <c r="N1665" s="581"/>
      <c r="O1665" s="581"/>
      <c r="P1665" s="581"/>
      <c r="Q1665" s="581"/>
      <c r="R1665" s="581"/>
      <c r="S1665" s="581"/>
      <c r="T1665" s="582"/>
      <c r="U1665" s="580" t="s">
        <v>1411</v>
      </c>
      <c r="V1665" s="581"/>
      <c r="W1665" s="581"/>
      <c r="X1665" s="581"/>
      <c r="Y1665" s="581"/>
      <c r="Z1665" s="581"/>
      <c r="AA1665" s="582"/>
      <c r="AB1665" s="580" t="s">
        <v>1412</v>
      </c>
      <c r="AC1665" s="581"/>
      <c r="AD1665" s="581"/>
      <c r="AE1665" s="581"/>
      <c r="AF1665" s="581"/>
      <c r="AG1665" s="581"/>
      <c r="AH1665" s="582"/>
      <c r="AI1665" s="580" t="s">
        <v>1413</v>
      </c>
      <c r="AJ1665" s="581"/>
      <c r="AK1665" s="581"/>
      <c r="AL1665" s="581"/>
      <c r="AM1665" s="581"/>
      <c r="AN1665" s="581"/>
      <c r="AO1665" s="582"/>
      <c r="AP1665" s="105" t="s">
        <v>1515</v>
      </c>
      <c r="AQ1665" s="106"/>
      <c r="AR1665" s="106"/>
      <c r="AS1665" s="106"/>
      <c r="AT1665" s="106"/>
      <c r="AU1665" s="106"/>
      <c r="AV1665" s="197"/>
      <c r="AW1665" s="105"/>
      <c r="AX1665" s="106"/>
      <c r="AY1665" s="106"/>
      <c r="AZ1665" s="106"/>
      <c r="BA1665" s="106"/>
      <c r="BB1665" s="106"/>
    </row>
    <row r="1666" spans="1:54" ht="12.6" customHeight="1">
      <c r="A1666" s="580" t="s">
        <v>1953</v>
      </c>
      <c r="B1666" s="581"/>
      <c r="C1666" s="581"/>
      <c r="D1666" s="581"/>
      <c r="E1666" s="581"/>
      <c r="F1666" s="581"/>
      <c r="G1666" s="581"/>
      <c r="H1666" s="581"/>
      <c r="I1666" s="581"/>
      <c r="J1666" s="581"/>
      <c r="K1666" s="581"/>
      <c r="L1666" s="582"/>
      <c r="M1666" s="580" t="s">
        <v>1410</v>
      </c>
      <c r="N1666" s="581"/>
      <c r="O1666" s="581"/>
      <c r="P1666" s="581"/>
      <c r="Q1666" s="581"/>
      <c r="R1666" s="581"/>
      <c r="S1666" s="581"/>
      <c r="T1666" s="582"/>
      <c r="U1666" s="143"/>
      <c r="V1666" s="144"/>
      <c r="W1666" s="144"/>
      <c r="X1666" s="144"/>
      <c r="Y1666" s="144"/>
      <c r="Z1666" s="144"/>
      <c r="AA1666" s="158"/>
      <c r="AB1666" s="143"/>
      <c r="AC1666" s="144"/>
      <c r="AD1666" s="144"/>
      <c r="AE1666" s="144"/>
      <c r="AF1666" s="144"/>
      <c r="AG1666" s="144"/>
      <c r="AH1666" s="158"/>
      <c r="AI1666" s="143"/>
      <c r="AJ1666" s="144"/>
      <c r="AK1666" s="144"/>
      <c r="AL1666" s="144"/>
      <c r="AM1666" s="144"/>
      <c r="AN1666" s="144"/>
      <c r="AO1666" s="158"/>
      <c r="AP1666" s="105" t="s">
        <v>1458</v>
      </c>
      <c r="AQ1666" s="106"/>
      <c r="AR1666" s="106"/>
      <c r="AS1666" s="106"/>
      <c r="AT1666" s="106"/>
      <c r="AU1666" s="106"/>
      <c r="AV1666" s="197"/>
      <c r="AW1666" s="105"/>
      <c r="AX1666" s="106"/>
      <c r="AY1666" s="106"/>
      <c r="AZ1666" s="106"/>
      <c r="BA1666" s="106"/>
      <c r="BB1666" s="106"/>
    </row>
    <row r="1667" spans="1:54" ht="12.6" customHeight="1">
      <c r="A1667" s="143"/>
      <c r="B1667" s="144"/>
      <c r="C1667" s="144"/>
      <c r="D1667" s="144"/>
      <c r="E1667" s="144"/>
      <c r="F1667" s="144"/>
      <c r="G1667" s="144"/>
      <c r="H1667" s="144"/>
      <c r="I1667" s="144"/>
      <c r="J1667" s="144"/>
      <c r="K1667" s="144"/>
      <c r="L1667" s="158"/>
      <c r="M1667" s="143"/>
      <c r="N1667" s="144"/>
      <c r="O1667" s="144"/>
      <c r="P1667" s="144"/>
      <c r="Q1667" s="144"/>
      <c r="R1667" s="144"/>
      <c r="S1667" s="144"/>
      <c r="T1667" s="158"/>
      <c r="U1667" s="143"/>
      <c r="V1667" s="144"/>
      <c r="W1667" s="144"/>
      <c r="X1667" s="144"/>
      <c r="Y1667" s="144"/>
      <c r="Z1667" s="144"/>
      <c r="AA1667" s="158"/>
      <c r="AB1667" s="143"/>
      <c r="AC1667" s="144"/>
      <c r="AD1667" s="144"/>
      <c r="AE1667" s="144"/>
      <c r="AF1667" s="144"/>
      <c r="AG1667" s="144"/>
      <c r="AH1667" s="158"/>
      <c r="AI1667" s="143"/>
      <c r="AJ1667" s="144"/>
      <c r="AK1667" s="144"/>
      <c r="AL1667" s="144"/>
      <c r="AM1667" s="144"/>
      <c r="AN1667" s="144"/>
      <c r="AO1667" s="158"/>
      <c r="AP1667" s="105" t="s">
        <v>1459</v>
      </c>
      <c r="AQ1667" s="106"/>
      <c r="AR1667" s="106"/>
      <c r="AS1667" s="106"/>
      <c r="AT1667" s="106"/>
      <c r="AU1667" s="106"/>
      <c r="AV1667" s="197"/>
      <c r="AW1667" s="105"/>
      <c r="AX1667" s="106"/>
      <c r="AY1667" s="106"/>
      <c r="AZ1667" s="106"/>
      <c r="BA1667" s="106"/>
      <c r="BB1667" s="106"/>
    </row>
    <row r="1668" spans="1:54" ht="12.6" customHeight="1">
      <c r="A1668" s="583" t="s">
        <v>1399</v>
      </c>
      <c r="B1668" s="584"/>
      <c r="C1668" s="584"/>
      <c r="D1668" s="584"/>
      <c r="E1668" s="584"/>
      <c r="F1668" s="584"/>
      <c r="G1668" s="584"/>
      <c r="H1668" s="584"/>
      <c r="I1668" s="584"/>
      <c r="J1668" s="584"/>
      <c r="K1668" s="584"/>
      <c r="L1668" s="585"/>
      <c r="M1668" s="583" t="s">
        <v>1400</v>
      </c>
      <c r="N1668" s="584"/>
      <c r="O1668" s="584"/>
      <c r="P1668" s="584"/>
      <c r="Q1668" s="584"/>
      <c r="R1668" s="584"/>
      <c r="S1668" s="584"/>
      <c r="T1668" s="585"/>
      <c r="U1668" s="583" t="s">
        <v>1401</v>
      </c>
      <c r="V1668" s="584"/>
      <c r="W1668" s="584"/>
      <c r="X1668" s="584"/>
      <c r="Y1668" s="584"/>
      <c r="Z1668" s="584"/>
      <c r="AA1668" s="585"/>
      <c r="AB1668" s="583" t="s">
        <v>1402</v>
      </c>
      <c r="AC1668" s="584"/>
      <c r="AD1668" s="584"/>
      <c r="AE1668" s="584"/>
      <c r="AF1668" s="584"/>
      <c r="AG1668" s="584"/>
      <c r="AH1668" s="585"/>
      <c r="AI1668" s="583" t="s">
        <v>1403</v>
      </c>
      <c r="AJ1668" s="584"/>
      <c r="AK1668" s="584"/>
      <c r="AL1668" s="584"/>
      <c r="AM1668" s="584"/>
      <c r="AN1668" s="584"/>
      <c r="AO1668" s="585"/>
      <c r="AP1668" s="194" t="s">
        <v>1404</v>
      </c>
      <c r="AQ1668" s="195"/>
      <c r="AR1668" s="195"/>
      <c r="AS1668" s="195"/>
      <c r="AT1668" s="195"/>
      <c r="AU1668" s="195"/>
      <c r="AV1668" s="196"/>
      <c r="AW1668" s="105"/>
      <c r="AX1668" s="106"/>
      <c r="AY1668" s="106"/>
      <c r="AZ1668" s="106"/>
      <c r="BA1668" s="106"/>
      <c r="BB1668" s="106"/>
    </row>
    <row r="1669" spans="1:54" ht="12.6" customHeight="1">
      <c r="A1669" s="107" t="s">
        <v>1954</v>
      </c>
      <c r="B1669" s="108"/>
      <c r="C1669" s="108"/>
      <c r="D1669" s="108"/>
      <c r="E1669" s="108"/>
      <c r="F1669" s="108"/>
      <c r="G1669" s="108"/>
      <c r="H1669" s="108"/>
      <c r="I1669" s="108"/>
      <c r="J1669" s="108"/>
      <c r="K1669" s="108"/>
      <c r="L1669" s="109"/>
      <c r="M1669" s="576">
        <v>189240</v>
      </c>
      <c r="N1669" s="576"/>
      <c r="O1669" s="576"/>
      <c r="P1669" s="576"/>
      <c r="Q1669" s="576"/>
      <c r="R1669" s="576"/>
      <c r="S1669" s="576"/>
      <c r="T1669" s="576"/>
      <c r="U1669" s="576">
        <f>'HL KNIHA VYPOC'!$J$215</f>
        <v>0</v>
      </c>
      <c r="V1669" s="576"/>
      <c r="W1669" s="576"/>
      <c r="X1669" s="576"/>
      <c r="Y1669" s="576"/>
      <c r="Z1669" s="576"/>
      <c r="AA1669" s="576"/>
      <c r="AB1669" s="576">
        <f>'HL KNIHA VYPOC'!$I$215</f>
        <v>0</v>
      </c>
      <c r="AC1669" s="576"/>
      <c r="AD1669" s="576"/>
      <c r="AE1669" s="576"/>
      <c r="AF1669" s="576"/>
      <c r="AG1669" s="576"/>
      <c r="AH1669" s="576"/>
      <c r="AI1669" s="576"/>
      <c r="AJ1669" s="576"/>
      <c r="AK1669" s="576"/>
      <c r="AL1669" s="576"/>
      <c r="AM1669" s="576"/>
      <c r="AN1669" s="576"/>
      <c r="AO1669" s="576"/>
      <c r="AP1669" s="567">
        <f>SUM(M1669+U1669-AB1669+AI1669)</f>
        <v>189240</v>
      </c>
      <c r="AQ1669" s="568"/>
      <c r="AR1669" s="568"/>
      <c r="AS1669" s="568"/>
      <c r="AT1669" s="568"/>
      <c r="AU1669" s="568"/>
      <c r="AV1669" s="569"/>
      <c r="AW1669" s="110"/>
      <c r="AX1669" s="111"/>
      <c r="AY1669" s="111"/>
      <c r="AZ1669" s="111"/>
      <c r="BA1669" s="111"/>
      <c r="BB1669" s="111"/>
    </row>
    <row r="1670" spans="1:54" ht="12.6" customHeight="1">
      <c r="A1670" s="113" t="s">
        <v>1955</v>
      </c>
      <c r="B1670" s="114"/>
      <c r="C1670" s="114"/>
      <c r="D1670" s="114"/>
      <c r="E1670" s="114"/>
      <c r="F1670" s="114"/>
      <c r="G1670" s="114"/>
      <c r="H1670" s="114"/>
      <c r="I1670" s="114"/>
      <c r="J1670" s="114"/>
      <c r="K1670" s="114"/>
      <c r="L1670" s="115"/>
      <c r="M1670" s="576"/>
      <c r="N1670" s="576"/>
      <c r="O1670" s="576"/>
      <c r="P1670" s="576"/>
      <c r="Q1670" s="576"/>
      <c r="R1670" s="576"/>
      <c r="S1670" s="576"/>
      <c r="T1670" s="576"/>
      <c r="U1670" s="576"/>
      <c r="V1670" s="576"/>
      <c r="W1670" s="576"/>
      <c r="X1670" s="576"/>
      <c r="Y1670" s="576"/>
      <c r="Z1670" s="576"/>
      <c r="AA1670" s="576"/>
      <c r="AB1670" s="576"/>
      <c r="AC1670" s="576"/>
      <c r="AD1670" s="576"/>
      <c r="AE1670" s="576"/>
      <c r="AF1670" s="576"/>
      <c r="AG1670" s="576"/>
      <c r="AH1670" s="576"/>
      <c r="AI1670" s="576"/>
      <c r="AJ1670" s="576"/>
      <c r="AK1670" s="576"/>
      <c r="AL1670" s="576"/>
      <c r="AM1670" s="576"/>
      <c r="AN1670" s="576"/>
      <c r="AO1670" s="576"/>
      <c r="AP1670" s="573">
        <f>SUM(M1670+U1670-AB1670+AI1670)</f>
        <v>0</v>
      </c>
      <c r="AQ1670" s="574"/>
      <c r="AR1670" s="574"/>
      <c r="AS1670" s="574"/>
      <c r="AT1670" s="574"/>
      <c r="AU1670" s="574"/>
      <c r="AV1670" s="575"/>
      <c r="AW1670" s="110"/>
      <c r="AX1670" s="111"/>
      <c r="AY1670" s="111"/>
      <c r="AZ1670" s="111"/>
      <c r="BA1670" s="111"/>
      <c r="BB1670" s="111"/>
    </row>
    <row r="1671" spans="1:54" ht="12.6" customHeight="1">
      <c r="A1671" s="116" t="s">
        <v>1956</v>
      </c>
      <c r="B1671" s="117"/>
      <c r="C1671" s="117"/>
      <c r="D1671" s="117"/>
      <c r="E1671" s="117"/>
      <c r="F1671" s="117"/>
      <c r="G1671" s="117"/>
      <c r="H1671" s="117"/>
      <c r="I1671" s="117"/>
      <c r="J1671" s="117"/>
      <c r="K1671" s="117"/>
      <c r="L1671" s="118"/>
      <c r="M1671" s="576"/>
      <c r="N1671" s="576"/>
      <c r="O1671" s="576"/>
      <c r="P1671" s="576"/>
      <c r="Q1671" s="576"/>
      <c r="R1671" s="576"/>
      <c r="S1671" s="576"/>
      <c r="T1671" s="576"/>
      <c r="U1671" s="576"/>
      <c r="V1671" s="576"/>
      <c r="W1671" s="576"/>
      <c r="X1671" s="576"/>
      <c r="Y1671" s="576"/>
      <c r="Z1671" s="576"/>
      <c r="AA1671" s="576"/>
      <c r="AB1671" s="576"/>
      <c r="AC1671" s="576"/>
      <c r="AD1671" s="576"/>
      <c r="AE1671" s="576"/>
      <c r="AF1671" s="576"/>
      <c r="AG1671" s="576"/>
      <c r="AH1671" s="576"/>
      <c r="AI1671" s="576"/>
      <c r="AJ1671" s="576"/>
      <c r="AK1671" s="576"/>
      <c r="AL1671" s="576"/>
      <c r="AM1671" s="576"/>
      <c r="AN1671" s="576"/>
      <c r="AO1671" s="576"/>
      <c r="AP1671" s="577"/>
      <c r="AQ1671" s="578"/>
      <c r="AR1671" s="578"/>
      <c r="AS1671" s="578"/>
      <c r="AT1671" s="578"/>
      <c r="AU1671" s="578"/>
      <c r="AV1671" s="579"/>
      <c r="AW1671" s="110"/>
      <c r="AX1671" s="111"/>
      <c r="AY1671" s="111"/>
      <c r="AZ1671" s="111"/>
      <c r="BA1671" s="111"/>
      <c r="BB1671" s="111"/>
    </row>
    <row r="1672" spans="1:54" ht="12.6" customHeight="1">
      <c r="A1672" s="113" t="s">
        <v>1957</v>
      </c>
      <c r="B1672" s="114"/>
      <c r="C1672" s="114"/>
      <c r="D1672" s="114"/>
      <c r="E1672" s="114"/>
      <c r="F1672" s="114"/>
      <c r="G1672" s="114"/>
      <c r="H1672" s="114"/>
      <c r="I1672" s="114"/>
      <c r="J1672" s="114"/>
      <c r="K1672" s="114"/>
      <c r="L1672" s="115"/>
      <c r="M1672" s="567">
        <f>SUM('HL KNIHA VYPOC'!H223)*-1</f>
        <v>0</v>
      </c>
      <c r="N1672" s="568"/>
      <c r="O1672" s="568"/>
      <c r="P1672" s="568"/>
      <c r="Q1672" s="568"/>
      <c r="R1672" s="568"/>
      <c r="S1672" s="568"/>
      <c r="T1672" s="569"/>
      <c r="U1672" s="567">
        <f>SUM('HL KNIHA VYPOC'!J223)</f>
        <v>0</v>
      </c>
      <c r="V1672" s="568"/>
      <c r="W1672" s="568"/>
      <c r="X1672" s="568"/>
      <c r="Y1672" s="568"/>
      <c r="Z1672" s="568"/>
      <c r="AA1672" s="569"/>
      <c r="AB1672" s="567">
        <f>SUM('HL KNIHA VYPOC'!I223)</f>
        <v>0</v>
      </c>
      <c r="AC1672" s="568"/>
      <c r="AD1672" s="568"/>
      <c r="AE1672" s="568"/>
      <c r="AF1672" s="568"/>
      <c r="AG1672" s="568"/>
      <c r="AH1672" s="569"/>
      <c r="AI1672" s="567"/>
      <c r="AJ1672" s="568"/>
      <c r="AK1672" s="568"/>
      <c r="AL1672" s="568"/>
      <c r="AM1672" s="568"/>
      <c r="AN1672" s="568"/>
      <c r="AO1672" s="569"/>
      <c r="AP1672" s="567">
        <f>SUM(M1672+U1672-AB1672+AI1672)</f>
        <v>0</v>
      </c>
      <c r="AQ1672" s="568"/>
      <c r="AR1672" s="568"/>
      <c r="AS1672" s="568"/>
      <c r="AT1672" s="568"/>
      <c r="AU1672" s="568"/>
      <c r="AV1672" s="569"/>
      <c r="AW1672" s="110"/>
      <c r="AX1672" s="111"/>
      <c r="AY1672" s="111"/>
      <c r="AZ1672" s="111"/>
      <c r="BA1672" s="111"/>
      <c r="BB1672" s="111"/>
    </row>
    <row r="1673" spans="1:54" ht="12.6" customHeight="1">
      <c r="A1673" s="113" t="s">
        <v>1958</v>
      </c>
      <c r="B1673" s="114"/>
      <c r="C1673" s="114"/>
      <c r="D1673" s="114"/>
      <c r="E1673" s="114"/>
      <c r="F1673" s="114"/>
      <c r="G1673" s="114"/>
      <c r="H1673" s="114"/>
      <c r="I1673" s="114"/>
      <c r="J1673" s="114"/>
      <c r="K1673" s="114"/>
      <c r="L1673" s="115"/>
      <c r="M1673" s="576">
        <f>SUM('HL KNIHA VYPOC'!H172)</f>
        <v>0</v>
      </c>
      <c r="N1673" s="576"/>
      <c r="O1673" s="576"/>
      <c r="P1673" s="576"/>
      <c r="Q1673" s="576"/>
      <c r="R1673" s="576"/>
      <c r="S1673" s="576"/>
      <c r="T1673" s="576"/>
      <c r="U1673" s="576">
        <f>SUM('HL KNIHA VYPOC'!J172)</f>
        <v>0</v>
      </c>
      <c r="V1673" s="576"/>
      <c r="W1673" s="576"/>
      <c r="X1673" s="576"/>
      <c r="Y1673" s="576"/>
      <c r="Z1673" s="576"/>
      <c r="AA1673" s="576"/>
      <c r="AB1673" s="576">
        <f>SUM('HL KNIHA VYPOC'!I172)</f>
        <v>0</v>
      </c>
      <c r="AC1673" s="576"/>
      <c r="AD1673" s="576"/>
      <c r="AE1673" s="576"/>
      <c r="AF1673" s="576"/>
      <c r="AG1673" s="576"/>
      <c r="AH1673" s="576"/>
      <c r="AI1673" s="576"/>
      <c r="AJ1673" s="576"/>
      <c r="AK1673" s="576"/>
      <c r="AL1673" s="576"/>
      <c r="AM1673" s="576"/>
      <c r="AN1673" s="576"/>
      <c r="AO1673" s="576"/>
      <c r="AP1673" s="573">
        <f>SUM('HL KNIHA VYPOC'!K172)</f>
        <v>0</v>
      </c>
      <c r="AQ1673" s="574"/>
      <c r="AR1673" s="574"/>
      <c r="AS1673" s="574"/>
      <c r="AT1673" s="574"/>
      <c r="AU1673" s="574"/>
      <c r="AV1673" s="575"/>
      <c r="AW1673" s="110"/>
      <c r="AX1673" s="111"/>
      <c r="AY1673" s="111"/>
      <c r="AZ1673" s="111"/>
      <c r="BA1673" s="111"/>
      <c r="BB1673" s="111"/>
    </row>
    <row r="1674" spans="1:54" ht="12.6" customHeight="1">
      <c r="A1674" s="116" t="s">
        <v>1959</v>
      </c>
      <c r="B1674" s="117"/>
      <c r="C1674" s="117"/>
      <c r="D1674" s="117"/>
      <c r="E1674" s="117"/>
      <c r="F1674" s="117"/>
      <c r="G1674" s="117"/>
      <c r="H1674" s="117"/>
      <c r="I1674" s="117"/>
      <c r="J1674" s="117"/>
      <c r="K1674" s="117"/>
      <c r="L1674" s="118"/>
      <c r="M1674" s="576"/>
      <c r="N1674" s="576"/>
      <c r="O1674" s="576"/>
      <c r="P1674" s="576"/>
      <c r="Q1674" s="576"/>
      <c r="R1674" s="576"/>
      <c r="S1674" s="576"/>
      <c r="T1674" s="576"/>
      <c r="U1674" s="576"/>
      <c r="V1674" s="576"/>
      <c r="W1674" s="576"/>
      <c r="X1674" s="576"/>
      <c r="Y1674" s="576"/>
      <c r="Z1674" s="576"/>
      <c r="AA1674" s="576"/>
      <c r="AB1674" s="576"/>
      <c r="AC1674" s="576"/>
      <c r="AD1674" s="576"/>
      <c r="AE1674" s="576"/>
      <c r="AF1674" s="576"/>
      <c r="AG1674" s="576"/>
      <c r="AH1674" s="576"/>
      <c r="AI1674" s="576"/>
      <c r="AJ1674" s="576"/>
      <c r="AK1674" s="576"/>
      <c r="AL1674" s="576"/>
      <c r="AM1674" s="576"/>
      <c r="AN1674" s="576"/>
      <c r="AO1674" s="576"/>
      <c r="AP1674" s="577"/>
      <c r="AQ1674" s="578"/>
      <c r="AR1674" s="578"/>
      <c r="AS1674" s="578"/>
      <c r="AT1674" s="578"/>
      <c r="AU1674" s="578"/>
      <c r="AV1674" s="579"/>
      <c r="AW1674" s="110"/>
      <c r="AX1674" s="111"/>
      <c r="AY1674" s="111"/>
      <c r="AZ1674" s="111"/>
      <c r="BA1674" s="111"/>
      <c r="BB1674" s="111"/>
    </row>
    <row r="1675" spans="1:54" ht="12.6" customHeight="1">
      <c r="A1675" s="107" t="s">
        <v>1960</v>
      </c>
      <c r="B1675" s="108"/>
      <c r="C1675" s="108"/>
      <c r="D1675" s="108"/>
      <c r="E1675" s="108"/>
      <c r="F1675" s="108"/>
      <c r="G1675" s="108"/>
      <c r="H1675" s="108"/>
      <c r="I1675" s="108"/>
      <c r="J1675" s="108"/>
      <c r="K1675" s="108"/>
      <c r="L1675" s="109"/>
      <c r="M1675" s="576">
        <f>SUM('HL KNIHA VYPOC'!H216)*-1</f>
        <v>0</v>
      </c>
      <c r="N1675" s="576"/>
      <c r="O1675" s="576"/>
      <c r="P1675" s="576"/>
      <c r="Q1675" s="576"/>
      <c r="R1675" s="576"/>
      <c r="S1675" s="576"/>
      <c r="T1675" s="576"/>
      <c r="U1675" s="576">
        <f>SUM('HL KNIHA VYPOC'!J216)</f>
        <v>0</v>
      </c>
      <c r="V1675" s="576"/>
      <c r="W1675" s="576"/>
      <c r="X1675" s="576"/>
      <c r="Y1675" s="576"/>
      <c r="Z1675" s="576"/>
      <c r="AA1675" s="576"/>
      <c r="AB1675" s="576">
        <f>SUM('HL KNIHA VYPOC'!I216)</f>
        <v>0</v>
      </c>
      <c r="AC1675" s="576"/>
      <c r="AD1675" s="576"/>
      <c r="AE1675" s="576"/>
      <c r="AF1675" s="576"/>
      <c r="AG1675" s="576"/>
      <c r="AH1675" s="576"/>
      <c r="AI1675" s="576"/>
      <c r="AJ1675" s="576"/>
      <c r="AK1675" s="576"/>
      <c r="AL1675" s="576"/>
      <c r="AM1675" s="576"/>
      <c r="AN1675" s="576"/>
      <c r="AO1675" s="576"/>
      <c r="AP1675" s="567">
        <f t="shared" ref="AP1675:AP1680" si="2">SUM(M1675+U1675-AB1675+AI1675)</f>
        <v>0</v>
      </c>
      <c r="AQ1675" s="568"/>
      <c r="AR1675" s="568"/>
      <c r="AS1675" s="568"/>
      <c r="AT1675" s="568"/>
      <c r="AU1675" s="568"/>
      <c r="AV1675" s="569"/>
      <c r="AW1675" s="110"/>
      <c r="AX1675" s="111"/>
      <c r="AY1675" s="111"/>
      <c r="AZ1675" s="111"/>
      <c r="BA1675" s="111"/>
      <c r="BB1675" s="111"/>
    </row>
    <row r="1676" spans="1:54" ht="12.6" customHeight="1">
      <c r="A1676" s="107" t="s">
        <v>1961</v>
      </c>
      <c r="B1676" s="108"/>
      <c r="C1676" s="108"/>
      <c r="D1676" s="108"/>
      <c r="E1676" s="108"/>
      <c r="F1676" s="108"/>
      <c r="G1676" s="108"/>
      <c r="H1676" s="108"/>
      <c r="I1676" s="108"/>
      <c r="J1676" s="108"/>
      <c r="K1676" s="108"/>
      <c r="L1676" s="109"/>
      <c r="M1676" s="573"/>
      <c r="N1676" s="574"/>
      <c r="O1676" s="574"/>
      <c r="P1676" s="574"/>
      <c r="Q1676" s="574"/>
      <c r="R1676" s="574"/>
      <c r="S1676" s="574"/>
      <c r="T1676" s="575"/>
      <c r="U1676" s="573">
        <f>SUM('HL KNIHA VYPOC'!J217)</f>
        <v>0</v>
      </c>
      <c r="V1676" s="574"/>
      <c r="W1676" s="574"/>
      <c r="X1676" s="574"/>
      <c r="Y1676" s="574"/>
      <c r="Z1676" s="574"/>
      <c r="AA1676" s="575"/>
      <c r="AB1676" s="573">
        <f>SUM('HL KNIHA VYPOC'!I217)</f>
        <v>0</v>
      </c>
      <c r="AC1676" s="574"/>
      <c r="AD1676" s="574"/>
      <c r="AE1676" s="574"/>
      <c r="AF1676" s="574"/>
      <c r="AG1676" s="574"/>
      <c r="AH1676" s="575"/>
      <c r="AI1676" s="573"/>
      <c r="AJ1676" s="574"/>
      <c r="AK1676" s="574"/>
      <c r="AL1676" s="574"/>
      <c r="AM1676" s="574"/>
      <c r="AN1676" s="574"/>
      <c r="AO1676" s="575"/>
      <c r="AP1676" s="567">
        <f t="shared" si="2"/>
        <v>0</v>
      </c>
      <c r="AQ1676" s="568"/>
      <c r="AR1676" s="568"/>
      <c r="AS1676" s="568"/>
      <c r="AT1676" s="568"/>
      <c r="AU1676" s="568"/>
      <c r="AV1676" s="569"/>
      <c r="AW1676" s="110"/>
      <c r="AX1676" s="111"/>
      <c r="AY1676" s="111"/>
      <c r="AZ1676" s="111"/>
      <c r="BA1676" s="111"/>
      <c r="BB1676" s="111"/>
    </row>
    <row r="1677" spans="1:54" ht="27" customHeight="1">
      <c r="A1677" s="570" t="s">
        <v>1962</v>
      </c>
      <c r="B1677" s="571"/>
      <c r="C1677" s="571"/>
      <c r="D1677" s="571"/>
      <c r="E1677" s="571"/>
      <c r="F1677" s="571"/>
      <c r="G1677" s="571"/>
      <c r="H1677" s="571"/>
      <c r="I1677" s="571"/>
      <c r="J1677" s="571"/>
      <c r="K1677" s="571"/>
      <c r="L1677" s="572"/>
      <c r="M1677" s="573">
        <f>SUM('HL KNIHA VYPOC'!H222+'HL KNIHA VYPOC'!H227)*-1</f>
        <v>0</v>
      </c>
      <c r="N1677" s="574"/>
      <c r="O1677" s="574"/>
      <c r="P1677" s="574"/>
      <c r="Q1677" s="574"/>
      <c r="R1677" s="574"/>
      <c r="S1677" s="574"/>
      <c r="T1677" s="575"/>
      <c r="U1677" s="573">
        <f>SUM('HL KNIHA VYPOC'!J222+'HL KNIHA VYPOC'!J227)</f>
        <v>0</v>
      </c>
      <c r="V1677" s="574"/>
      <c r="W1677" s="574"/>
      <c r="X1677" s="574"/>
      <c r="Y1677" s="574"/>
      <c r="Z1677" s="574"/>
      <c r="AA1677" s="575"/>
      <c r="AB1677" s="573">
        <f>SUM('HL KNIHA VYPOC'!I222+'HL KNIHA VYPOC'!I227)</f>
        <v>0</v>
      </c>
      <c r="AC1677" s="574"/>
      <c r="AD1677" s="574"/>
      <c r="AE1677" s="574"/>
      <c r="AF1677" s="574"/>
      <c r="AG1677" s="574"/>
      <c r="AH1677" s="575"/>
      <c r="AI1677" s="573"/>
      <c r="AJ1677" s="574"/>
      <c r="AK1677" s="574"/>
      <c r="AL1677" s="574"/>
      <c r="AM1677" s="574"/>
      <c r="AN1677" s="574"/>
      <c r="AO1677" s="575"/>
      <c r="AP1677" s="567">
        <f t="shared" si="2"/>
        <v>0</v>
      </c>
      <c r="AQ1677" s="568"/>
      <c r="AR1677" s="568"/>
      <c r="AS1677" s="568"/>
      <c r="AT1677" s="568"/>
      <c r="AU1677" s="568"/>
      <c r="AV1677" s="569"/>
      <c r="AW1677" s="110"/>
      <c r="AX1677" s="111"/>
      <c r="AY1677" s="111"/>
      <c r="AZ1677" s="111"/>
      <c r="BA1677" s="111"/>
      <c r="BB1677" s="111"/>
    </row>
    <row r="1678" spans="1:54" ht="27" customHeight="1">
      <c r="A1678" s="570" t="s">
        <v>1963</v>
      </c>
      <c r="B1678" s="571"/>
      <c r="C1678" s="571"/>
      <c r="D1678" s="571"/>
      <c r="E1678" s="571"/>
      <c r="F1678" s="571"/>
      <c r="G1678" s="571"/>
      <c r="H1678" s="571"/>
      <c r="I1678" s="571"/>
      <c r="J1678" s="571"/>
      <c r="K1678" s="571"/>
      <c r="L1678" s="572"/>
      <c r="M1678" s="567">
        <v>996</v>
      </c>
      <c r="N1678" s="568"/>
      <c r="O1678" s="568"/>
      <c r="P1678" s="568"/>
      <c r="Q1678" s="568"/>
      <c r="R1678" s="568"/>
      <c r="S1678" s="568"/>
      <c r="T1678" s="569"/>
      <c r="U1678" s="567">
        <f>SUM('HL KNIHA VYPOC'!J221+'HL KNIHA VYPOC'!J226)</f>
        <v>0</v>
      </c>
      <c r="V1678" s="568"/>
      <c r="W1678" s="568"/>
      <c r="X1678" s="568"/>
      <c r="Y1678" s="568"/>
      <c r="Z1678" s="568"/>
      <c r="AA1678" s="569"/>
      <c r="AB1678" s="567">
        <f>SUM('HL KNIHA VYPOC'!I221+'HL KNIHA VYPOC'!I226)</f>
        <v>0</v>
      </c>
      <c r="AC1678" s="568"/>
      <c r="AD1678" s="568"/>
      <c r="AE1678" s="568"/>
      <c r="AF1678" s="568"/>
      <c r="AG1678" s="568"/>
      <c r="AH1678" s="569"/>
      <c r="AI1678" s="567"/>
      <c r="AJ1678" s="568"/>
      <c r="AK1678" s="568"/>
      <c r="AL1678" s="568"/>
      <c r="AM1678" s="568"/>
      <c r="AN1678" s="568"/>
      <c r="AO1678" s="569"/>
      <c r="AP1678" s="567">
        <f t="shared" si="2"/>
        <v>996</v>
      </c>
      <c r="AQ1678" s="568"/>
      <c r="AR1678" s="568"/>
      <c r="AS1678" s="568"/>
      <c r="AT1678" s="568"/>
      <c r="AU1678" s="568"/>
      <c r="AV1678" s="569"/>
      <c r="AW1678" s="110"/>
      <c r="AX1678" s="111"/>
      <c r="AY1678" s="111"/>
      <c r="AZ1678" s="111"/>
      <c r="BA1678" s="111"/>
      <c r="BB1678" s="111"/>
    </row>
    <row r="1679" spans="1:54" ht="12.6" customHeight="1">
      <c r="A1679" s="107" t="s">
        <v>1964</v>
      </c>
      <c r="B1679" s="108"/>
      <c r="C1679" s="108"/>
      <c r="D1679" s="108"/>
      <c r="E1679" s="108"/>
      <c r="F1679" s="108"/>
      <c r="G1679" s="108"/>
      <c r="H1679" s="108"/>
      <c r="I1679" s="108"/>
      <c r="J1679" s="108"/>
      <c r="K1679" s="108"/>
      <c r="L1679" s="109"/>
      <c r="M1679" s="573">
        <f>SUM('HL KNIHA VYPOC'!H228)*-1</f>
        <v>0</v>
      </c>
      <c r="N1679" s="574"/>
      <c r="O1679" s="574"/>
      <c r="P1679" s="574"/>
      <c r="Q1679" s="574"/>
      <c r="R1679" s="574"/>
      <c r="S1679" s="574"/>
      <c r="T1679" s="575"/>
      <c r="U1679" s="573">
        <f>SUM('HL KNIHA VYPOC'!J228)</f>
        <v>0</v>
      </c>
      <c r="V1679" s="574"/>
      <c r="W1679" s="574"/>
      <c r="X1679" s="574"/>
      <c r="Y1679" s="574"/>
      <c r="Z1679" s="574"/>
      <c r="AA1679" s="575"/>
      <c r="AB1679" s="573">
        <f>SUM('HL KNIHA VYPOC'!I228)</f>
        <v>0</v>
      </c>
      <c r="AC1679" s="574"/>
      <c r="AD1679" s="574"/>
      <c r="AE1679" s="574"/>
      <c r="AF1679" s="574"/>
      <c r="AG1679" s="574"/>
      <c r="AH1679" s="575"/>
      <c r="AI1679" s="573"/>
      <c r="AJ1679" s="574"/>
      <c r="AK1679" s="574"/>
      <c r="AL1679" s="574"/>
      <c r="AM1679" s="574"/>
      <c r="AN1679" s="574"/>
      <c r="AO1679" s="575"/>
      <c r="AP1679" s="567">
        <f t="shared" si="2"/>
        <v>0</v>
      </c>
      <c r="AQ1679" s="568"/>
      <c r="AR1679" s="568"/>
      <c r="AS1679" s="568"/>
      <c r="AT1679" s="568"/>
      <c r="AU1679" s="568"/>
      <c r="AV1679" s="569"/>
      <c r="AW1679" s="110"/>
      <c r="AX1679" s="111"/>
      <c r="AY1679" s="111"/>
      <c r="AZ1679" s="111"/>
      <c r="BA1679" s="111"/>
      <c r="BB1679" s="111"/>
    </row>
    <row r="1680" spans="1:54" ht="12.6" customHeight="1">
      <c r="A1680" s="116" t="s">
        <v>1965</v>
      </c>
      <c r="B1680" s="117"/>
      <c r="C1680" s="117"/>
      <c r="D1680" s="117"/>
      <c r="E1680" s="117"/>
      <c r="F1680" s="117"/>
      <c r="G1680" s="117"/>
      <c r="H1680" s="117"/>
      <c r="I1680" s="117"/>
      <c r="J1680" s="117"/>
      <c r="K1680" s="117"/>
      <c r="L1680" s="118"/>
      <c r="M1680" s="573">
        <f>SUM('HL KNIHA VYPOC'!H229)*-1</f>
        <v>0</v>
      </c>
      <c r="N1680" s="574"/>
      <c r="O1680" s="574"/>
      <c r="P1680" s="574"/>
      <c r="Q1680" s="574"/>
      <c r="R1680" s="574"/>
      <c r="S1680" s="574"/>
      <c r="T1680" s="575"/>
      <c r="U1680" s="573">
        <f>SUM('HL KNIHA VYPOC'!J229)</f>
        <v>0</v>
      </c>
      <c r="V1680" s="574"/>
      <c r="W1680" s="574"/>
      <c r="X1680" s="574"/>
      <c r="Y1680" s="574"/>
      <c r="Z1680" s="574"/>
      <c r="AA1680" s="575"/>
      <c r="AB1680" s="573">
        <f>SUM('HL KNIHA VYPOC'!I229)</f>
        <v>0</v>
      </c>
      <c r="AC1680" s="574"/>
      <c r="AD1680" s="574"/>
      <c r="AE1680" s="574"/>
      <c r="AF1680" s="574"/>
      <c r="AG1680" s="574"/>
      <c r="AH1680" s="575"/>
      <c r="AI1680" s="573"/>
      <c r="AJ1680" s="574"/>
      <c r="AK1680" s="574"/>
      <c r="AL1680" s="574"/>
      <c r="AM1680" s="574"/>
      <c r="AN1680" s="574"/>
      <c r="AO1680" s="575"/>
      <c r="AP1680" s="567">
        <f t="shared" si="2"/>
        <v>0</v>
      </c>
      <c r="AQ1680" s="568"/>
      <c r="AR1680" s="568"/>
      <c r="AS1680" s="568"/>
      <c r="AT1680" s="568"/>
      <c r="AU1680" s="568"/>
      <c r="AV1680" s="569"/>
      <c r="AW1680" s="110"/>
      <c r="AX1680" s="111"/>
      <c r="AY1680" s="111"/>
      <c r="AZ1680" s="111"/>
      <c r="BA1680" s="111"/>
      <c r="BB1680" s="111"/>
    </row>
    <row r="1681" spans="1:54" ht="12.6" customHeight="1">
      <c r="A1681" s="113" t="s">
        <v>1966</v>
      </c>
      <c r="B1681" s="114"/>
      <c r="C1681" s="114"/>
      <c r="D1681" s="114"/>
      <c r="E1681" s="114"/>
      <c r="F1681" s="114"/>
      <c r="G1681" s="114"/>
      <c r="H1681" s="114"/>
      <c r="I1681" s="114"/>
      <c r="J1681" s="114"/>
      <c r="K1681" s="114"/>
      <c r="L1681" s="115"/>
      <c r="M1681" s="576">
        <v>0</v>
      </c>
      <c r="N1681" s="576"/>
      <c r="O1681" s="576"/>
      <c r="P1681" s="576"/>
      <c r="Q1681" s="576"/>
      <c r="R1681" s="576"/>
      <c r="S1681" s="576"/>
      <c r="T1681" s="576"/>
      <c r="U1681" s="576">
        <v>0</v>
      </c>
      <c r="V1681" s="576"/>
      <c r="W1681" s="576"/>
      <c r="X1681" s="576"/>
      <c r="Y1681" s="576"/>
      <c r="Z1681" s="576"/>
      <c r="AA1681" s="576"/>
      <c r="AB1681" s="576">
        <f>SUM('HL KNIHA VYPOC'!I218)</f>
        <v>0</v>
      </c>
      <c r="AC1681" s="576"/>
      <c r="AD1681" s="576"/>
      <c r="AE1681" s="576"/>
      <c r="AF1681" s="576"/>
      <c r="AG1681" s="576"/>
      <c r="AH1681" s="576"/>
      <c r="AI1681" s="576"/>
      <c r="AJ1681" s="576"/>
      <c r="AK1681" s="576"/>
      <c r="AL1681" s="576"/>
      <c r="AM1681" s="576"/>
      <c r="AN1681" s="576"/>
      <c r="AO1681" s="576"/>
      <c r="AP1681" s="573">
        <v>0</v>
      </c>
      <c r="AQ1681" s="574"/>
      <c r="AR1681" s="574"/>
      <c r="AS1681" s="574"/>
      <c r="AT1681" s="574"/>
      <c r="AU1681" s="574"/>
      <c r="AV1681" s="575"/>
      <c r="AW1681" s="110"/>
      <c r="AX1681" s="111"/>
      <c r="AY1681" s="111"/>
      <c r="AZ1681" s="111"/>
      <c r="BA1681" s="111"/>
      <c r="BB1681" s="111"/>
    </row>
    <row r="1682" spans="1:54" ht="12.6" customHeight="1">
      <c r="A1682" s="176" t="s">
        <v>1967</v>
      </c>
      <c r="B1682" s="103"/>
      <c r="C1682" s="103"/>
      <c r="D1682" s="103"/>
      <c r="E1682" s="103"/>
      <c r="F1682" s="103"/>
      <c r="G1682" s="103"/>
      <c r="H1682" s="103"/>
      <c r="I1682" s="103"/>
      <c r="J1682" s="103"/>
      <c r="K1682" s="103"/>
      <c r="L1682" s="145"/>
      <c r="M1682" s="576"/>
      <c r="N1682" s="576"/>
      <c r="O1682" s="576"/>
      <c r="P1682" s="576"/>
      <c r="Q1682" s="576"/>
      <c r="R1682" s="576"/>
      <c r="S1682" s="576"/>
      <c r="T1682" s="576"/>
      <c r="U1682" s="576"/>
      <c r="V1682" s="576"/>
      <c r="W1682" s="576"/>
      <c r="X1682" s="576"/>
      <c r="Y1682" s="576"/>
      <c r="Z1682" s="576"/>
      <c r="AA1682" s="576"/>
      <c r="AB1682" s="576"/>
      <c r="AC1682" s="576"/>
      <c r="AD1682" s="576"/>
      <c r="AE1682" s="576"/>
      <c r="AF1682" s="576"/>
      <c r="AG1682" s="576"/>
      <c r="AH1682" s="576"/>
      <c r="AI1682" s="576"/>
      <c r="AJ1682" s="576"/>
      <c r="AK1682" s="576"/>
      <c r="AL1682" s="576"/>
      <c r="AM1682" s="576"/>
      <c r="AN1682" s="576"/>
      <c r="AO1682" s="576"/>
      <c r="AP1682" s="722"/>
      <c r="AQ1682" s="723"/>
      <c r="AR1682" s="723"/>
      <c r="AS1682" s="723"/>
      <c r="AT1682" s="723"/>
      <c r="AU1682" s="723"/>
      <c r="AV1682" s="724"/>
      <c r="AW1682" s="110"/>
      <c r="AX1682" s="111"/>
      <c r="AY1682" s="111"/>
      <c r="AZ1682" s="111"/>
      <c r="BA1682" s="111"/>
      <c r="BB1682" s="111"/>
    </row>
    <row r="1683" spans="1:54" ht="12.6" customHeight="1">
      <c r="A1683" s="116" t="s">
        <v>1968</v>
      </c>
      <c r="B1683" s="117"/>
      <c r="C1683" s="117"/>
      <c r="D1683" s="117"/>
      <c r="E1683" s="117"/>
      <c r="F1683" s="117"/>
      <c r="G1683" s="117"/>
      <c r="H1683" s="117"/>
      <c r="I1683" s="117"/>
      <c r="J1683" s="117"/>
      <c r="K1683" s="117"/>
      <c r="L1683" s="118"/>
      <c r="M1683" s="576"/>
      <c r="N1683" s="576"/>
      <c r="O1683" s="576"/>
      <c r="P1683" s="576"/>
      <c r="Q1683" s="576"/>
      <c r="R1683" s="576"/>
      <c r="S1683" s="576"/>
      <c r="T1683" s="576"/>
      <c r="U1683" s="576"/>
      <c r="V1683" s="576"/>
      <c r="W1683" s="576"/>
      <c r="X1683" s="576"/>
      <c r="Y1683" s="576"/>
      <c r="Z1683" s="576"/>
      <c r="AA1683" s="576"/>
      <c r="AB1683" s="576"/>
      <c r="AC1683" s="576"/>
      <c r="AD1683" s="576"/>
      <c r="AE1683" s="576"/>
      <c r="AF1683" s="576"/>
      <c r="AG1683" s="576"/>
      <c r="AH1683" s="576"/>
      <c r="AI1683" s="576"/>
      <c r="AJ1683" s="576"/>
      <c r="AK1683" s="576"/>
      <c r="AL1683" s="576"/>
      <c r="AM1683" s="576"/>
      <c r="AN1683" s="576"/>
      <c r="AO1683" s="576"/>
      <c r="AP1683" s="577"/>
      <c r="AQ1683" s="578"/>
      <c r="AR1683" s="578"/>
      <c r="AS1683" s="578"/>
      <c r="AT1683" s="578"/>
      <c r="AU1683" s="578"/>
      <c r="AV1683" s="579"/>
      <c r="AW1683" s="110"/>
      <c r="AX1683" s="111"/>
      <c r="AY1683" s="111"/>
      <c r="AZ1683" s="111"/>
      <c r="BA1683" s="111"/>
      <c r="BB1683" s="111"/>
    </row>
    <row r="1684" spans="1:54" ht="12.6" customHeight="1">
      <c r="A1684" s="113" t="s">
        <v>1966</v>
      </c>
      <c r="B1684" s="114"/>
      <c r="C1684" s="114"/>
      <c r="D1684" s="114"/>
      <c r="E1684" s="114"/>
      <c r="F1684" s="114"/>
      <c r="G1684" s="114"/>
      <c r="H1684" s="114"/>
      <c r="I1684" s="114"/>
      <c r="J1684" s="114"/>
      <c r="K1684" s="114"/>
      <c r="L1684" s="115"/>
      <c r="M1684" s="576">
        <f>SUM('HL KNIHA VYPOC'!H219)*-1</f>
        <v>0</v>
      </c>
      <c r="N1684" s="576"/>
      <c r="O1684" s="576"/>
      <c r="P1684" s="576"/>
      <c r="Q1684" s="576"/>
      <c r="R1684" s="576"/>
      <c r="S1684" s="576"/>
      <c r="T1684" s="576"/>
      <c r="U1684" s="576">
        <f>SUM('HL KNIHA VYPOC'!J219)</f>
        <v>0</v>
      </c>
      <c r="V1684" s="576"/>
      <c r="W1684" s="576"/>
      <c r="X1684" s="576"/>
      <c r="Y1684" s="576"/>
      <c r="Z1684" s="576"/>
      <c r="AA1684" s="576"/>
      <c r="AB1684" s="576">
        <f>SUM('HL KNIHA VYPOC'!I219)</f>
        <v>0</v>
      </c>
      <c r="AC1684" s="576"/>
      <c r="AD1684" s="576"/>
      <c r="AE1684" s="576"/>
      <c r="AF1684" s="576"/>
      <c r="AG1684" s="576"/>
      <c r="AH1684" s="576"/>
      <c r="AI1684" s="576"/>
      <c r="AJ1684" s="576"/>
      <c r="AK1684" s="576"/>
      <c r="AL1684" s="576"/>
      <c r="AM1684" s="576"/>
      <c r="AN1684" s="576"/>
      <c r="AO1684" s="576"/>
      <c r="AP1684" s="573">
        <f>SUM(M1684+U1684-AB1684+AI1684)</f>
        <v>0</v>
      </c>
      <c r="AQ1684" s="574"/>
      <c r="AR1684" s="574"/>
      <c r="AS1684" s="574"/>
      <c r="AT1684" s="574"/>
      <c r="AU1684" s="574"/>
      <c r="AV1684" s="575"/>
      <c r="AW1684" s="110"/>
      <c r="AX1684" s="111"/>
      <c r="AY1684" s="111"/>
      <c r="AZ1684" s="111"/>
      <c r="BA1684" s="111"/>
      <c r="BB1684" s="111"/>
    </row>
    <row r="1685" spans="1:54" ht="12.6" customHeight="1">
      <c r="A1685" s="116" t="s">
        <v>1969</v>
      </c>
      <c r="B1685" s="117"/>
      <c r="C1685" s="117"/>
      <c r="D1685" s="117"/>
      <c r="E1685" s="117"/>
      <c r="F1685" s="117"/>
      <c r="G1685" s="117"/>
      <c r="H1685" s="117"/>
      <c r="I1685" s="117"/>
      <c r="J1685" s="117"/>
      <c r="K1685" s="117"/>
      <c r="L1685" s="118"/>
      <c r="M1685" s="576"/>
      <c r="N1685" s="576"/>
      <c r="O1685" s="576"/>
      <c r="P1685" s="576"/>
      <c r="Q1685" s="576"/>
      <c r="R1685" s="576"/>
      <c r="S1685" s="576"/>
      <c r="T1685" s="576"/>
      <c r="U1685" s="576"/>
      <c r="V1685" s="576"/>
      <c r="W1685" s="576"/>
      <c r="X1685" s="576"/>
      <c r="Y1685" s="576"/>
      <c r="Z1685" s="576"/>
      <c r="AA1685" s="576"/>
      <c r="AB1685" s="576"/>
      <c r="AC1685" s="576"/>
      <c r="AD1685" s="576"/>
      <c r="AE1685" s="576"/>
      <c r="AF1685" s="576"/>
      <c r="AG1685" s="576"/>
      <c r="AH1685" s="576"/>
      <c r="AI1685" s="576"/>
      <c r="AJ1685" s="576"/>
      <c r="AK1685" s="576"/>
      <c r="AL1685" s="576"/>
      <c r="AM1685" s="576"/>
      <c r="AN1685" s="576"/>
      <c r="AO1685" s="576"/>
      <c r="AP1685" s="577"/>
      <c r="AQ1685" s="578"/>
      <c r="AR1685" s="578"/>
      <c r="AS1685" s="578"/>
      <c r="AT1685" s="578"/>
      <c r="AU1685" s="578"/>
      <c r="AV1685" s="579"/>
      <c r="AW1685" s="110"/>
      <c r="AX1685" s="111"/>
      <c r="AY1685" s="111"/>
      <c r="AZ1685" s="111"/>
      <c r="BA1685" s="111"/>
      <c r="BB1685" s="111"/>
    </row>
    <row r="1686" spans="1:54" ht="12.6" customHeight="1">
      <c r="A1686" s="113" t="s">
        <v>1966</v>
      </c>
      <c r="B1686" s="114"/>
      <c r="C1686" s="114"/>
      <c r="D1686" s="114"/>
      <c r="E1686" s="114"/>
      <c r="F1686" s="114"/>
      <c r="G1686" s="114"/>
      <c r="H1686" s="114"/>
      <c r="I1686" s="114"/>
      <c r="J1686" s="114"/>
      <c r="K1686" s="114"/>
      <c r="L1686" s="115"/>
      <c r="M1686" s="576">
        <f>SUM('HL KNIHA VYPOC'!H220)*-1</f>
        <v>0</v>
      </c>
      <c r="N1686" s="576"/>
      <c r="O1686" s="576"/>
      <c r="P1686" s="576"/>
      <c r="Q1686" s="576"/>
      <c r="R1686" s="576"/>
      <c r="S1686" s="576"/>
      <c r="T1686" s="576"/>
      <c r="U1686" s="576">
        <f>SUM('HL KNIHA VYPOC'!J220)</f>
        <v>0</v>
      </c>
      <c r="V1686" s="576"/>
      <c r="W1686" s="576"/>
      <c r="X1686" s="576"/>
      <c r="Y1686" s="576"/>
      <c r="Z1686" s="576"/>
      <c r="AA1686" s="576"/>
      <c r="AB1686" s="576">
        <f>SUM('HL KNIHA VYPOC'!I220)</f>
        <v>0</v>
      </c>
      <c r="AC1686" s="576"/>
      <c r="AD1686" s="576"/>
      <c r="AE1686" s="576"/>
      <c r="AF1686" s="576"/>
      <c r="AG1686" s="576"/>
      <c r="AH1686" s="576"/>
      <c r="AI1686" s="576"/>
      <c r="AJ1686" s="576"/>
      <c r="AK1686" s="576"/>
      <c r="AL1686" s="576"/>
      <c r="AM1686" s="576"/>
      <c r="AN1686" s="576"/>
      <c r="AO1686" s="576"/>
      <c r="AP1686" s="573">
        <f>SUM(M1686+U1686-AB1686+AI1686)</f>
        <v>0</v>
      </c>
      <c r="AQ1686" s="574"/>
      <c r="AR1686" s="574"/>
      <c r="AS1686" s="574"/>
      <c r="AT1686" s="574"/>
      <c r="AU1686" s="574"/>
      <c r="AV1686" s="575"/>
      <c r="AW1686" s="110"/>
      <c r="AX1686" s="111"/>
      <c r="AY1686" s="111"/>
      <c r="AZ1686" s="111"/>
      <c r="BA1686" s="111"/>
      <c r="BB1686" s="111"/>
    </row>
    <row r="1687" spans="1:54" ht="12.6" customHeight="1">
      <c r="A1687" s="176" t="s">
        <v>1970</v>
      </c>
      <c r="B1687" s="103"/>
      <c r="C1687" s="103"/>
      <c r="D1687" s="103"/>
      <c r="E1687" s="103"/>
      <c r="F1687" s="103"/>
      <c r="G1687" s="103"/>
      <c r="H1687" s="103"/>
      <c r="I1687" s="103"/>
      <c r="J1687" s="103"/>
      <c r="K1687" s="103"/>
      <c r="L1687" s="145"/>
      <c r="M1687" s="576"/>
      <c r="N1687" s="576"/>
      <c r="O1687" s="576"/>
      <c r="P1687" s="576"/>
      <c r="Q1687" s="576"/>
      <c r="R1687" s="576"/>
      <c r="S1687" s="576"/>
      <c r="T1687" s="576"/>
      <c r="U1687" s="576"/>
      <c r="V1687" s="576"/>
      <c r="W1687" s="576"/>
      <c r="X1687" s="576"/>
      <c r="Y1687" s="576"/>
      <c r="Z1687" s="576"/>
      <c r="AA1687" s="576"/>
      <c r="AB1687" s="576"/>
      <c r="AC1687" s="576"/>
      <c r="AD1687" s="576"/>
      <c r="AE1687" s="576"/>
      <c r="AF1687" s="576"/>
      <c r="AG1687" s="576"/>
      <c r="AH1687" s="576"/>
      <c r="AI1687" s="576"/>
      <c r="AJ1687" s="576"/>
      <c r="AK1687" s="576"/>
      <c r="AL1687" s="576"/>
      <c r="AM1687" s="576"/>
      <c r="AN1687" s="576"/>
      <c r="AO1687" s="576"/>
      <c r="AP1687" s="722"/>
      <c r="AQ1687" s="723"/>
      <c r="AR1687" s="723"/>
      <c r="AS1687" s="723"/>
      <c r="AT1687" s="723"/>
      <c r="AU1687" s="723"/>
      <c r="AV1687" s="724"/>
      <c r="AW1687" s="110"/>
      <c r="AX1687" s="111"/>
      <c r="AY1687" s="111"/>
      <c r="AZ1687" s="111"/>
      <c r="BA1687" s="111"/>
      <c r="BB1687" s="111"/>
    </row>
    <row r="1688" spans="1:54" ht="12.6" customHeight="1">
      <c r="A1688" s="176" t="s">
        <v>1971</v>
      </c>
      <c r="B1688" s="103"/>
      <c r="C1688" s="103"/>
      <c r="D1688" s="103"/>
      <c r="E1688" s="103"/>
      <c r="F1688" s="103"/>
      <c r="G1688" s="103"/>
      <c r="H1688" s="103"/>
      <c r="I1688" s="103"/>
      <c r="J1688" s="103"/>
      <c r="K1688" s="103"/>
      <c r="L1688" s="145"/>
      <c r="M1688" s="576"/>
      <c r="N1688" s="576"/>
      <c r="O1688" s="576"/>
      <c r="P1688" s="576"/>
      <c r="Q1688" s="576"/>
      <c r="R1688" s="576"/>
      <c r="S1688" s="576"/>
      <c r="T1688" s="576"/>
      <c r="U1688" s="576"/>
      <c r="V1688" s="576"/>
      <c r="W1688" s="576"/>
      <c r="X1688" s="576"/>
      <c r="Y1688" s="576"/>
      <c r="Z1688" s="576"/>
      <c r="AA1688" s="576"/>
      <c r="AB1688" s="576"/>
      <c r="AC1688" s="576"/>
      <c r="AD1688" s="576"/>
      <c r="AE1688" s="576"/>
      <c r="AF1688" s="576"/>
      <c r="AG1688" s="576"/>
      <c r="AH1688" s="576"/>
      <c r="AI1688" s="576"/>
      <c r="AJ1688" s="576"/>
      <c r="AK1688" s="576"/>
      <c r="AL1688" s="576"/>
      <c r="AM1688" s="576"/>
      <c r="AN1688" s="576"/>
      <c r="AO1688" s="576"/>
      <c r="AP1688" s="722"/>
      <c r="AQ1688" s="723"/>
      <c r="AR1688" s="723"/>
      <c r="AS1688" s="723"/>
      <c r="AT1688" s="723"/>
      <c r="AU1688" s="723"/>
      <c r="AV1688" s="724"/>
      <c r="AW1688" s="110"/>
      <c r="AX1688" s="111"/>
      <c r="AY1688" s="111"/>
      <c r="AZ1688" s="111"/>
      <c r="BA1688" s="111"/>
      <c r="BB1688" s="111"/>
    </row>
    <row r="1689" spans="1:54" ht="12.6" customHeight="1">
      <c r="A1689" s="116" t="s">
        <v>1972</v>
      </c>
      <c r="B1689" s="117"/>
      <c r="C1689" s="117"/>
      <c r="D1689" s="117"/>
      <c r="E1689" s="117"/>
      <c r="F1689" s="117"/>
      <c r="G1689" s="117"/>
      <c r="H1689" s="117"/>
      <c r="I1689" s="117"/>
      <c r="J1689" s="117"/>
      <c r="K1689" s="117"/>
      <c r="L1689" s="118"/>
      <c r="M1689" s="576"/>
      <c r="N1689" s="576"/>
      <c r="O1689" s="576"/>
      <c r="P1689" s="576"/>
      <c r="Q1689" s="576"/>
      <c r="R1689" s="576"/>
      <c r="S1689" s="576"/>
      <c r="T1689" s="576"/>
      <c r="U1689" s="576"/>
      <c r="V1689" s="576"/>
      <c r="W1689" s="576"/>
      <c r="X1689" s="576"/>
      <c r="Y1689" s="576"/>
      <c r="Z1689" s="576"/>
      <c r="AA1689" s="576"/>
      <c r="AB1689" s="576"/>
      <c r="AC1689" s="576"/>
      <c r="AD1689" s="576"/>
      <c r="AE1689" s="576"/>
      <c r="AF1689" s="576"/>
      <c r="AG1689" s="576"/>
      <c r="AH1689" s="576"/>
      <c r="AI1689" s="576"/>
      <c r="AJ1689" s="576"/>
      <c r="AK1689" s="576"/>
      <c r="AL1689" s="576"/>
      <c r="AM1689" s="576"/>
      <c r="AN1689" s="576"/>
      <c r="AO1689" s="576"/>
      <c r="AP1689" s="577"/>
      <c r="AQ1689" s="578"/>
      <c r="AR1689" s="578"/>
      <c r="AS1689" s="578"/>
      <c r="AT1689" s="578"/>
      <c r="AU1689" s="578"/>
      <c r="AV1689" s="579"/>
      <c r="AW1689" s="110"/>
      <c r="AX1689" s="111"/>
      <c r="AY1689" s="111"/>
      <c r="AZ1689" s="111"/>
      <c r="BA1689" s="111"/>
      <c r="BB1689" s="111"/>
    </row>
    <row r="1690" spans="1:54" ht="12.6" customHeight="1">
      <c r="A1690" s="113" t="s">
        <v>1973</v>
      </c>
      <c r="B1690" s="114"/>
      <c r="C1690" s="114"/>
      <c r="D1690" s="114"/>
      <c r="E1690" s="114"/>
      <c r="F1690" s="114"/>
      <c r="G1690" s="114"/>
      <c r="H1690" s="114"/>
      <c r="I1690" s="114"/>
      <c r="J1690" s="114"/>
      <c r="K1690" s="114"/>
      <c r="L1690" s="115"/>
      <c r="M1690" s="576">
        <v>80287</v>
      </c>
      <c r="N1690" s="576"/>
      <c r="O1690" s="576"/>
      <c r="P1690" s="576"/>
      <c r="Q1690" s="576"/>
      <c r="R1690" s="576"/>
      <c r="S1690" s="576"/>
      <c r="T1690" s="576"/>
      <c r="U1690" s="576">
        <f>SUM('HL KNIHA VYPOC'!J230)</f>
        <v>0</v>
      </c>
      <c r="V1690" s="576"/>
      <c r="W1690" s="576"/>
      <c r="X1690" s="576"/>
      <c r="Y1690" s="576"/>
      <c r="Z1690" s="576"/>
      <c r="AA1690" s="576"/>
      <c r="AB1690" s="576">
        <f>SUM('HL KNIHA VYPOC'!I230)</f>
        <v>0</v>
      </c>
      <c r="AC1690" s="576"/>
      <c r="AD1690" s="576"/>
      <c r="AE1690" s="576"/>
      <c r="AF1690" s="576"/>
      <c r="AG1690" s="576"/>
      <c r="AH1690" s="576"/>
      <c r="AI1690" s="576"/>
      <c r="AJ1690" s="576"/>
      <c r="AK1690" s="576"/>
      <c r="AL1690" s="576"/>
      <c r="AM1690" s="576"/>
      <c r="AN1690" s="576"/>
      <c r="AO1690" s="576"/>
      <c r="AP1690" s="573">
        <f>SUM(M1690+U1690-AB1690+AI1690)</f>
        <v>80287</v>
      </c>
      <c r="AQ1690" s="574"/>
      <c r="AR1690" s="574"/>
      <c r="AS1690" s="574"/>
      <c r="AT1690" s="574"/>
      <c r="AU1690" s="574"/>
      <c r="AV1690" s="575"/>
      <c r="AW1690" s="110"/>
      <c r="AX1690" s="111"/>
      <c r="AY1690" s="111"/>
      <c r="AZ1690" s="111"/>
      <c r="BA1690" s="111"/>
      <c r="BB1690" s="111"/>
    </row>
    <row r="1691" spans="1:54" ht="12.6" customHeight="1">
      <c r="A1691" s="116" t="s">
        <v>1974</v>
      </c>
      <c r="B1691" s="117"/>
      <c r="C1691" s="117"/>
      <c r="D1691" s="117"/>
      <c r="E1691" s="117"/>
      <c r="F1691" s="117"/>
      <c r="G1691" s="117"/>
      <c r="H1691" s="117"/>
      <c r="I1691" s="117"/>
      <c r="J1691" s="117"/>
      <c r="K1691" s="117"/>
      <c r="L1691" s="118"/>
      <c r="M1691" s="576"/>
      <c r="N1691" s="576"/>
      <c r="O1691" s="576"/>
      <c r="P1691" s="576"/>
      <c r="Q1691" s="576"/>
      <c r="R1691" s="576"/>
      <c r="S1691" s="576"/>
      <c r="T1691" s="576"/>
      <c r="U1691" s="576"/>
      <c r="V1691" s="576"/>
      <c r="W1691" s="576"/>
      <c r="X1691" s="576"/>
      <c r="Y1691" s="576"/>
      <c r="Z1691" s="576"/>
      <c r="AA1691" s="576"/>
      <c r="AB1691" s="576"/>
      <c r="AC1691" s="576"/>
      <c r="AD1691" s="576"/>
      <c r="AE1691" s="576"/>
      <c r="AF1691" s="576"/>
      <c r="AG1691" s="576"/>
      <c r="AH1691" s="576"/>
      <c r="AI1691" s="576"/>
      <c r="AJ1691" s="576"/>
      <c r="AK1691" s="576"/>
      <c r="AL1691" s="576"/>
      <c r="AM1691" s="576"/>
      <c r="AN1691" s="576"/>
      <c r="AO1691" s="576"/>
      <c r="AP1691" s="577"/>
      <c r="AQ1691" s="578"/>
      <c r="AR1691" s="578"/>
      <c r="AS1691" s="578"/>
      <c r="AT1691" s="578"/>
      <c r="AU1691" s="578"/>
      <c r="AV1691" s="579"/>
      <c r="AW1691" s="110"/>
      <c r="AX1691" s="111"/>
      <c r="AY1691" s="111"/>
      <c r="AZ1691" s="111"/>
      <c r="BA1691" s="111"/>
      <c r="BB1691" s="111"/>
    </row>
    <row r="1692" spans="1:54" ht="12.6" customHeight="1">
      <c r="A1692" s="113" t="s">
        <v>1975</v>
      </c>
      <c r="B1692" s="114"/>
      <c r="C1692" s="114"/>
      <c r="D1692" s="114"/>
      <c r="E1692" s="114"/>
      <c r="F1692" s="114"/>
      <c r="G1692" s="114"/>
      <c r="H1692" s="114"/>
      <c r="I1692" s="114"/>
      <c r="J1692" s="114"/>
      <c r="K1692" s="114"/>
      <c r="L1692" s="115"/>
      <c r="M1692" s="576">
        <f>SUM('HL KNIHA VYPOC'!H231)*-1</f>
        <v>0</v>
      </c>
      <c r="N1692" s="576"/>
      <c r="O1692" s="576"/>
      <c r="P1692" s="576"/>
      <c r="Q1692" s="576"/>
      <c r="R1692" s="576"/>
      <c r="S1692" s="576"/>
      <c r="T1692" s="576"/>
      <c r="U1692" s="576">
        <f>SUM('HL KNIHA VYPOC'!J231)</f>
        <v>0</v>
      </c>
      <c r="V1692" s="576"/>
      <c r="W1692" s="576"/>
      <c r="X1692" s="576"/>
      <c r="Y1692" s="576"/>
      <c r="Z1692" s="576"/>
      <c r="AA1692" s="576"/>
      <c r="AB1692" s="576">
        <f>SUM('HL KNIHA VYPOC'!I231)</f>
        <v>0</v>
      </c>
      <c r="AC1692" s="576"/>
      <c r="AD1692" s="576"/>
      <c r="AE1692" s="576"/>
      <c r="AF1692" s="576"/>
      <c r="AG1692" s="576"/>
      <c r="AH1692" s="576"/>
      <c r="AI1692" s="576"/>
      <c r="AJ1692" s="576"/>
      <c r="AK1692" s="576"/>
      <c r="AL1692" s="576"/>
      <c r="AM1692" s="576"/>
      <c r="AN1692" s="576"/>
      <c r="AO1692" s="576"/>
      <c r="AP1692" s="573">
        <f>SUM(M1692+U1692-AB1692+AI1692)</f>
        <v>0</v>
      </c>
      <c r="AQ1692" s="574"/>
      <c r="AR1692" s="574"/>
      <c r="AS1692" s="574"/>
      <c r="AT1692" s="574"/>
      <c r="AU1692" s="574"/>
      <c r="AV1692" s="575"/>
      <c r="AW1692" s="110"/>
      <c r="AX1692" s="111"/>
      <c r="AY1692" s="111"/>
      <c r="AZ1692" s="111"/>
      <c r="BA1692" s="111"/>
      <c r="BB1692" s="111"/>
    </row>
    <row r="1693" spans="1:54" ht="12.6" customHeight="1">
      <c r="A1693" s="116" t="s">
        <v>1976</v>
      </c>
      <c r="B1693" s="117"/>
      <c r="C1693" s="117"/>
      <c r="D1693" s="117"/>
      <c r="E1693" s="117"/>
      <c r="F1693" s="117"/>
      <c r="G1693" s="117"/>
      <c r="H1693" s="117"/>
      <c r="I1693" s="117"/>
      <c r="J1693" s="117"/>
      <c r="K1693" s="117"/>
      <c r="L1693" s="118"/>
      <c r="M1693" s="576"/>
      <c r="N1693" s="576"/>
      <c r="O1693" s="576"/>
      <c r="P1693" s="576"/>
      <c r="Q1693" s="576"/>
      <c r="R1693" s="576"/>
      <c r="S1693" s="576"/>
      <c r="T1693" s="576"/>
      <c r="U1693" s="576"/>
      <c r="V1693" s="576"/>
      <c r="W1693" s="576"/>
      <c r="X1693" s="576"/>
      <c r="Y1693" s="576"/>
      <c r="Z1693" s="576"/>
      <c r="AA1693" s="576"/>
      <c r="AB1693" s="576"/>
      <c r="AC1693" s="576"/>
      <c r="AD1693" s="576"/>
      <c r="AE1693" s="576"/>
      <c r="AF1693" s="576"/>
      <c r="AG1693" s="576"/>
      <c r="AH1693" s="576"/>
      <c r="AI1693" s="576"/>
      <c r="AJ1693" s="576"/>
      <c r="AK1693" s="576"/>
      <c r="AL1693" s="576"/>
      <c r="AM1693" s="576"/>
      <c r="AN1693" s="576"/>
      <c r="AO1693" s="576"/>
      <c r="AP1693" s="577"/>
      <c r="AQ1693" s="578"/>
      <c r="AR1693" s="578"/>
      <c r="AS1693" s="578"/>
      <c r="AT1693" s="578"/>
      <c r="AU1693" s="578"/>
      <c r="AV1693" s="579"/>
      <c r="AW1693" s="110"/>
      <c r="AX1693" s="111"/>
      <c r="AY1693" s="111"/>
      <c r="AZ1693" s="111"/>
      <c r="BA1693" s="111"/>
      <c r="BB1693" s="111"/>
    </row>
    <row r="1694" spans="1:54" ht="12.6" customHeight="1">
      <c r="A1694" s="113" t="s">
        <v>1493</v>
      </c>
      <c r="B1694" s="114"/>
      <c r="C1694" s="114"/>
      <c r="D1694" s="114"/>
      <c r="E1694" s="114"/>
      <c r="F1694" s="114"/>
      <c r="G1694" s="114"/>
      <c r="H1694" s="114"/>
      <c r="I1694" s="114"/>
      <c r="J1694" s="114"/>
      <c r="K1694" s="114"/>
      <c r="L1694" s="115"/>
      <c r="M1694" s="576">
        <v>80287</v>
      </c>
      <c r="N1694" s="576"/>
      <c r="O1694" s="576"/>
      <c r="P1694" s="576"/>
      <c r="Q1694" s="576"/>
      <c r="R1694" s="576"/>
      <c r="S1694" s="576"/>
      <c r="T1694" s="576"/>
      <c r="U1694" s="576"/>
      <c r="V1694" s="576"/>
      <c r="W1694" s="576"/>
      <c r="X1694" s="576"/>
      <c r="Y1694" s="576"/>
      <c r="Z1694" s="576"/>
      <c r="AA1694" s="576"/>
      <c r="AB1694" s="576">
        <v>80287</v>
      </c>
      <c r="AC1694" s="576"/>
      <c r="AD1694" s="576"/>
      <c r="AE1694" s="576"/>
      <c r="AF1694" s="576"/>
      <c r="AG1694" s="576"/>
      <c r="AH1694" s="576"/>
      <c r="AI1694" s="576"/>
      <c r="AJ1694" s="576"/>
      <c r="AK1694" s="576"/>
      <c r="AL1694" s="576"/>
      <c r="AM1694" s="576"/>
      <c r="AN1694" s="576"/>
      <c r="AO1694" s="576"/>
      <c r="AP1694" s="573">
        <v>0</v>
      </c>
      <c r="AQ1694" s="574"/>
      <c r="AR1694" s="574"/>
      <c r="AS1694" s="574"/>
      <c r="AT1694" s="574"/>
      <c r="AU1694" s="574"/>
      <c r="AV1694" s="575"/>
      <c r="AW1694" s="110"/>
      <c r="AX1694" s="111"/>
      <c r="AY1694" s="111"/>
      <c r="AZ1694" s="111"/>
      <c r="BA1694" s="111"/>
      <c r="BB1694" s="111"/>
    </row>
    <row r="1695" spans="1:54" ht="12.6" customHeight="1">
      <c r="A1695" s="176" t="s">
        <v>1977</v>
      </c>
      <c r="B1695" s="103"/>
      <c r="C1695" s="103"/>
      <c r="D1695" s="103"/>
      <c r="E1695" s="103"/>
      <c r="F1695" s="103"/>
      <c r="G1695" s="103"/>
      <c r="H1695" s="103"/>
      <c r="I1695" s="103"/>
      <c r="J1695" s="103"/>
      <c r="K1695" s="103"/>
      <c r="L1695" s="145"/>
      <c r="M1695" s="576"/>
      <c r="N1695" s="576"/>
      <c r="O1695" s="576"/>
      <c r="P1695" s="576"/>
      <c r="Q1695" s="576"/>
      <c r="R1695" s="576"/>
      <c r="S1695" s="576"/>
      <c r="T1695" s="576"/>
      <c r="U1695" s="576"/>
      <c r="V1695" s="576"/>
      <c r="W1695" s="576"/>
      <c r="X1695" s="576"/>
      <c r="Y1695" s="576"/>
      <c r="Z1695" s="576"/>
      <c r="AA1695" s="576"/>
      <c r="AB1695" s="576"/>
      <c r="AC1695" s="576"/>
      <c r="AD1695" s="576"/>
      <c r="AE1695" s="576"/>
      <c r="AF1695" s="576"/>
      <c r="AG1695" s="576"/>
      <c r="AH1695" s="576"/>
      <c r="AI1695" s="576"/>
      <c r="AJ1695" s="576"/>
      <c r="AK1695" s="576"/>
      <c r="AL1695" s="576"/>
      <c r="AM1695" s="576"/>
      <c r="AN1695" s="576"/>
      <c r="AO1695" s="576"/>
      <c r="AP1695" s="722"/>
      <c r="AQ1695" s="723"/>
      <c r="AR1695" s="723"/>
      <c r="AS1695" s="723"/>
      <c r="AT1695" s="723"/>
      <c r="AU1695" s="723"/>
      <c r="AV1695" s="724"/>
      <c r="AW1695" s="110"/>
      <c r="AX1695" s="111"/>
      <c r="AY1695" s="111"/>
      <c r="AZ1695" s="111"/>
      <c r="BA1695" s="111"/>
      <c r="BB1695" s="111"/>
    </row>
    <row r="1696" spans="1:54" ht="12.6" customHeight="1">
      <c r="A1696" s="116" t="s">
        <v>1983</v>
      </c>
      <c r="B1696" s="117"/>
      <c r="C1696" s="117"/>
      <c r="D1696" s="117"/>
      <c r="E1696" s="117"/>
      <c r="F1696" s="117"/>
      <c r="G1696" s="117"/>
      <c r="H1696" s="117" t="s">
        <v>1984</v>
      </c>
      <c r="I1696" s="117"/>
      <c r="J1696" s="117"/>
      <c r="K1696" s="117"/>
      <c r="L1696" s="118"/>
      <c r="M1696" s="576"/>
      <c r="N1696" s="576"/>
      <c r="O1696" s="576"/>
      <c r="P1696" s="576"/>
      <c r="Q1696" s="576"/>
      <c r="R1696" s="576"/>
      <c r="S1696" s="576"/>
      <c r="T1696" s="576"/>
      <c r="U1696" s="576"/>
      <c r="V1696" s="576"/>
      <c r="W1696" s="576"/>
      <c r="X1696" s="576"/>
      <c r="Y1696" s="576"/>
      <c r="Z1696" s="576"/>
      <c r="AA1696" s="576"/>
      <c r="AB1696" s="576"/>
      <c r="AC1696" s="576"/>
      <c r="AD1696" s="576"/>
      <c r="AE1696" s="576"/>
      <c r="AF1696" s="576"/>
      <c r="AG1696" s="576"/>
      <c r="AH1696" s="576"/>
      <c r="AI1696" s="576"/>
      <c r="AJ1696" s="576"/>
      <c r="AK1696" s="576"/>
      <c r="AL1696" s="576"/>
      <c r="AM1696" s="576"/>
      <c r="AN1696" s="576"/>
      <c r="AO1696" s="576"/>
      <c r="AP1696" s="577"/>
      <c r="AQ1696" s="578"/>
      <c r="AR1696" s="578"/>
      <c r="AS1696" s="578"/>
      <c r="AT1696" s="578"/>
      <c r="AU1696" s="578"/>
      <c r="AV1696" s="579"/>
      <c r="AW1696" s="110"/>
      <c r="AX1696" s="111"/>
      <c r="AY1696" s="111"/>
      <c r="AZ1696" s="111"/>
      <c r="BA1696" s="111"/>
      <c r="BB1696" s="111"/>
    </row>
    <row r="1697" spans="1:54" ht="12.6" customHeight="1">
      <c r="A1697" s="113" t="s">
        <v>1978</v>
      </c>
      <c r="B1697" s="114"/>
      <c r="C1697" s="114"/>
      <c r="D1697" s="114"/>
      <c r="E1697" s="114"/>
      <c r="F1697" s="114"/>
      <c r="G1697" s="114"/>
      <c r="H1697" s="114"/>
      <c r="I1697" s="114"/>
      <c r="J1697" s="114"/>
      <c r="K1697" s="114"/>
      <c r="L1697" s="115"/>
      <c r="M1697" s="576"/>
      <c r="N1697" s="576"/>
      <c r="O1697" s="576"/>
      <c r="P1697" s="576"/>
      <c r="Q1697" s="576"/>
      <c r="R1697" s="576"/>
      <c r="S1697" s="576"/>
      <c r="T1697" s="576"/>
      <c r="U1697" s="576"/>
      <c r="V1697" s="576"/>
      <c r="W1697" s="576"/>
      <c r="X1697" s="576"/>
      <c r="Y1697" s="576"/>
      <c r="Z1697" s="576"/>
      <c r="AA1697" s="576"/>
      <c r="AB1697" s="576"/>
      <c r="AC1697" s="576"/>
      <c r="AD1697" s="576"/>
      <c r="AE1697" s="576"/>
      <c r="AF1697" s="576"/>
      <c r="AG1697" s="576"/>
      <c r="AH1697" s="576"/>
      <c r="AI1697" s="576"/>
      <c r="AJ1697" s="576"/>
      <c r="AK1697" s="576"/>
      <c r="AL1697" s="576"/>
      <c r="AM1697" s="576"/>
      <c r="AN1697" s="576"/>
      <c r="AO1697" s="576"/>
      <c r="AP1697" s="573"/>
      <c r="AQ1697" s="574"/>
      <c r="AR1697" s="574"/>
      <c r="AS1697" s="574"/>
      <c r="AT1697" s="574"/>
      <c r="AU1697" s="574"/>
      <c r="AV1697" s="575"/>
      <c r="AW1697" s="110"/>
      <c r="AX1697" s="111"/>
      <c r="AY1697" s="111"/>
      <c r="AZ1697" s="111"/>
      <c r="BA1697" s="111"/>
      <c r="BB1697" s="111"/>
    </row>
    <row r="1698" spans="1:54" ht="12.6" customHeight="1">
      <c r="A1698" s="116" t="s">
        <v>1979</v>
      </c>
      <c r="B1698" s="117"/>
      <c r="C1698" s="117"/>
      <c r="D1698" s="117"/>
      <c r="E1698" s="117"/>
      <c r="F1698" s="117"/>
      <c r="G1698" s="117"/>
      <c r="H1698" s="117"/>
      <c r="I1698" s="117"/>
      <c r="J1698" s="117"/>
      <c r="K1698" s="117"/>
      <c r="L1698" s="118"/>
      <c r="M1698" s="576"/>
      <c r="N1698" s="576"/>
      <c r="O1698" s="576"/>
      <c r="P1698" s="576"/>
      <c r="Q1698" s="576"/>
      <c r="R1698" s="576"/>
      <c r="S1698" s="576"/>
      <c r="T1698" s="576"/>
      <c r="U1698" s="576"/>
      <c r="V1698" s="576"/>
      <c r="W1698" s="576"/>
      <c r="X1698" s="576"/>
      <c r="Y1698" s="576"/>
      <c r="Z1698" s="576"/>
      <c r="AA1698" s="576"/>
      <c r="AB1698" s="576"/>
      <c r="AC1698" s="576"/>
      <c r="AD1698" s="576"/>
      <c r="AE1698" s="576"/>
      <c r="AF1698" s="576"/>
      <c r="AG1698" s="576"/>
      <c r="AH1698" s="576"/>
      <c r="AI1698" s="576"/>
      <c r="AJ1698" s="576"/>
      <c r="AK1698" s="576"/>
      <c r="AL1698" s="576"/>
      <c r="AM1698" s="576"/>
      <c r="AN1698" s="576"/>
      <c r="AO1698" s="576"/>
      <c r="AP1698" s="577"/>
      <c r="AQ1698" s="578"/>
      <c r="AR1698" s="578"/>
      <c r="AS1698" s="578"/>
      <c r="AT1698" s="578"/>
      <c r="AU1698" s="578"/>
      <c r="AV1698" s="579"/>
      <c r="AW1698" s="110"/>
      <c r="AX1698" s="111"/>
      <c r="AY1698" s="111"/>
      <c r="AZ1698" s="111"/>
      <c r="BA1698" s="111"/>
      <c r="BB1698" s="111"/>
    </row>
    <row r="1699" spans="1:54" ht="12.6" customHeight="1">
      <c r="A1699" s="113" t="s">
        <v>1980</v>
      </c>
      <c r="B1699" s="114"/>
      <c r="C1699" s="114"/>
      <c r="D1699" s="114"/>
      <c r="E1699" s="114"/>
      <c r="F1699" s="114"/>
      <c r="G1699" s="114"/>
      <c r="H1699" s="114"/>
      <c r="I1699" s="114"/>
      <c r="J1699" s="114"/>
      <c r="K1699" s="114"/>
      <c r="L1699" s="115"/>
      <c r="M1699" s="576"/>
      <c r="N1699" s="576"/>
      <c r="O1699" s="576"/>
      <c r="P1699" s="576"/>
      <c r="Q1699" s="576"/>
      <c r="R1699" s="576"/>
      <c r="S1699" s="576"/>
      <c r="T1699" s="576"/>
      <c r="U1699" s="576"/>
      <c r="V1699" s="576"/>
      <c r="W1699" s="576"/>
      <c r="X1699" s="576"/>
      <c r="Y1699" s="576"/>
      <c r="Z1699" s="576"/>
      <c r="AA1699" s="576"/>
      <c r="AB1699" s="576"/>
      <c r="AC1699" s="576"/>
      <c r="AD1699" s="576"/>
      <c r="AE1699" s="576"/>
      <c r="AF1699" s="576"/>
      <c r="AG1699" s="576"/>
      <c r="AH1699" s="576"/>
      <c r="AI1699" s="576"/>
      <c r="AJ1699" s="576"/>
      <c r="AK1699" s="576"/>
      <c r="AL1699" s="576"/>
      <c r="AM1699" s="576"/>
      <c r="AN1699" s="576"/>
      <c r="AO1699" s="576"/>
      <c r="AP1699" s="573"/>
      <c r="AQ1699" s="574"/>
      <c r="AR1699" s="574"/>
      <c r="AS1699" s="574"/>
      <c r="AT1699" s="574"/>
      <c r="AU1699" s="574"/>
      <c r="AV1699" s="575"/>
      <c r="AW1699" s="110"/>
      <c r="AX1699" s="111"/>
      <c r="AY1699" s="111"/>
      <c r="AZ1699" s="111"/>
      <c r="BA1699" s="111"/>
      <c r="BB1699" s="111"/>
    </row>
    <row r="1700" spans="1:54" ht="12.6" customHeight="1">
      <c r="A1700" s="176" t="s">
        <v>1981</v>
      </c>
      <c r="B1700" s="103"/>
      <c r="C1700" s="103"/>
      <c r="D1700" s="103"/>
      <c r="E1700" s="103"/>
      <c r="F1700" s="103"/>
      <c r="G1700" s="103"/>
      <c r="H1700" s="103"/>
      <c r="I1700" s="103"/>
      <c r="J1700" s="103"/>
      <c r="K1700" s="103"/>
      <c r="L1700" s="145"/>
      <c r="M1700" s="576"/>
      <c r="N1700" s="576"/>
      <c r="O1700" s="576"/>
      <c r="P1700" s="576"/>
      <c r="Q1700" s="576"/>
      <c r="R1700" s="576"/>
      <c r="S1700" s="576"/>
      <c r="T1700" s="576"/>
      <c r="U1700" s="576"/>
      <c r="V1700" s="576"/>
      <c r="W1700" s="576"/>
      <c r="X1700" s="576"/>
      <c r="Y1700" s="576"/>
      <c r="Z1700" s="576"/>
      <c r="AA1700" s="576"/>
      <c r="AB1700" s="576"/>
      <c r="AC1700" s="576"/>
      <c r="AD1700" s="576"/>
      <c r="AE1700" s="576"/>
      <c r="AF1700" s="576"/>
      <c r="AG1700" s="576"/>
      <c r="AH1700" s="576"/>
      <c r="AI1700" s="576"/>
      <c r="AJ1700" s="576"/>
      <c r="AK1700" s="576"/>
      <c r="AL1700" s="576"/>
      <c r="AM1700" s="576"/>
      <c r="AN1700" s="576"/>
      <c r="AO1700" s="576"/>
      <c r="AP1700" s="722"/>
      <c r="AQ1700" s="723"/>
      <c r="AR1700" s="723"/>
      <c r="AS1700" s="723"/>
      <c r="AT1700" s="723"/>
      <c r="AU1700" s="723"/>
      <c r="AV1700" s="724"/>
      <c r="AW1700" s="110"/>
      <c r="AX1700" s="111"/>
      <c r="AY1700" s="111"/>
      <c r="AZ1700" s="111"/>
      <c r="BA1700" s="111"/>
      <c r="BB1700" s="111"/>
    </row>
    <row r="1701" spans="1:54" ht="12.6" customHeight="1">
      <c r="A1701" s="116" t="s">
        <v>1982</v>
      </c>
      <c r="B1701" s="117"/>
      <c r="C1701" s="117"/>
      <c r="D1701" s="117"/>
      <c r="E1701" s="117"/>
      <c r="F1701" s="117"/>
      <c r="G1701" s="117"/>
      <c r="H1701" s="117"/>
      <c r="I1701" s="117"/>
      <c r="J1701" s="117"/>
      <c r="K1701" s="117"/>
      <c r="L1701" s="118"/>
      <c r="M1701" s="576"/>
      <c r="N1701" s="576"/>
      <c r="O1701" s="576"/>
      <c r="P1701" s="576"/>
      <c r="Q1701" s="576"/>
      <c r="R1701" s="576"/>
      <c r="S1701" s="576"/>
      <c r="T1701" s="576"/>
      <c r="U1701" s="576"/>
      <c r="V1701" s="576"/>
      <c r="W1701" s="576"/>
      <c r="X1701" s="576"/>
      <c r="Y1701" s="576"/>
      <c r="Z1701" s="576"/>
      <c r="AA1701" s="576"/>
      <c r="AB1701" s="576"/>
      <c r="AC1701" s="576"/>
      <c r="AD1701" s="576"/>
      <c r="AE1701" s="576"/>
      <c r="AF1701" s="576"/>
      <c r="AG1701" s="576"/>
      <c r="AH1701" s="576"/>
      <c r="AI1701" s="576"/>
      <c r="AJ1701" s="576"/>
      <c r="AK1701" s="576"/>
      <c r="AL1701" s="576"/>
      <c r="AM1701" s="576"/>
      <c r="AN1701" s="576"/>
      <c r="AO1701" s="576"/>
      <c r="AP1701" s="577"/>
      <c r="AQ1701" s="578"/>
      <c r="AR1701" s="578"/>
      <c r="AS1701" s="578"/>
      <c r="AT1701" s="578"/>
      <c r="AU1701" s="578"/>
      <c r="AV1701" s="579"/>
      <c r="AW1701" s="110"/>
      <c r="AX1701" s="111"/>
      <c r="AY1701" s="111"/>
      <c r="AZ1701" s="111"/>
      <c r="BA1701" s="111"/>
      <c r="BB1701" s="111"/>
    </row>
    <row r="1702" spans="1:54" ht="12.6" customHeight="1">
      <c r="A1702" s="140" t="s">
        <v>1985</v>
      </c>
      <c r="B1702" s="140"/>
    </row>
    <row r="1703" spans="1:54" ht="15" customHeight="1">
      <c r="A1703" s="588"/>
      <c r="B1703" s="589"/>
      <c r="C1703" s="589"/>
      <c r="D1703" s="589"/>
      <c r="E1703" s="589"/>
      <c r="F1703" s="589"/>
      <c r="G1703" s="589"/>
      <c r="H1703" s="589"/>
      <c r="I1703" s="589"/>
      <c r="J1703" s="589"/>
      <c r="K1703" s="589"/>
      <c r="L1703" s="589"/>
      <c r="M1703" s="589"/>
      <c r="N1703" s="589"/>
      <c r="O1703" s="589"/>
      <c r="P1703" s="589"/>
      <c r="Q1703" s="589"/>
      <c r="R1703" s="589"/>
      <c r="S1703" s="589"/>
      <c r="T1703" s="589"/>
      <c r="U1703" s="589"/>
      <c r="V1703" s="589"/>
      <c r="W1703" s="589"/>
      <c r="X1703" s="589"/>
      <c r="Y1703" s="589"/>
      <c r="Z1703" s="589"/>
      <c r="AA1703" s="589"/>
      <c r="AB1703" s="589"/>
      <c r="AC1703" s="589"/>
      <c r="AD1703" s="589"/>
      <c r="AE1703" s="589"/>
      <c r="AF1703" s="589"/>
      <c r="AG1703" s="589"/>
      <c r="AH1703" s="589"/>
      <c r="AI1703" s="589"/>
      <c r="AJ1703" s="589"/>
      <c r="AK1703" s="589"/>
      <c r="AL1703" s="589"/>
      <c r="AM1703" s="589"/>
      <c r="AN1703" s="589"/>
      <c r="AO1703" s="589"/>
      <c r="AP1703" s="589"/>
      <c r="AQ1703" s="589"/>
      <c r="AR1703" s="589"/>
      <c r="AS1703" s="589"/>
      <c r="AT1703" s="589"/>
      <c r="AU1703" s="589"/>
      <c r="AV1703" s="589"/>
      <c r="AW1703" s="589"/>
      <c r="AX1703" s="589"/>
      <c r="AY1703" s="367"/>
      <c r="AZ1703" s="367"/>
      <c r="BA1703" s="367"/>
      <c r="BB1703" s="367"/>
    </row>
    <row r="1704" spans="1:54" ht="15" customHeight="1">
      <c r="A1704" s="590"/>
      <c r="B1704" s="591"/>
      <c r="C1704" s="591"/>
      <c r="D1704" s="591"/>
      <c r="E1704" s="591"/>
      <c r="F1704" s="591"/>
      <c r="G1704" s="591"/>
      <c r="H1704" s="591"/>
      <c r="I1704" s="591"/>
      <c r="J1704" s="591"/>
      <c r="K1704" s="591"/>
      <c r="L1704" s="591"/>
      <c r="M1704" s="591"/>
      <c r="N1704" s="591"/>
      <c r="O1704" s="591"/>
      <c r="P1704" s="591"/>
      <c r="Q1704" s="591"/>
      <c r="R1704" s="591"/>
      <c r="S1704" s="591"/>
      <c r="T1704" s="591"/>
      <c r="U1704" s="591"/>
      <c r="V1704" s="591"/>
      <c r="W1704" s="591"/>
      <c r="X1704" s="591"/>
      <c r="Y1704" s="591"/>
      <c r="Z1704" s="591"/>
      <c r="AA1704" s="591"/>
      <c r="AB1704" s="591"/>
      <c r="AC1704" s="591"/>
      <c r="AD1704" s="591"/>
      <c r="AE1704" s="591"/>
      <c r="AF1704" s="591"/>
      <c r="AG1704" s="591"/>
      <c r="AH1704" s="591"/>
      <c r="AI1704" s="591"/>
      <c r="AJ1704" s="591"/>
      <c r="AK1704" s="591"/>
      <c r="AL1704" s="591"/>
      <c r="AM1704" s="591"/>
      <c r="AN1704" s="591"/>
      <c r="AO1704" s="591"/>
      <c r="AP1704" s="591"/>
      <c r="AQ1704" s="591"/>
      <c r="AR1704" s="591"/>
      <c r="AS1704" s="591"/>
      <c r="AT1704" s="591"/>
      <c r="AU1704" s="591"/>
      <c r="AV1704" s="591"/>
      <c r="AW1704" s="591"/>
      <c r="AX1704" s="591"/>
      <c r="AY1704" s="367"/>
      <c r="AZ1704" s="367"/>
      <c r="BA1704" s="367"/>
      <c r="BB1704" s="367"/>
    </row>
    <row r="1705" spans="1:54" s="168" customFormat="1" ht="15" customHeight="1">
      <c r="A1705" s="156"/>
      <c r="B1705" s="156"/>
      <c r="C1705" s="156"/>
      <c r="D1705" s="156"/>
      <c r="E1705" s="156"/>
      <c r="F1705" s="156"/>
      <c r="G1705" s="156"/>
      <c r="H1705" s="156"/>
      <c r="I1705" s="156"/>
      <c r="J1705" s="156"/>
      <c r="K1705" s="156"/>
      <c r="L1705" s="156"/>
      <c r="M1705" s="156"/>
      <c r="N1705" s="156"/>
      <c r="O1705" s="156"/>
      <c r="P1705" s="156"/>
      <c r="Q1705" s="156"/>
      <c r="R1705" s="156"/>
      <c r="S1705" s="156"/>
      <c r="T1705" s="156"/>
      <c r="U1705" s="156"/>
      <c r="V1705" s="156"/>
      <c r="W1705" s="156"/>
      <c r="X1705" s="156"/>
      <c r="Y1705" s="156"/>
      <c r="Z1705" s="156"/>
      <c r="AA1705" s="156"/>
      <c r="AB1705" s="156"/>
      <c r="AC1705" s="156"/>
      <c r="AD1705" s="156"/>
      <c r="AE1705" s="156"/>
      <c r="AF1705" s="156"/>
      <c r="AG1705" s="156"/>
      <c r="AH1705" s="156"/>
      <c r="AI1705" s="156"/>
      <c r="AJ1705" s="156"/>
      <c r="AK1705" s="156"/>
      <c r="AL1705" s="156"/>
      <c r="AM1705" s="156"/>
      <c r="AN1705" s="156"/>
      <c r="AO1705" s="156"/>
      <c r="AP1705" s="156"/>
      <c r="AQ1705" s="156"/>
      <c r="AR1705" s="156"/>
      <c r="AS1705" s="156"/>
      <c r="AT1705" s="156"/>
      <c r="AU1705" s="156"/>
      <c r="AV1705" s="156"/>
      <c r="AW1705" s="156"/>
      <c r="AX1705" s="156"/>
      <c r="AY1705" s="367"/>
      <c r="AZ1705" s="367"/>
      <c r="BA1705" s="367"/>
      <c r="BB1705" s="367"/>
    </row>
    <row r="1706" spans="1:54" s="168" customFormat="1" ht="15" customHeight="1">
      <c r="A1706" s="156"/>
      <c r="B1706" s="156"/>
      <c r="C1706" s="156"/>
      <c r="D1706" s="156"/>
      <c r="E1706" s="156"/>
      <c r="F1706" s="156"/>
      <c r="G1706" s="156"/>
      <c r="H1706" s="156"/>
      <c r="I1706" s="156"/>
      <c r="J1706" s="156"/>
      <c r="K1706" s="156"/>
      <c r="L1706" s="156"/>
      <c r="M1706" s="156"/>
      <c r="N1706" s="156"/>
      <c r="O1706" s="156"/>
      <c r="P1706" s="156"/>
      <c r="Q1706" s="156"/>
      <c r="R1706" s="156"/>
      <c r="S1706" s="156"/>
      <c r="T1706" s="156"/>
      <c r="U1706" s="156"/>
      <c r="V1706" s="156"/>
      <c r="W1706" s="156"/>
      <c r="X1706" s="156"/>
      <c r="Y1706" s="156"/>
      <c r="Z1706" s="156"/>
      <c r="AA1706" s="156"/>
      <c r="AB1706" s="156"/>
      <c r="AC1706" s="156"/>
      <c r="AD1706" s="156"/>
      <c r="AE1706" s="156"/>
      <c r="AF1706" s="156"/>
      <c r="AG1706" s="156"/>
      <c r="AH1706" s="156"/>
      <c r="AI1706" s="156"/>
      <c r="AJ1706" s="156"/>
      <c r="AK1706" s="156"/>
      <c r="AL1706" s="156"/>
      <c r="AM1706" s="156"/>
      <c r="AN1706" s="156"/>
      <c r="AO1706" s="156"/>
      <c r="AP1706" s="156"/>
      <c r="AQ1706" s="156"/>
      <c r="AR1706" s="156"/>
      <c r="AS1706" s="156"/>
      <c r="AT1706" s="156"/>
      <c r="AU1706" s="156"/>
      <c r="AV1706" s="156"/>
      <c r="AW1706" s="156"/>
      <c r="AX1706" s="156"/>
      <c r="AY1706" s="367"/>
      <c r="AZ1706" s="367"/>
      <c r="BA1706" s="367"/>
      <c r="BB1706" s="367"/>
    </row>
    <row r="1707" spans="1:54" s="168" customFormat="1" ht="15" customHeight="1">
      <c r="A1707" s="156"/>
      <c r="B1707" s="156"/>
      <c r="C1707" s="156"/>
      <c r="D1707" s="156"/>
      <c r="E1707" s="156"/>
      <c r="F1707" s="156"/>
      <c r="G1707" s="156"/>
      <c r="H1707" s="156"/>
      <c r="I1707" s="156"/>
      <c r="J1707" s="156"/>
      <c r="K1707" s="156"/>
      <c r="L1707" s="156"/>
      <c r="M1707" s="156"/>
      <c r="N1707" s="156"/>
      <c r="O1707" s="156"/>
      <c r="P1707" s="156"/>
      <c r="Q1707" s="156"/>
      <c r="R1707" s="156"/>
      <c r="S1707" s="156"/>
      <c r="T1707" s="156"/>
      <c r="U1707" s="156"/>
      <c r="V1707" s="156"/>
      <c r="W1707" s="156"/>
      <c r="X1707" s="156"/>
      <c r="Y1707" s="156"/>
      <c r="Z1707" s="156"/>
      <c r="AA1707" s="156"/>
      <c r="AB1707" s="156"/>
      <c r="AC1707" s="156"/>
      <c r="AD1707" s="156"/>
      <c r="AE1707" s="156"/>
      <c r="AF1707" s="156"/>
      <c r="AG1707" s="156"/>
      <c r="AH1707" s="156"/>
      <c r="AI1707" s="156"/>
      <c r="AJ1707" s="156"/>
      <c r="AK1707" s="156"/>
      <c r="AL1707" s="156"/>
      <c r="AM1707" s="156"/>
      <c r="AN1707" s="156"/>
      <c r="AO1707" s="156"/>
      <c r="AP1707" s="156"/>
      <c r="AQ1707" s="156"/>
      <c r="AR1707" s="156"/>
      <c r="AS1707" s="156"/>
      <c r="AT1707" s="156"/>
      <c r="AU1707" s="156"/>
      <c r="AV1707" s="156"/>
      <c r="AW1707" s="156"/>
      <c r="AX1707" s="156"/>
      <c r="AY1707" s="367"/>
      <c r="AZ1707" s="367"/>
      <c r="BA1707" s="367"/>
      <c r="BB1707" s="367"/>
    </row>
    <row r="1708" spans="1:54" s="168" customFormat="1" ht="15" customHeight="1">
      <c r="A1708" s="156"/>
      <c r="B1708" s="156"/>
      <c r="C1708" s="156"/>
      <c r="D1708" s="156"/>
      <c r="E1708" s="156"/>
      <c r="F1708" s="156"/>
      <c r="G1708" s="156"/>
      <c r="H1708" s="156"/>
      <c r="I1708" s="156"/>
      <c r="J1708" s="156"/>
      <c r="K1708" s="156"/>
      <c r="L1708" s="156"/>
      <c r="M1708" s="156"/>
      <c r="N1708" s="156"/>
      <c r="O1708" s="156"/>
      <c r="P1708" s="156"/>
      <c r="Q1708" s="156"/>
      <c r="R1708" s="156"/>
      <c r="S1708" s="156"/>
      <c r="T1708" s="156"/>
      <c r="U1708" s="156"/>
      <c r="V1708" s="156"/>
      <c r="W1708" s="156"/>
      <c r="X1708" s="156"/>
      <c r="Y1708" s="156"/>
      <c r="Z1708" s="156"/>
      <c r="AA1708" s="156"/>
      <c r="AB1708" s="156"/>
      <c r="AC1708" s="156"/>
      <c r="AD1708" s="156"/>
      <c r="AE1708" s="156"/>
      <c r="AF1708" s="156"/>
      <c r="AG1708" s="156"/>
      <c r="AH1708" s="156"/>
      <c r="AI1708" s="156"/>
      <c r="AJ1708" s="156"/>
      <c r="AK1708" s="156"/>
      <c r="AL1708" s="156"/>
      <c r="AM1708" s="156"/>
      <c r="AN1708" s="156"/>
      <c r="AO1708" s="156"/>
      <c r="AP1708" s="156"/>
      <c r="AQ1708" s="156"/>
      <c r="AR1708" s="156"/>
      <c r="AS1708" s="156"/>
      <c r="AT1708" s="156"/>
      <c r="AU1708" s="156"/>
      <c r="AV1708" s="156"/>
      <c r="AW1708" s="156"/>
      <c r="AX1708" s="156"/>
      <c r="AY1708" s="367"/>
      <c r="AZ1708" s="367"/>
      <c r="BA1708" s="367"/>
      <c r="BB1708" s="367"/>
    </row>
    <row r="1709" spans="1:54" s="168" customFormat="1" ht="15" customHeight="1">
      <c r="A1709" s="156"/>
      <c r="B1709" s="156"/>
      <c r="C1709" s="156"/>
      <c r="D1709" s="156"/>
      <c r="E1709" s="156"/>
      <c r="F1709" s="156"/>
      <c r="G1709" s="156"/>
      <c r="H1709" s="156"/>
      <c r="I1709" s="156"/>
      <c r="J1709" s="156"/>
      <c r="K1709" s="156"/>
      <c r="L1709" s="156"/>
      <c r="M1709" s="156"/>
      <c r="N1709" s="156"/>
      <c r="O1709" s="156"/>
      <c r="P1709" s="156"/>
      <c r="Q1709" s="156"/>
      <c r="R1709" s="156"/>
      <c r="S1709" s="156"/>
      <c r="T1709" s="156"/>
      <c r="U1709" s="156"/>
      <c r="V1709" s="156"/>
      <c r="W1709" s="156"/>
      <c r="X1709" s="156"/>
      <c r="Y1709" s="156"/>
      <c r="Z1709" s="156"/>
      <c r="AA1709" s="156"/>
      <c r="AB1709" s="156"/>
      <c r="AC1709" s="156"/>
      <c r="AD1709" s="156"/>
      <c r="AE1709" s="156"/>
      <c r="AF1709" s="156"/>
      <c r="AG1709" s="156"/>
      <c r="AH1709" s="156"/>
      <c r="AI1709" s="156"/>
      <c r="AJ1709" s="156"/>
      <c r="AK1709" s="156"/>
      <c r="AL1709" s="156"/>
      <c r="AM1709" s="156"/>
      <c r="AN1709" s="156"/>
      <c r="AO1709" s="156"/>
      <c r="AP1709" s="156"/>
      <c r="AQ1709" s="156"/>
      <c r="AR1709" s="156"/>
      <c r="AS1709" s="156"/>
      <c r="AT1709" s="156"/>
      <c r="AU1709" s="156"/>
      <c r="AV1709" s="156"/>
      <c r="AW1709" s="156"/>
      <c r="AX1709" s="156"/>
      <c r="AY1709" s="367"/>
      <c r="AZ1709" s="367"/>
      <c r="BA1709" s="367"/>
      <c r="BB1709" s="367"/>
    </row>
    <row r="1710" spans="1:54" s="168" customFormat="1" ht="15" customHeight="1">
      <c r="A1710" s="156"/>
      <c r="B1710" s="156"/>
      <c r="C1710" s="156"/>
      <c r="D1710" s="156"/>
      <c r="E1710" s="156"/>
      <c r="F1710" s="156"/>
      <c r="G1710" s="156"/>
      <c r="H1710" s="156"/>
      <c r="I1710" s="156"/>
      <c r="J1710" s="156"/>
      <c r="K1710" s="156"/>
      <c r="L1710" s="156"/>
      <c r="M1710" s="156"/>
      <c r="N1710" s="156"/>
      <c r="O1710" s="156"/>
      <c r="P1710" s="156"/>
      <c r="Q1710" s="156"/>
      <c r="R1710" s="156"/>
      <c r="S1710" s="156"/>
      <c r="T1710" s="156"/>
      <c r="U1710" s="156"/>
      <c r="V1710" s="156"/>
      <c r="W1710" s="156"/>
      <c r="X1710" s="156"/>
      <c r="Y1710" s="156"/>
      <c r="Z1710" s="156"/>
      <c r="AA1710" s="156"/>
      <c r="AB1710" s="156"/>
      <c r="AC1710" s="156"/>
      <c r="AD1710" s="156"/>
      <c r="AE1710" s="156"/>
      <c r="AF1710" s="156"/>
      <c r="AG1710" s="156"/>
      <c r="AH1710" s="156"/>
      <c r="AI1710" s="156"/>
      <c r="AJ1710" s="156"/>
      <c r="AK1710" s="156"/>
      <c r="AL1710" s="156"/>
      <c r="AM1710" s="156"/>
      <c r="AN1710" s="156"/>
      <c r="AO1710" s="156"/>
      <c r="AP1710" s="156"/>
      <c r="AQ1710" s="156"/>
      <c r="AR1710" s="156"/>
      <c r="AS1710" s="156"/>
      <c r="AT1710" s="156"/>
      <c r="AU1710" s="156"/>
      <c r="AV1710" s="156"/>
      <c r="AW1710" s="156"/>
      <c r="AX1710" s="156"/>
      <c r="AY1710" s="367"/>
      <c r="AZ1710" s="367"/>
      <c r="BA1710" s="367"/>
      <c r="BB1710" s="367"/>
    </row>
    <row r="1711" spans="1:54" s="168" customFormat="1" ht="15" customHeight="1">
      <c r="A1711" s="156"/>
      <c r="B1711" s="156"/>
      <c r="C1711" s="156"/>
      <c r="D1711" s="156"/>
      <c r="E1711" s="156"/>
      <c r="F1711" s="156"/>
      <c r="G1711" s="156"/>
      <c r="H1711" s="156"/>
      <c r="I1711" s="156"/>
      <c r="J1711" s="156"/>
      <c r="K1711" s="156"/>
      <c r="L1711" s="156"/>
      <c r="M1711" s="156"/>
      <c r="N1711" s="156"/>
      <c r="O1711" s="156"/>
      <c r="P1711" s="156"/>
      <c r="Q1711" s="156"/>
      <c r="R1711" s="156"/>
      <c r="S1711" s="156"/>
      <c r="T1711" s="156"/>
      <c r="U1711" s="156"/>
      <c r="V1711" s="156"/>
      <c r="W1711" s="156"/>
      <c r="X1711" s="156"/>
      <c r="Y1711" s="156"/>
      <c r="Z1711" s="156"/>
      <c r="AA1711" s="156"/>
      <c r="AB1711" s="156"/>
      <c r="AC1711" s="156"/>
      <c r="AD1711" s="156"/>
      <c r="AE1711" s="156"/>
      <c r="AF1711" s="156"/>
      <c r="AG1711" s="156"/>
      <c r="AH1711" s="156"/>
      <c r="AI1711" s="156"/>
      <c r="AJ1711" s="156"/>
      <c r="AK1711" s="156"/>
      <c r="AL1711" s="156"/>
      <c r="AM1711" s="156"/>
      <c r="AN1711" s="156"/>
      <c r="AO1711" s="156"/>
      <c r="AP1711" s="156"/>
      <c r="AQ1711" s="156"/>
      <c r="AR1711" s="156"/>
      <c r="AS1711" s="156"/>
      <c r="AT1711" s="156"/>
      <c r="AU1711" s="156"/>
      <c r="AV1711" s="156"/>
      <c r="AW1711" s="156"/>
      <c r="AX1711" s="156"/>
      <c r="AY1711" s="367"/>
      <c r="AZ1711" s="367"/>
      <c r="BA1711" s="367"/>
      <c r="BB1711" s="367"/>
    </row>
    <row r="1712" spans="1:54" s="168" customFormat="1" ht="15" customHeight="1">
      <c r="A1712" s="156"/>
      <c r="B1712" s="156"/>
      <c r="C1712" s="156"/>
      <c r="D1712" s="156"/>
      <c r="E1712" s="156"/>
      <c r="F1712" s="156"/>
      <c r="G1712" s="156"/>
      <c r="H1712" s="156"/>
      <c r="I1712" s="156"/>
      <c r="J1712" s="156"/>
      <c r="K1712" s="156"/>
      <c r="L1712" s="156"/>
      <c r="M1712" s="156"/>
      <c r="N1712" s="156"/>
      <c r="O1712" s="156"/>
      <c r="P1712" s="156"/>
      <c r="Q1712" s="156"/>
      <c r="R1712" s="156"/>
      <c r="S1712" s="156"/>
      <c r="T1712" s="156"/>
      <c r="U1712" s="156"/>
      <c r="V1712" s="156"/>
      <c r="W1712" s="156"/>
      <c r="X1712" s="156"/>
      <c r="Y1712" s="156"/>
      <c r="Z1712" s="156"/>
      <c r="AA1712" s="156"/>
      <c r="AB1712" s="156"/>
      <c r="AC1712" s="156"/>
      <c r="AD1712" s="156"/>
      <c r="AE1712" s="156"/>
      <c r="AF1712" s="156"/>
      <c r="AG1712" s="156"/>
      <c r="AH1712" s="156"/>
      <c r="AI1712" s="156"/>
      <c r="AJ1712" s="156"/>
      <c r="AK1712" s="156"/>
      <c r="AL1712" s="156"/>
      <c r="AM1712" s="156"/>
      <c r="AN1712" s="156"/>
      <c r="AO1712" s="156"/>
      <c r="AP1712" s="156"/>
      <c r="AQ1712" s="156"/>
      <c r="AR1712" s="156"/>
      <c r="AS1712" s="156"/>
      <c r="AT1712" s="156"/>
      <c r="AU1712" s="156"/>
      <c r="AV1712" s="156"/>
      <c r="AW1712" s="156"/>
      <c r="AX1712" s="156"/>
      <c r="AY1712" s="367"/>
      <c r="AZ1712" s="367"/>
      <c r="BA1712" s="367"/>
      <c r="BB1712" s="367"/>
    </row>
    <row r="1713" spans="1:54" s="168" customFormat="1" ht="15" customHeight="1">
      <c r="A1713" s="156"/>
      <c r="B1713" s="156"/>
      <c r="C1713" s="156"/>
      <c r="D1713" s="156"/>
      <c r="E1713" s="156"/>
      <c r="F1713" s="156"/>
      <c r="G1713" s="156"/>
      <c r="H1713" s="156"/>
      <c r="I1713" s="156"/>
      <c r="J1713" s="156"/>
      <c r="K1713" s="156"/>
      <c r="L1713" s="156"/>
      <c r="M1713" s="156"/>
      <c r="N1713" s="156"/>
      <c r="O1713" s="156"/>
      <c r="P1713" s="156"/>
      <c r="Q1713" s="156"/>
      <c r="R1713" s="156"/>
      <c r="S1713" s="156"/>
      <c r="T1713" s="156"/>
      <c r="U1713" s="156"/>
      <c r="V1713" s="156"/>
      <c r="W1713" s="156"/>
      <c r="X1713" s="156"/>
      <c r="Y1713" s="156"/>
      <c r="Z1713" s="156"/>
      <c r="AA1713" s="156"/>
      <c r="AB1713" s="156"/>
      <c r="AC1713" s="156"/>
      <c r="AD1713" s="156"/>
      <c r="AE1713" s="156"/>
      <c r="AF1713" s="156"/>
      <c r="AG1713" s="156"/>
      <c r="AH1713" s="156"/>
      <c r="AI1713" s="156"/>
      <c r="AJ1713" s="156"/>
      <c r="AK1713" s="156"/>
      <c r="AL1713" s="156"/>
      <c r="AM1713" s="156"/>
      <c r="AN1713" s="156"/>
      <c r="AO1713" s="156"/>
      <c r="AP1713" s="156"/>
      <c r="AQ1713" s="156"/>
      <c r="AR1713" s="156"/>
      <c r="AS1713" s="156"/>
      <c r="AT1713" s="156"/>
      <c r="AU1713" s="156"/>
      <c r="AV1713" s="156"/>
      <c r="AW1713" s="156"/>
      <c r="AX1713" s="156"/>
      <c r="AY1713" s="367"/>
      <c r="AZ1713" s="367"/>
      <c r="BA1713" s="367"/>
      <c r="BB1713" s="367"/>
    </row>
    <row r="1714" spans="1:54" s="168" customFormat="1" ht="15" customHeight="1">
      <c r="A1714" s="156"/>
      <c r="B1714" s="156"/>
      <c r="C1714" s="156"/>
      <c r="D1714" s="156"/>
      <c r="E1714" s="156"/>
      <c r="F1714" s="156"/>
      <c r="G1714" s="156"/>
      <c r="H1714" s="156"/>
      <c r="I1714" s="156"/>
      <c r="J1714" s="156"/>
      <c r="K1714" s="156"/>
      <c r="L1714" s="156"/>
      <c r="M1714" s="156"/>
      <c r="N1714" s="156"/>
      <c r="O1714" s="156"/>
      <c r="P1714" s="156"/>
      <c r="Q1714" s="156"/>
      <c r="R1714" s="156"/>
      <c r="S1714" s="156"/>
      <c r="T1714" s="156"/>
      <c r="U1714" s="156"/>
      <c r="V1714" s="156"/>
      <c r="W1714" s="156"/>
      <c r="X1714" s="156"/>
      <c r="Y1714" s="156"/>
      <c r="Z1714" s="156"/>
      <c r="AA1714" s="156"/>
      <c r="AB1714" s="156"/>
      <c r="AC1714" s="156"/>
      <c r="AD1714" s="156"/>
      <c r="AE1714" s="156"/>
      <c r="AF1714" s="156"/>
      <c r="AG1714" s="156"/>
      <c r="AH1714" s="156"/>
      <c r="AI1714" s="156"/>
      <c r="AJ1714" s="156"/>
      <c r="AK1714" s="156"/>
      <c r="AL1714" s="156"/>
      <c r="AM1714" s="156"/>
      <c r="AN1714" s="156"/>
      <c r="AO1714" s="156"/>
      <c r="AP1714" s="156"/>
      <c r="AQ1714" s="156"/>
      <c r="AR1714" s="156"/>
      <c r="AS1714" s="156"/>
      <c r="AT1714" s="156"/>
      <c r="AU1714" s="156"/>
      <c r="AV1714" s="156"/>
      <c r="AW1714" s="156"/>
      <c r="AX1714" s="156"/>
      <c r="AY1714" s="367"/>
      <c r="AZ1714" s="367"/>
      <c r="BA1714" s="367"/>
      <c r="BB1714" s="367"/>
    </row>
    <row r="1715" spans="1:54" s="168" customFormat="1" ht="15" customHeight="1">
      <c r="A1715" s="156"/>
      <c r="B1715" s="156"/>
      <c r="C1715" s="156"/>
      <c r="D1715" s="156"/>
      <c r="E1715" s="156"/>
      <c r="F1715" s="156"/>
      <c r="G1715" s="156"/>
      <c r="H1715" s="156"/>
      <c r="I1715" s="156"/>
      <c r="J1715" s="156"/>
      <c r="K1715" s="156"/>
      <c r="L1715" s="156"/>
      <c r="M1715" s="156"/>
      <c r="N1715" s="156"/>
      <c r="O1715" s="156"/>
      <c r="P1715" s="156"/>
      <c r="Q1715" s="156"/>
      <c r="R1715" s="156"/>
      <c r="S1715" s="156"/>
      <c r="T1715" s="156"/>
      <c r="U1715" s="156"/>
      <c r="V1715" s="156"/>
      <c r="W1715" s="156"/>
      <c r="X1715" s="156"/>
      <c r="Y1715" s="156"/>
      <c r="Z1715" s="156"/>
      <c r="AA1715" s="156"/>
      <c r="AB1715" s="156"/>
      <c r="AC1715" s="156"/>
      <c r="AD1715" s="156"/>
      <c r="AE1715" s="156"/>
      <c r="AF1715" s="156"/>
      <c r="AG1715" s="156"/>
      <c r="AH1715" s="156"/>
      <c r="AI1715" s="156"/>
      <c r="AJ1715" s="156"/>
      <c r="AK1715" s="156"/>
      <c r="AL1715" s="156"/>
      <c r="AM1715" s="156"/>
      <c r="AN1715" s="156"/>
      <c r="AO1715" s="156"/>
      <c r="AP1715" s="156"/>
      <c r="AQ1715" s="156"/>
      <c r="AR1715" s="156"/>
      <c r="AS1715" s="156"/>
      <c r="AT1715" s="156"/>
      <c r="AU1715" s="156"/>
      <c r="AV1715" s="156"/>
      <c r="AW1715" s="156"/>
      <c r="AX1715" s="156"/>
      <c r="AY1715" s="367"/>
      <c r="AZ1715" s="367"/>
      <c r="BA1715" s="367"/>
      <c r="BB1715" s="367"/>
    </row>
    <row r="1716" spans="1:54" s="168" customFormat="1" ht="15" customHeight="1">
      <c r="A1716" s="156"/>
      <c r="B1716" s="156"/>
      <c r="C1716" s="156"/>
      <c r="D1716" s="156"/>
      <c r="E1716" s="156"/>
      <c r="F1716" s="156"/>
      <c r="G1716" s="156"/>
      <c r="H1716" s="156"/>
      <c r="I1716" s="156"/>
      <c r="J1716" s="156"/>
      <c r="K1716" s="156"/>
      <c r="L1716" s="156"/>
      <c r="M1716" s="156"/>
      <c r="N1716" s="156"/>
      <c r="O1716" s="156"/>
      <c r="P1716" s="156"/>
      <c r="Q1716" s="156"/>
      <c r="R1716" s="156"/>
      <c r="S1716" s="156"/>
      <c r="T1716" s="156"/>
      <c r="U1716" s="156"/>
      <c r="V1716" s="156"/>
      <c r="W1716" s="156"/>
      <c r="X1716" s="156"/>
      <c r="Y1716" s="156"/>
      <c r="Z1716" s="156"/>
      <c r="AA1716" s="156"/>
      <c r="AB1716" s="156"/>
      <c r="AC1716" s="156"/>
      <c r="AD1716" s="156"/>
      <c r="AE1716" s="156"/>
      <c r="AF1716" s="156"/>
      <c r="AG1716" s="156"/>
      <c r="AH1716" s="156"/>
      <c r="AI1716" s="156"/>
      <c r="AJ1716" s="156"/>
      <c r="AK1716" s="156"/>
      <c r="AL1716" s="156"/>
      <c r="AM1716" s="156"/>
      <c r="AN1716" s="156"/>
      <c r="AO1716" s="156"/>
      <c r="AP1716" s="156"/>
      <c r="AQ1716" s="156"/>
      <c r="AR1716" s="156"/>
      <c r="AS1716" s="156"/>
      <c r="AT1716" s="156"/>
      <c r="AU1716" s="156"/>
      <c r="AV1716" s="156"/>
      <c r="AW1716" s="156"/>
      <c r="AX1716" s="156"/>
      <c r="AY1716" s="367"/>
      <c r="AZ1716" s="367"/>
      <c r="BA1716" s="367"/>
      <c r="BB1716" s="367"/>
    </row>
    <row r="1717" spans="1:54" s="168" customFormat="1" ht="15" customHeight="1">
      <c r="A1717" s="156"/>
      <c r="B1717" s="156"/>
      <c r="C1717" s="156"/>
      <c r="D1717" s="156"/>
      <c r="E1717" s="156"/>
      <c r="F1717" s="156"/>
      <c r="G1717" s="156"/>
      <c r="H1717" s="156"/>
      <c r="I1717" s="156"/>
      <c r="J1717" s="156"/>
      <c r="K1717" s="156"/>
      <c r="L1717" s="156"/>
      <c r="M1717" s="156"/>
      <c r="N1717" s="156"/>
      <c r="O1717" s="156"/>
      <c r="P1717" s="156"/>
      <c r="Q1717" s="156"/>
      <c r="R1717" s="156"/>
      <c r="S1717" s="156"/>
      <c r="T1717" s="156"/>
      <c r="U1717" s="156"/>
      <c r="V1717" s="156"/>
      <c r="W1717" s="156"/>
      <c r="X1717" s="156"/>
      <c r="Y1717" s="156"/>
      <c r="Z1717" s="156"/>
      <c r="AA1717" s="156"/>
      <c r="AB1717" s="156"/>
      <c r="AC1717" s="156"/>
      <c r="AD1717" s="156"/>
      <c r="AE1717" s="156"/>
      <c r="AF1717" s="156"/>
      <c r="AG1717" s="156"/>
      <c r="AH1717" s="156"/>
      <c r="AI1717" s="156"/>
      <c r="AJ1717" s="156"/>
      <c r="AK1717" s="156"/>
      <c r="AL1717" s="156"/>
      <c r="AM1717" s="156"/>
      <c r="AN1717" s="156"/>
      <c r="AO1717" s="156"/>
      <c r="AP1717" s="156"/>
      <c r="AQ1717" s="156"/>
      <c r="AR1717" s="156"/>
      <c r="AS1717" s="156"/>
      <c r="AT1717" s="156"/>
      <c r="AU1717" s="156"/>
      <c r="AV1717" s="156"/>
      <c r="AW1717" s="156"/>
      <c r="AX1717" s="156"/>
      <c r="AY1717" s="367"/>
      <c r="AZ1717" s="367"/>
      <c r="BA1717" s="367"/>
      <c r="BB1717" s="367"/>
    </row>
    <row r="1718" spans="1:54" s="168" customFormat="1" ht="15" customHeight="1">
      <c r="A1718" s="156"/>
      <c r="B1718" s="156"/>
      <c r="C1718" s="156"/>
      <c r="D1718" s="156"/>
      <c r="E1718" s="156"/>
      <c r="F1718" s="156"/>
      <c r="G1718" s="156"/>
      <c r="H1718" s="156"/>
      <c r="I1718" s="156"/>
      <c r="J1718" s="156"/>
      <c r="K1718" s="156"/>
      <c r="L1718" s="156"/>
      <c r="M1718" s="156"/>
      <c r="N1718" s="156"/>
      <c r="O1718" s="156"/>
      <c r="P1718" s="156"/>
      <c r="Q1718" s="156"/>
      <c r="R1718" s="156"/>
      <c r="S1718" s="156"/>
      <c r="T1718" s="156"/>
      <c r="U1718" s="156"/>
      <c r="V1718" s="156"/>
      <c r="W1718" s="156"/>
      <c r="X1718" s="156"/>
      <c r="Y1718" s="156"/>
      <c r="Z1718" s="156"/>
      <c r="AA1718" s="156"/>
      <c r="AB1718" s="156"/>
      <c r="AC1718" s="156"/>
      <c r="AD1718" s="156"/>
      <c r="AE1718" s="156"/>
      <c r="AF1718" s="156"/>
      <c r="AG1718" s="156"/>
      <c r="AH1718" s="156"/>
      <c r="AI1718" s="156"/>
      <c r="AJ1718" s="156"/>
      <c r="AK1718" s="156"/>
      <c r="AL1718" s="156"/>
      <c r="AM1718" s="156"/>
      <c r="AN1718" s="156"/>
      <c r="AO1718" s="156"/>
      <c r="AP1718" s="156"/>
      <c r="AQ1718" s="156"/>
      <c r="AR1718" s="156"/>
      <c r="AS1718" s="156"/>
      <c r="AT1718" s="156"/>
      <c r="AU1718" s="156"/>
      <c r="AV1718" s="156"/>
      <c r="AW1718" s="156"/>
      <c r="AX1718" s="156"/>
      <c r="AY1718" s="367"/>
      <c r="AZ1718" s="367"/>
      <c r="BA1718" s="367"/>
      <c r="BB1718" s="367"/>
    </row>
    <row r="1719" spans="1:54" s="168" customFormat="1" ht="15" customHeight="1">
      <c r="A1719" s="156"/>
      <c r="B1719" s="156"/>
      <c r="C1719" s="156"/>
      <c r="D1719" s="156"/>
      <c r="E1719" s="156"/>
      <c r="F1719" s="156"/>
      <c r="G1719" s="156"/>
      <c r="H1719" s="156"/>
      <c r="I1719" s="156"/>
      <c r="J1719" s="156"/>
      <c r="K1719" s="156"/>
      <c r="L1719" s="156"/>
      <c r="M1719" s="156"/>
      <c r="N1719" s="156"/>
      <c r="O1719" s="156"/>
      <c r="P1719" s="156"/>
      <c r="Q1719" s="156"/>
      <c r="R1719" s="156"/>
      <c r="S1719" s="156"/>
      <c r="T1719" s="156"/>
      <c r="U1719" s="156"/>
      <c r="V1719" s="156"/>
      <c r="W1719" s="156"/>
      <c r="X1719" s="156"/>
      <c r="Y1719" s="156"/>
      <c r="Z1719" s="156"/>
      <c r="AA1719" s="156"/>
      <c r="AB1719" s="156"/>
      <c r="AC1719" s="156"/>
      <c r="AD1719" s="156"/>
      <c r="AE1719" s="156"/>
      <c r="AF1719" s="156"/>
      <c r="AG1719" s="156"/>
      <c r="AH1719" s="156"/>
      <c r="AI1719" s="156"/>
      <c r="AJ1719" s="156"/>
      <c r="AK1719" s="156"/>
      <c r="AL1719" s="156"/>
      <c r="AM1719" s="156"/>
      <c r="AN1719" s="156"/>
      <c r="AO1719" s="156"/>
      <c r="AP1719" s="156"/>
      <c r="AQ1719" s="156"/>
      <c r="AR1719" s="156"/>
      <c r="AS1719" s="156"/>
      <c r="AT1719" s="156"/>
      <c r="AU1719" s="156"/>
      <c r="AV1719" s="156"/>
      <c r="AW1719" s="156"/>
      <c r="AX1719" s="156"/>
      <c r="AY1719" s="367"/>
      <c r="AZ1719" s="367"/>
      <c r="BA1719" s="367"/>
      <c r="BB1719" s="367"/>
    </row>
    <row r="1720" spans="1:54" s="103" customFormat="1" ht="12.6" customHeight="1"/>
    <row r="1721" spans="1:54" s="103" customFormat="1" ht="12.6" customHeight="1"/>
    <row r="1722" spans="1:54" s="95" customFormat="1" ht="12.6" customHeight="1">
      <c r="A1722" s="124" t="s">
        <v>1986</v>
      </c>
      <c r="B1722" s="126"/>
      <c r="C1722" s="126"/>
      <c r="D1722" s="126"/>
      <c r="E1722" s="126"/>
      <c r="F1722" s="126"/>
      <c r="G1722" s="126"/>
      <c r="H1722" s="126"/>
      <c r="I1722" s="126"/>
      <c r="J1722" s="126"/>
      <c r="K1722" s="126"/>
      <c r="L1722" s="126"/>
      <c r="M1722" s="126"/>
      <c r="N1722" s="126"/>
      <c r="O1722" s="126"/>
      <c r="P1722" s="126"/>
      <c r="Q1722" s="126"/>
      <c r="R1722" s="126"/>
      <c r="S1722" s="126"/>
      <c r="T1722" s="126"/>
      <c r="U1722" s="126"/>
      <c r="V1722" s="126"/>
      <c r="W1722" s="126"/>
      <c r="X1722" s="126"/>
      <c r="Y1722" s="126"/>
      <c r="Z1722" s="126"/>
      <c r="AA1722" s="126"/>
      <c r="AB1722" s="126"/>
      <c r="AC1722" s="126"/>
      <c r="AD1722" s="126"/>
      <c r="AE1722" s="126"/>
      <c r="AF1722" s="126"/>
      <c r="AG1722" s="126"/>
      <c r="AH1722" s="126"/>
      <c r="AI1722" s="126"/>
      <c r="AJ1722" s="126"/>
      <c r="AK1722" s="126"/>
      <c r="AL1722" s="126"/>
      <c r="AM1722" s="126"/>
      <c r="AN1722" s="126"/>
      <c r="AO1722" s="126"/>
      <c r="AP1722" s="126"/>
      <c r="AQ1722" s="126"/>
      <c r="AR1722" s="126"/>
      <c r="AS1722" s="126"/>
      <c r="AT1722" s="126"/>
      <c r="AU1722" s="126"/>
      <c r="AV1722" s="126"/>
      <c r="AW1722" s="126"/>
      <c r="AX1722" s="126"/>
      <c r="AY1722" s="126"/>
      <c r="AZ1722" s="126"/>
      <c r="BA1722" s="126"/>
      <c r="BB1722" s="126"/>
    </row>
    <row r="1723" spans="1:54" ht="24.75" customHeight="1">
      <c r="A1723" s="720" t="s">
        <v>1987</v>
      </c>
      <c r="B1723" s="720"/>
      <c r="C1723" s="720"/>
      <c r="D1723" s="720"/>
      <c r="E1723" s="720"/>
      <c r="F1723" s="720"/>
      <c r="G1723" s="720"/>
      <c r="H1723" s="720"/>
      <c r="I1723" s="720"/>
      <c r="J1723" s="720"/>
      <c r="K1723" s="720"/>
      <c r="L1723" s="720"/>
      <c r="M1723" s="720"/>
      <c r="N1723" s="720"/>
      <c r="O1723" s="720"/>
      <c r="P1723" s="720"/>
      <c r="Q1723" s="720"/>
      <c r="R1723" s="720"/>
      <c r="S1723" s="720"/>
      <c r="T1723" s="720"/>
      <c r="U1723" s="720"/>
      <c r="V1723" s="720"/>
      <c r="W1723" s="720"/>
      <c r="X1723" s="720"/>
      <c r="Y1723" s="720"/>
      <c r="Z1723" s="720"/>
      <c r="AA1723" s="720"/>
      <c r="AB1723" s="720"/>
      <c r="AC1723" s="720"/>
      <c r="AD1723" s="720"/>
      <c r="AE1723" s="720"/>
      <c r="AF1723" s="720"/>
      <c r="AG1723" s="720"/>
      <c r="AH1723" s="720"/>
      <c r="AI1723" s="720"/>
      <c r="AJ1723" s="720"/>
      <c r="AK1723" s="720"/>
      <c r="AL1723" s="720"/>
      <c r="AM1723" s="720"/>
      <c r="AN1723" s="720"/>
      <c r="AO1723" s="720"/>
      <c r="AP1723" s="720"/>
      <c r="AQ1723" s="720"/>
      <c r="AR1723" s="720"/>
      <c r="AS1723" s="720"/>
      <c r="AT1723" s="720"/>
      <c r="AU1723" s="720"/>
      <c r="AV1723" s="720"/>
      <c r="AW1723" s="720"/>
      <c r="AX1723" s="720"/>
      <c r="AY1723" s="720"/>
      <c r="AZ1723" s="720"/>
      <c r="BA1723" s="720"/>
      <c r="BB1723" s="720"/>
    </row>
    <row r="1724" spans="1:54" s="230" customFormat="1" ht="27" customHeight="1">
      <c r="A1724" s="721" t="s">
        <v>1988</v>
      </c>
      <c r="B1724" s="721"/>
      <c r="C1724" s="721"/>
      <c r="D1724" s="721"/>
      <c r="E1724" s="721"/>
      <c r="F1724" s="721"/>
      <c r="G1724" s="721"/>
      <c r="H1724" s="721"/>
      <c r="I1724" s="721"/>
      <c r="J1724" s="721"/>
      <c r="K1724" s="721"/>
      <c r="L1724" s="721"/>
      <c r="M1724" s="721"/>
      <c r="N1724" s="721"/>
      <c r="O1724" s="721"/>
      <c r="P1724" s="721"/>
      <c r="Q1724" s="721"/>
      <c r="R1724" s="721"/>
      <c r="S1724" s="721"/>
      <c r="T1724" s="721"/>
      <c r="U1724" s="721"/>
      <c r="V1724" s="721"/>
      <c r="W1724" s="721"/>
      <c r="X1724" s="721"/>
      <c r="Y1724" s="721"/>
      <c r="Z1724" s="721"/>
      <c r="AA1724" s="721"/>
      <c r="AB1724" s="721"/>
      <c r="AC1724" s="721"/>
      <c r="AD1724" s="721"/>
      <c r="AE1724" s="721"/>
      <c r="AF1724" s="721"/>
      <c r="AG1724" s="721"/>
      <c r="AH1724" s="721"/>
      <c r="AI1724" s="721"/>
      <c r="AJ1724" s="721"/>
      <c r="AK1724" s="721"/>
      <c r="AL1724" s="721"/>
      <c r="AM1724" s="721"/>
      <c r="AN1724" s="721"/>
      <c r="AO1724" s="721"/>
      <c r="AP1724" s="721"/>
      <c r="AQ1724" s="721"/>
      <c r="AR1724" s="721"/>
      <c r="AS1724" s="721"/>
      <c r="AT1724" s="721"/>
      <c r="AU1724" s="721"/>
      <c r="AV1724" s="721"/>
      <c r="AW1724" s="721"/>
      <c r="AX1724" s="721"/>
      <c r="AY1724" s="721"/>
      <c r="AZ1724" s="721"/>
      <c r="BA1724" s="721"/>
      <c r="BB1724" s="721"/>
    </row>
    <row r="1725" spans="1:54" ht="12.6" customHeight="1">
      <c r="A1725" s="231" t="s">
        <v>1989</v>
      </c>
    </row>
    <row r="1726" spans="1:54" s="232" customFormat="1" ht="45" customHeight="1">
      <c r="A1726" s="557"/>
      <c r="B1726" s="558"/>
      <c r="C1726" s="558"/>
      <c r="D1726" s="558"/>
      <c r="E1726" s="558"/>
      <c r="F1726" s="558"/>
      <c r="G1726" s="558"/>
      <c r="H1726" s="558"/>
      <c r="I1726" s="558"/>
      <c r="J1726" s="558"/>
      <c r="K1726" s="558"/>
      <c r="L1726" s="558"/>
      <c r="M1726" s="558"/>
      <c r="N1726" s="558"/>
      <c r="O1726" s="558"/>
      <c r="P1726" s="558"/>
      <c r="Q1726" s="558"/>
      <c r="R1726" s="558"/>
      <c r="S1726" s="558"/>
      <c r="T1726" s="558"/>
      <c r="U1726" s="558"/>
      <c r="V1726" s="558"/>
      <c r="W1726" s="558"/>
      <c r="X1726" s="558"/>
      <c r="Y1726" s="558"/>
      <c r="Z1726" s="558"/>
      <c r="AA1726" s="558"/>
      <c r="AB1726" s="558"/>
      <c r="AC1726" s="558"/>
      <c r="AD1726" s="558"/>
      <c r="AE1726" s="558"/>
      <c r="AF1726" s="558"/>
      <c r="AG1726" s="558"/>
      <c r="AH1726" s="558"/>
      <c r="AI1726" s="558"/>
      <c r="AJ1726" s="558"/>
      <c r="AK1726" s="558"/>
      <c r="AL1726" s="558"/>
      <c r="AM1726" s="558"/>
      <c r="AN1726" s="558"/>
      <c r="AO1726" s="558"/>
      <c r="AP1726" s="558"/>
      <c r="AQ1726" s="558"/>
      <c r="AR1726" s="558"/>
      <c r="AS1726" s="558"/>
      <c r="AT1726" s="558"/>
      <c r="AU1726" s="558"/>
      <c r="AV1726" s="558"/>
      <c r="AW1726" s="558"/>
      <c r="AX1726" s="558"/>
      <c r="AY1726" s="558"/>
      <c r="AZ1726" s="558"/>
      <c r="BA1726" s="558"/>
      <c r="BB1726" s="559"/>
    </row>
    <row r="1727" spans="1:54" s="230" customFormat="1" ht="12.75">
      <c r="A1727" s="721" t="s">
        <v>1990</v>
      </c>
      <c r="B1727" s="721"/>
      <c r="C1727" s="721"/>
      <c r="D1727" s="721"/>
      <c r="E1727" s="721"/>
      <c r="F1727" s="721"/>
      <c r="G1727" s="721"/>
      <c r="H1727" s="721"/>
      <c r="I1727" s="721"/>
      <c r="J1727" s="721"/>
      <c r="K1727" s="721"/>
      <c r="L1727" s="721"/>
      <c r="M1727" s="721"/>
      <c r="N1727" s="721"/>
      <c r="O1727" s="721"/>
      <c r="P1727" s="721"/>
      <c r="Q1727" s="721"/>
      <c r="R1727" s="721"/>
      <c r="S1727" s="721"/>
      <c r="T1727" s="721"/>
      <c r="U1727" s="721"/>
      <c r="V1727" s="721"/>
      <c r="W1727" s="721"/>
      <c r="X1727" s="721"/>
      <c r="Y1727" s="721"/>
      <c r="Z1727" s="721"/>
      <c r="AA1727" s="721"/>
      <c r="AB1727" s="721"/>
      <c r="AC1727" s="721"/>
      <c r="AD1727" s="721"/>
      <c r="AE1727" s="721"/>
      <c r="AF1727" s="721"/>
      <c r="AG1727" s="721"/>
      <c r="AH1727" s="721"/>
      <c r="AI1727" s="721"/>
      <c r="AJ1727" s="721"/>
      <c r="AK1727" s="721"/>
      <c r="AL1727" s="721"/>
      <c r="AM1727" s="721"/>
      <c r="AN1727" s="721"/>
      <c r="AO1727" s="721"/>
      <c r="AP1727" s="721"/>
      <c r="AQ1727" s="721"/>
      <c r="AR1727" s="721"/>
      <c r="AS1727" s="721"/>
      <c r="AT1727" s="721"/>
      <c r="AU1727" s="721"/>
      <c r="AV1727" s="721"/>
      <c r="AW1727" s="721"/>
      <c r="AX1727" s="721"/>
      <c r="AY1727" s="721"/>
      <c r="AZ1727" s="721"/>
      <c r="BA1727" s="721"/>
      <c r="BB1727" s="721"/>
    </row>
    <row r="1728" spans="1:54" ht="12.6" customHeight="1">
      <c r="A1728" s="231" t="s">
        <v>1989</v>
      </c>
    </row>
    <row r="1729" spans="1:54" s="232" customFormat="1" ht="45" customHeight="1">
      <c r="A1729" s="557"/>
      <c r="B1729" s="558"/>
      <c r="C1729" s="558"/>
      <c r="D1729" s="558"/>
      <c r="E1729" s="558"/>
      <c r="F1729" s="558"/>
      <c r="G1729" s="558"/>
      <c r="H1729" s="558"/>
      <c r="I1729" s="558"/>
      <c r="J1729" s="558"/>
      <c r="K1729" s="558"/>
      <c r="L1729" s="558"/>
      <c r="M1729" s="558"/>
      <c r="N1729" s="558"/>
      <c r="O1729" s="558"/>
      <c r="P1729" s="558"/>
      <c r="Q1729" s="558"/>
      <c r="R1729" s="558"/>
      <c r="S1729" s="558"/>
      <c r="T1729" s="558"/>
      <c r="U1729" s="558"/>
      <c r="V1729" s="558"/>
      <c r="W1729" s="558"/>
      <c r="X1729" s="558"/>
      <c r="Y1729" s="558"/>
      <c r="Z1729" s="558"/>
      <c r="AA1729" s="558"/>
      <c r="AB1729" s="558"/>
      <c r="AC1729" s="558"/>
      <c r="AD1729" s="558"/>
      <c r="AE1729" s="558"/>
      <c r="AF1729" s="558"/>
      <c r="AG1729" s="558"/>
      <c r="AH1729" s="558"/>
      <c r="AI1729" s="558"/>
      <c r="AJ1729" s="558"/>
      <c r="AK1729" s="558"/>
      <c r="AL1729" s="558"/>
      <c r="AM1729" s="558"/>
      <c r="AN1729" s="558"/>
      <c r="AO1729" s="558"/>
      <c r="AP1729" s="558"/>
      <c r="AQ1729" s="558"/>
      <c r="AR1729" s="558"/>
      <c r="AS1729" s="558"/>
      <c r="AT1729" s="558"/>
      <c r="AU1729" s="558"/>
      <c r="AV1729" s="558"/>
      <c r="AW1729" s="558"/>
      <c r="AX1729" s="558"/>
      <c r="AY1729" s="558"/>
      <c r="AZ1729" s="558"/>
      <c r="BA1729" s="558"/>
      <c r="BB1729" s="559"/>
    </row>
    <row r="1730" spans="1:54" s="230" customFormat="1" ht="12.6" customHeight="1">
      <c r="A1730" s="230" t="s">
        <v>1991</v>
      </c>
    </row>
    <row r="1731" spans="1:54" ht="12.6" customHeight="1">
      <c r="A1731" s="231" t="s">
        <v>1989</v>
      </c>
    </row>
    <row r="1732" spans="1:54" s="232" customFormat="1" ht="45" customHeight="1">
      <c r="A1732" s="557"/>
      <c r="B1732" s="558"/>
      <c r="C1732" s="558"/>
      <c r="D1732" s="558"/>
      <c r="E1732" s="558"/>
      <c r="F1732" s="558"/>
      <c r="G1732" s="558"/>
      <c r="H1732" s="558"/>
      <c r="I1732" s="558"/>
      <c r="J1732" s="558"/>
      <c r="K1732" s="558"/>
      <c r="L1732" s="558"/>
      <c r="M1732" s="558"/>
      <c r="N1732" s="558"/>
      <c r="O1732" s="558"/>
      <c r="P1732" s="558"/>
      <c r="Q1732" s="558"/>
      <c r="R1732" s="558"/>
      <c r="S1732" s="558"/>
      <c r="T1732" s="558"/>
      <c r="U1732" s="558"/>
      <c r="V1732" s="558"/>
      <c r="W1732" s="558"/>
      <c r="X1732" s="558"/>
      <c r="Y1732" s="558"/>
      <c r="Z1732" s="558"/>
      <c r="AA1732" s="558"/>
      <c r="AB1732" s="558"/>
      <c r="AC1732" s="558"/>
      <c r="AD1732" s="558"/>
      <c r="AE1732" s="558"/>
      <c r="AF1732" s="558"/>
      <c r="AG1732" s="558"/>
      <c r="AH1732" s="558"/>
      <c r="AI1732" s="558"/>
      <c r="AJ1732" s="558"/>
      <c r="AK1732" s="558"/>
      <c r="AL1732" s="558"/>
      <c r="AM1732" s="558"/>
      <c r="AN1732" s="558"/>
      <c r="AO1732" s="558"/>
      <c r="AP1732" s="558"/>
      <c r="AQ1732" s="558"/>
      <c r="AR1732" s="558"/>
      <c r="AS1732" s="558"/>
      <c r="AT1732" s="558"/>
      <c r="AU1732" s="558"/>
      <c r="AV1732" s="558"/>
      <c r="AW1732" s="558"/>
      <c r="AX1732" s="558"/>
      <c r="AY1732" s="558"/>
      <c r="AZ1732" s="558"/>
      <c r="BA1732" s="558"/>
      <c r="BB1732" s="559"/>
    </row>
    <row r="1733" spans="1:54" s="230" customFormat="1" ht="12.6" customHeight="1">
      <c r="A1733" s="230" t="s">
        <v>1992</v>
      </c>
    </row>
    <row r="1734" spans="1:54" ht="12.6" customHeight="1">
      <c r="A1734" s="231" t="s">
        <v>1989</v>
      </c>
    </row>
    <row r="1735" spans="1:54" s="232" customFormat="1" ht="45" customHeight="1">
      <c r="A1735" s="557"/>
      <c r="B1735" s="558"/>
      <c r="C1735" s="558"/>
      <c r="D1735" s="558"/>
      <c r="E1735" s="558"/>
      <c r="F1735" s="558"/>
      <c r="G1735" s="558"/>
      <c r="H1735" s="558"/>
      <c r="I1735" s="558"/>
      <c r="J1735" s="558"/>
      <c r="K1735" s="558"/>
      <c r="L1735" s="558"/>
      <c r="M1735" s="558"/>
      <c r="N1735" s="558"/>
      <c r="O1735" s="558"/>
      <c r="P1735" s="558"/>
      <c r="Q1735" s="558"/>
      <c r="R1735" s="558"/>
      <c r="S1735" s="558"/>
      <c r="T1735" s="558"/>
      <c r="U1735" s="558"/>
      <c r="V1735" s="558"/>
      <c r="W1735" s="558"/>
      <c r="X1735" s="558"/>
      <c r="Y1735" s="558"/>
      <c r="Z1735" s="558"/>
      <c r="AA1735" s="558"/>
      <c r="AB1735" s="558"/>
      <c r="AC1735" s="558"/>
      <c r="AD1735" s="558"/>
      <c r="AE1735" s="558"/>
      <c r="AF1735" s="558"/>
      <c r="AG1735" s="558"/>
      <c r="AH1735" s="558"/>
      <c r="AI1735" s="558"/>
      <c r="AJ1735" s="558"/>
      <c r="AK1735" s="558"/>
      <c r="AL1735" s="558"/>
      <c r="AM1735" s="558"/>
      <c r="AN1735" s="558"/>
      <c r="AO1735" s="558"/>
      <c r="AP1735" s="558"/>
      <c r="AQ1735" s="558"/>
      <c r="AR1735" s="558"/>
      <c r="AS1735" s="558"/>
      <c r="AT1735" s="558"/>
      <c r="AU1735" s="558"/>
      <c r="AV1735" s="558"/>
      <c r="AW1735" s="558"/>
      <c r="AX1735" s="558"/>
      <c r="AY1735" s="558"/>
      <c r="AZ1735" s="558"/>
      <c r="BA1735" s="558"/>
      <c r="BB1735" s="559"/>
    </row>
    <row r="1736" spans="1:54" s="230" customFormat="1" ht="12.6" customHeight="1">
      <c r="A1736" s="230" t="s">
        <v>1993</v>
      </c>
    </row>
    <row r="1737" spans="1:54" ht="12.6" customHeight="1">
      <c r="A1737" s="231" t="s">
        <v>1989</v>
      </c>
    </row>
    <row r="1738" spans="1:54" s="232" customFormat="1" ht="45" customHeight="1">
      <c r="A1738" s="557"/>
      <c r="B1738" s="558"/>
      <c r="C1738" s="558"/>
      <c r="D1738" s="558"/>
      <c r="E1738" s="558"/>
      <c r="F1738" s="558"/>
      <c r="G1738" s="558"/>
      <c r="H1738" s="558"/>
      <c r="I1738" s="558"/>
      <c r="J1738" s="558"/>
      <c r="K1738" s="558"/>
      <c r="L1738" s="558"/>
      <c r="M1738" s="558"/>
      <c r="N1738" s="558"/>
      <c r="O1738" s="558"/>
      <c r="P1738" s="558"/>
      <c r="Q1738" s="558"/>
      <c r="R1738" s="558"/>
      <c r="S1738" s="558"/>
      <c r="T1738" s="558"/>
      <c r="U1738" s="558"/>
      <c r="V1738" s="558"/>
      <c r="W1738" s="558"/>
      <c r="X1738" s="558"/>
      <c r="Y1738" s="558"/>
      <c r="Z1738" s="558"/>
      <c r="AA1738" s="558"/>
      <c r="AB1738" s="558"/>
      <c r="AC1738" s="558"/>
      <c r="AD1738" s="558"/>
      <c r="AE1738" s="558"/>
      <c r="AF1738" s="558"/>
      <c r="AG1738" s="558"/>
      <c r="AH1738" s="558"/>
      <c r="AI1738" s="558"/>
      <c r="AJ1738" s="558"/>
      <c r="AK1738" s="558"/>
      <c r="AL1738" s="558"/>
      <c r="AM1738" s="558"/>
      <c r="AN1738" s="558"/>
      <c r="AO1738" s="558"/>
      <c r="AP1738" s="558"/>
      <c r="AQ1738" s="558"/>
      <c r="AR1738" s="558"/>
      <c r="AS1738" s="558"/>
      <c r="AT1738" s="558"/>
      <c r="AU1738" s="558"/>
      <c r="AV1738" s="558"/>
      <c r="AW1738" s="558"/>
      <c r="AX1738" s="558"/>
      <c r="AY1738" s="558"/>
      <c r="AZ1738" s="558"/>
      <c r="BA1738" s="558"/>
      <c r="BB1738" s="559"/>
    </row>
    <row r="1739" spans="1:54" s="230" customFormat="1" ht="12.6" customHeight="1">
      <c r="A1739" s="230" t="s">
        <v>1994</v>
      </c>
    </row>
    <row r="1740" spans="1:54" ht="12.6" customHeight="1">
      <c r="A1740" s="231" t="s">
        <v>1989</v>
      </c>
    </row>
    <row r="1741" spans="1:54" s="232" customFormat="1" ht="45" customHeight="1">
      <c r="A1741" s="557"/>
      <c r="B1741" s="558"/>
      <c r="C1741" s="558"/>
      <c r="D1741" s="558"/>
      <c r="E1741" s="558"/>
      <c r="F1741" s="558"/>
      <c r="G1741" s="558"/>
      <c r="H1741" s="558"/>
      <c r="I1741" s="558"/>
      <c r="J1741" s="558"/>
      <c r="K1741" s="558"/>
      <c r="L1741" s="558"/>
      <c r="M1741" s="558"/>
      <c r="N1741" s="558"/>
      <c r="O1741" s="558"/>
      <c r="P1741" s="558"/>
      <c r="Q1741" s="558"/>
      <c r="R1741" s="558"/>
      <c r="S1741" s="558"/>
      <c r="T1741" s="558"/>
      <c r="U1741" s="558"/>
      <c r="V1741" s="558"/>
      <c r="W1741" s="558"/>
      <c r="X1741" s="558"/>
      <c r="Y1741" s="558"/>
      <c r="Z1741" s="558"/>
      <c r="AA1741" s="558"/>
      <c r="AB1741" s="558"/>
      <c r="AC1741" s="558"/>
      <c r="AD1741" s="558"/>
      <c r="AE1741" s="558"/>
      <c r="AF1741" s="558"/>
      <c r="AG1741" s="558"/>
      <c r="AH1741" s="558"/>
      <c r="AI1741" s="558"/>
      <c r="AJ1741" s="558"/>
      <c r="AK1741" s="558"/>
      <c r="AL1741" s="558"/>
      <c r="AM1741" s="558"/>
      <c r="AN1741" s="558"/>
      <c r="AO1741" s="558"/>
      <c r="AP1741" s="558"/>
      <c r="AQ1741" s="558"/>
      <c r="AR1741" s="558"/>
      <c r="AS1741" s="558"/>
      <c r="AT1741" s="558"/>
      <c r="AU1741" s="558"/>
      <c r="AV1741" s="558"/>
      <c r="AW1741" s="558"/>
      <c r="AX1741" s="558"/>
      <c r="AY1741" s="558"/>
      <c r="AZ1741" s="558"/>
      <c r="BA1741" s="558"/>
      <c r="BB1741" s="559"/>
    </row>
    <row r="1742" spans="1:54" s="230" customFormat="1" ht="12.6" customHeight="1">
      <c r="A1742" s="230" t="s">
        <v>1995</v>
      </c>
    </row>
    <row r="1743" spans="1:54" ht="12.6" customHeight="1">
      <c r="A1743" s="231" t="s">
        <v>1989</v>
      </c>
    </row>
    <row r="1744" spans="1:54" s="232" customFormat="1" ht="45" customHeight="1">
      <c r="A1744" s="557"/>
      <c r="B1744" s="558"/>
      <c r="C1744" s="558"/>
      <c r="D1744" s="558"/>
      <c r="E1744" s="558"/>
      <c r="F1744" s="558"/>
      <c r="G1744" s="558"/>
      <c r="H1744" s="558"/>
      <c r="I1744" s="558"/>
      <c r="J1744" s="558"/>
      <c r="K1744" s="558"/>
      <c r="L1744" s="558"/>
      <c r="M1744" s="558"/>
      <c r="N1744" s="558"/>
      <c r="O1744" s="558"/>
      <c r="P1744" s="558"/>
      <c r="Q1744" s="558"/>
      <c r="R1744" s="558"/>
      <c r="S1744" s="558"/>
      <c r="T1744" s="558"/>
      <c r="U1744" s="558"/>
      <c r="V1744" s="558"/>
      <c r="W1744" s="558"/>
      <c r="X1744" s="558"/>
      <c r="Y1744" s="558"/>
      <c r="Z1744" s="558"/>
      <c r="AA1744" s="558"/>
      <c r="AB1744" s="558"/>
      <c r="AC1744" s="558"/>
      <c r="AD1744" s="558"/>
      <c r="AE1744" s="558"/>
      <c r="AF1744" s="558"/>
      <c r="AG1744" s="558"/>
      <c r="AH1744" s="558"/>
      <c r="AI1744" s="558"/>
      <c r="AJ1744" s="558"/>
      <c r="AK1744" s="558"/>
      <c r="AL1744" s="558"/>
      <c r="AM1744" s="558"/>
      <c r="AN1744" s="558"/>
      <c r="AO1744" s="558"/>
      <c r="AP1744" s="558"/>
      <c r="AQ1744" s="558"/>
      <c r="AR1744" s="558"/>
      <c r="AS1744" s="558"/>
      <c r="AT1744" s="558"/>
      <c r="AU1744" s="558"/>
      <c r="AV1744" s="558"/>
      <c r="AW1744" s="558"/>
      <c r="AX1744" s="558"/>
      <c r="AY1744" s="558"/>
      <c r="AZ1744" s="558"/>
      <c r="BA1744" s="558"/>
      <c r="BB1744" s="559"/>
    </row>
    <row r="1745" spans="1:54" s="103" customFormat="1" ht="12.6" customHeight="1"/>
    <row r="1746" spans="1:54" s="95" customFormat="1" ht="12.6" customHeight="1">
      <c r="A1746" s="124" t="s">
        <v>1996</v>
      </c>
      <c r="B1746" s="126"/>
      <c r="C1746" s="126"/>
      <c r="D1746" s="126"/>
      <c r="E1746" s="126"/>
      <c r="F1746" s="126"/>
      <c r="G1746" s="126"/>
      <c r="H1746" s="126"/>
      <c r="I1746" s="126"/>
      <c r="J1746" s="126"/>
      <c r="K1746" s="126"/>
      <c r="L1746" s="126"/>
      <c r="M1746" s="126"/>
      <c r="N1746" s="126"/>
      <c r="O1746" s="126"/>
      <c r="P1746" s="126"/>
      <c r="Q1746" s="126"/>
      <c r="R1746" s="126"/>
      <c r="S1746" s="126"/>
      <c r="T1746" s="126"/>
      <c r="U1746" s="126"/>
      <c r="V1746" s="126"/>
      <c r="W1746" s="126"/>
      <c r="X1746" s="126"/>
      <c r="Y1746" s="126"/>
      <c r="Z1746" s="126"/>
      <c r="AA1746" s="126"/>
      <c r="AB1746" s="126"/>
      <c r="AC1746" s="126"/>
      <c r="AD1746" s="126"/>
      <c r="AE1746" s="126"/>
      <c r="AF1746" s="126"/>
      <c r="AG1746" s="126"/>
      <c r="AH1746" s="126"/>
      <c r="AI1746" s="126"/>
      <c r="AJ1746" s="126"/>
      <c r="AK1746" s="126"/>
      <c r="AL1746" s="126"/>
      <c r="AM1746" s="126"/>
      <c r="AN1746" s="126"/>
      <c r="AO1746" s="126"/>
      <c r="AP1746" s="126"/>
      <c r="AQ1746" s="126"/>
      <c r="AR1746" s="126"/>
      <c r="AS1746" s="126"/>
      <c r="AT1746" s="126"/>
      <c r="AU1746" s="126"/>
      <c r="AV1746" s="126"/>
      <c r="AW1746" s="126"/>
      <c r="AX1746" s="126"/>
      <c r="AY1746" s="126"/>
      <c r="AZ1746" s="126"/>
      <c r="BA1746" s="126"/>
      <c r="BB1746" s="126"/>
    </row>
    <row r="1747" spans="1:54" ht="12.6" customHeight="1">
      <c r="A1747" s="90" t="s">
        <v>1997</v>
      </c>
    </row>
    <row r="1748" spans="1:54" ht="12.6" customHeight="1">
      <c r="A1748" s="140" t="s">
        <v>1998</v>
      </c>
      <c r="AF1748" s="90" t="s">
        <v>4975</v>
      </c>
      <c r="AI1748" s="560">
        <v>0</v>
      </c>
      <c r="AJ1748" s="560"/>
      <c r="AK1748" s="560"/>
      <c r="AL1748" s="560"/>
      <c r="AM1748" s="560"/>
      <c r="AN1748" s="560"/>
      <c r="AO1748" s="560"/>
      <c r="AP1748" s="560"/>
      <c r="AQ1748" s="560"/>
      <c r="AR1748" s="560"/>
      <c r="AS1748" s="560"/>
      <c r="AT1748" s="560"/>
      <c r="AU1748" s="560"/>
      <c r="AV1748" s="560"/>
      <c r="AW1748" s="560"/>
    </row>
    <row r="1749" spans="1:54" ht="12.6" customHeight="1">
      <c r="A1749" s="231" t="s">
        <v>1989</v>
      </c>
    </row>
    <row r="1750" spans="1:54" s="232" customFormat="1" ht="45" customHeight="1">
      <c r="A1750" s="557"/>
      <c r="B1750" s="558"/>
      <c r="C1750" s="558"/>
      <c r="D1750" s="558"/>
      <c r="E1750" s="558"/>
      <c r="F1750" s="558"/>
      <c r="G1750" s="558"/>
      <c r="H1750" s="558"/>
      <c r="I1750" s="558"/>
      <c r="J1750" s="558"/>
      <c r="K1750" s="558"/>
      <c r="L1750" s="558"/>
      <c r="M1750" s="558"/>
      <c r="N1750" s="558"/>
      <c r="O1750" s="558"/>
      <c r="P1750" s="558"/>
      <c r="Q1750" s="558"/>
      <c r="R1750" s="558"/>
      <c r="S1750" s="558"/>
      <c r="T1750" s="558"/>
      <c r="U1750" s="558"/>
      <c r="V1750" s="558"/>
      <c r="W1750" s="558"/>
      <c r="X1750" s="558"/>
      <c r="Y1750" s="558"/>
      <c r="Z1750" s="558"/>
      <c r="AA1750" s="558"/>
      <c r="AB1750" s="558"/>
      <c r="AC1750" s="558"/>
      <c r="AD1750" s="558"/>
      <c r="AE1750" s="558"/>
      <c r="AF1750" s="558"/>
      <c r="AG1750" s="558"/>
      <c r="AH1750" s="558"/>
      <c r="AI1750" s="558"/>
      <c r="AJ1750" s="558"/>
      <c r="AK1750" s="558"/>
      <c r="AL1750" s="558"/>
      <c r="AM1750" s="558"/>
      <c r="AN1750" s="558"/>
      <c r="AO1750" s="558"/>
      <c r="AP1750" s="558"/>
      <c r="AQ1750" s="558"/>
      <c r="AR1750" s="558"/>
      <c r="AS1750" s="558"/>
      <c r="AT1750" s="558"/>
      <c r="AU1750" s="558"/>
      <c r="AV1750" s="558"/>
      <c r="AW1750" s="558"/>
      <c r="AX1750" s="558"/>
      <c r="AY1750" s="558"/>
      <c r="AZ1750" s="558"/>
      <c r="BA1750" s="558"/>
      <c r="BB1750" s="559"/>
    </row>
    <row r="1751" spans="1:54" s="230" customFormat="1" ht="12.6" customHeight="1">
      <c r="A1751" s="230" t="s">
        <v>1999</v>
      </c>
      <c r="AF1751" s="90" t="s">
        <v>4975</v>
      </c>
      <c r="AG1751" s="90"/>
      <c r="AH1751" s="90"/>
      <c r="AI1751" s="560">
        <v>0</v>
      </c>
      <c r="AJ1751" s="560"/>
      <c r="AK1751" s="560"/>
      <c r="AL1751" s="560"/>
      <c r="AM1751" s="560"/>
      <c r="AN1751" s="560"/>
      <c r="AO1751" s="560"/>
      <c r="AP1751" s="560"/>
      <c r="AQ1751" s="560"/>
      <c r="AR1751" s="560"/>
      <c r="AS1751" s="560"/>
      <c r="AT1751" s="560"/>
      <c r="AU1751" s="560"/>
      <c r="AV1751" s="560"/>
      <c r="AW1751" s="560"/>
    </row>
    <row r="1752" spans="1:54" ht="12.6" customHeight="1">
      <c r="A1752" s="231" t="s">
        <v>1989</v>
      </c>
    </row>
    <row r="1753" spans="1:54" s="232" customFormat="1" ht="45" customHeight="1">
      <c r="A1753" s="557"/>
      <c r="B1753" s="558"/>
      <c r="C1753" s="558"/>
      <c r="D1753" s="558"/>
      <c r="E1753" s="558"/>
      <c r="F1753" s="558"/>
      <c r="G1753" s="558"/>
      <c r="H1753" s="558"/>
      <c r="I1753" s="558"/>
      <c r="J1753" s="558"/>
      <c r="K1753" s="558"/>
      <c r="L1753" s="558"/>
      <c r="M1753" s="558"/>
      <c r="N1753" s="558"/>
      <c r="O1753" s="558"/>
      <c r="P1753" s="558"/>
      <c r="Q1753" s="558"/>
      <c r="R1753" s="558"/>
      <c r="S1753" s="558"/>
      <c r="T1753" s="558"/>
      <c r="U1753" s="558"/>
      <c r="V1753" s="558"/>
      <c r="W1753" s="558"/>
      <c r="X1753" s="558"/>
      <c r="Y1753" s="558"/>
      <c r="Z1753" s="558"/>
      <c r="AA1753" s="558"/>
      <c r="AB1753" s="558"/>
      <c r="AC1753" s="558"/>
      <c r="AD1753" s="558"/>
      <c r="AE1753" s="558"/>
      <c r="AF1753" s="558"/>
      <c r="AG1753" s="558"/>
      <c r="AH1753" s="558"/>
      <c r="AI1753" s="558"/>
      <c r="AJ1753" s="558"/>
      <c r="AK1753" s="558"/>
      <c r="AL1753" s="558"/>
      <c r="AM1753" s="558"/>
      <c r="AN1753" s="558"/>
      <c r="AO1753" s="558"/>
      <c r="AP1753" s="558"/>
      <c r="AQ1753" s="558"/>
      <c r="AR1753" s="558"/>
      <c r="AS1753" s="558"/>
      <c r="AT1753" s="558"/>
      <c r="AU1753" s="558"/>
      <c r="AV1753" s="558"/>
      <c r="AW1753" s="558"/>
      <c r="AX1753" s="558"/>
      <c r="AY1753" s="558"/>
      <c r="AZ1753" s="558"/>
      <c r="BA1753" s="558"/>
      <c r="BB1753" s="559"/>
    </row>
    <row r="1754" spans="1:54" s="230" customFormat="1" ht="12.6" customHeight="1">
      <c r="A1754" s="230" t="s">
        <v>2000</v>
      </c>
      <c r="AF1754" s="90" t="s">
        <v>4975</v>
      </c>
      <c r="AG1754" s="90"/>
      <c r="AH1754" s="90"/>
      <c r="AI1754" s="560">
        <v>0</v>
      </c>
      <c r="AJ1754" s="560"/>
      <c r="AK1754" s="560"/>
      <c r="AL1754" s="560"/>
      <c r="AM1754" s="560"/>
      <c r="AN1754" s="560"/>
      <c r="AO1754" s="560"/>
      <c r="AP1754" s="560"/>
      <c r="AQ1754" s="560"/>
      <c r="AR1754" s="560"/>
      <c r="AS1754" s="560"/>
      <c r="AT1754" s="560"/>
      <c r="AU1754" s="560"/>
      <c r="AV1754" s="560"/>
      <c r="AW1754" s="560"/>
    </row>
    <row r="1755" spans="1:54" ht="12.6" customHeight="1">
      <c r="A1755" s="231" t="s">
        <v>1989</v>
      </c>
    </row>
    <row r="1756" spans="1:54" s="232" customFormat="1" ht="45" customHeight="1">
      <c r="A1756" s="557"/>
      <c r="B1756" s="558"/>
      <c r="C1756" s="558"/>
      <c r="D1756" s="558"/>
      <c r="E1756" s="558"/>
      <c r="F1756" s="558"/>
      <c r="G1756" s="558"/>
      <c r="H1756" s="558"/>
      <c r="I1756" s="558"/>
      <c r="J1756" s="558"/>
      <c r="K1756" s="558"/>
      <c r="L1756" s="558"/>
      <c r="M1756" s="558"/>
      <c r="N1756" s="558"/>
      <c r="O1756" s="558"/>
      <c r="P1756" s="558"/>
      <c r="Q1756" s="558"/>
      <c r="R1756" s="558"/>
      <c r="S1756" s="558"/>
      <c r="T1756" s="558"/>
      <c r="U1756" s="558"/>
      <c r="V1756" s="558"/>
      <c r="W1756" s="558"/>
      <c r="X1756" s="558"/>
      <c r="Y1756" s="558"/>
      <c r="Z1756" s="558"/>
      <c r="AA1756" s="558"/>
      <c r="AB1756" s="558"/>
      <c r="AC1756" s="558"/>
      <c r="AD1756" s="558"/>
      <c r="AE1756" s="558"/>
      <c r="AF1756" s="558"/>
      <c r="AG1756" s="558"/>
      <c r="AH1756" s="558"/>
      <c r="AI1756" s="558"/>
      <c r="AJ1756" s="558"/>
      <c r="AK1756" s="558"/>
      <c r="AL1756" s="558"/>
      <c r="AM1756" s="558"/>
      <c r="AN1756" s="558"/>
      <c r="AO1756" s="558"/>
      <c r="AP1756" s="558"/>
      <c r="AQ1756" s="558"/>
      <c r="AR1756" s="558"/>
      <c r="AS1756" s="558"/>
      <c r="AT1756" s="558"/>
      <c r="AU1756" s="558"/>
      <c r="AV1756" s="558"/>
      <c r="AW1756" s="558"/>
      <c r="AX1756" s="558"/>
      <c r="AY1756" s="558"/>
      <c r="AZ1756" s="558"/>
      <c r="BA1756" s="559"/>
    </row>
    <row r="1757" spans="1:54" s="230" customFormat="1" ht="12.6" customHeight="1">
      <c r="A1757" s="230" t="s">
        <v>2001</v>
      </c>
      <c r="AF1757" s="90" t="s">
        <v>4975</v>
      </c>
      <c r="AG1757" s="90"/>
      <c r="AH1757" s="90"/>
      <c r="AI1757" s="560">
        <v>0</v>
      </c>
      <c r="AJ1757" s="560"/>
      <c r="AK1757" s="560"/>
      <c r="AL1757" s="560"/>
      <c r="AM1757" s="560"/>
      <c r="AN1757" s="560"/>
      <c r="AO1757" s="560"/>
      <c r="AP1757" s="560"/>
      <c r="AQ1757" s="560"/>
      <c r="AR1757" s="560"/>
      <c r="AS1757" s="560"/>
      <c r="AT1757" s="560"/>
      <c r="AU1757" s="560"/>
      <c r="AV1757" s="560"/>
      <c r="AW1757" s="560"/>
    </row>
    <row r="1758" spans="1:54" ht="12.6" customHeight="1">
      <c r="A1758" s="231" t="s">
        <v>1989</v>
      </c>
    </row>
    <row r="1759" spans="1:54" s="232" customFormat="1" ht="45" customHeight="1">
      <c r="A1759" s="557"/>
      <c r="B1759" s="558"/>
      <c r="C1759" s="558"/>
      <c r="D1759" s="558"/>
      <c r="E1759" s="558"/>
      <c r="F1759" s="558"/>
      <c r="G1759" s="558"/>
      <c r="H1759" s="558"/>
      <c r="I1759" s="558"/>
      <c r="J1759" s="558"/>
      <c r="K1759" s="558"/>
      <c r="L1759" s="558"/>
      <c r="M1759" s="558"/>
      <c r="N1759" s="558"/>
      <c r="O1759" s="558"/>
      <c r="P1759" s="558"/>
      <c r="Q1759" s="558"/>
      <c r="R1759" s="558"/>
      <c r="S1759" s="558"/>
      <c r="T1759" s="558"/>
      <c r="U1759" s="558"/>
      <c r="V1759" s="558"/>
      <c r="W1759" s="558"/>
      <c r="X1759" s="558"/>
      <c r="Y1759" s="558"/>
      <c r="Z1759" s="558"/>
      <c r="AA1759" s="558"/>
      <c r="AB1759" s="558"/>
      <c r="AC1759" s="558"/>
      <c r="AD1759" s="558"/>
      <c r="AE1759" s="558"/>
      <c r="AF1759" s="558"/>
      <c r="AG1759" s="558"/>
      <c r="AH1759" s="558"/>
      <c r="AI1759" s="558"/>
      <c r="AJ1759" s="558"/>
      <c r="AK1759" s="558"/>
      <c r="AL1759" s="558"/>
      <c r="AM1759" s="558"/>
      <c r="AN1759" s="558"/>
      <c r="AO1759" s="558"/>
      <c r="AP1759" s="558"/>
      <c r="AQ1759" s="558"/>
      <c r="AR1759" s="558"/>
      <c r="AS1759" s="558"/>
      <c r="AT1759" s="558"/>
      <c r="AU1759" s="558"/>
      <c r="AV1759" s="558"/>
      <c r="AW1759" s="558"/>
      <c r="AX1759" s="558"/>
      <c r="AY1759" s="558"/>
      <c r="AZ1759" s="558"/>
      <c r="BA1759" s="558"/>
      <c r="BB1759" s="559"/>
    </row>
    <row r="1760" spans="1:54" s="230" customFormat="1" ht="12.6" customHeight="1">
      <c r="A1760" s="230" t="s">
        <v>2002</v>
      </c>
      <c r="AF1760" s="90" t="s">
        <v>4975</v>
      </c>
      <c r="AG1760" s="90"/>
      <c r="AH1760" s="90"/>
      <c r="AI1760" s="560">
        <v>0</v>
      </c>
      <c r="AJ1760" s="560"/>
      <c r="AK1760" s="560"/>
      <c r="AL1760" s="560"/>
      <c r="AM1760" s="560"/>
      <c r="AN1760" s="560"/>
      <c r="AO1760" s="560"/>
      <c r="AP1760" s="560"/>
      <c r="AQ1760" s="560"/>
      <c r="AR1760" s="560"/>
      <c r="AS1760" s="560"/>
      <c r="AT1760" s="560"/>
      <c r="AU1760" s="560"/>
      <c r="AV1760" s="560"/>
      <c r="AW1760" s="560"/>
    </row>
    <row r="1761" spans="1:54" ht="13.15" customHeight="1">
      <c r="A1761" s="231" t="s">
        <v>1989</v>
      </c>
    </row>
    <row r="1762" spans="1:54" s="232" customFormat="1" ht="45" customHeight="1">
      <c r="A1762" s="557"/>
      <c r="B1762" s="558"/>
      <c r="C1762" s="558"/>
      <c r="D1762" s="558"/>
      <c r="E1762" s="558"/>
      <c r="F1762" s="558"/>
      <c r="G1762" s="558"/>
      <c r="H1762" s="558"/>
      <c r="I1762" s="558"/>
      <c r="J1762" s="558"/>
      <c r="K1762" s="558"/>
      <c r="L1762" s="558"/>
      <c r="M1762" s="558"/>
      <c r="N1762" s="558"/>
      <c r="O1762" s="558"/>
      <c r="P1762" s="558"/>
      <c r="Q1762" s="558"/>
      <c r="R1762" s="558"/>
      <c r="S1762" s="558"/>
      <c r="T1762" s="558"/>
      <c r="U1762" s="558"/>
      <c r="V1762" s="558"/>
      <c r="W1762" s="558"/>
      <c r="X1762" s="558"/>
      <c r="Y1762" s="558"/>
      <c r="Z1762" s="558"/>
      <c r="AA1762" s="558"/>
      <c r="AB1762" s="558"/>
      <c r="AC1762" s="558"/>
      <c r="AD1762" s="558"/>
      <c r="AE1762" s="558"/>
      <c r="AF1762" s="558"/>
      <c r="AG1762" s="558"/>
      <c r="AH1762" s="558"/>
      <c r="AI1762" s="558"/>
      <c r="AJ1762" s="558"/>
      <c r="AK1762" s="558"/>
      <c r="AL1762" s="558"/>
      <c r="AM1762" s="558"/>
      <c r="AN1762" s="558"/>
      <c r="AO1762" s="558"/>
      <c r="AP1762" s="558"/>
      <c r="AQ1762" s="558"/>
      <c r="AR1762" s="558"/>
      <c r="AS1762" s="558"/>
      <c r="AT1762" s="558"/>
      <c r="AU1762" s="558"/>
      <c r="AV1762" s="558"/>
      <c r="AW1762" s="558"/>
      <c r="AX1762" s="558"/>
      <c r="AY1762" s="558"/>
      <c r="AZ1762" s="558"/>
      <c r="BA1762" s="558"/>
      <c r="BB1762" s="559"/>
    </row>
    <row r="1763" spans="1:54" s="230" customFormat="1" ht="12.6" customHeight="1">
      <c r="A1763" s="230" t="s">
        <v>2003</v>
      </c>
      <c r="AF1763" s="90" t="s">
        <v>4975</v>
      </c>
      <c r="AG1763" s="90"/>
      <c r="AH1763" s="90"/>
      <c r="AI1763" s="560">
        <v>0</v>
      </c>
      <c r="AJ1763" s="560"/>
      <c r="AK1763" s="560"/>
      <c r="AL1763" s="560"/>
      <c r="AM1763" s="560"/>
      <c r="AN1763" s="560"/>
      <c r="AO1763" s="560"/>
      <c r="AP1763" s="560"/>
      <c r="AQ1763" s="560"/>
      <c r="AR1763" s="560"/>
      <c r="AS1763" s="560"/>
      <c r="AT1763" s="560"/>
      <c r="AU1763" s="560"/>
      <c r="AV1763" s="560"/>
      <c r="AW1763" s="560"/>
    </row>
    <row r="1764" spans="1:54" ht="12.6" customHeight="1">
      <c r="A1764" s="231" t="s">
        <v>1989</v>
      </c>
    </row>
    <row r="1765" spans="1:54" s="230" customFormat="1" ht="12.6" customHeight="1">
      <c r="AF1765" s="90"/>
      <c r="AG1765" s="90"/>
      <c r="AH1765" s="90"/>
      <c r="AI1765" s="560"/>
      <c r="AJ1765" s="560"/>
      <c r="AK1765" s="560"/>
      <c r="AL1765" s="560"/>
      <c r="AM1765" s="560"/>
      <c r="AN1765" s="560"/>
      <c r="AO1765" s="560"/>
      <c r="AP1765" s="560"/>
      <c r="AQ1765" s="560"/>
      <c r="AR1765" s="560"/>
      <c r="AS1765" s="560"/>
      <c r="AT1765" s="560"/>
      <c r="AU1765" s="560"/>
      <c r="AV1765" s="560"/>
      <c r="AW1765" s="560"/>
    </row>
    <row r="1766" spans="1:54" s="230" customFormat="1" ht="12.75">
      <c r="A1766" s="561" t="s">
        <v>4976</v>
      </c>
      <c r="B1766" s="561"/>
      <c r="C1766" s="561"/>
      <c r="D1766" s="561"/>
      <c r="E1766" s="561"/>
      <c r="F1766" s="561"/>
      <c r="G1766" s="561"/>
      <c r="H1766" s="561"/>
      <c r="I1766" s="561"/>
      <c r="J1766" s="561"/>
      <c r="K1766" s="561"/>
      <c r="L1766" s="561"/>
      <c r="M1766" s="561"/>
      <c r="N1766" s="561"/>
      <c r="O1766" s="561"/>
      <c r="P1766" s="561"/>
      <c r="Q1766" s="561"/>
      <c r="R1766" s="561"/>
      <c r="S1766" s="561"/>
      <c r="T1766" s="561"/>
      <c r="U1766" s="561"/>
      <c r="V1766" s="561"/>
      <c r="W1766" s="561"/>
      <c r="X1766" s="561"/>
      <c r="Y1766" s="561"/>
      <c r="Z1766" s="561"/>
      <c r="AA1766" s="561"/>
      <c r="AB1766" s="561"/>
      <c r="AC1766" s="561"/>
      <c r="AD1766" s="561"/>
      <c r="AE1766" s="561"/>
      <c r="AF1766" s="561"/>
      <c r="AG1766" s="561"/>
      <c r="AH1766" s="561"/>
      <c r="AI1766" s="561"/>
      <c r="AJ1766" s="561"/>
      <c r="AK1766" s="561"/>
      <c r="AL1766" s="561"/>
      <c r="AM1766" s="561"/>
      <c r="AN1766" s="561"/>
      <c r="AO1766" s="561"/>
      <c r="AP1766" s="561"/>
      <c r="AQ1766" s="561"/>
      <c r="AR1766" s="561"/>
      <c r="AS1766" s="561"/>
      <c r="AT1766" s="561"/>
      <c r="AU1766" s="561"/>
      <c r="AV1766" s="561"/>
      <c r="AW1766" s="561"/>
      <c r="AX1766" s="561"/>
      <c r="AY1766" s="561"/>
      <c r="AZ1766" s="561"/>
    </row>
    <row r="1767" spans="1:54" ht="12.6" customHeight="1">
      <c r="A1767" s="125" t="s">
        <v>4978</v>
      </c>
    </row>
    <row r="1768" spans="1:54" ht="12.6" customHeight="1">
      <c r="A1768" s="231"/>
      <c r="AF1768" s="90" t="s">
        <v>4975</v>
      </c>
      <c r="AI1768" s="560">
        <v>0</v>
      </c>
      <c r="AJ1768" s="560"/>
      <c r="AK1768" s="560"/>
      <c r="AL1768" s="560"/>
      <c r="AM1768" s="560"/>
      <c r="AN1768" s="560"/>
      <c r="AO1768" s="560"/>
      <c r="AP1768" s="560"/>
      <c r="AQ1768" s="560"/>
      <c r="AR1768" s="560"/>
      <c r="AS1768" s="560"/>
      <c r="AT1768" s="560"/>
      <c r="AU1768" s="560"/>
      <c r="AV1768" s="560"/>
      <c r="AW1768" s="560"/>
    </row>
    <row r="1769" spans="1:54" s="230" customFormat="1" ht="12.6" customHeight="1">
      <c r="A1769" s="429" t="s">
        <v>4979</v>
      </c>
      <c r="AF1769" s="90"/>
      <c r="AG1769" s="90"/>
      <c r="AH1769" s="90"/>
      <c r="AI1769" s="560"/>
      <c r="AJ1769" s="560"/>
      <c r="AK1769" s="560"/>
      <c r="AL1769" s="560"/>
      <c r="AM1769" s="560"/>
      <c r="AN1769" s="560"/>
      <c r="AO1769" s="560"/>
      <c r="AP1769" s="560"/>
      <c r="AQ1769" s="560"/>
      <c r="AR1769" s="560"/>
      <c r="AS1769" s="560"/>
      <c r="AT1769" s="560"/>
      <c r="AU1769" s="560"/>
      <c r="AV1769" s="560"/>
      <c r="AW1769" s="560"/>
    </row>
    <row r="1770" spans="1:54" ht="12.6" customHeight="1">
      <c r="A1770" s="231"/>
      <c r="AF1770" s="90" t="s">
        <v>4975</v>
      </c>
      <c r="AI1770" s="560">
        <v>0</v>
      </c>
      <c r="AJ1770" s="560"/>
      <c r="AK1770" s="560"/>
      <c r="AL1770" s="560"/>
      <c r="AM1770" s="560"/>
      <c r="AN1770" s="560"/>
      <c r="AO1770" s="560"/>
      <c r="AP1770" s="560"/>
      <c r="AQ1770" s="560"/>
      <c r="AR1770" s="560"/>
      <c r="AS1770" s="560"/>
      <c r="AT1770" s="560"/>
      <c r="AU1770" s="560"/>
      <c r="AV1770" s="560"/>
      <c r="AW1770" s="560"/>
    </row>
    <row r="1771" spans="1:54" s="230" customFormat="1" ht="12.6" customHeight="1">
      <c r="A1771" s="429" t="s">
        <v>4980</v>
      </c>
      <c r="AF1771" s="90"/>
      <c r="AG1771" s="90"/>
      <c r="AH1771" s="90"/>
      <c r="AI1771" s="428"/>
      <c r="AJ1771" s="428"/>
      <c r="AK1771" s="428"/>
      <c r="AL1771" s="428"/>
      <c r="AM1771" s="428"/>
      <c r="AN1771" s="428"/>
      <c r="AO1771" s="428"/>
      <c r="AP1771" s="428"/>
      <c r="AQ1771" s="428"/>
      <c r="AR1771" s="428"/>
      <c r="AS1771" s="428"/>
      <c r="AT1771" s="428"/>
      <c r="AU1771" s="428"/>
      <c r="AV1771" s="428"/>
      <c r="AW1771" s="428"/>
    </row>
    <row r="1772" spans="1:54" ht="12.6" customHeight="1">
      <c r="A1772" s="231"/>
      <c r="AF1772" s="90" t="s">
        <v>4975</v>
      </c>
      <c r="AI1772" s="560">
        <v>0</v>
      </c>
      <c r="AJ1772" s="560"/>
      <c r="AK1772" s="560"/>
      <c r="AL1772" s="560"/>
      <c r="AM1772" s="560"/>
      <c r="AN1772" s="560"/>
      <c r="AO1772" s="560"/>
      <c r="AP1772" s="560"/>
      <c r="AQ1772" s="560"/>
      <c r="AR1772" s="560"/>
      <c r="AS1772" s="560"/>
      <c r="AT1772" s="560"/>
      <c r="AU1772" s="560"/>
      <c r="AV1772" s="560"/>
      <c r="AW1772" s="560"/>
    </row>
    <row r="1773" spans="1:54" ht="24.75" customHeight="1">
      <c r="A1773" s="562" t="s">
        <v>4981</v>
      </c>
      <c r="B1773" s="562"/>
      <c r="C1773" s="562"/>
      <c r="D1773" s="562"/>
      <c r="E1773" s="562"/>
      <c r="F1773" s="562"/>
      <c r="G1773" s="562"/>
      <c r="H1773" s="562"/>
      <c r="I1773" s="562"/>
      <c r="J1773" s="562"/>
      <c r="K1773" s="562"/>
      <c r="L1773" s="562"/>
      <c r="M1773" s="562"/>
      <c r="N1773" s="562"/>
      <c r="O1773" s="562"/>
      <c r="P1773" s="562"/>
      <c r="Q1773" s="562"/>
      <c r="R1773" s="562"/>
      <c r="S1773" s="562"/>
      <c r="T1773" s="562"/>
      <c r="U1773" s="562"/>
      <c r="V1773" s="562"/>
      <c r="W1773" s="562"/>
      <c r="X1773" s="562"/>
      <c r="Y1773" s="562"/>
      <c r="Z1773" s="562"/>
      <c r="AA1773" s="562"/>
      <c r="AB1773" s="562"/>
      <c r="AC1773" s="562"/>
      <c r="AD1773" s="562"/>
      <c r="AE1773" s="562"/>
      <c r="AF1773" s="562"/>
      <c r="AG1773" s="562"/>
      <c r="AH1773" s="562"/>
      <c r="AI1773" s="562"/>
      <c r="AJ1773" s="562"/>
      <c r="AK1773" s="562"/>
      <c r="AL1773" s="562"/>
      <c r="AM1773" s="562"/>
      <c r="AN1773" s="562"/>
      <c r="AO1773" s="562"/>
      <c r="AP1773" s="562"/>
      <c r="AQ1773" s="562"/>
      <c r="AR1773" s="562"/>
      <c r="AS1773" s="562"/>
      <c r="AT1773" s="562"/>
      <c r="AU1773" s="562"/>
      <c r="AV1773" s="562"/>
      <c r="AW1773" s="562"/>
      <c r="AX1773" s="562"/>
      <c r="AY1773" s="562"/>
      <c r="AZ1773" s="562"/>
    </row>
    <row r="1774" spans="1:54" s="103" customFormat="1" ht="12.6" customHeight="1">
      <c r="AF1774" s="103" t="s">
        <v>4977</v>
      </c>
      <c r="AM1774" s="563">
        <v>0</v>
      </c>
      <c r="AN1774" s="563"/>
      <c r="AO1774" s="563"/>
      <c r="AP1774" s="563"/>
      <c r="AQ1774" s="563"/>
      <c r="AR1774" s="563"/>
      <c r="AS1774" s="563"/>
      <c r="AT1774" s="563"/>
      <c r="AU1774" s="563"/>
      <c r="AV1774" s="563"/>
      <c r="AW1774" s="563"/>
    </row>
    <row r="1775" spans="1:54" s="103" customFormat="1" ht="25.5" customHeight="1">
      <c r="A1775" s="564" t="s">
        <v>4982</v>
      </c>
      <c r="B1775" s="564"/>
      <c r="C1775" s="564"/>
      <c r="D1775" s="564"/>
      <c r="E1775" s="564"/>
      <c r="F1775" s="564"/>
      <c r="G1775" s="564"/>
      <c r="H1775" s="564"/>
      <c r="I1775" s="564"/>
      <c r="J1775" s="564"/>
      <c r="K1775" s="564"/>
      <c r="L1775" s="564"/>
      <c r="M1775" s="564"/>
      <c r="N1775" s="564"/>
      <c r="O1775" s="564"/>
      <c r="P1775" s="564"/>
      <c r="Q1775" s="564"/>
      <c r="R1775" s="564"/>
      <c r="S1775" s="564"/>
      <c r="T1775" s="564"/>
      <c r="U1775" s="564"/>
      <c r="V1775" s="564"/>
      <c r="W1775" s="564"/>
      <c r="X1775" s="564"/>
      <c r="Y1775" s="564"/>
      <c r="Z1775" s="564"/>
      <c r="AA1775" s="564"/>
      <c r="AB1775" s="564"/>
      <c r="AC1775" s="564"/>
      <c r="AD1775" s="564"/>
      <c r="AE1775" s="564"/>
      <c r="AF1775" s="564"/>
      <c r="AG1775" s="564"/>
      <c r="AH1775" s="564"/>
      <c r="AI1775" s="564"/>
      <c r="AJ1775" s="564"/>
      <c r="AK1775" s="564"/>
      <c r="AL1775" s="564"/>
      <c r="AM1775" s="564"/>
      <c r="AN1775" s="564"/>
      <c r="AO1775" s="564"/>
      <c r="AP1775" s="564"/>
      <c r="AQ1775" s="564"/>
      <c r="AR1775" s="564"/>
      <c r="AS1775" s="564"/>
      <c r="AT1775" s="564"/>
      <c r="AU1775" s="564"/>
      <c r="AV1775" s="564"/>
      <c r="AW1775" s="564"/>
      <c r="AX1775" s="564"/>
      <c r="AY1775" s="564"/>
      <c r="AZ1775" s="564"/>
    </row>
    <row r="1776" spans="1:54" s="103" customFormat="1" ht="12.6" customHeight="1">
      <c r="AF1776" s="90" t="s">
        <v>4975</v>
      </c>
      <c r="AG1776" s="90"/>
      <c r="AH1776" s="90"/>
      <c r="AI1776" s="560">
        <v>0</v>
      </c>
      <c r="AJ1776" s="560"/>
      <c r="AK1776" s="560"/>
      <c r="AL1776" s="560"/>
      <c r="AM1776" s="560"/>
      <c r="AN1776" s="560"/>
      <c r="AO1776" s="560"/>
      <c r="AP1776" s="560"/>
      <c r="AQ1776" s="560"/>
      <c r="AR1776" s="560"/>
      <c r="AS1776" s="560"/>
      <c r="AT1776" s="560"/>
      <c r="AU1776" s="560"/>
      <c r="AV1776" s="560"/>
      <c r="AW1776" s="560"/>
    </row>
    <row r="1777" spans="1:16384" s="230" customFormat="1" ht="12.6" customHeight="1">
      <c r="A1777" s="231" t="s">
        <v>1989</v>
      </c>
      <c r="AF1777" s="90"/>
      <c r="AG1777" s="90"/>
      <c r="AH1777" s="90"/>
      <c r="AI1777" s="428"/>
      <c r="AJ1777" s="428"/>
      <c r="AK1777" s="428"/>
      <c r="AL1777" s="428"/>
      <c r="AM1777" s="428"/>
      <c r="AN1777" s="428"/>
      <c r="AO1777" s="428"/>
      <c r="AP1777" s="428"/>
      <c r="AQ1777" s="428"/>
      <c r="AR1777" s="428"/>
      <c r="AS1777" s="428"/>
      <c r="AT1777" s="428"/>
      <c r="AU1777" s="428"/>
      <c r="AV1777" s="428"/>
      <c r="AW1777" s="428"/>
    </row>
    <row r="1778" spans="1:16384" ht="45" customHeight="1">
      <c r="A1778" s="557"/>
      <c r="B1778" s="558"/>
      <c r="C1778" s="558"/>
      <c r="D1778" s="558"/>
      <c r="E1778" s="558"/>
      <c r="F1778" s="558"/>
      <c r="G1778" s="558"/>
      <c r="H1778" s="558"/>
      <c r="I1778" s="558"/>
      <c r="J1778" s="558"/>
      <c r="K1778" s="558"/>
      <c r="L1778" s="558"/>
      <c r="M1778" s="558"/>
      <c r="N1778" s="558"/>
      <c r="O1778" s="558"/>
      <c r="P1778" s="558"/>
      <c r="Q1778" s="558"/>
      <c r="R1778" s="558"/>
      <c r="S1778" s="558"/>
      <c r="T1778" s="558"/>
      <c r="U1778" s="558"/>
      <c r="V1778" s="558"/>
      <c r="W1778" s="558"/>
      <c r="X1778" s="558"/>
      <c r="Y1778" s="558"/>
      <c r="Z1778" s="558"/>
      <c r="AA1778" s="558"/>
      <c r="AB1778" s="558"/>
      <c r="AC1778" s="558"/>
      <c r="AD1778" s="558"/>
      <c r="AE1778" s="558"/>
      <c r="AF1778" s="558"/>
      <c r="AG1778" s="558"/>
      <c r="AH1778" s="558"/>
      <c r="AI1778" s="558"/>
      <c r="AJ1778" s="558"/>
      <c r="AK1778" s="558"/>
      <c r="AL1778" s="558"/>
      <c r="AM1778" s="558"/>
      <c r="AN1778" s="558"/>
      <c r="AO1778" s="558"/>
      <c r="AP1778" s="558"/>
      <c r="AQ1778" s="558"/>
      <c r="AR1778" s="558"/>
      <c r="AS1778" s="558"/>
      <c r="AT1778" s="558"/>
      <c r="AU1778" s="558"/>
      <c r="AV1778" s="558"/>
      <c r="AW1778" s="558"/>
      <c r="AX1778" s="558"/>
      <c r="AY1778" s="558"/>
      <c r="AZ1778" s="558"/>
      <c r="BA1778" s="558"/>
      <c r="BB1778" s="559"/>
    </row>
    <row r="1779" spans="1:16384" s="103" customFormat="1" ht="12.6" customHeight="1"/>
    <row r="1780" spans="1:16384" s="95" customFormat="1" ht="13.5">
      <c r="A1780" s="719" t="s">
        <v>4963</v>
      </c>
      <c r="B1780" s="719"/>
      <c r="C1780" s="719"/>
      <c r="D1780" s="719"/>
      <c r="E1780" s="719"/>
      <c r="F1780" s="719"/>
      <c r="G1780" s="719"/>
      <c r="H1780" s="719"/>
      <c r="I1780" s="719"/>
      <c r="J1780" s="719"/>
      <c r="K1780" s="719"/>
      <c r="L1780" s="719"/>
      <c r="M1780" s="719"/>
      <c r="N1780" s="719"/>
      <c r="O1780" s="719"/>
      <c r="P1780" s="719"/>
      <c r="Q1780" s="719"/>
      <c r="R1780" s="719"/>
      <c r="S1780" s="719"/>
      <c r="T1780" s="719"/>
      <c r="U1780" s="719"/>
      <c r="V1780" s="719"/>
      <c r="W1780" s="719"/>
      <c r="X1780" s="719"/>
      <c r="Y1780" s="719"/>
      <c r="Z1780" s="719"/>
      <c r="AA1780" s="719"/>
      <c r="AB1780" s="719"/>
      <c r="AC1780" s="719"/>
      <c r="AD1780" s="719"/>
      <c r="AE1780" s="719"/>
      <c r="AF1780" s="719"/>
      <c r="AG1780" s="719"/>
      <c r="AH1780" s="719"/>
      <c r="AI1780" s="719"/>
      <c r="AJ1780" s="719"/>
      <c r="AK1780" s="719"/>
      <c r="AL1780" s="719"/>
      <c r="AM1780" s="719"/>
      <c r="AN1780" s="719"/>
      <c r="AO1780" s="719"/>
      <c r="AP1780" s="719"/>
      <c r="AQ1780" s="719"/>
      <c r="AR1780" s="719"/>
      <c r="AS1780" s="719"/>
      <c r="AT1780" s="719"/>
      <c r="AU1780" s="719"/>
      <c r="AV1780" s="719"/>
      <c r="AW1780" s="719"/>
      <c r="AX1780" s="719"/>
      <c r="AY1780" s="719"/>
      <c r="AZ1780" s="719"/>
      <c r="BA1780" s="126"/>
      <c r="BB1780" s="126"/>
    </row>
    <row r="1781" spans="1:16384" s="140" customFormat="1" ht="57.75" customHeight="1">
      <c r="A1781" s="553" t="s">
        <v>4964</v>
      </c>
      <c r="B1781" s="553"/>
      <c r="C1781" s="553"/>
      <c r="D1781" s="553"/>
      <c r="E1781" s="553"/>
      <c r="F1781" s="553"/>
      <c r="G1781" s="553"/>
      <c r="H1781" s="553"/>
      <c r="I1781" s="553"/>
      <c r="J1781" s="553"/>
      <c r="K1781" s="553"/>
      <c r="L1781" s="553"/>
      <c r="M1781" s="553"/>
      <c r="N1781" s="553"/>
      <c r="O1781" s="553"/>
      <c r="P1781" s="553"/>
      <c r="Q1781" s="553"/>
      <c r="R1781" s="553"/>
      <c r="S1781" s="553"/>
      <c r="T1781" s="553"/>
      <c r="U1781" s="553"/>
      <c r="V1781" s="553"/>
      <c r="W1781" s="553"/>
      <c r="X1781" s="553"/>
      <c r="Y1781" s="553"/>
      <c r="Z1781" s="553"/>
      <c r="AA1781" s="553"/>
      <c r="AB1781" s="553"/>
      <c r="AC1781" s="553"/>
      <c r="AD1781" s="553"/>
      <c r="AE1781" s="553"/>
      <c r="AF1781" s="553"/>
      <c r="AG1781" s="553"/>
      <c r="AH1781" s="553"/>
      <c r="AI1781" s="553"/>
      <c r="AJ1781" s="553"/>
      <c r="AK1781" s="553"/>
      <c r="AL1781" s="553"/>
      <c r="AM1781" s="553"/>
      <c r="AN1781" s="553"/>
      <c r="AO1781" s="553"/>
      <c r="AP1781" s="553"/>
      <c r="AQ1781" s="553"/>
      <c r="AR1781" s="553"/>
      <c r="AS1781" s="553"/>
      <c r="AT1781" s="553"/>
      <c r="AU1781" s="553"/>
      <c r="AV1781" s="553"/>
      <c r="AW1781" s="553"/>
      <c r="AX1781" s="553"/>
      <c r="AY1781" s="553"/>
      <c r="AZ1781" s="553"/>
    </row>
    <row r="1782" spans="1:16384" ht="12.6" customHeight="1">
      <c r="A1782" s="231" t="s">
        <v>1989</v>
      </c>
      <c r="AB1782" s="90" t="s">
        <v>4965</v>
      </c>
      <c r="AI1782" s="565">
        <v>0</v>
      </c>
      <c r="AJ1782" s="565"/>
      <c r="AK1782" s="565"/>
      <c r="AL1782" s="565"/>
      <c r="AM1782" s="565"/>
      <c r="AN1782" s="565"/>
      <c r="AO1782" s="565"/>
      <c r="AP1782" s="565"/>
      <c r="AQ1782" s="565"/>
      <c r="AR1782" s="565"/>
      <c r="AS1782" s="565"/>
      <c r="AT1782" s="565"/>
      <c r="AU1782" s="565"/>
      <c r="AV1782" s="565"/>
      <c r="AW1782" s="565"/>
    </row>
    <row r="1783" spans="1:16384" ht="45" customHeight="1">
      <c r="A1783" s="557"/>
      <c r="B1783" s="558"/>
      <c r="C1783" s="558"/>
      <c r="D1783" s="558"/>
      <c r="E1783" s="558"/>
      <c r="F1783" s="558"/>
      <c r="G1783" s="558"/>
      <c r="H1783" s="558"/>
      <c r="I1783" s="558"/>
      <c r="J1783" s="558"/>
      <c r="K1783" s="558"/>
      <c r="L1783" s="558"/>
      <c r="M1783" s="558"/>
      <c r="N1783" s="558"/>
      <c r="O1783" s="558"/>
      <c r="P1783" s="558"/>
      <c r="Q1783" s="558"/>
      <c r="R1783" s="558"/>
      <c r="S1783" s="558"/>
      <c r="T1783" s="558"/>
      <c r="U1783" s="558"/>
      <c r="V1783" s="558"/>
      <c r="W1783" s="558"/>
      <c r="X1783" s="558"/>
      <c r="Y1783" s="558"/>
      <c r="Z1783" s="558"/>
      <c r="AA1783" s="558"/>
      <c r="AB1783" s="558"/>
      <c r="AC1783" s="558"/>
      <c r="AD1783" s="558"/>
      <c r="AE1783" s="558"/>
      <c r="AF1783" s="558"/>
      <c r="AG1783" s="558"/>
      <c r="AH1783" s="558"/>
      <c r="AI1783" s="558"/>
      <c r="AJ1783" s="558"/>
      <c r="AK1783" s="558"/>
      <c r="AL1783" s="558"/>
      <c r="AM1783" s="558"/>
      <c r="AN1783" s="558"/>
      <c r="AO1783" s="558"/>
      <c r="AP1783" s="558"/>
      <c r="AQ1783" s="558"/>
      <c r="AR1783" s="558"/>
      <c r="AS1783" s="558"/>
      <c r="AT1783" s="558"/>
      <c r="AU1783" s="558"/>
      <c r="AV1783" s="558"/>
      <c r="AW1783" s="558"/>
      <c r="AX1783" s="558"/>
      <c r="AY1783" s="558"/>
      <c r="AZ1783" s="558"/>
      <c r="BA1783" s="558"/>
      <c r="BB1783" s="559"/>
    </row>
    <row r="1784" spans="1:16384" s="140" customFormat="1" ht="12.6" customHeight="1">
      <c r="A1784" s="125" t="s">
        <v>4966</v>
      </c>
      <c r="AI1784" s="566">
        <v>0</v>
      </c>
      <c r="AJ1784" s="566"/>
      <c r="AK1784" s="566"/>
      <c r="AL1784" s="566"/>
      <c r="AM1784" s="566"/>
      <c r="AN1784" s="566"/>
      <c r="AO1784" s="566"/>
      <c r="AP1784" s="566"/>
      <c r="AQ1784" s="566"/>
      <c r="AR1784" s="566"/>
      <c r="AS1784" s="566"/>
      <c r="AT1784" s="566"/>
      <c r="AU1784" s="566"/>
      <c r="AV1784" s="566"/>
      <c r="AW1784" s="566"/>
    </row>
    <row r="1785" spans="1:16384" s="140" customFormat="1" ht="28.5" customHeight="1">
      <c r="A1785" s="553" t="s">
        <v>4967</v>
      </c>
      <c r="B1785" s="553"/>
      <c r="C1785" s="553"/>
      <c r="D1785" s="553"/>
      <c r="E1785" s="553"/>
      <c r="F1785" s="553"/>
      <c r="G1785" s="553"/>
      <c r="H1785" s="553"/>
      <c r="I1785" s="553"/>
      <c r="J1785" s="553"/>
      <c r="K1785" s="553"/>
      <c r="L1785" s="553"/>
      <c r="M1785" s="553"/>
      <c r="N1785" s="553"/>
      <c r="O1785" s="553"/>
      <c r="P1785" s="553"/>
      <c r="Q1785" s="553"/>
      <c r="R1785" s="553"/>
      <c r="S1785" s="553"/>
      <c r="T1785" s="553"/>
      <c r="U1785" s="553"/>
      <c r="V1785" s="553"/>
      <c r="W1785" s="553"/>
      <c r="X1785" s="553"/>
      <c r="Y1785" s="553"/>
      <c r="Z1785" s="553"/>
      <c r="AA1785" s="553"/>
      <c r="AB1785" s="553"/>
      <c r="AC1785" s="553"/>
      <c r="AD1785" s="553"/>
      <c r="AE1785" s="553"/>
      <c r="AF1785" s="553"/>
      <c r="AG1785" s="553"/>
      <c r="AH1785" s="553"/>
      <c r="AI1785" s="553"/>
      <c r="AJ1785" s="553"/>
      <c r="AK1785" s="553"/>
      <c r="AL1785" s="553"/>
      <c r="AM1785" s="553"/>
      <c r="AN1785" s="553"/>
      <c r="AO1785" s="553"/>
      <c r="AP1785" s="553"/>
      <c r="AQ1785" s="553"/>
      <c r="AR1785" s="553"/>
      <c r="AS1785" s="553"/>
      <c r="AT1785" s="553"/>
      <c r="AU1785" s="553"/>
      <c r="AV1785" s="553"/>
      <c r="AW1785" s="553"/>
      <c r="AX1785" s="553"/>
      <c r="AY1785" s="553"/>
      <c r="AZ1785" s="553"/>
    </row>
    <row r="1786" spans="1:16384" ht="12.6" customHeight="1">
      <c r="A1786" s="231" t="s">
        <v>1989</v>
      </c>
    </row>
    <row r="1787" spans="1:16384" s="140" customFormat="1" ht="32.25" customHeight="1">
      <c r="A1787" s="557"/>
      <c r="B1787" s="558"/>
      <c r="C1787" s="558"/>
      <c r="D1787" s="558"/>
      <c r="E1787" s="558"/>
      <c r="F1787" s="558"/>
      <c r="G1787" s="558"/>
      <c r="H1787" s="558"/>
      <c r="I1787" s="558"/>
      <c r="J1787" s="558"/>
      <c r="K1787" s="558"/>
      <c r="L1787" s="558"/>
      <c r="M1787" s="558"/>
      <c r="N1787" s="558"/>
      <c r="O1787" s="558"/>
      <c r="P1787" s="558"/>
      <c r="Q1787" s="558"/>
      <c r="R1787" s="558"/>
      <c r="S1787" s="558"/>
      <c r="T1787" s="558"/>
      <c r="U1787" s="558"/>
      <c r="V1787" s="558"/>
      <c r="W1787" s="558"/>
      <c r="X1787" s="558"/>
      <c r="Y1787" s="558"/>
      <c r="Z1787" s="558"/>
      <c r="AA1787" s="558"/>
      <c r="AB1787" s="558"/>
      <c r="AC1787" s="558"/>
      <c r="AD1787" s="558"/>
      <c r="AE1787" s="558"/>
      <c r="AF1787" s="558"/>
      <c r="AG1787" s="558"/>
      <c r="AH1787" s="558"/>
      <c r="AI1787" s="558"/>
      <c r="AJ1787" s="558"/>
      <c r="AK1787" s="558"/>
      <c r="AL1787" s="558"/>
      <c r="AM1787" s="558"/>
      <c r="AN1787" s="558"/>
      <c r="AO1787" s="558"/>
      <c r="AP1787" s="558"/>
      <c r="AQ1787" s="558"/>
      <c r="AR1787" s="558"/>
      <c r="AS1787" s="558"/>
      <c r="AT1787" s="558"/>
      <c r="AU1787" s="558"/>
      <c r="AV1787" s="558"/>
      <c r="AW1787" s="558"/>
      <c r="AX1787" s="558"/>
      <c r="AY1787" s="558"/>
      <c r="AZ1787" s="558"/>
      <c r="BA1787" s="558"/>
      <c r="BB1787" s="559"/>
      <c r="BC1787" s="557"/>
      <c r="BD1787" s="558"/>
      <c r="BE1787" s="558"/>
      <c r="BF1787" s="558"/>
      <c r="BG1787" s="558"/>
      <c r="BH1787" s="558"/>
      <c r="BI1787" s="558"/>
      <c r="BJ1787" s="558"/>
      <c r="BK1787" s="558"/>
      <c r="BL1787" s="558"/>
      <c r="BM1787" s="558"/>
      <c r="BN1787" s="558"/>
      <c r="BO1787" s="558"/>
      <c r="BP1787" s="558"/>
      <c r="BQ1787" s="558"/>
      <c r="BR1787" s="558"/>
      <c r="BS1787" s="558"/>
      <c r="BT1787" s="558"/>
      <c r="BU1787" s="558"/>
      <c r="BV1787" s="558"/>
      <c r="BW1787" s="558"/>
      <c r="BX1787" s="558"/>
      <c r="BY1787" s="558"/>
      <c r="BZ1787" s="558"/>
      <c r="CA1787" s="558"/>
      <c r="CB1787" s="558"/>
      <c r="CC1787" s="558"/>
      <c r="CD1787" s="558"/>
      <c r="CE1787" s="558"/>
      <c r="CF1787" s="558"/>
      <c r="CG1787" s="558"/>
      <c r="CH1787" s="558"/>
      <c r="CI1787" s="558"/>
      <c r="CJ1787" s="558"/>
      <c r="CK1787" s="558"/>
      <c r="CL1787" s="558"/>
      <c r="CM1787" s="558"/>
      <c r="CN1787" s="558"/>
      <c r="CO1787" s="558"/>
      <c r="CP1787" s="558"/>
      <c r="CQ1787" s="558"/>
      <c r="CR1787" s="558"/>
      <c r="CS1787" s="558"/>
      <c r="CT1787" s="558"/>
      <c r="CU1787" s="558"/>
      <c r="CV1787" s="558"/>
      <c r="CW1787" s="558"/>
      <c r="CX1787" s="558"/>
      <c r="CY1787" s="558"/>
      <c r="CZ1787" s="558"/>
      <c r="DA1787" s="558"/>
      <c r="DB1787" s="558"/>
      <c r="DC1787" s="558"/>
      <c r="DD1787" s="559"/>
      <c r="DE1787" s="557"/>
      <c r="DF1787" s="558"/>
      <c r="DG1787" s="558"/>
      <c r="DH1787" s="558"/>
      <c r="DI1787" s="558"/>
      <c r="DJ1787" s="558"/>
      <c r="DK1787" s="558"/>
      <c r="DL1787" s="558"/>
      <c r="DM1787" s="558"/>
      <c r="DN1787" s="558"/>
      <c r="DO1787" s="558"/>
      <c r="DP1787" s="558"/>
      <c r="DQ1787" s="558"/>
      <c r="DR1787" s="558"/>
      <c r="DS1787" s="558"/>
      <c r="DT1787" s="558"/>
      <c r="DU1787" s="558"/>
      <c r="DV1787" s="558"/>
      <c r="DW1787" s="558"/>
      <c r="DX1787" s="558"/>
      <c r="DY1787" s="558"/>
      <c r="DZ1787" s="558"/>
      <c r="EA1787" s="558"/>
      <c r="EB1787" s="558"/>
      <c r="EC1787" s="558"/>
      <c r="ED1787" s="558"/>
      <c r="EE1787" s="558"/>
      <c r="EF1787" s="558"/>
      <c r="EG1787" s="558"/>
      <c r="EH1787" s="558"/>
      <c r="EI1787" s="558"/>
      <c r="EJ1787" s="558"/>
      <c r="EK1787" s="558"/>
      <c r="EL1787" s="558"/>
      <c r="EM1787" s="558"/>
      <c r="EN1787" s="558"/>
      <c r="EO1787" s="558"/>
      <c r="EP1787" s="558"/>
      <c r="EQ1787" s="558"/>
      <c r="ER1787" s="558"/>
      <c r="ES1787" s="558"/>
      <c r="ET1787" s="558"/>
      <c r="EU1787" s="558"/>
      <c r="EV1787" s="558"/>
      <c r="EW1787" s="558"/>
      <c r="EX1787" s="558"/>
      <c r="EY1787" s="558"/>
      <c r="EZ1787" s="558"/>
      <c r="FA1787" s="558"/>
      <c r="FB1787" s="558"/>
      <c r="FC1787" s="558"/>
      <c r="FD1787" s="558"/>
      <c r="FE1787" s="558"/>
      <c r="FF1787" s="559"/>
      <c r="FG1787" s="557"/>
      <c r="FH1787" s="558"/>
      <c r="FI1787" s="558"/>
      <c r="FJ1787" s="558"/>
      <c r="FK1787" s="558"/>
      <c r="FL1787" s="558"/>
      <c r="FM1787" s="558"/>
      <c r="FN1787" s="558"/>
      <c r="FO1787" s="558"/>
      <c r="FP1787" s="558"/>
      <c r="FQ1787" s="558"/>
      <c r="FR1787" s="558"/>
      <c r="FS1787" s="558"/>
      <c r="FT1787" s="558"/>
      <c r="FU1787" s="558"/>
      <c r="FV1787" s="558"/>
      <c r="FW1787" s="558"/>
      <c r="FX1787" s="558"/>
      <c r="FY1787" s="558"/>
      <c r="FZ1787" s="558"/>
      <c r="GA1787" s="558"/>
      <c r="GB1787" s="558"/>
      <c r="GC1787" s="558"/>
      <c r="GD1787" s="558"/>
      <c r="GE1787" s="558"/>
      <c r="GF1787" s="558"/>
      <c r="GG1787" s="558"/>
      <c r="GH1787" s="558"/>
      <c r="GI1787" s="558"/>
      <c r="GJ1787" s="558"/>
      <c r="GK1787" s="558"/>
      <c r="GL1787" s="558"/>
      <c r="GM1787" s="558"/>
      <c r="GN1787" s="558"/>
      <c r="GO1787" s="558"/>
      <c r="GP1787" s="558"/>
      <c r="GQ1787" s="558"/>
      <c r="GR1787" s="558"/>
      <c r="GS1787" s="558"/>
      <c r="GT1787" s="558"/>
      <c r="GU1787" s="558"/>
      <c r="GV1787" s="558"/>
      <c r="GW1787" s="558"/>
      <c r="GX1787" s="558"/>
      <c r="GY1787" s="558"/>
      <c r="GZ1787" s="558"/>
      <c r="HA1787" s="558"/>
      <c r="HB1787" s="558"/>
      <c r="HC1787" s="558"/>
      <c r="HD1787" s="558"/>
      <c r="HE1787" s="558"/>
      <c r="HF1787" s="558"/>
      <c r="HG1787" s="558"/>
      <c r="HH1787" s="559"/>
      <c r="HI1787" s="557"/>
      <c r="HJ1787" s="558"/>
      <c r="HK1787" s="558"/>
      <c r="HL1787" s="558"/>
      <c r="HM1787" s="558"/>
      <c r="HN1787" s="558"/>
      <c r="HO1787" s="558"/>
      <c r="HP1787" s="558"/>
      <c r="HQ1787" s="558"/>
      <c r="HR1787" s="558"/>
      <c r="HS1787" s="558"/>
      <c r="HT1787" s="558"/>
      <c r="HU1787" s="558"/>
      <c r="HV1787" s="558"/>
      <c r="HW1787" s="558"/>
      <c r="HX1787" s="558"/>
      <c r="HY1787" s="558"/>
      <c r="HZ1787" s="558"/>
      <c r="IA1787" s="558"/>
      <c r="IB1787" s="558"/>
      <c r="IC1787" s="558"/>
      <c r="ID1787" s="558"/>
      <c r="IE1787" s="558"/>
      <c r="IF1787" s="558"/>
      <c r="IG1787" s="558"/>
      <c r="IH1787" s="558"/>
      <c r="II1787" s="558"/>
      <c r="IJ1787" s="558"/>
      <c r="IK1787" s="558"/>
      <c r="IL1787" s="558"/>
      <c r="IM1787" s="558"/>
      <c r="IN1787" s="558"/>
      <c r="IO1787" s="558"/>
      <c r="IP1787" s="558"/>
      <c r="IQ1787" s="558"/>
      <c r="IR1787" s="558"/>
      <c r="IS1787" s="558"/>
      <c r="IT1787" s="558"/>
      <c r="IU1787" s="558"/>
      <c r="IV1787" s="558"/>
      <c r="IW1787" s="558"/>
      <c r="IX1787" s="558"/>
      <c r="IY1787" s="558"/>
      <c r="IZ1787" s="558"/>
      <c r="JA1787" s="558"/>
      <c r="JB1787" s="558"/>
      <c r="JC1787" s="558"/>
      <c r="JD1787" s="558"/>
      <c r="JE1787" s="558"/>
      <c r="JF1787" s="558"/>
      <c r="JG1787" s="558"/>
      <c r="JH1787" s="558"/>
      <c r="JI1787" s="558"/>
      <c r="JJ1787" s="559"/>
      <c r="JK1787" s="557"/>
      <c r="JL1787" s="558"/>
      <c r="JM1787" s="558"/>
      <c r="JN1787" s="558"/>
      <c r="JO1787" s="558"/>
      <c r="JP1787" s="558"/>
      <c r="JQ1787" s="558"/>
      <c r="JR1787" s="558"/>
      <c r="JS1787" s="558"/>
      <c r="JT1787" s="558"/>
      <c r="JU1787" s="558"/>
      <c r="JV1787" s="558"/>
      <c r="JW1787" s="558"/>
      <c r="JX1787" s="558"/>
      <c r="JY1787" s="558"/>
      <c r="JZ1787" s="558"/>
      <c r="KA1787" s="558"/>
      <c r="KB1787" s="558"/>
      <c r="KC1787" s="558"/>
      <c r="KD1787" s="558"/>
      <c r="KE1787" s="558"/>
      <c r="KF1787" s="558"/>
      <c r="KG1787" s="558"/>
      <c r="KH1787" s="558"/>
      <c r="KI1787" s="558"/>
      <c r="KJ1787" s="558"/>
      <c r="KK1787" s="558"/>
      <c r="KL1787" s="558"/>
      <c r="KM1787" s="558"/>
      <c r="KN1787" s="558"/>
      <c r="KO1787" s="558"/>
      <c r="KP1787" s="558"/>
      <c r="KQ1787" s="558"/>
      <c r="KR1787" s="558"/>
      <c r="KS1787" s="558"/>
      <c r="KT1787" s="558"/>
      <c r="KU1787" s="558"/>
      <c r="KV1787" s="558"/>
      <c r="KW1787" s="558"/>
      <c r="KX1787" s="558"/>
      <c r="KY1787" s="558"/>
      <c r="KZ1787" s="558"/>
      <c r="LA1787" s="558"/>
      <c r="LB1787" s="558"/>
      <c r="LC1787" s="558"/>
      <c r="LD1787" s="558"/>
      <c r="LE1787" s="558"/>
      <c r="LF1787" s="558"/>
      <c r="LG1787" s="558"/>
      <c r="LH1787" s="558"/>
      <c r="LI1787" s="558"/>
      <c r="LJ1787" s="558"/>
      <c r="LK1787" s="558"/>
      <c r="LL1787" s="559"/>
      <c r="LM1787" s="557"/>
      <c r="LN1787" s="558"/>
      <c r="LO1787" s="558"/>
      <c r="LP1787" s="558"/>
      <c r="LQ1787" s="558"/>
      <c r="LR1787" s="558"/>
      <c r="LS1787" s="558"/>
      <c r="LT1787" s="558"/>
      <c r="LU1787" s="558"/>
      <c r="LV1787" s="558"/>
      <c r="LW1787" s="558"/>
      <c r="LX1787" s="558"/>
      <c r="LY1787" s="558"/>
      <c r="LZ1787" s="558"/>
      <c r="MA1787" s="558"/>
      <c r="MB1787" s="558"/>
      <c r="MC1787" s="558"/>
      <c r="MD1787" s="558"/>
      <c r="ME1787" s="558"/>
      <c r="MF1787" s="558"/>
      <c r="MG1787" s="558"/>
      <c r="MH1787" s="558"/>
      <c r="MI1787" s="558"/>
      <c r="MJ1787" s="558"/>
      <c r="MK1787" s="558"/>
      <c r="ML1787" s="558"/>
      <c r="MM1787" s="558"/>
      <c r="MN1787" s="558"/>
      <c r="MO1787" s="558"/>
      <c r="MP1787" s="558"/>
      <c r="MQ1787" s="558"/>
      <c r="MR1787" s="558"/>
      <c r="MS1787" s="558"/>
      <c r="MT1787" s="558"/>
      <c r="MU1787" s="558"/>
      <c r="MV1787" s="558"/>
      <c r="MW1787" s="558"/>
      <c r="MX1787" s="558"/>
      <c r="MY1787" s="558"/>
      <c r="MZ1787" s="558"/>
      <c r="NA1787" s="558"/>
      <c r="NB1787" s="558"/>
      <c r="NC1787" s="558"/>
      <c r="ND1787" s="558"/>
      <c r="NE1787" s="558"/>
      <c r="NF1787" s="558"/>
      <c r="NG1787" s="558"/>
      <c r="NH1787" s="558"/>
      <c r="NI1787" s="558"/>
      <c r="NJ1787" s="558"/>
      <c r="NK1787" s="558"/>
      <c r="NL1787" s="558"/>
      <c r="NM1787" s="558"/>
      <c r="NN1787" s="559"/>
      <c r="NO1787" s="557"/>
      <c r="NP1787" s="558"/>
      <c r="NQ1787" s="558"/>
      <c r="NR1787" s="558"/>
      <c r="NS1787" s="558"/>
      <c r="NT1787" s="558"/>
      <c r="NU1787" s="558"/>
      <c r="NV1787" s="558"/>
      <c r="NW1787" s="558"/>
      <c r="NX1787" s="558"/>
      <c r="NY1787" s="558"/>
      <c r="NZ1787" s="558"/>
      <c r="OA1787" s="558"/>
      <c r="OB1787" s="558"/>
      <c r="OC1787" s="558"/>
      <c r="OD1787" s="558"/>
      <c r="OE1787" s="558"/>
      <c r="OF1787" s="558"/>
      <c r="OG1787" s="558"/>
      <c r="OH1787" s="558"/>
      <c r="OI1787" s="558"/>
      <c r="OJ1787" s="558"/>
      <c r="OK1787" s="558"/>
      <c r="OL1787" s="558"/>
      <c r="OM1787" s="558"/>
      <c r="ON1787" s="558"/>
      <c r="OO1787" s="558"/>
      <c r="OP1787" s="558"/>
      <c r="OQ1787" s="558"/>
      <c r="OR1787" s="558"/>
      <c r="OS1787" s="558"/>
      <c r="OT1787" s="558"/>
      <c r="OU1787" s="558"/>
      <c r="OV1787" s="558"/>
      <c r="OW1787" s="558"/>
      <c r="OX1787" s="558"/>
      <c r="OY1787" s="558"/>
      <c r="OZ1787" s="558"/>
      <c r="PA1787" s="558"/>
      <c r="PB1787" s="558"/>
      <c r="PC1787" s="558"/>
      <c r="PD1787" s="558"/>
      <c r="PE1787" s="558"/>
      <c r="PF1787" s="558"/>
      <c r="PG1787" s="558"/>
      <c r="PH1787" s="558"/>
      <c r="PI1787" s="558"/>
      <c r="PJ1787" s="558"/>
      <c r="PK1787" s="558"/>
      <c r="PL1787" s="558"/>
      <c r="PM1787" s="558"/>
      <c r="PN1787" s="558"/>
      <c r="PO1787" s="558"/>
      <c r="PP1787" s="559"/>
      <c r="PQ1787" s="557"/>
      <c r="PR1787" s="558"/>
      <c r="PS1787" s="558"/>
      <c r="PT1787" s="558"/>
      <c r="PU1787" s="558"/>
      <c r="PV1787" s="558"/>
      <c r="PW1787" s="558"/>
      <c r="PX1787" s="558"/>
      <c r="PY1787" s="558"/>
      <c r="PZ1787" s="558"/>
      <c r="QA1787" s="558"/>
      <c r="QB1787" s="558"/>
      <c r="QC1787" s="558"/>
      <c r="QD1787" s="558"/>
      <c r="QE1787" s="558"/>
      <c r="QF1787" s="558"/>
      <c r="QG1787" s="558"/>
      <c r="QH1787" s="558"/>
      <c r="QI1787" s="558"/>
      <c r="QJ1787" s="558"/>
      <c r="QK1787" s="558"/>
      <c r="QL1787" s="558"/>
      <c r="QM1787" s="558"/>
      <c r="QN1787" s="558"/>
      <c r="QO1787" s="558"/>
      <c r="QP1787" s="558"/>
      <c r="QQ1787" s="558"/>
      <c r="QR1787" s="558"/>
      <c r="QS1787" s="558"/>
      <c r="QT1787" s="558"/>
      <c r="QU1787" s="558"/>
      <c r="QV1787" s="558"/>
      <c r="QW1787" s="558"/>
      <c r="QX1787" s="558"/>
      <c r="QY1787" s="558"/>
      <c r="QZ1787" s="558"/>
      <c r="RA1787" s="558"/>
      <c r="RB1787" s="558"/>
      <c r="RC1787" s="558"/>
      <c r="RD1787" s="558"/>
      <c r="RE1787" s="558"/>
      <c r="RF1787" s="558"/>
      <c r="RG1787" s="558"/>
      <c r="RH1787" s="558"/>
      <c r="RI1787" s="558"/>
      <c r="RJ1787" s="558"/>
      <c r="RK1787" s="558"/>
      <c r="RL1787" s="558"/>
      <c r="RM1787" s="558"/>
      <c r="RN1787" s="558"/>
      <c r="RO1787" s="558"/>
      <c r="RP1787" s="558"/>
      <c r="RQ1787" s="558"/>
      <c r="RR1787" s="559"/>
      <c r="RS1787" s="557"/>
      <c r="RT1787" s="558"/>
      <c r="RU1787" s="558"/>
      <c r="RV1787" s="558"/>
      <c r="RW1787" s="558"/>
      <c r="RX1787" s="558"/>
      <c r="RY1787" s="558"/>
      <c r="RZ1787" s="558"/>
      <c r="SA1787" s="558"/>
      <c r="SB1787" s="558"/>
      <c r="SC1787" s="558"/>
      <c r="SD1787" s="558"/>
      <c r="SE1787" s="558"/>
      <c r="SF1787" s="558"/>
      <c r="SG1787" s="558"/>
      <c r="SH1787" s="558"/>
      <c r="SI1787" s="558"/>
      <c r="SJ1787" s="558"/>
      <c r="SK1787" s="558"/>
      <c r="SL1787" s="558"/>
      <c r="SM1787" s="558"/>
      <c r="SN1787" s="558"/>
      <c r="SO1787" s="558"/>
      <c r="SP1787" s="558"/>
      <c r="SQ1787" s="558"/>
      <c r="SR1787" s="558"/>
      <c r="SS1787" s="558"/>
      <c r="ST1787" s="558"/>
      <c r="SU1787" s="558"/>
      <c r="SV1787" s="558"/>
      <c r="SW1787" s="558"/>
      <c r="SX1787" s="558"/>
      <c r="SY1787" s="558"/>
      <c r="SZ1787" s="558"/>
      <c r="TA1787" s="558"/>
      <c r="TB1787" s="558"/>
      <c r="TC1787" s="558"/>
      <c r="TD1787" s="558"/>
      <c r="TE1787" s="558"/>
      <c r="TF1787" s="558"/>
      <c r="TG1787" s="558"/>
      <c r="TH1787" s="558"/>
      <c r="TI1787" s="558"/>
      <c r="TJ1787" s="558"/>
      <c r="TK1787" s="558"/>
      <c r="TL1787" s="558"/>
      <c r="TM1787" s="558"/>
      <c r="TN1787" s="558"/>
      <c r="TO1787" s="558"/>
      <c r="TP1787" s="558"/>
      <c r="TQ1787" s="558"/>
      <c r="TR1787" s="558"/>
      <c r="TS1787" s="558"/>
      <c r="TT1787" s="559"/>
      <c r="TU1787" s="557"/>
      <c r="TV1787" s="558"/>
      <c r="TW1787" s="558"/>
      <c r="TX1787" s="558"/>
      <c r="TY1787" s="558"/>
      <c r="TZ1787" s="558"/>
      <c r="UA1787" s="558"/>
      <c r="UB1787" s="558"/>
      <c r="UC1787" s="558"/>
      <c r="UD1787" s="558"/>
      <c r="UE1787" s="558"/>
      <c r="UF1787" s="558"/>
      <c r="UG1787" s="558"/>
      <c r="UH1787" s="558"/>
      <c r="UI1787" s="558"/>
      <c r="UJ1787" s="558"/>
      <c r="UK1787" s="558"/>
      <c r="UL1787" s="558"/>
      <c r="UM1787" s="558"/>
      <c r="UN1787" s="558"/>
      <c r="UO1787" s="558"/>
      <c r="UP1787" s="558"/>
      <c r="UQ1787" s="558"/>
      <c r="UR1787" s="558"/>
      <c r="US1787" s="558"/>
      <c r="UT1787" s="558"/>
      <c r="UU1787" s="558"/>
      <c r="UV1787" s="558"/>
      <c r="UW1787" s="558"/>
      <c r="UX1787" s="558"/>
      <c r="UY1787" s="558"/>
      <c r="UZ1787" s="558"/>
      <c r="VA1787" s="558"/>
      <c r="VB1787" s="558"/>
      <c r="VC1787" s="558"/>
      <c r="VD1787" s="558"/>
      <c r="VE1787" s="558"/>
      <c r="VF1787" s="558"/>
      <c r="VG1787" s="558"/>
      <c r="VH1787" s="558"/>
      <c r="VI1787" s="558"/>
      <c r="VJ1787" s="558"/>
      <c r="VK1787" s="558"/>
      <c r="VL1787" s="558"/>
      <c r="VM1787" s="558"/>
      <c r="VN1787" s="558"/>
      <c r="VO1787" s="558"/>
      <c r="VP1787" s="558"/>
      <c r="VQ1787" s="558"/>
      <c r="VR1787" s="558"/>
      <c r="VS1787" s="558"/>
      <c r="VT1787" s="558"/>
      <c r="VU1787" s="558"/>
      <c r="VV1787" s="559"/>
      <c r="VW1787" s="557"/>
      <c r="VX1787" s="558"/>
      <c r="VY1787" s="558"/>
      <c r="VZ1787" s="558"/>
      <c r="WA1787" s="558"/>
      <c r="WB1787" s="558"/>
      <c r="WC1787" s="558"/>
      <c r="WD1787" s="558"/>
      <c r="WE1787" s="558"/>
      <c r="WF1787" s="558"/>
      <c r="WG1787" s="558"/>
      <c r="WH1787" s="558"/>
      <c r="WI1787" s="558"/>
      <c r="WJ1787" s="558"/>
      <c r="WK1787" s="558"/>
      <c r="WL1787" s="558"/>
      <c r="WM1787" s="558"/>
      <c r="WN1787" s="558"/>
      <c r="WO1787" s="558"/>
      <c r="WP1787" s="558"/>
      <c r="WQ1787" s="558"/>
      <c r="WR1787" s="558"/>
      <c r="WS1787" s="558"/>
      <c r="WT1787" s="558"/>
      <c r="WU1787" s="558"/>
      <c r="WV1787" s="558"/>
      <c r="WW1787" s="558"/>
      <c r="WX1787" s="558"/>
      <c r="WY1787" s="558"/>
      <c r="WZ1787" s="558"/>
      <c r="XA1787" s="558"/>
      <c r="XB1787" s="558"/>
      <c r="XC1787" s="558"/>
      <c r="XD1787" s="558"/>
      <c r="XE1787" s="558"/>
      <c r="XF1787" s="558"/>
      <c r="XG1787" s="558"/>
      <c r="XH1787" s="558"/>
      <c r="XI1787" s="558"/>
      <c r="XJ1787" s="558"/>
      <c r="XK1787" s="558"/>
      <c r="XL1787" s="558"/>
      <c r="XM1787" s="558"/>
      <c r="XN1787" s="558"/>
      <c r="XO1787" s="558"/>
      <c r="XP1787" s="558"/>
      <c r="XQ1787" s="558"/>
      <c r="XR1787" s="558"/>
      <c r="XS1787" s="558"/>
      <c r="XT1787" s="558"/>
      <c r="XU1787" s="558"/>
      <c r="XV1787" s="558"/>
      <c r="XW1787" s="558"/>
      <c r="XX1787" s="559"/>
      <c r="XY1787" s="557"/>
      <c r="XZ1787" s="558"/>
      <c r="YA1787" s="558"/>
      <c r="YB1787" s="558"/>
      <c r="YC1787" s="558"/>
      <c r="YD1787" s="558"/>
      <c r="YE1787" s="558"/>
      <c r="YF1787" s="558"/>
      <c r="YG1787" s="558"/>
      <c r="YH1787" s="558"/>
      <c r="YI1787" s="558"/>
      <c r="YJ1787" s="558"/>
      <c r="YK1787" s="558"/>
      <c r="YL1787" s="558"/>
      <c r="YM1787" s="558"/>
      <c r="YN1787" s="558"/>
      <c r="YO1787" s="558"/>
      <c r="YP1787" s="558"/>
      <c r="YQ1787" s="558"/>
      <c r="YR1787" s="558"/>
      <c r="YS1787" s="558"/>
      <c r="YT1787" s="558"/>
      <c r="YU1787" s="558"/>
      <c r="YV1787" s="558"/>
      <c r="YW1787" s="558"/>
      <c r="YX1787" s="558"/>
      <c r="YY1787" s="558"/>
      <c r="YZ1787" s="558"/>
      <c r="ZA1787" s="558"/>
      <c r="ZB1787" s="558"/>
      <c r="ZC1787" s="558"/>
      <c r="ZD1787" s="558"/>
      <c r="ZE1787" s="558"/>
      <c r="ZF1787" s="558"/>
      <c r="ZG1787" s="558"/>
      <c r="ZH1787" s="558"/>
      <c r="ZI1787" s="558"/>
      <c r="ZJ1787" s="558"/>
      <c r="ZK1787" s="558"/>
      <c r="ZL1787" s="558"/>
      <c r="ZM1787" s="558"/>
      <c r="ZN1787" s="558"/>
      <c r="ZO1787" s="558"/>
      <c r="ZP1787" s="558"/>
      <c r="ZQ1787" s="558"/>
      <c r="ZR1787" s="558"/>
      <c r="ZS1787" s="558"/>
      <c r="ZT1787" s="558"/>
      <c r="ZU1787" s="558"/>
      <c r="ZV1787" s="558"/>
      <c r="ZW1787" s="558"/>
      <c r="ZX1787" s="558"/>
      <c r="ZY1787" s="558"/>
      <c r="ZZ1787" s="559"/>
      <c r="AAA1787" s="557"/>
      <c r="AAB1787" s="558"/>
      <c r="AAC1787" s="558"/>
      <c r="AAD1787" s="558"/>
      <c r="AAE1787" s="558"/>
      <c r="AAF1787" s="558"/>
      <c r="AAG1787" s="558"/>
      <c r="AAH1787" s="558"/>
      <c r="AAI1787" s="558"/>
      <c r="AAJ1787" s="558"/>
      <c r="AAK1787" s="558"/>
      <c r="AAL1787" s="558"/>
      <c r="AAM1787" s="558"/>
      <c r="AAN1787" s="558"/>
      <c r="AAO1787" s="558"/>
      <c r="AAP1787" s="558"/>
      <c r="AAQ1787" s="558"/>
      <c r="AAR1787" s="558"/>
      <c r="AAS1787" s="558"/>
      <c r="AAT1787" s="558"/>
      <c r="AAU1787" s="558"/>
      <c r="AAV1787" s="558"/>
      <c r="AAW1787" s="558"/>
      <c r="AAX1787" s="558"/>
      <c r="AAY1787" s="558"/>
      <c r="AAZ1787" s="558"/>
      <c r="ABA1787" s="558"/>
      <c r="ABB1787" s="558"/>
      <c r="ABC1787" s="558"/>
      <c r="ABD1787" s="558"/>
      <c r="ABE1787" s="558"/>
      <c r="ABF1787" s="558"/>
      <c r="ABG1787" s="558"/>
      <c r="ABH1787" s="558"/>
      <c r="ABI1787" s="558"/>
      <c r="ABJ1787" s="558"/>
      <c r="ABK1787" s="558"/>
      <c r="ABL1787" s="558"/>
      <c r="ABM1787" s="558"/>
      <c r="ABN1787" s="558"/>
      <c r="ABO1787" s="558"/>
      <c r="ABP1787" s="558"/>
      <c r="ABQ1787" s="558"/>
      <c r="ABR1787" s="558"/>
      <c r="ABS1787" s="558"/>
      <c r="ABT1787" s="558"/>
      <c r="ABU1787" s="558"/>
      <c r="ABV1787" s="558"/>
      <c r="ABW1787" s="558"/>
      <c r="ABX1787" s="558"/>
      <c r="ABY1787" s="558"/>
      <c r="ABZ1787" s="558"/>
      <c r="ACA1787" s="558"/>
      <c r="ACB1787" s="559"/>
      <c r="ACC1787" s="557"/>
      <c r="ACD1787" s="558"/>
      <c r="ACE1787" s="558"/>
      <c r="ACF1787" s="558"/>
      <c r="ACG1787" s="558"/>
      <c r="ACH1787" s="558"/>
      <c r="ACI1787" s="558"/>
      <c r="ACJ1787" s="558"/>
      <c r="ACK1787" s="558"/>
      <c r="ACL1787" s="558"/>
      <c r="ACM1787" s="558"/>
      <c r="ACN1787" s="558"/>
      <c r="ACO1787" s="558"/>
      <c r="ACP1787" s="558"/>
      <c r="ACQ1787" s="558"/>
      <c r="ACR1787" s="558"/>
      <c r="ACS1787" s="558"/>
      <c r="ACT1787" s="558"/>
      <c r="ACU1787" s="558"/>
      <c r="ACV1787" s="558"/>
      <c r="ACW1787" s="558"/>
      <c r="ACX1787" s="558"/>
      <c r="ACY1787" s="558"/>
      <c r="ACZ1787" s="558"/>
      <c r="ADA1787" s="558"/>
      <c r="ADB1787" s="558"/>
      <c r="ADC1787" s="558"/>
      <c r="ADD1787" s="558"/>
      <c r="ADE1787" s="558"/>
      <c r="ADF1787" s="558"/>
      <c r="ADG1787" s="558"/>
      <c r="ADH1787" s="558"/>
      <c r="ADI1787" s="558"/>
      <c r="ADJ1787" s="558"/>
      <c r="ADK1787" s="558"/>
      <c r="ADL1787" s="558"/>
      <c r="ADM1787" s="558"/>
      <c r="ADN1787" s="558"/>
      <c r="ADO1787" s="558"/>
      <c r="ADP1787" s="558"/>
      <c r="ADQ1787" s="558"/>
      <c r="ADR1787" s="558"/>
      <c r="ADS1787" s="558"/>
      <c r="ADT1787" s="558"/>
      <c r="ADU1787" s="558"/>
      <c r="ADV1787" s="558"/>
      <c r="ADW1787" s="558"/>
      <c r="ADX1787" s="558"/>
      <c r="ADY1787" s="558"/>
      <c r="ADZ1787" s="558"/>
      <c r="AEA1787" s="558"/>
      <c r="AEB1787" s="558"/>
      <c r="AEC1787" s="558"/>
      <c r="AED1787" s="559"/>
      <c r="AEE1787" s="557"/>
      <c r="AEF1787" s="558"/>
      <c r="AEG1787" s="558"/>
      <c r="AEH1787" s="558"/>
      <c r="AEI1787" s="558"/>
      <c r="AEJ1787" s="558"/>
      <c r="AEK1787" s="558"/>
      <c r="AEL1787" s="558"/>
      <c r="AEM1787" s="558"/>
      <c r="AEN1787" s="558"/>
      <c r="AEO1787" s="558"/>
      <c r="AEP1787" s="558"/>
      <c r="AEQ1787" s="558"/>
      <c r="AER1787" s="558"/>
      <c r="AES1787" s="558"/>
      <c r="AET1787" s="558"/>
      <c r="AEU1787" s="558"/>
      <c r="AEV1787" s="558"/>
      <c r="AEW1787" s="558"/>
      <c r="AEX1787" s="558"/>
      <c r="AEY1787" s="558"/>
      <c r="AEZ1787" s="558"/>
      <c r="AFA1787" s="558"/>
      <c r="AFB1787" s="558"/>
      <c r="AFC1787" s="558"/>
      <c r="AFD1787" s="558"/>
      <c r="AFE1787" s="558"/>
      <c r="AFF1787" s="558"/>
      <c r="AFG1787" s="558"/>
      <c r="AFH1787" s="558"/>
      <c r="AFI1787" s="558"/>
      <c r="AFJ1787" s="558"/>
      <c r="AFK1787" s="558"/>
      <c r="AFL1787" s="558"/>
      <c r="AFM1787" s="558"/>
      <c r="AFN1787" s="558"/>
      <c r="AFO1787" s="558"/>
      <c r="AFP1787" s="558"/>
      <c r="AFQ1787" s="558"/>
      <c r="AFR1787" s="558"/>
      <c r="AFS1787" s="558"/>
      <c r="AFT1787" s="558"/>
      <c r="AFU1787" s="558"/>
      <c r="AFV1787" s="558"/>
      <c r="AFW1787" s="558"/>
      <c r="AFX1787" s="558"/>
      <c r="AFY1787" s="558"/>
      <c r="AFZ1787" s="558"/>
      <c r="AGA1787" s="558"/>
      <c r="AGB1787" s="558"/>
      <c r="AGC1787" s="558"/>
      <c r="AGD1787" s="558"/>
      <c r="AGE1787" s="558"/>
      <c r="AGF1787" s="559"/>
      <c r="AGG1787" s="557"/>
      <c r="AGH1787" s="558"/>
      <c r="AGI1787" s="558"/>
      <c r="AGJ1787" s="558"/>
      <c r="AGK1787" s="558"/>
      <c r="AGL1787" s="558"/>
      <c r="AGM1787" s="558"/>
      <c r="AGN1787" s="558"/>
      <c r="AGO1787" s="558"/>
      <c r="AGP1787" s="558"/>
      <c r="AGQ1787" s="558"/>
      <c r="AGR1787" s="558"/>
      <c r="AGS1787" s="558"/>
      <c r="AGT1787" s="558"/>
      <c r="AGU1787" s="558"/>
      <c r="AGV1787" s="558"/>
      <c r="AGW1787" s="558"/>
      <c r="AGX1787" s="558"/>
      <c r="AGY1787" s="558"/>
      <c r="AGZ1787" s="558"/>
      <c r="AHA1787" s="558"/>
      <c r="AHB1787" s="558"/>
      <c r="AHC1787" s="558"/>
      <c r="AHD1787" s="558"/>
      <c r="AHE1787" s="558"/>
      <c r="AHF1787" s="558"/>
      <c r="AHG1787" s="558"/>
      <c r="AHH1787" s="558"/>
      <c r="AHI1787" s="558"/>
      <c r="AHJ1787" s="558"/>
      <c r="AHK1787" s="558"/>
      <c r="AHL1787" s="558"/>
      <c r="AHM1787" s="558"/>
      <c r="AHN1787" s="558"/>
      <c r="AHO1787" s="558"/>
      <c r="AHP1787" s="558"/>
      <c r="AHQ1787" s="558"/>
      <c r="AHR1787" s="558"/>
      <c r="AHS1787" s="558"/>
      <c r="AHT1787" s="558"/>
      <c r="AHU1787" s="558"/>
      <c r="AHV1787" s="558"/>
      <c r="AHW1787" s="558"/>
      <c r="AHX1787" s="558"/>
      <c r="AHY1787" s="558"/>
      <c r="AHZ1787" s="558"/>
      <c r="AIA1787" s="558"/>
      <c r="AIB1787" s="558"/>
      <c r="AIC1787" s="558"/>
      <c r="AID1787" s="558"/>
      <c r="AIE1787" s="558"/>
      <c r="AIF1787" s="558"/>
      <c r="AIG1787" s="558"/>
      <c r="AIH1787" s="559"/>
      <c r="AII1787" s="557"/>
      <c r="AIJ1787" s="558"/>
      <c r="AIK1787" s="558"/>
      <c r="AIL1787" s="558"/>
      <c r="AIM1787" s="558"/>
      <c r="AIN1787" s="558"/>
      <c r="AIO1787" s="558"/>
      <c r="AIP1787" s="558"/>
      <c r="AIQ1787" s="558"/>
      <c r="AIR1787" s="558"/>
      <c r="AIS1787" s="558"/>
      <c r="AIT1787" s="558"/>
      <c r="AIU1787" s="558"/>
      <c r="AIV1787" s="558"/>
      <c r="AIW1787" s="558"/>
      <c r="AIX1787" s="558"/>
      <c r="AIY1787" s="558"/>
      <c r="AIZ1787" s="558"/>
      <c r="AJA1787" s="558"/>
      <c r="AJB1787" s="558"/>
      <c r="AJC1787" s="558"/>
      <c r="AJD1787" s="558"/>
      <c r="AJE1787" s="558"/>
      <c r="AJF1787" s="558"/>
      <c r="AJG1787" s="558"/>
      <c r="AJH1787" s="558"/>
      <c r="AJI1787" s="558"/>
      <c r="AJJ1787" s="558"/>
      <c r="AJK1787" s="558"/>
      <c r="AJL1787" s="558"/>
      <c r="AJM1787" s="558"/>
      <c r="AJN1787" s="558"/>
      <c r="AJO1787" s="558"/>
      <c r="AJP1787" s="558"/>
      <c r="AJQ1787" s="558"/>
      <c r="AJR1787" s="558"/>
      <c r="AJS1787" s="558"/>
      <c r="AJT1787" s="558"/>
      <c r="AJU1787" s="558"/>
      <c r="AJV1787" s="558"/>
      <c r="AJW1787" s="558"/>
      <c r="AJX1787" s="558"/>
      <c r="AJY1787" s="558"/>
      <c r="AJZ1787" s="558"/>
      <c r="AKA1787" s="558"/>
      <c r="AKB1787" s="558"/>
      <c r="AKC1787" s="558"/>
      <c r="AKD1787" s="558"/>
      <c r="AKE1787" s="558"/>
      <c r="AKF1787" s="558"/>
      <c r="AKG1787" s="558"/>
      <c r="AKH1787" s="558"/>
      <c r="AKI1787" s="558"/>
      <c r="AKJ1787" s="559"/>
      <c r="AKK1787" s="557"/>
      <c r="AKL1787" s="558"/>
      <c r="AKM1787" s="558"/>
      <c r="AKN1787" s="558"/>
      <c r="AKO1787" s="558"/>
      <c r="AKP1787" s="558"/>
      <c r="AKQ1787" s="558"/>
      <c r="AKR1787" s="558"/>
      <c r="AKS1787" s="558"/>
      <c r="AKT1787" s="558"/>
      <c r="AKU1787" s="558"/>
      <c r="AKV1787" s="558"/>
      <c r="AKW1787" s="558"/>
      <c r="AKX1787" s="558"/>
      <c r="AKY1787" s="558"/>
      <c r="AKZ1787" s="558"/>
      <c r="ALA1787" s="558"/>
      <c r="ALB1787" s="558"/>
      <c r="ALC1787" s="558"/>
      <c r="ALD1787" s="558"/>
      <c r="ALE1787" s="558"/>
      <c r="ALF1787" s="558"/>
      <c r="ALG1787" s="558"/>
      <c r="ALH1787" s="558"/>
      <c r="ALI1787" s="558"/>
      <c r="ALJ1787" s="558"/>
      <c r="ALK1787" s="558"/>
      <c r="ALL1787" s="558"/>
      <c r="ALM1787" s="558"/>
      <c r="ALN1787" s="558"/>
      <c r="ALO1787" s="558"/>
      <c r="ALP1787" s="558"/>
      <c r="ALQ1787" s="558"/>
      <c r="ALR1787" s="558"/>
      <c r="ALS1787" s="558"/>
      <c r="ALT1787" s="558"/>
      <c r="ALU1787" s="558"/>
      <c r="ALV1787" s="558"/>
      <c r="ALW1787" s="558"/>
      <c r="ALX1787" s="558"/>
      <c r="ALY1787" s="558"/>
      <c r="ALZ1787" s="558"/>
      <c r="AMA1787" s="558"/>
      <c r="AMB1787" s="558"/>
      <c r="AMC1787" s="558"/>
      <c r="AMD1787" s="558"/>
      <c r="AME1787" s="558"/>
      <c r="AMF1787" s="558"/>
      <c r="AMG1787" s="558"/>
      <c r="AMH1787" s="558"/>
      <c r="AMI1787" s="558"/>
      <c r="AMJ1787" s="558"/>
      <c r="AMK1787" s="558"/>
      <c r="AML1787" s="559"/>
      <c r="AMM1787" s="557"/>
      <c r="AMN1787" s="558"/>
      <c r="AMO1787" s="558"/>
      <c r="AMP1787" s="558"/>
      <c r="AMQ1787" s="558"/>
      <c r="AMR1787" s="558"/>
      <c r="AMS1787" s="558"/>
      <c r="AMT1787" s="558"/>
      <c r="AMU1787" s="558"/>
      <c r="AMV1787" s="558"/>
      <c r="AMW1787" s="558"/>
      <c r="AMX1787" s="558"/>
      <c r="AMY1787" s="558"/>
      <c r="AMZ1787" s="558"/>
      <c r="ANA1787" s="558"/>
      <c r="ANB1787" s="558"/>
      <c r="ANC1787" s="558"/>
      <c r="AND1787" s="558"/>
      <c r="ANE1787" s="558"/>
      <c r="ANF1787" s="558"/>
      <c r="ANG1787" s="558"/>
      <c r="ANH1787" s="558"/>
      <c r="ANI1787" s="558"/>
      <c r="ANJ1787" s="558"/>
      <c r="ANK1787" s="558"/>
      <c r="ANL1787" s="558"/>
      <c r="ANM1787" s="558"/>
      <c r="ANN1787" s="558"/>
      <c r="ANO1787" s="558"/>
      <c r="ANP1787" s="558"/>
      <c r="ANQ1787" s="558"/>
      <c r="ANR1787" s="558"/>
      <c r="ANS1787" s="558"/>
      <c r="ANT1787" s="558"/>
      <c r="ANU1787" s="558"/>
      <c r="ANV1787" s="558"/>
      <c r="ANW1787" s="558"/>
      <c r="ANX1787" s="558"/>
      <c r="ANY1787" s="558"/>
      <c r="ANZ1787" s="558"/>
      <c r="AOA1787" s="558"/>
      <c r="AOB1787" s="558"/>
      <c r="AOC1787" s="558"/>
      <c r="AOD1787" s="558"/>
      <c r="AOE1787" s="558"/>
      <c r="AOF1787" s="558"/>
      <c r="AOG1787" s="558"/>
      <c r="AOH1787" s="558"/>
      <c r="AOI1787" s="558"/>
      <c r="AOJ1787" s="558"/>
      <c r="AOK1787" s="558"/>
      <c r="AOL1787" s="558"/>
      <c r="AOM1787" s="558"/>
      <c r="AON1787" s="559"/>
      <c r="AOO1787" s="557"/>
      <c r="AOP1787" s="558"/>
      <c r="AOQ1787" s="558"/>
      <c r="AOR1787" s="558"/>
      <c r="AOS1787" s="558"/>
      <c r="AOT1787" s="558"/>
      <c r="AOU1787" s="558"/>
      <c r="AOV1787" s="558"/>
      <c r="AOW1787" s="558"/>
      <c r="AOX1787" s="558"/>
      <c r="AOY1787" s="558"/>
      <c r="AOZ1787" s="558"/>
      <c r="APA1787" s="558"/>
      <c r="APB1787" s="558"/>
      <c r="APC1787" s="558"/>
      <c r="APD1787" s="558"/>
      <c r="APE1787" s="558"/>
      <c r="APF1787" s="558"/>
      <c r="APG1787" s="558"/>
      <c r="APH1787" s="558"/>
      <c r="API1787" s="558"/>
      <c r="APJ1787" s="558"/>
      <c r="APK1787" s="558"/>
      <c r="APL1787" s="558"/>
      <c r="APM1787" s="558"/>
      <c r="APN1787" s="558"/>
      <c r="APO1787" s="558"/>
      <c r="APP1787" s="558"/>
      <c r="APQ1787" s="558"/>
      <c r="APR1787" s="558"/>
      <c r="APS1787" s="558"/>
      <c r="APT1787" s="558"/>
      <c r="APU1787" s="558"/>
      <c r="APV1787" s="558"/>
      <c r="APW1787" s="558"/>
      <c r="APX1787" s="558"/>
      <c r="APY1787" s="558"/>
      <c r="APZ1787" s="558"/>
      <c r="AQA1787" s="558"/>
      <c r="AQB1787" s="558"/>
      <c r="AQC1787" s="558"/>
      <c r="AQD1787" s="558"/>
      <c r="AQE1787" s="558"/>
      <c r="AQF1787" s="558"/>
      <c r="AQG1787" s="558"/>
      <c r="AQH1787" s="558"/>
      <c r="AQI1787" s="558"/>
      <c r="AQJ1787" s="558"/>
      <c r="AQK1787" s="558"/>
      <c r="AQL1787" s="558"/>
      <c r="AQM1787" s="558"/>
      <c r="AQN1787" s="558"/>
      <c r="AQO1787" s="558"/>
      <c r="AQP1787" s="559"/>
      <c r="AQQ1787" s="557"/>
      <c r="AQR1787" s="558"/>
      <c r="AQS1787" s="558"/>
      <c r="AQT1787" s="558"/>
      <c r="AQU1787" s="558"/>
      <c r="AQV1787" s="558"/>
      <c r="AQW1787" s="558"/>
      <c r="AQX1787" s="558"/>
      <c r="AQY1787" s="558"/>
      <c r="AQZ1787" s="558"/>
      <c r="ARA1787" s="558"/>
      <c r="ARB1787" s="558"/>
      <c r="ARC1787" s="558"/>
      <c r="ARD1787" s="558"/>
      <c r="ARE1787" s="558"/>
      <c r="ARF1787" s="558"/>
      <c r="ARG1787" s="558"/>
      <c r="ARH1787" s="558"/>
      <c r="ARI1787" s="558"/>
      <c r="ARJ1787" s="558"/>
      <c r="ARK1787" s="558"/>
      <c r="ARL1787" s="558"/>
      <c r="ARM1787" s="558"/>
      <c r="ARN1787" s="558"/>
      <c r="ARO1787" s="558"/>
      <c r="ARP1787" s="558"/>
      <c r="ARQ1787" s="558"/>
      <c r="ARR1787" s="558"/>
      <c r="ARS1787" s="558"/>
      <c r="ART1787" s="558"/>
      <c r="ARU1787" s="558"/>
      <c r="ARV1787" s="558"/>
      <c r="ARW1787" s="558"/>
      <c r="ARX1787" s="558"/>
      <c r="ARY1787" s="558"/>
      <c r="ARZ1787" s="558"/>
      <c r="ASA1787" s="558"/>
      <c r="ASB1787" s="558"/>
      <c r="ASC1787" s="558"/>
      <c r="ASD1787" s="558"/>
      <c r="ASE1787" s="558"/>
      <c r="ASF1787" s="558"/>
      <c r="ASG1787" s="558"/>
      <c r="ASH1787" s="558"/>
      <c r="ASI1787" s="558"/>
      <c r="ASJ1787" s="558"/>
      <c r="ASK1787" s="558"/>
      <c r="ASL1787" s="558"/>
      <c r="ASM1787" s="558"/>
      <c r="ASN1787" s="558"/>
      <c r="ASO1787" s="558"/>
      <c r="ASP1787" s="558"/>
      <c r="ASQ1787" s="558"/>
      <c r="ASR1787" s="559"/>
      <c r="ASS1787" s="557"/>
      <c r="AST1787" s="558"/>
      <c r="ASU1787" s="558"/>
      <c r="ASV1787" s="558"/>
      <c r="ASW1787" s="558"/>
      <c r="ASX1787" s="558"/>
      <c r="ASY1787" s="558"/>
      <c r="ASZ1787" s="558"/>
      <c r="ATA1787" s="558"/>
      <c r="ATB1787" s="558"/>
      <c r="ATC1787" s="558"/>
      <c r="ATD1787" s="558"/>
      <c r="ATE1787" s="558"/>
      <c r="ATF1787" s="558"/>
      <c r="ATG1787" s="558"/>
      <c r="ATH1787" s="558"/>
      <c r="ATI1787" s="558"/>
      <c r="ATJ1787" s="558"/>
      <c r="ATK1787" s="558"/>
      <c r="ATL1787" s="558"/>
      <c r="ATM1787" s="558"/>
      <c r="ATN1787" s="558"/>
      <c r="ATO1787" s="558"/>
      <c r="ATP1787" s="558"/>
      <c r="ATQ1787" s="558"/>
      <c r="ATR1787" s="558"/>
      <c r="ATS1787" s="558"/>
      <c r="ATT1787" s="558"/>
      <c r="ATU1787" s="558"/>
      <c r="ATV1787" s="558"/>
      <c r="ATW1787" s="558"/>
      <c r="ATX1787" s="558"/>
      <c r="ATY1787" s="558"/>
      <c r="ATZ1787" s="558"/>
      <c r="AUA1787" s="558"/>
      <c r="AUB1787" s="558"/>
      <c r="AUC1787" s="558"/>
      <c r="AUD1787" s="558"/>
      <c r="AUE1787" s="558"/>
      <c r="AUF1787" s="558"/>
      <c r="AUG1787" s="558"/>
      <c r="AUH1787" s="558"/>
      <c r="AUI1787" s="558"/>
      <c r="AUJ1787" s="558"/>
      <c r="AUK1787" s="558"/>
      <c r="AUL1787" s="558"/>
      <c r="AUM1787" s="558"/>
      <c r="AUN1787" s="558"/>
      <c r="AUO1787" s="558"/>
      <c r="AUP1787" s="558"/>
      <c r="AUQ1787" s="558"/>
      <c r="AUR1787" s="558"/>
      <c r="AUS1787" s="558"/>
      <c r="AUT1787" s="559"/>
      <c r="AUU1787" s="557"/>
      <c r="AUV1787" s="558"/>
      <c r="AUW1787" s="558"/>
      <c r="AUX1787" s="558"/>
      <c r="AUY1787" s="558"/>
      <c r="AUZ1787" s="558"/>
      <c r="AVA1787" s="558"/>
      <c r="AVB1787" s="558"/>
      <c r="AVC1787" s="558"/>
      <c r="AVD1787" s="558"/>
      <c r="AVE1787" s="558"/>
      <c r="AVF1787" s="558"/>
      <c r="AVG1787" s="558"/>
      <c r="AVH1787" s="558"/>
      <c r="AVI1787" s="558"/>
      <c r="AVJ1787" s="558"/>
      <c r="AVK1787" s="558"/>
      <c r="AVL1787" s="558"/>
      <c r="AVM1787" s="558"/>
      <c r="AVN1787" s="558"/>
      <c r="AVO1787" s="558"/>
      <c r="AVP1787" s="558"/>
      <c r="AVQ1787" s="558"/>
      <c r="AVR1787" s="558"/>
      <c r="AVS1787" s="558"/>
      <c r="AVT1787" s="558"/>
      <c r="AVU1787" s="558"/>
      <c r="AVV1787" s="558"/>
      <c r="AVW1787" s="558"/>
      <c r="AVX1787" s="558"/>
      <c r="AVY1787" s="558"/>
      <c r="AVZ1787" s="558"/>
      <c r="AWA1787" s="558"/>
      <c r="AWB1787" s="558"/>
      <c r="AWC1787" s="558"/>
      <c r="AWD1787" s="558"/>
      <c r="AWE1787" s="558"/>
      <c r="AWF1787" s="558"/>
      <c r="AWG1787" s="558"/>
      <c r="AWH1787" s="558"/>
      <c r="AWI1787" s="558"/>
      <c r="AWJ1787" s="558"/>
      <c r="AWK1787" s="558"/>
      <c r="AWL1787" s="558"/>
      <c r="AWM1787" s="558"/>
      <c r="AWN1787" s="558"/>
      <c r="AWO1787" s="558"/>
      <c r="AWP1787" s="558"/>
      <c r="AWQ1787" s="558"/>
      <c r="AWR1787" s="558"/>
      <c r="AWS1787" s="558"/>
      <c r="AWT1787" s="558"/>
      <c r="AWU1787" s="558"/>
      <c r="AWV1787" s="559"/>
      <c r="AWW1787" s="557"/>
      <c r="AWX1787" s="558"/>
      <c r="AWY1787" s="558"/>
      <c r="AWZ1787" s="558"/>
      <c r="AXA1787" s="558"/>
      <c r="AXB1787" s="558"/>
      <c r="AXC1787" s="558"/>
      <c r="AXD1787" s="558"/>
      <c r="AXE1787" s="558"/>
      <c r="AXF1787" s="558"/>
      <c r="AXG1787" s="558"/>
      <c r="AXH1787" s="558"/>
      <c r="AXI1787" s="558"/>
      <c r="AXJ1787" s="558"/>
      <c r="AXK1787" s="558"/>
      <c r="AXL1787" s="558"/>
      <c r="AXM1787" s="558"/>
      <c r="AXN1787" s="558"/>
      <c r="AXO1787" s="558"/>
      <c r="AXP1787" s="558"/>
      <c r="AXQ1787" s="558"/>
      <c r="AXR1787" s="558"/>
      <c r="AXS1787" s="558"/>
      <c r="AXT1787" s="558"/>
      <c r="AXU1787" s="558"/>
      <c r="AXV1787" s="558"/>
      <c r="AXW1787" s="558"/>
      <c r="AXX1787" s="558"/>
      <c r="AXY1787" s="558"/>
      <c r="AXZ1787" s="558"/>
      <c r="AYA1787" s="558"/>
      <c r="AYB1787" s="558"/>
      <c r="AYC1787" s="558"/>
      <c r="AYD1787" s="558"/>
      <c r="AYE1787" s="558"/>
      <c r="AYF1787" s="558"/>
      <c r="AYG1787" s="558"/>
      <c r="AYH1787" s="558"/>
      <c r="AYI1787" s="558"/>
      <c r="AYJ1787" s="558"/>
      <c r="AYK1787" s="558"/>
      <c r="AYL1787" s="558"/>
      <c r="AYM1787" s="558"/>
      <c r="AYN1787" s="558"/>
      <c r="AYO1787" s="558"/>
      <c r="AYP1787" s="558"/>
      <c r="AYQ1787" s="558"/>
      <c r="AYR1787" s="558"/>
      <c r="AYS1787" s="558"/>
      <c r="AYT1787" s="558"/>
      <c r="AYU1787" s="558"/>
      <c r="AYV1787" s="558"/>
      <c r="AYW1787" s="558"/>
      <c r="AYX1787" s="559"/>
      <c r="AYY1787" s="557"/>
      <c r="AYZ1787" s="558"/>
      <c r="AZA1787" s="558"/>
      <c r="AZB1787" s="558"/>
      <c r="AZC1787" s="558"/>
      <c r="AZD1787" s="558"/>
      <c r="AZE1787" s="558"/>
      <c r="AZF1787" s="558"/>
      <c r="AZG1787" s="558"/>
      <c r="AZH1787" s="558"/>
      <c r="AZI1787" s="558"/>
      <c r="AZJ1787" s="558"/>
      <c r="AZK1787" s="558"/>
      <c r="AZL1787" s="558"/>
      <c r="AZM1787" s="558"/>
      <c r="AZN1787" s="558"/>
      <c r="AZO1787" s="558"/>
      <c r="AZP1787" s="558"/>
      <c r="AZQ1787" s="558"/>
      <c r="AZR1787" s="558"/>
      <c r="AZS1787" s="558"/>
      <c r="AZT1787" s="558"/>
      <c r="AZU1787" s="558"/>
      <c r="AZV1787" s="558"/>
      <c r="AZW1787" s="558"/>
      <c r="AZX1787" s="558"/>
      <c r="AZY1787" s="558"/>
      <c r="AZZ1787" s="558"/>
      <c r="BAA1787" s="558"/>
      <c r="BAB1787" s="558"/>
      <c r="BAC1787" s="558"/>
      <c r="BAD1787" s="558"/>
      <c r="BAE1787" s="558"/>
      <c r="BAF1787" s="558"/>
      <c r="BAG1787" s="558"/>
      <c r="BAH1787" s="558"/>
      <c r="BAI1787" s="558"/>
      <c r="BAJ1787" s="558"/>
      <c r="BAK1787" s="558"/>
      <c r="BAL1787" s="558"/>
      <c r="BAM1787" s="558"/>
      <c r="BAN1787" s="558"/>
      <c r="BAO1787" s="558"/>
      <c r="BAP1787" s="558"/>
      <c r="BAQ1787" s="558"/>
      <c r="BAR1787" s="558"/>
      <c r="BAS1787" s="558"/>
      <c r="BAT1787" s="558"/>
      <c r="BAU1787" s="558"/>
      <c r="BAV1787" s="558"/>
      <c r="BAW1787" s="558"/>
      <c r="BAX1787" s="558"/>
      <c r="BAY1787" s="558"/>
      <c r="BAZ1787" s="559"/>
      <c r="BBA1787" s="557"/>
      <c r="BBB1787" s="558"/>
      <c r="BBC1787" s="558"/>
      <c r="BBD1787" s="558"/>
      <c r="BBE1787" s="558"/>
      <c r="BBF1787" s="558"/>
      <c r="BBG1787" s="558"/>
      <c r="BBH1787" s="558"/>
      <c r="BBI1787" s="558"/>
      <c r="BBJ1787" s="558"/>
      <c r="BBK1787" s="558"/>
      <c r="BBL1787" s="558"/>
      <c r="BBM1787" s="558"/>
      <c r="BBN1787" s="558"/>
      <c r="BBO1787" s="558"/>
      <c r="BBP1787" s="558"/>
      <c r="BBQ1787" s="558"/>
      <c r="BBR1787" s="558"/>
      <c r="BBS1787" s="558"/>
      <c r="BBT1787" s="558"/>
      <c r="BBU1787" s="558"/>
      <c r="BBV1787" s="558"/>
      <c r="BBW1787" s="558"/>
      <c r="BBX1787" s="558"/>
      <c r="BBY1787" s="558"/>
      <c r="BBZ1787" s="558"/>
      <c r="BCA1787" s="558"/>
      <c r="BCB1787" s="558"/>
      <c r="BCC1787" s="558"/>
      <c r="BCD1787" s="558"/>
      <c r="BCE1787" s="558"/>
      <c r="BCF1787" s="558"/>
      <c r="BCG1787" s="558"/>
      <c r="BCH1787" s="558"/>
      <c r="BCI1787" s="558"/>
      <c r="BCJ1787" s="558"/>
      <c r="BCK1787" s="558"/>
      <c r="BCL1787" s="558"/>
      <c r="BCM1787" s="558"/>
      <c r="BCN1787" s="558"/>
      <c r="BCO1787" s="558"/>
      <c r="BCP1787" s="558"/>
      <c r="BCQ1787" s="558"/>
      <c r="BCR1787" s="558"/>
      <c r="BCS1787" s="558"/>
      <c r="BCT1787" s="558"/>
      <c r="BCU1787" s="558"/>
      <c r="BCV1787" s="558"/>
      <c r="BCW1787" s="558"/>
      <c r="BCX1787" s="558"/>
      <c r="BCY1787" s="558"/>
      <c r="BCZ1787" s="558"/>
      <c r="BDA1787" s="558"/>
      <c r="BDB1787" s="559"/>
      <c r="BDC1787" s="557"/>
      <c r="BDD1787" s="558"/>
      <c r="BDE1787" s="558"/>
      <c r="BDF1787" s="558"/>
      <c r="BDG1787" s="558"/>
      <c r="BDH1787" s="558"/>
      <c r="BDI1787" s="558"/>
      <c r="BDJ1787" s="558"/>
      <c r="BDK1787" s="558"/>
      <c r="BDL1787" s="558"/>
      <c r="BDM1787" s="558"/>
      <c r="BDN1787" s="558"/>
      <c r="BDO1787" s="558"/>
      <c r="BDP1787" s="558"/>
      <c r="BDQ1787" s="558"/>
      <c r="BDR1787" s="558"/>
      <c r="BDS1787" s="558"/>
      <c r="BDT1787" s="558"/>
      <c r="BDU1787" s="558"/>
      <c r="BDV1787" s="558"/>
      <c r="BDW1787" s="558"/>
      <c r="BDX1787" s="558"/>
      <c r="BDY1787" s="558"/>
      <c r="BDZ1787" s="558"/>
      <c r="BEA1787" s="558"/>
      <c r="BEB1787" s="558"/>
      <c r="BEC1787" s="558"/>
      <c r="BED1787" s="558"/>
      <c r="BEE1787" s="558"/>
      <c r="BEF1787" s="558"/>
      <c r="BEG1787" s="558"/>
      <c r="BEH1787" s="558"/>
      <c r="BEI1787" s="558"/>
      <c r="BEJ1787" s="558"/>
      <c r="BEK1787" s="558"/>
      <c r="BEL1787" s="558"/>
      <c r="BEM1787" s="558"/>
      <c r="BEN1787" s="558"/>
      <c r="BEO1787" s="558"/>
      <c r="BEP1787" s="558"/>
      <c r="BEQ1787" s="558"/>
      <c r="BER1787" s="558"/>
      <c r="BES1787" s="558"/>
      <c r="BET1787" s="558"/>
      <c r="BEU1787" s="558"/>
      <c r="BEV1787" s="558"/>
      <c r="BEW1787" s="558"/>
      <c r="BEX1787" s="558"/>
      <c r="BEY1787" s="558"/>
      <c r="BEZ1787" s="558"/>
      <c r="BFA1787" s="558"/>
      <c r="BFB1787" s="558"/>
      <c r="BFC1787" s="558"/>
      <c r="BFD1787" s="559"/>
      <c r="BFE1787" s="557"/>
      <c r="BFF1787" s="558"/>
      <c r="BFG1787" s="558"/>
      <c r="BFH1787" s="558"/>
      <c r="BFI1787" s="558"/>
      <c r="BFJ1787" s="558"/>
      <c r="BFK1787" s="558"/>
      <c r="BFL1787" s="558"/>
      <c r="BFM1787" s="558"/>
      <c r="BFN1787" s="558"/>
      <c r="BFO1787" s="558"/>
      <c r="BFP1787" s="558"/>
      <c r="BFQ1787" s="558"/>
      <c r="BFR1787" s="558"/>
      <c r="BFS1787" s="558"/>
      <c r="BFT1787" s="558"/>
      <c r="BFU1787" s="558"/>
      <c r="BFV1787" s="558"/>
      <c r="BFW1787" s="558"/>
      <c r="BFX1787" s="558"/>
      <c r="BFY1787" s="558"/>
      <c r="BFZ1787" s="558"/>
      <c r="BGA1787" s="558"/>
      <c r="BGB1787" s="558"/>
      <c r="BGC1787" s="558"/>
      <c r="BGD1787" s="558"/>
      <c r="BGE1787" s="558"/>
      <c r="BGF1787" s="558"/>
      <c r="BGG1787" s="558"/>
      <c r="BGH1787" s="558"/>
      <c r="BGI1787" s="558"/>
      <c r="BGJ1787" s="558"/>
      <c r="BGK1787" s="558"/>
      <c r="BGL1787" s="558"/>
      <c r="BGM1787" s="558"/>
      <c r="BGN1787" s="558"/>
      <c r="BGO1787" s="558"/>
      <c r="BGP1787" s="558"/>
      <c r="BGQ1787" s="558"/>
      <c r="BGR1787" s="558"/>
      <c r="BGS1787" s="558"/>
      <c r="BGT1787" s="558"/>
      <c r="BGU1787" s="558"/>
      <c r="BGV1787" s="558"/>
      <c r="BGW1787" s="558"/>
      <c r="BGX1787" s="558"/>
      <c r="BGY1787" s="558"/>
      <c r="BGZ1787" s="558"/>
      <c r="BHA1787" s="558"/>
      <c r="BHB1787" s="558"/>
      <c r="BHC1787" s="558"/>
      <c r="BHD1787" s="558"/>
      <c r="BHE1787" s="558"/>
      <c r="BHF1787" s="559"/>
      <c r="BHG1787" s="557"/>
      <c r="BHH1787" s="558"/>
      <c r="BHI1787" s="558"/>
      <c r="BHJ1787" s="558"/>
      <c r="BHK1787" s="558"/>
      <c r="BHL1787" s="558"/>
      <c r="BHM1787" s="558"/>
      <c r="BHN1787" s="558"/>
      <c r="BHO1787" s="558"/>
      <c r="BHP1787" s="558"/>
      <c r="BHQ1787" s="558"/>
      <c r="BHR1787" s="558"/>
      <c r="BHS1787" s="558"/>
      <c r="BHT1787" s="558"/>
      <c r="BHU1787" s="558"/>
      <c r="BHV1787" s="558"/>
      <c r="BHW1787" s="558"/>
      <c r="BHX1787" s="558"/>
      <c r="BHY1787" s="558"/>
      <c r="BHZ1787" s="558"/>
      <c r="BIA1787" s="558"/>
      <c r="BIB1787" s="558"/>
      <c r="BIC1787" s="558"/>
      <c r="BID1787" s="558"/>
      <c r="BIE1787" s="558"/>
      <c r="BIF1787" s="558"/>
      <c r="BIG1787" s="558"/>
      <c r="BIH1787" s="558"/>
      <c r="BII1787" s="558"/>
      <c r="BIJ1787" s="558"/>
      <c r="BIK1787" s="558"/>
      <c r="BIL1787" s="558"/>
      <c r="BIM1787" s="558"/>
      <c r="BIN1787" s="558"/>
      <c r="BIO1787" s="558"/>
      <c r="BIP1787" s="558"/>
      <c r="BIQ1787" s="558"/>
      <c r="BIR1787" s="558"/>
      <c r="BIS1787" s="558"/>
      <c r="BIT1787" s="558"/>
      <c r="BIU1787" s="558"/>
      <c r="BIV1787" s="558"/>
      <c r="BIW1787" s="558"/>
      <c r="BIX1787" s="558"/>
      <c r="BIY1787" s="558"/>
      <c r="BIZ1787" s="558"/>
      <c r="BJA1787" s="558"/>
      <c r="BJB1787" s="558"/>
      <c r="BJC1787" s="558"/>
      <c r="BJD1787" s="558"/>
      <c r="BJE1787" s="558"/>
      <c r="BJF1787" s="558"/>
      <c r="BJG1787" s="558"/>
      <c r="BJH1787" s="559"/>
      <c r="BJI1787" s="557"/>
      <c r="BJJ1787" s="558"/>
      <c r="BJK1787" s="558"/>
      <c r="BJL1787" s="558"/>
      <c r="BJM1787" s="558"/>
      <c r="BJN1787" s="558"/>
      <c r="BJO1787" s="558"/>
      <c r="BJP1787" s="558"/>
      <c r="BJQ1787" s="558"/>
      <c r="BJR1787" s="558"/>
      <c r="BJS1787" s="558"/>
      <c r="BJT1787" s="558"/>
      <c r="BJU1787" s="558"/>
      <c r="BJV1787" s="558"/>
      <c r="BJW1787" s="558"/>
      <c r="BJX1787" s="558"/>
      <c r="BJY1787" s="558"/>
      <c r="BJZ1787" s="558"/>
      <c r="BKA1787" s="558"/>
      <c r="BKB1787" s="558"/>
      <c r="BKC1787" s="558"/>
      <c r="BKD1787" s="558"/>
      <c r="BKE1787" s="558"/>
      <c r="BKF1787" s="558"/>
      <c r="BKG1787" s="558"/>
      <c r="BKH1787" s="558"/>
      <c r="BKI1787" s="558"/>
      <c r="BKJ1787" s="558"/>
      <c r="BKK1787" s="558"/>
      <c r="BKL1787" s="558"/>
      <c r="BKM1787" s="558"/>
      <c r="BKN1787" s="558"/>
      <c r="BKO1787" s="558"/>
      <c r="BKP1787" s="558"/>
      <c r="BKQ1787" s="558"/>
      <c r="BKR1787" s="558"/>
      <c r="BKS1787" s="558"/>
      <c r="BKT1787" s="558"/>
      <c r="BKU1787" s="558"/>
      <c r="BKV1787" s="558"/>
      <c r="BKW1787" s="558"/>
      <c r="BKX1787" s="558"/>
      <c r="BKY1787" s="558"/>
      <c r="BKZ1787" s="558"/>
      <c r="BLA1787" s="558"/>
      <c r="BLB1787" s="558"/>
      <c r="BLC1787" s="558"/>
      <c r="BLD1787" s="558"/>
      <c r="BLE1787" s="558"/>
      <c r="BLF1787" s="558"/>
      <c r="BLG1787" s="558"/>
      <c r="BLH1787" s="558"/>
      <c r="BLI1787" s="558"/>
      <c r="BLJ1787" s="559"/>
      <c r="BLK1787" s="557"/>
      <c r="BLL1787" s="558"/>
      <c r="BLM1787" s="558"/>
      <c r="BLN1787" s="558"/>
      <c r="BLO1787" s="558"/>
      <c r="BLP1787" s="558"/>
      <c r="BLQ1787" s="558"/>
      <c r="BLR1787" s="558"/>
      <c r="BLS1787" s="558"/>
      <c r="BLT1787" s="558"/>
      <c r="BLU1787" s="558"/>
      <c r="BLV1787" s="558"/>
      <c r="BLW1787" s="558"/>
      <c r="BLX1787" s="558"/>
      <c r="BLY1787" s="558"/>
      <c r="BLZ1787" s="558"/>
      <c r="BMA1787" s="558"/>
      <c r="BMB1787" s="558"/>
      <c r="BMC1787" s="558"/>
      <c r="BMD1787" s="558"/>
      <c r="BME1787" s="558"/>
      <c r="BMF1787" s="558"/>
      <c r="BMG1787" s="558"/>
      <c r="BMH1787" s="558"/>
      <c r="BMI1787" s="558"/>
      <c r="BMJ1787" s="558"/>
      <c r="BMK1787" s="558"/>
      <c r="BML1787" s="558"/>
      <c r="BMM1787" s="558"/>
      <c r="BMN1787" s="558"/>
      <c r="BMO1787" s="558"/>
      <c r="BMP1787" s="558"/>
      <c r="BMQ1787" s="558"/>
      <c r="BMR1787" s="558"/>
      <c r="BMS1787" s="558"/>
      <c r="BMT1787" s="558"/>
      <c r="BMU1787" s="558"/>
      <c r="BMV1787" s="558"/>
      <c r="BMW1787" s="558"/>
      <c r="BMX1787" s="558"/>
      <c r="BMY1787" s="558"/>
      <c r="BMZ1787" s="558"/>
      <c r="BNA1787" s="558"/>
      <c r="BNB1787" s="558"/>
      <c r="BNC1787" s="558"/>
      <c r="BND1787" s="558"/>
      <c r="BNE1787" s="558"/>
      <c r="BNF1787" s="558"/>
      <c r="BNG1787" s="558"/>
      <c r="BNH1787" s="558"/>
      <c r="BNI1787" s="558"/>
      <c r="BNJ1787" s="558"/>
      <c r="BNK1787" s="558"/>
      <c r="BNL1787" s="559"/>
      <c r="BNM1787" s="557"/>
      <c r="BNN1787" s="558"/>
      <c r="BNO1787" s="558"/>
      <c r="BNP1787" s="558"/>
      <c r="BNQ1787" s="558"/>
      <c r="BNR1787" s="558"/>
      <c r="BNS1787" s="558"/>
      <c r="BNT1787" s="558"/>
      <c r="BNU1787" s="558"/>
      <c r="BNV1787" s="558"/>
      <c r="BNW1787" s="558"/>
      <c r="BNX1787" s="558"/>
      <c r="BNY1787" s="558"/>
      <c r="BNZ1787" s="558"/>
      <c r="BOA1787" s="558"/>
      <c r="BOB1787" s="558"/>
      <c r="BOC1787" s="558"/>
      <c r="BOD1787" s="558"/>
      <c r="BOE1787" s="558"/>
      <c r="BOF1787" s="558"/>
      <c r="BOG1787" s="558"/>
      <c r="BOH1787" s="558"/>
      <c r="BOI1787" s="558"/>
      <c r="BOJ1787" s="558"/>
      <c r="BOK1787" s="558"/>
      <c r="BOL1787" s="558"/>
      <c r="BOM1787" s="558"/>
      <c r="BON1787" s="558"/>
      <c r="BOO1787" s="558"/>
      <c r="BOP1787" s="558"/>
      <c r="BOQ1787" s="558"/>
      <c r="BOR1787" s="558"/>
      <c r="BOS1787" s="558"/>
      <c r="BOT1787" s="558"/>
      <c r="BOU1787" s="558"/>
      <c r="BOV1787" s="558"/>
      <c r="BOW1787" s="558"/>
      <c r="BOX1787" s="558"/>
      <c r="BOY1787" s="558"/>
      <c r="BOZ1787" s="558"/>
      <c r="BPA1787" s="558"/>
      <c r="BPB1787" s="558"/>
      <c r="BPC1787" s="558"/>
      <c r="BPD1787" s="558"/>
      <c r="BPE1787" s="558"/>
      <c r="BPF1787" s="558"/>
      <c r="BPG1787" s="558"/>
      <c r="BPH1787" s="558"/>
      <c r="BPI1787" s="558"/>
      <c r="BPJ1787" s="558"/>
      <c r="BPK1787" s="558"/>
      <c r="BPL1787" s="558"/>
      <c r="BPM1787" s="558"/>
      <c r="BPN1787" s="559"/>
      <c r="BPO1787" s="557"/>
      <c r="BPP1787" s="558"/>
      <c r="BPQ1787" s="558"/>
      <c r="BPR1787" s="558"/>
      <c r="BPS1787" s="558"/>
      <c r="BPT1787" s="558"/>
      <c r="BPU1787" s="558"/>
      <c r="BPV1787" s="558"/>
      <c r="BPW1787" s="558"/>
      <c r="BPX1787" s="558"/>
      <c r="BPY1787" s="558"/>
      <c r="BPZ1787" s="558"/>
      <c r="BQA1787" s="558"/>
      <c r="BQB1787" s="558"/>
      <c r="BQC1787" s="558"/>
      <c r="BQD1787" s="558"/>
      <c r="BQE1787" s="558"/>
      <c r="BQF1787" s="558"/>
      <c r="BQG1787" s="558"/>
      <c r="BQH1787" s="558"/>
      <c r="BQI1787" s="558"/>
      <c r="BQJ1787" s="558"/>
      <c r="BQK1787" s="558"/>
      <c r="BQL1787" s="558"/>
      <c r="BQM1787" s="558"/>
      <c r="BQN1787" s="558"/>
      <c r="BQO1787" s="558"/>
      <c r="BQP1787" s="558"/>
      <c r="BQQ1787" s="558"/>
      <c r="BQR1787" s="558"/>
      <c r="BQS1787" s="558"/>
      <c r="BQT1787" s="558"/>
      <c r="BQU1787" s="558"/>
      <c r="BQV1787" s="558"/>
      <c r="BQW1787" s="558"/>
      <c r="BQX1787" s="558"/>
      <c r="BQY1787" s="558"/>
      <c r="BQZ1787" s="558"/>
      <c r="BRA1787" s="558"/>
      <c r="BRB1787" s="558"/>
      <c r="BRC1787" s="558"/>
      <c r="BRD1787" s="558"/>
      <c r="BRE1787" s="558"/>
      <c r="BRF1787" s="558"/>
      <c r="BRG1787" s="558"/>
      <c r="BRH1787" s="558"/>
      <c r="BRI1787" s="558"/>
      <c r="BRJ1787" s="558"/>
      <c r="BRK1787" s="558"/>
      <c r="BRL1787" s="558"/>
      <c r="BRM1787" s="558"/>
      <c r="BRN1787" s="558"/>
      <c r="BRO1787" s="558"/>
      <c r="BRP1787" s="559"/>
      <c r="BRQ1787" s="557"/>
      <c r="BRR1787" s="558"/>
      <c r="BRS1787" s="558"/>
      <c r="BRT1787" s="558"/>
      <c r="BRU1787" s="558"/>
      <c r="BRV1787" s="558"/>
      <c r="BRW1787" s="558"/>
      <c r="BRX1787" s="558"/>
      <c r="BRY1787" s="558"/>
      <c r="BRZ1787" s="558"/>
      <c r="BSA1787" s="558"/>
      <c r="BSB1787" s="558"/>
      <c r="BSC1787" s="558"/>
      <c r="BSD1787" s="558"/>
      <c r="BSE1787" s="558"/>
      <c r="BSF1787" s="558"/>
      <c r="BSG1787" s="558"/>
      <c r="BSH1787" s="558"/>
      <c r="BSI1787" s="558"/>
      <c r="BSJ1787" s="558"/>
      <c r="BSK1787" s="558"/>
      <c r="BSL1787" s="558"/>
      <c r="BSM1787" s="558"/>
      <c r="BSN1787" s="558"/>
      <c r="BSO1787" s="558"/>
      <c r="BSP1787" s="558"/>
      <c r="BSQ1787" s="558"/>
      <c r="BSR1787" s="558"/>
      <c r="BSS1787" s="558"/>
      <c r="BST1787" s="558"/>
      <c r="BSU1787" s="558"/>
      <c r="BSV1787" s="558"/>
      <c r="BSW1787" s="558"/>
      <c r="BSX1787" s="558"/>
      <c r="BSY1787" s="558"/>
      <c r="BSZ1787" s="558"/>
      <c r="BTA1787" s="558"/>
      <c r="BTB1787" s="558"/>
      <c r="BTC1787" s="558"/>
      <c r="BTD1787" s="558"/>
      <c r="BTE1787" s="558"/>
      <c r="BTF1787" s="558"/>
      <c r="BTG1787" s="558"/>
      <c r="BTH1787" s="558"/>
      <c r="BTI1787" s="558"/>
      <c r="BTJ1787" s="558"/>
      <c r="BTK1787" s="558"/>
      <c r="BTL1787" s="558"/>
      <c r="BTM1787" s="558"/>
      <c r="BTN1787" s="558"/>
      <c r="BTO1787" s="558"/>
      <c r="BTP1787" s="558"/>
      <c r="BTQ1787" s="558"/>
      <c r="BTR1787" s="559"/>
      <c r="BTS1787" s="557"/>
      <c r="BTT1787" s="558"/>
      <c r="BTU1787" s="558"/>
      <c r="BTV1787" s="558"/>
      <c r="BTW1787" s="558"/>
      <c r="BTX1787" s="558"/>
      <c r="BTY1787" s="558"/>
      <c r="BTZ1787" s="558"/>
      <c r="BUA1787" s="558"/>
      <c r="BUB1787" s="558"/>
      <c r="BUC1787" s="558"/>
      <c r="BUD1787" s="558"/>
      <c r="BUE1787" s="558"/>
      <c r="BUF1787" s="558"/>
      <c r="BUG1787" s="558"/>
      <c r="BUH1787" s="558"/>
      <c r="BUI1787" s="558"/>
      <c r="BUJ1787" s="558"/>
      <c r="BUK1787" s="558"/>
      <c r="BUL1787" s="558"/>
      <c r="BUM1787" s="558"/>
      <c r="BUN1787" s="558"/>
      <c r="BUO1787" s="558"/>
      <c r="BUP1787" s="558"/>
      <c r="BUQ1787" s="558"/>
      <c r="BUR1787" s="558"/>
      <c r="BUS1787" s="558"/>
      <c r="BUT1787" s="558"/>
      <c r="BUU1787" s="558"/>
      <c r="BUV1787" s="558"/>
      <c r="BUW1787" s="558"/>
      <c r="BUX1787" s="558"/>
      <c r="BUY1787" s="558"/>
      <c r="BUZ1787" s="558"/>
      <c r="BVA1787" s="558"/>
      <c r="BVB1787" s="558"/>
      <c r="BVC1787" s="558"/>
      <c r="BVD1787" s="558"/>
      <c r="BVE1787" s="558"/>
      <c r="BVF1787" s="558"/>
      <c r="BVG1787" s="558"/>
      <c r="BVH1787" s="558"/>
      <c r="BVI1787" s="558"/>
      <c r="BVJ1787" s="558"/>
      <c r="BVK1787" s="558"/>
      <c r="BVL1787" s="558"/>
      <c r="BVM1787" s="558"/>
      <c r="BVN1787" s="558"/>
      <c r="BVO1787" s="558"/>
      <c r="BVP1787" s="558"/>
      <c r="BVQ1787" s="558"/>
      <c r="BVR1787" s="558"/>
      <c r="BVS1787" s="558"/>
      <c r="BVT1787" s="559"/>
      <c r="BVU1787" s="557"/>
      <c r="BVV1787" s="558"/>
      <c r="BVW1787" s="558"/>
      <c r="BVX1787" s="558"/>
      <c r="BVY1787" s="558"/>
      <c r="BVZ1787" s="558"/>
      <c r="BWA1787" s="558"/>
      <c r="BWB1787" s="558"/>
      <c r="BWC1787" s="558"/>
      <c r="BWD1787" s="558"/>
      <c r="BWE1787" s="558"/>
      <c r="BWF1787" s="558"/>
      <c r="BWG1787" s="558"/>
      <c r="BWH1787" s="558"/>
      <c r="BWI1787" s="558"/>
      <c r="BWJ1787" s="558"/>
      <c r="BWK1787" s="558"/>
      <c r="BWL1787" s="558"/>
      <c r="BWM1787" s="558"/>
      <c r="BWN1787" s="558"/>
      <c r="BWO1787" s="558"/>
      <c r="BWP1787" s="558"/>
      <c r="BWQ1787" s="558"/>
      <c r="BWR1787" s="558"/>
      <c r="BWS1787" s="558"/>
      <c r="BWT1787" s="558"/>
      <c r="BWU1787" s="558"/>
      <c r="BWV1787" s="558"/>
      <c r="BWW1787" s="558"/>
      <c r="BWX1787" s="558"/>
      <c r="BWY1787" s="558"/>
      <c r="BWZ1787" s="558"/>
      <c r="BXA1787" s="558"/>
      <c r="BXB1787" s="558"/>
      <c r="BXC1787" s="558"/>
      <c r="BXD1787" s="558"/>
      <c r="BXE1787" s="558"/>
      <c r="BXF1787" s="558"/>
      <c r="BXG1787" s="558"/>
      <c r="BXH1787" s="558"/>
      <c r="BXI1787" s="558"/>
      <c r="BXJ1787" s="558"/>
      <c r="BXK1787" s="558"/>
      <c r="BXL1787" s="558"/>
      <c r="BXM1787" s="558"/>
      <c r="BXN1787" s="558"/>
      <c r="BXO1787" s="558"/>
      <c r="BXP1787" s="558"/>
      <c r="BXQ1787" s="558"/>
      <c r="BXR1787" s="558"/>
      <c r="BXS1787" s="558"/>
      <c r="BXT1787" s="558"/>
      <c r="BXU1787" s="558"/>
      <c r="BXV1787" s="559"/>
      <c r="BXW1787" s="557"/>
      <c r="BXX1787" s="558"/>
      <c r="BXY1787" s="558"/>
      <c r="BXZ1787" s="558"/>
      <c r="BYA1787" s="558"/>
      <c r="BYB1787" s="558"/>
      <c r="BYC1787" s="558"/>
      <c r="BYD1787" s="558"/>
      <c r="BYE1787" s="558"/>
      <c r="BYF1787" s="558"/>
      <c r="BYG1787" s="558"/>
      <c r="BYH1787" s="558"/>
      <c r="BYI1787" s="558"/>
      <c r="BYJ1787" s="558"/>
      <c r="BYK1787" s="558"/>
      <c r="BYL1787" s="558"/>
      <c r="BYM1787" s="558"/>
      <c r="BYN1787" s="558"/>
      <c r="BYO1787" s="558"/>
      <c r="BYP1787" s="558"/>
      <c r="BYQ1787" s="558"/>
      <c r="BYR1787" s="558"/>
      <c r="BYS1787" s="558"/>
      <c r="BYT1787" s="558"/>
      <c r="BYU1787" s="558"/>
      <c r="BYV1787" s="558"/>
      <c r="BYW1787" s="558"/>
      <c r="BYX1787" s="558"/>
      <c r="BYY1787" s="558"/>
      <c r="BYZ1787" s="558"/>
      <c r="BZA1787" s="558"/>
      <c r="BZB1787" s="558"/>
      <c r="BZC1787" s="558"/>
      <c r="BZD1787" s="558"/>
      <c r="BZE1787" s="558"/>
      <c r="BZF1787" s="558"/>
      <c r="BZG1787" s="558"/>
      <c r="BZH1787" s="558"/>
      <c r="BZI1787" s="558"/>
      <c r="BZJ1787" s="558"/>
      <c r="BZK1787" s="558"/>
      <c r="BZL1787" s="558"/>
      <c r="BZM1787" s="558"/>
      <c r="BZN1787" s="558"/>
      <c r="BZO1787" s="558"/>
      <c r="BZP1787" s="558"/>
      <c r="BZQ1787" s="558"/>
      <c r="BZR1787" s="558"/>
      <c r="BZS1787" s="558"/>
      <c r="BZT1787" s="558"/>
      <c r="BZU1787" s="558"/>
      <c r="BZV1787" s="558"/>
      <c r="BZW1787" s="558"/>
      <c r="BZX1787" s="559"/>
      <c r="BZY1787" s="557"/>
      <c r="BZZ1787" s="558"/>
      <c r="CAA1787" s="558"/>
      <c r="CAB1787" s="558"/>
      <c r="CAC1787" s="558"/>
      <c r="CAD1787" s="558"/>
      <c r="CAE1787" s="558"/>
      <c r="CAF1787" s="558"/>
      <c r="CAG1787" s="558"/>
      <c r="CAH1787" s="558"/>
      <c r="CAI1787" s="558"/>
      <c r="CAJ1787" s="558"/>
      <c r="CAK1787" s="558"/>
      <c r="CAL1787" s="558"/>
      <c r="CAM1787" s="558"/>
      <c r="CAN1787" s="558"/>
      <c r="CAO1787" s="558"/>
      <c r="CAP1787" s="558"/>
      <c r="CAQ1787" s="558"/>
      <c r="CAR1787" s="558"/>
      <c r="CAS1787" s="558"/>
      <c r="CAT1787" s="558"/>
      <c r="CAU1787" s="558"/>
      <c r="CAV1787" s="558"/>
      <c r="CAW1787" s="558"/>
      <c r="CAX1787" s="558"/>
      <c r="CAY1787" s="558"/>
      <c r="CAZ1787" s="558"/>
      <c r="CBA1787" s="558"/>
      <c r="CBB1787" s="558"/>
      <c r="CBC1787" s="558"/>
      <c r="CBD1787" s="558"/>
      <c r="CBE1787" s="558"/>
      <c r="CBF1787" s="558"/>
      <c r="CBG1787" s="558"/>
      <c r="CBH1787" s="558"/>
      <c r="CBI1787" s="558"/>
      <c r="CBJ1787" s="558"/>
      <c r="CBK1787" s="558"/>
      <c r="CBL1787" s="558"/>
      <c r="CBM1787" s="558"/>
      <c r="CBN1787" s="558"/>
      <c r="CBO1787" s="558"/>
      <c r="CBP1787" s="558"/>
      <c r="CBQ1787" s="558"/>
      <c r="CBR1787" s="558"/>
      <c r="CBS1787" s="558"/>
      <c r="CBT1787" s="558"/>
      <c r="CBU1787" s="558"/>
      <c r="CBV1787" s="558"/>
      <c r="CBW1787" s="558"/>
      <c r="CBX1787" s="558"/>
      <c r="CBY1787" s="558"/>
      <c r="CBZ1787" s="559"/>
      <c r="CCA1787" s="557"/>
      <c r="CCB1787" s="558"/>
      <c r="CCC1787" s="558"/>
      <c r="CCD1787" s="558"/>
      <c r="CCE1787" s="558"/>
      <c r="CCF1787" s="558"/>
      <c r="CCG1787" s="558"/>
      <c r="CCH1787" s="558"/>
      <c r="CCI1787" s="558"/>
      <c r="CCJ1787" s="558"/>
      <c r="CCK1787" s="558"/>
      <c r="CCL1787" s="558"/>
      <c r="CCM1787" s="558"/>
      <c r="CCN1787" s="558"/>
      <c r="CCO1787" s="558"/>
      <c r="CCP1787" s="558"/>
      <c r="CCQ1787" s="558"/>
      <c r="CCR1787" s="558"/>
      <c r="CCS1787" s="558"/>
      <c r="CCT1787" s="558"/>
      <c r="CCU1787" s="558"/>
      <c r="CCV1787" s="558"/>
      <c r="CCW1787" s="558"/>
      <c r="CCX1787" s="558"/>
      <c r="CCY1787" s="558"/>
      <c r="CCZ1787" s="558"/>
      <c r="CDA1787" s="558"/>
      <c r="CDB1787" s="558"/>
      <c r="CDC1787" s="558"/>
      <c r="CDD1787" s="558"/>
      <c r="CDE1787" s="558"/>
      <c r="CDF1787" s="558"/>
      <c r="CDG1787" s="558"/>
      <c r="CDH1787" s="558"/>
      <c r="CDI1787" s="558"/>
      <c r="CDJ1787" s="558"/>
      <c r="CDK1787" s="558"/>
      <c r="CDL1787" s="558"/>
      <c r="CDM1787" s="558"/>
      <c r="CDN1787" s="558"/>
      <c r="CDO1787" s="558"/>
      <c r="CDP1787" s="558"/>
      <c r="CDQ1787" s="558"/>
      <c r="CDR1787" s="558"/>
      <c r="CDS1787" s="558"/>
      <c r="CDT1787" s="558"/>
      <c r="CDU1787" s="558"/>
      <c r="CDV1787" s="558"/>
      <c r="CDW1787" s="558"/>
      <c r="CDX1787" s="558"/>
      <c r="CDY1787" s="558"/>
      <c r="CDZ1787" s="558"/>
      <c r="CEA1787" s="558"/>
      <c r="CEB1787" s="559"/>
      <c r="CEC1787" s="557"/>
      <c r="CED1787" s="558"/>
      <c r="CEE1787" s="558"/>
      <c r="CEF1787" s="558"/>
      <c r="CEG1787" s="558"/>
      <c r="CEH1787" s="558"/>
      <c r="CEI1787" s="558"/>
      <c r="CEJ1787" s="558"/>
      <c r="CEK1787" s="558"/>
      <c r="CEL1787" s="558"/>
      <c r="CEM1787" s="558"/>
      <c r="CEN1787" s="558"/>
      <c r="CEO1787" s="558"/>
      <c r="CEP1787" s="558"/>
      <c r="CEQ1787" s="558"/>
      <c r="CER1787" s="558"/>
      <c r="CES1787" s="558"/>
      <c r="CET1787" s="558"/>
      <c r="CEU1787" s="558"/>
      <c r="CEV1787" s="558"/>
      <c r="CEW1787" s="558"/>
      <c r="CEX1787" s="558"/>
      <c r="CEY1787" s="558"/>
      <c r="CEZ1787" s="558"/>
      <c r="CFA1787" s="558"/>
      <c r="CFB1787" s="558"/>
      <c r="CFC1787" s="558"/>
      <c r="CFD1787" s="558"/>
      <c r="CFE1787" s="558"/>
      <c r="CFF1787" s="558"/>
      <c r="CFG1787" s="558"/>
      <c r="CFH1787" s="558"/>
      <c r="CFI1787" s="558"/>
      <c r="CFJ1787" s="558"/>
      <c r="CFK1787" s="558"/>
      <c r="CFL1787" s="558"/>
      <c r="CFM1787" s="558"/>
      <c r="CFN1787" s="558"/>
      <c r="CFO1787" s="558"/>
      <c r="CFP1787" s="558"/>
      <c r="CFQ1787" s="558"/>
      <c r="CFR1787" s="558"/>
      <c r="CFS1787" s="558"/>
      <c r="CFT1787" s="558"/>
      <c r="CFU1787" s="558"/>
      <c r="CFV1787" s="558"/>
      <c r="CFW1787" s="558"/>
      <c r="CFX1787" s="558"/>
      <c r="CFY1787" s="558"/>
      <c r="CFZ1787" s="558"/>
      <c r="CGA1787" s="558"/>
      <c r="CGB1787" s="558"/>
      <c r="CGC1787" s="558"/>
      <c r="CGD1787" s="559"/>
      <c r="CGE1787" s="557"/>
      <c r="CGF1787" s="558"/>
      <c r="CGG1787" s="558"/>
      <c r="CGH1787" s="558"/>
      <c r="CGI1787" s="558"/>
      <c r="CGJ1787" s="558"/>
      <c r="CGK1787" s="558"/>
      <c r="CGL1787" s="558"/>
      <c r="CGM1787" s="558"/>
      <c r="CGN1787" s="558"/>
      <c r="CGO1787" s="558"/>
      <c r="CGP1787" s="558"/>
      <c r="CGQ1787" s="558"/>
      <c r="CGR1787" s="558"/>
      <c r="CGS1787" s="558"/>
      <c r="CGT1787" s="558"/>
      <c r="CGU1787" s="558"/>
      <c r="CGV1787" s="558"/>
      <c r="CGW1787" s="558"/>
      <c r="CGX1787" s="558"/>
      <c r="CGY1787" s="558"/>
      <c r="CGZ1787" s="558"/>
      <c r="CHA1787" s="558"/>
      <c r="CHB1787" s="558"/>
      <c r="CHC1787" s="558"/>
      <c r="CHD1787" s="558"/>
      <c r="CHE1787" s="558"/>
      <c r="CHF1787" s="558"/>
      <c r="CHG1787" s="558"/>
      <c r="CHH1787" s="558"/>
      <c r="CHI1787" s="558"/>
      <c r="CHJ1787" s="558"/>
      <c r="CHK1787" s="558"/>
      <c r="CHL1787" s="558"/>
      <c r="CHM1787" s="558"/>
      <c r="CHN1787" s="558"/>
      <c r="CHO1787" s="558"/>
      <c r="CHP1787" s="558"/>
      <c r="CHQ1787" s="558"/>
      <c r="CHR1787" s="558"/>
      <c r="CHS1787" s="558"/>
      <c r="CHT1787" s="558"/>
      <c r="CHU1787" s="558"/>
      <c r="CHV1787" s="558"/>
      <c r="CHW1787" s="558"/>
      <c r="CHX1787" s="558"/>
      <c r="CHY1787" s="558"/>
      <c r="CHZ1787" s="558"/>
      <c r="CIA1787" s="558"/>
      <c r="CIB1787" s="558"/>
      <c r="CIC1787" s="558"/>
      <c r="CID1787" s="558"/>
      <c r="CIE1787" s="558"/>
      <c r="CIF1787" s="559"/>
      <c r="CIG1787" s="557"/>
      <c r="CIH1787" s="558"/>
      <c r="CII1787" s="558"/>
      <c r="CIJ1787" s="558"/>
      <c r="CIK1787" s="558"/>
      <c r="CIL1787" s="558"/>
      <c r="CIM1787" s="558"/>
      <c r="CIN1787" s="558"/>
      <c r="CIO1787" s="558"/>
      <c r="CIP1787" s="558"/>
      <c r="CIQ1787" s="558"/>
      <c r="CIR1787" s="558"/>
      <c r="CIS1787" s="558"/>
      <c r="CIT1787" s="558"/>
      <c r="CIU1787" s="558"/>
      <c r="CIV1787" s="558"/>
      <c r="CIW1787" s="558"/>
      <c r="CIX1787" s="558"/>
      <c r="CIY1787" s="558"/>
      <c r="CIZ1787" s="558"/>
      <c r="CJA1787" s="558"/>
      <c r="CJB1787" s="558"/>
      <c r="CJC1787" s="558"/>
      <c r="CJD1787" s="558"/>
      <c r="CJE1787" s="558"/>
      <c r="CJF1787" s="558"/>
      <c r="CJG1787" s="558"/>
      <c r="CJH1787" s="558"/>
      <c r="CJI1787" s="558"/>
      <c r="CJJ1787" s="558"/>
      <c r="CJK1787" s="558"/>
      <c r="CJL1787" s="558"/>
      <c r="CJM1787" s="558"/>
      <c r="CJN1787" s="558"/>
      <c r="CJO1787" s="558"/>
      <c r="CJP1787" s="558"/>
      <c r="CJQ1787" s="558"/>
      <c r="CJR1787" s="558"/>
      <c r="CJS1787" s="558"/>
      <c r="CJT1787" s="558"/>
      <c r="CJU1787" s="558"/>
      <c r="CJV1787" s="558"/>
      <c r="CJW1787" s="558"/>
      <c r="CJX1787" s="558"/>
      <c r="CJY1787" s="558"/>
      <c r="CJZ1787" s="558"/>
      <c r="CKA1787" s="558"/>
      <c r="CKB1787" s="558"/>
      <c r="CKC1787" s="558"/>
      <c r="CKD1787" s="558"/>
      <c r="CKE1787" s="558"/>
      <c r="CKF1787" s="558"/>
      <c r="CKG1787" s="558"/>
      <c r="CKH1787" s="559"/>
      <c r="CKI1787" s="557"/>
      <c r="CKJ1787" s="558"/>
      <c r="CKK1787" s="558"/>
      <c r="CKL1787" s="558"/>
      <c r="CKM1787" s="558"/>
      <c r="CKN1787" s="558"/>
      <c r="CKO1787" s="558"/>
      <c r="CKP1787" s="558"/>
      <c r="CKQ1787" s="558"/>
      <c r="CKR1787" s="558"/>
      <c r="CKS1787" s="558"/>
      <c r="CKT1787" s="558"/>
      <c r="CKU1787" s="558"/>
      <c r="CKV1787" s="558"/>
      <c r="CKW1787" s="558"/>
      <c r="CKX1787" s="558"/>
      <c r="CKY1787" s="558"/>
      <c r="CKZ1787" s="558"/>
      <c r="CLA1787" s="558"/>
      <c r="CLB1787" s="558"/>
      <c r="CLC1787" s="558"/>
      <c r="CLD1787" s="558"/>
      <c r="CLE1787" s="558"/>
      <c r="CLF1787" s="558"/>
      <c r="CLG1787" s="558"/>
      <c r="CLH1787" s="558"/>
      <c r="CLI1787" s="558"/>
      <c r="CLJ1787" s="558"/>
      <c r="CLK1787" s="558"/>
      <c r="CLL1787" s="558"/>
      <c r="CLM1787" s="558"/>
      <c r="CLN1787" s="558"/>
      <c r="CLO1787" s="558"/>
      <c r="CLP1787" s="558"/>
      <c r="CLQ1787" s="558"/>
      <c r="CLR1787" s="558"/>
      <c r="CLS1787" s="558"/>
      <c r="CLT1787" s="558"/>
      <c r="CLU1787" s="558"/>
      <c r="CLV1787" s="558"/>
      <c r="CLW1787" s="558"/>
      <c r="CLX1787" s="558"/>
      <c r="CLY1787" s="558"/>
      <c r="CLZ1787" s="558"/>
      <c r="CMA1787" s="558"/>
      <c r="CMB1787" s="558"/>
      <c r="CMC1787" s="558"/>
      <c r="CMD1787" s="558"/>
      <c r="CME1787" s="558"/>
      <c r="CMF1787" s="558"/>
      <c r="CMG1787" s="558"/>
      <c r="CMH1787" s="558"/>
      <c r="CMI1787" s="558"/>
      <c r="CMJ1787" s="559"/>
      <c r="CMK1787" s="557"/>
      <c r="CML1787" s="558"/>
      <c r="CMM1787" s="558"/>
      <c r="CMN1787" s="558"/>
      <c r="CMO1787" s="558"/>
      <c r="CMP1787" s="558"/>
      <c r="CMQ1787" s="558"/>
      <c r="CMR1787" s="558"/>
      <c r="CMS1787" s="558"/>
      <c r="CMT1787" s="558"/>
      <c r="CMU1787" s="558"/>
      <c r="CMV1787" s="558"/>
      <c r="CMW1787" s="558"/>
      <c r="CMX1787" s="558"/>
      <c r="CMY1787" s="558"/>
      <c r="CMZ1787" s="558"/>
      <c r="CNA1787" s="558"/>
      <c r="CNB1787" s="558"/>
      <c r="CNC1787" s="558"/>
      <c r="CND1787" s="558"/>
      <c r="CNE1787" s="558"/>
      <c r="CNF1787" s="558"/>
      <c r="CNG1787" s="558"/>
      <c r="CNH1787" s="558"/>
      <c r="CNI1787" s="558"/>
      <c r="CNJ1787" s="558"/>
      <c r="CNK1787" s="558"/>
      <c r="CNL1787" s="558"/>
      <c r="CNM1787" s="558"/>
      <c r="CNN1787" s="558"/>
      <c r="CNO1787" s="558"/>
      <c r="CNP1787" s="558"/>
      <c r="CNQ1787" s="558"/>
      <c r="CNR1787" s="558"/>
      <c r="CNS1787" s="558"/>
      <c r="CNT1787" s="558"/>
      <c r="CNU1787" s="558"/>
      <c r="CNV1787" s="558"/>
      <c r="CNW1787" s="558"/>
      <c r="CNX1787" s="558"/>
      <c r="CNY1787" s="558"/>
      <c r="CNZ1787" s="558"/>
      <c r="COA1787" s="558"/>
      <c r="COB1787" s="558"/>
      <c r="COC1787" s="558"/>
      <c r="COD1787" s="558"/>
      <c r="COE1787" s="558"/>
      <c r="COF1787" s="558"/>
      <c r="COG1787" s="558"/>
      <c r="COH1787" s="558"/>
      <c r="COI1787" s="558"/>
      <c r="COJ1787" s="558"/>
      <c r="COK1787" s="558"/>
      <c r="COL1787" s="559"/>
      <c r="COM1787" s="557"/>
      <c r="CON1787" s="558"/>
      <c r="COO1787" s="558"/>
      <c r="COP1787" s="558"/>
      <c r="COQ1787" s="558"/>
      <c r="COR1787" s="558"/>
      <c r="COS1787" s="558"/>
      <c r="COT1787" s="558"/>
      <c r="COU1787" s="558"/>
      <c r="COV1787" s="558"/>
      <c r="COW1787" s="558"/>
      <c r="COX1787" s="558"/>
      <c r="COY1787" s="558"/>
      <c r="COZ1787" s="558"/>
      <c r="CPA1787" s="558"/>
      <c r="CPB1787" s="558"/>
      <c r="CPC1787" s="558"/>
      <c r="CPD1787" s="558"/>
      <c r="CPE1787" s="558"/>
      <c r="CPF1787" s="558"/>
      <c r="CPG1787" s="558"/>
      <c r="CPH1787" s="558"/>
      <c r="CPI1787" s="558"/>
      <c r="CPJ1787" s="558"/>
      <c r="CPK1787" s="558"/>
      <c r="CPL1787" s="558"/>
      <c r="CPM1787" s="558"/>
      <c r="CPN1787" s="558"/>
      <c r="CPO1787" s="558"/>
      <c r="CPP1787" s="558"/>
      <c r="CPQ1787" s="558"/>
      <c r="CPR1787" s="558"/>
      <c r="CPS1787" s="558"/>
      <c r="CPT1787" s="558"/>
      <c r="CPU1787" s="558"/>
      <c r="CPV1787" s="558"/>
      <c r="CPW1787" s="558"/>
      <c r="CPX1787" s="558"/>
      <c r="CPY1787" s="558"/>
      <c r="CPZ1787" s="558"/>
      <c r="CQA1787" s="558"/>
      <c r="CQB1787" s="558"/>
      <c r="CQC1787" s="558"/>
      <c r="CQD1787" s="558"/>
      <c r="CQE1787" s="558"/>
      <c r="CQF1787" s="558"/>
      <c r="CQG1787" s="558"/>
      <c r="CQH1787" s="558"/>
      <c r="CQI1787" s="558"/>
      <c r="CQJ1787" s="558"/>
      <c r="CQK1787" s="558"/>
      <c r="CQL1787" s="558"/>
      <c r="CQM1787" s="558"/>
      <c r="CQN1787" s="559"/>
      <c r="CQO1787" s="557"/>
      <c r="CQP1787" s="558"/>
      <c r="CQQ1787" s="558"/>
      <c r="CQR1787" s="558"/>
      <c r="CQS1787" s="558"/>
      <c r="CQT1787" s="558"/>
      <c r="CQU1787" s="558"/>
      <c r="CQV1787" s="558"/>
      <c r="CQW1787" s="558"/>
      <c r="CQX1787" s="558"/>
      <c r="CQY1787" s="558"/>
      <c r="CQZ1787" s="558"/>
      <c r="CRA1787" s="558"/>
      <c r="CRB1787" s="558"/>
      <c r="CRC1787" s="558"/>
      <c r="CRD1787" s="558"/>
      <c r="CRE1787" s="558"/>
      <c r="CRF1787" s="558"/>
      <c r="CRG1787" s="558"/>
      <c r="CRH1787" s="558"/>
      <c r="CRI1787" s="558"/>
      <c r="CRJ1787" s="558"/>
      <c r="CRK1787" s="558"/>
      <c r="CRL1787" s="558"/>
      <c r="CRM1787" s="558"/>
      <c r="CRN1787" s="558"/>
      <c r="CRO1787" s="558"/>
      <c r="CRP1787" s="558"/>
      <c r="CRQ1787" s="558"/>
      <c r="CRR1787" s="558"/>
      <c r="CRS1787" s="558"/>
      <c r="CRT1787" s="558"/>
      <c r="CRU1787" s="558"/>
      <c r="CRV1787" s="558"/>
      <c r="CRW1787" s="558"/>
      <c r="CRX1787" s="558"/>
      <c r="CRY1787" s="558"/>
      <c r="CRZ1787" s="558"/>
      <c r="CSA1787" s="558"/>
      <c r="CSB1787" s="558"/>
      <c r="CSC1787" s="558"/>
      <c r="CSD1787" s="558"/>
      <c r="CSE1787" s="558"/>
      <c r="CSF1787" s="558"/>
      <c r="CSG1787" s="558"/>
      <c r="CSH1787" s="558"/>
      <c r="CSI1787" s="558"/>
      <c r="CSJ1787" s="558"/>
      <c r="CSK1787" s="558"/>
      <c r="CSL1787" s="558"/>
      <c r="CSM1787" s="558"/>
      <c r="CSN1787" s="558"/>
      <c r="CSO1787" s="558"/>
      <c r="CSP1787" s="559"/>
      <c r="CSQ1787" s="557"/>
      <c r="CSR1787" s="558"/>
      <c r="CSS1787" s="558"/>
      <c r="CST1787" s="558"/>
      <c r="CSU1787" s="558"/>
      <c r="CSV1787" s="558"/>
      <c r="CSW1787" s="558"/>
      <c r="CSX1787" s="558"/>
      <c r="CSY1787" s="558"/>
      <c r="CSZ1787" s="558"/>
      <c r="CTA1787" s="558"/>
      <c r="CTB1787" s="558"/>
      <c r="CTC1787" s="558"/>
      <c r="CTD1787" s="558"/>
      <c r="CTE1787" s="558"/>
      <c r="CTF1787" s="558"/>
      <c r="CTG1787" s="558"/>
      <c r="CTH1787" s="558"/>
      <c r="CTI1787" s="558"/>
      <c r="CTJ1787" s="558"/>
      <c r="CTK1787" s="558"/>
      <c r="CTL1787" s="558"/>
      <c r="CTM1787" s="558"/>
      <c r="CTN1787" s="558"/>
      <c r="CTO1787" s="558"/>
      <c r="CTP1787" s="558"/>
      <c r="CTQ1787" s="558"/>
      <c r="CTR1787" s="558"/>
      <c r="CTS1787" s="558"/>
      <c r="CTT1787" s="558"/>
      <c r="CTU1787" s="558"/>
      <c r="CTV1787" s="558"/>
      <c r="CTW1787" s="558"/>
      <c r="CTX1787" s="558"/>
      <c r="CTY1787" s="558"/>
      <c r="CTZ1787" s="558"/>
      <c r="CUA1787" s="558"/>
      <c r="CUB1787" s="558"/>
      <c r="CUC1787" s="558"/>
      <c r="CUD1787" s="558"/>
      <c r="CUE1787" s="558"/>
      <c r="CUF1787" s="558"/>
      <c r="CUG1787" s="558"/>
      <c r="CUH1787" s="558"/>
      <c r="CUI1787" s="558"/>
      <c r="CUJ1787" s="558"/>
      <c r="CUK1787" s="558"/>
      <c r="CUL1787" s="558"/>
      <c r="CUM1787" s="558"/>
      <c r="CUN1787" s="558"/>
      <c r="CUO1787" s="558"/>
      <c r="CUP1787" s="558"/>
      <c r="CUQ1787" s="558"/>
      <c r="CUR1787" s="559"/>
      <c r="CUS1787" s="557"/>
      <c r="CUT1787" s="558"/>
      <c r="CUU1787" s="558"/>
      <c r="CUV1787" s="558"/>
      <c r="CUW1787" s="558"/>
      <c r="CUX1787" s="558"/>
      <c r="CUY1787" s="558"/>
      <c r="CUZ1787" s="558"/>
      <c r="CVA1787" s="558"/>
      <c r="CVB1787" s="558"/>
      <c r="CVC1787" s="558"/>
      <c r="CVD1787" s="558"/>
      <c r="CVE1787" s="558"/>
      <c r="CVF1787" s="558"/>
      <c r="CVG1787" s="558"/>
      <c r="CVH1787" s="558"/>
      <c r="CVI1787" s="558"/>
      <c r="CVJ1787" s="558"/>
      <c r="CVK1787" s="558"/>
      <c r="CVL1787" s="558"/>
      <c r="CVM1787" s="558"/>
      <c r="CVN1787" s="558"/>
      <c r="CVO1787" s="558"/>
      <c r="CVP1787" s="558"/>
      <c r="CVQ1787" s="558"/>
      <c r="CVR1787" s="558"/>
      <c r="CVS1787" s="558"/>
      <c r="CVT1787" s="558"/>
      <c r="CVU1787" s="558"/>
      <c r="CVV1787" s="558"/>
      <c r="CVW1787" s="558"/>
      <c r="CVX1787" s="558"/>
      <c r="CVY1787" s="558"/>
      <c r="CVZ1787" s="558"/>
      <c r="CWA1787" s="558"/>
      <c r="CWB1787" s="558"/>
      <c r="CWC1787" s="558"/>
      <c r="CWD1787" s="558"/>
      <c r="CWE1787" s="558"/>
      <c r="CWF1787" s="558"/>
      <c r="CWG1787" s="558"/>
      <c r="CWH1787" s="558"/>
      <c r="CWI1787" s="558"/>
      <c r="CWJ1787" s="558"/>
      <c r="CWK1787" s="558"/>
      <c r="CWL1787" s="558"/>
      <c r="CWM1787" s="558"/>
      <c r="CWN1787" s="558"/>
      <c r="CWO1787" s="558"/>
      <c r="CWP1787" s="558"/>
      <c r="CWQ1787" s="558"/>
      <c r="CWR1787" s="558"/>
      <c r="CWS1787" s="558"/>
      <c r="CWT1787" s="559"/>
      <c r="CWU1787" s="557"/>
      <c r="CWV1787" s="558"/>
      <c r="CWW1787" s="558"/>
      <c r="CWX1787" s="558"/>
      <c r="CWY1787" s="558"/>
      <c r="CWZ1787" s="558"/>
      <c r="CXA1787" s="558"/>
      <c r="CXB1787" s="558"/>
      <c r="CXC1787" s="558"/>
      <c r="CXD1787" s="558"/>
      <c r="CXE1787" s="558"/>
      <c r="CXF1787" s="558"/>
      <c r="CXG1787" s="558"/>
      <c r="CXH1787" s="558"/>
      <c r="CXI1787" s="558"/>
      <c r="CXJ1787" s="558"/>
      <c r="CXK1787" s="558"/>
      <c r="CXL1787" s="558"/>
      <c r="CXM1787" s="558"/>
      <c r="CXN1787" s="558"/>
      <c r="CXO1787" s="558"/>
      <c r="CXP1787" s="558"/>
      <c r="CXQ1787" s="558"/>
      <c r="CXR1787" s="558"/>
      <c r="CXS1787" s="558"/>
      <c r="CXT1787" s="558"/>
      <c r="CXU1787" s="558"/>
      <c r="CXV1787" s="558"/>
      <c r="CXW1787" s="558"/>
      <c r="CXX1787" s="558"/>
      <c r="CXY1787" s="558"/>
      <c r="CXZ1787" s="558"/>
      <c r="CYA1787" s="558"/>
      <c r="CYB1787" s="558"/>
      <c r="CYC1787" s="558"/>
      <c r="CYD1787" s="558"/>
      <c r="CYE1787" s="558"/>
      <c r="CYF1787" s="558"/>
      <c r="CYG1787" s="558"/>
      <c r="CYH1787" s="558"/>
      <c r="CYI1787" s="558"/>
      <c r="CYJ1787" s="558"/>
      <c r="CYK1787" s="558"/>
      <c r="CYL1787" s="558"/>
      <c r="CYM1787" s="558"/>
      <c r="CYN1787" s="558"/>
      <c r="CYO1787" s="558"/>
      <c r="CYP1787" s="558"/>
      <c r="CYQ1787" s="558"/>
      <c r="CYR1787" s="558"/>
      <c r="CYS1787" s="558"/>
      <c r="CYT1787" s="558"/>
      <c r="CYU1787" s="558"/>
      <c r="CYV1787" s="559"/>
      <c r="CYW1787" s="557"/>
      <c r="CYX1787" s="558"/>
      <c r="CYY1787" s="558"/>
      <c r="CYZ1787" s="558"/>
      <c r="CZA1787" s="558"/>
      <c r="CZB1787" s="558"/>
      <c r="CZC1787" s="558"/>
      <c r="CZD1787" s="558"/>
      <c r="CZE1787" s="558"/>
      <c r="CZF1787" s="558"/>
      <c r="CZG1787" s="558"/>
      <c r="CZH1787" s="558"/>
      <c r="CZI1787" s="558"/>
      <c r="CZJ1787" s="558"/>
      <c r="CZK1787" s="558"/>
      <c r="CZL1787" s="558"/>
      <c r="CZM1787" s="558"/>
      <c r="CZN1787" s="558"/>
      <c r="CZO1787" s="558"/>
      <c r="CZP1787" s="558"/>
      <c r="CZQ1787" s="558"/>
      <c r="CZR1787" s="558"/>
      <c r="CZS1787" s="558"/>
      <c r="CZT1787" s="558"/>
      <c r="CZU1787" s="558"/>
      <c r="CZV1787" s="558"/>
      <c r="CZW1787" s="558"/>
      <c r="CZX1787" s="558"/>
      <c r="CZY1787" s="558"/>
      <c r="CZZ1787" s="558"/>
      <c r="DAA1787" s="558"/>
      <c r="DAB1787" s="558"/>
      <c r="DAC1787" s="558"/>
      <c r="DAD1787" s="558"/>
      <c r="DAE1787" s="558"/>
      <c r="DAF1787" s="558"/>
      <c r="DAG1787" s="558"/>
      <c r="DAH1787" s="558"/>
      <c r="DAI1787" s="558"/>
      <c r="DAJ1787" s="558"/>
      <c r="DAK1787" s="558"/>
      <c r="DAL1787" s="558"/>
      <c r="DAM1787" s="558"/>
      <c r="DAN1787" s="558"/>
      <c r="DAO1787" s="558"/>
      <c r="DAP1787" s="558"/>
      <c r="DAQ1787" s="558"/>
      <c r="DAR1787" s="558"/>
      <c r="DAS1787" s="558"/>
      <c r="DAT1787" s="558"/>
      <c r="DAU1787" s="558"/>
      <c r="DAV1787" s="558"/>
      <c r="DAW1787" s="558"/>
      <c r="DAX1787" s="559"/>
      <c r="DAY1787" s="557"/>
      <c r="DAZ1787" s="558"/>
      <c r="DBA1787" s="558"/>
      <c r="DBB1787" s="558"/>
      <c r="DBC1787" s="558"/>
      <c r="DBD1787" s="558"/>
      <c r="DBE1787" s="558"/>
      <c r="DBF1787" s="558"/>
      <c r="DBG1787" s="558"/>
      <c r="DBH1787" s="558"/>
      <c r="DBI1787" s="558"/>
      <c r="DBJ1787" s="558"/>
      <c r="DBK1787" s="558"/>
      <c r="DBL1787" s="558"/>
      <c r="DBM1787" s="558"/>
      <c r="DBN1787" s="558"/>
      <c r="DBO1787" s="558"/>
      <c r="DBP1787" s="558"/>
      <c r="DBQ1787" s="558"/>
      <c r="DBR1787" s="558"/>
      <c r="DBS1787" s="558"/>
      <c r="DBT1787" s="558"/>
      <c r="DBU1787" s="558"/>
      <c r="DBV1787" s="558"/>
      <c r="DBW1787" s="558"/>
      <c r="DBX1787" s="558"/>
      <c r="DBY1787" s="558"/>
      <c r="DBZ1787" s="558"/>
      <c r="DCA1787" s="558"/>
      <c r="DCB1787" s="558"/>
      <c r="DCC1787" s="558"/>
      <c r="DCD1787" s="558"/>
      <c r="DCE1787" s="558"/>
      <c r="DCF1787" s="558"/>
      <c r="DCG1787" s="558"/>
      <c r="DCH1787" s="558"/>
      <c r="DCI1787" s="558"/>
      <c r="DCJ1787" s="558"/>
      <c r="DCK1787" s="558"/>
      <c r="DCL1787" s="558"/>
      <c r="DCM1787" s="558"/>
      <c r="DCN1787" s="558"/>
      <c r="DCO1787" s="558"/>
      <c r="DCP1787" s="558"/>
      <c r="DCQ1787" s="558"/>
      <c r="DCR1787" s="558"/>
      <c r="DCS1787" s="558"/>
      <c r="DCT1787" s="558"/>
      <c r="DCU1787" s="558"/>
      <c r="DCV1787" s="558"/>
      <c r="DCW1787" s="558"/>
      <c r="DCX1787" s="558"/>
      <c r="DCY1787" s="558"/>
      <c r="DCZ1787" s="559"/>
      <c r="DDA1787" s="557"/>
      <c r="DDB1787" s="558"/>
      <c r="DDC1787" s="558"/>
      <c r="DDD1787" s="558"/>
      <c r="DDE1787" s="558"/>
      <c r="DDF1787" s="558"/>
      <c r="DDG1787" s="558"/>
      <c r="DDH1787" s="558"/>
      <c r="DDI1787" s="558"/>
      <c r="DDJ1787" s="558"/>
      <c r="DDK1787" s="558"/>
      <c r="DDL1787" s="558"/>
      <c r="DDM1787" s="558"/>
      <c r="DDN1787" s="558"/>
      <c r="DDO1787" s="558"/>
      <c r="DDP1787" s="558"/>
      <c r="DDQ1787" s="558"/>
      <c r="DDR1787" s="558"/>
      <c r="DDS1787" s="558"/>
      <c r="DDT1787" s="558"/>
      <c r="DDU1787" s="558"/>
      <c r="DDV1787" s="558"/>
      <c r="DDW1787" s="558"/>
      <c r="DDX1787" s="558"/>
      <c r="DDY1787" s="558"/>
      <c r="DDZ1787" s="558"/>
      <c r="DEA1787" s="558"/>
      <c r="DEB1787" s="558"/>
      <c r="DEC1787" s="558"/>
      <c r="DED1787" s="558"/>
      <c r="DEE1787" s="558"/>
      <c r="DEF1787" s="558"/>
      <c r="DEG1787" s="558"/>
      <c r="DEH1787" s="558"/>
      <c r="DEI1787" s="558"/>
      <c r="DEJ1787" s="558"/>
      <c r="DEK1787" s="558"/>
      <c r="DEL1787" s="558"/>
      <c r="DEM1787" s="558"/>
      <c r="DEN1787" s="558"/>
      <c r="DEO1787" s="558"/>
      <c r="DEP1787" s="558"/>
      <c r="DEQ1787" s="558"/>
      <c r="DER1787" s="558"/>
      <c r="DES1787" s="558"/>
      <c r="DET1787" s="558"/>
      <c r="DEU1787" s="558"/>
      <c r="DEV1787" s="558"/>
      <c r="DEW1787" s="558"/>
      <c r="DEX1787" s="558"/>
      <c r="DEY1787" s="558"/>
      <c r="DEZ1787" s="558"/>
      <c r="DFA1787" s="558"/>
      <c r="DFB1787" s="559"/>
      <c r="DFC1787" s="557"/>
      <c r="DFD1787" s="558"/>
      <c r="DFE1787" s="558"/>
      <c r="DFF1787" s="558"/>
      <c r="DFG1787" s="558"/>
      <c r="DFH1787" s="558"/>
      <c r="DFI1787" s="558"/>
      <c r="DFJ1787" s="558"/>
      <c r="DFK1787" s="558"/>
      <c r="DFL1787" s="558"/>
      <c r="DFM1787" s="558"/>
      <c r="DFN1787" s="558"/>
      <c r="DFO1787" s="558"/>
      <c r="DFP1787" s="558"/>
      <c r="DFQ1787" s="558"/>
      <c r="DFR1787" s="558"/>
      <c r="DFS1787" s="558"/>
      <c r="DFT1787" s="558"/>
      <c r="DFU1787" s="558"/>
      <c r="DFV1787" s="558"/>
      <c r="DFW1787" s="558"/>
      <c r="DFX1787" s="558"/>
      <c r="DFY1787" s="558"/>
      <c r="DFZ1787" s="558"/>
      <c r="DGA1787" s="558"/>
      <c r="DGB1787" s="558"/>
      <c r="DGC1787" s="558"/>
      <c r="DGD1787" s="558"/>
      <c r="DGE1787" s="558"/>
      <c r="DGF1787" s="558"/>
      <c r="DGG1787" s="558"/>
      <c r="DGH1787" s="558"/>
      <c r="DGI1787" s="558"/>
      <c r="DGJ1787" s="558"/>
      <c r="DGK1787" s="558"/>
      <c r="DGL1787" s="558"/>
      <c r="DGM1787" s="558"/>
      <c r="DGN1787" s="558"/>
      <c r="DGO1787" s="558"/>
      <c r="DGP1787" s="558"/>
      <c r="DGQ1787" s="558"/>
      <c r="DGR1787" s="558"/>
      <c r="DGS1787" s="558"/>
      <c r="DGT1787" s="558"/>
      <c r="DGU1787" s="558"/>
      <c r="DGV1787" s="558"/>
      <c r="DGW1787" s="558"/>
      <c r="DGX1787" s="558"/>
      <c r="DGY1787" s="558"/>
      <c r="DGZ1787" s="558"/>
      <c r="DHA1787" s="558"/>
      <c r="DHB1787" s="558"/>
      <c r="DHC1787" s="558"/>
      <c r="DHD1787" s="559"/>
      <c r="DHE1787" s="557"/>
      <c r="DHF1787" s="558"/>
      <c r="DHG1787" s="558"/>
      <c r="DHH1787" s="558"/>
      <c r="DHI1787" s="558"/>
      <c r="DHJ1787" s="558"/>
      <c r="DHK1787" s="558"/>
      <c r="DHL1787" s="558"/>
      <c r="DHM1787" s="558"/>
      <c r="DHN1787" s="558"/>
      <c r="DHO1787" s="558"/>
      <c r="DHP1787" s="558"/>
      <c r="DHQ1787" s="558"/>
      <c r="DHR1787" s="558"/>
      <c r="DHS1787" s="558"/>
      <c r="DHT1787" s="558"/>
      <c r="DHU1787" s="558"/>
      <c r="DHV1787" s="558"/>
      <c r="DHW1787" s="558"/>
      <c r="DHX1787" s="558"/>
      <c r="DHY1787" s="558"/>
      <c r="DHZ1787" s="558"/>
      <c r="DIA1787" s="558"/>
      <c r="DIB1787" s="558"/>
      <c r="DIC1787" s="558"/>
      <c r="DID1787" s="558"/>
      <c r="DIE1787" s="558"/>
      <c r="DIF1787" s="558"/>
      <c r="DIG1787" s="558"/>
      <c r="DIH1787" s="558"/>
      <c r="DII1787" s="558"/>
      <c r="DIJ1787" s="558"/>
      <c r="DIK1787" s="558"/>
      <c r="DIL1787" s="558"/>
      <c r="DIM1787" s="558"/>
      <c r="DIN1787" s="558"/>
      <c r="DIO1787" s="558"/>
      <c r="DIP1787" s="558"/>
      <c r="DIQ1787" s="558"/>
      <c r="DIR1787" s="558"/>
      <c r="DIS1787" s="558"/>
      <c r="DIT1787" s="558"/>
      <c r="DIU1787" s="558"/>
      <c r="DIV1787" s="558"/>
      <c r="DIW1787" s="558"/>
      <c r="DIX1787" s="558"/>
      <c r="DIY1787" s="558"/>
      <c r="DIZ1787" s="558"/>
      <c r="DJA1787" s="558"/>
      <c r="DJB1787" s="558"/>
      <c r="DJC1787" s="558"/>
      <c r="DJD1787" s="558"/>
      <c r="DJE1787" s="558"/>
      <c r="DJF1787" s="559"/>
      <c r="DJG1787" s="557"/>
      <c r="DJH1787" s="558"/>
      <c r="DJI1787" s="558"/>
      <c r="DJJ1787" s="558"/>
      <c r="DJK1787" s="558"/>
      <c r="DJL1787" s="558"/>
      <c r="DJM1787" s="558"/>
      <c r="DJN1787" s="558"/>
      <c r="DJO1787" s="558"/>
      <c r="DJP1787" s="558"/>
      <c r="DJQ1787" s="558"/>
      <c r="DJR1787" s="558"/>
      <c r="DJS1787" s="558"/>
      <c r="DJT1787" s="558"/>
      <c r="DJU1787" s="558"/>
      <c r="DJV1787" s="558"/>
      <c r="DJW1787" s="558"/>
      <c r="DJX1787" s="558"/>
      <c r="DJY1787" s="558"/>
      <c r="DJZ1787" s="558"/>
      <c r="DKA1787" s="558"/>
      <c r="DKB1787" s="558"/>
      <c r="DKC1787" s="558"/>
      <c r="DKD1787" s="558"/>
      <c r="DKE1787" s="558"/>
      <c r="DKF1787" s="558"/>
      <c r="DKG1787" s="558"/>
      <c r="DKH1787" s="558"/>
      <c r="DKI1787" s="558"/>
      <c r="DKJ1787" s="558"/>
      <c r="DKK1787" s="558"/>
      <c r="DKL1787" s="558"/>
      <c r="DKM1787" s="558"/>
      <c r="DKN1787" s="558"/>
      <c r="DKO1787" s="558"/>
      <c r="DKP1787" s="558"/>
      <c r="DKQ1787" s="558"/>
      <c r="DKR1787" s="558"/>
      <c r="DKS1787" s="558"/>
      <c r="DKT1787" s="558"/>
      <c r="DKU1787" s="558"/>
      <c r="DKV1787" s="558"/>
      <c r="DKW1787" s="558"/>
      <c r="DKX1787" s="558"/>
      <c r="DKY1787" s="558"/>
      <c r="DKZ1787" s="558"/>
      <c r="DLA1787" s="558"/>
      <c r="DLB1787" s="558"/>
      <c r="DLC1787" s="558"/>
      <c r="DLD1787" s="558"/>
      <c r="DLE1787" s="558"/>
      <c r="DLF1787" s="558"/>
      <c r="DLG1787" s="558"/>
      <c r="DLH1787" s="559"/>
      <c r="DLI1787" s="557"/>
      <c r="DLJ1787" s="558"/>
      <c r="DLK1787" s="558"/>
      <c r="DLL1787" s="558"/>
      <c r="DLM1787" s="558"/>
      <c r="DLN1787" s="558"/>
      <c r="DLO1787" s="558"/>
      <c r="DLP1787" s="558"/>
      <c r="DLQ1787" s="558"/>
      <c r="DLR1787" s="558"/>
      <c r="DLS1787" s="558"/>
      <c r="DLT1787" s="558"/>
      <c r="DLU1787" s="558"/>
      <c r="DLV1787" s="558"/>
      <c r="DLW1787" s="558"/>
      <c r="DLX1787" s="558"/>
      <c r="DLY1787" s="558"/>
      <c r="DLZ1787" s="558"/>
      <c r="DMA1787" s="558"/>
      <c r="DMB1787" s="558"/>
      <c r="DMC1787" s="558"/>
      <c r="DMD1787" s="558"/>
      <c r="DME1787" s="558"/>
      <c r="DMF1787" s="558"/>
      <c r="DMG1787" s="558"/>
      <c r="DMH1787" s="558"/>
      <c r="DMI1787" s="558"/>
      <c r="DMJ1787" s="558"/>
      <c r="DMK1787" s="558"/>
      <c r="DML1787" s="558"/>
      <c r="DMM1787" s="558"/>
      <c r="DMN1787" s="558"/>
      <c r="DMO1787" s="558"/>
      <c r="DMP1787" s="558"/>
      <c r="DMQ1787" s="558"/>
      <c r="DMR1787" s="558"/>
      <c r="DMS1787" s="558"/>
      <c r="DMT1787" s="558"/>
      <c r="DMU1787" s="558"/>
      <c r="DMV1787" s="558"/>
      <c r="DMW1787" s="558"/>
      <c r="DMX1787" s="558"/>
      <c r="DMY1787" s="558"/>
      <c r="DMZ1787" s="558"/>
      <c r="DNA1787" s="558"/>
      <c r="DNB1787" s="558"/>
      <c r="DNC1787" s="558"/>
      <c r="DND1787" s="558"/>
      <c r="DNE1787" s="558"/>
      <c r="DNF1787" s="558"/>
      <c r="DNG1787" s="558"/>
      <c r="DNH1787" s="558"/>
      <c r="DNI1787" s="558"/>
      <c r="DNJ1787" s="559"/>
      <c r="DNK1787" s="557"/>
      <c r="DNL1787" s="558"/>
      <c r="DNM1787" s="558"/>
      <c r="DNN1787" s="558"/>
      <c r="DNO1787" s="558"/>
      <c r="DNP1787" s="558"/>
      <c r="DNQ1787" s="558"/>
      <c r="DNR1787" s="558"/>
      <c r="DNS1787" s="558"/>
      <c r="DNT1787" s="558"/>
      <c r="DNU1787" s="558"/>
      <c r="DNV1787" s="558"/>
      <c r="DNW1787" s="558"/>
      <c r="DNX1787" s="558"/>
      <c r="DNY1787" s="558"/>
      <c r="DNZ1787" s="558"/>
      <c r="DOA1787" s="558"/>
      <c r="DOB1787" s="558"/>
      <c r="DOC1787" s="558"/>
      <c r="DOD1787" s="558"/>
      <c r="DOE1787" s="558"/>
      <c r="DOF1787" s="558"/>
      <c r="DOG1787" s="558"/>
      <c r="DOH1787" s="558"/>
      <c r="DOI1787" s="558"/>
      <c r="DOJ1787" s="558"/>
      <c r="DOK1787" s="558"/>
      <c r="DOL1787" s="558"/>
      <c r="DOM1787" s="558"/>
      <c r="DON1787" s="558"/>
      <c r="DOO1787" s="558"/>
      <c r="DOP1787" s="558"/>
      <c r="DOQ1787" s="558"/>
      <c r="DOR1787" s="558"/>
      <c r="DOS1787" s="558"/>
      <c r="DOT1787" s="558"/>
      <c r="DOU1787" s="558"/>
      <c r="DOV1787" s="558"/>
      <c r="DOW1787" s="558"/>
      <c r="DOX1787" s="558"/>
      <c r="DOY1787" s="558"/>
      <c r="DOZ1787" s="558"/>
      <c r="DPA1787" s="558"/>
      <c r="DPB1787" s="558"/>
      <c r="DPC1787" s="558"/>
      <c r="DPD1787" s="558"/>
      <c r="DPE1787" s="558"/>
      <c r="DPF1787" s="558"/>
      <c r="DPG1787" s="558"/>
      <c r="DPH1787" s="558"/>
      <c r="DPI1787" s="558"/>
      <c r="DPJ1787" s="558"/>
      <c r="DPK1787" s="558"/>
      <c r="DPL1787" s="559"/>
      <c r="DPM1787" s="557"/>
      <c r="DPN1787" s="558"/>
      <c r="DPO1787" s="558"/>
      <c r="DPP1787" s="558"/>
      <c r="DPQ1787" s="558"/>
      <c r="DPR1787" s="558"/>
      <c r="DPS1787" s="558"/>
      <c r="DPT1787" s="558"/>
      <c r="DPU1787" s="558"/>
      <c r="DPV1787" s="558"/>
      <c r="DPW1787" s="558"/>
      <c r="DPX1787" s="558"/>
      <c r="DPY1787" s="558"/>
      <c r="DPZ1787" s="558"/>
      <c r="DQA1787" s="558"/>
      <c r="DQB1787" s="558"/>
      <c r="DQC1787" s="558"/>
      <c r="DQD1787" s="558"/>
      <c r="DQE1787" s="558"/>
      <c r="DQF1787" s="558"/>
      <c r="DQG1787" s="558"/>
      <c r="DQH1787" s="558"/>
      <c r="DQI1787" s="558"/>
      <c r="DQJ1787" s="558"/>
      <c r="DQK1787" s="558"/>
      <c r="DQL1787" s="558"/>
      <c r="DQM1787" s="558"/>
      <c r="DQN1787" s="558"/>
      <c r="DQO1787" s="558"/>
      <c r="DQP1787" s="558"/>
      <c r="DQQ1787" s="558"/>
      <c r="DQR1787" s="558"/>
      <c r="DQS1787" s="558"/>
      <c r="DQT1787" s="558"/>
      <c r="DQU1787" s="558"/>
      <c r="DQV1787" s="558"/>
      <c r="DQW1787" s="558"/>
      <c r="DQX1787" s="558"/>
      <c r="DQY1787" s="558"/>
      <c r="DQZ1787" s="558"/>
      <c r="DRA1787" s="558"/>
      <c r="DRB1787" s="558"/>
      <c r="DRC1787" s="558"/>
      <c r="DRD1787" s="558"/>
      <c r="DRE1787" s="558"/>
      <c r="DRF1787" s="558"/>
      <c r="DRG1787" s="558"/>
      <c r="DRH1787" s="558"/>
      <c r="DRI1787" s="558"/>
      <c r="DRJ1787" s="558"/>
      <c r="DRK1787" s="558"/>
      <c r="DRL1787" s="558"/>
      <c r="DRM1787" s="558"/>
      <c r="DRN1787" s="559"/>
      <c r="DRO1787" s="557"/>
      <c r="DRP1787" s="558"/>
      <c r="DRQ1787" s="558"/>
      <c r="DRR1787" s="558"/>
      <c r="DRS1787" s="558"/>
      <c r="DRT1787" s="558"/>
      <c r="DRU1787" s="558"/>
      <c r="DRV1787" s="558"/>
      <c r="DRW1787" s="558"/>
      <c r="DRX1787" s="558"/>
      <c r="DRY1787" s="558"/>
      <c r="DRZ1787" s="558"/>
      <c r="DSA1787" s="558"/>
      <c r="DSB1787" s="558"/>
      <c r="DSC1787" s="558"/>
      <c r="DSD1787" s="558"/>
      <c r="DSE1787" s="558"/>
      <c r="DSF1787" s="558"/>
      <c r="DSG1787" s="558"/>
      <c r="DSH1787" s="558"/>
      <c r="DSI1787" s="558"/>
      <c r="DSJ1787" s="558"/>
      <c r="DSK1787" s="558"/>
      <c r="DSL1787" s="558"/>
      <c r="DSM1787" s="558"/>
      <c r="DSN1787" s="558"/>
      <c r="DSO1787" s="558"/>
      <c r="DSP1787" s="558"/>
      <c r="DSQ1787" s="558"/>
      <c r="DSR1787" s="558"/>
      <c r="DSS1787" s="558"/>
      <c r="DST1787" s="558"/>
      <c r="DSU1787" s="558"/>
      <c r="DSV1787" s="558"/>
      <c r="DSW1787" s="558"/>
      <c r="DSX1787" s="558"/>
      <c r="DSY1787" s="558"/>
      <c r="DSZ1787" s="558"/>
      <c r="DTA1787" s="558"/>
      <c r="DTB1787" s="558"/>
      <c r="DTC1787" s="558"/>
      <c r="DTD1787" s="558"/>
      <c r="DTE1787" s="558"/>
      <c r="DTF1787" s="558"/>
      <c r="DTG1787" s="558"/>
      <c r="DTH1787" s="558"/>
      <c r="DTI1787" s="558"/>
      <c r="DTJ1787" s="558"/>
      <c r="DTK1787" s="558"/>
      <c r="DTL1787" s="558"/>
      <c r="DTM1787" s="558"/>
      <c r="DTN1787" s="558"/>
      <c r="DTO1787" s="558"/>
      <c r="DTP1787" s="559"/>
      <c r="DTQ1787" s="557"/>
      <c r="DTR1787" s="558"/>
      <c r="DTS1787" s="558"/>
      <c r="DTT1787" s="558"/>
      <c r="DTU1787" s="558"/>
      <c r="DTV1787" s="558"/>
      <c r="DTW1787" s="558"/>
      <c r="DTX1787" s="558"/>
      <c r="DTY1787" s="558"/>
      <c r="DTZ1787" s="558"/>
      <c r="DUA1787" s="558"/>
      <c r="DUB1787" s="558"/>
      <c r="DUC1787" s="558"/>
      <c r="DUD1787" s="558"/>
      <c r="DUE1787" s="558"/>
      <c r="DUF1787" s="558"/>
      <c r="DUG1787" s="558"/>
      <c r="DUH1787" s="558"/>
      <c r="DUI1787" s="558"/>
      <c r="DUJ1787" s="558"/>
      <c r="DUK1787" s="558"/>
      <c r="DUL1787" s="558"/>
      <c r="DUM1787" s="558"/>
      <c r="DUN1787" s="558"/>
      <c r="DUO1787" s="558"/>
      <c r="DUP1787" s="558"/>
      <c r="DUQ1787" s="558"/>
      <c r="DUR1787" s="558"/>
      <c r="DUS1787" s="558"/>
      <c r="DUT1787" s="558"/>
      <c r="DUU1787" s="558"/>
      <c r="DUV1787" s="558"/>
      <c r="DUW1787" s="558"/>
      <c r="DUX1787" s="558"/>
      <c r="DUY1787" s="558"/>
      <c r="DUZ1787" s="558"/>
      <c r="DVA1787" s="558"/>
      <c r="DVB1787" s="558"/>
      <c r="DVC1787" s="558"/>
      <c r="DVD1787" s="558"/>
      <c r="DVE1787" s="558"/>
      <c r="DVF1787" s="558"/>
      <c r="DVG1787" s="558"/>
      <c r="DVH1787" s="558"/>
      <c r="DVI1787" s="558"/>
      <c r="DVJ1787" s="558"/>
      <c r="DVK1787" s="558"/>
      <c r="DVL1787" s="558"/>
      <c r="DVM1787" s="558"/>
      <c r="DVN1787" s="558"/>
      <c r="DVO1787" s="558"/>
      <c r="DVP1787" s="558"/>
      <c r="DVQ1787" s="558"/>
      <c r="DVR1787" s="559"/>
      <c r="DVS1787" s="557"/>
      <c r="DVT1787" s="558"/>
      <c r="DVU1787" s="558"/>
      <c r="DVV1787" s="558"/>
      <c r="DVW1787" s="558"/>
      <c r="DVX1787" s="558"/>
      <c r="DVY1787" s="558"/>
      <c r="DVZ1787" s="558"/>
      <c r="DWA1787" s="558"/>
      <c r="DWB1787" s="558"/>
      <c r="DWC1787" s="558"/>
      <c r="DWD1787" s="558"/>
      <c r="DWE1787" s="558"/>
      <c r="DWF1787" s="558"/>
      <c r="DWG1787" s="558"/>
      <c r="DWH1787" s="558"/>
      <c r="DWI1787" s="558"/>
      <c r="DWJ1787" s="558"/>
      <c r="DWK1787" s="558"/>
      <c r="DWL1787" s="558"/>
      <c r="DWM1787" s="558"/>
      <c r="DWN1787" s="558"/>
      <c r="DWO1787" s="558"/>
      <c r="DWP1787" s="558"/>
      <c r="DWQ1787" s="558"/>
      <c r="DWR1787" s="558"/>
      <c r="DWS1787" s="558"/>
      <c r="DWT1787" s="558"/>
      <c r="DWU1787" s="558"/>
      <c r="DWV1787" s="558"/>
      <c r="DWW1787" s="558"/>
      <c r="DWX1787" s="558"/>
      <c r="DWY1787" s="558"/>
      <c r="DWZ1787" s="558"/>
      <c r="DXA1787" s="558"/>
      <c r="DXB1787" s="558"/>
      <c r="DXC1787" s="558"/>
      <c r="DXD1787" s="558"/>
      <c r="DXE1787" s="558"/>
      <c r="DXF1787" s="558"/>
      <c r="DXG1787" s="558"/>
      <c r="DXH1787" s="558"/>
      <c r="DXI1787" s="558"/>
      <c r="DXJ1787" s="558"/>
      <c r="DXK1787" s="558"/>
      <c r="DXL1787" s="558"/>
      <c r="DXM1787" s="558"/>
      <c r="DXN1787" s="558"/>
      <c r="DXO1787" s="558"/>
      <c r="DXP1787" s="558"/>
      <c r="DXQ1787" s="558"/>
      <c r="DXR1787" s="558"/>
      <c r="DXS1787" s="558"/>
      <c r="DXT1787" s="559"/>
      <c r="DXU1787" s="557"/>
      <c r="DXV1787" s="558"/>
      <c r="DXW1787" s="558"/>
      <c r="DXX1787" s="558"/>
      <c r="DXY1787" s="558"/>
      <c r="DXZ1787" s="558"/>
      <c r="DYA1787" s="558"/>
      <c r="DYB1787" s="558"/>
      <c r="DYC1787" s="558"/>
      <c r="DYD1787" s="558"/>
      <c r="DYE1787" s="558"/>
      <c r="DYF1787" s="558"/>
      <c r="DYG1787" s="558"/>
      <c r="DYH1787" s="558"/>
      <c r="DYI1787" s="558"/>
      <c r="DYJ1787" s="558"/>
      <c r="DYK1787" s="558"/>
      <c r="DYL1787" s="558"/>
      <c r="DYM1787" s="558"/>
      <c r="DYN1787" s="558"/>
      <c r="DYO1787" s="558"/>
      <c r="DYP1787" s="558"/>
      <c r="DYQ1787" s="558"/>
      <c r="DYR1787" s="558"/>
      <c r="DYS1787" s="558"/>
      <c r="DYT1787" s="558"/>
      <c r="DYU1787" s="558"/>
      <c r="DYV1787" s="558"/>
      <c r="DYW1787" s="558"/>
      <c r="DYX1787" s="558"/>
      <c r="DYY1787" s="558"/>
      <c r="DYZ1787" s="558"/>
      <c r="DZA1787" s="558"/>
      <c r="DZB1787" s="558"/>
      <c r="DZC1787" s="558"/>
      <c r="DZD1787" s="558"/>
      <c r="DZE1787" s="558"/>
      <c r="DZF1787" s="558"/>
      <c r="DZG1787" s="558"/>
      <c r="DZH1787" s="558"/>
      <c r="DZI1787" s="558"/>
      <c r="DZJ1787" s="558"/>
      <c r="DZK1787" s="558"/>
      <c r="DZL1787" s="558"/>
      <c r="DZM1787" s="558"/>
      <c r="DZN1787" s="558"/>
      <c r="DZO1787" s="558"/>
      <c r="DZP1787" s="558"/>
      <c r="DZQ1787" s="558"/>
      <c r="DZR1787" s="558"/>
      <c r="DZS1787" s="558"/>
      <c r="DZT1787" s="558"/>
      <c r="DZU1787" s="558"/>
      <c r="DZV1787" s="559"/>
      <c r="DZW1787" s="557"/>
      <c r="DZX1787" s="558"/>
      <c r="DZY1787" s="558"/>
      <c r="DZZ1787" s="558"/>
      <c r="EAA1787" s="558"/>
      <c r="EAB1787" s="558"/>
      <c r="EAC1787" s="558"/>
      <c r="EAD1787" s="558"/>
      <c r="EAE1787" s="558"/>
      <c r="EAF1787" s="558"/>
      <c r="EAG1787" s="558"/>
      <c r="EAH1787" s="558"/>
      <c r="EAI1787" s="558"/>
      <c r="EAJ1787" s="558"/>
      <c r="EAK1787" s="558"/>
      <c r="EAL1787" s="558"/>
      <c r="EAM1787" s="558"/>
      <c r="EAN1787" s="558"/>
      <c r="EAO1787" s="558"/>
      <c r="EAP1787" s="558"/>
      <c r="EAQ1787" s="558"/>
      <c r="EAR1787" s="558"/>
      <c r="EAS1787" s="558"/>
      <c r="EAT1787" s="558"/>
      <c r="EAU1787" s="558"/>
      <c r="EAV1787" s="558"/>
      <c r="EAW1787" s="558"/>
      <c r="EAX1787" s="558"/>
      <c r="EAY1787" s="558"/>
      <c r="EAZ1787" s="558"/>
      <c r="EBA1787" s="558"/>
      <c r="EBB1787" s="558"/>
      <c r="EBC1787" s="558"/>
      <c r="EBD1787" s="558"/>
      <c r="EBE1787" s="558"/>
      <c r="EBF1787" s="558"/>
      <c r="EBG1787" s="558"/>
      <c r="EBH1787" s="558"/>
      <c r="EBI1787" s="558"/>
      <c r="EBJ1787" s="558"/>
      <c r="EBK1787" s="558"/>
      <c r="EBL1787" s="558"/>
      <c r="EBM1787" s="558"/>
      <c r="EBN1787" s="558"/>
      <c r="EBO1787" s="558"/>
      <c r="EBP1787" s="558"/>
      <c r="EBQ1787" s="558"/>
      <c r="EBR1787" s="558"/>
      <c r="EBS1787" s="558"/>
      <c r="EBT1787" s="558"/>
      <c r="EBU1787" s="558"/>
      <c r="EBV1787" s="558"/>
      <c r="EBW1787" s="558"/>
      <c r="EBX1787" s="559"/>
      <c r="EBY1787" s="557"/>
      <c r="EBZ1787" s="558"/>
      <c r="ECA1787" s="558"/>
      <c r="ECB1787" s="558"/>
      <c r="ECC1787" s="558"/>
      <c r="ECD1787" s="558"/>
      <c r="ECE1787" s="558"/>
      <c r="ECF1787" s="558"/>
      <c r="ECG1787" s="558"/>
      <c r="ECH1787" s="558"/>
      <c r="ECI1787" s="558"/>
      <c r="ECJ1787" s="558"/>
      <c r="ECK1787" s="558"/>
      <c r="ECL1787" s="558"/>
      <c r="ECM1787" s="558"/>
      <c r="ECN1787" s="558"/>
      <c r="ECO1787" s="558"/>
      <c r="ECP1787" s="558"/>
      <c r="ECQ1787" s="558"/>
      <c r="ECR1787" s="558"/>
      <c r="ECS1787" s="558"/>
      <c r="ECT1787" s="558"/>
      <c r="ECU1787" s="558"/>
      <c r="ECV1787" s="558"/>
      <c r="ECW1787" s="558"/>
      <c r="ECX1787" s="558"/>
      <c r="ECY1787" s="558"/>
      <c r="ECZ1787" s="558"/>
      <c r="EDA1787" s="558"/>
      <c r="EDB1787" s="558"/>
      <c r="EDC1787" s="558"/>
      <c r="EDD1787" s="558"/>
      <c r="EDE1787" s="558"/>
      <c r="EDF1787" s="558"/>
      <c r="EDG1787" s="558"/>
      <c r="EDH1787" s="558"/>
      <c r="EDI1787" s="558"/>
      <c r="EDJ1787" s="558"/>
      <c r="EDK1787" s="558"/>
      <c r="EDL1787" s="558"/>
      <c r="EDM1787" s="558"/>
      <c r="EDN1787" s="558"/>
      <c r="EDO1787" s="558"/>
      <c r="EDP1787" s="558"/>
      <c r="EDQ1787" s="558"/>
      <c r="EDR1787" s="558"/>
      <c r="EDS1787" s="558"/>
      <c r="EDT1787" s="558"/>
      <c r="EDU1787" s="558"/>
      <c r="EDV1787" s="558"/>
      <c r="EDW1787" s="558"/>
      <c r="EDX1787" s="558"/>
      <c r="EDY1787" s="558"/>
      <c r="EDZ1787" s="559"/>
      <c r="EEA1787" s="557"/>
      <c r="EEB1787" s="558"/>
      <c r="EEC1787" s="558"/>
      <c r="EED1787" s="558"/>
      <c r="EEE1787" s="558"/>
      <c r="EEF1787" s="558"/>
      <c r="EEG1787" s="558"/>
      <c r="EEH1787" s="558"/>
      <c r="EEI1787" s="558"/>
      <c r="EEJ1787" s="558"/>
      <c r="EEK1787" s="558"/>
      <c r="EEL1787" s="558"/>
      <c r="EEM1787" s="558"/>
      <c r="EEN1787" s="558"/>
      <c r="EEO1787" s="558"/>
      <c r="EEP1787" s="558"/>
      <c r="EEQ1787" s="558"/>
      <c r="EER1787" s="558"/>
      <c r="EES1787" s="558"/>
      <c r="EET1787" s="558"/>
      <c r="EEU1787" s="558"/>
      <c r="EEV1787" s="558"/>
      <c r="EEW1787" s="558"/>
      <c r="EEX1787" s="558"/>
      <c r="EEY1787" s="558"/>
      <c r="EEZ1787" s="558"/>
      <c r="EFA1787" s="558"/>
      <c r="EFB1787" s="558"/>
      <c r="EFC1787" s="558"/>
      <c r="EFD1787" s="558"/>
      <c r="EFE1787" s="558"/>
      <c r="EFF1787" s="558"/>
      <c r="EFG1787" s="558"/>
      <c r="EFH1787" s="558"/>
      <c r="EFI1787" s="558"/>
      <c r="EFJ1787" s="558"/>
      <c r="EFK1787" s="558"/>
      <c r="EFL1787" s="558"/>
      <c r="EFM1787" s="558"/>
      <c r="EFN1787" s="558"/>
      <c r="EFO1787" s="558"/>
      <c r="EFP1787" s="558"/>
      <c r="EFQ1787" s="558"/>
      <c r="EFR1787" s="558"/>
      <c r="EFS1787" s="558"/>
      <c r="EFT1787" s="558"/>
      <c r="EFU1787" s="558"/>
      <c r="EFV1787" s="558"/>
      <c r="EFW1787" s="558"/>
      <c r="EFX1787" s="558"/>
      <c r="EFY1787" s="558"/>
      <c r="EFZ1787" s="558"/>
      <c r="EGA1787" s="558"/>
      <c r="EGB1787" s="559"/>
      <c r="EGC1787" s="557"/>
      <c r="EGD1787" s="558"/>
      <c r="EGE1787" s="558"/>
      <c r="EGF1787" s="558"/>
      <c r="EGG1787" s="558"/>
      <c r="EGH1787" s="558"/>
      <c r="EGI1787" s="558"/>
      <c r="EGJ1787" s="558"/>
      <c r="EGK1787" s="558"/>
      <c r="EGL1787" s="558"/>
      <c r="EGM1787" s="558"/>
      <c r="EGN1787" s="558"/>
      <c r="EGO1787" s="558"/>
      <c r="EGP1787" s="558"/>
      <c r="EGQ1787" s="558"/>
      <c r="EGR1787" s="558"/>
      <c r="EGS1787" s="558"/>
      <c r="EGT1787" s="558"/>
      <c r="EGU1787" s="558"/>
      <c r="EGV1787" s="558"/>
      <c r="EGW1787" s="558"/>
      <c r="EGX1787" s="558"/>
      <c r="EGY1787" s="558"/>
      <c r="EGZ1787" s="558"/>
      <c r="EHA1787" s="558"/>
      <c r="EHB1787" s="558"/>
      <c r="EHC1787" s="558"/>
      <c r="EHD1787" s="558"/>
      <c r="EHE1787" s="558"/>
      <c r="EHF1787" s="558"/>
      <c r="EHG1787" s="558"/>
      <c r="EHH1787" s="558"/>
      <c r="EHI1787" s="558"/>
      <c r="EHJ1787" s="558"/>
      <c r="EHK1787" s="558"/>
      <c r="EHL1787" s="558"/>
      <c r="EHM1787" s="558"/>
      <c r="EHN1787" s="558"/>
      <c r="EHO1787" s="558"/>
      <c r="EHP1787" s="558"/>
      <c r="EHQ1787" s="558"/>
      <c r="EHR1787" s="558"/>
      <c r="EHS1787" s="558"/>
      <c r="EHT1787" s="558"/>
      <c r="EHU1787" s="558"/>
      <c r="EHV1787" s="558"/>
      <c r="EHW1787" s="558"/>
      <c r="EHX1787" s="558"/>
      <c r="EHY1787" s="558"/>
      <c r="EHZ1787" s="558"/>
      <c r="EIA1787" s="558"/>
      <c r="EIB1787" s="558"/>
      <c r="EIC1787" s="558"/>
      <c r="EID1787" s="559"/>
      <c r="EIE1787" s="557"/>
      <c r="EIF1787" s="558"/>
      <c r="EIG1787" s="558"/>
      <c r="EIH1787" s="558"/>
      <c r="EII1787" s="558"/>
      <c r="EIJ1787" s="558"/>
      <c r="EIK1787" s="558"/>
      <c r="EIL1787" s="558"/>
      <c r="EIM1787" s="558"/>
      <c r="EIN1787" s="558"/>
      <c r="EIO1787" s="558"/>
      <c r="EIP1787" s="558"/>
      <c r="EIQ1787" s="558"/>
      <c r="EIR1787" s="558"/>
      <c r="EIS1787" s="558"/>
      <c r="EIT1787" s="558"/>
      <c r="EIU1787" s="558"/>
      <c r="EIV1787" s="558"/>
      <c r="EIW1787" s="558"/>
      <c r="EIX1787" s="558"/>
      <c r="EIY1787" s="558"/>
      <c r="EIZ1787" s="558"/>
      <c r="EJA1787" s="558"/>
      <c r="EJB1787" s="558"/>
      <c r="EJC1787" s="558"/>
      <c r="EJD1787" s="558"/>
      <c r="EJE1787" s="558"/>
      <c r="EJF1787" s="558"/>
      <c r="EJG1787" s="558"/>
      <c r="EJH1787" s="558"/>
      <c r="EJI1787" s="558"/>
      <c r="EJJ1787" s="558"/>
      <c r="EJK1787" s="558"/>
      <c r="EJL1787" s="558"/>
      <c r="EJM1787" s="558"/>
      <c r="EJN1787" s="558"/>
      <c r="EJO1787" s="558"/>
      <c r="EJP1787" s="558"/>
      <c r="EJQ1787" s="558"/>
      <c r="EJR1787" s="558"/>
      <c r="EJS1787" s="558"/>
      <c r="EJT1787" s="558"/>
      <c r="EJU1787" s="558"/>
      <c r="EJV1787" s="558"/>
      <c r="EJW1787" s="558"/>
      <c r="EJX1787" s="558"/>
      <c r="EJY1787" s="558"/>
      <c r="EJZ1787" s="558"/>
      <c r="EKA1787" s="558"/>
      <c r="EKB1787" s="558"/>
      <c r="EKC1787" s="558"/>
      <c r="EKD1787" s="558"/>
      <c r="EKE1787" s="558"/>
      <c r="EKF1787" s="559"/>
      <c r="EKG1787" s="557"/>
      <c r="EKH1787" s="558"/>
      <c r="EKI1787" s="558"/>
      <c r="EKJ1787" s="558"/>
      <c r="EKK1787" s="558"/>
      <c r="EKL1787" s="558"/>
      <c r="EKM1787" s="558"/>
      <c r="EKN1787" s="558"/>
      <c r="EKO1787" s="558"/>
      <c r="EKP1787" s="558"/>
      <c r="EKQ1787" s="558"/>
      <c r="EKR1787" s="558"/>
      <c r="EKS1787" s="558"/>
      <c r="EKT1787" s="558"/>
      <c r="EKU1787" s="558"/>
      <c r="EKV1787" s="558"/>
      <c r="EKW1787" s="558"/>
      <c r="EKX1787" s="558"/>
      <c r="EKY1787" s="558"/>
      <c r="EKZ1787" s="558"/>
      <c r="ELA1787" s="558"/>
      <c r="ELB1787" s="558"/>
      <c r="ELC1787" s="558"/>
      <c r="ELD1787" s="558"/>
      <c r="ELE1787" s="558"/>
      <c r="ELF1787" s="558"/>
      <c r="ELG1787" s="558"/>
      <c r="ELH1787" s="558"/>
      <c r="ELI1787" s="558"/>
      <c r="ELJ1787" s="558"/>
      <c r="ELK1787" s="558"/>
      <c r="ELL1787" s="558"/>
      <c r="ELM1787" s="558"/>
      <c r="ELN1787" s="558"/>
      <c r="ELO1787" s="558"/>
      <c r="ELP1787" s="558"/>
      <c r="ELQ1787" s="558"/>
      <c r="ELR1787" s="558"/>
      <c r="ELS1787" s="558"/>
      <c r="ELT1787" s="558"/>
      <c r="ELU1787" s="558"/>
      <c r="ELV1787" s="558"/>
      <c r="ELW1787" s="558"/>
      <c r="ELX1787" s="558"/>
      <c r="ELY1787" s="558"/>
      <c r="ELZ1787" s="558"/>
      <c r="EMA1787" s="558"/>
      <c r="EMB1787" s="558"/>
      <c r="EMC1787" s="558"/>
      <c r="EMD1787" s="558"/>
      <c r="EME1787" s="558"/>
      <c r="EMF1787" s="558"/>
      <c r="EMG1787" s="558"/>
      <c r="EMH1787" s="559"/>
      <c r="EMI1787" s="557"/>
      <c r="EMJ1787" s="558"/>
      <c r="EMK1787" s="558"/>
      <c r="EML1787" s="558"/>
      <c r="EMM1787" s="558"/>
      <c r="EMN1787" s="558"/>
      <c r="EMO1787" s="558"/>
      <c r="EMP1787" s="558"/>
      <c r="EMQ1787" s="558"/>
      <c r="EMR1787" s="558"/>
      <c r="EMS1787" s="558"/>
      <c r="EMT1787" s="558"/>
      <c r="EMU1787" s="558"/>
      <c r="EMV1787" s="558"/>
      <c r="EMW1787" s="558"/>
      <c r="EMX1787" s="558"/>
      <c r="EMY1787" s="558"/>
      <c r="EMZ1787" s="558"/>
      <c r="ENA1787" s="558"/>
      <c r="ENB1787" s="558"/>
      <c r="ENC1787" s="558"/>
      <c r="END1787" s="558"/>
      <c r="ENE1787" s="558"/>
      <c r="ENF1787" s="558"/>
      <c r="ENG1787" s="558"/>
      <c r="ENH1787" s="558"/>
      <c r="ENI1787" s="558"/>
      <c r="ENJ1787" s="558"/>
      <c r="ENK1787" s="558"/>
      <c r="ENL1787" s="558"/>
      <c r="ENM1787" s="558"/>
      <c r="ENN1787" s="558"/>
      <c r="ENO1787" s="558"/>
      <c r="ENP1787" s="558"/>
      <c r="ENQ1787" s="558"/>
      <c r="ENR1787" s="558"/>
      <c r="ENS1787" s="558"/>
      <c r="ENT1787" s="558"/>
      <c r="ENU1787" s="558"/>
      <c r="ENV1787" s="558"/>
      <c r="ENW1787" s="558"/>
      <c r="ENX1787" s="558"/>
      <c r="ENY1787" s="558"/>
      <c r="ENZ1787" s="558"/>
      <c r="EOA1787" s="558"/>
      <c r="EOB1787" s="558"/>
      <c r="EOC1787" s="558"/>
      <c r="EOD1787" s="558"/>
      <c r="EOE1787" s="558"/>
      <c r="EOF1787" s="558"/>
      <c r="EOG1787" s="558"/>
      <c r="EOH1787" s="558"/>
      <c r="EOI1787" s="558"/>
      <c r="EOJ1787" s="559"/>
      <c r="EOK1787" s="557"/>
      <c r="EOL1787" s="558"/>
      <c r="EOM1787" s="558"/>
      <c r="EON1787" s="558"/>
      <c r="EOO1787" s="558"/>
      <c r="EOP1787" s="558"/>
      <c r="EOQ1787" s="558"/>
      <c r="EOR1787" s="558"/>
      <c r="EOS1787" s="558"/>
      <c r="EOT1787" s="558"/>
      <c r="EOU1787" s="558"/>
      <c r="EOV1787" s="558"/>
      <c r="EOW1787" s="558"/>
      <c r="EOX1787" s="558"/>
      <c r="EOY1787" s="558"/>
      <c r="EOZ1787" s="558"/>
      <c r="EPA1787" s="558"/>
      <c r="EPB1787" s="558"/>
      <c r="EPC1787" s="558"/>
      <c r="EPD1787" s="558"/>
      <c r="EPE1787" s="558"/>
      <c r="EPF1787" s="558"/>
      <c r="EPG1787" s="558"/>
      <c r="EPH1787" s="558"/>
      <c r="EPI1787" s="558"/>
      <c r="EPJ1787" s="558"/>
      <c r="EPK1787" s="558"/>
      <c r="EPL1787" s="558"/>
      <c r="EPM1787" s="558"/>
      <c r="EPN1787" s="558"/>
      <c r="EPO1787" s="558"/>
      <c r="EPP1787" s="558"/>
      <c r="EPQ1787" s="558"/>
      <c r="EPR1787" s="558"/>
      <c r="EPS1787" s="558"/>
      <c r="EPT1787" s="558"/>
      <c r="EPU1787" s="558"/>
      <c r="EPV1787" s="558"/>
      <c r="EPW1787" s="558"/>
      <c r="EPX1787" s="558"/>
      <c r="EPY1787" s="558"/>
      <c r="EPZ1787" s="558"/>
      <c r="EQA1787" s="558"/>
      <c r="EQB1787" s="558"/>
      <c r="EQC1787" s="558"/>
      <c r="EQD1787" s="558"/>
      <c r="EQE1787" s="558"/>
      <c r="EQF1787" s="558"/>
      <c r="EQG1787" s="558"/>
      <c r="EQH1787" s="558"/>
      <c r="EQI1787" s="558"/>
      <c r="EQJ1787" s="558"/>
      <c r="EQK1787" s="558"/>
      <c r="EQL1787" s="559"/>
      <c r="EQM1787" s="557"/>
      <c r="EQN1787" s="558"/>
      <c r="EQO1787" s="558"/>
      <c r="EQP1787" s="558"/>
      <c r="EQQ1787" s="558"/>
      <c r="EQR1787" s="558"/>
      <c r="EQS1787" s="558"/>
      <c r="EQT1787" s="558"/>
      <c r="EQU1787" s="558"/>
      <c r="EQV1787" s="558"/>
      <c r="EQW1787" s="558"/>
      <c r="EQX1787" s="558"/>
      <c r="EQY1787" s="558"/>
      <c r="EQZ1787" s="558"/>
      <c r="ERA1787" s="558"/>
      <c r="ERB1787" s="558"/>
      <c r="ERC1787" s="558"/>
      <c r="ERD1787" s="558"/>
      <c r="ERE1787" s="558"/>
      <c r="ERF1787" s="558"/>
      <c r="ERG1787" s="558"/>
      <c r="ERH1787" s="558"/>
      <c r="ERI1787" s="558"/>
      <c r="ERJ1787" s="558"/>
      <c r="ERK1787" s="558"/>
      <c r="ERL1787" s="558"/>
      <c r="ERM1787" s="558"/>
      <c r="ERN1787" s="558"/>
      <c r="ERO1787" s="558"/>
      <c r="ERP1787" s="558"/>
      <c r="ERQ1787" s="558"/>
      <c r="ERR1787" s="558"/>
      <c r="ERS1787" s="558"/>
      <c r="ERT1787" s="558"/>
      <c r="ERU1787" s="558"/>
      <c r="ERV1787" s="558"/>
      <c r="ERW1787" s="558"/>
      <c r="ERX1787" s="558"/>
      <c r="ERY1787" s="558"/>
      <c r="ERZ1787" s="558"/>
      <c r="ESA1787" s="558"/>
      <c r="ESB1787" s="558"/>
      <c r="ESC1787" s="558"/>
      <c r="ESD1787" s="558"/>
      <c r="ESE1787" s="558"/>
      <c r="ESF1787" s="558"/>
      <c r="ESG1787" s="558"/>
      <c r="ESH1787" s="558"/>
      <c r="ESI1787" s="558"/>
      <c r="ESJ1787" s="558"/>
      <c r="ESK1787" s="558"/>
      <c r="ESL1787" s="558"/>
      <c r="ESM1787" s="558"/>
      <c r="ESN1787" s="559"/>
      <c r="ESO1787" s="557"/>
      <c r="ESP1787" s="558"/>
      <c r="ESQ1787" s="558"/>
      <c r="ESR1787" s="558"/>
      <c r="ESS1787" s="558"/>
      <c r="EST1787" s="558"/>
      <c r="ESU1787" s="558"/>
      <c r="ESV1787" s="558"/>
      <c r="ESW1787" s="558"/>
      <c r="ESX1787" s="558"/>
      <c r="ESY1787" s="558"/>
      <c r="ESZ1787" s="558"/>
      <c r="ETA1787" s="558"/>
      <c r="ETB1787" s="558"/>
      <c r="ETC1787" s="558"/>
      <c r="ETD1787" s="558"/>
      <c r="ETE1787" s="558"/>
      <c r="ETF1787" s="558"/>
      <c r="ETG1787" s="558"/>
      <c r="ETH1787" s="558"/>
      <c r="ETI1787" s="558"/>
      <c r="ETJ1787" s="558"/>
      <c r="ETK1787" s="558"/>
      <c r="ETL1787" s="558"/>
      <c r="ETM1787" s="558"/>
      <c r="ETN1787" s="558"/>
      <c r="ETO1787" s="558"/>
      <c r="ETP1787" s="558"/>
      <c r="ETQ1787" s="558"/>
      <c r="ETR1787" s="558"/>
      <c r="ETS1787" s="558"/>
      <c r="ETT1787" s="558"/>
      <c r="ETU1787" s="558"/>
      <c r="ETV1787" s="558"/>
      <c r="ETW1787" s="558"/>
      <c r="ETX1787" s="558"/>
      <c r="ETY1787" s="558"/>
      <c r="ETZ1787" s="558"/>
      <c r="EUA1787" s="558"/>
      <c r="EUB1787" s="558"/>
      <c r="EUC1787" s="558"/>
      <c r="EUD1787" s="558"/>
      <c r="EUE1787" s="558"/>
      <c r="EUF1787" s="558"/>
      <c r="EUG1787" s="558"/>
      <c r="EUH1787" s="558"/>
      <c r="EUI1787" s="558"/>
      <c r="EUJ1787" s="558"/>
      <c r="EUK1787" s="558"/>
      <c r="EUL1787" s="558"/>
      <c r="EUM1787" s="558"/>
      <c r="EUN1787" s="558"/>
      <c r="EUO1787" s="558"/>
      <c r="EUP1787" s="559"/>
      <c r="EUQ1787" s="557"/>
      <c r="EUR1787" s="558"/>
      <c r="EUS1787" s="558"/>
      <c r="EUT1787" s="558"/>
      <c r="EUU1787" s="558"/>
      <c r="EUV1787" s="558"/>
      <c r="EUW1787" s="558"/>
      <c r="EUX1787" s="558"/>
      <c r="EUY1787" s="558"/>
      <c r="EUZ1787" s="558"/>
      <c r="EVA1787" s="558"/>
      <c r="EVB1787" s="558"/>
      <c r="EVC1787" s="558"/>
      <c r="EVD1787" s="558"/>
      <c r="EVE1787" s="558"/>
      <c r="EVF1787" s="558"/>
      <c r="EVG1787" s="558"/>
      <c r="EVH1787" s="558"/>
      <c r="EVI1787" s="558"/>
      <c r="EVJ1787" s="558"/>
      <c r="EVK1787" s="558"/>
      <c r="EVL1787" s="558"/>
      <c r="EVM1787" s="558"/>
      <c r="EVN1787" s="558"/>
      <c r="EVO1787" s="558"/>
      <c r="EVP1787" s="558"/>
      <c r="EVQ1787" s="558"/>
      <c r="EVR1787" s="558"/>
      <c r="EVS1787" s="558"/>
      <c r="EVT1787" s="558"/>
      <c r="EVU1787" s="558"/>
      <c r="EVV1787" s="558"/>
      <c r="EVW1787" s="558"/>
      <c r="EVX1787" s="558"/>
      <c r="EVY1787" s="558"/>
      <c r="EVZ1787" s="558"/>
      <c r="EWA1787" s="558"/>
      <c r="EWB1787" s="558"/>
      <c r="EWC1787" s="558"/>
      <c r="EWD1787" s="558"/>
      <c r="EWE1787" s="558"/>
      <c r="EWF1787" s="558"/>
      <c r="EWG1787" s="558"/>
      <c r="EWH1787" s="558"/>
      <c r="EWI1787" s="558"/>
      <c r="EWJ1787" s="558"/>
      <c r="EWK1787" s="558"/>
      <c r="EWL1787" s="558"/>
      <c r="EWM1787" s="558"/>
      <c r="EWN1787" s="558"/>
      <c r="EWO1787" s="558"/>
      <c r="EWP1787" s="558"/>
      <c r="EWQ1787" s="558"/>
      <c r="EWR1787" s="559"/>
      <c r="EWS1787" s="557"/>
      <c r="EWT1787" s="558"/>
      <c r="EWU1787" s="558"/>
      <c r="EWV1787" s="558"/>
      <c r="EWW1787" s="558"/>
      <c r="EWX1787" s="558"/>
      <c r="EWY1787" s="558"/>
      <c r="EWZ1787" s="558"/>
      <c r="EXA1787" s="558"/>
      <c r="EXB1787" s="558"/>
      <c r="EXC1787" s="558"/>
      <c r="EXD1787" s="558"/>
      <c r="EXE1787" s="558"/>
      <c r="EXF1787" s="558"/>
      <c r="EXG1787" s="558"/>
      <c r="EXH1787" s="558"/>
      <c r="EXI1787" s="558"/>
      <c r="EXJ1787" s="558"/>
      <c r="EXK1787" s="558"/>
      <c r="EXL1787" s="558"/>
      <c r="EXM1787" s="558"/>
      <c r="EXN1787" s="558"/>
      <c r="EXO1787" s="558"/>
      <c r="EXP1787" s="558"/>
      <c r="EXQ1787" s="558"/>
      <c r="EXR1787" s="558"/>
      <c r="EXS1787" s="558"/>
      <c r="EXT1787" s="558"/>
      <c r="EXU1787" s="558"/>
      <c r="EXV1787" s="558"/>
      <c r="EXW1787" s="558"/>
      <c r="EXX1787" s="558"/>
      <c r="EXY1787" s="558"/>
      <c r="EXZ1787" s="558"/>
      <c r="EYA1787" s="558"/>
      <c r="EYB1787" s="558"/>
      <c r="EYC1787" s="558"/>
      <c r="EYD1787" s="558"/>
      <c r="EYE1787" s="558"/>
      <c r="EYF1787" s="558"/>
      <c r="EYG1787" s="558"/>
      <c r="EYH1787" s="558"/>
      <c r="EYI1787" s="558"/>
      <c r="EYJ1787" s="558"/>
      <c r="EYK1787" s="558"/>
      <c r="EYL1787" s="558"/>
      <c r="EYM1787" s="558"/>
      <c r="EYN1787" s="558"/>
      <c r="EYO1787" s="558"/>
      <c r="EYP1787" s="558"/>
      <c r="EYQ1787" s="558"/>
      <c r="EYR1787" s="558"/>
      <c r="EYS1787" s="558"/>
      <c r="EYT1787" s="559"/>
      <c r="EYU1787" s="557"/>
      <c r="EYV1787" s="558"/>
      <c r="EYW1787" s="558"/>
      <c r="EYX1787" s="558"/>
      <c r="EYY1787" s="558"/>
      <c r="EYZ1787" s="558"/>
      <c r="EZA1787" s="558"/>
      <c r="EZB1787" s="558"/>
      <c r="EZC1787" s="558"/>
      <c r="EZD1787" s="558"/>
      <c r="EZE1787" s="558"/>
      <c r="EZF1787" s="558"/>
      <c r="EZG1787" s="558"/>
      <c r="EZH1787" s="558"/>
      <c r="EZI1787" s="558"/>
      <c r="EZJ1787" s="558"/>
      <c r="EZK1787" s="558"/>
      <c r="EZL1787" s="558"/>
      <c r="EZM1787" s="558"/>
      <c r="EZN1787" s="558"/>
      <c r="EZO1787" s="558"/>
      <c r="EZP1787" s="558"/>
      <c r="EZQ1787" s="558"/>
      <c r="EZR1787" s="558"/>
      <c r="EZS1787" s="558"/>
      <c r="EZT1787" s="558"/>
      <c r="EZU1787" s="558"/>
      <c r="EZV1787" s="558"/>
      <c r="EZW1787" s="558"/>
      <c r="EZX1787" s="558"/>
      <c r="EZY1787" s="558"/>
      <c r="EZZ1787" s="558"/>
      <c r="FAA1787" s="558"/>
      <c r="FAB1787" s="558"/>
      <c r="FAC1787" s="558"/>
      <c r="FAD1787" s="558"/>
      <c r="FAE1787" s="558"/>
      <c r="FAF1787" s="558"/>
      <c r="FAG1787" s="558"/>
      <c r="FAH1787" s="558"/>
      <c r="FAI1787" s="558"/>
      <c r="FAJ1787" s="558"/>
      <c r="FAK1787" s="558"/>
      <c r="FAL1787" s="558"/>
      <c r="FAM1787" s="558"/>
      <c r="FAN1787" s="558"/>
      <c r="FAO1787" s="558"/>
      <c r="FAP1787" s="558"/>
      <c r="FAQ1787" s="558"/>
      <c r="FAR1787" s="558"/>
      <c r="FAS1787" s="558"/>
      <c r="FAT1787" s="558"/>
      <c r="FAU1787" s="558"/>
      <c r="FAV1787" s="559"/>
      <c r="FAW1787" s="557"/>
      <c r="FAX1787" s="558"/>
      <c r="FAY1787" s="558"/>
      <c r="FAZ1787" s="558"/>
      <c r="FBA1787" s="558"/>
      <c r="FBB1787" s="558"/>
      <c r="FBC1787" s="558"/>
      <c r="FBD1787" s="558"/>
      <c r="FBE1787" s="558"/>
      <c r="FBF1787" s="558"/>
      <c r="FBG1787" s="558"/>
      <c r="FBH1787" s="558"/>
      <c r="FBI1787" s="558"/>
      <c r="FBJ1787" s="558"/>
      <c r="FBK1787" s="558"/>
      <c r="FBL1787" s="558"/>
      <c r="FBM1787" s="558"/>
      <c r="FBN1787" s="558"/>
      <c r="FBO1787" s="558"/>
      <c r="FBP1787" s="558"/>
      <c r="FBQ1787" s="558"/>
      <c r="FBR1787" s="558"/>
      <c r="FBS1787" s="558"/>
      <c r="FBT1787" s="558"/>
      <c r="FBU1787" s="558"/>
      <c r="FBV1787" s="558"/>
      <c r="FBW1787" s="558"/>
      <c r="FBX1787" s="558"/>
      <c r="FBY1787" s="558"/>
      <c r="FBZ1787" s="558"/>
      <c r="FCA1787" s="558"/>
      <c r="FCB1787" s="558"/>
      <c r="FCC1787" s="558"/>
      <c r="FCD1787" s="558"/>
      <c r="FCE1787" s="558"/>
      <c r="FCF1787" s="558"/>
      <c r="FCG1787" s="558"/>
      <c r="FCH1787" s="558"/>
      <c r="FCI1787" s="558"/>
      <c r="FCJ1787" s="558"/>
      <c r="FCK1787" s="558"/>
      <c r="FCL1787" s="558"/>
      <c r="FCM1787" s="558"/>
      <c r="FCN1787" s="558"/>
      <c r="FCO1787" s="558"/>
      <c r="FCP1787" s="558"/>
      <c r="FCQ1787" s="558"/>
      <c r="FCR1787" s="558"/>
      <c r="FCS1787" s="558"/>
      <c r="FCT1787" s="558"/>
      <c r="FCU1787" s="558"/>
      <c r="FCV1787" s="558"/>
      <c r="FCW1787" s="558"/>
      <c r="FCX1787" s="559"/>
      <c r="FCY1787" s="557"/>
      <c r="FCZ1787" s="558"/>
      <c r="FDA1787" s="558"/>
      <c r="FDB1787" s="558"/>
      <c r="FDC1787" s="558"/>
      <c r="FDD1787" s="558"/>
      <c r="FDE1787" s="558"/>
      <c r="FDF1787" s="558"/>
      <c r="FDG1787" s="558"/>
      <c r="FDH1787" s="558"/>
      <c r="FDI1787" s="558"/>
      <c r="FDJ1787" s="558"/>
      <c r="FDK1787" s="558"/>
      <c r="FDL1787" s="558"/>
      <c r="FDM1787" s="558"/>
      <c r="FDN1787" s="558"/>
      <c r="FDO1787" s="558"/>
      <c r="FDP1787" s="558"/>
      <c r="FDQ1787" s="558"/>
      <c r="FDR1787" s="558"/>
      <c r="FDS1787" s="558"/>
      <c r="FDT1787" s="558"/>
      <c r="FDU1787" s="558"/>
      <c r="FDV1787" s="558"/>
      <c r="FDW1787" s="558"/>
      <c r="FDX1787" s="558"/>
      <c r="FDY1787" s="558"/>
      <c r="FDZ1787" s="558"/>
      <c r="FEA1787" s="558"/>
      <c r="FEB1787" s="558"/>
      <c r="FEC1787" s="558"/>
      <c r="FED1787" s="558"/>
      <c r="FEE1787" s="558"/>
      <c r="FEF1787" s="558"/>
      <c r="FEG1787" s="558"/>
      <c r="FEH1787" s="558"/>
      <c r="FEI1787" s="558"/>
      <c r="FEJ1787" s="558"/>
      <c r="FEK1787" s="558"/>
      <c r="FEL1787" s="558"/>
      <c r="FEM1787" s="558"/>
      <c r="FEN1787" s="558"/>
      <c r="FEO1787" s="558"/>
      <c r="FEP1787" s="558"/>
      <c r="FEQ1787" s="558"/>
      <c r="FER1787" s="558"/>
      <c r="FES1787" s="558"/>
      <c r="FET1787" s="558"/>
      <c r="FEU1787" s="558"/>
      <c r="FEV1787" s="558"/>
      <c r="FEW1787" s="558"/>
      <c r="FEX1787" s="558"/>
      <c r="FEY1787" s="558"/>
      <c r="FEZ1787" s="559"/>
      <c r="FFA1787" s="557"/>
      <c r="FFB1787" s="558"/>
      <c r="FFC1787" s="558"/>
      <c r="FFD1787" s="558"/>
      <c r="FFE1787" s="558"/>
      <c r="FFF1787" s="558"/>
      <c r="FFG1787" s="558"/>
      <c r="FFH1787" s="558"/>
      <c r="FFI1787" s="558"/>
      <c r="FFJ1787" s="558"/>
      <c r="FFK1787" s="558"/>
      <c r="FFL1787" s="558"/>
      <c r="FFM1787" s="558"/>
      <c r="FFN1787" s="558"/>
      <c r="FFO1787" s="558"/>
      <c r="FFP1787" s="558"/>
      <c r="FFQ1787" s="558"/>
      <c r="FFR1787" s="558"/>
      <c r="FFS1787" s="558"/>
      <c r="FFT1787" s="558"/>
      <c r="FFU1787" s="558"/>
      <c r="FFV1787" s="558"/>
      <c r="FFW1787" s="558"/>
      <c r="FFX1787" s="558"/>
      <c r="FFY1787" s="558"/>
      <c r="FFZ1787" s="558"/>
      <c r="FGA1787" s="558"/>
      <c r="FGB1787" s="558"/>
      <c r="FGC1787" s="558"/>
      <c r="FGD1787" s="558"/>
      <c r="FGE1787" s="558"/>
      <c r="FGF1787" s="558"/>
      <c r="FGG1787" s="558"/>
      <c r="FGH1787" s="558"/>
      <c r="FGI1787" s="558"/>
      <c r="FGJ1787" s="558"/>
      <c r="FGK1787" s="558"/>
      <c r="FGL1787" s="558"/>
      <c r="FGM1787" s="558"/>
      <c r="FGN1787" s="558"/>
      <c r="FGO1787" s="558"/>
      <c r="FGP1787" s="558"/>
      <c r="FGQ1787" s="558"/>
      <c r="FGR1787" s="558"/>
      <c r="FGS1787" s="558"/>
      <c r="FGT1787" s="558"/>
      <c r="FGU1787" s="558"/>
      <c r="FGV1787" s="558"/>
      <c r="FGW1787" s="558"/>
      <c r="FGX1787" s="558"/>
      <c r="FGY1787" s="558"/>
      <c r="FGZ1787" s="558"/>
      <c r="FHA1787" s="558"/>
      <c r="FHB1787" s="559"/>
      <c r="FHC1787" s="557"/>
      <c r="FHD1787" s="558"/>
      <c r="FHE1787" s="558"/>
      <c r="FHF1787" s="558"/>
      <c r="FHG1787" s="558"/>
      <c r="FHH1787" s="558"/>
      <c r="FHI1787" s="558"/>
      <c r="FHJ1787" s="558"/>
      <c r="FHK1787" s="558"/>
      <c r="FHL1787" s="558"/>
      <c r="FHM1787" s="558"/>
      <c r="FHN1787" s="558"/>
      <c r="FHO1787" s="558"/>
      <c r="FHP1787" s="558"/>
      <c r="FHQ1787" s="558"/>
      <c r="FHR1787" s="558"/>
      <c r="FHS1787" s="558"/>
      <c r="FHT1787" s="558"/>
      <c r="FHU1787" s="558"/>
      <c r="FHV1787" s="558"/>
      <c r="FHW1787" s="558"/>
      <c r="FHX1787" s="558"/>
      <c r="FHY1787" s="558"/>
      <c r="FHZ1787" s="558"/>
      <c r="FIA1787" s="558"/>
      <c r="FIB1787" s="558"/>
      <c r="FIC1787" s="558"/>
      <c r="FID1787" s="558"/>
      <c r="FIE1787" s="558"/>
      <c r="FIF1787" s="558"/>
      <c r="FIG1787" s="558"/>
      <c r="FIH1787" s="558"/>
      <c r="FII1787" s="558"/>
      <c r="FIJ1787" s="558"/>
      <c r="FIK1787" s="558"/>
      <c r="FIL1787" s="558"/>
      <c r="FIM1787" s="558"/>
      <c r="FIN1787" s="558"/>
      <c r="FIO1787" s="558"/>
      <c r="FIP1787" s="558"/>
      <c r="FIQ1787" s="558"/>
      <c r="FIR1787" s="558"/>
      <c r="FIS1787" s="558"/>
      <c r="FIT1787" s="558"/>
      <c r="FIU1787" s="558"/>
      <c r="FIV1787" s="558"/>
      <c r="FIW1787" s="558"/>
      <c r="FIX1787" s="558"/>
      <c r="FIY1787" s="558"/>
      <c r="FIZ1787" s="558"/>
      <c r="FJA1787" s="558"/>
      <c r="FJB1787" s="558"/>
      <c r="FJC1787" s="558"/>
      <c r="FJD1787" s="559"/>
      <c r="FJE1787" s="557"/>
      <c r="FJF1787" s="558"/>
      <c r="FJG1787" s="558"/>
      <c r="FJH1787" s="558"/>
      <c r="FJI1787" s="558"/>
      <c r="FJJ1787" s="558"/>
      <c r="FJK1787" s="558"/>
      <c r="FJL1787" s="558"/>
      <c r="FJM1787" s="558"/>
      <c r="FJN1787" s="558"/>
      <c r="FJO1787" s="558"/>
      <c r="FJP1787" s="558"/>
      <c r="FJQ1787" s="558"/>
      <c r="FJR1787" s="558"/>
      <c r="FJS1787" s="558"/>
      <c r="FJT1787" s="558"/>
      <c r="FJU1787" s="558"/>
      <c r="FJV1787" s="558"/>
      <c r="FJW1787" s="558"/>
      <c r="FJX1787" s="558"/>
      <c r="FJY1787" s="558"/>
      <c r="FJZ1787" s="558"/>
      <c r="FKA1787" s="558"/>
      <c r="FKB1787" s="558"/>
      <c r="FKC1787" s="558"/>
      <c r="FKD1787" s="558"/>
      <c r="FKE1787" s="558"/>
      <c r="FKF1787" s="558"/>
      <c r="FKG1787" s="558"/>
      <c r="FKH1787" s="558"/>
      <c r="FKI1787" s="558"/>
      <c r="FKJ1787" s="558"/>
      <c r="FKK1787" s="558"/>
      <c r="FKL1787" s="558"/>
      <c r="FKM1787" s="558"/>
      <c r="FKN1787" s="558"/>
      <c r="FKO1787" s="558"/>
      <c r="FKP1787" s="558"/>
      <c r="FKQ1787" s="558"/>
      <c r="FKR1787" s="558"/>
      <c r="FKS1787" s="558"/>
      <c r="FKT1787" s="558"/>
      <c r="FKU1787" s="558"/>
      <c r="FKV1787" s="558"/>
      <c r="FKW1787" s="558"/>
      <c r="FKX1787" s="558"/>
      <c r="FKY1787" s="558"/>
      <c r="FKZ1787" s="558"/>
      <c r="FLA1787" s="558"/>
      <c r="FLB1787" s="558"/>
      <c r="FLC1787" s="558"/>
      <c r="FLD1787" s="558"/>
      <c r="FLE1787" s="558"/>
      <c r="FLF1787" s="559"/>
      <c r="FLG1787" s="557"/>
      <c r="FLH1787" s="558"/>
      <c r="FLI1787" s="558"/>
      <c r="FLJ1787" s="558"/>
      <c r="FLK1787" s="558"/>
      <c r="FLL1787" s="558"/>
      <c r="FLM1787" s="558"/>
      <c r="FLN1787" s="558"/>
      <c r="FLO1787" s="558"/>
      <c r="FLP1787" s="558"/>
      <c r="FLQ1787" s="558"/>
      <c r="FLR1787" s="558"/>
      <c r="FLS1787" s="558"/>
      <c r="FLT1787" s="558"/>
      <c r="FLU1787" s="558"/>
      <c r="FLV1787" s="558"/>
      <c r="FLW1787" s="558"/>
      <c r="FLX1787" s="558"/>
      <c r="FLY1787" s="558"/>
      <c r="FLZ1787" s="558"/>
      <c r="FMA1787" s="558"/>
      <c r="FMB1787" s="558"/>
      <c r="FMC1787" s="558"/>
      <c r="FMD1787" s="558"/>
      <c r="FME1787" s="558"/>
      <c r="FMF1787" s="558"/>
      <c r="FMG1787" s="558"/>
      <c r="FMH1787" s="558"/>
      <c r="FMI1787" s="558"/>
      <c r="FMJ1787" s="558"/>
      <c r="FMK1787" s="558"/>
      <c r="FML1787" s="558"/>
      <c r="FMM1787" s="558"/>
      <c r="FMN1787" s="558"/>
      <c r="FMO1787" s="558"/>
      <c r="FMP1787" s="558"/>
      <c r="FMQ1787" s="558"/>
      <c r="FMR1787" s="558"/>
      <c r="FMS1787" s="558"/>
      <c r="FMT1787" s="558"/>
      <c r="FMU1787" s="558"/>
      <c r="FMV1787" s="558"/>
      <c r="FMW1787" s="558"/>
      <c r="FMX1787" s="558"/>
      <c r="FMY1787" s="558"/>
      <c r="FMZ1787" s="558"/>
      <c r="FNA1787" s="558"/>
      <c r="FNB1787" s="558"/>
      <c r="FNC1787" s="558"/>
      <c r="FND1787" s="558"/>
      <c r="FNE1787" s="558"/>
      <c r="FNF1787" s="558"/>
      <c r="FNG1787" s="558"/>
      <c r="FNH1787" s="559"/>
      <c r="FNI1787" s="557"/>
      <c r="FNJ1787" s="558"/>
      <c r="FNK1787" s="558"/>
      <c r="FNL1787" s="558"/>
      <c r="FNM1787" s="558"/>
      <c r="FNN1787" s="558"/>
      <c r="FNO1787" s="558"/>
      <c r="FNP1787" s="558"/>
      <c r="FNQ1787" s="558"/>
      <c r="FNR1787" s="558"/>
      <c r="FNS1787" s="558"/>
      <c r="FNT1787" s="558"/>
      <c r="FNU1787" s="558"/>
      <c r="FNV1787" s="558"/>
      <c r="FNW1787" s="558"/>
      <c r="FNX1787" s="558"/>
      <c r="FNY1787" s="558"/>
      <c r="FNZ1787" s="558"/>
      <c r="FOA1787" s="558"/>
      <c r="FOB1787" s="558"/>
      <c r="FOC1787" s="558"/>
      <c r="FOD1787" s="558"/>
      <c r="FOE1787" s="558"/>
      <c r="FOF1787" s="558"/>
      <c r="FOG1787" s="558"/>
      <c r="FOH1787" s="558"/>
      <c r="FOI1787" s="558"/>
      <c r="FOJ1787" s="558"/>
      <c r="FOK1787" s="558"/>
      <c r="FOL1787" s="558"/>
      <c r="FOM1787" s="558"/>
      <c r="FON1787" s="558"/>
      <c r="FOO1787" s="558"/>
      <c r="FOP1787" s="558"/>
      <c r="FOQ1787" s="558"/>
      <c r="FOR1787" s="558"/>
      <c r="FOS1787" s="558"/>
      <c r="FOT1787" s="558"/>
      <c r="FOU1787" s="558"/>
      <c r="FOV1787" s="558"/>
      <c r="FOW1787" s="558"/>
      <c r="FOX1787" s="558"/>
      <c r="FOY1787" s="558"/>
      <c r="FOZ1787" s="558"/>
      <c r="FPA1787" s="558"/>
      <c r="FPB1787" s="558"/>
      <c r="FPC1787" s="558"/>
      <c r="FPD1787" s="558"/>
      <c r="FPE1787" s="558"/>
      <c r="FPF1787" s="558"/>
      <c r="FPG1787" s="558"/>
      <c r="FPH1787" s="558"/>
      <c r="FPI1787" s="558"/>
      <c r="FPJ1787" s="559"/>
      <c r="FPK1787" s="557"/>
      <c r="FPL1787" s="558"/>
      <c r="FPM1787" s="558"/>
      <c r="FPN1787" s="558"/>
      <c r="FPO1787" s="558"/>
      <c r="FPP1787" s="558"/>
      <c r="FPQ1787" s="558"/>
      <c r="FPR1787" s="558"/>
      <c r="FPS1787" s="558"/>
      <c r="FPT1787" s="558"/>
      <c r="FPU1787" s="558"/>
      <c r="FPV1787" s="558"/>
      <c r="FPW1787" s="558"/>
      <c r="FPX1787" s="558"/>
      <c r="FPY1787" s="558"/>
      <c r="FPZ1787" s="558"/>
      <c r="FQA1787" s="558"/>
      <c r="FQB1787" s="558"/>
      <c r="FQC1787" s="558"/>
      <c r="FQD1787" s="558"/>
      <c r="FQE1787" s="558"/>
      <c r="FQF1787" s="558"/>
      <c r="FQG1787" s="558"/>
      <c r="FQH1787" s="558"/>
      <c r="FQI1787" s="558"/>
      <c r="FQJ1787" s="558"/>
      <c r="FQK1787" s="558"/>
      <c r="FQL1787" s="558"/>
      <c r="FQM1787" s="558"/>
      <c r="FQN1787" s="558"/>
      <c r="FQO1787" s="558"/>
      <c r="FQP1787" s="558"/>
      <c r="FQQ1787" s="558"/>
      <c r="FQR1787" s="558"/>
      <c r="FQS1787" s="558"/>
      <c r="FQT1787" s="558"/>
      <c r="FQU1787" s="558"/>
      <c r="FQV1787" s="558"/>
      <c r="FQW1787" s="558"/>
      <c r="FQX1787" s="558"/>
      <c r="FQY1787" s="558"/>
      <c r="FQZ1787" s="558"/>
      <c r="FRA1787" s="558"/>
      <c r="FRB1787" s="558"/>
      <c r="FRC1787" s="558"/>
      <c r="FRD1787" s="558"/>
      <c r="FRE1787" s="558"/>
      <c r="FRF1787" s="558"/>
      <c r="FRG1787" s="558"/>
      <c r="FRH1787" s="558"/>
      <c r="FRI1787" s="558"/>
      <c r="FRJ1787" s="558"/>
      <c r="FRK1787" s="558"/>
      <c r="FRL1787" s="559"/>
      <c r="FRM1787" s="557"/>
      <c r="FRN1787" s="558"/>
      <c r="FRO1787" s="558"/>
      <c r="FRP1787" s="558"/>
      <c r="FRQ1787" s="558"/>
      <c r="FRR1787" s="558"/>
      <c r="FRS1787" s="558"/>
      <c r="FRT1787" s="558"/>
      <c r="FRU1787" s="558"/>
      <c r="FRV1787" s="558"/>
      <c r="FRW1787" s="558"/>
      <c r="FRX1787" s="558"/>
      <c r="FRY1787" s="558"/>
      <c r="FRZ1787" s="558"/>
      <c r="FSA1787" s="558"/>
      <c r="FSB1787" s="558"/>
      <c r="FSC1787" s="558"/>
      <c r="FSD1787" s="558"/>
      <c r="FSE1787" s="558"/>
      <c r="FSF1787" s="558"/>
      <c r="FSG1787" s="558"/>
      <c r="FSH1787" s="558"/>
      <c r="FSI1787" s="558"/>
      <c r="FSJ1787" s="558"/>
      <c r="FSK1787" s="558"/>
      <c r="FSL1787" s="558"/>
      <c r="FSM1787" s="558"/>
      <c r="FSN1787" s="558"/>
      <c r="FSO1787" s="558"/>
      <c r="FSP1787" s="558"/>
      <c r="FSQ1787" s="558"/>
      <c r="FSR1787" s="558"/>
      <c r="FSS1787" s="558"/>
      <c r="FST1787" s="558"/>
      <c r="FSU1787" s="558"/>
      <c r="FSV1787" s="558"/>
      <c r="FSW1787" s="558"/>
      <c r="FSX1787" s="558"/>
      <c r="FSY1787" s="558"/>
      <c r="FSZ1787" s="558"/>
      <c r="FTA1787" s="558"/>
      <c r="FTB1787" s="558"/>
      <c r="FTC1787" s="558"/>
      <c r="FTD1787" s="558"/>
      <c r="FTE1787" s="558"/>
      <c r="FTF1787" s="558"/>
      <c r="FTG1787" s="558"/>
      <c r="FTH1787" s="558"/>
      <c r="FTI1787" s="558"/>
      <c r="FTJ1787" s="558"/>
      <c r="FTK1787" s="558"/>
      <c r="FTL1787" s="558"/>
      <c r="FTM1787" s="558"/>
      <c r="FTN1787" s="559"/>
      <c r="FTO1787" s="557"/>
      <c r="FTP1787" s="558"/>
      <c r="FTQ1787" s="558"/>
      <c r="FTR1787" s="558"/>
      <c r="FTS1787" s="558"/>
      <c r="FTT1787" s="558"/>
      <c r="FTU1787" s="558"/>
      <c r="FTV1787" s="558"/>
      <c r="FTW1787" s="558"/>
      <c r="FTX1787" s="558"/>
      <c r="FTY1787" s="558"/>
      <c r="FTZ1787" s="558"/>
      <c r="FUA1787" s="558"/>
      <c r="FUB1787" s="558"/>
      <c r="FUC1787" s="558"/>
      <c r="FUD1787" s="558"/>
      <c r="FUE1787" s="558"/>
      <c r="FUF1787" s="558"/>
      <c r="FUG1787" s="558"/>
      <c r="FUH1787" s="558"/>
      <c r="FUI1787" s="558"/>
      <c r="FUJ1787" s="558"/>
      <c r="FUK1787" s="558"/>
      <c r="FUL1787" s="558"/>
      <c r="FUM1787" s="558"/>
      <c r="FUN1787" s="558"/>
      <c r="FUO1787" s="558"/>
      <c r="FUP1787" s="558"/>
      <c r="FUQ1787" s="558"/>
      <c r="FUR1787" s="558"/>
      <c r="FUS1787" s="558"/>
      <c r="FUT1787" s="558"/>
      <c r="FUU1787" s="558"/>
      <c r="FUV1787" s="558"/>
      <c r="FUW1787" s="558"/>
      <c r="FUX1787" s="558"/>
      <c r="FUY1787" s="558"/>
      <c r="FUZ1787" s="558"/>
      <c r="FVA1787" s="558"/>
      <c r="FVB1787" s="558"/>
      <c r="FVC1787" s="558"/>
      <c r="FVD1787" s="558"/>
      <c r="FVE1787" s="558"/>
      <c r="FVF1787" s="558"/>
      <c r="FVG1787" s="558"/>
      <c r="FVH1787" s="558"/>
      <c r="FVI1787" s="558"/>
      <c r="FVJ1787" s="558"/>
      <c r="FVK1787" s="558"/>
      <c r="FVL1787" s="558"/>
      <c r="FVM1787" s="558"/>
      <c r="FVN1787" s="558"/>
      <c r="FVO1787" s="558"/>
      <c r="FVP1787" s="559"/>
      <c r="FVQ1787" s="557"/>
      <c r="FVR1787" s="558"/>
      <c r="FVS1787" s="558"/>
      <c r="FVT1787" s="558"/>
      <c r="FVU1787" s="558"/>
      <c r="FVV1787" s="558"/>
      <c r="FVW1787" s="558"/>
      <c r="FVX1787" s="558"/>
      <c r="FVY1787" s="558"/>
      <c r="FVZ1787" s="558"/>
      <c r="FWA1787" s="558"/>
      <c r="FWB1787" s="558"/>
      <c r="FWC1787" s="558"/>
      <c r="FWD1787" s="558"/>
      <c r="FWE1787" s="558"/>
      <c r="FWF1787" s="558"/>
      <c r="FWG1787" s="558"/>
      <c r="FWH1787" s="558"/>
      <c r="FWI1787" s="558"/>
      <c r="FWJ1787" s="558"/>
      <c r="FWK1787" s="558"/>
      <c r="FWL1787" s="558"/>
      <c r="FWM1787" s="558"/>
      <c r="FWN1787" s="558"/>
      <c r="FWO1787" s="558"/>
      <c r="FWP1787" s="558"/>
      <c r="FWQ1787" s="558"/>
      <c r="FWR1787" s="558"/>
      <c r="FWS1787" s="558"/>
      <c r="FWT1787" s="558"/>
      <c r="FWU1787" s="558"/>
      <c r="FWV1787" s="558"/>
      <c r="FWW1787" s="558"/>
      <c r="FWX1787" s="558"/>
      <c r="FWY1787" s="558"/>
      <c r="FWZ1787" s="558"/>
      <c r="FXA1787" s="558"/>
      <c r="FXB1787" s="558"/>
      <c r="FXC1787" s="558"/>
      <c r="FXD1787" s="558"/>
      <c r="FXE1787" s="558"/>
      <c r="FXF1787" s="558"/>
      <c r="FXG1787" s="558"/>
      <c r="FXH1787" s="558"/>
      <c r="FXI1787" s="558"/>
      <c r="FXJ1787" s="558"/>
      <c r="FXK1787" s="558"/>
      <c r="FXL1787" s="558"/>
      <c r="FXM1787" s="558"/>
      <c r="FXN1787" s="558"/>
      <c r="FXO1787" s="558"/>
      <c r="FXP1787" s="558"/>
      <c r="FXQ1787" s="558"/>
      <c r="FXR1787" s="559"/>
      <c r="FXS1787" s="557"/>
      <c r="FXT1787" s="558"/>
      <c r="FXU1787" s="558"/>
      <c r="FXV1787" s="558"/>
      <c r="FXW1787" s="558"/>
      <c r="FXX1787" s="558"/>
      <c r="FXY1787" s="558"/>
      <c r="FXZ1787" s="558"/>
      <c r="FYA1787" s="558"/>
      <c r="FYB1787" s="558"/>
      <c r="FYC1787" s="558"/>
      <c r="FYD1787" s="558"/>
      <c r="FYE1787" s="558"/>
      <c r="FYF1787" s="558"/>
      <c r="FYG1787" s="558"/>
      <c r="FYH1787" s="558"/>
      <c r="FYI1787" s="558"/>
      <c r="FYJ1787" s="558"/>
      <c r="FYK1787" s="558"/>
      <c r="FYL1787" s="558"/>
      <c r="FYM1787" s="558"/>
      <c r="FYN1787" s="558"/>
      <c r="FYO1787" s="558"/>
      <c r="FYP1787" s="558"/>
      <c r="FYQ1787" s="558"/>
      <c r="FYR1787" s="558"/>
      <c r="FYS1787" s="558"/>
      <c r="FYT1787" s="558"/>
      <c r="FYU1787" s="558"/>
      <c r="FYV1787" s="558"/>
      <c r="FYW1787" s="558"/>
      <c r="FYX1787" s="558"/>
      <c r="FYY1787" s="558"/>
      <c r="FYZ1787" s="558"/>
      <c r="FZA1787" s="558"/>
      <c r="FZB1787" s="558"/>
      <c r="FZC1787" s="558"/>
      <c r="FZD1787" s="558"/>
      <c r="FZE1787" s="558"/>
      <c r="FZF1787" s="558"/>
      <c r="FZG1787" s="558"/>
      <c r="FZH1787" s="558"/>
      <c r="FZI1787" s="558"/>
      <c r="FZJ1787" s="558"/>
      <c r="FZK1787" s="558"/>
      <c r="FZL1787" s="558"/>
      <c r="FZM1787" s="558"/>
      <c r="FZN1787" s="558"/>
      <c r="FZO1787" s="558"/>
      <c r="FZP1787" s="558"/>
      <c r="FZQ1787" s="558"/>
      <c r="FZR1787" s="558"/>
      <c r="FZS1787" s="558"/>
      <c r="FZT1787" s="559"/>
      <c r="FZU1787" s="557"/>
      <c r="FZV1787" s="558"/>
      <c r="FZW1787" s="558"/>
      <c r="FZX1787" s="558"/>
      <c r="FZY1787" s="558"/>
      <c r="FZZ1787" s="558"/>
      <c r="GAA1787" s="558"/>
      <c r="GAB1787" s="558"/>
      <c r="GAC1787" s="558"/>
      <c r="GAD1787" s="558"/>
      <c r="GAE1787" s="558"/>
      <c r="GAF1787" s="558"/>
      <c r="GAG1787" s="558"/>
      <c r="GAH1787" s="558"/>
      <c r="GAI1787" s="558"/>
      <c r="GAJ1787" s="558"/>
      <c r="GAK1787" s="558"/>
      <c r="GAL1787" s="558"/>
      <c r="GAM1787" s="558"/>
      <c r="GAN1787" s="558"/>
      <c r="GAO1787" s="558"/>
      <c r="GAP1787" s="558"/>
      <c r="GAQ1787" s="558"/>
      <c r="GAR1787" s="558"/>
      <c r="GAS1787" s="558"/>
      <c r="GAT1787" s="558"/>
      <c r="GAU1787" s="558"/>
      <c r="GAV1787" s="558"/>
      <c r="GAW1787" s="558"/>
      <c r="GAX1787" s="558"/>
      <c r="GAY1787" s="558"/>
      <c r="GAZ1787" s="558"/>
      <c r="GBA1787" s="558"/>
      <c r="GBB1787" s="558"/>
      <c r="GBC1787" s="558"/>
      <c r="GBD1787" s="558"/>
      <c r="GBE1787" s="558"/>
      <c r="GBF1787" s="558"/>
      <c r="GBG1787" s="558"/>
      <c r="GBH1787" s="558"/>
      <c r="GBI1787" s="558"/>
      <c r="GBJ1787" s="558"/>
      <c r="GBK1787" s="558"/>
      <c r="GBL1787" s="558"/>
      <c r="GBM1787" s="558"/>
      <c r="GBN1787" s="558"/>
      <c r="GBO1787" s="558"/>
      <c r="GBP1787" s="558"/>
      <c r="GBQ1787" s="558"/>
      <c r="GBR1787" s="558"/>
      <c r="GBS1787" s="558"/>
      <c r="GBT1787" s="558"/>
      <c r="GBU1787" s="558"/>
      <c r="GBV1787" s="559"/>
      <c r="GBW1787" s="557"/>
      <c r="GBX1787" s="558"/>
      <c r="GBY1787" s="558"/>
      <c r="GBZ1787" s="558"/>
      <c r="GCA1787" s="558"/>
      <c r="GCB1787" s="558"/>
      <c r="GCC1787" s="558"/>
      <c r="GCD1787" s="558"/>
      <c r="GCE1787" s="558"/>
      <c r="GCF1787" s="558"/>
      <c r="GCG1787" s="558"/>
      <c r="GCH1787" s="558"/>
      <c r="GCI1787" s="558"/>
      <c r="GCJ1787" s="558"/>
      <c r="GCK1787" s="558"/>
      <c r="GCL1787" s="558"/>
      <c r="GCM1787" s="558"/>
      <c r="GCN1787" s="558"/>
      <c r="GCO1787" s="558"/>
      <c r="GCP1787" s="558"/>
      <c r="GCQ1787" s="558"/>
      <c r="GCR1787" s="558"/>
      <c r="GCS1787" s="558"/>
      <c r="GCT1787" s="558"/>
      <c r="GCU1787" s="558"/>
      <c r="GCV1787" s="558"/>
      <c r="GCW1787" s="558"/>
      <c r="GCX1787" s="558"/>
      <c r="GCY1787" s="558"/>
      <c r="GCZ1787" s="558"/>
      <c r="GDA1787" s="558"/>
      <c r="GDB1787" s="558"/>
      <c r="GDC1787" s="558"/>
      <c r="GDD1787" s="558"/>
      <c r="GDE1787" s="558"/>
      <c r="GDF1787" s="558"/>
      <c r="GDG1787" s="558"/>
      <c r="GDH1787" s="558"/>
      <c r="GDI1787" s="558"/>
      <c r="GDJ1787" s="558"/>
      <c r="GDK1787" s="558"/>
      <c r="GDL1787" s="558"/>
      <c r="GDM1787" s="558"/>
      <c r="GDN1787" s="558"/>
      <c r="GDO1787" s="558"/>
      <c r="GDP1787" s="558"/>
      <c r="GDQ1787" s="558"/>
      <c r="GDR1787" s="558"/>
      <c r="GDS1787" s="558"/>
      <c r="GDT1787" s="558"/>
      <c r="GDU1787" s="558"/>
      <c r="GDV1787" s="558"/>
      <c r="GDW1787" s="558"/>
      <c r="GDX1787" s="559"/>
      <c r="GDY1787" s="557"/>
      <c r="GDZ1787" s="558"/>
      <c r="GEA1787" s="558"/>
      <c r="GEB1787" s="558"/>
      <c r="GEC1787" s="558"/>
      <c r="GED1787" s="558"/>
      <c r="GEE1787" s="558"/>
      <c r="GEF1787" s="558"/>
      <c r="GEG1787" s="558"/>
      <c r="GEH1787" s="558"/>
      <c r="GEI1787" s="558"/>
      <c r="GEJ1787" s="558"/>
      <c r="GEK1787" s="558"/>
      <c r="GEL1787" s="558"/>
      <c r="GEM1787" s="558"/>
      <c r="GEN1787" s="558"/>
      <c r="GEO1787" s="558"/>
      <c r="GEP1787" s="558"/>
      <c r="GEQ1787" s="558"/>
      <c r="GER1787" s="558"/>
      <c r="GES1787" s="558"/>
      <c r="GET1787" s="558"/>
      <c r="GEU1787" s="558"/>
      <c r="GEV1787" s="558"/>
      <c r="GEW1787" s="558"/>
      <c r="GEX1787" s="558"/>
      <c r="GEY1787" s="558"/>
      <c r="GEZ1787" s="558"/>
      <c r="GFA1787" s="558"/>
      <c r="GFB1787" s="558"/>
      <c r="GFC1787" s="558"/>
      <c r="GFD1787" s="558"/>
      <c r="GFE1787" s="558"/>
      <c r="GFF1787" s="558"/>
      <c r="GFG1787" s="558"/>
      <c r="GFH1787" s="558"/>
      <c r="GFI1787" s="558"/>
      <c r="GFJ1787" s="558"/>
      <c r="GFK1787" s="558"/>
      <c r="GFL1787" s="558"/>
      <c r="GFM1787" s="558"/>
      <c r="GFN1787" s="558"/>
      <c r="GFO1787" s="558"/>
      <c r="GFP1787" s="558"/>
      <c r="GFQ1787" s="558"/>
      <c r="GFR1787" s="558"/>
      <c r="GFS1787" s="558"/>
      <c r="GFT1787" s="558"/>
      <c r="GFU1787" s="558"/>
      <c r="GFV1787" s="558"/>
      <c r="GFW1787" s="558"/>
      <c r="GFX1787" s="558"/>
      <c r="GFY1787" s="558"/>
      <c r="GFZ1787" s="559"/>
      <c r="GGA1787" s="557"/>
      <c r="GGB1787" s="558"/>
      <c r="GGC1787" s="558"/>
      <c r="GGD1787" s="558"/>
      <c r="GGE1787" s="558"/>
      <c r="GGF1787" s="558"/>
      <c r="GGG1787" s="558"/>
      <c r="GGH1787" s="558"/>
      <c r="GGI1787" s="558"/>
      <c r="GGJ1787" s="558"/>
      <c r="GGK1787" s="558"/>
      <c r="GGL1787" s="558"/>
      <c r="GGM1787" s="558"/>
      <c r="GGN1787" s="558"/>
      <c r="GGO1787" s="558"/>
      <c r="GGP1787" s="558"/>
      <c r="GGQ1787" s="558"/>
      <c r="GGR1787" s="558"/>
      <c r="GGS1787" s="558"/>
      <c r="GGT1787" s="558"/>
      <c r="GGU1787" s="558"/>
      <c r="GGV1787" s="558"/>
      <c r="GGW1787" s="558"/>
      <c r="GGX1787" s="558"/>
      <c r="GGY1787" s="558"/>
      <c r="GGZ1787" s="558"/>
      <c r="GHA1787" s="558"/>
      <c r="GHB1787" s="558"/>
      <c r="GHC1787" s="558"/>
      <c r="GHD1787" s="558"/>
      <c r="GHE1787" s="558"/>
      <c r="GHF1787" s="558"/>
      <c r="GHG1787" s="558"/>
      <c r="GHH1787" s="558"/>
      <c r="GHI1787" s="558"/>
      <c r="GHJ1787" s="558"/>
      <c r="GHK1787" s="558"/>
      <c r="GHL1787" s="558"/>
      <c r="GHM1787" s="558"/>
      <c r="GHN1787" s="558"/>
      <c r="GHO1787" s="558"/>
      <c r="GHP1787" s="558"/>
      <c r="GHQ1787" s="558"/>
      <c r="GHR1787" s="558"/>
      <c r="GHS1787" s="558"/>
      <c r="GHT1787" s="558"/>
      <c r="GHU1787" s="558"/>
      <c r="GHV1787" s="558"/>
      <c r="GHW1787" s="558"/>
      <c r="GHX1787" s="558"/>
      <c r="GHY1787" s="558"/>
      <c r="GHZ1787" s="558"/>
      <c r="GIA1787" s="558"/>
      <c r="GIB1787" s="559"/>
      <c r="GIC1787" s="557"/>
      <c r="GID1787" s="558"/>
      <c r="GIE1787" s="558"/>
      <c r="GIF1787" s="558"/>
      <c r="GIG1787" s="558"/>
      <c r="GIH1787" s="558"/>
      <c r="GII1787" s="558"/>
      <c r="GIJ1787" s="558"/>
      <c r="GIK1787" s="558"/>
      <c r="GIL1787" s="558"/>
      <c r="GIM1787" s="558"/>
      <c r="GIN1787" s="558"/>
      <c r="GIO1787" s="558"/>
      <c r="GIP1787" s="558"/>
      <c r="GIQ1787" s="558"/>
      <c r="GIR1787" s="558"/>
      <c r="GIS1787" s="558"/>
      <c r="GIT1787" s="558"/>
      <c r="GIU1787" s="558"/>
      <c r="GIV1787" s="558"/>
      <c r="GIW1787" s="558"/>
      <c r="GIX1787" s="558"/>
      <c r="GIY1787" s="558"/>
      <c r="GIZ1787" s="558"/>
      <c r="GJA1787" s="558"/>
      <c r="GJB1787" s="558"/>
      <c r="GJC1787" s="558"/>
      <c r="GJD1787" s="558"/>
      <c r="GJE1787" s="558"/>
      <c r="GJF1787" s="558"/>
      <c r="GJG1787" s="558"/>
      <c r="GJH1787" s="558"/>
      <c r="GJI1787" s="558"/>
      <c r="GJJ1787" s="558"/>
      <c r="GJK1787" s="558"/>
      <c r="GJL1787" s="558"/>
      <c r="GJM1787" s="558"/>
      <c r="GJN1787" s="558"/>
      <c r="GJO1787" s="558"/>
      <c r="GJP1787" s="558"/>
      <c r="GJQ1787" s="558"/>
      <c r="GJR1787" s="558"/>
      <c r="GJS1787" s="558"/>
      <c r="GJT1787" s="558"/>
      <c r="GJU1787" s="558"/>
      <c r="GJV1787" s="558"/>
      <c r="GJW1787" s="558"/>
      <c r="GJX1787" s="558"/>
      <c r="GJY1787" s="558"/>
      <c r="GJZ1787" s="558"/>
      <c r="GKA1787" s="558"/>
      <c r="GKB1787" s="558"/>
      <c r="GKC1787" s="558"/>
      <c r="GKD1787" s="559"/>
      <c r="GKE1787" s="557"/>
      <c r="GKF1787" s="558"/>
      <c r="GKG1787" s="558"/>
      <c r="GKH1787" s="558"/>
      <c r="GKI1787" s="558"/>
      <c r="GKJ1787" s="558"/>
      <c r="GKK1787" s="558"/>
      <c r="GKL1787" s="558"/>
      <c r="GKM1787" s="558"/>
      <c r="GKN1787" s="558"/>
      <c r="GKO1787" s="558"/>
      <c r="GKP1787" s="558"/>
      <c r="GKQ1787" s="558"/>
      <c r="GKR1787" s="558"/>
      <c r="GKS1787" s="558"/>
      <c r="GKT1787" s="558"/>
      <c r="GKU1787" s="558"/>
      <c r="GKV1787" s="558"/>
      <c r="GKW1787" s="558"/>
      <c r="GKX1787" s="558"/>
      <c r="GKY1787" s="558"/>
      <c r="GKZ1787" s="558"/>
      <c r="GLA1787" s="558"/>
      <c r="GLB1787" s="558"/>
      <c r="GLC1787" s="558"/>
      <c r="GLD1787" s="558"/>
      <c r="GLE1787" s="558"/>
      <c r="GLF1787" s="558"/>
      <c r="GLG1787" s="558"/>
      <c r="GLH1787" s="558"/>
      <c r="GLI1787" s="558"/>
      <c r="GLJ1787" s="558"/>
      <c r="GLK1787" s="558"/>
      <c r="GLL1787" s="558"/>
      <c r="GLM1787" s="558"/>
      <c r="GLN1787" s="558"/>
      <c r="GLO1787" s="558"/>
      <c r="GLP1787" s="558"/>
      <c r="GLQ1787" s="558"/>
      <c r="GLR1787" s="558"/>
      <c r="GLS1787" s="558"/>
      <c r="GLT1787" s="558"/>
      <c r="GLU1787" s="558"/>
      <c r="GLV1787" s="558"/>
      <c r="GLW1787" s="558"/>
      <c r="GLX1787" s="558"/>
      <c r="GLY1787" s="558"/>
      <c r="GLZ1787" s="558"/>
      <c r="GMA1787" s="558"/>
      <c r="GMB1787" s="558"/>
      <c r="GMC1787" s="558"/>
      <c r="GMD1787" s="558"/>
      <c r="GME1787" s="558"/>
      <c r="GMF1787" s="559"/>
      <c r="GMG1787" s="557"/>
      <c r="GMH1787" s="558"/>
      <c r="GMI1787" s="558"/>
      <c r="GMJ1787" s="558"/>
      <c r="GMK1787" s="558"/>
      <c r="GML1787" s="558"/>
      <c r="GMM1787" s="558"/>
      <c r="GMN1787" s="558"/>
      <c r="GMO1787" s="558"/>
      <c r="GMP1787" s="558"/>
      <c r="GMQ1787" s="558"/>
      <c r="GMR1787" s="558"/>
      <c r="GMS1787" s="558"/>
      <c r="GMT1787" s="558"/>
      <c r="GMU1787" s="558"/>
      <c r="GMV1787" s="558"/>
      <c r="GMW1787" s="558"/>
      <c r="GMX1787" s="558"/>
      <c r="GMY1787" s="558"/>
      <c r="GMZ1787" s="558"/>
      <c r="GNA1787" s="558"/>
      <c r="GNB1787" s="558"/>
      <c r="GNC1787" s="558"/>
      <c r="GND1787" s="558"/>
      <c r="GNE1787" s="558"/>
      <c r="GNF1787" s="558"/>
      <c r="GNG1787" s="558"/>
      <c r="GNH1787" s="558"/>
      <c r="GNI1787" s="558"/>
      <c r="GNJ1787" s="558"/>
      <c r="GNK1787" s="558"/>
      <c r="GNL1787" s="558"/>
      <c r="GNM1787" s="558"/>
      <c r="GNN1787" s="558"/>
      <c r="GNO1787" s="558"/>
      <c r="GNP1787" s="558"/>
      <c r="GNQ1787" s="558"/>
      <c r="GNR1787" s="558"/>
      <c r="GNS1787" s="558"/>
      <c r="GNT1787" s="558"/>
      <c r="GNU1787" s="558"/>
      <c r="GNV1787" s="558"/>
      <c r="GNW1787" s="558"/>
      <c r="GNX1787" s="558"/>
      <c r="GNY1787" s="558"/>
      <c r="GNZ1787" s="558"/>
      <c r="GOA1787" s="558"/>
      <c r="GOB1787" s="558"/>
      <c r="GOC1787" s="558"/>
      <c r="GOD1787" s="558"/>
      <c r="GOE1787" s="558"/>
      <c r="GOF1787" s="558"/>
      <c r="GOG1787" s="558"/>
      <c r="GOH1787" s="559"/>
      <c r="GOI1787" s="557"/>
      <c r="GOJ1787" s="558"/>
      <c r="GOK1787" s="558"/>
      <c r="GOL1787" s="558"/>
      <c r="GOM1787" s="558"/>
      <c r="GON1787" s="558"/>
      <c r="GOO1787" s="558"/>
      <c r="GOP1787" s="558"/>
      <c r="GOQ1787" s="558"/>
      <c r="GOR1787" s="558"/>
      <c r="GOS1787" s="558"/>
      <c r="GOT1787" s="558"/>
      <c r="GOU1787" s="558"/>
      <c r="GOV1787" s="558"/>
      <c r="GOW1787" s="558"/>
      <c r="GOX1787" s="558"/>
      <c r="GOY1787" s="558"/>
      <c r="GOZ1787" s="558"/>
      <c r="GPA1787" s="558"/>
      <c r="GPB1787" s="558"/>
      <c r="GPC1787" s="558"/>
      <c r="GPD1787" s="558"/>
      <c r="GPE1787" s="558"/>
      <c r="GPF1787" s="558"/>
      <c r="GPG1787" s="558"/>
      <c r="GPH1787" s="558"/>
      <c r="GPI1787" s="558"/>
      <c r="GPJ1787" s="558"/>
      <c r="GPK1787" s="558"/>
      <c r="GPL1787" s="558"/>
      <c r="GPM1787" s="558"/>
      <c r="GPN1787" s="558"/>
      <c r="GPO1787" s="558"/>
      <c r="GPP1787" s="558"/>
      <c r="GPQ1787" s="558"/>
      <c r="GPR1787" s="558"/>
      <c r="GPS1787" s="558"/>
      <c r="GPT1787" s="558"/>
      <c r="GPU1787" s="558"/>
      <c r="GPV1787" s="558"/>
      <c r="GPW1787" s="558"/>
      <c r="GPX1787" s="558"/>
      <c r="GPY1787" s="558"/>
      <c r="GPZ1787" s="558"/>
      <c r="GQA1787" s="558"/>
      <c r="GQB1787" s="558"/>
      <c r="GQC1787" s="558"/>
      <c r="GQD1787" s="558"/>
      <c r="GQE1787" s="558"/>
      <c r="GQF1787" s="558"/>
      <c r="GQG1787" s="558"/>
      <c r="GQH1787" s="558"/>
      <c r="GQI1787" s="558"/>
      <c r="GQJ1787" s="559"/>
      <c r="GQK1787" s="557"/>
      <c r="GQL1787" s="558"/>
      <c r="GQM1787" s="558"/>
      <c r="GQN1787" s="558"/>
      <c r="GQO1787" s="558"/>
      <c r="GQP1787" s="558"/>
      <c r="GQQ1787" s="558"/>
      <c r="GQR1787" s="558"/>
      <c r="GQS1787" s="558"/>
      <c r="GQT1787" s="558"/>
      <c r="GQU1787" s="558"/>
      <c r="GQV1787" s="558"/>
      <c r="GQW1787" s="558"/>
      <c r="GQX1787" s="558"/>
      <c r="GQY1787" s="558"/>
      <c r="GQZ1787" s="558"/>
      <c r="GRA1787" s="558"/>
      <c r="GRB1787" s="558"/>
      <c r="GRC1787" s="558"/>
      <c r="GRD1787" s="558"/>
      <c r="GRE1787" s="558"/>
      <c r="GRF1787" s="558"/>
      <c r="GRG1787" s="558"/>
      <c r="GRH1787" s="558"/>
      <c r="GRI1787" s="558"/>
      <c r="GRJ1787" s="558"/>
      <c r="GRK1787" s="558"/>
      <c r="GRL1787" s="558"/>
      <c r="GRM1787" s="558"/>
      <c r="GRN1787" s="558"/>
      <c r="GRO1787" s="558"/>
      <c r="GRP1787" s="558"/>
      <c r="GRQ1787" s="558"/>
      <c r="GRR1787" s="558"/>
      <c r="GRS1787" s="558"/>
      <c r="GRT1787" s="558"/>
      <c r="GRU1787" s="558"/>
      <c r="GRV1787" s="558"/>
      <c r="GRW1787" s="558"/>
      <c r="GRX1787" s="558"/>
      <c r="GRY1787" s="558"/>
      <c r="GRZ1787" s="558"/>
      <c r="GSA1787" s="558"/>
      <c r="GSB1787" s="558"/>
      <c r="GSC1787" s="558"/>
      <c r="GSD1787" s="558"/>
      <c r="GSE1787" s="558"/>
      <c r="GSF1787" s="558"/>
      <c r="GSG1787" s="558"/>
      <c r="GSH1787" s="558"/>
      <c r="GSI1787" s="558"/>
      <c r="GSJ1787" s="558"/>
      <c r="GSK1787" s="558"/>
      <c r="GSL1787" s="559"/>
      <c r="GSM1787" s="557"/>
      <c r="GSN1787" s="558"/>
      <c r="GSO1787" s="558"/>
      <c r="GSP1787" s="558"/>
      <c r="GSQ1787" s="558"/>
      <c r="GSR1787" s="558"/>
      <c r="GSS1787" s="558"/>
      <c r="GST1787" s="558"/>
      <c r="GSU1787" s="558"/>
      <c r="GSV1787" s="558"/>
      <c r="GSW1787" s="558"/>
      <c r="GSX1787" s="558"/>
      <c r="GSY1787" s="558"/>
      <c r="GSZ1787" s="558"/>
      <c r="GTA1787" s="558"/>
      <c r="GTB1787" s="558"/>
      <c r="GTC1787" s="558"/>
      <c r="GTD1787" s="558"/>
      <c r="GTE1787" s="558"/>
      <c r="GTF1787" s="558"/>
      <c r="GTG1787" s="558"/>
      <c r="GTH1787" s="558"/>
      <c r="GTI1787" s="558"/>
      <c r="GTJ1787" s="558"/>
      <c r="GTK1787" s="558"/>
      <c r="GTL1787" s="558"/>
      <c r="GTM1787" s="558"/>
      <c r="GTN1787" s="558"/>
      <c r="GTO1787" s="558"/>
      <c r="GTP1787" s="558"/>
      <c r="GTQ1787" s="558"/>
      <c r="GTR1787" s="558"/>
      <c r="GTS1787" s="558"/>
      <c r="GTT1787" s="558"/>
      <c r="GTU1787" s="558"/>
      <c r="GTV1787" s="558"/>
      <c r="GTW1787" s="558"/>
      <c r="GTX1787" s="558"/>
      <c r="GTY1787" s="558"/>
      <c r="GTZ1787" s="558"/>
      <c r="GUA1787" s="558"/>
      <c r="GUB1787" s="558"/>
      <c r="GUC1787" s="558"/>
      <c r="GUD1787" s="558"/>
      <c r="GUE1787" s="558"/>
      <c r="GUF1787" s="558"/>
      <c r="GUG1787" s="558"/>
      <c r="GUH1787" s="558"/>
      <c r="GUI1787" s="558"/>
      <c r="GUJ1787" s="558"/>
      <c r="GUK1787" s="558"/>
      <c r="GUL1787" s="558"/>
      <c r="GUM1787" s="558"/>
      <c r="GUN1787" s="559"/>
      <c r="GUO1787" s="557"/>
      <c r="GUP1787" s="558"/>
      <c r="GUQ1787" s="558"/>
      <c r="GUR1787" s="558"/>
      <c r="GUS1787" s="558"/>
      <c r="GUT1787" s="558"/>
      <c r="GUU1787" s="558"/>
      <c r="GUV1787" s="558"/>
      <c r="GUW1787" s="558"/>
      <c r="GUX1787" s="558"/>
      <c r="GUY1787" s="558"/>
      <c r="GUZ1787" s="558"/>
      <c r="GVA1787" s="558"/>
      <c r="GVB1787" s="558"/>
      <c r="GVC1787" s="558"/>
      <c r="GVD1787" s="558"/>
      <c r="GVE1787" s="558"/>
      <c r="GVF1787" s="558"/>
      <c r="GVG1787" s="558"/>
      <c r="GVH1787" s="558"/>
      <c r="GVI1787" s="558"/>
      <c r="GVJ1787" s="558"/>
      <c r="GVK1787" s="558"/>
      <c r="GVL1787" s="558"/>
      <c r="GVM1787" s="558"/>
      <c r="GVN1787" s="558"/>
      <c r="GVO1787" s="558"/>
      <c r="GVP1787" s="558"/>
      <c r="GVQ1787" s="558"/>
      <c r="GVR1787" s="558"/>
      <c r="GVS1787" s="558"/>
      <c r="GVT1787" s="558"/>
      <c r="GVU1787" s="558"/>
      <c r="GVV1787" s="558"/>
      <c r="GVW1787" s="558"/>
      <c r="GVX1787" s="558"/>
      <c r="GVY1787" s="558"/>
      <c r="GVZ1787" s="558"/>
      <c r="GWA1787" s="558"/>
      <c r="GWB1787" s="558"/>
      <c r="GWC1787" s="558"/>
      <c r="GWD1787" s="558"/>
      <c r="GWE1787" s="558"/>
      <c r="GWF1787" s="558"/>
      <c r="GWG1787" s="558"/>
      <c r="GWH1787" s="558"/>
      <c r="GWI1787" s="558"/>
      <c r="GWJ1787" s="558"/>
      <c r="GWK1787" s="558"/>
      <c r="GWL1787" s="558"/>
      <c r="GWM1787" s="558"/>
      <c r="GWN1787" s="558"/>
      <c r="GWO1787" s="558"/>
      <c r="GWP1787" s="559"/>
      <c r="GWQ1787" s="557"/>
      <c r="GWR1787" s="558"/>
      <c r="GWS1787" s="558"/>
      <c r="GWT1787" s="558"/>
      <c r="GWU1787" s="558"/>
      <c r="GWV1787" s="558"/>
      <c r="GWW1787" s="558"/>
      <c r="GWX1787" s="558"/>
      <c r="GWY1787" s="558"/>
      <c r="GWZ1787" s="558"/>
      <c r="GXA1787" s="558"/>
      <c r="GXB1787" s="558"/>
      <c r="GXC1787" s="558"/>
      <c r="GXD1787" s="558"/>
      <c r="GXE1787" s="558"/>
      <c r="GXF1787" s="558"/>
      <c r="GXG1787" s="558"/>
      <c r="GXH1787" s="558"/>
      <c r="GXI1787" s="558"/>
      <c r="GXJ1787" s="558"/>
      <c r="GXK1787" s="558"/>
      <c r="GXL1787" s="558"/>
      <c r="GXM1787" s="558"/>
      <c r="GXN1787" s="558"/>
      <c r="GXO1787" s="558"/>
      <c r="GXP1787" s="558"/>
      <c r="GXQ1787" s="558"/>
      <c r="GXR1787" s="558"/>
      <c r="GXS1787" s="558"/>
      <c r="GXT1787" s="558"/>
      <c r="GXU1787" s="558"/>
      <c r="GXV1787" s="558"/>
      <c r="GXW1787" s="558"/>
      <c r="GXX1787" s="558"/>
      <c r="GXY1787" s="558"/>
      <c r="GXZ1787" s="558"/>
      <c r="GYA1787" s="558"/>
      <c r="GYB1787" s="558"/>
      <c r="GYC1787" s="558"/>
      <c r="GYD1787" s="558"/>
      <c r="GYE1787" s="558"/>
      <c r="GYF1787" s="558"/>
      <c r="GYG1787" s="558"/>
      <c r="GYH1787" s="558"/>
      <c r="GYI1787" s="558"/>
      <c r="GYJ1787" s="558"/>
      <c r="GYK1787" s="558"/>
      <c r="GYL1787" s="558"/>
      <c r="GYM1787" s="558"/>
      <c r="GYN1787" s="558"/>
      <c r="GYO1787" s="558"/>
      <c r="GYP1787" s="558"/>
      <c r="GYQ1787" s="558"/>
      <c r="GYR1787" s="559"/>
      <c r="GYS1787" s="557"/>
      <c r="GYT1787" s="558"/>
      <c r="GYU1787" s="558"/>
      <c r="GYV1787" s="558"/>
      <c r="GYW1787" s="558"/>
      <c r="GYX1787" s="558"/>
      <c r="GYY1787" s="558"/>
      <c r="GYZ1787" s="558"/>
      <c r="GZA1787" s="558"/>
      <c r="GZB1787" s="558"/>
      <c r="GZC1787" s="558"/>
      <c r="GZD1787" s="558"/>
      <c r="GZE1787" s="558"/>
      <c r="GZF1787" s="558"/>
      <c r="GZG1787" s="558"/>
      <c r="GZH1787" s="558"/>
      <c r="GZI1787" s="558"/>
      <c r="GZJ1787" s="558"/>
      <c r="GZK1787" s="558"/>
      <c r="GZL1787" s="558"/>
      <c r="GZM1787" s="558"/>
      <c r="GZN1787" s="558"/>
      <c r="GZO1787" s="558"/>
      <c r="GZP1787" s="558"/>
      <c r="GZQ1787" s="558"/>
      <c r="GZR1787" s="558"/>
      <c r="GZS1787" s="558"/>
      <c r="GZT1787" s="558"/>
      <c r="GZU1787" s="558"/>
      <c r="GZV1787" s="558"/>
      <c r="GZW1787" s="558"/>
      <c r="GZX1787" s="558"/>
      <c r="GZY1787" s="558"/>
      <c r="GZZ1787" s="558"/>
      <c r="HAA1787" s="558"/>
      <c r="HAB1787" s="558"/>
      <c r="HAC1787" s="558"/>
      <c r="HAD1787" s="558"/>
      <c r="HAE1787" s="558"/>
      <c r="HAF1787" s="558"/>
      <c r="HAG1787" s="558"/>
      <c r="HAH1787" s="558"/>
      <c r="HAI1787" s="558"/>
      <c r="HAJ1787" s="558"/>
      <c r="HAK1787" s="558"/>
      <c r="HAL1787" s="558"/>
      <c r="HAM1787" s="558"/>
      <c r="HAN1787" s="558"/>
      <c r="HAO1787" s="558"/>
      <c r="HAP1787" s="558"/>
      <c r="HAQ1787" s="558"/>
      <c r="HAR1787" s="558"/>
      <c r="HAS1787" s="558"/>
      <c r="HAT1787" s="559"/>
      <c r="HAU1787" s="557"/>
      <c r="HAV1787" s="558"/>
      <c r="HAW1787" s="558"/>
      <c r="HAX1787" s="558"/>
      <c r="HAY1787" s="558"/>
      <c r="HAZ1787" s="558"/>
      <c r="HBA1787" s="558"/>
      <c r="HBB1787" s="558"/>
      <c r="HBC1787" s="558"/>
      <c r="HBD1787" s="558"/>
      <c r="HBE1787" s="558"/>
      <c r="HBF1787" s="558"/>
      <c r="HBG1787" s="558"/>
      <c r="HBH1787" s="558"/>
      <c r="HBI1787" s="558"/>
      <c r="HBJ1787" s="558"/>
      <c r="HBK1787" s="558"/>
      <c r="HBL1787" s="558"/>
      <c r="HBM1787" s="558"/>
      <c r="HBN1787" s="558"/>
      <c r="HBO1787" s="558"/>
      <c r="HBP1787" s="558"/>
      <c r="HBQ1787" s="558"/>
      <c r="HBR1787" s="558"/>
      <c r="HBS1787" s="558"/>
      <c r="HBT1787" s="558"/>
      <c r="HBU1787" s="558"/>
      <c r="HBV1787" s="558"/>
      <c r="HBW1787" s="558"/>
      <c r="HBX1787" s="558"/>
      <c r="HBY1787" s="558"/>
      <c r="HBZ1787" s="558"/>
      <c r="HCA1787" s="558"/>
      <c r="HCB1787" s="558"/>
      <c r="HCC1787" s="558"/>
      <c r="HCD1787" s="558"/>
      <c r="HCE1787" s="558"/>
      <c r="HCF1787" s="558"/>
      <c r="HCG1787" s="558"/>
      <c r="HCH1787" s="558"/>
      <c r="HCI1787" s="558"/>
      <c r="HCJ1787" s="558"/>
      <c r="HCK1787" s="558"/>
      <c r="HCL1787" s="558"/>
      <c r="HCM1787" s="558"/>
      <c r="HCN1787" s="558"/>
      <c r="HCO1787" s="558"/>
      <c r="HCP1787" s="558"/>
      <c r="HCQ1787" s="558"/>
      <c r="HCR1787" s="558"/>
      <c r="HCS1787" s="558"/>
      <c r="HCT1787" s="558"/>
      <c r="HCU1787" s="558"/>
      <c r="HCV1787" s="559"/>
      <c r="HCW1787" s="557"/>
      <c r="HCX1787" s="558"/>
      <c r="HCY1787" s="558"/>
      <c r="HCZ1787" s="558"/>
      <c r="HDA1787" s="558"/>
      <c r="HDB1787" s="558"/>
      <c r="HDC1787" s="558"/>
      <c r="HDD1787" s="558"/>
      <c r="HDE1787" s="558"/>
      <c r="HDF1787" s="558"/>
      <c r="HDG1787" s="558"/>
      <c r="HDH1787" s="558"/>
      <c r="HDI1787" s="558"/>
      <c r="HDJ1787" s="558"/>
      <c r="HDK1787" s="558"/>
      <c r="HDL1787" s="558"/>
      <c r="HDM1787" s="558"/>
      <c r="HDN1787" s="558"/>
      <c r="HDO1787" s="558"/>
      <c r="HDP1787" s="558"/>
      <c r="HDQ1787" s="558"/>
      <c r="HDR1787" s="558"/>
      <c r="HDS1787" s="558"/>
      <c r="HDT1787" s="558"/>
      <c r="HDU1787" s="558"/>
      <c r="HDV1787" s="558"/>
      <c r="HDW1787" s="558"/>
      <c r="HDX1787" s="558"/>
      <c r="HDY1787" s="558"/>
      <c r="HDZ1787" s="558"/>
      <c r="HEA1787" s="558"/>
      <c r="HEB1787" s="558"/>
      <c r="HEC1787" s="558"/>
      <c r="HED1787" s="558"/>
      <c r="HEE1787" s="558"/>
      <c r="HEF1787" s="558"/>
      <c r="HEG1787" s="558"/>
      <c r="HEH1787" s="558"/>
      <c r="HEI1787" s="558"/>
      <c r="HEJ1787" s="558"/>
      <c r="HEK1787" s="558"/>
      <c r="HEL1787" s="558"/>
      <c r="HEM1787" s="558"/>
      <c r="HEN1787" s="558"/>
      <c r="HEO1787" s="558"/>
      <c r="HEP1787" s="558"/>
      <c r="HEQ1787" s="558"/>
      <c r="HER1787" s="558"/>
      <c r="HES1787" s="558"/>
      <c r="HET1787" s="558"/>
      <c r="HEU1787" s="558"/>
      <c r="HEV1787" s="558"/>
      <c r="HEW1787" s="558"/>
      <c r="HEX1787" s="559"/>
      <c r="HEY1787" s="557"/>
      <c r="HEZ1787" s="558"/>
      <c r="HFA1787" s="558"/>
      <c r="HFB1787" s="558"/>
      <c r="HFC1787" s="558"/>
      <c r="HFD1787" s="558"/>
      <c r="HFE1787" s="558"/>
      <c r="HFF1787" s="558"/>
      <c r="HFG1787" s="558"/>
      <c r="HFH1787" s="558"/>
      <c r="HFI1787" s="558"/>
      <c r="HFJ1787" s="558"/>
      <c r="HFK1787" s="558"/>
      <c r="HFL1787" s="558"/>
      <c r="HFM1787" s="558"/>
      <c r="HFN1787" s="558"/>
      <c r="HFO1787" s="558"/>
      <c r="HFP1787" s="558"/>
      <c r="HFQ1787" s="558"/>
      <c r="HFR1787" s="558"/>
      <c r="HFS1787" s="558"/>
      <c r="HFT1787" s="558"/>
      <c r="HFU1787" s="558"/>
      <c r="HFV1787" s="558"/>
      <c r="HFW1787" s="558"/>
      <c r="HFX1787" s="558"/>
      <c r="HFY1787" s="558"/>
      <c r="HFZ1787" s="558"/>
      <c r="HGA1787" s="558"/>
      <c r="HGB1787" s="558"/>
      <c r="HGC1787" s="558"/>
      <c r="HGD1787" s="558"/>
      <c r="HGE1787" s="558"/>
      <c r="HGF1787" s="558"/>
      <c r="HGG1787" s="558"/>
      <c r="HGH1787" s="558"/>
      <c r="HGI1787" s="558"/>
      <c r="HGJ1787" s="558"/>
      <c r="HGK1787" s="558"/>
      <c r="HGL1787" s="558"/>
      <c r="HGM1787" s="558"/>
      <c r="HGN1787" s="558"/>
      <c r="HGO1787" s="558"/>
      <c r="HGP1787" s="558"/>
      <c r="HGQ1787" s="558"/>
      <c r="HGR1787" s="558"/>
      <c r="HGS1787" s="558"/>
      <c r="HGT1787" s="558"/>
      <c r="HGU1787" s="558"/>
      <c r="HGV1787" s="558"/>
      <c r="HGW1787" s="558"/>
      <c r="HGX1787" s="558"/>
      <c r="HGY1787" s="558"/>
      <c r="HGZ1787" s="559"/>
      <c r="HHA1787" s="557"/>
      <c r="HHB1787" s="558"/>
      <c r="HHC1787" s="558"/>
      <c r="HHD1787" s="558"/>
      <c r="HHE1787" s="558"/>
      <c r="HHF1787" s="558"/>
      <c r="HHG1787" s="558"/>
      <c r="HHH1787" s="558"/>
      <c r="HHI1787" s="558"/>
      <c r="HHJ1787" s="558"/>
      <c r="HHK1787" s="558"/>
      <c r="HHL1787" s="558"/>
      <c r="HHM1787" s="558"/>
      <c r="HHN1787" s="558"/>
      <c r="HHO1787" s="558"/>
      <c r="HHP1787" s="558"/>
      <c r="HHQ1787" s="558"/>
      <c r="HHR1787" s="558"/>
      <c r="HHS1787" s="558"/>
      <c r="HHT1787" s="558"/>
      <c r="HHU1787" s="558"/>
      <c r="HHV1787" s="558"/>
      <c r="HHW1787" s="558"/>
      <c r="HHX1787" s="558"/>
      <c r="HHY1787" s="558"/>
      <c r="HHZ1787" s="558"/>
      <c r="HIA1787" s="558"/>
      <c r="HIB1787" s="558"/>
      <c r="HIC1787" s="558"/>
      <c r="HID1787" s="558"/>
      <c r="HIE1787" s="558"/>
      <c r="HIF1787" s="558"/>
      <c r="HIG1787" s="558"/>
      <c r="HIH1787" s="558"/>
      <c r="HII1787" s="558"/>
      <c r="HIJ1787" s="558"/>
      <c r="HIK1787" s="558"/>
      <c r="HIL1787" s="558"/>
      <c r="HIM1787" s="558"/>
      <c r="HIN1787" s="558"/>
      <c r="HIO1787" s="558"/>
      <c r="HIP1787" s="558"/>
      <c r="HIQ1787" s="558"/>
      <c r="HIR1787" s="558"/>
      <c r="HIS1787" s="558"/>
      <c r="HIT1787" s="558"/>
      <c r="HIU1787" s="558"/>
      <c r="HIV1787" s="558"/>
      <c r="HIW1787" s="558"/>
      <c r="HIX1787" s="558"/>
      <c r="HIY1787" s="558"/>
      <c r="HIZ1787" s="558"/>
      <c r="HJA1787" s="558"/>
      <c r="HJB1787" s="559"/>
      <c r="HJC1787" s="557"/>
      <c r="HJD1787" s="558"/>
      <c r="HJE1787" s="558"/>
      <c r="HJF1787" s="558"/>
      <c r="HJG1787" s="558"/>
      <c r="HJH1787" s="558"/>
      <c r="HJI1787" s="558"/>
      <c r="HJJ1787" s="558"/>
      <c r="HJK1787" s="558"/>
      <c r="HJL1787" s="558"/>
      <c r="HJM1787" s="558"/>
      <c r="HJN1787" s="558"/>
      <c r="HJO1787" s="558"/>
      <c r="HJP1787" s="558"/>
      <c r="HJQ1787" s="558"/>
      <c r="HJR1787" s="558"/>
      <c r="HJS1787" s="558"/>
      <c r="HJT1787" s="558"/>
      <c r="HJU1787" s="558"/>
      <c r="HJV1787" s="558"/>
      <c r="HJW1787" s="558"/>
      <c r="HJX1787" s="558"/>
      <c r="HJY1787" s="558"/>
      <c r="HJZ1787" s="558"/>
      <c r="HKA1787" s="558"/>
      <c r="HKB1787" s="558"/>
      <c r="HKC1787" s="558"/>
      <c r="HKD1787" s="558"/>
      <c r="HKE1787" s="558"/>
      <c r="HKF1787" s="558"/>
      <c r="HKG1787" s="558"/>
      <c r="HKH1787" s="558"/>
      <c r="HKI1787" s="558"/>
      <c r="HKJ1787" s="558"/>
      <c r="HKK1787" s="558"/>
      <c r="HKL1787" s="558"/>
      <c r="HKM1787" s="558"/>
      <c r="HKN1787" s="558"/>
      <c r="HKO1787" s="558"/>
      <c r="HKP1787" s="558"/>
      <c r="HKQ1787" s="558"/>
      <c r="HKR1787" s="558"/>
      <c r="HKS1787" s="558"/>
      <c r="HKT1787" s="558"/>
      <c r="HKU1787" s="558"/>
      <c r="HKV1787" s="558"/>
      <c r="HKW1787" s="558"/>
      <c r="HKX1787" s="558"/>
      <c r="HKY1787" s="558"/>
      <c r="HKZ1787" s="558"/>
      <c r="HLA1787" s="558"/>
      <c r="HLB1787" s="558"/>
      <c r="HLC1787" s="558"/>
      <c r="HLD1787" s="559"/>
      <c r="HLE1787" s="557"/>
      <c r="HLF1787" s="558"/>
      <c r="HLG1787" s="558"/>
      <c r="HLH1787" s="558"/>
      <c r="HLI1787" s="558"/>
      <c r="HLJ1787" s="558"/>
      <c r="HLK1787" s="558"/>
      <c r="HLL1787" s="558"/>
      <c r="HLM1787" s="558"/>
      <c r="HLN1787" s="558"/>
      <c r="HLO1787" s="558"/>
      <c r="HLP1787" s="558"/>
      <c r="HLQ1787" s="558"/>
      <c r="HLR1787" s="558"/>
      <c r="HLS1787" s="558"/>
      <c r="HLT1787" s="558"/>
      <c r="HLU1787" s="558"/>
      <c r="HLV1787" s="558"/>
      <c r="HLW1787" s="558"/>
      <c r="HLX1787" s="558"/>
      <c r="HLY1787" s="558"/>
      <c r="HLZ1787" s="558"/>
      <c r="HMA1787" s="558"/>
      <c r="HMB1787" s="558"/>
      <c r="HMC1787" s="558"/>
      <c r="HMD1787" s="558"/>
      <c r="HME1787" s="558"/>
      <c r="HMF1787" s="558"/>
      <c r="HMG1787" s="558"/>
      <c r="HMH1787" s="558"/>
      <c r="HMI1787" s="558"/>
      <c r="HMJ1787" s="558"/>
      <c r="HMK1787" s="558"/>
      <c r="HML1787" s="558"/>
      <c r="HMM1787" s="558"/>
      <c r="HMN1787" s="558"/>
      <c r="HMO1787" s="558"/>
      <c r="HMP1787" s="558"/>
      <c r="HMQ1787" s="558"/>
      <c r="HMR1787" s="558"/>
      <c r="HMS1787" s="558"/>
      <c r="HMT1787" s="558"/>
      <c r="HMU1787" s="558"/>
      <c r="HMV1787" s="558"/>
      <c r="HMW1787" s="558"/>
      <c r="HMX1787" s="558"/>
      <c r="HMY1787" s="558"/>
      <c r="HMZ1787" s="558"/>
      <c r="HNA1787" s="558"/>
      <c r="HNB1787" s="558"/>
      <c r="HNC1787" s="558"/>
      <c r="HND1787" s="558"/>
      <c r="HNE1787" s="558"/>
      <c r="HNF1787" s="559"/>
      <c r="HNG1787" s="557"/>
      <c r="HNH1787" s="558"/>
      <c r="HNI1787" s="558"/>
      <c r="HNJ1787" s="558"/>
      <c r="HNK1787" s="558"/>
      <c r="HNL1787" s="558"/>
      <c r="HNM1787" s="558"/>
      <c r="HNN1787" s="558"/>
      <c r="HNO1787" s="558"/>
      <c r="HNP1787" s="558"/>
      <c r="HNQ1787" s="558"/>
      <c r="HNR1787" s="558"/>
      <c r="HNS1787" s="558"/>
      <c r="HNT1787" s="558"/>
      <c r="HNU1787" s="558"/>
      <c r="HNV1787" s="558"/>
      <c r="HNW1787" s="558"/>
      <c r="HNX1787" s="558"/>
      <c r="HNY1787" s="558"/>
      <c r="HNZ1787" s="558"/>
      <c r="HOA1787" s="558"/>
      <c r="HOB1787" s="558"/>
      <c r="HOC1787" s="558"/>
      <c r="HOD1787" s="558"/>
      <c r="HOE1787" s="558"/>
      <c r="HOF1787" s="558"/>
      <c r="HOG1787" s="558"/>
      <c r="HOH1787" s="558"/>
      <c r="HOI1787" s="558"/>
      <c r="HOJ1787" s="558"/>
      <c r="HOK1787" s="558"/>
      <c r="HOL1787" s="558"/>
      <c r="HOM1787" s="558"/>
      <c r="HON1787" s="558"/>
      <c r="HOO1787" s="558"/>
      <c r="HOP1787" s="558"/>
      <c r="HOQ1787" s="558"/>
      <c r="HOR1787" s="558"/>
      <c r="HOS1787" s="558"/>
      <c r="HOT1787" s="558"/>
      <c r="HOU1787" s="558"/>
      <c r="HOV1787" s="558"/>
      <c r="HOW1787" s="558"/>
      <c r="HOX1787" s="558"/>
      <c r="HOY1787" s="558"/>
      <c r="HOZ1787" s="558"/>
      <c r="HPA1787" s="558"/>
      <c r="HPB1787" s="558"/>
      <c r="HPC1787" s="558"/>
      <c r="HPD1787" s="558"/>
      <c r="HPE1787" s="558"/>
      <c r="HPF1787" s="558"/>
      <c r="HPG1787" s="558"/>
      <c r="HPH1787" s="559"/>
      <c r="HPI1787" s="557"/>
      <c r="HPJ1787" s="558"/>
      <c r="HPK1787" s="558"/>
      <c r="HPL1787" s="558"/>
      <c r="HPM1787" s="558"/>
      <c r="HPN1787" s="558"/>
      <c r="HPO1787" s="558"/>
      <c r="HPP1787" s="558"/>
      <c r="HPQ1787" s="558"/>
      <c r="HPR1787" s="558"/>
      <c r="HPS1787" s="558"/>
      <c r="HPT1787" s="558"/>
      <c r="HPU1787" s="558"/>
      <c r="HPV1787" s="558"/>
      <c r="HPW1787" s="558"/>
      <c r="HPX1787" s="558"/>
      <c r="HPY1787" s="558"/>
      <c r="HPZ1787" s="558"/>
      <c r="HQA1787" s="558"/>
      <c r="HQB1787" s="558"/>
      <c r="HQC1787" s="558"/>
      <c r="HQD1787" s="558"/>
      <c r="HQE1787" s="558"/>
      <c r="HQF1787" s="558"/>
      <c r="HQG1787" s="558"/>
      <c r="HQH1787" s="558"/>
      <c r="HQI1787" s="558"/>
      <c r="HQJ1787" s="558"/>
      <c r="HQK1787" s="558"/>
      <c r="HQL1787" s="558"/>
      <c r="HQM1787" s="558"/>
      <c r="HQN1787" s="558"/>
      <c r="HQO1787" s="558"/>
      <c r="HQP1787" s="558"/>
      <c r="HQQ1787" s="558"/>
      <c r="HQR1787" s="558"/>
      <c r="HQS1787" s="558"/>
      <c r="HQT1787" s="558"/>
      <c r="HQU1787" s="558"/>
      <c r="HQV1787" s="558"/>
      <c r="HQW1787" s="558"/>
      <c r="HQX1787" s="558"/>
      <c r="HQY1787" s="558"/>
      <c r="HQZ1787" s="558"/>
      <c r="HRA1787" s="558"/>
      <c r="HRB1787" s="558"/>
      <c r="HRC1787" s="558"/>
      <c r="HRD1787" s="558"/>
      <c r="HRE1787" s="558"/>
      <c r="HRF1787" s="558"/>
      <c r="HRG1787" s="558"/>
      <c r="HRH1787" s="558"/>
      <c r="HRI1787" s="558"/>
      <c r="HRJ1787" s="559"/>
      <c r="HRK1787" s="557"/>
      <c r="HRL1787" s="558"/>
      <c r="HRM1787" s="558"/>
      <c r="HRN1787" s="558"/>
      <c r="HRO1787" s="558"/>
      <c r="HRP1787" s="558"/>
      <c r="HRQ1787" s="558"/>
      <c r="HRR1787" s="558"/>
      <c r="HRS1787" s="558"/>
      <c r="HRT1787" s="558"/>
      <c r="HRU1787" s="558"/>
      <c r="HRV1787" s="558"/>
      <c r="HRW1787" s="558"/>
      <c r="HRX1787" s="558"/>
      <c r="HRY1787" s="558"/>
      <c r="HRZ1787" s="558"/>
      <c r="HSA1787" s="558"/>
      <c r="HSB1787" s="558"/>
      <c r="HSC1787" s="558"/>
      <c r="HSD1787" s="558"/>
      <c r="HSE1787" s="558"/>
      <c r="HSF1787" s="558"/>
      <c r="HSG1787" s="558"/>
      <c r="HSH1787" s="558"/>
      <c r="HSI1787" s="558"/>
      <c r="HSJ1787" s="558"/>
      <c r="HSK1787" s="558"/>
      <c r="HSL1787" s="558"/>
      <c r="HSM1787" s="558"/>
      <c r="HSN1787" s="558"/>
      <c r="HSO1787" s="558"/>
      <c r="HSP1787" s="558"/>
      <c r="HSQ1787" s="558"/>
      <c r="HSR1787" s="558"/>
      <c r="HSS1787" s="558"/>
      <c r="HST1787" s="558"/>
      <c r="HSU1787" s="558"/>
      <c r="HSV1787" s="558"/>
      <c r="HSW1787" s="558"/>
      <c r="HSX1787" s="558"/>
      <c r="HSY1787" s="558"/>
      <c r="HSZ1787" s="558"/>
      <c r="HTA1787" s="558"/>
      <c r="HTB1787" s="558"/>
      <c r="HTC1787" s="558"/>
      <c r="HTD1787" s="558"/>
      <c r="HTE1787" s="558"/>
      <c r="HTF1787" s="558"/>
      <c r="HTG1787" s="558"/>
      <c r="HTH1787" s="558"/>
      <c r="HTI1787" s="558"/>
      <c r="HTJ1787" s="558"/>
      <c r="HTK1787" s="558"/>
      <c r="HTL1787" s="559"/>
      <c r="HTM1787" s="557"/>
      <c r="HTN1787" s="558"/>
      <c r="HTO1787" s="558"/>
      <c r="HTP1787" s="558"/>
      <c r="HTQ1787" s="558"/>
      <c r="HTR1787" s="558"/>
      <c r="HTS1787" s="558"/>
      <c r="HTT1787" s="558"/>
      <c r="HTU1787" s="558"/>
      <c r="HTV1787" s="558"/>
      <c r="HTW1787" s="558"/>
      <c r="HTX1787" s="558"/>
      <c r="HTY1787" s="558"/>
      <c r="HTZ1787" s="558"/>
      <c r="HUA1787" s="558"/>
      <c r="HUB1787" s="558"/>
      <c r="HUC1787" s="558"/>
      <c r="HUD1787" s="558"/>
      <c r="HUE1787" s="558"/>
      <c r="HUF1787" s="558"/>
      <c r="HUG1787" s="558"/>
      <c r="HUH1787" s="558"/>
      <c r="HUI1787" s="558"/>
      <c r="HUJ1787" s="558"/>
      <c r="HUK1787" s="558"/>
      <c r="HUL1787" s="558"/>
      <c r="HUM1787" s="558"/>
      <c r="HUN1787" s="558"/>
      <c r="HUO1787" s="558"/>
      <c r="HUP1787" s="558"/>
      <c r="HUQ1787" s="558"/>
      <c r="HUR1787" s="558"/>
      <c r="HUS1787" s="558"/>
      <c r="HUT1787" s="558"/>
      <c r="HUU1787" s="558"/>
      <c r="HUV1787" s="558"/>
      <c r="HUW1787" s="558"/>
      <c r="HUX1787" s="558"/>
      <c r="HUY1787" s="558"/>
      <c r="HUZ1787" s="558"/>
      <c r="HVA1787" s="558"/>
      <c r="HVB1787" s="558"/>
      <c r="HVC1787" s="558"/>
      <c r="HVD1787" s="558"/>
      <c r="HVE1787" s="558"/>
      <c r="HVF1787" s="558"/>
      <c r="HVG1787" s="558"/>
      <c r="HVH1787" s="558"/>
      <c r="HVI1787" s="558"/>
      <c r="HVJ1787" s="558"/>
      <c r="HVK1787" s="558"/>
      <c r="HVL1787" s="558"/>
      <c r="HVM1787" s="558"/>
      <c r="HVN1787" s="559"/>
      <c r="HVO1787" s="557"/>
      <c r="HVP1787" s="558"/>
      <c r="HVQ1787" s="558"/>
      <c r="HVR1787" s="558"/>
      <c r="HVS1787" s="558"/>
      <c r="HVT1787" s="558"/>
      <c r="HVU1787" s="558"/>
      <c r="HVV1787" s="558"/>
      <c r="HVW1787" s="558"/>
      <c r="HVX1787" s="558"/>
      <c r="HVY1787" s="558"/>
      <c r="HVZ1787" s="558"/>
      <c r="HWA1787" s="558"/>
      <c r="HWB1787" s="558"/>
      <c r="HWC1787" s="558"/>
      <c r="HWD1787" s="558"/>
      <c r="HWE1787" s="558"/>
      <c r="HWF1787" s="558"/>
      <c r="HWG1787" s="558"/>
      <c r="HWH1787" s="558"/>
      <c r="HWI1787" s="558"/>
      <c r="HWJ1787" s="558"/>
      <c r="HWK1787" s="558"/>
      <c r="HWL1787" s="558"/>
      <c r="HWM1787" s="558"/>
      <c r="HWN1787" s="558"/>
      <c r="HWO1787" s="558"/>
      <c r="HWP1787" s="558"/>
      <c r="HWQ1787" s="558"/>
      <c r="HWR1787" s="558"/>
      <c r="HWS1787" s="558"/>
      <c r="HWT1787" s="558"/>
      <c r="HWU1787" s="558"/>
      <c r="HWV1787" s="558"/>
      <c r="HWW1787" s="558"/>
      <c r="HWX1787" s="558"/>
      <c r="HWY1787" s="558"/>
      <c r="HWZ1787" s="558"/>
      <c r="HXA1787" s="558"/>
      <c r="HXB1787" s="558"/>
      <c r="HXC1787" s="558"/>
      <c r="HXD1787" s="558"/>
      <c r="HXE1787" s="558"/>
      <c r="HXF1787" s="558"/>
      <c r="HXG1787" s="558"/>
      <c r="HXH1787" s="558"/>
      <c r="HXI1787" s="558"/>
      <c r="HXJ1787" s="558"/>
      <c r="HXK1787" s="558"/>
      <c r="HXL1787" s="558"/>
      <c r="HXM1787" s="558"/>
      <c r="HXN1787" s="558"/>
      <c r="HXO1787" s="558"/>
      <c r="HXP1787" s="559"/>
      <c r="HXQ1787" s="557"/>
      <c r="HXR1787" s="558"/>
      <c r="HXS1787" s="558"/>
      <c r="HXT1787" s="558"/>
      <c r="HXU1787" s="558"/>
      <c r="HXV1787" s="558"/>
      <c r="HXW1787" s="558"/>
      <c r="HXX1787" s="558"/>
      <c r="HXY1787" s="558"/>
      <c r="HXZ1787" s="558"/>
      <c r="HYA1787" s="558"/>
      <c r="HYB1787" s="558"/>
      <c r="HYC1787" s="558"/>
      <c r="HYD1787" s="558"/>
      <c r="HYE1787" s="558"/>
      <c r="HYF1787" s="558"/>
      <c r="HYG1787" s="558"/>
      <c r="HYH1787" s="558"/>
      <c r="HYI1787" s="558"/>
      <c r="HYJ1787" s="558"/>
      <c r="HYK1787" s="558"/>
      <c r="HYL1787" s="558"/>
      <c r="HYM1787" s="558"/>
      <c r="HYN1787" s="558"/>
      <c r="HYO1787" s="558"/>
      <c r="HYP1787" s="558"/>
      <c r="HYQ1787" s="558"/>
      <c r="HYR1787" s="558"/>
      <c r="HYS1787" s="558"/>
      <c r="HYT1787" s="558"/>
      <c r="HYU1787" s="558"/>
      <c r="HYV1787" s="558"/>
      <c r="HYW1787" s="558"/>
      <c r="HYX1787" s="558"/>
      <c r="HYY1787" s="558"/>
      <c r="HYZ1787" s="558"/>
      <c r="HZA1787" s="558"/>
      <c r="HZB1787" s="558"/>
      <c r="HZC1787" s="558"/>
      <c r="HZD1787" s="558"/>
      <c r="HZE1787" s="558"/>
      <c r="HZF1787" s="558"/>
      <c r="HZG1787" s="558"/>
      <c r="HZH1787" s="558"/>
      <c r="HZI1787" s="558"/>
      <c r="HZJ1787" s="558"/>
      <c r="HZK1787" s="558"/>
      <c r="HZL1787" s="558"/>
      <c r="HZM1787" s="558"/>
      <c r="HZN1787" s="558"/>
      <c r="HZO1787" s="558"/>
      <c r="HZP1787" s="558"/>
      <c r="HZQ1787" s="558"/>
      <c r="HZR1787" s="559"/>
      <c r="HZS1787" s="557"/>
      <c r="HZT1787" s="558"/>
      <c r="HZU1787" s="558"/>
      <c r="HZV1787" s="558"/>
      <c r="HZW1787" s="558"/>
      <c r="HZX1787" s="558"/>
      <c r="HZY1787" s="558"/>
      <c r="HZZ1787" s="558"/>
      <c r="IAA1787" s="558"/>
      <c r="IAB1787" s="558"/>
      <c r="IAC1787" s="558"/>
      <c r="IAD1787" s="558"/>
      <c r="IAE1787" s="558"/>
      <c r="IAF1787" s="558"/>
      <c r="IAG1787" s="558"/>
      <c r="IAH1787" s="558"/>
      <c r="IAI1787" s="558"/>
      <c r="IAJ1787" s="558"/>
      <c r="IAK1787" s="558"/>
      <c r="IAL1787" s="558"/>
      <c r="IAM1787" s="558"/>
      <c r="IAN1787" s="558"/>
      <c r="IAO1787" s="558"/>
      <c r="IAP1787" s="558"/>
      <c r="IAQ1787" s="558"/>
      <c r="IAR1787" s="558"/>
      <c r="IAS1787" s="558"/>
      <c r="IAT1787" s="558"/>
      <c r="IAU1787" s="558"/>
      <c r="IAV1787" s="558"/>
      <c r="IAW1787" s="558"/>
      <c r="IAX1787" s="558"/>
      <c r="IAY1787" s="558"/>
      <c r="IAZ1787" s="558"/>
      <c r="IBA1787" s="558"/>
      <c r="IBB1787" s="558"/>
      <c r="IBC1787" s="558"/>
      <c r="IBD1787" s="558"/>
      <c r="IBE1787" s="558"/>
      <c r="IBF1787" s="558"/>
      <c r="IBG1787" s="558"/>
      <c r="IBH1787" s="558"/>
      <c r="IBI1787" s="558"/>
      <c r="IBJ1787" s="558"/>
      <c r="IBK1787" s="558"/>
      <c r="IBL1787" s="558"/>
      <c r="IBM1787" s="558"/>
      <c r="IBN1787" s="558"/>
      <c r="IBO1787" s="558"/>
      <c r="IBP1787" s="558"/>
      <c r="IBQ1787" s="558"/>
      <c r="IBR1787" s="558"/>
      <c r="IBS1787" s="558"/>
      <c r="IBT1787" s="559"/>
      <c r="IBU1787" s="557"/>
      <c r="IBV1787" s="558"/>
      <c r="IBW1787" s="558"/>
      <c r="IBX1787" s="558"/>
      <c r="IBY1787" s="558"/>
      <c r="IBZ1787" s="558"/>
      <c r="ICA1787" s="558"/>
      <c r="ICB1787" s="558"/>
      <c r="ICC1787" s="558"/>
      <c r="ICD1787" s="558"/>
      <c r="ICE1787" s="558"/>
      <c r="ICF1787" s="558"/>
      <c r="ICG1787" s="558"/>
      <c r="ICH1787" s="558"/>
      <c r="ICI1787" s="558"/>
      <c r="ICJ1787" s="558"/>
      <c r="ICK1787" s="558"/>
      <c r="ICL1787" s="558"/>
      <c r="ICM1787" s="558"/>
      <c r="ICN1787" s="558"/>
      <c r="ICO1787" s="558"/>
      <c r="ICP1787" s="558"/>
      <c r="ICQ1787" s="558"/>
      <c r="ICR1787" s="558"/>
      <c r="ICS1787" s="558"/>
      <c r="ICT1787" s="558"/>
      <c r="ICU1787" s="558"/>
      <c r="ICV1787" s="558"/>
      <c r="ICW1787" s="558"/>
      <c r="ICX1787" s="558"/>
      <c r="ICY1787" s="558"/>
      <c r="ICZ1787" s="558"/>
      <c r="IDA1787" s="558"/>
      <c r="IDB1787" s="558"/>
      <c r="IDC1787" s="558"/>
      <c r="IDD1787" s="558"/>
      <c r="IDE1787" s="558"/>
      <c r="IDF1787" s="558"/>
      <c r="IDG1787" s="558"/>
      <c r="IDH1787" s="558"/>
      <c r="IDI1787" s="558"/>
      <c r="IDJ1787" s="558"/>
      <c r="IDK1787" s="558"/>
      <c r="IDL1787" s="558"/>
      <c r="IDM1787" s="558"/>
      <c r="IDN1787" s="558"/>
      <c r="IDO1787" s="558"/>
      <c r="IDP1787" s="558"/>
      <c r="IDQ1787" s="558"/>
      <c r="IDR1787" s="558"/>
      <c r="IDS1787" s="558"/>
      <c r="IDT1787" s="558"/>
      <c r="IDU1787" s="558"/>
      <c r="IDV1787" s="559"/>
      <c r="IDW1787" s="557"/>
      <c r="IDX1787" s="558"/>
      <c r="IDY1787" s="558"/>
      <c r="IDZ1787" s="558"/>
      <c r="IEA1787" s="558"/>
      <c r="IEB1787" s="558"/>
      <c r="IEC1787" s="558"/>
      <c r="IED1787" s="558"/>
      <c r="IEE1787" s="558"/>
      <c r="IEF1787" s="558"/>
      <c r="IEG1787" s="558"/>
      <c r="IEH1787" s="558"/>
      <c r="IEI1787" s="558"/>
      <c r="IEJ1787" s="558"/>
      <c r="IEK1787" s="558"/>
      <c r="IEL1787" s="558"/>
      <c r="IEM1787" s="558"/>
      <c r="IEN1787" s="558"/>
      <c r="IEO1787" s="558"/>
      <c r="IEP1787" s="558"/>
      <c r="IEQ1787" s="558"/>
      <c r="IER1787" s="558"/>
      <c r="IES1787" s="558"/>
      <c r="IET1787" s="558"/>
      <c r="IEU1787" s="558"/>
      <c r="IEV1787" s="558"/>
      <c r="IEW1787" s="558"/>
      <c r="IEX1787" s="558"/>
      <c r="IEY1787" s="558"/>
      <c r="IEZ1787" s="558"/>
      <c r="IFA1787" s="558"/>
      <c r="IFB1787" s="558"/>
      <c r="IFC1787" s="558"/>
      <c r="IFD1787" s="558"/>
      <c r="IFE1787" s="558"/>
      <c r="IFF1787" s="558"/>
      <c r="IFG1787" s="558"/>
      <c r="IFH1787" s="558"/>
      <c r="IFI1787" s="558"/>
      <c r="IFJ1787" s="558"/>
      <c r="IFK1787" s="558"/>
      <c r="IFL1787" s="558"/>
      <c r="IFM1787" s="558"/>
      <c r="IFN1787" s="558"/>
      <c r="IFO1787" s="558"/>
      <c r="IFP1787" s="558"/>
      <c r="IFQ1787" s="558"/>
      <c r="IFR1787" s="558"/>
      <c r="IFS1787" s="558"/>
      <c r="IFT1787" s="558"/>
      <c r="IFU1787" s="558"/>
      <c r="IFV1787" s="558"/>
      <c r="IFW1787" s="558"/>
      <c r="IFX1787" s="559"/>
      <c r="IFY1787" s="557"/>
      <c r="IFZ1787" s="558"/>
      <c r="IGA1787" s="558"/>
      <c r="IGB1787" s="558"/>
      <c r="IGC1787" s="558"/>
      <c r="IGD1787" s="558"/>
      <c r="IGE1787" s="558"/>
      <c r="IGF1787" s="558"/>
      <c r="IGG1787" s="558"/>
      <c r="IGH1787" s="558"/>
      <c r="IGI1787" s="558"/>
      <c r="IGJ1787" s="558"/>
      <c r="IGK1787" s="558"/>
      <c r="IGL1787" s="558"/>
      <c r="IGM1787" s="558"/>
      <c r="IGN1787" s="558"/>
      <c r="IGO1787" s="558"/>
      <c r="IGP1787" s="558"/>
      <c r="IGQ1787" s="558"/>
      <c r="IGR1787" s="558"/>
      <c r="IGS1787" s="558"/>
      <c r="IGT1787" s="558"/>
      <c r="IGU1787" s="558"/>
      <c r="IGV1787" s="558"/>
      <c r="IGW1787" s="558"/>
      <c r="IGX1787" s="558"/>
      <c r="IGY1787" s="558"/>
      <c r="IGZ1787" s="558"/>
      <c r="IHA1787" s="558"/>
      <c r="IHB1787" s="558"/>
      <c r="IHC1787" s="558"/>
      <c r="IHD1787" s="558"/>
      <c r="IHE1787" s="558"/>
      <c r="IHF1787" s="558"/>
      <c r="IHG1787" s="558"/>
      <c r="IHH1787" s="558"/>
      <c r="IHI1787" s="558"/>
      <c r="IHJ1787" s="558"/>
      <c r="IHK1787" s="558"/>
      <c r="IHL1787" s="558"/>
      <c r="IHM1787" s="558"/>
      <c r="IHN1787" s="558"/>
      <c r="IHO1787" s="558"/>
      <c r="IHP1787" s="558"/>
      <c r="IHQ1787" s="558"/>
      <c r="IHR1787" s="558"/>
      <c r="IHS1787" s="558"/>
      <c r="IHT1787" s="558"/>
      <c r="IHU1787" s="558"/>
      <c r="IHV1787" s="558"/>
      <c r="IHW1787" s="558"/>
      <c r="IHX1787" s="558"/>
      <c r="IHY1787" s="558"/>
      <c r="IHZ1787" s="559"/>
      <c r="IIA1787" s="557"/>
      <c r="IIB1787" s="558"/>
      <c r="IIC1787" s="558"/>
      <c r="IID1787" s="558"/>
      <c r="IIE1787" s="558"/>
      <c r="IIF1787" s="558"/>
      <c r="IIG1787" s="558"/>
      <c r="IIH1787" s="558"/>
      <c r="III1787" s="558"/>
      <c r="IIJ1787" s="558"/>
      <c r="IIK1787" s="558"/>
      <c r="IIL1787" s="558"/>
      <c r="IIM1787" s="558"/>
      <c r="IIN1787" s="558"/>
      <c r="IIO1787" s="558"/>
      <c r="IIP1787" s="558"/>
      <c r="IIQ1787" s="558"/>
      <c r="IIR1787" s="558"/>
      <c r="IIS1787" s="558"/>
      <c r="IIT1787" s="558"/>
      <c r="IIU1787" s="558"/>
      <c r="IIV1787" s="558"/>
      <c r="IIW1787" s="558"/>
      <c r="IIX1787" s="558"/>
      <c r="IIY1787" s="558"/>
      <c r="IIZ1787" s="558"/>
      <c r="IJA1787" s="558"/>
      <c r="IJB1787" s="558"/>
      <c r="IJC1787" s="558"/>
      <c r="IJD1787" s="558"/>
      <c r="IJE1787" s="558"/>
      <c r="IJF1787" s="558"/>
      <c r="IJG1787" s="558"/>
      <c r="IJH1787" s="558"/>
      <c r="IJI1787" s="558"/>
      <c r="IJJ1787" s="558"/>
      <c r="IJK1787" s="558"/>
      <c r="IJL1787" s="558"/>
      <c r="IJM1787" s="558"/>
      <c r="IJN1787" s="558"/>
      <c r="IJO1787" s="558"/>
      <c r="IJP1787" s="558"/>
      <c r="IJQ1787" s="558"/>
      <c r="IJR1787" s="558"/>
      <c r="IJS1787" s="558"/>
      <c r="IJT1787" s="558"/>
      <c r="IJU1787" s="558"/>
      <c r="IJV1787" s="558"/>
      <c r="IJW1787" s="558"/>
      <c r="IJX1787" s="558"/>
      <c r="IJY1787" s="558"/>
      <c r="IJZ1787" s="558"/>
      <c r="IKA1787" s="558"/>
      <c r="IKB1787" s="559"/>
      <c r="IKC1787" s="557"/>
      <c r="IKD1787" s="558"/>
      <c r="IKE1787" s="558"/>
      <c r="IKF1787" s="558"/>
      <c r="IKG1787" s="558"/>
      <c r="IKH1787" s="558"/>
      <c r="IKI1787" s="558"/>
      <c r="IKJ1787" s="558"/>
      <c r="IKK1787" s="558"/>
      <c r="IKL1787" s="558"/>
      <c r="IKM1787" s="558"/>
      <c r="IKN1787" s="558"/>
      <c r="IKO1787" s="558"/>
      <c r="IKP1787" s="558"/>
      <c r="IKQ1787" s="558"/>
      <c r="IKR1787" s="558"/>
      <c r="IKS1787" s="558"/>
      <c r="IKT1787" s="558"/>
      <c r="IKU1787" s="558"/>
      <c r="IKV1787" s="558"/>
      <c r="IKW1787" s="558"/>
      <c r="IKX1787" s="558"/>
      <c r="IKY1787" s="558"/>
      <c r="IKZ1787" s="558"/>
      <c r="ILA1787" s="558"/>
      <c r="ILB1787" s="558"/>
      <c r="ILC1787" s="558"/>
      <c r="ILD1787" s="558"/>
      <c r="ILE1787" s="558"/>
      <c r="ILF1787" s="558"/>
      <c r="ILG1787" s="558"/>
      <c r="ILH1787" s="558"/>
      <c r="ILI1787" s="558"/>
      <c r="ILJ1787" s="558"/>
      <c r="ILK1787" s="558"/>
      <c r="ILL1787" s="558"/>
      <c r="ILM1787" s="558"/>
      <c r="ILN1787" s="558"/>
      <c r="ILO1787" s="558"/>
      <c r="ILP1787" s="558"/>
      <c r="ILQ1787" s="558"/>
      <c r="ILR1787" s="558"/>
      <c r="ILS1787" s="558"/>
      <c r="ILT1787" s="558"/>
      <c r="ILU1787" s="558"/>
      <c r="ILV1787" s="558"/>
      <c r="ILW1787" s="558"/>
      <c r="ILX1787" s="558"/>
      <c r="ILY1787" s="558"/>
      <c r="ILZ1787" s="558"/>
      <c r="IMA1787" s="558"/>
      <c r="IMB1787" s="558"/>
      <c r="IMC1787" s="558"/>
      <c r="IMD1787" s="559"/>
      <c r="IME1787" s="557"/>
      <c r="IMF1787" s="558"/>
      <c r="IMG1787" s="558"/>
      <c r="IMH1787" s="558"/>
      <c r="IMI1787" s="558"/>
      <c r="IMJ1787" s="558"/>
      <c r="IMK1787" s="558"/>
      <c r="IML1787" s="558"/>
      <c r="IMM1787" s="558"/>
      <c r="IMN1787" s="558"/>
      <c r="IMO1787" s="558"/>
      <c r="IMP1787" s="558"/>
      <c r="IMQ1787" s="558"/>
      <c r="IMR1787" s="558"/>
      <c r="IMS1787" s="558"/>
      <c r="IMT1787" s="558"/>
      <c r="IMU1787" s="558"/>
      <c r="IMV1787" s="558"/>
      <c r="IMW1787" s="558"/>
      <c r="IMX1787" s="558"/>
      <c r="IMY1787" s="558"/>
      <c r="IMZ1787" s="558"/>
      <c r="INA1787" s="558"/>
      <c r="INB1787" s="558"/>
      <c r="INC1787" s="558"/>
      <c r="IND1787" s="558"/>
      <c r="INE1787" s="558"/>
      <c r="INF1787" s="558"/>
      <c r="ING1787" s="558"/>
      <c r="INH1787" s="558"/>
      <c r="INI1787" s="558"/>
      <c r="INJ1787" s="558"/>
      <c r="INK1787" s="558"/>
      <c r="INL1787" s="558"/>
      <c r="INM1787" s="558"/>
      <c r="INN1787" s="558"/>
      <c r="INO1787" s="558"/>
      <c r="INP1787" s="558"/>
      <c r="INQ1787" s="558"/>
      <c r="INR1787" s="558"/>
      <c r="INS1787" s="558"/>
      <c r="INT1787" s="558"/>
      <c r="INU1787" s="558"/>
      <c r="INV1787" s="558"/>
      <c r="INW1787" s="558"/>
      <c r="INX1787" s="558"/>
      <c r="INY1787" s="558"/>
      <c r="INZ1787" s="558"/>
      <c r="IOA1787" s="558"/>
      <c r="IOB1787" s="558"/>
      <c r="IOC1787" s="558"/>
      <c r="IOD1787" s="558"/>
      <c r="IOE1787" s="558"/>
      <c r="IOF1787" s="559"/>
      <c r="IOG1787" s="557"/>
      <c r="IOH1787" s="558"/>
      <c r="IOI1787" s="558"/>
      <c r="IOJ1787" s="558"/>
      <c r="IOK1787" s="558"/>
      <c r="IOL1787" s="558"/>
      <c r="IOM1787" s="558"/>
      <c r="ION1787" s="558"/>
      <c r="IOO1787" s="558"/>
      <c r="IOP1787" s="558"/>
      <c r="IOQ1787" s="558"/>
      <c r="IOR1787" s="558"/>
      <c r="IOS1787" s="558"/>
      <c r="IOT1787" s="558"/>
      <c r="IOU1787" s="558"/>
      <c r="IOV1787" s="558"/>
      <c r="IOW1787" s="558"/>
      <c r="IOX1787" s="558"/>
      <c r="IOY1787" s="558"/>
      <c r="IOZ1787" s="558"/>
      <c r="IPA1787" s="558"/>
      <c r="IPB1787" s="558"/>
      <c r="IPC1787" s="558"/>
      <c r="IPD1787" s="558"/>
      <c r="IPE1787" s="558"/>
      <c r="IPF1787" s="558"/>
      <c r="IPG1787" s="558"/>
      <c r="IPH1787" s="558"/>
      <c r="IPI1787" s="558"/>
      <c r="IPJ1787" s="558"/>
      <c r="IPK1787" s="558"/>
      <c r="IPL1787" s="558"/>
      <c r="IPM1787" s="558"/>
      <c r="IPN1787" s="558"/>
      <c r="IPO1787" s="558"/>
      <c r="IPP1787" s="558"/>
      <c r="IPQ1787" s="558"/>
      <c r="IPR1787" s="558"/>
      <c r="IPS1787" s="558"/>
      <c r="IPT1787" s="558"/>
      <c r="IPU1787" s="558"/>
      <c r="IPV1787" s="558"/>
      <c r="IPW1787" s="558"/>
      <c r="IPX1787" s="558"/>
      <c r="IPY1787" s="558"/>
      <c r="IPZ1787" s="558"/>
      <c r="IQA1787" s="558"/>
      <c r="IQB1787" s="558"/>
      <c r="IQC1787" s="558"/>
      <c r="IQD1787" s="558"/>
      <c r="IQE1787" s="558"/>
      <c r="IQF1787" s="558"/>
      <c r="IQG1787" s="558"/>
      <c r="IQH1787" s="559"/>
      <c r="IQI1787" s="557"/>
      <c r="IQJ1787" s="558"/>
      <c r="IQK1787" s="558"/>
      <c r="IQL1787" s="558"/>
      <c r="IQM1787" s="558"/>
      <c r="IQN1787" s="558"/>
      <c r="IQO1787" s="558"/>
      <c r="IQP1787" s="558"/>
      <c r="IQQ1787" s="558"/>
      <c r="IQR1787" s="558"/>
      <c r="IQS1787" s="558"/>
      <c r="IQT1787" s="558"/>
      <c r="IQU1787" s="558"/>
      <c r="IQV1787" s="558"/>
      <c r="IQW1787" s="558"/>
      <c r="IQX1787" s="558"/>
      <c r="IQY1787" s="558"/>
      <c r="IQZ1787" s="558"/>
      <c r="IRA1787" s="558"/>
      <c r="IRB1787" s="558"/>
      <c r="IRC1787" s="558"/>
      <c r="IRD1787" s="558"/>
      <c r="IRE1787" s="558"/>
      <c r="IRF1787" s="558"/>
      <c r="IRG1787" s="558"/>
      <c r="IRH1787" s="558"/>
      <c r="IRI1787" s="558"/>
      <c r="IRJ1787" s="558"/>
      <c r="IRK1787" s="558"/>
      <c r="IRL1787" s="558"/>
      <c r="IRM1787" s="558"/>
      <c r="IRN1787" s="558"/>
      <c r="IRO1787" s="558"/>
      <c r="IRP1787" s="558"/>
      <c r="IRQ1787" s="558"/>
      <c r="IRR1787" s="558"/>
      <c r="IRS1787" s="558"/>
      <c r="IRT1787" s="558"/>
      <c r="IRU1787" s="558"/>
      <c r="IRV1787" s="558"/>
      <c r="IRW1787" s="558"/>
      <c r="IRX1787" s="558"/>
      <c r="IRY1787" s="558"/>
      <c r="IRZ1787" s="558"/>
      <c r="ISA1787" s="558"/>
      <c r="ISB1787" s="558"/>
      <c r="ISC1787" s="558"/>
      <c r="ISD1787" s="558"/>
      <c r="ISE1787" s="558"/>
      <c r="ISF1787" s="558"/>
      <c r="ISG1787" s="558"/>
      <c r="ISH1787" s="558"/>
      <c r="ISI1787" s="558"/>
      <c r="ISJ1787" s="559"/>
      <c r="ISK1787" s="557"/>
      <c r="ISL1787" s="558"/>
      <c r="ISM1787" s="558"/>
      <c r="ISN1787" s="558"/>
      <c r="ISO1787" s="558"/>
      <c r="ISP1787" s="558"/>
      <c r="ISQ1787" s="558"/>
      <c r="ISR1787" s="558"/>
      <c r="ISS1787" s="558"/>
      <c r="IST1787" s="558"/>
      <c r="ISU1787" s="558"/>
      <c r="ISV1787" s="558"/>
      <c r="ISW1787" s="558"/>
      <c r="ISX1787" s="558"/>
      <c r="ISY1787" s="558"/>
      <c r="ISZ1787" s="558"/>
      <c r="ITA1787" s="558"/>
      <c r="ITB1787" s="558"/>
      <c r="ITC1787" s="558"/>
      <c r="ITD1787" s="558"/>
      <c r="ITE1787" s="558"/>
      <c r="ITF1787" s="558"/>
      <c r="ITG1787" s="558"/>
      <c r="ITH1787" s="558"/>
      <c r="ITI1787" s="558"/>
      <c r="ITJ1787" s="558"/>
      <c r="ITK1787" s="558"/>
      <c r="ITL1787" s="558"/>
      <c r="ITM1787" s="558"/>
      <c r="ITN1787" s="558"/>
      <c r="ITO1787" s="558"/>
      <c r="ITP1787" s="558"/>
      <c r="ITQ1787" s="558"/>
      <c r="ITR1787" s="558"/>
      <c r="ITS1787" s="558"/>
      <c r="ITT1787" s="558"/>
      <c r="ITU1787" s="558"/>
      <c r="ITV1787" s="558"/>
      <c r="ITW1787" s="558"/>
      <c r="ITX1787" s="558"/>
      <c r="ITY1787" s="558"/>
      <c r="ITZ1787" s="558"/>
      <c r="IUA1787" s="558"/>
      <c r="IUB1787" s="558"/>
      <c r="IUC1787" s="558"/>
      <c r="IUD1787" s="558"/>
      <c r="IUE1787" s="558"/>
      <c r="IUF1787" s="558"/>
      <c r="IUG1787" s="558"/>
      <c r="IUH1787" s="558"/>
      <c r="IUI1787" s="558"/>
      <c r="IUJ1787" s="558"/>
      <c r="IUK1787" s="558"/>
      <c r="IUL1787" s="559"/>
      <c r="IUM1787" s="557"/>
      <c r="IUN1787" s="558"/>
      <c r="IUO1787" s="558"/>
      <c r="IUP1787" s="558"/>
      <c r="IUQ1787" s="558"/>
      <c r="IUR1787" s="558"/>
      <c r="IUS1787" s="558"/>
      <c r="IUT1787" s="558"/>
      <c r="IUU1787" s="558"/>
      <c r="IUV1787" s="558"/>
      <c r="IUW1787" s="558"/>
      <c r="IUX1787" s="558"/>
      <c r="IUY1787" s="558"/>
      <c r="IUZ1787" s="558"/>
      <c r="IVA1787" s="558"/>
      <c r="IVB1787" s="558"/>
      <c r="IVC1787" s="558"/>
      <c r="IVD1787" s="558"/>
      <c r="IVE1787" s="558"/>
      <c r="IVF1787" s="558"/>
      <c r="IVG1787" s="558"/>
      <c r="IVH1787" s="558"/>
      <c r="IVI1787" s="558"/>
      <c r="IVJ1787" s="558"/>
      <c r="IVK1787" s="558"/>
      <c r="IVL1787" s="558"/>
      <c r="IVM1787" s="558"/>
      <c r="IVN1787" s="558"/>
      <c r="IVO1787" s="558"/>
      <c r="IVP1787" s="558"/>
      <c r="IVQ1787" s="558"/>
      <c r="IVR1787" s="558"/>
      <c r="IVS1787" s="558"/>
      <c r="IVT1787" s="558"/>
      <c r="IVU1787" s="558"/>
      <c r="IVV1787" s="558"/>
      <c r="IVW1787" s="558"/>
      <c r="IVX1787" s="558"/>
      <c r="IVY1787" s="558"/>
      <c r="IVZ1787" s="558"/>
      <c r="IWA1787" s="558"/>
      <c r="IWB1787" s="558"/>
      <c r="IWC1787" s="558"/>
      <c r="IWD1787" s="558"/>
      <c r="IWE1787" s="558"/>
      <c r="IWF1787" s="558"/>
      <c r="IWG1787" s="558"/>
      <c r="IWH1787" s="558"/>
      <c r="IWI1787" s="558"/>
      <c r="IWJ1787" s="558"/>
      <c r="IWK1787" s="558"/>
      <c r="IWL1787" s="558"/>
      <c r="IWM1787" s="558"/>
      <c r="IWN1787" s="559"/>
      <c r="IWO1787" s="557"/>
      <c r="IWP1787" s="558"/>
      <c r="IWQ1787" s="558"/>
      <c r="IWR1787" s="558"/>
      <c r="IWS1787" s="558"/>
      <c r="IWT1787" s="558"/>
      <c r="IWU1787" s="558"/>
      <c r="IWV1787" s="558"/>
      <c r="IWW1787" s="558"/>
      <c r="IWX1787" s="558"/>
      <c r="IWY1787" s="558"/>
      <c r="IWZ1787" s="558"/>
      <c r="IXA1787" s="558"/>
      <c r="IXB1787" s="558"/>
      <c r="IXC1787" s="558"/>
      <c r="IXD1787" s="558"/>
      <c r="IXE1787" s="558"/>
      <c r="IXF1787" s="558"/>
      <c r="IXG1787" s="558"/>
      <c r="IXH1787" s="558"/>
      <c r="IXI1787" s="558"/>
      <c r="IXJ1787" s="558"/>
      <c r="IXK1787" s="558"/>
      <c r="IXL1787" s="558"/>
      <c r="IXM1787" s="558"/>
      <c r="IXN1787" s="558"/>
      <c r="IXO1787" s="558"/>
      <c r="IXP1787" s="558"/>
      <c r="IXQ1787" s="558"/>
      <c r="IXR1787" s="558"/>
      <c r="IXS1787" s="558"/>
      <c r="IXT1787" s="558"/>
      <c r="IXU1787" s="558"/>
      <c r="IXV1787" s="558"/>
      <c r="IXW1787" s="558"/>
      <c r="IXX1787" s="558"/>
      <c r="IXY1787" s="558"/>
      <c r="IXZ1787" s="558"/>
      <c r="IYA1787" s="558"/>
      <c r="IYB1787" s="558"/>
      <c r="IYC1787" s="558"/>
      <c r="IYD1787" s="558"/>
      <c r="IYE1787" s="558"/>
      <c r="IYF1787" s="558"/>
      <c r="IYG1787" s="558"/>
      <c r="IYH1787" s="558"/>
      <c r="IYI1787" s="558"/>
      <c r="IYJ1787" s="558"/>
      <c r="IYK1787" s="558"/>
      <c r="IYL1787" s="558"/>
      <c r="IYM1787" s="558"/>
      <c r="IYN1787" s="558"/>
      <c r="IYO1787" s="558"/>
      <c r="IYP1787" s="559"/>
      <c r="IYQ1787" s="557"/>
      <c r="IYR1787" s="558"/>
      <c r="IYS1787" s="558"/>
      <c r="IYT1787" s="558"/>
      <c r="IYU1787" s="558"/>
      <c r="IYV1787" s="558"/>
      <c r="IYW1787" s="558"/>
      <c r="IYX1787" s="558"/>
      <c r="IYY1787" s="558"/>
      <c r="IYZ1787" s="558"/>
      <c r="IZA1787" s="558"/>
      <c r="IZB1787" s="558"/>
      <c r="IZC1787" s="558"/>
      <c r="IZD1787" s="558"/>
      <c r="IZE1787" s="558"/>
      <c r="IZF1787" s="558"/>
      <c r="IZG1787" s="558"/>
      <c r="IZH1787" s="558"/>
      <c r="IZI1787" s="558"/>
      <c r="IZJ1787" s="558"/>
      <c r="IZK1787" s="558"/>
      <c r="IZL1787" s="558"/>
      <c r="IZM1787" s="558"/>
      <c r="IZN1787" s="558"/>
      <c r="IZO1787" s="558"/>
      <c r="IZP1787" s="558"/>
      <c r="IZQ1787" s="558"/>
      <c r="IZR1787" s="558"/>
      <c r="IZS1787" s="558"/>
      <c r="IZT1787" s="558"/>
      <c r="IZU1787" s="558"/>
      <c r="IZV1787" s="558"/>
      <c r="IZW1787" s="558"/>
      <c r="IZX1787" s="558"/>
      <c r="IZY1787" s="558"/>
      <c r="IZZ1787" s="558"/>
      <c r="JAA1787" s="558"/>
      <c r="JAB1787" s="558"/>
      <c r="JAC1787" s="558"/>
      <c r="JAD1787" s="558"/>
      <c r="JAE1787" s="558"/>
      <c r="JAF1787" s="558"/>
      <c r="JAG1787" s="558"/>
      <c r="JAH1787" s="558"/>
      <c r="JAI1787" s="558"/>
      <c r="JAJ1787" s="558"/>
      <c r="JAK1787" s="558"/>
      <c r="JAL1787" s="558"/>
      <c r="JAM1787" s="558"/>
      <c r="JAN1787" s="558"/>
      <c r="JAO1787" s="558"/>
      <c r="JAP1787" s="558"/>
      <c r="JAQ1787" s="558"/>
      <c r="JAR1787" s="559"/>
      <c r="JAS1787" s="557"/>
      <c r="JAT1787" s="558"/>
      <c r="JAU1787" s="558"/>
      <c r="JAV1787" s="558"/>
      <c r="JAW1787" s="558"/>
      <c r="JAX1787" s="558"/>
      <c r="JAY1787" s="558"/>
      <c r="JAZ1787" s="558"/>
      <c r="JBA1787" s="558"/>
      <c r="JBB1787" s="558"/>
      <c r="JBC1787" s="558"/>
      <c r="JBD1787" s="558"/>
      <c r="JBE1787" s="558"/>
      <c r="JBF1787" s="558"/>
      <c r="JBG1787" s="558"/>
      <c r="JBH1787" s="558"/>
      <c r="JBI1787" s="558"/>
      <c r="JBJ1787" s="558"/>
      <c r="JBK1787" s="558"/>
      <c r="JBL1787" s="558"/>
      <c r="JBM1787" s="558"/>
      <c r="JBN1787" s="558"/>
      <c r="JBO1787" s="558"/>
      <c r="JBP1787" s="558"/>
      <c r="JBQ1787" s="558"/>
      <c r="JBR1787" s="558"/>
      <c r="JBS1787" s="558"/>
      <c r="JBT1787" s="558"/>
      <c r="JBU1787" s="558"/>
      <c r="JBV1787" s="558"/>
      <c r="JBW1787" s="558"/>
      <c r="JBX1787" s="558"/>
      <c r="JBY1787" s="558"/>
      <c r="JBZ1787" s="558"/>
      <c r="JCA1787" s="558"/>
      <c r="JCB1787" s="558"/>
      <c r="JCC1787" s="558"/>
      <c r="JCD1787" s="558"/>
      <c r="JCE1787" s="558"/>
      <c r="JCF1787" s="558"/>
      <c r="JCG1787" s="558"/>
      <c r="JCH1787" s="558"/>
      <c r="JCI1787" s="558"/>
      <c r="JCJ1787" s="558"/>
      <c r="JCK1787" s="558"/>
      <c r="JCL1787" s="558"/>
      <c r="JCM1787" s="558"/>
      <c r="JCN1787" s="558"/>
      <c r="JCO1787" s="558"/>
      <c r="JCP1787" s="558"/>
      <c r="JCQ1787" s="558"/>
      <c r="JCR1787" s="558"/>
      <c r="JCS1787" s="558"/>
      <c r="JCT1787" s="559"/>
      <c r="JCU1787" s="557"/>
      <c r="JCV1787" s="558"/>
      <c r="JCW1787" s="558"/>
      <c r="JCX1787" s="558"/>
      <c r="JCY1787" s="558"/>
      <c r="JCZ1787" s="558"/>
      <c r="JDA1787" s="558"/>
      <c r="JDB1787" s="558"/>
      <c r="JDC1787" s="558"/>
      <c r="JDD1787" s="558"/>
      <c r="JDE1787" s="558"/>
      <c r="JDF1787" s="558"/>
      <c r="JDG1787" s="558"/>
      <c r="JDH1787" s="558"/>
      <c r="JDI1787" s="558"/>
      <c r="JDJ1787" s="558"/>
      <c r="JDK1787" s="558"/>
      <c r="JDL1787" s="558"/>
      <c r="JDM1787" s="558"/>
      <c r="JDN1787" s="558"/>
      <c r="JDO1787" s="558"/>
      <c r="JDP1787" s="558"/>
      <c r="JDQ1787" s="558"/>
      <c r="JDR1787" s="558"/>
      <c r="JDS1787" s="558"/>
      <c r="JDT1787" s="558"/>
      <c r="JDU1787" s="558"/>
      <c r="JDV1787" s="558"/>
      <c r="JDW1787" s="558"/>
      <c r="JDX1787" s="558"/>
      <c r="JDY1787" s="558"/>
      <c r="JDZ1787" s="558"/>
      <c r="JEA1787" s="558"/>
      <c r="JEB1787" s="558"/>
      <c r="JEC1787" s="558"/>
      <c r="JED1787" s="558"/>
      <c r="JEE1787" s="558"/>
      <c r="JEF1787" s="558"/>
      <c r="JEG1787" s="558"/>
      <c r="JEH1787" s="558"/>
      <c r="JEI1787" s="558"/>
      <c r="JEJ1787" s="558"/>
      <c r="JEK1787" s="558"/>
      <c r="JEL1787" s="558"/>
      <c r="JEM1787" s="558"/>
      <c r="JEN1787" s="558"/>
      <c r="JEO1787" s="558"/>
      <c r="JEP1787" s="558"/>
      <c r="JEQ1787" s="558"/>
      <c r="JER1787" s="558"/>
      <c r="JES1787" s="558"/>
      <c r="JET1787" s="558"/>
      <c r="JEU1787" s="558"/>
      <c r="JEV1787" s="559"/>
      <c r="JEW1787" s="557"/>
      <c r="JEX1787" s="558"/>
      <c r="JEY1787" s="558"/>
      <c r="JEZ1787" s="558"/>
      <c r="JFA1787" s="558"/>
      <c r="JFB1787" s="558"/>
      <c r="JFC1787" s="558"/>
      <c r="JFD1787" s="558"/>
      <c r="JFE1787" s="558"/>
      <c r="JFF1787" s="558"/>
      <c r="JFG1787" s="558"/>
      <c r="JFH1787" s="558"/>
      <c r="JFI1787" s="558"/>
      <c r="JFJ1787" s="558"/>
      <c r="JFK1787" s="558"/>
      <c r="JFL1787" s="558"/>
      <c r="JFM1787" s="558"/>
      <c r="JFN1787" s="558"/>
      <c r="JFO1787" s="558"/>
      <c r="JFP1787" s="558"/>
      <c r="JFQ1787" s="558"/>
      <c r="JFR1787" s="558"/>
      <c r="JFS1787" s="558"/>
      <c r="JFT1787" s="558"/>
      <c r="JFU1787" s="558"/>
      <c r="JFV1787" s="558"/>
      <c r="JFW1787" s="558"/>
      <c r="JFX1787" s="558"/>
      <c r="JFY1787" s="558"/>
      <c r="JFZ1787" s="558"/>
      <c r="JGA1787" s="558"/>
      <c r="JGB1787" s="558"/>
      <c r="JGC1787" s="558"/>
      <c r="JGD1787" s="558"/>
      <c r="JGE1787" s="558"/>
      <c r="JGF1787" s="558"/>
      <c r="JGG1787" s="558"/>
      <c r="JGH1787" s="558"/>
      <c r="JGI1787" s="558"/>
      <c r="JGJ1787" s="558"/>
      <c r="JGK1787" s="558"/>
      <c r="JGL1787" s="558"/>
      <c r="JGM1787" s="558"/>
      <c r="JGN1787" s="558"/>
      <c r="JGO1787" s="558"/>
      <c r="JGP1787" s="558"/>
      <c r="JGQ1787" s="558"/>
      <c r="JGR1787" s="558"/>
      <c r="JGS1787" s="558"/>
      <c r="JGT1787" s="558"/>
      <c r="JGU1787" s="558"/>
      <c r="JGV1787" s="558"/>
      <c r="JGW1787" s="558"/>
      <c r="JGX1787" s="559"/>
      <c r="JGY1787" s="557"/>
      <c r="JGZ1787" s="558"/>
      <c r="JHA1787" s="558"/>
      <c r="JHB1787" s="558"/>
      <c r="JHC1787" s="558"/>
      <c r="JHD1787" s="558"/>
      <c r="JHE1787" s="558"/>
      <c r="JHF1787" s="558"/>
      <c r="JHG1787" s="558"/>
      <c r="JHH1787" s="558"/>
      <c r="JHI1787" s="558"/>
      <c r="JHJ1787" s="558"/>
      <c r="JHK1787" s="558"/>
      <c r="JHL1787" s="558"/>
      <c r="JHM1787" s="558"/>
      <c r="JHN1787" s="558"/>
      <c r="JHO1787" s="558"/>
      <c r="JHP1787" s="558"/>
      <c r="JHQ1787" s="558"/>
      <c r="JHR1787" s="558"/>
      <c r="JHS1787" s="558"/>
      <c r="JHT1787" s="558"/>
      <c r="JHU1787" s="558"/>
      <c r="JHV1787" s="558"/>
      <c r="JHW1787" s="558"/>
      <c r="JHX1787" s="558"/>
      <c r="JHY1787" s="558"/>
      <c r="JHZ1787" s="558"/>
      <c r="JIA1787" s="558"/>
      <c r="JIB1787" s="558"/>
      <c r="JIC1787" s="558"/>
      <c r="JID1787" s="558"/>
      <c r="JIE1787" s="558"/>
      <c r="JIF1787" s="558"/>
      <c r="JIG1787" s="558"/>
      <c r="JIH1787" s="558"/>
      <c r="JII1787" s="558"/>
      <c r="JIJ1787" s="558"/>
      <c r="JIK1787" s="558"/>
      <c r="JIL1787" s="558"/>
      <c r="JIM1787" s="558"/>
      <c r="JIN1787" s="558"/>
      <c r="JIO1787" s="558"/>
      <c r="JIP1787" s="558"/>
      <c r="JIQ1787" s="558"/>
      <c r="JIR1787" s="558"/>
      <c r="JIS1787" s="558"/>
      <c r="JIT1787" s="558"/>
      <c r="JIU1787" s="558"/>
      <c r="JIV1787" s="558"/>
      <c r="JIW1787" s="558"/>
      <c r="JIX1787" s="558"/>
      <c r="JIY1787" s="558"/>
      <c r="JIZ1787" s="559"/>
      <c r="JJA1787" s="557"/>
      <c r="JJB1787" s="558"/>
      <c r="JJC1787" s="558"/>
      <c r="JJD1787" s="558"/>
      <c r="JJE1787" s="558"/>
      <c r="JJF1787" s="558"/>
      <c r="JJG1787" s="558"/>
      <c r="JJH1787" s="558"/>
      <c r="JJI1787" s="558"/>
      <c r="JJJ1787" s="558"/>
      <c r="JJK1787" s="558"/>
      <c r="JJL1787" s="558"/>
      <c r="JJM1787" s="558"/>
      <c r="JJN1787" s="558"/>
      <c r="JJO1787" s="558"/>
      <c r="JJP1787" s="558"/>
      <c r="JJQ1787" s="558"/>
      <c r="JJR1787" s="558"/>
      <c r="JJS1787" s="558"/>
      <c r="JJT1787" s="558"/>
      <c r="JJU1787" s="558"/>
      <c r="JJV1787" s="558"/>
      <c r="JJW1787" s="558"/>
      <c r="JJX1787" s="558"/>
      <c r="JJY1787" s="558"/>
      <c r="JJZ1787" s="558"/>
      <c r="JKA1787" s="558"/>
      <c r="JKB1787" s="558"/>
      <c r="JKC1787" s="558"/>
      <c r="JKD1787" s="558"/>
      <c r="JKE1787" s="558"/>
      <c r="JKF1787" s="558"/>
      <c r="JKG1787" s="558"/>
      <c r="JKH1787" s="558"/>
      <c r="JKI1787" s="558"/>
      <c r="JKJ1787" s="558"/>
      <c r="JKK1787" s="558"/>
      <c r="JKL1787" s="558"/>
      <c r="JKM1787" s="558"/>
      <c r="JKN1787" s="558"/>
      <c r="JKO1787" s="558"/>
      <c r="JKP1787" s="558"/>
      <c r="JKQ1787" s="558"/>
      <c r="JKR1787" s="558"/>
      <c r="JKS1787" s="558"/>
      <c r="JKT1787" s="558"/>
      <c r="JKU1787" s="558"/>
      <c r="JKV1787" s="558"/>
      <c r="JKW1787" s="558"/>
      <c r="JKX1787" s="558"/>
      <c r="JKY1787" s="558"/>
      <c r="JKZ1787" s="558"/>
      <c r="JLA1787" s="558"/>
      <c r="JLB1787" s="559"/>
      <c r="JLC1787" s="557"/>
      <c r="JLD1787" s="558"/>
      <c r="JLE1787" s="558"/>
      <c r="JLF1787" s="558"/>
      <c r="JLG1787" s="558"/>
      <c r="JLH1787" s="558"/>
      <c r="JLI1787" s="558"/>
      <c r="JLJ1787" s="558"/>
      <c r="JLK1787" s="558"/>
      <c r="JLL1787" s="558"/>
      <c r="JLM1787" s="558"/>
      <c r="JLN1787" s="558"/>
      <c r="JLO1787" s="558"/>
      <c r="JLP1787" s="558"/>
      <c r="JLQ1787" s="558"/>
      <c r="JLR1787" s="558"/>
      <c r="JLS1787" s="558"/>
      <c r="JLT1787" s="558"/>
      <c r="JLU1787" s="558"/>
      <c r="JLV1787" s="558"/>
      <c r="JLW1787" s="558"/>
      <c r="JLX1787" s="558"/>
      <c r="JLY1787" s="558"/>
      <c r="JLZ1787" s="558"/>
      <c r="JMA1787" s="558"/>
      <c r="JMB1787" s="558"/>
      <c r="JMC1787" s="558"/>
      <c r="JMD1787" s="558"/>
      <c r="JME1787" s="558"/>
      <c r="JMF1787" s="558"/>
      <c r="JMG1787" s="558"/>
      <c r="JMH1787" s="558"/>
      <c r="JMI1787" s="558"/>
      <c r="JMJ1787" s="558"/>
      <c r="JMK1787" s="558"/>
      <c r="JML1787" s="558"/>
      <c r="JMM1787" s="558"/>
      <c r="JMN1787" s="558"/>
      <c r="JMO1787" s="558"/>
      <c r="JMP1787" s="558"/>
      <c r="JMQ1787" s="558"/>
      <c r="JMR1787" s="558"/>
      <c r="JMS1787" s="558"/>
      <c r="JMT1787" s="558"/>
      <c r="JMU1787" s="558"/>
      <c r="JMV1787" s="558"/>
      <c r="JMW1787" s="558"/>
      <c r="JMX1787" s="558"/>
      <c r="JMY1787" s="558"/>
      <c r="JMZ1787" s="558"/>
      <c r="JNA1787" s="558"/>
      <c r="JNB1787" s="558"/>
      <c r="JNC1787" s="558"/>
      <c r="JND1787" s="559"/>
      <c r="JNE1787" s="557"/>
      <c r="JNF1787" s="558"/>
      <c r="JNG1787" s="558"/>
      <c r="JNH1787" s="558"/>
      <c r="JNI1787" s="558"/>
      <c r="JNJ1787" s="558"/>
      <c r="JNK1787" s="558"/>
      <c r="JNL1787" s="558"/>
      <c r="JNM1787" s="558"/>
      <c r="JNN1787" s="558"/>
      <c r="JNO1787" s="558"/>
      <c r="JNP1787" s="558"/>
      <c r="JNQ1787" s="558"/>
      <c r="JNR1787" s="558"/>
      <c r="JNS1787" s="558"/>
      <c r="JNT1787" s="558"/>
      <c r="JNU1787" s="558"/>
      <c r="JNV1787" s="558"/>
      <c r="JNW1787" s="558"/>
      <c r="JNX1787" s="558"/>
      <c r="JNY1787" s="558"/>
      <c r="JNZ1787" s="558"/>
      <c r="JOA1787" s="558"/>
      <c r="JOB1787" s="558"/>
      <c r="JOC1787" s="558"/>
      <c r="JOD1787" s="558"/>
      <c r="JOE1787" s="558"/>
      <c r="JOF1787" s="558"/>
      <c r="JOG1787" s="558"/>
      <c r="JOH1787" s="558"/>
      <c r="JOI1787" s="558"/>
      <c r="JOJ1787" s="558"/>
      <c r="JOK1787" s="558"/>
      <c r="JOL1787" s="558"/>
      <c r="JOM1787" s="558"/>
      <c r="JON1787" s="558"/>
      <c r="JOO1787" s="558"/>
      <c r="JOP1787" s="558"/>
      <c r="JOQ1787" s="558"/>
      <c r="JOR1787" s="558"/>
      <c r="JOS1787" s="558"/>
      <c r="JOT1787" s="558"/>
      <c r="JOU1787" s="558"/>
      <c r="JOV1787" s="558"/>
      <c r="JOW1787" s="558"/>
      <c r="JOX1787" s="558"/>
      <c r="JOY1787" s="558"/>
      <c r="JOZ1787" s="558"/>
      <c r="JPA1787" s="558"/>
      <c r="JPB1787" s="558"/>
      <c r="JPC1787" s="558"/>
      <c r="JPD1787" s="558"/>
      <c r="JPE1787" s="558"/>
      <c r="JPF1787" s="559"/>
      <c r="JPG1787" s="557"/>
      <c r="JPH1787" s="558"/>
      <c r="JPI1787" s="558"/>
      <c r="JPJ1787" s="558"/>
      <c r="JPK1787" s="558"/>
      <c r="JPL1787" s="558"/>
      <c r="JPM1787" s="558"/>
      <c r="JPN1787" s="558"/>
      <c r="JPO1787" s="558"/>
      <c r="JPP1787" s="558"/>
      <c r="JPQ1787" s="558"/>
      <c r="JPR1787" s="558"/>
      <c r="JPS1787" s="558"/>
      <c r="JPT1787" s="558"/>
      <c r="JPU1787" s="558"/>
      <c r="JPV1787" s="558"/>
      <c r="JPW1787" s="558"/>
      <c r="JPX1787" s="558"/>
      <c r="JPY1787" s="558"/>
      <c r="JPZ1787" s="558"/>
      <c r="JQA1787" s="558"/>
      <c r="JQB1787" s="558"/>
      <c r="JQC1787" s="558"/>
      <c r="JQD1787" s="558"/>
      <c r="JQE1787" s="558"/>
      <c r="JQF1787" s="558"/>
      <c r="JQG1787" s="558"/>
      <c r="JQH1787" s="558"/>
      <c r="JQI1787" s="558"/>
      <c r="JQJ1787" s="558"/>
      <c r="JQK1787" s="558"/>
      <c r="JQL1787" s="558"/>
      <c r="JQM1787" s="558"/>
      <c r="JQN1787" s="558"/>
      <c r="JQO1787" s="558"/>
      <c r="JQP1787" s="558"/>
      <c r="JQQ1787" s="558"/>
      <c r="JQR1787" s="558"/>
      <c r="JQS1787" s="558"/>
      <c r="JQT1787" s="558"/>
      <c r="JQU1787" s="558"/>
      <c r="JQV1787" s="558"/>
      <c r="JQW1787" s="558"/>
      <c r="JQX1787" s="558"/>
      <c r="JQY1787" s="558"/>
      <c r="JQZ1787" s="558"/>
      <c r="JRA1787" s="558"/>
      <c r="JRB1787" s="558"/>
      <c r="JRC1787" s="558"/>
      <c r="JRD1787" s="558"/>
      <c r="JRE1787" s="558"/>
      <c r="JRF1787" s="558"/>
      <c r="JRG1787" s="558"/>
      <c r="JRH1787" s="559"/>
      <c r="JRI1787" s="557"/>
      <c r="JRJ1787" s="558"/>
      <c r="JRK1787" s="558"/>
      <c r="JRL1787" s="558"/>
      <c r="JRM1787" s="558"/>
      <c r="JRN1787" s="558"/>
      <c r="JRO1787" s="558"/>
      <c r="JRP1787" s="558"/>
      <c r="JRQ1787" s="558"/>
      <c r="JRR1787" s="558"/>
      <c r="JRS1787" s="558"/>
      <c r="JRT1787" s="558"/>
      <c r="JRU1787" s="558"/>
      <c r="JRV1787" s="558"/>
      <c r="JRW1787" s="558"/>
      <c r="JRX1787" s="558"/>
      <c r="JRY1787" s="558"/>
      <c r="JRZ1787" s="558"/>
      <c r="JSA1787" s="558"/>
      <c r="JSB1787" s="558"/>
      <c r="JSC1787" s="558"/>
      <c r="JSD1787" s="558"/>
      <c r="JSE1787" s="558"/>
      <c r="JSF1787" s="558"/>
      <c r="JSG1787" s="558"/>
      <c r="JSH1787" s="558"/>
      <c r="JSI1787" s="558"/>
      <c r="JSJ1787" s="558"/>
      <c r="JSK1787" s="558"/>
      <c r="JSL1787" s="558"/>
      <c r="JSM1787" s="558"/>
      <c r="JSN1787" s="558"/>
      <c r="JSO1787" s="558"/>
      <c r="JSP1787" s="558"/>
      <c r="JSQ1787" s="558"/>
      <c r="JSR1787" s="558"/>
      <c r="JSS1787" s="558"/>
      <c r="JST1787" s="558"/>
      <c r="JSU1787" s="558"/>
      <c r="JSV1787" s="558"/>
      <c r="JSW1787" s="558"/>
      <c r="JSX1787" s="558"/>
      <c r="JSY1787" s="558"/>
      <c r="JSZ1787" s="558"/>
      <c r="JTA1787" s="558"/>
      <c r="JTB1787" s="558"/>
      <c r="JTC1787" s="558"/>
      <c r="JTD1787" s="558"/>
      <c r="JTE1787" s="558"/>
      <c r="JTF1787" s="558"/>
      <c r="JTG1787" s="558"/>
      <c r="JTH1787" s="558"/>
      <c r="JTI1787" s="558"/>
      <c r="JTJ1787" s="559"/>
      <c r="JTK1787" s="557"/>
      <c r="JTL1787" s="558"/>
      <c r="JTM1787" s="558"/>
      <c r="JTN1787" s="558"/>
      <c r="JTO1787" s="558"/>
      <c r="JTP1787" s="558"/>
      <c r="JTQ1787" s="558"/>
      <c r="JTR1787" s="558"/>
      <c r="JTS1787" s="558"/>
      <c r="JTT1787" s="558"/>
      <c r="JTU1787" s="558"/>
      <c r="JTV1787" s="558"/>
      <c r="JTW1787" s="558"/>
      <c r="JTX1787" s="558"/>
      <c r="JTY1787" s="558"/>
      <c r="JTZ1787" s="558"/>
      <c r="JUA1787" s="558"/>
      <c r="JUB1787" s="558"/>
      <c r="JUC1787" s="558"/>
      <c r="JUD1787" s="558"/>
      <c r="JUE1787" s="558"/>
      <c r="JUF1787" s="558"/>
      <c r="JUG1787" s="558"/>
      <c r="JUH1787" s="558"/>
      <c r="JUI1787" s="558"/>
      <c r="JUJ1787" s="558"/>
      <c r="JUK1787" s="558"/>
      <c r="JUL1787" s="558"/>
      <c r="JUM1787" s="558"/>
      <c r="JUN1787" s="558"/>
      <c r="JUO1787" s="558"/>
      <c r="JUP1787" s="558"/>
      <c r="JUQ1787" s="558"/>
      <c r="JUR1787" s="558"/>
      <c r="JUS1787" s="558"/>
      <c r="JUT1787" s="558"/>
      <c r="JUU1787" s="558"/>
      <c r="JUV1787" s="558"/>
      <c r="JUW1787" s="558"/>
      <c r="JUX1787" s="558"/>
      <c r="JUY1787" s="558"/>
      <c r="JUZ1787" s="558"/>
      <c r="JVA1787" s="558"/>
      <c r="JVB1787" s="558"/>
      <c r="JVC1787" s="558"/>
      <c r="JVD1787" s="558"/>
      <c r="JVE1787" s="558"/>
      <c r="JVF1787" s="558"/>
      <c r="JVG1787" s="558"/>
      <c r="JVH1787" s="558"/>
      <c r="JVI1787" s="558"/>
      <c r="JVJ1787" s="558"/>
      <c r="JVK1787" s="558"/>
      <c r="JVL1787" s="559"/>
      <c r="JVM1787" s="557"/>
      <c r="JVN1787" s="558"/>
      <c r="JVO1787" s="558"/>
      <c r="JVP1787" s="558"/>
      <c r="JVQ1787" s="558"/>
      <c r="JVR1787" s="558"/>
      <c r="JVS1787" s="558"/>
      <c r="JVT1787" s="558"/>
      <c r="JVU1787" s="558"/>
      <c r="JVV1787" s="558"/>
      <c r="JVW1787" s="558"/>
      <c r="JVX1787" s="558"/>
      <c r="JVY1787" s="558"/>
      <c r="JVZ1787" s="558"/>
      <c r="JWA1787" s="558"/>
      <c r="JWB1787" s="558"/>
      <c r="JWC1787" s="558"/>
      <c r="JWD1787" s="558"/>
      <c r="JWE1787" s="558"/>
      <c r="JWF1787" s="558"/>
      <c r="JWG1787" s="558"/>
      <c r="JWH1787" s="558"/>
      <c r="JWI1787" s="558"/>
      <c r="JWJ1787" s="558"/>
      <c r="JWK1787" s="558"/>
      <c r="JWL1787" s="558"/>
      <c r="JWM1787" s="558"/>
      <c r="JWN1787" s="558"/>
      <c r="JWO1787" s="558"/>
      <c r="JWP1787" s="558"/>
      <c r="JWQ1787" s="558"/>
      <c r="JWR1787" s="558"/>
      <c r="JWS1787" s="558"/>
      <c r="JWT1787" s="558"/>
      <c r="JWU1787" s="558"/>
      <c r="JWV1787" s="558"/>
      <c r="JWW1787" s="558"/>
      <c r="JWX1787" s="558"/>
      <c r="JWY1787" s="558"/>
      <c r="JWZ1787" s="558"/>
      <c r="JXA1787" s="558"/>
      <c r="JXB1787" s="558"/>
      <c r="JXC1787" s="558"/>
      <c r="JXD1787" s="558"/>
      <c r="JXE1787" s="558"/>
      <c r="JXF1787" s="558"/>
      <c r="JXG1787" s="558"/>
      <c r="JXH1787" s="558"/>
      <c r="JXI1787" s="558"/>
      <c r="JXJ1787" s="558"/>
      <c r="JXK1787" s="558"/>
      <c r="JXL1787" s="558"/>
      <c r="JXM1787" s="558"/>
      <c r="JXN1787" s="559"/>
      <c r="JXO1787" s="557"/>
      <c r="JXP1787" s="558"/>
      <c r="JXQ1787" s="558"/>
      <c r="JXR1787" s="558"/>
      <c r="JXS1787" s="558"/>
      <c r="JXT1787" s="558"/>
      <c r="JXU1787" s="558"/>
      <c r="JXV1787" s="558"/>
      <c r="JXW1787" s="558"/>
      <c r="JXX1787" s="558"/>
      <c r="JXY1787" s="558"/>
      <c r="JXZ1787" s="558"/>
      <c r="JYA1787" s="558"/>
      <c r="JYB1787" s="558"/>
      <c r="JYC1787" s="558"/>
      <c r="JYD1787" s="558"/>
      <c r="JYE1787" s="558"/>
      <c r="JYF1787" s="558"/>
      <c r="JYG1787" s="558"/>
      <c r="JYH1787" s="558"/>
      <c r="JYI1787" s="558"/>
      <c r="JYJ1787" s="558"/>
      <c r="JYK1787" s="558"/>
      <c r="JYL1787" s="558"/>
      <c r="JYM1787" s="558"/>
      <c r="JYN1787" s="558"/>
      <c r="JYO1787" s="558"/>
      <c r="JYP1787" s="558"/>
      <c r="JYQ1787" s="558"/>
      <c r="JYR1787" s="558"/>
      <c r="JYS1787" s="558"/>
      <c r="JYT1787" s="558"/>
      <c r="JYU1787" s="558"/>
      <c r="JYV1787" s="558"/>
      <c r="JYW1787" s="558"/>
      <c r="JYX1787" s="558"/>
      <c r="JYY1787" s="558"/>
      <c r="JYZ1787" s="558"/>
      <c r="JZA1787" s="558"/>
      <c r="JZB1787" s="558"/>
      <c r="JZC1787" s="558"/>
      <c r="JZD1787" s="558"/>
      <c r="JZE1787" s="558"/>
      <c r="JZF1787" s="558"/>
      <c r="JZG1787" s="558"/>
      <c r="JZH1787" s="558"/>
      <c r="JZI1787" s="558"/>
      <c r="JZJ1787" s="558"/>
      <c r="JZK1787" s="558"/>
      <c r="JZL1787" s="558"/>
      <c r="JZM1787" s="558"/>
      <c r="JZN1787" s="558"/>
      <c r="JZO1787" s="558"/>
      <c r="JZP1787" s="559"/>
      <c r="JZQ1787" s="557"/>
      <c r="JZR1787" s="558"/>
      <c r="JZS1787" s="558"/>
      <c r="JZT1787" s="558"/>
      <c r="JZU1787" s="558"/>
      <c r="JZV1787" s="558"/>
      <c r="JZW1787" s="558"/>
      <c r="JZX1787" s="558"/>
      <c r="JZY1787" s="558"/>
      <c r="JZZ1787" s="558"/>
      <c r="KAA1787" s="558"/>
      <c r="KAB1787" s="558"/>
      <c r="KAC1787" s="558"/>
      <c r="KAD1787" s="558"/>
      <c r="KAE1787" s="558"/>
      <c r="KAF1787" s="558"/>
      <c r="KAG1787" s="558"/>
      <c r="KAH1787" s="558"/>
      <c r="KAI1787" s="558"/>
      <c r="KAJ1787" s="558"/>
      <c r="KAK1787" s="558"/>
      <c r="KAL1787" s="558"/>
      <c r="KAM1787" s="558"/>
      <c r="KAN1787" s="558"/>
      <c r="KAO1787" s="558"/>
      <c r="KAP1787" s="558"/>
      <c r="KAQ1787" s="558"/>
      <c r="KAR1787" s="558"/>
      <c r="KAS1787" s="558"/>
      <c r="KAT1787" s="558"/>
      <c r="KAU1787" s="558"/>
      <c r="KAV1787" s="558"/>
      <c r="KAW1787" s="558"/>
      <c r="KAX1787" s="558"/>
      <c r="KAY1787" s="558"/>
      <c r="KAZ1787" s="558"/>
      <c r="KBA1787" s="558"/>
      <c r="KBB1787" s="558"/>
      <c r="KBC1787" s="558"/>
      <c r="KBD1787" s="558"/>
      <c r="KBE1787" s="558"/>
      <c r="KBF1787" s="558"/>
      <c r="KBG1787" s="558"/>
      <c r="KBH1787" s="558"/>
      <c r="KBI1787" s="558"/>
      <c r="KBJ1787" s="558"/>
      <c r="KBK1787" s="558"/>
      <c r="KBL1787" s="558"/>
      <c r="KBM1787" s="558"/>
      <c r="KBN1787" s="558"/>
      <c r="KBO1787" s="558"/>
      <c r="KBP1787" s="558"/>
      <c r="KBQ1787" s="558"/>
      <c r="KBR1787" s="559"/>
      <c r="KBS1787" s="557"/>
      <c r="KBT1787" s="558"/>
      <c r="KBU1787" s="558"/>
      <c r="KBV1787" s="558"/>
      <c r="KBW1787" s="558"/>
      <c r="KBX1787" s="558"/>
      <c r="KBY1787" s="558"/>
      <c r="KBZ1787" s="558"/>
      <c r="KCA1787" s="558"/>
      <c r="KCB1787" s="558"/>
      <c r="KCC1787" s="558"/>
      <c r="KCD1787" s="558"/>
      <c r="KCE1787" s="558"/>
      <c r="KCF1787" s="558"/>
      <c r="KCG1787" s="558"/>
      <c r="KCH1787" s="558"/>
      <c r="KCI1787" s="558"/>
      <c r="KCJ1787" s="558"/>
      <c r="KCK1787" s="558"/>
      <c r="KCL1787" s="558"/>
      <c r="KCM1787" s="558"/>
      <c r="KCN1787" s="558"/>
      <c r="KCO1787" s="558"/>
      <c r="KCP1787" s="558"/>
      <c r="KCQ1787" s="558"/>
      <c r="KCR1787" s="558"/>
      <c r="KCS1787" s="558"/>
      <c r="KCT1787" s="558"/>
      <c r="KCU1787" s="558"/>
      <c r="KCV1787" s="558"/>
      <c r="KCW1787" s="558"/>
      <c r="KCX1787" s="558"/>
      <c r="KCY1787" s="558"/>
      <c r="KCZ1787" s="558"/>
      <c r="KDA1787" s="558"/>
      <c r="KDB1787" s="558"/>
      <c r="KDC1787" s="558"/>
      <c r="KDD1787" s="558"/>
      <c r="KDE1787" s="558"/>
      <c r="KDF1787" s="558"/>
      <c r="KDG1787" s="558"/>
      <c r="KDH1787" s="558"/>
      <c r="KDI1787" s="558"/>
      <c r="KDJ1787" s="558"/>
      <c r="KDK1787" s="558"/>
      <c r="KDL1787" s="558"/>
      <c r="KDM1787" s="558"/>
      <c r="KDN1787" s="558"/>
      <c r="KDO1787" s="558"/>
      <c r="KDP1787" s="558"/>
      <c r="KDQ1787" s="558"/>
      <c r="KDR1787" s="558"/>
      <c r="KDS1787" s="558"/>
      <c r="KDT1787" s="559"/>
      <c r="KDU1787" s="557"/>
      <c r="KDV1787" s="558"/>
      <c r="KDW1787" s="558"/>
      <c r="KDX1787" s="558"/>
      <c r="KDY1787" s="558"/>
      <c r="KDZ1787" s="558"/>
      <c r="KEA1787" s="558"/>
      <c r="KEB1787" s="558"/>
      <c r="KEC1787" s="558"/>
      <c r="KED1787" s="558"/>
      <c r="KEE1787" s="558"/>
      <c r="KEF1787" s="558"/>
      <c r="KEG1787" s="558"/>
      <c r="KEH1787" s="558"/>
      <c r="KEI1787" s="558"/>
      <c r="KEJ1787" s="558"/>
      <c r="KEK1787" s="558"/>
      <c r="KEL1787" s="558"/>
      <c r="KEM1787" s="558"/>
      <c r="KEN1787" s="558"/>
      <c r="KEO1787" s="558"/>
      <c r="KEP1787" s="558"/>
      <c r="KEQ1787" s="558"/>
      <c r="KER1787" s="558"/>
      <c r="KES1787" s="558"/>
      <c r="KET1787" s="558"/>
      <c r="KEU1787" s="558"/>
      <c r="KEV1787" s="558"/>
      <c r="KEW1787" s="558"/>
      <c r="KEX1787" s="558"/>
      <c r="KEY1787" s="558"/>
      <c r="KEZ1787" s="558"/>
      <c r="KFA1787" s="558"/>
      <c r="KFB1787" s="558"/>
      <c r="KFC1787" s="558"/>
      <c r="KFD1787" s="558"/>
      <c r="KFE1787" s="558"/>
      <c r="KFF1787" s="558"/>
      <c r="KFG1787" s="558"/>
      <c r="KFH1787" s="558"/>
      <c r="KFI1787" s="558"/>
      <c r="KFJ1787" s="558"/>
      <c r="KFK1787" s="558"/>
      <c r="KFL1787" s="558"/>
      <c r="KFM1787" s="558"/>
      <c r="KFN1787" s="558"/>
      <c r="KFO1787" s="558"/>
      <c r="KFP1787" s="558"/>
      <c r="KFQ1787" s="558"/>
      <c r="KFR1787" s="558"/>
      <c r="KFS1787" s="558"/>
      <c r="KFT1787" s="558"/>
      <c r="KFU1787" s="558"/>
      <c r="KFV1787" s="559"/>
      <c r="KFW1787" s="557"/>
      <c r="KFX1787" s="558"/>
      <c r="KFY1787" s="558"/>
      <c r="KFZ1787" s="558"/>
      <c r="KGA1787" s="558"/>
      <c r="KGB1787" s="558"/>
      <c r="KGC1787" s="558"/>
      <c r="KGD1787" s="558"/>
      <c r="KGE1787" s="558"/>
      <c r="KGF1787" s="558"/>
      <c r="KGG1787" s="558"/>
      <c r="KGH1787" s="558"/>
      <c r="KGI1787" s="558"/>
      <c r="KGJ1787" s="558"/>
      <c r="KGK1787" s="558"/>
      <c r="KGL1787" s="558"/>
      <c r="KGM1787" s="558"/>
      <c r="KGN1787" s="558"/>
      <c r="KGO1787" s="558"/>
      <c r="KGP1787" s="558"/>
      <c r="KGQ1787" s="558"/>
      <c r="KGR1787" s="558"/>
      <c r="KGS1787" s="558"/>
      <c r="KGT1787" s="558"/>
      <c r="KGU1787" s="558"/>
      <c r="KGV1787" s="558"/>
      <c r="KGW1787" s="558"/>
      <c r="KGX1787" s="558"/>
      <c r="KGY1787" s="558"/>
      <c r="KGZ1787" s="558"/>
      <c r="KHA1787" s="558"/>
      <c r="KHB1787" s="558"/>
      <c r="KHC1787" s="558"/>
      <c r="KHD1787" s="558"/>
      <c r="KHE1787" s="558"/>
      <c r="KHF1787" s="558"/>
      <c r="KHG1787" s="558"/>
      <c r="KHH1787" s="558"/>
      <c r="KHI1787" s="558"/>
      <c r="KHJ1787" s="558"/>
      <c r="KHK1787" s="558"/>
      <c r="KHL1787" s="558"/>
      <c r="KHM1787" s="558"/>
      <c r="KHN1787" s="558"/>
      <c r="KHO1787" s="558"/>
      <c r="KHP1787" s="558"/>
      <c r="KHQ1787" s="558"/>
      <c r="KHR1787" s="558"/>
      <c r="KHS1787" s="558"/>
      <c r="KHT1787" s="558"/>
      <c r="KHU1787" s="558"/>
      <c r="KHV1787" s="558"/>
      <c r="KHW1787" s="558"/>
      <c r="KHX1787" s="559"/>
      <c r="KHY1787" s="557"/>
      <c r="KHZ1787" s="558"/>
      <c r="KIA1787" s="558"/>
      <c r="KIB1787" s="558"/>
      <c r="KIC1787" s="558"/>
      <c r="KID1787" s="558"/>
      <c r="KIE1787" s="558"/>
      <c r="KIF1787" s="558"/>
      <c r="KIG1787" s="558"/>
      <c r="KIH1787" s="558"/>
      <c r="KII1787" s="558"/>
      <c r="KIJ1787" s="558"/>
      <c r="KIK1787" s="558"/>
      <c r="KIL1787" s="558"/>
      <c r="KIM1787" s="558"/>
      <c r="KIN1787" s="558"/>
      <c r="KIO1787" s="558"/>
      <c r="KIP1787" s="558"/>
      <c r="KIQ1787" s="558"/>
      <c r="KIR1787" s="558"/>
      <c r="KIS1787" s="558"/>
      <c r="KIT1787" s="558"/>
      <c r="KIU1787" s="558"/>
      <c r="KIV1787" s="558"/>
      <c r="KIW1787" s="558"/>
      <c r="KIX1787" s="558"/>
      <c r="KIY1787" s="558"/>
      <c r="KIZ1787" s="558"/>
      <c r="KJA1787" s="558"/>
      <c r="KJB1787" s="558"/>
      <c r="KJC1787" s="558"/>
      <c r="KJD1787" s="558"/>
      <c r="KJE1787" s="558"/>
      <c r="KJF1787" s="558"/>
      <c r="KJG1787" s="558"/>
      <c r="KJH1787" s="558"/>
      <c r="KJI1787" s="558"/>
      <c r="KJJ1787" s="558"/>
      <c r="KJK1787" s="558"/>
      <c r="KJL1787" s="558"/>
      <c r="KJM1787" s="558"/>
      <c r="KJN1787" s="558"/>
      <c r="KJO1787" s="558"/>
      <c r="KJP1787" s="558"/>
      <c r="KJQ1787" s="558"/>
      <c r="KJR1787" s="558"/>
      <c r="KJS1787" s="558"/>
      <c r="KJT1787" s="558"/>
      <c r="KJU1787" s="558"/>
      <c r="KJV1787" s="558"/>
      <c r="KJW1787" s="558"/>
      <c r="KJX1787" s="558"/>
      <c r="KJY1787" s="558"/>
      <c r="KJZ1787" s="559"/>
      <c r="KKA1787" s="557"/>
      <c r="KKB1787" s="558"/>
      <c r="KKC1787" s="558"/>
      <c r="KKD1787" s="558"/>
      <c r="KKE1787" s="558"/>
      <c r="KKF1787" s="558"/>
      <c r="KKG1787" s="558"/>
      <c r="KKH1787" s="558"/>
      <c r="KKI1787" s="558"/>
      <c r="KKJ1787" s="558"/>
      <c r="KKK1787" s="558"/>
      <c r="KKL1787" s="558"/>
      <c r="KKM1787" s="558"/>
      <c r="KKN1787" s="558"/>
      <c r="KKO1787" s="558"/>
      <c r="KKP1787" s="558"/>
      <c r="KKQ1787" s="558"/>
      <c r="KKR1787" s="558"/>
      <c r="KKS1787" s="558"/>
      <c r="KKT1787" s="558"/>
      <c r="KKU1787" s="558"/>
      <c r="KKV1787" s="558"/>
      <c r="KKW1787" s="558"/>
      <c r="KKX1787" s="558"/>
      <c r="KKY1787" s="558"/>
      <c r="KKZ1787" s="558"/>
      <c r="KLA1787" s="558"/>
      <c r="KLB1787" s="558"/>
      <c r="KLC1787" s="558"/>
      <c r="KLD1787" s="558"/>
      <c r="KLE1787" s="558"/>
      <c r="KLF1787" s="558"/>
      <c r="KLG1787" s="558"/>
      <c r="KLH1787" s="558"/>
      <c r="KLI1787" s="558"/>
      <c r="KLJ1787" s="558"/>
      <c r="KLK1787" s="558"/>
      <c r="KLL1787" s="558"/>
      <c r="KLM1787" s="558"/>
      <c r="KLN1787" s="558"/>
      <c r="KLO1787" s="558"/>
      <c r="KLP1787" s="558"/>
      <c r="KLQ1787" s="558"/>
      <c r="KLR1787" s="558"/>
      <c r="KLS1787" s="558"/>
      <c r="KLT1787" s="558"/>
      <c r="KLU1787" s="558"/>
      <c r="KLV1787" s="558"/>
      <c r="KLW1787" s="558"/>
      <c r="KLX1787" s="558"/>
      <c r="KLY1787" s="558"/>
      <c r="KLZ1787" s="558"/>
      <c r="KMA1787" s="558"/>
      <c r="KMB1787" s="559"/>
      <c r="KMC1787" s="557"/>
      <c r="KMD1787" s="558"/>
      <c r="KME1787" s="558"/>
      <c r="KMF1787" s="558"/>
      <c r="KMG1787" s="558"/>
      <c r="KMH1787" s="558"/>
      <c r="KMI1787" s="558"/>
      <c r="KMJ1787" s="558"/>
      <c r="KMK1787" s="558"/>
      <c r="KML1787" s="558"/>
      <c r="KMM1787" s="558"/>
      <c r="KMN1787" s="558"/>
      <c r="KMO1787" s="558"/>
      <c r="KMP1787" s="558"/>
      <c r="KMQ1787" s="558"/>
      <c r="KMR1787" s="558"/>
      <c r="KMS1787" s="558"/>
      <c r="KMT1787" s="558"/>
      <c r="KMU1787" s="558"/>
      <c r="KMV1787" s="558"/>
      <c r="KMW1787" s="558"/>
      <c r="KMX1787" s="558"/>
      <c r="KMY1787" s="558"/>
      <c r="KMZ1787" s="558"/>
      <c r="KNA1787" s="558"/>
      <c r="KNB1787" s="558"/>
      <c r="KNC1787" s="558"/>
      <c r="KND1787" s="558"/>
      <c r="KNE1787" s="558"/>
      <c r="KNF1787" s="558"/>
      <c r="KNG1787" s="558"/>
      <c r="KNH1787" s="558"/>
      <c r="KNI1787" s="558"/>
      <c r="KNJ1787" s="558"/>
      <c r="KNK1787" s="558"/>
      <c r="KNL1787" s="558"/>
      <c r="KNM1787" s="558"/>
      <c r="KNN1787" s="558"/>
      <c r="KNO1787" s="558"/>
      <c r="KNP1787" s="558"/>
      <c r="KNQ1787" s="558"/>
      <c r="KNR1787" s="558"/>
      <c r="KNS1787" s="558"/>
      <c r="KNT1787" s="558"/>
      <c r="KNU1787" s="558"/>
      <c r="KNV1787" s="558"/>
      <c r="KNW1787" s="558"/>
      <c r="KNX1787" s="558"/>
      <c r="KNY1787" s="558"/>
      <c r="KNZ1787" s="558"/>
      <c r="KOA1787" s="558"/>
      <c r="KOB1787" s="558"/>
      <c r="KOC1787" s="558"/>
      <c r="KOD1787" s="559"/>
      <c r="KOE1787" s="557"/>
      <c r="KOF1787" s="558"/>
      <c r="KOG1787" s="558"/>
      <c r="KOH1787" s="558"/>
      <c r="KOI1787" s="558"/>
      <c r="KOJ1787" s="558"/>
      <c r="KOK1787" s="558"/>
      <c r="KOL1787" s="558"/>
      <c r="KOM1787" s="558"/>
      <c r="KON1787" s="558"/>
      <c r="KOO1787" s="558"/>
      <c r="KOP1787" s="558"/>
      <c r="KOQ1787" s="558"/>
      <c r="KOR1787" s="558"/>
      <c r="KOS1787" s="558"/>
      <c r="KOT1787" s="558"/>
      <c r="KOU1787" s="558"/>
      <c r="KOV1787" s="558"/>
      <c r="KOW1787" s="558"/>
      <c r="KOX1787" s="558"/>
      <c r="KOY1787" s="558"/>
      <c r="KOZ1787" s="558"/>
      <c r="KPA1787" s="558"/>
      <c r="KPB1787" s="558"/>
      <c r="KPC1787" s="558"/>
      <c r="KPD1787" s="558"/>
      <c r="KPE1787" s="558"/>
      <c r="KPF1787" s="558"/>
      <c r="KPG1787" s="558"/>
      <c r="KPH1787" s="558"/>
      <c r="KPI1787" s="558"/>
      <c r="KPJ1787" s="558"/>
      <c r="KPK1787" s="558"/>
      <c r="KPL1787" s="558"/>
      <c r="KPM1787" s="558"/>
      <c r="KPN1787" s="558"/>
      <c r="KPO1787" s="558"/>
      <c r="KPP1787" s="558"/>
      <c r="KPQ1787" s="558"/>
      <c r="KPR1787" s="558"/>
      <c r="KPS1787" s="558"/>
      <c r="KPT1787" s="558"/>
      <c r="KPU1787" s="558"/>
      <c r="KPV1787" s="558"/>
      <c r="KPW1787" s="558"/>
      <c r="KPX1787" s="558"/>
      <c r="KPY1787" s="558"/>
      <c r="KPZ1787" s="558"/>
      <c r="KQA1787" s="558"/>
      <c r="KQB1787" s="558"/>
      <c r="KQC1787" s="558"/>
      <c r="KQD1787" s="558"/>
      <c r="KQE1787" s="558"/>
      <c r="KQF1787" s="559"/>
      <c r="KQG1787" s="557"/>
      <c r="KQH1787" s="558"/>
      <c r="KQI1787" s="558"/>
      <c r="KQJ1787" s="558"/>
      <c r="KQK1787" s="558"/>
      <c r="KQL1787" s="558"/>
      <c r="KQM1787" s="558"/>
      <c r="KQN1787" s="558"/>
      <c r="KQO1787" s="558"/>
      <c r="KQP1787" s="558"/>
      <c r="KQQ1787" s="558"/>
      <c r="KQR1787" s="558"/>
      <c r="KQS1787" s="558"/>
      <c r="KQT1787" s="558"/>
      <c r="KQU1787" s="558"/>
      <c r="KQV1787" s="558"/>
      <c r="KQW1787" s="558"/>
      <c r="KQX1787" s="558"/>
      <c r="KQY1787" s="558"/>
      <c r="KQZ1787" s="558"/>
      <c r="KRA1787" s="558"/>
      <c r="KRB1787" s="558"/>
      <c r="KRC1787" s="558"/>
      <c r="KRD1787" s="558"/>
      <c r="KRE1787" s="558"/>
      <c r="KRF1787" s="558"/>
      <c r="KRG1787" s="558"/>
      <c r="KRH1787" s="558"/>
      <c r="KRI1787" s="558"/>
      <c r="KRJ1787" s="558"/>
      <c r="KRK1787" s="558"/>
      <c r="KRL1787" s="558"/>
      <c r="KRM1787" s="558"/>
      <c r="KRN1787" s="558"/>
      <c r="KRO1787" s="558"/>
      <c r="KRP1787" s="558"/>
      <c r="KRQ1787" s="558"/>
      <c r="KRR1787" s="558"/>
      <c r="KRS1787" s="558"/>
      <c r="KRT1787" s="558"/>
      <c r="KRU1787" s="558"/>
      <c r="KRV1787" s="558"/>
      <c r="KRW1787" s="558"/>
      <c r="KRX1787" s="558"/>
      <c r="KRY1787" s="558"/>
      <c r="KRZ1787" s="558"/>
      <c r="KSA1787" s="558"/>
      <c r="KSB1787" s="558"/>
      <c r="KSC1787" s="558"/>
      <c r="KSD1787" s="558"/>
      <c r="KSE1787" s="558"/>
      <c r="KSF1787" s="558"/>
      <c r="KSG1787" s="558"/>
      <c r="KSH1787" s="559"/>
      <c r="KSI1787" s="557"/>
      <c r="KSJ1787" s="558"/>
      <c r="KSK1787" s="558"/>
      <c r="KSL1787" s="558"/>
      <c r="KSM1787" s="558"/>
      <c r="KSN1787" s="558"/>
      <c r="KSO1787" s="558"/>
      <c r="KSP1787" s="558"/>
      <c r="KSQ1787" s="558"/>
      <c r="KSR1787" s="558"/>
      <c r="KSS1787" s="558"/>
      <c r="KST1787" s="558"/>
      <c r="KSU1787" s="558"/>
      <c r="KSV1787" s="558"/>
      <c r="KSW1787" s="558"/>
      <c r="KSX1787" s="558"/>
      <c r="KSY1787" s="558"/>
      <c r="KSZ1787" s="558"/>
      <c r="KTA1787" s="558"/>
      <c r="KTB1787" s="558"/>
      <c r="KTC1787" s="558"/>
      <c r="KTD1787" s="558"/>
      <c r="KTE1787" s="558"/>
      <c r="KTF1787" s="558"/>
      <c r="KTG1787" s="558"/>
      <c r="KTH1787" s="558"/>
      <c r="KTI1787" s="558"/>
      <c r="KTJ1787" s="558"/>
      <c r="KTK1787" s="558"/>
      <c r="KTL1787" s="558"/>
      <c r="KTM1787" s="558"/>
      <c r="KTN1787" s="558"/>
      <c r="KTO1787" s="558"/>
      <c r="KTP1787" s="558"/>
      <c r="KTQ1787" s="558"/>
      <c r="KTR1787" s="558"/>
      <c r="KTS1787" s="558"/>
      <c r="KTT1787" s="558"/>
      <c r="KTU1787" s="558"/>
      <c r="KTV1787" s="558"/>
      <c r="KTW1787" s="558"/>
      <c r="KTX1787" s="558"/>
      <c r="KTY1787" s="558"/>
      <c r="KTZ1787" s="558"/>
      <c r="KUA1787" s="558"/>
      <c r="KUB1787" s="558"/>
      <c r="KUC1787" s="558"/>
      <c r="KUD1787" s="558"/>
      <c r="KUE1787" s="558"/>
      <c r="KUF1787" s="558"/>
      <c r="KUG1787" s="558"/>
      <c r="KUH1787" s="558"/>
      <c r="KUI1787" s="558"/>
      <c r="KUJ1787" s="559"/>
      <c r="KUK1787" s="557"/>
      <c r="KUL1787" s="558"/>
      <c r="KUM1787" s="558"/>
      <c r="KUN1787" s="558"/>
      <c r="KUO1787" s="558"/>
      <c r="KUP1787" s="558"/>
      <c r="KUQ1787" s="558"/>
      <c r="KUR1787" s="558"/>
      <c r="KUS1787" s="558"/>
      <c r="KUT1787" s="558"/>
      <c r="KUU1787" s="558"/>
      <c r="KUV1787" s="558"/>
      <c r="KUW1787" s="558"/>
      <c r="KUX1787" s="558"/>
      <c r="KUY1787" s="558"/>
      <c r="KUZ1787" s="558"/>
      <c r="KVA1787" s="558"/>
      <c r="KVB1787" s="558"/>
      <c r="KVC1787" s="558"/>
      <c r="KVD1787" s="558"/>
      <c r="KVE1787" s="558"/>
      <c r="KVF1787" s="558"/>
      <c r="KVG1787" s="558"/>
      <c r="KVH1787" s="558"/>
      <c r="KVI1787" s="558"/>
      <c r="KVJ1787" s="558"/>
      <c r="KVK1787" s="558"/>
      <c r="KVL1787" s="558"/>
      <c r="KVM1787" s="558"/>
      <c r="KVN1787" s="558"/>
      <c r="KVO1787" s="558"/>
      <c r="KVP1787" s="558"/>
      <c r="KVQ1787" s="558"/>
      <c r="KVR1787" s="558"/>
      <c r="KVS1787" s="558"/>
      <c r="KVT1787" s="558"/>
      <c r="KVU1787" s="558"/>
      <c r="KVV1787" s="558"/>
      <c r="KVW1787" s="558"/>
      <c r="KVX1787" s="558"/>
      <c r="KVY1787" s="558"/>
      <c r="KVZ1787" s="558"/>
      <c r="KWA1787" s="558"/>
      <c r="KWB1787" s="558"/>
      <c r="KWC1787" s="558"/>
      <c r="KWD1787" s="558"/>
      <c r="KWE1787" s="558"/>
      <c r="KWF1787" s="558"/>
      <c r="KWG1787" s="558"/>
      <c r="KWH1787" s="558"/>
      <c r="KWI1787" s="558"/>
      <c r="KWJ1787" s="558"/>
      <c r="KWK1787" s="558"/>
      <c r="KWL1787" s="559"/>
      <c r="KWM1787" s="557"/>
      <c r="KWN1787" s="558"/>
      <c r="KWO1787" s="558"/>
      <c r="KWP1787" s="558"/>
      <c r="KWQ1787" s="558"/>
      <c r="KWR1787" s="558"/>
      <c r="KWS1787" s="558"/>
      <c r="KWT1787" s="558"/>
      <c r="KWU1787" s="558"/>
      <c r="KWV1787" s="558"/>
      <c r="KWW1787" s="558"/>
      <c r="KWX1787" s="558"/>
      <c r="KWY1787" s="558"/>
      <c r="KWZ1787" s="558"/>
      <c r="KXA1787" s="558"/>
      <c r="KXB1787" s="558"/>
      <c r="KXC1787" s="558"/>
      <c r="KXD1787" s="558"/>
      <c r="KXE1787" s="558"/>
      <c r="KXF1787" s="558"/>
      <c r="KXG1787" s="558"/>
      <c r="KXH1787" s="558"/>
      <c r="KXI1787" s="558"/>
      <c r="KXJ1787" s="558"/>
      <c r="KXK1787" s="558"/>
      <c r="KXL1787" s="558"/>
      <c r="KXM1787" s="558"/>
      <c r="KXN1787" s="558"/>
      <c r="KXO1787" s="558"/>
      <c r="KXP1787" s="558"/>
      <c r="KXQ1787" s="558"/>
      <c r="KXR1787" s="558"/>
      <c r="KXS1787" s="558"/>
      <c r="KXT1787" s="558"/>
      <c r="KXU1787" s="558"/>
      <c r="KXV1787" s="558"/>
      <c r="KXW1787" s="558"/>
      <c r="KXX1787" s="558"/>
      <c r="KXY1787" s="558"/>
      <c r="KXZ1787" s="558"/>
      <c r="KYA1787" s="558"/>
      <c r="KYB1787" s="558"/>
      <c r="KYC1787" s="558"/>
      <c r="KYD1787" s="558"/>
      <c r="KYE1787" s="558"/>
      <c r="KYF1787" s="558"/>
      <c r="KYG1787" s="558"/>
      <c r="KYH1787" s="558"/>
      <c r="KYI1787" s="558"/>
      <c r="KYJ1787" s="558"/>
      <c r="KYK1787" s="558"/>
      <c r="KYL1787" s="558"/>
      <c r="KYM1787" s="558"/>
      <c r="KYN1787" s="559"/>
      <c r="KYO1787" s="557"/>
      <c r="KYP1787" s="558"/>
      <c r="KYQ1787" s="558"/>
      <c r="KYR1787" s="558"/>
      <c r="KYS1787" s="558"/>
      <c r="KYT1787" s="558"/>
      <c r="KYU1787" s="558"/>
      <c r="KYV1787" s="558"/>
      <c r="KYW1787" s="558"/>
      <c r="KYX1787" s="558"/>
      <c r="KYY1787" s="558"/>
      <c r="KYZ1787" s="558"/>
      <c r="KZA1787" s="558"/>
      <c r="KZB1787" s="558"/>
      <c r="KZC1787" s="558"/>
      <c r="KZD1787" s="558"/>
      <c r="KZE1787" s="558"/>
      <c r="KZF1787" s="558"/>
      <c r="KZG1787" s="558"/>
      <c r="KZH1787" s="558"/>
      <c r="KZI1787" s="558"/>
      <c r="KZJ1787" s="558"/>
      <c r="KZK1787" s="558"/>
      <c r="KZL1787" s="558"/>
      <c r="KZM1787" s="558"/>
      <c r="KZN1787" s="558"/>
      <c r="KZO1787" s="558"/>
      <c r="KZP1787" s="558"/>
      <c r="KZQ1787" s="558"/>
      <c r="KZR1787" s="558"/>
      <c r="KZS1787" s="558"/>
      <c r="KZT1787" s="558"/>
      <c r="KZU1787" s="558"/>
      <c r="KZV1787" s="558"/>
      <c r="KZW1787" s="558"/>
      <c r="KZX1787" s="558"/>
      <c r="KZY1787" s="558"/>
      <c r="KZZ1787" s="558"/>
      <c r="LAA1787" s="558"/>
      <c r="LAB1787" s="558"/>
      <c r="LAC1787" s="558"/>
      <c r="LAD1787" s="558"/>
      <c r="LAE1787" s="558"/>
      <c r="LAF1787" s="558"/>
      <c r="LAG1787" s="558"/>
      <c r="LAH1787" s="558"/>
      <c r="LAI1787" s="558"/>
      <c r="LAJ1787" s="558"/>
      <c r="LAK1787" s="558"/>
      <c r="LAL1787" s="558"/>
      <c r="LAM1787" s="558"/>
      <c r="LAN1787" s="558"/>
      <c r="LAO1787" s="558"/>
      <c r="LAP1787" s="559"/>
      <c r="LAQ1787" s="557"/>
      <c r="LAR1787" s="558"/>
      <c r="LAS1787" s="558"/>
      <c r="LAT1787" s="558"/>
      <c r="LAU1787" s="558"/>
      <c r="LAV1787" s="558"/>
      <c r="LAW1787" s="558"/>
      <c r="LAX1787" s="558"/>
      <c r="LAY1787" s="558"/>
      <c r="LAZ1787" s="558"/>
      <c r="LBA1787" s="558"/>
      <c r="LBB1787" s="558"/>
      <c r="LBC1787" s="558"/>
      <c r="LBD1787" s="558"/>
      <c r="LBE1787" s="558"/>
      <c r="LBF1787" s="558"/>
      <c r="LBG1787" s="558"/>
      <c r="LBH1787" s="558"/>
      <c r="LBI1787" s="558"/>
      <c r="LBJ1787" s="558"/>
      <c r="LBK1787" s="558"/>
      <c r="LBL1787" s="558"/>
      <c r="LBM1787" s="558"/>
      <c r="LBN1787" s="558"/>
      <c r="LBO1787" s="558"/>
      <c r="LBP1787" s="558"/>
      <c r="LBQ1787" s="558"/>
      <c r="LBR1787" s="558"/>
      <c r="LBS1787" s="558"/>
      <c r="LBT1787" s="558"/>
      <c r="LBU1787" s="558"/>
      <c r="LBV1787" s="558"/>
      <c r="LBW1787" s="558"/>
      <c r="LBX1787" s="558"/>
      <c r="LBY1787" s="558"/>
      <c r="LBZ1787" s="558"/>
      <c r="LCA1787" s="558"/>
      <c r="LCB1787" s="558"/>
      <c r="LCC1787" s="558"/>
      <c r="LCD1787" s="558"/>
      <c r="LCE1787" s="558"/>
      <c r="LCF1787" s="558"/>
      <c r="LCG1787" s="558"/>
      <c r="LCH1787" s="558"/>
      <c r="LCI1787" s="558"/>
      <c r="LCJ1787" s="558"/>
      <c r="LCK1787" s="558"/>
      <c r="LCL1787" s="558"/>
      <c r="LCM1787" s="558"/>
      <c r="LCN1787" s="558"/>
      <c r="LCO1787" s="558"/>
      <c r="LCP1787" s="558"/>
      <c r="LCQ1787" s="558"/>
      <c r="LCR1787" s="559"/>
      <c r="LCS1787" s="557"/>
      <c r="LCT1787" s="558"/>
      <c r="LCU1787" s="558"/>
      <c r="LCV1787" s="558"/>
      <c r="LCW1787" s="558"/>
      <c r="LCX1787" s="558"/>
      <c r="LCY1787" s="558"/>
      <c r="LCZ1787" s="558"/>
      <c r="LDA1787" s="558"/>
      <c r="LDB1787" s="558"/>
      <c r="LDC1787" s="558"/>
      <c r="LDD1787" s="558"/>
      <c r="LDE1787" s="558"/>
      <c r="LDF1787" s="558"/>
      <c r="LDG1787" s="558"/>
      <c r="LDH1787" s="558"/>
      <c r="LDI1787" s="558"/>
      <c r="LDJ1787" s="558"/>
      <c r="LDK1787" s="558"/>
      <c r="LDL1787" s="558"/>
      <c r="LDM1787" s="558"/>
      <c r="LDN1787" s="558"/>
      <c r="LDO1787" s="558"/>
      <c r="LDP1787" s="558"/>
      <c r="LDQ1787" s="558"/>
      <c r="LDR1787" s="558"/>
      <c r="LDS1787" s="558"/>
      <c r="LDT1787" s="558"/>
      <c r="LDU1787" s="558"/>
      <c r="LDV1787" s="558"/>
      <c r="LDW1787" s="558"/>
      <c r="LDX1787" s="558"/>
      <c r="LDY1787" s="558"/>
      <c r="LDZ1787" s="558"/>
      <c r="LEA1787" s="558"/>
      <c r="LEB1787" s="558"/>
      <c r="LEC1787" s="558"/>
      <c r="LED1787" s="558"/>
      <c r="LEE1787" s="558"/>
      <c r="LEF1787" s="558"/>
      <c r="LEG1787" s="558"/>
      <c r="LEH1787" s="558"/>
      <c r="LEI1787" s="558"/>
      <c r="LEJ1787" s="558"/>
      <c r="LEK1787" s="558"/>
      <c r="LEL1787" s="558"/>
      <c r="LEM1787" s="558"/>
      <c r="LEN1787" s="558"/>
      <c r="LEO1787" s="558"/>
      <c r="LEP1787" s="558"/>
      <c r="LEQ1787" s="558"/>
      <c r="LER1787" s="558"/>
      <c r="LES1787" s="558"/>
      <c r="LET1787" s="559"/>
      <c r="LEU1787" s="557"/>
      <c r="LEV1787" s="558"/>
      <c r="LEW1787" s="558"/>
      <c r="LEX1787" s="558"/>
      <c r="LEY1787" s="558"/>
      <c r="LEZ1787" s="558"/>
      <c r="LFA1787" s="558"/>
      <c r="LFB1787" s="558"/>
      <c r="LFC1787" s="558"/>
      <c r="LFD1787" s="558"/>
      <c r="LFE1787" s="558"/>
      <c r="LFF1787" s="558"/>
      <c r="LFG1787" s="558"/>
      <c r="LFH1787" s="558"/>
      <c r="LFI1787" s="558"/>
      <c r="LFJ1787" s="558"/>
      <c r="LFK1787" s="558"/>
      <c r="LFL1787" s="558"/>
      <c r="LFM1787" s="558"/>
      <c r="LFN1787" s="558"/>
      <c r="LFO1787" s="558"/>
      <c r="LFP1787" s="558"/>
      <c r="LFQ1787" s="558"/>
      <c r="LFR1787" s="558"/>
      <c r="LFS1787" s="558"/>
      <c r="LFT1787" s="558"/>
      <c r="LFU1787" s="558"/>
      <c r="LFV1787" s="558"/>
      <c r="LFW1787" s="558"/>
      <c r="LFX1787" s="558"/>
      <c r="LFY1787" s="558"/>
      <c r="LFZ1787" s="558"/>
      <c r="LGA1787" s="558"/>
      <c r="LGB1787" s="558"/>
      <c r="LGC1787" s="558"/>
      <c r="LGD1787" s="558"/>
      <c r="LGE1787" s="558"/>
      <c r="LGF1787" s="558"/>
      <c r="LGG1787" s="558"/>
      <c r="LGH1787" s="558"/>
      <c r="LGI1787" s="558"/>
      <c r="LGJ1787" s="558"/>
      <c r="LGK1787" s="558"/>
      <c r="LGL1787" s="558"/>
      <c r="LGM1787" s="558"/>
      <c r="LGN1787" s="558"/>
      <c r="LGO1787" s="558"/>
      <c r="LGP1787" s="558"/>
      <c r="LGQ1787" s="558"/>
      <c r="LGR1787" s="558"/>
      <c r="LGS1787" s="558"/>
      <c r="LGT1787" s="558"/>
      <c r="LGU1787" s="558"/>
      <c r="LGV1787" s="559"/>
      <c r="LGW1787" s="557"/>
      <c r="LGX1787" s="558"/>
      <c r="LGY1787" s="558"/>
      <c r="LGZ1787" s="558"/>
      <c r="LHA1787" s="558"/>
      <c r="LHB1787" s="558"/>
      <c r="LHC1787" s="558"/>
      <c r="LHD1787" s="558"/>
      <c r="LHE1787" s="558"/>
      <c r="LHF1787" s="558"/>
      <c r="LHG1787" s="558"/>
      <c r="LHH1787" s="558"/>
      <c r="LHI1787" s="558"/>
      <c r="LHJ1787" s="558"/>
      <c r="LHK1787" s="558"/>
      <c r="LHL1787" s="558"/>
      <c r="LHM1787" s="558"/>
      <c r="LHN1787" s="558"/>
      <c r="LHO1787" s="558"/>
      <c r="LHP1787" s="558"/>
      <c r="LHQ1787" s="558"/>
      <c r="LHR1787" s="558"/>
      <c r="LHS1787" s="558"/>
      <c r="LHT1787" s="558"/>
      <c r="LHU1787" s="558"/>
      <c r="LHV1787" s="558"/>
      <c r="LHW1787" s="558"/>
      <c r="LHX1787" s="558"/>
      <c r="LHY1787" s="558"/>
      <c r="LHZ1787" s="558"/>
      <c r="LIA1787" s="558"/>
      <c r="LIB1787" s="558"/>
      <c r="LIC1787" s="558"/>
      <c r="LID1787" s="558"/>
      <c r="LIE1787" s="558"/>
      <c r="LIF1787" s="558"/>
      <c r="LIG1787" s="558"/>
      <c r="LIH1787" s="558"/>
      <c r="LII1787" s="558"/>
      <c r="LIJ1787" s="558"/>
      <c r="LIK1787" s="558"/>
      <c r="LIL1787" s="558"/>
      <c r="LIM1787" s="558"/>
      <c r="LIN1787" s="558"/>
      <c r="LIO1787" s="558"/>
      <c r="LIP1787" s="558"/>
      <c r="LIQ1787" s="558"/>
      <c r="LIR1787" s="558"/>
      <c r="LIS1787" s="558"/>
      <c r="LIT1787" s="558"/>
      <c r="LIU1787" s="558"/>
      <c r="LIV1787" s="558"/>
      <c r="LIW1787" s="558"/>
      <c r="LIX1787" s="559"/>
      <c r="LIY1787" s="557"/>
      <c r="LIZ1787" s="558"/>
      <c r="LJA1787" s="558"/>
      <c r="LJB1787" s="558"/>
      <c r="LJC1787" s="558"/>
      <c r="LJD1787" s="558"/>
      <c r="LJE1787" s="558"/>
      <c r="LJF1787" s="558"/>
      <c r="LJG1787" s="558"/>
      <c r="LJH1787" s="558"/>
      <c r="LJI1787" s="558"/>
      <c r="LJJ1787" s="558"/>
      <c r="LJK1787" s="558"/>
      <c r="LJL1787" s="558"/>
      <c r="LJM1787" s="558"/>
      <c r="LJN1787" s="558"/>
      <c r="LJO1787" s="558"/>
      <c r="LJP1787" s="558"/>
      <c r="LJQ1787" s="558"/>
      <c r="LJR1787" s="558"/>
      <c r="LJS1787" s="558"/>
      <c r="LJT1787" s="558"/>
      <c r="LJU1787" s="558"/>
      <c r="LJV1787" s="558"/>
      <c r="LJW1787" s="558"/>
      <c r="LJX1787" s="558"/>
      <c r="LJY1787" s="558"/>
      <c r="LJZ1787" s="558"/>
      <c r="LKA1787" s="558"/>
      <c r="LKB1787" s="558"/>
      <c r="LKC1787" s="558"/>
      <c r="LKD1787" s="558"/>
      <c r="LKE1787" s="558"/>
      <c r="LKF1787" s="558"/>
      <c r="LKG1787" s="558"/>
      <c r="LKH1787" s="558"/>
      <c r="LKI1787" s="558"/>
      <c r="LKJ1787" s="558"/>
      <c r="LKK1787" s="558"/>
      <c r="LKL1787" s="558"/>
      <c r="LKM1787" s="558"/>
      <c r="LKN1787" s="558"/>
      <c r="LKO1787" s="558"/>
      <c r="LKP1787" s="558"/>
      <c r="LKQ1787" s="558"/>
      <c r="LKR1787" s="558"/>
      <c r="LKS1787" s="558"/>
      <c r="LKT1787" s="558"/>
      <c r="LKU1787" s="558"/>
      <c r="LKV1787" s="558"/>
      <c r="LKW1787" s="558"/>
      <c r="LKX1787" s="558"/>
      <c r="LKY1787" s="558"/>
      <c r="LKZ1787" s="559"/>
      <c r="LLA1787" s="557"/>
      <c r="LLB1787" s="558"/>
      <c r="LLC1787" s="558"/>
      <c r="LLD1787" s="558"/>
      <c r="LLE1787" s="558"/>
      <c r="LLF1787" s="558"/>
      <c r="LLG1787" s="558"/>
      <c r="LLH1787" s="558"/>
      <c r="LLI1787" s="558"/>
      <c r="LLJ1787" s="558"/>
      <c r="LLK1787" s="558"/>
      <c r="LLL1787" s="558"/>
      <c r="LLM1787" s="558"/>
      <c r="LLN1787" s="558"/>
      <c r="LLO1787" s="558"/>
      <c r="LLP1787" s="558"/>
      <c r="LLQ1787" s="558"/>
      <c r="LLR1787" s="558"/>
      <c r="LLS1787" s="558"/>
      <c r="LLT1787" s="558"/>
      <c r="LLU1787" s="558"/>
      <c r="LLV1787" s="558"/>
      <c r="LLW1787" s="558"/>
      <c r="LLX1787" s="558"/>
      <c r="LLY1787" s="558"/>
      <c r="LLZ1787" s="558"/>
      <c r="LMA1787" s="558"/>
      <c r="LMB1787" s="558"/>
      <c r="LMC1787" s="558"/>
      <c r="LMD1787" s="558"/>
      <c r="LME1787" s="558"/>
      <c r="LMF1787" s="558"/>
      <c r="LMG1787" s="558"/>
      <c r="LMH1787" s="558"/>
      <c r="LMI1787" s="558"/>
      <c r="LMJ1787" s="558"/>
      <c r="LMK1787" s="558"/>
      <c r="LML1787" s="558"/>
      <c r="LMM1787" s="558"/>
      <c r="LMN1787" s="558"/>
      <c r="LMO1787" s="558"/>
      <c r="LMP1787" s="558"/>
      <c r="LMQ1787" s="558"/>
      <c r="LMR1787" s="558"/>
      <c r="LMS1787" s="558"/>
      <c r="LMT1787" s="558"/>
      <c r="LMU1787" s="558"/>
      <c r="LMV1787" s="558"/>
      <c r="LMW1787" s="558"/>
      <c r="LMX1787" s="558"/>
      <c r="LMY1787" s="558"/>
      <c r="LMZ1787" s="558"/>
      <c r="LNA1787" s="558"/>
      <c r="LNB1787" s="559"/>
      <c r="LNC1787" s="557"/>
      <c r="LND1787" s="558"/>
      <c r="LNE1787" s="558"/>
      <c r="LNF1787" s="558"/>
      <c r="LNG1787" s="558"/>
      <c r="LNH1787" s="558"/>
      <c r="LNI1787" s="558"/>
      <c r="LNJ1787" s="558"/>
      <c r="LNK1787" s="558"/>
      <c r="LNL1787" s="558"/>
      <c r="LNM1787" s="558"/>
      <c r="LNN1787" s="558"/>
      <c r="LNO1787" s="558"/>
      <c r="LNP1787" s="558"/>
      <c r="LNQ1787" s="558"/>
      <c r="LNR1787" s="558"/>
      <c r="LNS1787" s="558"/>
      <c r="LNT1787" s="558"/>
      <c r="LNU1787" s="558"/>
      <c r="LNV1787" s="558"/>
      <c r="LNW1787" s="558"/>
      <c r="LNX1787" s="558"/>
      <c r="LNY1787" s="558"/>
      <c r="LNZ1787" s="558"/>
      <c r="LOA1787" s="558"/>
      <c r="LOB1787" s="558"/>
      <c r="LOC1787" s="558"/>
      <c r="LOD1787" s="558"/>
      <c r="LOE1787" s="558"/>
      <c r="LOF1787" s="558"/>
      <c r="LOG1787" s="558"/>
      <c r="LOH1787" s="558"/>
      <c r="LOI1787" s="558"/>
      <c r="LOJ1787" s="558"/>
      <c r="LOK1787" s="558"/>
      <c r="LOL1787" s="558"/>
      <c r="LOM1787" s="558"/>
      <c r="LON1787" s="558"/>
      <c r="LOO1787" s="558"/>
      <c r="LOP1787" s="558"/>
      <c r="LOQ1787" s="558"/>
      <c r="LOR1787" s="558"/>
      <c r="LOS1787" s="558"/>
      <c r="LOT1787" s="558"/>
      <c r="LOU1787" s="558"/>
      <c r="LOV1787" s="558"/>
      <c r="LOW1787" s="558"/>
      <c r="LOX1787" s="558"/>
      <c r="LOY1787" s="558"/>
      <c r="LOZ1787" s="558"/>
      <c r="LPA1787" s="558"/>
      <c r="LPB1787" s="558"/>
      <c r="LPC1787" s="558"/>
      <c r="LPD1787" s="559"/>
      <c r="LPE1787" s="557"/>
      <c r="LPF1787" s="558"/>
      <c r="LPG1787" s="558"/>
      <c r="LPH1787" s="558"/>
      <c r="LPI1787" s="558"/>
      <c r="LPJ1787" s="558"/>
      <c r="LPK1787" s="558"/>
      <c r="LPL1787" s="558"/>
      <c r="LPM1787" s="558"/>
      <c r="LPN1787" s="558"/>
      <c r="LPO1787" s="558"/>
      <c r="LPP1787" s="558"/>
      <c r="LPQ1787" s="558"/>
      <c r="LPR1787" s="558"/>
      <c r="LPS1787" s="558"/>
      <c r="LPT1787" s="558"/>
      <c r="LPU1787" s="558"/>
      <c r="LPV1787" s="558"/>
      <c r="LPW1787" s="558"/>
      <c r="LPX1787" s="558"/>
      <c r="LPY1787" s="558"/>
      <c r="LPZ1787" s="558"/>
      <c r="LQA1787" s="558"/>
      <c r="LQB1787" s="558"/>
      <c r="LQC1787" s="558"/>
      <c r="LQD1787" s="558"/>
      <c r="LQE1787" s="558"/>
      <c r="LQF1787" s="558"/>
      <c r="LQG1787" s="558"/>
      <c r="LQH1787" s="558"/>
      <c r="LQI1787" s="558"/>
      <c r="LQJ1787" s="558"/>
      <c r="LQK1787" s="558"/>
      <c r="LQL1787" s="558"/>
      <c r="LQM1787" s="558"/>
      <c r="LQN1787" s="558"/>
      <c r="LQO1787" s="558"/>
      <c r="LQP1787" s="558"/>
      <c r="LQQ1787" s="558"/>
      <c r="LQR1787" s="558"/>
      <c r="LQS1787" s="558"/>
      <c r="LQT1787" s="558"/>
      <c r="LQU1787" s="558"/>
      <c r="LQV1787" s="558"/>
      <c r="LQW1787" s="558"/>
      <c r="LQX1787" s="558"/>
      <c r="LQY1787" s="558"/>
      <c r="LQZ1787" s="558"/>
      <c r="LRA1787" s="558"/>
      <c r="LRB1787" s="558"/>
      <c r="LRC1787" s="558"/>
      <c r="LRD1787" s="558"/>
      <c r="LRE1787" s="558"/>
      <c r="LRF1787" s="559"/>
      <c r="LRG1787" s="557"/>
      <c r="LRH1787" s="558"/>
      <c r="LRI1787" s="558"/>
      <c r="LRJ1787" s="558"/>
      <c r="LRK1787" s="558"/>
      <c r="LRL1787" s="558"/>
      <c r="LRM1787" s="558"/>
      <c r="LRN1787" s="558"/>
      <c r="LRO1787" s="558"/>
      <c r="LRP1787" s="558"/>
      <c r="LRQ1787" s="558"/>
      <c r="LRR1787" s="558"/>
      <c r="LRS1787" s="558"/>
      <c r="LRT1787" s="558"/>
      <c r="LRU1787" s="558"/>
      <c r="LRV1787" s="558"/>
      <c r="LRW1787" s="558"/>
      <c r="LRX1787" s="558"/>
      <c r="LRY1787" s="558"/>
      <c r="LRZ1787" s="558"/>
      <c r="LSA1787" s="558"/>
      <c r="LSB1787" s="558"/>
      <c r="LSC1787" s="558"/>
      <c r="LSD1787" s="558"/>
      <c r="LSE1787" s="558"/>
      <c r="LSF1787" s="558"/>
      <c r="LSG1787" s="558"/>
      <c r="LSH1787" s="558"/>
      <c r="LSI1787" s="558"/>
      <c r="LSJ1787" s="558"/>
      <c r="LSK1787" s="558"/>
      <c r="LSL1787" s="558"/>
      <c r="LSM1787" s="558"/>
      <c r="LSN1787" s="558"/>
      <c r="LSO1787" s="558"/>
      <c r="LSP1787" s="558"/>
      <c r="LSQ1787" s="558"/>
      <c r="LSR1787" s="558"/>
      <c r="LSS1787" s="558"/>
      <c r="LST1787" s="558"/>
      <c r="LSU1787" s="558"/>
      <c r="LSV1787" s="558"/>
      <c r="LSW1787" s="558"/>
      <c r="LSX1787" s="558"/>
      <c r="LSY1787" s="558"/>
      <c r="LSZ1787" s="558"/>
      <c r="LTA1787" s="558"/>
      <c r="LTB1787" s="558"/>
      <c r="LTC1787" s="558"/>
      <c r="LTD1787" s="558"/>
      <c r="LTE1787" s="558"/>
      <c r="LTF1787" s="558"/>
      <c r="LTG1787" s="558"/>
      <c r="LTH1787" s="559"/>
      <c r="LTI1787" s="557"/>
      <c r="LTJ1787" s="558"/>
      <c r="LTK1787" s="558"/>
      <c r="LTL1787" s="558"/>
      <c r="LTM1787" s="558"/>
      <c r="LTN1787" s="558"/>
      <c r="LTO1787" s="558"/>
      <c r="LTP1787" s="558"/>
      <c r="LTQ1787" s="558"/>
      <c r="LTR1787" s="558"/>
      <c r="LTS1787" s="558"/>
      <c r="LTT1787" s="558"/>
      <c r="LTU1787" s="558"/>
      <c r="LTV1787" s="558"/>
      <c r="LTW1787" s="558"/>
      <c r="LTX1787" s="558"/>
      <c r="LTY1787" s="558"/>
      <c r="LTZ1787" s="558"/>
      <c r="LUA1787" s="558"/>
      <c r="LUB1787" s="558"/>
      <c r="LUC1787" s="558"/>
      <c r="LUD1787" s="558"/>
      <c r="LUE1787" s="558"/>
      <c r="LUF1787" s="558"/>
      <c r="LUG1787" s="558"/>
      <c r="LUH1787" s="558"/>
      <c r="LUI1787" s="558"/>
      <c r="LUJ1787" s="558"/>
      <c r="LUK1787" s="558"/>
      <c r="LUL1787" s="558"/>
      <c r="LUM1787" s="558"/>
      <c r="LUN1787" s="558"/>
      <c r="LUO1787" s="558"/>
      <c r="LUP1787" s="558"/>
      <c r="LUQ1787" s="558"/>
      <c r="LUR1787" s="558"/>
      <c r="LUS1787" s="558"/>
      <c r="LUT1787" s="558"/>
      <c r="LUU1787" s="558"/>
      <c r="LUV1787" s="558"/>
      <c r="LUW1787" s="558"/>
      <c r="LUX1787" s="558"/>
      <c r="LUY1787" s="558"/>
      <c r="LUZ1787" s="558"/>
      <c r="LVA1787" s="558"/>
      <c r="LVB1787" s="558"/>
      <c r="LVC1787" s="558"/>
      <c r="LVD1787" s="558"/>
      <c r="LVE1787" s="558"/>
      <c r="LVF1787" s="558"/>
      <c r="LVG1787" s="558"/>
      <c r="LVH1787" s="558"/>
      <c r="LVI1787" s="558"/>
      <c r="LVJ1787" s="559"/>
      <c r="LVK1787" s="557"/>
      <c r="LVL1787" s="558"/>
      <c r="LVM1787" s="558"/>
      <c r="LVN1787" s="558"/>
      <c r="LVO1787" s="558"/>
      <c r="LVP1787" s="558"/>
      <c r="LVQ1787" s="558"/>
      <c r="LVR1787" s="558"/>
      <c r="LVS1787" s="558"/>
      <c r="LVT1787" s="558"/>
      <c r="LVU1787" s="558"/>
      <c r="LVV1787" s="558"/>
      <c r="LVW1787" s="558"/>
      <c r="LVX1787" s="558"/>
      <c r="LVY1787" s="558"/>
      <c r="LVZ1787" s="558"/>
      <c r="LWA1787" s="558"/>
      <c r="LWB1787" s="558"/>
      <c r="LWC1787" s="558"/>
      <c r="LWD1787" s="558"/>
      <c r="LWE1787" s="558"/>
      <c r="LWF1787" s="558"/>
      <c r="LWG1787" s="558"/>
      <c r="LWH1787" s="558"/>
      <c r="LWI1787" s="558"/>
      <c r="LWJ1787" s="558"/>
      <c r="LWK1787" s="558"/>
      <c r="LWL1787" s="558"/>
      <c r="LWM1787" s="558"/>
      <c r="LWN1787" s="558"/>
      <c r="LWO1787" s="558"/>
      <c r="LWP1787" s="558"/>
      <c r="LWQ1787" s="558"/>
      <c r="LWR1787" s="558"/>
      <c r="LWS1787" s="558"/>
      <c r="LWT1787" s="558"/>
      <c r="LWU1787" s="558"/>
      <c r="LWV1787" s="558"/>
      <c r="LWW1787" s="558"/>
      <c r="LWX1787" s="558"/>
      <c r="LWY1787" s="558"/>
      <c r="LWZ1787" s="558"/>
      <c r="LXA1787" s="558"/>
      <c r="LXB1787" s="558"/>
      <c r="LXC1787" s="558"/>
      <c r="LXD1787" s="558"/>
      <c r="LXE1787" s="558"/>
      <c r="LXF1787" s="558"/>
      <c r="LXG1787" s="558"/>
      <c r="LXH1787" s="558"/>
      <c r="LXI1787" s="558"/>
      <c r="LXJ1787" s="558"/>
      <c r="LXK1787" s="558"/>
      <c r="LXL1787" s="559"/>
      <c r="LXM1787" s="557"/>
      <c r="LXN1787" s="558"/>
      <c r="LXO1787" s="558"/>
      <c r="LXP1787" s="558"/>
      <c r="LXQ1787" s="558"/>
      <c r="LXR1787" s="558"/>
      <c r="LXS1787" s="558"/>
      <c r="LXT1787" s="558"/>
      <c r="LXU1787" s="558"/>
      <c r="LXV1787" s="558"/>
      <c r="LXW1787" s="558"/>
      <c r="LXX1787" s="558"/>
      <c r="LXY1787" s="558"/>
      <c r="LXZ1787" s="558"/>
      <c r="LYA1787" s="558"/>
      <c r="LYB1787" s="558"/>
      <c r="LYC1787" s="558"/>
      <c r="LYD1787" s="558"/>
      <c r="LYE1787" s="558"/>
      <c r="LYF1787" s="558"/>
      <c r="LYG1787" s="558"/>
      <c r="LYH1787" s="558"/>
      <c r="LYI1787" s="558"/>
      <c r="LYJ1787" s="558"/>
      <c r="LYK1787" s="558"/>
      <c r="LYL1787" s="558"/>
      <c r="LYM1787" s="558"/>
      <c r="LYN1787" s="558"/>
      <c r="LYO1787" s="558"/>
      <c r="LYP1787" s="558"/>
      <c r="LYQ1787" s="558"/>
      <c r="LYR1787" s="558"/>
      <c r="LYS1787" s="558"/>
      <c r="LYT1787" s="558"/>
      <c r="LYU1787" s="558"/>
      <c r="LYV1787" s="558"/>
      <c r="LYW1787" s="558"/>
      <c r="LYX1787" s="558"/>
      <c r="LYY1787" s="558"/>
      <c r="LYZ1787" s="558"/>
      <c r="LZA1787" s="558"/>
      <c r="LZB1787" s="558"/>
      <c r="LZC1787" s="558"/>
      <c r="LZD1787" s="558"/>
      <c r="LZE1787" s="558"/>
      <c r="LZF1787" s="558"/>
      <c r="LZG1787" s="558"/>
      <c r="LZH1787" s="558"/>
      <c r="LZI1787" s="558"/>
      <c r="LZJ1787" s="558"/>
      <c r="LZK1787" s="558"/>
      <c r="LZL1787" s="558"/>
      <c r="LZM1787" s="558"/>
      <c r="LZN1787" s="559"/>
      <c r="LZO1787" s="557"/>
      <c r="LZP1787" s="558"/>
      <c r="LZQ1787" s="558"/>
      <c r="LZR1787" s="558"/>
      <c r="LZS1787" s="558"/>
      <c r="LZT1787" s="558"/>
      <c r="LZU1787" s="558"/>
      <c r="LZV1787" s="558"/>
      <c r="LZW1787" s="558"/>
      <c r="LZX1787" s="558"/>
      <c r="LZY1787" s="558"/>
      <c r="LZZ1787" s="558"/>
      <c r="MAA1787" s="558"/>
      <c r="MAB1787" s="558"/>
      <c r="MAC1787" s="558"/>
      <c r="MAD1787" s="558"/>
      <c r="MAE1787" s="558"/>
      <c r="MAF1787" s="558"/>
      <c r="MAG1787" s="558"/>
      <c r="MAH1787" s="558"/>
      <c r="MAI1787" s="558"/>
      <c r="MAJ1787" s="558"/>
      <c r="MAK1787" s="558"/>
      <c r="MAL1787" s="558"/>
      <c r="MAM1787" s="558"/>
      <c r="MAN1787" s="558"/>
      <c r="MAO1787" s="558"/>
      <c r="MAP1787" s="558"/>
      <c r="MAQ1787" s="558"/>
      <c r="MAR1787" s="558"/>
      <c r="MAS1787" s="558"/>
      <c r="MAT1787" s="558"/>
      <c r="MAU1787" s="558"/>
      <c r="MAV1787" s="558"/>
      <c r="MAW1787" s="558"/>
      <c r="MAX1787" s="558"/>
      <c r="MAY1787" s="558"/>
      <c r="MAZ1787" s="558"/>
      <c r="MBA1787" s="558"/>
      <c r="MBB1787" s="558"/>
      <c r="MBC1787" s="558"/>
      <c r="MBD1787" s="558"/>
      <c r="MBE1787" s="558"/>
      <c r="MBF1787" s="558"/>
      <c r="MBG1787" s="558"/>
      <c r="MBH1787" s="558"/>
      <c r="MBI1787" s="558"/>
      <c r="MBJ1787" s="558"/>
      <c r="MBK1787" s="558"/>
      <c r="MBL1787" s="558"/>
      <c r="MBM1787" s="558"/>
      <c r="MBN1787" s="558"/>
      <c r="MBO1787" s="558"/>
      <c r="MBP1787" s="559"/>
      <c r="MBQ1787" s="557"/>
      <c r="MBR1787" s="558"/>
      <c r="MBS1787" s="558"/>
      <c r="MBT1787" s="558"/>
      <c r="MBU1787" s="558"/>
      <c r="MBV1787" s="558"/>
      <c r="MBW1787" s="558"/>
      <c r="MBX1787" s="558"/>
      <c r="MBY1787" s="558"/>
      <c r="MBZ1787" s="558"/>
      <c r="MCA1787" s="558"/>
      <c r="MCB1787" s="558"/>
      <c r="MCC1787" s="558"/>
      <c r="MCD1787" s="558"/>
      <c r="MCE1787" s="558"/>
      <c r="MCF1787" s="558"/>
      <c r="MCG1787" s="558"/>
      <c r="MCH1787" s="558"/>
      <c r="MCI1787" s="558"/>
      <c r="MCJ1787" s="558"/>
      <c r="MCK1787" s="558"/>
      <c r="MCL1787" s="558"/>
      <c r="MCM1787" s="558"/>
      <c r="MCN1787" s="558"/>
      <c r="MCO1787" s="558"/>
      <c r="MCP1787" s="558"/>
      <c r="MCQ1787" s="558"/>
      <c r="MCR1787" s="558"/>
      <c r="MCS1787" s="558"/>
      <c r="MCT1787" s="558"/>
      <c r="MCU1787" s="558"/>
      <c r="MCV1787" s="558"/>
      <c r="MCW1787" s="558"/>
      <c r="MCX1787" s="558"/>
      <c r="MCY1787" s="558"/>
      <c r="MCZ1787" s="558"/>
      <c r="MDA1787" s="558"/>
      <c r="MDB1787" s="558"/>
      <c r="MDC1787" s="558"/>
      <c r="MDD1787" s="558"/>
      <c r="MDE1787" s="558"/>
      <c r="MDF1787" s="558"/>
      <c r="MDG1787" s="558"/>
      <c r="MDH1787" s="558"/>
      <c r="MDI1787" s="558"/>
      <c r="MDJ1787" s="558"/>
      <c r="MDK1787" s="558"/>
      <c r="MDL1787" s="558"/>
      <c r="MDM1787" s="558"/>
      <c r="MDN1787" s="558"/>
      <c r="MDO1787" s="558"/>
      <c r="MDP1787" s="558"/>
      <c r="MDQ1787" s="558"/>
      <c r="MDR1787" s="559"/>
      <c r="MDS1787" s="557"/>
      <c r="MDT1787" s="558"/>
      <c r="MDU1787" s="558"/>
      <c r="MDV1787" s="558"/>
      <c r="MDW1787" s="558"/>
      <c r="MDX1787" s="558"/>
      <c r="MDY1787" s="558"/>
      <c r="MDZ1787" s="558"/>
      <c r="MEA1787" s="558"/>
      <c r="MEB1787" s="558"/>
      <c r="MEC1787" s="558"/>
      <c r="MED1787" s="558"/>
      <c r="MEE1787" s="558"/>
      <c r="MEF1787" s="558"/>
      <c r="MEG1787" s="558"/>
      <c r="MEH1787" s="558"/>
      <c r="MEI1787" s="558"/>
      <c r="MEJ1787" s="558"/>
      <c r="MEK1787" s="558"/>
      <c r="MEL1787" s="558"/>
      <c r="MEM1787" s="558"/>
      <c r="MEN1787" s="558"/>
      <c r="MEO1787" s="558"/>
      <c r="MEP1787" s="558"/>
      <c r="MEQ1787" s="558"/>
      <c r="MER1787" s="558"/>
      <c r="MES1787" s="558"/>
      <c r="MET1787" s="558"/>
      <c r="MEU1787" s="558"/>
      <c r="MEV1787" s="558"/>
      <c r="MEW1787" s="558"/>
      <c r="MEX1787" s="558"/>
      <c r="MEY1787" s="558"/>
      <c r="MEZ1787" s="558"/>
      <c r="MFA1787" s="558"/>
      <c r="MFB1787" s="558"/>
      <c r="MFC1787" s="558"/>
      <c r="MFD1787" s="558"/>
      <c r="MFE1787" s="558"/>
      <c r="MFF1787" s="558"/>
      <c r="MFG1787" s="558"/>
      <c r="MFH1787" s="558"/>
      <c r="MFI1787" s="558"/>
      <c r="MFJ1787" s="558"/>
      <c r="MFK1787" s="558"/>
      <c r="MFL1787" s="558"/>
      <c r="MFM1787" s="558"/>
      <c r="MFN1787" s="558"/>
      <c r="MFO1787" s="558"/>
      <c r="MFP1787" s="558"/>
      <c r="MFQ1787" s="558"/>
      <c r="MFR1787" s="558"/>
      <c r="MFS1787" s="558"/>
      <c r="MFT1787" s="559"/>
      <c r="MFU1787" s="557"/>
      <c r="MFV1787" s="558"/>
      <c r="MFW1787" s="558"/>
      <c r="MFX1787" s="558"/>
      <c r="MFY1787" s="558"/>
      <c r="MFZ1787" s="558"/>
      <c r="MGA1787" s="558"/>
      <c r="MGB1787" s="558"/>
      <c r="MGC1787" s="558"/>
      <c r="MGD1787" s="558"/>
      <c r="MGE1787" s="558"/>
      <c r="MGF1787" s="558"/>
      <c r="MGG1787" s="558"/>
      <c r="MGH1787" s="558"/>
      <c r="MGI1787" s="558"/>
      <c r="MGJ1787" s="558"/>
      <c r="MGK1787" s="558"/>
      <c r="MGL1787" s="558"/>
      <c r="MGM1787" s="558"/>
      <c r="MGN1787" s="558"/>
      <c r="MGO1787" s="558"/>
      <c r="MGP1787" s="558"/>
      <c r="MGQ1787" s="558"/>
      <c r="MGR1787" s="558"/>
      <c r="MGS1787" s="558"/>
      <c r="MGT1787" s="558"/>
      <c r="MGU1787" s="558"/>
      <c r="MGV1787" s="558"/>
      <c r="MGW1787" s="558"/>
      <c r="MGX1787" s="558"/>
      <c r="MGY1787" s="558"/>
      <c r="MGZ1787" s="558"/>
      <c r="MHA1787" s="558"/>
      <c r="MHB1787" s="558"/>
      <c r="MHC1787" s="558"/>
      <c r="MHD1787" s="558"/>
      <c r="MHE1787" s="558"/>
      <c r="MHF1787" s="558"/>
      <c r="MHG1787" s="558"/>
      <c r="MHH1787" s="558"/>
      <c r="MHI1787" s="558"/>
      <c r="MHJ1787" s="558"/>
      <c r="MHK1787" s="558"/>
      <c r="MHL1787" s="558"/>
      <c r="MHM1787" s="558"/>
      <c r="MHN1787" s="558"/>
      <c r="MHO1787" s="558"/>
      <c r="MHP1787" s="558"/>
      <c r="MHQ1787" s="558"/>
      <c r="MHR1787" s="558"/>
      <c r="MHS1787" s="558"/>
      <c r="MHT1787" s="558"/>
      <c r="MHU1787" s="558"/>
      <c r="MHV1787" s="559"/>
      <c r="MHW1787" s="557"/>
      <c r="MHX1787" s="558"/>
      <c r="MHY1787" s="558"/>
      <c r="MHZ1787" s="558"/>
      <c r="MIA1787" s="558"/>
      <c r="MIB1787" s="558"/>
      <c r="MIC1787" s="558"/>
      <c r="MID1787" s="558"/>
      <c r="MIE1787" s="558"/>
      <c r="MIF1787" s="558"/>
      <c r="MIG1787" s="558"/>
      <c r="MIH1787" s="558"/>
      <c r="MII1787" s="558"/>
      <c r="MIJ1787" s="558"/>
      <c r="MIK1787" s="558"/>
      <c r="MIL1787" s="558"/>
      <c r="MIM1787" s="558"/>
      <c r="MIN1787" s="558"/>
      <c r="MIO1787" s="558"/>
      <c r="MIP1787" s="558"/>
      <c r="MIQ1787" s="558"/>
      <c r="MIR1787" s="558"/>
      <c r="MIS1787" s="558"/>
      <c r="MIT1787" s="558"/>
      <c r="MIU1787" s="558"/>
      <c r="MIV1787" s="558"/>
      <c r="MIW1787" s="558"/>
      <c r="MIX1787" s="558"/>
      <c r="MIY1787" s="558"/>
      <c r="MIZ1787" s="558"/>
      <c r="MJA1787" s="558"/>
      <c r="MJB1787" s="558"/>
      <c r="MJC1787" s="558"/>
      <c r="MJD1787" s="558"/>
      <c r="MJE1787" s="558"/>
      <c r="MJF1787" s="558"/>
      <c r="MJG1787" s="558"/>
      <c r="MJH1787" s="558"/>
      <c r="MJI1787" s="558"/>
      <c r="MJJ1787" s="558"/>
      <c r="MJK1787" s="558"/>
      <c r="MJL1787" s="558"/>
      <c r="MJM1787" s="558"/>
      <c r="MJN1787" s="558"/>
      <c r="MJO1787" s="558"/>
      <c r="MJP1787" s="558"/>
      <c r="MJQ1787" s="558"/>
      <c r="MJR1787" s="558"/>
      <c r="MJS1787" s="558"/>
      <c r="MJT1787" s="558"/>
      <c r="MJU1787" s="558"/>
      <c r="MJV1787" s="558"/>
      <c r="MJW1787" s="558"/>
      <c r="MJX1787" s="559"/>
      <c r="MJY1787" s="557"/>
      <c r="MJZ1787" s="558"/>
      <c r="MKA1787" s="558"/>
      <c r="MKB1787" s="558"/>
      <c r="MKC1787" s="558"/>
      <c r="MKD1787" s="558"/>
      <c r="MKE1787" s="558"/>
      <c r="MKF1787" s="558"/>
      <c r="MKG1787" s="558"/>
      <c r="MKH1787" s="558"/>
      <c r="MKI1787" s="558"/>
      <c r="MKJ1787" s="558"/>
      <c r="MKK1787" s="558"/>
      <c r="MKL1787" s="558"/>
      <c r="MKM1787" s="558"/>
      <c r="MKN1787" s="558"/>
      <c r="MKO1787" s="558"/>
      <c r="MKP1787" s="558"/>
      <c r="MKQ1787" s="558"/>
      <c r="MKR1787" s="558"/>
      <c r="MKS1787" s="558"/>
      <c r="MKT1787" s="558"/>
      <c r="MKU1787" s="558"/>
      <c r="MKV1787" s="558"/>
      <c r="MKW1787" s="558"/>
      <c r="MKX1787" s="558"/>
      <c r="MKY1787" s="558"/>
      <c r="MKZ1787" s="558"/>
      <c r="MLA1787" s="558"/>
      <c r="MLB1787" s="558"/>
      <c r="MLC1787" s="558"/>
      <c r="MLD1787" s="558"/>
      <c r="MLE1787" s="558"/>
      <c r="MLF1787" s="558"/>
      <c r="MLG1787" s="558"/>
      <c r="MLH1787" s="558"/>
      <c r="MLI1787" s="558"/>
      <c r="MLJ1787" s="558"/>
      <c r="MLK1787" s="558"/>
      <c r="MLL1787" s="558"/>
      <c r="MLM1787" s="558"/>
      <c r="MLN1787" s="558"/>
      <c r="MLO1787" s="558"/>
      <c r="MLP1787" s="558"/>
      <c r="MLQ1787" s="558"/>
      <c r="MLR1787" s="558"/>
      <c r="MLS1787" s="558"/>
      <c r="MLT1787" s="558"/>
      <c r="MLU1787" s="558"/>
      <c r="MLV1787" s="558"/>
      <c r="MLW1787" s="558"/>
      <c r="MLX1787" s="558"/>
      <c r="MLY1787" s="558"/>
      <c r="MLZ1787" s="559"/>
      <c r="MMA1787" s="557"/>
      <c r="MMB1787" s="558"/>
      <c r="MMC1787" s="558"/>
      <c r="MMD1787" s="558"/>
      <c r="MME1787" s="558"/>
      <c r="MMF1787" s="558"/>
      <c r="MMG1787" s="558"/>
      <c r="MMH1787" s="558"/>
      <c r="MMI1787" s="558"/>
      <c r="MMJ1787" s="558"/>
      <c r="MMK1787" s="558"/>
      <c r="MML1787" s="558"/>
      <c r="MMM1787" s="558"/>
      <c r="MMN1787" s="558"/>
      <c r="MMO1787" s="558"/>
      <c r="MMP1787" s="558"/>
      <c r="MMQ1787" s="558"/>
      <c r="MMR1787" s="558"/>
      <c r="MMS1787" s="558"/>
      <c r="MMT1787" s="558"/>
      <c r="MMU1787" s="558"/>
      <c r="MMV1787" s="558"/>
      <c r="MMW1787" s="558"/>
      <c r="MMX1787" s="558"/>
      <c r="MMY1787" s="558"/>
      <c r="MMZ1787" s="558"/>
      <c r="MNA1787" s="558"/>
      <c r="MNB1787" s="558"/>
      <c r="MNC1787" s="558"/>
      <c r="MND1787" s="558"/>
      <c r="MNE1787" s="558"/>
      <c r="MNF1787" s="558"/>
      <c r="MNG1787" s="558"/>
      <c r="MNH1787" s="558"/>
      <c r="MNI1787" s="558"/>
      <c r="MNJ1787" s="558"/>
      <c r="MNK1787" s="558"/>
      <c r="MNL1787" s="558"/>
      <c r="MNM1787" s="558"/>
      <c r="MNN1787" s="558"/>
      <c r="MNO1787" s="558"/>
      <c r="MNP1787" s="558"/>
      <c r="MNQ1787" s="558"/>
      <c r="MNR1787" s="558"/>
      <c r="MNS1787" s="558"/>
      <c r="MNT1787" s="558"/>
      <c r="MNU1787" s="558"/>
      <c r="MNV1787" s="558"/>
      <c r="MNW1787" s="558"/>
      <c r="MNX1787" s="558"/>
      <c r="MNY1787" s="558"/>
      <c r="MNZ1787" s="558"/>
      <c r="MOA1787" s="558"/>
      <c r="MOB1787" s="559"/>
      <c r="MOC1787" s="557"/>
      <c r="MOD1787" s="558"/>
      <c r="MOE1787" s="558"/>
      <c r="MOF1787" s="558"/>
      <c r="MOG1787" s="558"/>
      <c r="MOH1787" s="558"/>
      <c r="MOI1787" s="558"/>
      <c r="MOJ1787" s="558"/>
      <c r="MOK1787" s="558"/>
      <c r="MOL1787" s="558"/>
      <c r="MOM1787" s="558"/>
      <c r="MON1787" s="558"/>
      <c r="MOO1787" s="558"/>
      <c r="MOP1787" s="558"/>
      <c r="MOQ1787" s="558"/>
      <c r="MOR1787" s="558"/>
      <c r="MOS1787" s="558"/>
      <c r="MOT1787" s="558"/>
      <c r="MOU1787" s="558"/>
      <c r="MOV1787" s="558"/>
      <c r="MOW1787" s="558"/>
      <c r="MOX1787" s="558"/>
      <c r="MOY1787" s="558"/>
      <c r="MOZ1787" s="558"/>
      <c r="MPA1787" s="558"/>
      <c r="MPB1787" s="558"/>
      <c r="MPC1787" s="558"/>
      <c r="MPD1787" s="558"/>
      <c r="MPE1787" s="558"/>
      <c r="MPF1787" s="558"/>
      <c r="MPG1787" s="558"/>
      <c r="MPH1787" s="558"/>
      <c r="MPI1787" s="558"/>
      <c r="MPJ1787" s="558"/>
      <c r="MPK1787" s="558"/>
      <c r="MPL1787" s="558"/>
      <c r="MPM1787" s="558"/>
      <c r="MPN1787" s="558"/>
      <c r="MPO1787" s="558"/>
      <c r="MPP1787" s="558"/>
      <c r="MPQ1787" s="558"/>
      <c r="MPR1787" s="558"/>
      <c r="MPS1787" s="558"/>
      <c r="MPT1787" s="558"/>
      <c r="MPU1787" s="558"/>
      <c r="MPV1787" s="558"/>
      <c r="MPW1787" s="558"/>
      <c r="MPX1787" s="558"/>
      <c r="MPY1787" s="558"/>
      <c r="MPZ1787" s="558"/>
      <c r="MQA1787" s="558"/>
      <c r="MQB1787" s="558"/>
      <c r="MQC1787" s="558"/>
      <c r="MQD1787" s="559"/>
      <c r="MQE1787" s="557"/>
      <c r="MQF1787" s="558"/>
      <c r="MQG1787" s="558"/>
      <c r="MQH1787" s="558"/>
      <c r="MQI1787" s="558"/>
      <c r="MQJ1787" s="558"/>
      <c r="MQK1787" s="558"/>
      <c r="MQL1787" s="558"/>
      <c r="MQM1787" s="558"/>
      <c r="MQN1787" s="558"/>
      <c r="MQO1787" s="558"/>
      <c r="MQP1787" s="558"/>
      <c r="MQQ1787" s="558"/>
      <c r="MQR1787" s="558"/>
      <c r="MQS1787" s="558"/>
      <c r="MQT1787" s="558"/>
      <c r="MQU1787" s="558"/>
      <c r="MQV1787" s="558"/>
      <c r="MQW1787" s="558"/>
      <c r="MQX1787" s="558"/>
      <c r="MQY1787" s="558"/>
      <c r="MQZ1787" s="558"/>
      <c r="MRA1787" s="558"/>
      <c r="MRB1787" s="558"/>
      <c r="MRC1787" s="558"/>
      <c r="MRD1787" s="558"/>
      <c r="MRE1787" s="558"/>
      <c r="MRF1787" s="558"/>
      <c r="MRG1787" s="558"/>
      <c r="MRH1787" s="558"/>
      <c r="MRI1787" s="558"/>
      <c r="MRJ1787" s="558"/>
      <c r="MRK1787" s="558"/>
      <c r="MRL1787" s="558"/>
      <c r="MRM1787" s="558"/>
      <c r="MRN1787" s="558"/>
      <c r="MRO1787" s="558"/>
      <c r="MRP1787" s="558"/>
      <c r="MRQ1787" s="558"/>
      <c r="MRR1787" s="558"/>
      <c r="MRS1787" s="558"/>
      <c r="MRT1787" s="558"/>
      <c r="MRU1787" s="558"/>
      <c r="MRV1787" s="558"/>
      <c r="MRW1787" s="558"/>
      <c r="MRX1787" s="558"/>
      <c r="MRY1787" s="558"/>
      <c r="MRZ1787" s="558"/>
      <c r="MSA1787" s="558"/>
      <c r="MSB1787" s="558"/>
      <c r="MSC1787" s="558"/>
      <c r="MSD1787" s="558"/>
      <c r="MSE1787" s="558"/>
      <c r="MSF1787" s="559"/>
      <c r="MSG1787" s="557"/>
      <c r="MSH1787" s="558"/>
      <c r="MSI1787" s="558"/>
      <c r="MSJ1787" s="558"/>
      <c r="MSK1787" s="558"/>
      <c r="MSL1787" s="558"/>
      <c r="MSM1787" s="558"/>
      <c r="MSN1787" s="558"/>
      <c r="MSO1787" s="558"/>
      <c r="MSP1787" s="558"/>
      <c r="MSQ1787" s="558"/>
      <c r="MSR1787" s="558"/>
      <c r="MSS1787" s="558"/>
      <c r="MST1787" s="558"/>
      <c r="MSU1787" s="558"/>
      <c r="MSV1787" s="558"/>
      <c r="MSW1787" s="558"/>
      <c r="MSX1787" s="558"/>
      <c r="MSY1787" s="558"/>
      <c r="MSZ1787" s="558"/>
      <c r="MTA1787" s="558"/>
      <c r="MTB1787" s="558"/>
      <c r="MTC1787" s="558"/>
      <c r="MTD1787" s="558"/>
      <c r="MTE1787" s="558"/>
      <c r="MTF1787" s="558"/>
      <c r="MTG1787" s="558"/>
      <c r="MTH1787" s="558"/>
      <c r="MTI1787" s="558"/>
      <c r="MTJ1787" s="558"/>
      <c r="MTK1787" s="558"/>
      <c r="MTL1787" s="558"/>
      <c r="MTM1787" s="558"/>
      <c r="MTN1787" s="558"/>
      <c r="MTO1787" s="558"/>
      <c r="MTP1787" s="558"/>
      <c r="MTQ1787" s="558"/>
      <c r="MTR1787" s="558"/>
      <c r="MTS1787" s="558"/>
      <c r="MTT1787" s="558"/>
      <c r="MTU1787" s="558"/>
      <c r="MTV1787" s="558"/>
      <c r="MTW1787" s="558"/>
      <c r="MTX1787" s="558"/>
      <c r="MTY1787" s="558"/>
      <c r="MTZ1787" s="558"/>
      <c r="MUA1787" s="558"/>
      <c r="MUB1787" s="558"/>
      <c r="MUC1787" s="558"/>
      <c r="MUD1787" s="558"/>
      <c r="MUE1787" s="558"/>
      <c r="MUF1787" s="558"/>
      <c r="MUG1787" s="558"/>
      <c r="MUH1787" s="559"/>
      <c r="MUI1787" s="557"/>
      <c r="MUJ1787" s="558"/>
      <c r="MUK1787" s="558"/>
      <c r="MUL1787" s="558"/>
      <c r="MUM1787" s="558"/>
      <c r="MUN1787" s="558"/>
      <c r="MUO1787" s="558"/>
      <c r="MUP1787" s="558"/>
      <c r="MUQ1787" s="558"/>
      <c r="MUR1787" s="558"/>
      <c r="MUS1787" s="558"/>
      <c r="MUT1787" s="558"/>
      <c r="MUU1787" s="558"/>
      <c r="MUV1787" s="558"/>
      <c r="MUW1787" s="558"/>
      <c r="MUX1787" s="558"/>
      <c r="MUY1787" s="558"/>
      <c r="MUZ1787" s="558"/>
      <c r="MVA1787" s="558"/>
      <c r="MVB1787" s="558"/>
      <c r="MVC1787" s="558"/>
      <c r="MVD1787" s="558"/>
      <c r="MVE1787" s="558"/>
      <c r="MVF1787" s="558"/>
      <c r="MVG1787" s="558"/>
      <c r="MVH1787" s="558"/>
      <c r="MVI1787" s="558"/>
      <c r="MVJ1787" s="558"/>
      <c r="MVK1787" s="558"/>
      <c r="MVL1787" s="558"/>
      <c r="MVM1787" s="558"/>
      <c r="MVN1787" s="558"/>
      <c r="MVO1787" s="558"/>
      <c r="MVP1787" s="558"/>
      <c r="MVQ1787" s="558"/>
      <c r="MVR1787" s="558"/>
      <c r="MVS1787" s="558"/>
      <c r="MVT1787" s="558"/>
      <c r="MVU1787" s="558"/>
      <c r="MVV1787" s="558"/>
      <c r="MVW1787" s="558"/>
      <c r="MVX1787" s="558"/>
      <c r="MVY1787" s="558"/>
      <c r="MVZ1787" s="558"/>
      <c r="MWA1787" s="558"/>
      <c r="MWB1787" s="558"/>
      <c r="MWC1787" s="558"/>
      <c r="MWD1787" s="558"/>
      <c r="MWE1787" s="558"/>
      <c r="MWF1787" s="558"/>
      <c r="MWG1787" s="558"/>
      <c r="MWH1787" s="558"/>
      <c r="MWI1787" s="558"/>
      <c r="MWJ1787" s="559"/>
      <c r="MWK1787" s="557"/>
      <c r="MWL1787" s="558"/>
      <c r="MWM1787" s="558"/>
      <c r="MWN1787" s="558"/>
      <c r="MWO1787" s="558"/>
      <c r="MWP1787" s="558"/>
      <c r="MWQ1787" s="558"/>
      <c r="MWR1787" s="558"/>
      <c r="MWS1787" s="558"/>
      <c r="MWT1787" s="558"/>
      <c r="MWU1787" s="558"/>
      <c r="MWV1787" s="558"/>
      <c r="MWW1787" s="558"/>
      <c r="MWX1787" s="558"/>
      <c r="MWY1787" s="558"/>
      <c r="MWZ1787" s="558"/>
      <c r="MXA1787" s="558"/>
      <c r="MXB1787" s="558"/>
      <c r="MXC1787" s="558"/>
      <c r="MXD1787" s="558"/>
      <c r="MXE1787" s="558"/>
      <c r="MXF1787" s="558"/>
      <c r="MXG1787" s="558"/>
      <c r="MXH1787" s="558"/>
      <c r="MXI1787" s="558"/>
      <c r="MXJ1787" s="558"/>
      <c r="MXK1787" s="558"/>
      <c r="MXL1787" s="558"/>
      <c r="MXM1787" s="558"/>
      <c r="MXN1787" s="558"/>
      <c r="MXO1787" s="558"/>
      <c r="MXP1787" s="558"/>
      <c r="MXQ1787" s="558"/>
      <c r="MXR1787" s="558"/>
      <c r="MXS1787" s="558"/>
      <c r="MXT1787" s="558"/>
      <c r="MXU1787" s="558"/>
      <c r="MXV1787" s="558"/>
      <c r="MXW1787" s="558"/>
      <c r="MXX1787" s="558"/>
      <c r="MXY1787" s="558"/>
      <c r="MXZ1787" s="558"/>
      <c r="MYA1787" s="558"/>
      <c r="MYB1787" s="558"/>
      <c r="MYC1787" s="558"/>
      <c r="MYD1787" s="558"/>
      <c r="MYE1787" s="558"/>
      <c r="MYF1787" s="558"/>
      <c r="MYG1787" s="558"/>
      <c r="MYH1787" s="558"/>
      <c r="MYI1787" s="558"/>
      <c r="MYJ1787" s="558"/>
      <c r="MYK1787" s="558"/>
      <c r="MYL1787" s="559"/>
      <c r="MYM1787" s="557"/>
      <c r="MYN1787" s="558"/>
      <c r="MYO1787" s="558"/>
      <c r="MYP1787" s="558"/>
      <c r="MYQ1787" s="558"/>
      <c r="MYR1787" s="558"/>
      <c r="MYS1787" s="558"/>
      <c r="MYT1787" s="558"/>
      <c r="MYU1787" s="558"/>
      <c r="MYV1787" s="558"/>
      <c r="MYW1787" s="558"/>
      <c r="MYX1787" s="558"/>
      <c r="MYY1787" s="558"/>
      <c r="MYZ1787" s="558"/>
      <c r="MZA1787" s="558"/>
      <c r="MZB1787" s="558"/>
      <c r="MZC1787" s="558"/>
      <c r="MZD1787" s="558"/>
      <c r="MZE1787" s="558"/>
      <c r="MZF1787" s="558"/>
      <c r="MZG1787" s="558"/>
      <c r="MZH1787" s="558"/>
      <c r="MZI1787" s="558"/>
      <c r="MZJ1787" s="558"/>
      <c r="MZK1787" s="558"/>
      <c r="MZL1787" s="558"/>
      <c r="MZM1787" s="558"/>
      <c r="MZN1787" s="558"/>
      <c r="MZO1787" s="558"/>
      <c r="MZP1787" s="558"/>
      <c r="MZQ1787" s="558"/>
      <c r="MZR1787" s="558"/>
      <c r="MZS1787" s="558"/>
      <c r="MZT1787" s="558"/>
      <c r="MZU1787" s="558"/>
      <c r="MZV1787" s="558"/>
      <c r="MZW1787" s="558"/>
      <c r="MZX1787" s="558"/>
      <c r="MZY1787" s="558"/>
      <c r="MZZ1787" s="558"/>
      <c r="NAA1787" s="558"/>
      <c r="NAB1787" s="558"/>
      <c r="NAC1787" s="558"/>
      <c r="NAD1787" s="558"/>
      <c r="NAE1787" s="558"/>
      <c r="NAF1787" s="558"/>
      <c r="NAG1787" s="558"/>
      <c r="NAH1787" s="558"/>
      <c r="NAI1787" s="558"/>
      <c r="NAJ1787" s="558"/>
      <c r="NAK1787" s="558"/>
      <c r="NAL1787" s="558"/>
      <c r="NAM1787" s="558"/>
      <c r="NAN1787" s="559"/>
      <c r="NAO1787" s="557"/>
      <c r="NAP1787" s="558"/>
      <c r="NAQ1787" s="558"/>
      <c r="NAR1787" s="558"/>
      <c r="NAS1787" s="558"/>
      <c r="NAT1787" s="558"/>
      <c r="NAU1787" s="558"/>
      <c r="NAV1787" s="558"/>
      <c r="NAW1787" s="558"/>
      <c r="NAX1787" s="558"/>
      <c r="NAY1787" s="558"/>
      <c r="NAZ1787" s="558"/>
      <c r="NBA1787" s="558"/>
      <c r="NBB1787" s="558"/>
      <c r="NBC1787" s="558"/>
      <c r="NBD1787" s="558"/>
      <c r="NBE1787" s="558"/>
      <c r="NBF1787" s="558"/>
      <c r="NBG1787" s="558"/>
      <c r="NBH1787" s="558"/>
      <c r="NBI1787" s="558"/>
      <c r="NBJ1787" s="558"/>
      <c r="NBK1787" s="558"/>
      <c r="NBL1787" s="558"/>
      <c r="NBM1787" s="558"/>
      <c r="NBN1787" s="558"/>
      <c r="NBO1787" s="558"/>
      <c r="NBP1787" s="558"/>
      <c r="NBQ1787" s="558"/>
      <c r="NBR1787" s="558"/>
      <c r="NBS1787" s="558"/>
      <c r="NBT1787" s="558"/>
      <c r="NBU1787" s="558"/>
      <c r="NBV1787" s="558"/>
      <c r="NBW1787" s="558"/>
      <c r="NBX1787" s="558"/>
      <c r="NBY1787" s="558"/>
      <c r="NBZ1787" s="558"/>
      <c r="NCA1787" s="558"/>
      <c r="NCB1787" s="558"/>
      <c r="NCC1787" s="558"/>
      <c r="NCD1787" s="558"/>
      <c r="NCE1787" s="558"/>
      <c r="NCF1787" s="558"/>
      <c r="NCG1787" s="558"/>
      <c r="NCH1787" s="558"/>
      <c r="NCI1787" s="558"/>
      <c r="NCJ1787" s="558"/>
      <c r="NCK1787" s="558"/>
      <c r="NCL1787" s="558"/>
      <c r="NCM1787" s="558"/>
      <c r="NCN1787" s="558"/>
      <c r="NCO1787" s="558"/>
      <c r="NCP1787" s="559"/>
      <c r="NCQ1787" s="557"/>
      <c r="NCR1787" s="558"/>
      <c r="NCS1787" s="558"/>
      <c r="NCT1787" s="558"/>
      <c r="NCU1787" s="558"/>
      <c r="NCV1787" s="558"/>
      <c r="NCW1787" s="558"/>
      <c r="NCX1787" s="558"/>
      <c r="NCY1787" s="558"/>
      <c r="NCZ1787" s="558"/>
      <c r="NDA1787" s="558"/>
      <c r="NDB1787" s="558"/>
      <c r="NDC1787" s="558"/>
      <c r="NDD1787" s="558"/>
      <c r="NDE1787" s="558"/>
      <c r="NDF1787" s="558"/>
      <c r="NDG1787" s="558"/>
      <c r="NDH1787" s="558"/>
      <c r="NDI1787" s="558"/>
      <c r="NDJ1787" s="558"/>
      <c r="NDK1787" s="558"/>
      <c r="NDL1787" s="558"/>
      <c r="NDM1787" s="558"/>
      <c r="NDN1787" s="558"/>
      <c r="NDO1787" s="558"/>
      <c r="NDP1787" s="558"/>
      <c r="NDQ1787" s="558"/>
      <c r="NDR1787" s="558"/>
      <c r="NDS1787" s="558"/>
      <c r="NDT1787" s="558"/>
      <c r="NDU1787" s="558"/>
      <c r="NDV1787" s="558"/>
      <c r="NDW1787" s="558"/>
      <c r="NDX1787" s="558"/>
      <c r="NDY1787" s="558"/>
      <c r="NDZ1787" s="558"/>
      <c r="NEA1787" s="558"/>
      <c r="NEB1787" s="558"/>
      <c r="NEC1787" s="558"/>
      <c r="NED1787" s="558"/>
      <c r="NEE1787" s="558"/>
      <c r="NEF1787" s="558"/>
      <c r="NEG1787" s="558"/>
      <c r="NEH1787" s="558"/>
      <c r="NEI1787" s="558"/>
      <c r="NEJ1787" s="558"/>
      <c r="NEK1787" s="558"/>
      <c r="NEL1787" s="558"/>
      <c r="NEM1787" s="558"/>
      <c r="NEN1787" s="558"/>
      <c r="NEO1787" s="558"/>
      <c r="NEP1787" s="558"/>
      <c r="NEQ1787" s="558"/>
      <c r="NER1787" s="559"/>
      <c r="NES1787" s="557"/>
      <c r="NET1787" s="558"/>
      <c r="NEU1787" s="558"/>
      <c r="NEV1787" s="558"/>
      <c r="NEW1787" s="558"/>
      <c r="NEX1787" s="558"/>
      <c r="NEY1787" s="558"/>
      <c r="NEZ1787" s="558"/>
      <c r="NFA1787" s="558"/>
      <c r="NFB1787" s="558"/>
      <c r="NFC1787" s="558"/>
      <c r="NFD1787" s="558"/>
      <c r="NFE1787" s="558"/>
      <c r="NFF1787" s="558"/>
      <c r="NFG1787" s="558"/>
      <c r="NFH1787" s="558"/>
      <c r="NFI1787" s="558"/>
      <c r="NFJ1787" s="558"/>
      <c r="NFK1787" s="558"/>
      <c r="NFL1787" s="558"/>
      <c r="NFM1787" s="558"/>
      <c r="NFN1787" s="558"/>
      <c r="NFO1787" s="558"/>
      <c r="NFP1787" s="558"/>
      <c r="NFQ1787" s="558"/>
      <c r="NFR1787" s="558"/>
      <c r="NFS1787" s="558"/>
      <c r="NFT1787" s="558"/>
      <c r="NFU1787" s="558"/>
      <c r="NFV1787" s="558"/>
      <c r="NFW1787" s="558"/>
      <c r="NFX1787" s="558"/>
      <c r="NFY1787" s="558"/>
      <c r="NFZ1787" s="558"/>
      <c r="NGA1787" s="558"/>
      <c r="NGB1787" s="558"/>
      <c r="NGC1787" s="558"/>
      <c r="NGD1787" s="558"/>
      <c r="NGE1787" s="558"/>
      <c r="NGF1787" s="558"/>
      <c r="NGG1787" s="558"/>
      <c r="NGH1787" s="558"/>
      <c r="NGI1787" s="558"/>
      <c r="NGJ1787" s="558"/>
      <c r="NGK1787" s="558"/>
      <c r="NGL1787" s="558"/>
      <c r="NGM1787" s="558"/>
      <c r="NGN1787" s="558"/>
      <c r="NGO1787" s="558"/>
      <c r="NGP1787" s="558"/>
      <c r="NGQ1787" s="558"/>
      <c r="NGR1787" s="558"/>
      <c r="NGS1787" s="558"/>
      <c r="NGT1787" s="559"/>
      <c r="NGU1787" s="557"/>
      <c r="NGV1787" s="558"/>
      <c r="NGW1787" s="558"/>
      <c r="NGX1787" s="558"/>
      <c r="NGY1787" s="558"/>
      <c r="NGZ1787" s="558"/>
      <c r="NHA1787" s="558"/>
      <c r="NHB1787" s="558"/>
      <c r="NHC1787" s="558"/>
      <c r="NHD1787" s="558"/>
      <c r="NHE1787" s="558"/>
      <c r="NHF1787" s="558"/>
      <c r="NHG1787" s="558"/>
      <c r="NHH1787" s="558"/>
      <c r="NHI1787" s="558"/>
      <c r="NHJ1787" s="558"/>
      <c r="NHK1787" s="558"/>
      <c r="NHL1787" s="558"/>
      <c r="NHM1787" s="558"/>
      <c r="NHN1787" s="558"/>
      <c r="NHO1787" s="558"/>
      <c r="NHP1787" s="558"/>
      <c r="NHQ1787" s="558"/>
      <c r="NHR1787" s="558"/>
      <c r="NHS1787" s="558"/>
      <c r="NHT1787" s="558"/>
      <c r="NHU1787" s="558"/>
      <c r="NHV1787" s="558"/>
      <c r="NHW1787" s="558"/>
      <c r="NHX1787" s="558"/>
      <c r="NHY1787" s="558"/>
      <c r="NHZ1787" s="558"/>
      <c r="NIA1787" s="558"/>
      <c r="NIB1787" s="558"/>
      <c r="NIC1787" s="558"/>
      <c r="NID1787" s="558"/>
      <c r="NIE1787" s="558"/>
      <c r="NIF1787" s="558"/>
      <c r="NIG1787" s="558"/>
      <c r="NIH1787" s="558"/>
      <c r="NII1787" s="558"/>
      <c r="NIJ1787" s="558"/>
      <c r="NIK1787" s="558"/>
      <c r="NIL1787" s="558"/>
      <c r="NIM1787" s="558"/>
      <c r="NIN1787" s="558"/>
      <c r="NIO1787" s="558"/>
      <c r="NIP1787" s="558"/>
      <c r="NIQ1787" s="558"/>
      <c r="NIR1787" s="558"/>
      <c r="NIS1787" s="558"/>
      <c r="NIT1787" s="558"/>
      <c r="NIU1787" s="558"/>
      <c r="NIV1787" s="559"/>
      <c r="NIW1787" s="557"/>
      <c r="NIX1787" s="558"/>
      <c r="NIY1787" s="558"/>
      <c r="NIZ1787" s="558"/>
      <c r="NJA1787" s="558"/>
      <c r="NJB1787" s="558"/>
      <c r="NJC1787" s="558"/>
      <c r="NJD1787" s="558"/>
      <c r="NJE1787" s="558"/>
      <c r="NJF1787" s="558"/>
      <c r="NJG1787" s="558"/>
      <c r="NJH1787" s="558"/>
      <c r="NJI1787" s="558"/>
      <c r="NJJ1787" s="558"/>
      <c r="NJK1787" s="558"/>
      <c r="NJL1787" s="558"/>
      <c r="NJM1787" s="558"/>
      <c r="NJN1787" s="558"/>
      <c r="NJO1787" s="558"/>
      <c r="NJP1787" s="558"/>
      <c r="NJQ1787" s="558"/>
      <c r="NJR1787" s="558"/>
      <c r="NJS1787" s="558"/>
      <c r="NJT1787" s="558"/>
      <c r="NJU1787" s="558"/>
      <c r="NJV1787" s="558"/>
      <c r="NJW1787" s="558"/>
      <c r="NJX1787" s="558"/>
      <c r="NJY1787" s="558"/>
      <c r="NJZ1787" s="558"/>
      <c r="NKA1787" s="558"/>
      <c r="NKB1787" s="558"/>
      <c r="NKC1787" s="558"/>
      <c r="NKD1787" s="558"/>
      <c r="NKE1787" s="558"/>
      <c r="NKF1787" s="558"/>
      <c r="NKG1787" s="558"/>
      <c r="NKH1787" s="558"/>
      <c r="NKI1787" s="558"/>
      <c r="NKJ1787" s="558"/>
      <c r="NKK1787" s="558"/>
      <c r="NKL1787" s="558"/>
      <c r="NKM1787" s="558"/>
      <c r="NKN1787" s="558"/>
      <c r="NKO1787" s="558"/>
      <c r="NKP1787" s="558"/>
      <c r="NKQ1787" s="558"/>
      <c r="NKR1787" s="558"/>
      <c r="NKS1787" s="558"/>
      <c r="NKT1787" s="558"/>
      <c r="NKU1787" s="558"/>
      <c r="NKV1787" s="558"/>
      <c r="NKW1787" s="558"/>
      <c r="NKX1787" s="559"/>
      <c r="NKY1787" s="557"/>
      <c r="NKZ1787" s="558"/>
      <c r="NLA1787" s="558"/>
      <c r="NLB1787" s="558"/>
      <c r="NLC1787" s="558"/>
      <c r="NLD1787" s="558"/>
      <c r="NLE1787" s="558"/>
      <c r="NLF1787" s="558"/>
      <c r="NLG1787" s="558"/>
      <c r="NLH1787" s="558"/>
      <c r="NLI1787" s="558"/>
      <c r="NLJ1787" s="558"/>
      <c r="NLK1787" s="558"/>
      <c r="NLL1787" s="558"/>
      <c r="NLM1787" s="558"/>
      <c r="NLN1787" s="558"/>
      <c r="NLO1787" s="558"/>
      <c r="NLP1787" s="558"/>
      <c r="NLQ1787" s="558"/>
      <c r="NLR1787" s="558"/>
      <c r="NLS1787" s="558"/>
      <c r="NLT1787" s="558"/>
      <c r="NLU1787" s="558"/>
      <c r="NLV1787" s="558"/>
      <c r="NLW1787" s="558"/>
      <c r="NLX1787" s="558"/>
      <c r="NLY1787" s="558"/>
      <c r="NLZ1787" s="558"/>
      <c r="NMA1787" s="558"/>
      <c r="NMB1787" s="558"/>
      <c r="NMC1787" s="558"/>
      <c r="NMD1787" s="558"/>
      <c r="NME1787" s="558"/>
      <c r="NMF1787" s="558"/>
      <c r="NMG1787" s="558"/>
      <c r="NMH1787" s="558"/>
      <c r="NMI1787" s="558"/>
      <c r="NMJ1787" s="558"/>
      <c r="NMK1787" s="558"/>
      <c r="NML1787" s="558"/>
      <c r="NMM1787" s="558"/>
      <c r="NMN1787" s="558"/>
      <c r="NMO1787" s="558"/>
      <c r="NMP1787" s="558"/>
      <c r="NMQ1787" s="558"/>
      <c r="NMR1787" s="558"/>
      <c r="NMS1787" s="558"/>
      <c r="NMT1787" s="558"/>
      <c r="NMU1787" s="558"/>
      <c r="NMV1787" s="558"/>
      <c r="NMW1787" s="558"/>
      <c r="NMX1787" s="558"/>
      <c r="NMY1787" s="558"/>
      <c r="NMZ1787" s="559"/>
      <c r="NNA1787" s="557"/>
      <c r="NNB1787" s="558"/>
      <c r="NNC1787" s="558"/>
      <c r="NND1787" s="558"/>
      <c r="NNE1787" s="558"/>
      <c r="NNF1787" s="558"/>
      <c r="NNG1787" s="558"/>
      <c r="NNH1787" s="558"/>
      <c r="NNI1787" s="558"/>
      <c r="NNJ1787" s="558"/>
      <c r="NNK1787" s="558"/>
      <c r="NNL1787" s="558"/>
      <c r="NNM1787" s="558"/>
      <c r="NNN1787" s="558"/>
      <c r="NNO1787" s="558"/>
      <c r="NNP1787" s="558"/>
      <c r="NNQ1787" s="558"/>
      <c r="NNR1787" s="558"/>
      <c r="NNS1787" s="558"/>
      <c r="NNT1787" s="558"/>
      <c r="NNU1787" s="558"/>
      <c r="NNV1787" s="558"/>
      <c r="NNW1787" s="558"/>
      <c r="NNX1787" s="558"/>
      <c r="NNY1787" s="558"/>
      <c r="NNZ1787" s="558"/>
      <c r="NOA1787" s="558"/>
      <c r="NOB1787" s="558"/>
      <c r="NOC1787" s="558"/>
      <c r="NOD1787" s="558"/>
      <c r="NOE1787" s="558"/>
      <c r="NOF1787" s="558"/>
      <c r="NOG1787" s="558"/>
      <c r="NOH1787" s="558"/>
      <c r="NOI1787" s="558"/>
      <c r="NOJ1787" s="558"/>
      <c r="NOK1787" s="558"/>
      <c r="NOL1787" s="558"/>
      <c r="NOM1787" s="558"/>
      <c r="NON1787" s="558"/>
      <c r="NOO1787" s="558"/>
      <c r="NOP1787" s="558"/>
      <c r="NOQ1787" s="558"/>
      <c r="NOR1787" s="558"/>
      <c r="NOS1787" s="558"/>
      <c r="NOT1787" s="558"/>
      <c r="NOU1787" s="558"/>
      <c r="NOV1787" s="558"/>
      <c r="NOW1787" s="558"/>
      <c r="NOX1787" s="558"/>
      <c r="NOY1787" s="558"/>
      <c r="NOZ1787" s="558"/>
      <c r="NPA1787" s="558"/>
      <c r="NPB1787" s="559"/>
      <c r="NPC1787" s="557"/>
      <c r="NPD1787" s="558"/>
      <c r="NPE1787" s="558"/>
      <c r="NPF1787" s="558"/>
      <c r="NPG1787" s="558"/>
      <c r="NPH1787" s="558"/>
      <c r="NPI1787" s="558"/>
      <c r="NPJ1787" s="558"/>
      <c r="NPK1787" s="558"/>
      <c r="NPL1787" s="558"/>
      <c r="NPM1787" s="558"/>
      <c r="NPN1787" s="558"/>
      <c r="NPO1787" s="558"/>
      <c r="NPP1787" s="558"/>
      <c r="NPQ1787" s="558"/>
      <c r="NPR1787" s="558"/>
      <c r="NPS1787" s="558"/>
      <c r="NPT1787" s="558"/>
      <c r="NPU1787" s="558"/>
      <c r="NPV1787" s="558"/>
      <c r="NPW1787" s="558"/>
      <c r="NPX1787" s="558"/>
      <c r="NPY1787" s="558"/>
      <c r="NPZ1787" s="558"/>
      <c r="NQA1787" s="558"/>
      <c r="NQB1787" s="558"/>
      <c r="NQC1787" s="558"/>
      <c r="NQD1787" s="558"/>
      <c r="NQE1787" s="558"/>
      <c r="NQF1787" s="558"/>
      <c r="NQG1787" s="558"/>
      <c r="NQH1787" s="558"/>
      <c r="NQI1787" s="558"/>
      <c r="NQJ1787" s="558"/>
      <c r="NQK1787" s="558"/>
      <c r="NQL1787" s="558"/>
      <c r="NQM1787" s="558"/>
      <c r="NQN1787" s="558"/>
      <c r="NQO1787" s="558"/>
      <c r="NQP1787" s="558"/>
      <c r="NQQ1787" s="558"/>
      <c r="NQR1787" s="558"/>
      <c r="NQS1787" s="558"/>
      <c r="NQT1787" s="558"/>
      <c r="NQU1787" s="558"/>
      <c r="NQV1787" s="558"/>
      <c r="NQW1787" s="558"/>
      <c r="NQX1787" s="558"/>
      <c r="NQY1787" s="558"/>
      <c r="NQZ1787" s="558"/>
      <c r="NRA1787" s="558"/>
      <c r="NRB1787" s="558"/>
      <c r="NRC1787" s="558"/>
      <c r="NRD1787" s="559"/>
      <c r="NRE1787" s="557"/>
      <c r="NRF1787" s="558"/>
      <c r="NRG1787" s="558"/>
      <c r="NRH1787" s="558"/>
      <c r="NRI1787" s="558"/>
      <c r="NRJ1787" s="558"/>
      <c r="NRK1787" s="558"/>
      <c r="NRL1787" s="558"/>
      <c r="NRM1787" s="558"/>
      <c r="NRN1787" s="558"/>
      <c r="NRO1787" s="558"/>
      <c r="NRP1787" s="558"/>
      <c r="NRQ1787" s="558"/>
      <c r="NRR1787" s="558"/>
      <c r="NRS1787" s="558"/>
      <c r="NRT1787" s="558"/>
      <c r="NRU1787" s="558"/>
      <c r="NRV1787" s="558"/>
      <c r="NRW1787" s="558"/>
      <c r="NRX1787" s="558"/>
      <c r="NRY1787" s="558"/>
      <c r="NRZ1787" s="558"/>
      <c r="NSA1787" s="558"/>
      <c r="NSB1787" s="558"/>
      <c r="NSC1787" s="558"/>
      <c r="NSD1787" s="558"/>
      <c r="NSE1787" s="558"/>
      <c r="NSF1787" s="558"/>
      <c r="NSG1787" s="558"/>
      <c r="NSH1787" s="558"/>
      <c r="NSI1787" s="558"/>
      <c r="NSJ1787" s="558"/>
      <c r="NSK1787" s="558"/>
      <c r="NSL1787" s="558"/>
      <c r="NSM1787" s="558"/>
      <c r="NSN1787" s="558"/>
      <c r="NSO1787" s="558"/>
      <c r="NSP1787" s="558"/>
      <c r="NSQ1787" s="558"/>
      <c r="NSR1787" s="558"/>
      <c r="NSS1787" s="558"/>
      <c r="NST1787" s="558"/>
      <c r="NSU1787" s="558"/>
      <c r="NSV1787" s="558"/>
      <c r="NSW1787" s="558"/>
      <c r="NSX1787" s="558"/>
      <c r="NSY1787" s="558"/>
      <c r="NSZ1787" s="558"/>
      <c r="NTA1787" s="558"/>
      <c r="NTB1787" s="558"/>
      <c r="NTC1787" s="558"/>
      <c r="NTD1787" s="558"/>
      <c r="NTE1787" s="558"/>
      <c r="NTF1787" s="559"/>
      <c r="NTG1787" s="557"/>
      <c r="NTH1787" s="558"/>
      <c r="NTI1787" s="558"/>
      <c r="NTJ1787" s="558"/>
      <c r="NTK1787" s="558"/>
      <c r="NTL1787" s="558"/>
      <c r="NTM1787" s="558"/>
      <c r="NTN1787" s="558"/>
      <c r="NTO1787" s="558"/>
      <c r="NTP1787" s="558"/>
      <c r="NTQ1787" s="558"/>
      <c r="NTR1787" s="558"/>
      <c r="NTS1787" s="558"/>
      <c r="NTT1787" s="558"/>
      <c r="NTU1787" s="558"/>
      <c r="NTV1787" s="558"/>
      <c r="NTW1787" s="558"/>
      <c r="NTX1787" s="558"/>
      <c r="NTY1787" s="558"/>
      <c r="NTZ1787" s="558"/>
      <c r="NUA1787" s="558"/>
      <c r="NUB1787" s="558"/>
      <c r="NUC1787" s="558"/>
      <c r="NUD1787" s="558"/>
      <c r="NUE1787" s="558"/>
      <c r="NUF1787" s="558"/>
      <c r="NUG1787" s="558"/>
      <c r="NUH1787" s="558"/>
      <c r="NUI1787" s="558"/>
      <c r="NUJ1787" s="558"/>
      <c r="NUK1787" s="558"/>
      <c r="NUL1787" s="558"/>
      <c r="NUM1787" s="558"/>
      <c r="NUN1787" s="558"/>
      <c r="NUO1787" s="558"/>
      <c r="NUP1787" s="558"/>
      <c r="NUQ1787" s="558"/>
      <c r="NUR1787" s="558"/>
      <c r="NUS1787" s="558"/>
      <c r="NUT1787" s="558"/>
      <c r="NUU1787" s="558"/>
      <c r="NUV1787" s="558"/>
      <c r="NUW1787" s="558"/>
      <c r="NUX1787" s="558"/>
      <c r="NUY1787" s="558"/>
      <c r="NUZ1787" s="558"/>
      <c r="NVA1787" s="558"/>
      <c r="NVB1787" s="558"/>
      <c r="NVC1787" s="558"/>
      <c r="NVD1787" s="558"/>
      <c r="NVE1787" s="558"/>
      <c r="NVF1787" s="558"/>
      <c r="NVG1787" s="558"/>
      <c r="NVH1787" s="559"/>
      <c r="NVI1787" s="557"/>
      <c r="NVJ1787" s="558"/>
      <c r="NVK1787" s="558"/>
      <c r="NVL1787" s="558"/>
      <c r="NVM1787" s="558"/>
      <c r="NVN1787" s="558"/>
      <c r="NVO1787" s="558"/>
      <c r="NVP1787" s="558"/>
      <c r="NVQ1787" s="558"/>
      <c r="NVR1787" s="558"/>
      <c r="NVS1787" s="558"/>
      <c r="NVT1787" s="558"/>
      <c r="NVU1787" s="558"/>
      <c r="NVV1787" s="558"/>
      <c r="NVW1787" s="558"/>
      <c r="NVX1787" s="558"/>
      <c r="NVY1787" s="558"/>
      <c r="NVZ1787" s="558"/>
      <c r="NWA1787" s="558"/>
      <c r="NWB1787" s="558"/>
      <c r="NWC1787" s="558"/>
      <c r="NWD1787" s="558"/>
      <c r="NWE1787" s="558"/>
      <c r="NWF1787" s="558"/>
      <c r="NWG1787" s="558"/>
      <c r="NWH1787" s="558"/>
      <c r="NWI1787" s="558"/>
      <c r="NWJ1787" s="558"/>
      <c r="NWK1787" s="558"/>
      <c r="NWL1787" s="558"/>
      <c r="NWM1787" s="558"/>
      <c r="NWN1787" s="558"/>
      <c r="NWO1787" s="558"/>
      <c r="NWP1787" s="558"/>
      <c r="NWQ1787" s="558"/>
      <c r="NWR1787" s="558"/>
      <c r="NWS1787" s="558"/>
      <c r="NWT1787" s="558"/>
      <c r="NWU1787" s="558"/>
      <c r="NWV1787" s="558"/>
      <c r="NWW1787" s="558"/>
      <c r="NWX1787" s="558"/>
      <c r="NWY1787" s="558"/>
      <c r="NWZ1787" s="558"/>
      <c r="NXA1787" s="558"/>
      <c r="NXB1787" s="558"/>
      <c r="NXC1787" s="558"/>
      <c r="NXD1787" s="558"/>
      <c r="NXE1787" s="558"/>
      <c r="NXF1787" s="558"/>
      <c r="NXG1787" s="558"/>
      <c r="NXH1787" s="558"/>
      <c r="NXI1787" s="558"/>
      <c r="NXJ1787" s="559"/>
      <c r="NXK1787" s="557"/>
      <c r="NXL1787" s="558"/>
      <c r="NXM1787" s="558"/>
      <c r="NXN1787" s="558"/>
      <c r="NXO1787" s="558"/>
      <c r="NXP1787" s="558"/>
      <c r="NXQ1787" s="558"/>
      <c r="NXR1787" s="558"/>
      <c r="NXS1787" s="558"/>
      <c r="NXT1787" s="558"/>
      <c r="NXU1787" s="558"/>
      <c r="NXV1787" s="558"/>
      <c r="NXW1787" s="558"/>
      <c r="NXX1787" s="558"/>
      <c r="NXY1787" s="558"/>
      <c r="NXZ1787" s="558"/>
      <c r="NYA1787" s="558"/>
      <c r="NYB1787" s="558"/>
      <c r="NYC1787" s="558"/>
      <c r="NYD1787" s="558"/>
      <c r="NYE1787" s="558"/>
      <c r="NYF1787" s="558"/>
      <c r="NYG1787" s="558"/>
      <c r="NYH1787" s="558"/>
      <c r="NYI1787" s="558"/>
      <c r="NYJ1787" s="558"/>
      <c r="NYK1787" s="558"/>
      <c r="NYL1787" s="558"/>
      <c r="NYM1787" s="558"/>
      <c r="NYN1787" s="558"/>
      <c r="NYO1787" s="558"/>
      <c r="NYP1787" s="558"/>
      <c r="NYQ1787" s="558"/>
      <c r="NYR1787" s="558"/>
      <c r="NYS1787" s="558"/>
      <c r="NYT1787" s="558"/>
      <c r="NYU1787" s="558"/>
      <c r="NYV1787" s="558"/>
      <c r="NYW1787" s="558"/>
      <c r="NYX1787" s="558"/>
      <c r="NYY1787" s="558"/>
      <c r="NYZ1787" s="558"/>
      <c r="NZA1787" s="558"/>
      <c r="NZB1787" s="558"/>
      <c r="NZC1787" s="558"/>
      <c r="NZD1787" s="558"/>
      <c r="NZE1787" s="558"/>
      <c r="NZF1787" s="558"/>
      <c r="NZG1787" s="558"/>
      <c r="NZH1787" s="558"/>
      <c r="NZI1787" s="558"/>
      <c r="NZJ1787" s="558"/>
      <c r="NZK1787" s="558"/>
      <c r="NZL1787" s="559"/>
      <c r="NZM1787" s="557"/>
      <c r="NZN1787" s="558"/>
      <c r="NZO1787" s="558"/>
      <c r="NZP1787" s="558"/>
      <c r="NZQ1787" s="558"/>
      <c r="NZR1787" s="558"/>
      <c r="NZS1787" s="558"/>
      <c r="NZT1787" s="558"/>
      <c r="NZU1787" s="558"/>
      <c r="NZV1787" s="558"/>
      <c r="NZW1787" s="558"/>
      <c r="NZX1787" s="558"/>
      <c r="NZY1787" s="558"/>
      <c r="NZZ1787" s="558"/>
      <c r="OAA1787" s="558"/>
      <c r="OAB1787" s="558"/>
      <c r="OAC1787" s="558"/>
      <c r="OAD1787" s="558"/>
      <c r="OAE1787" s="558"/>
      <c r="OAF1787" s="558"/>
      <c r="OAG1787" s="558"/>
      <c r="OAH1787" s="558"/>
      <c r="OAI1787" s="558"/>
      <c r="OAJ1787" s="558"/>
      <c r="OAK1787" s="558"/>
      <c r="OAL1787" s="558"/>
      <c r="OAM1787" s="558"/>
      <c r="OAN1787" s="558"/>
      <c r="OAO1787" s="558"/>
      <c r="OAP1787" s="558"/>
      <c r="OAQ1787" s="558"/>
      <c r="OAR1787" s="558"/>
      <c r="OAS1787" s="558"/>
      <c r="OAT1787" s="558"/>
      <c r="OAU1787" s="558"/>
      <c r="OAV1787" s="558"/>
      <c r="OAW1787" s="558"/>
      <c r="OAX1787" s="558"/>
      <c r="OAY1787" s="558"/>
      <c r="OAZ1787" s="558"/>
      <c r="OBA1787" s="558"/>
      <c r="OBB1787" s="558"/>
      <c r="OBC1787" s="558"/>
      <c r="OBD1787" s="558"/>
      <c r="OBE1787" s="558"/>
      <c r="OBF1787" s="558"/>
      <c r="OBG1787" s="558"/>
      <c r="OBH1787" s="558"/>
      <c r="OBI1787" s="558"/>
      <c r="OBJ1787" s="558"/>
      <c r="OBK1787" s="558"/>
      <c r="OBL1787" s="558"/>
      <c r="OBM1787" s="558"/>
      <c r="OBN1787" s="559"/>
      <c r="OBO1787" s="557"/>
      <c r="OBP1787" s="558"/>
      <c r="OBQ1787" s="558"/>
      <c r="OBR1787" s="558"/>
      <c r="OBS1787" s="558"/>
      <c r="OBT1787" s="558"/>
      <c r="OBU1787" s="558"/>
      <c r="OBV1787" s="558"/>
      <c r="OBW1787" s="558"/>
      <c r="OBX1787" s="558"/>
      <c r="OBY1787" s="558"/>
      <c r="OBZ1787" s="558"/>
      <c r="OCA1787" s="558"/>
      <c r="OCB1787" s="558"/>
      <c r="OCC1787" s="558"/>
      <c r="OCD1787" s="558"/>
      <c r="OCE1787" s="558"/>
      <c r="OCF1787" s="558"/>
      <c r="OCG1787" s="558"/>
      <c r="OCH1787" s="558"/>
      <c r="OCI1787" s="558"/>
      <c r="OCJ1787" s="558"/>
      <c r="OCK1787" s="558"/>
      <c r="OCL1787" s="558"/>
      <c r="OCM1787" s="558"/>
      <c r="OCN1787" s="558"/>
      <c r="OCO1787" s="558"/>
      <c r="OCP1787" s="558"/>
      <c r="OCQ1787" s="558"/>
      <c r="OCR1787" s="558"/>
      <c r="OCS1787" s="558"/>
      <c r="OCT1787" s="558"/>
      <c r="OCU1787" s="558"/>
      <c r="OCV1787" s="558"/>
      <c r="OCW1787" s="558"/>
      <c r="OCX1787" s="558"/>
      <c r="OCY1787" s="558"/>
      <c r="OCZ1787" s="558"/>
      <c r="ODA1787" s="558"/>
      <c r="ODB1787" s="558"/>
      <c r="ODC1787" s="558"/>
      <c r="ODD1787" s="558"/>
      <c r="ODE1787" s="558"/>
      <c r="ODF1787" s="558"/>
      <c r="ODG1787" s="558"/>
      <c r="ODH1787" s="558"/>
      <c r="ODI1787" s="558"/>
      <c r="ODJ1787" s="558"/>
      <c r="ODK1787" s="558"/>
      <c r="ODL1787" s="558"/>
      <c r="ODM1787" s="558"/>
      <c r="ODN1787" s="558"/>
      <c r="ODO1787" s="558"/>
      <c r="ODP1787" s="559"/>
      <c r="ODQ1787" s="557"/>
      <c r="ODR1787" s="558"/>
      <c r="ODS1787" s="558"/>
      <c r="ODT1787" s="558"/>
      <c r="ODU1787" s="558"/>
      <c r="ODV1787" s="558"/>
      <c r="ODW1787" s="558"/>
      <c r="ODX1787" s="558"/>
      <c r="ODY1787" s="558"/>
      <c r="ODZ1787" s="558"/>
      <c r="OEA1787" s="558"/>
      <c r="OEB1787" s="558"/>
      <c r="OEC1787" s="558"/>
      <c r="OED1787" s="558"/>
      <c r="OEE1787" s="558"/>
      <c r="OEF1787" s="558"/>
      <c r="OEG1787" s="558"/>
      <c r="OEH1787" s="558"/>
      <c r="OEI1787" s="558"/>
      <c r="OEJ1787" s="558"/>
      <c r="OEK1787" s="558"/>
      <c r="OEL1787" s="558"/>
      <c r="OEM1787" s="558"/>
      <c r="OEN1787" s="558"/>
      <c r="OEO1787" s="558"/>
      <c r="OEP1787" s="558"/>
      <c r="OEQ1787" s="558"/>
      <c r="OER1787" s="558"/>
      <c r="OES1787" s="558"/>
      <c r="OET1787" s="558"/>
      <c r="OEU1787" s="558"/>
      <c r="OEV1787" s="558"/>
      <c r="OEW1787" s="558"/>
      <c r="OEX1787" s="558"/>
      <c r="OEY1787" s="558"/>
      <c r="OEZ1787" s="558"/>
      <c r="OFA1787" s="558"/>
      <c r="OFB1787" s="558"/>
      <c r="OFC1787" s="558"/>
      <c r="OFD1787" s="558"/>
      <c r="OFE1787" s="558"/>
      <c r="OFF1787" s="558"/>
      <c r="OFG1787" s="558"/>
      <c r="OFH1787" s="558"/>
      <c r="OFI1787" s="558"/>
      <c r="OFJ1787" s="558"/>
      <c r="OFK1787" s="558"/>
      <c r="OFL1787" s="558"/>
      <c r="OFM1787" s="558"/>
      <c r="OFN1787" s="558"/>
      <c r="OFO1787" s="558"/>
      <c r="OFP1787" s="558"/>
      <c r="OFQ1787" s="558"/>
      <c r="OFR1787" s="559"/>
      <c r="OFS1787" s="557"/>
      <c r="OFT1787" s="558"/>
      <c r="OFU1787" s="558"/>
      <c r="OFV1787" s="558"/>
      <c r="OFW1787" s="558"/>
      <c r="OFX1787" s="558"/>
      <c r="OFY1787" s="558"/>
      <c r="OFZ1787" s="558"/>
      <c r="OGA1787" s="558"/>
      <c r="OGB1787" s="558"/>
      <c r="OGC1787" s="558"/>
      <c r="OGD1787" s="558"/>
      <c r="OGE1787" s="558"/>
      <c r="OGF1787" s="558"/>
      <c r="OGG1787" s="558"/>
      <c r="OGH1787" s="558"/>
      <c r="OGI1787" s="558"/>
      <c r="OGJ1787" s="558"/>
      <c r="OGK1787" s="558"/>
      <c r="OGL1787" s="558"/>
      <c r="OGM1787" s="558"/>
      <c r="OGN1787" s="558"/>
      <c r="OGO1787" s="558"/>
      <c r="OGP1787" s="558"/>
      <c r="OGQ1787" s="558"/>
      <c r="OGR1787" s="558"/>
      <c r="OGS1787" s="558"/>
      <c r="OGT1787" s="558"/>
      <c r="OGU1787" s="558"/>
      <c r="OGV1787" s="558"/>
      <c r="OGW1787" s="558"/>
      <c r="OGX1787" s="558"/>
      <c r="OGY1787" s="558"/>
      <c r="OGZ1787" s="558"/>
      <c r="OHA1787" s="558"/>
      <c r="OHB1787" s="558"/>
      <c r="OHC1787" s="558"/>
      <c r="OHD1787" s="558"/>
      <c r="OHE1787" s="558"/>
      <c r="OHF1787" s="558"/>
      <c r="OHG1787" s="558"/>
      <c r="OHH1787" s="558"/>
      <c r="OHI1787" s="558"/>
      <c r="OHJ1787" s="558"/>
      <c r="OHK1787" s="558"/>
      <c r="OHL1787" s="558"/>
      <c r="OHM1787" s="558"/>
      <c r="OHN1787" s="558"/>
      <c r="OHO1787" s="558"/>
      <c r="OHP1787" s="558"/>
      <c r="OHQ1787" s="558"/>
      <c r="OHR1787" s="558"/>
      <c r="OHS1787" s="558"/>
      <c r="OHT1787" s="559"/>
      <c r="OHU1787" s="557"/>
      <c r="OHV1787" s="558"/>
      <c r="OHW1787" s="558"/>
      <c r="OHX1787" s="558"/>
      <c r="OHY1787" s="558"/>
      <c r="OHZ1787" s="558"/>
      <c r="OIA1787" s="558"/>
      <c r="OIB1787" s="558"/>
      <c r="OIC1787" s="558"/>
      <c r="OID1787" s="558"/>
      <c r="OIE1787" s="558"/>
      <c r="OIF1787" s="558"/>
      <c r="OIG1787" s="558"/>
      <c r="OIH1787" s="558"/>
      <c r="OII1787" s="558"/>
      <c r="OIJ1787" s="558"/>
      <c r="OIK1787" s="558"/>
      <c r="OIL1787" s="558"/>
      <c r="OIM1787" s="558"/>
      <c r="OIN1787" s="558"/>
      <c r="OIO1787" s="558"/>
      <c r="OIP1787" s="558"/>
      <c r="OIQ1787" s="558"/>
      <c r="OIR1787" s="558"/>
      <c r="OIS1787" s="558"/>
      <c r="OIT1787" s="558"/>
      <c r="OIU1787" s="558"/>
      <c r="OIV1787" s="558"/>
      <c r="OIW1787" s="558"/>
      <c r="OIX1787" s="558"/>
      <c r="OIY1787" s="558"/>
      <c r="OIZ1787" s="558"/>
      <c r="OJA1787" s="558"/>
      <c r="OJB1787" s="558"/>
      <c r="OJC1787" s="558"/>
      <c r="OJD1787" s="558"/>
      <c r="OJE1787" s="558"/>
      <c r="OJF1787" s="558"/>
      <c r="OJG1787" s="558"/>
      <c r="OJH1787" s="558"/>
      <c r="OJI1787" s="558"/>
      <c r="OJJ1787" s="558"/>
      <c r="OJK1787" s="558"/>
      <c r="OJL1787" s="558"/>
      <c r="OJM1787" s="558"/>
      <c r="OJN1787" s="558"/>
      <c r="OJO1787" s="558"/>
      <c r="OJP1787" s="558"/>
      <c r="OJQ1787" s="558"/>
      <c r="OJR1787" s="558"/>
      <c r="OJS1787" s="558"/>
      <c r="OJT1787" s="558"/>
      <c r="OJU1787" s="558"/>
      <c r="OJV1787" s="559"/>
      <c r="OJW1787" s="557"/>
      <c r="OJX1787" s="558"/>
      <c r="OJY1787" s="558"/>
      <c r="OJZ1787" s="558"/>
      <c r="OKA1787" s="558"/>
      <c r="OKB1787" s="558"/>
      <c r="OKC1787" s="558"/>
      <c r="OKD1787" s="558"/>
      <c r="OKE1787" s="558"/>
      <c r="OKF1787" s="558"/>
      <c r="OKG1787" s="558"/>
      <c r="OKH1787" s="558"/>
      <c r="OKI1787" s="558"/>
      <c r="OKJ1787" s="558"/>
      <c r="OKK1787" s="558"/>
      <c r="OKL1787" s="558"/>
      <c r="OKM1787" s="558"/>
      <c r="OKN1787" s="558"/>
      <c r="OKO1787" s="558"/>
      <c r="OKP1787" s="558"/>
      <c r="OKQ1787" s="558"/>
      <c r="OKR1787" s="558"/>
      <c r="OKS1787" s="558"/>
      <c r="OKT1787" s="558"/>
      <c r="OKU1787" s="558"/>
      <c r="OKV1787" s="558"/>
      <c r="OKW1787" s="558"/>
      <c r="OKX1787" s="558"/>
      <c r="OKY1787" s="558"/>
      <c r="OKZ1787" s="558"/>
      <c r="OLA1787" s="558"/>
      <c r="OLB1787" s="558"/>
      <c r="OLC1787" s="558"/>
      <c r="OLD1787" s="558"/>
      <c r="OLE1787" s="558"/>
      <c r="OLF1787" s="558"/>
      <c r="OLG1787" s="558"/>
      <c r="OLH1787" s="558"/>
      <c r="OLI1787" s="558"/>
      <c r="OLJ1787" s="558"/>
      <c r="OLK1787" s="558"/>
      <c r="OLL1787" s="558"/>
      <c r="OLM1787" s="558"/>
      <c r="OLN1787" s="558"/>
      <c r="OLO1787" s="558"/>
      <c r="OLP1787" s="558"/>
      <c r="OLQ1787" s="558"/>
      <c r="OLR1787" s="558"/>
      <c r="OLS1787" s="558"/>
      <c r="OLT1787" s="558"/>
      <c r="OLU1787" s="558"/>
      <c r="OLV1787" s="558"/>
      <c r="OLW1787" s="558"/>
      <c r="OLX1787" s="559"/>
      <c r="OLY1787" s="557"/>
      <c r="OLZ1787" s="558"/>
      <c r="OMA1787" s="558"/>
      <c r="OMB1787" s="558"/>
      <c r="OMC1787" s="558"/>
      <c r="OMD1787" s="558"/>
      <c r="OME1787" s="558"/>
      <c r="OMF1787" s="558"/>
      <c r="OMG1787" s="558"/>
      <c r="OMH1787" s="558"/>
      <c r="OMI1787" s="558"/>
      <c r="OMJ1787" s="558"/>
      <c r="OMK1787" s="558"/>
      <c r="OML1787" s="558"/>
      <c r="OMM1787" s="558"/>
      <c r="OMN1787" s="558"/>
      <c r="OMO1787" s="558"/>
      <c r="OMP1787" s="558"/>
      <c r="OMQ1787" s="558"/>
      <c r="OMR1787" s="558"/>
      <c r="OMS1787" s="558"/>
      <c r="OMT1787" s="558"/>
      <c r="OMU1787" s="558"/>
      <c r="OMV1787" s="558"/>
      <c r="OMW1787" s="558"/>
      <c r="OMX1787" s="558"/>
      <c r="OMY1787" s="558"/>
      <c r="OMZ1787" s="558"/>
      <c r="ONA1787" s="558"/>
      <c r="ONB1787" s="558"/>
      <c r="ONC1787" s="558"/>
      <c r="OND1787" s="558"/>
      <c r="ONE1787" s="558"/>
      <c r="ONF1787" s="558"/>
      <c r="ONG1787" s="558"/>
      <c r="ONH1787" s="558"/>
      <c r="ONI1787" s="558"/>
      <c r="ONJ1787" s="558"/>
      <c r="ONK1787" s="558"/>
      <c r="ONL1787" s="558"/>
      <c r="ONM1787" s="558"/>
      <c r="ONN1787" s="558"/>
      <c r="ONO1787" s="558"/>
      <c r="ONP1787" s="558"/>
      <c r="ONQ1787" s="558"/>
      <c r="ONR1787" s="558"/>
      <c r="ONS1787" s="558"/>
      <c r="ONT1787" s="558"/>
      <c r="ONU1787" s="558"/>
      <c r="ONV1787" s="558"/>
      <c r="ONW1787" s="558"/>
      <c r="ONX1787" s="558"/>
      <c r="ONY1787" s="558"/>
      <c r="ONZ1787" s="559"/>
      <c r="OOA1787" s="557"/>
      <c r="OOB1787" s="558"/>
      <c r="OOC1787" s="558"/>
      <c r="OOD1787" s="558"/>
      <c r="OOE1787" s="558"/>
      <c r="OOF1787" s="558"/>
      <c r="OOG1787" s="558"/>
      <c r="OOH1787" s="558"/>
      <c r="OOI1787" s="558"/>
      <c r="OOJ1787" s="558"/>
      <c r="OOK1787" s="558"/>
      <c r="OOL1787" s="558"/>
      <c r="OOM1787" s="558"/>
      <c r="OON1787" s="558"/>
      <c r="OOO1787" s="558"/>
      <c r="OOP1787" s="558"/>
      <c r="OOQ1787" s="558"/>
      <c r="OOR1787" s="558"/>
      <c r="OOS1787" s="558"/>
      <c r="OOT1787" s="558"/>
      <c r="OOU1787" s="558"/>
      <c r="OOV1787" s="558"/>
      <c r="OOW1787" s="558"/>
      <c r="OOX1787" s="558"/>
      <c r="OOY1787" s="558"/>
      <c r="OOZ1787" s="558"/>
      <c r="OPA1787" s="558"/>
      <c r="OPB1787" s="558"/>
      <c r="OPC1787" s="558"/>
      <c r="OPD1787" s="558"/>
      <c r="OPE1787" s="558"/>
      <c r="OPF1787" s="558"/>
      <c r="OPG1787" s="558"/>
      <c r="OPH1787" s="558"/>
      <c r="OPI1787" s="558"/>
      <c r="OPJ1787" s="558"/>
      <c r="OPK1787" s="558"/>
      <c r="OPL1787" s="558"/>
      <c r="OPM1787" s="558"/>
      <c r="OPN1787" s="558"/>
      <c r="OPO1787" s="558"/>
      <c r="OPP1787" s="558"/>
      <c r="OPQ1787" s="558"/>
      <c r="OPR1787" s="558"/>
      <c r="OPS1787" s="558"/>
      <c r="OPT1787" s="558"/>
      <c r="OPU1787" s="558"/>
      <c r="OPV1787" s="558"/>
      <c r="OPW1787" s="558"/>
      <c r="OPX1787" s="558"/>
      <c r="OPY1787" s="558"/>
      <c r="OPZ1787" s="558"/>
      <c r="OQA1787" s="558"/>
      <c r="OQB1787" s="559"/>
      <c r="OQC1787" s="557"/>
      <c r="OQD1787" s="558"/>
      <c r="OQE1787" s="558"/>
      <c r="OQF1787" s="558"/>
      <c r="OQG1787" s="558"/>
      <c r="OQH1787" s="558"/>
      <c r="OQI1787" s="558"/>
      <c r="OQJ1787" s="558"/>
      <c r="OQK1787" s="558"/>
      <c r="OQL1787" s="558"/>
      <c r="OQM1787" s="558"/>
      <c r="OQN1787" s="558"/>
      <c r="OQO1787" s="558"/>
      <c r="OQP1787" s="558"/>
      <c r="OQQ1787" s="558"/>
      <c r="OQR1787" s="558"/>
      <c r="OQS1787" s="558"/>
      <c r="OQT1787" s="558"/>
      <c r="OQU1787" s="558"/>
      <c r="OQV1787" s="558"/>
      <c r="OQW1787" s="558"/>
      <c r="OQX1787" s="558"/>
      <c r="OQY1787" s="558"/>
      <c r="OQZ1787" s="558"/>
      <c r="ORA1787" s="558"/>
      <c r="ORB1787" s="558"/>
      <c r="ORC1787" s="558"/>
      <c r="ORD1787" s="558"/>
      <c r="ORE1787" s="558"/>
      <c r="ORF1787" s="558"/>
      <c r="ORG1787" s="558"/>
      <c r="ORH1787" s="558"/>
      <c r="ORI1787" s="558"/>
      <c r="ORJ1787" s="558"/>
      <c r="ORK1787" s="558"/>
      <c r="ORL1787" s="558"/>
      <c r="ORM1787" s="558"/>
      <c r="ORN1787" s="558"/>
      <c r="ORO1787" s="558"/>
      <c r="ORP1787" s="558"/>
      <c r="ORQ1787" s="558"/>
      <c r="ORR1787" s="558"/>
      <c r="ORS1787" s="558"/>
      <c r="ORT1787" s="558"/>
      <c r="ORU1787" s="558"/>
      <c r="ORV1787" s="558"/>
      <c r="ORW1787" s="558"/>
      <c r="ORX1787" s="558"/>
      <c r="ORY1787" s="558"/>
      <c r="ORZ1787" s="558"/>
      <c r="OSA1787" s="558"/>
      <c r="OSB1787" s="558"/>
      <c r="OSC1787" s="558"/>
      <c r="OSD1787" s="559"/>
      <c r="OSE1787" s="557"/>
      <c r="OSF1787" s="558"/>
      <c r="OSG1787" s="558"/>
      <c r="OSH1787" s="558"/>
      <c r="OSI1787" s="558"/>
      <c r="OSJ1787" s="558"/>
      <c r="OSK1787" s="558"/>
      <c r="OSL1787" s="558"/>
      <c r="OSM1787" s="558"/>
      <c r="OSN1787" s="558"/>
      <c r="OSO1787" s="558"/>
      <c r="OSP1787" s="558"/>
      <c r="OSQ1787" s="558"/>
      <c r="OSR1787" s="558"/>
      <c r="OSS1787" s="558"/>
      <c r="OST1787" s="558"/>
      <c r="OSU1787" s="558"/>
      <c r="OSV1787" s="558"/>
      <c r="OSW1787" s="558"/>
      <c r="OSX1787" s="558"/>
      <c r="OSY1787" s="558"/>
      <c r="OSZ1787" s="558"/>
      <c r="OTA1787" s="558"/>
      <c r="OTB1787" s="558"/>
      <c r="OTC1787" s="558"/>
      <c r="OTD1787" s="558"/>
      <c r="OTE1787" s="558"/>
      <c r="OTF1787" s="558"/>
      <c r="OTG1787" s="558"/>
      <c r="OTH1787" s="558"/>
      <c r="OTI1787" s="558"/>
      <c r="OTJ1787" s="558"/>
      <c r="OTK1787" s="558"/>
      <c r="OTL1787" s="558"/>
      <c r="OTM1787" s="558"/>
      <c r="OTN1787" s="558"/>
      <c r="OTO1787" s="558"/>
      <c r="OTP1787" s="558"/>
      <c r="OTQ1787" s="558"/>
      <c r="OTR1787" s="558"/>
      <c r="OTS1787" s="558"/>
      <c r="OTT1787" s="558"/>
      <c r="OTU1787" s="558"/>
      <c r="OTV1787" s="558"/>
      <c r="OTW1787" s="558"/>
      <c r="OTX1787" s="558"/>
      <c r="OTY1787" s="558"/>
      <c r="OTZ1787" s="558"/>
      <c r="OUA1787" s="558"/>
      <c r="OUB1787" s="558"/>
      <c r="OUC1787" s="558"/>
      <c r="OUD1787" s="558"/>
      <c r="OUE1787" s="558"/>
      <c r="OUF1787" s="559"/>
      <c r="OUG1787" s="557"/>
      <c r="OUH1787" s="558"/>
      <c r="OUI1787" s="558"/>
      <c r="OUJ1787" s="558"/>
      <c r="OUK1787" s="558"/>
      <c r="OUL1787" s="558"/>
      <c r="OUM1787" s="558"/>
      <c r="OUN1787" s="558"/>
      <c r="OUO1787" s="558"/>
      <c r="OUP1787" s="558"/>
      <c r="OUQ1787" s="558"/>
      <c r="OUR1787" s="558"/>
      <c r="OUS1787" s="558"/>
      <c r="OUT1787" s="558"/>
      <c r="OUU1787" s="558"/>
      <c r="OUV1787" s="558"/>
      <c r="OUW1787" s="558"/>
      <c r="OUX1787" s="558"/>
      <c r="OUY1787" s="558"/>
      <c r="OUZ1787" s="558"/>
      <c r="OVA1787" s="558"/>
      <c r="OVB1787" s="558"/>
      <c r="OVC1787" s="558"/>
      <c r="OVD1787" s="558"/>
      <c r="OVE1787" s="558"/>
      <c r="OVF1787" s="558"/>
      <c r="OVG1787" s="558"/>
      <c r="OVH1787" s="558"/>
      <c r="OVI1787" s="558"/>
      <c r="OVJ1787" s="558"/>
      <c r="OVK1787" s="558"/>
      <c r="OVL1787" s="558"/>
      <c r="OVM1787" s="558"/>
      <c r="OVN1787" s="558"/>
      <c r="OVO1787" s="558"/>
      <c r="OVP1787" s="558"/>
      <c r="OVQ1787" s="558"/>
      <c r="OVR1787" s="558"/>
      <c r="OVS1787" s="558"/>
      <c r="OVT1787" s="558"/>
      <c r="OVU1787" s="558"/>
      <c r="OVV1787" s="558"/>
      <c r="OVW1787" s="558"/>
      <c r="OVX1787" s="558"/>
      <c r="OVY1787" s="558"/>
      <c r="OVZ1787" s="558"/>
      <c r="OWA1787" s="558"/>
      <c r="OWB1787" s="558"/>
      <c r="OWC1787" s="558"/>
      <c r="OWD1787" s="558"/>
      <c r="OWE1787" s="558"/>
      <c r="OWF1787" s="558"/>
      <c r="OWG1787" s="558"/>
      <c r="OWH1787" s="559"/>
      <c r="OWI1787" s="557"/>
      <c r="OWJ1787" s="558"/>
      <c r="OWK1787" s="558"/>
      <c r="OWL1787" s="558"/>
      <c r="OWM1787" s="558"/>
      <c r="OWN1787" s="558"/>
      <c r="OWO1787" s="558"/>
      <c r="OWP1787" s="558"/>
      <c r="OWQ1787" s="558"/>
      <c r="OWR1787" s="558"/>
      <c r="OWS1787" s="558"/>
      <c r="OWT1787" s="558"/>
      <c r="OWU1787" s="558"/>
      <c r="OWV1787" s="558"/>
      <c r="OWW1787" s="558"/>
      <c r="OWX1787" s="558"/>
      <c r="OWY1787" s="558"/>
      <c r="OWZ1787" s="558"/>
      <c r="OXA1787" s="558"/>
      <c r="OXB1787" s="558"/>
      <c r="OXC1787" s="558"/>
      <c r="OXD1787" s="558"/>
      <c r="OXE1787" s="558"/>
      <c r="OXF1787" s="558"/>
      <c r="OXG1787" s="558"/>
      <c r="OXH1787" s="558"/>
      <c r="OXI1787" s="558"/>
      <c r="OXJ1787" s="558"/>
      <c r="OXK1787" s="558"/>
      <c r="OXL1787" s="558"/>
      <c r="OXM1787" s="558"/>
      <c r="OXN1787" s="558"/>
      <c r="OXO1787" s="558"/>
      <c r="OXP1787" s="558"/>
      <c r="OXQ1787" s="558"/>
      <c r="OXR1787" s="558"/>
      <c r="OXS1787" s="558"/>
      <c r="OXT1787" s="558"/>
      <c r="OXU1787" s="558"/>
      <c r="OXV1787" s="558"/>
      <c r="OXW1787" s="558"/>
      <c r="OXX1787" s="558"/>
      <c r="OXY1787" s="558"/>
      <c r="OXZ1787" s="558"/>
      <c r="OYA1787" s="558"/>
      <c r="OYB1787" s="558"/>
      <c r="OYC1787" s="558"/>
      <c r="OYD1787" s="558"/>
      <c r="OYE1787" s="558"/>
      <c r="OYF1787" s="558"/>
      <c r="OYG1787" s="558"/>
      <c r="OYH1787" s="558"/>
      <c r="OYI1787" s="558"/>
      <c r="OYJ1787" s="559"/>
      <c r="OYK1787" s="557"/>
      <c r="OYL1787" s="558"/>
      <c r="OYM1787" s="558"/>
      <c r="OYN1787" s="558"/>
      <c r="OYO1787" s="558"/>
      <c r="OYP1787" s="558"/>
      <c r="OYQ1787" s="558"/>
      <c r="OYR1787" s="558"/>
      <c r="OYS1787" s="558"/>
      <c r="OYT1787" s="558"/>
      <c r="OYU1787" s="558"/>
      <c r="OYV1787" s="558"/>
      <c r="OYW1787" s="558"/>
      <c r="OYX1787" s="558"/>
      <c r="OYY1787" s="558"/>
      <c r="OYZ1787" s="558"/>
      <c r="OZA1787" s="558"/>
      <c r="OZB1787" s="558"/>
      <c r="OZC1787" s="558"/>
      <c r="OZD1787" s="558"/>
      <c r="OZE1787" s="558"/>
      <c r="OZF1787" s="558"/>
      <c r="OZG1787" s="558"/>
      <c r="OZH1787" s="558"/>
      <c r="OZI1787" s="558"/>
      <c r="OZJ1787" s="558"/>
      <c r="OZK1787" s="558"/>
      <c r="OZL1787" s="558"/>
      <c r="OZM1787" s="558"/>
      <c r="OZN1787" s="558"/>
      <c r="OZO1787" s="558"/>
      <c r="OZP1787" s="558"/>
      <c r="OZQ1787" s="558"/>
      <c r="OZR1787" s="558"/>
      <c r="OZS1787" s="558"/>
      <c r="OZT1787" s="558"/>
      <c r="OZU1787" s="558"/>
      <c r="OZV1787" s="558"/>
      <c r="OZW1787" s="558"/>
      <c r="OZX1787" s="558"/>
      <c r="OZY1787" s="558"/>
      <c r="OZZ1787" s="558"/>
      <c r="PAA1787" s="558"/>
      <c r="PAB1787" s="558"/>
      <c r="PAC1787" s="558"/>
      <c r="PAD1787" s="558"/>
      <c r="PAE1787" s="558"/>
      <c r="PAF1787" s="558"/>
      <c r="PAG1787" s="558"/>
      <c r="PAH1787" s="558"/>
      <c r="PAI1787" s="558"/>
      <c r="PAJ1787" s="558"/>
      <c r="PAK1787" s="558"/>
      <c r="PAL1787" s="559"/>
      <c r="PAM1787" s="557"/>
      <c r="PAN1787" s="558"/>
      <c r="PAO1787" s="558"/>
      <c r="PAP1787" s="558"/>
      <c r="PAQ1787" s="558"/>
      <c r="PAR1787" s="558"/>
      <c r="PAS1787" s="558"/>
      <c r="PAT1787" s="558"/>
      <c r="PAU1787" s="558"/>
      <c r="PAV1787" s="558"/>
      <c r="PAW1787" s="558"/>
      <c r="PAX1787" s="558"/>
      <c r="PAY1787" s="558"/>
      <c r="PAZ1787" s="558"/>
      <c r="PBA1787" s="558"/>
      <c r="PBB1787" s="558"/>
      <c r="PBC1787" s="558"/>
      <c r="PBD1787" s="558"/>
      <c r="PBE1787" s="558"/>
      <c r="PBF1787" s="558"/>
      <c r="PBG1787" s="558"/>
      <c r="PBH1787" s="558"/>
      <c r="PBI1787" s="558"/>
      <c r="PBJ1787" s="558"/>
      <c r="PBK1787" s="558"/>
      <c r="PBL1787" s="558"/>
      <c r="PBM1787" s="558"/>
      <c r="PBN1787" s="558"/>
      <c r="PBO1787" s="558"/>
      <c r="PBP1787" s="558"/>
      <c r="PBQ1787" s="558"/>
      <c r="PBR1787" s="558"/>
      <c r="PBS1787" s="558"/>
      <c r="PBT1787" s="558"/>
      <c r="PBU1787" s="558"/>
      <c r="PBV1787" s="558"/>
      <c r="PBW1787" s="558"/>
      <c r="PBX1787" s="558"/>
      <c r="PBY1787" s="558"/>
      <c r="PBZ1787" s="558"/>
      <c r="PCA1787" s="558"/>
      <c r="PCB1787" s="558"/>
      <c r="PCC1787" s="558"/>
      <c r="PCD1787" s="558"/>
      <c r="PCE1787" s="558"/>
      <c r="PCF1787" s="558"/>
      <c r="PCG1787" s="558"/>
      <c r="PCH1787" s="558"/>
      <c r="PCI1787" s="558"/>
      <c r="PCJ1787" s="558"/>
      <c r="PCK1787" s="558"/>
      <c r="PCL1787" s="558"/>
      <c r="PCM1787" s="558"/>
      <c r="PCN1787" s="559"/>
      <c r="PCO1787" s="557"/>
      <c r="PCP1787" s="558"/>
      <c r="PCQ1787" s="558"/>
      <c r="PCR1787" s="558"/>
      <c r="PCS1787" s="558"/>
      <c r="PCT1787" s="558"/>
      <c r="PCU1787" s="558"/>
      <c r="PCV1787" s="558"/>
      <c r="PCW1787" s="558"/>
      <c r="PCX1787" s="558"/>
      <c r="PCY1787" s="558"/>
      <c r="PCZ1787" s="558"/>
      <c r="PDA1787" s="558"/>
      <c r="PDB1787" s="558"/>
      <c r="PDC1787" s="558"/>
      <c r="PDD1787" s="558"/>
      <c r="PDE1787" s="558"/>
      <c r="PDF1787" s="558"/>
      <c r="PDG1787" s="558"/>
      <c r="PDH1787" s="558"/>
      <c r="PDI1787" s="558"/>
      <c r="PDJ1787" s="558"/>
      <c r="PDK1787" s="558"/>
      <c r="PDL1787" s="558"/>
      <c r="PDM1787" s="558"/>
      <c r="PDN1787" s="558"/>
      <c r="PDO1787" s="558"/>
      <c r="PDP1787" s="558"/>
      <c r="PDQ1787" s="558"/>
      <c r="PDR1787" s="558"/>
      <c r="PDS1787" s="558"/>
      <c r="PDT1787" s="558"/>
      <c r="PDU1787" s="558"/>
      <c r="PDV1787" s="558"/>
      <c r="PDW1787" s="558"/>
      <c r="PDX1787" s="558"/>
      <c r="PDY1787" s="558"/>
      <c r="PDZ1787" s="558"/>
      <c r="PEA1787" s="558"/>
      <c r="PEB1787" s="558"/>
      <c r="PEC1787" s="558"/>
      <c r="PED1787" s="558"/>
      <c r="PEE1787" s="558"/>
      <c r="PEF1787" s="558"/>
      <c r="PEG1787" s="558"/>
      <c r="PEH1787" s="558"/>
      <c r="PEI1787" s="558"/>
      <c r="PEJ1787" s="558"/>
      <c r="PEK1787" s="558"/>
      <c r="PEL1787" s="558"/>
      <c r="PEM1787" s="558"/>
      <c r="PEN1787" s="558"/>
      <c r="PEO1787" s="558"/>
      <c r="PEP1787" s="559"/>
      <c r="PEQ1787" s="557"/>
      <c r="PER1787" s="558"/>
      <c r="PES1787" s="558"/>
      <c r="PET1787" s="558"/>
      <c r="PEU1787" s="558"/>
      <c r="PEV1787" s="558"/>
      <c r="PEW1787" s="558"/>
      <c r="PEX1787" s="558"/>
      <c r="PEY1787" s="558"/>
      <c r="PEZ1787" s="558"/>
      <c r="PFA1787" s="558"/>
      <c r="PFB1787" s="558"/>
      <c r="PFC1787" s="558"/>
      <c r="PFD1787" s="558"/>
      <c r="PFE1787" s="558"/>
      <c r="PFF1787" s="558"/>
      <c r="PFG1787" s="558"/>
      <c r="PFH1787" s="558"/>
      <c r="PFI1787" s="558"/>
      <c r="PFJ1787" s="558"/>
      <c r="PFK1787" s="558"/>
      <c r="PFL1787" s="558"/>
      <c r="PFM1787" s="558"/>
      <c r="PFN1787" s="558"/>
      <c r="PFO1787" s="558"/>
      <c r="PFP1787" s="558"/>
      <c r="PFQ1787" s="558"/>
      <c r="PFR1787" s="558"/>
      <c r="PFS1787" s="558"/>
      <c r="PFT1787" s="558"/>
      <c r="PFU1787" s="558"/>
      <c r="PFV1787" s="558"/>
      <c r="PFW1787" s="558"/>
      <c r="PFX1787" s="558"/>
      <c r="PFY1787" s="558"/>
      <c r="PFZ1787" s="558"/>
      <c r="PGA1787" s="558"/>
      <c r="PGB1787" s="558"/>
      <c r="PGC1787" s="558"/>
      <c r="PGD1787" s="558"/>
      <c r="PGE1787" s="558"/>
      <c r="PGF1787" s="558"/>
      <c r="PGG1787" s="558"/>
      <c r="PGH1787" s="558"/>
      <c r="PGI1787" s="558"/>
      <c r="PGJ1787" s="558"/>
      <c r="PGK1787" s="558"/>
      <c r="PGL1787" s="558"/>
      <c r="PGM1787" s="558"/>
      <c r="PGN1787" s="558"/>
      <c r="PGO1787" s="558"/>
      <c r="PGP1787" s="558"/>
      <c r="PGQ1787" s="558"/>
      <c r="PGR1787" s="559"/>
      <c r="PGS1787" s="557"/>
      <c r="PGT1787" s="558"/>
      <c r="PGU1787" s="558"/>
      <c r="PGV1787" s="558"/>
      <c r="PGW1787" s="558"/>
      <c r="PGX1787" s="558"/>
      <c r="PGY1787" s="558"/>
      <c r="PGZ1787" s="558"/>
      <c r="PHA1787" s="558"/>
      <c r="PHB1787" s="558"/>
      <c r="PHC1787" s="558"/>
      <c r="PHD1787" s="558"/>
      <c r="PHE1787" s="558"/>
      <c r="PHF1787" s="558"/>
      <c r="PHG1787" s="558"/>
      <c r="PHH1787" s="558"/>
      <c r="PHI1787" s="558"/>
      <c r="PHJ1787" s="558"/>
      <c r="PHK1787" s="558"/>
      <c r="PHL1787" s="558"/>
      <c r="PHM1787" s="558"/>
      <c r="PHN1787" s="558"/>
      <c r="PHO1787" s="558"/>
      <c r="PHP1787" s="558"/>
      <c r="PHQ1787" s="558"/>
      <c r="PHR1787" s="558"/>
      <c r="PHS1787" s="558"/>
      <c r="PHT1787" s="558"/>
      <c r="PHU1787" s="558"/>
      <c r="PHV1787" s="558"/>
      <c r="PHW1787" s="558"/>
      <c r="PHX1787" s="558"/>
      <c r="PHY1787" s="558"/>
      <c r="PHZ1787" s="558"/>
      <c r="PIA1787" s="558"/>
      <c r="PIB1787" s="558"/>
      <c r="PIC1787" s="558"/>
      <c r="PID1787" s="558"/>
      <c r="PIE1787" s="558"/>
      <c r="PIF1787" s="558"/>
      <c r="PIG1787" s="558"/>
      <c r="PIH1787" s="558"/>
      <c r="PII1787" s="558"/>
      <c r="PIJ1787" s="558"/>
      <c r="PIK1787" s="558"/>
      <c r="PIL1787" s="558"/>
      <c r="PIM1787" s="558"/>
      <c r="PIN1787" s="558"/>
      <c r="PIO1787" s="558"/>
      <c r="PIP1787" s="558"/>
      <c r="PIQ1787" s="558"/>
      <c r="PIR1787" s="558"/>
      <c r="PIS1787" s="558"/>
      <c r="PIT1787" s="559"/>
      <c r="PIU1787" s="557"/>
      <c r="PIV1787" s="558"/>
      <c r="PIW1787" s="558"/>
      <c r="PIX1787" s="558"/>
      <c r="PIY1787" s="558"/>
      <c r="PIZ1787" s="558"/>
      <c r="PJA1787" s="558"/>
      <c r="PJB1787" s="558"/>
      <c r="PJC1787" s="558"/>
      <c r="PJD1787" s="558"/>
      <c r="PJE1787" s="558"/>
      <c r="PJF1787" s="558"/>
      <c r="PJG1787" s="558"/>
      <c r="PJH1787" s="558"/>
      <c r="PJI1787" s="558"/>
      <c r="PJJ1787" s="558"/>
      <c r="PJK1787" s="558"/>
      <c r="PJL1787" s="558"/>
      <c r="PJM1787" s="558"/>
      <c r="PJN1787" s="558"/>
      <c r="PJO1787" s="558"/>
      <c r="PJP1787" s="558"/>
      <c r="PJQ1787" s="558"/>
      <c r="PJR1787" s="558"/>
      <c r="PJS1787" s="558"/>
      <c r="PJT1787" s="558"/>
      <c r="PJU1787" s="558"/>
      <c r="PJV1787" s="558"/>
      <c r="PJW1787" s="558"/>
      <c r="PJX1787" s="558"/>
      <c r="PJY1787" s="558"/>
      <c r="PJZ1787" s="558"/>
      <c r="PKA1787" s="558"/>
      <c r="PKB1787" s="558"/>
      <c r="PKC1787" s="558"/>
      <c r="PKD1787" s="558"/>
      <c r="PKE1787" s="558"/>
      <c r="PKF1787" s="558"/>
      <c r="PKG1787" s="558"/>
      <c r="PKH1787" s="558"/>
      <c r="PKI1787" s="558"/>
      <c r="PKJ1787" s="558"/>
      <c r="PKK1787" s="558"/>
      <c r="PKL1787" s="558"/>
      <c r="PKM1787" s="558"/>
      <c r="PKN1787" s="558"/>
      <c r="PKO1787" s="558"/>
      <c r="PKP1787" s="558"/>
      <c r="PKQ1787" s="558"/>
      <c r="PKR1787" s="558"/>
      <c r="PKS1787" s="558"/>
      <c r="PKT1787" s="558"/>
      <c r="PKU1787" s="558"/>
      <c r="PKV1787" s="559"/>
      <c r="PKW1787" s="557"/>
      <c r="PKX1787" s="558"/>
      <c r="PKY1787" s="558"/>
      <c r="PKZ1787" s="558"/>
      <c r="PLA1787" s="558"/>
      <c r="PLB1787" s="558"/>
      <c r="PLC1787" s="558"/>
      <c r="PLD1787" s="558"/>
      <c r="PLE1787" s="558"/>
      <c r="PLF1787" s="558"/>
      <c r="PLG1787" s="558"/>
      <c r="PLH1787" s="558"/>
      <c r="PLI1787" s="558"/>
      <c r="PLJ1787" s="558"/>
      <c r="PLK1787" s="558"/>
      <c r="PLL1787" s="558"/>
      <c r="PLM1787" s="558"/>
      <c r="PLN1787" s="558"/>
      <c r="PLO1787" s="558"/>
      <c r="PLP1787" s="558"/>
      <c r="PLQ1787" s="558"/>
      <c r="PLR1787" s="558"/>
      <c r="PLS1787" s="558"/>
      <c r="PLT1787" s="558"/>
      <c r="PLU1787" s="558"/>
      <c r="PLV1787" s="558"/>
      <c r="PLW1787" s="558"/>
      <c r="PLX1787" s="558"/>
      <c r="PLY1787" s="558"/>
      <c r="PLZ1787" s="558"/>
      <c r="PMA1787" s="558"/>
      <c r="PMB1787" s="558"/>
      <c r="PMC1787" s="558"/>
      <c r="PMD1787" s="558"/>
      <c r="PME1787" s="558"/>
      <c r="PMF1787" s="558"/>
      <c r="PMG1787" s="558"/>
      <c r="PMH1787" s="558"/>
      <c r="PMI1787" s="558"/>
      <c r="PMJ1787" s="558"/>
      <c r="PMK1787" s="558"/>
      <c r="PML1787" s="558"/>
      <c r="PMM1787" s="558"/>
      <c r="PMN1787" s="558"/>
      <c r="PMO1787" s="558"/>
      <c r="PMP1787" s="558"/>
      <c r="PMQ1787" s="558"/>
      <c r="PMR1787" s="558"/>
      <c r="PMS1787" s="558"/>
      <c r="PMT1787" s="558"/>
      <c r="PMU1787" s="558"/>
      <c r="PMV1787" s="558"/>
      <c r="PMW1787" s="558"/>
      <c r="PMX1787" s="559"/>
      <c r="PMY1787" s="557"/>
      <c r="PMZ1787" s="558"/>
      <c r="PNA1787" s="558"/>
      <c r="PNB1787" s="558"/>
      <c r="PNC1787" s="558"/>
      <c r="PND1787" s="558"/>
      <c r="PNE1787" s="558"/>
      <c r="PNF1787" s="558"/>
      <c r="PNG1787" s="558"/>
      <c r="PNH1787" s="558"/>
      <c r="PNI1787" s="558"/>
      <c r="PNJ1787" s="558"/>
      <c r="PNK1787" s="558"/>
      <c r="PNL1787" s="558"/>
      <c r="PNM1787" s="558"/>
      <c r="PNN1787" s="558"/>
      <c r="PNO1787" s="558"/>
      <c r="PNP1787" s="558"/>
      <c r="PNQ1787" s="558"/>
      <c r="PNR1787" s="558"/>
      <c r="PNS1787" s="558"/>
      <c r="PNT1787" s="558"/>
      <c r="PNU1787" s="558"/>
      <c r="PNV1787" s="558"/>
      <c r="PNW1787" s="558"/>
      <c r="PNX1787" s="558"/>
      <c r="PNY1787" s="558"/>
      <c r="PNZ1787" s="558"/>
      <c r="POA1787" s="558"/>
      <c r="POB1787" s="558"/>
      <c r="POC1787" s="558"/>
      <c r="POD1787" s="558"/>
      <c r="POE1787" s="558"/>
      <c r="POF1787" s="558"/>
      <c r="POG1787" s="558"/>
      <c r="POH1787" s="558"/>
      <c r="POI1787" s="558"/>
      <c r="POJ1787" s="558"/>
      <c r="POK1787" s="558"/>
      <c r="POL1787" s="558"/>
      <c r="POM1787" s="558"/>
      <c r="PON1787" s="558"/>
      <c r="POO1787" s="558"/>
      <c r="POP1787" s="558"/>
      <c r="POQ1787" s="558"/>
      <c r="POR1787" s="558"/>
      <c r="POS1787" s="558"/>
      <c r="POT1787" s="558"/>
      <c r="POU1787" s="558"/>
      <c r="POV1787" s="558"/>
      <c r="POW1787" s="558"/>
      <c r="POX1787" s="558"/>
      <c r="POY1787" s="558"/>
      <c r="POZ1787" s="559"/>
      <c r="PPA1787" s="557"/>
      <c r="PPB1787" s="558"/>
      <c r="PPC1787" s="558"/>
      <c r="PPD1787" s="558"/>
      <c r="PPE1787" s="558"/>
      <c r="PPF1787" s="558"/>
      <c r="PPG1787" s="558"/>
      <c r="PPH1787" s="558"/>
      <c r="PPI1787" s="558"/>
      <c r="PPJ1787" s="558"/>
      <c r="PPK1787" s="558"/>
      <c r="PPL1787" s="558"/>
      <c r="PPM1787" s="558"/>
      <c r="PPN1787" s="558"/>
      <c r="PPO1787" s="558"/>
      <c r="PPP1787" s="558"/>
      <c r="PPQ1787" s="558"/>
      <c r="PPR1787" s="558"/>
      <c r="PPS1787" s="558"/>
      <c r="PPT1787" s="558"/>
      <c r="PPU1787" s="558"/>
      <c r="PPV1787" s="558"/>
      <c r="PPW1787" s="558"/>
      <c r="PPX1787" s="558"/>
      <c r="PPY1787" s="558"/>
      <c r="PPZ1787" s="558"/>
      <c r="PQA1787" s="558"/>
      <c r="PQB1787" s="558"/>
      <c r="PQC1787" s="558"/>
      <c r="PQD1787" s="558"/>
      <c r="PQE1787" s="558"/>
      <c r="PQF1787" s="558"/>
      <c r="PQG1787" s="558"/>
      <c r="PQH1787" s="558"/>
      <c r="PQI1787" s="558"/>
      <c r="PQJ1787" s="558"/>
      <c r="PQK1787" s="558"/>
      <c r="PQL1787" s="558"/>
      <c r="PQM1787" s="558"/>
      <c r="PQN1787" s="558"/>
      <c r="PQO1787" s="558"/>
      <c r="PQP1787" s="558"/>
      <c r="PQQ1787" s="558"/>
      <c r="PQR1787" s="558"/>
      <c r="PQS1787" s="558"/>
      <c r="PQT1787" s="558"/>
      <c r="PQU1787" s="558"/>
      <c r="PQV1787" s="558"/>
      <c r="PQW1787" s="558"/>
      <c r="PQX1787" s="558"/>
      <c r="PQY1787" s="558"/>
      <c r="PQZ1787" s="558"/>
      <c r="PRA1787" s="558"/>
      <c r="PRB1787" s="559"/>
      <c r="PRC1787" s="557"/>
      <c r="PRD1787" s="558"/>
      <c r="PRE1787" s="558"/>
      <c r="PRF1787" s="558"/>
      <c r="PRG1787" s="558"/>
      <c r="PRH1787" s="558"/>
      <c r="PRI1787" s="558"/>
      <c r="PRJ1787" s="558"/>
      <c r="PRK1787" s="558"/>
      <c r="PRL1787" s="558"/>
      <c r="PRM1787" s="558"/>
      <c r="PRN1787" s="558"/>
      <c r="PRO1787" s="558"/>
      <c r="PRP1787" s="558"/>
      <c r="PRQ1787" s="558"/>
      <c r="PRR1787" s="558"/>
      <c r="PRS1787" s="558"/>
      <c r="PRT1787" s="558"/>
      <c r="PRU1787" s="558"/>
      <c r="PRV1787" s="558"/>
      <c r="PRW1787" s="558"/>
      <c r="PRX1787" s="558"/>
      <c r="PRY1787" s="558"/>
      <c r="PRZ1787" s="558"/>
      <c r="PSA1787" s="558"/>
      <c r="PSB1787" s="558"/>
      <c r="PSC1787" s="558"/>
      <c r="PSD1787" s="558"/>
      <c r="PSE1787" s="558"/>
      <c r="PSF1787" s="558"/>
      <c r="PSG1787" s="558"/>
      <c r="PSH1787" s="558"/>
      <c r="PSI1787" s="558"/>
      <c r="PSJ1787" s="558"/>
      <c r="PSK1787" s="558"/>
      <c r="PSL1787" s="558"/>
      <c r="PSM1787" s="558"/>
      <c r="PSN1787" s="558"/>
      <c r="PSO1787" s="558"/>
      <c r="PSP1787" s="558"/>
      <c r="PSQ1787" s="558"/>
      <c r="PSR1787" s="558"/>
      <c r="PSS1787" s="558"/>
      <c r="PST1787" s="558"/>
      <c r="PSU1787" s="558"/>
      <c r="PSV1787" s="558"/>
      <c r="PSW1787" s="558"/>
      <c r="PSX1787" s="558"/>
      <c r="PSY1787" s="558"/>
      <c r="PSZ1787" s="558"/>
      <c r="PTA1787" s="558"/>
      <c r="PTB1787" s="558"/>
      <c r="PTC1787" s="558"/>
      <c r="PTD1787" s="559"/>
      <c r="PTE1787" s="557"/>
      <c r="PTF1787" s="558"/>
      <c r="PTG1787" s="558"/>
      <c r="PTH1787" s="558"/>
      <c r="PTI1787" s="558"/>
      <c r="PTJ1787" s="558"/>
      <c r="PTK1787" s="558"/>
      <c r="PTL1787" s="558"/>
      <c r="PTM1787" s="558"/>
      <c r="PTN1787" s="558"/>
      <c r="PTO1787" s="558"/>
      <c r="PTP1787" s="558"/>
      <c r="PTQ1787" s="558"/>
      <c r="PTR1787" s="558"/>
      <c r="PTS1787" s="558"/>
      <c r="PTT1787" s="558"/>
      <c r="PTU1787" s="558"/>
      <c r="PTV1787" s="558"/>
      <c r="PTW1787" s="558"/>
      <c r="PTX1787" s="558"/>
      <c r="PTY1787" s="558"/>
      <c r="PTZ1787" s="558"/>
      <c r="PUA1787" s="558"/>
      <c r="PUB1787" s="558"/>
      <c r="PUC1787" s="558"/>
      <c r="PUD1787" s="558"/>
      <c r="PUE1787" s="558"/>
      <c r="PUF1787" s="558"/>
      <c r="PUG1787" s="558"/>
      <c r="PUH1787" s="558"/>
      <c r="PUI1787" s="558"/>
      <c r="PUJ1787" s="558"/>
      <c r="PUK1787" s="558"/>
      <c r="PUL1787" s="558"/>
      <c r="PUM1787" s="558"/>
      <c r="PUN1787" s="558"/>
      <c r="PUO1787" s="558"/>
      <c r="PUP1787" s="558"/>
      <c r="PUQ1787" s="558"/>
      <c r="PUR1787" s="558"/>
      <c r="PUS1787" s="558"/>
      <c r="PUT1787" s="558"/>
      <c r="PUU1787" s="558"/>
      <c r="PUV1787" s="558"/>
      <c r="PUW1787" s="558"/>
      <c r="PUX1787" s="558"/>
      <c r="PUY1787" s="558"/>
      <c r="PUZ1787" s="558"/>
      <c r="PVA1787" s="558"/>
      <c r="PVB1787" s="558"/>
      <c r="PVC1787" s="558"/>
      <c r="PVD1787" s="558"/>
      <c r="PVE1787" s="558"/>
      <c r="PVF1787" s="559"/>
      <c r="PVG1787" s="557"/>
      <c r="PVH1787" s="558"/>
      <c r="PVI1787" s="558"/>
      <c r="PVJ1787" s="558"/>
      <c r="PVK1787" s="558"/>
      <c r="PVL1787" s="558"/>
      <c r="PVM1787" s="558"/>
      <c r="PVN1787" s="558"/>
      <c r="PVO1787" s="558"/>
      <c r="PVP1787" s="558"/>
      <c r="PVQ1787" s="558"/>
      <c r="PVR1787" s="558"/>
      <c r="PVS1787" s="558"/>
      <c r="PVT1787" s="558"/>
      <c r="PVU1787" s="558"/>
      <c r="PVV1787" s="558"/>
      <c r="PVW1787" s="558"/>
      <c r="PVX1787" s="558"/>
      <c r="PVY1787" s="558"/>
      <c r="PVZ1787" s="558"/>
      <c r="PWA1787" s="558"/>
      <c r="PWB1787" s="558"/>
      <c r="PWC1787" s="558"/>
      <c r="PWD1787" s="558"/>
      <c r="PWE1787" s="558"/>
      <c r="PWF1787" s="558"/>
      <c r="PWG1787" s="558"/>
      <c r="PWH1787" s="558"/>
      <c r="PWI1787" s="558"/>
      <c r="PWJ1787" s="558"/>
      <c r="PWK1787" s="558"/>
      <c r="PWL1787" s="558"/>
      <c r="PWM1787" s="558"/>
      <c r="PWN1787" s="558"/>
      <c r="PWO1787" s="558"/>
      <c r="PWP1787" s="558"/>
      <c r="PWQ1787" s="558"/>
      <c r="PWR1787" s="558"/>
      <c r="PWS1787" s="558"/>
      <c r="PWT1787" s="558"/>
      <c r="PWU1787" s="558"/>
      <c r="PWV1787" s="558"/>
      <c r="PWW1787" s="558"/>
      <c r="PWX1787" s="558"/>
      <c r="PWY1787" s="558"/>
      <c r="PWZ1787" s="558"/>
      <c r="PXA1787" s="558"/>
      <c r="PXB1787" s="558"/>
      <c r="PXC1787" s="558"/>
      <c r="PXD1787" s="558"/>
      <c r="PXE1787" s="558"/>
      <c r="PXF1787" s="558"/>
      <c r="PXG1787" s="558"/>
      <c r="PXH1787" s="559"/>
      <c r="PXI1787" s="557"/>
      <c r="PXJ1787" s="558"/>
      <c r="PXK1787" s="558"/>
      <c r="PXL1787" s="558"/>
      <c r="PXM1787" s="558"/>
      <c r="PXN1787" s="558"/>
      <c r="PXO1787" s="558"/>
      <c r="PXP1787" s="558"/>
      <c r="PXQ1787" s="558"/>
      <c r="PXR1787" s="558"/>
      <c r="PXS1787" s="558"/>
      <c r="PXT1787" s="558"/>
      <c r="PXU1787" s="558"/>
      <c r="PXV1787" s="558"/>
      <c r="PXW1787" s="558"/>
      <c r="PXX1787" s="558"/>
      <c r="PXY1787" s="558"/>
      <c r="PXZ1787" s="558"/>
      <c r="PYA1787" s="558"/>
      <c r="PYB1787" s="558"/>
      <c r="PYC1787" s="558"/>
      <c r="PYD1787" s="558"/>
      <c r="PYE1787" s="558"/>
      <c r="PYF1787" s="558"/>
      <c r="PYG1787" s="558"/>
      <c r="PYH1787" s="558"/>
      <c r="PYI1787" s="558"/>
      <c r="PYJ1787" s="558"/>
      <c r="PYK1787" s="558"/>
      <c r="PYL1787" s="558"/>
      <c r="PYM1787" s="558"/>
      <c r="PYN1787" s="558"/>
      <c r="PYO1787" s="558"/>
      <c r="PYP1787" s="558"/>
      <c r="PYQ1787" s="558"/>
      <c r="PYR1787" s="558"/>
      <c r="PYS1787" s="558"/>
      <c r="PYT1787" s="558"/>
      <c r="PYU1787" s="558"/>
      <c r="PYV1787" s="558"/>
      <c r="PYW1787" s="558"/>
      <c r="PYX1787" s="558"/>
      <c r="PYY1787" s="558"/>
      <c r="PYZ1787" s="558"/>
      <c r="PZA1787" s="558"/>
      <c r="PZB1787" s="558"/>
      <c r="PZC1787" s="558"/>
      <c r="PZD1787" s="558"/>
      <c r="PZE1787" s="558"/>
      <c r="PZF1787" s="558"/>
      <c r="PZG1787" s="558"/>
      <c r="PZH1787" s="558"/>
      <c r="PZI1787" s="558"/>
      <c r="PZJ1787" s="559"/>
      <c r="PZK1787" s="557"/>
      <c r="PZL1787" s="558"/>
      <c r="PZM1787" s="558"/>
      <c r="PZN1787" s="558"/>
      <c r="PZO1787" s="558"/>
      <c r="PZP1787" s="558"/>
      <c r="PZQ1787" s="558"/>
      <c r="PZR1787" s="558"/>
      <c r="PZS1787" s="558"/>
      <c r="PZT1787" s="558"/>
      <c r="PZU1787" s="558"/>
      <c r="PZV1787" s="558"/>
      <c r="PZW1787" s="558"/>
      <c r="PZX1787" s="558"/>
      <c r="PZY1787" s="558"/>
      <c r="PZZ1787" s="558"/>
      <c r="QAA1787" s="558"/>
      <c r="QAB1787" s="558"/>
      <c r="QAC1787" s="558"/>
      <c r="QAD1787" s="558"/>
      <c r="QAE1787" s="558"/>
      <c r="QAF1787" s="558"/>
      <c r="QAG1787" s="558"/>
      <c r="QAH1787" s="558"/>
      <c r="QAI1787" s="558"/>
      <c r="QAJ1787" s="558"/>
      <c r="QAK1787" s="558"/>
      <c r="QAL1787" s="558"/>
      <c r="QAM1787" s="558"/>
      <c r="QAN1787" s="558"/>
      <c r="QAO1787" s="558"/>
      <c r="QAP1787" s="558"/>
      <c r="QAQ1787" s="558"/>
      <c r="QAR1787" s="558"/>
      <c r="QAS1787" s="558"/>
      <c r="QAT1787" s="558"/>
      <c r="QAU1787" s="558"/>
      <c r="QAV1787" s="558"/>
      <c r="QAW1787" s="558"/>
      <c r="QAX1787" s="558"/>
      <c r="QAY1787" s="558"/>
      <c r="QAZ1787" s="558"/>
      <c r="QBA1787" s="558"/>
      <c r="QBB1787" s="558"/>
      <c r="QBC1787" s="558"/>
      <c r="QBD1787" s="558"/>
      <c r="QBE1787" s="558"/>
      <c r="QBF1787" s="558"/>
      <c r="QBG1787" s="558"/>
      <c r="QBH1787" s="558"/>
      <c r="QBI1787" s="558"/>
      <c r="QBJ1787" s="558"/>
      <c r="QBK1787" s="558"/>
      <c r="QBL1787" s="559"/>
      <c r="QBM1787" s="557"/>
      <c r="QBN1787" s="558"/>
      <c r="QBO1787" s="558"/>
      <c r="QBP1787" s="558"/>
      <c r="QBQ1787" s="558"/>
      <c r="QBR1787" s="558"/>
      <c r="QBS1787" s="558"/>
      <c r="QBT1787" s="558"/>
      <c r="QBU1787" s="558"/>
      <c r="QBV1787" s="558"/>
      <c r="QBW1787" s="558"/>
      <c r="QBX1787" s="558"/>
      <c r="QBY1787" s="558"/>
      <c r="QBZ1787" s="558"/>
      <c r="QCA1787" s="558"/>
      <c r="QCB1787" s="558"/>
      <c r="QCC1787" s="558"/>
      <c r="QCD1787" s="558"/>
      <c r="QCE1787" s="558"/>
      <c r="QCF1787" s="558"/>
      <c r="QCG1787" s="558"/>
      <c r="QCH1787" s="558"/>
      <c r="QCI1787" s="558"/>
      <c r="QCJ1787" s="558"/>
      <c r="QCK1787" s="558"/>
      <c r="QCL1787" s="558"/>
      <c r="QCM1787" s="558"/>
      <c r="QCN1787" s="558"/>
      <c r="QCO1787" s="558"/>
      <c r="QCP1787" s="558"/>
      <c r="QCQ1787" s="558"/>
      <c r="QCR1787" s="558"/>
      <c r="QCS1787" s="558"/>
      <c r="QCT1787" s="558"/>
      <c r="QCU1787" s="558"/>
      <c r="QCV1787" s="558"/>
      <c r="QCW1787" s="558"/>
      <c r="QCX1787" s="558"/>
      <c r="QCY1787" s="558"/>
      <c r="QCZ1787" s="558"/>
      <c r="QDA1787" s="558"/>
      <c r="QDB1787" s="558"/>
      <c r="QDC1787" s="558"/>
      <c r="QDD1787" s="558"/>
      <c r="QDE1787" s="558"/>
      <c r="QDF1787" s="558"/>
      <c r="QDG1787" s="558"/>
      <c r="QDH1787" s="558"/>
      <c r="QDI1787" s="558"/>
      <c r="QDJ1787" s="558"/>
      <c r="QDK1787" s="558"/>
      <c r="QDL1787" s="558"/>
      <c r="QDM1787" s="558"/>
      <c r="QDN1787" s="559"/>
      <c r="QDO1787" s="557"/>
      <c r="QDP1787" s="558"/>
      <c r="QDQ1787" s="558"/>
      <c r="QDR1787" s="558"/>
      <c r="QDS1787" s="558"/>
      <c r="QDT1787" s="558"/>
      <c r="QDU1787" s="558"/>
      <c r="QDV1787" s="558"/>
      <c r="QDW1787" s="558"/>
      <c r="QDX1787" s="558"/>
      <c r="QDY1787" s="558"/>
      <c r="QDZ1787" s="558"/>
      <c r="QEA1787" s="558"/>
      <c r="QEB1787" s="558"/>
      <c r="QEC1787" s="558"/>
      <c r="QED1787" s="558"/>
      <c r="QEE1787" s="558"/>
      <c r="QEF1787" s="558"/>
      <c r="QEG1787" s="558"/>
      <c r="QEH1787" s="558"/>
      <c r="QEI1787" s="558"/>
      <c r="QEJ1787" s="558"/>
      <c r="QEK1787" s="558"/>
      <c r="QEL1787" s="558"/>
      <c r="QEM1787" s="558"/>
      <c r="QEN1787" s="558"/>
      <c r="QEO1787" s="558"/>
      <c r="QEP1787" s="558"/>
      <c r="QEQ1787" s="558"/>
      <c r="QER1787" s="558"/>
      <c r="QES1787" s="558"/>
      <c r="QET1787" s="558"/>
      <c r="QEU1787" s="558"/>
      <c r="QEV1787" s="558"/>
      <c r="QEW1787" s="558"/>
      <c r="QEX1787" s="558"/>
      <c r="QEY1787" s="558"/>
      <c r="QEZ1787" s="558"/>
      <c r="QFA1787" s="558"/>
      <c r="QFB1787" s="558"/>
      <c r="QFC1787" s="558"/>
      <c r="QFD1787" s="558"/>
      <c r="QFE1787" s="558"/>
      <c r="QFF1787" s="558"/>
      <c r="QFG1787" s="558"/>
      <c r="QFH1787" s="558"/>
      <c r="QFI1787" s="558"/>
      <c r="QFJ1787" s="558"/>
      <c r="QFK1787" s="558"/>
      <c r="QFL1787" s="558"/>
      <c r="QFM1787" s="558"/>
      <c r="QFN1787" s="558"/>
      <c r="QFO1787" s="558"/>
      <c r="QFP1787" s="559"/>
      <c r="QFQ1787" s="557"/>
      <c r="QFR1787" s="558"/>
      <c r="QFS1787" s="558"/>
      <c r="QFT1787" s="558"/>
      <c r="QFU1787" s="558"/>
      <c r="QFV1787" s="558"/>
      <c r="QFW1787" s="558"/>
      <c r="QFX1787" s="558"/>
      <c r="QFY1787" s="558"/>
      <c r="QFZ1787" s="558"/>
      <c r="QGA1787" s="558"/>
      <c r="QGB1787" s="558"/>
      <c r="QGC1787" s="558"/>
      <c r="QGD1787" s="558"/>
      <c r="QGE1787" s="558"/>
      <c r="QGF1787" s="558"/>
      <c r="QGG1787" s="558"/>
      <c r="QGH1787" s="558"/>
      <c r="QGI1787" s="558"/>
      <c r="QGJ1787" s="558"/>
      <c r="QGK1787" s="558"/>
      <c r="QGL1787" s="558"/>
      <c r="QGM1787" s="558"/>
      <c r="QGN1787" s="558"/>
      <c r="QGO1787" s="558"/>
      <c r="QGP1787" s="558"/>
      <c r="QGQ1787" s="558"/>
      <c r="QGR1787" s="558"/>
      <c r="QGS1787" s="558"/>
      <c r="QGT1787" s="558"/>
      <c r="QGU1787" s="558"/>
      <c r="QGV1787" s="558"/>
      <c r="QGW1787" s="558"/>
      <c r="QGX1787" s="558"/>
      <c r="QGY1787" s="558"/>
      <c r="QGZ1787" s="558"/>
      <c r="QHA1787" s="558"/>
      <c r="QHB1787" s="558"/>
      <c r="QHC1787" s="558"/>
      <c r="QHD1787" s="558"/>
      <c r="QHE1787" s="558"/>
      <c r="QHF1787" s="558"/>
      <c r="QHG1787" s="558"/>
      <c r="QHH1787" s="558"/>
      <c r="QHI1787" s="558"/>
      <c r="QHJ1787" s="558"/>
      <c r="QHK1787" s="558"/>
      <c r="QHL1787" s="558"/>
      <c r="QHM1787" s="558"/>
      <c r="QHN1787" s="558"/>
      <c r="QHO1787" s="558"/>
      <c r="QHP1787" s="558"/>
      <c r="QHQ1787" s="558"/>
      <c r="QHR1787" s="559"/>
      <c r="QHS1787" s="557"/>
      <c r="QHT1787" s="558"/>
      <c r="QHU1787" s="558"/>
      <c r="QHV1787" s="558"/>
      <c r="QHW1787" s="558"/>
      <c r="QHX1787" s="558"/>
      <c r="QHY1787" s="558"/>
      <c r="QHZ1787" s="558"/>
      <c r="QIA1787" s="558"/>
      <c r="QIB1787" s="558"/>
      <c r="QIC1787" s="558"/>
      <c r="QID1787" s="558"/>
      <c r="QIE1787" s="558"/>
      <c r="QIF1787" s="558"/>
      <c r="QIG1787" s="558"/>
      <c r="QIH1787" s="558"/>
      <c r="QII1787" s="558"/>
      <c r="QIJ1787" s="558"/>
      <c r="QIK1787" s="558"/>
      <c r="QIL1787" s="558"/>
      <c r="QIM1787" s="558"/>
      <c r="QIN1787" s="558"/>
      <c r="QIO1787" s="558"/>
      <c r="QIP1787" s="558"/>
      <c r="QIQ1787" s="558"/>
      <c r="QIR1787" s="558"/>
      <c r="QIS1787" s="558"/>
      <c r="QIT1787" s="558"/>
      <c r="QIU1787" s="558"/>
      <c r="QIV1787" s="558"/>
      <c r="QIW1787" s="558"/>
      <c r="QIX1787" s="558"/>
      <c r="QIY1787" s="558"/>
      <c r="QIZ1787" s="558"/>
      <c r="QJA1787" s="558"/>
      <c r="QJB1787" s="558"/>
      <c r="QJC1787" s="558"/>
      <c r="QJD1787" s="558"/>
      <c r="QJE1787" s="558"/>
      <c r="QJF1787" s="558"/>
      <c r="QJG1787" s="558"/>
      <c r="QJH1787" s="558"/>
      <c r="QJI1787" s="558"/>
      <c r="QJJ1787" s="558"/>
      <c r="QJK1787" s="558"/>
      <c r="QJL1787" s="558"/>
      <c r="QJM1787" s="558"/>
      <c r="QJN1787" s="558"/>
      <c r="QJO1787" s="558"/>
      <c r="QJP1787" s="558"/>
      <c r="QJQ1787" s="558"/>
      <c r="QJR1787" s="558"/>
      <c r="QJS1787" s="558"/>
      <c r="QJT1787" s="559"/>
      <c r="QJU1787" s="557"/>
      <c r="QJV1787" s="558"/>
      <c r="QJW1787" s="558"/>
      <c r="QJX1787" s="558"/>
      <c r="QJY1787" s="558"/>
      <c r="QJZ1787" s="558"/>
      <c r="QKA1787" s="558"/>
      <c r="QKB1787" s="558"/>
      <c r="QKC1787" s="558"/>
      <c r="QKD1787" s="558"/>
      <c r="QKE1787" s="558"/>
      <c r="QKF1787" s="558"/>
      <c r="QKG1787" s="558"/>
      <c r="QKH1787" s="558"/>
      <c r="QKI1787" s="558"/>
      <c r="QKJ1787" s="558"/>
      <c r="QKK1787" s="558"/>
      <c r="QKL1787" s="558"/>
      <c r="QKM1787" s="558"/>
      <c r="QKN1787" s="558"/>
      <c r="QKO1787" s="558"/>
      <c r="QKP1787" s="558"/>
      <c r="QKQ1787" s="558"/>
      <c r="QKR1787" s="558"/>
      <c r="QKS1787" s="558"/>
      <c r="QKT1787" s="558"/>
      <c r="QKU1787" s="558"/>
      <c r="QKV1787" s="558"/>
      <c r="QKW1787" s="558"/>
      <c r="QKX1787" s="558"/>
      <c r="QKY1787" s="558"/>
      <c r="QKZ1787" s="558"/>
      <c r="QLA1787" s="558"/>
      <c r="QLB1787" s="558"/>
      <c r="QLC1787" s="558"/>
      <c r="QLD1787" s="558"/>
      <c r="QLE1787" s="558"/>
      <c r="QLF1787" s="558"/>
      <c r="QLG1787" s="558"/>
      <c r="QLH1787" s="558"/>
      <c r="QLI1787" s="558"/>
      <c r="QLJ1787" s="558"/>
      <c r="QLK1787" s="558"/>
      <c r="QLL1787" s="558"/>
      <c r="QLM1787" s="558"/>
      <c r="QLN1787" s="558"/>
      <c r="QLO1787" s="558"/>
      <c r="QLP1787" s="558"/>
      <c r="QLQ1787" s="558"/>
      <c r="QLR1787" s="558"/>
      <c r="QLS1787" s="558"/>
      <c r="QLT1787" s="558"/>
      <c r="QLU1787" s="558"/>
      <c r="QLV1787" s="559"/>
      <c r="QLW1787" s="557"/>
      <c r="QLX1787" s="558"/>
      <c r="QLY1787" s="558"/>
      <c r="QLZ1787" s="558"/>
      <c r="QMA1787" s="558"/>
      <c r="QMB1787" s="558"/>
      <c r="QMC1787" s="558"/>
      <c r="QMD1787" s="558"/>
      <c r="QME1787" s="558"/>
      <c r="QMF1787" s="558"/>
      <c r="QMG1787" s="558"/>
      <c r="QMH1787" s="558"/>
      <c r="QMI1787" s="558"/>
      <c r="QMJ1787" s="558"/>
      <c r="QMK1787" s="558"/>
      <c r="QML1787" s="558"/>
      <c r="QMM1787" s="558"/>
      <c r="QMN1787" s="558"/>
      <c r="QMO1787" s="558"/>
      <c r="QMP1787" s="558"/>
      <c r="QMQ1787" s="558"/>
      <c r="QMR1787" s="558"/>
      <c r="QMS1787" s="558"/>
      <c r="QMT1787" s="558"/>
      <c r="QMU1787" s="558"/>
      <c r="QMV1787" s="558"/>
      <c r="QMW1787" s="558"/>
      <c r="QMX1787" s="558"/>
      <c r="QMY1787" s="558"/>
      <c r="QMZ1787" s="558"/>
      <c r="QNA1787" s="558"/>
      <c r="QNB1787" s="558"/>
      <c r="QNC1787" s="558"/>
      <c r="QND1787" s="558"/>
      <c r="QNE1787" s="558"/>
      <c r="QNF1787" s="558"/>
      <c r="QNG1787" s="558"/>
      <c r="QNH1787" s="558"/>
      <c r="QNI1787" s="558"/>
      <c r="QNJ1787" s="558"/>
      <c r="QNK1787" s="558"/>
      <c r="QNL1787" s="558"/>
      <c r="QNM1787" s="558"/>
      <c r="QNN1787" s="558"/>
      <c r="QNO1787" s="558"/>
      <c r="QNP1787" s="558"/>
      <c r="QNQ1787" s="558"/>
      <c r="QNR1787" s="558"/>
      <c r="QNS1787" s="558"/>
      <c r="QNT1787" s="558"/>
      <c r="QNU1787" s="558"/>
      <c r="QNV1787" s="558"/>
      <c r="QNW1787" s="558"/>
      <c r="QNX1787" s="559"/>
      <c r="QNY1787" s="557"/>
      <c r="QNZ1787" s="558"/>
      <c r="QOA1787" s="558"/>
      <c r="QOB1787" s="558"/>
      <c r="QOC1787" s="558"/>
      <c r="QOD1787" s="558"/>
      <c r="QOE1787" s="558"/>
      <c r="QOF1787" s="558"/>
      <c r="QOG1787" s="558"/>
      <c r="QOH1787" s="558"/>
      <c r="QOI1787" s="558"/>
      <c r="QOJ1787" s="558"/>
      <c r="QOK1787" s="558"/>
      <c r="QOL1787" s="558"/>
      <c r="QOM1787" s="558"/>
      <c r="QON1787" s="558"/>
      <c r="QOO1787" s="558"/>
      <c r="QOP1787" s="558"/>
      <c r="QOQ1787" s="558"/>
      <c r="QOR1787" s="558"/>
      <c r="QOS1787" s="558"/>
      <c r="QOT1787" s="558"/>
      <c r="QOU1787" s="558"/>
      <c r="QOV1787" s="558"/>
      <c r="QOW1787" s="558"/>
      <c r="QOX1787" s="558"/>
      <c r="QOY1787" s="558"/>
      <c r="QOZ1787" s="558"/>
      <c r="QPA1787" s="558"/>
      <c r="QPB1787" s="558"/>
      <c r="QPC1787" s="558"/>
      <c r="QPD1787" s="558"/>
      <c r="QPE1787" s="558"/>
      <c r="QPF1787" s="558"/>
      <c r="QPG1787" s="558"/>
      <c r="QPH1787" s="558"/>
      <c r="QPI1787" s="558"/>
      <c r="QPJ1787" s="558"/>
      <c r="QPK1787" s="558"/>
      <c r="QPL1787" s="558"/>
      <c r="QPM1787" s="558"/>
      <c r="QPN1787" s="558"/>
      <c r="QPO1787" s="558"/>
      <c r="QPP1787" s="558"/>
      <c r="QPQ1787" s="558"/>
      <c r="QPR1787" s="558"/>
      <c r="QPS1787" s="558"/>
      <c r="QPT1787" s="558"/>
      <c r="QPU1787" s="558"/>
      <c r="QPV1787" s="558"/>
      <c r="QPW1787" s="558"/>
      <c r="QPX1787" s="558"/>
      <c r="QPY1787" s="558"/>
      <c r="QPZ1787" s="559"/>
      <c r="QQA1787" s="557"/>
      <c r="QQB1787" s="558"/>
      <c r="QQC1787" s="558"/>
      <c r="QQD1787" s="558"/>
      <c r="QQE1787" s="558"/>
      <c r="QQF1787" s="558"/>
      <c r="QQG1787" s="558"/>
      <c r="QQH1787" s="558"/>
      <c r="QQI1787" s="558"/>
      <c r="QQJ1787" s="558"/>
      <c r="QQK1787" s="558"/>
      <c r="QQL1787" s="558"/>
      <c r="QQM1787" s="558"/>
      <c r="QQN1787" s="558"/>
      <c r="QQO1787" s="558"/>
      <c r="QQP1787" s="558"/>
      <c r="QQQ1787" s="558"/>
      <c r="QQR1787" s="558"/>
      <c r="QQS1787" s="558"/>
      <c r="QQT1787" s="558"/>
      <c r="QQU1787" s="558"/>
      <c r="QQV1787" s="558"/>
      <c r="QQW1787" s="558"/>
      <c r="QQX1787" s="558"/>
      <c r="QQY1787" s="558"/>
      <c r="QQZ1787" s="558"/>
      <c r="QRA1787" s="558"/>
      <c r="QRB1787" s="558"/>
      <c r="QRC1787" s="558"/>
      <c r="QRD1787" s="558"/>
      <c r="QRE1787" s="558"/>
      <c r="QRF1787" s="558"/>
      <c r="QRG1787" s="558"/>
      <c r="QRH1787" s="558"/>
      <c r="QRI1787" s="558"/>
      <c r="QRJ1787" s="558"/>
      <c r="QRK1787" s="558"/>
      <c r="QRL1787" s="558"/>
      <c r="QRM1787" s="558"/>
      <c r="QRN1787" s="558"/>
      <c r="QRO1787" s="558"/>
      <c r="QRP1787" s="558"/>
      <c r="QRQ1787" s="558"/>
      <c r="QRR1787" s="558"/>
      <c r="QRS1787" s="558"/>
      <c r="QRT1787" s="558"/>
      <c r="QRU1787" s="558"/>
      <c r="QRV1787" s="558"/>
      <c r="QRW1787" s="558"/>
      <c r="QRX1787" s="558"/>
      <c r="QRY1787" s="558"/>
      <c r="QRZ1787" s="558"/>
      <c r="QSA1787" s="558"/>
      <c r="QSB1787" s="559"/>
      <c r="QSC1787" s="557"/>
      <c r="QSD1787" s="558"/>
      <c r="QSE1787" s="558"/>
      <c r="QSF1787" s="558"/>
      <c r="QSG1787" s="558"/>
      <c r="QSH1787" s="558"/>
      <c r="QSI1787" s="558"/>
      <c r="QSJ1787" s="558"/>
      <c r="QSK1787" s="558"/>
      <c r="QSL1787" s="558"/>
      <c r="QSM1787" s="558"/>
      <c r="QSN1787" s="558"/>
      <c r="QSO1787" s="558"/>
      <c r="QSP1787" s="558"/>
      <c r="QSQ1787" s="558"/>
      <c r="QSR1787" s="558"/>
      <c r="QSS1787" s="558"/>
      <c r="QST1787" s="558"/>
      <c r="QSU1787" s="558"/>
      <c r="QSV1787" s="558"/>
      <c r="QSW1787" s="558"/>
      <c r="QSX1787" s="558"/>
      <c r="QSY1787" s="558"/>
      <c r="QSZ1787" s="558"/>
      <c r="QTA1787" s="558"/>
      <c r="QTB1787" s="558"/>
      <c r="QTC1787" s="558"/>
      <c r="QTD1787" s="558"/>
      <c r="QTE1787" s="558"/>
      <c r="QTF1787" s="558"/>
      <c r="QTG1787" s="558"/>
      <c r="QTH1787" s="558"/>
      <c r="QTI1787" s="558"/>
      <c r="QTJ1787" s="558"/>
      <c r="QTK1787" s="558"/>
      <c r="QTL1787" s="558"/>
      <c r="QTM1787" s="558"/>
      <c r="QTN1787" s="558"/>
      <c r="QTO1787" s="558"/>
      <c r="QTP1787" s="558"/>
      <c r="QTQ1787" s="558"/>
      <c r="QTR1787" s="558"/>
      <c r="QTS1787" s="558"/>
      <c r="QTT1787" s="558"/>
      <c r="QTU1787" s="558"/>
      <c r="QTV1787" s="558"/>
      <c r="QTW1787" s="558"/>
      <c r="QTX1787" s="558"/>
      <c r="QTY1787" s="558"/>
      <c r="QTZ1787" s="558"/>
      <c r="QUA1787" s="558"/>
      <c r="QUB1787" s="558"/>
      <c r="QUC1787" s="558"/>
      <c r="QUD1787" s="559"/>
      <c r="QUE1787" s="557"/>
      <c r="QUF1787" s="558"/>
      <c r="QUG1787" s="558"/>
      <c r="QUH1787" s="558"/>
      <c r="QUI1787" s="558"/>
      <c r="QUJ1787" s="558"/>
      <c r="QUK1787" s="558"/>
      <c r="QUL1787" s="558"/>
      <c r="QUM1787" s="558"/>
      <c r="QUN1787" s="558"/>
      <c r="QUO1787" s="558"/>
      <c r="QUP1787" s="558"/>
      <c r="QUQ1787" s="558"/>
      <c r="QUR1787" s="558"/>
      <c r="QUS1787" s="558"/>
      <c r="QUT1787" s="558"/>
      <c r="QUU1787" s="558"/>
      <c r="QUV1787" s="558"/>
      <c r="QUW1787" s="558"/>
      <c r="QUX1787" s="558"/>
      <c r="QUY1787" s="558"/>
      <c r="QUZ1787" s="558"/>
      <c r="QVA1787" s="558"/>
      <c r="QVB1787" s="558"/>
      <c r="QVC1787" s="558"/>
      <c r="QVD1787" s="558"/>
      <c r="QVE1787" s="558"/>
      <c r="QVF1787" s="558"/>
      <c r="QVG1787" s="558"/>
      <c r="QVH1787" s="558"/>
      <c r="QVI1787" s="558"/>
      <c r="QVJ1787" s="558"/>
      <c r="QVK1787" s="558"/>
      <c r="QVL1787" s="558"/>
      <c r="QVM1787" s="558"/>
      <c r="QVN1787" s="558"/>
      <c r="QVO1787" s="558"/>
      <c r="QVP1787" s="558"/>
      <c r="QVQ1787" s="558"/>
      <c r="QVR1787" s="558"/>
      <c r="QVS1787" s="558"/>
      <c r="QVT1787" s="558"/>
      <c r="QVU1787" s="558"/>
      <c r="QVV1787" s="558"/>
      <c r="QVW1787" s="558"/>
      <c r="QVX1787" s="558"/>
      <c r="QVY1787" s="558"/>
      <c r="QVZ1787" s="558"/>
      <c r="QWA1787" s="558"/>
      <c r="QWB1787" s="558"/>
      <c r="QWC1787" s="558"/>
      <c r="QWD1787" s="558"/>
      <c r="QWE1787" s="558"/>
      <c r="QWF1787" s="559"/>
      <c r="QWG1787" s="557"/>
      <c r="QWH1787" s="558"/>
      <c r="QWI1787" s="558"/>
      <c r="QWJ1787" s="558"/>
      <c r="QWK1787" s="558"/>
      <c r="QWL1787" s="558"/>
      <c r="QWM1787" s="558"/>
      <c r="QWN1787" s="558"/>
      <c r="QWO1787" s="558"/>
      <c r="QWP1787" s="558"/>
      <c r="QWQ1787" s="558"/>
      <c r="QWR1787" s="558"/>
      <c r="QWS1787" s="558"/>
      <c r="QWT1787" s="558"/>
      <c r="QWU1787" s="558"/>
      <c r="QWV1787" s="558"/>
      <c r="QWW1787" s="558"/>
      <c r="QWX1787" s="558"/>
      <c r="QWY1787" s="558"/>
      <c r="QWZ1787" s="558"/>
      <c r="QXA1787" s="558"/>
      <c r="QXB1787" s="558"/>
      <c r="QXC1787" s="558"/>
      <c r="QXD1787" s="558"/>
      <c r="QXE1787" s="558"/>
      <c r="QXF1787" s="558"/>
      <c r="QXG1787" s="558"/>
      <c r="QXH1787" s="558"/>
      <c r="QXI1787" s="558"/>
      <c r="QXJ1787" s="558"/>
      <c r="QXK1787" s="558"/>
      <c r="QXL1787" s="558"/>
      <c r="QXM1787" s="558"/>
      <c r="QXN1787" s="558"/>
      <c r="QXO1787" s="558"/>
      <c r="QXP1787" s="558"/>
      <c r="QXQ1787" s="558"/>
      <c r="QXR1787" s="558"/>
      <c r="QXS1787" s="558"/>
      <c r="QXT1787" s="558"/>
      <c r="QXU1787" s="558"/>
      <c r="QXV1787" s="558"/>
      <c r="QXW1787" s="558"/>
      <c r="QXX1787" s="558"/>
      <c r="QXY1787" s="558"/>
      <c r="QXZ1787" s="558"/>
      <c r="QYA1787" s="558"/>
      <c r="QYB1787" s="558"/>
      <c r="QYC1787" s="558"/>
      <c r="QYD1787" s="558"/>
      <c r="QYE1787" s="558"/>
      <c r="QYF1787" s="558"/>
      <c r="QYG1787" s="558"/>
      <c r="QYH1787" s="559"/>
      <c r="QYI1787" s="557"/>
      <c r="QYJ1787" s="558"/>
      <c r="QYK1787" s="558"/>
      <c r="QYL1787" s="558"/>
      <c r="QYM1787" s="558"/>
      <c r="QYN1787" s="558"/>
      <c r="QYO1787" s="558"/>
      <c r="QYP1787" s="558"/>
      <c r="QYQ1787" s="558"/>
      <c r="QYR1787" s="558"/>
      <c r="QYS1787" s="558"/>
      <c r="QYT1787" s="558"/>
      <c r="QYU1787" s="558"/>
      <c r="QYV1787" s="558"/>
      <c r="QYW1787" s="558"/>
      <c r="QYX1787" s="558"/>
      <c r="QYY1787" s="558"/>
      <c r="QYZ1787" s="558"/>
      <c r="QZA1787" s="558"/>
      <c r="QZB1787" s="558"/>
      <c r="QZC1787" s="558"/>
      <c r="QZD1787" s="558"/>
      <c r="QZE1787" s="558"/>
      <c r="QZF1787" s="558"/>
      <c r="QZG1787" s="558"/>
      <c r="QZH1787" s="558"/>
      <c r="QZI1787" s="558"/>
      <c r="QZJ1787" s="558"/>
      <c r="QZK1787" s="558"/>
      <c r="QZL1787" s="558"/>
      <c r="QZM1787" s="558"/>
      <c r="QZN1787" s="558"/>
      <c r="QZO1787" s="558"/>
      <c r="QZP1787" s="558"/>
      <c r="QZQ1787" s="558"/>
      <c r="QZR1787" s="558"/>
      <c r="QZS1787" s="558"/>
      <c r="QZT1787" s="558"/>
      <c r="QZU1787" s="558"/>
      <c r="QZV1787" s="558"/>
      <c r="QZW1787" s="558"/>
      <c r="QZX1787" s="558"/>
      <c r="QZY1787" s="558"/>
      <c r="QZZ1787" s="558"/>
      <c r="RAA1787" s="558"/>
      <c r="RAB1787" s="558"/>
      <c r="RAC1787" s="558"/>
      <c r="RAD1787" s="558"/>
      <c r="RAE1787" s="558"/>
      <c r="RAF1787" s="558"/>
      <c r="RAG1787" s="558"/>
      <c r="RAH1787" s="558"/>
      <c r="RAI1787" s="558"/>
      <c r="RAJ1787" s="559"/>
      <c r="RAK1787" s="557"/>
      <c r="RAL1787" s="558"/>
      <c r="RAM1787" s="558"/>
      <c r="RAN1787" s="558"/>
      <c r="RAO1787" s="558"/>
      <c r="RAP1787" s="558"/>
      <c r="RAQ1787" s="558"/>
      <c r="RAR1787" s="558"/>
      <c r="RAS1787" s="558"/>
      <c r="RAT1787" s="558"/>
      <c r="RAU1787" s="558"/>
      <c r="RAV1787" s="558"/>
      <c r="RAW1787" s="558"/>
      <c r="RAX1787" s="558"/>
      <c r="RAY1787" s="558"/>
      <c r="RAZ1787" s="558"/>
      <c r="RBA1787" s="558"/>
      <c r="RBB1787" s="558"/>
      <c r="RBC1787" s="558"/>
      <c r="RBD1787" s="558"/>
      <c r="RBE1787" s="558"/>
      <c r="RBF1787" s="558"/>
      <c r="RBG1787" s="558"/>
      <c r="RBH1787" s="558"/>
      <c r="RBI1787" s="558"/>
      <c r="RBJ1787" s="558"/>
      <c r="RBK1787" s="558"/>
      <c r="RBL1787" s="558"/>
      <c r="RBM1787" s="558"/>
      <c r="RBN1787" s="558"/>
      <c r="RBO1787" s="558"/>
      <c r="RBP1787" s="558"/>
      <c r="RBQ1787" s="558"/>
      <c r="RBR1787" s="558"/>
      <c r="RBS1787" s="558"/>
      <c r="RBT1787" s="558"/>
      <c r="RBU1787" s="558"/>
      <c r="RBV1787" s="558"/>
      <c r="RBW1787" s="558"/>
      <c r="RBX1787" s="558"/>
      <c r="RBY1787" s="558"/>
      <c r="RBZ1787" s="558"/>
      <c r="RCA1787" s="558"/>
      <c r="RCB1787" s="558"/>
      <c r="RCC1787" s="558"/>
      <c r="RCD1787" s="558"/>
      <c r="RCE1787" s="558"/>
      <c r="RCF1787" s="558"/>
      <c r="RCG1787" s="558"/>
      <c r="RCH1787" s="558"/>
      <c r="RCI1787" s="558"/>
      <c r="RCJ1787" s="558"/>
      <c r="RCK1787" s="558"/>
      <c r="RCL1787" s="559"/>
      <c r="RCM1787" s="557"/>
      <c r="RCN1787" s="558"/>
      <c r="RCO1787" s="558"/>
      <c r="RCP1787" s="558"/>
      <c r="RCQ1787" s="558"/>
      <c r="RCR1787" s="558"/>
      <c r="RCS1787" s="558"/>
      <c r="RCT1787" s="558"/>
      <c r="RCU1787" s="558"/>
      <c r="RCV1787" s="558"/>
      <c r="RCW1787" s="558"/>
      <c r="RCX1787" s="558"/>
      <c r="RCY1787" s="558"/>
      <c r="RCZ1787" s="558"/>
      <c r="RDA1787" s="558"/>
      <c r="RDB1787" s="558"/>
      <c r="RDC1787" s="558"/>
      <c r="RDD1787" s="558"/>
      <c r="RDE1787" s="558"/>
      <c r="RDF1787" s="558"/>
      <c r="RDG1787" s="558"/>
      <c r="RDH1787" s="558"/>
      <c r="RDI1787" s="558"/>
      <c r="RDJ1787" s="558"/>
      <c r="RDK1787" s="558"/>
      <c r="RDL1787" s="558"/>
      <c r="RDM1787" s="558"/>
      <c r="RDN1787" s="558"/>
      <c r="RDO1787" s="558"/>
      <c r="RDP1787" s="558"/>
      <c r="RDQ1787" s="558"/>
      <c r="RDR1787" s="558"/>
      <c r="RDS1787" s="558"/>
      <c r="RDT1787" s="558"/>
      <c r="RDU1787" s="558"/>
      <c r="RDV1787" s="558"/>
      <c r="RDW1787" s="558"/>
      <c r="RDX1787" s="558"/>
      <c r="RDY1787" s="558"/>
      <c r="RDZ1787" s="558"/>
      <c r="REA1787" s="558"/>
      <c r="REB1787" s="558"/>
      <c r="REC1787" s="558"/>
      <c r="RED1787" s="558"/>
      <c r="REE1787" s="558"/>
      <c r="REF1787" s="558"/>
      <c r="REG1787" s="558"/>
      <c r="REH1787" s="558"/>
      <c r="REI1787" s="558"/>
      <c r="REJ1787" s="558"/>
      <c r="REK1787" s="558"/>
      <c r="REL1787" s="558"/>
      <c r="REM1787" s="558"/>
      <c r="REN1787" s="559"/>
      <c r="REO1787" s="557"/>
      <c r="REP1787" s="558"/>
      <c r="REQ1787" s="558"/>
      <c r="RER1787" s="558"/>
      <c r="RES1787" s="558"/>
      <c r="RET1787" s="558"/>
      <c r="REU1787" s="558"/>
      <c r="REV1787" s="558"/>
      <c r="REW1787" s="558"/>
      <c r="REX1787" s="558"/>
      <c r="REY1787" s="558"/>
      <c r="REZ1787" s="558"/>
      <c r="RFA1787" s="558"/>
      <c r="RFB1787" s="558"/>
      <c r="RFC1787" s="558"/>
      <c r="RFD1787" s="558"/>
      <c r="RFE1787" s="558"/>
      <c r="RFF1787" s="558"/>
      <c r="RFG1787" s="558"/>
      <c r="RFH1787" s="558"/>
      <c r="RFI1787" s="558"/>
      <c r="RFJ1787" s="558"/>
      <c r="RFK1787" s="558"/>
      <c r="RFL1787" s="558"/>
      <c r="RFM1787" s="558"/>
      <c r="RFN1787" s="558"/>
      <c r="RFO1787" s="558"/>
      <c r="RFP1787" s="558"/>
      <c r="RFQ1787" s="558"/>
      <c r="RFR1787" s="558"/>
      <c r="RFS1787" s="558"/>
      <c r="RFT1787" s="558"/>
      <c r="RFU1787" s="558"/>
      <c r="RFV1787" s="558"/>
      <c r="RFW1787" s="558"/>
      <c r="RFX1787" s="558"/>
      <c r="RFY1787" s="558"/>
      <c r="RFZ1787" s="558"/>
      <c r="RGA1787" s="558"/>
      <c r="RGB1787" s="558"/>
      <c r="RGC1787" s="558"/>
      <c r="RGD1787" s="558"/>
      <c r="RGE1787" s="558"/>
      <c r="RGF1787" s="558"/>
      <c r="RGG1787" s="558"/>
      <c r="RGH1787" s="558"/>
      <c r="RGI1787" s="558"/>
      <c r="RGJ1787" s="558"/>
      <c r="RGK1787" s="558"/>
      <c r="RGL1787" s="558"/>
      <c r="RGM1787" s="558"/>
      <c r="RGN1787" s="558"/>
      <c r="RGO1787" s="558"/>
      <c r="RGP1787" s="559"/>
      <c r="RGQ1787" s="557"/>
      <c r="RGR1787" s="558"/>
      <c r="RGS1787" s="558"/>
      <c r="RGT1787" s="558"/>
      <c r="RGU1787" s="558"/>
      <c r="RGV1787" s="558"/>
      <c r="RGW1787" s="558"/>
      <c r="RGX1787" s="558"/>
      <c r="RGY1787" s="558"/>
      <c r="RGZ1787" s="558"/>
      <c r="RHA1787" s="558"/>
      <c r="RHB1787" s="558"/>
      <c r="RHC1787" s="558"/>
      <c r="RHD1787" s="558"/>
      <c r="RHE1787" s="558"/>
      <c r="RHF1787" s="558"/>
      <c r="RHG1787" s="558"/>
      <c r="RHH1787" s="558"/>
      <c r="RHI1787" s="558"/>
      <c r="RHJ1787" s="558"/>
      <c r="RHK1787" s="558"/>
      <c r="RHL1787" s="558"/>
      <c r="RHM1787" s="558"/>
      <c r="RHN1787" s="558"/>
      <c r="RHO1787" s="558"/>
      <c r="RHP1787" s="558"/>
      <c r="RHQ1787" s="558"/>
      <c r="RHR1787" s="558"/>
      <c r="RHS1787" s="558"/>
      <c r="RHT1787" s="558"/>
      <c r="RHU1787" s="558"/>
      <c r="RHV1787" s="558"/>
      <c r="RHW1787" s="558"/>
      <c r="RHX1787" s="558"/>
      <c r="RHY1787" s="558"/>
      <c r="RHZ1787" s="558"/>
      <c r="RIA1787" s="558"/>
      <c r="RIB1787" s="558"/>
      <c r="RIC1787" s="558"/>
      <c r="RID1787" s="558"/>
      <c r="RIE1787" s="558"/>
      <c r="RIF1787" s="558"/>
      <c r="RIG1787" s="558"/>
      <c r="RIH1787" s="558"/>
      <c r="RII1787" s="558"/>
      <c r="RIJ1787" s="558"/>
      <c r="RIK1787" s="558"/>
      <c r="RIL1787" s="558"/>
      <c r="RIM1787" s="558"/>
      <c r="RIN1787" s="558"/>
      <c r="RIO1787" s="558"/>
      <c r="RIP1787" s="558"/>
      <c r="RIQ1787" s="558"/>
      <c r="RIR1787" s="559"/>
      <c r="RIS1787" s="557"/>
      <c r="RIT1787" s="558"/>
      <c r="RIU1787" s="558"/>
      <c r="RIV1787" s="558"/>
      <c r="RIW1787" s="558"/>
      <c r="RIX1787" s="558"/>
      <c r="RIY1787" s="558"/>
      <c r="RIZ1787" s="558"/>
      <c r="RJA1787" s="558"/>
      <c r="RJB1787" s="558"/>
      <c r="RJC1787" s="558"/>
      <c r="RJD1787" s="558"/>
      <c r="RJE1787" s="558"/>
      <c r="RJF1787" s="558"/>
      <c r="RJG1787" s="558"/>
      <c r="RJH1787" s="558"/>
      <c r="RJI1787" s="558"/>
      <c r="RJJ1787" s="558"/>
      <c r="RJK1787" s="558"/>
      <c r="RJL1787" s="558"/>
      <c r="RJM1787" s="558"/>
      <c r="RJN1787" s="558"/>
      <c r="RJO1787" s="558"/>
      <c r="RJP1787" s="558"/>
      <c r="RJQ1787" s="558"/>
      <c r="RJR1787" s="558"/>
      <c r="RJS1787" s="558"/>
      <c r="RJT1787" s="558"/>
      <c r="RJU1787" s="558"/>
      <c r="RJV1787" s="558"/>
      <c r="RJW1787" s="558"/>
      <c r="RJX1787" s="558"/>
      <c r="RJY1787" s="558"/>
      <c r="RJZ1787" s="558"/>
      <c r="RKA1787" s="558"/>
      <c r="RKB1787" s="558"/>
      <c r="RKC1787" s="558"/>
      <c r="RKD1787" s="558"/>
      <c r="RKE1787" s="558"/>
      <c r="RKF1787" s="558"/>
      <c r="RKG1787" s="558"/>
      <c r="RKH1787" s="558"/>
      <c r="RKI1787" s="558"/>
      <c r="RKJ1787" s="558"/>
      <c r="RKK1787" s="558"/>
      <c r="RKL1787" s="558"/>
      <c r="RKM1787" s="558"/>
      <c r="RKN1787" s="558"/>
      <c r="RKO1787" s="558"/>
      <c r="RKP1787" s="558"/>
      <c r="RKQ1787" s="558"/>
      <c r="RKR1787" s="558"/>
      <c r="RKS1787" s="558"/>
      <c r="RKT1787" s="559"/>
      <c r="RKU1787" s="557"/>
      <c r="RKV1787" s="558"/>
      <c r="RKW1787" s="558"/>
      <c r="RKX1787" s="558"/>
      <c r="RKY1787" s="558"/>
      <c r="RKZ1787" s="558"/>
      <c r="RLA1787" s="558"/>
      <c r="RLB1787" s="558"/>
      <c r="RLC1787" s="558"/>
      <c r="RLD1787" s="558"/>
      <c r="RLE1787" s="558"/>
      <c r="RLF1787" s="558"/>
      <c r="RLG1787" s="558"/>
      <c r="RLH1787" s="558"/>
      <c r="RLI1787" s="558"/>
      <c r="RLJ1787" s="558"/>
      <c r="RLK1787" s="558"/>
      <c r="RLL1787" s="558"/>
      <c r="RLM1787" s="558"/>
      <c r="RLN1787" s="558"/>
      <c r="RLO1787" s="558"/>
      <c r="RLP1787" s="558"/>
      <c r="RLQ1787" s="558"/>
      <c r="RLR1787" s="558"/>
      <c r="RLS1787" s="558"/>
      <c r="RLT1787" s="558"/>
      <c r="RLU1787" s="558"/>
      <c r="RLV1787" s="558"/>
      <c r="RLW1787" s="558"/>
      <c r="RLX1787" s="558"/>
      <c r="RLY1787" s="558"/>
      <c r="RLZ1787" s="558"/>
      <c r="RMA1787" s="558"/>
      <c r="RMB1787" s="558"/>
      <c r="RMC1787" s="558"/>
      <c r="RMD1787" s="558"/>
      <c r="RME1787" s="558"/>
      <c r="RMF1787" s="558"/>
      <c r="RMG1787" s="558"/>
      <c r="RMH1787" s="558"/>
      <c r="RMI1787" s="558"/>
      <c r="RMJ1787" s="558"/>
      <c r="RMK1787" s="558"/>
      <c r="RML1787" s="558"/>
      <c r="RMM1787" s="558"/>
      <c r="RMN1787" s="558"/>
      <c r="RMO1787" s="558"/>
      <c r="RMP1787" s="558"/>
      <c r="RMQ1787" s="558"/>
      <c r="RMR1787" s="558"/>
      <c r="RMS1787" s="558"/>
      <c r="RMT1787" s="558"/>
      <c r="RMU1787" s="558"/>
      <c r="RMV1787" s="559"/>
      <c r="RMW1787" s="557"/>
      <c r="RMX1787" s="558"/>
      <c r="RMY1787" s="558"/>
      <c r="RMZ1787" s="558"/>
      <c r="RNA1787" s="558"/>
      <c r="RNB1787" s="558"/>
      <c r="RNC1787" s="558"/>
      <c r="RND1787" s="558"/>
      <c r="RNE1787" s="558"/>
      <c r="RNF1787" s="558"/>
      <c r="RNG1787" s="558"/>
      <c r="RNH1787" s="558"/>
      <c r="RNI1787" s="558"/>
      <c r="RNJ1787" s="558"/>
      <c r="RNK1787" s="558"/>
      <c r="RNL1787" s="558"/>
      <c r="RNM1787" s="558"/>
      <c r="RNN1787" s="558"/>
      <c r="RNO1787" s="558"/>
      <c r="RNP1787" s="558"/>
      <c r="RNQ1787" s="558"/>
      <c r="RNR1787" s="558"/>
      <c r="RNS1787" s="558"/>
      <c r="RNT1787" s="558"/>
      <c r="RNU1787" s="558"/>
      <c r="RNV1787" s="558"/>
      <c r="RNW1787" s="558"/>
      <c r="RNX1787" s="558"/>
      <c r="RNY1787" s="558"/>
      <c r="RNZ1787" s="558"/>
      <c r="ROA1787" s="558"/>
      <c r="ROB1787" s="558"/>
      <c r="ROC1787" s="558"/>
      <c r="ROD1787" s="558"/>
      <c r="ROE1787" s="558"/>
      <c r="ROF1787" s="558"/>
      <c r="ROG1787" s="558"/>
      <c r="ROH1787" s="558"/>
      <c r="ROI1787" s="558"/>
      <c r="ROJ1787" s="558"/>
      <c r="ROK1787" s="558"/>
      <c r="ROL1787" s="558"/>
      <c r="ROM1787" s="558"/>
      <c r="RON1787" s="558"/>
      <c r="ROO1787" s="558"/>
      <c r="ROP1787" s="558"/>
      <c r="ROQ1787" s="558"/>
      <c r="ROR1787" s="558"/>
      <c r="ROS1787" s="558"/>
      <c r="ROT1787" s="558"/>
      <c r="ROU1787" s="558"/>
      <c r="ROV1787" s="558"/>
      <c r="ROW1787" s="558"/>
      <c r="ROX1787" s="559"/>
      <c r="ROY1787" s="557"/>
      <c r="ROZ1787" s="558"/>
      <c r="RPA1787" s="558"/>
      <c r="RPB1787" s="558"/>
      <c r="RPC1787" s="558"/>
      <c r="RPD1787" s="558"/>
      <c r="RPE1787" s="558"/>
      <c r="RPF1787" s="558"/>
      <c r="RPG1787" s="558"/>
      <c r="RPH1787" s="558"/>
      <c r="RPI1787" s="558"/>
      <c r="RPJ1787" s="558"/>
      <c r="RPK1787" s="558"/>
      <c r="RPL1787" s="558"/>
      <c r="RPM1787" s="558"/>
      <c r="RPN1787" s="558"/>
      <c r="RPO1787" s="558"/>
      <c r="RPP1787" s="558"/>
      <c r="RPQ1787" s="558"/>
      <c r="RPR1787" s="558"/>
      <c r="RPS1787" s="558"/>
      <c r="RPT1787" s="558"/>
      <c r="RPU1787" s="558"/>
      <c r="RPV1787" s="558"/>
      <c r="RPW1787" s="558"/>
      <c r="RPX1787" s="558"/>
      <c r="RPY1787" s="558"/>
      <c r="RPZ1787" s="558"/>
      <c r="RQA1787" s="558"/>
      <c r="RQB1787" s="558"/>
      <c r="RQC1787" s="558"/>
      <c r="RQD1787" s="558"/>
      <c r="RQE1787" s="558"/>
      <c r="RQF1787" s="558"/>
      <c r="RQG1787" s="558"/>
      <c r="RQH1787" s="558"/>
      <c r="RQI1787" s="558"/>
      <c r="RQJ1787" s="558"/>
      <c r="RQK1787" s="558"/>
      <c r="RQL1787" s="558"/>
      <c r="RQM1787" s="558"/>
      <c r="RQN1787" s="558"/>
      <c r="RQO1787" s="558"/>
      <c r="RQP1787" s="558"/>
      <c r="RQQ1787" s="558"/>
      <c r="RQR1787" s="558"/>
      <c r="RQS1787" s="558"/>
      <c r="RQT1787" s="558"/>
      <c r="RQU1787" s="558"/>
      <c r="RQV1787" s="558"/>
      <c r="RQW1787" s="558"/>
      <c r="RQX1787" s="558"/>
      <c r="RQY1787" s="558"/>
      <c r="RQZ1787" s="559"/>
      <c r="RRA1787" s="557"/>
      <c r="RRB1787" s="558"/>
      <c r="RRC1787" s="558"/>
      <c r="RRD1787" s="558"/>
      <c r="RRE1787" s="558"/>
      <c r="RRF1787" s="558"/>
      <c r="RRG1787" s="558"/>
      <c r="RRH1787" s="558"/>
      <c r="RRI1787" s="558"/>
      <c r="RRJ1787" s="558"/>
      <c r="RRK1787" s="558"/>
      <c r="RRL1787" s="558"/>
      <c r="RRM1787" s="558"/>
      <c r="RRN1787" s="558"/>
      <c r="RRO1787" s="558"/>
      <c r="RRP1787" s="558"/>
      <c r="RRQ1787" s="558"/>
      <c r="RRR1787" s="558"/>
      <c r="RRS1787" s="558"/>
      <c r="RRT1787" s="558"/>
      <c r="RRU1787" s="558"/>
      <c r="RRV1787" s="558"/>
      <c r="RRW1787" s="558"/>
      <c r="RRX1787" s="558"/>
      <c r="RRY1787" s="558"/>
      <c r="RRZ1787" s="558"/>
      <c r="RSA1787" s="558"/>
      <c r="RSB1787" s="558"/>
      <c r="RSC1787" s="558"/>
      <c r="RSD1787" s="558"/>
      <c r="RSE1787" s="558"/>
      <c r="RSF1787" s="558"/>
      <c r="RSG1787" s="558"/>
      <c r="RSH1787" s="558"/>
      <c r="RSI1787" s="558"/>
      <c r="RSJ1787" s="558"/>
      <c r="RSK1787" s="558"/>
      <c r="RSL1787" s="558"/>
      <c r="RSM1787" s="558"/>
      <c r="RSN1787" s="558"/>
      <c r="RSO1787" s="558"/>
      <c r="RSP1787" s="558"/>
      <c r="RSQ1787" s="558"/>
      <c r="RSR1787" s="558"/>
      <c r="RSS1787" s="558"/>
      <c r="RST1787" s="558"/>
      <c r="RSU1787" s="558"/>
      <c r="RSV1787" s="558"/>
      <c r="RSW1787" s="558"/>
      <c r="RSX1787" s="558"/>
      <c r="RSY1787" s="558"/>
      <c r="RSZ1787" s="558"/>
      <c r="RTA1787" s="558"/>
      <c r="RTB1787" s="559"/>
      <c r="RTC1787" s="557"/>
      <c r="RTD1787" s="558"/>
      <c r="RTE1787" s="558"/>
      <c r="RTF1787" s="558"/>
      <c r="RTG1787" s="558"/>
      <c r="RTH1787" s="558"/>
      <c r="RTI1787" s="558"/>
      <c r="RTJ1787" s="558"/>
      <c r="RTK1787" s="558"/>
      <c r="RTL1787" s="558"/>
      <c r="RTM1787" s="558"/>
      <c r="RTN1787" s="558"/>
      <c r="RTO1787" s="558"/>
      <c r="RTP1787" s="558"/>
      <c r="RTQ1787" s="558"/>
      <c r="RTR1787" s="558"/>
      <c r="RTS1787" s="558"/>
      <c r="RTT1787" s="558"/>
      <c r="RTU1787" s="558"/>
      <c r="RTV1787" s="558"/>
      <c r="RTW1787" s="558"/>
      <c r="RTX1787" s="558"/>
      <c r="RTY1787" s="558"/>
      <c r="RTZ1787" s="558"/>
      <c r="RUA1787" s="558"/>
      <c r="RUB1787" s="558"/>
      <c r="RUC1787" s="558"/>
      <c r="RUD1787" s="558"/>
      <c r="RUE1787" s="558"/>
      <c r="RUF1787" s="558"/>
      <c r="RUG1787" s="558"/>
      <c r="RUH1787" s="558"/>
      <c r="RUI1787" s="558"/>
      <c r="RUJ1787" s="558"/>
      <c r="RUK1787" s="558"/>
      <c r="RUL1787" s="558"/>
      <c r="RUM1787" s="558"/>
      <c r="RUN1787" s="558"/>
      <c r="RUO1787" s="558"/>
      <c r="RUP1787" s="558"/>
      <c r="RUQ1787" s="558"/>
      <c r="RUR1787" s="558"/>
      <c r="RUS1787" s="558"/>
      <c r="RUT1787" s="558"/>
      <c r="RUU1787" s="558"/>
      <c r="RUV1787" s="558"/>
      <c r="RUW1787" s="558"/>
      <c r="RUX1787" s="558"/>
      <c r="RUY1787" s="558"/>
      <c r="RUZ1787" s="558"/>
      <c r="RVA1787" s="558"/>
      <c r="RVB1787" s="558"/>
      <c r="RVC1787" s="558"/>
      <c r="RVD1787" s="559"/>
      <c r="RVE1787" s="557"/>
      <c r="RVF1787" s="558"/>
      <c r="RVG1787" s="558"/>
      <c r="RVH1787" s="558"/>
      <c r="RVI1787" s="558"/>
      <c r="RVJ1787" s="558"/>
      <c r="RVK1787" s="558"/>
      <c r="RVL1787" s="558"/>
      <c r="RVM1787" s="558"/>
      <c r="RVN1787" s="558"/>
      <c r="RVO1787" s="558"/>
      <c r="RVP1787" s="558"/>
      <c r="RVQ1787" s="558"/>
      <c r="RVR1787" s="558"/>
      <c r="RVS1787" s="558"/>
      <c r="RVT1787" s="558"/>
      <c r="RVU1787" s="558"/>
      <c r="RVV1787" s="558"/>
      <c r="RVW1787" s="558"/>
      <c r="RVX1787" s="558"/>
      <c r="RVY1787" s="558"/>
      <c r="RVZ1787" s="558"/>
      <c r="RWA1787" s="558"/>
      <c r="RWB1787" s="558"/>
      <c r="RWC1787" s="558"/>
      <c r="RWD1787" s="558"/>
      <c r="RWE1787" s="558"/>
      <c r="RWF1787" s="558"/>
      <c r="RWG1787" s="558"/>
      <c r="RWH1787" s="558"/>
      <c r="RWI1787" s="558"/>
      <c r="RWJ1787" s="558"/>
      <c r="RWK1787" s="558"/>
      <c r="RWL1787" s="558"/>
      <c r="RWM1787" s="558"/>
      <c r="RWN1787" s="558"/>
      <c r="RWO1787" s="558"/>
      <c r="RWP1787" s="558"/>
      <c r="RWQ1787" s="558"/>
      <c r="RWR1787" s="558"/>
      <c r="RWS1787" s="558"/>
      <c r="RWT1787" s="558"/>
      <c r="RWU1787" s="558"/>
      <c r="RWV1787" s="558"/>
      <c r="RWW1787" s="558"/>
      <c r="RWX1787" s="558"/>
      <c r="RWY1787" s="558"/>
      <c r="RWZ1787" s="558"/>
      <c r="RXA1787" s="558"/>
      <c r="RXB1787" s="558"/>
      <c r="RXC1787" s="558"/>
      <c r="RXD1787" s="558"/>
      <c r="RXE1787" s="558"/>
      <c r="RXF1787" s="559"/>
      <c r="RXG1787" s="557"/>
      <c r="RXH1787" s="558"/>
      <c r="RXI1787" s="558"/>
      <c r="RXJ1787" s="558"/>
      <c r="RXK1787" s="558"/>
      <c r="RXL1787" s="558"/>
      <c r="RXM1787" s="558"/>
      <c r="RXN1787" s="558"/>
      <c r="RXO1787" s="558"/>
      <c r="RXP1787" s="558"/>
      <c r="RXQ1787" s="558"/>
      <c r="RXR1787" s="558"/>
      <c r="RXS1787" s="558"/>
      <c r="RXT1787" s="558"/>
      <c r="RXU1787" s="558"/>
      <c r="RXV1787" s="558"/>
      <c r="RXW1787" s="558"/>
      <c r="RXX1787" s="558"/>
      <c r="RXY1787" s="558"/>
      <c r="RXZ1787" s="558"/>
      <c r="RYA1787" s="558"/>
      <c r="RYB1787" s="558"/>
      <c r="RYC1787" s="558"/>
      <c r="RYD1787" s="558"/>
      <c r="RYE1787" s="558"/>
      <c r="RYF1787" s="558"/>
      <c r="RYG1787" s="558"/>
      <c r="RYH1787" s="558"/>
      <c r="RYI1787" s="558"/>
      <c r="RYJ1787" s="558"/>
      <c r="RYK1787" s="558"/>
      <c r="RYL1787" s="558"/>
      <c r="RYM1787" s="558"/>
      <c r="RYN1787" s="558"/>
      <c r="RYO1787" s="558"/>
      <c r="RYP1787" s="558"/>
      <c r="RYQ1787" s="558"/>
      <c r="RYR1787" s="558"/>
      <c r="RYS1787" s="558"/>
      <c r="RYT1787" s="558"/>
      <c r="RYU1787" s="558"/>
      <c r="RYV1787" s="558"/>
      <c r="RYW1787" s="558"/>
      <c r="RYX1787" s="558"/>
      <c r="RYY1787" s="558"/>
      <c r="RYZ1787" s="558"/>
      <c r="RZA1787" s="558"/>
      <c r="RZB1787" s="558"/>
      <c r="RZC1787" s="558"/>
      <c r="RZD1787" s="558"/>
      <c r="RZE1787" s="558"/>
      <c r="RZF1787" s="558"/>
      <c r="RZG1787" s="558"/>
      <c r="RZH1787" s="559"/>
      <c r="RZI1787" s="557"/>
      <c r="RZJ1787" s="558"/>
      <c r="RZK1787" s="558"/>
      <c r="RZL1787" s="558"/>
      <c r="RZM1787" s="558"/>
      <c r="RZN1787" s="558"/>
      <c r="RZO1787" s="558"/>
      <c r="RZP1787" s="558"/>
      <c r="RZQ1787" s="558"/>
      <c r="RZR1787" s="558"/>
      <c r="RZS1787" s="558"/>
      <c r="RZT1787" s="558"/>
      <c r="RZU1787" s="558"/>
      <c r="RZV1787" s="558"/>
      <c r="RZW1787" s="558"/>
      <c r="RZX1787" s="558"/>
      <c r="RZY1787" s="558"/>
      <c r="RZZ1787" s="558"/>
      <c r="SAA1787" s="558"/>
      <c r="SAB1787" s="558"/>
      <c r="SAC1787" s="558"/>
      <c r="SAD1787" s="558"/>
      <c r="SAE1787" s="558"/>
      <c r="SAF1787" s="558"/>
      <c r="SAG1787" s="558"/>
      <c r="SAH1787" s="558"/>
      <c r="SAI1787" s="558"/>
      <c r="SAJ1787" s="558"/>
      <c r="SAK1787" s="558"/>
      <c r="SAL1787" s="558"/>
      <c r="SAM1787" s="558"/>
      <c r="SAN1787" s="558"/>
      <c r="SAO1787" s="558"/>
      <c r="SAP1787" s="558"/>
      <c r="SAQ1787" s="558"/>
      <c r="SAR1787" s="558"/>
      <c r="SAS1787" s="558"/>
      <c r="SAT1787" s="558"/>
      <c r="SAU1787" s="558"/>
      <c r="SAV1787" s="558"/>
      <c r="SAW1787" s="558"/>
      <c r="SAX1787" s="558"/>
      <c r="SAY1787" s="558"/>
      <c r="SAZ1787" s="558"/>
      <c r="SBA1787" s="558"/>
      <c r="SBB1787" s="558"/>
      <c r="SBC1787" s="558"/>
      <c r="SBD1787" s="558"/>
      <c r="SBE1787" s="558"/>
      <c r="SBF1787" s="558"/>
      <c r="SBG1787" s="558"/>
      <c r="SBH1787" s="558"/>
      <c r="SBI1787" s="558"/>
      <c r="SBJ1787" s="559"/>
      <c r="SBK1787" s="557"/>
      <c r="SBL1787" s="558"/>
      <c r="SBM1787" s="558"/>
      <c r="SBN1787" s="558"/>
      <c r="SBO1787" s="558"/>
      <c r="SBP1787" s="558"/>
      <c r="SBQ1787" s="558"/>
      <c r="SBR1787" s="558"/>
      <c r="SBS1787" s="558"/>
      <c r="SBT1787" s="558"/>
      <c r="SBU1787" s="558"/>
      <c r="SBV1787" s="558"/>
      <c r="SBW1787" s="558"/>
      <c r="SBX1787" s="558"/>
      <c r="SBY1787" s="558"/>
      <c r="SBZ1787" s="558"/>
      <c r="SCA1787" s="558"/>
      <c r="SCB1787" s="558"/>
      <c r="SCC1787" s="558"/>
      <c r="SCD1787" s="558"/>
      <c r="SCE1787" s="558"/>
      <c r="SCF1787" s="558"/>
      <c r="SCG1787" s="558"/>
      <c r="SCH1787" s="558"/>
      <c r="SCI1787" s="558"/>
      <c r="SCJ1787" s="558"/>
      <c r="SCK1787" s="558"/>
      <c r="SCL1787" s="558"/>
      <c r="SCM1787" s="558"/>
      <c r="SCN1787" s="558"/>
      <c r="SCO1787" s="558"/>
      <c r="SCP1787" s="558"/>
      <c r="SCQ1787" s="558"/>
      <c r="SCR1787" s="558"/>
      <c r="SCS1787" s="558"/>
      <c r="SCT1787" s="558"/>
      <c r="SCU1787" s="558"/>
      <c r="SCV1787" s="558"/>
      <c r="SCW1787" s="558"/>
      <c r="SCX1787" s="558"/>
      <c r="SCY1787" s="558"/>
      <c r="SCZ1787" s="558"/>
      <c r="SDA1787" s="558"/>
      <c r="SDB1787" s="558"/>
      <c r="SDC1787" s="558"/>
      <c r="SDD1787" s="558"/>
      <c r="SDE1787" s="558"/>
      <c r="SDF1787" s="558"/>
      <c r="SDG1787" s="558"/>
      <c r="SDH1787" s="558"/>
      <c r="SDI1787" s="558"/>
      <c r="SDJ1787" s="558"/>
      <c r="SDK1787" s="558"/>
      <c r="SDL1787" s="559"/>
      <c r="SDM1787" s="557"/>
      <c r="SDN1787" s="558"/>
      <c r="SDO1787" s="558"/>
      <c r="SDP1787" s="558"/>
      <c r="SDQ1787" s="558"/>
      <c r="SDR1787" s="558"/>
      <c r="SDS1787" s="558"/>
      <c r="SDT1787" s="558"/>
      <c r="SDU1787" s="558"/>
      <c r="SDV1787" s="558"/>
      <c r="SDW1787" s="558"/>
      <c r="SDX1787" s="558"/>
      <c r="SDY1787" s="558"/>
      <c r="SDZ1787" s="558"/>
      <c r="SEA1787" s="558"/>
      <c r="SEB1787" s="558"/>
      <c r="SEC1787" s="558"/>
      <c r="SED1787" s="558"/>
      <c r="SEE1787" s="558"/>
      <c r="SEF1787" s="558"/>
      <c r="SEG1787" s="558"/>
      <c r="SEH1787" s="558"/>
      <c r="SEI1787" s="558"/>
      <c r="SEJ1787" s="558"/>
      <c r="SEK1787" s="558"/>
      <c r="SEL1787" s="558"/>
      <c r="SEM1787" s="558"/>
      <c r="SEN1787" s="558"/>
      <c r="SEO1787" s="558"/>
      <c r="SEP1787" s="558"/>
      <c r="SEQ1787" s="558"/>
      <c r="SER1787" s="558"/>
      <c r="SES1787" s="558"/>
      <c r="SET1787" s="558"/>
      <c r="SEU1787" s="558"/>
      <c r="SEV1787" s="558"/>
      <c r="SEW1787" s="558"/>
      <c r="SEX1787" s="558"/>
      <c r="SEY1787" s="558"/>
      <c r="SEZ1787" s="558"/>
      <c r="SFA1787" s="558"/>
      <c r="SFB1787" s="558"/>
      <c r="SFC1787" s="558"/>
      <c r="SFD1787" s="558"/>
      <c r="SFE1787" s="558"/>
      <c r="SFF1787" s="558"/>
      <c r="SFG1787" s="558"/>
      <c r="SFH1787" s="558"/>
      <c r="SFI1787" s="558"/>
      <c r="SFJ1787" s="558"/>
      <c r="SFK1787" s="558"/>
      <c r="SFL1787" s="558"/>
      <c r="SFM1787" s="558"/>
      <c r="SFN1787" s="559"/>
      <c r="SFO1787" s="557"/>
      <c r="SFP1787" s="558"/>
      <c r="SFQ1787" s="558"/>
      <c r="SFR1787" s="558"/>
      <c r="SFS1787" s="558"/>
      <c r="SFT1787" s="558"/>
      <c r="SFU1787" s="558"/>
      <c r="SFV1787" s="558"/>
      <c r="SFW1787" s="558"/>
      <c r="SFX1787" s="558"/>
      <c r="SFY1787" s="558"/>
      <c r="SFZ1787" s="558"/>
      <c r="SGA1787" s="558"/>
      <c r="SGB1787" s="558"/>
      <c r="SGC1787" s="558"/>
      <c r="SGD1787" s="558"/>
      <c r="SGE1787" s="558"/>
      <c r="SGF1787" s="558"/>
      <c r="SGG1787" s="558"/>
      <c r="SGH1787" s="558"/>
      <c r="SGI1787" s="558"/>
      <c r="SGJ1787" s="558"/>
      <c r="SGK1787" s="558"/>
      <c r="SGL1787" s="558"/>
      <c r="SGM1787" s="558"/>
      <c r="SGN1787" s="558"/>
      <c r="SGO1787" s="558"/>
      <c r="SGP1787" s="558"/>
      <c r="SGQ1787" s="558"/>
      <c r="SGR1787" s="558"/>
      <c r="SGS1787" s="558"/>
      <c r="SGT1787" s="558"/>
      <c r="SGU1787" s="558"/>
      <c r="SGV1787" s="558"/>
      <c r="SGW1787" s="558"/>
      <c r="SGX1787" s="558"/>
      <c r="SGY1787" s="558"/>
      <c r="SGZ1787" s="558"/>
      <c r="SHA1787" s="558"/>
      <c r="SHB1787" s="558"/>
      <c r="SHC1787" s="558"/>
      <c r="SHD1787" s="558"/>
      <c r="SHE1787" s="558"/>
      <c r="SHF1787" s="558"/>
      <c r="SHG1787" s="558"/>
      <c r="SHH1787" s="558"/>
      <c r="SHI1787" s="558"/>
      <c r="SHJ1787" s="558"/>
      <c r="SHK1787" s="558"/>
      <c r="SHL1787" s="558"/>
      <c r="SHM1787" s="558"/>
      <c r="SHN1787" s="558"/>
      <c r="SHO1787" s="558"/>
      <c r="SHP1787" s="559"/>
      <c r="SHQ1787" s="557"/>
      <c r="SHR1787" s="558"/>
      <c r="SHS1787" s="558"/>
      <c r="SHT1787" s="558"/>
      <c r="SHU1787" s="558"/>
      <c r="SHV1787" s="558"/>
      <c r="SHW1787" s="558"/>
      <c r="SHX1787" s="558"/>
      <c r="SHY1787" s="558"/>
      <c r="SHZ1787" s="558"/>
      <c r="SIA1787" s="558"/>
      <c r="SIB1787" s="558"/>
      <c r="SIC1787" s="558"/>
      <c r="SID1787" s="558"/>
      <c r="SIE1787" s="558"/>
      <c r="SIF1787" s="558"/>
      <c r="SIG1787" s="558"/>
      <c r="SIH1787" s="558"/>
      <c r="SII1787" s="558"/>
      <c r="SIJ1787" s="558"/>
      <c r="SIK1787" s="558"/>
      <c r="SIL1787" s="558"/>
      <c r="SIM1787" s="558"/>
      <c r="SIN1787" s="558"/>
      <c r="SIO1787" s="558"/>
      <c r="SIP1787" s="558"/>
      <c r="SIQ1787" s="558"/>
      <c r="SIR1787" s="558"/>
      <c r="SIS1787" s="558"/>
      <c r="SIT1787" s="558"/>
      <c r="SIU1787" s="558"/>
      <c r="SIV1787" s="558"/>
      <c r="SIW1787" s="558"/>
      <c r="SIX1787" s="558"/>
      <c r="SIY1787" s="558"/>
      <c r="SIZ1787" s="558"/>
      <c r="SJA1787" s="558"/>
      <c r="SJB1787" s="558"/>
      <c r="SJC1787" s="558"/>
      <c r="SJD1787" s="558"/>
      <c r="SJE1787" s="558"/>
      <c r="SJF1787" s="558"/>
      <c r="SJG1787" s="558"/>
      <c r="SJH1787" s="558"/>
      <c r="SJI1787" s="558"/>
      <c r="SJJ1787" s="558"/>
      <c r="SJK1787" s="558"/>
      <c r="SJL1787" s="558"/>
      <c r="SJM1787" s="558"/>
      <c r="SJN1787" s="558"/>
      <c r="SJO1787" s="558"/>
      <c r="SJP1787" s="558"/>
      <c r="SJQ1787" s="558"/>
      <c r="SJR1787" s="559"/>
      <c r="SJS1787" s="557"/>
      <c r="SJT1787" s="558"/>
      <c r="SJU1787" s="558"/>
      <c r="SJV1787" s="558"/>
      <c r="SJW1787" s="558"/>
      <c r="SJX1787" s="558"/>
      <c r="SJY1787" s="558"/>
      <c r="SJZ1787" s="558"/>
      <c r="SKA1787" s="558"/>
      <c r="SKB1787" s="558"/>
      <c r="SKC1787" s="558"/>
      <c r="SKD1787" s="558"/>
      <c r="SKE1787" s="558"/>
      <c r="SKF1787" s="558"/>
      <c r="SKG1787" s="558"/>
      <c r="SKH1787" s="558"/>
      <c r="SKI1787" s="558"/>
      <c r="SKJ1787" s="558"/>
      <c r="SKK1787" s="558"/>
      <c r="SKL1787" s="558"/>
      <c r="SKM1787" s="558"/>
      <c r="SKN1787" s="558"/>
      <c r="SKO1787" s="558"/>
      <c r="SKP1787" s="558"/>
      <c r="SKQ1787" s="558"/>
      <c r="SKR1787" s="558"/>
      <c r="SKS1787" s="558"/>
      <c r="SKT1787" s="558"/>
      <c r="SKU1787" s="558"/>
      <c r="SKV1787" s="558"/>
      <c r="SKW1787" s="558"/>
      <c r="SKX1787" s="558"/>
      <c r="SKY1787" s="558"/>
      <c r="SKZ1787" s="558"/>
      <c r="SLA1787" s="558"/>
      <c r="SLB1787" s="558"/>
      <c r="SLC1787" s="558"/>
      <c r="SLD1787" s="558"/>
      <c r="SLE1787" s="558"/>
      <c r="SLF1787" s="558"/>
      <c r="SLG1787" s="558"/>
      <c r="SLH1787" s="558"/>
      <c r="SLI1787" s="558"/>
      <c r="SLJ1787" s="558"/>
      <c r="SLK1787" s="558"/>
      <c r="SLL1787" s="558"/>
      <c r="SLM1787" s="558"/>
      <c r="SLN1787" s="558"/>
      <c r="SLO1787" s="558"/>
      <c r="SLP1787" s="558"/>
      <c r="SLQ1787" s="558"/>
      <c r="SLR1787" s="558"/>
      <c r="SLS1787" s="558"/>
      <c r="SLT1787" s="559"/>
      <c r="SLU1787" s="557"/>
      <c r="SLV1787" s="558"/>
      <c r="SLW1787" s="558"/>
      <c r="SLX1787" s="558"/>
      <c r="SLY1787" s="558"/>
      <c r="SLZ1787" s="558"/>
      <c r="SMA1787" s="558"/>
      <c r="SMB1787" s="558"/>
      <c r="SMC1787" s="558"/>
      <c r="SMD1787" s="558"/>
      <c r="SME1787" s="558"/>
      <c r="SMF1787" s="558"/>
      <c r="SMG1787" s="558"/>
      <c r="SMH1787" s="558"/>
      <c r="SMI1787" s="558"/>
      <c r="SMJ1787" s="558"/>
      <c r="SMK1787" s="558"/>
      <c r="SML1787" s="558"/>
      <c r="SMM1787" s="558"/>
      <c r="SMN1787" s="558"/>
      <c r="SMO1787" s="558"/>
      <c r="SMP1787" s="558"/>
      <c r="SMQ1787" s="558"/>
      <c r="SMR1787" s="558"/>
      <c r="SMS1787" s="558"/>
      <c r="SMT1787" s="558"/>
      <c r="SMU1787" s="558"/>
      <c r="SMV1787" s="558"/>
      <c r="SMW1787" s="558"/>
      <c r="SMX1787" s="558"/>
      <c r="SMY1787" s="558"/>
      <c r="SMZ1787" s="558"/>
      <c r="SNA1787" s="558"/>
      <c r="SNB1787" s="558"/>
      <c r="SNC1787" s="558"/>
      <c r="SND1787" s="558"/>
      <c r="SNE1787" s="558"/>
      <c r="SNF1787" s="558"/>
      <c r="SNG1787" s="558"/>
      <c r="SNH1787" s="558"/>
      <c r="SNI1787" s="558"/>
      <c r="SNJ1787" s="558"/>
      <c r="SNK1787" s="558"/>
      <c r="SNL1787" s="558"/>
      <c r="SNM1787" s="558"/>
      <c r="SNN1787" s="558"/>
      <c r="SNO1787" s="558"/>
      <c r="SNP1787" s="558"/>
      <c r="SNQ1787" s="558"/>
      <c r="SNR1787" s="558"/>
      <c r="SNS1787" s="558"/>
      <c r="SNT1787" s="558"/>
      <c r="SNU1787" s="558"/>
      <c r="SNV1787" s="559"/>
      <c r="SNW1787" s="557"/>
      <c r="SNX1787" s="558"/>
      <c r="SNY1787" s="558"/>
      <c r="SNZ1787" s="558"/>
      <c r="SOA1787" s="558"/>
      <c r="SOB1787" s="558"/>
      <c r="SOC1787" s="558"/>
      <c r="SOD1787" s="558"/>
      <c r="SOE1787" s="558"/>
      <c r="SOF1787" s="558"/>
      <c r="SOG1787" s="558"/>
      <c r="SOH1787" s="558"/>
      <c r="SOI1787" s="558"/>
      <c r="SOJ1787" s="558"/>
      <c r="SOK1787" s="558"/>
      <c r="SOL1787" s="558"/>
      <c r="SOM1787" s="558"/>
      <c r="SON1787" s="558"/>
      <c r="SOO1787" s="558"/>
      <c r="SOP1787" s="558"/>
      <c r="SOQ1787" s="558"/>
      <c r="SOR1787" s="558"/>
      <c r="SOS1787" s="558"/>
      <c r="SOT1787" s="558"/>
      <c r="SOU1787" s="558"/>
      <c r="SOV1787" s="558"/>
      <c r="SOW1787" s="558"/>
      <c r="SOX1787" s="558"/>
      <c r="SOY1787" s="558"/>
      <c r="SOZ1787" s="558"/>
      <c r="SPA1787" s="558"/>
      <c r="SPB1787" s="558"/>
      <c r="SPC1787" s="558"/>
      <c r="SPD1787" s="558"/>
      <c r="SPE1787" s="558"/>
      <c r="SPF1787" s="558"/>
      <c r="SPG1787" s="558"/>
      <c r="SPH1787" s="558"/>
      <c r="SPI1787" s="558"/>
      <c r="SPJ1787" s="558"/>
      <c r="SPK1787" s="558"/>
      <c r="SPL1787" s="558"/>
      <c r="SPM1787" s="558"/>
      <c r="SPN1787" s="558"/>
      <c r="SPO1787" s="558"/>
      <c r="SPP1787" s="558"/>
      <c r="SPQ1787" s="558"/>
      <c r="SPR1787" s="558"/>
      <c r="SPS1787" s="558"/>
      <c r="SPT1787" s="558"/>
      <c r="SPU1787" s="558"/>
      <c r="SPV1787" s="558"/>
      <c r="SPW1787" s="558"/>
      <c r="SPX1787" s="559"/>
      <c r="SPY1787" s="557"/>
      <c r="SPZ1787" s="558"/>
      <c r="SQA1787" s="558"/>
      <c r="SQB1787" s="558"/>
      <c r="SQC1787" s="558"/>
      <c r="SQD1787" s="558"/>
      <c r="SQE1787" s="558"/>
      <c r="SQF1787" s="558"/>
      <c r="SQG1787" s="558"/>
      <c r="SQH1787" s="558"/>
      <c r="SQI1787" s="558"/>
      <c r="SQJ1787" s="558"/>
      <c r="SQK1787" s="558"/>
      <c r="SQL1787" s="558"/>
      <c r="SQM1787" s="558"/>
      <c r="SQN1787" s="558"/>
      <c r="SQO1787" s="558"/>
      <c r="SQP1787" s="558"/>
      <c r="SQQ1787" s="558"/>
      <c r="SQR1787" s="558"/>
      <c r="SQS1787" s="558"/>
      <c r="SQT1787" s="558"/>
      <c r="SQU1787" s="558"/>
      <c r="SQV1787" s="558"/>
      <c r="SQW1787" s="558"/>
      <c r="SQX1787" s="558"/>
      <c r="SQY1787" s="558"/>
      <c r="SQZ1787" s="558"/>
      <c r="SRA1787" s="558"/>
      <c r="SRB1787" s="558"/>
      <c r="SRC1787" s="558"/>
      <c r="SRD1787" s="558"/>
      <c r="SRE1787" s="558"/>
      <c r="SRF1787" s="558"/>
      <c r="SRG1787" s="558"/>
      <c r="SRH1787" s="558"/>
      <c r="SRI1787" s="558"/>
      <c r="SRJ1787" s="558"/>
      <c r="SRK1787" s="558"/>
      <c r="SRL1787" s="558"/>
      <c r="SRM1787" s="558"/>
      <c r="SRN1787" s="558"/>
      <c r="SRO1787" s="558"/>
      <c r="SRP1787" s="558"/>
      <c r="SRQ1787" s="558"/>
      <c r="SRR1787" s="558"/>
      <c r="SRS1787" s="558"/>
      <c r="SRT1787" s="558"/>
      <c r="SRU1787" s="558"/>
      <c r="SRV1787" s="558"/>
      <c r="SRW1787" s="558"/>
      <c r="SRX1787" s="558"/>
      <c r="SRY1787" s="558"/>
      <c r="SRZ1787" s="559"/>
      <c r="SSA1787" s="557"/>
      <c r="SSB1787" s="558"/>
      <c r="SSC1787" s="558"/>
      <c r="SSD1787" s="558"/>
      <c r="SSE1787" s="558"/>
      <c r="SSF1787" s="558"/>
      <c r="SSG1787" s="558"/>
      <c r="SSH1787" s="558"/>
      <c r="SSI1787" s="558"/>
      <c r="SSJ1787" s="558"/>
      <c r="SSK1787" s="558"/>
      <c r="SSL1787" s="558"/>
      <c r="SSM1787" s="558"/>
      <c r="SSN1787" s="558"/>
      <c r="SSO1787" s="558"/>
      <c r="SSP1787" s="558"/>
      <c r="SSQ1787" s="558"/>
      <c r="SSR1787" s="558"/>
      <c r="SSS1787" s="558"/>
      <c r="SST1787" s="558"/>
      <c r="SSU1787" s="558"/>
      <c r="SSV1787" s="558"/>
      <c r="SSW1787" s="558"/>
      <c r="SSX1787" s="558"/>
      <c r="SSY1787" s="558"/>
      <c r="SSZ1787" s="558"/>
      <c r="STA1787" s="558"/>
      <c r="STB1787" s="558"/>
      <c r="STC1787" s="558"/>
      <c r="STD1787" s="558"/>
      <c r="STE1787" s="558"/>
      <c r="STF1787" s="558"/>
      <c r="STG1787" s="558"/>
      <c r="STH1787" s="558"/>
      <c r="STI1787" s="558"/>
      <c r="STJ1787" s="558"/>
      <c r="STK1787" s="558"/>
      <c r="STL1787" s="558"/>
      <c r="STM1787" s="558"/>
      <c r="STN1787" s="558"/>
      <c r="STO1787" s="558"/>
      <c r="STP1787" s="558"/>
      <c r="STQ1787" s="558"/>
      <c r="STR1787" s="558"/>
      <c r="STS1787" s="558"/>
      <c r="STT1787" s="558"/>
      <c r="STU1787" s="558"/>
      <c r="STV1787" s="558"/>
      <c r="STW1787" s="558"/>
      <c r="STX1787" s="558"/>
      <c r="STY1787" s="558"/>
      <c r="STZ1787" s="558"/>
      <c r="SUA1787" s="558"/>
      <c r="SUB1787" s="559"/>
      <c r="SUC1787" s="557"/>
      <c r="SUD1787" s="558"/>
      <c r="SUE1787" s="558"/>
      <c r="SUF1787" s="558"/>
      <c r="SUG1787" s="558"/>
      <c r="SUH1787" s="558"/>
      <c r="SUI1787" s="558"/>
      <c r="SUJ1787" s="558"/>
      <c r="SUK1787" s="558"/>
      <c r="SUL1787" s="558"/>
      <c r="SUM1787" s="558"/>
      <c r="SUN1787" s="558"/>
      <c r="SUO1787" s="558"/>
      <c r="SUP1787" s="558"/>
      <c r="SUQ1787" s="558"/>
      <c r="SUR1787" s="558"/>
      <c r="SUS1787" s="558"/>
      <c r="SUT1787" s="558"/>
      <c r="SUU1787" s="558"/>
      <c r="SUV1787" s="558"/>
      <c r="SUW1787" s="558"/>
      <c r="SUX1787" s="558"/>
      <c r="SUY1787" s="558"/>
      <c r="SUZ1787" s="558"/>
      <c r="SVA1787" s="558"/>
      <c r="SVB1787" s="558"/>
      <c r="SVC1787" s="558"/>
      <c r="SVD1787" s="558"/>
      <c r="SVE1787" s="558"/>
      <c r="SVF1787" s="558"/>
      <c r="SVG1787" s="558"/>
      <c r="SVH1787" s="558"/>
      <c r="SVI1787" s="558"/>
      <c r="SVJ1787" s="558"/>
      <c r="SVK1787" s="558"/>
      <c r="SVL1787" s="558"/>
      <c r="SVM1787" s="558"/>
      <c r="SVN1787" s="558"/>
      <c r="SVO1787" s="558"/>
      <c r="SVP1787" s="558"/>
      <c r="SVQ1787" s="558"/>
      <c r="SVR1787" s="558"/>
      <c r="SVS1787" s="558"/>
      <c r="SVT1787" s="558"/>
      <c r="SVU1787" s="558"/>
      <c r="SVV1787" s="558"/>
      <c r="SVW1787" s="558"/>
      <c r="SVX1787" s="558"/>
      <c r="SVY1787" s="558"/>
      <c r="SVZ1787" s="558"/>
      <c r="SWA1787" s="558"/>
      <c r="SWB1787" s="558"/>
      <c r="SWC1787" s="558"/>
      <c r="SWD1787" s="559"/>
      <c r="SWE1787" s="557"/>
      <c r="SWF1787" s="558"/>
      <c r="SWG1787" s="558"/>
      <c r="SWH1787" s="558"/>
      <c r="SWI1787" s="558"/>
      <c r="SWJ1787" s="558"/>
      <c r="SWK1787" s="558"/>
      <c r="SWL1787" s="558"/>
      <c r="SWM1787" s="558"/>
      <c r="SWN1787" s="558"/>
      <c r="SWO1787" s="558"/>
      <c r="SWP1787" s="558"/>
      <c r="SWQ1787" s="558"/>
      <c r="SWR1787" s="558"/>
      <c r="SWS1787" s="558"/>
      <c r="SWT1787" s="558"/>
      <c r="SWU1787" s="558"/>
      <c r="SWV1787" s="558"/>
      <c r="SWW1787" s="558"/>
      <c r="SWX1787" s="558"/>
      <c r="SWY1787" s="558"/>
      <c r="SWZ1787" s="558"/>
      <c r="SXA1787" s="558"/>
      <c r="SXB1787" s="558"/>
      <c r="SXC1787" s="558"/>
      <c r="SXD1787" s="558"/>
      <c r="SXE1787" s="558"/>
      <c r="SXF1787" s="558"/>
      <c r="SXG1787" s="558"/>
      <c r="SXH1787" s="558"/>
      <c r="SXI1787" s="558"/>
      <c r="SXJ1787" s="558"/>
      <c r="SXK1787" s="558"/>
      <c r="SXL1787" s="558"/>
      <c r="SXM1787" s="558"/>
      <c r="SXN1787" s="558"/>
      <c r="SXO1787" s="558"/>
      <c r="SXP1787" s="558"/>
      <c r="SXQ1787" s="558"/>
      <c r="SXR1787" s="558"/>
      <c r="SXS1787" s="558"/>
      <c r="SXT1787" s="558"/>
      <c r="SXU1787" s="558"/>
      <c r="SXV1787" s="558"/>
      <c r="SXW1787" s="558"/>
      <c r="SXX1787" s="558"/>
      <c r="SXY1787" s="558"/>
      <c r="SXZ1787" s="558"/>
      <c r="SYA1787" s="558"/>
      <c r="SYB1787" s="558"/>
      <c r="SYC1787" s="558"/>
      <c r="SYD1787" s="558"/>
      <c r="SYE1787" s="558"/>
      <c r="SYF1787" s="559"/>
      <c r="SYG1787" s="557"/>
      <c r="SYH1787" s="558"/>
      <c r="SYI1787" s="558"/>
      <c r="SYJ1787" s="558"/>
      <c r="SYK1787" s="558"/>
      <c r="SYL1787" s="558"/>
      <c r="SYM1787" s="558"/>
      <c r="SYN1787" s="558"/>
      <c r="SYO1787" s="558"/>
      <c r="SYP1787" s="558"/>
      <c r="SYQ1787" s="558"/>
      <c r="SYR1787" s="558"/>
      <c r="SYS1787" s="558"/>
      <c r="SYT1787" s="558"/>
      <c r="SYU1787" s="558"/>
      <c r="SYV1787" s="558"/>
      <c r="SYW1787" s="558"/>
      <c r="SYX1787" s="558"/>
      <c r="SYY1787" s="558"/>
      <c r="SYZ1787" s="558"/>
      <c r="SZA1787" s="558"/>
      <c r="SZB1787" s="558"/>
      <c r="SZC1787" s="558"/>
      <c r="SZD1787" s="558"/>
      <c r="SZE1787" s="558"/>
      <c r="SZF1787" s="558"/>
      <c r="SZG1787" s="558"/>
      <c r="SZH1787" s="558"/>
      <c r="SZI1787" s="558"/>
      <c r="SZJ1787" s="558"/>
      <c r="SZK1787" s="558"/>
      <c r="SZL1787" s="558"/>
      <c r="SZM1787" s="558"/>
      <c r="SZN1787" s="558"/>
      <c r="SZO1787" s="558"/>
      <c r="SZP1787" s="558"/>
      <c r="SZQ1787" s="558"/>
      <c r="SZR1787" s="558"/>
      <c r="SZS1787" s="558"/>
      <c r="SZT1787" s="558"/>
      <c r="SZU1787" s="558"/>
      <c r="SZV1787" s="558"/>
      <c r="SZW1787" s="558"/>
      <c r="SZX1787" s="558"/>
      <c r="SZY1787" s="558"/>
      <c r="SZZ1787" s="558"/>
      <c r="TAA1787" s="558"/>
      <c r="TAB1787" s="558"/>
      <c r="TAC1787" s="558"/>
      <c r="TAD1787" s="558"/>
      <c r="TAE1787" s="558"/>
      <c r="TAF1787" s="558"/>
      <c r="TAG1787" s="558"/>
      <c r="TAH1787" s="559"/>
      <c r="TAI1787" s="557"/>
      <c r="TAJ1787" s="558"/>
      <c r="TAK1787" s="558"/>
      <c r="TAL1787" s="558"/>
      <c r="TAM1787" s="558"/>
      <c r="TAN1787" s="558"/>
      <c r="TAO1787" s="558"/>
      <c r="TAP1787" s="558"/>
      <c r="TAQ1787" s="558"/>
      <c r="TAR1787" s="558"/>
      <c r="TAS1787" s="558"/>
      <c r="TAT1787" s="558"/>
      <c r="TAU1787" s="558"/>
      <c r="TAV1787" s="558"/>
      <c r="TAW1787" s="558"/>
      <c r="TAX1787" s="558"/>
      <c r="TAY1787" s="558"/>
      <c r="TAZ1787" s="558"/>
      <c r="TBA1787" s="558"/>
      <c r="TBB1787" s="558"/>
      <c r="TBC1787" s="558"/>
      <c r="TBD1787" s="558"/>
      <c r="TBE1787" s="558"/>
      <c r="TBF1787" s="558"/>
      <c r="TBG1787" s="558"/>
      <c r="TBH1787" s="558"/>
      <c r="TBI1787" s="558"/>
      <c r="TBJ1787" s="558"/>
      <c r="TBK1787" s="558"/>
      <c r="TBL1787" s="558"/>
      <c r="TBM1787" s="558"/>
      <c r="TBN1787" s="558"/>
      <c r="TBO1787" s="558"/>
      <c r="TBP1787" s="558"/>
      <c r="TBQ1787" s="558"/>
      <c r="TBR1787" s="558"/>
      <c r="TBS1787" s="558"/>
      <c r="TBT1787" s="558"/>
      <c r="TBU1787" s="558"/>
      <c r="TBV1787" s="558"/>
      <c r="TBW1787" s="558"/>
      <c r="TBX1787" s="558"/>
      <c r="TBY1787" s="558"/>
      <c r="TBZ1787" s="558"/>
      <c r="TCA1787" s="558"/>
      <c r="TCB1787" s="558"/>
      <c r="TCC1787" s="558"/>
      <c r="TCD1787" s="558"/>
      <c r="TCE1787" s="558"/>
      <c r="TCF1787" s="558"/>
      <c r="TCG1787" s="558"/>
      <c r="TCH1787" s="558"/>
      <c r="TCI1787" s="558"/>
      <c r="TCJ1787" s="559"/>
      <c r="TCK1787" s="557"/>
      <c r="TCL1787" s="558"/>
      <c r="TCM1787" s="558"/>
      <c r="TCN1787" s="558"/>
      <c r="TCO1787" s="558"/>
      <c r="TCP1787" s="558"/>
      <c r="TCQ1787" s="558"/>
      <c r="TCR1787" s="558"/>
      <c r="TCS1787" s="558"/>
      <c r="TCT1787" s="558"/>
      <c r="TCU1787" s="558"/>
      <c r="TCV1787" s="558"/>
      <c r="TCW1787" s="558"/>
      <c r="TCX1787" s="558"/>
      <c r="TCY1787" s="558"/>
      <c r="TCZ1787" s="558"/>
      <c r="TDA1787" s="558"/>
      <c r="TDB1787" s="558"/>
      <c r="TDC1787" s="558"/>
      <c r="TDD1787" s="558"/>
      <c r="TDE1787" s="558"/>
      <c r="TDF1787" s="558"/>
      <c r="TDG1787" s="558"/>
      <c r="TDH1787" s="558"/>
      <c r="TDI1787" s="558"/>
      <c r="TDJ1787" s="558"/>
      <c r="TDK1787" s="558"/>
      <c r="TDL1787" s="558"/>
      <c r="TDM1787" s="558"/>
      <c r="TDN1787" s="558"/>
      <c r="TDO1787" s="558"/>
      <c r="TDP1787" s="558"/>
      <c r="TDQ1787" s="558"/>
      <c r="TDR1787" s="558"/>
      <c r="TDS1787" s="558"/>
      <c r="TDT1787" s="558"/>
      <c r="TDU1787" s="558"/>
      <c r="TDV1787" s="558"/>
      <c r="TDW1787" s="558"/>
      <c r="TDX1787" s="558"/>
      <c r="TDY1787" s="558"/>
      <c r="TDZ1787" s="558"/>
      <c r="TEA1787" s="558"/>
      <c r="TEB1787" s="558"/>
      <c r="TEC1787" s="558"/>
      <c r="TED1787" s="558"/>
      <c r="TEE1787" s="558"/>
      <c r="TEF1787" s="558"/>
      <c r="TEG1787" s="558"/>
      <c r="TEH1787" s="558"/>
      <c r="TEI1787" s="558"/>
      <c r="TEJ1787" s="558"/>
      <c r="TEK1787" s="558"/>
      <c r="TEL1787" s="559"/>
      <c r="TEM1787" s="557"/>
      <c r="TEN1787" s="558"/>
      <c r="TEO1787" s="558"/>
      <c r="TEP1787" s="558"/>
      <c r="TEQ1787" s="558"/>
      <c r="TER1787" s="558"/>
      <c r="TES1787" s="558"/>
      <c r="TET1787" s="558"/>
      <c r="TEU1787" s="558"/>
      <c r="TEV1787" s="558"/>
      <c r="TEW1787" s="558"/>
      <c r="TEX1787" s="558"/>
      <c r="TEY1787" s="558"/>
      <c r="TEZ1787" s="558"/>
      <c r="TFA1787" s="558"/>
      <c r="TFB1787" s="558"/>
      <c r="TFC1787" s="558"/>
      <c r="TFD1787" s="558"/>
      <c r="TFE1787" s="558"/>
      <c r="TFF1787" s="558"/>
      <c r="TFG1787" s="558"/>
      <c r="TFH1787" s="558"/>
      <c r="TFI1787" s="558"/>
      <c r="TFJ1787" s="558"/>
      <c r="TFK1787" s="558"/>
      <c r="TFL1787" s="558"/>
      <c r="TFM1787" s="558"/>
      <c r="TFN1787" s="558"/>
      <c r="TFO1787" s="558"/>
      <c r="TFP1787" s="558"/>
      <c r="TFQ1787" s="558"/>
      <c r="TFR1787" s="558"/>
      <c r="TFS1787" s="558"/>
      <c r="TFT1787" s="558"/>
      <c r="TFU1787" s="558"/>
      <c r="TFV1787" s="558"/>
      <c r="TFW1787" s="558"/>
      <c r="TFX1787" s="558"/>
      <c r="TFY1787" s="558"/>
      <c r="TFZ1787" s="558"/>
      <c r="TGA1787" s="558"/>
      <c r="TGB1787" s="558"/>
      <c r="TGC1787" s="558"/>
      <c r="TGD1787" s="558"/>
      <c r="TGE1787" s="558"/>
      <c r="TGF1787" s="558"/>
      <c r="TGG1787" s="558"/>
      <c r="TGH1787" s="558"/>
      <c r="TGI1787" s="558"/>
      <c r="TGJ1787" s="558"/>
      <c r="TGK1787" s="558"/>
      <c r="TGL1787" s="558"/>
      <c r="TGM1787" s="558"/>
      <c r="TGN1787" s="559"/>
      <c r="TGO1787" s="557"/>
      <c r="TGP1787" s="558"/>
      <c r="TGQ1787" s="558"/>
      <c r="TGR1787" s="558"/>
      <c r="TGS1787" s="558"/>
      <c r="TGT1787" s="558"/>
      <c r="TGU1787" s="558"/>
      <c r="TGV1787" s="558"/>
      <c r="TGW1787" s="558"/>
      <c r="TGX1787" s="558"/>
      <c r="TGY1787" s="558"/>
      <c r="TGZ1787" s="558"/>
      <c r="THA1787" s="558"/>
      <c r="THB1787" s="558"/>
      <c r="THC1787" s="558"/>
      <c r="THD1787" s="558"/>
      <c r="THE1787" s="558"/>
      <c r="THF1787" s="558"/>
      <c r="THG1787" s="558"/>
      <c r="THH1787" s="558"/>
      <c r="THI1787" s="558"/>
      <c r="THJ1787" s="558"/>
      <c r="THK1787" s="558"/>
      <c r="THL1787" s="558"/>
      <c r="THM1787" s="558"/>
      <c r="THN1787" s="558"/>
      <c r="THO1787" s="558"/>
      <c r="THP1787" s="558"/>
      <c r="THQ1787" s="558"/>
      <c r="THR1787" s="558"/>
      <c r="THS1787" s="558"/>
      <c r="THT1787" s="558"/>
      <c r="THU1787" s="558"/>
      <c r="THV1787" s="558"/>
      <c r="THW1787" s="558"/>
      <c r="THX1787" s="558"/>
      <c r="THY1787" s="558"/>
      <c r="THZ1787" s="558"/>
      <c r="TIA1787" s="558"/>
      <c r="TIB1787" s="558"/>
      <c r="TIC1787" s="558"/>
      <c r="TID1787" s="558"/>
      <c r="TIE1787" s="558"/>
      <c r="TIF1787" s="558"/>
      <c r="TIG1787" s="558"/>
      <c r="TIH1787" s="558"/>
      <c r="TII1787" s="558"/>
      <c r="TIJ1787" s="558"/>
      <c r="TIK1787" s="558"/>
      <c r="TIL1787" s="558"/>
      <c r="TIM1787" s="558"/>
      <c r="TIN1787" s="558"/>
      <c r="TIO1787" s="558"/>
      <c r="TIP1787" s="559"/>
      <c r="TIQ1787" s="557"/>
      <c r="TIR1787" s="558"/>
      <c r="TIS1787" s="558"/>
      <c r="TIT1787" s="558"/>
      <c r="TIU1787" s="558"/>
      <c r="TIV1787" s="558"/>
      <c r="TIW1787" s="558"/>
      <c r="TIX1787" s="558"/>
      <c r="TIY1787" s="558"/>
      <c r="TIZ1787" s="558"/>
      <c r="TJA1787" s="558"/>
      <c r="TJB1787" s="558"/>
      <c r="TJC1787" s="558"/>
      <c r="TJD1787" s="558"/>
      <c r="TJE1787" s="558"/>
      <c r="TJF1787" s="558"/>
      <c r="TJG1787" s="558"/>
      <c r="TJH1787" s="558"/>
      <c r="TJI1787" s="558"/>
      <c r="TJJ1787" s="558"/>
      <c r="TJK1787" s="558"/>
      <c r="TJL1787" s="558"/>
      <c r="TJM1787" s="558"/>
      <c r="TJN1787" s="558"/>
      <c r="TJO1787" s="558"/>
      <c r="TJP1787" s="558"/>
      <c r="TJQ1787" s="558"/>
      <c r="TJR1787" s="558"/>
      <c r="TJS1787" s="558"/>
      <c r="TJT1787" s="558"/>
      <c r="TJU1787" s="558"/>
      <c r="TJV1787" s="558"/>
      <c r="TJW1787" s="558"/>
      <c r="TJX1787" s="558"/>
      <c r="TJY1787" s="558"/>
      <c r="TJZ1787" s="558"/>
      <c r="TKA1787" s="558"/>
      <c r="TKB1787" s="558"/>
      <c r="TKC1787" s="558"/>
      <c r="TKD1787" s="558"/>
      <c r="TKE1787" s="558"/>
      <c r="TKF1787" s="558"/>
      <c r="TKG1787" s="558"/>
      <c r="TKH1787" s="558"/>
      <c r="TKI1787" s="558"/>
      <c r="TKJ1787" s="558"/>
      <c r="TKK1787" s="558"/>
      <c r="TKL1787" s="558"/>
      <c r="TKM1787" s="558"/>
      <c r="TKN1787" s="558"/>
      <c r="TKO1787" s="558"/>
      <c r="TKP1787" s="558"/>
      <c r="TKQ1787" s="558"/>
      <c r="TKR1787" s="559"/>
      <c r="TKS1787" s="557"/>
      <c r="TKT1787" s="558"/>
      <c r="TKU1787" s="558"/>
      <c r="TKV1787" s="558"/>
      <c r="TKW1787" s="558"/>
      <c r="TKX1787" s="558"/>
      <c r="TKY1787" s="558"/>
      <c r="TKZ1787" s="558"/>
      <c r="TLA1787" s="558"/>
      <c r="TLB1787" s="558"/>
      <c r="TLC1787" s="558"/>
      <c r="TLD1787" s="558"/>
      <c r="TLE1787" s="558"/>
      <c r="TLF1787" s="558"/>
      <c r="TLG1787" s="558"/>
      <c r="TLH1787" s="558"/>
      <c r="TLI1787" s="558"/>
      <c r="TLJ1787" s="558"/>
      <c r="TLK1787" s="558"/>
      <c r="TLL1787" s="558"/>
      <c r="TLM1787" s="558"/>
      <c r="TLN1787" s="558"/>
      <c r="TLO1787" s="558"/>
      <c r="TLP1787" s="558"/>
      <c r="TLQ1787" s="558"/>
      <c r="TLR1787" s="558"/>
      <c r="TLS1787" s="558"/>
      <c r="TLT1787" s="558"/>
      <c r="TLU1787" s="558"/>
      <c r="TLV1787" s="558"/>
      <c r="TLW1787" s="558"/>
      <c r="TLX1787" s="558"/>
      <c r="TLY1787" s="558"/>
      <c r="TLZ1787" s="558"/>
      <c r="TMA1787" s="558"/>
      <c r="TMB1787" s="558"/>
      <c r="TMC1787" s="558"/>
      <c r="TMD1787" s="558"/>
      <c r="TME1787" s="558"/>
      <c r="TMF1787" s="558"/>
      <c r="TMG1787" s="558"/>
      <c r="TMH1787" s="558"/>
      <c r="TMI1787" s="558"/>
      <c r="TMJ1787" s="558"/>
      <c r="TMK1787" s="558"/>
      <c r="TML1787" s="558"/>
      <c r="TMM1787" s="558"/>
      <c r="TMN1787" s="558"/>
      <c r="TMO1787" s="558"/>
      <c r="TMP1787" s="558"/>
      <c r="TMQ1787" s="558"/>
      <c r="TMR1787" s="558"/>
      <c r="TMS1787" s="558"/>
      <c r="TMT1787" s="559"/>
      <c r="TMU1787" s="557"/>
      <c r="TMV1787" s="558"/>
      <c r="TMW1787" s="558"/>
      <c r="TMX1787" s="558"/>
      <c r="TMY1787" s="558"/>
      <c r="TMZ1787" s="558"/>
      <c r="TNA1787" s="558"/>
      <c r="TNB1787" s="558"/>
      <c r="TNC1787" s="558"/>
      <c r="TND1787" s="558"/>
      <c r="TNE1787" s="558"/>
      <c r="TNF1787" s="558"/>
      <c r="TNG1787" s="558"/>
      <c r="TNH1787" s="558"/>
      <c r="TNI1787" s="558"/>
      <c r="TNJ1787" s="558"/>
      <c r="TNK1787" s="558"/>
      <c r="TNL1787" s="558"/>
      <c r="TNM1787" s="558"/>
      <c r="TNN1787" s="558"/>
      <c r="TNO1787" s="558"/>
      <c r="TNP1787" s="558"/>
      <c r="TNQ1787" s="558"/>
      <c r="TNR1787" s="558"/>
      <c r="TNS1787" s="558"/>
      <c r="TNT1787" s="558"/>
      <c r="TNU1787" s="558"/>
      <c r="TNV1787" s="558"/>
      <c r="TNW1787" s="558"/>
      <c r="TNX1787" s="558"/>
      <c r="TNY1787" s="558"/>
      <c r="TNZ1787" s="558"/>
      <c r="TOA1787" s="558"/>
      <c r="TOB1787" s="558"/>
      <c r="TOC1787" s="558"/>
      <c r="TOD1787" s="558"/>
      <c r="TOE1787" s="558"/>
      <c r="TOF1787" s="558"/>
      <c r="TOG1787" s="558"/>
      <c r="TOH1787" s="558"/>
      <c r="TOI1787" s="558"/>
      <c r="TOJ1787" s="558"/>
      <c r="TOK1787" s="558"/>
      <c r="TOL1787" s="558"/>
      <c r="TOM1787" s="558"/>
      <c r="TON1787" s="558"/>
      <c r="TOO1787" s="558"/>
      <c r="TOP1787" s="558"/>
      <c r="TOQ1787" s="558"/>
      <c r="TOR1787" s="558"/>
      <c r="TOS1787" s="558"/>
      <c r="TOT1787" s="558"/>
      <c r="TOU1787" s="558"/>
      <c r="TOV1787" s="559"/>
      <c r="TOW1787" s="557"/>
      <c r="TOX1787" s="558"/>
      <c r="TOY1787" s="558"/>
      <c r="TOZ1787" s="558"/>
      <c r="TPA1787" s="558"/>
      <c r="TPB1787" s="558"/>
      <c r="TPC1787" s="558"/>
      <c r="TPD1787" s="558"/>
      <c r="TPE1787" s="558"/>
      <c r="TPF1787" s="558"/>
      <c r="TPG1787" s="558"/>
      <c r="TPH1787" s="558"/>
      <c r="TPI1787" s="558"/>
      <c r="TPJ1787" s="558"/>
      <c r="TPK1787" s="558"/>
      <c r="TPL1787" s="558"/>
      <c r="TPM1787" s="558"/>
      <c r="TPN1787" s="558"/>
      <c r="TPO1787" s="558"/>
      <c r="TPP1787" s="558"/>
      <c r="TPQ1787" s="558"/>
      <c r="TPR1787" s="558"/>
      <c r="TPS1787" s="558"/>
      <c r="TPT1787" s="558"/>
      <c r="TPU1787" s="558"/>
      <c r="TPV1787" s="558"/>
      <c r="TPW1787" s="558"/>
      <c r="TPX1787" s="558"/>
      <c r="TPY1787" s="558"/>
      <c r="TPZ1787" s="558"/>
      <c r="TQA1787" s="558"/>
      <c r="TQB1787" s="558"/>
      <c r="TQC1787" s="558"/>
      <c r="TQD1787" s="558"/>
      <c r="TQE1787" s="558"/>
      <c r="TQF1787" s="558"/>
      <c r="TQG1787" s="558"/>
      <c r="TQH1787" s="558"/>
      <c r="TQI1787" s="558"/>
      <c r="TQJ1787" s="558"/>
      <c r="TQK1787" s="558"/>
      <c r="TQL1787" s="558"/>
      <c r="TQM1787" s="558"/>
      <c r="TQN1787" s="558"/>
      <c r="TQO1787" s="558"/>
      <c r="TQP1787" s="558"/>
      <c r="TQQ1787" s="558"/>
      <c r="TQR1787" s="558"/>
      <c r="TQS1787" s="558"/>
      <c r="TQT1787" s="558"/>
      <c r="TQU1787" s="558"/>
      <c r="TQV1787" s="558"/>
      <c r="TQW1787" s="558"/>
      <c r="TQX1787" s="559"/>
      <c r="TQY1787" s="557"/>
      <c r="TQZ1787" s="558"/>
      <c r="TRA1787" s="558"/>
      <c r="TRB1787" s="558"/>
      <c r="TRC1787" s="558"/>
      <c r="TRD1787" s="558"/>
      <c r="TRE1787" s="558"/>
      <c r="TRF1787" s="558"/>
      <c r="TRG1787" s="558"/>
      <c r="TRH1787" s="558"/>
      <c r="TRI1787" s="558"/>
      <c r="TRJ1787" s="558"/>
      <c r="TRK1787" s="558"/>
      <c r="TRL1787" s="558"/>
      <c r="TRM1787" s="558"/>
      <c r="TRN1787" s="558"/>
      <c r="TRO1787" s="558"/>
      <c r="TRP1787" s="558"/>
      <c r="TRQ1787" s="558"/>
      <c r="TRR1787" s="558"/>
      <c r="TRS1787" s="558"/>
      <c r="TRT1787" s="558"/>
      <c r="TRU1787" s="558"/>
      <c r="TRV1787" s="558"/>
      <c r="TRW1787" s="558"/>
      <c r="TRX1787" s="558"/>
      <c r="TRY1787" s="558"/>
      <c r="TRZ1787" s="558"/>
      <c r="TSA1787" s="558"/>
      <c r="TSB1787" s="558"/>
      <c r="TSC1787" s="558"/>
      <c r="TSD1787" s="558"/>
      <c r="TSE1787" s="558"/>
      <c r="TSF1787" s="558"/>
      <c r="TSG1787" s="558"/>
      <c r="TSH1787" s="558"/>
      <c r="TSI1787" s="558"/>
      <c r="TSJ1787" s="558"/>
      <c r="TSK1787" s="558"/>
      <c r="TSL1787" s="558"/>
      <c r="TSM1787" s="558"/>
      <c r="TSN1787" s="558"/>
      <c r="TSO1787" s="558"/>
      <c r="TSP1787" s="558"/>
      <c r="TSQ1787" s="558"/>
      <c r="TSR1787" s="558"/>
      <c r="TSS1787" s="558"/>
      <c r="TST1787" s="558"/>
      <c r="TSU1787" s="558"/>
      <c r="TSV1787" s="558"/>
      <c r="TSW1787" s="558"/>
      <c r="TSX1787" s="558"/>
      <c r="TSY1787" s="558"/>
      <c r="TSZ1787" s="559"/>
      <c r="TTA1787" s="557"/>
      <c r="TTB1787" s="558"/>
      <c r="TTC1787" s="558"/>
      <c r="TTD1787" s="558"/>
      <c r="TTE1787" s="558"/>
      <c r="TTF1787" s="558"/>
      <c r="TTG1787" s="558"/>
      <c r="TTH1787" s="558"/>
      <c r="TTI1787" s="558"/>
      <c r="TTJ1787" s="558"/>
      <c r="TTK1787" s="558"/>
      <c r="TTL1787" s="558"/>
      <c r="TTM1787" s="558"/>
      <c r="TTN1787" s="558"/>
      <c r="TTO1787" s="558"/>
      <c r="TTP1787" s="558"/>
      <c r="TTQ1787" s="558"/>
      <c r="TTR1787" s="558"/>
      <c r="TTS1787" s="558"/>
      <c r="TTT1787" s="558"/>
      <c r="TTU1787" s="558"/>
      <c r="TTV1787" s="558"/>
      <c r="TTW1787" s="558"/>
      <c r="TTX1787" s="558"/>
      <c r="TTY1787" s="558"/>
      <c r="TTZ1787" s="558"/>
      <c r="TUA1787" s="558"/>
      <c r="TUB1787" s="558"/>
      <c r="TUC1787" s="558"/>
      <c r="TUD1787" s="558"/>
      <c r="TUE1787" s="558"/>
      <c r="TUF1787" s="558"/>
      <c r="TUG1787" s="558"/>
      <c r="TUH1787" s="558"/>
      <c r="TUI1787" s="558"/>
      <c r="TUJ1787" s="558"/>
      <c r="TUK1787" s="558"/>
      <c r="TUL1787" s="558"/>
      <c r="TUM1787" s="558"/>
      <c r="TUN1787" s="558"/>
      <c r="TUO1787" s="558"/>
      <c r="TUP1787" s="558"/>
      <c r="TUQ1787" s="558"/>
      <c r="TUR1787" s="558"/>
      <c r="TUS1787" s="558"/>
      <c r="TUT1787" s="558"/>
      <c r="TUU1787" s="558"/>
      <c r="TUV1787" s="558"/>
      <c r="TUW1787" s="558"/>
      <c r="TUX1787" s="558"/>
      <c r="TUY1787" s="558"/>
      <c r="TUZ1787" s="558"/>
      <c r="TVA1787" s="558"/>
      <c r="TVB1787" s="559"/>
      <c r="TVC1787" s="557"/>
      <c r="TVD1787" s="558"/>
      <c r="TVE1787" s="558"/>
      <c r="TVF1787" s="558"/>
      <c r="TVG1787" s="558"/>
      <c r="TVH1787" s="558"/>
      <c r="TVI1787" s="558"/>
      <c r="TVJ1787" s="558"/>
      <c r="TVK1787" s="558"/>
      <c r="TVL1787" s="558"/>
      <c r="TVM1787" s="558"/>
      <c r="TVN1787" s="558"/>
      <c r="TVO1787" s="558"/>
      <c r="TVP1787" s="558"/>
      <c r="TVQ1787" s="558"/>
      <c r="TVR1787" s="558"/>
      <c r="TVS1787" s="558"/>
      <c r="TVT1787" s="558"/>
      <c r="TVU1787" s="558"/>
      <c r="TVV1787" s="558"/>
      <c r="TVW1787" s="558"/>
      <c r="TVX1787" s="558"/>
      <c r="TVY1787" s="558"/>
      <c r="TVZ1787" s="558"/>
      <c r="TWA1787" s="558"/>
      <c r="TWB1787" s="558"/>
      <c r="TWC1787" s="558"/>
      <c r="TWD1787" s="558"/>
      <c r="TWE1787" s="558"/>
      <c r="TWF1787" s="558"/>
      <c r="TWG1787" s="558"/>
      <c r="TWH1787" s="558"/>
      <c r="TWI1787" s="558"/>
      <c r="TWJ1787" s="558"/>
      <c r="TWK1787" s="558"/>
      <c r="TWL1787" s="558"/>
      <c r="TWM1787" s="558"/>
      <c r="TWN1787" s="558"/>
      <c r="TWO1787" s="558"/>
      <c r="TWP1787" s="558"/>
      <c r="TWQ1787" s="558"/>
      <c r="TWR1787" s="558"/>
      <c r="TWS1787" s="558"/>
      <c r="TWT1787" s="558"/>
      <c r="TWU1787" s="558"/>
      <c r="TWV1787" s="558"/>
      <c r="TWW1787" s="558"/>
      <c r="TWX1787" s="558"/>
      <c r="TWY1787" s="558"/>
      <c r="TWZ1787" s="558"/>
      <c r="TXA1787" s="558"/>
      <c r="TXB1787" s="558"/>
      <c r="TXC1787" s="558"/>
      <c r="TXD1787" s="559"/>
      <c r="TXE1787" s="557"/>
      <c r="TXF1787" s="558"/>
      <c r="TXG1787" s="558"/>
      <c r="TXH1787" s="558"/>
      <c r="TXI1787" s="558"/>
      <c r="TXJ1787" s="558"/>
      <c r="TXK1787" s="558"/>
      <c r="TXL1787" s="558"/>
      <c r="TXM1787" s="558"/>
      <c r="TXN1787" s="558"/>
      <c r="TXO1787" s="558"/>
      <c r="TXP1787" s="558"/>
      <c r="TXQ1787" s="558"/>
      <c r="TXR1787" s="558"/>
      <c r="TXS1787" s="558"/>
      <c r="TXT1787" s="558"/>
      <c r="TXU1787" s="558"/>
      <c r="TXV1787" s="558"/>
      <c r="TXW1787" s="558"/>
      <c r="TXX1787" s="558"/>
      <c r="TXY1787" s="558"/>
      <c r="TXZ1787" s="558"/>
      <c r="TYA1787" s="558"/>
      <c r="TYB1787" s="558"/>
      <c r="TYC1787" s="558"/>
      <c r="TYD1787" s="558"/>
      <c r="TYE1787" s="558"/>
      <c r="TYF1787" s="558"/>
      <c r="TYG1787" s="558"/>
      <c r="TYH1787" s="558"/>
      <c r="TYI1787" s="558"/>
      <c r="TYJ1787" s="558"/>
      <c r="TYK1787" s="558"/>
      <c r="TYL1787" s="558"/>
      <c r="TYM1787" s="558"/>
      <c r="TYN1787" s="558"/>
      <c r="TYO1787" s="558"/>
      <c r="TYP1787" s="558"/>
      <c r="TYQ1787" s="558"/>
      <c r="TYR1787" s="558"/>
      <c r="TYS1787" s="558"/>
      <c r="TYT1787" s="558"/>
      <c r="TYU1787" s="558"/>
      <c r="TYV1787" s="558"/>
      <c r="TYW1787" s="558"/>
      <c r="TYX1787" s="558"/>
      <c r="TYY1787" s="558"/>
      <c r="TYZ1787" s="558"/>
      <c r="TZA1787" s="558"/>
      <c r="TZB1787" s="558"/>
      <c r="TZC1787" s="558"/>
      <c r="TZD1787" s="558"/>
      <c r="TZE1787" s="558"/>
      <c r="TZF1787" s="559"/>
      <c r="TZG1787" s="557"/>
      <c r="TZH1787" s="558"/>
      <c r="TZI1787" s="558"/>
      <c r="TZJ1787" s="558"/>
      <c r="TZK1787" s="558"/>
      <c r="TZL1787" s="558"/>
      <c r="TZM1787" s="558"/>
      <c r="TZN1787" s="558"/>
      <c r="TZO1787" s="558"/>
      <c r="TZP1787" s="558"/>
      <c r="TZQ1787" s="558"/>
      <c r="TZR1787" s="558"/>
      <c r="TZS1787" s="558"/>
      <c r="TZT1787" s="558"/>
      <c r="TZU1787" s="558"/>
      <c r="TZV1787" s="558"/>
      <c r="TZW1787" s="558"/>
      <c r="TZX1787" s="558"/>
      <c r="TZY1787" s="558"/>
      <c r="TZZ1787" s="558"/>
      <c r="UAA1787" s="558"/>
      <c r="UAB1787" s="558"/>
      <c r="UAC1787" s="558"/>
      <c r="UAD1787" s="558"/>
      <c r="UAE1787" s="558"/>
      <c r="UAF1787" s="558"/>
      <c r="UAG1787" s="558"/>
      <c r="UAH1787" s="558"/>
      <c r="UAI1787" s="558"/>
      <c r="UAJ1787" s="558"/>
      <c r="UAK1787" s="558"/>
      <c r="UAL1787" s="558"/>
      <c r="UAM1787" s="558"/>
      <c r="UAN1787" s="558"/>
      <c r="UAO1787" s="558"/>
      <c r="UAP1787" s="558"/>
      <c r="UAQ1787" s="558"/>
      <c r="UAR1787" s="558"/>
      <c r="UAS1787" s="558"/>
      <c r="UAT1787" s="558"/>
      <c r="UAU1787" s="558"/>
      <c r="UAV1787" s="558"/>
      <c r="UAW1787" s="558"/>
      <c r="UAX1787" s="558"/>
      <c r="UAY1787" s="558"/>
      <c r="UAZ1787" s="558"/>
      <c r="UBA1787" s="558"/>
      <c r="UBB1787" s="558"/>
      <c r="UBC1787" s="558"/>
      <c r="UBD1787" s="558"/>
      <c r="UBE1787" s="558"/>
      <c r="UBF1787" s="558"/>
      <c r="UBG1787" s="558"/>
      <c r="UBH1787" s="559"/>
      <c r="UBI1787" s="557"/>
      <c r="UBJ1787" s="558"/>
      <c r="UBK1787" s="558"/>
      <c r="UBL1787" s="558"/>
      <c r="UBM1787" s="558"/>
      <c r="UBN1787" s="558"/>
      <c r="UBO1787" s="558"/>
      <c r="UBP1787" s="558"/>
      <c r="UBQ1787" s="558"/>
      <c r="UBR1787" s="558"/>
      <c r="UBS1787" s="558"/>
      <c r="UBT1787" s="558"/>
      <c r="UBU1787" s="558"/>
      <c r="UBV1787" s="558"/>
      <c r="UBW1787" s="558"/>
      <c r="UBX1787" s="558"/>
      <c r="UBY1787" s="558"/>
      <c r="UBZ1787" s="558"/>
      <c r="UCA1787" s="558"/>
      <c r="UCB1787" s="558"/>
      <c r="UCC1787" s="558"/>
      <c r="UCD1787" s="558"/>
      <c r="UCE1787" s="558"/>
      <c r="UCF1787" s="558"/>
      <c r="UCG1787" s="558"/>
      <c r="UCH1787" s="558"/>
      <c r="UCI1787" s="558"/>
      <c r="UCJ1787" s="558"/>
      <c r="UCK1787" s="558"/>
      <c r="UCL1787" s="558"/>
      <c r="UCM1787" s="558"/>
      <c r="UCN1787" s="558"/>
      <c r="UCO1787" s="558"/>
      <c r="UCP1787" s="558"/>
      <c r="UCQ1787" s="558"/>
      <c r="UCR1787" s="558"/>
      <c r="UCS1787" s="558"/>
      <c r="UCT1787" s="558"/>
      <c r="UCU1787" s="558"/>
      <c r="UCV1787" s="558"/>
      <c r="UCW1787" s="558"/>
      <c r="UCX1787" s="558"/>
      <c r="UCY1787" s="558"/>
      <c r="UCZ1787" s="558"/>
      <c r="UDA1787" s="558"/>
      <c r="UDB1787" s="558"/>
      <c r="UDC1787" s="558"/>
      <c r="UDD1787" s="558"/>
      <c r="UDE1787" s="558"/>
      <c r="UDF1787" s="558"/>
      <c r="UDG1787" s="558"/>
      <c r="UDH1787" s="558"/>
      <c r="UDI1787" s="558"/>
      <c r="UDJ1787" s="559"/>
      <c r="UDK1787" s="557"/>
      <c r="UDL1787" s="558"/>
      <c r="UDM1787" s="558"/>
      <c r="UDN1787" s="558"/>
      <c r="UDO1787" s="558"/>
      <c r="UDP1787" s="558"/>
      <c r="UDQ1787" s="558"/>
      <c r="UDR1787" s="558"/>
      <c r="UDS1787" s="558"/>
      <c r="UDT1787" s="558"/>
      <c r="UDU1787" s="558"/>
      <c r="UDV1787" s="558"/>
      <c r="UDW1787" s="558"/>
      <c r="UDX1787" s="558"/>
      <c r="UDY1787" s="558"/>
      <c r="UDZ1787" s="558"/>
      <c r="UEA1787" s="558"/>
      <c r="UEB1787" s="558"/>
      <c r="UEC1787" s="558"/>
      <c r="UED1787" s="558"/>
      <c r="UEE1787" s="558"/>
      <c r="UEF1787" s="558"/>
      <c r="UEG1787" s="558"/>
      <c r="UEH1787" s="558"/>
      <c r="UEI1787" s="558"/>
      <c r="UEJ1787" s="558"/>
      <c r="UEK1787" s="558"/>
      <c r="UEL1787" s="558"/>
      <c r="UEM1787" s="558"/>
      <c r="UEN1787" s="558"/>
      <c r="UEO1787" s="558"/>
      <c r="UEP1787" s="558"/>
      <c r="UEQ1787" s="558"/>
      <c r="UER1787" s="558"/>
      <c r="UES1787" s="558"/>
      <c r="UET1787" s="558"/>
      <c r="UEU1787" s="558"/>
      <c r="UEV1787" s="558"/>
      <c r="UEW1787" s="558"/>
      <c r="UEX1787" s="558"/>
      <c r="UEY1787" s="558"/>
      <c r="UEZ1787" s="558"/>
      <c r="UFA1787" s="558"/>
      <c r="UFB1787" s="558"/>
      <c r="UFC1787" s="558"/>
      <c r="UFD1787" s="558"/>
      <c r="UFE1787" s="558"/>
      <c r="UFF1787" s="558"/>
      <c r="UFG1787" s="558"/>
      <c r="UFH1787" s="558"/>
      <c r="UFI1787" s="558"/>
      <c r="UFJ1787" s="558"/>
      <c r="UFK1787" s="558"/>
      <c r="UFL1787" s="559"/>
      <c r="UFM1787" s="557"/>
      <c r="UFN1787" s="558"/>
      <c r="UFO1787" s="558"/>
      <c r="UFP1787" s="558"/>
      <c r="UFQ1787" s="558"/>
      <c r="UFR1787" s="558"/>
      <c r="UFS1787" s="558"/>
      <c r="UFT1787" s="558"/>
      <c r="UFU1787" s="558"/>
      <c r="UFV1787" s="558"/>
      <c r="UFW1787" s="558"/>
      <c r="UFX1787" s="558"/>
      <c r="UFY1787" s="558"/>
      <c r="UFZ1787" s="558"/>
      <c r="UGA1787" s="558"/>
      <c r="UGB1787" s="558"/>
      <c r="UGC1787" s="558"/>
      <c r="UGD1787" s="558"/>
      <c r="UGE1787" s="558"/>
      <c r="UGF1787" s="558"/>
      <c r="UGG1787" s="558"/>
      <c r="UGH1787" s="558"/>
      <c r="UGI1787" s="558"/>
      <c r="UGJ1787" s="558"/>
      <c r="UGK1787" s="558"/>
      <c r="UGL1787" s="558"/>
      <c r="UGM1787" s="558"/>
      <c r="UGN1787" s="558"/>
      <c r="UGO1787" s="558"/>
      <c r="UGP1787" s="558"/>
      <c r="UGQ1787" s="558"/>
      <c r="UGR1787" s="558"/>
      <c r="UGS1787" s="558"/>
      <c r="UGT1787" s="558"/>
      <c r="UGU1787" s="558"/>
      <c r="UGV1787" s="558"/>
      <c r="UGW1787" s="558"/>
      <c r="UGX1787" s="558"/>
      <c r="UGY1787" s="558"/>
      <c r="UGZ1787" s="558"/>
      <c r="UHA1787" s="558"/>
      <c r="UHB1787" s="558"/>
      <c r="UHC1787" s="558"/>
      <c r="UHD1787" s="558"/>
      <c r="UHE1787" s="558"/>
      <c r="UHF1787" s="558"/>
      <c r="UHG1787" s="558"/>
      <c r="UHH1787" s="558"/>
      <c r="UHI1787" s="558"/>
      <c r="UHJ1787" s="558"/>
      <c r="UHK1787" s="558"/>
      <c r="UHL1787" s="558"/>
      <c r="UHM1787" s="558"/>
      <c r="UHN1787" s="559"/>
      <c r="UHO1787" s="557"/>
      <c r="UHP1787" s="558"/>
      <c r="UHQ1787" s="558"/>
      <c r="UHR1787" s="558"/>
      <c r="UHS1787" s="558"/>
      <c r="UHT1787" s="558"/>
      <c r="UHU1787" s="558"/>
      <c r="UHV1787" s="558"/>
      <c r="UHW1787" s="558"/>
      <c r="UHX1787" s="558"/>
      <c r="UHY1787" s="558"/>
      <c r="UHZ1787" s="558"/>
      <c r="UIA1787" s="558"/>
      <c r="UIB1787" s="558"/>
      <c r="UIC1787" s="558"/>
      <c r="UID1787" s="558"/>
      <c r="UIE1787" s="558"/>
      <c r="UIF1787" s="558"/>
      <c r="UIG1787" s="558"/>
      <c r="UIH1787" s="558"/>
      <c r="UII1787" s="558"/>
      <c r="UIJ1787" s="558"/>
      <c r="UIK1787" s="558"/>
      <c r="UIL1787" s="558"/>
      <c r="UIM1787" s="558"/>
      <c r="UIN1787" s="558"/>
      <c r="UIO1787" s="558"/>
      <c r="UIP1787" s="558"/>
      <c r="UIQ1787" s="558"/>
      <c r="UIR1787" s="558"/>
      <c r="UIS1787" s="558"/>
      <c r="UIT1787" s="558"/>
      <c r="UIU1787" s="558"/>
      <c r="UIV1787" s="558"/>
      <c r="UIW1787" s="558"/>
      <c r="UIX1787" s="558"/>
      <c r="UIY1787" s="558"/>
      <c r="UIZ1787" s="558"/>
      <c r="UJA1787" s="558"/>
      <c r="UJB1787" s="558"/>
      <c r="UJC1787" s="558"/>
      <c r="UJD1787" s="558"/>
      <c r="UJE1787" s="558"/>
      <c r="UJF1787" s="558"/>
      <c r="UJG1787" s="558"/>
      <c r="UJH1787" s="558"/>
      <c r="UJI1787" s="558"/>
      <c r="UJJ1787" s="558"/>
      <c r="UJK1787" s="558"/>
      <c r="UJL1787" s="558"/>
      <c r="UJM1787" s="558"/>
      <c r="UJN1787" s="558"/>
      <c r="UJO1787" s="558"/>
      <c r="UJP1787" s="559"/>
      <c r="UJQ1787" s="557"/>
      <c r="UJR1787" s="558"/>
      <c r="UJS1787" s="558"/>
      <c r="UJT1787" s="558"/>
      <c r="UJU1787" s="558"/>
      <c r="UJV1787" s="558"/>
      <c r="UJW1787" s="558"/>
      <c r="UJX1787" s="558"/>
      <c r="UJY1787" s="558"/>
      <c r="UJZ1787" s="558"/>
      <c r="UKA1787" s="558"/>
      <c r="UKB1787" s="558"/>
      <c r="UKC1787" s="558"/>
      <c r="UKD1787" s="558"/>
      <c r="UKE1787" s="558"/>
      <c r="UKF1787" s="558"/>
      <c r="UKG1787" s="558"/>
      <c r="UKH1787" s="558"/>
      <c r="UKI1787" s="558"/>
      <c r="UKJ1787" s="558"/>
      <c r="UKK1787" s="558"/>
      <c r="UKL1787" s="558"/>
      <c r="UKM1787" s="558"/>
      <c r="UKN1787" s="558"/>
      <c r="UKO1787" s="558"/>
      <c r="UKP1787" s="558"/>
      <c r="UKQ1787" s="558"/>
      <c r="UKR1787" s="558"/>
      <c r="UKS1787" s="558"/>
      <c r="UKT1787" s="558"/>
      <c r="UKU1787" s="558"/>
      <c r="UKV1787" s="558"/>
      <c r="UKW1787" s="558"/>
      <c r="UKX1787" s="558"/>
      <c r="UKY1787" s="558"/>
      <c r="UKZ1787" s="558"/>
      <c r="ULA1787" s="558"/>
      <c r="ULB1787" s="558"/>
      <c r="ULC1787" s="558"/>
      <c r="ULD1787" s="558"/>
      <c r="ULE1787" s="558"/>
      <c r="ULF1787" s="558"/>
      <c r="ULG1787" s="558"/>
      <c r="ULH1787" s="558"/>
      <c r="ULI1787" s="558"/>
      <c r="ULJ1787" s="558"/>
      <c r="ULK1787" s="558"/>
      <c r="ULL1787" s="558"/>
      <c r="ULM1787" s="558"/>
      <c r="ULN1787" s="558"/>
      <c r="ULO1787" s="558"/>
      <c r="ULP1787" s="558"/>
      <c r="ULQ1787" s="558"/>
      <c r="ULR1787" s="559"/>
      <c r="ULS1787" s="557"/>
      <c r="ULT1787" s="558"/>
      <c r="ULU1787" s="558"/>
      <c r="ULV1787" s="558"/>
      <c r="ULW1787" s="558"/>
      <c r="ULX1787" s="558"/>
      <c r="ULY1787" s="558"/>
      <c r="ULZ1787" s="558"/>
      <c r="UMA1787" s="558"/>
      <c r="UMB1787" s="558"/>
      <c r="UMC1787" s="558"/>
      <c r="UMD1787" s="558"/>
      <c r="UME1787" s="558"/>
      <c r="UMF1787" s="558"/>
      <c r="UMG1787" s="558"/>
      <c r="UMH1787" s="558"/>
      <c r="UMI1787" s="558"/>
      <c r="UMJ1787" s="558"/>
      <c r="UMK1787" s="558"/>
      <c r="UML1787" s="558"/>
      <c r="UMM1787" s="558"/>
      <c r="UMN1787" s="558"/>
      <c r="UMO1787" s="558"/>
      <c r="UMP1787" s="558"/>
      <c r="UMQ1787" s="558"/>
      <c r="UMR1787" s="558"/>
      <c r="UMS1787" s="558"/>
      <c r="UMT1787" s="558"/>
      <c r="UMU1787" s="558"/>
      <c r="UMV1787" s="558"/>
      <c r="UMW1787" s="558"/>
      <c r="UMX1787" s="558"/>
      <c r="UMY1787" s="558"/>
      <c r="UMZ1787" s="558"/>
      <c r="UNA1787" s="558"/>
      <c r="UNB1787" s="558"/>
      <c r="UNC1787" s="558"/>
      <c r="UND1787" s="558"/>
      <c r="UNE1787" s="558"/>
      <c r="UNF1787" s="558"/>
      <c r="UNG1787" s="558"/>
      <c r="UNH1787" s="558"/>
      <c r="UNI1787" s="558"/>
      <c r="UNJ1787" s="558"/>
      <c r="UNK1787" s="558"/>
      <c r="UNL1787" s="558"/>
      <c r="UNM1787" s="558"/>
      <c r="UNN1787" s="558"/>
      <c r="UNO1787" s="558"/>
      <c r="UNP1787" s="558"/>
      <c r="UNQ1787" s="558"/>
      <c r="UNR1787" s="558"/>
      <c r="UNS1787" s="558"/>
      <c r="UNT1787" s="559"/>
      <c r="UNU1787" s="557"/>
      <c r="UNV1787" s="558"/>
      <c r="UNW1787" s="558"/>
      <c r="UNX1787" s="558"/>
      <c r="UNY1787" s="558"/>
      <c r="UNZ1787" s="558"/>
      <c r="UOA1787" s="558"/>
      <c r="UOB1787" s="558"/>
      <c r="UOC1787" s="558"/>
      <c r="UOD1787" s="558"/>
      <c r="UOE1787" s="558"/>
      <c r="UOF1787" s="558"/>
      <c r="UOG1787" s="558"/>
      <c r="UOH1787" s="558"/>
      <c r="UOI1787" s="558"/>
      <c r="UOJ1787" s="558"/>
      <c r="UOK1787" s="558"/>
      <c r="UOL1787" s="558"/>
      <c r="UOM1787" s="558"/>
      <c r="UON1787" s="558"/>
      <c r="UOO1787" s="558"/>
      <c r="UOP1787" s="558"/>
      <c r="UOQ1787" s="558"/>
      <c r="UOR1787" s="558"/>
      <c r="UOS1787" s="558"/>
      <c r="UOT1787" s="558"/>
      <c r="UOU1787" s="558"/>
      <c r="UOV1787" s="558"/>
      <c r="UOW1787" s="558"/>
      <c r="UOX1787" s="558"/>
      <c r="UOY1787" s="558"/>
      <c r="UOZ1787" s="558"/>
      <c r="UPA1787" s="558"/>
      <c r="UPB1787" s="558"/>
      <c r="UPC1787" s="558"/>
      <c r="UPD1787" s="558"/>
      <c r="UPE1787" s="558"/>
      <c r="UPF1787" s="558"/>
      <c r="UPG1787" s="558"/>
      <c r="UPH1787" s="558"/>
      <c r="UPI1787" s="558"/>
      <c r="UPJ1787" s="558"/>
      <c r="UPK1787" s="558"/>
      <c r="UPL1787" s="558"/>
      <c r="UPM1787" s="558"/>
      <c r="UPN1787" s="558"/>
      <c r="UPO1787" s="558"/>
      <c r="UPP1787" s="558"/>
      <c r="UPQ1787" s="558"/>
      <c r="UPR1787" s="558"/>
      <c r="UPS1787" s="558"/>
      <c r="UPT1787" s="558"/>
      <c r="UPU1787" s="558"/>
      <c r="UPV1787" s="559"/>
      <c r="UPW1787" s="557"/>
      <c r="UPX1787" s="558"/>
      <c r="UPY1787" s="558"/>
      <c r="UPZ1787" s="558"/>
      <c r="UQA1787" s="558"/>
      <c r="UQB1787" s="558"/>
      <c r="UQC1787" s="558"/>
      <c r="UQD1787" s="558"/>
      <c r="UQE1787" s="558"/>
      <c r="UQF1787" s="558"/>
      <c r="UQG1787" s="558"/>
      <c r="UQH1787" s="558"/>
      <c r="UQI1787" s="558"/>
      <c r="UQJ1787" s="558"/>
      <c r="UQK1787" s="558"/>
      <c r="UQL1787" s="558"/>
      <c r="UQM1787" s="558"/>
      <c r="UQN1787" s="558"/>
      <c r="UQO1787" s="558"/>
      <c r="UQP1787" s="558"/>
      <c r="UQQ1787" s="558"/>
      <c r="UQR1787" s="558"/>
      <c r="UQS1787" s="558"/>
      <c r="UQT1787" s="558"/>
      <c r="UQU1787" s="558"/>
      <c r="UQV1787" s="558"/>
      <c r="UQW1787" s="558"/>
      <c r="UQX1787" s="558"/>
      <c r="UQY1787" s="558"/>
      <c r="UQZ1787" s="558"/>
      <c r="URA1787" s="558"/>
      <c r="URB1787" s="558"/>
      <c r="URC1787" s="558"/>
      <c r="URD1787" s="558"/>
      <c r="URE1787" s="558"/>
      <c r="URF1787" s="558"/>
      <c r="URG1787" s="558"/>
      <c r="URH1787" s="558"/>
      <c r="URI1787" s="558"/>
      <c r="URJ1787" s="558"/>
      <c r="URK1787" s="558"/>
      <c r="URL1787" s="558"/>
      <c r="URM1787" s="558"/>
      <c r="URN1787" s="558"/>
      <c r="URO1787" s="558"/>
      <c r="URP1787" s="558"/>
      <c r="URQ1787" s="558"/>
      <c r="URR1787" s="558"/>
      <c r="URS1787" s="558"/>
      <c r="URT1787" s="558"/>
      <c r="URU1787" s="558"/>
      <c r="URV1787" s="558"/>
      <c r="URW1787" s="558"/>
      <c r="URX1787" s="559"/>
      <c r="URY1787" s="557"/>
      <c r="URZ1787" s="558"/>
      <c r="USA1787" s="558"/>
      <c r="USB1787" s="558"/>
      <c r="USC1787" s="558"/>
      <c r="USD1787" s="558"/>
      <c r="USE1787" s="558"/>
      <c r="USF1787" s="558"/>
      <c r="USG1787" s="558"/>
      <c r="USH1787" s="558"/>
      <c r="USI1787" s="558"/>
      <c r="USJ1787" s="558"/>
      <c r="USK1787" s="558"/>
      <c r="USL1787" s="558"/>
      <c r="USM1787" s="558"/>
      <c r="USN1787" s="558"/>
      <c r="USO1787" s="558"/>
      <c r="USP1787" s="558"/>
      <c r="USQ1787" s="558"/>
      <c r="USR1787" s="558"/>
      <c r="USS1787" s="558"/>
      <c r="UST1787" s="558"/>
      <c r="USU1787" s="558"/>
      <c r="USV1787" s="558"/>
      <c r="USW1787" s="558"/>
      <c r="USX1787" s="558"/>
      <c r="USY1787" s="558"/>
      <c r="USZ1787" s="558"/>
      <c r="UTA1787" s="558"/>
      <c r="UTB1787" s="558"/>
      <c r="UTC1787" s="558"/>
      <c r="UTD1787" s="558"/>
      <c r="UTE1787" s="558"/>
      <c r="UTF1787" s="558"/>
      <c r="UTG1787" s="558"/>
      <c r="UTH1787" s="558"/>
      <c r="UTI1787" s="558"/>
      <c r="UTJ1787" s="558"/>
      <c r="UTK1787" s="558"/>
      <c r="UTL1787" s="558"/>
      <c r="UTM1787" s="558"/>
      <c r="UTN1787" s="558"/>
      <c r="UTO1787" s="558"/>
      <c r="UTP1787" s="558"/>
      <c r="UTQ1787" s="558"/>
      <c r="UTR1787" s="558"/>
      <c r="UTS1787" s="558"/>
      <c r="UTT1787" s="558"/>
      <c r="UTU1787" s="558"/>
      <c r="UTV1787" s="558"/>
      <c r="UTW1787" s="558"/>
      <c r="UTX1787" s="558"/>
      <c r="UTY1787" s="558"/>
      <c r="UTZ1787" s="559"/>
      <c r="UUA1787" s="557"/>
      <c r="UUB1787" s="558"/>
      <c r="UUC1787" s="558"/>
      <c r="UUD1787" s="558"/>
      <c r="UUE1787" s="558"/>
      <c r="UUF1787" s="558"/>
      <c r="UUG1787" s="558"/>
      <c r="UUH1787" s="558"/>
      <c r="UUI1787" s="558"/>
      <c r="UUJ1787" s="558"/>
      <c r="UUK1787" s="558"/>
      <c r="UUL1787" s="558"/>
      <c r="UUM1787" s="558"/>
      <c r="UUN1787" s="558"/>
      <c r="UUO1787" s="558"/>
      <c r="UUP1787" s="558"/>
      <c r="UUQ1787" s="558"/>
      <c r="UUR1787" s="558"/>
      <c r="UUS1787" s="558"/>
      <c r="UUT1787" s="558"/>
      <c r="UUU1787" s="558"/>
      <c r="UUV1787" s="558"/>
      <c r="UUW1787" s="558"/>
      <c r="UUX1787" s="558"/>
      <c r="UUY1787" s="558"/>
      <c r="UUZ1787" s="558"/>
      <c r="UVA1787" s="558"/>
      <c r="UVB1787" s="558"/>
      <c r="UVC1787" s="558"/>
      <c r="UVD1787" s="558"/>
      <c r="UVE1787" s="558"/>
      <c r="UVF1787" s="558"/>
      <c r="UVG1787" s="558"/>
      <c r="UVH1787" s="558"/>
      <c r="UVI1787" s="558"/>
      <c r="UVJ1787" s="558"/>
      <c r="UVK1787" s="558"/>
      <c r="UVL1787" s="558"/>
      <c r="UVM1787" s="558"/>
      <c r="UVN1787" s="558"/>
      <c r="UVO1787" s="558"/>
      <c r="UVP1787" s="558"/>
      <c r="UVQ1787" s="558"/>
      <c r="UVR1787" s="558"/>
      <c r="UVS1787" s="558"/>
      <c r="UVT1787" s="558"/>
      <c r="UVU1787" s="558"/>
      <c r="UVV1787" s="558"/>
      <c r="UVW1787" s="558"/>
      <c r="UVX1787" s="558"/>
      <c r="UVY1787" s="558"/>
      <c r="UVZ1787" s="558"/>
      <c r="UWA1787" s="558"/>
      <c r="UWB1787" s="559"/>
      <c r="UWC1787" s="557"/>
      <c r="UWD1787" s="558"/>
      <c r="UWE1787" s="558"/>
      <c r="UWF1787" s="558"/>
      <c r="UWG1787" s="558"/>
      <c r="UWH1787" s="558"/>
      <c r="UWI1787" s="558"/>
      <c r="UWJ1787" s="558"/>
      <c r="UWK1787" s="558"/>
      <c r="UWL1787" s="558"/>
      <c r="UWM1787" s="558"/>
      <c r="UWN1787" s="558"/>
      <c r="UWO1787" s="558"/>
      <c r="UWP1787" s="558"/>
      <c r="UWQ1787" s="558"/>
      <c r="UWR1787" s="558"/>
      <c r="UWS1787" s="558"/>
      <c r="UWT1787" s="558"/>
      <c r="UWU1787" s="558"/>
      <c r="UWV1787" s="558"/>
      <c r="UWW1787" s="558"/>
      <c r="UWX1787" s="558"/>
      <c r="UWY1787" s="558"/>
      <c r="UWZ1787" s="558"/>
      <c r="UXA1787" s="558"/>
      <c r="UXB1787" s="558"/>
      <c r="UXC1787" s="558"/>
      <c r="UXD1787" s="558"/>
      <c r="UXE1787" s="558"/>
      <c r="UXF1787" s="558"/>
      <c r="UXG1787" s="558"/>
      <c r="UXH1787" s="558"/>
      <c r="UXI1787" s="558"/>
      <c r="UXJ1787" s="558"/>
      <c r="UXK1787" s="558"/>
      <c r="UXL1787" s="558"/>
      <c r="UXM1787" s="558"/>
      <c r="UXN1787" s="558"/>
      <c r="UXO1787" s="558"/>
      <c r="UXP1787" s="558"/>
      <c r="UXQ1787" s="558"/>
      <c r="UXR1787" s="558"/>
      <c r="UXS1787" s="558"/>
      <c r="UXT1787" s="558"/>
      <c r="UXU1787" s="558"/>
      <c r="UXV1787" s="558"/>
      <c r="UXW1787" s="558"/>
      <c r="UXX1787" s="558"/>
      <c r="UXY1787" s="558"/>
      <c r="UXZ1787" s="558"/>
      <c r="UYA1787" s="558"/>
      <c r="UYB1787" s="558"/>
      <c r="UYC1787" s="558"/>
      <c r="UYD1787" s="559"/>
      <c r="UYE1787" s="557"/>
      <c r="UYF1787" s="558"/>
      <c r="UYG1787" s="558"/>
      <c r="UYH1787" s="558"/>
      <c r="UYI1787" s="558"/>
      <c r="UYJ1787" s="558"/>
      <c r="UYK1787" s="558"/>
      <c r="UYL1787" s="558"/>
      <c r="UYM1787" s="558"/>
      <c r="UYN1787" s="558"/>
      <c r="UYO1787" s="558"/>
      <c r="UYP1787" s="558"/>
      <c r="UYQ1787" s="558"/>
      <c r="UYR1787" s="558"/>
      <c r="UYS1787" s="558"/>
      <c r="UYT1787" s="558"/>
      <c r="UYU1787" s="558"/>
      <c r="UYV1787" s="558"/>
      <c r="UYW1787" s="558"/>
      <c r="UYX1787" s="558"/>
      <c r="UYY1787" s="558"/>
      <c r="UYZ1787" s="558"/>
      <c r="UZA1787" s="558"/>
      <c r="UZB1787" s="558"/>
      <c r="UZC1787" s="558"/>
      <c r="UZD1787" s="558"/>
      <c r="UZE1787" s="558"/>
      <c r="UZF1787" s="558"/>
      <c r="UZG1787" s="558"/>
      <c r="UZH1787" s="558"/>
      <c r="UZI1787" s="558"/>
      <c r="UZJ1787" s="558"/>
      <c r="UZK1787" s="558"/>
      <c r="UZL1787" s="558"/>
      <c r="UZM1787" s="558"/>
      <c r="UZN1787" s="558"/>
      <c r="UZO1787" s="558"/>
      <c r="UZP1787" s="558"/>
      <c r="UZQ1787" s="558"/>
      <c r="UZR1787" s="558"/>
      <c r="UZS1787" s="558"/>
      <c r="UZT1787" s="558"/>
      <c r="UZU1787" s="558"/>
      <c r="UZV1787" s="558"/>
      <c r="UZW1787" s="558"/>
      <c r="UZX1787" s="558"/>
      <c r="UZY1787" s="558"/>
      <c r="UZZ1787" s="558"/>
      <c r="VAA1787" s="558"/>
      <c r="VAB1787" s="558"/>
      <c r="VAC1787" s="558"/>
      <c r="VAD1787" s="558"/>
      <c r="VAE1787" s="558"/>
      <c r="VAF1787" s="559"/>
      <c r="VAG1787" s="557"/>
      <c r="VAH1787" s="558"/>
      <c r="VAI1787" s="558"/>
      <c r="VAJ1787" s="558"/>
      <c r="VAK1787" s="558"/>
      <c r="VAL1787" s="558"/>
      <c r="VAM1787" s="558"/>
      <c r="VAN1787" s="558"/>
      <c r="VAO1787" s="558"/>
      <c r="VAP1787" s="558"/>
      <c r="VAQ1787" s="558"/>
      <c r="VAR1787" s="558"/>
      <c r="VAS1787" s="558"/>
      <c r="VAT1787" s="558"/>
      <c r="VAU1787" s="558"/>
      <c r="VAV1787" s="558"/>
      <c r="VAW1787" s="558"/>
      <c r="VAX1787" s="558"/>
      <c r="VAY1787" s="558"/>
      <c r="VAZ1787" s="558"/>
      <c r="VBA1787" s="558"/>
      <c r="VBB1787" s="558"/>
      <c r="VBC1787" s="558"/>
      <c r="VBD1787" s="558"/>
      <c r="VBE1787" s="558"/>
      <c r="VBF1787" s="558"/>
      <c r="VBG1787" s="558"/>
      <c r="VBH1787" s="558"/>
      <c r="VBI1787" s="558"/>
      <c r="VBJ1787" s="558"/>
      <c r="VBK1787" s="558"/>
      <c r="VBL1787" s="558"/>
      <c r="VBM1787" s="558"/>
      <c r="VBN1787" s="558"/>
      <c r="VBO1787" s="558"/>
      <c r="VBP1787" s="558"/>
      <c r="VBQ1787" s="558"/>
      <c r="VBR1787" s="558"/>
      <c r="VBS1787" s="558"/>
      <c r="VBT1787" s="558"/>
      <c r="VBU1787" s="558"/>
      <c r="VBV1787" s="558"/>
      <c r="VBW1787" s="558"/>
      <c r="VBX1787" s="558"/>
      <c r="VBY1787" s="558"/>
      <c r="VBZ1787" s="558"/>
      <c r="VCA1787" s="558"/>
      <c r="VCB1787" s="558"/>
      <c r="VCC1787" s="558"/>
      <c r="VCD1787" s="558"/>
      <c r="VCE1787" s="558"/>
      <c r="VCF1787" s="558"/>
      <c r="VCG1787" s="558"/>
      <c r="VCH1787" s="559"/>
      <c r="VCI1787" s="557"/>
      <c r="VCJ1787" s="558"/>
      <c r="VCK1787" s="558"/>
      <c r="VCL1787" s="558"/>
      <c r="VCM1787" s="558"/>
      <c r="VCN1787" s="558"/>
      <c r="VCO1787" s="558"/>
      <c r="VCP1787" s="558"/>
      <c r="VCQ1787" s="558"/>
      <c r="VCR1787" s="558"/>
      <c r="VCS1787" s="558"/>
      <c r="VCT1787" s="558"/>
      <c r="VCU1787" s="558"/>
      <c r="VCV1787" s="558"/>
      <c r="VCW1787" s="558"/>
      <c r="VCX1787" s="558"/>
      <c r="VCY1787" s="558"/>
      <c r="VCZ1787" s="558"/>
      <c r="VDA1787" s="558"/>
      <c r="VDB1787" s="558"/>
      <c r="VDC1787" s="558"/>
      <c r="VDD1787" s="558"/>
      <c r="VDE1787" s="558"/>
      <c r="VDF1787" s="558"/>
      <c r="VDG1787" s="558"/>
      <c r="VDH1787" s="558"/>
      <c r="VDI1787" s="558"/>
      <c r="VDJ1787" s="558"/>
      <c r="VDK1787" s="558"/>
      <c r="VDL1787" s="558"/>
      <c r="VDM1787" s="558"/>
      <c r="VDN1787" s="558"/>
      <c r="VDO1787" s="558"/>
      <c r="VDP1787" s="558"/>
      <c r="VDQ1787" s="558"/>
      <c r="VDR1787" s="558"/>
      <c r="VDS1787" s="558"/>
      <c r="VDT1787" s="558"/>
      <c r="VDU1787" s="558"/>
      <c r="VDV1787" s="558"/>
      <c r="VDW1787" s="558"/>
      <c r="VDX1787" s="558"/>
      <c r="VDY1787" s="558"/>
      <c r="VDZ1787" s="558"/>
      <c r="VEA1787" s="558"/>
      <c r="VEB1787" s="558"/>
      <c r="VEC1787" s="558"/>
      <c r="VED1787" s="558"/>
      <c r="VEE1787" s="558"/>
      <c r="VEF1787" s="558"/>
      <c r="VEG1787" s="558"/>
      <c r="VEH1787" s="558"/>
      <c r="VEI1787" s="558"/>
      <c r="VEJ1787" s="559"/>
      <c r="VEK1787" s="557"/>
      <c r="VEL1787" s="558"/>
      <c r="VEM1787" s="558"/>
      <c r="VEN1787" s="558"/>
      <c r="VEO1787" s="558"/>
      <c r="VEP1787" s="558"/>
      <c r="VEQ1787" s="558"/>
      <c r="VER1787" s="558"/>
      <c r="VES1787" s="558"/>
      <c r="VET1787" s="558"/>
      <c r="VEU1787" s="558"/>
      <c r="VEV1787" s="558"/>
      <c r="VEW1787" s="558"/>
      <c r="VEX1787" s="558"/>
      <c r="VEY1787" s="558"/>
      <c r="VEZ1787" s="558"/>
      <c r="VFA1787" s="558"/>
      <c r="VFB1787" s="558"/>
      <c r="VFC1787" s="558"/>
      <c r="VFD1787" s="558"/>
      <c r="VFE1787" s="558"/>
      <c r="VFF1787" s="558"/>
      <c r="VFG1787" s="558"/>
      <c r="VFH1787" s="558"/>
      <c r="VFI1787" s="558"/>
      <c r="VFJ1787" s="558"/>
      <c r="VFK1787" s="558"/>
      <c r="VFL1787" s="558"/>
      <c r="VFM1787" s="558"/>
      <c r="VFN1787" s="558"/>
      <c r="VFO1787" s="558"/>
      <c r="VFP1787" s="558"/>
      <c r="VFQ1787" s="558"/>
      <c r="VFR1787" s="558"/>
      <c r="VFS1787" s="558"/>
      <c r="VFT1787" s="558"/>
      <c r="VFU1787" s="558"/>
      <c r="VFV1787" s="558"/>
      <c r="VFW1787" s="558"/>
      <c r="VFX1787" s="558"/>
      <c r="VFY1787" s="558"/>
      <c r="VFZ1787" s="558"/>
      <c r="VGA1787" s="558"/>
      <c r="VGB1787" s="558"/>
      <c r="VGC1787" s="558"/>
      <c r="VGD1787" s="558"/>
      <c r="VGE1787" s="558"/>
      <c r="VGF1787" s="558"/>
      <c r="VGG1787" s="558"/>
      <c r="VGH1787" s="558"/>
      <c r="VGI1787" s="558"/>
      <c r="VGJ1787" s="558"/>
      <c r="VGK1787" s="558"/>
      <c r="VGL1787" s="559"/>
      <c r="VGM1787" s="557"/>
      <c r="VGN1787" s="558"/>
      <c r="VGO1787" s="558"/>
      <c r="VGP1787" s="558"/>
      <c r="VGQ1787" s="558"/>
      <c r="VGR1787" s="558"/>
      <c r="VGS1787" s="558"/>
      <c r="VGT1787" s="558"/>
      <c r="VGU1787" s="558"/>
      <c r="VGV1787" s="558"/>
      <c r="VGW1787" s="558"/>
      <c r="VGX1787" s="558"/>
      <c r="VGY1787" s="558"/>
      <c r="VGZ1787" s="558"/>
      <c r="VHA1787" s="558"/>
      <c r="VHB1787" s="558"/>
      <c r="VHC1787" s="558"/>
      <c r="VHD1787" s="558"/>
      <c r="VHE1787" s="558"/>
      <c r="VHF1787" s="558"/>
      <c r="VHG1787" s="558"/>
      <c r="VHH1787" s="558"/>
      <c r="VHI1787" s="558"/>
      <c r="VHJ1787" s="558"/>
      <c r="VHK1787" s="558"/>
      <c r="VHL1787" s="558"/>
      <c r="VHM1787" s="558"/>
      <c r="VHN1787" s="558"/>
      <c r="VHO1787" s="558"/>
      <c r="VHP1787" s="558"/>
      <c r="VHQ1787" s="558"/>
      <c r="VHR1787" s="558"/>
      <c r="VHS1787" s="558"/>
      <c r="VHT1787" s="558"/>
      <c r="VHU1787" s="558"/>
      <c r="VHV1787" s="558"/>
      <c r="VHW1787" s="558"/>
      <c r="VHX1787" s="558"/>
      <c r="VHY1787" s="558"/>
      <c r="VHZ1787" s="558"/>
      <c r="VIA1787" s="558"/>
      <c r="VIB1787" s="558"/>
      <c r="VIC1787" s="558"/>
      <c r="VID1787" s="558"/>
      <c r="VIE1787" s="558"/>
      <c r="VIF1787" s="558"/>
      <c r="VIG1787" s="558"/>
      <c r="VIH1787" s="558"/>
      <c r="VII1787" s="558"/>
      <c r="VIJ1787" s="558"/>
      <c r="VIK1787" s="558"/>
      <c r="VIL1787" s="558"/>
      <c r="VIM1787" s="558"/>
      <c r="VIN1787" s="559"/>
      <c r="VIO1787" s="557"/>
      <c r="VIP1787" s="558"/>
      <c r="VIQ1787" s="558"/>
      <c r="VIR1787" s="558"/>
      <c r="VIS1787" s="558"/>
      <c r="VIT1787" s="558"/>
      <c r="VIU1787" s="558"/>
      <c r="VIV1787" s="558"/>
      <c r="VIW1787" s="558"/>
      <c r="VIX1787" s="558"/>
      <c r="VIY1787" s="558"/>
      <c r="VIZ1787" s="558"/>
      <c r="VJA1787" s="558"/>
      <c r="VJB1787" s="558"/>
      <c r="VJC1787" s="558"/>
      <c r="VJD1787" s="558"/>
      <c r="VJE1787" s="558"/>
      <c r="VJF1787" s="558"/>
      <c r="VJG1787" s="558"/>
      <c r="VJH1787" s="558"/>
      <c r="VJI1787" s="558"/>
      <c r="VJJ1787" s="558"/>
      <c r="VJK1787" s="558"/>
      <c r="VJL1787" s="558"/>
      <c r="VJM1787" s="558"/>
      <c r="VJN1787" s="558"/>
      <c r="VJO1787" s="558"/>
      <c r="VJP1787" s="558"/>
      <c r="VJQ1787" s="558"/>
      <c r="VJR1787" s="558"/>
      <c r="VJS1787" s="558"/>
      <c r="VJT1787" s="558"/>
      <c r="VJU1787" s="558"/>
      <c r="VJV1787" s="558"/>
      <c r="VJW1787" s="558"/>
      <c r="VJX1787" s="558"/>
      <c r="VJY1787" s="558"/>
      <c r="VJZ1787" s="558"/>
      <c r="VKA1787" s="558"/>
      <c r="VKB1787" s="558"/>
      <c r="VKC1787" s="558"/>
      <c r="VKD1787" s="558"/>
      <c r="VKE1787" s="558"/>
      <c r="VKF1787" s="558"/>
      <c r="VKG1787" s="558"/>
      <c r="VKH1787" s="558"/>
      <c r="VKI1787" s="558"/>
      <c r="VKJ1787" s="558"/>
      <c r="VKK1787" s="558"/>
      <c r="VKL1787" s="558"/>
      <c r="VKM1787" s="558"/>
      <c r="VKN1787" s="558"/>
      <c r="VKO1787" s="558"/>
      <c r="VKP1787" s="559"/>
      <c r="VKQ1787" s="557"/>
      <c r="VKR1787" s="558"/>
      <c r="VKS1787" s="558"/>
      <c r="VKT1787" s="558"/>
      <c r="VKU1787" s="558"/>
      <c r="VKV1787" s="558"/>
      <c r="VKW1787" s="558"/>
      <c r="VKX1787" s="558"/>
      <c r="VKY1787" s="558"/>
      <c r="VKZ1787" s="558"/>
      <c r="VLA1787" s="558"/>
      <c r="VLB1787" s="558"/>
      <c r="VLC1787" s="558"/>
      <c r="VLD1787" s="558"/>
      <c r="VLE1787" s="558"/>
      <c r="VLF1787" s="558"/>
      <c r="VLG1787" s="558"/>
      <c r="VLH1787" s="558"/>
      <c r="VLI1787" s="558"/>
      <c r="VLJ1787" s="558"/>
      <c r="VLK1787" s="558"/>
      <c r="VLL1787" s="558"/>
      <c r="VLM1787" s="558"/>
      <c r="VLN1787" s="558"/>
      <c r="VLO1787" s="558"/>
      <c r="VLP1787" s="558"/>
      <c r="VLQ1787" s="558"/>
      <c r="VLR1787" s="558"/>
      <c r="VLS1787" s="558"/>
      <c r="VLT1787" s="558"/>
      <c r="VLU1787" s="558"/>
      <c r="VLV1787" s="558"/>
      <c r="VLW1787" s="558"/>
      <c r="VLX1787" s="558"/>
      <c r="VLY1787" s="558"/>
      <c r="VLZ1787" s="558"/>
      <c r="VMA1787" s="558"/>
      <c r="VMB1787" s="558"/>
      <c r="VMC1787" s="558"/>
      <c r="VMD1787" s="558"/>
      <c r="VME1787" s="558"/>
      <c r="VMF1787" s="558"/>
      <c r="VMG1787" s="558"/>
      <c r="VMH1787" s="558"/>
      <c r="VMI1787" s="558"/>
      <c r="VMJ1787" s="558"/>
      <c r="VMK1787" s="558"/>
      <c r="VML1787" s="558"/>
      <c r="VMM1787" s="558"/>
      <c r="VMN1787" s="558"/>
      <c r="VMO1787" s="558"/>
      <c r="VMP1787" s="558"/>
      <c r="VMQ1787" s="558"/>
      <c r="VMR1787" s="559"/>
      <c r="VMS1787" s="557"/>
      <c r="VMT1787" s="558"/>
      <c r="VMU1787" s="558"/>
      <c r="VMV1787" s="558"/>
      <c r="VMW1787" s="558"/>
      <c r="VMX1787" s="558"/>
      <c r="VMY1787" s="558"/>
      <c r="VMZ1787" s="558"/>
      <c r="VNA1787" s="558"/>
      <c r="VNB1787" s="558"/>
      <c r="VNC1787" s="558"/>
      <c r="VND1787" s="558"/>
      <c r="VNE1787" s="558"/>
      <c r="VNF1787" s="558"/>
      <c r="VNG1787" s="558"/>
      <c r="VNH1787" s="558"/>
      <c r="VNI1787" s="558"/>
      <c r="VNJ1787" s="558"/>
      <c r="VNK1787" s="558"/>
      <c r="VNL1787" s="558"/>
      <c r="VNM1787" s="558"/>
      <c r="VNN1787" s="558"/>
      <c r="VNO1787" s="558"/>
      <c r="VNP1787" s="558"/>
      <c r="VNQ1787" s="558"/>
      <c r="VNR1787" s="558"/>
      <c r="VNS1787" s="558"/>
      <c r="VNT1787" s="558"/>
      <c r="VNU1787" s="558"/>
      <c r="VNV1787" s="558"/>
      <c r="VNW1787" s="558"/>
      <c r="VNX1787" s="558"/>
      <c r="VNY1787" s="558"/>
      <c r="VNZ1787" s="558"/>
      <c r="VOA1787" s="558"/>
      <c r="VOB1787" s="558"/>
      <c r="VOC1787" s="558"/>
      <c r="VOD1787" s="558"/>
      <c r="VOE1787" s="558"/>
      <c r="VOF1787" s="558"/>
      <c r="VOG1787" s="558"/>
      <c r="VOH1787" s="558"/>
      <c r="VOI1787" s="558"/>
      <c r="VOJ1787" s="558"/>
      <c r="VOK1787" s="558"/>
      <c r="VOL1787" s="558"/>
      <c r="VOM1787" s="558"/>
      <c r="VON1787" s="558"/>
      <c r="VOO1787" s="558"/>
      <c r="VOP1787" s="558"/>
      <c r="VOQ1787" s="558"/>
      <c r="VOR1787" s="558"/>
      <c r="VOS1787" s="558"/>
      <c r="VOT1787" s="559"/>
      <c r="VOU1787" s="557"/>
      <c r="VOV1787" s="558"/>
      <c r="VOW1787" s="558"/>
      <c r="VOX1787" s="558"/>
      <c r="VOY1787" s="558"/>
      <c r="VOZ1787" s="558"/>
      <c r="VPA1787" s="558"/>
      <c r="VPB1787" s="558"/>
      <c r="VPC1787" s="558"/>
      <c r="VPD1787" s="558"/>
      <c r="VPE1787" s="558"/>
      <c r="VPF1787" s="558"/>
      <c r="VPG1787" s="558"/>
      <c r="VPH1787" s="558"/>
      <c r="VPI1787" s="558"/>
      <c r="VPJ1787" s="558"/>
      <c r="VPK1787" s="558"/>
      <c r="VPL1787" s="558"/>
      <c r="VPM1787" s="558"/>
      <c r="VPN1787" s="558"/>
      <c r="VPO1787" s="558"/>
      <c r="VPP1787" s="558"/>
      <c r="VPQ1787" s="558"/>
      <c r="VPR1787" s="558"/>
      <c r="VPS1787" s="558"/>
      <c r="VPT1787" s="558"/>
      <c r="VPU1787" s="558"/>
      <c r="VPV1787" s="558"/>
      <c r="VPW1787" s="558"/>
      <c r="VPX1787" s="558"/>
      <c r="VPY1787" s="558"/>
      <c r="VPZ1787" s="558"/>
      <c r="VQA1787" s="558"/>
      <c r="VQB1787" s="558"/>
      <c r="VQC1787" s="558"/>
      <c r="VQD1787" s="558"/>
      <c r="VQE1787" s="558"/>
      <c r="VQF1787" s="558"/>
      <c r="VQG1787" s="558"/>
      <c r="VQH1787" s="558"/>
      <c r="VQI1787" s="558"/>
      <c r="VQJ1787" s="558"/>
      <c r="VQK1787" s="558"/>
      <c r="VQL1787" s="558"/>
      <c r="VQM1787" s="558"/>
      <c r="VQN1787" s="558"/>
      <c r="VQO1787" s="558"/>
      <c r="VQP1787" s="558"/>
      <c r="VQQ1787" s="558"/>
      <c r="VQR1787" s="558"/>
      <c r="VQS1787" s="558"/>
      <c r="VQT1787" s="558"/>
      <c r="VQU1787" s="558"/>
      <c r="VQV1787" s="559"/>
      <c r="VQW1787" s="557"/>
      <c r="VQX1787" s="558"/>
      <c r="VQY1787" s="558"/>
      <c r="VQZ1787" s="558"/>
      <c r="VRA1787" s="558"/>
      <c r="VRB1787" s="558"/>
      <c r="VRC1787" s="558"/>
      <c r="VRD1787" s="558"/>
      <c r="VRE1787" s="558"/>
      <c r="VRF1787" s="558"/>
      <c r="VRG1787" s="558"/>
      <c r="VRH1787" s="558"/>
      <c r="VRI1787" s="558"/>
      <c r="VRJ1787" s="558"/>
      <c r="VRK1787" s="558"/>
      <c r="VRL1787" s="558"/>
      <c r="VRM1787" s="558"/>
      <c r="VRN1787" s="558"/>
      <c r="VRO1787" s="558"/>
      <c r="VRP1787" s="558"/>
      <c r="VRQ1787" s="558"/>
      <c r="VRR1787" s="558"/>
      <c r="VRS1787" s="558"/>
      <c r="VRT1787" s="558"/>
      <c r="VRU1787" s="558"/>
      <c r="VRV1787" s="558"/>
      <c r="VRW1787" s="558"/>
      <c r="VRX1787" s="558"/>
      <c r="VRY1787" s="558"/>
      <c r="VRZ1787" s="558"/>
      <c r="VSA1787" s="558"/>
      <c r="VSB1787" s="558"/>
      <c r="VSC1787" s="558"/>
      <c r="VSD1787" s="558"/>
      <c r="VSE1787" s="558"/>
      <c r="VSF1787" s="558"/>
      <c r="VSG1787" s="558"/>
      <c r="VSH1787" s="558"/>
      <c r="VSI1787" s="558"/>
      <c r="VSJ1787" s="558"/>
      <c r="VSK1787" s="558"/>
      <c r="VSL1787" s="558"/>
      <c r="VSM1787" s="558"/>
      <c r="VSN1787" s="558"/>
      <c r="VSO1787" s="558"/>
      <c r="VSP1787" s="558"/>
      <c r="VSQ1787" s="558"/>
      <c r="VSR1787" s="558"/>
      <c r="VSS1787" s="558"/>
      <c r="VST1787" s="558"/>
      <c r="VSU1787" s="558"/>
      <c r="VSV1787" s="558"/>
      <c r="VSW1787" s="558"/>
      <c r="VSX1787" s="559"/>
      <c r="VSY1787" s="557"/>
      <c r="VSZ1787" s="558"/>
      <c r="VTA1787" s="558"/>
      <c r="VTB1787" s="558"/>
      <c r="VTC1787" s="558"/>
      <c r="VTD1787" s="558"/>
      <c r="VTE1787" s="558"/>
      <c r="VTF1787" s="558"/>
      <c r="VTG1787" s="558"/>
      <c r="VTH1787" s="558"/>
      <c r="VTI1787" s="558"/>
      <c r="VTJ1787" s="558"/>
      <c r="VTK1787" s="558"/>
      <c r="VTL1787" s="558"/>
      <c r="VTM1787" s="558"/>
      <c r="VTN1787" s="558"/>
      <c r="VTO1787" s="558"/>
      <c r="VTP1787" s="558"/>
      <c r="VTQ1787" s="558"/>
      <c r="VTR1787" s="558"/>
      <c r="VTS1787" s="558"/>
      <c r="VTT1787" s="558"/>
      <c r="VTU1787" s="558"/>
      <c r="VTV1787" s="558"/>
      <c r="VTW1787" s="558"/>
      <c r="VTX1787" s="558"/>
      <c r="VTY1787" s="558"/>
      <c r="VTZ1787" s="558"/>
      <c r="VUA1787" s="558"/>
      <c r="VUB1787" s="558"/>
      <c r="VUC1787" s="558"/>
      <c r="VUD1787" s="558"/>
      <c r="VUE1787" s="558"/>
      <c r="VUF1787" s="558"/>
      <c r="VUG1787" s="558"/>
      <c r="VUH1787" s="558"/>
      <c r="VUI1787" s="558"/>
      <c r="VUJ1787" s="558"/>
      <c r="VUK1787" s="558"/>
      <c r="VUL1787" s="558"/>
      <c r="VUM1787" s="558"/>
      <c r="VUN1787" s="558"/>
      <c r="VUO1787" s="558"/>
      <c r="VUP1787" s="558"/>
      <c r="VUQ1787" s="558"/>
      <c r="VUR1787" s="558"/>
      <c r="VUS1787" s="558"/>
      <c r="VUT1787" s="558"/>
      <c r="VUU1787" s="558"/>
      <c r="VUV1787" s="558"/>
      <c r="VUW1787" s="558"/>
      <c r="VUX1787" s="558"/>
      <c r="VUY1787" s="558"/>
      <c r="VUZ1787" s="559"/>
      <c r="VVA1787" s="557"/>
      <c r="VVB1787" s="558"/>
      <c r="VVC1787" s="558"/>
      <c r="VVD1787" s="558"/>
      <c r="VVE1787" s="558"/>
      <c r="VVF1787" s="558"/>
      <c r="VVG1787" s="558"/>
      <c r="VVH1787" s="558"/>
      <c r="VVI1787" s="558"/>
      <c r="VVJ1787" s="558"/>
      <c r="VVK1787" s="558"/>
      <c r="VVL1787" s="558"/>
      <c r="VVM1787" s="558"/>
      <c r="VVN1787" s="558"/>
      <c r="VVO1787" s="558"/>
      <c r="VVP1787" s="558"/>
      <c r="VVQ1787" s="558"/>
      <c r="VVR1787" s="558"/>
      <c r="VVS1787" s="558"/>
      <c r="VVT1787" s="558"/>
      <c r="VVU1787" s="558"/>
      <c r="VVV1787" s="558"/>
      <c r="VVW1787" s="558"/>
      <c r="VVX1787" s="558"/>
      <c r="VVY1787" s="558"/>
      <c r="VVZ1787" s="558"/>
      <c r="VWA1787" s="558"/>
      <c r="VWB1787" s="558"/>
      <c r="VWC1787" s="558"/>
      <c r="VWD1787" s="558"/>
      <c r="VWE1787" s="558"/>
      <c r="VWF1787" s="558"/>
      <c r="VWG1787" s="558"/>
      <c r="VWH1787" s="558"/>
      <c r="VWI1787" s="558"/>
      <c r="VWJ1787" s="558"/>
      <c r="VWK1787" s="558"/>
      <c r="VWL1787" s="558"/>
      <c r="VWM1787" s="558"/>
      <c r="VWN1787" s="558"/>
      <c r="VWO1787" s="558"/>
      <c r="VWP1787" s="558"/>
      <c r="VWQ1787" s="558"/>
      <c r="VWR1787" s="558"/>
      <c r="VWS1787" s="558"/>
      <c r="VWT1787" s="558"/>
      <c r="VWU1787" s="558"/>
      <c r="VWV1787" s="558"/>
      <c r="VWW1787" s="558"/>
      <c r="VWX1787" s="558"/>
      <c r="VWY1787" s="558"/>
      <c r="VWZ1787" s="558"/>
      <c r="VXA1787" s="558"/>
      <c r="VXB1787" s="559"/>
      <c r="VXC1787" s="557"/>
      <c r="VXD1787" s="558"/>
      <c r="VXE1787" s="558"/>
      <c r="VXF1787" s="558"/>
      <c r="VXG1787" s="558"/>
      <c r="VXH1787" s="558"/>
      <c r="VXI1787" s="558"/>
      <c r="VXJ1787" s="558"/>
      <c r="VXK1787" s="558"/>
      <c r="VXL1787" s="558"/>
      <c r="VXM1787" s="558"/>
      <c r="VXN1787" s="558"/>
      <c r="VXO1787" s="558"/>
      <c r="VXP1787" s="558"/>
      <c r="VXQ1787" s="558"/>
      <c r="VXR1787" s="558"/>
      <c r="VXS1787" s="558"/>
      <c r="VXT1787" s="558"/>
      <c r="VXU1787" s="558"/>
      <c r="VXV1787" s="558"/>
      <c r="VXW1787" s="558"/>
      <c r="VXX1787" s="558"/>
      <c r="VXY1787" s="558"/>
      <c r="VXZ1787" s="558"/>
      <c r="VYA1787" s="558"/>
      <c r="VYB1787" s="558"/>
      <c r="VYC1787" s="558"/>
      <c r="VYD1787" s="558"/>
      <c r="VYE1787" s="558"/>
      <c r="VYF1787" s="558"/>
      <c r="VYG1787" s="558"/>
      <c r="VYH1787" s="558"/>
      <c r="VYI1787" s="558"/>
      <c r="VYJ1787" s="558"/>
      <c r="VYK1787" s="558"/>
      <c r="VYL1787" s="558"/>
      <c r="VYM1787" s="558"/>
      <c r="VYN1787" s="558"/>
      <c r="VYO1787" s="558"/>
      <c r="VYP1787" s="558"/>
      <c r="VYQ1787" s="558"/>
      <c r="VYR1787" s="558"/>
      <c r="VYS1787" s="558"/>
      <c r="VYT1787" s="558"/>
      <c r="VYU1787" s="558"/>
      <c r="VYV1787" s="558"/>
      <c r="VYW1787" s="558"/>
      <c r="VYX1787" s="558"/>
      <c r="VYY1787" s="558"/>
      <c r="VYZ1787" s="558"/>
      <c r="VZA1787" s="558"/>
      <c r="VZB1787" s="558"/>
      <c r="VZC1787" s="558"/>
      <c r="VZD1787" s="559"/>
      <c r="VZE1787" s="557"/>
      <c r="VZF1787" s="558"/>
      <c r="VZG1787" s="558"/>
      <c r="VZH1787" s="558"/>
      <c r="VZI1787" s="558"/>
      <c r="VZJ1787" s="558"/>
      <c r="VZK1787" s="558"/>
      <c r="VZL1787" s="558"/>
      <c r="VZM1787" s="558"/>
      <c r="VZN1787" s="558"/>
      <c r="VZO1787" s="558"/>
      <c r="VZP1787" s="558"/>
      <c r="VZQ1787" s="558"/>
      <c r="VZR1787" s="558"/>
      <c r="VZS1787" s="558"/>
      <c r="VZT1787" s="558"/>
      <c r="VZU1787" s="558"/>
      <c r="VZV1787" s="558"/>
      <c r="VZW1787" s="558"/>
      <c r="VZX1787" s="558"/>
      <c r="VZY1787" s="558"/>
      <c r="VZZ1787" s="558"/>
      <c r="WAA1787" s="558"/>
      <c r="WAB1787" s="558"/>
      <c r="WAC1787" s="558"/>
      <c r="WAD1787" s="558"/>
      <c r="WAE1787" s="558"/>
      <c r="WAF1787" s="558"/>
      <c r="WAG1787" s="558"/>
      <c r="WAH1787" s="558"/>
      <c r="WAI1787" s="558"/>
      <c r="WAJ1787" s="558"/>
      <c r="WAK1787" s="558"/>
      <c r="WAL1787" s="558"/>
      <c r="WAM1787" s="558"/>
      <c r="WAN1787" s="558"/>
      <c r="WAO1787" s="558"/>
      <c r="WAP1787" s="558"/>
      <c r="WAQ1787" s="558"/>
      <c r="WAR1787" s="558"/>
      <c r="WAS1787" s="558"/>
      <c r="WAT1787" s="558"/>
      <c r="WAU1787" s="558"/>
      <c r="WAV1787" s="558"/>
      <c r="WAW1787" s="558"/>
      <c r="WAX1787" s="558"/>
      <c r="WAY1787" s="558"/>
      <c r="WAZ1787" s="558"/>
      <c r="WBA1787" s="558"/>
      <c r="WBB1787" s="558"/>
      <c r="WBC1787" s="558"/>
      <c r="WBD1787" s="558"/>
      <c r="WBE1787" s="558"/>
      <c r="WBF1787" s="559"/>
      <c r="WBG1787" s="557"/>
      <c r="WBH1787" s="558"/>
      <c r="WBI1787" s="558"/>
      <c r="WBJ1787" s="558"/>
      <c r="WBK1787" s="558"/>
      <c r="WBL1787" s="558"/>
      <c r="WBM1787" s="558"/>
      <c r="WBN1787" s="558"/>
      <c r="WBO1787" s="558"/>
      <c r="WBP1787" s="558"/>
      <c r="WBQ1787" s="558"/>
      <c r="WBR1787" s="558"/>
      <c r="WBS1787" s="558"/>
      <c r="WBT1787" s="558"/>
      <c r="WBU1787" s="558"/>
      <c r="WBV1787" s="558"/>
      <c r="WBW1787" s="558"/>
      <c r="WBX1787" s="558"/>
      <c r="WBY1787" s="558"/>
      <c r="WBZ1787" s="558"/>
      <c r="WCA1787" s="558"/>
      <c r="WCB1787" s="558"/>
      <c r="WCC1787" s="558"/>
      <c r="WCD1787" s="558"/>
      <c r="WCE1787" s="558"/>
      <c r="WCF1787" s="558"/>
      <c r="WCG1787" s="558"/>
      <c r="WCH1787" s="558"/>
      <c r="WCI1787" s="558"/>
      <c r="WCJ1787" s="558"/>
      <c r="WCK1787" s="558"/>
      <c r="WCL1787" s="558"/>
      <c r="WCM1787" s="558"/>
      <c r="WCN1787" s="558"/>
      <c r="WCO1787" s="558"/>
      <c r="WCP1787" s="558"/>
      <c r="WCQ1787" s="558"/>
      <c r="WCR1787" s="558"/>
      <c r="WCS1787" s="558"/>
      <c r="WCT1787" s="558"/>
      <c r="WCU1787" s="558"/>
      <c r="WCV1787" s="558"/>
      <c r="WCW1787" s="558"/>
      <c r="WCX1787" s="558"/>
      <c r="WCY1787" s="558"/>
      <c r="WCZ1787" s="558"/>
      <c r="WDA1787" s="558"/>
      <c r="WDB1787" s="558"/>
      <c r="WDC1787" s="558"/>
      <c r="WDD1787" s="558"/>
      <c r="WDE1787" s="558"/>
      <c r="WDF1787" s="558"/>
      <c r="WDG1787" s="558"/>
      <c r="WDH1787" s="559"/>
      <c r="WDI1787" s="557"/>
      <c r="WDJ1787" s="558"/>
      <c r="WDK1787" s="558"/>
      <c r="WDL1787" s="558"/>
      <c r="WDM1787" s="558"/>
      <c r="WDN1787" s="558"/>
      <c r="WDO1787" s="558"/>
      <c r="WDP1787" s="558"/>
      <c r="WDQ1787" s="558"/>
      <c r="WDR1787" s="558"/>
      <c r="WDS1787" s="558"/>
      <c r="WDT1787" s="558"/>
      <c r="WDU1787" s="558"/>
      <c r="WDV1787" s="558"/>
      <c r="WDW1787" s="558"/>
      <c r="WDX1787" s="558"/>
      <c r="WDY1787" s="558"/>
      <c r="WDZ1787" s="558"/>
      <c r="WEA1787" s="558"/>
      <c r="WEB1787" s="558"/>
      <c r="WEC1787" s="558"/>
      <c r="WED1787" s="558"/>
      <c r="WEE1787" s="558"/>
      <c r="WEF1787" s="558"/>
      <c r="WEG1787" s="558"/>
      <c r="WEH1787" s="558"/>
      <c r="WEI1787" s="558"/>
      <c r="WEJ1787" s="558"/>
      <c r="WEK1787" s="558"/>
      <c r="WEL1787" s="558"/>
      <c r="WEM1787" s="558"/>
      <c r="WEN1787" s="558"/>
      <c r="WEO1787" s="558"/>
      <c r="WEP1787" s="558"/>
      <c r="WEQ1787" s="558"/>
      <c r="WER1787" s="558"/>
      <c r="WES1787" s="558"/>
      <c r="WET1787" s="558"/>
      <c r="WEU1787" s="558"/>
      <c r="WEV1787" s="558"/>
      <c r="WEW1787" s="558"/>
      <c r="WEX1787" s="558"/>
      <c r="WEY1787" s="558"/>
      <c r="WEZ1787" s="558"/>
      <c r="WFA1787" s="558"/>
      <c r="WFB1787" s="558"/>
      <c r="WFC1787" s="558"/>
      <c r="WFD1787" s="558"/>
      <c r="WFE1787" s="558"/>
      <c r="WFF1787" s="558"/>
      <c r="WFG1787" s="558"/>
      <c r="WFH1787" s="558"/>
      <c r="WFI1787" s="558"/>
      <c r="WFJ1787" s="559"/>
      <c r="WFK1787" s="557"/>
      <c r="WFL1787" s="558"/>
      <c r="WFM1787" s="558"/>
      <c r="WFN1787" s="558"/>
      <c r="WFO1787" s="558"/>
      <c r="WFP1787" s="558"/>
      <c r="WFQ1787" s="558"/>
      <c r="WFR1787" s="558"/>
      <c r="WFS1787" s="558"/>
      <c r="WFT1787" s="558"/>
      <c r="WFU1787" s="558"/>
      <c r="WFV1787" s="558"/>
      <c r="WFW1787" s="558"/>
      <c r="WFX1787" s="558"/>
      <c r="WFY1787" s="558"/>
      <c r="WFZ1787" s="558"/>
      <c r="WGA1787" s="558"/>
      <c r="WGB1787" s="558"/>
      <c r="WGC1787" s="558"/>
      <c r="WGD1787" s="558"/>
      <c r="WGE1787" s="558"/>
      <c r="WGF1787" s="558"/>
      <c r="WGG1787" s="558"/>
      <c r="WGH1787" s="558"/>
      <c r="WGI1787" s="558"/>
      <c r="WGJ1787" s="558"/>
      <c r="WGK1787" s="558"/>
      <c r="WGL1787" s="558"/>
      <c r="WGM1787" s="558"/>
      <c r="WGN1787" s="558"/>
      <c r="WGO1787" s="558"/>
      <c r="WGP1787" s="558"/>
      <c r="WGQ1787" s="558"/>
      <c r="WGR1787" s="558"/>
      <c r="WGS1787" s="558"/>
      <c r="WGT1787" s="558"/>
      <c r="WGU1787" s="558"/>
      <c r="WGV1787" s="558"/>
      <c r="WGW1787" s="558"/>
      <c r="WGX1787" s="558"/>
      <c r="WGY1787" s="558"/>
      <c r="WGZ1787" s="558"/>
      <c r="WHA1787" s="558"/>
      <c r="WHB1787" s="558"/>
      <c r="WHC1787" s="558"/>
      <c r="WHD1787" s="558"/>
      <c r="WHE1787" s="558"/>
      <c r="WHF1787" s="558"/>
      <c r="WHG1787" s="558"/>
      <c r="WHH1787" s="558"/>
      <c r="WHI1787" s="558"/>
      <c r="WHJ1787" s="558"/>
      <c r="WHK1787" s="558"/>
      <c r="WHL1787" s="559"/>
      <c r="WHM1787" s="557"/>
      <c r="WHN1787" s="558"/>
      <c r="WHO1787" s="558"/>
      <c r="WHP1787" s="558"/>
      <c r="WHQ1787" s="558"/>
      <c r="WHR1787" s="558"/>
      <c r="WHS1787" s="558"/>
      <c r="WHT1787" s="558"/>
      <c r="WHU1787" s="558"/>
      <c r="WHV1787" s="558"/>
      <c r="WHW1787" s="558"/>
      <c r="WHX1787" s="558"/>
      <c r="WHY1787" s="558"/>
      <c r="WHZ1787" s="558"/>
      <c r="WIA1787" s="558"/>
      <c r="WIB1787" s="558"/>
      <c r="WIC1787" s="558"/>
      <c r="WID1787" s="558"/>
      <c r="WIE1787" s="558"/>
      <c r="WIF1787" s="558"/>
      <c r="WIG1787" s="558"/>
      <c r="WIH1787" s="558"/>
      <c r="WII1787" s="558"/>
      <c r="WIJ1787" s="558"/>
      <c r="WIK1787" s="558"/>
      <c r="WIL1787" s="558"/>
      <c r="WIM1787" s="558"/>
      <c r="WIN1787" s="558"/>
      <c r="WIO1787" s="558"/>
      <c r="WIP1787" s="558"/>
      <c r="WIQ1787" s="558"/>
      <c r="WIR1787" s="558"/>
      <c r="WIS1787" s="558"/>
      <c r="WIT1787" s="558"/>
      <c r="WIU1787" s="558"/>
      <c r="WIV1787" s="558"/>
      <c r="WIW1787" s="558"/>
      <c r="WIX1787" s="558"/>
      <c r="WIY1787" s="558"/>
      <c r="WIZ1787" s="558"/>
      <c r="WJA1787" s="558"/>
      <c r="WJB1787" s="558"/>
      <c r="WJC1787" s="558"/>
      <c r="WJD1787" s="558"/>
      <c r="WJE1787" s="558"/>
      <c r="WJF1787" s="558"/>
      <c r="WJG1787" s="558"/>
      <c r="WJH1787" s="558"/>
      <c r="WJI1787" s="558"/>
      <c r="WJJ1787" s="558"/>
      <c r="WJK1787" s="558"/>
      <c r="WJL1787" s="558"/>
      <c r="WJM1787" s="558"/>
      <c r="WJN1787" s="559"/>
      <c r="WJO1787" s="557"/>
      <c r="WJP1787" s="558"/>
      <c r="WJQ1787" s="558"/>
      <c r="WJR1787" s="558"/>
      <c r="WJS1787" s="558"/>
      <c r="WJT1787" s="558"/>
      <c r="WJU1787" s="558"/>
      <c r="WJV1787" s="558"/>
      <c r="WJW1787" s="558"/>
      <c r="WJX1787" s="558"/>
      <c r="WJY1787" s="558"/>
      <c r="WJZ1787" s="558"/>
      <c r="WKA1787" s="558"/>
      <c r="WKB1787" s="558"/>
      <c r="WKC1787" s="558"/>
      <c r="WKD1787" s="558"/>
      <c r="WKE1787" s="558"/>
      <c r="WKF1787" s="558"/>
      <c r="WKG1787" s="558"/>
      <c r="WKH1787" s="558"/>
      <c r="WKI1787" s="558"/>
      <c r="WKJ1787" s="558"/>
      <c r="WKK1787" s="558"/>
      <c r="WKL1787" s="558"/>
      <c r="WKM1787" s="558"/>
      <c r="WKN1787" s="558"/>
      <c r="WKO1787" s="558"/>
      <c r="WKP1787" s="558"/>
      <c r="WKQ1787" s="558"/>
      <c r="WKR1787" s="558"/>
      <c r="WKS1787" s="558"/>
      <c r="WKT1787" s="558"/>
      <c r="WKU1787" s="558"/>
      <c r="WKV1787" s="558"/>
      <c r="WKW1787" s="558"/>
      <c r="WKX1787" s="558"/>
      <c r="WKY1787" s="558"/>
      <c r="WKZ1787" s="558"/>
      <c r="WLA1787" s="558"/>
      <c r="WLB1787" s="558"/>
      <c r="WLC1787" s="558"/>
      <c r="WLD1787" s="558"/>
      <c r="WLE1787" s="558"/>
      <c r="WLF1787" s="558"/>
      <c r="WLG1787" s="558"/>
      <c r="WLH1787" s="558"/>
      <c r="WLI1787" s="558"/>
      <c r="WLJ1787" s="558"/>
      <c r="WLK1787" s="558"/>
      <c r="WLL1787" s="558"/>
      <c r="WLM1787" s="558"/>
      <c r="WLN1787" s="558"/>
      <c r="WLO1787" s="558"/>
      <c r="WLP1787" s="559"/>
      <c r="WLQ1787" s="557"/>
      <c r="WLR1787" s="558"/>
      <c r="WLS1787" s="558"/>
      <c r="WLT1787" s="558"/>
      <c r="WLU1787" s="558"/>
      <c r="WLV1787" s="558"/>
      <c r="WLW1787" s="558"/>
      <c r="WLX1787" s="558"/>
      <c r="WLY1787" s="558"/>
      <c r="WLZ1787" s="558"/>
      <c r="WMA1787" s="558"/>
      <c r="WMB1787" s="558"/>
      <c r="WMC1787" s="558"/>
      <c r="WMD1787" s="558"/>
      <c r="WME1787" s="558"/>
      <c r="WMF1787" s="558"/>
      <c r="WMG1787" s="558"/>
      <c r="WMH1787" s="558"/>
      <c r="WMI1787" s="558"/>
      <c r="WMJ1787" s="558"/>
      <c r="WMK1787" s="558"/>
      <c r="WML1787" s="558"/>
      <c r="WMM1787" s="558"/>
      <c r="WMN1787" s="558"/>
      <c r="WMO1787" s="558"/>
      <c r="WMP1787" s="558"/>
      <c r="WMQ1787" s="558"/>
      <c r="WMR1787" s="558"/>
      <c r="WMS1787" s="558"/>
      <c r="WMT1787" s="558"/>
      <c r="WMU1787" s="558"/>
      <c r="WMV1787" s="558"/>
      <c r="WMW1787" s="558"/>
      <c r="WMX1787" s="558"/>
      <c r="WMY1787" s="558"/>
      <c r="WMZ1787" s="558"/>
      <c r="WNA1787" s="558"/>
      <c r="WNB1787" s="558"/>
      <c r="WNC1787" s="558"/>
      <c r="WND1787" s="558"/>
      <c r="WNE1787" s="558"/>
      <c r="WNF1787" s="558"/>
      <c r="WNG1787" s="558"/>
      <c r="WNH1787" s="558"/>
      <c r="WNI1787" s="558"/>
      <c r="WNJ1787" s="558"/>
      <c r="WNK1787" s="558"/>
      <c r="WNL1787" s="558"/>
      <c r="WNM1787" s="558"/>
      <c r="WNN1787" s="558"/>
      <c r="WNO1787" s="558"/>
      <c r="WNP1787" s="558"/>
      <c r="WNQ1787" s="558"/>
      <c r="WNR1787" s="559"/>
      <c r="WNS1787" s="557"/>
      <c r="WNT1787" s="558"/>
      <c r="WNU1787" s="558"/>
      <c r="WNV1787" s="558"/>
      <c r="WNW1787" s="558"/>
      <c r="WNX1787" s="558"/>
      <c r="WNY1787" s="558"/>
      <c r="WNZ1787" s="558"/>
      <c r="WOA1787" s="558"/>
      <c r="WOB1787" s="558"/>
      <c r="WOC1787" s="558"/>
      <c r="WOD1787" s="558"/>
      <c r="WOE1787" s="558"/>
      <c r="WOF1787" s="558"/>
      <c r="WOG1787" s="558"/>
      <c r="WOH1787" s="558"/>
      <c r="WOI1787" s="558"/>
      <c r="WOJ1787" s="558"/>
      <c r="WOK1787" s="558"/>
      <c r="WOL1787" s="558"/>
      <c r="WOM1787" s="558"/>
      <c r="WON1787" s="558"/>
      <c r="WOO1787" s="558"/>
      <c r="WOP1787" s="558"/>
      <c r="WOQ1787" s="558"/>
      <c r="WOR1787" s="558"/>
      <c r="WOS1787" s="558"/>
      <c r="WOT1787" s="558"/>
      <c r="WOU1787" s="558"/>
      <c r="WOV1787" s="558"/>
      <c r="WOW1787" s="558"/>
      <c r="WOX1787" s="558"/>
      <c r="WOY1787" s="558"/>
      <c r="WOZ1787" s="558"/>
      <c r="WPA1787" s="558"/>
      <c r="WPB1787" s="558"/>
      <c r="WPC1787" s="558"/>
      <c r="WPD1787" s="558"/>
      <c r="WPE1787" s="558"/>
      <c r="WPF1787" s="558"/>
      <c r="WPG1787" s="558"/>
      <c r="WPH1787" s="558"/>
      <c r="WPI1787" s="558"/>
      <c r="WPJ1787" s="558"/>
      <c r="WPK1787" s="558"/>
      <c r="WPL1787" s="558"/>
      <c r="WPM1787" s="558"/>
      <c r="WPN1787" s="558"/>
      <c r="WPO1787" s="558"/>
      <c r="WPP1787" s="558"/>
      <c r="WPQ1787" s="558"/>
      <c r="WPR1787" s="558"/>
      <c r="WPS1787" s="558"/>
      <c r="WPT1787" s="559"/>
      <c r="WPU1787" s="557"/>
      <c r="WPV1787" s="558"/>
      <c r="WPW1787" s="558"/>
      <c r="WPX1787" s="558"/>
      <c r="WPY1787" s="558"/>
      <c r="WPZ1787" s="558"/>
      <c r="WQA1787" s="558"/>
      <c r="WQB1787" s="558"/>
      <c r="WQC1787" s="558"/>
      <c r="WQD1787" s="558"/>
      <c r="WQE1787" s="558"/>
      <c r="WQF1787" s="558"/>
      <c r="WQG1787" s="558"/>
      <c r="WQH1787" s="558"/>
      <c r="WQI1787" s="558"/>
      <c r="WQJ1787" s="558"/>
      <c r="WQK1787" s="558"/>
      <c r="WQL1787" s="558"/>
      <c r="WQM1787" s="558"/>
      <c r="WQN1787" s="558"/>
      <c r="WQO1787" s="558"/>
      <c r="WQP1787" s="558"/>
      <c r="WQQ1787" s="558"/>
      <c r="WQR1787" s="558"/>
      <c r="WQS1787" s="558"/>
      <c r="WQT1787" s="558"/>
      <c r="WQU1787" s="558"/>
      <c r="WQV1787" s="558"/>
      <c r="WQW1787" s="558"/>
      <c r="WQX1787" s="558"/>
      <c r="WQY1787" s="558"/>
      <c r="WQZ1787" s="558"/>
      <c r="WRA1787" s="558"/>
      <c r="WRB1787" s="558"/>
      <c r="WRC1787" s="558"/>
      <c r="WRD1787" s="558"/>
      <c r="WRE1787" s="558"/>
      <c r="WRF1787" s="558"/>
      <c r="WRG1787" s="558"/>
      <c r="WRH1787" s="558"/>
      <c r="WRI1787" s="558"/>
      <c r="WRJ1787" s="558"/>
      <c r="WRK1787" s="558"/>
      <c r="WRL1787" s="558"/>
      <c r="WRM1787" s="558"/>
      <c r="WRN1787" s="558"/>
      <c r="WRO1787" s="558"/>
      <c r="WRP1787" s="558"/>
      <c r="WRQ1787" s="558"/>
      <c r="WRR1787" s="558"/>
      <c r="WRS1787" s="558"/>
      <c r="WRT1787" s="558"/>
      <c r="WRU1787" s="558"/>
      <c r="WRV1787" s="559"/>
      <c r="WRW1787" s="557"/>
      <c r="WRX1787" s="558"/>
      <c r="WRY1787" s="558"/>
      <c r="WRZ1787" s="558"/>
      <c r="WSA1787" s="558"/>
      <c r="WSB1787" s="558"/>
      <c r="WSC1787" s="558"/>
      <c r="WSD1787" s="558"/>
      <c r="WSE1787" s="558"/>
      <c r="WSF1787" s="558"/>
      <c r="WSG1787" s="558"/>
      <c r="WSH1787" s="558"/>
      <c r="WSI1787" s="558"/>
      <c r="WSJ1787" s="558"/>
      <c r="WSK1787" s="558"/>
      <c r="WSL1787" s="558"/>
      <c r="WSM1787" s="558"/>
      <c r="WSN1787" s="558"/>
      <c r="WSO1787" s="558"/>
      <c r="WSP1787" s="558"/>
      <c r="WSQ1787" s="558"/>
      <c r="WSR1787" s="558"/>
      <c r="WSS1787" s="558"/>
      <c r="WST1787" s="558"/>
      <c r="WSU1787" s="558"/>
      <c r="WSV1787" s="558"/>
      <c r="WSW1787" s="558"/>
      <c r="WSX1787" s="558"/>
      <c r="WSY1787" s="558"/>
      <c r="WSZ1787" s="558"/>
      <c r="WTA1787" s="558"/>
      <c r="WTB1787" s="558"/>
      <c r="WTC1787" s="558"/>
      <c r="WTD1787" s="558"/>
      <c r="WTE1787" s="558"/>
      <c r="WTF1787" s="558"/>
      <c r="WTG1787" s="558"/>
      <c r="WTH1787" s="558"/>
      <c r="WTI1787" s="558"/>
      <c r="WTJ1787" s="558"/>
      <c r="WTK1787" s="558"/>
      <c r="WTL1787" s="558"/>
      <c r="WTM1787" s="558"/>
      <c r="WTN1787" s="558"/>
      <c r="WTO1787" s="558"/>
      <c r="WTP1787" s="558"/>
      <c r="WTQ1787" s="558"/>
      <c r="WTR1787" s="558"/>
      <c r="WTS1787" s="558"/>
      <c r="WTT1787" s="558"/>
      <c r="WTU1787" s="558"/>
      <c r="WTV1787" s="558"/>
      <c r="WTW1787" s="558"/>
      <c r="WTX1787" s="559"/>
      <c r="WTY1787" s="557"/>
      <c r="WTZ1787" s="558"/>
      <c r="WUA1787" s="558"/>
      <c r="WUB1787" s="558"/>
      <c r="WUC1787" s="558"/>
      <c r="WUD1787" s="558"/>
      <c r="WUE1787" s="558"/>
      <c r="WUF1787" s="558"/>
      <c r="WUG1787" s="558"/>
      <c r="WUH1787" s="558"/>
      <c r="WUI1787" s="558"/>
      <c r="WUJ1787" s="558"/>
      <c r="WUK1787" s="558"/>
      <c r="WUL1787" s="558"/>
      <c r="WUM1787" s="558"/>
      <c r="WUN1787" s="558"/>
      <c r="WUO1787" s="558"/>
      <c r="WUP1787" s="558"/>
      <c r="WUQ1787" s="558"/>
      <c r="WUR1787" s="558"/>
      <c r="WUS1787" s="558"/>
      <c r="WUT1787" s="558"/>
      <c r="WUU1787" s="558"/>
      <c r="WUV1787" s="558"/>
      <c r="WUW1787" s="558"/>
      <c r="WUX1787" s="558"/>
      <c r="WUY1787" s="558"/>
      <c r="WUZ1787" s="558"/>
      <c r="WVA1787" s="558"/>
      <c r="WVB1787" s="558"/>
      <c r="WVC1787" s="558"/>
      <c r="WVD1787" s="558"/>
      <c r="WVE1787" s="558"/>
      <c r="WVF1787" s="558"/>
      <c r="WVG1787" s="558"/>
      <c r="WVH1787" s="558"/>
      <c r="WVI1787" s="558"/>
      <c r="WVJ1787" s="558"/>
      <c r="WVK1787" s="558"/>
      <c r="WVL1787" s="558"/>
      <c r="WVM1787" s="558"/>
      <c r="WVN1787" s="558"/>
      <c r="WVO1787" s="558"/>
      <c r="WVP1787" s="558"/>
      <c r="WVQ1787" s="558"/>
      <c r="WVR1787" s="558"/>
      <c r="WVS1787" s="558"/>
      <c r="WVT1787" s="558"/>
      <c r="WVU1787" s="558"/>
      <c r="WVV1787" s="558"/>
      <c r="WVW1787" s="558"/>
      <c r="WVX1787" s="558"/>
      <c r="WVY1787" s="558"/>
      <c r="WVZ1787" s="559"/>
      <c r="WWA1787" s="557"/>
      <c r="WWB1787" s="558"/>
      <c r="WWC1787" s="558"/>
      <c r="WWD1787" s="558"/>
      <c r="WWE1787" s="558"/>
      <c r="WWF1787" s="558"/>
      <c r="WWG1787" s="558"/>
      <c r="WWH1787" s="558"/>
      <c r="WWI1787" s="558"/>
      <c r="WWJ1787" s="558"/>
      <c r="WWK1787" s="558"/>
      <c r="WWL1787" s="558"/>
      <c r="WWM1787" s="558"/>
      <c r="WWN1787" s="558"/>
      <c r="WWO1787" s="558"/>
      <c r="WWP1787" s="558"/>
      <c r="WWQ1787" s="558"/>
      <c r="WWR1787" s="558"/>
      <c r="WWS1787" s="558"/>
      <c r="WWT1787" s="558"/>
      <c r="WWU1787" s="558"/>
      <c r="WWV1787" s="558"/>
      <c r="WWW1787" s="558"/>
      <c r="WWX1787" s="558"/>
      <c r="WWY1787" s="558"/>
      <c r="WWZ1787" s="558"/>
      <c r="WXA1787" s="558"/>
      <c r="WXB1787" s="558"/>
      <c r="WXC1787" s="558"/>
      <c r="WXD1787" s="558"/>
      <c r="WXE1787" s="558"/>
      <c r="WXF1787" s="558"/>
      <c r="WXG1787" s="558"/>
      <c r="WXH1787" s="558"/>
      <c r="WXI1787" s="558"/>
      <c r="WXJ1787" s="558"/>
      <c r="WXK1787" s="558"/>
      <c r="WXL1787" s="558"/>
      <c r="WXM1787" s="558"/>
      <c r="WXN1787" s="558"/>
      <c r="WXO1787" s="558"/>
      <c r="WXP1787" s="558"/>
      <c r="WXQ1787" s="558"/>
      <c r="WXR1787" s="558"/>
      <c r="WXS1787" s="558"/>
      <c r="WXT1787" s="558"/>
      <c r="WXU1787" s="558"/>
      <c r="WXV1787" s="558"/>
      <c r="WXW1787" s="558"/>
      <c r="WXX1787" s="558"/>
      <c r="WXY1787" s="558"/>
      <c r="WXZ1787" s="558"/>
      <c r="WYA1787" s="558"/>
      <c r="WYB1787" s="559"/>
      <c r="WYC1787" s="557"/>
      <c r="WYD1787" s="558"/>
      <c r="WYE1787" s="558"/>
      <c r="WYF1787" s="558"/>
      <c r="WYG1787" s="558"/>
      <c r="WYH1787" s="558"/>
      <c r="WYI1787" s="558"/>
      <c r="WYJ1787" s="558"/>
      <c r="WYK1787" s="558"/>
      <c r="WYL1787" s="558"/>
      <c r="WYM1787" s="558"/>
      <c r="WYN1787" s="558"/>
      <c r="WYO1787" s="558"/>
      <c r="WYP1787" s="558"/>
      <c r="WYQ1787" s="558"/>
      <c r="WYR1787" s="558"/>
      <c r="WYS1787" s="558"/>
      <c r="WYT1787" s="558"/>
      <c r="WYU1787" s="558"/>
      <c r="WYV1787" s="558"/>
      <c r="WYW1787" s="558"/>
      <c r="WYX1787" s="558"/>
      <c r="WYY1787" s="558"/>
      <c r="WYZ1787" s="558"/>
      <c r="WZA1787" s="558"/>
      <c r="WZB1787" s="558"/>
      <c r="WZC1787" s="558"/>
      <c r="WZD1787" s="558"/>
      <c r="WZE1787" s="558"/>
      <c r="WZF1787" s="558"/>
      <c r="WZG1787" s="558"/>
      <c r="WZH1787" s="558"/>
      <c r="WZI1787" s="558"/>
      <c r="WZJ1787" s="558"/>
      <c r="WZK1787" s="558"/>
      <c r="WZL1787" s="558"/>
      <c r="WZM1787" s="558"/>
      <c r="WZN1787" s="558"/>
      <c r="WZO1787" s="558"/>
      <c r="WZP1787" s="558"/>
      <c r="WZQ1787" s="558"/>
      <c r="WZR1787" s="558"/>
      <c r="WZS1787" s="558"/>
      <c r="WZT1787" s="558"/>
      <c r="WZU1787" s="558"/>
      <c r="WZV1787" s="558"/>
      <c r="WZW1787" s="558"/>
      <c r="WZX1787" s="558"/>
      <c r="WZY1787" s="558"/>
      <c r="WZZ1787" s="558"/>
      <c r="XAA1787" s="558"/>
      <c r="XAB1787" s="558"/>
      <c r="XAC1787" s="558"/>
      <c r="XAD1787" s="559"/>
      <c r="XAE1787" s="557"/>
      <c r="XAF1787" s="558"/>
      <c r="XAG1787" s="558"/>
      <c r="XAH1787" s="558"/>
      <c r="XAI1787" s="558"/>
      <c r="XAJ1787" s="558"/>
      <c r="XAK1787" s="558"/>
      <c r="XAL1787" s="558"/>
      <c r="XAM1787" s="558"/>
      <c r="XAN1787" s="558"/>
      <c r="XAO1787" s="558"/>
      <c r="XAP1787" s="558"/>
      <c r="XAQ1787" s="558"/>
      <c r="XAR1787" s="558"/>
      <c r="XAS1787" s="558"/>
      <c r="XAT1787" s="558"/>
      <c r="XAU1787" s="558"/>
      <c r="XAV1787" s="558"/>
      <c r="XAW1787" s="558"/>
      <c r="XAX1787" s="558"/>
      <c r="XAY1787" s="558"/>
      <c r="XAZ1787" s="558"/>
      <c r="XBA1787" s="558"/>
      <c r="XBB1787" s="558"/>
      <c r="XBC1787" s="558"/>
      <c r="XBD1787" s="558"/>
      <c r="XBE1787" s="558"/>
      <c r="XBF1787" s="558"/>
      <c r="XBG1787" s="558"/>
      <c r="XBH1787" s="558"/>
      <c r="XBI1787" s="558"/>
      <c r="XBJ1787" s="558"/>
      <c r="XBK1787" s="558"/>
      <c r="XBL1787" s="558"/>
      <c r="XBM1787" s="558"/>
      <c r="XBN1787" s="558"/>
      <c r="XBO1787" s="558"/>
      <c r="XBP1787" s="558"/>
      <c r="XBQ1787" s="558"/>
      <c r="XBR1787" s="558"/>
      <c r="XBS1787" s="558"/>
      <c r="XBT1787" s="558"/>
      <c r="XBU1787" s="558"/>
      <c r="XBV1787" s="558"/>
      <c r="XBW1787" s="558"/>
      <c r="XBX1787" s="558"/>
      <c r="XBY1787" s="558"/>
      <c r="XBZ1787" s="558"/>
      <c r="XCA1787" s="558"/>
      <c r="XCB1787" s="558"/>
      <c r="XCC1787" s="558"/>
      <c r="XCD1787" s="558"/>
      <c r="XCE1787" s="558"/>
      <c r="XCF1787" s="559"/>
      <c r="XCG1787" s="557"/>
      <c r="XCH1787" s="558"/>
      <c r="XCI1787" s="558"/>
      <c r="XCJ1787" s="558"/>
      <c r="XCK1787" s="558"/>
      <c r="XCL1787" s="558"/>
      <c r="XCM1787" s="558"/>
      <c r="XCN1787" s="558"/>
      <c r="XCO1787" s="558"/>
      <c r="XCP1787" s="558"/>
      <c r="XCQ1787" s="558"/>
      <c r="XCR1787" s="558"/>
      <c r="XCS1787" s="558"/>
      <c r="XCT1787" s="558"/>
      <c r="XCU1787" s="558"/>
      <c r="XCV1787" s="558"/>
      <c r="XCW1787" s="558"/>
      <c r="XCX1787" s="558"/>
      <c r="XCY1787" s="558"/>
      <c r="XCZ1787" s="558"/>
      <c r="XDA1787" s="558"/>
      <c r="XDB1787" s="558"/>
      <c r="XDC1787" s="558"/>
      <c r="XDD1787" s="558"/>
      <c r="XDE1787" s="558"/>
      <c r="XDF1787" s="558"/>
      <c r="XDG1787" s="558"/>
      <c r="XDH1787" s="558"/>
      <c r="XDI1787" s="558"/>
      <c r="XDJ1787" s="558"/>
      <c r="XDK1787" s="558"/>
      <c r="XDL1787" s="558"/>
      <c r="XDM1787" s="558"/>
      <c r="XDN1787" s="558"/>
      <c r="XDO1787" s="558"/>
      <c r="XDP1787" s="558"/>
      <c r="XDQ1787" s="558"/>
      <c r="XDR1787" s="558"/>
      <c r="XDS1787" s="558"/>
      <c r="XDT1787" s="558"/>
      <c r="XDU1787" s="558"/>
      <c r="XDV1787" s="558"/>
      <c r="XDW1787" s="558"/>
      <c r="XDX1787" s="558"/>
      <c r="XDY1787" s="558"/>
      <c r="XDZ1787" s="558"/>
      <c r="XEA1787" s="558"/>
      <c r="XEB1787" s="558"/>
      <c r="XEC1787" s="558"/>
      <c r="XED1787" s="558"/>
      <c r="XEE1787" s="558"/>
      <c r="XEF1787" s="558"/>
      <c r="XEG1787" s="558"/>
      <c r="XEH1787" s="559"/>
      <c r="XEI1787" s="557"/>
      <c r="XEJ1787" s="558"/>
      <c r="XEK1787" s="558"/>
      <c r="XEL1787" s="558"/>
      <c r="XEM1787" s="558"/>
      <c r="XEN1787" s="558"/>
      <c r="XEO1787" s="558"/>
      <c r="XEP1787" s="558"/>
      <c r="XEQ1787" s="558"/>
      <c r="XER1787" s="558"/>
      <c r="XES1787" s="558"/>
      <c r="XET1787" s="558"/>
      <c r="XEU1787" s="558"/>
      <c r="XEV1787" s="558"/>
      <c r="XEW1787" s="558"/>
      <c r="XEX1787" s="558"/>
      <c r="XEY1787" s="558"/>
      <c r="XEZ1787" s="558"/>
      <c r="XFA1787" s="558"/>
      <c r="XFB1787" s="558"/>
      <c r="XFC1787" s="558"/>
      <c r="XFD1787" s="558"/>
    </row>
    <row r="1788" spans="1:16384" s="140" customFormat="1" ht="26.25" customHeight="1">
      <c r="A1788" s="555" t="s">
        <v>4968</v>
      </c>
      <c r="B1788" s="555"/>
      <c r="C1788" s="555"/>
      <c r="D1788" s="555"/>
      <c r="E1788" s="555"/>
      <c r="F1788" s="555"/>
      <c r="G1788" s="555"/>
      <c r="H1788" s="555"/>
      <c r="I1788" s="555"/>
      <c r="J1788" s="555"/>
      <c r="K1788" s="555"/>
      <c r="L1788" s="555"/>
      <c r="M1788" s="555"/>
      <c r="N1788" s="555"/>
      <c r="O1788" s="555"/>
      <c r="P1788" s="555"/>
      <c r="Q1788" s="555"/>
      <c r="R1788" s="555"/>
      <c r="S1788" s="555"/>
      <c r="T1788" s="555"/>
      <c r="U1788" s="555"/>
      <c r="V1788" s="555"/>
      <c r="W1788" s="555"/>
      <c r="X1788" s="555"/>
      <c r="Y1788" s="555"/>
      <c r="Z1788" s="555"/>
      <c r="AA1788" s="555"/>
      <c r="AB1788" s="555"/>
      <c r="AC1788" s="555"/>
      <c r="AD1788" s="555"/>
      <c r="AE1788" s="555"/>
      <c r="AF1788" s="555"/>
      <c r="AG1788" s="555"/>
      <c r="AH1788" s="555"/>
      <c r="AI1788" s="555"/>
      <c r="AJ1788" s="555"/>
      <c r="AK1788" s="555"/>
      <c r="AL1788" s="555"/>
      <c r="AM1788" s="555"/>
      <c r="AN1788" s="555"/>
      <c r="AO1788" s="555"/>
      <c r="AP1788" s="555"/>
      <c r="AQ1788" s="555"/>
      <c r="AR1788" s="555"/>
      <c r="AS1788" s="555"/>
      <c r="AT1788" s="555"/>
      <c r="AU1788" s="555"/>
      <c r="AV1788" s="555"/>
      <c r="AW1788" s="555"/>
      <c r="AX1788" s="555"/>
      <c r="AY1788" s="555"/>
      <c r="AZ1788" s="555"/>
      <c r="BA1788" s="555"/>
    </row>
    <row r="1789" spans="1:16384" s="140" customFormat="1" ht="12.6" customHeight="1">
      <c r="A1789" s="231" t="s">
        <v>1989</v>
      </c>
      <c r="AI1789" s="427"/>
      <c r="AJ1789" s="427"/>
      <c r="AK1789" s="427"/>
      <c r="AL1789" s="427"/>
      <c r="AM1789" s="427"/>
      <c r="AN1789" s="427"/>
      <c r="AO1789" s="427"/>
      <c r="AP1789" s="427"/>
      <c r="AQ1789" s="427"/>
      <c r="AR1789" s="427"/>
      <c r="AS1789" s="427"/>
      <c r="AT1789" s="427"/>
      <c r="AU1789" s="427"/>
      <c r="AV1789" s="427"/>
      <c r="AW1789" s="427"/>
    </row>
    <row r="1790" spans="1:16384" ht="45" customHeight="1">
      <c r="A1790" s="557"/>
      <c r="B1790" s="558"/>
      <c r="C1790" s="558"/>
      <c r="D1790" s="558"/>
      <c r="E1790" s="558"/>
      <c r="F1790" s="558"/>
      <c r="G1790" s="558"/>
      <c r="H1790" s="558"/>
      <c r="I1790" s="558"/>
      <c r="J1790" s="558"/>
      <c r="K1790" s="558"/>
      <c r="L1790" s="558"/>
      <c r="M1790" s="558"/>
      <c r="N1790" s="558"/>
      <c r="O1790" s="558"/>
      <c r="P1790" s="558"/>
      <c r="Q1790" s="558"/>
      <c r="R1790" s="558"/>
      <c r="S1790" s="558"/>
      <c r="T1790" s="558"/>
      <c r="U1790" s="558"/>
      <c r="V1790" s="558"/>
      <c r="W1790" s="558"/>
      <c r="X1790" s="558"/>
      <c r="Y1790" s="558"/>
      <c r="Z1790" s="558"/>
      <c r="AA1790" s="558"/>
      <c r="AB1790" s="558"/>
      <c r="AC1790" s="558"/>
      <c r="AD1790" s="558"/>
      <c r="AE1790" s="558"/>
      <c r="AF1790" s="558"/>
      <c r="AG1790" s="558"/>
      <c r="AH1790" s="558"/>
      <c r="AI1790" s="558"/>
      <c r="AJ1790" s="558"/>
      <c r="AK1790" s="558"/>
      <c r="AL1790" s="558"/>
      <c r="AM1790" s="558"/>
      <c r="AN1790" s="558"/>
      <c r="AO1790" s="558"/>
      <c r="AP1790" s="558"/>
      <c r="AQ1790" s="558"/>
      <c r="AR1790" s="558"/>
      <c r="AS1790" s="558"/>
      <c r="AT1790" s="558"/>
      <c r="AU1790" s="558"/>
      <c r="AV1790" s="558"/>
      <c r="AW1790" s="558"/>
      <c r="AX1790" s="558"/>
      <c r="AY1790" s="558"/>
      <c r="AZ1790" s="558"/>
      <c r="BA1790" s="558"/>
      <c r="BB1790" s="559"/>
    </row>
    <row r="1791" spans="1:16384" s="140" customFormat="1" ht="13.5">
      <c r="A1791" s="555" t="s">
        <v>4969</v>
      </c>
      <c r="B1791" s="555"/>
      <c r="C1791" s="555"/>
      <c r="D1791" s="555"/>
      <c r="E1791" s="555"/>
      <c r="F1791" s="555"/>
      <c r="G1791" s="555"/>
      <c r="H1791" s="555"/>
      <c r="I1791" s="555"/>
      <c r="J1791" s="555"/>
      <c r="K1791" s="555"/>
      <c r="L1791" s="555"/>
      <c r="M1791" s="555"/>
      <c r="N1791" s="555"/>
      <c r="O1791" s="555"/>
      <c r="P1791" s="555"/>
      <c r="Q1791" s="555"/>
      <c r="R1791" s="555"/>
      <c r="S1791" s="555"/>
      <c r="T1791" s="555"/>
      <c r="U1791" s="555"/>
      <c r="V1791" s="555"/>
      <c r="W1791" s="555"/>
      <c r="X1791" s="555"/>
      <c r="Y1791" s="555"/>
      <c r="Z1791" s="555"/>
      <c r="AA1791" s="555"/>
      <c r="AB1791" s="555"/>
      <c r="AC1791" s="555"/>
      <c r="AD1791" s="555"/>
      <c r="AE1791" s="555"/>
      <c r="AF1791" s="555"/>
      <c r="AG1791" s="555"/>
      <c r="AH1791" s="555"/>
      <c r="AI1791" s="555"/>
      <c r="AJ1791" s="555"/>
      <c r="AK1791" s="555"/>
      <c r="AL1791" s="555"/>
      <c r="AM1791" s="555"/>
      <c r="AN1791" s="555"/>
      <c r="AO1791" s="555"/>
      <c r="AP1791" s="555"/>
      <c r="AQ1791" s="555"/>
      <c r="AR1791" s="555"/>
      <c r="AS1791" s="555"/>
      <c r="AT1791" s="555"/>
      <c r="AU1791" s="555"/>
      <c r="AV1791" s="555"/>
      <c r="AW1791" s="555"/>
      <c r="AX1791" s="555"/>
      <c r="AY1791" s="555"/>
      <c r="AZ1791" s="555"/>
      <c r="BA1791" s="555"/>
    </row>
    <row r="1792" spans="1:16384" s="140" customFormat="1" ht="13.5">
      <c r="A1792" s="556" t="s">
        <v>1989</v>
      </c>
      <c r="B1792" s="556"/>
      <c r="C1792" s="556"/>
      <c r="D1792" s="556"/>
      <c r="E1792" s="556"/>
      <c r="F1792" s="556"/>
      <c r="G1792" s="556"/>
      <c r="H1792" s="556"/>
      <c r="I1792" s="556"/>
      <c r="J1792" s="556"/>
      <c r="K1792" s="556"/>
      <c r="L1792" s="556"/>
      <c r="M1792" s="556"/>
      <c r="N1792" s="556"/>
      <c r="O1792" s="556"/>
      <c r="P1792" s="556"/>
      <c r="Q1792" s="556"/>
      <c r="R1792" s="556"/>
      <c r="S1792" s="556"/>
      <c r="T1792" s="556"/>
      <c r="U1792" s="556"/>
      <c r="V1792" s="556"/>
      <c r="W1792" s="556"/>
      <c r="X1792" s="556"/>
      <c r="Y1792" s="556"/>
      <c r="Z1792" s="556"/>
      <c r="AA1792" s="556"/>
      <c r="AB1792" s="556"/>
      <c r="AC1792" s="556"/>
      <c r="AD1792" s="556"/>
      <c r="AE1792" s="556"/>
      <c r="AF1792" s="556"/>
      <c r="AG1792" s="556"/>
      <c r="AH1792" s="556"/>
      <c r="AI1792" s="556"/>
      <c r="AJ1792" s="556"/>
      <c r="AK1792" s="556"/>
      <c r="AL1792" s="556"/>
      <c r="AM1792" s="556"/>
      <c r="AN1792" s="556"/>
      <c r="AO1792" s="556"/>
      <c r="AP1792" s="556"/>
      <c r="AQ1792" s="556"/>
      <c r="AR1792" s="556"/>
      <c r="AS1792" s="556"/>
      <c r="AT1792" s="556"/>
      <c r="AU1792" s="556"/>
      <c r="AV1792" s="556"/>
      <c r="AW1792" s="556"/>
      <c r="AX1792" s="556"/>
      <c r="AY1792" s="556"/>
      <c r="AZ1792" s="556"/>
      <c r="BA1792" s="556"/>
    </row>
    <row r="1793" spans="1:54" ht="45" customHeight="1">
      <c r="A1793" s="557"/>
      <c r="B1793" s="558"/>
      <c r="C1793" s="558"/>
      <c r="D1793" s="558"/>
      <c r="E1793" s="558"/>
      <c r="F1793" s="558"/>
      <c r="G1793" s="558"/>
      <c r="H1793" s="558"/>
      <c r="I1793" s="558"/>
      <c r="J1793" s="558"/>
      <c r="K1793" s="558"/>
      <c r="L1793" s="558"/>
      <c r="M1793" s="558"/>
      <c r="N1793" s="558"/>
      <c r="O1793" s="558"/>
      <c r="P1793" s="558"/>
      <c r="Q1793" s="558"/>
      <c r="R1793" s="558"/>
      <c r="S1793" s="558"/>
      <c r="T1793" s="558"/>
      <c r="U1793" s="558"/>
      <c r="V1793" s="558"/>
      <c r="W1793" s="558"/>
      <c r="X1793" s="558"/>
      <c r="Y1793" s="558"/>
      <c r="Z1793" s="558"/>
      <c r="AA1793" s="558"/>
      <c r="AB1793" s="558"/>
      <c r="AC1793" s="558"/>
      <c r="AD1793" s="558"/>
      <c r="AE1793" s="558"/>
      <c r="AF1793" s="558"/>
      <c r="AG1793" s="558"/>
      <c r="AH1793" s="558"/>
      <c r="AI1793" s="558"/>
      <c r="AJ1793" s="558"/>
      <c r="AK1793" s="558"/>
      <c r="AL1793" s="558"/>
      <c r="AM1793" s="558"/>
      <c r="AN1793" s="558"/>
      <c r="AO1793" s="558"/>
      <c r="AP1793" s="558"/>
      <c r="AQ1793" s="558"/>
      <c r="AR1793" s="558"/>
      <c r="AS1793" s="558"/>
      <c r="AT1793" s="558"/>
      <c r="AU1793" s="558"/>
      <c r="AV1793" s="558"/>
      <c r="AW1793" s="558"/>
      <c r="AX1793" s="558"/>
      <c r="AY1793" s="558"/>
      <c r="AZ1793" s="558"/>
      <c r="BA1793" s="558"/>
      <c r="BB1793" s="559"/>
    </row>
    <row r="1794" spans="1:54" s="140" customFormat="1" ht="13.5">
      <c r="A1794" s="555" t="s">
        <v>4970</v>
      </c>
      <c r="B1794" s="555"/>
      <c r="C1794" s="555"/>
      <c r="D1794" s="555"/>
      <c r="E1794" s="555"/>
      <c r="F1794" s="555"/>
      <c r="G1794" s="555"/>
      <c r="H1794" s="555"/>
      <c r="I1794" s="555"/>
      <c r="J1794" s="555"/>
      <c r="K1794" s="555"/>
      <c r="L1794" s="555"/>
      <c r="M1794" s="555"/>
      <c r="N1794" s="555"/>
      <c r="O1794" s="555"/>
      <c r="P1794" s="555"/>
      <c r="Q1794" s="555"/>
      <c r="R1794" s="555"/>
      <c r="S1794" s="555"/>
      <c r="T1794" s="555"/>
      <c r="U1794" s="555"/>
      <c r="V1794" s="555"/>
      <c r="W1794" s="555"/>
      <c r="X1794" s="555"/>
      <c r="Y1794" s="555"/>
      <c r="Z1794" s="555"/>
      <c r="AA1794" s="555"/>
      <c r="AB1794" s="555"/>
      <c r="AC1794" s="555"/>
      <c r="AD1794" s="555"/>
      <c r="AE1794" s="555"/>
      <c r="AF1794" s="555"/>
      <c r="AG1794" s="555"/>
      <c r="AH1794" s="555"/>
      <c r="AI1794" s="555"/>
      <c r="AJ1794" s="555"/>
      <c r="AK1794" s="555"/>
      <c r="AL1794" s="555"/>
      <c r="AM1794" s="555"/>
      <c r="AN1794" s="555"/>
      <c r="AO1794" s="555"/>
      <c r="AP1794" s="555"/>
      <c r="AQ1794" s="555"/>
      <c r="AR1794" s="555"/>
      <c r="AS1794" s="555"/>
      <c r="AT1794" s="555"/>
      <c r="AU1794" s="555"/>
      <c r="AV1794" s="555"/>
      <c r="AW1794" s="555"/>
      <c r="AX1794" s="555"/>
      <c r="AY1794" s="555"/>
      <c r="AZ1794" s="555"/>
      <c r="BA1794" s="555"/>
    </row>
    <row r="1795" spans="1:54" s="140" customFormat="1" ht="13.5">
      <c r="A1795" s="556" t="s">
        <v>1989</v>
      </c>
      <c r="B1795" s="556"/>
      <c r="C1795" s="556"/>
      <c r="D1795" s="556"/>
      <c r="E1795" s="556"/>
      <c r="F1795" s="556"/>
      <c r="G1795" s="556"/>
      <c r="H1795" s="556"/>
      <c r="I1795" s="556"/>
      <c r="J1795" s="556"/>
      <c r="K1795" s="556"/>
      <c r="L1795" s="556"/>
      <c r="M1795" s="556"/>
      <c r="N1795" s="556"/>
      <c r="O1795" s="556"/>
      <c r="P1795" s="556"/>
      <c r="Q1795" s="556"/>
      <c r="R1795" s="556"/>
      <c r="S1795" s="556"/>
      <c r="T1795" s="556"/>
      <c r="U1795" s="556"/>
      <c r="V1795" s="556"/>
      <c r="W1795" s="556"/>
      <c r="X1795" s="556"/>
      <c r="Y1795" s="556"/>
      <c r="Z1795" s="556"/>
      <c r="AA1795" s="556"/>
      <c r="AB1795" s="556"/>
      <c r="AC1795" s="556"/>
      <c r="AD1795" s="556"/>
      <c r="AE1795" s="556"/>
      <c r="AF1795" s="556"/>
      <c r="AG1795" s="556"/>
      <c r="AH1795" s="556"/>
      <c r="AI1795" s="556"/>
      <c r="AJ1795" s="556"/>
      <c r="AK1795" s="556"/>
      <c r="AL1795" s="556"/>
      <c r="AM1795" s="556"/>
      <c r="AN1795" s="556"/>
      <c r="AO1795" s="556"/>
      <c r="AP1795" s="556"/>
      <c r="AQ1795" s="556"/>
      <c r="AR1795" s="556"/>
      <c r="AS1795" s="556"/>
      <c r="AT1795" s="556"/>
      <c r="AU1795" s="556"/>
      <c r="AV1795" s="556"/>
      <c r="AW1795" s="556"/>
      <c r="AX1795" s="556"/>
      <c r="AY1795" s="556"/>
      <c r="AZ1795" s="556"/>
      <c r="BA1795" s="556"/>
    </row>
    <row r="1796" spans="1:54" ht="45" customHeight="1">
      <c r="A1796" s="557"/>
      <c r="B1796" s="558"/>
      <c r="C1796" s="558"/>
      <c r="D1796" s="558"/>
      <c r="E1796" s="558"/>
      <c r="F1796" s="558"/>
      <c r="G1796" s="558"/>
      <c r="H1796" s="558"/>
      <c r="I1796" s="558"/>
      <c r="J1796" s="558"/>
      <c r="K1796" s="558"/>
      <c r="L1796" s="558"/>
      <c r="M1796" s="558"/>
      <c r="N1796" s="558"/>
      <c r="O1796" s="558"/>
      <c r="P1796" s="558"/>
      <c r="Q1796" s="558"/>
      <c r="R1796" s="558"/>
      <c r="S1796" s="558"/>
      <c r="T1796" s="558"/>
      <c r="U1796" s="558"/>
      <c r="V1796" s="558"/>
      <c r="W1796" s="558"/>
      <c r="X1796" s="558"/>
      <c r="Y1796" s="558"/>
      <c r="Z1796" s="558"/>
      <c r="AA1796" s="558"/>
      <c r="AB1796" s="558"/>
      <c r="AC1796" s="558"/>
      <c r="AD1796" s="558"/>
      <c r="AE1796" s="558"/>
      <c r="AF1796" s="558"/>
      <c r="AG1796" s="558"/>
      <c r="AH1796" s="558"/>
      <c r="AI1796" s="558"/>
      <c r="AJ1796" s="558"/>
      <c r="AK1796" s="558"/>
      <c r="AL1796" s="558"/>
      <c r="AM1796" s="558"/>
      <c r="AN1796" s="558"/>
      <c r="AO1796" s="558"/>
      <c r="AP1796" s="558"/>
      <c r="AQ1796" s="558"/>
      <c r="AR1796" s="558"/>
      <c r="AS1796" s="558"/>
      <c r="AT1796" s="558"/>
      <c r="AU1796" s="558"/>
      <c r="AV1796" s="558"/>
      <c r="AW1796" s="558"/>
      <c r="AX1796" s="558"/>
      <c r="AY1796" s="558"/>
      <c r="AZ1796" s="558"/>
      <c r="BA1796" s="558"/>
      <c r="BB1796" s="559"/>
    </row>
    <row r="1797" spans="1:54" s="140" customFormat="1" ht="27.75" customHeight="1">
      <c r="A1797" s="555" t="s">
        <v>4971</v>
      </c>
      <c r="B1797" s="555"/>
      <c r="C1797" s="555"/>
      <c r="D1797" s="555"/>
      <c r="E1797" s="555"/>
      <c r="F1797" s="555"/>
      <c r="G1797" s="555"/>
      <c r="H1797" s="555"/>
      <c r="I1797" s="555"/>
      <c r="J1797" s="555"/>
      <c r="K1797" s="555"/>
      <c r="L1797" s="555"/>
      <c r="M1797" s="555"/>
      <c r="N1797" s="555"/>
      <c r="O1797" s="555"/>
      <c r="P1797" s="555"/>
      <c r="Q1797" s="555"/>
      <c r="R1797" s="555"/>
      <c r="S1797" s="555"/>
      <c r="T1797" s="555"/>
      <c r="U1797" s="555"/>
      <c r="V1797" s="555"/>
      <c r="W1797" s="555"/>
      <c r="X1797" s="555"/>
      <c r="Y1797" s="555"/>
      <c r="Z1797" s="555"/>
      <c r="AA1797" s="555"/>
      <c r="AB1797" s="555"/>
      <c r="AC1797" s="555"/>
      <c r="AD1797" s="555"/>
      <c r="AE1797" s="555"/>
      <c r="AF1797" s="555"/>
      <c r="AG1797" s="555"/>
      <c r="AH1797" s="555"/>
      <c r="AI1797" s="555"/>
      <c r="AJ1797" s="555"/>
      <c r="AK1797" s="555"/>
      <c r="AL1797" s="555"/>
      <c r="AM1797" s="555"/>
      <c r="AN1797" s="555"/>
      <c r="AO1797" s="555"/>
      <c r="AP1797" s="555"/>
      <c r="AQ1797" s="555"/>
      <c r="AR1797" s="555"/>
      <c r="AS1797" s="555"/>
      <c r="AT1797" s="555"/>
      <c r="AU1797" s="555"/>
      <c r="AV1797" s="555"/>
      <c r="AW1797" s="555"/>
      <c r="AX1797" s="555"/>
      <c r="AY1797" s="555"/>
      <c r="AZ1797" s="555"/>
      <c r="BA1797" s="555"/>
    </row>
    <row r="1798" spans="1:54" s="140" customFormat="1" ht="13.5">
      <c r="A1798" s="556" t="s">
        <v>1989</v>
      </c>
      <c r="B1798" s="556"/>
      <c r="C1798" s="556"/>
      <c r="D1798" s="556"/>
      <c r="E1798" s="556"/>
      <c r="F1798" s="556"/>
      <c r="G1798" s="556"/>
      <c r="H1798" s="556"/>
      <c r="I1798" s="556"/>
      <c r="J1798" s="556"/>
      <c r="K1798" s="556"/>
      <c r="L1798" s="556"/>
      <c r="M1798" s="556"/>
      <c r="N1798" s="556"/>
      <c r="O1798" s="556"/>
      <c r="P1798" s="556"/>
      <c r="Q1798" s="556"/>
      <c r="R1798" s="556"/>
      <c r="S1798" s="556"/>
      <c r="T1798" s="556"/>
      <c r="U1798" s="556"/>
      <c r="V1798" s="556"/>
      <c r="W1798" s="556"/>
      <c r="X1798" s="556"/>
      <c r="Y1798" s="556"/>
      <c r="Z1798" s="556"/>
      <c r="AA1798" s="556"/>
      <c r="AB1798" s="556"/>
      <c r="AC1798" s="556"/>
      <c r="AD1798" s="556"/>
      <c r="AE1798" s="556"/>
      <c r="AF1798" s="556"/>
      <c r="AG1798" s="556"/>
      <c r="AH1798" s="556"/>
      <c r="AI1798" s="556"/>
      <c r="AJ1798" s="556"/>
      <c r="AK1798" s="556"/>
      <c r="AL1798" s="556"/>
      <c r="AM1798" s="556"/>
      <c r="AN1798" s="556"/>
      <c r="AO1798" s="556"/>
      <c r="AP1798" s="556"/>
      <c r="AQ1798" s="556"/>
      <c r="AR1798" s="556"/>
      <c r="AS1798" s="556"/>
      <c r="AT1798" s="556"/>
      <c r="AU1798" s="556"/>
      <c r="AV1798" s="556"/>
      <c r="AW1798" s="556"/>
      <c r="AX1798" s="556"/>
      <c r="AY1798" s="556"/>
      <c r="AZ1798" s="556"/>
      <c r="BA1798" s="556"/>
    </row>
    <row r="1799" spans="1:54" ht="45" customHeight="1">
      <c r="A1799" s="557"/>
      <c r="B1799" s="558"/>
      <c r="C1799" s="558"/>
      <c r="D1799" s="558"/>
      <c r="E1799" s="558"/>
      <c r="F1799" s="558"/>
      <c r="G1799" s="558"/>
      <c r="H1799" s="558"/>
      <c r="I1799" s="558"/>
      <c r="J1799" s="558"/>
      <c r="K1799" s="558"/>
      <c r="L1799" s="558"/>
      <c r="M1799" s="558"/>
      <c r="N1799" s="558"/>
      <c r="O1799" s="558"/>
      <c r="P1799" s="558"/>
      <c r="Q1799" s="558"/>
      <c r="R1799" s="558"/>
      <c r="S1799" s="558"/>
      <c r="T1799" s="558"/>
      <c r="U1799" s="558"/>
      <c r="V1799" s="558"/>
      <c r="W1799" s="558"/>
      <c r="X1799" s="558"/>
      <c r="Y1799" s="558"/>
      <c r="Z1799" s="558"/>
      <c r="AA1799" s="558"/>
      <c r="AB1799" s="558"/>
      <c r="AC1799" s="558"/>
      <c r="AD1799" s="558"/>
      <c r="AE1799" s="558"/>
      <c r="AF1799" s="558"/>
      <c r="AG1799" s="558"/>
      <c r="AH1799" s="558"/>
      <c r="AI1799" s="558"/>
      <c r="AJ1799" s="558"/>
      <c r="AK1799" s="558"/>
      <c r="AL1799" s="558"/>
      <c r="AM1799" s="558"/>
      <c r="AN1799" s="558"/>
      <c r="AO1799" s="558"/>
      <c r="AP1799" s="558"/>
      <c r="AQ1799" s="558"/>
      <c r="AR1799" s="558"/>
      <c r="AS1799" s="558"/>
      <c r="AT1799" s="558"/>
      <c r="AU1799" s="558"/>
      <c r="AV1799" s="558"/>
      <c r="AW1799" s="558"/>
      <c r="AX1799" s="558"/>
      <c r="AY1799" s="558"/>
      <c r="AZ1799" s="558"/>
      <c r="BA1799" s="558"/>
      <c r="BB1799" s="559"/>
    </row>
    <row r="1800" spans="1:54" s="140" customFormat="1" ht="13.5">
      <c r="A1800" s="555" t="s">
        <v>4972</v>
      </c>
      <c r="B1800" s="555"/>
      <c r="C1800" s="555"/>
      <c r="D1800" s="555"/>
      <c r="E1800" s="555"/>
      <c r="F1800" s="555"/>
      <c r="G1800" s="555"/>
      <c r="H1800" s="555"/>
      <c r="I1800" s="555"/>
      <c r="J1800" s="555"/>
      <c r="K1800" s="555"/>
      <c r="L1800" s="555"/>
      <c r="M1800" s="555"/>
      <c r="N1800" s="555"/>
      <c r="O1800" s="555"/>
      <c r="P1800" s="555"/>
      <c r="Q1800" s="555"/>
      <c r="R1800" s="555"/>
      <c r="S1800" s="555"/>
      <c r="T1800" s="555"/>
      <c r="U1800" s="555"/>
      <c r="V1800" s="555"/>
      <c r="W1800" s="555"/>
      <c r="X1800" s="555"/>
      <c r="Y1800" s="555"/>
      <c r="Z1800" s="555"/>
      <c r="AA1800" s="555"/>
      <c r="AB1800" s="555"/>
      <c r="AC1800" s="555"/>
      <c r="AD1800" s="555"/>
      <c r="AE1800" s="555"/>
      <c r="AF1800" s="555"/>
      <c r="AG1800" s="555"/>
      <c r="AH1800" s="555"/>
      <c r="AI1800" s="555"/>
      <c r="AJ1800" s="555"/>
      <c r="AK1800" s="555"/>
      <c r="AL1800" s="555"/>
      <c r="AM1800" s="555"/>
      <c r="AN1800" s="555"/>
      <c r="AO1800" s="555"/>
      <c r="AP1800" s="555"/>
      <c r="AQ1800" s="555"/>
      <c r="AR1800" s="555"/>
      <c r="AS1800" s="555"/>
      <c r="AT1800" s="555"/>
      <c r="AU1800" s="555"/>
      <c r="AV1800" s="555"/>
      <c r="AW1800" s="555"/>
      <c r="AX1800" s="555"/>
      <c r="AY1800" s="555"/>
      <c r="AZ1800" s="555"/>
      <c r="BA1800" s="555"/>
    </row>
    <row r="1801" spans="1:54" s="140" customFormat="1" ht="13.5">
      <c r="A1801" s="556" t="s">
        <v>1989</v>
      </c>
      <c r="B1801" s="556"/>
      <c r="C1801" s="556"/>
      <c r="D1801" s="556"/>
      <c r="E1801" s="556"/>
      <c r="F1801" s="556"/>
      <c r="G1801" s="556"/>
      <c r="H1801" s="556"/>
      <c r="I1801" s="556"/>
      <c r="J1801" s="556"/>
      <c r="K1801" s="556"/>
      <c r="L1801" s="556"/>
      <c r="M1801" s="556"/>
      <c r="N1801" s="556"/>
      <c r="O1801" s="556"/>
      <c r="P1801" s="556"/>
      <c r="Q1801" s="556"/>
      <c r="R1801" s="556"/>
      <c r="S1801" s="556"/>
      <c r="T1801" s="556"/>
      <c r="U1801" s="556"/>
      <c r="V1801" s="556"/>
      <c r="W1801" s="556"/>
      <c r="X1801" s="556"/>
      <c r="Y1801" s="556"/>
      <c r="Z1801" s="556"/>
      <c r="AA1801" s="556"/>
      <c r="AB1801" s="556"/>
      <c r="AC1801" s="556"/>
      <c r="AD1801" s="556"/>
      <c r="AE1801" s="556"/>
      <c r="AF1801" s="556"/>
      <c r="AG1801" s="556"/>
      <c r="AH1801" s="556"/>
      <c r="AI1801" s="556"/>
      <c r="AJ1801" s="556"/>
      <c r="AK1801" s="556"/>
      <c r="AL1801" s="556"/>
      <c r="AM1801" s="556"/>
      <c r="AN1801" s="556"/>
      <c r="AO1801" s="556"/>
      <c r="AP1801" s="556"/>
      <c r="AQ1801" s="556"/>
      <c r="AR1801" s="556"/>
      <c r="AS1801" s="556"/>
      <c r="AT1801" s="556"/>
      <c r="AU1801" s="556"/>
      <c r="AV1801" s="556"/>
      <c r="AW1801" s="556"/>
      <c r="AX1801" s="556"/>
      <c r="AY1801" s="556"/>
      <c r="AZ1801" s="556"/>
      <c r="BA1801" s="556"/>
    </row>
    <row r="1802" spans="1:54" ht="45" customHeight="1">
      <c r="A1802" s="557"/>
      <c r="B1802" s="558"/>
      <c r="C1802" s="558"/>
      <c r="D1802" s="558"/>
      <c r="E1802" s="558"/>
      <c r="F1802" s="558"/>
      <c r="G1802" s="558"/>
      <c r="H1802" s="558"/>
      <c r="I1802" s="558"/>
      <c r="J1802" s="558"/>
      <c r="K1802" s="558"/>
      <c r="L1802" s="558"/>
      <c r="M1802" s="558"/>
      <c r="N1802" s="558"/>
      <c r="O1802" s="558"/>
      <c r="P1802" s="558"/>
      <c r="Q1802" s="558"/>
      <c r="R1802" s="558"/>
      <c r="S1802" s="558"/>
      <c r="T1802" s="558"/>
      <c r="U1802" s="558"/>
      <c r="V1802" s="558"/>
      <c r="W1802" s="558"/>
      <c r="X1802" s="558"/>
      <c r="Y1802" s="558"/>
      <c r="Z1802" s="558"/>
      <c r="AA1802" s="558"/>
      <c r="AB1802" s="558"/>
      <c r="AC1802" s="558"/>
      <c r="AD1802" s="558"/>
      <c r="AE1802" s="558"/>
      <c r="AF1802" s="558"/>
      <c r="AG1802" s="558"/>
      <c r="AH1802" s="558"/>
      <c r="AI1802" s="558"/>
      <c r="AJ1802" s="558"/>
      <c r="AK1802" s="558"/>
      <c r="AL1802" s="558"/>
      <c r="AM1802" s="558"/>
      <c r="AN1802" s="558"/>
      <c r="AO1802" s="558"/>
      <c r="AP1802" s="558"/>
      <c r="AQ1802" s="558"/>
      <c r="AR1802" s="558"/>
      <c r="AS1802" s="558"/>
      <c r="AT1802" s="558"/>
      <c r="AU1802" s="558"/>
      <c r="AV1802" s="558"/>
      <c r="AW1802" s="558"/>
      <c r="AX1802" s="558"/>
      <c r="AY1802" s="558"/>
      <c r="AZ1802" s="558"/>
      <c r="BA1802" s="558"/>
      <c r="BB1802" s="559"/>
    </row>
    <row r="1803" spans="1:54" ht="12.6" customHeight="1">
      <c r="A1803" s="231"/>
    </row>
    <row r="1804" spans="1:54" s="140" customFormat="1" ht="12.6" customHeight="1">
      <c r="A1804" s="140" t="s">
        <v>4973</v>
      </c>
    </row>
    <row r="1805" spans="1:54" ht="12.6" customHeight="1">
      <c r="A1805" s="231" t="s">
        <v>1989</v>
      </c>
    </row>
    <row r="1806" spans="1:54" ht="45" customHeight="1">
      <c r="A1806" s="557"/>
      <c r="B1806" s="558"/>
      <c r="C1806" s="558"/>
      <c r="D1806" s="558"/>
      <c r="E1806" s="558"/>
      <c r="F1806" s="558"/>
      <c r="G1806" s="558"/>
      <c r="H1806" s="558"/>
      <c r="I1806" s="558"/>
      <c r="J1806" s="558"/>
      <c r="K1806" s="558"/>
      <c r="L1806" s="558"/>
      <c r="M1806" s="558"/>
      <c r="N1806" s="558"/>
      <c r="O1806" s="558"/>
      <c r="P1806" s="558"/>
      <c r="Q1806" s="558"/>
      <c r="R1806" s="558"/>
      <c r="S1806" s="558"/>
      <c r="T1806" s="558"/>
      <c r="U1806" s="558"/>
      <c r="V1806" s="558"/>
      <c r="W1806" s="558"/>
      <c r="X1806" s="558"/>
      <c r="Y1806" s="558"/>
      <c r="Z1806" s="558"/>
      <c r="AA1806" s="558"/>
      <c r="AB1806" s="558"/>
      <c r="AC1806" s="558"/>
      <c r="AD1806" s="558"/>
      <c r="AE1806" s="558"/>
      <c r="AF1806" s="558"/>
      <c r="AG1806" s="558"/>
      <c r="AH1806" s="558"/>
      <c r="AI1806" s="558"/>
      <c r="AJ1806" s="558"/>
      <c r="AK1806" s="558"/>
      <c r="AL1806" s="558"/>
      <c r="AM1806" s="558"/>
      <c r="AN1806" s="558"/>
      <c r="AO1806" s="558"/>
      <c r="AP1806" s="558"/>
      <c r="AQ1806" s="558"/>
      <c r="AR1806" s="558"/>
      <c r="AS1806" s="558"/>
      <c r="AT1806" s="558"/>
      <c r="AU1806" s="558"/>
      <c r="AV1806" s="558"/>
      <c r="AW1806" s="558"/>
      <c r="AX1806" s="558"/>
      <c r="AY1806" s="558"/>
      <c r="AZ1806" s="558"/>
      <c r="BA1806" s="558"/>
      <c r="BB1806" s="559"/>
    </row>
    <row r="1807" spans="1:54" s="140" customFormat="1" ht="12.6" customHeight="1">
      <c r="A1807" s="140" t="s">
        <v>4974</v>
      </c>
    </row>
    <row r="1808" spans="1:54" ht="12.6" customHeight="1">
      <c r="A1808" s="231" t="s">
        <v>1989</v>
      </c>
    </row>
    <row r="1809" spans="1:54" ht="45" customHeight="1">
      <c r="A1809" s="557"/>
      <c r="B1809" s="558"/>
      <c r="C1809" s="558"/>
      <c r="D1809" s="558"/>
      <c r="E1809" s="558"/>
      <c r="F1809" s="558"/>
      <c r="G1809" s="558"/>
      <c r="H1809" s="558"/>
      <c r="I1809" s="558"/>
      <c r="J1809" s="558"/>
      <c r="K1809" s="558"/>
      <c r="L1809" s="558"/>
      <c r="M1809" s="558"/>
      <c r="N1809" s="558"/>
      <c r="O1809" s="558"/>
      <c r="P1809" s="558"/>
      <c r="Q1809" s="558"/>
      <c r="R1809" s="558"/>
      <c r="S1809" s="558"/>
      <c r="T1809" s="558"/>
      <c r="U1809" s="558"/>
      <c r="V1809" s="558"/>
      <c r="W1809" s="558"/>
      <c r="X1809" s="558"/>
      <c r="Y1809" s="558"/>
      <c r="Z1809" s="558"/>
      <c r="AA1809" s="558"/>
      <c r="AB1809" s="558"/>
      <c r="AC1809" s="558"/>
      <c r="AD1809" s="558"/>
      <c r="AE1809" s="558"/>
      <c r="AF1809" s="558"/>
      <c r="AG1809" s="558"/>
      <c r="AH1809" s="558"/>
      <c r="AI1809" s="558"/>
      <c r="AJ1809" s="558"/>
      <c r="AK1809" s="558"/>
      <c r="AL1809" s="558"/>
      <c r="AM1809" s="558"/>
      <c r="AN1809" s="558"/>
      <c r="AO1809" s="558"/>
      <c r="AP1809" s="558"/>
      <c r="AQ1809" s="558"/>
      <c r="AR1809" s="558"/>
      <c r="AS1809" s="558"/>
      <c r="AT1809" s="558"/>
      <c r="AU1809" s="558"/>
      <c r="AV1809" s="558"/>
      <c r="AW1809" s="558"/>
      <c r="AX1809" s="558"/>
      <c r="AY1809" s="558"/>
      <c r="AZ1809" s="558"/>
      <c r="BA1809" s="558"/>
      <c r="BB1809" s="559"/>
    </row>
  </sheetData>
  <sheetProtection selectLockedCells="1" selectUnlockedCells="1"/>
  <mergeCells count="10350">
    <mergeCell ref="A1:J1"/>
    <mergeCell ref="AQ1:AY1"/>
    <mergeCell ref="P2:AY2"/>
    <mergeCell ref="A3:J3"/>
    <mergeCell ref="K3:AY3"/>
    <mergeCell ref="AZ3:BB3"/>
    <mergeCell ref="A12:AY12"/>
    <mergeCell ref="AZ12:BB12"/>
    <mergeCell ref="A13:AY13"/>
    <mergeCell ref="AZ13:BB13"/>
    <mergeCell ref="A15:AY15"/>
    <mergeCell ref="AZ15:BB15"/>
    <mergeCell ref="A9:AY9"/>
    <mergeCell ref="AZ9:BB9"/>
    <mergeCell ref="A10:AY10"/>
    <mergeCell ref="AZ10:BB10"/>
    <mergeCell ref="A11:AY11"/>
    <mergeCell ref="AZ11:BB11"/>
    <mergeCell ref="A6:AY6"/>
    <mergeCell ref="A7:AY7"/>
    <mergeCell ref="BO30:BY30"/>
    <mergeCell ref="A37:AY37"/>
    <mergeCell ref="A38:AY38"/>
    <mergeCell ref="AZ38:BB38"/>
    <mergeCell ref="A39:AY39"/>
    <mergeCell ref="AZ39:BB39"/>
    <mergeCell ref="A40:AZ40"/>
    <mergeCell ref="A35:I35"/>
    <mergeCell ref="J35:W35"/>
    <mergeCell ref="X35:AS35"/>
    <mergeCell ref="AT35:AY35"/>
    <mergeCell ref="A36:AY36"/>
    <mergeCell ref="AZ36:BB36"/>
    <mergeCell ref="A33:I33"/>
    <mergeCell ref="J33:W33"/>
    <mergeCell ref="X33:AS33"/>
    <mergeCell ref="AT33:AY33"/>
    <mergeCell ref="A34:I34"/>
    <mergeCell ref="J34:W34"/>
    <mergeCell ref="X34:AS34"/>
    <mergeCell ref="AT34:AY34"/>
    <mergeCell ref="AZ7:BB7"/>
    <mergeCell ref="A8:AY8"/>
    <mergeCell ref="AZ8:BB8"/>
    <mergeCell ref="A25:B25"/>
    <mergeCell ref="C25:D25"/>
    <mergeCell ref="E25:BA25"/>
    <mergeCell ref="A26:AY26"/>
    <mergeCell ref="AZ26:BB26"/>
    <mergeCell ref="A27:AY27"/>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18:T18"/>
    <mergeCell ref="A19:T19"/>
    <mergeCell ref="A20:T20"/>
    <mergeCell ref="A21:T21"/>
    <mergeCell ref="AP585:BB585"/>
    <mergeCell ref="AP589:BB589"/>
    <mergeCell ref="AP597:BB597"/>
    <mergeCell ref="AP593:BB593"/>
    <mergeCell ref="A4:J4"/>
    <mergeCell ref="K4:AY4"/>
    <mergeCell ref="A5:J5"/>
    <mergeCell ref="K5:Q5"/>
    <mergeCell ref="S5:X5"/>
    <mergeCell ref="Y5:AE5"/>
    <mergeCell ref="AG5:AL5"/>
    <mergeCell ref="AM5:AY5"/>
    <mergeCell ref="AH48:AP48"/>
    <mergeCell ref="AQ48:AY48"/>
    <mergeCell ref="AZ52:BB52"/>
    <mergeCell ref="AZ53:BB53"/>
    <mergeCell ref="A64:AG64"/>
    <mergeCell ref="AK64:AM64"/>
    <mergeCell ref="AO64:AP64"/>
    <mergeCell ref="AS64:AT64"/>
    <mergeCell ref="AV64:AW64"/>
    <mergeCell ref="AZ64:BB64"/>
    <mergeCell ref="AZ49:BB49"/>
    <mergeCell ref="JE30:JO30"/>
    <mergeCell ref="JP30:JZ30"/>
    <mergeCell ref="KA30:KK30"/>
    <mergeCell ref="KL30:KV30"/>
    <mergeCell ref="KW30:LG30"/>
    <mergeCell ref="LH30:LR30"/>
    <mergeCell ref="GQ30:HA30"/>
    <mergeCell ref="HB30:HL30"/>
    <mergeCell ref="HM30:HW30"/>
    <mergeCell ref="HX30:IH30"/>
    <mergeCell ref="II30:IS30"/>
    <mergeCell ref="IT30:JD30"/>
    <mergeCell ref="EC30:EM30"/>
    <mergeCell ref="EN30:EX30"/>
    <mergeCell ref="EY30:FI30"/>
    <mergeCell ref="FJ30:FT30"/>
    <mergeCell ref="FU30:GE30"/>
    <mergeCell ref="GF30:GP30"/>
    <mergeCell ref="BZ30:CJ30"/>
    <mergeCell ref="CK30:CU30"/>
    <mergeCell ref="CV30:DF30"/>
    <mergeCell ref="DG30:DQ30"/>
    <mergeCell ref="DR30:EB30"/>
    <mergeCell ref="A30:K30"/>
    <mergeCell ref="L30:V30"/>
    <mergeCell ref="W30:AG30"/>
    <mergeCell ref="AH30:AR30"/>
    <mergeCell ref="AS30:BC30"/>
    <mergeCell ref="BD30:BN30"/>
    <mergeCell ref="A28:O28"/>
    <mergeCell ref="P28:R28"/>
    <mergeCell ref="S28:AX28"/>
    <mergeCell ref="AZ28:BB28"/>
    <mergeCell ref="A29:K29"/>
    <mergeCell ref="L29:O29"/>
    <mergeCell ref="P29:AY29"/>
    <mergeCell ref="AZ50:BB50"/>
    <mergeCell ref="AZ51:BB51"/>
    <mergeCell ref="YK30:YU30"/>
    <mergeCell ref="YV30:ZF30"/>
    <mergeCell ref="ZG30:ZQ30"/>
    <mergeCell ref="ZR30:AAB30"/>
    <mergeCell ref="AAC30:AAM30"/>
    <mergeCell ref="AAN30:AAX30"/>
    <mergeCell ref="VW30:WG30"/>
    <mergeCell ref="WH30:WR30"/>
    <mergeCell ref="WS30:XC30"/>
    <mergeCell ref="XD30:XN30"/>
    <mergeCell ref="XO30:XY30"/>
    <mergeCell ref="XZ30:YJ30"/>
    <mergeCell ref="TI30:TS30"/>
    <mergeCell ref="TT30:UD30"/>
    <mergeCell ref="UE30:UO30"/>
    <mergeCell ref="UP30:UZ30"/>
    <mergeCell ref="VA30:VK30"/>
    <mergeCell ref="VL30:VV30"/>
    <mergeCell ref="QU30:RE30"/>
    <mergeCell ref="RF30:RP30"/>
    <mergeCell ref="RQ30:SA30"/>
    <mergeCell ref="SB30:SL30"/>
    <mergeCell ref="SM30:SW30"/>
    <mergeCell ref="SX30:TH30"/>
    <mergeCell ref="OG30:OQ30"/>
    <mergeCell ref="OR30:PB30"/>
    <mergeCell ref="PC30:PM30"/>
    <mergeCell ref="PN30:PX30"/>
    <mergeCell ref="PY30:QI30"/>
    <mergeCell ref="QJ30:QT30"/>
    <mergeCell ref="LS30:MC30"/>
    <mergeCell ref="MD30:MN30"/>
    <mergeCell ref="MO30:MY30"/>
    <mergeCell ref="MZ30:NJ30"/>
    <mergeCell ref="NK30:NU30"/>
    <mergeCell ref="NV30:OF30"/>
    <mergeCell ref="ANQ30:AOA30"/>
    <mergeCell ref="AOB30:AOL30"/>
    <mergeCell ref="AOM30:AOW30"/>
    <mergeCell ref="AOX30:APH30"/>
    <mergeCell ref="API30:APS30"/>
    <mergeCell ref="APT30:AQD30"/>
    <mergeCell ref="ALC30:ALM30"/>
    <mergeCell ref="ALN30:ALX30"/>
    <mergeCell ref="ALY30:AMI30"/>
    <mergeCell ref="AMJ30:AMT30"/>
    <mergeCell ref="AMU30:ANE30"/>
    <mergeCell ref="ANF30:ANP30"/>
    <mergeCell ref="AIO30:AIY30"/>
    <mergeCell ref="AIZ30:AJJ30"/>
    <mergeCell ref="AJK30:AJU30"/>
    <mergeCell ref="AJV30:AKF30"/>
    <mergeCell ref="AKG30:AKQ30"/>
    <mergeCell ref="AKR30:ALB30"/>
    <mergeCell ref="AGA30:AGK30"/>
    <mergeCell ref="AGL30:AGV30"/>
    <mergeCell ref="AGW30:AHG30"/>
    <mergeCell ref="AHH30:AHR30"/>
    <mergeCell ref="AHS30:AIC30"/>
    <mergeCell ref="AID30:AIN30"/>
    <mergeCell ref="ADM30:ADW30"/>
    <mergeCell ref="ADX30:AEH30"/>
    <mergeCell ref="AEI30:AES30"/>
    <mergeCell ref="AET30:AFD30"/>
    <mergeCell ref="AFE30:AFO30"/>
    <mergeCell ref="AFP30:AFZ30"/>
    <mergeCell ref="AAY30:ABI30"/>
    <mergeCell ref="ABJ30:ABT30"/>
    <mergeCell ref="ABU30:ACE30"/>
    <mergeCell ref="ACF30:ACP30"/>
    <mergeCell ref="ACQ30:ADA30"/>
    <mergeCell ref="ADB30:ADL30"/>
    <mergeCell ref="BCW30:BDG30"/>
    <mergeCell ref="BDH30:BDR30"/>
    <mergeCell ref="BDS30:BEC30"/>
    <mergeCell ref="BED30:BEN30"/>
    <mergeCell ref="BEO30:BEY30"/>
    <mergeCell ref="BEZ30:BFJ30"/>
    <mergeCell ref="BAI30:BAS30"/>
    <mergeCell ref="BAT30:BBD30"/>
    <mergeCell ref="BBE30:BBO30"/>
    <mergeCell ref="BBP30:BBZ30"/>
    <mergeCell ref="BCA30:BCK30"/>
    <mergeCell ref="BCL30:BCV30"/>
    <mergeCell ref="AXU30:AYE30"/>
    <mergeCell ref="AYF30:AYP30"/>
    <mergeCell ref="AYQ30:AZA30"/>
    <mergeCell ref="AZB30:AZL30"/>
    <mergeCell ref="AZM30:AZW30"/>
    <mergeCell ref="AZX30:BAH30"/>
    <mergeCell ref="AVG30:AVQ30"/>
    <mergeCell ref="AVR30:AWB30"/>
    <mergeCell ref="AWC30:AWM30"/>
    <mergeCell ref="AWN30:AWX30"/>
    <mergeCell ref="AWY30:AXI30"/>
    <mergeCell ref="AXJ30:AXT30"/>
    <mergeCell ref="ASS30:ATC30"/>
    <mergeCell ref="ATD30:ATN30"/>
    <mergeCell ref="ATO30:ATY30"/>
    <mergeCell ref="ATZ30:AUJ30"/>
    <mergeCell ref="AUK30:AUU30"/>
    <mergeCell ref="AUV30:AVF30"/>
    <mergeCell ref="AQE30:AQO30"/>
    <mergeCell ref="AQP30:AQZ30"/>
    <mergeCell ref="ARA30:ARK30"/>
    <mergeCell ref="ARL30:ARV30"/>
    <mergeCell ref="ARW30:ASG30"/>
    <mergeCell ref="ASH30:ASR30"/>
    <mergeCell ref="BSC30:BSM30"/>
    <mergeCell ref="BSN30:BSX30"/>
    <mergeCell ref="BSY30:BTI30"/>
    <mergeCell ref="BTJ30:BTT30"/>
    <mergeCell ref="BTU30:BUE30"/>
    <mergeCell ref="BUF30:BUP30"/>
    <mergeCell ref="BPO30:BPY30"/>
    <mergeCell ref="BPZ30:BQJ30"/>
    <mergeCell ref="BQK30:BQU30"/>
    <mergeCell ref="BQV30:BRF30"/>
    <mergeCell ref="BRG30:BRQ30"/>
    <mergeCell ref="BRR30:BSB30"/>
    <mergeCell ref="BNA30:BNK30"/>
    <mergeCell ref="BNL30:BNV30"/>
    <mergeCell ref="BNW30:BOG30"/>
    <mergeCell ref="BOH30:BOR30"/>
    <mergeCell ref="BOS30:BPC30"/>
    <mergeCell ref="BPD30:BPN30"/>
    <mergeCell ref="BKM30:BKW30"/>
    <mergeCell ref="BKX30:BLH30"/>
    <mergeCell ref="BLI30:BLS30"/>
    <mergeCell ref="BLT30:BMD30"/>
    <mergeCell ref="BME30:BMO30"/>
    <mergeCell ref="BMP30:BMZ30"/>
    <mergeCell ref="BHY30:BII30"/>
    <mergeCell ref="BIJ30:BIT30"/>
    <mergeCell ref="BIU30:BJE30"/>
    <mergeCell ref="BJF30:BJP30"/>
    <mergeCell ref="BJQ30:BKA30"/>
    <mergeCell ref="BKB30:BKL30"/>
    <mergeCell ref="BFK30:BFU30"/>
    <mergeCell ref="BFV30:BGF30"/>
    <mergeCell ref="BGG30:BGQ30"/>
    <mergeCell ref="BGR30:BHB30"/>
    <mergeCell ref="BHC30:BHM30"/>
    <mergeCell ref="BHN30:BHX30"/>
    <mergeCell ref="CHI30:CHS30"/>
    <mergeCell ref="CHT30:CID30"/>
    <mergeCell ref="CIE30:CIO30"/>
    <mergeCell ref="CIP30:CIZ30"/>
    <mergeCell ref="CJA30:CJK30"/>
    <mergeCell ref="CJL30:CJV30"/>
    <mergeCell ref="CEU30:CFE30"/>
    <mergeCell ref="CFF30:CFP30"/>
    <mergeCell ref="CFQ30:CGA30"/>
    <mergeCell ref="CGB30:CGL30"/>
    <mergeCell ref="CGM30:CGW30"/>
    <mergeCell ref="CGX30:CHH30"/>
    <mergeCell ref="CCG30:CCQ30"/>
    <mergeCell ref="CCR30:CDB30"/>
    <mergeCell ref="CDC30:CDM30"/>
    <mergeCell ref="CDN30:CDX30"/>
    <mergeCell ref="CDY30:CEI30"/>
    <mergeCell ref="CEJ30:CET30"/>
    <mergeCell ref="BZS30:CAC30"/>
    <mergeCell ref="CAD30:CAN30"/>
    <mergeCell ref="CAO30:CAY30"/>
    <mergeCell ref="CAZ30:CBJ30"/>
    <mergeCell ref="CBK30:CBU30"/>
    <mergeCell ref="CBV30:CCF30"/>
    <mergeCell ref="BXE30:BXO30"/>
    <mergeCell ref="BXP30:BXZ30"/>
    <mergeCell ref="BYA30:BYK30"/>
    <mergeCell ref="BYL30:BYV30"/>
    <mergeCell ref="BYW30:BZG30"/>
    <mergeCell ref="BZH30:BZR30"/>
    <mergeCell ref="BUQ30:BVA30"/>
    <mergeCell ref="BVB30:BVL30"/>
    <mergeCell ref="BVM30:BVW30"/>
    <mergeCell ref="BVX30:BWH30"/>
    <mergeCell ref="BWI30:BWS30"/>
    <mergeCell ref="BWT30:BXD30"/>
    <mergeCell ref="CWO30:CWY30"/>
    <mergeCell ref="CWZ30:CXJ30"/>
    <mergeCell ref="CXK30:CXU30"/>
    <mergeCell ref="CXV30:CYF30"/>
    <mergeCell ref="CYG30:CYQ30"/>
    <mergeCell ref="CYR30:CZB30"/>
    <mergeCell ref="CUA30:CUK30"/>
    <mergeCell ref="CUL30:CUV30"/>
    <mergeCell ref="CUW30:CVG30"/>
    <mergeCell ref="CVH30:CVR30"/>
    <mergeCell ref="CVS30:CWC30"/>
    <mergeCell ref="CWD30:CWN30"/>
    <mergeCell ref="CRM30:CRW30"/>
    <mergeCell ref="CRX30:CSH30"/>
    <mergeCell ref="CSI30:CSS30"/>
    <mergeCell ref="CST30:CTD30"/>
    <mergeCell ref="CTE30:CTO30"/>
    <mergeCell ref="CTP30:CTZ30"/>
    <mergeCell ref="COY30:CPI30"/>
    <mergeCell ref="CPJ30:CPT30"/>
    <mergeCell ref="CPU30:CQE30"/>
    <mergeCell ref="CQF30:CQP30"/>
    <mergeCell ref="CQQ30:CRA30"/>
    <mergeCell ref="CRB30:CRL30"/>
    <mergeCell ref="CMK30:CMU30"/>
    <mergeCell ref="CMV30:CNF30"/>
    <mergeCell ref="CNG30:CNQ30"/>
    <mergeCell ref="CNR30:COB30"/>
    <mergeCell ref="COC30:COM30"/>
    <mergeCell ref="CON30:COX30"/>
    <mergeCell ref="CJW30:CKG30"/>
    <mergeCell ref="CKH30:CKR30"/>
    <mergeCell ref="CKS30:CLC30"/>
    <mergeCell ref="CLD30:CLN30"/>
    <mergeCell ref="CLO30:CLY30"/>
    <mergeCell ref="CLZ30:CMJ30"/>
    <mergeCell ref="DLU30:DME30"/>
    <mergeCell ref="DMF30:DMP30"/>
    <mergeCell ref="DMQ30:DNA30"/>
    <mergeCell ref="DNB30:DNL30"/>
    <mergeCell ref="DNM30:DNW30"/>
    <mergeCell ref="DNX30:DOH30"/>
    <mergeCell ref="DJG30:DJQ30"/>
    <mergeCell ref="DJR30:DKB30"/>
    <mergeCell ref="DKC30:DKM30"/>
    <mergeCell ref="DKN30:DKX30"/>
    <mergeCell ref="DKY30:DLI30"/>
    <mergeCell ref="DLJ30:DLT30"/>
    <mergeCell ref="DGS30:DHC30"/>
    <mergeCell ref="DHD30:DHN30"/>
    <mergeCell ref="DHO30:DHY30"/>
    <mergeCell ref="DHZ30:DIJ30"/>
    <mergeCell ref="DIK30:DIU30"/>
    <mergeCell ref="DIV30:DJF30"/>
    <mergeCell ref="DEE30:DEO30"/>
    <mergeCell ref="DEP30:DEZ30"/>
    <mergeCell ref="DFA30:DFK30"/>
    <mergeCell ref="DFL30:DFV30"/>
    <mergeCell ref="DFW30:DGG30"/>
    <mergeCell ref="DGH30:DGR30"/>
    <mergeCell ref="DBQ30:DCA30"/>
    <mergeCell ref="DCB30:DCL30"/>
    <mergeCell ref="DCM30:DCW30"/>
    <mergeCell ref="DCX30:DDH30"/>
    <mergeCell ref="DDI30:DDS30"/>
    <mergeCell ref="DDT30:DED30"/>
    <mergeCell ref="CZC30:CZM30"/>
    <mergeCell ref="CZN30:CZX30"/>
    <mergeCell ref="CZY30:DAI30"/>
    <mergeCell ref="DAJ30:DAT30"/>
    <mergeCell ref="DAU30:DBE30"/>
    <mergeCell ref="DBF30:DBP30"/>
    <mergeCell ref="EBA30:EBK30"/>
    <mergeCell ref="EBL30:EBV30"/>
    <mergeCell ref="EBW30:ECG30"/>
    <mergeCell ref="ECH30:ECR30"/>
    <mergeCell ref="ECS30:EDC30"/>
    <mergeCell ref="EDD30:EDN30"/>
    <mergeCell ref="DYM30:DYW30"/>
    <mergeCell ref="DYX30:DZH30"/>
    <mergeCell ref="DZI30:DZS30"/>
    <mergeCell ref="DZT30:EAD30"/>
    <mergeCell ref="EAE30:EAO30"/>
    <mergeCell ref="EAP30:EAZ30"/>
    <mergeCell ref="DVY30:DWI30"/>
    <mergeCell ref="DWJ30:DWT30"/>
    <mergeCell ref="DWU30:DXE30"/>
    <mergeCell ref="DXF30:DXP30"/>
    <mergeCell ref="DXQ30:DYA30"/>
    <mergeCell ref="DYB30:DYL30"/>
    <mergeCell ref="DTK30:DTU30"/>
    <mergeCell ref="DTV30:DUF30"/>
    <mergeCell ref="DUG30:DUQ30"/>
    <mergeCell ref="DUR30:DVB30"/>
    <mergeCell ref="DVC30:DVM30"/>
    <mergeCell ref="DVN30:DVX30"/>
    <mergeCell ref="DQW30:DRG30"/>
    <mergeCell ref="DRH30:DRR30"/>
    <mergeCell ref="DRS30:DSC30"/>
    <mergeCell ref="DSD30:DSN30"/>
    <mergeCell ref="DSO30:DSY30"/>
    <mergeCell ref="DSZ30:DTJ30"/>
    <mergeCell ref="DOI30:DOS30"/>
    <mergeCell ref="DOT30:DPD30"/>
    <mergeCell ref="DPE30:DPO30"/>
    <mergeCell ref="DPP30:DPZ30"/>
    <mergeCell ref="DQA30:DQK30"/>
    <mergeCell ref="DQL30:DQV30"/>
    <mergeCell ref="EQG30:EQQ30"/>
    <mergeCell ref="EQR30:ERB30"/>
    <mergeCell ref="ERC30:ERM30"/>
    <mergeCell ref="ERN30:ERX30"/>
    <mergeCell ref="ERY30:ESI30"/>
    <mergeCell ref="ESJ30:EST30"/>
    <mergeCell ref="ENS30:EOC30"/>
    <mergeCell ref="EOD30:EON30"/>
    <mergeCell ref="EOO30:EOY30"/>
    <mergeCell ref="EOZ30:EPJ30"/>
    <mergeCell ref="EPK30:EPU30"/>
    <mergeCell ref="EPV30:EQF30"/>
    <mergeCell ref="ELE30:ELO30"/>
    <mergeCell ref="ELP30:ELZ30"/>
    <mergeCell ref="EMA30:EMK30"/>
    <mergeCell ref="EML30:EMV30"/>
    <mergeCell ref="EMW30:ENG30"/>
    <mergeCell ref="ENH30:ENR30"/>
    <mergeCell ref="EIQ30:EJA30"/>
    <mergeCell ref="EJB30:EJL30"/>
    <mergeCell ref="EJM30:EJW30"/>
    <mergeCell ref="EJX30:EKH30"/>
    <mergeCell ref="EKI30:EKS30"/>
    <mergeCell ref="EKT30:ELD30"/>
    <mergeCell ref="EGC30:EGM30"/>
    <mergeCell ref="EGN30:EGX30"/>
    <mergeCell ref="EGY30:EHI30"/>
    <mergeCell ref="EHJ30:EHT30"/>
    <mergeCell ref="EHU30:EIE30"/>
    <mergeCell ref="EIF30:EIP30"/>
    <mergeCell ref="EDO30:EDY30"/>
    <mergeCell ref="EDZ30:EEJ30"/>
    <mergeCell ref="EEK30:EEU30"/>
    <mergeCell ref="EEV30:EFF30"/>
    <mergeCell ref="EFG30:EFQ30"/>
    <mergeCell ref="EFR30:EGB30"/>
    <mergeCell ref="FFM30:FFW30"/>
    <mergeCell ref="FFX30:FGH30"/>
    <mergeCell ref="FGI30:FGS30"/>
    <mergeCell ref="FGT30:FHD30"/>
    <mergeCell ref="FHE30:FHO30"/>
    <mergeCell ref="FHP30:FHZ30"/>
    <mergeCell ref="FCY30:FDI30"/>
    <mergeCell ref="FDJ30:FDT30"/>
    <mergeCell ref="FDU30:FEE30"/>
    <mergeCell ref="FEF30:FEP30"/>
    <mergeCell ref="FEQ30:FFA30"/>
    <mergeCell ref="FFB30:FFL30"/>
    <mergeCell ref="FAK30:FAU30"/>
    <mergeCell ref="FAV30:FBF30"/>
    <mergeCell ref="FBG30:FBQ30"/>
    <mergeCell ref="FBR30:FCB30"/>
    <mergeCell ref="FCC30:FCM30"/>
    <mergeCell ref="FCN30:FCX30"/>
    <mergeCell ref="EXW30:EYG30"/>
    <mergeCell ref="EYH30:EYR30"/>
    <mergeCell ref="EYS30:EZC30"/>
    <mergeCell ref="EZD30:EZN30"/>
    <mergeCell ref="EZO30:EZY30"/>
    <mergeCell ref="EZZ30:FAJ30"/>
    <mergeCell ref="EVI30:EVS30"/>
    <mergeCell ref="EVT30:EWD30"/>
    <mergeCell ref="EWE30:EWO30"/>
    <mergeCell ref="EWP30:EWZ30"/>
    <mergeCell ref="EXA30:EXK30"/>
    <mergeCell ref="EXL30:EXV30"/>
    <mergeCell ref="ESU30:ETE30"/>
    <mergeCell ref="ETF30:ETP30"/>
    <mergeCell ref="ETQ30:EUA30"/>
    <mergeCell ref="EUB30:EUL30"/>
    <mergeCell ref="EUM30:EUW30"/>
    <mergeCell ref="EUX30:EVH30"/>
    <mergeCell ref="FUS30:FVC30"/>
    <mergeCell ref="FVD30:FVN30"/>
    <mergeCell ref="FVO30:FVY30"/>
    <mergeCell ref="FVZ30:FWJ30"/>
    <mergeCell ref="FWK30:FWU30"/>
    <mergeCell ref="FWV30:FXF30"/>
    <mergeCell ref="FSE30:FSO30"/>
    <mergeCell ref="FSP30:FSZ30"/>
    <mergeCell ref="FTA30:FTK30"/>
    <mergeCell ref="FTL30:FTV30"/>
    <mergeCell ref="FTW30:FUG30"/>
    <mergeCell ref="FUH30:FUR30"/>
    <mergeCell ref="FPQ30:FQA30"/>
    <mergeCell ref="FQB30:FQL30"/>
    <mergeCell ref="FQM30:FQW30"/>
    <mergeCell ref="FQX30:FRH30"/>
    <mergeCell ref="FRI30:FRS30"/>
    <mergeCell ref="FRT30:FSD30"/>
    <mergeCell ref="FNC30:FNM30"/>
    <mergeCell ref="FNN30:FNX30"/>
    <mergeCell ref="FNY30:FOI30"/>
    <mergeCell ref="FOJ30:FOT30"/>
    <mergeCell ref="FOU30:FPE30"/>
    <mergeCell ref="FPF30:FPP30"/>
    <mergeCell ref="FKO30:FKY30"/>
    <mergeCell ref="FKZ30:FLJ30"/>
    <mergeCell ref="FLK30:FLU30"/>
    <mergeCell ref="FLV30:FMF30"/>
    <mergeCell ref="FMG30:FMQ30"/>
    <mergeCell ref="FMR30:FNB30"/>
    <mergeCell ref="FIA30:FIK30"/>
    <mergeCell ref="FIL30:FIV30"/>
    <mergeCell ref="FIW30:FJG30"/>
    <mergeCell ref="FJH30:FJR30"/>
    <mergeCell ref="FJS30:FKC30"/>
    <mergeCell ref="FKD30:FKN30"/>
    <mergeCell ref="GJY30:GKI30"/>
    <mergeCell ref="GKJ30:GKT30"/>
    <mergeCell ref="GKU30:GLE30"/>
    <mergeCell ref="GLF30:GLP30"/>
    <mergeCell ref="GLQ30:GMA30"/>
    <mergeCell ref="GMB30:GML30"/>
    <mergeCell ref="GHK30:GHU30"/>
    <mergeCell ref="GHV30:GIF30"/>
    <mergeCell ref="GIG30:GIQ30"/>
    <mergeCell ref="GIR30:GJB30"/>
    <mergeCell ref="GJC30:GJM30"/>
    <mergeCell ref="GJN30:GJX30"/>
    <mergeCell ref="GEW30:GFG30"/>
    <mergeCell ref="GFH30:GFR30"/>
    <mergeCell ref="GFS30:GGC30"/>
    <mergeCell ref="GGD30:GGN30"/>
    <mergeCell ref="GGO30:GGY30"/>
    <mergeCell ref="GGZ30:GHJ30"/>
    <mergeCell ref="GCI30:GCS30"/>
    <mergeCell ref="GCT30:GDD30"/>
    <mergeCell ref="GDE30:GDO30"/>
    <mergeCell ref="GDP30:GDZ30"/>
    <mergeCell ref="GEA30:GEK30"/>
    <mergeCell ref="GEL30:GEV30"/>
    <mergeCell ref="FZU30:GAE30"/>
    <mergeCell ref="GAF30:GAP30"/>
    <mergeCell ref="GAQ30:GBA30"/>
    <mergeCell ref="GBB30:GBL30"/>
    <mergeCell ref="GBM30:GBW30"/>
    <mergeCell ref="GBX30:GCH30"/>
    <mergeCell ref="FXG30:FXQ30"/>
    <mergeCell ref="FXR30:FYB30"/>
    <mergeCell ref="FYC30:FYM30"/>
    <mergeCell ref="FYN30:FYX30"/>
    <mergeCell ref="FYY30:FZI30"/>
    <mergeCell ref="FZJ30:FZT30"/>
    <mergeCell ref="GZE30:GZO30"/>
    <mergeCell ref="GZP30:GZZ30"/>
    <mergeCell ref="HAA30:HAK30"/>
    <mergeCell ref="HAL30:HAV30"/>
    <mergeCell ref="HAW30:HBG30"/>
    <mergeCell ref="HBH30:HBR30"/>
    <mergeCell ref="GWQ30:GXA30"/>
    <mergeCell ref="GXB30:GXL30"/>
    <mergeCell ref="GXM30:GXW30"/>
    <mergeCell ref="GXX30:GYH30"/>
    <mergeCell ref="GYI30:GYS30"/>
    <mergeCell ref="GYT30:GZD30"/>
    <mergeCell ref="GUC30:GUM30"/>
    <mergeCell ref="GUN30:GUX30"/>
    <mergeCell ref="GUY30:GVI30"/>
    <mergeCell ref="GVJ30:GVT30"/>
    <mergeCell ref="GVU30:GWE30"/>
    <mergeCell ref="GWF30:GWP30"/>
    <mergeCell ref="GRO30:GRY30"/>
    <mergeCell ref="GRZ30:GSJ30"/>
    <mergeCell ref="GSK30:GSU30"/>
    <mergeCell ref="GSV30:GTF30"/>
    <mergeCell ref="GTG30:GTQ30"/>
    <mergeCell ref="GTR30:GUB30"/>
    <mergeCell ref="GPA30:GPK30"/>
    <mergeCell ref="GPL30:GPV30"/>
    <mergeCell ref="GPW30:GQG30"/>
    <mergeCell ref="GQH30:GQR30"/>
    <mergeCell ref="GQS30:GRC30"/>
    <mergeCell ref="GRD30:GRN30"/>
    <mergeCell ref="GMM30:GMW30"/>
    <mergeCell ref="GMX30:GNH30"/>
    <mergeCell ref="GNI30:GNS30"/>
    <mergeCell ref="GNT30:GOD30"/>
    <mergeCell ref="GOE30:GOO30"/>
    <mergeCell ref="GOP30:GOZ30"/>
    <mergeCell ref="HOK30:HOU30"/>
    <mergeCell ref="HOV30:HPF30"/>
    <mergeCell ref="HPG30:HPQ30"/>
    <mergeCell ref="HPR30:HQB30"/>
    <mergeCell ref="HQC30:HQM30"/>
    <mergeCell ref="HQN30:HQX30"/>
    <mergeCell ref="HLW30:HMG30"/>
    <mergeCell ref="HMH30:HMR30"/>
    <mergeCell ref="HMS30:HNC30"/>
    <mergeCell ref="HND30:HNN30"/>
    <mergeCell ref="HNO30:HNY30"/>
    <mergeCell ref="HNZ30:HOJ30"/>
    <mergeCell ref="HJI30:HJS30"/>
    <mergeCell ref="HJT30:HKD30"/>
    <mergeCell ref="HKE30:HKO30"/>
    <mergeCell ref="HKP30:HKZ30"/>
    <mergeCell ref="HLA30:HLK30"/>
    <mergeCell ref="HLL30:HLV30"/>
    <mergeCell ref="HGU30:HHE30"/>
    <mergeCell ref="HHF30:HHP30"/>
    <mergeCell ref="HHQ30:HIA30"/>
    <mergeCell ref="HIB30:HIL30"/>
    <mergeCell ref="HIM30:HIW30"/>
    <mergeCell ref="HIX30:HJH30"/>
    <mergeCell ref="HEG30:HEQ30"/>
    <mergeCell ref="HER30:HFB30"/>
    <mergeCell ref="HFC30:HFM30"/>
    <mergeCell ref="HFN30:HFX30"/>
    <mergeCell ref="HFY30:HGI30"/>
    <mergeCell ref="HGJ30:HGT30"/>
    <mergeCell ref="HBS30:HCC30"/>
    <mergeCell ref="HCD30:HCN30"/>
    <mergeCell ref="HCO30:HCY30"/>
    <mergeCell ref="HCZ30:HDJ30"/>
    <mergeCell ref="HDK30:HDU30"/>
    <mergeCell ref="HDV30:HEF30"/>
    <mergeCell ref="IDQ30:IEA30"/>
    <mergeCell ref="IEB30:IEL30"/>
    <mergeCell ref="IEM30:IEW30"/>
    <mergeCell ref="IEX30:IFH30"/>
    <mergeCell ref="IFI30:IFS30"/>
    <mergeCell ref="IFT30:IGD30"/>
    <mergeCell ref="IBC30:IBM30"/>
    <mergeCell ref="IBN30:IBX30"/>
    <mergeCell ref="IBY30:ICI30"/>
    <mergeCell ref="ICJ30:ICT30"/>
    <mergeCell ref="ICU30:IDE30"/>
    <mergeCell ref="IDF30:IDP30"/>
    <mergeCell ref="HYO30:HYY30"/>
    <mergeCell ref="HYZ30:HZJ30"/>
    <mergeCell ref="HZK30:HZU30"/>
    <mergeCell ref="HZV30:IAF30"/>
    <mergeCell ref="IAG30:IAQ30"/>
    <mergeCell ref="IAR30:IBB30"/>
    <mergeCell ref="HWA30:HWK30"/>
    <mergeCell ref="HWL30:HWV30"/>
    <mergeCell ref="HWW30:HXG30"/>
    <mergeCell ref="HXH30:HXR30"/>
    <mergeCell ref="HXS30:HYC30"/>
    <mergeCell ref="HYD30:HYN30"/>
    <mergeCell ref="HTM30:HTW30"/>
    <mergeCell ref="HTX30:HUH30"/>
    <mergeCell ref="HUI30:HUS30"/>
    <mergeCell ref="HUT30:HVD30"/>
    <mergeCell ref="HVE30:HVO30"/>
    <mergeCell ref="HVP30:HVZ30"/>
    <mergeCell ref="HQY30:HRI30"/>
    <mergeCell ref="HRJ30:HRT30"/>
    <mergeCell ref="HRU30:HSE30"/>
    <mergeCell ref="HSF30:HSP30"/>
    <mergeCell ref="HSQ30:HTA30"/>
    <mergeCell ref="HTB30:HTL30"/>
    <mergeCell ref="ISW30:ITG30"/>
    <mergeCell ref="ITH30:ITR30"/>
    <mergeCell ref="ITS30:IUC30"/>
    <mergeCell ref="IUD30:IUN30"/>
    <mergeCell ref="IUO30:IUY30"/>
    <mergeCell ref="IUZ30:IVJ30"/>
    <mergeCell ref="IQI30:IQS30"/>
    <mergeCell ref="IQT30:IRD30"/>
    <mergeCell ref="IRE30:IRO30"/>
    <mergeCell ref="IRP30:IRZ30"/>
    <mergeCell ref="ISA30:ISK30"/>
    <mergeCell ref="ISL30:ISV30"/>
    <mergeCell ref="INU30:IOE30"/>
    <mergeCell ref="IOF30:IOP30"/>
    <mergeCell ref="IOQ30:IPA30"/>
    <mergeCell ref="IPB30:IPL30"/>
    <mergeCell ref="IPM30:IPW30"/>
    <mergeCell ref="IPX30:IQH30"/>
    <mergeCell ref="ILG30:ILQ30"/>
    <mergeCell ref="ILR30:IMB30"/>
    <mergeCell ref="IMC30:IMM30"/>
    <mergeCell ref="IMN30:IMX30"/>
    <mergeCell ref="IMY30:INI30"/>
    <mergeCell ref="INJ30:INT30"/>
    <mergeCell ref="IIS30:IJC30"/>
    <mergeCell ref="IJD30:IJN30"/>
    <mergeCell ref="IJO30:IJY30"/>
    <mergeCell ref="IJZ30:IKJ30"/>
    <mergeCell ref="IKK30:IKU30"/>
    <mergeCell ref="IKV30:ILF30"/>
    <mergeCell ref="IGE30:IGO30"/>
    <mergeCell ref="IGP30:IGZ30"/>
    <mergeCell ref="IHA30:IHK30"/>
    <mergeCell ref="IHL30:IHV30"/>
    <mergeCell ref="IHW30:IIG30"/>
    <mergeCell ref="IIH30:IIR30"/>
    <mergeCell ref="JIC30:JIM30"/>
    <mergeCell ref="JIN30:JIX30"/>
    <mergeCell ref="JIY30:JJI30"/>
    <mergeCell ref="JJJ30:JJT30"/>
    <mergeCell ref="JJU30:JKE30"/>
    <mergeCell ref="JKF30:JKP30"/>
    <mergeCell ref="JFO30:JFY30"/>
    <mergeCell ref="JFZ30:JGJ30"/>
    <mergeCell ref="JGK30:JGU30"/>
    <mergeCell ref="JGV30:JHF30"/>
    <mergeCell ref="JHG30:JHQ30"/>
    <mergeCell ref="JHR30:JIB30"/>
    <mergeCell ref="JDA30:JDK30"/>
    <mergeCell ref="JDL30:JDV30"/>
    <mergeCell ref="JDW30:JEG30"/>
    <mergeCell ref="JEH30:JER30"/>
    <mergeCell ref="JES30:JFC30"/>
    <mergeCell ref="JFD30:JFN30"/>
    <mergeCell ref="JAM30:JAW30"/>
    <mergeCell ref="JAX30:JBH30"/>
    <mergeCell ref="JBI30:JBS30"/>
    <mergeCell ref="JBT30:JCD30"/>
    <mergeCell ref="JCE30:JCO30"/>
    <mergeCell ref="JCP30:JCZ30"/>
    <mergeCell ref="IXY30:IYI30"/>
    <mergeCell ref="IYJ30:IYT30"/>
    <mergeCell ref="IYU30:IZE30"/>
    <mergeCell ref="IZF30:IZP30"/>
    <mergeCell ref="IZQ30:JAA30"/>
    <mergeCell ref="JAB30:JAL30"/>
    <mergeCell ref="IVK30:IVU30"/>
    <mergeCell ref="IVV30:IWF30"/>
    <mergeCell ref="IWG30:IWQ30"/>
    <mergeCell ref="IWR30:IXB30"/>
    <mergeCell ref="IXC30:IXM30"/>
    <mergeCell ref="IXN30:IXX30"/>
    <mergeCell ref="JXI30:JXS30"/>
    <mergeCell ref="JXT30:JYD30"/>
    <mergeCell ref="JYE30:JYO30"/>
    <mergeCell ref="JYP30:JYZ30"/>
    <mergeCell ref="JZA30:JZK30"/>
    <mergeCell ref="JZL30:JZV30"/>
    <mergeCell ref="JUU30:JVE30"/>
    <mergeCell ref="JVF30:JVP30"/>
    <mergeCell ref="JVQ30:JWA30"/>
    <mergeCell ref="JWB30:JWL30"/>
    <mergeCell ref="JWM30:JWW30"/>
    <mergeCell ref="JWX30:JXH30"/>
    <mergeCell ref="JSG30:JSQ30"/>
    <mergeCell ref="JSR30:JTB30"/>
    <mergeCell ref="JTC30:JTM30"/>
    <mergeCell ref="JTN30:JTX30"/>
    <mergeCell ref="JTY30:JUI30"/>
    <mergeCell ref="JUJ30:JUT30"/>
    <mergeCell ref="JPS30:JQC30"/>
    <mergeCell ref="JQD30:JQN30"/>
    <mergeCell ref="JQO30:JQY30"/>
    <mergeCell ref="JQZ30:JRJ30"/>
    <mergeCell ref="JRK30:JRU30"/>
    <mergeCell ref="JRV30:JSF30"/>
    <mergeCell ref="JNE30:JNO30"/>
    <mergeCell ref="JNP30:JNZ30"/>
    <mergeCell ref="JOA30:JOK30"/>
    <mergeCell ref="JOL30:JOV30"/>
    <mergeCell ref="JOW30:JPG30"/>
    <mergeCell ref="JPH30:JPR30"/>
    <mergeCell ref="JKQ30:JLA30"/>
    <mergeCell ref="JLB30:JLL30"/>
    <mergeCell ref="JLM30:JLW30"/>
    <mergeCell ref="JLX30:JMH30"/>
    <mergeCell ref="JMI30:JMS30"/>
    <mergeCell ref="JMT30:JND30"/>
    <mergeCell ref="KMO30:KMY30"/>
    <mergeCell ref="KMZ30:KNJ30"/>
    <mergeCell ref="KNK30:KNU30"/>
    <mergeCell ref="KNV30:KOF30"/>
    <mergeCell ref="KOG30:KOQ30"/>
    <mergeCell ref="KOR30:KPB30"/>
    <mergeCell ref="KKA30:KKK30"/>
    <mergeCell ref="KKL30:KKV30"/>
    <mergeCell ref="KKW30:KLG30"/>
    <mergeCell ref="KLH30:KLR30"/>
    <mergeCell ref="KLS30:KMC30"/>
    <mergeCell ref="KMD30:KMN30"/>
    <mergeCell ref="KHM30:KHW30"/>
    <mergeCell ref="KHX30:KIH30"/>
    <mergeCell ref="KII30:KIS30"/>
    <mergeCell ref="KIT30:KJD30"/>
    <mergeCell ref="KJE30:KJO30"/>
    <mergeCell ref="KJP30:KJZ30"/>
    <mergeCell ref="KEY30:KFI30"/>
    <mergeCell ref="KFJ30:KFT30"/>
    <mergeCell ref="KFU30:KGE30"/>
    <mergeCell ref="KGF30:KGP30"/>
    <mergeCell ref="KGQ30:KHA30"/>
    <mergeCell ref="KHB30:KHL30"/>
    <mergeCell ref="KCK30:KCU30"/>
    <mergeCell ref="KCV30:KDF30"/>
    <mergeCell ref="KDG30:KDQ30"/>
    <mergeCell ref="KDR30:KEB30"/>
    <mergeCell ref="KEC30:KEM30"/>
    <mergeCell ref="KEN30:KEX30"/>
    <mergeCell ref="JZW30:KAG30"/>
    <mergeCell ref="KAH30:KAR30"/>
    <mergeCell ref="KAS30:KBC30"/>
    <mergeCell ref="KBD30:KBN30"/>
    <mergeCell ref="KBO30:KBY30"/>
    <mergeCell ref="KBZ30:KCJ30"/>
    <mergeCell ref="LBU30:LCE30"/>
    <mergeCell ref="LCF30:LCP30"/>
    <mergeCell ref="LCQ30:LDA30"/>
    <mergeCell ref="LDB30:LDL30"/>
    <mergeCell ref="LDM30:LDW30"/>
    <mergeCell ref="LDX30:LEH30"/>
    <mergeCell ref="KZG30:KZQ30"/>
    <mergeCell ref="KZR30:LAB30"/>
    <mergeCell ref="LAC30:LAM30"/>
    <mergeCell ref="LAN30:LAX30"/>
    <mergeCell ref="LAY30:LBI30"/>
    <mergeCell ref="LBJ30:LBT30"/>
    <mergeCell ref="KWS30:KXC30"/>
    <mergeCell ref="KXD30:KXN30"/>
    <mergeCell ref="KXO30:KXY30"/>
    <mergeCell ref="KXZ30:KYJ30"/>
    <mergeCell ref="KYK30:KYU30"/>
    <mergeCell ref="KYV30:KZF30"/>
    <mergeCell ref="KUE30:KUO30"/>
    <mergeCell ref="KUP30:KUZ30"/>
    <mergeCell ref="KVA30:KVK30"/>
    <mergeCell ref="KVL30:KVV30"/>
    <mergeCell ref="KVW30:KWG30"/>
    <mergeCell ref="KWH30:KWR30"/>
    <mergeCell ref="KRQ30:KSA30"/>
    <mergeCell ref="KSB30:KSL30"/>
    <mergeCell ref="KSM30:KSW30"/>
    <mergeCell ref="KSX30:KTH30"/>
    <mergeCell ref="KTI30:KTS30"/>
    <mergeCell ref="KTT30:KUD30"/>
    <mergeCell ref="KPC30:KPM30"/>
    <mergeCell ref="KPN30:KPX30"/>
    <mergeCell ref="KPY30:KQI30"/>
    <mergeCell ref="KQJ30:KQT30"/>
    <mergeCell ref="KQU30:KRE30"/>
    <mergeCell ref="KRF30:KRP30"/>
    <mergeCell ref="LRA30:LRK30"/>
    <mergeCell ref="LRL30:LRV30"/>
    <mergeCell ref="LRW30:LSG30"/>
    <mergeCell ref="LSH30:LSR30"/>
    <mergeCell ref="LSS30:LTC30"/>
    <mergeCell ref="LTD30:LTN30"/>
    <mergeCell ref="LOM30:LOW30"/>
    <mergeCell ref="LOX30:LPH30"/>
    <mergeCell ref="LPI30:LPS30"/>
    <mergeCell ref="LPT30:LQD30"/>
    <mergeCell ref="LQE30:LQO30"/>
    <mergeCell ref="LQP30:LQZ30"/>
    <mergeCell ref="LLY30:LMI30"/>
    <mergeCell ref="LMJ30:LMT30"/>
    <mergeCell ref="LMU30:LNE30"/>
    <mergeCell ref="LNF30:LNP30"/>
    <mergeCell ref="LNQ30:LOA30"/>
    <mergeCell ref="LOB30:LOL30"/>
    <mergeCell ref="LJK30:LJU30"/>
    <mergeCell ref="LJV30:LKF30"/>
    <mergeCell ref="LKG30:LKQ30"/>
    <mergeCell ref="LKR30:LLB30"/>
    <mergeCell ref="LLC30:LLM30"/>
    <mergeCell ref="LLN30:LLX30"/>
    <mergeCell ref="LGW30:LHG30"/>
    <mergeCell ref="LHH30:LHR30"/>
    <mergeCell ref="LHS30:LIC30"/>
    <mergeCell ref="LID30:LIN30"/>
    <mergeCell ref="LIO30:LIY30"/>
    <mergeCell ref="LIZ30:LJJ30"/>
    <mergeCell ref="LEI30:LES30"/>
    <mergeCell ref="LET30:LFD30"/>
    <mergeCell ref="LFE30:LFO30"/>
    <mergeCell ref="LFP30:LFZ30"/>
    <mergeCell ref="LGA30:LGK30"/>
    <mergeCell ref="LGL30:LGV30"/>
    <mergeCell ref="MGG30:MGQ30"/>
    <mergeCell ref="MGR30:MHB30"/>
    <mergeCell ref="MHC30:MHM30"/>
    <mergeCell ref="MHN30:MHX30"/>
    <mergeCell ref="MHY30:MII30"/>
    <mergeCell ref="MIJ30:MIT30"/>
    <mergeCell ref="MDS30:MEC30"/>
    <mergeCell ref="MED30:MEN30"/>
    <mergeCell ref="MEO30:MEY30"/>
    <mergeCell ref="MEZ30:MFJ30"/>
    <mergeCell ref="MFK30:MFU30"/>
    <mergeCell ref="MFV30:MGF30"/>
    <mergeCell ref="MBE30:MBO30"/>
    <mergeCell ref="MBP30:MBZ30"/>
    <mergeCell ref="MCA30:MCK30"/>
    <mergeCell ref="MCL30:MCV30"/>
    <mergeCell ref="MCW30:MDG30"/>
    <mergeCell ref="MDH30:MDR30"/>
    <mergeCell ref="LYQ30:LZA30"/>
    <mergeCell ref="LZB30:LZL30"/>
    <mergeCell ref="LZM30:LZW30"/>
    <mergeCell ref="LZX30:MAH30"/>
    <mergeCell ref="MAI30:MAS30"/>
    <mergeCell ref="MAT30:MBD30"/>
    <mergeCell ref="LWC30:LWM30"/>
    <mergeCell ref="LWN30:LWX30"/>
    <mergeCell ref="LWY30:LXI30"/>
    <mergeCell ref="LXJ30:LXT30"/>
    <mergeCell ref="LXU30:LYE30"/>
    <mergeCell ref="LYF30:LYP30"/>
    <mergeCell ref="LTO30:LTY30"/>
    <mergeCell ref="LTZ30:LUJ30"/>
    <mergeCell ref="LUK30:LUU30"/>
    <mergeCell ref="LUV30:LVF30"/>
    <mergeCell ref="LVG30:LVQ30"/>
    <mergeCell ref="LVR30:LWB30"/>
    <mergeCell ref="MVM30:MVW30"/>
    <mergeCell ref="MVX30:MWH30"/>
    <mergeCell ref="MWI30:MWS30"/>
    <mergeCell ref="MWT30:MXD30"/>
    <mergeCell ref="MXE30:MXO30"/>
    <mergeCell ref="MXP30:MXZ30"/>
    <mergeCell ref="MSY30:MTI30"/>
    <mergeCell ref="MTJ30:MTT30"/>
    <mergeCell ref="MTU30:MUE30"/>
    <mergeCell ref="MUF30:MUP30"/>
    <mergeCell ref="MUQ30:MVA30"/>
    <mergeCell ref="MVB30:MVL30"/>
    <mergeCell ref="MQK30:MQU30"/>
    <mergeCell ref="MQV30:MRF30"/>
    <mergeCell ref="MRG30:MRQ30"/>
    <mergeCell ref="MRR30:MSB30"/>
    <mergeCell ref="MSC30:MSM30"/>
    <mergeCell ref="MSN30:MSX30"/>
    <mergeCell ref="MNW30:MOG30"/>
    <mergeCell ref="MOH30:MOR30"/>
    <mergeCell ref="MOS30:MPC30"/>
    <mergeCell ref="MPD30:MPN30"/>
    <mergeCell ref="MPO30:MPY30"/>
    <mergeCell ref="MPZ30:MQJ30"/>
    <mergeCell ref="MLI30:MLS30"/>
    <mergeCell ref="MLT30:MMD30"/>
    <mergeCell ref="MME30:MMO30"/>
    <mergeCell ref="MMP30:MMZ30"/>
    <mergeCell ref="MNA30:MNK30"/>
    <mergeCell ref="MNL30:MNV30"/>
    <mergeCell ref="MIU30:MJE30"/>
    <mergeCell ref="MJF30:MJP30"/>
    <mergeCell ref="MJQ30:MKA30"/>
    <mergeCell ref="MKB30:MKL30"/>
    <mergeCell ref="MKM30:MKW30"/>
    <mergeCell ref="MKX30:MLH30"/>
    <mergeCell ref="NKS30:NLC30"/>
    <mergeCell ref="NLD30:NLN30"/>
    <mergeCell ref="NLO30:NLY30"/>
    <mergeCell ref="NLZ30:NMJ30"/>
    <mergeCell ref="NMK30:NMU30"/>
    <mergeCell ref="NMV30:NNF30"/>
    <mergeCell ref="NIE30:NIO30"/>
    <mergeCell ref="NIP30:NIZ30"/>
    <mergeCell ref="NJA30:NJK30"/>
    <mergeCell ref="NJL30:NJV30"/>
    <mergeCell ref="NJW30:NKG30"/>
    <mergeCell ref="NKH30:NKR30"/>
    <mergeCell ref="NFQ30:NGA30"/>
    <mergeCell ref="NGB30:NGL30"/>
    <mergeCell ref="NGM30:NGW30"/>
    <mergeCell ref="NGX30:NHH30"/>
    <mergeCell ref="NHI30:NHS30"/>
    <mergeCell ref="NHT30:NID30"/>
    <mergeCell ref="NDC30:NDM30"/>
    <mergeCell ref="NDN30:NDX30"/>
    <mergeCell ref="NDY30:NEI30"/>
    <mergeCell ref="NEJ30:NET30"/>
    <mergeCell ref="NEU30:NFE30"/>
    <mergeCell ref="NFF30:NFP30"/>
    <mergeCell ref="NAO30:NAY30"/>
    <mergeCell ref="NAZ30:NBJ30"/>
    <mergeCell ref="NBK30:NBU30"/>
    <mergeCell ref="NBV30:NCF30"/>
    <mergeCell ref="NCG30:NCQ30"/>
    <mergeCell ref="NCR30:NDB30"/>
    <mergeCell ref="MYA30:MYK30"/>
    <mergeCell ref="MYL30:MYV30"/>
    <mergeCell ref="MYW30:MZG30"/>
    <mergeCell ref="MZH30:MZR30"/>
    <mergeCell ref="MZS30:NAC30"/>
    <mergeCell ref="NAD30:NAN30"/>
    <mergeCell ref="NZY30:OAI30"/>
    <mergeCell ref="OAJ30:OAT30"/>
    <mergeCell ref="OAU30:OBE30"/>
    <mergeCell ref="OBF30:OBP30"/>
    <mergeCell ref="OBQ30:OCA30"/>
    <mergeCell ref="OCB30:OCL30"/>
    <mergeCell ref="NXK30:NXU30"/>
    <mergeCell ref="NXV30:NYF30"/>
    <mergeCell ref="NYG30:NYQ30"/>
    <mergeCell ref="NYR30:NZB30"/>
    <mergeCell ref="NZC30:NZM30"/>
    <mergeCell ref="NZN30:NZX30"/>
    <mergeCell ref="NUW30:NVG30"/>
    <mergeCell ref="NVH30:NVR30"/>
    <mergeCell ref="NVS30:NWC30"/>
    <mergeCell ref="NWD30:NWN30"/>
    <mergeCell ref="NWO30:NWY30"/>
    <mergeCell ref="NWZ30:NXJ30"/>
    <mergeCell ref="NSI30:NSS30"/>
    <mergeCell ref="NST30:NTD30"/>
    <mergeCell ref="NTE30:NTO30"/>
    <mergeCell ref="NTP30:NTZ30"/>
    <mergeCell ref="NUA30:NUK30"/>
    <mergeCell ref="NUL30:NUV30"/>
    <mergeCell ref="NPU30:NQE30"/>
    <mergeCell ref="NQF30:NQP30"/>
    <mergeCell ref="NQQ30:NRA30"/>
    <mergeCell ref="NRB30:NRL30"/>
    <mergeCell ref="NRM30:NRW30"/>
    <mergeCell ref="NRX30:NSH30"/>
    <mergeCell ref="NNG30:NNQ30"/>
    <mergeCell ref="NNR30:NOB30"/>
    <mergeCell ref="NOC30:NOM30"/>
    <mergeCell ref="NON30:NOX30"/>
    <mergeCell ref="NOY30:NPI30"/>
    <mergeCell ref="NPJ30:NPT30"/>
    <mergeCell ref="OPE30:OPO30"/>
    <mergeCell ref="OPP30:OPZ30"/>
    <mergeCell ref="OQA30:OQK30"/>
    <mergeCell ref="OQL30:OQV30"/>
    <mergeCell ref="OQW30:ORG30"/>
    <mergeCell ref="ORH30:ORR30"/>
    <mergeCell ref="OMQ30:ONA30"/>
    <mergeCell ref="ONB30:ONL30"/>
    <mergeCell ref="ONM30:ONW30"/>
    <mergeCell ref="ONX30:OOH30"/>
    <mergeCell ref="OOI30:OOS30"/>
    <mergeCell ref="OOT30:OPD30"/>
    <mergeCell ref="OKC30:OKM30"/>
    <mergeCell ref="OKN30:OKX30"/>
    <mergeCell ref="OKY30:OLI30"/>
    <mergeCell ref="OLJ30:OLT30"/>
    <mergeCell ref="OLU30:OME30"/>
    <mergeCell ref="OMF30:OMP30"/>
    <mergeCell ref="OHO30:OHY30"/>
    <mergeCell ref="OHZ30:OIJ30"/>
    <mergeCell ref="OIK30:OIU30"/>
    <mergeCell ref="OIV30:OJF30"/>
    <mergeCell ref="OJG30:OJQ30"/>
    <mergeCell ref="OJR30:OKB30"/>
    <mergeCell ref="OFA30:OFK30"/>
    <mergeCell ref="OFL30:OFV30"/>
    <mergeCell ref="OFW30:OGG30"/>
    <mergeCell ref="OGH30:OGR30"/>
    <mergeCell ref="OGS30:OHC30"/>
    <mergeCell ref="OHD30:OHN30"/>
    <mergeCell ref="OCM30:OCW30"/>
    <mergeCell ref="OCX30:ODH30"/>
    <mergeCell ref="ODI30:ODS30"/>
    <mergeCell ref="ODT30:OED30"/>
    <mergeCell ref="OEE30:OEO30"/>
    <mergeCell ref="OEP30:OEZ30"/>
    <mergeCell ref="PEK30:PEU30"/>
    <mergeCell ref="PEV30:PFF30"/>
    <mergeCell ref="PFG30:PFQ30"/>
    <mergeCell ref="PFR30:PGB30"/>
    <mergeCell ref="PGC30:PGM30"/>
    <mergeCell ref="PGN30:PGX30"/>
    <mergeCell ref="PBW30:PCG30"/>
    <mergeCell ref="PCH30:PCR30"/>
    <mergeCell ref="PCS30:PDC30"/>
    <mergeCell ref="PDD30:PDN30"/>
    <mergeCell ref="PDO30:PDY30"/>
    <mergeCell ref="PDZ30:PEJ30"/>
    <mergeCell ref="OZI30:OZS30"/>
    <mergeCell ref="OZT30:PAD30"/>
    <mergeCell ref="PAE30:PAO30"/>
    <mergeCell ref="PAP30:PAZ30"/>
    <mergeCell ref="PBA30:PBK30"/>
    <mergeCell ref="PBL30:PBV30"/>
    <mergeCell ref="OWU30:OXE30"/>
    <mergeCell ref="OXF30:OXP30"/>
    <mergeCell ref="OXQ30:OYA30"/>
    <mergeCell ref="OYB30:OYL30"/>
    <mergeCell ref="OYM30:OYW30"/>
    <mergeCell ref="OYX30:OZH30"/>
    <mergeCell ref="OUG30:OUQ30"/>
    <mergeCell ref="OUR30:OVB30"/>
    <mergeCell ref="OVC30:OVM30"/>
    <mergeCell ref="OVN30:OVX30"/>
    <mergeCell ref="OVY30:OWI30"/>
    <mergeCell ref="OWJ30:OWT30"/>
    <mergeCell ref="ORS30:OSC30"/>
    <mergeCell ref="OSD30:OSN30"/>
    <mergeCell ref="OSO30:OSY30"/>
    <mergeCell ref="OSZ30:OTJ30"/>
    <mergeCell ref="OTK30:OTU30"/>
    <mergeCell ref="OTV30:OUF30"/>
    <mergeCell ref="PTQ30:PUA30"/>
    <mergeCell ref="PUB30:PUL30"/>
    <mergeCell ref="PUM30:PUW30"/>
    <mergeCell ref="PUX30:PVH30"/>
    <mergeCell ref="PVI30:PVS30"/>
    <mergeCell ref="PVT30:PWD30"/>
    <mergeCell ref="PRC30:PRM30"/>
    <mergeCell ref="PRN30:PRX30"/>
    <mergeCell ref="PRY30:PSI30"/>
    <mergeCell ref="PSJ30:PST30"/>
    <mergeCell ref="PSU30:PTE30"/>
    <mergeCell ref="PTF30:PTP30"/>
    <mergeCell ref="POO30:POY30"/>
    <mergeCell ref="POZ30:PPJ30"/>
    <mergeCell ref="PPK30:PPU30"/>
    <mergeCell ref="PPV30:PQF30"/>
    <mergeCell ref="PQG30:PQQ30"/>
    <mergeCell ref="PQR30:PRB30"/>
    <mergeCell ref="PMA30:PMK30"/>
    <mergeCell ref="PML30:PMV30"/>
    <mergeCell ref="PMW30:PNG30"/>
    <mergeCell ref="PNH30:PNR30"/>
    <mergeCell ref="PNS30:POC30"/>
    <mergeCell ref="POD30:PON30"/>
    <mergeCell ref="PJM30:PJW30"/>
    <mergeCell ref="PJX30:PKH30"/>
    <mergeCell ref="PKI30:PKS30"/>
    <mergeCell ref="PKT30:PLD30"/>
    <mergeCell ref="PLE30:PLO30"/>
    <mergeCell ref="PLP30:PLZ30"/>
    <mergeCell ref="PGY30:PHI30"/>
    <mergeCell ref="PHJ30:PHT30"/>
    <mergeCell ref="PHU30:PIE30"/>
    <mergeCell ref="PIF30:PIP30"/>
    <mergeCell ref="PIQ30:PJA30"/>
    <mergeCell ref="PJB30:PJL30"/>
    <mergeCell ref="QIW30:QJG30"/>
    <mergeCell ref="QJH30:QJR30"/>
    <mergeCell ref="QJS30:QKC30"/>
    <mergeCell ref="QKD30:QKN30"/>
    <mergeCell ref="QKO30:QKY30"/>
    <mergeCell ref="QKZ30:QLJ30"/>
    <mergeCell ref="QGI30:QGS30"/>
    <mergeCell ref="QGT30:QHD30"/>
    <mergeCell ref="QHE30:QHO30"/>
    <mergeCell ref="QHP30:QHZ30"/>
    <mergeCell ref="QIA30:QIK30"/>
    <mergeCell ref="QIL30:QIV30"/>
    <mergeCell ref="QDU30:QEE30"/>
    <mergeCell ref="QEF30:QEP30"/>
    <mergeCell ref="QEQ30:QFA30"/>
    <mergeCell ref="QFB30:QFL30"/>
    <mergeCell ref="QFM30:QFW30"/>
    <mergeCell ref="QFX30:QGH30"/>
    <mergeCell ref="QBG30:QBQ30"/>
    <mergeCell ref="QBR30:QCB30"/>
    <mergeCell ref="QCC30:QCM30"/>
    <mergeCell ref="QCN30:QCX30"/>
    <mergeCell ref="QCY30:QDI30"/>
    <mergeCell ref="QDJ30:QDT30"/>
    <mergeCell ref="PYS30:PZC30"/>
    <mergeCell ref="PZD30:PZN30"/>
    <mergeCell ref="PZO30:PZY30"/>
    <mergeCell ref="PZZ30:QAJ30"/>
    <mergeCell ref="QAK30:QAU30"/>
    <mergeCell ref="QAV30:QBF30"/>
    <mergeCell ref="PWE30:PWO30"/>
    <mergeCell ref="PWP30:PWZ30"/>
    <mergeCell ref="PXA30:PXK30"/>
    <mergeCell ref="PXL30:PXV30"/>
    <mergeCell ref="PXW30:PYG30"/>
    <mergeCell ref="PYH30:PYR30"/>
    <mergeCell ref="QYC30:QYM30"/>
    <mergeCell ref="QYN30:QYX30"/>
    <mergeCell ref="QYY30:QZI30"/>
    <mergeCell ref="QZJ30:QZT30"/>
    <mergeCell ref="QZU30:RAE30"/>
    <mergeCell ref="RAF30:RAP30"/>
    <mergeCell ref="QVO30:QVY30"/>
    <mergeCell ref="QVZ30:QWJ30"/>
    <mergeCell ref="QWK30:QWU30"/>
    <mergeCell ref="QWV30:QXF30"/>
    <mergeCell ref="QXG30:QXQ30"/>
    <mergeCell ref="QXR30:QYB30"/>
    <mergeCell ref="QTA30:QTK30"/>
    <mergeCell ref="QTL30:QTV30"/>
    <mergeCell ref="QTW30:QUG30"/>
    <mergeCell ref="QUH30:QUR30"/>
    <mergeCell ref="QUS30:QVC30"/>
    <mergeCell ref="QVD30:QVN30"/>
    <mergeCell ref="QQM30:QQW30"/>
    <mergeCell ref="QQX30:QRH30"/>
    <mergeCell ref="QRI30:QRS30"/>
    <mergeCell ref="QRT30:QSD30"/>
    <mergeCell ref="QSE30:QSO30"/>
    <mergeCell ref="QSP30:QSZ30"/>
    <mergeCell ref="QNY30:QOI30"/>
    <mergeCell ref="QOJ30:QOT30"/>
    <mergeCell ref="QOU30:QPE30"/>
    <mergeCell ref="QPF30:QPP30"/>
    <mergeCell ref="QPQ30:QQA30"/>
    <mergeCell ref="QQB30:QQL30"/>
    <mergeCell ref="QLK30:QLU30"/>
    <mergeCell ref="QLV30:QMF30"/>
    <mergeCell ref="QMG30:QMQ30"/>
    <mergeCell ref="QMR30:QNB30"/>
    <mergeCell ref="QNC30:QNM30"/>
    <mergeCell ref="QNN30:QNX30"/>
    <mergeCell ref="RNI30:RNS30"/>
    <mergeCell ref="RNT30:ROD30"/>
    <mergeCell ref="ROE30:ROO30"/>
    <mergeCell ref="ROP30:ROZ30"/>
    <mergeCell ref="RPA30:RPK30"/>
    <mergeCell ref="RPL30:RPV30"/>
    <mergeCell ref="RKU30:RLE30"/>
    <mergeCell ref="RLF30:RLP30"/>
    <mergeCell ref="RLQ30:RMA30"/>
    <mergeCell ref="RMB30:RML30"/>
    <mergeCell ref="RMM30:RMW30"/>
    <mergeCell ref="RMX30:RNH30"/>
    <mergeCell ref="RIG30:RIQ30"/>
    <mergeCell ref="RIR30:RJB30"/>
    <mergeCell ref="RJC30:RJM30"/>
    <mergeCell ref="RJN30:RJX30"/>
    <mergeCell ref="RJY30:RKI30"/>
    <mergeCell ref="RKJ30:RKT30"/>
    <mergeCell ref="RFS30:RGC30"/>
    <mergeCell ref="RGD30:RGN30"/>
    <mergeCell ref="RGO30:RGY30"/>
    <mergeCell ref="RGZ30:RHJ30"/>
    <mergeCell ref="RHK30:RHU30"/>
    <mergeCell ref="RHV30:RIF30"/>
    <mergeCell ref="RDE30:RDO30"/>
    <mergeCell ref="RDP30:RDZ30"/>
    <mergeCell ref="REA30:REK30"/>
    <mergeCell ref="REL30:REV30"/>
    <mergeCell ref="REW30:RFG30"/>
    <mergeCell ref="RFH30:RFR30"/>
    <mergeCell ref="RAQ30:RBA30"/>
    <mergeCell ref="RBB30:RBL30"/>
    <mergeCell ref="RBM30:RBW30"/>
    <mergeCell ref="RBX30:RCH30"/>
    <mergeCell ref="RCI30:RCS30"/>
    <mergeCell ref="RCT30:RDD30"/>
    <mergeCell ref="SCO30:SCY30"/>
    <mergeCell ref="SCZ30:SDJ30"/>
    <mergeCell ref="SDK30:SDU30"/>
    <mergeCell ref="SDV30:SEF30"/>
    <mergeCell ref="SEG30:SEQ30"/>
    <mergeCell ref="SER30:SFB30"/>
    <mergeCell ref="SAA30:SAK30"/>
    <mergeCell ref="SAL30:SAV30"/>
    <mergeCell ref="SAW30:SBG30"/>
    <mergeCell ref="SBH30:SBR30"/>
    <mergeCell ref="SBS30:SCC30"/>
    <mergeCell ref="SCD30:SCN30"/>
    <mergeCell ref="RXM30:RXW30"/>
    <mergeCell ref="RXX30:RYH30"/>
    <mergeCell ref="RYI30:RYS30"/>
    <mergeCell ref="RYT30:RZD30"/>
    <mergeCell ref="RZE30:RZO30"/>
    <mergeCell ref="RZP30:RZZ30"/>
    <mergeCell ref="RUY30:RVI30"/>
    <mergeCell ref="RVJ30:RVT30"/>
    <mergeCell ref="RVU30:RWE30"/>
    <mergeCell ref="RWF30:RWP30"/>
    <mergeCell ref="RWQ30:RXA30"/>
    <mergeCell ref="RXB30:RXL30"/>
    <mergeCell ref="RSK30:RSU30"/>
    <mergeCell ref="RSV30:RTF30"/>
    <mergeCell ref="RTG30:RTQ30"/>
    <mergeCell ref="RTR30:RUB30"/>
    <mergeCell ref="RUC30:RUM30"/>
    <mergeCell ref="RUN30:RUX30"/>
    <mergeCell ref="RPW30:RQG30"/>
    <mergeCell ref="RQH30:RQR30"/>
    <mergeCell ref="RQS30:RRC30"/>
    <mergeCell ref="RRD30:RRN30"/>
    <mergeCell ref="RRO30:RRY30"/>
    <mergeCell ref="RRZ30:RSJ30"/>
    <mergeCell ref="SRU30:SSE30"/>
    <mergeCell ref="SSF30:SSP30"/>
    <mergeCell ref="SSQ30:STA30"/>
    <mergeCell ref="STB30:STL30"/>
    <mergeCell ref="STM30:STW30"/>
    <mergeCell ref="STX30:SUH30"/>
    <mergeCell ref="SPG30:SPQ30"/>
    <mergeCell ref="SPR30:SQB30"/>
    <mergeCell ref="SQC30:SQM30"/>
    <mergeCell ref="SQN30:SQX30"/>
    <mergeCell ref="SQY30:SRI30"/>
    <mergeCell ref="SRJ30:SRT30"/>
    <mergeCell ref="SMS30:SNC30"/>
    <mergeCell ref="SND30:SNN30"/>
    <mergeCell ref="SNO30:SNY30"/>
    <mergeCell ref="SNZ30:SOJ30"/>
    <mergeCell ref="SOK30:SOU30"/>
    <mergeCell ref="SOV30:SPF30"/>
    <mergeCell ref="SKE30:SKO30"/>
    <mergeCell ref="SKP30:SKZ30"/>
    <mergeCell ref="SLA30:SLK30"/>
    <mergeCell ref="SLL30:SLV30"/>
    <mergeCell ref="SLW30:SMG30"/>
    <mergeCell ref="SMH30:SMR30"/>
    <mergeCell ref="SHQ30:SIA30"/>
    <mergeCell ref="SIB30:SIL30"/>
    <mergeCell ref="SIM30:SIW30"/>
    <mergeCell ref="SIX30:SJH30"/>
    <mergeCell ref="SJI30:SJS30"/>
    <mergeCell ref="SJT30:SKD30"/>
    <mergeCell ref="SFC30:SFM30"/>
    <mergeCell ref="SFN30:SFX30"/>
    <mergeCell ref="SFY30:SGI30"/>
    <mergeCell ref="SGJ30:SGT30"/>
    <mergeCell ref="SGU30:SHE30"/>
    <mergeCell ref="SHF30:SHP30"/>
    <mergeCell ref="THA30:THK30"/>
    <mergeCell ref="THL30:THV30"/>
    <mergeCell ref="THW30:TIG30"/>
    <mergeCell ref="TIH30:TIR30"/>
    <mergeCell ref="TIS30:TJC30"/>
    <mergeCell ref="TJD30:TJN30"/>
    <mergeCell ref="TEM30:TEW30"/>
    <mergeCell ref="TEX30:TFH30"/>
    <mergeCell ref="TFI30:TFS30"/>
    <mergeCell ref="TFT30:TGD30"/>
    <mergeCell ref="TGE30:TGO30"/>
    <mergeCell ref="TGP30:TGZ30"/>
    <mergeCell ref="TBY30:TCI30"/>
    <mergeCell ref="TCJ30:TCT30"/>
    <mergeCell ref="TCU30:TDE30"/>
    <mergeCell ref="TDF30:TDP30"/>
    <mergeCell ref="TDQ30:TEA30"/>
    <mergeCell ref="TEB30:TEL30"/>
    <mergeCell ref="SZK30:SZU30"/>
    <mergeCell ref="SZV30:TAF30"/>
    <mergeCell ref="TAG30:TAQ30"/>
    <mergeCell ref="TAR30:TBB30"/>
    <mergeCell ref="TBC30:TBM30"/>
    <mergeCell ref="TBN30:TBX30"/>
    <mergeCell ref="SWW30:SXG30"/>
    <mergeCell ref="SXH30:SXR30"/>
    <mergeCell ref="SXS30:SYC30"/>
    <mergeCell ref="SYD30:SYN30"/>
    <mergeCell ref="SYO30:SYY30"/>
    <mergeCell ref="SYZ30:SZJ30"/>
    <mergeCell ref="SUI30:SUS30"/>
    <mergeCell ref="SUT30:SVD30"/>
    <mergeCell ref="SVE30:SVO30"/>
    <mergeCell ref="SVP30:SVZ30"/>
    <mergeCell ref="SWA30:SWK30"/>
    <mergeCell ref="SWL30:SWV30"/>
    <mergeCell ref="TWG30:TWQ30"/>
    <mergeCell ref="TWR30:TXB30"/>
    <mergeCell ref="TXC30:TXM30"/>
    <mergeCell ref="TXN30:TXX30"/>
    <mergeCell ref="TXY30:TYI30"/>
    <mergeCell ref="TYJ30:TYT30"/>
    <mergeCell ref="TTS30:TUC30"/>
    <mergeCell ref="TUD30:TUN30"/>
    <mergeCell ref="TUO30:TUY30"/>
    <mergeCell ref="TUZ30:TVJ30"/>
    <mergeCell ref="TVK30:TVU30"/>
    <mergeCell ref="TVV30:TWF30"/>
    <mergeCell ref="TRE30:TRO30"/>
    <mergeCell ref="TRP30:TRZ30"/>
    <mergeCell ref="TSA30:TSK30"/>
    <mergeCell ref="TSL30:TSV30"/>
    <mergeCell ref="TSW30:TTG30"/>
    <mergeCell ref="TTH30:TTR30"/>
    <mergeCell ref="TOQ30:TPA30"/>
    <mergeCell ref="TPB30:TPL30"/>
    <mergeCell ref="TPM30:TPW30"/>
    <mergeCell ref="TPX30:TQH30"/>
    <mergeCell ref="TQI30:TQS30"/>
    <mergeCell ref="TQT30:TRD30"/>
    <mergeCell ref="TMC30:TMM30"/>
    <mergeCell ref="TMN30:TMX30"/>
    <mergeCell ref="TMY30:TNI30"/>
    <mergeCell ref="TNJ30:TNT30"/>
    <mergeCell ref="TNU30:TOE30"/>
    <mergeCell ref="TOF30:TOP30"/>
    <mergeCell ref="TJO30:TJY30"/>
    <mergeCell ref="TJZ30:TKJ30"/>
    <mergeCell ref="TKK30:TKU30"/>
    <mergeCell ref="TKV30:TLF30"/>
    <mergeCell ref="TLG30:TLQ30"/>
    <mergeCell ref="TLR30:TMB30"/>
    <mergeCell ref="ULM30:ULW30"/>
    <mergeCell ref="ULX30:UMH30"/>
    <mergeCell ref="UMI30:UMS30"/>
    <mergeCell ref="UMT30:UND30"/>
    <mergeCell ref="UNE30:UNO30"/>
    <mergeCell ref="UNP30:UNZ30"/>
    <mergeCell ref="UIY30:UJI30"/>
    <mergeCell ref="UJJ30:UJT30"/>
    <mergeCell ref="UJU30:UKE30"/>
    <mergeCell ref="UKF30:UKP30"/>
    <mergeCell ref="UKQ30:ULA30"/>
    <mergeCell ref="ULB30:ULL30"/>
    <mergeCell ref="UGK30:UGU30"/>
    <mergeCell ref="UGV30:UHF30"/>
    <mergeCell ref="UHG30:UHQ30"/>
    <mergeCell ref="UHR30:UIB30"/>
    <mergeCell ref="UIC30:UIM30"/>
    <mergeCell ref="UIN30:UIX30"/>
    <mergeCell ref="UDW30:UEG30"/>
    <mergeCell ref="UEH30:UER30"/>
    <mergeCell ref="UES30:UFC30"/>
    <mergeCell ref="UFD30:UFN30"/>
    <mergeCell ref="UFO30:UFY30"/>
    <mergeCell ref="UFZ30:UGJ30"/>
    <mergeCell ref="UBI30:UBS30"/>
    <mergeCell ref="UBT30:UCD30"/>
    <mergeCell ref="UCE30:UCO30"/>
    <mergeCell ref="UCP30:UCZ30"/>
    <mergeCell ref="UDA30:UDK30"/>
    <mergeCell ref="UDL30:UDV30"/>
    <mergeCell ref="TYU30:TZE30"/>
    <mergeCell ref="TZF30:TZP30"/>
    <mergeCell ref="TZQ30:UAA30"/>
    <mergeCell ref="UAB30:UAL30"/>
    <mergeCell ref="UAM30:UAW30"/>
    <mergeCell ref="UAX30:UBH30"/>
    <mergeCell ref="VAS30:VBC30"/>
    <mergeCell ref="VBD30:VBN30"/>
    <mergeCell ref="VBO30:VBY30"/>
    <mergeCell ref="VBZ30:VCJ30"/>
    <mergeCell ref="VCK30:VCU30"/>
    <mergeCell ref="VCV30:VDF30"/>
    <mergeCell ref="UYE30:UYO30"/>
    <mergeCell ref="UYP30:UYZ30"/>
    <mergeCell ref="UZA30:UZK30"/>
    <mergeCell ref="UZL30:UZV30"/>
    <mergeCell ref="UZW30:VAG30"/>
    <mergeCell ref="VAH30:VAR30"/>
    <mergeCell ref="UVQ30:UWA30"/>
    <mergeCell ref="UWB30:UWL30"/>
    <mergeCell ref="UWM30:UWW30"/>
    <mergeCell ref="UWX30:UXH30"/>
    <mergeCell ref="UXI30:UXS30"/>
    <mergeCell ref="UXT30:UYD30"/>
    <mergeCell ref="UTC30:UTM30"/>
    <mergeCell ref="UTN30:UTX30"/>
    <mergeCell ref="UTY30:UUI30"/>
    <mergeCell ref="UUJ30:UUT30"/>
    <mergeCell ref="UUU30:UVE30"/>
    <mergeCell ref="UVF30:UVP30"/>
    <mergeCell ref="UQO30:UQY30"/>
    <mergeCell ref="UQZ30:URJ30"/>
    <mergeCell ref="URK30:URU30"/>
    <mergeCell ref="URV30:USF30"/>
    <mergeCell ref="USG30:USQ30"/>
    <mergeCell ref="USR30:UTB30"/>
    <mergeCell ref="UOA30:UOK30"/>
    <mergeCell ref="UOL30:UOV30"/>
    <mergeCell ref="UOW30:UPG30"/>
    <mergeCell ref="UPH30:UPR30"/>
    <mergeCell ref="UPS30:UQC30"/>
    <mergeCell ref="UQD30:UQN30"/>
    <mergeCell ref="VPY30:VQI30"/>
    <mergeCell ref="VQJ30:VQT30"/>
    <mergeCell ref="VQU30:VRE30"/>
    <mergeCell ref="VRF30:VRP30"/>
    <mergeCell ref="VRQ30:VSA30"/>
    <mergeCell ref="VSB30:VSL30"/>
    <mergeCell ref="VNK30:VNU30"/>
    <mergeCell ref="VNV30:VOF30"/>
    <mergeCell ref="VOG30:VOQ30"/>
    <mergeCell ref="VOR30:VPB30"/>
    <mergeCell ref="VPC30:VPM30"/>
    <mergeCell ref="VPN30:VPX30"/>
    <mergeCell ref="VKW30:VLG30"/>
    <mergeCell ref="VLH30:VLR30"/>
    <mergeCell ref="VLS30:VMC30"/>
    <mergeCell ref="VMD30:VMN30"/>
    <mergeCell ref="VMO30:VMY30"/>
    <mergeCell ref="VMZ30:VNJ30"/>
    <mergeCell ref="VII30:VIS30"/>
    <mergeCell ref="VIT30:VJD30"/>
    <mergeCell ref="VJE30:VJO30"/>
    <mergeCell ref="VJP30:VJZ30"/>
    <mergeCell ref="VKA30:VKK30"/>
    <mergeCell ref="VKL30:VKV30"/>
    <mergeCell ref="VFU30:VGE30"/>
    <mergeCell ref="VGF30:VGP30"/>
    <mergeCell ref="VGQ30:VHA30"/>
    <mergeCell ref="VHB30:VHL30"/>
    <mergeCell ref="VHM30:VHW30"/>
    <mergeCell ref="VHX30:VIH30"/>
    <mergeCell ref="VDG30:VDQ30"/>
    <mergeCell ref="VDR30:VEB30"/>
    <mergeCell ref="VEC30:VEM30"/>
    <mergeCell ref="VEN30:VEX30"/>
    <mergeCell ref="VEY30:VFI30"/>
    <mergeCell ref="VFJ30:VFT30"/>
    <mergeCell ref="WGL30:WGV30"/>
    <mergeCell ref="WGW30:WHG30"/>
    <mergeCell ref="WHH30:WHR30"/>
    <mergeCell ref="WCQ30:WDA30"/>
    <mergeCell ref="WDB30:WDL30"/>
    <mergeCell ref="WDM30:WDW30"/>
    <mergeCell ref="WDX30:WEH30"/>
    <mergeCell ref="WEI30:WES30"/>
    <mergeCell ref="WET30:WFD30"/>
    <mergeCell ref="WAC30:WAM30"/>
    <mergeCell ref="WAN30:WAX30"/>
    <mergeCell ref="WAY30:WBI30"/>
    <mergeCell ref="WBJ30:WBT30"/>
    <mergeCell ref="WBU30:WCE30"/>
    <mergeCell ref="WCF30:WCP30"/>
    <mergeCell ref="VXO30:VXY30"/>
    <mergeCell ref="VXZ30:VYJ30"/>
    <mergeCell ref="VYK30:VYU30"/>
    <mergeCell ref="VYV30:VZF30"/>
    <mergeCell ref="VZG30:VZQ30"/>
    <mergeCell ref="VZR30:WAB30"/>
    <mergeCell ref="VVA30:VVK30"/>
    <mergeCell ref="VVL30:VVV30"/>
    <mergeCell ref="VVW30:VWG30"/>
    <mergeCell ref="VWH30:VWR30"/>
    <mergeCell ref="VWS30:VXC30"/>
    <mergeCell ref="VXD30:VXN30"/>
    <mergeCell ref="VSM30:VSW30"/>
    <mergeCell ref="VSX30:VTH30"/>
    <mergeCell ref="VTI30:VTS30"/>
    <mergeCell ref="VTT30:VUD30"/>
    <mergeCell ref="VUE30:VUO30"/>
    <mergeCell ref="VUP30:VUZ30"/>
    <mergeCell ref="XEO30:XEY30"/>
    <mergeCell ref="XEZ30:XFD30"/>
    <mergeCell ref="A31:AX31"/>
    <mergeCell ref="A32:I32"/>
    <mergeCell ref="J32:W32"/>
    <mergeCell ref="X32:AS32"/>
    <mergeCell ref="AT32:AY32"/>
    <mergeCell ref="XCA30:XCK30"/>
    <mergeCell ref="XCL30:XCV30"/>
    <mergeCell ref="XCW30:XDG30"/>
    <mergeCell ref="XDH30:XDR30"/>
    <mergeCell ref="XDS30:XEC30"/>
    <mergeCell ref="XED30:XEN30"/>
    <mergeCell ref="WZM30:WZW30"/>
    <mergeCell ref="WZX30:XAH30"/>
    <mergeCell ref="XAI30:XAS30"/>
    <mergeCell ref="XAT30:XBD30"/>
    <mergeCell ref="XBE30:XBO30"/>
    <mergeCell ref="XBP30:XBZ30"/>
    <mergeCell ref="WWY30:WXI30"/>
    <mergeCell ref="WXJ30:WXT30"/>
    <mergeCell ref="WXU30:WYE30"/>
    <mergeCell ref="WYF30:WYP30"/>
    <mergeCell ref="WYQ30:WZA30"/>
    <mergeCell ref="WZB30:WZL30"/>
    <mergeCell ref="WUK30:WUU30"/>
    <mergeCell ref="WUV30:WVF30"/>
    <mergeCell ref="WVG30:WVQ30"/>
    <mergeCell ref="WVR30:WWB30"/>
    <mergeCell ref="WWC30:WWM30"/>
    <mergeCell ref="WWN30:WWX30"/>
    <mergeCell ref="WRW30:WSG30"/>
    <mergeCell ref="WSH30:WSR30"/>
    <mergeCell ref="WSS30:WTC30"/>
    <mergeCell ref="WTD30:WTN30"/>
    <mergeCell ref="WTO30:WTY30"/>
    <mergeCell ref="WTZ30:WUJ30"/>
    <mergeCell ref="WPI30:WPS30"/>
    <mergeCell ref="WPT30:WQD30"/>
    <mergeCell ref="WQE30:WQO30"/>
    <mergeCell ref="WQP30:WQZ30"/>
    <mergeCell ref="WRA30:WRK30"/>
    <mergeCell ref="WRL30:WRV30"/>
    <mergeCell ref="WMU30:WNE30"/>
    <mergeCell ref="WNF30:WNP30"/>
    <mergeCell ref="WNQ30:WOA30"/>
    <mergeCell ref="WOB30:WOL30"/>
    <mergeCell ref="WOM30:WOW30"/>
    <mergeCell ref="WOX30:WPH30"/>
    <mergeCell ref="WKG30:WKQ30"/>
    <mergeCell ref="WKR30:WLB30"/>
    <mergeCell ref="WLC30:WLM30"/>
    <mergeCell ref="WLN30:WLX30"/>
    <mergeCell ref="WLY30:WMI30"/>
    <mergeCell ref="WMJ30:WMT30"/>
    <mergeCell ref="WHS30:WIC30"/>
    <mergeCell ref="WID30:WIN30"/>
    <mergeCell ref="WIO30:WIY30"/>
    <mergeCell ref="WIZ30:WJJ30"/>
    <mergeCell ref="WJK30:WJU30"/>
    <mergeCell ref="WJV30:WKF30"/>
    <mergeCell ref="WFE30:WFO30"/>
    <mergeCell ref="WFP30:WFZ30"/>
    <mergeCell ref="WGA30:WGK30"/>
    <mergeCell ref="AZ46:BB46"/>
    <mergeCell ref="AZ47:BB47"/>
    <mergeCell ref="AZ48:BB48"/>
    <mergeCell ref="A47:O47"/>
    <mergeCell ref="A41:AZ41"/>
    <mergeCell ref="A43:AY43"/>
    <mergeCell ref="AZ43:BB43"/>
    <mergeCell ref="AZ45:BB45"/>
    <mergeCell ref="WO94:YM94"/>
    <mergeCell ref="YN94:AAL94"/>
    <mergeCell ref="AAM94:ACK94"/>
    <mergeCell ref="ACL94:AEJ94"/>
    <mergeCell ref="AEK94:AGI94"/>
    <mergeCell ref="AGJ94:AIH94"/>
    <mergeCell ref="KU94:MS94"/>
    <mergeCell ref="MT94:OR94"/>
    <mergeCell ref="OS94:QQ94"/>
    <mergeCell ref="QR94:SP94"/>
    <mergeCell ref="SQ94:UO94"/>
    <mergeCell ref="UP94:WN94"/>
    <mergeCell ref="A93:BB93"/>
    <mergeCell ref="A94:AY94"/>
    <mergeCell ref="CY94:EW94"/>
    <mergeCell ref="EX94:GV94"/>
    <mergeCell ref="GW94:IU94"/>
    <mergeCell ref="IV94:KT94"/>
    <mergeCell ref="A91:BB91"/>
    <mergeCell ref="A92:AK92"/>
    <mergeCell ref="AM92:AN92"/>
    <mergeCell ref="AO92:AP92"/>
    <mergeCell ref="AR92:AS92"/>
    <mergeCell ref="AT92:AU92"/>
    <mergeCell ref="AZ92:BB92"/>
    <mergeCell ref="A72:T72"/>
    <mergeCell ref="U72:AB72"/>
    <mergeCell ref="AC72:AN72"/>
    <mergeCell ref="A73:T73"/>
    <mergeCell ref="U73:AB73"/>
    <mergeCell ref="AC73:AN73"/>
    <mergeCell ref="A77:AZ77"/>
    <mergeCell ref="A78:AA78"/>
    <mergeCell ref="AB78:AD78"/>
    <mergeCell ref="AG78:AI78"/>
    <mergeCell ref="AK78:AX78"/>
    <mergeCell ref="A80:AZ81"/>
    <mergeCell ref="A82:AA82"/>
    <mergeCell ref="AB82:AD82"/>
    <mergeCell ref="AG82:AI82"/>
    <mergeCell ref="AK82:AX82"/>
    <mergeCell ref="A84:AZ85"/>
    <mergeCell ref="A86:AA86"/>
    <mergeCell ref="A88:AZ89"/>
    <mergeCell ref="A59:O59"/>
    <mergeCell ref="P59:T59"/>
    <mergeCell ref="U59:AB59"/>
    <mergeCell ref="AC59:AI59"/>
    <mergeCell ref="AJ59:AQ59"/>
    <mergeCell ref="AR59:AY59"/>
    <mergeCell ref="AR56:AY57"/>
    <mergeCell ref="A57:O57"/>
    <mergeCell ref="A58:O58"/>
    <mergeCell ref="P58:T58"/>
    <mergeCell ref="U58:AB58"/>
    <mergeCell ref="AC58:AI58"/>
    <mergeCell ref="CPE94:CRC94"/>
    <mergeCell ref="CRD94:CTB94"/>
    <mergeCell ref="CTC94:CVA94"/>
    <mergeCell ref="CVB94:CWZ94"/>
    <mergeCell ref="CXA94:CYY94"/>
    <mergeCell ref="CYZ94:DAX94"/>
    <mergeCell ref="CDK94:CFI94"/>
    <mergeCell ref="CFJ94:CHH94"/>
    <mergeCell ref="CHI94:CJG94"/>
    <mergeCell ref="CJH94:CLF94"/>
    <mergeCell ref="CLG94:CNE94"/>
    <mergeCell ref="CNF94:CPD94"/>
    <mergeCell ref="BRQ94:BTO94"/>
    <mergeCell ref="BTP94:BVN94"/>
    <mergeCell ref="BVO94:BXM94"/>
    <mergeCell ref="BXN94:BZL94"/>
    <mergeCell ref="BZM94:CBK94"/>
    <mergeCell ref="CBL94:CDJ94"/>
    <mergeCell ref="BFW94:BHU94"/>
    <mergeCell ref="BHV94:BJT94"/>
    <mergeCell ref="BJU94:BLS94"/>
    <mergeCell ref="BLT94:BNR94"/>
    <mergeCell ref="BNS94:BPQ94"/>
    <mergeCell ref="BPR94:BRP94"/>
    <mergeCell ref="AUC94:AWA94"/>
    <mergeCell ref="AWB94:AXZ94"/>
    <mergeCell ref="AYA94:AZY94"/>
    <mergeCell ref="AZZ94:BBX94"/>
    <mergeCell ref="BBY94:BDW94"/>
    <mergeCell ref="BDX94:BFV94"/>
    <mergeCell ref="AII94:AKG94"/>
    <mergeCell ref="AKH94:AMF94"/>
    <mergeCell ref="AMG94:AOE94"/>
    <mergeCell ref="AOF94:AQD94"/>
    <mergeCell ref="AQE94:ASC94"/>
    <mergeCell ref="ASD94:AUB94"/>
    <mergeCell ref="FHU94:FJS94"/>
    <mergeCell ref="FJT94:FLR94"/>
    <mergeCell ref="FLS94:FNQ94"/>
    <mergeCell ref="FNR94:FPP94"/>
    <mergeCell ref="FPQ94:FRO94"/>
    <mergeCell ref="FRP94:FTN94"/>
    <mergeCell ref="EWA94:EXY94"/>
    <mergeCell ref="EXZ94:EZX94"/>
    <mergeCell ref="EZY94:FBW94"/>
    <mergeCell ref="FBX94:FDV94"/>
    <mergeCell ref="FDW94:FFU94"/>
    <mergeCell ref="FFV94:FHT94"/>
    <mergeCell ref="EKG94:EME94"/>
    <mergeCell ref="EMF94:EOD94"/>
    <mergeCell ref="EOE94:EQC94"/>
    <mergeCell ref="EQD94:ESB94"/>
    <mergeCell ref="ESC94:EUA94"/>
    <mergeCell ref="EUB94:EVZ94"/>
    <mergeCell ref="DYM94:EAK94"/>
    <mergeCell ref="EAL94:ECJ94"/>
    <mergeCell ref="ECK94:EEI94"/>
    <mergeCell ref="EEJ94:EGH94"/>
    <mergeCell ref="EGI94:EIG94"/>
    <mergeCell ref="EIH94:EKF94"/>
    <mergeCell ref="DMS94:DOQ94"/>
    <mergeCell ref="DOR94:DQP94"/>
    <mergeCell ref="DQQ94:DSO94"/>
    <mergeCell ref="DSP94:DUN94"/>
    <mergeCell ref="DUO94:DWM94"/>
    <mergeCell ref="DWN94:DYL94"/>
    <mergeCell ref="DAY94:DCW94"/>
    <mergeCell ref="DCX94:DEV94"/>
    <mergeCell ref="DEW94:DGU94"/>
    <mergeCell ref="DGV94:DIT94"/>
    <mergeCell ref="DIU94:DKS94"/>
    <mergeCell ref="DKT94:DMR94"/>
    <mergeCell ref="IAK94:ICI94"/>
    <mergeCell ref="ICJ94:IEH94"/>
    <mergeCell ref="IEI94:IGG94"/>
    <mergeCell ref="IGH94:IIF94"/>
    <mergeCell ref="IIG94:IKE94"/>
    <mergeCell ref="IKF94:IMD94"/>
    <mergeCell ref="HOQ94:HQO94"/>
    <mergeCell ref="HQP94:HSN94"/>
    <mergeCell ref="HSO94:HUM94"/>
    <mergeCell ref="HUN94:HWL94"/>
    <mergeCell ref="HWM94:HYK94"/>
    <mergeCell ref="HYL94:IAJ94"/>
    <mergeCell ref="HCW94:HEU94"/>
    <mergeCell ref="HEV94:HGT94"/>
    <mergeCell ref="HGU94:HIS94"/>
    <mergeCell ref="HIT94:HKR94"/>
    <mergeCell ref="HKS94:HMQ94"/>
    <mergeCell ref="HMR94:HOP94"/>
    <mergeCell ref="GRC94:GTA94"/>
    <mergeCell ref="GTB94:GUZ94"/>
    <mergeCell ref="GVA94:GWY94"/>
    <mergeCell ref="GWZ94:GYX94"/>
    <mergeCell ref="GYY94:HAW94"/>
    <mergeCell ref="HAX94:HCV94"/>
    <mergeCell ref="GFI94:GHG94"/>
    <mergeCell ref="GHH94:GJF94"/>
    <mergeCell ref="GJG94:GLE94"/>
    <mergeCell ref="GLF94:GND94"/>
    <mergeCell ref="GNE94:GPC94"/>
    <mergeCell ref="GPD94:GRB94"/>
    <mergeCell ref="FTO94:FVM94"/>
    <mergeCell ref="FVN94:FXL94"/>
    <mergeCell ref="FXM94:FZK94"/>
    <mergeCell ref="FZL94:GBJ94"/>
    <mergeCell ref="GBK94:GDI94"/>
    <mergeCell ref="GDJ94:GFH94"/>
    <mergeCell ref="KTA94:KUY94"/>
    <mergeCell ref="KUZ94:KWX94"/>
    <mergeCell ref="KWY94:KYW94"/>
    <mergeCell ref="KYX94:LAV94"/>
    <mergeCell ref="LAW94:LCU94"/>
    <mergeCell ref="LCV94:LET94"/>
    <mergeCell ref="KHG94:KJE94"/>
    <mergeCell ref="KJF94:KLD94"/>
    <mergeCell ref="KLE94:KNC94"/>
    <mergeCell ref="KND94:KPB94"/>
    <mergeCell ref="KPC94:KRA94"/>
    <mergeCell ref="KRB94:KSZ94"/>
    <mergeCell ref="JVM94:JXK94"/>
    <mergeCell ref="JXL94:JZJ94"/>
    <mergeCell ref="JZK94:KBI94"/>
    <mergeCell ref="KBJ94:KDH94"/>
    <mergeCell ref="KDI94:KFG94"/>
    <mergeCell ref="KFH94:KHF94"/>
    <mergeCell ref="JJS94:JLQ94"/>
    <mergeCell ref="JLR94:JNP94"/>
    <mergeCell ref="JNQ94:JPO94"/>
    <mergeCell ref="JPP94:JRN94"/>
    <mergeCell ref="JRO94:JTM94"/>
    <mergeCell ref="JTN94:JVL94"/>
    <mergeCell ref="IXY94:IZW94"/>
    <mergeCell ref="IZX94:JBV94"/>
    <mergeCell ref="JBW94:JDU94"/>
    <mergeCell ref="JDV94:JFT94"/>
    <mergeCell ref="JFU94:JHS94"/>
    <mergeCell ref="JHT94:JJR94"/>
    <mergeCell ref="IME94:IOC94"/>
    <mergeCell ref="IOD94:IQB94"/>
    <mergeCell ref="IQC94:ISA94"/>
    <mergeCell ref="ISB94:ITZ94"/>
    <mergeCell ref="IUA94:IVY94"/>
    <mergeCell ref="IVZ94:IXX94"/>
    <mergeCell ref="NLQ94:NNO94"/>
    <mergeCell ref="NNP94:NPN94"/>
    <mergeCell ref="NPO94:NRM94"/>
    <mergeCell ref="NRN94:NTL94"/>
    <mergeCell ref="NTM94:NVK94"/>
    <mergeCell ref="NVL94:NXJ94"/>
    <mergeCell ref="MZW94:NBU94"/>
    <mergeCell ref="NBV94:NDT94"/>
    <mergeCell ref="NDU94:NFS94"/>
    <mergeCell ref="NFT94:NHR94"/>
    <mergeCell ref="NHS94:NJQ94"/>
    <mergeCell ref="NJR94:NLP94"/>
    <mergeCell ref="MOC94:MQA94"/>
    <mergeCell ref="MQB94:MRZ94"/>
    <mergeCell ref="MSA94:MTY94"/>
    <mergeCell ref="MTZ94:MVX94"/>
    <mergeCell ref="MVY94:MXW94"/>
    <mergeCell ref="MXX94:MZV94"/>
    <mergeCell ref="MCI94:MEG94"/>
    <mergeCell ref="MEH94:MGF94"/>
    <mergeCell ref="MGG94:MIE94"/>
    <mergeCell ref="MIF94:MKD94"/>
    <mergeCell ref="MKE94:MMC94"/>
    <mergeCell ref="MMD94:MOB94"/>
    <mergeCell ref="LQO94:LSM94"/>
    <mergeCell ref="LSN94:LUL94"/>
    <mergeCell ref="LUM94:LWK94"/>
    <mergeCell ref="LWL94:LYJ94"/>
    <mergeCell ref="LYK94:MAI94"/>
    <mergeCell ref="MAJ94:MCH94"/>
    <mergeCell ref="LEU94:LGS94"/>
    <mergeCell ref="LGT94:LIR94"/>
    <mergeCell ref="LIS94:LKQ94"/>
    <mergeCell ref="LKR94:LMP94"/>
    <mergeCell ref="LMQ94:LOO94"/>
    <mergeCell ref="LOP94:LQN94"/>
    <mergeCell ref="QKD94:QMB94"/>
    <mergeCell ref="QMC94:QOA94"/>
    <mergeCell ref="QOB94:QPZ94"/>
    <mergeCell ref="PSM94:PUK94"/>
    <mergeCell ref="PUL94:PWJ94"/>
    <mergeCell ref="PWK94:PYI94"/>
    <mergeCell ref="PYJ94:QAH94"/>
    <mergeCell ref="QAI94:QCG94"/>
    <mergeCell ref="QCH94:QEF94"/>
    <mergeCell ref="PGS94:PIQ94"/>
    <mergeCell ref="PIR94:PKP94"/>
    <mergeCell ref="PKQ94:PMO94"/>
    <mergeCell ref="PMP94:PON94"/>
    <mergeCell ref="POO94:PQM94"/>
    <mergeCell ref="PQN94:PSL94"/>
    <mergeCell ref="OUY94:OWW94"/>
    <mergeCell ref="OWX94:OYV94"/>
    <mergeCell ref="OYW94:PAU94"/>
    <mergeCell ref="PAV94:PCT94"/>
    <mergeCell ref="PCU94:PES94"/>
    <mergeCell ref="PET94:PGR94"/>
    <mergeCell ref="OJE94:OLC94"/>
    <mergeCell ref="OLD94:ONB94"/>
    <mergeCell ref="ONC94:OPA94"/>
    <mergeCell ref="OPB94:OQZ94"/>
    <mergeCell ref="ORA94:OSY94"/>
    <mergeCell ref="OSZ94:OUX94"/>
    <mergeCell ref="NXK94:NZI94"/>
    <mergeCell ref="NZJ94:OBH94"/>
    <mergeCell ref="OBI94:ODG94"/>
    <mergeCell ref="ODH94:OFF94"/>
    <mergeCell ref="OFG94:OHE94"/>
    <mergeCell ref="OHF94:OJD94"/>
    <mergeCell ref="XAT94:XCR94"/>
    <mergeCell ref="XCS94:XEQ94"/>
    <mergeCell ref="XER94:XFD94"/>
    <mergeCell ref="A95:BB95"/>
    <mergeCell ref="A96:N96"/>
    <mergeCell ref="O96:AA96"/>
    <mergeCell ref="AB96:AO96"/>
    <mergeCell ref="AP96:AY96"/>
    <mergeCell ref="WNA94:WOY94"/>
    <mergeCell ref="WOZ94:WQX94"/>
    <mergeCell ref="WQY94:WSW94"/>
    <mergeCell ref="WSX94:WUV94"/>
    <mergeCell ref="WUW94:WWU94"/>
    <mergeCell ref="WWV94:WYT94"/>
    <mergeCell ref="WBG94:WDE94"/>
    <mergeCell ref="WDF94:WFD94"/>
    <mergeCell ref="WFE94:WHC94"/>
    <mergeCell ref="WHD94:WJB94"/>
    <mergeCell ref="WJC94:WLA94"/>
    <mergeCell ref="WLB94:WMZ94"/>
    <mergeCell ref="VPM94:VRK94"/>
    <mergeCell ref="VRL94:VTJ94"/>
    <mergeCell ref="VTK94:VVI94"/>
    <mergeCell ref="VVJ94:VXH94"/>
    <mergeCell ref="VXI94:VZG94"/>
    <mergeCell ref="VZH94:WBF94"/>
    <mergeCell ref="VDS94:VFQ94"/>
    <mergeCell ref="VFR94:VHP94"/>
    <mergeCell ref="VHQ94:VJO94"/>
    <mergeCell ref="VJP94:VLN94"/>
    <mergeCell ref="VLO94:VNM94"/>
    <mergeCell ref="VNN94:VPL94"/>
    <mergeCell ref="UAH94:UCF94"/>
    <mergeCell ref="UCG94:UEE94"/>
    <mergeCell ref="UEF94:UGD94"/>
    <mergeCell ref="TIQ94:TKO94"/>
    <mergeCell ref="TKP94:TMN94"/>
    <mergeCell ref="TMO94:TOM94"/>
    <mergeCell ref="TON94:TQL94"/>
    <mergeCell ref="TQM94:TSK94"/>
    <mergeCell ref="TSL94:TUJ94"/>
    <mergeCell ref="SWW94:SYU94"/>
    <mergeCell ref="SYV94:TAT94"/>
    <mergeCell ref="TAU94:TCS94"/>
    <mergeCell ref="TCT94:TER94"/>
    <mergeCell ref="TES94:TGQ94"/>
    <mergeCell ref="TGR94:TIP94"/>
    <mergeCell ref="SLC94:SNA94"/>
    <mergeCell ref="SNB94:SOZ94"/>
    <mergeCell ref="SPA94:SQY94"/>
    <mergeCell ref="SQZ94:SSX94"/>
    <mergeCell ref="SSY94:SUW94"/>
    <mergeCell ref="SUX94:SWV94"/>
    <mergeCell ref="RZI94:SBG94"/>
    <mergeCell ref="SBH94:SDF94"/>
    <mergeCell ref="SDG94:SFE94"/>
    <mergeCell ref="SFF94:SHD94"/>
    <mergeCell ref="SHE94:SJC94"/>
    <mergeCell ref="SJD94:SLB94"/>
    <mergeCell ref="RNO94:RPM94"/>
    <mergeCell ref="RPN94:RRL94"/>
    <mergeCell ref="RRM94:RTK94"/>
    <mergeCell ref="RTL94:RVJ94"/>
    <mergeCell ref="RVK94:RXI94"/>
    <mergeCell ref="A120:AY120"/>
    <mergeCell ref="AZ120:BB120"/>
    <mergeCell ref="A121:AY121"/>
    <mergeCell ref="A122:AY122"/>
    <mergeCell ref="A123:S123"/>
    <mergeCell ref="U123:AB123"/>
    <mergeCell ref="AC123:AJ123"/>
    <mergeCell ref="AK123:AU123"/>
    <mergeCell ref="A101:N101"/>
    <mergeCell ref="O101:AA101"/>
    <mergeCell ref="AB101:AO101"/>
    <mergeCell ref="A108:BB108"/>
    <mergeCell ref="A109:AY109"/>
    <mergeCell ref="AZ109:BB109"/>
    <mergeCell ref="AP101:AY101"/>
    <mergeCell ref="A104:AY106"/>
    <mergeCell ref="A99:N99"/>
    <mergeCell ref="O99:AA99"/>
    <mergeCell ref="AB99:AO99"/>
    <mergeCell ref="A100:N100"/>
    <mergeCell ref="O100:AA100"/>
    <mergeCell ref="AB100:AO100"/>
    <mergeCell ref="AP99:AY99"/>
    <mergeCell ref="AP100:AY100"/>
    <mergeCell ref="A97:N97"/>
    <mergeCell ref="O97:AA97"/>
    <mergeCell ref="AB97:AO97"/>
    <mergeCell ref="A98:N98"/>
    <mergeCell ref="O98:AA98"/>
    <mergeCell ref="AB98:AO98"/>
    <mergeCell ref="AP97:AY97"/>
    <mergeCell ref="AP98:AY98"/>
    <mergeCell ref="WYU94:XAS94"/>
    <mergeCell ref="URY94:UTW94"/>
    <mergeCell ref="UTX94:UVV94"/>
    <mergeCell ref="UVW94:UXU94"/>
    <mergeCell ref="UXV94:UZT94"/>
    <mergeCell ref="UZU94:VBS94"/>
    <mergeCell ref="VBT94:VDR94"/>
    <mergeCell ref="UGE94:UIC94"/>
    <mergeCell ref="UID94:UKB94"/>
    <mergeCell ref="UKC94:UMA94"/>
    <mergeCell ref="UMB94:UNZ94"/>
    <mergeCell ref="UOA94:UPY94"/>
    <mergeCell ref="UPZ94:URX94"/>
    <mergeCell ref="TUK94:TWI94"/>
    <mergeCell ref="TWJ94:TYH94"/>
    <mergeCell ref="TYI94:UAG94"/>
    <mergeCell ref="RXJ94:RZH94"/>
    <mergeCell ref="RBU94:RDS94"/>
    <mergeCell ref="RDT94:RFR94"/>
    <mergeCell ref="RFS94:RHQ94"/>
    <mergeCell ref="RHR94:RJP94"/>
    <mergeCell ref="RJQ94:RLO94"/>
    <mergeCell ref="RLP94:RNN94"/>
    <mergeCell ref="QQA94:QRY94"/>
    <mergeCell ref="QRZ94:QTX94"/>
    <mergeCell ref="QTY94:QVW94"/>
    <mergeCell ref="QVX94:QXV94"/>
    <mergeCell ref="QXW94:QZU94"/>
    <mergeCell ref="QZV94:RBT94"/>
    <mergeCell ref="QEG94:QGE94"/>
    <mergeCell ref="QGF94:QID94"/>
    <mergeCell ref="QIE94:QKC94"/>
    <mergeCell ref="KW125:LG125"/>
    <mergeCell ref="LH125:LR125"/>
    <mergeCell ref="LS125:MC125"/>
    <mergeCell ref="MD125:MN125"/>
    <mergeCell ref="MO125:MY125"/>
    <mergeCell ref="MZ125:NJ125"/>
    <mergeCell ref="II125:IS125"/>
    <mergeCell ref="IT125:JD125"/>
    <mergeCell ref="JE125:JO125"/>
    <mergeCell ref="JP125:JZ125"/>
    <mergeCell ref="KA125:KK125"/>
    <mergeCell ref="KL125:KV125"/>
    <mergeCell ref="FU125:GE125"/>
    <mergeCell ref="GF125:GP125"/>
    <mergeCell ref="GQ125:HA125"/>
    <mergeCell ref="HB125:HL125"/>
    <mergeCell ref="HM125:HW125"/>
    <mergeCell ref="HX125:IH125"/>
    <mergeCell ref="DG125:DQ125"/>
    <mergeCell ref="DR125:EB125"/>
    <mergeCell ref="EC125:EM125"/>
    <mergeCell ref="EN125:EX125"/>
    <mergeCell ref="EY125:FI125"/>
    <mergeCell ref="FJ125:FT125"/>
    <mergeCell ref="AZ125:BC125"/>
    <mergeCell ref="BD125:BN125"/>
    <mergeCell ref="BO125:BY125"/>
    <mergeCell ref="BZ125:CJ125"/>
    <mergeCell ref="CK125:CU125"/>
    <mergeCell ref="CV125:DF125"/>
    <mergeCell ref="A124:S124"/>
    <mergeCell ref="T124:AB124"/>
    <mergeCell ref="AC124:AJ124"/>
    <mergeCell ref="AK124:AU124"/>
    <mergeCell ref="A125:S125"/>
    <mergeCell ref="T125:AB125"/>
    <mergeCell ref="AC125:AJ125"/>
    <mergeCell ref="AK125:AU125"/>
    <mergeCell ref="AAC125:AAM125"/>
    <mergeCell ref="AAN125:AAX125"/>
    <mergeCell ref="AAY125:ABI125"/>
    <mergeCell ref="ABJ125:ABT125"/>
    <mergeCell ref="ABU125:ACE125"/>
    <mergeCell ref="ACF125:ACP125"/>
    <mergeCell ref="XO125:XY125"/>
    <mergeCell ref="XZ125:YJ125"/>
    <mergeCell ref="YK125:YU125"/>
    <mergeCell ref="YV125:ZF125"/>
    <mergeCell ref="ZG125:ZQ125"/>
    <mergeCell ref="ZR125:AAB125"/>
    <mergeCell ref="VA125:VK125"/>
    <mergeCell ref="VL125:VV125"/>
    <mergeCell ref="VW125:WG125"/>
    <mergeCell ref="WH125:WR125"/>
    <mergeCell ref="WS125:XC125"/>
    <mergeCell ref="XD125:XN125"/>
    <mergeCell ref="SM125:SW125"/>
    <mergeCell ref="SX125:TH125"/>
    <mergeCell ref="TI125:TS125"/>
    <mergeCell ref="TT125:UD125"/>
    <mergeCell ref="UE125:UO125"/>
    <mergeCell ref="UP125:UZ125"/>
    <mergeCell ref="PY125:QI125"/>
    <mergeCell ref="QJ125:QT125"/>
    <mergeCell ref="QU125:RE125"/>
    <mergeCell ref="RF125:RP125"/>
    <mergeCell ref="RQ125:SA125"/>
    <mergeCell ref="SB125:SL125"/>
    <mergeCell ref="NK125:NU125"/>
    <mergeCell ref="NV125:OF125"/>
    <mergeCell ref="OG125:OQ125"/>
    <mergeCell ref="OR125:PB125"/>
    <mergeCell ref="PC125:PM125"/>
    <mergeCell ref="PN125:PX125"/>
    <mergeCell ref="API125:APS125"/>
    <mergeCell ref="APT125:AQD125"/>
    <mergeCell ref="AQE125:AQO125"/>
    <mergeCell ref="AQP125:AQZ125"/>
    <mergeCell ref="ARA125:ARK125"/>
    <mergeCell ref="ARL125:ARV125"/>
    <mergeCell ref="AMU125:ANE125"/>
    <mergeCell ref="ANF125:ANP125"/>
    <mergeCell ref="ANQ125:AOA125"/>
    <mergeCell ref="AOB125:AOL125"/>
    <mergeCell ref="AOM125:AOW125"/>
    <mergeCell ref="AOX125:APH125"/>
    <mergeCell ref="AKG125:AKQ125"/>
    <mergeCell ref="AKR125:ALB125"/>
    <mergeCell ref="ALC125:ALM125"/>
    <mergeCell ref="ALN125:ALX125"/>
    <mergeCell ref="ALY125:AMI125"/>
    <mergeCell ref="AMJ125:AMT125"/>
    <mergeCell ref="AHS125:AIC125"/>
    <mergeCell ref="AID125:AIN125"/>
    <mergeCell ref="AIO125:AIY125"/>
    <mergeCell ref="AIZ125:AJJ125"/>
    <mergeCell ref="AJK125:AJU125"/>
    <mergeCell ref="AJV125:AKF125"/>
    <mergeCell ref="AFE125:AFO125"/>
    <mergeCell ref="AFP125:AFZ125"/>
    <mergeCell ref="AGA125:AGK125"/>
    <mergeCell ref="AGL125:AGV125"/>
    <mergeCell ref="AGW125:AHG125"/>
    <mergeCell ref="AHH125:AHR125"/>
    <mergeCell ref="ACQ125:ADA125"/>
    <mergeCell ref="ADB125:ADL125"/>
    <mergeCell ref="ADM125:ADW125"/>
    <mergeCell ref="ADX125:AEH125"/>
    <mergeCell ref="AEI125:AES125"/>
    <mergeCell ref="AET125:AFD125"/>
    <mergeCell ref="BEO125:BEY125"/>
    <mergeCell ref="BEZ125:BFJ125"/>
    <mergeCell ref="BFK125:BFU125"/>
    <mergeCell ref="BFV125:BGF125"/>
    <mergeCell ref="BGG125:BGQ125"/>
    <mergeCell ref="BGR125:BHB125"/>
    <mergeCell ref="BCA125:BCK125"/>
    <mergeCell ref="BCL125:BCV125"/>
    <mergeCell ref="BCW125:BDG125"/>
    <mergeCell ref="BDH125:BDR125"/>
    <mergeCell ref="BDS125:BEC125"/>
    <mergeCell ref="BED125:BEN125"/>
    <mergeCell ref="AZM125:AZW125"/>
    <mergeCell ref="AZX125:BAH125"/>
    <mergeCell ref="BAI125:BAS125"/>
    <mergeCell ref="BAT125:BBD125"/>
    <mergeCell ref="BBE125:BBO125"/>
    <mergeCell ref="BBP125:BBZ125"/>
    <mergeCell ref="AWY125:AXI125"/>
    <mergeCell ref="AXJ125:AXT125"/>
    <mergeCell ref="AXU125:AYE125"/>
    <mergeCell ref="AYF125:AYP125"/>
    <mergeCell ref="AYQ125:AZA125"/>
    <mergeCell ref="AZB125:AZL125"/>
    <mergeCell ref="AUK125:AUU125"/>
    <mergeCell ref="AUV125:AVF125"/>
    <mergeCell ref="AVG125:AVQ125"/>
    <mergeCell ref="AVR125:AWB125"/>
    <mergeCell ref="AWC125:AWM125"/>
    <mergeCell ref="AWN125:AWX125"/>
    <mergeCell ref="ARW125:ASG125"/>
    <mergeCell ref="ASH125:ASR125"/>
    <mergeCell ref="ASS125:ATC125"/>
    <mergeCell ref="ATD125:ATN125"/>
    <mergeCell ref="ATO125:ATY125"/>
    <mergeCell ref="ATZ125:AUJ125"/>
    <mergeCell ref="BTU125:BUE125"/>
    <mergeCell ref="BUF125:BUP125"/>
    <mergeCell ref="BUQ125:BVA125"/>
    <mergeCell ref="BVB125:BVL125"/>
    <mergeCell ref="BVM125:BVW125"/>
    <mergeCell ref="BVX125:BWH125"/>
    <mergeCell ref="BRG125:BRQ125"/>
    <mergeCell ref="BRR125:BSB125"/>
    <mergeCell ref="BSC125:BSM125"/>
    <mergeCell ref="BSN125:BSX125"/>
    <mergeCell ref="BSY125:BTI125"/>
    <mergeCell ref="BTJ125:BTT125"/>
    <mergeCell ref="BOS125:BPC125"/>
    <mergeCell ref="BPD125:BPN125"/>
    <mergeCell ref="BPO125:BPY125"/>
    <mergeCell ref="BPZ125:BQJ125"/>
    <mergeCell ref="BQK125:BQU125"/>
    <mergeCell ref="BQV125:BRF125"/>
    <mergeCell ref="BME125:BMO125"/>
    <mergeCell ref="BMP125:BMZ125"/>
    <mergeCell ref="BNA125:BNK125"/>
    <mergeCell ref="BNL125:BNV125"/>
    <mergeCell ref="BNW125:BOG125"/>
    <mergeCell ref="BOH125:BOR125"/>
    <mergeCell ref="BJQ125:BKA125"/>
    <mergeCell ref="BKB125:BKL125"/>
    <mergeCell ref="BKM125:BKW125"/>
    <mergeCell ref="BKX125:BLH125"/>
    <mergeCell ref="BLI125:BLS125"/>
    <mergeCell ref="BLT125:BMD125"/>
    <mergeCell ref="BHC125:BHM125"/>
    <mergeCell ref="BHN125:BHX125"/>
    <mergeCell ref="BHY125:BII125"/>
    <mergeCell ref="BIJ125:BIT125"/>
    <mergeCell ref="BIU125:BJE125"/>
    <mergeCell ref="BJF125:BJP125"/>
    <mergeCell ref="CJA125:CJK125"/>
    <mergeCell ref="CJL125:CJV125"/>
    <mergeCell ref="CJW125:CKG125"/>
    <mergeCell ref="CKH125:CKR125"/>
    <mergeCell ref="CKS125:CLC125"/>
    <mergeCell ref="CLD125:CLN125"/>
    <mergeCell ref="CGM125:CGW125"/>
    <mergeCell ref="CGX125:CHH125"/>
    <mergeCell ref="CHI125:CHS125"/>
    <mergeCell ref="CHT125:CID125"/>
    <mergeCell ref="CIE125:CIO125"/>
    <mergeCell ref="CIP125:CIZ125"/>
    <mergeCell ref="CDY125:CEI125"/>
    <mergeCell ref="CEJ125:CET125"/>
    <mergeCell ref="CEU125:CFE125"/>
    <mergeCell ref="CFF125:CFP125"/>
    <mergeCell ref="CFQ125:CGA125"/>
    <mergeCell ref="CGB125:CGL125"/>
    <mergeCell ref="CBK125:CBU125"/>
    <mergeCell ref="CBV125:CCF125"/>
    <mergeCell ref="CCG125:CCQ125"/>
    <mergeCell ref="CCR125:CDB125"/>
    <mergeCell ref="CDC125:CDM125"/>
    <mergeCell ref="CDN125:CDX125"/>
    <mergeCell ref="BYW125:BZG125"/>
    <mergeCell ref="BZH125:BZR125"/>
    <mergeCell ref="BZS125:CAC125"/>
    <mergeCell ref="CAD125:CAN125"/>
    <mergeCell ref="CAO125:CAY125"/>
    <mergeCell ref="CAZ125:CBJ125"/>
    <mergeCell ref="BWI125:BWS125"/>
    <mergeCell ref="BWT125:BXD125"/>
    <mergeCell ref="BXE125:BXO125"/>
    <mergeCell ref="BXP125:BXZ125"/>
    <mergeCell ref="BYA125:BYK125"/>
    <mergeCell ref="BYL125:BYV125"/>
    <mergeCell ref="CYG125:CYQ125"/>
    <mergeCell ref="CYR125:CZB125"/>
    <mergeCell ref="CZC125:CZM125"/>
    <mergeCell ref="CZN125:CZX125"/>
    <mergeCell ref="CZY125:DAI125"/>
    <mergeCell ref="DAJ125:DAT125"/>
    <mergeCell ref="CVS125:CWC125"/>
    <mergeCell ref="CWD125:CWN125"/>
    <mergeCell ref="CWO125:CWY125"/>
    <mergeCell ref="CWZ125:CXJ125"/>
    <mergeCell ref="CXK125:CXU125"/>
    <mergeCell ref="CXV125:CYF125"/>
    <mergeCell ref="CTE125:CTO125"/>
    <mergeCell ref="CTP125:CTZ125"/>
    <mergeCell ref="CUA125:CUK125"/>
    <mergeCell ref="CUL125:CUV125"/>
    <mergeCell ref="CUW125:CVG125"/>
    <mergeCell ref="CVH125:CVR125"/>
    <mergeCell ref="CQQ125:CRA125"/>
    <mergeCell ref="CRB125:CRL125"/>
    <mergeCell ref="CRM125:CRW125"/>
    <mergeCell ref="CRX125:CSH125"/>
    <mergeCell ref="CSI125:CSS125"/>
    <mergeCell ref="CST125:CTD125"/>
    <mergeCell ref="COC125:COM125"/>
    <mergeCell ref="CON125:COX125"/>
    <mergeCell ref="COY125:CPI125"/>
    <mergeCell ref="CPJ125:CPT125"/>
    <mergeCell ref="CPU125:CQE125"/>
    <mergeCell ref="CQF125:CQP125"/>
    <mergeCell ref="CLO125:CLY125"/>
    <mergeCell ref="CLZ125:CMJ125"/>
    <mergeCell ref="CMK125:CMU125"/>
    <mergeCell ref="CMV125:CNF125"/>
    <mergeCell ref="CNG125:CNQ125"/>
    <mergeCell ref="CNR125:COB125"/>
    <mergeCell ref="DNM125:DNW125"/>
    <mergeCell ref="DNX125:DOH125"/>
    <mergeCell ref="DOI125:DOS125"/>
    <mergeCell ref="DOT125:DPD125"/>
    <mergeCell ref="DPE125:DPO125"/>
    <mergeCell ref="DPP125:DPZ125"/>
    <mergeCell ref="DKY125:DLI125"/>
    <mergeCell ref="DLJ125:DLT125"/>
    <mergeCell ref="DLU125:DME125"/>
    <mergeCell ref="DMF125:DMP125"/>
    <mergeCell ref="DMQ125:DNA125"/>
    <mergeCell ref="DNB125:DNL125"/>
    <mergeCell ref="DIK125:DIU125"/>
    <mergeCell ref="DIV125:DJF125"/>
    <mergeCell ref="DJG125:DJQ125"/>
    <mergeCell ref="DJR125:DKB125"/>
    <mergeCell ref="DKC125:DKM125"/>
    <mergeCell ref="DKN125:DKX125"/>
    <mergeCell ref="DFW125:DGG125"/>
    <mergeCell ref="DGH125:DGR125"/>
    <mergeCell ref="DGS125:DHC125"/>
    <mergeCell ref="DHD125:DHN125"/>
    <mergeCell ref="DHO125:DHY125"/>
    <mergeCell ref="DHZ125:DIJ125"/>
    <mergeCell ref="DDI125:DDS125"/>
    <mergeCell ref="DDT125:DED125"/>
    <mergeCell ref="DEE125:DEO125"/>
    <mergeCell ref="DEP125:DEZ125"/>
    <mergeCell ref="DFA125:DFK125"/>
    <mergeCell ref="DFL125:DFV125"/>
    <mergeCell ref="DAU125:DBE125"/>
    <mergeCell ref="DBF125:DBP125"/>
    <mergeCell ref="DBQ125:DCA125"/>
    <mergeCell ref="DCB125:DCL125"/>
    <mergeCell ref="DCM125:DCW125"/>
    <mergeCell ref="DCX125:DDH125"/>
    <mergeCell ref="ECS125:EDC125"/>
    <mergeCell ref="EDD125:EDN125"/>
    <mergeCell ref="EDO125:EDY125"/>
    <mergeCell ref="EDZ125:EEJ125"/>
    <mergeCell ref="EEK125:EEU125"/>
    <mergeCell ref="EEV125:EFF125"/>
    <mergeCell ref="EAE125:EAO125"/>
    <mergeCell ref="EAP125:EAZ125"/>
    <mergeCell ref="EBA125:EBK125"/>
    <mergeCell ref="EBL125:EBV125"/>
    <mergeCell ref="EBW125:ECG125"/>
    <mergeCell ref="ECH125:ECR125"/>
    <mergeCell ref="DXQ125:DYA125"/>
    <mergeCell ref="DYB125:DYL125"/>
    <mergeCell ref="DYM125:DYW125"/>
    <mergeCell ref="DYX125:DZH125"/>
    <mergeCell ref="DZI125:DZS125"/>
    <mergeCell ref="DZT125:EAD125"/>
    <mergeCell ref="DVC125:DVM125"/>
    <mergeCell ref="DVN125:DVX125"/>
    <mergeCell ref="DVY125:DWI125"/>
    <mergeCell ref="DWJ125:DWT125"/>
    <mergeCell ref="DWU125:DXE125"/>
    <mergeCell ref="DXF125:DXP125"/>
    <mergeCell ref="DSO125:DSY125"/>
    <mergeCell ref="DSZ125:DTJ125"/>
    <mergeCell ref="DTK125:DTU125"/>
    <mergeCell ref="DTV125:DUF125"/>
    <mergeCell ref="DUG125:DUQ125"/>
    <mergeCell ref="DUR125:DVB125"/>
    <mergeCell ref="DQA125:DQK125"/>
    <mergeCell ref="DQL125:DQV125"/>
    <mergeCell ref="DQW125:DRG125"/>
    <mergeCell ref="DRH125:DRR125"/>
    <mergeCell ref="DRS125:DSC125"/>
    <mergeCell ref="DSD125:DSN125"/>
    <mergeCell ref="ERY125:ESI125"/>
    <mergeCell ref="ESJ125:EST125"/>
    <mergeCell ref="ESU125:ETE125"/>
    <mergeCell ref="ETF125:ETP125"/>
    <mergeCell ref="ETQ125:EUA125"/>
    <mergeCell ref="EUB125:EUL125"/>
    <mergeCell ref="EPK125:EPU125"/>
    <mergeCell ref="EPV125:EQF125"/>
    <mergeCell ref="EQG125:EQQ125"/>
    <mergeCell ref="EQR125:ERB125"/>
    <mergeCell ref="ERC125:ERM125"/>
    <mergeCell ref="ERN125:ERX125"/>
    <mergeCell ref="EMW125:ENG125"/>
    <mergeCell ref="ENH125:ENR125"/>
    <mergeCell ref="ENS125:EOC125"/>
    <mergeCell ref="EOD125:EON125"/>
    <mergeCell ref="EOO125:EOY125"/>
    <mergeCell ref="EOZ125:EPJ125"/>
    <mergeCell ref="EKI125:EKS125"/>
    <mergeCell ref="EKT125:ELD125"/>
    <mergeCell ref="ELE125:ELO125"/>
    <mergeCell ref="ELP125:ELZ125"/>
    <mergeCell ref="EMA125:EMK125"/>
    <mergeCell ref="EML125:EMV125"/>
    <mergeCell ref="EHU125:EIE125"/>
    <mergeCell ref="EIF125:EIP125"/>
    <mergeCell ref="EIQ125:EJA125"/>
    <mergeCell ref="EJB125:EJL125"/>
    <mergeCell ref="EJM125:EJW125"/>
    <mergeCell ref="EJX125:EKH125"/>
    <mergeCell ref="EFG125:EFQ125"/>
    <mergeCell ref="EFR125:EGB125"/>
    <mergeCell ref="EGC125:EGM125"/>
    <mergeCell ref="EGN125:EGX125"/>
    <mergeCell ref="EGY125:EHI125"/>
    <mergeCell ref="EHJ125:EHT125"/>
    <mergeCell ref="FHE125:FHO125"/>
    <mergeCell ref="FHP125:FHZ125"/>
    <mergeCell ref="FIA125:FIK125"/>
    <mergeCell ref="FIL125:FIV125"/>
    <mergeCell ref="FIW125:FJG125"/>
    <mergeCell ref="FJH125:FJR125"/>
    <mergeCell ref="FEQ125:FFA125"/>
    <mergeCell ref="FFB125:FFL125"/>
    <mergeCell ref="FFM125:FFW125"/>
    <mergeCell ref="FFX125:FGH125"/>
    <mergeCell ref="FGI125:FGS125"/>
    <mergeCell ref="FGT125:FHD125"/>
    <mergeCell ref="FCC125:FCM125"/>
    <mergeCell ref="FCN125:FCX125"/>
    <mergeCell ref="FCY125:FDI125"/>
    <mergeCell ref="FDJ125:FDT125"/>
    <mergeCell ref="FDU125:FEE125"/>
    <mergeCell ref="FEF125:FEP125"/>
    <mergeCell ref="EZO125:EZY125"/>
    <mergeCell ref="EZZ125:FAJ125"/>
    <mergeCell ref="FAK125:FAU125"/>
    <mergeCell ref="FAV125:FBF125"/>
    <mergeCell ref="FBG125:FBQ125"/>
    <mergeCell ref="FBR125:FCB125"/>
    <mergeCell ref="EXA125:EXK125"/>
    <mergeCell ref="EXL125:EXV125"/>
    <mergeCell ref="EXW125:EYG125"/>
    <mergeCell ref="EYH125:EYR125"/>
    <mergeCell ref="EYS125:EZC125"/>
    <mergeCell ref="EZD125:EZN125"/>
    <mergeCell ref="EUM125:EUW125"/>
    <mergeCell ref="EUX125:EVH125"/>
    <mergeCell ref="EVI125:EVS125"/>
    <mergeCell ref="EVT125:EWD125"/>
    <mergeCell ref="EWE125:EWO125"/>
    <mergeCell ref="EWP125:EWZ125"/>
    <mergeCell ref="FWK125:FWU125"/>
    <mergeCell ref="FWV125:FXF125"/>
    <mergeCell ref="FXG125:FXQ125"/>
    <mergeCell ref="FXR125:FYB125"/>
    <mergeCell ref="FYC125:FYM125"/>
    <mergeCell ref="FYN125:FYX125"/>
    <mergeCell ref="FTW125:FUG125"/>
    <mergeCell ref="FUH125:FUR125"/>
    <mergeCell ref="FUS125:FVC125"/>
    <mergeCell ref="FVD125:FVN125"/>
    <mergeCell ref="FVO125:FVY125"/>
    <mergeCell ref="FVZ125:FWJ125"/>
    <mergeCell ref="FRI125:FRS125"/>
    <mergeCell ref="FRT125:FSD125"/>
    <mergeCell ref="FSE125:FSO125"/>
    <mergeCell ref="FSP125:FSZ125"/>
    <mergeCell ref="FTA125:FTK125"/>
    <mergeCell ref="FTL125:FTV125"/>
    <mergeCell ref="FOU125:FPE125"/>
    <mergeCell ref="FPF125:FPP125"/>
    <mergeCell ref="FPQ125:FQA125"/>
    <mergeCell ref="FQB125:FQL125"/>
    <mergeCell ref="FQM125:FQW125"/>
    <mergeCell ref="FQX125:FRH125"/>
    <mergeCell ref="FMG125:FMQ125"/>
    <mergeCell ref="FMR125:FNB125"/>
    <mergeCell ref="FNC125:FNM125"/>
    <mergeCell ref="FNN125:FNX125"/>
    <mergeCell ref="FNY125:FOI125"/>
    <mergeCell ref="FOJ125:FOT125"/>
    <mergeCell ref="FJS125:FKC125"/>
    <mergeCell ref="FKD125:FKN125"/>
    <mergeCell ref="FKO125:FKY125"/>
    <mergeCell ref="FKZ125:FLJ125"/>
    <mergeCell ref="FLK125:FLU125"/>
    <mergeCell ref="FLV125:FMF125"/>
    <mergeCell ref="GLQ125:GMA125"/>
    <mergeCell ref="GMB125:GML125"/>
    <mergeCell ref="GMM125:GMW125"/>
    <mergeCell ref="GMX125:GNH125"/>
    <mergeCell ref="GNI125:GNS125"/>
    <mergeCell ref="GNT125:GOD125"/>
    <mergeCell ref="GJC125:GJM125"/>
    <mergeCell ref="GJN125:GJX125"/>
    <mergeCell ref="GJY125:GKI125"/>
    <mergeCell ref="GKJ125:GKT125"/>
    <mergeCell ref="GKU125:GLE125"/>
    <mergeCell ref="GLF125:GLP125"/>
    <mergeCell ref="GGO125:GGY125"/>
    <mergeCell ref="GGZ125:GHJ125"/>
    <mergeCell ref="GHK125:GHU125"/>
    <mergeCell ref="GHV125:GIF125"/>
    <mergeCell ref="GIG125:GIQ125"/>
    <mergeCell ref="GIR125:GJB125"/>
    <mergeCell ref="GEA125:GEK125"/>
    <mergeCell ref="GEL125:GEV125"/>
    <mergeCell ref="GEW125:GFG125"/>
    <mergeCell ref="GFH125:GFR125"/>
    <mergeCell ref="GFS125:GGC125"/>
    <mergeCell ref="GGD125:GGN125"/>
    <mergeCell ref="GBM125:GBW125"/>
    <mergeCell ref="GBX125:GCH125"/>
    <mergeCell ref="GCI125:GCS125"/>
    <mergeCell ref="GCT125:GDD125"/>
    <mergeCell ref="GDE125:GDO125"/>
    <mergeCell ref="GDP125:GDZ125"/>
    <mergeCell ref="FYY125:FZI125"/>
    <mergeCell ref="FZJ125:FZT125"/>
    <mergeCell ref="FZU125:GAE125"/>
    <mergeCell ref="GAF125:GAP125"/>
    <mergeCell ref="GAQ125:GBA125"/>
    <mergeCell ref="GBB125:GBL125"/>
    <mergeCell ref="HAW125:HBG125"/>
    <mergeCell ref="HBH125:HBR125"/>
    <mergeCell ref="HBS125:HCC125"/>
    <mergeCell ref="HCD125:HCN125"/>
    <mergeCell ref="HCO125:HCY125"/>
    <mergeCell ref="HCZ125:HDJ125"/>
    <mergeCell ref="GYI125:GYS125"/>
    <mergeCell ref="GYT125:GZD125"/>
    <mergeCell ref="GZE125:GZO125"/>
    <mergeCell ref="GZP125:GZZ125"/>
    <mergeCell ref="HAA125:HAK125"/>
    <mergeCell ref="HAL125:HAV125"/>
    <mergeCell ref="GVU125:GWE125"/>
    <mergeCell ref="GWF125:GWP125"/>
    <mergeCell ref="GWQ125:GXA125"/>
    <mergeCell ref="GXB125:GXL125"/>
    <mergeCell ref="GXM125:GXW125"/>
    <mergeCell ref="GXX125:GYH125"/>
    <mergeCell ref="GTG125:GTQ125"/>
    <mergeCell ref="GTR125:GUB125"/>
    <mergeCell ref="GUC125:GUM125"/>
    <mergeCell ref="GUN125:GUX125"/>
    <mergeCell ref="GUY125:GVI125"/>
    <mergeCell ref="GVJ125:GVT125"/>
    <mergeCell ref="GQS125:GRC125"/>
    <mergeCell ref="GRD125:GRN125"/>
    <mergeCell ref="GRO125:GRY125"/>
    <mergeCell ref="GRZ125:GSJ125"/>
    <mergeCell ref="GSK125:GSU125"/>
    <mergeCell ref="GSV125:GTF125"/>
    <mergeCell ref="GOE125:GOO125"/>
    <mergeCell ref="GOP125:GOZ125"/>
    <mergeCell ref="GPA125:GPK125"/>
    <mergeCell ref="GPL125:GPV125"/>
    <mergeCell ref="GPW125:GQG125"/>
    <mergeCell ref="GQH125:GQR125"/>
    <mergeCell ref="HQC125:HQM125"/>
    <mergeCell ref="HQN125:HQX125"/>
    <mergeCell ref="HQY125:HRI125"/>
    <mergeCell ref="HRJ125:HRT125"/>
    <mergeCell ref="HRU125:HSE125"/>
    <mergeCell ref="HSF125:HSP125"/>
    <mergeCell ref="HNO125:HNY125"/>
    <mergeCell ref="HNZ125:HOJ125"/>
    <mergeCell ref="HOK125:HOU125"/>
    <mergeCell ref="HOV125:HPF125"/>
    <mergeCell ref="HPG125:HPQ125"/>
    <mergeCell ref="HPR125:HQB125"/>
    <mergeCell ref="HLA125:HLK125"/>
    <mergeCell ref="HLL125:HLV125"/>
    <mergeCell ref="HLW125:HMG125"/>
    <mergeCell ref="HMH125:HMR125"/>
    <mergeCell ref="HMS125:HNC125"/>
    <mergeCell ref="HND125:HNN125"/>
    <mergeCell ref="HIM125:HIW125"/>
    <mergeCell ref="HIX125:HJH125"/>
    <mergeCell ref="HJI125:HJS125"/>
    <mergeCell ref="HJT125:HKD125"/>
    <mergeCell ref="HKE125:HKO125"/>
    <mergeCell ref="HKP125:HKZ125"/>
    <mergeCell ref="HFY125:HGI125"/>
    <mergeCell ref="HGJ125:HGT125"/>
    <mergeCell ref="HGU125:HHE125"/>
    <mergeCell ref="HHF125:HHP125"/>
    <mergeCell ref="HHQ125:HIA125"/>
    <mergeCell ref="HIB125:HIL125"/>
    <mergeCell ref="HDK125:HDU125"/>
    <mergeCell ref="HDV125:HEF125"/>
    <mergeCell ref="HEG125:HEQ125"/>
    <mergeCell ref="HER125:HFB125"/>
    <mergeCell ref="HFC125:HFM125"/>
    <mergeCell ref="HFN125:HFX125"/>
    <mergeCell ref="IFI125:IFS125"/>
    <mergeCell ref="IFT125:IGD125"/>
    <mergeCell ref="IGE125:IGO125"/>
    <mergeCell ref="IGP125:IGZ125"/>
    <mergeCell ref="IHA125:IHK125"/>
    <mergeCell ref="IHL125:IHV125"/>
    <mergeCell ref="ICU125:IDE125"/>
    <mergeCell ref="IDF125:IDP125"/>
    <mergeCell ref="IDQ125:IEA125"/>
    <mergeCell ref="IEB125:IEL125"/>
    <mergeCell ref="IEM125:IEW125"/>
    <mergeCell ref="IEX125:IFH125"/>
    <mergeCell ref="IAG125:IAQ125"/>
    <mergeCell ref="IAR125:IBB125"/>
    <mergeCell ref="IBC125:IBM125"/>
    <mergeCell ref="IBN125:IBX125"/>
    <mergeCell ref="IBY125:ICI125"/>
    <mergeCell ref="ICJ125:ICT125"/>
    <mergeCell ref="HXS125:HYC125"/>
    <mergeCell ref="HYD125:HYN125"/>
    <mergeCell ref="HYO125:HYY125"/>
    <mergeCell ref="HYZ125:HZJ125"/>
    <mergeCell ref="HZK125:HZU125"/>
    <mergeCell ref="HZV125:IAF125"/>
    <mergeCell ref="HVE125:HVO125"/>
    <mergeCell ref="HVP125:HVZ125"/>
    <mergeCell ref="HWA125:HWK125"/>
    <mergeCell ref="HWL125:HWV125"/>
    <mergeCell ref="HWW125:HXG125"/>
    <mergeCell ref="HXH125:HXR125"/>
    <mergeCell ref="HSQ125:HTA125"/>
    <mergeCell ref="HTB125:HTL125"/>
    <mergeCell ref="HTM125:HTW125"/>
    <mergeCell ref="HTX125:HUH125"/>
    <mergeCell ref="HUI125:HUS125"/>
    <mergeCell ref="HUT125:HVD125"/>
    <mergeCell ref="IUO125:IUY125"/>
    <mergeCell ref="IUZ125:IVJ125"/>
    <mergeCell ref="IVK125:IVU125"/>
    <mergeCell ref="IVV125:IWF125"/>
    <mergeCell ref="IWG125:IWQ125"/>
    <mergeCell ref="IWR125:IXB125"/>
    <mergeCell ref="ISA125:ISK125"/>
    <mergeCell ref="ISL125:ISV125"/>
    <mergeCell ref="ISW125:ITG125"/>
    <mergeCell ref="ITH125:ITR125"/>
    <mergeCell ref="ITS125:IUC125"/>
    <mergeCell ref="IUD125:IUN125"/>
    <mergeCell ref="IPM125:IPW125"/>
    <mergeCell ref="IPX125:IQH125"/>
    <mergeCell ref="IQI125:IQS125"/>
    <mergeCell ref="IQT125:IRD125"/>
    <mergeCell ref="IRE125:IRO125"/>
    <mergeCell ref="IRP125:IRZ125"/>
    <mergeCell ref="IMY125:INI125"/>
    <mergeCell ref="INJ125:INT125"/>
    <mergeCell ref="INU125:IOE125"/>
    <mergeCell ref="IOF125:IOP125"/>
    <mergeCell ref="IOQ125:IPA125"/>
    <mergeCell ref="IPB125:IPL125"/>
    <mergeCell ref="IKK125:IKU125"/>
    <mergeCell ref="IKV125:ILF125"/>
    <mergeCell ref="ILG125:ILQ125"/>
    <mergeCell ref="ILR125:IMB125"/>
    <mergeCell ref="IMC125:IMM125"/>
    <mergeCell ref="IMN125:IMX125"/>
    <mergeCell ref="IHW125:IIG125"/>
    <mergeCell ref="IIH125:IIR125"/>
    <mergeCell ref="IIS125:IJC125"/>
    <mergeCell ref="IJD125:IJN125"/>
    <mergeCell ref="IJO125:IJY125"/>
    <mergeCell ref="IJZ125:IKJ125"/>
    <mergeCell ref="JJU125:JKE125"/>
    <mergeCell ref="JKF125:JKP125"/>
    <mergeCell ref="JKQ125:JLA125"/>
    <mergeCell ref="JLB125:JLL125"/>
    <mergeCell ref="JLM125:JLW125"/>
    <mergeCell ref="JLX125:JMH125"/>
    <mergeCell ref="JHG125:JHQ125"/>
    <mergeCell ref="JHR125:JIB125"/>
    <mergeCell ref="JIC125:JIM125"/>
    <mergeCell ref="JIN125:JIX125"/>
    <mergeCell ref="JIY125:JJI125"/>
    <mergeCell ref="JJJ125:JJT125"/>
    <mergeCell ref="JES125:JFC125"/>
    <mergeCell ref="JFD125:JFN125"/>
    <mergeCell ref="JFO125:JFY125"/>
    <mergeCell ref="JFZ125:JGJ125"/>
    <mergeCell ref="JGK125:JGU125"/>
    <mergeCell ref="JGV125:JHF125"/>
    <mergeCell ref="JCE125:JCO125"/>
    <mergeCell ref="JCP125:JCZ125"/>
    <mergeCell ref="JDA125:JDK125"/>
    <mergeCell ref="JDL125:JDV125"/>
    <mergeCell ref="JDW125:JEG125"/>
    <mergeCell ref="JEH125:JER125"/>
    <mergeCell ref="IZQ125:JAA125"/>
    <mergeCell ref="JAB125:JAL125"/>
    <mergeCell ref="JAM125:JAW125"/>
    <mergeCell ref="JAX125:JBH125"/>
    <mergeCell ref="JBI125:JBS125"/>
    <mergeCell ref="JBT125:JCD125"/>
    <mergeCell ref="IXC125:IXM125"/>
    <mergeCell ref="IXN125:IXX125"/>
    <mergeCell ref="IXY125:IYI125"/>
    <mergeCell ref="IYJ125:IYT125"/>
    <mergeCell ref="IYU125:IZE125"/>
    <mergeCell ref="IZF125:IZP125"/>
    <mergeCell ref="JZA125:JZK125"/>
    <mergeCell ref="JZL125:JZV125"/>
    <mergeCell ref="JZW125:KAG125"/>
    <mergeCell ref="KAH125:KAR125"/>
    <mergeCell ref="KAS125:KBC125"/>
    <mergeCell ref="KBD125:KBN125"/>
    <mergeCell ref="JWM125:JWW125"/>
    <mergeCell ref="JWX125:JXH125"/>
    <mergeCell ref="JXI125:JXS125"/>
    <mergeCell ref="JXT125:JYD125"/>
    <mergeCell ref="JYE125:JYO125"/>
    <mergeCell ref="JYP125:JYZ125"/>
    <mergeCell ref="JTY125:JUI125"/>
    <mergeCell ref="JUJ125:JUT125"/>
    <mergeCell ref="JUU125:JVE125"/>
    <mergeCell ref="JVF125:JVP125"/>
    <mergeCell ref="JVQ125:JWA125"/>
    <mergeCell ref="JWB125:JWL125"/>
    <mergeCell ref="JRK125:JRU125"/>
    <mergeCell ref="JRV125:JSF125"/>
    <mergeCell ref="JSG125:JSQ125"/>
    <mergeCell ref="JSR125:JTB125"/>
    <mergeCell ref="JTC125:JTM125"/>
    <mergeCell ref="JTN125:JTX125"/>
    <mergeCell ref="JOW125:JPG125"/>
    <mergeCell ref="JPH125:JPR125"/>
    <mergeCell ref="JPS125:JQC125"/>
    <mergeCell ref="JQD125:JQN125"/>
    <mergeCell ref="JQO125:JQY125"/>
    <mergeCell ref="JQZ125:JRJ125"/>
    <mergeCell ref="JMI125:JMS125"/>
    <mergeCell ref="JMT125:JND125"/>
    <mergeCell ref="JNE125:JNO125"/>
    <mergeCell ref="JNP125:JNZ125"/>
    <mergeCell ref="JOA125:JOK125"/>
    <mergeCell ref="JOL125:JOV125"/>
    <mergeCell ref="KOG125:KOQ125"/>
    <mergeCell ref="KOR125:KPB125"/>
    <mergeCell ref="KPC125:KPM125"/>
    <mergeCell ref="KPN125:KPX125"/>
    <mergeCell ref="KPY125:KQI125"/>
    <mergeCell ref="KQJ125:KQT125"/>
    <mergeCell ref="KLS125:KMC125"/>
    <mergeCell ref="KMD125:KMN125"/>
    <mergeCell ref="KMO125:KMY125"/>
    <mergeCell ref="KMZ125:KNJ125"/>
    <mergeCell ref="KNK125:KNU125"/>
    <mergeCell ref="KNV125:KOF125"/>
    <mergeCell ref="KJE125:KJO125"/>
    <mergeCell ref="KJP125:KJZ125"/>
    <mergeCell ref="KKA125:KKK125"/>
    <mergeCell ref="KKL125:KKV125"/>
    <mergeCell ref="KKW125:KLG125"/>
    <mergeCell ref="KLH125:KLR125"/>
    <mergeCell ref="KGQ125:KHA125"/>
    <mergeCell ref="KHB125:KHL125"/>
    <mergeCell ref="KHM125:KHW125"/>
    <mergeCell ref="KHX125:KIH125"/>
    <mergeCell ref="KII125:KIS125"/>
    <mergeCell ref="KIT125:KJD125"/>
    <mergeCell ref="KEC125:KEM125"/>
    <mergeCell ref="KEN125:KEX125"/>
    <mergeCell ref="KEY125:KFI125"/>
    <mergeCell ref="KFJ125:KFT125"/>
    <mergeCell ref="KFU125:KGE125"/>
    <mergeCell ref="KGF125:KGP125"/>
    <mergeCell ref="KBO125:KBY125"/>
    <mergeCell ref="KBZ125:KCJ125"/>
    <mergeCell ref="KCK125:KCU125"/>
    <mergeCell ref="KCV125:KDF125"/>
    <mergeCell ref="KDG125:KDQ125"/>
    <mergeCell ref="KDR125:KEB125"/>
    <mergeCell ref="LDM125:LDW125"/>
    <mergeCell ref="LDX125:LEH125"/>
    <mergeCell ref="LEI125:LES125"/>
    <mergeCell ref="LET125:LFD125"/>
    <mergeCell ref="LFE125:LFO125"/>
    <mergeCell ref="LFP125:LFZ125"/>
    <mergeCell ref="LAY125:LBI125"/>
    <mergeCell ref="LBJ125:LBT125"/>
    <mergeCell ref="LBU125:LCE125"/>
    <mergeCell ref="LCF125:LCP125"/>
    <mergeCell ref="LCQ125:LDA125"/>
    <mergeCell ref="LDB125:LDL125"/>
    <mergeCell ref="KYK125:KYU125"/>
    <mergeCell ref="KYV125:KZF125"/>
    <mergeCell ref="KZG125:KZQ125"/>
    <mergeCell ref="KZR125:LAB125"/>
    <mergeCell ref="LAC125:LAM125"/>
    <mergeCell ref="LAN125:LAX125"/>
    <mergeCell ref="KVW125:KWG125"/>
    <mergeCell ref="KWH125:KWR125"/>
    <mergeCell ref="KWS125:KXC125"/>
    <mergeCell ref="KXD125:KXN125"/>
    <mergeCell ref="KXO125:KXY125"/>
    <mergeCell ref="KXZ125:KYJ125"/>
    <mergeCell ref="KTI125:KTS125"/>
    <mergeCell ref="KTT125:KUD125"/>
    <mergeCell ref="KUE125:KUO125"/>
    <mergeCell ref="KUP125:KUZ125"/>
    <mergeCell ref="KVA125:KVK125"/>
    <mergeCell ref="KVL125:KVV125"/>
    <mergeCell ref="KQU125:KRE125"/>
    <mergeCell ref="KRF125:KRP125"/>
    <mergeCell ref="KRQ125:KSA125"/>
    <mergeCell ref="KSB125:KSL125"/>
    <mergeCell ref="KSM125:KSW125"/>
    <mergeCell ref="KSX125:KTH125"/>
    <mergeCell ref="LSS125:LTC125"/>
    <mergeCell ref="LTD125:LTN125"/>
    <mergeCell ref="LTO125:LTY125"/>
    <mergeCell ref="LTZ125:LUJ125"/>
    <mergeCell ref="LUK125:LUU125"/>
    <mergeCell ref="LUV125:LVF125"/>
    <mergeCell ref="LQE125:LQO125"/>
    <mergeCell ref="LQP125:LQZ125"/>
    <mergeCell ref="LRA125:LRK125"/>
    <mergeCell ref="LRL125:LRV125"/>
    <mergeCell ref="LRW125:LSG125"/>
    <mergeCell ref="LSH125:LSR125"/>
    <mergeCell ref="LNQ125:LOA125"/>
    <mergeCell ref="LOB125:LOL125"/>
    <mergeCell ref="LOM125:LOW125"/>
    <mergeCell ref="LOX125:LPH125"/>
    <mergeCell ref="LPI125:LPS125"/>
    <mergeCell ref="LPT125:LQD125"/>
    <mergeCell ref="LLC125:LLM125"/>
    <mergeCell ref="LLN125:LLX125"/>
    <mergeCell ref="LLY125:LMI125"/>
    <mergeCell ref="LMJ125:LMT125"/>
    <mergeCell ref="LMU125:LNE125"/>
    <mergeCell ref="LNF125:LNP125"/>
    <mergeCell ref="LIO125:LIY125"/>
    <mergeCell ref="LIZ125:LJJ125"/>
    <mergeCell ref="LJK125:LJU125"/>
    <mergeCell ref="LJV125:LKF125"/>
    <mergeCell ref="LKG125:LKQ125"/>
    <mergeCell ref="LKR125:LLB125"/>
    <mergeCell ref="LGA125:LGK125"/>
    <mergeCell ref="LGL125:LGV125"/>
    <mergeCell ref="LGW125:LHG125"/>
    <mergeCell ref="LHH125:LHR125"/>
    <mergeCell ref="LHS125:LIC125"/>
    <mergeCell ref="LID125:LIN125"/>
    <mergeCell ref="MHY125:MII125"/>
    <mergeCell ref="MIJ125:MIT125"/>
    <mergeCell ref="MIU125:MJE125"/>
    <mergeCell ref="MJF125:MJP125"/>
    <mergeCell ref="MJQ125:MKA125"/>
    <mergeCell ref="MKB125:MKL125"/>
    <mergeCell ref="MFK125:MFU125"/>
    <mergeCell ref="MFV125:MGF125"/>
    <mergeCell ref="MGG125:MGQ125"/>
    <mergeCell ref="MGR125:MHB125"/>
    <mergeCell ref="MHC125:MHM125"/>
    <mergeCell ref="MHN125:MHX125"/>
    <mergeCell ref="MCW125:MDG125"/>
    <mergeCell ref="MDH125:MDR125"/>
    <mergeCell ref="MDS125:MEC125"/>
    <mergeCell ref="MED125:MEN125"/>
    <mergeCell ref="MEO125:MEY125"/>
    <mergeCell ref="MEZ125:MFJ125"/>
    <mergeCell ref="MAI125:MAS125"/>
    <mergeCell ref="MAT125:MBD125"/>
    <mergeCell ref="MBE125:MBO125"/>
    <mergeCell ref="MBP125:MBZ125"/>
    <mergeCell ref="MCA125:MCK125"/>
    <mergeCell ref="MCL125:MCV125"/>
    <mergeCell ref="LXU125:LYE125"/>
    <mergeCell ref="LYF125:LYP125"/>
    <mergeCell ref="LYQ125:LZA125"/>
    <mergeCell ref="LZB125:LZL125"/>
    <mergeCell ref="LZM125:LZW125"/>
    <mergeCell ref="LZX125:MAH125"/>
    <mergeCell ref="LVG125:LVQ125"/>
    <mergeCell ref="LVR125:LWB125"/>
    <mergeCell ref="LWC125:LWM125"/>
    <mergeCell ref="LWN125:LWX125"/>
    <mergeCell ref="LWY125:LXI125"/>
    <mergeCell ref="LXJ125:LXT125"/>
    <mergeCell ref="MXE125:MXO125"/>
    <mergeCell ref="MXP125:MXZ125"/>
    <mergeCell ref="MYA125:MYK125"/>
    <mergeCell ref="MYL125:MYV125"/>
    <mergeCell ref="MYW125:MZG125"/>
    <mergeCell ref="MZH125:MZR125"/>
    <mergeCell ref="MUQ125:MVA125"/>
    <mergeCell ref="MVB125:MVL125"/>
    <mergeCell ref="MVM125:MVW125"/>
    <mergeCell ref="MVX125:MWH125"/>
    <mergeCell ref="MWI125:MWS125"/>
    <mergeCell ref="MWT125:MXD125"/>
    <mergeCell ref="MSC125:MSM125"/>
    <mergeCell ref="MSN125:MSX125"/>
    <mergeCell ref="MSY125:MTI125"/>
    <mergeCell ref="MTJ125:MTT125"/>
    <mergeCell ref="MTU125:MUE125"/>
    <mergeCell ref="MUF125:MUP125"/>
    <mergeCell ref="MPO125:MPY125"/>
    <mergeCell ref="MPZ125:MQJ125"/>
    <mergeCell ref="MQK125:MQU125"/>
    <mergeCell ref="MQV125:MRF125"/>
    <mergeCell ref="MRG125:MRQ125"/>
    <mergeCell ref="MRR125:MSB125"/>
    <mergeCell ref="MNA125:MNK125"/>
    <mergeCell ref="MNL125:MNV125"/>
    <mergeCell ref="MNW125:MOG125"/>
    <mergeCell ref="MOH125:MOR125"/>
    <mergeCell ref="MOS125:MPC125"/>
    <mergeCell ref="MPD125:MPN125"/>
    <mergeCell ref="MKM125:MKW125"/>
    <mergeCell ref="MKX125:MLH125"/>
    <mergeCell ref="MLI125:MLS125"/>
    <mergeCell ref="MLT125:MMD125"/>
    <mergeCell ref="MME125:MMO125"/>
    <mergeCell ref="MMP125:MMZ125"/>
    <mergeCell ref="NMK125:NMU125"/>
    <mergeCell ref="NMV125:NNF125"/>
    <mergeCell ref="NNG125:NNQ125"/>
    <mergeCell ref="NNR125:NOB125"/>
    <mergeCell ref="NOC125:NOM125"/>
    <mergeCell ref="NON125:NOX125"/>
    <mergeCell ref="NJW125:NKG125"/>
    <mergeCell ref="NKH125:NKR125"/>
    <mergeCell ref="NKS125:NLC125"/>
    <mergeCell ref="NLD125:NLN125"/>
    <mergeCell ref="NLO125:NLY125"/>
    <mergeCell ref="NLZ125:NMJ125"/>
    <mergeCell ref="NHI125:NHS125"/>
    <mergeCell ref="NHT125:NID125"/>
    <mergeCell ref="NIE125:NIO125"/>
    <mergeCell ref="NIP125:NIZ125"/>
    <mergeCell ref="NJA125:NJK125"/>
    <mergeCell ref="NJL125:NJV125"/>
    <mergeCell ref="NEU125:NFE125"/>
    <mergeCell ref="NFF125:NFP125"/>
    <mergeCell ref="NFQ125:NGA125"/>
    <mergeCell ref="NGB125:NGL125"/>
    <mergeCell ref="NGM125:NGW125"/>
    <mergeCell ref="NGX125:NHH125"/>
    <mergeCell ref="NCG125:NCQ125"/>
    <mergeCell ref="NCR125:NDB125"/>
    <mergeCell ref="NDC125:NDM125"/>
    <mergeCell ref="NDN125:NDX125"/>
    <mergeCell ref="NDY125:NEI125"/>
    <mergeCell ref="NEJ125:NET125"/>
    <mergeCell ref="MZS125:NAC125"/>
    <mergeCell ref="NAD125:NAN125"/>
    <mergeCell ref="NAO125:NAY125"/>
    <mergeCell ref="NAZ125:NBJ125"/>
    <mergeCell ref="NBK125:NBU125"/>
    <mergeCell ref="NBV125:NCF125"/>
    <mergeCell ref="OBQ125:OCA125"/>
    <mergeCell ref="OCB125:OCL125"/>
    <mergeCell ref="OCM125:OCW125"/>
    <mergeCell ref="OCX125:ODH125"/>
    <mergeCell ref="ODI125:ODS125"/>
    <mergeCell ref="ODT125:OED125"/>
    <mergeCell ref="NZC125:NZM125"/>
    <mergeCell ref="NZN125:NZX125"/>
    <mergeCell ref="NZY125:OAI125"/>
    <mergeCell ref="OAJ125:OAT125"/>
    <mergeCell ref="OAU125:OBE125"/>
    <mergeCell ref="OBF125:OBP125"/>
    <mergeCell ref="NWO125:NWY125"/>
    <mergeCell ref="NWZ125:NXJ125"/>
    <mergeCell ref="NXK125:NXU125"/>
    <mergeCell ref="NXV125:NYF125"/>
    <mergeCell ref="NYG125:NYQ125"/>
    <mergeCell ref="NYR125:NZB125"/>
    <mergeCell ref="NUA125:NUK125"/>
    <mergeCell ref="NUL125:NUV125"/>
    <mergeCell ref="NUW125:NVG125"/>
    <mergeCell ref="NVH125:NVR125"/>
    <mergeCell ref="NVS125:NWC125"/>
    <mergeCell ref="NWD125:NWN125"/>
    <mergeCell ref="NRM125:NRW125"/>
    <mergeCell ref="NRX125:NSH125"/>
    <mergeCell ref="NSI125:NSS125"/>
    <mergeCell ref="NST125:NTD125"/>
    <mergeCell ref="NTE125:NTO125"/>
    <mergeCell ref="NTP125:NTZ125"/>
    <mergeCell ref="NOY125:NPI125"/>
    <mergeCell ref="NPJ125:NPT125"/>
    <mergeCell ref="NPU125:NQE125"/>
    <mergeCell ref="NQF125:NQP125"/>
    <mergeCell ref="NQQ125:NRA125"/>
    <mergeCell ref="NRB125:NRL125"/>
    <mergeCell ref="OQW125:ORG125"/>
    <mergeCell ref="ORH125:ORR125"/>
    <mergeCell ref="ORS125:OSC125"/>
    <mergeCell ref="OSD125:OSN125"/>
    <mergeCell ref="OSO125:OSY125"/>
    <mergeCell ref="OSZ125:OTJ125"/>
    <mergeCell ref="OOI125:OOS125"/>
    <mergeCell ref="OOT125:OPD125"/>
    <mergeCell ref="OPE125:OPO125"/>
    <mergeCell ref="OPP125:OPZ125"/>
    <mergeCell ref="OQA125:OQK125"/>
    <mergeCell ref="OQL125:OQV125"/>
    <mergeCell ref="OLU125:OME125"/>
    <mergeCell ref="OMF125:OMP125"/>
    <mergeCell ref="OMQ125:ONA125"/>
    <mergeCell ref="ONB125:ONL125"/>
    <mergeCell ref="ONM125:ONW125"/>
    <mergeCell ref="ONX125:OOH125"/>
    <mergeCell ref="OJG125:OJQ125"/>
    <mergeCell ref="OJR125:OKB125"/>
    <mergeCell ref="OKC125:OKM125"/>
    <mergeCell ref="OKN125:OKX125"/>
    <mergeCell ref="OKY125:OLI125"/>
    <mergeCell ref="OLJ125:OLT125"/>
    <mergeCell ref="OGS125:OHC125"/>
    <mergeCell ref="OHD125:OHN125"/>
    <mergeCell ref="OHO125:OHY125"/>
    <mergeCell ref="OHZ125:OIJ125"/>
    <mergeCell ref="OIK125:OIU125"/>
    <mergeCell ref="OIV125:OJF125"/>
    <mergeCell ref="OEE125:OEO125"/>
    <mergeCell ref="OEP125:OEZ125"/>
    <mergeCell ref="OFA125:OFK125"/>
    <mergeCell ref="OFL125:OFV125"/>
    <mergeCell ref="OFW125:OGG125"/>
    <mergeCell ref="OGH125:OGR125"/>
    <mergeCell ref="PGC125:PGM125"/>
    <mergeCell ref="PGN125:PGX125"/>
    <mergeCell ref="PGY125:PHI125"/>
    <mergeCell ref="PHJ125:PHT125"/>
    <mergeCell ref="PHU125:PIE125"/>
    <mergeCell ref="PIF125:PIP125"/>
    <mergeCell ref="PDO125:PDY125"/>
    <mergeCell ref="PDZ125:PEJ125"/>
    <mergeCell ref="PEK125:PEU125"/>
    <mergeCell ref="PEV125:PFF125"/>
    <mergeCell ref="PFG125:PFQ125"/>
    <mergeCell ref="PFR125:PGB125"/>
    <mergeCell ref="PBA125:PBK125"/>
    <mergeCell ref="PBL125:PBV125"/>
    <mergeCell ref="PBW125:PCG125"/>
    <mergeCell ref="PCH125:PCR125"/>
    <mergeCell ref="PCS125:PDC125"/>
    <mergeCell ref="PDD125:PDN125"/>
    <mergeCell ref="OYM125:OYW125"/>
    <mergeCell ref="OYX125:OZH125"/>
    <mergeCell ref="OZI125:OZS125"/>
    <mergeCell ref="OZT125:PAD125"/>
    <mergeCell ref="PAE125:PAO125"/>
    <mergeCell ref="PAP125:PAZ125"/>
    <mergeCell ref="OVY125:OWI125"/>
    <mergeCell ref="OWJ125:OWT125"/>
    <mergeCell ref="OWU125:OXE125"/>
    <mergeCell ref="OXF125:OXP125"/>
    <mergeCell ref="OXQ125:OYA125"/>
    <mergeCell ref="OYB125:OYL125"/>
    <mergeCell ref="OTK125:OTU125"/>
    <mergeCell ref="OTV125:OUF125"/>
    <mergeCell ref="OUG125:OUQ125"/>
    <mergeCell ref="OUR125:OVB125"/>
    <mergeCell ref="OVC125:OVM125"/>
    <mergeCell ref="OVN125:OVX125"/>
    <mergeCell ref="PVI125:PVS125"/>
    <mergeCell ref="PVT125:PWD125"/>
    <mergeCell ref="PWE125:PWO125"/>
    <mergeCell ref="PWP125:PWZ125"/>
    <mergeCell ref="PXA125:PXK125"/>
    <mergeCell ref="PXL125:PXV125"/>
    <mergeCell ref="PSU125:PTE125"/>
    <mergeCell ref="PTF125:PTP125"/>
    <mergeCell ref="PTQ125:PUA125"/>
    <mergeCell ref="PUB125:PUL125"/>
    <mergeCell ref="PUM125:PUW125"/>
    <mergeCell ref="PUX125:PVH125"/>
    <mergeCell ref="PQG125:PQQ125"/>
    <mergeCell ref="PQR125:PRB125"/>
    <mergeCell ref="PRC125:PRM125"/>
    <mergeCell ref="PRN125:PRX125"/>
    <mergeCell ref="PRY125:PSI125"/>
    <mergeCell ref="PSJ125:PST125"/>
    <mergeCell ref="PNS125:POC125"/>
    <mergeCell ref="POD125:PON125"/>
    <mergeCell ref="POO125:POY125"/>
    <mergeCell ref="POZ125:PPJ125"/>
    <mergeCell ref="PPK125:PPU125"/>
    <mergeCell ref="PPV125:PQF125"/>
    <mergeCell ref="PLE125:PLO125"/>
    <mergeCell ref="PLP125:PLZ125"/>
    <mergeCell ref="PMA125:PMK125"/>
    <mergeCell ref="PML125:PMV125"/>
    <mergeCell ref="PMW125:PNG125"/>
    <mergeCell ref="PNH125:PNR125"/>
    <mergeCell ref="PIQ125:PJA125"/>
    <mergeCell ref="PJB125:PJL125"/>
    <mergeCell ref="PJM125:PJW125"/>
    <mergeCell ref="PJX125:PKH125"/>
    <mergeCell ref="PKI125:PKS125"/>
    <mergeCell ref="PKT125:PLD125"/>
    <mergeCell ref="QKO125:QKY125"/>
    <mergeCell ref="QKZ125:QLJ125"/>
    <mergeCell ref="QLK125:QLU125"/>
    <mergeCell ref="QLV125:QMF125"/>
    <mergeCell ref="QMG125:QMQ125"/>
    <mergeCell ref="QMR125:QNB125"/>
    <mergeCell ref="QIA125:QIK125"/>
    <mergeCell ref="QIL125:QIV125"/>
    <mergeCell ref="QIW125:QJG125"/>
    <mergeCell ref="QJH125:QJR125"/>
    <mergeCell ref="QJS125:QKC125"/>
    <mergeCell ref="QKD125:QKN125"/>
    <mergeCell ref="QFM125:QFW125"/>
    <mergeCell ref="QFX125:QGH125"/>
    <mergeCell ref="QGI125:QGS125"/>
    <mergeCell ref="QGT125:QHD125"/>
    <mergeCell ref="QHE125:QHO125"/>
    <mergeCell ref="QHP125:QHZ125"/>
    <mergeCell ref="QCY125:QDI125"/>
    <mergeCell ref="QDJ125:QDT125"/>
    <mergeCell ref="QDU125:QEE125"/>
    <mergeCell ref="QEF125:QEP125"/>
    <mergeCell ref="QEQ125:QFA125"/>
    <mergeCell ref="QFB125:QFL125"/>
    <mergeCell ref="QAK125:QAU125"/>
    <mergeCell ref="QAV125:QBF125"/>
    <mergeCell ref="QBG125:QBQ125"/>
    <mergeCell ref="QBR125:QCB125"/>
    <mergeCell ref="QCC125:QCM125"/>
    <mergeCell ref="QCN125:QCX125"/>
    <mergeCell ref="PXW125:PYG125"/>
    <mergeCell ref="PYH125:PYR125"/>
    <mergeCell ref="PYS125:PZC125"/>
    <mergeCell ref="PZD125:PZN125"/>
    <mergeCell ref="PZO125:PZY125"/>
    <mergeCell ref="PZZ125:QAJ125"/>
    <mergeCell ref="QZU125:RAE125"/>
    <mergeCell ref="RAF125:RAP125"/>
    <mergeCell ref="RAQ125:RBA125"/>
    <mergeCell ref="RBB125:RBL125"/>
    <mergeCell ref="RBM125:RBW125"/>
    <mergeCell ref="RBX125:RCH125"/>
    <mergeCell ref="QXG125:QXQ125"/>
    <mergeCell ref="QXR125:QYB125"/>
    <mergeCell ref="QYC125:QYM125"/>
    <mergeCell ref="QYN125:QYX125"/>
    <mergeCell ref="QYY125:QZI125"/>
    <mergeCell ref="QZJ125:QZT125"/>
    <mergeCell ref="QUS125:QVC125"/>
    <mergeCell ref="QVD125:QVN125"/>
    <mergeCell ref="QVO125:QVY125"/>
    <mergeCell ref="QVZ125:QWJ125"/>
    <mergeCell ref="QWK125:QWU125"/>
    <mergeCell ref="QWV125:QXF125"/>
    <mergeCell ref="QSE125:QSO125"/>
    <mergeCell ref="QSP125:QSZ125"/>
    <mergeCell ref="QTA125:QTK125"/>
    <mergeCell ref="QTL125:QTV125"/>
    <mergeCell ref="QTW125:QUG125"/>
    <mergeCell ref="QUH125:QUR125"/>
    <mergeCell ref="QPQ125:QQA125"/>
    <mergeCell ref="QQB125:QQL125"/>
    <mergeCell ref="QQM125:QQW125"/>
    <mergeCell ref="QQX125:QRH125"/>
    <mergeCell ref="QRI125:QRS125"/>
    <mergeCell ref="QRT125:QSD125"/>
    <mergeCell ref="QNC125:QNM125"/>
    <mergeCell ref="QNN125:QNX125"/>
    <mergeCell ref="QNY125:QOI125"/>
    <mergeCell ref="QOJ125:QOT125"/>
    <mergeCell ref="QOU125:QPE125"/>
    <mergeCell ref="QPF125:QPP125"/>
    <mergeCell ref="RPA125:RPK125"/>
    <mergeCell ref="RPL125:RPV125"/>
    <mergeCell ref="RPW125:RQG125"/>
    <mergeCell ref="RQH125:RQR125"/>
    <mergeCell ref="RQS125:RRC125"/>
    <mergeCell ref="RRD125:RRN125"/>
    <mergeCell ref="RMM125:RMW125"/>
    <mergeCell ref="RMX125:RNH125"/>
    <mergeCell ref="RNI125:RNS125"/>
    <mergeCell ref="RNT125:ROD125"/>
    <mergeCell ref="ROE125:ROO125"/>
    <mergeCell ref="ROP125:ROZ125"/>
    <mergeCell ref="RJY125:RKI125"/>
    <mergeCell ref="RKJ125:RKT125"/>
    <mergeCell ref="RKU125:RLE125"/>
    <mergeCell ref="RLF125:RLP125"/>
    <mergeCell ref="RLQ125:RMA125"/>
    <mergeCell ref="RMB125:RML125"/>
    <mergeCell ref="RHK125:RHU125"/>
    <mergeCell ref="RHV125:RIF125"/>
    <mergeCell ref="RIG125:RIQ125"/>
    <mergeCell ref="RIR125:RJB125"/>
    <mergeCell ref="RJC125:RJM125"/>
    <mergeCell ref="RJN125:RJX125"/>
    <mergeCell ref="REW125:RFG125"/>
    <mergeCell ref="RFH125:RFR125"/>
    <mergeCell ref="RFS125:RGC125"/>
    <mergeCell ref="RGD125:RGN125"/>
    <mergeCell ref="RGO125:RGY125"/>
    <mergeCell ref="RGZ125:RHJ125"/>
    <mergeCell ref="RCI125:RCS125"/>
    <mergeCell ref="RCT125:RDD125"/>
    <mergeCell ref="RDE125:RDO125"/>
    <mergeCell ref="RDP125:RDZ125"/>
    <mergeCell ref="REA125:REK125"/>
    <mergeCell ref="REL125:REV125"/>
    <mergeCell ref="SEG125:SEQ125"/>
    <mergeCell ref="SER125:SFB125"/>
    <mergeCell ref="SFC125:SFM125"/>
    <mergeCell ref="SFN125:SFX125"/>
    <mergeCell ref="SFY125:SGI125"/>
    <mergeCell ref="SGJ125:SGT125"/>
    <mergeCell ref="SBS125:SCC125"/>
    <mergeCell ref="SCD125:SCN125"/>
    <mergeCell ref="SCO125:SCY125"/>
    <mergeCell ref="SCZ125:SDJ125"/>
    <mergeCell ref="SDK125:SDU125"/>
    <mergeCell ref="SDV125:SEF125"/>
    <mergeCell ref="RZE125:RZO125"/>
    <mergeCell ref="RZP125:RZZ125"/>
    <mergeCell ref="SAA125:SAK125"/>
    <mergeCell ref="SAL125:SAV125"/>
    <mergeCell ref="SAW125:SBG125"/>
    <mergeCell ref="SBH125:SBR125"/>
    <mergeCell ref="RWQ125:RXA125"/>
    <mergeCell ref="RXB125:RXL125"/>
    <mergeCell ref="RXM125:RXW125"/>
    <mergeCell ref="RXX125:RYH125"/>
    <mergeCell ref="RYI125:RYS125"/>
    <mergeCell ref="RYT125:RZD125"/>
    <mergeCell ref="RUC125:RUM125"/>
    <mergeCell ref="RUN125:RUX125"/>
    <mergeCell ref="RUY125:RVI125"/>
    <mergeCell ref="RVJ125:RVT125"/>
    <mergeCell ref="RVU125:RWE125"/>
    <mergeCell ref="RWF125:RWP125"/>
    <mergeCell ref="RRO125:RRY125"/>
    <mergeCell ref="RRZ125:RSJ125"/>
    <mergeCell ref="RSK125:RSU125"/>
    <mergeCell ref="RSV125:RTF125"/>
    <mergeCell ref="RTG125:RTQ125"/>
    <mergeCell ref="RTR125:RUB125"/>
    <mergeCell ref="STM125:STW125"/>
    <mergeCell ref="STX125:SUH125"/>
    <mergeCell ref="SUI125:SUS125"/>
    <mergeCell ref="SUT125:SVD125"/>
    <mergeCell ref="SVE125:SVO125"/>
    <mergeCell ref="SVP125:SVZ125"/>
    <mergeCell ref="SQY125:SRI125"/>
    <mergeCell ref="SRJ125:SRT125"/>
    <mergeCell ref="SRU125:SSE125"/>
    <mergeCell ref="SSF125:SSP125"/>
    <mergeCell ref="SSQ125:STA125"/>
    <mergeCell ref="STB125:STL125"/>
    <mergeCell ref="SOK125:SOU125"/>
    <mergeCell ref="SOV125:SPF125"/>
    <mergeCell ref="SPG125:SPQ125"/>
    <mergeCell ref="SPR125:SQB125"/>
    <mergeCell ref="SQC125:SQM125"/>
    <mergeCell ref="SQN125:SQX125"/>
    <mergeCell ref="SLW125:SMG125"/>
    <mergeCell ref="SMH125:SMR125"/>
    <mergeCell ref="SMS125:SNC125"/>
    <mergeCell ref="SND125:SNN125"/>
    <mergeCell ref="SNO125:SNY125"/>
    <mergeCell ref="SNZ125:SOJ125"/>
    <mergeCell ref="SJI125:SJS125"/>
    <mergeCell ref="SJT125:SKD125"/>
    <mergeCell ref="SKE125:SKO125"/>
    <mergeCell ref="SKP125:SKZ125"/>
    <mergeCell ref="SLA125:SLK125"/>
    <mergeCell ref="SLL125:SLV125"/>
    <mergeCell ref="SGU125:SHE125"/>
    <mergeCell ref="SHF125:SHP125"/>
    <mergeCell ref="SHQ125:SIA125"/>
    <mergeCell ref="SIB125:SIL125"/>
    <mergeCell ref="SIM125:SIW125"/>
    <mergeCell ref="SIX125:SJH125"/>
    <mergeCell ref="TIS125:TJC125"/>
    <mergeCell ref="TJD125:TJN125"/>
    <mergeCell ref="TJO125:TJY125"/>
    <mergeCell ref="TJZ125:TKJ125"/>
    <mergeCell ref="TKK125:TKU125"/>
    <mergeCell ref="TKV125:TLF125"/>
    <mergeCell ref="TGE125:TGO125"/>
    <mergeCell ref="TGP125:TGZ125"/>
    <mergeCell ref="THA125:THK125"/>
    <mergeCell ref="THL125:THV125"/>
    <mergeCell ref="THW125:TIG125"/>
    <mergeCell ref="TIH125:TIR125"/>
    <mergeCell ref="TDQ125:TEA125"/>
    <mergeCell ref="TEB125:TEL125"/>
    <mergeCell ref="TEM125:TEW125"/>
    <mergeCell ref="TEX125:TFH125"/>
    <mergeCell ref="TFI125:TFS125"/>
    <mergeCell ref="TFT125:TGD125"/>
    <mergeCell ref="TBC125:TBM125"/>
    <mergeCell ref="TBN125:TBX125"/>
    <mergeCell ref="TBY125:TCI125"/>
    <mergeCell ref="TCJ125:TCT125"/>
    <mergeCell ref="TCU125:TDE125"/>
    <mergeCell ref="TDF125:TDP125"/>
    <mergeCell ref="SYO125:SYY125"/>
    <mergeCell ref="SYZ125:SZJ125"/>
    <mergeCell ref="SZK125:SZU125"/>
    <mergeCell ref="SZV125:TAF125"/>
    <mergeCell ref="TAG125:TAQ125"/>
    <mergeCell ref="TAR125:TBB125"/>
    <mergeCell ref="SWA125:SWK125"/>
    <mergeCell ref="SWL125:SWV125"/>
    <mergeCell ref="SWW125:SXG125"/>
    <mergeCell ref="SXH125:SXR125"/>
    <mergeCell ref="SXS125:SYC125"/>
    <mergeCell ref="SYD125:SYN125"/>
    <mergeCell ref="TXY125:TYI125"/>
    <mergeCell ref="TYJ125:TYT125"/>
    <mergeCell ref="TYU125:TZE125"/>
    <mergeCell ref="TZF125:TZP125"/>
    <mergeCell ref="TZQ125:UAA125"/>
    <mergeCell ref="UAB125:UAL125"/>
    <mergeCell ref="TVK125:TVU125"/>
    <mergeCell ref="TVV125:TWF125"/>
    <mergeCell ref="TWG125:TWQ125"/>
    <mergeCell ref="TWR125:TXB125"/>
    <mergeCell ref="TXC125:TXM125"/>
    <mergeCell ref="TXN125:TXX125"/>
    <mergeCell ref="TSW125:TTG125"/>
    <mergeCell ref="TTH125:TTR125"/>
    <mergeCell ref="TTS125:TUC125"/>
    <mergeCell ref="TUD125:TUN125"/>
    <mergeCell ref="TUO125:TUY125"/>
    <mergeCell ref="TUZ125:TVJ125"/>
    <mergeCell ref="TQI125:TQS125"/>
    <mergeCell ref="TQT125:TRD125"/>
    <mergeCell ref="TRE125:TRO125"/>
    <mergeCell ref="TRP125:TRZ125"/>
    <mergeCell ref="TSA125:TSK125"/>
    <mergeCell ref="TSL125:TSV125"/>
    <mergeCell ref="TNU125:TOE125"/>
    <mergeCell ref="TOF125:TOP125"/>
    <mergeCell ref="TOQ125:TPA125"/>
    <mergeCell ref="TPB125:TPL125"/>
    <mergeCell ref="TPM125:TPW125"/>
    <mergeCell ref="TPX125:TQH125"/>
    <mergeCell ref="TLG125:TLQ125"/>
    <mergeCell ref="TLR125:TMB125"/>
    <mergeCell ref="TMC125:TMM125"/>
    <mergeCell ref="TMN125:TMX125"/>
    <mergeCell ref="TMY125:TNI125"/>
    <mergeCell ref="TNJ125:TNT125"/>
    <mergeCell ref="UNE125:UNO125"/>
    <mergeCell ref="UNP125:UNZ125"/>
    <mergeCell ref="UOA125:UOK125"/>
    <mergeCell ref="UOL125:UOV125"/>
    <mergeCell ref="UOW125:UPG125"/>
    <mergeCell ref="UPH125:UPR125"/>
    <mergeCell ref="UKQ125:ULA125"/>
    <mergeCell ref="ULB125:ULL125"/>
    <mergeCell ref="ULM125:ULW125"/>
    <mergeCell ref="ULX125:UMH125"/>
    <mergeCell ref="UMI125:UMS125"/>
    <mergeCell ref="UMT125:UND125"/>
    <mergeCell ref="UIC125:UIM125"/>
    <mergeCell ref="UIN125:UIX125"/>
    <mergeCell ref="UIY125:UJI125"/>
    <mergeCell ref="UJJ125:UJT125"/>
    <mergeCell ref="UJU125:UKE125"/>
    <mergeCell ref="UKF125:UKP125"/>
    <mergeCell ref="UFO125:UFY125"/>
    <mergeCell ref="UFZ125:UGJ125"/>
    <mergeCell ref="UGK125:UGU125"/>
    <mergeCell ref="UGV125:UHF125"/>
    <mergeCell ref="UHG125:UHQ125"/>
    <mergeCell ref="UHR125:UIB125"/>
    <mergeCell ref="UDA125:UDK125"/>
    <mergeCell ref="UDL125:UDV125"/>
    <mergeCell ref="UDW125:UEG125"/>
    <mergeCell ref="UEH125:UER125"/>
    <mergeCell ref="UES125:UFC125"/>
    <mergeCell ref="UFD125:UFN125"/>
    <mergeCell ref="UAM125:UAW125"/>
    <mergeCell ref="UAX125:UBH125"/>
    <mergeCell ref="UBI125:UBS125"/>
    <mergeCell ref="UBT125:UCD125"/>
    <mergeCell ref="UCE125:UCO125"/>
    <mergeCell ref="UCP125:UCZ125"/>
    <mergeCell ref="VCK125:VCU125"/>
    <mergeCell ref="VCV125:VDF125"/>
    <mergeCell ref="VDG125:VDQ125"/>
    <mergeCell ref="VDR125:VEB125"/>
    <mergeCell ref="VEC125:VEM125"/>
    <mergeCell ref="VEN125:VEX125"/>
    <mergeCell ref="UZW125:VAG125"/>
    <mergeCell ref="VAH125:VAR125"/>
    <mergeCell ref="VAS125:VBC125"/>
    <mergeCell ref="VBD125:VBN125"/>
    <mergeCell ref="VBO125:VBY125"/>
    <mergeCell ref="VBZ125:VCJ125"/>
    <mergeCell ref="UXI125:UXS125"/>
    <mergeCell ref="UXT125:UYD125"/>
    <mergeCell ref="UYE125:UYO125"/>
    <mergeCell ref="UYP125:UYZ125"/>
    <mergeCell ref="UZA125:UZK125"/>
    <mergeCell ref="UZL125:UZV125"/>
    <mergeCell ref="UUU125:UVE125"/>
    <mergeCell ref="UVF125:UVP125"/>
    <mergeCell ref="UVQ125:UWA125"/>
    <mergeCell ref="UWB125:UWL125"/>
    <mergeCell ref="UWM125:UWW125"/>
    <mergeCell ref="UWX125:UXH125"/>
    <mergeCell ref="USG125:USQ125"/>
    <mergeCell ref="USR125:UTB125"/>
    <mergeCell ref="UTC125:UTM125"/>
    <mergeCell ref="UTN125:UTX125"/>
    <mergeCell ref="UTY125:UUI125"/>
    <mergeCell ref="UUJ125:UUT125"/>
    <mergeCell ref="UPS125:UQC125"/>
    <mergeCell ref="UQD125:UQN125"/>
    <mergeCell ref="UQO125:UQY125"/>
    <mergeCell ref="UQZ125:URJ125"/>
    <mergeCell ref="URK125:URU125"/>
    <mergeCell ref="URV125:USF125"/>
    <mergeCell ref="VRQ125:VSA125"/>
    <mergeCell ref="VSB125:VSL125"/>
    <mergeCell ref="VSM125:VSW125"/>
    <mergeCell ref="VSX125:VTH125"/>
    <mergeCell ref="VTI125:VTS125"/>
    <mergeCell ref="VTT125:VUD125"/>
    <mergeCell ref="VPC125:VPM125"/>
    <mergeCell ref="VPN125:VPX125"/>
    <mergeCell ref="VPY125:VQI125"/>
    <mergeCell ref="VQJ125:VQT125"/>
    <mergeCell ref="VQU125:VRE125"/>
    <mergeCell ref="VRF125:VRP125"/>
    <mergeCell ref="VMO125:VMY125"/>
    <mergeCell ref="VMZ125:VNJ125"/>
    <mergeCell ref="VNK125:VNU125"/>
    <mergeCell ref="VNV125:VOF125"/>
    <mergeCell ref="VOG125:VOQ125"/>
    <mergeCell ref="VOR125:VPB125"/>
    <mergeCell ref="VKA125:VKK125"/>
    <mergeCell ref="VKL125:VKV125"/>
    <mergeCell ref="VKW125:VLG125"/>
    <mergeCell ref="VLH125:VLR125"/>
    <mergeCell ref="VLS125:VMC125"/>
    <mergeCell ref="VMD125:VMN125"/>
    <mergeCell ref="VHM125:VHW125"/>
    <mergeCell ref="VHX125:VIH125"/>
    <mergeCell ref="VII125:VIS125"/>
    <mergeCell ref="VIT125:VJD125"/>
    <mergeCell ref="VJE125:VJO125"/>
    <mergeCell ref="VJP125:VJZ125"/>
    <mergeCell ref="VEY125:VFI125"/>
    <mergeCell ref="VFJ125:VFT125"/>
    <mergeCell ref="VFU125:VGE125"/>
    <mergeCell ref="VGF125:VGP125"/>
    <mergeCell ref="VGQ125:VHA125"/>
    <mergeCell ref="VHB125:VHL125"/>
    <mergeCell ref="WGW125:WHG125"/>
    <mergeCell ref="WHH125:WHR125"/>
    <mergeCell ref="WHS125:WIC125"/>
    <mergeCell ref="WID125:WIN125"/>
    <mergeCell ref="WIO125:WIY125"/>
    <mergeCell ref="WIZ125:WJJ125"/>
    <mergeCell ref="WEI125:WES125"/>
    <mergeCell ref="WET125:WFD125"/>
    <mergeCell ref="WFE125:WFO125"/>
    <mergeCell ref="WFP125:WFZ125"/>
    <mergeCell ref="WGA125:WGK125"/>
    <mergeCell ref="WGL125:WGV125"/>
    <mergeCell ref="WBU125:WCE125"/>
    <mergeCell ref="WCF125:WCP125"/>
    <mergeCell ref="WCQ125:WDA125"/>
    <mergeCell ref="WDB125:WDL125"/>
    <mergeCell ref="WDM125:WDW125"/>
    <mergeCell ref="WDX125:WEH125"/>
    <mergeCell ref="VZG125:VZQ125"/>
    <mergeCell ref="VZR125:WAB125"/>
    <mergeCell ref="WAC125:WAM125"/>
    <mergeCell ref="WAN125:WAX125"/>
    <mergeCell ref="WAY125:WBI125"/>
    <mergeCell ref="WBJ125:WBT125"/>
    <mergeCell ref="VWS125:VXC125"/>
    <mergeCell ref="VXD125:VXN125"/>
    <mergeCell ref="VXO125:VXY125"/>
    <mergeCell ref="VXZ125:VYJ125"/>
    <mergeCell ref="VYK125:VYU125"/>
    <mergeCell ref="VYV125:VZF125"/>
    <mergeCell ref="VUE125:VUO125"/>
    <mergeCell ref="VUP125:VUZ125"/>
    <mergeCell ref="VVA125:VVK125"/>
    <mergeCell ref="VVL125:VVV125"/>
    <mergeCell ref="VVW125:VWG125"/>
    <mergeCell ref="VWH125:VWR125"/>
    <mergeCell ref="A127:S127"/>
    <mergeCell ref="T127:AB127"/>
    <mergeCell ref="AC127:AJ127"/>
    <mergeCell ref="AK127:AU127"/>
    <mergeCell ref="A128:S128"/>
    <mergeCell ref="T128:AB128"/>
    <mergeCell ref="AC128:AJ128"/>
    <mergeCell ref="AK128:AU128"/>
    <mergeCell ref="XDS125:XEC125"/>
    <mergeCell ref="XED125:XEN125"/>
    <mergeCell ref="XEO125:XEY125"/>
    <mergeCell ref="WSH125:WSR125"/>
    <mergeCell ref="WSS125:WTC125"/>
    <mergeCell ref="WTD125:WTN125"/>
    <mergeCell ref="WOM125:WOW125"/>
    <mergeCell ref="WOX125:WPH125"/>
    <mergeCell ref="WPI125:WPS125"/>
    <mergeCell ref="WPT125:WQD125"/>
    <mergeCell ref="WQE125:WQO125"/>
    <mergeCell ref="WQP125:WQZ125"/>
    <mergeCell ref="WLY125:WMI125"/>
    <mergeCell ref="WMJ125:WMT125"/>
    <mergeCell ref="WMU125:WNE125"/>
    <mergeCell ref="WNF125:WNP125"/>
    <mergeCell ref="WNQ125:WOA125"/>
    <mergeCell ref="WOB125:WOL125"/>
    <mergeCell ref="XEZ125:XFD125"/>
    <mergeCell ref="A126:S126"/>
    <mergeCell ref="T126:AB126"/>
    <mergeCell ref="AC126:AJ126"/>
    <mergeCell ref="AK126:AU126"/>
    <mergeCell ref="XBE125:XBO125"/>
    <mergeCell ref="XBP125:XBZ125"/>
    <mergeCell ref="XCA125:XCK125"/>
    <mergeCell ref="XCL125:XCV125"/>
    <mergeCell ref="XCW125:XDG125"/>
    <mergeCell ref="XDH125:XDR125"/>
    <mergeCell ref="WYQ125:WZA125"/>
    <mergeCell ref="WZB125:WZL125"/>
    <mergeCell ref="WZM125:WZW125"/>
    <mergeCell ref="WZX125:XAH125"/>
    <mergeCell ref="XAI125:XAS125"/>
    <mergeCell ref="XAT125:XBD125"/>
    <mergeCell ref="WWC125:WWM125"/>
    <mergeCell ref="WWN125:WWX125"/>
    <mergeCell ref="WWY125:WXI125"/>
    <mergeCell ref="WXJ125:WXT125"/>
    <mergeCell ref="WXU125:WYE125"/>
    <mergeCell ref="WYF125:WYP125"/>
    <mergeCell ref="WTO125:WTY125"/>
    <mergeCell ref="WTZ125:WUJ125"/>
    <mergeCell ref="WUK125:WUU125"/>
    <mergeCell ref="WUV125:WVF125"/>
    <mergeCell ref="WVG125:WVQ125"/>
    <mergeCell ref="WVR125:WWB125"/>
    <mergeCell ref="WRA125:WRK125"/>
    <mergeCell ref="WRL125:WRV125"/>
    <mergeCell ref="WRW125:WSG125"/>
    <mergeCell ref="WJK125:WJU125"/>
    <mergeCell ref="WJV125:WKF125"/>
    <mergeCell ref="WKG125:WKQ125"/>
    <mergeCell ref="WKR125:WLB125"/>
    <mergeCell ref="WLC125:WLM125"/>
    <mergeCell ref="WLN125:WLX125"/>
    <mergeCell ref="A162:AY162"/>
    <mergeCell ref="A163:AY163"/>
    <mergeCell ref="A164:AY164"/>
    <mergeCell ref="A165:AY165"/>
    <mergeCell ref="A166:AY166"/>
    <mergeCell ref="A167:AY167"/>
    <mergeCell ref="A156:AY156"/>
    <mergeCell ref="A157:AY157"/>
    <mergeCell ref="A158:AY158"/>
    <mergeCell ref="A159:AY159"/>
    <mergeCell ref="A160:AY160"/>
    <mergeCell ref="A161:AY161"/>
    <mergeCell ref="A151:AY151"/>
    <mergeCell ref="A152:AY152"/>
    <mergeCell ref="A153:AY153"/>
    <mergeCell ref="A154:AY154"/>
    <mergeCell ref="A155:AY155"/>
    <mergeCell ref="A149:AX149"/>
    <mergeCell ref="AV142:AX142"/>
    <mergeCell ref="AV145:AX145"/>
    <mergeCell ref="AV147:AX147"/>
    <mergeCell ref="A144:AX144"/>
    <mergeCell ref="A145:AU146"/>
    <mergeCell ref="A147:AU147"/>
    <mergeCell ref="AV135:AX135"/>
    <mergeCell ref="A137:AY137"/>
    <mergeCell ref="A139:AY139"/>
    <mergeCell ref="AV140:AX140"/>
    <mergeCell ref="A135:AU135"/>
    <mergeCell ref="A140:AU140"/>
    <mergeCell ref="A129:AY129"/>
    <mergeCell ref="AV130:AX130"/>
    <mergeCell ref="A132:AW132"/>
    <mergeCell ref="AV133:AX133"/>
    <mergeCell ref="A130:AU130"/>
    <mergeCell ref="A133:AU133"/>
    <mergeCell ref="YN187:AAL187"/>
    <mergeCell ref="AAM187:ACK187"/>
    <mergeCell ref="ACL187:AEJ187"/>
    <mergeCell ref="AEK187:AGI187"/>
    <mergeCell ref="AGJ187:AIH187"/>
    <mergeCell ref="AII187:AKG187"/>
    <mergeCell ref="MT187:OR187"/>
    <mergeCell ref="OS187:QQ187"/>
    <mergeCell ref="QR187:SP187"/>
    <mergeCell ref="SQ187:UO187"/>
    <mergeCell ref="UP187:WN187"/>
    <mergeCell ref="WO187:YM187"/>
    <mergeCell ref="A187:AY187"/>
    <mergeCell ref="CY187:EW187"/>
    <mergeCell ref="EX187:GV187"/>
    <mergeCell ref="GW187:IU187"/>
    <mergeCell ref="IV187:KT187"/>
    <mergeCell ref="KU187:MS187"/>
    <mergeCell ref="A181:AY181"/>
    <mergeCell ref="A182:AY182"/>
    <mergeCell ref="A183:AY183"/>
    <mergeCell ref="A184:AY184"/>
    <mergeCell ref="A185:AY185"/>
    <mergeCell ref="A186:AY186"/>
    <mergeCell ref="A175:AY175"/>
    <mergeCell ref="A176:AY176"/>
    <mergeCell ref="A177:AY177"/>
    <mergeCell ref="A178:AY178"/>
    <mergeCell ref="A179:AY179"/>
    <mergeCell ref="A180:AY180"/>
    <mergeCell ref="A168:AY168"/>
    <mergeCell ref="A169:AY169"/>
    <mergeCell ref="A170:AY170"/>
    <mergeCell ref="A171:AY171"/>
    <mergeCell ref="A172:AY172"/>
    <mergeCell ref="A174:AY174"/>
    <mergeCell ref="CRD187:CTB187"/>
    <mergeCell ref="CTC187:CVA187"/>
    <mergeCell ref="CVB187:CWZ187"/>
    <mergeCell ref="CXA187:CYY187"/>
    <mergeCell ref="CYZ187:DAX187"/>
    <mergeCell ref="DAY187:DCW187"/>
    <mergeCell ref="CFJ187:CHH187"/>
    <mergeCell ref="CHI187:CJG187"/>
    <mergeCell ref="CJH187:CLF187"/>
    <mergeCell ref="CLG187:CNE187"/>
    <mergeCell ref="CNF187:CPD187"/>
    <mergeCell ref="CPE187:CRC187"/>
    <mergeCell ref="BTP187:BVN187"/>
    <mergeCell ref="BVO187:BXM187"/>
    <mergeCell ref="BXN187:BZL187"/>
    <mergeCell ref="BZM187:CBK187"/>
    <mergeCell ref="CBL187:CDJ187"/>
    <mergeCell ref="CDK187:CFI187"/>
    <mergeCell ref="BHV187:BJT187"/>
    <mergeCell ref="BJU187:BLS187"/>
    <mergeCell ref="BLT187:BNR187"/>
    <mergeCell ref="BNS187:BPQ187"/>
    <mergeCell ref="BPR187:BRP187"/>
    <mergeCell ref="BRQ187:BTO187"/>
    <mergeCell ref="AWB187:AXZ187"/>
    <mergeCell ref="AYA187:AZY187"/>
    <mergeCell ref="AZZ187:BBX187"/>
    <mergeCell ref="BBY187:BDW187"/>
    <mergeCell ref="BDX187:BFV187"/>
    <mergeCell ref="BFW187:BHU187"/>
    <mergeCell ref="AKH187:AMF187"/>
    <mergeCell ref="AMG187:AOE187"/>
    <mergeCell ref="AOF187:AQD187"/>
    <mergeCell ref="AQE187:ASC187"/>
    <mergeCell ref="ASD187:AUB187"/>
    <mergeCell ref="AUC187:AWA187"/>
    <mergeCell ref="FJT187:FLR187"/>
    <mergeCell ref="FLS187:FNQ187"/>
    <mergeCell ref="FNR187:FPP187"/>
    <mergeCell ref="FPQ187:FRO187"/>
    <mergeCell ref="FRP187:FTN187"/>
    <mergeCell ref="FTO187:FVM187"/>
    <mergeCell ref="EXZ187:EZX187"/>
    <mergeCell ref="EZY187:FBW187"/>
    <mergeCell ref="FBX187:FDV187"/>
    <mergeCell ref="FDW187:FFU187"/>
    <mergeCell ref="FFV187:FHT187"/>
    <mergeCell ref="FHU187:FJS187"/>
    <mergeCell ref="EMF187:EOD187"/>
    <mergeCell ref="EOE187:EQC187"/>
    <mergeCell ref="EQD187:ESB187"/>
    <mergeCell ref="ESC187:EUA187"/>
    <mergeCell ref="EUB187:EVZ187"/>
    <mergeCell ref="EWA187:EXY187"/>
    <mergeCell ref="EAL187:ECJ187"/>
    <mergeCell ref="ECK187:EEI187"/>
    <mergeCell ref="EEJ187:EGH187"/>
    <mergeCell ref="EGI187:EIG187"/>
    <mergeCell ref="EIH187:EKF187"/>
    <mergeCell ref="EKG187:EME187"/>
    <mergeCell ref="DOR187:DQP187"/>
    <mergeCell ref="DQQ187:DSO187"/>
    <mergeCell ref="DSP187:DUN187"/>
    <mergeCell ref="DUO187:DWM187"/>
    <mergeCell ref="DWN187:DYL187"/>
    <mergeCell ref="DYM187:EAK187"/>
    <mergeCell ref="DCX187:DEV187"/>
    <mergeCell ref="DEW187:DGU187"/>
    <mergeCell ref="DGV187:DIT187"/>
    <mergeCell ref="DIU187:DKS187"/>
    <mergeCell ref="DKT187:DMR187"/>
    <mergeCell ref="DMS187:DOQ187"/>
    <mergeCell ref="ICJ187:IEH187"/>
    <mergeCell ref="IEI187:IGG187"/>
    <mergeCell ref="IGH187:IIF187"/>
    <mergeCell ref="IIG187:IKE187"/>
    <mergeCell ref="IKF187:IMD187"/>
    <mergeCell ref="IME187:IOC187"/>
    <mergeCell ref="HQP187:HSN187"/>
    <mergeCell ref="HSO187:HUM187"/>
    <mergeCell ref="HUN187:HWL187"/>
    <mergeCell ref="HWM187:HYK187"/>
    <mergeCell ref="HYL187:IAJ187"/>
    <mergeCell ref="IAK187:ICI187"/>
    <mergeCell ref="HEV187:HGT187"/>
    <mergeCell ref="HGU187:HIS187"/>
    <mergeCell ref="HIT187:HKR187"/>
    <mergeCell ref="HKS187:HMQ187"/>
    <mergeCell ref="HMR187:HOP187"/>
    <mergeCell ref="HOQ187:HQO187"/>
    <mergeCell ref="GTB187:GUZ187"/>
    <mergeCell ref="GVA187:GWY187"/>
    <mergeCell ref="GWZ187:GYX187"/>
    <mergeCell ref="GYY187:HAW187"/>
    <mergeCell ref="HAX187:HCV187"/>
    <mergeCell ref="HCW187:HEU187"/>
    <mergeCell ref="GHH187:GJF187"/>
    <mergeCell ref="GJG187:GLE187"/>
    <mergeCell ref="GLF187:GND187"/>
    <mergeCell ref="GNE187:GPC187"/>
    <mergeCell ref="GPD187:GRB187"/>
    <mergeCell ref="GRC187:GTA187"/>
    <mergeCell ref="FVN187:FXL187"/>
    <mergeCell ref="FXM187:FZK187"/>
    <mergeCell ref="FZL187:GBJ187"/>
    <mergeCell ref="GBK187:GDI187"/>
    <mergeCell ref="GDJ187:GFH187"/>
    <mergeCell ref="GFI187:GHG187"/>
    <mergeCell ref="KUZ187:KWX187"/>
    <mergeCell ref="KWY187:KYW187"/>
    <mergeCell ref="KYX187:LAV187"/>
    <mergeCell ref="LAW187:LCU187"/>
    <mergeCell ref="LCV187:LET187"/>
    <mergeCell ref="LEU187:LGS187"/>
    <mergeCell ref="KJF187:KLD187"/>
    <mergeCell ref="KLE187:KNC187"/>
    <mergeCell ref="KND187:KPB187"/>
    <mergeCell ref="KPC187:KRA187"/>
    <mergeCell ref="KRB187:KSZ187"/>
    <mergeCell ref="KTA187:KUY187"/>
    <mergeCell ref="JXL187:JZJ187"/>
    <mergeCell ref="JZK187:KBI187"/>
    <mergeCell ref="KBJ187:KDH187"/>
    <mergeCell ref="KDI187:KFG187"/>
    <mergeCell ref="KFH187:KHF187"/>
    <mergeCell ref="KHG187:KJE187"/>
    <mergeCell ref="JLR187:JNP187"/>
    <mergeCell ref="JNQ187:JPO187"/>
    <mergeCell ref="JPP187:JRN187"/>
    <mergeCell ref="JRO187:JTM187"/>
    <mergeCell ref="JTN187:JVL187"/>
    <mergeCell ref="JVM187:JXK187"/>
    <mergeCell ref="IZX187:JBV187"/>
    <mergeCell ref="JBW187:JDU187"/>
    <mergeCell ref="JDV187:JFT187"/>
    <mergeCell ref="JFU187:JHS187"/>
    <mergeCell ref="JHT187:JJR187"/>
    <mergeCell ref="JJS187:JLQ187"/>
    <mergeCell ref="IOD187:IQB187"/>
    <mergeCell ref="IQC187:ISA187"/>
    <mergeCell ref="ISB187:ITZ187"/>
    <mergeCell ref="IUA187:IVY187"/>
    <mergeCell ref="IVZ187:IXX187"/>
    <mergeCell ref="IXY187:IZW187"/>
    <mergeCell ref="NNP187:NPN187"/>
    <mergeCell ref="NPO187:NRM187"/>
    <mergeCell ref="NRN187:NTL187"/>
    <mergeCell ref="NTM187:NVK187"/>
    <mergeCell ref="NVL187:NXJ187"/>
    <mergeCell ref="NXK187:NZI187"/>
    <mergeCell ref="NBV187:NDT187"/>
    <mergeCell ref="NDU187:NFS187"/>
    <mergeCell ref="NFT187:NHR187"/>
    <mergeCell ref="NHS187:NJQ187"/>
    <mergeCell ref="NJR187:NLP187"/>
    <mergeCell ref="NLQ187:NNO187"/>
    <mergeCell ref="MQB187:MRZ187"/>
    <mergeCell ref="MSA187:MTY187"/>
    <mergeCell ref="MTZ187:MVX187"/>
    <mergeCell ref="MVY187:MXW187"/>
    <mergeCell ref="MXX187:MZV187"/>
    <mergeCell ref="MZW187:NBU187"/>
    <mergeCell ref="MEH187:MGF187"/>
    <mergeCell ref="MGG187:MIE187"/>
    <mergeCell ref="MIF187:MKD187"/>
    <mergeCell ref="MKE187:MMC187"/>
    <mergeCell ref="MMD187:MOB187"/>
    <mergeCell ref="MOC187:MQA187"/>
    <mergeCell ref="LSN187:LUL187"/>
    <mergeCell ref="LUM187:LWK187"/>
    <mergeCell ref="LWL187:LYJ187"/>
    <mergeCell ref="LYK187:MAI187"/>
    <mergeCell ref="MAJ187:MCH187"/>
    <mergeCell ref="MCI187:MEG187"/>
    <mergeCell ref="LGT187:LIR187"/>
    <mergeCell ref="LIS187:LKQ187"/>
    <mergeCell ref="LKR187:LMP187"/>
    <mergeCell ref="LMQ187:LOO187"/>
    <mergeCell ref="LOP187:LQN187"/>
    <mergeCell ref="LQO187:LSM187"/>
    <mergeCell ref="QGF187:QID187"/>
    <mergeCell ref="QIE187:QKC187"/>
    <mergeCell ref="QKD187:QMB187"/>
    <mergeCell ref="QMC187:QOA187"/>
    <mergeCell ref="QOB187:QPZ187"/>
    <mergeCell ref="QQA187:QRY187"/>
    <mergeCell ref="PUL187:PWJ187"/>
    <mergeCell ref="PWK187:PYI187"/>
    <mergeCell ref="PYJ187:QAH187"/>
    <mergeCell ref="QAI187:QCG187"/>
    <mergeCell ref="QCH187:QEF187"/>
    <mergeCell ref="QEG187:QGE187"/>
    <mergeCell ref="PIR187:PKP187"/>
    <mergeCell ref="PKQ187:PMO187"/>
    <mergeCell ref="PMP187:PON187"/>
    <mergeCell ref="POO187:PQM187"/>
    <mergeCell ref="PQN187:PSL187"/>
    <mergeCell ref="PSM187:PUK187"/>
    <mergeCell ref="OWX187:OYV187"/>
    <mergeCell ref="OYW187:PAU187"/>
    <mergeCell ref="PAV187:PCT187"/>
    <mergeCell ref="PCU187:PES187"/>
    <mergeCell ref="PET187:PGR187"/>
    <mergeCell ref="PGS187:PIQ187"/>
    <mergeCell ref="OLD187:ONB187"/>
    <mergeCell ref="ONC187:OPA187"/>
    <mergeCell ref="OPB187:OQZ187"/>
    <mergeCell ref="ORA187:OSY187"/>
    <mergeCell ref="OSZ187:OUX187"/>
    <mergeCell ref="OUY187:OWW187"/>
    <mergeCell ref="NZJ187:OBH187"/>
    <mergeCell ref="OBI187:ODG187"/>
    <mergeCell ref="ODH187:OFF187"/>
    <mergeCell ref="OFG187:OHE187"/>
    <mergeCell ref="OHF187:OJD187"/>
    <mergeCell ref="OJE187:OLC187"/>
    <mergeCell ref="TSL187:TUJ187"/>
    <mergeCell ref="TUK187:TWI187"/>
    <mergeCell ref="SYV187:TAT187"/>
    <mergeCell ref="TAU187:TCS187"/>
    <mergeCell ref="TCT187:TER187"/>
    <mergeCell ref="TES187:TGQ187"/>
    <mergeCell ref="TGR187:TIP187"/>
    <mergeCell ref="TIQ187:TKO187"/>
    <mergeCell ref="SNB187:SOZ187"/>
    <mergeCell ref="SPA187:SQY187"/>
    <mergeCell ref="SQZ187:SSX187"/>
    <mergeCell ref="SSY187:SUW187"/>
    <mergeCell ref="SUX187:SWV187"/>
    <mergeCell ref="SWW187:SYU187"/>
    <mergeCell ref="SBH187:SDF187"/>
    <mergeCell ref="SDG187:SFE187"/>
    <mergeCell ref="SFF187:SHD187"/>
    <mergeCell ref="SHE187:SJC187"/>
    <mergeCell ref="SJD187:SLB187"/>
    <mergeCell ref="SLC187:SNA187"/>
    <mergeCell ref="RPN187:RRL187"/>
    <mergeCell ref="RRM187:RTK187"/>
    <mergeCell ref="RTL187:RVJ187"/>
    <mergeCell ref="RVK187:RXI187"/>
    <mergeCell ref="RXJ187:RZH187"/>
    <mergeCell ref="RZI187:SBG187"/>
    <mergeCell ref="RDT187:RFR187"/>
    <mergeCell ref="RFS187:RHQ187"/>
    <mergeCell ref="RHR187:RJP187"/>
    <mergeCell ref="RJQ187:RLO187"/>
    <mergeCell ref="RLP187:RNN187"/>
    <mergeCell ref="RNO187:RPM187"/>
    <mergeCell ref="QRZ187:QTX187"/>
    <mergeCell ref="QTY187:QVW187"/>
    <mergeCell ref="QVX187:QXV187"/>
    <mergeCell ref="QXW187:QZU187"/>
    <mergeCell ref="QZV187:RBT187"/>
    <mergeCell ref="RBU187:RDS187"/>
    <mergeCell ref="IV193:KT193"/>
    <mergeCell ref="KU193:MS193"/>
    <mergeCell ref="MT193:OR193"/>
    <mergeCell ref="OS193:QQ193"/>
    <mergeCell ref="QR193:SP193"/>
    <mergeCell ref="SQ193:UO193"/>
    <mergeCell ref="A191:AY191"/>
    <mergeCell ref="A192:AY192"/>
    <mergeCell ref="A193:AY193"/>
    <mergeCell ref="CY193:EW193"/>
    <mergeCell ref="EX193:GV193"/>
    <mergeCell ref="GW193:IU193"/>
    <mergeCell ref="XAT187:XCR187"/>
    <mergeCell ref="XCS187:XEQ187"/>
    <mergeCell ref="XER187:XFD187"/>
    <mergeCell ref="A188:AY188"/>
    <mergeCell ref="A189:AY189"/>
    <mergeCell ref="A190:AY190"/>
    <mergeCell ref="WOZ187:WQX187"/>
    <mergeCell ref="WQY187:WSW187"/>
    <mergeCell ref="WSX187:WUV187"/>
    <mergeCell ref="WUW187:WWU187"/>
    <mergeCell ref="WWV187:WYT187"/>
    <mergeCell ref="WYU187:XAS187"/>
    <mergeCell ref="WDF187:WFD187"/>
    <mergeCell ref="WFE187:WHC187"/>
    <mergeCell ref="WHD187:WJB187"/>
    <mergeCell ref="WJC187:WLA187"/>
    <mergeCell ref="WLB187:WMZ187"/>
    <mergeCell ref="WNA187:WOY187"/>
    <mergeCell ref="VRL187:VTJ187"/>
    <mergeCell ref="VTK187:VVI187"/>
    <mergeCell ref="VVJ187:VXH187"/>
    <mergeCell ref="VXI187:VZG187"/>
    <mergeCell ref="VZH187:WBF187"/>
    <mergeCell ref="WBG187:WDE187"/>
    <mergeCell ref="VFR187:VHP187"/>
    <mergeCell ref="VHQ187:VJO187"/>
    <mergeCell ref="VJP187:VLN187"/>
    <mergeCell ref="VLO187:VNM187"/>
    <mergeCell ref="VNN187:VPL187"/>
    <mergeCell ref="VPM187:VRK187"/>
    <mergeCell ref="UTX187:UVV187"/>
    <mergeCell ref="UVW187:UXU187"/>
    <mergeCell ref="UXV187:UZT187"/>
    <mergeCell ref="UZU187:VBS187"/>
    <mergeCell ref="VBT187:VDR187"/>
    <mergeCell ref="VDS187:VFQ187"/>
    <mergeCell ref="UID187:UKB187"/>
    <mergeCell ref="UKC187:UMA187"/>
    <mergeCell ref="UMB187:UNZ187"/>
    <mergeCell ref="UOA187:UPY187"/>
    <mergeCell ref="UPZ187:URX187"/>
    <mergeCell ref="URY187:UTW187"/>
    <mergeCell ref="TWJ187:TYH187"/>
    <mergeCell ref="TYI187:UAG187"/>
    <mergeCell ref="UAH187:UCF187"/>
    <mergeCell ref="UCG187:UEE187"/>
    <mergeCell ref="UEF187:UGD187"/>
    <mergeCell ref="UGE187:UIC187"/>
    <mergeCell ref="TKP187:TMN187"/>
    <mergeCell ref="TMO187:TOM187"/>
    <mergeCell ref="TON187:TQL187"/>
    <mergeCell ref="TQM187:TSK187"/>
    <mergeCell ref="CBL193:CDJ193"/>
    <mergeCell ref="CDK193:CFI193"/>
    <mergeCell ref="CFJ193:CHH193"/>
    <mergeCell ref="CHI193:CJG193"/>
    <mergeCell ref="CJH193:CLF193"/>
    <mergeCell ref="CLG193:CNE193"/>
    <mergeCell ref="BPR193:BRP193"/>
    <mergeCell ref="BRQ193:BTO193"/>
    <mergeCell ref="BTP193:BVN193"/>
    <mergeCell ref="BVO193:BXM193"/>
    <mergeCell ref="BXN193:BZL193"/>
    <mergeCell ref="BZM193:CBK193"/>
    <mergeCell ref="BDX193:BFV193"/>
    <mergeCell ref="BFW193:BHU193"/>
    <mergeCell ref="BHV193:BJT193"/>
    <mergeCell ref="BJU193:BLS193"/>
    <mergeCell ref="BLT193:BNR193"/>
    <mergeCell ref="BNS193:BPQ193"/>
    <mergeCell ref="ASD193:AUB193"/>
    <mergeCell ref="AUC193:AWA193"/>
    <mergeCell ref="AWB193:AXZ193"/>
    <mergeCell ref="AYA193:AZY193"/>
    <mergeCell ref="AZZ193:BBX193"/>
    <mergeCell ref="BBY193:BDW193"/>
    <mergeCell ref="AGJ193:AIH193"/>
    <mergeCell ref="AII193:AKG193"/>
    <mergeCell ref="AKH193:AMF193"/>
    <mergeCell ref="AMG193:AOE193"/>
    <mergeCell ref="AOF193:AQD193"/>
    <mergeCell ref="AQE193:ASC193"/>
    <mergeCell ref="UP193:WN193"/>
    <mergeCell ref="WO193:YM193"/>
    <mergeCell ref="YN193:AAL193"/>
    <mergeCell ref="AAM193:ACK193"/>
    <mergeCell ref="ACL193:AEJ193"/>
    <mergeCell ref="AEK193:AGI193"/>
    <mergeCell ref="EUB193:EVZ193"/>
    <mergeCell ref="EWA193:EXY193"/>
    <mergeCell ref="EXZ193:EZX193"/>
    <mergeCell ref="EZY193:FBW193"/>
    <mergeCell ref="FBX193:FDV193"/>
    <mergeCell ref="FDW193:FFU193"/>
    <mergeCell ref="EIH193:EKF193"/>
    <mergeCell ref="EKG193:EME193"/>
    <mergeCell ref="EMF193:EOD193"/>
    <mergeCell ref="EOE193:EQC193"/>
    <mergeCell ref="EQD193:ESB193"/>
    <mergeCell ref="ESC193:EUA193"/>
    <mergeCell ref="DWN193:DYL193"/>
    <mergeCell ref="DYM193:EAK193"/>
    <mergeCell ref="EAL193:ECJ193"/>
    <mergeCell ref="ECK193:EEI193"/>
    <mergeCell ref="EEJ193:EGH193"/>
    <mergeCell ref="EGI193:EIG193"/>
    <mergeCell ref="DKT193:DMR193"/>
    <mergeCell ref="DMS193:DOQ193"/>
    <mergeCell ref="DOR193:DQP193"/>
    <mergeCell ref="DQQ193:DSO193"/>
    <mergeCell ref="DSP193:DUN193"/>
    <mergeCell ref="DUO193:DWM193"/>
    <mergeCell ref="CYZ193:DAX193"/>
    <mergeCell ref="DAY193:DCW193"/>
    <mergeCell ref="DCX193:DEV193"/>
    <mergeCell ref="DEW193:DGU193"/>
    <mergeCell ref="DGV193:DIT193"/>
    <mergeCell ref="DIU193:DKS193"/>
    <mergeCell ref="CNF193:CPD193"/>
    <mergeCell ref="CPE193:CRC193"/>
    <mergeCell ref="CRD193:CTB193"/>
    <mergeCell ref="CTC193:CVA193"/>
    <mergeCell ref="CVB193:CWZ193"/>
    <mergeCell ref="CXA193:CYY193"/>
    <mergeCell ref="HMR193:HOP193"/>
    <mergeCell ref="HOQ193:HQO193"/>
    <mergeCell ref="HQP193:HSN193"/>
    <mergeCell ref="HSO193:HUM193"/>
    <mergeCell ref="HUN193:HWL193"/>
    <mergeCell ref="HWM193:HYK193"/>
    <mergeCell ref="HAX193:HCV193"/>
    <mergeCell ref="HCW193:HEU193"/>
    <mergeCell ref="HEV193:HGT193"/>
    <mergeCell ref="HGU193:HIS193"/>
    <mergeCell ref="HIT193:HKR193"/>
    <mergeCell ref="HKS193:HMQ193"/>
    <mergeCell ref="GPD193:GRB193"/>
    <mergeCell ref="GRC193:GTA193"/>
    <mergeCell ref="GTB193:GUZ193"/>
    <mergeCell ref="GVA193:GWY193"/>
    <mergeCell ref="GWZ193:GYX193"/>
    <mergeCell ref="GYY193:HAW193"/>
    <mergeCell ref="GDJ193:GFH193"/>
    <mergeCell ref="GFI193:GHG193"/>
    <mergeCell ref="GHH193:GJF193"/>
    <mergeCell ref="GJG193:GLE193"/>
    <mergeCell ref="GLF193:GND193"/>
    <mergeCell ref="GNE193:GPC193"/>
    <mergeCell ref="FRP193:FTN193"/>
    <mergeCell ref="FTO193:FVM193"/>
    <mergeCell ref="FVN193:FXL193"/>
    <mergeCell ref="FXM193:FZK193"/>
    <mergeCell ref="FZL193:GBJ193"/>
    <mergeCell ref="GBK193:GDI193"/>
    <mergeCell ref="FFV193:FHT193"/>
    <mergeCell ref="FHU193:FJS193"/>
    <mergeCell ref="FJT193:FLR193"/>
    <mergeCell ref="FLS193:FNQ193"/>
    <mergeCell ref="FNR193:FPP193"/>
    <mergeCell ref="FPQ193:FRO193"/>
    <mergeCell ref="KFH193:KHF193"/>
    <mergeCell ref="KHG193:KJE193"/>
    <mergeCell ref="KJF193:KLD193"/>
    <mergeCell ref="KLE193:KNC193"/>
    <mergeCell ref="KND193:KPB193"/>
    <mergeCell ref="KPC193:KRA193"/>
    <mergeCell ref="JTN193:JVL193"/>
    <mergeCell ref="JVM193:JXK193"/>
    <mergeCell ref="JXL193:JZJ193"/>
    <mergeCell ref="JZK193:KBI193"/>
    <mergeCell ref="KBJ193:KDH193"/>
    <mergeCell ref="KDI193:KFG193"/>
    <mergeCell ref="JHT193:JJR193"/>
    <mergeCell ref="JJS193:JLQ193"/>
    <mergeCell ref="JLR193:JNP193"/>
    <mergeCell ref="JNQ193:JPO193"/>
    <mergeCell ref="JPP193:JRN193"/>
    <mergeCell ref="JRO193:JTM193"/>
    <mergeCell ref="IVZ193:IXX193"/>
    <mergeCell ref="IXY193:IZW193"/>
    <mergeCell ref="IZX193:JBV193"/>
    <mergeCell ref="JBW193:JDU193"/>
    <mergeCell ref="JDV193:JFT193"/>
    <mergeCell ref="JFU193:JHS193"/>
    <mergeCell ref="IKF193:IMD193"/>
    <mergeCell ref="IME193:IOC193"/>
    <mergeCell ref="IOD193:IQB193"/>
    <mergeCell ref="IQC193:ISA193"/>
    <mergeCell ref="ISB193:ITZ193"/>
    <mergeCell ref="IUA193:IVY193"/>
    <mergeCell ref="HYL193:IAJ193"/>
    <mergeCell ref="IAK193:ICI193"/>
    <mergeCell ref="ICJ193:IEH193"/>
    <mergeCell ref="IEI193:IGG193"/>
    <mergeCell ref="IGH193:IIF193"/>
    <mergeCell ref="IIG193:IKE193"/>
    <mergeCell ref="MXX193:MZV193"/>
    <mergeCell ref="MZW193:NBU193"/>
    <mergeCell ref="NBV193:NDT193"/>
    <mergeCell ref="NDU193:NFS193"/>
    <mergeCell ref="NFT193:NHR193"/>
    <mergeCell ref="NHS193:NJQ193"/>
    <mergeCell ref="MMD193:MOB193"/>
    <mergeCell ref="MOC193:MQA193"/>
    <mergeCell ref="MQB193:MRZ193"/>
    <mergeCell ref="MSA193:MTY193"/>
    <mergeCell ref="MTZ193:MVX193"/>
    <mergeCell ref="MVY193:MXW193"/>
    <mergeCell ref="MAJ193:MCH193"/>
    <mergeCell ref="MCI193:MEG193"/>
    <mergeCell ref="MEH193:MGF193"/>
    <mergeCell ref="MGG193:MIE193"/>
    <mergeCell ref="MIF193:MKD193"/>
    <mergeCell ref="MKE193:MMC193"/>
    <mergeCell ref="LOP193:LQN193"/>
    <mergeCell ref="LQO193:LSM193"/>
    <mergeCell ref="LSN193:LUL193"/>
    <mergeCell ref="LUM193:LWK193"/>
    <mergeCell ref="LWL193:LYJ193"/>
    <mergeCell ref="LYK193:MAI193"/>
    <mergeCell ref="LCV193:LET193"/>
    <mergeCell ref="LEU193:LGS193"/>
    <mergeCell ref="LGT193:LIR193"/>
    <mergeCell ref="LIS193:LKQ193"/>
    <mergeCell ref="LKR193:LMP193"/>
    <mergeCell ref="LMQ193:LOO193"/>
    <mergeCell ref="KRB193:KSZ193"/>
    <mergeCell ref="KTA193:KUY193"/>
    <mergeCell ref="KUZ193:KWX193"/>
    <mergeCell ref="KWY193:KYW193"/>
    <mergeCell ref="KYX193:LAV193"/>
    <mergeCell ref="LAW193:LCU193"/>
    <mergeCell ref="PQN193:PSL193"/>
    <mergeCell ref="PSM193:PUK193"/>
    <mergeCell ref="PUL193:PWJ193"/>
    <mergeCell ref="PWK193:PYI193"/>
    <mergeCell ref="PYJ193:QAH193"/>
    <mergeCell ref="QAI193:QCG193"/>
    <mergeCell ref="PET193:PGR193"/>
    <mergeCell ref="PGS193:PIQ193"/>
    <mergeCell ref="PIR193:PKP193"/>
    <mergeCell ref="PKQ193:PMO193"/>
    <mergeCell ref="PMP193:PON193"/>
    <mergeCell ref="POO193:PQM193"/>
    <mergeCell ref="OSZ193:OUX193"/>
    <mergeCell ref="OUY193:OWW193"/>
    <mergeCell ref="OWX193:OYV193"/>
    <mergeCell ref="OYW193:PAU193"/>
    <mergeCell ref="PAV193:PCT193"/>
    <mergeCell ref="PCU193:PES193"/>
    <mergeCell ref="OHF193:OJD193"/>
    <mergeCell ref="OJE193:OLC193"/>
    <mergeCell ref="OLD193:ONB193"/>
    <mergeCell ref="ONC193:OPA193"/>
    <mergeCell ref="OPB193:OQZ193"/>
    <mergeCell ref="ORA193:OSY193"/>
    <mergeCell ref="NVL193:NXJ193"/>
    <mergeCell ref="NXK193:NZI193"/>
    <mergeCell ref="NZJ193:OBH193"/>
    <mergeCell ref="OBI193:ODG193"/>
    <mergeCell ref="ODH193:OFF193"/>
    <mergeCell ref="OFG193:OHE193"/>
    <mergeCell ref="NJR193:NLP193"/>
    <mergeCell ref="NLQ193:NNO193"/>
    <mergeCell ref="NNP193:NPN193"/>
    <mergeCell ref="NPO193:NRM193"/>
    <mergeCell ref="NRN193:NTL193"/>
    <mergeCell ref="NTM193:NVK193"/>
    <mergeCell ref="TCT193:TER193"/>
    <mergeCell ref="TES193:TGQ193"/>
    <mergeCell ref="SJD193:SLB193"/>
    <mergeCell ref="SLC193:SNA193"/>
    <mergeCell ref="SNB193:SOZ193"/>
    <mergeCell ref="SPA193:SQY193"/>
    <mergeCell ref="SQZ193:SSX193"/>
    <mergeCell ref="SSY193:SUW193"/>
    <mergeCell ref="RXJ193:RZH193"/>
    <mergeCell ref="RZI193:SBG193"/>
    <mergeCell ref="SBH193:SDF193"/>
    <mergeCell ref="SDG193:SFE193"/>
    <mergeCell ref="SFF193:SHD193"/>
    <mergeCell ref="SHE193:SJC193"/>
    <mergeCell ref="RLP193:RNN193"/>
    <mergeCell ref="RNO193:RPM193"/>
    <mergeCell ref="RPN193:RRL193"/>
    <mergeCell ref="RRM193:RTK193"/>
    <mergeCell ref="RTL193:RVJ193"/>
    <mergeCell ref="RVK193:RXI193"/>
    <mergeCell ref="QZV193:RBT193"/>
    <mergeCell ref="RBU193:RDS193"/>
    <mergeCell ref="RDT193:RFR193"/>
    <mergeCell ref="RFS193:RHQ193"/>
    <mergeCell ref="RHR193:RJP193"/>
    <mergeCell ref="RJQ193:RLO193"/>
    <mergeCell ref="QOB193:QPZ193"/>
    <mergeCell ref="QQA193:QRY193"/>
    <mergeCell ref="QRZ193:QTX193"/>
    <mergeCell ref="QTY193:QVW193"/>
    <mergeCell ref="QVX193:QXV193"/>
    <mergeCell ref="QXW193:QZU193"/>
    <mergeCell ref="QCH193:QEF193"/>
    <mergeCell ref="QEG193:QGE193"/>
    <mergeCell ref="QGF193:QID193"/>
    <mergeCell ref="QIE193:QKC193"/>
    <mergeCell ref="QKD193:QMB193"/>
    <mergeCell ref="QMC193:QOA193"/>
    <mergeCell ref="A195:AY195"/>
    <mergeCell ref="A197:B197"/>
    <mergeCell ref="C197:D197"/>
    <mergeCell ref="E197:AM197"/>
    <mergeCell ref="A199:AY199"/>
    <mergeCell ref="CY199:EW199"/>
    <mergeCell ref="WWV193:WYT193"/>
    <mergeCell ref="WYU193:XAS193"/>
    <mergeCell ref="XAT193:XCR193"/>
    <mergeCell ref="XCS193:XEQ193"/>
    <mergeCell ref="XER193:XFD193"/>
    <mergeCell ref="A194:AY194"/>
    <mergeCell ref="WLB193:WMZ193"/>
    <mergeCell ref="WNA193:WOY193"/>
    <mergeCell ref="WOZ193:WQX193"/>
    <mergeCell ref="WQY193:WSW193"/>
    <mergeCell ref="WSX193:WUV193"/>
    <mergeCell ref="WUW193:WWU193"/>
    <mergeCell ref="VZH193:WBF193"/>
    <mergeCell ref="WBG193:WDE193"/>
    <mergeCell ref="WDF193:WFD193"/>
    <mergeCell ref="WFE193:WHC193"/>
    <mergeCell ref="WHD193:WJB193"/>
    <mergeCell ref="WJC193:WLA193"/>
    <mergeCell ref="VNN193:VPL193"/>
    <mergeCell ref="VPM193:VRK193"/>
    <mergeCell ref="VRL193:VTJ193"/>
    <mergeCell ref="VTK193:VVI193"/>
    <mergeCell ref="VVJ193:VXH193"/>
    <mergeCell ref="VXI193:VZG193"/>
    <mergeCell ref="VBT193:VDR193"/>
    <mergeCell ref="VDS193:VFQ193"/>
    <mergeCell ref="VFR193:VHP193"/>
    <mergeCell ref="VHQ193:VJO193"/>
    <mergeCell ref="VJP193:VLN193"/>
    <mergeCell ref="VLO193:VNM193"/>
    <mergeCell ref="UPZ193:URX193"/>
    <mergeCell ref="URY193:UTW193"/>
    <mergeCell ref="UTX193:UVV193"/>
    <mergeCell ref="UVW193:UXU193"/>
    <mergeCell ref="UXV193:UZT193"/>
    <mergeCell ref="UZU193:VBS193"/>
    <mergeCell ref="UEF193:UGD193"/>
    <mergeCell ref="UGE193:UIC193"/>
    <mergeCell ref="UID193:UKB193"/>
    <mergeCell ref="UKC193:UMA193"/>
    <mergeCell ref="UMB193:UNZ193"/>
    <mergeCell ref="UOA193:UPY193"/>
    <mergeCell ref="TSL193:TUJ193"/>
    <mergeCell ref="TUK193:TWI193"/>
    <mergeCell ref="TWJ193:TYH193"/>
    <mergeCell ref="TYI193:UAG193"/>
    <mergeCell ref="UAH193:UCF193"/>
    <mergeCell ref="UCG193:UEE193"/>
    <mergeCell ref="TGR193:TIP193"/>
    <mergeCell ref="TIQ193:TKO193"/>
    <mergeCell ref="TKP193:TMN193"/>
    <mergeCell ref="TMO193:TOM193"/>
    <mergeCell ref="TON193:TQL193"/>
    <mergeCell ref="TQM193:TSK193"/>
    <mergeCell ref="SUX193:SWV193"/>
    <mergeCell ref="SWW193:SYU193"/>
    <mergeCell ref="SYV193:TAT193"/>
    <mergeCell ref="TAU193:TCS193"/>
    <mergeCell ref="BLT199:BNR199"/>
    <mergeCell ref="BNS199:BPQ199"/>
    <mergeCell ref="BPR199:BRP199"/>
    <mergeCell ref="BRQ199:BTO199"/>
    <mergeCell ref="BTP199:BVN199"/>
    <mergeCell ref="BVO199:BXM199"/>
    <mergeCell ref="AZZ199:BBX199"/>
    <mergeCell ref="BBY199:BDW199"/>
    <mergeCell ref="BDX199:BFV199"/>
    <mergeCell ref="BFW199:BHU199"/>
    <mergeCell ref="BHV199:BJT199"/>
    <mergeCell ref="BJU199:BLS199"/>
    <mergeCell ref="AOF199:AQD199"/>
    <mergeCell ref="AQE199:ASC199"/>
    <mergeCell ref="ASD199:AUB199"/>
    <mergeCell ref="AUC199:AWA199"/>
    <mergeCell ref="AWB199:AXZ199"/>
    <mergeCell ref="AYA199:AZY199"/>
    <mergeCell ref="ACL199:AEJ199"/>
    <mergeCell ref="AEK199:AGI199"/>
    <mergeCell ref="AGJ199:AIH199"/>
    <mergeCell ref="AII199:AKG199"/>
    <mergeCell ref="AKH199:AMF199"/>
    <mergeCell ref="AMG199:AOE199"/>
    <mergeCell ref="QR199:SP199"/>
    <mergeCell ref="SQ199:UO199"/>
    <mergeCell ref="UP199:WN199"/>
    <mergeCell ref="WO199:YM199"/>
    <mergeCell ref="YN199:AAL199"/>
    <mergeCell ref="AAM199:ACK199"/>
    <mergeCell ref="EX199:GV199"/>
    <mergeCell ref="GW199:IU199"/>
    <mergeCell ref="IV199:KT199"/>
    <mergeCell ref="KU199:MS199"/>
    <mergeCell ref="MT199:OR199"/>
    <mergeCell ref="OS199:QQ199"/>
    <mergeCell ref="EEJ199:EGH199"/>
    <mergeCell ref="EGI199:EIG199"/>
    <mergeCell ref="EIH199:EKF199"/>
    <mergeCell ref="EKG199:EME199"/>
    <mergeCell ref="EMF199:EOD199"/>
    <mergeCell ref="EOE199:EQC199"/>
    <mergeCell ref="DSP199:DUN199"/>
    <mergeCell ref="DUO199:DWM199"/>
    <mergeCell ref="DWN199:DYL199"/>
    <mergeCell ref="DYM199:EAK199"/>
    <mergeCell ref="EAL199:ECJ199"/>
    <mergeCell ref="ECK199:EEI199"/>
    <mergeCell ref="DGV199:DIT199"/>
    <mergeCell ref="DIU199:DKS199"/>
    <mergeCell ref="DKT199:DMR199"/>
    <mergeCell ref="DMS199:DOQ199"/>
    <mergeCell ref="DOR199:DQP199"/>
    <mergeCell ref="DQQ199:DSO199"/>
    <mergeCell ref="CVB199:CWZ199"/>
    <mergeCell ref="CXA199:CYY199"/>
    <mergeCell ref="CYZ199:DAX199"/>
    <mergeCell ref="DAY199:DCW199"/>
    <mergeCell ref="DCX199:DEV199"/>
    <mergeCell ref="DEW199:DGU199"/>
    <mergeCell ref="CJH199:CLF199"/>
    <mergeCell ref="CLG199:CNE199"/>
    <mergeCell ref="CNF199:CPD199"/>
    <mergeCell ref="CPE199:CRC199"/>
    <mergeCell ref="CRD199:CTB199"/>
    <mergeCell ref="CTC199:CVA199"/>
    <mergeCell ref="BXN199:BZL199"/>
    <mergeCell ref="BZM199:CBK199"/>
    <mergeCell ref="CBL199:CDJ199"/>
    <mergeCell ref="CDK199:CFI199"/>
    <mergeCell ref="CFJ199:CHH199"/>
    <mergeCell ref="CHI199:CJG199"/>
    <mergeCell ref="GWZ199:GYX199"/>
    <mergeCell ref="GYY199:HAW199"/>
    <mergeCell ref="HAX199:HCV199"/>
    <mergeCell ref="HCW199:HEU199"/>
    <mergeCell ref="HEV199:HGT199"/>
    <mergeCell ref="HGU199:HIS199"/>
    <mergeCell ref="GLF199:GND199"/>
    <mergeCell ref="GNE199:GPC199"/>
    <mergeCell ref="GPD199:GRB199"/>
    <mergeCell ref="GRC199:GTA199"/>
    <mergeCell ref="GTB199:GUZ199"/>
    <mergeCell ref="GVA199:GWY199"/>
    <mergeCell ref="FZL199:GBJ199"/>
    <mergeCell ref="GBK199:GDI199"/>
    <mergeCell ref="GDJ199:GFH199"/>
    <mergeCell ref="GFI199:GHG199"/>
    <mergeCell ref="GHH199:GJF199"/>
    <mergeCell ref="GJG199:GLE199"/>
    <mergeCell ref="FNR199:FPP199"/>
    <mergeCell ref="FPQ199:FRO199"/>
    <mergeCell ref="FRP199:FTN199"/>
    <mergeCell ref="FTO199:FVM199"/>
    <mergeCell ref="FVN199:FXL199"/>
    <mergeCell ref="FXM199:FZK199"/>
    <mergeCell ref="FBX199:FDV199"/>
    <mergeCell ref="FDW199:FFU199"/>
    <mergeCell ref="FFV199:FHT199"/>
    <mergeCell ref="FHU199:FJS199"/>
    <mergeCell ref="FJT199:FLR199"/>
    <mergeCell ref="FLS199:FNQ199"/>
    <mergeCell ref="EQD199:ESB199"/>
    <mergeCell ref="ESC199:EUA199"/>
    <mergeCell ref="EUB199:EVZ199"/>
    <mergeCell ref="EWA199:EXY199"/>
    <mergeCell ref="EXZ199:EZX199"/>
    <mergeCell ref="EZY199:FBW199"/>
    <mergeCell ref="JPP199:JRN199"/>
    <mergeCell ref="JRO199:JTM199"/>
    <mergeCell ref="JTN199:JVL199"/>
    <mergeCell ref="JVM199:JXK199"/>
    <mergeCell ref="JXL199:JZJ199"/>
    <mergeCell ref="JZK199:KBI199"/>
    <mergeCell ref="JDV199:JFT199"/>
    <mergeCell ref="JFU199:JHS199"/>
    <mergeCell ref="JHT199:JJR199"/>
    <mergeCell ref="JJS199:JLQ199"/>
    <mergeCell ref="JLR199:JNP199"/>
    <mergeCell ref="JNQ199:JPO199"/>
    <mergeCell ref="ISB199:ITZ199"/>
    <mergeCell ref="IUA199:IVY199"/>
    <mergeCell ref="IVZ199:IXX199"/>
    <mergeCell ref="IXY199:IZW199"/>
    <mergeCell ref="IZX199:JBV199"/>
    <mergeCell ref="JBW199:JDU199"/>
    <mergeCell ref="IGH199:IIF199"/>
    <mergeCell ref="IIG199:IKE199"/>
    <mergeCell ref="IKF199:IMD199"/>
    <mergeCell ref="IME199:IOC199"/>
    <mergeCell ref="IOD199:IQB199"/>
    <mergeCell ref="IQC199:ISA199"/>
    <mergeCell ref="HUN199:HWL199"/>
    <mergeCell ref="HWM199:HYK199"/>
    <mergeCell ref="HYL199:IAJ199"/>
    <mergeCell ref="IAK199:ICI199"/>
    <mergeCell ref="ICJ199:IEH199"/>
    <mergeCell ref="IEI199:IGG199"/>
    <mergeCell ref="HIT199:HKR199"/>
    <mergeCell ref="HKS199:HMQ199"/>
    <mergeCell ref="HMR199:HOP199"/>
    <mergeCell ref="HOQ199:HQO199"/>
    <mergeCell ref="HQP199:HSN199"/>
    <mergeCell ref="HSO199:HUM199"/>
    <mergeCell ref="MIF199:MKD199"/>
    <mergeCell ref="MKE199:MMC199"/>
    <mergeCell ref="MMD199:MOB199"/>
    <mergeCell ref="MOC199:MQA199"/>
    <mergeCell ref="MQB199:MRZ199"/>
    <mergeCell ref="MSA199:MTY199"/>
    <mergeCell ref="LWL199:LYJ199"/>
    <mergeCell ref="LYK199:MAI199"/>
    <mergeCell ref="MAJ199:MCH199"/>
    <mergeCell ref="MCI199:MEG199"/>
    <mergeCell ref="MEH199:MGF199"/>
    <mergeCell ref="MGG199:MIE199"/>
    <mergeCell ref="LKR199:LMP199"/>
    <mergeCell ref="LMQ199:LOO199"/>
    <mergeCell ref="LOP199:LQN199"/>
    <mergeCell ref="LQO199:LSM199"/>
    <mergeCell ref="LSN199:LUL199"/>
    <mergeCell ref="LUM199:LWK199"/>
    <mergeCell ref="KYX199:LAV199"/>
    <mergeCell ref="LAW199:LCU199"/>
    <mergeCell ref="LCV199:LET199"/>
    <mergeCell ref="LEU199:LGS199"/>
    <mergeCell ref="LGT199:LIR199"/>
    <mergeCell ref="LIS199:LKQ199"/>
    <mergeCell ref="KND199:KPB199"/>
    <mergeCell ref="KPC199:KRA199"/>
    <mergeCell ref="KRB199:KSZ199"/>
    <mergeCell ref="KTA199:KUY199"/>
    <mergeCell ref="KUZ199:KWX199"/>
    <mergeCell ref="KWY199:KYW199"/>
    <mergeCell ref="KBJ199:KDH199"/>
    <mergeCell ref="KDI199:KFG199"/>
    <mergeCell ref="KFH199:KHF199"/>
    <mergeCell ref="KHG199:KJE199"/>
    <mergeCell ref="KJF199:KLD199"/>
    <mergeCell ref="KLE199:KNC199"/>
    <mergeCell ref="PAV199:PCT199"/>
    <mergeCell ref="PCU199:PES199"/>
    <mergeCell ref="PET199:PGR199"/>
    <mergeCell ref="PGS199:PIQ199"/>
    <mergeCell ref="PIR199:PKP199"/>
    <mergeCell ref="PKQ199:PMO199"/>
    <mergeCell ref="OPB199:OQZ199"/>
    <mergeCell ref="ORA199:OSY199"/>
    <mergeCell ref="OSZ199:OUX199"/>
    <mergeCell ref="OUY199:OWW199"/>
    <mergeCell ref="OWX199:OYV199"/>
    <mergeCell ref="OYW199:PAU199"/>
    <mergeCell ref="ODH199:OFF199"/>
    <mergeCell ref="OFG199:OHE199"/>
    <mergeCell ref="OHF199:OJD199"/>
    <mergeCell ref="OJE199:OLC199"/>
    <mergeCell ref="OLD199:ONB199"/>
    <mergeCell ref="ONC199:OPA199"/>
    <mergeCell ref="NRN199:NTL199"/>
    <mergeCell ref="NTM199:NVK199"/>
    <mergeCell ref="NVL199:NXJ199"/>
    <mergeCell ref="NXK199:NZI199"/>
    <mergeCell ref="NZJ199:OBH199"/>
    <mergeCell ref="OBI199:ODG199"/>
    <mergeCell ref="NFT199:NHR199"/>
    <mergeCell ref="NHS199:NJQ199"/>
    <mergeCell ref="NJR199:NLP199"/>
    <mergeCell ref="NLQ199:NNO199"/>
    <mergeCell ref="NNP199:NPN199"/>
    <mergeCell ref="NPO199:NRM199"/>
    <mergeCell ref="MTZ199:MVX199"/>
    <mergeCell ref="MVY199:MXW199"/>
    <mergeCell ref="MXX199:MZV199"/>
    <mergeCell ref="MZW199:NBU199"/>
    <mergeCell ref="NBV199:NDT199"/>
    <mergeCell ref="NDU199:NFS199"/>
    <mergeCell ref="RTL199:RVJ199"/>
    <mergeCell ref="RVK199:RXI199"/>
    <mergeCell ref="RXJ199:RZH199"/>
    <mergeCell ref="RZI199:SBG199"/>
    <mergeCell ref="SBH199:SDF199"/>
    <mergeCell ref="SDG199:SFE199"/>
    <mergeCell ref="RHR199:RJP199"/>
    <mergeCell ref="RJQ199:RLO199"/>
    <mergeCell ref="RLP199:RNN199"/>
    <mergeCell ref="RNO199:RPM199"/>
    <mergeCell ref="RPN199:RRL199"/>
    <mergeCell ref="RRM199:RTK199"/>
    <mergeCell ref="QVX199:QXV199"/>
    <mergeCell ref="QXW199:QZU199"/>
    <mergeCell ref="QZV199:RBT199"/>
    <mergeCell ref="RBU199:RDS199"/>
    <mergeCell ref="RDT199:RFR199"/>
    <mergeCell ref="RFS199:RHQ199"/>
    <mergeCell ref="QKD199:QMB199"/>
    <mergeCell ref="QMC199:QOA199"/>
    <mergeCell ref="QOB199:QPZ199"/>
    <mergeCell ref="QQA199:QRY199"/>
    <mergeCell ref="QRZ199:QTX199"/>
    <mergeCell ref="QTY199:QVW199"/>
    <mergeCell ref="PYJ199:QAH199"/>
    <mergeCell ref="QAI199:QCG199"/>
    <mergeCell ref="QCH199:QEF199"/>
    <mergeCell ref="QEG199:QGE199"/>
    <mergeCell ref="QGF199:QID199"/>
    <mergeCell ref="QIE199:QKC199"/>
    <mergeCell ref="PMP199:PON199"/>
    <mergeCell ref="POO199:PQM199"/>
    <mergeCell ref="PQN199:PSL199"/>
    <mergeCell ref="PSM199:PUK199"/>
    <mergeCell ref="PUL199:PWJ199"/>
    <mergeCell ref="PWK199:PYI199"/>
    <mergeCell ref="UPZ199:URX199"/>
    <mergeCell ref="URY199:UTW199"/>
    <mergeCell ref="UTX199:UVV199"/>
    <mergeCell ref="UVW199:UXU199"/>
    <mergeCell ref="UAH199:UCF199"/>
    <mergeCell ref="UCG199:UEE199"/>
    <mergeCell ref="UEF199:UGD199"/>
    <mergeCell ref="UGE199:UIC199"/>
    <mergeCell ref="UID199:UKB199"/>
    <mergeCell ref="UKC199:UMA199"/>
    <mergeCell ref="TON199:TQL199"/>
    <mergeCell ref="TQM199:TSK199"/>
    <mergeCell ref="TSL199:TUJ199"/>
    <mergeCell ref="TUK199:TWI199"/>
    <mergeCell ref="TWJ199:TYH199"/>
    <mergeCell ref="TYI199:UAG199"/>
    <mergeCell ref="TCT199:TER199"/>
    <mergeCell ref="TES199:TGQ199"/>
    <mergeCell ref="TGR199:TIP199"/>
    <mergeCell ref="TIQ199:TKO199"/>
    <mergeCell ref="TKP199:TMN199"/>
    <mergeCell ref="TMO199:TOM199"/>
    <mergeCell ref="SQZ199:SSX199"/>
    <mergeCell ref="SSY199:SUW199"/>
    <mergeCell ref="SUX199:SWV199"/>
    <mergeCell ref="SWW199:SYU199"/>
    <mergeCell ref="SYV199:TAT199"/>
    <mergeCell ref="TAU199:TCS199"/>
    <mergeCell ref="SFF199:SHD199"/>
    <mergeCell ref="SHE199:SJC199"/>
    <mergeCell ref="SJD199:SLB199"/>
    <mergeCell ref="SLC199:SNA199"/>
    <mergeCell ref="SNB199:SOZ199"/>
    <mergeCell ref="SPA199:SQY199"/>
    <mergeCell ref="L264:O264"/>
    <mergeCell ref="T264:W264"/>
    <mergeCell ref="AC264:AG264"/>
    <mergeCell ref="AH264:AL264"/>
    <mergeCell ref="A265:K265"/>
    <mergeCell ref="L265:O265"/>
    <mergeCell ref="P265:S265"/>
    <mergeCell ref="T265:W265"/>
    <mergeCell ref="X265:AB265"/>
    <mergeCell ref="AC265:AG265"/>
    <mergeCell ref="A263:K263"/>
    <mergeCell ref="L263:O263"/>
    <mergeCell ref="T263:W263"/>
    <mergeCell ref="AC263:AG263"/>
    <mergeCell ref="AH263:AL263"/>
    <mergeCell ref="AM263:AS263"/>
    <mergeCell ref="A262:K262"/>
    <mergeCell ref="L262:O262"/>
    <mergeCell ref="T262:W262"/>
    <mergeCell ref="AC262:AG262"/>
    <mergeCell ref="AH262:AL262"/>
    <mergeCell ref="AM262:AS262"/>
    <mergeCell ref="XER199:XFD199"/>
    <mergeCell ref="L260:AX260"/>
    <mergeCell ref="L261:O261"/>
    <mergeCell ref="P261:S264"/>
    <mergeCell ref="T261:W261"/>
    <mergeCell ref="X261:AB264"/>
    <mergeCell ref="AC261:AG261"/>
    <mergeCell ref="AH261:AL261"/>
    <mergeCell ref="AM261:AS261"/>
    <mergeCell ref="AT261:AW264"/>
    <mergeCell ref="WSX199:WUV199"/>
    <mergeCell ref="WUW199:WWU199"/>
    <mergeCell ref="WWV199:WYT199"/>
    <mergeCell ref="WYU199:XAS199"/>
    <mergeCell ref="XAT199:XCR199"/>
    <mergeCell ref="XCS199:XEQ199"/>
    <mergeCell ref="WHD199:WJB199"/>
    <mergeCell ref="WJC199:WLA199"/>
    <mergeCell ref="WLB199:WMZ199"/>
    <mergeCell ref="WNA199:WOY199"/>
    <mergeCell ref="WOZ199:WQX199"/>
    <mergeCell ref="WQY199:WSW199"/>
    <mergeCell ref="VVJ199:VXH199"/>
    <mergeCell ref="VXI199:VZG199"/>
    <mergeCell ref="VZH199:WBF199"/>
    <mergeCell ref="WBG199:WDE199"/>
    <mergeCell ref="WDF199:WFD199"/>
    <mergeCell ref="WFE199:WHC199"/>
    <mergeCell ref="VJP199:VLN199"/>
    <mergeCell ref="VLO199:VNM199"/>
    <mergeCell ref="VNN199:VPL199"/>
    <mergeCell ref="VPM199:VRK199"/>
    <mergeCell ref="VRL199:VTJ199"/>
    <mergeCell ref="VTK199:VVI199"/>
    <mergeCell ref="UXV199:UZT199"/>
    <mergeCell ref="UZU199:VBS199"/>
    <mergeCell ref="VBT199:VDR199"/>
    <mergeCell ref="VDS199:VFQ199"/>
    <mergeCell ref="VFR199:VHP199"/>
    <mergeCell ref="VHQ199:VJO199"/>
    <mergeCell ref="UMB199:UNZ199"/>
    <mergeCell ref="UOA199:UPY199"/>
    <mergeCell ref="AM270:AS270"/>
    <mergeCell ref="AT270:AX270"/>
    <mergeCell ref="L271:O271"/>
    <mergeCell ref="P271:S271"/>
    <mergeCell ref="T271:W271"/>
    <mergeCell ref="X271:AB271"/>
    <mergeCell ref="AC271:AG271"/>
    <mergeCell ref="AH271:AL271"/>
    <mergeCell ref="AM271:AS271"/>
    <mergeCell ref="AT271:AX271"/>
    <mergeCell ref="L270:O270"/>
    <mergeCell ref="P270:S270"/>
    <mergeCell ref="T270:W270"/>
    <mergeCell ref="X270:AB270"/>
    <mergeCell ref="AC270:AG270"/>
    <mergeCell ref="AH270:AL270"/>
    <mergeCell ref="AT267:AX268"/>
    <mergeCell ref="L269:O269"/>
    <mergeCell ref="P269:S269"/>
    <mergeCell ref="T269:W269"/>
    <mergeCell ref="X269:AB269"/>
    <mergeCell ref="AC269:AG269"/>
    <mergeCell ref="AH269:AL269"/>
    <mergeCell ref="AM269:AS269"/>
    <mergeCell ref="AT269:AX269"/>
    <mergeCell ref="AH265:AL265"/>
    <mergeCell ref="AM265:AS265"/>
    <mergeCell ref="AT265:AW265"/>
    <mergeCell ref="L267:O268"/>
    <mergeCell ref="P267:S268"/>
    <mergeCell ref="T267:W268"/>
    <mergeCell ref="X267:AB268"/>
    <mergeCell ref="AC267:AG268"/>
    <mergeCell ref="AH267:AL268"/>
    <mergeCell ref="AM267:AS268"/>
    <mergeCell ref="AM279:AS279"/>
    <mergeCell ref="AT279:AX279"/>
    <mergeCell ref="L280:O281"/>
    <mergeCell ref="P280:S281"/>
    <mergeCell ref="T280:W281"/>
    <mergeCell ref="X280:AB281"/>
    <mergeCell ref="AC280:AG281"/>
    <mergeCell ref="AH280:AL281"/>
    <mergeCell ref="AM280:AS281"/>
    <mergeCell ref="AT280:AX281"/>
    <mergeCell ref="L279:O279"/>
    <mergeCell ref="P279:S279"/>
    <mergeCell ref="T279:W279"/>
    <mergeCell ref="X279:AB279"/>
    <mergeCell ref="AC279:AG279"/>
    <mergeCell ref="AH279:AL279"/>
    <mergeCell ref="AM277:AS277"/>
    <mergeCell ref="AT277:AX277"/>
    <mergeCell ref="L278:O278"/>
    <mergeCell ref="P278:S278"/>
    <mergeCell ref="T278:W278"/>
    <mergeCell ref="X278:AB278"/>
    <mergeCell ref="AC278:AG278"/>
    <mergeCell ref="AH278:AL278"/>
    <mergeCell ref="AM278:AS278"/>
    <mergeCell ref="AT278:AX278"/>
    <mergeCell ref="L277:O277"/>
    <mergeCell ref="P277:S277"/>
    <mergeCell ref="T277:W277"/>
    <mergeCell ref="X277:AB277"/>
    <mergeCell ref="AC277:AG277"/>
    <mergeCell ref="AH277:AL277"/>
    <mergeCell ref="AM272:AS273"/>
    <mergeCell ref="AT272:AX273"/>
    <mergeCell ref="L275:O276"/>
    <mergeCell ref="P275:S276"/>
    <mergeCell ref="T275:W276"/>
    <mergeCell ref="X275:AB276"/>
    <mergeCell ref="AC275:AG276"/>
    <mergeCell ref="AH275:AL276"/>
    <mergeCell ref="AM275:AS276"/>
    <mergeCell ref="AT275:AX276"/>
    <mergeCell ref="L272:O273"/>
    <mergeCell ref="P272:S273"/>
    <mergeCell ref="T272:W273"/>
    <mergeCell ref="X272:AB273"/>
    <mergeCell ref="AC272:AG273"/>
    <mergeCell ref="AH272:AL273"/>
    <mergeCell ref="AM288:AS289"/>
    <mergeCell ref="AT288:AX289"/>
    <mergeCell ref="L291:O292"/>
    <mergeCell ref="P291:S292"/>
    <mergeCell ref="T291:W292"/>
    <mergeCell ref="X291:AB292"/>
    <mergeCell ref="AC291:AG292"/>
    <mergeCell ref="AH291:AL292"/>
    <mergeCell ref="AM291:AS292"/>
    <mergeCell ref="AT291:AX292"/>
    <mergeCell ref="L288:O289"/>
    <mergeCell ref="P288:S289"/>
    <mergeCell ref="T288:W289"/>
    <mergeCell ref="X288:AB289"/>
    <mergeCell ref="AC288:AG289"/>
    <mergeCell ref="AH288:AL289"/>
    <mergeCell ref="AM286:AS286"/>
    <mergeCell ref="AT286:AX286"/>
    <mergeCell ref="L287:O287"/>
    <mergeCell ref="P287:S287"/>
    <mergeCell ref="T287:W287"/>
    <mergeCell ref="X287:AB287"/>
    <mergeCell ref="AC287:AG287"/>
    <mergeCell ref="AH287:AL287"/>
    <mergeCell ref="AM287:AS287"/>
    <mergeCell ref="AT287:AX287"/>
    <mergeCell ref="L286:O286"/>
    <mergeCell ref="P286:S286"/>
    <mergeCell ref="T286:W286"/>
    <mergeCell ref="X286:AB286"/>
    <mergeCell ref="AC286:AG286"/>
    <mergeCell ref="AH286:AL286"/>
    <mergeCell ref="AM283:AS284"/>
    <mergeCell ref="AT283:AX284"/>
    <mergeCell ref="L285:O285"/>
    <mergeCell ref="P285:S285"/>
    <mergeCell ref="T285:W285"/>
    <mergeCell ref="X285:AB285"/>
    <mergeCell ref="AC285:AG285"/>
    <mergeCell ref="AH285:AL285"/>
    <mergeCell ref="AM285:AS285"/>
    <mergeCell ref="AT285:AX285"/>
    <mergeCell ref="L283:O284"/>
    <mergeCell ref="P283:S284"/>
    <mergeCell ref="T283:W284"/>
    <mergeCell ref="X283:AB284"/>
    <mergeCell ref="AC283:AG284"/>
    <mergeCell ref="AH283:AL284"/>
    <mergeCell ref="A302:K302"/>
    <mergeCell ref="L302:O302"/>
    <mergeCell ref="P302:S302"/>
    <mergeCell ref="T302:W302"/>
    <mergeCell ref="X302:AB302"/>
    <mergeCell ref="AC302:AG302"/>
    <mergeCell ref="AC300:AG300"/>
    <mergeCell ref="AH300:AL300"/>
    <mergeCell ref="AM300:AS300"/>
    <mergeCell ref="L301:O301"/>
    <mergeCell ref="T301:W301"/>
    <mergeCell ref="AC301:AG301"/>
    <mergeCell ref="AH301:AL301"/>
    <mergeCell ref="AM301:AS301"/>
    <mergeCell ref="AT298:AW301"/>
    <mergeCell ref="A299:K299"/>
    <mergeCell ref="L299:O299"/>
    <mergeCell ref="T299:W299"/>
    <mergeCell ref="AC299:AG299"/>
    <mergeCell ref="AH299:AL299"/>
    <mergeCell ref="AM299:AS299"/>
    <mergeCell ref="A300:K300"/>
    <mergeCell ref="L300:O300"/>
    <mergeCell ref="T300:W300"/>
    <mergeCell ref="AM293:AS294"/>
    <mergeCell ref="AT293:AX294"/>
    <mergeCell ref="L297:AX297"/>
    <mergeCell ref="L298:O298"/>
    <mergeCell ref="P298:S301"/>
    <mergeCell ref="T298:W298"/>
    <mergeCell ref="X298:AB301"/>
    <mergeCell ref="AC298:AG298"/>
    <mergeCell ref="AH298:AL298"/>
    <mergeCell ref="AM298:AS298"/>
    <mergeCell ref="L293:O294"/>
    <mergeCell ref="P293:S294"/>
    <mergeCell ref="T293:W294"/>
    <mergeCell ref="X293:AB294"/>
    <mergeCell ref="AC293:AG294"/>
    <mergeCell ref="AH293:AL294"/>
    <mergeCell ref="AM307:AS307"/>
    <mergeCell ref="AT307:AX307"/>
    <mergeCell ref="L308:O308"/>
    <mergeCell ref="P308:S308"/>
    <mergeCell ref="T308:W308"/>
    <mergeCell ref="X308:AB308"/>
    <mergeCell ref="AC308:AG308"/>
    <mergeCell ref="AH308:AL308"/>
    <mergeCell ref="AM308:AS308"/>
    <mergeCell ref="AT308:AX308"/>
    <mergeCell ref="L307:O307"/>
    <mergeCell ref="P307:S307"/>
    <mergeCell ref="T307:W307"/>
    <mergeCell ref="X307:AB307"/>
    <mergeCell ref="AC307:AG307"/>
    <mergeCell ref="AH307:AL307"/>
    <mergeCell ref="AT304:AX305"/>
    <mergeCell ref="L306:O306"/>
    <mergeCell ref="P306:S306"/>
    <mergeCell ref="T306:W306"/>
    <mergeCell ref="X306:AB306"/>
    <mergeCell ref="AC306:AG306"/>
    <mergeCell ref="AH306:AL306"/>
    <mergeCell ref="AM306:AS306"/>
    <mergeCell ref="AT306:AX306"/>
    <mergeCell ref="AH302:AL302"/>
    <mergeCell ref="AM302:AS302"/>
    <mergeCell ref="AT302:AW302"/>
    <mergeCell ref="L304:O305"/>
    <mergeCell ref="P304:S305"/>
    <mergeCell ref="T304:W305"/>
    <mergeCell ref="X304:AB305"/>
    <mergeCell ref="AC304:AG305"/>
    <mergeCell ref="AH304:AL305"/>
    <mergeCell ref="AM304:AS305"/>
    <mergeCell ref="AM316:AS316"/>
    <mergeCell ref="AT316:AX316"/>
    <mergeCell ref="L317:O318"/>
    <mergeCell ref="P317:S318"/>
    <mergeCell ref="T317:W318"/>
    <mergeCell ref="X317:AB318"/>
    <mergeCell ref="AC317:AG318"/>
    <mergeCell ref="AH317:AL318"/>
    <mergeCell ref="AM317:AS318"/>
    <mergeCell ref="AT317:AX318"/>
    <mergeCell ref="L316:O316"/>
    <mergeCell ref="P316:S316"/>
    <mergeCell ref="T316:W316"/>
    <mergeCell ref="X316:AB316"/>
    <mergeCell ref="AC316:AG316"/>
    <mergeCell ref="AH316:AL316"/>
    <mergeCell ref="AM314:AS314"/>
    <mergeCell ref="AT314:AX314"/>
    <mergeCell ref="L315:O315"/>
    <mergeCell ref="P315:S315"/>
    <mergeCell ref="T315:W315"/>
    <mergeCell ref="X315:AB315"/>
    <mergeCell ref="AC315:AG315"/>
    <mergeCell ref="AH315:AL315"/>
    <mergeCell ref="AM315:AS315"/>
    <mergeCell ref="AT315:AX315"/>
    <mergeCell ref="L314:O314"/>
    <mergeCell ref="P314:S314"/>
    <mergeCell ref="T314:W314"/>
    <mergeCell ref="X314:AB314"/>
    <mergeCell ref="AC314:AG314"/>
    <mergeCell ref="AH314:AL314"/>
    <mergeCell ref="AM309:AS310"/>
    <mergeCell ref="AT309:AX310"/>
    <mergeCell ref="L312:O313"/>
    <mergeCell ref="P312:S313"/>
    <mergeCell ref="T312:W313"/>
    <mergeCell ref="X312:AB313"/>
    <mergeCell ref="AC312:AG313"/>
    <mergeCell ref="AH312:AL313"/>
    <mergeCell ref="AM312:AS313"/>
    <mergeCell ref="AT312:AX313"/>
    <mergeCell ref="L309:O310"/>
    <mergeCell ref="P309:S310"/>
    <mergeCell ref="T309:W310"/>
    <mergeCell ref="X309:AB310"/>
    <mergeCell ref="AC309:AG310"/>
    <mergeCell ref="AH309:AL310"/>
    <mergeCell ref="AM325:AS326"/>
    <mergeCell ref="AT325:AX326"/>
    <mergeCell ref="L328:O329"/>
    <mergeCell ref="P328:S329"/>
    <mergeCell ref="T328:W329"/>
    <mergeCell ref="X328:AB329"/>
    <mergeCell ref="AC328:AG329"/>
    <mergeCell ref="AH328:AL329"/>
    <mergeCell ref="AM328:AS329"/>
    <mergeCell ref="AT328:AX329"/>
    <mergeCell ref="L325:O326"/>
    <mergeCell ref="P325:S326"/>
    <mergeCell ref="T325:W326"/>
    <mergeCell ref="X325:AB326"/>
    <mergeCell ref="AC325:AG326"/>
    <mergeCell ref="AH325:AL326"/>
    <mergeCell ref="AM323:AS323"/>
    <mergeCell ref="AT323:AX323"/>
    <mergeCell ref="L324:O324"/>
    <mergeCell ref="P324:S324"/>
    <mergeCell ref="T324:W324"/>
    <mergeCell ref="X324:AB324"/>
    <mergeCell ref="AC324:AG324"/>
    <mergeCell ref="AH324:AL324"/>
    <mergeCell ref="AM324:AS324"/>
    <mergeCell ref="AT324:AX324"/>
    <mergeCell ref="L323:O323"/>
    <mergeCell ref="P323:S323"/>
    <mergeCell ref="T323:W323"/>
    <mergeCell ref="X323:AB323"/>
    <mergeCell ref="AC323:AG323"/>
    <mergeCell ref="AH323:AL323"/>
    <mergeCell ref="AM320:AS321"/>
    <mergeCell ref="AT320:AX321"/>
    <mergeCell ref="L322:O322"/>
    <mergeCell ref="P322:S322"/>
    <mergeCell ref="T322:W322"/>
    <mergeCell ref="X322:AB322"/>
    <mergeCell ref="AC322:AG322"/>
    <mergeCell ref="AH322:AL322"/>
    <mergeCell ref="AM322:AS322"/>
    <mergeCell ref="AT322:AX322"/>
    <mergeCell ref="L320:O321"/>
    <mergeCell ref="P320:S321"/>
    <mergeCell ref="T320:W321"/>
    <mergeCell ref="X320:AB321"/>
    <mergeCell ref="AC320:AG321"/>
    <mergeCell ref="AH320:AL321"/>
    <mergeCell ref="AO351:AS351"/>
    <mergeCell ref="A352:G352"/>
    <mergeCell ref="H352:L352"/>
    <mergeCell ref="M352:Q352"/>
    <mergeCell ref="R352:V352"/>
    <mergeCell ref="W352:AA352"/>
    <mergeCell ref="AB352:AF352"/>
    <mergeCell ref="AG352:AJ352"/>
    <mergeCell ref="AK352:AN352"/>
    <mergeCell ref="AO352:AS352"/>
    <mergeCell ref="A351:G351"/>
    <mergeCell ref="H351:L351"/>
    <mergeCell ref="M351:Q351"/>
    <mergeCell ref="R351:V351"/>
    <mergeCell ref="W351:AA351"/>
    <mergeCell ref="AB351:AF351"/>
    <mergeCell ref="H350:L350"/>
    <mergeCell ref="M350:Q350"/>
    <mergeCell ref="R350:V350"/>
    <mergeCell ref="W350:AA350"/>
    <mergeCell ref="AB350:AF350"/>
    <mergeCell ref="AO350:AS350"/>
    <mergeCell ref="H348:AX348"/>
    <mergeCell ref="H349:L349"/>
    <mergeCell ref="M349:Q349"/>
    <mergeCell ref="R349:V349"/>
    <mergeCell ref="W349:AA349"/>
    <mergeCell ref="AB349:AF349"/>
    <mergeCell ref="AH340:AX340"/>
    <mergeCell ref="AH339:AX339"/>
    <mergeCell ref="AM330:AS331"/>
    <mergeCell ref="AT330:AX331"/>
    <mergeCell ref="A337:AG338"/>
    <mergeCell ref="A333:AX334"/>
    <mergeCell ref="AH337:AX337"/>
    <mergeCell ref="AH338:AX338"/>
    <mergeCell ref="L330:O331"/>
    <mergeCell ref="P330:S331"/>
    <mergeCell ref="T330:W331"/>
    <mergeCell ref="X330:AB331"/>
    <mergeCell ref="AC330:AG331"/>
    <mergeCell ref="AH330:AL331"/>
    <mergeCell ref="A358:G358"/>
    <mergeCell ref="H358:L358"/>
    <mergeCell ref="M358:Q358"/>
    <mergeCell ref="R358:V358"/>
    <mergeCell ref="W358:AA358"/>
    <mergeCell ref="AB358:AF358"/>
    <mergeCell ref="H356:L356"/>
    <mergeCell ref="M356:Q356"/>
    <mergeCell ref="R356:V356"/>
    <mergeCell ref="W356:AA356"/>
    <mergeCell ref="AB356:AF356"/>
    <mergeCell ref="H357:L357"/>
    <mergeCell ref="M357:Q357"/>
    <mergeCell ref="R357:V357"/>
    <mergeCell ref="W357:AA357"/>
    <mergeCell ref="AB357:AF357"/>
    <mergeCell ref="AK354:AN354"/>
    <mergeCell ref="AO354:AS354"/>
    <mergeCell ref="H355:L355"/>
    <mergeCell ref="M355:Q355"/>
    <mergeCell ref="R355:V355"/>
    <mergeCell ref="W355:AA355"/>
    <mergeCell ref="AB355:AF355"/>
    <mergeCell ref="AG355:AJ355"/>
    <mergeCell ref="AK355:AN355"/>
    <mergeCell ref="AO355:AS355"/>
    <mergeCell ref="H354:L354"/>
    <mergeCell ref="M354:Q354"/>
    <mergeCell ref="R354:V354"/>
    <mergeCell ref="W354:AA354"/>
    <mergeCell ref="AB354:AF354"/>
    <mergeCell ref="AG354:AJ354"/>
    <mergeCell ref="AT352:AW352"/>
    <mergeCell ref="H353:L353"/>
    <mergeCell ref="M353:Q353"/>
    <mergeCell ref="R353:V353"/>
    <mergeCell ref="W353:AA353"/>
    <mergeCell ref="AB353:AF353"/>
    <mergeCell ref="AG353:AJ353"/>
    <mergeCell ref="AK353:AN353"/>
    <mergeCell ref="AO353:AS353"/>
    <mergeCell ref="AT365:AX365"/>
    <mergeCell ref="H366:L366"/>
    <mergeCell ref="M366:Q366"/>
    <mergeCell ref="R366:V366"/>
    <mergeCell ref="W366:AA366"/>
    <mergeCell ref="AB366:AF366"/>
    <mergeCell ref="AG366:AJ366"/>
    <mergeCell ref="AK366:AN366"/>
    <mergeCell ref="AO366:AS366"/>
    <mergeCell ref="AT366:AX366"/>
    <mergeCell ref="AO364:AS364"/>
    <mergeCell ref="AT364:AX364"/>
    <mergeCell ref="H365:L365"/>
    <mergeCell ref="M365:Q365"/>
    <mergeCell ref="R365:V365"/>
    <mergeCell ref="W365:AA365"/>
    <mergeCell ref="AB365:AF365"/>
    <mergeCell ref="AG365:AJ365"/>
    <mergeCell ref="AK365:AN365"/>
    <mergeCell ref="AO365:AS365"/>
    <mergeCell ref="AK360:AN363"/>
    <mergeCell ref="AO360:AS363"/>
    <mergeCell ref="AT360:AX363"/>
    <mergeCell ref="H364:L364"/>
    <mergeCell ref="M364:Q364"/>
    <mergeCell ref="R364:V364"/>
    <mergeCell ref="W364:AA364"/>
    <mergeCell ref="AB364:AF364"/>
    <mergeCell ref="AG364:AJ364"/>
    <mergeCell ref="AK364:AN364"/>
    <mergeCell ref="AG358:AJ358"/>
    <mergeCell ref="AK358:AN358"/>
    <mergeCell ref="AO358:AS358"/>
    <mergeCell ref="AT358:AW358"/>
    <mergeCell ref="H360:L363"/>
    <mergeCell ref="M360:Q363"/>
    <mergeCell ref="R360:V363"/>
    <mergeCell ref="W360:AA363"/>
    <mergeCell ref="AB360:AF363"/>
    <mergeCell ref="AG360:AJ363"/>
    <mergeCell ref="AT375:AX375"/>
    <mergeCell ref="H376:L376"/>
    <mergeCell ref="M376:Q376"/>
    <mergeCell ref="R376:V376"/>
    <mergeCell ref="W376:AA376"/>
    <mergeCell ref="AB376:AF376"/>
    <mergeCell ref="AG376:AJ376"/>
    <mergeCell ref="AK376:AN376"/>
    <mergeCell ref="AO376:AS376"/>
    <mergeCell ref="AT376:AX376"/>
    <mergeCell ref="AO371:AS374"/>
    <mergeCell ref="AT371:AX374"/>
    <mergeCell ref="H375:L375"/>
    <mergeCell ref="M375:Q375"/>
    <mergeCell ref="R375:V375"/>
    <mergeCell ref="W375:AA375"/>
    <mergeCell ref="AB375:AF375"/>
    <mergeCell ref="AG375:AJ375"/>
    <mergeCell ref="AK375:AN375"/>
    <mergeCell ref="AO375:AS375"/>
    <mergeCell ref="AK367:AN369"/>
    <mergeCell ref="AO367:AS369"/>
    <mergeCell ref="AT367:AX369"/>
    <mergeCell ref="H371:L374"/>
    <mergeCell ref="M371:Q374"/>
    <mergeCell ref="R371:V374"/>
    <mergeCell ref="W371:AA374"/>
    <mergeCell ref="AB371:AF374"/>
    <mergeCell ref="AG371:AJ374"/>
    <mergeCell ref="AK371:AN374"/>
    <mergeCell ref="H367:L369"/>
    <mergeCell ref="M367:Q369"/>
    <mergeCell ref="R367:V369"/>
    <mergeCell ref="W367:AA369"/>
    <mergeCell ref="AB367:AF369"/>
    <mergeCell ref="AG367:AJ369"/>
    <mergeCell ref="AT382:AX385"/>
    <mergeCell ref="H386:L386"/>
    <mergeCell ref="M386:Q386"/>
    <mergeCell ref="R386:V386"/>
    <mergeCell ref="W386:AA386"/>
    <mergeCell ref="AB386:AF386"/>
    <mergeCell ref="AG386:AJ386"/>
    <mergeCell ref="AK386:AN386"/>
    <mergeCell ref="AO386:AS386"/>
    <mergeCell ref="AT386:AX386"/>
    <mergeCell ref="AO378:AS380"/>
    <mergeCell ref="AT378:AX380"/>
    <mergeCell ref="H382:L385"/>
    <mergeCell ref="M382:Q385"/>
    <mergeCell ref="R382:V385"/>
    <mergeCell ref="W382:AA385"/>
    <mergeCell ref="AB382:AF385"/>
    <mergeCell ref="AG382:AJ385"/>
    <mergeCell ref="AK382:AN385"/>
    <mergeCell ref="AO382:AS385"/>
    <mergeCell ref="AK377:AN377"/>
    <mergeCell ref="AO377:AS377"/>
    <mergeCell ref="AT377:AX377"/>
    <mergeCell ref="H378:L380"/>
    <mergeCell ref="M378:Q380"/>
    <mergeCell ref="R378:V380"/>
    <mergeCell ref="W378:AA380"/>
    <mergeCell ref="AB378:AF380"/>
    <mergeCell ref="AG378:AJ380"/>
    <mergeCell ref="AK378:AN380"/>
    <mergeCell ref="H377:L377"/>
    <mergeCell ref="M377:Q377"/>
    <mergeCell ref="R377:V377"/>
    <mergeCell ref="W377:AA377"/>
    <mergeCell ref="AB377:AF377"/>
    <mergeCell ref="AG377:AJ377"/>
    <mergeCell ref="AT389:AX391"/>
    <mergeCell ref="H393:L396"/>
    <mergeCell ref="M393:Q396"/>
    <mergeCell ref="R393:V396"/>
    <mergeCell ref="W393:AA396"/>
    <mergeCell ref="AB393:AF396"/>
    <mergeCell ref="AG393:AJ396"/>
    <mergeCell ref="AK393:AN396"/>
    <mergeCell ref="AO393:AS396"/>
    <mergeCell ref="AT393:AX396"/>
    <mergeCell ref="AO388:AS388"/>
    <mergeCell ref="AT388:AX388"/>
    <mergeCell ref="H389:L391"/>
    <mergeCell ref="M389:Q391"/>
    <mergeCell ref="R389:V391"/>
    <mergeCell ref="W389:AA391"/>
    <mergeCell ref="AB389:AF391"/>
    <mergeCell ref="AG389:AJ391"/>
    <mergeCell ref="AK389:AN391"/>
    <mergeCell ref="AO389:AS391"/>
    <mergeCell ref="AK387:AN387"/>
    <mergeCell ref="AO387:AS387"/>
    <mergeCell ref="AT387:AX387"/>
    <mergeCell ref="H388:L388"/>
    <mergeCell ref="M388:Q388"/>
    <mergeCell ref="R388:V388"/>
    <mergeCell ref="W388:AA388"/>
    <mergeCell ref="AB388:AF388"/>
    <mergeCell ref="AG388:AJ388"/>
    <mergeCell ref="AK388:AN388"/>
    <mergeCell ref="H387:L387"/>
    <mergeCell ref="M387:Q387"/>
    <mergeCell ref="R387:V387"/>
    <mergeCell ref="W387:AA387"/>
    <mergeCell ref="AB387:AF387"/>
    <mergeCell ref="AG387:AJ387"/>
    <mergeCell ref="AO405:AS405"/>
    <mergeCell ref="A406:G406"/>
    <mergeCell ref="H406:L406"/>
    <mergeCell ref="M406:Q406"/>
    <mergeCell ref="R406:V406"/>
    <mergeCell ref="W406:AA406"/>
    <mergeCell ref="AB406:AF406"/>
    <mergeCell ref="AG406:AJ406"/>
    <mergeCell ref="AK406:AN406"/>
    <mergeCell ref="AO406:AS406"/>
    <mergeCell ref="A405:G405"/>
    <mergeCell ref="H405:L405"/>
    <mergeCell ref="M405:Q405"/>
    <mergeCell ref="R405:V405"/>
    <mergeCell ref="W405:AA405"/>
    <mergeCell ref="AB405:AF405"/>
    <mergeCell ref="H404:L404"/>
    <mergeCell ref="M404:Q404"/>
    <mergeCell ref="R404:V404"/>
    <mergeCell ref="W404:AA404"/>
    <mergeCell ref="AB404:AF404"/>
    <mergeCell ref="AO404:AS404"/>
    <mergeCell ref="AK397:AN399"/>
    <mergeCell ref="AO397:AS399"/>
    <mergeCell ref="AT397:AX399"/>
    <mergeCell ref="H402:AX402"/>
    <mergeCell ref="H403:L403"/>
    <mergeCell ref="M403:Q403"/>
    <mergeCell ref="R403:V403"/>
    <mergeCell ref="W403:AA403"/>
    <mergeCell ref="AB403:AF403"/>
    <mergeCell ref="H397:L399"/>
    <mergeCell ref="M397:Q399"/>
    <mergeCell ref="R397:V399"/>
    <mergeCell ref="W397:AA399"/>
    <mergeCell ref="AB397:AF399"/>
    <mergeCell ref="AG397:AJ399"/>
    <mergeCell ref="H410:L410"/>
    <mergeCell ref="M410:Q410"/>
    <mergeCell ref="R410:V410"/>
    <mergeCell ref="W410:AA410"/>
    <mergeCell ref="AB410:AF410"/>
    <mergeCell ref="H411:L411"/>
    <mergeCell ref="M411:Q411"/>
    <mergeCell ref="R411:V411"/>
    <mergeCell ref="W411:AA411"/>
    <mergeCell ref="AB411:AF411"/>
    <mergeCell ref="AK408:AN408"/>
    <mergeCell ref="AO408:AS408"/>
    <mergeCell ref="H409:L409"/>
    <mergeCell ref="M409:Q409"/>
    <mergeCell ref="R409:V409"/>
    <mergeCell ref="W409:AA409"/>
    <mergeCell ref="AB409:AF409"/>
    <mergeCell ref="AG409:AJ409"/>
    <mergeCell ref="AK409:AN409"/>
    <mergeCell ref="AO409:AS409"/>
    <mergeCell ref="H408:L408"/>
    <mergeCell ref="M408:Q408"/>
    <mergeCell ref="R408:V408"/>
    <mergeCell ref="W408:AA408"/>
    <mergeCell ref="AB408:AF408"/>
    <mergeCell ref="AG408:AJ408"/>
    <mergeCell ref="AT406:AW406"/>
    <mergeCell ref="H407:L407"/>
    <mergeCell ref="M407:Q407"/>
    <mergeCell ref="R407:V407"/>
    <mergeCell ref="W407:AA407"/>
    <mergeCell ref="AB407:AF407"/>
    <mergeCell ref="AG407:AJ407"/>
    <mergeCell ref="AK407:AN407"/>
    <mergeCell ref="AO407:AS407"/>
    <mergeCell ref="AO418:AS418"/>
    <mergeCell ref="AT418:AX418"/>
    <mergeCell ref="H419:L419"/>
    <mergeCell ref="M419:Q419"/>
    <mergeCell ref="R419:V419"/>
    <mergeCell ref="W419:AA419"/>
    <mergeCell ref="AB419:AF419"/>
    <mergeCell ref="AG419:AJ419"/>
    <mergeCell ref="AK419:AN419"/>
    <mergeCell ref="AO419:AS419"/>
    <mergeCell ref="AK414:AN417"/>
    <mergeCell ref="AO414:AS417"/>
    <mergeCell ref="AT414:AX417"/>
    <mergeCell ref="H418:L418"/>
    <mergeCell ref="M418:Q418"/>
    <mergeCell ref="R418:V418"/>
    <mergeCell ref="W418:AA418"/>
    <mergeCell ref="AB418:AF418"/>
    <mergeCell ref="AG418:AJ418"/>
    <mergeCell ref="AK418:AN418"/>
    <mergeCell ref="AG412:AJ412"/>
    <mergeCell ref="AK412:AN412"/>
    <mergeCell ref="AO412:AS412"/>
    <mergeCell ref="AT412:AW412"/>
    <mergeCell ref="H414:L417"/>
    <mergeCell ref="M414:Q417"/>
    <mergeCell ref="R414:V417"/>
    <mergeCell ref="W414:AA417"/>
    <mergeCell ref="AB414:AF417"/>
    <mergeCell ref="AG414:AJ417"/>
    <mergeCell ref="A412:G412"/>
    <mergeCell ref="H412:L412"/>
    <mergeCell ref="M412:Q412"/>
    <mergeCell ref="R412:V412"/>
    <mergeCell ref="W412:AA412"/>
    <mergeCell ref="AB412:AF412"/>
    <mergeCell ref="AO425:AS428"/>
    <mergeCell ref="AT425:AX428"/>
    <mergeCell ref="H429:L429"/>
    <mergeCell ref="M429:Q429"/>
    <mergeCell ref="R429:V429"/>
    <mergeCell ref="W429:AA429"/>
    <mergeCell ref="AB429:AF429"/>
    <mergeCell ref="AG429:AJ429"/>
    <mergeCell ref="AK429:AN429"/>
    <mergeCell ref="AO429:AS429"/>
    <mergeCell ref="AK421:AN423"/>
    <mergeCell ref="AO421:AS423"/>
    <mergeCell ref="AT421:AX423"/>
    <mergeCell ref="H425:L428"/>
    <mergeCell ref="M425:Q428"/>
    <mergeCell ref="R425:V428"/>
    <mergeCell ref="W425:AA428"/>
    <mergeCell ref="AB425:AF428"/>
    <mergeCell ref="AG425:AJ428"/>
    <mergeCell ref="AK425:AN428"/>
    <mergeCell ref="H421:L423"/>
    <mergeCell ref="M421:Q423"/>
    <mergeCell ref="R421:V423"/>
    <mergeCell ref="W421:AA423"/>
    <mergeCell ref="AB421:AF423"/>
    <mergeCell ref="AG421:AJ423"/>
    <mergeCell ref="AT419:AX419"/>
    <mergeCell ref="H420:L420"/>
    <mergeCell ref="M420:Q420"/>
    <mergeCell ref="R420:V420"/>
    <mergeCell ref="W420:AA420"/>
    <mergeCell ref="AB420:AF420"/>
    <mergeCell ref="AG420:AJ420"/>
    <mergeCell ref="AK420:AN420"/>
    <mergeCell ref="AO420:AS420"/>
    <mergeCell ref="AT420:AX420"/>
    <mergeCell ref="AO432:AS434"/>
    <mergeCell ref="AT432:AX434"/>
    <mergeCell ref="H436:L439"/>
    <mergeCell ref="M436:Q439"/>
    <mergeCell ref="R436:V439"/>
    <mergeCell ref="W436:AA439"/>
    <mergeCell ref="AB436:AF439"/>
    <mergeCell ref="AG436:AJ439"/>
    <mergeCell ref="AK436:AN439"/>
    <mergeCell ref="AO436:AS439"/>
    <mergeCell ref="AK431:AN431"/>
    <mergeCell ref="AO431:AS431"/>
    <mergeCell ref="AT431:AX431"/>
    <mergeCell ref="H432:L434"/>
    <mergeCell ref="M432:Q434"/>
    <mergeCell ref="R432:V434"/>
    <mergeCell ref="W432:AA434"/>
    <mergeCell ref="AB432:AF434"/>
    <mergeCell ref="AG432:AJ434"/>
    <mergeCell ref="AK432:AN434"/>
    <mergeCell ref="H431:L431"/>
    <mergeCell ref="M431:Q431"/>
    <mergeCell ref="R431:V431"/>
    <mergeCell ref="W431:AA431"/>
    <mergeCell ref="AB431:AF431"/>
    <mergeCell ref="AG431:AJ431"/>
    <mergeCell ref="AT429:AX429"/>
    <mergeCell ref="H430:L430"/>
    <mergeCell ref="M430:Q430"/>
    <mergeCell ref="R430:V430"/>
    <mergeCell ref="W430:AA430"/>
    <mergeCell ref="AB430:AF430"/>
    <mergeCell ref="AG430:AJ430"/>
    <mergeCell ref="AK430:AN430"/>
    <mergeCell ref="AO430:AS430"/>
    <mergeCell ref="AT430:AX430"/>
    <mergeCell ref="AB447:AF450"/>
    <mergeCell ref="AG447:AJ450"/>
    <mergeCell ref="AK447:AN450"/>
    <mergeCell ref="AO447:AS450"/>
    <mergeCell ref="AT447:AX450"/>
    <mergeCell ref="AO442:AS442"/>
    <mergeCell ref="AT442:AX442"/>
    <mergeCell ref="H443:L445"/>
    <mergeCell ref="M443:Q445"/>
    <mergeCell ref="R443:V445"/>
    <mergeCell ref="W443:AA445"/>
    <mergeCell ref="AB443:AF445"/>
    <mergeCell ref="AG443:AJ445"/>
    <mergeCell ref="AK443:AN445"/>
    <mergeCell ref="AO443:AS445"/>
    <mergeCell ref="AK441:AN441"/>
    <mergeCell ref="AO441:AS441"/>
    <mergeCell ref="AT441:AX441"/>
    <mergeCell ref="H442:L442"/>
    <mergeCell ref="M442:Q442"/>
    <mergeCell ref="R442:V442"/>
    <mergeCell ref="W442:AA442"/>
    <mergeCell ref="AB442:AF442"/>
    <mergeCell ref="AG442:AJ442"/>
    <mergeCell ref="AK442:AN442"/>
    <mergeCell ref="H441:L441"/>
    <mergeCell ref="M441:Q441"/>
    <mergeCell ref="R441:V441"/>
    <mergeCell ref="W441:AA441"/>
    <mergeCell ref="AB441:AF441"/>
    <mergeCell ref="AG441:AJ441"/>
    <mergeCell ref="AT436:AX439"/>
    <mergeCell ref="H440:L440"/>
    <mergeCell ref="M440:Q440"/>
    <mergeCell ref="R440:V440"/>
    <mergeCell ref="W440:AA440"/>
    <mergeCell ref="AB440:AF440"/>
    <mergeCell ref="AG440:AJ440"/>
    <mergeCell ref="AK440:AN440"/>
    <mergeCell ref="AO440:AS440"/>
    <mergeCell ref="AT440:AX440"/>
    <mergeCell ref="BA478:BE478"/>
    <mergeCell ref="I480:L483"/>
    <mergeCell ref="M480:P483"/>
    <mergeCell ref="Q480:T483"/>
    <mergeCell ref="U480:X483"/>
    <mergeCell ref="M478:P478"/>
    <mergeCell ref="Q478:T478"/>
    <mergeCell ref="U478:X478"/>
    <mergeCell ref="Y478:AB478"/>
    <mergeCell ref="AC478:AF478"/>
    <mergeCell ref="AG478:AJ478"/>
    <mergeCell ref="A473:E473"/>
    <mergeCell ref="A478:E478"/>
    <mergeCell ref="I478:L478"/>
    <mergeCell ref="AG469:AJ477"/>
    <mergeCell ref="AK469:AN477"/>
    <mergeCell ref="AO469:AR477"/>
    <mergeCell ref="AS469:AV477"/>
    <mergeCell ref="BA469:BE477"/>
    <mergeCell ref="I469:L477"/>
    <mergeCell ref="M469:P477"/>
    <mergeCell ref="Q469:T477"/>
    <mergeCell ref="U469:X477"/>
    <mergeCell ref="Y469:AB477"/>
    <mergeCell ref="AC469:AF477"/>
    <mergeCell ref="AK451:AN453"/>
    <mergeCell ref="AO451:AS453"/>
    <mergeCell ref="AT451:AX453"/>
    <mergeCell ref="A459:AG460"/>
    <mergeCell ref="H451:L453"/>
    <mergeCell ref="M451:Q453"/>
    <mergeCell ref="R451:V453"/>
    <mergeCell ref="W451:AA453"/>
    <mergeCell ref="AB451:AF453"/>
    <mergeCell ref="AG451:AJ453"/>
    <mergeCell ref="F468:AY468"/>
    <mergeCell ref="AH462:AX462"/>
    <mergeCell ref="A462:AG462"/>
    <mergeCell ref="A464:AX465"/>
    <mergeCell ref="F469:H477"/>
    <mergeCell ref="F478:H478"/>
    <mergeCell ref="BA486:BE486"/>
    <mergeCell ref="I487:L489"/>
    <mergeCell ref="M487:P489"/>
    <mergeCell ref="Q487:T489"/>
    <mergeCell ref="U487:X489"/>
    <mergeCell ref="AW487:AY489"/>
    <mergeCell ref="BA485:BE485"/>
    <mergeCell ref="I486:L486"/>
    <mergeCell ref="M486:P486"/>
    <mergeCell ref="Q486:T486"/>
    <mergeCell ref="U486:X486"/>
    <mergeCell ref="Y486:AB486"/>
    <mergeCell ref="AC486:AF486"/>
    <mergeCell ref="AG486:AJ486"/>
    <mergeCell ref="Y485:AB485"/>
    <mergeCell ref="AC485:AF485"/>
    <mergeCell ref="AG485:AJ485"/>
    <mergeCell ref="AK485:AN485"/>
    <mergeCell ref="AO485:AR485"/>
    <mergeCell ref="AS485:AV485"/>
    <mergeCell ref="AK484:AN484"/>
    <mergeCell ref="AO484:AR484"/>
    <mergeCell ref="AS484:AV484"/>
    <mergeCell ref="BA484:BE484"/>
    <mergeCell ref="I485:L485"/>
    <mergeCell ref="M485:P485"/>
    <mergeCell ref="Q485:T485"/>
    <mergeCell ref="U485:X485"/>
    <mergeCell ref="BA480:BE483"/>
    <mergeCell ref="I484:L484"/>
    <mergeCell ref="M484:P484"/>
    <mergeCell ref="Q484:T484"/>
    <mergeCell ref="U484:X484"/>
    <mergeCell ref="Y484:AB484"/>
    <mergeCell ref="AC484:AF484"/>
    <mergeCell ref="AG484:AJ484"/>
    <mergeCell ref="Y480:AB483"/>
    <mergeCell ref="AC480:AF483"/>
    <mergeCell ref="AG480:AJ483"/>
    <mergeCell ref="AK480:AN483"/>
    <mergeCell ref="AO480:AR483"/>
    <mergeCell ref="AS480:AV483"/>
    <mergeCell ref="BA496:BE496"/>
    <mergeCell ref="I497:L497"/>
    <mergeCell ref="M497:P497"/>
    <mergeCell ref="Q497:T497"/>
    <mergeCell ref="U497:X497"/>
    <mergeCell ref="AW496:AY496"/>
    <mergeCell ref="AW497:AY497"/>
    <mergeCell ref="BA495:BE495"/>
    <mergeCell ref="I496:L496"/>
    <mergeCell ref="M496:P496"/>
    <mergeCell ref="Q496:T496"/>
    <mergeCell ref="U496:X496"/>
    <mergeCell ref="Y496:AB496"/>
    <mergeCell ref="AC496:AF496"/>
    <mergeCell ref="AG496:AJ496"/>
    <mergeCell ref="Y495:AB495"/>
    <mergeCell ref="AC495:AF495"/>
    <mergeCell ref="AG495:AJ495"/>
    <mergeCell ref="AK495:AN495"/>
    <mergeCell ref="AO495:AR495"/>
    <mergeCell ref="AS495:AV495"/>
    <mergeCell ref="AK491:AN494"/>
    <mergeCell ref="AO491:AR494"/>
    <mergeCell ref="AS491:AV494"/>
    <mergeCell ref="BA491:BE494"/>
    <mergeCell ref="I495:L495"/>
    <mergeCell ref="M495:P495"/>
    <mergeCell ref="Q495:T495"/>
    <mergeCell ref="U495:X495"/>
    <mergeCell ref="AW491:AY494"/>
    <mergeCell ref="AW495:AY495"/>
    <mergeCell ref="BA487:BE489"/>
    <mergeCell ref="I491:L494"/>
    <mergeCell ref="M491:P494"/>
    <mergeCell ref="Q491:T494"/>
    <mergeCell ref="U491:X494"/>
    <mergeCell ref="Y491:AB494"/>
    <mergeCell ref="AC491:AF494"/>
    <mergeCell ref="AG491:AJ494"/>
    <mergeCell ref="Y487:AB489"/>
    <mergeCell ref="AC487:AF489"/>
    <mergeCell ref="AG487:AJ489"/>
    <mergeCell ref="AK487:AN489"/>
    <mergeCell ref="AO487:AR489"/>
    <mergeCell ref="AS487:AV489"/>
    <mergeCell ref="BA506:BE508"/>
    <mergeCell ref="AW506:AY508"/>
    <mergeCell ref="BA502:BE505"/>
    <mergeCell ref="I506:L508"/>
    <mergeCell ref="M506:P508"/>
    <mergeCell ref="Q506:T508"/>
    <mergeCell ref="U506:X508"/>
    <mergeCell ref="Y506:AB508"/>
    <mergeCell ref="AC506:AF508"/>
    <mergeCell ref="AG506:AJ508"/>
    <mergeCell ref="Y502:AB505"/>
    <mergeCell ref="AC502:AF505"/>
    <mergeCell ref="AG502:AJ505"/>
    <mergeCell ref="AK502:AN505"/>
    <mergeCell ref="AO502:AR505"/>
    <mergeCell ref="AS502:AV505"/>
    <mergeCell ref="AK498:AN500"/>
    <mergeCell ref="AO498:AR500"/>
    <mergeCell ref="AS498:AV500"/>
    <mergeCell ref="BA498:BE500"/>
    <mergeCell ref="I502:L505"/>
    <mergeCell ref="M502:P505"/>
    <mergeCell ref="Q502:T505"/>
    <mergeCell ref="U502:X505"/>
    <mergeCell ref="AW498:AY500"/>
    <mergeCell ref="AW502:AY505"/>
    <mergeCell ref="BA497:BE497"/>
    <mergeCell ref="I498:L500"/>
    <mergeCell ref="M498:P500"/>
    <mergeCell ref="Q498:T500"/>
    <mergeCell ref="U498:X500"/>
    <mergeCell ref="Y498:AB500"/>
    <mergeCell ref="AC498:AF500"/>
    <mergeCell ref="AG498:AJ500"/>
    <mergeCell ref="Y497:AB497"/>
    <mergeCell ref="AC497:AF497"/>
    <mergeCell ref="AG497:AJ497"/>
    <mergeCell ref="AK497:AN497"/>
    <mergeCell ref="AO497:AR497"/>
    <mergeCell ref="AS497:AV497"/>
    <mergeCell ref="BA540:BE540"/>
    <mergeCell ref="I541:L541"/>
    <mergeCell ref="M541:P541"/>
    <mergeCell ref="Q541:T541"/>
    <mergeCell ref="U541:X541"/>
    <mergeCell ref="BA536:BE539"/>
    <mergeCell ref="I540:L540"/>
    <mergeCell ref="M540:P540"/>
    <mergeCell ref="Q540:T540"/>
    <mergeCell ref="U540:X540"/>
    <mergeCell ref="Y540:AB540"/>
    <mergeCell ref="AC540:AF540"/>
    <mergeCell ref="AG540:AJ540"/>
    <mergeCell ref="Y536:AB539"/>
    <mergeCell ref="AC536:AF539"/>
    <mergeCell ref="AG536:AJ539"/>
    <mergeCell ref="AK536:AN539"/>
    <mergeCell ref="AO536:AR539"/>
    <mergeCell ref="AS536:AV539"/>
    <mergeCell ref="AK534:AN534"/>
    <mergeCell ref="AO534:AR534"/>
    <mergeCell ref="AS534:AV534"/>
    <mergeCell ref="AW534:AZ534"/>
    <mergeCell ref="BA534:BE534"/>
    <mergeCell ref="I536:L539"/>
    <mergeCell ref="M536:P539"/>
    <mergeCell ref="Q536:T539"/>
    <mergeCell ref="U536:X539"/>
    <mergeCell ref="BA525:BE533"/>
    <mergeCell ref="A534:E534"/>
    <mergeCell ref="I534:L534"/>
    <mergeCell ref="M534:P534"/>
    <mergeCell ref="Q534:T534"/>
    <mergeCell ref="U534:X534"/>
    <mergeCell ref="Y534:AB534"/>
    <mergeCell ref="AC534:AF534"/>
    <mergeCell ref="AG534:AJ534"/>
    <mergeCell ref="AC525:AF533"/>
    <mergeCell ref="AG525:AJ533"/>
    <mergeCell ref="AK525:AN533"/>
    <mergeCell ref="AO525:AR533"/>
    <mergeCell ref="AS525:AV533"/>
    <mergeCell ref="AW525:AZ533"/>
    <mergeCell ref="I525:L533"/>
    <mergeCell ref="M525:P533"/>
    <mergeCell ref="Q525:T533"/>
    <mergeCell ref="U525:X533"/>
    <mergeCell ref="Y525:AB533"/>
    <mergeCell ref="BA547:BE550"/>
    <mergeCell ref="I551:L551"/>
    <mergeCell ref="M551:P551"/>
    <mergeCell ref="Q551:T551"/>
    <mergeCell ref="U551:X551"/>
    <mergeCell ref="BA543:BE545"/>
    <mergeCell ref="I547:L550"/>
    <mergeCell ref="M547:P550"/>
    <mergeCell ref="Q547:T550"/>
    <mergeCell ref="U547:X550"/>
    <mergeCell ref="Y547:AB550"/>
    <mergeCell ref="AC547:AF550"/>
    <mergeCell ref="AG547:AJ550"/>
    <mergeCell ref="Y543:AB545"/>
    <mergeCell ref="AC543:AF545"/>
    <mergeCell ref="AG543:AJ545"/>
    <mergeCell ref="AK543:AN545"/>
    <mergeCell ref="AO543:AR545"/>
    <mergeCell ref="AS543:AV545"/>
    <mergeCell ref="AK547:AN550"/>
    <mergeCell ref="AO547:AR550"/>
    <mergeCell ref="AS547:AV550"/>
    <mergeCell ref="AW547:AZ550"/>
    <mergeCell ref="AK542:AN542"/>
    <mergeCell ref="AO542:AR542"/>
    <mergeCell ref="AS542:AV542"/>
    <mergeCell ref="AW542:AZ542"/>
    <mergeCell ref="BA542:BE542"/>
    <mergeCell ref="I543:L545"/>
    <mergeCell ref="M543:P545"/>
    <mergeCell ref="Q543:T545"/>
    <mergeCell ref="U543:X545"/>
    <mergeCell ref="BA541:BE541"/>
    <mergeCell ref="I542:L542"/>
    <mergeCell ref="M542:P542"/>
    <mergeCell ref="Q542:T542"/>
    <mergeCell ref="U542:X542"/>
    <mergeCell ref="Y542:AB542"/>
    <mergeCell ref="AC542:AF542"/>
    <mergeCell ref="AG542:AJ542"/>
    <mergeCell ref="Y541:AB541"/>
    <mergeCell ref="AC541:AF541"/>
    <mergeCell ref="AG541:AJ541"/>
    <mergeCell ref="AK541:AN541"/>
    <mergeCell ref="AO541:AR541"/>
    <mergeCell ref="AS541:AV541"/>
    <mergeCell ref="BA553:BE553"/>
    <mergeCell ref="I554:L556"/>
    <mergeCell ref="M554:P556"/>
    <mergeCell ref="Q554:T556"/>
    <mergeCell ref="U554:X556"/>
    <mergeCell ref="Y554:AB556"/>
    <mergeCell ref="AC554:AF556"/>
    <mergeCell ref="AG554:AJ556"/>
    <mergeCell ref="Y553:AB553"/>
    <mergeCell ref="AC553:AF553"/>
    <mergeCell ref="AG553:AJ553"/>
    <mergeCell ref="AK553:AN553"/>
    <mergeCell ref="AO553:AR553"/>
    <mergeCell ref="AS553:AV553"/>
    <mergeCell ref="BA552:BE552"/>
    <mergeCell ref="I553:L553"/>
    <mergeCell ref="M553:P553"/>
    <mergeCell ref="Q553:T553"/>
    <mergeCell ref="U553:X553"/>
    <mergeCell ref="BA551:BE551"/>
    <mergeCell ref="I552:L552"/>
    <mergeCell ref="M552:P552"/>
    <mergeCell ref="Q552:T552"/>
    <mergeCell ref="U552:X552"/>
    <mergeCell ref="Y552:AB552"/>
    <mergeCell ref="AC552:AF552"/>
    <mergeCell ref="AG552:AJ552"/>
    <mergeCell ref="Y551:AB551"/>
    <mergeCell ref="AC551:AF551"/>
    <mergeCell ref="AG551:AJ551"/>
    <mergeCell ref="AK551:AN551"/>
    <mergeCell ref="AO551:AR551"/>
    <mergeCell ref="AS551:AV551"/>
    <mergeCell ref="AO552:AR552"/>
    <mergeCell ref="AS552:AV552"/>
    <mergeCell ref="AW552:AZ552"/>
    <mergeCell ref="A569:AG569"/>
    <mergeCell ref="AH569:BB569"/>
    <mergeCell ref="AH570:BB570"/>
    <mergeCell ref="AH571:BB571"/>
    <mergeCell ref="A578:J578"/>
    <mergeCell ref="K578:BB578"/>
    <mergeCell ref="AK562:AN564"/>
    <mergeCell ref="AO562:AR564"/>
    <mergeCell ref="AS562:AV564"/>
    <mergeCell ref="AW562:AZ564"/>
    <mergeCell ref="BA562:BE564"/>
    <mergeCell ref="AH572:BB572"/>
    <mergeCell ref="A572:AG572"/>
    <mergeCell ref="BA558:BE561"/>
    <mergeCell ref="I562:L564"/>
    <mergeCell ref="M562:P564"/>
    <mergeCell ref="Q562:T564"/>
    <mergeCell ref="U562:X564"/>
    <mergeCell ref="Y562:AB564"/>
    <mergeCell ref="AC562:AF564"/>
    <mergeCell ref="AG562:AJ564"/>
    <mergeCell ref="Y558:AB561"/>
    <mergeCell ref="AC558:AF561"/>
    <mergeCell ref="AG558:AJ561"/>
    <mergeCell ref="AK558:AN561"/>
    <mergeCell ref="AO558:AR561"/>
    <mergeCell ref="AS558:AV561"/>
    <mergeCell ref="F562:H564"/>
    <mergeCell ref="BA554:BE556"/>
    <mergeCell ref="I558:L561"/>
    <mergeCell ref="M558:P561"/>
    <mergeCell ref="Q558:T561"/>
    <mergeCell ref="U558:X561"/>
    <mergeCell ref="A584:J584"/>
    <mergeCell ref="K584:O584"/>
    <mergeCell ref="P584:W584"/>
    <mergeCell ref="X584:AF584"/>
    <mergeCell ref="AG584:AO584"/>
    <mergeCell ref="AP584:BB584"/>
    <mergeCell ref="A583:J583"/>
    <mergeCell ref="K583:O583"/>
    <mergeCell ref="P583:W583"/>
    <mergeCell ref="X583:AF583"/>
    <mergeCell ref="AG583:AO583"/>
    <mergeCell ref="AP583:BB583"/>
    <mergeCell ref="A582:J582"/>
    <mergeCell ref="K582:O582"/>
    <mergeCell ref="P582:W582"/>
    <mergeCell ref="X582:AF582"/>
    <mergeCell ref="AG582:AO582"/>
    <mergeCell ref="AP582:BB582"/>
    <mergeCell ref="A581:J581"/>
    <mergeCell ref="K581:O581"/>
    <mergeCell ref="P581:W581"/>
    <mergeCell ref="X581:AF581"/>
    <mergeCell ref="AG581:AO581"/>
    <mergeCell ref="AP581:BB581"/>
    <mergeCell ref="A580:J580"/>
    <mergeCell ref="K580:O580"/>
    <mergeCell ref="P580:W580"/>
    <mergeCell ref="X580:AF580"/>
    <mergeCell ref="AG580:AO580"/>
    <mergeCell ref="AP580:BB580"/>
    <mergeCell ref="A579:J579"/>
    <mergeCell ref="K579:O579"/>
    <mergeCell ref="P579:W579"/>
    <mergeCell ref="X579:AF579"/>
    <mergeCell ref="AG579:AO579"/>
    <mergeCell ref="AP579:BB579"/>
    <mergeCell ref="A592:J592"/>
    <mergeCell ref="K592:O592"/>
    <mergeCell ref="P592:W592"/>
    <mergeCell ref="X592:AF592"/>
    <mergeCell ref="AG592:AO592"/>
    <mergeCell ref="AP592:BB592"/>
    <mergeCell ref="A591:J591"/>
    <mergeCell ref="K591:O591"/>
    <mergeCell ref="P591:W591"/>
    <mergeCell ref="X591:AF591"/>
    <mergeCell ref="AG591:AO591"/>
    <mergeCell ref="AP591:BB591"/>
    <mergeCell ref="A590:J590"/>
    <mergeCell ref="K590:O590"/>
    <mergeCell ref="P590:W590"/>
    <mergeCell ref="X590:AF590"/>
    <mergeCell ref="AG590:AO590"/>
    <mergeCell ref="AP590:BB590"/>
    <mergeCell ref="A588:J588"/>
    <mergeCell ref="K588:O588"/>
    <mergeCell ref="P588:W588"/>
    <mergeCell ref="X588:AF588"/>
    <mergeCell ref="AG588:AO588"/>
    <mergeCell ref="AP588:BB588"/>
    <mergeCell ref="A587:J587"/>
    <mergeCell ref="K587:O587"/>
    <mergeCell ref="P587:W587"/>
    <mergeCell ref="X587:AF587"/>
    <mergeCell ref="AG587:AO587"/>
    <mergeCell ref="AP587:BB587"/>
    <mergeCell ref="A586:J586"/>
    <mergeCell ref="K586:O586"/>
    <mergeCell ref="P586:W586"/>
    <mergeCell ref="X586:AF586"/>
    <mergeCell ref="AG586:AO586"/>
    <mergeCell ref="AP586:BB586"/>
    <mergeCell ref="A602:AX603"/>
    <mergeCell ref="A600:J600"/>
    <mergeCell ref="K600:O600"/>
    <mergeCell ref="P600:W600"/>
    <mergeCell ref="X600:AF600"/>
    <mergeCell ref="AG600:AO600"/>
    <mergeCell ref="AP600:BB600"/>
    <mergeCell ref="A599:J599"/>
    <mergeCell ref="K599:O599"/>
    <mergeCell ref="P599:W599"/>
    <mergeCell ref="X599:AF599"/>
    <mergeCell ref="AG599:AO599"/>
    <mergeCell ref="AP599:BB599"/>
    <mergeCell ref="A598:J598"/>
    <mergeCell ref="K598:O598"/>
    <mergeCell ref="P598:W598"/>
    <mergeCell ref="X598:AF598"/>
    <mergeCell ref="AG598:AO598"/>
    <mergeCell ref="AP598:BB598"/>
    <mergeCell ref="A596:J596"/>
    <mergeCell ref="K596:O596"/>
    <mergeCell ref="P596:W596"/>
    <mergeCell ref="X596:AF596"/>
    <mergeCell ref="AG596:AO596"/>
    <mergeCell ref="AP596:BB596"/>
    <mergeCell ref="A595:J595"/>
    <mergeCell ref="K595:O595"/>
    <mergeCell ref="P595:W595"/>
    <mergeCell ref="X595:AF595"/>
    <mergeCell ref="AG595:AO595"/>
    <mergeCell ref="AP595:BB595"/>
    <mergeCell ref="A594:J594"/>
    <mergeCell ref="K594:O594"/>
    <mergeCell ref="P594:W594"/>
    <mergeCell ref="X594:AF594"/>
    <mergeCell ref="AG594:AO594"/>
    <mergeCell ref="AP594:BB594"/>
    <mergeCell ref="AR608:BB608"/>
    <mergeCell ref="A609:K609"/>
    <mergeCell ref="L609:O609"/>
    <mergeCell ref="P609:V609"/>
    <mergeCell ref="W609:AC609"/>
    <mergeCell ref="AD609:AJ609"/>
    <mergeCell ref="AK609:AQ609"/>
    <mergeCell ref="AR609:BB609"/>
    <mergeCell ref="A608:K608"/>
    <mergeCell ref="L608:O608"/>
    <mergeCell ref="P608:V608"/>
    <mergeCell ref="W608:AC608"/>
    <mergeCell ref="AD608:AJ608"/>
    <mergeCell ref="AK608:AQ608"/>
    <mergeCell ref="AR606:BB606"/>
    <mergeCell ref="A607:K607"/>
    <mergeCell ref="L607:O607"/>
    <mergeCell ref="P607:V607"/>
    <mergeCell ref="W607:AC607"/>
    <mergeCell ref="AD607:AJ607"/>
    <mergeCell ref="AK607:AQ607"/>
    <mergeCell ref="AR607:BB607"/>
    <mergeCell ref="A606:K606"/>
    <mergeCell ref="L606:O606"/>
    <mergeCell ref="P606:V606"/>
    <mergeCell ref="W606:AC606"/>
    <mergeCell ref="AD606:AJ606"/>
    <mergeCell ref="AK606:AQ606"/>
    <mergeCell ref="A605:K605"/>
    <mergeCell ref="L605:O605"/>
    <mergeCell ref="P605:V605"/>
    <mergeCell ref="W605:AC605"/>
    <mergeCell ref="AD605:AJ605"/>
    <mergeCell ref="AK605:AQ605"/>
    <mergeCell ref="AR605:BB605"/>
    <mergeCell ref="A621:K621"/>
    <mergeCell ref="AH640:AP640"/>
    <mergeCell ref="N641:S641"/>
    <mergeCell ref="AH641:AP641"/>
    <mergeCell ref="AQ641:BB641"/>
    <mergeCell ref="A623:AX624"/>
    <mergeCell ref="AH626:AP626"/>
    <mergeCell ref="N627:S627"/>
    <mergeCell ref="AH627:AP627"/>
    <mergeCell ref="AK618:AQ619"/>
    <mergeCell ref="AR618:BB619"/>
    <mergeCell ref="A619:K619"/>
    <mergeCell ref="A620:K620"/>
    <mergeCell ref="L620:O621"/>
    <mergeCell ref="P620:V621"/>
    <mergeCell ref="W620:AC621"/>
    <mergeCell ref="AD620:AJ621"/>
    <mergeCell ref="AK620:AQ621"/>
    <mergeCell ref="AR620:BB621"/>
    <mergeCell ref="A618:K618"/>
    <mergeCell ref="L618:O619"/>
    <mergeCell ref="P618:V619"/>
    <mergeCell ref="W618:AC619"/>
    <mergeCell ref="AD618:AJ619"/>
    <mergeCell ref="N629:S629"/>
    <mergeCell ref="T629:Z629"/>
    <mergeCell ref="A612:K612"/>
    <mergeCell ref="A610:K610"/>
    <mergeCell ref="L610:O610"/>
    <mergeCell ref="P610:V610"/>
    <mergeCell ref="W610:AC610"/>
    <mergeCell ref="AD610:AJ610"/>
    <mergeCell ref="AK610:AQ610"/>
    <mergeCell ref="A638:M638"/>
    <mergeCell ref="N638:S638"/>
    <mergeCell ref="T638:Z638"/>
    <mergeCell ref="AA638:AG638"/>
    <mergeCell ref="AH638:AP638"/>
    <mergeCell ref="AQ638:BB638"/>
    <mergeCell ref="A637:M637"/>
    <mergeCell ref="N637:S637"/>
    <mergeCell ref="T637:Z637"/>
    <mergeCell ref="AA637:AG637"/>
    <mergeCell ref="AH637:AP637"/>
    <mergeCell ref="AQ637:BB637"/>
    <mergeCell ref="A636:M636"/>
    <mergeCell ref="N636:S636"/>
    <mergeCell ref="T636:Z636"/>
    <mergeCell ref="AA636:AG636"/>
    <mergeCell ref="AH636:AP636"/>
    <mergeCell ref="AQ636:BB636"/>
    <mergeCell ref="A634:M635"/>
    <mergeCell ref="N634:S635"/>
    <mergeCell ref="T634:Z635"/>
    <mergeCell ref="AA634:AG635"/>
    <mergeCell ref="AH634:AP635"/>
    <mergeCell ref="AQ634:BB635"/>
    <mergeCell ref="A633:M633"/>
    <mergeCell ref="N633:S633"/>
    <mergeCell ref="T633:Z633"/>
    <mergeCell ref="AA633:AG633"/>
    <mergeCell ref="AH633:AP633"/>
    <mergeCell ref="AQ633:BB633"/>
    <mergeCell ref="A631:M631"/>
    <mergeCell ref="A649:M649"/>
    <mergeCell ref="N649:S649"/>
    <mergeCell ref="T649:Z649"/>
    <mergeCell ref="AA649:AG649"/>
    <mergeCell ref="AH649:AP649"/>
    <mergeCell ref="AQ649:BB649"/>
    <mergeCell ref="A647:M648"/>
    <mergeCell ref="N647:S648"/>
    <mergeCell ref="T647:Z648"/>
    <mergeCell ref="AA647:AG648"/>
    <mergeCell ref="AH647:AP648"/>
    <mergeCell ref="AQ647:BB648"/>
    <mergeCell ref="A646:M646"/>
    <mergeCell ref="N646:S646"/>
    <mergeCell ref="T646:Z646"/>
    <mergeCell ref="AA646:AG646"/>
    <mergeCell ref="AH646:AP646"/>
    <mergeCell ref="AQ646:BB646"/>
    <mergeCell ref="A645:M645"/>
    <mergeCell ref="N645:S645"/>
    <mergeCell ref="T645:Z645"/>
    <mergeCell ref="AA645:AG645"/>
    <mergeCell ref="AH645:AP645"/>
    <mergeCell ref="AQ645:BB645"/>
    <mergeCell ref="N643:S643"/>
    <mergeCell ref="T643:Z643"/>
    <mergeCell ref="AA643:AG643"/>
    <mergeCell ref="AH643:AP643"/>
    <mergeCell ref="AQ643:BB643"/>
    <mergeCell ref="N644:S644"/>
    <mergeCell ref="AH644:AP644"/>
    <mergeCell ref="AQ644:BB644"/>
    <mergeCell ref="A642:M642"/>
    <mergeCell ref="N642:S642"/>
    <mergeCell ref="T642:Z642"/>
    <mergeCell ref="AA642:AG642"/>
    <mergeCell ref="AH642:AP642"/>
    <mergeCell ref="AQ642:BB642"/>
    <mergeCell ref="N663:S663"/>
    <mergeCell ref="T663:Z663"/>
    <mergeCell ref="AA663:AG663"/>
    <mergeCell ref="AH663:AP663"/>
    <mergeCell ref="AQ663:BB663"/>
    <mergeCell ref="N664:S664"/>
    <mergeCell ref="AH664:AP664"/>
    <mergeCell ref="AQ664:BB664"/>
    <mergeCell ref="A662:M662"/>
    <mergeCell ref="N662:S662"/>
    <mergeCell ref="T662:Z662"/>
    <mergeCell ref="AA662:AG662"/>
    <mergeCell ref="AH662:AP662"/>
    <mergeCell ref="AQ662:BB662"/>
    <mergeCell ref="N659:BB659"/>
    <mergeCell ref="AH660:AP660"/>
    <mergeCell ref="N661:S661"/>
    <mergeCell ref="AH661:AP661"/>
    <mergeCell ref="AQ661:BB661"/>
    <mergeCell ref="A655:AX656"/>
    <mergeCell ref="A653:M653"/>
    <mergeCell ref="N653:S653"/>
    <mergeCell ref="T653:Z653"/>
    <mergeCell ref="AA653:AG653"/>
    <mergeCell ref="AH653:AP653"/>
    <mergeCell ref="AQ653:BB653"/>
    <mergeCell ref="A651:M652"/>
    <mergeCell ref="N651:S652"/>
    <mergeCell ref="T651:Z652"/>
    <mergeCell ref="AA651:AG652"/>
    <mergeCell ref="AH651:AP652"/>
    <mergeCell ref="AQ651:BB652"/>
    <mergeCell ref="A650:M650"/>
    <mergeCell ref="N650:S650"/>
    <mergeCell ref="T650:Z650"/>
    <mergeCell ref="AA650:AG650"/>
    <mergeCell ref="AH650:AP650"/>
    <mergeCell ref="AQ650:BB650"/>
    <mergeCell ref="A671:M671"/>
    <mergeCell ref="N671:S671"/>
    <mergeCell ref="T671:Z671"/>
    <mergeCell ref="AA671:AG671"/>
    <mergeCell ref="AH671:AP671"/>
    <mergeCell ref="AQ671:BB671"/>
    <mergeCell ref="A670:M670"/>
    <mergeCell ref="N670:S670"/>
    <mergeCell ref="T670:Z670"/>
    <mergeCell ref="AA670:AG670"/>
    <mergeCell ref="AH670:AP670"/>
    <mergeCell ref="AQ670:BB670"/>
    <mergeCell ref="A669:M669"/>
    <mergeCell ref="N669:S669"/>
    <mergeCell ref="T669:Z669"/>
    <mergeCell ref="AA669:AG669"/>
    <mergeCell ref="AH669:AP669"/>
    <mergeCell ref="AQ669:BB669"/>
    <mergeCell ref="A667:M667"/>
    <mergeCell ref="N667:S668"/>
    <mergeCell ref="T667:Z668"/>
    <mergeCell ref="AA667:AG668"/>
    <mergeCell ref="AH667:AP668"/>
    <mergeCell ref="AQ667:BB668"/>
    <mergeCell ref="A668:M668"/>
    <mergeCell ref="A666:M666"/>
    <mergeCell ref="N666:S666"/>
    <mergeCell ref="T666:Z666"/>
    <mergeCell ref="AA666:AG666"/>
    <mergeCell ref="AH666:AP666"/>
    <mergeCell ref="AQ666:BB666"/>
    <mergeCell ref="A665:M665"/>
    <mergeCell ref="N665:S665"/>
    <mergeCell ref="T665:Z665"/>
    <mergeCell ref="AA665:AG665"/>
    <mergeCell ref="AH665:AP665"/>
    <mergeCell ref="AQ665:BB665"/>
    <mergeCell ref="A705:AK706"/>
    <mergeCell ref="AL705:BB705"/>
    <mergeCell ref="AL706:BB706"/>
    <mergeCell ref="A707:AK707"/>
    <mergeCell ref="AL707:BB707"/>
    <mergeCell ref="A708:AK708"/>
    <mergeCell ref="AL708:BB708"/>
    <mergeCell ref="A710:AX711"/>
    <mergeCell ref="A682:AX683"/>
    <mergeCell ref="A704:BA704"/>
    <mergeCell ref="A678:AK678"/>
    <mergeCell ref="AL678:BB678"/>
    <mergeCell ref="A679:AK679"/>
    <mergeCell ref="AL679:BB679"/>
    <mergeCell ref="A680:AK680"/>
    <mergeCell ref="AL680:BB680"/>
    <mergeCell ref="A675:M675"/>
    <mergeCell ref="N675:S675"/>
    <mergeCell ref="T675:Z675"/>
    <mergeCell ref="AA675:AG675"/>
    <mergeCell ref="AH675:AP675"/>
    <mergeCell ref="AQ675:BB675"/>
    <mergeCell ref="A673:M673"/>
    <mergeCell ref="N673:S674"/>
    <mergeCell ref="T673:Z674"/>
    <mergeCell ref="AA673:AG674"/>
    <mergeCell ref="AH673:AP674"/>
    <mergeCell ref="AQ673:BB674"/>
    <mergeCell ref="A674:M674"/>
    <mergeCell ref="A672:M672"/>
    <mergeCell ref="N672:S672"/>
    <mergeCell ref="T672:Z672"/>
    <mergeCell ref="AA672:AG672"/>
    <mergeCell ref="AH672:AP672"/>
    <mergeCell ref="AQ672:BB672"/>
    <mergeCell ref="A723:T723"/>
    <mergeCell ref="U723:AG723"/>
    <mergeCell ref="AH723:BB723"/>
    <mergeCell ref="A724:T724"/>
    <mergeCell ref="U724:AG724"/>
    <mergeCell ref="AH724:BB724"/>
    <mergeCell ref="A720:O720"/>
    <mergeCell ref="P720:Z720"/>
    <mergeCell ref="AA720:AK720"/>
    <mergeCell ref="AL720:BB720"/>
    <mergeCell ref="A721:O721"/>
    <mergeCell ref="P721:Z721"/>
    <mergeCell ref="AA721:AK721"/>
    <mergeCell ref="AL721:BB721"/>
    <mergeCell ref="A718:O718"/>
    <mergeCell ref="P718:Z718"/>
    <mergeCell ref="AA718:AK718"/>
    <mergeCell ref="AL718:BB718"/>
    <mergeCell ref="A719:O719"/>
    <mergeCell ref="P719:Z719"/>
    <mergeCell ref="AA719:AK719"/>
    <mergeCell ref="AL719:BB719"/>
    <mergeCell ref="A716:O716"/>
    <mergeCell ref="P716:Z716"/>
    <mergeCell ref="AA716:AK716"/>
    <mergeCell ref="AL716:BB716"/>
    <mergeCell ref="A717:O717"/>
    <mergeCell ref="P717:Z717"/>
    <mergeCell ref="AA717:AK717"/>
    <mergeCell ref="AL717:BB717"/>
    <mergeCell ref="A714:O714"/>
    <mergeCell ref="P714:Z714"/>
    <mergeCell ref="AA714:AK714"/>
    <mergeCell ref="AL714:BB714"/>
    <mergeCell ref="A715:O715"/>
    <mergeCell ref="P715:Z715"/>
    <mergeCell ref="AA715:AK715"/>
    <mergeCell ref="AL715:BB715"/>
    <mergeCell ref="A737:L737"/>
    <mergeCell ref="M737:W737"/>
    <mergeCell ref="X737:AH737"/>
    <mergeCell ref="AI737:BB737"/>
    <mergeCell ref="M738:W738"/>
    <mergeCell ref="X738:AH738"/>
    <mergeCell ref="AI738:BB738"/>
    <mergeCell ref="A733:T733"/>
    <mergeCell ref="U733:AG733"/>
    <mergeCell ref="AH733:BB733"/>
    <mergeCell ref="AI735:BB735"/>
    <mergeCell ref="X736:AH736"/>
    <mergeCell ref="AI736:BB736"/>
    <mergeCell ref="A730:T730"/>
    <mergeCell ref="U730:AG731"/>
    <mergeCell ref="AH730:BB731"/>
    <mergeCell ref="A731:T731"/>
    <mergeCell ref="A732:T732"/>
    <mergeCell ref="U732:AG732"/>
    <mergeCell ref="AH732:BB732"/>
    <mergeCell ref="A727:T727"/>
    <mergeCell ref="U727:AG727"/>
    <mergeCell ref="AH727:BB727"/>
    <mergeCell ref="A728:T728"/>
    <mergeCell ref="U728:AG729"/>
    <mergeCell ref="AH728:BB729"/>
    <mergeCell ref="A729:T729"/>
    <mergeCell ref="A725:T725"/>
    <mergeCell ref="U725:AG725"/>
    <mergeCell ref="AH725:BB725"/>
    <mergeCell ref="A726:T726"/>
    <mergeCell ref="U726:AG726"/>
    <mergeCell ref="AH726:BB726"/>
    <mergeCell ref="A753:T753"/>
    <mergeCell ref="U753:AG753"/>
    <mergeCell ref="AH753:BB753"/>
    <mergeCell ref="U754:AG756"/>
    <mergeCell ref="AH754:BB756"/>
    <mergeCell ref="U757:AG758"/>
    <mergeCell ref="AH757:BB758"/>
    <mergeCell ref="A750:T750"/>
    <mergeCell ref="U750:AG750"/>
    <mergeCell ref="AH750:BB750"/>
    <mergeCell ref="U751:AG751"/>
    <mergeCell ref="AH751:BB751"/>
    <mergeCell ref="U752:AG752"/>
    <mergeCell ref="AH752:BB752"/>
    <mergeCell ref="U747:AG747"/>
    <mergeCell ref="AH747:BB747"/>
    <mergeCell ref="U748:AG748"/>
    <mergeCell ref="AH748:BB748"/>
    <mergeCell ref="A749:T749"/>
    <mergeCell ref="U749:AG749"/>
    <mergeCell ref="AH749:BB749"/>
    <mergeCell ref="M743:W744"/>
    <mergeCell ref="X743:AH744"/>
    <mergeCell ref="AI743:BB744"/>
    <mergeCell ref="M745:W745"/>
    <mergeCell ref="X745:AH745"/>
    <mergeCell ref="AI745:BB745"/>
    <mergeCell ref="AI739:BB739"/>
    <mergeCell ref="A740:L740"/>
    <mergeCell ref="M740:W740"/>
    <mergeCell ref="X740:AH740"/>
    <mergeCell ref="AI740:BB740"/>
    <mergeCell ref="M741:W742"/>
    <mergeCell ref="X741:AH742"/>
    <mergeCell ref="AI741:BB742"/>
    <mergeCell ref="A783:M784"/>
    <mergeCell ref="N783:S784"/>
    <mergeCell ref="T783:Z784"/>
    <mergeCell ref="AA783:AG784"/>
    <mergeCell ref="AH783:AP784"/>
    <mergeCell ref="AQ783:BB784"/>
    <mergeCell ref="N781:S781"/>
    <mergeCell ref="AH781:AP781"/>
    <mergeCell ref="AQ781:BB781"/>
    <mergeCell ref="A782:M782"/>
    <mergeCell ref="N782:S782"/>
    <mergeCell ref="T782:Z782"/>
    <mergeCell ref="AA782:AG782"/>
    <mergeCell ref="AH782:AP782"/>
    <mergeCell ref="AQ782:BB782"/>
    <mergeCell ref="AQ779:BB779"/>
    <mergeCell ref="N780:S780"/>
    <mergeCell ref="T780:Z780"/>
    <mergeCell ref="AA780:AG780"/>
    <mergeCell ref="AH780:AP780"/>
    <mergeCell ref="AQ780:BB780"/>
    <mergeCell ref="AH777:AP777"/>
    <mergeCell ref="N778:S778"/>
    <mergeCell ref="AA778:AG778"/>
    <mergeCell ref="AH778:AP778"/>
    <mergeCell ref="AQ778:BB778"/>
    <mergeCell ref="A779:M779"/>
    <mergeCell ref="N779:S779"/>
    <mergeCell ref="T779:Z779"/>
    <mergeCell ref="AA779:AG779"/>
    <mergeCell ref="AH779:AP779"/>
    <mergeCell ref="U759:AG759"/>
    <mergeCell ref="AH759:BB759"/>
    <mergeCell ref="U760:AG760"/>
    <mergeCell ref="AH760:BB760"/>
    <mergeCell ref="N776:BB776"/>
    <mergeCell ref="A762:AX763"/>
    <mergeCell ref="A792:M792"/>
    <mergeCell ref="N792:S792"/>
    <mergeCell ref="T792:Z792"/>
    <mergeCell ref="AA792:AG792"/>
    <mergeCell ref="AH792:AP792"/>
    <mergeCell ref="AQ792:BB792"/>
    <mergeCell ref="A791:M791"/>
    <mergeCell ref="N791:S791"/>
    <mergeCell ref="T791:Z791"/>
    <mergeCell ref="AA791:AG791"/>
    <mergeCell ref="AH791:AP791"/>
    <mergeCell ref="AQ791:BB791"/>
    <mergeCell ref="A790:M790"/>
    <mergeCell ref="N790:S790"/>
    <mergeCell ref="T790:Z790"/>
    <mergeCell ref="AA790:AG790"/>
    <mergeCell ref="AH790:AP790"/>
    <mergeCell ref="AQ790:BB790"/>
    <mergeCell ref="A788:M789"/>
    <mergeCell ref="N788:S789"/>
    <mergeCell ref="T788:Z789"/>
    <mergeCell ref="AA788:AG789"/>
    <mergeCell ref="AH788:AP789"/>
    <mergeCell ref="AQ788:BB789"/>
    <mergeCell ref="A787:M787"/>
    <mergeCell ref="N787:S787"/>
    <mergeCell ref="T787:Z787"/>
    <mergeCell ref="AA787:AG787"/>
    <mergeCell ref="AH787:AP787"/>
    <mergeCell ref="AQ787:BB787"/>
    <mergeCell ref="A785:M786"/>
    <mergeCell ref="N785:S786"/>
    <mergeCell ref="T785:Z786"/>
    <mergeCell ref="AA785:AG786"/>
    <mergeCell ref="AH785:AP786"/>
    <mergeCell ref="AQ785:BB786"/>
    <mergeCell ref="A804:O804"/>
    <mergeCell ref="P804:W804"/>
    <mergeCell ref="X804:AH804"/>
    <mergeCell ref="AI804:BB804"/>
    <mergeCell ref="P805:W805"/>
    <mergeCell ref="X805:AH805"/>
    <mergeCell ref="AI805:BB805"/>
    <mergeCell ref="A801:O801"/>
    <mergeCell ref="P801:W801"/>
    <mergeCell ref="X801:AH801"/>
    <mergeCell ref="AI801:BB801"/>
    <mergeCell ref="A803:O803"/>
    <mergeCell ref="P803:W803"/>
    <mergeCell ref="X803:AH803"/>
    <mergeCell ref="AI803:BB803"/>
    <mergeCell ref="A799:O799"/>
    <mergeCell ref="X799:AH799"/>
    <mergeCell ref="AI799:BB799"/>
    <mergeCell ref="A800:O800"/>
    <mergeCell ref="P800:W800"/>
    <mergeCell ref="X800:AH800"/>
    <mergeCell ref="AI800:BB800"/>
    <mergeCell ref="N793:S793"/>
    <mergeCell ref="T793:Z793"/>
    <mergeCell ref="AA793:AG793"/>
    <mergeCell ref="AH793:AP793"/>
    <mergeCell ref="AQ793:BB793"/>
    <mergeCell ref="N794:S794"/>
    <mergeCell ref="T794:Z794"/>
    <mergeCell ref="AA794:AG794"/>
    <mergeCell ref="AH794:AP794"/>
    <mergeCell ref="AQ794:BB794"/>
    <mergeCell ref="A793:M793"/>
    <mergeCell ref="A794:M794"/>
    <mergeCell ref="A796:AX797"/>
    <mergeCell ref="A816:O816"/>
    <mergeCell ref="P816:W816"/>
    <mergeCell ref="X816:AH816"/>
    <mergeCell ref="AI816:BB816"/>
    <mergeCell ref="A817:O817"/>
    <mergeCell ref="P817:W817"/>
    <mergeCell ref="X817:AH817"/>
    <mergeCell ref="AI817:BB817"/>
    <mergeCell ref="A813:O813"/>
    <mergeCell ref="P813:W813"/>
    <mergeCell ref="X813:AH813"/>
    <mergeCell ref="AI813:BB813"/>
    <mergeCell ref="A815:O815"/>
    <mergeCell ref="P815:W815"/>
    <mergeCell ref="X815:AH815"/>
    <mergeCell ref="AI815:BB815"/>
    <mergeCell ref="A811:O811"/>
    <mergeCell ref="P811:W811"/>
    <mergeCell ref="X811:AH811"/>
    <mergeCell ref="AI811:BB811"/>
    <mergeCell ref="A812:O812"/>
    <mergeCell ref="P812:W812"/>
    <mergeCell ref="X812:AH812"/>
    <mergeCell ref="AI812:BB812"/>
    <mergeCell ref="A809:O809"/>
    <mergeCell ref="P809:W809"/>
    <mergeCell ref="X809:AH809"/>
    <mergeCell ref="AI809:BB809"/>
    <mergeCell ref="A810:O810"/>
    <mergeCell ref="P810:W810"/>
    <mergeCell ref="X810:AH810"/>
    <mergeCell ref="AI810:BB810"/>
    <mergeCell ref="P806:W806"/>
    <mergeCell ref="X806:AH806"/>
    <mergeCell ref="AI806:BB806"/>
    <mergeCell ref="A807:O808"/>
    <mergeCell ref="P807:W808"/>
    <mergeCell ref="X807:AH808"/>
    <mergeCell ref="AI807:BB808"/>
    <mergeCell ref="P826:W826"/>
    <mergeCell ref="X826:AH826"/>
    <mergeCell ref="AI826:BB826"/>
    <mergeCell ref="W831:BB831"/>
    <mergeCell ref="A832:V832"/>
    <mergeCell ref="W832:AI832"/>
    <mergeCell ref="AJ832:BB832"/>
    <mergeCell ref="P824:W824"/>
    <mergeCell ref="X824:AH824"/>
    <mergeCell ref="AI824:BB824"/>
    <mergeCell ref="P825:W825"/>
    <mergeCell ref="X825:AH825"/>
    <mergeCell ref="AI825:BB825"/>
    <mergeCell ref="P822:W822"/>
    <mergeCell ref="X822:AH822"/>
    <mergeCell ref="AI822:BB822"/>
    <mergeCell ref="P823:W823"/>
    <mergeCell ref="X823:AH823"/>
    <mergeCell ref="AI823:BB823"/>
    <mergeCell ref="A828:AX829"/>
    <mergeCell ref="A820:O820"/>
    <mergeCell ref="P820:W820"/>
    <mergeCell ref="X820:AH820"/>
    <mergeCell ref="AI820:BB820"/>
    <mergeCell ref="A821:O821"/>
    <mergeCell ref="P821:W821"/>
    <mergeCell ref="X821:AH821"/>
    <mergeCell ref="AI821:BB821"/>
    <mergeCell ref="A818:O818"/>
    <mergeCell ref="P818:W818"/>
    <mergeCell ref="X818:AH818"/>
    <mergeCell ref="AI818:BB818"/>
    <mergeCell ref="A819:O819"/>
    <mergeCell ref="P819:W819"/>
    <mergeCell ref="X819:AH819"/>
    <mergeCell ref="AI819:BB819"/>
    <mergeCell ref="N852:BB852"/>
    <mergeCell ref="N853:S853"/>
    <mergeCell ref="AH853:AP853"/>
    <mergeCell ref="AQ853:BB853"/>
    <mergeCell ref="A854:M854"/>
    <mergeCell ref="N854:S854"/>
    <mergeCell ref="T854:Z854"/>
    <mergeCell ref="AA854:AG854"/>
    <mergeCell ref="AH854:AP854"/>
    <mergeCell ref="AQ854:BB854"/>
    <mergeCell ref="A846:BB846"/>
    <mergeCell ref="A847:S847"/>
    <mergeCell ref="T847:AF847"/>
    <mergeCell ref="AG847:BB847"/>
    <mergeCell ref="A848:S848"/>
    <mergeCell ref="T848:AF848"/>
    <mergeCell ref="AG848:BB848"/>
    <mergeCell ref="AG843:BB843"/>
    <mergeCell ref="A844:S844"/>
    <mergeCell ref="T844:AF844"/>
    <mergeCell ref="AG844:BB844"/>
    <mergeCell ref="AG845:BB845"/>
    <mergeCell ref="A839:AX840"/>
    <mergeCell ref="W833:AI833"/>
    <mergeCell ref="AJ833:BB833"/>
    <mergeCell ref="W834:AI835"/>
    <mergeCell ref="AJ834:BB835"/>
    <mergeCell ref="W836:AI836"/>
    <mergeCell ref="AJ836:BB836"/>
    <mergeCell ref="A836:V836"/>
    <mergeCell ref="A837:V837"/>
    <mergeCell ref="W837:AI837"/>
    <mergeCell ref="AJ837:BB837"/>
    <mergeCell ref="Q870:V870"/>
    <mergeCell ref="W870:AB870"/>
    <mergeCell ref="AC870:AI870"/>
    <mergeCell ref="AJ870:AP870"/>
    <mergeCell ref="AQ870:BB870"/>
    <mergeCell ref="A866:AX867"/>
    <mergeCell ref="N861:S861"/>
    <mergeCell ref="T861:Z861"/>
    <mergeCell ref="AA861:AG861"/>
    <mergeCell ref="AH861:AP861"/>
    <mergeCell ref="AQ861:BB861"/>
    <mergeCell ref="N862:S862"/>
    <mergeCell ref="T862:Z862"/>
    <mergeCell ref="AA862:AG862"/>
    <mergeCell ref="AH862:AP862"/>
    <mergeCell ref="AQ862:BB862"/>
    <mergeCell ref="A860:M860"/>
    <mergeCell ref="N860:S860"/>
    <mergeCell ref="T860:Z860"/>
    <mergeCell ref="AA860:AG860"/>
    <mergeCell ref="AH860:AP860"/>
    <mergeCell ref="AQ860:BB860"/>
    <mergeCell ref="N864:S864"/>
    <mergeCell ref="T864:Z864"/>
    <mergeCell ref="AA864:AG864"/>
    <mergeCell ref="AH864:AP864"/>
    <mergeCell ref="AQ864:BB864"/>
    <mergeCell ref="A863:M863"/>
    <mergeCell ref="A864:M864"/>
    <mergeCell ref="A861:M861"/>
    <mergeCell ref="N863:S863"/>
    <mergeCell ref="T863:Z863"/>
    <mergeCell ref="AH856:AP856"/>
    <mergeCell ref="AQ856:BB856"/>
    <mergeCell ref="A877:P877"/>
    <mergeCell ref="Q877:V877"/>
    <mergeCell ref="W877:AB877"/>
    <mergeCell ref="AC877:AI877"/>
    <mergeCell ref="AJ877:AP877"/>
    <mergeCell ref="AQ877:BB877"/>
    <mergeCell ref="A876:P876"/>
    <mergeCell ref="Q876:V876"/>
    <mergeCell ref="W876:AB876"/>
    <mergeCell ref="AC876:AI876"/>
    <mergeCell ref="AJ876:AP876"/>
    <mergeCell ref="AQ876:BB876"/>
    <mergeCell ref="A875:P875"/>
    <mergeCell ref="Q875:V875"/>
    <mergeCell ref="W875:AB875"/>
    <mergeCell ref="AC875:AI875"/>
    <mergeCell ref="AJ875:AP875"/>
    <mergeCell ref="AQ875:BB875"/>
    <mergeCell ref="Q873:V873"/>
    <mergeCell ref="W873:AB873"/>
    <mergeCell ref="AC873:AI873"/>
    <mergeCell ref="AJ873:AP873"/>
    <mergeCell ref="AQ873:BB873"/>
    <mergeCell ref="Q874:V874"/>
    <mergeCell ref="W874:AB874"/>
    <mergeCell ref="AC874:AI874"/>
    <mergeCell ref="AJ874:AP874"/>
    <mergeCell ref="AQ874:BB874"/>
    <mergeCell ref="Q871:V871"/>
    <mergeCell ref="W871:AB871"/>
    <mergeCell ref="AC871:AI871"/>
    <mergeCell ref="AJ871:AP871"/>
    <mergeCell ref="AQ871:BB871"/>
    <mergeCell ref="Q872:V872"/>
    <mergeCell ref="W872:AB872"/>
    <mergeCell ref="AC872:AI872"/>
    <mergeCell ref="AJ872:AP872"/>
    <mergeCell ref="AQ872:BB872"/>
    <mergeCell ref="A908:S908"/>
    <mergeCell ref="T908:Z908"/>
    <mergeCell ref="AA908:AL908"/>
    <mergeCell ref="AM908:BB908"/>
    <mergeCell ref="A909:S909"/>
    <mergeCell ref="T909:Z909"/>
    <mergeCell ref="AA909:AL909"/>
    <mergeCell ref="AM909:BB909"/>
    <mergeCell ref="A906:S906"/>
    <mergeCell ref="T906:Z906"/>
    <mergeCell ref="AA906:AL906"/>
    <mergeCell ref="AM906:BB906"/>
    <mergeCell ref="T907:Z907"/>
    <mergeCell ref="AA907:AL907"/>
    <mergeCell ref="AM907:BB907"/>
    <mergeCell ref="T904:Z905"/>
    <mergeCell ref="AA904:AL904"/>
    <mergeCell ref="AM904:BB904"/>
    <mergeCell ref="AA905:AL905"/>
    <mergeCell ref="AM905:BB905"/>
    <mergeCell ref="A900:AX901"/>
    <mergeCell ref="A895:AK896"/>
    <mergeCell ref="AL895:BB895"/>
    <mergeCell ref="AL896:BB896"/>
    <mergeCell ref="A898:AK898"/>
    <mergeCell ref="AL898:BB898"/>
    <mergeCell ref="A880:AX881"/>
    <mergeCell ref="A893:BA893"/>
    <mergeCell ref="A897:AK897"/>
    <mergeCell ref="AL897:BB897"/>
    <mergeCell ref="A878:P878"/>
    <mergeCell ref="Q878:V878"/>
    <mergeCell ref="W878:AB878"/>
    <mergeCell ref="AC878:AI878"/>
    <mergeCell ref="AJ878:AP878"/>
    <mergeCell ref="AQ878:BB878"/>
    <mergeCell ref="A918:S918"/>
    <mergeCell ref="T918:Z918"/>
    <mergeCell ref="AA918:AL918"/>
    <mergeCell ref="AM918:BB918"/>
    <mergeCell ref="A919:S919"/>
    <mergeCell ref="T919:Z919"/>
    <mergeCell ref="AA919:AL919"/>
    <mergeCell ref="AM919:BB919"/>
    <mergeCell ref="A916:S916"/>
    <mergeCell ref="T916:Z916"/>
    <mergeCell ref="AA916:AL916"/>
    <mergeCell ref="AM916:BB916"/>
    <mergeCell ref="A917:S917"/>
    <mergeCell ref="T917:Z917"/>
    <mergeCell ref="AA917:AL917"/>
    <mergeCell ref="AM917:BB917"/>
    <mergeCell ref="A914:S914"/>
    <mergeCell ref="T914:Z914"/>
    <mergeCell ref="AA914:AL914"/>
    <mergeCell ref="AM914:BB914"/>
    <mergeCell ref="A915:S915"/>
    <mergeCell ref="T915:Z915"/>
    <mergeCell ref="AA915:AL915"/>
    <mergeCell ref="AM915:BB915"/>
    <mergeCell ref="A912:S912"/>
    <mergeCell ref="T912:Z912"/>
    <mergeCell ref="AA912:AL912"/>
    <mergeCell ref="AM912:BB912"/>
    <mergeCell ref="A913:S913"/>
    <mergeCell ref="T913:Z913"/>
    <mergeCell ref="AA913:AL913"/>
    <mergeCell ref="AM913:BB913"/>
    <mergeCell ref="A910:S910"/>
    <mergeCell ref="T910:Z910"/>
    <mergeCell ref="AA910:AL910"/>
    <mergeCell ref="AM910:BB910"/>
    <mergeCell ref="A911:S911"/>
    <mergeCell ref="T911:Z911"/>
    <mergeCell ref="AA911:AL911"/>
    <mergeCell ref="AM911:BB911"/>
    <mergeCell ref="A964:AE964"/>
    <mergeCell ref="AF964:AN964"/>
    <mergeCell ref="AO964:BB964"/>
    <mergeCell ref="A965:AE965"/>
    <mergeCell ref="AF965:AN965"/>
    <mergeCell ref="AO965:BB965"/>
    <mergeCell ref="A962:AE962"/>
    <mergeCell ref="AF962:AN962"/>
    <mergeCell ref="AO962:BB962"/>
    <mergeCell ref="A963:AE963"/>
    <mergeCell ref="AF963:AN963"/>
    <mergeCell ref="AO963:BB963"/>
    <mergeCell ref="A960:AE960"/>
    <mergeCell ref="AF960:AN960"/>
    <mergeCell ref="AO960:BB960"/>
    <mergeCell ref="A961:AE961"/>
    <mergeCell ref="AF961:AN961"/>
    <mergeCell ref="AO961:BB961"/>
    <mergeCell ref="A958:AE958"/>
    <mergeCell ref="AF958:AN958"/>
    <mergeCell ref="AO958:BB958"/>
    <mergeCell ref="A959:AE959"/>
    <mergeCell ref="AF959:AN959"/>
    <mergeCell ref="AO959:BB959"/>
    <mergeCell ref="A956:AE956"/>
    <mergeCell ref="AF956:AN956"/>
    <mergeCell ref="AO956:BB956"/>
    <mergeCell ref="A957:AE957"/>
    <mergeCell ref="AF957:AN957"/>
    <mergeCell ref="AO957:BB957"/>
    <mergeCell ref="A920:S920"/>
    <mergeCell ref="T920:Z920"/>
    <mergeCell ref="AA920:AL920"/>
    <mergeCell ref="AM920:BB920"/>
    <mergeCell ref="A955:AE955"/>
    <mergeCell ref="AF955:AN955"/>
    <mergeCell ref="AO955:BB955"/>
    <mergeCell ref="A922:AX923"/>
    <mergeCell ref="A927:AX928"/>
    <mergeCell ref="A930:AZ930"/>
    <mergeCell ref="A932:S932"/>
    <mergeCell ref="T932:W932"/>
    <mergeCell ref="X932:AD932"/>
    <mergeCell ref="A931:AD931"/>
    <mergeCell ref="AE932:AH932"/>
    <mergeCell ref="AI932:AO932"/>
    <mergeCell ref="AE944:AH944"/>
    <mergeCell ref="AI944:AO944"/>
    <mergeCell ref="AP944:AX944"/>
    <mergeCell ref="A945:S945"/>
    <mergeCell ref="T945:W945"/>
    <mergeCell ref="A937:S937"/>
    <mergeCell ref="T937:W937"/>
    <mergeCell ref="X937:AD937"/>
    <mergeCell ref="AE937:AH937"/>
    <mergeCell ref="AI937:AO937"/>
    <mergeCell ref="AP937:AX937"/>
    <mergeCell ref="A936:S936"/>
    <mergeCell ref="T936:W936"/>
    <mergeCell ref="X936:AD936"/>
    <mergeCell ref="AE936:AH936"/>
    <mergeCell ref="AI936:AO936"/>
    <mergeCell ref="AP936:AX936"/>
    <mergeCell ref="A935:S935"/>
    <mergeCell ref="AQ979:BB979"/>
    <mergeCell ref="I980:N980"/>
    <mergeCell ref="O980:V980"/>
    <mergeCell ref="W980:AB980"/>
    <mergeCell ref="AC980:AH980"/>
    <mergeCell ref="AI980:AP980"/>
    <mergeCell ref="AQ980:BB980"/>
    <mergeCell ref="AC977:BB977"/>
    <mergeCell ref="A978:H978"/>
    <mergeCell ref="I978:AB978"/>
    <mergeCell ref="AC978:BB978"/>
    <mergeCell ref="A979:H979"/>
    <mergeCell ref="I979:N979"/>
    <mergeCell ref="O979:V979"/>
    <mergeCell ref="W979:AB979"/>
    <mergeCell ref="AC979:AH979"/>
    <mergeCell ref="AI979:AP979"/>
    <mergeCell ref="A970:AE970"/>
    <mergeCell ref="AF970:AN970"/>
    <mergeCell ref="AO970:BB970"/>
    <mergeCell ref="I976:AB976"/>
    <mergeCell ref="AC976:BB976"/>
    <mergeCell ref="A973:AX974"/>
    <mergeCell ref="A968:AE968"/>
    <mergeCell ref="AF968:AN968"/>
    <mergeCell ref="AO968:BB968"/>
    <mergeCell ref="A969:AE969"/>
    <mergeCell ref="AF969:AN969"/>
    <mergeCell ref="AO969:BB969"/>
    <mergeCell ref="A966:AE966"/>
    <mergeCell ref="AF966:AN966"/>
    <mergeCell ref="AO966:BB966"/>
    <mergeCell ref="A967:AE967"/>
    <mergeCell ref="AF967:AN967"/>
    <mergeCell ref="AO967:BB967"/>
    <mergeCell ref="A1010:AH1010"/>
    <mergeCell ref="AI1010:BB1010"/>
    <mergeCell ref="BG1010:BK1010"/>
    <mergeCell ref="A1011:AH1011"/>
    <mergeCell ref="AI1011:BB1011"/>
    <mergeCell ref="A987:AX988"/>
    <mergeCell ref="I985:N985"/>
    <mergeCell ref="O985:V985"/>
    <mergeCell ref="W985:AB985"/>
    <mergeCell ref="AC985:AH985"/>
    <mergeCell ref="AI985:AP985"/>
    <mergeCell ref="AQ985:BB985"/>
    <mergeCell ref="I984:N984"/>
    <mergeCell ref="O984:V984"/>
    <mergeCell ref="W984:AB984"/>
    <mergeCell ref="AC984:AH984"/>
    <mergeCell ref="AI984:AP984"/>
    <mergeCell ref="AQ984:BB984"/>
    <mergeCell ref="AQ982:BB982"/>
    <mergeCell ref="I983:N983"/>
    <mergeCell ref="O983:V983"/>
    <mergeCell ref="W983:AB983"/>
    <mergeCell ref="AC983:AH983"/>
    <mergeCell ref="AI983:AP983"/>
    <mergeCell ref="AQ983:BB983"/>
    <mergeCell ref="A982:H982"/>
    <mergeCell ref="I982:N982"/>
    <mergeCell ref="O982:V982"/>
    <mergeCell ref="W982:AB982"/>
    <mergeCell ref="AC982:AH982"/>
    <mergeCell ref="AI982:AP982"/>
    <mergeCell ref="I981:N981"/>
    <mergeCell ref="O981:V981"/>
    <mergeCell ref="W981:AB981"/>
    <mergeCell ref="AC981:AH981"/>
    <mergeCell ref="AI981:AP981"/>
    <mergeCell ref="AQ981:BB981"/>
    <mergeCell ref="A1047:L1047"/>
    <mergeCell ref="M1047:T1047"/>
    <mergeCell ref="U1047:AA1047"/>
    <mergeCell ref="AB1047:AH1047"/>
    <mergeCell ref="AI1047:AO1047"/>
    <mergeCell ref="AP1047:BB1047"/>
    <mergeCell ref="AI1035:BB1035"/>
    <mergeCell ref="AI1036:BB1036"/>
    <mergeCell ref="AI1037:BB1037"/>
    <mergeCell ref="M1045:BB1045"/>
    <mergeCell ref="AP1046:BB1046"/>
    <mergeCell ref="A1039:AX1040"/>
    <mergeCell ref="AI1029:BB1029"/>
    <mergeCell ref="AI1030:BB1030"/>
    <mergeCell ref="AI1031:BB1031"/>
    <mergeCell ref="AI1032:BB1032"/>
    <mergeCell ref="AI1033:BB1033"/>
    <mergeCell ref="AI1034:BB1034"/>
    <mergeCell ref="AI1023:BB1023"/>
    <mergeCell ref="A1026:AH1026"/>
    <mergeCell ref="AI1026:BB1026"/>
    <mergeCell ref="A1027:AH1027"/>
    <mergeCell ref="AI1027:BB1027"/>
    <mergeCell ref="A1028:AH1028"/>
    <mergeCell ref="AI1028:BB1028"/>
    <mergeCell ref="AI1017:BB1017"/>
    <mergeCell ref="AI1018:BB1018"/>
    <mergeCell ref="AI1019:BB1019"/>
    <mergeCell ref="AI1020:BB1020"/>
    <mergeCell ref="AI1021:BB1021"/>
    <mergeCell ref="AI1022:BB1022"/>
    <mergeCell ref="A1012:AH1012"/>
    <mergeCell ref="AI1012:BB1012"/>
    <mergeCell ref="AI1013:BB1013"/>
    <mergeCell ref="AI1014:BB1014"/>
    <mergeCell ref="AI1015:BB1015"/>
    <mergeCell ref="AI1016:BB1016"/>
    <mergeCell ref="AB1052:AE1052"/>
    <mergeCell ref="AF1052:AH1052"/>
    <mergeCell ref="AI1052:AL1052"/>
    <mergeCell ref="AM1052:AO1052"/>
    <mergeCell ref="AP1052:AV1052"/>
    <mergeCell ref="AW1052:BB1052"/>
    <mergeCell ref="AF1051:AH1051"/>
    <mergeCell ref="AI1051:AL1051"/>
    <mergeCell ref="AM1051:AO1051"/>
    <mergeCell ref="AP1051:AV1051"/>
    <mergeCell ref="AW1051:BB1051"/>
    <mergeCell ref="A1052:L1052"/>
    <mergeCell ref="M1052:P1052"/>
    <mergeCell ref="Q1052:T1052"/>
    <mergeCell ref="U1052:X1052"/>
    <mergeCell ref="Y1052:AA1052"/>
    <mergeCell ref="AI1050:AL1050"/>
    <mergeCell ref="AM1050:AO1050"/>
    <mergeCell ref="AP1050:AV1050"/>
    <mergeCell ref="AW1050:BB1050"/>
    <mergeCell ref="A1051:L1051"/>
    <mergeCell ref="M1051:P1051"/>
    <mergeCell ref="Q1051:T1051"/>
    <mergeCell ref="U1051:X1051"/>
    <mergeCell ref="Y1051:AA1051"/>
    <mergeCell ref="AB1051:AE1051"/>
    <mergeCell ref="M1048:T1048"/>
    <mergeCell ref="AP1048:BB1048"/>
    <mergeCell ref="AP1049:BB1049"/>
    <mergeCell ref="A1050:L1050"/>
    <mergeCell ref="M1050:P1050"/>
    <mergeCell ref="Q1050:T1050"/>
    <mergeCell ref="U1050:X1050"/>
    <mergeCell ref="Y1050:AA1050"/>
    <mergeCell ref="AB1050:AE1050"/>
    <mergeCell ref="AF1050:AH1050"/>
    <mergeCell ref="AB1056:AE1056"/>
    <mergeCell ref="AF1056:AH1056"/>
    <mergeCell ref="AI1056:AL1056"/>
    <mergeCell ref="AM1056:AO1056"/>
    <mergeCell ref="AP1056:AV1056"/>
    <mergeCell ref="AW1056:BB1056"/>
    <mergeCell ref="AF1055:AH1055"/>
    <mergeCell ref="AI1055:AL1055"/>
    <mergeCell ref="AM1055:AO1055"/>
    <mergeCell ref="AP1055:AV1055"/>
    <mergeCell ref="AW1055:BB1055"/>
    <mergeCell ref="A1056:L1056"/>
    <mergeCell ref="M1056:P1056"/>
    <mergeCell ref="Q1056:T1056"/>
    <mergeCell ref="U1056:X1056"/>
    <mergeCell ref="Y1056:AA1056"/>
    <mergeCell ref="A1055:L1055"/>
    <mergeCell ref="M1055:P1055"/>
    <mergeCell ref="Q1055:T1055"/>
    <mergeCell ref="U1055:X1055"/>
    <mergeCell ref="Y1055:AA1055"/>
    <mergeCell ref="AB1055:AE1055"/>
    <mergeCell ref="AB1054:AE1054"/>
    <mergeCell ref="AF1054:AH1054"/>
    <mergeCell ref="AI1054:AL1054"/>
    <mergeCell ref="AM1054:AO1054"/>
    <mergeCell ref="AP1054:AV1054"/>
    <mergeCell ref="AW1054:BB1054"/>
    <mergeCell ref="AF1053:AH1053"/>
    <mergeCell ref="AI1053:AL1053"/>
    <mergeCell ref="AM1053:AO1053"/>
    <mergeCell ref="AP1053:AV1053"/>
    <mergeCell ref="AW1053:BB1053"/>
    <mergeCell ref="A1054:L1054"/>
    <mergeCell ref="M1054:P1054"/>
    <mergeCell ref="Q1054:T1054"/>
    <mergeCell ref="U1054:X1054"/>
    <mergeCell ref="Y1054:AA1054"/>
    <mergeCell ref="A1053:L1053"/>
    <mergeCell ref="M1053:P1053"/>
    <mergeCell ref="Q1053:T1053"/>
    <mergeCell ref="U1053:X1053"/>
    <mergeCell ref="Y1053:AA1053"/>
    <mergeCell ref="AB1053:AE1053"/>
    <mergeCell ref="AI1059:AL1059"/>
    <mergeCell ref="AM1059:AO1059"/>
    <mergeCell ref="AP1059:AV1059"/>
    <mergeCell ref="AW1059:BB1059"/>
    <mergeCell ref="M1060:P1060"/>
    <mergeCell ref="Q1060:T1060"/>
    <mergeCell ref="U1060:X1060"/>
    <mergeCell ref="Y1060:AA1060"/>
    <mergeCell ref="AB1060:AE1060"/>
    <mergeCell ref="AF1060:AH1060"/>
    <mergeCell ref="AI1058:AL1058"/>
    <mergeCell ref="AM1058:AO1058"/>
    <mergeCell ref="AP1058:AV1058"/>
    <mergeCell ref="AW1058:BB1058"/>
    <mergeCell ref="M1059:P1059"/>
    <mergeCell ref="Q1059:T1059"/>
    <mergeCell ref="U1059:X1059"/>
    <mergeCell ref="Y1059:AA1059"/>
    <mergeCell ref="AB1059:AE1059"/>
    <mergeCell ref="AF1059:AH1059"/>
    <mergeCell ref="AI1057:AL1057"/>
    <mergeCell ref="AM1057:AO1057"/>
    <mergeCell ref="AP1057:AV1057"/>
    <mergeCell ref="AW1057:BB1057"/>
    <mergeCell ref="M1058:P1058"/>
    <mergeCell ref="Q1058:T1058"/>
    <mergeCell ref="U1058:X1058"/>
    <mergeCell ref="Y1058:AA1058"/>
    <mergeCell ref="AB1058:AE1058"/>
    <mergeCell ref="AF1058:AH1058"/>
    <mergeCell ref="M1057:P1057"/>
    <mergeCell ref="Q1057:T1057"/>
    <mergeCell ref="U1057:X1057"/>
    <mergeCell ref="Y1057:AA1057"/>
    <mergeCell ref="AB1057:AE1057"/>
    <mergeCell ref="AF1057:AH1057"/>
    <mergeCell ref="AF1063:AH1063"/>
    <mergeCell ref="AI1063:AL1063"/>
    <mergeCell ref="AM1063:AO1063"/>
    <mergeCell ref="AP1063:AV1063"/>
    <mergeCell ref="AW1063:BB1063"/>
    <mergeCell ref="A1064:L1064"/>
    <mergeCell ref="M1064:P1064"/>
    <mergeCell ref="Q1064:T1064"/>
    <mergeCell ref="U1064:X1064"/>
    <mergeCell ref="Y1064:AA1064"/>
    <mergeCell ref="A1063:L1063"/>
    <mergeCell ref="M1063:P1063"/>
    <mergeCell ref="Q1063:T1063"/>
    <mergeCell ref="U1063:X1063"/>
    <mergeCell ref="Y1063:AA1063"/>
    <mergeCell ref="AB1063:AE1063"/>
    <mergeCell ref="AB1062:AE1062"/>
    <mergeCell ref="AF1062:AH1062"/>
    <mergeCell ref="AI1062:AL1062"/>
    <mergeCell ref="AM1062:AO1062"/>
    <mergeCell ref="AP1062:AV1062"/>
    <mergeCell ref="AW1062:BB1062"/>
    <mergeCell ref="AF1061:AH1061"/>
    <mergeCell ref="AI1061:AL1061"/>
    <mergeCell ref="AM1061:AO1061"/>
    <mergeCell ref="AP1061:AV1061"/>
    <mergeCell ref="AW1061:BB1061"/>
    <mergeCell ref="A1062:L1062"/>
    <mergeCell ref="M1062:P1062"/>
    <mergeCell ref="Q1062:T1062"/>
    <mergeCell ref="U1062:X1062"/>
    <mergeCell ref="Y1062:AA1062"/>
    <mergeCell ref="AI1060:AL1060"/>
    <mergeCell ref="AM1060:AO1060"/>
    <mergeCell ref="AP1060:AV1060"/>
    <mergeCell ref="AW1060:BB1060"/>
    <mergeCell ref="A1061:L1061"/>
    <mergeCell ref="M1061:P1061"/>
    <mergeCell ref="Q1061:T1061"/>
    <mergeCell ref="U1061:X1061"/>
    <mergeCell ref="Y1061:AA1061"/>
    <mergeCell ref="AB1061:AE1061"/>
    <mergeCell ref="AG1071:BB1071"/>
    <mergeCell ref="A1072:S1072"/>
    <mergeCell ref="T1072:AF1072"/>
    <mergeCell ref="AG1072:BB1072"/>
    <mergeCell ref="AG1073:BB1073"/>
    <mergeCell ref="A1068:AX1069"/>
    <mergeCell ref="AB1066:AE1066"/>
    <mergeCell ref="AF1066:AH1066"/>
    <mergeCell ref="AI1066:AL1066"/>
    <mergeCell ref="AM1066:AO1066"/>
    <mergeCell ref="AP1066:AV1066"/>
    <mergeCell ref="AW1066:BB1066"/>
    <mergeCell ref="AF1065:AH1065"/>
    <mergeCell ref="AI1065:AL1065"/>
    <mergeCell ref="AM1065:AO1065"/>
    <mergeCell ref="AP1065:AV1065"/>
    <mergeCell ref="AW1065:BB1065"/>
    <mergeCell ref="A1066:L1066"/>
    <mergeCell ref="M1066:P1066"/>
    <mergeCell ref="Q1066:T1066"/>
    <mergeCell ref="U1066:X1066"/>
    <mergeCell ref="Y1066:AA1066"/>
    <mergeCell ref="A1065:L1065"/>
    <mergeCell ref="M1065:P1065"/>
    <mergeCell ref="Q1065:T1065"/>
    <mergeCell ref="U1065:X1065"/>
    <mergeCell ref="Y1065:AA1065"/>
    <mergeCell ref="AB1065:AE1065"/>
    <mergeCell ref="AB1064:AE1064"/>
    <mergeCell ref="AF1064:AH1064"/>
    <mergeCell ref="AI1064:AL1064"/>
    <mergeCell ref="AM1064:AO1064"/>
    <mergeCell ref="AP1064:AV1064"/>
    <mergeCell ref="AW1064:BB1064"/>
    <mergeCell ref="Y1100:AK1100"/>
    <mergeCell ref="AL1100:BB1100"/>
    <mergeCell ref="Y1101:AK1101"/>
    <mergeCell ref="AL1101:BB1101"/>
    <mergeCell ref="Y1102:AK1102"/>
    <mergeCell ref="AL1102:BB1102"/>
    <mergeCell ref="Y1096:AK1097"/>
    <mergeCell ref="AL1096:BB1097"/>
    <mergeCell ref="Y1098:AK1098"/>
    <mergeCell ref="AL1098:BB1098"/>
    <mergeCell ref="Y1099:AK1099"/>
    <mergeCell ref="AL1099:BB1099"/>
    <mergeCell ref="Y1092:AK1093"/>
    <mergeCell ref="AL1092:BB1093"/>
    <mergeCell ref="Y1094:AK1094"/>
    <mergeCell ref="AL1094:BB1094"/>
    <mergeCell ref="Y1095:AK1095"/>
    <mergeCell ref="AL1095:BB1095"/>
    <mergeCell ref="AL1089:BB1089"/>
    <mergeCell ref="A1090:X1090"/>
    <mergeCell ref="Y1090:AK1090"/>
    <mergeCell ref="AL1090:BB1090"/>
    <mergeCell ref="Y1091:AK1091"/>
    <mergeCell ref="AL1091:BB1091"/>
    <mergeCell ref="A1087:BA1087"/>
    <mergeCell ref="A1084:AX1085"/>
    <mergeCell ref="T1079:AF1079"/>
    <mergeCell ref="AG1079:BB1079"/>
    <mergeCell ref="T1080:AF1081"/>
    <mergeCell ref="AG1080:BB1081"/>
    <mergeCell ref="T1082:AF1082"/>
    <mergeCell ref="AG1082:BB1082"/>
    <mergeCell ref="A1074:S1074"/>
    <mergeCell ref="T1074:AF1074"/>
    <mergeCell ref="AG1074:BB1074"/>
    <mergeCell ref="T1075:AF1076"/>
    <mergeCell ref="AG1075:BB1076"/>
    <mergeCell ref="T1077:AF1078"/>
    <mergeCell ref="AG1077:BB1078"/>
    <mergeCell ref="T1123:AF1123"/>
    <mergeCell ref="AG1123:BB1123"/>
    <mergeCell ref="T1124:AF1124"/>
    <mergeCell ref="AG1124:BB1124"/>
    <mergeCell ref="T1125:AF1125"/>
    <mergeCell ref="AG1125:BB1125"/>
    <mergeCell ref="T1120:AF1120"/>
    <mergeCell ref="AG1120:BB1120"/>
    <mergeCell ref="T1121:AF1121"/>
    <mergeCell ref="AG1121:BB1121"/>
    <mergeCell ref="T1122:AF1122"/>
    <mergeCell ref="AG1122:BB1122"/>
    <mergeCell ref="AG1117:BB1117"/>
    <mergeCell ref="A1118:S1118"/>
    <mergeCell ref="T1118:AF1118"/>
    <mergeCell ref="AG1118:BB1118"/>
    <mergeCell ref="AG1119:BB1119"/>
    <mergeCell ref="A1113:AX1114"/>
    <mergeCell ref="Y1109:AK1109"/>
    <mergeCell ref="AL1109:BB1109"/>
    <mergeCell ref="Y1110:AK1110"/>
    <mergeCell ref="AL1110:BB1110"/>
    <mergeCell ref="Y1111:AK1111"/>
    <mergeCell ref="AL1111:BB1111"/>
    <mergeCell ref="Y1106:AK1106"/>
    <mergeCell ref="AL1106:BB1106"/>
    <mergeCell ref="Y1107:AK1107"/>
    <mergeCell ref="AL1107:BB1107"/>
    <mergeCell ref="Y1108:AK1108"/>
    <mergeCell ref="AL1108:BB1108"/>
    <mergeCell ref="Y1103:AK1103"/>
    <mergeCell ref="AL1103:BB1103"/>
    <mergeCell ref="Y1104:AK1104"/>
    <mergeCell ref="AL1104:BB1104"/>
    <mergeCell ref="Y1105:AK1105"/>
    <mergeCell ref="AL1105:BB1105"/>
    <mergeCell ref="A1143:H1143"/>
    <mergeCell ref="W1143:AB1143"/>
    <mergeCell ref="AC1143:AH1143"/>
    <mergeCell ref="AI1143:AP1143"/>
    <mergeCell ref="AQ1143:BB1143"/>
    <mergeCell ref="A1136:L1136"/>
    <mergeCell ref="M1136:T1136"/>
    <mergeCell ref="U1136:AA1136"/>
    <mergeCell ref="AB1136:AH1136"/>
    <mergeCell ref="AI1136:AO1136"/>
    <mergeCell ref="AP1136:BB1136"/>
    <mergeCell ref="A1135:L1135"/>
    <mergeCell ref="M1135:T1135"/>
    <mergeCell ref="U1135:AA1135"/>
    <mergeCell ref="AB1135:AH1135"/>
    <mergeCell ref="AI1135:AO1135"/>
    <mergeCell ref="AP1135:BB1135"/>
    <mergeCell ref="AP1133:BB1133"/>
    <mergeCell ref="A1134:L1134"/>
    <mergeCell ref="M1134:T1134"/>
    <mergeCell ref="U1134:AA1134"/>
    <mergeCell ref="AB1134:AH1134"/>
    <mergeCell ref="AI1134:AO1134"/>
    <mergeCell ref="AP1134:BB1134"/>
    <mergeCell ref="M1132:T1132"/>
    <mergeCell ref="A1133:L1133"/>
    <mergeCell ref="M1133:T1133"/>
    <mergeCell ref="U1133:AA1133"/>
    <mergeCell ref="AB1133:AH1133"/>
    <mergeCell ref="AI1133:AO1133"/>
    <mergeCell ref="T1126:AF1126"/>
    <mergeCell ref="AG1126:BB1126"/>
    <mergeCell ref="A1131:L1131"/>
    <mergeCell ref="M1131:T1131"/>
    <mergeCell ref="U1131:AA1132"/>
    <mergeCell ref="AB1131:AH1132"/>
    <mergeCell ref="AI1131:AO1132"/>
    <mergeCell ref="AP1131:BB1132"/>
    <mergeCell ref="A1132:L1132"/>
    <mergeCell ref="AC1150:AH1150"/>
    <mergeCell ref="AI1150:AP1150"/>
    <mergeCell ref="AQ1150:BB1150"/>
    <mergeCell ref="A1151:M1151"/>
    <mergeCell ref="N1151:Q1151"/>
    <mergeCell ref="R1151:V1151"/>
    <mergeCell ref="W1151:AB1151"/>
    <mergeCell ref="AC1151:AH1151"/>
    <mergeCell ref="AI1151:AP1151"/>
    <mergeCell ref="AQ1151:BB1151"/>
    <mergeCell ref="R1148:V1148"/>
    <mergeCell ref="AC1148:AH1148"/>
    <mergeCell ref="AI1148:AP1148"/>
    <mergeCell ref="AQ1148:BB1148"/>
    <mergeCell ref="AC1149:AH1149"/>
    <mergeCell ref="AI1149:AP1149"/>
    <mergeCell ref="AQ1149:BB1149"/>
    <mergeCell ref="AQ1146:BB1146"/>
    <mergeCell ref="R1147:V1147"/>
    <mergeCell ref="W1147:AB1147"/>
    <mergeCell ref="AC1147:AH1147"/>
    <mergeCell ref="AI1147:AP1147"/>
    <mergeCell ref="AQ1147:BB1147"/>
    <mergeCell ref="A1146:M1146"/>
    <mergeCell ref="N1146:Q1146"/>
    <mergeCell ref="R1146:V1146"/>
    <mergeCell ref="W1146:AB1146"/>
    <mergeCell ref="AC1146:AH1146"/>
    <mergeCell ref="AI1146:AP1146"/>
    <mergeCell ref="W1144:AB1144"/>
    <mergeCell ref="AC1144:AH1144"/>
    <mergeCell ref="AI1144:AP1144"/>
    <mergeCell ref="AQ1144:BB1144"/>
    <mergeCell ref="W1145:AB1145"/>
    <mergeCell ref="AC1145:AH1145"/>
    <mergeCell ref="AI1145:AP1145"/>
    <mergeCell ref="AQ1145:BB1145"/>
    <mergeCell ref="AQ1156:BB1156"/>
    <mergeCell ref="A1157:M1157"/>
    <mergeCell ref="N1157:Q1157"/>
    <mergeCell ref="R1157:V1157"/>
    <mergeCell ref="W1157:AB1157"/>
    <mergeCell ref="AC1157:AH1157"/>
    <mergeCell ref="AI1157:AP1157"/>
    <mergeCell ref="AQ1157:BB1157"/>
    <mergeCell ref="A1156:M1156"/>
    <mergeCell ref="N1156:Q1156"/>
    <mergeCell ref="R1156:V1156"/>
    <mergeCell ref="W1156:AB1156"/>
    <mergeCell ref="AC1156:AH1156"/>
    <mergeCell ref="AI1156:AP1156"/>
    <mergeCell ref="AQ1154:BB1154"/>
    <mergeCell ref="A1155:M1155"/>
    <mergeCell ref="N1155:Q1155"/>
    <mergeCell ref="R1155:V1155"/>
    <mergeCell ref="W1155:AB1155"/>
    <mergeCell ref="AC1155:AH1155"/>
    <mergeCell ref="AI1155:AP1155"/>
    <mergeCell ref="AQ1155:BB1155"/>
    <mergeCell ref="A1154:M1154"/>
    <mergeCell ref="N1154:Q1154"/>
    <mergeCell ref="R1154:V1154"/>
    <mergeCell ref="W1154:AB1154"/>
    <mergeCell ref="AC1154:AH1154"/>
    <mergeCell ref="AI1154:AP1154"/>
    <mergeCell ref="AQ1152:BB1152"/>
    <mergeCell ref="A1153:M1153"/>
    <mergeCell ref="N1153:Q1153"/>
    <mergeCell ref="R1153:V1153"/>
    <mergeCell ref="W1153:AB1153"/>
    <mergeCell ref="AC1153:AH1153"/>
    <mergeCell ref="AI1153:AP1153"/>
    <mergeCell ref="AQ1153:BB1153"/>
    <mergeCell ref="A1152:M1152"/>
    <mergeCell ref="N1152:Q1152"/>
    <mergeCell ref="R1152:V1152"/>
    <mergeCell ref="W1152:AB1152"/>
    <mergeCell ref="AC1152:AH1152"/>
    <mergeCell ref="AI1152:AP1152"/>
    <mergeCell ref="W1164:AB1164"/>
    <mergeCell ref="AC1164:AH1164"/>
    <mergeCell ref="AI1164:AP1164"/>
    <mergeCell ref="AQ1164:BB1164"/>
    <mergeCell ref="A1165:M1165"/>
    <mergeCell ref="N1165:Q1165"/>
    <mergeCell ref="R1165:V1165"/>
    <mergeCell ref="W1165:AB1165"/>
    <mergeCell ref="AC1165:AH1165"/>
    <mergeCell ref="AI1165:AP1165"/>
    <mergeCell ref="A1162:H1162"/>
    <mergeCell ref="W1162:AB1162"/>
    <mergeCell ref="AC1162:AH1162"/>
    <mergeCell ref="AI1162:AP1162"/>
    <mergeCell ref="AQ1162:BB1162"/>
    <mergeCell ref="W1163:AB1163"/>
    <mergeCell ref="AC1163:AH1163"/>
    <mergeCell ref="AI1163:AP1163"/>
    <mergeCell ref="AQ1163:BB1163"/>
    <mergeCell ref="AQ1158:BB1158"/>
    <mergeCell ref="A1159:M1159"/>
    <mergeCell ref="N1159:Q1159"/>
    <mergeCell ref="R1159:V1159"/>
    <mergeCell ref="W1159:AB1159"/>
    <mergeCell ref="AC1159:AH1159"/>
    <mergeCell ref="AI1159:AP1159"/>
    <mergeCell ref="AQ1159:BB1159"/>
    <mergeCell ref="A1158:M1158"/>
    <mergeCell ref="N1158:Q1158"/>
    <mergeCell ref="R1158:V1158"/>
    <mergeCell ref="W1158:AB1158"/>
    <mergeCell ref="AC1158:AH1158"/>
    <mergeCell ref="AI1158:AP1158"/>
    <mergeCell ref="AQ1171:BB1171"/>
    <mergeCell ref="A1172:M1172"/>
    <mergeCell ref="N1172:Q1172"/>
    <mergeCell ref="R1172:V1172"/>
    <mergeCell ref="W1172:AB1172"/>
    <mergeCell ref="AC1172:AH1172"/>
    <mergeCell ref="AI1172:AP1172"/>
    <mergeCell ref="AQ1172:BB1172"/>
    <mergeCell ref="A1171:M1171"/>
    <mergeCell ref="N1171:Q1171"/>
    <mergeCell ref="R1171:V1171"/>
    <mergeCell ref="W1171:AB1171"/>
    <mergeCell ref="AC1171:AH1171"/>
    <mergeCell ref="AI1171:AP1171"/>
    <mergeCell ref="AC1169:AH1169"/>
    <mergeCell ref="AI1169:AP1169"/>
    <mergeCell ref="AQ1169:BB1169"/>
    <mergeCell ref="A1170:M1170"/>
    <mergeCell ref="N1170:Q1170"/>
    <mergeCell ref="R1170:V1170"/>
    <mergeCell ref="W1170:AB1170"/>
    <mergeCell ref="AC1170:AH1170"/>
    <mergeCell ref="AI1170:AP1170"/>
    <mergeCell ref="AQ1170:BB1170"/>
    <mergeCell ref="R1167:V1167"/>
    <mergeCell ref="AC1167:AH1167"/>
    <mergeCell ref="AI1167:AP1167"/>
    <mergeCell ref="AQ1167:BB1167"/>
    <mergeCell ref="AC1168:AH1168"/>
    <mergeCell ref="AI1168:AP1168"/>
    <mergeCell ref="AQ1168:BB1168"/>
    <mergeCell ref="AQ1165:BB1165"/>
    <mergeCell ref="R1166:V1166"/>
    <mergeCell ref="W1166:AB1166"/>
    <mergeCell ref="AC1166:AH1166"/>
    <mergeCell ref="AI1166:AP1166"/>
    <mergeCell ref="AQ1166:BB1166"/>
    <mergeCell ref="AQ1177:BB1177"/>
    <mergeCell ref="A1178:M1178"/>
    <mergeCell ref="N1178:Q1178"/>
    <mergeCell ref="R1178:V1178"/>
    <mergeCell ref="W1178:AB1178"/>
    <mergeCell ref="AC1178:AH1178"/>
    <mergeCell ref="AI1178:AP1178"/>
    <mergeCell ref="AQ1178:BB1178"/>
    <mergeCell ref="A1177:M1177"/>
    <mergeCell ref="N1177:Q1177"/>
    <mergeCell ref="R1177:V1177"/>
    <mergeCell ref="W1177:AB1177"/>
    <mergeCell ref="AC1177:AH1177"/>
    <mergeCell ref="AI1177:AP1177"/>
    <mergeCell ref="AQ1175:BB1175"/>
    <mergeCell ref="A1176:M1176"/>
    <mergeCell ref="N1176:Q1176"/>
    <mergeCell ref="R1176:V1176"/>
    <mergeCell ref="W1176:AB1176"/>
    <mergeCell ref="AC1176:AH1176"/>
    <mergeCell ref="AI1176:AP1176"/>
    <mergeCell ref="AQ1176:BB1176"/>
    <mergeCell ref="A1175:M1175"/>
    <mergeCell ref="N1175:Q1175"/>
    <mergeCell ref="R1175:V1175"/>
    <mergeCell ref="W1175:AB1175"/>
    <mergeCell ref="AC1175:AH1175"/>
    <mergeCell ref="AI1175:AP1175"/>
    <mergeCell ref="AQ1173:BB1173"/>
    <mergeCell ref="A1174:M1174"/>
    <mergeCell ref="N1174:Q1174"/>
    <mergeCell ref="R1174:V1174"/>
    <mergeCell ref="W1174:AB1174"/>
    <mergeCell ref="AC1174:AH1174"/>
    <mergeCell ref="AI1174:AP1174"/>
    <mergeCell ref="AQ1174:BB1174"/>
    <mergeCell ref="A1173:M1173"/>
    <mergeCell ref="N1173:Q1173"/>
    <mergeCell ref="R1173:V1173"/>
    <mergeCell ref="W1173:AB1173"/>
    <mergeCell ref="AC1173:AH1173"/>
    <mergeCell ref="AI1173:AP1173"/>
    <mergeCell ref="A1188:AE1188"/>
    <mergeCell ref="AF1188:AN1188"/>
    <mergeCell ref="AO1188:BB1188"/>
    <mergeCell ref="A1189:AE1189"/>
    <mergeCell ref="AF1189:AN1189"/>
    <mergeCell ref="AO1189:BB1189"/>
    <mergeCell ref="AQ1181:BB1181"/>
    <mergeCell ref="A1186:AE1186"/>
    <mergeCell ref="AF1186:AN1186"/>
    <mergeCell ref="AO1186:BB1186"/>
    <mergeCell ref="A1187:AE1187"/>
    <mergeCell ref="AF1187:AN1187"/>
    <mergeCell ref="AO1187:BB1187"/>
    <mergeCell ref="A1181:M1181"/>
    <mergeCell ref="N1181:Q1181"/>
    <mergeCell ref="R1181:V1181"/>
    <mergeCell ref="W1181:AB1181"/>
    <mergeCell ref="AC1181:AH1181"/>
    <mergeCell ref="AI1181:AP1181"/>
    <mergeCell ref="AQ1179:BB1179"/>
    <mergeCell ref="A1180:M1180"/>
    <mergeCell ref="N1180:Q1180"/>
    <mergeCell ref="R1180:V1180"/>
    <mergeCell ref="W1180:AB1180"/>
    <mergeCell ref="AC1180:AH1180"/>
    <mergeCell ref="AI1180:AP1180"/>
    <mergeCell ref="AQ1180:BB1180"/>
    <mergeCell ref="A1179:M1179"/>
    <mergeCell ref="N1179:Q1179"/>
    <mergeCell ref="R1179:V1179"/>
    <mergeCell ref="W1179:AB1179"/>
    <mergeCell ref="AC1179:AH1179"/>
    <mergeCell ref="AI1179:AP1179"/>
    <mergeCell ref="A1200:AE1200"/>
    <mergeCell ref="AF1200:AN1200"/>
    <mergeCell ref="AO1200:BB1200"/>
    <mergeCell ref="A1201:AE1201"/>
    <mergeCell ref="AF1201:AN1201"/>
    <mergeCell ref="AO1201:BB1201"/>
    <mergeCell ref="A1198:AE1198"/>
    <mergeCell ref="AF1198:AN1198"/>
    <mergeCell ref="AO1198:BB1198"/>
    <mergeCell ref="A1199:AE1199"/>
    <mergeCell ref="AF1199:AN1199"/>
    <mergeCell ref="AO1199:BB1199"/>
    <mergeCell ref="A1196:AE1196"/>
    <mergeCell ref="AF1196:AN1196"/>
    <mergeCell ref="AO1196:BB1196"/>
    <mergeCell ref="A1197:AE1197"/>
    <mergeCell ref="AF1197:AN1197"/>
    <mergeCell ref="AO1197:BB1197"/>
    <mergeCell ref="A1194:AE1194"/>
    <mergeCell ref="AF1194:AN1194"/>
    <mergeCell ref="AO1194:BB1194"/>
    <mergeCell ref="A1195:AE1195"/>
    <mergeCell ref="AF1195:AN1195"/>
    <mergeCell ref="AO1195:BB1195"/>
    <mergeCell ref="A1192:AE1192"/>
    <mergeCell ref="AF1192:AN1192"/>
    <mergeCell ref="AO1192:BB1192"/>
    <mergeCell ref="A1193:AE1193"/>
    <mergeCell ref="AF1193:AN1193"/>
    <mergeCell ref="AO1193:BB1193"/>
    <mergeCell ref="A1190:AE1190"/>
    <mergeCell ref="AF1190:AN1190"/>
    <mergeCell ref="AO1190:BB1190"/>
    <mergeCell ref="A1191:AE1191"/>
    <mergeCell ref="AF1191:AN1191"/>
    <mergeCell ref="AO1191:BB1191"/>
    <mergeCell ref="A1216:V1216"/>
    <mergeCell ref="W1216:AD1216"/>
    <mergeCell ref="AE1216:AL1216"/>
    <mergeCell ref="AM1216:BB1216"/>
    <mergeCell ref="A1217:V1217"/>
    <mergeCell ref="W1217:AD1217"/>
    <mergeCell ref="AE1217:AL1217"/>
    <mergeCell ref="AM1217:BB1217"/>
    <mergeCell ref="A1214:V1214"/>
    <mergeCell ref="W1214:AD1214"/>
    <mergeCell ref="AE1214:AL1214"/>
    <mergeCell ref="AM1214:BB1214"/>
    <mergeCell ref="A1215:V1215"/>
    <mergeCell ref="W1215:AD1215"/>
    <mergeCell ref="AE1215:AL1215"/>
    <mergeCell ref="AM1215:BB1215"/>
    <mergeCell ref="A1212:V1212"/>
    <mergeCell ref="W1212:AD1212"/>
    <mergeCell ref="AE1212:AL1212"/>
    <mergeCell ref="AM1212:BB1212"/>
    <mergeCell ref="A1213:V1213"/>
    <mergeCell ref="W1213:AD1213"/>
    <mergeCell ref="AE1213:AL1213"/>
    <mergeCell ref="AM1213:BB1213"/>
    <mergeCell ref="A1210:V1211"/>
    <mergeCell ref="W1210:AL1210"/>
    <mergeCell ref="AM1210:BB1210"/>
    <mergeCell ref="W1211:AD1211"/>
    <mergeCell ref="AE1211:AL1211"/>
    <mergeCell ref="AM1211:BB1211"/>
    <mergeCell ref="A1202:AE1202"/>
    <mergeCell ref="AF1202:AN1202"/>
    <mergeCell ref="AO1202:BB1202"/>
    <mergeCell ref="A1203:AE1203"/>
    <mergeCell ref="AF1203:AN1203"/>
    <mergeCell ref="AO1203:BB1203"/>
    <mergeCell ref="U1229:AI1229"/>
    <mergeCell ref="AJ1229:BB1229"/>
    <mergeCell ref="U1231:AC1231"/>
    <mergeCell ref="AD1231:AI1231"/>
    <mergeCell ref="AJ1231:AQ1231"/>
    <mergeCell ref="AR1231:BB1231"/>
    <mergeCell ref="U1226:AI1226"/>
    <mergeCell ref="AJ1226:BB1226"/>
    <mergeCell ref="A1227:T1227"/>
    <mergeCell ref="U1227:AI1227"/>
    <mergeCell ref="AJ1227:BB1227"/>
    <mergeCell ref="U1228:AI1228"/>
    <mergeCell ref="AJ1228:BB1228"/>
    <mergeCell ref="A1222:V1222"/>
    <mergeCell ref="W1222:AD1222"/>
    <mergeCell ref="AE1222:AL1222"/>
    <mergeCell ref="AM1222:BB1222"/>
    <mergeCell ref="U1225:AI1225"/>
    <mergeCell ref="AJ1225:BB1225"/>
    <mergeCell ref="A1220:V1220"/>
    <mergeCell ref="W1220:AD1220"/>
    <mergeCell ref="AE1220:AL1220"/>
    <mergeCell ref="AM1220:BB1220"/>
    <mergeCell ref="A1221:V1221"/>
    <mergeCell ref="W1221:AD1221"/>
    <mergeCell ref="AE1221:AL1221"/>
    <mergeCell ref="AM1221:BB1221"/>
    <mergeCell ref="A1218:V1218"/>
    <mergeCell ref="W1218:AD1218"/>
    <mergeCell ref="AE1218:AL1218"/>
    <mergeCell ref="AM1218:BB1218"/>
    <mergeCell ref="A1219:V1219"/>
    <mergeCell ref="W1219:AD1219"/>
    <mergeCell ref="AE1219:AL1219"/>
    <mergeCell ref="AM1219:BB1219"/>
    <mergeCell ref="U1238:AC1238"/>
    <mergeCell ref="AD1238:AI1238"/>
    <mergeCell ref="AJ1238:AQ1238"/>
    <mergeCell ref="AR1238:BB1238"/>
    <mergeCell ref="A1239:T1239"/>
    <mergeCell ref="U1239:AC1239"/>
    <mergeCell ref="AD1239:AI1239"/>
    <mergeCell ref="AJ1239:AQ1239"/>
    <mergeCell ref="AR1239:BB1239"/>
    <mergeCell ref="A1236:T1236"/>
    <mergeCell ref="U1236:AC1236"/>
    <mergeCell ref="AD1236:AI1236"/>
    <mergeCell ref="AJ1236:AQ1236"/>
    <mergeCell ref="AR1236:BB1236"/>
    <mergeCell ref="A1237:T1237"/>
    <mergeCell ref="U1237:AC1237"/>
    <mergeCell ref="AD1237:AI1237"/>
    <mergeCell ref="AJ1237:AQ1237"/>
    <mergeCell ref="AR1237:BB1237"/>
    <mergeCell ref="U1234:AC1234"/>
    <mergeCell ref="AD1234:AI1234"/>
    <mergeCell ref="AJ1234:AQ1234"/>
    <mergeCell ref="AR1234:BB1234"/>
    <mergeCell ref="A1235:T1235"/>
    <mergeCell ref="U1235:AC1235"/>
    <mergeCell ref="AD1235:AI1235"/>
    <mergeCell ref="AJ1235:AQ1235"/>
    <mergeCell ref="AR1235:BB1235"/>
    <mergeCell ref="U1232:AC1232"/>
    <mergeCell ref="AD1232:AI1232"/>
    <mergeCell ref="AJ1232:AQ1232"/>
    <mergeCell ref="AR1232:BB1232"/>
    <mergeCell ref="A1233:T1233"/>
    <mergeCell ref="U1233:AC1233"/>
    <mergeCell ref="AD1233:AI1233"/>
    <mergeCell ref="AJ1233:AQ1233"/>
    <mergeCell ref="AR1233:BB1233"/>
    <mergeCell ref="AD1255:AM1255"/>
    <mergeCell ref="AN1255:BB1255"/>
    <mergeCell ref="I1261:AB1261"/>
    <mergeCell ref="AC1261:BB1261"/>
    <mergeCell ref="AC1262:BB1262"/>
    <mergeCell ref="AD1252:AM1252"/>
    <mergeCell ref="AN1252:BB1252"/>
    <mergeCell ref="AD1253:AM1253"/>
    <mergeCell ref="AN1253:BB1253"/>
    <mergeCell ref="AD1254:AM1254"/>
    <mergeCell ref="AN1254:BB1254"/>
    <mergeCell ref="AD1249:AM1249"/>
    <mergeCell ref="AN1249:BB1249"/>
    <mergeCell ref="A1250:AC1250"/>
    <mergeCell ref="AD1250:AM1250"/>
    <mergeCell ref="AN1250:BB1250"/>
    <mergeCell ref="AD1251:AM1251"/>
    <mergeCell ref="AN1251:BB1251"/>
    <mergeCell ref="AD1246:BB1246"/>
    <mergeCell ref="AD1247:AM1247"/>
    <mergeCell ref="AN1247:BB1247"/>
    <mergeCell ref="AD1248:AM1248"/>
    <mergeCell ref="AN1248:BB1248"/>
    <mergeCell ref="A1240:T1240"/>
    <mergeCell ref="U1240:AC1240"/>
    <mergeCell ref="AD1240:AI1240"/>
    <mergeCell ref="AJ1240:AQ1240"/>
    <mergeCell ref="AR1240:BB1240"/>
    <mergeCell ref="A1241:T1241"/>
    <mergeCell ref="U1241:AC1241"/>
    <mergeCell ref="AD1241:AI1241"/>
    <mergeCell ref="AJ1241:AQ1241"/>
    <mergeCell ref="AR1241:BB1241"/>
    <mergeCell ref="I1269:N1269"/>
    <mergeCell ref="O1269:V1269"/>
    <mergeCell ref="W1269:AB1269"/>
    <mergeCell ref="AC1269:AH1269"/>
    <mergeCell ref="AI1269:AP1269"/>
    <mergeCell ref="AQ1269:BB1269"/>
    <mergeCell ref="AQ1267:BB1267"/>
    <mergeCell ref="I1268:N1268"/>
    <mergeCell ref="O1268:V1268"/>
    <mergeCell ref="W1268:AB1268"/>
    <mergeCell ref="AC1268:AH1268"/>
    <mergeCell ref="AI1268:AP1268"/>
    <mergeCell ref="AQ1268:BB1268"/>
    <mergeCell ref="A1267:H1267"/>
    <mergeCell ref="I1267:N1267"/>
    <mergeCell ref="O1267:V1267"/>
    <mergeCell ref="W1267:AB1267"/>
    <mergeCell ref="AC1267:AH1267"/>
    <mergeCell ref="AI1267:AP1267"/>
    <mergeCell ref="I1266:N1266"/>
    <mergeCell ref="O1266:V1266"/>
    <mergeCell ref="W1266:AB1266"/>
    <mergeCell ref="AC1266:AH1266"/>
    <mergeCell ref="AI1266:AP1266"/>
    <mergeCell ref="AQ1266:BB1266"/>
    <mergeCell ref="I1265:N1265"/>
    <mergeCell ref="O1265:V1265"/>
    <mergeCell ref="W1265:AB1265"/>
    <mergeCell ref="AC1265:AH1265"/>
    <mergeCell ref="AI1265:AP1265"/>
    <mergeCell ref="AQ1265:BB1265"/>
    <mergeCell ref="A1263:H1263"/>
    <mergeCell ref="I1263:AB1263"/>
    <mergeCell ref="AC1263:BB1263"/>
    <mergeCell ref="A1264:H1264"/>
    <mergeCell ref="I1264:N1264"/>
    <mergeCell ref="O1264:V1264"/>
    <mergeCell ref="W1264:AB1264"/>
    <mergeCell ref="AC1264:AH1264"/>
    <mergeCell ref="AI1264:AP1264"/>
    <mergeCell ref="AQ1264:BB1264"/>
    <mergeCell ref="AQ1282:BB1282"/>
    <mergeCell ref="A1283:H1283"/>
    <mergeCell ref="I1283:N1283"/>
    <mergeCell ref="O1283:V1283"/>
    <mergeCell ref="W1283:AB1283"/>
    <mergeCell ref="AC1283:AH1283"/>
    <mergeCell ref="AI1283:AP1283"/>
    <mergeCell ref="AQ1283:BB1283"/>
    <mergeCell ref="A1282:H1282"/>
    <mergeCell ref="I1282:N1282"/>
    <mergeCell ref="O1282:V1282"/>
    <mergeCell ref="W1282:AB1282"/>
    <mergeCell ref="AC1282:AH1282"/>
    <mergeCell ref="AI1282:AP1282"/>
    <mergeCell ref="AC1278:AH1280"/>
    <mergeCell ref="AI1278:AP1280"/>
    <mergeCell ref="AQ1278:BB1280"/>
    <mergeCell ref="A1281:H1281"/>
    <mergeCell ref="I1281:N1281"/>
    <mergeCell ref="O1281:V1281"/>
    <mergeCell ref="W1281:AB1281"/>
    <mergeCell ref="AC1281:AH1281"/>
    <mergeCell ref="AI1281:AP1281"/>
    <mergeCell ref="AQ1281:BB1281"/>
    <mergeCell ref="A1276:H1280"/>
    <mergeCell ref="I1276:V1277"/>
    <mergeCell ref="W1276:AH1277"/>
    <mergeCell ref="AI1276:BB1277"/>
    <mergeCell ref="I1278:N1280"/>
    <mergeCell ref="O1278:V1280"/>
    <mergeCell ref="W1278:AB1280"/>
    <mergeCell ref="I1270:N1270"/>
    <mergeCell ref="O1270:V1270"/>
    <mergeCell ref="W1270:AB1270"/>
    <mergeCell ref="AC1270:AH1270"/>
    <mergeCell ref="AI1270:AP1270"/>
    <mergeCell ref="AQ1270:BB1270"/>
    <mergeCell ref="AH1295:BB1295"/>
    <mergeCell ref="M1296:S1296"/>
    <mergeCell ref="T1296:Z1296"/>
    <mergeCell ref="AA1296:AG1296"/>
    <mergeCell ref="AH1296:AN1296"/>
    <mergeCell ref="AO1296:BB1296"/>
    <mergeCell ref="A1293:L1298"/>
    <mergeCell ref="M1293:S1293"/>
    <mergeCell ref="T1293:AG1293"/>
    <mergeCell ref="AH1293:BB1293"/>
    <mergeCell ref="M1294:S1294"/>
    <mergeCell ref="T1294:AG1294"/>
    <mergeCell ref="AH1294:BB1294"/>
    <mergeCell ref="M1295:S1295"/>
    <mergeCell ref="T1295:AG1295"/>
    <mergeCell ref="AQ1286:BB1286"/>
    <mergeCell ref="A1287:H1287"/>
    <mergeCell ref="I1287:N1287"/>
    <mergeCell ref="O1287:V1287"/>
    <mergeCell ref="W1287:AB1287"/>
    <mergeCell ref="AC1287:AH1287"/>
    <mergeCell ref="AI1287:AP1287"/>
    <mergeCell ref="AQ1287:BB1287"/>
    <mergeCell ref="A1286:H1286"/>
    <mergeCell ref="I1286:N1286"/>
    <mergeCell ref="O1286:V1286"/>
    <mergeCell ref="W1286:AB1286"/>
    <mergeCell ref="AC1286:AH1286"/>
    <mergeCell ref="AI1286:AP1286"/>
    <mergeCell ref="AQ1284:BB1284"/>
    <mergeCell ref="A1285:H1285"/>
    <mergeCell ref="I1285:N1285"/>
    <mergeCell ref="O1285:V1285"/>
    <mergeCell ref="W1285:AB1285"/>
    <mergeCell ref="AC1285:AH1285"/>
    <mergeCell ref="AI1285:AP1285"/>
    <mergeCell ref="AQ1285:BB1285"/>
    <mergeCell ref="A1284:H1284"/>
    <mergeCell ref="I1284:N1284"/>
    <mergeCell ref="O1284:V1284"/>
    <mergeCell ref="W1284:AB1284"/>
    <mergeCell ref="AC1284:AH1284"/>
    <mergeCell ref="AI1284:AP1284"/>
    <mergeCell ref="M1303:S1303"/>
    <mergeCell ref="T1303:Z1303"/>
    <mergeCell ref="AA1303:AG1303"/>
    <mergeCell ref="AH1303:AN1303"/>
    <mergeCell ref="AO1303:BB1303"/>
    <mergeCell ref="M1304:S1304"/>
    <mergeCell ref="T1304:Z1304"/>
    <mergeCell ref="AA1304:AG1304"/>
    <mergeCell ref="AH1304:AN1304"/>
    <mergeCell ref="AO1304:BB1304"/>
    <mergeCell ref="M1300:S1301"/>
    <mergeCell ref="T1300:Z1301"/>
    <mergeCell ref="AA1300:AG1301"/>
    <mergeCell ref="AH1300:AN1301"/>
    <mergeCell ref="AO1300:BB1301"/>
    <mergeCell ref="M1302:S1302"/>
    <mergeCell ref="T1302:Z1302"/>
    <mergeCell ref="AA1302:AG1302"/>
    <mergeCell ref="AH1302:AN1302"/>
    <mergeCell ref="AO1302:BB1302"/>
    <mergeCell ref="A1299:L1299"/>
    <mergeCell ref="M1299:S1299"/>
    <mergeCell ref="T1299:Z1299"/>
    <mergeCell ref="AA1299:AG1299"/>
    <mergeCell ref="AH1299:AN1299"/>
    <mergeCell ref="AO1299:BB1299"/>
    <mergeCell ref="M1297:S1297"/>
    <mergeCell ref="T1297:Z1297"/>
    <mergeCell ref="AA1297:AG1297"/>
    <mergeCell ref="AH1297:AN1297"/>
    <mergeCell ref="AO1297:BB1297"/>
    <mergeCell ref="M1298:S1298"/>
    <mergeCell ref="T1298:Z1298"/>
    <mergeCell ref="AA1298:AG1298"/>
    <mergeCell ref="AH1298:AN1298"/>
    <mergeCell ref="AO1298:BB1298"/>
    <mergeCell ref="A1319:AE1319"/>
    <mergeCell ref="AF1319:AN1319"/>
    <mergeCell ref="AO1319:BB1319"/>
    <mergeCell ref="A1320:AE1320"/>
    <mergeCell ref="AF1320:AN1320"/>
    <mergeCell ref="AO1320:BB1320"/>
    <mergeCell ref="A1316:BA1316"/>
    <mergeCell ref="A1317:AE1317"/>
    <mergeCell ref="AF1317:AN1317"/>
    <mergeCell ref="AO1317:BB1317"/>
    <mergeCell ref="A1318:AE1318"/>
    <mergeCell ref="AF1318:AN1318"/>
    <mergeCell ref="AO1318:BB1318"/>
    <mergeCell ref="M1309:S1312"/>
    <mergeCell ref="T1309:Z1312"/>
    <mergeCell ref="AA1309:AG1312"/>
    <mergeCell ref="AH1309:AN1312"/>
    <mergeCell ref="AO1309:BB1312"/>
    <mergeCell ref="M1307:S1307"/>
    <mergeCell ref="T1307:Z1307"/>
    <mergeCell ref="AA1307:AG1307"/>
    <mergeCell ref="AH1307:AN1307"/>
    <mergeCell ref="AO1307:BB1307"/>
    <mergeCell ref="M1308:S1308"/>
    <mergeCell ref="T1308:Z1308"/>
    <mergeCell ref="AA1308:AG1308"/>
    <mergeCell ref="AH1308:AN1308"/>
    <mergeCell ref="AO1308:BB1308"/>
    <mergeCell ref="M1305:S1305"/>
    <mergeCell ref="T1305:Z1305"/>
    <mergeCell ref="AA1305:AG1305"/>
    <mergeCell ref="AH1305:AN1305"/>
    <mergeCell ref="AO1305:BB1305"/>
    <mergeCell ref="M1306:S1306"/>
    <mergeCell ref="T1306:Z1306"/>
    <mergeCell ref="AA1306:AG1306"/>
    <mergeCell ref="AH1306:AN1306"/>
    <mergeCell ref="AO1306:BB1306"/>
    <mergeCell ref="A1331:AE1331"/>
    <mergeCell ref="AF1331:AN1331"/>
    <mergeCell ref="AO1331:BB1331"/>
    <mergeCell ref="A1332:AE1332"/>
    <mergeCell ref="AF1332:AN1332"/>
    <mergeCell ref="AO1332:BB1332"/>
    <mergeCell ref="A1329:AE1329"/>
    <mergeCell ref="AF1329:AN1329"/>
    <mergeCell ref="AO1329:BB1329"/>
    <mergeCell ref="A1330:AE1330"/>
    <mergeCell ref="AF1330:AN1330"/>
    <mergeCell ref="AO1330:BB1330"/>
    <mergeCell ref="A1327:AE1327"/>
    <mergeCell ref="AF1327:AN1327"/>
    <mergeCell ref="AO1327:BB1327"/>
    <mergeCell ref="A1328:AE1328"/>
    <mergeCell ref="AF1328:AN1328"/>
    <mergeCell ref="AO1328:BB1328"/>
    <mergeCell ref="A1325:AE1325"/>
    <mergeCell ref="AF1325:AN1325"/>
    <mergeCell ref="AO1325:BB1325"/>
    <mergeCell ref="A1326:AE1326"/>
    <mergeCell ref="AF1326:AN1326"/>
    <mergeCell ref="AO1326:BB1326"/>
    <mergeCell ref="A1323:AE1323"/>
    <mergeCell ref="AF1323:AN1323"/>
    <mergeCell ref="AO1323:BB1323"/>
    <mergeCell ref="A1324:AE1324"/>
    <mergeCell ref="AF1324:AN1324"/>
    <mergeCell ref="AO1324:BB1324"/>
    <mergeCell ref="A1321:AE1321"/>
    <mergeCell ref="AF1321:AN1321"/>
    <mergeCell ref="AO1321:BB1321"/>
    <mergeCell ref="A1322:AE1322"/>
    <mergeCell ref="AF1322:AN1322"/>
    <mergeCell ref="AO1322:BB1322"/>
    <mergeCell ref="A1346:AE1346"/>
    <mergeCell ref="AF1346:AN1346"/>
    <mergeCell ref="AO1346:BB1346"/>
    <mergeCell ref="A1347:AE1347"/>
    <mergeCell ref="AF1347:AN1347"/>
    <mergeCell ref="AO1347:BB1347"/>
    <mergeCell ref="A1344:AE1344"/>
    <mergeCell ref="AF1344:AN1344"/>
    <mergeCell ref="AO1344:BB1344"/>
    <mergeCell ref="A1345:AE1345"/>
    <mergeCell ref="AF1345:AN1345"/>
    <mergeCell ref="AO1345:BB1345"/>
    <mergeCell ref="A1348:AE1348"/>
    <mergeCell ref="AF1348:AN1348"/>
    <mergeCell ref="AO1348:BB1348"/>
    <mergeCell ref="BF1348:BN1348"/>
    <mergeCell ref="A1342:AE1342"/>
    <mergeCell ref="AF1342:AN1342"/>
    <mergeCell ref="AO1342:BB1342"/>
    <mergeCell ref="A1343:AE1343"/>
    <mergeCell ref="AF1343:AN1343"/>
    <mergeCell ref="AO1343:BB1343"/>
    <mergeCell ref="AO1339:BB1339"/>
    <mergeCell ref="A1340:AE1340"/>
    <mergeCell ref="AF1340:AN1340"/>
    <mergeCell ref="AO1340:BB1340"/>
    <mergeCell ref="AF1341:AN1341"/>
    <mergeCell ref="AO1341:BB1341"/>
    <mergeCell ref="A1333:AE1333"/>
    <mergeCell ref="AF1333:AN1333"/>
    <mergeCell ref="AO1333:BB1333"/>
    <mergeCell ref="A1334:AE1334"/>
    <mergeCell ref="AF1334:AN1334"/>
    <mergeCell ref="AO1334:BB1334"/>
    <mergeCell ref="A1365:AE1365"/>
    <mergeCell ref="AF1365:AN1365"/>
    <mergeCell ref="AO1365:BB1365"/>
    <mergeCell ref="A1366:AE1366"/>
    <mergeCell ref="AF1366:AN1366"/>
    <mergeCell ref="AO1366:BB1366"/>
    <mergeCell ref="A1363:AE1363"/>
    <mergeCell ref="AF1363:AN1363"/>
    <mergeCell ref="AO1363:BB1363"/>
    <mergeCell ref="A1364:AE1364"/>
    <mergeCell ref="AF1364:AN1364"/>
    <mergeCell ref="AO1364:BB1364"/>
    <mergeCell ref="A1361:AE1361"/>
    <mergeCell ref="AF1361:AN1361"/>
    <mergeCell ref="AO1361:BB1361"/>
    <mergeCell ref="A1362:AE1362"/>
    <mergeCell ref="AF1362:AN1362"/>
    <mergeCell ref="AO1362:BB1362"/>
    <mergeCell ref="A1359:AE1359"/>
    <mergeCell ref="AF1359:AN1359"/>
    <mergeCell ref="AO1359:BB1359"/>
    <mergeCell ref="A1360:AE1360"/>
    <mergeCell ref="AF1360:AN1360"/>
    <mergeCell ref="AO1360:BB1360"/>
    <mergeCell ref="AO1356:BB1356"/>
    <mergeCell ref="A1357:AE1357"/>
    <mergeCell ref="AF1357:AN1357"/>
    <mergeCell ref="AO1357:BB1357"/>
    <mergeCell ref="AF1358:AN1358"/>
    <mergeCell ref="AO1358:BB1358"/>
    <mergeCell ref="BF1347:BN1347"/>
    <mergeCell ref="A1349:AE1349"/>
    <mergeCell ref="AF1349:AN1349"/>
    <mergeCell ref="AO1349:BB1349"/>
    <mergeCell ref="BF1349:BQ1349"/>
    <mergeCell ref="A1377:AE1377"/>
    <mergeCell ref="AF1377:AN1377"/>
    <mergeCell ref="AO1377:BB1377"/>
    <mergeCell ref="A1378:AE1378"/>
    <mergeCell ref="AF1378:AN1378"/>
    <mergeCell ref="AO1378:BB1378"/>
    <mergeCell ref="A1375:AE1375"/>
    <mergeCell ref="AF1375:AN1375"/>
    <mergeCell ref="AO1375:BB1375"/>
    <mergeCell ref="A1376:AE1376"/>
    <mergeCell ref="AF1376:AN1376"/>
    <mergeCell ref="AO1376:BB1376"/>
    <mergeCell ref="A1369:AE1369"/>
    <mergeCell ref="AF1369:AN1369"/>
    <mergeCell ref="AO1369:BB1369"/>
    <mergeCell ref="A1374:AE1374"/>
    <mergeCell ref="AF1374:AN1374"/>
    <mergeCell ref="AO1374:BB1374"/>
    <mergeCell ref="A1367:AE1367"/>
    <mergeCell ref="AF1367:AN1367"/>
    <mergeCell ref="AO1367:BB1367"/>
    <mergeCell ref="A1368:AE1368"/>
    <mergeCell ref="AF1368:AN1368"/>
    <mergeCell ref="AO1368:BB1368"/>
    <mergeCell ref="A1370:AE1370"/>
    <mergeCell ref="AF1370:AN1370"/>
    <mergeCell ref="AO1370:BB1370"/>
    <mergeCell ref="A1371:AE1371"/>
    <mergeCell ref="AF1371:AN1371"/>
    <mergeCell ref="AO1371:BB1371"/>
    <mergeCell ref="A1372:AE1372"/>
    <mergeCell ref="AF1372:AN1372"/>
    <mergeCell ref="AO1372:BB1372"/>
    <mergeCell ref="A1373:AE1373"/>
    <mergeCell ref="AF1373:AN1373"/>
    <mergeCell ref="AO1373:BB1373"/>
    <mergeCell ref="AF1404:AN1407"/>
    <mergeCell ref="AO1404:BB1407"/>
    <mergeCell ref="AF1408:AN1410"/>
    <mergeCell ref="AO1408:BB1410"/>
    <mergeCell ref="AF1411:AN1413"/>
    <mergeCell ref="AO1411:BB1413"/>
    <mergeCell ref="AF1395:AN1396"/>
    <mergeCell ref="AO1395:BB1396"/>
    <mergeCell ref="AF1397:AN1398"/>
    <mergeCell ref="AO1397:BB1398"/>
    <mergeCell ref="AF1399:AN1403"/>
    <mergeCell ref="AO1399:BB1403"/>
    <mergeCell ref="A1415:AX1416"/>
    <mergeCell ref="AO1392:BB1392"/>
    <mergeCell ref="A1393:AE1393"/>
    <mergeCell ref="AF1393:AN1393"/>
    <mergeCell ref="AO1393:BB1393"/>
    <mergeCell ref="AF1394:AN1394"/>
    <mergeCell ref="AO1394:BB1394"/>
    <mergeCell ref="A1383:AE1383"/>
    <mergeCell ref="AF1383:AN1383"/>
    <mergeCell ref="AO1383:BB1383"/>
    <mergeCell ref="A1384:AE1384"/>
    <mergeCell ref="AF1384:AN1384"/>
    <mergeCell ref="AO1384:BB1384"/>
    <mergeCell ref="A1381:AE1381"/>
    <mergeCell ref="AF1381:AN1381"/>
    <mergeCell ref="AO1381:BB1381"/>
    <mergeCell ref="A1382:AE1382"/>
    <mergeCell ref="AF1382:AN1382"/>
    <mergeCell ref="AO1382:BB1382"/>
    <mergeCell ref="A1379:AE1379"/>
    <mergeCell ref="AF1379:AN1379"/>
    <mergeCell ref="AO1379:BB1379"/>
    <mergeCell ref="A1380:AE1380"/>
    <mergeCell ref="AF1380:AN1380"/>
    <mergeCell ref="AO1380:BB1380"/>
    <mergeCell ref="P1427:X1427"/>
    <mergeCell ref="Y1427:AB1427"/>
    <mergeCell ref="AC1427:AF1427"/>
    <mergeCell ref="AG1427:AO1427"/>
    <mergeCell ref="AP1427:AU1427"/>
    <mergeCell ref="AV1427:BB1427"/>
    <mergeCell ref="P1426:X1426"/>
    <mergeCell ref="Y1426:AB1426"/>
    <mergeCell ref="AC1426:AF1426"/>
    <mergeCell ref="AG1426:AO1426"/>
    <mergeCell ref="AP1426:AU1426"/>
    <mergeCell ref="AV1426:BB1426"/>
    <mergeCell ref="AV1423:BB1423"/>
    <mergeCell ref="A1424:O1424"/>
    <mergeCell ref="P1424:X1425"/>
    <mergeCell ref="Y1424:AB1425"/>
    <mergeCell ref="AC1424:AF1425"/>
    <mergeCell ref="AG1424:AO1425"/>
    <mergeCell ref="AP1424:AU1425"/>
    <mergeCell ref="AV1424:BB1425"/>
    <mergeCell ref="AV1421:BB1421"/>
    <mergeCell ref="AC1422:AF1422"/>
    <mergeCell ref="AP1422:AU1422"/>
    <mergeCell ref="AV1422:BB1422"/>
    <mergeCell ref="A1423:O1423"/>
    <mergeCell ref="P1423:X1423"/>
    <mergeCell ref="Y1423:AB1423"/>
    <mergeCell ref="AC1423:AF1423"/>
    <mergeCell ref="AG1423:AO1423"/>
    <mergeCell ref="AP1423:AU1423"/>
    <mergeCell ref="AG1419:BB1419"/>
    <mergeCell ref="P1420:AF1420"/>
    <mergeCell ref="AG1420:BB1420"/>
    <mergeCell ref="A1421:M1421"/>
    <mergeCell ref="P1421:X1421"/>
    <mergeCell ref="Y1421:AB1421"/>
    <mergeCell ref="AC1421:AF1421"/>
    <mergeCell ref="AG1421:AO1421"/>
    <mergeCell ref="AP1421:AU1421"/>
    <mergeCell ref="P1434:X1434"/>
    <mergeCell ref="Y1434:AB1434"/>
    <mergeCell ref="AC1434:AF1434"/>
    <mergeCell ref="AG1434:AO1434"/>
    <mergeCell ref="AP1434:AU1434"/>
    <mergeCell ref="AV1434:BB1434"/>
    <mergeCell ref="P1433:X1433"/>
    <mergeCell ref="Y1433:AB1433"/>
    <mergeCell ref="AC1433:AF1433"/>
    <mergeCell ref="AG1433:AO1433"/>
    <mergeCell ref="AP1433:AU1433"/>
    <mergeCell ref="AV1433:BB1433"/>
    <mergeCell ref="P1432:X1432"/>
    <mergeCell ref="Y1432:AB1432"/>
    <mergeCell ref="AC1432:AF1432"/>
    <mergeCell ref="AG1432:AO1432"/>
    <mergeCell ref="AP1432:AU1432"/>
    <mergeCell ref="AV1432:BB1432"/>
    <mergeCell ref="P1431:X1431"/>
    <mergeCell ref="Y1431:AB1431"/>
    <mergeCell ref="AC1431:AF1431"/>
    <mergeCell ref="AG1431:AO1431"/>
    <mergeCell ref="AP1431:AU1431"/>
    <mergeCell ref="AV1431:BB1431"/>
    <mergeCell ref="P1429:X1430"/>
    <mergeCell ref="Y1429:AB1430"/>
    <mergeCell ref="AC1429:AF1430"/>
    <mergeCell ref="AG1429:AO1430"/>
    <mergeCell ref="AP1429:AU1430"/>
    <mergeCell ref="AV1429:BB1430"/>
    <mergeCell ref="P1428:X1428"/>
    <mergeCell ref="Y1428:AB1428"/>
    <mergeCell ref="AC1428:AF1428"/>
    <mergeCell ref="AG1428:AO1428"/>
    <mergeCell ref="AP1428:AU1428"/>
    <mergeCell ref="AV1428:BB1428"/>
    <mergeCell ref="A1449:AE1449"/>
    <mergeCell ref="AF1449:AN1449"/>
    <mergeCell ref="AO1449:BB1449"/>
    <mergeCell ref="A1450:AE1450"/>
    <mergeCell ref="AF1450:AN1450"/>
    <mergeCell ref="AO1450:BB1450"/>
    <mergeCell ref="A1447:AE1447"/>
    <mergeCell ref="AF1447:AN1447"/>
    <mergeCell ref="AO1447:BB1447"/>
    <mergeCell ref="A1448:AE1448"/>
    <mergeCell ref="AF1448:AN1448"/>
    <mergeCell ref="AO1448:BB1448"/>
    <mergeCell ref="A1442:BA1442"/>
    <mergeCell ref="A1445:AE1445"/>
    <mergeCell ref="AF1445:AN1445"/>
    <mergeCell ref="AO1445:BB1445"/>
    <mergeCell ref="A1446:AE1446"/>
    <mergeCell ref="AF1446:AN1446"/>
    <mergeCell ref="AO1446:BB1446"/>
    <mergeCell ref="P1437:X1437"/>
    <mergeCell ref="Y1437:AB1437"/>
    <mergeCell ref="AC1437:AF1437"/>
    <mergeCell ref="AG1437:AO1437"/>
    <mergeCell ref="AP1437:AU1437"/>
    <mergeCell ref="AV1437:BB1437"/>
    <mergeCell ref="P1436:X1436"/>
    <mergeCell ref="Y1436:AB1436"/>
    <mergeCell ref="AC1436:AF1436"/>
    <mergeCell ref="AG1436:AO1436"/>
    <mergeCell ref="AP1436:AU1436"/>
    <mergeCell ref="AV1436:BB1436"/>
    <mergeCell ref="A1439:AX1440"/>
    <mergeCell ref="P1435:X1435"/>
    <mergeCell ref="Y1435:AB1435"/>
    <mergeCell ref="AC1435:AF1435"/>
    <mergeCell ref="AG1435:AO1435"/>
    <mergeCell ref="AP1435:AU1435"/>
    <mergeCell ref="AV1435:BB1435"/>
    <mergeCell ref="ACL1465:AEJ1465"/>
    <mergeCell ref="AEK1465:AGI1465"/>
    <mergeCell ref="AGJ1465:AIH1465"/>
    <mergeCell ref="AII1465:AKG1465"/>
    <mergeCell ref="AKH1465:AMF1465"/>
    <mergeCell ref="AMG1465:AOE1465"/>
    <mergeCell ref="QR1465:SP1465"/>
    <mergeCell ref="SQ1465:UO1465"/>
    <mergeCell ref="UP1465:WN1465"/>
    <mergeCell ref="WO1465:YM1465"/>
    <mergeCell ref="YN1465:AAL1465"/>
    <mergeCell ref="AAM1465:ACK1465"/>
    <mergeCell ref="EX1465:GV1465"/>
    <mergeCell ref="GW1465:IU1465"/>
    <mergeCell ref="IV1465:KT1465"/>
    <mergeCell ref="KU1465:MS1465"/>
    <mergeCell ref="MT1465:OR1465"/>
    <mergeCell ref="OS1465:QQ1465"/>
    <mergeCell ref="A1460:AY1460"/>
    <mergeCell ref="A1462:BA1462"/>
    <mergeCell ref="A1465:AY1465"/>
    <mergeCell ref="AZ1465:CX1465"/>
    <mergeCell ref="CY1465:EW1465"/>
    <mergeCell ref="A1453:AE1453"/>
    <mergeCell ref="AF1453:AN1453"/>
    <mergeCell ref="AO1453:BB1453"/>
    <mergeCell ref="A1454:AE1454"/>
    <mergeCell ref="AF1454:AN1454"/>
    <mergeCell ref="AO1454:BB1454"/>
    <mergeCell ref="A1456:AX1457"/>
    <mergeCell ref="A1451:AE1451"/>
    <mergeCell ref="AF1451:AN1451"/>
    <mergeCell ref="AO1451:BB1451"/>
    <mergeCell ref="A1452:AE1452"/>
    <mergeCell ref="AF1452:AN1452"/>
    <mergeCell ref="AO1452:BB1452"/>
    <mergeCell ref="CVB1465:CWZ1465"/>
    <mergeCell ref="CXA1465:CYY1465"/>
    <mergeCell ref="CYZ1465:DAX1465"/>
    <mergeCell ref="DAY1465:DCW1465"/>
    <mergeCell ref="DCX1465:DEV1465"/>
    <mergeCell ref="DEW1465:DGU1465"/>
    <mergeCell ref="CJH1465:CLF1465"/>
    <mergeCell ref="CLG1465:CNE1465"/>
    <mergeCell ref="CNF1465:CPD1465"/>
    <mergeCell ref="CPE1465:CRC1465"/>
    <mergeCell ref="CRD1465:CTB1465"/>
    <mergeCell ref="CTC1465:CVA1465"/>
    <mergeCell ref="BXN1465:BZL1465"/>
    <mergeCell ref="BZM1465:CBK1465"/>
    <mergeCell ref="CBL1465:CDJ1465"/>
    <mergeCell ref="CDK1465:CFI1465"/>
    <mergeCell ref="CFJ1465:CHH1465"/>
    <mergeCell ref="CHI1465:CJG1465"/>
    <mergeCell ref="BLT1465:BNR1465"/>
    <mergeCell ref="BNS1465:BPQ1465"/>
    <mergeCell ref="BPR1465:BRP1465"/>
    <mergeCell ref="BRQ1465:BTO1465"/>
    <mergeCell ref="BTP1465:BVN1465"/>
    <mergeCell ref="BVO1465:BXM1465"/>
    <mergeCell ref="AZZ1465:BBX1465"/>
    <mergeCell ref="BBY1465:BDW1465"/>
    <mergeCell ref="BDX1465:BFV1465"/>
    <mergeCell ref="BFW1465:BHU1465"/>
    <mergeCell ref="BHV1465:BJT1465"/>
    <mergeCell ref="BJU1465:BLS1465"/>
    <mergeCell ref="AOF1465:AQD1465"/>
    <mergeCell ref="AQE1465:ASC1465"/>
    <mergeCell ref="ASD1465:AUB1465"/>
    <mergeCell ref="AUC1465:AWA1465"/>
    <mergeCell ref="AWB1465:AXZ1465"/>
    <mergeCell ref="AYA1465:AZY1465"/>
    <mergeCell ref="FNR1465:FPP1465"/>
    <mergeCell ref="FPQ1465:FRO1465"/>
    <mergeCell ref="FRP1465:FTN1465"/>
    <mergeCell ref="FTO1465:FVM1465"/>
    <mergeCell ref="FVN1465:FXL1465"/>
    <mergeCell ref="FXM1465:FZK1465"/>
    <mergeCell ref="FBX1465:FDV1465"/>
    <mergeCell ref="FDW1465:FFU1465"/>
    <mergeCell ref="FFV1465:FHT1465"/>
    <mergeCell ref="FHU1465:FJS1465"/>
    <mergeCell ref="FJT1465:FLR1465"/>
    <mergeCell ref="FLS1465:FNQ1465"/>
    <mergeCell ref="EQD1465:ESB1465"/>
    <mergeCell ref="ESC1465:EUA1465"/>
    <mergeCell ref="EUB1465:EVZ1465"/>
    <mergeCell ref="EWA1465:EXY1465"/>
    <mergeCell ref="EXZ1465:EZX1465"/>
    <mergeCell ref="EZY1465:FBW1465"/>
    <mergeCell ref="EEJ1465:EGH1465"/>
    <mergeCell ref="EGI1465:EIG1465"/>
    <mergeCell ref="EIH1465:EKF1465"/>
    <mergeCell ref="EKG1465:EME1465"/>
    <mergeCell ref="EMF1465:EOD1465"/>
    <mergeCell ref="EOE1465:EQC1465"/>
    <mergeCell ref="DSP1465:DUN1465"/>
    <mergeCell ref="DUO1465:DWM1465"/>
    <mergeCell ref="DWN1465:DYL1465"/>
    <mergeCell ref="DYM1465:EAK1465"/>
    <mergeCell ref="EAL1465:ECJ1465"/>
    <mergeCell ref="ECK1465:EEI1465"/>
    <mergeCell ref="DGV1465:DIT1465"/>
    <mergeCell ref="DIU1465:DKS1465"/>
    <mergeCell ref="DKT1465:DMR1465"/>
    <mergeCell ref="DMS1465:DOQ1465"/>
    <mergeCell ref="DOR1465:DQP1465"/>
    <mergeCell ref="DQQ1465:DSO1465"/>
    <mergeCell ref="IGH1465:IIF1465"/>
    <mergeCell ref="IIG1465:IKE1465"/>
    <mergeCell ref="IKF1465:IMD1465"/>
    <mergeCell ref="IME1465:IOC1465"/>
    <mergeCell ref="IOD1465:IQB1465"/>
    <mergeCell ref="IQC1465:ISA1465"/>
    <mergeCell ref="HUN1465:HWL1465"/>
    <mergeCell ref="HWM1465:HYK1465"/>
    <mergeCell ref="HYL1465:IAJ1465"/>
    <mergeCell ref="IAK1465:ICI1465"/>
    <mergeCell ref="ICJ1465:IEH1465"/>
    <mergeCell ref="IEI1465:IGG1465"/>
    <mergeCell ref="HIT1465:HKR1465"/>
    <mergeCell ref="HKS1465:HMQ1465"/>
    <mergeCell ref="HMR1465:HOP1465"/>
    <mergeCell ref="HOQ1465:HQO1465"/>
    <mergeCell ref="HQP1465:HSN1465"/>
    <mergeCell ref="HSO1465:HUM1465"/>
    <mergeCell ref="GWZ1465:GYX1465"/>
    <mergeCell ref="GYY1465:HAW1465"/>
    <mergeCell ref="HAX1465:HCV1465"/>
    <mergeCell ref="HCW1465:HEU1465"/>
    <mergeCell ref="HEV1465:HGT1465"/>
    <mergeCell ref="HGU1465:HIS1465"/>
    <mergeCell ref="GLF1465:GND1465"/>
    <mergeCell ref="GNE1465:GPC1465"/>
    <mergeCell ref="GPD1465:GRB1465"/>
    <mergeCell ref="GRC1465:GTA1465"/>
    <mergeCell ref="GTB1465:GUZ1465"/>
    <mergeCell ref="GVA1465:GWY1465"/>
    <mergeCell ref="FZL1465:GBJ1465"/>
    <mergeCell ref="GBK1465:GDI1465"/>
    <mergeCell ref="GDJ1465:GFH1465"/>
    <mergeCell ref="GFI1465:GHG1465"/>
    <mergeCell ref="GHH1465:GJF1465"/>
    <mergeCell ref="GJG1465:GLE1465"/>
    <mergeCell ref="KYX1465:LAV1465"/>
    <mergeCell ref="LAW1465:LCU1465"/>
    <mergeCell ref="LCV1465:LET1465"/>
    <mergeCell ref="LEU1465:LGS1465"/>
    <mergeCell ref="LGT1465:LIR1465"/>
    <mergeCell ref="LIS1465:LKQ1465"/>
    <mergeCell ref="KND1465:KPB1465"/>
    <mergeCell ref="KPC1465:KRA1465"/>
    <mergeCell ref="KRB1465:KSZ1465"/>
    <mergeCell ref="KTA1465:KUY1465"/>
    <mergeCell ref="KUZ1465:KWX1465"/>
    <mergeCell ref="KWY1465:KYW1465"/>
    <mergeCell ref="KBJ1465:KDH1465"/>
    <mergeCell ref="KDI1465:KFG1465"/>
    <mergeCell ref="KFH1465:KHF1465"/>
    <mergeCell ref="KHG1465:KJE1465"/>
    <mergeCell ref="KJF1465:KLD1465"/>
    <mergeCell ref="KLE1465:KNC1465"/>
    <mergeCell ref="JPP1465:JRN1465"/>
    <mergeCell ref="JRO1465:JTM1465"/>
    <mergeCell ref="JTN1465:JVL1465"/>
    <mergeCell ref="JVM1465:JXK1465"/>
    <mergeCell ref="JXL1465:JZJ1465"/>
    <mergeCell ref="JZK1465:KBI1465"/>
    <mergeCell ref="JDV1465:JFT1465"/>
    <mergeCell ref="JFU1465:JHS1465"/>
    <mergeCell ref="JHT1465:JJR1465"/>
    <mergeCell ref="JJS1465:JLQ1465"/>
    <mergeCell ref="JLR1465:JNP1465"/>
    <mergeCell ref="JNQ1465:JPO1465"/>
    <mergeCell ref="ISB1465:ITZ1465"/>
    <mergeCell ref="IUA1465:IVY1465"/>
    <mergeCell ref="IVZ1465:IXX1465"/>
    <mergeCell ref="IXY1465:IZW1465"/>
    <mergeCell ref="IZX1465:JBV1465"/>
    <mergeCell ref="JBW1465:JDU1465"/>
    <mergeCell ref="NRN1465:NTL1465"/>
    <mergeCell ref="NTM1465:NVK1465"/>
    <mergeCell ref="NVL1465:NXJ1465"/>
    <mergeCell ref="NXK1465:NZI1465"/>
    <mergeCell ref="NZJ1465:OBH1465"/>
    <mergeCell ref="OBI1465:ODG1465"/>
    <mergeCell ref="NFT1465:NHR1465"/>
    <mergeCell ref="NHS1465:NJQ1465"/>
    <mergeCell ref="NJR1465:NLP1465"/>
    <mergeCell ref="NLQ1465:NNO1465"/>
    <mergeCell ref="NNP1465:NPN1465"/>
    <mergeCell ref="NPO1465:NRM1465"/>
    <mergeCell ref="MTZ1465:MVX1465"/>
    <mergeCell ref="MVY1465:MXW1465"/>
    <mergeCell ref="MXX1465:MZV1465"/>
    <mergeCell ref="MZW1465:NBU1465"/>
    <mergeCell ref="NBV1465:NDT1465"/>
    <mergeCell ref="NDU1465:NFS1465"/>
    <mergeCell ref="MIF1465:MKD1465"/>
    <mergeCell ref="MKE1465:MMC1465"/>
    <mergeCell ref="MMD1465:MOB1465"/>
    <mergeCell ref="MOC1465:MQA1465"/>
    <mergeCell ref="MQB1465:MRZ1465"/>
    <mergeCell ref="MSA1465:MTY1465"/>
    <mergeCell ref="LWL1465:LYJ1465"/>
    <mergeCell ref="LYK1465:MAI1465"/>
    <mergeCell ref="MAJ1465:MCH1465"/>
    <mergeCell ref="MCI1465:MEG1465"/>
    <mergeCell ref="MEH1465:MGF1465"/>
    <mergeCell ref="MGG1465:MIE1465"/>
    <mergeCell ref="LKR1465:LMP1465"/>
    <mergeCell ref="LMQ1465:LOO1465"/>
    <mergeCell ref="LOP1465:LQN1465"/>
    <mergeCell ref="LQO1465:LSM1465"/>
    <mergeCell ref="LSN1465:LUL1465"/>
    <mergeCell ref="LUM1465:LWK1465"/>
    <mergeCell ref="QKD1465:QMB1465"/>
    <mergeCell ref="QMC1465:QOA1465"/>
    <mergeCell ref="QOB1465:QPZ1465"/>
    <mergeCell ref="QQA1465:QRY1465"/>
    <mergeCell ref="QRZ1465:QTX1465"/>
    <mergeCell ref="QTY1465:QVW1465"/>
    <mergeCell ref="PYJ1465:QAH1465"/>
    <mergeCell ref="QAI1465:QCG1465"/>
    <mergeCell ref="QCH1465:QEF1465"/>
    <mergeCell ref="QEG1465:QGE1465"/>
    <mergeCell ref="QGF1465:QID1465"/>
    <mergeCell ref="QIE1465:QKC1465"/>
    <mergeCell ref="PMP1465:PON1465"/>
    <mergeCell ref="POO1465:PQM1465"/>
    <mergeCell ref="PQN1465:PSL1465"/>
    <mergeCell ref="PSM1465:PUK1465"/>
    <mergeCell ref="PUL1465:PWJ1465"/>
    <mergeCell ref="PWK1465:PYI1465"/>
    <mergeCell ref="PAV1465:PCT1465"/>
    <mergeCell ref="PCU1465:PES1465"/>
    <mergeCell ref="PET1465:PGR1465"/>
    <mergeCell ref="PGS1465:PIQ1465"/>
    <mergeCell ref="PIR1465:PKP1465"/>
    <mergeCell ref="PKQ1465:PMO1465"/>
    <mergeCell ref="OPB1465:OQZ1465"/>
    <mergeCell ref="ORA1465:OSY1465"/>
    <mergeCell ref="OSZ1465:OUX1465"/>
    <mergeCell ref="OUY1465:OWW1465"/>
    <mergeCell ref="OWX1465:OYV1465"/>
    <mergeCell ref="OYW1465:PAU1465"/>
    <mergeCell ref="ODH1465:OFF1465"/>
    <mergeCell ref="OFG1465:OHE1465"/>
    <mergeCell ref="OHF1465:OJD1465"/>
    <mergeCell ref="OJE1465:OLC1465"/>
    <mergeCell ref="OLD1465:ONB1465"/>
    <mergeCell ref="ONC1465:OPA1465"/>
    <mergeCell ref="TGR1465:TIP1465"/>
    <mergeCell ref="TIQ1465:TKO1465"/>
    <mergeCell ref="TKP1465:TMN1465"/>
    <mergeCell ref="TMO1465:TOM1465"/>
    <mergeCell ref="SQZ1465:SSX1465"/>
    <mergeCell ref="SSY1465:SUW1465"/>
    <mergeCell ref="SUX1465:SWV1465"/>
    <mergeCell ref="SWW1465:SYU1465"/>
    <mergeCell ref="SYV1465:TAT1465"/>
    <mergeCell ref="TAU1465:TCS1465"/>
    <mergeCell ref="SFF1465:SHD1465"/>
    <mergeCell ref="SHE1465:SJC1465"/>
    <mergeCell ref="SJD1465:SLB1465"/>
    <mergeCell ref="SLC1465:SNA1465"/>
    <mergeCell ref="SNB1465:SOZ1465"/>
    <mergeCell ref="SPA1465:SQY1465"/>
    <mergeCell ref="RTL1465:RVJ1465"/>
    <mergeCell ref="RVK1465:RXI1465"/>
    <mergeCell ref="RXJ1465:RZH1465"/>
    <mergeCell ref="RZI1465:SBG1465"/>
    <mergeCell ref="SBH1465:SDF1465"/>
    <mergeCell ref="SDG1465:SFE1465"/>
    <mergeCell ref="RHR1465:RJP1465"/>
    <mergeCell ref="RJQ1465:RLO1465"/>
    <mergeCell ref="RLP1465:RNN1465"/>
    <mergeCell ref="RNO1465:RPM1465"/>
    <mergeCell ref="RPN1465:RRL1465"/>
    <mergeCell ref="RRM1465:RTK1465"/>
    <mergeCell ref="QVX1465:QXV1465"/>
    <mergeCell ref="QXW1465:QZU1465"/>
    <mergeCell ref="QZV1465:RBT1465"/>
    <mergeCell ref="RBU1465:RDS1465"/>
    <mergeCell ref="RDT1465:RFR1465"/>
    <mergeCell ref="RFS1465:RHQ1465"/>
    <mergeCell ref="A1470:AE1470"/>
    <mergeCell ref="AF1470:AN1470"/>
    <mergeCell ref="AO1470:BB1470"/>
    <mergeCell ref="A1471:AE1471"/>
    <mergeCell ref="AF1471:AN1471"/>
    <mergeCell ref="AO1471:BB1471"/>
    <mergeCell ref="XER1465:XFD1465"/>
    <mergeCell ref="A1467:AE1468"/>
    <mergeCell ref="AF1467:BB1467"/>
    <mergeCell ref="AF1468:AN1468"/>
    <mergeCell ref="AO1468:BB1468"/>
    <mergeCell ref="A1469:AE1469"/>
    <mergeCell ref="AF1469:AN1469"/>
    <mergeCell ref="AO1469:BB1469"/>
    <mergeCell ref="WSX1465:WUV1465"/>
    <mergeCell ref="WUW1465:WWU1465"/>
    <mergeCell ref="WWV1465:WYT1465"/>
    <mergeCell ref="WYU1465:XAS1465"/>
    <mergeCell ref="XAT1465:XCR1465"/>
    <mergeCell ref="XCS1465:XEQ1465"/>
    <mergeCell ref="WHD1465:WJB1465"/>
    <mergeCell ref="WJC1465:WLA1465"/>
    <mergeCell ref="WLB1465:WMZ1465"/>
    <mergeCell ref="WNA1465:WOY1465"/>
    <mergeCell ref="WOZ1465:WQX1465"/>
    <mergeCell ref="WQY1465:WSW1465"/>
    <mergeCell ref="VVJ1465:VXH1465"/>
    <mergeCell ref="VXI1465:VZG1465"/>
    <mergeCell ref="VZH1465:WBF1465"/>
    <mergeCell ref="WBG1465:WDE1465"/>
    <mergeCell ref="WDF1465:WFD1465"/>
    <mergeCell ref="WFE1465:WHC1465"/>
    <mergeCell ref="VJP1465:VLN1465"/>
    <mergeCell ref="VLO1465:VNM1465"/>
    <mergeCell ref="VNN1465:VPL1465"/>
    <mergeCell ref="VPM1465:VRK1465"/>
    <mergeCell ref="VRL1465:VTJ1465"/>
    <mergeCell ref="VTK1465:VVI1465"/>
    <mergeCell ref="UXV1465:UZT1465"/>
    <mergeCell ref="UZU1465:VBS1465"/>
    <mergeCell ref="VBT1465:VDR1465"/>
    <mergeCell ref="VDS1465:VFQ1465"/>
    <mergeCell ref="VFR1465:VHP1465"/>
    <mergeCell ref="VHQ1465:VJO1465"/>
    <mergeCell ref="UMB1465:UNZ1465"/>
    <mergeCell ref="UOA1465:UPY1465"/>
    <mergeCell ref="UPZ1465:URX1465"/>
    <mergeCell ref="URY1465:UTW1465"/>
    <mergeCell ref="UTX1465:UVV1465"/>
    <mergeCell ref="UVW1465:UXU1465"/>
    <mergeCell ref="UAH1465:UCF1465"/>
    <mergeCell ref="UCG1465:UEE1465"/>
    <mergeCell ref="UEF1465:UGD1465"/>
    <mergeCell ref="UGE1465:UIC1465"/>
    <mergeCell ref="UID1465:UKB1465"/>
    <mergeCell ref="UKC1465:UMA1465"/>
    <mergeCell ref="TON1465:TQL1465"/>
    <mergeCell ref="TQM1465:TSK1465"/>
    <mergeCell ref="TSL1465:TUJ1465"/>
    <mergeCell ref="TUK1465:TWI1465"/>
    <mergeCell ref="TWJ1465:TYH1465"/>
    <mergeCell ref="TYI1465:UAG1465"/>
    <mergeCell ref="TCT1465:TER1465"/>
    <mergeCell ref="TES1465:TGQ1465"/>
    <mergeCell ref="A1489:AY1489"/>
    <mergeCell ref="AZ1489:CX1489"/>
    <mergeCell ref="CY1489:EW1489"/>
    <mergeCell ref="EX1489:GV1489"/>
    <mergeCell ref="GW1489:IU1489"/>
    <mergeCell ref="A1482:AE1482"/>
    <mergeCell ref="AF1482:AN1482"/>
    <mergeCell ref="AO1482:BB1482"/>
    <mergeCell ref="A1483:AE1483"/>
    <mergeCell ref="AF1483:AN1483"/>
    <mergeCell ref="AO1483:BB1483"/>
    <mergeCell ref="A1480:AE1480"/>
    <mergeCell ref="AF1480:AN1480"/>
    <mergeCell ref="AO1480:BB1480"/>
    <mergeCell ref="A1481:AE1481"/>
    <mergeCell ref="AF1481:AN1481"/>
    <mergeCell ref="AO1481:BB1481"/>
    <mergeCell ref="A1478:AE1478"/>
    <mergeCell ref="AF1478:AN1478"/>
    <mergeCell ref="AO1478:BB1478"/>
    <mergeCell ref="A1479:AE1479"/>
    <mergeCell ref="AF1479:AN1479"/>
    <mergeCell ref="AO1479:BB1479"/>
    <mergeCell ref="A1474:AE1474"/>
    <mergeCell ref="AF1474:AN1474"/>
    <mergeCell ref="AO1474:BB1474"/>
    <mergeCell ref="A1476:AE1477"/>
    <mergeCell ref="AF1476:BB1476"/>
    <mergeCell ref="AF1477:AN1477"/>
    <mergeCell ref="AO1477:BB1477"/>
    <mergeCell ref="A1472:AE1472"/>
    <mergeCell ref="AF1472:AN1472"/>
    <mergeCell ref="AO1472:BB1472"/>
    <mergeCell ref="A1473:AE1473"/>
    <mergeCell ref="AF1473:AN1473"/>
    <mergeCell ref="AO1473:BB1473"/>
    <mergeCell ref="BPR1489:BRP1489"/>
    <mergeCell ref="BRQ1489:BTO1489"/>
    <mergeCell ref="BTP1489:BVN1489"/>
    <mergeCell ref="BVO1489:BXM1489"/>
    <mergeCell ref="BXN1489:BZL1489"/>
    <mergeCell ref="BZM1489:CBK1489"/>
    <mergeCell ref="BDX1489:BFV1489"/>
    <mergeCell ref="BFW1489:BHU1489"/>
    <mergeCell ref="BHV1489:BJT1489"/>
    <mergeCell ref="BJU1489:BLS1489"/>
    <mergeCell ref="BLT1489:BNR1489"/>
    <mergeCell ref="BNS1489:BPQ1489"/>
    <mergeCell ref="ASD1489:AUB1489"/>
    <mergeCell ref="AUC1489:AWA1489"/>
    <mergeCell ref="AWB1489:AXZ1489"/>
    <mergeCell ref="AYA1489:AZY1489"/>
    <mergeCell ref="AZZ1489:BBX1489"/>
    <mergeCell ref="BBY1489:BDW1489"/>
    <mergeCell ref="AGJ1489:AIH1489"/>
    <mergeCell ref="AII1489:AKG1489"/>
    <mergeCell ref="AKH1489:AMF1489"/>
    <mergeCell ref="AMG1489:AOE1489"/>
    <mergeCell ref="AOF1489:AQD1489"/>
    <mergeCell ref="AQE1489:ASC1489"/>
    <mergeCell ref="UP1489:WN1489"/>
    <mergeCell ref="WO1489:YM1489"/>
    <mergeCell ref="YN1489:AAL1489"/>
    <mergeCell ref="AAM1489:ACK1489"/>
    <mergeCell ref="ACL1489:AEJ1489"/>
    <mergeCell ref="AEK1489:AGI1489"/>
    <mergeCell ref="IV1489:KT1489"/>
    <mergeCell ref="KU1489:MS1489"/>
    <mergeCell ref="MT1489:OR1489"/>
    <mergeCell ref="OS1489:QQ1489"/>
    <mergeCell ref="QR1489:SP1489"/>
    <mergeCell ref="SQ1489:UO1489"/>
    <mergeCell ref="EIH1489:EKF1489"/>
    <mergeCell ref="EKG1489:EME1489"/>
    <mergeCell ref="EMF1489:EOD1489"/>
    <mergeCell ref="EOE1489:EQC1489"/>
    <mergeCell ref="EQD1489:ESB1489"/>
    <mergeCell ref="ESC1489:EUA1489"/>
    <mergeCell ref="DWN1489:DYL1489"/>
    <mergeCell ref="DYM1489:EAK1489"/>
    <mergeCell ref="EAL1489:ECJ1489"/>
    <mergeCell ref="ECK1489:EEI1489"/>
    <mergeCell ref="EEJ1489:EGH1489"/>
    <mergeCell ref="EGI1489:EIG1489"/>
    <mergeCell ref="DKT1489:DMR1489"/>
    <mergeCell ref="DMS1489:DOQ1489"/>
    <mergeCell ref="DOR1489:DQP1489"/>
    <mergeCell ref="DQQ1489:DSO1489"/>
    <mergeCell ref="DSP1489:DUN1489"/>
    <mergeCell ref="DUO1489:DWM1489"/>
    <mergeCell ref="CYZ1489:DAX1489"/>
    <mergeCell ref="DAY1489:DCW1489"/>
    <mergeCell ref="DCX1489:DEV1489"/>
    <mergeCell ref="DEW1489:DGU1489"/>
    <mergeCell ref="DGV1489:DIT1489"/>
    <mergeCell ref="DIU1489:DKS1489"/>
    <mergeCell ref="CNF1489:CPD1489"/>
    <mergeCell ref="CPE1489:CRC1489"/>
    <mergeCell ref="CRD1489:CTB1489"/>
    <mergeCell ref="CTC1489:CVA1489"/>
    <mergeCell ref="CVB1489:CWZ1489"/>
    <mergeCell ref="CXA1489:CYY1489"/>
    <mergeCell ref="CBL1489:CDJ1489"/>
    <mergeCell ref="CDK1489:CFI1489"/>
    <mergeCell ref="CFJ1489:CHH1489"/>
    <mergeCell ref="CHI1489:CJG1489"/>
    <mergeCell ref="CJH1489:CLF1489"/>
    <mergeCell ref="CLG1489:CNE1489"/>
    <mergeCell ref="HAX1489:HCV1489"/>
    <mergeCell ref="HCW1489:HEU1489"/>
    <mergeCell ref="HEV1489:HGT1489"/>
    <mergeCell ref="HGU1489:HIS1489"/>
    <mergeCell ref="HIT1489:HKR1489"/>
    <mergeCell ref="HKS1489:HMQ1489"/>
    <mergeCell ref="GPD1489:GRB1489"/>
    <mergeCell ref="GRC1489:GTA1489"/>
    <mergeCell ref="GTB1489:GUZ1489"/>
    <mergeCell ref="GVA1489:GWY1489"/>
    <mergeCell ref="GWZ1489:GYX1489"/>
    <mergeCell ref="GYY1489:HAW1489"/>
    <mergeCell ref="GDJ1489:GFH1489"/>
    <mergeCell ref="GFI1489:GHG1489"/>
    <mergeCell ref="GHH1489:GJF1489"/>
    <mergeCell ref="GJG1489:GLE1489"/>
    <mergeCell ref="GLF1489:GND1489"/>
    <mergeCell ref="GNE1489:GPC1489"/>
    <mergeCell ref="FRP1489:FTN1489"/>
    <mergeCell ref="FTO1489:FVM1489"/>
    <mergeCell ref="FVN1489:FXL1489"/>
    <mergeCell ref="FXM1489:FZK1489"/>
    <mergeCell ref="FZL1489:GBJ1489"/>
    <mergeCell ref="GBK1489:GDI1489"/>
    <mergeCell ref="FFV1489:FHT1489"/>
    <mergeCell ref="FHU1489:FJS1489"/>
    <mergeCell ref="FJT1489:FLR1489"/>
    <mergeCell ref="FLS1489:FNQ1489"/>
    <mergeCell ref="FNR1489:FPP1489"/>
    <mergeCell ref="FPQ1489:FRO1489"/>
    <mergeCell ref="EUB1489:EVZ1489"/>
    <mergeCell ref="EWA1489:EXY1489"/>
    <mergeCell ref="EXZ1489:EZX1489"/>
    <mergeCell ref="EZY1489:FBW1489"/>
    <mergeCell ref="FBX1489:FDV1489"/>
    <mergeCell ref="FDW1489:FFU1489"/>
    <mergeCell ref="JTN1489:JVL1489"/>
    <mergeCell ref="JVM1489:JXK1489"/>
    <mergeCell ref="JXL1489:JZJ1489"/>
    <mergeCell ref="JZK1489:KBI1489"/>
    <mergeCell ref="KBJ1489:KDH1489"/>
    <mergeCell ref="KDI1489:KFG1489"/>
    <mergeCell ref="JHT1489:JJR1489"/>
    <mergeCell ref="JJS1489:JLQ1489"/>
    <mergeCell ref="JLR1489:JNP1489"/>
    <mergeCell ref="JNQ1489:JPO1489"/>
    <mergeCell ref="JPP1489:JRN1489"/>
    <mergeCell ref="JRO1489:JTM1489"/>
    <mergeCell ref="IVZ1489:IXX1489"/>
    <mergeCell ref="IXY1489:IZW1489"/>
    <mergeCell ref="IZX1489:JBV1489"/>
    <mergeCell ref="JBW1489:JDU1489"/>
    <mergeCell ref="JDV1489:JFT1489"/>
    <mergeCell ref="JFU1489:JHS1489"/>
    <mergeCell ref="IKF1489:IMD1489"/>
    <mergeCell ref="IME1489:IOC1489"/>
    <mergeCell ref="IOD1489:IQB1489"/>
    <mergeCell ref="IQC1489:ISA1489"/>
    <mergeCell ref="ISB1489:ITZ1489"/>
    <mergeCell ref="IUA1489:IVY1489"/>
    <mergeCell ref="HYL1489:IAJ1489"/>
    <mergeCell ref="IAK1489:ICI1489"/>
    <mergeCell ref="ICJ1489:IEH1489"/>
    <mergeCell ref="IEI1489:IGG1489"/>
    <mergeCell ref="IGH1489:IIF1489"/>
    <mergeCell ref="IIG1489:IKE1489"/>
    <mergeCell ref="HMR1489:HOP1489"/>
    <mergeCell ref="HOQ1489:HQO1489"/>
    <mergeCell ref="HQP1489:HSN1489"/>
    <mergeCell ref="HSO1489:HUM1489"/>
    <mergeCell ref="HUN1489:HWL1489"/>
    <mergeCell ref="HWM1489:HYK1489"/>
    <mergeCell ref="MMD1489:MOB1489"/>
    <mergeCell ref="MOC1489:MQA1489"/>
    <mergeCell ref="MQB1489:MRZ1489"/>
    <mergeCell ref="MSA1489:MTY1489"/>
    <mergeCell ref="MTZ1489:MVX1489"/>
    <mergeCell ref="MVY1489:MXW1489"/>
    <mergeCell ref="MAJ1489:MCH1489"/>
    <mergeCell ref="MCI1489:MEG1489"/>
    <mergeCell ref="MEH1489:MGF1489"/>
    <mergeCell ref="MGG1489:MIE1489"/>
    <mergeCell ref="MIF1489:MKD1489"/>
    <mergeCell ref="MKE1489:MMC1489"/>
    <mergeCell ref="LOP1489:LQN1489"/>
    <mergeCell ref="LQO1489:LSM1489"/>
    <mergeCell ref="LSN1489:LUL1489"/>
    <mergeCell ref="LUM1489:LWK1489"/>
    <mergeCell ref="LWL1489:LYJ1489"/>
    <mergeCell ref="LYK1489:MAI1489"/>
    <mergeCell ref="LCV1489:LET1489"/>
    <mergeCell ref="LEU1489:LGS1489"/>
    <mergeCell ref="LGT1489:LIR1489"/>
    <mergeCell ref="LIS1489:LKQ1489"/>
    <mergeCell ref="LKR1489:LMP1489"/>
    <mergeCell ref="LMQ1489:LOO1489"/>
    <mergeCell ref="KRB1489:KSZ1489"/>
    <mergeCell ref="KTA1489:KUY1489"/>
    <mergeCell ref="KUZ1489:KWX1489"/>
    <mergeCell ref="KWY1489:KYW1489"/>
    <mergeCell ref="KYX1489:LAV1489"/>
    <mergeCell ref="LAW1489:LCU1489"/>
    <mergeCell ref="KFH1489:KHF1489"/>
    <mergeCell ref="KHG1489:KJE1489"/>
    <mergeCell ref="KJF1489:KLD1489"/>
    <mergeCell ref="KLE1489:KNC1489"/>
    <mergeCell ref="KND1489:KPB1489"/>
    <mergeCell ref="KPC1489:KRA1489"/>
    <mergeCell ref="PET1489:PGR1489"/>
    <mergeCell ref="PGS1489:PIQ1489"/>
    <mergeCell ref="PIR1489:PKP1489"/>
    <mergeCell ref="PKQ1489:PMO1489"/>
    <mergeCell ref="PMP1489:PON1489"/>
    <mergeCell ref="POO1489:PQM1489"/>
    <mergeCell ref="OSZ1489:OUX1489"/>
    <mergeCell ref="OUY1489:OWW1489"/>
    <mergeCell ref="OWX1489:OYV1489"/>
    <mergeCell ref="OYW1489:PAU1489"/>
    <mergeCell ref="PAV1489:PCT1489"/>
    <mergeCell ref="PCU1489:PES1489"/>
    <mergeCell ref="OHF1489:OJD1489"/>
    <mergeCell ref="OJE1489:OLC1489"/>
    <mergeCell ref="OLD1489:ONB1489"/>
    <mergeCell ref="ONC1489:OPA1489"/>
    <mergeCell ref="OPB1489:OQZ1489"/>
    <mergeCell ref="ORA1489:OSY1489"/>
    <mergeCell ref="NVL1489:NXJ1489"/>
    <mergeCell ref="NXK1489:NZI1489"/>
    <mergeCell ref="NZJ1489:OBH1489"/>
    <mergeCell ref="OBI1489:ODG1489"/>
    <mergeCell ref="ODH1489:OFF1489"/>
    <mergeCell ref="OFG1489:OHE1489"/>
    <mergeCell ref="NJR1489:NLP1489"/>
    <mergeCell ref="NLQ1489:NNO1489"/>
    <mergeCell ref="NNP1489:NPN1489"/>
    <mergeCell ref="NPO1489:NRM1489"/>
    <mergeCell ref="NRN1489:NTL1489"/>
    <mergeCell ref="NTM1489:NVK1489"/>
    <mergeCell ref="MXX1489:MZV1489"/>
    <mergeCell ref="MZW1489:NBU1489"/>
    <mergeCell ref="NBV1489:NDT1489"/>
    <mergeCell ref="NDU1489:NFS1489"/>
    <mergeCell ref="NFT1489:NHR1489"/>
    <mergeCell ref="NHS1489:NJQ1489"/>
    <mergeCell ref="SQZ1489:SSX1489"/>
    <mergeCell ref="SSY1489:SUW1489"/>
    <mergeCell ref="RXJ1489:RZH1489"/>
    <mergeCell ref="RZI1489:SBG1489"/>
    <mergeCell ref="SBH1489:SDF1489"/>
    <mergeCell ref="SDG1489:SFE1489"/>
    <mergeCell ref="SFF1489:SHD1489"/>
    <mergeCell ref="SHE1489:SJC1489"/>
    <mergeCell ref="RLP1489:RNN1489"/>
    <mergeCell ref="RNO1489:RPM1489"/>
    <mergeCell ref="RPN1489:RRL1489"/>
    <mergeCell ref="RRM1489:RTK1489"/>
    <mergeCell ref="RTL1489:RVJ1489"/>
    <mergeCell ref="RVK1489:RXI1489"/>
    <mergeCell ref="QZV1489:RBT1489"/>
    <mergeCell ref="RBU1489:RDS1489"/>
    <mergeCell ref="RDT1489:RFR1489"/>
    <mergeCell ref="RFS1489:RHQ1489"/>
    <mergeCell ref="RHR1489:RJP1489"/>
    <mergeCell ref="RJQ1489:RLO1489"/>
    <mergeCell ref="QOB1489:QPZ1489"/>
    <mergeCell ref="QQA1489:QRY1489"/>
    <mergeCell ref="QRZ1489:QTX1489"/>
    <mergeCell ref="QTY1489:QVW1489"/>
    <mergeCell ref="QVX1489:QXV1489"/>
    <mergeCell ref="QXW1489:QZU1489"/>
    <mergeCell ref="QCH1489:QEF1489"/>
    <mergeCell ref="QEG1489:QGE1489"/>
    <mergeCell ref="QGF1489:QID1489"/>
    <mergeCell ref="QIE1489:QKC1489"/>
    <mergeCell ref="QKD1489:QMB1489"/>
    <mergeCell ref="QMC1489:QOA1489"/>
    <mergeCell ref="PQN1489:PSL1489"/>
    <mergeCell ref="PSM1489:PUK1489"/>
    <mergeCell ref="PUL1489:PWJ1489"/>
    <mergeCell ref="PWK1489:PYI1489"/>
    <mergeCell ref="PYJ1489:QAH1489"/>
    <mergeCell ref="QAI1489:QCG1489"/>
    <mergeCell ref="WWV1489:WYT1489"/>
    <mergeCell ref="WYU1489:XAS1489"/>
    <mergeCell ref="XAT1489:XCR1489"/>
    <mergeCell ref="XCS1489:XEQ1489"/>
    <mergeCell ref="XER1489:XFD1489"/>
    <mergeCell ref="A1491:BA1491"/>
    <mergeCell ref="WLB1489:WMZ1489"/>
    <mergeCell ref="WNA1489:WOY1489"/>
    <mergeCell ref="WOZ1489:WQX1489"/>
    <mergeCell ref="WQY1489:WSW1489"/>
    <mergeCell ref="WSX1489:WUV1489"/>
    <mergeCell ref="WUW1489:WWU1489"/>
    <mergeCell ref="VZH1489:WBF1489"/>
    <mergeCell ref="WBG1489:WDE1489"/>
    <mergeCell ref="WDF1489:WFD1489"/>
    <mergeCell ref="WFE1489:WHC1489"/>
    <mergeCell ref="WHD1489:WJB1489"/>
    <mergeCell ref="WJC1489:WLA1489"/>
    <mergeCell ref="VNN1489:VPL1489"/>
    <mergeCell ref="VPM1489:VRK1489"/>
    <mergeCell ref="VRL1489:VTJ1489"/>
    <mergeCell ref="VTK1489:VVI1489"/>
    <mergeCell ref="VVJ1489:VXH1489"/>
    <mergeCell ref="VXI1489:VZG1489"/>
    <mergeCell ref="VBT1489:VDR1489"/>
    <mergeCell ref="VDS1489:VFQ1489"/>
    <mergeCell ref="VFR1489:VHP1489"/>
    <mergeCell ref="VHQ1489:VJO1489"/>
    <mergeCell ref="VJP1489:VLN1489"/>
    <mergeCell ref="VLO1489:VNM1489"/>
    <mergeCell ref="UPZ1489:URX1489"/>
    <mergeCell ref="URY1489:UTW1489"/>
    <mergeCell ref="UTX1489:UVV1489"/>
    <mergeCell ref="UVW1489:UXU1489"/>
    <mergeCell ref="UXV1489:UZT1489"/>
    <mergeCell ref="UZU1489:VBS1489"/>
    <mergeCell ref="UEF1489:UGD1489"/>
    <mergeCell ref="UGE1489:UIC1489"/>
    <mergeCell ref="UID1489:UKB1489"/>
    <mergeCell ref="UKC1489:UMA1489"/>
    <mergeCell ref="UMB1489:UNZ1489"/>
    <mergeCell ref="UOA1489:UPY1489"/>
    <mergeCell ref="TSL1489:TUJ1489"/>
    <mergeCell ref="TUK1489:TWI1489"/>
    <mergeCell ref="TWJ1489:TYH1489"/>
    <mergeCell ref="TYI1489:UAG1489"/>
    <mergeCell ref="UAH1489:UCF1489"/>
    <mergeCell ref="UCG1489:UEE1489"/>
    <mergeCell ref="TGR1489:TIP1489"/>
    <mergeCell ref="TIQ1489:TKO1489"/>
    <mergeCell ref="TKP1489:TMN1489"/>
    <mergeCell ref="TMO1489:TOM1489"/>
    <mergeCell ref="TON1489:TQL1489"/>
    <mergeCell ref="TQM1489:TSK1489"/>
    <mergeCell ref="SUX1489:SWV1489"/>
    <mergeCell ref="SWW1489:SYU1489"/>
    <mergeCell ref="SYV1489:TAT1489"/>
    <mergeCell ref="TAU1489:TCS1489"/>
    <mergeCell ref="TCT1489:TER1489"/>
    <mergeCell ref="TES1489:TGQ1489"/>
    <mergeCell ref="SJD1489:SLB1489"/>
    <mergeCell ref="SLC1489:SNA1489"/>
    <mergeCell ref="SNB1489:SOZ1489"/>
    <mergeCell ref="SPA1489:SQY1489"/>
    <mergeCell ref="BFW1492:BHU1492"/>
    <mergeCell ref="BHV1492:BJT1492"/>
    <mergeCell ref="BJU1492:BLS1492"/>
    <mergeCell ref="BLT1492:BNR1492"/>
    <mergeCell ref="BNS1492:BPQ1492"/>
    <mergeCell ref="BPR1492:BRP1492"/>
    <mergeCell ref="AUC1492:AWA1492"/>
    <mergeCell ref="AWB1492:AXZ1492"/>
    <mergeCell ref="AYA1492:AZY1492"/>
    <mergeCell ref="AZZ1492:BBX1492"/>
    <mergeCell ref="BBY1492:BDW1492"/>
    <mergeCell ref="BDX1492:BFV1492"/>
    <mergeCell ref="AII1492:AKG1492"/>
    <mergeCell ref="AKH1492:AMF1492"/>
    <mergeCell ref="AMG1492:AOE1492"/>
    <mergeCell ref="AOF1492:AQD1492"/>
    <mergeCell ref="AQE1492:ASC1492"/>
    <mergeCell ref="ASD1492:AUB1492"/>
    <mergeCell ref="WO1492:YM1492"/>
    <mergeCell ref="YN1492:AAL1492"/>
    <mergeCell ref="AAM1492:ACK1492"/>
    <mergeCell ref="ACL1492:AEJ1492"/>
    <mergeCell ref="AEK1492:AGI1492"/>
    <mergeCell ref="AGJ1492:AIH1492"/>
    <mergeCell ref="KU1492:MS1492"/>
    <mergeCell ref="MT1492:OR1492"/>
    <mergeCell ref="OS1492:QQ1492"/>
    <mergeCell ref="QR1492:SP1492"/>
    <mergeCell ref="SQ1492:UO1492"/>
    <mergeCell ref="UP1492:WN1492"/>
    <mergeCell ref="A1492:AY1492"/>
    <mergeCell ref="AZ1492:CX1492"/>
    <mergeCell ref="CY1492:EW1492"/>
    <mergeCell ref="EX1492:GV1492"/>
    <mergeCell ref="GW1492:IU1492"/>
    <mergeCell ref="IV1492:KT1492"/>
    <mergeCell ref="DYM1492:EAK1492"/>
    <mergeCell ref="EAL1492:ECJ1492"/>
    <mergeCell ref="ECK1492:EEI1492"/>
    <mergeCell ref="EEJ1492:EGH1492"/>
    <mergeCell ref="EGI1492:EIG1492"/>
    <mergeCell ref="EIH1492:EKF1492"/>
    <mergeCell ref="DMS1492:DOQ1492"/>
    <mergeCell ref="DOR1492:DQP1492"/>
    <mergeCell ref="DQQ1492:DSO1492"/>
    <mergeCell ref="DSP1492:DUN1492"/>
    <mergeCell ref="DUO1492:DWM1492"/>
    <mergeCell ref="DWN1492:DYL1492"/>
    <mergeCell ref="DAY1492:DCW1492"/>
    <mergeCell ref="DCX1492:DEV1492"/>
    <mergeCell ref="DEW1492:DGU1492"/>
    <mergeCell ref="DGV1492:DIT1492"/>
    <mergeCell ref="DIU1492:DKS1492"/>
    <mergeCell ref="DKT1492:DMR1492"/>
    <mergeCell ref="CPE1492:CRC1492"/>
    <mergeCell ref="CRD1492:CTB1492"/>
    <mergeCell ref="CTC1492:CVA1492"/>
    <mergeCell ref="CVB1492:CWZ1492"/>
    <mergeCell ref="CXA1492:CYY1492"/>
    <mergeCell ref="CYZ1492:DAX1492"/>
    <mergeCell ref="CDK1492:CFI1492"/>
    <mergeCell ref="CFJ1492:CHH1492"/>
    <mergeCell ref="CHI1492:CJG1492"/>
    <mergeCell ref="CJH1492:CLF1492"/>
    <mergeCell ref="CLG1492:CNE1492"/>
    <mergeCell ref="CNF1492:CPD1492"/>
    <mergeCell ref="BRQ1492:BTO1492"/>
    <mergeCell ref="BTP1492:BVN1492"/>
    <mergeCell ref="BVO1492:BXM1492"/>
    <mergeCell ref="BXN1492:BZL1492"/>
    <mergeCell ref="BZM1492:CBK1492"/>
    <mergeCell ref="CBL1492:CDJ1492"/>
    <mergeCell ref="GRC1492:GTA1492"/>
    <mergeCell ref="GTB1492:GUZ1492"/>
    <mergeCell ref="GVA1492:GWY1492"/>
    <mergeCell ref="GWZ1492:GYX1492"/>
    <mergeCell ref="GYY1492:HAW1492"/>
    <mergeCell ref="HAX1492:HCV1492"/>
    <mergeCell ref="GFI1492:GHG1492"/>
    <mergeCell ref="GHH1492:GJF1492"/>
    <mergeCell ref="GJG1492:GLE1492"/>
    <mergeCell ref="GLF1492:GND1492"/>
    <mergeCell ref="GNE1492:GPC1492"/>
    <mergeCell ref="GPD1492:GRB1492"/>
    <mergeCell ref="FTO1492:FVM1492"/>
    <mergeCell ref="FVN1492:FXL1492"/>
    <mergeCell ref="FXM1492:FZK1492"/>
    <mergeCell ref="FZL1492:GBJ1492"/>
    <mergeCell ref="GBK1492:GDI1492"/>
    <mergeCell ref="GDJ1492:GFH1492"/>
    <mergeCell ref="FHU1492:FJS1492"/>
    <mergeCell ref="FJT1492:FLR1492"/>
    <mergeCell ref="FLS1492:FNQ1492"/>
    <mergeCell ref="FNR1492:FPP1492"/>
    <mergeCell ref="FPQ1492:FRO1492"/>
    <mergeCell ref="FRP1492:FTN1492"/>
    <mergeCell ref="EWA1492:EXY1492"/>
    <mergeCell ref="EXZ1492:EZX1492"/>
    <mergeCell ref="EZY1492:FBW1492"/>
    <mergeCell ref="FBX1492:FDV1492"/>
    <mergeCell ref="FDW1492:FFU1492"/>
    <mergeCell ref="FFV1492:FHT1492"/>
    <mergeCell ref="EKG1492:EME1492"/>
    <mergeCell ref="EMF1492:EOD1492"/>
    <mergeCell ref="EOE1492:EQC1492"/>
    <mergeCell ref="EQD1492:ESB1492"/>
    <mergeCell ref="ESC1492:EUA1492"/>
    <mergeCell ref="EUB1492:EVZ1492"/>
    <mergeCell ref="JJS1492:JLQ1492"/>
    <mergeCell ref="JLR1492:JNP1492"/>
    <mergeCell ref="JNQ1492:JPO1492"/>
    <mergeCell ref="JPP1492:JRN1492"/>
    <mergeCell ref="JRO1492:JTM1492"/>
    <mergeCell ref="JTN1492:JVL1492"/>
    <mergeCell ref="IXY1492:IZW1492"/>
    <mergeCell ref="IZX1492:JBV1492"/>
    <mergeCell ref="JBW1492:JDU1492"/>
    <mergeCell ref="JDV1492:JFT1492"/>
    <mergeCell ref="JFU1492:JHS1492"/>
    <mergeCell ref="JHT1492:JJR1492"/>
    <mergeCell ref="IME1492:IOC1492"/>
    <mergeCell ref="IOD1492:IQB1492"/>
    <mergeCell ref="IQC1492:ISA1492"/>
    <mergeCell ref="ISB1492:ITZ1492"/>
    <mergeCell ref="IUA1492:IVY1492"/>
    <mergeCell ref="IVZ1492:IXX1492"/>
    <mergeCell ref="IAK1492:ICI1492"/>
    <mergeCell ref="ICJ1492:IEH1492"/>
    <mergeCell ref="IEI1492:IGG1492"/>
    <mergeCell ref="IGH1492:IIF1492"/>
    <mergeCell ref="IIG1492:IKE1492"/>
    <mergeCell ref="IKF1492:IMD1492"/>
    <mergeCell ref="HOQ1492:HQO1492"/>
    <mergeCell ref="HQP1492:HSN1492"/>
    <mergeCell ref="HSO1492:HUM1492"/>
    <mergeCell ref="HUN1492:HWL1492"/>
    <mergeCell ref="HWM1492:HYK1492"/>
    <mergeCell ref="HYL1492:IAJ1492"/>
    <mergeCell ref="HCW1492:HEU1492"/>
    <mergeCell ref="HEV1492:HGT1492"/>
    <mergeCell ref="HGU1492:HIS1492"/>
    <mergeCell ref="HIT1492:HKR1492"/>
    <mergeCell ref="HKS1492:HMQ1492"/>
    <mergeCell ref="HMR1492:HOP1492"/>
    <mergeCell ref="MCI1492:MEG1492"/>
    <mergeCell ref="MEH1492:MGF1492"/>
    <mergeCell ref="MGG1492:MIE1492"/>
    <mergeCell ref="MIF1492:MKD1492"/>
    <mergeCell ref="MKE1492:MMC1492"/>
    <mergeCell ref="MMD1492:MOB1492"/>
    <mergeCell ref="LQO1492:LSM1492"/>
    <mergeCell ref="LSN1492:LUL1492"/>
    <mergeCell ref="LUM1492:LWK1492"/>
    <mergeCell ref="LWL1492:LYJ1492"/>
    <mergeCell ref="LYK1492:MAI1492"/>
    <mergeCell ref="MAJ1492:MCH1492"/>
    <mergeCell ref="LEU1492:LGS1492"/>
    <mergeCell ref="LGT1492:LIR1492"/>
    <mergeCell ref="LIS1492:LKQ1492"/>
    <mergeCell ref="LKR1492:LMP1492"/>
    <mergeCell ref="LMQ1492:LOO1492"/>
    <mergeCell ref="LOP1492:LQN1492"/>
    <mergeCell ref="KTA1492:KUY1492"/>
    <mergeCell ref="KUZ1492:KWX1492"/>
    <mergeCell ref="KWY1492:KYW1492"/>
    <mergeCell ref="KYX1492:LAV1492"/>
    <mergeCell ref="LAW1492:LCU1492"/>
    <mergeCell ref="LCV1492:LET1492"/>
    <mergeCell ref="KHG1492:KJE1492"/>
    <mergeCell ref="KJF1492:KLD1492"/>
    <mergeCell ref="KLE1492:KNC1492"/>
    <mergeCell ref="KND1492:KPB1492"/>
    <mergeCell ref="KPC1492:KRA1492"/>
    <mergeCell ref="KRB1492:KSZ1492"/>
    <mergeCell ref="JVM1492:JXK1492"/>
    <mergeCell ref="JXL1492:JZJ1492"/>
    <mergeCell ref="JZK1492:KBI1492"/>
    <mergeCell ref="KBJ1492:KDH1492"/>
    <mergeCell ref="KDI1492:KFG1492"/>
    <mergeCell ref="KFH1492:KHF1492"/>
    <mergeCell ref="OUY1492:OWW1492"/>
    <mergeCell ref="OWX1492:OYV1492"/>
    <mergeCell ref="OYW1492:PAU1492"/>
    <mergeCell ref="PAV1492:PCT1492"/>
    <mergeCell ref="PCU1492:PES1492"/>
    <mergeCell ref="PET1492:PGR1492"/>
    <mergeCell ref="OJE1492:OLC1492"/>
    <mergeCell ref="OLD1492:ONB1492"/>
    <mergeCell ref="ONC1492:OPA1492"/>
    <mergeCell ref="OPB1492:OQZ1492"/>
    <mergeCell ref="ORA1492:OSY1492"/>
    <mergeCell ref="OSZ1492:OUX1492"/>
    <mergeCell ref="NXK1492:NZI1492"/>
    <mergeCell ref="NZJ1492:OBH1492"/>
    <mergeCell ref="OBI1492:ODG1492"/>
    <mergeCell ref="ODH1492:OFF1492"/>
    <mergeCell ref="OFG1492:OHE1492"/>
    <mergeCell ref="OHF1492:OJD1492"/>
    <mergeCell ref="NLQ1492:NNO1492"/>
    <mergeCell ref="NNP1492:NPN1492"/>
    <mergeCell ref="NPO1492:NRM1492"/>
    <mergeCell ref="NRN1492:NTL1492"/>
    <mergeCell ref="NTM1492:NVK1492"/>
    <mergeCell ref="NVL1492:NXJ1492"/>
    <mergeCell ref="MZW1492:NBU1492"/>
    <mergeCell ref="NBV1492:NDT1492"/>
    <mergeCell ref="NDU1492:NFS1492"/>
    <mergeCell ref="NFT1492:NHR1492"/>
    <mergeCell ref="NHS1492:NJQ1492"/>
    <mergeCell ref="NJR1492:NLP1492"/>
    <mergeCell ref="MOC1492:MQA1492"/>
    <mergeCell ref="MQB1492:MRZ1492"/>
    <mergeCell ref="MSA1492:MTY1492"/>
    <mergeCell ref="MTZ1492:MVX1492"/>
    <mergeCell ref="MVY1492:MXW1492"/>
    <mergeCell ref="MXX1492:MZV1492"/>
    <mergeCell ref="RNO1492:RPM1492"/>
    <mergeCell ref="RPN1492:RRL1492"/>
    <mergeCell ref="RRM1492:RTK1492"/>
    <mergeCell ref="RTL1492:RVJ1492"/>
    <mergeCell ref="RVK1492:RXI1492"/>
    <mergeCell ref="RXJ1492:RZH1492"/>
    <mergeCell ref="RBU1492:RDS1492"/>
    <mergeCell ref="RDT1492:RFR1492"/>
    <mergeCell ref="RFS1492:RHQ1492"/>
    <mergeCell ref="RHR1492:RJP1492"/>
    <mergeCell ref="RJQ1492:RLO1492"/>
    <mergeCell ref="RLP1492:RNN1492"/>
    <mergeCell ref="QQA1492:QRY1492"/>
    <mergeCell ref="QRZ1492:QTX1492"/>
    <mergeCell ref="QTY1492:QVW1492"/>
    <mergeCell ref="QVX1492:QXV1492"/>
    <mergeCell ref="QXW1492:QZU1492"/>
    <mergeCell ref="QZV1492:RBT1492"/>
    <mergeCell ref="QEG1492:QGE1492"/>
    <mergeCell ref="QGF1492:QID1492"/>
    <mergeCell ref="QIE1492:QKC1492"/>
    <mergeCell ref="QKD1492:QMB1492"/>
    <mergeCell ref="QMC1492:QOA1492"/>
    <mergeCell ref="QOB1492:QPZ1492"/>
    <mergeCell ref="PSM1492:PUK1492"/>
    <mergeCell ref="PUL1492:PWJ1492"/>
    <mergeCell ref="PWK1492:PYI1492"/>
    <mergeCell ref="PYJ1492:QAH1492"/>
    <mergeCell ref="QAI1492:QCG1492"/>
    <mergeCell ref="QCH1492:QEF1492"/>
    <mergeCell ref="PGS1492:PIQ1492"/>
    <mergeCell ref="PIR1492:PKP1492"/>
    <mergeCell ref="PKQ1492:PMO1492"/>
    <mergeCell ref="PMP1492:PON1492"/>
    <mergeCell ref="POO1492:PQM1492"/>
    <mergeCell ref="PQN1492:PSL1492"/>
    <mergeCell ref="UMB1492:UNZ1492"/>
    <mergeCell ref="UOA1492:UPY1492"/>
    <mergeCell ref="UPZ1492:URX1492"/>
    <mergeCell ref="TUK1492:TWI1492"/>
    <mergeCell ref="TWJ1492:TYH1492"/>
    <mergeCell ref="TYI1492:UAG1492"/>
    <mergeCell ref="UAH1492:UCF1492"/>
    <mergeCell ref="UCG1492:UEE1492"/>
    <mergeCell ref="UEF1492:UGD1492"/>
    <mergeCell ref="TIQ1492:TKO1492"/>
    <mergeCell ref="TKP1492:TMN1492"/>
    <mergeCell ref="TMO1492:TOM1492"/>
    <mergeCell ref="TON1492:TQL1492"/>
    <mergeCell ref="TQM1492:TSK1492"/>
    <mergeCell ref="TSL1492:TUJ1492"/>
    <mergeCell ref="SWW1492:SYU1492"/>
    <mergeCell ref="SYV1492:TAT1492"/>
    <mergeCell ref="TAU1492:TCS1492"/>
    <mergeCell ref="TCT1492:TER1492"/>
    <mergeCell ref="TES1492:TGQ1492"/>
    <mergeCell ref="TGR1492:TIP1492"/>
    <mergeCell ref="SLC1492:SNA1492"/>
    <mergeCell ref="SNB1492:SOZ1492"/>
    <mergeCell ref="SPA1492:SQY1492"/>
    <mergeCell ref="SQZ1492:SSX1492"/>
    <mergeCell ref="SSY1492:SUW1492"/>
    <mergeCell ref="SUX1492:SWV1492"/>
    <mergeCell ref="RZI1492:SBG1492"/>
    <mergeCell ref="SBH1492:SDF1492"/>
    <mergeCell ref="SDG1492:SFE1492"/>
    <mergeCell ref="SFF1492:SHD1492"/>
    <mergeCell ref="SHE1492:SJC1492"/>
    <mergeCell ref="SJD1492:SLB1492"/>
    <mergeCell ref="A1500:AE1500"/>
    <mergeCell ref="AF1500:AN1500"/>
    <mergeCell ref="AO1500:BB1500"/>
    <mergeCell ref="A1501:AE1501"/>
    <mergeCell ref="AF1501:AN1501"/>
    <mergeCell ref="AO1501:BB1501"/>
    <mergeCell ref="A1498:AE1498"/>
    <mergeCell ref="AF1498:AN1498"/>
    <mergeCell ref="AO1498:BB1498"/>
    <mergeCell ref="A1499:AE1499"/>
    <mergeCell ref="AF1499:AN1499"/>
    <mergeCell ref="AO1499:BB1499"/>
    <mergeCell ref="A1496:AE1496"/>
    <mergeCell ref="AF1496:AN1496"/>
    <mergeCell ref="AO1496:BB1496"/>
    <mergeCell ref="A1497:AE1497"/>
    <mergeCell ref="AF1497:AN1497"/>
    <mergeCell ref="AO1497:BB1497"/>
    <mergeCell ref="A1494:AE1494"/>
    <mergeCell ref="AF1494:AN1494"/>
    <mergeCell ref="AO1494:BB1494"/>
    <mergeCell ref="A1495:AE1495"/>
    <mergeCell ref="AF1495:AN1495"/>
    <mergeCell ref="AO1495:BB1495"/>
    <mergeCell ref="WYU1492:XAS1492"/>
    <mergeCell ref="XAT1492:XCR1492"/>
    <mergeCell ref="XCS1492:XEQ1492"/>
    <mergeCell ref="XER1492:XFD1492"/>
    <mergeCell ref="A1493:AE1493"/>
    <mergeCell ref="AF1493:AN1493"/>
    <mergeCell ref="AO1493:BB1493"/>
    <mergeCell ref="WNA1492:WOY1492"/>
    <mergeCell ref="WOZ1492:WQX1492"/>
    <mergeCell ref="WQY1492:WSW1492"/>
    <mergeCell ref="WSX1492:WUV1492"/>
    <mergeCell ref="WUW1492:WWU1492"/>
    <mergeCell ref="WWV1492:WYT1492"/>
    <mergeCell ref="WBG1492:WDE1492"/>
    <mergeCell ref="WDF1492:WFD1492"/>
    <mergeCell ref="WFE1492:WHC1492"/>
    <mergeCell ref="WHD1492:WJB1492"/>
    <mergeCell ref="WJC1492:WLA1492"/>
    <mergeCell ref="WLB1492:WMZ1492"/>
    <mergeCell ref="VPM1492:VRK1492"/>
    <mergeCell ref="VRL1492:VTJ1492"/>
    <mergeCell ref="VTK1492:VVI1492"/>
    <mergeCell ref="VVJ1492:VXH1492"/>
    <mergeCell ref="VXI1492:VZG1492"/>
    <mergeCell ref="VZH1492:WBF1492"/>
    <mergeCell ref="VDS1492:VFQ1492"/>
    <mergeCell ref="VFR1492:VHP1492"/>
    <mergeCell ref="VHQ1492:VJO1492"/>
    <mergeCell ref="VJP1492:VLN1492"/>
    <mergeCell ref="VLO1492:VNM1492"/>
    <mergeCell ref="VNN1492:VPL1492"/>
    <mergeCell ref="URY1492:UTW1492"/>
    <mergeCell ref="UTX1492:UVV1492"/>
    <mergeCell ref="UVW1492:UXU1492"/>
    <mergeCell ref="UXV1492:UZT1492"/>
    <mergeCell ref="UZU1492:VBS1492"/>
    <mergeCell ref="VBT1492:VDR1492"/>
    <mergeCell ref="UGE1492:UIC1492"/>
    <mergeCell ref="UID1492:UKB1492"/>
    <mergeCell ref="UKC1492:UMA1492"/>
    <mergeCell ref="O1516:V1516"/>
    <mergeCell ref="W1516:AB1516"/>
    <mergeCell ref="AC1516:AH1516"/>
    <mergeCell ref="AI1516:AP1516"/>
    <mergeCell ref="AQ1516:BB1516"/>
    <mergeCell ref="A1517:H1518"/>
    <mergeCell ref="I1517:N1517"/>
    <mergeCell ref="O1517:V1517"/>
    <mergeCell ref="W1517:AB1517"/>
    <mergeCell ref="AC1517:AH1517"/>
    <mergeCell ref="AI1514:AP1514"/>
    <mergeCell ref="AQ1514:BB1514"/>
    <mergeCell ref="A1515:H1516"/>
    <mergeCell ref="I1515:N1515"/>
    <mergeCell ref="O1515:V1515"/>
    <mergeCell ref="W1515:AB1515"/>
    <mergeCell ref="AC1515:AH1515"/>
    <mergeCell ref="AI1515:AP1515"/>
    <mergeCell ref="AQ1515:BB1515"/>
    <mergeCell ref="I1516:N1516"/>
    <mergeCell ref="AQ1510:BB1510"/>
    <mergeCell ref="I1511:AB1512"/>
    <mergeCell ref="AC1511:BB1512"/>
    <mergeCell ref="I1513:AB1513"/>
    <mergeCell ref="AC1513:BB1513"/>
    <mergeCell ref="A1514:H1514"/>
    <mergeCell ref="I1514:N1514"/>
    <mergeCell ref="O1514:V1514"/>
    <mergeCell ref="W1514:AB1514"/>
    <mergeCell ref="AC1514:AH1514"/>
    <mergeCell ref="A1506:BA1506"/>
    <mergeCell ref="A1508:H1513"/>
    <mergeCell ref="I1508:AB1509"/>
    <mergeCell ref="AC1508:BB1509"/>
    <mergeCell ref="I1510:N1510"/>
    <mergeCell ref="O1510:V1510"/>
    <mergeCell ref="W1510:AB1510"/>
    <mergeCell ref="AC1510:AH1510"/>
    <mergeCell ref="AI1510:AP1510"/>
    <mergeCell ref="AQ1521:BB1521"/>
    <mergeCell ref="I1522:N1522"/>
    <mergeCell ref="O1522:V1522"/>
    <mergeCell ref="W1522:AB1522"/>
    <mergeCell ref="AC1522:AH1522"/>
    <mergeCell ref="AI1522:AP1522"/>
    <mergeCell ref="AQ1522:BB1522"/>
    <mergeCell ref="A1521:H1522"/>
    <mergeCell ref="I1521:N1521"/>
    <mergeCell ref="O1521:V1521"/>
    <mergeCell ref="W1521:AB1521"/>
    <mergeCell ref="AC1521:AH1521"/>
    <mergeCell ref="AI1521:AP1521"/>
    <mergeCell ref="AQ1519:BB1519"/>
    <mergeCell ref="I1520:N1520"/>
    <mergeCell ref="O1520:V1520"/>
    <mergeCell ref="W1520:AB1520"/>
    <mergeCell ref="AC1520:AH1520"/>
    <mergeCell ref="AI1520:AP1520"/>
    <mergeCell ref="AQ1520:BB1520"/>
    <mergeCell ref="A1519:H1520"/>
    <mergeCell ref="I1519:N1519"/>
    <mergeCell ref="O1519:V1519"/>
    <mergeCell ref="W1519:AB1519"/>
    <mergeCell ref="AC1519:AH1519"/>
    <mergeCell ref="AI1519:AP1519"/>
    <mergeCell ref="AI1517:AP1517"/>
    <mergeCell ref="AQ1517:BB1517"/>
    <mergeCell ref="I1518:N1518"/>
    <mergeCell ref="O1518:V1518"/>
    <mergeCell ref="W1518:AB1518"/>
    <mergeCell ref="AC1518:AH1518"/>
    <mergeCell ref="AI1518:AP1518"/>
    <mergeCell ref="AQ1518:BB1518"/>
    <mergeCell ref="SQ1535:UO1535"/>
    <mergeCell ref="UP1535:WN1535"/>
    <mergeCell ref="WO1535:YM1535"/>
    <mergeCell ref="YN1535:AAL1535"/>
    <mergeCell ref="AAM1535:ACK1535"/>
    <mergeCell ref="ACL1535:AEJ1535"/>
    <mergeCell ref="GW1535:IU1535"/>
    <mergeCell ref="IV1535:KT1535"/>
    <mergeCell ref="KU1535:MS1535"/>
    <mergeCell ref="MT1535:OR1535"/>
    <mergeCell ref="OS1535:QQ1535"/>
    <mergeCell ref="QR1535:SP1535"/>
    <mergeCell ref="A1533:AY1533"/>
    <mergeCell ref="A1535:AY1535"/>
    <mergeCell ref="AZ1535:CX1535"/>
    <mergeCell ref="CY1535:EW1535"/>
    <mergeCell ref="EX1535:GV1535"/>
    <mergeCell ref="AC1526:AH1526"/>
    <mergeCell ref="AI1526:AP1526"/>
    <mergeCell ref="AQ1526:BB1526"/>
    <mergeCell ref="A1525:H1526"/>
    <mergeCell ref="I1525:N1525"/>
    <mergeCell ref="O1525:V1525"/>
    <mergeCell ref="W1525:AB1525"/>
    <mergeCell ref="AC1525:AH1525"/>
    <mergeCell ref="AI1525:AP1525"/>
    <mergeCell ref="AQ1523:BB1523"/>
    <mergeCell ref="I1524:N1524"/>
    <mergeCell ref="O1524:V1524"/>
    <mergeCell ref="W1524:AB1524"/>
    <mergeCell ref="AC1524:AH1524"/>
    <mergeCell ref="AI1524:AP1524"/>
    <mergeCell ref="AQ1524:BB1524"/>
    <mergeCell ref="A1523:H1524"/>
    <mergeCell ref="I1523:N1523"/>
    <mergeCell ref="O1523:V1523"/>
    <mergeCell ref="W1523:AB1523"/>
    <mergeCell ref="AC1523:AH1523"/>
    <mergeCell ref="AI1523:AP1523"/>
    <mergeCell ref="CLG1535:CNE1535"/>
    <mergeCell ref="CNF1535:CPD1535"/>
    <mergeCell ref="CPE1535:CRC1535"/>
    <mergeCell ref="CRD1535:CTB1535"/>
    <mergeCell ref="CTC1535:CVA1535"/>
    <mergeCell ref="CVB1535:CWZ1535"/>
    <mergeCell ref="BZM1535:CBK1535"/>
    <mergeCell ref="CBL1535:CDJ1535"/>
    <mergeCell ref="CDK1535:CFI1535"/>
    <mergeCell ref="CFJ1535:CHH1535"/>
    <mergeCell ref="CHI1535:CJG1535"/>
    <mergeCell ref="CJH1535:CLF1535"/>
    <mergeCell ref="BNS1535:BPQ1535"/>
    <mergeCell ref="BPR1535:BRP1535"/>
    <mergeCell ref="BRQ1535:BTO1535"/>
    <mergeCell ref="BTP1535:BVN1535"/>
    <mergeCell ref="BVO1535:BXM1535"/>
    <mergeCell ref="BXN1535:BZL1535"/>
    <mergeCell ref="BBY1535:BDW1535"/>
    <mergeCell ref="BDX1535:BFV1535"/>
    <mergeCell ref="BFW1535:BHU1535"/>
    <mergeCell ref="BHV1535:BJT1535"/>
    <mergeCell ref="BJU1535:BLS1535"/>
    <mergeCell ref="BLT1535:BNR1535"/>
    <mergeCell ref="AQE1535:ASC1535"/>
    <mergeCell ref="ASD1535:AUB1535"/>
    <mergeCell ref="AUC1535:AWA1535"/>
    <mergeCell ref="AWB1535:AXZ1535"/>
    <mergeCell ref="AYA1535:AZY1535"/>
    <mergeCell ref="AZZ1535:BBX1535"/>
    <mergeCell ref="AEK1535:AGI1535"/>
    <mergeCell ref="AGJ1535:AIH1535"/>
    <mergeCell ref="AII1535:AKG1535"/>
    <mergeCell ref="AKH1535:AMF1535"/>
    <mergeCell ref="AMG1535:AOE1535"/>
    <mergeCell ref="AOF1535:AQD1535"/>
    <mergeCell ref="FDW1535:FFU1535"/>
    <mergeCell ref="FFV1535:FHT1535"/>
    <mergeCell ref="FHU1535:FJS1535"/>
    <mergeCell ref="FJT1535:FLR1535"/>
    <mergeCell ref="FLS1535:FNQ1535"/>
    <mergeCell ref="FNR1535:FPP1535"/>
    <mergeCell ref="ESC1535:EUA1535"/>
    <mergeCell ref="EUB1535:EVZ1535"/>
    <mergeCell ref="EWA1535:EXY1535"/>
    <mergeCell ref="EXZ1535:EZX1535"/>
    <mergeCell ref="EZY1535:FBW1535"/>
    <mergeCell ref="FBX1535:FDV1535"/>
    <mergeCell ref="EGI1535:EIG1535"/>
    <mergeCell ref="EIH1535:EKF1535"/>
    <mergeCell ref="EKG1535:EME1535"/>
    <mergeCell ref="EMF1535:EOD1535"/>
    <mergeCell ref="EOE1535:EQC1535"/>
    <mergeCell ref="EQD1535:ESB1535"/>
    <mergeCell ref="DUO1535:DWM1535"/>
    <mergeCell ref="DWN1535:DYL1535"/>
    <mergeCell ref="DYM1535:EAK1535"/>
    <mergeCell ref="EAL1535:ECJ1535"/>
    <mergeCell ref="ECK1535:EEI1535"/>
    <mergeCell ref="EEJ1535:EGH1535"/>
    <mergeCell ref="DIU1535:DKS1535"/>
    <mergeCell ref="DKT1535:DMR1535"/>
    <mergeCell ref="DMS1535:DOQ1535"/>
    <mergeCell ref="DOR1535:DQP1535"/>
    <mergeCell ref="DQQ1535:DSO1535"/>
    <mergeCell ref="DSP1535:DUN1535"/>
    <mergeCell ref="CXA1535:CYY1535"/>
    <mergeCell ref="CYZ1535:DAX1535"/>
    <mergeCell ref="DAY1535:DCW1535"/>
    <mergeCell ref="DCX1535:DEV1535"/>
    <mergeCell ref="DEW1535:DGU1535"/>
    <mergeCell ref="DGV1535:DIT1535"/>
    <mergeCell ref="HWM1535:HYK1535"/>
    <mergeCell ref="HYL1535:IAJ1535"/>
    <mergeCell ref="IAK1535:ICI1535"/>
    <mergeCell ref="ICJ1535:IEH1535"/>
    <mergeCell ref="IEI1535:IGG1535"/>
    <mergeCell ref="IGH1535:IIF1535"/>
    <mergeCell ref="HKS1535:HMQ1535"/>
    <mergeCell ref="HMR1535:HOP1535"/>
    <mergeCell ref="HOQ1535:HQO1535"/>
    <mergeCell ref="HQP1535:HSN1535"/>
    <mergeCell ref="HSO1535:HUM1535"/>
    <mergeCell ref="HUN1535:HWL1535"/>
    <mergeCell ref="GYY1535:HAW1535"/>
    <mergeCell ref="HAX1535:HCV1535"/>
    <mergeCell ref="HCW1535:HEU1535"/>
    <mergeCell ref="HEV1535:HGT1535"/>
    <mergeCell ref="HGU1535:HIS1535"/>
    <mergeCell ref="HIT1535:HKR1535"/>
    <mergeCell ref="GNE1535:GPC1535"/>
    <mergeCell ref="GPD1535:GRB1535"/>
    <mergeCell ref="GRC1535:GTA1535"/>
    <mergeCell ref="GTB1535:GUZ1535"/>
    <mergeCell ref="GVA1535:GWY1535"/>
    <mergeCell ref="GWZ1535:GYX1535"/>
    <mergeCell ref="GBK1535:GDI1535"/>
    <mergeCell ref="GDJ1535:GFH1535"/>
    <mergeCell ref="GFI1535:GHG1535"/>
    <mergeCell ref="GHH1535:GJF1535"/>
    <mergeCell ref="GJG1535:GLE1535"/>
    <mergeCell ref="GLF1535:GND1535"/>
    <mergeCell ref="FPQ1535:FRO1535"/>
    <mergeCell ref="FRP1535:FTN1535"/>
    <mergeCell ref="FTO1535:FVM1535"/>
    <mergeCell ref="FVN1535:FXL1535"/>
    <mergeCell ref="FXM1535:FZK1535"/>
    <mergeCell ref="FZL1535:GBJ1535"/>
    <mergeCell ref="KPC1535:KRA1535"/>
    <mergeCell ref="KRB1535:KSZ1535"/>
    <mergeCell ref="KTA1535:KUY1535"/>
    <mergeCell ref="KUZ1535:KWX1535"/>
    <mergeCell ref="KWY1535:KYW1535"/>
    <mergeCell ref="KYX1535:LAV1535"/>
    <mergeCell ref="KDI1535:KFG1535"/>
    <mergeCell ref="KFH1535:KHF1535"/>
    <mergeCell ref="KHG1535:KJE1535"/>
    <mergeCell ref="KJF1535:KLD1535"/>
    <mergeCell ref="KLE1535:KNC1535"/>
    <mergeCell ref="KND1535:KPB1535"/>
    <mergeCell ref="JRO1535:JTM1535"/>
    <mergeCell ref="JTN1535:JVL1535"/>
    <mergeCell ref="JVM1535:JXK1535"/>
    <mergeCell ref="JXL1535:JZJ1535"/>
    <mergeCell ref="JZK1535:KBI1535"/>
    <mergeCell ref="KBJ1535:KDH1535"/>
    <mergeCell ref="JFU1535:JHS1535"/>
    <mergeCell ref="JHT1535:JJR1535"/>
    <mergeCell ref="JJS1535:JLQ1535"/>
    <mergeCell ref="JLR1535:JNP1535"/>
    <mergeCell ref="JNQ1535:JPO1535"/>
    <mergeCell ref="JPP1535:JRN1535"/>
    <mergeCell ref="IUA1535:IVY1535"/>
    <mergeCell ref="IVZ1535:IXX1535"/>
    <mergeCell ref="IXY1535:IZW1535"/>
    <mergeCell ref="IZX1535:JBV1535"/>
    <mergeCell ref="JBW1535:JDU1535"/>
    <mergeCell ref="JDV1535:JFT1535"/>
    <mergeCell ref="IIG1535:IKE1535"/>
    <mergeCell ref="IKF1535:IMD1535"/>
    <mergeCell ref="IME1535:IOC1535"/>
    <mergeCell ref="IOD1535:IQB1535"/>
    <mergeCell ref="IQC1535:ISA1535"/>
    <mergeCell ref="ISB1535:ITZ1535"/>
    <mergeCell ref="NHS1535:NJQ1535"/>
    <mergeCell ref="NJR1535:NLP1535"/>
    <mergeCell ref="NLQ1535:NNO1535"/>
    <mergeCell ref="NNP1535:NPN1535"/>
    <mergeCell ref="NPO1535:NRM1535"/>
    <mergeCell ref="NRN1535:NTL1535"/>
    <mergeCell ref="MVY1535:MXW1535"/>
    <mergeCell ref="MXX1535:MZV1535"/>
    <mergeCell ref="MZW1535:NBU1535"/>
    <mergeCell ref="NBV1535:NDT1535"/>
    <mergeCell ref="NDU1535:NFS1535"/>
    <mergeCell ref="NFT1535:NHR1535"/>
    <mergeCell ref="MKE1535:MMC1535"/>
    <mergeCell ref="MMD1535:MOB1535"/>
    <mergeCell ref="MOC1535:MQA1535"/>
    <mergeCell ref="MQB1535:MRZ1535"/>
    <mergeCell ref="MSA1535:MTY1535"/>
    <mergeCell ref="MTZ1535:MVX1535"/>
    <mergeCell ref="LYK1535:MAI1535"/>
    <mergeCell ref="MAJ1535:MCH1535"/>
    <mergeCell ref="MCI1535:MEG1535"/>
    <mergeCell ref="MEH1535:MGF1535"/>
    <mergeCell ref="MGG1535:MIE1535"/>
    <mergeCell ref="MIF1535:MKD1535"/>
    <mergeCell ref="LMQ1535:LOO1535"/>
    <mergeCell ref="LOP1535:LQN1535"/>
    <mergeCell ref="LQO1535:LSM1535"/>
    <mergeCell ref="LSN1535:LUL1535"/>
    <mergeCell ref="LUM1535:LWK1535"/>
    <mergeCell ref="LWL1535:LYJ1535"/>
    <mergeCell ref="LAW1535:LCU1535"/>
    <mergeCell ref="LCV1535:LET1535"/>
    <mergeCell ref="LEU1535:LGS1535"/>
    <mergeCell ref="LGT1535:LIR1535"/>
    <mergeCell ref="LIS1535:LKQ1535"/>
    <mergeCell ref="LKR1535:LMP1535"/>
    <mergeCell ref="QAI1535:QCG1535"/>
    <mergeCell ref="QCH1535:QEF1535"/>
    <mergeCell ref="QEG1535:QGE1535"/>
    <mergeCell ref="QGF1535:QID1535"/>
    <mergeCell ref="QIE1535:QKC1535"/>
    <mergeCell ref="QKD1535:QMB1535"/>
    <mergeCell ref="POO1535:PQM1535"/>
    <mergeCell ref="PQN1535:PSL1535"/>
    <mergeCell ref="PSM1535:PUK1535"/>
    <mergeCell ref="PUL1535:PWJ1535"/>
    <mergeCell ref="PWK1535:PYI1535"/>
    <mergeCell ref="PYJ1535:QAH1535"/>
    <mergeCell ref="PCU1535:PES1535"/>
    <mergeCell ref="PET1535:PGR1535"/>
    <mergeCell ref="PGS1535:PIQ1535"/>
    <mergeCell ref="PIR1535:PKP1535"/>
    <mergeCell ref="PKQ1535:PMO1535"/>
    <mergeCell ref="PMP1535:PON1535"/>
    <mergeCell ref="ORA1535:OSY1535"/>
    <mergeCell ref="OSZ1535:OUX1535"/>
    <mergeCell ref="OUY1535:OWW1535"/>
    <mergeCell ref="OWX1535:OYV1535"/>
    <mergeCell ref="OYW1535:PAU1535"/>
    <mergeCell ref="PAV1535:PCT1535"/>
    <mergeCell ref="OFG1535:OHE1535"/>
    <mergeCell ref="OHF1535:OJD1535"/>
    <mergeCell ref="OJE1535:OLC1535"/>
    <mergeCell ref="OLD1535:ONB1535"/>
    <mergeCell ref="ONC1535:OPA1535"/>
    <mergeCell ref="OPB1535:OQZ1535"/>
    <mergeCell ref="NTM1535:NVK1535"/>
    <mergeCell ref="NVL1535:NXJ1535"/>
    <mergeCell ref="NXK1535:NZI1535"/>
    <mergeCell ref="NZJ1535:OBH1535"/>
    <mergeCell ref="OBI1535:ODG1535"/>
    <mergeCell ref="ODH1535:OFF1535"/>
    <mergeCell ref="SUX1535:SWV1535"/>
    <mergeCell ref="SWW1535:SYU1535"/>
    <mergeCell ref="SYV1535:TAT1535"/>
    <mergeCell ref="TAU1535:TCS1535"/>
    <mergeCell ref="TCT1535:TER1535"/>
    <mergeCell ref="SHE1535:SJC1535"/>
    <mergeCell ref="SJD1535:SLB1535"/>
    <mergeCell ref="SLC1535:SNA1535"/>
    <mergeCell ref="SNB1535:SOZ1535"/>
    <mergeCell ref="SPA1535:SQY1535"/>
    <mergeCell ref="SQZ1535:SSX1535"/>
    <mergeCell ref="RVK1535:RXI1535"/>
    <mergeCell ref="RXJ1535:RZH1535"/>
    <mergeCell ref="RZI1535:SBG1535"/>
    <mergeCell ref="SBH1535:SDF1535"/>
    <mergeCell ref="SDG1535:SFE1535"/>
    <mergeCell ref="SFF1535:SHD1535"/>
    <mergeCell ref="RJQ1535:RLO1535"/>
    <mergeCell ref="RLP1535:RNN1535"/>
    <mergeCell ref="RNO1535:RPM1535"/>
    <mergeCell ref="RPN1535:RRL1535"/>
    <mergeCell ref="RRM1535:RTK1535"/>
    <mergeCell ref="RTL1535:RVJ1535"/>
    <mergeCell ref="QXW1535:QZU1535"/>
    <mergeCell ref="QZV1535:RBT1535"/>
    <mergeCell ref="RBU1535:RDS1535"/>
    <mergeCell ref="RDT1535:RFR1535"/>
    <mergeCell ref="RFS1535:RHQ1535"/>
    <mergeCell ref="RHR1535:RJP1535"/>
    <mergeCell ref="QMC1535:QOA1535"/>
    <mergeCell ref="QOB1535:QPZ1535"/>
    <mergeCell ref="QQA1535:QRY1535"/>
    <mergeCell ref="QRZ1535:QTX1535"/>
    <mergeCell ref="QTY1535:QVW1535"/>
    <mergeCell ref="QVX1535:QXV1535"/>
    <mergeCell ref="A1539:W1540"/>
    <mergeCell ref="X1539:AD1540"/>
    <mergeCell ref="AE1539:AZ1539"/>
    <mergeCell ref="AE1540:AO1540"/>
    <mergeCell ref="AP1540:AZ1540"/>
    <mergeCell ref="A1541:W1541"/>
    <mergeCell ref="X1541:AD1541"/>
    <mergeCell ref="AE1541:AO1541"/>
    <mergeCell ref="AP1541:AZ1541"/>
    <mergeCell ref="WUW1535:WWU1535"/>
    <mergeCell ref="WWV1535:WYT1535"/>
    <mergeCell ref="WYU1535:XAS1535"/>
    <mergeCell ref="XAT1535:XCR1535"/>
    <mergeCell ref="XCS1535:XEQ1535"/>
    <mergeCell ref="XER1535:XFD1535"/>
    <mergeCell ref="WJC1535:WLA1535"/>
    <mergeCell ref="WLB1535:WMZ1535"/>
    <mergeCell ref="WNA1535:WOY1535"/>
    <mergeCell ref="WOZ1535:WQX1535"/>
    <mergeCell ref="WQY1535:WSW1535"/>
    <mergeCell ref="WSX1535:WUV1535"/>
    <mergeCell ref="VXI1535:VZG1535"/>
    <mergeCell ref="VZH1535:WBF1535"/>
    <mergeCell ref="WBG1535:WDE1535"/>
    <mergeCell ref="WDF1535:WFD1535"/>
    <mergeCell ref="WFE1535:WHC1535"/>
    <mergeCell ref="WHD1535:WJB1535"/>
    <mergeCell ref="VLO1535:VNM1535"/>
    <mergeCell ref="VNN1535:VPL1535"/>
    <mergeCell ref="VPM1535:VRK1535"/>
    <mergeCell ref="VRL1535:VTJ1535"/>
    <mergeCell ref="VTK1535:VVI1535"/>
    <mergeCell ref="VVJ1535:VXH1535"/>
    <mergeCell ref="UZU1535:VBS1535"/>
    <mergeCell ref="VBT1535:VDR1535"/>
    <mergeCell ref="VDS1535:VFQ1535"/>
    <mergeCell ref="VFR1535:VHP1535"/>
    <mergeCell ref="VHQ1535:VJO1535"/>
    <mergeCell ref="VJP1535:VLN1535"/>
    <mergeCell ref="UOA1535:UPY1535"/>
    <mergeCell ref="UPZ1535:URX1535"/>
    <mergeCell ref="URY1535:UTW1535"/>
    <mergeCell ref="UTX1535:UVV1535"/>
    <mergeCell ref="UVW1535:UXU1535"/>
    <mergeCell ref="UXV1535:UZT1535"/>
    <mergeCell ref="UCG1535:UEE1535"/>
    <mergeCell ref="UEF1535:UGD1535"/>
    <mergeCell ref="UGE1535:UIC1535"/>
    <mergeCell ref="UID1535:UKB1535"/>
    <mergeCell ref="UKC1535:UMA1535"/>
    <mergeCell ref="UMB1535:UNZ1535"/>
    <mergeCell ref="TQM1535:TSK1535"/>
    <mergeCell ref="TSL1535:TUJ1535"/>
    <mergeCell ref="TUK1535:TWI1535"/>
    <mergeCell ref="TWJ1535:TYH1535"/>
    <mergeCell ref="TYI1535:UAG1535"/>
    <mergeCell ref="UAH1535:UCF1535"/>
    <mergeCell ref="TES1535:TGQ1535"/>
    <mergeCell ref="TGR1535:TIP1535"/>
    <mergeCell ref="TIQ1535:TKO1535"/>
    <mergeCell ref="TKP1535:TMN1535"/>
    <mergeCell ref="TMO1535:TOM1535"/>
    <mergeCell ref="TON1535:TQL1535"/>
    <mergeCell ref="SSY1535:SUW1535"/>
    <mergeCell ref="A1550:W1550"/>
    <mergeCell ref="X1550:AD1550"/>
    <mergeCell ref="AE1550:AO1550"/>
    <mergeCell ref="AP1550:AZ1550"/>
    <mergeCell ref="A1551:W1551"/>
    <mergeCell ref="X1551:AD1551"/>
    <mergeCell ref="AE1551:AO1551"/>
    <mergeCell ref="AP1551:AZ1551"/>
    <mergeCell ref="A1548:W1548"/>
    <mergeCell ref="X1548:AD1548"/>
    <mergeCell ref="AE1548:AO1548"/>
    <mergeCell ref="AP1548:AZ1548"/>
    <mergeCell ref="A1549:W1549"/>
    <mergeCell ref="X1549:AD1549"/>
    <mergeCell ref="AE1549:AO1549"/>
    <mergeCell ref="AP1549:AZ1549"/>
    <mergeCell ref="A1546:W1546"/>
    <mergeCell ref="X1546:AD1546"/>
    <mergeCell ref="AE1546:AO1546"/>
    <mergeCell ref="AP1546:AZ1546"/>
    <mergeCell ref="A1547:W1547"/>
    <mergeCell ref="X1547:AD1547"/>
    <mergeCell ref="AE1547:AO1547"/>
    <mergeCell ref="AP1547:AZ1547"/>
    <mergeCell ref="A1544:W1544"/>
    <mergeCell ref="X1544:AD1544"/>
    <mergeCell ref="AE1544:AO1544"/>
    <mergeCell ref="AP1544:AZ1544"/>
    <mergeCell ref="A1545:W1545"/>
    <mergeCell ref="X1545:AD1545"/>
    <mergeCell ref="AE1545:AO1545"/>
    <mergeCell ref="AP1545:AZ1545"/>
    <mergeCell ref="A1542:W1542"/>
    <mergeCell ref="X1542:AD1542"/>
    <mergeCell ref="AE1542:AO1542"/>
    <mergeCell ref="AP1542:AZ1542"/>
    <mergeCell ref="A1543:W1543"/>
    <mergeCell ref="X1543:AD1543"/>
    <mergeCell ref="AE1543:AO1543"/>
    <mergeCell ref="AP1543:AZ1543"/>
    <mergeCell ref="A1563:W1563"/>
    <mergeCell ref="X1563:AD1563"/>
    <mergeCell ref="AE1563:AO1563"/>
    <mergeCell ref="AP1563:AZ1563"/>
    <mergeCell ref="A1564:W1564"/>
    <mergeCell ref="X1564:AD1564"/>
    <mergeCell ref="AE1564:AO1564"/>
    <mergeCell ref="AP1564:AZ1564"/>
    <mergeCell ref="A1561:W1561"/>
    <mergeCell ref="X1561:AD1561"/>
    <mergeCell ref="AE1561:AO1561"/>
    <mergeCell ref="AP1561:AZ1561"/>
    <mergeCell ref="A1562:W1562"/>
    <mergeCell ref="X1562:AD1562"/>
    <mergeCell ref="AE1562:AO1562"/>
    <mergeCell ref="AP1562:AZ1562"/>
    <mergeCell ref="A1559:W1559"/>
    <mergeCell ref="X1559:AD1559"/>
    <mergeCell ref="AE1559:AO1559"/>
    <mergeCell ref="AP1559:AZ1559"/>
    <mergeCell ref="A1560:W1560"/>
    <mergeCell ref="X1560:AD1560"/>
    <mergeCell ref="AE1560:AO1560"/>
    <mergeCell ref="AP1560:AZ1560"/>
    <mergeCell ref="A1557:W1557"/>
    <mergeCell ref="X1557:AD1557"/>
    <mergeCell ref="AE1557:AO1557"/>
    <mergeCell ref="AP1557:AZ1557"/>
    <mergeCell ref="A1558:W1558"/>
    <mergeCell ref="X1558:AD1558"/>
    <mergeCell ref="AE1558:AO1558"/>
    <mergeCell ref="AP1558:AZ1558"/>
    <mergeCell ref="A1554:W1555"/>
    <mergeCell ref="X1554:AD1555"/>
    <mergeCell ref="AE1554:AZ1554"/>
    <mergeCell ref="AE1555:AO1555"/>
    <mergeCell ref="AP1555:AZ1555"/>
    <mergeCell ref="A1556:W1556"/>
    <mergeCell ref="X1556:AD1556"/>
    <mergeCell ref="AE1556:AO1556"/>
    <mergeCell ref="AP1556:AZ1556"/>
    <mergeCell ref="M1608:T1609"/>
    <mergeCell ref="U1608:AA1609"/>
    <mergeCell ref="AB1608:AH1609"/>
    <mergeCell ref="AI1608:AO1609"/>
    <mergeCell ref="AP1608:AV1609"/>
    <mergeCell ref="M1610:T1610"/>
    <mergeCell ref="U1610:AA1610"/>
    <mergeCell ref="AB1610:AH1610"/>
    <mergeCell ref="AI1610:AO1610"/>
    <mergeCell ref="AP1610:AV1610"/>
    <mergeCell ref="AI1606:AO1606"/>
    <mergeCell ref="M1607:T1607"/>
    <mergeCell ref="U1607:AA1607"/>
    <mergeCell ref="AB1607:AH1607"/>
    <mergeCell ref="AI1607:AO1607"/>
    <mergeCell ref="AP1607:AV1607"/>
    <mergeCell ref="A1604:L1604"/>
    <mergeCell ref="M1604:T1604"/>
    <mergeCell ref="A1606:L1606"/>
    <mergeCell ref="M1606:T1606"/>
    <mergeCell ref="U1606:AA1606"/>
    <mergeCell ref="AB1606:AH1606"/>
    <mergeCell ref="A1603:L1603"/>
    <mergeCell ref="M1603:T1603"/>
    <mergeCell ref="U1603:AA1603"/>
    <mergeCell ref="AB1603:AH1603"/>
    <mergeCell ref="AI1603:AO1603"/>
    <mergeCell ref="A1568:AX1569"/>
    <mergeCell ref="A1565:W1565"/>
    <mergeCell ref="X1565:AD1565"/>
    <mergeCell ref="AE1565:AO1565"/>
    <mergeCell ref="AP1565:AZ1565"/>
    <mergeCell ref="A1566:W1566"/>
    <mergeCell ref="X1566:AD1566"/>
    <mergeCell ref="AE1566:AO1566"/>
    <mergeCell ref="AP1566:AZ1566"/>
    <mergeCell ref="M1617:T1617"/>
    <mergeCell ref="U1617:AA1617"/>
    <mergeCell ref="AB1617:AH1617"/>
    <mergeCell ref="AI1617:AO1617"/>
    <mergeCell ref="AP1617:AV1617"/>
    <mergeCell ref="M1618:T1618"/>
    <mergeCell ref="U1618:AA1618"/>
    <mergeCell ref="AB1618:AH1618"/>
    <mergeCell ref="AI1618:AO1618"/>
    <mergeCell ref="AP1618:AV1618"/>
    <mergeCell ref="AP1615:AV1615"/>
    <mergeCell ref="A1616:L1616"/>
    <mergeCell ref="M1616:T1616"/>
    <mergeCell ref="U1616:AA1616"/>
    <mergeCell ref="AB1616:AH1616"/>
    <mergeCell ref="AI1616:AO1616"/>
    <mergeCell ref="AP1616:AV1616"/>
    <mergeCell ref="M1614:T1614"/>
    <mergeCell ref="U1614:AA1614"/>
    <mergeCell ref="AB1614:AH1614"/>
    <mergeCell ref="AI1614:AO1614"/>
    <mergeCell ref="AP1614:AV1614"/>
    <mergeCell ref="A1615:L1615"/>
    <mergeCell ref="M1615:T1615"/>
    <mergeCell ref="U1615:AA1615"/>
    <mergeCell ref="AB1615:AH1615"/>
    <mergeCell ref="AI1615:AO1615"/>
    <mergeCell ref="M1611:T1612"/>
    <mergeCell ref="U1611:AA1612"/>
    <mergeCell ref="AB1611:AH1612"/>
    <mergeCell ref="AI1611:AO1612"/>
    <mergeCell ref="AP1611:AV1612"/>
    <mergeCell ref="M1613:T1613"/>
    <mergeCell ref="U1613:AA1613"/>
    <mergeCell ref="AB1613:AH1613"/>
    <mergeCell ref="AI1613:AO1613"/>
    <mergeCell ref="AP1613:AV1613"/>
    <mergeCell ref="U1635:AA1636"/>
    <mergeCell ref="AB1635:AH1636"/>
    <mergeCell ref="AI1635:AO1636"/>
    <mergeCell ref="AP1635:AV1636"/>
    <mergeCell ref="M1637:T1639"/>
    <mergeCell ref="U1637:AA1639"/>
    <mergeCell ref="AB1637:AH1639"/>
    <mergeCell ref="AI1637:AO1639"/>
    <mergeCell ref="AP1637:AV1639"/>
    <mergeCell ref="M1630:T1631"/>
    <mergeCell ref="U1630:AA1631"/>
    <mergeCell ref="AB1630:AH1631"/>
    <mergeCell ref="AI1630:AO1631"/>
    <mergeCell ref="AP1630:AV1631"/>
    <mergeCell ref="M1632:T1634"/>
    <mergeCell ref="U1632:AA1634"/>
    <mergeCell ref="AB1632:AH1634"/>
    <mergeCell ref="AI1632:AO1634"/>
    <mergeCell ref="AP1632:AV1634"/>
    <mergeCell ref="M1624:T1627"/>
    <mergeCell ref="U1624:AA1627"/>
    <mergeCell ref="AB1624:AH1627"/>
    <mergeCell ref="AI1624:AO1627"/>
    <mergeCell ref="AP1624:AV1627"/>
    <mergeCell ref="M1628:T1629"/>
    <mergeCell ref="U1628:AA1629"/>
    <mergeCell ref="AB1628:AH1629"/>
    <mergeCell ref="AI1628:AO1629"/>
    <mergeCell ref="AP1628:AV1629"/>
    <mergeCell ref="M1619:T1621"/>
    <mergeCell ref="U1619:AA1621"/>
    <mergeCell ref="AB1619:AH1621"/>
    <mergeCell ref="AI1619:AO1621"/>
    <mergeCell ref="AP1619:AV1621"/>
    <mergeCell ref="M1622:T1623"/>
    <mergeCell ref="U1622:AA1623"/>
    <mergeCell ref="AB1622:AH1623"/>
    <mergeCell ref="AI1622:AO1623"/>
    <mergeCell ref="AP1622:AV1623"/>
    <mergeCell ref="A1806:BB1806"/>
    <mergeCell ref="A1809:BB1809"/>
    <mergeCell ref="P46:X46"/>
    <mergeCell ref="Y46:AG46"/>
    <mergeCell ref="A1753:BB1753"/>
    <mergeCell ref="A1756:BA1756"/>
    <mergeCell ref="A1759:BB1759"/>
    <mergeCell ref="A1762:BB1762"/>
    <mergeCell ref="A1780:AZ1780"/>
    <mergeCell ref="A1732:BB1732"/>
    <mergeCell ref="A1735:BB1735"/>
    <mergeCell ref="A1738:BB1738"/>
    <mergeCell ref="A1741:BB1741"/>
    <mergeCell ref="A1744:BB1744"/>
    <mergeCell ref="A1750:BB1750"/>
    <mergeCell ref="A1723:BB1723"/>
    <mergeCell ref="A1724:BB1724"/>
    <mergeCell ref="A1726:BB1726"/>
    <mergeCell ref="A1727:BB1727"/>
    <mergeCell ref="A1729:BB1729"/>
    <mergeCell ref="A1703:AX1704"/>
    <mergeCell ref="M1697:T1698"/>
    <mergeCell ref="U1697:AA1698"/>
    <mergeCell ref="AB1697:AH1698"/>
    <mergeCell ref="AI1697:AO1698"/>
    <mergeCell ref="AP1697:AV1698"/>
    <mergeCell ref="M1699:T1701"/>
    <mergeCell ref="A52:O52"/>
    <mergeCell ref="P52:X52"/>
    <mergeCell ref="U1699:AA1701"/>
    <mergeCell ref="AB1699:AH1701"/>
    <mergeCell ref="AI1699:AO1701"/>
    <mergeCell ref="AP1699:AV1701"/>
    <mergeCell ref="M1692:T1693"/>
    <mergeCell ref="U1692:AA1693"/>
    <mergeCell ref="AB1692:AH1693"/>
    <mergeCell ref="AI1692:AO1693"/>
    <mergeCell ref="AP1692:AV1693"/>
    <mergeCell ref="M1694:T1696"/>
    <mergeCell ref="U1694:AA1696"/>
    <mergeCell ref="AB1694:AH1696"/>
    <mergeCell ref="AI1694:AO1696"/>
    <mergeCell ref="AP1694:AV1696"/>
    <mergeCell ref="M1686:T1689"/>
    <mergeCell ref="U1686:AA1689"/>
    <mergeCell ref="AB1686:AH1689"/>
    <mergeCell ref="AI1686:AO1689"/>
    <mergeCell ref="AP1686:AV1689"/>
    <mergeCell ref="M1690:T1691"/>
    <mergeCell ref="U1690:AA1691"/>
    <mergeCell ref="AB1690:AH1691"/>
    <mergeCell ref="AI1690:AO1691"/>
    <mergeCell ref="AP1690:AV1691"/>
    <mergeCell ref="M1681:T1683"/>
    <mergeCell ref="U1681:AA1683"/>
    <mergeCell ref="AB1681:AH1683"/>
    <mergeCell ref="AI1681:AO1683"/>
    <mergeCell ref="AP1681:AV1683"/>
    <mergeCell ref="M1684:T1685"/>
    <mergeCell ref="U1684:AA1685"/>
    <mergeCell ref="AB1684:AH1685"/>
    <mergeCell ref="AI1684:AO1685"/>
    <mergeCell ref="AP1684:AV1685"/>
    <mergeCell ref="M1679:T1679"/>
    <mergeCell ref="AJ58:AQ58"/>
    <mergeCell ref="AR58:AY58"/>
    <mergeCell ref="AC57:AI57"/>
    <mergeCell ref="U57:AB57"/>
    <mergeCell ref="P57:T57"/>
    <mergeCell ref="A56:T56"/>
    <mergeCell ref="U56:AI56"/>
    <mergeCell ref="AJ56:AQ57"/>
    <mergeCell ref="AQ51:AY51"/>
    <mergeCell ref="P45:AG45"/>
    <mergeCell ref="AH45:AP46"/>
    <mergeCell ref="AQ45:AY46"/>
    <mergeCell ref="A45:O46"/>
    <mergeCell ref="AQ49:AY49"/>
    <mergeCell ref="A50:O50"/>
    <mergeCell ref="P50:X50"/>
    <mergeCell ref="Y50:AG50"/>
    <mergeCell ref="AH50:AP50"/>
    <mergeCell ref="AQ50:AY50"/>
    <mergeCell ref="P47:X47"/>
    <mergeCell ref="Y47:AG47"/>
    <mergeCell ref="AH47:AP47"/>
    <mergeCell ref="AQ47:AY47"/>
    <mergeCell ref="A48:O48"/>
    <mergeCell ref="P48:X48"/>
    <mergeCell ref="Y48:AG48"/>
    <mergeCell ref="A49:O49"/>
    <mergeCell ref="P49:X49"/>
    <mergeCell ref="Y49:AG49"/>
    <mergeCell ref="AH49:AP49"/>
    <mergeCell ref="Y52:AG52"/>
    <mergeCell ref="AH52:AP52"/>
    <mergeCell ref="AQ52:AY52"/>
    <mergeCell ref="A53:O53"/>
    <mergeCell ref="P53:X53"/>
    <mergeCell ref="Y53:AG53"/>
    <mergeCell ref="AH53:AP53"/>
    <mergeCell ref="AQ53:AY53"/>
    <mergeCell ref="A51:O51"/>
    <mergeCell ref="P51:X51"/>
    <mergeCell ref="Y51:AG51"/>
    <mergeCell ref="AH51:AP51"/>
    <mergeCell ref="AO69:AY69"/>
    <mergeCell ref="AO70:AY70"/>
    <mergeCell ref="AO71:AY71"/>
    <mergeCell ref="AO72:AY72"/>
    <mergeCell ref="AO73:AY73"/>
    <mergeCell ref="A62:O62"/>
    <mergeCell ref="P62:T62"/>
    <mergeCell ref="U62:AB62"/>
    <mergeCell ref="AC62:AI62"/>
    <mergeCell ref="AJ62:AQ62"/>
    <mergeCell ref="AR62:AY62"/>
    <mergeCell ref="A61:O61"/>
    <mergeCell ref="P61:T61"/>
    <mergeCell ref="U61:AB61"/>
    <mergeCell ref="AC61:AI61"/>
    <mergeCell ref="AJ61:AQ61"/>
    <mergeCell ref="AR61:AY61"/>
    <mergeCell ref="A70:T70"/>
    <mergeCell ref="U70:AB70"/>
    <mergeCell ref="AC70:AN70"/>
    <mergeCell ref="A71:T71"/>
    <mergeCell ref="U71:AB71"/>
    <mergeCell ref="AC71:AN71"/>
    <mergeCell ref="A68:T68"/>
    <mergeCell ref="U68:AB68"/>
    <mergeCell ref="AC68:AN68"/>
    <mergeCell ref="A69:T69"/>
    <mergeCell ref="U69:AB69"/>
    <mergeCell ref="AC69:AN69"/>
    <mergeCell ref="AO68:AY68"/>
    <mergeCell ref="A65:AG65"/>
    <mergeCell ref="AK65:AM65"/>
    <mergeCell ref="A60:O60"/>
    <mergeCell ref="P60:T60"/>
    <mergeCell ref="U60:AB60"/>
    <mergeCell ref="AC60:AI60"/>
    <mergeCell ref="AJ60:AQ60"/>
    <mergeCell ref="AR60:AY60"/>
    <mergeCell ref="AO65:AP65"/>
    <mergeCell ref="AS65:AT65"/>
    <mergeCell ref="AV65:AW65"/>
    <mergeCell ref="A67:C67"/>
    <mergeCell ref="D67:E67"/>
    <mergeCell ref="F67:BB67"/>
    <mergeCell ref="F551:H551"/>
    <mergeCell ref="F552:H552"/>
    <mergeCell ref="F502:H505"/>
    <mergeCell ref="F506:H508"/>
    <mergeCell ref="F525:H533"/>
    <mergeCell ref="F534:H534"/>
    <mergeCell ref="F536:H539"/>
    <mergeCell ref="F540:H540"/>
    <mergeCell ref="F487:H489"/>
    <mergeCell ref="F491:H494"/>
    <mergeCell ref="F495:H495"/>
    <mergeCell ref="F496:H496"/>
    <mergeCell ref="F497:H497"/>
    <mergeCell ref="F498:H500"/>
    <mergeCell ref="F480:H483"/>
    <mergeCell ref="F484:H484"/>
    <mergeCell ref="F485:H485"/>
    <mergeCell ref="F486:H486"/>
    <mergeCell ref="A340:AG340"/>
    <mergeCell ref="A342:AX343"/>
    <mergeCell ref="A455:AX456"/>
    <mergeCell ref="AH459:AX459"/>
    <mergeCell ref="AH460:AX460"/>
    <mergeCell ref="AH461:AX461"/>
    <mergeCell ref="AW558:AZ561"/>
    <mergeCell ref="AW553:AZ553"/>
    <mergeCell ref="AW551:AZ551"/>
    <mergeCell ref="AW543:AZ545"/>
    <mergeCell ref="AW541:AZ541"/>
    <mergeCell ref="AW536:AZ539"/>
    <mergeCell ref="AK506:AN508"/>
    <mergeCell ref="AO506:AR508"/>
    <mergeCell ref="AS506:AV508"/>
    <mergeCell ref="A471:E471"/>
    <mergeCell ref="A472:E472"/>
    <mergeCell ref="AK554:AN556"/>
    <mergeCell ref="AO554:AR556"/>
    <mergeCell ref="AS554:AV556"/>
    <mergeCell ref="AW554:AZ556"/>
    <mergeCell ref="AK552:AN552"/>
    <mergeCell ref="AW469:AY477"/>
    <mergeCell ref="AW478:AY478"/>
    <mergeCell ref="AW480:AY483"/>
    <mergeCell ref="AW484:AY484"/>
    <mergeCell ref="AW485:AY485"/>
    <mergeCell ref="AW486:AY486"/>
    <mergeCell ref="AK540:AN540"/>
    <mergeCell ref="AO540:AR540"/>
    <mergeCell ref="AS540:AV540"/>
    <mergeCell ref="AW540:AZ540"/>
    <mergeCell ref="AK496:AN496"/>
    <mergeCell ref="AO496:AR496"/>
    <mergeCell ref="AS496:AV496"/>
    <mergeCell ref="AK486:AN486"/>
    <mergeCell ref="AO486:AR486"/>
    <mergeCell ref="AS486:AV486"/>
    <mergeCell ref="AK478:AN478"/>
    <mergeCell ref="AO478:AR478"/>
    <mergeCell ref="AS478:AV478"/>
    <mergeCell ref="AT443:AX445"/>
    <mergeCell ref="H447:L450"/>
    <mergeCell ref="M447:Q450"/>
    <mergeCell ref="R447:V450"/>
    <mergeCell ref="W447:AA450"/>
    <mergeCell ref="N631:S631"/>
    <mergeCell ref="T631:Z631"/>
    <mergeCell ref="AA631:AG631"/>
    <mergeCell ref="AH631:AP631"/>
    <mergeCell ref="AQ631:BB631"/>
    <mergeCell ref="AA629:AG629"/>
    <mergeCell ref="AH629:AP629"/>
    <mergeCell ref="AQ629:BB629"/>
    <mergeCell ref="N630:S630"/>
    <mergeCell ref="AH630:AP630"/>
    <mergeCell ref="AQ630:BB630"/>
    <mergeCell ref="AQ627:BB627"/>
    <mergeCell ref="A628:M628"/>
    <mergeCell ref="N628:S628"/>
    <mergeCell ref="T628:Z628"/>
    <mergeCell ref="AA628:AG628"/>
    <mergeCell ref="AH628:AP628"/>
    <mergeCell ref="AQ628:BB628"/>
    <mergeCell ref="A632:M632"/>
    <mergeCell ref="N632:S632"/>
    <mergeCell ref="T632:Z632"/>
    <mergeCell ref="AA632:AG632"/>
    <mergeCell ref="AH632:AP632"/>
    <mergeCell ref="AQ632:BB632"/>
    <mergeCell ref="AW521:AY521"/>
    <mergeCell ref="A566:AX567"/>
    <mergeCell ref="A574:AX575"/>
    <mergeCell ref="F524:AZ524"/>
    <mergeCell ref="A617:K617"/>
    <mergeCell ref="AA863:AG863"/>
    <mergeCell ref="AH863:AP863"/>
    <mergeCell ref="AQ863:BB863"/>
    <mergeCell ref="A849:S849"/>
    <mergeCell ref="T849:AF849"/>
    <mergeCell ref="AG849:BB849"/>
    <mergeCell ref="A850:S850"/>
    <mergeCell ref="T850:AF850"/>
    <mergeCell ref="AG850:BB850"/>
    <mergeCell ref="A859:M859"/>
    <mergeCell ref="N859:S859"/>
    <mergeCell ref="T859:Z859"/>
    <mergeCell ref="AA859:AG859"/>
    <mergeCell ref="AH859:AP859"/>
    <mergeCell ref="AQ859:BB859"/>
    <mergeCell ref="N858:S858"/>
    <mergeCell ref="T858:Z858"/>
    <mergeCell ref="AA858:AG858"/>
    <mergeCell ref="AH858:AP858"/>
    <mergeCell ref="AQ858:BB858"/>
    <mergeCell ref="A857:M857"/>
    <mergeCell ref="N857:S857"/>
    <mergeCell ref="T857:Z857"/>
    <mergeCell ref="AA857:AG857"/>
    <mergeCell ref="AH857:AP857"/>
    <mergeCell ref="AQ857:BB857"/>
    <mergeCell ref="N855:S855"/>
    <mergeCell ref="T855:Z855"/>
    <mergeCell ref="AA855:AG855"/>
    <mergeCell ref="AH855:AP855"/>
    <mergeCell ref="AQ855:BB855"/>
    <mergeCell ref="N856:S856"/>
    <mergeCell ref="AR613:BB615"/>
    <mergeCell ref="A614:K614"/>
    <mergeCell ref="A615:K615"/>
    <mergeCell ref="A616:K616"/>
    <mergeCell ref="L616:O617"/>
    <mergeCell ref="P616:V617"/>
    <mergeCell ref="W616:AC617"/>
    <mergeCell ref="AD616:AJ617"/>
    <mergeCell ref="AK616:AQ617"/>
    <mergeCell ref="AR616:BB617"/>
    <mergeCell ref="A613:K613"/>
    <mergeCell ref="L613:O615"/>
    <mergeCell ref="F553:H553"/>
    <mergeCell ref="F554:H556"/>
    <mergeCell ref="F558:H561"/>
    <mergeCell ref="P613:V615"/>
    <mergeCell ref="W613:AC615"/>
    <mergeCell ref="AD613:AJ615"/>
    <mergeCell ref="AK613:AQ615"/>
    <mergeCell ref="AR610:BB610"/>
    <mergeCell ref="A611:K611"/>
    <mergeCell ref="L611:O612"/>
    <mergeCell ref="P611:V612"/>
    <mergeCell ref="W611:AC612"/>
    <mergeCell ref="AD611:AJ612"/>
    <mergeCell ref="AK611:AQ612"/>
    <mergeCell ref="AR611:BB612"/>
    <mergeCell ref="F541:H541"/>
    <mergeCell ref="F542:H542"/>
    <mergeCell ref="F543:H545"/>
    <mergeCell ref="F547:H550"/>
    <mergeCell ref="BC1787:DD1787"/>
    <mergeCell ref="DE1787:FF1787"/>
    <mergeCell ref="FG1787:HH1787"/>
    <mergeCell ref="HI1787:JJ1787"/>
    <mergeCell ref="JK1787:LL1787"/>
    <mergeCell ref="AP932:AX932"/>
    <mergeCell ref="A933:S933"/>
    <mergeCell ref="T933:W933"/>
    <mergeCell ref="X933:AD933"/>
    <mergeCell ref="AE933:AH933"/>
    <mergeCell ref="AI933:AO933"/>
    <mergeCell ref="AP933:AX933"/>
    <mergeCell ref="A934:S934"/>
    <mergeCell ref="T934:W934"/>
    <mergeCell ref="X934:AD934"/>
    <mergeCell ref="AE934:AH934"/>
    <mergeCell ref="AI934:AO934"/>
    <mergeCell ref="AP934:AX934"/>
    <mergeCell ref="M1672:T1672"/>
    <mergeCell ref="U1672:AA1672"/>
    <mergeCell ref="AB1672:AH1672"/>
    <mergeCell ref="AI1672:AO1672"/>
    <mergeCell ref="AP1672:AV1672"/>
    <mergeCell ref="AI1668:AO1668"/>
    <mergeCell ref="X949:AD949"/>
    <mergeCell ref="AE949:AH949"/>
    <mergeCell ref="AI949:AO949"/>
    <mergeCell ref="AP949:AX949"/>
    <mergeCell ref="T943:W943"/>
    <mergeCell ref="X943:AD943"/>
    <mergeCell ref="AE943:AH943"/>
    <mergeCell ref="AI943:AO943"/>
    <mergeCell ref="AP943:AX943"/>
    <mergeCell ref="A944:S944"/>
    <mergeCell ref="T944:W944"/>
    <mergeCell ref="X944:AD944"/>
    <mergeCell ref="LM1787:NN1787"/>
    <mergeCell ref="NO1787:PP1787"/>
    <mergeCell ref="PQ1787:RR1787"/>
    <mergeCell ref="RS1787:TT1787"/>
    <mergeCell ref="TU1787:VV1787"/>
    <mergeCell ref="A1485:AX1486"/>
    <mergeCell ref="A1503:AX1504"/>
    <mergeCell ref="A1530:AX1531"/>
    <mergeCell ref="A1272:AX1273"/>
    <mergeCell ref="A1289:AX1290"/>
    <mergeCell ref="A1314:AX1315"/>
    <mergeCell ref="A1336:AX1337"/>
    <mergeCell ref="A1351:AX1352"/>
    <mergeCell ref="A1386:AX1387"/>
    <mergeCell ref="A1128:AX1129"/>
    <mergeCell ref="A1138:AX1139"/>
    <mergeCell ref="A1183:AX1184"/>
    <mergeCell ref="A1205:AX1206"/>
    <mergeCell ref="A1243:AX1244"/>
    <mergeCell ref="A1257:AX1258"/>
    <mergeCell ref="AQ1527:BB1527"/>
    <mergeCell ref="I1528:N1528"/>
    <mergeCell ref="O1528:V1528"/>
    <mergeCell ref="W1528:AB1528"/>
    <mergeCell ref="AC1528:AH1528"/>
    <mergeCell ref="AI1528:AP1528"/>
    <mergeCell ref="AQ1528:BB1528"/>
    <mergeCell ref="A1527:H1528"/>
    <mergeCell ref="I1527:N1527"/>
    <mergeCell ref="O1527:V1527"/>
    <mergeCell ref="W1527:AB1527"/>
    <mergeCell ref="AC1527:AH1527"/>
    <mergeCell ref="AI1527:AP1527"/>
    <mergeCell ref="AQ1525:BB1525"/>
    <mergeCell ref="I1526:N1526"/>
    <mergeCell ref="O1526:V1526"/>
    <mergeCell ref="W1526:AB1526"/>
    <mergeCell ref="A1783:BB1783"/>
    <mergeCell ref="A1787:BB1787"/>
    <mergeCell ref="U1679:AA1679"/>
    <mergeCell ref="AB1679:AH1679"/>
    <mergeCell ref="AI1679:AO1679"/>
    <mergeCell ref="AP1679:AV1679"/>
    <mergeCell ref="M1680:T1680"/>
    <mergeCell ref="U1680:AA1680"/>
    <mergeCell ref="AB1680:AH1680"/>
    <mergeCell ref="AI1680:AO1680"/>
    <mergeCell ref="AP1680:AV1680"/>
    <mergeCell ref="AP1677:AV1677"/>
    <mergeCell ref="A1678:L1678"/>
    <mergeCell ref="M1678:T1678"/>
    <mergeCell ref="U1678:AA1678"/>
    <mergeCell ref="AB1678:AH1678"/>
    <mergeCell ref="AI1678:AO1678"/>
    <mergeCell ref="AP1678:AV1678"/>
    <mergeCell ref="M1676:T1676"/>
    <mergeCell ref="U1676:AA1676"/>
    <mergeCell ref="AB1676:AH1676"/>
    <mergeCell ref="AI1676:AO1676"/>
    <mergeCell ref="M1670:T1671"/>
    <mergeCell ref="U1670:AA1671"/>
    <mergeCell ref="AB1670:AH1671"/>
    <mergeCell ref="AI1670:AO1671"/>
    <mergeCell ref="AP1670:AV1671"/>
    <mergeCell ref="BFE1787:BHF1787"/>
    <mergeCell ref="BHG1787:BJH1787"/>
    <mergeCell ref="BJI1787:BLJ1787"/>
    <mergeCell ref="BLK1787:BNL1787"/>
    <mergeCell ref="BNM1787:BPN1787"/>
    <mergeCell ref="BPO1787:BRP1787"/>
    <mergeCell ref="BRQ1787:BTR1787"/>
    <mergeCell ref="BTS1787:BVT1787"/>
    <mergeCell ref="BVU1787:BXV1787"/>
    <mergeCell ref="BXW1787:BZX1787"/>
    <mergeCell ref="BZY1787:CBZ1787"/>
    <mergeCell ref="CCA1787:CEB1787"/>
    <mergeCell ref="CEC1787:CGD1787"/>
    <mergeCell ref="CGE1787:CIF1787"/>
    <mergeCell ref="CIG1787:CKH1787"/>
    <mergeCell ref="CKI1787:CMJ1787"/>
    <mergeCell ref="CMK1787:COL1787"/>
    <mergeCell ref="VW1787:XX1787"/>
    <mergeCell ref="XY1787:ZZ1787"/>
    <mergeCell ref="AAA1787:ACB1787"/>
    <mergeCell ref="ACC1787:AED1787"/>
    <mergeCell ref="AEE1787:AGF1787"/>
    <mergeCell ref="AGG1787:AIH1787"/>
    <mergeCell ref="AII1787:AKJ1787"/>
    <mergeCell ref="AKK1787:AML1787"/>
    <mergeCell ref="AMM1787:AON1787"/>
    <mergeCell ref="AOO1787:AQP1787"/>
    <mergeCell ref="AQQ1787:ASR1787"/>
    <mergeCell ref="ASS1787:AUT1787"/>
    <mergeCell ref="AUU1787:AWV1787"/>
    <mergeCell ref="AWW1787:AYX1787"/>
    <mergeCell ref="AYY1787:BAZ1787"/>
    <mergeCell ref="BBA1787:BDB1787"/>
    <mergeCell ref="BDC1787:BFD1787"/>
    <mergeCell ref="DXU1787:DZV1787"/>
    <mergeCell ref="DZW1787:EBX1787"/>
    <mergeCell ref="EBY1787:EDZ1787"/>
    <mergeCell ref="EEA1787:EGB1787"/>
    <mergeCell ref="EGC1787:EID1787"/>
    <mergeCell ref="EIE1787:EKF1787"/>
    <mergeCell ref="EKG1787:EMH1787"/>
    <mergeCell ref="EMI1787:EOJ1787"/>
    <mergeCell ref="EOK1787:EQL1787"/>
    <mergeCell ref="EQM1787:ESN1787"/>
    <mergeCell ref="ESO1787:EUP1787"/>
    <mergeCell ref="EUQ1787:EWR1787"/>
    <mergeCell ref="EWS1787:EYT1787"/>
    <mergeCell ref="EYU1787:FAV1787"/>
    <mergeCell ref="FAW1787:FCX1787"/>
    <mergeCell ref="FCY1787:FEZ1787"/>
    <mergeCell ref="FFA1787:FHB1787"/>
    <mergeCell ref="COM1787:CQN1787"/>
    <mergeCell ref="CQO1787:CSP1787"/>
    <mergeCell ref="CSQ1787:CUR1787"/>
    <mergeCell ref="CUS1787:CWT1787"/>
    <mergeCell ref="CWU1787:CYV1787"/>
    <mergeCell ref="CYW1787:DAX1787"/>
    <mergeCell ref="DAY1787:DCZ1787"/>
    <mergeCell ref="DDA1787:DFB1787"/>
    <mergeCell ref="DFC1787:DHD1787"/>
    <mergeCell ref="DHE1787:DJF1787"/>
    <mergeCell ref="DJG1787:DLH1787"/>
    <mergeCell ref="DLI1787:DNJ1787"/>
    <mergeCell ref="DNK1787:DPL1787"/>
    <mergeCell ref="DPM1787:DRN1787"/>
    <mergeCell ref="DRO1787:DTP1787"/>
    <mergeCell ref="DTQ1787:DVR1787"/>
    <mergeCell ref="DVS1787:DXT1787"/>
    <mergeCell ref="GQK1787:GSL1787"/>
    <mergeCell ref="GSM1787:GUN1787"/>
    <mergeCell ref="GUO1787:GWP1787"/>
    <mergeCell ref="GWQ1787:GYR1787"/>
    <mergeCell ref="GYS1787:HAT1787"/>
    <mergeCell ref="HAU1787:HCV1787"/>
    <mergeCell ref="HCW1787:HEX1787"/>
    <mergeCell ref="HEY1787:HGZ1787"/>
    <mergeCell ref="HHA1787:HJB1787"/>
    <mergeCell ref="HJC1787:HLD1787"/>
    <mergeCell ref="HLE1787:HNF1787"/>
    <mergeCell ref="HNG1787:HPH1787"/>
    <mergeCell ref="HPI1787:HRJ1787"/>
    <mergeCell ref="HRK1787:HTL1787"/>
    <mergeCell ref="HTM1787:HVN1787"/>
    <mergeCell ref="HVO1787:HXP1787"/>
    <mergeCell ref="HXQ1787:HZR1787"/>
    <mergeCell ref="FHC1787:FJD1787"/>
    <mergeCell ref="FJE1787:FLF1787"/>
    <mergeCell ref="FLG1787:FNH1787"/>
    <mergeCell ref="FNI1787:FPJ1787"/>
    <mergeCell ref="FPK1787:FRL1787"/>
    <mergeCell ref="FRM1787:FTN1787"/>
    <mergeCell ref="FTO1787:FVP1787"/>
    <mergeCell ref="FVQ1787:FXR1787"/>
    <mergeCell ref="FXS1787:FZT1787"/>
    <mergeCell ref="FZU1787:GBV1787"/>
    <mergeCell ref="GBW1787:GDX1787"/>
    <mergeCell ref="GDY1787:GFZ1787"/>
    <mergeCell ref="GGA1787:GIB1787"/>
    <mergeCell ref="GIC1787:GKD1787"/>
    <mergeCell ref="GKE1787:GMF1787"/>
    <mergeCell ref="GMG1787:GOH1787"/>
    <mergeCell ref="GOI1787:GQJ1787"/>
    <mergeCell ref="JJA1787:JLB1787"/>
    <mergeCell ref="JLC1787:JND1787"/>
    <mergeCell ref="JNE1787:JPF1787"/>
    <mergeCell ref="JPG1787:JRH1787"/>
    <mergeCell ref="JRI1787:JTJ1787"/>
    <mergeCell ref="JTK1787:JVL1787"/>
    <mergeCell ref="JVM1787:JXN1787"/>
    <mergeCell ref="JXO1787:JZP1787"/>
    <mergeCell ref="JZQ1787:KBR1787"/>
    <mergeCell ref="KBS1787:KDT1787"/>
    <mergeCell ref="KDU1787:KFV1787"/>
    <mergeCell ref="KFW1787:KHX1787"/>
    <mergeCell ref="KHY1787:KJZ1787"/>
    <mergeCell ref="KKA1787:KMB1787"/>
    <mergeCell ref="KMC1787:KOD1787"/>
    <mergeCell ref="KOE1787:KQF1787"/>
    <mergeCell ref="KQG1787:KSH1787"/>
    <mergeCell ref="HZS1787:IBT1787"/>
    <mergeCell ref="IBU1787:IDV1787"/>
    <mergeCell ref="IDW1787:IFX1787"/>
    <mergeCell ref="IFY1787:IHZ1787"/>
    <mergeCell ref="IIA1787:IKB1787"/>
    <mergeCell ref="IKC1787:IMD1787"/>
    <mergeCell ref="IME1787:IOF1787"/>
    <mergeCell ref="IOG1787:IQH1787"/>
    <mergeCell ref="IQI1787:ISJ1787"/>
    <mergeCell ref="ISK1787:IUL1787"/>
    <mergeCell ref="IUM1787:IWN1787"/>
    <mergeCell ref="IWO1787:IYP1787"/>
    <mergeCell ref="IYQ1787:JAR1787"/>
    <mergeCell ref="JAS1787:JCT1787"/>
    <mergeCell ref="JCU1787:JEV1787"/>
    <mergeCell ref="JEW1787:JGX1787"/>
    <mergeCell ref="JGY1787:JIZ1787"/>
    <mergeCell ref="MBQ1787:MDR1787"/>
    <mergeCell ref="MDS1787:MFT1787"/>
    <mergeCell ref="MFU1787:MHV1787"/>
    <mergeCell ref="MHW1787:MJX1787"/>
    <mergeCell ref="MJY1787:MLZ1787"/>
    <mergeCell ref="MMA1787:MOB1787"/>
    <mergeCell ref="MOC1787:MQD1787"/>
    <mergeCell ref="MQE1787:MSF1787"/>
    <mergeCell ref="MSG1787:MUH1787"/>
    <mergeCell ref="MUI1787:MWJ1787"/>
    <mergeCell ref="MWK1787:MYL1787"/>
    <mergeCell ref="MYM1787:NAN1787"/>
    <mergeCell ref="NAO1787:NCP1787"/>
    <mergeCell ref="NCQ1787:NER1787"/>
    <mergeCell ref="NES1787:NGT1787"/>
    <mergeCell ref="NGU1787:NIV1787"/>
    <mergeCell ref="NIW1787:NKX1787"/>
    <mergeCell ref="KSI1787:KUJ1787"/>
    <mergeCell ref="KUK1787:KWL1787"/>
    <mergeCell ref="KWM1787:KYN1787"/>
    <mergeCell ref="KYO1787:LAP1787"/>
    <mergeCell ref="LAQ1787:LCR1787"/>
    <mergeCell ref="LCS1787:LET1787"/>
    <mergeCell ref="LEU1787:LGV1787"/>
    <mergeCell ref="LGW1787:LIX1787"/>
    <mergeCell ref="LIY1787:LKZ1787"/>
    <mergeCell ref="LLA1787:LNB1787"/>
    <mergeCell ref="LNC1787:LPD1787"/>
    <mergeCell ref="LPE1787:LRF1787"/>
    <mergeCell ref="LRG1787:LTH1787"/>
    <mergeCell ref="LTI1787:LVJ1787"/>
    <mergeCell ref="LVK1787:LXL1787"/>
    <mergeCell ref="LXM1787:LZN1787"/>
    <mergeCell ref="LZO1787:MBP1787"/>
    <mergeCell ref="OUG1787:OWH1787"/>
    <mergeCell ref="OWI1787:OYJ1787"/>
    <mergeCell ref="OYK1787:PAL1787"/>
    <mergeCell ref="PAM1787:PCN1787"/>
    <mergeCell ref="PCO1787:PEP1787"/>
    <mergeCell ref="PEQ1787:PGR1787"/>
    <mergeCell ref="PGS1787:PIT1787"/>
    <mergeCell ref="PIU1787:PKV1787"/>
    <mergeCell ref="PKW1787:PMX1787"/>
    <mergeCell ref="PMY1787:POZ1787"/>
    <mergeCell ref="PPA1787:PRB1787"/>
    <mergeCell ref="PRC1787:PTD1787"/>
    <mergeCell ref="PTE1787:PVF1787"/>
    <mergeCell ref="PVG1787:PXH1787"/>
    <mergeCell ref="PXI1787:PZJ1787"/>
    <mergeCell ref="PZK1787:QBL1787"/>
    <mergeCell ref="QBM1787:QDN1787"/>
    <mergeCell ref="NKY1787:NMZ1787"/>
    <mergeCell ref="NNA1787:NPB1787"/>
    <mergeCell ref="NPC1787:NRD1787"/>
    <mergeCell ref="NRE1787:NTF1787"/>
    <mergeCell ref="NTG1787:NVH1787"/>
    <mergeCell ref="NVI1787:NXJ1787"/>
    <mergeCell ref="NXK1787:NZL1787"/>
    <mergeCell ref="NZM1787:OBN1787"/>
    <mergeCell ref="OBO1787:ODP1787"/>
    <mergeCell ref="ODQ1787:OFR1787"/>
    <mergeCell ref="OFS1787:OHT1787"/>
    <mergeCell ref="OHU1787:OJV1787"/>
    <mergeCell ref="OJW1787:OLX1787"/>
    <mergeCell ref="OLY1787:ONZ1787"/>
    <mergeCell ref="OOA1787:OQB1787"/>
    <mergeCell ref="OQC1787:OSD1787"/>
    <mergeCell ref="OSE1787:OUF1787"/>
    <mergeCell ref="UBI1787:UDJ1787"/>
    <mergeCell ref="UDK1787:UFL1787"/>
    <mergeCell ref="RMW1787:ROX1787"/>
    <mergeCell ref="ROY1787:RQZ1787"/>
    <mergeCell ref="RRA1787:RTB1787"/>
    <mergeCell ref="RTC1787:RVD1787"/>
    <mergeCell ref="RVE1787:RXF1787"/>
    <mergeCell ref="RXG1787:RZH1787"/>
    <mergeCell ref="RZI1787:SBJ1787"/>
    <mergeCell ref="SBK1787:SDL1787"/>
    <mergeCell ref="SDM1787:SFN1787"/>
    <mergeCell ref="SFO1787:SHP1787"/>
    <mergeCell ref="SHQ1787:SJR1787"/>
    <mergeCell ref="SJS1787:SLT1787"/>
    <mergeCell ref="SLU1787:SNV1787"/>
    <mergeCell ref="SNW1787:SPX1787"/>
    <mergeCell ref="SPY1787:SRZ1787"/>
    <mergeCell ref="SSA1787:SUB1787"/>
    <mergeCell ref="SUC1787:SWD1787"/>
    <mergeCell ref="QDO1787:QFP1787"/>
    <mergeCell ref="QFQ1787:QHR1787"/>
    <mergeCell ref="QHS1787:QJT1787"/>
    <mergeCell ref="QJU1787:QLV1787"/>
    <mergeCell ref="QLW1787:QNX1787"/>
    <mergeCell ref="QNY1787:QPZ1787"/>
    <mergeCell ref="QQA1787:QSB1787"/>
    <mergeCell ref="QSC1787:QUD1787"/>
    <mergeCell ref="QUE1787:QWF1787"/>
    <mergeCell ref="QWG1787:QYH1787"/>
    <mergeCell ref="QYI1787:RAJ1787"/>
    <mergeCell ref="RAK1787:RCL1787"/>
    <mergeCell ref="RCM1787:REN1787"/>
    <mergeCell ref="REO1787:RGP1787"/>
    <mergeCell ref="RGQ1787:RIR1787"/>
    <mergeCell ref="RIS1787:RKT1787"/>
    <mergeCell ref="RKU1787:RMV1787"/>
    <mergeCell ref="WYC1787:XAD1787"/>
    <mergeCell ref="XAE1787:XCF1787"/>
    <mergeCell ref="XCG1787:XEH1787"/>
    <mergeCell ref="XEI1787:XFD1787"/>
    <mergeCell ref="A1788:BA1788"/>
    <mergeCell ref="A1791:BA1791"/>
    <mergeCell ref="A1792:BA1792"/>
    <mergeCell ref="A1790:BB1790"/>
    <mergeCell ref="A1793:BB1793"/>
    <mergeCell ref="A1795:BA1795"/>
    <mergeCell ref="A1796:BB1796"/>
    <mergeCell ref="A1794:BA1794"/>
    <mergeCell ref="A1797:BA1797"/>
    <mergeCell ref="A1798:BA1798"/>
    <mergeCell ref="A1799:BB1799"/>
    <mergeCell ref="VOU1787:VQV1787"/>
    <mergeCell ref="VQW1787:VSX1787"/>
    <mergeCell ref="VSY1787:VUZ1787"/>
    <mergeCell ref="VVA1787:VXB1787"/>
    <mergeCell ref="VXC1787:VZD1787"/>
    <mergeCell ref="VZE1787:WBF1787"/>
    <mergeCell ref="WBG1787:WDH1787"/>
    <mergeCell ref="WDI1787:WFJ1787"/>
    <mergeCell ref="WFK1787:WHL1787"/>
    <mergeCell ref="WHM1787:WJN1787"/>
    <mergeCell ref="WJO1787:WLP1787"/>
    <mergeCell ref="WLQ1787:WNR1787"/>
    <mergeCell ref="WNS1787:WPT1787"/>
    <mergeCell ref="WPU1787:WRV1787"/>
    <mergeCell ref="WRW1787:WTX1787"/>
    <mergeCell ref="WTY1787:WVZ1787"/>
    <mergeCell ref="WWA1787:WYB1787"/>
    <mergeCell ref="UFM1787:UHN1787"/>
    <mergeCell ref="UHO1787:UJP1787"/>
    <mergeCell ref="UJQ1787:ULR1787"/>
    <mergeCell ref="ULS1787:UNT1787"/>
    <mergeCell ref="UNU1787:UPV1787"/>
    <mergeCell ref="UPW1787:URX1787"/>
    <mergeCell ref="URY1787:UTZ1787"/>
    <mergeCell ref="UUA1787:UWB1787"/>
    <mergeCell ref="UWC1787:UYD1787"/>
    <mergeCell ref="UYE1787:VAF1787"/>
    <mergeCell ref="VAG1787:VCH1787"/>
    <mergeCell ref="VCI1787:VEJ1787"/>
    <mergeCell ref="VEK1787:VGL1787"/>
    <mergeCell ref="VGM1787:VIN1787"/>
    <mergeCell ref="VIO1787:VKP1787"/>
    <mergeCell ref="VKQ1787:VMR1787"/>
    <mergeCell ref="VMS1787:VOT1787"/>
    <mergeCell ref="SWE1787:SYF1787"/>
    <mergeCell ref="SYG1787:TAH1787"/>
    <mergeCell ref="TAI1787:TCJ1787"/>
    <mergeCell ref="TCK1787:TEL1787"/>
    <mergeCell ref="TEM1787:TGN1787"/>
    <mergeCell ref="TGO1787:TIP1787"/>
    <mergeCell ref="TIQ1787:TKR1787"/>
    <mergeCell ref="TKS1787:TMT1787"/>
    <mergeCell ref="TMU1787:TOV1787"/>
    <mergeCell ref="TOW1787:TQX1787"/>
    <mergeCell ref="TQY1787:TSZ1787"/>
    <mergeCell ref="TTA1787:TVB1787"/>
    <mergeCell ref="TVC1787:TXD1787"/>
    <mergeCell ref="TXE1787:TZF1787"/>
    <mergeCell ref="TZG1787:UBH1787"/>
    <mergeCell ref="AP952:AX952"/>
    <mergeCell ref="A946:AZ946"/>
    <mergeCell ref="A948:S948"/>
    <mergeCell ref="T948:W948"/>
    <mergeCell ref="X948:AD948"/>
    <mergeCell ref="A1800:BA1800"/>
    <mergeCell ref="A1801:BA1801"/>
    <mergeCell ref="A1802:BB1802"/>
    <mergeCell ref="AI1748:AW1748"/>
    <mergeCell ref="AI1751:AW1751"/>
    <mergeCell ref="AI1754:AW1754"/>
    <mergeCell ref="AI1757:AW1757"/>
    <mergeCell ref="AI1760:AW1760"/>
    <mergeCell ref="AI1763:AW1763"/>
    <mergeCell ref="AI1765:AW1765"/>
    <mergeCell ref="AI1769:AW1769"/>
    <mergeCell ref="A1766:AZ1766"/>
    <mergeCell ref="AI1768:AW1768"/>
    <mergeCell ref="AI1770:AW1770"/>
    <mergeCell ref="AI1772:AW1772"/>
    <mergeCell ref="A1773:AZ1773"/>
    <mergeCell ref="AM1774:AW1774"/>
    <mergeCell ref="A1775:AZ1775"/>
    <mergeCell ref="AI1776:AW1776"/>
    <mergeCell ref="A1778:BB1778"/>
    <mergeCell ref="A1781:AZ1781"/>
    <mergeCell ref="AI1782:AW1782"/>
    <mergeCell ref="AI1784:AW1784"/>
    <mergeCell ref="A1785:AZ1785"/>
    <mergeCell ref="AP1676:AV1676"/>
    <mergeCell ref="A1677:L1677"/>
    <mergeCell ref="M1677:T1677"/>
    <mergeCell ref="U1677:AA1677"/>
    <mergeCell ref="AB1677:AH1677"/>
    <mergeCell ref="AI1677:AO1677"/>
    <mergeCell ref="M1673:T1674"/>
    <mergeCell ref="U1673:AA1674"/>
    <mergeCell ref="AB1673:AH1674"/>
    <mergeCell ref="AI1673:AO1674"/>
    <mergeCell ref="AP1673:AV1674"/>
    <mergeCell ref="M1675:T1675"/>
    <mergeCell ref="U1675:AA1675"/>
    <mergeCell ref="AB1675:AH1675"/>
    <mergeCell ref="AI1675:AO1675"/>
    <mergeCell ref="AP1675:AV1675"/>
    <mergeCell ref="M1669:T1669"/>
    <mergeCell ref="U1669:AA1669"/>
    <mergeCell ref="AB1669:AH1669"/>
    <mergeCell ref="AI1669:AO1669"/>
    <mergeCell ref="AP1669:AV1669"/>
    <mergeCell ref="A1666:L1666"/>
    <mergeCell ref="M1666:T1666"/>
    <mergeCell ref="A1668:L1668"/>
    <mergeCell ref="M1668:T1668"/>
    <mergeCell ref="U1668:AA1668"/>
    <mergeCell ref="AB1668:AH1668"/>
    <mergeCell ref="AW1663:BA1663"/>
    <mergeCell ref="A1665:L1665"/>
    <mergeCell ref="M1665:T1665"/>
    <mergeCell ref="U1665:AA1665"/>
    <mergeCell ref="AB1665:AH1665"/>
    <mergeCell ref="AI1665:AO1665"/>
    <mergeCell ref="A1641:AX1642"/>
    <mergeCell ref="M1635:T1636"/>
    <mergeCell ref="AE948:AH948"/>
    <mergeCell ref="AI948:AO948"/>
    <mergeCell ref="AP948:AX948"/>
    <mergeCell ref="A949:S949"/>
    <mergeCell ref="T949:W949"/>
    <mergeCell ref="T935:W935"/>
    <mergeCell ref="X935:AD935"/>
    <mergeCell ref="AE935:AH935"/>
    <mergeCell ref="AI935:AO935"/>
    <mergeCell ref="AP935:AX935"/>
    <mergeCell ref="X945:AD945"/>
    <mergeCell ref="AE945:AH945"/>
    <mergeCell ref="AI945:AO945"/>
    <mergeCell ref="AP945:AX945"/>
    <mergeCell ref="A119:AY119"/>
    <mergeCell ref="AZ119:BB119"/>
    <mergeCell ref="A953:S953"/>
    <mergeCell ref="T953:W953"/>
    <mergeCell ref="X953:AD953"/>
    <mergeCell ref="AE953:AH953"/>
    <mergeCell ref="AI953:AO953"/>
    <mergeCell ref="AP953:AX953"/>
    <mergeCell ref="A947:AD947"/>
    <mergeCell ref="AE947:AX947"/>
    <mergeCell ref="AE931:AX931"/>
    <mergeCell ref="A938:AZ938"/>
    <mergeCell ref="A939:AD939"/>
    <mergeCell ref="AE939:AX939"/>
    <mergeCell ref="A940:S940"/>
    <mergeCell ref="T940:W940"/>
    <mergeCell ref="X940:AD940"/>
    <mergeCell ref="AE940:AH940"/>
    <mergeCell ref="AI940:AO940"/>
    <mergeCell ref="AP940:AX940"/>
    <mergeCell ref="A941:S941"/>
    <mergeCell ref="T941:W941"/>
    <mergeCell ref="X941:AD941"/>
    <mergeCell ref="AE941:AH941"/>
    <mergeCell ref="AI941:AO941"/>
    <mergeCell ref="AP941:AX941"/>
    <mergeCell ref="A942:S942"/>
    <mergeCell ref="T942:W942"/>
    <mergeCell ref="X942:AD942"/>
    <mergeCell ref="AE942:AH942"/>
    <mergeCell ref="AI942:AO942"/>
    <mergeCell ref="AP942:AX942"/>
    <mergeCell ref="A943:S943"/>
    <mergeCell ref="A950:S950"/>
    <mergeCell ref="T950:W950"/>
    <mergeCell ref="X950:AD950"/>
    <mergeCell ref="AE950:AH950"/>
    <mergeCell ref="AI950:AO950"/>
    <mergeCell ref="AP950:AX950"/>
    <mergeCell ref="A951:S951"/>
    <mergeCell ref="T951:W951"/>
    <mergeCell ref="X951:AD951"/>
    <mergeCell ref="AE951:AH951"/>
    <mergeCell ref="AI951:AO951"/>
    <mergeCell ref="AP951:AX951"/>
    <mergeCell ref="A952:S952"/>
    <mergeCell ref="T952:W952"/>
    <mergeCell ref="X952:AD952"/>
    <mergeCell ref="AE952:AH952"/>
    <mergeCell ref="AI952:AO952"/>
  </mergeCells>
  <dataValidations count="3">
    <dataValidation type="list" allowBlank="1" showInputMessage="1" showErrorMessage="1" sqref="AK64:AM65 AB82:AD82 AB78:AD78 AV142:AX142 AV145:AX145 AV147:AX147 AV140:AX140 AV135:AX135 AV133:AX133 AV130:AX130 AM92:AN92">
      <formula1>$BN$1:$BN$3</formula1>
    </dataValidation>
    <dataValidation type="list" allowBlank="1" showInputMessage="1" showErrorMessage="1" sqref="D67:E67">
      <formula1>$BL$1:$BL$3</formula1>
    </dataValidation>
    <dataValidation type="list" allowBlank="1" showInputMessage="1" showErrorMessage="1" sqref="C25:D25 AT33:AY35 P28:R28 C197:D197">
      <formula1>$BH$1:$BH$3</formula1>
    </dataValidation>
  </dataValidations>
  <printOptions horizontalCentered="1" verticalCentered="1"/>
  <pageMargins left="0.70866141732283472" right="0.70866141732283472" top="0.98425196850393704" bottom="0.74803149606299213" header="0.31496062992125984" footer="0.31496062992125984"/>
  <pageSetup paperSize="9" scale="135" orientation="landscape" horizontalDpi="1200" verticalDpi="1200" r:id="rId1"/>
  <headerFooter differentFirst="1"/>
  <rowBreaks count="31" manualBreakCount="31">
    <brk id="62" max="54" man="1"/>
    <brk id="118" max="54" man="1"/>
    <brk id="157" max="54" man="1"/>
    <brk id="186" max="54" man="1"/>
    <brk id="257" max="54" man="1"/>
    <brk id="326" max="54" man="1"/>
    <brk id="395" max="54" man="1"/>
    <brk id="457" max="54" man="1"/>
    <brk id="521" max="54" man="1"/>
    <brk id="576" max="54" man="1"/>
    <brk id="638" max="54" man="1"/>
    <brk id="703" max="54" man="1"/>
    <brk id="774" max="54" man="1"/>
    <brk id="829" max="54" man="1"/>
    <brk id="892" max="54" man="1"/>
    <brk id="945" max="54" man="1"/>
    <brk id="1005" max="54" man="1"/>
    <brk id="1069" max="54" man="1"/>
    <brk id="1129" max="54" man="1"/>
    <brk id="1184" max="54" man="1"/>
    <brk id="1241" max="54" man="1"/>
    <brk id="1290" max="54" man="1"/>
    <brk id="1352" max="54" man="1"/>
    <brk id="1417" max="54" man="1"/>
    <brk id="1474" max="54" man="1"/>
    <brk id="1531" max="54" man="1"/>
    <brk id="1596" max="54" man="1"/>
    <brk id="1660" max="54" man="1"/>
    <brk id="1721" max="54" man="1"/>
    <brk id="1759" max="54" man="1"/>
    <brk id="1799" max="54" man="1"/>
  </rowBreaks>
  <drawing r:id="rId2"/>
</worksheet>
</file>

<file path=xl/worksheets/sheet7.xml><?xml version="1.0" encoding="utf-8"?>
<worksheet xmlns="http://schemas.openxmlformats.org/spreadsheetml/2006/main" xmlns:r="http://schemas.openxmlformats.org/officeDocument/2006/relationships">
  <sheetPr>
    <tabColor rgb="FFFF0000"/>
  </sheetPr>
  <dimension ref="A1:IU425"/>
  <sheetViews>
    <sheetView topLeftCell="A2" workbookViewId="0"/>
  </sheetViews>
  <sheetFormatPr defaultColWidth="9.140625" defaultRowHeight="10.5" outlineLevelRow="2"/>
  <cols>
    <col min="1" max="1" width="6.140625" style="266" customWidth="1"/>
    <col min="2" max="2" width="7.7109375" style="267" hidden="1" customWidth="1"/>
    <col min="3" max="3" width="67.85546875" style="267" bestFit="1" customWidth="1"/>
    <col min="4" max="4" width="10.42578125" style="318" bestFit="1" customWidth="1"/>
    <col min="5" max="6" width="10.85546875" style="318" bestFit="1" customWidth="1"/>
    <col min="7" max="7" width="10.42578125" style="319" bestFit="1" customWidth="1"/>
    <col min="8" max="10" width="18.7109375" style="268" customWidth="1"/>
    <col min="11" max="11" width="18.7109375" style="344" customWidth="1"/>
    <col min="12" max="12" width="15.140625" style="268" customWidth="1"/>
    <col min="13" max="13" width="8.85546875" style="268" customWidth="1"/>
    <col min="14" max="16384" width="9.140625" style="268"/>
  </cols>
  <sheetData>
    <row r="1" spans="1:12" ht="23.25" hidden="1" customHeight="1">
      <c r="C1" s="1110" t="s">
        <v>2213</v>
      </c>
      <c r="D1" s="1111"/>
      <c r="E1" s="1111"/>
      <c r="F1" s="1111"/>
      <c r="G1" s="1111"/>
      <c r="H1" s="1111"/>
      <c r="I1" s="1111"/>
      <c r="J1" s="1111"/>
      <c r="K1" s="1111"/>
    </row>
    <row r="2" spans="1:12" ht="24.75" customHeight="1" thickBot="1">
      <c r="A2" s="269" t="s">
        <v>128</v>
      </c>
      <c r="B2" s="270" t="s">
        <v>128</v>
      </c>
      <c r="C2" s="270" t="s">
        <v>129</v>
      </c>
      <c r="D2" s="271" t="s">
        <v>2214</v>
      </c>
      <c r="E2" s="271" t="s">
        <v>27</v>
      </c>
      <c r="F2" s="271" t="s">
        <v>28</v>
      </c>
      <c r="G2" s="272" t="s">
        <v>29</v>
      </c>
      <c r="H2" s="271" t="s">
        <v>2214</v>
      </c>
      <c r="I2" s="271" t="s">
        <v>27</v>
      </c>
      <c r="J2" s="271" t="s">
        <v>28</v>
      </c>
      <c r="K2" s="273" t="s">
        <v>29</v>
      </c>
    </row>
    <row r="3" spans="1:12" ht="12" hidden="1" thickBot="1">
      <c r="A3" s="274"/>
      <c r="B3" s="270"/>
      <c r="C3" s="270"/>
      <c r="D3" s="1112" t="s">
        <v>2215</v>
      </c>
      <c r="E3" s="1112"/>
      <c r="F3" s="1112"/>
      <c r="G3" s="1112"/>
      <c r="H3" s="1112" t="s">
        <v>2216</v>
      </c>
      <c r="I3" s="1112"/>
      <c r="J3" s="1112"/>
      <c r="K3" s="1112"/>
    </row>
    <row r="4" spans="1:12" ht="12" thickBot="1">
      <c r="A4" s="275">
        <v>0</v>
      </c>
      <c r="B4" s="270"/>
      <c r="C4" s="276" t="s">
        <v>30</v>
      </c>
      <c r="D4" s="277">
        <f t="shared" ref="D4:K4" si="0">SUM(D5+D15+D25+D29+D35+D41+D50+D60+D70)</f>
        <v>4921885.04</v>
      </c>
      <c r="E4" s="277">
        <f t="shared" si="0"/>
        <v>2436653.09</v>
      </c>
      <c r="F4" s="277">
        <f t="shared" si="0"/>
        <v>2612770.2999999998</v>
      </c>
      <c r="G4" s="278">
        <f t="shared" si="0"/>
        <v>4745767.8300000029</v>
      </c>
      <c r="H4" s="277">
        <f t="shared" si="0"/>
        <v>3925361.0500000017</v>
      </c>
      <c r="I4" s="277">
        <f t="shared" si="0"/>
        <v>4021618.85</v>
      </c>
      <c r="J4" s="277">
        <f t="shared" si="0"/>
        <v>3025094.8600000003</v>
      </c>
      <c r="K4" s="279">
        <f t="shared" si="0"/>
        <v>4921885.0399999991</v>
      </c>
    </row>
    <row r="5" spans="1:12">
      <c r="A5" s="280" t="s">
        <v>2004</v>
      </c>
      <c r="B5" s="281"/>
      <c r="C5" s="282" t="s">
        <v>1420</v>
      </c>
      <c r="D5" s="283">
        <f t="shared" ref="D5:K5" si="1">SUM(D6:D14)</f>
        <v>7906.79</v>
      </c>
      <c r="E5" s="283">
        <f t="shared" si="1"/>
        <v>0</v>
      </c>
      <c r="F5" s="283">
        <f t="shared" si="1"/>
        <v>0</v>
      </c>
      <c r="G5" s="284">
        <f t="shared" si="1"/>
        <v>7906.79</v>
      </c>
      <c r="H5" s="283">
        <f t="shared" si="1"/>
        <v>7906.79</v>
      </c>
      <c r="I5" s="283">
        <f t="shared" si="1"/>
        <v>0</v>
      </c>
      <c r="J5" s="283">
        <f t="shared" si="1"/>
        <v>0</v>
      </c>
      <c r="K5" s="285">
        <f t="shared" si="1"/>
        <v>7906.79</v>
      </c>
    </row>
    <row r="6" spans="1:12" outlineLevel="1">
      <c r="A6" s="286" t="str">
        <f t="shared" ref="A6:A11" si="2">LEFT(B6,3)</f>
        <v>010</v>
      </c>
      <c r="B6" s="287" t="s">
        <v>2217</v>
      </c>
      <c r="C6" s="288" t="s">
        <v>2218</v>
      </c>
      <c r="D6" s="289">
        <f>IF(VLOOKUP($A6,'hk2018'!$A:$G,1)=$A6,VLOOKUP($A6,'hk2018'!$A:$G,4),0)</f>
        <v>0</v>
      </c>
      <c r="E6" s="289">
        <f>IF(VLOOKUP($A6,'hk2018'!$A:$G,1)=$A6,VLOOKUP($A6,'hk2018'!$A:$G,6),0)</f>
        <v>0</v>
      </c>
      <c r="F6" s="289">
        <f>IF(VLOOKUP($A6,'hk2018'!$A:$H,1)=$A6,VLOOKUP($A6,'hk2018'!$A:$H,7),0)</f>
        <v>0</v>
      </c>
      <c r="G6" s="290">
        <f t="shared" ref="G6:G13" si="3">SUM(D6+E6-F6)</f>
        <v>0</v>
      </c>
      <c r="H6" s="289">
        <f>IF(VLOOKUP($A6,'hk2017'!$A:$G,1)=$A6,VLOOKUP($A6,'hk2017'!$A:$G,5),0)</f>
        <v>0</v>
      </c>
      <c r="I6" s="289">
        <f>IF(VLOOKUP($A6,'hk2017'!$A:$G,1)=$A6,VLOOKUP($A6,'hk2017'!$A:$G,6),0)</f>
        <v>0</v>
      </c>
      <c r="J6" s="289">
        <f>IF(VLOOKUP($A6,'hk2017'!$A:$H,1)=$A6,VLOOKUP($A6,'hk2017'!$A:$H,7),0)</f>
        <v>0</v>
      </c>
      <c r="K6" s="291">
        <f t="shared" ref="K6:K13" si="4">SUM(H6+I6-J6)</f>
        <v>0</v>
      </c>
    </row>
    <row r="7" spans="1:12" outlineLevel="1">
      <c r="A7" s="286" t="str">
        <f t="shared" si="2"/>
        <v>011</v>
      </c>
      <c r="B7" s="287" t="s">
        <v>2219</v>
      </c>
      <c r="C7" s="287" t="s">
        <v>2220</v>
      </c>
      <c r="D7" s="292">
        <f>IF(VLOOKUP($A7,'hk2018'!$A:$G,1)=$A7,VLOOKUP($A7,'hk2018'!$A:$G,6),0)</f>
        <v>0</v>
      </c>
      <c r="E7" s="292">
        <f>IF(VLOOKUP($A7,'hk2018'!$A:$G,1)=$A7,VLOOKUP($A7,'hk2018'!$A:$G,7),0)</f>
        <v>0</v>
      </c>
      <c r="F7" s="292">
        <f>IF(VLOOKUP($A7,'hk2018'!$A:$H,1)=$A7,VLOOKUP($A7,'hk2018'!$A:$H,8),0)</f>
        <v>0</v>
      </c>
      <c r="G7" s="293">
        <f t="shared" si="3"/>
        <v>0</v>
      </c>
      <c r="H7" s="292">
        <f>IF(VLOOKUP($A7,'hk2017'!$A:$G,1)=$A7,VLOOKUP($A7,'hk2017'!$A:$G,6),0)</f>
        <v>0</v>
      </c>
      <c r="I7" s="292">
        <f>IF(VLOOKUP($A7,'hk2017'!$A:$G,1)=$A7,VLOOKUP($A7,'hk2017'!$A:$G,7),0)</f>
        <v>0</v>
      </c>
      <c r="J7" s="292">
        <f>IF(VLOOKUP($A7,'hk2017'!$A:$H,1)=$A7,VLOOKUP($A7,'hk2017'!$A:$H,8),0)</f>
        <v>0</v>
      </c>
      <c r="K7" s="294">
        <f t="shared" si="4"/>
        <v>0</v>
      </c>
    </row>
    <row r="8" spans="1:12" outlineLevel="1">
      <c r="A8" s="286" t="str">
        <f t="shared" si="2"/>
        <v>012</v>
      </c>
      <c r="B8" s="287" t="s">
        <v>2221</v>
      </c>
      <c r="C8" s="287" t="s">
        <v>2222</v>
      </c>
      <c r="D8" s="292">
        <f>IF(VLOOKUP($A8,'hk2018'!$A:$G,1)=$A8,VLOOKUP($A8,'hk2018'!$A:$G,6),0)</f>
        <v>0</v>
      </c>
      <c r="E8" s="292">
        <f>IF(VLOOKUP($A8,'hk2018'!$A:$G,1)=$A8,VLOOKUP($A8,'hk2018'!$A:$G,7),0)</f>
        <v>0</v>
      </c>
      <c r="F8" s="292">
        <f>IF(VLOOKUP($A8,'hk2018'!$A:$H,1)=$A8,VLOOKUP($A8,'hk2018'!$A:$H,8),0)</f>
        <v>0</v>
      </c>
      <c r="G8" s="293">
        <f t="shared" si="3"/>
        <v>0</v>
      </c>
      <c r="H8" s="292">
        <f>IF(VLOOKUP($A8,'hk2017'!$A:$G,1)=$A8,VLOOKUP($A8,'hk2017'!$A:$G,6),0)</f>
        <v>0</v>
      </c>
      <c r="I8" s="292">
        <f>IF(VLOOKUP($A8,'hk2017'!$A:$G,1)=$A8,VLOOKUP($A8,'hk2017'!$A:$G,7),0)</f>
        <v>0</v>
      </c>
      <c r="J8" s="292">
        <f>IF(VLOOKUP($A8,'hk2017'!$A:$H,1)=$A8,VLOOKUP($A8,'hk2017'!$A:$H,8),0)</f>
        <v>0</v>
      </c>
      <c r="K8" s="294">
        <f t="shared" si="4"/>
        <v>0</v>
      </c>
    </row>
    <row r="9" spans="1:12" outlineLevel="1">
      <c r="A9" s="286" t="str">
        <f t="shared" si="2"/>
        <v>013</v>
      </c>
      <c r="B9" s="287" t="s">
        <v>2223</v>
      </c>
      <c r="C9" s="287" t="s">
        <v>1309</v>
      </c>
      <c r="D9" s="292">
        <f>IF(VLOOKUP($A9,'hk2018'!$A:$G,1)=$A9,VLOOKUP($A9,'hk2018'!$A:$G,6),0)</f>
        <v>1957.38</v>
      </c>
      <c r="E9" s="292">
        <f>IF(VLOOKUP($A9,'hk2018'!$A:$G,1)=$A9,VLOOKUP($A9,'hk2018'!$A:$G,7),0)</f>
        <v>0</v>
      </c>
      <c r="F9" s="292">
        <f>IF(VLOOKUP($A9,'hk2018'!$A:$H,1)=$A9,VLOOKUP($A9,'hk2018'!$A:$H,8),0)</f>
        <v>0</v>
      </c>
      <c r="G9" s="293">
        <f t="shared" si="3"/>
        <v>1957.38</v>
      </c>
      <c r="H9" s="292">
        <f>IF(VLOOKUP($A9,'hk2017'!$A:$G,1)=$A9,VLOOKUP($A9,'hk2017'!$A:$G,6),0)</f>
        <v>1957.38</v>
      </c>
      <c r="I9" s="292">
        <f>IF(VLOOKUP($A9,'hk2017'!$A:$G,1)=$A9,VLOOKUP($A9,'hk2017'!$A:$G,7),0)</f>
        <v>0</v>
      </c>
      <c r="J9" s="292">
        <f>IF(VLOOKUP($A9,'hk2017'!$A:$H,1)=$A9,VLOOKUP($A9,'hk2017'!$A:$H,8),0)</f>
        <v>0</v>
      </c>
      <c r="K9" s="294">
        <f t="shared" si="4"/>
        <v>1957.38</v>
      </c>
    </row>
    <row r="10" spans="1:12" outlineLevel="1">
      <c r="A10" s="286" t="str">
        <f t="shared" si="2"/>
        <v>014</v>
      </c>
      <c r="B10" s="287" t="s">
        <v>2224</v>
      </c>
      <c r="C10" s="287" t="s">
        <v>2225</v>
      </c>
      <c r="D10" s="292">
        <f>IF(VLOOKUP($A10,'hk2018'!$A:$G,1)=$A10,VLOOKUP($A10,'hk2018'!$A:$G,6),0)</f>
        <v>5072.96</v>
      </c>
      <c r="E10" s="292">
        <f>IF(VLOOKUP($A10,'hk2018'!$A:$G,1)=$A10,VLOOKUP($A10,'hk2018'!$A:$G,7),0)</f>
        <v>0</v>
      </c>
      <c r="F10" s="292">
        <f>IF(VLOOKUP($A10,'hk2018'!$A:$H,1)=$A10,VLOOKUP($A10,'hk2018'!$A:$H,8),0)</f>
        <v>0</v>
      </c>
      <c r="G10" s="293">
        <f t="shared" si="3"/>
        <v>5072.96</v>
      </c>
      <c r="H10" s="292">
        <f>IF(VLOOKUP($A10,'hk2017'!$A:$G,1)=$A10,VLOOKUP($A10,'hk2017'!$A:$G,6),0)</f>
        <v>5072.96</v>
      </c>
      <c r="I10" s="292">
        <f>IF(VLOOKUP($A10,'hk2017'!$A:$G,1)=$A10,VLOOKUP($A10,'hk2017'!$A:$G,7),0)</f>
        <v>0</v>
      </c>
      <c r="J10" s="292">
        <f>IF(VLOOKUP($A10,'hk2017'!$A:$H,1)=$A10,VLOOKUP($A10,'hk2017'!$A:$H,8),0)</f>
        <v>0</v>
      </c>
      <c r="K10" s="294">
        <f t="shared" si="4"/>
        <v>5072.96</v>
      </c>
    </row>
    <row r="11" spans="1:12" outlineLevel="1">
      <c r="A11" s="286" t="str">
        <f t="shared" si="2"/>
        <v>015</v>
      </c>
      <c r="B11" s="287" t="s">
        <v>2226</v>
      </c>
      <c r="C11" s="287" t="s">
        <v>146</v>
      </c>
      <c r="D11" s="292">
        <f>IF(VLOOKUP($A11,'hk2018'!$A:$G,1)=$A11,VLOOKUP($A11,'hk2018'!$A:$G,6),0)</f>
        <v>0</v>
      </c>
      <c r="E11" s="292">
        <f>IF(VLOOKUP($A11,'hk2018'!$A:$G,1)=$A11,VLOOKUP($A11,'hk2018'!$A:$G,7),0)</f>
        <v>0</v>
      </c>
      <c r="F11" s="292">
        <f>IF(VLOOKUP($A11,'hk2018'!$A:$H,1)=$A11,VLOOKUP($A11,'hk2018'!$A:$H,8),0)</f>
        <v>0</v>
      </c>
      <c r="G11" s="293">
        <f t="shared" si="3"/>
        <v>0</v>
      </c>
      <c r="H11" s="292">
        <f>IF(VLOOKUP($A11,'hk2017'!$A:$G,1)=$A11,VLOOKUP($A11,'hk2017'!$A:$G,6),0)</f>
        <v>0</v>
      </c>
      <c r="I11" s="292">
        <f>IF(VLOOKUP($A11,'hk2017'!$A:$G,1)=$A11,VLOOKUP($A11,'hk2017'!$A:$G,7),0)</f>
        <v>0</v>
      </c>
      <c r="J11" s="292">
        <f>IF(VLOOKUP($A11,'hk2017'!$A:$H,1)=$A11,VLOOKUP($A11,'hk2017'!$A:$H,8),0)</f>
        <v>0</v>
      </c>
      <c r="K11" s="294">
        <f t="shared" si="4"/>
        <v>0</v>
      </c>
    </row>
    <row r="12" spans="1:12" outlineLevel="1">
      <c r="A12" s="295" t="s">
        <v>2227</v>
      </c>
      <c r="B12" s="287"/>
      <c r="C12" s="288" t="s">
        <v>2228</v>
      </c>
      <c r="D12" s="292">
        <f>IF(VLOOKUP($A12,'hk2018'!$A:$G,1)=$A12,VLOOKUP($A12,'hk2018'!$A:$G,6),0)</f>
        <v>0</v>
      </c>
      <c r="E12" s="292">
        <f>IF(VLOOKUP($A12,'hk2018'!$A:$G,1)=$A12,VLOOKUP($A12,'hk2018'!$A:$G,7),0)</f>
        <v>0</v>
      </c>
      <c r="F12" s="292">
        <f>IF(VLOOKUP($A12,'hk2018'!$A:$H,1)=$A12,VLOOKUP($A12,'hk2018'!$A:$H,8),0)</f>
        <v>0</v>
      </c>
      <c r="G12" s="293">
        <f t="shared" si="3"/>
        <v>0</v>
      </c>
      <c r="H12" s="292">
        <f>IF(VLOOKUP($A12,'hk2017'!$A:$G,1)=$A12,VLOOKUP($A12,'hk2017'!$A:$G,6),0)</f>
        <v>0</v>
      </c>
      <c r="I12" s="292">
        <f>IF(VLOOKUP($A12,'hk2017'!$A:$G,1)=$A12,VLOOKUP($A12,'hk2017'!$A:$G,7),0)</f>
        <v>0</v>
      </c>
      <c r="J12" s="292">
        <f>IF(VLOOKUP($A12,'hk2017'!$A:$H,1)=$A12,VLOOKUP($A12,'hk2017'!$A:$H,8),0)</f>
        <v>0</v>
      </c>
      <c r="K12" s="294">
        <f t="shared" si="4"/>
        <v>0</v>
      </c>
    </row>
    <row r="13" spans="1:12" outlineLevel="1">
      <c r="A13" s="286" t="str">
        <f>LEFT(B13,3)</f>
        <v>019</v>
      </c>
      <c r="B13" s="287" t="s">
        <v>2229</v>
      </c>
      <c r="C13" s="287" t="s">
        <v>2230</v>
      </c>
      <c r="D13" s="292">
        <f>IF(VLOOKUP($A13,'hk2018'!$A:$G,1)=$A13,VLOOKUP($A13,'hk2018'!$A:$G,6),0)</f>
        <v>876.45</v>
      </c>
      <c r="E13" s="292">
        <f>IF(VLOOKUP($A13,'hk2018'!$A:$G,1)=$A13,VLOOKUP($A13,'hk2018'!$A:$G,7),0)</f>
        <v>0</v>
      </c>
      <c r="F13" s="292">
        <f>IF(VLOOKUP($A13,'hk2018'!$A:$H,1)=$A13,VLOOKUP($A13,'hk2018'!$A:$H,8),0)</f>
        <v>0</v>
      </c>
      <c r="G13" s="293">
        <f t="shared" si="3"/>
        <v>876.45</v>
      </c>
      <c r="H13" s="292">
        <f>IF(VLOOKUP($A13,'hk2017'!$A:$G,1)=$A13,VLOOKUP($A13,'hk2017'!$A:$G,6),0)</f>
        <v>876.45</v>
      </c>
      <c r="I13" s="292">
        <f>IF(VLOOKUP($A13,'hk2017'!$A:$G,1)=$A13,VLOOKUP($A13,'hk2017'!$A:$G,7),0)</f>
        <v>0</v>
      </c>
      <c r="J13" s="292">
        <f>IF(VLOOKUP($A13,'hk2017'!$A:$H,1)=$A13,VLOOKUP($A13,'hk2017'!$A:$H,8),0)</f>
        <v>0</v>
      </c>
      <c r="K13" s="294">
        <f t="shared" si="4"/>
        <v>876.45</v>
      </c>
    </row>
    <row r="14" spans="1:12" ht="11.25" outlineLevel="1" thickBot="1">
      <c r="A14" s="286"/>
      <c r="B14" s="287"/>
      <c r="C14" s="287"/>
      <c r="D14" s="292"/>
      <c r="E14" s="296"/>
      <c r="F14" s="296"/>
      <c r="G14" s="297"/>
      <c r="H14" s="292"/>
      <c r="I14" s="296"/>
      <c r="J14" s="296"/>
      <c r="K14" s="298"/>
    </row>
    <row r="15" spans="1:12" ht="12.75">
      <c r="A15" s="280" t="s">
        <v>2005</v>
      </c>
      <c r="B15" s="281"/>
      <c r="C15" s="282" t="s">
        <v>2231</v>
      </c>
      <c r="D15" s="283">
        <f t="shared" ref="D15:K15" si="5">SUM(D16:D24)</f>
        <v>10176829.85</v>
      </c>
      <c r="E15" s="283">
        <f t="shared" si="5"/>
        <v>742344.11</v>
      </c>
      <c r="F15" s="283">
        <f t="shared" si="5"/>
        <v>1262022.82</v>
      </c>
      <c r="G15" s="299">
        <f t="shared" si="5"/>
        <v>9657151.1400000006</v>
      </c>
      <c r="H15" s="283">
        <f t="shared" si="5"/>
        <v>7972685.3500000006</v>
      </c>
      <c r="I15" s="283">
        <f t="shared" si="5"/>
        <v>2234773.1</v>
      </c>
      <c r="J15" s="283">
        <f t="shared" si="5"/>
        <v>30628.600000000002</v>
      </c>
      <c r="K15" s="300">
        <f t="shared" si="5"/>
        <v>10176829.85</v>
      </c>
      <c r="L15" s="301"/>
    </row>
    <row r="16" spans="1:12" ht="12.75" outlineLevel="2">
      <c r="A16" s="286" t="str">
        <f>LEFT(B16,3)</f>
        <v>021</v>
      </c>
      <c r="B16" s="287" t="s">
        <v>2232</v>
      </c>
      <c r="C16" s="287" t="s">
        <v>1433</v>
      </c>
      <c r="D16" s="292">
        <f>IF(VLOOKUP($A16,'hk2018'!$A:$G,1)=$A16,VLOOKUP($A16,'hk2018'!$A:$G,6),0)</f>
        <v>1534986.67</v>
      </c>
      <c r="E16" s="292">
        <f>IF(VLOOKUP($A16,'hk2018'!$A:$G,1)=$A16,VLOOKUP($A16,'hk2018'!$A:$G,7),0)</f>
        <v>173189.29</v>
      </c>
      <c r="F16" s="292">
        <f>IF(VLOOKUP($A16,'hk2018'!$A:$H,1)=$A16,VLOOKUP($A16,'hk2018'!$A:$H,8),0)</f>
        <v>180281.46</v>
      </c>
      <c r="G16" s="293">
        <f>SUM(D16+E16-F16)</f>
        <v>1527894.5</v>
      </c>
      <c r="H16" s="292">
        <f>IF(VLOOKUP($A16,'hk2017'!$A:$G,1)=$A16,VLOOKUP($A16,'hk2017'!$A:$G,6),0)</f>
        <v>649626.07999999996</v>
      </c>
      <c r="I16" s="292">
        <f>IF(VLOOKUP($A16,'hk2017'!$A:$G,1)=$A16,VLOOKUP($A16,'hk2017'!$A:$G,7),0)</f>
        <v>886860.59</v>
      </c>
      <c r="J16" s="292">
        <f>IF(VLOOKUP($A16,'hk2017'!$A:$H,1)=$A16,VLOOKUP($A16,'hk2017'!$A:$H,8),0)</f>
        <v>1500</v>
      </c>
      <c r="K16" s="294">
        <f>SUM(H16+I16-J16)</f>
        <v>1534986.67</v>
      </c>
      <c r="L16" s="301"/>
    </row>
    <row r="17" spans="1:12" ht="12.75" outlineLevel="2">
      <c r="A17" s="286" t="str">
        <f>LEFT(B17,3)</f>
        <v>022</v>
      </c>
      <c r="B17" s="287" t="s">
        <v>2233</v>
      </c>
      <c r="C17" s="287" t="s">
        <v>2234</v>
      </c>
      <c r="D17" s="292">
        <f>IF(VLOOKUP($A17,'hk2018'!$A:$G,1)=$A17,VLOOKUP($A17,'hk2018'!$A:$G,6),0)</f>
        <v>8638894.3399999999</v>
      </c>
      <c r="E17" s="292">
        <f>IF(VLOOKUP($A17,'hk2018'!$A:$G,1)=$A17,VLOOKUP($A17,'hk2018'!$A:$G,7),0)</f>
        <v>562968.71</v>
      </c>
      <c r="F17" s="292">
        <f>IF(VLOOKUP($A17,'hk2018'!$A:$H,1)=$A17,VLOOKUP($A17,'hk2018'!$A:$H,8),0)</f>
        <v>1077931.5900000001</v>
      </c>
      <c r="G17" s="293">
        <f t="shared" ref="G17:G23" si="6">SUM(D17+E17-F17)</f>
        <v>8123931.4600000009</v>
      </c>
      <c r="H17" s="292">
        <f>IF(VLOOKUP($A17,'hk2017'!$A:$G,1)=$A17,VLOOKUP($A17,'hk2017'!$A:$G,6),0)</f>
        <v>7319018.0700000003</v>
      </c>
      <c r="I17" s="292">
        <f>IF(VLOOKUP($A17,'hk2017'!$A:$G,1)=$A17,VLOOKUP($A17,'hk2017'!$A:$G,7),0)</f>
        <v>1347912.51</v>
      </c>
      <c r="J17" s="292">
        <f>IF(VLOOKUP($A17,'hk2017'!$A:$H,1)=$A17,VLOOKUP($A17,'hk2017'!$A:$H,8),0)</f>
        <v>28036.240000000002</v>
      </c>
      <c r="K17" s="294">
        <f t="shared" ref="K17:K23" si="7">SUM(H17+I17-J17)</f>
        <v>8638894.3399999999</v>
      </c>
      <c r="L17" s="301"/>
    </row>
    <row r="18" spans="1:12" ht="12.75" outlineLevel="2">
      <c r="A18" s="295" t="s">
        <v>2235</v>
      </c>
      <c r="B18" s="287"/>
      <c r="C18" s="288" t="s">
        <v>1317</v>
      </c>
      <c r="D18" s="292">
        <f>IF(VLOOKUP($A18,'hk2018'!$A:$G,1)=$A18,VLOOKUP($A18,'hk2018'!$A:$G,6),0)</f>
        <v>0</v>
      </c>
      <c r="E18" s="292">
        <f>IF(VLOOKUP($A18,'hk2018'!$A:$G,1)=$A18,VLOOKUP($A18,'hk2018'!$A:$G,7),0)</f>
        <v>0</v>
      </c>
      <c r="F18" s="292">
        <f>IF(VLOOKUP($A18,'hk2018'!$A:$H,1)=$A18,VLOOKUP($A18,'hk2018'!$A:$H,8),0)</f>
        <v>0</v>
      </c>
      <c r="G18" s="293">
        <f t="shared" si="6"/>
        <v>0</v>
      </c>
      <c r="H18" s="292">
        <f>IF(VLOOKUP($A18,'hk2017'!$A:$G,1)=$A18,VLOOKUP($A18,'hk2017'!$A:$G,6),0)</f>
        <v>0</v>
      </c>
      <c r="I18" s="292">
        <f>IF(VLOOKUP($A18,'hk2017'!$A:$G,1)=$A18,VLOOKUP($A18,'hk2017'!$A:$G,7),0)</f>
        <v>0</v>
      </c>
      <c r="J18" s="292">
        <f>IF(VLOOKUP($A18,'hk2017'!$A:$H,1)=$A18,VLOOKUP($A18,'hk2017'!$A:$H,8),0)</f>
        <v>0</v>
      </c>
      <c r="K18" s="294">
        <f t="shared" si="7"/>
        <v>0</v>
      </c>
      <c r="L18" s="301"/>
    </row>
    <row r="19" spans="1:12" ht="12.75" outlineLevel="2">
      <c r="A19" s="295" t="s">
        <v>2236</v>
      </c>
      <c r="B19" s="287"/>
      <c r="C19" s="288" t="s">
        <v>1321</v>
      </c>
      <c r="D19" s="292">
        <f>IF(VLOOKUP($A19,'hk2018'!$A:$G,1)=$A19,VLOOKUP($A19,'hk2018'!$A:$G,6),0)</f>
        <v>0</v>
      </c>
      <c r="E19" s="292">
        <f>IF(VLOOKUP($A19,'hk2018'!$A:$G,1)=$A19,VLOOKUP($A19,'hk2018'!$A:$G,7),0)</f>
        <v>0</v>
      </c>
      <c r="F19" s="292">
        <f>IF(VLOOKUP($A19,'hk2018'!$A:$H,1)=$A19,VLOOKUP($A19,'hk2018'!$A:$H,8),0)</f>
        <v>0</v>
      </c>
      <c r="G19" s="293">
        <f t="shared" si="6"/>
        <v>0</v>
      </c>
      <c r="H19" s="292">
        <f>IF(VLOOKUP($A19,'hk2017'!$A:$G,1)=$A19,VLOOKUP($A19,'hk2017'!$A:$G,6),0)</f>
        <v>0</v>
      </c>
      <c r="I19" s="292">
        <f>IF(VLOOKUP($A19,'hk2017'!$A:$G,1)=$A19,VLOOKUP($A19,'hk2017'!$A:$G,7),0)</f>
        <v>0</v>
      </c>
      <c r="J19" s="292">
        <f>IF(VLOOKUP($A19,'hk2017'!$A:$H,1)=$A19,VLOOKUP($A19,'hk2017'!$A:$H,8),0)</f>
        <v>0</v>
      </c>
      <c r="K19" s="294">
        <f t="shared" si="7"/>
        <v>0</v>
      </c>
      <c r="L19" s="301"/>
    </row>
    <row r="20" spans="1:12" ht="12.75" outlineLevel="2">
      <c r="A20" s="286" t="str">
        <f>LEFT(B20,3)</f>
        <v>025</v>
      </c>
      <c r="B20" s="287" t="s">
        <v>2237</v>
      </c>
      <c r="C20" s="287" t="s">
        <v>2238</v>
      </c>
      <c r="D20" s="292">
        <f>IF(VLOOKUP($A20,'hk2018'!$A:$G,1)=$A20,VLOOKUP($A20,'hk2018'!$A:$G,6),0)</f>
        <v>0</v>
      </c>
      <c r="E20" s="292">
        <f>IF(VLOOKUP($A20,'hk2018'!$A:$G,1)=$A20,VLOOKUP($A20,'hk2018'!$A:$G,7),0)</f>
        <v>0</v>
      </c>
      <c r="F20" s="292">
        <f>IF(VLOOKUP($A20,'hk2018'!$A:$H,1)=$A20,VLOOKUP($A20,'hk2018'!$A:$H,8),0)</f>
        <v>0</v>
      </c>
      <c r="G20" s="293">
        <f t="shared" si="6"/>
        <v>0</v>
      </c>
      <c r="H20" s="292">
        <f>IF(VLOOKUP($A20,'hk2017'!$A:$G,1)=$A20,VLOOKUP($A20,'hk2017'!$A:$G,6),0)</f>
        <v>0</v>
      </c>
      <c r="I20" s="292">
        <f>IF(VLOOKUP($A20,'hk2017'!$A:$G,1)=$A20,VLOOKUP($A20,'hk2017'!$A:$G,7),0)</f>
        <v>0</v>
      </c>
      <c r="J20" s="292">
        <f>IF(VLOOKUP($A20,'hk2017'!$A:$H,1)=$A20,VLOOKUP($A20,'hk2017'!$A:$H,8),0)</f>
        <v>0</v>
      </c>
      <c r="K20" s="294">
        <f t="shared" si="7"/>
        <v>0</v>
      </c>
      <c r="L20" s="301"/>
    </row>
    <row r="21" spans="1:12" ht="12.75" outlineLevel="2">
      <c r="A21" s="286" t="str">
        <f>LEFT(B21,3)</f>
        <v>026</v>
      </c>
      <c r="B21" s="287" t="s">
        <v>2239</v>
      </c>
      <c r="C21" s="287" t="s">
        <v>2240</v>
      </c>
      <c r="D21" s="292">
        <f>IF(VLOOKUP($A21,'hk2018'!$A:$G,1)=$A21,VLOOKUP($A21,'hk2018'!$A:$G,6),0)</f>
        <v>2948.8400000000011</v>
      </c>
      <c r="E21" s="292">
        <f>IF(VLOOKUP($A21,'hk2018'!$A:$G,1)=$A21,VLOOKUP($A21,'hk2018'!$A:$G,7),0)</f>
        <v>6186.11</v>
      </c>
      <c r="F21" s="292">
        <f>IF(VLOOKUP($A21,'hk2018'!$A:$H,1)=$A21,VLOOKUP($A21,'hk2018'!$A:$H,8),0)</f>
        <v>3809.77</v>
      </c>
      <c r="G21" s="293">
        <f t="shared" si="6"/>
        <v>5325.18</v>
      </c>
      <c r="H21" s="292">
        <f>IF(VLOOKUP($A21,'hk2017'!$A:$G,1)=$A21,VLOOKUP($A21,'hk2017'!$A:$G,6),0)</f>
        <v>4041.2</v>
      </c>
      <c r="I21" s="292">
        <f>IF(VLOOKUP($A21,'hk2017'!$A:$G,1)=$A21,VLOOKUP($A21,'hk2017'!$A:$G,7),0)</f>
        <v>0</v>
      </c>
      <c r="J21" s="292">
        <f>IF(VLOOKUP($A21,'hk2017'!$A:$H,1)=$A21,VLOOKUP($A21,'hk2017'!$A:$H,8),0)</f>
        <v>1092.3599999999999</v>
      </c>
      <c r="K21" s="294">
        <f t="shared" si="7"/>
        <v>2948.84</v>
      </c>
      <c r="L21" s="301"/>
    </row>
    <row r="22" spans="1:12" ht="12.75" outlineLevel="2">
      <c r="A22" s="295" t="s">
        <v>2241</v>
      </c>
      <c r="B22" s="287"/>
      <c r="C22" s="288" t="s">
        <v>2242</v>
      </c>
      <c r="D22" s="292">
        <f>IF(VLOOKUP($A22,'hk2018'!$A:$G,1)=$A22,VLOOKUP($A22,'hk2018'!$A:$G,6),0)</f>
        <v>0</v>
      </c>
      <c r="E22" s="292">
        <f>IF(VLOOKUP($A22,'hk2018'!$A:$G,1)=$A22,VLOOKUP($A22,'hk2018'!$A:$G,7),0)</f>
        <v>0</v>
      </c>
      <c r="F22" s="292">
        <f>IF(VLOOKUP($A22,'hk2018'!$A:$H,1)=$A22,VLOOKUP($A22,'hk2018'!$A:$H,8),0)</f>
        <v>0</v>
      </c>
      <c r="G22" s="293">
        <f t="shared" si="6"/>
        <v>0</v>
      </c>
      <c r="H22" s="292">
        <f>IF(VLOOKUP($A22,'hk2017'!$A:$G,1)=$A22,VLOOKUP($A22,'hk2017'!$A:$G,6),0)</f>
        <v>0</v>
      </c>
      <c r="I22" s="292">
        <f>IF(VLOOKUP($A22,'hk2017'!$A:$G,1)=$A22,VLOOKUP($A22,'hk2017'!$A:$G,7),0)</f>
        <v>0</v>
      </c>
      <c r="J22" s="292">
        <f>IF(VLOOKUP($A22,'hk2017'!$A:$H,1)=$A22,VLOOKUP($A22,'hk2017'!$A:$H,8),0)</f>
        <v>0</v>
      </c>
      <c r="K22" s="294">
        <f t="shared" si="7"/>
        <v>0</v>
      </c>
      <c r="L22" s="301"/>
    </row>
    <row r="23" spans="1:12" ht="12.75" outlineLevel="2">
      <c r="A23" s="286" t="str">
        <f>LEFT(B23,3)</f>
        <v>029</v>
      </c>
      <c r="B23" s="287" t="s">
        <v>2243</v>
      </c>
      <c r="C23" s="287" t="s">
        <v>2244</v>
      </c>
      <c r="D23" s="292">
        <f>IF(VLOOKUP($A23,'hk2018'!$A:$G,1)=$A23,VLOOKUP($A23,'hk2018'!$A:$G,6),0)</f>
        <v>0</v>
      </c>
      <c r="E23" s="292">
        <f>IF(VLOOKUP($A23,'hk2018'!$A:$G,1)=$A23,VLOOKUP($A23,'hk2018'!$A:$G,7),0)</f>
        <v>0</v>
      </c>
      <c r="F23" s="292">
        <f>IF(VLOOKUP($A23,'hk2018'!$A:$H,1)=$A23,VLOOKUP($A23,'hk2018'!$A:$H,8),0)</f>
        <v>0</v>
      </c>
      <c r="G23" s="293">
        <f t="shared" si="6"/>
        <v>0</v>
      </c>
      <c r="H23" s="292">
        <f>IF(VLOOKUP($A23,'hk2017'!$A:$G,1)=$A23,VLOOKUP($A23,'hk2017'!$A:$G,6),0)</f>
        <v>0</v>
      </c>
      <c r="I23" s="292">
        <f>IF(VLOOKUP($A23,'hk2017'!$A:$G,1)=$A23,VLOOKUP($A23,'hk2017'!$A:$G,7),0)</f>
        <v>0</v>
      </c>
      <c r="J23" s="292">
        <f>IF(VLOOKUP($A23,'hk2017'!$A:$H,1)=$A23,VLOOKUP($A23,'hk2017'!$A:$H,8),0)</f>
        <v>0</v>
      </c>
      <c r="K23" s="294">
        <f t="shared" si="7"/>
        <v>0</v>
      </c>
      <c r="L23" s="301"/>
    </row>
    <row r="24" spans="1:12" ht="13.5" outlineLevel="2" thickBot="1">
      <c r="A24" s="286"/>
      <c r="B24" s="287"/>
      <c r="C24" s="287"/>
      <c r="D24" s="296"/>
      <c r="E24" s="296"/>
      <c r="F24" s="296"/>
      <c r="G24" s="297"/>
      <c r="H24" s="296"/>
      <c r="I24" s="296"/>
      <c r="J24" s="296"/>
      <c r="K24" s="298"/>
      <c r="L24" s="301"/>
    </row>
    <row r="25" spans="1:12" ht="12.75">
      <c r="A25" s="280" t="s">
        <v>2007</v>
      </c>
      <c r="B25" s="281"/>
      <c r="C25" s="282" t="s">
        <v>2245</v>
      </c>
      <c r="D25" s="283">
        <f t="shared" ref="D25:K25" si="8">SUM(D26:D28)</f>
        <v>66461.649999999994</v>
      </c>
      <c r="E25" s="283">
        <f t="shared" si="8"/>
        <v>0</v>
      </c>
      <c r="F25" s="283">
        <f t="shared" si="8"/>
        <v>43740.68</v>
      </c>
      <c r="G25" s="299">
        <f t="shared" si="8"/>
        <v>22720.969999999994</v>
      </c>
      <c r="H25" s="283">
        <f t="shared" si="8"/>
        <v>66461.649999999994</v>
      </c>
      <c r="I25" s="283">
        <f t="shared" si="8"/>
        <v>0</v>
      </c>
      <c r="J25" s="283">
        <f t="shared" si="8"/>
        <v>0</v>
      </c>
      <c r="K25" s="300">
        <f t="shared" si="8"/>
        <v>66461.649999999994</v>
      </c>
      <c r="L25" s="301"/>
    </row>
    <row r="26" spans="1:12" ht="12.75" outlineLevel="1">
      <c r="A26" s="286" t="str">
        <f>LEFT(B26,3)</f>
        <v>031</v>
      </c>
      <c r="B26" s="287" t="s">
        <v>2246</v>
      </c>
      <c r="C26" s="287" t="s">
        <v>1432</v>
      </c>
      <c r="D26" s="292">
        <f>IF(VLOOKUP($A26,'hk2018'!$A:$G,1)=$A26,VLOOKUP($A26,'hk2018'!$A:$G,6),0)</f>
        <v>66461.649999999994</v>
      </c>
      <c r="E26" s="292">
        <f>IF(VLOOKUP($A26,'hk2018'!$A:$G,1)=$A26,VLOOKUP($A26,'hk2018'!$A:$G,7),0)</f>
        <v>0</v>
      </c>
      <c r="F26" s="292">
        <f>IF(VLOOKUP($A26,'hk2018'!$A:$H,1)=$A26,VLOOKUP($A26,'hk2018'!$A:$H,8),0)</f>
        <v>43740.68</v>
      </c>
      <c r="G26" s="293">
        <f>SUM(D26+E26-F26)</f>
        <v>22720.969999999994</v>
      </c>
      <c r="H26" s="292">
        <f>IF(VLOOKUP($A26,'hk2017'!$A:$G,1)=$A26,VLOOKUP($A26,'hk2017'!$A:$G,6),0)</f>
        <v>66461.649999999994</v>
      </c>
      <c r="I26" s="292">
        <f>IF(VLOOKUP($A26,'hk2017'!$A:$G,1)=$A26,VLOOKUP($A26,'hk2017'!$A:$G,7),0)</f>
        <v>0</v>
      </c>
      <c r="J26" s="292">
        <f>IF(VLOOKUP($A26,'hk2017'!$A:$H,1)=$A26,VLOOKUP($A26,'hk2017'!$A:$H,8),0)</f>
        <v>0</v>
      </c>
      <c r="K26" s="294">
        <f>SUM(H26+I26-J26)</f>
        <v>66461.649999999994</v>
      </c>
      <c r="L26" s="301"/>
    </row>
    <row r="27" spans="1:12" ht="12.75" outlineLevel="1">
      <c r="A27" s="286" t="str">
        <f>LEFT(B27,3)</f>
        <v>032</v>
      </c>
      <c r="B27" s="287" t="s">
        <v>2247</v>
      </c>
      <c r="C27" s="287" t="s">
        <v>2248</v>
      </c>
      <c r="D27" s="292">
        <f>IF(VLOOKUP($A27,'hk2018'!$A:$G,1)=$A27,VLOOKUP($A27,'hk2018'!$A:$G,6),0)</f>
        <v>0</v>
      </c>
      <c r="E27" s="292">
        <f>IF(VLOOKUP($A27,'hk2018'!$A:$G,1)=$A27,VLOOKUP($A27,'hk2018'!$A:$G,7),0)</f>
        <v>0</v>
      </c>
      <c r="F27" s="292">
        <f>IF(VLOOKUP($A27,'hk2018'!$A:$H,1)=$A27,VLOOKUP($A27,'hk2018'!$A:$H,8),0)</f>
        <v>0</v>
      </c>
      <c r="G27" s="293">
        <f>SUM(D27+E27-F27)</f>
        <v>0</v>
      </c>
      <c r="H27" s="292">
        <f>IF(VLOOKUP($A27,'hk2017'!$A:$G,1)=$A27,VLOOKUP($A27,'hk2017'!$A:$G,6),0)</f>
        <v>0</v>
      </c>
      <c r="I27" s="292">
        <f>IF(VLOOKUP($A27,'hk2017'!$A:$G,1)=$A27,VLOOKUP($A27,'hk2017'!$A:$G,7),0)</f>
        <v>0</v>
      </c>
      <c r="J27" s="292">
        <f>IF(VLOOKUP($A27,'hk2017'!$A:$H,1)=$A27,VLOOKUP($A27,'hk2017'!$A:$H,8),0)</f>
        <v>0</v>
      </c>
      <c r="K27" s="294">
        <f>SUM(H27+I27-J27)</f>
        <v>0</v>
      </c>
      <c r="L27" s="301"/>
    </row>
    <row r="28" spans="1:12" ht="13.5" outlineLevel="1" thickBot="1">
      <c r="A28" s="302"/>
      <c r="B28" s="303"/>
      <c r="C28" s="303"/>
      <c r="D28" s="296"/>
      <c r="E28" s="296"/>
      <c r="F28" s="296"/>
      <c r="G28" s="297"/>
      <c r="H28" s="296"/>
      <c r="I28" s="296"/>
      <c r="J28" s="296"/>
      <c r="K28" s="298"/>
      <c r="L28" s="301"/>
    </row>
    <row r="29" spans="1:12" ht="12.75">
      <c r="A29" s="280" t="s">
        <v>1210</v>
      </c>
      <c r="B29" s="281"/>
      <c r="C29" s="282" t="s">
        <v>188</v>
      </c>
      <c r="D29" s="283">
        <f t="shared" ref="D29:K29" si="9">SUM(D30:D34)</f>
        <v>3872.0200000000045</v>
      </c>
      <c r="E29" s="283">
        <f t="shared" si="9"/>
        <v>568409.18999999994</v>
      </c>
      <c r="F29" s="283">
        <f t="shared" si="9"/>
        <v>569154.81999999995</v>
      </c>
      <c r="G29" s="284">
        <f t="shared" si="9"/>
        <v>3126.39</v>
      </c>
      <c r="H29" s="283">
        <f t="shared" si="9"/>
        <v>487203.43000000005</v>
      </c>
      <c r="I29" s="283">
        <f t="shared" si="9"/>
        <v>1755940.69</v>
      </c>
      <c r="J29" s="283">
        <f t="shared" si="9"/>
        <v>2239272.1</v>
      </c>
      <c r="K29" s="285">
        <f t="shared" si="9"/>
        <v>3872.0199999998881</v>
      </c>
      <c r="L29" s="301"/>
    </row>
    <row r="30" spans="1:12" ht="12.75" outlineLevel="1">
      <c r="A30" s="304" t="s">
        <v>187</v>
      </c>
      <c r="B30" s="268"/>
      <c r="C30" s="305" t="s">
        <v>2249</v>
      </c>
      <c r="D30" s="292">
        <f>IF(VLOOKUP($A30,'hk2018'!$A:$G,1)=$A30,VLOOKUP($A30,'hk2018'!$A:$G,6),0)</f>
        <v>0</v>
      </c>
      <c r="E30" s="292">
        <f>IF(VLOOKUP($A30,'hk2018'!$A:$G,1)=$A30,VLOOKUP($A30,'hk2018'!$A:$G,7),0)</f>
        <v>0</v>
      </c>
      <c r="F30" s="292">
        <f>IF(VLOOKUP($A30,'hk2018'!$A:$H,1)=$A30,VLOOKUP($A30,'hk2018'!$A:$H,8),0)</f>
        <v>0</v>
      </c>
      <c r="G30" s="293">
        <f>SUM(D30+E30-F30)</f>
        <v>0</v>
      </c>
      <c r="H30" s="292">
        <f>IF(VLOOKUP($A30,'hk2017'!$A:$G,1)=$A30,VLOOKUP($A30,'hk2017'!$A:$G,6),0)</f>
        <v>0</v>
      </c>
      <c r="I30" s="292">
        <f>IF(VLOOKUP($A30,'hk2017'!$A:$G,1)=$A30,VLOOKUP($A30,'hk2017'!$A:$G,7),0)</f>
        <v>0</v>
      </c>
      <c r="J30" s="292">
        <f>IF(VLOOKUP($A30,'hk2017'!$A:$H,1)=$A30,VLOOKUP($A30,'hk2017'!$A:$H,8),0)</f>
        <v>0</v>
      </c>
      <c r="K30" s="294">
        <f>SUM(H30+I30-J30)</f>
        <v>0</v>
      </c>
      <c r="L30" s="301"/>
    </row>
    <row r="31" spans="1:12" ht="12.75" outlineLevel="1">
      <c r="A31" s="286" t="str">
        <f>LEFT(B31,3)</f>
        <v>041</v>
      </c>
      <c r="B31" s="287" t="s">
        <v>2250</v>
      </c>
      <c r="C31" s="287" t="s">
        <v>2251</v>
      </c>
      <c r="D31" s="292">
        <f>IF(VLOOKUP($A31,'hk2018'!$A:$G,1)=$A31,VLOOKUP($A31,'hk2018'!$A:$G,6),0)</f>
        <v>2676.39</v>
      </c>
      <c r="E31" s="292">
        <f>IF(VLOOKUP($A31,'hk2018'!$A:$G,1)=$A31,VLOOKUP($A31,'hk2018'!$A:$G,7),0)</f>
        <v>0</v>
      </c>
      <c r="F31" s="292">
        <f>IF(VLOOKUP($A31,'hk2018'!$A:$H,1)=$A31,VLOOKUP($A31,'hk2018'!$A:$H,8),0)</f>
        <v>0</v>
      </c>
      <c r="G31" s="293">
        <f>SUM(D31+E31-F31)</f>
        <v>2676.39</v>
      </c>
      <c r="H31" s="292">
        <f>IF(VLOOKUP($A31,'hk2017'!$A:$G,1)=$A31,VLOOKUP($A31,'hk2017'!$A:$G,6),0)</f>
        <v>2676.39</v>
      </c>
      <c r="I31" s="292">
        <f>IF(VLOOKUP($A31,'hk2017'!$A:$G,1)=$A31,VLOOKUP($A31,'hk2017'!$A:$G,7),0)</f>
        <v>0</v>
      </c>
      <c r="J31" s="292">
        <f>IF(VLOOKUP($A31,'hk2017'!$A:$H,1)=$A31,VLOOKUP($A31,'hk2017'!$A:$H,8),0)</f>
        <v>0</v>
      </c>
      <c r="K31" s="294">
        <f>SUM(H31+I31-J31)</f>
        <v>2676.39</v>
      </c>
      <c r="L31" s="301"/>
    </row>
    <row r="32" spans="1:12" ht="12.75" outlineLevel="1">
      <c r="A32" s="286" t="str">
        <f>LEFT(B32,3)</f>
        <v>042</v>
      </c>
      <c r="B32" s="287" t="s">
        <v>2252</v>
      </c>
      <c r="C32" s="287" t="s">
        <v>2253</v>
      </c>
      <c r="D32" s="292">
        <f>IF(VLOOKUP($A32,'hk2018'!$A:$G,1)=$A32,VLOOKUP($A32,'hk2018'!$A:$G,6),0)</f>
        <v>1195.6300000000047</v>
      </c>
      <c r="E32" s="292">
        <f>IF(VLOOKUP($A32,'hk2018'!$A:$G,1)=$A32,VLOOKUP($A32,'hk2018'!$A:$G,7),0)</f>
        <v>568409.18999999994</v>
      </c>
      <c r="F32" s="292">
        <f>IF(VLOOKUP($A32,'hk2018'!$A:$H,1)=$A32,VLOOKUP($A32,'hk2018'!$A:$H,8),0)</f>
        <v>569154.81999999995</v>
      </c>
      <c r="G32" s="293">
        <f>SUM(D32+E32-F32)</f>
        <v>450</v>
      </c>
      <c r="H32" s="292">
        <f>IF(VLOOKUP($A32,'hk2017'!$A:$G,1)=$A32,VLOOKUP($A32,'hk2017'!$A:$G,6),0)</f>
        <v>484527.04000000004</v>
      </c>
      <c r="I32" s="292">
        <f>IF(VLOOKUP($A32,'hk2017'!$A:$G,1)=$A32,VLOOKUP($A32,'hk2017'!$A:$G,7),0)</f>
        <v>1755940.69</v>
      </c>
      <c r="J32" s="292">
        <f>IF(VLOOKUP($A32,'hk2017'!$A:$H,1)=$A32,VLOOKUP($A32,'hk2017'!$A:$H,8),0)</f>
        <v>2239272.1</v>
      </c>
      <c r="K32" s="294">
        <f>SUM(H32+I32-J32)</f>
        <v>1195.6299999998882</v>
      </c>
      <c r="L32" s="301"/>
    </row>
    <row r="33" spans="1:12" ht="12.75" outlineLevel="1">
      <c r="A33" s="286" t="str">
        <f>LEFT(B33,3)</f>
        <v>043</v>
      </c>
      <c r="B33" s="287" t="s">
        <v>2254</v>
      </c>
      <c r="C33" s="287" t="s">
        <v>2255</v>
      </c>
      <c r="D33" s="292">
        <f>IF(VLOOKUP($A33,'hk2018'!$A:$G,1)=$A33,VLOOKUP($A33,'hk2018'!$A:$G,6),0)</f>
        <v>0</v>
      </c>
      <c r="E33" s="292">
        <f>IF(VLOOKUP($A33,'hk2018'!$A:$G,1)=$A33,VLOOKUP($A33,'hk2018'!$A:$G,7),0)</f>
        <v>0</v>
      </c>
      <c r="F33" s="292">
        <f>IF(VLOOKUP($A33,'hk2018'!$A:$H,1)=$A33,VLOOKUP($A33,'hk2018'!$A:$H,8),0)</f>
        <v>0</v>
      </c>
      <c r="G33" s="293">
        <f>SUM(D33+E33-F33)</f>
        <v>0</v>
      </c>
      <c r="H33" s="292">
        <f>IF(VLOOKUP($A33,'hk2017'!$A:$G,1)=$A33,VLOOKUP($A33,'hk2017'!$A:$G,6),0)</f>
        <v>0</v>
      </c>
      <c r="I33" s="292">
        <f>IF(VLOOKUP($A33,'hk2017'!$A:$G,1)=$A33,VLOOKUP($A33,'hk2017'!$A:$G,7),0)</f>
        <v>0</v>
      </c>
      <c r="J33" s="292">
        <f>IF(VLOOKUP($A33,'hk2017'!$A:$H,1)=$A33,VLOOKUP($A33,'hk2017'!$A:$H,8),0)</f>
        <v>0</v>
      </c>
      <c r="K33" s="294">
        <f>SUM(H33+I33-J33)</f>
        <v>0</v>
      </c>
      <c r="L33" s="301"/>
    </row>
    <row r="34" spans="1:12" ht="13.5" outlineLevel="1" thickBot="1">
      <c r="A34" s="302"/>
      <c r="B34" s="303"/>
      <c r="C34" s="303"/>
      <c r="D34" s="296"/>
      <c r="E34" s="296"/>
      <c r="F34" s="296"/>
      <c r="G34" s="297"/>
      <c r="H34" s="296"/>
      <c r="I34" s="296"/>
      <c r="J34" s="296"/>
      <c r="K34" s="298"/>
      <c r="L34" s="301"/>
    </row>
    <row r="35" spans="1:12" ht="12.75">
      <c r="A35" s="280" t="s">
        <v>1211</v>
      </c>
      <c r="B35" s="281"/>
      <c r="C35" s="282" t="s">
        <v>2256</v>
      </c>
      <c r="D35" s="283">
        <f t="shared" ref="D35:K35" si="10">SUM(D36:D40)</f>
        <v>0</v>
      </c>
      <c r="E35" s="283">
        <f t="shared" si="10"/>
        <v>0</v>
      </c>
      <c r="F35" s="283">
        <f t="shared" si="10"/>
        <v>0</v>
      </c>
      <c r="G35" s="284">
        <f t="shared" si="10"/>
        <v>0</v>
      </c>
      <c r="H35" s="283">
        <f t="shared" si="10"/>
        <v>0</v>
      </c>
      <c r="I35" s="283">
        <f t="shared" si="10"/>
        <v>0</v>
      </c>
      <c r="J35" s="283">
        <f t="shared" si="10"/>
        <v>0</v>
      </c>
      <c r="K35" s="285">
        <f t="shared" si="10"/>
        <v>0</v>
      </c>
      <c r="L35" s="301"/>
    </row>
    <row r="36" spans="1:12" ht="12.75" outlineLevel="1">
      <c r="A36" s="304" t="s">
        <v>199</v>
      </c>
      <c r="B36" s="268"/>
      <c r="C36" s="305" t="s">
        <v>2257</v>
      </c>
      <c r="D36" s="292">
        <f>IF(VLOOKUP($A36,'hk2018'!$A:$G,1)=$A36,VLOOKUP($A36,'hk2018'!$A:$G,6),0)</f>
        <v>0</v>
      </c>
      <c r="E36" s="292">
        <f>IF(VLOOKUP($A36,'hk2018'!$A:$G,1)=$A36,VLOOKUP($A36,'hk2018'!$A:$G,7),0)</f>
        <v>0</v>
      </c>
      <c r="F36" s="292">
        <f>IF(VLOOKUP($A36,'hk2018'!$A:$H,1)=$A36,VLOOKUP($A36,'hk2018'!$A:$H,8),0)</f>
        <v>0</v>
      </c>
      <c r="G36" s="293">
        <f>SUM(D36+E36-F36)</f>
        <v>0</v>
      </c>
      <c r="H36" s="292">
        <f>IF(VLOOKUP($A36,'hk2017'!$A:$G,1)=$A36,VLOOKUP($A36,'hk2017'!$A:$G,6),0)</f>
        <v>0</v>
      </c>
      <c r="I36" s="292">
        <f>IF(VLOOKUP($A36,'hk2017'!$A:$G,1)=$A36,VLOOKUP($A36,'hk2017'!$A:$G,7),0)</f>
        <v>0</v>
      </c>
      <c r="J36" s="292">
        <f>IF(VLOOKUP($A36,'hk2017'!$A:$H,1)=$A36,VLOOKUP($A36,'hk2017'!$A:$H,8),0)</f>
        <v>0</v>
      </c>
      <c r="K36" s="294">
        <f>SUM(H36+I36-J36)</f>
        <v>0</v>
      </c>
      <c r="L36" s="301"/>
    </row>
    <row r="37" spans="1:12" ht="12.75" outlineLevel="1">
      <c r="A37" s="286" t="str">
        <f>LEFT(B37,3)</f>
        <v>051</v>
      </c>
      <c r="B37" s="287" t="s">
        <v>2258</v>
      </c>
      <c r="C37" s="287" t="s">
        <v>2259</v>
      </c>
      <c r="D37" s="292">
        <f>IF(VLOOKUP($A37,'hk2018'!$A:$G,1)=$A37,VLOOKUP($A37,'hk2018'!$A:$G,6),0)</f>
        <v>0</v>
      </c>
      <c r="E37" s="292">
        <f>IF(VLOOKUP($A37,'hk2018'!$A:$G,1)=$A37,VLOOKUP($A37,'hk2018'!$A:$G,7),0)</f>
        <v>0</v>
      </c>
      <c r="F37" s="292">
        <f>IF(VLOOKUP($A37,'hk2018'!$A:$H,1)=$A37,VLOOKUP($A37,'hk2018'!$A:$H,8),0)</f>
        <v>0</v>
      </c>
      <c r="G37" s="293">
        <f>SUM(D37+E37-F37)</f>
        <v>0</v>
      </c>
      <c r="H37" s="292">
        <f>IF(VLOOKUP($A37,'hk2017'!$A:$G,1)=$A37,VLOOKUP($A37,'hk2017'!$A:$G,6),0)</f>
        <v>0</v>
      </c>
      <c r="I37" s="292">
        <f>IF(VLOOKUP($A37,'hk2017'!$A:$G,1)=$A37,VLOOKUP($A37,'hk2017'!$A:$G,7),0)</f>
        <v>0</v>
      </c>
      <c r="J37" s="292">
        <f>IF(VLOOKUP($A37,'hk2017'!$A:$H,1)=$A37,VLOOKUP($A37,'hk2017'!$A:$H,8),0)</f>
        <v>0</v>
      </c>
      <c r="K37" s="294">
        <f>SUM(H37+I37-J37)</f>
        <v>0</v>
      </c>
      <c r="L37" s="301"/>
    </row>
    <row r="38" spans="1:12" ht="12.75" outlineLevel="1">
      <c r="A38" s="286" t="str">
        <f>LEFT(B38,3)</f>
        <v>052</v>
      </c>
      <c r="B38" s="287" t="s">
        <v>2260</v>
      </c>
      <c r="C38" s="287" t="s">
        <v>2261</v>
      </c>
      <c r="D38" s="292">
        <f>IF(VLOOKUP($A38,'hk2018'!$A:$G,1)=$A38,VLOOKUP($A38,'hk2018'!$A:$G,6),0)</f>
        <v>0</v>
      </c>
      <c r="E38" s="292">
        <f>IF(VLOOKUP($A38,'hk2018'!$A:$G,1)=$A38,VLOOKUP($A38,'hk2018'!$A:$G,7),0)</f>
        <v>0</v>
      </c>
      <c r="F38" s="292">
        <f>IF(VLOOKUP($A38,'hk2018'!$A:$H,1)=$A38,VLOOKUP($A38,'hk2018'!$A:$H,8),0)</f>
        <v>0</v>
      </c>
      <c r="G38" s="293">
        <f>SUM(D38+E38-F38)</f>
        <v>0</v>
      </c>
      <c r="H38" s="292">
        <f>IF(VLOOKUP($A38,'hk2017'!$A:$G,1)=$A38,VLOOKUP($A38,'hk2017'!$A:$G,6),0)</f>
        <v>0</v>
      </c>
      <c r="I38" s="292">
        <f>IF(VLOOKUP($A38,'hk2017'!$A:$G,1)=$A38,VLOOKUP($A38,'hk2017'!$A:$G,7),0)</f>
        <v>0</v>
      </c>
      <c r="J38" s="292">
        <f>IF(VLOOKUP($A38,'hk2017'!$A:$H,1)=$A38,VLOOKUP($A38,'hk2017'!$A:$H,8),0)</f>
        <v>0</v>
      </c>
      <c r="K38" s="294">
        <f>SUM(H38+I38-J38)</f>
        <v>0</v>
      </c>
      <c r="L38" s="301"/>
    </row>
    <row r="39" spans="1:12" ht="12.75" outlineLevel="1">
      <c r="A39" s="286" t="str">
        <f>LEFT(B39,3)</f>
        <v>053</v>
      </c>
      <c r="B39" s="287" t="s">
        <v>2262</v>
      </c>
      <c r="C39" s="287" t="s">
        <v>2263</v>
      </c>
      <c r="D39" s="292">
        <f>IF(VLOOKUP($A39,'hk2018'!$A:$G,1)=$A39,VLOOKUP($A39,'hk2018'!$A:$G,6),0)</f>
        <v>0</v>
      </c>
      <c r="E39" s="292">
        <f>IF(VLOOKUP($A39,'hk2018'!$A:$G,1)=$A39,VLOOKUP($A39,'hk2018'!$A:$G,7),0)</f>
        <v>0</v>
      </c>
      <c r="F39" s="292">
        <f>IF(VLOOKUP($A39,'hk2018'!$A:$H,1)=$A39,VLOOKUP($A39,'hk2018'!$A:$H,8),0)</f>
        <v>0</v>
      </c>
      <c r="G39" s="293">
        <f>SUM(D39+E39-F39)</f>
        <v>0</v>
      </c>
      <c r="H39" s="292">
        <f>IF(VLOOKUP($A39,'hk2017'!$A:$G,1)=$A39,VLOOKUP($A39,'hk2017'!$A:$G,6),0)</f>
        <v>0</v>
      </c>
      <c r="I39" s="292">
        <f>IF(VLOOKUP($A39,'hk2017'!$A:$G,1)=$A39,VLOOKUP($A39,'hk2017'!$A:$G,7),0)</f>
        <v>0</v>
      </c>
      <c r="J39" s="292">
        <f>IF(VLOOKUP($A39,'hk2017'!$A:$H,1)=$A39,VLOOKUP($A39,'hk2017'!$A:$H,8),0)</f>
        <v>0</v>
      </c>
      <c r="K39" s="294">
        <f>SUM(H39+I39-J39)</f>
        <v>0</v>
      </c>
      <c r="L39" s="301"/>
    </row>
    <row r="40" spans="1:12" ht="13.5" outlineLevel="1" thickBot="1">
      <c r="A40" s="302"/>
      <c r="B40" s="303"/>
      <c r="C40" s="303"/>
      <c r="D40" s="296"/>
      <c r="E40" s="296"/>
      <c r="F40" s="296"/>
      <c r="G40" s="297"/>
      <c r="H40" s="296"/>
      <c r="I40" s="296"/>
      <c r="J40" s="296"/>
      <c r="K40" s="298"/>
      <c r="L40" s="301"/>
    </row>
    <row r="41" spans="1:12" ht="12.75">
      <c r="A41" s="280" t="s">
        <v>1212</v>
      </c>
      <c r="B41" s="281"/>
      <c r="C41" s="282" t="s">
        <v>214</v>
      </c>
      <c r="D41" s="283">
        <f t="shared" ref="D41:K41" si="11">SUM(D42:D49)</f>
        <v>289558.03000000003</v>
      </c>
      <c r="E41" s="283">
        <f t="shared" si="11"/>
        <v>0</v>
      </c>
      <c r="F41" s="283">
        <f t="shared" si="11"/>
        <v>47.39</v>
      </c>
      <c r="G41" s="299">
        <f t="shared" si="11"/>
        <v>289510.64</v>
      </c>
      <c r="H41" s="283">
        <f t="shared" si="11"/>
        <v>446281.57</v>
      </c>
      <c r="I41" s="283">
        <f t="shared" si="11"/>
        <v>276.45999999999998</v>
      </c>
      <c r="J41" s="283">
        <f t="shared" si="11"/>
        <v>157000</v>
      </c>
      <c r="K41" s="300">
        <f t="shared" si="11"/>
        <v>289558.03000000003</v>
      </c>
      <c r="L41" s="301"/>
    </row>
    <row r="42" spans="1:12" ht="12.75" outlineLevel="1">
      <c r="A42" s="286" t="str">
        <f t="shared" ref="A42:A48" si="12">LEFT(B42,3)</f>
        <v>061</v>
      </c>
      <c r="B42" s="287" t="s">
        <v>2264</v>
      </c>
      <c r="C42" s="287" t="s">
        <v>2265</v>
      </c>
      <c r="D42" s="292">
        <f>IF(VLOOKUP($A42,'hk2018'!$A:$G,1)=$A42,VLOOKUP($A42,'hk2018'!$A:$G,6),0)</f>
        <v>0</v>
      </c>
      <c r="E42" s="292">
        <f>IF(VLOOKUP($A42,'hk2018'!$A:$G,1)=$A42,VLOOKUP($A42,'hk2018'!$A:$G,7),0)</f>
        <v>0</v>
      </c>
      <c r="F42" s="292">
        <f>IF(VLOOKUP($A42,'hk2018'!$A:$H,1)=$A42,VLOOKUP($A42,'hk2018'!$A:$H,8),0)</f>
        <v>0</v>
      </c>
      <c r="G42" s="293">
        <f t="shared" ref="G42:G48" si="13">SUM(D42+E42-F42)</f>
        <v>0</v>
      </c>
      <c r="H42" s="292">
        <f>IF(VLOOKUP($A42,'hk2017'!$A:$G,1)=$A42,VLOOKUP($A42,'hk2017'!$A:$G,6),0)</f>
        <v>0</v>
      </c>
      <c r="I42" s="292">
        <f>IF(VLOOKUP($A42,'hk2017'!$A:$G,1)=$A42,VLOOKUP($A42,'hk2017'!$A:$G,7),0)</f>
        <v>0</v>
      </c>
      <c r="J42" s="292">
        <f>IF(VLOOKUP($A42,'hk2017'!$A:$H,1)=$A42,VLOOKUP($A42,'hk2017'!$A:$H,8),0)</f>
        <v>0</v>
      </c>
      <c r="K42" s="294">
        <f t="shared" ref="K42:K48" si="14">SUM(H42+I42-J42)</f>
        <v>0</v>
      </c>
      <c r="L42" s="301"/>
    </row>
    <row r="43" spans="1:12" ht="12.75" outlineLevel="1">
      <c r="A43" s="286" t="str">
        <f t="shared" si="12"/>
        <v>062</v>
      </c>
      <c r="B43" s="287" t="s">
        <v>2266</v>
      </c>
      <c r="C43" s="287" t="s">
        <v>2267</v>
      </c>
      <c r="D43" s="292">
        <f>IF(VLOOKUP($A43,'hk2018'!$A:$G,1)=$A43,VLOOKUP($A43,'hk2018'!$A:$G,6),0)</f>
        <v>0</v>
      </c>
      <c r="E43" s="292">
        <f>IF(VLOOKUP($A43,'hk2018'!$A:$G,1)=$A43,VLOOKUP($A43,'hk2018'!$A:$G,7),0)</f>
        <v>0</v>
      </c>
      <c r="F43" s="292">
        <f>IF(VLOOKUP($A43,'hk2018'!$A:$H,1)=$A43,VLOOKUP($A43,'hk2018'!$A:$H,8),0)</f>
        <v>0</v>
      </c>
      <c r="G43" s="293">
        <f t="shared" si="13"/>
        <v>0</v>
      </c>
      <c r="H43" s="292">
        <f>IF(VLOOKUP($A43,'hk2017'!$A:$G,1)=$A43,VLOOKUP($A43,'hk2017'!$A:$G,6),0)</f>
        <v>0</v>
      </c>
      <c r="I43" s="292">
        <f>IF(VLOOKUP($A43,'hk2017'!$A:$G,1)=$A43,VLOOKUP($A43,'hk2017'!$A:$G,7),0)</f>
        <v>0</v>
      </c>
      <c r="J43" s="292">
        <f>IF(VLOOKUP($A43,'hk2017'!$A:$H,1)=$A43,VLOOKUP($A43,'hk2017'!$A:$H,8),0)</f>
        <v>0</v>
      </c>
      <c r="K43" s="294">
        <f t="shared" si="14"/>
        <v>0</v>
      </c>
      <c r="L43" s="301"/>
    </row>
    <row r="44" spans="1:12" ht="12.75" outlineLevel="1">
      <c r="A44" s="286" t="str">
        <f t="shared" si="12"/>
        <v>063</v>
      </c>
      <c r="B44" s="287" t="s">
        <v>2268</v>
      </c>
      <c r="C44" s="287" t="s">
        <v>2269</v>
      </c>
      <c r="D44" s="292">
        <f>IF(VLOOKUP($A44,'hk2018'!$A:$G,1)=$A44,VLOOKUP($A44,'hk2018'!$A:$G,6),0)</f>
        <v>259558.03000000003</v>
      </c>
      <c r="E44" s="292">
        <f>IF(VLOOKUP($A44,'hk2018'!$A:$G,1)=$A44,VLOOKUP($A44,'hk2018'!$A:$G,7),0)</f>
        <v>0</v>
      </c>
      <c r="F44" s="292">
        <f>IF(VLOOKUP($A44,'hk2018'!$A:$H,1)=$A44,VLOOKUP($A44,'hk2018'!$A:$H,8),0)</f>
        <v>47.39</v>
      </c>
      <c r="G44" s="293">
        <f t="shared" si="13"/>
        <v>259510.64</v>
      </c>
      <c r="H44" s="292">
        <f>IF(VLOOKUP($A44,'hk2017'!$A:$G,1)=$A44,VLOOKUP($A44,'hk2017'!$A:$G,6),0)</f>
        <v>259281.57</v>
      </c>
      <c r="I44" s="292">
        <f>IF(VLOOKUP($A44,'hk2017'!$A:$G,1)=$A44,VLOOKUP($A44,'hk2017'!$A:$G,7),0)</f>
        <v>276.45999999999998</v>
      </c>
      <c r="J44" s="292">
        <f>IF(VLOOKUP($A44,'hk2017'!$A:$H,1)=$A44,VLOOKUP($A44,'hk2017'!$A:$H,8),0)</f>
        <v>0</v>
      </c>
      <c r="K44" s="294">
        <f t="shared" si="14"/>
        <v>259558.03</v>
      </c>
      <c r="L44" s="301"/>
    </row>
    <row r="45" spans="1:12" ht="12.75" outlineLevel="1">
      <c r="A45" s="286" t="str">
        <f t="shared" si="12"/>
        <v>065</v>
      </c>
      <c r="B45" s="287" t="s">
        <v>2270</v>
      </c>
      <c r="C45" s="287" t="s">
        <v>2271</v>
      </c>
      <c r="D45" s="292">
        <f>IF(VLOOKUP($A45,'hk2018'!$A:$G,1)=$A45,VLOOKUP($A45,'hk2018'!$A:$G,6),0)</f>
        <v>0</v>
      </c>
      <c r="E45" s="292">
        <f>IF(VLOOKUP($A45,'hk2018'!$A:$G,1)=$A45,VLOOKUP($A45,'hk2018'!$A:$G,7),0)</f>
        <v>0</v>
      </c>
      <c r="F45" s="292">
        <f>IF(VLOOKUP($A45,'hk2018'!$A:$H,1)=$A45,VLOOKUP($A45,'hk2018'!$A:$H,8),0)</f>
        <v>0</v>
      </c>
      <c r="G45" s="293">
        <f t="shared" si="13"/>
        <v>0</v>
      </c>
      <c r="H45" s="292">
        <f>IF(VLOOKUP($A45,'hk2017'!$A:$G,1)=$A45,VLOOKUP($A45,'hk2017'!$A:$G,6),0)</f>
        <v>0</v>
      </c>
      <c r="I45" s="292">
        <f>IF(VLOOKUP($A45,'hk2017'!$A:$G,1)=$A45,VLOOKUP($A45,'hk2017'!$A:$G,7),0)</f>
        <v>0</v>
      </c>
      <c r="J45" s="292">
        <f>IF(VLOOKUP($A45,'hk2017'!$A:$H,1)=$A45,VLOOKUP($A45,'hk2017'!$A:$H,8),0)</f>
        <v>0</v>
      </c>
      <c r="K45" s="294">
        <f t="shared" si="14"/>
        <v>0</v>
      </c>
      <c r="L45" s="301"/>
    </row>
    <row r="46" spans="1:12" ht="12.75" outlineLevel="1">
      <c r="A46" s="286" t="str">
        <f t="shared" si="12"/>
        <v>066</v>
      </c>
      <c r="B46" s="287" t="s">
        <v>2272</v>
      </c>
      <c r="C46" s="287" t="s">
        <v>2273</v>
      </c>
      <c r="D46" s="292">
        <f>IF(VLOOKUP($A46,'hk2018'!$A:$G,1)=$A46,VLOOKUP($A46,'hk2018'!$A:$G,6),0)</f>
        <v>0</v>
      </c>
      <c r="E46" s="292">
        <f>IF(VLOOKUP($A46,'hk2018'!$A:$G,1)=$A46,VLOOKUP($A46,'hk2018'!$A:$G,7),0)</f>
        <v>0</v>
      </c>
      <c r="F46" s="292">
        <f>IF(VLOOKUP($A46,'hk2018'!$A:$H,1)=$A46,VLOOKUP($A46,'hk2018'!$A:$H,8),0)</f>
        <v>0</v>
      </c>
      <c r="G46" s="293">
        <f t="shared" si="13"/>
        <v>0</v>
      </c>
      <c r="H46" s="292">
        <f>IF(VLOOKUP($A46,'hk2017'!$A:$G,1)=$A46,VLOOKUP($A46,'hk2017'!$A:$G,6),0)</f>
        <v>0</v>
      </c>
      <c r="I46" s="292">
        <f>IF(VLOOKUP($A46,'hk2017'!$A:$G,1)=$A46,VLOOKUP($A46,'hk2017'!$A:$G,7),0)</f>
        <v>0</v>
      </c>
      <c r="J46" s="292">
        <f>IF(VLOOKUP($A46,'hk2017'!$A:$H,1)=$A46,VLOOKUP($A46,'hk2017'!$A:$H,8),0)</f>
        <v>0</v>
      </c>
      <c r="K46" s="294">
        <f t="shared" si="14"/>
        <v>0</v>
      </c>
      <c r="L46" s="301"/>
    </row>
    <row r="47" spans="1:12" ht="12.75" outlineLevel="1">
      <c r="A47" s="286" t="str">
        <f t="shared" si="12"/>
        <v>067</v>
      </c>
      <c r="B47" s="287" t="s">
        <v>2274</v>
      </c>
      <c r="C47" s="287" t="s">
        <v>1468</v>
      </c>
      <c r="D47" s="292">
        <f>IF(VLOOKUP($A47,'hk2018'!$A:$G,1)=$A47,VLOOKUP($A47,'hk2018'!$A:$G,6),0)</f>
        <v>30000</v>
      </c>
      <c r="E47" s="292">
        <f>IF(VLOOKUP($A47,'hk2018'!$A:$G,1)=$A47,VLOOKUP($A47,'hk2018'!$A:$G,7),0)</f>
        <v>0</v>
      </c>
      <c r="F47" s="292">
        <f>IF(VLOOKUP($A47,'hk2018'!$A:$H,1)=$A47,VLOOKUP($A47,'hk2018'!$A:$H,8),0)</f>
        <v>0</v>
      </c>
      <c r="G47" s="293">
        <f t="shared" si="13"/>
        <v>30000</v>
      </c>
      <c r="H47" s="292">
        <f>IF(VLOOKUP($A47,'hk2017'!$A:$G,1)=$A47,VLOOKUP($A47,'hk2017'!$A:$G,6),0)</f>
        <v>187000</v>
      </c>
      <c r="I47" s="292">
        <f>IF(VLOOKUP($A47,'hk2017'!$A:$G,1)=$A47,VLOOKUP($A47,'hk2017'!$A:$G,7),0)</f>
        <v>0</v>
      </c>
      <c r="J47" s="292">
        <f>IF(VLOOKUP($A47,'hk2017'!$A:$H,1)=$A47,VLOOKUP($A47,'hk2017'!$A:$H,8),0)</f>
        <v>157000</v>
      </c>
      <c r="K47" s="294">
        <f t="shared" si="14"/>
        <v>30000</v>
      </c>
      <c r="L47" s="301"/>
    </row>
    <row r="48" spans="1:12" ht="12.75" outlineLevel="1">
      <c r="A48" s="286" t="str">
        <f t="shared" si="12"/>
        <v>069</v>
      </c>
      <c r="B48" s="287" t="s">
        <v>2275</v>
      </c>
      <c r="C48" s="287" t="s">
        <v>2276</v>
      </c>
      <c r="D48" s="292">
        <f>IF(VLOOKUP($A48,'hk2018'!$A:$G,1)=$A48,VLOOKUP($A48,'hk2018'!$A:$G,6),0)</f>
        <v>0</v>
      </c>
      <c r="E48" s="292">
        <f>IF(VLOOKUP($A48,'hk2018'!$A:$G,1)=$A48,VLOOKUP($A48,'hk2018'!$A:$G,7),0)</f>
        <v>0</v>
      </c>
      <c r="F48" s="292">
        <f>IF(VLOOKUP($A48,'hk2018'!$A:$H,1)=$A48,VLOOKUP($A48,'hk2018'!$A:$H,8),0)</f>
        <v>0</v>
      </c>
      <c r="G48" s="293">
        <f t="shared" si="13"/>
        <v>0</v>
      </c>
      <c r="H48" s="292">
        <f>IF(VLOOKUP($A48,'hk2017'!$A:$G,1)=$A48,VLOOKUP($A48,'hk2017'!$A:$G,6),0)</f>
        <v>0</v>
      </c>
      <c r="I48" s="292">
        <f>IF(VLOOKUP($A48,'hk2017'!$A:$G,1)=$A48,VLOOKUP($A48,'hk2017'!$A:$G,7),0)</f>
        <v>0</v>
      </c>
      <c r="J48" s="292">
        <f>IF(VLOOKUP($A48,'hk2017'!$A:$H,1)=$A48,VLOOKUP($A48,'hk2017'!$A:$H,8),0)</f>
        <v>0</v>
      </c>
      <c r="K48" s="294">
        <f t="shared" si="14"/>
        <v>0</v>
      </c>
      <c r="L48" s="301"/>
    </row>
    <row r="49" spans="1:12" ht="13.5" outlineLevel="1" thickBot="1">
      <c r="A49" s="302"/>
      <c r="B49" s="303"/>
      <c r="C49" s="303"/>
      <c r="D49" s="296"/>
      <c r="E49" s="296"/>
      <c r="F49" s="296"/>
      <c r="G49" s="297"/>
      <c r="H49" s="296"/>
      <c r="I49" s="296"/>
      <c r="J49" s="296"/>
      <c r="K49" s="298"/>
      <c r="L49" s="301"/>
    </row>
    <row r="50" spans="1:12" ht="12.75">
      <c r="A50" s="280" t="s">
        <v>1213</v>
      </c>
      <c r="B50" s="281"/>
      <c r="C50" s="282" t="s">
        <v>2277</v>
      </c>
      <c r="D50" s="283">
        <f t="shared" ref="D50:K50" si="15">SUM(D52:D59)</f>
        <v>-7906.79</v>
      </c>
      <c r="E50" s="283">
        <f t="shared" si="15"/>
        <v>0</v>
      </c>
      <c r="F50" s="283">
        <f t="shared" si="15"/>
        <v>0</v>
      </c>
      <c r="G50" s="299">
        <f t="shared" si="15"/>
        <v>-7906.79</v>
      </c>
      <c r="H50" s="283">
        <f t="shared" si="15"/>
        <v>-7906.79</v>
      </c>
      <c r="I50" s="283">
        <f t="shared" si="15"/>
        <v>0</v>
      </c>
      <c r="J50" s="283">
        <f t="shared" si="15"/>
        <v>0</v>
      </c>
      <c r="K50" s="300">
        <f t="shared" si="15"/>
        <v>-7906.79</v>
      </c>
      <c r="L50" s="301"/>
    </row>
    <row r="51" spans="1:12" ht="12.75" outlineLevel="1">
      <c r="A51" s="306" t="s">
        <v>243</v>
      </c>
      <c r="B51" s="307"/>
      <c r="C51" s="288" t="s">
        <v>2278</v>
      </c>
      <c r="D51" s="292">
        <f>IF(VLOOKUP($A51,'hk2018'!$A:$G,1)=$A51,VLOOKUP($A51,'hk2018'!$A:$G,6),0)</f>
        <v>0</v>
      </c>
      <c r="E51" s="292">
        <f>IF(VLOOKUP($A51,'hk2018'!$A:$G,1)=$A51,VLOOKUP($A51,'hk2018'!$A:$G,7),0)</f>
        <v>0</v>
      </c>
      <c r="F51" s="292">
        <f>IF(VLOOKUP($A51,'hk2018'!$A:$H,1)=$A51,VLOOKUP($A51,'hk2018'!$A:$H,8),0)</f>
        <v>0</v>
      </c>
      <c r="G51" s="293">
        <f t="shared" ref="G51:G58" si="16">SUM(D51+E51-F51)</f>
        <v>0</v>
      </c>
      <c r="H51" s="292">
        <f>IF(VLOOKUP($A51,'hk2017'!$A:$G,1)=$A51,VLOOKUP($A51,'hk2017'!$A:$G,6),0)</f>
        <v>0</v>
      </c>
      <c r="I51" s="292">
        <f>IF(VLOOKUP($A51,'hk2017'!$A:$G,1)=$A51,VLOOKUP($A51,'hk2017'!$A:$G,7),0)</f>
        <v>0</v>
      </c>
      <c r="J51" s="292">
        <f>IF(VLOOKUP($A51,'hk2017'!$A:$H,1)=$A51,VLOOKUP($A51,'hk2017'!$A:$H,8),0)</f>
        <v>0</v>
      </c>
      <c r="K51" s="294">
        <f t="shared" ref="K51:K58" si="17">SUM(H51+I51-J51)</f>
        <v>0</v>
      </c>
      <c r="L51" s="301"/>
    </row>
    <row r="52" spans="1:12" ht="12.75" outlineLevel="1">
      <c r="A52" s="286" t="str">
        <f>LEFT(B52,3)</f>
        <v>071</v>
      </c>
      <c r="B52" s="287" t="s">
        <v>2279</v>
      </c>
      <c r="C52" s="287" t="s">
        <v>2280</v>
      </c>
      <c r="D52" s="292">
        <f>IF(VLOOKUP($A52,'hk2018'!$A:$G,1)=$A52,VLOOKUP($A52,'hk2018'!$A:$G,6),0)</f>
        <v>0</v>
      </c>
      <c r="E52" s="292">
        <f>IF(VLOOKUP($A52,'hk2018'!$A:$G,1)=$A52,VLOOKUP($A52,'hk2018'!$A:$G,7),0)</f>
        <v>0</v>
      </c>
      <c r="F52" s="292">
        <f>IF(VLOOKUP($A52,'hk2018'!$A:$H,1)=$A52,VLOOKUP($A52,'hk2018'!$A:$H,8),0)</f>
        <v>0</v>
      </c>
      <c r="G52" s="293">
        <f t="shared" si="16"/>
        <v>0</v>
      </c>
      <c r="H52" s="292">
        <f>IF(VLOOKUP($A52,'hk2017'!$A:$G,1)=$A52,VLOOKUP($A52,'hk2017'!$A:$G,6),0)</f>
        <v>0</v>
      </c>
      <c r="I52" s="292">
        <f>IF(VLOOKUP($A52,'hk2017'!$A:$G,1)=$A52,VLOOKUP($A52,'hk2017'!$A:$G,7),0)</f>
        <v>0</v>
      </c>
      <c r="J52" s="292">
        <f>IF(VLOOKUP($A52,'hk2017'!$A:$H,1)=$A52,VLOOKUP($A52,'hk2017'!$A:$H,8),0)</f>
        <v>0</v>
      </c>
      <c r="K52" s="294">
        <f t="shared" si="17"/>
        <v>0</v>
      </c>
      <c r="L52" s="301"/>
    </row>
    <row r="53" spans="1:12" ht="12.75" outlineLevel="1">
      <c r="A53" s="286" t="str">
        <f>LEFT(B53,3)</f>
        <v>072</v>
      </c>
      <c r="B53" s="287" t="s">
        <v>2281</v>
      </c>
      <c r="C53" s="287" t="s">
        <v>2282</v>
      </c>
      <c r="D53" s="292">
        <f>IF(VLOOKUP($A53,'hk2018'!$A:$G,1)=$A53,VLOOKUP($A53,'hk2018'!$A:$G,6),0)</f>
        <v>0</v>
      </c>
      <c r="E53" s="292">
        <f>IF(VLOOKUP($A53,'hk2018'!$A:$G,1)=$A53,VLOOKUP($A53,'hk2018'!$A:$G,7),0)</f>
        <v>0</v>
      </c>
      <c r="F53" s="292">
        <f>IF(VLOOKUP($A53,'hk2018'!$A:$H,1)=$A53,VLOOKUP($A53,'hk2018'!$A:$H,8),0)</f>
        <v>0</v>
      </c>
      <c r="G53" s="293">
        <f t="shared" si="16"/>
        <v>0</v>
      </c>
      <c r="H53" s="292">
        <f>IF(VLOOKUP($A53,'hk2017'!$A:$G,1)=$A53,VLOOKUP($A53,'hk2017'!$A:$G,6),0)</f>
        <v>0</v>
      </c>
      <c r="I53" s="292">
        <f>IF(VLOOKUP($A53,'hk2017'!$A:$G,1)=$A53,VLOOKUP($A53,'hk2017'!$A:$G,7),0)</f>
        <v>0</v>
      </c>
      <c r="J53" s="292">
        <f>IF(VLOOKUP($A53,'hk2017'!$A:$H,1)=$A53,VLOOKUP($A53,'hk2017'!$A:$H,8),0)</f>
        <v>0</v>
      </c>
      <c r="K53" s="294">
        <f t="shared" si="17"/>
        <v>0</v>
      </c>
      <c r="L53" s="301"/>
    </row>
    <row r="54" spans="1:12" ht="12.75" outlineLevel="1">
      <c r="A54" s="286" t="str">
        <f>LEFT(B54,3)</f>
        <v>073</v>
      </c>
      <c r="B54" s="287" t="s">
        <v>2283</v>
      </c>
      <c r="C54" s="287" t="s">
        <v>2284</v>
      </c>
      <c r="D54" s="292">
        <f>IF(VLOOKUP($A54,'hk2018'!$A:$G,1)=$A54,VLOOKUP($A54,'hk2018'!$A:$G,6),0)</f>
        <v>-1957.38</v>
      </c>
      <c r="E54" s="292">
        <f>IF(VLOOKUP($A54,'hk2018'!$A:$G,1)=$A54,VLOOKUP($A54,'hk2018'!$A:$G,7),0)</f>
        <v>0</v>
      </c>
      <c r="F54" s="292">
        <f>IF(VLOOKUP($A54,'hk2018'!$A:$H,1)=$A54,VLOOKUP($A54,'hk2018'!$A:$H,8),0)</f>
        <v>0</v>
      </c>
      <c r="G54" s="293">
        <f t="shared" si="16"/>
        <v>-1957.38</v>
      </c>
      <c r="H54" s="292">
        <f>IF(VLOOKUP($A54,'hk2017'!$A:$G,1)=$A54,VLOOKUP($A54,'hk2017'!$A:$G,6),0)</f>
        <v>-1957.38</v>
      </c>
      <c r="I54" s="292">
        <f>IF(VLOOKUP($A54,'hk2017'!$A:$G,1)=$A54,VLOOKUP($A54,'hk2017'!$A:$G,7),0)</f>
        <v>0</v>
      </c>
      <c r="J54" s="292">
        <f>IF(VLOOKUP($A54,'hk2017'!$A:$H,1)=$A54,VLOOKUP($A54,'hk2017'!$A:$H,8),0)</f>
        <v>0</v>
      </c>
      <c r="K54" s="294">
        <f t="shared" si="17"/>
        <v>-1957.38</v>
      </c>
      <c r="L54" s="301"/>
    </row>
    <row r="55" spans="1:12" ht="12.75" outlineLevel="1">
      <c r="A55" s="286" t="str">
        <f>LEFT(B55,3)</f>
        <v>074</v>
      </c>
      <c r="B55" s="287" t="s">
        <v>2285</v>
      </c>
      <c r="C55" s="287" t="s">
        <v>2286</v>
      </c>
      <c r="D55" s="292">
        <f>IF(VLOOKUP($A55,'hk2018'!$A:$G,1)=$A55,VLOOKUP($A55,'hk2018'!$A:$G,6),0)</f>
        <v>-5072.96</v>
      </c>
      <c r="E55" s="292">
        <f>IF(VLOOKUP($A55,'hk2018'!$A:$G,1)=$A55,VLOOKUP($A55,'hk2018'!$A:$G,7),0)</f>
        <v>0</v>
      </c>
      <c r="F55" s="292">
        <f>IF(VLOOKUP($A55,'hk2018'!$A:$H,1)=$A55,VLOOKUP($A55,'hk2018'!$A:$H,8),0)</f>
        <v>0</v>
      </c>
      <c r="G55" s="293">
        <f t="shared" si="16"/>
        <v>-5072.96</v>
      </c>
      <c r="H55" s="292">
        <f>IF(VLOOKUP($A55,'hk2017'!$A:$G,1)=$A55,VLOOKUP($A55,'hk2017'!$A:$G,6),0)</f>
        <v>-5072.96</v>
      </c>
      <c r="I55" s="292">
        <f>IF(VLOOKUP($A55,'hk2017'!$A:$G,1)=$A55,VLOOKUP($A55,'hk2017'!$A:$G,7),0)</f>
        <v>0</v>
      </c>
      <c r="J55" s="292">
        <f>IF(VLOOKUP($A55,'hk2017'!$A:$H,1)=$A55,VLOOKUP($A55,'hk2017'!$A:$H,8),0)</f>
        <v>0</v>
      </c>
      <c r="K55" s="294">
        <f t="shared" si="17"/>
        <v>-5072.96</v>
      </c>
      <c r="L55" s="301"/>
    </row>
    <row r="56" spans="1:12" ht="12.75" outlineLevel="1">
      <c r="A56" s="286" t="str">
        <f>LEFT(B56,3)</f>
        <v>075</v>
      </c>
      <c r="B56" s="287" t="s">
        <v>2287</v>
      </c>
      <c r="C56" s="287" t="s">
        <v>2288</v>
      </c>
      <c r="D56" s="292">
        <f>IF(VLOOKUP($A56,'hk2018'!$A:$G,1)=$A56,VLOOKUP($A56,'hk2018'!$A:$G,6),0)</f>
        <v>0</v>
      </c>
      <c r="E56" s="292">
        <f>IF(VLOOKUP($A56,'hk2018'!$A:$G,1)=$A56,VLOOKUP($A56,'hk2018'!$A:$G,7),0)</f>
        <v>0</v>
      </c>
      <c r="F56" s="292">
        <f>IF(VLOOKUP($A56,'hk2018'!$A:$H,1)=$A56,VLOOKUP($A56,'hk2018'!$A:$H,8),0)</f>
        <v>0</v>
      </c>
      <c r="G56" s="293">
        <f t="shared" si="16"/>
        <v>0</v>
      </c>
      <c r="H56" s="292">
        <f>IF(VLOOKUP($A56,'hk2017'!$A:$G,1)=$A56,VLOOKUP($A56,'hk2017'!$A:$G,6),0)</f>
        <v>0</v>
      </c>
      <c r="I56" s="292">
        <f>IF(VLOOKUP($A56,'hk2017'!$A:$G,1)=$A56,VLOOKUP($A56,'hk2017'!$A:$G,7),0)</f>
        <v>0</v>
      </c>
      <c r="J56" s="292">
        <f>IF(VLOOKUP($A56,'hk2017'!$A:$H,1)=$A56,VLOOKUP($A56,'hk2017'!$A:$H,8),0)</f>
        <v>0</v>
      </c>
      <c r="K56" s="294">
        <f t="shared" si="17"/>
        <v>0</v>
      </c>
      <c r="L56" s="301"/>
    </row>
    <row r="57" spans="1:12" ht="12.75" outlineLevel="1">
      <c r="A57" s="295" t="s">
        <v>2289</v>
      </c>
      <c r="B57" s="287"/>
      <c r="C57" s="288" t="s">
        <v>2290</v>
      </c>
      <c r="D57" s="292">
        <f>IF(VLOOKUP($A57,'hk2018'!$A:$G,1)=$A57,VLOOKUP($A57,'hk2018'!$A:$G,6),0)</f>
        <v>0</v>
      </c>
      <c r="E57" s="292">
        <f>IF(VLOOKUP($A57,'hk2018'!$A:$G,1)=$A57,VLOOKUP($A57,'hk2018'!$A:$G,7),0)</f>
        <v>0</v>
      </c>
      <c r="F57" s="292">
        <f>IF(VLOOKUP($A57,'hk2018'!$A:$H,1)=$A57,VLOOKUP($A57,'hk2018'!$A:$H,8),0)</f>
        <v>0</v>
      </c>
      <c r="G57" s="293">
        <f t="shared" si="16"/>
        <v>0</v>
      </c>
      <c r="H57" s="292">
        <f>IF(VLOOKUP($A57,'hk2017'!$A:$G,1)=$A57,VLOOKUP($A57,'hk2017'!$A:$G,6),0)</f>
        <v>0</v>
      </c>
      <c r="I57" s="292">
        <f>IF(VLOOKUP($A57,'hk2017'!$A:$G,1)=$A57,VLOOKUP($A57,'hk2017'!$A:$G,7),0)</f>
        <v>0</v>
      </c>
      <c r="J57" s="292">
        <f>IF(VLOOKUP($A57,'hk2017'!$A:$H,1)=$A57,VLOOKUP($A57,'hk2017'!$A:$H,8),0)</f>
        <v>0</v>
      </c>
      <c r="K57" s="294">
        <f t="shared" si="17"/>
        <v>0</v>
      </c>
      <c r="L57" s="301"/>
    </row>
    <row r="58" spans="1:12" ht="12.75" outlineLevel="1">
      <c r="A58" s="286" t="str">
        <f>LEFT(B58,3)</f>
        <v>079</v>
      </c>
      <c r="B58" s="287" t="s">
        <v>2291</v>
      </c>
      <c r="C58" s="287" t="s">
        <v>2292</v>
      </c>
      <c r="D58" s="292">
        <f>IF(VLOOKUP($A58,'hk2018'!$A:$G,1)=$A58,VLOOKUP($A58,'hk2018'!$A:$G,6),0)</f>
        <v>-876.45</v>
      </c>
      <c r="E58" s="292">
        <f>IF(VLOOKUP($A58,'hk2018'!$A:$G,1)=$A58,VLOOKUP($A58,'hk2018'!$A:$G,7),0)</f>
        <v>0</v>
      </c>
      <c r="F58" s="292">
        <f>IF(VLOOKUP($A58,'hk2018'!$A:$H,1)=$A58,VLOOKUP($A58,'hk2018'!$A:$H,8),0)</f>
        <v>0</v>
      </c>
      <c r="G58" s="293">
        <f t="shared" si="16"/>
        <v>-876.45</v>
      </c>
      <c r="H58" s="292">
        <f>IF(VLOOKUP($A58,'hk2017'!$A:$G,1)=$A58,VLOOKUP($A58,'hk2017'!$A:$G,6),0)</f>
        <v>-876.45</v>
      </c>
      <c r="I58" s="292">
        <f>IF(VLOOKUP($A58,'hk2017'!$A:$G,1)=$A58,VLOOKUP($A58,'hk2017'!$A:$G,7),0)</f>
        <v>0</v>
      </c>
      <c r="J58" s="292">
        <f>IF(VLOOKUP($A58,'hk2017'!$A:$H,1)=$A58,VLOOKUP($A58,'hk2017'!$A:$H,8),0)</f>
        <v>0</v>
      </c>
      <c r="K58" s="294">
        <f t="shared" si="17"/>
        <v>-876.45</v>
      </c>
      <c r="L58" s="301"/>
    </row>
    <row r="59" spans="1:12" ht="13.5" outlineLevel="1" thickBot="1">
      <c r="A59" s="302"/>
      <c r="B59" s="303"/>
      <c r="C59" s="303"/>
      <c r="D59" s="296"/>
      <c r="E59" s="296"/>
      <c r="F59" s="296"/>
      <c r="G59" s="297"/>
      <c r="H59" s="296"/>
      <c r="I59" s="296"/>
      <c r="J59" s="296"/>
      <c r="K59" s="298"/>
      <c r="L59" s="301"/>
    </row>
    <row r="60" spans="1:12" ht="12.75">
      <c r="A60" s="280" t="s">
        <v>1214</v>
      </c>
      <c r="B60" s="281"/>
      <c r="C60" s="282" t="s">
        <v>2293</v>
      </c>
      <c r="D60" s="283">
        <f t="shared" ref="D60:K60" si="18">SUM(D61:D69)</f>
        <v>-5614836.5099999988</v>
      </c>
      <c r="E60" s="283">
        <f t="shared" si="18"/>
        <v>1125899.79</v>
      </c>
      <c r="F60" s="283">
        <f t="shared" si="18"/>
        <v>737804.59000000008</v>
      </c>
      <c r="G60" s="299">
        <f t="shared" si="18"/>
        <v>-5226741.3099999996</v>
      </c>
      <c r="H60" s="283">
        <f t="shared" si="18"/>
        <v>-5047270.95</v>
      </c>
      <c r="I60" s="283">
        <f t="shared" si="18"/>
        <v>30628.600000000002</v>
      </c>
      <c r="J60" s="283">
        <f t="shared" si="18"/>
        <v>598194.16</v>
      </c>
      <c r="K60" s="300">
        <f t="shared" si="18"/>
        <v>-5614836.5099999998</v>
      </c>
      <c r="L60" s="301"/>
    </row>
    <row r="61" spans="1:12" ht="12.75" outlineLevel="1">
      <c r="A61" s="286" t="str">
        <f>LEFT(B61,3)</f>
        <v>081</v>
      </c>
      <c r="B61" s="287" t="s">
        <v>2294</v>
      </c>
      <c r="C61" s="287" t="s">
        <v>2295</v>
      </c>
      <c r="D61" s="292">
        <f>IF(VLOOKUP($A61,'hk2018'!$A:$G,1)=$A61,VLOOKUP($A61,'hk2018'!$A:$G,6),0)</f>
        <v>-126301.63999999998</v>
      </c>
      <c r="E61" s="292">
        <f>IF(VLOOKUP($A61,'hk2018'!$A:$G,1)=$A61,VLOOKUP($A61,'hk2018'!$A:$G,7),0)</f>
        <v>44158.43</v>
      </c>
      <c r="F61" s="292">
        <f>IF(VLOOKUP($A61,'hk2018'!$A:$H,1)=$A61,VLOOKUP($A61,'hk2018'!$A:$H,8),0)</f>
        <v>94109.63</v>
      </c>
      <c r="G61" s="293">
        <f t="shared" ref="G61:G68" si="19">SUM(D61+E61-F61)</f>
        <v>-176252.84</v>
      </c>
      <c r="H61" s="292">
        <f>IF(VLOOKUP($A61,'hk2017'!$A:$G,1)=$A61,VLOOKUP($A61,'hk2017'!$A:$G,6),0)</f>
        <v>-90219.790000000008</v>
      </c>
      <c r="I61" s="292">
        <f>IF(VLOOKUP($A61,'hk2017'!$A:$G,1)=$A61,VLOOKUP($A61,'hk2017'!$A:$G,7),0)</f>
        <v>1500</v>
      </c>
      <c r="J61" s="292">
        <f>IF(VLOOKUP($A61,'hk2017'!$A:$H,1)=$A61,VLOOKUP($A61,'hk2017'!$A:$H,8),0)</f>
        <v>37581.85</v>
      </c>
      <c r="K61" s="294">
        <f t="shared" ref="K61:K68" si="20">SUM(H61+I61-J61)</f>
        <v>-126301.64000000001</v>
      </c>
      <c r="L61" s="301"/>
    </row>
    <row r="62" spans="1:12" ht="12.75" outlineLevel="1">
      <c r="A62" s="286" t="str">
        <f>LEFT(B62,3)</f>
        <v>082</v>
      </c>
      <c r="B62" s="287" t="s">
        <v>2296</v>
      </c>
      <c r="C62" s="287" t="s">
        <v>2297</v>
      </c>
      <c r="D62" s="292">
        <f>IF(VLOOKUP($A62,'hk2018'!$A:$G,1)=$A62,VLOOKUP($A62,'hk2018'!$A:$G,6),0)</f>
        <v>-5487000.8699999992</v>
      </c>
      <c r="E62" s="292">
        <f>IF(VLOOKUP($A62,'hk2018'!$A:$G,1)=$A62,VLOOKUP($A62,'hk2018'!$A:$G,7),0)</f>
        <v>1077931.5900000001</v>
      </c>
      <c r="F62" s="292">
        <f>IF(VLOOKUP($A62,'hk2018'!$A:$H,1)=$A62,VLOOKUP($A62,'hk2018'!$A:$H,8),0)</f>
        <v>639402.28</v>
      </c>
      <c r="G62" s="293">
        <f t="shared" si="19"/>
        <v>-5048471.5599999996</v>
      </c>
      <c r="H62" s="292">
        <f>IF(VLOOKUP($A62,'hk2017'!$A:$G,1)=$A62,VLOOKUP($A62,'hk2017'!$A:$G,6),0)</f>
        <v>-4955957.8600000003</v>
      </c>
      <c r="I62" s="292">
        <f>IF(VLOOKUP($A62,'hk2017'!$A:$G,1)=$A62,VLOOKUP($A62,'hk2017'!$A:$G,7),0)</f>
        <v>28036.240000000002</v>
      </c>
      <c r="J62" s="292">
        <f>IF(VLOOKUP($A62,'hk2017'!$A:$H,1)=$A62,VLOOKUP($A62,'hk2017'!$A:$H,8),0)</f>
        <v>559079.25</v>
      </c>
      <c r="K62" s="294">
        <f t="shared" si="20"/>
        <v>-5487000.8700000001</v>
      </c>
      <c r="L62" s="301"/>
    </row>
    <row r="63" spans="1:12" ht="12.75" outlineLevel="1">
      <c r="A63" s="308" t="s">
        <v>2298</v>
      </c>
      <c r="B63" s="287"/>
      <c r="C63" s="288" t="s">
        <v>2299</v>
      </c>
      <c r="D63" s="292">
        <f>IF(VLOOKUP($A63,'hk2018'!$A:$G,1)=$A63,VLOOKUP($A63,'hk2018'!$A:$G,6),0)</f>
        <v>0</v>
      </c>
      <c r="E63" s="292">
        <f>IF(VLOOKUP($A63,'hk2018'!$A:$G,1)=$A63,VLOOKUP($A63,'hk2018'!$A:$G,7),0)</f>
        <v>0</v>
      </c>
      <c r="F63" s="292">
        <f>IF(VLOOKUP($A63,'hk2018'!$A:$H,1)=$A63,VLOOKUP($A63,'hk2018'!$A:$H,8),0)</f>
        <v>0</v>
      </c>
      <c r="G63" s="293">
        <f t="shared" si="19"/>
        <v>0</v>
      </c>
      <c r="H63" s="292">
        <f>IF(VLOOKUP($A63,'hk2017'!$A:$G,1)=$A63,VLOOKUP($A63,'hk2017'!$A:$G,6),0)</f>
        <v>0</v>
      </c>
      <c r="I63" s="292">
        <f>IF(VLOOKUP($A63,'hk2017'!$A:$G,1)=$A63,VLOOKUP($A63,'hk2017'!$A:$G,7),0)</f>
        <v>0</v>
      </c>
      <c r="J63" s="292">
        <f>IF(VLOOKUP($A63,'hk2017'!$A:$H,1)=$A63,VLOOKUP($A63,'hk2017'!$A:$H,8),0)</f>
        <v>0</v>
      </c>
      <c r="K63" s="294">
        <f t="shared" si="20"/>
        <v>0</v>
      </c>
      <c r="L63" s="301"/>
    </row>
    <row r="64" spans="1:12" ht="12.75" outlineLevel="1">
      <c r="A64" s="308" t="s">
        <v>2300</v>
      </c>
      <c r="B64" s="287"/>
      <c r="C64" s="288" t="s">
        <v>2301</v>
      </c>
      <c r="D64" s="292">
        <f>IF(VLOOKUP($A64,'hk2018'!$A:$G,1)=$A64,VLOOKUP($A64,'hk2018'!$A:$G,6),0)</f>
        <v>0</v>
      </c>
      <c r="E64" s="292">
        <f>IF(VLOOKUP($A64,'hk2018'!$A:$G,1)=$A64,VLOOKUP($A64,'hk2018'!$A:$G,7),0)</f>
        <v>0</v>
      </c>
      <c r="F64" s="292">
        <f>IF(VLOOKUP($A64,'hk2018'!$A:$H,1)=$A64,VLOOKUP($A64,'hk2018'!$A:$H,8),0)</f>
        <v>0</v>
      </c>
      <c r="G64" s="293">
        <f t="shared" si="19"/>
        <v>0</v>
      </c>
      <c r="H64" s="292">
        <f>IF(VLOOKUP($A64,'hk2017'!$A:$G,1)=$A64,VLOOKUP($A64,'hk2017'!$A:$G,6),0)</f>
        <v>0</v>
      </c>
      <c r="I64" s="292">
        <f>IF(VLOOKUP($A64,'hk2017'!$A:$G,1)=$A64,VLOOKUP($A64,'hk2017'!$A:$G,7),0)</f>
        <v>0</v>
      </c>
      <c r="J64" s="292">
        <f>IF(VLOOKUP($A64,'hk2017'!$A:$H,1)=$A64,VLOOKUP($A64,'hk2017'!$A:$H,8),0)</f>
        <v>0</v>
      </c>
      <c r="K64" s="294">
        <f t="shared" si="20"/>
        <v>0</v>
      </c>
      <c r="L64" s="301"/>
    </row>
    <row r="65" spans="1:12" ht="12.75" outlineLevel="1">
      <c r="A65" s="286" t="str">
        <f>LEFT(B65,3)</f>
        <v>085</v>
      </c>
      <c r="B65" s="287" t="s">
        <v>2302</v>
      </c>
      <c r="C65" s="287" t="s">
        <v>2303</v>
      </c>
      <c r="D65" s="292">
        <f>IF(VLOOKUP($A65,'hk2018'!$A:$G,1)=$A65,VLOOKUP($A65,'hk2018'!$A:$G,6),0)</f>
        <v>0</v>
      </c>
      <c r="E65" s="292">
        <f>IF(VLOOKUP($A65,'hk2018'!$A:$G,1)=$A65,VLOOKUP($A65,'hk2018'!$A:$G,7),0)</f>
        <v>0</v>
      </c>
      <c r="F65" s="292">
        <f>IF(VLOOKUP($A65,'hk2018'!$A:$H,1)=$A65,VLOOKUP($A65,'hk2018'!$A:$H,8),0)</f>
        <v>0</v>
      </c>
      <c r="G65" s="293">
        <f t="shared" si="19"/>
        <v>0</v>
      </c>
      <c r="H65" s="292">
        <f>IF(VLOOKUP($A65,'hk2017'!$A:$G,1)=$A65,VLOOKUP($A65,'hk2017'!$A:$G,6),0)</f>
        <v>0</v>
      </c>
      <c r="I65" s="292">
        <f>IF(VLOOKUP($A65,'hk2017'!$A:$G,1)=$A65,VLOOKUP($A65,'hk2017'!$A:$G,7),0)</f>
        <v>0</v>
      </c>
      <c r="J65" s="292">
        <f>IF(VLOOKUP($A65,'hk2017'!$A:$H,1)=$A65,VLOOKUP($A65,'hk2017'!$A:$H,8),0)</f>
        <v>0</v>
      </c>
      <c r="K65" s="294">
        <f t="shared" si="20"/>
        <v>0</v>
      </c>
      <c r="L65" s="301"/>
    </row>
    <row r="66" spans="1:12" ht="12.75" outlineLevel="1">
      <c r="A66" s="286" t="str">
        <f>LEFT(B66,3)</f>
        <v>086</v>
      </c>
      <c r="B66" s="287" t="s">
        <v>2304</v>
      </c>
      <c r="C66" s="287" t="s">
        <v>2305</v>
      </c>
      <c r="D66" s="292">
        <f>IF(VLOOKUP($A66,'hk2018'!$A:$G,1)=$A66,VLOOKUP($A66,'hk2018'!$A:$G,6),0)</f>
        <v>-1533.9999999999995</v>
      </c>
      <c r="E66" s="292">
        <f>IF(VLOOKUP($A66,'hk2018'!$A:$G,1)=$A66,VLOOKUP($A66,'hk2018'!$A:$G,7),0)</f>
        <v>3809.77</v>
      </c>
      <c r="F66" s="292">
        <f>IF(VLOOKUP($A66,'hk2018'!$A:$H,1)=$A66,VLOOKUP($A66,'hk2018'!$A:$H,8),0)</f>
        <v>4292.68</v>
      </c>
      <c r="G66" s="293">
        <f t="shared" si="19"/>
        <v>-2016.9099999999999</v>
      </c>
      <c r="H66" s="292">
        <f>IF(VLOOKUP($A66,'hk2017'!$A:$G,1)=$A66,VLOOKUP($A66,'hk2017'!$A:$G,6),0)</f>
        <v>-1093.3</v>
      </c>
      <c r="I66" s="292">
        <f>IF(VLOOKUP($A66,'hk2017'!$A:$G,1)=$A66,VLOOKUP($A66,'hk2017'!$A:$G,7),0)</f>
        <v>1092.3599999999999</v>
      </c>
      <c r="J66" s="292">
        <f>IF(VLOOKUP($A66,'hk2017'!$A:$H,1)=$A66,VLOOKUP($A66,'hk2017'!$A:$H,8),0)</f>
        <v>1533.06</v>
      </c>
      <c r="K66" s="294">
        <f t="shared" si="20"/>
        <v>-1534</v>
      </c>
      <c r="L66" s="301"/>
    </row>
    <row r="67" spans="1:12" ht="12.75" outlineLevel="1">
      <c r="A67" s="295" t="s">
        <v>2306</v>
      </c>
      <c r="B67" s="287"/>
      <c r="C67" s="288" t="s">
        <v>2307</v>
      </c>
      <c r="D67" s="292">
        <f>IF(VLOOKUP($A67,'hk2018'!$A:$G,1)=$A67,VLOOKUP($A67,'hk2018'!$A:$G,6),0)</f>
        <v>0</v>
      </c>
      <c r="E67" s="292">
        <f>IF(VLOOKUP($A67,'hk2018'!$A:$G,1)=$A67,VLOOKUP($A67,'hk2018'!$A:$G,7),0)</f>
        <v>0</v>
      </c>
      <c r="F67" s="292">
        <f>IF(VLOOKUP($A67,'hk2018'!$A:$H,1)=$A67,VLOOKUP($A67,'hk2018'!$A:$H,8),0)</f>
        <v>0</v>
      </c>
      <c r="G67" s="293">
        <f t="shared" si="19"/>
        <v>0</v>
      </c>
      <c r="H67" s="292">
        <f>IF(VLOOKUP($A67,'hk2017'!$A:$G,1)=$A67,VLOOKUP($A67,'hk2017'!$A:$G,6),0)</f>
        <v>0</v>
      </c>
      <c r="I67" s="292">
        <f>IF(VLOOKUP($A67,'hk2017'!$A:$G,1)=$A67,VLOOKUP($A67,'hk2017'!$A:$G,7),0)</f>
        <v>0</v>
      </c>
      <c r="J67" s="292">
        <f>IF(VLOOKUP($A67,'hk2017'!$A:$H,1)=$A67,VLOOKUP($A67,'hk2017'!$A:$H,8),0)</f>
        <v>0</v>
      </c>
      <c r="K67" s="294">
        <f t="shared" si="20"/>
        <v>0</v>
      </c>
      <c r="L67" s="301"/>
    </row>
    <row r="68" spans="1:12" ht="12.75" outlineLevel="1">
      <c r="A68" s="286" t="str">
        <f>LEFT(B68,3)</f>
        <v>089</v>
      </c>
      <c r="B68" s="287" t="s">
        <v>2308</v>
      </c>
      <c r="C68" s="287" t="s">
        <v>2309</v>
      </c>
      <c r="D68" s="292">
        <f>IF(VLOOKUP($A68,'hk2018'!$A:$G,1)=$A68,VLOOKUP($A68,'hk2018'!$A:$G,6),0)</f>
        <v>0</v>
      </c>
      <c r="E68" s="292">
        <f>IF(VLOOKUP($A68,'hk2018'!$A:$G,1)=$A68,VLOOKUP($A68,'hk2018'!$A:$G,7),0)</f>
        <v>0</v>
      </c>
      <c r="F68" s="292">
        <f>IF(VLOOKUP($A68,'hk2018'!$A:$H,1)=$A68,VLOOKUP($A68,'hk2018'!$A:$H,8),0)</f>
        <v>0</v>
      </c>
      <c r="G68" s="293">
        <f t="shared" si="19"/>
        <v>0</v>
      </c>
      <c r="H68" s="292">
        <f>IF(VLOOKUP($A68,'hk2017'!$A:$G,1)=$A68,VLOOKUP($A68,'hk2017'!$A:$G,6),0)</f>
        <v>0</v>
      </c>
      <c r="I68" s="292">
        <f>IF(VLOOKUP($A68,'hk2017'!$A:$G,1)=$A68,VLOOKUP($A68,'hk2017'!$A:$G,7),0)</f>
        <v>0</v>
      </c>
      <c r="J68" s="292">
        <f>IF(VLOOKUP($A68,'hk2017'!$A:$H,1)=$A68,VLOOKUP($A68,'hk2017'!$A:$H,8),0)</f>
        <v>0</v>
      </c>
      <c r="K68" s="294">
        <f t="shared" si="20"/>
        <v>0</v>
      </c>
      <c r="L68" s="301"/>
    </row>
    <row r="69" spans="1:12" ht="13.5" outlineLevel="1" thickBot="1">
      <c r="A69" s="302"/>
      <c r="B69" s="303"/>
      <c r="C69" s="303"/>
      <c r="D69" s="296"/>
      <c r="E69" s="296"/>
      <c r="F69" s="296"/>
      <c r="G69" s="297"/>
      <c r="H69" s="296"/>
      <c r="I69" s="296"/>
      <c r="J69" s="296"/>
      <c r="K69" s="298"/>
      <c r="L69" s="301"/>
    </row>
    <row r="70" spans="1:12" ht="12.75">
      <c r="A70" s="280" t="s">
        <v>2014</v>
      </c>
      <c r="B70" s="281"/>
      <c r="C70" s="282" t="s">
        <v>2310</v>
      </c>
      <c r="D70" s="283">
        <f t="shared" ref="D70:K70" si="21">SUM(D71:D79)</f>
        <v>0</v>
      </c>
      <c r="E70" s="283">
        <f t="shared" si="21"/>
        <v>0</v>
      </c>
      <c r="F70" s="283">
        <f t="shared" si="21"/>
        <v>0</v>
      </c>
      <c r="G70" s="299">
        <f t="shared" si="21"/>
        <v>0</v>
      </c>
      <c r="H70" s="283">
        <f t="shared" si="21"/>
        <v>0</v>
      </c>
      <c r="I70" s="283">
        <f t="shared" si="21"/>
        <v>0</v>
      </c>
      <c r="J70" s="283">
        <f t="shared" si="21"/>
        <v>0</v>
      </c>
      <c r="K70" s="300">
        <f t="shared" si="21"/>
        <v>0</v>
      </c>
      <c r="L70" s="301"/>
    </row>
    <row r="71" spans="1:12" ht="12.75" outlineLevel="1">
      <c r="A71" s="286" t="str">
        <f t="shared" ref="A71:A78" si="22">LEFT(B71,3)</f>
        <v>091</v>
      </c>
      <c r="B71" s="287" t="s">
        <v>2311</v>
      </c>
      <c r="C71" s="287" t="s">
        <v>2312</v>
      </c>
      <c r="D71" s="292">
        <f>IF(VLOOKUP($A71,'hk2018'!$A:$G,1)=$A71,VLOOKUP($A71,'hk2018'!$A:$G,6),0)</f>
        <v>0</v>
      </c>
      <c r="E71" s="292">
        <f>IF(VLOOKUP($A71,'hk2018'!$A:$G,1)=$A71,VLOOKUP($A71,'hk2018'!$A:$G,7),0)</f>
        <v>0</v>
      </c>
      <c r="F71" s="292">
        <f>IF(VLOOKUP($A71,'hk2018'!$A:$H,1)=$A71,VLOOKUP($A71,'hk2018'!$A:$H,8),0)</f>
        <v>0</v>
      </c>
      <c r="G71" s="293">
        <f t="shared" ref="G71:G78" si="23">SUM(D71+E71-F71)</f>
        <v>0</v>
      </c>
      <c r="H71" s="292">
        <f>IF(VLOOKUP($A71,'hk2017'!$A:$G,1)=$A71,VLOOKUP($A71,'hk2017'!$A:$G,6),0)</f>
        <v>0</v>
      </c>
      <c r="I71" s="292">
        <f>IF(VLOOKUP($A71,'hk2017'!$A:$G,1)=$A71,VLOOKUP($A71,'hk2017'!$A:$G,7),0)</f>
        <v>0</v>
      </c>
      <c r="J71" s="292">
        <f>IF(VLOOKUP($A71,'hk2017'!$A:$H,1)=$A71,VLOOKUP($A71,'hk2017'!$A:$H,8),0)</f>
        <v>0</v>
      </c>
      <c r="K71" s="294">
        <f t="shared" ref="K71:K78" si="24">SUM(H71+I71-J71)</f>
        <v>0</v>
      </c>
      <c r="L71" s="301"/>
    </row>
    <row r="72" spans="1:12" ht="12.75" outlineLevel="1">
      <c r="A72" s="286" t="str">
        <f t="shared" si="22"/>
        <v>092</v>
      </c>
      <c r="B72" s="287" t="s">
        <v>2313</v>
      </c>
      <c r="C72" s="287" t="s">
        <v>2314</v>
      </c>
      <c r="D72" s="292">
        <f>IF(VLOOKUP($A72,'hk2018'!$A:$G,1)=$A72,VLOOKUP($A72,'hk2018'!$A:$G,6),0)</f>
        <v>0</v>
      </c>
      <c r="E72" s="292">
        <f>IF(VLOOKUP($A72,'hk2018'!$A:$G,1)=$A72,VLOOKUP($A72,'hk2018'!$A:$G,7),0)</f>
        <v>0</v>
      </c>
      <c r="F72" s="292">
        <f>IF(VLOOKUP($A72,'hk2018'!$A:$H,1)=$A72,VLOOKUP($A72,'hk2018'!$A:$H,8),0)</f>
        <v>0</v>
      </c>
      <c r="G72" s="293">
        <f t="shared" si="23"/>
        <v>0</v>
      </c>
      <c r="H72" s="292">
        <f>IF(VLOOKUP($A72,'hk2017'!$A:$G,1)=$A72,VLOOKUP($A72,'hk2017'!$A:$G,6),0)</f>
        <v>0</v>
      </c>
      <c r="I72" s="292">
        <f>IF(VLOOKUP($A72,'hk2017'!$A:$G,1)=$A72,VLOOKUP($A72,'hk2017'!$A:$G,7),0)</f>
        <v>0</v>
      </c>
      <c r="J72" s="292">
        <f>IF(VLOOKUP($A72,'hk2017'!$A:$H,1)=$A72,VLOOKUP($A72,'hk2017'!$A:$H,8),0)</f>
        <v>0</v>
      </c>
      <c r="K72" s="294">
        <f t="shared" si="24"/>
        <v>0</v>
      </c>
      <c r="L72" s="301"/>
    </row>
    <row r="73" spans="1:12" ht="12.75" outlineLevel="1">
      <c r="A73" s="286" t="str">
        <f t="shared" si="22"/>
        <v>093</v>
      </c>
      <c r="B73" s="287" t="s">
        <v>2315</v>
      </c>
      <c r="C73" s="287" t="s">
        <v>2316</v>
      </c>
      <c r="D73" s="292">
        <f>IF(VLOOKUP($A73,'hk2018'!$A:$G,1)=$A73,VLOOKUP($A73,'hk2018'!$A:$G,6),0)</f>
        <v>0</v>
      </c>
      <c r="E73" s="292">
        <f>IF(VLOOKUP($A73,'hk2018'!$A:$G,1)=$A73,VLOOKUP($A73,'hk2018'!$A:$G,7),0)</f>
        <v>0</v>
      </c>
      <c r="F73" s="292">
        <f>IF(VLOOKUP($A73,'hk2018'!$A:$H,1)=$A73,VLOOKUP($A73,'hk2018'!$A:$H,8),0)</f>
        <v>0</v>
      </c>
      <c r="G73" s="293">
        <f t="shared" si="23"/>
        <v>0</v>
      </c>
      <c r="H73" s="292">
        <f>IF(VLOOKUP($A73,'hk2017'!$A:$G,1)=$A73,VLOOKUP($A73,'hk2017'!$A:$G,6),0)</f>
        <v>0</v>
      </c>
      <c r="I73" s="292">
        <f>IF(VLOOKUP($A73,'hk2017'!$A:$G,1)=$A73,VLOOKUP($A73,'hk2017'!$A:$G,7),0)</f>
        <v>0</v>
      </c>
      <c r="J73" s="292">
        <f>IF(VLOOKUP($A73,'hk2017'!$A:$H,1)=$A73,VLOOKUP($A73,'hk2017'!$A:$H,8),0)</f>
        <v>0</v>
      </c>
      <c r="K73" s="294">
        <f t="shared" si="24"/>
        <v>0</v>
      </c>
      <c r="L73" s="301"/>
    </row>
    <row r="74" spans="1:12" ht="12.75" outlineLevel="1">
      <c r="A74" s="286" t="str">
        <f t="shared" si="22"/>
        <v>094</v>
      </c>
      <c r="B74" s="287" t="s">
        <v>2317</v>
      </c>
      <c r="C74" s="287" t="s">
        <v>2318</v>
      </c>
      <c r="D74" s="292">
        <f>IF(VLOOKUP($A74,'hk2018'!$A:$G,1)=$A74,VLOOKUP($A74,'hk2018'!$A:$G,6),0)</f>
        <v>0</v>
      </c>
      <c r="E74" s="292">
        <f>IF(VLOOKUP($A74,'hk2018'!$A:$G,1)=$A74,VLOOKUP($A74,'hk2018'!$A:$G,7),0)</f>
        <v>0</v>
      </c>
      <c r="F74" s="292">
        <f>IF(VLOOKUP($A74,'hk2018'!$A:$H,1)=$A74,VLOOKUP($A74,'hk2018'!$A:$H,8),0)</f>
        <v>0</v>
      </c>
      <c r="G74" s="293">
        <f t="shared" si="23"/>
        <v>0</v>
      </c>
      <c r="H74" s="292">
        <f>IF(VLOOKUP($A74,'hk2017'!$A:$G,1)=$A74,VLOOKUP($A74,'hk2017'!$A:$G,6),0)</f>
        <v>0</v>
      </c>
      <c r="I74" s="292">
        <f>IF(VLOOKUP($A74,'hk2017'!$A:$G,1)=$A74,VLOOKUP($A74,'hk2017'!$A:$G,7),0)</f>
        <v>0</v>
      </c>
      <c r="J74" s="292">
        <f>IF(VLOOKUP($A74,'hk2017'!$A:$H,1)=$A74,VLOOKUP($A74,'hk2017'!$A:$H,8),0)</f>
        <v>0</v>
      </c>
      <c r="K74" s="294">
        <f t="shared" si="24"/>
        <v>0</v>
      </c>
      <c r="L74" s="301"/>
    </row>
    <row r="75" spans="1:12" ht="12.75" outlineLevel="1">
      <c r="A75" s="286" t="str">
        <f t="shared" si="22"/>
        <v>095</v>
      </c>
      <c r="B75" s="287" t="s">
        <v>2319</v>
      </c>
      <c r="C75" s="287" t="s">
        <v>2320</v>
      </c>
      <c r="D75" s="292">
        <f>IF(VLOOKUP($A75,'hk2018'!$A:$G,1)=$A75,VLOOKUP($A75,'hk2018'!$A:$G,6),0)</f>
        <v>0</v>
      </c>
      <c r="E75" s="292">
        <f>IF(VLOOKUP($A75,'hk2018'!$A:$G,1)=$A75,VLOOKUP($A75,'hk2018'!$A:$G,7),0)</f>
        <v>0</v>
      </c>
      <c r="F75" s="292">
        <f>IF(VLOOKUP($A75,'hk2018'!$A:$H,1)=$A75,VLOOKUP($A75,'hk2018'!$A:$H,8),0)</f>
        <v>0</v>
      </c>
      <c r="G75" s="293">
        <f t="shared" si="23"/>
        <v>0</v>
      </c>
      <c r="H75" s="292">
        <f>IF(VLOOKUP($A75,'hk2017'!$A:$G,1)=$A75,VLOOKUP($A75,'hk2017'!$A:$G,6),0)</f>
        <v>0</v>
      </c>
      <c r="I75" s="292">
        <f>IF(VLOOKUP($A75,'hk2017'!$A:$G,1)=$A75,VLOOKUP($A75,'hk2017'!$A:$G,7),0)</f>
        <v>0</v>
      </c>
      <c r="J75" s="292">
        <f>IF(VLOOKUP($A75,'hk2017'!$A:$H,1)=$A75,VLOOKUP($A75,'hk2017'!$A:$H,8),0)</f>
        <v>0</v>
      </c>
      <c r="K75" s="294">
        <f t="shared" si="24"/>
        <v>0</v>
      </c>
      <c r="L75" s="301"/>
    </row>
    <row r="76" spans="1:12" ht="12.75" outlineLevel="1">
      <c r="A76" s="286" t="str">
        <f t="shared" si="22"/>
        <v>096</v>
      </c>
      <c r="B76" s="287" t="s">
        <v>2321</v>
      </c>
      <c r="C76" s="287" t="s">
        <v>2322</v>
      </c>
      <c r="D76" s="292">
        <f>IF(VLOOKUP($A76,'hk2018'!$A:$G,1)=$A76,VLOOKUP($A76,'hk2018'!$A:$G,6),0)</f>
        <v>0</v>
      </c>
      <c r="E76" s="292">
        <f>IF(VLOOKUP($A76,'hk2018'!$A:$G,1)=$A76,VLOOKUP($A76,'hk2018'!$A:$G,7),0)</f>
        <v>0</v>
      </c>
      <c r="F76" s="292">
        <f>IF(VLOOKUP($A76,'hk2018'!$A:$H,1)=$A76,VLOOKUP($A76,'hk2018'!$A:$H,8),0)</f>
        <v>0</v>
      </c>
      <c r="G76" s="293">
        <f t="shared" si="23"/>
        <v>0</v>
      </c>
      <c r="H76" s="292">
        <f>IF(VLOOKUP($A76,'hk2017'!$A:$G,1)=$A76,VLOOKUP($A76,'hk2017'!$A:$G,6),0)</f>
        <v>0</v>
      </c>
      <c r="I76" s="292">
        <f>IF(VLOOKUP($A76,'hk2017'!$A:$G,1)=$A76,VLOOKUP($A76,'hk2017'!$A:$G,7),0)</f>
        <v>0</v>
      </c>
      <c r="J76" s="292">
        <f>IF(VLOOKUP($A76,'hk2017'!$A:$H,1)=$A76,VLOOKUP($A76,'hk2017'!$A:$H,8),0)</f>
        <v>0</v>
      </c>
      <c r="K76" s="294">
        <f t="shared" si="24"/>
        <v>0</v>
      </c>
      <c r="L76" s="301"/>
    </row>
    <row r="77" spans="1:12" ht="12.75" outlineLevel="1">
      <c r="A77" s="286" t="str">
        <f t="shared" si="22"/>
        <v>097</v>
      </c>
      <c r="B77" s="287" t="s">
        <v>2323</v>
      </c>
      <c r="C77" s="287" t="s">
        <v>2324</v>
      </c>
      <c r="D77" s="292">
        <f>IF(VLOOKUP($A77,'hk2018'!$A:$G,1)=$A77,VLOOKUP($A77,'hk2018'!$A:$G,6),0)</f>
        <v>0</v>
      </c>
      <c r="E77" s="292">
        <f>IF(VLOOKUP($A77,'hk2018'!$A:$G,1)=$A77,VLOOKUP($A77,'hk2018'!$A:$G,7),0)</f>
        <v>0</v>
      </c>
      <c r="F77" s="292">
        <f>IF(VLOOKUP($A77,'hk2018'!$A:$H,1)=$A77,VLOOKUP($A77,'hk2018'!$A:$H,8),0)</f>
        <v>0</v>
      </c>
      <c r="G77" s="293">
        <f t="shared" si="23"/>
        <v>0</v>
      </c>
      <c r="H77" s="292">
        <f>IF(VLOOKUP($A77,'hk2017'!$A:$G,1)=$A77,VLOOKUP($A77,'hk2017'!$A:$G,6),0)</f>
        <v>0</v>
      </c>
      <c r="I77" s="292">
        <f>IF(VLOOKUP($A77,'hk2017'!$A:$G,1)=$A77,VLOOKUP($A77,'hk2017'!$A:$G,7),0)</f>
        <v>0</v>
      </c>
      <c r="J77" s="292">
        <f>IF(VLOOKUP($A77,'hk2017'!$A:$H,1)=$A77,VLOOKUP($A77,'hk2017'!$A:$H,8),0)</f>
        <v>0</v>
      </c>
      <c r="K77" s="294">
        <f t="shared" si="24"/>
        <v>0</v>
      </c>
      <c r="L77" s="301"/>
    </row>
    <row r="78" spans="1:12" ht="12.75" outlineLevel="1">
      <c r="A78" s="286" t="str">
        <f t="shared" si="22"/>
        <v>098</v>
      </c>
      <c r="B78" s="287" t="s">
        <v>2325</v>
      </c>
      <c r="C78" s="287" t="s">
        <v>2326</v>
      </c>
      <c r="D78" s="292">
        <f>IF(VLOOKUP($A78,'hk2018'!$A:$G,1)=$A78,VLOOKUP($A78,'hk2018'!$A:$G,6),0)</f>
        <v>0</v>
      </c>
      <c r="E78" s="292">
        <f>IF(VLOOKUP($A78,'hk2018'!$A:$G,1)=$A78,VLOOKUP($A78,'hk2018'!$A:$G,7),0)</f>
        <v>0</v>
      </c>
      <c r="F78" s="292">
        <f>IF(VLOOKUP($A78,'hk2018'!$A:$H,1)=$A78,VLOOKUP($A78,'hk2018'!$A:$H,8),0)</f>
        <v>0</v>
      </c>
      <c r="G78" s="293">
        <f t="shared" si="23"/>
        <v>0</v>
      </c>
      <c r="H78" s="292">
        <f>IF(VLOOKUP($A78,'hk2017'!$A:$G,1)=$A78,VLOOKUP($A78,'hk2017'!$A:$G,6),0)</f>
        <v>0</v>
      </c>
      <c r="I78" s="292">
        <f>IF(VLOOKUP($A78,'hk2017'!$A:$G,1)=$A78,VLOOKUP($A78,'hk2017'!$A:$G,7),0)</f>
        <v>0</v>
      </c>
      <c r="J78" s="292">
        <f>IF(VLOOKUP($A78,'hk2017'!$A:$H,1)=$A78,VLOOKUP($A78,'hk2017'!$A:$H,8),0)</f>
        <v>0</v>
      </c>
      <c r="K78" s="294">
        <f t="shared" si="24"/>
        <v>0</v>
      </c>
      <c r="L78" s="301"/>
    </row>
    <row r="79" spans="1:12" ht="13.5" outlineLevel="1" thickBot="1">
      <c r="A79" s="302"/>
      <c r="B79" s="303"/>
      <c r="C79" s="303"/>
      <c r="D79" s="296"/>
      <c r="E79" s="296"/>
      <c r="F79" s="296"/>
      <c r="G79" s="297"/>
      <c r="H79" s="296"/>
      <c r="I79" s="296"/>
      <c r="J79" s="296"/>
      <c r="K79" s="298"/>
      <c r="L79" s="301"/>
    </row>
    <row r="80" spans="1:12" ht="13.5" thickBot="1">
      <c r="A80" s="275" t="s">
        <v>20</v>
      </c>
      <c r="B80" s="270"/>
      <c r="C80" s="276" t="s">
        <v>32</v>
      </c>
      <c r="D80" s="309">
        <f t="shared" ref="D80:K80" si="25">SUM(D81+D86+D92+D98)</f>
        <v>553228.16</v>
      </c>
      <c r="E80" s="309">
        <f t="shared" si="25"/>
        <v>1141887.2999999998</v>
      </c>
      <c r="F80" s="309">
        <f t="shared" si="25"/>
        <v>1330595.8999999999</v>
      </c>
      <c r="G80" s="310">
        <f t="shared" si="25"/>
        <v>364519.56</v>
      </c>
      <c r="H80" s="309">
        <f t="shared" si="25"/>
        <v>176152.99000000005</v>
      </c>
      <c r="I80" s="309">
        <f t="shared" si="25"/>
        <v>1642763.1400000001</v>
      </c>
      <c r="J80" s="309">
        <f t="shared" si="25"/>
        <v>1265687.9700000002</v>
      </c>
      <c r="K80" s="311">
        <f t="shared" si="25"/>
        <v>553228.16</v>
      </c>
      <c r="L80" s="301"/>
    </row>
    <row r="81" spans="1:12" ht="12.75">
      <c r="A81" s="312">
        <v>11</v>
      </c>
      <c r="B81" s="313"/>
      <c r="C81" s="314" t="s">
        <v>1553</v>
      </c>
      <c r="D81" s="283">
        <f t="shared" ref="D81:K81" si="26">SUM(D82:D85)</f>
        <v>147870.16000000003</v>
      </c>
      <c r="E81" s="283">
        <f t="shared" si="26"/>
        <v>736264.44</v>
      </c>
      <c r="F81" s="283">
        <f t="shared" si="26"/>
        <v>730578.54</v>
      </c>
      <c r="G81" s="299">
        <f>SUM(G82:G85)</f>
        <v>153556.06</v>
      </c>
      <c r="H81" s="283">
        <f t="shared" si="26"/>
        <v>138499.25000000003</v>
      </c>
      <c r="I81" s="283">
        <f t="shared" si="26"/>
        <v>469241.8</v>
      </c>
      <c r="J81" s="283">
        <f t="shared" si="26"/>
        <v>459870.89</v>
      </c>
      <c r="K81" s="300">
        <f t="shared" si="26"/>
        <v>147870.16000000003</v>
      </c>
      <c r="L81" s="301"/>
    </row>
    <row r="82" spans="1:12" ht="12.75" outlineLevel="1">
      <c r="A82" s="286" t="str">
        <f>LEFT(B82,3)</f>
        <v>111</v>
      </c>
      <c r="B82" s="287" t="s">
        <v>2327</v>
      </c>
      <c r="C82" s="287" t="s">
        <v>2328</v>
      </c>
      <c r="D82" s="292">
        <f>IF(VLOOKUP($A82,'hk2018'!$A:$G,1)=$A82,VLOOKUP($A82,'hk2018'!$A:$G,6),0)</f>
        <v>0</v>
      </c>
      <c r="E82" s="292">
        <f>IF(VLOOKUP($A82,'hk2018'!$A:$G,1)=$A82,VLOOKUP($A82,'hk2018'!$A:$G,7),0)</f>
        <v>368132.22</v>
      </c>
      <c r="F82" s="292">
        <f>IF(VLOOKUP($A82,'hk2018'!$A:$H,1)=$A82,VLOOKUP($A82,'hk2018'!$A:$H,8),0)</f>
        <v>368132.22</v>
      </c>
      <c r="G82" s="293">
        <f>SUM(D82+E82-F82)</f>
        <v>0</v>
      </c>
      <c r="H82" s="292">
        <f>IF(VLOOKUP($A82,'hk2017'!$A:$G,1)=$A82,VLOOKUP($A82,'hk2017'!$A:$G,6),0)</f>
        <v>0</v>
      </c>
      <c r="I82" s="292">
        <f>IF(VLOOKUP($A82,'hk2017'!$A:$G,1)=$A82,VLOOKUP($A82,'hk2017'!$A:$G,7),0)</f>
        <v>234620.9</v>
      </c>
      <c r="J82" s="292">
        <f>IF(VLOOKUP($A82,'hk2017'!$A:$H,1)=$A82,VLOOKUP($A82,'hk2017'!$A:$H,8),0)</f>
        <v>234620.9</v>
      </c>
      <c r="K82" s="294">
        <f>SUM(H82+I82-J82)</f>
        <v>0</v>
      </c>
      <c r="L82" s="301"/>
    </row>
    <row r="83" spans="1:12" ht="12.75" outlineLevel="1">
      <c r="A83" s="286" t="str">
        <f>LEFT(B83,3)</f>
        <v>112</v>
      </c>
      <c r="B83" s="287" t="s">
        <v>2329</v>
      </c>
      <c r="C83" s="287" t="s">
        <v>2330</v>
      </c>
      <c r="D83" s="292">
        <f>IF(VLOOKUP($A83,'hk2018'!$A:$G,1)=$A83,VLOOKUP($A83,'hk2018'!$A:$G,6),0)</f>
        <v>147870.16000000003</v>
      </c>
      <c r="E83" s="292">
        <f>IF(VLOOKUP($A83,'hk2018'!$A:$G,1)=$A83,VLOOKUP($A83,'hk2018'!$A:$G,7),0)</f>
        <v>368132.22</v>
      </c>
      <c r="F83" s="292">
        <f>IF(VLOOKUP($A83,'hk2018'!$A:$H,1)=$A83,VLOOKUP($A83,'hk2018'!$A:$H,8),0)</f>
        <v>362446.32</v>
      </c>
      <c r="G83" s="293">
        <f>SUM(D83+E83-F83)</f>
        <v>153556.06</v>
      </c>
      <c r="H83" s="292">
        <f>IF(VLOOKUP($A83,'hk2017'!$A:$G,1)=$A83,VLOOKUP($A83,'hk2017'!$A:$G,6),0)</f>
        <v>138499.25000000003</v>
      </c>
      <c r="I83" s="292">
        <f>IF(VLOOKUP($A83,'hk2017'!$A:$G,1)=$A83,VLOOKUP($A83,'hk2017'!$A:$G,7),0)</f>
        <v>234620.9</v>
      </c>
      <c r="J83" s="292">
        <f>IF(VLOOKUP($A83,'hk2017'!$A:$H,1)=$A83,VLOOKUP($A83,'hk2017'!$A:$H,8),0)</f>
        <v>225249.99</v>
      </c>
      <c r="K83" s="294">
        <f>SUM(H83+I83-J83)</f>
        <v>147870.16000000003</v>
      </c>
      <c r="L83" s="301"/>
    </row>
    <row r="84" spans="1:12" ht="12.75" outlineLevel="1">
      <c r="A84" s="286" t="str">
        <f>LEFT(B84,3)</f>
        <v>119</v>
      </c>
      <c r="B84" s="287" t="s">
        <v>2331</v>
      </c>
      <c r="C84" s="287" t="s">
        <v>2332</v>
      </c>
      <c r="D84" s="292">
        <f>IF(VLOOKUP($A84,'hk2018'!$A:$G,1)=$A84,VLOOKUP($A84,'hk2018'!$A:$G,6),0)</f>
        <v>0</v>
      </c>
      <c r="E84" s="292">
        <f>IF(VLOOKUP($A84,'hk2018'!$A:$G,1)=$A84,VLOOKUP($A84,'hk2018'!$A:$G,7),0)</f>
        <v>0</v>
      </c>
      <c r="F84" s="292">
        <f>IF(VLOOKUP($A84,'hk2018'!$A:$H,1)=$A84,VLOOKUP($A84,'hk2018'!$A:$H,8),0)</f>
        <v>0</v>
      </c>
      <c r="G84" s="293">
        <f>SUM(D84+E84-F84)</f>
        <v>0</v>
      </c>
      <c r="H84" s="292">
        <f>IF(VLOOKUP($A84,'hk2017'!$A:$G,1)=$A84,VLOOKUP($A84,'hk2017'!$A:$G,6),0)</f>
        <v>0</v>
      </c>
      <c r="I84" s="292">
        <f>IF(VLOOKUP($A84,'hk2017'!$A:$G,1)=$A84,VLOOKUP($A84,'hk2017'!$A:$G,7),0)</f>
        <v>0</v>
      </c>
      <c r="J84" s="292">
        <f>IF(VLOOKUP($A84,'hk2017'!$A:$H,1)=$A84,VLOOKUP($A84,'hk2017'!$A:$H,8),0)</f>
        <v>0</v>
      </c>
      <c r="K84" s="294">
        <f>SUM(H84+I84-J84)</f>
        <v>0</v>
      </c>
      <c r="L84" s="301"/>
    </row>
    <row r="85" spans="1:12" ht="13.5" outlineLevel="1" thickBot="1">
      <c r="A85" s="302"/>
      <c r="B85" s="303"/>
      <c r="C85" s="303"/>
      <c r="D85" s="296"/>
      <c r="E85" s="296"/>
      <c r="F85" s="296"/>
      <c r="G85" s="297"/>
      <c r="H85" s="296"/>
      <c r="I85" s="296"/>
      <c r="J85" s="296"/>
      <c r="K85" s="298"/>
      <c r="L85" s="301"/>
    </row>
    <row r="86" spans="1:12" ht="12.75">
      <c r="A86" s="312" t="s">
        <v>1215</v>
      </c>
      <c r="B86" s="313"/>
      <c r="C86" s="314" t="s">
        <v>2333</v>
      </c>
      <c r="D86" s="283">
        <f t="shared" ref="D86:K86" si="27">SUM(D87:D91)</f>
        <v>7874.9099999999962</v>
      </c>
      <c r="E86" s="283">
        <f t="shared" si="27"/>
        <v>79552.48000000001</v>
      </c>
      <c r="F86" s="283">
        <f t="shared" si="27"/>
        <v>75675.64</v>
      </c>
      <c r="G86" s="299">
        <f t="shared" si="27"/>
        <v>11751.75</v>
      </c>
      <c r="H86" s="283">
        <f t="shared" si="27"/>
        <v>3877.1200000000099</v>
      </c>
      <c r="I86" s="283">
        <f t="shared" si="27"/>
        <v>111907.54</v>
      </c>
      <c r="J86" s="283">
        <f t="shared" si="27"/>
        <v>107909.75</v>
      </c>
      <c r="K86" s="300">
        <f t="shared" si="27"/>
        <v>7874.9100000000035</v>
      </c>
      <c r="L86" s="301"/>
    </row>
    <row r="87" spans="1:12" ht="12.75" outlineLevel="1">
      <c r="A87" s="286" t="str">
        <f>LEFT(B87,3)</f>
        <v>121</v>
      </c>
      <c r="B87" s="287" t="s">
        <v>2334</v>
      </c>
      <c r="C87" s="287" t="s">
        <v>1819</v>
      </c>
      <c r="D87" s="292">
        <f>IF(VLOOKUP($A87,'hk2018'!$A:$G,1)=$A87,VLOOKUP($A87,'hk2018'!$A:$G,6),0)</f>
        <v>0</v>
      </c>
      <c r="E87" s="292">
        <f>IF(VLOOKUP($A87,'hk2018'!$A:$G,1)=$A87,VLOOKUP($A87,'hk2018'!$A:$G,7),0)</f>
        <v>0</v>
      </c>
      <c r="F87" s="292">
        <f>IF(VLOOKUP($A87,'hk2018'!$A:$H,1)=$A87,VLOOKUP($A87,'hk2018'!$A:$H,8),0)</f>
        <v>0</v>
      </c>
      <c r="G87" s="293">
        <f>SUM(D87+E87-F87)</f>
        <v>0</v>
      </c>
      <c r="H87" s="292">
        <f>IF(VLOOKUP($A87,'hk2017'!$A:$G,1)=$A87,VLOOKUP($A87,'hk2017'!$A:$G,6),0)</f>
        <v>0</v>
      </c>
      <c r="I87" s="292">
        <f>IF(VLOOKUP($A87,'hk2017'!$A:$G,1)=$A87,VLOOKUP($A87,'hk2017'!$A:$G,7),0)</f>
        <v>0</v>
      </c>
      <c r="J87" s="292">
        <f>IF(VLOOKUP($A87,'hk2017'!$A:$H,1)=$A87,VLOOKUP($A87,'hk2017'!$A:$H,8),0)</f>
        <v>0</v>
      </c>
      <c r="K87" s="294">
        <f>SUM(H87+I87-J87)</f>
        <v>0</v>
      </c>
      <c r="L87" s="301"/>
    </row>
    <row r="88" spans="1:12" outlineLevel="1">
      <c r="A88" s="286" t="str">
        <f>LEFT(B88,3)</f>
        <v>122</v>
      </c>
      <c r="B88" s="287" t="s">
        <v>2335</v>
      </c>
      <c r="C88" s="287" t="s">
        <v>2336</v>
      </c>
      <c r="D88" s="292">
        <f>IF(VLOOKUP($A88,'hk2018'!$A:$G,1)=$A88,VLOOKUP($A88,'hk2018'!$A:$G,6),0)</f>
        <v>0</v>
      </c>
      <c r="E88" s="292">
        <f>IF(VLOOKUP($A88,'hk2018'!$A:$G,1)=$A88,VLOOKUP($A88,'hk2018'!$A:$G,7),0)</f>
        <v>0</v>
      </c>
      <c r="F88" s="292">
        <f>IF(VLOOKUP($A88,'hk2018'!$A:$H,1)=$A88,VLOOKUP($A88,'hk2018'!$A:$H,8),0)</f>
        <v>0</v>
      </c>
      <c r="G88" s="293">
        <f>SUM(D88+E88-F88)</f>
        <v>0</v>
      </c>
      <c r="H88" s="292">
        <f>IF(VLOOKUP($A88,'hk2017'!$A:$G,1)=$A88,VLOOKUP($A88,'hk2017'!$A:$G,6),0)</f>
        <v>0</v>
      </c>
      <c r="I88" s="292">
        <f>IF(VLOOKUP($A88,'hk2017'!$A:$G,1)=$A88,VLOOKUP($A88,'hk2017'!$A:$G,7),0)</f>
        <v>0</v>
      </c>
      <c r="J88" s="292">
        <f>IF(VLOOKUP($A88,'hk2017'!$A:$H,1)=$A88,VLOOKUP($A88,'hk2017'!$A:$H,8),0)</f>
        <v>0</v>
      </c>
      <c r="K88" s="294">
        <f>SUM(H88+I88-J88)</f>
        <v>0</v>
      </c>
      <c r="L88" s="315"/>
    </row>
    <row r="89" spans="1:12" outlineLevel="1">
      <c r="A89" s="286" t="str">
        <f>LEFT(B89,3)</f>
        <v>123</v>
      </c>
      <c r="B89" s="287" t="s">
        <v>2337</v>
      </c>
      <c r="C89" s="287" t="s">
        <v>1556</v>
      </c>
      <c r="D89" s="292">
        <f>IF(VLOOKUP($A89,'hk2018'!$A:$G,1)=$A89,VLOOKUP($A89,'hk2018'!$A:$G,6),0)</f>
        <v>0</v>
      </c>
      <c r="E89" s="292">
        <f>IF(VLOOKUP($A89,'hk2018'!$A:$G,1)=$A89,VLOOKUP($A89,'hk2018'!$A:$G,7),0)</f>
        <v>45240</v>
      </c>
      <c r="F89" s="292">
        <f>IF(VLOOKUP($A89,'hk2018'!$A:$H,1)=$A89,VLOOKUP($A89,'hk2018'!$A:$H,8),0)</f>
        <v>45240</v>
      </c>
      <c r="G89" s="293">
        <f>SUM(D89+E89-F89)</f>
        <v>0</v>
      </c>
      <c r="H89" s="292">
        <f>IF(VLOOKUP($A89,'hk2017'!$A:$G,1)=$A89,VLOOKUP($A89,'hk2017'!$A:$G,6),0)</f>
        <v>0</v>
      </c>
      <c r="I89" s="292">
        <f>IF(VLOOKUP($A89,'hk2017'!$A:$G,1)=$A89,VLOOKUP($A89,'hk2017'!$A:$G,7),0)</f>
        <v>67538.2</v>
      </c>
      <c r="J89" s="292">
        <f>IF(VLOOKUP($A89,'hk2017'!$A:$H,1)=$A89,VLOOKUP($A89,'hk2017'!$A:$H,8),0)</f>
        <v>67538.2</v>
      </c>
      <c r="K89" s="294">
        <f>SUM(H89+I89-J89)</f>
        <v>0</v>
      </c>
      <c r="L89" s="315"/>
    </row>
    <row r="90" spans="1:12" outlineLevel="1">
      <c r="A90" s="286" t="str">
        <f>LEFT(B90,3)</f>
        <v>124</v>
      </c>
      <c r="B90" s="287" t="s">
        <v>2338</v>
      </c>
      <c r="C90" s="287" t="s">
        <v>1557</v>
      </c>
      <c r="D90" s="292">
        <f>IF(VLOOKUP($A90,'hk2018'!$A:$G,1)=$A90,VLOOKUP($A90,'hk2018'!$A:$G,6),0)</f>
        <v>7874.9099999999962</v>
      </c>
      <c r="E90" s="292">
        <f>IF(VLOOKUP($A90,'hk2018'!$A:$G,1)=$A90,VLOOKUP($A90,'hk2018'!$A:$G,7),0)</f>
        <v>34312.480000000003</v>
      </c>
      <c r="F90" s="292">
        <f>IF(VLOOKUP($A90,'hk2018'!$A:$H,1)=$A90,VLOOKUP($A90,'hk2018'!$A:$H,8),0)</f>
        <v>30435.64</v>
      </c>
      <c r="G90" s="293">
        <f>SUM(D90+E90-F90)</f>
        <v>11751.75</v>
      </c>
      <c r="H90" s="292">
        <f>IF(VLOOKUP($A90,'hk2017'!$A:$G,1)=$A90,VLOOKUP($A90,'hk2017'!$A:$G,6),0)</f>
        <v>3877.1200000000099</v>
      </c>
      <c r="I90" s="292">
        <f>IF(VLOOKUP($A90,'hk2017'!$A:$G,1)=$A90,VLOOKUP($A90,'hk2017'!$A:$G,7),0)</f>
        <v>44369.34</v>
      </c>
      <c r="J90" s="292">
        <f>IF(VLOOKUP($A90,'hk2017'!$A:$H,1)=$A90,VLOOKUP($A90,'hk2017'!$A:$H,8),0)</f>
        <v>40371.550000000003</v>
      </c>
      <c r="K90" s="294">
        <f>SUM(H90+I90-J90)</f>
        <v>7874.9100000000035</v>
      </c>
    </row>
    <row r="91" spans="1:12" ht="11.25" outlineLevel="1" thickBot="1">
      <c r="A91" s="302"/>
      <c r="B91" s="303"/>
      <c r="C91" s="303"/>
      <c r="D91" s="296"/>
      <c r="E91" s="296"/>
      <c r="F91" s="296"/>
      <c r="G91" s="297"/>
      <c r="H91" s="296"/>
      <c r="I91" s="296"/>
      <c r="J91" s="296"/>
      <c r="K91" s="298"/>
    </row>
    <row r="92" spans="1:12">
      <c r="A92" s="312" t="s">
        <v>1216</v>
      </c>
      <c r="B92" s="313"/>
      <c r="C92" s="314" t="s">
        <v>1558</v>
      </c>
      <c r="D92" s="283">
        <f t="shared" ref="D92:K92" si="28">SUM(D93:D97)</f>
        <v>397483.09</v>
      </c>
      <c r="E92" s="283">
        <f t="shared" si="28"/>
        <v>326070.38</v>
      </c>
      <c r="F92" s="283">
        <f t="shared" si="28"/>
        <v>524341.72</v>
      </c>
      <c r="G92" s="299">
        <f>SUM(G93:G97)</f>
        <v>199211.75</v>
      </c>
      <c r="H92" s="283">
        <f t="shared" si="28"/>
        <v>33776.619999999995</v>
      </c>
      <c r="I92" s="283">
        <f t="shared" si="28"/>
        <v>1061613.8</v>
      </c>
      <c r="J92" s="283">
        <f t="shared" si="28"/>
        <v>697907.33000000007</v>
      </c>
      <c r="K92" s="300">
        <f t="shared" si="28"/>
        <v>397483.09</v>
      </c>
    </row>
    <row r="93" spans="1:12" outlineLevel="1">
      <c r="A93" s="286" t="str">
        <f>LEFT(B93,3)</f>
        <v>131</v>
      </c>
      <c r="B93" s="287" t="s">
        <v>2339</v>
      </c>
      <c r="C93" s="287" t="s">
        <v>2340</v>
      </c>
      <c r="D93" s="292">
        <f>IF(VLOOKUP($A93,'hk2018'!$A:$G,1)=$A93,VLOOKUP($A93,'hk2018'!$A:$G,6),0)</f>
        <v>0</v>
      </c>
      <c r="E93" s="292">
        <f>IF(VLOOKUP($A93,'hk2018'!$A:$G,1)=$A93,VLOOKUP($A93,'hk2018'!$A:$G,7),0)</f>
        <v>163035.19</v>
      </c>
      <c r="F93" s="292">
        <f>IF(VLOOKUP($A93,'hk2018'!$A:$H,1)=$A93,VLOOKUP($A93,'hk2018'!$A:$H,8),0)</f>
        <v>163035.19</v>
      </c>
      <c r="G93" s="293">
        <f>SUM(D93+E93-F93)</f>
        <v>0</v>
      </c>
      <c r="H93" s="292">
        <f>IF(VLOOKUP($A93,'hk2017'!$A:$G,1)=$A93,VLOOKUP($A93,'hk2017'!$A:$G,6),0)</f>
        <v>0</v>
      </c>
      <c r="I93" s="292">
        <f>IF(VLOOKUP($A93,'hk2017'!$A:$G,1)=$A93,VLOOKUP($A93,'hk2017'!$A:$G,7),0)</f>
        <v>530806.9</v>
      </c>
      <c r="J93" s="292">
        <f>IF(VLOOKUP($A93,'hk2017'!$A:$H,1)=$A93,VLOOKUP($A93,'hk2017'!$A:$H,8),0)</f>
        <v>530806.9</v>
      </c>
      <c r="K93" s="294">
        <f>SUM(H93+I93-J93)</f>
        <v>0</v>
      </c>
    </row>
    <row r="94" spans="1:12" outlineLevel="1">
      <c r="A94" s="286" t="str">
        <f>LEFT(B94,3)</f>
        <v>132</v>
      </c>
      <c r="B94" s="287" t="s">
        <v>2341</v>
      </c>
      <c r="C94" s="287" t="s">
        <v>2342</v>
      </c>
      <c r="D94" s="292">
        <f>IF(VLOOKUP($A94,'hk2018'!$A:$G,1)=$A94,VLOOKUP($A94,'hk2018'!$A:$G,6),0)</f>
        <v>397483.09</v>
      </c>
      <c r="E94" s="292">
        <f>IF(VLOOKUP($A94,'hk2018'!$A:$G,1)=$A94,VLOOKUP($A94,'hk2018'!$A:$G,7),0)</f>
        <v>163035.19</v>
      </c>
      <c r="F94" s="292">
        <f>IF(VLOOKUP($A94,'hk2018'!$A:$H,1)=$A94,VLOOKUP($A94,'hk2018'!$A:$H,8),0)</f>
        <v>361306.53</v>
      </c>
      <c r="G94" s="293">
        <f>SUM(D94+E94-F94)</f>
        <v>199211.75</v>
      </c>
      <c r="H94" s="292">
        <f>IF(VLOOKUP($A94,'hk2017'!$A:$G,1)=$A94,VLOOKUP($A94,'hk2017'!$A:$G,6),0)</f>
        <v>33776.619999999995</v>
      </c>
      <c r="I94" s="292">
        <f>IF(VLOOKUP($A94,'hk2017'!$A:$G,1)=$A94,VLOOKUP($A94,'hk2017'!$A:$G,7),0)</f>
        <v>530806.9</v>
      </c>
      <c r="J94" s="292">
        <f>IF(VLOOKUP($A94,'hk2017'!$A:$H,1)=$A94,VLOOKUP($A94,'hk2017'!$A:$H,8),0)</f>
        <v>167100.43</v>
      </c>
      <c r="K94" s="294">
        <f>SUM(H94+I94-J94)</f>
        <v>397483.09</v>
      </c>
    </row>
    <row r="95" spans="1:12" outlineLevel="1">
      <c r="A95" s="316" t="s">
        <v>360</v>
      </c>
      <c r="B95" s="317"/>
      <c r="C95" s="317" t="s">
        <v>361</v>
      </c>
      <c r="D95" s="292">
        <f>IF(VLOOKUP($A95,'hk2018'!$A:$G,1)=$A95,VLOOKUP($A95,'hk2018'!$A:$G,6),0)</f>
        <v>0</v>
      </c>
      <c r="E95" s="292">
        <f>IF(VLOOKUP($A95,'hk2018'!$A:$G,1)=$A95,VLOOKUP($A95,'hk2018'!$A:$G,7),0)</f>
        <v>0</v>
      </c>
      <c r="F95" s="292">
        <f>IF(VLOOKUP($A95,'hk2018'!$A:$H,1)=$A95,VLOOKUP($A95,'hk2018'!$A:$H,8),0)</f>
        <v>0</v>
      </c>
      <c r="G95" s="293">
        <f>SUM(D95+E95-F95)</f>
        <v>0</v>
      </c>
      <c r="H95" s="292">
        <f>IF(VLOOKUP($A95,'hk2017'!$A:$G,1)=$A95,VLOOKUP($A95,'hk2017'!$A:$G,6),0)</f>
        <v>0</v>
      </c>
      <c r="I95" s="292">
        <f>IF(VLOOKUP($A95,'hk2017'!$A:$G,1)=$A95,VLOOKUP($A95,'hk2017'!$A:$G,7),0)</f>
        <v>0</v>
      </c>
      <c r="J95" s="292">
        <f>IF(VLOOKUP($A95,'hk2017'!$A:$H,1)=$A95,VLOOKUP($A95,'hk2017'!$A:$H,8),0)</f>
        <v>0</v>
      </c>
      <c r="K95" s="294">
        <f>SUM(H95+I95-J95)</f>
        <v>0</v>
      </c>
    </row>
    <row r="96" spans="1:12" outlineLevel="1">
      <c r="A96" s="286" t="str">
        <f>LEFT(B96,3)</f>
        <v>139</v>
      </c>
      <c r="B96" s="287" t="s">
        <v>2343</v>
      </c>
      <c r="C96" s="287" t="s">
        <v>2344</v>
      </c>
      <c r="D96" s="292">
        <f>IF(VLOOKUP($A96,'hk2018'!$A:$G,1)=$A96,VLOOKUP($A96,'hk2018'!$A:$G,6),0)</f>
        <v>0</v>
      </c>
      <c r="E96" s="292">
        <f>IF(VLOOKUP($A96,'hk2018'!$A:$G,1)=$A96,VLOOKUP($A96,'hk2018'!$A:$G,7),0)</f>
        <v>0</v>
      </c>
      <c r="F96" s="292">
        <f>IF(VLOOKUP($A96,'hk2018'!$A:$H,1)=$A96,VLOOKUP($A96,'hk2018'!$A:$H,8),0)</f>
        <v>0</v>
      </c>
      <c r="G96" s="293">
        <f>SUM(D96+E96-F96)</f>
        <v>0</v>
      </c>
      <c r="H96" s="292">
        <f>IF(VLOOKUP($A96,'hk2017'!$A:$G,1)=$A96,VLOOKUP($A96,'hk2017'!$A:$G,6),0)</f>
        <v>0</v>
      </c>
      <c r="I96" s="292">
        <f>IF(VLOOKUP($A96,'hk2017'!$A:$G,1)=$A96,VLOOKUP($A96,'hk2017'!$A:$G,7),0)</f>
        <v>0</v>
      </c>
      <c r="J96" s="292">
        <f>IF(VLOOKUP($A96,'hk2017'!$A:$H,1)=$A96,VLOOKUP($A96,'hk2017'!$A:$H,8),0)</f>
        <v>0</v>
      </c>
      <c r="K96" s="294">
        <f>SUM(H96+I96-J96)</f>
        <v>0</v>
      </c>
    </row>
    <row r="97" spans="1:11" ht="11.25" outlineLevel="1" thickBot="1">
      <c r="A97" s="302"/>
      <c r="B97" s="303"/>
      <c r="C97" s="303"/>
      <c r="D97" s="296"/>
      <c r="E97" s="296"/>
      <c r="F97" s="296"/>
      <c r="G97" s="297"/>
      <c r="H97" s="296"/>
      <c r="I97" s="296"/>
      <c r="J97" s="296"/>
      <c r="K97" s="298"/>
    </row>
    <row r="98" spans="1:11">
      <c r="A98" s="312" t="s">
        <v>1224</v>
      </c>
      <c r="B98" s="313"/>
      <c r="C98" s="314" t="s">
        <v>2345</v>
      </c>
      <c r="D98" s="283">
        <f t="shared" ref="D98:K98" si="29">SUM(D99:D105)</f>
        <v>0</v>
      </c>
      <c r="E98" s="283">
        <f t="shared" si="29"/>
        <v>0</v>
      </c>
      <c r="F98" s="283">
        <f t="shared" si="29"/>
        <v>0</v>
      </c>
      <c r="G98" s="299">
        <f t="shared" si="29"/>
        <v>0</v>
      </c>
      <c r="H98" s="283">
        <f t="shared" si="29"/>
        <v>0</v>
      </c>
      <c r="I98" s="283">
        <f t="shared" si="29"/>
        <v>0</v>
      </c>
      <c r="J98" s="283">
        <f t="shared" si="29"/>
        <v>0</v>
      </c>
      <c r="K98" s="300">
        <f t="shared" si="29"/>
        <v>0</v>
      </c>
    </row>
    <row r="99" spans="1:11" outlineLevel="1">
      <c r="A99" s="286" t="str">
        <f t="shared" ref="A99:A104" si="30">LEFT(B99,3)</f>
        <v>191</v>
      </c>
      <c r="B99" s="287" t="s">
        <v>2346</v>
      </c>
      <c r="C99" s="287" t="s">
        <v>2347</v>
      </c>
      <c r="D99" s="292">
        <f>IF(VLOOKUP($A99,'hk2018'!$A:$G,1)=$A99,VLOOKUP($A99,'hk2018'!$A:$G,6),0)</f>
        <v>0</v>
      </c>
      <c r="E99" s="292">
        <f>IF(VLOOKUP($A99,'hk2018'!$A:$G,1)=$A99,VLOOKUP($A99,'hk2018'!$A:$G,7),0)</f>
        <v>0</v>
      </c>
      <c r="F99" s="292">
        <f>IF(VLOOKUP($A99,'hk2018'!$A:$H,1)=$A99,VLOOKUP($A99,'hk2018'!$A:$H,8),0)</f>
        <v>0</v>
      </c>
      <c r="G99" s="293">
        <f t="shared" ref="G99:G104" si="31">SUM(D99+E99-F99)</f>
        <v>0</v>
      </c>
      <c r="H99" s="292">
        <f>IF(VLOOKUP($A99,'hk2017'!$A:$G,1)=$A99,VLOOKUP($A99,'hk2017'!$A:$G,6),0)</f>
        <v>0</v>
      </c>
      <c r="I99" s="292">
        <f>IF(VLOOKUP($A99,'hk2017'!$A:$G,1)=$A99,VLOOKUP($A99,'hk2017'!$A:$G,7),0)</f>
        <v>0</v>
      </c>
      <c r="J99" s="292">
        <f>IF(VLOOKUP($A99,'hk2017'!$A:$H,1)=$A99,VLOOKUP($A99,'hk2017'!$A:$H,8),0)</f>
        <v>0</v>
      </c>
      <c r="K99" s="294">
        <f t="shared" ref="K99:K104" si="32">SUM(H99+I99-J99)</f>
        <v>0</v>
      </c>
    </row>
    <row r="100" spans="1:11" outlineLevel="1">
      <c r="A100" s="286" t="str">
        <f t="shared" si="30"/>
        <v>192</v>
      </c>
      <c r="B100" s="287" t="s">
        <v>2348</v>
      </c>
      <c r="C100" s="287" t="s">
        <v>2349</v>
      </c>
      <c r="D100" s="292">
        <f>IF(VLOOKUP($A100,'hk2018'!$A:$G,1)=$A100,VLOOKUP($A100,'hk2018'!$A:$G,6),0)</f>
        <v>0</v>
      </c>
      <c r="E100" s="292">
        <f>IF(VLOOKUP($A100,'hk2018'!$A:$G,1)=$A100,VLOOKUP($A100,'hk2018'!$A:$G,7),0)</f>
        <v>0</v>
      </c>
      <c r="F100" s="292">
        <f>IF(VLOOKUP($A100,'hk2018'!$A:$H,1)=$A100,VLOOKUP($A100,'hk2018'!$A:$H,8),0)</f>
        <v>0</v>
      </c>
      <c r="G100" s="293">
        <f t="shared" si="31"/>
        <v>0</v>
      </c>
      <c r="H100" s="292">
        <f>IF(VLOOKUP($A100,'hk2017'!$A:$G,1)=$A100,VLOOKUP($A100,'hk2017'!$A:$G,6),0)</f>
        <v>0</v>
      </c>
      <c r="I100" s="292">
        <f>IF(VLOOKUP($A100,'hk2017'!$A:$G,1)=$A100,VLOOKUP($A100,'hk2017'!$A:$G,7),0)</f>
        <v>0</v>
      </c>
      <c r="J100" s="292">
        <f>IF(VLOOKUP($A100,'hk2017'!$A:$H,1)=$A100,VLOOKUP($A100,'hk2017'!$A:$H,8),0)</f>
        <v>0</v>
      </c>
      <c r="K100" s="294">
        <f t="shared" si="32"/>
        <v>0</v>
      </c>
    </row>
    <row r="101" spans="1:11" outlineLevel="1">
      <c r="A101" s="286" t="str">
        <f t="shared" si="30"/>
        <v>193</v>
      </c>
      <c r="B101" s="287" t="s">
        <v>2350</v>
      </c>
      <c r="C101" s="287" t="s">
        <v>2351</v>
      </c>
      <c r="D101" s="292">
        <f>IF(VLOOKUP($A101,'hk2018'!$A:$G,1)=$A101,VLOOKUP($A101,'hk2018'!$A:$G,6),0)</f>
        <v>0</v>
      </c>
      <c r="E101" s="292">
        <f>IF(VLOOKUP($A101,'hk2018'!$A:$G,1)=$A101,VLOOKUP($A101,'hk2018'!$A:$G,7),0)</f>
        <v>0</v>
      </c>
      <c r="F101" s="292">
        <f>IF(VLOOKUP($A101,'hk2018'!$A:$H,1)=$A101,VLOOKUP($A101,'hk2018'!$A:$H,8),0)</f>
        <v>0</v>
      </c>
      <c r="G101" s="293">
        <f t="shared" si="31"/>
        <v>0</v>
      </c>
      <c r="H101" s="292">
        <f>IF(VLOOKUP($A101,'hk2017'!$A:$G,1)=$A101,VLOOKUP($A101,'hk2017'!$A:$G,6),0)</f>
        <v>0</v>
      </c>
      <c r="I101" s="292">
        <f>IF(VLOOKUP($A101,'hk2017'!$A:$G,1)=$A101,VLOOKUP($A101,'hk2017'!$A:$G,7),0)</f>
        <v>0</v>
      </c>
      <c r="J101" s="292">
        <f>IF(VLOOKUP($A101,'hk2017'!$A:$H,1)=$A101,VLOOKUP($A101,'hk2017'!$A:$H,8),0)</f>
        <v>0</v>
      </c>
      <c r="K101" s="294">
        <f t="shared" si="32"/>
        <v>0</v>
      </c>
    </row>
    <row r="102" spans="1:11" outlineLevel="1">
      <c r="A102" s="286" t="str">
        <f t="shared" si="30"/>
        <v>194</v>
      </c>
      <c r="B102" s="287" t="s">
        <v>2352</v>
      </c>
      <c r="C102" s="287" t="s">
        <v>2353</v>
      </c>
      <c r="D102" s="292">
        <f>IF(VLOOKUP($A102,'hk2018'!$A:$G,1)=$A102,VLOOKUP($A102,'hk2018'!$A:$G,6),0)</f>
        <v>0</v>
      </c>
      <c r="E102" s="292">
        <f>IF(VLOOKUP($A102,'hk2018'!$A:$G,1)=$A102,VLOOKUP($A102,'hk2018'!$A:$G,7),0)</f>
        <v>0</v>
      </c>
      <c r="F102" s="292">
        <f>IF(VLOOKUP($A102,'hk2018'!$A:$H,1)=$A102,VLOOKUP($A102,'hk2018'!$A:$H,8),0)</f>
        <v>0</v>
      </c>
      <c r="G102" s="293">
        <f t="shared" si="31"/>
        <v>0</v>
      </c>
      <c r="H102" s="292">
        <f>IF(VLOOKUP($A102,'hk2017'!$A:$G,1)=$A102,VLOOKUP($A102,'hk2017'!$A:$G,6),0)</f>
        <v>0</v>
      </c>
      <c r="I102" s="292">
        <f>IF(VLOOKUP($A102,'hk2017'!$A:$G,1)=$A102,VLOOKUP($A102,'hk2017'!$A:$G,7),0)</f>
        <v>0</v>
      </c>
      <c r="J102" s="292">
        <f>IF(VLOOKUP($A102,'hk2017'!$A:$H,1)=$A102,VLOOKUP($A102,'hk2017'!$A:$H,8),0)</f>
        <v>0</v>
      </c>
      <c r="K102" s="294">
        <f t="shared" si="32"/>
        <v>0</v>
      </c>
    </row>
    <row r="103" spans="1:11" outlineLevel="1">
      <c r="A103" s="286" t="str">
        <f t="shared" si="30"/>
        <v>195</v>
      </c>
      <c r="B103" s="287" t="s">
        <v>2354</v>
      </c>
      <c r="C103" s="287" t="s">
        <v>2355</v>
      </c>
      <c r="D103" s="292">
        <f>IF(VLOOKUP($A103,'hk2018'!$A:$G,1)=$A103,VLOOKUP($A103,'hk2018'!$A:$G,6),0)</f>
        <v>0</v>
      </c>
      <c r="E103" s="292">
        <f>IF(VLOOKUP($A103,'hk2018'!$A:$G,1)=$A103,VLOOKUP($A103,'hk2018'!$A:$G,7),0)</f>
        <v>0</v>
      </c>
      <c r="F103" s="292">
        <f>IF(VLOOKUP($A103,'hk2018'!$A:$H,1)=$A103,VLOOKUP($A103,'hk2018'!$A:$H,8),0)</f>
        <v>0</v>
      </c>
      <c r="G103" s="293">
        <f t="shared" si="31"/>
        <v>0</v>
      </c>
      <c r="H103" s="292">
        <f>IF(VLOOKUP($A103,'hk2017'!$A:$G,1)=$A103,VLOOKUP($A103,'hk2017'!$A:$G,6),0)</f>
        <v>0</v>
      </c>
      <c r="I103" s="292">
        <f>IF(VLOOKUP($A103,'hk2017'!$A:$G,1)=$A103,VLOOKUP($A103,'hk2017'!$A:$G,7),0)</f>
        <v>0</v>
      </c>
      <c r="J103" s="292">
        <f>IF(VLOOKUP($A103,'hk2017'!$A:$H,1)=$A103,VLOOKUP($A103,'hk2017'!$A:$H,8),0)</f>
        <v>0</v>
      </c>
      <c r="K103" s="294">
        <f t="shared" si="32"/>
        <v>0</v>
      </c>
    </row>
    <row r="104" spans="1:11" outlineLevel="1">
      <c r="A104" s="286" t="str">
        <f t="shared" si="30"/>
        <v>196</v>
      </c>
      <c r="B104" s="287" t="s">
        <v>2356</v>
      </c>
      <c r="C104" s="287" t="s">
        <v>2357</v>
      </c>
      <c r="D104" s="292">
        <f>IF(VLOOKUP($A104,'hk2018'!$A:$G,1)=$A104,VLOOKUP($A104,'hk2018'!$A:$G,6),0)</f>
        <v>0</v>
      </c>
      <c r="E104" s="292">
        <f>IF(VLOOKUP($A104,'hk2018'!$A:$G,1)=$A104,VLOOKUP($A104,'hk2018'!$A:$G,7),0)</f>
        <v>0</v>
      </c>
      <c r="F104" s="292">
        <f>IF(VLOOKUP($A104,'hk2018'!$A:$H,1)=$A104,VLOOKUP($A104,'hk2018'!$A:$H,8),0)</f>
        <v>0</v>
      </c>
      <c r="G104" s="293">
        <f t="shared" si="31"/>
        <v>0</v>
      </c>
      <c r="H104" s="292">
        <f>IF(VLOOKUP($A104,'hk2017'!$A:$G,1)=$A104,VLOOKUP($A104,'hk2017'!$A:$G,6),0)</f>
        <v>0</v>
      </c>
      <c r="I104" s="292">
        <f>IF(VLOOKUP($A104,'hk2017'!$A:$G,1)=$A104,VLOOKUP($A104,'hk2017'!$A:$G,7),0)</f>
        <v>0</v>
      </c>
      <c r="J104" s="292">
        <f>IF(VLOOKUP($A104,'hk2017'!$A:$H,1)=$A104,VLOOKUP($A104,'hk2017'!$A:$H,8),0)</f>
        <v>0</v>
      </c>
      <c r="K104" s="294">
        <f t="shared" si="32"/>
        <v>0</v>
      </c>
    </row>
    <row r="105" spans="1:11" ht="11.25" outlineLevel="1" thickBot="1">
      <c r="A105" s="302"/>
      <c r="B105" s="303"/>
      <c r="C105" s="303"/>
      <c r="D105" s="296"/>
      <c r="E105" s="296"/>
      <c r="F105" s="296"/>
      <c r="G105" s="297"/>
      <c r="H105" s="296"/>
      <c r="I105" s="296"/>
      <c r="J105" s="296"/>
      <c r="K105" s="298"/>
    </row>
    <row r="106" spans="1:11" ht="11.25" outlineLevel="1" thickBot="1">
      <c r="A106" s="274"/>
      <c r="B106" s="270"/>
      <c r="C106" s="270"/>
      <c r="H106" s="318"/>
      <c r="I106" s="318"/>
      <c r="J106" s="318"/>
      <c r="K106" s="320"/>
    </row>
    <row r="107" spans="1:11" ht="12" thickBot="1">
      <c r="A107" s="275" t="s">
        <v>21</v>
      </c>
      <c r="B107" s="270"/>
      <c r="C107" s="276" t="s">
        <v>33</v>
      </c>
      <c r="D107" s="309">
        <f t="shared" ref="D107:K107" si="33">SUM(D108+D113+D116+D120+D124+D133+D136)</f>
        <v>-1373086.3400000022</v>
      </c>
      <c r="E107" s="309">
        <f t="shared" si="33"/>
        <v>14007118.180000002</v>
      </c>
      <c r="F107" s="309">
        <f t="shared" si="33"/>
        <v>14698150.809999999</v>
      </c>
      <c r="G107" s="310">
        <f t="shared" si="33"/>
        <v>-2064118.9700000002</v>
      </c>
      <c r="H107" s="309">
        <f t="shared" si="33"/>
        <v>-1718105.0100000009</v>
      </c>
      <c r="I107" s="309">
        <f t="shared" si="33"/>
        <v>16537968.18</v>
      </c>
      <c r="J107" s="309">
        <f t="shared" si="33"/>
        <v>16192949.51</v>
      </c>
      <c r="K107" s="311">
        <f t="shared" si="33"/>
        <v>-1373086.3400000003</v>
      </c>
    </row>
    <row r="108" spans="1:11">
      <c r="A108" s="312" t="s">
        <v>2025</v>
      </c>
      <c r="B108" s="313"/>
      <c r="C108" s="314" t="s">
        <v>2358</v>
      </c>
      <c r="D108" s="283">
        <f t="shared" ref="D108:K108" si="34">SUM(D109:D111)</f>
        <v>186764.93999999997</v>
      </c>
      <c r="E108" s="283">
        <f t="shared" si="34"/>
        <v>192420.97</v>
      </c>
      <c r="F108" s="283">
        <f t="shared" si="34"/>
        <v>161472.13999999998</v>
      </c>
      <c r="G108" s="284">
        <f t="shared" si="34"/>
        <v>217713.77</v>
      </c>
      <c r="H108" s="283">
        <f t="shared" si="34"/>
        <v>121226.94999999998</v>
      </c>
      <c r="I108" s="283">
        <f t="shared" si="34"/>
        <v>152945.26</v>
      </c>
      <c r="J108" s="283">
        <f t="shared" si="34"/>
        <v>87407.27</v>
      </c>
      <c r="K108" s="285">
        <f t="shared" si="34"/>
        <v>186764.94</v>
      </c>
    </row>
    <row r="109" spans="1:11" outlineLevel="1">
      <c r="A109" s="321" t="s">
        <v>394</v>
      </c>
      <c r="B109" s="268"/>
      <c r="C109" s="305" t="s">
        <v>2358</v>
      </c>
      <c r="D109" s="292">
        <f>IF(VLOOKUP($A109,'hk2018'!$A:$G,1)=$A109,VLOOKUP($A109,'hk2018'!$A:$G,6),0)</f>
        <v>0</v>
      </c>
      <c r="E109" s="292">
        <f>IF(VLOOKUP($A109,'hk2018'!$A:$G,1)=$A109,VLOOKUP($A109,'hk2018'!$A:$G,7),0)</f>
        <v>0</v>
      </c>
      <c r="F109" s="292">
        <f>IF(VLOOKUP($A109,'hk2018'!$A:$H,1)=$A109,VLOOKUP($A109,'hk2018'!$A:$H,8),0)</f>
        <v>0</v>
      </c>
      <c r="G109" s="293">
        <f>SUM(D109+E109-F109)</f>
        <v>0</v>
      </c>
      <c r="H109" s="292">
        <f>IF(VLOOKUP($A109,'hk2017'!$A:$G,1)=$A109,VLOOKUP($A109,'hk2017'!$A:$G,6),0)</f>
        <v>0</v>
      </c>
      <c r="I109" s="292">
        <f>IF(VLOOKUP($A109,'hk2017'!$A:$G,1)=$A109,VLOOKUP($A109,'hk2017'!$A:$G,7),0)</f>
        <v>0</v>
      </c>
      <c r="J109" s="292">
        <f>IF(VLOOKUP($A109,'hk2017'!$A:$H,1)=$A109,VLOOKUP($A109,'hk2017'!$A:$H,8),0)</f>
        <v>0</v>
      </c>
      <c r="K109" s="294">
        <f>SUM(H109+I109-J109)</f>
        <v>0</v>
      </c>
    </row>
    <row r="110" spans="1:11" outlineLevel="1">
      <c r="A110" s="286" t="str">
        <f>LEFT(B110,3)</f>
        <v>211</v>
      </c>
      <c r="B110" s="287" t="s">
        <v>2359</v>
      </c>
      <c r="C110" s="287" t="s">
        <v>2360</v>
      </c>
      <c r="D110" s="292">
        <f>IF(VLOOKUP($A110,'hk2018'!$A:$G,1)=$A110,VLOOKUP($A110,'hk2018'!$A:$G,6),0)</f>
        <v>186764.93999999997</v>
      </c>
      <c r="E110" s="292">
        <f>IF(VLOOKUP($A110,'hk2018'!$A:$G,1)=$A110,VLOOKUP($A110,'hk2018'!$A:$G,7),0)</f>
        <v>184474.17</v>
      </c>
      <c r="F110" s="292">
        <f>IF(VLOOKUP($A110,'hk2018'!$A:$H,1)=$A110,VLOOKUP($A110,'hk2018'!$A:$H,8),0)</f>
        <v>153525.34</v>
      </c>
      <c r="G110" s="293">
        <f>SUM(D110+E110-F110)</f>
        <v>217713.77</v>
      </c>
      <c r="H110" s="292">
        <f>IF(VLOOKUP($A110,'hk2017'!$A:$G,1)=$A110,VLOOKUP($A110,'hk2017'!$A:$G,6),0)</f>
        <v>121226.94999999998</v>
      </c>
      <c r="I110" s="292">
        <f>IF(VLOOKUP($A110,'hk2017'!$A:$G,1)=$A110,VLOOKUP($A110,'hk2017'!$A:$G,7),0)</f>
        <v>142901.66</v>
      </c>
      <c r="J110" s="292">
        <f>IF(VLOOKUP($A110,'hk2017'!$A:$H,1)=$A110,VLOOKUP($A110,'hk2017'!$A:$H,8),0)</f>
        <v>77363.67</v>
      </c>
      <c r="K110" s="294">
        <f>SUM(H110+I110-J110)</f>
        <v>186764.94</v>
      </c>
    </row>
    <row r="111" spans="1:11" outlineLevel="1">
      <c r="A111" s="286" t="str">
        <f>LEFT(B111,3)</f>
        <v>213</v>
      </c>
      <c r="B111" s="287" t="s">
        <v>2361</v>
      </c>
      <c r="C111" s="287" t="s">
        <v>2362</v>
      </c>
      <c r="D111" s="292">
        <f>IF(VLOOKUP($A111,'hk2018'!$A:$G,1)=$A111,VLOOKUP($A111,'hk2018'!$A:$G,6),0)</f>
        <v>0</v>
      </c>
      <c r="E111" s="292">
        <f>IF(VLOOKUP($A111,'hk2018'!$A:$G,1)=$A111,VLOOKUP($A111,'hk2018'!$A:$G,7),0)</f>
        <v>7946.8</v>
      </c>
      <c r="F111" s="292">
        <f>IF(VLOOKUP($A111,'hk2018'!$A:$H,1)=$A111,VLOOKUP($A111,'hk2018'!$A:$H,8),0)</f>
        <v>7946.8</v>
      </c>
      <c r="G111" s="293">
        <f>SUM(D111+E111-F111)</f>
        <v>0</v>
      </c>
      <c r="H111" s="292">
        <f>IF(VLOOKUP($A111,'hk2017'!$A:$G,1)=$A111,VLOOKUP($A111,'hk2017'!$A:$G,6),0)</f>
        <v>0</v>
      </c>
      <c r="I111" s="292">
        <f>IF(VLOOKUP($A111,'hk2017'!$A:$G,1)=$A111,VLOOKUP($A111,'hk2017'!$A:$G,7),0)</f>
        <v>10043.6</v>
      </c>
      <c r="J111" s="292">
        <f>IF(VLOOKUP($A111,'hk2017'!$A:$H,1)=$A111,VLOOKUP($A111,'hk2017'!$A:$H,8),0)</f>
        <v>10043.6</v>
      </c>
      <c r="K111" s="294">
        <f>SUM(H111+I111-J111)</f>
        <v>0</v>
      </c>
    </row>
    <row r="112" spans="1:11" ht="11.25" outlineLevel="1" thickBot="1">
      <c r="A112" s="302"/>
      <c r="B112" s="303"/>
      <c r="C112" s="303"/>
      <c r="D112" s="296"/>
      <c r="E112" s="296"/>
      <c r="F112" s="296"/>
      <c r="G112" s="297"/>
      <c r="H112" s="296"/>
      <c r="I112" s="296"/>
      <c r="J112" s="296"/>
      <c r="K112" s="298"/>
    </row>
    <row r="113" spans="1:12" ht="12.75">
      <c r="A113" s="312" t="s">
        <v>1195</v>
      </c>
      <c r="B113" s="313"/>
      <c r="C113" s="314" t="s">
        <v>1637</v>
      </c>
      <c r="D113" s="283">
        <f t="shared" ref="D113:K113" si="35">SUM(D114:D115)</f>
        <v>-1558966.5900000017</v>
      </c>
      <c r="E113" s="283">
        <f t="shared" si="35"/>
        <v>9054452.4700000007</v>
      </c>
      <c r="F113" s="283">
        <f t="shared" si="35"/>
        <v>9777311.0399999991</v>
      </c>
      <c r="G113" s="284">
        <f t="shared" si="35"/>
        <v>-2281825.16</v>
      </c>
      <c r="H113" s="283">
        <f t="shared" si="35"/>
        <v>-1839331.6600000001</v>
      </c>
      <c r="I113" s="283">
        <f t="shared" si="35"/>
        <v>11263415.640000001</v>
      </c>
      <c r="J113" s="283">
        <f t="shared" si="35"/>
        <v>10983050.57</v>
      </c>
      <c r="K113" s="285">
        <f t="shared" si="35"/>
        <v>-1558966.5899999999</v>
      </c>
      <c r="L113" s="301"/>
    </row>
    <row r="114" spans="1:12" ht="12.75" outlineLevel="1">
      <c r="A114" s="286" t="str">
        <f>LEFT(B114,3)</f>
        <v>221</v>
      </c>
      <c r="B114" s="287" t="s">
        <v>2363</v>
      </c>
      <c r="C114" s="287" t="s">
        <v>2364</v>
      </c>
      <c r="D114" s="292">
        <f>IF(VLOOKUP($A114,'hk2018'!$A:$G,1)=$A114,VLOOKUP($A114,'hk2018'!$A:$G,6),0)</f>
        <v>-1558966.5900000017</v>
      </c>
      <c r="E114" s="292">
        <f>IF(VLOOKUP($A114,'hk2018'!$A:$G,1)=$A114,VLOOKUP($A114,'hk2018'!$A:$G,7),0)</f>
        <v>9054452.4700000007</v>
      </c>
      <c r="F114" s="292">
        <f>IF(VLOOKUP($A114,'hk2018'!$A:$H,1)=$A114,VLOOKUP($A114,'hk2018'!$A:$H,8),0)</f>
        <v>9777311.0399999991</v>
      </c>
      <c r="G114" s="293">
        <f>SUM(D114+E114-F114)</f>
        <v>-2281825.16</v>
      </c>
      <c r="H114" s="292">
        <f>IF(VLOOKUP($A114,'hk2017'!$A:$G,1)=$A114,VLOOKUP($A114,'hk2017'!$A:$G,6),0)</f>
        <v>-1839331.6600000001</v>
      </c>
      <c r="I114" s="292">
        <f>IF(VLOOKUP($A114,'hk2017'!$A:$G,1)=$A114,VLOOKUP($A114,'hk2017'!$A:$G,7),0)</f>
        <v>11263415.640000001</v>
      </c>
      <c r="J114" s="292">
        <f>IF(VLOOKUP($A114,'hk2017'!$A:$H,1)=$A114,VLOOKUP($A114,'hk2017'!$A:$H,8),0)</f>
        <v>10983050.57</v>
      </c>
      <c r="K114" s="294">
        <f>SUM(H114+I114-J114)</f>
        <v>-1558966.5899999999</v>
      </c>
      <c r="L114" s="301"/>
    </row>
    <row r="115" spans="1:12" s="323" customFormat="1" ht="13.5" outlineLevel="1" thickBot="1">
      <c r="A115" s="308" t="s">
        <v>2365</v>
      </c>
      <c r="B115" s="322"/>
      <c r="C115" s="288" t="s">
        <v>2366</v>
      </c>
      <c r="D115" s="292">
        <f>IF(VLOOKUP($A115,'hk2018'!$A:$G,1)=$A115,VLOOKUP($A115,'hk2018'!$A:$G,6),0)</f>
        <v>0</v>
      </c>
      <c r="E115" s="292">
        <f>IF(VLOOKUP($A115,'hk2018'!$A:$G,1)=$A115,VLOOKUP($A115,'hk2018'!$A:$G,7),0)</f>
        <v>0</v>
      </c>
      <c r="F115" s="292">
        <f>IF(VLOOKUP($A115,'hk2018'!$A:$H,1)=$A115,VLOOKUP($A115,'hk2018'!$A:$H,8),0)</f>
        <v>0</v>
      </c>
      <c r="G115" s="293">
        <f>SUM(D115+E115-F115)</f>
        <v>0</v>
      </c>
      <c r="H115" s="292">
        <f>IF(VLOOKUP($A115,'hk2017'!$A:$G,1)=$A115,VLOOKUP($A115,'hk2017'!$A:$G,6),0)</f>
        <v>0</v>
      </c>
      <c r="I115" s="292">
        <f>IF(VLOOKUP($A115,'hk2017'!$A:$G,1)=$A115,VLOOKUP($A115,'hk2017'!$A:$G,7),0)</f>
        <v>0</v>
      </c>
      <c r="J115" s="292">
        <f>IF(VLOOKUP($A115,'hk2017'!$A:$H,1)=$A115,VLOOKUP($A115,'hk2017'!$A:$H,8),0)</f>
        <v>0</v>
      </c>
      <c r="K115" s="294">
        <f>SUM(H115+I115-J115)</f>
        <v>0</v>
      </c>
      <c r="L115" s="301"/>
    </row>
    <row r="116" spans="1:12" s="323" customFormat="1" ht="12.75">
      <c r="A116" s="312">
        <v>23</v>
      </c>
      <c r="B116" s="313"/>
      <c r="C116" s="314" t="s">
        <v>2367</v>
      </c>
      <c r="D116" s="283">
        <f t="shared" ref="D116:K116" si="36">SUM(D117:D118)</f>
        <v>0</v>
      </c>
      <c r="E116" s="283">
        <f t="shared" si="36"/>
        <v>0</v>
      </c>
      <c r="F116" s="283">
        <f t="shared" si="36"/>
        <v>0</v>
      </c>
      <c r="G116" s="299">
        <f t="shared" si="36"/>
        <v>0</v>
      </c>
      <c r="H116" s="283">
        <f t="shared" si="36"/>
        <v>0</v>
      </c>
      <c r="I116" s="283">
        <f t="shared" si="36"/>
        <v>0</v>
      </c>
      <c r="J116" s="283">
        <f t="shared" si="36"/>
        <v>0</v>
      </c>
      <c r="K116" s="300">
        <f t="shared" si="36"/>
        <v>0</v>
      </c>
      <c r="L116" s="301"/>
    </row>
    <row r="117" spans="1:12" ht="12.75" outlineLevel="1">
      <c r="A117" s="286" t="str">
        <f>LEFT(B117,3)</f>
        <v>231</v>
      </c>
      <c r="B117" s="287" t="s">
        <v>2368</v>
      </c>
      <c r="C117" s="287" t="s">
        <v>2369</v>
      </c>
      <c r="D117" s="292">
        <f>IF(VLOOKUP($A117,'hk2018'!$A:$G,1)=$A117,VLOOKUP($A117,'hk2018'!$A:$G,6),0)</f>
        <v>0</v>
      </c>
      <c r="E117" s="292">
        <f>IF(VLOOKUP($A117,'hk2018'!$A:$G,1)=$A117,VLOOKUP($A117,'hk2018'!$A:$G,7),0)</f>
        <v>0</v>
      </c>
      <c r="F117" s="292">
        <f>IF(VLOOKUP($A117,'hk2018'!$A:$H,1)=$A117,VLOOKUP($A117,'hk2018'!$A:$H,8),0)</f>
        <v>0</v>
      </c>
      <c r="G117" s="293">
        <f>SUM(D117+E117-F117)</f>
        <v>0</v>
      </c>
      <c r="H117" s="292">
        <f>IF(VLOOKUP($A117,'hk2017'!$A:$G,1)=$A117,VLOOKUP($A117,'hk2017'!$A:$G,6),0)</f>
        <v>0</v>
      </c>
      <c r="I117" s="292">
        <f>IF(VLOOKUP($A117,'hk2017'!$A:$G,1)=$A117,VLOOKUP($A117,'hk2017'!$A:$G,7),0)</f>
        <v>0</v>
      </c>
      <c r="J117" s="292">
        <f>IF(VLOOKUP($A117,'hk2017'!$A:$H,1)=$A117,VLOOKUP($A117,'hk2017'!$A:$H,8),0)</f>
        <v>0</v>
      </c>
      <c r="K117" s="294">
        <f>SUM(H117+I117-J117)</f>
        <v>0</v>
      </c>
      <c r="L117" s="301"/>
    </row>
    <row r="118" spans="1:12" ht="12.75" outlineLevel="1">
      <c r="A118" s="286" t="str">
        <f>LEFT(B118,3)</f>
        <v>232</v>
      </c>
      <c r="B118" s="287" t="s">
        <v>2370</v>
      </c>
      <c r="C118" s="287" t="s">
        <v>2371</v>
      </c>
      <c r="D118" s="292">
        <f>IF(VLOOKUP($A118,'hk2018'!$A:$G,1)=$A118,VLOOKUP($A118,'hk2018'!$A:$G,6),0)</f>
        <v>0</v>
      </c>
      <c r="E118" s="292">
        <f>IF(VLOOKUP($A118,'hk2018'!$A:$G,1)=$A118,VLOOKUP($A118,'hk2018'!$A:$G,7),0)</f>
        <v>0</v>
      </c>
      <c r="F118" s="292">
        <f>IF(VLOOKUP($A118,'hk2018'!$A:$H,1)=$A118,VLOOKUP($A118,'hk2018'!$A:$H,8),0)</f>
        <v>0</v>
      </c>
      <c r="G118" s="293">
        <f>SUM(D118+E118-F118)</f>
        <v>0</v>
      </c>
      <c r="H118" s="292">
        <f>IF(VLOOKUP($A118,'hk2017'!$A:$G,1)=$A118,VLOOKUP($A118,'hk2017'!$A:$G,6),0)</f>
        <v>0</v>
      </c>
      <c r="I118" s="292">
        <f>IF(VLOOKUP($A118,'hk2017'!$A:$G,1)=$A118,VLOOKUP($A118,'hk2017'!$A:$G,7),0)</f>
        <v>0</v>
      </c>
      <c r="J118" s="292">
        <f>IF(VLOOKUP($A118,'hk2017'!$A:$H,1)=$A118,VLOOKUP($A118,'hk2017'!$A:$H,8),0)</f>
        <v>0</v>
      </c>
      <c r="K118" s="294">
        <f>SUM(H118+I118-J118)</f>
        <v>0</v>
      </c>
      <c r="L118" s="301"/>
    </row>
    <row r="119" spans="1:12" ht="13.5" outlineLevel="1" thickBot="1">
      <c r="A119" s="302"/>
      <c r="B119" s="303"/>
      <c r="C119" s="303"/>
      <c r="D119" s="296"/>
      <c r="E119" s="296"/>
      <c r="F119" s="296"/>
      <c r="G119" s="297"/>
      <c r="H119" s="296"/>
      <c r="I119" s="296"/>
      <c r="J119" s="296"/>
      <c r="K119" s="298"/>
      <c r="L119" s="301"/>
    </row>
    <row r="120" spans="1:12" ht="12.75">
      <c r="A120" s="312" t="s">
        <v>1200</v>
      </c>
      <c r="B120" s="313"/>
      <c r="C120" s="314" t="s">
        <v>2372</v>
      </c>
      <c r="D120" s="283">
        <f t="shared" ref="D120:K120" si="37">SUM(D121:D122)</f>
        <v>0</v>
      </c>
      <c r="E120" s="283">
        <f t="shared" si="37"/>
        <v>0</v>
      </c>
      <c r="F120" s="283">
        <f t="shared" si="37"/>
        <v>0</v>
      </c>
      <c r="G120" s="299">
        <f t="shared" si="37"/>
        <v>0</v>
      </c>
      <c r="H120" s="283">
        <f t="shared" si="37"/>
        <v>0</v>
      </c>
      <c r="I120" s="283">
        <f t="shared" si="37"/>
        <v>0</v>
      </c>
      <c r="J120" s="283">
        <f t="shared" si="37"/>
        <v>0</v>
      </c>
      <c r="K120" s="300">
        <f t="shared" si="37"/>
        <v>0</v>
      </c>
      <c r="L120" s="301"/>
    </row>
    <row r="121" spans="1:12" ht="12.75" outlineLevel="1">
      <c r="A121" s="286" t="str">
        <f>LEFT(B121,3)</f>
        <v>241</v>
      </c>
      <c r="B121" s="287" t="s">
        <v>2373</v>
      </c>
      <c r="C121" s="287" t="s">
        <v>2374</v>
      </c>
      <c r="D121" s="292">
        <f>IF(VLOOKUP($A121,'hk2018'!$A:$G,1)=$A121,VLOOKUP($A121,'hk2018'!$A:$G,6),0)</f>
        <v>0</v>
      </c>
      <c r="E121" s="292">
        <f>IF(VLOOKUP($A121,'hk2018'!$A:$G,1)=$A121,VLOOKUP($A121,'hk2018'!$A:$G,7),0)</f>
        <v>0</v>
      </c>
      <c r="F121" s="292">
        <f>IF(VLOOKUP($A121,'hk2018'!$A:$H,1)=$A121,VLOOKUP($A121,'hk2018'!$A:$H,8),0)</f>
        <v>0</v>
      </c>
      <c r="G121" s="293">
        <f>SUM(D121+E121-F121)</f>
        <v>0</v>
      </c>
      <c r="H121" s="292">
        <f>IF(VLOOKUP($A121,'hk2017'!$A:$G,1)=$A121,VLOOKUP($A121,'hk2017'!$A:$G,6),0)</f>
        <v>0</v>
      </c>
      <c r="I121" s="292">
        <f>IF(VLOOKUP($A121,'hk2017'!$A:$G,1)=$A121,VLOOKUP($A121,'hk2017'!$A:$G,7),0)</f>
        <v>0</v>
      </c>
      <c r="J121" s="292">
        <f>IF(VLOOKUP($A121,'hk2017'!$A:$H,1)=$A121,VLOOKUP($A121,'hk2017'!$A:$H,8),0)</f>
        <v>0</v>
      </c>
      <c r="K121" s="294">
        <f>SUM(H121+I121-J121)</f>
        <v>0</v>
      </c>
      <c r="L121" s="301"/>
    </row>
    <row r="122" spans="1:12" ht="12.75" outlineLevel="1">
      <c r="A122" s="286" t="str">
        <f>LEFT(B122,3)</f>
        <v>249</v>
      </c>
      <c r="B122" s="287" t="s">
        <v>2375</v>
      </c>
      <c r="C122" s="287" t="s">
        <v>2376</v>
      </c>
      <c r="D122" s="292">
        <f>IF(VLOOKUP($A122,'hk2018'!$A:$G,1)=$A122,VLOOKUP($A122,'hk2018'!$A:$G,6),0)</f>
        <v>0</v>
      </c>
      <c r="E122" s="292">
        <f>IF(VLOOKUP($A122,'hk2018'!$A:$G,1)=$A122,VLOOKUP($A122,'hk2018'!$A:$G,7),0)</f>
        <v>0</v>
      </c>
      <c r="F122" s="292">
        <f>IF(VLOOKUP($A122,'hk2018'!$A:$H,1)=$A122,VLOOKUP($A122,'hk2018'!$A:$H,8),0)</f>
        <v>0</v>
      </c>
      <c r="G122" s="293">
        <f>SUM(D122+E122-F122)</f>
        <v>0</v>
      </c>
      <c r="H122" s="292">
        <f>IF(VLOOKUP($A122,'hk2017'!$A:$G,1)=$A122,VLOOKUP($A122,'hk2017'!$A:$G,6),0)</f>
        <v>0</v>
      </c>
      <c r="I122" s="292">
        <f>IF(VLOOKUP($A122,'hk2017'!$A:$G,1)=$A122,VLOOKUP($A122,'hk2017'!$A:$G,7),0)</f>
        <v>0</v>
      </c>
      <c r="J122" s="292">
        <f>IF(VLOOKUP($A122,'hk2017'!$A:$H,1)=$A122,VLOOKUP($A122,'hk2017'!$A:$H,8),0)</f>
        <v>0</v>
      </c>
      <c r="K122" s="294">
        <f>SUM(H122+I122-J122)</f>
        <v>0</v>
      </c>
      <c r="L122" s="301"/>
    </row>
    <row r="123" spans="1:12" ht="13.5" outlineLevel="1" thickBot="1">
      <c r="A123" s="302"/>
      <c r="B123" s="303"/>
      <c r="C123" s="303"/>
      <c r="D123" s="296"/>
      <c r="E123" s="296"/>
      <c r="F123" s="296"/>
      <c r="G123" s="297"/>
      <c r="H123" s="296"/>
      <c r="I123" s="296"/>
      <c r="J123" s="296"/>
      <c r="K123" s="298"/>
      <c r="L123" s="301"/>
    </row>
    <row r="124" spans="1:12" ht="12.75">
      <c r="A124" s="312" t="s">
        <v>1203</v>
      </c>
      <c r="B124" s="313"/>
      <c r="C124" s="314" t="s">
        <v>1638</v>
      </c>
      <c r="D124" s="283">
        <f t="shared" ref="D124:K124" si="38">SUM(D125:D131)</f>
        <v>0</v>
      </c>
      <c r="E124" s="283">
        <f t="shared" si="38"/>
        <v>0</v>
      </c>
      <c r="F124" s="283">
        <f t="shared" si="38"/>
        <v>0</v>
      </c>
      <c r="G124" s="299">
        <f t="shared" si="38"/>
        <v>0</v>
      </c>
      <c r="H124" s="283">
        <f t="shared" si="38"/>
        <v>0</v>
      </c>
      <c r="I124" s="283">
        <f t="shared" si="38"/>
        <v>0</v>
      </c>
      <c r="J124" s="283">
        <f t="shared" si="38"/>
        <v>0</v>
      </c>
      <c r="K124" s="300">
        <f t="shared" si="38"/>
        <v>0</v>
      </c>
      <c r="L124" s="301"/>
    </row>
    <row r="125" spans="1:12" ht="12.75" outlineLevel="1">
      <c r="A125" s="286" t="str">
        <f t="shared" ref="A125:A131" si="39">LEFT(B125,3)</f>
        <v>251</v>
      </c>
      <c r="B125" s="287" t="s">
        <v>2377</v>
      </c>
      <c r="C125" s="287" t="s">
        <v>2378</v>
      </c>
      <c r="D125" s="292">
        <f>IF(VLOOKUP($A125,'hk2018'!$A:$G,1)=$A125,VLOOKUP($A125,'hk2018'!$A:$G,6),0)</f>
        <v>0</v>
      </c>
      <c r="E125" s="292">
        <f>IF(VLOOKUP($A125,'hk2018'!$A:$G,1)=$A125,VLOOKUP($A125,'hk2018'!$A:$G,7),0)</f>
        <v>0</v>
      </c>
      <c r="F125" s="292">
        <f>IF(VLOOKUP($A125,'hk2018'!$A:$H,1)=$A125,VLOOKUP($A125,'hk2018'!$A:$H,8),0)</f>
        <v>0</v>
      </c>
      <c r="G125" s="293">
        <f t="shared" ref="G125:G131" si="40">SUM(D125+E125-F125)</f>
        <v>0</v>
      </c>
      <c r="H125" s="292">
        <f>IF(VLOOKUP($A125,'hk2017'!$A:$G,1)=$A125,VLOOKUP($A125,'hk2017'!$A:$G,6),0)</f>
        <v>0</v>
      </c>
      <c r="I125" s="292">
        <f>IF(VLOOKUP($A125,'hk2017'!$A:$G,1)=$A125,VLOOKUP($A125,'hk2017'!$A:$G,7),0)</f>
        <v>0</v>
      </c>
      <c r="J125" s="292">
        <f>IF(VLOOKUP($A125,'hk2017'!$A:$H,1)=$A125,VLOOKUP($A125,'hk2017'!$A:$H,8),0)</f>
        <v>0</v>
      </c>
      <c r="K125" s="294">
        <f t="shared" ref="K125:K131" si="41">SUM(H125+I125-J125)</f>
        <v>0</v>
      </c>
      <c r="L125" s="301"/>
    </row>
    <row r="126" spans="1:12" ht="12.75" outlineLevel="1">
      <c r="A126" s="286" t="str">
        <f t="shared" si="39"/>
        <v>252</v>
      </c>
      <c r="B126" s="287" t="s">
        <v>2379</v>
      </c>
      <c r="C126" s="287" t="s">
        <v>1641</v>
      </c>
      <c r="D126" s="292">
        <f>IF(VLOOKUP($A126,'hk2018'!$A:$G,1)=$A126,VLOOKUP($A126,'hk2018'!$A:$G,6),0)</f>
        <v>0</v>
      </c>
      <c r="E126" s="292">
        <f>IF(VLOOKUP($A126,'hk2018'!$A:$G,1)=$A126,VLOOKUP($A126,'hk2018'!$A:$G,7),0)</f>
        <v>0</v>
      </c>
      <c r="F126" s="292">
        <f>IF(VLOOKUP($A126,'hk2018'!$A:$H,1)=$A126,VLOOKUP($A126,'hk2018'!$A:$H,8),0)</f>
        <v>0</v>
      </c>
      <c r="G126" s="293">
        <f t="shared" si="40"/>
        <v>0</v>
      </c>
      <c r="H126" s="292">
        <f>IF(VLOOKUP($A126,'hk2017'!$A:$G,1)=$A126,VLOOKUP($A126,'hk2017'!$A:$G,6),0)</f>
        <v>0</v>
      </c>
      <c r="I126" s="292">
        <f>IF(VLOOKUP($A126,'hk2017'!$A:$G,1)=$A126,VLOOKUP($A126,'hk2017'!$A:$G,7),0)</f>
        <v>0</v>
      </c>
      <c r="J126" s="292">
        <f>IF(VLOOKUP($A126,'hk2017'!$A:$H,1)=$A126,VLOOKUP($A126,'hk2017'!$A:$H,8),0)</f>
        <v>0</v>
      </c>
      <c r="K126" s="294">
        <f t="shared" si="41"/>
        <v>0</v>
      </c>
      <c r="L126" s="301"/>
    </row>
    <row r="127" spans="1:12" ht="12.75" outlineLevel="1">
      <c r="A127" s="286" t="str">
        <f t="shared" si="39"/>
        <v>253</v>
      </c>
      <c r="B127" s="287" t="s">
        <v>2380</v>
      </c>
      <c r="C127" s="287" t="s">
        <v>2381</v>
      </c>
      <c r="D127" s="292">
        <f>IF(VLOOKUP($A127,'hk2018'!$A:$G,1)=$A127,VLOOKUP($A127,'hk2018'!$A:$G,6),0)</f>
        <v>0</v>
      </c>
      <c r="E127" s="292">
        <f>IF(VLOOKUP($A127,'hk2018'!$A:$G,1)=$A127,VLOOKUP($A127,'hk2018'!$A:$G,7),0)</f>
        <v>0</v>
      </c>
      <c r="F127" s="292">
        <f>IF(VLOOKUP($A127,'hk2018'!$A:$H,1)=$A127,VLOOKUP($A127,'hk2018'!$A:$H,8),0)</f>
        <v>0</v>
      </c>
      <c r="G127" s="293">
        <f t="shared" si="40"/>
        <v>0</v>
      </c>
      <c r="H127" s="292">
        <f>IF(VLOOKUP($A127,'hk2017'!$A:$G,1)=$A127,VLOOKUP($A127,'hk2017'!$A:$G,6),0)</f>
        <v>0</v>
      </c>
      <c r="I127" s="292">
        <f>IF(VLOOKUP($A127,'hk2017'!$A:$G,1)=$A127,VLOOKUP($A127,'hk2017'!$A:$G,7),0)</f>
        <v>0</v>
      </c>
      <c r="J127" s="292">
        <f>IF(VLOOKUP($A127,'hk2017'!$A:$H,1)=$A127,VLOOKUP($A127,'hk2017'!$A:$H,8),0)</f>
        <v>0</v>
      </c>
      <c r="K127" s="294">
        <f t="shared" si="41"/>
        <v>0</v>
      </c>
      <c r="L127" s="301"/>
    </row>
    <row r="128" spans="1:12" ht="12.75" outlineLevel="1">
      <c r="A128" s="286" t="str">
        <f t="shared" si="39"/>
        <v>255</v>
      </c>
      <c r="B128" s="287" t="s">
        <v>2382</v>
      </c>
      <c r="C128" s="287" t="s">
        <v>2383</v>
      </c>
      <c r="D128" s="292">
        <f>IF(VLOOKUP($A128,'hk2018'!$A:$G,1)=$A128,VLOOKUP($A128,'hk2018'!$A:$G,6),0)</f>
        <v>0</v>
      </c>
      <c r="E128" s="292">
        <f>IF(VLOOKUP($A128,'hk2018'!$A:$G,1)=$A128,VLOOKUP($A128,'hk2018'!$A:$G,7),0)</f>
        <v>0</v>
      </c>
      <c r="F128" s="292">
        <f>IF(VLOOKUP($A128,'hk2018'!$A:$H,1)=$A128,VLOOKUP($A128,'hk2018'!$A:$H,8),0)</f>
        <v>0</v>
      </c>
      <c r="G128" s="293">
        <f t="shared" si="40"/>
        <v>0</v>
      </c>
      <c r="H128" s="292">
        <f>IF(VLOOKUP($A128,'hk2017'!$A:$G,1)=$A128,VLOOKUP($A128,'hk2017'!$A:$G,6),0)</f>
        <v>0</v>
      </c>
      <c r="I128" s="292">
        <f>IF(VLOOKUP($A128,'hk2017'!$A:$G,1)=$A128,VLOOKUP($A128,'hk2017'!$A:$G,7),0)</f>
        <v>0</v>
      </c>
      <c r="J128" s="292">
        <f>IF(VLOOKUP($A128,'hk2017'!$A:$H,1)=$A128,VLOOKUP($A128,'hk2017'!$A:$H,8),0)</f>
        <v>0</v>
      </c>
      <c r="K128" s="294">
        <f t="shared" si="41"/>
        <v>0</v>
      </c>
      <c r="L128" s="301"/>
    </row>
    <row r="129" spans="1:12" ht="12.75" outlineLevel="1">
      <c r="A129" s="286" t="str">
        <f t="shared" si="39"/>
        <v>256</v>
      </c>
      <c r="B129" s="287" t="s">
        <v>2384</v>
      </c>
      <c r="C129" s="287" t="s">
        <v>2385</v>
      </c>
      <c r="D129" s="292">
        <f>IF(VLOOKUP($A129,'hk2018'!$A:$G,1)=$A129,VLOOKUP($A129,'hk2018'!$A:$G,6),0)</f>
        <v>0</v>
      </c>
      <c r="E129" s="292">
        <f>IF(VLOOKUP($A129,'hk2018'!$A:$G,1)=$A129,VLOOKUP($A129,'hk2018'!$A:$G,7),0)</f>
        <v>0</v>
      </c>
      <c r="F129" s="292">
        <f>IF(VLOOKUP($A129,'hk2018'!$A:$H,1)=$A129,VLOOKUP($A129,'hk2018'!$A:$H,8),0)</f>
        <v>0</v>
      </c>
      <c r="G129" s="293">
        <f t="shared" si="40"/>
        <v>0</v>
      </c>
      <c r="H129" s="292">
        <f>IF(VLOOKUP($A129,'hk2017'!$A:$G,1)=$A129,VLOOKUP($A129,'hk2017'!$A:$G,6),0)</f>
        <v>0</v>
      </c>
      <c r="I129" s="292">
        <f>IF(VLOOKUP($A129,'hk2017'!$A:$G,1)=$A129,VLOOKUP($A129,'hk2017'!$A:$G,7),0)</f>
        <v>0</v>
      </c>
      <c r="J129" s="292">
        <f>IF(VLOOKUP($A129,'hk2017'!$A:$H,1)=$A129,VLOOKUP($A129,'hk2017'!$A:$H,8),0)</f>
        <v>0</v>
      </c>
      <c r="K129" s="294">
        <f t="shared" si="41"/>
        <v>0</v>
      </c>
      <c r="L129" s="301"/>
    </row>
    <row r="130" spans="1:12" ht="12.75" outlineLevel="1">
      <c r="A130" s="286" t="str">
        <f t="shared" si="39"/>
        <v>257</v>
      </c>
      <c r="B130" s="287" t="s">
        <v>2386</v>
      </c>
      <c r="C130" s="287" t="s">
        <v>2387</v>
      </c>
      <c r="D130" s="292">
        <f>IF(VLOOKUP($A130,'hk2018'!$A:$G,1)=$A130,VLOOKUP($A130,'hk2018'!$A:$G,6),0)</f>
        <v>0</v>
      </c>
      <c r="E130" s="292">
        <f>IF(VLOOKUP($A130,'hk2018'!$A:$G,1)=$A130,VLOOKUP($A130,'hk2018'!$A:$G,7),0)</f>
        <v>0</v>
      </c>
      <c r="F130" s="292">
        <f>IF(VLOOKUP($A130,'hk2018'!$A:$H,1)=$A130,VLOOKUP($A130,'hk2018'!$A:$H,8),0)</f>
        <v>0</v>
      </c>
      <c r="G130" s="293">
        <f t="shared" si="40"/>
        <v>0</v>
      </c>
      <c r="H130" s="292">
        <f>IF(VLOOKUP($A130,'hk2017'!$A:$G,1)=$A130,VLOOKUP($A130,'hk2017'!$A:$G,6),0)</f>
        <v>0</v>
      </c>
      <c r="I130" s="292">
        <f>IF(VLOOKUP($A130,'hk2017'!$A:$G,1)=$A130,VLOOKUP($A130,'hk2017'!$A:$G,7),0)</f>
        <v>0</v>
      </c>
      <c r="J130" s="292">
        <f>IF(VLOOKUP($A130,'hk2017'!$A:$H,1)=$A130,VLOOKUP($A130,'hk2017'!$A:$H,8),0)</f>
        <v>0</v>
      </c>
      <c r="K130" s="294">
        <f t="shared" si="41"/>
        <v>0</v>
      </c>
      <c r="L130" s="301"/>
    </row>
    <row r="131" spans="1:12" ht="12.75" outlineLevel="1">
      <c r="A131" s="286" t="str">
        <f t="shared" si="39"/>
        <v>259</v>
      </c>
      <c r="B131" s="287" t="s">
        <v>2388</v>
      </c>
      <c r="C131" s="287" t="s">
        <v>2389</v>
      </c>
      <c r="D131" s="292">
        <f>IF(VLOOKUP($A131,'hk2018'!$A:$G,1)=$A131,VLOOKUP($A131,'hk2018'!$A:$G,6),0)</f>
        <v>0</v>
      </c>
      <c r="E131" s="292">
        <f>IF(VLOOKUP($A131,'hk2018'!$A:$G,1)=$A131,VLOOKUP($A131,'hk2018'!$A:$G,7),0)</f>
        <v>0</v>
      </c>
      <c r="F131" s="292">
        <f>IF(VLOOKUP($A131,'hk2018'!$A:$H,1)=$A131,VLOOKUP($A131,'hk2018'!$A:$H,8),0)</f>
        <v>0</v>
      </c>
      <c r="G131" s="293">
        <f t="shared" si="40"/>
        <v>0</v>
      </c>
      <c r="H131" s="292">
        <f>IF(VLOOKUP($A131,'hk2017'!$A:$G,1)=$A131,VLOOKUP($A131,'hk2017'!$A:$G,6),0)</f>
        <v>0</v>
      </c>
      <c r="I131" s="292">
        <f>IF(VLOOKUP($A131,'hk2017'!$A:$G,1)=$A131,VLOOKUP($A131,'hk2017'!$A:$G,7),0)</f>
        <v>0</v>
      </c>
      <c r="J131" s="292">
        <f>IF(VLOOKUP($A131,'hk2017'!$A:$H,1)=$A131,VLOOKUP($A131,'hk2017'!$A:$H,8),0)</f>
        <v>0</v>
      </c>
      <c r="K131" s="294">
        <f t="shared" si="41"/>
        <v>0</v>
      </c>
      <c r="L131" s="301"/>
    </row>
    <row r="132" spans="1:12" ht="13.5" outlineLevel="1" thickBot="1">
      <c r="A132" s="302"/>
      <c r="B132" s="303"/>
      <c r="C132" s="303"/>
      <c r="D132" s="296"/>
      <c r="E132" s="296"/>
      <c r="F132" s="296"/>
      <c r="G132" s="297"/>
      <c r="H132" s="296"/>
      <c r="I132" s="296"/>
      <c r="J132" s="296"/>
      <c r="K132" s="298"/>
      <c r="L132" s="301"/>
    </row>
    <row r="133" spans="1:12" ht="12.75">
      <c r="A133" s="312" t="s">
        <v>1204</v>
      </c>
      <c r="B133" s="313"/>
      <c r="C133" s="314" t="s">
        <v>2390</v>
      </c>
      <c r="D133" s="283">
        <f t="shared" ref="D133:K133" si="42">SUM(D134)</f>
        <v>-884.69000000040978</v>
      </c>
      <c r="E133" s="283">
        <f t="shared" si="42"/>
        <v>4760244.74</v>
      </c>
      <c r="F133" s="283">
        <f t="shared" si="42"/>
        <v>4759367.63</v>
      </c>
      <c r="G133" s="299">
        <f t="shared" si="42"/>
        <v>-7.5800000000745058</v>
      </c>
      <c r="H133" s="283">
        <f t="shared" si="42"/>
        <v>-0.30000000074505806</v>
      </c>
      <c r="I133" s="283">
        <f t="shared" si="42"/>
        <v>5121607.28</v>
      </c>
      <c r="J133" s="283">
        <f t="shared" si="42"/>
        <v>5122491.67</v>
      </c>
      <c r="K133" s="300">
        <f t="shared" si="42"/>
        <v>-884.69000000040978</v>
      </c>
      <c r="L133" s="301"/>
    </row>
    <row r="134" spans="1:12" ht="12.75" outlineLevel="1">
      <c r="A134" s="286" t="str">
        <f>LEFT(B134,3)</f>
        <v>261</v>
      </c>
      <c r="B134" s="287" t="s">
        <v>2391</v>
      </c>
      <c r="C134" s="287" t="s">
        <v>2392</v>
      </c>
      <c r="D134" s="292">
        <f>IF(VLOOKUP($A134,'hk2018'!$A:$G,1)=$A134,VLOOKUP($A134,'hk2018'!$A:$G,6),0)</f>
        <v>-884.69000000040978</v>
      </c>
      <c r="E134" s="292">
        <f>IF(VLOOKUP($A134,'hk2018'!$A:$G,1)=$A134,VLOOKUP($A134,'hk2018'!$A:$G,7),0)</f>
        <v>4760244.74</v>
      </c>
      <c r="F134" s="292">
        <f>IF(VLOOKUP($A134,'hk2018'!$A:$H,1)=$A134,VLOOKUP($A134,'hk2018'!$A:$H,8),0)</f>
        <v>4759367.63</v>
      </c>
      <c r="G134" s="293">
        <f>SUM(D134+E134-F134)</f>
        <v>-7.5800000000745058</v>
      </c>
      <c r="H134" s="292">
        <f>IF(VLOOKUP($A134,'hk2017'!$A:$G,1)=$A134,VLOOKUP($A134,'hk2017'!$A:$G,6),0)</f>
        <v>-0.30000000074505806</v>
      </c>
      <c r="I134" s="292">
        <f>IF(VLOOKUP($A134,'hk2017'!$A:$G,1)=$A134,VLOOKUP($A134,'hk2017'!$A:$G,7),0)</f>
        <v>5121607.28</v>
      </c>
      <c r="J134" s="292">
        <f>IF(VLOOKUP($A134,'hk2017'!$A:$H,1)=$A134,VLOOKUP($A134,'hk2017'!$A:$H,8),0)</f>
        <v>5122491.67</v>
      </c>
      <c r="K134" s="294">
        <f>SUM(H134+I134-J134)</f>
        <v>-884.69000000040978</v>
      </c>
      <c r="L134" s="301"/>
    </row>
    <row r="135" spans="1:12" ht="13.5" outlineLevel="1" thickBot="1">
      <c r="A135" s="302"/>
      <c r="B135" s="303"/>
      <c r="C135" s="303"/>
      <c r="D135" s="296"/>
      <c r="E135" s="296"/>
      <c r="F135" s="296"/>
      <c r="G135" s="297"/>
      <c r="H135" s="296"/>
      <c r="I135" s="296"/>
      <c r="J135" s="296"/>
      <c r="K135" s="298"/>
      <c r="L135" s="301"/>
    </row>
    <row r="136" spans="1:12">
      <c r="A136" s="312" t="s">
        <v>1205</v>
      </c>
      <c r="B136" s="313"/>
      <c r="C136" s="314" t="s">
        <v>2393</v>
      </c>
      <c r="D136" s="283">
        <f t="shared" ref="D136:K136" si="43">SUM(D137:D138)</f>
        <v>0</v>
      </c>
      <c r="E136" s="283">
        <f t="shared" si="43"/>
        <v>0</v>
      </c>
      <c r="F136" s="283">
        <f t="shared" si="43"/>
        <v>0</v>
      </c>
      <c r="G136" s="284">
        <f t="shared" si="43"/>
        <v>0</v>
      </c>
      <c r="H136" s="283">
        <f t="shared" si="43"/>
        <v>0</v>
      </c>
      <c r="I136" s="283">
        <f t="shared" si="43"/>
        <v>0</v>
      </c>
      <c r="J136" s="283">
        <f t="shared" si="43"/>
        <v>0</v>
      </c>
      <c r="K136" s="285">
        <f t="shared" si="43"/>
        <v>0</v>
      </c>
    </row>
    <row r="137" spans="1:12" outlineLevel="1">
      <c r="A137" s="286" t="str">
        <f>LEFT(B137,3)</f>
        <v>291</v>
      </c>
      <c r="B137" s="287" t="s">
        <v>2394</v>
      </c>
      <c r="C137" s="287" t="s">
        <v>2395</v>
      </c>
      <c r="D137" s="292">
        <f>IF(VLOOKUP($A137,'hk2018'!$A:$G,1)=$A137,VLOOKUP($A137,'hk2018'!$A:$G,6),0)</f>
        <v>0</v>
      </c>
      <c r="E137" s="292">
        <f>IF(VLOOKUP($A137,'hk2018'!$A:$G,1)=$A137,VLOOKUP($A137,'hk2018'!$A:$G,7),0)</f>
        <v>0</v>
      </c>
      <c r="F137" s="292">
        <f>IF(VLOOKUP($A137,'hk2018'!$A:$H,1)=$A137,VLOOKUP($A137,'hk2018'!$A:$H,8),0)</f>
        <v>0</v>
      </c>
      <c r="G137" s="293">
        <f>SUM(D137+E137-F137)</f>
        <v>0</v>
      </c>
      <c r="H137" s="292">
        <f>IF(VLOOKUP($A137,'hk2017'!$A:$G,1)=$A137,VLOOKUP($A137,'hk2017'!$A:$G,6),0)</f>
        <v>0</v>
      </c>
      <c r="I137" s="292">
        <f>IF(VLOOKUP($A137,'hk2017'!$A:$G,1)=$A137,VLOOKUP($A137,'hk2017'!$A:$G,7),0)</f>
        <v>0</v>
      </c>
      <c r="J137" s="292">
        <f>IF(VLOOKUP($A137,'hk2017'!$A:$H,1)=$A137,VLOOKUP($A137,'hk2017'!$A:$H,8),0)</f>
        <v>0</v>
      </c>
      <c r="K137" s="294">
        <f>SUM(H137+I137-J137)</f>
        <v>0</v>
      </c>
    </row>
    <row r="138" spans="1:12" outlineLevel="1">
      <c r="A138" s="308" t="s">
        <v>2396</v>
      </c>
      <c r="B138" s="287"/>
      <c r="C138" s="288" t="s">
        <v>2397</v>
      </c>
      <c r="D138" s="292">
        <f>IF(VLOOKUP($A138,'hk2018'!$A:$G,1)=$A138,VLOOKUP($A138,'hk2018'!$A:$G,6),0)</f>
        <v>0</v>
      </c>
      <c r="E138" s="292">
        <f>IF(VLOOKUP($A138,'hk2018'!$A:$G,1)=$A138,VLOOKUP($A138,'hk2018'!$A:$G,7),0)</f>
        <v>0</v>
      </c>
      <c r="F138" s="292">
        <f>IF(VLOOKUP($A138,'hk2018'!$A:$H,1)=$A138,VLOOKUP($A138,'hk2018'!$A:$H,8),0)</f>
        <v>0</v>
      </c>
      <c r="G138" s="293">
        <f>SUM(D138+E138-F138)</f>
        <v>0</v>
      </c>
      <c r="H138" s="292">
        <f>IF(VLOOKUP($A138,'hk2017'!$A:$G,1)=$A138,VLOOKUP($A138,'hk2017'!$A:$G,6),0)</f>
        <v>0</v>
      </c>
      <c r="I138" s="292">
        <f>IF(VLOOKUP($A138,'hk2017'!$A:$G,1)=$A138,VLOOKUP($A138,'hk2017'!$A:$G,7),0)</f>
        <v>0</v>
      </c>
      <c r="J138" s="292">
        <f>IF(VLOOKUP($A138,'hk2017'!$A:$H,1)=$A138,VLOOKUP($A138,'hk2017'!$A:$H,8),0)</f>
        <v>0</v>
      </c>
      <c r="K138" s="294">
        <f>SUM(H138+I138-J138)</f>
        <v>0</v>
      </c>
    </row>
    <row r="139" spans="1:12" ht="11.25" outlineLevel="1" thickBot="1">
      <c r="A139" s="274"/>
      <c r="B139" s="287"/>
      <c r="C139" s="270"/>
      <c r="H139" s="318"/>
      <c r="I139" s="318"/>
      <c r="J139" s="318"/>
      <c r="K139" s="320"/>
    </row>
    <row r="140" spans="1:12" ht="12" thickBot="1">
      <c r="A140" s="275" t="s">
        <v>2398</v>
      </c>
      <c r="B140" s="276"/>
      <c r="C140" s="276" t="s">
        <v>34</v>
      </c>
      <c r="D140" s="309">
        <f t="shared" ref="D140:K140" si="44">SUM(D141+D148+D156+D162+D170+D177+D185+D196+D207)</f>
        <v>1955610.1199999994</v>
      </c>
      <c r="E140" s="309">
        <f t="shared" si="44"/>
        <v>19701185.18</v>
      </c>
      <c r="F140" s="309">
        <f t="shared" si="44"/>
        <v>19298397.760000002</v>
      </c>
      <c r="G140" s="310">
        <f t="shared" si="44"/>
        <v>2358397.5399999996</v>
      </c>
      <c r="H140" s="309">
        <f t="shared" si="44"/>
        <v>2821888.4899999993</v>
      </c>
      <c r="I140" s="309">
        <f t="shared" si="44"/>
        <v>19300858.710000001</v>
      </c>
      <c r="J140" s="309">
        <f t="shared" si="44"/>
        <v>20167137.079999998</v>
      </c>
      <c r="K140" s="311">
        <f t="shared" si="44"/>
        <v>1955610.1199999992</v>
      </c>
    </row>
    <row r="141" spans="1:12">
      <c r="A141" s="312" t="s">
        <v>1226</v>
      </c>
      <c r="B141" s="313"/>
      <c r="C141" s="314" t="s">
        <v>1601</v>
      </c>
      <c r="D141" s="283">
        <f t="shared" ref="D141:K141" si="45">SUM(D142:D147)</f>
        <v>1047437.7299999997</v>
      </c>
      <c r="E141" s="283">
        <f t="shared" si="45"/>
        <v>5407127.0200000005</v>
      </c>
      <c r="F141" s="283">
        <f t="shared" si="45"/>
        <v>4132676.79</v>
      </c>
      <c r="G141" s="299">
        <f t="shared" si="45"/>
        <v>2321887.96</v>
      </c>
      <c r="H141" s="283">
        <f t="shared" si="45"/>
        <v>1455202.0999999999</v>
      </c>
      <c r="I141" s="283">
        <f t="shared" si="45"/>
        <v>4451039.34</v>
      </c>
      <c r="J141" s="283">
        <f t="shared" si="45"/>
        <v>4858803.71</v>
      </c>
      <c r="K141" s="300">
        <f t="shared" si="45"/>
        <v>1047437.7299999997</v>
      </c>
    </row>
    <row r="142" spans="1:12" outlineLevel="1">
      <c r="A142" s="286" t="str">
        <f>LEFT(B142,3)</f>
        <v>311</v>
      </c>
      <c r="B142" s="287" t="s">
        <v>2399</v>
      </c>
      <c r="C142" s="287" t="s">
        <v>2400</v>
      </c>
      <c r="D142" s="292">
        <f>IF(VLOOKUP($A142,'hk2018'!$A:$G,1)=$A142,VLOOKUP($A142,'hk2018'!$A:$G,6),0)</f>
        <v>1035706.1399999997</v>
      </c>
      <c r="E142" s="292">
        <f>IF(VLOOKUP($A142,'hk2018'!$A:$G,1)=$A142,VLOOKUP($A142,'hk2018'!$A:$G,7),0)</f>
        <v>4721707.9000000004</v>
      </c>
      <c r="F142" s="292">
        <f>IF(VLOOKUP($A142,'hk2018'!$A:$H,1)=$A142,VLOOKUP($A142,'hk2018'!$A:$H,8),0)</f>
        <v>3444148.37</v>
      </c>
      <c r="G142" s="293">
        <f t="shared" ref="G142:G147" si="46">SUM(D142+E142-F142)</f>
        <v>2313265.67</v>
      </c>
      <c r="H142" s="292">
        <f>IF(VLOOKUP($A142,'hk2017'!$A:$G,1)=$A142,VLOOKUP($A142,'hk2017'!$A:$G,6),0)</f>
        <v>1437518.5899999999</v>
      </c>
      <c r="I142" s="292">
        <f>IF(VLOOKUP($A142,'hk2017'!$A:$G,1)=$A142,VLOOKUP($A142,'hk2017'!$A:$G,7),0)</f>
        <v>4147088.62</v>
      </c>
      <c r="J142" s="292">
        <f>IF(VLOOKUP($A142,'hk2017'!$A:$H,1)=$A142,VLOOKUP($A142,'hk2017'!$A:$H,8),0)</f>
        <v>4548901.07</v>
      </c>
      <c r="K142" s="294">
        <f t="shared" ref="K142:K147" si="47">SUM(H142+I142-J142)</f>
        <v>1035706.1399999997</v>
      </c>
    </row>
    <row r="143" spans="1:12" outlineLevel="1">
      <c r="A143" s="286" t="str">
        <f>LEFT(B143,3)</f>
        <v>312</v>
      </c>
      <c r="B143" s="287" t="s">
        <v>2401</v>
      </c>
      <c r="C143" s="287" t="s">
        <v>2402</v>
      </c>
      <c r="D143" s="292">
        <f>IF(VLOOKUP($A143,'hk2018'!$A:$G,1)=$A143,VLOOKUP($A143,'hk2018'!$A:$G,6),0)</f>
        <v>0</v>
      </c>
      <c r="E143" s="292">
        <f>IF(VLOOKUP($A143,'hk2018'!$A:$G,1)=$A143,VLOOKUP($A143,'hk2018'!$A:$G,7),0)</f>
        <v>0</v>
      </c>
      <c r="F143" s="292">
        <f>IF(VLOOKUP($A143,'hk2018'!$A:$H,1)=$A143,VLOOKUP($A143,'hk2018'!$A:$H,8),0)</f>
        <v>0</v>
      </c>
      <c r="G143" s="293">
        <f t="shared" si="46"/>
        <v>0</v>
      </c>
      <c r="H143" s="292">
        <f>IF(VLOOKUP($A143,'hk2017'!$A:$G,1)=$A143,VLOOKUP($A143,'hk2017'!$A:$G,6),0)</f>
        <v>0</v>
      </c>
      <c r="I143" s="292">
        <f>IF(VLOOKUP($A143,'hk2017'!$A:$G,1)=$A143,VLOOKUP($A143,'hk2017'!$A:$G,7),0)</f>
        <v>0</v>
      </c>
      <c r="J143" s="292">
        <f>IF(VLOOKUP($A143,'hk2017'!$A:$H,1)=$A143,VLOOKUP($A143,'hk2017'!$A:$H,8),0)</f>
        <v>0</v>
      </c>
      <c r="K143" s="294">
        <f t="shared" si="47"/>
        <v>0</v>
      </c>
    </row>
    <row r="144" spans="1:12" outlineLevel="1">
      <c r="A144" s="286" t="str">
        <f>LEFT(B144,3)</f>
        <v>313</v>
      </c>
      <c r="B144" s="287" t="s">
        <v>2403</v>
      </c>
      <c r="C144" s="287" t="s">
        <v>2404</v>
      </c>
      <c r="D144" s="292">
        <f>IF(VLOOKUP($A144,'hk2018'!$A:$G,1)=$A144,VLOOKUP($A144,'hk2018'!$A:$G,6),0)</f>
        <v>0</v>
      </c>
      <c r="E144" s="292">
        <f>IF(VLOOKUP($A144,'hk2018'!$A:$G,1)=$A144,VLOOKUP($A144,'hk2018'!$A:$G,7),0)</f>
        <v>0</v>
      </c>
      <c r="F144" s="292">
        <f>IF(VLOOKUP($A144,'hk2018'!$A:$H,1)=$A144,VLOOKUP($A144,'hk2018'!$A:$H,8),0)</f>
        <v>0</v>
      </c>
      <c r="G144" s="293">
        <f t="shared" si="46"/>
        <v>0</v>
      </c>
      <c r="H144" s="292">
        <f>IF(VLOOKUP($A144,'hk2017'!$A:$G,1)=$A144,VLOOKUP($A144,'hk2017'!$A:$G,6),0)</f>
        <v>0</v>
      </c>
      <c r="I144" s="292">
        <f>IF(VLOOKUP($A144,'hk2017'!$A:$G,1)=$A144,VLOOKUP($A144,'hk2017'!$A:$G,7),0)</f>
        <v>0</v>
      </c>
      <c r="J144" s="292">
        <f>IF(VLOOKUP($A144,'hk2017'!$A:$H,1)=$A144,VLOOKUP($A144,'hk2017'!$A:$H,8),0)</f>
        <v>0</v>
      </c>
      <c r="K144" s="294">
        <f t="shared" si="47"/>
        <v>0</v>
      </c>
    </row>
    <row r="145" spans="1:12" outlineLevel="1">
      <c r="A145" s="286" t="str">
        <f>LEFT(B145,3)</f>
        <v>314</v>
      </c>
      <c r="B145" s="287" t="s">
        <v>2405</v>
      </c>
      <c r="C145" s="287" t="s">
        <v>2406</v>
      </c>
      <c r="D145" s="292">
        <f>IF(VLOOKUP($A145,'hk2018'!$A:$G,1)=$A145,VLOOKUP($A145,'hk2018'!$A:$G,6),0)</f>
        <v>6022.04</v>
      </c>
      <c r="E145" s="292">
        <f>IF(VLOOKUP($A145,'hk2018'!$A:$G,1)=$A145,VLOOKUP($A145,'hk2018'!$A:$G,7),0)</f>
        <v>2403.96</v>
      </c>
      <c r="F145" s="292">
        <f>IF(VLOOKUP($A145,'hk2018'!$A:$H,1)=$A145,VLOOKUP($A145,'hk2018'!$A:$H,8),0)</f>
        <v>3575</v>
      </c>
      <c r="G145" s="293">
        <f t="shared" si="46"/>
        <v>4851</v>
      </c>
      <c r="H145" s="292">
        <f>IF(VLOOKUP($A145,'hk2017'!$A:$G,1)=$A145,VLOOKUP($A145,'hk2017'!$A:$G,6),0)</f>
        <v>15977.529999999999</v>
      </c>
      <c r="I145" s="292">
        <f>IF(VLOOKUP($A145,'hk2017'!$A:$G,1)=$A145,VLOOKUP($A145,'hk2017'!$A:$G,7),0)</f>
        <v>7944.47</v>
      </c>
      <c r="J145" s="292">
        <f>IF(VLOOKUP($A145,'hk2017'!$A:$H,1)=$A145,VLOOKUP($A145,'hk2017'!$A:$H,8),0)</f>
        <v>17899.96</v>
      </c>
      <c r="K145" s="294">
        <f t="shared" si="47"/>
        <v>6022.0400000000009</v>
      </c>
    </row>
    <row r="146" spans="1:12" outlineLevel="1">
      <c r="A146" s="286" t="str">
        <f>LEFT(B146,3)</f>
        <v>315</v>
      </c>
      <c r="B146" s="287" t="s">
        <v>2407</v>
      </c>
      <c r="C146" s="287" t="s">
        <v>2408</v>
      </c>
      <c r="D146" s="292">
        <f>IF(VLOOKUP($A146,'hk2018'!$A:$G,1)=$A146,VLOOKUP($A146,'hk2018'!$A:$G,6),0)</f>
        <v>5709.5500000000466</v>
      </c>
      <c r="E146" s="292">
        <f>IF(VLOOKUP($A146,'hk2018'!$A:$G,1)=$A146,VLOOKUP($A146,'hk2018'!$A:$G,7),0)</f>
        <v>683015.16</v>
      </c>
      <c r="F146" s="292">
        <f>IF(VLOOKUP($A146,'hk2018'!$A:$H,1)=$A146,VLOOKUP($A146,'hk2018'!$A:$H,8),0)</f>
        <v>684953.42</v>
      </c>
      <c r="G146" s="293">
        <f t="shared" si="46"/>
        <v>3771.2900000000373</v>
      </c>
      <c r="H146" s="292">
        <f>IF(VLOOKUP($A146,'hk2017'!$A:$G,1)=$A146,VLOOKUP($A146,'hk2017'!$A:$G,6),0)</f>
        <v>1705.9799999999814</v>
      </c>
      <c r="I146" s="292">
        <f>IF(VLOOKUP($A146,'hk2017'!$A:$G,1)=$A146,VLOOKUP($A146,'hk2017'!$A:$G,7),0)</f>
        <v>296006.25</v>
      </c>
      <c r="J146" s="292">
        <f>IF(VLOOKUP($A146,'hk2017'!$A:$H,1)=$A146,VLOOKUP($A146,'hk2017'!$A:$H,8),0)</f>
        <v>292002.68</v>
      </c>
      <c r="K146" s="294">
        <f t="shared" si="47"/>
        <v>5709.5499999999884</v>
      </c>
    </row>
    <row r="147" spans="1:12" ht="11.25" outlineLevel="1" thickBot="1">
      <c r="A147" s="324" t="s">
        <v>487</v>
      </c>
      <c r="B147" s="303"/>
      <c r="C147" s="287" t="s">
        <v>2408</v>
      </c>
      <c r="D147" s="292">
        <f>IF(VLOOKUP($A147,'hk2018'!$A:$G,1)=$A147,VLOOKUP($A147,'hk2018'!$A:$G,6),0)</f>
        <v>0</v>
      </c>
      <c r="E147" s="292">
        <f>IF(VLOOKUP($A147,'hk2018'!$A:$G,1)=$A147,VLOOKUP($A147,'hk2018'!$A:$G,7),0)</f>
        <v>0</v>
      </c>
      <c r="F147" s="292">
        <f>IF(VLOOKUP($A147,'hk2018'!$A:$H,1)=$A147,VLOOKUP($A147,'hk2018'!$A:$H,8),0)</f>
        <v>0</v>
      </c>
      <c r="G147" s="293">
        <f t="shared" si="46"/>
        <v>0</v>
      </c>
      <c r="H147" s="292">
        <f>IF(VLOOKUP($A147,'hk2017'!$A:$G,1)=$A147,VLOOKUP($A147,'hk2017'!$A:$G,6),0)</f>
        <v>0</v>
      </c>
      <c r="I147" s="292">
        <f>IF(VLOOKUP($A147,'hk2017'!$A:$G,1)=$A147,VLOOKUP($A147,'hk2017'!$A:$G,7),0)</f>
        <v>0</v>
      </c>
      <c r="J147" s="292">
        <f>IF(VLOOKUP($A147,'hk2017'!$A:$H,1)=$A147,VLOOKUP($A147,'hk2017'!$A:$H,8),0)</f>
        <v>0</v>
      </c>
      <c r="K147" s="294">
        <f t="shared" si="47"/>
        <v>0</v>
      </c>
    </row>
    <row r="148" spans="1:12" ht="12.75">
      <c r="A148" s="312" t="s">
        <v>1225</v>
      </c>
      <c r="B148" s="313"/>
      <c r="C148" s="314" t="s">
        <v>2409</v>
      </c>
      <c r="D148" s="283">
        <f t="shared" ref="D148:K148" si="48">SUM(D149:D155)</f>
        <v>-678104.72999999975</v>
      </c>
      <c r="E148" s="283">
        <f t="shared" si="48"/>
        <v>2974001.7199999997</v>
      </c>
      <c r="F148" s="283">
        <f t="shared" si="48"/>
        <v>2728034.11</v>
      </c>
      <c r="G148" s="299">
        <f t="shared" si="48"/>
        <v>-432137.12000000005</v>
      </c>
      <c r="H148" s="283">
        <f t="shared" si="48"/>
        <v>-299563.85000000038</v>
      </c>
      <c r="I148" s="283">
        <f t="shared" si="48"/>
        <v>3145103.72</v>
      </c>
      <c r="J148" s="283">
        <f t="shared" si="48"/>
        <v>3523644.6</v>
      </c>
      <c r="K148" s="300">
        <f t="shared" si="48"/>
        <v>-678104.73000000021</v>
      </c>
      <c r="L148" s="301"/>
    </row>
    <row r="149" spans="1:12" ht="12.75" outlineLevel="1">
      <c r="A149" s="286" t="str">
        <f t="shared" ref="A149:A154" si="49">LEFT(B149,3)</f>
        <v>321</v>
      </c>
      <c r="B149" s="287" t="s">
        <v>2410</v>
      </c>
      <c r="C149" s="287" t="s">
        <v>2411</v>
      </c>
      <c r="D149" s="292">
        <f>IF(VLOOKUP($A149,'hk2018'!$A:$G,1)=$A149,VLOOKUP($A149,'hk2018'!$A:$G,6),0)</f>
        <v>-665638.19999999972</v>
      </c>
      <c r="E149" s="292">
        <f>IF(VLOOKUP($A149,'hk2018'!$A:$G,1)=$A149,VLOOKUP($A149,'hk2018'!$A:$G,7),0)</f>
        <v>2727422.8</v>
      </c>
      <c r="F149" s="292">
        <f>IF(VLOOKUP($A149,'hk2018'!$A:$H,1)=$A149,VLOOKUP($A149,'hk2018'!$A:$H,8),0)</f>
        <v>2471404.91</v>
      </c>
      <c r="G149" s="293">
        <f t="shared" ref="G149:G155" si="50">SUM(D149+E149-F149)</f>
        <v>-409620.31000000006</v>
      </c>
      <c r="H149" s="292">
        <f>IF(VLOOKUP($A149,'hk2017'!$A:$G,1)=$A149,VLOOKUP($A149,'hk2017'!$A:$G,6),0)</f>
        <v>-288651.19000000041</v>
      </c>
      <c r="I149" s="292">
        <f>IF(VLOOKUP($A149,'hk2017'!$A:$G,1)=$A149,VLOOKUP($A149,'hk2017'!$A:$G,7),0)</f>
        <v>3134023.87</v>
      </c>
      <c r="J149" s="292">
        <f>IF(VLOOKUP($A149,'hk2017'!$A:$H,1)=$A149,VLOOKUP($A149,'hk2017'!$A:$H,8),0)</f>
        <v>3511010.88</v>
      </c>
      <c r="K149" s="294">
        <f t="shared" ref="K149:K155" si="51">SUM(H149+I149-J149)</f>
        <v>-665638.20000000019</v>
      </c>
      <c r="L149" s="301"/>
    </row>
    <row r="150" spans="1:12" ht="12.75" outlineLevel="1">
      <c r="A150" s="286" t="str">
        <f t="shared" si="49"/>
        <v>322</v>
      </c>
      <c r="B150" s="287" t="s">
        <v>2412</v>
      </c>
      <c r="C150" s="287" t="s">
        <v>2413</v>
      </c>
      <c r="D150" s="292">
        <f>IF(VLOOKUP($A150,'hk2018'!$A:$G,1)=$A150,VLOOKUP($A150,'hk2018'!$A:$G,6),0)</f>
        <v>0</v>
      </c>
      <c r="E150" s="292">
        <f>IF(VLOOKUP($A150,'hk2018'!$A:$G,1)=$A150,VLOOKUP($A150,'hk2018'!$A:$G,7),0)</f>
        <v>0</v>
      </c>
      <c r="F150" s="292">
        <f>IF(VLOOKUP($A150,'hk2018'!$A:$H,1)=$A150,VLOOKUP($A150,'hk2018'!$A:$H,8),0)</f>
        <v>0</v>
      </c>
      <c r="G150" s="293">
        <f t="shared" si="50"/>
        <v>0</v>
      </c>
      <c r="H150" s="292">
        <f>IF(VLOOKUP($A150,'hk2017'!$A:$G,1)=$A150,VLOOKUP($A150,'hk2017'!$A:$G,6),0)</f>
        <v>0</v>
      </c>
      <c r="I150" s="292">
        <f>IF(VLOOKUP($A150,'hk2017'!$A:$G,1)=$A150,VLOOKUP($A150,'hk2017'!$A:$G,7),0)</f>
        <v>0</v>
      </c>
      <c r="J150" s="292">
        <f>IF(VLOOKUP($A150,'hk2017'!$A:$H,1)=$A150,VLOOKUP($A150,'hk2017'!$A:$H,8),0)</f>
        <v>0</v>
      </c>
      <c r="K150" s="294">
        <f t="shared" si="51"/>
        <v>0</v>
      </c>
      <c r="L150" s="301"/>
    </row>
    <row r="151" spans="1:12" ht="12.75" outlineLevel="1">
      <c r="A151" s="286" t="str">
        <f t="shared" si="49"/>
        <v>323</v>
      </c>
      <c r="B151" s="287" t="s">
        <v>2414</v>
      </c>
      <c r="C151" s="287" t="s">
        <v>2415</v>
      </c>
      <c r="D151" s="292">
        <f>IF(VLOOKUP($A151,'hk2018'!$A:$G,1)=$A151,VLOOKUP($A151,'hk2018'!$A:$G,6),0)</f>
        <v>-9069.14</v>
      </c>
      <c r="E151" s="292">
        <f>IF(VLOOKUP($A151,'hk2018'!$A:$G,1)=$A151,VLOOKUP($A151,'hk2018'!$A:$G,7),0)</f>
        <v>9069.14</v>
      </c>
      <c r="F151" s="292">
        <f>IF(VLOOKUP($A151,'hk2018'!$A:$H,1)=$A151,VLOOKUP($A151,'hk2018'!$A:$H,8),0)</f>
        <v>19197.11</v>
      </c>
      <c r="G151" s="293">
        <f t="shared" si="50"/>
        <v>-19197.11</v>
      </c>
      <c r="H151" s="292">
        <f>IF(VLOOKUP($A151,'hk2017'!$A:$G,1)=$A151,VLOOKUP($A151,'hk2017'!$A:$G,6),0)</f>
        <v>-10449.36</v>
      </c>
      <c r="I151" s="292">
        <f>IF(VLOOKUP($A151,'hk2017'!$A:$G,1)=$A151,VLOOKUP($A151,'hk2017'!$A:$G,7),0)</f>
        <v>10449.36</v>
      </c>
      <c r="J151" s="292">
        <f>IF(VLOOKUP($A151,'hk2017'!$A:$H,1)=$A151,VLOOKUP($A151,'hk2017'!$A:$H,8),0)</f>
        <v>9069.14</v>
      </c>
      <c r="K151" s="294">
        <f t="shared" si="51"/>
        <v>-9069.14</v>
      </c>
      <c r="L151" s="301"/>
    </row>
    <row r="152" spans="1:12" ht="12.75" outlineLevel="1">
      <c r="A152" s="286" t="str">
        <f t="shared" si="49"/>
        <v>324</v>
      </c>
      <c r="B152" s="287" t="s">
        <v>2416</v>
      </c>
      <c r="C152" s="287" t="s">
        <v>2417</v>
      </c>
      <c r="D152" s="292">
        <f>IF(VLOOKUP($A152,'hk2018'!$A:$G,1)=$A152,VLOOKUP($A152,'hk2018'!$A:$G,6),0)</f>
        <v>0</v>
      </c>
      <c r="E152" s="292">
        <f>IF(VLOOKUP($A152,'hk2018'!$A:$G,1)=$A152,VLOOKUP($A152,'hk2018'!$A:$G,7),0)</f>
        <v>0</v>
      </c>
      <c r="F152" s="292">
        <f>IF(VLOOKUP($A152,'hk2018'!$A:$H,1)=$A152,VLOOKUP($A152,'hk2018'!$A:$H,8),0)</f>
        <v>2870.4</v>
      </c>
      <c r="G152" s="293">
        <f t="shared" si="50"/>
        <v>-2870.4</v>
      </c>
      <c r="H152" s="292">
        <f>IF(VLOOKUP($A152,'hk2017'!$A:$G,1)=$A152,VLOOKUP($A152,'hk2017'!$A:$G,6),0)</f>
        <v>0</v>
      </c>
      <c r="I152" s="292">
        <f>IF(VLOOKUP($A152,'hk2017'!$A:$G,1)=$A152,VLOOKUP($A152,'hk2017'!$A:$G,7),0)</f>
        <v>0</v>
      </c>
      <c r="J152" s="292">
        <f>IF(VLOOKUP($A152,'hk2017'!$A:$H,1)=$A152,VLOOKUP($A152,'hk2017'!$A:$H,8),0)</f>
        <v>0</v>
      </c>
      <c r="K152" s="294">
        <f t="shared" si="51"/>
        <v>0</v>
      </c>
      <c r="L152" s="301"/>
    </row>
    <row r="153" spans="1:12" ht="12.75" outlineLevel="1">
      <c r="A153" s="286" t="str">
        <f t="shared" si="49"/>
        <v>325</v>
      </c>
      <c r="B153" s="287" t="s">
        <v>2418</v>
      </c>
      <c r="C153" s="287" t="s">
        <v>2419</v>
      </c>
      <c r="D153" s="292">
        <f>IF(VLOOKUP($A153,'hk2018'!$A:$G,1)=$A153,VLOOKUP($A153,'hk2018'!$A:$G,6),0)</f>
        <v>-315.98999999999069</v>
      </c>
      <c r="E153" s="292">
        <f>IF(VLOOKUP($A153,'hk2018'!$A:$G,1)=$A153,VLOOKUP($A153,'hk2018'!$A:$G,7),0)</f>
        <v>234428.78</v>
      </c>
      <c r="F153" s="292">
        <f>IF(VLOOKUP($A153,'hk2018'!$A:$H,1)=$A153,VLOOKUP($A153,'hk2018'!$A:$H,8),0)</f>
        <v>234515.09</v>
      </c>
      <c r="G153" s="293">
        <f t="shared" si="50"/>
        <v>-402.29999999998836</v>
      </c>
      <c r="H153" s="292">
        <f>IF(VLOOKUP($A153,'hk2017'!$A:$G,1)=$A153,VLOOKUP($A153,'hk2017'!$A:$G,6),0)</f>
        <v>-315.99</v>
      </c>
      <c r="I153" s="292">
        <f>IF(VLOOKUP($A153,'hk2017'!$A:$G,1)=$A153,VLOOKUP($A153,'hk2017'!$A:$G,7),0)</f>
        <v>483.18</v>
      </c>
      <c r="J153" s="292">
        <f>IF(VLOOKUP($A153,'hk2017'!$A:$H,1)=$A153,VLOOKUP($A153,'hk2017'!$A:$H,8),0)</f>
        <v>483.18</v>
      </c>
      <c r="K153" s="294">
        <f t="shared" si="51"/>
        <v>-315.99</v>
      </c>
      <c r="L153" s="301"/>
    </row>
    <row r="154" spans="1:12" ht="12.75" outlineLevel="1">
      <c r="A154" s="286" t="str">
        <f t="shared" si="49"/>
        <v>326</v>
      </c>
      <c r="B154" s="287" t="s">
        <v>2420</v>
      </c>
      <c r="C154" s="287" t="s">
        <v>2421</v>
      </c>
      <c r="D154" s="292">
        <f>IF(VLOOKUP($A154,'hk2018'!$A:$G,1)=$A154,VLOOKUP($A154,'hk2018'!$A:$G,6),0)</f>
        <v>-3081.4</v>
      </c>
      <c r="E154" s="292">
        <f>IF(VLOOKUP($A154,'hk2018'!$A:$G,1)=$A154,VLOOKUP($A154,'hk2018'!$A:$G,7),0)</f>
        <v>3081</v>
      </c>
      <c r="F154" s="292">
        <f>IF(VLOOKUP($A154,'hk2018'!$A:$H,1)=$A154,VLOOKUP($A154,'hk2018'!$A:$H,8),0)</f>
        <v>46.6</v>
      </c>
      <c r="G154" s="293">
        <f t="shared" si="50"/>
        <v>-47.000000000000092</v>
      </c>
      <c r="H154" s="292">
        <f>IF(VLOOKUP($A154,'hk2017'!$A:$G,1)=$A154,VLOOKUP($A154,'hk2017'!$A:$G,6),0)</f>
        <v>-147.31</v>
      </c>
      <c r="I154" s="292">
        <f>IF(VLOOKUP($A154,'hk2017'!$A:$G,1)=$A154,VLOOKUP($A154,'hk2017'!$A:$G,7),0)</f>
        <v>147.31</v>
      </c>
      <c r="J154" s="292">
        <f>IF(VLOOKUP($A154,'hk2017'!$A:$H,1)=$A154,VLOOKUP($A154,'hk2017'!$A:$H,8),0)</f>
        <v>3081.4</v>
      </c>
      <c r="K154" s="294">
        <f t="shared" si="51"/>
        <v>-3081.4</v>
      </c>
      <c r="L154" s="301"/>
    </row>
    <row r="155" spans="1:12" ht="13.5" outlineLevel="1" thickBot="1">
      <c r="A155" s="308" t="s">
        <v>2422</v>
      </c>
      <c r="B155" s="303"/>
      <c r="C155" s="288" t="s">
        <v>2423</v>
      </c>
      <c r="D155" s="292">
        <f>IF(VLOOKUP($A155,'hk2018'!$A:$G,1)=$A155,VLOOKUP($A155,'hk2018'!$A:$G,6),0)</f>
        <v>0</v>
      </c>
      <c r="E155" s="292">
        <f>IF(VLOOKUP($A155,'hk2018'!$A:$G,1)=$A155,VLOOKUP($A155,'hk2018'!$A:$G,7),0)</f>
        <v>0</v>
      </c>
      <c r="F155" s="292">
        <f>IF(VLOOKUP($A155,'hk2018'!$A:$H,1)=$A155,VLOOKUP($A155,'hk2018'!$A:$H,8),0)</f>
        <v>0</v>
      </c>
      <c r="G155" s="293">
        <f t="shared" si="50"/>
        <v>0</v>
      </c>
      <c r="H155" s="292">
        <f>IF(VLOOKUP($A155,'hk2017'!$A:$G,1)=$A155,VLOOKUP($A155,'hk2017'!$A:$G,6),0)</f>
        <v>0</v>
      </c>
      <c r="I155" s="292">
        <f>IF(VLOOKUP($A155,'hk2017'!$A:$G,1)=$A155,VLOOKUP($A155,'hk2017'!$A:$G,7),0)</f>
        <v>0</v>
      </c>
      <c r="J155" s="292">
        <f>IF(VLOOKUP($A155,'hk2017'!$A:$H,1)=$A155,VLOOKUP($A155,'hk2017'!$A:$H,8),0)</f>
        <v>0</v>
      </c>
      <c r="K155" s="294">
        <f t="shared" si="51"/>
        <v>0</v>
      </c>
      <c r="L155" s="301"/>
    </row>
    <row r="156" spans="1:12" ht="12.75">
      <c r="A156" s="312" t="s">
        <v>2029</v>
      </c>
      <c r="B156" s="313"/>
      <c r="C156" s="314" t="s">
        <v>2424</v>
      </c>
      <c r="D156" s="283">
        <f t="shared" ref="D156:K156" si="52">SUM(D157:D161)</f>
        <v>-154918.85000000009</v>
      </c>
      <c r="E156" s="283">
        <f t="shared" si="52"/>
        <v>1237953.1200000001</v>
      </c>
      <c r="F156" s="283">
        <f t="shared" si="52"/>
        <v>1169560.06</v>
      </c>
      <c r="G156" s="299">
        <f t="shared" si="52"/>
        <v>-86525.790000000066</v>
      </c>
      <c r="H156" s="283">
        <f t="shared" si="52"/>
        <v>-186991.21000000002</v>
      </c>
      <c r="I156" s="283">
        <f t="shared" si="52"/>
        <v>1273200.81</v>
      </c>
      <c r="J156" s="283">
        <f t="shared" si="52"/>
        <v>1241128.45</v>
      </c>
      <c r="K156" s="300">
        <f t="shared" si="52"/>
        <v>-154918.84999999998</v>
      </c>
      <c r="L156" s="301"/>
    </row>
    <row r="157" spans="1:12" ht="12.75" outlineLevel="1">
      <c r="A157" s="286" t="str">
        <f>LEFT(B157,3)</f>
        <v>331</v>
      </c>
      <c r="B157" s="287" t="s">
        <v>2425</v>
      </c>
      <c r="C157" s="287" t="s">
        <v>2426</v>
      </c>
      <c r="D157" s="292">
        <f>IF(VLOOKUP($A157,'hk2018'!$A:$G,1)=$A157,VLOOKUP($A157,'hk2018'!$A:$G,6),0)</f>
        <v>-58091.600000000093</v>
      </c>
      <c r="E157" s="292">
        <f>IF(VLOOKUP($A157,'hk2018'!$A:$G,1)=$A157,VLOOKUP($A157,'hk2018'!$A:$G,7),0)</f>
        <v>746520.51</v>
      </c>
      <c r="F157" s="292">
        <f>IF(VLOOKUP($A157,'hk2018'!$A:$H,1)=$A157,VLOOKUP($A157,'hk2018'!$A:$H,8),0)</f>
        <v>746336.7</v>
      </c>
      <c r="G157" s="293">
        <f>SUM(D157+E157-F157)</f>
        <v>-57907.790000000037</v>
      </c>
      <c r="H157" s="292">
        <f>IF(VLOOKUP($A157,'hk2017'!$A:$G,1)=$A157,VLOOKUP($A157,'hk2017'!$A:$G,6),0)</f>
        <v>-94540.030000000028</v>
      </c>
      <c r="I157" s="292">
        <f>IF(VLOOKUP($A157,'hk2017'!$A:$G,1)=$A157,VLOOKUP($A157,'hk2017'!$A:$G,7),0)</f>
        <v>763628.55</v>
      </c>
      <c r="J157" s="292">
        <f>IF(VLOOKUP($A157,'hk2017'!$A:$H,1)=$A157,VLOOKUP($A157,'hk2017'!$A:$H,8),0)</f>
        <v>727180.12</v>
      </c>
      <c r="K157" s="294">
        <f>SUM(H157+I157-J157)</f>
        <v>-58091.599999999977</v>
      </c>
      <c r="L157" s="301"/>
    </row>
    <row r="158" spans="1:12" ht="12.75" outlineLevel="1">
      <c r="A158" s="286" t="str">
        <f>LEFT(B158,3)</f>
        <v>333</v>
      </c>
      <c r="B158" s="287" t="s">
        <v>2427</v>
      </c>
      <c r="C158" s="287" t="s">
        <v>2428</v>
      </c>
      <c r="D158" s="292">
        <f>IF(VLOOKUP($A158,'hk2018'!$A:$G,1)=$A158,VLOOKUP($A158,'hk2018'!$A:$G,6),0)</f>
        <v>0</v>
      </c>
      <c r="E158" s="292">
        <f>IF(VLOOKUP($A158,'hk2018'!$A:$G,1)=$A158,VLOOKUP($A158,'hk2018'!$A:$G,7),0)</f>
        <v>3297.18</v>
      </c>
      <c r="F158" s="292">
        <f>IF(VLOOKUP($A158,'hk2018'!$A:$H,1)=$A158,VLOOKUP($A158,'hk2018'!$A:$H,8),0)</f>
        <v>3297.18</v>
      </c>
      <c r="G158" s="293">
        <f>SUM(D158+E158-F158)</f>
        <v>0</v>
      </c>
      <c r="H158" s="292">
        <f>IF(VLOOKUP($A158,'hk2017'!$A:$G,1)=$A158,VLOOKUP($A158,'hk2017'!$A:$G,6),0)</f>
        <v>0</v>
      </c>
      <c r="I158" s="292">
        <f>IF(VLOOKUP($A158,'hk2017'!$A:$G,1)=$A158,VLOOKUP($A158,'hk2017'!$A:$G,7),0)</f>
        <v>3607.73</v>
      </c>
      <c r="J158" s="292">
        <f>IF(VLOOKUP($A158,'hk2017'!$A:$H,1)=$A158,VLOOKUP($A158,'hk2017'!$A:$H,8),0)</f>
        <v>3607.73</v>
      </c>
      <c r="K158" s="294">
        <f>SUM(H158+I158-J158)</f>
        <v>0</v>
      </c>
      <c r="L158" s="301"/>
    </row>
    <row r="159" spans="1:12" ht="12.75" outlineLevel="1">
      <c r="A159" s="286" t="str">
        <f>LEFT(B159,3)</f>
        <v>335</v>
      </c>
      <c r="B159" s="287" t="s">
        <v>2429</v>
      </c>
      <c r="C159" s="287" t="s">
        <v>2430</v>
      </c>
      <c r="D159" s="292">
        <f>IF(VLOOKUP($A159,'hk2018'!$A:$G,1)=$A159,VLOOKUP($A159,'hk2018'!$A:$G,6),0)</f>
        <v>2576.5099999999948</v>
      </c>
      <c r="E159" s="292">
        <f>IF(VLOOKUP($A159,'hk2018'!$A:$G,1)=$A159,VLOOKUP($A159,'hk2018'!$A:$G,7),0)</f>
        <v>77101.5</v>
      </c>
      <c r="F159" s="292">
        <f>IF(VLOOKUP($A159,'hk2018'!$A:$H,1)=$A159,VLOOKUP($A159,'hk2018'!$A:$H,8),0)</f>
        <v>70262.11</v>
      </c>
      <c r="G159" s="293">
        <f>SUM(D159+E159-F159)</f>
        <v>9415.8999999999942</v>
      </c>
      <c r="H159" s="292">
        <f>IF(VLOOKUP($A159,'hk2017'!$A:$G,1)=$A159,VLOOKUP($A159,'hk2017'!$A:$G,6),0)</f>
        <v>2787.8099999999977</v>
      </c>
      <c r="I159" s="292">
        <f>IF(VLOOKUP($A159,'hk2017'!$A:$G,1)=$A159,VLOOKUP($A159,'hk2017'!$A:$G,7),0)</f>
        <v>157378.91</v>
      </c>
      <c r="J159" s="292">
        <f>IF(VLOOKUP($A159,'hk2017'!$A:$H,1)=$A159,VLOOKUP($A159,'hk2017'!$A:$H,8),0)</f>
        <v>157590.21</v>
      </c>
      <c r="K159" s="294">
        <f>SUM(H159+I159-J159)</f>
        <v>2576.5100000000093</v>
      </c>
      <c r="L159" s="301"/>
    </row>
    <row r="160" spans="1:12" ht="12.75" outlineLevel="1">
      <c r="A160" s="286" t="str">
        <f>LEFT(B160,3)</f>
        <v>336</v>
      </c>
      <c r="B160" s="287" t="s">
        <v>2431</v>
      </c>
      <c r="C160" s="287" t="s">
        <v>2432</v>
      </c>
      <c r="D160" s="292">
        <f>IF(VLOOKUP($A160,'hk2018'!$A:$G,1)=$A160,VLOOKUP($A160,'hk2018'!$A:$G,6),0)</f>
        <v>-99403.760000000009</v>
      </c>
      <c r="E160" s="292">
        <f>IF(VLOOKUP($A160,'hk2018'!$A:$G,1)=$A160,VLOOKUP($A160,'hk2018'!$A:$G,7),0)</f>
        <v>411033.93</v>
      </c>
      <c r="F160" s="292">
        <f>IF(VLOOKUP($A160,'hk2018'!$A:$H,1)=$A160,VLOOKUP($A160,'hk2018'!$A:$H,8),0)</f>
        <v>349664.07</v>
      </c>
      <c r="G160" s="293">
        <f>SUM(D160+E160-F160)</f>
        <v>-38033.900000000023</v>
      </c>
      <c r="H160" s="292">
        <f>IF(VLOOKUP($A160,'hk2017'!$A:$G,1)=$A160,VLOOKUP($A160,'hk2017'!$A:$G,6),0)</f>
        <v>-95238.989999999991</v>
      </c>
      <c r="I160" s="292">
        <f>IF(VLOOKUP($A160,'hk2017'!$A:$G,1)=$A160,VLOOKUP($A160,'hk2017'!$A:$G,7),0)</f>
        <v>348585.62</v>
      </c>
      <c r="J160" s="292">
        <f>IF(VLOOKUP($A160,'hk2017'!$A:$H,1)=$A160,VLOOKUP($A160,'hk2017'!$A:$H,8),0)</f>
        <v>352750.39</v>
      </c>
      <c r="K160" s="294">
        <f>SUM(H160+I160-J160)</f>
        <v>-99403.760000000009</v>
      </c>
      <c r="L160" s="301"/>
    </row>
    <row r="161" spans="1:12" ht="13.5" outlineLevel="1" thickBot="1">
      <c r="A161" s="302"/>
      <c r="B161" s="303"/>
      <c r="C161" s="303"/>
      <c r="D161" s="296"/>
      <c r="E161" s="296"/>
      <c r="F161" s="296"/>
      <c r="G161" s="297"/>
      <c r="H161" s="296"/>
      <c r="I161" s="296"/>
      <c r="J161" s="296"/>
      <c r="K161" s="298"/>
      <c r="L161" s="301"/>
    </row>
    <row r="162" spans="1:12" ht="12.75">
      <c r="A162" s="312" t="s">
        <v>2031</v>
      </c>
      <c r="B162" s="313"/>
      <c r="C162" s="314" t="s">
        <v>2433</v>
      </c>
      <c r="D162" s="283">
        <f t="shared" ref="D162:K162" si="53">SUM(D163:D169)</f>
        <v>473859.6700000001</v>
      </c>
      <c r="E162" s="283">
        <f t="shared" si="53"/>
        <v>2485505.7400000002</v>
      </c>
      <c r="F162" s="283">
        <f t="shared" si="53"/>
        <v>2997836.9299999997</v>
      </c>
      <c r="G162" s="299">
        <f t="shared" si="53"/>
        <v>-38471.51999999996</v>
      </c>
      <c r="H162" s="283">
        <f t="shared" si="53"/>
        <v>352320.71000000037</v>
      </c>
      <c r="I162" s="283">
        <f t="shared" si="53"/>
        <v>2893458.3699999996</v>
      </c>
      <c r="J162" s="283">
        <f t="shared" si="53"/>
        <v>2771919.41</v>
      </c>
      <c r="K162" s="300">
        <f t="shared" si="53"/>
        <v>473859.67000000004</v>
      </c>
      <c r="L162" s="301"/>
    </row>
    <row r="163" spans="1:12" ht="12.75" outlineLevel="1">
      <c r="A163" s="286" t="str">
        <f t="shared" ref="A163:A168" si="54">LEFT(B163,3)</f>
        <v>341</v>
      </c>
      <c r="B163" s="287" t="s">
        <v>2434</v>
      </c>
      <c r="C163" s="287" t="s">
        <v>2435</v>
      </c>
      <c r="D163" s="292">
        <f>IF(VLOOKUP($A163,'hk2018'!$A:$G,1)=$A163,VLOOKUP($A163,'hk2018'!$A:$G,6),0)</f>
        <v>13341.730000000001</v>
      </c>
      <c r="E163" s="292">
        <f>IF(VLOOKUP($A163,'hk2018'!$A:$G,1)=$A163,VLOOKUP($A163,'hk2018'!$A:$G,7),0)</f>
        <v>8997.51</v>
      </c>
      <c r="F163" s="292">
        <f>IF(VLOOKUP($A163,'hk2018'!$A:$H,1)=$A163,VLOOKUP($A163,'hk2018'!$A:$H,8),0)</f>
        <v>29527.7</v>
      </c>
      <c r="G163" s="293">
        <f t="shared" ref="G163:G168" si="55">SUM(D163+E163-F163)</f>
        <v>-7188.4599999999991</v>
      </c>
      <c r="H163" s="292">
        <f>IF(VLOOKUP($A163,'hk2017'!$A:$G,1)=$A163,VLOOKUP($A163,'hk2017'!$A:$G,6),0)</f>
        <v>29541.799999999996</v>
      </c>
      <c r="I163" s="292">
        <f>IF(VLOOKUP($A163,'hk2017'!$A:$G,1)=$A163,VLOOKUP($A163,'hk2017'!$A:$G,7),0)</f>
        <v>24715.07</v>
      </c>
      <c r="J163" s="292">
        <f>IF(VLOOKUP($A163,'hk2017'!$A:$H,1)=$A163,VLOOKUP($A163,'hk2017'!$A:$H,8),0)</f>
        <v>40915.14</v>
      </c>
      <c r="K163" s="294">
        <f t="shared" ref="K163:K168" si="56">SUM(H163+I163-J163)</f>
        <v>13341.729999999996</v>
      </c>
      <c r="L163" s="301"/>
    </row>
    <row r="164" spans="1:12" ht="12.75" outlineLevel="1">
      <c r="A164" s="286" t="str">
        <f t="shared" si="54"/>
        <v>342</v>
      </c>
      <c r="B164" s="287" t="s">
        <v>2436</v>
      </c>
      <c r="C164" s="287" t="s">
        <v>2437</v>
      </c>
      <c r="D164" s="292">
        <f>IF(VLOOKUP($A164,'hk2018'!$A:$G,1)=$A164,VLOOKUP($A164,'hk2018'!$A:$G,6),0)</f>
        <v>-47064.44</v>
      </c>
      <c r="E164" s="292">
        <f>IF(VLOOKUP($A164,'hk2018'!$A:$G,1)=$A164,VLOOKUP($A164,'hk2018'!$A:$G,7),0)</f>
        <v>119711.17</v>
      </c>
      <c r="F164" s="292">
        <f>IF(VLOOKUP($A164,'hk2018'!$A:$H,1)=$A164,VLOOKUP($A164,'hk2018'!$A:$H,8),0)</f>
        <v>81783.789999999994</v>
      </c>
      <c r="G164" s="293">
        <f t="shared" si="55"/>
        <v>-9137.0599999999977</v>
      </c>
      <c r="H164" s="292">
        <f>IF(VLOOKUP($A164,'hk2017'!$A:$G,1)=$A164,VLOOKUP($A164,'hk2017'!$A:$G,6),0)</f>
        <v>-63774.959999999992</v>
      </c>
      <c r="I164" s="292">
        <f>IF(VLOOKUP($A164,'hk2017'!$A:$G,1)=$A164,VLOOKUP($A164,'hk2017'!$A:$G,7),0)</f>
        <v>91648.29</v>
      </c>
      <c r="J164" s="292">
        <f>IF(VLOOKUP($A164,'hk2017'!$A:$H,1)=$A164,VLOOKUP($A164,'hk2017'!$A:$H,8),0)</f>
        <v>74937.77</v>
      </c>
      <c r="K164" s="294">
        <f t="shared" si="56"/>
        <v>-47064.44</v>
      </c>
      <c r="L164" s="301"/>
    </row>
    <row r="165" spans="1:12" ht="12.75" outlineLevel="1">
      <c r="A165" s="286" t="str">
        <f t="shared" si="54"/>
        <v>343</v>
      </c>
      <c r="B165" s="287" t="s">
        <v>2438</v>
      </c>
      <c r="C165" s="287" t="s">
        <v>2439</v>
      </c>
      <c r="D165" s="292">
        <f>IF(VLOOKUP($A165,'hk2018'!$A:$G,1)=$A165,VLOOKUP($A165,'hk2018'!$A:$G,6),0)</f>
        <v>-13.629999999888241</v>
      </c>
      <c r="E165" s="292">
        <f>IF(VLOOKUP($A165,'hk2018'!$A:$G,1)=$A165,VLOOKUP($A165,'hk2018'!$A:$G,7),0)</f>
        <v>2318240.73</v>
      </c>
      <c r="F165" s="292">
        <f>IF(VLOOKUP($A165,'hk2018'!$A:$H,1)=$A165,VLOOKUP($A165,'hk2018'!$A:$H,8),0)</f>
        <v>2442061.31</v>
      </c>
      <c r="G165" s="293">
        <f t="shared" si="55"/>
        <v>-123834.20999999996</v>
      </c>
      <c r="H165" s="292">
        <f>IF(VLOOKUP($A165,'hk2017'!$A:$G,1)=$A165,VLOOKUP($A165,'hk2017'!$A:$G,6),0)</f>
        <v>-9170.0399999995716</v>
      </c>
      <c r="I165" s="292">
        <f>IF(VLOOKUP($A165,'hk2017'!$A:$G,1)=$A165,VLOOKUP($A165,'hk2017'!$A:$G,7),0)</f>
        <v>2609588.36</v>
      </c>
      <c r="J165" s="292">
        <f>IF(VLOOKUP($A165,'hk2017'!$A:$H,1)=$A165,VLOOKUP($A165,'hk2017'!$A:$H,8),0)</f>
        <v>2600431.9500000002</v>
      </c>
      <c r="K165" s="294">
        <f t="shared" si="56"/>
        <v>-13.629999999888241</v>
      </c>
      <c r="L165" s="301"/>
    </row>
    <row r="166" spans="1:12" ht="12.75" outlineLevel="1">
      <c r="A166" s="286" t="str">
        <f t="shared" si="54"/>
        <v>345</v>
      </c>
      <c r="B166" s="287" t="s">
        <v>2440</v>
      </c>
      <c r="C166" s="287" t="s">
        <v>2441</v>
      </c>
      <c r="D166" s="292">
        <f>IF(VLOOKUP($A166,'hk2018'!$A:$G,1)=$A166,VLOOKUP($A166,'hk2018'!$A:$G,6),0)</f>
        <v>-137.30999999999949</v>
      </c>
      <c r="E166" s="292">
        <f>IF(VLOOKUP($A166,'hk2018'!$A:$G,1)=$A166,VLOOKUP($A166,'hk2018'!$A:$G,7),0)</f>
        <v>5218.8999999999996</v>
      </c>
      <c r="F166" s="292">
        <f>IF(VLOOKUP($A166,'hk2018'!$A:$H,1)=$A166,VLOOKUP($A166,'hk2018'!$A:$H,8),0)</f>
        <v>5064.92</v>
      </c>
      <c r="G166" s="293">
        <f t="shared" si="55"/>
        <v>16.670000000000073</v>
      </c>
      <c r="H166" s="292">
        <f>IF(VLOOKUP($A166,'hk2017'!$A:$G,1)=$A166,VLOOKUP($A166,'hk2017'!$A:$G,6),0)</f>
        <v>-9.4099999999998545</v>
      </c>
      <c r="I166" s="292">
        <f>IF(VLOOKUP($A166,'hk2017'!$A:$G,1)=$A166,VLOOKUP($A166,'hk2017'!$A:$G,7),0)</f>
        <v>12771.77</v>
      </c>
      <c r="J166" s="292">
        <f>IF(VLOOKUP($A166,'hk2017'!$A:$H,1)=$A166,VLOOKUP($A166,'hk2017'!$A:$H,8),0)</f>
        <v>12899.67</v>
      </c>
      <c r="K166" s="294">
        <f t="shared" si="56"/>
        <v>-137.30999999999949</v>
      </c>
      <c r="L166" s="301"/>
    </row>
    <row r="167" spans="1:12" ht="12.75" outlineLevel="1">
      <c r="A167" s="286" t="str">
        <f t="shared" si="54"/>
        <v>346</v>
      </c>
      <c r="B167" s="287" t="s">
        <v>2442</v>
      </c>
      <c r="C167" s="287" t="s">
        <v>2443</v>
      </c>
      <c r="D167" s="292">
        <f>IF(VLOOKUP($A167,'hk2018'!$A:$G,1)=$A167,VLOOKUP($A167,'hk2018'!$A:$G,6),0)</f>
        <v>507733.32</v>
      </c>
      <c r="E167" s="292">
        <f>IF(VLOOKUP($A167,'hk2018'!$A:$G,1)=$A167,VLOOKUP($A167,'hk2018'!$A:$G,7),0)</f>
        <v>33337.43</v>
      </c>
      <c r="F167" s="292">
        <f>IF(VLOOKUP($A167,'hk2018'!$A:$H,1)=$A167,VLOOKUP($A167,'hk2018'!$A:$H,8),0)</f>
        <v>439399.21</v>
      </c>
      <c r="G167" s="293">
        <f t="shared" si="55"/>
        <v>101671.53999999998</v>
      </c>
      <c r="H167" s="292">
        <f>IF(VLOOKUP($A167,'hk2017'!$A:$G,1)=$A167,VLOOKUP($A167,'hk2017'!$A:$G,6),0)</f>
        <v>395733.31999999995</v>
      </c>
      <c r="I167" s="292">
        <f>IF(VLOOKUP($A167,'hk2017'!$A:$G,1)=$A167,VLOOKUP($A167,'hk2017'!$A:$G,7),0)</f>
        <v>154734.88</v>
      </c>
      <c r="J167" s="292">
        <f>IF(VLOOKUP($A167,'hk2017'!$A:$H,1)=$A167,VLOOKUP($A167,'hk2017'!$A:$H,8),0)</f>
        <v>42734.879999999997</v>
      </c>
      <c r="K167" s="294">
        <f t="shared" si="56"/>
        <v>507733.31999999995</v>
      </c>
      <c r="L167" s="301"/>
    </row>
    <row r="168" spans="1:12" ht="12.75" outlineLevel="1">
      <c r="A168" s="286" t="str">
        <f t="shared" si="54"/>
        <v>347</v>
      </c>
      <c r="B168" s="287" t="s">
        <v>2444</v>
      </c>
      <c r="C168" s="287" t="s">
        <v>2445</v>
      </c>
      <c r="D168" s="292">
        <f>IF(VLOOKUP($A168,'hk2018'!$A:$G,1)=$A168,VLOOKUP($A168,'hk2018'!$A:$G,6),0)</f>
        <v>0</v>
      </c>
      <c r="E168" s="292">
        <f>IF(VLOOKUP($A168,'hk2018'!$A:$G,1)=$A168,VLOOKUP($A168,'hk2018'!$A:$G,7),0)</f>
        <v>0</v>
      </c>
      <c r="F168" s="292">
        <f>IF(VLOOKUP($A168,'hk2018'!$A:$H,1)=$A168,VLOOKUP($A168,'hk2018'!$A:$H,8),0)</f>
        <v>0</v>
      </c>
      <c r="G168" s="293">
        <f t="shared" si="55"/>
        <v>0</v>
      </c>
      <c r="H168" s="292">
        <f>IF(VLOOKUP($A168,'hk2017'!$A:$G,1)=$A168,VLOOKUP($A168,'hk2017'!$A:$G,6),0)</f>
        <v>0</v>
      </c>
      <c r="I168" s="292">
        <f>IF(VLOOKUP($A168,'hk2017'!$A:$G,1)=$A168,VLOOKUP($A168,'hk2017'!$A:$G,7),0)</f>
        <v>0</v>
      </c>
      <c r="J168" s="292">
        <f>IF(VLOOKUP($A168,'hk2017'!$A:$H,1)=$A168,VLOOKUP($A168,'hk2017'!$A:$H,8),0)</f>
        <v>0</v>
      </c>
      <c r="K168" s="294">
        <f t="shared" si="56"/>
        <v>0</v>
      </c>
      <c r="L168" s="301"/>
    </row>
    <row r="169" spans="1:12" ht="13.5" outlineLevel="1" thickBot="1">
      <c r="A169" s="302"/>
      <c r="B169" s="303"/>
      <c r="C169" s="303"/>
      <c r="D169" s="296"/>
      <c r="E169" s="296"/>
      <c r="F169" s="296"/>
      <c r="G169" s="297"/>
      <c r="H169" s="296"/>
      <c r="I169" s="296"/>
      <c r="J169" s="296"/>
      <c r="K169" s="298"/>
      <c r="L169" s="301"/>
    </row>
    <row r="170" spans="1:12" ht="12.75">
      <c r="A170" s="312" t="s">
        <v>2033</v>
      </c>
      <c r="B170" s="313"/>
      <c r="C170" s="314" t="s">
        <v>2446</v>
      </c>
      <c r="D170" s="283">
        <f t="shared" ref="D170:K170" si="57">SUM(D171:D176)</f>
        <v>0</v>
      </c>
      <c r="E170" s="283">
        <f t="shared" si="57"/>
        <v>0</v>
      </c>
      <c r="F170" s="283">
        <f t="shared" si="57"/>
        <v>0</v>
      </c>
      <c r="G170" s="299">
        <f t="shared" si="57"/>
        <v>0</v>
      </c>
      <c r="H170" s="283">
        <f t="shared" si="57"/>
        <v>0</v>
      </c>
      <c r="I170" s="283">
        <f t="shared" si="57"/>
        <v>0</v>
      </c>
      <c r="J170" s="283">
        <f t="shared" si="57"/>
        <v>0</v>
      </c>
      <c r="K170" s="300">
        <f t="shared" si="57"/>
        <v>0</v>
      </c>
      <c r="L170" s="301"/>
    </row>
    <row r="171" spans="1:12" ht="12.75" outlineLevel="1">
      <c r="A171" s="286" t="str">
        <f>LEFT(B171,3)</f>
        <v>351</v>
      </c>
      <c r="B171" s="287" t="s">
        <v>2447</v>
      </c>
      <c r="C171" s="287" t="s">
        <v>2448</v>
      </c>
      <c r="D171" s="292">
        <f>IF(VLOOKUP($A171,'hk2018'!$A:$G,1)=$A171,VLOOKUP($A171,'hk2018'!$A:$G,6),0)</f>
        <v>0</v>
      </c>
      <c r="E171" s="292">
        <f>IF(VLOOKUP($A171,'hk2018'!$A:$G,1)=$A171,VLOOKUP($A171,'hk2018'!$A:$G,7),0)</f>
        <v>0</v>
      </c>
      <c r="F171" s="292">
        <f>IF(VLOOKUP($A171,'hk2018'!$A:$H,1)=$A171,VLOOKUP($A171,'hk2018'!$A:$H,8),0)</f>
        <v>0</v>
      </c>
      <c r="G171" s="293">
        <f>SUM(D171+E171-F171)</f>
        <v>0</v>
      </c>
      <c r="H171" s="292">
        <f>IF(VLOOKUP($A171,'hk2017'!$A:$G,1)=$A171,VLOOKUP($A171,'hk2017'!$A:$G,6),0)</f>
        <v>0</v>
      </c>
      <c r="I171" s="292">
        <f>IF(VLOOKUP($A171,'hk2017'!$A:$G,1)=$A171,VLOOKUP($A171,'hk2017'!$A:$G,7),0)</f>
        <v>0</v>
      </c>
      <c r="J171" s="292">
        <f>IF(VLOOKUP($A171,'hk2017'!$A:$H,1)=$A171,VLOOKUP($A171,'hk2017'!$A:$H,8),0)</f>
        <v>0</v>
      </c>
      <c r="K171" s="294">
        <f>SUM(H171+I171-J171)</f>
        <v>0</v>
      </c>
      <c r="L171" s="301"/>
    </row>
    <row r="172" spans="1:12" ht="12.75" outlineLevel="1">
      <c r="A172" s="286" t="str">
        <f>LEFT(B172,3)</f>
        <v>353</v>
      </c>
      <c r="B172" s="287" t="s">
        <v>2449</v>
      </c>
      <c r="C172" s="287" t="s">
        <v>2450</v>
      </c>
      <c r="D172" s="292">
        <f>IF(VLOOKUP($A172,'hk2018'!$A:$G,1)=$A172,VLOOKUP($A172,'hk2018'!$A:$G,6),0)</f>
        <v>0</v>
      </c>
      <c r="E172" s="292">
        <f>IF(VLOOKUP($A172,'hk2018'!$A:$G,1)=$A172,VLOOKUP($A172,'hk2018'!$A:$G,7),0)</f>
        <v>0</v>
      </c>
      <c r="F172" s="292">
        <f>IF(VLOOKUP($A172,'hk2018'!$A:$H,1)=$A172,VLOOKUP($A172,'hk2018'!$A:$H,8),0)</f>
        <v>0</v>
      </c>
      <c r="G172" s="293">
        <f>SUM(D172+E172-F172)</f>
        <v>0</v>
      </c>
      <c r="H172" s="292">
        <f>IF(VLOOKUP($A172,'hk2017'!$A:$G,1)=$A172,VLOOKUP($A172,'hk2017'!$A:$G,6),0)</f>
        <v>0</v>
      </c>
      <c r="I172" s="292">
        <f>IF(VLOOKUP($A172,'hk2017'!$A:$G,1)=$A172,VLOOKUP($A172,'hk2017'!$A:$G,7),0)</f>
        <v>0</v>
      </c>
      <c r="J172" s="292">
        <f>IF(VLOOKUP($A172,'hk2017'!$A:$H,1)=$A172,VLOOKUP($A172,'hk2017'!$A:$H,8),0)</f>
        <v>0</v>
      </c>
      <c r="K172" s="294">
        <f>SUM(H172+I172-J172)</f>
        <v>0</v>
      </c>
      <c r="L172" s="301"/>
    </row>
    <row r="173" spans="1:12" ht="12.75" outlineLevel="1">
      <c r="A173" s="286" t="str">
        <f>LEFT(B173,3)</f>
        <v>354</v>
      </c>
      <c r="B173" s="287" t="s">
        <v>2451</v>
      </c>
      <c r="C173" s="287" t="s">
        <v>2452</v>
      </c>
      <c r="D173" s="292">
        <f>IF(VLOOKUP($A173,'hk2018'!$A:$G,1)=$A173,VLOOKUP($A173,'hk2018'!$A:$G,6),0)</f>
        <v>0</v>
      </c>
      <c r="E173" s="292">
        <f>IF(VLOOKUP($A173,'hk2018'!$A:$G,1)=$A173,VLOOKUP($A173,'hk2018'!$A:$G,7),0)</f>
        <v>0</v>
      </c>
      <c r="F173" s="292">
        <f>IF(VLOOKUP($A173,'hk2018'!$A:$H,1)=$A173,VLOOKUP($A173,'hk2018'!$A:$H,8),0)</f>
        <v>0</v>
      </c>
      <c r="G173" s="293">
        <f>SUM(D173+E173-F173)</f>
        <v>0</v>
      </c>
      <c r="H173" s="292">
        <f>IF(VLOOKUP($A173,'hk2017'!$A:$G,1)=$A173,VLOOKUP($A173,'hk2017'!$A:$G,6),0)</f>
        <v>0</v>
      </c>
      <c r="I173" s="292">
        <f>IF(VLOOKUP($A173,'hk2017'!$A:$G,1)=$A173,VLOOKUP($A173,'hk2017'!$A:$G,7),0)</f>
        <v>0</v>
      </c>
      <c r="J173" s="292">
        <f>IF(VLOOKUP($A173,'hk2017'!$A:$H,1)=$A173,VLOOKUP($A173,'hk2017'!$A:$H,8),0)</f>
        <v>0</v>
      </c>
      <c r="K173" s="294">
        <f>SUM(H173+I173-J173)</f>
        <v>0</v>
      </c>
      <c r="L173" s="301"/>
    </row>
    <row r="174" spans="1:12" ht="12.75" outlineLevel="1">
      <c r="A174" s="286" t="str">
        <f>LEFT(B174,3)</f>
        <v>355</v>
      </c>
      <c r="B174" s="287" t="s">
        <v>2453</v>
      </c>
      <c r="C174" s="287" t="s">
        <v>2454</v>
      </c>
      <c r="D174" s="292">
        <f>IF(VLOOKUP($A174,'hk2018'!$A:$G,1)=$A174,VLOOKUP($A174,'hk2018'!$A:$G,6),0)</f>
        <v>0</v>
      </c>
      <c r="E174" s="292">
        <f>IF(VLOOKUP($A174,'hk2018'!$A:$G,1)=$A174,VLOOKUP($A174,'hk2018'!$A:$G,7),0)</f>
        <v>0</v>
      </c>
      <c r="F174" s="292">
        <f>IF(VLOOKUP($A174,'hk2018'!$A:$H,1)=$A174,VLOOKUP($A174,'hk2018'!$A:$H,8),0)</f>
        <v>0</v>
      </c>
      <c r="G174" s="293">
        <f>SUM(D174+E174-F174)</f>
        <v>0</v>
      </c>
      <c r="H174" s="292">
        <f>IF(VLOOKUP($A174,'hk2017'!$A:$G,1)=$A174,VLOOKUP($A174,'hk2017'!$A:$G,6),0)</f>
        <v>0</v>
      </c>
      <c r="I174" s="292">
        <f>IF(VLOOKUP($A174,'hk2017'!$A:$G,1)=$A174,VLOOKUP($A174,'hk2017'!$A:$G,7),0)</f>
        <v>0</v>
      </c>
      <c r="J174" s="292">
        <f>IF(VLOOKUP($A174,'hk2017'!$A:$H,1)=$A174,VLOOKUP($A174,'hk2017'!$A:$H,8),0)</f>
        <v>0</v>
      </c>
      <c r="K174" s="294">
        <f>SUM(H174+I174-J174)</f>
        <v>0</v>
      </c>
      <c r="L174" s="301"/>
    </row>
    <row r="175" spans="1:12" ht="12.75" outlineLevel="1">
      <c r="A175" s="286" t="str">
        <f>LEFT(B175,3)</f>
        <v>358</v>
      </c>
      <c r="B175" s="287" t="s">
        <v>2455</v>
      </c>
      <c r="C175" s="287" t="s">
        <v>2456</v>
      </c>
      <c r="D175" s="292">
        <f>IF(VLOOKUP($A175,'hk2018'!$A:$G,1)=$A175,VLOOKUP($A175,'hk2018'!$A:$G,6),0)</f>
        <v>0</v>
      </c>
      <c r="E175" s="292">
        <f>IF(VLOOKUP($A175,'hk2018'!$A:$G,1)=$A175,VLOOKUP($A175,'hk2018'!$A:$G,7),0)</f>
        <v>0</v>
      </c>
      <c r="F175" s="292">
        <f>IF(VLOOKUP($A175,'hk2018'!$A:$H,1)=$A175,VLOOKUP($A175,'hk2018'!$A:$H,8),0)</f>
        <v>0</v>
      </c>
      <c r="G175" s="293">
        <f>SUM(D175+E175-F175)</f>
        <v>0</v>
      </c>
      <c r="H175" s="292">
        <f>IF(VLOOKUP($A175,'hk2017'!$A:$G,1)=$A175,VLOOKUP($A175,'hk2017'!$A:$G,6),0)</f>
        <v>0</v>
      </c>
      <c r="I175" s="292">
        <f>IF(VLOOKUP($A175,'hk2017'!$A:$G,1)=$A175,VLOOKUP($A175,'hk2017'!$A:$G,7),0)</f>
        <v>0</v>
      </c>
      <c r="J175" s="292">
        <f>IF(VLOOKUP($A175,'hk2017'!$A:$H,1)=$A175,VLOOKUP($A175,'hk2017'!$A:$H,8),0)</f>
        <v>0</v>
      </c>
      <c r="K175" s="294">
        <f>SUM(H175+I175-J175)</f>
        <v>0</v>
      </c>
      <c r="L175" s="301"/>
    </row>
    <row r="176" spans="1:12" ht="13.5" outlineLevel="1" thickBot="1">
      <c r="A176" s="302"/>
      <c r="B176" s="303"/>
      <c r="C176" s="303"/>
      <c r="D176" s="296"/>
      <c r="E176" s="296"/>
      <c r="F176" s="296"/>
      <c r="G176" s="297"/>
      <c r="H176" s="296"/>
      <c r="I176" s="296"/>
      <c r="J176" s="296"/>
      <c r="K176" s="298"/>
      <c r="L176" s="301"/>
    </row>
    <row r="177" spans="1:12" ht="12.75">
      <c r="A177" s="312" t="s">
        <v>2035</v>
      </c>
      <c r="B177" s="313"/>
      <c r="C177" s="314" t="s">
        <v>2457</v>
      </c>
      <c r="D177" s="283">
        <f t="shared" ref="D177:K177" si="58">SUM(D178:D184)</f>
        <v>-623552.14</v>
      </c>
      <c r="E177" s="283">
        <f t="shared" si="58"/>
        <v>19768.7</v>
      </c>
      <c r="F177" s="283">
        <f t="shared" si="58"/>
        <v>72511.839999999997</v>
      </c>
      <c r="G177" s="299">
        <f t="shared" si="58"/>
        <v>-676295.28</v>
      </c>
      <c r="H177" s="283">
        <f t="shared" si="58"/>
        <v>-610805.57000000007</v>
      </c>
      <c r="I177" s="283">
        <f t="shared" si="58"/>
        <v>19804.95</v>
      </c>
      <c r="J177" s="283">
        <f t="shared" si="58"/>
        <v>32551.52</v>
      </c>
      <c r="K177" s="300">
        <f t="shared" si="58"/>
        <v>-623552.14</v>
      </c>
      <c r="L177" s="301"/>
    </row>
    <row r="178" spans="1:12" ht="12.75" outlineLevel="1">
      <c r="A178" s="286" t="str">
        <f t="shared" ref="A178:A183" si="59">LEFT(B178,3)</f>
        <v>361</v>
      </c>
      <c r="B178" s="287" t="s">
        <v>2458</v>
      </c>
      <c r="C178" s="287" t="s">
        <v>2459</v>
      </c>
      <c r="D178" s="292">
        <f>IF(VLOOKUP($A178,'hk2018'!$A:$G,1)=$A178,VLOOKUP($A178,'hk2018'!$A:$G,6),0)</f>
        <v>0</v>
      </c>
      <c r="E178" s="292">
        <f>IF(VLOOKUP($A178,'hk2018'!$A:$G,1)=$A178,VLOOKUP($A178,'hk2018'!$A:$G,7),0)</f>
        <v>0</v>
      </c>
      <c r="F178" s="292">
        <f>IF(VLOOKUP($A178,'hk2018'!$A:$H,1)=$A178,VLOOKUP($A178,'hk2018'!$A:$H,8),0)</f>
        <v>0</v>
      </c>
      <c r="G178" s="293">
        <f t="shared" ref="G178:G183" si="60">SUM(D178+E178-F178)</f>
        <v>0</v>
      </c>
      <c r="H178" s="292">
        <f>IF(VLOOKUP($A178,'hk2017'!$A:$G,1)=$A178,VLOOKUP($A178,'hk2017'!$A:$G,6),0)</f>
        <v>0</v>
      </c>
      <c r="I178" s="292">
        <f>IF(VLOOKUP($A178,'hk2017'!$A:$G,1)=$A178,VLOOKUP($A178,'hk2017'!$A:$G,7),0)</f>
        <v>0</v>
      </c>
      <c r="J178" s="292">
        <f>IF(VLOOKUP($A178,'hk2017'!$A:$H,1)=$A178,VLOOKUP($A178,'hk2017'!$A:$H,8),0)</f>
        <v>0</v>
      </c>
      <c r="K178" s="294">
        <f t="shared" ref="K178:K183" si="61">SUM(H178+I178-J178)</f>
        <v>0</v>
      </c>
      <c r="L178" s="301"/>
    </row>
    <row r="179" spans="1:12" ht="12.75" outlineLevel="1">
      <c r="A179" s="286" t="str">
        <f t="shared" si="59"/>
        <v>364</v>
      </c>
      <c r="B179" s="287" t="s">
        <v>2460</v>
      </c>
      <c r="C179" s="287" t="s">
        <v>2461</v>
      </c>
      <c r="D179" s="292">
        <f>IF(VLOOKUP($A179,'hk2018'!$A:$G,1)=$A179,VLOOKUP($A179,'hk2018'!$A:$G,6),0)</f>
        <v>-199220.85</v>
      </c>
      <c r="E179" s="292">
        <f>IF(VLOOKUP($A179,'hk2018'!$A:$G,1)=$A179,VLOOKUP($A179,'hk2018'!$A:$G,7),0)</f>
        <v>0</v>
      </c>
      <c r="F179" s="292">
        <f>IF(VLOOKUP($A179,'hk2018'!$A:$H,1)=$A179,VLOOKUP($A179,'hk2018'!$A:$H,8),0)</f>
        <v>52743.13</v>
      </c>
      <c r="G179" s="293">
        <f t="shared" si="60"/>
        <v>-251963.98</v>
      </c>
      <c r="H179" s="292">
        <f>IF(VLOOKUP($A179,'hk2017'!$A:$G,1)=$A179,VLOOKUP($A179,'hk2017'!$A:$G,6),0)</f>
        <v>-186404.28</v>
      </c>
      <c r="I179" s="292">
        <f>IF(VLOOKUP($A179,'hk2017'!$A:$G,1)=$A179,VLOOKUP($A179,'hk2017'!$A:$G,7),0)</f>
        <v>0</v>
      </c>
      <c r="J179" s="292">
        <f>IF(VLOOKUP($A179,'hk2017'!$A:$H,1)=$A179,VLOOKUP($A179,'hk2017'!$A:$H,8),0)</f>
        <v>12816.57</v>
      </c>
      <c r="K179" s="294">
        <f t="shared" si="61"/>
        <v>-199220.85</v>
      </c>
      <c r="L179" s="301"/>
    </row>
    <row r="180" spans="1:12" ht="12.75" outlineLevel="1">
      <c r="A180" s="286" t="str">
        <f t="shared" si="59"/>
        <v>365</v>
      </c>
      <c r="B180" s="287" t="s">
        <v>2462</v>
      </c>
      <c r="C180" s="287" t="s">
        <v>2463</v>
      </c>
      <c r="D180" s="292">
        <f>IF(VLOOKUP($A180,'hk2018'!$A:$G,1)=$A180,VLOOKUP($A180,'hk2018'!$A:$G,6),0)</f>
        <v>-423199</v>
      </c>
      <c r="E180" s="292">
        <f>IF(VLOOKUP($A180,'hk2018'!$A:$G,1)=$A180,VLOOKUP($A180,'hk2018'!$A:$G,7),0)</f>
        <v>0</v>
      </c>
      <c r="F180" s="292">
        <f>IF(VLOOKUP($A180,'hk2018'!$A:$H,1)=$A180,VLOOKUP($A180,'hk2018'!$A:$H,8),0)</f>
        <v>0</v>
      </c>
      <c r="G180" s="293">
        <f t="shared" si="60"/>
        <v>-423199</v>
      </c>
      <c r="H180" s="292">
        <f>IF(VLOOKUP($A180,'hk2017'!$A:$G,1)=$A180,VLOOKUP($A180,'hk2017'!$A:$G,6),0)</f>
        <v>-423199</v>
      </c>
      <c r="I180" s="292">
        <f>IF(VLOOKUP($A180,'hk2017'!$A:$G,1)=$A180,VLOOKUP($A180,'hk2017'!$A:$G,7),0)</f>
        <v>0</v>
      </c>
      <c r="J180" s="292">
        <f>IF(VLOOKUP($A180,'hk2017'!$A:$H,1)=$A180,VLOOKUP($A180,'hk2017'!$A:$H,8),0)</f>
        <v>0</v>
      </c>
      <c r="K180" s="294">
        <f t="shared" si="61"/>
        <v>-423199</v>
      </c>
      <c r="L180" s="301"/>
    </row>
    <row r="181" spans="1:12" ht="12.75" outlineLevel="1">
      <c r="A181" s="286" t="str">
        <f t="shared" si="59"/>
        <v>366</v>
      </c>
      <c r="B181" s="287" t="s">
        <v>2464</v>
      </c>
      <c r="C181" s="287" t="s">
        <v>2465</v>
      </c>
      <c r="D181" s="292">
        <f>IF(VLOOKUP($A181,'hk2018'!$A:$G,1)=$A181,VLOOKUP($A181,'hk2018'!$A:$G,6),0)</f>
        <v>-1132.2900000000009</v>
      </c>
      <c r="E181" s="292">
        <f>IF(VLOOKUP($A181,'hk2018'!$A:$G,1)=$A181,VLOOKUP($A181,'hk2018'!$A:$G,7),0)</f>
        <v>19768.7</v>
      </c>
      <c r="F181" s="292">
        <f>IF(VLOOKUP($A181,'hk2018'!$A:$H,1)=$A181,VLOOKUP($A181,'hk2018'!$A:$H,8),0)</f>
        <v>19768.71</v>
      </c>
      <c r="G181" s="293">
        <f t="shared" si="60"/>
        <v>-1132.2999999999993</v>
      </c>
      <c r="H181" s="292">
        <f>IF(VLOOKUP($A181,'hk2017'!$A:$G,1)=$A181,VLOOKUP($A181,'hk2017'!$A:$G,6),0)</f>
        <v>-1202.2900000000009</v>
      </c>
      <c r="I181" s="292">
        <f>IF(VLOOKUP($A181,'hk2017'!$A:$G,1)=$A181,VLOOKUP($A181,'hk2017'!$A:$G,7),0)</f>
        <v>19804.95</v>
      </c>
      <c r="J181" s="292">
        <f>IF(VLOOKUP($A181,'hk2017'!$A:$H,1)=$A181,VLOOKUP($A181,'hk2017'!$A:$H,8),0)</f>
        <v>19734.95</v>
      </c>
      <c r="K181" s="294">
        <f t="shared" si="61"/>
        <v>-1132.2900000000009</v>
      </c>
      <c r="L181" s="301"/>
    </row>
    <row r="182" spans="1:12" ht="12.75" outlineLevel="1">
      <c r="A182" s="286" t="str">
        <f t="shared" si="59"/>
        <v>367</v>
      </c>
      <c r="B182" s="287" t="s">
        <v>2466</v>
      </c>
      <c r="C182" s="287" t="s">
        <v>2467</v>
      </c>
      <c r="D182" s="292">
        <f>IF(VLOOKUP($A182,'hk2018'!$A:$G,1)=$A182,VLOOKUP($A182,'hk2018'!$A:$G,6),0)</f>
        <v>0</v>
      </c>
      <c r="E182" s="292">
        <f>IF(VLOOKUP($A182,'hk2018'!$A:$G,1)=$A182,VLOOKUP($A182,'hk2018'!$A:$G,7),0)</f>
        <v>0</v>
      </c>
      <c r="F182" s="292">
        <f>IF(VLOOKUP($A182,'hk2018'!$A:$H,1)=$A182,VLOOKUP($A182,'hk2018'!$A:$H,8),0)</f>
        <v>0</v>
      </c>
      <c r="G182" s="293">
        <f t="shared" si="60"/>
        <v>0</v>
      </c>
      <c r="H182" s="292">
        <f>IF(VLOOKUP($A182,'hk2017'!$A:$G,1)=$A182,VLOOKUP($A182,'hk2017'!$A:$G,6),0)</f>
        <v>0</v>
      </c>
      <c r="I182" s="292">
        <f>IF(VLOOKUP($A182,'hk2017'!$A:$G,1)=$A182,VLOOKUP($A182,'hk2017'!$A:$G,7),0)</f>
        <v>0</v>
      </c>
      <c r="J182" s="292">
        <f>IF(VLOOKUP($A182,'hk2017'!$A:$H,1)=$A182,VLOOKUP($A182,'hk2017'!$A:$H,8),0)</f>
        <v>0</v>
      </c>
      <c r="K182" s="294">
        <f t="shared" si="61"/>
        <v>0</v>
      </c>
      <c r="L182" s="301"/>
    </row>
    <row r="183" spans="1:12" ht="12.75" outlineLevel="1">
      <c r="A183" s="286" t="str">
        <f t="shared" si="59"/>
        <v>368</v>
      </c>
      <c r="B183" s="287" t="s">
        <v>2468</v>
      </c>
      <c r="C183" s="287" t="s">
        <v>2469</v>
      </c>
      <c r="D183" s="292">
        <f>IF(VLOOKUP($A183,'hk2018'!$A:$G,1)=$A183,VLOOKUP($A183,'hk2018'!$A:$G,6),0)</f>
        <v>0</v>
      </c>
      <c r="E183" s="292">
        <f>IF(VLOOKUP($A183,'hk2018'!$A:$G,1)=$A183,VLOOKUP($A183,'hk2018'!$A:$G,7),0)</f>
        <v>0</v>
      </c>
      <c r="F183" s="292">
        <f>IF(VLOOKUP($A183,'hk2018'!$A:$H,1)=$A183,VLOOKUP($A183,'hk2018'!$A:$H,8),0)</f>
        <v>0</v>
      </c>
      <c r="G183" s="293">
        <f t="shared" si="60"/>
        <v>0</v>
      </c>
      <c r="H183" s="292">
        <f>IF(VLOOKUP($A183,'hk2017'!$A:$G,1)=$A183,VLOOKUP($A183,'hk2017'!$A:$G,6),0)</f>
        <v>0</v>
      </c>
      <c r="I183" s="292">
        <f>IF(VLOOKUP($A183,'hk2017'!$A:$G,1)=$A183,VLOOKUP($A183,'hk2017'!$A:$G,7),0)</f>
        <v>0</v>
      </c>
      <c r="J183" s="292">
        <f>IF(VLOOKUP($A183,'hk2017'!$A:$H,1)=$A183,VLOOKUP($A183,'hk2017'!$A:$H,8),0)</f>
        <v>0</v>
      </c>
      <c r="K183" s="294">
        <f t="shared" si="61"/>
        <v>0</v>
      </c>
      <c r="L183" s="301"/>
    </row>
    <row r="184" spans="1:12" ht="13.5" outlineLevel="1" thickBot="1">
      <c r="A184" s="302"/>
      <c r="B184" s="303"/>
      <c r="C184" s="303"/>
      <c r="D184" s="296"/>
      <c r="E184" s="296"/>
      <c r="F184" s="296"/>
      <c r="G184" s="297"/>
      <c r="H184" s="296"/>
      <c r="I184" s="296"/>
      <c r="J184" s="296"/>
      <c r="K184" s="298"/>
      <c r="L184" s="301"/>
    </row>
    <row r="185" spans="1:12" ht="12.75">
      <c r="A185" s="312" t="s">
        <v>2036</v>
      </c>
      <c r="B185" s="313"/>
      <c r="C185" s="314" t="s">
        <v>2470</v>
      </c>
      <c r="D185" s="283">
        <f t="shared" ref="D185:K185" si="62">SUM(D186:D195)</f>
        <v>2758396.4399999995</v>
      </c>
      <c r="E185" s="283">
        <f t="shared" si="62"/>
        <v>3041068.06</v>
      </c>
      <c r="F185" s="283">
        <f t="shared" si="62"/>
        <v>3715744.49</v>
      </c>
      <c r="G185" s="299">
        <f t="shared" si="62"/>
        <v>2083720.0099999998</v>
      </c>
      <c r="H185" s="283">
        <f t="shared" si="62"/>
        <v>2835304.5599999996</v>
      </c>
      <c r="I185" s="283">
        <f t="shared" si="62"/>
        <v>3642410.24</v>
      </c>
      <c r="J185" s="283">
        <f t="shared" si="62"/>
        <v>3719318.36</v>
      </c>
      <c r="K185" s="300">
        <f t="shared" si="62"/>
        <v>2758396.4399999995</v>
      </c>
      <c r="L185" s="301"/>
    </row>
    <row r="186" spans="1:12" ht="12.75" outlineLevel="1">
      <c r="A186" s="286" t="str">
        <f t="shared" ref="A186:A194" si="63">LEFT(B186,3)</f>
        <v>371</v>
      </c>
      <c r="B186" s="287" t="s">
        <v>2471</v>
      </c>
      <c r="C186" s="287" t="s">
        <v>2472</v>
      </c>
      <c r="D186" s="292">
        <f>IF(VLOOKUP($A186,'hk2018'!$A:$G,1)=$A186,VLOOKUP($A186,'hk2018'!$A:$G,6),0)</f>
        <v>0</v>
      </c>
      <c r="E186" s="292">
        <f>IF(VLOOKUP($A186,'hk2018'!$A:$G,1)=$A186,VLOOKUP($A186,'hk2018'!$A:$G,7),0)</f>
        <v>0</v>
      </c>
      <c r="F186" s="292">
        <f>IF(VLOOKUP($A186,'hk2018'!$A:$H,1)=$A186,VLOOKUP($A186,'hk2018'!$A:$H,8),0)</f>
        <v>0</v>
      </c>
      <c r="G186" s="293">
        <f t="shared" ref="G186:G194" si="64">SUM(D186+E186-F186)</f>
        <v>0</v>
      </c>
      <c r="H186" s="292">
        <f>IF(VLOOKUP($A186,'hk2017'!$A:$G,1)=$A186,VLOOKUP($A186,'hk2017'!$A:$G,6),0)</f>
        <v>0</v>
      </c>
      <c r="I186" s="292">
        <f>IF(VLOOKUP($A186,'hk2017'!$A:$G,1)=$A186,VLOOKUP($A186,'hk2017'!$A:$G,7),0)</f>
        <v>0</v>
      </c>
      <c r="J186" s="292">
        <f>IF(VLOOKUP($A186,'hk2017'!$A:$H,1)=$A186,VLOOKUP($A186,'hk2017'!$A:$H,8),0)</f>
        <v>0</v>
      </c>
      <c r="K186" s="294">
        <f t="shared" ref="K186:K194" si="65">SUM(H186+I186-J186)</f>
        <v>0</v>
      </c>
      <c r="L186" s="301"/>
    </row>
    <row r="187" spans="1:12" ht="12.75" outlineLevel="1">
      <c r="A187" s="286" t="str">
        <f t="shared" si="63"/>
        <v>372</v>
      </c>
      <c r="B187" s="287" t="s">
        <v>2473</v>
      </c>
      <c r="C187" s="287" t="s">
        <v>2474</v>
      </c>
      <c r="D187" s="292">
        <f>IF(VLOOKUP($A187,'hk2018'!$A:$G,1)=$A187,VLOOKUP($A187,'hk2018'!$A:$G,6),0)</f>
        <v>0</v>
      </c>
      <c r="E187" s="292">
        <f>IF(VLOOKUP($A187,'hk2018'!$A:$G,1)=$A187,VLOOKUP($A187,'hk2018'!$A:$G,7),0)</f>
        <v>0</v>
      </c>
      <c r="F187" s="292">
        <f>IF(VLOOKUP($A187,'hk2018'!$A:$H,1)=$A187,VLOOKUP($A187,'hk2018'!$A:$H,8),0)</f>
        <v>0</v>
      </c>
      <c r="G187" s="293">
        <f t="shared" si="64"/>
        <v>0</v>
      </c>
      <c r="H187" s="292">
        <f>IF(VLOOKUP($A187,'hk2017'!$A:$G,1)=$A187,VLOOKUP($A187,'hk2017'!$A:$G,6),0)</f>
        <v>0</v>
      </c>
      <c r="I187" s="292">
        <f>IF(VLOOKUP($A187,'hk2017'!$A:$G,1)=$A187,VLOOKUP($A187,'hk2017'!$A:$G,7),0)</f>
        <v>0</v>
      </c>
      <c r="J187" s="292">
        <f>IF(VLOOKUP($A187,'hk2017'!$A:$H,1)=$A187,VLOOKUP($A187,'hk2017'!$A:$H,8),0)</f>
        <v>0</v>
      </c>
      <c r="K187" s="294">
        <f t="shared" si="65"/>
        <v>0</v>
      </c>
      <c r="L187" s="301"/>
    </row>
    <row r="188" spans="1:12" ht="12.75" outlineLevel="1">
      <c r="A188" s="286" t="str">
        <f t="shared" si="63"/>
        <v>373</v>
      </c>
      <c r="B188" s="287" t="s">
        <v>2475</v>
      </c>
      <c r="C188" s="287" t="s">
        <v>2476</v>
      </c>
      <c r="D188" s="292">
        <f>IF(VLOOKUP($A188,'hk2018'!$A:$G,1)=$A188,VLOOKUP($A188,'hk2018'!$A:$G,6),0)</f>
        <v>0</v>
      </c>
      <c r="E188" s="292">
        <f>IF(VLOOKUP($A188,'hk2018'!$A:$G,1)=$A188,VLOOKUP($A188,'hk2018'!$A:$G,7),0)</f>
        <v>0</v>
      </c>
      <c r="F188" s="292">
        <f>IF(VLOOKUP($A188,'hk2018'!$A:$H,1)=$A188,VLOOKUP($A188,'hk2018'!$A:$H,8),0)</f>
        <v>0</v>
      </c>
      <c r="G188" s="293">
        <f t="shared" si="64"/>
        <v>0</v>
      </c>
      <c r="H188" s="292">
        <f>IF(VLOOKUP($A188,'hk2017'!$A:$G,1)=$A188,VLOOKUP($A188,'hk2017'!$A:$G,6),0)</f>
        <v>0</v>
      </c>
      <c r="I188" s="292">
        <f>IF(VLOOKUP($A188,'hk2017'!$A:$G,1)=$A188,VLOOKUP($A188,'hk2017'!$A:$G,7),0)</f>
        <v>0</v>
      </c>
      <c r="J188" s="292">
        <f>IF(VLOOKUP($A188,'hk2017'!$A:$H,1)=$A188,VLOOKUP($A188,'hk2017'!$A:$H,8),0)</f>
        <v>0</v>
      </c>
      <c r="K188" s="294">
        <f t="shared" si="65"/>
        <v>0</v>
      </c>
      <c r="L188" s="301"/>
    </row>
    <row r="189" spans="1:12" ht="12.75" outlineLevel="1">
      <c r="A189" s="286" t="str">
        <f t="shared" si="63"/>
        <v>374</v>
      </c>
      <c r="B189" s="287" t="s">
        <v>2477</v>
      </c>
      <c r="C189" s="287" t="s">
        <v>2478</v>
      </c>
      <c r="D189" s="292">
        <f>IF(VLOOKUP($A189,'hk2018'!$A:$G,1)=$A189,VLOOKUP($A189,'hk2018'!$A:$G,6),0)</f>
        <v>0</v>
      </c>
      <c r="E189" s="292">
        <f>IF(VLOOKUP($A189,'hk2018'!$A:$G,1)=$A189,VLOOKUP($A189,'hk2018'!$A:$G,7),0)</f>
        <v>0</v>
      </c>
      <c r="F189" s="292">
        <f>IF(VLOOKUP($A189,'hk2018'!$A:$H,1)=$A189,VLOOKUP($A189,'hk2018'!$A:$H,8),0)</f>
        <v>0</v>
      </c>
      <c r="G189" s="293">
        <f t="shared" si="64"/>
        <v>0</v>
      </c>
      <c r="H189" s="292">
        <f>IF(VLOOKUP($A189,'hk2017'!$A:$G,1)=$A189,VLOOKUP($A189,'hk2017'!$A:$G,6),0)</f>
        <v>0</v>
      </c>
      <c r="I189" s="292">
        <f>IF(VLOOKUP($A189,'hk2017'!$A:$G,1)=$A189,VLOOKUP($A189,'hk2017'!$A:$G,7),0)</f>
        <v>0</v>
      </c>
      <c r="J189" s="292">
        <f>IF(VLOOKUP($A189,'hk2017'!$A:$H,1)=$A189,VLOOKUP($A189,'hk2017'!$A:$H,8),0)</f>
        <v>0</v>
      </c>
      <c r="K189" s="294">
        <f t="shared" si="65"/>
        <v>0</v>
      </c>
      <c r="L189" s="301"/>
    </row>
    <row r="190" spans="1:12" ht="12.75" outlineLevel="1">
      <c r="A190" s="286" t="str">
        <f t="shared" si="63"/>
        <v>375</v>
      </c>
      <c r="B190" s="287" t="s">
        <v>2479</v>
      </c>
      <c r="C190" s="287" t="s">
        <v>2480</v>
      </c>
      <c r="D190" s="292">
        <f>IF(VLOOKUP($A190,'hk2018'!$A:$G,1)=$A190,VLOOKUP($A190,'hk2018'!$A:$G,6),0)</f>
        <v>0</v>
      </c>
      <c r="E190" s="292">
        <f>IF(VLOOKUP($A190,'hk2018'!$A:$G,1)=$A190,VLOOKUP($A190,'hk2018'!$A:$G,7),0)</f>
        <v>0</v>
      </c>
      <c r="F190" s="292">
        <f>IF(VLOOKUP($A190,'hk2018'!$A:$H,1)=$A190,VLOOKUP($A190,'hk2018'!$A:$H,8),0)</f>
        <v>0</v>
      </c>
      <c r="G190" s="293">
        <f t="shared" si="64"/>
        <v>0</v>
      </c>
      <c r="H190" s="292">
        <f>IF(VLOOKUP($A190,'hk2017'!$A:$G,1)=$A190,VLOOKUP($A190,'hk2017'!$A:$G,6),0)</f>
        <v>0</v>
      </c>
      <c r="I190" s="292">
        <f>IF(VLOOKUP($A190,'hk2017'!$A:$G,1)=$A190,VLOOKUP($A190,'hk2017'!$A:$G,7),0)</f>
        <v>0</v>
      </c>
      <c r="J190" s="292">
        <f>IF(VLOOKUP($A190,'hk2017'!$A:$H,1)=$A190,VLOOKUP($A190,'hk2017'!$A:$H,8),0)</f>
        <v>0</v>
      </c>
      <c r="K190" s="294">
        <f t="shared" si="65"/>
        <v>0</v>
      </c>
      <c r="L190" s="301"/>
    </row>
    <row r="191" spans="1:12" ht="12.75" outlineLevel="1">
      <c r="A191" s="286" t="str">
        <f t="shared" si="63"/>
        <v>376</v>
      </c>
      <c r="B191" s="287" t="s">
        <v>2481</v>
      </c>
      <c r="C191" s="287" t="s">
        <v>2482</v>
      </c>
      <c r="D191" s="292">
        <f>IF(VLOOKUP($A191,'hk2018'!$A:$G,1)=$A191,VLOOKUP($A191,'hk2018'!$A:$G,6),0)</f>
        <v>0</v>
      </c>
      <c r="E191" s="292">
        <f>IF(VLOOKUP($A191,'hk2018'!$A:$G,1)=$A191,VLOOKUP($A191,'hk2018'!$A:$G,7),0)</f>
        <v>0</v>
      </c>
      <c r="F191" s="292">
        <f>IF(VLOOKUP($A191,'hk2018'!$A:$H,1)=$A191,VLOOKUP($A191,'hk2018'!$A:$H,8),0)</f>
        <v>0</v>
      </c>
      <c r="G191" s="293">
        <f t="shared" si="64"/>
        <v>0</v>
      </c>
      <c r="H191" s="292">
        <f>IF(VLOOKUP($A191,'hk2017'!$A:$G,1)=$A191,VLOOKUP($A191,'hk2017'!$A:$G,6),0)</f>
        <v>0</v>
      </c>
      <c r="I191" s="292">
        <f>IF(VLOOKUP($A191,'hk2017'!$A:$G,1)=$A191,VLOOKUP($A191,'hk2017'!$A:$G,7),0)</f>
        <v>0</v>
      </c>
      <c r="J191" s="292">
        <f>IF(VLOOKUP($A191,'hk2017'!$A:$H,1)=$A191,VLOOKUP($A191,'hk2017'!$A:$H,8),0)</f>
        <v>0</v>
      </c>
      <c r="K191" s="294">
        <f t="shared" si="65"/>
        <v>0</v>
      </c>
      <c r="L191" s="301"/>
    </row>
    <row r="192" spans="1:12" ht="12.75" outlineLevel="1">
      <c r="A192" s="286" t="str">
        <f t="shared" si="63"/>
        <v>377</v>
      </c>
      <c r="B192" s="287" t="s">
        <v>2483</v>
      </c>
      <c r="C192" s="287" t="s">
        <v>2484</v>
      </c>
      <c r="D192" s="292">
        <f>IF(VLOOKUP($A192,'hk2018'!$A:$G,1)=$A192,VLOOKUP($A192,'hk2018'!$A:$G,6),0)</f>
        <v>0</v>
      </c>
      <c r="E192" s="292">
        <f>IF(VLOOKUP($A192,'hk2018'!$A:$G,1)=$A192,VLOOKUP($A192,'hk2018'!$A:$G,7),0)</f>
        <v>0</v>
      </c>
      <c r="F192" s="292">
        <f>IF(VLOOKUP($A192,'hk2018'!$A:$H,1)=$A192,VLOOKUP($A192,'hk2018'!$A:$H,8),0)</f>
        <v>0</v>
      </c>
      <c r="G192" s="293">
        <f t="shared" si="64"/>
        <v>0</v>
      </c>
      <c r="H192" s="292">
        <f>IF(VLOOKUP($A192,'hk2017'!$A:$G,1)=$A192,VLOOKUP($A192,'hk2017'!$A:$G,6),0)</f>
        <v>0</v>
      </c>
      <c r="I192" s="292">
        <f>IF(VLOOKUP($A192,'hk2017'!$A:$G,1)=$A192,VLOOKUP($A192,'hk2017'!$A:$G,7),0)</f>
        <v>0</v>
      </c>
      <c r="J192" s="292">
        <f>IF(VLOOKUP($A192,'hk2017'!$A:$H,1)=$A192,VLOOKUP($A192,'hk2017'!$A:$H,8),0)</f>
        <v>0</v>
      </c>
      <c r="K192" s="294">
        <f t="shared" si="65"/>
        <v>0</v>
      </c>
      <c r="L192" s="301"/>
    </row>
    <row r="193" spans="1:12" ht="12.75" outlineLevel="1">
      <c r="A193" s="286" t="str">
        <f t="shared" si="63"/>
        <v>378</v>
      </c>
      <c r="B193" s="287" t="s">
        <v>2485</v>
      </c>
      <c r="C193" s="287" t="s">
        <v>1609</v>
      </c>
      <c r="D193" s="292">
        <f>IF(VLOOKUP($A193,'hk2018'!$A:$G,1)=$A193,VLOOKUP($A193,'hk2018'!$A:$G,6),0)</f>
        <v>2813568.8</v>
      </c>
      <c r="E193" s="292">
        <f>IF(VLOOKUP($A193,'hk2018'!$A:$G,1)=$A193,VLOOKUP($A193,'hk2018'!$A:$G,7),0)</f>
        <v>1270450.8</v>
      </c>
      <c r="F193" s="292">
        <f>IF(VLOOKUP($A193,'hk2018'!$A:$H,1)=$A193,VLOOKUP($A193,'hk2018'!$A:$H,8),0)</f>
        <v>1979630.59</v>
      </c>
      <c r="G193" s="293">
        <f t="shared" si="64"/>
        <v>2104389.0099999998</v>
      </c>
      <c r="H193" s="292">
        <f>IF(VLOOKUP($A193,'hk2017'!$A:$G,1)=$A193,VLOOKUP($A193,'hk2017'!$A:$G,6),0)</f>
        <v>2850380.4399999995</v>
      </c>
      <c r="I193" s="292">
        <f>IF(VLOOKUP($A193,'hk2017'!$A:$G,1)=$A193,VLOOKUP($A193,'hk2017'!$A:$G,7),0)</f>
        <v>1824565.01</v>
      </c>
      <c r="J193" s="292">
        <f>IF(VLOOKUP($A193,'hk2017'!$A:$H,1)=$A193,VLOOKUP($A193,'hk2017'!$A:$H,8),0)</f>
        <v>1861376.65</v>
      </c>
      <c r="K193" s="294">
        <f t="shared" si="65"/>
        <v>2813568.7999999993</v>
      </c>
      <c r="L193" s="301"/>
    </row>
    <row r="194" spans="1:12" ht="12.75" outlineLevel="1">
      <c r="A194" s="286" t="str">
        <f t="shared" si="63"/>
        <v>379</v>
      </c>
      <c r="B194" s="287" t="s">
        <v>2486</v>
      </c>
      <c r="C194" s="287" t="s">
        <v>2487</v>
      </c>
      <c r="D194" s="292">
        <f>IF(VLOOKUP($A194,'hk2018'!$A:$G,1)=$A194,VLOOKUP($A194,'hk2018'!$A:$G,6),0)</f>
        <v>-55172.360000000102</v>
      </c>
      <c r="E194" s="292">
        <f>IF(VLOOKUP($A194,'hk2018'!$A:$G,1)=$A194,VLOOKUP($A194,'hk2018'!$A:$G,7),0)</f>
        <v>1770617.26</v>
      </c>
      <c r="F194" s="292">
        <f>IF(VLOOKUP($A194,'hk2018'!$A:$H,1)=$A194,VLOOKUP($A194,'hk2018'!$A:$H,8),0)</f>
        <v>1736113.9</v>
      </c>
      <c r="G194" s="293">
        <f t="shared" si="64"/>
        <v>-20669</v>
      </c>
      <c r="H194" s="292">
        <f>IF(VLOOKUP($A194,'hk2017'!$A:$G,1)=$A194,VLOOKUP($A194,'hk2017'!$A:$G,6),0)</f>
        <v>-15075.880000000121</v>
      </c>
      <c r="I194" s="292">
        <f>IF(VLOOKUP($A194,'hk2017'!$A:$G,1)=$A194,VLOOKUP($A194,'hk2017'!$A:$G,7),0)</f>
        <v>1817845.23</v>
      </c>
      <c r="J194" s="292">
        <f>IF(VLOOKUP($A194,'hk2017'!$A:$H,1)=$A194,VLOOKUP($A194,'hk2017'!$A:$H,8),0)</f>
        <v>1857941.71</v>
      </c>
      <c r="K194" s="294">
        <f t="shared" si="65"/>
        <v>-55172.360000000102</v>
      </c>
      <c r="L194" s="301"/>
    </row>
    <row r="195" spans="1:12" ht="13.5" outlineLevel="1" thickBot="1">
      <c r="A195" s="302"/>
      <c r="B195" s="303"/>
      <c r="C195" s="303"/>
      <c r="D195" s="296"/>
      <c r="E195" s="296"/>
      <c r="F195" s="296"/>
      <c r="G195" s="297"/>
      <c r="H195" s="296"/>
      <c r="I195" s="296"/>
      <c r="J195" s="296"/>
      <c r="K195" s="298"/>
      <c r="L195" s="301"/>
    </row>
    <row r="196" spans="1:12" ht="12.75">
      <c r="A196" s="312" t="s">
        <v>2037</v>
      </c>
      <c r="B196" s="313"/>
      <c r="C196" s="314" t="s">
        <v>2488</v>
      </c>
      <c r="D196" s="283">
        <f t="shared" ref="D196:K196" si="66">SUM(D197:D206)</f>
        <v>-673003.14</v>
      </c>
      <c r="E196" s="283">
        <f t="shared" si="66"/>
        <v>49928.12999999999</v>
      </c>
      <c r="F196" s="283">
        <f t="shared" si="66"/>
        <v>5677.32</v>
      </c>
      <c r="G196" s="299">
        <f t="shared" si="66"/>
        <v>-628752.33000000007</v>
      </c>
      <c r="H196" s="283">
        <f t="shared" si="66"/>
        <v>-592924.66999999993</v>
      </c>
      <c r="I196" s="283">
        <f t="shared" si="66"/>
        <v>37035.009999999995</v>
      </c>
      <c r="J196" s="283">
        <f t="shared" si="66"/>
        <v>117113.48</v>
      </c>
      <c r="K196" s="300">
        <f t="shared" si="66"/>
        <v>-673003.14</v>
      </c>
      <c r="L196" s="301"/>
    </row>
    <row r="197" spans="1:12" ht="12.75" outlineLevel="1">
      <c r="A197" s="286" t="str">
        <f>LEFT(B197,3)</f>
        <v>381</v>
      </c>
      <c r="B197" s="287" t="s">
        <v>2489</v>
      </c>
      <c r="C197" s="287" t="s">
        <v>2490</v>
      </c>
      <c r="D197" s="292">
        <f>IF(VLOOKUP($A197,'hk2018'!$A:$G,1)=$A197,VLOOKUP($A197,'hk2018'!$A:$G,6),0)</f>
        <v>5115.51</v>
      </c>
      <c r="E197" s="292">
        <f>IF(VLOOKUP($A197,'hk2018'!$A:$G,1)=$A197,VLOOKUP($A197,'hk2018'!$A:$G,7),0)</f>
        <v>5264.41</v>
      </c>
      <c r="F197" s="292">
        <f>IF(VLOOKUP($A197,'hk2018'!$A:$H,1)=$A197,VLOOKUP($A197,'hk2018'!$A:$H,8),0)</f>
        <v>5094.33</v>
      </c>
      <c r="G197" s="293">
        <f t="shared" ref="G197:G205" si="67">SUM(D197+E197-F197)</f>
        <v>5285.59</v>
      </c>
      <c r="H197" s="292">
        <f>IF(VLOOKUP($A197,'hk2017'!$A:$G,1)=$A197,VLOOKUP($A197,'hk2017'!$A:$G,6),0)</f>
        <v>3051.8999999999996</v>
      </c>
      <c r="I197" s="292">
        <f>IF(VLOOKUP($A197,'hk2017'!$A:$G,1)=$A197,VLOOKUP($A197,'hk2017'!$A:$G,7),0)</f>
        <v>5057.42</v>
      </c>
      <c r="J197" s="292">
        <f>IF(VLOOKUP($A197,'hk2017'!$A:$H,1)=$A197,VLOOKUP($A197,'hk2017'!$A:$H,8),0)</f>
        <v>2993.81</v>
      </c>
      <c r="K197" s="294">
        <f t="shared" ref="K197:K205" si="68">SUM(H197+I197-J197)</f>
        <v>5115.51</v>
      </c>
      <c r="L197" s="301"/>
    </row>
    <row r="198" spans="1:12" ht="12.75" outlineLevel="1">
      <c r="A198" s="286" t="str">
        <f>LEFT(B198,3)</f>
        <v>382</v>
      </c>
      <c r="B198" s="287" t="s">
        <v>2491</v>
      </c>
      <c r="C198" s="287" t="s">
        <v>2492</v>
      </c>
      <c r="D198" s="292">
        <f>IF(VLOOKUP($A198,'hk2018'!$A:$G,1)=$A198,VLOOKUP($A198,'hk2018'!$A:$G,6),0)</f>
        <v>0</v>
      </c>
      <c r="E198" s="292">
        <f>IF(VLOOKUP($A198,'hk2018'!$A:$G,1)=$A198,VLOOKUP($A198,'hk2018'!$A:$G,7),0)</f>
        <v>0</v>
      </c>
      <c r="F198" s="292">
        <f>IF(VLOOKUP($A198,'hk2018'!$A:$H,1)=$A198,VLOOKUP($A198,'hk2018'!$A:$H,8),0)</f>
        <v>0</v>
      </c>
      <c r="G198" s="293">
        <f t="shared" si="67"/>
        <v>0</v>
      </c>
      <c r="H198" s="292">
        <f>IF(VLOOKUP($A198,'hk2017'!$A:$G,1)=$A198,VLOOKUP($A198,'hk2017'!$A:$G,6),0)</f>
        <v>0</v>
      </c>
      <c r="I198" s="292">
        <f>IF(VLOOKUP($A198,'hk2017'!$A:$G,1)=$A198,VLOOKUP($A198,'hk2017'!$A:$G,7),0)</f>
        <v>0</v>
      </c>
      <c r="J198" s="292">
        <f>IF(VLOOKUP($A198,'hk2017'!$A:$H,1)=$A198,VLOOKUP($A198,'hk2017'!$A:$H,8),0)</f>
        <v>0</v>
      </c>
      <c r="K198" s="294">
        <f t="shared" si="68"/>
        <v>0</v>
      </c>
      <c r="L198" s="301"/>
    </row>
    <row r="199" spans="1:12" ht="12.75" outlineLevel="1">
      <c r="A199" s="286" t="str">
        <f>LEFT(B199,3)</f>
        <v>383</v>
      </c>
      <c r="B199" s="287" t="s">
        <v>2493</v>
      </c>
      <c r="C199" s="287" t="s">
        <v>2494</v>
      </c>
      <c r="D199" s="292">
        <f>IF(VLOOKUP($A199,'hk2018'!$A:$G,1)=$A199,VLOOKUP($A199,'hk2018'!$A:$G,6),0)</f>
        <v>0</v>
      </c>
      <c r="E199" s="292">
        <f>IF(VLOOKUP($A199,'hk2018'!$A:$G,1)=$A199,VLOOKUP($A199,'hk2018'!$A:$G,7),0)</f>
        <v>0</v>
      </c>
      <c r="F199" s="292">
        <f>IF(VLOOKUP($A199,'hk2018'!$A:$H,1)=$A199,VLOOKUP($A199,'hk2018'!$A:$H,8),0)</f>
        <v>0</v>
      </c>
      <c r="G199" s="293">
        <f t="shared" si="67"/>
        <v>0</v>
      </c>
      <c r="H199" s="292">
        <f>IF(VLOOKUP($A199,'hk2017'!$A:$G,1)=$A199,VLOOKUP($A199,'hk2017'!$A:$G,6),0)</f>
        <v>0</v>
      </c>
      <c r="I199" s="292">
        <f>IF(VLOOKUP($A199,'hk2017'!$A:$G,1)=$A199,VLOOKUP($A199,'hk2017'!$A:$G,7),0)</f>
        <v>0</v>
      </c>
      <c r="J199" s="292">
        <f>IF(VLOOKUP($A199,'hk2017'!$A:$H,1)=$A199,VLOOKUP($A199,'hk2017'!$A:$H,8),0)</f>
        <v>0</v>
      </c>
      <c r="K199" s="294">
        <f t="shared" si="68"/>
        <v>0</v>
      </c>
      <c r="L199" s="301"/>
    </row>
    <row r="200" spans="1:12" ht="12.75" outlineLevel="1">
      <c r="A200" s="286" t="str">
        <f>LEFT(B200,3)</f>
        <v>384</v>
      </c>
      <c r="B200" s="287" t="s">
        <v>2495</v>
      </c>
      <c r="C200" s="287" t="s">
        <v>2496</v>
      </c>
      <c r="D200" s="292">
        <f>IF(VLOOKUP($A200,'hk2018'!$A:$G,1)=$A200,VLOOKUP($A200,'hk2018'!$A:$G,6),0)</f>
        <v>-678701.64</v>
      </c>
      <c r="E200" s="292">
        <f>IF(VLOOKUP($A200,'hk2018'!$A:$G,1)=$A200,VLOOKUP($A200,'hk2018'!$A:$G,7),0)</f>
        <v>44639.77</v>
      </c>
      <c r="F200" s="292">
        <f>IF(VLOOKUP($A200,'hk2018'!$A:$H,1)=$A200,VLOOKUP($A200,'hk2018'!$A:$H,8),0)</f>
        <v>0</v>
      </c>
      <c r="G200" s="293">
        <f t="shared" si="67"/>
        <v>-634061.87</v>
      </c>
      <c r="H200" s="292">
        <f>IF(VLOOKUP($A200,'hk2017'!$A:$G,1)=$A200,VLOOKUP($A200,'hk2017'!$A:$G,6),0)</f>
        <v>-596596.24</v>
      </c>
      <c r="I200" s="292">
        <f>IF(VLOOKUP($A200,'hk2017'!$A:$G,1)=$A200,VLOOKUP($A200,'hk2017'!$A:$G,7),0)</f>
        <v>31394.6</v>
      </c>
      <c r="J200" s="292">
        <f>IF(VLOOKUP($A200,'hk2017'!$A:$H,1)=$A200,VLOOKUP($A200,'hk2017'!$A:$H,8),0)</f>
        <v>113500</v>
      </c>
      <c r="K200" s="294">
        <f t="shared" si="68"/>
        <v>-678701.64</v>
      </c>
      <c r="L200" s="301"/>
    </row>
    <row r="201" spans="1:12" ht="12.75" outlineLevel="1">
      <c r="A201" s="286" t="str">
        <f>LEFT(B201,3)</f>
        <v>385</v>
      </c>
      <c r="B201" s="287" t="s">
        <v>2497</v>
      </c>
      <c r="C201" s="287" t="s">
        <v>2498</v>
      </c>
      <c r="D201" s="292">
        <f>IF(VLOOKUP($A201,'hk2018'!$A:$G,1)=$A201,VLOOKUP($A201,'hk2018'!$A:$G,6),0)</f>
        <v>582.99</v>
      </c>
      <c r="E201" s="292">
        <f>IF(VLOOKUP($A201,'hk2018'!$A:$G,1)=$A201,VLOOKUP($A201,'hk2018'!$A:$G,7),0)</f>
        <v>23.95</v>
      </c>
      <c r="F201" s="292">
        <f>IF(VLOOKUP($A201,'hk2018'!$A:$H,1)=$A201,VLOOKUP($A201,'hk2018'!$A:$H,8),0)</f>
        <v>582.99</v>
      </c>
      <c r="G201" s="293">
        <f t="shared" si="67"/>
        <v>23.950000000000045</v>
      </c>
      <c r="H201" s="292">
        <f>IF(VLOOKUP($A201,'hk2017'!$A:$G,1)=$A201,VLOOKUP($A201,'hk2017'!$A:$G,6),0)</f>
        <v>619.66999999999985</v>
      </c>
      <c r="I201" s="292">
        <f>IF(VLOOKUP($A201,'hk2017'!$A:$G,1)=$A201,VLOOKUP($A201,'hk2017'!$A:$G,7),0)</f>
        <v>582.99</v>
      </c>
      <c r="J201" s="292">
        <f>IF(VLOOKUP($A201,'hk2017'!$A:$H,1)=$A201,VLOOKUP($A201,'hk2017'!$A:$H,8),0)</f>
        <v>619.66999999999996</v>
      </c>
      <c r="K201" s="294">
        <f t="shared" si="68"/>
        <v>582.9899999999999</v>
      </c>
      <c r="L201" s="301"/>
    </row>
    <row r="202" spans="1:12" ht="12.75" outlineLevel="1">
      <c r="A202" s="308" t="s">
        <v>2499</v>
      </c>
      <c r="B202" s="287"/>
      <c r="C202" s="288" t="s">
        <v>2500</v>
      </c>
      <c r="D202" s="292">
        <f>IF(VLOOKUP($A202,'hk2018'!$A:$G,1)=$A202,VLOOKUP($A202,'hk2018'!$A:$G,6),0)</f>
        <v>0</v>
      </c>
      <c r="E202" s="292">
        <f>IF(VLOOKUP($A202,'hk2018'!$A:$G,1)=$A202,VLOOKUP($A202,'hk2018'!$A:$G,7),0)</f>
        <v>0</v>
      </c>
      <c r="F202" s="292">
        <f>IF(VLOOKUP($A202,'hk2018'!$A:$H,1)=$A202,VLOOKUP($A202,'hk2018'!$A:$H,8),0)</f>
        <v>0</v>
      </c>
      <c r="G202" s="293">
        <f t="shared" si="67"/>
        <v>0</v>
      </c>
      <c r="H202" s="292">
        <f>IF(VLOOKUP($A202,'hk2017'!$A:$G,1)=$A202,VLOOKUP($A202,'hk2017'!$A:$G,6),0)</f>
        <v>0</v>
      </c>
      <c r="I202" s="292">
        <f>IF(VLOOKUP($A202,'hk2017'!$A:$G,1)=$A202,VLOOKUP($A202,'hk2017'!$A:$G,7),0)</f>
        <v>0</v>
      </c>
      <c r="J202" s="292">
        <f>IF(VLOOKUP($A202,'hk2017'!$A:$H,1)=$A202,VLOOKUP($A202,'hk2017'!$A:$H,8),0)</f>
        <v>0</v>
      </c>
      <c r="K202" s="294">
        <f t="shared" si="68"/>
        <v>0</v>
      </c>
      <c r="L202" s="301"/>
    </row>
    <row r="203" spans="1:12" ht="12.75" outlineLevel="1">
      <c r="A203" s="308" t="s">
        <v>2501</v>
      </c>
      <c r="B203" s="287"/>
      <c r="C203" s="288" t="s">
        <v>2502</v>
      </c>
      <c r="D203" s="292">
        <f>IF(VLOOKUP($A203,'hk2018'!$A:$G,1)=$A203,VLOOKUP($A203,'hk2018'!$A:$G,6),0)</f>
        <v>0</v>
      </c>
      <c r="E203" s="292">
        <f>IF(VLOOKUP($A203,'hk2018'!$A:$G,1)=$A203,VLOOKUP($A203,'hk2018'!$A:$G,7),0)</f>
        <v>0</v>
      </c>
      <c r="F203" s="292">
        <f>IF(VLOOKUP($A203,'hk2018'!$A:$H,1)=$A203,VLOOKUP($A203,'hk2018'!$A:$H,8),0)</f>
        <v>0</v>
      </c>
      <c r="G203" s="293">
        <f t="shared" si="67"/>
        <v>0</v>
      </c>
      <c r="H203" s="292">
        <f>IF(VLOOKUP($A203,'hk2017'!$A:$G,1)=$A203,VLOOKUP($A203,'hk2017'!$A:$G,6),0)</f>
        <v>0</v>
      </c>
      <c r="I203" s="292">
        <f>IF(VLOOKUP($A203,'hk2017'!$A:$G,1)=$A203,VLOOKUP($A203,'hk2017'!$A:$G,7),0)</f>
        <v>0</v>
      </c>
      <c r="J203" s="292">
        <f>IF(VLOOKUP($A203,'hk2017'!$A:$H,1)=$A203,VLOOKUP($A203,'hk2017'!$A:$H,8),0)</f>
        <v>0</v>
      </c>
      <c r="K203" s="294">
        <f t="shared" si="68"/>
        <v>0</v>
      </c>
      <c r="L203" s="301"/>
    </row>
    <row r="204" spans="1:12" ht="12.75" outlineLevel="1">
      <c r="A204" s="308" t="s">
        <v>2503</v>
      </c>
      <c r="B204" s="287"/>
      <c r="C204" s="288" t="s">
        <v>2504</v>
      </c>
      <c r="D204" s="292">
        <f>IF(VLOOKUP($A204,'hk2018'!$A:$G,1)=$A204,VLOOKUP($A204,'hk2018'!$A:$G,6),0)</f>
        <v>0</v>
      </c>
      <c r="E204" s="292">
        <f>IF(VLOOKUP($A204,'hk2018'!$A:$G,1)=$A204,VLOOKUP($A204,'hk2018'!$A:$G,7),0)</f>
        <v>0</v>
      </c>
      <c r="F204" s="292">
        <f>IF(VLOOKUP($A204,'hk2018'!$A:$H,1)=$A204,VLOOKUP($A204,'hk2018'!$A:$H,8),0)</f>
        <v>0</v>
      </c>
      <c r="G204" s="293">
        <f t="shared" si="67"/>
        <v>0</v>
      </c>
      <c r="H204" s="292">
        <f>IF(VLOOKUP($A204,'hk2017'!$A:$G,1)=$A204,VLOOKUP($A204,'hk2017'!$A:$G,6),0)</f>
        <v>0</v>
      </c>
      <c r="I204" s="292">
        <f>IF(VLOOKUP($A204,'hk2017'!$A:$G,1)=$A204,VLOOKUP($A204,'hk2017'!$A:$G,7),0)</f>
        <v>0</v>
      </c>
      <c r="J204" s="292">
        <f>IF(VLOOKUP($A204,'hk2017'!$A:$H,1)=$A204,VLOOKUP($A204,'hk2017'!$A:$H,8),0)</f>
        <v>0</v>
      </c>
      <c r="K204" s="294">
        <f t="shared" si="68"/>
        <v>0</v>
      </c>
      <c r="L204" s="301"/>
    </row>
    <row r="205" spans="1:12" ht="12.75" outlineLevel="1">
      <c r="A205" s="308" t="s">
        <v>2505</v>
      </c>
      <c r="B205" s="287"/>
      <c r="C205" s="288" t="s">
        <v>2506</v>
      </c>
      <c r="D205" s="292">
        <f>IF(VLOOKUP($A205,'hk2018'!$A:$G,1)=$A205,VLOOKUP($A205,'hk2018'!$A:$G,6),0)</f>
        <v>0</v>
      </c>
      <c r="E205" s="292">
        <f>IF(VLOOKUP($A205,'hk2018'!$A:$G,1)=$A205,VLOOKUP($A205,'hk2018'!$A:$G,7),0)</f>
        <v>0</v>
      </c>
      <c r="F205" s="292">
        <f>IF(VLOOKUP($A205,'hk2018'!$A:$H,1)=$A205,VLOOKUP($A205,'hk2018'!$A:$H,8),0)</f>
        <v>0</v>
      </c>
      <c r="G205" s="293">
        <f t="shared" si="67"/>
        <v>0</v>
      </c>
      <c r="H205" s="292">
        <f>IF(VLOOKUP($A205,'hk2017'!$A:$G,1)=$A205,VLOOKUP($A205,'hk2017'!$A:$G,6),0)</f>
        <v>0</v>
      </c>
      <c r="I205" s="292">
        <f>IF(VLOOKUP($A205,'hk2017'!$A:$G,1)=$A205,VLOOKUP($A205,'hk2017'!$A:$G,7),0)</f>
        <v>0</v>
      </c>
      <c r="J205" s="292">
        <f>IF(VLOOKUP($A205,'hk2017'!$A:$H,1)=$A205,VLOOKUP($A205,'hk2017'!$A:$H,8),0)</f>
        <v>0</v>
      </c>
      <c r="K205" s="294">
        <f t="shared" si="68"/>
        <v>0</v>
      </c>
      <c r="L205" s="301"/>
    </row>
    <row r="206" spans="1:12" ht="13.5" outlineLevel="1" thickBot="1">
      <c r="A206" s="302"/>
      <c r="B206" s="303"/>
      <c r="C206" s="303"/>
      <c r="D206" s="296"/>
      <c r="E206" s="296"/>
      <c r="F206" s="296"/>
      <c r="G206" s="297"/>
      <c r="H206" s="296"/>
      <c r="I206" s="296"/>
      <c r="J206" s="296"/>
      <c r="K206" s="298"/>
      <c r="L206" s="301"/>
    </row>
    <row r="207" spans="1:12">
      <c r="A207" s="312" t="s">
        <v>2038</v>
      </c>
      <c r="B207" s="313"/>
      <c r="C207" s="314" t="s">
        <v>2507</v>
      </c>
      <c r="D207" s="283">
        <f t="shared" ref="D207:K207" si="69">SUM(D208:D211)</f>
        <v>-194504.86000000002</v>
      </c>
      <c r="E207" s="283">
        <f t="shared" si="69"/>
        <v>4485832.6900000004</v>
      </c>
      <c r="F207" s="283">
        <f t="shared" si="69"/>
        <v>4476356.22</v>
      </c>
      <c r="G207" s="299">
        <f t="shared" si="69"/>
        <v>-185028.39</v>
      </c>
      <c r="H207" s="283">
        <f t="shared" si="69"/>
        <v>-130653.57999999999</v>
      </c>
      <c r="I207" s="283">
        <f t="shared" si="69"/>
        <v>3838806.27</v>
      </c>
      <c r="J207" s="283">
        <f t="shared" si="69"/>
        <v>3902657.55</v>
      </c>
      <c r="K207" s="300">
        <f t="shared" si="69"/>
        <v>-194504.86</v>
      </c>
    </row>
    <row r="208" spans="1:12" outlineLevel="1">
      <c r="A208" s="325" t="str">
        <f>LEFT(B208,3)</f>
        <v>391</v>
      </c>
      <c r="B208" s="326" t="s">
        <v>2508</v>
      </c>
      <c r="C208" s="326" t="s">
        <v>2509</v>
      </c>
      <c r="D208" s="327">
        <f>IF(VLOOKUP($A208,'hk2018'!$A:$G,1)=$A208,VLOOKUP($A208,'hk2018'!$A:$G,6),0)</f>
        <v>-194504.86000000002</v>
      </c>
      <c r="E208" s="327">
        <f>IF(VLOOKUP($A208,'hk2018'!$A:$G,1)=$A208,VLOOKUP($A208,'hk2018'!$A:$G,7),0)</f>
        <v>17623.939999999999</v>
      </c>
      <c r="F208" s="327">
        <f>IF(VLOOKUP($A208,'hk2018'!$A:$H,1)=$A208,VLOOKUP($A208,'hk2018'!$A:$H,8),0)</f>
        <v>8147.47</v>
      </c>
      <c r="G208" s="328">
        <f>SUM(D208+E208-F208)</f>
        <v>-185028.39</v>
      </c>
      <c r="H208" s="327">
        <f>IF(VLOOKUP($A208,'hk2017'!$A:$G,1)=$A208,VLOOKUP($A208,'hk2017'!$A:$G,6),0)</f>
        <v>-130653.57999999999</v>
      </c>
      <c r="I208" s="327">
        <f>IF(VLOOKUP($A208,'hk2017'!$A:$G,1)=$A208,VLOOKUP($A208,'hk2017'!$A:$G,7),0)</f>
        <v>0</v>
      </c>
      <c r="J208" s="327">
        <f>IF(VLOOKUP($A208,'hk2017'!$A:$H,1)=$A208,VLOOKUP($A208,'hk2017'!$A:$H,8),0)</f>
        <v>63851.28</v>
      </c>
      <c r="K208" s="329">
        <f>SUM(H208+I208-J208)</f>
        <v>-194504.86</v>
      </c>
    </row>
    <row r="209" spans="1:11" outlineLevel="1">
      <c r="A209" s="286" t="str">
        <f>LEFT(B209,3)</f>
        <v>395</v>
      </c>
      <c r="B209" s="287" t="s">
        <v>2510</v>
      </c>
      <c r="C209" s="287" t="s">
        <v>2511</v>
      </c>
      <c r="D209" s="292">
        <f>IF(VLOOKUP($A209,'hk2018'!$A:$G,1)=$A209,VLOOKUP($A209,'hk2018'!$A:$G,6),0)</f>
        <v>0</v>
      </c>
      <c r="E209" s="292">
        <f>IF(VLOOKUP($A209,'hk2018'!$A:$G,1)=$A209,VLOOKUP($A209,'hk2018'!$A:$G,7),0)</f>
        <v>4468208.75</v>
      </c>
      <c r="F209" s="292">
        <f>IF(VLOOKUP($A209,'hk2018'!$A:$H,1)=$A209,VLOOKUP($A209,'hk2018'!$A:$H,8),0)</f>
        <v>4468208.75</v>
      </c>
      <c r="G209" s="293">
        <f>SUM(D209+E209-F209)</f>
        <v>0</v>
      </c>
      <c r="H209" s="292">
        <f>IF(VLOOKUP($A209,'hk2017'!$A:$G,1)=$A209,VLOOKUP($A209,'hk2017'!$A:$G,6),0)</f>
        <v>0</v>
      </c>
      <c r="I209" s="292">
        <f>IF(VLOOKUP($A209,'hk2017'!$A:$G,1)=$A209,VLOOKUP($A209,'hk2017'!$A:$G,7),0)</f>
        <v>3838806.27</v>
      </c>
      <c r="J209" s="292">
        <f>IF(VLOOKUP($A209,'hk2017'!$A:$H,1)=$A209,VLOOKUP($A209,'hk2017'!$A:$H,8),0)</f>
        <v>3838806.27</v>
      </c>
      <c r="K209" s="294">
        <f>SUM(H209+I209-J209)</f>
        <v>0</v>
      </c>
    </row>
    <row r="210" spans="1:11" outlineLevel="1">
      <c r="A210" s="286" t="str">
        <f>LEFT(B210,3)</f>
        <v>398</v>
      </c>
      <c r="B210" s="287" t="s">
        <v>2512</v>
      </c>
      <c r="C210" s="287" t="s">
        <v>2513</v>
      </c>
      <c r="D210" s="292">
        <f>IF(VLOOKUP($A210,'hk2018'!$A:$G,1)=$A210,VLOOKUP($A210,'hk2018'!$A:$G,6),0)</f>
        <v>0</v>
      </c>
      <c r="E210" s="292">
        <f>IF(VLOOKUP($A210,'hk2018'!$A:$G,1)=$A210,VLOOKUP($A210,'hk2018'!$A:$G,7),0)</f>
        <v>0</v>
      </c>
      <c r="F210" s="292">
        <f>IF(VLOOKUP($A210,'hk2018'!$A:$H,1)=$A210,VLOOKUP($A210,'hk2018'!$A:$H,8),0)</f>
        <v>0</v>
      </c>
      <c r="G210" s="293">
        <f>SUM(D210+E210-F210)</f>
        <v>0</v>
      </c>
      <c r="H210" s="292">
        <f>IF(VLOOKUP($A210,'hk2017'!$A:$G,1)=$A210,VLOOKUP($A210,'hk2017'!$A:$G,6),0)</f>
        <v>0</v>
      </c>
      <c r="I210" s="292">
        <f>IF(VLOOKUP($A210,'hk2017'!$A:$G,1)=$A210,VLOOKUP($A210,'hk2017'!$A:$G,7),0)</f>
        <v>0</v>
      </c>
      <c r="J210" s="292">
        <f>IF(VLOOKUP($A210,'hk2017'!$A:$H,1)=$A210,VLOOKUP($A210,'hk2017'!$A:$H,8),0)</f>
        <v>0</v>
      </c>
      <c r="K210" s="294">
        <f>SUM(H210+I210-J210)</f>
        <v>0</v>
      </c>
    </row>
    <row r="211" spans="1:11" outlineLevel="1">
      <c r="A211" s="286"/>
      <c r="B211" s="287"/>
      <c r="C211" s="287"/>
      <c r="D211" s="292"/>
      <c r="E211" s="292"/>
      <c r="F211" s="292"/>
      <c r="G211" s="293"/>
      <c r="H211" s="292"/>
      <c r="I211" s="292"/>
      <c r="J211" s="292"/>
      <c r="K211" s="294"/>
    </row>
    <row r="212" spans="1:11" ht="11.25" outlineLevel="1" thickBot="1">
      <c r="A212" s="330"/>
      <c r="B212" s="287"/>
      <c r="C212" s="287"/>
      <c r="D212" s="292"/>
      <c r="E212" s="292"/>
      <c r="F212" s="292"/>
      <c r="G212" s="293"/>
      <c r="H212" s="292"/>
      <c r="I212" s="292"/>
      <c r="J212" s="292"/>
      <c r="K212" s="294"/>
    </row>
    <row r="213" spans="1:11" ht="12" thickBot="1">
      <c r="A213" s="275" t="s">
        <v>2514</v>
      </c>
      <c r="B213" s="270"/>
      <c r="C213" s="276" t="s">
        <v>35</v>
      </c>
      <c r="D213" s="309">
        <f t="shared" ref="D213:K213" si="70">SUM(D214+D225+D233+D236+D238+D243+D246+D256+D259)</f>
        <v>-6057636.9800000004</v>
      </c>
      <c r="E213" s="309">
        <f t="shared" si="70"/>
        <v>2450233.1900000004</v>
      </c>
      <c r="F213" s="309">
        <f t="shared" si="70"/>
        <v>1755629.74</v>
      </c>
      <c r="G213" s="331">
        <f t="shared" si="70"/>
        <v>-5363033.53</v>
      </c>
      <c r="H213" s="309">
        <f t="shared" si="70"/>
        <v>-5205297.5200000005</v>
      </c>
      <c r="I213" s="309">
        <f t="shared" si="70"/>
        <v>2191675.8699999996</v>
      </c>
      <c r="J213" s="309">
        <f t="shared" si="70"/>
        <v>2991272.2</v>
      </c>
      <c r="K213" s="332">
        <f t="shared" si="70"/>
        <v>-6004893.8500000006</v>
      </c>
    </row>
    <row r="214" spans="1:11" outlineLevel="1">
      <c r="A214" s="312" t="s">
        <v>2039</v>
      </c>
      <c r="B214" s="313"/>
      <c r="C214" s="314" t="s">
        <v>2515</v>
      </c>
      <c r="D214" s="283">
        <f t="shared" ref="D214:K214" si="71">SUM(D215:D223)</f>
        <v>-665361.27</v>
      </c>
      <c r="E214" s="283">
        <f t="shared" si="71"/>
        <v>47.39</v>
      </c>
      <c r="F214" s="283">
        <f t="shared" si="71"/>
        <v>0</v>
      </c>
      <c r="G214" s="299">
        <f t="shared" si="71"/>
        <v>-665313.88</v>
      </c>
      <c r="H214" s="283">
        <f t="shared" si="71"/>
        <v>-665084.81000000006</v>
      </c>
      <c r="I214" s="283">
        <f t="shared" si="71"/>
        <v>0</v>
      </c>
      <c r="J214" s="283">
        <f t="shared" si="71"/>
        <v>276.45999999999998</v>
      </c>
      <c r="K214" s="300">
        <f t="shared" si="71"/>
        <v>-665361.27</v>
      </c>
    </row>
    <row r="215" spans="1:11" outlineLevel="1">
      <c r="A215" s="274" t="str">
        <f t="shared" ref="A215:A223" si="72">LEFT(B215,3)</f>
        <v>411</v>
      </c>
      <c r="B215" s="270" t="s">
        <v>2516</v>
      </c>
      <c r="C215" s="270" t="s">
        <v>2517</v>
      </c>
      <c r="D215" s="292">
        <f>IF(VLOOKUP($A215,'hk2018'!$A:$G,1)=$A215,VLOOKUP($A215,'hk2018'!$A:$G,6),0)</f>
        <v>-16124</v>
      </c>
      <c r="E215" s="292">
        <f>IF(VLOOKUP($A215,'hk2018'!$A:$G,1)=$A215,VLOOKUP($A215,'hk2018'!$A:$G,7),0)</f>
        <v>0</v>
      </c>
      <c r="F215" s="292">
        <f>IF(VLOOKUP($A215,'hk2018'!$A:$H,1)=$A215,VLOOKUP($A215,'hk2018'!$A:$H,8),0)</f>
        <v>0</v>
      </c>
      <c r="G215" s="293">
        <f t="shared" ref="G215:G223" si="73">SUM(D215+E215-F215)</f>
        <v>-16124</v>
      </c>
      <c r="H215" s="292">
        <f>IF(VLOOKUP($A215,'hk2017'!$A:$G,1)=$A215,VLOOKUP($A215,'hk2017'!$A:$G,6),0)</f>
        <v>-16124</v>
      </c>
      <c r="I215" s="292">
        <f>IF(VLOOKUP($A215,'hk2017'!$A:$G,1)=$A215,VLOOKUP($A215,'hk2017'!$A:$G,7),0)</f>
        <v>0</v>
      </c>
      <c r="J215" s="292">
        <f>IF(VLOOKUP($A215,'hk2017'!$A:$H,1)=$A215,VLOOKUP($A215,'hk2017'!$A:$H,8),0)</f>
        <v>0</v>
      </c>
      <c r="K215" s="294">
        <f t="shared" ref="K215:K223" si="74">SUM(H215+I215-J215)</f>
        <v>-16124</v>
      </c>
    </row>
    <row r="216" spans="1:11" outlineLevel="1">
      <c r="A216" s="274" t="str">
        <f t="shared" si="72"/>
        <v>412</v>
      </c>
      <c r="B216" s="270" t="s">
        <v>2518</v>
      </c>
      <c r="C216" s="270" t="s">
        <v>2519</v>
      </c>
      <c r="D216" s="292">
        <f>IF(VLOOKUP($A216,'hk2018'!$A:$G,1)=$A216,VLOOKUP($A216,'hk2018'!$A:$G,6),0)</f>
        <v>0</v>
      </c>
      <c r="E216" s="292">
        <f>IF(VLOOKUP($A216,'hk2018'!$A:$G,1)=$A216,VLOOKUP($A216,'hk2018'!$A:$G,7),0)</f>
        <v>0</v>
      </c>
      <c r="F216" s="292">
        <f>IF(VLOOKUP($A216,'hk2018'!$A:$H,1)=$A216,VLOOKUP($A216,'hk2018'!$A:$H,8),0)</f>
        <v>0</v>
      </c>
      <c r="G216" s="293">
        <f t="shared" si="73"/>
        <v>0</v>
      </c>
      <c r="H216" s="292">
        <f>IF(VLOOKUP($A216,'hk2017'!$A:$G,1)=$A216,VLOOKUP($A216,'hk2017'!$A:$G,6),0)</f>
        <v>0</v>
      </c>
      <c r="I216" s="292">
        <f>IF(VLOOKUP($A216,'hk2017'!$A:$G,1)=$A216,VLOOKUP($A216,'hk2017'!$A:$G,7),0)</f>
        <v>0</v>
      </c>
      <c r="J216" s="292">
        <f>IF(VLOOKUP($A216,'hk2017'!$A:$H,1)=$A216,VLOOKUP($A216,'hk2017'!$A:$H,8),0)</f>
        <v>0</v>
      </c>
      <c r="K216" s="294">
        <f t="shared" si="74"/>
        <v>0</v>
      </c>
    </row>
    <row r="217" spans="1:11" outlineLevel="1">
      <c r="A217" s="274" t="str">
        <f t="shared" si="72"/>
        <v>413</v>
      </c>
      <c r="B217" s="270" t="s">
        <v>2520</v>
      </c>
      <c r="C217" s="270" t="s">
        <v>2521</v>
      </c>
      <c r="D217" s="292">
        <f>IF(VLOOKUP($A217,'hk2018'!$A:$G,1)=$A217,VLOOKUP($A217,'hk2018'!$A:$G,6),0)</f>
        <v>-649668.52</v>
      </c>
      <c r="E217" s="292">
        <f>IF(VLOOKUP($A217,'hk2018'!$A:$G,1)=$A217,VLOOKUP($A217,'hk2018'!$A:$G,7),0)</f>
        <v>0</v>
      </c>
      <c r="F217" s="292">
        <f>IF(VLOOKUP($A217,'hk2018'!$A:$H,1)=$A217,VLOOKUP($A217,'hk2018'!$A:$H,8),0)</f>
        <v>0</v>
      </c>
      <c r="G217" s="293">
        <f t="shared" si="73"/>
        <v>-649668.52</v>
      </c>
      <c r="H217" s="292">
        <f>IF(VLOOKUP($A217,'hk2017'!$A:$G,1)=$A217,VLOOKUP($A217,'hk2017'!$A:$G,6),0)</f>
        <v>-649668.52</v>
      </c>
      <c r="I217" s="292">
        <f>IF(VLOOKUP($A217,'hk2017'!$A:$G,1)=$A217,VLOOKUP($A217,'hk2017'!$A:$G,7),0)</f>
        <v>0</v>
      </c>
      <c r="J217" s="292">
        <f>IF(VLOOKUP($A217,'hk2017'!$A:$H,1)=$A217,VLOOKUP($A217,'hk2017'!$A:$H,8),0)</f>
        <v>0</v>
      </c>
      <c r="K217" s="294">
        <f t="shared" si="74"/>
        <v>-649668.52</v>
      </c>
    </row>
    <row r="218" spans="1:11" outlineLevel="1">
      <c r="A218" s="274" t="str">
        <f t="shared" si="72"/>
        <v>414</v>
      </c>
      <c r="B218" s="270" t="s">
        <v>2522</v>
      </c>
      <c r="C218" s="270" t="s">
        <v>2523</v>
      </c>
      <c r="D218" s="292">
        <f>IF(VLOOKUP($A218,'hk2018'!$A:$G,1)=$A218,VLOOKUP($A218,'hk2018'!$A:$G,6),0)</f>
        <v>431.25</v>
      </c>
      <c r="E218" s="292">
        <f>IF(VLOOKUP($A218,'hk2018'!$A:$G,1)=$A218,VLOOKUP($A218,'hk2018'!$A:$G,7),0)</f>
        <v>47.39</v>
      </c>
      <c r="F218" s="292">
        <f>IF(VLOOKUP($A218,'hk2018'!$A:$H,1)=$A218,VLOOKUP($A218,'hk2018'!$A:$H,8),0)</f>
        <v>0</v>
      </c>
      <c r="G218" s="293">
        <f t="shared" si="73"/>
        <v>478.64</v>
      </c>
      <c r="H218" s="292">
        <f>IF(VLOOKUP($A218,'hk2017'!$A:$G,1)=$A218,VLOOKUP($A218,'hk2017'!$A:$G,6),0)</f>
        <v>707.71</v>
      </c>
      <c r="I218" s="292">
        <f>IF(VLOOKUP($A218,'hk2017'!$A:$G,1)=$A218,VLOOKUP($A218,'hk2017'!$A:$G,7),0)</f>
        <v>0</v>
      </c>
      <c r="J218" s="292">
        <f>IF(VLOOKUP($A218,'hk2017'!$A:$H,1)=$A218,VLOOKUP($A218,'hk2017'!$A:$H,8),0)</f>
        <v>276.45999999999998</v>
      </c>
      <c r="K218" s="294">
        <f t="shared" si="74"/>
        <v>431.25000000000006</v>
      </c>
    </row>
    <row r="219" spans="1:11" outlineLevel="1">
      <c r="A219" s="274" t="str">
        <f t="shared" si="72"/>
        <v>415</v>
      </c>
      <c r="B219" s="270" t="s">
        <v>2524</v>
      </c>
      <c r="C219" s="270" t="s">
        <v>2525</v>
      </c>
      <c r="D219" s="292">
        <f>IF(VLOOKUP($A219,'hk2018'!$A:$G,1)=$A219,VLOOKUP($A219,'hk2018'!$A:$G,6),0)</f>
        <v>0</v>
      </c>
      <c r="E219" s="292">
        <f>IF(VLOOKUP($A219,'hk2018'!$A:$G,1)=$A219,VLOOKUP($A219,'hk2018'!$A:$G,7),0)</f>
        <v>0</v>
      </c>
      <c r="F219" s="292">
        <f>IF(VLOOKUP($A219,'hk2018'!$A:$H,1)=$A219,VLOOKUP($A219,'hk2018'!$A:$H,8),0)</f>
        <v>0</v>
      </c>
      <c r="G219" s="293">
        <f t="shared" si="73"/>
        <v>0</v>
      </c>
      <c r="H219" s="292">
        <f>IF(VLOOKUP($A219,'hk2017'!$A:$G,1)=$A219,VLOOKUP($A219,'hk2017'!$A:$G,6),0)</f>
        <v>0</v>
      </c>
      <c r="I219" s="292">
        <f>IF(VLOOKUP($A219,'hk2017'!$A:$G,1)=$A219,VLOOKUP($A219,'hk2017'!$A:$G,7),0)</f>
        <v>0</v>
      </c>
      <c r="J219" s="292">
        <f>IF(VLOOKUP($A219,'hk2017'!$A:$H,1)=$A219,VLOOKUP($A219,'hk2017'!$A:$H,8),0)</f>
        <v>0</v>
      </c>
      <c r="K219" s="294">
        <f t="shared" si="74"/>
        <v>0</v>
      </c>
    </row>
    <row r="220" spans="1:11" outlineLevel="1">
      <c r="A220" s="274" t="str">
        <f t="shared" si="72"/>
        <v>416</v>
      </c>
      <c r="B220" s="270" t="s">
        <v>2526</v>
      </c>
      <c r="C220" s="270" t="s">
        <v>2527</v>
      </c>
      <c r="D220" s="292">
        <f>IF(VLOOKUP($A220,'hk2018'!$A:$G,1)=$A220,VLOOKUP($A220,'hk2018'!$A:$G,6),0)</f>
        <v>0</v>
      </c>
      <c r="E220" s="292">
        <f>IF(VLOOKUP($A220,'hk2018'!$A:$G,1)=$A220,VLOOKUP($A220,'hk2018'!$A:$G,7),0)</f>
        <v>0</v>
      </c>
      <c r="F220" s="292">
        <f>IF(VLOOKUP($A220,'hk2018'!$A:$H,1)=$A220,VLOOKUP($A220,'hk2018'!$A:$H,8),0)</f>
        <v>0</v>
      </c>
      <c r="G220" s="293">
        <f t="shared" si="73"/>
        <v>0</v>
      </c>
      <c r="H220" s="292">
        <f>IF(VLOOKUP($A220,'hk2017'!$A:$G,1)=$A220,VLOOKUP($A220,'hk2017'!$A:$G,6),0)</f>
        <v>0</v>
      </c>
      <c r="I220" s="292">
        <f>IF(VLOOKUP($A220,'hk2017'!$A:$G,1)=$A220,VLOOKUP($A220,'hk2017'!$A:$G,7),0)</f>
        <v>0</v>
      </c>
      <c r="J220" s="292">
        <f>IF(VLOOKUP($A220,'hk2017'!$A:$H,1)=$A220,VLOOKUP($A220,'hk2017'!$A:$H,8),0)</f>
        <v>0</v>
      </c>
      <c r="K220" s="294">
        <f t="shared" si="74"/>
        <v>0</v>
      </c>
    </row>
    <row r="221" spans="1:11" outlineLevel="1">
      <c r="A221" s="274" t="str">
        <f t="shared" si="72"/>
        <v>417</v>
      </c>
      <c r="B221" s="270" t="s">
        <v>2528</v>
      </c>
      <c r="C221" s="270" t="s">
        <v>2529</v>
      </c>
      <c r="D221" s="292">
        <f>IF(VLOOKUP($A221,'hk2018'!$A:$G,1)=$A221,VLOOKUP($A221,'hk2018'!$A:$G,6),0)</f>
        <v>0</v>
      </c>
      <c r="E221" s="292">
        <f>IF(VLOOKUP($A221,'hk2018'!$A:$G,1)=$A221,VLOOKUP($A221,'hk2018'!$A:$G,7),0)</f>
        <v>0</v>
      </c>
      <c r="F221" s="292">
        <f>IF(VLOOKUP($A221,'hk2018'!$A:$H,1)=$A221,VLOOKUP($A221,'hk2018'!$A:$H,8),0)</f>
        <v>0</v>
      </c>
      <c r="G221" s="293">
        <f t="shared" si="73"/>
        <v>0</v>
      </c>
      <c r="H221" s="292">
        <f>IF(VLOOKUP($A221,'hk2017'!$A:$G,1)=$A221,VLOOKUP($A221,'hk2017'!$A:$G,6),0)</f>
        <v>0</v>
      </c>
      <c r="I221" s="292">
        <f>IF(VLOOKUP($A221,'hk2017'!$A:$G,1)=$A221,VLOOKUP($A221,'hk2017'!$A:$G,7),0)</f>
        <v>0</v>
      </c>
      <c r="J221" s="292">
        <f>IF(VLOOKUP($A221,'hk2017'!$A:$H,1)=$A221,VLOOKUP($A221,'hk2017'!$A:$H,8),0)</f>
        <v>0</v>
      </c>
      <c r="K221" s="294">
        <f t="shared" si="74"/>
        <v>0</v>
      </c>
    </row>
    <row r="222" spans="1:11" outlineLevel="1">
      <c r="A222" s="274" t="str">
        <f t="shared" si="72"/>
        <v>418</v>
      </c>
      <c r="B222" s="270" t="s">
        <v>2530</v>
      </c>
      <c r="C222" s="270" t="s">
        <v>2531</v>
      </c>
      <c r="D222" s="292">
        <f>IF(VLOOKUP($A222,'hk2018'!$A:$G,1)=$A222,VLOOKUP($A222,'hk2018'!$A:$G,6),0)</f>
        <v>0</v>
      </c>
      <c r="E222" s="292">
        <f>IF(VLOOKUP($A222,'hk2018'!$A:$G,1)=$A222,VLOOKUP($A222,'hk2018'!$A:$G,7),0)</f>
        <v>0</v>
      </c>
      <c r="F222" s="292">
        <f>IF(VLOOKUP($A222,'hk2018'!$A:$H,1)=$A222,VLOOKUP($A222,'hk2018'!$A:$H,8),0)</f>
        <v>0</v>
      </c>
      <c r="G222" s="293">
        <f t="shared" si="73"/>
        <v>0</v>
      </c>
      <c r="H222" s="292">
        <f>IF(VLOOKUP($A222,'hk2017'!$A:$G,1)=$A222,VLOOKUP($A222,'hk2017'!$A:$G,6),0)</f>
        <v>0</v>
      </c>
      <c r="I222" s="292">
        <f>IF(VLOOKUP($A222,'hk2017'!$A:$G,1)=$A222,VLOOKUP($A222,'hk2017'!$A:$G,7),0)</f>
        <v>0</v>
      </c>
      <c r="J222" s="292">
        <f>IF(VLOOKUP($A222,'hk2017'!$A:$H,1)=$A222,VLOOKUP($A222,'hk2017'!$A:$H,8),0)</f>
        <v>0</v>
      </c>
      <c r="K222" s="294">
        <f t="shared" si="74"/>
        <v>0</v>
      </c>
    </row>
    <row r="223" spans="1:11" outlineLevel="1">
      <c r="A223" s="274" t="str">
        <f t="shared" si="72"/>
        <v>419</v>
      </c>
      <c r="B223" s="270" t="s">
        <v>2532</v>
      </c>
      <c r="C223" s="270" t="s">
        <v>2533</v>
      </c>
      <c r="D223" s="292">
        <f>IF(VLOOKUP($A223,'hk2018'!$A:$G,1)=$A223,VLOOKUP($A223,'hk2018'!$A:$G,6),0)</f>
        <v>0</v>
      </c>
      <c r="E223" s="292">
        <f>IF(VLOOKUP($A223,'hk2018'!$A:$G,1)=$A223,VLOOKUP($A223,'hk2018'!$A:$G,7),0)</f>
        <v>0</v>
      </c>
      <c r="F223" s="292">
        <f>IF(VLOOKUP($A223,'hk2018'!$A:$H,1)=$A223,VLOOKUP($A223,'hk2018'!$A:$H,8),0)</f>
        <v>0</v>
      </c>
      <c r="G223" s="293">
        <f t="shared" si="73"/>
        <v>0</v>
      </c>
      <c r="H223" s="292">
        <f>IF(VLOOKUP($A223,'hk2017'!$A:$G,1)=$A223,VLOOKUP($A223,'hk2017'!$A:$G,6),0)</f>
        <v>0</v>
      </c>
      <c r="I223" s="292">
        <f>IF(VLOOKUP($A223,'hk2017'!$A:$G,1)=$A223,VLOOKUP($A223,'hk2017'!$A:$G,7),0)</f>
        <v>0</v>
      </c>
      <c r="J223" s="292">
        <f>IF(VLOOKUP($A223,'hk2017'!$A:$H,1)=$A223,VLOOKUP($A223,'hk2017'!$A:$H,8),0)</f>
        <v>0</v>
      </c>
      <c r="K223" s="294">
        <f t="shared" si="74"/>
        <v>0</v>
      </c>
    </row>
    <row r="224" spans="1:11" ht="11.25" outlineLevel="1" thickBot="1">
      <c r="A224" s="274"/>
      <c r="B224" s="270"/>
      <c r="C224" s="270"/>
      <c r="H224" s="318"/>
      <c r="I224" s="318"/>
      <c r="J224" s="318"/>
      <c r="K224" s="320"/>
    </row>
    <row r="225" spans="1:12" ht="12.75">
      <c r="A225" s="312" t="s">
        <v>2041</v>
      </c>
      <c r="B225" s="313"/>
      <c r="C225" s="314" t="s">
        <v>2534</v>
      </c>
      <c r="D225" s="283">
        <f t="shared" ref="D225:K225" si="75">SUM(D226:D231)</f>
        <v>-1750277</v>
      </c>
      <c r="E225" s="283">
        <f t="shared" si="75"/>
        <v>0</v>
      </c>
      <c r="F225" s="283">
        <f t="shared" si="75"/>
        <v>0</v>
      </c>
      <c r="G225" s="299">
        <f t="shared" si="75"/>
        <v>-1750277</v>
      </c>
      <c r="H225" s="283">
        <f t="shared" si="75"/>
        <v>-1750277</v>
      </c>
      <c r="I225" s="283">
        <f t="shared" si="75"/>
        <v>0</v>
      </c>
      <c r="J225" s="283">
        <f t="shared" si="75"/>
        <v>0</v>
      </c>
      <c r="K225" s="300">
        <f t="shared" si="75"/>
        <v>-1750277</v>
      </c>
      <c r="L225" s="301"/>
    </row>
    <row r="226" spans="1:12" ht="12.75" outlineLevel="1">
      <c r="A226" s="274" t="str">
        <f t="shared" ref="A226:A231" si="76">LEFT(B226,3)</f>
        <v>421</v>
      </c>
      <c r="B226" s="270" t="s">
        <v>2535</v>
      </c>
      <c r="C226" s="270" t="s">
        <v>2536</v>
      </c>
      <c r="D226" s="292">
        <f>IF(VLOOKUP($A226,'hk2018'!$A:$G,1)=$A226,VLOOKUP($A226,'hk2018'!$A:$G,6),0)</f>
        <v>-1612.4</v>
      </c>
      <c r="E226" s="292">
        <f>IF(VLOOKUP($A226,'hk2018'!$A:$G,1)=$A226,VLOOKUP($A226,'hk2018'!$A:$G,7),0)</f>
        <v>0</v>
      </c>
      <c r="F226" s="292">
        <f>IF(VLOOKUP($A226,'hk2018'!$A:$H,1)=$A226,VLOOKUP($A226,'hk2018'!$A:$H,8),0)</f>
        <v>0</v>
      </c>
      <c r="G226" s="293">
        <f t="shared" ref="G226:G231" si="77">SUM(D226+E226-F226)</f>
        <v>-1612.4</v>
      </c>
      <c r="H226" s="292">
        <f>IF(VLOOKUP($A226,'hk2017'!$A:$G,1)=$A226,VLOOKUP($A226,'hk2017'!$A:$G,6),0)</f>
        <v>-1612.4</v>
      </c>
      <c r="I226" s="292">
        <f>IF(VLOOKUP($A226,'hk2017'!$A:$G,1)=$A226,VLOOKUP($A226,'hk2017'!$A:$G,7),0)</f>
        <v>0</v>
      </c>
      <c r="J226" s="292">
        <f>IF(VLOOKUP($A226,'hk2017'!$A:$H,1)=$A226,VLOOKUP($A226,'hk2017'!$A:$H,8),0)</f>
        <v>0</v>
      </c>
      <c r="K226" s="294">
        <f t="shared" ref="K226:K231" si="78">SUM(H226+I226-J226)</f>
        <v>-1612.4</v>
      </c>
      <c r="L226" s="301"/>
    </row>
    <row r="227" spans="1:12" ht="12.75" outlineLevel="1">
      <c r="A227" s="274" t="str">
        <f t="shared" si="76"/>
        <v>422</v>
      </c>
      <c r="B227" s="270" t="s">
        <v>2537</v>
      </c>
      <c r="C227" s="270" t="s">
        <v>2538</v>
      </c>
      <c r="D227" s="292">
        <f>IF(VLOOKUP($A227,'hk2018'!$A:$G,1)=$A227,VLOOKUP($A227,'hk2018'!$A:$G,6),0)</f>
        <v>0</v>
      </c>
      <c r="E227" s="292">
        <f>IF(VLOOKUP($A227,'hk2018'!$A:$G,1)=$A227,VLOOKUP($A227,'hk2018'!$A:$G,7),0)</f>
        <v>0</v>
      </c>
      <c r="F227" s="292">
        <f>IF(VLOOKUP($A227,'hk2018'!$A:$H,1)=$A227,VLOOKUP($A227,'hk2018'!$A:$H,8),0)</f>
        <v>0</v>
      </c>
      <c r="G227" s="293">
        <f t="shared" si="77"/>
        <v>0</v>
      </c>
      <c r="H227" s="292">
        <f>IF(VLOOKUP($A227,'hk2017'!$A:$G,1)=$A227,VLOOKUP($A227,'hk2017'!$A:$G,6),0)</f>
        <v>0</v>
      </c>
      <c r="I227" s="292">
        <f>IF(VLOOKUP($A227,'hk2017'!$A:$G,1)=$A227,VLOOKUP($A227,'hk2017'!$A:$G,7),0)</f>
        <v>0</v>
      </c>
      <c r="J227" s="292">
        <f>IF(VLOOKUP($A227,'hk2017'!$A:$H,1)=$A227,VLOOKUP($A227,'hk2017'!$A:$H,8),0)</f>
        <v>0</v>
      </c>
      <c r="K227" s="294">
        <f t="shared" si="78"/>
        <v>0</v>
      </c>
      <c r="L227" s="301"/>
    </row>
    <row r="228" spans="1:12" ht="12.75" outlineLevel="1">
      <c r="A228" s="274" t="str">
        <f t="shared" si="76"/>
        <v>423</v>
      </c>
      <c r="B228" s="270" t="s">
        <v>2539</v>
      </c>
      <c r="C228" s="270" t="s">
        <v>2540</v>
      </c>
      <c r="D228" s="292">
        <f>IF(VLOOKUP($A228,'hk2018'!$A:$G,1)=$A228,VLOOKUP($A228,'hk2018'!$A:$G,6),0)</f>
        <v>0</v>
      </c>
      <c r="E228" s="292">
        <f>IF(VLOOKUP($A228,'hk2018'!$A:$G,1)=$A228,VLOOKUP($A228,'hk2018'!$A:$G,7),0)</f>
        <v>0</v>
      </c>
      <c r="F228" s="292">
        <f>IF(VLOOKUP($A228,'hk2018'!$A:$H,1)=$A228,VLOOKUP($A228,'hk2018'!$A:$H,8),0)</f>
        <v>0</v>
      </c>
      <c r="G228" s="293">
        <f t="shared" si="77"/>
        <v>0</v>
      </c>
      <c r="H228" s="292">
        <f>IF(VLOOKUP($A228,'hk2017'!$A:$G,1)=$A228,VLOOKUP($A228,'hk2017'!$A:$G,6),0)</f>
        <v>0</v>
      </c>
      <c r="I228" s="292">
        <f>IF(VLOOKUP($A228,'hk2017'!$A:$G,1)=$A228,VLOOKUP($A228,'hk2017'!$A:$G,7),0)</f>
        <v>0</v>
      </c>
      <c r="J228" s="292">
        <f>IF(VLOOKUP($A228,'hk2017'!$A:$H,1)=$A228,VLOOKUP($A228,'hk2017'!$A:$H,8),0)</f>
        <v>0</v>
      </c>
      <c r="K228" s="294">
        <f t="shared" si="78"/>
        <v>0</v>
      </c>
      <c r="L228" s="301"/>
    </row>
    <row r="229" spans="1:12" ht="12.75" outlineLevel="1">
      <c r="A229" s="274" t="str">
        <f t="shared" si="76"/>
        <v>427</v>
      </c>
      <c r="B229" s="270" t="s">
        <v>2541</v>
      </c>
      <c r="C229" s="270" t="s">
        <v>2542</v>
      </c>
      <c r="D229" s="292">
        <f>IF(VLOOKUP($A229,'hk2018'!$A:$G,1)=$A229,VLOOKUP($A229,'hk2018'!$A:$G,6),0)</f>
        <v>0</v>
      </c>
      <c r="E229" s="292">
        <f>IF(VLOOKUP($A229,'hk2018'!$A:$G,1)=$A229,VLOOKUP($A229,'hk2018'!$A:$G,7),0)</f>
        <v>0</v>
      </c>
      <c r="F229" s="292">
        <f>IF(VLOOKUP($A229,'hk2018'!$A:$H,1)=$A229,VLOOKUP($A229,'hk2018'!$A:$H,8),0)</f>
        <v>0</v>
      </c>
      <c r="G229" s="293">
        <f t="shared" si="77"/>
        <v>0</v>
      </c>
      <c r="H229" s="292">
        <f>IF(VLOOKUP($A229,'hk2017'!$A:$G,1)=$A229,VLOOKUP($A229,'hk2017'!$A:$G,6),0)</f>
        <v>0</v>
      </c>
      <c r="I229" s="292">
        <f>IF(VLOOKUP($A229,'hk2017'!$A:$G,1)=$A229,VLOOKUP($A229,'hk2017'!$A:$G,7),0)</f>
        <v>0</v>
      </c>
      <c r="J229" s="292">
        <f>IF(VLOOKUP($A229,'hk2017'!$A:$H,1)=$A229,VLOOKUP($A229,'hk2017'!$A:$H,8),0)</f>
        <v>0</v>
      </c>
      <c r="K229" s="294">
        <f t="shared" si="78"/>
        <v>0</v>
      </c>
      <c r="L229" s="301"/>
    </row>
    <row r="230" spans="1:12" ht="12.75" outlineLevel="1">
      <c r="A230" s="274" t="str">
        <f t="shared" si="76"/>
        <v>428</v>
      </c>
      <c r="B230" s="270" t="s">
        <v>2543</v>
      </c>
      <c r="C230" s="270" t="s">
        <v>2544</v>
      </c>
      <c r="D230" s="292">
        <f>IF(VLOOKUP($A230,'hk2018'!$A:$G,1)=$A230,VLOOKUP($A230,'hk2018'!$A:$G,6),0)</f>
        <v>-1748664.6</v>
      </c>
      <c r="E230" s="292">
        <f>IF(VLOOKUP($A230,'hk2018'!$A:$G,1)=$A230,VLOOKUP($A230,'hk2018'!$A:$G,7),0)</f>
        <v>0</v>
      </c>
      <c r="F230" s="292">
        <f>IF(VLOOKUP($A230,'hk2018'!$A:$H,1)=$A230,VLOOKUP($A230,'hk2018'!$A:$H,8),0)</f>
        <v>0</v>
      </c>
      <c r="G230" s="293">
        <f t="shared" si="77"/>
        <v>-1748664.6</v>
      </c>
      <c r="H230" s="292">
        <f>IF(VLOOKUP($A230,'hk2017'!$A:$G,1)=$A230,VLOOKUP($A230,'hk2017'!$A:$G,6),0)</f>
        <v>-1748664.6</v>
      </c>
      <c r="I230" s="292">
        <f>IF(VLOOKUP($A230,'hk2017'!$A:$G,1)=$A230,VLOOKUP($A230,'hk2017'!$A:$G,7),0)</f>
        <v>0</v>
      </c>
      <c r="J230" s="292">
        <f>IF(VLOOKUP($A230,'hk2017'!$A:$H,1)=$A230,VLOOKUP($A230,'hk2017'!$A:$H,8),0)</f>
        <v>0</v>
      </c>
      <c r="K230" s="294">
        <f t="shared" si="78"/>
        <v>-1748664.6</v>
      </c>
      <c r="L230" s="301"/>
    </row>
    <row r="231" spans="1:12" ht="12.75" outlineLevel="1">
      <c r="A231" s="274" t="str">
        <f t="shared" si="76"/>
        <v>429</v>
      </c>
      <c r="B231" s="270" t="s">
        <v>2545</v>
      </c>
      <c r="C231" s="270" t="s">
        <v>2546</v>
      </c>
      <c r="D231" s="292">
        <f>IF(VLOOKUP($A231,'hk2018'!$A:$G,1)=$A231,VLOOKUP($A231,'hk2018'!$A:$G,6),0)</f>
        <v>0</v>
      </c>
      <c r="E231" s="292">
        <f>IF(VLOOKUP($A231,'hk2018'!$A:$G,1)=$A231,VLOOKUP($A231,'hk2018'!$A:$G,7),0)</f>
        <v>0</v>
      </c>
      <c r="F231" s="292">
        <f>IF(VLOOKUP($A231,'hk2018'!$A:$H,1)=$A231,VLOOKUP($A231,'hk2018'!$A:$H,8),0)</f>
        <v>0</v>
      </c>
      <c r="G231" s="293">
        <f t="shared" si="77"/>
        <v>0</v>
      </c>
      <c r="H231" s="292">
        <f>IF(VLOOKUP($A231,'hk2017'!$A:$G,1)=$A231,VLOOKUP($A231,'hk2017'!$A:$G,6),0)</f>
        <v>0</v>
      </c>
      <c r="I231" s="292">
        <f>IF(VLOOKUP($A231,'hk2017'!$A:$G,1)=$A231,VLOOKUP($A231,'hk2017'!$A:$G,7),0)</f>
        <v>0</v>
      </c>
      <c r="J231" s="292">
        <f>IF(VLOOKUP($A231,'hk2017'!$A:$H,1)=$A231,VLOOKUP($A231,'hk2017'!$A:$H,8),0)</f>
        <v>0</v>
      </c>
      <c r="K231" s="294">
        <f t="shared" si="78"/>
        <v>0</v>
      </c>
      <c r="L231" s="301"/>
    </row>
    <row r="232" spans="1:12" ht="13.5" outlineLevel="1" thickBot="1">
      <c r="A232" s="274"/>
      <c r="B232" s="270"/>
      <c r="C232" s="270"/>
      <c r="H232" s="318"/>
      <c r="I232" s="318"/>
      <c r="J232" s="318"/>
      <c r="K232" s="320"/>
      <c r="L232" s="301"/>
    </row>
    <row r="233" spans="1:12" ht="12.75">
      <c r="A233" s="312" t="s">
        <v>1228</v>
      </c>
      <c r="B233" s="313"/>
      <c r="C233" s="314" t="s">
        <v>1874</v>
      </c>
      <c r="D233" s="283">
        <f t="shared" ref="D233:K233" si="79">SUM(D234)</f>
        <v>-52743.13</v>
      </c>
      <c r="E233" s="283">
        <f t="shared" si="79"/>
        <v>52743.13</v>
      </c>
      <c r="F233" s="283">
        <f t="shared" si="79"/>
        <v>0</v>
      </c>
      <c r="G233" s="299">
        <f t="shared" si="79"/>
        <v>0</v>
      </c>
      <c r="H233" s="283">
        <f t="shared" si="79"/>
        <v>-12816.57</v>
      </c>
      <c r="I233" s="283">
        <f t="shared" si="79"/>
        <v>12816.57</v>
      </c>
      <c r="J233" s="283">
        <f t="shared" si="79"/>
        <v>0</v>
      </c>
      <c r="K233" s="300">
        <f t="shared" si="79"/>
        <v>0</v>
      </c>
      <c r="L233" s="301"/>
    </row>
    <row r="234" spans="1:12" ht="12.75" outlineLevel="1">
      <c r="A234" s="274" t="str">
        <f>LEFT(B234,3)</f>
        <v>431</v>
      </c>
      <c r="B234" s="270" t="s">
        <v>2547</v>
      </c>
      <c r="C234" s="270" t="s">
        <v>2548</v>
      </c>
      <c r="D234" s="292">
        <f>IF(VLOOKUP($A234,'hk2018'!$A:$G,1)=$A234,VLOOKUP($A234,'hk2018'!$A:$G,6),0)</f>
        <v>-52743.13</v>
      </c>
      <c r="E234" s="292">
        <f>IF(VLOOKUP($A234,'hk2018'!$A:$G,1)=$A234,VLOOKUP($A234,'hk2018'!$A:$G,7),0)</f>
        <v>52743.13</v>
      </c>
      <c r="F234" s="292">
        <f>IF(VLOOKUP($A234,'hk2018'!$A:$H,1)=$A234,VLOOKUP($A234,'hk2018'!$A:$H,8),0)</f>
        <v>0</v>
      </c>
      <c r="G234" s="293">
        <f>SUM(D234+E234-F234)</f>
        <v>0</v>
      </c>
      <c r="H234" s="292">
        <f>IF(VLOOKUP($A234,'hk2017'!$A:$G,1)=$A234,VLOOKUP($A234,'hk2017'!$A:$G,6),0)</f>
        <v>-12816.57</v>
      </c>
      <c r="I234" s="292">
        <f>IF(VLOOKUP($A234,'hk2017'!$A:$G,1)=$A234,VLOOKUP($A234,'hk2017'!$A:$G,7),0)</f>
        <v>12816.57</v>
      </c>
      <c r="J234" s="292">
        <f>IF(VLOOKUP($A234,'hk2017'!$A:$H,1)=$A234,VLOOKUP($A234,'hk2017'!$A:$H,8),0)</f>
        <v>0</v>
      </c>
      <c r="K234" s="294">
        <f>SUM(H234+I234-J234)</f>
        <v>0</v>
      </c>
      <c r="L234" s="301"/>
    </row>
    <row r="235" spans="1:12" ht="13.5" outlineLevel="1" thickBot="1">
      <c r="A235" s="274"/>
      <c r="B235" s="270"/>
      <c r="C235" s="270"/>
      <c r="H235" s="318"/>
      <c r="I235" s="318"/>
      <c r="J235" s="318"/>
      <c r="K235" s="320"/>
      <c r="L235" s="301"/>
    </row>
    <row r="236" spans="1:12" ht="12.75">
      <c r="A236" s="333" t="s">
        <v>2549</v>
      </c>
      <c r="B236" s="313"/>
      <c r="C236" s="313" t="s">
        <v>2550</v>
      </c>
      <c r="D236" s="283">
        <f t="shared" ref="D236:K236" si="80">SUM(D237)</f>
        <v>0</v>
      </c>
      <c r="E236" s="283">
        <f t="shared" si="80"/>
        <v>0</v>
      </c>
      <c r="F236" s="283">
        <f t="shared" si="80"/>
        <v>0</v>
      </c>
      <c r="G236" s="284">
        <f t="shared" si="80"/>
        <v>0</v>
      </c>
      <c r="H236" s="283">
        <f t="shared" si="80"/>
        <v>0</v>
      </c>
      <c r="I236" s="283">
        <f t="shared" si="80"/>
        <v>0</v>
      </c>
      <c r="J236" s="283">
        <f t="shared" si="80"/>
        <v>0</v>
      </c>
      <c r="K236" s="285">
        <f t="shared" si="80"/>
        <v>0</v>
      </c>
      <c r="L236" s="301"/>
    </row>
    <row r="237" spans="1:12" ht="13.5" outlineLevel="1" thickBot="1">
      <c r="A237" s="334" t="s">
        <v>2549</v>
      </c>
      <c r="B237" s="270"/>
      <c r="C237" s="288" t="s">
        <v>2550</v>
      </c>
      <c r="D237" s="292">
        <f>IF(VLOOKUP($A237,'hk2018'!$A:$G,1)=$A237,VLOOKUP($A237,'hk2018'!$A:$G,6),0)</f>
        <v>0</v>
      </c>
      <c r="E237" s="292">
        <f>IF(VLOOKUP($A237,'hk2018'!$A:$G,1)=$A237,VLOOKUP($A237,'hk2018'!$A:$G,7),0)</f>
        <v>0</v>
      </c>
      <c r="F237" s="292">
        <f>IF(VLOOKUP($A237,'hk2018'!$A:$H,1)=$A237,VLOOKUP($A237,'hk2018'!$A:$H,8),0)</f>
        <v>0</v>
      </c>
      <c r="G237" s="293">
        <f>SUM(D237+E237-F237)</f>
        <v>0</v>
      </c>
      <c r="H237" s="292">
        <f>IF(VLOOKUP($A237,'hk2017'!$A:$G,1)=$A237,VLOOKUP($A237,'hk2017'!$A:$G,6),0)</f>
        <v>0</v>
      </c>
      <c r="I237" s="292">
        <f>IF(VLOOKUP($A237,'hk2017'!$A:$G,1)=$A237,VLOOKUP($A237,'hk2017'!$A:$G,7),0)</f>
        <v>0</v>
      </c>
      <c r="J237" s="292">
        <f>IF(VLOOKUP($A237,'hk2017'!$A:$H,1)=$A237,VLOOKUP($A237,'hk2017'!$A:$H,8),0)</f>
        <v>0</v>
      </c>
      <c r="K237" s="294">
        <f>SUM(H237+I237-J237)</f>
        <v>0</v>
      </c>
      <c r="L237" s="301"/>
    </row>
    <row r="238" spans="1:12" ht="12.75">
      <c r="A238" s="312" t="s">
        <v>1230</v>
      </c>
      <c r="B238" s="313"/>
      <c r="C238" s="314" t="s">
        <v>2551</v>
      </c>
      <c r="D238" s="283">
        <f t="shared" ref="D238:K238" si="81">SUM(D239:D241)</f>
        <v>0</v>
      </c>
      <c r="E238" s="283">
        <f t="shared" si="81"/>
        <v>0</v>
      </c>
      <c r="F238" s="283">
        <f t="shared" si="81"/>
        <v>0</v>
      </c>
      <c r="G238" s="299">
        <f t="shared" si="81"/>
        <v>0</v>
      </c>
      <c r="H238" s="283">
        <f t="shared" si="81"/>
        <v>0</v>
      </c>
      <c r="I238" s="283">
        <f t="shared" si="81"/>
        <v>0</v>
      </c>
      <c r="J238" s="283">
        <f t="shared" si="81"/>
        <v>0</v>
      </c>
      <c r="K238" s="300">
        <f t="shared" si="81"/>
        <v>0</v>
      </c>
      <c r="L238" s="301"/>
    </row>
    <row r="239" spans="1:12" ht="12.75" outlineLevel="1">
      <c r="A239" s="274" t="str">
        <f>LEFT(B239,3)</f>
        <v>451</v>
      </c>
      <c r="B239" s="270" t="s">
        <v>2552</v>
      </c>
      <c r="C239" s="270" t="s">
        <v>2553</v>
      </c>
      <c r="D239" s="292">
        <f>IF(VLOOKUP($A239,'hk2018'!$A:$G,1)=$A239,VLOOKUP($A239,'hk2018'!$A:$G,6),0)</f>
        <v>0</v>
      </c>
      <c r="E239" s="292">
        <f>IF(VLOOKUP($A239,'hk2018'!$A:$G,1)=$A239,VLOOKUP($A239,'hk2018'!$A:$G,7),0)</f>
        <v>0</v>
      </c>
      <c r="F239" s="292">
        <f>IF(VLOOKUP($A239,'hk2018'!$A:$H,1)=$A239,VLOOKUP($A239,'hk2018'!$A:$H,8),0)</f>
        <v>0</v>
      </c>
      <c r="G239" s="293">
        <f>SUM(D239+E239-F239)</f>
        <v>0</v>
      </c>
      <c r="H239" s="292">
        <f>IF(VLOOKUP($A239,'hk2017'!$A:$G,1)=$A239,VLOOKUP($A239,'hk2017'!$A:$G,6),0)</f>
        <v>0</v>
      </c>
      <c r="I239" s="292">
        <f>IF(VLOOKUP($A239,'hk2017'!$A:$G,1)=$A239,VLOOKUP($A239,'hk2017'!$A:$G,7),0)</f>
        <v>0</v>
      </c>
      <c r="J239" s="292">
        <f>IF(VLOOKUP($A239,'hk2017'!$A:$H,1)=$A239,VLOOKUP($A239,'hk2017'!$A:$H,8),0)</f>
        <v>0</v>
      </c>
      <c r="K239" s="294">
        <f>SUM(H239+I239-J239)</f>
        <v>0</v>
      </c>
      <c r="L239" s="301"/>
    </row>
    <row r="240" spans="1:12" ht="12.75" outlineLevel="1">
      <c r="A240" s="334" t="s">
        <v>2554</v>
      </c>
      <c r="B240" s="270"/>
      <c r="C240" s="288" t="s">
        <v>2555</v>
      </c>
      <c r="D240" s="292">
        <f>IF(VLOOKUP($A240,'hk2018'!$A:$G,1)=$A240,VLOOKUP($A240,'hk2018'!$A:$G,6),0)</f>
        <v>0</v>
      </c>
      <c r="E240" s="292">
        <f>IF(VLOOKUP($A240,'hk2018'!$A:$G,1)=$A240,VLOOKUP($A240,'hk2018'!$A:$G,7),0)</f>
        <v>0</v>
      </c>
      <c r="F240" s="292">
        <f>IF(VLOOKUP($A240,'hk2018'!$A:$H,1)=$A240,VLOOKUP($A240,'hk2018'!$A:$H,8),0)</f>
        <v>0</v>
      </c>
      <c r="G240" s="293">
        <f>SUM(D240+E240-F240)</f>
        <v>0</v>
      </c>
      <c r="H240" s="292">
        <f>IF(VLOOKUP($A240,'hk2017'!$A:$G,1)=$A240,VLOOKUP($A240,'hk2017'!$A:$G,6),0)</f>
        <v>0</v>
      </c>
      <c r="I240" s="292">
        <f>IF(VLOOKUP($A240,'hk2017'!$A:$G,1)=$A240,VLOOKUP($A240,'hk2017'!$A:$G,7),0)</f>
        <v>0</v>
      </c>
      <c r="J240" s="292">
        <f>IF(VLOOKUP($A240,'hk2017'!$A:$H,1)=$A240,VLOOKUP($A240,'hk2017'!$A:$H,8),0)</f>
        <v>0</v>
      </c>
      <c r="K240" s="294">
        <f>SUM(H240+I240-J240)</f>
        <v>0</v>
      </c>
      <c r="L240" s="301"/>
    </row>
    <row r="241" spans="1:12" ht="12.75" outlineLevel="1">
      <c r="A241" s="274" t="str">
        <f>LEFT(B241,3)</f>
        <v>459</v>
      </c>
      <c r="B241" s="270" t="s">
        <v>2556</v>
      </c>
      <c r="C241" s="270" t="s">
        <v>2557</v>
      </c>
      <c r="D241" s="292">
        <f>IF(VLOOKUP($A241,'hk2018'!$A:$G,1)=$A241,VLOOKUP($A241,'hk2018'!$A:$G,6),0)</f>
        <v>0</v>
      </c>
      <c r="E241" s="292">
        <f>IF(VLOOKUP($A241,'hk2018'!$A:$G,1)=$A241,VLOOKUP($A241,'hk2018'!$A:$G,7),0)</f>
        <v>0</v>
      </c>
      <c r="F241" s="292">
        <f>IF(VLOOKUP($A241,'hk2018'!$A:$H,1)=$A241,VLOOKUP($A241,'hk2018'!$A:$H,8),0)</f>
        <v>0</v>
      </c>
      <c r="G241" s="293">
        <f>SUM(D241+E241-F241)</f>
        <v>0</v>
      </c>
      <c r="H241" s="292">
        <f>IF(VLOOKUP($A241,'hk2017'!$A:$G,1)=$A241,VLOOKUP($A241,'hk2017'!$A:$G,6),0)</f>
        <v>0</v>
      </c>
      <c r="I241" s="292">
        <f>IF(VLOOKUP($A241,'hk2017'!$A:$G,1)=$A241,VLOOKUP($A241,'hk2017'!$A:$G,7),0)</f>
        <v>0</v>
      </c>
      <c r="J241" s="292">
        <f>IF(VLOOKUP($A241,'hk2017'!$A:$H,1)=$A241,VLOOKUP($A241,'hk2017'!$A:$H,8),0)</f>
        <v>0</v>
      </c>
      <c r="K241" s="294">
        <f>SUM(H241+I241-J241)</f>
        <v>0</v>
      </c>
      <c r="L241" s="301"/>
    </row>
    <row r="242" spans="1:12" ht="13.5" outlineLevel="1" thickBot="1">
      <c r="A242" s="274"/>
      <c r="B242" s="270"/>
      <c r="C242" s="270"/>
      <c r="H242" s="318"/>
      <c r="I242" s="318"/>
      <c r="J242" s="318"/>
      <c r="K242" s="320"/>
      <c r="L242" s="301"/>
    </row>
    <row r="243" spans="1:12" ht="12.75">
      <c r="A243" s="312" t="s">
        <v>1238</v>
      </c>
      <c r="B243" s="313"/>
      <c r="C243" s="314" t="s">
        <v>2558</v>
      </c>
      <c r="D243" s="283">
        <f t="shared" ref="D243:K243" si="82">SUM(D244)</f>
        <v>-1207701.5900000001</v>
      </c>
      <c r="E243" s="283">
        <f t="shared" si="82"/>
        <v>691936.26</v>
      </c>
      <c r="F243" s="283">
        <f t="shared" si="82"/>
        <v>202226.48</v>
      </c>
      <c r="G243" s="299">
        <f t="shared" si="82"/>
        <v>-717991.81</v>
      </c>
      <c r="H243" s="283">
        <f t="shared" si="82"/>
        <v>-945232.41000000015</v>
      </c>
      <c r="I243" s="283">
        <f t="shared" si="82"/>
        <v>414487.45</v>
      </c>
      <c r="J243" s="283">
        <f t="shared" si="82"/>
        <v>676956.63</v>
      </c>
      <c r="K243" s="300">
        <f t="shared" si="82"/>
        <v>-1207701.5900000003</v>
      </c>
      <c r="L243" s="301"/>
    </row>
    <row r="244" spans="1:12" ht="12.75" outlineLevel="1">
      <c r="A244" s="274" t="str">
        <f>LEFT(B244,3)</f>
        <v>461</v>
      </c>
      <c r="B244" s="270" t="s">
        <v>2559</v>
      </c>
      <c r="C244" s="270" t="s">
        <v>2558</v>
      </c>
      <c r="D244" s="292">
        <f>IF(VLOOKUP($A244,'hk2018'!$A:$G,1)=$A244,VLOOKUP($A244,'hk2018'!$A:$G,6),0)</f>
        <v>-1207701.5900000001</v>
      </c>
      <c r="E244" s="292">
        <f>IF(VLOOKUP($A244,'hk2018'!$A:$G,1)=$A244,VLOOKUP($A244,'hk2018'!$A:$G,7),0)</f>
        <v>691936.26</v>
      </c>
      <c r="F244" s="292">
        <f>IF(VLOOKUP($A244,'hk2018'!$A:$H,1)=$A244,VLOOKUP($A244,'hk2018'!$A:$H,8),0)</f>
        <v>202226.48</v>
      </c>
      <c r="G244" s="293">
        <f>SUM(D244+E244-F244)</f>
        <v>-717991.81</v>
      </c>
      <c r="H244" s="292">
        <f>IF(VLOOKUP($A244,'hk2017'!$A:$G,1)=$A244,VLOOKUP($A244,'hk2017'!$A:$G,6),0)</f>
        <v>-945232.41000000015</v>
      </c>
      <c r="I244" s="292">
        <f>IF(VLOOKUP($A244,'hk2017'!$A:$G,1)=$A244,VLOOKUP($A244,'hk2017'!$A:$G,7),0)</f>
        <v>414487.45</v>
      </c>
      <c r="J244" s="292">
        <f>IF(VLOOKUP($A244,'hk2017'!$A:$H,1)=$A244,VLOOKUP($A244,'hk2017'!$A:$H,8),0)</f>
        <v>676956.63</v>
      </c>
      <c r="K244" s="294">
        <f>SUM(H244+I244-J244)</f>
        <v>-1207701.5900000003</v>
      </c>
      <c r="L244" s="301"/>
    </row>
    <row r="245" spans="1:12" ht="13.5" outlineLevel="1" thickBot="1">
      <c r="A245" s="274"/>
      <c r="B245" s="270"/>
      <c r="C245" s="270"/>
      <c r="H245" s="318"/>
      <c r="I245" s="318"/>
      <c r="J245" s="318"/>
      <c r="K245" s="320"/>
      <c r="L245" s="301"/>
    </row>
    <row r="246" spans="1:12" ht="12.75">
      <c r="A246" s="312" t="s">
        <v>1198</v>
      </c>
      <c r="B246" s="313"/>
      <c r="C246" s="314" t="s">
        <v>2560</v>
      </c>
      <c r="D246" s="283">
        <f t="shared" ref="D246:K246" si="83">SUM(D247:D254)</f>
        <v>-2321809</v>
      </c>
      <c r="E246" s="283">
        <f t="shared" si="83"/>
        <v>1705552.62</v>
      </c>
      <c r="F246" s="283">
        <f t="shared" si="83"/>
        <v>1569302.26</v>
      </c>
      <c r="G246" s="299">
        <f t="shared" si="83"/>
        <v>-2185558.6399999997</v>
      </c>
      <c r="H246" s="283">
        <f t="shared" si="83"/>
        <v>-1805154.04</v>
      </c>
      <c r="I246" s="283">
        <f t="shared" si="83"/>
        <v>1763801.7999999998</v>
      </c>
      <c r="J246" s="283">
        <f t="shared" si="83"/>
        <v>2280456.7600000002</v>
      </c>
      <c r="K246" s="300">
        <f t="shared" si="83"/>
        <v>-2321809</v>
      </c>
      <c r="L246" s="301"/>
    </row>
    <row r="247" spans="1:12" ht="12.75" outlineLevel="1">
      <c r="A247" s="274" t="str">
        <f t="shared" ref="A247:A254" si="84">LEFT(B247,3)</f>
        <v>471</v>
      </c>
      <c r="B247" s="270" t="s">
        <v>2561</v>
      </c>
      <c r="C247" s="270" t="s">
        <v>2562</v>
      </c>
      <c r="D247" s="292">
        <f>IF(VLOOKUP($A247,'hk2018'!$A:$G,1)=$A247,VLOOKUP($A247,'hk2018'!$A:$G,6),0)</f>
        <v>0</v>
      </c>
      <c r="E247" s="292">
        <f>IF(VLOOKUP($A247,'hk2018'!$A:$G,1)=$A247,VLOOKUP($A247,'hk2018'!$A:$G,7),0)</f>
        <v>0</v>
      </c>
      <c r="F247" s="292">
        <f>IF(VLOOKUP($A247,'hk2018'!$A:$H,1)=$A247,VLOOKUP($A247,'hk2018'!$A:$H,8),0)</f>
        <v>0</v>
      </c>
      <c r="G247" s="293">
        <f t="shared" ref="G247:G254" si="85">SUM(D247+E247-F247)</f>
        <v>0</v>
      </c>
      <c r="H247" s="292">
        <f>IF(VLOOKUP($A247,'hk2017'!$A:$G,1)=$A247,VLOOKUP($A247,'hk2017'!$A:$G,6),0)</f>
        <v>0</v>
      </c>
      <c r="I247" s="292">
        <f>IF(VLOOKUP($A247,'hk2017'!$A:$G,1)=$A247,VLOOKUP($A247,'hk2017'!$A:$G,7),0)</f>
        <v>0</v>
      </c>
      <c r="J247" s="292">
        <f>IF(VLOOKUP($A247,'hk2017'!$A:$H,1)=$A247,VLOOKUP($A247,'hk2017'!$A:$H,8),0)</f>
        <v>0</v>
      </c>
      <c r="K247" s="294">
        <f t="shared" ref="K247:K254" si="86">SUM(H247+I247-J247)</f>
        <v>0</v>
      </c>
      <c r="L247" s="301"/>
    </row>
    <row r="248" spans="1:12" ht="12.75" outlineLevel="1">
      <c r="A248" s="274" t="str">
        <f t="shared" si="84"/>
        <v>472</v>
      </c>
      <c r="B248" s="270" t="s">
        <v>2563</v>
      </c>
      <c r="C248" s="270" t="s">
        <v>2564</v>
      </c>
      <c r="D248" s="292">
        <f>IF(VLOOKUP($A248,'hk2018'!$A:$G,1)=$A248,VLOOKUP($A248,'hk2018'!$A:$G,6),0)</f>
        <v>-61629.04</v>
      </c>
      <c r="E248" s="292">
        <f>IF(VLOOKUP($A248,'hk2018'!$A:$G,1)=$A248,VLOOKUP($A248,'hk2018'!$A:$G,7),0)</f>
        <v>0</v>
      </c>
      <c r="F248" s="292">
        <f>IF(VLOOKUP($A248,'hk2018'!$A:$H,1)=$A248,VLOOKUP($A248,'hk2018'!$A:$H,8),0)</f>
        <v>2448.6</v>
      </c>
      <c r="G248" s="293">
        <f t="shared" si="85"/>
        <v>-64077.64</v>
      </c>
      <c r="H248" s="292">
        <f>IF(VLOOKUP($A248,'hk2017'!$A:$G,1)=$A248,VLOOKUP($A248,'hk2017'!$A:$G,6),0)</f>
        <v>-54847.22</v>
      </c>
      <c r="I248" s="292">
        <f>IF(VLOOKUP($A248,'hk2017'!$A:$G,1)=$A248,VLOOKUP($A248,'hk2017'!$A:$G,7),0)</f>
        <v>0</v>
      </c>
      <c r="J248" s="292">
        <f>IF(VLOOKUP($A248,'hk2017'!$A:$H,1)=$A248,VLOOKUP($A248,'hk2017'!$A:$H,8),0)</f>
        <v>6781.82</v>
      </c>
      <c r="K248" s="294">
        <f t="shared" si="86"/>
        <v>-61629.04</v>
      </c>
      <c r="L248" s="301"/>
    </row>
    <row r="249" spans="1:12" ht="12.75" outlineLevel="1">
      <c r="A249" s="274" t="str">
        <f t="shared" si="84"/>
        <v>473</v>
      </c>
      <c r="B249" s="270" t="s">
        <v>2565</v>
      </c>
      <c r="C249" s="270" t="s">
        <v>2566</v>
      </c>
      <c r="D249" s="292">
        <f>IF(VLOOKUP($A249,'hk2018'!$A:$G,1)=$A249,VLOOKUP($A249,'hk2018'!$A:$G,6),0)</f>
        <v>0</v>
      </c>
      <c r="E249" s="292">
        <f>IF(VLOOKUP($A249,'hk2018'!$A:$G,1)=$A249,VLOOKUP($A249,'hk2018'!$A:$G,7),0)</f>
        <v>0</v>
      </c>
      <c r="F249" s="292">
        <f>IF(VLOOKUP($A249,'hk2018'!$A:$H,1)=$A249,VLOOKUP($A249,'hk2018'!$A:$H,8),0)</f>
        <v>0</v>
      </c>
      <c r="G249" s="293">
        <f t="shared" si="85"/>
        <v>0</v>
      </c>
      <c r="H249" s="292">
        <f>IF(VLOOKUP($A249,'hk2017'!$A:$G,1)=$A249,VLOOKUP($A249,'hk2017'!$A:$G,6),0)</f>
        <v>0</v>
      </c>
      <c r="I249" s="292">
        <f>IF(VLOOKUP($A249,'hk2017'!$A:$G,1)=$A249,VLOOKUP($A249,'hk2017'!$A:$G,7),0)</f>
        <v>0</v>
      </c>
      <c r="J249" s="292">
        <f>IF(VLOOKUP($A249,'hk2017'!$A:$H,1)=$A249,VLOOKUP($A249,'hk2017'!$A:$H,8),0)</f>
        <v>0</v>
      </c>
      <c r="K249" s="294">
        <f t="shared" si="86"/>
        <v>0</v>
      </c>
      <c r="L249" s="301"/>
    </row>
    <row r="250" spans="1:12" ht="12.75" outlineLevel="1">
      <c r="A250" s="274" t="str">
        <f t="shared" si="84"/>
        <v>474</v>
      </c>
      <c r="B250" s="270" t="s">
        <v>2567</v>
      </c>
      <c r="C250" s="270" t="s">
        <v>2568</v>
      </c>
      <c r="D250" s="292">
        <f>IF(VLOOKUP($A250,'hk2018'!$A:$G,1)=$A250,VLOOKUP($A250,'hk2018'!$A:$G,6),0)</f>
        <v>-1463867.79</v>
      </c>
      <c r="E250" s="292">
        <f>IF(VLOOKUP($A250,'hk2018'!$A:$G,1)=$A250,VLOOKUP($A250,'hk2018'!$A:$G,7),0)</f>
        <v>1187035.0900000001</v>
      </c>
      <c r="F250" s="292">
        <f>IF(VLOOKUP($A250,'hk2018'!$A:$H,1)=$A250,VLOOKUP($A250,'hk2018'!$A:$H,8),0)</f>
        <v>1353750.94</v>
      </c>
      <c r="G250" s="293">
        <f t="shared" si="85"/>
        <v>-1630583.64</v>
      </c>
      <c r="H250" s="292">
        <f>IF(VLOOKUP($A250,'hk2017'!$A:$G,1)=$A250,VLOOKUP($A250,'hk2017'!$A:$G,6),0)</f>
        <v>-957342.64999999991</v>
      </c>
      <c r="I250" s="292">
        <f>IF(VLOOKUP($A250,'hk2017'!$A:$G,1)=$A250,VLOOKUP($A250,'hk2017'!$A:$G,7),0)</f>
        <v>1131289.6299999999</v>
      </c>
      <c r="J250" s="292">
        <f>IF(VLOOKUP($A250,'hk2017'!$A:$H,1)=$A250,VLOOKUP($A250,'hk2017'!$A:$H,8),0)</f>
        <v>1637814.77</v>
      </c>
      <c r="K250" s="294">
        <f t="shared" si="86"/>
        <v>-1463867.79</v>
      </c>
      <c r="L250" s="301"/>
    </row>
    <row r="251" spans="1:12" ht="12.75" outlineLevel="1">
      <c r="A251" s="274" t="str">
        <f t="shared" si="84"/>
        <v>475</v>
      </c>
      <c r="B251" s="270" t="s">
        <v>2569</v>
      </c>
      <c r="C251" s="270" t="s">
        <v>2570</v>
      </c>
      <c r="D251" s="292">
        <f>IF(VLOOKUP($A251,'hk2018'!$A:$G,1)=$A251,VLOOKUP($A251,'hk2018'!$A:$G,6),0)</f>
        <v>0</v>
      </c>
      <c r="E251" s="292">
        <f>IF(VLOOKUP($A251,'hk2018'!$A:$G,1)=$A251,VLOOKUP($A251,'hk2018'!$A:$G,7),0)</f>
        <v>0</v>
      </c>
      <c r="F251" s="292">
        <f>IF(VLOOKUP($A251,'hk2018'!$A:$H,1)=$A251,VLOOKUP($A251,'hk2018'!$A:$H,8),0)</f>
        <v>0</v>
      </c>
      <c r="G251" s="293">
        <f t="shared" si="85"/>
        <v>0</v>
      </c>
      <c r="H251" s="292">
        <f>IF(VLOOKUP($A251,'hk2017'!$A:$G,1)=$A251,VLOOKUP($A251,'hk2017'!$A:$G,6),0)</f>
        <v>0</v>
      </c>
      <c r="I251" s="292">
        <f>IF(VLOOKUP($A251,'hk2017'!$A:$G,1)=$A251,VLOOKUP($A251,'hk2017'!$A:$G,7),0)</f>
        <v>0</v>
      </c>
      <c r="J251" s="292">
        <f>IF(VLOOKUP($A251,'hk2017'!$A:$H,1)=$A251,VLOOKUP($A251,'hk2017'!$A:$H,8),0)</f>
        <v>0</v>
      </c>
      <c r="K251" s="294">
        <f t="shared" si="86"/>
        <v>0</v>
      </c>
      <c r="L251" s="301"/>
    </row>
    <row r="252" spans="1:12" ht="12.75" outlineLevel="1">
      <c r="A252" s="274" t="str">
        <f t="shared" si="84"/>
        <v>476</v>
      </c>
      <c r="B252" s="270" t="s">
        <v>2571</v>
      </c>
      <c r="C252" s="270" t="s">
        <v>2572</v>
      </c>
      <c r="D252" s="292">
        <f>IF(VLOOKUP($A252,'hk2018'!$A:$G,1)=$A252,VLOOKUP($A252,'hk2018'!$A:$G,6),0)</f>
        <v>0</v>
      </c>
      <c r="E252" s="292">
        <f>IF(VLOOKUP($A252,'hk2018'!$A:$G,1)=$A252,VLOOKUP($A252,'hk2018'!$A:$G,7),0)</f>
        <v>0</v>
      </c>
      <c r="F252" s="292">
        <f>IF(VLOOKUP($A252,'hk2018'!$A:$H,1)=$A252,VLOOKUP($A252,'hk2018'!$A:$H,8),0)</f>
        <v>0</v>
      </c>
      <c r="G252" s="293">
        <f t="shared" si="85"/>
        <v>0</v>
      </c>
      <c r="H252" s="292">
        <f>IF(VLOOKUP($A252,'hk2017'!$A:$G,1)=$A252,VLOOKUP($A252,'hk2017'!$A:$G,6),0)</f>
        <v>0</v>
      </c>
      <c r="I252" s="292">
        <f>IF(VLOOKUP($A252,'hk2017'!$A:$G,1)=$A252,VLOOKUP($A252,'hk2017'!$A:$G,7),0)</f>
        <v>0</v>
      </c>
      <c r="J252" s="292">
        <f>IF(VLOOKUP($A252,'hk2017'!$A:$H,1)=$A252,VLOOKUP($A252,'hk2017'!$A:$H,8),0)</f>
        <v>0</v>
      </c>
      <c r="K252" s="294">
        <f t="shared" si="86"/>
        <v>0</v>
      </c>
      <c r="L252" s="301"/>
    </row>
    <row r="253" spans="1:12" ht="12.75" outlineLevel="1">
      <c r="A253" s="274" t="str">
        <f t="shared" si="84"/>
        <v>478</v>
      </c>
      <c r="B253" s="270" t="s">
        <v>2573</v>
      </c>
      <c r="C253" s="270" t="s">
        <v>2574</v>
      </c>
      <c r="D253" s="292">
        <f>IF(VLOOKUP($A253,'hk2018'!$A:$G,1)=$A253,VLOOKUP($A253,'hk2018'!$A:$G,6),0)</f>
        <v>0</v>
      </c>
      <c r="E253" s="292">
        <f>IF(VLOOKUP($A253,'hk2018'!$A:$G,1)=$A253,VLOOKUP($A253,'hk2018'!$A:$G,7),0)</f>
        <v>0</v>
      </c>
      <c r="F253" s="292">
        <f>IF(VLOOKUP($A253,'hk2018'!$A:$H,1)=$A253,VLOOKUP($A253,'hk2018'!$A:$H,8),0)</f>
        <v>0</v>
      </c>
      <c r="G253" s="293">
        <f t="shared" si="85"/>
        <v>0</v>
      </c>
      <c r="H253" s="292">
        <f>IF(VLOOKUP($A253,'hk2017'!$A:$G,1)=$A253,VLOOKUP($A253,'hk2017'!$A:$G,6),0)</f>
        <v>0</v>
      </c>
      <c r="I253" s="292">
        <f>IF(VLOOKUP($A253,'hk2017'!$A:$G,1)=$A253,VLOOKUP($A253,'hk2017'!$A:$G,7),0)</f>
        <v>0</v>
      </c>
      <c r="J253" s="292">
        <f>IF(VLOOKUP($A253,'hk2017'!$A:$H,1)=$A253,VLOOKUP($A253,'hk2017'!$A:$H,8),0)</f>
        <v>0</v>
      </c>
      <c r="K253" s="294">
        <f t="shared" si="86"/>
        <v>0</v>
      </c>
      <c r="L253" s="301"/>
    </row>
    <row r="254" spans="1:12" ht="12.75" outlineLevel="1">
      <c r="A254" s="274" t="str">
        <f t="shared" si="84"/>
        <v>479</v>
      </c>
      <c r="B254" s="270" t="s">
        <v>2575</v>
      </c>
      <c r="C254" s="270" t="s">
        <v>2576</v>
      </c>
      <c r="D254" s="292">
        <f>IF(VLOOKUP($A254,'hk2018'!$A:$G,1)=$A254,VLOOKUP($A254,'hk2018'!$A:$G,6),0)</f>
        <v>-796312.17</v>
      </c>
      <c r="E254" s="292">
        <f>IF(VLOOKUP($A254,'hk2018'!$A:$G,1)=$A254,VLOOKUP($A254,'hk2018'!$A:$G,7),0)</f>
        <v>518517.53</v>
      </c>
      <c r="F254" s="292">
        <f>IF(VLOOKUP($A254,'hk2018'!$A:$H,1)=$A254,VLOOKUP($A254,'hk2018'!$A:$H,8),0)</f>
        <v>213102.72</v>
      </c>
      <c r="G254" s="293">
        <f t="shared" si="85"/>
        <v>-490897.36</v>
      </c>
      <c r="H254" s="292">
        <f>IF(VLOOKUP($A254,'hk2017'!$A:$G,1)=$A254,VLOOKUP($A254,'hk2017'!$A:$G,6),0)</f>
        <v>-792964.17</v>
      </c>
      <c r="I254" s="292">
        <f>IF(VLOOKUP($A254,'hk2017'!$A:$G,1)=$A254,VLOOKUP($A254,'hk2017'!$A:$G,7),0)</f>
        <v>632512.17000000004</v>
      </c>
      <c r="J254" s="292">
        <f>IF(VLOOKUP($A254,'hk2017'!$A:$H,1)=$A254,VLOOKUP($A254,'hk2017'!$A:$H,8),0)</f>
        <v>635860.17000000004</v>
      </c>
      <c r="K254" s="294">
        <f t="shared" si="86"/>
        <v>-796312.17</v>
      </c>
      <c r="L254" s="301"/>
    </row>
    <row r="255" spans="1:12" ht="13.5" outlineLevel="1" thickBot="1">
      <c r="A255" s="274"/>
      <c r="B255" s="270"/>
      <c r="C255" s="270"/>
      <c r="H255" s="318"/>
      <c r="I255" s="318"/>
      <c r="J255" s="318"/>
      <c r="K255" s="320"/>
      <c r="L255" s="301"/>
    </row>
    <row r="256" spans="1:12" ht="12.75">
      <c r="A256" s="312" t="s">
        <v>1199</v>
      </c>
      <c r="B256" s="313"/>
      <c r="C256" s="314" t="s">
        <v>2577</v>
      </c>
      <c r="D256" s="283">
        <f t="shared" ref="D256:K256" si="87">SUM(D257)</f>
        <v>-59744.99</v>
      </c>
      <c r="E256" s="283">
        <f t="shared" si="87"/>
        <v>-46.21</v>
      </c>
      <c r="F256" s="283">
        <f t="shared" si="87"/>
        <v>-15899</v>
      </c>
      <c r="G256" s="299">
        <f t="shared" si="87"/>
        <v>-43892.2</v>
      </c>
      <c r="H256" s="283">
        <f t="shared" si="87"/>
        <v>-26732.69</v>
      </c>
      <c r="I256" s="283">
        <f t="shared" si="87"/>
        <v>570.04999999999995</v>
      </c>
      <c r="J256" s="283">
        <f t="shared" si="87"/>
        <v>33582.35</v>
      </c>
      <c r="K256" s="300">
        <f t="shared" si="87"/>
        <v>-59744.99</v>
      </c>
      <c r="L256" s="301"/>
    </row>
    <row r="257" spans="1:12" ht="12.75" outlineLevel="1">
      <c r="A257" s="274" t="str">
        <f>LEFT(B257,3)</f>
        <v>481</v>
      </c>
      <c r="B257" s="270" t="s">
        <v>2578</v>
      </c>
      <c r="C257" s="270" t="s">
        <v>2579</v>
      </c>
      <c r="D257" s="292">
        <f>IF(VLOOKUP($A257,'hk2018'!$A:$G,1)=$A257,VLOOKUP($A257,'hk2018'!$A:$G,6),0)</f>
        <v>-59744.99</v>
      </c>
      <c r="E257" s="292">
        <f>IF(VLOOKUP($A257,'hk2018'!$A:$G,1)=$A257,VLOOKUP($A257,'hk2018'!$A:$G,7),0)</f>
        <v>-46.21</v>
      </c>
      <c r="F257" s="292">
        <f>IF(VLOOKUP($A257,'hk2018'!$A:$H,1)=$A257,VLOOKUP($A257,'hk2018'!$A:$H,8),0)</f>
        <v>-15899</v>
      </c>
      <c r="G257" s="293">
        <f>SUM(D257+E257-F257)</f>
        <v>-43892.2</v>
      </c>
      <c r="H257" s="292">
        <f>IF(VLOOKUP($A257,'hk2017'!$A:$G,1)=$A257,VLOOKUP($A257,'hk2017'!$A:$G,6),0)</f>
        <v>-26732.69</v>
      </c>
      <c r="I257" s="292">
        <f>IF(VLOOKUP($A257,'hk2017'!$A:$G,1)=$A257,VLOOKUP($A257,'hk2017'!$A:$G,7),0)</f>
        <v>570.04999999999995</v>
      </c>
      <c r="J257" s="292">
        <f>IF(VLOOKUP($A257,'hk2017'!$A:$H,1)=$A257,VLOOKUP($A257,'hk2017'!$A:$H,8),0)</f>
        <v>33582.35</v>
      </c>
      <c r="K257" s="294">
        <f>SUM(H257+I257-J257)</f>
        <v>-59744.99</v>
      </c>
      <c r="L257" s="301"/>
    </row>
    <row r="258" spans="1:12" ht="13.5" outlineLevel="1" thickBot="1">
      <c r="A258" s="274"/>
      <c r="B258" s="270"/>
      <c r="C258" s="270"/>
      <c r="H258" s="318"/>
      <c r="I258" s="318"/>
      <c r="J258" s="318"/>
      <c r="K258" s="320"/>
      <c r="L258" s="301"/>
    </row>
    <row r="259" spans="1:12" ht="12.75">
      <c r="A259" s="312" t="s">
        <v>1206</v>
      </c>
      <c r="B259" s="313"/>
      <c r="C259" s="314" t="s">
        <v>2580</v>
      </c>
      <c r="D259" s="283">
        <f t="shared" ref="D259:K259" si="88">SUM(D260)</f>
        <v>0</v>
      </c>
      <c r="E259" s="283">
        <f t="shared" si="88"/>
        <v>0</v>
      </c>
      <c r="F259" s="283">
        <f t="shared" si="88"/>
        <v>0</v>
      </c>
      <c r="G259" s="299">
        <f t="shared" si="88"/>
        <v>0</v>
      </c>
      <c r="H259" s="283">
        <f t="shared" si="88"/>
        <v>0</v>
      </c>
      <c r="I259" s="283">
        <f t="shared" si="88"/>
        <v>0</v>
      </c>
      <c r="J259" s="283">
        <f t="shared" si="88"/>
        <v>0</v>
      </c>
      <c r="K259" s="300">
        <f t="shared" si="88"/>
        <v>0</v>
      </c>
      <c r="L259" s="301"/>
    </row>
    <row r="260" spans="1:12" ht="12.75" outlineLevel="1">
      <c r="A260" s="274" t="str">
        <f>LEFT(B260,3)</f>
        <v>491</v>
      </c>
      <c r="B260" s="270" t="s">
        <v>2581</v>
      </c>
      <c r="C260" s="270" t="s">
        <v>2582</v>
      </c>
      <c r="D260" s="292">
        <f>IF(VLOOKUP($A260,'hk2018'!$A:$G,1)=$A260,VLOOKUP($A260,'hk2018'!$A:$G,6),0)</f>
        <v>0</v>
      </c>
      <c r="E260" s="292">
        <f>IF(VLOOKUP($A260,'hk2018'!$A:$G,1)=$A260,VLOOKUP($A260,'hk2018'!$A:$G,7),0)</f>
        <v>0</v>
      </c>
      <c r="F260" s="292">
        <f>IF(VLOOKUP($A260,'hk2018'!$A:$H,1)=$A260,VLOOKUP($A260,'hk2018'!$A:$H,8),0)</f>
        <v>0</v>
      </c>
      <c r="G260" s="293">
        <f>SUM(D260+E260-F260)</f>
        <v>0</v>
      </c>
      <c r="H260" s="292">
        <f>IF(VLOOKUP($A260,'hk2017'!$A:$G,1)=$A260,VLOOKUP($A260,'hk2017'!$A:$G,6),0)</f>
        <v>0</v>
      </c>
      <c r="I260" s="292">
        <f>IF(VLOOKUP($A260,'hk2017'!$A:$G,1)=$A260,VLOOKUP($A260,'hk2017'!$A:$G,7),0)</f>
        <v>0</v>
      </c>
      <c r="J260" s="292">
        <f>IF(VLOOKUP($A260,'hk2017'!$A:$H,1)=$A260,VLOOKUP($A260,'hk2017'!$A:$H,8),0)</f>
        <v>0</v>
      </c>
      <c r="K260" s="294">
        <f>SUM(H260+I260-J260)</f>
        <v>0</v>
      </c>
      <c r="L260" s="301"/>
    </row>
    <row r="261" spans="1:12" ht="13.5" outlineLevel="1" thickBot="1">
      <c r="A261" s="274"/>
      <c r="B261" s="270"/>
      <c r="C261" s="270"/>
      <c r="H261" s="318"/>
      <c r="I261" s="318"/>
      <c r="J261" s="318"/>
      <c r="K261" s="320"/>
      <c r="L261" s="301"/>
    </row>
    <row r="262" spans="1:12" ht="12" thickBot="1">
      <c r="A262" s="275" t="s">
        <v>2583</v>
      </c>
      <c r="B262" s="270"/>
      <c r="C262" s="276" t="s">
        <v>36</v>
      </c>
      <c r="D262" s="309">
        <f t="shared" ref="D262:K262" si="89">SUM(D263+D271+D278+D289+D295+D306+D315+D327+D331+D339)</f>
        <v>-9.0949470177292824E-13</v>
      </c>
      <c r="E262" s="309">
        <f t="shared" si="89"/>
        <v>4722777.5500000007</v>
      </c>
      <c r="F262" s="309">
        <f t="shared" si="89"/>
        <v>79868.5</v>
      </c>
      <c r="G262" s="331">
        <f t="shared" si="89"/>
        <v>4642909.0500000007</v>
      </c>
      <c r="H262" s="309">
        <f t="shared" si="89"/>
        <v>7.2759576141834259E-12</v>
      </c>
      <c r="I262" s="309">
        <f t="shared" si="89"/>
        <v>3680579.0100000002</v>
      </c>
      <c r="J262" s="309">
        <f t="shared" si="89"/>
        <v>29122.629999999997</v>
      </c>
      <c r="K262" s="332">
        <f t="shared" si="89"/>
        <v>3651456.38</v>
      </c>
    </row>
    <row r="263" spans="1:12">
      <c r="A263" s="312" t="s">
        <v>1221</v>
      </c>
      <c r="B263" s="313"/>
      <c r="C263" s="314" t="s">
        <v>2584</v>
      </c>
      <c r="D263" s="283">
        <f>SUM(D264:D270)</f>
        <v>0</v>
      </c>
      <c r="E263" s="283">
        <f t="shared" ref="E263:K263" si="90">SUM(E264:E270)</f>
        <v>990790.48</v>
      </c>
      <c r="F263" s="283">
        <f t="shared" si="90"/>
        <v>4036.3999999999996</v>
      </c>
      <c r="G263" s="284">
        <f>SUM(G264:G270)</f>
        <v>986754.08000000007</v>
      </c>
      <c r="H263" s="283">
        <f t="shared" si="90"/>
        <v>0</v>
      </c>
      <c r="I263" s="283">
        <f t="shared" si="90"/>
        <v>937028.72</v>
      </c>
      <c r="J263" s="283">
        <f t="shared" si="90"/>
        <v>121.62</v>
      </c>
      <c r="K263" s="285">
        <f t="shared" si="90"/>
        <v>936907.1</v>
      </c>
    </row>
    <row r="264" spans="1:12" outlineLevel="1">
      <c r="A264" s="274" t="s">
        <v>804</v>
      </c>
      <c r="B264" s="268"/>
      <c r="C264" s="288" t="s">
        <v>2584</v>
      </c>
      <c r="D264" s="292">
        <f>IF(VLOOKUP($A264,'hk2018'!$A:$G,1)=$A264,VLOOKUP($A264,'hk2018'!$A:$G,6),0)</f>
        <v>0</v>
      </c>
      <c r="E264" s="292">
        <f>IF(VLOOKUP($A264,'hk2018'!$A:$G,1)=$A264,VLOOKUP($A264,'hk2018'!$A:$G,7),0)</f>
        <v>0</v>
      </c>
      <c r="F264" s="292">
        <f>IF(VLOOKUP($A264,'hk2018'!$A:$H,1)=$A264,VLOOKUP($A264,'hk2018'!$A:$H,8),0)</f>
        <v>0</v>
      </c>
      <c r="G264" s="293">
        <f t="shared" ref="G264:G270" si="91">SUM(D264+E264-F264)</f>
        <v>0</v>
      </c>
      <c r="H264" s="292">
        <f>IF(VLOOKUP($A264,'hk2017'!$A:$G,1)=$A264,VLOOKUP($A264,'hk2017'!$A:$G,6),0)</f>
        <v>0</v>
      </c>
      <c r="I264" s="292">
        <f>IF(VLOOKUP($A264,'hk2017'!$A:$G,1)=$A264,VLOOKUP($A264,'hk2017'!$A:$G,7),0)</f>
        <v>0</v>
      </c>
      <c r="J264" s="292">
        <f>IF(VLOOKUP($A264,'hk2017'!$A:$H,1)=$A264,VLOOKUP($A264,'hk2017'!$A:$H,8),0)</f>
        <v>0</v>
      </c>
      <c r="K264" s="294">
        <f t="shared" ref="K264:K270" si="92">SUM(H264+I264-J264)</f>
        <v>0</v>
      </c>
    </row>
    <row r="265" spans="1:12" outlineLevel="1">
      <c r="A265" s="274" t="str">
        <f>LEFT(B265,3)</f>
        <v>501</v>
      </c>
      <c r="B265" s="270" t="s">
        <v>2585</v>
      </c>
      <c r="C265" s="270" t="s">
        <v>2586</v>
      </c>
      <c r="D265" s="292">
        <f>IF(VLOOKUP($A265,'hk2018'!$A:$G,1)=$A265,VLOOKUP($A265,'hk2018'!$A:$G,6),0)</f>
        <v>0</v>
      </c>
      <c r="E265" s="292">
        <f>IF(VLOOKUP($A265,'hk2018'!$A:$G,1)=$A265,VLOOKUP($A265,'hk2018'!$A:$G,7),0)</f>
        <v>587833.11</v>
      </c>
      <c r="F265" s="292">
        <f>IF(VLOOKUP($A265,'hk2018'!$A:$H,1)=$A265,VLOOKUP($A265,'hk2018'!$A:$H,8),0)</f>
        <v>101.97</v>
      </c>
      <c r="G265" s="293">
        <f t="shared" si="91"/>
        <v>587731.14</v>
      </c>
      <c r="H265" s="292">
        <f>IF(VLOOKUP($A265,'hk2017'!$A:$G,1)=$A265,VLOOKUP($A265,'hk2017'!$A:$G,6),0)</f>
        <v>0</v>
      </c>
      <c r="I265" s="292">
        <f>IF(VLOOKUP($A265,'hk2017'!$A:$G,1)=$A265,VLOOKUP($A265,'hk2017'!$A:$G,7),0)</f>
        <v>747419.23</v>
      </c>
      <c r="J265" s="292">
        <f>IF(VLOOKUP($A265,'hk2017'!$A:$H,1)=$A265,VLOOKUP($A265,'hk2017'!$A:$H,8),0)</f>
        <v>121.62</v>
      </c>
      <c r="K265" s="294">
        <f t="shared" si="92"/>
        <v>747297.61</v>
      </c>
    </row>
    <row r="266" spans="1:12" outlineLevel="1">
      <c r="A266" s="274" t="str">
        <f>LEFT(B266,3)</f>
        <v>502</v>
      </c>
      <c r="B266" s="270" t="s">
        <v>2587</v>
      </c>
      <c r="C266" s="270" t="s">
        <v>2588</v>
      </c>
      <c r="D266" s="292">
        <f>IF(VLOOKUP($A266,'hk2018'!$A:$G,1)=$A266,VLOOKUP($A266,'hk2018'!$A:$G,6),0)</f>
        <v>0</v>
      </c>
      <c r="E266" s="292">
        <f>IF(VLOOKUP($A266,'hk2018'!$A:$G,1)=$A266,VLOOKUP($A266,'hk2018'!$A:$G,7),0)</f>
        <v>32315.83</v>
      </c>
      <c r="F266" s="292">
        <f>IF(VLOOKUP($A266,'hk2018'!$A:$H,1)=$A266,VLOOKUP($A266,'hk2018'!$A:$H,8),0)</f>
        <v>3934.43</v>
      </c>
      <c r="G266" s="293">
        <f t="shared" si="91"/>
        <v>28381.4</v>
      </c>
      <c r="H266" s="292">
        <f>IF(VLOOKUP($A266,'hk2017'!$A:$G,1)=$A266,VLOOKUP($A266,'hk2017'!$A:$G,6),0)</f>
        <v>0</v>
      </c>
      <c r="I266" s="292">
        <f>IF(VLOOKUP($A266,'hk2017'!$A:$G,1)=$A266,VLOOKUP($A266,'hk2017'!$A:$G,7),0)</f>
        <v>23534</v>
      </c>
      <c r="J266" s="292">
        <f>IF(VLOOKUP($A266,'hk2017'!$A:$H,1)=$A266,VLOOKUP($A266,'hk2017'!$A:$H,8),0)</f>
        <v>0</v>
      </c>
      <c r="K266" s="294">
        <f t="shared" si="92"/>
        <v>23534</v>
      </c>
    </row>
    <row r="267" spans="1:12" outlineLevel="1">
      <c r="A267" s="274" t="str">
        <f>LEFT(B267,3)</f>
        <v>503</v>
      </c>
      <c r="B267" s="270" t="s">
        <v>2589</v>
      </c>
      <c r="C267" s="270" t="s">
        <v>2590</v>
      </c>
      <c r="D267" s="292">
        <f>IF(VLOOKUP($A267,'hk2018'!$A:$G,1)=$A267,VLOOKUP($A267,'hk2018'!$A:$G,6),0)</f>
        <v>0</v>
      </c>
      <c r="E267" s="292">
        <f>IF(VLOOKUP($A267,'hk2018'!$A:$G,1)=$A267,VLOOKUP($A267,'hk2018'!$A:$G,7),0)</f>
        <v>0</v>
      </c>
      <c r="F267" s="292">
        <f>IF(VLOOKUP($A267,'hk2018'!$A:$H,1)=$A267,VLOOKUP($A267,'hk2018'!$A:$H,8),0)</f>
        <v>0</v>
      </c>
      <c r="G267" s="293">
        <f t="shared" si="91"/>
        <v>0</v>
      </c>
      <c r="H267" s="292">
        <f>IF(VLOOKUP($A267,'hk2017'!$A:$G,1)=$A267,VLOOKUP($A267,'hk2017'!$A:$G,6),0)</f>
        <v>0</v>
      </c>
      <c r="I267" s="292">
        <f>IF(VLOOKUP($A267,'hk2017'!$A:$G,1)=$A267,VLOOKUP($A267,'hk2017'!$A:$G,7),0)</f>
        <v>0</v>
      </c>
      <c r="J267" s="292">
        <f>IF(VLOOKUP($A267,'hk2017'!$A:$H,1)=$A267,VLOOKUP($A267,'hk2017'!$A:$H,8),0)</f>
        <v>0</v>
      </c>
      <c r="K267" s="294">
        <f t="shared" si="92"/>
        <v>0</v>
      </c>
    </row>
    <row r="268" spans="1:12" outlineLevel="1">
      <c r="A268" s="274" t="str">
        <f>LEFT(B268,3)</f>
        <v>504</v>
      </c>
      <c r="B268" s="270" t="s">
        <v>2591</v>
      </c>
      <c r="C268" s="270" t="s">
        <v>2592</v>
      </c>
      <c r="D268" s="292">
        <f>IF(VLOOKUP($A268,'hk2018'!$A:$G,1)=$A268,VLOOKUP($A268,'hk2018'!$A:$G,6),0)</f>
        <v>0</v>
      </c>
      <c r="E268" s="292">
        <f>IF(VLOOKUP($A268,'hk2018'!$A:$G,1)=$A268,VLOOKUP($A268,'hk2018'!$A:$G,7),0)</f>
        <v>370641.54</v>
      </c>
      <c r="F268" s="292">
        <f>IF(VLOOKUP($A268,'hk2018'!$A:$H,1)=$A268,VLOOKUP($A268,'hk2018'!$A:$H,8),0)</f>
        <v>0</v>
      </c>
      <c r="G268" s="293">
        <f t="shared" si="91"/>
        <v>370641.54</v>
      </c>
      <c r="H268" s="292">
        <f>IF(VLOOKUP($A268,'hk2017'!$A:$G,1)=$A268,VLOOKUP($A268,'hk2017'!$A:$G,6),0)</f>
        <v>0</v>
      </c>
      <c r="I268" s="292">
        <f>IF(VLOOKUP($A268,'hk2017'!$A:$G,1)=$A268,VLOOKUP($A268,'hk2017'!$A:$G,7),0)</f>
        <v>166075.49</v>
      </c>
      <c r="J268" s="292">
        <f>IF(VLOOKUP($A268,'hk2017'!$A:$H,1)=$A268,VLOOKUP($A268,'hk2017'!$A:$H,8),0)</f>
        <v>0</v>
      </c>
      <c r="K268" s="294">
        <f t="shared" si="92"/>
        <v>166075.49</v>
      </c>
    </row>
    <row r="269" spans="1:12" outlineLevel="1">
      <c r="A269" s="266" t="s">
        <v>825</v>
      </c>
      <c r="B269" s="270"/>
      <c r="C269" s="270"/>
      <c r="D269" s="292">
        <f>IF(VLOOKUP($A269,'hk2018'!$A:$G,1)=$A269,VLOOKUP($A269,'hk2018'!$A:$G,6),0)</f>
        <v>0</v>
      </c>
      <c r="E269" s="292">
        <f>IF(VLOOKUP($A269,'hk2018'!$A:$G,1)=$A269,VLOOKUP($A269,'hk2018'!$A:$G,7),0)</f>
        <v>0</v>
      </c>
      <c r="F269" s="292">
        <f>IF(VLOOKUP($A269,'hk2018'!$A:$H,1)=$A269,VLOOKUP($A269,'hk2018'!$A:$H,8),0)</f>
        <v>0</v>
      </c>
      <c r="G269" s="293">
        <f t="shared" si="91"/>
        <v>0</v>
      </c>
      <c r="H269" s="292">
        <f>IF(VLOOKUP($A269,'hk2017'!$A:$G,1)=$A269,VLOOKUP($A269,'hk2017'!$A:$G,6),0)</f>
        <v>0</v>
      </c>
      <c r="I269" s="292">
        <f>IF(VLOOKUP($A269,'hk2017'!$A:$G,1)=$A269,VLOOKUP($A269,'hk2017'!$A:$G,7),0)</f>
        <v>0</v>
      </c>
      <c r="J269" s="292">
        <f>IF(VLOOKUP($A269,'hk2017'!$A:$H,1)=$A269,VLOOKUP($A269,'hk2017'!$A:$H,8),0)</f>
        <v>0</v>
      </c>
      <c r="K269" s="294">
        <f t="shared" si="92"/>
        <v>0</v>
      </c>
    </row>
    <row r="270" spans="1:12" ht="11.25" outlineLevel="1" thickBot="1">
      <c r="A270" s="266" t="s">
        <v>829</v>
      </c>
      <c r="B270" s="270"/>
      <c r="C270" s="270"/>
      <c r="D270" s="292">
        <f>IF(VLOOKUP($A270,'hk2018'!$A:$G,1)=$A270,VLOOKUP($A270,'hk2018'!$A:$G,6),0)</f>
        <v>0</v>
      </c>
      <c r="E270" s="292">
        <f>IF(VLOOKUP($A270,'hk2018'!$A:$G,1)=$A270,VLOOKUP($A270,'hk2018'!$A:$G,7),0)</f>
        <v>0</v>
      </c>
      <c r="F270" s="292">
        <f>IF(VLOOKUP($A270,'hk2018'!$A:$H,1)=$A270,VLOOKUP($A270,'hk2018'!$A:$H,8),0)</f>
        <v>0</v>
      </c>
      <c r="G270" s="293">
        <f t="shared" si="91"/>
        <v>0</v>
      </c>
      <c r="H270" s="292">
        <f>IF(VLOOKUP($A270,'hk2017'!$A:$G,1)=$A270,VLOOKUP($A270,'hk2017'!$A:$G,6),0)</f>
        <v>0</v>
      </c>
      <c r="I270" s="292">
        <f>IF(VLOOKUP($A270,'hk2017'!$A:$G,1)=$A270,VLOOKUP($A270,'hk2017'!$A:$G,7),0)</f>
        <v>0</v>
      </c>
      <c r="J270" s="292">
        <f>IF(VLOOKUP($A270,'hk2017'!$A:$H,1)=$A270,VLOOKUP($A270,'hk2017'!$A:$H,8),0)</f>
        <v>0</v>
      </c>
      <c r="K270" s="294">
        <f t="shared" si="92"/>
        <v>0</v>
      </c>
    </row>
    <row r="271" spans="1:12" ht="12.75">
      <c r="A271" s="312" t="s">
        <v>1194</v>
      </c>
      <c r="B271" s="313"/>
      <c r="C271" s="314" t="s">
        <v>2593</v>
      </c>
      <c r="D271" s="283">
        <f t="shared" ref="D271:K271" si="93">SUM(D273:D276)</f>
        <v>0</v>
      </c>
      <c r="E271" s="283">
        <f t="shared" si="93"/>
        <v>1100869.17</v>
      </c>
      <c r="F271" s="283">
        <f t="shared" si="93"/>
        <v>66.319999999999993</v>
      </c>
      <c r="G271" s="299">
        <f t="shared" si="93"/>
        <v>1100802.8500000001</v>
      </c>
      <c r="H271" s="283">
        <f t="shared" si="93"/>
        <v>0</v>
      </c>
      <c r="I271" s="283">
        <f t="shared" si="93"/>
        <v>690516.93</v>
      </c>
      <c r="J271" s="283">
        <f t="shared" si="93"/>
        <v>0</v>
      </c>
      <c r="K271" s="300">
        <f t="shared" si="93"/>
        <v>690516.93</v>
      </c>
      <c r="L271" s="301"/>
    </row>
    <row r="272" spans="1:12" ht="12.75" outlineLevel="1">
      <c r="A272" s="274" t="s">
        <v>832</v>
      </c>
      <c r="B272" s="268"/>
      <c r="C272" s="288" t="s">
        <v>2593</v>
      </c>
      <c r="D272" s="292">
        <f>IF(VLOOKUP($A272,'hk2018'!$A:$G,1)=$A272,VLOOKUP($A272,'hk2018'!$A:$G,6),0)</f>
        <v>0</v>
      </c>
      <c r="E272" s="292">
        <f>IF(VLOOKUP($A272,'hk2018'!$A:$G,1)=$A272,VLOOKUP($A272,'hk2018'!$A:$G,7),0)</f>
        <v>0</v>
      </c>
      <c r="F272" s="292">
        <f>IF(VLOOKUP($A272,'hk2018'!$A:$H,1)=$A272,VLOOKUP($A272,'hk2018'!$A:$H,8),0)</f>
        <v>0</v>
      </c>
      <c r="G272" s="293">
        <f>SUM(D272+E272-F272)</f>
        <v>0</v>
      </c>
      <c r="H272" s="292">
        <f>IF(VLOOKUP($A272,'hk2017'!$A:$G,1)=$A272,VLOOKUP($A272,'hk2017'!$A:$G,6),0)</f>
        <v>0</v>
      </c>
      <c r="I272" s="292">
        <f>IF(VLOOKUP($A272,'hk2017'!$A:$G,1)=$A272,VLOOKUP($A272,'hk2017'!$A:$G,7),0)</f>
        <v>0</v>
      </c>
      <c r="J272" s="292">
        <f>IF(VLOOKUP($A272,'hk2017'!$A:$H,1)=$A272,VLOOKUP($A272,'hk2017'!$A:$H,8),0)</f>
        <v>0</v>
      </c>
      <c r="K272" s="294">
        <f>SUM(H272+I272-J272)</f>
        <v>0</v>
      </c>
      <c r="L272" s="301"/>
    </row>
    <row r="273" spans="1:255" ht="12.75" outlineLevel="1">
      <c r="A273" s="274" t="str">
        <f>LEFT(B273,3)</f>
        <v>511</v>
      </c>
      <c r="B273" s="270" t="s">
        <v>2594</v>
      </c>
      <c r="C273" s="270" t="s">
        <v>2595</v>
      </c>
      <c r="D273" s="292">
        <f>IF(VLOOKUP($A273,'hk2018'!$A:$G,1)=$A273,VLOOKUP($A273,'hk2018'!$A:$G,6),0)</f>
        <v>0</v>
      </c>
      <c r="E273" s="292">
        <f>IF(VLOOKUP($A273,'hk2018'!$A:$G,1)=$A273,VLOOKUP($A273,'hk2018'!$A:$G,7),0)</f>
        <v>239442.06</v>
      </c>
      <c r="F273" s="292">
        <f>IF(VLOOKUP($A273,'hk2018'!$A:$H,1)=$A273,VLOOKUP($A273,'hk2018'!$A:$H,8),0)</f>
        <v>0</v>
      </c>
      <c r="G273" s="293">
        <f>SUM(D273+E273-F273)</f>
        <v>239442.06</v>
      </c>
      <c r="H273" s="292">
        <f>IF(VLOOKUP($A273,'hk2017'!$A:$G,1)=$A273,VLOOKUP($A273,'hk2017'!$A:$G,6),0)</f>
        <v>0</v>
      </c>
      <c r="I273" s="292">
        <f>IF(VLOOKUP($A273,'hk2017'!$A:$G,1)=$A273,VLOOKUP($A273,'hk2017'!$A:$G,7),0)</f>
        <v>259412.62</v>
      </c>
      <c r="J273" s="292">
        <f>IF(VLOOKUP($A273,'hk2017'!$A:$H,1)=$A273,VLOOKUP($A273,'hk2017'!$A:$H,8),0)</f>
        <v>0</v>
      </c>
      <c r="K273" s="294">
        <f>SUM(H273+I273-J273)</f>
        <v>259412.62</v>
      </c>
      <c r="L273" s="301"/>
    </row>
    <row r="274" spans="1:255" ht="12.75" outlineLevel="1">
      <c r="A274" s="274" t="str">
        <f>LEFT(B274,3)</f>
        <v>512</v>
      </c>
      <c r="B274" s="270" t="s">
        <v>2596</v>
      </c>
      <c r="C274" s="270" t="s">
        <v>2597</v>
      </c>
      <c r="D274" s="292">
        <f>IF(VLOOKUP($A274,'hk2018'!$A:$G,1)=$A274,VLOOKUP($A274,'hk2018'!$A:$G,6),0)</f>
        <v>0</v>
      </c>
      <c r="E274" s="292">
        <f>IF(VLOOKUP($A274,'hk2018'!$A:$G,1)=$A274,VLOOKUP($A274,'hk2018'!$A:$G,7),0)</f>
        <v>17673.38</v>
      </c>
      <c r="F274" s="292">
        <f>IF(VLOOKUP($A274,'hk2018'!$A:$H,1)=$A274,VLOOKUP($A274,'hk2018'!$A:$H,8),0)</f>
        <v>0</v>
      </c>
      <c r="G274" s="293">
        <f>SUM(D274+E274-F274)</f>
        <v>17673.38</v>
      </c>
      <c r="H274" s="292">
        <f>IF(VLOOKUP($A274,'hk2017'!$A:$G,1)=$A274,VLOOKUP($A274,'hk2017'!$A:$G,6),0)</f>
        <v>0</v>
      </c>
      <c r="I274" s="292">
        <f>IF(VLOOKUP($A274,'hk2017'!$A:$G,1)=$A274,VLOOKUP($A274,'hk2017'!$A:$G,7),0)</f>
        <v>24054.51</v>
      </c>
      <c r="J274" s="292">
        <f>IF(VLOOKUP($A274,'hk2017'!$A:$H,1)=$A274,VLOOKUP($A274,'hk2017'!$A:$H,8),0)</f>
        <v>0</v>
      </c>
      <c r="K274" s="294">
        <f>SUM(H274+I274-J274)</f>
        <v>24054.51</v>
      </c>
      <c r="L274" s="301"/>
    </row>
    <row r="275" spans="1:255" ht="12.75" outlineLevel="1">
      <c r="A275" s="274" t="str">
        <f>LEFT(B275,3)</f>
        <v>513</v>
      </c>
      <c r="B275" s="270" t="s">
        <v>2598</v>
      </c>
      <c r="C275" s="270" t="s">
        <v>2599</v>
      </c>
      <c r="D275" s="292">
        <f>IF(VLOOKUP($A275,'hk2018'!$A:$G,1)=$A275,VLOOKUP($A275,'hk2018'!$A:$G,6),0)</f>
        <v>0</v>
      </c>
      <c r="E275" s="292">
        <f>IF(VLOOKUP($A275,'hk2018'!$A:$G,1)=$A275,VLOOKUP($A275,'hk2018'!$A:$G,7),0)</f>
        <v>26591.040000000001</v>
      </c>
      <c r="F275" s="292">
        <f>IF(VLOOKUP($A275,'hk2018'!$A:$H,1)=$A275,VLOOKUP($A275,'hk2018'!$A:$H,8),0)</f>
        <v>0</v>
      </c>
      <c r="G275" s="293">
        <f>SUM(D275+E275-F275)</f>
        <v>26591.040000000001</v>
      </c>
      <c r="H275" s="292">
        <f>IF(VLOOKUP($A275,'hk2017'!$A:$G,1)=$A275,VLOOKUP($A275,'hk2017'!$A:$G,6),0)</f>
        <v>0</v>
      </c>
      <c r="I275" s="292">
        <f>IF(VLOOKUP($A275,'hk2017'!$A:$G,1)=$A275,VLOOKUP($A275,'hk2017'!$A:$G,7),0)</f>
        <v>11123.84</v>
      </c>
      <c r="J275" s="292">
        <f>IF(VLOOKUP($A275,'hk2017'!$A:$H,1)=$A275,VLOOKUP($A275,'hk2017'!$A:$H,8),0)</f>
        <v>0</v>
      </c>
      <c r="K275" s="294">
        <f>SUM(H275+I275-J275)</f>
        <v>11123.84</v>
      </c>
      <c r="L275" s="301"/>
    </row>
    <row r="276" spans="1:255" ht="12.75" outlineLevel="1">
      <c r="A276" s="274" t="str">
        <f>LEFT(B276,3)</f>
        <v>518</v>
      </c>
      <c r="B276" s="270" t="s">
        <v>2600</v>
      </c>
      <c r="C276" s="270" t="s">
        <v>2601</v>
      </c>
      <c r="D276" s="292">
        <f>IF(VLOOKUP($A276,'hk2018'!$A:$G,1)=$A276,VLOOKUP($A276,'hk2018'!$A:$G,6),0)</f>
        <v>0</v>
      </c>
      <c r="E276" s="292">
        <f>IF(VLOOKUP($A276,'hk2018'!$A:$G,1)=$A276,VLOOKUP($A276,'hk2018'!$A:$G,7),0)</f>
        <v>817162.69</v>
      </c>
      <c r="F276" s="292">
        <f>IF(VLOOKUP($A276,'hk2018'!$A:$H,1)=$A276,VLOOKUP($A276,'hk2018'!$A:$H,8),0)</f>
        <v>66.319999999999993</v>
      </c>
      <c r="G276" s="293">
        <f>SUM(D276+E276-F276)</f>
        <v>817096.37</v>
      </c>
      <c r="H276" s="292">
        <f>IF(VLOOKUP($A276,'hk2017'!$A:$G,1)=$A276,VLOOKUP($A276,'hk2017'!$A:$G,6),0)</f>
        <v>0</v>
      </c>
      <c r="I276" s="292">
        <f>IF(VLOOKUP($A276,'hk2017'!$A:$G,1)=$A276,VLOOKUP($A276,'hk2017'!$A:$G,7),0)</f>
        <v>395925.96</v>
      </c>
      <c r="J276" s="292">
        <f>IF(VLOOKUP($A276,'hk2017'!$A:$H,1)=$A276,VLOOKUP($A276,'hk2017'!$A:$H,8),0)</f>
        <v>0</v>
      </c>
      <c r="K276" s="294">
        <f>SUM(H276+I276-J276)</f>
        <v>395925.96</v>
      </c>
      <c r="L276" s="301"/>
    </row>
    <row r="277" spans="1:255" ht="13.5" outlineLevel="1" thickBot="1">
      <c r="A277" s="274"/>
      <c r="B277" s="270"/>
      <c r="C277" s="270"/>
      <c r="H277" s="318"/>
      <c r="I277" s="318"/>
      <c r="J277" s="318"/>
      <c r="K277" s="320"/>
      <c r="L277" s="301"/>
    </row>
    <row r="278" spans="1:255" ht="12.75">
      <c r="A278" s="333" t="s">
        <v>1240</v>
      </c>
      <c r="B278" s="313"/>
      <c r="C278" s="314" t="s">
        <v>2602</v>
      </c>
      <c r="D278" s="283">
        <f t="shared" ref="D278:K278" si="94">SUM(D279:D287)</f>
        <v>0</v>
      </c>
      <c r="E278" s="283">
        <f t="shared" si="94"/>
        <v>1202662.8399999999</v>
      </c>
      <c r="F278" s="283">
        <f t="shared" si="94"/>
        <v>45715.41</v>
      </c>
      <c r="G278" s="284">
        <f t="shared" si="94"/>
        <v>1156947.43</v>
      </c>
      <c r="H278" s="283">
        <f t="shared" si="94"/>
        <v>0</v>
      </c>
      <c r="I278" s="283">
        <f t="shared" si="94"/>
        <v>1021450.5399999999</v>
      </c>
      <c r="J278" s="283">
        <f t="shared" si="94"/>
        <v>28430.66</v>
      </c>
      <c r="K278" s="285">
        <f t="shared" si="94"/>
        <v>993019.87999999989</v>
      </c>
      <c r="L278" s="301"/>
      <c r="M278" s="335"/>
      <c r="N278" s="336"/>
      <c r="P278" s="337"/>
      <c r="Q278" s="335"/>
      <c r="R278" s="335"/>
      <c r="S278" s="335"/>
      <c r="T278" s="335"/>
      <c r="U278" s="336"/>
      <c r="W278" s="337"/>
      <c r="X278" s="335"/>
      <c r="Y278" s="335"/>
      <c r="Z278" s="335"/>
      <c r="AA278" s="335"/>
      <c r="AB278" s="336"/>
      <c r="AD278" s="337"/>
      <c r="AE278" s="335"/>
      <c r="AF278" s="335"/>
      <c r="AG278" s="335"/>
      <c r="AH278" s="335"/>
      <c r="AI278" s="336"/>
      <c r="AK278" s="337"/>
      <c r="AL278" s="335"/>
      <c r="AM278" s="335"/>
      <c r="AN278" s="335"/>
      <c r="AO278" s="335"/>
      <c r="AP278" s="336"/>
      <c r="AR278" s="337"/>
      <c r="AS278" s="335"/>
      <c r="AT278" s="335"/>
      <c r="AU278" s="335"/>
      <c r="AV278" s="335"/>
      <c r="AW278" s="336"/>
      <c r="AY278" s="337"/>
      <c r="AZ278" s="335"/>
      <c r="BA278" s="335"/>
      <c r="BB278" s="335"/>
      <c r="BC278" s="335"/>
      <c r="BD278" s="336"/>
      <c r="BF278" s="337"/>
      <c r="BG278" s="335"/>
      <c r="BH278" s="335"/>
      <c r="BI278" s="335"/>
      <c r="BJ278" s="335"/>
      <c r="BK278" s="336"/>
      <c r="BM278" s="337"/>
      <c r="BN278" s="335"/>
      <c r="BO278" s="335"/>
      <c r="BP278" s="335"/>
      <c r="BQ278" s="335"/>
      <c r="BR278" s="336"/>
      <c r="BT278" s="337"/>
      <c r="BU278" s="335"/>
      <c r="BV278" s="335"/>
      <c r="BW278" s="335"/>
      <c r="BX278" s="335"/>
      <c r="BY278" s="336"/>
      <c r="CA278" s="337"/>
      <c r="CB278" s="335"/>
      <c r="CC278" s="335"/>
      <c r="CD278" s="335"/>
      <c r="CE278" s="335"/>
      <c r="CF278" s="336"/>
      <c r="CH278" s="337"/>
      <c r="CI278" s="335"/>
      <c r="CJ278" s="335"/>
      <c r="CK278" s="335"/>
      <c r="CL278" s="335"/>
      <c r="CM278" s="336"/>
      <c r="CO278" s="337"/>
      <c r="CP278" s="335"/>
      <c r="CQ278" s="335"/>
      <c r="CR278" s="335"/>
      <c r="CS278" s="335"/>
      <c r="CT278" s="336"/>
      <c r="CV278" s="337"/>
      <c r="CW278" s="335"/>
      <c r="CX278" s="335"/>
      <c r="CY278" s="335"/>
      <c r="CZ278" s="335"/>
      <c r="DA278" s="336"/>
      <c r="DC278" s="337"/>
      <c r="DD278" s="335"/>
      <c r="DE278" s="335"/>
      <c r="DF278" s="335"/>
      <c r="DG278" s="335"/>
      <c r="DH278" s="336"/>
      <c r="DJ278" s="337"/>
      <c r="DK278" s="335"/>
      <c r="DL278" s="335"/>
      <c r="DM278" s="335"/>
      <c r="DN278" s="335"/>
      <c r="DO278" s="336"/>
      <c r="DQ278" s="337"/>
      <c r="DR278" s="335"/>
      <c r="DS278" s="335"/>
      <c r="DT278" s="335"/>
      <c r="DU278" s="335"/>
      <c r="DV278" s="336"/>
      <c r="DX278" s="337"/>
      <c r="DY278" s="335"/>
      <c r="DZ278" s="335"/>
      <c r="EA278" s="335"/>
      <c r="EB278" s="335"/>
      <c r="EC278" s="336"/>
      <c r="EE278" s="337"/>
      <c r="EF278" s="335"/>
      <c r="EG278" s="335"/>
      <c r="EH278" s="335"/>
      <c r="EI278" s="335"/>
      <c r="EJ278" s="336"/>
      <c r="EL278" s="337"/>
      <c r="EM278" s="335"/>
      <c r="EN278" s="335"/>
      <c r="EO278" s="335"/>
      <c r="EP278" s="335"/>
      <c r="EQ278" s="336"/>
      <c r="ES278" s="337"/>
      <c r="ET278" s="335"/>
      <c r="EU278" s="335"/>
      <c r="EV278" s="335"/>
      <c r="EW278" s="335"/>
      <c r="EX278" s="336"/>
      <c r="EZ278" s="337"/>
      <c r="FA278" s="335"/>
      <c r="FB278" s="335"/>
      <c r="FC278" s="335"/>
      <c r="FD278" s="335"/>
      <c r="FE278" s="336"/>
      <c r="FG278" s="337"/>
      <c r="FH278" s="335"/>
      <c r="FI278" s="335"/>
      <c r="FJ278" s="335"/>
      <c r="FK278" s="335"/>
      <c r="FL278" s="336"/>
      <c r="FN278" s="337"/>
      <c r="FO278" s="335"/>
      <c r="FP278" s="335"/>
      <c r="FQ278" s="335"/>
      <c r="FR278" s="335"/>
      <c r="FS278" s="336"/>
      <c r="FU278" s="337"/>
      <c r="FV278" s="335"/>
      <c r="FW278" s="335"/>
      <c r="FX278" s="335"/>
      <c r="FY278" s="335"/>
      <c r="FZ278" s="336"/>
      <c r="GB278" s="337"/>
      <c r="GC278" s="335"/>
      <c r="GD278" s="335"/>
      <c r="GE278" s="335"/>
      <c r="GF278" s="335"/>
      <c r="GG278" s="336"/>
      <c r="GI278" s="337"/>
      <c r="GJ278" s="335"/>
      <c r="GK278" s="335"/>
      <c r="GL278" s="335"/>
      <c r="GM278" s="335"/>
      <c r="GN278" s="336"/>
      <c r="GP278" s="337"/>
      <c r="GQ278" s="335"/>
      <c r="GR278" s="335"/>
      <c r="GS278" s="335"/>
      <c r="GT278" s="335"/>
      <c r="GU278" s="336"/>
      <c r="GW278" s="337"/>
      <c r="GX278" s="335"/>
      <c r="GY278" s="335"/>
      <c r="GZ278" s="335"/>
      <c r="HA278" s="335"/>
      <c r="HB278" s="336"/>
      <c r="HD278" s="337"/>
      <c r="HE278" s="335"/>
      <c r="HF278" s="335"/>
      <c r="HG278" s="335"/>
      <c r="HH278" s="335"/>
      <c r="HI278" s="336"/>
      <c r="HK278" s="337"/>
      <c r="HL278" s="335"/>
      <c r="HM278" s="335"/>
      <c r="HN278" s="335"/>
      <c r="HO278" s="335"/>
      <c r="HP278" s="336"/>
      <c r="HR278" s="337"/>
      <c r="HS278" s="335"/>
      <c r="HT278" s="335"/>
      <c r="HU278" s="335"/>
      <c r="HV278" s="335"/>
      <c r="HW278" s="336"/>
      <c r="HY278" s="337"/>
      <c r="HZ278" s="335"/>
      <c r="IA278" s="335"/>
      <c r="IB278" s="335"/>
      <c r="IC278" s="335"/>
      <c r="ID278" s="336"/>
      <c r="IF278" s="337"/>
      <c r="IG278" s="335"/>
      <c r="IH278" s="335"/>
      <c r="II278" s="335"/>
      <c r="IJ278" s="335"/>
      <c r="IK278" s="336"/>
      <c r="IM278" s="337"/>
      <c r="IN278" s="335"/>
      <c r="IO278" s="335"/>
      <c r="IP278" s="335"/>
      <c r="IQ278" s="335"/>
      <c r="IR278" s="336"/>
      <c r="IT278" s="337"/>
      <c r="IU278" s="335"/>
    </row>
    <row r="279" spans="1:255" ht="12.75" outlineLevel="1">
      <c r="A279" s="274" t="s">
        <v>849</v>
      </c>
      <c r="B279" s="268"/>
      <c r="C279" s="288" t="s">
        <v>2602</v>
      </c>
      <c r="D279" s="292">
        <f>IF(VLOOKUP($A279,'hk2018'!$A:$G,1)=$A279,VLOOKUP($A279,'hk2018'!$A:$G,6),0)</f>
        <v>0</v>
      </c>
      <c r="E279" s="292">
        <f>IF(VLOOKUP($A279,'hk2018'!$A:$G,1)=$A279,VLOOKUP($A279,'hk2018'!$A:$G,7),0)</f>
        <v>0</v>
      </c>
      <c r="F279" s="292">
        <f>IF(VLOOKUP($A279,'hk2018'!$A:$H,1)=$A279,VLOOKUP($A279,'hk2018'!$A:$H,8),0)</f>
        <v>0</v>
      </c>
      <c r="G279" s="293">
        <f t="shared" ref="G279:G287" si="95">SUM(D279+E279-F279)</f>
        <v>0</v>
      </c>
      <c r="H279" s="292">
        <f>IF(VLOOKUP($A279,'hk2017'!$A:$G,1)=$A279,VLOOKUP($A279,'hk2017'!$A:$G,6),0)</f>
        <v>0</v>
      </c>
      <c r="I279" s="292">
        <f>IF(VLOOKUP($A279,'hk2017'!$A:$G,1)=$A279,VLOOKUP($A279,'hk2017'!$A:$G,7),0)</f>
        <v>0</v>
      </c>
      <c r="J279" s="292">
        <f>IF(VLOOKUP($A279,'hk2017'!$A:$H,1)=$A279,VLOOKUP($A279,'hk2017'!$A:$H,8),0)</f>
        <v>0</v>
      </c>
      <c r="K279" s="294">
        <f t="shared" ref="K279:K287" si="96">SUM(H279+I279-J279)</f>
        <v>0</v>
      </c>
      <c r="L279" s="301"/>
      <c r="M279" s="335"/>
      <c r="N279" s="336"/>
      <c r="P279" s="337"/>
      <c r="Q279" s="335"/>
      <c r="R279" s="335"/>
      <c r="S279" s="335"/>
      <c r="T279" s="335"/>
      <c r="U279" s="336"/>
      <c r="W279" s="337"/>
      <c r="X279" s="335"/>
      <c r="Y279" s="335"/>
      <c r="Z279" s="335"/>
      <c r="AA279" s="335"/>
      <c r="AB279" s="336"/>
      <c r="AD279" s="337"/>
      <c r="AE279" s="335"/>
      <c r="AF279" s="335"/>
      <c r="AG279" s="335"/>
      <c r="AH279" s="335"/>
      <c r="AI279" s="336"/>
      <c r="AK279" s="337"/>
      <c r="AL279" s="335"/>
      <c r="AM279" s="335"/>
      <c r="AN279" s="335"/>
      <c r="AO279" s="335"/>
      <c r="AP279" s="336"/>
      <c r="AR279" s="337"/>
      <c r="AS279" s="335"/>
      <c r="AT279" s="335"/>
      <c r="AU279" s="335"/>
      <c r="AV279" s="335"/>
      <c r="AW279" s="336"/>
      <c r="AY279" s="337"/>
      <c r="AZ279" s="335"/>
      <c r="BA279" s="335"/>
      <c r="BB279" s="335"/>
      <c r="BC279" s="335"/>
      <c r="BD279" s="336"/>
      <c r="BF279" s="337"/>
      <c r="BG279" s="335"/>
      <c r="BH279" s="335"/>
      <c r="BI279" s="335"/>
      <c r="BJ279" s="335"/>
      <c r="BK279" s="336"/>
      <c r="BM279" s="337"/>
      <c r="BN279" s="335"/>
      <c r="BO279" s="335"/>
      <c r="BP279" s="335"/>
      <c r="BQ279" s="335"/>
      <c r="BR279" s="336"/>
      <c r="BT279" s="337"/>
      <c r="BU279" s="335"/>
      <c r="BV279" s="335"/>
      <c r="BW279" s="335"/>
      <c r="BX279" s="335"/>
      <c r="BY279" s="336"/>
      <c r="CA279" s="337"/>
      <c r="CB279" s="335"/>
      <c r="CC279" s="335"/>
      <c r="CD279" s="335"/>
      <c r="CE279" s="335"/>
      <c r="CF279" s="336"/>
      <c r="CH279" s="337"/>
      <c r="CI279" s="335"/>
      <c r="CJ279" s="335"/>
      <c r="CK279" s="335"/>
      <c r="CL279" s="335"/>
      <c r="CM279" s="336"/>
      <c r="CO279" s="337"/>
      <c r="CP279" s="335"/>
      <c r="CQ279" s="335"/>
      <c r="CR279" s="335"/>
      <c r="CS279" s="335"/>
      <c r="CT279" s="336"/>
      <c r="CV279" s="337"/>
      <c r="CW279" s="335"/>
      <c r="CX279" s="335"/>
      <c r="CY279" s="335"/>
      <c r="CZ279" s="335"/>
      <c r="DA279" s="336"/>
      <c r="DC279" s="337"/>
      <c r="DD279" s="335"/>
      <c r="DE279" s="335"/>
      <c r="DF279" s="335"/>
      <c r="DG279" s="335"/>
      <c r="DH279" s="336"/>
      <c r="DJ279" s="337"/>
      <c r="DK279" s="335"/>
      <c r="DL279" s="335"/>
      <c r="DM279" s="335"/>
      <c r="DN279" s="335"/>
      <c r="DO279" s="336"/>
      <c r="DQ279" s="337"/>
      <c r="DR279" s="335"/>
      <c r="DS279" s="335"/>
      <c r="DT279" s="335"/>
      <c r="DU279" s="335"/>
      <c r="DV279" s="336"/>
      <c r="DX279" s="337"/>
      <c r="DY279" s="335"/>
      <c r="DZ279" s="335"/>
      <c r="EA279" s="335"/>
      <c r="EB279" s="335"/>
      <c r="EC279" s="336"/>
      <c r="EE279" s="337"/>
      <c r="EF279" s="335"/>
      <c r="EG279" s="335"/>
      <c r="EH279" s="335"/>
      <c r="EI279" s="335"/>
      <c r="EJ279" s="336"/>
      <c r="EL279" s="337"/>
      <c r="EM279" s="335"/>
      <c r="EN279" s="335"/>
      <c r="EO279" s="335"/>
      <c r="EP279" s="335"/>
      <c r="EQ279" s="336"/>
      <c r="ES279" s="337"/>
      <c r="ET279" s="335"/>
      <c r="EU279" s="335"/>
      <c r="EV279" s="335"/>
      <c r="EW279" s="335"/>
      <c r="EX279" s="336"/>
      <c r="EZ279" s="337"/>
      <c r="FA279" s="335"/>
      <c r="FB279" s="335"/>
      <c r="FC279" s="335"/>
      <c r="FD279" s="335"/>
      <c r="FE279" s="336"/>
      <c r="FG279" s="337"/>
      <c r="FH279" s="335"/>
      <c r="FI279" s="335"/>
      <c r="FJ279" s="335"/>
      <c r="FK279" s="335"/>
      <c r="FL279" s="336"/>
      <c r="FN279" s="337"/>
      <c r="FO279" s="335"/>
      <c r="FP279" s="335"/>
      <c r="FQ279" s="335"/>
      <c r="FR279" s="335"/>
      <c r="FS279" s="336"/>
      <c r="FU279" s="337"/>
      <c r="FV279" s="335"/>
      <c r="FW279" s="335"/>
      <c r="FX279" s="335"/>
      <c r="FY279" s="335"/>
      <c r="FZ279" s="336"/>
      <c r="GB279" s="337"/>
      <c r="GC279" s="335"/>
      <c r="GD279" s="335"/>
      <c r="GE279" s="335"/>
      <c r="GF279" s="335"/>
      <c r="GG279" s="336"/>
      <c r="GI279" s="337"/>
      <c r="GJ279" s="335"/>
      <c r="GK279" s="335"/>
      <c r="GL279" s="335"/>
      <c r="GM279" s="335"/>
      <c r="GN279" s="336"/>
      <c r="GP279" s="337"/>
      <c r="GQ279" s="335"/>
      <c r="GR279" s="335"/>
      <c r="GS279" s="335"/>
      <c r="GT279" s="335"/>
      <c r="GU279" s="336"/>
      <c r="GW279" s="337"/>
      <c r="GX279" s="335"/>
      <c r="GY279" s="335"/>
      <c r="GZ279" s="335"/>
      <c r="HA279" s="335"/>
      <c r="HB279" s="336"/>
      <c r="HD279" s="337"/>
      <c r="HE279" s="335"/>
      <c r="HF279" s="335"/>
      <c r="HG279" s="335"/>
      <c r="HH279" s="335"/>
      <c r="HI279" s="336"/>
      <c r="HK279" s="337"/>
      <c r="HL279" s="335"/>
      <c r="HM279" s="335"/>
      <c r="HN279" s="335"/>
      <c r="HO279" s="335"/>
      <c r="HP279" s="336"/>
      <c r="HR279" s="337"/>
      <c r="HS279" s="335"/>
      <c r="HT279" s="335"/>
      <c r="HU279" s="335"/>
      <c r="HV279" s="335"/>
      <c r="HW279" s="336"/>
      <c r="HY279" s="337"/>
      <c r="HZ279" s="335"/>
      <c r="IA279" s="335"/>
      <c r="IB279" s="335"/>
      <c r="IC279" s="335"/>
      <c r="ID279" s="336"/>
      <c r="IF279" s="337"/>
      <c r="IG279" s="335"/>
      <c r="IH279" s="335"/>
      <c r="II279" s="335"/>
      <c r="IJ279" s="335"/>
      <c r="IK279" s="336"/>
      <c r="IM279" s="337"/>
      <c r="IN279" s="335"/>
      <c r="IO279" s="335"/>
      <c r="IP279" s="335"/>
      <c r="IQ279" s="335"/>
      <c r="IR279" s="336"/>
      <c r="IT279" s="337"/>
      <c r="IU279" s="335"/>
    </row>
    <row r="280" spans="1:255" ht="12.75" outlineLevel="1">
      <c r="A280" s="274" t="str">
        <f t="shared" ref="A280:A287" si="97">LEFT(B280,3)</f>
        <v>521</v>
      </c>
      <c r="B280" s="270" t="s">
        <v>2603</v>
      </c>
      <c r="C280" s="270" t="s">
        <v>2604</v>
      </c>
      <c r="D280" s="292">
        <f>IF(VLOOKUP($A280,'hk2018'!$A:$G,1)=$A280,VLOOKUP($A280,'hk2018'!$A:$G,6),0)</f>
        <v>0</v>
      </c>
      <c r="E280" s="292">
        <f>IF(VLOOKUP($A280,'hk2018'!$A:$G,1)=$A280,VLOOKUP($A280,'hk2018'!$A:$G,7),0)</f>
        <v>864502.01</v>
      </c>
      <c r="F280" s="292">
        <f>IF(VLOOKUP($A280,'hk2018'!$A:$H,1)=$A280,VLOOKUP($A280,'hk2018'!$A:$H,8),0)</f>
        <v>33328.720000000001</v>
      </c>
      <c r="G280" s="293">
        <f t="shared" si="95"/>
        <v>831173.29</v>
      </c>
      <c r="H280" s="292">
        <f>IF(VLOOKUP($A280,'hk2017'!$A:$G,1)=$A280,VLOOKUP($A280,'hk2017'!$A:$G,6),0)</f>
        <v>0</v>
      </c>
      <c r="I280" s="292">
        <f>IF(VLOOKUP($A280,'hk2017'!$A:$G,1)=$A280,VLOOKUP($A280,'hk2017'!$A:$G,7),0)</f>
        <v>725481.69</v>
      </c>
      <c r="J280" s="292">
        <f>IF(VLOOKUP($A280,'hk2017'!$A:$H,1)=$A280,VLOOKUP($A280,'hk2017'!$A:$H,8),0)</f>
        <v>19835.34</v>
      </c>
      <c r="K280" s="294">
        <f t="shared" si="96"/>
        <v>705646.35</v>
      </c>
      <c r="L280" s="301"/>
    </row>
    <row r="281" spans="1:255" ht="12.75" outlineLevel="1">
      <c r="A281" s="274" t="str">
        <f t="shared" si="97"/>
        <v>522</v>
      </c>
      <c r="B281" s="270" t="s">
        <v>2605</v>
      </c>
      <c r="C281" s="270" t="s">
        <v>2606</v>
      </c>
      <c r="D281" s="292">
        <f>IF(VLOOKUP($A281,'hk2018'!$A:$G,1)=$A281,VLOOKUP($A281,'hk2018'!$A:$G,6),0)</f>
        <v>0</v>
      </c>
      <c r="E281" s="292">
        <f>IF(VLOOKUP($A281,'hk2018'!$A:$G,1)=$A281,VLOOKUP($A281,'hk2018'!$A:$G,7),0)</f>
        <v>19768.71</v>
      </c>
      <c r="F281" s="292">
        <f>IF(VLOOKUP($A281,'hk2018'!$A:$H,1)=$A281,VLOOKUP($A281,'hk2018'!$A:$H,8),0)</f>
        <v>0</v>
      </c>
      <c r="G281" s="293">
        <f t="shared" si="95"/>
        <v>19768.71</v>
      </c>
      <c r="H281" s="292">
        <f>IF(VLOOKUP($A281,'hk2017'!$A:$G,1)=$A281,VLOOKUP($A281,'hk2017'!$A:$G,6),0)</f>
        <v>0</v>
      </c>
      <c r="I281" s="292">
        <f>IF(VLOOKUP($A281,'hk2017'!$A:$G,1)=$A281,VLOOKUP($A281,'hk2017'!$A:$G,7),0)</f>
        <v>19734.95</v>
      </c>
      <c r="J281" s="292">
        <f>IF(VLOOKUP($A281,'hk2017'!$A:$H,1)=$A281,VLOOKUP($A281,'hk2017'!$A:$H,8),0)</f>
        <v>0</v>
      </c>
      <c r="K281" s="294">
        <f t="shared" si="96"/>
        <v>19734.95</v>
      </c>
      <c r="L281" s="301"/>
    </row>
    <row r="282" spans="1:255" ht="12.75" outlineLevel="1">
      <c r="A282" s="274" t="str">
        <f t="shared" si="97"/>
        <v>523</v>
      </c>
      <c r="B282" s="270" t="s">
        <v>2607</v>
      </c>
      <c r="C282" s="270" t="s">
        <v>2608</v>
      </c>
      <c r="D282" s="292">
        <f>IF(VLOOKUP($A282,'hk2018'!$A:$G,1)=$A282,VLOOKUP($A282,'hk2018'!$A:$G,6),0)</f>
        <v>0</v>
      </c>
      <c r="E282" s="292">
        <f>IF(VLOOKUP($A282,'hk2018'!$A:$G,1)=$A282,VLOOKUP($A282,'hk2018'!$A:$G,7),0)</f>
        <v>0</v>
      </c>
      <c r="F282" s="292">
        <f>IF(VLOOKUP($A282,'hk2018'!$A:$H,1)=$A282,VLOOKUP($A282,'hk2018'!$A:$H,8),0)</f>
        <v>0</v>
      </c>
      <c r="G282" s="293">
        <f t="shared" si="95"/>
        <v>0</v>
      </c>
      <c r="H282" s="292">
        <f>IF(VLOOKUP($A282,'hk2017'!$A:$G,1)=$A282,VLOOKUP($A282,'hk2017'!$A:$G,6),0)</f>
        <v>0</v>
      </c>
      <c r="I282" s="292">
        <f>IF(VLOOKUP($A282,'hk2017'!$A:$G,1)=$A282,VLOOKUP($A282,'hk2017'!$A:$G,7),0)</f>
        <v>0</v>
      </c>
      <c r="J282" s="292">
        <f>IF(VLOOKUP($A282,'hk2017'!$A:$H,1)=$A282,VLOOKUP($A282,'hk2017'!$A:$H,8),0)</f>
        <v>0</v>
      </c>
      <c r="K282" s="294">
        <f t="shared" si="96"/>
        <v>0</v>
      </c>
      <c r="L282" s="301"/>
    </row>
    <row r="283" spans="1:255" ht="12.75" outlineLevel="1">
      <c r="A283" s="274" t="str">
        <f t="shared" si="97"/>
        <v>524</v>
      </c>
      <c r="B283" s="270" t="s">
        <v>2609</v>
      </c>
      <c r="C283" s="270" t="s">
        <v>2610</v>
      </c>
      <c r="D283" s="292">
        <f>IF(VLOOKUP($A283,'hk2018'!$A:$G,1)=$A283,VLOOKUP($A283,'hk2018'!$A:$G,6),0)</f>
        <v>0</v>
      </c>
      <c r="E283" s="292">
        <f>IF(VLOOKUP($A283,'hk2018'!$A:$G,1)=$A283,VLOOKUP($A283,'hk2018'!$A:$G,7),0)</f>
        <v>296790.39</v>
      </c>
      <c r="F283" s="292">
        <f>IF(VLOOKUP($A283,'hk2018'!$A:$H,1)=$A283,VLOOKUP($A283,'hk2018'!$A:$H,8),0)</f>
        <v>12386.69</v>
      </c>
      <c r="G283" s="293">
        <f t="shared" si="95"/>
        <v>284403.7</v>
      </c>
      <c r="H283" s="292">
        <f>IF(VLOOKUP($A283,'hk2017'!$A:$G,1)=$A283,VLOOKUP($A283,'hk2017'!$A:$G,6),0)</f>
        <v>0</v>
      </c>
      <c r="I283" s="292">
        <f>IF(VLOOKUP($A283,'hk2017'!$A:$G,1)=$A283,VLOOKUP($A283,'hk2017'!$A:$G,7),0)</f>
        <v>254204.53</v>
      </c>
      <c r="J283" s="292">
        <f>IF(VLOOKUP($A283,'hk2017'!$A:$H,1)=$A283,VLOOKUP($A283,'hk2017'!$A:$H,8),0)</f>
        <v>8595.32</v>
      </c>
      <c r="K283" s="294">
        <f t="shared" si="96"/>
        <v>245609.21</v>
      </c>
      <c r="L283" s="301"/>
    </row>
    <row r="284" spans="1:255" ht="12.75" outlineLevel="1">
      <c r="A284" s="274" t="str">
        <f t="shared" si="97"/>
        <v>525</v>
      </c>
      <c r="B284" s="270" t="s">
        <v>2611</v>
      </c>
      <c r="C284" s="270" t="s">
        <v>2612</v>
      </c>
      <c r="D284" s="292">
        <f>IF(VLOOKUP($A284,'hk2018'!$A:$G,1)=$A284,VLOOKUP($A284,'hk2018'!$A:$G,6),0)</f>
        <v>0</v>
      </c>
      <c r="E284" s="292">
        <f>IF(VLOOKUP($A284,'hk2018'!$A:$G,1)=$A284,VLOOKUP($A284,'hk2018'!$A:$G,7),0)</f>
        <v>1272.2</v>
      </c>
      <c r="F284" s="292">
        <f>IF(VLOOKUP($A284,'hk2018'!$A:$H,1)=$A284,VLOOKUP($A284,'hk2018'!$A:$H,8),0)</f>
        <v>0</v>
      </c>
      <c r="G284" s="293">
        <f t="shared" si="95"/>
        <v>1272.2</v>
      </c>
      <c r="H284" s="292">
        <f>IF(VLOOKUP($A284,'hk2017'!$A:$G,1)=$A284,VLOOKUP($A284,'hk2017'!$A:$G,6),0)</f>
        <v>0</v>
      </c>
      <c r="I284" s="292">
        <f>IF(VLOOKUP($A284,'hk2017'!$A:$G,1)=$A284,VLOOKUP($A284,'hk2017'!$A:$G,7),0)</f>
        <v>1033.52</v>
      </c>
      <c r="J284" s="292">
        <f>IF(VLOOKUP($A284,'hk2017'!$A:$H,1)=$A284,VLOOKUP($A284,'hk2017'!$A:$H,8),0)</f>
        <v>0</v>
      </c>
      <c r="K284" s="294">
        <f t="shared" si="96"/>
        <v>1033.52</v>
      </c>
      <c r="L284" s="301"/>
    </row>
    <row r="285" spans="1:255" ht="12.75" outlineLevel="1">
      <c r="A285" s="274" t="str">
        <f t="shared" si="97"/>
        <v>526</v>
      </c>
      <c r="B285" s="270" t="s">
        <v>2613</v>
      </c>
      <c r="C285" s="270" t="s">
        <v>2614</v>
      </c>
      <c r="D285" s="292">
        <f>IF(VLOOKUP($A285,'hk2018'!$A:$G,1)=$A285,VLOOKUP($A285,'hk2018'!$A:$G,6),0)</f>
        <v>0</v>
      </c>
      <c r="E285" s="292">
        <f>IF(VLOOKUP($A285,'hk2018'!$A:$G,1)=$A285,VLOOKUP($A285,'hk2018'!$A:$G,7),0)</f>
        <v>0</v>
      </c>
      <c r="F285" s="292">
        <f>IF(VLOOKUP($A285,'hk2018'!$A:$H,1)=$A285,VLOOKUP($A285,'hk2018'!$A:$H,8),0)</f>
        <v>0</v>
      </c>
      <c r="G285" s="293">
        <f t="shared" si="95"/>
        <v>0</v>
      </c>
      <c r="H285" s="292">
        <f>IF(VLOOKUP($A285,'hk2017'!$A:$G,1)=$A285,VLOOKUP($A285,'hk2017'!$A:$G,6),0)</f>
        <v>0</v>
      </c>
      <c r="I285" s="292">
        <f>IF(VLOOKUP($A285,'hk2017'!$A:$G,1)=$A285,VLOOKUP($A285,'hk2017'!$A:$G,7),0)</f>
        <v>0</v>
      </c>
      <c r="J285" s="292">
        <f>IF(VLOOKUP($A285,'hk2017'!$A:$H,1)=$A285,VLOOKUP($A285,'hk2017'!$A:$H,8),0)</f>
        <v>0</v>
      </c>
      <c r="K285" s="294">
        <f t="shared" si="96"/>
        <v>0</v>
      </c>
      <c r="L285" s="301"/>
    </row>
    <row r="286" spans="1:255" ht="12.75" outlineLevel="1">
      <c r="A286" s="274" t="str">
        <f t="shared" si="97"/>
        <v>527</v>
      </c>
      <c r="B286" s="270" t="s">
        <v>2615</v>
      </c>
      <c r="C286" s="270" t="s">
        <v>2616</v>
      </c>
      <c r="D286" s="292">
        <f>IF(VLOOKUP($A286,'hk2018'!$A:$G,1)=$A286,VLOOKUP($A286,'hk2018'!$A:$G,6),0)</f>
        <v>0</v>
      </c>
      <c r="E286" s="292">
        <f>IF(VLOOKUP($A286,'hk2018'!$A:$G,1)=$A286,VLOOKUP($A286,'hk2018'!$A:$G,7),0)</f>
        <v>20329.53</v>
      </c>
      <c r="F286" s="292">
        <f>IF(VLOOKUP($A286,'hk2018'!$A:$H,1)=$A286,VLOOKUP($A286,'hk2018'!$A:$H,8),0)</f>
        <v>0</v>
      </c>
      <c r="G286" s="293">
        <f t="shared" si="95"/>
        <v>20329.53</v>
      </c>
      <c r="H286" s="292">
        <f>IF(VLOOKUP($A286,'hk2017'!$A:$G,1)=$A286,VLOOKUP($A286,'hk2017'!$A:$G,6),0)</f>
        <v>0</v>
      </c>
      <c r="I286" s="292">
        <f>IF(VLOOKUP($A286,'hk2017'!$A:$G,1)=$A286,VLOOKUP($A286,'hk2017'!$A:$G,7),0)</f>
        <v>20995.85</v>
      </c>
      <c r="J286" s="292">
        <f>IF(VLOOKUP($A286,'hk2017'!$A:$H,1)=$A286,VLOOKUP($A286,'hk2017'!$A:$H,8),0)</f>
        <v>0</v>
      </c>
      <c r="K286" s="294">
        <f t="shared" si="96"/>
        <v>20995.85</v>
      </c>
      <c r="L286" s="301"/>
    </row>
    <row r="287" spans="1:255" ht="12.75" outlineLevel="1">
      <c r="A287" s="274" t="str">
        <f t="shared" si="97"/>
        <v>528</v>
      </c>
      <c r="B287" s="270" t="s">
        <v>2617</v>
      </c>
      <c r="C287" s="270" t="s">
        <v>2618</v>
      </c>
      <c r="D287" s="292">
        <f>IF(VLOOKUP($A287,'hk2018'!$A:$G,1)=$A287,VLOOKUP($A287,'hk2018'!$A:$G,6),0)</f>
        <v>0</v>
      </c>
      <c r="E287" s="292">
        <f>IF(VLOOKUP($A287,'hk2018'!$A:$G,1)=$A287,VLOOKUP($A287,'hk2018'!$A:$G,7),0)</f>
        <v>0</v>
      </c>
      <c r="F287" s="292">
        <f>IF(VLOOKUP($A287,'hk2018'!$A:$H,1)=$A287,VLOOKUP($A287,'hk2018'!$A:$H,8),0)</f>
        <v>0</v>
      </c>
      <c r="G287" s="293">
        <f t="shared" si="95"/>
        <v>0</v>
      </c>
      <c r="H287" s="292">
        <f>IF(VLOOKUP($A287,'hk2017'!$A:$G,1)=$A287,VLOOKUP($A287,'hk2017'!$A:$G,6),0)</f>
        <v>0</v>
      </c>
      <c r="I287" s="292">
        <f>IF(VLOOKUP($A287,'hk2017'!$A:$G,1)=$A287,VLOOKUP($A287,'hk2017'!$A:$G,7),0)</f>
        <v>0</v>
      </c>
      <c r="J287" s="292">
        <f>IF(VLOOKUP($A287,'hk2017'!$A:$H,1)=$A287,VLOOKUP($A287,'hk2017'!$A:$H,8),0)</f>
        <v>0</v>
      </c>
      <c r="K287" s="294">
        <f t="shared" si="96"/>
        <v>0</v>
      </c>
      <c r="L287" s="301"/>
    </row>
    <row r="288" spans="1:255" ht="13.5" outlineLevel="1" thickBot="1">
      <c r="A288" s="274"/>
      <c r="B288" s="270"/>
      <c r="C288" s="270"/>
      <c r="H288" s="318"/>
      <c r="I288" s="318"/>
      <c r="J288" s="318"/>
      <c r="K288" s="320"/>
      <c r="L288" s="301"/>
    </row>
    <row r="289" spans="1:255" ht="12.75">
      <c r="A289" s="333" t="s">
        <v>2046</v>
      </c>
      <c r="B289" s="313"/>
      <c r="C289" s="314" t="s">
        <v>2619</v>
      </c>
      <c r="D289" s="283">
        <f t="shared" ref="D289:K289" si="98">SUM(D290:D293)</f>
        <v>0</v>
      </c>
      <c r="E289" s="283">
        <f t="shared" si="98"/>
        <v>6911.3700000000008</v>
      </c>
      <c r="F289" s="283">
        <f t="shared" si="98"/>
        <v>0</v>
      </c>
      <c r="G289" s="284">
        <f t="shared" si="98"/>
        <v>6911.3700000000008</v>
      </c>
      <c r="H289" s="283">
        <f t="shared" si="98"/>
        <v>0</v>
      </c>
      <c r="I289" s="283">
        <f t="shared" si="98"/>
        <v>9186.119999999999</v>
      </c>
      <c r="J289" s="283">
        <f t="shared" si="98"/>
        <v>0</v>
      </c>
      <c r="K289" s="285">
        <f t="shared" si="98"/>
        <v>9186.119999999999</v>
      </c>
      <c r="L289" s="301"/>
      <c r="M289" s="335"/>
      <c r="N289" s="336"/>
      <c r="P289" s="337"/>
      <c r="Q289" s="335"/>
      <c r="R289" s="335"/>
      <c r="S289" s="335"/>
      <c r="T289" s="335"/>
      <c r="U289" s="336"/>
      <c r="W289" s="337"/>
      <c r="X289" s="335"/>
      <c r="Y289" s="335"/>
      <c r="Z289" s="335"/>
      <c r="AA289" s="335"/>
      <c r="AB289" s="336"/>
      <c r="AD289" s="337"/>
      <c r="AE289" s="335"/>
      <c r="AF289" s="335"/>
      <c r="AG289" s="335"/>
      <c r="AH289" s="335"/>
      <c r="AI289" s="336"/>
      <c r="AK289" s="337"/>
      <c r="AL289" s="335"/>
      <c r="AM289" s="335"/>
      <c r="AN289" s="335"/>
      <c r="AO289" s="335"/>
      <c r="AP289" s="336"/>
      <c r="AR289" s="337"/>
      <c r="AS289" s="335"/>
      <c r="AT289" s="335"/>
      <c r="AU289" s="335"/>
      <c r="AV289" s="335"/>
      <c r="AW289" s="336"/>
      <c r="AY289" s="337"/>
      <c r="AZ289" s="335"/>
      <c r="BA289" s="335"/>
      <c r="BB289" s="335"/>
      <c r="BC289" s="335"/>
      <c r="BD289" s="336"/>
      <c r="BF289" s="337"/>
      <c r="BG289" s="335"/>
      <c r="BH289" s="335"/>
      <c r="BI289" s="335"/>
      <c r="BJ289" s="335"/>
      <c r="BK289" s="336"/>
      <c r="BM289" s="337"/>
      <c r="BN289" s="335"/>
      <c r="BO289" s="335"/>
      <c r="BP289" s="335"/>
      <c r="BQ289" s="335"/>
      <c r="BR289" s="336"/>
      <c r="BT289" s="337"/>
      <c r="BU289" s="335"/>
      <c r="BV289" s="335"/>
      <c r="BW289" s="335"/>
      <c r="BX289" s="335"/>
      <c r="BY289" s="336"/>
      <c r="CA289" s="337"/>
      <c r="CB289" s="335"/>
      <c r="CC289" s="335"/>
      <c r="CD289" s="335"/>
      <c r="CE289" s="335"/>
      <c r="CF289" s="336"/>
      <c r="CH289" s="337"/>
      <c r="CI289" s="335"/>
      <c r="CJ289" s="335"/>
      <c r="CK289" s="335"/>
      <c r="CL289" s="335"/>
      <c r="CM289" s="336"/>
      <c r="CO289" s="337"/>
      <c r="CP289" s="335"/>
      <c r="CQ289" s="335"/>
      <c r="CR289" s="335"/>
      <c r="CS289" s="335"/>
      <c r="CT289" s="336"/>
      <c r="CV289" s="337"/>
      <c r="CW289" s="335"/>
      <c r="CX289" s="335"/>
      <c r="CY289" s="335"/>
      <c r="CZ289" s="335"/>
      <c r="DA289" s="336"/>
      <c r="DC289" s="337"/>
      <c r="DD289" s="335"/>
      <c r="DE289" s="335"/>
      <c r="DF289" s="335"/>
      <c r="DG289" s="335"/>
      <c r="DH289" s="336"/>
      <c r="DJ289" s="337"/>
      <c r="DK289" s="335"/>
      <c r="DL289" s="335"/>
      <c r="DM289" s="335"/>
      <c r="DN289" s="335"/>
      <c r="DO289" s="336"/>
      <c r="DQ289" s="337"/>
      <c r="DR289" s="335"/>
      <c r="DS289" s="335"/>
      <c r="DT289" s="335"/>
      <c r="DU289" s="335"/>
      <c r="DV289" s="336"/>
      <c r="DX289" s="337"/>
      <c r="DY289" s="335"/>
      <c r="DZ289" s="335"/>
      <c r="EA289" s="335"/>
      <c r="EB289" s="335"/>
      <c r="EC289" s="336"/>
      <c r="EE289" s="337"/>
      <c r="EF289" s="335"/>
      <c r="EG289" s="335"/>
      <c r="EH289" s="335"/>
      <c r="EI289" s="335"/>
      <c r="EJ289" s="336"/>
      <c r="EL289" s="337"/>
      <c r="EM289" s="335"/>
      <c r="EN289" s="335"/>
      <c r="EO289" s="335"/>
      <c r="EP289" s="335"/>
      <c r="EQ289" s="336"/>
      <c r="ES289" s="337"/>
      <c r="ET289" s="335"/>
      <c r="EU289" s="335"/>
      <c r="EV289" s="335"/>
      <c r="EW289" s="335"/>
      <c r="EX289" s="336"/>
      <c r="EZ289" s="337"/>
      <c r="FA289" s="335"/>
      <c r="FB289" s="335"/>
      <c r="FC289" s="335"/>
      <c r="FD289" s="335"/>
      <c r="FE289" s="336"/>
      <c r="FG289" s="337"/>
      <c r="FH289" s="335"/>
      <c r="FI289" s="335"/>
      <c r="FJ289" s="335"/>
      <c r="FK289" s="335"/>
      <c r="FL289" s="336"/>
      <c r="FN289" s="337"/>
      <c r="FO289" s="335"/>
      <c r="FP289" s="335"/>
      <c r="FQ289" s="335"/>
      <c r="FR289" s="335"/>
      <c r="FS289" s="336"/>
      <c r="FU289" s="337"/>
      <c r="FV289" s="335"/>
      <c r="FW289" s="335"/>
      <c r="FX289" s="335"/>
      <c r="FY289" s="335"/>
      <c r="FZ289" s="336"/>
      <c r="GB289" s="337"/>
      <c r="GC289" s="335"/>
      <c r="GD289" s="335"/>
      <c r="GE289" s="335"/>
      <c r="GF289" s="335"/>
      <c r="GG289" s="336"/>
      <c r="GI289" s="337"/>
      <c r="GJ289" s="335"/>
      <c r="GK289" s="335"/>
      <c r="GL289" s="335"/>
      <c r="GM289" s="335"/>
      <c r="GN289" s="336"/>
      <c r="GP289" s="337"/>
      <c r="GQ289" s="335"/>
      <c r="GR289" s="335"/>
      <c r="GS289" s="335"/>
      <c r="GT289" s="335"/>
      <c r="GU289" s="336"/>
      <c r="GW289" s="337"/>
      <c r="GX289" s="335"/>
      <c r="GY289" s="335"/>
      <c r="GZ289" s="335"/>
      <c r="HA289" s="335"/>
      <c r="HB289" s="336"/>
      <c r="HD289" s="337"/>
      <c r="HE289" s="335"/>
      <c r="HF289" s="335"/>
      <c r="HG289" s="335"/>
      <c r="HH289" s="335"/>
      <c r="HI289" s="336"/>
      <c r="HK289" s="337"/>
      <c r="HL289" s="335"/>
      <c r="HM289" s="335"/>
      <c r="HN289" s="335"/>
      <c r="HO289" s="335"/>
      <c r="HP289" s="336"/>
      <c r="HR289" s="337"/>
      <c r="HS289" s="335"/>
      <c r="HT289" s="335"/>
      <c r="HU289" s="335"/>
      <c r="HV289" s="335"/>
      <c r="HW289" s="336"/>
      <c r="HY289" s="337"/>
      <c r="HZ289" s="335"/>
      <c r="IA289" s="335"/>
      <c r="IB289" s="335"/>
      <c r="IC289" s="335"/>
      <c r="ID289" s="336"/>
      <c r="IF289" s="337"/>
      <c r="IG289" s="335"/>
      <c r="IH289" s="335"/>
      <c r="II289" s="335"/>
      <c r="IJ289" s="335"/>
      <c r="IK289" s="336"/>
      <c r="IM289" s="337"/>
      <c r="IN289" s="335"/>
      <c r="IO289" s="335"/>
      <c r="IP289" s="335"/>
      <c r="IQ289" s="335"/>
      <c r="IR289" s="336"/>
      <c r="IT289" s="337"/>
      <c r="IU289" s="335"/>
    </row>
    <row r="290" spans="1:255" ht="12.75" outlineLevel="1">
      <c r="A290" s="304" t="s">
        <v>884</v>
      </c>
      <c r="B290" s="268"/>
      <c r="C290" s="305" t="s">
        <v>2619</v>
      </c>
      <c r="D290" s="292">
        <f>IF(VLOOKUP($A290,'hk2018'!$A:$G,1)=$A290,VLOOKUP($A290,'hk2018'!$A:$G,6),0)</f>
        <v>0</v>
      </c>
      <c r="E290" s="292">
        <f>IF(VLOOKUP($A290,'hk2018'!$A:$G,1)=$A290,VLOOKUP($A290,'hk2018'!$A:$G,7),0)</f>
        <v>0</v>
      </c>
      <c r="F290" s="292">
        <f>IF(VLOOKUP($A290,'hk2018'!$A:$H,1)=$A290,VLOOKUP($A290,'hk2018'!$A:$H,8),0)</f>
        <v>0</v>
      </c>
      <c r="G290" s="293">
        <f>SUM(D290+E290-F290)</f>
        <v>0</v>
      </c>
      <c r="H290" s="292">
        <f>IF(VLOOKUP($A290,'hk2017'!$A:$G,1)=$A290,VLOOKUP($A290,'hk2017'!$A:$G,6),0)</f>
        <v>0</v>
      </c>
      <c r="I290" s="292">
        <f>IF(VLOOKUP($A290,'hk2017'!$A:$G,1)=$A290,VLOOKUP($A290,'hk2017'!$A:$G,7),0)</f>
        <v>0</v>
      </c>
      <c r="J290" s="292">
        <f>IF(VLOOKUP($A290,'hk2017'!$A:$H,1)=$A290,VLOOKUP($A290,'hk2017'!$A:$H,8),0)</f>
        <v>0</v>
      </c>
      <c r="K290" s="294">
        <f>SUM(H290+I290-J290)</f>
        <v>0</v>
      </c>
      <c r="L290" s="301"/>
      <c r="M290" s="335"/>
      <c r="N290" s="336"/>
      <c r="P290" s="337"/>
      <c r="Q290" s="335"/>
      <c r="R290" s="335"/>
      <c r="S290" s="335"/>
      <c r="T290" s="335"/>
      <c r="U290" s="336"/>
      <c r="W290" s="337"/>
      <c r="X290" s="335"/>
      <c r="Y290" s="335"/>
      <c r="Z290" s="335"/>
      <c r="AA290" s="335"/>
      <c r="AB290" s="336"/>
      <c r="AD290" s="337"/>
      <c r="AE290" s="335"/>
      <c r="AF290" s="335"/>
      <c r="AG290" s="335"/>
      <c r="AH290" s="335"/>
      <c r="AI290" s="336"/>
      <c r="AK290" s="337"/>
      <c r="AL290" s="335"/>
      <c r="AM290" s="335"/>
      <c r="AN290" s="335"/>
      <c r="AO290" s="335"/>
      <c r="AP290" s="336"/>
      <c r="AR290" s="337"/>
      <c r="AS290" s="335"/>
      <c r="AT290" s="335"/>
      <c r="AU290" s="335"/>
      <c r="AV290" s="335"/>
      <c r="AW290" s="336"/>
      <c r="AY290" s="337"/>
      <c r="AZ290" s="335"/>
      <c r="BA290" s="335"/>
      <c r="BB290" s="335"/>
      <c r="BC290" s="335"/>
      <c r="BD290" s="336"/>
      <c r="BF290" s="337"/>
      <c r="BG290" s="335"/>
      <c r="BH290" s="335"/>
      <c r="BI290" s="335"/>
      <c r="BJ290" s="335"/>
      <c r="BK290" s="336"/>
      <c r="BM290" s="337"/>
      <c r="BN290" s="335"/>
      <c r="BO290" s="335"/>
      <c r="BP290" s="335"/>
      <c r="BQ290" s="335"/>
      <c r="BR290" s="336"/>
      <c r="BT290" s="337"/>
      <c r="BU290" s="335"/>
      <c r="BV290" s="335"/>
      <c r="BW290" s="335"/>
      <c r="BX290" s="335"/>
      <c r="BY290" s="336"/>
      <c r="CA290" s="337"/>
      <c r="CB290" s="335"/>
      <c r="CC290" s="335"/>
      <c r="CD290" s="335"/>
      <c r="CE290" s="335"/>
      <c r="CF290" s="336"/>
      <c r="CH290" s="337"/>
      <c r="CI290" s="335"/>
      <c r="CJ290" s="335"/>
      <c r="CK290" s="335"/>
      <c r="CL290" s="335"/>
      <c r="CM290" s="336"/>
      <c r="CO290" s="337"/>
      <c r="CP290" s="335"/>
      <c r="CQ290" s="335"/>
      <c r="CR290" s="335"/>
      <c r="CS290" s="335"/>
      <c r="CT290" s="336"/>
      <c r="CV290" s="337"/>
      <c r="CW290" s="335"/>
      <c r="CX290" s="335"/>
      <c r="CY290" s="335"/>
      <c r="CZ290" s="335"/>
      <c r="DA290" s="336"/>
      <c r="DC290" s="337"/>
      <c r="DD290" s="335"/>
      <c r="DE290" s="335"/>
      <c r="DF290" s="335"/>
      <c r="DG290" s="335"/>
      <c r="DH290" s="336"/>
      <c r="DJ290" s="337"/>
      <c r="DK290" s="335"/>
      <c r="DL290" s="335"/>
      <c r="DM290" s="335"/>
      <c r="DN290" s="335"/>
      <c r="DO290" s="336"/>
      <c r="DQ290" s="337"/>
      <c r="DR290" s="335"/>
      <c r="DS290" s="335"/>
      <c r="DT290" s="335"/>
      <c r="DU290" s="335"/>
      <c r="DV290" s="336"/>
      <c r="DX290" s="337"/>
      <c r="DY290" s="335"/>
      <c r="DZ290" s="335"/>
      <c r="EA290" s="335"/>
      <c r="EB290" s="335"/>
      <c r="EC290" s="336"/>
      <c r="EE290" s="337"/>
      <c r="EF290" s="335"/>
      <c r="EG290" s="335"/>
      <c r="EH290" s="335"/>
      <c r="EI290" s="335"/>
      <c r="EJ290" s="336"/>
      <c r="EL290" s="337"/>
      <c r="EM290" s="335"/>
      <c r="EN290" s="335"/>
      <c r="EO290" s="335"/>
      <c r="EP290" s="335"/>
      <c r="EQ290" s="336"/>
      <c r="ES290" s="337"/>
      <c r="ET290" s="335"/>
      <c r="EU290" s="335"/>
      <c r="EV290" s="335"/>
      <c r="EW290" s="335"/>
      <c r="EX290" s="336"/>
      <c r="EZ290" s="337"/>
      <c r="FA290" s="335"/>
      <c r="FB290" s="335"/>
      <c r="FC290" s="335"/>
      <c r="FD290" s="335"/>
      <c r="FE290" s="336"/>
      <c r="FG290" s="337"/>
      <c r="FH290" s="335"/>
      <c r="FI290" s="335"/>
      <c r="FJ290" s="335"/>
      <c r="FK290" s="335"/>
      <c r="FL290" s="336"/>
      <c r="FN290" s="337"/>
      <c r="FO290" s="335"/>
      <c r="FP290" s="335"/>
      <c r="FQ290" s="335"/>
      <c r="FR290" s="335"/>
      <c r="FS290" s="336"/>
      <c r="FU290" s="337"/>
      <c r="FV290" s="335"/>
      <c r="FW290" s="335"/>
      <c r="FX290" s="335"/>
      <c r="FY290" s="335"/>
      <c r="FZ290" s="336"/>
      <c r="GB290" s="337"/>
      <c r="GC290" s="335"/>
      <c r="GD290" s="335"/>
      <c r="GE290" s="335"/>
      <c r="GF290" s="335"/>
      <c r="GG290" s="336"/>
      <c r="GI290" s="337"/>
      <c r="GJ290" s="335"/>
      <c r="GK290" s="335"/>
      <c r="GL290" s="335"/>
      <c r="GM290" s="335"/>
      <c r="GN290" s="336"/>
      <c r="GP290" s="337"/>
      <c r="GQ290" s="335"/>
      <c r="GR290" s="335"/>
      <c r="GS290" s="335"/>
      <c r="GT290" s="335"/>
      <c r="GU290" s="336"/>
      <c r="GW290" s="337"/>
      <c r="GX290" s="335"/>
      <c r="GY290" s="335"/>
      <c r="GZ290" s="335"/>
      <c r="HA290" s="335"/>
      <c r="HB290" s="336"/>
      <c r="HD290" s="337"/>
      <c r="HE290" s="335"/>
      <c r="HF290" s="335"/>
      <c r="HG290" s="335"/>
      <c r="HH290" s="335"/>
      <c r="HI290" s="336"/>
      <c r="HK290" s="337"/>
      <c r="HL290" s="335"/>
      <c r="HM290" s="335"/>
      <c r="HN290" s="335"/>
      <c r="HO290" s="335"/>
      <c r="HP290" s="336"/>
      <c r="HR290" s="337"/>
      <c r="HS290" s="335"/>
      <c r="HT290" s="335"/>
      <c r="HU290" s="335"/>
      <c r="HV290" s="335"/>
      <c r="HW290" s="336"/>
      <c r="HY290" s="337"/>
      <c r="HZ290" s="335"/>
      <c r="IA290" s="335"/>
      <c r="IB290" s="335"/>
      <c r="IC290" s="335"/>
      <c r="ID290" s="336"/>
      <c r="IF290" s="337"/>
      <c r="IG290" s="335"/>
      <c r="IH290" s="335"/>
      <c r="II290" s="335"/>
      <c r="IJ290" s="335"/>
      <c r="IK290" s="336"/>
      <c r="IM290" s="337"/>
      <c r="IN290" s="335"/>
      <c r="IO290" s="335"/>
      <c r="IP290" s="335"/>
      <c r="IQ290" s="335"/>
      <c r="IR290" s="336"/>
      <c r="IT290" s="337"/>
      <c r="IU290" s="335"/>
    </row>
    <row r="291" spans="1:255" ht="12.75" outlineLevel="1">
      <c r="A291" s="274" t="str">
        <f>LEFT(B291,3)</f>
        <v>531</v>
      </c>
      <c r="B291" s="270" t="s">
        <v>2620</v>
      </c>
      <c r="C291" s="270" t="s">
        <v>2621</v>
      </c>
      <c r="D291" s="292">
        <f>IF(VLOOKUP($A291,'hk2018'!$A:$G,1)=$A291,VLOOKUP($A291,'hk2018'!$A:$G,6),0)</f>
        <v>0</v>
      </c>
      <c r="E291" s="292">
        <f>IF(VLOOKUP($A291,'hk2018'!$A:$G,1)=$A291,VLOOKUP($A291,'hk2018'!$A:$G,7),0)</f>
        <v>3531.37</v>
      </c>
      <c r="F291" s="292">
        <f>IF(VLOOKUP($A291,'hk2018'!$A:$H,1)=$A291,VLOOKUP($A291,'hk2018'!$A:$H,8),0)</f>
        <v>0</v>
      </c>
      <c r="G291" s="293">
        <f>SUM(D291+E291-F291)</f>
        <v>3531.37</v>
      </c>
      <c r="H291" s="292">
        <f>IF(VLOOKUP($A291,'hk2017'!$A:$G,1)=$A291,VLOOKUP($A291,'hk2017'!$A:$G,6),0)</f>
        <v>0</v>
      </c>
      <c r="I291" s="292">
        <f>IF(VLOOKUP($A291,'hk2017'!$A:$G,1)=$A291,VLOOKUP($A291,'hk2017'!$A:$G,7),0)</f>
        <v>3627.31</v>
      </c>
      <c r="J291" s="292">
        <f>IF(VLOOKUP($A291,'hk2017'!$A:$H,1)=$A291,VLOOKUP($A291,'hk2017'!$A:$H,8),0)</f>
        <v>0</v>
      </c>
      <c r="K291" s="294">
        <f>SUM(H291+I291-J291)</f>
        <v>3627.31</v>
      </c>
      <c r="L291" s="301"/>
    </row>
    <row r="292" spans="1:255" ht="12.75" outlineLevel="1">
      <c r="A292" s="274" t="str">
        <f>LEFT(B292,3)</f>
        <v>532</v>
      </c>
      <c r="B292" s="270" t="s">
        <v>2622</v>
      </c>
      <c r="C292" s="270" t="s">
        <v>2623</v>
      </c>
      <c r="D292" s="292">
        <f>IF(VLOOKUP($A292,'hk2018'!$A:$G,1)=$A292,VLOOKUP($A292,'hk2018'!$A:$G,6),0)</f>
        <v>0</v>
      </c>
      <c r="E292" s="292">
        <f>IF(VLOOKUP($A292,'hk2018'!$A:$G,1)=$A292,VLOOKUP($A292,'hk2018'!$A:$G,7),0)</f>
        <v>972.35</v>
      </c>
      <c r="F292" s="292">
        <f>IF(VLOOKUP($A292,'hk2018'!$A:$H,1)=$A292,VLOOKUP($A292,'hk2018'!$A:$H,8),0)</f>
        <v>0</v>
      </c>
      <c r="G292" s="293">
        <f>SUM(D292+E292-F292)</f>
        <v>972.35</v>
      </c>
      <c r="H292" s="292">
        <f>IF(VLOOKUP($A292,'hk2017'!$A:$G,1)=$A292,VLOOKUP($A292,'hk2017'!$A:$G,6),0)</f>
        <v>0</v>
      </c>
      <c r="I292" s="292">
        <f>IF(VLOOKUP($A292,'hk2017'!$A:$G,1)=$A292,VLOOKUP($A292,'hk2017'!$A:$G,7),0)</f>
        <v>866.36</v>
      </c>
      <c r="J292" s="292">
        <f>IF(VLOOKUP($A292,'hk2017'!$A:$H,1)=$A292,VLOOKUP($A292,'hk2017'!$A:$H,8),0)</f>
        <v>0</v>
      </c>
      <c r="K292" s="294">
        <f>SUM(H292+I292-J292)</f>
        <v>866.36</v>
      </c>
      <c r="L292" s="301"/>
    </row>
    <row r="293" spans="1:255" ht="12.75" outlineLevel="1">
      <c r="A293" s="274" t="str">
        <f>LEFT(B293,3)</f>
        <v>538</v>
      </c>
      <c r="B293" s="270" t="s">
        <v>2624</v>
      </c>
      <c r="C293" s="270" t="s">
        <v>2441</v>
      </c>
      <c r="D293" s="292">
        <f>IF(VLOOKUP($A293,'hk2018'!$A:$G,1)=$A293,VLOOKUP($A293,'hk2018'!$A:$G,6),0)</f>
        <v>0</v>
      </c>
      <c r="E293" s="292">
        <f>IF(VLOOKUP($A293,'hk2018'!$A:$G,1)=$A293,VLOOKUP($A293,'hk2018'!$A:$G,7),0)</f>
        <v>2407.65</v>
      </c>
      <c r="F293" s="292">
        <f>IF(VLOOKUP($A293,'hk2018'!$A:$H,1)=$A293,VLOOKUP($A293,'hk2018'!$A:$H,8),0)</f>
        <v>0</v>
      </c>
      <c r="G293" s="293">
        <f>SUM(D293+E293-F293)</f>
        <v>2407.65</v>
      </c>
      <c r="H293" s="292">
        <f>IF(VLOOKUP($A293,'hk2017'!$A:$G,1)=$A293,VLOOKUP($A293,'hk2017'!$A:$G,6),0)</f>
        <v>0</v>
      </c>
      <c r="I293" s="292">
        <f>IF(VLOOKUP($A293,'hk2017'!$A:$G,1)=$A293,VLOOKUP($A293,'hk2017'!$A:$G,7),0)</f>
        <v>4692.45</v>
      </c>
      <c r="J293" s="292">
        <f>IF(VLOOKUP($A293,'hk2017'!$A:$H,1)=$A293,VLOOKUP($A293,'hk2017'!$A:$H,8),0)</f>
        <v>0</v>
      </c>
      <c r="K293" s="294">
        <f>SUM(H293+I293-J293)</f>
        <v>4692.45</v>
      </c>
      <c r="L293" s="301"/>
    </row>
    <row r="294" spans="1:255" ht="13.5" outlineLevel="1" thickBot="1">
      <c r="A294" s="274"/>
      <c r="B294" s="270"/>
      <c r="C294" s="270"/>
      <c r="H294" s="318"/>
      <c r="I294" s="318"/>
      <c r="J294" s="318"/>
      <c r="K294" s="320"/>
      <c r="L294" s="338"/>
    </row>
    <row r="295" spans="1:255" ht="12.75">
      <c r="A295" s="333" t="s">
        <v>2048</v>
      </c>
      <c r="B295" s="313"/>
      <c r="C295" s="314" t="s">
        <v>2625</v>
      </c>
      <c r="D295" s="283">
        <f t="shared" ref="D295:K295" si="99">SUM(D296:D305)</f>
        <v>-9.0949470177292824E-13</v>
      </c>
      <c r="E295" s="283">
        <f t="shared" si="99"/>
        <v>626047.91</v>
      </c>
      <c r="F295" s="283">
        <f t="shared" si="99"/>
        <v>30096.579999999998</v>
      </c>
      <c r="G295" s="284">
        <f t="shared" si="99"/>
        <v>595951.33000000007</v>
      </c>
      <c r="H295" s="283">
        <f t="shared" si="99"/>
        <v>0</v>
      </c>
      <c r="I295" s="283">
        <f t="shared" si="99"/>
        <v>287763.83999999997</v>
      </c>
      <c r="J295" s="283">
        <f t="shared" si="99"/>
        <v>0</v>
      </c>
      <c r="K295" s="285">
        <f t="shared" si="99"/>
        <v>287763.83999999997</v>
      </c>
      <c r="L295" s="301"/>
      <c r="M295" s="335"/>
      <c r="N295" s="336"/>
      <c r="P295" s="337"/>
      <c r="Q295" s="335"/>
      <c r="R295" s="335"/>
      <c r="S295" s="335"/>
      <c r="T295" s="335"/>
      <c r="U295" s="336"/>
      <c r="W295" s="337"/>
      <c r="X295" s="335"/>
      <c r="Y295" s="335"/>
      <c r="Z295" s="335"/>
      <c r="AA295" s="335"/>
      <c r="AB295" s="336"/>
      <c r="AD295" s="337"/>
      <c r="AE295" s="335"/>
      <c r="AF295" s="335"/>
      <c r="AG295" s="335"/>
      <c r="AH295" s="335"/>
      <c r="AI295" s="336"/>
      <c r="AK295" s="337"/>
      <c r="AL295" s="335"/>
      <c r="AM295" s="335"/>
      <c r="AN295" s="335"/>
      <c r="AO295" s="335"/>
      <c r="AP295" s="336"/>
      <c r="AR295" s="337"/>
      <c r="AS295" s="335"/>
      <c r="AT295" s="335"/>
      <c r="AU295" s="335"/>
      <c r="AV295" s="335"/>
      <c r="AW295" s="336"/>
      <c r="AY295" s="337"/>
      <c r="AZ295" s="335"/>
      <c r="BA295" s="335"/>
      <c r="BB295" s="335"/>
      <c r="BC295" s="335"/>
      <c r="BD295" s="336"/>
      <c r="BF295" s="337"/>
      <c r="BG295" s="335"/>
      <c r="BH295" s="335"/>
      <c r="BI295" s="335"/>
      <c r="BJ295" s="335"/>
      <c r="BK295" s="336"/>
      <c r="BM295" s="337"/>
      <c r="BN295" s="335"/>
      <c r="BO295" s="335"/>
      <c r="BP295" s="335"/>
      <c r="BQ295" s="335"/>
      <c r="BR295" s="336"/>
      <c r="BT295" s="337"/>
      <c r="BU295" s="335"/>
      <c r="BV295" s="335"/>
      <c r="BW295" s="335"/>
      <c r="BX295" s="335"/>
      <c r="BY295" s="336"/>
      <c r="CA295" s="337"/>
      <c r="CB295" s="335"/>
      <c r="CC295" s="335"/>
      <c r="CD295" s="335"/>
      <c r="CE295" s="335"/>
      <c r="CF295" s="336"/>
      <c r="CH295" s="337"/>
      <c r="CI295" s="335"/>
      <c r="CJ295" s="335"/>
      <c r="CK295" s="335"/>
      <c r="CL295" s="335"/>
      <c r="CM295" s="336"/>
      <c r="CO295" s="337"/>
      <c r="CP295" s="335"/>
      <c r="CQ295" s="335"/>
      <c r="CR295" s="335"/>
      <c r="CS295" s="335"/>
      <c r="CT295" s="336"/>
      <c r="CV295" s="337"/>
      <c r="CW295" s="335"/>
      <c r="CX295" s="335"/>
      <c r="CY295" s="335"/>
      <c r="CZ295" s="335"/>
      <c r="DA295" s="336"/>
      <c r="DC295" s="337"/>
      <c r="DD295" s="335"/>
      <c r="DE295" s="335"/>
      <c r="DF295" s="335"/>
      <c r="DG295" s="335"/>
      <c r="DH295" s="336"/>
      <c r="DJ295" s="337"/>
      <c r="DK295" s="335"/>
      <c r="DL295" s="335"/>
      <c r="DM295" s="335"/>
      <c r="DN295" s="335"/>
      <c r="DO295" s="336"/>
      <c r="DQ295" s="337"/>
      <c r="DR295" s="335"/>
      <c r="DS295" s="335"/>
      <c r="DT295" s="335"/>
      <c r="DU295" s="335"/>
      <c r="DV295" s="336"/>
      <c r="DX295" s="337"/>
      <c r="DY295" s="335"/>
      <c r="DZ295" s="335"/>
      <c r="EA295" s="335"/>
      <c r="EB295" s="335"/>
      <c r="EC295" s="336"/>
      <c r="EE295" s="337"/>
      <c r="EF295" s="335"/>
      <c r="EG295" s="335"/>
      <c r="EH295" s="335"/>
      <c r="EI295" s="335"/>
      <c r="EJ295" s="336"/>
      <c r="EL295" s="337"/>
      <c r="EM295" s="335"/>
      <c r="EN295" s="335"/>
      <c r="EO295" s="335"/>
      <c r="EP295" s="335"/>
      <c r="EQ295" s="336"/>
      <c r="ES295" s="337"/>
      <c r="ET295" s="335"/>
      <c r="EU295" s="335"/>
      <c r="EV295" s="335"/>
      <c r="EW295" s="335"/>
      <c r="EX295" s="336"/>
      <c r="EZ295" s="337"/>
      <c r="FA295" s="335"/>
      <c r="FB295" s="335"/>
      <c r="FC295" s="335"/>
      <c r="FD295" s="335"/>
      <c r="FE295" s="336"/>
      <c r="FG295" s="337"/>
      <c r="FH295" s="335"/>
      <c r="FI295" s="335"/>
      <c r="FJ295" s="335"/>
      <c r="FK295" s="335"/>
      <c r="FL295" s="336"/>
      <c r="FN295" s="337"/>
      <c r="FO295" s="335"/>
      <c r="FP295" s="335"/>
      <c r="FQ295" s="335"/>
      <c r="FR295" s="335"/>
      <c r="FS295" s="336"/>
      <c r="FU295" s="337"/>
      <c r="FV295" s="335"/>
      <c r="FW295" s="335"/>
      <c r="FX295" s="335"/>
      <c r="FY295" s="335"/>
      <c r="FZ295" s="336"/>
      <c r="GB295" s="337"/>
      <c r="GC295" s="335"/>
      <c r="GD295" s="335"/>
      <c r="GE295" s="335"/>
      <c r="GF295" s="335"/>
      <c r="GG295" s="336"/>
      <c r="GI295" s="337"/>
      <c r="GJ295" s="335"/>
      <c r="GK295" s="335"/>
      <c r="GL295" s="335"/>
      <c r="GM295" s="335"/>
      <c r="GN295" s="336"/>
      <c r="GP295" s="337"/>
      <c r="GQ295" s="335"/>
      <c r="GR295" s="335"/>
      <c r="GS295" s="335"/>
      <c r="GT295" s="335"/>
      <c r="GU295" s="336"/>
      <c r="GW295" s="337"/>
      <c r="GX295" s="335"/>
      <c r="GY295" s="335"/>
      <c r="GZ295" s="335"/>
      <c r="HA295" s="335"/>
      <c r="HB295" s="336"/>
      <c r="HD295" s="337"/>
      <c r="HE295" s="335"/>
      <c r="HF295" s="335"/>
      <c r="HG295" s="335"/>
      <c r="HH295" s="335"/>
      <c r="HI295" s="336"/>
      <c r="HK295" s="337"/>
      <c r="HL295" s="335"/>
      <c r="HM295" s="335"/>
      <c r="HN295" s="335"/>
      <c r="HO295" s="335"/>
      <c r="HP295" s="336"/>
      <c r="HR295" s="337"/>
      <c r="HS295" s="335"/>
      <c r="HT295" s="335"/>
      <c r="HU295" s="335"/>
      <c r="HV295" s="335"/>
      <c r="HW295" s="336"/>
      <c r="HY295" s="337"/>
      <c r="HZ295" s="335"/>
      <c r="IA295" s="335"/>
      <c r="IB295" s="335"/>
      <c r="IC295" s="335"/>
      <c r="ID295" s="336"/>
      <c r="IF295" s="337"/>
      <c r="IG295" s="335"/>
      <c r="IH295" s="335"/>
      <c r="II295" s="335"/>
      <c r="IJ295" s="335"/>
      <c r="IK295" s="336"/>
      <c r="IM295" s="337"/>
      <c r="IN295" s="335"/>
      <c r="IO295" s="335"/>
      <c r="IP295" s="335"/>
      <c r="IQ295" s="335"/>
      <c r="IR295" s="336"/>
      <c r="IT295" s="337"/>
      <c r="IU295" s="335"/>
    </row>
    <row r="296" spans="1:255" ht="12.75" outlineLevel="1">
      <c r="A296" s="339" t="s">
        <v>897</v>
      </c>
      <c r="B296" s="268"/>
      <c r="C296" s="288" t="s">
        <v>2626</v>
      </c>
      <c r="D296" s="292">
        <f>IF(VLOOKUP($A296,'hk2018'!$A:$G,1)=$A296,VLOOKUP($A296,'hk2018'!$A:$G,6),0)</f>
        <v>0</v>
      </c>
      <c r="E296" s="292">
        <f>IF(VLOOKUP($A296,'hk2018'!$A:$G,1)=$A296,VLOOKUP($A296,'hk2018'!$A:$G,7),0)</f>
        <v>0</v>
      </c>
      <c r="F296" s="292">
        <f>IF(VLOOKUP($A296,'hk2018'!$A:$H,1)=$A296,VLOOKUP($A296,'hk2018'!$A:$H,8),0)</f>
        <v>0</v>
      </c>
      <c r="G296" s="293">
        <f t="shared" ref="G296:G304" si="100">SUM(D296+E296-F296)</f>
        <v>0</v>
      </c>
      <c r="H296" s="292">
        <f>IF(VLOOKUP($A296,'hk2017'!$A:$G,1)=$A296,VLOOKUP($A296,'hk2017'!$A:$G,6),0)</f>
        <v>0</v>
      </c>
      <c r="I296" s="292">
        <f>IF(VLOOKUP($A296,'hk2017'!$A:$G,1)=$A296,VLOOKUP($A296,'hk2017'!$A:$G,7),0)</f>
        <v>0</v>
      </c>
      <c r="J296" s="292">
        <f>IF(VLOOKUP($A296,'hk2017'!$A:$H,1)=$A296,VLOOKUP($A296,'hk2017'!$A:$H,8),0)</f>
        <v>0</v>
      </c>
      <c r="K296" s="294">
        <f t="shared" ref="K296:K304" si="101">SUM(H296+I296-J296)</f>
        <v>0</v>
      </c>
      <c r="L296" s="301"/>
      <c r="M296" s="335"/>
      <c r="N296" s="336"/>
      <c r="P296" s="337"/>
      <c r="Q296" s="335"/>
      <c r="R296" s="335"/>
      <c r="S296" s="335"/>
      <c r="T296" s="335"/>
      <c r="U296" s="336"/>
      <c r="W296" s="337"/>
      <c r="X296" s="335"/>
      <c r="Y296" s="335"/>
      <c r="Z296" s="335"/>
      <c r="AA296" s="335"/>
      <c r="AB296" s="336"/>
      <c r="AD296" s="337"/>
      <c r="AE296" s="335"/>
      <c r="AF296" s="335"/>
      <c r="AG296" s="335"/>
      <c r="AH296" s="335"/>
      <c r="AI296" s="336"/>
      <c r="AK296" s="337"/>
      <c r="AL296" s="335"/>
      <c r="AM296" s="335"/>
      <c r="AN296" s="335"/>
      <c r="AO296" s="335"/>
      <c r="AP296" s="336"/>
      <c r="AR296" s="337"/>
      <c r="AS296" s="335"/>
      <c r="AT296" s="335"/>
      <c r="AU296" s="335"/>
      <c r="AV296" s="335"/>
      <c r="AW296" s="336"/>
      <c r="AY296" s="337"/>
      <c r="AZ296" s="335"/>
      <c r="BA296" s="335"/>
      <c r="BB296" s="335"/>
      <c r="BC296" s="335"/>
      <c r="BD296" s="336"/>
      <c r="BF296" s="337"/>
      <c r="BG296" s="335"/>
      <c r="BH296" s="335"/>
      <c r="BI296" s="335"/>
      <c r="BJ296" s="335"/>
      <c r="BK296" s="336"/>
      <c r="BM296" s="337"/>
      <c r="BN296" s="335"/>
      <c r="BO296" s="335"/>
      <c r="BP296" s="335"/>
      <c r="BQ296" s="335"/>
      <c r="BR296" s="336"/>
      <c r="BT296" s="337"/>
      <c r="BU296" s="335"/>
      <c r="BV296" s="335"/>
      <c r="BW296" s="335"/>
      <c r="BX296" s="335"/>
      <c r="BY296" s="336"/>
      <c r="CA296" s="337"/>
      <c r="CB296" s="335"/>
      <c r="CC296" s="335"/>
      <c r="CD296" s="335"/>
      <c r="CE296" s="335"/>
      <c r="CF296" s="336"/>
      <c r="CH296" s="337"/>
      <c r="CI296" s="335"/>
      <c r="CJ296" s="335"/>
      <c r="CK296" s="335"/>
      <c r="CL296" s="335"/>
      <c r="CM296" s="336"/>
      <c r="CO296" s="337"/>
      <c r="CP296" s="335"/>
      <c r="CQ296" s="335"/>
      <c r="CR296" s="335"/>
      <c r="CS296" s="335"/>
      <c r="CT296" s="336"/>
      <c r="CV296" s="337"/>
      <c r="CW296" s="335"/>
      <c r="CX296" s="335"/>
      <c r="CY296" s="335"/>
      <c r="CZ296" s="335"/>
      <c r="DA296" s="336"/>
      <c r="DC296" s="337"/>
      <c r="DD296" s="335"/>
      <c r="DE296" s="335"/>
      <c r="DF296" s="335"/>
      <c r="DG296" s="335"/>
      <c r="DH296" s="336"/>
      <c r="DJ296" s="337"/>
      <c r="DK296" s="335"/>
      <c r="DL296" s="335"/>
      <c r="DM296" s="335"/>
      <c r="DN296" s="335"/>
      <c r="DO296" s="336"/>
      <c r="DQ296" s="337"/>
      <c r="DR296" s="335"/>
      <c r="DS296" s="335"/>
      <c r="DT296" s="335"/>
      <c r="DU296" s="335"/>
      <c r="DV296" s="336"/>
      <c r="DX296" s="337"/>
      <c r="DY296" s="335"/>
      <c r="DZ296" s="335"/>
      <c r="EA296" s="335"/>
      <c r="EB296" s="335"/>
      <c r="EC296" s="336"/>
      <c r="EE296" s="337"/>
      <c r="EF296" s="335"/>
      <c r="EG296" s="335"/>
      <c r="EH296" s="335"/>
      <c r="EI296" s="335"/>
      <c r="EJ296" s="336"/>
      <c r="EL296" s="337"/>
      <c r="EM296" s="335"/>
      <c r="EN296" s="335"/>
      <c r="EO296" s="335"/>
      <c r="EP296" s="335"/>
      <c r="EQ296" s="336"/>
      <c r="ES296" s="337"/>
      <c r="ET296" s="335"/>
      <c r="EU296" s="335"/>
      <c r="EV296" s="335"/>
      <c r="EW296" s="335"/>
      <c r="EX296" s="336"/>
      <c r="EZ296" s="337"/>
      <c r="FA296" s="335"/>
      <c r="FB296" s="335"/>
      <c r="FC296" s="335"/>
      <c r="FD296" s="335"/>
      <c r="FE296" s="336"/>
      <c r="FG296" s="337"/>
      <c r="FH296" s="335"/>
      <c r="FI296" s="335"/>
      <c r="FJ296" s="335"/>
      <c r="FK296" s="335"/>
      <c r="FL296" s="336"/>
      <c r="FN296" s="337"/>
      <c r="FO296" s="335"/>
      <c r="FP296" s="335"/>
      <c r="FQ296" s="335"/>
      <c r="FR296" s="335"/>
      <c r="FS296" s="336"/>
      <c r="FU296" s="337"/>
      <c r="FV296" s="335"/>
      <c r="FW296" s="335"/>
      <c r="FX296" s="335"/>
      <c r="FY296" s="335"/>
      <c r="FZ296" s="336"/>
      <c r="GB296" s="337"/>
      <c r="GC296" s="335"/>
      <c r="GD296" s="335"/>
      <c r="GE296" s="335"/>
      <c r="GF296" s="335"/>
      <c r="GG296" s="336"/>
      <c r="GI296" s="337"/>
      <c r="GJ296" s="335"/>
      <c r="GK296" s="335"/>
      <c r="GL296" s="335"/>
      <c r="GM296" s="335"/>
      <c r="GN296" s="336"/>
      <c r="GP296" s="337"/>
      <c r="GQ296" s="335"/>
      <c r="GR296" s="335"/>
      <c r="GS296" s="335"/>
      <c r="GT296" s="335"/>
      <c r="GU296" s="336"/>
      <c r="GW296" s="337"/>
      <c r="GX296" s="335"/>
      <c r="GY296" s="335"/>
      <c r="GZ296" s="335"/>
      <c r="HA296" s="335"/>
      <c r="HB296" s="336"/>
      <c r="HD296" s="337"/>
      <c r="HE296" s="335"/>
      <c r="HF296" s="335"/>
      <c r="HG296" s="335"/>
      <c r="HH296" s="335"/>
      <c r="HI296" s="336"/>
      <c r="HK296" s="337"/>
      <c r="HL296" s="335"/>
      <c r="HM296" s="335"/>
      <c r="HN296" s="335"/>
      <c r="HO296" s="335"/>
      <c r="HP296" s="336"/>
      <c r="HR296" s="337"/>
      <c r="HS296" s="335"/>
      <c r="HT296" s="335"/>
      <c r="HU296" s="335"/>
      <c r="HV296" s="335"/>
      <c r="HW296" s="336"/>
      <c r="HY296" s="337"/>
      <c r="HZ296" s="335"/>
      <c r="IA296" s="335"/>
      <c r="IB296" s="335"/>
      <c r="IC296" s="335"/>
      <c r="ID296" s="336"/>
      <c r="IF296" s="337"/>
      <c r="IG296" s="335"/>
      <c r="IH296" s="335"/>
      <c r="II296" s="335"/>
      <c r="IJ296" s="335"/>
      <c r="IK296" s="336"/>
      <c r="IM296" s="337"/>
      <c r="IN296" s="335"/>
      <c r="IO296" s="335"/>
      <c r="IP296" s="335"/>
      <c r="IQ296" s="335"/>
      <c r="IR296" s="336"/>
      <c r="IT296" s="337"/>
      <c r="IU296" s="335"/>
    </row>
    <row r="297" spans="1:255" ht="12.75" outlineLevel="1">
      <c r="A297" s="274" t="str">
        <f t="shared" ref="A297:A302" si="102">LEFT(B297,3)</f>
        <v>541</v>
      </c>
      <c r="B297" s="270" t="s">
        <v>2627</v>
      </c>
      <c r="C297" s="270" t="s">
        <v>2628</v>
      </c>
      <c r="D297" s="292">
        <f>IF(VLOOKUP($A297,'hk2018'!$A:$G,1)=$A297,VLOOKUP($A297,'hk2018'!$A:$G,6),0)</f>
        <v>0</v>
      </c>
      <c r="E297" s="292">
        <f>IF(VLOOKUP($A297,'hk2018'!$A:$G,1)=$A297,VLOOKUP($A297,'hk2018'!$A:$G,7),0)</f>
        <v>47209.67</v>
      </c>
      <c r="F297" s="292">
        <f>IF(VLOOKUP($A297,'hk2018'!$A:$H,1)=$A297,VLOOKUP($A297,'hk2018'!$A:$H,8),0)</f>
        <v>0</v>
      </c>
      <c r="G297" s="293">
        <f t="shared" si="100"/>
        <v>47209.67</v>
      </c>
      <c r="H297" s="292">
        <f>IF(VLOOKUP($A297,'hk2017'!$A:$G,1)=$A297,VLOOKUP($A297,'hk2017'!$A:$G,6),0)</f>
        <v>0</v>
      </c>
      <c r="I297" s="292">
        <f>IF(VLOOKUP($A297,'hk2017'!$A:$G,1)=$A297,VLOOKUP($A297,'hk2017'!$A:$G,7),0)</f>
        <v>1897.15</v>
      </c>
      <c r="J297" s="292">
        <f>IF(VLOOKUP($A297,'hk2017'!$A:$H,1)=$A297,VLOOKUP($A297,'hk2017'!$A:$H,8),0)</f>
        <v>0</v>
      </c>
      <c r="K297" s="294">
        <f t="shared" si="101"/>
        <v>1897.15</v>
      </c>
      <c r="L297" s="301"/>
    </row>
    <row r="298" spans="1:255" ht="12.75" outlineLevel="1">
      <c r="A298" s="274" t="str">
        <f t="shared" si="102"/>
        <v>542</v>
      </c>
      <c r="B298" s="270" t="s">
        <v>2629</v>
      </c>
      <c r="C298" s="270" t="s">
        <v>2630</v>
      </c>
      <c r="D298" s="292">
        <f>IF(VLOOKUP($A298,'hk2018'!$A:$G,1)=$A298,VLOOKUP($A298,'hk2018'!$A:$G,6),0)</f>
        <v>0</v>
      </c>
      <c r="E298" s="292">
        <f>IF(VLOOKUP($A298,'hk2018'!$A:$G,1)=$A298,VLOOKUP($A298,'hk2018'!$A:$G,7),0)</f>
        <v>58838.67</v>
      </c>
      <c r="F298" s="292">
        <f>IF(VLOOKUP($A298,'hk2018'!$A:$H,1)=$A298,VLOOKUP($A298,'hk2018'!$A:$H,8),0)</f>
        <v>0</v>
      </c>
      <c r="G298" s="293">
        <f t="shared" si="100"/>
        <v>58838.67</v>
      </c>
      <c r="H298" s="292">
        <f>IF(VLOOKUP($A298,'hk2017'!$A:$G,1)=$A298,VLOOKUP($A298,'hk2017'!$A:$G,6),0)</f>
        <v>0</v>
      </c>
      <c r="I298" s="292">
        <f>IF(VLOOKUP($A298,'hk2017'!$A:$G,1)=$A298,VLOOKUP($A298,'hk2017'!$A:$G,7),0)</f>
        <v>5173.17</v>
      </c>
      <c r="J298" s="292">
        <f>IF(VLOOKUP($A298,'hk2017'!$A:$H,1)=$A298,VLOOKUP($A298,'hk2017'!$A:$H,8),0)</f>
        <v>0</v>
      </c>
      <c r="K298" s="294">
        <f t="shared" si="101"/>
        <v>5173.17</v>
      </c>
      <c r="L298" s="301"/>
    </row>
    <row r="299" spans="1:255" ht="12.75" outlineLevel="1">
      <c r="A299" s="274" t="str">
        <f t="shared" si="102"/>
        <v>543</v>
      </c>
      <c r="B299" s="270" t="s">
        <v>2631</v>
      </c>
      <c r="C299" s="270" t="s">
        <v>1823</v>
      </c>
      <c r="D299" s="292">
        <f>IF(VLOOKUP($A299,'hk2018'!$A:$G,1)=$A299,VLOOKUP($A299,'hk2018'!$A:$G,6),0)</f>
        <v>0</v>
      </c>
      <c r="E299" s="292">
        <f>IF(VLOOKUP($A299,'hk2018'!$A:$G,1)=$A299,VLOOKUP($A299,'hk2018'!$A:$G,7),0)</f>
        <v>4335</v>
      </c>
      <c r="F299" s="292">
        <f>IF(VLOOKUP($A299,'hk2018'!$A:$H,1)=$A299,VLOOKUP($A299,'hk2018'!$A:$H,8),0)</f>
        <v>0</v>
      </c>
      <c r="G299" s="293">
        <f t="shared" si="100"/>
        <v>4335</v>
      </c>
      <c r="H299" s="292">
        <f>IF(VLOOKUP($A299,'hk2017'!$A:$G,1)=$A299,VLOOKUP($A299,'hk2017'!$A:$G,6),0)</f>
        <v>0</v>
      </c>
      <c r="I299" s="292">
        <f>IF(VLOOKUP($A299,'hk2017'!$A:$G,1)=$A299,VLOOKUP($A299,'hk2017'!$A:$G,7),0)</f>
        <v>363.9</v>
      </c>
      <c r="J299" s="292">
        <f>IF(VLOOKUP($A299,'hk2017'!$A:$H,1)=$A299,VLOOKUP($A299,'hk2017'!$A:$H,8),0)</f>
        <v>0</v>
      </c>
      <c r="K299" s="294">
        <f t="shared" si="101"/>
        <v>363.9</v>
      </c>
      <c r="L299" s="301"/>
    </row>
    <row r="300" spans="1:255" ht="12.75" outlineLevel="1">
      <c r="A300" s="274" t="str">
        <f t="shared" si="102"/>
        <v>544</v>
      </c>
      <c r="B300" s="270" t="s">
        <v>2632</v>
      </c>
      <c r="C300" s="270" t="s">
        <v>2633</v>
      </c>
      <c r="D300" s="292">
        <f>IF(VLOOKUP($A300,'hk2018'!$A:$G,1)=$A300,VLOOKUP($A300,'hk2018'!$A:$G,6),0)</f>
        <v>0</v>
      </c>
      <c r="E300" s="292">
        <f>IF(VLOOKUP($A300,'hk2018'!$A:$G,1)=$A300,VLOOKUP($A300,'hk2018'!$A:$G,7),0)</f>
        <v>0</v>
      </c>
      <c r="F300" s="292">
        <f>IF(VLOOKUP($A300,'hk2018'!$A:$H,1)=$A300,VLOOKUP($A300,'hk2018'!$A:$H,8),0)</f>
        <v>0</v>
      </c>
      <c r="G300" s="293">
        <f t="shared" si="100"/>
        <v>0</v>
      </c>
      <c r="H300" s="292">
        <f>IF(VLOOKUP($A300,'hk2017'!$A:$G,1)=$A300,VLOOKUP($A300,'hk2017'!$A:$G,6),0)</f>
        <v>0</v>
      </c>
      <c r="I300" s="292">
        <f>IF(VLOOKUP($A300,'hk2017'!$A:$G,1)=$A300,VLOOKUP($A300,'hk2017'!$A:$G,7),0)</f>
        <v>107.22</v>
      </c>
      <c r="J300" s="292">
        <f>IF(VLOOKUP($A300,'hk2017'!$A:$H,1)=$A300,VLOOKUP($A300,'hk2017'!$A:$H,8),0)</f>
        <v>0</v>
      </c>
      <c r="K300" s="294">
        <f t="shared" si="101"/>
        <v>107.22</v>
      </c>
      <c r="L300" s="301"/>
    </row>
    <row r="301" spans="1:255" ht="12.75" outlineLevel="1">
      <c r="A301" s="274" t="str">
        <f t="shared" si="102"/>
        <v>545</v>
      </c>
      <c r="B301" s="270" t="s">
        <v>2634</v>
      </c>
      <c r="C301" s="270" t="s">
        <v>2635</v>
      </c>
      <c r="D301" s="292">
        <f>IF(VLOOKUP($A301,'hk2018'!$A:$G,1)=$A301,VLOOKUP($A301,'hk2018'!$A:$G,6),0)</f>
        <v>0</v>
      </c>
      <c r="E301" s="292">
        <f>IF(VLOOKUP($A301,'hk2018'!$A:$G,1)=$A301,VLOOKUP($A301,'hk2018'!$A:$G,7),0)</f>
        <v>501.59</v>
      </c>
      <c r="F301" s="292">
        <f>IF(VLOOKUP($A301,'hk2018'!$A:$H,1)=$A301,VLOOKUP($A301,'hk2018'!$A:$H,8),0)</f>
        <v>0</v>
      </c>
      <c r="G301" s="293">
        <f t="shared" si="100"/>
        <v>501.59</v>
      </c>
      <c r="H301" s="292">
        <f>IF(VLOOKUP($A301,'hk2017'!$A:$G,1)=$A301,VLOOKUP($A301,'hk2017'!$A:$G,6),0)</f>
        <v>0</v>
      </c>
      <c r="I301" s="292">
        <f>IF(VLOOKUP($A301,'hk2017'!$A:$G,1)=$A301,VLOOKUP($A301,'hk2017'!$A:$G,7),0)</f>
        <v>550.14</v>
      </c>
      <c r="J301" s="292">
        <f>IF(VLOOKUP($A301,'hk2017'!$A:$H,1)=$A301,VLOOKUP($A301,'hk2017'!$A:$H,8),0)</f>
        <v>0</v>
      </c>
      <c r="K301" s="294">
        <f t="shared" si="101"/>
        <v>550.14</v>
      </c>
      <c r="L301" s="301"/>
    </row>
    <row r="302" spans="1:255" ht="12.75" outlineLevel="1">
      <c r="A302" s="274" t="str">
        <f t="shared" si="102"/>
        <v>546</v>
      </c>
      <c r="B302" s="270" t="s">
        <v>2636</v>
      </c>
      <c r="C302" s="270" t="s">
        <v>2637</v>
      </c>
      <c r="D302" s="292">
        <f>IF(VLOOKUP($A302,'hk2018'!$A:$G,1)=$A302,VLOOKUP($A302,'hk2018'!$A:$G,6),0)</f>
        <v>0</v>
      </c>
      <c r="E302" s="292">
        <f>IF(VLOOKUP($A302,'hk2018'!$A:$G,1)=$A302,VLOOKUP($A302,'hk2018'!$A:$G,7),0)</f>
        <v>437845.61</v>
      </c>
      <c r="F302" s="292">
        <f>IF(VLOOKUP($A302,'hk2018'!$A:$H,1)=$A302,VLOOKUP($A302,'hk2018'!$A:$H,8),0)</f>
        <v>0</v>
      </c>
      <c r="G302" s="293">
        <f t="shared" si="100"/>
        <v>437845.61</v>
      </c>
      <c r="H302" s="292">
        <f>IF(VLOOKUP($A302,'hk2017'!$A:$G,1)=$A302,VLOOKUP($A302,'hk2017'!$A:$G,6),0)</f>
        <v>0</v>
      </c>
      <c r="I302" s="292">
        <f>IF(VLOOKUP($A302,'hk2017'!$A:$G,1)=$A302,VLOOKUP($A302,'hk2017'!$A:$G,7),0)</f>
        <v>146427.26</v>
      </c>
      <c r="J302" s="292">
        <f>IF(VLOOKUP($A302,'hk2017'!$A:$H,1)=$A302,VLOOKUP($A302,'hk2017'!$A:$H,8),0)</f>
        <v>0</v>
      </c>
      <c r="K302" s="294">
        <f t="shared" si="101"/>
        <v>146427.26</v>
      </c>
      <c r="L302" s="301"/>
    </row>
    <row r="303" spans="1:255" ht="12.75" outlineLevel="1">
      <c r="A303" s="266" t="s">
        <v>923</v>
      </c>
      <c r="B303" s="270" t="s">
        <v>2638</v>
      </c>
      <c r="C303" s="49" t="s">
        <v>925</v>
      </c>
      <c r="D303" s="292">
        <f>IF(VLOOKUP($A303,'hk2018'!$A:$G,1)=$A303,VLOOKUP($A303,'hk2018'!$A:$G,6),0)</f>
        <v>-9.0949470177292824E-13</v>
      </c>
      <c r="E303" s="292">
        <f>IF(VLOOKUP($A303,'hk2018'!$A:$G,1)=$A303,VLOOKUP($A303,'hk2018'!$A:$G,7),0)</f>
        <v>8147.47</v>
      </c>
      <c r="F303" s="292">
        <f>IF(VLOOKUP($A303,'hk2018'!$A:$H,1)=$A303,VLOOKUP($A303,'hk2018'!$A:$H,8),0)</f>
        <v>17623.939999999999</v>
      </c>
      <c r="G303" s="293">
        <f t="shared" si="100"/>
        <v>-9476.4699999999993</v>
      </c>
      <c r="H303" s="292">
        <f>IF(VLOOKUP($A303,'hk2017'!$A:$G,1)=$A303,VLOOKUP($A303,'hk2017'!$A:$G,6),0)</f>
        <v>0</v>
      </c>
      <c r="I303" s="292">
        <f>IF(VLOOKUP($A303,'hk2017'!$A:$G,1)=$A303,VLOOKUP($A303,'hk2017'!$A:$G,7),0)</f>
        <v>63851.28</v>
      </c>
      <c r="J303" s="292">
        <f>IF(VLOOKUP($A303,'hk2017'!$A:$H,1)=$A303,VLOOKUP($A303,'hk2017'!$A:$H,8),0)</f>
        <v>0</v>
      </c>
      <c r="K303" s="294">
        <f t="shared" si="101"/>
        <v>63851.28</v>
      </c>
      <c r="L303" s="301"/>
    </row>
    <row r="304" spans="1:255" ht="12.75" outlineLevel="1">
      <c r="A304" s="266" t="s">
        <v>98</v>
      </c>
      <c r="B304" s="270" t="s">
        <v>2639</v>
      </c>
      <c r="C304" s="49" t="s">
        <v>929</v>
      </c>
      <c r="D304" s="292">
        <f>IF(VLOOKUP($A304,'hk2018'!$A:$G,1)=$A304,VLOOKUP($A304,'hk2018'!$A:$G,6),0)</f>
        <v>0</v>
      </c>
      <c r="E304" s="292">
        <f>IF(VLOOKUP($A304,'hk2018'!$A:$G,1)=$A304,VLOOKUP($A304,'hk2018'!$A:$G,7),0)</f>
        <v>69169.899999999994</v>
      </c>
      <c r="F304" s="292">
        <f>IF(VLOOKUP($A304,'hk2018'!$A:$H,1)=$A304,VLOOKUP($A304,'hk2018'!$A:$H,8),0)</f>
        <v>12472.64</v>
      </c>
      <c r="G304" s="293">
        <f t="shared" si="100"/>
        <v>56697.259999999995</v>
      </c>
      <c r="H304" s="292">
        <f>IF(VLOOKUP($A304,'hk2017'!$A:$G,1)=$A304,VLOOKUP($A304,'hk2017'!$A:$G,6),0)</f>
        <v>0</v>
      </c>
      <c r="I304" s="292">
        <f>IF(VLOOKUP($A304,'hk2017'!$A:$G,1)=$A304,VLOOKUP($A304,'hk2017'!$A:$G,7),0)</f>
        <v>69393.72</v>
      </c>
      <c r="J304" s="292">
        <f>IF(VLOOKUP($A304,'hk2017'!$A:$H,1)=$A304,VLOOKUP($A304,'hk2017'!$A:$H,8),0)</f>
        <v>0</v>
      </c>
      <c r="K304" s="294">
        <f t="shared" si="101"/>
        <v>69393.72</v>
      </c>
      <c r="L304" s="301"/>
    </row>
    <row r="305" spans="1:255" ht="13.5" outlineLevel="1" thickBot="1">
      <c r="A305" s="266" t="s">
        <v>931</v>
      </c>
      <c r="B305" s="270"/>
      <c r="C305" s="49" t="s">
        <v>933</v>
      </c>
      <c r="D305" s="292">
        <f>IF(VLOOKUP($A305,'hk2018'!$A:$G,1)=$A305,VLOOKUP($A305,'hk2018'!$A:$G,6),0)</f>
        <v>0</v>
      </c>
      <c r="E305" s="292">
        <f>IF(VLOOKUP($A305,'hk2018'!$A:$G,1)=$A305,VLOOKUP($A305,'hk2018'!$A:$G,7),0)</f>
        <v>0</v>
      </c>
      <c r="F305" s="292">
        <f>IF(VLOOKUP($A305,'hk2018'!$A:$H,1)=$A305,VLOOKUP($A305,'hk2018'!$A:$H,8),0)</f>
        <v>0</v>
      </c>
      <c r="G305" s="293">
        <f>SUM(D305+E305-F305)</f>
        <v>0</v>
      </c>
      <c r="H305" s="292">
        <f>IF(VLOOKUP($A305,'hk2017'!$A:$G,1)=$A305,VLOOKUP($A305,'hk2017'!$A:$G,6),0)</f>
        <v>0</v>
      </c>
      <c r="I305" s="292">
        <f>IF(VLOOKUP($A305,'hk2017'!$A:$G,1)=$A305,VLOOKUP($A305,'hk2017'!$A:$G,7),0)</f>
        <v>0</v>
      </c>
      <c r="J305" s="292">
        <f>IF(VLOOKUP($A305,'hk2017'!$A:$H,1)=$A305,VLOOKUP($A305,'hk2017'!$A:$H,8),0)</f>
        <v>0</v>
      </c>
      <c r="K305" s="294">
        <f>SUM(H305+I305-J305)</f>
        <v>0</v>
      </c>
      <c r="L305" s="301"/>
    </row>
    <row r="306" spans="1:255" ht="12.75">
      <c r="A306" s="333" t="s">
        <v>1231</v>
      </c>
      <c r="B306" s="313"/>
      <c r="C306" s="314" t="s">
        <v>2640</v>
      </c>
      <c r="D306" s="283">
        <f t="shared" ref="D306:K306" si="103">SUM(D307:D313)</f>
        <v>0</v>
      </c>
      <c r="E306" s="283">
        <f t="shared" si="103"/>
        <v>697269.34</v>
      </c>
      <c r="F306" s="283">
        <f t="shared" si="103"/>
        <v>0</v>
      </c>
      <c r="G306" s="284">
        <f t="shared" si="103"/>
        <v>697269.34</v>
      </c>
      <c r="H306" s="283">
        <f t="shared" si="103"/>
        <v>0</v>
      </c>
      <c r="I306" s="283">
        <f t="shared" si="103"/>
        <v>596297.01</v>
      </c>
      <c r="J306" s="283">
        <f t="shared" si="103"/>
        <v>0</v>
      </c>
      <c r="K306" s="285">
        <f t="shared" si="103"/>
        <v>596297.01</v>
      </c>
      <c r="L306" s="301"/>
      <c r="M306" s="335"/>
      <c r="N306" s="336"/>
      <c r="P306" s="337"/>
      <c r="Q306" s="335"/>
      <c r="R306" s="335"/>
      <c r="S306" s="335"/>
      <c r="T306" s="335"/>
      <c r="U306" s="336"/>
      <c r="W306" s="337"/>
      <c r="X306" s="335"/>
      <c r="Y306" s="335"/>
      <c r="Z306" s="335"/>
      <c r="AA306" s="335"/>
      <c r="AB306" s="336"/>
      <c r="AD306" s="337"/>
      <c r="AE306" s="335"/>
      <c r="AF306" s="335"/>
      <c r="AG306" s="335"/>
      <c r="AH306" s="335"/>
      <c r="AI306" s="336"/>
      <c r="AK306" s="337"/>
      <c r="AL306" s="335"/>
      <c r="AM306" s="335"/>
      <c r="AN306" s="335"/>
      <c r="AO306" s="335"/>
      <c r="AP306" s="336"/>
      <c r="AR306" s="337"/>
      <c r="AS306" s="335"/>
      <c r="AT306" s="335"/>
      <c r="AU306" s="335"/>
      <c r="AV306" s="335"/>
      <c r="AW306" s="336"/>
      <c r="AY306" s="337"/>
      <c r="AZ306" s="335"/>
      <c r="BA306" s="335"/>
      <c r="BB306" s="335"/>
      <c r="BC306" s="335"/>
      <c r="BD306" s="336"/>
      <c r="BF306" s="337"/>
      <c r="BG306" s="335"/>
      <c r="BH306" s="335"/>
      <c r="BI306" s="335"/>
      <c r="BJ306" s="335"/>
      <c r="BK306" s="336"/>
      <c r="BM306" s="337"/>
      <c r="BN306" s="335"/>
      <c r="BO306" s="335"/>
      <c r="BP306" s="335"/>
      <c r="BQ306" s="335"/>
      <c r="BR306" s="336"/>
      <c r="BT306" s="337"/>
      <c r="BU306" s="335"/>
      <c r="BV306" s="335"/>
      <c r="BW306" s="335"/>
      <c r="BX306" s="335"/>
      <c r="BY306" s="336"/>
      <c r="CA306" s="337"/>
      <c r="CB306" s="335"/>
      <c r="CC306" s="335"/>
      <c r="CD306" s="335"/>
      <c r="CE306" s="335"/>
      <c r="CF306" s="336"/>
      <c r="CH306" s="337"/>
      <c r="CI306" s="335"/>
      <c r="CJ306" s="335"/>
      <c r="CK306" s="335"/>
      <c r="CL306" s="335"/>
      <c r="CM306" s="336"/>
      <c r="CO306" s="337"/>
      <c r="CP306" s="335"/>
      <c r="CQ306" s="335"/>
      <c r="CR306" s="335"/>
      <c r="CS306" s="335"/>
      <c r="CT306" s="336"/>
      <c r="CV306" s="337"/>
      <c r="CW306" s="335"/>
      <c r="CX306" s="335"/>
      <c r="CY306" s="335"/>
      <c r="CZ306" s="335"/>
      <c r="DA306" s="336"/>
      <c r="DC306" s="337"/>
      <c r="DD306" s="335"/>
      <c r="DE306" s="335"/>
      <c r="DF306" s="335"/>
      <c r="DG306" s="335"/>
      <c r="DH306" s="336"/>
      <c r="DJ306" s="337"/>
      <c r="DK306" s="335"/>
      <c r="DL306" s="335"/>
      <c r="DM306" s="335"/>
      <c r="DN306" s="335"/>
      <c r="DO306" s="336"/>
      <c r="DQ306" s="337"/>
      <c r="DR306" s="335"/>
      <c r="DS306" s="335"/>
      <c r="DT306" s="335"/>
      <c r="DU306" s="335"/>
      <c r="DV306" s="336"/>
      <c r="DX306" s="337"/>
      <c r="DY306" s="335"/>
      <c r="DZ306" s="335"/>
      <c r="EA306" s="335"/>
      <c r="EB306" s="335"/>
      <c r="EC306" s="336"/>
      <c r="EE306" s="337"/>
      <c r="EF306" s="335"/>
      <c r="EG306" s="335"/>
      <c r="EH306" s="335"/>
      <c r="EI306" s="335"/>
      <c r="EJ306" s="336"/>
      <c r="EL306" s="337"/>
      <c r="EM306" s="335"/>
      <c r="EN306" s="335"/>
      <c r="EO306" s="335"/>
      <c r="EP306" s="335"/>
      <c r="EQ306" s="336"/>
      <c r="ES306" s="337"/>
      <c r="ET306" s="335"/>
      <c r="EU306" s="335"/>
      <c r="EV306" s="335"/>
      <c r="EW306" s="335"/>
      <c r="EX306" s="336"/>
      <c r="EZ306" s="337"/>
      <c r="FA306" s="335"/>
      <c r="FB306" s="335"/>
      <c r="FC306" s="335"/>
      <c r="FD306" s="335"/>
      <c r="FE306" s="336"/>
      <c r="FG306" s="337"/>
      <c r="FH306" s="335"/>
      <c r="FI306" s="335"/>
      <c r="FJ306" s="335"/>
      <c r="FK306" s="335"/>
      <c r="FL306" s="336"/>
      <c r="FN306" s="337"/>
      <c r="FO306" s="335"/>
      <c r="FP306" s="335"/>
      <c r="FQ306" s="335"/>
      <c r="FR306" s="335"/>
      <c r="FS306" s="336"/>
      <c r="FU306" s="337"/>
      <c r="FV306" s="335"/>
      <c r="FW306" s="335"/>
      <c r="FX306" s="335"/>
      <c r="FY306" s="335"/>
      <c r="FZ306" s="336"/>
      <c r="GB306" s="337"/>
      <c r="GC306" s="335"/>
      <c r="GD306" s="335"/>
      <c r="GE306" s="335"/>
      <c r="GF306" s="335"/>
      <c r="GG306" s="336"/>
      <c r="GI306" s="337"/>
      <c r="GJ306" s="335"/>
      <c r="GK306" s="335"/>
      <c r="GL306" s="335"/>
      <c r="GM306" s="335"/>
      <c r="GN306" s="336"/>
      <c r="GP306" s="337"/>
      <c r="GQ306" s="335"/>
      <c r="GR306" s="335"/>
      <c r="GS306" s="335"/>
      <c r="GT306" s="335"/>
      <c r="GU306" s="336"/>
      <c r="GW306" s="337"/>
      <c r="GX306" s="335"/>
      <c r="GY306" s="335"/>
      <c r="GZ306" s="335"/>
      <c r="HA306" s="335"/>
      <c r="HB306" s="336"/>
      <c r="HD306" s="337"/>
      <c r="HE306" s="335"/>
      <c r="HF306" s="335"/>
      <c r="HG306" s="335"/>
      <c r="HH306" s="335"/>
      <c r="HI306" s="336"/>
      <c r="HK306" s="337"/>
      <c r="HL306" s="335"/>
      <c r="HM306" s="335"/>
      <c r="HN306" s="335"/>
      <c r="HO306" s="335"/>
      <c r="HP306" s="336"/>
      <c r="HR306" s="337"/>
      <c r="HS306" s="335"/>
      <c r="HT306" s="335"/>
      <c r="HU306" s="335"/>
      <c r="HV306" s="335"/>
      <c r="HW306" s="336"/>
      <c r="HY306" s="337"/>
      <c r="HZ306" s="335"/>
      <c r="IA306" s="335"/>
      <c r="IB306" s="335"/>
      <c r="IC306" s="335"/>
      <c r="ID306" s="336"/>
      <c r="IF306" s="337"/>
      <c r="IG306" s="335"/>
      <c r="IH306" s="335"/>
      <c r="II306" s="335"/>
      <c r="IJ306" s="335"/>
      <c r="IK306" s="336"/>
      <c r="IM306" s="337"/>
      <c r="IN306" s="335"/>
      <c r="IO306" s="335"/>
      <c r="IP306" s="335"/>
      <c r="IQ306" s="335"/>
      <c r="IR306" s="336"/>
      <c r="IT306" s="337"/>
      <c r="IU306" s="335"/>
    </row>
    <row r="307" spans="1:255" ht="12.75" outlineLevel="1">
      <c r="A307" s="274" t="str">
        <f t="shared" ref="A307:A313" si="104">LEFT(B307,3)</f>
        <v>551</v>
      </c>
      <c r="B307" s="270" t="s">
        <v>2641</v>
      </c>
      <c r="C307" s="270" t="s">
        <v>2642</v>
      </c>
      <c r="D307" s="292">
        <f>IF(VLOOKUP($A307,'hk2018'!$A:$G,1)=$A307,VLOOKUP($A307,'hk2018'!$A:$G,6),0)</f>
        <v>0</v>
      </c>
      <c r="E307" s="292">
        <f>IF(VLOOKUP($A307,'hk2018'!$A:$G,1)=$A307,VLOOKUP($A307,'hk2018'!$A:$G,7),0)</f>
        <v>697269.34</v>
      </c>
      <c r="F307" s="292">
        <f>IF(VLOOKUP($A307,'hk2018'!$A:$H,1)=$A307,VLOOKUP($A307,'hk2018'!$A:$H,8),0)</f>
        <v>0</v>
      </c>
      <c r="G307" s="293">
        <f t="shared" ref="G307:G313" si="105">SUM(D307+E307-F307)</f>
        <v>697269.34</v>
      </c>
      <c r="H307" s="292">
        <f>IF(VLOOKUP($A307,'hk2017'!$A:$G,1)=$A307,VLOOKUP($A307,'hk2017'!$A:$G,6),0)</f>
        <v>0</v>
      </c>
      <c r="I307" s="292">
        <f>IF(VLOOKUP($A307,'hk2017'!$A:$G,1)=$A307,VLOOKUP($A307,'hk2017'!$A:$G,7),0)</f>
        <v>596297.01</v>
      </c>
      <c r="J307" s="292">
        <f>IF(VLOOKUP($A307,'hk2017'!$A:$H,1)=$A307,VLOOKUP($A307,'hk2017'!$A:$H,8),0)</f>
        <v>0</v>
      </c>
      <c r="K307" s="294">
        <f t="shared" ref="K307:K313" si="106">SUM(H307+I307-J307)</f>
        <v>596297.01</v>
      </c>
      <c r="L307" s="301"/>
    </row>
    <row r="308" spans="1:255" ht="12.75" outlineLevel="1">
      <c r="A308" s="274" t="str">
        <f t="shared" si="104"/>
        <v>552</v>
      </c>
      <c r="B308" s="270" t="s">
        <v>2643</v>
      </c>
      <c r="C308" s="270" t="s">
        <v>2644</v>
      </c>
      <c r="D308" s="292">
        <f>IF(VLOOKUP($A308,'hk2018'!$A:$G,1)=$A308,VLOOKUP($A308,'hk2018'!$A:$G,6),0)</f>
        <v>0</v>
      </c>
      <c r="E308" s="292">
        <f>IF(VLOOKUP($A308,'hk2018'!$A:$G,1)=$A308,VLOOKUP($A308,'hk2018'!$A:$G,7),0)</f>
        <v>0</v>
      </c>
      <c r="F308" s="292">
        <f>IF(VLOOKUP($A308,'hk2018'!$A:$H,1)=$A308,VLOOKUP($A308,'hk2018'!$A:$H,8),0)</f>
        <v>0</v>
      </c>
      <c r="G308" s="293">
        <f t="shared" si="105"/>
        <v>0</v>
      </c>
      <c r="H308" s="292">
        <f>IF(VLOOKUP($A308,'hk2017'!$A:$G,1)=$A308,VLOOKUP($A308,'hk2017'!$A:$G,6),0)</f>
        <v>0</v>
      </c>
      <c r="I308" s="292">
        <f>IF(VLOOKUP($A308,'hk2017'!$A:$G,1)=$A308,VLOOKUP($A308,'hk2017'!$A:$G,7),0)</f>
        <v>0</v>
      </c>
      <c r="J308" s="292">
        <f>IF(VLOOKUP($A308,'hk2017'!$A:$H,1)=$A308,VLOOKUP($A308,'hk2017'!$A:$H,8),0)</f>
        <v>0</v>
      </c>
      <c r="K308" s="294">
        <f t="shared" si="106"/>
        <v>0</v>
      </c>
      <c r="L308" s="301"/>
    </row>
    <row r="309" spans="1:255" ht="12.75" outlineLevel="1">
      <c r="A309" s="334" t="s">
        <v>941</v>
      </c>
      <c r="B309" s="270" t="s">
        <v>2645</v>
      </c>
      <c r="C309" s="270" t="s">
        <v>2646</v>
      </c>
      <c r="D309" s="292">
        <f>IF(VLOOKUP($A309,'hk2018'!$A:$G,1)=$A309,VLOOKUP($A309,'hk2018'!$A:$G,6),0)</f>
        <v>0</v>
      </c>
      <c r="E309" s="292">
        <f>IF(VLOOKUP($A309,'hk2018'!$A:$G,1)=$A309,VLOOKUP($A309,'hk2018'!$A:$G,7),0)</f>
        <v>0</v>
      </c>
      <c r="F309" s="292">
        <f>IF(VLOOKUP($A309,'hk2018'!$A:$H,1)=$A309,VLOOKUP($A309,'hk2018'!$A:$H,8),0)</f>
        <v>0</v>
      </c>
      <c r="G309" s="293">
        <f t="shared" si="105"/>
        <v>0</v>
      </c>
      <c r="H309" s="292">
        <f>IF(VLOOKUP($A309,'hk2017'!$A:$G,1)=$A309,VLOOKUP($A309,'hk2017'!$A:$G,6),0)</f>
        <v>0</v>
      </c>
      <c r="I309" s="292">
        <f>IF(VLOOKUP($A309,'hk2017'!$A:$G,1)=$A309,VLOOKUP($A309,'hk2017'!$A:$G,7),0)</f>
        <v>0</v>
      </c>
      <c r="J309" s="292">
        <f>IF(VLOOKUP($A309,'hk2017'!$A:$H,1)=$A309,VLOOKUP($A309,'hk2017'!$A:$H,8),0)</f>
        <v>0</v>
      </c>
      <c r="K309" s="294">
        <f t="shared" si="106"/>
        <v>0</v>
      </c>
      <c r="L309" s="301"/>
    </row>
    <row r="310" spans="1:255" ht="12.75" outlineLevel="1">
      <c r="A310" s="274" t="str">
        <f t="shared" si="104"/>
        <v>555</v>
      </c>
      <c r="B310" s="270" t="s">
        <v>2647</v>
      </c>
      <c r="C310" s="270" t="s">
        <v>2648</v>
      </c>
      <c r="D310" s="292">
        <f>IF(VLOOKUP($A310,'hk2018'!$A:$G,1)=$A310,VLOOKUP($A310,'hk2018'!$A:$G,6),0)</f>
        <v>0</v>
      </c>
      <c r="E310" s="292">
        <f>IF(VLOOKUP($A310,'hk2018'!$A:$G,1)=$A310,VLOOKUP($A310,'hk2018'!$A:$G,7),0)</f>
        <v>0</v>
      </c>
      <c r="F310" s="292">
        <f>IF(VLOOKUP($A310,'hk2018'!$A:$H,1)=$A310,VLOOKUP($A310,'hk2018'!$A:$H,8),0)</f>
        <v>0</v>
      </c>
      <c r="G310" s="293">
        <f t="shared" si="105"/>
        <v>0</v>
      </c>
      <c r="H310" s="292">
        <f>IF(VLOOKUP($A310,'hk2017'!$A:$G,1)=$A310,VLOOKUP($A310,'hk2017'!$A:$G,6),0)</f>
        <v>0</v>
      </c>
      <c r="I310" s="292">
        <f>IF(VLOOKUP($A310,'hk2017'!$A:$G,1)=$A310,VLOOKUP($A310,'hk2017'!$A:$G,7),0)</f>
        <v>0</v>
      </c>
      <c r="J310" s="292">
        <f>IF(VLOOKUP($A310,'hk2017'!$A:$H,1)=$A310,VLOOKUP($A310,'hk2017'!$A:$H,8),0)</f>
        <v>0</v>
      </c>
      <c r="K310" s="294">
        <f t="shared" si="106"/>
        <v>0</v>
      </c>
      <c r="L310" s="301"/>
    </row>
    <row r="311" spans="1:255" ht="12.75" outlineLevel="1">
      <c r="A311" s="274" t="str">
        <f t="shared" si="104"/>
        <v>557</v>
      </c>
      <c r="B311" s="270" t="s">
        <v>2649</v>
      </c>
      <c r="C311" s="270" t="s">
        <v>2650</v>
      </c>
      <c r="D311" s="292">
        <f>IF(VLOOKUP($A311,'hk2018'!$A:$G,1)=$A311,VLOOKUP($A311,'hk2018'!$A:$G,6),0)</f>
        <v>0</v>
      </c>
      <c r="E311" s="292">
        <f>IF(VLOOKUP($A311,'hk2018'!$A:$G,1)=$A311,VLOOKUP($A311,'hk2018'!$A:$G,7),0)</f>
        <v>0</v>
      </c>
      <c r="F311" s="292">
        <f>IF(VLOOKUP($A311,'hk2018'!$A:$H,1)=$A311,VLOOKUP($A311,'hk2018'!$A:$H,8),0)</f>
        <v>0</v>
      </c>
      <c r="G311" s="293">
        <f t="shared" si="105"/>
        <v>0</v>
      </c>
      <c r="H311" s="292">
        <f>IF(VLOOKUP($A311,'hk2017'!$A:$G,1)=$A311,VLOOKUP($A311,'hk2017'!$A:$G,6),0)</f>
        <v>0</v>
      </c>
      <c r="I311" s="292">
        <f>IF(VLOOKUP($A311,'hk2017'!$A:$G,1)=$A311,VLOOKUP($A311,'hk2017'!$A:$G,7),0)</f>
        <v>0</v>
      </c>
      <c r="J311" s="292">
        <f>IF(VLOOKUP($A311,'hk2017'!$A:$H,1)=$A311,VLOOKUP($A311,'hk2017'!$A:$H,8),0)</f>
        <v>0</v>
      </c>
      <c r="K311" s="294">
        <f t="shared" si="106"/>
        <v>0</v>
      </c>
      <c r="L311" s="301"/>
    </row>
    <row r="312" spans="1:255" ht="12.75" outlineLevel="1">
      <c r="A312" s="340" t="str">
        <f t="shared" si="104"/>
        <v>558</v>
      </c>
      <c r="B312" s="270" t="s">
        <v>2651</v>
      </c>
      <c r="C312" s="270" t="s">
        <v>2652</v>
      </c>
      <c r="D312" s="292">
        <f>IF(VLOOKUP($A312,'hk2018'!$A:$G,1)=$A312,VLOOKUP($A312,'hk2018'!$A:$G,6),0)</f>
        <v>0</v>
      </c>
      <c r="E312" s="292">
        <f>IF(VLOOKUP($A312,'hk2018'!$A:$G,1)=$A312,VLOOKUP($A312,'hk2018'!$A:$G,7),0)</f>
        <v>0</v>
      </c>
      <c r="F312" s="292">
        <f>IF(VLOOKUP($A312,'hk2018'!$A:$H,1)=$A312,VLOOKUP($A312,'hk2018'!$A:$H,8),0)</f>
        <v>0</v>
      </c>
      <c r="G312" s="293">
        <f t="shared" si="105"/>
        <v>0</v>
      </c>
      <c r="H312" s="292">
        <f>IF(VLOOKUP($A312,'hk2017'!$A:$G,1)=$A312,VLOOKUP($A312,'hk2017'!$A:$G,6),0)</f>
        <v>0</v>
      </c>
      <c r="I312" s="292">
        <f>IF(VLOOKUP($A312,'hk2017'!$A:$G,1)=$A312,VLOOKUP($A312,'hk2017'!$A:$G,7),0)</f>
        <v>0</v>
      </c>
      <c r="J312" s="292">
        <f>IF(VLOOKUP($A312,'hk2017'!$A:$H,1)=$A312,VLOOKUP($A312,'hk2017'!$A:$H,8),0)</f>
        <v>0</v>
      </c>
      <c r="K312" s="294">
        <f t="shared" si="106"/>
        <v>0</v>
      </c>
      <c r="L312" s="301"/>
    </row>
    <row r="313" spans="1:255" ht="12.75" outlineLevel="1">
      <c r="A313" s="340" t="str">
        <f t="shared" si="104"/>
        <v>559</v>
      </c>
      <c r="B313" s="270" t="s">
        <v>2653</v>
      </c>
      <c r="C313" s="270" t="s">
        <v>2654</v>
      </c>
      <c r="D313" s="292">
        <f>IF(VLOOKUP($A313,'hk2018'!$A:$G,1)=$A313,VLOOKUP($A313,'hk2018'!$A:$G,6),0)</f>
        <v>0</v>
      </c>
      <c r="E313" s="292">
        <f>IF(VLOOKUP($A313,'hk2018'!$A:$G,1)=$A313,VLOOKUP($A313,'hk2018'!$A:$G,7),0)</f>
        <v>0</v>
      </c>
      <c r="F313" s="292">
        <f>IF(VLOOKUP($A313,'hk2018'!$A:$H,1)=$A313,VLOOKUP($A313,'hk2018'!$A:$H,8),0)</f>
        <v>0</v>
      </c>
      <c r="G313" s="293">
        <f t="shared" si="105"/>
        <v>0</v>
      </c>
      <c r="H313" s="292">
        <f>IF(VLOOKUP($A313,'hk2017'!$A:$G,1)=$A313,VLOOKUP($A313,'hk2017'!$A:$G,6),0)</f>
        <v>0</v>
      </c>
      <c r="I313" s="292">
        <f>IF(VLOOKUP($A313,'hk2017'!$A:$G,1)=$A313,VLOOKUP($A313,'hk2017'!$A:$G,7),0)</f>
        <v>0</v>
      </c>
      <c r="J313" s="292">
        <f>IF(VLOOKUP($A313,'hk2017'!$A:$H,1)=$A313,VLOOKUP($A313,'hk2017'!$A:$H,8),0)</f>
        <v>0</v>
      </c>
      <c r="K313" s="294">
        <f t="shared" si="106"/>
        <v>0</v>
      </c>
      <c r="L313" s="301"/>
    </row>
    <row r="314" spans="1:255" ht="13.5" outlineLevel="1" thickBot="1">
      <c r="A314" s="274"/>
      <c r="B314" s="270"/>
      <c r="C314" s="270"/>
      <c r="H314" s="318"/>
      <c r="I314" s="318"/>
      <c r="J314" s="318"/>
      <c r="K314" s="320"/>
      <c r="L314" s="301"/>
    </row>
    <row r="315" spans="1:255" ht="12.75">
      <c r="A315" s="333" t="s">
        <v>1232</v>
      </c>
      <c r="B315" s="313"/>
      <c r="C315" s="314" t="s">
        <v>2655</v>
      </c>
      <c r="D315" s="283">
        <f t="shared" ref="D315:K315" si="107">SUM(D316:D325)</f>
        <v>0</v>
      </c>
      <c r="E315" s="283">
        <f t="shared" si="107"/>
        <v>100783.93999999999</v>
      </c>
      <c r="F315" s="283">
        <f t="shared" si="107"/>
        <v>0</v>
      </c>
      <c r="G315" s="284">
        <f t="shared" si="107"/>
        <v>100783.93999999999</v>
      </c>
      <c r="H315" s="283">
        <f t="shared" si="107"/>
        <v>0</v>
      </c>
      <c r="I315" s="283">
        <f t="shared" si="107"/>
        <v>98313.25</v>
      </c>
      <c r="J315" s="283">
        <f t="shared" si="107"/>
        <v>0.3</v>
      </c>
      <c r="K315" s="285">
        <f t="shared" si="107"/>
        <v>98312.95</v>
      </c>
      <c r="L315" s="301"/>
      <c r="M315" s="335"/>
      <c r="N315" s="336"/>
      <c r="P315" s="337"/>
      <c r="Q315" s="335"/>
      <c r="R315" s="335"/>
      <c r="S315" s="335"/>
      <c r="T315" s="335"/>
      <c r="U315" s="336"/>
      <c r="W315" s="337"/>
      <c r="X315" s="335"/>
      <c r="Y315" s="335"/>
      <c r="Z315" s="335"/>
      <c r="AA315" s="335"/>
      <c r="AB315" s="336"/>
      <c r="AD315" s="337"/>
      <c r="AE315" s="335"/>
      <c r="AF315" s="335"/>
      <c r="AG315" s="335"/>
      <c r="AH315" s="335"/>
      <c r="AI315" s="336"/>
      <c r="AK315" s="337"/>
      <c r="AL315" s="335"/>
      <c r="AM315" s="335"/>
      <c r="AN315" s="335"/>
      <c r="AO315" s="335"/>
      <c r="AP315" s="336"/>
      <c r="AR315" s="337"/>
      <c r="AS315" s="335"/>
      <c r="AT315" s="335"/>
      <c r="AU315" s="335"/>
      <c r="AV315" s="335"/>
      <c r="AW315" s="336"/>
      <c r="AY315" s="337"/>
      <c r="AZ315" s="335"/>
      <c r="BA315" s="335"/>
      <c r="BB315" s="335"/>
      <c r="BC315" s="335"/>
      <c r="BD315" s="336"/>
      <c r="BF315" s="337"/>
      <c r="BG315" s="335"/>
      <c r="BH315" s="335"/>
      <c r="BI315" s="335"/>
      <c r="BJ315" s="335"/>
      <c r="BK315" s="336"/>
      <c r="BM315" s="337"/>
      <c r="BN315" s="335"/>
      <c r="BO315" s="335"/>
      <c r="BP315" s="335"/>
      <c r="BQ315" s="335"/>
      <c r="BR315" s="336"/>
      <c r="BT315" s="337"/>
      <c r="BU315" s="335"/>
      <c r="BV315" s="335"/>
      <c r="BW315" s="335"/>
      <c r="BX315" s="335"/>
      <c r="BY315" s="336"/>
      <c r="CA315" s="337"/>
      <c r="CB315" s="335"/>
      <c r="CC315" s="335"/>
      <c r="CD315" s="335"/>
      <c r="CE315" s="335"/>
      <c r="CF315" s="336"/>
      <c r="CH315" s="337"/>
      <c r="CI315" s="335"/>
      <c r="CJ315" s="335"/>
      <c r="CK315" s="335"/>
      <c r="CL315" s="335"/>
      <c r="CM315" s="336"/>
      <c r="CO315" s="337"/>
      <c r="CP315" s="335"/>
      <c r="CQ315" s="335"/>
      <c r="CR315" s="335"/>
      <c r="CS315" s="335"/>
      <c r="CT315" s="336"/>
      <c r="CV315" s="337"/>
      <c r="CW315" s="335"/>
      <c r="CX315" s="335"/>
      <c r="CY315" s="335"/>
      <c r="CZ315" s="335"/>
      <c r="DA315" s="336"/>
      <c r="DC315" s="337"/>
      <c r="DD315" s="335"/>
      <c r="DE315" s="335"/>
      <c r="DF315" s="335"/>
      <c r="DG315" s="335"/>
      <c r="DH315" s="336"/>
      <c r="DJ315" s="337"/>
      <c r="DK315" s="335"/>
      <c r="DL315" s="335"/>
      <c r="DM315" s="335"/>
      <c r="DN315" s="335"/>
      <c r="DO315" s="336"/>
      <c r="DQ315" s="337"/>
      <c r="DR315" s="335"/>
      <c r="DS315" s="335"/>
      <c r="DT315" s="335"/>
      <c r="DU315" s="335"/>
      <c r="DV315" s="336"/>
      <c r="DX315" s="337"/>
      <c r="DY315" s="335"/>
      <c r="DZ315" s="335"/>
      <c r="EA315" s="335"/>
      <c r="EB315" s="335"/>
      <c r="EC315" s="336"/>
      <c r="EE315" s="337"/>
      <c r="EF315" s="335"/>
      <c r="EG315" s="335"/>
      <c r="EH315" s="335"/>
      <c r="EI315" s="335"/>
      <c r="EJ315" s="336"/>
      <c r="EL315" s="337"/>
      <c r="EM315" s="335"/>
      <c r="EN315" s="335"/>
      <c r="EO315" s="335"/>
      <c r="EP315" s="335"/>
      <c r="EQ315" s="336"/>
      <c r="ES315" s="337"/>
      <c r="ET315" s="335"/>
      <c r="EU315" s="335"/>
      <c r="EV315" s="335"/>
      <c r="EW315" s="335"/>
      <c r="EX315" s="336"/>
      <c r="EZ315" s="337"/>
      <c r="FA315" s="335"/>
      <c r="FB315" s="335"/>
      <c r="FC315" s="335"/>
      <c r="FD315" s="335"/>
      <c r="FE315" s="336"/>
      <c r="FG315" s="337"/>
      <c r="FH315" s="335"/>
      <c r="FI315" s="335"/>
      <c r="FJ315" s="335"/>
      <c r="FK315" s="335"/>
      <c r="FL315" s="336"/>
      <c r="FN315" s="337"/>
      <c r="FO315" s="335"/>
      <c r="FP315" s="335"/>
      <c r="FQ315" s="335"/>
      <c r="FR315" s="335"/>
      <c r="FS315" s="336"/>
      <c r="FU315" s="337"/>
      <c r="FV315" s="335"/>
      <c r="FW315" s="335"/>
      <c r="FX315" s="335"/>
      <c r="FY315" s="335"/>
      <c r="FZ315" s="336"/>
      <c r="GB315" s="337"/>
      <c r="GC315" s="335"/>
      <c r="GD315" s="335"/>
      <c r="GE315" s="335"/>
      <c r="GF315" s="335"/>
      <c r="GG315" s="336"/>
      <c r="GI315" s="337"/>
      <c r="GJ315" s="335"/>
      <c r="GK315" s="335"/>
      <c r="GL315" s="335"/>
      <c r="GM315" s="335"/>
      <c r="GN315" s="336"/>
      <c r="GP315" s="337"/>
      <c r="GQ315" s="335"/>
      <c r="GR315" s="335"/>
      <c r="GS315" s="335"/>
      <c r="GT315" s="335"/>
      <c r="GU315" s="336"/>
      <c r="GW315" s="337"/>
      <c r="GX315" s="335"/>
      <c r="GY315" s="335"/>
      <c r="GZ315" s="335"/>
      <c r="HA315" s="335"/>
      <c r="HB315" s="336"/>
      <c r="HD315" s="337"/>
      <c r="HE315" s="335"/>
      <c r="HF315" s="335"/>
      <c r="HG315" s="335"/>
      <c r="HH315" s="335"/>
      <c r="HI315" s="336"/>
      <c r="HK315" s="337"/>
      <c r="HL315" s="335"/>
      <c r="HM315" s="335"/>
      <c r="HN315" s="335"/>
      <c r="HO315" s="335"/>
      <c r="HP315" s="336"/>
      <c r="HR315" s="337"/>
      <c r="HS315" s="335"/>
      <c r="HT315" s="335"/>
      <c r="HU315" s="335"/>
      <c r="HV315" s="335"/>
      <c r="HW315" s="336"/>
      <c r="HY315" s="337"/>
      <c r="HZ315" s="335"/>
      <c r="IA315" s="335"/>
      <c r="IB315" s="335"/>
      <c r="IC315" s="335"/>
      <c r="ID315" s="336"/>
      <c r="IF315" s="337"/>
      <c r="IG315" s="335"/>
      <c r="IH315" s="335"/>
      <c r="II315" s="335"/>
      <c r="IJ315" s="335"/>
      <c r="IK315" s="336"/>
      <c r="IM315" s="337"/>
      <c r="IN315" s="335"/>
      <c r="IO315" s="335"/>
      <c r="IP315" s="335"/>
      <c r="IQ315" s="335"/>
      <c r="IR315" s="336"/>
      <c r="IT315" s="337"/>
      <c r="IU315" s="335"/>
    </row>
    <row r="316" spans="1:255" ht="12.75" outlineLevel="1">
      <c r="A316" s="274" t="s">
        <v>953</v>
      </c>
      <c r="B316" s="268"/>
      <c r="C316" s="288" t="s">
        <v>2655</v>
      </c>
      <c r="D316" s="292">
        <f>IF(VLOOKUP($A316,'hk2018'!$A:$G,1)=$A316,VLOOKUP($A316,'hk2018'!$A:$G,6),0)</f>
        <v>0</v>
      </c>
      <c r="E316" s="292">
        <f>IF(VLOOKUP($A316,'hk2018'!$A:$G,1)=$A316,VLOOKUP($A316,'hk2018'!$A:$G,7),0)</f>
        <v>0</v>
      </c>
      <c r="F316" s="292">
        <f>IF(VLOOKUP($A316,'hk2018'!$A:$H,1)=$A316,VLOOKUP($A316,'hk2018'!$A:$H,8),0)</f>
        <v>0</v>
      </c>
      <c r="G316" s="293">
        <f t="shared" ref="G316:G325" si="108">SUM(D316+E316-F316)</f>
        <v>0</v>
      </c>
      <c r="H316" s="292">
        <f>IF(VLOOKUP($A316,'hk2017'!$A:$G,1)=$A316,VLOOKUP($A316,'hk2017'!$A:$G,6),0)</f>
        <v>0</v>
      </c>
      <c r="I316" s="292">
        <f>IF(VLOOKUP($A316,'hk2017'!$A:$G,1)=$A316,VLOOKUP($A316,'hk2017'!$A:$G,7),0)</f>
        <v>0</v>
      </c>
      <c r="J316" s="292">
        <f>IF(VLOOKUP($A316,'hk2017'!$A:$H,1)=$A316,VLOOKUP($A316,'hk2017'!$A:$H,8),0)</f>
        <v>0</v>
      </c>
      <c r="K316" s="294">
        <f t="shared" ref="K316:K325" si="109">SUM(H316+I316-J316)</f>
        <v>0</v>
      </c>
      <c r="L316" s="301"/>
      <c r="M316" s="335"/>
      <c r="N316" s="336"/>
      <c r="P316" s="337"/>
      <c r="Q316" s="335"/>
      <c r="R316" s="335"/>
      <c r="S316" s="335"/>
      <c r="T316" s="335"/>
      <c r="U316" s="336"/>
      <c r="W316" s="337"/>
      <c r="X316" s="335"/>
      <c r="Y316" s="335"/>
      <c r="Z316" s="335"/>
      <c r="AA316" s="335"/>
      <c r="AB316" s="336"/>
      <c r="AD316" s="337"/>
      <c r="AE316" s="335"/>
      <c r="AF316" s="335"/>
      <c r="AG316" s="335"/>
      <c r="AH316" s="335"/>
      <c r="AI316" s="336"/>
      <c r="AK316" s="337"/>
      <c r="AL316" s="335"/>
      <c r="AM316" s="335"/>
      <c r="AN316" s="335"/>
      <c r="AO316" s="335"/>
      <c r="AP316" s="336"/>
      <c r="AR316" s="337"/>
      <c r="AS316" s="335"/>
      <c r="AT316" s="335"/>
      <c r="AU316" s="335"/>
      <c r="AV316" s="335"/>
      <c r="AW316" s="336"/>
      <c r="AY316" s="337"/>
      <c r="AZ316" s="335"/>
      <c r="BA316" s="335"/>
      <c r="BB316" s="335"/>
      <c r="BC316" s="335"/>
      <c r="BD316" s="336"/>
      <c r="BF316" s="337"/>
      <c r="BG316" s="335"/>
      <c r="BH316" s="335"/>
      <c r="BI316" s="335"/>
      <c r="BJ316" s="335"/>
      <c r="BK316" s="336"/>
      <c r="BM316" s="337"/>
      <c r="BN316" s="335"/>
      <c r="BO316" s="335"/>
      <c r="BP316" s="335"/>
      <c r="BQ316" s="335"/>
      <c r="BR316" s="336"/>
      <c r="BT316" s="337"/>
      <c r="BU316" s="335"/>
      <c r="BV316" s="335"/>
      <c r="BW316" s="335"/>
      <c r="BX316" s="335"/>
      <c r="BY316" s="336"/>
      <c r="CA316" s="337"/>
      <c r="CB316" s="335"/>
      <c r="CC316" s="335"/>
      <c r="CD316" s="335"/>
      <c r="CE316" s="335"/>
      <c r="CF316" s="336"/>
      <c r="CH316" s="337"/>
      <c r="CI316" s="335"/>
      <c r="CJ316" s="335"/>
      <c r="CK316" s="335"/>
      <c r="CL316" s="335"/>
      <c r="CM316" s="336"/>
      <c r="CO316" s="337"/>
      <c r="CP316" s="335"/>
      <c r="CQ316" s="335"/>
      <c r="CR316" s="335"/>
      <c r="CS316" s="335"/>
      <c r="CT316" s="336"/>
      <c r="CV316" s="337"/>
      <c r="CW316" s="335"/>
      <c r="CX316" s="335"/>
      <c r="CY316" s="335"/>
      <c r="CZ316" s="335"/>
      <c r="DA316" s="336"/>
      <c r="DC316" s="337"/>
      <c r="DD316" s="335"/>
      <c r="DE316" s="335"/>
      <c r="DF316" s="335"/>
      <c r="DG316" s="335"/>
      <c r="DH316" s="336"/>
      <c r="DJ316" s="337"/>
      <c r="DK316" s="335"/>
      <c r="DL316" s="335"/>
      <c r="DM316" s="335"/>
      <c r="DN316" s="335"/>
      <c r="DO316" s="336"/>
      <c r="DQ316" s="337"/>
      <c r="DR316" s="335"/>
      <c r="DS316" s="335"/>
      <c r="DT316" s="335"/>
      <c r="DU316" s="335"/>
      <c r="DV316" s="336"/>
      <c r="DX316" s="337"/>
      <c r="DY316" s="335"/>
      <c r="DZ316" s="335"/>
      <c r="EA316" s="335"/>
      <c r="EB316" s="335"/>
      <c r="EC316" s="336"/>
      <c r="EE316" s="337"/>
      <c r="EF316" s="335"/>
      <c r="EG316" s="335"/>
      <c r="EH316" s="335"/>
      <c r="EI316" s="335"/>
      <c r="EJ316" s="336"/>
      <c r="EL316" s="337"/>
      <c r="EM316" s="335"/>
      <c r="EN316" s="335"/>
      <c r="EO316" s="335"/>
      <c r="EP316" s="335"/>
      <c r="EQ316" s="336"/>
      <c r="ES316" s="337"/>
      <c r="ET316" s="335"/>
      <c r="EU316" s="335"/>
      <c r="EV316" s="335"/>
      <c r="EW316" s="335"/>
      <c r="EX316" s="336"/>
      <c r="EZ316" s="337"/>
      <c r="FA316" s="335"/>
      <c r="FB316" s="335"/>
      <c r="FC316" s="335"/>
      <c r="FD316" s="335"/>
      <c r="FE316" s="336"/>
      <c r="FG316" s="337"/>
      <c r="FH316" s="335"/>
      <c r="FI316" s="335"/>
      <c r="FJ316" s="335"/>
      <c r="FK316" s="335"/>
      <c r="FL316" s="336"/>
      <c r="FN316" s="337"/>
      <c r="FO316" s="335"/>
      <c r="FP316" s="335"/>
      <c r="FQ316" s="335"/>
      <c r="FR316" s="335"/>
      <c r="FS316" s="336"/>
      <c r="FU316" s="337"/>
      <c r="FV316" s="335"/>
      <c r="FW316" s="335"/>
      <c r="FX316" s="335"/>
      <c r="FY316" s="335"/>
      <c r="FZ316" s="336"/>
      <c r="GB316" s="337"/>
      <c r="GC316" s="335"/>
      <c r="GD316" s="335"/>
      <c r="GE316" s="335"/>
      <c r="GF316" s="335"/>
      <c r="GG316" s="336"/>
      <c r="GI316" s="337"/>
      <c r="GJ316" s="335"/>
      <c r="GK316" s="335"/>
      <c r="GL316" s="335"/>
      <c r="GM316" s="335"/>
      <c r="GN316" s="336"/>
      <c r="GP316" s="337"/>
      <c r="GQ316" s="335"/>
      <c r="GR316" s="335"/>
      <c r="GS316" s="335"/>
      <c r="GT316" s="335"/>
      <c r="GU316" s="336"/>
      <c r="GW316" s="337"/>
      <c r="GX316" s="335"/>
      <c r="GY316" s="335"/>
      <c r="GZ316" s="335"/>
      <c r="HA316" s="335"/>
      <c r="HB316" s="336"/>
      <c r="HD316" s="337"/>
      <c r="HE316" s="335"/>
      <c r="HF316" s="335"/>
      <c r="HG316" s="335"/>
      <c r="HH316" s="335"/>
      <c r="HI316" s="336"/>
      <c r="HK316" s="337"/>
      <c r="HL316" s="335"/>
      <c r="HM316" s="335"/>
      <c r="HN316" s="335"/>
      <c r="HO316" s="335"/>
      <c r="HP316" s="336"/>
      <c r="HR316" s="337"/>
      <c r="HS316" s="335"/>
      <c r="HT316" s="335"/>
      <c r="HU316" s="335"/>
      <c r="HV316" s="335"/>
      <c r="HW316" s="336"/>
      <c r="HY316" s="337"/>
      <c r="HZ316" s="335"/>
      <c r="IA316" s="335"/>
      <c r="IB316" s="335"/>
      <c r="IC316" s="335"/>
      <c r="ID316" s="336"/>
      <c r="IF316" s="337"/>
      <c r="IG316" s="335"/>
      <c r="IH316" s="335"/>
      <c r="II316" s="335"/>
      <c r="IJ316" s="335"/>
      <c r="IK316" s="336"/>
      <c r="IM316" s="337"/>
      <c r="IN316" s="335"/>
      <c r="IO316" s="335"/>
      <c r="IP316" s="335"/>
      <c r="IQ316" s="335"/>
      <c r="IR316" s="336"/>
      <c r="IT316" s="337"/>
      <c r="IU316" s="335"/>
    </row>
    <row r="317" spans="1:255" ht="12.75" outlineLevel="1">
      <c r="A317" s="274" t="str">
        <f t="shared" ref="A317:A325" si="110">LEFT(B317,3)</f>
        <v>561</v>
      </c>
      <c r="B317" s="270" t="s">
        <v>2656</v>
      </c>
      <c r="C317" s="270" t="s">
        <v>2657</v>
      </c>
      <c r="D317" s="292">
        <f>IF(VLOOKUP($A317,'hk2018'!$A:$G,1)=$A317,VLOOKUP($A317,'hk2018'!$A:$G,6),0)</f>
        <v>0</v>
      </c>
      <c r="E317" s="292">
        <f>IF(VLOOKUP($A317,'hk2018'!$A:$G,1)=$A317,VLOOKUP($A317,'hk2018'!$A:$G,7),0)</f>
        <v>0</v>
      </c>
      <c r="F317" s="292">
        <f>IF(VLOOKUP($A317,'hk2018'!$A:$H,1)=$A317,VLOOKUP($A317,'hk2018'!$A:$H,8),0)</f>
        <v>0</v>
      </c>
      <c r="G317" s="293">
        <f t="shared" si="108"/>
        <v>0</v>
      </c>
      <c r="H317" s="292">
        <f>IF(VLOOKUP($A317,'hk2017'!$A:$G,1)=$A317,VLOOKUP($A317,'hk2017'!$A:$G,6),0)</f>
        <v>0</v>
      </c>
      <c r="I317" s="292">
        <f>IF(VLOOKUP($A317,'hk2017'!$A:$G,1)=$A317,VLOOKUP($A317,'hk2017'!$A:$G,7),0)</f>
        <v>0</v>
      </c>
      <c r="J317" s="292">
        <f>IF(VLOOKUP($A317,'hk2017'!$A:$H,1)=$A317,VLOOKUP($A317,'hk2017'!$A:$H,8),0)</f>
        <v>0</v>
      </c>
      <c r="K317" s="294">
        <f t="shared" si="109"/>
        <v>0</v>
      </c>
      <c r="L317" s="301"/>
    </row>
    <row r="318" spans="1:255" ht="12.75" outlineLevel="1">
      <c r="A318" s="274" t="str">
        <f t="shared" si="110"/>
        <v>562</v>
      </c>
      <c r="B318" s="270" t="s">
        <v>2658</v>
      </c>
      <c r="C318" s="270" t="s">
        <v>2659</v>
      </c>
      <c r="D318" s="292">
        <f>IF(VLOOKUP($A318,'hk2018'!$A:$G,1)=$A318,VLOOKUP($A318,'hk2018'!$A:$G,6),0)</f>
        <v>0</v>
      </c>
      <c r="E318" s="292">
        <f>IF(VLOOKUP($A318,'hk2018'!$A:$G,1)=$A318,VLOOKUP($A318,'hk2018'!$A:$G,7),0)</f>
        <v>91129.73</v>
      </c>
      <c r="F318" s="292">
        <f>IF(VLOOKUP($A318,'hk2018'!$A:$H,1)=$A318,VLOOKUP($A318,'hk2018'!$A:$H,8),0)</f>
        <v>0</v>
      </c>
      <c r="G318" s="293">
        <f t="shared" si="108"/>
        <v>91129.73</v>
      </c>
      <c r="H318" s="292">
        <f>IF(VLOOKUP($A318,'hk2017'!$A:$G,1)=$A318,VLOOKUP($A318,'hk2017'!$A:$G,6),0)</f>
        <v>0</v>
      </c>
      <c r="I318" s="292">
        <f>IF(VLOOKUP($A318,'hk2017'!$A:$G,1)=$A318,VLOOKUP($A318,'hk2017'!$A:$G,7),0)</f>
        <v>93141.17</v>
      </c>
      <c r="J318" s="292">
        <f>IF(VLOOKUP($A318,'hk2017'!$A:$H,1)=$A318,VLOOKUP($A318,'hk2017'!$A:$H,8),0)</f>
        <v>0</v>
      </c>
      <c r="K318" s="294">
        <f t="shared" si="109"/>
        <v>93141.17</v>
      </c>
      <c r="L318" s="301"/>
    </row>
    <row r="319" spans="1:255" ht="12.75" outlineLevel="1">
      <c r="A319" s="274" t="str">
        <f t="shared" si="110"/>
        <v>563</v>
      </c>
      <c r="B319" s="270" t="s">
        <v>2660</v>
      </c>
      <c r="C319" s="270" t="s">
        <v>2661</v>
      </c>
      <c r="D319" s="292">
        <f>IF(VLOOKUP($A319,'hk2018'!$A:$G,1)=$A319,VLOOKUP($A319,'hk2018'!$A:$G,6),0)</f>
        <v>0</v>
      </c>
      <c r="E319" s="292">
        <f>IF(VLOOKUP($A319,'hk2018'!$A:$G,1)=$A319,VLOOKUP($A319,'hk2018'!$A:$G,7),0)</f>
        <v>14.18</v>
      </c>
      <c r="F319" s="292">
        <f>IF(VLOOKUP($A319,'hk2018'!$A:$H,1)=$A319,VLOOKUP($A319,'hk2018'!$A:$H,8),0)</f>
        <v>0</v>
      </c>
      <c r="G319" s="293">
        <f t="shared" si="108"/>
        <v>14.18</v>
      </c>
      <c r="H319" s="292">
        <f>IF(VLOOKUP($A319,'hk2017'!$A:$G,1)=$A319,VLOOKUP($A319,'hk2017'!$A:$G,6),0)</f>
        <v>0</v>
      </c>
      <c r="I319" s="292">
        <f>IF(VLOOKUP($A319,'hk2017'!$A:$G,1)=$A319,VLOOKUP($A319,'hk2017'!$A:$G,7),0)</f>
        <v>30.17</v>
      </c>
      <c r="J319" s="292">
        <f>IF(VLOOKUP($A319,'hk2017'!$A:$H,1)=$A319,VLOOKUP($A319,'hk2017'!$A:$H,8),0)</f>
        <v>0</v>
      </c>
      <c r="K319" s="294">
        <f t="shared" si="109"/>
        <v>30.17</v>
      </c>
      <c r="L319" s="301"/>
    </row>
    <row r="320" spans="1:255" ht="12.75" outlineLevel="1">
      <c r="A320" s="274" t="str">
        <f t="shared" si="110"/>
        <v>564</v>
      </c>
      <c r="B320" s="270" t="s">
        <v>2662</v>
      </c>
      <c r="C320" s="270" t="s">
        <v>2663</v>
      </c>
      <c r="D320" s="292">
        <f>IF(VLOOKUP($A320,'hk2018'!$A:$G,1)=$A320,VLOOKUP($A320,'hk2018'!$A:$G,6),0)</f>
        <v>0</v>
      </c>
      <c r="E320" s="292">
        <f>IF(VLOOKUP($A320,'hk2018'!$A:$G,1)=$A320,VLOOKUP($A320,'hk2018'!$A:$G,7),0)</f>
        <v>0</v>
      </c>
      <c r="F320" s="292">
        <f>IF(VLOOKUP($A320,'hk2018'!$A:$H,1)=$A320,VLOOKUP($A320,'hk2018'!$A:$H,8),0)</f>
        <v>0</v>
      </c>
      <c r="G320" s="293">
        <f t="shared" si="108"/>
        <v>0</v>
      </c>
      <c r="H320" s="292">
        <f>IF(VLOOKUP($A320,'hk2017'!$A:$G,1)=$A320,VLOOKUP($A320,'hk2017'!$A:$G,6),0)</f>
        <v>0</v>
      </c>
      <c r="I320" s="292">
        <f>IF(VLOOKUP($A320,'hk2017'!$A:$G,1)=$A320,VLOOKUP($A320,'hk2017'!$A:$G,7),0)</f>
        <v>0</v>
      </c>
      <c r="J320" s="292">
        <f>IF(VLOOKUP($A320,'hk2017'!$A:$H,1)=$A320,VLOOKUP($A320,'hk2017'!$A:$H,8),0)</f>
        <v>0</v>
      </c>
      <c r="K320" s="294">
        <f t="shared" si="109"/>
        <v>0</v>
      </c>
      <c r="L320" s="301"/>
    </row>
    <row r="321" spans="1:255" ht="12.75" outlineLevel="1">
      <c r="A321" s="266" t="s">
        <v>971</v>
      </c>
      <c r="B321" s="270"/>
      <c r="C321" s="270"/>
      <c r="D321" s="292">
        <f>IF(VLOOKUP($A321,'hk2018'!$A:$G,1)=$A321,VLOOKUP($A321,'hk2018'!$A:$G,6),0)</f>
        <v>0</v>
      </c>
      <c r="E321" s="292">
        <f>IF(VLOOKUP($A321,'hk2018'!$A:$G,1)=$A321,VLOOKUP($A321,'hk2018'!$A:$G,7),0)</f>
        <v>0</v>
      </c>
      <c r="F321" s="292">
        <f>IF(VLOOKUP($A321,'hk2018'!$A:$H,1)=$A321,VLOOKUP($A321,'hk2018'!$A:$H,8),0)</f>
        <v>0</v>
      </c>
      <c r="G321" s="293">
        <f t="shared" si="108"/>
        <v>0</v>
      </c>
      <c r="H321" s="292">
        <f>IF(VLOOKUP($A321,'hk2017'!$A:$G,1)=$A321,VLOOKUP($A321,'hk2017'!$A:$G,6),0)</f>
        <v>0</v>
      </c>
      <c r="I321" s="292">
        <f>IF(VLOOKUP($A321,'hk2017'!$A:$G,1)=$A321,VLOOKUP($A321,'hk2017'!$A:$G,7),0)</f>
        <v>0</v>
      </c>
      <c r="J321" s="292">
        <f>IF(VLOOKUP($A321,'hk2017'!$A:$H,1)=$A321,VLOOKUP($A321,'hk2017'!$A:$H,8),0)</f>
        <v>0</v>
      </c>
      <c r="K321" s="294">
        <f t="shared" si="109"/>
        <v>0</v>
      </c>
      <c r="L321" s="301"/>
    </row>
    <row r="322" spans="1:255" ht="12.75" outlineLevel="1">
      <c r="A322" s="274" t="str">
        <f t="shared" si="110"/>
        <v>566</v>
      </c>
      <c r="B322" s="270" t="s">
        <v>2664</v>
      </c>
      <c r="C322" s="270" t="s">
        <v>2665</v>
      </c>
      <c r="D322" s="292">
        <f>IF(VLOOKUP($A322,'hk2018'!$A:$G,1)=$A322,VLOOKUP($A322,'hk2018'!$A:$G,6),0)</f>
        <v>0</v>
      </c>
      <c r="E322" s="292">
        <f>IF(VLOOKUP($A322,'hk2018'!$A:$G,1)=$A322,VLOOKUP($A322,'hk2018'!$A:$G,7),0)</f>
        <v>0</v>
      </c>
      <c r="F322" s="292">
        <f>IF(VLOOKUP($A322,'hk2018'!$A:$H,1)=$A322,VLOOKUP($A322,'hk2018'!$A:$H,8),0)</f>
        <v>0</v>
      </c>
      <c r="G322" s="293">
        <f t="shared" si="108"/>
        <v>0</v>
      </c>
      <c r="H322" s="292">
        <f>IF(VLOOKUP($A322,'hk2017'!$A:$G,1)=$A322,VLOOKUP($A322,'hk2017'!$A:$G,6),0)</f>
        <v>0</v>
      </c>
      <c r="I322" s="292">
        <f>IF(VLOOKUP($A322,'hk2017'!$A:$G,1)=$A322,VLOOKUP($A322,'hk2017'!$A:$G,7),0)</f>
        <v>0</v>
      </c>
      <c r="J322" s="292">
        <f>IF(VLOOKUP($A322,'hk2017'!$A:$H,1)=$A322,VLOOKUP($A322,'hk2017'!$A:$H,8),0)</f>
        <v>0</v>
      </c>
      <c r="K322" s="294">
        <f t="shared" si="109"/>
        <v>0</v>
      </c>
      <c r="L322" s="301"/>
    </row>
    <row r="323" spans="1:255" ht="12.75" outlineLevel="1">
      <c r="A323" s="274" t="str">
        <f t="shared" si="110"/>
        <v>567</v>
      </c>
      <c r="B323" s="270" t="s">
        <v>2666</v>
      </c>
      <c r="C323" s="270" t="s">
        <v>2667</v>
      </c>
      <c r="D323" s="292">
        <f>IF(VLOOKUP($A323,'hk2018'!$A:$G,1)=$A323,VLOOKUP($A323,'hk2018'!$A:$G,6),0)</f>
        <v>0</v>
      </c>
      <c r="E323" s="292">
        <f>IF(VLOOKUP($A323,'hk2018'!$A:$G,1)=$A323,VLOOKUP($A323,'hk2018'!$A:$G,7),0)</f>
        <v>0</v>
      </c>
      <c r="F323" s="292">
        <f>IF(VLOOKUP($A323,'hk2018'!$A:$H,1)=$A323,VLOOKUP($A323,'hk2018'!$A:$H,8),0)</f>
        <v>0</v>
      </c>
      <c r="G323" s="293">
        <f t="shared" si="108"/>
        <v>0</v>
      </c>
      <c r="H323" s="292">
        <f>IF(VLOOKUP($A323,'hk2017'!$A:$G,1)=$A323,VLOOKUP($A323,'hk2017'!$A:$G,6),0)</f>
        <v>0</v>
      </c>
      <c r="I323" s="292">
        <f>IF(VLOOKUP($A323,'hk2017'!$A:$G,1)=$A323,VLOOKUP($A323,'hk2017'!$A:$G,7),0)</f>
        <v>0</v>
      </c>
      <c r="J323" s="292">
        <f>IF(VLOOKUP($A323,'hk2017'!$A:$H,1)=$A323,VLOOKUP($A323,'hk2017'!$A:$H,8),0)</f>
        <v>0</v>
      </c>
      <c r="K323" s="294">
        <f t="shared" si="109"/>
        <v>0</v>
      </c>
      <c r="L323" s="301"/>
    </row>
    <row r="324" spans="1:255" ht="12.75" outlineLevel="1">
      <c r="A324" s="274" t="str">
        <f t="shared" si="110"/>
        <v>568</v>
      </c>
      <c r="B324" s="270" t="s">
        <v>2668</v>
      </c>
      <c r="C324" s="270" t="s">
        <v>2669</v>
      </c>
      <c r="D324" s="292">
        <f>IF(VLOOKUP($A324,'hk2018'!$A:$G,1)=$A324,VLOOKUP($A324,'hk2018'!$A:$G,6),0)</f>
        <v>0</v>
      </c>
      <c r="E324" s="292">
        <f>IF(VLOOKUP($A324,'hk2018'!$A:$G,1)=$A324,VLOOKUP($A324,'hk2018'!$A:$G,7),0)</f>
        <v>9640.0300000000007</v>
      </c>
      <c r="F324" s="292">
        <f>IF(VLOOKUP($A324,'hk2018'!$A:$H,1)=$A324,VLOOKUP($A324,'hk2018'!$A:$H,8),0)</f>
        <v>0</v>
      </c>
      <c r="G324" s="293">
        <f t="shared" si="108"/>
        <v>9640.0300000000007</v>
      </c>
      <c r="H324" s="292">
        <f>IF(VLOOKUP($A324,'hk2017'!$A:$G,1)=$A324,VLOOKUP($A324,'hk2017'!$A:$G,6),0)</f>
        <v>0</v>
      </c>
      <c r="I324" s="292">
        <f>IF(VLOOKUP($A324,'hk2017'!$A:$G,1)=$A324,VLOOKUP($A324,'hk2017'!$A:$G,7),0)</f>
        <v>5141.91</v>
      </c>
      <c r="J324" s="292">
        <f>IF(VLOOKUP($A324,'hk2017'!$A:$H,1)=$A324,VLOOKUP($A324,'hk2017'!$A:$H,8),0)</f>
        <v>0.3</v>
      </c>
      <c r="K324" s="294">
        <f t="shared" si="109"/>
        <v>5141.6099999999997</v>
      </c>
      <c r="L324" s="301"/>
    </row>
    <row r="325" spans="1:255" ht="12.75" outlineLevel="1">
      <c r="A325" s="274" t="str">
        <f t="shared" si="110"/>
        <v>569</v>
      </c>
      <c r="B325" s="270" t="s">
        <v>2670</v>
      </c>
      <c r="C325" s="270" t="s">
        <v>2671</v>
      </c>
      <c r="D325" s="292">
        <f>IF(VLOOKUP($A325,'hk2018'!$A:$G,1)=$A325,VLOOKUP($A325,'hk2018'!$A:$G,6),0)</f>
        <v>0</v>
      </c>
      <c r="E325" s="292">
        <f>IF(VLOOKUP($A325,'hk2018'!$A:$G,1)=$A325,VLOOKUP($A325,'hk2018'!$A:$G,7),0)</f>
        <v>0</v>
      </c>
      <c r="F325" s="292">
        <f>IF(VLOOKUP($A325,'hk2018'!$A:$H,1)=$A325,VLOOKUP($A325,'hk2018'!$A:$H,8),0)</f>
        <v>0</v>
      </c>
      <c r="G325" s="293">
        <f t="shared" si="108"/>
        <v>0</v>
      </c>
      <c r="H325" s="292">
        <f>IF(VLOOKUP($A325,'hk2017'!$A:$G,1)=$A325,VLOOKUP($A325,'hk2017'!$A:$G,6),0)</f>
        <v>0</v>
      </c>
      <c r="I325" s="292">
        <f>IF(VLOOKUP($A325,'hk2017'!$A:$G,1)=$A325,VLOOKUP($A325,'hk2017'!$A:$G,7),0)</f>
        <v>0</v>
      </c>
      <c r="J325" s="292">
        <f>IF(VLOOKUP($A325,'hk2017'!$A:$H,1)=$A325,VLOOKUP($A325,'hk2017'!$A:$H,8),0)</f>
        <v>0</v>
      </c>
      <c r="K325" s="294">
        <f t="shared" si="109"/>
        <v>0</v>
      </c>
      <c r="L325" s="301"/>
    </row>
    <row r="326" spans="1:255" ht="13.5" outlineLevel="1" thickBot="1">
      <c r="A326" s="274"/>
      <c r="B326" s="270"/>
      <c r="C326" s="270"/>
      <c r="H326" s="318"/>
      <c r="I326" s="318"/>
      <c r="J326" s="318"/>
      <c r="K326" s="320"/>
      <c r="L326" s="301"/>
    </row>
    <row r="327" spans="1:255" ht="12.75">
      <c r="A327" s="333" t="s">
        <v>1233</v>
      </c>
      <c r="B327" s="313"/>
      <c r="C327" s="314" t="s">
        <v>2672</v>
      </c>
      <c r="D327" s="283">
        <f t="shared" ref="D327:K327" si="111">SUM(D328:D329)</f>
        <v>0</v>
      </c>
      <c r="E327" s="283">
        <f t="shared" si="111"/>
        <v>0</v>
      </c>
      <c r="F327" s="283">
        <f t="shared" si="111"/>
        <v>0</v>
      </c>
      <c r="G327" s="284">
        <f t="shared" si="111"/>
        <v>0</v>
      </c>
      <c r="H327" s="283">
        <f t="shared" si="111"/>
        <v>0</v>
      </c>
      <c r="I327" s="283">
        <f t="shared" si="111"/>
        <v>0</v>
      </c>
      <c r="J327" s="283">
        <f t="shared" si="111"/>
        <v>0</v>
      </c>
      <c r="K327" s="285">
        <f t="shared" si="111"/>
        <v>0</v>
      </c>
      <c r="L327" s="301"/>
      <c r="M327" s="335"/>
      <c r="N327" s="336"/>
      <c r="P327" s="337"/>
      <c r="Q327" s="335"/>
      <c r="R327" s="335"/>
      <c r="S327" s="335"/>
      <c r="T327" s="335"/>
      <c r="U327" s="336"/>
      <c r="W327" s="337"/>
      <c r="X327" s="335"/>
      <c r="Y327" s="335"/>
      <c r="Z327" s="335"/>
      <c r="AA327" s="335"/>
      <c r="AB327" s="336"/>
      <c r="AD327" s="337"/>
      <c r="AE327" s="335"/>
      <c r="AF327" s="335"/>
      <c r="AG327" s="335"/>
      <c r="AH327" s="335"/>
      <c r="AI327" s="336"/>
      <c r="AK327" s="337"/>
      <c r="AL327" s="335"/>
      <c r="AM327" s="335"/>
      <c r="AN327" s="335"/>
      <c r="AO327" s="335"/>
      <c r="AP327" s="336"/>
      <c r="AR327" s="337"/>
      <c r="AS327" s="335"/>
      <c r="AT327" s="335"/>
      <c r="AU327" s="335"/>
      <c r="AV327" s="335"/>
      <c r="AW327" s="336"/>
      <c r="AY327" s="337"/>
      <c r="AZ327" s="335"/>
      <c r="BA327" s="335"/>
      <c r="BB327" s="335"/>
      <c r="BC327" s="335"/>
      <c r="BD327" s="336"/>
      <c r="BF327" s="337"/>
      <c r="BG327" s="335"/>
      <c r="BH327" s="335"/>
      <c r="BI327" s="335"/>
      <c r="BJ327" s="335"/>
      <c r="BK327" s="336"/>
      <c r="BM327" s="337"/>
      <c r="BN327" s="335"/>
      <c r="BO327" s="335"/>
      <c r="BP327" s="335"/>
      <c r="BQ327" s="335"/>
      <c r="BR327" s="336"/>
      <c r="BT327" s="337"/>
      <c r="BU327" s="335"/>
      <c r="BV327" s="335"/>
      <c r="BW327" s="335"/>
      <c r="BX327" s="335"/>
      <c r="BY327" s="336"/>
      <c r="CA327" s="337"/>
      <c r="CB327" s="335"/>
      <c r="CC327" s="335"/>
      <c r="CD327" s="335"/>
      <c r="CE327" s="335"/>
      <c r="CF327" s="336"/>
      <c r="CH327" s="337"/>
      <c r="CI327" s="335"/>
      <c r="CJ327" s="335"/>
      <c r="CK327" s="335"/>
      <c r="CL327" s="335"/>
      <c r="CM327" s="336"/>
      <c r="CO327" s="337"/>
      <c r="CP327" s="335"/>
      <c r="CQ327" s="335"/>
      <c r="CR327" s="335"/>
      <c r="CS327" s="335"/>
      <c r="CT327" s="336"/>
      <c r="CV327" s="337"/>
      <c r="CW327" s="335"/>
      <c r="CX327" s="335"/>
      <c r="CY327" s="335"/>
      <c r="CZ327" s="335"/>
      <c r="DA327" s="336"/>
      <c r="DC327" s="337"/>
      <c r="DD327" s="335"/>
      <c r="DE327" s="335"/>
      <c r="DF327" s="335"/>
      <c r="DG327" s="335"/>
      <c r="DH327" s="336"/>
      <c r="DJ327" s="337"/>
      <c r="DK327" s="335"/>
      <c r="DL327" s="335"/>
      <c r="DM327" s="335"/>
      <c r="DN327" s="335"/>
      <c r="DO327" s="336"/>
      <c r="DQ327" s="337"/>
      <c r="DR327" s="335"/>
      <c r="DS327" s="335"/>
      <c r="DT327" s="335"/>
      <c r="DU327" s="335"/>
      <c r="DV327" s="336"/>
      <c r="DX327" s="337"/>
      <c r="DY327" s="335"/>
      <c r="DZ327" s="335"/>
      <c r="EA327" s="335"/>
      <c r="EB327" s="335"/>
      <c r="EC327" s="336"/>
      <c r="EE327" s="337"/>
      <c r="EF327" s="335"/>
      <c r="EG327" s="335"/>
      <c r="EH327" s="335"/>
      <c r="EI327" s="335"/>
      <c r="EJ327" s="336"/>
      <c r="EL327" s="337"/>
      <c r="EM327" s="335"/>
      <c r="EN327" s="335"/>
      <c r="EO327" s="335"/>
      <c r="EP327" s="335"/>
      <c r="EQ327" s="336"/>
      <c r="ES327" s="337"/>
      <c r="ET327" s="335"/>
      <c r="EU327" s="335"/>
      <c r="EV327" s="335"/>
      <c r="EW327" s="335"/>
      <c r="EX327" s="336"/>
      <c r="EZ327" s="337"/>
      <c r="FA327" s="335"/>
      <c r="FB327" s="335"/>
      <c r="FC327" s="335"/>
      <c r="FD327" s="335"/>
      <c r="FE327" s="336"/>
      <c r="FG327" s="337"/>
      <c r="FH327" s="335"/>
      <c r="FI327" s="335"/>
      <c r="FJ327" s="335"/>
      <c r="FK327" s="335"/>
      <c r="FL327" s="336"/>
      <c r="FN327" s="337"/>
      <c r="FO327" s="335"/>
      <c r="FP327" s="335"/>
      <c r="FQ327" s="335"/>
      <c r="FR327" s="335"/>
      <c r="FS327" s="336"/>
      <c r="FU327" s="337"/>
      <c r="FV327" s="335"/>
      <c r="FW327" s="335"/>
      <c r="FX327" s="335"/>
      <c r="FY327" s="335"/>
      <c r="FZ327" s="336"/>
      <c r="GB327" s="337"/>
      <c r="GC327" s="335"/>
      <c r="GD327" s="335"/>
      <c r="GE327" s="335"/>
      <c r="GF327" s="335"/>
      <c r="GG327" s="336"/>
      <c r="GI327" s="337"/>
      <c r="GJ327" s="335"/>
      <c r="GK327" s="335"/>
      <c r="GL327" s="335"/>
      <c r="GM327" s="335"/>
      <c r="GN327" s="336"/>
      <c r="GP327" s="337"/>
      <c r="GQ327" s="335"/>
      <c r="GR327" s="335"/>
      <c r="GS327" s="335"/>
      <c r="GT327" s="335"/>
      <c r="GU327" s="336"/>
      <c r="GW327" s="337"/>
      <c r="GX327" s="335"/>
      <c r="GY327" s="335"/>
      <c r="GZ327" s="335"/>
      <c r="HA327" s="335"/>
      <c r="HB327" s="336"/>
      <c r="HD327" s="337"/>
      <c r="HE327" s="335"/>
      <c r="HF327" s="335"/>
      <c r="HG327" s="335"/>
      <c r="HH327" s="335"/>
      <c r="HI327" s="336"/>
      <c r="HK327" s="337"/>
      <c r="HL327" s="335"/>
      <c r="HM327" s="335"/>
      <c r="HN327" s="335"/>
      <c r="HO327" s="335"/>
      <c r="HP327" s="336"/>
      <c r="HR327" s="337"/>
      <c r="HS327" s="335"/>
      <c r="HT327" s="335"/>
      <c r="HU327" s="335"/>
      <c r="HV327" s="335"/>
      <c r="HW327" s="336"/>
      <c r="HY327" s="337"/>
      <c r="HZ327" s="335"/>
      <c r="IA327" s="335"/>
      <c r="IB327" s="335"/>
      <c r="IC327" s="335"/>
      <c r="ID327" s="336"/>
      <c r="IF327" s="337"/>
      <c r="IG327" s="335"/>
      <c r="IH327" s="335"/>
      <c r="II327" s="335"/>
      <c r="IJ327" s="335"/>
      <c r="IK327" s="336"/>
      <c r="IM327" s="337"/>
      <c r="IN327" s="335"/>
      <c r="IO327" s="335"/>
      <c r="IP327" s="335"/>
      <c r="IQ327" s="335"/>
      <c r="IR327" s="336"/>
      <c r="IT327" s="337"/>
      <c r="IU327" s="335"/>
    </row>
    <row r="328" spans="1:255" ht="12.75" outlineLevel="1">
      <c r="A328" s="274" t="str">
        <f>LEFT(B328,3)</f>
        <v>574</v>
      </c>
      <c r="B328" s="270" t="s">
        <v>2673</v>
      </c>
      <c r="C328" s="270" t="s">
        <v>2674</v>
      </c>
      <c r="D328" s="292">
        <f>IF(VLOOKUP($A328,'hk2018'!$A:$G,1)=$A328,VLOOKUP($A328,'hk2018'!$A:$G,6),0)</f>
        <v>0</v>
      </c>
      <c r="E328" s="292">
        <f>IF(VLOOKUP($A328,'hk2018'!$A:$G,1)=$A328,VLOOKUP($A328,'hk2018'!$A:$G,7),0)</f>
        <v>0</v>
      </c>
      <c r="F328" s="292">
        <f>IF(VLOOKUP($A328,'hk2018'!$A:$H,1)=$A328,VLOOKUP($A328,'hk2018'!$A:$H,8),0)</f>
        <v>0</v>
      </c>
      <c r="G328" s="293">
        <f>SUM(D328+E328-F328)</f>
        <v>0</v>
      </c>
      <c r="H328" s="292">
        <f>IF(VLOOKUP($A328,'hk2017'!$A:$G,1)=$A328,VLOOKUP($A328,'hk2017'!$A:$G,6),0)</f>
        <v>0</v>
      </c>
      <c r="I328" s="292">
        <f>IF(VLOOKUP($A328,'hk2017'!$A:$G,1)=$A328,VLOOKUP($A328,'hk2017'!$A:$G,7),0)</f>
        <v>0</v>
      </c>
      <c r="J328" s="292">
        <f>IF(VLOOKUP($A328,'hk2017'!$A:$H,1)=$A328,VLOOKUP($A328,'hk2017'!$A:$H,8),0)</f>
        <v>0</v>
      </c>
      <c r="K328" s="294">
        <f>SUM(H328+I328-J328)</f>
        <v>0</v>
      </c>
      <c r="L328" s="301"/>
    </row>
    <row r="329" spans="1:255" ht="12.75" outlineLevel="1">
      <c r="A329" s="274" t="str">
        <f>LEFT(B329,3)</f>
        <v>579</v>
      </c>
      <c r="B329" s="270" t="s">
        <v>2675</v>
      </c>
      <c r="C329" s="270" t="s">
        <v>2676</v>
      </c>
      <c r="D329" s="292">
        <f>IF(VLOOKUP($A329,'hk2018'!$A:$G,1)=$A329,VLOOKUP($A329,'hk2018'!$A:$G,6),0)</f>
        <v>0</v>
      </c>
      <c r="E329" s="292">
        <f>IF(VLOOKUP($A329,'hk2018'!$A:$G,1)=$A329,VLOOKUP($A329,'hk2018'!$A:$G,7),0)</f>
        <v>0</v>
      </c>
      <c r="F329" s="292">
        <f>IF(VLOOKUP($A329,'hk2018'!$A:$H,1)=$A329,VLOOKUP($A329,'hk2018'!$A:$H,8),0)</f>
        <v>0</v>
      </c>
      <c r="G329" s="293">
        <f>SUM(D329+E329-F329)</f>
        <v>0</v>
      </c>
      <c r="H329" s="292">
        <f>IF(VLOOKUP($A329,'hk2017'!$A:$G,1)=$A329,VLOOKUP($A329,'hk2017'!$A:$G,6),0)</f>
        <v>0</v>
      </c>
      <c r="I329" s="292">
        <f>IF(VLOOKUP($A329,'hk2017'!$A:$G,1)=$A329,VLOOKUP($A329,'hk2017'!$A:$G,7),0)</f>
        <v>0</v>
      </c>
      <c r="J329" s="292">
        <f>IF(VLOOKUP($A329,'hk2017'!$A:$H,1)=$A329,VLOOKUP($A329,'hk2017'!$A:$H,8),0)</f>
        <v>0</v>
      </c>
      <c r="K329" s="294">
        <f>SUM(H329+I329-J329)</f>
        <v>0</v>
      </c>
      <c r="L329" s="301"/>
    </row>
    <row r="330" spans="1:255" ht="13.5" outlineLevel="1" thickBot="1">
      <c r="A330" s="274"/>
      <c r="B330" s="270"/>
      <c r="C330" s="270"/>
      <c r="D330" s="292"/>
      <c r="H330" s="292"/>
      <c r="I330" s="318"/>
      <c r="J330" s="318"/>
      <c r="K330" s="320"/>
      <c r="L330" s="301"/>
    </row>
    <row r="331" spans="1:255" ht="12.75">
      <c r="A331" s="333" t="s">
        <v>1239</v>
      </c>
      <c r="B331" s="313"/>
      <c r="C331" s="314" t="s">
        <v>2677</v>
      </c>
      <c r="D331" s="283">
        <f t="shared" ref="D331:K331" si="112">SUM(D332:D337)</f>
        <v>0</v>
      </c>
      <c r="E331" s="283">
        <f t="shared" si="112"/>
        <v>0</v>
      </c>
      <c r="F331" s="283">
        <f t="shared" si="112"/>
        <v>0</v>
      </c>
      <c r="G331" s="284">
        <f t="shared" si="112"/>
        <v>0</v>
      </c>
      <c r="H331" s="283">
        <f t="shared" si="112"/>
        <v>0</v>
      </c>
      <c r="I331" s="283">
        <f t="shared" si="112"/>
        <v>0</v>
      </c>
      <c r="J331" s="283">
        <f t="shared" si="112"/>
        <v>0</v>
      </c>
      <c r="K331" s="285">
        <f t="shared" si="112"/>
        <v>0</v>
      </c>
      <c r="L331" s="301"/>
      <c r="M331" s="335"/>
      <c r="N331" s="336"/>
      <c r="P331" s="337"/>
      <c r="Q331" s="335"/>
      <c r="R331" s="335"/>
      <c r="S331" s="335"/>
      <c r="T331" s="335"/>
      <c r="U331" s="336"/>
      <c r="W331" s="337"/>
      <c r="X331" s="335"/>
      <c r="Y331" s="335"/>
      <c r="Z331" s="335"/>
      <c r="AA331" s="335"/>
      <c r="AB331" s="336"/>
      <c r="AD331" s="337"/>
      <c r="AE331" s="335"/>
      <c r="AF331" s="335"/>
      <c r="AG331" s="335"/>
      <c r="AH331" s="335"/>
      <c r="AI331" s="336"/>
      <c r="AK331" s="337"/>
      <c r="AL331" s="335"/>
      <c r="AM331" s="335"/>
      <c r="AN331" s="335"/>
      <c r="AO331" s="335"/>
      <c r="AP331" s="336"/>
      <c r="AR331" s="337"/>
      <c r="AS331" s="335"/>
      <c r="AT331" s="335"/>
      <c r="AU331" s="335"/>
      <c r="AV331" s="335"/>
      <c r="AW331" s="336"/>
      <c r="AY331" s="337"/>
      <c r="AZ331" s="335"/>
      <c r="BA331" s="335"/>
      <c r="BB331" s="335"/>
      <c r="BC331" s="335"/>
      <c r="BD331" s="336"/>
      <c r="BF331" s="337"/>
      <c r="BG331" s="335"/>
      <c r="BH331" s="335"/>
      <c r="BI331" s="335"/>
      <c r="BJ331" s="335"/>
      <c r="BK331" s="336"/>
      <c r="BM331" s="337"/>
      <c r="BN331" s="335"/>
      <c r="BO331" s="335"/>
      <c r="BP331" s="335"/>
      <c r="BQ331" s="335"/>
      <c r="BR331" s="336"/>
      <c r="BT331" s="337"/>
      <c r="BU331" s="335"/>
      <c r="BV331" s="335"/>
      <c r="BW331" s="335"/>
      <c r="BX331" s="335"/>
      <c r="BY331" s="336"/>
      <c r="CA331" s="337"/>
      <c r="CB331" s="335"/>
      <c r="CC331" s="335"/>
      <c r="CD331" s="335"/>
      <c r="CE331" s="335"/>
      <c r="CF331" s="336"/>
      <c r="CH331" s="337"/>
      <c r="CI331" s="335"/>
      <c r="CJ331" s="335"/>
      <c r="CK331" s="335"/>
      <c r="CL331" s="335"/>
      <c r="CM331" s="336"/>
      <c r="CO331" s="337"/>
      <c r="CP331" s="335"/>
      <c r="CQ331" s="335"/>
      <c r="CR331" s="335"/>
      <c r="CS331" s="335"/>
      <c r="CT331" s="336"/>
      <c r="CV331" s="337"/>
      <c r="CW331" s="335"/>
      <c r="CX331" s="335"/>
      <c r="CY331" s="335"/>
      <c r="CZ331" s="335"/>
      <c r="DA331" s="336"/>
      <c r="DC331" s="337"/>
      <c r="DD331" s="335"/>
      <c r="DE331" s="335"/>
      <c r="DF331" s="335"/>
      <c r="DG331" s="335"/>
      <c r="DH331" s="336"/>
      <c r="DJ331" s="337"/>
      <c r="DK331" s="335"/>
      <c r="DL331" s="335"/>
      <c r="DM331" s="335"/>
      <c r="DN331" s="335"/>
      <c r="DO331" s="336"/>
      <c r="DQ331" s="337"/>
      <c r="DR331" s="335"/>
      <c r="DS331" s="335"/>
      <c r="DT331" s="335"/>
      <c r="DU331" s="335"/>
      <c r="DV331" s="336"/>
      <c r="DX331" s="337"/>
      <c r="DY331" s="335"/>
      <c r="DZ331" s="335"/>
      <c r="EA331" s="335"/>
      <c r="EB331" s="335"/>
      <c r="EC331" s="336"/>
      <c r="EE331" s="337"/>
      <c r="EF331" s="335"/>
      <c r="EG331" s="335"/>
      <c r="EH331" s="335"/>
      <c r="EI331" s="335"/>
      <c r="EJ331" s="336"/>
      <c r="EL331" s="337"/>
      <c r="EM331" s="335"/>
      <c r="EN331" s="335"/>
      <c r="EO331" s="335"/>
      <c r="EP331" s="335"/>
      <c r="EQ331" s="336"/>
      <c r="ES331" s="337"/>
      <c r="ET331" s="335"/>
      <c r="EU331" s="335"/>
      <c r="EV331" s="335"/>
      <c r="EW331" s="335"/>
      <c r="EX331" s="336"/>
      <c r="EZ331" s="337"/>
      <c r="FA331" s="335"/>
      <c r="FB331" s="335"/>
      <c r="FC331" s="335"/>
      <c r="FD331" s="335"/>
      <c r="FE331" s="336"/>
      <c r="FG331" s="337"/>
      <c r="FH331" s="335"/>
      <c r="FI331" s="335"/>
      <c r="FJ331" s="335"/>
      <c r="FK331" s="335"/>
      <c r="FL331" s="336"/>
      <c r="FN331" s="337"/>
      <c r="FO331" s="335"/>
      <c r="FP331" s="335"/>
      <c r="FQ331" s="335"/>
      <c r="FR331" s="335"/>
      <c r="FS331" s="336"/>
      <c r="FU331" s="337"/>
      <c r="FV331" s="335"/>
      <c r="FW331" s="335"/>
      <c r="FX331" s="335"/>
      <c r="FY331" s="335"/>
      <c r="FZ331" s="336"/>
      <c r="GB331" s="337"/>
      <c r="GC331" s="335"/>
      <c r="GD331" s="335"/>
      <c r="GE331" s="335"/>
      <c r="GF331" s="335"/>
      <c r="GG331" s="336"/>
      <c r="GI331" s="337"/>
      <c r="GJ331" s="335"/>
      <c r="GK331" s="335"/>
      <c r="GL331" s="335"/>
      <c r="GM331" s="335"/>
      <c r="GN331" s="336"/>
      <c r="GP331" s="337"/>
      <c r="GQ331" s="335"/>
      <c r="GR331" s="335"/>
      <c r="GS331" s="335"/>
      <c r="GT331" s="335"/>
      <c r="GU331" s="336"/>
      <c r="GW331" s="337"/>
      <c r="GX331" s="335"/>
      <c r="GY331" s="335"/>
      <c r="GZ331" s="335"/>
      <c r="HA331" s="335"/>
      <c r="HB331" s="336"/>
      <c r="HD331" s="337"/>
      <c r="HE331" s="335"/>
      <c r="HF331" s="335"/>
      <c r="HG331" s="335"/>
      <c r="HH331" s="335"/>
      <c r="HI331" s="336"/>
      <c r="HK331" s="337"/>
      <c r="HL331" s="335"/>
      <c r="HM331" s="335"/>
      <c r="HN331" s="335"/>
      <c r="HO331" s="335"/>
      <c r="HP331" s="336"/>
      <c r="HR331" s="337"/>
      <c r="HS331" s="335"/>
      <c r="HT331" s="335"/>
      <c r="HU331" s="335"/>
      <c r="HV331" s="335"/>
      <c r="HW331" s="336"/>
      <c r="HY331" s="337"/>
      <c r="HZ331" s="335"/>
      <c r="IA331" s="335"/>
      <c r="IB331" s="335"/>
      <c r="IC331" s="335"/>
      <c r="ID331" s="336"/>
      <c r="IF331" s="337"/>
      <c r="IG331" s="335"/>
      <c r="IH331" s="335"/>
      <c r="II331" s="335"/>
      <c r="IJ331" s="335"/>
      <c r="IK331" s="336"/>
      <c r="IM331" s="337"/>
      <c r="IN331" s="335"/>
      <c r="IO331" s="335"/>
      <c r="IP331" s="335"/>
      <c r="IQ331" s="335"/>
      <c r="IR331" s="336"/>
      <c r="IT331" s="337"/>
      <c r="IU331" s="335"/>
    </row>
    <row r="332" spans="1:255" ht="12.75" outlineLevel="1">
      <c r="A332" s="341" t="s">
        <v>996</v>
      </c>
      <c r="B332" s="268"/>
      <c r="C332" s="288" t="s">
        <v>2677</v>
      </c>
      <c r="D332" s="292">
        <f>IF(VLOOKUP($A332,'hk2018'!$A:$G,1)=$A332,VLOOKUP($A332,'hk2018'!$A:$G,6),0)</f>
        <v>0</v>
      </c>
      <c r="E332" s="292">
        <f>IF(VLOOKUP($A332,'hk2018'!$A:$G,1)=$A332,VLOOKUP($A332,'hk2018'!$A:$G,7),0)</f>
        <v>0</v>
      </c>
      <c r="F332" s="292">
        <f>IF(VLOOKUP($A332,'hk2018'!$A:$H,1)=$A332,VLOOKUP($A332,'hk2018'!$A:$H,8),0)</f>
        <v>0</v>
      </c>
      <c r="G332" s="293">
        <f t="shared" ref="G332:G337" si="113">SUM(D332+E332-F332)</f>
        <v>0</v>
      </c>
      <c r="H332" s="292">
        <f>IF(VLOOKUP($A332,'hk2017'!$A:$G,1)=$A332,VLOOKUP($A332,'hk2017'!$A:$G,6),0)</f>
        <v>0</v>
      </c>
      <c r="I332" s="292">
        <f>IF(VLOOKUP($A332,'hk2017'!$A:$G,1)=$A332,VLOOKUP($A332,'hk2017'!$A:$G,7),0)</f>
        <v>0</v>
      </c>
      <c r="J332" s="292">
        <f>IF(VLOOKUP($A332,'hk2017'!$A:$H,1)=$A332,VLOOKUP($A332,'hk2017'!$A:$H,8),0)</f>
        <v>0</v>
      </c>
      <c r="K332" s="294">
        <f t="shared" ref="K332:K337" si="114">SUM(H332+I332-J332)</f>
        <v>0</v>
      </c>
      <c r="L332" s="301"/>
      <c r="M332" s="335"/>
      <c r="N332" s="336"/>
      <c r="P332" s="337"/>
      <c r="Q332" s="335"/>
      <c r="R332" s="335"/>
      <c r="S332" s="335"/>
      <c r="T332" s="335"/>
      <c r="U332" s="336"/>
      <c r="W332" s="337"/>
      <c r="X332" s="335"/>
      <c r="Y332" s="335"/>
      <c r="Z332" s="335"/>
      <c r="AA332" s="335"/>
      <c r="AB332" s="336"/>
      <c r="AD332" s="337"/>
      <c r="AE332" s="335"/>
      <c r="AF332" s="335"/>
      <c r="AG332" s="335"/>
      <c r="AH332" s="335"/>
      <c r="AI332" s="336"/>
      <c r="AK332" s="337"/>
      <c r="AL332" s="335"/>
      <c r="AM332" s="335"/>
      <c r="AN332" s="335"/>
      <c r="AO332" s="335"/>
      <c r="AP332" s="336"/>
      <c r="AR332" s="337"/>
      <c r="AS332" s="335"/>
      <c r="AT332" s="335"/>
      <c r="AU332" s="335"/>
      <c r="AV332" s="335"/>
      <c r="AW332" s="336"/>
      <c r="AY332" s="337"/>
      <c r="AZ332" s="335"/>
      <c r="BA332" s="335"/>
      <c r="BB332" s="335"/>
      <c r="BC332" s="335"/>
      <c r="BD332" s="336"/>
      <c r="BF332" s="337"/>
      <c r="BG332" s="335"/>
      <c r="BH332" s="335"/>
      <c r="BI332" s="335"/>
      <c r="BJ332" s="335"/>
      <c r="BK332" s="336"/>
      <c r="BM332" s="337"/>
      <c r="BN332" s="335"/>
      <c r="BO332" s="335"/>
      <c r="BP332" s="335"/>
      <c r="BQ332" s="335"/>
      <c r="BR332" s="336"/>
      <c r="BT332" s="337"/>
      <c r="BU332" s="335"/>
      <c r="BV332" s="335"/>
      <c r="BW332" s="335"/>
      <c r="BX332" s="335"/>
      <c r="BY332" s="336"/>
      <c r="CA332" s="337"/>
      <c r="CB332" s="335"/>
      <c r="CC332" s="335"/>
      <c r="CD332" s="335"/>
      <c r="CE332" s="335"/>
      <c r="CF332" s="336"/>
      <c r="CH332" s="337"/>
      <c r="CI332" s="335"/>
      <c r="CJ332" s="335"/>
      <c r="CK332" s="335"/>
      <c r="CL332" s="335"/>
      <c r="CM332" s="336"/>
      <c r="CO332" s="337"/>
      <c r="CP332" s="335"/>
      <c r="CQ332" s="335"/>
      <c r="CR332" s="335"/>
      <c r="CS332" s="335"/>
      <c r="CT332" s="336"/>
      <c r="CV332" s="337"/>
      <c r="CW332" s="335"/>
      <c r="CX332" s="335"/>
      <c r="CY332" s="335"/>
      <c r="CZ332" s="335"/>
      <c r="DA332" s="336"/>
      <c r="DC332" s="337"/>
      <c r="DD332" s="335"/>
      <c r="DE332" s="335"/>
      <c r="DF332" s="335"/>
      <c r="DG332" s="335"/>
      <c r="DH332" s="336"/>
      <c r="DJ332" s="337"/>
      <c r="DK332" s="335"/>
      <c r="DL332" s="335"/>
      <c r="DM332" s="335"/>
      <c r="DN332" s="335"/>
      <c r="DO332" s="336"/>
      <c r="DQ332" s="337"/>
      <c r="DR332" s="335"/>
      <c r="DS332" s="335"/>
      <c r="DT332" s="335"/>
      <c r="DU332" s="335"/>
      <c r="DV332" s="336"/>
      <c r="DX332" s="337"/>
      <c r="DY332" s="335"/>
      <c r="DZ332" s="335"/>
      <c r="EA332" s="335"/>
      <c r="EB332" s="335"/>
      <c r="EC332" s="336"/>
      <c r="EE332" s="337"/>
      <c r="EF332" s="335"/>
      <c r="EG332" s="335"/>
      <c r="EH332" s="335"/>
      <c r="EI332" s="335"/>
      <c r="EJ332" s="336"/>
      <c r="EL332" s="337"/>
      <c r="EM332" s="335"/>
      <c r="EN332" s="335"/>
      <c r="EO332" s="335"/>
      <c r="EP332" s="335"/>
      <c r="EQ332" s="336"/>
      <c r="ES332" s="337"/>
      <c r="ET332" s="335"/>
      <c r="EU332" s="335"/>
      <c r="EV332" s="335"/>
      <c r="EW332" s="335"/>
      <c r="EX332" s="336"/>
      <c r="EZ332" s="337"/>
      <c r="FA332" s="335"/>
      <c r="FB332" s="335"/>
      <c r="FC332" s="335"/>
      <c r="FD332" s="335"/>
      <c r="FE332" s="336"/>
      <c r="FG332" s="337"/>
      <c r="FH332" s="335"/>
      <c r="FI332" s="335"/>
      <c r="FJ332" s="335"/>
      <c r="FK332" s="335"/>
      <c r="FL332" s="336"/>
      <c r="FN332" s="337"/>
      <c r="FO332" s="335"/>
      <c r="FP332" s="335"/>
      <c r="FQ332" s="335"/>
      <c r="FR332" s="335"/>
      <c r="FS332" s="336"/>
      <c r="FU332" s="337"/>
      <c r="FV332" s="335"/>
      <c r="FW332" s="335"/>
      <c r="FX332" s="335"/>
      <c r="FY332" s="335"/>
      <c r="FZ332" s="336"/>
      <c r="GB332" s="337"/>
      <c r="GC332" s="335"/>
      <c r="GD332" s="335"/>
      <c r="GE332" s="335"/>
      <c r="GF332" s="335"/>
      <c r="GG332" s="336"/>
      <c r="GI332" s="337"/>
      <c r="GJ332" s="335"/>
      <c r="GK332" s="335"/>
      <c r="GL332" s="335"/>
      <c r="GM332" s="335"/>
      <c r="GN332" s="336"/>
      <c r="GP332" s="337"/>
      <c r="GQ332" s="335"/>
      <c r="GR332" s="335"/>
      <c r="GS332" s="335"/>
      <c r="GT332" s="335"/>
      <c r="GU332" s="336"/>
      <c r="GW332" s="337"/>
      <c r="GX332" s="335"/>
      <c r="GY332" s="335"/>
      <c r="GZ332" s="335"/>
      <c r="HA332" s="335"/>
      <c r="HB332" s="336"/>
      <c r="HD332" s="337"/>
      <c r="HE332" s="335"/>
      <c r="HF332" s="335"/>
      <c r="HG332" s="335"/>
      <c r="HH332" s="335"/>
      <c r="HI332" s="336"/>
      <c r="HK332" s="337"/>
      <c r="HL332" s="335"/>
      <c r="HM332" s="335"/>
      <c r="HN332" s="335"/>
      <c r="HO332" s="335"/>
      <c r="HP332" s="336"/>
      <c r="HR332" s="337"/>
      <c r="HS332" s="335"/>
      <c r="HT332" s="335"/>
      <c r="HU332" s="335"/>
      <c r="HV332" s="335"/>
      <c r="HW332" s="336"/>
      <c r="HY332" s="337"/>
      <c r="HZ332" s="335"/>
      <c r="IA332" s="335"/>
      <c r="IB332" s="335"/>
      <c r="IC332" s="335"/>
      <c r="ID332" s="336"/>
      <c r="IF332" s="337"/>
      <c r="IG332" s="335"/>
      <c r="IH332" s="335"/>
      <c r="II332" s="335"/>
      <c r="IJ332" s="335"/>
      <c r="IK332" s="336"/>
      <c r="IM332" s="337"/>
      <c r="IN332" s="335"/>
      <c r="IO332" s="335"/>
      <c r="IP332" s="335"/>
      <c r="IQ332" s="335"/>
      <c r="IR332" s="336"/>
      <c r="IT332" s="337"/>
      <c r="IU332" s="335"/>
    </row>
    <row r="333" spans="1:255" ht="12.75" outlineLevel="1">
      <c r="A333" s="340" t="str">
        <f>LEFT(B333,3)</f>
        <v>581</v>
      </c>
      <c r="B333" s="270" t="s">
        <v>2678</v>
      </c>
      <c r="C333" s="270" t="s">
        <v>2679</v>
      </c>
      <c r="D333" s="292">
        <f>IF(VLOOKUP($A333,'hk2018'!$A:$G,1)=$A333,VLOOKUP($A333,'hk2018'!$A:$G,6),0)</f>
        <v>0</v>
      </c>
      <c r="E333" s="292">
        <f>IF(VLOOKUP($A333,'hk2018'!$A:$G,1)=$A333,VLOOKUP($A333,'hk2018'!$A:$G,7),0)</f>
        <v>0</v>
      </c>
      <c r="F333" s="292">
        <f>IF(VLOOKUP($A333,'hk2018'!$A:$H,1)=$A333,VLOOKUP($A333,'hk2018'!$A:$H,8),0)</f>
        <v>0</v>
      </c>
      <c r="G333" s="293">
        <f t="shared" si="113"/>
        <v>0</v>
      </c>
      <c r="H333" s="292">
        <f>IF(VLOOKUP($A333,'hk2017'!$A:$G,1)=$A333,VLOOKUP($A333,'hk2017'!$A:$G,6),0)</f>
        <v>0</v>
      </c>
      <c r="I333" s="292">
        <f>IF(VLOOKUP($A333,'hk2017'!$A:$G,1)=$A333,VLOOKUP($A333,'hk2017'!$A:$G,7),0)</f>
        <v>0</v>
      </c>
      <c r="J333" s="292">
        <f>IF(VLOOKUP($A333,'hk2017'!$A:$H,1)=$A333,VLOOKUP($A333,'hk2017'!$A:$H,8),0)</f>
        <v>0</v>
      </c>
      <c r="K333" s="294">
        <f t="shared" si="114"/>
        <v>0</v>
      </c>
      <c r="L333" s="301"/>
    </row>
    <row r="334" spans="1:255" ht="12.75" outlineLevel="1">
      <c r="A334" s="274" t="str">
        <f>LEFT(B334,3)</f>
        <v>582</v>
      </c>
      <c r="B334" s="270" t="s">
        <v>2680</v>
      </c>
      <c r="C334" s="270" t="s">
        <v>2681</v>
      </c>
      <c r="D334" s="292">
        <f>IF(VLOOKUP($A334,'hk2018'!$A:$G,1)=$A334,VLOOKUP($A334,'hk2018'!$A:$G,6),0)</f>
        <v>0</v>
      </c>
      <c r="E334" s="292">
        <f>IF(VLOOKUP($A334,'hk2018'!$A:$G,1)=$A334,VLOOKUP($A334,'hk2018'!$A:$G,7),0)</f>
        <v>0</v>
      </c>
      <c r="F334" s="292">
        <f>IF(VLOOKUP($A334,'hk2018'!$A:$H,1)=$A334,VLOOKUP($A334,'hk2018'!$A:$H,8),0)</f>
        <v>0</v>
      </c>
      <c r="G334" s="293">
        <f t="shared" si="113"/>
        <v>0</v>
      </c>
      <c r="H334" s="292">
        <f>IF(VLOOKUP($A334,'hk2017'!$A:$G,1)=$A334,VLOOKUP($A334,'hk2017'!$A:$G,6),0)</f>
        <v>0</v>
      </c>
      <c r="I334" s="292">
        <f>IF(VLOOKUP($A334,'hk2017'!$A:$G,1)=$A334,VLOOKUP($A334,'hk2017'!$A:$G,7),0)</f>
        <v>0</v>
      </c>
      <c r="J334" s="292">
        <f>IF(VLOOKUP($A334,'hk2017'!$A:$H,1)=$A334,VLOOKUP($A334,'hk2017'!$A:$H,8),0)</f>
        <v>0</v>
      </c>
      <c r="K334" s="294">
        <f t="shared" si="114"/>
        <v>0</v>
      </c>
      <c r="L334" s="301"/>
    </row>
    <row r="335" spans="1:255" outlineLevel="1">
      <c r="A335" s="340" t="str">
        <f>LEFT(B335,3)</f>
        <v>584</v>
      </c>
      <c r="B335" s="270" t="s">
        <v>2682</v>
      </c>
      <c r="C335" s="270" t="s">
        <v>2674</v>
      </c>
      <c r="D335" s="292">
        <f>IF(VLOOKUP($A335,'hk2018'!$A:$G,1)=$A335,VLOOKUP($A335,'hk2018'!$A:$G,6),0)</f>
        <v>0</v>
      </c>
      <c r="E335" s="292">
        <f>IF(VLOOKUP($A335,'hk2018'!$A:$G,1)=$A335,VLOOKUP($A335,'hk2018'!$A:$G,7),0)</f>
        <v>0</v>
      </c>
      <c r="F335" s="292">
        <f>IF(VLOOKUP($A335,'hk2018'!$A:$H,1)=$A335,VLOOKUP($A335,'hk2018'!$A:$H,8),0)</f>
        <v>0</v>
      </c>
      <c r="G335" s="293">
        <f t="shared" si="113"/>
        <v>0</v>
      </c>
      <c r="H335" s="292">
        <f>IF(VLOOKUP($A335,'hk2017'!$A:$G,1)=$A335,VLOOKUP($A335,'hk2017'!$A:$G,6),0)</f>
        <v>0</v>
      </c>
      <c r="I335" s="292">
        <f>IF(VLOOKUP($A335,'hk2017'!$A:$G,1)=$A335,VLOOKUP($A335,'hk2017'!$A:$G,7),0)</f>
        <v>0</v>
      </c>
      <c r="J335" s="292">
        <f>IF(VLOOKUP($A335,'hk2017'!$A:$H,1)=$A335,VLOOKUP($A335,'hk2017'!$A:$H,8),0)</f>
        <v>0</v>
      </c>
      <c r="K335" s="294">
        <f t="shared" si="114"/>
        <v>0</v>
      </c>
    </row>
    <row r="336" spans="1:255" outlineLevel="1">
      <c r="A336" s="274" t="str">
        <f>LEFT(B336,3)</f>
        <v>588</v>
      </c>
      <c r="B336" s="270" t="s">
        <v>2683</v>
      </c>
      <c r="C336" s="270" t="s">
        <v>2684</v>
      </c>
      <c r="D336" s="292">
        <f>IF(VLOOKUP($A336,'hk2018'!$A:$G,1)=$A336,VLOOKUP($A336,'hk2018'!$A:$G,6),0)</f>
        <v>0</v>
      </c>
      <c r="E336" s="292">
        <f>IF(VLOOKUP($A336,'hk2018'!$A:$G,1)=$A336,VLOOKUP($A336,'hk2018'!$A:$G,7),0)</f>
        <v>0</v>
      </c>
      <c r="F336" s="292">
        <f>IF(VLOOKUP($A336,'hk2018'!$A:$H,1)=$A336,VLOOKUP($A336,'hk2018'!$A:$H,8),0)</f>
        <v>0</v>
      </c>
      <c r="G336" s="293">
        <f t="shared" si="113"/>
        <v>0</v>
      </c>
      <c r="H336" s="292">
        <f>IF(VLOOKUP($A336,'hk2017'!$A:$G,1)=$A336,VLOOKUP($A336,'hk2017'!$A:$G,6),0)</f>
        <v>0</v>
      </c>
      <c r="I336" s="292">
        <f>IF(VLOOKUP($A336,'hk2017'!$A:$G,1)=$A336,VLOOKUP($A336,'hk2017'!$A:$G,7),0)</f>
        <v>0</v>
      </c>
      <c r="J336" s="292">
        <f>IF(VLOOKUP($A336,'hk2017'!$A:$H,1)=$A336,VLOOKUP($A336,'hk2017'!$A:$H,8),0)</f>
        <v>0</v>
      </c>
      <c r="K336" s="294">
        <f t="shared" si="114"/>
        <v>0</v>
      </c>
    </row>
    <row r="337" spans="1:255" outlineLevel="1">
      <c r="A337" s="340" t="str">
        <f>LEFT(B337,3)</f>
        <v>589</v>
      </c>
      <c r="B337" s="270" t="s">
        <v>2685</v>
      </c>
      <c r="C337" s="270" t="s">
        <v>2676</v>
      </c>
      <c r="D337" s="292">
        <f>IF(VLOOKUP($A337,'hk2018'!$A:$G,1)=$A337,VLOOKUP($A337,'hk2018'!$A:$G,6),0)</f>
        <v>0</v>
      </c>
      <c r="E337" s="292">
        <f>IF(VLOOKUP($A337,'hk2018'!$A:$G,1)=$A337,VLOOKUP($A337,'hk2018'!$A:$G,7),0)</f>
        <v>0</v>
      </c>
      <c r="F337" s="292">
        <f>IF(VLOOKUP($A337,'hk2018'!$A:$H,1)=$A337,VLOOKUP($A337,'hk2018'!$A:$H,8),0)</f>
        <v>0</v>
      </c>
      <c r="G337" s="293">
        <f t="shared" si="113"/>
        <v>0</v>
      </c>
      <c r="H337" s="292">
        <f>IF(VLOOKUP($A337,'hk2017'!$A:$G,1)=$A337,VLOOKUP($A337,'hk2017'!$A:$G,6),0)</f>
        <v>0</v>
      </c>
      <c r="I337" s="292">
        <f>IF(VLOOKUP($A337,'hk2017'!$A:$G,1)=$A337,VLOOKUP($A337,'hk2017'!$A:$G,7),0)</f>
        <v>0</v>
      </c>
      <c r="J337" s="292">
        <f>IF(VLOOKUP($A337,'hk2017'!$A:$H,1)=$A337,VLOOKUP($A337,'hk2017'!$A:$H,8),0)</f>
        <v>0</v>
      </c>
      <c r="K337" s="294">
        <f t="shared" si="114"/>
        <v>0</v>
      </c>
    </row>
    <row r="338" spans="1:255" ht="11.25" outlineLevel="1" thickBot="1">
      <c r="A338" s="274"/>
      <c r="B338" s="270"/>
      <c r="C338" s="270"/>
      <c r="H338" s="318"/>
      <c r="I338" s="318"/>
      <c r="J338" s="318"/>
      <c r="K338" s="320"/>
    </row>
    <row r="339" spans="1:255">
      <c r="A339" s="333" t="s">
        <v>1201</v>
      </c>
      <c r="B339" s="313"/>
      <c r="C339" s="314" t="s">
        <v>2686</v>
      </c>
      <c r="D339" s="283">
        <f t="shared" ref="D339:K339" si="115">SUM(D340:D347)</f>
        <v>0</v>
      </c>
      <c r="E339" s="283">
        <f t="shared" si="115"/>
        <v>-2557.5</v>
      </c>
      <c r="F339" s="283">
        <f t="shared" si="115"/>
        <v>-46.21</v>
      </c>
      <c r="G339" s="284">
        <f t="shared" si="115"/>
        <v>-2511.2900000000009</v>
      </c>
      <c r="H339" s="283">
        <f t="shared" si="115"/>
        <v>7.2759576141834259E-12</v>
      </c>
      <c r="I339" s="283">
        <f t="shared" si="115"/>
        <v>40022.6</v>
      </c>
      <c r="J339" s="283">
        <f t="shared" si="115"/>
        <v>570.04999999999995</v>
      </c>
      <c r="K339" s="285">
        <f t="shared" si="115"/>
        <v>39452.550000000003</v>
      </c>
      <c r="L339" s="335"/>
      <c r="M339" s="335"/>
      <c r="N339" s="336"/>
      <c r="P339" s="337"/>
      <c r="Q339" s="335"/>
      <c r="R339" s="335"/>
      <c r="S339" s="335"/>
      <c r="T339" s="335"/>
      <c r="U339" s="336"/>
      <c r="W339" s="337"/>
      <c r="X339" s="335"/>
      <c r="Y339" s="335"/>
      <c r="Z339" s="335"/>
      <c r="AA339" s="335"/>
      <c r="AB339" s="336"/>
      <c r="AD339" s="337"/>
      <c r="AE339" s="335"/>
      <c r="AF339" s="335"/>
      <c r="AG339" s="335"/>
      <c r="AH339" s="335"/>
      <c r="AI339" s="336"/>
      <c r="AK339" s="337"/>
      <c r="AL339" s="335"/>
      <c r="AM339" s="335"/>
      <c r="AN339" s="335"/>
      <c r="AO339" s="335"/>
      <c r="AP339" s="336"/>
      <c r="AR339" s="337"/>
      <c r="AS339" s="335"/>
      <c r="AT339" s="335"/>
      <c r="AU339" s="335"/>
      <c r="AV339" s="335"/>
      <c r="AW339" s="336"/>
      <c r="AY339" s="337"/>
      <c r="AZ339" s="335"/>
      <c r="BA339" s="335"/>
      <c r="BB339" s="335"/>
      <c r="BC339" s="335"/>
      <c r="BD339" s="336"/>
      <c r="BF339" s="337"/>
      <c r="BG339" s="335"/>
      <c r="BH339" s="335"/>
      <c r="BI339" s="335"/>
      <c r="BJ339" s="335"/>
      <c r="BK339" s="336"/>
      <c r="BM339" s="337"/>
      <c r="BN339" s="335"/>
      <c r="BO339" s="335"/>
      <c r="BP339" s="335"/>
      <c r="BQ339" s="335"/>
      <c r="BR339" s="336"/>
      <c r="BT339" s="337"/>
      <c r="BU339" s="335"/>
      <c r="BV339" s="335"/>
      <c r="BW339" s="335"/>
      <c r="BX339" s="335"/>
      <c r="BY339" s="336"/>
      <c r="CA339" s="337"/>
      <c r="CB339" s="335"/>
      <c r="CC339" s="335"/>
      <c r="CD339" s="335"/>
      <c r="CE339" s="335"/>
      <c r="CF339" s="336"/>
      <c r="CH339" s="337"/>
      <c r="CI339" s="335"/>
      <c r="CJ339" s="335"/>
      <c r="CK339" s="335"/>
      <c r="CL339" s="335"/>
      <c r="CM339" s="336"/>
      <c r="CO339" s="337"/>
      <c r="CP339" s="335"/>
      <c r="CQ339" s="335"/>
      <c r="CR339" s="335"/>
      <c r="CS339" s="335"/>
      <c r="CT339" s="336"/>
      <c r="CV339" s="337"/>
      <c r="CW339" s="335"/>
      <c r="CX339" s="335"/>
      <c r="CY339" s="335"/>
      <c r="CZ339" s="335"/>
      <c r="DA339" s="336"/>
      <c r="DC339" s="337"/>
      <c r="DD339" s="335"/>
      <c r="DE339" s="335"/>
      <c r="DF339" s="335"/>
      <c r="DG339" s="335"/>
      <c r="DH339" s="336"/>
      <c r="DJ339" s="337"/>
      <c r="DK339" s="335"/>
      <c r="DL339" s="335"/>
      <c r="DM339" s="335"/>
      <c r="DN339" s="335"/>
      <c r="DO339" s="336"/>
      <c r="DQ339" s="337"/>
      <c r="DR339" s="335"/>
      <c r="DS339" s="335"/>
      <c r="DT339" s="335"/>
      <c r="DU339" s="335"/>
      <c r="DV339" s="336"/>
      <c r="DX339" s="337"/>
      <c r="DY339" s="335"/>
      <c r="DZ339" s="335"/>
      <c r="EA339" s="335"/>
      <c r="EB339" s="335"/>
      <c r="EC339" s="336"/>
      <c r="EE339" s="337"/>
      <c r="EF339" s="335"/>
      <c r="EG339" s="335"/>
      <c r="EH339" s="335"/>
      <c r="EI339" s="335"/>
      <c r="EJ339" s="336"/>
      <c r="EL339" s="337"/>
      <c r="EM339" s="335"/>
      <c r="EN339" s="335"/>
      <c r="EO339" s="335"/>
      <c r="EP339" s="335"/>
      <c r="EQ339" s="336"/>
      <c r="ES339" s="337"/>
      <c r="ET339" s="335"/>
      <c r="EU339" s="335"/>
      <c r="EV339" s="335"/>
      <c r="EW339" s="335"/>
      <c r="EX339" s="336"/>
      <c r="EZ339" s="337"/>
      <c r="FA339" s="335"/>
      <c r="FB339" s="335"/>
      <c r="FC339" s="335"/>
      <c r="FD339" s="335"/>
      <c r="FE339" s="336"/>
      <c r="FG339" s="337"/>
      <c r="FH339" s="335"/>
      <c r="FI339" s="335"/>
      <c r="FJ339" s="335"/>
      <c r="FK339" s="335"/>
      <c r="FL339" s="336"/>
      <c r="FN339" s="337"/>
      <c r="FO339" s="335"/>
      <c r="FP339" s="335"/>
      <c r="FQ339" s="335"/>
      <c r="FR339" s="335"/>
      <c r="FS339" s="336"/>
      <c r="FU339" s="337"/>
      <c r="FV339" s="335"/>
      <c r="FW339" s="335"/>
      <c r="FX339" s="335"/>
      <c r="FY339" s="335"/>
      <c r="FZ339" s="336"/>
      <c r="GB339" s="337"/>
      <c r="GC339" s="335"/>
      <c r="GD339" s="335"/>
      <c r="GE339" s="335"/>
      <c r="GF339" s="335"/>
      <c r="GG339" s="336"/>
      <c r="GI339" s="337"/>
      <c r="GJ339" s="335"/>
      <c r="GK339" s="335"/>
      <c r="GL339" s="335"/>
      <c r="GM339" s="335"/>
      <c r="GN339" s="336"/>
      <c r="GP339" s="337"/>
      <c r="GQ339" s="335"/>
      <c r="GR339" s="335"/>
      <c r="GS339" s="335"/>
      <c r="GT339" s="335"/>
      <c r="GU339" s="336"/>
      <c r="GW339" s="337"/>
      <c r="GX339" s="335"/>
      <c r="GY339" s="335"/>
      <c r="GZ339" s="335"/>
      <c r="HA339" s="335"/>
      <c r="HB339" s="336"/>
      <c r="HD339" s="337"/>
      <c r="HE339" s="335"/>
      <c r="HF339" s="335"/>
      <c r="HG339" s="335"/>
      <c r="HH339" s="335"/>
      <c r="HI339" s="336"/>
      <c r="HK339" s="337"/>
      <c r="HL339" s="335"/>
      <c r="HM339" s="335"/>
      <c r="HN339" s="335"/>
      <c r="HO339" s="335"/>
      <c r="HP339" s="336"/>
      <c r="HR339" s="337"/>
      <c r="HS339" s="335"/>
      <c r="HT339" s="335"/>
      <c r="HU339" s="335"/>
      <c r="HV339" s="335"/>
      <c r="HW339" s="336"/>
      <c r="HY339" s="337"/>
      <c r="HZ339" s="335"/>
      <c r="IA339" s="335"/>
      <c r="IB339" s="335"/>
      <c r="IC339" s="335"/>
      <c r="ID339" s="336"/>
      <c r="IF339" s="337"/>
      <c r="IG339" s="335"/>
      <c r="IH339" s="335"/>
      <c r="II339" s="335"/>
      <c r="IJ339" s="335"/>
      <c r="IK339" s="336"/>
      <c r="IM339" s="337"/>
      <c r="IN339" s="335"/>
      <c r="IO339" s="335"/>
      <c r="IP339" s="335"/>
      <c r="IQ339" s="335"/>
      <c r="IR339" s="336"/>
      <c r="IT339" s="337"/>
      <c r="IU339" s="335"/>
    </row>
    <row r="340" spans="1:255" outlineLevel="1">
      <c r="A340" s="274" t="str">
        <f t="shared" ref="A340:A347" si="116">LEFT(B340,3)</f>
        <v>591</v>
      </c>
      <c r="B340" s="270" t="s">
        <v>2687</v>
      </c>
      <c r="C340" s="270" t="s">
        <v>2688</v>
      </c>
      <c r="D340" s="292">
        <f>IF(VLOOKUP($A340,'hk2018'!$A:$G,1)=$A340,VLOOKUP($A340,'hk2018'!$A:$G,6),0)</f>
        <v>0</v>
      </c>
      <c r="E340" s="292">
        <f>IF(VLOOKUP($A340,'hk2018'!$A:$G,1)=$A340,VLOOKUP($A340,'hk2018'!$A:$G,7),0)</f>
        <v>13341.5</v>
      </c>
      <c r="F340" s="292">
        <f>IF(VLOOKUP($A340,'hk2018'!$A:$H,1)=$A340,VLOOKUP($A340,'hk2018'!$A:$H,8),0)</f>
        <v>0</v>
      </c>
      <c r="G340" s="293">
        <f t="shared" ref="G340:G347" si="117">SUM(D340+E340-F340)</f>
        <v>13341.5</v>
      </c>
      <c r="H340" s="292">
        <f>IF(VLOOKUP($A340,'hk2017'!$A:$G,1)=$A340,VLOOKUP($A340,'hk2017'!$A:$G,6),0)</f>
        <v>0</v>
      </c>
      <c r="I340" s="292">
        <f>IF(VLOOKUP($A340,'hk2017'!$A:$G,1)=$A340,VLOOKUP($A340,'hk2017'!$A:$G,7),0)</f>
        <v>6440.25</v>
      </c>
      <c r="J340" s="292">
        <f>IF(VLOOKUP($A340,'hk2017'!$A:$H,1)=$A340,VLOOKUP($A340,'hk2017'!$A:$H,8),0)</f>
        <v>0</v>
      </c>
      <c r="K340" s="294">
        <f t="shared" ref="K340:K347" si="118">SUM(H340+I340-J340)</f>
        <v>6440.25</v>
      </c>
    </row>
    <row r="341" spans="1:255" outlineLevel="1">
      <c r="A341" s="274" t="str">
        <f t="shared" si="116"/>
        <v>592</v>
      </c>
      <c r="B341" s="270" t="s">
        <v>2689</v>
      </c>
      <c r="C341" s="270" t="s">
        <v>2690</v>
      </c>
      <c r="D341" s="292">
        <f>IF(VLOOKUP($A341,'hk2018'!$A:$G,1)=$A341,VLOOKUP($A341,'hk2018'!$A:$G,6),0)</f>
        <v>0</v>
      </c>
      <c r="E341" s="292">
        <f>IF(VLOOKUP($A341,'hk2018'!$A:$G,1)=$A341,VLOOKUP($A341,'hk2018'!$A:$G,7),0)</f>
        <v>-15899</v>
      </c>
      <c r="F341" s="292">
        <f>IF(VLOOKUP($A341,'hk2018'!$A:$H,1)=$A341,VLOOKUP($A341,'hk2018'!$A:$H,8),0)</f>
        <v>-46.21</v>
      </c>
      <c r="G341" s="293">
        <f t="shared" si="117"/>
        <v>-15852.79</v>
      </c>
      <c r="H341" s="292">
        <f>IF(VLOOKUP($A341,'hk2017'!$A:$G,1)=$A341,VLOOKUP($A341,'hk2017'!$A:$G,6),0)</f>
        <v>7.2759576141834259E-12</v>
      </c>
      <c r="I341" s="292">
        <f>IF(VLOOKUP($A341,'hk2017'!$A:$G,1)=$A341,VLOOKUP($A341,'hk2017'!$A:$G,7),0)</f>
        <v>33582.35</v>
      </c>
      <c r="J341" s="292">
        <f>IF(VLOOKUP($A341,'hk2017'!$A:$H,1)=$A341,VLOOKUP($A341,'hk2017'!$A:$H,8),0)</f>
        <v>570.04999999999995</v>
      </c>
      <c r="K341" s="294">
        <f t="shared" si="118"/>
        <v>33012.300000000003</v>
      </c>
    </row>
    <row r="342" spans="1:255" outlineLevel="1">
      <c r="A342" s="274" t="str">
        <f t="shared" si="116"/>
        <v>593</v>
      </c>
      <c r="B342" s="270" t="s">
        <v>2691</v>
      </c>
      <c r="C342" s="270" t="s">
        <v>2692</v>
      </c>
      <c r="D342" s="292">
        <f>IF(VLOOKUP($A342,'hk2018'!$A:$G,1)=$A342,VLOOKUP($A342,'hk2018'!$A:$G,6),0)</f>
        <v>0</v>
      </c>
      <c r="E342" s="292">
        <f>IF(VLOOKUP($A342,'hk2018'!$A:$G,1)=$A342,VLOOKUP($A342,'hk2018'!$A:$G,7),0)</f>
        <v>0</v>
      </c>
      <c r="F342" s="292">
        <f>IF(VLOOKUP($A342,'hk2018'!$A:$H,1)=$A342,VLOOKUP($A342,'hk2018'!$A:$H,8),0)</f>
        <v>0</v>
      </c>
      <c r="G342" s="293">
        <f t="shared" si="117"/>
        <v>0</v>
      </c>
      <c r="H342" s="292">
        <f>IF(VLOOKUP($A342,'hk2017'!$A:$G,1)=$A342,VLOOKUP($A342,'hk2017'!$A:$G,6),0)</f>
        <v>0</v>
      </c>
      <c r="I342" s="292">
        <f>IF(VLOOKUP($A342,'hk2017'!$A:$G,1)=$A342,VLOOKUP($A342,'hk2017'!$A:$G,7),0)</f>
        <v>0</v>
      </c>
      <c r="J342" s="292">
        <f>IF(VLOOKUP($A342,'hk2017'!$A:$H,1)=$A342,VLOOKUP($A342,'hk2017'!$A:$H,8),0)</f>
        <v>0</v>
      </c>
      <c r="K342" s="294">
        <f t="shared" si="118"/>
        <v>0</v>
      </c>
    </row>
    <row r="343" spans="1:255" outlineLevel="1">
      <c r="A343" s="274" t="str">
        <f t="shared" si="116"/>
        <v>594</v>
      </c>
      <c r="B343" s="270" t="s">
        <v>2693</v>
      </c>
      <c r="C343" s="270" t="s">
        <v>2690</v>
      </c>
      <c r="D343" s="292">
        <f>IF(VLOOKUP($A343,'hk2018'!$A:$G,1)=$A343,VLOOKUP($A343,'hk2018'!$A:$G,6),0)</f>
        <v>0</v>
      </c>
      <c r="E343" s="292">
        <f>IF(VLOOKUP($A343,'hk2018'!$A:$G,1)=$A343,VLOOKUP($A343,'hk2018'!$A:$G,7),0)</f>
        <v>0</v>
      </c>
      <c r="F343" s="292">
        <f>IF(VLOOKUP($A343,'hk2018'!$A:$H,1)=$A343,VLOOKUP($A343,'hk2018'!$A:$H,8),0)</f>
        <v>0</v>
      </c>
      <c r="G343" s="293">
        <f t="shared" si="117"/>
        <v>0</v>
      </c>
      <c r="H343" s="292">
        <f>IF(VLOOKUP($A343,'hk2017'!$A:$G,1)=$A343,VLOOKUP($A343,'hk2017'!$A:$G,6),0)</f>
        <v>0</v>
      </c>
      <c r="I343" s="292">
        <f>IF(VLOOKUP($A343,'hk2017'!$A:$G,1)=$A343,VLOOKUP($A343,'hk2017'!$A:$G,7),0)</f>
        <v>0</v>
      </c>
      <c r="J343" s="292">
        <f>IF(VLOOKUP($A343,'hk2017'!$A:$H,1)=$A343,VLOOKUP($A343,'hk2017'!$A:$H,8),0)</f>
        <v>0</v>
      </c>
      <c r="K343" s="294">
        <f t="shared" si="118"/>
        <v>0</v>
      </c>
    </row>
    <row r="344" spans="1:255" outlineLevel="1">
      <c r="A344" s="274" t="str">
        <f t="shared" si="116"/>
        <v>595</v>
      </c>
      <c r="B344" s="270" t="s">
        <v>2694</v>
      </c>
      <c r="C344" s="270" t="s">
        <v>2695</v>
      </c>
      <c r="D344" s="292">
        <f>IF(VLOOKUP($A344,'hk2018'!$A:$G,1)=$A344,VLOOKUP($A344,'hk2018'!$A:$G,6),0)</f>
        <v>0</v>
      </c>
      <c r="E344" s="292">
        <f>IF(VLOOKUP($A344,'hk2018'!$A:$G,1)=$A344,VLOOKUP($A344,'hk2018'!$A:$G,7),0)</f>
        <v>0</v>
      </c>
      <c r="F344" s="292">
        <f>IF(VLOOKUP($A344,'hk2018'!$A:$H,1)=$A344,VLOOKUP($A344,'hk2018'!$A:$H,8),0)</f>
        <v>0</v>
      </c>
      <c r="G344" s="293">
        <f t="shared" si="117"/>
        <v>0</v>
      </c>
      <c r="H344" s="292">
        <f>IF(VLOOKUP($A344,'hk2017'!$A:$G,1)=$A344,VLOOKUP($A344,'hk2017'!$A:$G,6),0)</f>
        <v>0</v>
      </c>
      <c r="I344" s="292">
        <f>IF(VLOOKUP($A344,'hk2017'!$A:$G,1)=$A344,VLOOKUP($A344,'hk2017'!$A:$G,7),0)</f>
        <v>0</v>
      </c>
      <c r="J344" s="292">
        <f>IF(VLOOKUP($A344,'hk2017'!$A:$H,1)=$A344,VLOOKUP($A344,'hk2017'!$A:$H,8),0)</f>
        <v>0</v>
      </c>
      <c r="K344" s="294">
        <f t="shared" si="118"/>
        <v>0</v>
      </c>
    </row>
    <row r="345" spans="1:255" outlineLevel="1">
      <c r="A345" s="274" t="str">
        <f t="shared" si="116"/>
        <v>596</v>
      </c>
      <c r="B345" s="270" t="s">
        <v>2696</v>
      </c>
      <c r="C345" s="270" t="s">
        <v>2697</v>
      </c>
      <c r="D345" s="292">
        <f>IF(VLOOKUP($A345,'hk2018'!$A:$G,1)=$A345,VLOOKUP($A345,'hk2018'!$A:$G,6),0)</f>
        <v>0</v>
      </c>
      <c r="E345" s="292">
        <f>IF(VLOOKUP($A345,'hk2018'!$A:$G,1)=$A345,VLOOKUP($A345,'hk2018'!$A:$G,7),0)</f>
        <v>0</v>
      </c>
      <c r="F345" s="292">
        <f>IF(VLOOKUP($A345,'hk2018'!$A:$H,1)=$A345,VLOOKUP($A345,'hk2018'!$A:$H,8),0)</f>
        <v>0</v>
      </c>
      <c r="G345" s="293">
        <f t="shared" si="117"/>
        <v>0</v>
      </c>
      <c r="H345" s="292">
        <f>IF(VLOOKUP($A345,'hk2017'!$A:$G,1)=$A345,VLOOKUP($A345,'hk2017'!$A:$G,6),0)</f>
        <v>0</v>
      </c>
      <c r="I345" s="292">
        <f>IF(VLOOKUP($A345,'hk2017'!$A:$G,1)=$A345,VLOOKUP($A345,'hk2017'!$A:$G,7),0)</f>
        <v>0</v>
      </c>
      <c r="J345" s="292">
        <f>IF(VLOOKUP($A345,'hk2017'!$A:$H,1)=$A345,VLOOKUP($A345,'hk2017'!$A:$H,8),0)</f>
        <v>0</v>
      </c>
      <c r="K345" s="294">
        <f t="shared" si="118"/>
        <v>0</v>
      </c>
    </row>
    <row r="346" spans="1:255" outlineLevel="1">
      <c r="A346" s="274" t="str">
        <f t="shared" si="116"/>
        <v>597</v>
      </c>
      <c r="B346" s="270" t="s">
        <v>2698</v>
      </c>
      <c r="C346" s="270" t="s">
        <v>2699</v>
      </c>
      <c r="D346" s="292">
        <f>IF(VLOOKUP($A346,'hk2018'!$A:$G,1)=$A346,VLOOKUP($A346,'hk2018'!$A:$G,6),0)</f>
        <v>0</v>
      </c>
      <c r="E346" s="292">
        <f>IF(VLOOKUP($A346,'hk2018'!$A:$G,1)=$A346,VLOOKUP($A346,'hk2018'!$A:$G,7),0)</f>
        <v>0</v>
      </c>
      <c r="F346" s="292">
        <f>IF(VLOOKUP($A346,'hk2018'!$A:$H,1)=$A346,VLOOKUP($A346,'hk2018'!$A:$H,8),0)</f>
        <v>0</v>
      </c>
      <c r="G346" s="293">
        <f t="shared" si="117"/>
        <v>0</v>
      </c>
      <c r="H346" s="292">
        <f>IF(VLOOKUP($A346,'hk2017'!$A:$G,1)=$A346,VLOOKUP($A346,'hk2017'!$A:$G,6),0)</f>
        <v>0</v>
      </c>
      <c r="I346" s="292">
        <f>IF(VLOOKUP($A346,'hk2017'!$A:$G,1)=$A346,VLOOKUP($A346,'hk2017'!$A:$G,7),0)</f>
        <v>0</v>
      </c>
      <c r="J346" s="292">
        <f>IF(VLOOKUP($A346,'hk2017'!$A:$H,1)=$A346,VLOOKUP($A346,'hk2017'!$A:$H,8),0)</f>
        <v>0</v>
      </c>
      <c r="K346" s="294">
        <f t="shared" si="118"/>
        <v>0</v>
      </c>
    </row>
    <row r="347" spans="1:255" outlineLevel="1">
      <c r="A347" s="274" t="str">
        <f t="shared" si="116"/>
        <v>598</v>
      </c>
      <c r="B347" s="270" t="s">
        <v>2700</v>
      </c>
      <c r="C347" s="270" t="s">
        <v>2701</v>
      </c>
      <c r="D347" s="292">
        <f>IF(VLOOKUP($A347,'hk2018'!$A:$G,1)=$A347,VLOOKUP($A347,'hk2018'!$A:$G,6),0)</f>
        <v>0</v>
      </c>
      <c r="E347" s="292">
        <f>IF(VLOOKUP($A347,'hk2018'!$A:$G,1)=$A347,VLOOKUP($A347,'hk2018'!$A:$G,7),0)</f>
        <v>0</v>
      </c>
      <c r="F347" s="292">
        <f>IF(VLOOKUP($A347,'hk2018'!$A:$H,1)=$A347,VLOOKUP($A347,'hk2018'!$A:$H,8),0)</f>
        <v>0</v>
      </c>
      <c r="G347" s="293">
        <f t="shared" si="117"/>
        <v>0</v>
      </c>
      <c r="H347" s="292">
        <f>IF(VLOOKUP($A347,'hk2017'!$A:$G,1)=$A347,VLOOKUP($A347,'hk2017'!$A:$G,6),0)</f>
        <v>0</v>
      </c>
      <c r="I347" s="292">
        <f>IF(VLOOKUP($A347,'hk2017'!$A:$G,1)=$A347,VLOOKUP($A347,'hk2017'!$A:$G,7),0)</f>
        <v>0</v>
      </c>
      <c r="J347" s="292">
        <f>IF(VLOOKUP($A347,'hk2017'!$A:$H,1)=$A347,VLOOKUP($A347,'hk2017'!$A:$H,8),0)</f>
        <v>0</v>
      </c>
      <c r="K347" s="294">
        <f t="shared" si="118"/>
        <v>0</v>
      </c>
    </row>
    <row r="348" spans="1:255" ht="11.25" outlineLevel="1" thickBot="1">
      <c r="A348" s="274"/>
      <c r="B348" s="270"/>
      <c r="C348" s="270"/>
      <c r="H348" s="318"/>
      <c r="I348" s="318"/>
      <c r="J348" s="318"/>
      <c r="K348" s="320"/>
    </row>
    <row r="349" spans="1:255" ht="12" thickBot="1">
      <c r="A349" s="275" t="s">
        <v>2702</v>
      </c>
      <c r="B349" s="275"/>
      <c r="C349" s="276" t="s">
        <v>37</v>
      </c>
      <c r="D349" s="309">
        <f t="shared" ref="D349:K349" si="119">SUM(D350+D357+D364+D371+D380+D388+D399+D403+D411)</f>
        <v>0</v>
      </c>
      <c r="E349" s="309">
        <f t="shared" si="119"/>
        <v>55311.89</v>
      </c>
      <c r="F349" s="309">
        <f t="shared" si="119"/>
        <v>4739753.37</v>
      </c>
      <c r="G349" s="331">
        <f t="shared" si="119"/>
        <v>-4684441.4799999995</v>
      </c>
      <c r="H349" s="309">
        <f t="shared" si="119"/>
        <v>0</v>
      </c>
      <c r="I349" s="309">
        <f t="shared" si="119"/>
        <v>86464.09</v>
      </c>
      <c r="J349" s="309">
        <f t="shared" si="119"/>
        <v>3790663.5999999996</v>
      </c>
      <c r="K349" s="332">
        <f t="shared" si="119"/>
        <v>-3704199.51</v>
      </c>
    </row>
    <row r="350" spans="1:255">
      <c r="A350" s="333" t="s">
        <v>1202</v>
      </c>
      <c r="B350" s="313"/>
      <c r="C350" s="314" t="s">
        <v>2703</v>
      </c>
      <c r="D350" s="283">
        <f>SUM(D351:D356)</f>
        <v>0</v>
      </c>
      <c r="E350" s="283">
        <f t="shared" ref="E350:K350" si="120">SUM(E351:E356)</f>
        <v>0</v>
      </c>
      <c r="F350" s="283">
        <f t="shared" si="120"/>
        <v>2919149.9499999997</v>
      </c>
      <c r="G350" s="284">
        <f t="shared" si="120"/>
        <v>-2919149.9499999997</v>
      </c>
      <c r="H350" s="283">
        <f t="shared" si="120"/>
        <v>0</v>
      </c>
      <c r="I350" s="283">
        <f t="shared" si="120"/>
        <v>0</v>
      </c>
      <c r="J350" s="283">
        <f t="shared" si="120"/>
        <v>3394759.96</v>
      </c>
      <c r="K350" s="285">
        <f t="shared" si="120"/>
        <v>-3394759.96</v>
      </c>
    </row>
    <row r="351" spans="1:255" ht="12.75" outlineLevel="1">
      <c r="A351" s="274" t="s">
        <v>1039</v>
      </c>
      <c r="B351" s="268"/>
      <c r="C351" s="288" t="s">
        <v>2704</v>
      </c>
      <c r="D351" s="292">
        <f>IF(VLOOKUP($A351,'hk2018'!$A:$G,1)=$A351,VLOOKUP($A351,'hk2018'!$A:$G,6),0)</f>
        <v>0</v>
      </c>
      <c r="E351" s="292">
        <f>IF(VLOOKUP($A351,'hk2018'!$A:$G,1)=$A351,VLOOKUP($A351,'hk2018'!$A:$G,7),0)</f>
        <v>0</v>
      </c>
      <c r="F351" s="292">
        <f>IF(VLOOKUP($A351,'hk2018'!$A:$H,1)=$A351,VLOOKUP($A351,'hk2018'!$A:$H,8),0)</f>
        <v>0</v>
      </c>
      <c r="G351" s="293">
        <f t="shared" ref="G351:G356" si="121">SUM(D351+E351-F351)</f>
        <v>0</v>
      </c>
      <c r="H351" s="292">
        <f>IF(VLOOKUP($A351,'hk2017'!$A:$G,1)=$A351,VLOOKUP($A351,'hk2017'!$A:$G,6),0)</f>
        <v>0</v>
      </c>
      <c r="I351" s="292">
        <f>IF(VLOOKUP($A351,'hk2017'!$A:$G,1)=$A351,VLOOKUP($A351,'hk2017'!$A:$G,7),0)</f>
        <v>0</v>
      </c>
      <c r="J351" s="292">
        <f>IF(VLOOKUP($A351,'hk2017'!$A:$H,1)=$A351,VLOOKUP($A351,'hk2017'!$A:$H,8),0)</f>
        <v>0</v>
      </c>
      <c r="K351" s="294">
        <f t="shared" ref="K351:K356" si="122">SUM(H351+I351-J351)</f>
        <v>0</v>
      </c>
      <c r="L351" s="301"/>
    </row>
    <row r="352" spans="1:255" ht="12.75" outlineLevel="1">
      <c r="A352" s="274" t="str">
        <f>LEFT(B352,3)</f>
        <v>601</v>
      </c>
      <c r="B352" s="270" t="s">
        <v>2705</v>
      </c>
      <c r="C352" s="270" t="s">
        <v>1832</v>
      </c>
      <c r="D352" s="292">
        <f>IF(VLOOKUP($A352,'hk2018'!$A:$G,1)=$A352,VLOOKUP($A352,'hk2018'!$A:$G,6),0)</f>
        <v>0</v>
      </c>
      <c r="E352" s="292">
        <f>IF(VLOOKUP($A352,'hk2018'!$A:$G,1)=$A352,VLOOKUP($A352,'hk2018'!$A:$G,7),0)</f>
        <v>0</v>
      </c>
      <c r="F352" s="292">
        <f>IF(VLOOKUP($A352,'hk2018'!$A:$H,1)=$A352,VLOOKUP($A352,'hk2018'!$A:$H,8),0)</f>
        <v>53332.11</v>
      </c>
      <c r="G352" s="293">
        <f t="shared" si="121"/>
        <v>-53332.11</v>
      </c>
      <c r="H352" s="292">
        <f>IF(VLOOKUP($A352,'hk2017'!$A:$G,1)=$A352,VLOOKUP($A352,'hk2017'!$A:$G,6),0)</f>
        <v>0</v>
      </c>
      <c r="I352" s="292">
        <f>IF(VLOOKUP($A352,'hk2017'!$A:$G,1)=$A352,VLOOKUP($A352,'hk2017'!$A:$G,7),0)</f>
        <v>0</v>
      </c>
      <c r="J352" s="292">
        <f>IF(VLOOKUP($A352,'hk2017'!$A:$H,1)=$A352,VLOOKUP($A352,'hk2017'!$A:$H,8),0)</f>
        <v>95023.7</v>
      </c>
      <c r="K352" s="294">
        <f t="shared" si="122"/>
        <v>-95023.7</v>
      </c>
      <c r="L352" s="301"/>
    </row>
    <row r="353" spans="1:12" ht="12.75" outlineLevel="1">
      <c r="A353" s="274" t="str">
        <f>LEFT(B353,3)</f>
        <v>602</v>
      </c>
      <c r="B353" s="270" t="s">
        <v>2706</v>
      </c>
      <c r="C353" s="270" t="s">
        <v>1833</v>
      </c>
      <c r="D353" s="292">
        <f>IF(VLOOKUP($A353,'hk2018'!$A:$G,1)=$A353,VLOOKUP($A353,'hk2018'!$A:$G,6),0)</f>
        <v>0</v>
      </c>
      <c r="E353" s="292">
        <f>IF(VLOOKUP($A353,'hk2018'!$A:$G,1)=$A353,VLOOKUP($A353,'hk2018'!$A:$G,7),0)</f>
        <v>0</v>
      </c>
      <c r="F353" s="292">
        <f>IF(VLOOKUP($A353,'hk2018'!$A:$H,1)=$A353,VLOOKUP($A353,'hk2018'!$A:$H,8),0)</f>
        <v>2518582.96</v>
      </c>
      <c r="G353" s="293">
        <f t="shared" si="121"/>
        <v>-2518582.96</v>
      </c>
      <c r="H353" s="292">
        <f>IF(VLOOKUP($A353,'hk2017'!$A:$G,1)=$A353,VLOOKUP($A353,'hk2017'!$A:$G,6),0)</f>
        <v>0</v>
      </c>
      <c r="I353" s="292">
        <f>IF(VLOOKUP($A353,'hk2017'!$A:$G,1)=$A353,VLOOKUP($A353,'hk2017'!$A:$G,7),0)</f>
        <v>0</v>
      </c>
      <c r="J353" s="292">
        <f>IF(VLOOKUP($A353,'hk2017'!$A:$H,1)=$A353,VLOOKUP($A353,'hk2017'!$A:$H,8),0)</f>
        <v>3127054.36</v>
      </c>
      <c r="K353" s="294">
        <f t="shared" si="122"/>
        <v>-3127054.36</v>
      </c>
      <c r="L353" s="301"/>
    </row>
    <row r="354" spans="1:12" ht="12.75" outlineLevel="1">
      <c r="A354" s="274" t="str">
        <f>LEFT(B354,3)</f>
        <v>604</v>
      </c>
      <c r="B354" s="270" t="s">
        <v>2707</v>
      </c>
      <c r="C354" s="270" t="s">
        <v>1834</v>
      </c>
      <c r="D354" s="292">
        <f>IF(VLOOKUP($A354,'hk2018'!$A:$G,1)=$A354,VLOOKUP($A354,'hk2018'!$A:$G,6),0)</f>
        <v>0</v>
      </c>
      <c r="E354" s="292">
        <f>IF(VLOOKUP($A354,'hk2018'!$A:$G,1)=$A354,VLOOKUP($A354,'hk2018'!$A:$G,7),0)</f>
        <v>0</v>
      </c>
      <c r="F354" s="292">
        <f>IF(VLOOKUP($A354,'hk2018'!$A:$H,1)=$A354,VLOOKUP($A354,'hk2018'!$A:$H,8),0)</f>
        <v>347234.88</v>
      </c>
      <c r="G354" s="293">
        <f t="shared" si="121"/>
        <v>-347234.88</v>
      </c>
      <c r="H354" s="292">
        <f>IF(VLOOKUP($A354,'hk2017'!$A:$G,1)=$A354,VLOOKUP($A354,'hk2017'!$A:$G,6),0)</f>
        <v>0</v>
      </c>
      <c r="I354" s="292">
        <f>IF(VLOOKUP($A354,'hk2017'!$A:$G,1)=$A354,VLOOKUP($A354,'hk2017'!$A:$G,7),0)</f>
        <v>0</v>
      </c>
      <c r="J354" s="292">
        <f>IF(VLOOKUP($A354,'hk2017'!$A:$H,1)=$A354,VLOOKUP($A354,'hk2017'!$A:$H,8),0)</f>
        <v>172681.9</v>
      </c>
      <c r="K354" s="294">
        <f t="shared" si="122"/>
        <v>-172681.9</v>
      </c>
      <c r="L354" s="301"/>
    </row>
    <row r="355" spans="1:12" ht="12.75" outlineLevel="1">
      <c r="A355" s="266" t="s">
        <v>1053</v>
      </c>
      <c r="B355" s="270"/>
      <c r="C355" s="270"/>
      <c r="D355" s="292">
        <f>IF(VLOOKUP($A355,'hk2018'!$A:$G,1)=$A355,VLOOKUP($A355,'hk2018'!$A:$G,6),0)</f>
        <v>0</v>
      </c>
      <c r="E355" s="292">
        <f>IF(VLOOKUP($A355,'hk2018'!$A:$G,1)=$A355,VLOOKUP($A355,'hk2018'!$A:$G,7),0)</f>
        <v>0</v>
      </c>
      <c r="F355" s="292">
        <f>IF(VLOOKUP($A355,'hk2018'!$A:$H,1)=$A355,VLOOKUP($A355,'hk2018'!$A:$H,8),0)</f>
        <v>0</v>
      </c>
      <c r="G355" s="293">
        <f t="shared" si="121"/>
        <v>0</v>
      </c>
      <c r="H355" s="292">
        <f>IF(VLOOKUP($A355,'hk2017'!$A:$G,1)=$A355,VLOOKUP($A355,'hk2017'!$A:$G,6),0)</f>
        <v>0</v>
      </c>
      <c r="I355" s="292">
        <f>IF(VLOOKUP($A355,'hk2017'!$A:$G,1)=$A355,VLOOKUP($A355,'hk2017'!$A:$G,7),0)</f>
        <v>0</v>
      </c>
      <c r="J355" s="292">
        <f>IF(VLOOKUP($A355,'hk2017'!$A:$H,1)=$A355,VLOOKUP($A355,'hk2017'!$A:$H,8),0)</f>
        <v>0</v>
      </c>
      <c r="K355" s="294">
        <f t="shared" si="122"/>
        <v>0</v>
      </c>
      <c r="L355" s="301"/>
    </row>
    <row r="356" spans="1:12" ht="13.5" outlineLevel="1" thickBot="1">
      <c r="A356" s="266" t="s">
        <v>1056</v>
      </c>
      <c r="B356" s="270"/>
      <c r="C356" s="270"/>
      <c r="D356" s="292">
        <f>IF(VLOOKUP($A356,'hk2018'!$A:$G,1)=$A356,VLOOKUP($A356,'hk2018'!$A:$G,6),0)</f>
        <v>0</v>
      </c>
      <c r="E356" s="292">
        <f>IF(VLOOKUP($A356,'hk2018'!$A:$G,1)=$A356,VLOOKUP($A356,'hk2018'!$A:$G,7),0)</f>
        <v>0</v>
      </c>
      <c r="F356" s="292">
        <f>IF(VLOOKUP($A356,'hk2018'!$A:$H,1)=$A356,VLOOKUP($A356,'hk2018'!$A:$H,8),0)</f>
        <v>0</v>
      </c>
      <c r="G356" s="293">
        <f t="shared" si="121"/>
        <v>0</v>
      </c>
      <c r="H356" s="292">
        <f>IF(VLOOKUP($A356,'hk2017'!$A:$G,1)=$A356,VLOOKUP($A356,'hk2017'!$A:$G,6),0)</f>
        <v>0</v>
      </c>
      <c r="I356" s="292">
        <f>IF(VLOOKUP($A356,'hk2017'!$A:$G,1)=$A356,VLOOKUP($A356,'hk2017'!$A:$G,7),0)</f>
        <v>0</v>
      </c>
      <c r="J356" s="292">
        <f>IF(VLOOKUP($A356,'hk2017'!$A:$H,1)=$A356,VLOOKUP($A356,'hk2017'!$A:$H,8),0)</f>
        <v>0</v>
      </c>
      <c r="K356" s="294">
        <f t="shared" si="122"/>
        <v>0</v>
      </c>
      <c r="L356" s="301"/>
    </row>
    <row r="357" spans="1:12" ht="12.75">
      <c r="A357" s="333" t="s">
        <v>1207</v>
      </c>
      <c r="B357" s="313"/>
      <c r="C357" s="314" t="s">
        <v>2708</v>
      </c>
      <c r="D357" s="283">
        <f t="shared" ref="D357:K357" si="123">SUM(D358:D362)</f>
        <v>0</v>
      </c>
      <c r="E357" s="283">
        <f t="shared" si="123"/>
        <v>55311.89</v>
      </c>
      <c r="F357" s="283">
        <f t="shared" si="123"/>
        <v>49992.729999999996</v>
      </c>
      <c r="G357" s="284">
        <f t="shared" si="123"/>
        <v>5319.16</v>
      </c>
      <c r="H357" s="283">
        <f t="shared" si="123"/>
        <v>0</v>
      </c>
      <c r="I357" s="283">
        <f t="shared" si="123"/>
        <v>86464.09</v>
      </c>
      <c r="J357" s="283">
        <f t="shared" si="123"/>
        <v>78646.48</v>
      </c>
      <c r="K357" s="285">
        <f t="shared" si="123"/>
        <v>7817.6099999999988</v>
      </c>
      <c r="L357" s="301"/>
    </row>
    <row r="358" spans="1:12" ht="12.75" outlineLevel="1">
      <c r="A358" s="274" t="s">
        <v>1059</v>
      </c>
      <c r="B358" s="268"/>
      <c r="C358" s="288" t="s">
        <v>2709</v>
      </c>
      <c r="D358" s="292">
        <f>IF(VLOOKUP($A358,'hk2018'!$A:$G,1)=$A358,VLOOKUP($A358,'hk2018'!$A:$G,6),0)</f>
        <v>0</v>
      </c>
      <c r="E358" s="292">
        <f>IF(VLOOKUP($A358,'hk2018'!$A:$G,1)=$A358,VLOOKUP($A358,'hk2018'!$A:$G,7),0)</f>
        <v>0</v>
      </c>
      <c r="F358" s="292">
        <f>IF(VLOOKUP($A358,'hk2018'!$A:$H,1)=$A358,VLOOKUP($A358,'hk2018'!$A:$H,8),0)</f>
        <v>0</v>
      </c>
      <c r="G358" s="293">
        <f>SUM(D358+E358-F358)</f>
        <v>0</v>
      </c>
      <c r="H358" s="292">
        <f>IF(VLOOKUP($A358,'hk2017'!$A:$G,1)=$A358,VLOOKUP($A358,'hk2017'!$A:$G,6),0)</f>
        <v>0</v>
      </c>
      <c r="I358" s="292">
        <f>IF(VLOOKUP($A358,'hk2017'!$A:$G,1)=$A358,VLOOKUP($A358,'hk2017'!$A:$G,7),0)</f>
        <v>0</v>
      </c>
      <c r="J358" s="292">
        <f>IF(VLOOKUP($A358,'hk2017'!$A:$H,1)=$A358,VLOOKUP($A358,'hk2017'!$A:$H,8),0)</f>
        <v>0</v>
      </c>
      <c r="K358" s="294">
        <f>SUM(H358+I358-J358)</f>
        <v>0</v>
      </c>
      <c r="L358" s="301"/>
    </row>
    <row r="359" spans="1:12" ht="12.75" outlineLevel="1">
      <c r="A359" s="274" t="str">
        <f>LEFT(B359,3)</f>
        <v>611</v>
      </c>
      <c r="B359" s="270" t="s">
        <v>2710</v>
      </c>
      <c r="C359" s="270" t="s">
        <v>2711</v>
      </c>
      <c r="D359" s="292">
        <f>IF(VLOOKUP($A359,'hk2018'!$A:$G,1)=$A359,VLOOKUP($A359,'hk2018'!$A:$G,6),0)</f>
        <v>0</v>
      </c>
      <c r="E359" s="292">
        <f>IF(VLOOKUP($A359,'hk2018'!$A:$G,1)=$A359,VLOOKUP($A359,'hk2018'!$A:$G,7),0)</f>
        <v>0</v>
      </c>
      <c r="F359" s="292">
        <f>IF(VLOOKUP($A359,'hk2018'!$A:$H,1)=$A359,VLOOKUP($A359,'hk2018'!$A:$H,8),0)</f>
        <v>0</v>
      </c>
      <c r="G359" s="293">
        <f>SUM(D359+E359-F359)</f>
        <v>0</v>
      </c>
      <c r="H359" s="292">
        <f>IF(VLOOKUP($A359,'hk2017'!$A:$G,1)=$A359,VLOOKUP($A359,'hk2017'!$A:$G,6),0)</f>
        <v>0</v>
      </c>
      <c r="I359" s="292">
        <f>IF(VLOOKUP($A359,'hk2017'!$A:$G,1)=$A359,VLOOKUP($A359,'hk2017'!$A:$G,7),0)</f>
        <v>0</v>
      </c>
      <c r="J359" s="292">
        <f>IF(VLOOKUP($A359,'hk2017'!$A:$H,1)=$A359,VLOOKUP($A359,'hk2017'!$A:$H,8),0)</f>
        <v>0</v>
      </c>
      <c r="K359" s="294">
        <f>SUM(H359+I359-J359)</f>
        <v>0</v>
      </c>
      <c r="L359" s="301"/>
    </row>
    <row r="360" spans="1:12" ht="12.75" outlineLevel="1">
      <c r="A360" s="274" t="str">
        <f>LEFT(B360,3)</f>
        <v>612</v>
      </c>
      <c r="B360" s="270" t="s">
        <v>2712</v>
      </c>
      <c r="C360" s="270" t="s">
        <v>2713</v>
      </c>
      <c r="D360" s="292">
        <f>IF(VLOOKUP($A360,'hk2018'!$A:$G,1)=$A360,VLOOKUP($A360,'hk2018'!$A:$G,6),0)</f>
        <v>0</v>
      </c>
      <c r="E360" s="292">
        <f>IF(VLOOKUP($A360,'hk2018'!$A:$G,1)=$A360,VLOOKUP($A360,'hk2018'!$A:$G,7),0)</f>
        <v>0</v>
      </c>
      <c r="F360" s="292">
        <f>IF(VLOOKUP($A360,'hk2018'!$A:$H,1)=$A360,VLOOKUP($A360,'hk2018'!$A:$H,8),0)</f>
        <v>0</v>
      </c>
      <c r="G360" s="293">
        <f>SUM(D360+E360-F360)</f>
        <v>0</v>
      </c>
      <c r="H360" s="292">
        <f>IF(VLOOKUP($A360,'hk2017'!$A:$G,1)=$A360,VLOOKUP($A360,'hk2017'!$A:$G,6),0)</f>
        <v>0</v>
      </c>
      <c r="I360" s="292">
        <f>IF(VLOOKUP($A360,'hk2017'!$A:$G,1)=$A360,VLOOKUP($A360,'hk2017'!$A:$G,7),0)</f>
        <v>0</v>
      </c>
      <c r="J360" s="292">
        <f>IF(VLOOKUP($A360,'hk2017'!$A:$H,1)=$A360,VLOOKUP($A360,'hk2017'!$A:$H,8),0)</f>
        <v>0</v>
      </c>
      <c r="K360" s="294">
        <f>SUM(H360+I360-J360)</f>
        <v>0</v>
      </c>
      <c r="L360" s="301"/>
    </row>
    <row r="361" spans="1:12" ht="12.75" outlineLevel="1">
      <c r="A361" s="274" t="str">
        <f>LEFT(B361,3)</f>
        <v>613</v>
      </c>
      <c r="B361" s="270" t="s">
        <v>2714</v>
      </c>
      <c r="C361" s="270" t="s">
        <v>2715</v>
      </c>
      <c r="D361" s="292">
        <f>IF(VLOOKUP($A361,'hk2018'!$A:$G,1)=$A361,VLOOKUP($A361,'hk2018'!$A:$G,6),0)</f>
        <v>0</v>
      </c>
      <c r="E361" s="292">
        <f>IF(VLOOKUP($A361,'hk2018'!$A:$G,1)=$A361,VLOOKUP($A361,'hk2018'!$A:$G,7),0)</f>
        <v>45240</v>
      </c>
      <c r="F361" s="292">
        <f>IF(VLOOKUP($A361,'hk2018'!$A:$H,1)=$A361,VLOOKUP($A361,'hk2018'!$A:$H,8),0)</f>
        <v>45240</v>
      </c>
      <c r="G361" s="293">
        <f>SUM(D361+E361-F361)</f>
        <v>0</v>
      </c>
      <c r="H361" s="292">
        <f>IF(VLOOKUP($A361,'hk2017'!$A:$G,1)=$A361,VLOOKUP($A361,'hk2017'!$A:$G,6),0)</f>
        <v>0</v>
      </c>
      <c r="I361" s="292">
        <f>IF(VLOOKUP($A361,'hk2017'!$A:$G,1)=$A361,VLOOKUP($A361,'hk2017'!$A:$G,7),0)</f>
        <v>67538.2</v>
      </c>
      <c r="J361" s="292">
        <f>IF(VLOOKUP($A361,'hk2017'!$A:$H,1)=$A361,VLOOKUP($A361,'hk2017'!$A:$H,8),0)</f>
        <v>67538.2</v>
      </c>
      <c r="K361" s="294">
        <f>SUM(H361+I361-J361)</f>
        <v>0</v>
      </c>
      <c r="L361" s="301"/>
    </row>
    <row r="362" spans="1:12" ht="12.75" outlineLevel="1">
      <c r="A362" s="274" t="str">
        <f>LEFT(B362,3)</f>
        <v>614</v>
      </c>
      <c r="B362" s="270" t="s">
        <v>2716</v>
      </c>
      <c r="C362" s="270" t="s">
        <v>2717</v>
      </c>
      <c r="D362" s="292">
        <f>IF(VLOOKUP($A362,'hk2018'!$A:$G,1)=$A362,VLOOKUP($A362,'hk2018'!$A:$G,6),0)</f>
        <v>0</v>
      </c>
      <c r="E362" s="292">
        <f>IF(VLOOKUP($A362,'hk2018'!$A:$G,1)=$A362,VLOOKUP($A362,'hk2018'!$A:$G,7),0)</f>
        <v>10071.89</v>
      </c>
      <c r="F362" s="292">
        <f>IF(VLOOKUP($A362,'hk2018'!$A:$H,1)=$A362,VLOOKUP($A362,'hk2018'!$A:$H,8),0)</f>
        <v>4752.7299999999996</v>
      </c>
      <c r="G362" s="293">
        <f>SUM(D362+E362-F362)</f>
        <v>5319.16</v>
      </c>
      <c r="H362" s="292">
        <f>IF(VLOOKUP($A362,'hk2017'!$A:$G,1)=$A362,VLOOKUP($A362,'hk2017'!$A:$G,6),0)</f>
        <v>0</v>
      </c>
      <c r="I362" s="292">
        <f>IF(VLOOKUP($A362,'hk2017'!$A:$G,1)=$A362,VLOOKUP($A362,'hk2017'!$A:$G,7),0)</f>
        <v>18925.89</v>
      </c>
      <c r="J362" s="292">
        <f>IF(VLOOKUP($A362,'hk2017'!$A:$H,1)=$A362,VLOOKUP($A362,'hk2017'!$A:$H,8),0)</f>
        <v>11108.28</v>
      </c>
      <c r="K362" s="294">
        <f>SUM(H362+I362-J362)</f>
        <v>7817.6099999999988</v>
      </c>
      <c r="L362" s="301"/>
    </row>
    <row r="363" spans="1:12" ht="13.5" outlineLevel="1" thickBot="1">
      <c r="A363" s="274"/>
      <c r="B363" s="270"/>
      <c r="C363" s="270"/>
      <c r="H363" s="318"/>
      <c r="I363" s="318"/>
      <c r="J363" s="318"/>
      <c r="K363" s="320"/>
      <c r="L363" s="301"/>
    </row>
    <row r="364" spans="1:12" ht="12.75">
      <c r="A364" s="333" t="s">
        <v>1234</v>
      </c>
      <c r="B364" s="313"/>
      <c r="C364" s="314" t="s">
        <v>2718</v>
      </c>
      <c r="D364" s="283">
        <f t="shared" ref="D364:K364" si="124">SUM(D365:D369)</f>
        <v>0</v>
      </c>
      <c r="E364" s="283">
        <f t="shared" si="124"/>
        <v>0</v>
      </c>
      <c r="F364" s="283">
        <f t="shared" si="124"/>
        <v>15901.11</v>
      </c>
      <c r="G364" s="284">
        <f t="shared" si="124"/>
        <v>-15901.11</v>
      </c>
      <c r="H364" s="283">
        <f t="shared" si="124"/>
        <v>0</v>
      </c>
      <c r="I364" s="283">
        <f t="shared" si="124"/>
        <v>0</v>
      </c>
      <c r="J364" s="283">
        <f t="shared" si="124"/>
        <v>1042.26</v>
      </c>
      <c r="K364" s="285">
        <f t="shared" si="124"/>
        <v>-1042.26</v>
      </c>
      <c r="L364" s="301"/>
    </row>
    <row r="365" spans="1:12" ht="12.75" outlineLevel="1">
      <c r="A365" s="274" t="s">
        <v>1075</v>
      </c>
      <c r="B365" s="268"/>
      <c r="C365" s="288" t="s">
        <v>2718</v>
      </c>
      <c r="D365" s="292">
        <f>IF(VLOOKUP($A365,'hk2018'!$A:$G,1)=$A365,VLOOKUP($A365,'hk2018'!$A:$G,6),0)</f>
        <v>0</v>
      </c>
      <c r="E365" s="292">
        <f>IF(VLOOKUP($A365,'hk2018'!$A:$G,1)=$A365,VLOOKUP($A365,'hk2018'!$A:$G,7),0)</f>
        <v>0</v>
      </c>
      <c r="F365" s="292">
        <f>IF(VLOOKUP($A365,'hk2018'!$A:$H,1)=$A365,VLOOKUP($A365,'hk2018'!$A:$H,8),0)</f>
        <v>0</v>
      </c>
      <c r="G365" s="293">
        <f>SUM(D365+E365-F365)</f>
        <v>0</v>
      </c>
      <c r="H365" s="292">
        <f>IF(VLOOKUP($A365,'hk2017'!$A:$G,1)=$A365,VLOOKUP($A365,'hk2017'!$A:$G,6),0)</f>
        <v>0</v>
      </c>
      <c r="I365" s="292">
        <f>IF(VLOOKUP($A365,'hk2017'!$A:$G,1)=$A365,VLOOKUP($A365,'hk2017'!$A:$G,7),0)</f>
        <v>0</v>
      </c>
      <c r="J365" s="292">
        <f>IF(VLOOKUP($A365,'hk2017'!$A:$H,1)=$A365,VLOOKUP($A365,'hk2017'!$A:$H,8),0)</f>
        <v>0</v>
      </c>
      <c r="K365" s="294">
        <f>SUM(H365+I365-J365)</f>
        <v>0</v>
      </c>
      <c r="L365" s="301"/>
    </row>
    <row r="366" spans="1:12" ht="12.75" outlineLevel="1">
      <c r="A366" s="274" t="str">
        <f>LEFT(B366,3)</f>
        <v>621</v>
      </c>
      <c r="B366" s="270" t="s">
        <v>2719</v>
      </c>
      <c r="C366" s="270" t="s">
        <v>2720</v>
      </c>
      <c r="D366" s="292">
        <f>IF(VLOOKUP($A366,'hk2018'!$A:$G,1)=$A366,VLOOKUP($A366,'hk2018'!$A:$G,6),0)</f>
        <v>0</v>
      </c>
      <c r="E366" s="292">
        <f>IF(VLOOKUP($A366,'hk2018'!$A:$G,1)=$A366,VLOOKUP($A366,'hk2018'!$A:$G,7),0)</f>
        <v>0</v>
      </c>
      <c r="F366" s="292">
        <f>IF(VLOOKUP($A366,'hk2018'!$A:$H,1)=$A366,VLOOKUP($A366,'hk2018'!$A:$H,8),0)</f>
        <v>0</v>
      </c>
      <c r="G366" s="293">
        <f>SUM(D366+E366-F366)</f>
        <v>0</v>
      </c>
      <c r="H366" s="292">
        <f>IF(VLOOKUP($A366,'hk2017'!$A:$G,1)=$A366,VLOOKUP($A366,'hk2017'!$A:$G,6),0)</f>
        <v>0</v>
      </c>
      <c r="I366" s="292">
        <f>IF(VLOOKUP($A366,'hk2017'!$A:$G,1)=$A366,VLOOKUP($A366,'hk2017'!$A:$G,7),0)</f>
        <v>0</v>
      </c>
      <c r="J366" s="292">
        <f>IF(VLOOKUP($A366,'hk2017'!$A:$H,1)=$A366,VLOOKUP($A366,'hk2017'!$A:$H,8),0)</f>
        <v>0</v>
      </c>
      <c r="K366" s="294">
        <f>SUM(H366+I366-J366)</f>
        <v>0</v>
      </c>
      <c r="L366" s="301"/>
    </row>
    <row r="367" spans="1:12" ht="12.75" outlineLevel="1">
      <c r="A367" s="274" t="str">
        <f>LEFT(B367,3)</f>
        <v>622</v>
      </c>
      <c r="B367" s="270" t="s">
        <v>2721</v>
      </c>
      <c r="C367" s="270" t="s">
        <v>2722</v>
      </c>
      <c r="D367" s="292">
        <f>IF(VLOOKUP($A367,'hk2018'!$A:$G,1)=$A367,VLOOKUP($A367,'hk2018'!$A:$G,6),0)</f>
        <v>0</v>
      </c>
      <c r="E367" s="292">
        <f>IF(VLOOKUP($A367,'hk2018'!$A:$G,1)=$A367,VLOOKUP($A367,'hk2018'!$A:$G,7),0)</f>
        <v>0</v>
      </c>
      <c r="F367" s="292">
        <f>IF(VLOOKUP($A367,'hk2018'!$A:$H,1)=$A367,VLOOKUP($A367,'hk2018'!$A:$H,8),0)</f>
        <v>10290.9</v>
      </c>
      <c r="G367" s="293">
        <f>SUM(D367+E367-F367)</f>
        <v>-10290.9</v>
      </c>
      <c r="H367" s="292">
        <f>IF(VLOOKUP($A367,'hk2017'!$A:$G,1)=$A367,VLOOKUP($A367,'hk2017'!$A:$G,6),0)</f>
        <v>0</v>
      </c>
      <c r="I367" s="292">
        <f>IF(VLOOKUP($A367,'hk2017'!$A:$G,1)=$A367,VLOOKUP($A367,'hk2017'!$A:$G,7),0)</f>
        <v>0</v>
      </c>
      <c r="J367" s="292">
        <f>IF(VLOOKUP($A367,'hk2017'!$A:$H,1)=$A367,VLOOKUP($A367,'hk2017'!$A:$H,8),0)</f>
        <v>1042.26</v>
      </c>
      <c r="K367" s="294">
        <f>SUM(H367+I367-J367)</f>
        <v>-1042.26</v>
      </c>
      <c r="L367" s="301"/>
    </row>
    <row r="368" spans="1:12" ht="12.75" outlineLevel="1">
      <c r="A368" s="274" t="str">
        <f>LEFT(B368,3)</f>
        <v>623</v>
      </c>
      <c r="B368" s="270" t="s">
        <v>2723</v>
      </c>
      <c r="C368" s="270" t="s">
        <v>2724</v>
      </c>
      <c r="D368" s="292">
        <f>IF(VLOOKUP($A368,'hk2018'!$A:$G,1)=$A368,VLOOKUP($A368,'hk2018'!$A:$G,6),0)</f>
        <v>0</v>
      </c>
      <c r="E368" s="292">
        <f>IF(VLOOKUP($A368,'hk2018'!$A:$G,1)=$A368,VLOOKUP($A368,'hk2018'!$A:$G,7),0)</f>
        <v>0</v>
      </c>
      <c r="F368" s="292">
        <f>IF(VLOOKUP($A368,'hk2018'!$A:$H,1)=$A368,VLOOKUP($A368,'hk2018'!$A:$H,8),0)</f>
        <v>0</v>
      </c>
      <c r="G368" s="293">
        <f>SUM(D368+E368-F368)</f>
        <v>0</v>
      </c>
      <c r="H368" s="292">
        <f>IF(VLOOKUP($A368,'hk2017'!$A:$G,1)=$A368,VLOOKUP($A368,'hk2017'!$A:$G,6),0)</f>
        <v>0</v>
      </c>
      <c r="I368" s="292">
        <f>IF(VLOOKUP($A368,'hk2017'!$A:$G,1)=$A368,VLOOKUP($A368,'hk2017'!$A:$G,7),0)</f>
        <v>0</v>
      </c>
      <c r="J368" s="292">
        <f>IF(VLOOKUP($A368,'hk2017'!$A:$H,1)=$A368,VLOOKUP($A368,'hk2017'!$A:$H,8),0)</f>
        <v>0</v>
      </c>
      <c r="K368" s="294">
        <f>SUM(H368+I368-J368)</f>
        <v>0</v>
      </c>
      <c r="L368" s="301"/>
    </row>
    <row r="369" spans="1:13" ht="12.75" outlineLevel="1">
      <c r="A369" s="274" t="str">
        <f>LEFT(B369,3)</f>
        <v>624</v>
      </c>
      <c r="B369" s="270" t="s">
        <v>2725</v>
      </c>
      <c r="C369" s="270" t="s">
        <v>2726</v>
      </c>
      <c r="D369" s="292">
        <f>IF(VLOOKUP($A369,'hk2018'!$A:$G,1)=$A369,VLOOKUP($A369,'hk2018'!$A:$G,6),0)</f>
        <v>0</v>
      </c>
      <c r="E369" s="292">
        <f>IF(VLOOKUP($A369,'hk2018'!$A:$G,1)=$A369,VLOOKUP($A369,'hk2018'!$A:$G,7),0)</f>
        <v>0</v>
      </c>
      <c r="F369" s="292">
        <f>IF(VLOOKUP($A369,'hk2018'!$A:$H,1)=$A369,VLOOKUP($A369,'hk2018'!$A:$H,8),0)</f>
        <v>5610.21</v>
      </c>
      <c r="G369" s="293">
        <f>SUM(D369+E369-F369)</f>
        <v>-5610.21</v>
      </c>
      <c r="H369" s="292">
        <f>IF(VLOOKUP($A369,'hk2017'!$A:$G,1)=$A369,VLOOKUP($A369,'hk2017'!$A:$G,6),0)</f>
        <v>0</v>
      </c>
      <c r="I369" s="292">
        <f>IF(VLOOKUP($A369,'hk2017'!$A:$G,1)=$A369,VLOOKUP($A369,'hk2017'!$A:$G,7),0)</f>
        <v>0</v>
      </c>
      <c r="J369" s="292">
        <f>IF(VLOOKUP($A369,'hk2017'!$A:$H,1)=$A369,VLOOKUP($A369,'hk2017'!$A:$H,8),0)</f>
        <v>0</v>
      </c>
      <c r="K369" s="294">
        <f>SUM(H369+I369-J369)</f>
        <v>0</v>
      </c>
      <c r="L369" s="301"/>
    </row>
    <row r="370" spans="1:13" ht="13.5" outlineLevel="1" thickBot="1">
      <c r="A370" s="274"/>
      <c r="B370" s="270"/>
      <c r="C370" s="270"/>
      <c r="H370" s="318"/>
      <c r="I370" s="318"/>
      <c r="J370" s="318"/>
      <c r="K370" s="320"/>
      <c r="L370" s="301"/>
    </row>
    <row r="371" spans="1:13" ht="12.75">
      <c r="A371" s="333" t="s">
        <v>1222</v>
      </c>
      <c r="B371" s="313"/>
      <c r="C371" s="314" t="s">
        <v>2727</v>
      </c>
      <c r="D371" s="283">
        <f t="shared" ref="D371:K371" si="125">SUM(D372:D378)</f>
        <v>0</v>
      </c>
      <c r="E371" s="283">
        <f t="shared" si="125"/>
        <v>0</v>
      </c>
      <c r="F371" s="283">
        <f t="shared" si="125"/>
        <v>1718177.89</v>
      </c>
      <c r="G371" s="284">
        <f t="shared" si="125"/>
        <v>-1718177.89</v>
      </c>
      <c r="H371" s="283">
        <f t="shared" si="125"/>
        <v>0</v>
      </c>
      <c r="I371" s="283">
        <f t="shared" si="125"/>
        <v>0</v>
      </c>
      <c r="J371" s="283">
        <f t="shared" si="125"/>
        <v>277178.69</v>
      </c>
      <c r="K371" s="285">
        <f t="shared" si="125"/>
        <v>-277178.69</v>
      </c>
      <c r="L371" s="301"/>
    </row>
    <row r="372" spans="1:13" ht="12.75" outlineLevel="1">
      <c r="A372" s="274" t="s">
        <v>1093</v>
      </c>
      <c r="B372" s="268"/>
      <c r="C372" s="288" t="s">
        <v>2728</v>
      </c>
      <c r="D372" s="292">
        <f>IF(VLOOKUP($A372,'hk2018'!$A:$G,1)=$A372,VLOOKUP($A372,'hk2018'!$A:$G,6),0)</f>
        <v>0</v>
      </c>
      <c r="E372" s="292">
        <f>IF(VLOOKUP($A372,'hk2018'!$A:$G,1)=$A372,VLOOKUP($A372,'hk2018'!$A:$G,7),0)</f>
        <v>0</v>
      </c>
      <c r="F372" s="292">
        <f>IF(VLOOKUP($A372,'hk2018'!$A:$H,1)=$A372,VLOOKUP($A372,'hk2018'!$A:$H,8),0)</f>
        <v>0</v>
      </c>
      <c r="G372" s="293">
        <f t="shared" ref="G372:G378" si="126">SUM(D372+E372-F372)</f>
        <v>0</v>
      </c>
      <c r="H372" s="292">
        <f>IF(VLOOKUP($A372,'hk2017'!$A:$G,1)=$A372,VLOOKUP($A372,'hk2017'!$A:$G,6),0)</f>
        <v>0</v>
      </c>
      <c r="I372" s="292">
        <f>IF(VLOOKUP($A372,'hk2017'!$A:$G,1)=$A372,VLOOKUP($A372,'hk2017'!$A:$G,7),0)</f>
        <v>0</v>
      </c>
      <c r="J372" s="292">
        <f>IF(VLOOKUP($A372,'hk2017'!$A:$H,1)=$A372,VLOOKUP($A372,'hk2017'!$A:$H,8),0)</f>
        <v>0</v>
      </c>
      <c r="K372" s="294">
        <f t="shared" ref="K372:K378" si="127">SUM(H372+I372-J372)</f>
        <v>0</v>
      </c>
      <c r="L372" s="301"/>
    </row>
    <row r="373" spans="1:13" ht="12.75" outlineLevel="1">
      <c r="A373" s="274" t="str">
        <f t="shared" ref="A373:A378" si="128">LEFT(B373,3)</f>
        <v>641</v>
      </c>
      <c r="B373" s="270" t="s">
        <v>2729</v>
      </c>
      <c r="C373" s="270" t="s">
        <v>2730</v>
      </c>
      <c r="D373" s="292">
        <f>IF(VLOOKUP($A373,'hk2018'!$A:$G,1)=$A373,VLOOKUP($A373,'hk2018'!$A:$G,6),0)</f>
        <v>0</v>
      </c>
      <c r="E373" s="292">
        <f>IF(VLOOKUP($A373,'hk2018'!$A:$G,1)=$A373,VLOOKUP($A373,'hk2018'!$A:$G,7),0)</f>
        <v>0</v>
      </c>
      <c r="F373" s="292">
        <f>IF(VLOOKUP($A373,'hk2018'!$A:$H,1)=$A373,VLOOKUP($A373,'hk2018'!$A:$H,8),0)</f>
        <v>943750.72</v>
      </c>
      <c r="G373" s="293">
        <f t="shared" si="126"/>
        <v>-943750.72</v>
      </c>
      <c r="H373" s="292">
        <f>IF(VLOOKUP($A373,'hk2017'!$A:$G,1)=$A373,VLOOKUP($A373,'hk2017'!$A:$G,6),0)</f>
        <v>0</v>
      </c>
      <c r="I373" s="292">
        <f>IF(VLOOKUP($A373,'hk2017'!$A:$G,1)=$A373,VLOOKUP($A373,'hk2017'!$A:$G,7),0)</f>
        <v>0</v>
      </c>
      <c r="J373" s="292">
        <f>IF(VLOOKUP($A373,'hk2017'!$A:$H,1)=$A373,VLOOKUP($A373,'hk2017'!$A:$H,8),0)</f>
        <v>55966.67</v>
      </c>
      <c r="K373" s="294">
        <f t="shared" si="127"/>
        <v>-55966.67</v>
      </c>
      <c r="L373" s="301"/>
    </row>
    <row r="374" spans="1:13" ht="12.75" outlineLevel="1">
      <c r="A374" s="274" t="str">
        <f t="shared" si="128"/>
        <v>642</v>
      </c>
      <c r="B374" s="270" t="s">
        <v>2731</v>
      </c>
      <c r="C374" s="270" t="s">
        <v>2732</v>
      </c>
      <c r="D374" s="292">
        <f>IF(VLOOKUP($A374,'hk2018'!$A:$G,1)=$A374,VLOOKUP($A374,'hk2018'!$A:$G,6),0)</f>
        <v>0</v>
      </c>
      <c r="E374" s="292">
        <f>IF(VLOOKUP($A374,'hk2018'!$A:$G,1)=$A374,VLOOKUP($A374,'hk2018'!$A:$G,7),0)</f>
        <v>0</v>
      </c>
      <c r="F374" s="292">
        <f>IF(VLOOKUP($A374,'hk2018'!$A:$H,1)=$A374,VLOOKUP($A374,'hk2018'!$A:$H,8),0)</f>
        <v>58911.39</v>
      </c>
      <c r="G374" s="293">
        <f t="shared" si="126"/>
        <v>-58911.39</v>
      </c>
      <c r="H374" s="292">
        <f>IF(VLOOKUP($A374,'hk2017'!$A:$G,1)=$A374,VLOOKUP($A374,'hk2017'!$A:$G,6),0)</f>
        <v>0</v>
      </c>
      <c r="I374" s="292">
        <f>IF(VLOOKUP($A374,'hk2017'!$A:$G,1)=$A374,VLOOKUP($A374,'hk2017'!$A:$G,7),0)</f>
        <v>0</v>
      </c>
      <c r="J374" s="292">
        <f>IF(VLOOKUP($A374,'hk2017'!$A:$H,1)=$A374,VLOOKUP($A374,'hk2017'!$A:$H,8),0)</f>
        <v>5269.3</v>
      </c>
      <c r="K374" s="294">
        <f t="shared" si="127"/>
        <v>-5269.3</v>
      </c>
      <c r="L374" s="301"/>
    </row>
    <row r="375" spans="1:13" ht="12.75" outlineLevel="1">
      <c r="A375" s="274" t="str">
        <f t="shared" si="128"/>
        <v>644</v>
      </c>
      <c r="B375" s="270" t="s">
        <v>2733</v>
      </c>
      <c r="C375" s="270" t="s">
        <v>2633</v>
      </c>
      <c r="D375" s="292">
        <f>IF(VLOOKUP($A375,'hk2018'!$A:$G,1)=$A375,VLOOKUP($A375,'hk2018'!$A:$G,6),0)</f>
        <v>0</v>
      </c>
      <c r="E375" s="292">
        <f>IF(VLOOKUP($A375,'hk2018'!$A:$G,1)=$A375,VLOOKUP($A375,'hk2018'!$A:$G,7),0)</f>
        <v>0</v>
      </c>
      <c r="F375" s="292">
        <f>IF(VLOOKUP($A375,'hk2018'!$A:$H,1)=$A375,VLOOKUP($A375,'hk2018'!$A:$H,8),0)</f>
        <v>1523.12</v>
      </c>
      <c r="G375" s="293">
        <f t="shared" si="126"/>
        <v>-1523.12</v>
      </c>
      <c r="H375" s="292">
        <f>IF(VLOOKUP($A375,'hk2017'!$A:$G,1)=$A375,VLOOKUP($A375,'hk2017'!$A:$G,6),0)</f>
        <v>0</v>
      </c>
      <c r="I375" s="292">
        <f>IF(VLOOKUP($A375,'hk2017'!$A:$G,1)=$A375,VLOOKUP($A375,'hk2017'!$A:$G,7),0)</f>
        <v>0</v>
      </c>
      <c r="J375" s="292">
        <f>IF(VLOOKUP($A375,'hk2017'!$A:$H,1)=$A375,VLOOKUP($A375,'hk2017'!$A:$H,8),0)</f>
        <v>-19599.3</v>
      </c>
      <c r="K375" s="294">
        <f t="shared" si="127"/>
        <v>19599.3</v>
      </c>
      <c r="L375" s="301"/>
    </row>
    <row r="376" spans="1:13" ht="12.75" outlineLevel="1">
      <c r="A376" s="274" t="str">
        <f t="shared" si="128"/>
        <v>645</v>
      </c>
      <c r="B376" s="270" t="s">
        <v>2734</v>
      </c>
      <c r="C376" s="270" t="s">
        <v>2635</v>
      </c>
      <c r="D376" s="292">
        <f>IF(VLOOKUP($A376,'hk2018'!$A:$G,1)=$A376,VLOOKUP($A376,'hk2018'!$A:$G,6),0)</f>
        <v>0</v>
      </c>
      <c r="E376" s="292">
        <f>IF(VLOOKUP($A376,'hk2018'!$A:$G,1)=$A376,VLOOKUP($A376,'hk2018'!$A:$G,7),0)</f>
        <v>0</v>
      </c>
      <c r="F376" s="292">
        <f>IF(VLOOKUP($A376,'hk2018'!$A:$H,1)=$A376,VLOOKUP($A376,'hk2018'!$A:$H,8),0)</f>
        <v>0</v>
      </c>
      <c r="G376" s="293">
        <f t="shared" si="126"/>
        <v>0</v>
      </c>
      <c r="H376" s="292">
        <f>IF(VLOOKUP($A376,'hk2017'!$A:$G,1)=$A376,VLOOKUP($A376,'hk2017'!$A:$G,6),0)</f>
        <v>0</v>
      </c>
      <c r="I376" s="292">
        <f>IF(VLOOKUP($A376,'hk2017'!$A:$G,1)=$A376,VLOOKUP($A376,'hk2017'!$A:$G,7),0)</f>
        <v>0</v>
      </c>
      <c r="J376" s="292">
        <f>IF(VLOOKUP($A376,'hk2017'!$A:$H,1)=$A376,VLOOKUP($A376,'hk2017'!$A:$H,8),0)</f>
        <v>-76000</v>
      </c>
      <c r="K376" s="294">
        <f t="shared" si="127"/>
        <v>76000</v>
      </c>
      <c r="L376" s="301"/>
    </row>
    <row r="377" spans="1:13" ht="12.75" outlineLevel="1">
      <c r="A377" s="274" t="str">
        <f t="shared" si="128"/>
        <v>646</v>
      </c>
      <c r="B377" s="270" t="s">
        <v>2735</v>
      </c>
      <c r="C377" s="270" t="s">
        <v>2736</v>
      </c>
      <c r="D377" s="292">
        <f>IF(VLOOKUP($A377,'hk2018'!$A:$G,1)=$A377,VLOOKUP($A377,'hk2018'!$A:$G,6),0)</f>
        <v>0</v>
      </c>
      <c r="E377" s="292">
        <f>IF(VLOOKUP($A377,'hk2018'!$A:$G,1)=$A377,VLOOKUP($A377,'hk2018'!$A:$G,7),0)</f>
        <v>0</v>
      </c>
      <c r="F377" s="292">
        <f>IF(VLOOKUP($A377,'hk2018'!$A:$H,1)=$A377,VLOOKUP($A377,'hk2018'!$A:$H,8),0)</f>
        <v>437845.61</v>
      </c>
      <c r="G377" s="293">
        <f t="shared" si="126"/>
        <v>-437845.61</v>
      </c>
      <c r="H377" s="292">
        <f>IF(VLOOKUP($A377,'hk2017'!$A:$G,1)=$A377,VLOOKUP($A377,'hk2017'!$A:$G,6),0)</f>
        <v>0</v>
      </c>
      <c r="I377" s="292">
        <f>IF(VLOOKUP($A377,'hk2017'!$A:$G,1)=$A377,VLOOKUP($A377,'hk2017'!$A:$G,7),0)</f>
        <v>0</v>
      </c>
      <c r="J377" s="292">
        <f>IF(VLOOKUP($A377,'hk2017'!$A:$H,1)=$A377,VLOOKUP($A377,'hk2017'!$A:$H,8),0)</f>
        <v>146427.26</v>
      </c>
      <c r="K377" s="294">
        <f t="shared" si="127"/>
        <v>-146427.26</v>
      </c>
      <c r="L377" s="301"/>
    </row>
    <row r="378" spans="1:13" ht="12.75" outlineLevel="1">
      <c r="A378" s="274" t="str">
        <f t="shared" si="128"/>
        <v>648</v>
      </c>
      <c r="B378" s="270" t="s">
        <v>2737</v>
      </c>
      <c r="C378" s="270" t="s">
        <v>2738</v>
      </c>
      <c r="D378" s="292">
        <f>IF(VLOOKUP($A378,'hk2018'!$A:$G,1)=$A378,VLOOKUP($A378,'hk2018'!$A:$G,6),0)</f>
        <v>0</v>
      </c>
      <c r="E378" s="292">
        <f>IF(VLOOKUP($A378,'hk2018'!$A:$G,1)=$A378,VLOOKUP($A378,'hk2018'!$A:$G,7),0)</f>
        <v>0</v>
      </c>
      <c r="F378" s="292">
        <f>IF(VLOOKUP($A378,'hk2018'!$A:$H,1)=$A378,VLOOKUP($A378,'hk2018'!$A:$H,8),0)</f>
        <v>276147.05</v>
      </c>
      <c r="G378" s="293">
        <f t="shared" si="126"/>
        <v>-276147.05</v>
      </c>
      <c r="H378" s="292">
        <f>IF(VLOOKUP($A378,'hk2017'!$A:$G,1)=$A378,VLOOKUP($A378,'hk2017'!$A:$G,6),0)</f>
        <v>0</v>
      </c>
      <c r="I378" s="292">
        <f>IF(VLOOKUP($A378,'hk2017'!$A:$G,1)=$A378,VLOOKUP($A378,'hk2017'!$A:$G,7),0)</f>
        <v>0</v>
      </c>
      <c r="J378" s="292">
        <f>IF(VLOOKUP($A378,'hk2017'!$A:$H,1)=$A378,VLOOKUP($A378,'hk2017'!$A:$H,8),0)</f>
        <v>165114.76</v>
      </c>
      <c r="K378" s="294">
        <f t="shared" si="127"/>
        <v>-165114.76</v>
      </c>
      <c r="L378" s="301"/>
      <c r="M378" s="342"/>
    </row>
    <row r="379" spans="1:13" ht="13.5" outlineLevel="1" thickBot="1">
      <c r="A379" s="274"/>
      <c r="B379" s="270"/>
      <c r="C379" s="270"/>
      <c r="H379" s="318"/>
      <c r="I379" s="318"/>
      <c r="J379" s="318"/>
      <c r="K379" s="320"/>
      <c r="L379" s="301"/>
    </row>
    <row r="380" spans="1:13" ht="12.75">
      <c r="A380" s="333" t="s">
        <v>1196</v>
      </c>
      <c r="B380" s="313"/>
      <c r="C380" s="314" t="s">
        <v>2739</v>
      </c>
      <c r="D380" s="283">
        <f t="shared" ref="D380:K380" si="129">SUM(D381:D386)</f>
        <v>0</v>
      </c>
      <c r="E380" s="283">
        <f t="shared" si="129"/>
        <v>0</v>
      </c>
      <c r="F380" s="283">
        <f t="shared" si="129"/>
        <v>0</v>
      </c>
      <c r="G380" s="284">
        <f t="shared" si="129"/>
        <v>0</v>
      </c>
      <c r="H380" s="283">
        <f t="shared" si="129"/>
        <v>0</v>
      </c>
      <c r="I380" s="283">
        <f t="shared" si="129"/>
        <v>0</v>
      </c>
      <c r="J380" s="283">
        <f t="shared" si="129"/>
        <v>0</v>
      </c>
      <c r="K380" s="285">
        <f t="shared" si="129"/>
        <v>0</v>
      </c>
      <c r="L380" s="301"/>
    </row>
    <row r="381" spans="1:13" ht="12.75" outlineLevel="1">
      <c r="A381" s="340" t="str">
        <f t="shared" ref="A381:A386" si="130">LEFT(B381,3)</f>
        <v>652</v>
      </c>
      <c r="B381" s="270" t="s">
        <v>2740</v>
      </c>
      <c r="C381" s="270" t="s">
        <v>2741</v>
      </c>
      <c r="D381" s="292">
        <f>IF(VLOOKUP($A381,'hk2018'!$A:$G,1)=$A381,VLOOKUP($A381,'hk2018'!$A:$G,6),0)</f>
        <v>0</v>
      </c>
      <c r="E381" s="292">
        <f>IF(VLOOKUP($A381,'hk2018'!$A:$G,1)=$A381,VLOOKUP($A381,'hk2018'!$A:$G,7),0)</f>
        <v>0</v>
      </c>
      <c r="F381" s="292">
        <f>IF(VLOOKUP($A381,'hk2018'!$A:$H,1)=$A381,VLOOKUP($A381,'hk2018'!$A:$H,8),0)</f>
        <v>0</v>
      </c>
      <c r="G381" s="293">
        <f t="shared" ref="G381:G386" si="131">SUM(D381+E381-F381)</f>
        <v>0</v>
      </c>
      <c r="H381" s="292">
        <f>IF(VLOOKUP($A381,'hk2017'!$A:$G,1)=$A381,VLOOKUP($A381,'hk2017'!$A:$G,6),0)</f>
        <v>0</v>
      </c>
      <c r="I381" s="292">
        <f>IF(VLOOKUP($A381,'hk2017'!$A:$G,1)=$A381,VLOOKUP($A381,'hk2017'!$A:$G,7),0)</f>
        <v>0</v>
      </c>
      <c r="J381" s="292">
        <f>IF(VLOOKUP($A381,'hk2017'!$A:$H,1)=$A381,VLOOKUP($A381,'hk2017'!$A:$H,8),0)</f>
        <v>0</v>
      </c>
      <c r="K381" s="294">
        <f t="shared" ref="K381:K386" si="132">SUM(H381+I381-J381)</f>
        <v>0</v>
      </c>
      <c r="L381" s="301"/>
    </row>
    <row r="382" spans="1:13" ht="12.75" outlineLevel="1">
      <c r="A382" s="340" t="str">
        <f t="shared" si="130"/>
        <v>654</v>
      </c>
      <c r="B382" s="270" t="s">
        <v>2742</v>
      </c>
      <c r="C382" s="270" t="s">
        <v>2743</v>
      </c>
      <c r="D382" s="292">
        <f>IF(VLOOKUP($A382,'hk2018'!$A:$G,1)=$A382,VLOOKUP($A382,'hk2018'!$A:$G,6),0)</f>
        <v>0</v>
      </c>
      <c r="E382" s="292">
        <f>IF(VLOOKUP($A382,'hk2018'!$A:$G,1)=$A382,VLOOKUP($A382,'hk2018'!$A:$G,7),0)</f>
        <v>0</v>
      </c>
      <c r="F382" s="292">
        <f>IF(VLOOKUP($A382,'hk2018'!$A:$H,1)=$A382,VLOOKUP($A382,'hk2018'!$A:$H,8),0)</f>
        <v>0</v>
      </c>
      <c r="G382" s="293">
        <f t="shared" si="131"/>
        <v>0</v>
      </c>
      <c r="H382" s="292">
        <f>IF(VLOOKUP($A382,'hk2017'!$A:$G,1)=$A382,VLOOKUP($A382,'hk2017'!$A:$G,6),0)</f>
        <v>0</v>
      </c>
      <c r="I382" s="292">
        <f>IF(VLOOKUP($A382,'hk2017'!$A:$G,1)=$A382,VLOOKUP($A382,'hk2017'!$A:$G,7),0)</f>
        <v>0</v>
      </c>
      <c r="J382" s="292">
        <f>IF(VLOOKUP($A382,'hk2017'!$A:$H,1)=$A382,VLOOKUP($A382,'hk2017'!$A:$H,8),0)</f>
        <v>0</v>
      </c>
      <c r="K382" s="294">
        <f t="shared" si="132"/>
        <v>0</v>
      </c>
      <c r="L382" s="301"/>
    </row>
    <row r="383" spans="1:13" ht="12.75" outlineLevel="1">
      <c r="A383" s="274" t="str">
        <f t="shared" si="130"/>
        <v>655</v>
      </c>
      <c r="B383" s="270" t="s">
        <v>2744</v>
      </c>
      <c r="C383" s="270" t="s">
        <v>2648</v>
      </c>
      <c r="D383" s="292">
        <f>IF(VLOOKUP($A383,'hk2018'!$A:$G,1)=$A383,VLOOKUP($A383,'hk2018'!$A:$G,6),0)</f>
        <v>0</v>
      </c>
      <c r="E383" s="292">
        <f>IF(VLOOKUP($A383,'hk2018'!$A:$G,1)=$A383,VLOOKUP($A383,'hk2018'!$A:$G,7),0)</f>
        <v>0</v>
      </c>
      <c r="F383" s="292">
        <f>IF(VLOOKUP($A383,'hk2018'!$A:$H,1)=$A383,VLOOKUP($A383,'hk2018'!$A:$H,8),0)</f>
        <v>0</v>
      </c>
      <c r="G383" s="293">
        <f t="shared" si="131"/>
        <v>0</v>
      </c>
      <c r="H383" s="292">
        <f>IF(VLOOKUP($A383,'hk2017'!$A:$G,1)=$A383,VLOOKUP($A383,'hk2017'!$A:$G,6),0)</f>
        <v>0</v>
      </c>
      <c r="I383" s="292">
        <f>IF(VLOOKUP($A383,'hk2017'!$A:$G,1)=$A383,VLOOKUP($A383,'hk2017'!$A:$G,7),0)</f>
        <v>0</v>
      </c>
      <c r="J383" s="292">
        <f>IF(VLOOKUP($A383,'hk2017'!$A:$H,1)=$A383,VLOOKUP($A383,'hk2017'!$A:$H,8),0)</f>
        <v>0</v>
      </c>
      <c r="K383" s="294">
        <f t="shared" si="132"/>
        <v>0</v>
      </c>
      <c r="L383" s="301"/>
    </row>
    <row r="384" spans="1:13" ht="12.75" outlineLevel="1">
      <c r="A384" s="274" t="str">
        <f t="shared" si="130"/>
        <v>657</v>
      </c>
      <c r="B384" s="270" t="s">
        <v>2745</v>
      </c>
      <c r="C384" s="270" t="s">
        <v>2746</v>
      </c>
      <c r="D384" s="292">
        <f>IF(VLOOKUP($A384,'hk2018'!$A:$G,1)=$A384,VLOOKUP($A384,'hk2018'!$A:$G,6),0)</f>
        <v>0</v>
      </c>
      <c r="E384" s="292">
        <f>IF(VLOOKUP($A384,'hk2018'!$A:$G,1)=$A384,VLOOKUP($A384,'hk2018'!$A:$G,7),0)</f>
        <v>0</v>
      </c>
      <c r="F384" s="292">
        <f>IF(VLOOKUP($A384,'hk2018'!$A:$H,1)=$A384,VLOOKUP($A384,'hk2018'!$A:$H,8),0)</f>
        <v>0</v>
      </c>
      <c r="G384" s="293">
        <f t="shared" si="131"/>
        <v>0</v>
      </c>
      <c r="H384" s="292">
        <f>IF(VLOOKUP($A384,'hk2017'!$A:$G,1)=$A384,VLOOKUP($A384,'hk2017'!$A:$G,6),0)</f>
        <v>0</v>
      </c>
      <c r="I384" s="292">
        <f>IF(VLOOKUP($A384,'hk2017'!$A:$G,1)=$A384,VLOOKUP($A384,'hk2017'!$A:$G,7),0)</f>
        <v>0</v>
      </c>
      <c r="J384" s="292">
        <f>IF(VLOOKUP($A384,'hk2017'!$A:$H,1)=$A384,VLOOKUP($A384,'hk2017'!$A:$H,8),0)</f>
        <v>0</v>
      </c>
      <c r="K384" s="294">
        <f t="shared" si="132"/>
        <v>0</v>
      </c>
      <c r="L384" s="301"/>
    </row>
    <row r="385" spans="1:12" ht="12.75" outlineLevel="1">
      <c r="A385" s="340" t="str">
        <f t="shared" si="130"/>
        <v>658</v>
      </c>
      <c r="B385" s="270" t="s">
        <v>2747</v>
      </c>
      <c r="C385" s="270" t="s">
        <v>2748</v>
      </c>
      <c r="D385" s="292">
        <f>IF(VLOOKUP($A385,'hk2018'!$A:$G,1)=$A385,VLOOKUP($A385,'hk2018'!$A:$G,6),0)</f>
        <v>0</v>
      </c>
      <c r="E385" s="292">
        <f>IF(VLOOKUP($A385,'hk2018'!$A:$G,1)=$A385,VLOOKUP($A385,'hk2018'!$A:$G,7),0)</f>
        <v>0</v>
      </c>
      <c r="F385" s="292">
        <f>IF(VLOOKUP($A385,'hk2018'!$A:$H,1)=$A385,VLOOKUP($A385,'hk2018'!$A:$H,8),0)</f>
        <v>0</v>
      </c>
      <c r="G385" s="293">
        <f t="shared" si="131"/>
        <v>0</v>
      </c>
      <c r="H385" s="292">
        <f>IF(VLOOKUP($A385,'hk2017'!$A:$G,1)=$A385,VLOOKUP($A385,'hk2017'!$A:$G,6),0)</f>
        <v>0</v>
      </c>
      <c r="I385" s="292">
        <f>IF(VLOOKUP($A385,'hk2017'!$A:$G,1)=$A385,VLOOKUP($A385,'hk2017'!$A:$G,7),0)</f>
        <v>0</v>
      </c>
      <c r="J385" s="292">
        <f>IF(VLOOKUP($A385,'hk2017'!$A:$H,1)=$A385,VLOOKUP($A385,'hk2017'!$A:$H,8),0)</f>
        <v>0</v>
      </c>
      <c r="K385" s="294">
        <f t="shared" si="132"/>
        <v>0</v>
      </c>
      <c r="L385" s="301"/>
    </row>
    <row r="386" spans="1:12" ht="12.75" outlineLevel="1">
      <c r="A386" s="340" t="str">
        <f t="shared" si="130"/>
        <v>659</v>
      </c>
      <c r="B386" s="270" t="s">
        <v>2749</v>
      </c>
      <c r="C386" s="270" t="s">
        <v>2750</v>
      </c>
      <c r="D386" s="292">
        <f>IF(VLOOKUP($A386,'hk2018'!$A:$G,1)=$A386,VLOOKUP($A386,'hk2018'!$A:$G,6),0)</f>
        <v>0</v>
      </c>
      <c r="E386" s="292">
        <f>IF(VLOOKUP($A386,'hk2018'!$A:$G,1)=$A386,VLOOKUP($A386,'hk2018'!$A:$G,7),0)</f>
        <v>0</v>
      </c>
      <c r="F386" s="292">
        <f>IF(VLOOKUP($A386,'hk2018'!$A:$H,1)=$A386,VLOOKUP($A386,'hk2018'!$A:$H,8),0)</f>
        <v>0</v>
      </c>
      <c r="G386" s="293">
        <f t="shared" si="131"/>
        <v>0</v>
      </c>
      <c r="H386" s="292">
        <f>IF(VLOOKUP($A386,'hk2017'!$A:$G,1)=$A386,VLOOKUP($A386,'hk2017'!$A:$G,6),0)</f>
        <v>0</v>
      </c>
      <c r="I386" s="292">
        <f>IF(VLOOKUP($A386,'hk2017'!$A:$G,1)=$A386,VLOOKUP($A386,'hk2017'!$A:$G,7),0)</f>
        <v>0</v>
      </c>
      <c r="J386" s="292">
        <f>IF(VLOOKUP($A386,'hk2017'!$A:$H,1)=$A386,VLOOKUP($A386,'hk2017'!$A:$H,8),0)</f>
        <v>0</v>
      </c>
      <c r="K386" s="294">
        <f t="shared" si="132"/>
        <v>0</v>
      </c>
      <c r="L386" s="301"/>
    </row>
    <row r="387" spans="1:12" ht="13.5" outlineLevel="1" thickBot="1">
      <c r="A387" s="274"/>
      <c r="B387" s="270"/>
      <c r="C387" s="270"/>
      <c r="H387" s="318"/>
      <c r="I387" s="318"/>
      <c r="J387" s="318"/>
      <c r="K387" s="320"/>
      <c r="L387" s="301"/>
    </row>
    <row r="388" spans="1:12" ht="12.75">
      <c r="A388" s="333" t="s">
        <v>2050</v>
      </c>
      <c r="B388" s="313"/>
      <c r="C388" s="314" t="s">
        <v>2751</v>
      </c>
      <c r="D388" s="283">
        <f t="shared" ref="D388:K388" si="133">SUM(D389:D397)</f>
        <v>0</v>
      </c>
      <c r="E388" s="283">
        <f t="shared" si="133"/>
        <v>0</v>
      </c>
      <c r="F388" s="283">
        <f t="shared" si="133"/>
        <v>36531.689999999995</v>
      </c>
      <c r="G388" s="284">
        <f t="shared" si="133"/>
        <v>-36531.689999999995</v>
      </c>
      <c r="H388" s="283">
        <f t="shared" si="133"/>
        <v>0</v>
      </c>
      <c r="I388" s="283">
        <f t="shared" si="133"/>
        <v>0</v>
      </c>
      <c r="J388" s="283">
        <f t="shared" si="133"/>
        <v>39036.210000000006</v>
      </c>
      <c r="K388" s="285">
        <f t="shared" si="133"/>
        <v>-39036.210000000006</v>
      </c>
      <c r="L388" s="301"/>
    </row>
    <row r="389" spans="1:12" ht="12.75" outlineLevel="1">
      <c r="A389" s="274" t="s">
        <v>1121</v>
      </c>
      <c r="B389" s="268"/>
      <c r="C389" s="288" t="s">
        <v>2751</v>
      </c>
      <c r="D389" s="292">
        <f>IF(VLOOKUP($A389,'hk2018'!$A:$G,1)=$A389,VLOOKUP($A389,'hk2018'!$A:$G,6),0)</f>
        <v>0</v>
      </c>
      <c r="E389" s="292">
        <f>IF(VLOOKUP($A389,'hk2018'!$A:$G,1)=$A389,VLOOKUP($A389,'hk2018'!$A:$G,7),0)</f>
        <v>0</v>
      </c>
      <c r="F389" s="292">
        <f>IF(VLOOKUP($A389,'hk2018'!$A:$H,1)=$A389,VLOOKUP($A389,'hk2018'!$A:$H,8),0)</f>
        <v>0</v>
      </c>
      <c r="G389" s="293">
        <f t="shared" ref="G389:G397" si="134">SUM(D389+E389-F389)</f>
        <v>0</v>
      </c>
      <c r="H389" s="292">
        <f>IF(VLOOKUP($A389,'hk2017'!$A:$G,1)=$A389,VLOOKUP($A389,'hk2017'!$A:$G,6),0)</f>
        <v>0</v>
      </c>
      <c r="I389" s="292">
        <f>IF(VLOOKUP($A389,'hk2017'!$A:$G,1)=$A389,VLOOKUP($A389,'hk2017'!$A:$G,7),0)</f>
        <v>0</v>
      </c>
      <c r="J389" s="292">
        <f>IF(VLOOKUP($A389,'hk2017'!$A:$H,1)=$A389,VLOOKUP($A389,'hk2017'!$A:$H,8),0)</f>
        <v>0</v>
      </c>
      <c r="K389" s="294">
        <f t="shared" ref="K389:K397" si="135">SUM(H389+I389-J389)</f>
        <v>0</v>
      </c>
      <c r="L389" s="301"/>
    </row>
    <row r="390" spans="1:12" ht="12.75" outlineLevel="1">
      <c r="A390" s="274" t="str">
        <f t="shared" ref="A390:A397" si="136">LEFT(B390,3)</f>
        <v>661</v>
      </c>
      <c r="B390" s="270" t="s">
        <v>2752</v>
      </c>
      <c r="C390" s="270" t="s">
        <v>2753</v>
      </c>
      <c r="D390" s="292">
        <f>IF(VLOOKUP($A390,'hk2018'!$A:$G,1)=$A390,VLOOKUP($A390,'hk2018'!$A:$G,6),0)</f>
        <v>0</v>
      </c>
      <c r="E390" s="292">
        <f>IF(VLOOKUP($A390,'hk2018'!$A:$G,1)=$A390,VLOOKUP($A390,'hk2018'!$A:$G,7),0)</f>
        <v>0</v>
      </c>
      <c r="F390" s="292">
        <f>IF(VLOOKUP($A390,'hk2018'!$A:$H,1)=$A390,VLOOKUP($A390,'hk2018'!$A:$H,8),0)</f>
        <v>0</v>
      </c>
      <c r="G390" s="293">
        <f t="shared" si="134"/>
        <v>0</v>
      </c>
      <c r="H390" s="292">
        <f>IF(VLOOKUP($A390,'hk2017'!$A:$G,1)=$A390,VLOOKUP($A390,'hk2017'!$A:$G,6),0)</f>
        <v>0</v>
      </c>
      <c r="I390" s="292">
        <f>IF(VLOOKUP($A390,'hk2017'!$A:$G,1)=$A390,VLOOKUP($A390,'hk2017'!$A:$G,7),0)</f>
        <v>0</v>
      </c>
      <c r="J390" s="292">
        <f>IF(VLOOKUP($A390,'hk2017'!$A:$H,1)=$A390,VLOOKUP($A390,'hk2017'!$A:$H,8),0)</f>
        <v>0</v>
      </c>
      <c r="K390" s="294">
        <f t="shared" si="135"/>
        <v>0</v>
      </c>
      <c r="L390" s="301"/>
    </row>
    <row r="391" spans="1:12" ht="12.75" outlineLevel="1">
      <c r="A391" s="274" t="str">
        <f t="shared" si="136"/>
        <v>662</v>
      </c>
      <c r="B391" s="270" t="s">
        <v>2754</v>
      </c>
      <c r="C391" s="270" t="s">
        <v>2659</v>
      </c>
      <c r="D391" s="292">
        <f>IF(VLOOKUP($A391,'hk2018'!$A:$G,1)=$A391,VLOOKUP($A391,'hk2018'!$A:$G,6),0)</f>
        <v>0</v>
      </c>
      <c r="E391" s="292">
        <f>IF(VLOOKUP($A391,'hk2018'!$A:$G,1)=$A391,VLOOKUP($A391,'hk2018'!$A:$G,7),0)</f>
        <v>0</v>
      </c>
      <c r="F391" s="292">
        <f>IF(VLOOKUP($A391,'hk2018'!$A:$H,1)=$A391,VLOOKUP($A391,'hk2018'!$A:$H,8),0)</f>
        <v>33093.339999999997</v>
      </c>
      <c r="G391" s="293">
        <f t="shared" si="134"/>
        <v>-33093.339999999997</v>
      </c>
      <c r="H391" s="292">
        <f>IF(VLOOKUP($A391,'hk2017'!$A:$G,1)=$A391,VLOOKUP($A391,'hk2017'!$A:$G,6),0)</f>
        <v>0</v>
      </c>
      <c r="I391" s="292">
        <f>IF(VLOOKUP($A391,'hk2017'!$A:$G,1)=$A391,VLOOKUP($A391,'hk2017'!$A:$G,7),0)</f>
        <v>0</v>
      </c>
      <c r="J391" s="292">
        <f>IF(VLOOKUP($A391,'hk2017'!$A:$H,1)=$A391,VLOOKUP($A391,'hk2017'!$A:$H,8),0)</f>
        <v>34150.080000000002</v>
      </c>
      <c r="K391" s="294">
        <f t="shared" si="135"/>
        <v>-34150.080000000002</v>
      </c>
      <c r="L391" s="301"/>
    </row>
    <row r="392" spans="1:12" outlineLevel="1">
      <c r="A392" s="274" t="str">
        <f t="shared" si="136"/>
        <v>663</v>
      </c>
      <c r="B392" s="270" t="s">
        <v>2755</v>
      </c>
      <c r="C392" s="270" t="s">
        <v>2756</v>
      </c>
      <c r="D392" s="292">
        <f>IF(VLOOKUP($A392,'hk2018'!$A:$G,1)=$A392,VLOOKUP($A392,'hk2018'!$A:$G,6),0)</f>
        <v>0</v>
      </c>
      <c r="E392" s="292">
        <f>IF(VLOOKUP($A392,'hk2018'!$A:$G,1)=$A392,VLOOKUP($A392,'hk2018'!$A:$G,7),0)</f>
        <v>0</v>
      </c>
      <c r="F392" s="292">
        <f>IF(VLOOKUP($A392,'hk2018'!$A:$H,1)=$A392,VLOOKUP($A392,'hk2018'!$A:$H,8),0)</f>
        <v>0</v>
      </c>
      <c r="G392" s="293">
        <f t="shared" si="134"/>
        <v>0</v>
      </c>
      <c r="H392" s="292">
        <f>IF(VLOOKUP($A392,'hk2017'!$A:$G,1)=$A392,VLOOKUP($A392,'hk2017'!$A:$G,6),0)</f>
        <v>0</v>
      </c>
      <c r="I392" s="292">
        <f>IF(VLOOKUP($A392,'hk2017'!$A:$G,1)=$A392,VLOOKUP($A392,'hk2017'!$A:$G,7),0)</f>
        <v>0</v>
      </c>
      <c r="J392" s="292">
        <f>IF(VLOOKUP($A392,'hk2017'!$A:$H,1)=$A392,VLOOKUP($A392,'hk2017'!$A:$H,8),0)</f>
        <v>9.69</v>
      </c>
      <c r="K392" s="294">
        <f t="shared" si="135"/>
        <v>-9.69</v>
      </c>
    </row>
    <row r="393" spans="1:12" outlineLevel="1">
      <c r="A393" s="274" t="str">
        <f t="shared" si="136"/>
        <v>664</v>
      </c>
      <c r="B393" s="270" t="s">
        <v>2757</v>
      </c>
      <c r="C393" s="270" t="s">
        <v>2758</v>
      </c>
      <c r="D393" s="292">
        <f>IF(VLOOKUP($A393,'hk2018'!$A:$G,1)=$A393,VLOOKUP($A393,'hk2018'!$A:$G,6),0)</f>
        <v>0</v>
      </c>
      <c r="E393" s="292">
        <f>IF(VLOOKUP($A393,'hk2018'!$A:$G,1)=$A393,VLOOKUP($A393,'hk2018'!$A:$G,7),0)</f>
        <v>0</v>
      </c>
      <c r="F393" s="292">
        <f>IF(VLOOKUP($A393,'hk2018'!$A:$H,1)=$A393,VLOOKUP($A393,'hk2018'!$A:$H,8),0)</f>
        <v>0</v>
      </c>
      <c r="G393" s="293">
        <f t="shared" si="134"/>
        <v>0</v>
      </c>
      <c r="H393" s="292">
        <f>IF(VLOOKUP($A393,'hk2017'!$A:$G,1)=$A393,VLOOKUP($A393,'hk2017'!$A:$G,6),0)</f>
        <v>0</v>
      </c>
      <c r="I393" s="292">
        <f>IF(VLOOKUP($A393,'hk2017'!$A:$G,1)=$A393,VLOOKUP($A393,'hk2017'!$A:$G,7),0)</f>
        <v>0</v>
      </c>
      <c r="J393" s="292">
        <f>IF(VLOOKUP($A393,'hk2017'!$A:$H,1)=$A393,VLOOKUP($A393,'hk2017'!$A:$H,8),0)</f>
        <v>0</v>
      </c>
      <c r="K393" s="294">
        <f t="shared" si="135"/>
        <v>0</v>
      </c>
    </row>
    <row r="394" spans="1:12" outlineLevel="1">
      <c r="A394" s="274" t="str">
        <f t="shared" si="136"/>
        <v>665</v>
      </c>
      <c r="B394" s="270" t="s">
        <v>2759</v>
      </c>
      <c r="C394" s="270" t="s">
        <v>2760</v>
      </c>
      <c r="D394" s="292">
        <f>IF(VLOOKUP($A394,'hk2018'!$A:$G,1)=$A394,VLOOKUP($A394,'hk2018'!$A:$G,6),0)</f>
        <v>0</v>
      </c>
      <c r="E394" s="292">
        <f>IF(VLOOKUP($A394,'hk2018'!$A:$G,1)=$A394,VLOOKUP($A394,'hk2018'!$A:$G,7),0)</f>
        <v>0</v>
      </c>
      <c r="F394" s="292">
        <f>IF(VLOOKUP($A394,'hk2018'!$A:$H,1)=$A394,VLOOKUP($A394,'hk2018'!$A:$H,8),0)</f>
        <v>2961.85</v>
      </c>
      <c r="G394" s="293">
        <f t="shared" si="134"/>
        <v>-2961.85</v>
      </c>
      <c r="H394" s="292">
        <f>IF(VLOOKUP($A394,'hk2017'!$A:$G,1)=$A394,VLOOKUP($A394,'hk2017'!$A:$G,6),0)</f>
        <v>0</v>
      </c>
      <c r="I394" s="292">
        <f>IF(VLOOKUP($A394,'hk2017'!$A:$G,1)=$A394,VLOOKUP($A394,'hk2017'!$A:$G,7),0)</f>
        <v>0</v>
      </c>
      <c r="J394" s="292">
        <f>IF(VLOOKUP($A394,'hk2017'!$A:$H,1)=$A394,VLOOKUP($A394,'hk2017'!$A:$H,8),0)</f>
        <v>4876.4399999999996</v>
      </c>
      <c r="K394" s="294">
        <f t="shared" si="135"/>
        <v>-4876.4399999999996</v>
      </c>
    </row>
    <row r="395" spans="1:12" outlineLevel="1">
      <c r="A395" s="274" t="str">
        <f t="shared" si="136"/>
        <v>666</v>
      </c>
      <c r="B395" s="270" t="s">
        <v>2761</v>
      </c>
      <c r="C395" s="270" t="s">
        <v>2762</v>
      </c>
      <c r="D395" s="292">
        <f>IF(VLOOKUP($A395,'hk2018'!$A:$G,1)=$A395,VLOOKUP($A395,'hk2018'!$A:$G,6),0)</f>
        <v>0</v>
      </c>
      <c r="E395" s="292">
        <f>IF(VLOOKUP($A395,'hk2018'!$A:$G,1)=$A395,VLOOKUP($A395,'hk2018'!$A:$G,7),0)</f>
        <v>0</v>
      </c>
      <c r="F395" s="292">
        <f>IF(VLOOKUP($A395,'hk2018'!$A:$H,1)=$A395,VLOOKUP($A395,'hk2018'!$A:$H,8),0)</f>
        <v>0</v>
      </c>
      <c r="G395" s="293">
        <f t="shared" si="134"/>
        <v>0</v>
      </c>
      <c r="H395" s="292">
        <f>IF(VLOOKUP($A395,'hk2017'!$A:$G,1)=$A395,VLOOKUP($A395,'hk2017'!$A:$G,6),0)</f>
        <v>0</v>
      </c>
      <c r="I395" s="292">
        <f>IF(VLOOKUP($A395,'hk2017'!$A:$G,1)=$A395,VLOOKUP($A395,'hk2017'!$A:$G,7),0)</f>
        <v>0</v>
      </c>
      <c r="J395" s="292">
        <f>IF(VLOOKUP($A395,'hk2017'!$A:$H,1)=$A395,VLOOKUP($A395,'hk2017'!$A:$H,8),0)</f>
        <v>0</v>
      </c>
      <c r="K395" s="294">
        <f t="shared" si="135"/>
        <v>0</v>
      </c>
    </row>
    <row r="396" spans="1:12" outlineLevel="1">
      <c r="A396" s="274" t="str">
        <f t="shared" si="136"/>
        <v>667</v>
      </c>
      <c r="B396" s="270" t="s">
        <v>2763</v>
      </c>
      <c r="C396" s="270" t="s">
        <v>2764</v>
      </c>
      <c r="D396" s="292">
        <f>IF(VLOOKUP($A396,'hk2018'!$A:$G,1)=$A396,VLOOKUP($A396,'hk2018'!$A:$G,6),0)</f>
        <v>0</v>
      </c>
      <c r="E396" s="292">
        <f>IF(VLOOKUP($A396,'hk2018'!$A:$G,1)=$A396,VLOOKUP($A396,'hk2018'!$A:$G,7),0)</f>
        <v>0</v>
      </c>
      <c r="F396" s="292">
        <f>IF(VLOOKUP($A396,'hk2018'!$A:$H,1)=$A396,VLOOKUP($A396,'hk2018'!$A:$H,8),0)</f>
        <v>0</v>
      </c>
      <c r="G396" s="293">
        <f t="shared" si="134"/>
        <v>0</v>
      </c>
      <c r="H396" s="292">
        <f>IF(VLOOKUP($A396,'hk2017'!$A:$G,1)=$A396,VLOOKUP($A396,'hk2017'!$A:$G,6),0)</f>
        <v>0</v>
      </c>
      <c r="I396" s="292">
        <f>IF(VLOOKUP($A396,'hk2017'!$A:$G,1)=$A396,VLOOKUP($A396,'hk2017'!$A:$G,7),0)</f>
        <v>0</v>
      </c>
      <c r="J396" s="292">
        <f>IF(VLOOKUP($A396,'hk2017'!$A:$H,1)=$A396,VLOOKUP($A396,'hk2017'!$A:$H,8),0)</f>
        <v>0</v>
      </c>
      <c r="K396" s="294">
        <f t="shared" si="135"/>
        <v>0</v>
      </c>
    </row>
    <row r="397" spans="1:12" outlineLevel="1">
      <c r="A397" s="274" t="str">
        <f t="shared" si="136"/>
        <v>668</v>
      </c>
      <c r="B397" s="270" t="s">
        <v>2765</v>
      </c>
      <c r="C397" s="270" t="s">
        <v>2766</v>
      </c>
      <c r="D397" s="292">
        <f>IF(VLOOKUP($A397,'hk2018'!$A:$G,1)=$A397,VLOOKUP($A397,'hk2018'!$A:$G,6),0)</f>
        <v>0</v>
      </c>
      <c r="E397" s="292">
        <f>IF(VLOOKUP($A397,'hk2018'!$A:$G,1)=$A397,VLOOKUP($A397,'hk2018'!$A:$G,7),0)</f>
        <v>0</v>
      </c>
      <c r="F397" s="292">
        <f>IF(VLOOKUP($A397,'hk2018'!$A:$H,1)=$A397,VLOOKUP($A397,'hk2018'!$A:$H,8),0)</f>
        <v>476.5</v>
      </c>
      <c r="G397" s="293">
        <f t="shared" si="134"/>
        <v>-476.5</v>
      </c>
      <c r="H397" s="292">
        <f>IF(VLOOKUP($A397,'hk2017'!$A:$G,1)=$A397,VLOOKUP($A397,'hk2017'!$A:$G,6),0)</f>
        <v>0</v>
      </c>
      <c r="I397" s="292">
        <f>IF(VLOOKUP($A397,'hk2017'!$A:$G,1)=$A397,VLOOKUP($A397,'hk2017'!$A:$G,7),0)</f>
        <v>0</v>
      </c>
      <c r="J397" s="292">
        <f>IF(VLOOKUP($A397,'hk2017'!$A:$H,1)=$A397,VLOOKUP($A397,'hk2017'!$A:$H,8),0)</f>
        <v>0</v>
      </c>
      <c r="K397" s="294">
        <f t="shared" si="135"/>
        <v>0</v>
      </c>
    </row>
    <row r="398" spans="1:12" ht="11.25" outlineLevel="1" thickBot="1">
      <c r="A398" s="274"/>
      <c r="B398" s="270"/>
      <c r="C398" s="270"/>
      <c r="H398" s="318"/>
      <c r="I398" s="318"/>
      <c r="J398" s="318"/>
      <c r="K398" s="320"/>
    </row>
    <row r="399" spans="1:12">
      <c r="A399" s="333" t="s">
        <v>2052</v>
      </c>
      <c r="B399" s="313"/>
      <c r="C399" s="314" t="s">
        <v>2767</v>
      </c>
      <c r="D399" s="283">
        <f t="shared" ref="D399:K399" si="137">SUM(D400:D401)</f>
        <v>0</v>
      </c>
      <c r="E399" s="283">
        <f t="shared" si="137"/>
        <v>0</v>
      </c>
      <c r="F399" s="283">
        <f t="shared" si="137"/>
        <v>0</v>
      </c>
      <c r="G399" s="284">
        <f t="shared" si="137"/>
        <v>0</v>
      </c>
      <c r="H399" s="283">
        <f t="shared" si="137"/>
        <v>0</v>
      </c>
      <c r="I399" s="283">
        <f t="shared" si="137"/>
        <v>0</v>
      </c>
      <c r="J399" s="283">
        <f t="shared" si="137"/>
        <v>0</v>
      </c>
      <c r="K399" s="285">
        <f t="shared" si="137"/>
        <v>0</v>
      </c>
    </row>
    <row r="400" spans="1:12" outlineLevel="1">
      <c r="A400" s="274" t="str">
        <f>LEFT(B400,3)</f>
        <v>674</v>
      </c>
      <c r="B400" s="270" t="s">
        <v>2768</v>
      </c>
      <c r="C400" s="270" t="s">
        <v>2769</v>
      </c>
      <c r="D400" s="292">
        <f>IF(VLOOKUP($A400,'hk2018'!$A:$G,1)=$A400,VLOOKUP($A400,'hk2018'!$A:$G,6),0)</f>
        <v>0</v>
      </c>
      <c r="E400" s="292">
        <f>IF(VLOOKUP($A400,'hk2018'!$A:$G,1)=$A400,VLOOKUP($A400,'hk2018'!$A:$G,7),0)</f>
        <v>0</v>
      </c>
      <c r="F400" s="292">
        <f>IF(VLOOKUP($A400,'hk2018'!$A:$H,1)=$A400,VLOOKUP($A400,'hk2018'!$A:$H,8),0)</f>
        <v>0</v>
      </c>
      <c r="G400" s="293">
        <f>SUM(D400+E400-F400)</f>
        <v>0</v>
      </c>
      <c r="H400" s="292">
        <f>IF(VLOOKUP($A400,'hk2017'!$A:$G,1)=$A400,VLOOKUP($A400,'hk2017'!$A:$G,6),0)</f>
        <v>0</v>
      </c>
      <c r="I400" s="292">
        <f>IF(VLOOKUP($A400,'hk2017'!$A:$G,1)=$A400,VLOOKUP($A400,'hk2017'!$A:$G,7),0)</f>
        <v>0</v>
      </c>
      <c r="J400" s="292">
        <f>IF(VLOOKUP($A400,'hk2017'!$A:$H,1)=$A400,VLOOKUP($A400,'hk2017'!$A:$H,8),0)</f>
        <v>0</v>
      </c>
      <c r="K400" s="294">
        <f>SUM(H400+I400-J400)</f>
        <v>0</v>
      </c>
    </row>
    <row r="401" spans="1:11" outlineLevel="1">
      <c r="A401" s="274" t="str">
        <f>LEFT(B401,3)</f>
        <v>679</v>
      </c>
      <c r="B401" s="270" t="s">
        <v>2770</v>
      </c>
      <c r="C401" s="270" t="s">
        <v>2771</v>
      </c>
      <c r="D401" s="292">
        <f>IF(VLOOKUP($A401,'hk2018'!$A:$G,1)=$A401,VLOOKUP($A401,'hk2018'!$A:$G,6),0)</f>
        <v>0</v>
      </c>
      <c r="E401" s="292">
        <f>IF(VLOOKUP($A401,'hk2018'!$A:$G,1)=$A401,VLOOKUP($A401,'hk2018'!$A:$G,7),0)</f>
        <v>0</v>
      </c>
      <c r="F401" s="292">
        <f>IF(VLOOKUP($A401,'hk2018'!$A:$H,1)=$A401,VLOOKUP($A401,'hk2018'!$A:$H,8),0)</f>
        <v>0</v>
      </c>
      <c r="G401" s="293">
        <f>SUM(D401+E401-F401)</f>
        <v>0</v>
      </c>
      <c r="H401" s="292">
        <f>IF(VLOOKUP($A401,'hk2017'!$A:$G,1)=$A401,VLOOKUP($A401,'hk2017'!$A:$G,6),0)</f>
        <v>0</v>
      </c>
      <c r="I401" s="292">
        <f>IF(VLOOKUP($A401,'hk2017'!$A:$G,1)=$A401,VLOOKUP($A401,'hk2017'!$A:$G,7),0)</f>
        <v>0</v>
      </c>
      <c r="J401" s="292">
        <f>IF(VLOOKUP($A401,'hk2017'!$A:$H,1)=$A401,VLOOKUP($A401,'hk2017'!$A:$H,8),0)</f>
        <v>0</v>
      </c>
      <c r="K401" s="294">
        <f>SUM(H401+I401-J401)</f>
        <v>0</v>
      </c>
    </row>
    <row r="402" spans="1:11" ht="11.25" outlineLevel="1" thickBot="1">
      <c r="A402" s="274"/>
      <c r="B402" s="270"/>
      <c r="C402" s="270"/>
      <c r="H402" s="318"/>
      <c r="I402" s="318"/>
      <c r="J402" s="318"/>
      <c r="K402" s="320"/>
    </row>
    <row r="403" spans="1:11">
      <c r="A403" s="333" t="s">
        <v>2054</v>
      </c>
      <c r="B403" s="313"/>
      <c r="C403" s="314" t="s">
        <v>2772</v>
      </c>
      <c r="D403" s="283">
        <f t="shared" ref="D403:K403" si="138">SUM(D404:D409)</f>
        <v>0</v>
      </c>
      <c r="E403" s="283">
        <f t="shared" si="138"/>
        <v>0</v>
      </c>
      <c r="F403" s="283">
        <f t="shared" si="138"/>
        <v>0</v>
      </c>
      <c r="G403" s="284">
        <f t="shared" si="138"/>
        <v>0</v>
      </c>
      <c r="H403" s="283">
        <f t="shared" si="138"/>
        <v>0</v>
      </c>
      <c r="I403" s="283">
        <f t="shared" si="138"/>
        <v>0</v>
      </c>
      <c r="J403" s="283">
        <f t="shared" si="138"/>
        <v>0</v>
      </c>
      <c r="K403" s="285">
        <f t="shared" si="138"/>
        <v>0</v>
      </c>
    </row>
    <row r="404" spans="1:11" outlineLevel="1">
      <c r="A404" s="274" t="s">
        <v>1154</v>
      </c>
      <c r="B404" s="268"/>
      <c r="C404" s="288" t="s">
        <v>2772</v>
      </c>
      <c r="D404" s="292">
        <f>IF(VLOOKUP($A404,'hk2018'!$A:$G,1)=$A404,VLOOKUP($A404,'hk2018'!$A:$G,6),0)</f>
        <v>0</v>
      </c>
      <c r="E404" s="292">
        <f>IF(VLOOKUP($A404,'hk2018'!$A:$G,1)=$A404,VLOOKUP($A404,'hk2018'!$A:$G,7),0)</f>
        <v>0</v>
      </c>
      <c r="F404" s="292">
        <f>IF(VLOOKUP($A404,'hk2018'!$A:$H,1)=$A404,VLOOKUP($A404,'hk2018'!$A:$H,8),0)</f>
        <v>0</v>
      </c>
      <c r="G404" s="293">
        <f t="shared" ref="G404:G409" si="139">SUM(D404+E404-F404)</f>
        <v>0</v>
      </c>
      <c r="H404" s="292">
        <f>IF(VLOOKUP($A404,'hk2017'!$A:$G,1)=$A404,VLOOKUP($A404,'hk2017'!$A:$G,6),0)</f>
        <v>0</v>
      </c>
      <c r="I404" s="292">
        <f>IF(VLOOKUP($A404,'hk2017'!$A:$G,1)=$A404,VLOOKUP($A404,'hk2017'!$A:$G,7),0)</f>
        <v>0</v>
      </c>
      <c r="J404" s="292">
        <f>IF(VLOOKUP($A404,'hk2017'!$A:$H,1)=$A404,VLOOKUP($A404,'hk2017'!$A:$H,8),0)</f>
        <v>0</v>
      </c>
      <c r="K404" s="294">
        <f t="shared" ref="K404:K409" si="140">SUM(H404+I404-J404)</f>
        <v>0</v>
      </c>
    </row>
    <row r="405" spans="1:11" outlineLevel="1">
      <c r="A405" s="340" t="str">
        <f>LEFT(B405,3)</f>
        <v>681</v>
      </c>
      <c r="B405" s="270" t="s">
        <v>2773</v>
      </c>
      <c r="C405" s="270" t="s">
        <v>2774</v>
      </c>
      <c r="D405" s="292">
        <f>IF(VLOOKUP($A405,'hk2018'!$A:$G,1)=$A405,VLOOKUP($A405,'hk2018'!$A:$G,6),0)</f>
        <v>0</v>
      </c>
      <c r="E405" s="292">
        <f>IF(VLOOKUP($A405,'hk2018'!$A:$G,1)=$A405,VLOOKUP($A405,'hk2018'!$A:$G,7),0)</f>
        <v>0</v>
      </c>
      <c r="F405" s="292">
        <f>IF(VLOOKUP($A405,'hk2018'!$A:$H,1)=$A405,VLOOKUP($A405,'hk2018'!$A:$H,8),0)</f>
        <v>0</v>
      </c>
      <c r="G405" s="293">
        <f t="shared" si="139"/>
        <v>0</v>
      </c>
      <c r="H405" s="292">
        <f>IF(VLOOKUP($A405,'hk2017'!$A:$G,1)=$A405,VLOOKUP($A405,'hk2017'!$A:$G,6),0)</f>
        <v>0</v>
      </c>
      <c r="I405" s="292">
        <f>IF(VLOOKUP($A405,'hk2017'!$A:$G,1)=$A405,VLOOKUP($A405,'hk2017'!$A:$G,7),0)</f>
        <v>0</v>
      </c>
      <c r="J405" s="292">
        <f>IF(VLOOKUP($A405,'hk2017'!$A:$H,1)=$A405,VLOOKUP($A405,'hk2017'!$A:$H,8),0)</f>
        <v>0</v>
      </c>
      <c r="K405" s="294">
        <f t="shared" si="140"/>
        <v>0</v>
      </c>
    </row>
    <row r="406" spans="1:11" outlineLevel="1">
      <c r="A406" s="340" t="str">
        <f>LEFT(B406,3)</f>
        <v>682</v>
      </c>
      <c r="B406" s="270" t="s">
        <v>2775</v>
      </c>
      <c r="C406" s="270" t="s">
        <v>2776</v>
      </c>
      <c r="D406" s="292">
        <f>IF(VLOOKUP($A406,'hk2018'!$A:$G,1)=$A406,VLOOKUP($A406,'hk2018'!$A:$G,6),0)</f>
        <v>0</v>
      </c>
      <c r="E406" s="292">
        <f>IF(VLOOKUP($A406,'hk2018'!$A:$G,1)=$A406,VLOOKUP($A406,'hk2018'!$A:$G,7),0)</f>
        <v>0</v>
      </c>
      <c r="F406" s="292">
        <f>IF(VLOOKUP($A406,'hk2018'!$A:$H,1)=$A406,VLOOKUP($A406,'hk2018'!$A:$H,8),0)</f>
        <v>0</v>
      </c>
      <c r="G406" s="293">
        <f t="shared" si="139"/>
        <v>0</v>
      </c>
      <c r="H406" s="292">
        <f>IF(VLOOKUP($A406,'hk2017'!$A:$G,1)=$A406,VLOOKUP($A406,'hk2017'!$A:$G,6),0)</f>
        <v>0</v>
      </c>
      <c r="I406" s="292">
        <f>IF(VLOOKUP($A406,'hk2017'!$A:$G,1)=$A406,VLOOKUP($A406,'hk2017'!$A:$G,7),0)</f>
        <v>0</v>
      </c>
      <c r="J406" s="292">
        <f>IF(VLOOKUP($A406,'hk2017'!$A:$H,1)=$A406,VLOOKUP($A406,'hk2017'!$A:$H,8),0)</f>
        <v>0</v>
      </c>
      <c r="K406" s="294">
        <f t="shared" si="140"/>
        <v>0</v>
      </c>
    </row>
    <row r="407" spans="1:11" outlineLevel="1">
      <c r="A407" s="340" t="str">
        <f>LEFT(B407,3)</f>
        <v>684</v>
      </c>
      <c r="B407" s="270" t="s">
        <v>2777</v>
      </c>
      <c r="C407" s="270" t="s">
        <v>2769</v>
      </c>
      <c r="D407" s="292">
        <f>IF(VLOOKUP($A407,'hk2018'!$A:$G,1)=$A407,VLOOKUP($A407,'hk2018'!$A:$G,6),0)</f>
        <v>0</v>
      </c>
      <c r="E407" s="292">
        <f>IF(VLOOKUP($A407,'hk2018'!$A:$G,1)=$A407,VLOOKUP($A407,'hk2018'!$A:$G,7),0)</f>
        <v>0</v>
      </c>
      <c r="F407" s="292">
        <f>IF(VLOOKUP($A407,'hk2018'!$A:$H,1)=$A407,VLOOKUP($A407,'hk2018'!$A:$H,8),0)</f>
        <v>0</v>
      </c>
      <c r="G407" s="293">
        <f t="shared" si="139"/>
        <v>0</v>
      </c>
      <c r="H407" s="292">
        <f>IF(VLOOKUP($A407,'hk2017'!$A:$G,1)=$A407,VLOOKUP($A407,'hk2017'!$A:$G,6),0)</f>
        <v>0</v>
      </c>
      <c r="I407" s="292">
        <f>IF(VLOOKUP($A407,'hk2017'!$A:$G,1)=$A407,VLOOKUP($A407,'hk2017'!$A:$G,7),0)</f>
        <v>0</v>
      </c>
      <c r="J407" s="292">
        <f>IF(VLOOKUP($A407,'hk2017'!$A:$H,1)=$A407,VLOOKUP($A407,'hk2017'!$A:$H,8),0)</f>
        <v>0</v>
      </c>
      <c r="K407" s="294">
        <f t="shared" si="140"/>
        <v>0</v>
      </c>
    </row>
    <row r="408" spans="1:11" outlineLevel="1">
      <c r="A408" s="274" t="str">
        <f>LEFT(B408,3)</f>
        <v>688</v>
      </c>
      <c r="B408" s="270" t="s">
        <v>2778</v>
      </c>
      <c r="C408" s="270" t="s">
        <v>2779</v>
      </c>
      <c r="D408" s="292">
        <f>IF(VLOOKUP($A408,'hk2018'!$A:$G,1)=$A408,VLOOKUP($A408,'hk2018'!$A:$G,6),0)</f>
        <v>0</v>
      </c>
      <c r="E408" s="292">
        <f>IF(VLOOKUP($A408,'hk2018'!$A:$G,1)=$A408,VLOOKUP($A408,'hk2018'!$A:$G,7),0)</f>
        <v>0</v>
      </c>
      <c r="F408" s="292">
        <f>IF(VLOOKUP($A408,'hk2018'!$A:$H,1)=$A408,VLOOKUP($A408,'hk2018'!$A:$H,8),0)</f>
        <v>0</v>
      </c>
      <c r="G408" s="293">
        <f t="shared" si="139"/>
        <v>0</v>
      </c>
      <c r="H408" s="292">
        <f>IF(VLOOKUP($A408,'hk2017'!$A:$G,1)=$A408,VLOOKUP($A408,'hk2017'!$A:$G,6),0)</f>
        <v>0</v>
      </c>
      <c r="I408" s="292">
        <f>IF(VLOOKUP($A408,'hk2017'!$A:$G,1)=$A408,VLOOKUP($A408,'hk2017'!$A:$G,7),0)</f>
        <v>0</v>
      </c>
      <c r="J408" s="292">
        <f>IF(VLOOKUP($A408,'hk2017'!$A:$H,1)=$A408,VLOOKUP($A408,'hk2017'!$A:$H,8),0)</f>
        <v>0</v>
      </c>
      <c r="K408" s="294">
        <f t="shared" si="140"/>
        <v>0</v>
      </c>
    </row>
    <row r="409" spans="1:11" outlineLevel="1">
      <c r="A409" s="274" t="str">
        <f>LEFT(B409,3)</f>
        <v>689</v>
      </c>
      <c r="B409" s="270" t="s">
        <v>2780</v>
      </c>
      <c r="C409" s="270" t="s">
        <v>2771</v>
      </c>
      <c r="D409" s="292">
        <f>IF(VLOOKUP($A409,'hk2018'!$A:$G,1)=$A409,VLOOKUP($A409,'hk2018'!$A:$G,6),0)</f>
        <v>0</v>
      </c>
      <c r="E409" s="292">
        <f>IF(VLOOKUP($A409,'hk2018'!$A:$G,1)=$A409,VLOOKUP($A409,'hk2018'!$A:$G,7),0)</f>
        <v>0</v>
      </c>
      <c r="F409" s="292">
        <f>IF(VLOOKUP($A409,'hk2018'!$A:$H,1)=$A409,VLOOKUP($A409,'hk2018'!$A:$H,8),0)</f>
        <v>0</v>
      </c>
      <c r="G409" s="293">
        <f t="shared" si="139"/>
        <v>0</v>
      </c>
      <c r="H409" s="292">
        <f>IF(VLOOKUP($A409,'hk2017'!$A:$G,1)=$A409,VLOOKUP($A409,'hk2017'!$A:$G,6),0)</f>
        <v>0</v>
      </c>
      <c r="I409" s="292">
        <f>IF(VLOOKUP($A409,'hk2017'!$A:$G,1)=$A409,VLOOKUP($A409,'hk2017'!$A:$G,7),0)</f>
        <v>0</v>
      </c>
      <c r="J409" s="292">
        <f>IF(VLOOKUP($A409,'hk2017'!$A:$H,1)=$A409,VLOOKUP($A409,'hk2017'!$A:$H,8),0)</f>
        <v>0</v>
      </c>
      <c r="K409" s="294">
        <f t="shared" si="140"/>
        <v>0</v>
      </c>
    </row>
    <row r="410" spans="1:11" ht="11.25" outlineLevel="1" thickBot="1">
      <c r="A410" s="274"/>
      <c r="B410" s="270"/>
      <c r="C410" s="270" t="s">
        <v>2781</v>
      </c>
      <c r="H410" s="318"/>
      <c r="I410" s="318"/>
      <c r="J410" s="318"/>
      <c r="K410" s="320"/>
    </row>
    <row r="411" spans="1:11">
      <c r="A411" s="333" t="s">
        <v>2055</v>
      </c>
      <c r="B411" s="313"/>
      <c r="C411" s="314" t="s">
        <v>2782</v>
      </c>
      <c r="D411" s="283">
        <f t="shared" ref="D411:K411" si="141">SUM(D412:D413)</f>
        <v>0</v>
      </c>
      <c r="E411" s="283">
        <f t="shared" si="141"/>
        <v>0</v>
      </c>
      <c r="F411" s="283">
        <f t="shared" si="141"/>
        <v>0</v>
      </c>
      <c r="G411" s="284">
        <f t="shared" si="141"/>
        <v>0</v>
      </c>
      <c r="H411" s="283">
        <f t="shared" si="141"/>
        <v>0</v>
      </c>
      <c r="I411" s="283">
        <f t="shared" si="141"/>
        <v>0</v>
      </c>
      <c r="J411" s="283">
        <f t="shared" si="141"/>
        <v>0</v>
      </c>
      <c r="K411" s="285">
        <f t="shared" si="141"/>
        <v>0</v>
      </c>
    </row>
    <row r="412" spans="1:11" outlineLevel="1">
      <c r="A412" s="274" t="str">
        <f>LEFT(B412,3)</f>
        <v>697</v>
      </c>
      <c r="B412" s="270" t="s">
        <v>2783</v>
      </c>
      <c r="C412" s="270" t="s">
        <v>2784</v>
      </c>
      <c r="D412" s="292">
        <f>IF(VLOOKUP($A412,'hk2018'!$A:$G,1)=$A412,VLOOKUP($A412,'hk2018'!$A:$G,6),0)</f>
        <v>0</v>
      </c>
      <c r="E412" s="292">
        <f>IF(VLOOKUP($A412,'hk2018'!$A:$G,1)=$A412,VLOOKUP($A412,'hk2018'!$A:$G,7),0)</f>
        <v>0</v>
      </c>
      <c r="F412" s="292">
        <f>IF(VLOOKUP($A412,'hk2018'!$A:$H,1)=$A412,VLOOKUP($A412,'hk2018'!$A:$H,8),0)</f>
        <v>0</v>
      </c>
      <c r="G412" s="293">
        <f>SUM(D412+E412-F412)</f>
        <v>0</v>
      </c>
      <c r="H412" s="292">
        <f>IF(VLOOKUP($A412,'hk2017'!$A:$G,1)=$A412,VLOOKUP($A412,'hk2017'!$A:$G,6),0)</f>
        <v>0</v>
      </c>
      <c r="I412" s="292">
        <f>IF(VLOOKUP($A412,'hk2017'!$A:$G,1)=$A412,VLOOKUP($A412,'hk2017'!$A:$G,7),0)</f>
        <v>0</v>
      </c>
      <c r="J412" s="292">
        <f>IF(VLOOKUP($A412,'hk2017'!$A:$H,1)=$A412,VLOOKUP($A412,'hk2017'!$A:$H,8),0)</f>
        <v>0</v>
      </c>
      <c r="K412" s="294">
        <f>SUM(H412+I412-J412)</f>
        <v>0</v>
      </c>
    </row>
    <row r="413" spans="1:11" outlineLevel="1">
      <c r="A413" s="274" t="str">
        <f>LEFT(B413,3)</f>
        <v>698</v>
      </c>
      <c r="B413" s="270" t="s">
        <v>2785</v>
      </c>
      <c r="C413" s="270" t="s">
        <v>2786</v>
      </c>
      <c r="D413" s="292">
        <f>IF(VLOOKUP($A413,'hk2018'!$A:$G,1)=$A413,VLOOKUP($A413,'hk2018'!$A:$G,6),0)</f>
        <v>0</v>
      </c>
      <c r="E413" s="292">
        <f>IF(VLOOKUP($A413,'hk2018'!$A:$G,1)=$A413,VLOOKUP($A413,'hk2018'!$A:$G,7),0)</f>
        <v>0</v>
      </c>
      <c r="F413" s="292">
        <f>IF(VLOOKUP($A413,'hk2018'!$A:$H,1)=$A413,VLOOKUP($A413,'hk2018'!$A:$H,8),0)</f>
        <v>0</v>
      </c>
      <c r="G413" s="293">
        <f>SUM(D413+E413-F413)</f>
        <v>0</v>
      </c>
      <c r="H413" s="292">
        <f>IF(VLOOKUP($A413,'hk2017'!$A:$G,1)=$A413,VLOOKUP($A413,'hk2017'!$A:$G,6),0)</f>
        <v>0</v>
      </c>
      <c r="I413" s="292">
        <f>IF(VLOOKUP($A413,'hk2017'!$A:$G,1)=$A413,VLOOKUP($A413,'hk2017'!$A:$G,7),0)</f>
        <v>0</v>
      </c>
      <c r="J413" s="292">
        <f>IF(VLOOKUP($A413,'hk2017'!$A:$H,1)=$A413,VLOOKUP($A413,'hk2017'!$A:$H,8),0)</f>
        <v>0</v>
      </c>
      <c r="K413" s="294">
        <f>SUM(H413+I413-J413)</f>
        <v>0</v>
      </c>
    </row>
    <row r="414" spans="1:11" ht="11.25" outlineLevel="1" thickBot="1">
      <c r="A414" s="274"/>
      <c r="B414" s="270"/>
      <c r="C414" s="270"/>
      <c r="H414" s="318"/>
      <c r="I414" s="318"/>
      <c r="J414" s="318"/>
      <c r="K414" s="320"/>
    </row>
    <row r="415" spans="1:11" ht="12" thickBot="1">
      <c r="A415" s="275" t="s">
        <v>2787</v>
      </c>
      <c r="B415" s="270"/>
      <c r="C415" s="276" t="s">
        <v>2788</v>
      </c>
      <c r="D415" s="309"/>
      <c r="E415" s="309"/>
      <c r="F415" s="309"/>
      <c r="G415" s="310"/>
      <c r="H415" s="309"/>
      <c r="I415" s="309"/>
      <c r="J415" s="309"/>
      <c r="K415" s="311"/>
    </row>
    <row r="416" spans="1:11">
      <c r="A416" s="333" t="s">
        <v>1235</v>
      </c>
      <c r="B416" s="313"/>
      <c r="C416" s="314" t="s">
        <v>2789</v>
      </c>
      <c r="D416" s="283">
        <f t="shared" ref="D416:K416" si="142">SUM(D417:D418)</f>
        <v>0</v>
      </c>
      <c r="E416" s="283">
        <f t="shared" si="142"/>
        <v>0</v>
      </c>
      <c r="F416" s="283">
        <f t="shared" si="142"/>
        <v>0</v>
      </c>
      <c r="G416" s="284">
        <f t="shared" si="142"/>
        <v>0</v>
      </c>
      <c r="H416" s="283">
        <f t="shared" si="142"/>
        <v>0</v>
      </c>
      <c r="I416" s="283">
        <f t="shared" si="142"/>
        <v>0</v>
      </c>
      <c r="J416" s="283">
        <f t="shared" si="142"/>
        <v>0</v>
      </c>
      <c r="K416" s="285">
        <f t="shared" si="142"/>
        <v>0</v>
      </c>
    </row>
    <row r="417" spans="1:18" outlineLevel="1">
      <c r="A417" s="274" t="str">
        <f>LEFT(B417,3)</f>
        <v>701</v>
      </c>
      <c r="B417" s="270" t="s">
        <v>2790</v>
      </c>
      <c r="C417" s="270" t="s">
        <v>2791</v>
      </c>
      <c r="D417" s="292">
        <f>IF(VLOOKUP($A417,'hk2018'!$A:$G,1)=$A417,VLOOKUP($A417,'hk2018'!$A:$G,5),0)</f>
        <v>0</v>
      </c>
      <c r="E417" s="292">
        <f>IF(VLOOKUP($A417,'hk2018'!$A:$G,1)=$A417,VLOOKUP($A417,'hk2018'!$A:$G,6),0)</f>
        <v>0</v>
      </c>
      <c r="F417" s="292">
        <f>IF(VLOOKUP($A417,'hk2018'!$A:$H,1)=$A417,VLOOKUP($A417,'hk2018'!$A:$H,7),0)</f>
        <v>0</v>
      </c>
      <c r="G417" s="293">
        <f>SUM(D417+E417-F417)</f>
        <v>0</v>
      </c>
      <c r="H417" s="292">
        <f>IF(VLOOKUP($A417,'hk2017'!$A:$G,1)=$A417,VLOOKUP($A417,'hk2017'!$A:$G,5),0)</f>
        <v>0</v>
      </c>
      <c r="I417" s="292">
        <f>IF(VLOOKUP($A417,'hk2017'!$A:$G,1)=$A417,VLOOKUP($A417,'hk2017'!$A:$G,6),0)</f>
        <v>0</v>
      </c>
      <c r="J417" s="292">
        <f>IF(VLOOKUP($A417,'hk2017'!$A:$H,1)=$A417,VLOOKUP($A417,'hk2017'!$A:$H,7),0)</f>
        <v>0</v>
      </c>
      <c r="K417" s="294">
        <f>SUM(H417+I417-J417)</f>
        <v>0</v>
      </c>
    </row>
    <row r="418" spans="1:18" outlineLevel="1">
      <c r="A418" s="274" t="str">
        <f>LEFT(B418,3)</f>
        <v>702</v>
      </c>
      <c r="B418" s="270" t="s">
        <v>2792</v>
      </c>
      <c r="C418" s="270" t="s">
        <v>2793</v>
      </c>
      <c r="D418" s="292">
        <f>IF(VLOOKUP($A418,'hk2018'!$A:$G,1)=$A418,VLOOKUP($A418,'hk2018'!$A:$G,5),0)</f>
        <v>0</v>
      </c>
      <c r="E418" s="292">
        <f>IF(VLOOKUP($A418,'hk2018'!$A:$G,1)=$A418,VLOOKUP($A418,'hk2018'!$A:$G,6),0)</f>
        <v>0</v>
      </c>
      <c r="F418" s="292">
        <f>IF(VLOOKUP($A418,'hk2018'!$A:$H,1)=$A418,VLOOKUP($A418,'hk2018'!$A:$H,7),0)</f>
        <v>0</v>
      </c>
      <c r="G418" s="293">
        <f>SUM(D418+E418-F418)</f>
        <v>0</v>
      </c>
      <c r="H418" s="292">
        <f>IF(VLOOKUP($A418,'hk2017'!$A:$G,1)=$A418,VLOOKUP($A418,'hk2017'!$A:$G,5),0)</f>
        <v>0</v>
      </c>
      <c r="I418" s="292">
        <f>IF(VLOOKUP($A418,'hk2017'!$A:$G,1)=$A418,VLOOKUP($A418,'hk2017'!$A:$G,6),0)</f>
        <v>0</v>
      </c>
      <c r="J418" s="292">
        <f>IF(VLOOKUP($A418,'hk2017'!$A:$H,1)=$A418,VLOOKUP($A418,'hk2017'!$A:$H,7),0)</f>
        <v>0</v>
      </c>
      <c r="K418" s="294">
        <f>SUM(H418+I418-J418)</f>
        <v>0</v>
      </c>
    </row>
    <row r="419" spans="1:18" ht="11.25" outlineLevel="1" thickBot="1">
      <c r="A419" s="336"/>
      <c r="B419" s="337"/>
      <c r="C419" s="337"/>
      <c r="D419" s="342"/>
      <c r="E419" s="342"/>
      <c r="F419" s="342"/>
      <c r="G419" s="293"/>
      <c r="H419" s="342"/>
      <c r="I419" s="342"/>
      <c r="J419" s="342"/>
      <c r="K419" s="294"/>
      <c r="L419" s="335"/>
      <c r="M419" s="343"/>
      <c r="O419" s="337"/>
      <c r="P419" s="335"/>
      <c r="Q419" s="335"/>
      <c r="R419" s="335"/>
    </row>
    <row r="420" spans="1:18" ht="13.5" customHeight="1">
      <c r="A420" s="333" t="s">
        <v>2056</v>
      </c>
      <c r="B420" s="313"/>
      <c r="C420" s="314" t="s">
        <v>2794</v>
      </c>
      <c r="D420" s="283">
        <f t="shared" ref="D420:K420" si="143">SUM(D421)</f>
        <v>0</v>
      </c>
      <c r="E420" s="283">
        <f t="shared" si="143"/>
        <v>0</v>
      </c>
      <c r="F420" s="283">
        <f t="shared" si="143"/>
        <v>0</v>
      </c>
      <c r="G420" s="284">
        <f t="shared" si="143"/>
        <v>0</v>
      </c>
      <c r="H420" s="283">
        <f t="shared" si="143"/>
        <v>0</v>
      </c>
      <c r="I420" s="283">
        <f t="shared" si="143"/>
        <v>0</v>
      </c>
      <c r="J420" s="283">
        <f t="shared" si="143"/>
        <v>0</v>
      </c>
      <c r="K420" s="285">
        <f t="shared" si="143"/>
        <v>0</v>
      </c>
    </row>
    <row r="421" spans="1:18" outlineLevel="1">
      <c r="A421" s="274" t="str">
        <f>LEFT(B421,3)</f>
        <v>710</v>
      </c>
      <c r="B421" s="270" t="s">
        <v>2795</v>
      </c>
      <c r="C421" s="270" t="s">
        <v>2796</v>
      </c>
      <c r="D421" s="292">
        <f>IF(VLOOKUP($A421,'hk2018'!$A:$G,1)=$A421,VLOOKUP($A421,'hk2018'!$A:$G,5),0)</f>
        <v>0</v>
      </c>
      <c r="E421" s="292">
        <f>IF(VLOOKUP($A421,'hk2018'!$A:$G,1)=$A421,VLOOKUP($A421,'hk2018'!$A:$G,6),0)</f>
        <v>0</v>
      </c>
      <c r="F421" s="292">
        <f>IF(VLOOKUP($A421,'hk2018'!$A:$H,1)=$A421,VLOOKUP($A421,'hk2018'!$A:$H,7),0)</f>
        <v>0</v>
      </c>
      <c r="G421" s="293">
        <f>SUM(D421+E421-F421)</f>
        <v>0</v>
      </c>
      <c r="H421" s="292">
        <f>IF(VLOOKUP($A421,'hk2017'!$A:$G,1)=$A421,VLOOKUP($A421,'hk2017'!$A:$G,5),0)</f>
        <v>0</v>
      </c>
      <c r="I421" s="292">
        <f>IF(VLOOKUP($A421,'hk2017'!$A:$G,1)=$A421,VLOOKUP($A421,'hk2017'!$A:$G,6),0)</f>
        <v>0</v>
      </c>
      <c r="J421" s="292">
        <f>IF(VLOOKUP($A421,'hk2017'!$A:$H,1)=$A421,VLOOKUP($A421,'hk2017'!$A:$H,7),0)</f>
        <v>0</v>
      </c>
      <c r="K421" s="294">
        <f>SUM(H421+I421-J421)</f>
        <v>0</v>
      </c>
    </row>
    <row r="422" spans="1:18" ht="11.25" outlineLevel="1" thickBot="1">
      <c r="H422" s="318"/>
      <c r="I422" s="318"/>
      <c r="J422" s="318"/>
      <c r="K422" s="320"/>
    </row>
    <row r="423" spans="1:18" ht="11.25">
      <c r="A423" s="275"/>
      <c r="B423" s="270"/>
      <c r="C423" s="276" t="s">
        <v>2797</v>
      </c>
      <c r="D423" s="309"/>
      <c r="E423" s="309"/>
      <c r="F423" s="309"/>
      <c r="G423" s="310"/>
      <c r="H423" s="309"/>
      <c r="I423" s="309"/>
      <c r="J423" s="309"/>
      <c r="K423" s="311"/>
    </row>
    <row r="424" spans="1:18" ht="11.25" thickBot="1">
      <c r="H424" s="318"/>
      <c r="I424" s="318"/>
      <c r="J424" s="318"/>
      <c r="K424" s="320"/>
    </row>
    <row r="425" spans="1:18" ht="11.25">
      <c r="A425" s="275"/>
      <c r="B425" s="270"/>
      <c r="C425" s="276" t="s">
        <v>2798</v>
      </c>
      <c r="D425" s="309"/>
      <c r="E425" s="309"/>
      <c r="F425" s="309"/>
      <c r="G425" s="310"/>
      <c r="H425" s="309"/>
      <c r="I425" s="309"/>
      <c r="J425" s="309"/>
      <c r="K425" s="311"/>
    </row>
  </sheetData>
  <sheetProtection sheet="1" formatColumns="0" formatRows="0" insertColumns="0" insertRows="0" insertHyperlinks="0" deleteColumns="0" deleteRows="0" sort="0" autoFilter="0"/>
  <dataConsolidate/>
  <mergeCells count="3">
    <mergeCell ref="C1:K1"/>
    <mergeCell ref="D3:G3"/>
    <mergeCell ref="H3:K3"/>
  </mergeCells>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8.xml><?xml version="1.0" encoding="utf-8"?>
<worksheet xmlns="http://schemas.openxmlformats.org/spreadsheetml/2006/main" xmlns:r="http://schemas.openxmlformats.org/officeDocument/2006/relationships">
  <sheetPr>
    <tabColor rgb="FFFFC000"/>
  </sheetPr>
  <dimension ref="A1:B661"/>
  <sheetViews>
    <sheetView workbookViewId="0"/>
  </sheetViews>
  <sheetFormatPr defaultColWidth="9.140625" defaultRowHeight="12.75"/>
  <cols>
    <col min="1" max="1" width="9.140625" style="345"/>
    <col min="2" max="2" width="36.85546875" style="2" customWidth="1"/>
    <col min="3" max="16384" width="9.140625" style="2"/>
  </cols>
  <sheetData>
    <row r="1" spans="1:2" ht="12.6" customHeight="1">
      <c r="A1" s="345" t="s">
        <v>2799</v>
      </c>
      <c r="B1" s="2" t="s">
        <v>2800</v>
      </c>
    </row>
    <row r="2" spans="1:2">
      <c r="A2" s="345" t="s">
        <v>2801</v>
      </c>
      <c r="B2" s="2" t="s">
        <v>2802</v>
      </c>
    </row>
    <row r="3" spans="1:2">
      <c r="A3" s="345" t="s">
        <v>2803</v>
      </c>
      <c r="B3" s="2" t="s">
        <v>2804</v>
      </c>
    </row>
    <row r="4" spans="1:2">
      <c r="A4" s="345" t="s">
        <v>2805</v>
      </c>
      <c r="B4" s="2" t="s">
        <v>2806</v>
      </c>
    </row>
    <row r="5" spans="1:2">
      <c r="A5" s="345" t="s">
        <v>2807</v>
      </c>
      <c r="B5" s="2" t="s">
        <v>2808</v>
      </c>
    </row>
    <row r="6" spans="1:2">
      <c r="A6" s="345" t="s">
        <v>2809</v>
      </c>
      <c r="B6" s="2" t="s">
        <v>2810</v>
      </c>
    </row>
    <row r="7" spans="1:2">
      <c r="A7" s="345" t="s">
        <v>2811</v>
      </c>
      <c r="B7" s="2" t="s">
        <v>2812</v>
      </c>
    </row>
    <row r="8" spans="1:2">
      <c r="A8" s="345" t="s">
        <v>2813</v>
      </c>
      <c r="B8" s="2" t="s">
        <v>2814</v>
      </c>
    </row>
    <row r="9" spans="1:2">
      <c r="A9" s="345" t="s">
        <v>2815</v>
      </c>
      <c r="B9" s="2" t="s">
        <v>2816</v>
      </c>
    </row>
    <row r="10" spans="1:2">
      <c r="A10" s="345" t="s">
        <v>2817</v>
      </c>
      <c r="B10" s="2" t="s">
        <v>2818</v>
      </c>
    </row>
    <row r="11" spans="1:2">
      <c r="A11" s="345" t="s">
        <v>2819</v>
      </c>
      <c r="B11" s="2" t="s">
        <v>2820</v>
      </c>
    </row>
    <row r="12" spans="1:2">
      <c r="A12" s="345" t="s">
        <v>2821</v>
      </c>
      <c r="B12" s="2" t="s">
        <v>2822</v>
      </c>
    </row>
    <row r="13" spans="1:2">
      <c r="A13" s="345" t="s">
        <v>2823</v>
      </c>
      <c r="B13" s="2" t="s">
        <v>2824</v>
      </c>
    </row>
    <row r="14" spans="1:2">
      <c r="A14" s="345" t="s">
        <v>2825</v>
      </c>
      <c r="B14" s="2" t="s">
        <v>2826</v>
      </c>
    </row>
    <row r="15" spans="1:2">
      <c r="A15" s="345" t="s">
        <v>2827</v>
      </c>
      <c r="B15" s="2" t="s">
        <v>2828</v>
      </c>
    </row>
    <row r="16" spans="1:2">
      <c r="A16" s="345" t="s">
        <v>2829</v>
      </c>
      <c r="B16" s="2" t="s">
        <v>2830</v>
      </c>
    </row>
    <row r="17" spans="1:2">
      <c r="A17" s="345" t="s">
        <v>2831</v>
      </c>
      <c r="B17" s="2" t="s">
        <v>2832</v>
      </c>
    </row>
    <row r="18" spans="1:2">
      <c r="A18" s="345" t="s">
        <v>2833</v>
      </c>
      <c r="B18" s="2" t="s">
        <v>2834</v>
      </c>
    </row>
    <row r="19" spans="1:2">
      <c r="A19" s="345" t="s">
        <v>2835</v>
      </c>
      <c r="B19" s="2" t="s">
        <v>2836</v>
      </c>
    </row>
    <row r="20" spans="1:2">
      <c r="A20" s="345" t="s">
        <v>2837</v>
      </c>
      <c r="B20" s="2" t="s">
        <v>2838</v>
      </c>
    </row>
    <row r="21" spans="1:2">
      <c r="A21" s="345" t="s">
        <v>2839</v>
      </c>
      <c r="B21" s="2" t="s">
        <v>2840</v>
      </c>
    </row>
    <row r="22" spans="1:2">
      <c r="A22" s="345" t="s">
        <v>2841</v>
      </c>
      <c r="B22" s="2" t="s">
        <v>2842</v>
      </c>
    </row>
    <row r="23" spans="1:2">
      <c r="A23" s="345" t="s">
        <v>2843</v>
      </c>
      <c r="B23" s="2" t="s">
        <v>2844</v>
      </c>
    </row>
    <row r="24" spans="1:2">
      <c r="A24" s="345" t="s">
        <v>2845</v>
      </c>
      <c r="B24" s="2" t="s">
        <v>2846</v>
      </c>
    </row>
    <row r="25" spans="1:2">
      <c r="A25" s="345" t="s">
        <v>2847</v>
      </c>
      <c r="B25" s="2" t="s">
        <v>2848</v>
      </c>
    </row>
    <row r="26" spans="1:2">
      <c r="A26" s="345" t="s">
        <v>2849</v>
      </c>
      <c r="B26" s="2" t="s">
        <v>2850</v>
      </c>
    </row>
    <row r="27" spans="1:2">
      <c r="A27" s="345" t="s">
        <v>2851</v>
      </c>
      <c r="B27" s="2" t="s">
        <v>2852</v>
      </c>
    </row>
    <row r="28" spans="1:2">
      <c r="A28" s="345" t="s">
        <v>2853</v>
      </c>
      <c r="B28" s="2" t="s">
        <v>2854</v>
      </c>
    </row>
    <row r="29" spans="1:2">
      <c r="A29" s="345" t="s">
        <v>2855</v>
      </c>
      <c r="B29" s="2" t="s">
        <v>2856</v>
      </c>
    </row>
    <row r="30" spans="1:2">
      <c r="A30" s="345" t="s">
        <v>2857</v>
      </c>
      <c r="B30" s="2" t="s">
        <v>2858</v>
      </c>
    </row>
    <row r="31" spans="1:2">
      <c r="A31" s="345" t="s">
        <v>2859</v>
      </c>
      <c r="B31" s="2" t="s">
        <v>2860</v>
      </c>
    </row>
    <row r="32" spans="1:2">
      <c r="A32" s="345" t="s">
        <v>2861</v>
      </c>
      <c r="B32" s="2" t="s">
        <v>2862</v>
      </c>
    </row>
    <row r="33" spans="1:2">
      <c r="A33" s="345" t="s">
        <v>2863</v>
      </c>
      <c r="B33" s="2" t="s">
        <v>2864</v>
      </c>
    </row>
    <row r="34" spans="1:2">
      <c r="A34" s="345" t="s">
        <v>2865</v>
      </c>
      <c r="B34" s="2" t="s">
        <v>2866</v>
      </c>
    </row>
    <row r="35" spans="1:2">
      <c r="A35" s="345" t="s">
        <v>2867</v>
      </c>
      <c r="B35" s="2" t="s">
        <v>2868</v>
      </c>
    </row>
    <row r="36" spans="1:2">
      <c r="A36" s="345" t="s">
        <v>2869</v>
      </c>
      <c r="B36" s="2" t="s">
        <v>2870</v>
      </c>
    </row>
    <row r="37" spans="1:2">
      <c r="A37" s="345" t="s">
        <v>2871</v>
      </c>
      <c r="B37" s="2" t="s">
        <v>2872</v>
      </c>
    </row>
    <row r="38" spans="1:2">
      <c r="A38" s="345" t="s">
        <v>2873</v>
      </c>
      <c r="B38" s="2" t="s">
        <v>2874</v>
      </c>
    </row>
    <row r="39" spans="1:2">
      <c r="A39" s="345" t="s">
        <v>2875</v>
      </c>
      <c r="B39" s="2" t="s">
        <v>2876</v>
      </c>
    </row>
    <row r="40" spans="1:2">
      <c r="A40" s="345" t="s">
        <v>2877</v>
      </c>
      <c r="B40" s="2" t="s">
        <v>2878</v>
      </c>
    </row>
    <row r="41" spans="1:2">
      <c r="A41" s="345" t="s">
        <v>2879</v>
      </c>
      <c r="B41" s="2" t="s">
        <v>2880</v>
      </c>
    </row>
    <row r="42" spans="1:2">
      <c r="A42" s="345" t="s">
        <v>2881</v>
      </c>
      <c r="B42" s="2" t="s">
        <v>2882</v>
      </c>
    </row>
    <row r="43" spans="1:2">
      <c r="A43" s="345" t="s">
        <v>2883</v>
      </c>
      <c r="B43" s="2" t="s">
        <v>2884</v>
      </c>
    </row>
    <row r="44" spans="1:2">
      <c r="A44" s="345" t="s">
        <v>2885</v>
      </c>
      <c r="B44" s="2" t="s">
        <v>2886</v>
      </c>
    </row>
    <row r="45" spans="1:2">
      <c r="A45" s="345" t="s">
        <v>2887</v>
      </c>
      <c r="B45" s="2" t="s">
        <v>2888</v>
      </c>
    </row>
    <row r="46" spans="1:2">
      <c r="A46" s="345" t="s">
        <v>2889</v>
      </c>
      <c r="B46" s="2" t="s">
        <v>2890</v>
      </c>
    </row>
    <row r="47" spans="1:2">
      <c r="A47" s="345" t="s">
        <v>2891</v>
      </c>
      <c r="B47" s="2" t="s">
        <v>2892</v>
      </c>
    </row>
    <row r="48" spans="1:2">
      <c r="A48" s="345" t="s">
        <v>2893</v>
      </c>
      <c r="B48" s="2" t="s">
        <v>2894</v>
      </c>
    </row>
    <row r="49" spans="1:2">
      <c r="A49" s="345" t="s">
        <v>2895</v>
      </c>
      <c r="B49" s="2" t="s">
        <v>2896</v>
      </c>
    </row>
    <row r="50" spans="1:2">
      <c r="A50" s="345" t="s">
        <v>2897</v>
      </c>
      <c r="B50" s="2" t="s">
        <v>2898</v>
      </c>
    </row>
    <row r="51" spans="1:2">
      <c r="A51" s="345" t="s">
        <v>2899</v>
      </c>
      <c r="B51" s="2" t="s">
        <v>2900</v>
      </c>
    </row>
    <row r="52" spans="1:2">
      <c r="A52" s="345" t="s">
        <v>2901</v>
      </c>
      <c r="B52" s="2" t="s">
        <v>2902</v>
      </c>
    </row>
    <row r="53" spans="1:2">
      <c r="A53" s="345" t="s">
        <v>2903</v>
      </c>
      <c r="B53" s="2" t="s">
        <v>2904</v>
      </c>
    </row>
    <row r="54" spans="1:2">
      <c r="A54" s="345" t="s">
        <v>2905</v>
      </c>
      <c r="B54" s="2" t="s">
        <v>2906</v>
      </c>
    </row>
    <row r="55" spans="1:2">
      <c r="A55" s="345" t="s">
        <v>2907</v>
      </c>
      <c r="B55" s="2" t="s">
        <v>2908</v>
      </c>
    </row>
    <row r="56" spans="1:2">
      <c r="A56" s="345" t="s">
        <v>2909</v>
      </c>
      <c r="B56" s="2" t="s">
        <v>2910</v>
      </c>
    </row>
    <row r="57" spans="1:2">
      <c r="A57" s="345" t="s">
        <v>2911</v>
      </c>
      <c r="B57" s="2" t="s">
        <v>2912</v>
      </c>
    </row>
    <row r="58" spans="1:2">
      <c r="A58" s="345" t="s">
        <v>2913</v>
      </c>
      <c r="B58" s="2" t="s">
        <v>2914</v>
      </c>
    </row>
    <row r="59" spans="1:2">
      <c r="A59" s="345" t="s">
        <v>2915</v>
      </c>
      <c r="B59" s="2" t="s">
        <v>2916</v>
      </c>
    </row>
    <row r="60" spans="1:2">
      <c r="A60" s="345" t="s">
        <v>2917</v>
      </c>
      <c r="B60" s="2" t="s">
        <v>2918</v>
      </c>
    </row>
    <row r="61" spans="1:2">
      <c r="A61" s="345" t="s">
        <v>2919</v>
      </c>
      <c r="B61" s="2" t="s">
        <v>2920</v>
      </c>
    </row>
    <row r="62" spans="1:2">
      <c r="A62" s="345" t="s">
        <v>2921</v>
      </c>
      <c r="B62" s="2" t="s">
        <v>2922</v>
      </c>
    </row>
    <row r="63" spans="1:2">
      <c r="A63" s="345" t="s">
        <v>2923</v>
      </c>
      <c r="B63" s="2" t="s">
        <v>2924</v>
      </c>
    </row>
    <row r="64" spans="1:2">
      <c r="A64" s="345" t="s">
        <v>2925</v>
      </c>
      <c r="B64" s="2" t="s">
        <v>2926</v>
      </c>
    </row>
    <row r="65" spans="1:2">
      <c r="A65" s="345" t="s">
        <v>2927</v>
      </c>
      <c r="B65" s="2" t="s">
        <v>2928</v>
      </c>
    </row>
    <row r="66" spans="1:2">
      <c r="A66" s="345" t="s">
        <v>2929</v>
      </c>
      <c r="B66" s="2" t="s">
        <v>2930</v>
      </c>
    </row>
    <row r="67" spans="1:2">
      <c r="A67" s="345" t="s">
        <v>2931</v>
      </c>
      <c r="B67" s="2" t="s">
        <v>2932</v>
      </c>
    </row>
    <row r="68" spans="1:2">
      <c r="A68" s="345" t="s">
        <v>2933</v>
      </c>
      <c r="B68" s="2" t="s">
        <v>2934</v>
      </c>
    </row>
    <row r="69" spans="1:2">
      <c r="A69" s="345" t="s">
        <v>2935</v>
      </c>
      <c r="B69" s="2" t="s">
        <v>2936</v>
      </c>
    </row>
    <row r="70" spans="1:2">
      <c r="A70" s="345" t="s">
        <v>2937</v>
      </c>
      <c r="B70" s="2" t="s">
        <v>2938</v>
      </c>
    </row>
    <row r="71" spans="1:2">
      <c r="A71" s="345" t="s">
        <v>2939</v>
      </c>
      <c r="B71" s="2" t="s">
        <v>2940</v>
      </c>
    </row>
    <row r="72" spans="1:2">
      <c r="A72" s="345" t="s">
        <v>2941</v>
      </c>
      <c r="B72" s="2" t="s">
        <v>2942</v>
      </c>
    </row>
    <row r="73" spans="1:2">
      <c r="A73" s="345" t="s">
        <v>2943</v>
      </c>
      <c r="B73" s="2" t="s">
        <v>2944</v>
      </c>
    </row>
    <row r="74" spans="1:2">
      <c r="A74" s="345" t="s">
        <v>2945</v>
      </c>
      <c r="B74" s="2" t="s">
        <v>2946</v>
      </c>
    </row>
    <row r="75" spans="1:2">
      <c r="A75" s="345" t="s">
        <v>2947</v>
      </c>
      <c r="B75" s="2" t="s">
        <v>2948</v>
      </c>
    </row>
    <row r="76" spans="1:2">
      <c r="A76" s="345" t="s">
        <v>2949</v>
      </c>
      <c r="B76" s="2" t="s">
        <v>2950</v>
      </c>
    </row>
    <row r="77" spans="1:2">
      <c r="A77" s="345" t="s">
        <v>2951</v>
      </c>
      <c r="B77" s="2" t="s">
        <v>2952</v>
      </c>
    </row>
    <row r="78" spans="1:2">
      <c r="A78" s="345" t="s">
        <v>2953</v>
      </c>
      <c r="B78" s="2" t="s">
        <v>2954</v>
      </c>
    </row>
    <row r="79" spans="1:2">
      <c r="A79" s="345" t="s">
        <v>2955</v>
      </c>
      <c r="B79" s="2" t="s">
        <v>2956</v>
      </c>
    </row>
    <row r="80" spans="1:2">
      <c r="A80" s="345" t="s">
        <v>2957</v>
      </c>
      <c r="B80" s="2" t="s">
        <v>2958</v>
      </c>
    </row>
    <row r="81" spans="1:2">
      <c r="A81" s="345" t="s">
        <v>2959</v>
      </c>
      <c r="B81" s="2" t="s">
        <v>2960</v>
      </c>
    </row>
    <row r="82" spans="1:2">
      <c r="A82" s="345" t="s">
        <v>2961</v>
      </c>
      <c r="B82" s="2" t="s">
        <v>2962</v>
      </c>
    </row>
    <row r="83" spans="1:2">
      <c r="A83" s="345" t="s">
        <v>2963</v>
      </c>
      <c r="B83" s="2" t="s">
        <v>2964</v>
      </c>
    </row>
    <row r="84" spans="1:2">
      <c r="A84" s="345" t="s">
        <v>2965</v>
      </c>
      <c r="B84" s="2" t="s">
        <v>2966</v>
      </c>
    </row>
    <row r="85" spans="1:2">
      <c r="A85" s="345" t="s">
        <v>2967</v>
      </c>
      <c r="B85" s="2" t="s">
        <v>2968</v>
      </c>
    </row>
    <row r="86" spans="1:2">
      <c r="A86" s="345" t="s">
        <v>2969</v>
      </c>
      <c r="B86" s="2" t="s">
        <v>2970</v>
      </c>
    </row>
    <row r="87" spans="1:2">
      <c r="A87" s="345" t="s">
        <v>2971</v>
      </c>
      <c r="B87" s="2" t="s">
        <v>2972</v>
      </c>
    </row>
    <row r="88" spans="1:2">
      <c r="A88" s="345" t="s">
        <v>2973</v>
      </c>
      <c r="B88" s="2" t="s">
        <v>2974</v>
      </c>
    </row>
    <row r="89" spans="1:2">
      <c r="A89" s="345" t="s">
        <v>2975</v>
      </c>
      <c r="B89" s="2" t="s">
        <v>2976</v>
      </c>
    </row>
    <row r="90" spans="1:2">
      <c r="A90" s="345" t="s">
        <v>2977</v>
      </c>
      <c r="B90" s="2" t="s">
        <v>2978</v>
      </c>
    </row>
    <row r="91" spans="1:2">
      <c r="A91" s="345" t="s">
        <v>2979</v>
      </c>
      <c r="B91" s="2" t="s">
        <v>2980</v>
      </c>
    </row>
    <row r="92" spans="1:2">
      <c r="A92" s="345" t="s">
        <v>2981</v>
      </c>
      <c r="B92" s="2" t="s">
        <v>2982</v>
      </c>
    </row>
    <row r="93" spans="1:2">
      <c r="A93" s="345" t="s">
        <v>2983</v>
      </c>
      <c r="B93" s="2" t="s">
        <v>2984</v>
      </c>
    </row>
    <row r="94" spans="1:2">
      <c r="A94" s="345" t="s">
        <v>2985</v>
      </c>
      <c r="B94" s="2" t="s">
        <v>2986</v>
      </c>
    </row>
    <row r="95" spans="1:2">
      <c r="A95" s="345" t="s">
        <v>2987</v>
      </c>
      <c r="B95" s="2" t="s">
        <v>2988</v>
      </c>
    </row>
    <row r="96" spans="1:2">
      <c r="A96" s="345" t="s">
        <v>2989</v>
      </c>
      <c r="B96" s="2" t="s">
        <v>2990</v>
      </c>
    </row>
    <row r="97" spans="1:2">
      <c r="A97" s="345" t="s">
        <v>2991</v>
      </c>
      <c r="B97" s="2" t="s">
        <v>2992</v>
      </c>
    </row>
    <row r="98" spans="1:2">
      <c r="A98" s="345" t="s">
        <v>2993</v>
      </c>
      <c r="B98" s="2" t="s">
        <v>2994</v>
      </c>
    </row>
    <row r="99" spans="1:2">
      <c r="A99" s="345" t="s">
        <v>2995</v>
      </c>
      <c r="B99" s="2" t="s">
        <v>2996</v>
      </c>
    </row>
    <row r="100" spans="1:2">
      <c r="A100" s="345" t="s">
        <v>2997</v>
      </c>
      <c r="B100" s="2" t="s">
        <v>2998</v>
      </c>
    </row>
    <row r="101" spans="1:2">
      <c r="A101" s="345" t="s">
        <v>2999</v>
      </c>
      <c r="B101" s="2" t="s">
        <v>3000</v>
      </c>
    </row>
    <row r="102" spans="1:2">
      <c r="A102" s="345" t="s">
        <v>3001</v>
      </c>
      <c r="B102" s="2" t="s">
        <v>3002</v>
      </c>
    </row>
    <row r="103" spans="1:2">
      <c r="A103" s="345" t="s">
        <v>3003</v>
      </c>
      <c r="B103" s="2" t="s">
        <v>3004</v>
      </c>
    </row>
    <row r="104" spans="1:2">
      <c r="A104" s="345" t="s">
        <v>3005</v>
      </c>
      <c r="B104" s="2" t="s">
        <v>3006</v>
      </c>
    </row>
    <row r="105" spans="1:2">
      <c r="A105" s="345" t="s">
        <v>3007</v>
      </c>
      <c r="B105" s="2" t="s">
        <v>3008</v>
      </c>
    </row>
    <row r="106" spans="1:2">
      <c r="A106" s="345" t="s">
        <v>3009</v>
      </c>
      <c r="B106" s="2" t="s">
        <v>3010</v>
      </c>
    </row>
    <row r="107" spans="1:2">
      <c r="A107" s="345" t="s">
        <v>3011</v>
      </c>
      <c r="B107" s="2" t="s">
        <v>3012</v>
      </c>
    </row>
    <row r="108" spans="1:2">
      <c r="A108" s="345" t="s">
        <v>3013</v>
      </c>
      <c r="B108" s="2" t="s">
        <v>3014</v>
      </c>
    </row>
    <row r="109" spans="1:2">
      <c r="A109" s="345" t="s">
        <v>3015</v>
      </c>
      <c r="B109" s="2" t="s">
        <v>3016</v>
      </c>
    </row>
    <row r="110" spans="1:2">
      <c r="A110" s="345" t="s">
        <v>3017</v>
      </c>
      <c r="B110" s="2" t="s">
        <v>3018</v>
      </c>
    </row>
    <row r="111" spans="1:2">
      <c r="A111" s="345" t="s">
        <v>3019</v>
      </c>
      <c r="B111" s="2" t="s">
        <v>3020</v>
      </c>
    </row>
    <row r="112" spans="1:2">
      <c r="A112" s="345" t="s">
        <v>3021</v>
      </c>
      <c r="B112" s="2" t="s">
        <v>3022</v>
      </c>
    </row>
    <row r="113" spans="1:2">
      <c r="A113" s="345" t="s">
        <v>3023</v>
      </c>
      <c r="B113" s="2" t="s">
        <v>3024</v>
      </c>
    </row>
    <row r="114" spans="1:2">
      <c r="A114" s="345" t="s">
        <v>3025</v>
      </c>
      <c r="B114" s="2" t="s">
        <v>3026</v>
      </c>
    </row>
    <row r="115" spans="1:2">
      <c r="A115" s="345" t="s">
        <v>3027</v>
      </c>
      <c r="B115" s="2" t="s">
        <v>3028</v>
      </c>
    </row>
    <row r="116" spans="1:2">
      <c r="A116" s="345" t="s">
        <v>3029</v>
      </c>
      <c r="B116" s="2" t="s">
        <v>3030</v>
      </c>
    </row>
    <row r="117" spans="1:2">
      <c r="A117" s="345" t="s">
        <v>3031</v>
      </c>
      <c r="B117" s="2" t="s">
        <v>3032</v>
      </c>
    </row>
    <row r="118" spans="1:2">
      <c r="A118" s="345" t="s">
        <v>3033</v>
      </c>
      <c r="B118" s="2" t="s">
        <v>3034</v>
      </c>
    </row>
    <row r="119" spans="1:2">
      <c r="A119" s="345" t="s">
        <v>3035</v>
      </c>
      <c r="B119" s="2" t="s">
        <v>3036</v>
      </c>
    </row>
    <row r="120" spans="1:2">
      <c r="A120" s="345" t="s">
        <v>3037</v>
      </c>
      <c r="B120" s="2" t="s">
        <v>3038</v>
      </c>
    </row>
    <row r="121" spans="1:2">
      <c r="A121" s="345" t="s">
        <v>3039</v>
      </c>
      <c r="B121" s="2" t="s">
        <v>3040</v>
      </c>
    </row>
    <row r="122" spans="1:2">
      <c r="A122" s="345" t="s">
        <v>3041</v>
      </c>
      <c r="B122" s="2" t="s">
        <v>3042</v>
      </c>
    </row>
    <row r="123" spans="1:2">
      <c r="A123" s="345" t="s">
        <v>3043</v>
      </c>
      <c r="B123" s="2" t="s">
        <v>3044</v>
      </c>
    </row>
    <row r="124" spans="1:2">
      <c r="A124" s="345" t="s">
        <v>3045</v>
      </c>
      <c r="B124" s="2" t="s">
        <v>3046</v>
      </c>
    </row>
    <row r="125" spans="1:2">
      <c r="A125" s="345" t="s">
        <v>3047</v>
      </c>
      <c r="B125" s="2" t="s">
        <v>3048</v>
      </c>
    </row>
    <row r="126" spans="1:2">
      <c r="A126" s="345" t="s">
        <v>3049</v>
      </c>
      <c r="B126" s="2" t="s">
        <v>3050</v>
      </c>
    </row>
    <row r="127" spans="1:2">
      <c r="A127" s="345" t="s">
        <v>3051</v>
      </c>
      <c r="B127" s="2" t="s">
        <v>3052</v>
      </c>
    </row>
    <row r="128" spans="1:2">
      <c r="A128" s="345" t="s">
        <v>3053</v>
      </c>
      <c r="B128" s="2" t="s">
        <v>3054</v>
      </c>
    </row>
    <row r="129" spans="1:2">
      <c r="A129" s="345" t="s">
        <v>3055</v>
      </c>
      <c r="B129" s="2" t="s">
        <v>3056</v>
      </c>
    </row>
    <row r="130" spans="1:2">
      <c r="A130" s="345" t="s">
        <v>3057</v>
      </c>
      <c r="B130" s="2" t="s">
        <v>3058</v>
      </c>
    </row>
    <row r="131" spans="1:2">
      <c r="A131" s="345" t="s">
        <v>3059</v>
      </c>
      <c r="B131" s="2" t="s">
        <v>3060</v>
      </c>
    </row>
    <row r="132" spans="1:2">
      <c r="A132" s="345" t="s">
        <v>3061</v>
      </c>
      <c r="B132" s="2" t="s">
        <v>3062</v>
      </c>
    </row>
    <row r="133" spans="1:2">
      <c r="A133" s="345" t="s">
        <v>3063</v>
      </c>
      <c r="B133" s="2" t="s">
        <v>3064</v>
      </c>
    </row>
    <row r="134" spans="1:2">
      <c r="A134" s="345" t="s">
        <v>3065</v>
      </c>
      <c r="B134" s="2" t="s">
        <v>3066</v>
      </c>
    </row>
    <row r="135" spans="1:2">
      <c r="A135" s="345" t="s">
        <v>3067</v>
      </c>
      <c r="B135" s="2" t="s">
        <v>3068</v>
      </c>
    </row>
    <row r="136" spans="1:2">
      <c r="A136" s="345" t="s">
        <v>3069</v>
      </c>
      <c r="B136" s="2" t="s">
        <v>3070</v>
      </c>
    </row>
    <row r="137" spans="1:2">
      <c r="A137" s="345" t="s">
        <v>3071</v>
      </c>
      <c r="B137" s="2" t="s">
        <v>3072</v>
      </c>
    </row>
    <row r="138" spans="1:2">
      <c r="A138" s="345" t="s">
        <v>3073</v>
      </c>
      <c r="B138" s="2" t="s">
        <v>3074</v>
      </c>
    </row>
    <row r="139" spans="1:2">
      <c r="A139" s="345" t="s">
        <v>3075</v>
      </c>
      <c r="B139" s="2" t="s">
        <v>3076</v>
      </c>
    </row>
    <row r="140" spans="1:2">
      <c r="A140" s="345" t="s">
        <v>3077</v>
      </c>
      <c r="B140" s="2" t="s">
        <v>3078</v>
      </c>
    </row>
    <row r="141" spans="1:2">
      <c r="A141" s="345" t="s">
        <v>3079</v>
      </c>
      <c r="B141" s="2" t="s">
        <v>3080</v>
      </c>
    </row>
    <row r="142" spans="1:2">
      <c r="A142" s="345" t="s">
        <v>3081</v>
      </c>
      <c r="B142" s="2" t="s">
        <v>3082</v>
      </c>
    </row>
    <row r="143" spans="1:2">
      <c r="A143" s="345" t="s">
        <v>3083</v>
      </c>
      <c r="B143" s="2" t="s">
        <v>3084</v>
      </c>
    </row>
    <row r="144" spans="1:2">
      <c r="A144" s="345" t="s">
        <v>3085</v>
      </c>
      <c r="B144" s="2" t="s">
        <v>3086</v>
      </c>
    </row>
    <row r="145" spans="1:2">
      <c r="A145" s="345" t="s">
        <v>3087</v>
      </c>
      <c r="B145" s="2" t="s">
        <v>3088</v>
      </c>
    </row>
    <row r="146" spans="1:2">
      <c r="A146" s="345" t="s">
        <v>3089</v>
      </c>
      <c r="B146" s="2" t="s">
        <v>3090</v>
      </c>
    </row>
    <row r="147" spans="1:2">
      <c r="A147" s="345" t="s">
        <v>3091</v>
      </c>
      <c r="B147" s="2" t="s">
        <v>3092</v>
      </c>
    </row>
    <row r="148" spans="1:2">
      <c r="A148" s="345" t="s">
        <v>3093</v>
      </c>
      <c r="B148" s="2" t="s">
        <v>3094</v>
      </c>
    </row>
    <row r="149" spans="1:2">
      <c r="A149" s="345" t="s">
        <v>3095</v>
      </c>
      <c r="B149" s="2" t="s">
        <v>3096</v>
      </c>
    </row>
    <row r="150" spans="1:2">
      <c r="A150" s="345" t="s">
        <v>3097</v>
      </c>
      <c r="B150" s="2" t="s">
        <v>3098</v>
      </c>
    </row>
    <row r="151" spans="1:2">
      <c r="A151" s="345" t="s">
        <v>3099</v>
      </c>
      <c r="B151" s="2" t="s">
        <v>3100</v>
      </c>
    </row>
    <row r="152" spans="1:2">
      <c r="A152" s="345" t="s">
        <v>3101</v>
      </c>
      <c r="B152" s="2" t="s">
        <v>3102</v>
      </c>
    </row>
    <row r="153" spans="1:2">
      <c r="A153" s="345" t="s">
        <v>3103</v>
      </c>
      <c r="B153" s="2" t="s">
        <v>3104</v>
      </c>
    </row>
    <row r="154" spans="1:2">
      <c r="A154" s="345" t="s">
        <v>3105</v>
      </c>
      <c r="B154" s="2" t="s">
        <v>3106</v>
      </c>
    </row>
    <row r="155" spans="1:2">
      <c r="A155" s="345" t="s">
        <v>3107</v>
      </c>
      <c r="B155" s="2" t="s">
        <v>3108</v>
      </c>
    </row>
    <row r="156" spans="1:2">
      <c r="A156" s="345" t="s">
        <v>3109</v>
      </c>
      <c r="B156" s="2" t="s">
        <v>3110</v>
      </c>
    </row>
    <row r="157" spans="1:2">
      <c r="A157" s="345" t="s">
        <v>3111</v>
      </c>
      <c r="B157" s="2" t="s">
        <v>3112</v>
      </c>
    </row>
    <row r="158" spans="1:2">
      <c r="A158" s="345" t="s">
        <v>3113</v>
      </c>
      <c r="B158" s="2" t="s">
        <v>3114</v>
      </c>
    </row>
    <row r="159" spans="1:2">
      <c r="A159" s="345" t="s">
        <v>3115</v>
      </c>
      <c r="B159" s="2" t="s">
        <v>3116</v>
      </c>
    </row>
    <row r="160" spans="1:2">
      <c r="A160" s="345" t="s">
        <v>3117</v>
      </c>
      <c r="B160" s="2" t="s">
        <v>3118</v>
      </c>
    </row>
    <row r="161" spans="1:2">
      <c r="A161" s="345" t="s">
        <v>3119</v>
      </c>
      <c r="B161" s="2" t="s">
        <v>3120</v>
      </c>
    </row>
    <row r="162" spans="1:2">
      <c r="A162" s="345" t="s">
        <v>3121</v>
      </c>
      <c r="B162" s="2" t="s">
        <v>3122</v>
      </c>
    </row>
    <row r="163" spans="1:2">
      <c r="A163" s="345" t="s">
        <v>3123</v>
      </c>
      <c r="B163" s="2" t="s">
        <v>3124</v>
      </c>
    </row>
    <row r="164" spans="1:2">
      <c r="A164" s="345" t="s">
        <v>3125</v>
      </c>
      <c r="B164" s="2" t="s">
        <v>3126</v>
      </c>
    </row>
    <row r="165" spans="1:2">
      <c r="A165" s="345" t="s">
        <v>3127</v>
      </c>
      <c r="B165" s="2" t="s">
        <v>3128</v>
      </c>
    </row>
    <row r="166" spans="1:2">
      <c r="A166" s="345" t="s">
        <v>3129</v>
      </c>
      <c r="B166" s="2" t="s">
        <v>3130</v>
      </c>
    </row>
    <row r="167" spans="1:2">
      <c r="A167" s="345" t="s">
        <v>3131</v>
      </c>
      <c r="B167" s="2" t="s">
        <v>3132</v>
      </c>
    </row>
    <row r="168" spans="1:2">
      <c r="A168" s="345" t="s">
        <v>3133</v>
      </c>
      <c r="B168" s="2" t="s">
        <v>3134</v>
      </c>
    </row>
    <row r="169" spans="1:2">
      <c r="A169" s="345" t="s">
        <v>3135</v>
      </c>
      <c r="B169" s="2" t="s">
        <v>3136</v>
      </c>
    </row>
    <row r="170" spans="1:2">
      <c r="A170" s="345" t="s">
        <v>3137</v>
      </c>
      <c r="B170" s="2" t="s">
        <v>3138</v>
      </c>
    </row>
    <row r="171" spans="1:2">
      <c r="A171" s="345" t="s">
        <v>3139</v>
      </c>
      <c r="B171" s="2" t="s">
        <v>3140</v>
      </c>
    </row>
    <row r="172" spans="1:2">
      <c r="A172" s="345" t="s">
        <v>3141</v>
      </c>
      <c r="B172" s="2" t="s">
        <v>3142</v>
      </c>
    </row>
    <row r="173" spans="1:2">
      <c r="A173" s="345" t="s">
        <v>3143</v>
      </c>
      <c r="B173" s="2" t="s">
        <v>3144</v>
      </c>
    </row>
    <row r="174" spans="1:2">
      <c r="A174" s="345" t="s">
        <v>3145</v>
      </c>
      <c r="B174" s="2" t="s">
        <v>3146</v>
      </c>
    </row>
    <row r="175" spans="1:2">
      <c r="A175" s="345" t="s">
        <v>3147</v>
      </c>
      <c r="B175" s="2" t="s">
        <v>3148</v>
      </c>
    </row>
    <row r="176" spans="1:2">
      <c r="A176" s="345" t="s">
        <v>3149</v>
      </c>
      <c r="B176" s="2" t="s">
        <v>3150</v>
      </c>
    </row>
    <row r="177" spans="1:2">
      <c r="A177" s="345" t="s">
        <v>3151</v>
      </c>
      <c r="B177" s="2" t="s">
        <v>3152</v>
      </c>
    </row>
    <row r="178" spans="1:2">
      <c r="A178" s="345" t="s">
        <v>3153</v>
      </c>
      <c r="B178" s="2" t="s">
        <v>3154</v>
      </c>
    </row>
    <row r="179" spans="1:2">
      <c r="A179" s="345" t="s">
        <v>3155</v>
      </c>
      <c r="B179" s="2" t="s">
        <v>3156</v>
      </c>
    </row>
    <row r="180" spans="1:2">
      <c r="A180" s="345" t="s">
        <v>3157</v>
      </c>
      <c r="B180" s="2" t="s">
        <v>3158</v>
      </c>
    </row>
    <row r="181" spans="1:2">
      <c r="A181" s="345" t="s">
        <v>3159</v>
      </c>
      <c r="B181" s="2" t="s">
        <v>3160</v>
      </c>
    </row>
    <row r="182" spans="1:2">
      <c r="A182" s="345" t="s">
        <v>3161</v>
      </c>
      <c r="B182" s="2" t="s">
        <v>3162</v>
      </c>
    </row>
    <row r="183" spans="1:2">
      <c r="A183" s="345" t="s">
        <v>3163</v>
      </c>
      <c r="B183" s="2" t="s">
        <v>3164</v>
      </c>
    </row>
    <row r="184" spans="1:2">
      <c r="A184" s="345" t="s">
        <v>3165</v>
      </c>
      <c r="B184" s="2" t="s">
        <v>3166</v>
      </c>
    </row>
    <row r="185" spans="1:2">
      <c r="A185" s="345" t="s">
        <v>3167</v>
      </c>
      <c r="B185" s="2" t="s">
        <v>3168</v>
      </c>
    </row>
    <row r="186" spans="1:2">
      <c r="A186" s="345" t="s">
        <v>3169</v>
      </c>
      <c r="B186" s="2" t="s">
        <v>3170</v>
      </c>
    </row>
    <row r="187" spans="1:2">
      <c r="A187" s="345" t="s">
        <v>3171</v>
      </c>
      <c r="B187" s="2" t="s">
        <v>3172</v>
      </c>
    </row>
    <row r="188" spans="1:2">
      <c r="A188" s="345" t="s">
        <v>3173</v>
      </c>
      <c r="B188" s="2" t="s">
        <v>3174</v>
      </c>
    </row>
    <row r="189" spans="1:2">
      <c r="A189" s="345" t="s">
        <v>3175</v>
      </c>
      <c r="B189" s="2" t="s">
        <v>3176</v>
      </c>
    </row>
    <row r="190" spans="1:2">
      <c r="A190" s="345" t="s">
        <v>3177</v>
      </c>
      <c r="B190" s="2" t="s">
        <v>3178</v>
      </c>
    </row>
    <row r="191" spans="1:2">
      <c r="A191" s="345" t="s">
        <v>3179</v>
      </c>
      <c r="B191" s="2" t="s">
        <v>3180</v>
      </c>
    </row>
    <row r="192" spans="1:2">
      <c r="A192" s="345" t="s">
        <v>3181</v>
      </c>
      <c r="B192" s="2" t="s">
        <v>3182</v>
      </c>
    </row>
    <row r="193" spans="1:2">
      <c r="A193" s="345" t="s">
        <v>3183</v>
      </c>
      <c r="B193" s="2" t="s">
        <v>3184</v>
      </c>
    </row>
    <row r="194" spans="1:2">
      <c r="A194" s="345" t="s">
        <v>3185</v>
      </c>
      <c r="B194" s="2" t="s">
        <v>3186</v>
      </c>
    </row>
    <row r="195" spans="1:2">
      <c r="A195" s="345" t="s">
        <v>3187</v>
      </c>
      <c r="B195" s="2" t="s">
        <v>3188</v>
      </c>
    </row>
    <row r="196" spans="1:2">
      <c r="A196" s="345" t="s">
        <v>3189</v>
      </c>
      <c r="B196" s="2" t="s">
        <v>3190</v>
      </c>
    </row>
    <row r="197" spans="1:2">
      <c r="A197" s="345" t="s">
        <v>3191</v>
      </c>
      <c r="B197" s="2" t="s">
        <v>3192</v>
      </c>
    </row>
    <row r="198" spans="1:2">
      <c r="A198" s="345" t="s">
        <v>3193</v>
      </c>
      <c r="B198" s="2" t="s">
        <v>3194</v>
      </c>
    </row>
    <row r="199" spans="1:2">
      <c r="A199" s="345" t="s">
        <v>3195</v>
      </c>
      <c r="B199" s="2" t="s">
        <v>3196</v>
      </c>
    </row>
    <row r="200" spans="1:2">
      <c r="A200" s="345" t="s">
        <v>3197</v>
      </c>
      <c r="B200" s="2" t="s">
        <v>3198</v>
      </c>
    </row>
    <row r="201" spans="1:2">
      <c r="A201" s="345" t="s">
        <v>3199</v>
      </c>
      <c r="B201" s="2" t="s">
        <v>3200</v>
      </c>
    </row>
    <row r="202" spans="1:2">
      <c r="A202" s="345" t="s">
        <v>3201</v>
      </c>
      <c r="B202" s="2" t="s">
        <v>3202</v>
      </c>
    </row>
    <row r="203" spans="1:2">
      <c r="A203" s="345" t="s">
        <v>3203</v>
      </c>
      <c r="B203" s="2" t="s">
        <v>3204</v>
      </c>
    </row>
    <row r="204" spans="1:2">
      <c r="A204" s="345" t="s">
        <v>3205</v>
      </c>
      <c r="B204" s="2" t="s">
        <v>3206</v>
      </c>
    </row>
    <row r="205" spans="1:2">
      <c r="A205" s="345" t="s">
        <v>3207</v>
      </c>
      <c r="B205" s="2" t="s">
        <v>3208</v>
      </c>
    </row>
    <row r="206" spans="1:2">
      <c r="A206" s="345" t="s">
        <v>3209</v>
      </c>
      <c r="B206" s="2" t="s">
        <v>3210</v>
      </c>
    </row>
    <row r="207" spans="1:2">
      <c r="A207" s="345" t="s">
        <v>3211</v>
      </c>
      <c r="B207" s="2" t="s">
        <v>3212</v>
      </c>
    </row>
    <row r="208" spans="1:2">
      <c r="A208" s="345" t="s">
        <v>3213</v>
      </c>
      <c r="B208" s="2" t="s">
        <v>3214</v>
      </c>
    </row>
    <row r="209" spans="1:2">
      <c r="A209" s="345" t="s">
        <v>3215</v>
      </c>
      <c r="B209" s="2" t="s">
        <v>3216</v>
      </c>
    </row>
    <row r="210" spans="1:2">
      <c r="A210" s="345" t="s">
        <v>3217</v>
      </c>
      <c r="B210" s="2" t="s">
        <v>3218</v>
      </c>
    </row>
    <row r="211" spans="1:2">
      <c r="A211" s="345" t="s">
        <v>3219</v>
      </c>
      <c r="B211" s="2" t="s">
        <v>3220</v>
      </c>
    </row>
    <row r="212" spans="1:2">
      <c r="A212" s="345" t="s">
        <v>3221</v>
      </c>
      <c r="B212" s="2" t="s">
        <v>3222</v>
      </c>
    </row>
    <row r="213" spans="1:2">
      <c r="A213" s="345" t="s">
        <v>3223</v>
      </c>
      <c r="B213" s="2" t="s">
        <v>3224</v>
      </c>
    </row>
    <row r="214" spans="1:2">
      <c r="A214" s="345" t="s">
        <v>3225</v>
      </c>
      <c r="B214" s="2" t="s">
        <v>3226</v>
      </c>
    </row>
    <row r="215" spans="1:2">
      <c r="A215" s="345" t="s">
        <v>3227</v>
      </c>
      <c r="B215" s="2" t="s">
        <v>3228</v>
      </c>
    </row>
    <row r="216" spans="1:2">
      <c r="A216" s="345" t="s">
        <v>3229</v>
      </c>
      <c r="B216" s="2" t="s">
        <v>3230</v>
      </c>
    </row>
    <row r="217" spans="1:2">
      <c r="A217" s="345" t="s">
        <v>3231</v>
      </c>
      <c r="B217" s="2" t="s">
        <v>3232</v>
      </c>
    </row>
    <row r="218" spans="1:2">
      <c r="A218" s="345" t="s">
        <v>3233</v>
      </c>
      <c r="B218" s="2" t="s">
        <v>3234</v>
      </c>
    </row>
    <row r="219" spans="1:2">
      <c r="A219" s="345" t="s">
        <v>3235</v>
      </c>
      <c r="B219" s="2" t="s">
        <v>3236</v>
      </c>
    </row>
    <row r="220" spans="1:2">
      <c r="A220" s="345" t="s">
        <v>3237</v>
      </c>
      <c r="B220" s="2" t="s">
        <v>3238</v>
      </c>
    </row>
    <row r="221" spans="1:2">
      <c r="A221" s="345" t="s">
        <v>3239</v>
      </c>
      <c r="B221" s="2" t="s">
        <v>3240</v>
      </c>
    </row>
    <row r="222" spans="1:2">
      <c r="A222" s="345" t="s">
        <v>3241</v>
      </c>
      <c r="B222" s="2" t="s">
        <v>3242</v>
      </c>
    </row>
    <row r="223" spans="1:2">
      <c r="A223" s="345" t="s">
        <v>3243</v>
      </c>
      <c r="B223" s="2" t="s">
        <v>3244</v>
      </c>
    </row>
    <row r="224" spans="1:2">
      <c r="A224" s="345" t="s">
        <v>3245</v>
      </c>
      <c r="B224" s="2" t="s">
        <v>3246</v>
      </c>
    </row>
    <row r="225" spans="1:2">
      <c r="A225" s="345" t="s">
        <v>3247</v>
      </c>
      <c r="B225" s="2" t="s">
        <v>3248</v>
      </c>
    </row>
    <row r="226" spans="1:2">
      <c r="A226" s="345" t="s">
        <v>3249</v>
      </c>
      <c r="B226" s="2" t="s">
        <v>3250</v>
      </c>
    </row>
    <row r="227" spans="1:2">
      <c r="A227" s="345" t="s">
        <v>3251</v>
      </c>
      <c r="B227" s="2" t="s">
        <v>3252</v>
      </c>
    </row>
    <row r="228" spans="1:2">
      <c r="A228" s="345" t="s">
        <v>3253</v>
      </c>
      <c r="B228" s="2" t="s">
        <v>3254</v>
      </c>
    </row>
    <row r="229" spans="1:2">
      <c r="A229" s="345" t="s">
        <v>3255</v>
      </c>
      <c r="B229" s="2" t="s">
        <v>3256</v>
      </c>
    </row>
    <row r="230" spans="1:2">
      <c r="A230" s="345" t="s">
        <v>3257</v>
      </c>
      <c r="B230" s="2" t="s">
        <v>3258</v>
      </c>
    </row>
    <row r="231" spans="1:2">
      <c r="A231" s="345" t="s">
        <v>3259</v>
      </c>
      <c r="B231" s="2" t="s">
        <v>3260</v>
      </c>
    </row>
    <row r="232" spans="1:2">
      <c r="A232" s="345" t="s">
        <v>3261</v>
      </c>
      <c r="B232" s="2" t="s">
        <v>3262</v>
      </c>
    </row>
    <row r="233" spans="1:2">
      <c r="A233" s="345" t="s">
        <v>3263</v>
      </c>
      <c r="B233" s="2" t="s">
        <v>3264</v>
      </c>
    </row>
    <row r="234" spans="1:2">
      <c r="A234" s="345" t="s">
        <v>3265</v>
      </c>
      <c r="B234" s="2" t="s">
        <v>3266</v>
      </c>
    </row>
    <row r="235" spans="1:2">
      <c r="A235" s="345" t="s">
        <v>3267</v>
      </c>
      <c r="B235" s="2" t="s">
        <v>3268</v>
      </c>
    </row>
    <row r="236" spans="1:2">
      <c r="A236" s="345" t="s">
        <v>3269</v>
      </c>
      <c r="B236" s="2" t="s">
        <v>3270</v>
      </c>
    </row>
    <row r="237" spans="1:2">
      <c r="A237" s="345" t="s">
        <v>3271</v>
      </c>
      <c r="B237" s="2" t="s">
        <v>3272</v>
      </c>
    </row>
    <row r="238" spans="1:2">
      <c r="A238" s="345" t="s">
        <v>3273</v>
      </c>
      <c r="B238" s="2" t="s">
        <v>3274</v>
      </c>
    </row>
    <row r="239" spans="1:2">
      <c r="A239" s="345" t="s">
        <v>3275</v>
      </c>
      <c r="B239" s="2" t="s">
        <v>3276</v>
      </c>
    </row>
    <row r="240" spans="1:2">
      <c r="A240" s="345" t="s">
        <v>3277</v>
      </c>
      <c r="B240" s="2" t="s">
        <v>3278</v>
      </c>
    </row>
    <row r="241" spans="1:2">
      <c r="A241" s="345" t="s">
        <v>3279</v>
      </c>
      <c r="B241" s="2" t="s">
        <v>3280</v>
      </c>
    </row>
    <row r="242" spans="1:2">
      <c r="A242" s="345" t="s">
        <v>3281</v>
      </c>
      <c r="B242" s="2" t="s">
        <v>3282</v>
      </c>
    </row>
    <row r="243" spans="1:2">
      <c r="A243" s="345" t="s">
        <v>3283</v>
      </c>
      <c r="B243" s="2" t="s">
        <v>3284</v>
      </c>
    </row>
    <row r="244" spans="1:2">
      <c r="A244" s="345" t="s">
        <v>3285</v>
      </c>
      <c r="B244" s="2" t="s">
        <v>3286</v>
      </c>
    </row>
    <row r="245" spans="1:2">
      <c r="A245" s="345" t="s">
        <v>3287</v>
      </c>
      <c r="B245" s="2" t="s">
        <v>3288</v>
      </c>
    </row>
    <row r="246" spans="1:2">
      <c r="A246" s="345" t="s">
        <v>3289</v>
      </c>
      <c r="B246" s="2" t="s">
        <v>3290</v>
      </c>
    </row>
    <row r="247" spans="1:2">
      <c r="A247" s="345" t="s">
        <v>3291</v>
      </c>
      <c r="B247" s="2" t="s">
        <v>3292</v>
      </c>
    </row>
    <row r="248" spans="1:2">
      <c r="A248" s="345" t="s">
        <v>3293</v>
      </c>
      <c r="B248" s="2" t="s">
        <v>3294</v>
      </c>
    </row>
    <row r="249" spans="1:2">
      <c r="A249" s="345" t="s">
        <v>3295</v>
      </c>
      <c r="B249" s="2" t="s">
        <v>3296</v>
      </c>
    </row>
    <row r="250" spans="1:2">
      <c r="A250" s="345" t="s">
        <v>3297</v>
      </c>
      <c r="B250" s="2" t="s">
        <v>3298</v>
      </c>
    </row>
    <row r="251" spans="1:2">
      <c r="A251" s="345" t="s">
        <v>3299</v>
      </c>
      <c r="B251" s="2" t="s">
        <v>3300</v>
      </c>
    </row>
    <row r="252" spans="1:2">
      <c r="A252" s="345" t="s">
        <v>3301</v>
      </c>
      <c r="B252" s="2" t="s">
        <v>3302</v>
      </c>
    </row>
    <row r="253" spans="1:2">
      <c r="A253" s="345" t="s">
        <v>3303</v>
      </c>
      <c r="B253" s="2" t="s">
        <v>3304</v>
      </c>
    </row>
    <row r="254" spans="1:2">
      <c r="A254" s="345" t="s">
        <v>3305</v>
      </c>
      <c r="B254" s="2" t="s">
        <v>3306</v>
      </c>
    </row>
    <row r="255" spans="1:2">
      <c r="A255" s="345" t="s">
        <v>3307</v>
      </c>
      <c r="B255" s="2" t="s">
        <v>3308</v>
      </c>
    </row>
    <row r="256" spans="1:2">
      <c r="A256" s="345" t="s">
        <v>3309</v>
      </c>
      <c r="B256" s="2" t="s">
        <v>3310</v>
      </c>
    </row>
    <row r="257" spans="1:2">
      <c r="A257" s="345" t="s">
        <v>3311</v>
      </c>
      <c r="B257" s="2" t="s">
        <v>3312</v>
      </c>
    </row>
    <row r="258" spans="1:2">
      <c r="A258" s="345" t="s">
        <v>3313</v>
      </c>
      <c r="B258" s="2" t="s">
        <v>3314</v>
      </c>
    </row>
    <row r="259" spans="1:2">
      <c r="A259" s="345" t="s">
        <v>3315</v>
      </c>
      <c r="B259" s="2" t="s">
        <v>3316</v>
      </c>
    </row>
    <row r="260" spans="1:2">
      <c r="A260" s="345" t="s">
        <v>3317</v>
      </c>
      <c r="B260" s="2" t="s">
        <v>3318</v>
      </c>
    </row>
    <row r="261" spans="1:2">
      <c r="A261" s="345" t="s">
        <v>3319</v>
      </c>
      <c r="B261" s="2" t="s">
        <v>3320</v>
      </c>
    </row>
    <row r="262" spans="1:2">
      <c r="A262" s="345" t="s">
        <v>3321</v>
      </c>
      <c r="B262" s="2" t="s">
        <v>3322</v>
      </c>
    </row>
    <row r="263" spans="1:2">
      <c r="A263" s="345" t="s">
        <v>3323</v>
      </c>
      <c r="B263" s="2" t="s">
        <v>3324</v>
      </c>
    </row>
    <row r="264" spans="1:2">
      <c r="A264" s="345" t="s">
        <v>3325</v>
      </c>
      <c r="B264" s="2" t="s">
        <v>3326</v>
      </c>
    </row>
    <row r="265" spans="1:2">
      <c r="A265" s="345" t="s">
        <v>3327</v>
      </c>
      <c r="B265" s="2" t="s">
        <v>3328</v>
      </c>
    </row>
    <row r="266" spans="1:2">
      <c r="A266" s="345" t="s">
        <v>3329</v>
      </c>
      <c r="B266" s="2" t="s">
        <v>3330</v>
      </c>
    </row>
    <row r="267" spans="1:2">
      <c r="A267" s="345" t="s">
        <v>3331</v>
      </c>
      <c r="B267" s="2" t="s">
        <v>3332</v>
      </c>
    </row>
    <row r="268" spans="1:2">
      <c r="A268" s="345" t="s">
        <v>3333</v>
      </c>
      <c r="B268" s="2" t="s">
        <v>3334</v>
      </c>
    </row>
    <row r="269" spans="1:2">
      <c r="A269" s="345" t="s">
        <v>3335</v>
      </c>
      <c r="B269" s="2" t="s">
        <v>3336</v>
      </c>
    </row>
    <row r="270" spans="1:2">
      <c r="A270" s="345" t="s">
        <v>3337</v>
      </c>
      <c r="B270" s="2" t="s">
        <v>3338</v>
      </c>
    </row>
    <row r="271" spans="1:2">
      <c r="A271" s="345" t="s">
        <v>3339</v>
      </c>
      <c r="B271" s="2" t="s">
        <v>3340</v>
      </c>
    </row>
    <row r="272" spans="1:2">
      <c r="A272" s="345" t="s">
        <v>3341</v>
      </c>
      <c r="B272" s="2" t="s">
        <v>3342</v>
      </c>
    </row>
    <row r="273" spans="1:2">
      <c r="A273" s="345" t="s">
        <v>3343</v>
      </c>
      <c r="B273" s="2" t="s">
        <v>3344</v>
      </c>
    </row>
    <row r="274" spans="1:2">
      <c r="A274" s="345" t="s">
        <v>3345</v>
      </c>
      <c r="B274" s="2" t="s">
        <v>3346</v>
      </c>
    </row>
    <row r="275" spans="1:2">
      <c r="A275" s="345" t="s">
        <v>3347</v>
      </c>
      <c r="B275" s="2" t="s">
        <v>3348</v>
      </c>
    </row>
    <row r="276" spans="1:2">
      <c r="A276" s="345" t="s">
        <v>3349</v>
      </c>
      <c r="B276" s="2" t="s">
        <v>3350</v>
      </c>
    </row>
    <row r="277" spans="1:2">
      <c r="A277" s="345" t="s">
        <v>3351</v>
      </c>
      <c r="B277" s="2" t="s">
        <v>3352</v>
      </c>
    </row>
    <row r="278" spans="1:2">
      <c r="A278" s="345" t="s">
        <v>3353</v>
      </c>
      <c r="B278" s="2" t="s">
        <v>3354</v>
      </c>
    </row>
    <row r="279" spans="1:2">
      <c r="A279" s="345" t="s">
        <v>3355</v>
      </c>
      <c r="B279" s="2" t="s">
        <v>3356</v>
      </c>
    </row>
    <row r="280" spans="1:2">
      <c r="A280" s="345" t="s">
        <v>5</v>
      </c>
      <c r="B280" s="2" t="s">
        <v>3357</v>
      </c>
    </row>
    <row r="281" spans="1:2">
      <c r="A281" s="345" t="s">
        <v>3358</v>
      </c>
      <c r="B281" s="2" t="s">
        <v>3359</v>
      </c>
    </row>
    <row r="282" spans="1:2">
      <c r="A282" s="345" t="s">
        <v>3360</v>
      </c>
      <c r="B282" s="2" t="s">
        <v>3361</v>
      </c>
    </row>
    <row r="283" spans="1:2">
      <c r="A283" s="345" t="s">
        <v>3362</v>
      </c>
      <c r="B283" s="2" t="s">
        <v>3363</v>
      </c>
    </row>
    <row r="284" spans="1:2">
      <c r="A284" s="345" t="s">
        <v>3364</v>
      </c>
      <c r="B284" s="2" t="s">
        <v>3365</v>
      </c>
    </row>
    <row r="285" spans="1:2">
      <c r="A285" s="345" t="s">
        <v>3366</v>
      </c>
      <c r="B285" s="2" t="s">
        <v>3367</v>
      </c>
    </row>
    <row r="286" spans="1:2">
      <c r="A286" s="345" t="s">
        <v>3368</v>
      </c>
      <c r="B286" s="2" t="s">
        <v>3369</v>
      </c>
    </row>
    <row r="287" spans="1:2">
      <c r="A287" s="345" t="s">
        <v>3370</v>
      </c>
      <c r="B287" s="2" t="s">
        <v>3371</v>
      </c>
    </row>
    <row r="288" spans="1:2">
      <c r="A288" s="345" t="s">
        <v>3372</v>
      </c>
      <c r="B288" s="2" t="s">
        <v>3373</v>
      </c>
    </row>
    <row r="289" spans="1:2">
      <c r="A289" s="345" t="s">
        <v>3374</v>
      </c>
      <c r="B289" s="2" t="s">
        <v>3375</v>
      </c>
    </row>
    <row r="290" spans="1:2">
      <c r="A290" s="345" t="s">
        <v>3376</v>
      </c>
      <c r="B290" s="2" t="s">
        <v>3377</v>
      </c>
    </row>
    <row r="291" spans="1:2">
      <c r="A291" s="345" t="s">
        <v>3378</v>
      </c>
      <c r="B291" s="2" t="s">
        <v>3379</v>
      </c>
    </row>
    <row r="292" spans="1:2">
      <c r="A292" s="345" t="s">
        <v>3380</v>
      </c>
      <c r="B292" s="2" t="s">
        <v>3381</v>
      </c>
    </row>
    <row r="293" spans="1:2">
      <c r="A293" s="345" t="s">
        <v>3382</v>
      </c>
      <c r="B293" s="2" t="s">
        <v>3383</v>
      </c>
    </row>
    <row r="294" spans="1:2">
      <c r="A294" s="345" t="s">
        <v>3384</v>
      </c>
      <c r="B294" s="2" t="s">
        <v>3385</v>
      </c>
    </row>
    <row r="295" spans="1:2">
      <c r="A295" s="345" t="s">
        <v>3386</v>
      </c>
      <c r="B295" s="2" t="s">
        <v>3387</v>
      </c>
    </row>
    <row r="296" spans="1:2">
      <c r="A296" s="345" t="s">
        <v>3388</v>
      </c>
      <c r="B296" s="2" t="s">
        <v>3389</v>
      </c>
    </row>
    <row r="297" spans="1:2">
      <c r="A297" s="345" t="s">
        <v>3390</v>
      </c>
      <c r="B297" s="2" t="s">
        <v>3391</v>
      </c>
    </row>
    <row r="298" spans="1:2">
      <c r="A298" s="345" t="s">
        <v>3392</v>
      </c>
      <c r="B298" s="2" t="s">
        <v>3393</v>
      </c>
    </row>
    <row r="299" spans="1:2">
      <c r="A299" s="345" t="s">
        <v>3394</v>
      </c>
      <c r="B299" s="2" t="s">
        <v>3395</v>
      </c>
    </row>
    <row r="300" spans="1:2">
      <c r="A300" s="345" t="s">
        <v>3396</v>
      </c>
      <c r="B300" s="2" t="s">
        <v>3397</v>
      </c>
    </row>
    <row r="301" spans="1:2">
      <c r="A301" s="345" t="s">
        <v>3398</v>
      </c>
      <c r="B301" s="2" t="s">
        <v>3399</v>
      </c>
    </row>
    <row r="302" spans="1:2">
      <c r="A302" s="345" t="s">
        <v>3400</v>
      </c>
      <c r="B302" s="2" t="s">
        <v>3401</v>
      </c>
    </row>
    <row r="303" spans="1:2">
      <c r="A303" s="345" t="s">
        <v>3402</v>
      </c>
      <c r="B303" s="2" t="s">
        <v>3403</v>
      </c>
    </row>
    <row r="304" spans="1:2">
      <c r="A304" s="345" t="s">
        <v>3404</v>
      </c>
      <c r="B304" s="2" t="s">
        <v>3405</v>
      </c>
    </row>
    <row r="305" spans="1:2">
      <c r="A305" s="345" t="s">
        <v>3406</v>
      </c>
      <c r="B305" s="2" t="s">
        <v>3407</v>
      </c>
    </row>
    <row r="306" spans="1:2">
      <c r="A306" s="345" t="s">
        <v>3408</v>
      </c>
      <c r="B306" s="2" t="s">
        <v>3409</v>
      </c>
    </row>
    <row r="307" spans="1:2">
      <c r="A307" s="345" t="s">
        <v>3410</v>
      </c>
      <c r="B307" s="2" t="s">
        <v>3411</v>
      </c>
    </row>
    <row r="308" spans="1:2">
      <c r="A308" s="345" t="s">
        <v>3412</v>
      </c>
      <c r="B308" s="2" t="s">
        <v>3413</v>
      </c>
    </row>
    <row r="309" spans="1:2">
      <c r="A309" s="345" t="s">
        <v>3414</v>
      </c>
      <c r="B309" s="2" t="s">
        <v>3415</v>
      </c>
    </row>
    <row r="310" spans="1:2">
      <c r="A310" s="345" t="s">
        <v>3416</v>
      </c>
      <c r="B310" s="2" t="s">
        <v>3417</v>
      </c>
    </row>
    <row r="311" spans="1:2">
      <c r="A311" s="345" t="s">
        <v>3418</v>
      </c>
      <c r="B311" s="2" t="s">
        <v>3419</v>
      </c>
    </row>
    <row r="312" spans="1:2">
      <c r="A312" s="345" t="s">
        <v>3420</v>
      </c>
      <c r="B312" s="2" t="s">
        <v>3421</v>
      </c>
    </row>
    <row r="313" spans="1:2">
      <c r="A313" s="345" t="s">
        <v>3422</v>
      </c>
      <c r="B313" s="2" t="s">
        <v>3423</v>
      </c>
    </row>
    <row r="314" spans="1:2">
      <c r="A314" s="345" t="s">
        <v>3424</v>
      </c>
      <c r="B314" s="2" t="s">
        <v>3425</v>
      </c>
    </row>
    <row r="315" spans="1:2">
      <c r="A315" s="345" t="s">
        <v>3426</v>
      </c>
      <c r="B315" s="2" t="s">
        <v>3427</v>
      </c>
    </row>
    <row r="316" spans="1:2">
      <c r="A316" s="345" t="s">
        <v>3428</v>
      </c>
      <c r="B316" s="2" t="s">
        <v>3429</v>
      </c>
    </row>
    <row r="317" spans="1:2">
      <c r="A317" s="345" t="s">
        <v>3430</v>
      </c>
      <c r="B317" s="2" t="s">
        <v>3431</v>
      </c>
    </row>
    <row r="318" spans="1:2">
      <c r="A318" s="345" t="s">
        <v>3432</v>
      </c>
      <c r="B318" s="2" t="s">
        <v>3433</v>
      </c>
    </row>
    <row r="319" spans="1:2">
      <c r="A319" s="345" t="s">
        <v>3434</v>
      </c>
      <c r="B319" s="2" t="s">
        <v>3435</v>
      </c>
    </row>
    <row r="320" spans="1:2">
      <c r="A320" s="345" t="s">
        <v>3436</v>
      </c>
      <c r="B320" s="2" t="s">
        <v>3437</v>
      </c>
    </row>
    <row r="321" spans="1:2">
      <c r="A321" s="345" t="s">
        <v>3438</v>
      </c>
      <c r="B321" s="2" t="s">
        <v>3439</v>
      </c>
    </row>
    <row r="322" spans="1:2">
      <c r="A322" s="345" t="s">
        <v>3440</v>
      </c>
      <c r="B322" s="2" t="s">
        <v>3441</v>
      </c>
    </row>
    <row r="323" spans="1:2">
      <c r="A323" s="345" t="s">
        <v>3442</v>
      </c>
      <c r="B323" s="2" t="s">
        <v>3443</v>
      </c>
    </row>
    <row r="324" spans="1:2">
      <c r="A324" s="345" t="s">
        <v>3444</v>
      </c>
      <c r="B324" s="2" t="s">
        <v>3445</v>
      </c>
    </row>
    <row r="325" spans="1:2">
      <c r="A325" s="345" t="s">
        <v>3446</v>
      </c>
      <c r="B325" s="2" t="s">
        <v>3447</v>
      </c>
    </row>
    <row r="326" spans="1:2">
      <c r="A326" s="345" t="s">
        <v>3448</v>
      </c>
      <c r="B326" s="2" t="s">
        <v>3449</v>
      </c>
    </row>
    <row r="327" spans="1:2">
      <c r="A327" s="345" t="s">
        <v>3450</v>
      </c>
      <c r="B327" s="2" t="s">
        <v>3451</v>
      </c>
    </row>
    <row r="328" spans="1:2">
      <c r="A328" s="345" t="s">
        <v>3452</v>
      </c>
      <c r="B328" s="2" t="s">
        <v>3453</v>
      </c>
    </row>
    <row r="329" spans="1:2">
      <c r="A329" s="345" t="s">
        <v>3454</v>
      </c>
      <c r="B329" s="2" t="s">
        <v>3455</v>
      </c>
    </row>
    <row r="330" spans="1:2">
      <c r="A330" s="345" t="s">
        <v>3456</v>
      </c>
      <c r="B330" s="2" t="s">
        <v>3457</v>
      </c>
    </row>
    <row r="331" spans="1:2">
      <c r="A331" s="345" t="s">
        <v>3458</v>
      </c>
      <c r="B331" s="2" t="s">
        <v>3459</v>
      </c>
    </row>
    <row r="332" spans="1:2">
      <c r="A332" s="345" t="s">
        <v>3460</v>
      </c>
      <c r="B332" s="2" t="s">
        <v>3461</v>
      </c>
    </row>
    <row r="333" spans="1:2">
      <c r="A333" s="345" t="s">
        <v>3462</v>
      </c>
      <c r="B333" s="2" t="s">
        <v>3463</v>
      </c>
    </row>
    <row r="334" spans="1:2">
      <c r="A334" s="345" t="s">
        <v>3464</v>
      </c>
      <c r="B334" s="2" t="s">
        <v>3465</v>
      </c>
    </row>
    <row r="335" spans="1:2">
      <c r="A335" s="345" t="s">
        <v>3466</v>
      </c>
      <c r="B335" s="2" t="s">
        <v>3467</v>
      </c>
    </row>
    <row r="336" spans="1:2">
      <c r="A336" s="345" t="s">
        <v>3468</v>
      </c>
      <c r="B336" s="2" t="s">
        <v>3469</v>
      </c>
    </row>
    <row r="337" spans="1:2">
      <c r="A337" s="345" t="s">
        <v>3470</v>
      </c>
      <c r="B337" s="2" t="s">
        <v>3471</v>
      </c>
    </row>
    <row r="338" spans="1:2">
      <c r="A338" s="345" t="s">
        <v>3472</v>
      </c>
      <c r="B338" s="2" t="s">
        <v>3473</v>
      </c>
    </row>
    <row r="339" spans="1:2">
      <c r="A339" s="345" t="s">
        <v>3474</v>
      </c>
      <c r="B339" s="2" t="s">
        <v>3475</v>
      </c>
    </row>
    <row r="340" spans="1:2">
      <c r="A340" s="345" t="s">
        <v>3476</v>
      </c>
      <c r="B340" s="2" t="s">
        <v>3477</v>
      </c>
    </row>
    <row r="341" spans="1:2">
      <c r="A341" s="345" t="s">
        <v>3478</v>
      </c>
      <c r="B341" s="2" t="s">
        <v>3479</v>
      </c>
    </row>
    <row r="342" spans="1:2">
      <c r="A342" s="345" t="s">
        <v>3480</v>
      </c>
      <c r="B342" s="2" t="s">
        <v>3481</v>
      </c>
    </row>
    <row r="343" spans="1:2">
      <c r="A343" s="345" t="s">
        <v>3482</v>
      </c>
      <c r="B343" s="2" t="s">
        <v>3483</v>
      </c>
    </row>
    <row r="344" spans="1:2">
      <c r="A344" s="345" t="s">
        <v>3484</v>
      </c>
      <c r="B344" s="2" t="s">
        <v>3485</v>
      </c>
    </row>
    <row r="345" spans="1:2">
      <c r="A345" s="345" t="s">
        <v>3486</v>
      </c>
      <c r="B345" s="2" t="s">
        <v>3487</v>
      </c>
    </row>
    <row r="346" spans="1:2">
      <c r="A346" s="345" t="s">
        <v>3488</v>
      </c>
      <c r="B346" s="2" t="s">
        <v>3489</v>
      </c>
    </row>
    <row r="347" spans="1:2">
      <c r="A347" s="345" t="s">
        <v>3490</v>
      </c>
      <c r="B347" s="2" t="s">
        <v>3491</v>
      </c>
    </row>
    <row r="348" spans="1:2">
      <c r="A348" s="345" t="s">
        <v>3492</v>
      </c>
      <c r="B348" s="2" t="s">
        <v>3493</v>
      </c>
    </row>
    <row r="349" spans="1:2">
      <c r="A349" s="345" t="s">
        <v>3494</v>
      </c>
      <c r="B349" s="2" t="s">
        <v>3495</v>
      </c>
    </row>
    <row r="350" spans="1:2">
      <c r="A350" s="345" t="s">
        <v>3496</v>
      </c>
      <c r="B350" s="2" t="s">
        <v>3497</v>
      </c>
    </row>
    <row r="351" spans="1:2">
      <c r="A351" s="345" t="s">
        <v>3498</v>
      </c>
      <c r="B351" s="2" t="s">
        <v>3499</v>
      </c>
    </row>
    <row r="352" spans="1:2">
      <c r="A352" s="345" t="s">
        <v>3500</v>
      </c>
      <c r="B352" s="2" t="s">
        <v>3501</v>
      </c>
    </row>
    <row r="353" spans="1:2">
      <c r="A353" s="345" t="s">
        <v>3502</v>
      </c>
      <c r="B353" s="2" t="s">
        <v>3503</v>
      </c>
    </row>
    <row r="354" spans="1:2">
      <c r="A354" s="345" t="s">
        <v>3504</v>
      </c>
      <c r="B354" s="2" t="s">
        <v>3505</v>
      </c>
    </row>
    <row r="355" spans="1:2">
      <c r="A355" s="345" t="s">
        <v>3506</v>
      </c>
      <c r="B355" s="2" t="s">
        <v>3507</v>
      </c>
    </row>
    <row r="356" spans="1:2">
      <c r="A356" s="345" t="s">
        <v>3508</v>
      </c>
      <c r="B356" s="2" t="s">
        <v>3509</v>
      </c>
    </row>
    <row r="357" spans="1:2">
      <c r="A357" s="345" t="s">
        <v>3510</v>
      </c>
      <c r="B357" s="2" t="s">
        <v>3511</v>
      </c>
    </row>
    <row r="358" spans="1:2">
      <c r="A358" s="345" t="s">
        <v>3512</v>
      </c>
      <c r="B358" s="2" t="s">
        <v>3513</v>
      </c>
    </row>
    <row r="359" spans="1:2">
      <c r="A359" s="345" t="s">
        <v>3514</v>
      </c>
      <c r="B359" s="2" t="s">
        <v>3515</v>
      </c>
    </row>
    <row r="360" spans="1:2">
      <c r="A360" s="345" t="s">
        <v>3516</v>
      </c>
      <c r="B360" s="2" t="s">
        <v>3517</v>
      </c>
    </row>
    <row r="361" spans="1:2">
      <c r="A361" s="345" t="s">
        <v>3518</v>
      </c>
      <c r="B361" s="2" t="s">
        <v>3519</v>
      </c>
    </row>
    <row r="362" spans="1:2">
      <c r="A362" s="345" t="s">
        <v>3520</v>
      </c>
      <c r="B362" s="2" t="s">
        <v>3521</v>
      </c>
    </row>
    <row r="363" spans="1:2">
      <c r="A363" s="345" t="s">
        <v>3522</v>
      </c>
      <c r="B363" s="2" t="s">
        <v>3523</v>
      </c>
    </row>
    <row r="364" spans="1:2">
      <c r="A364" s="345" t="s">
        <v>3524</v>
      </c>
      <c r="B364" s="2" t="s">
        <v>3525</v>
      </c>
    </row>
    <row r="365" spans="1:2">
      <c r="A365" s="345" t="s">
        <v>3526</v>
      </c>
      <c r="B365" s="2" t="s">
        <v>3527</v>
      </c>
    </row>
    <row r="366" spans="1:2">
      <c r="A366" s="345" t="s">
        <v>3528</v>
      </c>
      <c r="B366" s="2" t="s">
        <v>3529</v>
      </c>
    </row>
    <row r="367" spans="1:2">
      <c r="A367" s="345" t="s">
        <v>3530</v>
      </c>
      <c r="B367" s="2" t="s">
        <v>3531</v>
      </c>
    </row>
    <row r="368" spans="1:2">
      <c r="A368" s="345" t="s">
        <v>3532</v>
      </c>
      <c r="B368" s="2" t="s">
        <v>3533</v>
      </c>
    </row>
    <row r="369" spans="1:2">
      <c r="A369" s="345" t="s">
        <v>3534</v>
      </c>
      <c r="B369" s="2" t="s">
        <v>3535</v>
      </c>
    </row>
    <row r="370" spans="1:2">
      <c r="A370" s="345" t="s">
        <v>3536</v>
      </c>
      <c r="B370" s="2" t="s">
        <v>3537</v>
      </c>
    </row>
    <row r="371" spans="1:2">
      <c r="A371" s="345" t="s">
        <v>3538</v>
      </c>
      <c r="B371" s="2" t="s">
        <v>3539</v>
      </c>
    </row>
    <row r="372" spans="1:2">
      <c r="A372" s="345" t="s">
        <v>3540</v>
      </c>
      <c r="B372" s="2" t="s">
        <v>3541</v>
      </c>
    </row>
    <row r="373" spans="1:2">
      <c r="A373" s="345" t="s">
        <v>3542</v>
      </c>
      <c r="B373" s="2" t="s">
        <v>3543</v>
      </c>
    </row>
    <row r="374" spans="1:2">
      <c r="A374" s="345" t="s">
        <v>3544</v>
      </c>
      <c r="B374" s="2" t="s">
        <v>3545</v>
      </c>
    </row>
    <row r="375" spans="1:2">
      <c r="A375" s="345" t="s">
        <v>3546</v>
      </c>
      <c r="B375" s="2" t="s">
        <v>3547</v>
      </c>
    </row>
    <row r="376" spans="1:2">
      <c r="A376" s="345" t="s">
        <v>3548</v>
      </c>
      <c r="B376" s="2" t="s">
        <v>3549</v>
      </c>
    </row>
    <row r="377" spans="1:2">
      <c r="A377" s="345" t="s">
        <v>3550</v>
      </c>
      <c r="B377" s="2" t="s">
        <v>3551</v>
      </c>
    </row>
    <row r="378" spans="1:2">
      <c r="A378" s="345" t="s">
        <v>3552</v>
      </c>
      <c r="B378" s="2" t="s">
        <v>3553</v>
      </c>
    </row>
    <row r="379" spans="1:2">
      <c r="A379" s="345" t="s">
        <v>3554</v>
      </c>
      <c r="B379" s="2" t="s">
        <v>3555</v>
      </c>
    </row>
    <row r="380" spans="1:2">
      <c r="A380" s="345" t="s">
        <v>3556</v>
      </c>
      <c r="B380" s="2" t="s">
        <v>3557</v>
      </c>
    </row>
    <row r="381" spans="1:2">
      <c r="A381" s="345" t="s">
        <v>3558</v>
      </c>
      <c r="B381" s="2" t="s">
        <v>3559</v>
      </c>
    </row>
    <row r="382" spans="1:2">
      <c r="A382" s="345" t="s">
        <v>3560</v>
      </c>
      <c r="B382" s="2" t="s">
        <v>3561</v>
      </c>
    </row>
    <row r="383" spans="1:2">
      <c r="A383" s="345" t="s">
        <v>3562</v>
      </c>
      <c r="B383" s="2" t="s">
        <v>3563</v>
      </c>
    </row>
    <row r="384" spans="1:2">
      <c r="A384" s="345" t="s">
        <v>3564</v>
      </c>
      <c r="B384" s="2" t="s">
        <v>3565</v>
      </c>
    </row>
    <row r="385" spans="1:2">
      <c r="A385" s="345" t="s">
        <v>3566</v>
      </c>
      <c r="B385" s="2" t="s">
        <v>3567</v>
      </c>
    </row>
    <row r="386" spans="1:2">
      <c r="A386" s="345" t="s">
        <v>3568</v>
      </c>
      <c r="B386" s="2" t="s">
        <v>3569</v>
      </c>
    </row>
    <row r="387" spans="1:2">
      <c r="A387" s="345" t="s">
        <v>3570</v>
      </c>
      <c r="B387" s="2" t="s">
        <v>3571</v>
      </c>
    </row>
    <row r="388" spans="1:2">
      <c r="A388" s="345" t="s">
        <v>3572</v>
      </c>
      <c r="B388" s="2" t="s">
        <v>3573</v>
      </c>
    </row>
    <row r="389" spans="1:2">
      <c r="A389" s="345" t="s">
        <v>3574</v>
      </c>
      <c r="B389" s="2" t="s">
        <v>3575</v>
      </c>
    </row>
    <row r="390" spans="1:2">
      <c r="A390" s="345" t="s">
        <v>3576</v>
      </c>
      <c r="B390" s="2" t="s">
        <v>3577</v>
      </c>
    </row>
    <row r="391" spans="1:2">
      <c r="A391" s="345" t="s">
        <v>3578</v>
      </c>
      <c r="B391" s="2" t="s">
        <v>3579</v>
      </c>
    </row>
    <row r="392" spans="1:2">
      <c r="A392" s="345" t="s">
        <v>3580</v>
      </c>
      <c r="B392" s="2" t="s">
        <v>3581</v>
      </c>
    </row>
    <row r="393" spans="1:2">
      <c r="A393" s="345" t="s">
        <v>3582</v>
      </c>
      <c r="B393" s="2" t="s">
        <v>3583</v>
      </c>
    </row>
    <row r="394" spans="1:2">
      <c r="A394" s="345" t="s">
        <v>3584</v>
      </c>
      <c r="B394" s="2" t="s">
        <v>3585</v>
      </c>
    </row>
    <row r="395" spans="1:2">
      <c r="A395" s="345" t="s">
        <v>3586</v>
      </c>
      <c r="B395" s="2" t="s">
        <v>3587</v>
      </c>
    </row>
    <row r="396" spans="1:2">
      <c r="A396" s="345" t="s">
        <v>3588</v>
      </c>
      <c r="B396" s="2" t="s">
        <v>3589</v>
      </c>
    </row>
    <row r="397" spans="1:2">
      <c r="A397" s="345" t="s">
        <v>3590</v>
      </c>
      <c r="B397" s="2" t="s">
        <v>3591</v>
      </c>
    </row>
    <row r="398" spans="1:2">
      <c r="A398" s="345" t="s">
        <v>3592</v>
      </c>
      <c r="B398" s="2" t="s">
        <v>3593</v>
      </c>
    </row>
    <row r="399" spans="1:2">
      <c r="A399" s="345" t="s">
        <v>3594</v>
      </c>
      <c r="B399" s="2" t="s">
        <v>3595</v>
      </c>
    </row>
    <row r="400" spans="1:2">
      <c r="A400" s="345" t="s">
        <v>3596</v>
      </c>
      <c r="B400" s="2" t="s">
        <v>3597</v>
      </c>
    </row>
    <row r="401" spans="1:2">
      <c r="A401" s="345" t="s">
        <v>3598</v>
      </c>
      <c r="B401" s="2" t="s">
        <v>3599</v>
      </c>
    </row>
    <row r="402" spans="1:2">
      <c r="A402" s="345" t="s">
        <v>3600</v>
      </c>
      <c r="B402" s="2" t="s">
        <v>3601</v>
      </c>
    </row>
    <row r="403" spans="1:2">
      <c r="A403" s="345" t="s">
        <v>3602</v>
      </c>
      <c r="B403" s="2" t="s">
        <v>3603</v>
      </c>
    </row>
    <row r="404" spans="1:2">
      <c r="A404" s="345" t="s">
        <v>3604</v>
      </c>
      <c r="B404" s="2" t="s">
        <v>3605</v>
      </c>
    </row>
    <row r="405" spans="1:2">
      <c r="A405" s="345" t="s">
        <v>3606</v>
      </c>
      <c r="B405" s="2" t="s">
        <v>3607</v>
      </c>
    </row>
    <row r="406" spans="1:2">
      <c r="A406" s="345" t="s">
        <v>3608</v>
      </c>
      <c r="B406" s="2" t="s">
        <v>3609</v>
      </c>
    </row>
    <row r="407" spans="1:2">
      <c r="A407" s="345" t="s">
        <v>3610</v>
      </c>
      <c r="B407" s="2" t="s">
        <v>3611</v>
      </c>
    </row>
    <row r="408" spans="1:2">
      <c r="A408" s="345" t="s">
        <v>3612</v>
      </c>
      <c r="B408" s="2" t="s">
        <v>3613</v>
      </c>
    </row>
    <row r="409" spans="1:2">
      <c r="A409" s="345" t="s">
        <v>3614</v>
      </c>
      <c r="B409" s="2" t="s">
        <v>3615</v>
      </c>
    </row>
    <row r="410" spans="1:2">
      <c r="A410" s="345" t="s">
        <v>3616</v>
      </c>
      <c r="B410" s="2" t="s">
        <v>3617</v>
      </c>
    </row>
    <row r="411" spans="1:2">
      <c r="A411" s="345" t="s">
        <v>3618</v>
      </c>
      <c r="B411" s="2" t="s">
        <v>3619</v>
      </c>
    </row>
    <row r="412" spans="1:2">
      <c r="A412" s="345" t="s">
        <v>3620</v>
      </c>
      <c r="B412" s="2" t="s">
        <v>3621</v>
      </c>
    </row>
    <row r="413" spans="1:2">
      <c r="A413" s="345" t="s">
        <v>3622</v>
      </c>
      <c r="B413" s="2" t="s">
        <v>3623</v>
      </c>
    </row>
    <row r="414" spans="1:2">
      <c r="A414" s="345" t="s">
        <v>3624</v>
      </c>
      <c r="B414" s="2" t="s">
        <v>3625</v>
      </c>
    </row>
    <row r="415" spans="1:2">
      <c r="A415" s="345" t="s">
        <v>3626</v>
      </c>
      <c r="B415" s="2" t="s">
        <v>3627</v>
      </c>
    </row>
    <row r="416" spans="1:2">
      <c r="A416" s="345" t="s">
        <v>3628</v>
      </c>
      <c r="B416" s="2" t="s">
        <v>3629</v>
      </c>
    </row>
    <row r="417" spans="1:2">
      <c r="A417" s="345" t="s">
        <v>3630</v>
      </c>
      <c r="B417" s="2" t="s">
        <v>3631</v>
      </c>
    </row>
    <row r="418" spans="1:2">
      <c r="A418" s="345" t="s">
        <v>3632</v>
      </c>
      <c r="B418" s="2" t="s">
        <v>3633</v>
      </c>
    </row>
    <row r="419" spans="1:2">
      <c r="A419" s="345" t="s">
        <v>3634</v>
      </c>
      <c r="B419" s="2" t="s">
        <v>3635</v>
      </c>
    </row>
    <row r="420" spans="1:2">
      <c r="A420" s="345" t="s">
        <v>3636</v>
      </c>
      <c r="B420" s="2" t="s">
        <v>3637</v>
      </c>
    </row>
    <row r="421" spans="1:2">
      <c r="A421" s="345" t="s">
        <v>3638</v>
      </c>
      <c r="B421" s="2" t="s">
        <v>3639</v>
      </c>
    </row>
    <row r="422" spans="1:2">
      <c r="A422" s="345" t="s">
        <v>3640</v>
      </c>
      <c r="B422" s="2" t="s">
        <v>3641</v>
      </c>
    </row>
    <row r="423" spans="1:2">
      <c r="A423" s="345" t="s">
        <v>3642</v>
      </c>
      <c r="B423" s="2" t="s">
        <v>3643</v>
      </c>
    </row>
    <row r="424" spans="1:2">
      <c r="A424" s="345" t="s">
        <v>3644</v>
      </c>
      <c r="B424" s="2" t="s">
        <v>3645</v>
      </c>
    </row>
    <row r="425" spans="1:2">
      <c r="A425" s="345" t="s">
        <v>3646</v>
      </c>
      <c r="B425" s="2" t="s">
        <v>3647</v>
      </c>
    </row>
    <row r="426" spans="1:2">
      <c r="A426" s="345" t="s">
        <v>3648</v>
      </c>
      <c r="B426" s="2" t="s">
        <v>3649</v>
      </c>
    </row>
    <row r="427" spans="1:2">
      <c r="A427" s="345" t="s">
        <v>3650</v>
      </c>
      <c r="B427" s="2" t="s">
        <v>3651</v>
      </c>
    </row>
    <row r="428" spans="1:2">
      <c r="A428" s="345" t="s">
        <v>3652</v>
      </c>
      <c r="B428" s="2" t="s">
        <v>3653</v>
      </c>
    </row>
    <row r="429" spans="1:2">
      <c r="A429" s="345" t="s">
        <v>3654</v>
      </c>
      <c r="B429" s="2" t="s">
        <v>3655</v>
      </c>
    </row>
    <row r="430" spans="1:2">
      <c r="A430" s="345" t="s">
        <v>3656</v>
      </c>
      <c r="B430" s="2" t="s">
        <v>3657</v>
      </c>
    </row>
    <row r="431" spans="1:2">
      <c r="A431" s="345" t="s">
        <v>3658</v>
      </c>
      <c r="B431" s="2" t="s">
        <v>3659</v>
      </c>
    </row>
    <row r="432" spans="1:2">
      <c r="A432" s="345" t="s">
        <v>3660</v>
      </c>
      <c r="B432" s="2" t="s">
        <v>3661</v>
      </c>
    </row>
    <row r="433" spans="1:2">
      <c r="A433" s="345" t="s">
        <v>3662</v>
      </c>
      <c r="B433" s="2" t="s">
        <v>3663</v>
      </c>
    </row>
    <row r="434" spans="1:2">
      <c r="A434" s="345" t="s">
        <v>3664</v>
      </c>
      <c r="B434" s="2" t="s">
        <v>3665</v>
      </c>
    </row>
    <row r="435" spans="1:2">
      <c r="A435" s="345" t="s">
        <v>3666</v>
      </c>
      <c r="B435" s="2" t="s">
        <v>3667</v>
      </c>
    </row>
    <row r="436" spans="1:2">
      <c r="A436" s="345" t="s">
        <v>3668</v>
      </c>
      <c r="B436" s="2" t="s">
        <v>3669</v>
      </c>
    </row>
    <row r="437" spans="1:2">
      <c r="A437" s="345" t="s">
        <v>3670</v>
      </c>
      <c r="B437" s="2" t="s">
        <v>3671</v>
      </c>
    </row>
    <row r="438" spans="1:2">
      <c r="A438" s="345" t="s">
        <v>3672</v>
      </c>
      <c r="B438" s="2" t="s">
        <v>3673</v>
      </c>
    </row>
    <row r="439" spans="1:2">
      <c r="A439" s="345" t="s">
        <v>3674</v>
      </c>
      <c r="B439" s="2" t="s">
        <v>3675</v>
      </c>
    </row>
    <row r="440" spans="1:2">
      <c r="A440" s="345" t="s">
        <v>3676</v>
      </c>
      <c r="B440" s="2" t="s">
        <v>3677</v>
      </c>
    </row>
    <row r="441" spans="1:2">
      <c r="A441" s="345" t="s">
        <v>3678</v>
      </c>
      <c r="B441" s="2" t="s">
        <v>3679</v>
      </c>
    </row>
    <row r="442" spans="1:2">
      <c r="A442" s="345" t="s">
        <v>3680</v>
      </c>
      <c r="B442" s="2" t="s">
        <v>3681</v>
      </c>
    </row>
    <row r="443" spans="1:2">
      <c r="A443" s="345" t="s">
        <v>3682</v>
      </c>
      <c r="B443" s="2" t="s">
        <v>3683</v>
      </c>
    </row>
    <row r="444" spans="1:2">
      <c r="A444" s="345" t="s">
        <v>3684</v>
      </c>
      <c r="B444" s="2" t="s">
        <v>3685</v>
      </c>
    </row>
    <row r="445" spans="1:2">
      <c r="A445" s="345" t="s">
        <v>3686</v>
      </c>
      <c r="B445" s="2" t="s">
        <v>3687</v>
      </c>
    </row>
    <row r="446" spans="1:2">
      <c r="A446" s="345" t="s">
        <v>3688</v>
      </c>
      <c r="B446" s="2" t="s">
        <v>3689</v>
      </c>
    </row>
    <row r="447" spans="1:2">
      <c r="A447" s="345" t="s">
        <v>3690</v>
      </c>
      <c r="B447" s="2" t="s">
        <v>3691</v>
      </c>
    </row>
    <row r="448" spans="1:2">
      <c r="A448" s="345" t="s">
        <v>3692</v>
      </c>
      <c r="B448" s="2" t="s">
        <v>3693</v>
      </c>
    </row>
    <row r="449" spans="1:2">
      <c r="A449" s="345" t="s">
        <v>3694</v>
      </c>
      <c r="B449" s="2" t="s">
        <v>3695</v>
      </c>
    </row>
    <row r="450" spans="1:2">
      <c r="A450" s="345" t="s">
        <v>3696</v>
      </c>
      <c r="B450" s="2" t="s">
        <v>3697</v>
      </c>
    </row>
    <row r="451" spans="1:2">
      <c r="A451" s="345" t="s">
        <v>3698</v>
      </c>
      <c r="B451" s="2" t="s">
        <v>3699</v>
      </c>
    </row>
    <row r="452" spans="1:2">
      <c r="A452" s="345" t="s">
        <v>3700</v>
      </c>
      <c r="B452" s="2" t="s">
        <v>3701</v>
      </c>
    </row>
    <row r="453" spans="1:2">
      <c r="A453" s="345" t="s">
        <v>3702</v>
      </c>
      <c r="B453" s="2" t="s">
        <v>3703</v>
      </c>
    </row>
    <row r="454" spans="1:2">
      <c r="A454" s="345" t="s">
        <v>3704</v>
      </c>
      <c r="B454" s="2" t="s">
        <v>3705</v>
      </c>
    </row>
    <row r="455" spans="1:2">
      <c r="A455" s="345" t="s">
        <v>3706</v>
      </c>
      <c r="B455" s="2" t="s">
        <v>3707</v>
      </c>
    </row>
    <row r="456" spans="1:2">
      <c r="A456" s="345" t="s">
        <v>3708</v>
      </c>
      <c r="B456" s="2" t="s">
        <v>3709</v>
      </c>
    </row>
    <row r="457" spans="1:2">
      <c r="A457" s="345" t="s">
        <v>3710</v>
      </c>
      <c r="B457" s="2" t="s">
        <v>3711</v>
      </c>
    </row>
    <row r="458" spans="1:2">
      <c r="A458" s="345" t="s">
        <v>3712</v>
      </c>
      <c r="B458" s="2" t="s">
        <v>3713</v>
      </c>
    </row>
    <row r="459" spans="1:2">
      <c r="A459" s="345" t="s">
        <v>3714</v>
      </c>
      <c r="B459" s="2" t="s">
        <v>3715</v>
      </c>
    </row>
    <row r="460" spans="1:2">
      <c r="A460" s="345" t="s">
        <v>3716</v>
      </c>
      <c r="B460" s="2" t="s">
        <v>3717</v>
      </c>
    </row>
    <row r="461" spans="1:2">
      <c r="A461" s="345" t="s">
        <v>3718</v>
      </c>
      <c r="B461" s="2" t="s">
        <v>3719</v>
      </c>
    </row>
    <row r="462" spans="1:2">
      <c r="A462" s="345" t="s">
        <v>3720</v>
      </c>
      <c r="B462" s="2" t="s">
        <v>3721</v>
      </c>
    </row>
    <row r="463" spans="1:2">
      <c r="A463" s="345" t="s">
        <v>3722</v>
      </c>
      <c r="B463" s="2" t="s">
        <v>3723</v>
      </c>
    </row>
    <row r="464" spans="1:2">
      <c r="A464" s="345" t="s">
        <v>3724</v>
      </c>
      <c r="B464" s="2" t="s">
        <v>3725</v>
      </c>
    </row>
    <row r="465" spans="1:2">
      <c r="A465" s="345" t="s">
        <v>3726</v>
      </c>
      <c r="B465" s="2" t="s">
        <v>3727</v>
      </c>
    </row>
    <row r="466" spans="1:2">
      <c r="A466" s="345" t="s">
        <v>3728</v>
      </c>
      <c r="B466" s="2" t="s">
        <v>3729</v>
      </c>
    </row>
    <row r="467" spans="1:2">
      <c r="A467" s="345" t="s">
        <v>3730</v>
      </c>
      <c r="B467" s="2" t="s">
        <v>3731</v>
      </c>
    </row>
    <row r="468" spans="1:2">
      <c r="A468" s="345" t="s">
        <v>3732</v>
      </c>
      <c r="B468" s="2" t="s">
        <v>3733</v>
      </c>
    </row>
    <row r="469" spans="1:2">
      <c r="A469" s="345" t="s">
        <v>3734</v>
      </c>
      <c r="B469" s="2" t="s">
        <v>3735</v>
      </c>
    </row>
    <row r="470" spans="1:2">
      <c r="A470" s="345" t="s">
        <v>3736</v>
      </c>
      <c r="B470" s="2" t="s">
        <v>3737</v>
      </c>
    </row>
    <row r="471" spans="1:2">
      <c r="A471" s="345" t="s">
        <v>3738</v>
      </c>
      <c r="B471" s="2" t="s">
        <v>3739</v>
      </c>
    </row>
    <row r="472" spans="1:2">
      <c r="A472" s="345" t="s">
        <v>3740</v>
      </c>
      <c r="B472" s="2" t="s">
        <v>3741</v>
      </c>
    </row>
    <row r="473" spans="1:2">
      <c r="A473" s="345" t="s">
        <v>3742</v>
      </c>
      <c r="B473" s="2" t="s">
        <v>3743</v>
      </c>
    </row>
    <row r="474" spans="1:2">
      <c r="A474" s="345" t="s">
        <v>3744</v>
      </c>
      <c r="B474" s="2" t="s">
        <v>3745</v>
      </c>
    </row>
    <row r="475" spans="1:2">
      <c r="A475" s="345" t="s">
        <v>3746</v>
      </c>
      <c r="B475" s="2" t="s">
        <v>3747</v>
      </c>
    </row>
    <row r="476" spans="1:2">
      <c r="A476" s="345" t="s">
        <v>3748</v>
      </c>
      <c r="B476" s="2" t="s">
        <v>3749</v>
      </c>
    </row>
    <row r="477" spans="1:2">
      <c r="A477" s="345" t="s">
        <v>3750</v>
      </c>
      <c r="B477" s="2" t="s">
        <v>3751</v>
      </c>
    </row>
    <row r="478" spans="1:2">
      <c r="A478" s="345" t="s">
        <v>3752</v>
      </c>
      <c r="B478" s="2" t="s">
        <v>3753</v>
      </c>
    </row>
    <row r="479" spans="1:2">
      <c r="A479" s="345" t="s">
        <v>3754</v>
      </c>
      <c r="B479" s="2" t="s">
        <v>3755</v>
      </c>
    </row>
    <row r="480" spans="1:2">
      <c r="A480" s="345" t="s">
        <v>3756</v>
      </c>
      <c r="B480" s="2" t="s">
        <v>3757</v>
      </c>
    </row>
    <row r="481" spans="1:2">
      <c r="A481" s="345" t="s">
        <v>3758</v>
      </c>
      <c r="B481" s="2" t="s">
        <v>3759</v>
      </c>
    </row>
    <row r="482" spans="1:2">
      <c r="A482" s="345" t="s">
        <v>3760</v>
      </c>
      <c r="B482" s="2" t="s">
        <v>3761</v>
      </c>
    </row>
    <row r="483" spans="1:2">
      <c r="A483" s="345" t="s">
        <v>3762</v>
      </c>
      <c r="B483" s="2" t="s">
        <v>3763</v>
      </c>
    </row>
    <row r="484" spans="1:2">
      <c r="A484" s="345" t="s">
        <v>3764</v>
      </c>
      <c r="B484" s="2" t="s">
        <v>3765</v>
      </c>
    </row>
    <row r="485" spans="1:2">
      <c r="A485" s="345" t="s">
        <v>3766</v>
      </c>
      <c r="B485" s="2" t="s">
        <v>3767</v>
      </c>
    </row>
    <row r="486" spans="1:2">
      <c r="A486" s="345" t="s">
        <v>3768</v>
      </c>
      <c r="B486" s="2" t="s">
        <v>3769</v>
      </c>
    </row>
    <row r="487" spans="1:2">
      <c r="A487" s="345" t="s">
        <v>3770</v>
      </c>
      <c r="B487" s="2" t="s">
        <v>3771</v>
      </c>
    </row>
    <row r="488" spans="1:2">
      <c r="A488" s="345" t="s">
        <v>3772</v>
      </c>
      <c r="B488" s="2" t="s">
        <v>3773</v>
      </c>
    </row>
    <row r="489" spans="1:2">
      <c r="A489" s="345" t="s">
        <v>3774</v>
      </c>
      <c r="B489" s="2" t="s">
        <v>3775</v>
      </c>
    </row>
    <row r="490" spans="1:2">
      <c r="A490" s="345" t="s">
        <v>3776</v>
      </c>
      <c r="B490" s="2" t="s">
        <v>3777</v>
      </c>
    </row>
    <row r="491" spans="1:2">
      <c r="A491" s="345" t="s">
        <v>3778</v>
      </c>
      <c r="B491" s="2" t="s">
        <v>3779</v>
      </c>
    </row>
    <row r="492" spans="1:2">
      <c r="A492" s="345" t="s">
        <v>3780</v>
      </c>
      <c r="B492" s="2" t="s">
        <v>3781</v>
      </c>
    </row>
    <row r="493" spans="1:2">
      <c r="A493" s="345" t="s">
        <v>3782</v>
      </c>
      <c r="B493" s="2" t="s">
        <v>3783</v>
      </c>
    </row>
    <row r="494" spans="1:2">
      <c r="A494" s="345" t="s">
        <v>3784</v>
      </c>
      <c r="B494" s="2" t="s">
        <v>3785</v>
      </c>
    </row>
    <row r="495" spans="1:2">
      <c r="A495" s="345" t="s">
        <v>3786</v>
      </c>
      <c r="B495" s="2" t="s">
        <v>3787</v>
      </c>
    </row>
    <row r="496" spans="1:2">
      <c r="A496" s="345" t="s">
        <v>3788</v>
      </c>
      <c r="B496" s="2" t="s">
        <v>3789</v>
      </c>
    </row>
    <row r="497" spans="1:2">
      <c r="A497" s="345" t="s">
        <v>3790</v>
      </c>
      <c r="B497" s="2" t="s">
        <v>3791</v>
      </c>
    </row>
    <row r="498" spans="1:2">
      <c r="A498" s="345" t="s">
        <v>3792</v>
      </c>
      <c r="B498" s="2" t="s">
        <v>3793</v>
      </c>
    </row>
    <row r="499" spans="1:2">
      <c r="A499" s="345" t="s">
        <v>3794</v>
      </c>
      <c r="B499" s="2" t="s">
        <v>3795</v>
      </c>
    </row>
    <row r="500" spans="1:2">
      <c r="A500" s="345" t="s">
        <v>3796</v>
      </c>
      <c r="B500" s="2" t="s">
        <v>3797</v>
      </c>
    </row>
    <row r="501" spans="1:2">
      <c r="A501" s="345" t="s">
        <v>3798</v>
      </c>
      <c r="B501" s="2" t="s">
        <v>3799</v>
      </c>
    </row>
    <row r="502" spans="1:2">
      <c r="A502" s="345" t="s">
        <v>3800</v>
      </c>
      <c r="B502" s="2" t="s">
        <v>3801</v>
      </c>
    </row>
    <row r="503" spans="1:2">
      <c r="A503" s="345" t="s">
        <v>3802</v>
      </c>
      <c r="B503" s="2" t="s">
        <v>3803</v>
      </c>
    </row>
    <row r="504" spans="1:2">
      <c r="A504" s="345" t="s">
        <v>3804</v>
      </c>
      <c r="B504" s="2" t="s">
        <v>3805</v>
      </c>
    </row>
    <row r="505" spans="1:2">
      <c r="A505" s="345" t="s">
        <v>3806</v>
      </c>
      <c r="B505" s="2" t="s">
        <v>3807</v>
      </c>
    </row>
    <row r="506" spans="1:2">
      <c r="A506" s="345" t="s">
        <v>3808</v>
      </c>
      <c r="B506" s="2" t="s">
        <v>3809</v>
      </c>
    </row>
    <row r="507" spans="1:2">
      <c r="A507" s="345" t="s">
        <v>3810</v>
      </c>
      <c r="B507" s="2" t="s">
        <v>3811</v>
      </c>
    </row>
    <row r="508" spans="1:2">
      <c r="A508" s="345" t="s">
        <v>3812</v>
      </c>
      <c r="B508" s="2" t="s">
        <v>3813</v>
      </c>
    </row>
    <row r="509" spans="1:2">
      <c r="A509" s="345" t="s">
        <v>3814</v>
      </c>
      <c r="B509" s="2" t="s">
        <v>3815</v>
      </c>
    </row>
    <row r="510" spans="1:2">
      <c r="A510" s="345" t="s">
        <v>3816</v>
      </c>
      <c r="B510" s="2" t="s">
        <v>3817</v>
      </c>
    </row>
    <row r="511" spans="1:2">
      <c r="A511" s="345" t="s">
        <v>3818</v>
      </c>
      <c r="B511" s="2" t="s">
        <v>3819</v>
      </c>
    </row>
    <row r="512" spans="1:2">
      <c r="A512" s="345" t="s">
        <v>3820</v>
      </c>
      <c r="B512" s="2" t="s">
        <v>3821</v>
      </c>
    </row>
    <row r="513" spans="1:2">
      <c r="A513" s="345" t="s">
        <v>3822</v>
      </c>
      <c r="B513" s="2" t="s">
        <v>3823</v>
      </c>
    </row>
    <row r="514" spans="1:2">
      <c r="A514" s="345" t="s">
        <v>3824</v>
      </c>
      <c r="B514" s="2" t="s">
        <v>3825</v>
      </c>
    </row>
    <row r="515" spans="1:2">
      <c r="A515" s="345" t="s">
        <v>3826</v>
      </c>
      <c r="B515" s="2" t="s">
        <v>3827</v>
      </c>
    </row>
    <row r="516" spans="1:2">
      <c r="A516" s="345" t="s">
        <v>3828</v>
      </c>
      <c r="B516" s="2" t="s">
        <v>3829</v>
      </c>
    </row>
    <row r="517" spans="1:2">
      <c r="A517" s="345" t="s">
        <v>3830</v>
      </c>
      <c r="B517" s="2" t="s">
        <v>3831</v>
      </c>
    </row>
    <row r="518" spans="1:2">
      <c r="A518" s="345" t="s">
        <v>3832</v>
      </c>
      <c r="B518" s="2" t="s">
        <v>3833</v>
      </c>
    </row>
    <row r="519" spans="1:2">
      <c r="A519" s="345" t="s">
        <v>3834</v>
      </c>
      <c r="B519" s="2" t="s">
        <v>3835</v>
      </c>
    </row>
    <row r="520" spans="1:2">
      <c r="A520" s="345" t="s">
        <v>3836</v>
      </c>
      <c r="B520" s="2" t="s">
        <v>3837</v>
      </c>
    </row>
    <row r="521" spans="1:2">
      <c r="A521" s="345" t="s">
        <v>3838</v>
      </c>
      <c r="B521" s="2" t="s">
        <v>3839</v>
      </c>
    </row>
    <row r="522" spans="1:2">
      <c r="A522" s="345" t="s">
        <v>3840</v>
      </c>
      <c r="B522" s="2" t="s">
        <v>3841</v>
      </c>
    </row>
    <row r="523" spans="1:2">
      <c r="A523" s="345" t="s">
        <v>3842</v>
      </c>
      <c r="B523" s="2" t="s">
        <v>3843</v>
      </c>
    </row>
    <row r="524" spans="1:2">
      <c r="A524" s="345" t="s">
        <v>3844</v>
      </c>
      <c r="B524" s="2" t="s">
        <v>3845</v>
      </c>
    </row>
    <row r="525" spans="1:2">
      <c r="A525" s="345" t="s">
        <v>3846</v>
      </c>
      <c r="B525" s="2" t="s">
        <v>3847</v>
      </c>
    </row>
    <row r="526" spans="1:2">
      <c r="A526" s="345" t="s">
        <v>3848</v>
      </c>
      <c r="B526" s="2" t="s">
        <v>3849</v>
      </c>
    </row>
    <row r="527" spans="1:2">
      <c r="A527" s="345" t="s">
        <v>3850</v>
      </c>
      <c r="B527" s="2" t="s">
        <v>3851</v>
      </c>
    </row>
    <row r="528" spans="1:2">
      <c r="A528" s="345" t="s">
        <v>3852</v>
      </c>
      <c r="B528" s="2" t="s">
        <v>3853</v>
      </c>
    </row>
    <row r="529" spans="1:2">
      <c r="A529" s="345" t="s">
        <v>3854</v>
      </c>
      <c r="B529" s="2" t="s">
        <v>3855</v>
      </c>
    </row>
    <row r="530" spans="1:2">
      <c r="A530" s="345" t="s">
        <v>3856</v>
      </c>
      <c r="B530" s="2" t="s">
        <v>3857</v>
      </c>
    </row>
    <row r="531" spans="1:2">
      <c r="A531" s="345" t="s">
        <v>3858</v>
      </c>
      <c r="B531" s="2" t="s">
        <v>3859</v>
      </c>
    </row>
    <row r="532" spans="1:2">
      <c r="A532" s="345" t="s">
        <v>3860</v>
      </c>
      <c r="B532" s="2" t="s">
        <v>3861</v>
      </c>
    </row>
    <row r="533" spans="1:2">
      <c r="A533" s="345" t="s">
        <v>3862</v>
      </c>
      <c r="B533" s="2" t="s">
        <v>3863</v>
      </c>
    </row>
    <row r="534" spans="1:2">
      <c r="A534" s="345" t="s">
        <v>3864</v>
      </c>
      <c r="B534" s="2" t="s">
        <v>3865</v>
      </c>
    </row>
    <row r="535" spans="1:2">
      <c r="A535" s="345" t="s">
        <v>3866</v>
      </c>
      <c r="B535" s="2" t="s">
        <v>3867</v>
      </c>
    </row>
    <row r="536" spans="1:2">
      <c r="A536" s="345" t="s">
        <v>3868</v>
      </c>
      <c r="B536" s="2" t="s">
        <v>3869</v>
      </c>
    </row>
    <row r="537" spans="1:2">
      <c r="A537" s="345" t="s">
        <v>3870</v>
      </c>
      <c r="B537" s="2" t="s">
        <v>3871</v>
      </c>
    </row>
    <row r="538" spans="1:2">
      <c r="A538" s="345" t="s">
        <v>3872</v>
      </c>
      <c r="B538" s="2" t="s">
        <v>3873</v>
      </c>
    </row>
    <row r="539" spans="1:2">
      <c r="A539" s="345" t="s">
        <v>3874</v>
      </c>
      <c r="B539" s="2" t="s">
        <v>3875</v>
      </c>
    </row>
    <row r="540" spans="1:2">
      <c r="A540" s="345" t="s">
        <v>3876</v>
      </c>
      <c r="B540" s="2" t="s">
        <v>3877</v>
      </c>
    </row>
    <row r="541" spans="1:2">
      <c r="A541" s="345" t="s">
        <v>3878</v>
      </c>
      <c r="B541" s="2" t="s">
        <v>3879</v>
      </c>
    </row>
    <row r="542" spans="1:2">
      <c r="A542" s="345" t="s">
        <v>3880</v>
      </c>
      <c r="B542" s="2" t="s">
        <v>3881</v>
      </c>
    </row>
    <row r="543" spans="1:2">
      <c r="A543" s="345" t="s">
        <v>3882</v>
      </c>
      <c r="B543" s="2" t="s">
        <v>3883</v>
      </c>
    </row>
    <row r="544" spans="1:2">
      <c r="A544" s="345" t="s">
        <v>3884</v>
      </c>
      <c r="B544" s="2" t="s">
        <v>3885</v>
      </c>
    </row>
    <row r="545" spans="1:2">
      <c r="A545" s="345" t="s">
        <v>3886</v>
      </c>
      <c r="B545" s="2" t="s">
        <v>3887</v>
      </c>
    </row>
    <row r="546" spans="1:2">
      <c r="A546" s="345" t="s">
        <v>3888</v>
      </c>
      <c r="B546" s="2" t="s">
        <v>3889</v>
      </c>
    </row>
    <row r="547" spans="1:2">
      <c r="A547" s="345" t="s">
        <v>3890</v>
      </c>
      <c r="B547" s="2" t="s">
        <v>3891</v>
      </c>
    </row>
    <row r="548" spans="1:2">
      <c r="A548" s="345" t="s">
        <v>3892</v>
      </c>
      <c r="B548" s="2" t="s">
        <v>3893</v>
      </c>
    </row>
    <row r="549" spans="1:2">
      <c r="A549" s="345" t="s">
        <v>3894</v>
      </c>
      <c r="B549" s="2" t="s">
        <v>3895</v>
      </c>
    </row>
    <row r="550" spans="1:2">
      <c r="A550" s="345" t="s">
        <v>3896</v>
      </c>
      <c r="B550" s="2" t="s">
        <v>3897</v>
      </c>
    </row>
    <row r="551" spans="1:2">
      <c r="A551" s="345" t="s">
        <v>3898</v>
      </c>
      <c r="B551" s="2" t="s">
        <v>3899</v>
      </c>
    </row>
    <row r="552" spans="1:2">
      <c r="A552" s="345" t="s">
        <v>3900</v>
      </c>
      <c r="B552" s="2" t="s">
        <v>3901</v>
      </c>
    </row>
    <row r="553" spans="1:2">
      <c r="A553" s="345" t="s">
        <v>3902</v>
      </c>
      <c r="B553" s="2" t="s">
        <v>3903</v>
      </c>
    </row>
    <row r="554" spans="1:2">
      <c r="A554" s="345" t="s">
        <v>3904</v>
      </c>
      <c r="B554" s="2" t="s">
        <v>3905</v>
      </c>
    </row>
    <row r="555" spans="1:2">
      <c r="A555" s="345" t="s">
        <v>3906</v>
      </c>
      <c r="B555" s="2" t="s">
        <v>3907</v>
      </c>
    </row>
    <row r="556" spans="1:2">
      <c r="A556" s="345" t="s">
        <v>3908</v>
      </c>
      <c r="B556" s="2" t="s">
        <v>3909</v>
      </c>
    </row>
    <row r="557" spans="1:2">
      <c r="A557" s="345" t="s">
        <v>3910</v>
      </c>
      <c r="B557" s="2" t="s">
        <v>3911</v>
      </c>
    </row>
    <row r="558" spans="1:2">
      <c r="A558" s="345" t="s">
        <v>3912</v>
      </c>
      <c r="B558" s="2" t="s">
        <v>3913</v>
      </c>
    </row>
    <row r="559" spans="1:2">
      <c r="A559" s="345" t="s">
        <v>3914</v>
      </c>
      <c r="B559" s="2" t="s">
        <v>3915</v>
      </c>
    </row>
    <row r="560" spans="1:2">
      <c r="A560" s="345" t="s">
        <v>3916</v>
      </c>
      <c r="B560" s="2" t="s">
        <v>3917</v>
      </c>
    </row>
    <row r="561" spans="1:2">
      <c r="A561" s="345" t="s">
        <v>3918</v>
      </c>
      <c r="B561" s="2" t="s">
        <v>3919</v>
      </c>
    </row>
    <row r="562" spans="1:2">
      <c r="A562" s="345" t="s">
        <v>3920</v>
      </c>
      <c r="B562" s="2" t="s">
        <v>3921</v>
      </c>
    </row>
    <row r="563" spans="1:2">
      <c r="A563" s="345" t="s">
        <v>3922</v>
      </c>
      <c r="B563" s="2" t="s">
        <v>3923</v>
      </c>
    </row>
    <row r="564" spans="1:2">
      <c r="A564" s="345" t="s">
        <v>3924</v>
      </c>
      <c r="B564" s="2" t="s">
        <v>3925</v>
      </c>
    </row>
    <row r="565" spans="1:2">
      <c r="A565" s="345" t="s">
        <v>3926</v>
      </c>
      <c r="B565" s="2" t="s">
        <v>3927</v>
      </c>
    </row>
    <row r="566" spans="1:2">
      <c r="A566" s="345" t="s">
        <v>3928</v>
      </c>
      <c r="B566" s="2" t="s">
        <v>3929</v>
      </c>
    </row>
    <row r="567" spans="1:2">
      <c r="A567" s="345" t="s">
        <v>3930</v>
      </c>
      <c r="B567" s="2" t="s">
        <v>3931</v>
      </c>
    </row>
    <row r="568" spans="1:2">
      <c r="A568" s="345" t="s">
        <v>3932</v>
      </c>
      <c r="B568" s="2" t="s">
        <v>3933</v>
      </c>
    </row>
    <row r="569" spans="1:2">
      <c r="A569" s="345" t="s">
        <v>3934</v>
      </c>
      <c r="B569" s="2" t="s">
        <v>3935</v>
      </c>
    </row>
    <row r="570" spans="1:2">
      <c r="A570" s="345" t="s">
        <v>3936</v>
      </c>
      <c r="B570" s="2" t="s">
        <v>3937</v>
      </c>
    </row>
    <row r="571" spans="1:2">
      <c r="A571" s="345" t="s">
        <v>3938</v>
      </c>
      <c r="B571" s="2" t="s">
        <v>3939</v>
      </c>
    </row>
    <row r="572" spans="1:2">
      <c r="A572" s="345" t="s">
        <v>3940</v>
      </c>
      <c r="B572" s="2" t="s">
        <v>3941</v>
      </c>
    </row>
    <row r="573" spans="1:2">
      <c r="A573" s="345" t="s">
        <v>3942</v>
      </c>
      <c r="B573" s="2" t="s">
        <v>3943</v>
      </c>
    </row>
    <row r="574" spans="1:2">
      <c r="A574" s="345" t="s">
        <v>3944</v>
      </c>
      <c r="B574" s="2" t="s">
        <v>3945</v>
      </c>
    </row>
    <row r="575" spans="1:2">
      <c r="A575" s="345" t="s">
        <v>3946</v>
      </c>
      <c r="B575" s="2" t="s">
        <v>3947</v>
      </c>
    </row>
    <row r="576" spans="1:2">
      <c r="A576" s="345" t="s">
        <v>3948</v>
      </c>
      <c r="B576" s="2" t="s">
        <v>3949</v>
      </c>
    </row>
    <row r="577" spans="1:2">
      <c r="A577" s="345" t="s">
        <v>3950</v>
      </c>
      <c r="B577" s="2" t="s">
        <v>3951</v>
      </c>
    </row>
    <row r="578" spans="1:2">
      <c r="A578" s="345" t="s">
        <v>3952</v>
      </c>
      <c r="B578" s="2" t="s">
        <v>3953</v>
      </c>
    </row>
    <row r="579" spans="1:2">
      <c r="A579" s="345" t="s">
        <v>3954</v>
      </c>
      <c r="B579" s="2" t="s">
        <v>3955</v>
      </c>
    </row>
    <row r="580" spans="1:2">
      <c r="A580" s="345" t="s">
        <v>3956</v>
      </c>
      <c r="B580" s="2" t="s">
        <v>3957</v>
      </c>
    </row>
    <row r="581" spans="1:2">
      <c r="A581" s="345" t="s">
        <v>3958</v>
      </c>
      <c r="B581" s="2" t="s">
        <v>3959</v>
      </c>
    </row>
    <row r="582" spans="1:2">
      <c r="A582" s="345" t="s">
        <v>3960</v>
      </c>
      <c r="B582" s="2" t="s">
        <v>3961</v>
      </c>
    </row>
    <row r="583" spans="1:2">
      <c r="A583" s="345" t="s">
        <v>3962</v>
      </c>
      <c r="B583" s="2" t="s">
        <v>3963</v>
      </c>
    </row>
    <row r="584" spans="1:2">
      <c r="A584" s="345" t="s">
        <v>3964</v>
      </c>
      <c r="B584" s="2" t="s">
        <v>3965</v>
      </c>
    </row>
    <row r="585" spans="1:2">
      <c r="A585" s="345" t="s">
        <v>3966</v>
      </c>
      <c r="B585" s="2" t="s">
        <v>3967</v>
      </c>
    </row>
    <row r="586" spans="1:2">
      <c r="A586" s="345" t="s">
        <v>3968</v>
      </c>
      <c r="B586" s="2" t="s">
        <v>3969</v>
      </c>
    </row>
    <row r="587" spans="1:2">
      <c r="A587" s="345" t="s">
        <v>3970</v>
      </c>
      <c r="B587" s="2" t="s">
        <v>3971</v>
      </c>
    </row>
    <row r="588" spans="1:2">
      <c r="A588" s="345" t="s">
        <v>3972</v>
      </c>
      <c r="B588" s="2" t="s">
        <v>3973</v>
      </c>
    </row>
    <row r="589" spans="1:2">
      <c r="A589" s="345" t="s">
        <v>3974</v>
      </c>
      <c r="B589" s="2" t="s">
        <v>3975</v>
      </c>
    </row>
    <row r="590" spans="1:2">
      <c r="A590" s="345" t="s">
        <v>3976</v>
      </c>
      <c r="B590" s="2" t="s">
        <v>3977</v>
      </c>
    </row>
    <row r="591" spans="1:2">
      <c r="A591" s="345" t="s">
        <v>3978</v>
      </c>
      <c r="B591" s="2" t="s">
        <v>3979</v>
      </c>
    </row>
    <row r="592" spans="1:2">
      <c r="A592" s="345" t="s">
        <v>3980</v>
      </c>
      <c r="B592" s="2" t="s">
        <v>3981</v>
      </c>
    </row>
    <row r="593" spans="1:2">
      <c r="A593" s="345" t="s">
        <v>3982</v>
      </c>
      <c r="B593" s="2" t="s">
        <v>3983</v>
      </c>
    </row>
    <row r="594" spans="1:2">
      <c r="A594" s="345" t="s">
        <v>3984</v>
      </c>
      <c r="B594" s="2" t="s">
        <v>3985</v>
      </c>
    </row>
    <row r="595" spans="1:2">
      <c r="A595" s="345" t="s">
        <v>3986</v>
      </c>
      <c r="B595" s="2" t="s">
        <v>3987</v>
      </c>
    </row>
    <row r="596" spans="1:2">
      <c r="A596" s="345" t="s">
        <v>3988</v>
      </c>
      <c r="B596" s="2" t="s">
        <v>3989</v>
      </c>
    </row>
    <row r="597" spans="1:2">
      <c r="A597" s="345" t="s">
        <v>3990</v>
      </c>
      <c r="B597" s="2" t="s">
        <v>3991</v>
      </c>
    </row>
    <row r="598" spans="1:2">
      <c r="A598" s="345" t="s">
        <v>3992</v>
      </c>
      <c r="B598" s="2" t="s">
        <v>3993</v>
      </c>
    </row>
    <row r="599" spans="1:2">
      <c r="A599" s="345" t="s">
        <v>3994</v>
      </c>
      <c r="B599" s="2" t="s">
        <v>3995</v>
      </c>
    </row>
    <row r="600" spans="1:2">
      <c r="A600" s="345" t="s">
        <v>3996</v>
      </c>
      <c r="B600" s="2" t="s">
        <v>3997</v>
      </c>
    </row>
    <row r="601" spans="1:2">
      <c r="A601" s="345" t="s">
        <v>3998</v>
      </c>
      <c r="B601" s="2" t="s">
        <v>3999</v>
      </c>
    </row>
    <row r="602" spans="1:2">
      <c r="A602" s="345" t="s">
        <v>4000</v>
      </c>
      <c r="B602" s="2" t="s">
        <v>4001</v>
      </c>
    </row>
    <row r="603" spans="1:2">
      <c r="A603" s="345" t="s">
        <v>4002</v>
      </c>
      <c r="B603" s="2" t="s">
        <v>4003</v>
      </c>
    </row>
    <row r="604" spans="1:2">
      <c r="A604" s="345" t="s">
        <v>4004</v>
      </c>
      <c r="B604" s="2" t="s">
        <v>4005</v>
      </c>
    </row>
    <row r="605" spans="1:2">
      <c r="A605" s="345" t="s">
        <v>4006</v>
      </c>
      <c r="B605" s="2" t="s">
        <v>4007</v>
      </c>
    </row>
    <row r="606" spans="1:2">
      <c r="A606" s="345" t="s">
        <v>4008</v>
      </c>
      <c r="B606" s="2" t="s">
        <v>4009</v>
      </c>
    </row>
    <row r="607" spans="1:2">
      <c r="A607" s="345" t="s">
        <v>4010</v>
      </c>
      <c r="B607" s="2" t="s">
        <v>4011</v>
      </c>
    </row>
    <row r="608" spans="1:2">
      <c r="A608" s="345" t="s">
        <v>4012</v>
      </c>
      <c r="B608" s="2" t="s">
        <v>4013</v>
      </c>
    </row>
    <row r="609" spans="1:2">
      <c r="A609" s="345" t="s">
        <v>4014</v>
      </c>
      <c r="B609" s="2" t="s">
        <v>4015</v>
      </c>
    </row>
    <row r="610" spans="1:2">
      <c r="A610" s="345" t="s">
        <v>4016</v>
      </c>
      <c r="B610" s="2" t="s">
        <v>4017</v>
      </c>
    </row>
    <row r="611" spans="1:2">
      <c r="A611" s="345" t="s">
        <v>4018</v>
      </c>
      <c r="B611" s="2" t="s">
        <v>4019</v>
      </c>
    </row>
    <row r="612" spans="1:2">
      <c r="A612" s="345" t="s">
        <v>4020</v>
      </c>
      <c r="B612" s="2" t="s">
        <v>4021</v>
      </c>
    </row>
    <row r="613" spans="1:2">
      <c r="A613" s="345" t="s">
        <v>4022</v>
      </c>
      <c r="B613" s="2" t="s">
        <v>4023</v>
      </c>
    </row>
    <row r="614" spans="1:2">
      <c r="A614" s="345" t="s">
        <v>4024</v>
      </c>
      <c r="B614" s="2" t="s">
        <v>4025</v>
      </c>
    </row>
    <row r="615" spans="1:2">
      <c r="A615" s="345" t="s">
        <v>4026</v>
      </c>
      <c r="B615" s="2" t="s">
        <v>4027</v>
      </c>
    </row>
    <row r="616" spans="1:2">
      <c r="A616" s="345" t="s">
        <v>4028</v>
      </c>
      <c r="B616" s="2" t="s">
        <v>4029</v>
      </c>
    </row>
    <row r="617" spans="1:2">
      <c r="A617" s="345" t="s">
        <v>4030</v>
      </c>
      <c r="B617" s="2" t="s">
        <v>4031</v>
      </c>
    </row>
    <row r="618" spans="1:2">
      <c r="A618" s="345" t="s">
        <v>4032</v>
      </c>
      <c r="B618" s="2" t="s">
        <v>4033</v>
      </c>
    </row>
    <row r="619" spans="1:2">
      <c r="A619" s="345" t="s">
        <v>4034</v>
      </c>
      <c r="B619" s="2" t="s">
        <v>4035</v>
      </c>
    </row>
    <row r="620" spans="1:2">
      <c r="A620" s="345" t="s">
        <v>4036</v>
      </c>
      <c r="B620" s="2" t="s">
        <v>4037</v>
      </c>
    </row>
    <row r="621" spans="1:2">
      <c r="A621" s="345" t="s">
        <v>4038</v>
      </c>
      <c r="B621" s="2" t="s">
        <v>4039</v>
      </c>
    </row>
    <row r="622" spans="1:2">
      <c r="A622" s="345" t="s">
        <v>4040</v>
      </c>
      <c r="B622" s="2" t="s">
        <v>4041</v>
      </c>
    </row>
    <row r="623" spans="1:2">
      <c r="A623" s="345" t="s">
        <v>4042</v>
      </c>
      <c r="B623" s="2" t="s">
        <v>4043</v>
      </c>
    </row>
    <row r="624" spans="1:2">
      <c r="A624" s="345" t="s">
        <v>4044</v>
      </c>
      <c r="B624" s="2" t="s">
        <v>4045</v>
      </c>
    </row>
    <row r="625" spans="1:2">
      <c r="A625" s="345" t="s">
        <v>4046</v>
      </c>
      <c r="B625" s="2" t="s">
        <v>4047</v>
      </c>
    </row>
    <row r="626" spans="1:2">
      <c r="A626" s="345" t="s">
        <v>4048</v>
      </c>
      <c r="B626" s="2" t="s">
        <v>4049</v>
      </c>
    </row>
    <row r="627" spans="1:2">
      <c r="A627" s="345" t="s">
        <v>4050</v>
      </c>
      <c r="B627" s="2" t="s">
        <v>4051</v>
      </c>
    </row>
    <row r="628" spans="1:2">
      <c r="A628" s="345" t="s">
        <v>4052</v>
      </c>
      <c r="B628" s="2" t="s">
        <v>4053</v>
      </c>
    </row>
    <row r="629" spans="1:2">
      <c r="A629" s="345" t="s">
        <v>4054</v>
      </c>
      <c r="B629" s="2" t="s">
        <v>4055</v>
      </c>
    </row>
    <row r="630" spans="1:2">
      <c r="A630" s="345" t="s">
        <v>4056</v>
      </c>
      <c r="B630" s="2" t="s">
        <v>4057</v>
      </c>
    </row>
    <row r="631" spans="1:2">
      <c r="A631" s="345" t="s">
        <v>4058</v>
      </c>
      <c r="B631" s="2" t="s">
        <v>4059</v>
      </c>
    </row>
    <row r="632" spans="1:2">
      <c r="A632" s="345" t="s">
        <v>4060</v>
      </c>
      <c r="B632" s="2" t="s">
        <v>4061</v>
      </c>
    </row>
    <row r="633" spans="1:2">
      <c r="A633" s="345" t="s">
        <v>4062</v>
      </c>
      <c r="B633" s="2" t="s">
        <v>4063</v>
      </c>
    </row>
    <row r="634" spans="1:2">
      <c r="A634" s="345" t="s">
        <v>4064</v>
      </c>
      <c r="B634" s="2" t="s">
        <v>4065</v>
      </c>
    </row>
    <row r="635" spans="1:2">
      <c r="A635" s="345" t="s">
        <v>4066</v>
      </c>
      <c r="B635" s="2" t="s">
        <v>4067</v>
      </c>
    </row>
    <row r="636" spans="1:2">
      <c r="A636" s="345" t="s">
        <v>4068</v>
      </c>
      <c r="B636" s="2" t="s">
        <v>4069</v>
      </c>
    </row>
    <row r="637" spans="1:2">
      <c r="A637" s="345" t="s">
        <v>4070</v>
      </c>
      <c r="B637" s="2" t="s">
        <v>4071</v>
      </c>
    </row>
    <row r="638" spans="1:2">
      <c r="A638" s="345" t="s">
        <v>4072</v>
      </c>
      <c r="B638" s="2" t="s">
        <v>4073</v>
      </c>
    </row>
    <row r="639" spans="1:2">
      <c r="A639" s="345" t="s">
        <v>4074</v>
      </c>
      <c r="B639" s="2" t="s">
        <v>4075</v>
      </c>
    </row>
    <row r="640" spans="1:2">
      <c r="A640" s="345" t="s">
        <v>4076</v>
      </c>
      <c r="B640" s="2" t="s">
        <v>4077</v>
      </c>
    </row>
    <row r="641" spans="1:2">
      <c r="A641" s="345" t="s">
        <v>4078</v>
      </c>
      <c r="B641" s="2" t="s">
        <v>4079</v>
      </c>
    </row>
    <row r="642" spans="1:2">
      <c r="A642" s="345" t="s">
        <v>4080</v>
      </c>
      <c r="B642" s="2" t="s">
        <v>4081</v>
      </c>
    </row>
    <row r="643" spans="1:2">
      <c r="A643" s="346"/>
      <c r="B643" s="347" t="s">
        <v>4082</v>
      </c>
    </row>
    <row r="644" spans="1:2">
      <c r="A644" s="346"/>
      <c r="B644" s="347" t="s">
        <v>4083</v>
      </c>
    </row>
    <row r="645" spans="1:2">
      <c r="A645" s="346"/>
      <c r="B645" s="347" t="s">
        <v>4084</v>
      </c>
    </row>
    <row r="646" spans="1:2">
      <c r="A646" s="346"/>
      <c r="B646" s="347" t="s">
        <v>4085</v>
      </c>
    </row>
    <row r="647" spans="1:2">
      <c r="A647" s="346"/>
      <c r="B647" s="347" t="s">
        <v>4086</v>
      </c>
    </row>
    <row r="648" spans="1:2">
      <c r="A648" s="346"/>
      <c r="B648" s="347" t="s">
        <v>4087</v>
      </c>
    </row>
    <row r="649" spans="1:2">
      <c r="A649" s="346"/>
      <c r="B649" s="347" t="s">
        <v>4088</v>
      </c>
    </row>
    <row r="650" spans="1:2">
      <c r="B650" s="347" t="s">
        <v>4089</v>
      </c>
    </row>
    <row r="651" spans="1:2">
      <c r="A651" s="346"/>
      <c r="B651" s="347" t="s">
        <v>4090</v>
      </c>
    </row>
    <row r="652" spans="1:2">
      <c r="A652" s="346"/>
      <c r="B652" s="347" t="s">
        <v>4091</v>
      </c>
    </row>
    <row r="653" spans="1:2">
      <c r="A653" s="348"/>
      <c r="B653" s="347" t="s">
        <v>4092</v>
      </c>
    </row>
    <row r="654" spans="1:2">
      <c r="A654" s="346"/>
      <c r="B654" s="347" t="s">
        <v>4093</v>
      </c>
    </row>
    <row r="655" spans="1:2">
      <c r="A655" s="348"/>
      <c r="B655" s="347" t="s">
        <v>4094</v>
      </c>
    </row>
    <row r="656" spans="1:2">
      <c r="A656" s="346"/>
      <c r="B656" s="347" t="s">
        <v>4095</v>
      </c>
    </row>
    <row r="657" spans="1:2">
      <c r="A657" s="346"/>
      <c r="B657" s="347" t="s">
        <v>4096</v>
      </c>
    </row>
    <row r="658" spans="1:2">
      <c r="A658" s="346"/>
      <c r="B658" s="347" t="s">
        <v>4097</v>
      </c>
    </row>
    <row r="659" spans="1:2">
      <c r="A659" s="346"/>
      <c r="B659" s="347" t="s">
        <v>4098</v>
      </c>
    </row>
    <row r="660" spans="1:2">
      <c r="A660" s="346"/>
      <c r="B660" s="347" t="s">
        <v>4099</v>
      </c>
    </row>
    <row r="661" spans="1:2">
      <c r="A661" s="346"/>
      <c r="B661" s="347" t="s">
        <v>4100</v>
      </c>
    </row>
  </sheetData>
  <sortState ref="A1:B642">
    <sortCondition ref="A1:A642"/>
  </sortState>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dimension ref="A3:E36"/>
  <sheetViews>
    <sheetView workbookViewId="0"/>
  </sheetViews>
  <sheetFormatPr defaultColWidth="9.140625" defaultRowHeight="12.75"/>
  <cols>
    <col min="1" max="1" width="2.7109375" style="3" bestFit="1" customWidth="1"/>
    <col min="2" max="2" width="2.7109375" style="3" customWidth="1"/>
    <col min="3" max="3" width="31.42578125" style="3" customWidth="1"/>
    <col min="4" max="16384" width="9.140625" style="3"/>
  </cols>
  <sheetData>
    <row r="3" spans="1:5">
      <c r="A3" s="349">
        <v>1</v>
      </c>
      <c r="B3" s="349"/>
      <c r="C3" s="349" t="s">
        <v>1475</v>
      </c>
      <c r="D3" s="349" t="s">
        <v>4101</v>
      </c>
      <c r="E3" s="349" t="s">
        <v>4102</v>
      </c>
    </row>
    <row r="4" spans="1:5" ht="13.5">
      <c r="A4" s="349">
        <v>2</v>
      </c>
      <c r="B4" s="349"/>
      <c r="C4" s="350" t="s">
        <v>4103</v>
      </c>
      <c r="D4" s="349" t="s">
        <v>4104</v>
      </c>
      <c r="E4" s="349" t="s">
        <v>4105</v>
      </c>
    </row>
    <row r="5" spans="1:5" ht="13.5">
      <c r="A5" s="349">
        <v>3</v>
      </c>
      <c r="B5" s="349"/>
      <c r="C5" s="350" t="s">
        <v>4106</v>
      </c>
      <c r="D5" s="349" t="s">
        <v>4107</v>
      </c>
      <c r="E5" s="349" t="s">
        <v>4108</v>
      </c>
    </row>
    <row r="6" spans="1:5" ht="13.5">
      <c r="A6" s="349">
        <v>4</v>
      </c>
      <c r="B6" s="349"/>
      <c r="C6" s="350" t="s">
        <v>3</v>
      </c>
      <c r="D6" s="349" t="s">
        <v>4109</v>
      </c>
      <c r="E6" s="349" t="s">
        <v>3</v>
      </c>
    </row>
    <row r="7" spans="1:5" ht="13.5">
      <c r="A7" s="349">
        <v>5</v>
      </c>
      <c r="B7" s="349"/>
      <c r="C7" s="350" t="s">
        <v>4110</v>
      </c>
      <c r="D7" s="349" t="s">
        <v>4111</v>
      </c>
      <c r="E7" s="349" t="s">
        <v>4112</v>
      </c>
    </row>
    <row r="8" spans="1:5" ht="13.5">
      <c r="A8" s="349">
        <v>6</v>
      </c>
      <c r="B8" s="349"/>
      <c r="C8" s="350" t="s">
        <v>2</v>
      </c>
      <c r="D8" s="349" t="s">
        <v>4113</v>
      </c>
      <c r="E8" s="349" t="s">
        <v>2138</v>
      </c>
    </row>
    <row r="9" spans="1:5" ht="13.5">
      <c r="A9" s="349">
        <v>7</v>
      </c>
      <c r="B9" s="349"/>
      <c r="C9" s="350" t="s">
        <v>4114</v>
      </c>
      <c r="D9" s="349" t="s">
        <v>4115</v>
      </c>
      <c r="E9" s="349" t="s">
        <v>4116</v>
      </c>
    </row>
    <row r="10" spans="1:5" ht="13.5">
      <c r="A10" s="349">
        <v>8</v>
      </c>
      <c r="B10" s="349"/>
      <c r="C10" s="350" t="s">
        <v>4117</v>
      </c>
      <c r="D10" s="349" t="s">
        <v>4118</v>
      </c>
      <c r="E10" s="349" t="s">
        <v>4119</v>
      </c>
    </row>
    <row r="11" spans="1:5" ht="13.5">
      <c r="A11" s="349">
        <v>9</v>
      </c>
      <c r="B11" s="349"/>
      <c r="C11" s="350" t="s">
        <v>4120</v>
      </c>
      <c r="D11" s="349" t="s">
        <v>4121</v>
      </c>
      <c r="E11" s="349" t="s">
        <v>4122</v>
      </c>
    </row>
    <row r="12" spans="1:5" ht="13.5">
      <c r="A12" s="349">
        <v>10</v>
      </c>
      <c r="B12" s="349"/>
      <c r="C12" s="350" t="s">
        <v>4123</v>
      </c>
      <c r="D12" s="349" t="s">
        <v>4124</v>
      </c>
      <c r="E12" s="349" t="s">
        <v>4125</v>
      </c>
    </row>
    <row r="13" spans="1:5" ht="13.5">
      <c r="A13" s="349">
        <v>11</v>
      </c>
      <c r="B13" s="349"/>
      <c r="C13" s="350" t="s">
        <v>4126</v>
      </c>
      <c r="D13" s="349" t="s">
        <v>4127</v>
      </c>
      <c r="E13" s="349" t="s">
        <v>4128</v>
      </c>
    </row>
    <row r="14" spans="1:5" ht="13.5">
      <c r="A14" s="349">
        <v>12</v>
      </c>
      <c r="B14" s="349"/>
      <c r="C14" s="350" t="s">
        <v>4129</v>
      </c>
      <c r="D14" s="349" t="s">
        <v>4130</v>
      </c>
      <c r="E14" s="349" t="s">
        <v>4131</v>
      </c>
    </row>
    <row r="15" spans="1:5" ht="13.5">
      <c r="A15" s="349">
        <v>13</v>
      </c>
      <c r="B15" s="349"/>
      <c r="C15" s="350" t="s">
        <v>4132</v>
      </c>
      <c r="D15" s="349" t="s">
        <v>4133</v>
      </c>
      <c r="E15" s="349" t="s">
        <v>4134</v>
      </c>
    </row>
    <row r="16" spans="1:5" ht="13.5">
      <c r="A16" s="349">
        <v>14</v>
      </c>
      <c r="B16" s="349"/>
      <c r="C16" s="350" t="s">
        <v>4135</v>
      </c>
      <c r="D16" s="349" t="s">
        <v>4136</v>
      </c>
      <c r="E16" s="349" t="s">
        <v>4137</v>
      </c>
    </row>
    <row r="17" spans="1:5" ht="13.5">
      <c r="A17" s="349">
        <v>15</v>
      </c>
      <c r="B17" s="349"/>
      <c r="C17" s="350" t="s">
        <v>4138</v>
      </c>
      <c r="D17" s="349" t="s">
        <v>4139</v>
      </c>
      <c r="E17" s="349" t="s">
        <v>4140</v>
      </c>
    </row>
    <row r="18" spans="1:5" ht="13.5">
      <c r="A18" s="349">
        <v>16</v>
      </c>
      <c r="B18" s="349"/>
      <c r="C18" s="350" t="s">
        <v>4141</v>
      </c>
      <c r="D18" s="349" t="s">
        <v>4142</v>
      </c>
      <c r="E18" s="349" t="s">
        <v>4143</v>
      </c>
    </row>
    <row r="19" spans="1:5" ht="13.5">
      <c r="A19" s="349">
        <v>17</v>
      </c>
      <c r="B19" s="349"/>
      <c r="C19" s="350" t="s">
        <v>4144</v>
      </c>
      <c r="D19" s="349" t="s">
        <v>4145</v>
      </c>
      <c r="E19" s="349" t="s">
        <v>4146</v>
      </c>
    </row>
    <row r="20" spans="1:5" ht="13.5">
      <c r="A20" s="349">
        <v>18</v>
      </c>
      <c r="B20" s="349"/>
      <c r="C20" s="350" t="s">
        <v>4147</v>
      </c>
      <c r="D20" s="349" t="s">
        <v>4148</v>
      </c>
      <c r="E20" s="349" t="s">
        <v>4149</v>
      </c>
    </row>
    <row r="21" spans="1:5" ht="13.5">
      <c r="A21" s="349">
        <v>19</v>
      </c>
      <c r="B21" s="349"/>
      <c r="C21" s="350" t="s">
        <v>4150</v>
      </c>
      <c r="D21" s="349" t="s">
        <v>4151</v>
      </c>
      <c r="E21" s="349" t="s">
        <v>4152</v>
      </c>
    </row>
    <row r="22" spans="1:5" ht="13.5">
      <c r="A22" s="349">
        <v>20</v>
      </c>
      <c r="B22" s="349"/>
      <c r="C22" s="350" t="s">
        <v>4153</v>
      </c>
      <c r="D22" s="349" t="s">
        <v>4154</v>
      </c>
      <c r="E22" s="349" t="s">
        <v>4155</v>
      </c>
    </row>
    <row r="23" spans="1:5" ht="13.5">
      <c r="A23" s="349">
        <v>21</v>
      </c>
      <c r="B23" s="349"/>
      <c r="C23" s="350" t="s">
        <v>4156</v>
      </c>
      <c r="D23" s="349" t="s">
        <v>4157</v>
      </c>
      <c r="E23" s="349" t="s">
        <v>4158</v>
      </c>
    </row>
    <row r="24" spans="1:5" ht="14.25">
      <c r="A24" s="349">
        <v>22</v>
      </c>
      <c r="B24" s="349"/>
      <c r="C24" s="351" t="s">
        <v>4159</v>
      </c>
      <c r="D24" s="349" t="s">
        <v>4160</v>
      </c>
      <c r="E24" s="349" t="s">
        <v>4161</v>
      </c>
    </row>
    <row r="25" spans="1:5" ht="14.25">
      <c r="A25" s="349">
        <v>23</v>
      </c>
      <c r="B25" s="349"/>
      <c r="C25" s="352" t="s">
        <v>4162</v>
      </c>
      <c r="D25" s="349" t="s">
        <v>4163</v>
      </c>
      <c r="E25" s="349" t="s">
        <v>4164</v>
      </c>
    </row>
    <row r="26" spans="1:5" ht="14.25">
      <c r="A26" s="349">
        <v>24</v>
      </c>
      <c r="B26" s="349"/>
      <c r="C26" s="351" t="s">
        <v>6</v>
      </c>
      <c r="D26" s="349" t="s">
        <v>4165</v>
      </c>
      <c r="E26" s="349" t="s">
        <v>4166</v>
      </c>
    </row>
    <row r="27" spans="1:5" ht="14.25">
      <c r="A27" s="349">
        <v>25</v>
      </c>
      <c r="B27" s="349"/>
      <c r="C27" s="351" t="s">
        <v>7</v>
      </c>
      <c r="D27" s="349" t="s">
        <v>4167</v>
      </c>
      <c r="E27" s="349" t="s">
        <v>4168</v>
      </c>
    </row>
    <row r="28" spans="1:5" ht="14.25">
      <c r="A28" s="349">
        <v>26</v>
      </c>
      <c r="B28" s="349"/>
      <c r="C28" s="352" t="s">
        <v>8</v>
      </c>
      <c r="D28" s="349" t="s">
        <v>4169</v>
      </c>
      <c r="E28" s="349" t="s">
        <v>4170</v>
      </c>
    </row>
    <row r="29" spans="1:5" ht="14.25">
      <c r="A29" s="349">
        <v>27</v>
      </c>
      <c r="B29" s="349"/>
      <c r="C29" s="352" t="s">
        <v>9</v>
      </c>
      <c r="D29" s="349" t="s">
        <v>4171</v>
      </c>
      <c r="E29" s="349" t="s">
        <v>4172</v>
      </c>
    </row>
    <row r="30" spans="1:5" ht="13.5">
      <c r="A30" s="349">
        <v>28</v>
      </c>
      <c r="B30" s="349"/>
      <c r="C30" s="353" t="s">
        <v>16</v>
      </c>
      <c r="D30" s="349" t="s">
        <v>4173</v>
      </c>
      <c r="E30" s="349" t="s">
        <v>4174</v>
      </c>
    </row>
    <row r="31" spans="1:5" ht="14.25">
      <c r="A31" s="349">
        <v>29</v>
      </c>
      <c r="B31" s="349"/>
      <c r="C31" s="354" t="s">
        <v>10</v>
      </c>
      <c r="D31" s="355" t="s">
        <v>4175</v>
      </c>
      <c r="E31" s="355" t="s">
        <v>4176</v>
      </c>
    </row>
    <row r="32" spans="1:5" ht="14.25">
      <c r="A32" s="349">
        <v>30</v>
      </c>
      <c r="B32" s="349"/>
      <c r="C32" s="354" t="s">
        <v>11</v>
      </c>
      <c r="D32" s="355" t="s">
        <v>4177</v>
      </c>
      <c r="E32" s="355" t="s">
        <v>4178</v>
      </c>
    </row>
    <row r="33" spans="1:5" ht="14.25">
      <c r="A33" s="349">
        <v>31</v>
      </c>
      <c r="B33" s="349"/>
      <c r="C33" s="354" t="s">
        <v>12</v>
      </c>
      <c r="D33" s="355" t="s">
        <v>4179</v>
      </c>
      <c r="E33" s="355" t="s">
        <v>4180</v>
      </c>
    </row>
    <row r="34" spans="1:5" ht="14.25">
      <c r="A34" s="349">
        <v>32</v>
      </c>
      <c r="B34" s="349"/>
      <c r="C34" s="356" t="s">
        <v>13</v>
      </c>
      <c r="D34" s="355" t="s">
        <v>4181</v>
      </c>
      <c r="E34" s="355" t="s">
        <v>4182</v>
      </c>
    </row>
    <row r="35" spans="1:5" ht="14.25">
      <c r="A35" s="349">
        <v>33</v>
      </c>
      <c r="B35" s="349"/>
      <c r="C35" s="356" t="s">
        <v>14</v>
      </c>
      <c r="D35" s="355" t="s">
        <v>4183</v>
      </c>
      <c r="E35" s="355" t="s">
        <v>4184</v>
      </c>
    </row>
    <row r="36" spans="1:5">
      <c r="A36" s="349">
        <v>34</v>
      </c>
      <c r="B36" s="349"/>
      <c r="C36" s="355" t="s">
        <v>4185</v>
      </c>
      <c r="D36" s="355" t="s">
        <v>4186</v>
      </c>
      <c r="E36" s="355" t="s">
        <v>4187</v>
      </c>
    </row>
  </sheetData>
  <sheetProtection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13</vt:i4>
      </vt:variant>
      <vt:variant>
        <vt:lpstr>Pomenované rozsahy</vt:lpstr>
      </vt:variant>
      <vt:variant>
        <vt:i4>7</vt:i4>
      </vt:variant>
    </vt:vector>
  </HeadingPairs>
  <TitlesOfParts>
    <vt:vector size="20" baseType="lpstr">
      <vt:lpstr>VstupHlavička</vt:lpstr>
      <vt:lpstr>Hlavicka</vt:lpstr>
      <vt:lpstr>hk2018</vt:lpstr>
      <vt:lpstr>hk2017</vt:lpstr>
      <vt:lpstr>Osnova</vt:lpstr>
      <vt:lpstr>poznamky 2018</vt:lpstr>
      <vt:lpstr>HL KNIHA VYPOC</vt:lpstr>
      <vt:lpstr>SKNACE</vt:lpstr>
      <vt:lpstr>PrekladHlav</vt:lpstr>
      <vt:lpstr>List1 (2)</vt:lpstr>
      <vt:lpstr>suvaha_p</vt:lpstr>
      <vt:lpstr>vykaz_p</vt:lpstr>
      <vt:lpstr>SUVAHAVUJ skratena4</vt:lpstr>
      <vt:lpstr>'hk2017'!Oblasť_tlače</vt:lpstr>
      <vt:lpstr>'hk2018'!Oblasť_tlače</vt:lpstr>
      <vt:lpstr>Hlavicka!Oblasť_tlače</vt:lpstr>
      <vt:lpstr>'poznamky 2018'!Oblasť_tlače</vt:lpstr>
      <vt:lpstr>'SUVAHAVUJ skratena4'!Oblasť_tlače</vt:lpstr>
      <vt:lpstr>Osnova!Osnova</vt:lpstr>
      <vt:lpstr>Osnova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Selecký</dc:creator>
  <cp:lastModifiedBy>TuriecAgro</cp:lastModifiedBy>
  <cp:lastPrinted>2022-03-22T12:58:27Z</cp:lastPrinted>
  <dcterms:created xsi:type="dcterms:W3CDTF">2017-11-23T14:51:47Z</dcterms:created>
  <dcterms:modified xsi:type="dcterms:W3CDTF">2022-03-23T07:41:27Z</dcterms:modified>
</cp:coreProperties>
</file>